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eXcelerate\"/>
    </mc:Choice>
  </mc:AlternateContent>
  <xr:revisionPtr revIDLastSave="0" documentId="13_ncr:1_{B0B04C57-E286-4E09-80BF-1AF464A6D62D}" xr6:coauthVersionLast="45" xr6:coauthVersionMax="45" xr10:uidLastSave="{00000000-0000-0000-0000-000000000000}"/>
  <bookViews>
    <workbookView xWindow="-98" yWindow="-98" windowWidth="19396" windowHeight="10395" firstSheet="7" activeTab="7" xr2:uid="{5BA79249-681A-44E1-8984-AA1200CCCEDF}"/>
  </bookViews>
  <sheets>
    <sheet name="New Items" sheetId="3" r:id="rId1"/>
    <sheet name="Discount_Days" sheetId="7" r:id="rId2"/>
    <sheet name="Sales_9.21-9.30(Non Aggregated)" sheetId="1" r:id="rId3"/>
    <sheet name="Pricing September" sheetId="8" r:id="rId4"/>
    <sheet name="Sales_9.21-9.30(Aggregated)" sheetId="5" r:id="rId5"/>
    <sheet name="August Summary" sheetId="6" r:id="rId6"/>
    <sheet name="Aug_2019Sales(Aggregated)" sheetId="2" r:id="rId7"/>
    <sheet name="Aug_Sales_Dashboard" sheetId="15" r:id="rId8"/>
    <sheet name="Aug_2019Sales(Non Aggregated)" sheetId="4" r:id="rId9"/>
    <sheet name="NewSales_1001_1015" sheetId="9" r:id="rId10"/>
    <sheet name="October Summary" sheetId="10" r:id="rId11"/>
    <sheet name="October1_15Sales" sheetId="11" r:id="rId12"/>
    <sheet name="Top_Dept" sheetId="14" r:id="rId13"/>
    <sheet name="SalesAug2019" sheetId="12" r:id="rId14"/>
    <sheet name="Bottom 25" sheetId="13" r:id="rId15"/>
  </sheets>
  <definedNames>
    <definedName name="_xlnm._FilterDatabase" localSheetId="6" hidden="1">'Aug_2019Sales(Aggregated)'!$A$1:$V$3637</definedName>
    <definedName name="_xlnm._FilterDatabase" localSheetId="8" hidden="1">'Aug_2019Sales(Non Aggregated)'!$O$1:$O$3660</definedName>
    <definedName name="_xlnm._FilterDatabase" localSheetId="9" hidden="1">NewSales_1001_1015!$D$1:$M$1729</definedName>
    <definedName name="_xlnm._FilterDatabase" localSheetId="2" hidden="1">'Sales_9.21-9.30(Non Aggregated)'!$A$1:$L$1076</definedName>
  </definedNames>
  <calcPr calcId="191029"/>
  <pivotCaches>
    <pivotCache cacheId="0" r:id="rId16"/>
    <pivotCache cacheId="4" r:id="rId17"/>
    <pivotCache cacheId="2" r:id="rId18"/>
    <pivotCache cacheId="3" r:id="rId1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9" l="1"/>
  <c r="J3" i="9" s="1"/>
  <c r="I4" i="9"/>
  <c r="J4" i="9" s="1"/>
  <c r="I5" i="9"/>
  <c r="J5" i="9" s="1"/>
  <c r="I6" i="9"/>
  <c r="J6" i="9" s="1"/>
  <c r="I7" i="9"/>
  <c r="J7" i="9" s="1"/>
  <c r="I8" i="9"/>
  <c r="J8" i="9" s="1"/>
  <c r="I9" i="9"/>
  <c r="J9" i="9" s="1"/>
  <c r="I10" i="9"/>
  <c r="J10" i="9" s="1"/>
  <c r="I11" i="9"/>
  <c r="J11" i="9" s="1"/>
  <c r="I12" i="9"/>
  <c r="J12" i="9" s="1"/>
  <c r="I13" i="9"/>
  <c r="J13" i="9" s="1"/>
  <c r="I14" i="9"/>
  <c r="J14" i="9" s="1"/>
  <c r="I15" i="9"/>
  <c r="J15" i="9" s="1"/>
  <c r="I16" i="9"/>
  <c r="J16" i="9" s="1"/>
  <c r="I17" i="9"/>
  <c r="J17" i="9" s="1"/>
  <c r="I18" i="9"/>
  <c r="J18" i="9" s="1"/>
  <c r="I19" i="9"/>
  <c r="J19" i="9" s="1"/>
  <c r="I20" i="9"/>
  <c r="J20" i="9" s="1"/>
  <c r="I21" i="9"/>
  <c r="J21" i="9" s="1"/>
  <c r="I22" i="9"/>
  <c r="J22" i="9" s="1"/>
  <c r="I23" i="9"/>
  <c r="J23" i="9" s="1"/>
  <c r="I24" i="9"/>
  <c r="J24" i="9" s="1"/>
  <c r="I25" i="9"/>
  <c r="J25" i="9" s="1"/>
  <c r="I26" i="9"/>
  <c r="J26" i="9" s="1"/>
  <c r="I27" i="9"/>
  <c r="J27" i="9" s="1"/>
  <c r="I28" i="9"/>
  <c r="J28" i="9" s="1"/>
  <c r="I29" i="9"/>
  <c r="J29" i="9" s="1"/>
  <c r="I30" i="9"/>
  <c r="J30" i="9" s="1"/>
  <c r="I31" i="9"/>
  <c r="J31" i="9" s="1"/>
  <c r="I32" i="9"/>
  <c r="J32" i="9" s="1"/>
  <c r="I33" i="9"/>
  <c r="J33" i="9" s="1"/>
  <c r="I34" i="9"/>
  <c r="J34" i="9" s="1"/>
  <c r="I35" i="9"/>
  <c r="J35" i="9" s="1"/>
  <c r="I36" i="9"/>
  <c r="J36" i="9" s="1"/>
  <c r="I37" i="9"/>
  <c r="J37" i="9" s="1"/>
  <c r="I38" i="9"/>
  <c r="J38" i="9" s="1"/>
  <c r="I39" i="9"/>
  <c r="J39" i="9" s="1"/>
  <c r="I40" i="9"/>
  <c r="J40" i="9" s="1"/>
  <c r="I41" i="9"/>
  <c r="J41" i="9" s="1"/>
  <c r="I42" i="9"/>
  <c r="J42" i="9" s="1"/>
  <c r="I43" i="9"/>
  <c r="J43" i="9" s="1"/>
  <c r="I44" i="9"/>
  <c r="J44" i="9" s="1"/>
  <c r="I45" i="9"/>
  <c r="J45" i="9" s="1"/>
  <c r="I46" i="9"/>
  <c r="J46" i="9" s="1"/>
  <c r="I47" i="9"/>
  <c r="J47" i="9" s="1"/>
  <c r="I48" i="9"/>
  <c r="J48" i="9" s="1"/>
  <c r="I49" i="9"/>
  <c r="J49" i="9" s="1"/>
  <c r="I50" i="9"/>
  <c r="J50" i="9" s="1"/>
  <c r="I51" i="9"/>
  <c r="J51" i="9" s="1"/>
  <c r="I52" i="9"/>
  <c r="J52" i="9" s="1"/>
  <c r="I53" i="9"/>
  <c r="J53" i="9" s="1"/>
  <c r="I54" i="9"/>
  <c r="J54" i="9" s="1"/>
  <c r="I55" i="9"/>
  <c r="J55" i="9" s="1"/>
  <c r="I56" i="9"/>
  <c r="J56" i="9" s="1"/>
  <c r="I57" i="9"/>
  <c r="J57" i="9" s="1"/>
  <c r="I58" i="9"/>
  <c r="J58" i="9" s="1"/>
  <c r="I59" i="9"/>
  <c r="J59" i="9" s="1"/>
  <c r="I60" i="9"/>
  <c r="J60" i="9" s="1"/>
  <c r="I61" i="9"/>
  <c r="J61" i="9" s="1"/>
  <c r="I62" i="9"/>
  <c r="J62" i="9" s="1"/>
  <c r="I63" i="9"/>
  <c r="J63" i="9" s="1"/>
  <c r="I64" i="9"/>
  <c r="J64" i="9" s="1"/>
  <c r="I65" i="9"/>
  <c r="J65" i="9" s="1"/>
  <c r="I66" i="9"/>
  <c r="J66" i="9" s="1"/>
  <c r="I67" i="9"/>
  <c r="J67" i="9" s="1"/>
  <c r="I68" i="9"/>
  <c r="J68" i="9" s="1"/>
  <c r="I69" i="9"/>
  <c r="J69" i="9" s="1"/>
  <c r="I70" i="9"/>
  <c r="J70" i="9" s="1"/>
  <c r="I71" i="9"/>
  <c r="J71" i="9" s="1"/>
  <c r="I72" i="9"/>
  <c r="J72" i="9" s="1"/>
  <c r="I73" i="9"/>
  <c r="J73" i="9" s="1"/>
  <c r="I74" i="9"/>
  <c r="J74" i="9" s="1"/>
  <c r="I75" i="9"/>
  <c r="J75" i="9" s="1"/>
  <c r="I76" i="9"/>
  <c r="J76" i="9" s="1"/>
  <c r="I77" i="9"/>
  <c r="J77" i="9" s="1"/>
  <c r="I78" i="9"/>
  <c r="J78" i="9" s="1"/>
  <c r="I79" i="9"/>
  <c r="J79" i="9" s="1"/>
  <c r="I80" i="9"/>
  <c r="J80" i="9" s="1"/>
  <c r="I81" i="9"/>
  <c r="J81" i="9" s="1"/>
  <c r="I82" i="9"/>
  <c r="J82" i="9" s="1"/>
  <c r="I83" i="9"/>
  <c r="J83" i="9" s="1"/>
  <c r="I84" i="9"/>
  <c r="J84" i="9" s="1"/>
  <c r="I85" i="9"/>
  <c r="J85" i="9" s="1"/>
  <c r="I86" i="9"/>
  <c r="J86" i="9" s="1"/>
  <c r="I87" i="9"/>
  <c r="J87" i="9" s="1"/>
  <c r="I88" i="9"/>
  <c r="J88" i="9" s="1"/>
  <c r="I89" i="9"/>
  <c r="J89" i="9" s="1"/>
  <c r="I90" i="9"/>
  <c r="J90" i="9" s="1"/>
  <c r="I91" i="9"/>
  <c r="J91" i="9" s="1"/>
  <c r="I92" i="9"/>
  <c r="J92" i="9" s="1"/>
  <c r="I93" i="9"/>
  <c r="J93" i="9" s="1"/>
  <c r="I94" i="9"/>
  <c r="J94" i="9" s="1"/>
  <c r="I95" i="9"/>
  <c r="J95" i="9" s="1"/>
  <c r="I96" i="9"/>
  <c r="J96" i="9" s="1"/>
  <c r="I97" i="9"/>
  <c r="J97" i="9" s="1"/>
  <c r="I98" i="9"/>
  <c r="J98" i="9" s="1"/>
  <c r="I99" i="9"/>
  <c r="J99" i="9" s="1"/>
  <c r="I100" i="9"/>
  <c r="J100" i="9" s="1"/>
  <c r="I101" i="9"/>
  <c r="J101" i="9" s="1"/>
  <c r="I102" i="9"/>
  <c r="J102" i="9" s="1"/>
  <c r="I103" i="9"/>
  <c r="J103" i="9" s="1"/>
  <c r="I104" i="9"/>
  <c r="J104" i="9" s="1"/>
  <c r="I105" i="9"/>
  <c r="J105" i="9" s="1"/>
  <c r="I106" i="9"/>
  <c r="J106" i="9" s="1"/>
  <c r="I107" i="9"/>
  <c r="J107" i="9" s="1"/>
  <c r="I108" i="9"/>
  <c r="J108" i="9" s="1"/>
  <c r="I109" i="9"/>
  <c r="J109" i="9" s="1"/>
  <c r="I110" i="9"/>
  <c r="J110" i="9" s="1"/>
  <c r="I111" i="9"/>
  <c r="J111" i="9" s="1"/>
  <c r="I112" i="9"/>
  <c r="J112" i="9" s="1"/>
  <c r="I113" i="9"/>
  <c r="J113" i="9" s="1"/>
  <c r="I114" i="9"/>
  <c r="J114" i="9" s="1"/>
  <c r="I115" i="9"/>
  <c r="J115" i="9" s="1"/>
  <c r="I116" i="9"/>
  <c r="J116" i="9" s="1"/>
  <c r="I117" i="9"/>
  <c r="J117" i="9" s="1"/>
  <c r="I118" i="9"/>
  <c r="J118" i="9" s="1"/>
  <c r="I119" i="9"/>
  <c r="J119" i="9" s="1"/>
  <c r="I120" i="9"/>
  <c r="J120" i="9" s="1"/>
  <c r="I121" i="9"/>
  <c r="J121" i="9" s="1"/>
  <c r="I122" i="9"/>
  <c r="J122" i="9" s="1"/>
  <c r="I123" i="9"/>
  <c r="J123" i="9" s="1"/>
  <c r="I124" i="9"/>
  <c r="J124" i="9" s="1"/>
  <c r="I125" i="9"/>
  <c r="J125" i="9" s="1"/>
  <c r="I126" i="9"/>
  <c r="J126" i="9" s="1"/>
  <c r="I127" i="9"/>
  <c r="J127" i="9" s="1"/>
  <c r="I128" i="9"/>
  <c r="J128" i="9" s="1"/>
  <c r="I129" i="9"/>
  <c r="J129" i="9" s="1"/>
  <c r="I130" i="9"/>
  <c r="J130" i="9" s="1"/>
  <c r="I131" i="9"/>
  <c r="J131" i="9" s="1"/>
  <c r="I132" i="9"/>
  <c r="J132" i="9" s="1"/>
  <c r="I133" i="9"/>
  <c r="J133" i="9" s="1"/>
  <c r="I134" i="9"/>
  <c r="J134" i="9" s="1"/>
  <c r="I135" i="9"/>
  <c r="J135" i="9" s="1"/>
  <c r="I136" i="9"/>
  <c r="J136" i="9" s="1"/>
  <c r="I137" i="9"/>
  <c r="J137" i="9" s="1"/>
  <c r="I138" i="9"/>
  <c r="J138" i="9" s="1"/>
  <c r="I139" i="9"/>
  <c r="J139" i="9" s="1"/>
  <c r="I140" i="9"/>
  <c r="J140" i="9" s="1"/>
  <c r="I141" i="9"/>
  <c r="J141" i="9" s="1"/>
  <c r="I142" i="9"/>
  <c r="J142" i="9" s="1"/>
  <c r="I143" i="9"/>
  <c r="J143" i="9" s="1"/>
  <c r="I144" i="9"/>
  <c r="J144" i="9" s="1"/>
  <c r="I145" i="9"/>
  <c r="J145" i="9" s="1"/>
  <c r="I146" i="9"/>
  <c r="J146" i="9" s="1"/>
  <c r="I147" i="9"/>
  <c r="J147" i="9" s="1"/>
  <c r="I148" i="9"/>
  <c r="J148" i="9" s="1"/>
  <c r="I149" i="9"/>
  <c r="J149" i="9" s="1"/>
  <c r="I150" i="9"/>
  <c r="J150" i="9" s="1"/>
  <c r="I151" i="9"/>
  <c r="J151" i="9" s="1"/>
  <c r="I152" i="9"/>
  <c r="J152" i="9" s="1"/>
  <c r="I153" i="9"/>
  <c r="J153" i="9" s="1"/>
  <c r="I154" i="9"/>
  <c r="J154" i="9" s="1"/>
  <c r="I155" i="9"/>
  <c r="J155" i="9" s="1"/>
  <c r="I156" i="9"/>
  <c r="J156" i="9" s="1"/>
  <c r="I157" i="9"/>
  <c r="J157" i="9" s="1"/>
  <c r="I158" i="9"/>
  <c r="J158" i="9" s="1"/>
  <c r="I159" i="9"/>
  <c r="J159" i="9" s="1"/>
  <c r="I160" i="9"/>
  <c r="J160" i="9" s="1"/>
  <c r="I161" i="9"/>
  <c r="J161" i="9" s="1"/>
  <c r="I162" i="9"/>
  <c r="J162" i="9" s="1"/>
  <c r="I163" i="9"/>
  <c r="J163" i="9" s="1"/>
  <c r="I164" i="9"/>
  <c r="J164" i="9" s="1"/>
  <c r="I165" i="9"/>
  <c r="J165" i="9" s="1"/>
  <c r="I166" i="9"/>
  <c r="J166" i="9" s="1"/>
  <c r="I167" i="9"/>
  <c r="J167" i="9" s="1"/>
  <c r="I168" i="9"/>
  <c r="J168" i="9" s="1"/>
  <c r="I169" i="9"/>
  <c r="J169" i="9" s="1"/>
  <c r="I170" i="9"/>
  <c r="J170" i="9" s="1"/>
  <c r="I171" i="9"/>
  <c r="J171" i="9" s="1"/>
  <c r="I172" i="9"/>
  <c r="J172" i="9" s="1"/>
  <c r="I173" i="9"/>
  <c r="J173" i="9" s="1"/>
  <c r="I174" i="9"/>
  <c r="J174" i="9" s="1"/>
  <c r="I175" i="9"/>
  <c r="J175" i="9" s="1"/>
  <c r="I176" i="9"/>
  <c r="J176" i="9" s="1"/>
  <c r="I177" i="9"/>
  <c r="J177" i="9" s="1"/>
  <c r="I178" i="9"/>
  <c r="J178" i="9" s="1"/>
  <c r="I179" i="9"/>
  <c r="J179" i="9" s="1"/>
  <c r="I180" i="9"/>
  <c r="J180" i="9" s="1"/>
  <c r="I181" i="9"/>
  <c r="J181" i="9" s="1"/>
  <c r="I182" i="9"/>
  <c r="J182" i="9" s="1"/>
  <c r="I183" i="9"/>
  <c r="J183" i="9" s="1"/>
  <c r="I184" i="9"/>
  <c r="J184" i="9" s="1"/>
  <c r="I185" i="9"/>
  <c r="J185" i="9" s="1"/>
  <c r="I186" i="9"/>
  <c r="J186" i="9" s="1"/>
  <c r="I187" i="9"/>
  <c r="J187" i="9" s="1"/>
  <c r="I188" i="9"/>
  <c r="J188" i="9" s="1"/>
  <c r="I189" i="9"/>
  <c r="J189" i="9" s="1"/>
  <c r="I190" i="9"/>
  <c r="J190" i="9" s="1"/>
  <c r="I191" i="9"/>
  <c r="J191" i="9" s="1"/>
  <c r="I192" i="9"/>
  <c r="J192" i="9" s="1"/>
  <c r="I193" i="9"/>
  <c r="J193" i="9" s="1"/>
  <c r="I194" i="9"/>
  <c r="J194" i="9" s="1"/>
  <c r="I195" i="9"/>
  <c r="J195" i="9" s="1"/>
  <c r="I196" i="9"/>
  <c r="J196" i="9" s="1"/>
  <c r="I197" i="9"/>
  <c r="J197" i="9" s="1"/>
  <c r="I198" i="9"/>
  <c r="J198" i="9" s="1"/>
  <c r="I199" i="9"/>
  <c r="J199" i="9" s="1"/>
  <c r="I200" i="9"/>
  <c r="J200" i="9" s="1"/>
  <c r="I201" i="9"/>
  <c r="J201" i="9" s="1"/>
  <c r="I202" i="9"/>
  <c r="J202" i="9" s="1"/>
  <c r="I203" i="9"/>
  <c r="J203" i="9" s="1"/>
  <c r="I204" i="9"/>
  <c r="J204" i="9" s="1"/>
  <c r="I205" i="9"/>
  <c r="J205" i="9" s="1"/>
  <c r="I206" i="9"/>
  <c r="J206" i="9" s="1"/>
  <c r="I207" i="9"/>
  <c r="J207" i="9" s="1"/>
  <c r="I208" i="9"/>
  <c r="J208" i="9" s="1"/>
  <c r="I209" i="9"/>
  <c r="J209" i="9" s="1"/>
  <c r="I210" i="9"/>
  <c r="J210" i="9" s="1"/>
  <c r="I211" i="9"/>
  <c r="J211" i="9" s="1"/>
  <c r="I212" i="9"/>
  <c r="J212" i="9" s="1"/>
  <c r="I213" i="9"/>
  <c r="J213" i="9" s="1"/>
  <c r="I214" i="9"/>
  <c r="J214" i="9" s="1"/>
  <c r="I215" i="9"/>
  <c r="J215" i="9" s="1"/>
  <c r="I216" i="9"/>
  <c r="J216" i="9" s="1"/>
  <c r="I217" i="9"/>
  <c r="J217" i="9" s="1"/>
  <c r="I218" i="9"/>
  <c r="J218" i="9" s="1"/>
  <c r="I219" i="9"/>
  <c r="J219" i="9" s="1"/>
  <c r="I220" i="9"/>
  <c r="J220" i="9" s="1"/>
  <c r="I221" i="9"/>
  <c r="J221" i="9" s="1"/>
  <c r="I222" i="9"/>
  <c r="J222" i="9" s="1"/>
  <c r="I223" i="9"/>
  <c r="J223" i="9" s="1"/>
  <c r="I224" i="9"/>
  <c r="J224" i="9" s="1"/>
  <c r="I225" i="9"/>
  <c r="J225" i="9" s="1"/>
  <c r="I226" i="9"/>
  <c r="J226" i="9" s="1"/>
  <c r="I227" i="9"/>
  <c r="J227" i="9" s="1"/>
  <c r="I228" i="9"/>
  <c r="J228" i="9" s="1"/>
  <c r="I229" i="9"/>
  <c r="J229" i="9" s="1"/>
  <c r="I230" i="9"/>
  <c r="J230" i="9" s="1"/>
  <c r="I231" i="9"/>
  <c r="J231" i="9" s="1"/>
  <c r="I232" i="9"/>
  <c r="J232" i="9" s="1"/>
  <c r="I233" i="9"/>
  <c r="J233" i="9" s="1"/>
  <c r="I234" i="9"/>
  <c r="J234" i="9" s="1"/>
  <c r="I235" i="9"/>
  <c r="J235" i="9" s="1"/>
  <c r="I236" i="9"/>
  <c r="J236" i="9" s="1"/>
  <c r="I237" i="9"/>
  <c r="J237" i="9" s="1"/>
  <c r="I238" i="9"/>
  <c r="J238" i="9" s="1"/>
  <c r="I239" i="9"/>
  <c r="J239" i="9" s="1"/>
  <c r="I240" i="9"/>
  <c r="J240" i="9" s="1"/>
  <c r="I241" i="9"/>
  <c r="J241" i="9" s="1"/>
  <c r="I242" i="9"/>
  <c r="J242" i="9" s="1"/>
  <c r="I243" i="9"/>
  <c r="J243" i="9" s="1"/>
  <c r="I244" i="9"/>
  <c r="J244" i="9" s="1"/>
  <c r="I245" i="9"/>
  <c r="J245" i="9" s="1"/>
  <c r="I246" i="9"/>
  <c r="J246" i="9" s="1"/>
  <c r="I247" i="9"/>
  <c r="J247" i="9" s="1"/>
  <c r="I248" i="9"/>
  <c r="J248" i="9" s="1"/>
  <c r="I249" i="9"/>
  <c r="J249" i="9" s="1"/>
  <c r="I250" i="9"/>
  <c r="J250" i="9" s="1"/>
  <c r="I251" i="9"/>
  <c r="J251" i="9" s="1"/>
  <c r="I252" i="9"/>
  <c r="J252" i="9" s="1"/>
  <c r="I253" i="9"/>
  <c r="J253" i="9" s="1"/>
  <c r="I254" i="9"/>
  <c r="J254" i="9" s="1"/>
  <c r="I255" i="9"/>
  <c r="J255" i="9" s="1"/>
  <c r="I256" i="9"/>
  <c r="J256" i="9" s="1"/>
  <c r="I257" i="9"/>
  <c r="J257" i="9" s="1"/>
  <c r="I258" i="9"/>
  <c r="J258" i="9" s="1"/>
  <c r="I259" i="9"/>
  <c r="J259" i="9" s="1"/>
  <c r="I260" i="9"/>
  <c r="J260" i="9" s="1"/>
  <c r="I261" i="9"/>
  <c r="J261" i="9" s="1"/>
  <c r="I262" i="9"/>
  <c r="J262" i="9" s="1"/>
  <c r="I263" i="9"/>
  <c r="J263" i="9" s="1"/>
  <c r="I264" i="9"/>
  <c r="J264" i="9" s="1"/>
  <c r="I265" i="9"/>
  <c r="J265" i="9" s="1"/>
  <c r="I266" i="9"/>
  <c r="J266" i="9" s="1"/>
  <c r="I267" i="9"/>
  <c r="J267" i="9" s="1"/>
  <c r="I268" i="9"/>
  <c r="J268" i="9" s="1"/>
  <c r="I269" i="9"/>
  <c r="J269" i="9" s="1"/>
  <c r="I270" i="9"/>
  <c r="J270" i="9" s="1"/>
  <c r="I271" i="9"/>
  <c r="J271" i="9" s="1"/>
  <c r="I272" i="9"/>
  <c r="J272" i="9" s="1"/>
  <c r="I273" i="9"/>
  <c r="J273" i="9" s="1"/>
  <c r="I274" i="9"/>
  <c r="J274" i="9" s="1"/>
  <c r="I275" i="9"/>
  <c r="J275" i="9" s="1"/>
  <c r="I276" i="9"/>
  <c r="J276" i="9" s="1"/>
  <c r="I277" i="9"/>
  <c r="J277" i="9" s="1"/>
  <c r="I278" i="9"/>
  <c r="J278" i="9" s="1"/>
  <c r="I279" i="9"/>
  <c r="J279" i="9" s="1"/>
  <c r="I280" i="9"/>
  <c r="J280" i="9" s="1"/>
  <c r="I281" i="9"/>
  <c r="J281" i="9" s="1"/>
  <c r="I282" i="9"/>
  <c r="J282" i="9" s="1"/>
  <c r="I283" i="9"/>
  <c r="J283" i="9" s="1"/>
  <c r="I284" i="9"/>
  <c r="J284" i="9" s="1"/>
  <c r="I285" i="9"/>
  <c r="J285" i="9" s="1"/>
  <c r="I286" i="9"/>
  <c r="J286" i="9" s="1"/>
  <c r="I287" i="9"/>
  <c r="J287" i="9" s="1"/>
  <c r="I288" i="9"/>
  <c r="J288" i="9" s="1"/>
  <c r="I289" i="9"/>
  <c r="J289" i="9" s="1"/>
  <c r="I290" i="9"/>
  <c r="J290" i="9" s="1"/>
  <c r="I291" i="9"/>
  <c r="J291" i="9" s="1"/>
  <c r="I292" i="9"/>
  <c r="J292" i="9" s="1"/>
  <c r="I293" i="9"/>
  <c r="J293" i="9" s="1"/>
  <c r="I294" i="9"/>
  <c r="J294" i="9" s="1"/>
  <c r="I295" i="9"/>
  <c r="J295" i="9" s="1"/>
  <c r="I296" i="9"/>
  <c r="J296" i="9" s="1"/>
  <c r="I297" i="9"/>
  <c r="J297" i="9" s="1"/>
  <c r="I298" i="9"/>
  <c r="J298" i="9" s="1"/>
  <c r="I299" i="9"/>
  <c r="J299" i="9" s="1"/>
  <c r="I300" i="9"/>
  <c r="J300" i="9" s="1"/>
  <c r="I301" i="9"/>
  <c r="J301" i="9" s="1"/>
  <c r="I302" i="9"/>
  <c r="J302" i="9" s="1"/>
  <c r="I303" i="9"/>
  <c r="J303" i="9" s="1"/>
  <c r="I304" i="9"/>
  <c r="J304" i="9" s="1"/>
  <c r="I305" i="9"/>
  <c r="J305" i="9" s="1"/>
  <c r="I306" i="9"/>
  <c r="J306" i="9" s="1"/>
  <c r="I307" i="9"/>
  <c r="J307" i="9" s="1"/>
  <c r="I308" i="9"/>
  <c r="J308" i="9" s="1"/>
  <c r="I309" i="9"/>
  <c r="J309" i="9" s="1"/>
  <c r="I310" i="9"/>
  <c r="J310" i="9" s="1"/>
  <c r="I311" i="9"/>
  <c r="J311" i="9" s="1"/>
  <c r="I312" i="9"/>
  <c r="J312" i="9" s="1"/>
  <c r="I313" i="9"/>
  <c r="J313" i="9" s="1"/>
  <c r="I314" i="9"/>
  <c r="J314" i="9" s="1"/>
  <c r="I315" i="9"/>
  <c r="J315" i="9" s="1"/>
  <c r="I316" i="9"/>
  <c r="J316" i="9" s="1"/>
  <c r="I317" i="9"/>
  <c r="J317" i="9" s="1"/>
  <c r="I318" i="9"/>
  <c r="J318" i="9" s="1"/>
  <c r="I319" i="9"/>
  <c r="J319" i="9" s="1"/>
  <c r="I320" i="9"/>
  <c r="J320" i="9" s="1"/>
  <c r="I321" i="9"/>
  <c r="J321" i="9" s="1"/>
  <c r="I322" i="9"/>
  <c r="J322" i="9" s="1"/>
  <c r="I323" i="9"/>
  <c r="J323" i="9" s="1"/>
  <c r="I324" i="9"/>
  <c r="J324" i="9" s="1"/>
  <c r="I325" i="9"/>
  <c r="J325" i="9" s="1"/>
  <c r="I326" i="9"/>
  <c r="J326" i="9" s="1"/>
  <c r="I327" i="9"/>
  <c r="J327" i="9" s="1"/>
  <c r="I328" i="9"/>
  <c r="J328" i="9" s="1"/>
  <c r="I329" i="9"/>
  <c r="J329" i="9" s="1"/>
  <c r="I330" i="9"/>
  <c r="J330" i="9" s="1"/>
  <c r="I331" i="9"/>
  <c r="J331" i="9" s="1"/>
  <c r="I332" i="9"/>
  <c r="J332" i="9" s="1"/>
  <c r="I333" i="9"/>
  <c r="J333" i="9" s="1"/>
  <c r="I334" i="9"/>
  <c r="J334" i="9" s="1"/>
  <c r="I335" i="9"/>
  <c r="J335" i="9" s="1"/>
  <c r="I336" i="9"/>
  <c r="J336" i="9" s="1"/>
  <c r="I337" i="9"/>
  <c r="J337" i="9" s="1"/>
  <c r="I338" i="9"/>
  <c r="J338" i="9" s="1"/>
  <c r="I339" i="9"/>
  <c r="J339" i="9" s="1"/>
  <c r="I340" i="9"/>
  <c r="J340" i="9" s="1"/>
  <c r="I341" i="9"/>
  <c r="J341" i="9" s="1"/>
  <c r="I342" i="9"/>
  <c r="J342" i="9" s="1"/>
  <c r="I343" i="9"/>
  <c r="J343" i="9" s="1"/>
  <c r="I344" i="9"/>
  <c r="J344" i="9" s="1"/>
  <c r="I345" i="9"/>
  <c r="J345" i="9" s="1"/>
  <c r="I346" i="9"/>
  <c r="J346" i="9" s="1"/>
  <c r="I347" i="9"/>
  <c r="J347" i="9" s="1"/>
  <c r="I348" i="9"/>
  <c r="J348" i="9" s="1"/>
  <c r="I349" i="9"/>
  <c r="J349" i="9" s="1"/>
  <c r="I350" i="9"/>
  <c r="J350" i="9" s="1"/>
  <c r="I351" i="9"/>
  <c r="J351" i="9" s="1"/>
  <c r="I352" i="9"/>
  <c r="J352" i="9" s="1"/>
  <c r="I353" i="9"/>
  <c r="J353" i="9" s="1"/>
  <c r="I354" i="9"/>
  <c r="J354" i="9" s="1"/>
  <c r="I355" i="9"/>
  <c r="J355" i="9" s="1"/>
  <c r="I356" i="9"/>
  <c r="J356" i="9" s="1"/>
  <c r="I357" i="9"/>
  <c r="J357" i="9" s="1"/>
  <c r="I358" i="9"/>
  <c r="J358" i="9" s="1"/>
  <c r="I359" i="9"/>
  <c r="J359" i="9" s="1"/>
  <c r="I360" i="9"/>
  <c r="J360" i="9" s="1"/>
  <c r="I361" i="9"/>
  <c r="J361" i="9" s="1"/>
  <c r="I362" i="9"/>
  <c r="J362" i="9" s="1"/>
  <c r="I363" i="9"/>
  <c r="J363" i="9" s="1"/>
  <c r="I364" i="9"/>
  <c r="J364" i="9" s="1"/>
  <c r="I365" i="9"/>
  <c r="J365" i="9" s="1"/>
  <c r="I366" i="9"/>
  <c r="J366" i="9" s="1"/>
  <c r="I367" i="9"/>
  <c r="J367" i="9" s="1"/>
  <c r="I368" i="9"/>
  <c r="J368" i="9" s="1"/>
  <c r="I369" i="9"/>
  <c r="J369" i="9" s="1"/>
  <c r="I370" i="9"/>
  <c r="J370" i="9" s="1"/>
  <c r="I371" i="9"/>
  <c r="J371" i="9" s="1"/>
  <c r="I372" i="9"/>
  <c r="J372" i="9" s="1"/>
  <c r="I373" i="9"/>
  <c r="J373" i="9" s="1"/>
  <c r="I374" i="9"/>
  <c r="J374" i="9" s="1"/>
  <c r="I375" i="9"/>
  <c r="J375" i="9" s="1"/>
  <c r="I376" i="9"/>
  <c r="J376" i="9" s="1"/>
  <c r="I377" i="9"/>
  <c r="J377" i="9" s="1"/>
  <c r="I378" i="9"/>
  <c r="J378" i="9" s="1"/>
  <c r="I379" i="9"/>
  <c r="J379" i="9" s="1"/>
  <c r="I380" i="9"/>
  <c r="J380" i="9" s="1"/>
  <c r="I381" i="9"/>
  <c r="J381" i="9" s="1"/>
  <c r="I382" i="9"/>
  <c r="J382" i="9" s="1"/>
  <c r="I383" i="9"/>
  <c r="J383" i="9" s="1"/>
  <c r="I384" i="9"/>
  <c r="J384" i="9" s="1"/>
  <c r="I385" i="9"/>
  <c r="J385" i="9" s="1"/>
  <c r="I386" i="9"/>
  <c r="J386" i="9" s="1"/>
  <c r="I387" i="9"/>
  <c r="J387" i="9" s="1"/>
  <c r="I388" i="9"/>
  <c r="J388" i="9" s="1"/>
  <c r="I389" i="9"/>
  <c r="J389" i="9" s="1"/>
  <c r="I390" i="9"/>
  <c r="J390" i="9" s="1"/>
  <c r="I391" i="9"/>
  <c r="J391" i="9" s="1"/>
  <c r="I392" i="9"/>
  <c r="J392" i="9" s="1"/>
  <c r="I393" i="9"/>
  <c r="J393" i="9" s="1"/>
  <c r="I394" i="9"/>
  <c r="J394" i="9" s="1"/>
  <c r="I395" i="9"/>
  <c r="J395" i="9" s="1"/>
  <c r="I396" i="9"/>
  <c r="J396" i="9" s="1"/>
  <c r="I397" i="9"/>
  <c r="J397" i="9" s="1"/>
  <c r="I398" i="9"/>
  <c r="J398" i="9" s="1"/>
  <c r="I399" i="9"/>
  <c r="J399" i="9" s="1"/>
  <c r="I400" i="9"/>
  <c r="J400" i="9" s="1"/>
  <c r="I401" i="9"/>
  <c r="J401" i="9" s="1"/>
  <c r="I402" i="9"/>
  <c r="J402" i="9" s="1"/>
  <c r="I403" i="9"/>
  <c r="J403" i="9" s="1"/>
  <c r="I404" i="9"/>
  <c r="J404" i="9" s="1"/>
  <c r="I405" i="9"/>
  <c r="J405" i="9" s="1"/>
  <c r="I406" i="9"/>
  <c r="J406" i="9" s="1"/>
  <c r="I407" i="9"/>
  <c r="J407" i="9" s="1"/>
  <c r="I408" i="9"/>
  <c r="J408" i="9" s="1"/>
  <c r="I409" i="9"/>
  <c r="J409" i="9" s="1"/>
  <c r="I410" i="9"/>
  <c r="J410" i="9" s="1"/>
  <c r="I411" i="9"/>
  <c r="J411" i="9" s="1"/>
  <c r="I412" i="9"/>
  <c r="J412" i="9" s="1"/>
  <c r="I413" i="9"/>
  <c r="J413" i="9" s="1"/>
  <c r="I414" i="9"/>
  <c r="J414" i="9" s="1"/>
  <c r="I415" i="9"/>
  <c r="J415" i="9" s="1"/>
  <c r="I416" i="9"/>
  <c r="J416" i="9" s="1"/>
  <c r="I417" i="9"/>
  <c r="J417" i="9" s="1"/>
  <c r="I418" i="9"/>
  <c r="J418" i="9" s="1"/>
  <c r="I419" i="9"/>
  <c r="J419" i="9" s="1"/>
  <c r="I420" i="9"/>
  <c r="J420" i="9" s="1"/>
  <c r="I421" i="9"/>
  <c r="J421" i="9" s="1"/>
  <c r="I422" i="9"/>
  <c r="J422" i="9" s="1"/>
  <c r="I423" i="9"/>
  <c r="J423" i="9" s="1"/>
  <c r="I424" i="9"/>
  <c r="J424" i="9" s="1"/>
  <c r="I425" i="9"/>
  <c r="J425" i="9" s="1"/>
  <c r="I426" i="9"/>
  <c r="J426" i="9" s="1"/>
  <c r="I427" i="9"/>
  <c r="J427" i="9" s="1"/>
  <c r="I428" i="9"/>
  <c r="J428" i="9" s="1"/>
  <c r="I429" i="9"/>
  <c r="J429" i="9" s="1"/>
  <c r="I430" i="9"/>
  <c r="J430" i="9" s="1"/>
  <c r="I431" i="9"/>
  <c r="J431" i="9" s="1"/>
  <c r="I432" i="9"/>
  <c r="J432" i="9" s="1"/>
  <c r="I433" i="9"/>
  <c r="J433" i="9" s="1"/>
  <c r="I434" i="9"/>
  <c r="J434" i="9" s="1"/>
  <c r="I435" i="9"/>
  <c r="J435" i="9" s="1"/>
  <c r="I436" i="9"/>
  <c r="J436" i="9" s="1"/>
  <c r="I437" i="9"/>
  <c r="J437" i="9" s="1"/>
  <c r="I438" i="9"/>
  <c r="J438" i="9" s="1"/>
  <c r="I439" i="9"/>
  <c r="J439" i="9" s="1"/>
  <c r="I440" i="9"/>
  <c r="J440" i="9" s="1"/>
  <c r="I441" i="9"/>
  <c r="J441" i="9" s="1"/>
  <c r="I442" i="9"/>
  <c r="J442" i="9" s="1"/>
  <c r="I443" i="9"/>
  <c r="J443" i="9" s="1"/>
  <c r="I444" i="9"/>
  <c r="J444" i="9" s="1"/>
  <c r="I445" i="9"/>
  <c r="J445" i="9" s="1"/>
  <c r="I446" i="9"/>
  <c r="J446" i="9" s="1"/>
  <c r="I447" i="9"/>
  <c r="J447" i="9" s="1"/>
  <c r="I448" i="9"/>
  <c r="J448" i="9" s="1"/>
  <c r="I449" i="9"/>
  <c r="J449" i="9" s="1"/>
  <c r="I450" i="9"/>
  <c r="J450" i="9" s="1"/>
  <c r="I451" i="9"/>
  <c r="J451" i="9" s="1"/>
  <c r="I452" i="9"/>
  <c r="J452" i="9" s="1"/>
  <c r="I453" i="9"/>
  <c r="J453" i="9" s="1"/>
  <c r="I454" i="9"/>
  <c r="J454" i="9" s="1"/>
  <c r="I455" i="9"/>
  <c r="J455" i="9" s="1"/>
  <c r="I456" i="9"/>
  <c r="J456" i="9" s="1"/>
  <c r="I457" i="9"/>
  <c r="J457" i="9" s="1"/>
  <c r="I458" i="9"/>
  <c r="J458" i="9" s="1"/>
  <c r="I459" i="9"/>
  <c r="J459" i="9" s="1"/>
  <c r="I460" i="9"/>
  <c r="J460" i="9" s="1"/>
  <c r="I461" i="9"/>
  <c r="J461" i="9" s="1"/>
  <c r="I462" i="9"/>
  <c r="J462" i="9" s="1"/>
  <c r="I463" i="9"/>
  <c r="J463" i="9" s="1"/>
  <c r="I464" i="9"/>
  <c r="J464" i="9" s="1"/>
  <c r="I465" i="9"/>
  <c r="J465" i="9" s="1"/>
  <c r="I466" i="9"/>
  <c r="J466" i="9" s="1"/>
  <c r="I467" i="9"/>
  <c r="J467" i="9" s="1"/>
  <c r="I468" i="9"/>
  <c r="J468" i="9" s="1"/>
  <c r="I469" i="9"/>
  <c r="J469" i="9" s="1"/>
  <c r="I470" i="9"/>
  <c r="J470" i="9" s="1"/>
  <c r="I471" i="9"/>
  <c r="J471" i="9" s="1"/>
  <c r="I472" i="9"/>
  <c r="J472" i="9" s="1"/>
  <c r="I473" i="9"/>
  <c r="J473" i="9" s="1"/>
  <c r="I474" i="9"/>
  <c r="J474" i="9" s="1"/>
  <c r="I475" i="9"/>
  <c r="J475" i="9" s="1"/>
  <c r="I476" i="9"/>
  <c r="J476" i="9" s="1"/>
  <c r="I477" i="9"/>
  <c r="J477" i="9" s="1"/>
  <c r="I478" i="9"/>
  <c r="J478" i="9" s="1"/>
  <c r="I479" i="9"/>
  <c r="J479" i="9" s="1"/>
  <c r="I480" i="9"/>
  <c r="J480" i="9" s="1"/>
  <c r="I481" i="9"/>
  <c r="J481" i="9" s="1"/>
  <c r="I482" i="9"/>
  <c r="J482" i="9" s="1"/>
  <c r="I483" i="9"/>
  <c r="J483" i="9" s="1"/>
  <c r="I484" i="9"/>
  <c r="J484" i="9" s="1"/>
  <c r="I485" i="9"/>
  <c r="J485" i="9" s="1"/>
  <c r="I486" i="9"/>
  <c r="J486" i="9" s="1"/>
  <c r="I487" i="9"/>
  <c r="J487" i="9" s="1"/>
  <c r="I488" i="9"/>
  <c r="J488" i="9" s="1"/>
  <c r="I489" i="9"/>
  <c r="J489" i="9" s="1"/>
  <c r="I490" i="9"/>
  <c r="J490" i="9" s="1"/>
  <c r="I491" i="9"/>
  <c r="J491" i="9" s="1"/>
  <c r="I492" i="9"/>
  <c r="J492" i="9" s="1"/>
  <c r="I493" i="9"/>
  <c r="J493" i="9" s="1"/>
  <c r="I494" i="9"/>
  <c r="J494" i="9" s="1"/>
  <c r="I495" i="9"/>
  <c r="J495" i="9" s="1"/>
  <c r="I496" i="9"/>
  <c r="J496" i="9" s="1"/>
  <c r="I497" i="9"/>
  <c r="J497" i="9" s="1"/>
  <c r="I498" i="9"/>
  <c r="J498" i="9" s="1"/>
  <c r="I499" i="9"/>
  <c r="J499" i="9" s="1"/>
  <c r="I500" i="9"/>
  <c r="J500" i="9" s="1"/>
  <c r="I501" i="9"/>
  <c r="J501" i="9" s="1"/>
  <c r="I502" i="9"/>
  <c r="J502" i="9" s="1"/>
  <c r="I503" i="9"/>
  <c r="J503" i="9" s="1"/>
  <c r="I504" i="9"/>
  <c r="J504" i="9" s="1"/>
  <c r="I505" i="9"/>
  <c r="J505" i="9" s="1"/>
  <c r="I506" i="9"/>
  <c r="J506" i="9" s="1"/>
  <c r="I507" i="9"/>
  <c r="J507" i="9" s="1"/>
  <c r="I508" i="9"/>
  <c r="J508" i="9" s="1"/>
  <c r="I509" i="9"/>
  <c r="J509" i="9" s="1"/>
  <c r="I510" i="9"/>
  <c r="J510" i="9" s="1"/>
  <c r="I511" i="9"/>
  <c r="J511" i="9" s="1"/>
  <c r="I512" i="9"/>
  <c r="J512" i="9" s="1"/>
  <c r="I513" i="9"/>
  <c r="J513" i="9" s="1"/>
  <c r="I514" i="9"/>
  <c r="J514" i="9" s="1"/>
  <c r="I515" i="9"/>
  <c r="J515" i="9" s="1"/>
  <c r="I516" i="9"/>
  <c r="J516" i="9" s="1"/>
  <c r="I517" i="9"/>
  <c r="J517" i="9" s="1"/>
  <c r="I518" i="9"/>
  <c r="J518" i="9" s="1"/>
  <c r="I519" i="9"/>
  <c r="J519" i="9" s="1"/>
  <c r="I520" i="9"/>
  <c r="J520" i="9" s="1"/>
  <c r="I521" i="9"/>
  <c r="J521" i="9" s="1"/>
  <c r="I522" i="9"/>
  <c r="J522" i="9" s="1"/>
  <c r="I523" i="9"/>
  <c r="J523" i="9" s="1"/>
  <c r="I524" i="9"/>
  <c r="J524" i="9" s="1"/>
  <c r="I525" i="9"/>
  <c r="J525" i="9" s="1"/>
  <c r="I526" i="9"/>
  <c r="J526" i="9" s="1"/>
  <c r="I527" i="9"/>
  <c r="J527" i="9" s="1"/>
  <c r="I528" i="9"/>
  <c r="J528" i="9" s="1"/>
  <c r="I529" i="9"/>
  <c r="J529" i="9" s="1"/>
  <c r="I530" i="9"/>
  <c r="J530" i="9" s="1"/>
  <c r="I531" i="9"/>
  <c r="J531" i="9" s="1"/>
  <c r="I532" i="9"/>
  <c r="J532" i="9" s="1"/>
  <c r="I533" i="9"/>
  <c r="J533" i="9" s="1"/>
  <c r="I534" i="9"/>
  <c r="J534" i="9" s="1"/>
  <c r="I535" i="9"/>
  <c r="J535" i="9" s="1"/>
  <c r="I536" i="9"/>
  <c r="J536" i="9" s="1"/>
  <c r="I537" i="9"/>
  <c r="J537" i="9" s="1"/>
  <c r="I538" i="9"/>
  <c r="J538" i="9" s="1"/>
  <c r="I539" i="9"/>
  <c r="J539" i="9" s="1"/>
  <c r="I540" i="9"/>
  <c r="J540" i="9" s="1"/>
  <c r="I541" i="9"/>
  <c r="J541" i="9" s="1"/>
  <c r="I542" i="9"/>
  <c r="J542" i="9" s="1"/>
  <c r="I543" i="9"/>
  <c r="J543" i="9" s="1"/>
  <c r="I544" i="9"/>
  <c r="J544" i="9" s="1"/>
  <c r="I545" i="9"/>
  <c r="J545" i="9" s="1"/>
  <c r="I546" i="9"/>
  <c r="J546" i="9" s="1"/>
  <c r="I547" i="9"/>
  <c r="J547" i="9" s="1"/>
  <c r="I548" i="9"/>
  <c r="J548" i="9" s="1"/>
  <c r="I549" i="9"/>
  <c r="J549" i="9" s="1"/>
  <c r="I550" i="9"/>
  <c r="J550" i="9" s="1"/>
  <c r="I551" i="9"/>
  <c r="J551" i="9" s="1"/>
  <c r="I552" i="9"/>
  <c r="J552" i="9" s="1"/>
  <c r="I553" i="9"/>
  <c r="J553" i="9" s="1"/>
  <c r="I554" i="9"/>
  <c r="J554" i="9" s="1"/>
  <c r="I555" i="9"/>
  <c r="J555" i="9" s="1"/>
  <c r="I556" i="9"/>
  <c r="J556" i="9" s="1"/>
  <c r="I557" i="9"/>
  <c r="J557" i="9" s="1"/>
  <c r="I558" i="9"/>
  <c r="J558" i="9" s="1"/>
  <c r="I559" i="9"/>
  <c r="J559" i="9" s="1"/>
  <c r="I560" i="9"/>
  <c r="J560" i="9" s="1"/>
  <c r="I561" i="9"/>
  <c r="J561" i="9" s="1"/>
  <c r="I562" i="9"/>
  <c r="J562" i="9" s="1"/>
  <c r="I563" i="9"/>
  <c r="J563" i="9" s="1"/>
  <c r="I564" i="9"/>
  <c r="J564" i="9" s="1"/>
  <c r="I565" i="9"/>
  <c r="J565" i="9" s="1"/>
  <c r="I566" i="9"/>
  <c r="J566" i="9" s="1"/>
  <c r="I567" i="9"/>
  <c r="J567" i="9" s="1"/>
  <c r="I568" i="9"/>
  <c r="J568" i="9" s="1"/>
  <c r="I569" i="9"/>
  <c r="J569" i="9" s="1"/>
  <c r="I570" i="9"/>
  <c r="J570" i="9" s="1"/>
  <c r="I571" i="9"/>
  <c r="J571" i="9" s="1"/>
  <c r="I572" i="9"/>
  <c r="J572" i="9" s="1"/>
  <c r="I573" i="9"/>
  <c r="J573" i="9" s="1"/>
  <c r="I574" i="9"/>
  <c r="J574" i="9" s="1"/>
  <c r="I575" i="9"/>
  <c r="J575" i="9" s="1"/>
  <c r="I576" i="9"/>
  <c r="J576" i="9" s="1"/>
  <c r="I577" i="9"/>
  <c r="J577" i="9" s="1"/>
  <c r="I578" i="9"/>
  <c r="J578" i="9" s="1"/>
  <c r="I579" i="9"/>
  <c r="J579" i="9" s="1"/>
  <c r="I580" i="9"/>
  <c r="J580" i="9" s="1"/>
  <c r="I581" i="9"/>
  <c r="J581" i="9" s="1"/>
  <c r="I582" i="9"/>
  <c r="J582" i="9" s="1"/>
  <c r="I583" i="9"/>
  <c r="J583" i="9" s="1"/>
  <c r="I584" i="9"/>
  <c r="J584" i="9" s="1"/>
  <c r="I585" i="9"/>
  <c r="J585" i="9" s="1"/>
  <c r="I586" i="9"/>
  <c r="J586" i="9" s="1"/>
  <c r="I587" i="9"/>
  <c r="J587" i="9" s="1"/>
  <c r="I588" i="9"/>
  <c r="J588" i="9" s="1"/>
  <c r="I589" i="9"/>
  <c r="J589" i="9" s="1"/>
  <c r="I590" i="9"/>
  <c r="J590" i="9" s="1"/>
  <c r="I591" i="9"/>
  <c r="J591" i="9" s="1"/>
  <c r="I592" i="9"/>
  <c r="J592" i="9" s="1"/>
  <c r="I593" i="9"/>
  <c r="J593" i="9" s="1"/>
  <c r="I594" i="9"/>
  <c r="J594" i="9" s="1"/>
  <c r="I595" i="9"/>
  <c r="J595" i="9" s="1"/>
  <c r="I596" i="9"/>
  <c r="J596" i="9" s="1"/>
  <c r="I597" i="9"/>
  <c r="J597" i="9" s="1"/>
  <c r="I598" i="9"/>
  <c r="J598" i="9" s="1"/>
  <c r="I599" i="9"/>
  <c r="J599" i="9" s="1"/>
  <c r="I600" i="9"/>
  <c r="J600" i="9" s="1"/>
  <c r="I601" i="9"/>
  <c r="J601" i="9" s="1"/>
  <c r="I602" i="9"/>
  <c r="J602" i="9" s="1"/>
  <c r="I603" i="9"/>
  <c r="J603" i="9" s="1"/>
  <c r="I604" i="9"/>
  <c r="J604" i="9" s="1"/>
  <c r="I605" i="9"/>
  <c r="J605" i="9" s="1"/>
  <c r="I606" i="9"/>
  <c r="J606" i="9" s="1"/>
  <c r="I607" i="9"/>
  <c r="J607" i="9" s="1"/>
  <c r="I608" i="9"/>
  <c r="J608" i="9" s="1"/>
  <c r="I609" i="9"/>
  <c r="J609" i="9" s="1"/>
  <c r="I610" i="9"/>
  <c r="J610" i="9" s="1"/>
  <c r="I611" i="9"/>
  <c r="J611" i="9" s="1"/>
  <c r="I612" i="9"/>
  <c r="J612" i="9" s="1"/>
  <c r="I613" i="9"/>
  <c r="J613" i="9" s="1"/>
  <c r="I614" i="9"/>
  <c r="J614" i="9" s="1"/>
  <c r="I615" i="9"/>
  <c r="J615" i="9" s="1"/>
  <c r="I616" i="9"/>
  <c r="J616" i="9" s="1"/>
  <c r="I617" i="9"/>
  <c r="J617" i="9" s="1"/>
  <c r="I618" i="9"/>
  <c r="J618" i="9" s="1"/>
  <c r="I619" i="9"/>
  <c r="J619" i="9" s="1"/>
  <c r="I620" i="9"/>
  <c r="J620" i="9" s="1"/>
  <c r="I621" i="9"/>
  <c r="J621" i="9" s="1"/>
  <c r="I622" i="9"/>
  <c r="J622" i="9" s="1"/>
  <c r="I623" i="9"/>
  <c r="J623" i="9" s="1"/>
  <c r="I624" i="9"/>
  <c r="J624" i="9" s="1"/>
  <c r="I625" i="9"/>
  <c r="J625" i="9" s="1"/>
  <c r="I626" i="9"/>
  <c r="J626" i="9" s="1"/>
  <c r="I627" i="9"/>
  <c r="J627" i="9" s="1"/>
  <c r="I628" i="9"/>
  <c r="J628" i="9" s="1"/>
  <c r="I629" i="9"/>
  <c r="J629" i="9" s="1"/>
  <c r="I630" i="9"/>
  <c r="J630" i="9" s="1"/>
  <c r="I631" i="9"/>
  <c r="J631" i="9" s="1"/>
  <c r="I632" i="9"/>
  <c r="J632" i="9" s="1"/>
  <c r="I633" i="9"/>
  <c r="J633" i="9" s="1"/>
  <c r="I634" i="9"/>
  <c r="J634" i="9" s="1"/>
  <c r="I635" i="9"/>
  <c r="J635" i="9" s="1"/>
  <c r="I636" i="9"/>
  <c r="J636" i="9" s="1"/>
  <c r="I637" i="9"/>
  <c r="J637" i="9" s="1"/>
  <c r="I638" i="9"/>
  <c r="J638" i="9" s="1"/>
  <c r="I639" i="9"/>
  <c r="J639" i="9" s="1"/>
  <c r="I640" i="9"/>
  <c r="J640" i="9" s="1"/>
  <c r="I641" i="9"/>
  <c r="J641" i="9" s="1"/>
  <c r="I642" i="9"/>
  <c r="J642" i="9" s="1"/>
  <c r="I643" i="9"/>
  <c r="J643" i="9" s="1"/>
  <c r="I644" i="9"/>
  <c r="J644" i="9" s="1"/>
  <c r="I645" i="9"/>
  <c r="J645" i="9" s="1"/>
  <c r="I646" i="9"/>
  <c r="J646" i="9" s="1"/>
  <c r="I647" i="9"/>
  <c r="J647" i="9" s="1"/>
  <c r="I648" i="9"/>
  <c r="J648" i="9" s="1"/>
  <c r="I649" i="9"/>
  <c r="J649" i="9" s="1"/>
  <c r="I650" i="9"/>
  <c r="J650" i="9" s="1"/>
  <c r="I651" i="9"/>
  <c r="J651" i="9" s="1"/>
  <c r="I652" i="9"/>
  <c r="J652" i="9" s="1"/>
  <c r="I653" i="9"/>
  <c r="J653" i="9" s="1"/>
  <c r="I654" i="9"/>
  <c r="J654" i="9" s="1"/>
  <c r="I655" i="9"/>
  <c r="J655" i="9" s="1"/>
  <c r="I656" i="9"/>
  <c r="J656" i="9" s="1"/>
  <c r="I657" i="9"/>
  <c r="J657" i="9" s="1"/>
  <c r="I658" i="9"/>
  <c r="J658" i="9" s="1"/>
  <c r="I659" i="9"/>
  <c r="J659" i="9" s="1"/>
  <c r="I660" i="9"/>
  <c r="J660" i="9" s="1"/>
  <c r="I661" i="9"/>
  <c r="J661" i="9" s="1"/>
  <c r="I662" i="9"/>
  <c r="J662" i="9" s="1"/>
  <c r="I663" i="9"/>
  <c r="J663" i="9" s="1"/>
  <c r="I664" i="9"/>
  <c r="J664" i="9" s="1"/>
  <c r="I665" i="9"/>
  <c r="J665" i="9" s="1"/>
  <c r="I666" i="9"/>
  <c r="J666" i="9" s="1"/>
  <c r="I667" i="9"/>
  <c r="J667" i="9" s="1"/>
  <c r="I668" i="9"/>
  <c r="J668" i="9" s="1"/>
  <c r="I669" i="9"/>
  <c r="J669" i="9" s="1"/>
  <c r="I670" i="9"/>
  <c r="J670" i="9" s="1"/>
  <c r="I671" i="9"/>
  <c r="J671" i="9" s="1"/>
  <c r="I672" i="9"/>
  <c r="J672" i="9" s="1"/>
  <c r="I673" i="9"/>
  <c r="J673" i="9" s="1"/>
  <c r="I674" i="9"/>
  <c r="J674" i="9" s="1"/>
  <c r="I675" i="9"/>
  <c r="J675" i="9" s="1"/>
  <c r="I676" i="9"/>
  <c r="J676" i="9" s="1"/>
  <c r="I677" i="9"/>
  <c r="J677" i="9" s="1"/>
  <c r="I678" i="9"/>
  <c r="J678" i="9" s="1"/>
  <c r="I679" i="9"/>
  <c r="J679" i="9" s="1"/>
  <c r="I680" i="9"/>
  <c r="J680" i="9" s="1"/>
  <c r="I681" i="9"/>
  <c r="J681" i="9" s="1"/>
  <c r="I682" i="9"/>
  <c r="J682" i="9" s="1"/>
  <c r="I683" i="9"/>
  <c r="J683" i="9" s="1"/>
  <c r="I684" i="9"/>
  <c r="J684" i="9" s="1"/>
  <c r="I685" i="9"/>
  <c r="J685" i="9" s="1"/>
  <c r="I686" i="9"/>
  <c r="J686" i="9" s="1"/>
  <c r="I687" i="9"/>
  <c r="J687" i="9" s="1"/>
  <c r="I688" i="9"/>
  <c r="J688" i="9" s="1"/>
  <c r="I689" i="9"/>
  <c r="J689" i="9" s="1"/>
  <c r="I690" i="9"/>
  <c r="J690" i="9" s="1"/>
  <c r="I691" i="9"/>
  <c r="J691" i="9" s="1"/>
  <c r="I692" i="9"/>
  <c r="J692" i="9" s="1"/>
  <c r="I693" i="9"/>
  <c r="J693" i="9" s="1"/>
  <c r="I694" i="9"/>
  <c r="J694" i="9" s="1"/>
  <c r="I695" i="9"/>
  <c r="J695" i="9" s="1"/>
  <c r="I696" i="9"/>
  <c r="J696" i="9" s="1"/>
  <c r="I697" i="9"/>
  <c r="J697" i="9" s="1"/>
  <c r="I698" i="9"/>
  <c r="J698" i="9" s="1"/>
  <c r="I699" i="9"/>
  <c r="J699" i="9" s="1"/>
  <c r="I700" i="9"/>
  <c r="J700" i="9" s="1"/>
  <c r="I701" i="9"/>
  <c r="J701" i="9" s="1"/>
  <c r="I702" i="9"/>
  <c r="J702" i="9" s="1"/>
  <c r="I703" i="9"/>
  <c r="J703" i="9" s="1"/>
  <c r="I704" i="9"/>
  <c r="J704" i="9" s="1"/>
  <c r="I705" i="9"/>
  <c r="J705" i="9" s="1"/>
  <c r="I706" i="9"/>
  <c r="J706" i="9" s="1"/>
  <c r="I707" i="9"/>
  <c r="J707" i="9" s="1"/>
  <c r="I708" i="9"/>
  <c r="J708" i="9" s="1"/>
  <c r="I709" i="9"/>
  <c r="J709" i="9" s="1"/>
  <c r="I710" i="9"/>
  <c r="J710" i="9" s="1"/>
  <c r="I711" i="9"/>
  <c r="J711" i="9" s="1"/>
  <c r="I712" i="9"/>
  <c r="J712" i="9" s="1"/>
  <c r="I713" i="9"/>
  <c r="J713" i="9" s="1"/>
  <c r="I714" i="9"/>
  <c r="J714" i="9" s="1"/>
  <c r="I715" i="9"/>
  <c r="J715" i="9" s="1"/>
  <c r="I716" i="9"/>
  <c r="J716" i="9" s="1"/>
  <c r="I717" i="9"/>
  <c r="J717" i="9" s="1"/>
  <c r="I718" i="9"/>
  <c r="J718" i="9" s="1"/>
  <c r="I719" i="9"/>
  <c r="J719" i="9" s="1"/>
  <c r="I720" i="9"/>
  <c r="J720" i="9" s="1"/>
  <c r="I721" i="9"/>
  <c r="J721" i="9" s="1"/>
  <c r="I722" i="9"/>
  <c r="J722" i="9" s="1"/>
  <c r="I723" i="9"/>
  <c r="J723" i="9" s="1"/>
  <c r="I724" i="9"/>
  <c r="J724" i="9" s="1"/>
  <c r="I725" i="9"/>
  <c r="J725" i="9" s="1"/>
  <c r="I726" i="9"/>
  <c r="J726" i="9" s="1"/>
  <c r="I727" i="9"/>
  <c r="J727" i="9" s="1"/>
  <c r="I728" i="9"/>
  <c r="J728" i="9" s="1"/>
  <c r="I729" i="9"/>
  <c r="J729" i="9" s="1"/>
  <c r="I730" i="9"/>
  <c r="J730" i="9" s="1"/>
  <c r="I731" i="9"/>
  <c r="J731" i="9" s="1"/>
  <c r="I732" i="9"/>
  <c r="J732" i="9" s="1"/>
  <c r="I733" i="9"/>
  <c r="J733" i="9" s="1"/>
  <c r="I734" i="9"/>
  <c r="J734" i="9" s="1"/>
  <c r="I735" i="9"/>
  <c r="J735" i="9" s="1"/>
  <c r="I736" i="9"/>
  <c r="J736" i="9" s="1"/>
  <c r="I737" i="9"/>
  <c r="J737" i="9" s="1"/>
  <c r="I738" i="9"/>
  <c r="J738" i="9" s="1"/>
  <c r="I739" i="9"/>
  <c r="J739" i="9" s="1"/>
  <c r="I740" i="9"/>
  <c r="J740" i="9" s="1"/>
  <c r="I741" i="9"/>
  <c r="J741" i="9" s="1"/>
  <c r="I742" i="9"/>
  <c r="J742" i="9" s="1"/>
  <c r="I743" i="9"/>
  <c r="J743" i="9" s="1"/>
  <c r="I744" i="9"/>
  <c r="J744" i="9" s="1"/>
  <c r="I745" i="9"/>
  <c r="J745" i="9" s="1"/>
  <c r="I746" i="9"/>
  <c r="J746" i="9" s="1"/>
  <c r="I747" i="9"/>
  <c r="J747" i="9" s="1"/>
  <c r="I748" i="9"/>
  <c r="J748" i="9" s="1"/>
  <c r="I749" i="9"/>
  <c r="J749" i="9" s="1"/>
  <c r="I750" i="9"/>
  <c r="J750" i="9" s="1"/>
  <c r="I751" i="9"/>
  <c r="J751" i="9" s="1"/>
  <c r="I752" i="9"/>
  <c r="J752" i="9" s="1"/>
  <c r="I753" i="9"/>
  <c r="J753" i="9" s="1"/>
  <c r="I754" i="9"/>
  <c r="J754" i="9" s="1"/>
  <c r="I755" i="9"/>
  <c r="J755" i="9" s="1"/>
  <c r="I756" i="9"/>
  <c r="J756" i="9" s="1"/>
  <c r="I757" i="9"/>
  <c r="J757" i="9" s="1"/>
  <c r="I758" i="9"/>
  <c r="J758" i="9" s="1"/>
  <c r="I759" i="9"/>
  <c r="J759" i="9" s="1"/>
  <c r="I760" i="9"/>
  <c r="J760" i="9" s="1"/>
  <c r="I761" i="9"/>
  <c r="J761" i="9" s="1"/>
  <c r="I762" i="9"/>
  <c r="J762" i="9" s="1"/>
  <c r="I763" i="9"/>
  <c r="J763" i="9" s="1"/>
  <c r="I764" i="9"/>
  <c r="J764" i="9" s="1"/>
  <c r="I765" i="9"/>
  <c r="J765" i="9" s="1"/>
  <c r="I766" i="9"/>
  <c r="J766" i="9" s="1"/>
  <c r="I767" i="9"/>
  <c r="J767" i="9" s="1"/>
  <c r="I768" i="9"/>
  <c r="J768" i="9" s="1"/>
  <c r="I769" i="9"/>
  <c r="J769" i="9" s="1"/>
  <c r="I770" i="9"/>
  <c r="J770" i="9" s="1"/>
  <c r="I771" i="9"/>
  <c r="J771" i="9" s="1"/>
  <c r="I772" i="9"/>
  <c r="J772" i="9" s="1"/>
  <c r="I773" i="9"/>
  <c r="J773" i="9" s="1"/>
  <c r="I774" i="9"/>
  <c r="J774" i="9" s="1"/>
  <c r="I775" i="9"/>
  <c r="J775" i="9" s="1"/>
  <c r="I776" i="9"/>
  <c r="J776" i="9" s="1"/>
  <c r="I777" i="9"/>
  <c r="J777" i="9" s="1"/>
  <c r="I778" i="9"/>
  <c r="J778" i="9" s="1"/>
  <c r="I779" i="9"/>
  <c r="J779" i="9" s="1"/>
  <c r="I780" i="9"/>
  <c r="J780" i="9" s="1"/>
  <c r="I781" i="9"/>
  <c r="J781" i="9" s="1"/>
  <c r="I782" i="9"/>
  <c r="J782" i="9" s="1"/>
  <c r="I783" i="9"/>
  <c r="J783" i="9" s="1"/>
  <c r="I784" i="9"/>
  <c r="J784" i="9" s="1"/>
  <c r="I785" i="9"/>
  <c r="J785" i="9" s="1"/>
  <c r="I786" i="9"/>
  <c r="J786" i="9" s="1"/>
  <c r="I787" i="9"/>
  <c r="J787" i="9" s="1"/>
  <c r="I788" i="9"/>
  <c r="J788" i="9" s="1"/>
  <c r="I789" i="9"/>
  <c r="J789" i="9" s="1"/>
  <c r="I790" i="9"/>
  <c r="J790" i="9" s="1"/>
  <c r="I791" i="9"/>
  <c r="J791" i="9" s="1"/>
  <c r="I792" i="9"/>
  <c r="J792" i="9" s="1"/>
  <c r="I793" i="9"/>
  <c r="J793" i="9" s="1"/>
  <c r="I794" i="9"/>
  <c r="J794" i="9" s="1"/>
  <c r="I795" i="9"/>
  <c r="J795" i="9" s="1"/>
  <c r="I796" i="9"/>
  <c r="J796" i="9" s="1"/>
  <c r="I797" i="9"/>
  <c r="J797" i="9" s="1"/>
  <c r="I798" i="9"/>
  <c r="J798" i="9" s="1"/>
  <c r="I799" i="9"/>
  <c r="J799" i="9" s="1"/>
  <c r="I800" i="9"/>
  <c r="J800" i="9" s="1"/>
  <c r="I801" i="9"/>
  <c r="J801" i="9" s="1"/>
  <c r="I802" i="9"/>
  <c r="J802" i="9" s="1"/>
  <c r="I803" i="9"/>
  <c r="J803" i="9" s="1"/>
  <c r="I804" i="9"/>
  <c r="J804" i="9" s="1"/>
  <c r="I805" i="9"/>
  <c r="J805" i="9" s="1"/>
  <c r="I806" i="9"/>
  <c r="J806" i="9" s="1"/>
  <c r="I807" i="9"/>
  <c r="J807" i="9" s="1"/>
  <c r="I808" i="9"/>
  <c r="J808" i="9" s="1"/>
  <c r="I809" i="9"/>
  <c r="J809" i="9" s="1"/>
  <c r="I810" i="9"/>
  <c r="J810" i="9" s="1"/>
  <c r="I811" i="9"/>
  <c r="J811" i="9" s="1"/>
  <c r="I812" i="9"/>
  <c r="J812" i="9" s="1"/>
  <c r="I813" i="9"/>
  <c r="J813" i="9" s="1"/>
  <c r="I814" i="9"/>
  <c r="J814" i="9" s="1"/>
  <c r="I815" i="9"/>
  <c r="J815" i="9" s="1"/>
  <c r="I816" i="9"/>
  <c r="J816" i="9" s="1"/>
  <c r="I817" i="9"/>
  <c r="J817" i="9" s="1"/>
  <c r="I818" i="9"/>
  <c r="J818" i="9" s="1"/>
  <c r="I819" i="9"/>
  <c r="J819" i="9" s="1"/>
  <c r="I820" i="9"/>
  <c r="J820" i="9" s="1"/>
  <c r="I821" i="9"/>
  <c r="J821" i="9" s="1"/>
  <c r="I822" i="9"/>
  <c r="J822" i="9" s="1"/>
  <c r="I823" i="9"/>
  <c r="J823" i="9" s="1"/>
  <c r="I824" i="9"/>
  <c r="J824" i="9" s="1"/>
  <c r="I825" i="9"/>
  <c r="J825" i="9" s="1"/>
  <c r="I826" i="9"/>
  <c r="J826" i="9" s="1"/>
  <c r="I827" i="9"/>
  <c r="J827" i="9" s="1"/>
  <c r="I828" i="9"/>
  <c r="J828" i="9" s="1"/>
  <c r="I829" i="9"/>
  <c r="J829" i="9" s="1"/>
  <c r="I830" i="9"/>
  <c r="J830" i="9" s="1"/>
  <c r="I831" i="9"/>
  <c r="J831" i="9" s="1"/>
  <c r="I832" i="9"/>
  <c r="J832" i="9" s="1"/>
  <c r="I833" i="9"/>
  <c r="J833" i="9" s="1"/>
  <c r="I834" i="9"/>
  <c r="J834" i="9" s="1"/>
  <c r="I835" i="9"/>
  <c r="J835" i="9" s="1"/>
  <c r="I836" i="9"/>
  <c r="J836" i="9" s="1"/>
  <c r="I837" i="9"/>
  <c r="J837" i="9" s="1"/>
  <c r="I838" i="9"/>
  <c r="J838" i="9" s="1"/>
  <c r="I839" i="9"/>
  <c r="J839" i="9" s="1"/>
  <c r="I840" i="9"/>
  <c r="J840" i="9" s="1"/>
  <c r="I841" i="9"/>
  <c r="J841" i="9" s="1"/>
  <c r="I842" i="9"/>
  <c r="J842" i="9" s="1"/>
  <c r="I843" i="9"/>
  <c r="J843" i="9" s="1"/>
  <c r="I844" i="9"/>
  <c r="J844" i="9" s="1"/>
  <c r="I845" i="9"/>
  <c r="J845" i="9" s="1"/>
  <c r="I846" i="9"/>
  <c r="J846" i="9" s="1"/>
  <c r="I847" i="9"/>
  <c r="J847" i="9" s="1"/>
  <c r="I848" i="9"/>
  <c r="J848" i="9" s="1"/>
  <c r="I849" i="9"/>
  <c r="J849" i="9" s="1"/>
  <c r="I850" i="9"/>
  <c r="J850" i="9" s="1"/>
  <c r="I851" i="9"/>
  <c r="J851" i="9" s="1"/>
  <c r="I852" i="9"/>
  <c r="J852" i="9" s="1"/>
  <c r="I853" i="9"/>
  <c r="J853" i="9" s="1"/>
  <c r="I854" i="9"/>
  <c r="J854" i="9" s="1"/>
  <c r="I855" i="9"/>
  <c r="J855" i="9" s="1"/>
  <c r="I856" i="9"/>
  <c r="J856" i="9" s="1"/>
  <c r="I857" i="9"/>
  <c r="J857" i="9" s="1"/>
  <c r="I858" i="9"/>
  <c r="J858" i="9" s="1"/>
  <c r="I859" i="9"/>
  <c r="J859" i="9" s="1"/>
  <c r="I860" i="9"/>
  <c r="J860" i="9" s="1"/>
  <c r="I861" i="9"/>
  <c r="J861" i="9" s="1"/>
  <c r="I862" i="9"/>
  <c r="J862" i="9" s="1"/>
  <c r="I863" i="9"/>
  <c r="J863" i="9" s="1"/>
  <c r="I864" i="9"/>
  <c r="J864" i="9" s="1"/>
  <c r="I865" i="9"/>
  <c r="J865" i="9" s="1"/>
  <c r="I866" i="9"/>
  <c r="J866" i="9" s="1"/>
  <c r="I867" i="9"/>
  <c r="J867" i="9" s="1"/>
  <c r="I868" i="9"/>
  <c r="J868" i="9" s="1"/>
  <c r="I869" i="9"/>
  <c r="J869" i="9" s="1"/>
  <c r="I870" i="9"/>
  <c r="J870" i="9" s="1"/>
  <c r="I871" i="9"/>
  <c r="J871" i="9" s="1"/>
  <c r="I872" i="9"/>
  <c r="J872" i="9" s="1"/>
  <c r="I873" i="9"/>
  <c r="J873" i="9" s="1"/>
  <c r="I874" i="9"/>
  <c r="J874" i="9" s="1"/>
  <c r="I875" i="9"/>
  <c r="J875" i="9" s="1"/>
  <c r="I876" i="9"/>
  <c r="J876" i="9" s="1"/>
  <c r="I877" i="9"/>
  <c r="J877" i="9" s="1"/>
  <c r="I878" i="9"/>
  <c r="J878" i="9" s="1"/>
  <c r="I879" i="9"/>
  <c r="J879" i="9" s="1"/>
  <c r="I880" i="9"/>
  <c r="J880" i="9" s="1"/>
  <c r="I881" i="9"/>
  <c r="J881" i="9" s="1"/>
  <c r="I882" i="9"/>
  <c r="J882" i="9" s="1"/>
  <c r="I883" i="9"/>
  <c r="J883" i="9" s="1"/>
  <c r="I884" i="9"/>
  <c r="J884" i="9" s="1"/>
  <c r="I885" i="9"/>
  <c r="J885" i="9" s="1"/>
  <c r="I886" i="9"/>
  <c r="J886" i="9" s="1"/>
  <c r="I887" i="9"/>
  <c r="J887" i="9" s="1"/>
  <c r="I888" i="9"/>
  <c r="J888" i="9" s="1"/>
  <c r="I889" i="9"/>
  <c r="J889" i="9" s="1"/>
  <c r="I890" i="9"/>
  <c r="J890" i="9" s="1"/>
  <c r="I891" i="9"/>
  <c r="J891" i="9" s="1"/>
  <c r="I892" i="9"/>
  <c r="J892" i="9" s="1"/>
  <c r="I893" i="9"/>
  <c r="J893" i="9" s="1"/>
  <c r="I894" i="9"/>
  <c r="J894" i="9" s="1"/>
  <c r="I895" i="9"/>
  <c r="J895" i="9" s="1"/>
  <c r="I896" i="9"/>
  <c r="J896" i="9" s="1"/>
  <c r="I897" i="9"/>
  <c r="J897" i="9" s="1"/>
  <c r="I898" i="9"/>
  <c r="J898" i="9" s="1"/>
  <c r="I899" i="9"/>
  <c r="J899" i="9" s="1"/>
  <c r="I900" i="9"/>
  <c r="J900" i="9" s="1"/>
  <c r="I901" i="9"/>
  <c r="J901" i="9" s="1"/>
  <c r="I902" i="9"/>
  <c r="J902" i="9" s="1"/>
  <c r="I903" i="9"/>
  <c r="J903" i="9" s="1"/>
  <c r="I904" i="9"/>
  <c r="J904" i="9" s="1"/>
  <c r="I905" i="9"/>
  <c r="J905" i="9" s="1"/>
  <c r="I906" i="9"/>
  <c r="J906" i="9" s="1"/>
  <c r="I907" i="9"/>
  <c r="J907" i="9" s="1"/>
  <c r="I908" i="9"/>
  <c r="J908" i="9" s="1"/>
  <c r="I909" i="9"/>
  <c r="J909" i="9" s="1"/>
  <c r="I910" i="9"/>
  <c r="J910" i="9" s="1"/>
  <c r="I911" i="9"/>
  <c r="J911" i="9" s="1"/>
  <c r="I912" i="9"/>
  <c r="J912" i="9" s="1"/>
  <c r="I913" i="9"/>
  <c r="J913" i="9" s="1"/>
  <c r="I914" i="9"/>
  <c r="J914" i="9" s="1"/>
  <c r="I915" i="9"/>
  <c r="J915" i="9" s="1"/>
  <c r="I916" i="9"/>
  <c r="J916" i="9" s="1"/>
  <c r="I917" i="9"/>
  <c r="J917" i="9" s="1"/>
  <c r="I918" i="9"/>
  <c r="J918" i="9" s="1"/>
  <c r="I919" i="9"/>
  <c r="J919" i="9" s="1"/>
  <c r="I920" i="9"/>
  <c r="J920" i="9" s="1"/>
  <c r="I921" i="9"/>
  <c r="J921" i="9" s="1"/>
  <c r="I922" i="9"/>
  <c r="J922" i="9" s="1"/>
  <c r="I923" i="9"/>
  <c r="J923" i="9" s="1"/>
  <c r="I924" i="9"/>
  <c r="J924" i="9" s="1"/>
  <c r="I925" i="9"/>
  <c r="J925" i="9" s="1"/>
  <c r="I926" i="9"/>
  <c r="J926" i="9" s="1"/>
  <c r="I927" i="9"/>
  <c r="J927" i="9" s="1"/>
  <c r="I928" i="9"/>
  <c r="J928" i="9" s="1"/>
  <c r="I929" i="9"/>
  <c r="J929" i="9" s="1"/>
  <c r="I930" i="9"/>
  <c r="J930" i="9" s="1"/>
  <c r="I931" i="9"/>
  <c r="J931" i="9" s="1"/>
  <c r="I932" i="9"/>
  <c r="J932" i="9" s="1"/>
  <c r="I933" i="9"/>
  <c r="J933" i="9" s="1"/>
  <c r="I934" i="9"/>
  <c r="J934" i="9" s="1"/>
  <c r="I935" i="9"/>
  <c r="J935" i="9" s="1"/>
  <c r="I936" i="9"/>
  <c r="J936" i="9" s="1"/>
  <c r="I937" i="9"/>
  <c r="J937" i="9" s="1"/>
  <c r="I938" i="9"/>
  <c r="J938" i="9" s="1"/>
  <c r="I939" i="9"/>
  <c r="J939" i="9" s="1"/>
  <c r="I940" i="9"/>
  <c r="J940" i="9" s="1"/>
  <c r="I941" i="9"/>
  <c r="J941" i="9" s="1"/>
  <c r="I942" i="9"/>
  <c r="J942" i="9" s="1"/>
  <c r="I943" i="9"/>
  <c r="J943" i="9" s="1"/>
  <c r="I944" i="9"/>
  <c r="J944" i="9" s="1"/>
  <c r="I945" i="9"/>
  <c r="J945" i="9" s="1"/>
  <c r="I946" i="9"/>
  <c r="J946" i="9" s="1"/>
  <c r="I947" i="9"/>
  <c r="J947" i="9" s="1"/>
  <c r="I948" i="9"/>
  <c r="J948" i="9" s="1"/>
  <c r="I949" i="9"/>
  <c r="J949" i="9" s="1"/>
  <c r="I950" i="9"/>
  <c r="J950" i="9" s="1"/>
  <c r="I951" i="9"/>
  <c r="J951" i="9" s="1"/>
  <c r="I952" i="9"/>
  <c r="J952" i="9" s="1"/>
  <c r="I953" i="9"/>
  <c r="J953" i="9" s="1"/>
  <c r="I954" i="9"/>
  <c r="J954" i="9" s="1"/>
  <c r="I955" i="9"/>
  <c r="J955" i="9" s="1"/>
  <c r="I956" i="9"/>
  <c r="J956" i="9" s="1"/>
  <c r="I957" i="9"/>
  <c r="J957" i="9" s="1"/>
  <c r="I958" i="9"/>
  <c r="J958" i="9" s="1"/>
  <c r="I959" i="9"/>
  <c r="J959" i="9" s="1"/>
  <c r="I960" i="9"/>
  <c r="J960" i="9" s="1"/>
  <c r="I961" i="9"/>
  <c r="J961" i="9" s="1"/>
  <c r="I962" i="9"/>
  <c r="J962" i="9" s="1"/>
  <c r="I963" i="9"/>
  <c r="J963" i="9" s="1"/>
  <c r="I964" i="9"/>
  <c r="J964" i="9" s="1"/>
  <c r="I965" i="9"/>
  <c r="J965" i="9" s="1"/>
  <c r="I966" i="9"/>
  <c r="J966" i="9" s="1"/>
  <c r="I967" i="9"/>
  <c r="J967" i="9" s="1"/>
  <c r="I968" i="9"/>
  <c r="J968" i="9" s="1"/>
  <c r="I969" i="9"/>
  <c r="J969" i="9" s="1"/>
  <c r="I970" i="9"/>
  <c r="J970" i="9" s="1"/>
  <c r="I971" i="9"/>
  <c r="J971" i="9" s="1"/>
  <c r="I972" i="9"/>
  <c r="J972" i="9" s="1"/>
  <c r="I973" i="9"/>
  <c r="J973" i="9" s="1"/>
  <c r="I974" i="9"/>
  <c r="J974" i="9" s="1"/>
  <c r="I975" i="9"/>
  <c r="J975" i="9" s="1"/>
  <c r="I976" i="9"/>
  <c r="J976" i="9" s="1"/>
  <c r="I977" i="9"/>
  <c r="J977" i="9" s="1"/>
  <c r="I978" i="9"/>
  <c r="J978" i="9" s="1"/>
  <c r="I979" i="9"/>
  <c r="J979" i="9" s="1"/>
  <c r="I980" i="9"/>
  <c r="J980" i="9" s="1"/>
  <c r="I981" i="9"/>
  <c r="J981" i="9" s="1"/>
  <c r="I982" i="9"/>
  <c r="J982" i="9" s="1"/>
  <c r="I983" i="9"/>
  <c r="J983" i="9" s="1"/>
  <c r="I984" i="9"/>
  <c r="J984" i="9" s="1"/>
  <c r="I985" i="9"/>
  <c r="J985" i="9" s="1"/>
  <c r="I986" i="9"/>
  <c r="J986" i="9" s="1"/>
  <c r="I987" i="9"/>
  <c r="J987" i="9" s="1"/>
  <c r="I988" i="9"/>
  <c r="J988" i="9" s="1"/>
  <c r="I989" i="9"/>
  <c r="J989" i="9" s="1"/>
  <c r="I990" i="9"/>
  <c r="J990" i="9" s="1"/>
  <c r="I991" i="9"/>
  <c r="J991" i="9" s="1"/>
  <c r="I992" i="9"/>
  <c r="J992" i="9" s="1"/>
  <c r="I993" i="9"/>
  <c r="J993" i="9" s="1"/>
  <c r="I994" i="9"/>
  <c r="J994" i="9" s="1"/>
  <c r="I995" i="9"/>
  <c r="J995" i="9" s="1"/>
  <c r="I996" i="9"/>
  <c r="J996" i="9" s="1"/>
  <c r="I997" i="9"/>
  <c r="J997" i="9" s="1"/>
  <c r="I998" i="9"/>
  <c r="J998" i="9" s="1"/>
  <c r="I999" i="9"/>
  <c r="J999" i="9" s="1"/>
  <c r="I1000" i="9"/>
  <c r="J1000" i="9" s="1"/>
  <c r="I1001" i="9"/>
  <c r="J1001" i="9" s="1"/>
  <c r="I1002" i="9"/>
  <c r="J1002" i="9" s="1"/>
  <c r="I1003" i="9"/>
  <c r="J1003" i="9" s="1"/>
  <c r="I1004" i="9"/>
  <c r="J1004" i="9" s="1"/>
  <c r="I1005" i="9"/>
  <c r="J1005" i="9" s="1"/>
  <c r="I1006" i="9"/>
  <c r="J1006" i="9" s="1"/>
  <c r="I1007" i="9"/>
  <c r="J1007" i="9" s="1"/>
  <c r="I1008" i="9"/>
  <c r="J1008" i="9" s="1"/>
  <c r="I1009" i="9"/>
  <c r="J1009" i="9" s="1"/>
  <c r="I1010" i="9"/>
  <c r="J1010" i="9" s="1"/>
  <c r="I1011" i="9"/>
  <c r="J1011" i="9" s="1"/>
  <c r="I1012" i="9"/>
  <c r="J1012" i="9" s="1"/>
  <c r="I1013" i="9"/>
  <c r="J1013" i="9" s="1"/>
  <c r="I1014" i="9"/>
  <c r="J1014" i="9" s="1"/>
  <c r="I1015" i="9"/>
  <c r="J1015" i="9" s="1"/>
  <c r="I1016" i="9"/>
  <c r="J1016" i="9" s="1"/>
  <c r="I1017" i="9"/>
  <c r="J1017" i="9" s="1"/>
  <c r="I1018" i="9"/>
  <c r="J1018" i="9" s="1"/>
  <c r="I1019" i="9"/>
  <c r="J1019" i="9" s="1"/>
  <c r="I1020" i="9"/>
  <c r="J1020" i="9" s="1"/>
  <c r="I1021" i="9"/>
  <c r="J1021" i="9" s="1"/>
  <c r="I1022" i="9"/>
  <c r="J1022" i="9" s="1"/>
  <c r="I1023" i="9"/>
  <c r="J1023" i="9" s="1"/>
  <c r="I1024" i="9"/>
  <c r="J1024" i="9" s="1"/>
  <c r="I1025" i="9"/>
  <c r="J1025" i="9" s="1"/>
  <c r="I1026" i="9"/>
  <c r="J1026" i="9" s="1"/>
  <c r="I1027" i="9"/>
  <c r="J1027" i="9" s="1"/>
  <c r="I1028" i="9"/>
  <c r="J1028" i="9" s="1"/>
  <c r="I1029" i="9"/>
  <c r="J1029" i="9" s="1"/>
  <c r="I1030" i="9"/>
  <c r="J1030" i="9" s="1"/>
  <c r="I1031" i="9"/>
  <c r="J1031" i="9" s="1"/>
  <c r="I1032" i="9"/>
  <c r="J1032" i="9" s="1"/>
  <c r="I1033" i="9"/>
  <c r="J1033" i="9" s="1"/>
  <c r="I1034" i="9"/>
  <c r="J1034" i="9" s="1"/>
  <c r="I1035" i="9"/>
  <c r="J1035" i="9" s="1"/>
  <c r="I1036" i="9"/>
  <c r="J1036" i="9" s="1"/>
  <c r="I1037" i="9"/>
  <c r="J1037" i="9" s="1"/>
  <c r="I1038" i="9"/>
  <c r="J1038" i="9" s="1"/>
  <c r="I1039" i="9"/>
  <c r="J1039" i="9" s="1"/>
  <c r="I1040" i="9"/>
  <c r="J1040" i="9" s="1"/>
  <c r="I1041" i="9"/>
  <c r="J1041" i="9" s="1"/>
  <c r="I1042" i="9"/>
  <c r="J1042" i="9" s="1"/>
  <c r="I1043" i="9"/>
  <c r="J1043" i="9" s="1"/>
  <c r="I1044" i="9"/>
  <c r="J1044" i="9" s="1"/>
  <c r="I1045" i="9"/>
  <c r="J1045" i="9" s="1"/>
  <c r="I1046" i="9"/>
  <c r="J1046" i="9" s="1"/>
  <c r="I1047" i="9"/>
  <c r="J1047" i="9" s="1"/>
  <c r="I1048" i="9"/>
  <c r="J1048" i="9" s="1"/>
  <c r="I1049" i="9"/>
  <c r="J1049" i="9" s="1"/>
  <c r="I1050" i="9"/>
  <c r="J1050" i="9" s="1"/>
  <c r="I1051" i="9"/>
  <c r="J1051" i="9" s="1"/>
  <c r="I1052" i="9"/>
  <c r="J1052" i="9" s="1"/>
  <c r="I1053" i="9"/>
  <c r="J1053" i="9" s="1"/>
  <c r="I1054" i="9"/>
  <c r="J1054" i="9" s="1"/>
  <c r="I1055" i="9"/>
  <c r="J1055" i="9" s="1"/>
  <c r="I1056" i="9"/>
  <c r="J1056" i="9" s="1"/>
  <c r="I1057" i="9"/>
  <c r="J1057" i="9" s="1"/>
  <c r="I1058" i="9"/>
  <c r="J1058" i="9" s="1"/>
  <c r="I1059" i="9"/>
  <c r="J1059" i="9" s="1"/>
  <c r="I1060" i="9"/>
  <c r="J1060" i="9" s="1"/>
  <c r="I1061" i="9"/>
  <c r="J1061" i="9" s="1"/>
  <c r="I1062" i="9"/>
  <c r="J1062" i="9" s="1"/>
  <c r="I1063" i="9"/>
  <c r="J1063" i="9" s="1"/>
  <c r="I1064" i="9"/>
  <c r="J1064" i="9" s="1"/>
  <c r="I1065" i="9"/>
  <c r="J1065" i="9" s="1"/>
  <c r="I1066" i="9"/>
  <c r="J1066" i="9" s="1"/>
  <c r="I1067" i="9"/>
  <c r="J1067" i="9" s="1"/>
  <c r="I1068" i="9"/>
  <c r="J1068" i="9" s="1"/>
  <c r="I1069" i="9"/>
  <c r="J1069" i="9" s="1"/>
  <c r="I1070" i="9"/>
  <c r="J1070" i="9" s="1"/>
  <c r="I1071" i="9"/>
  <c r="J1071" i="9" s="1"/>
  <c r="I1072" i="9"/>
  <c r="J1072" i="9" s="1"/>
  <c r="I1073" i="9"/>
  <c r="J1073" i="9" s="1"/>
  <c r="I1074" i="9"/>
  <c r="J1074" i="9" s="1"/>
  <c r="I1075" i="9"/>
  <c r="J1075" i="9" s="1"/>
  <c r="I1076" i="9"/>
  <c r="J1076" i="9" s="1"/>
  <c r="I1077" i="9"/>
  <c r="J1077" i="9" s="1"/>
  <c r="I1078" i="9"/>
  <c r="J1078" i="9" s="1"/>
  <c r="I1079" i="9"/>
  <c r="J1079" i="9" s="1"/>
  <c r="I1080" i="9"/>
  <c r="J1080" i="9" s="1"/>
  <c r="I1081" i="9"/>
  <c r="J1081" i="9" s="1"/>
  <c r="I1082" i="9"/>
  <c r="J1082" i="9" s="1"/>
  <c r="I1083" i="9"/>
  <c r="J1083" i="9" s="1"/>
  <c r="I1084" i="9"/>
  <c r="J1084" i="9" s="1"/>
  <c r="I1085" i="9"/>
  <c r="J1085" i="9" s="1"/>
  <c r="I1086" i="9"/>
  <c r="J1086" i="9" s="1"/>
  <c r="I1087" i="9"/>
  <c r="J1087" i="9" s="1"/>
  <c r="I1088" i="9"/>
  <c r="J1088" i="9" s="1"/>
  <c r="I1089" i="9"/>
  <c r="J1089" i="9" s="1"/>
  <c r="I1090" i="9"/>
  <c r="J1090" i="9" s="1"/>
  <c r="I1091" i="9"/>
  <c r="J1091" i="9" s="1"/>
  <c r="I1092" i="9"/>
  <c r="J1092" i="9" s="1"/>
  <c r="I1093" i="9"/>
  <c r="J1093" i="9" s="1"/>
  <c r="I1094" i="9"/>
  <c r="J1094" i="9" s="1"/>
  <c r="I1095" i="9"/>
  <c r="J1095" i="9" s="1"/>
  <c r="I1096" i="9"/>
  <c r="J1096" i="9" s="1"/>
  <c r="I1097" i="9"/>
  <c r="J1097" i="9" s="1"/>
  <c r="I1098" i="9"/>
  <c r="J1098" i="9" s="1"/>
  <c r="I1099" i="9"/>
  <c r="J1099" i="9" s="1"/>
  <c r="I1100" i="9"/>
  <c r="J1100" i="9" s="1"/>
  <c r="I1101" i="9"/>
  <c r="J1101" i="9" s="1"/>
  <c r="I1102" i="9"/>
  <c r="J1102" i="9" s="1"/>
  <c r="I1103" i="9"/>
  <c r="J1103" i="9" s="1"/>
  <c r="I1104" i="9"/>
  <c r="J1104" i="9" s="1"/>
  <c r="I1105" i="9"/>
  <c r="J1105" i="9" s="1"/>
  <c r="I1106" i="9"/>
  <c r="J1106" i="9" s="1"/>
  <c r="I1107" i="9"/>
  <c r="J1107" i="9" s="1"/>
  <c r="I1108" i="9"/>
  <c r="J1108" i="9" s="1"/>
  <c r="I1109" i="9"/>
  <c r="J1109" i="9" s="1"/>
  <c r="I1110" i="9"/>
  <c r="J1110" i="9" s="1"/>
  <c r="I1111" i="9"/>
  <c r="J1111" i="9" s="1"/>
  <c r="I1112" i="9"/>
  <c r="J1112" i="9" s="1"/>
  <c r="I1113" i="9"/>
  <c r="J1113" i="9" s="1"/>
  <c r="I1114" i="9"/>
  <c r="J1114" i="9" s="1"/>
  <c r="I1115" i="9"/>
  <c r="J1115" i="9" s="1"/>
  <c r="I1116" i="9"/>
  <c r="J1116" i="9" s="1"/>
  <c r="I1117" i="9"/>
  <c r="J1117" i="9" s="1"/>
  <c r="I1118" i="9"/>
  <c r="J1118" i="9" s="1"/>
  <c r="I1119" i="9"/>
  <c r="J1119" i="9" s="1"/>
  <c r="I1120" i="9"/>
  <c r="J1120" i="9" s="1"/>
  <c r="I1121" i="9"/>
  <c r="J1121" i="9" s="1"/>
  <c r="I1122" i="9"/>
  <c r="J1122" i="9" s="1"/>
  <c r="I1123" i="9"/>
  <c r="J1123" i="9" s="1"/>
  <c r="I1124" i="9"/>
  <c r="J1124" i="9" s="1"/>
  <c r="I1125" i="9"/>
  <c r="J1125" i="9" s="1"/>
  <c r="I1126" i="9"/>
  <c r="J1126" i="9" s="1"/>
  <c r="I1127" i="9"/>
  <c r="J1127" i="9" s="1"/>
  <c r="I1128" i="9"/>
  <c r="J1128" i="9" s="1"/>
  <c r="I1129" i="9"/>
  <c r="J1129" i="9" s="1"/>
  <c r="I1130" i="9"/>
  <c r="J1130" i="9" s="1"/>
  <c r="I1131" i="9"/>
  <c r="J1131" i="9" s="1"/>
  <c r="I1132" i="9"/>
  <c r="J1132" i="9" s="1"/>
  <c r="I1133" i="9"/>
  <c r="J1133" i="9" s="1"/>
  <c r="I1134" i="9"/>
  <c r="J1134" i="9" s="1"/>
  <c r="I1135" i="9"/>
  <c r="J1135" i="9" s="1"/>
  <c r="I1136" i="9"/>
  <c r="J1136" i="9" s="1"/>
  <c r="I1137" i="9"/>
  <c r="J1137" i="9" s="1"/>
  <c r="I1138" i="9"/>
  <c r="J1138" i="9" s="1"/>
  <c r="I1139" i="9"/>
  <c r="J1139" i="9" s="1"/>
  <c r="I1140" i="9"/>
  <c r="J1140" i="9" s="1"/>
  <c r="I1141" i="9"/>
  <c r="J1141" i="9" s="1"/>
  <c r="I1142" i="9"/>
  <c r="J1142" i="9" s="1"/>
  <c r="I1143" i="9"/>
  <c r="J1143" i="9" s="1"/>
  <c r="I1144" i="9"/>
  <c r="J1144" i="9" s="1"/>
  <c r="I1145" i="9"/>
  <c r="J1145" i="9" s="1"/>
  <c r="I1146" i="9"/>
  <c r="J1146" i="9" s="1"/>
  <c r="I1147" i="9"/>
  <c r="J1147" i="9" s="1"/>
  <c r="I1148" i="9"/>
  <c r="J1148" i="9" s="1"/>
  <c r="I1149" i="9"/>
  <c r="J1149" i="9" s="1"/>
  <c r="I1150" i="9"/>
  <c r="J1150" i="9" s="1"/>
  <c r="I1151" i="9"/>
  <c r="J1151" i="9" s="1"/>
  <c r="I1152" i="9"/>
  <c r="J1152" i="9" s="1"/>
  <c r="I1153" i="9"/>
  <c r="J1153" i="9" s="1"/>
  <c r="I1154" i="9"/>
  <c r="J1154" i="9" s="1"/>
  <c r="I1155" i="9"/>
  <c r="J1155" i="9" s="1"/>
  <c r="I1156" i="9"/>
  <c r="J1156" i="9" s="1"/>
  <c r="I1157" i="9"/>
  <c r="J1157" i="9" s="1"/>
  <c r="I1158" i="9"/>
  <c r="J1158" i="9" s="1"/>
  <c r="I1159" i="9"/>
  <c r="J1159" i="9" s="1"/>
  <c r="I1160" i="9"/>
  <c r="J1160" i="9" s="1"/>
  <c r="I1161" i="9"/>
  <c r="J1161" i="9" s="1"/>
  <c r="I1162" i="9"/>
  <c r="J1162" i="9" s="1"/>
  <c r="I1163" i="9"/>
  <c r="J1163" i="9" s="1"/>
  <c r="I1164" i="9"/>
  <c r="J1164" i="9" s="1"/>
  <c r="I1165" i="9"/>
  <c r="J1165" i="9" s="1"/>
  <c r="I1166" i="9"/>
  <c r="J1166" i="9" s="1"/>
  <c r="I1167" i="9"/>
  <c r="J1167" i="9" s="1"/>
  <c r="I1168" i="9"/>
  <c r="J1168" i="9" s="1"/>
  <c r="I1169" i="9"/>
  <c r="J1169" i="9" s="1"/>
  <c r="I1170" i="9"/>
  <c r="J1170" i="9" s="1"/>
  <c r="I1171" i="9"/>
  <c r="J1171" i="9" s="1"/>
  <c r="I1172" i="9"/>
  <c r="J1172" i="9" s="1"/>
  <c r="I1173" i="9"/>
  <c r="J1173" i="9" s="1"/>
  <c r="I1174" i="9"/>
  <c r="J1174" i="9" s="1"/>
  <c r="I1175" i="9"/>
  <c r="J1175" i="9" s="1"/>
  <c r="I1176" i="9"/>
  <c r="J1176" i="9" s="1"/>
  <c r="I1177" i="9"/>
  <c r="J1177" i="9" s="1"/>
  <c r="I1178" i="9"/>
  <c r="J1178" i="9" s="1"/>
  <c r="I1179" i="9"/>
  <c r="J1179" i="9" s="1"/>
  <c r="I1180" i="9"/>
  <c r="J1180" i="9" s="1"/>
  <c r="I1181" i="9"/>
  <c r="J1181" i="9" s="1"/>
  <c r="I1182" i="9"/>
  <c r="J1182" i="9" s="1"/>
  <c r="I1183" i="9"/>
  <c r="J1183" i="9" s="1"/>
  <c r="I1184" i="9"/>
  <c r="J1184" i="9" s="1"/>
  <c r="I1185" i="9"/>
  <c r="J1185" i="9" s="1"/>
  <c r="I1186" i="9"/>
  <c r="J1186" i="9" s="1"/>
  <c r="I1187" i="9"/>
  <c r="J1187" i="9" s="1"/>
  <c r="I1188" i="9"/>
  <c r="J1188" i="9" s="1"/>
  <c r="I1189" i="9"/>
  <c r="J1189" i="9" s="1"/>
  <c r="I1190" i="9"/>
  <c r="J1190" i="9" s="1"/>
  <c r="I1191" i="9"/>
  <c r="J1191" i="9" s="1"/>
  <c r="I1192" i="9"/>
  <c r="J1192" i="9" s="1"/>
  <c r="I1193" i="9"/>
  <c r="J1193" i="9" s="1"/>
  <c r="I1194" i="9"/>
  <c r="J1194" i="9" s="1"/>
  <c r="I1195" i="9"/>
  <c r="J1195" i="9" s="1"/>
  <c r="I1196" i="9"/>
  <c r="J1196" i="9" s="1"/>
  <c r="I1197" i="9"/>
  <c r="J1197" i="9" s="1"/>
  <c r="I1198" i="9"/>
  <c r="J1198" i="9" s="1"/>
  <c r="I1199" i="9"/>
  <c r="J1199" i="9" s="1"/>
  <c r="I1200" i="9"/>
  <c r="J1200" i="9" s="1"/>
  <c r="I1201" i="9"/>
  <c r="J1201" i="9" s="1"/>
  <c r="I1202" i="9"/>
  <c r="J1202" i="9" s="1"/>
  <c r="I1203" i="9"/>
  <c r="J1203" i="9" s="1"/>
  <c r="I1204" i="9"/>
  <c r="J1204" i="9" s="1"/>
  <c r="I1205" i="9"/>
  <c r="J1205" i="9" s="1"/>
  <c r="I1206" i="9"/>
  <c r="J1206" i="9" s="1"/>
  <c r="I1207" i="9"/>
  <c r="J1207" i="9" s="1"/>
  <c r="I1208" i="9"/>
  <c r="J1208" i="9" s="1"/>
  <c r="I1209" i="9"/>
  <c r="J1209" i="9" s="1"/>
  <c r="I1210" i="9"/>
  <c r="J1210" i="9" s="1"/>
  <c r="I1211" i="9"/>
  <c r="J1211" i="9" s="1"/>
  <c r="I1212" i="9"/>
  <c r="J1212" i="9" s="1"/>
  <c r="I1213" i="9"/>
  <c r="J1213" i="9" s="1"/>
  <c r="I1214" i="9"/>
  <c r="J1214" i="9" s="1"/>
  <c r="I1215" i="9"/>
  <c r="J1215" i="9" s="1"/>
  <c r="I1216" i="9"/>
  <c r="J1216" i="9" s="1"/>
  <c r="I1217" i="9"/>
  <c r="J1217" i="9" s="1"/>
  <c r="I1218" i="9"/>
  <c r="J1218" i="9" s="1"/>
  <c r="I1219" i="9"/>
  <c r="J1219" i="9" s="1"/>
  <c r="I1220" i="9"/>
  <c r="J1220" i="9" s="1"/>
  <c r="I1221" i="9"/>
  <c r="J1221" i="9" s="1"/>
  <c r="I1222" i="9"/>
  <c r="J1222" i="9" s="1"/>
  <c r="I1223" i="9"/>
  <c r="J1223" i="9" s="1"/>
  <c r="I1224" i="9"/>
  <c r="J1224" i="9" s="1"/>
  <c r="I1225" i="9"/>
  <c r="J1225" i="9" s="1"/>
  <c r="I1226" i="9"/>
  <c r="J1226" i="9" s="1"/>
  <c r="I1227" i="9"/>
  <c r="J1227" i="9" s="1"/>
  <c r="I1228" i="9"/>
  <c r="J1228" i="9" s="1"/>
  <c r="I1229" i="9"/>
  <c r="J1229" i="9" s="1"/>
  <c r="I1230" i="9"/>
  <c r="J1230" i="9" s="1"/>
  <c r="I1231" i="9"/>
  <c r="J1231" i="9" s="1"/>
  <c r="I1232" i="9"/>
  <c r="J1232" i="9" s="1"/>
  <c r="I1233" i="9"/>
  <c r="J1233" i="9" s="1"/>
  <c r="I1234" i="9"/>
  <c r="J1234" i="9" s="1"/>
  <c r="I1235" i="9"/>
  <c r="J1235" i="9" s="1"/>
  <c r="I1236" i="9"/>
  <c r="J1236" i="9" s="1"/>
  <c r="I1237" i="9"/>
  <c r="J1237" i="9" s="1"/>
  <c r="I1238" i="9"/>
  <c r="J1238" i="9" s="1"/>
  <c r="I1239" i="9"/>
  <c r="J1239" i="9" s="1"/>
  <c r="I1240" i="9"/>
  <c r="J1240" i="9" s="1"/>
  <c r="I1241" i="9"/>
  <c r="J1241" i="9" s="1"/>
  <c r="I1242" i="9"/>
  <c r="J1242" i="9" s="1"/>
  <c r="I1243" i="9"/>
  <c r="J1243" i="9" s="1"/>
  <c r="I1244" i="9"/>
  <c r="J1244" i="9" s="1"/>
  <c r="I1245" i="9"/>
  <c r="J1245" i="9" s="1"/>
  <c r="I1246" i="9"/>
  <c r="J1246" i="9" s="1"/>
  <c r="I1247" i="9"/>
  <c r="J1247" i="9" s="1"/>
  <c r="I1248" i="9"/>
  <c r="J1248" i="9" s="1"/>
  <c r="I1249" i="9"/>
  <c r="J1249" i="9" s="1"/>
  <c r="I1250" i="9"/>
  <c r="J1250" i="9" s="1"/>
  <c r="I1251" i="9"/>
  <c r="J1251" i="9" s="1"/>
  <c r="I1252" i="9"/>
  <c r="J1252" i="9" s="1"/>
  <c r="I1253" i="9"/>
  <c r="J1253" i="9" s="1"/>
  <c r="I1254" i="9"/>
  <c r="J1254" i="9" s="1"/>
  <c r="I1255" i="9"/>
  <c r="J1255" i="9" s="1"/>
  <c r="I1256" i="9"/>
  <c r="J1256" i="9" s="1"/>
  <c r="I1257" i="9"/>
  <c r="J1257" i="9" s="1"/>
  <c r="I1258" i="9"/>
  <c r="J1258" i="9" s="1"/>
  <c r="I1259" i="9"/>
  <c r="J1259" i="9" s="1"/>
  <c r="I1260" i="9"/>
  <c r="J1260" i="9" s="1"/>
  <c r="I1261" i="9"/>
  <c r="J1261" i="9" s="1"/>
  <c r="I1262" i="9"/>
  <c r="J1262" i="9" s="1"/>
  <c r="I1263" i="9"/>
  <c r="J1263" i="9" s="1"/>
  <c r="I1264" i="9"/>
  <c r="J1264" i="9" s="1"/>
  <c r="I1265" i="9"/>
  <c r="J1265" i="9" s="1"/>
  <c r="I1266" i="9"/>
  <c r="J1266" i="9" s="1"/>
  <c r="I1267" i="9"/>
  <c r="J1267" i="9" s="1"/>
  <c r="I1268" i="9"/>
  <c r="J1268" i="9" s="1"/>
  <c r="I1269" i="9"/>
  <c r="J1269" i="9" s="1"/>
  <c r="I1270" i="9"/>
  <c r="J1270" i="9" s="1"/>
  <c r="I1271" i="9"/>
  <c r="J1271" i="9" s="1"/>
  <c r="I1272" i="9"/>
  <c r="J1272" i="9" s="1"/>
  <c r="I1273" i="9"/>
  <c r="J1273" i="9" s="1"/>
  <c r="I1274" i="9"/>
  <c r="J1274" i="9" s="1"/>
  <c r="I1275" i="9"/>
  <c r="J1275" i="9" s="1"/>
  <c r="I1276" i="9"/>
  <c r="J1276" i="9" s="1"/>
  <c r="I1277" i="9"/>
  <c r="J1277" i="9" s="1"/>
  <c r="I1278" i="9"/>
  <c r="J1278" i="9" s="1"/>
  <c r="I1279" i="9"/>
  <c r="J1279" i="9" s="1"/>
  <c r="I1280" i="9"/>
  <c r="J1280" i="9" s="1"/>
  <c r="I1281" i="9"/>
  <c r="J1281" i="9" s="1"/>
  <c r="I1282" i="9"/>
  <c r="J1282" i="9" s="1"/>
  <c r="I1283" i="9"/>
  <c r="J1283" i="9" s="1"/>
  <c r="I1284" i="9"/>
  <c r="J1284" i="9" s="1"/>
  <c r="I1285" i="9"/>
  <c r="J1285" i="9" s="1"/>
  <c r="I1286" i="9"/>
  <c r="J1286" i="9" s="1"/>
  <c r="I1287" i="9"/>
  <c r="J1287" i="9" s="1"/>
  <c r="I1288" i="9"/>
  <c r="J1288" i="9" s="1"/>
  <c r="I1289" i="9"/>
  <c r="J1289" i="9" s="1"/>
  <c r="I1290" i="9"/>
  <c r="J1290" i="9" s="1"/>
  <c r="I1291" i="9"/>
  <c r="J1291" i="9" s="1"/>
  <c r="I1292" i="9"/>
  <c r="J1292" i="9" s="1"/>
  <c r="I1293" i="9"/>
  <c r="J1293" i="9" s="1"/>
  <c r="I1294" i="9"/>
  <c r="J1294" i="9" s="1"/>
  <c r="I1295" i="9"/>
  <c r="J1295" i="9" s="1"/>
  <c r="I1296" i="9"/>
  <c r="J1296" i="9" s="1"/>
  <c r="I1297" i="9"/>
  <c r="J1297" i="9" s="1"/>
  <c r="I1298" i="9"/>
  <c r="J1298" i="9" s="1"/>
  <c r="I1299" i="9"/>
  <c r="J1299" i="9" s="1"/>
  <c r="I1300" i="9"/>
  <c r="J1300" i="9" s="1"/>
  <c r="I1301" i="9"/>
  <c r="J1301" i="9" s="1"/>
  <c r="I1302" i="9"/>
  <c r="J1302" i="9" s="1"/>
  <c r="I1303" i="9"/>
  <c r="J1303" i="9" s="1"/>
  <c r="I1304" i="9"/>
  <c r="J1304" i="9" s="1"/>
  <c r="I1305" i="9"/>
  <c r="J1305" i="9" s="1"/>
  <c r="I1306" i="9"/>
  <c r="J1306" i="9" s="1"/>
  <c r="I1307" i="9"/>
  <c r="J1307" i="9" s="1"/>
  <c r="I1308" i="9"/>
  <c r="J1308" i="9" s="1"/>
  <c r="I1309" i="9"/>
  <c r="J1309" i="9" s="1"/>
  <c r="I1310" i="9"/>
  <c r="J1310" i="9" s="1"/>
  <c r="I1311" i="9"/>
  <c r="J1311" i="9" s="1"/>
  <c r="I1312" i="9"/>
  <c r="J1312" i="9" s="1"/>
  <c r="I1313" i="9"/>
  <c r="J1313" i="9" s="1"/>
  <c r="I1314" i="9"/>
  <c r="J1314" i="9" s="1"/>
  <c r="I1315" i="9"/>
  <c r="J1315" i="9" s="1"/>
  <c r="I1316" i="9"/>
  <c r="J1316" i="9" s="1"/>
  <c r="I1317" i="9"/>
  <c r="J1317" i="9" s="1"/>
  <c r="I1318" i="9"/>
  <c r="J1318" i="9" s="1"/>
  <c r="I1319" i="9"/>
  <c r="J1319" i="9" s="1"/>
  <c r="I1320" i="9"/>
  <c r="J1320" i="9" s="1"/>
  <c r="I1321" i="9"/>
  <c r="J1321" i="9" s="1"/>
  <c r="I1322" i="9"/>
  <c r="J1322" i="9" s="1"/>
  <c r="I1323" i="9"/>
  <c r="J1323" i="9" s="1"/>
  <c r="I1324" i="9"/>
  <c r="J1324" i="9" s="1"/>
  <c r="I1325" i="9"/>
  <c r="J1325" i="9" s="1"/>
  <c r="I1326" i="9"/>
  <c r="J1326" i="9" s="1"/>
  <c r="I1327" i="9"/>
  <c r="J1327" i="9" s="1"/>
  <c r="I1328" i="9"/>
  <c r="J1328" i="9" s="1"/>
  <c r="I1329" i="9"/>
  <c r="J1329" i="9" s="1"/>
  <c r="I1330" i="9"/>
  <c r="J1330" i="9" s="1"/>
  <c r="I1331" i="9"/>
  <c r="J1331" i="9" s="1"/>
  <c r="I1332" i="9"/>
  <c r="J1332" i="9" s="1"/>
  <c r="I1333" i="9"/>
  <c r="J1333" i="9" s="1"/>
  <c r="I1334" i="9"/>
  <c r="J1334" i="9" s="1"/>
  <c r="I1335" i="9"/>
  <c r="J1335" i="9" s="1"/>
  <c r="I1336" i="9"/>
  <c r="J1336" i="9" s="1"/>
  <c r="I1337" i="9"/>
  <c r="J1337" i="9" s="1"/>
  <c r="I1338" i="9"/>
  <c r="J1338" i="9" s="1"/>
  <c r="I1339" i="9"/>
  <c r="J1339" i="9" s="1"/>
  <c r="I1340" i="9"/>
  <c r="J1340" i="9" s="1"/>
  <c r="I1341" i="9"/>
  <c r="J1341" i="9" s="1"/>
  <c r="I1342" i="9"/>
  <c r="J1342" i="9" s="1"/>
  <c r="I1343" i="9"/>
  <c r="J1343" i="9" s="1"/>
  <c r="I1344" i="9"/>
  <c r="J1344" i="9" s="1"/>
  <c r="I1345" i="9"/>
  <c r="J1345" i="9" s="1"/>
  <c r="I1346" i="9"/>
  <c r="J1346" i="9" s="1"/>
  <c r="I1347" i="9"/>
  <c r="J1347" i="9" s="1"/>
  <c r="I1348" i="9"/>
  <c r="J1348" i="9" s="1"/>
  <c r="I1349" i="9"/>
  <c r="J1349" i="9" s="1"/>
  <c r="I1350" i="9"/>
  <c r="J1350" i="9" s="1"/>
  <c r="I1351" i="9"/>
  <c r="J1351" i="9" s="1"/>
  <c r="I1352" i="9"/>
  <c r="J1352" i="9" s="1"/>
  <c r="I1353" i="9"/>
  <c r="J1353" i="9" s="1"/>
  <c r="I1354" i="9"/>
  <c r="J1354" i="9" s="1"/>
  <c r="I1355" i="9"/>
  <c r="J1355" i="9" s="1"/>
  <c r="I1356" i="9"/>
  <c r="J1356" i="9" s="1"/>
  <c r="I1357" i="9"/>
  <c r="J1357" i="9" s="1"/>
  <c r="I1358" i="9"/>
  <c r="J1358" i="9" s="1"/>
  <c r="I1359" i="9"/>
  <c r="J1359" i="9" s="1"/>
  <c r="I1360" i="9"/>
  <c r="J1360" i="9" s="1"/>
  <c r="I1361" i="9"/>
  <c r="J1361" i="9" s="1"/>
  <c r="I1362" i="9"/>
  <c r="J1362" i="9" s="1"/>
  <c r="I1363" i="9"/>
  <c r="J1363" i="9" s="1"/>
  <c r="I1364" i="9"/>
  <c r="J1364" i="9" s="1"/>
  <c r="I1365" i="9"/>
  <c r="J1365" i="9" s="1"/>
  <c r="I1366" i="9"/>
  <c r="J1366" i="9" s="1"/>
  <c r="I1367" i="9"/>
  <c r="J1367" i="9" s="1"/>
  <c r="I1368" i="9"/>
  <c r="J1368" i="9" s="1"/>
  <c r="I1369" i="9"/>
  <c r="J1369" i="9" s="1"/>
  <c r="I1370" i="9"/>
  <c r="J1370" i="9" s="1"/>
  <c r="I1371" i="9"/>
  <c r="J1371" i="9" s="1"/>
  <c r="I1372" i="9"/>
  <c r="J1372" i="9" s="1"/>
  <c r="I1373" i="9"/>
  <c r="J1373" i="9" s="1"/>
  <c r="I1374" i="9"/>
  <c r="J1374" i="9" s="1"/>
  <c r="I1375" i="9"/>
  <c r="J1375" i="9" s="1"/>
  <c r="I1376" i="9"/>
  <c r="J1376" i="9" s="1"/>
  <c r="I1377" i="9"/>
  <c r="J1377" i="9" s="1"/>
  <c r="I1378" i="9"/>
  <c r="J1378" i="9" s="1"/>
  <c r="I1379" i="9"/>
  <c r="J1379" i="9" s="1"/>
  <c r="I1380" i="9"/>
  <c r="J1380" i="9" s="1"/>
  <c r="I1381" i="9"/>
  <c r="J1381" i="9" s="1"/>
  <c r="I1382" i="9"/>
  <c r="J1382" i="9" s="1"/>
  <c r="I1383" i="9"/>
  <c r="J1383" i="9" s="1"/>
  <c r="I1384" i="9"/>
  <c r="J1384" i="9" s="1"/>
  <c r="I1385" i="9"/>
  <c r="J1385" i="9" s="1"/>
  <c r="I1386" i="9"/>
  <c r="J1386" i="9" s="1"/>
  <c r="I1387" i="9"/>
  <c r="J1387" i="9" s="1"/>
  <c r="I1388" i="9"/>
  <c r="J1388" i="9" s="1"/>
  <c r="I1389" i="9"/>
  <c r="J1389" i="9" s="1"/>
  <c r="I1390" i="9"/>
  <c r="J1390" i="9" s="1"/>
  <c r="I1391" i="9"/>
  <c r="J1391" i="9" s="1"/>
  <c r="I1392" i="9"/>
  <c r="J1392" i="9" s="1"/>
  <c r="I1393" i="9"/>
  <c r="J1393" i="9" s="1"/>
  <c r="I1394" i="9"/>
  <c r="J1394" i="9" s="1"/>
  <c r="I1395" i="9"/>
  <c r="J1395" i="9" s="1"/>
  <c r="I1396" i="9"/>
  <c r="J1396" i="9" s="1"/>
  <c r="I1397" i="9"/>
  <c r="J1397" i="9" s="1"/>
  <c r="I1398" i="9"/>
  <c r="J1398" i="9" s="1"/>
  <c r="I1399" i="9"/>
  <c r="J1399" i="9" s="1"/>
  <c r="I1400" i="9"/>
  <c r="J1400" i="9" s="1"/>
  <c r="I1401" i="9"/>
  <c r="J1401" i="9" s="1"/>
  <c r="I1402" i="9"/>
  <c r="J1402" i="9" s="1"/>
  <c r="I1403" i="9"/>
  <c r="J1403" i="9" s="1"/>
  <c r="I1404" i="9"/>
  <c r="J1404" i="9" s="1"/>
  <c r="I1405" i="9"/>
  <c r="J1405" i="9" s="1"/>
  <c r="I1406" i="9"/>
  <c r="J1406" i="9" s="1"/>
  <c r="I1407" i="9"/>
  <c r="J1407" i="9" s="1"/>
  <c r="I1408" i="9"/>
  <c r="J1408" i="9" s="1"/>
  <c r="I1409" i="9"/>
  <c r="J1409" i="9" s="1"/>
  <c r="I1410" i="9"/>
  <c r="J1410" i="9" s="1"/>
  <c r="I1411" i="9"/>
  <c r="J1411" i="9" s="1"/>
  <c r="I1412" i="9"/>
  <c r="J1412" i="9" s="1"/>
  <c r="I1413" i="9"/>
  <c r="J1413" i="9" s="1"/>
  <c r="I1414" i="9"/>
  <c r="J1414" i="9" s="1"/>
  <c r="I1415" i="9"/>
  <c r="J1415" i="9" s="1"/>
  <c r="I1416" i="9"/>
  <c r="J1416" i="9" s="1"/>
  <c r="I1417" i="9"/>
  <c r="J1417" i="9" s="1"/>
  <c r="I1418" i="9"/>
  <c r="J1418" i="9" s="1"/>
  <c r="I1419" i="9"/>
  <c r="J1419" i="9" s="1"/>
  <c r="I1420" i="9"/>
  <c r="J1420" i="9" s="1"/>
  <c r="I1421" i="9"/>
  <c r="J1421" i="9" s="1"/>
  <c r="I1422" i="9"/>
  <c r="J1422" i="9" s="1"/>
  <c r="I1423" i="9"/>
  <c r="J1423" i="9" s="1"/>
  <c r="I1424" i="9"/>
  <c r="J1424" i="9" s="1"/>
  <c r="I1425" i="9"/>
  <c r="J1425" i="9" s="1"/>
  <c r="I1426" i="9"/>
  <c r="J1426" i="9" s="1"/>
  <c r="I1427" i="9"/>
  <c r="J1427" i="9" s="1"/>
  <c r="I1428" i="9"/>
  <c r="J1428" i="9" s="1"/>
  <c r="I1429" i="9"/>
  <c r="J1429" i="9" s="1"/>
  <c r="I1430" i="9"/>
  <c r="J1430" i="9" s="1"/>
  <c r="I1431" i="9"/>
  <c r="J1431" i="9" s="1"/>
  <c r="I1432" i="9"/>
  <c r="J1432" i="9" s="1"/>
  <c r="I1433" i="9"/>
  <c r="J1433" i="9" s="1"/>
  <c r="I1434" i="9"/>
  <c r="J1434" i="9" s="1"/>
  <c r="I1435" i="9"/>
  <c r="J1435" i="9" s="1"/>
  <c r="I1436" i="9"/>
  <c r="J1436" i="9" s="1"/>
  <c r="I1437" i="9"/>
  <c r="J1437" i="9" s="1"/>
  <c r="I1438" i="9"/>
  <c r="J1438" i="9" s="1"/>
  <c r="I1439" i="9"/>
  <c r="J1439" i="9" s="1"/>
  <c r="I1440" i="9"/>
  <c r="J1440" i="9" s="1"/>
  <c r="I1441" i="9"/>
  <c r="J1441" i="9" s="1"/>
  <c r="I1442" i="9"/>
  <c r="J1442" i="9" s="1"/>
  <c r="I1443" i="9"/>
  <c r="J1443" i="9" s="1"/>
  <c r="I1444" i="9"/>
  <c r="J1444" i="9" s="1"/>
  <c r="I1445" i="9"/>
  <c r="J1445" i="9" s="1"/>
  <c r="I1446" i="9"/>
  <c r="J1446" i="9" s="1"/>
  <c r="I1447" i="9"/>
  <c r="J1447" i="9" s="1"/>
  <c r="I1448" i="9"/>
  <c r="J1448" i="9" s="1"/>
  <c r="I1449" i="9"/>
  <c r="J1449" i="9" s="1"/>
  <c r="I1450" i="9"/>
  <c r="J1450" i="9" s="1"/>
  <c r="I1451" i="9"/>
  <c r="J1451" i="9" s="1"/>
  <c r="I1452" i="9"/>
  <c r="J1452" i="9" s="1"/>
  <c r="I1453" i="9"/>
  <c r="J1453" i="9" s="1"/>
  <c r="I1454" i="9"/>
  <c r="J1454" i="9" s="1"/>
  <c r="I1455" i="9"/>
  <c r="J1455" i="9" s="1"/>
  <c r="I1456" i="9"/>
  <c r="J1456" i="9" s="1"/>
  <c r="I1457" i="9"/>
  <c r="J1457" i="9" s="1"/>
  <c r="I1458" i="9"/>
  <c r="J1458" i="9" s="1"/>
  <c r="I1459" i="9"/>
  <c r="J1459" i="9" s="1"/>
  <c r="I1460" i="9"/>
  <c r="J1460" i="9" s="1"/>
  <c r="I1461" i="9"/>
  <c r="J1461" i="9" s="1"/>
  <c r="I1462" i="9"/>
  <c r="J1462" i="9" s="1"/>
  <c r="I1463" i="9"/>
  <c r="J1463" i="9" s="1"/>
  <c r="I1464" i="9"/>
  <c r="J1464" i="9" s="1"/>
  <c r="I1465" i="9"/>
  <c r="J1465" i="9" s="1"/>
  <c r="I1466" i="9"/>
  <c r="J1466" i="9" s="1"/>
  <c r="I1467" i="9"/>
  <c r="J1467" i="9" s="1"/>
  <c r="I1468" i="9"/>
  <c r="J1468" i="9" s="1"/>
  <c r="I1469" i="9"/>
  <c r="J1469" i="9" s="1"/>
  <c r="I1470" i="9"/>
  <c r="J1470" i="9" s="1"/>
  <c r="I1471" i="9"/>
  <c r="J1471" i="9" s="1"/>
  <c r="I1472" i="9"/>
  <c r="J1472" i="9" s="1"/>
  <c r="I1473" i="9"/>
  <c r="J1473" i="9" s="1"/>
  <c r="I1474" i="9"/>
  <c r="J1474" i="9" s="1"/>
  <c r="I1475" i="9"/>
  <c r="J1475" i="9" s="1"/>
  <c r="I1476" i="9"/>
  <c r="J1476" i="9" s="1"/>
  <c r="I1477" i="9"/>
  <c r="J1477" i="9" s="1"/>
  <c r="I1478" i="9"/>
  <c r="J1478" i="9" s="1"/>
  <c r="I1479" i="9"/>
  <c r="J1479" i="9" s="1"/>
  <c r="I1480" i="9"/>
  <c r="J1480" i="9" s="1"/>
  <c r="I1481" i="9"/>
  <c r="J1481" i="9" s="1"/>
  <c r="I1482" i="9"/>
  <c r="J1482" i="9" s="1"/>
  <c r="I1483" i="9"/>
  <c r="J1483" i="9" s="1"/>
  <c r="I1484" i="9"/>
  <c r="J1484" i="9" s="1"/>
  <c r="I1485" i="9"/>
  <c r="J1485" i="9" s="1"/>
  <c r="I1486" i="9"/>
  <c r="J1486" i="9" s="1"/>
  <c r="I1487" i="9"/>
  <c r="J1487" i="9" s="1"/>
  <c r="I1488" i="9"/>
  <c r="J1488" i="9" s="1"/>
  <c r="I1489" i="9"/>
  <c r="J1489" i="9" s="1"/>
  <c r="I1490" i="9"/>
  <c r="J1490" i="9" s="1"/>
  <c r="I1491" i="9"/>
  <c r="J1491" i="9" s="1"/>
  <c r="I1492" i="9"/>
  <c r="J1492" i="9" s="1"/>
  <c r="I1493" i="9"/>
  <c r="J1493" i="9" s="1"/>
  <c r="I1494" i="9"/>
  <c r="J1494" i="9" s="1"/>
  <c r="I1495" i="9"/>
  <c r="J1495" i="9" s="1"/>
  <c r="I1496" i="9"/>
  <c r="J1496" i="9" s="1"/>
  <c r="I1497" i="9"/>
  <c r="J1497" i="9" s="1"/>
  <c r="I1498" i="9"/>
  <c r="J1498" i="9" s="1"/>
  <c r="I1499" i="9"/>
  <c r="J1499" i="9" s="1"/>
  <c r="I1500" i="9"/>
  <c r="J1500" i="9" s="1"/>
  <c r="I1501" i="9"/>
  <c r="J1501" i="9" s="1"/>
  <c r="I1502" i="9"/>
  <c r="J1502" i="9" s="1"/>
  <c r="I1503" i="9"/>
  <c r="J1503" i="9" s="1"/>
  <c r="I1504" i="9"/>
  <c r="J1504" i="9" s="1"/>
  <c r="I1505" i="9"/>
  <c r="J1505" i="9" s="1"/>
  <c r="I1506" i="9"/>
  <c r="J1506" i="9" s="1"/>
  <c r="I1507" i="9"/>
  <c r="J1507" i="9" s="1"/>
  <c r="I1508" i="9"/>
  <c r="J1508" i="9" s="1"/>
  <c r="I1509" i="9"/>
  <c r="J1509" i="9" s="1"/>
  <c r="I1510" i="9"/>
  <c r="J1510" i="9" s="1"/>
  <c r="I1511" i="9"/>
  <c r="J1511" i="9" s="1"/>
  <c r="I1512" i="9"/>
  <c r="J1512" i="9" s="1"/>
  <c r="I1513" i="9"/>
  <c r="J1513" i="9" s="1"/>
  <c r="I1514" i="9"/>
  <c r="J1514" i="9" s="1"/>
  <c r="I1515" i="9"/>
  <c r="J1515" i="9" s="1"/>
  <c r="I1516" i="9"/>
  <c r="J1516" i="9" s="1"/>
  <c r="I1517" i="9"/>
  <c r="J1517" i="9" s="1"/>
  <c r="I1518" i="9"/>
  <c r="J1518" i="9" s="1"/>
  <c r="I1519" i="9"/>
  <c r="J1519" i="9" s="1"/>
  <c r="I1520" i="9"/>
  <c r="J1520" i="9" s="1"/>
  <c r="I1521" i="9"/>
  <c r="J1521" i="9" s="1"/>
  <c r="I1522" i="9"/>
  <c r="J1522" i="9" s="1"/>
  <c r="I1523" i="9"/>
  <c r="J1523" i="9" s="1"/>
  <c r="I1524" i="9"/>
  <c r="J1524" i="9" s="1"/>
  <c r="I1525" i="9"/>
  <c r="J1525" i="9" s="1"/>
  <c r="I1526" i="9"/>
  <c r="J1526" i="9" s="1"/>
  <c r="I1527" i="9"/>
  <c r="J1527" i="9" s="1"/>
  <c r="I1528" i="9"/>
  <c r="J1528" i="9" s="1"/>
  <c r="I1529" i="9"/>
  <c r="J1529" i="9" s="1"/>
  <c r="I1530" i="9"/>
  <c r="J1530" i="9" s="1"/>
  <c r="I1531" i="9"/>
  <c r="J1531" i="9" s="1"/>
  <c r="I1532" i="9"/>
  <c r="J1532" i="9" s="1"/>
  <c r="I1533" i="9"/>
  <c r="J1533" i="9" s="1"/>
  <c r="I1534" i="9"/>
  <c r="J1534" i="9" s="1"/>
  <c r="I1535" i="9"/>
  <c r="J1535" i="9" s="1"/>
  <c r="I1536" i="9"/>
  <c r="J1536" i="9" s="1"/>
  <c r="I1537" i="9"/>
  <c r="J1537" i="9" s="1"/>
  <c r="I1538" i="9"/>
  <c r="J1538" i="9" s="1"/>
  <c r="I1539" i="9"/>
  <c r="J1539" i="9" s="1"/>
  <c r="I1540" i="9"/>
  <c r="J1540" i="9" s="1"/>
  <c r="I1541" i="9"/>
  <c r="J1541" i="9" s="1"/>
  <c r="I1542" i="9"/>
  <c r="J1542" i="9" s="1"/>
  <c r="I1543" i="9"/>
  <c r="J1543" i="9" s="1"/>
  <c r="I1544" i="9"/>
  <c r="J1544" i="9" s="1"/>
  <c r="I1545" i="9"/>
  <c r="J1545" i="9" s="1"/>
  <c r="I1546" i="9"/>
  <c r="J1546" i="9" s="1"/>
  <c r="I1547" i="9"/>
  <c r="J1547" i="9" s="1"/>
  <c r="I1548" i="9"/>
  <c r="J1548" i="9" s="1"/>
  <c r="I1549" i="9"/>
  <c r="J1549" i="9" s="1"/>
  <c r="I1550" i="9"/>
  <c r="J1550" i="9" s="1"/>
  <c r="I1551" i="9"/>
  <c r="J1551" i="9" s="1"/>
  <c r="I1552" i="9"/>
  <c r="J1552" i="9" s="1"/>
  <c r="I1553" i="9"/>
  <c r="J1553" i="9" s="1"/>
  <c r="I1554" i="9"/>
  <c r="J1554" i="9" s="1"/>
  <c r="I1555" i="9"/>
  <c r="J1555" i="9" s="1"/>
  <c r="I1556" i="9"/>
  <c r="J1556" i="9" s="1"/>
  <c r="I1557" i="9"/>
  <c r="J1557" i="9" s="1"/>
  <c r="I1558" i="9"/>
  <c r="J1558" i="9" s="1"/>
  <c r="I1559" i="9"/>
  <c r="J1559" i="9" s="1"/>
  <c r="I1560" i="9"/>
  <c r="J1560" i="9" s="1"/>
  <c r="I1561" i="9"/>
  <c r="J1561" i="9" s="1"/>
  <c r="I1562" i="9"/>
  <c r="J1562" i="9" s="1"/>
  <c r="I1563" i="9"/>
  <c r="J1563" i="9" s="1"/>
  <c r="I1564" i="9"/>
  <c r="J1564" i="9" s="1"/>
  <c r="I1565" i="9"/>
  <c r="J1565" i="9" s="1"/>
  <c r="I1566" i="9"/>
  <c r="J1566" i="9" s="1"/>
  <c r="I1567" i="9"/>
  <c r="J1567" i="9" s="1"/>
  <c r="I1568" i="9"/>
  <c r="J1568" i="9" s="1"/>
  <c r="I1569" i="9"/>
  <c r="J1569" i="9" s="1"/>
  <c r="I1570" i="9"/>
  <c r="J1570" i="9" s="1"/>
  <c r="I1571" i="9"/>
  <c r="J1571" i="9" s="1"/>
  <c r="I1572" i="9"/>
  <c r="J1572" i="9" s="1"/>
  <c r="I1573" i="9"/>
  <c r="J1573" i="9" s="1"/>
  <c r="I1574" i="9"/>
  <c r="J1574" i="9" s="1"/>
  <c r="I1575" i="9"/>
  <c r="J1575" i="9" s="1"/>
  <c r="I1576" i="9"/>
  <c r="J1576" i="9" s="1"/>
  <c r="I1577" i="9"/>
  <c r="J1577" i="9" s="1"/>
  <c r="I1578" i="9"/>
  <c r="J1578" i="9" s="1"/>
  <c r="I1579" i="9"/>
  <c r="J1579" i="9" s="1"/>
  <c r="I1580" i="9"/>
  <c r="J1580" i="9" s="1"/>
  <c r="I1581" i="9"/>
  <c r="J1581" i="9" s="1"/>
  <c r="I1582" i="9"/>
  <c r="J1582" i="9" s="1"/>
  <c r="I1583" i="9"/>
  <c r="J1583" i="9" s="1"/>
  <c r="I1584" i="9"/>
  <c r="J1584" i="9" s="1"/>
  <c r="I1585" i="9"/>
  <c r="J1585" i="9" s="1"/>
  <c r="I1586" i="9"/>
  <c r="J1586" i="9" s="1"/>
  <c r="I1587" i="9"/>
  <c r="J1587" i="9" s="1"/>
  <c r="I1588" i="9"/>
  <c r="J1588" i="9" s="1"/>
  <c r="I1589" i="9"/>
  <c r="J1589" i="9" s="1"/>
  <c r="I1590" i="9"/>
  <c r="J1590" i="9" s="1"/>
  <c r="I1591" i="9"/>
  <c r="J1591" i="9" s="1"/>
  <c r="I1592" i="9"/>
  <c r="J1592" i="9" s="1"/>
  <c r="I1593" i="9"/>
  <c r="J1593" i="9" s="1"/>
  <c r="I1594" i="9"/>
  <c r="J1594" i="9" s="1"/>
  <c r="I1595" i="9"/>
  <c r="J1595" i="9" s="1"/>
  <c r="I1596" i="9"/>
  <c r="J1596" i="9" s="1"/>
  <c r="I1597" i="9"/>
  <c r="J1597" i="9" s="1"/>
  <c r="I1598" i="9"/>
  <c r="J1598" i="9" s="1"/>
  <c r="I1599" i="9"/>
  <c r="J1599" i="9" s="1"/>
  <c r="I1600" i="9"/>
  <c r="J1600" i="9" s="1"/>
  <c r="I1601" i="9"/>
  <c r="J1601" i="9" s="1"/>
  <c r="I1602" i="9"/>
  <c r="J1602" i="9" s="1"/>
  <c r="I1603" i="9"/>
  <c r="J1603" i="9" s="1"/>
  <c r="I1604" i="9"/>
  <c r="J1604" i="9" s="1"/>
  <c r="I1605" i="9"/>
  <c r="J1605" i="9" s="1"/>
  <c r="I1606" i="9"/>
  <c r="J1606" i="9" s="1"/>
  <c r="I1607" i="9"/>
  <c r="J1607" i="9" s="1"/>
  <c r="I1608" i="9"/>
  <c r="J1608" i="9" s="1"/>
  <c r="I1609" i="9"/>
  <c r="J1609" i="9" s="1"/>
  <c r="I1610" i="9"/>
  <c r="J1610" i="9" s="1"/>
  <c r="I1611" i="9"/>
  <c r="J1611" i="9" s="1"/>
  <c r="I1612" i="9"/>
  <c r="J1612" i="9" s="1"/>
  <c r="I1613" i="9"/>
  <c r="J1613" i="9" s="1"/>
  <c r="I1614" i="9"/>
  <c r="J1614" i="9" s="1"/>
  <c r="I1615" i="9"/>
  <c r="J1615" i="9" s="1"/>
  <c r="I1616" i="9"/>
  <c r="J1616" i="9" s="1"/>
  <c r="I1617" i="9"/>
  <c r="J1617" i="9" s="1"/>
  <c r="I1618" i="9"/>
  <c r="J1618" i="9" s="1"/>
  <c r="I1619" i="9"/>
  <c r="J1619" i="9" s="1"/>
  <c r="I1620" i="9"/>
  <c r="J1620" i="9" s="1"/>
  <c r="I1621" i="9"/>
  <c r="J1621" i="9" s="1"/>
  <c r="I1622" i="9"/>
  <c r="J1622" i="9" s="1"/>
  <c r="I1623" i="9"/>
  <c r="J1623" i="9" s="1"/>
  <c r="I1624" i="9"/>
  <c r="J1624" i="9" s="1"/>
  <c r="I1625" i="9"/>
  <c r="J1625" i="9" s="1"/>
  <c r="I1626" i="9"/>
  <c r="J1626" i="9" s="1"/>
  <c r="I1627" i="9"/>
  <c r="J1627" i="9" s="1"/>
  <c r="I1628" i="9"/>
  <c r="J1628" i="9" s="1"/>
  <c r="I1629" i="9"/>
  <c r="J1629" i="9" s="1"/>
  <c r="I1630" i="9"/>
  <c r="J1630" i="9" s="1"/>
  <c r="I1631" i="9"/>
  <c r="J1631" i="9" s="1"/>
  <c r="I1632" i="9"/>
  <c r="J1632" i="9" s="1"/>
  <c r="I1633" i="9"/>
  <c r="J1633" i="9" s="1"/>
  <c r="I1634" i="9"/>
  <c r="J1634" i="9" s="1"/>
  <c r="I1635" i="9"/>
  <c r="J1635" i="9" s="1"/>
  <c r="I1636" i="9"/>
  <c r="J1636" i="9" s="1"/>
  <c r="I1637" i="9"/>
  <c r="J1637" i="9" s="1"/>
  <c r="I1638" i="9"/>
  <c r="J1638" i="9" s="1"/>
  <c r="I1639" i="9"/>
  <c r="J1639" i="9" s="1"/>
  <c r="I1640" i="9"/>
  <c r="J1640" i="9" s="1"/>
  <c r="I1641" i="9"/>
  <c r="J1641" i="9" s="1"/>
  <c r="I1642" i="9"/>
  <c r="J1642" i="9" s="1"/>
  <c r="I1643" i="9"/>
  <c r="J1643" i="9" s="1"/>
  <c r="I1644" i="9"/>
  <c r="J1644" i="9" s="1"/>
  <c r="I1645" i="9"/>
  <c r="J1645" i="9" s="1"/>
  <c r="I1646" i="9"/>
  <c r="J1646" i="9" s="1"/>
  <c r="I1647" i="9"/>
  <c r="J1647" i="9" s="1"/>
  <c r="I1648" i="9"/>
  <c r="J1648" i="9" s="1"/>
  <c r="I1649" i="9"/>
  <c r="J1649" i="9" s="1"/>
  <c r="I1650" i="9"/>
  <c r="J1650" i="9" s="1"/>
  <c r="I1651" i="9"/>
  <c r="J1651" i="9" s="1"/>
  <c r="I1652" i="9"/>
  <c r="J1652" i="9" s="1"/>
  <c r="I1653" i="9"/>
  <c r="J1653" i="9" s="1"/>
  <c r="I1654" i="9"/>
  <c r="J1654" i="9" s="1"/>
  <c r="I1655" i="9"/>
  <c r="J1655" i="9" s="1"/>
  <c r="I1656" i="9"/>
  <c r="J1656" i="9" s="1"/>
  <c r="I1657" i="9"/>
  <c r="J1657" i="9" s="1"/>
  <c r="I1658" i="9"/>
  <c r="J1658" i="9" s="1"/>
  <c r="I1659" i="9"/>
  <c r="J1659" i="9" s="1"/>
  <c r="I1660" i="9"/>
  <c r="J1660" i="9" s="1"/>
  <c r="I1661" i="9"/>
  <c r="J1661" i="9" s="1"/>
  <c r="I1662" i="9"/>
  <c r="J1662" i="9" s="1"/>
  <c r="I1663" i="9"/>
  <c r="J1663" i="9" s="1"/>
  <c r="I1664" i="9"/>
  <c r="J1664" i="9" s="1"/>
  <c r="I1665" i="9"/>
  <c r="J1665" i="9" s="1"/>
  <c r="I1666" i="9"/>
  <c r="J1666" i="9" s="1"/>
  <c r="I1667" i="9"/>
  <c r="J1667" i="9" s="1"/>
  <c r="I1668" i="9"/>
  <c r="J1668" i="9" s="1"/>
  <c r="I1669" i="9"/>
  <c r="J1669" i="9" s="1"/>
  <c r="I1670" i="9"/>
  <c r="J1670" i="9" s="1"/>
  <c r="I1671" i="9"/>
  <c r="J1671" i="9" s="1"/>
  <c r="I1672" i="9"/>
  <c r="J1672" i="9" s="1"/>
  <c r="I1673" i="9"/>
  <c r="J1673" i="9" s="1"/>
  <c r="I1674" i="9"/>
  <c r="J1674" i="9" s="1"/>
  <c r="I1675" i="9"/>
  <c r="J1675" i="9" s="1"/>
  <c r="I1676" i="9"/>
  <c r="J1676" i="9" s="1"/>
  <c r="I1677" i="9"/>
  <c r="J1677" i="9" s="1"/>
  <c r="I1678" i="9"/>
  <c r="J1678" i="9" s="1"/>
  <c r="I1679" i="9"/>
  <c r="J1679" i="9" s="1"/>
  <c r="I1680" i="9"/>
  <c r="J1680" i="9" s="1"/>
  <c r="I1681" i="9"/>
  <c r="J1681" i="9" s="1"/>
  <c r="I1682" i="9"/>
  <c r="J1682" i="9" s="1"/>
  <c r="I1683" i="9"/>
  <c r="J1683" i="9" s="1"/>
  <c r="I1684" i="9"/>
  <c r="J1684" i="9" s="1"/>
  <c r="I1685" i="9"/>
  <c r="J1685" i="9" s="1"/>
  <c r="I1686" i="9"/>
  <c r="J1686" i="9" s="1"/>
  <c r="I1687" i="9"/>
  <c r="J1687" i="9" s="1"/>
  <c r="I1688" i="9"/>
  <c r="J1688" i="9" s="1"/>
  <c r="I1689" i="9"/>
  <c r="J1689" i="9" s="1"/>
  <c r="I1690" i="9"/>
  <c r="J1690" i="9" s="1"/>
  <c r="I1691" i="9"/>
  <c r="J1691" i="9" s="1"/>
  <c r="I1692" i="9"/>
  <c r="J1692" i="9" s="1"/>
  <c r="I1693" i="9"/>
  <c r="J1693" i="9" s="1"/>
  <c r="I1694" i="9"/>
  <c r="J1694" i="9" s="1"/>
  <c r="I1695" i="9"/>
  <c r="J1695" i="9" s="1"/>
  <c r="I1696" i="9"/>
  <c r="J1696" i="9" s="1"/>
  <c r="I1697" i="9"/>
  <c r="J1697" i="9" s="1"/>
  <c r="I1698" i="9"/>
  <c r="J1698" i="9" s="1"/>
  <c r="I1699" i="9"/>
  <c r="J1699" i="9" s="1"/>
  <c r="I1700" i="9"/>
  <c r="J1700" i="9" s="1"/>
  <c r="I1701" i="9"/>
  <c r="J1701" i="9" s="1"/>
  <c r="I1702" i="9"/>
  <c r="J1702" i="9" s="1"/>
  <c r="I1703" i="9"/>
  <c r="J1703" i="9" s="1"/>
  <c r="I1704" i="9"/>
  <c r="J1704" i="9" s="1"/>
  <c r="I1705" i="9"/>
  <c r="J1705" i="9" s="1"/>
  <c r="I1706" i="9"/>
  <c r="J1706" i="9" s="1"/>
  <c r="I1707" i="9"/>
  <c r="J1707" i="9" s="1"/>
  <c r="I1708" i="9"/>
  <c r="J1708" i="9" s="1"/>
  <c r="I1709" i="9"/>
  <c r="J1709" i="9" s="1"/>
  <c r="I1710" i="9"/>
  <c r="J1710" i="9" s="1"/>
  <c r="I1711" i="9"/>
  <c r="J1711" i="9" s="1"/>
  <c r="I1712" i="9"/>
  <c r="J1712" i="9" s="1"/>
  <c r="I1713" i="9"/>
  <c r="J1713" i="9" s="1"/>
  <c r="I1714" i="9"/>
  <c r="J1714" i="9" s="1"/>
  <c r="I1715" i="9"/>
  <c r="J1715" i="9" s="1"/>
  <c r="I1716" i="9"/>
  <c r="J1716" i="9" s="1"/>
  <c r="I1717" i="9"/>
  <c r="J1717" i="9" s="1"/>
  <c r="I1718" i="9"/>
  <c r="J1718" i="9" s="1"/>
  <c r="I1719" i="9"/>
  <c r="J1719" i="9" s="1"/>
  <c r="I1720" i="9"/>
  <c r="J1720" i="9" s="1"/>
  <c r="I1721" i="9"/>
  <c r="J1721" i="9" s="1"/>
  <c r="I1722" i="9"/>
  <c r="J1722" i="9" s="1"/>
  <c r="I1723" i="9"/>
  <c r="J1723" i="9" s="1"/>
  <c r="I1724" i="9"/>
  <c r="J1724" i="9" s="1"/>
  <c r="I1725" i="9"/>
  <c r="J1725" i="9" s="1"/>
  <c r="I1726" i="9"/>
  <c r="J1726" i="9" s="1"/>
  <c r="I1727" i="9"/>
  <c r="J1727" i="9" s="1"/>
  <c r="I1728" i="9"/>
  <c r="J1728" i="9" s="1"/>
  <c r="I1729" i="9"/>
  <c r="J1729" i="9" s="1"/>
  <c r="I2" i="9"/>
  <c r="J2" i="9" s="1"/>
  <c r="H3" i="9"/>
  <c r="L3" i="9" s="1"/>
  <c r="M3" i="9" s="1"/>
  <c r="H4" i="9"/>
  <c r="L4" i="9" s="1"/>
  <c r="M4" i="9" s="1"/>
  <c r="H5" i="9"/>
  <c r="L5" i="9" s="1"/>
  <c r="M5" i="9" s="1"/>
  <c r="H6" i="9"/>
  <c r="L6" i="9" s="1"/>
  <c r="M6" i="9" s="1"/>
  <c r="H7" i="9"/>
  <c r="L7" i="9" s="1"/>
  <c r="M7" i="9" s="1"/>
  <c r="H8" i="9"/>
  <c r="L8" i="9" s="1"/>
  <c r="M8" i="9" s="1"/>
  <c r="H9" i="9"/>
  <c r="L9" i="9" s="1"/>
  <c r="M9" i="9" s="1"/>
  <c r="H10" i="9"/>
  <c r="L10" i="9" s="1"/>
  <c r="M10" i="9" s="1"/>
  <c r="H11" i="9"/>
  <c r="L11" i="9" s="1"/>
  <c r="M11" i="9" s="1"/>
  <c r="H12" i="9"/>
  <c r="L12" i="9" s="1"/>
  <c r="M12" i="9" s="1"/>
  <c r="H13" i="9"/>
  <c r="L13" i="9" s="1"/>
  <c r="M13" i="9" s="1"/>
  <c r="H14" i="9"/>
  <c r="L14" i="9" s="1"/>
  <c r="M14" i="9" s="1"/>
  <c r="H15" i="9"/>
  <c r="L15" i="9" s="1"/>
  <c r="M15" i="9" s="1"/>
  <c r="H16" i="9"/>
  <c r="L16" i="9" s="1"/>
  <c r="M16" i="9" s="1"/>
  <c r="H17" i="9"/>
  <c r="L17" i="9" s="1"/>
  <c r="M17" i="9" s="1"/>
  <c r="H18" i="9"/>
  <c r="L18" i="9" s="1"/>
  <c r="M18" i="9" s="1"/>
  <c r="H19" i="9"/>
  <c r="L19" i="9" s="1"/>
  <c r="M19" i="9" s="1"/>
  <c r="H20" i="9"/>
  <c r="L20" i="9" s="1"/>
  <c r="M20" i="9" s="1"/>
  <c r="H21" i="9"/>
  <c r="L21" i="9" s="1"/>
  <c r="M21" i="9" s="1"/>
  <c r="H22" i="9"/>
  <c r="L22" i="9" s="1"/>
  <c r="M22" i="9" s="1"/>
  <c r="H23" i="9"/>
  <c r="L23" i="9" s="1"/>
  <c r="M23" i="9" s="1"/>
  <c r="H24" i="9"/>
  <c r="L24" i="9" s="1"/>
  <c r="M24" i="9" s="1"/>
  <c r="H25" i="9"/>
  <c r="L25" i="9" s="1"/>
  <c r="M25" i="9" s="1"/>
  <c r="H26" i="9"/>
  <c r="L26" i="9" s="1"/>
  <c r="M26" i="9" s="1"/>
  <c r="H27" i="9"/>
  <c r="L27" i="9" s="1"/>
  <c r="M27" i="9" s="1"/>
  <c r="H28" i="9"/>
  <c r="L28" i="9" s="1"/>
  <c r="M28" i="9" s="1"/>
  <c r="H29" i="9"/>
  <c r="L29" i="9" s="1"/>
  <c r="M29" i="9" s="1"/>
  <c r="H30" i="9"/>
  <c r="L30" i="9" s="1"/>
  <c r="M30" i="9" s="1"/>
  <c r="H31" i="9"/>
  <c r="L31" i="9" s="1"/>
  <c r="M31" i="9" s="1"/>
  <c r="H32" i="9"/>
  <c r="L32" i="9" s="1"/>
  <c r="M32" i="9" s="1"/>
  <c r="H33" i="9"/>
  <c r="L33" i="9" s="1"/>
  <c r="M33" i="9" s="1"/>
  <c r="H34" i="9"/>
  <c r="L34" i="9" s="1"/>
  <c r="M34" i="9" s="1"/>
  <c r="H35" i="9"/>
  <c r="L35" i="9" s="1"/>
  <c r="M35" i="9" s="1"/>
  <c r="H36" i="9"/>
  <c r="L36" i="9" s="1"/>
  <c r="M36" i="9" s="1"/>
  <c r="H37" i="9"/>
  <c r="L37" i="9" s="1"/>
  <c r="M37" i="9" s="1"/>
  <c r="H38" i="9"/>
  <c r="L38" i="9" s="1"/>
  <c r="M38" i="9" s="1"/>
  <c r="H39" i="9"/>
  <c r="L39" i="9" s="1"/>
  <c r="M39" i="9" s="1"/>
  <c r="H40" i="9"/>
  <c r="L40" i="9" s="1"/>
  <c r="M40" i="9" s="1"/>
  <c r="H41" i="9"/>
  <c r="L41" i="9" s="1"/>
  <c r="M41" i="9" s="1"/>
  <c r="H42" i="9"/>
  <c r="L42" i="9" s="1"/>
  <c r="M42" i="9" s="1"/>
  <c r="H43" i="9"/>
  <c r="L43" i="9" s="1"/>
  <c r="M43" i="9" s="1"/>
  <c r="H44" i="9"/>
  <c r="H45" i="9"/>
  <c r="L45" i="9" s="1"/>
  <c r="M45" i="9" s="1"/>
  <c r="H46" i="9"/>
  <c r="L46" i="9" s="1"/>
  <c r="M46" i="9" s="1"/>
  <c r="H47" i="9"/>
  <c r="L47" i="9" s="1"/>
  <c r="M47" i="9" s="1"/>
  <c r="H48" i="9"/>
  <c r="L48" i="9" s="1"/>
  <c r="M48" i="9" s="1"/>
  <c r="H49" i="9"/>
  <c r="L49" i="9" s="1"/>
  <c r="M49" i="9" s="1"/>
  <c r="H50" i="9"/>
  <c r="L50" i="9" s="1"/>
  <c r="M50" i="9" s="1"/>
  <c r="H51" i="9"/>
  <c r="L51" i="9" s="1"/>
  <c r="M51" i="9" s="1"/>
  <c r="H52" i="9"/>
  <c r="L52" i="9" s="1"/>
  <c r="M52" i="9" s="1"/>
  <c r="H53" i="9"/>
  <c r="L53" i="9" s="1"/>
  <c r="M53" i="9" s="1"/>
  <c r="H54" i="9"/>
  <c r="L54" i="9" s="1"/>
  <c r="M54" i="9" s="1"/>
  <c r="H55" i="9"/>
  <c r="L55" i="9" s="1"/>
  <c r="M55" i="9" s="1"/>
  <c r="H56" i="9"/>
  <c r="L56" i="9" s="1"/>
  <c r="M56" i="9" s="1"/>
  <c r="H57" i="9"/>
  <c r="L57" i="9" s="1"/>
  <c r="M57" i="9" s="1"/>
  <c r="H58" i="9"/>
  <c r="L58" i="9" s="1"/>
  <c r="M58" i="9" s="1"/>
  <c r="H59" i="9"/>
  <c r="L59" i="9" s="1"/>
  <c r="M59" i="9" s="1"/>
  <c r="H60" i="9"/>
  <c r="L60" i="9" s="1"/>
  <c r="M60" i="9" s="1"/>
  <c r="H61" i="9"/>
  <c r="L61" i="9" s="1"/>
  <c r="M61" i="9" s="1"/>
  <c r="H62" i="9"/>
  <c r="L62" i="9" s="1"/>
  <c r="M62" i="9" s="1"/>
  <c r="H63" i="9"/>
  <c r="L63" i="9" s="1"/>
  <c r="M63" i="9" s="1"/>
  <c r="H64" i="9"/>
  <c r="L64" i="9" s="1"/>
  <c r="M64" i="9" s="1"/>
  <c r="H65" i="9"/>
  <c r="L65" i="9" s="1"/>
  <c r="M65" i="9" s="1"/>
  <c r="H66" i="9"/>
  <c r="L66" i="9" s="1"/>
  <c r="M66" i="9" s="1"/>
  <c r="H67" i="9"/>
  <c r="L67" i="9" s="1"/>
  <c r="M67" i="9" s="1"/>
  <c r="H68" i="9"/>
  <c r="L68" i="9" s="1"/>
  <c r="M68" i="9" s="1"/>
  <c r="H69" i="9"/>
  <c r="L69" i="9" s="1"/>
  <c r="M69" i="9" s="1"/>
  <c r="H70" i="9"/>
  <c r="L70" i="9" s="1"/>
  <c r="M70" i="9" s="1"/>
  <c r="H71" i="9"/>
  <c r="L71" i="9" s="1"/>
  <c r="M71" i="9" s="1"/>
  <c r="H72" i="9"/>
  <c r="L72" i="9" s="1"/>
  <c r="M72" i="9" s="1"/>
  <c r="H73" i="9"/>
  <c r="L73" i="9" s="1"/>
  <c r="M73" i="9" s="1"/>
  <c r="H74" i="9"/>
  <c r="L74" i="9" s="1"/>
  <c r="M74" i="9" s="1"/>
  <c r="H75" i="9"/>
  <c r="L75" i="9" s="1"/>
  <c r="M75" i="9" s="1"/>
  <c r="H76" i="9"/>
  <c r="L76" i="9" s="1"/>
  <c r="M76" i="9" s="1"/>
  <c r="H77" i="9"/>
  <c r="L77" i="9" s="1"/>
  <c r="M77" i="9" s="1"/>
  <c r="H78" i="9"/>
  <c r="L78" i="9" s="1"/>
  <c r="M78" i="9" s="1"/>
  <c r="H79" i="9"/>
  <c r="L79" i="9" s="1"/>
  <c r="M79" i="9" s="1"/>
  <c r="H80" i="9"/>
  <c r="L80" i="9" s="1"/>
  <c r="M80" i="9" s="1"/>
  <c r="H81" i="9"/>
  <c r="L81" i="9" s="1"/>
  <c r="M81" i="9" s="1"/>
  <c r="H82" i="9"/>
  <c r="L82" i="9" s="1"/>
  <c r="M82" i="9" s="1"/>
  <c r="H83" i="9"/>
  <c r="L83" i="9" s="1"/>
  <c r="M83" i="9" s="1"/>
  <c r="H84" i="9"/>
  <c r="L84" i="9" s="1"/>
  <c r="M84" i="9" s="1"/>
  <c r="H85" i="9"/>
  <c r="L85" i="9" s="1"/>
  <c r="M85" i="9" s="1"/>
  <c r="H86" i="9"/>
  <c r="L86" i="9" s="1"/>
  <c r="M86" i="9" s="1"/>
  <c r="H87" i="9"/>
  <c r="L87" i="9" s="1"/>
  <c r="M87" i="9" s="1"/>
  <c r="H88" i="9"/>
  <c r="L88" i="9" s="1"/>
  <c r="M88" i="9" s="1"/>
  <c r="H89" i="9"/>
  <c r="L89" i="9" s="1"/>
  <c r="M89" i="9" s="1"/>
  <c r="H90" i="9"/>
  <c r="L90" i="9" s="1"/>
  <c r="M90" i="9" s="1"/>
  <c r="H91" i="9"/>
  <c r="L91" i="9" s="1"/>
  <c r="M91" i="9" s="1"/>
  <c r="H92" i="9"/>
  <c r="L92" i="9" s="1"/>
  <c r="M92" i="9" s="1"/>
  <c r="H93" i="9"/>
  <c r="L93" i="9" s="1"/>
  <c r="M93" i="9" s="1"/>
  <c r="H94" i="9"/>
  <c r="L94" i="9" s="1"/>
  <c r="M94" i="9" s="1"/>
  <c r="H95" i="9"/>
  <c r="L95" i="9" s="1"/>
  <c r="M95" i="9" s="1"/>
  <c r="H96" i="9"/>
  <c r="L96" i="9" s="1"/>
  <c r="M96" i="9" s="1"/>
  <c r="H97" i="9"/>
  <c r="L97" i="9" s="1"/>
  <c r="M97" i="9" s="1"/>
  <c r="H98" i="9"/>
  <c r="L98" i="9" s="1"/>
  <c r="M98" i="9" s="1"/>
  <c r="H99" i="9"/>
  <c r="L99" i="9" s="1"/>
  <c r="M99" i="9" s="1"/>
  <c r="H100" i="9"/>
  <c r="L100" i="9" s="1"/>
  <c r="M100" i="9" s="1"/>
  <c r="H101" i="9"/>
  <c r="L101" i="9" s="1"/>
  <c r="M101" i="9" s="1"/>
  <c r="H102" i="9"/>
  <c r="L102" i="9" s="1"/>
  <c r="M102" i="9" s="1"/>
  <c r="H103" i="9"/>
  <c r="L103" i="9" s="1"/>
  <c r="M103" i="9" s="1"/>
  <c r="H104" i="9"/>
  <c r="L104" i="9" s="1"/>
  <c r="M104" i="9" s="1"/>
  <c r="H105" i="9"/>
  <c r="L105" i="9" s="1"/>
  <c r="M105" i="9" s="1"/>
  <c r="H106" i="9"/>
  <c r="L106" i="9" s="1"/>
  <c r="M106" i="9" s="1"/>
  <c r="H107" i="9"/>
  <c r="L107" i="9" s="1"/>
  <c r="M107" i="9" s="1"/>
  <c r="H108" i="9"/>
  <c r="L108" i="9" s="1"/>
  <c r="M108" i="9" s="1"/>
  <c r="H109" i="9"/>
  <c r="L109" i="9" s="1"/>
  <c r="M109" i="9" s="1"/>
  <c r="H110" i="9"/>
  <c r="L110" i="9" s="1"/>
  <c r="M110" i="9" s="1"/>
  <c r="H111" i="9"/>
  <c r="L111" i="9" s="1"/>
  <c r="M111" i="9" s="1"/>
  <c r="H112" i="9"/>
  <c r="L112" i="9" s="1"/>
  <c r="M112" i="9" s="1"/>
  <c r="H113" i="9"/>
  <c r="L113" i="9" s="1"/>
  <c r="M113" i="9" s="1"/>
  <c r="H114" i="9"/>
  <c r="L114" i="9" s="1"/>
  <c r="M114" i="9" s="1"/>
  <c r="H115" i="9"/>
  <c r="L115" i="9" s="1"/>
  <c r="M115" i="9" s="1"/>
  <c r="H116" i="9"/>
  <c r="L116" i="9" s="1"/>
  <c r="M116" i="9" s="1"/>
  <c r="H117" i="9"/>
  <c r="L117" i="9" s="1"/>
  <c r="M117" i="9" s="1"/>
  <c r="H118" i="9"/>
  <c r="L118" i="9" s="1"/>
  <c r="M118" i="9" s="1"/>
  <c r="H119" i="9"/>
  <c r="L119" i="9" s="1"/>
  <c r="M119" i="9" s="1"/>
  <c r="H120" i="9"/>
  <c r="L120" i="9" s="1"/>
  <c r="M120" i="9" s="1"/>
  <c r="H121" i="9"/>
  <c r="L121" i="9" s="1"/>
  <c r="M121" i="9" s="1"/>
  <c r="H122" i="9"/>
  <c r="L122" i="9" s="1"/>
  <c r="M122" i="9" s="1"/>
  <c r="H123" i="9"/>
  <c r="L123" i="9" s="1"/>
  <c r="M123" i="9" s="1"/>
  <c r="H124" i="9"/>
  <c r="L124" i="9" s="1"/>
  <c r="M124" i="9" s="1"/>
  <c r="H125" i="9"/>
  <c r="L125" i="9" s="1"/>
  <c r="M125" i="9" s="1"/>
  <c r="H126" i="9"/>
  <c r="L126" i="9" s="1"/>
  <c r="M126" i="9" s="1"/>
  <c r="H127" i="9"/>
  <c r="L127" i="9" s="1"/>
  <c r="M127" i="9" s="1"/>
  <c r="H128" i="9"/>
  <c r="L128" i="9" s="1"/>
  <c r="M128" i="9" s="1"/>
  <c r="H129" i="9"/>
  <c r="L129" i="9" s="1"/>
  <c r="M129" i="9" s="1"/>
  <c r="H130" i="9"/>
  <c r="L130" i="9" s="1"/>
  <c r="M130" i="9" s="1"/>
  <c r="H131" i="9"/>
  <c r="L131" i="9" s="1"/>
  <c r="M131" i="9" s="1"/>
  <c r="H132" i="9"/>
  <c r="L132" i="9" s="1"/>
  <c r="M132" i="9" s="1"/>
  <c r="H133" i="9"/>
  <c r="L133" i="9" s="1"/>
  <c r="M133" i="9" s="1"/>
  <c r="H134" i="9"/>
  <c r="L134" i="9" s="1"/>
  <c r="M134" i="9" s="1"/>
  <c r="H135" i="9"/>
  <c r="L135" i="9" s="1"/>
  <c r="M135" i="9" s="1"/>
  <c r="H136" i="9"/>
  <c r="L136" i="9" s="1"/>
  <c r="M136" i="9" s="1"/>
  <c r="H137" i="9"/>
  <c r="L137" i="9" s="1"/>
  <c r="M137" i="9" s="1"/>
  <c r="H138" i="9"/>
  <c r="L138" i="9" s="1"/>
  <c r="M138" i="9" s="1"/>
  <c r="H139" i="9"/>
  <c r="L139" i="9" s="1"/>
  <c r="M139" i="9" s="1"/>
  <c r="H140" i="9"/>
  <c r="L140" i="9" s="1"/>
  <c r="M140" i="9" s="1"/>
  <c r="H141" i="9"/>
  <c r="L141" i="9" s="1"/>
  <c r="M141" i="9" s="1"/>
  <c r="H142" i="9"/>
  <c r="L142" i="9" s="1"/>
  <c r="M142" i="9" s="1"/>
  <c r="H143" i="9"/>
  <c r="L143" i="9" s="1"/>
  <c r="M143" i="9" s="1"/>
  <c r="H144" i="9"/>
  <c r="L144" i="9" s="1"/>
  <c r="M144" i="9" s="1"/>
  <c r="H145" i="9"/>
  <c r="L145" i="9" s="1"/>
  <c r="M145" i="9" s="1"/>
  <c r="H146" i="9"/>
  <c r="L146" i="9" s="1"/>
  <c r="M146" i="9" s="1"/>
  <c r="H147" i="9"/>
  <c r="L147" i="9" s="1"/>
  <c r="M147" i="9" s="1"/>
  <c r="H148" i="9"/>
  <c r="L148" i="9" s="1"/>
  <c r="M148" i="9" s="1"/>
  <c r="H149" i="9"/>
  <c r="L149" i="9" s="1"/>
  <c r="M149" i="9" s="1"/>
  <c r="H150" i="9"/>
  <c r="L150" i="9" s="1"/>
  <c r="M150" i="9" s="1"/>
  <c r="H151" i="9"/>
  <c r="L151" i="9" s="1"/>
  <c r="M151" i="9" s="1"/>
  <c r="H152" i="9"/>
  <c r="L152" i="9" s="1"/>
  <c r="M152" i="9" s="1"/>
  <c r="H153" i="9"/>
  <c r="L153" i="9" s="1"/>
  <c r="M153" i="9" s="1"/>
  <c r="H154" i="9"/>
  <c r="L154" i="9" s="1"/>
  <c r="M154" i="9" s="1"/>
  <c r="H155" i="9"/>
  <c r="L155" i="9" s="1"/>
  <c r="M155" i="9" s="1"/>
  <c r="H156" i="9"/>
  <c r="L156" i="9" s="1"/>
  <c r="M156" i="9" s="1"/>
  <c r="H157" i="9"/>
  <c r="L157" i="9" s="1"/>
  <c r="M157" i="9" s="1"/>
  <c r="H158" i="9"/>
  <c r="L158" i="9" s="1"/>
  <c r="M158" i="9" s="1"/>
  <c r="H159" i="9"/>
  <c r="L159" i="9" s="1"/>
  <c r="M159" i="9" s="1"/>
  <c r="H160" i="9"/>
  <c r="L160" i="9" s="1"/>
  <c r="M160" i="9" s="1"/>
  <c r="H161" i="9"/>
  <c r="L161" i="9" s="1"/>
  <c r="M161" i="9" s="1"/>
  <c r="H162" i="9"/>
  <c r="L162" i="9" s="1"/>
  <c r="M162" i="9" s="1"/>
  <c r="H163" i="9"/>
  <c r="L163" i="9" s="1"/>
  <c r="M163" i="9" s="1"/>
  <c r="H164" i="9"/>
  <c r="L164" i="9" s="1"/>
  <c r="M164" i="9" s="1"/>
  <c r="H165" i="9"/>
  <c r="L165" i="9" s="1"/>
  <c r="M165" i="9" s="1"/>
  <c r="H166" i="9"/>
  <c r="L166" i="9" s="1"/>
  <c r="M166" i="9" s="1"/>
  <c r="H167" i="9"/>
  <c r="L167" i="9" s="1"/>
  <c r="M167" i="9" s="1"/>
  <c r="H168" i="9"/>
  <c r="L168" i="9" s="1"/>
  <c r="M168" i="9" s="1"/>
  <c r="H169" i="9"/>
  <c r="L169" i="9" s="1"/>
  <c r="M169" i="9" s="1"/>
  <c r="H170" i="9"/>
  <c r="L170" i="9" s="1"/>
  <c r="M170" i="9" s="1"/>
  <c r="H171" i="9"/>
  <c r="L171" i="9" s="1"/>
  <c r="M171" i="9" s="1"/>
  <c r="H172" i="9"/>
  <c r="L172" i="9" s="1"/>
  <c r="M172" i="9" s="1"/>
  <c r="H173" i="9"/>
  <c r="L173" i="9" s="1"/>
  <c r="M173" i="9" s="1"/>
  <c r="H174" i="9"/>
  <c r="L174" i="9" s="1"/>
  <c r="M174" i="9" s="1"/>
  <c r="H175" i="9"/>
  <c r="L175" i="9" s="1"/>
  <c r="M175" i="9" s="1"/>
  <c r="H176" i="9"/>
  <c r="L176" i="9" s="1"/>
  <c r="M176" i="9" s="1"/>
  <c r="H177" i="9"/>
  <c r="L177" i="9" s="1"/>
  <c r="M177" i="9" s="1"/>
  <c r="H178" i="9"/>
  <c r="L178" i="9" s="1"/>
  <c r="M178" i="9" s="1"/>
  <c r="H179" i="9"/>
  <c r="L179" i="9" s="1"/>
  <c r="M179" i="9" s="1"/>
  <c r="H180" i="9"/>
  <c r="L180" i="9" s="1"/>
  <c r="M180" i="9" s="1"/>
  <c r="H181" i="9"/>
  <c r="L181" i="9" s="1"/>
  <c r="M181" i="9" s="1"/>
  <c r="H182" i="9"/>
  <c r="L182" i="9" s="1"/>
  <c r="M182" i="9" s="1"/>
  <c r="H183" i="9"/>
  <c r="L183" i="9" s="1"/>
  <c r="M183" i="9" s="1"/>
  <c r="H184" i="9"/>
  <c r="L184" i="9" s="1"/>
  <c r="M184" i="9" s="1"/>
  <c r="H185" i="9"/>
  <c r="L185" i="9" s="1"/>
  <c r="M185" i="9" s="1"/>
  <c r="H186" i="9"/>
  <c r="L186" i="9" s="1"/>
  <c r="M186" i="9" s="1"/>
  <c r="H187" i="9"/>
  <c r="L187" i="9" s="1"/>
  <c r="M187" i="9" s="1"/>
  <c r="H188" i="9"/>
  <c r="L188" i="9" s="1"/>
  <c r="M188" i="9" s="1"/>
  <c r="H189" i="9"/>
  <c r="L189" i="9" s="1"/>
  <c r="M189" i="9" s="1"/>
  <c r="H190" i="9"/>
  <c r="L190" i="9" s="1"/>
  <c r="M190" i="9" s="1"/>
  <c r="H191" i="9"/>
  <c r="L191" i="9" s="1"/>
  <c r="M191" i="9" s="1"/>
  <c r="H192" i="9"/>
  <c r="L192" i="9" s="1"/>
  <c r="M192" i="9" s="1"/>
  <c r="H193" i="9"/>
  <c r="L193" i="9" s="1"/>
  <c r="M193" i="9" s="1"/>
  <c r="H194" i="9"/>
  <c r="L194" i="9" s="1"/>
  <c r="M194" i="9" s="1"/>
  <c r="H195" i="9"/>
  <c r="L195" i="9" s="1"/>
  <c r="M195" i="9" s="1"/>
  <c r="H196" i="9"/>
  <c r="L196" i="9" s="1"/>
  <c r="M196" i="9" s="1"/>
  <c r="H197" i="9"/>
  <c r="L197" i="9" s="1"/>
  <c r="M197" i="9" s="1"/>
  <c r="H198" i="9"/>
  <c r="L198" i="9" s="1"/>
  <c r="M198" i="9" s="1"/>
  <c r="H199" i="9"/>
  <c r="L199" i="9" s="1"/>
  <c r="M199" i="9" s="1"/>
  <c r="H200" i="9"/>
  <c r="L200" i="9" s="1"/>
  <c r="M200" i="9" s="1"/>
  <c r="H201" i="9"/>
  <c r="L201" i="9" s="1"/>
  <c r="M201" i="9" s="1"/>
  <c r="H202" i="9"/>
  <c r="L202" i="9" s="1"/>
  <c r="M202" i="9" s="1"/>
  <c r="H203" i="9"/>
  <c r="L203" i="9" s="1"/>
  <c r="M203" i="9" s="1"/>
  <c r="H204" i="9"/>
  <c r="L204" i="9" s="1"/>
  <c r="M204" i="9" s="1"/>
  <c r="H205" i="9"/>
  <c r="L205" i="9" s="1"/>
  <c r="M205" i="9" s="1"/>
  <c r="H206" i="9"/>
  <c r="L206" i="9" s="1"/>
  <c r="M206" i="9" s="1"/>
  <c r="H207" i="9"/>
  <c r="L207" i="9" s="1"/>
  <c r="M207" i="9" s="1"/>
  <c r="H208" i="9"/>
  <c r="L208" i="9" s="1"/>
  <c r="M208" i="9" s="1"/>
  <c r="H209" i="9"/>
  <c r="L209" i="9" s="1"/>
  <c r="M209" i="9" s="1"/>
  <c r="H210" i="9"/>
  <c r="L210" i="9" s="1"/>
  <c r="M210" i="9" s="1"/>
  <c r="H211" i="9"/>
  <c r="L211" i="9" s="1"/>
  <c r="M211" i="9" s="1"/>
  <c r="H212" i="9"/>
  <c r="L212" i="9" s="1"/>
  <c r="M212" i="9" s="1"/>
  <c r="H213" i="9"/>
  <c r="L213" i="9" s="1"/>
  <c r="M213" i="9" s="1"/>
  <c r="H214" i="9"/>
  <c r="L214" i="9" s="1"/>
  <c r="M214" i="9" s="1"/>
  <c r="H215" i="9"/>
  <c r="L215" i="9" s="1"/>
  <c r="M215" i="9" s="1"/>
  <c r="H216" i="9"/>
  <c r="L216" i="9" s="1"/>
  <c r="M216" i="9" s="1"/>
  <c r="H217" i="9"/>
  <c r="L217" i="9" s="1"/>
  <c r="M217" i="9" s="1"/>
  <c r="H218" i="9"/>
  <c r="L218" i="9" s="1"/>
  <c r="M218" i="9" s="1"/>
  <c r="H219" i="9"/>
  <c r="L219" i="9" s="1"/>
  <c r="M219" i="9" s="1"/>
  <c r="H220" i="9"/>
  <c r="L220" i="9" s="1"/>
  <c r="M220" i="9" s="1"/>
  <c r="H221" i="9"/>
  <c r="L221" i="9" s="1"/>
  <c r="M221" i="9" s="1"/>
  <c r="H222" i="9"/>
  <c r="L222" i="9" s="1"/>
  <c r="M222" i="9" s="1"/>
  <c r="H223" i="9"/>
  <c r="L223" i="9" s="1"/>
  <c r="M223" i="9" s="1"/>
  <c r="H224" i="9"/>
  <c r="L224" i="9" s="1"/>
  <c r="M224" i="9" s="1"/>
  <c r="H225" i="9"/>
  <c r="L225" i="9" s="1"/>
  <c r="M225" i="9" s="1"/>
  <c r="H226" i="9"/>
  <c r="L226" i="9" s="1"/>
  <c r="M226" i="9" s="1"/>
  <c r="H227" i="9"/>
  <c r="L227" i="9" s="1"/>
  <c r="M227" i="9" s="1"/>
  <c r="H228" i="9"/>
  <c r="L228" i="9" s="1"/>
  <c r="M228" i="9" s="1"/>
  <c r="H229" i="9"/>
  <c r="L229" i="9" s="1"/>
  <c r="M229" i="9" s="1"/>
  <c r="H230" i="9"/>
  <c r="L230" i="9" s="1"/>
  <c r="M230" i="9" s="1"/>
  <c r="H231" i="9"/>
  <c r="L231" i="9" s="1"/>
  <c r="M231" i="9" s="1"/>
  <c r="H232" i="9"/>
  <c r="L232" i="9" s="1"/>
  <c r="M232" i="9" s="1"/>
  <c r="H233" i="9"/>
  <c r="L233" i="9" s="1"/>
  <c r="M233" i="9" s="1"/>
  <c r="H234" i="9"/>
  <c r="L234" i="9" s="1"/>
  <c r="M234" i="9" s="1"/>
  <c r="H235" i="9"/>
  <c r="L235" i="9" s="1"/>
  <c r="M235" i="9" s="1"/>
  <c r="H236" i="9"/>
  <c r="L236" i="9" s="1"/>
  <c r="M236" i="9" s="1"/>
  <c r="H237" i="9"/>
  <c r="L237" i="9" s="1"/>
  <c r="M237" i="9" s="1"/>
  <c r="H238" i="9"/>
  <c r="L238" i="9" s="1"/>
  <c r="M238" i="9" s="1"/>
  <c r="H239" i="9"/>
  <c r="L239" i="9" s="1"/>
  <c r="M239" i="9" s="1"/>
  <c r="H240" i="9"/>
  <c r="L240" i="9" s="1"/>
  <c r="M240" i="9" s="1"/>
  <c r="H241" i="9"/>
  <c r="L241" i="9" s="1"/>
  <c r="M241" i="9" s="1"/>
  <c r="H242" i="9"/>
  <c r="L242" i="9" s="1"/>
  <c r="M242" i="9" s="1"/>
  <c r="H243" i="9"/>
  <c r="L243" i="9" s="1"/>
  <c r="M243" i="9" s="1"/>
  <c r="H244" i="9"/>
  <c r="L244" i="9" s="1"/>
  <c r="M244" i="9" s="1"/>
  <c r="H245" i="9"/>
  <c r="L245" i="9" s="1"/>
  <c r="M245" i="9" s="1"/>
  <c r="H246" i="9"/>
  <c r="L246" i="9" s="1"/>
  <c r="M246" i="9" s="1"/>
  <c r="H247" i="9"/>
  <c r="L247" i="9" s="1"/>
  <c r="M247" i="9" s="1"/>
  <c r="H248" i="9"/>
  <c r="L248" i="9" s="1"/>
  <c r="M248" i="9" s="1"/>
  <c r="H249" i="9"/>
  <c r="L249" i="9" s="1"/>
  <c r="M249" i="9" s="1"/>
  <c r="H250" i="9"/>
  <c r="L250" i="9" s="1"/>
  <c r="M250" i="9" s="1"/>
  <c r="H251" i="9"/>
  <c r="L251" i="9" s="1"/>
  <c r="M251" i="9" s="1"/>
  <c r="H252" i="9"/>
  <c r="L252" i="9" s="1"/>
  <c r="M252" i="9" s="1"/>
  <c r="H253" i="9"/>
  <c r="L253" i="9" s="1"/>
  <c r="M253" i="9" s="1"/>
  <c r="H254" i="9"/>
  <c r="L254" i="9" s="1"/>
  <c r="M254" i="9" s="1"/>
  <c r="H255" i="9"/>
  <c r="L255" i="9" s="1"/>
  <c r="M255" i="9" s="1"/>
  <c r="H256" i="9"/>
  <c r="L256" i="9" s="1"/>
  <c r="M256" i="9" s="1"/>
  <c r="H257" i="9"/>
  <c r="L257" i="9" s="1"/>
  <c r="M257" i="9" s="1"/>
  <c r="H258" i="9"/>
  <c r="L258" i="9" s="1"/>
  <c r="M258" i="9" s="1"/>
  <c r="H259" i="9"/>
  <c r="L259" i="9" s="1"/>
  <c r="M259" i="9" s="1"/>
  <c r="H260" i="9"/>
  <c r="L260" i="9" s="1"/>
  <c r="M260" i="9" s="1"/>
  <c r="H261" i="9"/>
  <c r="L261" i="9" s="1"/>
  <c r="M261" i="9" s="1"/>
  <c r="H262" i="9"/>
  <c r="L262" i="9" s="1"/>
  <c r="M262" i="9" s="1"/>
  <c r="H263" i="9"/>
  <c r="L263" i="9" s="1"/>
  <c r="M263" i="9" s="1"/>
  <c r="H264" i="9"/>
  <c r="L264" i="9" s="1"/>
  <c r="M264" i="9" s="1"/>
  <c r="H265" i="9"/>
  <c r="L265" i="9" s="1"/>
  <c r="M265" i="9" s="1"/>
  <c r="H266" i="9"/>
  <c r="L266" i="9" s="1"/>
  <c r="M266" i="9" s="1"/>
  <c r="H267" i="9"/>
  <c r="L267" i="9" s="1"/>
  <c r="M267" i="9" s="1"/>
  <c r="H268" i="9"/>
  <c r="L268" i="9" s="1"/>
  <c r="M268" i="9" s="1"/>
  <c r="H269" i="9"/>
  <c r="L269" i="9" s="1"/>
  <c r="M269" i="9" s="1"/>
  <c r="H270" i="9"/>
  <c r="L270" i="9" s="1"/>
  <c r="M270" i="9" s="1"/>
  <c r="H271" i="9"/>
  <c r="L271" i="9" s="1"/>
  <c r="M271" i="9" s="1"/>
  <c r="H272" i="9"/>
  <c r="L272" i="9" s="1"/>
  <c r="M272" i="9" s="1"/>
  <c r="H273" i="9"/>
  <c r="L273" i="9" s="1"/>
  <c r="M273" i="9" s="1"/>
  <c r="H274" i="9"/>
  <c r="L274" i="9" s="1"/>
  <c r="M274" i="9" s="1"/>
  <c r="H275" i="9"/>
  <c r="L275" i="9" s="1"/>
  <c r="M275" i="9" s="1"/>
  <c r="H276" i="9"/>
  <c r="L276" i="9" s="1"/>
  <c r="M276" i="9" s="1"/>
  <c r="H277" i="9"/>
  <c r="L277" i="9" s="1"/>
  <c r="M277" i="9" s="1"/>
  <c r="H278" i="9"/>
  <c r="L278" i="9" s="1"/>
  <c r="M278" i="9" s="1"/>
  <c r="H279" i="9"/>
  <c r="L279" i="9" s="1"/>
  <c r="M279" i="9" s="1"/>
  <c r="H280" i="9"/>
  <c r="L280" i="9" s="1"/>
  <c r="M280" i="9" s="1"/>
  <c r="H281" i="9"/>
  <c r="L281" i="9" s="1"/>
  <c r="M281" i="9" s="1"/>
  <c r="H282" i="9"/>
  <c r="L282" i="9" s="1"/>
  <c r="M282" i="9" s="1"/>
  <c r="H283" i="9"/>
  <c r="L283" i="9" s="1"/>
  <c r="M283" i="9" s="1"/>
  <c r="H284" i="9"/>
  <c r="L284" i="9" s="1"/>
  <c r="M284" i="9" s="1"/>
  <c r="H285" i="9"/>
  <c r="L285" i="9" s="1"/>
  <c r="M285" i="9" s="1"/>
  <c r="H286" i="9"/>
  <c r="L286" i="9" s="1"/>
  <c r="M286" i="9" s="1"/>
  <c r="H287" i="9"/>
  <c r="L287" i="9" s="1"/>
  <c r="M287" i="9" s="1"/>
  <c r="H288" i="9"/>
  <c r="L288" i="9" s="1"/>
  <c r="M288" i="9" s="1"/>
  <c r="H289" i="9"/>
  <c r="L289" i="9" s="1"/>
  <c r="M289" i="9" s="1"/>
  <c r="H290" i="9"/>
  <c r="L290" i="9" s="1"/>
  <c r="M290" i="9" s="1"/>
  <c r="H291" i="9"/>
  <c r="L291" i="9" s="1"/>
  <c r="M291" i="9" s="1"/>
  <c r="H292" i="9"/>
  <c r="L292" i="9" s="1"/>
  <c r="M292" i="9" s="1"/>
  <c r="H293" i="9"/>
  <c r="L293" i="9" s="1"/>
  <c r="M293" i="9" s="1"/>
  <c r="H294" i="9"/>
  <c r="L294" i="9" s="1"/>
  <c r="M294" i="9" s="1"/>
  <c r="H295" i="9"/>
  <c r="L295" i="9" s="1"/>
  <c r="M295" i="9" s="1"/>
  <c r="H296" i="9"/>
  <c r="L296" i="9" s="1"/>
  <c r="M296" i="9" s="1"/>
  <c r="H297" i="9"/>
  <c r="L297" i="9" s="1"/>
  <c r="M297" i="9" s="1"/>
  <c r="H298" i="9"/>
  <c r="L298" i="9" s="1"/>
  <c r="M298" i="9" s="1"/>
  <c r="H299" i="9"/>
  <c r="L299" i="9" s="1"/>
  <c r="M299" i="9" s="1"/>
  <c r="H300" i="9"/>
  <c r="L300" i="9" s="1"/>
  <c r="M300" i="9" s="1"/>
  <c r="H301" i="9"/>
  <c r="L301" i="9" s="1"/>
  <c r="M301" i="9" s="1"/>
  <c r="H302" i="9"/>
  <c r="L302" i="9" s="1"/>
  <c r="M302" i="9" s="1"/>
  <c r="H303" i="9"/>
  <c r="L303" i="9" s="1"/>
  <c r="M303" i="9" s="1"/>
  <c r="H304" i="9"/>
  <c r="L304" i="9" s="1"/>
  <c r="M304" i="9" s="1"/>
  <c r="H305" i="9"/>
  <c r="L305" i="9" s="1"/>
  <c r="M305" i="9" s="1"/>
  <c r="H306" i="9"/>
  <c r="L306" i="9" s="1"/>
  <c r="M306" i="9" s="1"/>
  <c r="H307" i="9"/>
  <c r="L307" i="9" s="1"/>
  <c r="M307" i="9" s="1"/>
  <c r="H308" i="9"/>
  <c r="L308" i="9" s="1"/>
  <c r="M308" i="9" s="1"/>
  <c r="H309" i="9"/>
  <c r="L309" i="9" s="1"/>
  <c r="M309" i="9" s="1"/>
  <c r="H310" i="9"/>
  <c r="L310" i="9" s="1"/>
  <c r="M310" i="9" s="1"/>
  <c r="H311" i="9"/>
  <c r="L311" i="9" s="1"/>
  <c r="M311" i="9" s="1"/>
  <c r="H312" i="9"/>
  <c r="L312" i="9" s="1"/>
  <c r="M312" i="9" s="1"/>
  <c r="H313" i="9"/>
  <c r="L313" i="9" s="1"/>
  <c r="M313" i="9" s="1"/>
  <c r="H314" i="9"/>
  <c r="L314" i="9" s="1"/>
  <c r="M314" i="9" s="1"/>
  <c r="H315" i="9"/>
  <c r="L315" i="9" s="1"/>
  <c r="M315" i="9" s="1"/>
  <c r="H316" i="9"/>
  <c r="L316" i="9" s="1"/>
  <c r="M316" i="9" s="1"/>
  <c r="H317" i="9"/>
  <c r="L317" i="9" s="1"/>
  <c r="M317" i="9" s="1"/>
  <c r="H318" i="9"/>
  <c r="L318" i="9" s="1"/>
  <c r="M318" i="9" s="1"/>
  <c r="H319" i="9"/>
  <c r="L319" i="9" s="1"/>
  <c r="M319" i="9" s="1"/>
  <c r="H320" i="9"/>
  <c r="L320" i="9" s="1"/>
  <c r="M320" i="9" s="1"/>
  <c r="H321" i="9"/>
  <c r="L321" i="9" s="1"/>
  <c r="M321" i="9" s="1"/>
  <c r="H322" i="9"/>
  <c r="L322" i="9" s="1"/>
  <c r="M322" i="9" s="1"/>
  <c r="H323" i="9"/>
  <c r="L323" i="9" s="1"/>
  <c r="M323" i="9" s="1"/>
  <c r="H324" i="9"/>
  <c r="L324" i="9" s="1"/>
  <c r="M324" i="9" s="1"/>
  <c r="H325" i="9"/>
  <c r="L325" i="9" s="1"/>
  <c r="M325" i="9" s="1"/>
  <c r="H326" i="9"/>
  <c r="L326" i="9" s="1"/>
  <c r="M326" i="9" s="1"/>
  <c r="H327" i="9"/>
  <c r="L327" i="9" s="1"/>
  <c r="M327" i="9" s="1"/>
  <c r="H328" i="9"/>
  <c r="L328" i="9" s="1"/>
  <c r="M328" i="9" s="1"/>
  <c r="H329" i="9"/>
  <c r="L329" i="9" s="1"/>
  <c r="M329" i="9" s="1"/>
  <c r="H330" i="9"/>
  <c r="L330" i="9" s="1"/>
  <c r="M330" i="9" s="1"/>
  <c r="H331" i="9"/>
  <c r="L331" i="9" s="1"/>
  <c r="M331" i="9" s="1"/>
  <c r="H332" i="9"/>
  <c r="L332" i="9" s="1"/>
  <c r="M332" i="9" s="1"/>
  <c r="H333" i="9"/>
  <c r="L333" i="9" s="1"/>
  <c r="M333" i="9" s="1"/>
  <c r="H334" i="9"/>
  <c r="L334" i="9" s="1"/>
  <c r="M334" i="9" s="1"/>
  <c r="H335" i="9"/>
  <c r="L335" i="9" s="1"/>
  <c r="M335" i="9" s="1"/>
  <c r="H336" i="9"/>
  <c r="L336" i="9" s="1"/>
  <c r="M336" i="9" s="1"/>
  <c r="H337" i="9"/>
  <c r="L337" i="9" s="1"/>
  <c r="M337" i="9" s="1"/>
  <c r="H338" i="9"/>
  <c r="L338" i="9" s="1"/>
  <c r="M338" i="9" s="1"/>
  <c r="H339" i="9"/>
  <c r="L339" i="9" s="1"/>
  <c r="M339" i="9" s="1"/>
  <c r="H340" i="9"/>
  <c r="L340" i="9" s="1"/>
  <c r="M340" i="9" s="1"/>
  <c r="H341" i="9"/>
  <c r="L341" i="9" s="1"/>
  <c r="M341" i="9" s="1"/>
  <c r="H342" i="9"/>
  <c r="L342" i="9" s="1"/>
  <c r="M342" i="9" s="1"/>
  <c r="H343" i="9"/>
  <c r="L343" i="9" s="1"/>
  <c r="M343" i="9" s="1"/>
  <c r="H344" i="9"/>
  <c r="L344" i="9" s="1"/>
  <c r="M344" i="9" s="1"/>
  <c r="H345" i="9"/>
  <c r="L345" i="9" s="1"/>
  <c r="M345" i="9" s="1"/>
  <c r="H346" i="9"/>
  <c r="L346" i="9" s="1"/>
  <c r="M346" i="9" s="1"/>
  <c r="H347" i="9"/>
  <c r="L347" i="9" s="1"/>
  <c r="M347" i="9" s="1"/>
  <c r="H348" i="9"/>
  <c r="L348" i="9" s="1"/>
  <c r="M348" i="9" s="1"/>
  <c r="H349" i="9"/>
  <c r="L349" i="9" s="1"/>
  <c r="M349" i="9" s="1"/>
  <c r="H350" i="9"/>
  <c r="L350" i="9" s="1"/>
  <c r="M350" i="9" s="1"/>
  <c r="H351" i="9"/>
  <c r="L351" i="9" s="1"/>
  <c r="M351" i="9" s="1"/>
  <c r="H352" i="9"/>
  <c r="L352" i="9" s="1"/>
  <c r="M352" i="9" s="1"/>
  <c r="H353" i="9"/>
  <c r="L353" i="9" s="1"/>
  <c r="M353" i="9" s="1"/>
  <c r="H354" i="9"/>
  <c r="L354" i="9" s="1"/>
  <c r="M354" i="9" s="1"/>
  <c r="H355" i="9"/>
  <c r="L355" i="9" s="1"/>
  <c r="M355" i="9" s="1"/>
  <c r="H356" i="9"/>
  <c r="L356" i="9" s="1"/>
  <c r="M356" i="9" s="1"/>
  <c r="H357" i="9"/>
  <c r="L357" i="9" s="1"/>
  <c r="M357" i="9" s="1"/>
  <c r="H358" i="9"/>
  <c r="L358" i="9" s="1"/>
  <c r="M358" i="9" s="1"/>
  <c r="H359" i="9"/>
  <c r="L359" i="9" s="1"/>
  <c r="M359" i="9" s="1"/>
  <c r="H360" i="9"/>
  <c r="L360" i="9" s="1"/>
  <c r="M360" i="9" s="1"/>
  <c r="H361" i="9"/>
  <c r="L361" i="9" s="1"/>
  <c r="M361" i="9" s="1"/>
  <c r="H362" i="9"/>
  <c r="L362" i="9" s="1"/>
  <c r="M362" i="9" s="1"/>
  <c r="H363" i="9"/>
  <c r="L363" i="9" s="1"/>
  <c r="M363" i="9" s="1"/>
  <c r="H364" i="9"/>
  <c r="L364" i="9" s="1"/>
  <c r="M364" i="9" s="1"/>
  <c r="H365" i="9"/>
  <c r="L365" i="9" s="1"/>
  <c r="M365" i="9" s="1"/>
  <c r="H366" i="9"/>
  <c r="L366" i="9" s="1"/>
  <c r="M366" i="9" s="1"/>
  <c r="H367" i="9"/>
  <c r="L367" i="9" s="1"/>
  <c r="M367" i="9" s="1"/>
  <c r="H368" i="9"/>
  <c r="L368" i="9" s="1"/>
  <c r="M368" i="9" s="1"/>
  <c r="H369" i="9"/>
  <c r="L369" i="9" s="1"/>
  <c r="M369" i="9" s="1"/>
  <c r="H370" i="9"/>
  <c r="L370" i="9" s="1"/>
  <c r="M370" i="9" s="1"/>
  <c r="H371" i="9"/>
  <c r="L371" i="9" s="1"/>
  <c r="M371" i="9" s="1"/>
  <c r="H372" i="9"/>
  <c r="L372" i="9" s="1"/>
  <c r="M372" i="9" s="1"/>
  <c r="H373" i="9"/>
  <c r="L373" i="9" s="1"/>
  <c r="M373" i="9" s="1"/>
  <c r="H374" i="9"/>
  <c r="L374" i="9" s="1"/>
  <c r="M374" i="9" s="1"/>
  <c r="H375" i="9"/>
  <c r="L375" i="9" s="1"/>
  <c r="M375" i="9" s="1"/>
  <c r="H376" i="9"/>
  <c r="L376" i="9" s="1"/>
  <c r="M376" i="9" s="1"/>
  <c r="H377" i="9"/>
  <c r="L377" i="9" s="1"/>
  <c r="M377" i="9" s="1"/>
  <c r="H378" i="9"/>
  <c r="L378" i="9" s="1"/>
  <c r="M378" i="9" s="1"/>
  <c r="H379" i="9"/>
  <c r="L379" i="9" s="1"/>
  <c r="M379" i="9" s="1"/>
  <c r="H380" i="9"/>
  <c r="L380" i="9" s="1"/>
  <c r="M380" i="9" s="1"/>
  <c r="H381" i="9"/>
  <c r="L381" i="9" s="1"/>
  <c r="M381" i="9" s="1"/>
  <c r="H382" i="9"/>
  <c r="L382" i="9" s="1"/>
  <c r="M382" i="9" s="1"/>
  <c r="H383" i="9"/>
  <c r="L383" i="9" s="1"/>
  <c r="M383" i="9" s="1"/>
  <c r="H384" i="9"/>
  <c r="L384" i="9" s="1"/>
  <c r="M384" i="9" s="1"/>
  <c r="H385" i="9"/>
  <c r="L385" i="9" s="1"/>
  <c r="M385" i="9" s="1"/>
  <c r="H386" i="9"/>
  <c r="L386" i="9" s="1"/>
  <c r="M386" i="9" s="1"/>
  <c r="H387" i="9"/>
  <c r="L387" i="9" s="1"/>
  <c r="M387" i="9" s="1"/>
  <c r="H388" i="9"/>
  <c r="L388" i="9" s="1"/>
  <c r="M388" i="9" s="1"/>
  <c r="H389" i="9"/>
  <c r="L389" i="9" s="1"/>
  <c r="M389" i="9" s="1"/>
  <c r="H390" i="9"/>
  <c r="L390" i="9" s="1"/>
  <c r="M390" i="9" s="1"/>
  <c r="H391" i="9"/>
  <c r="L391" i="9" s="1"/>
  <c r="M391" i="9" s="1"/>
  <c r="H392" i="9"/>
  <c r="L392" i="9" s="1"/>
  <c r="M392" i="9" s="1"/>
  <c r="H393" i="9"/>
  <c r="L393" i="9" s="1"/>
  <c r="M393" i="9" s="1"/>
  <c r="H394" i="9"/>
  <c r="L394" i="9" s="1"/>
  <c r="M394" i="9" s="1"/>
  <c r="H395" i="9"/>
  <c r="L395" i="9" s="1"/>
  <c r="M395" i="9" s="1"/>
  <c r="H396" i="9"/>
  <c r="L396" i="9" s="1"/>
  <c r="M396" i="9" s="1"/>
  <c r="H397" i="9"/>
  <c r="L397" i="9" s="1"/>
  <c r="M397" i="9" s="1"/>
  <c r="H398" i="9"/>
  <c r="L398" i="9" s="1"/>
  <c r="M398" i="9" s="1"/>
  <c r="H399" i="9"/>
  <c r="L399" i="9" s="1"/>
  <c r="M399" i="9" s="1"/>
  <c r="H400" i="9"/>
  <c r="L400" i="9" s="1"/>
  <c r="M400" i="9" s="1"/>
  <c r="H401" i="9"/>
  <c r="L401" i="9" s="1"/>
  <c r="M401" i="9" s="1"/>
  <c r="H402" i="9"/>
  <c r="L402" i="9" s="1"/>
  <c r="M402" i="9" s="1"/>
  <c r="H403" i="9"/>
  <c r="L403" i="9" s="1"/>
  <c r="M403" i="9" s="1"/>
  <c r="H404" i="9"/>
  <c r="L404" i="9" s="1"/>
  <c r="M404" i="9" s="1"/>
  <c r="H405" i="9"/>
  <c r="L405" i="9" s="1"/>
  <c r="M405" i="9" s="1"/>
  <c r="H406" i="9"/>
  <c r="L406" i="9" s="1"/>
  <c r="M406" i="9" s="1"/>
  <c r="H407" i="9"/>
  <c r="L407" i="9" s="1"/>
  <c r="M407" i="9" s="1"/>
  <c r="H408" i="9"/>
  <c r="L408" i="9" s="1"/>
  <c r="M408" i="9" s="1"/>
  <c r="H409" i="9"/>
  <c r="L409" i="9" s="1"/>
  <c r="M409" i="9" s="1"/>
  <c r="H410" i="9"/>
  <c r="L410" i="9" s="1"/>
  <c r="M410" i="9" s="1"/>
  <c r="H411" i="9"/>
  <c r="L411" i="9" s="1"/>
  <c r="M411" i="9" s="1"/>
  <c r="H412" i="9"/>
  <c r="L412" i="9" s="1"/>
  <c r="M412" i="9" s="1"/>
  <c r="H413" i="9"/>
  <c r="L413" i="9" s="1"/>
  <c r="M413" i="9" s="1"/>
  <c r="H414" i="9"/>
  <c r="L414" i="9" s="1"/>
  <c r="M414" i="9" s="1"/>
  <c r="H415" i="9"/>
  <c r="L415" i="9" s="1"/>
  <c r="M415" i="9" s="1"/>
  <c r="H416" i="9"/>
  <c r="L416" i="9" s="1"/>
  <c r="M416" i="9" s="1"/>
  <c r="H417" i="9"/>
  <c r="L417" i="9" s="1"/>
  <c r="M417" i="9" s="1"/>
  <c r="H418" i="9"/>
  <c r="L418" i="9" s="1"/>
  <c r="M418" i="9" s="1"/>
  <c r="H419" i="9"/>
  <c r="L419" i="9" s="1"/>
  <c r="M419" i="9" s="1"/>
  <c r="H420" i="9"/>
  <c r="L420" i="9" s="1"/>
  <c r="M420" i="9" s="1"/>
  <c r="H421" i="9"/>
  <c r="L421" i="9" s="1"/>
  <c r="M421" i="9" s="1"/>
  <c r="H422" i="9"/>
  <c r="L422" i="9" s="1"/>
  <c r="M422" i="9" s="1"/>
  <c r="H423" i="9"/>
  <c r="L423" i="9" s="1"/>
  <c r="M423" i="9" s="1"/>
  <c r="H424" i="9"/>
  <c r="L424" i="9" s="1"/>
  <c r="M424" i="9" s="1"/>
  <c r="H425" i="9"/>
  <c r="L425" i="9" s="1"/>
  <c r="M425" i="9" s="1"/>
  <c r="H426" i="9"/>
  <c r="L426" i="9" s="1"/>
  <c r="M426" i="9" s="1"/>
  <c r="H427" i="9"/>
  <c r="L427" i="9" s="1"/>
  <c r="M427" i="9" s="1"/>
  <c r="H428" i="9"/>
  <c r="L428" i="9" s="1"/>
  <c r="M428" i="9" s="1"/>
  <c r="H429" i="9"/>
  <c r="L429" i="9" s="1"/>
  <c r="M429" i="9" s="1"/>
  <c r="H430" i="9"/>
  <c r="L430" i="9" s="1"/>
  <c r="M430" i="9" s="1"/>
  <c r="H431" i="9"/>
  <c r="L431" i="9" s="1"/>
  <c r="M431" i="9" s="1"/>
  <c r="H432" i="9"/>
  <c r="L432" i="9" s="1"/>
  <c r="M432" i="9" s="1"/>
  <c r="H433" i="9"/>
  <c r="L433" i="9" s="1"/>
  <c r="M433" i="9" s="1"/>
  <c r="H434" i="9"/>
  <c r="L434" i="9" s="1"/>
  <c r="M434" i="9" s="1"/>
  <c r="H435" i="9"/>
  <c r="L435" i="9" s="1"/>
  <c r="M435" i="9" s="1"/>
  <c r="H436" i="9"/>
  <c r="L436" i="9" s="1"/>
  <c r="M436" i="9" s="1"/>
  <c r="H437" i="9"/>
  <c r="L437" i="9" s="1"/>
  <c r="M437" i="9" s="1"/>
  <c r="H438" i="9"/>
  <c r="L438" i="9" s="1"/>
  <c r="M438" i="9" s="1"/>
  <c r="H439" i="9"/>
  <c r="L439" i="9" s="1"/>
  <c r="M439" i="9" s="1"/>
  <c r="H440" i="9"/>
  <c r="L440" i="9" s="1"/>
  <c r="M440" i="9" s="1"/>
  <c r="H441" i="9"/>
  <c r="L441" i="9" s="1"/>
  <c r="M441" i="9" s="1"/>
  <c r="H442" i="9"/>
  <c r="L442" i="9" s="1"/>
  <c r="M442" i="9" s="1"/>
  <c r="H443" i="9"/>
  <c r="L443" i="9" s="1"/>
  <c r="M443" i="9" s="1"/>
  <c r="H444" i="9"/>
  <c r="L444" i="9" s="1"/>
  <c r="M444" i="9" s="1"/>
  <c r="H445" i="9"/>
  <c r="L445" i="9" s="1"/>
  <c r="M445" i="9" s="1"/>
  <c r="H446" i="9"/>
  <c r="L446" i="9" s="1"/>
  <c r="M446" i="9" s="1"/>
  <c r="H447" i="9"/>
  <c r="L447" i="9" s="1"/>
  <c r="M447" i="9" s="1"/>
  <c r="H448" i="9"/>
  <c r="L448" i="9" s="1"/>
  <c r="M448" i="9" s="1"/>
  <c r="H449" i="9"/>
  <c r="L449" i="9" s="1"/>
  <c r="M449" i="9" s="1"/>
  <c r="H450" i="9"/>
  <c r="L450" i="9" s="1"/>
  <c r="M450" i="9" s="1"/>
  <c r="H451" i="9"/>
  <c r="L451" i="9" s="1"/>
  <c r="M451" i="9" s="1"/>
  <c r="H452" i="9"/>
  <c r="L452" i="9" s="1"/>
  <c r="M452" i="9" s="1"/>
  <c r="H453" i="9"/>
  <c r="L453" i="9" s="1"/>
  <c r="M453" i="9" s="1"/>
  <c r="H454" i="9"/>
  <c r="L454" i="9" s="1"/>
  <c r="M454" i="9" s="1"/>
  <c r="H455" i="9"/>
  <c r="L455" i="9" s="1"/>
  <c r="M455" i="9" s="1"/>
  <c r="H456" i="9"/>
  <c r="L456" i="9" s="1"/>
  <c r="M456" i="9" s="1"/>
  <c r="H457" i="9"/>
  <c r="L457" i="9" s="1"/>
  <c r="M457" i="9" s="1"/>
  <c r="H458" i="9"/>
  <c r="L458" i="9" s="1"/>
  <c r="M458" i="9" s="1"/>
  <c r="H459" i="9"/>
  <c r="L459" i="9" s="1"/>
  <c r="M459" i="9" s="1"/>
  <c r="H460" i="9"/>
  <c r="L460" i="9" s="1"/>
  <c r="M460" i="9" s="1"/>
  <c r="H461" i="9"/>
  <c r="L461" i="9" s="1"/>
  <c r="M461" i="9" s="1"/>
  <c r="H462" i="9"/>
  <c r="L462" i="9" s="1"/>
  <c r="M462" i="9" s="1"/>
  <c r="H463" i="9"/>
  <c r="L463" i="9" s="1"/>
  <c r="M463" i="9" s="1"/>
  <c r="H464" i="9"/>
  <c r="L464" i="9" s="1"/>
  <c r="M464" i="9" s="1"/>
  <c r="H465" i="9"/>
  <c r="L465" i="9" s="1"/>
  <c r="M465" i="9" s="1"/>
  <c r="H466" i="9"/>
  <c r="L466" i="9" s="1"/>
  <c r="M466" i="9" s="1"/>
  <c r="H467" i="9"/>
  <c r="L467" i="9" s="1"/>
  <c r="M467" i="9" s="1"/>
  <c r="H468" i="9"/>
  <c r="L468" i="9" s="1"/>
  <c r="M468" i="9" s="1"/>
  <c r="H469" i="9"/>
  <c r="L469" i="9" s="1"/>
  <c r="M469" i="9" s="1"/>
  <c r="H470" i="9"/>
  <c r="L470" i="9" s="1"/>
  <c r="M470" i="9" s="1"/>
  <c r="H471" i="9"/>
  <c r="L471" i="9" s="1"/>
  <c r="M471" i="9" s="1"/>
  <c r="H472" i="9"/>
  <c r="L472" i="9" s="1"/>
  <c r="M472" i="9" s="1"/>
  <c r="H473" i="9"/>
  <c r="L473" i="9" s="1"/>
  <c r="M473" i="9" s="1"/>
  <c r="H474" i="9"/>
  <c r="L474" i="9" s="1"/>
  <c r="M474" i="9" s="1"/>
  <c r="H475" i="9"/>
  <c r="L475" i="9" s="1"/>
  <c r="M475" i="9" s="1"/>
  <c r="H476" i="9"/>
  <c r="L476" i="9" s="1"/>
  <c r="M476" i="9" s="1"/>
  <c r="H477" i="9"/>
  <c r="L477" i="9" s="1"/>
  <c r="M477" i="9" s="1"/>
  <c r="H478" i="9"/>
  <c r="L478" i="9" s="1"/>
  <c r="M478" i="9" s="1"/>
  <c r="H479" i="9"/>
  <c r="L479" i="9" s="1"/>
  <c r="M479" i="9" s="1"/>
  <c r="H480" i="9"/>
  <c r="L480" i="9" s="1"/>
  <c r="M480" i="9" s="1"/>
  <c r="H481" i="9"/>
  <c r="L481" i="9" s="1"/>
  <c r="M481" i="9" s="1"/>
  <c r="H482" i="9"/>
  <c r="L482" i="9" s="1"/>
  <c r="M482" i="9" s="1"/>
  <c r="H483" i="9"/>
  <c r="L483" i="9" s="1"/>
  <c r="M483" i="9" s="1"/>
  <c r="H484" i="9"/>
  <c r="L484" i="9" s="1"/>
  <c r="M484" i="9" s="1"/>
  <c r="H485" i="9"/>
  <c r="L485" i="9" s="1"/>
  <c r="M485" i="9" s="1"/>
  <c r="H486" i="9"/>
  <c r="L486" i="9" s="1"/>
  <c r="M486" i="9" s="1"/>
  <c r="H487" i="9"/>
  <c r="L487" i="9" s="1"/>
  <c r="M487" i="9" s="1"/>
  <c r="H488" i="9"/>
  <c r="L488" i="9" s="1"/>
  <c r="M488" i="9" s="1"/>
  <c r="H489" i="9"/>
  <c r="L489" i="9" s="1"/>
  <c r="M489" i="9" s="1"/>
  <c r="H490" i="9"/>
  <c r="L490" i="9" s="1"/>
  <c r="M490" i="9" s="1"/>
  <c r="H491" i="9"/>
  <c r="L491" i="9" s="1"/>
  <c r="M491" i="9" s="1"/>
  <c r="H492" i="9"/>
  <c r="L492" i="9" s="1"/>
  <c r="M492" i="9" s="1"/>
  <c r="H493" i="9"/>
  <c r="L493" i="9" s="1"/>
  <c r="M493" i="9" s="1"/>
  <c r="H494" i="9"/>
  <c r="L494" i="9" s="1"/>
  <c r="M494" i="9" s="1"/>
  <c r="H495" i="9"/>
  <c r="L495" i="9" s="1"/>
  <c r="M495" i="9" s="1"/>
  <c r="H496" i="9"/>
  <c r="L496" i="9" s="1"/>
  <c r="M496" i="9" s="1"/>
  <c r="H497" i="9"/>
  <c r="L497" i="9" s="1"/>
  <c r="M497" i="9" s="1"/>
  <c r="H498" i="9"/>
  <c r="L498" i="9" s="1"/>
  <c r="M498" i="9" s="1"/>
  <c r="H499" i="9"/>
  <c r="L499" i="9" s="1"/>
  <c r="M499" i="9" s="1"/>
  <c r="H500" i="9"/>
  <c r="L500" i="9" s="1"/>
  <c r="M500" i="9" s="1"/>
  <c r="H501" i="9"/>
  <c r="L501" i="9" s="1"/>
  <c r="M501" i="9" s="1"/>
  <c r="H502" i="9"/>
  <c r="L502" i="9" s="1"/>
  <c r="M502" i="9" s="1"/>
  <c r="H503" i="9"/>
  <c r="L503" i="9" s="1"/>
  <c r="M503" i="9" s="1"/>
  <c r="H504" i="9"/>
  <c r="L504" i="9" s="1"/>
  <c r="M504" i="9" s="1"/>
  <c r="H505" i="9"/>
  <c r="L505" i="9" s="1"/>
  <c r="M505" i="9" s="1"/>
  <c r="H506" i="9"/>
  <c r="L506" i="9" s="1"/>
  <c r="M506" i="9" s="1"/>
  <c r="H507" i="9"/>
  <c r="L507" i="9" s="1"/>
  <c r="M507" i="9" s="1"/>
  <c r="H508" i="9"/>
  <c r="L508" i="9" s="1"/>
  <c r="M508" i="9" s="1"/>
  <c r="H509" i="9"/>
  <c r="L509" i="9" s="1"/>
  <c r="M509" i="9" s="1"/>
  <c r="H510" i="9"/>
  <c r="L510" i="9" s="1"/>
  <c r="M510" i="9" s="1"/>
  <c r="H511" i="9"/>
  <c r="L511" i="9" s="1"/>
  <c r="M511" i="9" s="1"/>
  <c r="H512" i="9"/>
  <c r="L512" i="9" s="1"/>
  <c r="M512" i="9" s="1"/>
  <c r="H513" i="9"/>
  <c r="L513" i="9" s="1"/>
  <c r="M513" i="9" s="1"/>
  <c r="H514" i="9"/>
  <c r="L514" i="9" s="1"/>
  <c r="M514" i="9" s="1"/>
  <c r="H515" i="9"/>
  <c r="L515" i="9" s="1"/>
  <c r="M515" i="9" s="1"/>
  <c r="H516" i="9"/>
  <c r="L516" i="9" s="1"/>
  <c r="M516" i="9" s="1"/>
  <c r="H517" i="9"/>
  <c r="L517" i="9" s="1"/>
  <c r="M517" i="9" s="1"/>
  <c r="H518" i="9"/>
  <c r="L518" i="9" s="1"/>
  <c r="M518" i="9" s="1"/>
  <c r="H519" i="9"/>
  <c r="L519" i="9" s="1"/>
  <c r="M519" i="9" s="1"/>
  <c r="H520" i="9"/>
  <c r="L520" i="9" s="1"/>
  <c r="M520" i="9" s="1"/>
  <c r="H521" i="9"/>
  <c r="L521" i="9" s="1"/>
  <c r="M521" i="9" s="1"/>
  <c r="H522" i="9"/>
  <c r="L522" i="9" s="1"/>
  <c r="M522" i="9" s="1"/>
  <c r="H523" i="9"/>
  <c r="L523" i="9" s="1"/>
  <c r="M523" i="9" s="1"/>
  <c r="H524" i="9"/>
  <c r="L524" i="9" s="1"/>
  <c r="M524" i="9" s="1"/>
  <c r="H525" i="9"/>
  <c r="L525" i="9" s="1"/>
  <c r="M525" i="9" s="1"/>
  <c r="H526" i="9"/>
  <c r="L526" i="9" s="1"/>
  <c r="M526" i="9" s="1"/>
  <c r="H527" i="9"/>
  <c r="L527" i="9" s="1"/>
  <c r="M527" i="9" s="1"/>
  <c r="H528" i="9"/>
  <c r="L528" i="9" s="1"/>
  <c r="M528" i="9" s="1"/>
  <c r="H529" i="9"/>
  <c r="L529" i="9" s="1"/>
  <c r="M529" i="9" s="1"/>
  <c r="H530" i="9"/>
  <c r="L530" i="9" s="1"/>
  <c r="M530" i="9" s="1"/>
  <c r="H531" i="9"/>
  <c r="L531" i="9" s="1"/>
  <c r="M531" i="9" s="1"/>
  <c r="H532" i="9"/>
  <c r="L532" i="9" s="1"/>
  <c r="M532" i="9" s="1"/>
  <c r="H533" i="9"/>
  <c r="L533" i="9" s="1"/>
  <c r="M533" i="9" s="1"/>
  <c r="H534" i="9"/>
  <c r="L534" i="9" s="1"/>
  <c r="M534" i="9" s="1"/>
  <c r="H535" i="9"/>
  <c r="L535" i="9" s="1"/>
  <c r="M535" i="9" s="1"/>
  <c r="H536" i="9"/>
  <c r="L536" i="9" s="1"/>
  <c r="M536" i="9" s="1"/>
  <c r="H537" i="9"/>
  <c r="L537" i="9" s="1"/>
  <c r="M537" i="9" s="1"/>
  <c r="H538" i="9"/>
  <c r="L538" i="9" s="1"/>
  <c r="M538" i="9" s="1"/>
  <c r="H539" i="9"/>
  <c r="L539" i="9" s="1"/>
  <c r="M539" i="9" s="1"/>
  <c r="H540" i="9"/>
  <c r="L540" i="9" s="1"/>
  <c r="M540" i="9" s="1"/>
  <c r="H541" i="9"/>
  <c r="L541" i="9" s="1"/>
  <c r="M541" i="9" s="1"/>
  <c r="H542" i="9"/>
  <c r="L542" i="9" s="1"/>
  <c r="M542" i="9" s="1"/>
  <c r="H543" i="9"/>
  <c r="L543" i="9" s="1"/>
  <c r="M543" i="9" s="1"/>
  <c r="H544" i="9"/>
  <c r="L544" i="9" s="1"/>
  <c r="M544" i="9" s="1"/>
  <c r="H545" i="9"/>
  <c r="L545" i="9" s="1"/>
  <c r="M545" i="9" s="1"/>
  <c r="H546" i="9"/>
  <c r="L546" i="9" s="1"/>
  <c r="M546" i="9" s="1"/>
  <c r="H547" i="9"/>
  <c r="L547" i="9" s="1"/>
  <c r="M547" i="9" s="1"/>
  <c r="H548" i="9"/>
  <c r="L548" i="9" s="1"/>
  <c r="M548" i="9" s="1"/>
  <c r="H549" i="9"/>
  <c r="L549" i="9" s="1"/>
  <c r="M549" i="9" s="1"/>
  <c r="H550" i="9"/>
  <c r="L550" i="9" s="1"/>
  <c r="M550" i="9" s="1"/>
  <c r="H551" i="9"/>
  <c r="L551" i="9" s="1"/>
  <c r="M551" i="9" s="1"/>
  <c r="H552" i="9"/>
  <c r="L552" i="9" s="1"/>
  <c r="M552" i="9" s="1"/>
  <c r="H553" i="9"/>
  <c r="L553" i="9" s="1"/>
  <c r="M553" i="9" s="1"/>
  <c r="H554" i="9"/>
  <c r="L554" i="9" s="1"/>
  <c r="M554" i="9" s="1"/>
  <c r="H555" i="9"/>
  <c r="L555" i="9" s="1"/>
  <c r="M555" i="9" s="1"/>
  <c r="H556" i="9"/>
  <c r="L556" i="9" s="1"/>
  <c r="M556" i="9" s="1"/>
  <c r="H557" i="9"/>
  <c r="L557" i="9" s="1"/>
  <c r="M557" i="9" s="1"/>
  <c r="H558" i="9"/>
  <c r="L558" i="9" s="1"/>
  <c r="M558" i="9" s="1"/>
  <c r="H559" i="9"/>
  <c r="L559" i="9" s="1"/>
  <c r="M559" i="9" s="1"/>
  <c r="H560" i="9"/>
  <c r="L560" i="9" s="1"/>
  <c r="M560" i="9" s="1"/>
  <c r="H561" i="9"/>
  <c r="L561" i="9" s="1"/>
  <c r="M561" i="9" s="1"/>
  <c r="H562" i="9"/>
  <c r="L562" i="9" s="1"/>
  <c r="M562" i="9" s="1"/>
  <c r="H563" i="9"/>
  <c r="L563" i="9" s="1"/>
  <c r="M563" i="9" s="1"/>
  <c r="H564" i="9"/>
  <c r="L564" i="9" s="1"/>
  <c r="M564" i="9" s="1"/>
  <c r="H565" i="9"/>
  <c r="L565" i="9" s="1"/>
  <c r="M565" i="9" s="1"/>
  <c r="H566" i="9"/>
  <c r="L566" i="9" s="1"/>
  <c r="M566" i="9" s="1"/>
  <c r="H567" i="9"/>
  <c r="L567" i="9" s="1"/>
  <c r="M567" i="9" s="1"/>
  <c r="H568" i="9"/>
  <c r="L568" i="9" s="1"/>
  <c r="M568" i="9" s="1"/>
  <c r="H569" i="9"/>
  <c r="L569" i="9" s="1"/>
  <c r="M569" i="9" s="1"/>
  <c r="H570" i="9"/>
  <c r="L570" i="9" s="1"/>
  <c r="M570" i="9" s="1"/>
  <c r="H571" i="9"/>
  <c r="L571" i="9" s="1"/>
  <c r="M571" i="9" s="1"/>
  <c r="H572" i="9"/>
  <c r="L572" i="9" s="1"/>
  <c r="M572" i="9" s="1"/>
  <c r="H573" i="9"/>
  <c r="L573" i="9" s="1"/>
  <c r="M573" i="9" s="1"/>
  <c r="H574" i="9"/>
  <c r="L574" i="9" s="1"/>
  <c r="M574" i="9" s="1"/>
  <c r="H575" i="9"/>
  <c r="L575" i="9" s="1"/>
  <c r="M575" i="9" s="1"/>
  <c r="H576" i="9"/>
  <c r="L576" i="9" s="1"/>
  <c r="M576" i="9" s="1"/>
  <c r="H577" i="9"/>
  <c r="L577" i="9" s="1"/>
  <c r="M577" i="9" s="1"/>
  <c r="H578" i="9"/>
  <c r="L578" i="9" s="1"/>
  <c r="M578" i="9" s="1"/>
  <c r="H579" i="9"/>
  <c r="L579" i="9" s="1"/>
  <c r="M579" i="9" s="1"/>
  <c r="H580" i="9"/>
  <c r="L580" i="9" s="1"/>
  <c r="M580" i="9" s="1"/>
  <c r="H581" i="9"/>
  <c r="L581" i="9" s="1"/>
  <c r="M581" i="9" s="1"/>
  <c r="H582" i="9"/>
  <c r="L582" i="9" s="1"/>
  <c r="M582" i="9" s="1"/>
  <c r="H583" i="9"/>
  <c r="L583" i="9" s="1"/>
  <c r="M583" i="9" s="1"/>
  <c r="H584" i="9"/>
  <c r="L584" i="9" s="1"/>
  <c r="M584" i="9" s="1"/>
  <c r="H585" i="9"/>
  <c r="L585" i="9" s="1"/>
  <c r="M585" i="9" s="1"/>
  <c r="H586" i="9"/>
  <c r="L586" i="9" s="1"/>
  <c r="M586" i="9" s="1"/>
  <c r="H587" i="9"/>
  <c r="L587" i="9" s="1"/>
  <c r="M587" i="9" s="1"/>
  <c r="H588" i="9"/>
  <c r="L588" i="9" s="1"/>
  <c r="M588" i="9" s="1"/>
  <c r="H589" i="9"/>
  <c r="L589" i="9" s="1"/>
  <c r="M589" i="9" s="1"/>
  <c r="H590" i="9"/>
  <c r="L590" i="9" s="1"/>
  <c r="M590" i="9" s="1"/>
  <c r="H591" i="9"/>
  <c r="L591" i="9" s="1"/>
  <c r="M591" i="9" s="1"/>
  <c r="H592" i="9"/>
  <c r="L592" i="9" s="1"/>
  <c r="M592" i="9" s="1"/>
  <c r="H593" i="9"/>
  <c r="L593" i="9" s="1"/>
  <c r="M593" i="9" s="1"/>
  <c r="H594" i="9"/>
  <c r="L594" i="9" s="1"/>
  <c r="M594" i="9" s="1"/>
  <c r="H595" i="9"/>
  <c r="L595" i="9" s="1"/>
  <c r="M595" i="9" s="1"/>
  <c r="H596" i="9"/>
  <c r="L596" i="9" s="1"/>
  <c r="M596" i="9" s="1"/>
  <c r="H597" i="9"/>
  <c r="L597" i="9" s="1"/>
  <c r="M597" i="9" s="1"/>
  <c r="H598" i="9"/>
  <c r="L598" i="9" s="1"/>
  <c r="M598" i="9" s="1"/>
  <c r="H599" i="9"/>
  <c r="L599" i="9" s="1"/>
  <c r="M599" i="9" s="1"/>
  <c r="H600" i="9"/>
  <c r="L600" i="9" s="1"/>
  <c r="M600" i="9" s="1"/>
  <c r="H601" i="9"/>
  <c r="L601" i="9" s="1"/>
  <c r="M601" i="9" s="1"/>
  <c r="H602" i="9"/>
  <c r="L602" i="9" s="1"/>
  <c r="M602" i="9" s="1"/>
  <c r="H603" i="9"/>
  <c r="L603" i="9" s="1"/>
  <c r="M603" i="9" s="1"/>
  <c r="H604" i="9"/>
  <c r="L604" i="9" s="1"/>
  <c r="M604" i="9" s="1"/>
  <c r="H605" i="9"/>
  <c r="L605" i="9" s="1"/>
  <c r="M605" i="9" s="1"/>
  <c r="H606" i="9"/>
  <c r="L606" i="9" s="1"/>
  <c r="M606" i="9" s="1"/>
  <c r="H607" i="9"/>
  <c r="L607" i="9" s="1"/>
  <c r="M607" i="9" s="1"/>
  <c r="H608" i="9"/>
  <c r="L608" i="9" s="1"/>
  <c r="M608" i="9" s="1"/>
  <c r="H609" i="9"/>
  <c r="L609" i="9" s="1"/>
  <c r="M609" i="9" s="1"/>
  <c r="H610" i="9"/>
  <c r="L610" i="9" s="1"/>
  <c r="M610" i="9" s="1"/>
  <c r="H611" i="9"/>
  <c r="L611" i="9" s="1"/>
  <c r="M611" i="9" s="1"/>
  <c r="H612" i="9"/>
  <c r="L612" i="9" s="1"/>
  <c r="M612" i="9" s="1"/>
  <c r="H613" i="9"/>
  <c r="L613" i="9" s="1"/>
  <c r="M613" i="9" s="1"/>
  <c r="H614" i="9"/>
  <c r="L614" i="9" s="1"/>
  <c r="M614" i="9" s="1"/>
  <c r="H615" i="9"/>
  <c r="L615" i="9" s="1"/>
  <c r="M615" i="9" s="1"/>
  <c r="H616" i="9"/>
  <c r="L616" i="9" s="1"/>
  <c r="M616" i="9" s="1"/>
  <c r="H617" i="9"/>
  <c r="L617" i="9" s="1"/>
  <c r="M617" i="9" s="1"/>
  <c r="H618" i="9"/>
  <c r="L618" i="9" s="1"/>
  <c r="M618" i="9" s="1"/>
  <c r="H619" i="9"/>
  <c r="L619" i="9" s="1"/>
  <c r="M619" i="9" s="1"/>
  <c r="H620" i="9"/>
  <c r="L620" i="9" s="1"/>
  <c r="M620" i="9" s="1"/>
  <c r="H621" i="9"/>
  <c r="L621" i="9" s="1"/>
  <c r="M621" i="9" s="1"/>
  <c r="H622" i="9"/>
  <c r="L622" i="9" s="1"/>
  <c r="M622" i="9" s="1"/>
  <c r="H623" i="9"/>
  <c r="L623" i="9" s="1"/>
  <c r="M623" i="9" s="1"/>
  <c r="H624" i="9"/>
  <c r="L624" i="9" s="1"/>
  <c r="M624" i="9" s="1"/>
  <c r="H625" i="9"/>
  <c r="L625" i="9" s="1"/>
  <c r="M625" i="9" s="1"/>
  <c r="H626" i="9"/>
  <c r="L626" i="9" s="1"/>
  <c r="M626" i="9" s="1"/>
  <c r="H627" i="9"/>
  <c r="L627" i="9" s="1"/>
  <c r="M627" i="9" s="1"/>
  <c r="H628" i="9"/>
  <c r="L628" i="9" s="1"/>
  <c r="M628" i="9" s="1"/>
  <c r="H629" i="9"/>
  <c r="L629" i="9" s="1"/>
  <c r="M629" i="9" s="1"/>
  <c r="H630" i="9"/>
  <c r="L630" i="9" s="1"/>
  <c r="M630" i="9" s="1"/>
  <c r="H631" i="9"/>
  <c r="L631" i="9" s="1"/>
  <c r="M631" i="9" s="1"/>
  <c r="H632" i="9"/>
  <c r="L632" i="9" s="1"/>
  <c r="M632" i="9" s="1"/>
  <c r="H633" i="9"/>
  <c r="L633" i="9" s="1"/>
  <c r="M633" i="9" s="1"/>
  <c r="H634" i="9"/>
  <c r="L634" i="9" s="1"/>
  <c r="M634" i="9" s="1"/>
  <c r="H635" i="9"/>
  <c r="L635" i="9" s="1"/>
  <c r="M635" i="9" s="1"/>
  <c r="H636" i="9"/>
  <c r="L636" i="9" s="1"/>
  <c r="M636" i="9" s="1"/>
  <c r="H637" i="9"/>
  <c r="L637" i="9" s="1"/>
  <c r="M637" i="9" s="1"/>
  <c r="H638" i="9"/>
  <c r="L638" i="9" s="1"/>
  <c r="M638" i="9" s="1"/>
  <c r="H639" i="9"/>
  <c r="L639" i="9" s="1"/>
  <c r="M639" i="9" s="1"/>
  <c r="H640" i="9"/>
  <c r="L640" i="9" s="1"/>
  <c r="M640" i="9" s="1"/>
  <c r="H641" i="9"/>
  <c r="L641" i="9" s="1"/>
  <c r="M641" i="9" s="1"/>
  <c r="H642" i="9"/>
  <c r="L642" i="9" s="1"/>
  <c r="M642" i="9" s="1"/>
  <c r="H643" i="9"/>
  <c r="L643" i="9" s="1"/>
  <c r="M643" i="9" s="1"/>
  <c r="H644" i="9"/>
  <c r="L644" i="9" s="1"/>
  <c r="M644" i="9" s="1"/>
  <c r="H645" i="9"/>
  <c r="L645" i="9" s="1"/>
  <c r="M645" i="9" s="1"/>
  <c r="H646" i="9"/>
  <c r="L646" i="9" s="1"/>
  <c r="M646" i="9" s="1"/>
  <c r="H647" i="9"/>
  <c r="L647" i="9" s="1"/>
  <c r="M647" i="9" s="1"/>
  <c r="H648" i="9"/>
  <c r="L648" i="9" s="1"/>
  <c r="M648" i="9" s="1"/>
  <c r="H649" i="9"/>
  <c r="L649" i="9" s="1"/>
  <c r="M649" i="9" s="1"/>
  <c r="H650" i="9"/>
  <c r="L650" i="9" s="1"/>
  <c r="M650" i="9" s="1"/>
  <c r="H651" i="9"/>
  <c r="L651" i="9" s="1"/>
  <c r="M651" i="9" s="1"/>
  <c r="H652" i="9"/>
  <c r="L652" i="9" s="1"/>
  <c r="M652" i="9" s="1"/>
  <c r="H653" i="9"/>
  <c r="L653" i="9" s="1"/>
  <c r="M653" i="9" s="1"/>
  <c r="H654" i="9"/>
  <c r="L654" i="9" s="1"/>
  <c r="M654" i="9" s="1"/>
  <c r="H655" i="9"/>
  <c r="L655" i="9" s="1"/>
  <c r="M655" i="9" s="1"/>
  <c r="H656" i="9"/>
  <c r="L656" i="9" s="1"/>
  <c r="M656" i="9" s="1"/>
  <c r="H657" i="9"/>
  <c r="L657" i="9" s="1"/>
  <c r="M657" i="9" s="1"/>
  <c r="H658" i="9"/>
  <c r="L658" i="9" s="1"/>
  <c r="M658" i="9" s="1"/>
  <c r="H659" i="9"/>
  <c r="L659" i="9" s="1"/>
  <c r="M659" i="9" s="1"/>
  <c r="H660" i="9"/>
  <c r="L660" i="9" s="1"/>
  <c r="M660" i="9" s="1"/>
  <c r="H661" i="9"/>
  <c r="L661" i="9" s="1"/>
  <c r="M661" i="9" s="1"/>
  <c r="H662" i="9"/>
  <c r="L662" i="9" s="1"/>
  <c r="M662" i="9" s="1"/>
  <c r="H663" i="9"/>
  <c r="L663" i="9" s="1"/>
  <c r="M663" i="9" s="1"/>
  <c r="H664" i="9"/>
  <c r="L664" i="9" s="1"/>
  <c r="M664" i="9" s="1"/>
  <c r="H665" i="9"/>
  <c r="L665" i="9" s="1"/>
  <c r="M665" i="9" s="1"/>
  <c r="H666" i="9"/>
  <c r="L666" i="9" s="1"/>
  <c r="M666" i="9" s="1"/>
  <c r="H667" i="9"/>
  <c r="L667" i="9" s="1"/>
  <c r="M667" i="9" s="1"/>
  <c r="H668" i="9"/>
  <c r="L668" i="9" s="1"/>
  <c r="M668" i="9" s="1"/>
  <c r="H669" i="9"/>
  <c r="L669" i="9" s="1"/>
  <c r="M669" i="9" s="1"/>
  <c r="H670" i="9"/>
  <c r="L670" i="9" s="1"/>
  <c r="M670" i="9" s="1"/>
  <c r="H671" i="9"/>
  <c r="L671" i="9" s="1"/>
  <c r="M671" i="9" s="1"/>
  <c r="H672" i="9"/>
  <c r="L672" i="9" s="1"/>
  <c r="M672" i="9" s="1"/>
  <c r="H673" i="9"/>
  <c r="L673" i="9" s="1"/>
  <c r="M673" i="9" s="1"/>
  <c r="H674" i="9"/>
  <c r="L674" i="9" s="1"/>
  <c r="M674" i="9" s="1"/>
  <c r="H675" i="9"/>
  <c r="L675" i="9" s="1"/>
  <c r="M675" i="9" s="1"/>
  <c r="H676" i="9"/>
  <c r="L676" i="9" s="1"/>
  <c r="M676" i="9" s="1"/>
  <c r="H677" i="9"/>
  <c r="L677" i="9" s="1"/>
  <c r="M677" i="9" s="1"/>
  <c r="H678" i="9"/>
  <c r="L678" i="9" s="1"/>
  <c r="M678" i="9" s="1"/>
  <c r="H679" i="9"/>
  <c r="L679" i="9" s="1"/>
  <c r="M679" i="9" s="1"/>
  <c r="H680" i="9"/>
  <c r="L680" i="9" s="1"/>
  <c r="M680" i="9" s="1"/>
  <c r="H681" i="9"/>
  <c r="L681" i="9" s="1"/>
  <c r="M681" i="9" s="1"/>
  <c r="H682" i="9"/>
  <c r="L682" i="9" s="1"/>
  <c r="M682" i="9" s="1"/>
  <c r="H683" i="9"/>
  <c r="L683" i="9" s="1"/>
  <c r="M683" i="9" s="1"/>
  <c r="H684" i="9"/>
  <c r="L684" i="9" s="1"/>
  <c r="M684" i="9" s="1"/>
  <c r="H685" i="9"/>
  <c r="L685" i="9" s="1"/>
  <c r="M685" i="9" s="1"/>
  <c r="H686" i="9"/>
  <c r="L686" i="9" s="1"/>
  <c r="M686" i="9" s="1"/>
  <c r="H687" i="9"/>
  <c r="L687" i="9" s="1"/>
  <c r="M687" i="9" s="1"/>
  <c r="H688" i="9"/>
  <c r="L688" i="9" s="1"/>
  <c r="M688" i="9" s="1"/>
  <c r="H689" i="9"/>
  <c r="L689" i="9" s="1"/>
  <c r="M689" i="9" s="1"/>
  <c r="H690" i="9"/>
  <c r="L690" i="9" s="1"/>
  <c r="M690" i="9" s="1"/>
  <c r="H691" i="9"/>
  <c r="L691" i="9" s="1"/>
  <c r="M691" i="9" s="1"/>
  <c r="H692" i="9"/>
  <c r="L692" i="9" s="1"/>
  <c r="M692" i="9" s="1"/>
  <c r="H693" i="9"/>
  <c r="L693" i="9" s="1"/>
  <c r="M693" i="9" s="1"/>
  <c r="H694" i="9"/>
  <c r="L694" i="9" s="1"/>
  <c r="M694" i="9" s="1"/>
  <c r="H695" i="9"/>
  <c r="L695" i="9" s="1"/>
  <c r="M695" i="9" s="1"/>
  <c r="H696" i="9"/>
  <c r="L696" i="9" s="1"/>
  <c r="M696" i="9" s="1"/>
  <c r="H697" i="9"/>
  <c r="L697" i="9" s="1"/>
  <c r="M697" i="9" s="1"/>
  <c r="H698" i="9"/>
  <c r="L698" i="9" s="1"/>
  <c r="M698" i="9" s="1"/>
  <c r="H699" i="9"/>
  <c r="L699" i="9" s="1"/>
  <c r="M699" i="9" s="1"/>
  <c r="H700" i="9"/>
  <c r="L700" i="9" s="1"/>
  <c r="M700" i="9" s="1"/>
  <c r="H701" i="9"/>
  <c r="L701" i="9" s="1"/>
  <c r="M701" i="9" s="1"/>
  <c r="H702" i="9"/>
  <c r="L702" i="9" s="1"/>
  <c r="M702" i="9" s="1"/>
  <c r="H703" i="9"/>
  <c r="L703" i="9" s="1"/>
  <c r="M703" i="9" s="1"/>
  <c r="H704" i="9"/>
  <c r="L704" i="9" s="1"/>
  <c r="M704" i="9" s="1"/>
  <c r="H705" i="9"/>
  <c r="L705" i="9" s="1"/>
  <c r="M705" i="9" s="1"/>
  <c r="H706" i="9"/>
  <c r="L706" i="9" s="1"/>
  <c r="M706" i="9" s="1"/>
  <c r="H707" i="9"/>
  <c r="L707" i="9" s="1"/>
  <c r="M707" i="9" s="1"/>
  <c r="H708" i="9"/>
  <c r="L708" i="9" s="1"/>
  <c r="M708" i="9" s="1"/>
  <c r="H709" i="9"/>
  <c r="L709" i="9" s="1"/>
  <c r="M709" i="9" s="1"/>
  <c r="H710" i="9"/>
  <c r="L710" i="9" s="1"/>
  <c r="M710" i="9" s="1"/>
  <c r="H711" i="9"/>
  <c r="L711" i="9" s="1"/>
  <c r="M711" i="9" s="1"/>
  <c r="H712" i="9"/>
  <c r="L712" i="9" s="1"/>
  <c r="M712" i="9" s="1"/>
  <c r="H713" i="9"/>
  <c r="L713" i="9" s="1"/>
  <c r="M713" i="9" s="1"/>
  <c r="H714" i="9"/>
  <c r="L714" i="9" s="1"/>
  <c r="M714" i="9" s="1"/>
  <c r="H715" i="9"/>
  <c r="L715" i="9" s="1"/>
  <c r="M715" i="9" s="1"/>
  <c r="H716" i="9"/>
  <c r="L716" i="9" s="1"/>
  <c r="M716" i="9" s="1"/>
  <c r="H717" i="9"/>
  <c r="L717" i="9" s="1"/>
  <c r="M717" i="9" s="1"/>
  <c r="H718" i="9"/>
  <c r="L718" i="9" s="1"/>
  <c r="M718" i="9" s="1"/>
  <c r="H719" i="9"/>
  <c r="L719" i="9" s="1"/>
  <c r="M719" i="9" s="1"/>
  <c r="H720" i="9"/>
  <c r="L720" i="9" s="1"/>
  <c r="M720" i="9" s="1"/>
  <c r="H721" i="9"/>
  <c r="L721" i="9" s="1"/>
  <c r="M721" i="9" s="1"/>
  <c r="H722" i="9"/>
  <c r="L722" i="9" s="1"/>
  <c r="M722" i="9" s="1"/>
  <c r="H723" i="9"/>
  <c r="L723" i="9" s="1"/>
  <c r="M723" i="9" s="1"/>
  <c r="H724" i="9"/>
  <c r="L724" i="9" s="1"/>
  <c r="M724" i="9" s="1"/>
  <c r="H725" i="9"/>
  <c r="L725" i="9" s="1"/>
  <c r="M725" i="9" s="1"/>
  <c r="H726" i="9"/>
  <c r="L726" i="9" s="1"/>
  <c r="M726" i="9" s="1"/>
  <c r="H727" i="9"/>
  <c r="L727" i="9" s="1"/>
  <c r="M727" i="9" s="1"/>
  <c r="H728" i="9"/>
  <c r="L728" i="9" s="1"/>
  <c r="M728" i="9" s="1"/>
  <c r="H729" i="9"/>
  <c r="L729" i="9" s="1"/>
  <c r="M729" i="9" s="1"/>
  <c r="H730" i="9"/>
  <c r="L730" i="9" s="1"/>
  <c r="M730" i="9" s="1"/>
  <c r="H731" i="9"/>
  <c r="L731" i="9" s="1"/>
  <c r="M731" i="9" s="1"/>
  <c r="H732" i="9"/>
  <c r="L732" i="9" s="1"/>
  <c r="M732" i="9" s="1"/>
  <c r="H733" i="9"/>
  <c r="L733" i="9" s="1"/>
  <c r="M733" i="9" s="1"/>
  <c r="H734" i="9"/>
  <c r="L734" i="9" s="1"/>
  <c r="M734" i="9" s="1"/>
  <c r="H735" i="9"/>
  <c r="L735" i="9" s="1"/>
  <c r="M735" i="9" s="1"/>
  <c r="H736" i="9"/>
  <c r="L736" i="9" s="1"/>
  <c r="M736" i="9" s="1"/>
  <c r="H737" i="9"/>
  <c r="L737" i="9" s="1"/>
  <c r="M737" i="9" s="1"/>
  <c r="H738" i="9"/>
  <c r="L738" i="9" s="1"/>
  <c r="M738" i="9" s="1"/>
  <c r="H739" i="9"/>
  <c r="L739" i="9" s="1"/>
  <c r="M739" i="9" s="1"/>
  <c r="H740" i="9"/>
  <c r="L740" i="9" s="1"/>
  <c r="M740" i="9" s="1"/>
  <c r="H741" i="9"/>
  <c r="L741" i="9" s="1"/>
  <c r="M741" i="9" s="1"/>
  <c r="H742" i="9"/>
  <c r="L742" i="9" s="1"/>
  <c r="M742" i="9" s="1"/>
  <c r="H743" i="9"/>
  <c r="L743" i="9" s="1"/>
  <c r="M743" i="9" s="1"/>
  <c r="H744" i="9"/>
  <c r="L744" i="9" s="1"/>
  <c r="M744" i="9" s="1"/>
  <c r="H745" i="9"/>
  <c r="L745" i="9" s="1"/>
  <c r="M745" i="9" s="1"/>
  <c r="H746" i="9"/>
  <c r="L746" i="9" s="1"/>
  <c r="M746" i="9" s="1"/>
  <c r="H747" i="9"/>
  <c r="L747" i="9" s="1"/>
  <c r="M747" i="9" s="1"/>
  <c r="H748" i="9"/>
  <c r="L748" i="9" s="1"/>
  <c r="M748" i="9" s="1"/>
  <c r="H749" i="9"/>
  <c r="L749" i="9" s="1"/>
  <c r="M749" i="9" s="1"/>
  <c r="H750" i="9"/>
  <c r="L750" i="9" s="1"/>
  <c r="M750" i="9" s="1"/>
  <c r="H751" i="9"/>
  <c r="L751" i="9" s="1"/>
  <c r="M751" i="9" s="1"/>
  <c r="H752" i="9"/>
  <c r="L752" i="9" s="1"/>
  <c r="M752" i="9" s="1"/>
  <c r="H753" i="9"/>
  <c r="L753" i="9" s="1"/>
  <c r="M753" i="9" s="1"/>
  <c r="H754" i="9"/>
  <c r="L754" i="9" s="1"/>
  <c r="M754" i="9" s="1"/>
  <c r="H755" i="9"/>
  <c r="L755" i="9" s="1"/>
  <c r="M755" i="9" s="1"/>
  <c r="H756" i="9"/>
  <c r="L756" i="9" s="1"/>
  <c r="M756" i="9" s="1"/>
  <c r="H757" i="9"/>
  <c r="L757" i="9" s="1"/>
  <c r="M757" i="9" s="1"/>
  <c r="H758" i="9"/>
  <c r="L758" i="9" s="1"/>
  <c r="M758" i="9" s="1"/>
  <c r="H759" i="9"/>
  <c r="L759" i="9" s="1"/>
  <c r="M759" i="9" s="1"/>
  <c r="H760" i="9"/>
  <c r="L760" i="9" s="1"/>
  <c r="M760" i="9" s="1"/>
  <c r="H761" i="9"/>
  <c r="L761" i="9" s="1"/>
  <c r="M761" i="9" s="1"/>
  <c r="H762" i="9"/>
  <c r="L762" i="9" s="1"/>
  <c r="M762" i="9" s="1"/>
  <c r="H763" i="9"/>
  <c r="L763" i="9" s="1"/>
  <c r="M763" i="9" s="1"/>
  <c r="H764" i="9"/>
  <c r="L764" i="9" s="1"/>
  <c r="M764" i="9" s="1"/>
  <c r="H765" i="9"/>
  <c r="L765" i="9" s="1"/>
  <c r="M765" i="9" s="1"/>
  <c r="H766" i="9"/>
  <c r="L766" i="9" s="1"/>
  <c r="M766" i="9" s="1"/>
  <c r="H767" i="9"/>
  <c r="L767" i="9" s="1"/>
  <c r="M767" i="9" s="1"/>
  <c r="H768" i="9"/>
  <c r="L768" i="9" s="1"/>
  <c r="M768" i="9" s="1"/>
  <c r="H769" i="9"/>
  <c r="L769" i="9" s="1"/>
  <c r="M769" i="9" s="1"/>
  <c r="H770" i="9"/>
  <c r="L770" i="9" s="1"/>
  <c r="M770" i="9" s="1"/>
  <c r="H771" i="9"/>
  <c r="L771" i="9" s="1"/>
  <c r="M771" i="9" s="1"/>
  <c r="H772" i="9"/>
  <c r="L772" i="9" s="1"/>
  <c r="M772" i="9" s="1"/>
  <c r="H773" i="9"/>
  <c r="L773" i="9" s="1"/>
  <c r="M773" i="9" s="1"/>
  <c r="H774" i="9"/>
  <c r="L774" i="9" s="1"/>
  <c r="M774" i="9" s="1"/>
  <c r="H775" i="9"/>
  <c r="L775" i="9" s="1"/>
  <c r="M775" i="9" s="1"/>
  <c r="H776" i="9"/>
  <c r="L776" i="9" s="1"/>
  <c r="M776" i="9" s="1"/>
  <c r="H777" i="9"/>
  <c r="L777" i="9" s="1"/>
  <c r="M777" i="9" s="1"/>
  <c r="H778" i="9"/>
  <c r="L778" i="9" s="1"/>
  <c r="M778" i="9" s="1"/>
  <c r="H779" i="9"/>
  <c r="L779" i="9" s="1"/>
  <c r="M779" i="9" s="1"/>
  <c r="H780" i="9"/>
  <c r="L780" i="9" s="1"/>
  <c r="M780" i="9" s="1"/>
  <c r="H781" i="9"/>
  <c r="L781" i="9" s="1"/>
  <c r="M781" i="9" s="1"/>
  <c r="H782" i="9"/>
  <c r="L782" i="9" s="1"/>
  <c r="M782" i="9" s="1"/>
  <c r="H783" i="9"/>
  <c r="L783" i="9" s="1"/>
  <c r="M783" i="9" s="1"/>
  <c r="H784" i="9"/>
  <c r="L784" i="9" s="1"/>
  <c r="M784" i="9" s="1"/>
  <c r="H785" i="9"/>
  <c r="L785" i="9" s="1"/>
  <c r="M785" i="9" s="1"/>
  <c r="H786" i="9"/>
  <c r="L786" i="9" s="1"/>
  <c r="M786" i="9" s="1"/>
  <c r="H787" i="9"/>
  <c r="L787" i="9" s="1"/>
  <c r="M787" i="9" s="1"/>
  <c r="H788" i="9"/>
  <c r="L788" i="9" s="1"/>
  <c r="M788" i="9" s="1"/>
  <c r="H789" i="9"/>
  <c r="L789" i="9" s="1"/>
  <c r="M789" i="9" s="1"/>
  <c r="H790" i="9"/>
  <c r="L790" i="9" s="1"/>
  <c r="M790" i="9" s="1"/>
  <c r="H791" i="9"/>
  <c r="L791" i="9" s="1"/>
  <c r="M791" i="9" s="1"/>
  <c r="H792" i="9"/>
  <c r="L792" i="9" s="1"/>
  <c r="M792" i="9" s="1"/>
  <c r="H793" i="9"/>
  <c r="L793" i="9" s="1"/>
  <c r="M793" i="9" s="1"/>
  <c r="H794" i="9"/>
  <c r="L794" i="9" s="1"/>
  <c r="M794" i="9" s="1"/>
  <c r="H795" i="9"/>
  <c r="L795" i="9" s="1"/>
  <c r="M795" i="9" s="1"/>
  <c r="H796" i="9"/>
  <c r="L796" i="9" s="1"/>
  <c r="M796" i="9" s="1"/>
  <c r="H797" i="9"/>
  <c r="L797" i="9" s="1"/>
  <c r="M797" i="9" s="1"/>
  <c r="H798" i="9"/>
  <c r="L798" i="9" s="1"/>
  <c r="M798" i="9" s="1"/>
  <c r="H799" i="9"/>
  <c r="L799" i="9" s="1"/>
  <c r="M799" i="9" s="1"/>
  <c r="H800" i="9"/>
  <c r="L800" i="9" s="1"/>
  <c r="M800" i="9" s="1"/>
  <c r="H801" i="9"/>
  <c r="L801" i="9" s="1"/>
  <c r="M801" i="9" s="1"/>
  <c r="H802" i="9"/>
  <c r="L802" i="9" s="1"/>
  <c r="M802" i="9" s="1"/>
  <c r="H803" i="9"/>
  <c r="L803" i="9" s="1"/>
  <c r="M803" i="9" s="1"/>
  <c r="H804" i="9"/>
  <c r="L804" i="9" s="1"/>
  <c r="M804" i="9" s="1"/>
  <c r="H805" i="9"/>
  <c r="L805" i="9" s="1"/>
  <c r="M805" i="9" s="1"/>
  <c r="H806" i="9"/>
  <c r="L806" i="9" s="1"/>
  <c r="M806" i="9" s="1"/>
  <c r="H807" i="9"/>
  <c r="L807" i="9" s="1"/>
  <c r="M807" i="9" s="1"/>
  <c r="H808" i="9"/>
  <c r="L808" i="9" s="1"/>
  <c r="M808" i="9" s="1"/>
  <c r="H809" i="9"/>
  <c r="L809" i="9" s="1"/>
  <c r="M809" i="9" s="1"/>
  <c r="H810" i="9"/>
  <c r="L810" i="9" s="1"/>
  <c r="M810" i="9" s="1"/>
  <c r="H811" i="9"/>
  <c r="L811" i="9" s="1"/>
  <c r="M811" i="9" s="1"/>
  <c r="H812" i="9"/>
  <c r="L812" i="9" s="1"/>
  <c r="M812" i="9" s="1"/>
  <c r="H813" i="9"/>
  <c r="L813" i="9" s="1"/>
  <c r="M813" i="9" s="1"/>
  <c r="H814" i="9"/>
  <c r="L814" i="9" s="1"/>
  <c r="M814" i="9" s="1"/>
  <c r="H815" i="9"/>
  <c r="L815" i="9" s="1"/>
  <c r="M815" i="9" s="1"/>
  <c r="H816" i="9"/>
  <c r="L816" i="9" s="1"/>
  <c r="M816" i="9" s="1"/>
  <c r="H817" i="9"/>
  <c r="L817" i="9" s="1"/>
  <c r="M817" i="9" s="1"/>
  <c r="H818" i="9"/>
  <c r="L818" i="9" s="1"/>
  <c r="M818" i="9" s="1"/>
  <c r="H819" i="9"/>
  <c r="L819" i="9" s="1"/>
  <c r="M819" i="9" s="1"/>
  <c r="H820" i="9"/>
  <c r="L820" i="9" s="1"/>
  <c r="M820" i="9" s="1"/>
  <c r="H821" i="9"/>
  <c r="L821" i="9" s="1"/>
  <c r="M821" i="9" s="1"/>
  <c r="H822" i="9"/>
  <c r="L822" i="9" s="1"/>
  <c r="M822" i="9" s="1"/>
  <c r="H823" i="9"/>
  <c r="L823" i="9" s="1"/>
  <c r="M823" i="9" s="1"/>
  <c r="H824" i="9"/>
  <c r="L824" i="9" s="1"/>
  <c r="M824" i="9" s="1"/>
  <c r="H825" i="9"/>
  <c r="L825" i="9" s="1"/>
  <c r="M825" i="9" s="1"/>
  <c r="H826" i="9"/>
  <c r="L826" i="9" s="1"/>
  <c r="M826" i="9" s="1"/>
  <c r="H827" i="9"/>
  <c r="L827" i="9" s="1"/>
  <c r="M827" i="9" s="1"/>
  <c r="H828" i="9"/>
  <c r="L828" i="9" s="1"/>
  <c r="M828" i="9" s="1"/>
  <c r="H829" i="9"/>
  <c r="L829" i="9" s="1"/>
  <c r="M829" i="9" s="1"/>
  <c r="H830" i="9"/>
  <c r="L830" i="9" s="1"/>
  <c r="M830" i="9" s="1"/>
  <c r="H831" i="9"/>
  <c r="L831" i="9" s="1"/>
  <c r="M831" i="9" s="1"/>
  <c r="H832" i="9"/>
  <c r="L832" i="9" s="1"/>
  <c r="M832" i="9" s="1"/>
  <c r="H833" i="9"/>
  <c r="L833" i="9" s="1"/>
  <c r="M833" i="9" s="1"/>
  <c r="H834" i="9"/>
  <c r="L834" i="9" s="1"/>
  <c r="M834" i="9" s="1"/>
  <c r="H835" i="9"/>
  <c r="H836" i="9"/>
  <c r="L836" i="9" s="1"/>
  <c r="M836" i="9" s="1"/>
  <c r="H837" i="9"/>
  <c r="L837" i="9" s="1"/>
  <c r="M837" i="9" s="1"/>
  <c r="H838" i="9"/>
  <c r="L838" i="9" s="1"/>
  <c r="M838" i="9" s="1"/>
  <c r="H839" i="9"/>
  <c r="L839" i="9" s="1"/>
  <c r="M839" i="9" s="1"/>
  <c r="H840" i="9"/>
  <c r="L840" i="9" s="1"/>
  <c r="M840" i="9" s="1"/>
  <c r="H841" i="9"/>
  <c r="L841" i="9" s="1"/>
  <c r="M841" i="9" s="1"/>
  <c r="H842" i="9"/>
  <c r="L842" i="9" s="1"/>
  <c r="M842" i="9" s="1"/>
  <c r="H843" i="9"/>
  <c r="L843" i="9" s="1"/>
  <c r="M843" i="9" s="1"/>
  <c r="H844" i="9"/>
  <c r="L844" i="9" s="1"/>
  <c r="M844" i="9" s="1"/>
  <c r="H845" i="9"/>
  <c r="L845" i="9" s="1"/>
  <c r="M845" i="9" s="1"/>
  <c r="H846" i="9"/>
  <c r="L846" i="9" s="1"/>
  <c r="M846" i="9" s="1"/>
  <c r="H847" i="9"/>
  <c r="L847" i="9" s="1"/>
  <c r="M847" i="9" s="1"/>
  <c r="H848" i="9"/>
  <c r="L848" i="9" s="1"/>
  <c r="M848" i="9" s="1"/>
  <c r="H849" i="9"/>
  <c r="L849" i="9" s="1"/>
  <c r="M849" i="9" s="1"/>
  <c r="H850" i="9"/>
  <c r="L850" i="9" s="1"/>
  <c r="M850" i="9" s="1"/>
  <c r="H851" i="9"/>
  <c r="L851" i="9" s="1"/>
  <c r="M851" i="9" s="1"/>
  <c r="H852" i="9"/>
  <c r="L852" i="9" s="1"/>
  <c r="M852" i="9" s="1"/>
  <c r="H853" i="9"/>
  <c r="L853" i="9" s="1"/>
  <c r="M853" i="9" s="1"/>
  <c r="H854" i="9"/>
  <c r="L854" i="9" s="1"/>
  <c r="M854" i="9" s="1"/>
  <c r="H855" i="9"/>
  <c r="L855" i="9" s="1"/>
  <c r="M855" i="9" s="1"/>
  <c r="H856" i="9"/>
  <c r="L856" i="9" s="1"/>
  <c r="M856" i="9" s="1"/>
  <c r="H857" i="9"/>
  <c r="L857" i="9" s="1"/>
  <c r="M857" i="9" s="1"/>
  <c r="H858" i="9"/>
  <c r="L858" i="9" s="1"/>
  <c r="M858" i="9" s="1"/>
  <c r="H859" i="9"/>
  <c r="L859" i="9" s="1"/>
  <c r="M859" i="9" s="1"/>
  <c r="H860" i="9"/>
  <c r="L860" i="9" s="1"/>
  <c r="M860" i="9" s="1"/>
  <c r="H861" i="9"/>
  <c r="L861" i="9" s="1"/>
  <c r="M861" i="9" s="1"/>
  <c r="H862" i="9"/>
  <c r="L862" i="9" s="1"/>
  <c r="M862" i="9" s="1"/>
  <c r="H863" i="9"/>
  <c r="L863" i="9" s="1"/>
  <c r="M863" i="9" s="1"/>
  <c r="H864" i="9"/>
  <c r="L864" i="9" s="1"/>
  <c r="M864" i="9" s="1"/>
  <c r="H865" i="9"/>
  <c r="L865" i="9" s="1"/>
  <c r="M865" i="9" s="1"/>
  <c r="H866" i="9"/>
  <c r="L866" i="9" s="1"/>
  <c r="M866" i="9" s="1"/>
  <c r="H867" i="9"/>
  <c r="L867" i="9" s="1"/>
  <c r="M867" i="9" s="1"/>
  <c r="H868" i="9"/>
  <c r="L868" i="9" s="1"/>
  <c r="M868" i="9" s="1"/>
  <c r="H869" i="9"/>
  <c r="L869" i="9" s="1"/>
  <c r="M869" i="9" s="1"/>
  <c r="H870" i="9"/>
  <c r="L870" i="9" s="1"/>
  <c r="M870" i="9" s="1"/>
  <c r="H871" i="9"/>
  <c r="L871" i="9" s="1"/>
  <c r="M871" i="9" s="1"/>
  <c r="H872" i="9"/>
  <c r="L872" i="9" s="1"/>
  <c r="M872" i="9" s="1"/>
  <c r="H873" i="9"/>
  <c r="L873" i="9" s="1"/>
  <c r="M873" i="9" s="1"/>
  <c r="H874" i="9"/>
  <c r="L874" i="9" s="1"/>
  <c r="M874" i="9" s="1"/>
  <c r="H875" i="9"/>
  <c r="L875" i="9" s="1"/>
  <c r="M875" i="9" s="1"/>
  <c r="H876" i="9"/>
  <c r="L876" i="9" s="1"/>
  <c r="M876" i="9" s="1"/>
  <c r="H877" i="9"/>
  <c r="L877" i="9" s="1"/>
  <c r="M877" i="9" s="1"/>
  <c r="H878" i="9"/>
  <c r="L878" i="9" s="1"/>
  <c r="M878" i="9" s="1"/>
  <c r="H879" i="9"/>
  <c r="L879" i="9" s="1"/>
  <c r="M879" i="9" s="1"/>
  <c r="H880" i="9"/>
  <c r="L880" i="9" s="1"/>
  <c r="M880" i="9" s="1"/>
  <c r="H881" i="9"/>
  <c r="L881" i="9" s="1"/>
  <c r="M881" i="9" s="1"/>
  <c r="H882" i="9"/>
  <c r="L882" i="9" s="1"/>
  <c r="M882" i="9" s="1"/>
  <c r="H883" i="9"/>
  <c r="L883" i="9" s="1"/>
  <c r="M883" i="9" s="1"/>
  <c r="H884" i="9"/>
  <c r="L884" i="9" s="1"/>
  <c r="M884" i="9" s="1"/>
  <c r="H885" i="9"/>
  <c r="L885" i="9" s="1"/>
  <c r="M885" i="9" s="1"/>
  <c r="H886" i="9"/>
  <c r="L886" i="9" s="1"/>
  <c r="M886" i="9" s="1"/>
  <c r="H887" i="9"/>
  <c r="L887" i="9" s="1"/>
  <c r="M887" i="9" s="1"/>
  <c r="H888" i="9"/>
  <c r="L888" i="9" s="1"/>
  <c r="M888" i="9" s="1"/>
  <c r="H889" i="9"/>
  <c r="L889" i="9" s="1"/>
  <c r="M889" i="9" s="1"/>
  <c r="H890" i="9"/>
  <c r="L890" i="9" s="1"/>
  <c r="M890" i="9" s="1"/>
  <c r="H891" i="9"/>
  <c r="L891" i="9" s="1"/>
  <c r="M891" i="9" s="1"/>
  <c r="H892" i="9"/>
  <c r="L892" i="9" s="1"/>
  <c r="M892" i="9" s="1"/>
  <c r="H893" i="9"/>
  <c r="L893" i="9" s="1"/>
  <c r="M893" i="9" s="1"/>
  <c r="H894" i="9"/>
  <c r="L894" i="9" s="1"/>
  <c r="M894" i="9" s="1"/>
  <c r="H895" i="9"/>
  <c r="L895" i="9" s="1"/>
  <c r="M895" i="9" s="1"/>
  <c r="H896" i="9"/>
  <c r="L896" i="9" s="1"/>
  <c r="M896" i="9" s="1"/>
  <c r="H897" i="9"/>
  <c r="L897" i="9" s="1"/>
  <c r="M897" i="9" s="1"/>
  <c r="H898" i="9"/>
  <c r="L898" i="9" s="1"/>
  <c r="M898" i="9" s="1"/>
  <c r="H899" i="9"/>
  <c r="L899" i="9" s="1"/>
  <c r="M899" i="9" s="1"/>
  <c r="H900" i="9"/>
  <c r="L900" i="9" s="1"/>
  <c r="M900" i="9" s="1"/>
  <c r="H901" i="9"/>
  <c r="L901" i="9" s="1"/>
  <c r="M901" i="9" s="1"/>
  <c r="H902" i="9"/>
  <c r="L902" i="9" s="1"/>
  <c r="M902" i="9" s="1"/>
  <c r="H903" i="9"/>
  <c r="L903" i="9" s="1"/>
  <c r="M903" i="9" s="1"/>
  <c r="H904" i="9"/>
  <c r="L904" i="9" s="1"/>
  <c r="M904" i="9" s="1"/>
  <c r="H905" i="9"/>
  <c r="L905" i="9" s="1"/>
  <c r="M905" i="9" s="1"/>
  <c r="H906" i="9"/>
  <c r="L906" i="9" s="1"/>
  <c r="M906" i="9" s="1"/>
  <c r="H907" i="9"/>
  <c r="L907" i="9" s="1"/>
  <c r="M907" i="9" s="1"/>
  <c r="H908" i="9"/>
  <c r="L908" i="9" s="1"/>
  <c r="M908" i="9" s="1"/>
  <c r="H909" i="9"/>
  <c r="L909" i="9" s="1"/>
  <c r="M909" i="9" s="1"/>
  <c r="H910" i="9"/>
  <c r="L910" i="9" s="1"/>
  <c r="M910" i="9" s="1"/>
  <c r="H911" i="9"/>
  <c r="L911" i="9" s="1"/>
  <c r="M911" i="9" s="1"/>
  <c r="H912" i="9"/>
  <c r="L912" i="9" s="1"/>
  <c r="M912" i="9" s="1"/>
  <c r="H913" i="9"/>
  <c r="L913" i="9" s="1"/>
  <c r="M913" i="9" s="1"/>
  <c r="H914" i="9"/>
  <c r="L914" i="9" s="1"/>
  <c r="M914" i="9" s="1"/>
  <c r="H915" i="9"/>
  <c r="L915" i="9" s="1"/>
  <c r="M915" i="9" s="1"/>
  <c r="H916" i="9"/>
  <c r="L916" i="9" s="1"/>
  <c r="M916" i="9" s="1"/>
  <c r="H917" i="9"/>
  <c r="L917" i="9" s="1"/>
  <c r="M917" i="9" s="1"/>
  <c r="H918" i="9"/>
  <c r="L918" i="9" s="1"/>
  <c r="M918" i="9" s="1"/>
  <c r="H919" i="9"/>
  <c r="L919" i="9" s="1"/>
  <c r="M919" i="9" s="1"/>
  <c r="H920" i="9"/>
  <c r="L920" i="9" s="1"/>
  <c r="M920" i="9" s="1"/>
  <c r="H921" i="9"/>
  <c r="L921" i="9" s="1"/>
  <c r="M921" i="9" s="1"/>
  <c r="H922" i="9"/>
  <c r="L922" i="9" s="1"/>
  <c r="M922" i="9" s="1"/>
  <c r="H923" i="9"/>
  <c r="L923" i="9" s="1"/>
  <c r="M923" i="9" s="1"/>
  <c r="H924" i="9"/>
  <c r="L924" i="9" s="1"/>
  <c r="M924" i="9" s="1"/>
  <c r="H925" i="9"/>
  <c r="L925" i="9" s="1"/>
  <c r="M925" i="9" s="1"/>
  <c r="H926" i="9"/>
  <c r="L926" i="9" s="1"/>
  <c r="M926" i="9" s="1"/>
  <c r="H927" i="9"/>
  <c r="L927" i="9" s="1"/>
  <c r="M927" i="9" s="1"/>
  <c r="H928" i="9"/>
  <c r="L928" i="9" s="1"/>
  <c r="M928" i="9" s="1"/>
  <c r="H929" i="9"/>
  <c r="L929" i="9" s="1"/>
  <c r="M929" i="9" s="1"/>
  <c r="H930" i="9"/>
  <c r="L930" i="9" s="1"/>
  <c r="M930" i="9" s="1"/>
  <c r="H931" i="9"/>
  <c r="L931" i="9" s="1"/>
  <c r="M931" i="9" s="1"/>
  <c r="H932" i="9"/>
  <c r="L932" i="9" s="1"/>
  <c r="M932" i="9" s="1"/>
  <c r="H933" i="9"/>
  <c r="L933" i="9" s="1"/>
  <c r="M933" i="9" s="1"/>
  <c r="H934" i="9"/>
  <c r="L934" i="9" s="1"/>
  <c r="M934" i="9" s="1"/>
  <c r="H935" i="9"/>
  <c r="L935" i="9" s="1"/>
  <c r="M935" i="9" s="1"/>
  <c r="H936" i="9"/>
  <c r="L936" i="9" s="1"/>
  <c r="M936" i="9" s="1"/>
  <c r="H937" i="9"/>
  <c r="L937" i="9" s="1"/>
  <c r="M937" i="9" s="1"/>
  <c r="H938" i="9"/>
  <c r="L938" i="9" s="1"/>
  <c r="M938" i="9" s="1"/>
  <c r="H939" i="9"/>
  <c r="L939" i="9" s="1"/>
  <c r="M939" i="9" s="1"/>
  <c r="H940" i="9"/>
  <c r="L940" i="9" s="1"/>
  <c r="M940" i="9" s="1"/>
  <c r="H941" i="9"/>
  <c r="L941" i="9" s="1"/>
  <c r="M941" i="9" s="1"/>
  <c r="H942" i="9"/>
  <c r="L942" i="9" s="1"/>
  <c r="M942" i="9" s="1"/>
  <c r="H943" i="9"/>
  <c r="L943" i="9" s="1"/>
  <c r="M943" i="9" s="1"/>
  <c r="H944" i="9"/>
  <c r="L944" i="9" s="1"/>
  <c r="M944" i="9" s="1"/>
  <c r="H945" i="9"/>
  <c r="L945" i="9" s="1"/>
  <c r="M945" i="9" s="1"/>
  <c r="H946" i="9"/>
  <c r="L946" i="9" s="1"/>
  <c r="M946" i="9" s="1"/>
  <c r="H947" i="9"/>
  <c r="L947" i="9" s="1"/>
  <c r="M947" i="9" s="1"/>
  <c r="H948" i="9"/>
  <c r="L948" i="9" s="1"/>
  <c r="M948" i="9" s="1"/>
  <c r="H949" i="9"/>
  <c r="L949" i="9" s="1"/>
  <c r="M949" i="9" s="1"/>
  <c r="H950" i="9"/>
  <c r="L950" i="9" s="1"/>
  <c r="M950" i="9" s="1"/>
  <c r="H951" i="9"/>
  <c r="L951" i="9" s="1"/>
  <c r="M951" i="9" s="1"/>
  <c r="H952" i="9"/>
  <c r="L952" i="9" s="1"/>
  <c r="M952" i="9" s="1"/>
  <c r="H953" i="9"/>
  <c r="L953" i="9" s="1"/>
  <c r="M953" i="9" s="1"/>
  <c r="H954" i="9"/>
  <c r="L954" i="9" s="1"/>
  <c r="M954" i="9" s="1"/>
  <c r="H955" i="9"/>
  <c r="L955" i="9" s="1"/>
  <c r="M955" i="9" s="1"/>
  <c r="H956" i="9"/>
  <c r="L956" i="9" s="1"/>
  <c r="M956" i="9" s="1"/>
  <c r="H957" i="9"/>
  <c r="L957" i="9" s="1"/>
  <c r="M957" i="9" s="1"/>
  <c r="H958" i="9"/>
  <c r="L958" i="9" s="1"/>
  <c r="M958" i="9" s="1"/>
  <c r="H959" i="9"/>
  <c r="L959" i="9" s="1"/>
  <c r="M959" i="9" s="1"/>
  <c r="H960" i="9"/>
  <c r="L960" i="9" s="1"/>
  <c r="M960" i="9" s="1"/>
  <c r="H961" i="9"/>
  <c r="L961" i="9" s="1"/>
  <c r="M961" i="9" s="1"/>
  <c r="H962" i="9"/>
  <c r="L962" i="9" s="1"/>
  <c r="M962" i="9" s="1"/>
  <c r="H963" i="9"/>
  <c r="L963" i="9" s="1"/>
  <c r="M963" i="9" s="1"/>
  <c r="H964" i="9"/>
  <c r="L964" i="9" s="1"/>
  <c r="M964" i="9" s="1"/>
  <c r="H965" i="9"/>
  <c r="L965" i="9" s="1"/>
  <c r="M965" i="9" s="1"/>
  <c r="H966" i="9"/>
  <c r="L966" i="9" s="1"/>
  <c r="M966" i="9" s="1"/>
  <c r="H967" i="9"/>
  <c r="L967" i="9" s="1"/>
  <c r="M967" i="9" s="1"/>
  <c r="H968" i="9"/>
  <c r="L968" i="9" s="1"/>
  <c r="M968" i="9" s="1"/>
  <c r="H969" i="9"/>
  <c r="L969" i="9" s="1"/>
  <c r="M969" i="9" s="1"/>
  <c r="H970" i="9"/>
  <c r="L970" i="9" s="1"/>
  <c r="M970" i="9" s="1"/>
  <c r="H971" i="9"/>
  <c r="L971" i="9" s="1"/>
  <c r="M971" i="9" s="1"/>
  <c r="H972" i="9"/>
  <c r="L972" i="9" s="1"/>
  <c r="M972" i="9" s="1"/>
  <c r="H973" i="9"/>
  <c r="L973" i="9" s="1"/>
  <c r="M973" i="9" s="1"/>
  <c r="H974" i="9"/>
  <c r="L974" i="9" s="1"/>
  <c r="M974" i="9" s="1"/>
  <c r="H975" i="9"/>
  <c r="L975" i="9" s="1"/>
  <c r="M975" i="9" s="1"/>
  <c r="H976" i="9"/>
  <c r="L976" i="9" s="1"/>
  <c r="M976" i="9" s="1"/>
  <c r="H977" i="9"/>
  <c r="L977" i="9" s="1"/>
  <c r="M977" i="9" s="1"/>
  <c r="H978" i="9"/>
  <c r="L978" i="9" s="1"/>
  <c r="M978" i="9" s="1"/>
  <c r="H979" i="9"/>
  <c r="L979" i="9" s="1"/>
  <c r="M979" i="9" s="1"/>
  <c r="H980" i="9"/>
  <c r="L980" i="9" s="1"/>
  <c r="M980" i="9" s="1"/>
  <c r="H981" i="9"/>
  <c r="L981" i="9" s="1"/>
  <c r="M981" i="9" s="1"/>
  <c r="H982" i="9"/>
  <c r="L982" i="9" s="1"/>
  <c r="M982" i="9" s="1"/>
  <c r="H983" i="9"/>
  <c r="L983" i="9" s="1"/>
  <c r="M983" i="9" s="1"/>
  <c r="H984" i="9"/>
  <c r="L984" i="9" s="1"/>
  <c r="M984" i="9" s="1"/>
  <c r="H985" i="9"/>
  <c r="L985" i="9" s="1"/>
  <c r="M985" i="9" s="1"/>
  <c r="H986" i="9"/>
  <c r="L986" i="9" s="1"/>
  <c r="M986" i="9" s="1"/>
  <c r="H987" i="9"/>
  <c r="L987" i="9" s="1"/>
  <c r="M987" i="9" s="1"/>
  <c r="H988" i="9"/>
  <c r="L988" i="9" s="1"/>
  <c r="M988" i="9" s="1"/>
  <c r="H989" i="9"/>
  <c r="L989" i="9" s="1"/>
  <c r="M989" i="9" s="1"/>
  <c r="H990" i="9"/>
  <c r="L990" i="9" s="1"/>
  <c r="M990" i="9" s="1"/>
  <c r="H991" i="9"/>
  <c r="L991" i="9" s="1"/>
  <c r="M991" i="9" s="1"/>
  <c r="H992" i="9"/>
  <c r="L992" i="9" s="1"/>
  <c r="M992" i="9" s="1"/>
  <c r="H993" i="9"/>
  <c r="L993" i="9" s="1"/>
  <c r="M993" i="9" s="1"/>
  <c r="H994" i="9"/>
  <c r="L994" i="9" s="1"/>
  <c r="M994" i="9" s="1"/>
  <c r="H995" i="9"/>
  <c r="L995" i="9" s="1"/>
  <c r="M995" i="9" s="1"/>
  <c r="H996" i="9"/>
  <c r="L996" i="9" s="1"/>
  <c r="M996" i="9" s="1"/>
  <c r="H997" i="9"/>
  <c r="L997" i="9" s="1"/>
  <c r="M997" i="9" s="1"/>
  <c r="H998" i="9"/>
  <c r="L998" i="9" s="1"/>
  <c r="M998" i="9" s="1"/>
  <c r="H999" i="9"/>
  <c r="L999" i="9" s="1"/>
  <c r="M999" i="9" s="1"/>
  <c r="H1000" i="9"/>
  <c r="L1000" i="9" s="1"/>
  <c r="M1000" i="9" s="1"/>
  <c r="H1001" i="9"/>
  <c r="L1001" i="9" s="1"/>
  <c r="M1001" i="9" s="1"/>
  <c r="H1002" i="9"/>
  <c r="L1002" i="9" s="1"/>
  <c r="M1002" i="9" s="1"/>
  <c r="H1003" i="9"/>
  <c r="L1003" i="9" s="1"/>
  <c r="M1003" i="9" s="1"/>
  <c r="H1004" i="9"/>
  <c r="L1004" i="9" s="1"/>
  <c r="M1004" i="9" s="1"/>
  <c r="H1005" i="9"/>
  <c r="L1005" i="9" s="1"/>
  <c r="M1005" i="9" s="1"/>
  <c r="H1006" i="9"/>
  <c r="L1006" i="9" s="1"/>
  <c r="M1006" i="9" s="1"/>
  <c r="H1007" i="9"/>
  <c r="L1007" i="9" s="1"/>
  <c r="M1007" i="9" s="1"/>
  <c r="H1008" i="9"/>
  <c r="L1008" i="9" s="1"/>
  <c r="M1008" i="9" s="1"/>
  <c r="H1009" i="9"/>
  <c r="L1009" i="9" s="1"/>
  <c r="M1009" i="9" s="1"/>
  <c r="H1010" i="9"/>
  <c r="L1010" i="9" s="1"/>
  <c r="M1010" i="9" s="1"/>
  <c r="H1011" i="9"/>
  <c r="L1011" i="9" s="1"/>
  <c r="M1011" i="9" s="1"/>
  <c r="H1012" i="9"/>
  <c r="L1012" i="9" s="1"/>
  <c r="M1012" i="9" s="1"/>
  <c r="H1013" i="9"/>
  <c r="L1013" i="9" s="1"/>
  <c r="M1013" i="9" s="1"/>
  <c r="H1014" i="9"/>
  <c r="L1014" i="9" s="1"/>
  <c r="M1014" i="9" s="1"/>
  <c r="H1015" i="9"/>
  <c r="L1015" i="9" s="1"/>
  <c r="M1015" i="9" s="1"/>
  <c r="H1016" i="9"/>
  <c r="L1016" i="9" s="1"/>
  <c r="M1016" i="9" s="1"/>
  <c r="H1017" i="9"/>
  <c r="L1017" i="9" s="1"/>
  <c r="M1017" i="9" s="1"/>
  <c r="H1018" i="9"/>
  <c r="L1018" i="9" s="1"/>
  <c r="M1018" i="9" s="1"/>
  <c r="H1019" i="9"/>
  <c r="L1019" i="9" s="1"/>
  <c r="M1019" i="9" s="1"/>
  <c r="H1020" i="9"/>
  <c r="L1020" i="9" s="1"/>
  <c r="M1020" i="9" s="1"/>
  <c r="H1021" i="9"/>
  <c r="L1021" i="9" s="1"/>
  <c r="M1021" i="9" s="1"/>
  <c r="H1022" i="9"/>
  <c r="L1022" i="9" s="1"/>
  <c r="M1022" i="9" s="1"/>
  <c r="H1023" i="9"/>
  <c r="L1023" i="9" s="1"/>
  <c r="M1023" i="9" s="1"/>
  <c r="H1024" i="9"/>
  <c r="L1024" i="9" s="1"/>
  <c r="M1024" i="9" s="1"/>
  <c r="H1025" i="9"/>
  <c r="L1025" i="9" s="1"/>
  <c r="M1025" i="9" s="1"/>
  <c r="H1026" i="9"/>
  <c r="L1026" i="9" s="1"/>
  <c r="M1026" i="9" s="1"/>
  <c r="H1027" i="9"/>
  <c r="L1027" i="9" s="1"/>
  <c r="M1027" i="9" s="1"/>
  <c r="H1028" i="9"/>
  <c r="L1028" i="9" s="1"/>
  <c r="M1028" i="9" s="1"/>
  <c r="H1029" i="9"/>
  <c r="L1029" i="9" s="1"/>
  <c r="M1029" i="9" s="1"/>
  <c r="H1030" i="9"/>
  <c r="L1030" i="9" s="1"/>
  <c r="M1030" i="9" s="1"/>
  <c r="H1031" i="9"/>
  <c r="L1031" i="9" s="1"/>
  <c r="M1031" i="9" s="1"/>
  <c r="H1032" i="9"/>
  <c r="L1032" i="9" s="1"/>
  <c r="M1032" i="9" s="1"/>
  <c r="H1033" i="9"/>
  <c r="L1033" i="9" s="1"/>
  <c r="M1033" i="9" s="1"/>
  <c r="H1034" i="9"/>
  <c r="L1034" i="9" s="1"/>
  <c r="M1034" i="9" s="1"/>
  <c r="H1035" i="9"/>
  <c r="L1035" i="9" s="1"/>
  <c r="M1035" i="9" s="1"/>
  <c r="H1036" i="9"/>
  <c r="L1036" i="9" s="1"/>
  <c r="M1036" i="9" s="1"/>
  <c r="H1037" i="9"/>
  <c r="L1037" i="9" s="1"/>
  <c r="M1037" i="9" s="1"/>
  <c r="H1038" i="9"/>
  <c r="L1038" i="9" s="1"/>
  <c r="M1038" i="9" s="1"/>
  <c r="H1039" i="9"/>
  <c r="L1039" i="9" s="1"/>
  <c r="M1039" i="9" s="1"/>
  <c r="H1040" i="9"/>
  <c r="L1040" i="9" s="1"/>
  <c r="M1040" i="9" s="1"/>
  <c r="H1041" i="9"/>
  <c r="L1041" i="9" s="1"/>
  <c r="M1041" i="9" s="1"/>
  <c r="H1042" i="9"/>
  <c r="L1042" i="9" s="1"/>
  <c r="M1042" i="9" s="1"/>
  <c r="H1043" i="9"/>
  <c r="L1043" i="9" s="1"/>
  <c r="M1043" i="9" s="1"/>
  <c r="H1044" i="9"/>
  <c r="L1044" i="9" s="1"/>
  <c r="M1044" i="9" s="1"/>
  <c r="H1045" i="9"/>
  <c r="L1045" i="9" s="1"/>
  <c r="M1045" i="9" s="1"/>
  <c r="H1046" i="9"/>
  <c r="L1046" i="9" s="1"/>
  <c r="M1046" i="9" s="1"/>
  <c r="H1047" i="9"/>
  <c r="L1047" i="9" s="1"/>
  <c r="M1047" i="9" s="1"/>
  <c r="H1048" i="9"/>
  <c r="L1048" i="9" s="1"/>
  <c r="M1048" i="9" s="1"/>
  <c r="H1049" i="9"/>
  <c r="L1049" i="9" s="1"/>
  <c r="M1049" i="9" s="1"/>
  <c r="H1050" i="9"/>
  <c r="L1050" i="9" s="1"/>
  <c r="M1050" i="9" s="1"/>
  <c r="H1051" i="9"/>
  <c r="L1051" i="9" s="1"/>
  <c r="M1051" i="9" s="1"/>
  <c r="H1052" i="9"/>
  <c r="L1052" i="9" s="1"/>
  <c r="M1052" i="9" s="1"/>
  <c r="H1053" i="9"/>
  <c r="L1053" i="9" s="1"/>
  <c r="M1053" i="9" s="1"/>
  <c r="H1054" i="9"/>
  <c r="L1054" i="9" s="1"/>
  <c r="M1054" i="9" s="1"/>
  <c r="H1055" i="9"/>
  <c r="L1055" i="9" s="1"/>
  <c r="M1055" i="9" s="1"/>
  <c r="H1056" i="9"/>
  <c r="L1056" i="9" s="1"/>
  <c r="M1056" i="9" s="1"/>
  <c r="H1057" i="9"/>
  <c r="L1057" i="9" s="1"/>
  <c r="M1057" i="9" s="1"/>
  <c r="H1058" i="9"/>
  <c r="L1058" i="9" s="1"/>
  <c r="M1058" i="9" s="1"/>
  <c r="H1059" i="9"/>
  <c r="L1059" i="9" s="1"/>
  <c r="M1059" i="9" s="1"/>
  <c r="H1060" i="9"/>
  <c r="L1060" i="9" s="1"/>
  <c r="M1060" i="9" s="1"/>
  <c r="H1061" i="9"/>
  <c r="L1061" i="9" s="1"/>
  <c r="M1061" i="9" s="1"/>
  <c r="H1062" i="9"/>
  <c r="L1062" i="9" s="1"/>
  <c r="M1062" i="9" s="1"/>
  <c r="H1063" i="9"/>
  <c r="L1063" i="9" s="1"/>
  <c r="M1063" i="9" s="1"/>
  <c r="H1064" i="9"/>
  <c r="L1064" i="9" s="1"/>
  <c r="M1064" i="9" s="1"/>
  <c r="H1065" i="9"/>
  <c r="L1065" i="9" s="1"/>
  <c r="M1065" i="9" s="1"/>
  <c r="H1066" i="9"/>
  <c r="L1066" i="9" s="1"/>
  <c r="M1066" i="9" s="1"/>
  <c r="H1067" i="9"/>
  <c r="L1067" i="9" s="1"/>
  <c r="M1067" i="9" s="1"/>
  <c r="H1068" i="9"/>
  <c r="L1068" i="9" s="1"/>
  <c r="M1068" i="9" s="1"/>
  <c r="H1069" i="9"/>
  <c r="L1069" i="9" s="1"/>
  <c r="M1069" i="9" s="1"/>
  <c r="H1070" i="9"/>
  <c r="L1070" i="9" s="1"/>
  <c r="M1070" i="9" s="1"/>
  <c r="H1071" i="9"/>
  <c r="L1071" i="9" s="1"/>
  <c r="M1071" i="9" s="1"/>
  <c r="H1072" i="9"/>
  <c r="L1072" i="9" s="1"/>
  <c r="M1072" i="9" s="1"/>
  <c r="H1073" i="9"/>
  <c r="L1073" i="9" s="1"/>
  <c r="M1073" i="9" s="1"/>
  <c r="H1074" i="9"/>
  <c r="L1074" i="9" s="1"/>
  <c r="M1074" i="9" s="1"/>
  <c r="H1075" i="9"/>
  <c r="L1075" i="9" s="1"/>
  <c r="M1075" i="9" s="1"/>
  <c r="H1076" i="9"/>
  <c r="L1076" i="9" s="1"/>
  <c r="M1076" i="9" s="1"/>
  <c r="H1077" i="9"/>
  <c r="L1077" i="9" s="1"/>
  <c r="M1077" i="9" s="1"/>
  <c r="H1078" i="9"/>
  <c r="L1078" i="9" s="1"/>
  <c r="M1078" i="9" s="1"/>
  <c r="H1079" i="9"/>
  <c r="L1079" i="9" s="1"/>
  <c r="M1079" i="9" s="1"/>
  <c r="H1080" i="9"/>
  <c r="L1080" i="9" s="1"/>
  <c r="M1080" i="9" s="1"/>
  <c r="H1081" i="9"/>
  <c r="L1081" i="9" s="1"/>
  <c r="M1081" i="9" s="1"/>
  <c r="H1082" i="9"/>
  <c r="L1082" i="9" s="1"/>
  <c r="M1082" i="9" s="1"/>
  <c r="H1083" i="9"/>
  <c r="L1083" i="9" s="1"/>
  <c r="M1083" i="9" s="1"/>
  <c r="H1084" i="9"/>
  <c r="L1084" i="9" s="1"/>
  <c r="M1084" i="9" s="1"/>
  <c r="H1085" i="9"/>
  <c r="L1085" i="9" s="1"/>
  <c r="M1085" i="9" s="1"/>
  <c r="H1086" i="9"/>
  <c r="L1086" i="9" s="1"/>
  <c r="M1086" i="9" s="1"/>
  <c r="H1087" i="9"/>
  <c r="L1087" i="9" s="1"/>
  <c r="M1087" i="9" s="1"/>
  <c r="H1088" i="9"/>
  <c r="L1088" i="9" s="1"/>
  <c r="M1088" i="9" s="1"/>
  <c r="H1089" i="9"/>
  <c r="L1089" i="9" s="1"/>
  <c r="M1089" i="9" s="1"/>
  <c r="H1090" i="9"/>
  <c r="L1090" i="9" s="1"/>
  <c r="M1090" i="9" s="1"/>
  <c r="H1091" i="9"/>
  <c r="L1091" i="9" s="1"/>
  <c r="M1091" i="9" s="1"/>
  <c r="H1092" i="9"/>
  <c r="L1092" i="9" s="1"/>
  <c r="M1092" i="9" s="1"/>
  <c r="H1093" i="9"/>
  <c r="L1093" i="9" s="1"/>
  <c r="M1093" i="9" s="1"/>
  <c r="H1094" i="9"/>
  <c r="L1094" i="9" s="1"/>
  <c r="M1094" i="9" s="1"/>
  <c r="H1095" i="9"/>
  <c r="L1095" i="9" s="1"/>
  <c r="M1095" i="9" s="1"/>
  <c r="H1096" i="9"/>
  <c r="L1096" i="9" s="1"/>
  <c r="M1096" i="9" s="1"/>
  <c r="H1097" i="9"/>
  <c r="L1097" i="9" s="1"/>
  <c r="M1097" i="9" s="1"/>
  <c r="H1098" i="9"/>
  <c r="L1098" i="9" s="1"/>
  <c r="M1098" i="9" s="1"/>
  <c r="H1099" i="9"/>
  <c r="L1099" i="9" s="1"/>
  <c r="M1099" i="9" s="1"/>
  <c r="H1100" i="9"/>
  <c r="L1100" i="9" s="1"/>
  <c r="M1100" i="9" s="1"/>
  <c r="H1101" i="9"/>
  <c r="L1101" i="9" s="1"/>
  <c r="M1101" i="9" s="1"/>
  <c r="H1102" i="9"/>
  <c r="L1102" i="9" s="1"/>
  <c r="M1102" i="9" s="1"/>
  <c r="H1103" i="9"/>
  <c r="L1103" i="9" s="1"/>
  <c r="M1103" i="9" s="1"/>
  <c r="H1104" i="9"/>
  <c r="L1104" i="9" s="1"/>
  <c r="M1104" i="9" s="1"/>
  <c r="H1105" i="9"/>
  <c r="L1105" i="9" s="1"/>
  <c r="M1105" i="9" s="1"/>
  <c r="H1106" i="9"/>
  <c r="L1106" i="9" s="1"/>
  <c r="M1106" i="9" s="1"/>
  <c r="H1107" i="9"/>
  <c r="L1107" i="9" s="1"/>
  <c r="M1107" i="9" s="1"/>
  <c r="H1108" i="9"/>
  <c r="L1108" i="9" s="1"/>
  <c r="M1108" i="9" s="1"/>
  <c r="H1109" i="9"/>
  <c r="L1109" i="9" s="1"/>
  <c r="M1109" i="9" s="1"/>
  <c r="H1110" i="9"/>
  <c r="L1110" i="9" s="1"/>
  <c r="M1110" i="9" s="1"/>
  <c r="H1111" i="9"/>
  <c r="L1111" i="9" s="1"/>
  <c r="M1111" i="9" s="1"/>
  <c r="H1112" i="9"/>
  <c r="L1112" i="9" s="1"/>
  <c r="M1112" i="9" s="1"/>
  <c r="H1113" i="9"/>
  <c r="L1113" i="9" s="1"/>
  <c r="M1113" i="9" s="1"/>
  <c r="H1114" i="9"/>
  <c r="L1114" i="9" s="1"/>
  <c r="M1114" i="9" s="1"/>
  <c r="H1115" i="9"/>
  <c r="L1115" i="9" s="1"/>
  <c r="M1115" i="9" s="1"/>
  <c r="H1116" i="9"/>
  <c r="L1116" i="9" s="1"/>
  <c r="M1116" i="9" s="1"/>
  <c r="H1117" i="9"/>
  <c r="L1117" i="9" s="1"/>
  <c r="M1117" i="9" s="1"/>
  <c r="H1118" i="9"/>
  <c r="L1118" i="9" s="1"/>
  <c r="M1118" i="9" s="1"/>
  <c r="H1119" i="9"/>
  <c r="L1119" i="9" s="1"/>
  <c r="M1119" i="9" s="1"/>
  <c r="H1120" i="9"/>
  <c r="L1120" i="9" s="1"/>
  <c r="M1120" i="9" s="1"/>
  <c r="H1121" i="9"/>
  <c r="L1121" i="9" s="1"/>
  <c r="M1121" i="9" s="1"/>
  <c r="H1122" i="9"/>
  <c r="L1122" i="9" s="1"/>
  <c r="M1122" i="9" s="1"/>
  <c r="H1123" i="9"/>
  <c r="L1123" i="9" s="1"/>
  <c r="M1123" i="9" s="1"/>
  <c r="H1124" i="9"/>
  <c r="L1124" i="9" s="1"/>
  <c r="M1124" i="9" s="1"/>
  <c r="H1125" i="9"/>
  <c r="L1125" i="9" s="1"/>
  <c r="M1125" i="9" s="1"/>
  <c r="H1126" i="9"/>
  <c r="L1126" i="9" s="1"/>
  <c r="M1126" i="9" s="1"/>
  <c r="H1127" i="9"/>
  <c r="L1127" i="9" s="1"/>
  <c r="M1127" i="9" s="1"/>
  <c r="H1128" i="9"/>
  <c r="L1128" i="9" s="1"/>
  <c r="M1128" i="9" s="1"/>
  <c r="H1129" i="9"/>
  <c r="L1129" i="9" s="1"/>
  <c r="M1129" i="9" s="1"/>
  <c r="H1130" i="9"/>
  <c r="L1130" i="9" s="1"/>
  <c r="M1130" i="9" s="1"/>
  <c r="H1131" i="9"/>
  <c r="L1131" i="9" s="1"/>
  <c r="M1131" i="9" s="1"/>
  <c r="H1132" i="9"/>
  <c r="L1132" i="9" s="1"/>
  <c r="M1132" i="9" s="1"/>
  <c r="H1133" i="9"/>
  <c r="L1133" i="9" s="1"/>
  <c r="M1133" i="9" s="1"/>
  <c r="H1134" i="9"/>
  <c r="L1134" i="9" s="1"/>
  <c r="M1134" i="9" s="1"/>
  <c r="H1135" i="9"/>
  <c r="L1135" i="9" s="1"/>
  <c r="M1135" i="9" s="1"/>
  <c r="H1136" i="9"/>
  <c r="L1136" i="9" s="1"/>
  <c r="M1136" i="9" s="1"/>
  <c r="H1137" i="9"/>
  <c r="L1137" i="9" s="1"/>
  <c r="M1137" i="9" s="1"/>
  <c r="H1138" i="9"/>
  <c r="L1138" i="9" s="1"/>
  <c r="M1138" i="9" s="1"/>
  <c r="H1139" i="9"/>
  <c r="L1139" i="9" s="1"/>
  <c r="M1139" i="9" s="1"/>
  <c r="H1140" i="9"/>
  <c r="L1140" i="9" s="1"/>
  <c r="M1140" i="9" s="1"/>
  <c r="H1141" i="9"/>
  <c r="L1141" i="9" s="1"/>
  <c r="M1141" i="9" s="1"/>
  <c r="H1142" i="9"/>
  <c r="L1142" i="9" s="1"/>
  <c r="M1142" i="9" s="1"/>
  <c r="H1143" i="9"/>
  <c r="L1143" i="9" s="1"/>
  <c r="M1143" i="9" s="1"/>
  <c r="H1144" i="9"/>
  <c r="L1144" i="9" s="1"/>
  <c r="M1144" i="9" s="1"/>
  <c r="H1145" i="9"/>
  <c r="L1145" i="9" s="1"/>
  <c r="M1145" i="9" s="1"/>
  <c r="H1146" i="9"/>
  <c r="L1146" i="9" s="1"/>
  <c r="M1146" i="9" s="1"/>
  <c r="H1147" i="9"/>
  <c r="L1147" i="9" s="1"/>
  <c r="M1147" i="9" s="1"/>
  <c r="H1148" i="9"/>
  <c r="L1148" i="9" s="1"/>
  <c r="M1148" i="9" s="1"/>
  <c r="H1149" i="9"/>
  <c r="L1149" i="9" s="1"/>
  <c r="M1149" i="9" s="1"/>
  <c r="H1150" i="9"/>
  <c r="L1150" i="9" s="1"/>
  <c r="M1150" i="9" s="1"/>
  <c r="H1151" i="9"/>
  <c r="L1151" i="9" s="1"/>
  <c r="M1151" i="9" s="1"/>
  <c r="H1152" i="9"/>
  <c r="L1152" i="9" s="1"/>
  <c r="M1152" i="9" s="1"/>
  <c r="H1153" i="9"/>
  <c r="L1153" i="9" s="1"/>
  <c r="M1153" i="9" s="1"/>
  <c r="H1154" i="9"/>
  <c r="L1154" i="9" s="1"/>
  <c r="M1154" i="9" s="1"/>
  <c r="H1155" i="9"/>
  <c r="L1155" i="9" s="1"/>
  <c r="M1155" i="9" s="1"/>
  <c r="H1156" i="9"/>
  <c r="L1156" i="9" s="1"/>
  <c r="M1156" i="9" s="1"/>
  <c r="H1157" i="9"/>
  <c r="L1157" i="9" s="1"/>
  <c r="M1157" i="9" s="1"/>
  <c r="H1158" i="9"/>
  <c r="L1158" i="9" s="1"/>
  <c r="M1158" i="9" s="1"/>
  <c r="H1159" i="9"/>
  <c r="L1159" i="9" s="1"/>
  <c r="M1159" i="9" s="1"/>
  <c r="H1160" i="9"/>
  <c r="L1160" i="9" s="1"/>
  <c r="M1160" i="9" s="1"/>
  <c r="H1161" i="9"/>
  <c r="L1161" i="9" s="1"/>
  <c r="M1161" i="9" s="1"/>
  <c r="H1162" i="9"/>
  <c r="L1162" i="9" s="1"/>
  <c r="M1162" i="9" s="1"/>
  <c r="H1163" i="9"/>
  <c r="L1163" i="9" s="1"/>
  <c r="M1163" i="9" s="1"/>
  <c r="H1164" i="9"/>
  <c r="L1164" i="9" s="1"/>
  <c r="M1164" i="9" s="1"/>
  <c r="H1165" i="9"/>
  <c r="L1165" i="9" s="1"/>
  <c r="M1165" i="9" s="1"/>
  <c r="H1166" i="9"/>
  <c r="L1166" i="9" s="1"/>
  <c r="M1166" i="9" s="1"/>
  <c r="H1167" i="9"/>
  <c r="L1167" i="9" s="1"/>
  <c r="M1167" i="9" s="1"/>
  <c r="H1168" i="9"/>
  <c r="L1168" i="9" s="1"/>
  <c r="M1168" i="9" s="1"/>
  <c r="H1169" i="9"/>
  <c r="L1169" i="9" s="1"/>
  <c r="M1169" i="9" s="1"/>
  <c r="H1170" i="9"/>
  <c r="L1170" i="9" s="1"/>
  <c r="M1170" i="9" s="1"/>
  <c r="H1171" i="9"/>
  <c r="L1171" i="9" s="1"/>
  <c r="M1171" i="9" s="1"/>
  <c r="H1172" i="9"/>
  <c r="L1172" i="9" s="1"/>
  <c r="M1172" i="9" s="1"/>
  <c r="H1173" i="9"/>
  <c r="L1173" i="9" s="1"/>
  <c r="M1173" i="9" s="1"/>
  <c r="H1174" i="9"/>
  <c r="L1174" i="9" s="1"/>
  <c r="M1174" i="9" s="1"/>
  <c r="H1175" i="9"/>
  <c r="H1176" i="9"/>
  <c r="L1176" i="9" s="1"/>
  <c r="M1176" i="9" s="1"/>
  <c r="H1177" i="9"/>
  <c r="L1177" i="9" s="1"/>
  <c r="M1177" i="9" s="1"/>
  <c r="H1178" i="9"/>
  <c r="L1178" i="9" s="1"/>
  <c r="M1178" i="9" s="1"/>
  <c r="H1179" i="9"/>
  <c r="L1179" i="9" s="1"/>
  <c r="M1179" i="9" s="1"/>
  <c r="H1180" i="9"/>
  <c r="L1180" i="9" s="1"/>
  <c r="M1180" i="9" s="1"/>
  <c r="H1181" i="9"/>
  <c r="L1181" i="9" s="1"/>
  <c r="M1181" i="9" s="1"/>
  <c r="H1182" i="9"/>
  <c r="L1182" i="9" s="1"/>
  <c r="M1182" i="9" s="1"/>
  <c r="H1183" i="9"/>
  <c r="L1183" i="9" s="1"/>
  <c r="M1183" i="9" s="1"/>
  <c r="H1184" i="9"/>
  <c r="L1184" i="9" s="1"/>
  <c r="M1184" i="9" s="1"/>
  <c r="H1185" i="9"/>
  <c r="L1185" i="9" s="1"/>
  <c r="M1185" i="9" s="1"/>
  <c r="H1186" i="9"/>
  <c r="L1186" i="9" s="1"/>
  <c r="M1186" i="9" s="1"/>
  <c r="H1187" i="9"/>
  <c r="L1187" i="9" s="1"/>
  <c r="M1187" i="9" s="1"/>
  <c r="H1188" i="9"/>
  <c r="L1188" i="9" s="1"/>
  <c r="M1188" i="9" s="1"/>
  <c r="H1189" i="9"/>
  <c r="L1189" i="9" s="1"/>
  <c r="M1189" i="9" s="1"/>
  <c r="H1190" i="9"/>
  <c r="L1190" i="9" s="1"/>
  <c r="M1190" i="9" s="1"/>
  <c r="H1191" i="9"/>
  <c r="L1191" i="9" s="1"/>
  <c r="M1191" i="9" s="1"/>
  <c r="H1192" i="9"/>
  <c r="L1192" i="9" s="1"/>
  <c r="M1192" i="9" s="1"/>
  <c r="H1193" i="9"/>
  <c r="L1193" i="9" s="1"/>
  <c r="M1193" i="9" s="1"/>
  <c r="H1194" i="9"/>
  <c r="L1194" i="9" s="1"/>
  <c r="M1194" i="9" s="1"/>
  <c r="H1195" i="9"/>
  <c r="L1195" i="9" s="1"/>
  <c r="M1195" i="9" s="1"/>
  <c r="H1196" i="9"/>
  <c r="L1196" i="9" s="1"/>
  <c r="M1196" i="9" s="1"/>
  <c r="H1197" i="9"/>
  <c r="L1197" i="9" s="1"/>
  <c r="M1197" i="9" s="1"/>
  <c r="H1198" i="9"/>
  <c r="L1198" i="9" s="1"/>
  <c r="M1198" i="9" s="1"/>
  <c r="H1199" i="9"/>
  <c r="L1199" i="9" s="1"/>
  <c r="M1199" i="9" s="1"/>
  <c r="H1200" i="9"/>
  <c r="L1200" i="9" s="1"/>
  <c r="M1200" i="9" s="1"/>
  <c r="H1201" i="9"/>
  <c r="L1201" i="9" s="1"/>
  <c r="M1201" i="9" s="1"/>
  <c r="H1202" i="9"/>
  <c r="L1202" i="9" s="1"/>
  <c r="M1202" i="9" s="1"/>
  <c r="H1203" i="9"/>
  <c r="L1203" i="9" s="1"/>
  <c r="M1203" i="9" s="1"/>
  <c r="H1204" i="9"/>
  <c r="L1204" i="9" s="1"/>
  <c r="M1204" i="9" s="1"/>
  <c r="H1205" i="9"/>
  <c r="L1205" i="9" s="1"/>
  <c r="M1205" i="9" s="1"/>
  <c r="H1206" i="9"/>
  <c r="L1206" i="9" s="1"/>
  <c r="M1206" i="9" s="1"/>
  <c r="H1207" i="9"/>
  <c r="L1207" i="9" s="1"/>
  <c r="M1207" i="9" s="1"/>
  <c r="H1208" i="9"/>
  <c r="L1208" i="9" s="1"/>
  <c r="M1208" i="9" s="1"/>
  <c r="H1209" i="9"/>
  <c r="L1209" i="9" s="1"/>
  <c r="M1209" i="9" s="1"/>
  <c r="H1210" i="9"/>
  <c r="L1210" i="9" s="1"/>
  <c r="M1210" i="9" s="1"/>
  <c r="H1211" i="9"/>
  <c r="L1211" i="9" s="1"/>
  <c r="M1211" i="9" s="1"/>
  <c r="H1212" i="9"/>
  <c r="L1212" i="9" s="1"/>
  <c r="M1212" i="9" s="1"/>
  <c r="H1213" i="9"/>
  <c r="L1213" i="9" s="1"/>
  <c r="M1213" i="9" s="1"/>
  <c r="H1214" i="9"/>
  <c r="L1214" i="9" s="1"/>
  <c r="M1214" i="9" s="1"/>
  <c r="H1215" i="9"/>
  <c r="L1215" i="9" s="1"/>
  <c r="M1215" i="9" s="1"/>
  <c r="H1216" i="9"/>
  <c r="L1216" i="9" s="1"/>
  <c r="M1216" i="9" s="1"/>
  <c r="H1217" i="9"/>
  <c r="L1217" i="9" s="1"/>
  <c r="M1217" i="9" s="1"/>
  <c r="H1218" i="9"/>
  <c r="L1218" i="9" s="1"/>
  <c r="M1218" i="9" s="1"/>
  <c r="H1219" i="9"/>
  <c r="L1219" i="9" s="1"/>
  <c r="M1219" i="9" s="1"/>
  <c r="H1220" i="9"/>
  <c r="L1220" i="9" s="1"/>
  <c r="M1220" i="9" s="1"/>
  <c r="H1221" i="9"/>
  <c r="L1221" i="9" s="1"/>
  <c r="M1221" i="9" s="1"/>
  <c r="H1222" i="9"/>
  <c r="L1222" i="9" s="1"/>
  <c r="M1222" i="9" s="1"/>
  <c r="H1223" i="9"/>
  <c r="L1223" i="9" s="1"/>
  <c r="M1223" i="9" s="1"/>
  <c r="H1224" i="9"/>
  <c r="L1224" i="9" s="1"/>
  <c r="M1224" i="9" s="1"/>
  <c r="H1225" i="9"/>
  <c r="L1225" i="9" s="1"/>
  <c r="M1225" i="9" s="1"/>
  <c r="H1226" i="9"/>
  <c r="L1226" i="9" s="1"/>
  <c r="M1226" i="9" s="1"/>
  <c r="H1227" i="9"/>
  <c r="L1227" i="9" s="1"/>
  <c r="M1227" i="9" s="1"/>
  <c r="H1228" i="9"/>
  <c r="L1228" i="9" s="1"/>
  <c r="M1228" i="9" s="1"/>
  <c r="H1229" i="9"/>
  <c r="L1229" i="9" s="1"/>
  <c r="M1229" i="9" s="1"/>
  <c r="H1230" i="9"/>
  <c r="L1230" i="9" s="1"/>
  <c r="M1230" i="9" s="1"/>
  <c r="H1231" i="9"/>
  <c r="L1231" i="9" s="1"/>
  <c r="M1231" i="9" s="1"/>
  <c r="H1232" i="9"/>
  <c r="L1232" i="9" s="1"/>
  <c r="M1232" i="9" s="1"/>
  <c r="H1233" i="9"/>
  <c r="L1233" i="9" s="1"/>
  <c r="M1233" i="9" s="1"/>
  <c r="H1234" i="9"/>
  <c r="L1234" i="9" s="1"/>
  <c r="M1234" i="9" s="1"/>
  <c r="H1235" i="9"/>
  <c r="L1235" i="9" s="1"/>
  <c r="M1235" i="9" s="1"/>
  <c r="H1236" i="9"/>
  <c r="L1236" i="9" s="1"/>
  <c r="M1236" i="9" s="1"/>
  <c r="H1237" i="9"/>
  <c r="L1237" i="9" s="1"/>
  <c r="M1237" i="9" s="1"/>
  <c r="H1238" i="9"/>
  <c r="L1238" i="9" s="1"/>
  <c r="M1238" i="9" s="1"/>
  <c r="H1239" i="9"/>
  <c r="L1239" i="9" s="1"/>
  <c r="M1239" i="9" s="1"/>
  <c r="H1240" i="9"/>
  <c r="L1240" i="9" s="1"/>
  <c r="M1240" i="9" s="1"/>
  <c r="H1241" i="9"/>
  <c r="L1241" i="9" s="1"/>
  <c r="M1241" i="9" s="1"/>
  <c r="H1242" i="9"/>
  <c r="L1242" i="9" s="1"/>
  <c r="M1242" i="9" s="1"/>
  <c r="H1243" i="9"/>
  <c r="L1243" i="9" s="1"/>
  <c r="M1243" i="9" s="1"/>
  <c r="H1244" i="9"/>
  <c r="L1244" i="9" s="1"/>
  <c r="M1244" i="9" s="1"/>
  <c r="H1245" i="9"/>
  <c r="L1245" i="9" s="1"/>
  <c r="M1245" i="9" s="1"/>
  <c r="H1246" i="9"/>
  <c r="L1246" i="9" s="1"/>
  <c r="M1246" i="9" s="1"/>
  <c r="H1247" i="9"/>
  <c r="L1247" i="9" s="1"/>
  <c r="M1247" i="9" s="1"/>
  <c r="H1248" i="9"/>
  <c r="L1248" i="9" s="1"/>
  <c r="M1248" i="9" s="1"/>
  <c r="H1249" i="9"/>
  <c r="L1249" i="9" s="1"/>
  <c r="M1249" i="9" s="1"/>
  <c r="H1250" i="9"/>
  <c r="L1250" i="9" s="1"/>
  <c r="M1250" i="9" s="1"/>
  <c r="H1251" i="9"/>
  <c r="L1251" i="9" s="1"/>
  <c r="M1251" i="9" s="1"/>
  <c r="H1252" i="9"/>
  <c r="L1252" i="9" s="1"/>
  <c r="M1252" i="9" s="1"/>
  <c r="H1253" i="9"/>
  <c r="L1253" i="9" s="1"/>
  <c r="M1253" i="9" s="1"/>
  <c r="H1254" i="9"/>
  <c r="L1254" i="9" s="1"/>
  <c r="M1254" i="9" s="1"/>
  <c r="H1255" i="9"/>
  <c r="L1255" i="9" s="1"/>
  <c r="M1255" i="9" s="1"/>
  <c r="H1256" i="9"/>
  <c r="L1256" i="9" s="1"/>
  <c r="M1256" i="9" s="1"/>
  <c r="H1257" i="9"/>
  <c r="L1257" i="9" s="1"/>
  <c r="M1257" i="9" s="1"/>
  <c r="H1258" i="9"/>
  <c r="L1258" i="9" s="1"/>
  <c r="M1258" i="9" s="1"/>
  <c r="H1259" i="9"/>
  <c r="L1259" i="9" s="1"/>
  <c r="M1259" i="9" s="1"/>
  <c r="H1260" i="9"/>
  <c r="L1260" i="9" s="1"/>
  <c r="M1260" i="9" s="1"/>
  <c r="H1261" i="9"/>
  <c r="L1261" i="9" s="1"/>
  <c r="M1261" i="9" s="1"/>
  <c r="H1262" i="9"/>
  <c r="L1262" i="9" s="1"/>
  <c r="M1262" i="9" s="1"/>
  <c r="H1263" i="9"/>
  <c r="L1263" i="9" s="1"/>
  <c r="M1263" i="9" s="1"/>
  <c r="H1264" i="9"/>
  <c r="L1264" i="9" s="1"/>
  <c r="M1264" i="9" s="1"/>
  <c r="H1265" i="9"/>
  <c r="L1265" i="9" s="1"/>
  <c r="M1265" i="9" s="1"/>
  <c r="H1266" i="9"/>
  <c r="L1266" i="9" s="1"/>
  <c r="M1266" i="9" s="1"/>
  <c r="H1267" i="9"/>
  <c r="L1267" i="9" s="1"/>
  <c r="M1267" i="9" s="1"/>
  <c r="H1268" i="9"/>
  <c r="L1268" i="9" s="1"/>
  <c r="M1268" i="9" s="1"/>
  <c r="H1269" i="9"/>
  <c r="L1269" i="9" s="1"/>
  <c r="M1269" i="9" s="1"/>
  <c r="H1270" i="9"/>
  <c r="L1270" i="9" s="1"/>
  <c r="M1270" i="9" s="1"/>
  <c r="H1271" i="9"/>
  <c r="L1271" i="9" s="1"/>
  <c r="M1271" i="9" s="1"/>
  <c r="H1272" i="9"/>
  <c r="L1272" i="9" s="1"/>
  <c r="M1272" i="9" s="1"/>
  <c r="H1273" i="9"/>
  <c r="L1273" i="9" s="1"/>
  <c r="M1273" i="9" s="1"/>
  <c r="H1274" i="9"/>
  <c r="L1274" i="9" s="1"/>
  <c r="M1274" i="9" s="1"/>
  <c r="H1275" i="9"/>
  <c r="L1275" i="9" s="1"/>
  <c r="M1275" i="9" s="1"/>
  <c r="H1276" i="9"/>
  <c r="L1276" i="9" s="1"/>
  <c r="M1276" i="9" s="1"/>
  <c r="H1277" i="9"/>
  <c r="L1277" i="9" s="1"/>
  <c r="M1277" i="9" s="1"/>
  <c r="H1278" i="9"/>
  <c r="L1278" i="9" s="1"/>
  <c r="M1278" i="9" s="1"/>
  <c r="H1279" i="9"/>
  <c r="L1279" i="9" s="1"/>
  <c r="M1279" i="9" s="1"/>
  <c r="H1280" i="9"/>
  <c r="L1280" i="9" s="1"/>
  <c r="M1280" i="9" s="1"/>
  <c r="H1281" i="9"/>
  <c r="L1281" i="9" s="1"/>
  <c r="M1281" i="9" s="1"/>
  <c r="H1282" i="9"/>
  <c r="L1282" i="9" s="1"/>
  <c r="M1282" i="9" s="1"/>
  <c r="H1283" i="9"/>
  <c r="L1283" i="9" s="1"/>
  <c r="M1283" i="9" s="1"/>
  <c r="H1284" i="9"/>
  <c r="L1284" i="9" s="1"/>
  <c r="M1284" i="9" s="1"/>
  <c r="H1285" i="9"/>
  <c r="L1285" i="9" s="1"/>
  <c r="M1285" i="9" s="1"/>
  <c r="H1286" i="9"/>
  <c r="L1286" i="9" s="1"/>
  <c r="M1286" i="9" s="1"/>
  <c r="H1287" i="9"/>
  <c r="L1287" i="9" s="1"/>
  <c r="M1287" i="9" s="1"/>
  <c r="H1288" i="9"/>
  <c r="L1288" i="9" s="1"/>
  <c r="M1288" i="9" s="1"/>
  <c r="H1289" i="9"/>
  <c r="L1289" i="9" s="1"/>
  <c r="M1289" i="9" s="1"/>
  <c r="H1290" i="9"/>
  <c r="L1290" i="9" s="1"/>
  <c r="M1290" i="9" s="1"/>
  <c r="H1291" i="9"/>
  <c r="L1291" i="9" s="1"/>
  <c r="M1291" i="9" s="1"/>
  <c r="H1292" i="9"/>
  <c r="L1292" i="9" s="1"/>
  <c r="M1292" i="9" s="1"/>
  <c r="H1293" i="9"/>
  <c r="L1293" i="9" s="1"/>
  <c r="M1293" i="9" s="1"/>
  <c r="H1294" i="9"/>
  <c r="L1294" i="9" s="1"/>
  <c r="M1294" i="9" s="1"/>
  <c r="H1295" i="9"/>
  <c r="L1295" i="9" s="1"/>
  <c r="M1295" i="9" s="1"/>
  <c r="H1296" i="9"/>
  <c r="L1296" i="9" s="1"/>
  <c r="M1296" i="9" s="1"/>
  <c r="H1297" i="9"/>
  <c r="L1297" i="9" s="1"/>
  <c r="M1297" i="9" s="1"/>
  <c r="H1298" i="9"/>
  <c r="L1298" i="9" s="1"/>
  <c r="M1298" i="9" s="1"/>
  <c r="H1299" i="9"/>
  <c r="L1299" i="9" s="1"/>
  <c r="M1299" i="9" s="1"/>
  <c r="H1300" i="9"/>
  <c r="L1300" i="9" s="1"/>
  <c r="M1300" i="9" s="1"/>
  <c r="H1301" i="9"/>
  <c r="L1301" i="9" s="1"/>
  <c r="M1301" i="9" s="1"/>
  <c r="H1302" i="9"/>
  <c r="L1302" i="9" s="1"/>
  <c r="M1302" i="9" s="1"/>
  <c r="H1303" i="9"/>
  <c r="L1303" i="9" s="1"/>
  <c r="M1303" i="9" s="1"/>
  <c r="H1304" i="9"/>
  <c r="L1304" i="9" s="1"/>
  <c r="M1304" i="9" s="1"/>
  <c r="H1305" i="9"/>
  <c r="L1305" i="9" s="1"/>
  <c r="M1305" i="9" s="1"/>
  <c r="H1306" i="9"/>
  <c r="L1306" i="9" s="1"/>
  <c r="M1306" i="9" s="1"/>
  <c r="H1307" i="9"/>
  <c r="L1307" i="9" s="1"/>
  <c r="M1307" i="9" s="1"/>
  <c r="H1308" i="9"/>
  <c r="L1308" i="9" s="1"/>
  <c r="M1308" i="9" s="1"/>
  <c r="H1309" i="9"/>
  <c r="L1309" i="9" s="1"/>
  <c r="M1309" i="9" s="1"/>
  <c r="H1310" i="9"/>
  <c r="L1310" i="9" s="1"/>
  <c r="M1310" i="9" s="1"/>
  <c r="H1311" i="9"/>
  <c r="L1311" i="9" s="1"/>
  <c r="M1311" i="9" s="1"/>
  <c r="H1312" i="9"/>
  <c r="L1312" i="9" s="1"/>
  <c r="M1312" i="9" s="1"/>
  <c r="H1313" i="9"/>
  <c r="L1313" i="9" s="1"/>
  <c r="M1313" i="9" s="1"/>
  <c r="H1314" i="9"/>
  <c r="L1314" i="9" s="1"/>
  <c r="M1314" i="9" s="1"/>
  <c r="H1315" i="9"/>
  <c r="L1315" i="9" s="1"/>
  <c r="M1315" i="9" s="1"/>
  <c r="H1316" i="9"/>
  <c r="L1316" i="9" s="1"/>
  <c r="M1316" i="9" s="1"/>
  <c r="H1317" i="9"/>
  <c r="L1317" i="9" s="1"/>
  <c r="M1317" i="9" s="1"/>
  <c r="H1318" i="9"/>
  <c r="L1318" i="9" s="1"/>
  <c r="M1318" i="9" s="1"/>
  <c r="H1319" i="9"/>
  <c r="L1319" i="9" s="1"/>
  <c r="M1319" i="9" s="1"/>
  <c r="H1320" i="9"/>
  <c r="L1320" i="9" s="1"/>
  <c r="M1320" i="9" s="1"/>
  <c r="H1321" i="9"/>
  <c r="L1321" i="9" s="1"/>
  <c r="M1321" i="9" s="1"/>
  <c r="H1322" i="9"/>
  <c r="L1322" i="9" s="1"/>
  <c r="M1322" i="9" s="1"/>
  <c r="H1323" i="9"/>
  <c r="L1323" i="9" s="1"/>
  <c r="M1323" i="9" s="1"/>
  <c r="H1324" i="9"/>
  <c r="L1324" i="9" s="1"/>
  <c r="M1324" i="9" s="1"/>
  <c r="H1325" i="9"/>
  <c r="L1325" i="9" s="1"/>
  <c r="M1325" i="9" s="1"/>
  <c r="H1326" i="9"/>
  <c r="L1326" i="9" s="1"/>
  <c r="M1326" i="9" s="1"/>
  <c r="H1327" i="9"/>
  <c r="L1327" i="9" s="1"/>
  <c r="M1327" i="9" s="1"/>
  <c r="H1328" i="9"/>
  <c r="L1328" i="9" s="1"/>
  <c r="M1328" i="9" s="1"/>
  <c r="H1329" i="9"/>
  <c r="L1329" i="9" s="1"/>
  <c r="M1329" i="9" s="1"/>
  <c r="H1330" i="9"/>
  <c r="L1330" i="9" s="1"/>
  <c r="M1330" i="9" s="1"/>
  <c r="H1331" i="9"/>
  <c r="L1331" i="9" s="1"/>
  <c r="M1331" i="9" s="1"/>
  <c r="H1332" i="9"/>
  <c r="L1332" i="9" s="1"/>
  <c r="M1332" i="9" s="1"/>
  <c r="H1333" i="9"/>
  <c r="L1333" i="9" s="1"/>
  <c r="M1333" i="9" s="1"/>
  <c r="H1334" i="9"/>
  <c r="L1334" i="9" s="1"/>
  <c r="M1334" i="9" s="1"/>
  <c r="H1335" i="9"/>
  <c r="L1335" i="9" s="1"/>
  <c r="M1335" i="9" s="1"/>
  <c r="H1336" i="9"/>
  <c r="L1336" i="9" s="1"/>
  <c r="M1336" i="9" s="1"/>
  <c r="H1337" i="9"/>
  <c r="L1337" i="9" s="1"/>
  <c r="M1337" i="9" s="1"/>
  <c r="H1338" i="9"/>
  <c r="L1338" i="9" s="1"/>
  <c r="M1338" i="9" s="1"/>
  <c r="H1339" i="9"/>
  <c r="L1339" i="9" s="1"/>
  <c r="M1339" i="9" s="1"/>
  <c r="H1340" i="9"/>
  <c r="L1340" i="9" s="1"/>
  <c r="M1340" i="9" s="1"/>
  <c r="H1341" i="9"/>
  <c r="L1341" i="9" s="1"/>
  <c r="M1341" i="9" s="1"/>
  <c r="H1342" i="9"/>
  <c r="L1342" i="9" s="1"/>
  <c r="M1342" i="9" s="1"/>
  <c r="H1343" i="9"/>
  <c r="L1343" i="9" s="1"/>
  <c r="M1343" i="9" s="1"/>
  <c r="H1344" i="9"/>
  <c r="L1344" i="9" s="1"/>
  <c r="M1344" i="9" s="1"/>
  <c r="H1345" i="9"/>
  <c r="L1345" i="9" s="1"/>
  <c r="M1345" i="9" s="1"/>
  <c r="H1346" i="9"/>
  <c r="L1346" i="9" s="1"/>
  <c r="M1346" i="9" s="1"/>
  <c r="H1347" i="9"/>
  <c r="L1347" i="9" s="1"/>
  <c r="M1347" i="9" s="1"/>
  <c r="H1348" i="9"/>
  <c r="L1348" i="9" s="1"/>
  <c r="M1348" i="9" s="1"/>
  <c r="H1349" i="9"/>
  <c r="L1349" i="9" s="1"/>
  <c r="M1349" i="9" s="1"/>
  <c r="H1350" i="9"/>
  <c r="L1350" i="9" s="1"/>
  <c r="M1350" i="9" s="1"/>
  <c r="H1351" i="9"/>
  <c r="L1351" i="9" s="1"/>
  <c r="M1351" i="9" s="1"/>
  <c r="H1352" i="9"/>
  <c r="L1352" i="9" s="1"/>
  <c r="M1352" i="9" s="1"/>
  <c r="H1353" i="9"/>
  <c r="L1353" i="9" s="1"/>
  <c r="M1353" i="9" s="1"/>
  <c r="H1354" i="9"/>
  <c r="L1354" i="9" s="1"/>
  <c r="M1354" i="9" s="1"/>
  <c r="H1355" i="9"/>
  <c r="L1355" i="9" s="1"/>
  <c r="M1355" i="9" s="1"/>
  <c r="H1356" i="9"/>
  <c r="L1356" i="9" s="1"/>
  <c r="M1356" i="9" s="1"/>
  <c r="H1357" i="9"/>
  <c r="L1357" i="9" s="1"/>
  <c r="M1357" i="9" s="1"/>
  <c r="H1358" i="9"/>
  <c r="L1358" i="9" s="1"/>
  <c r="M1358" i="9" s="1"/>
  <c r="H1359" i="9"/>
  <c r="L1359" i="9" s="1"/>
  <c r="M1359" i="9" s="1"/>
  <c r="H1360" i="9"/>
  <c r="L1360" i="9" s="1"/>
  <c r="M1360" i="9" s="1"/>
  <c r="H1361" i="9"/>
  <c r="L1361" i="9" s="1"/>
  <c r="M1361" i="9" s="1"/>
  <c r="H1362" i="9"/>
  <c r="L1362" i="9" s="1"/>
  <c r="M1362" i="9" s="1"/>
  <c r="H1363" i="9"/>
  <c r="L1363" i="9" s="1"/>
  <c r="M1363" i="9" s="1"/>
  <c r="H1364" i="9"/>
  <c r="L1364" i="9" s="1"/>
  <c r="M1364" i="9" s="1"/>
  <c r="H1365" i="9"/>
  <c r="L1365" i="9" s="1"/>
  <c r="M1365" i="9" s="1"/>
  <c r="H1366" i="9"/>
  <c r="L1366" i="9" s="1"/>
  <c r="M1366" i="9" s="1"/>
  <c r="H1367" i="9"/>
  <c r="H1368" i="9"/>
  <c r="L1368" i="9" s="1"/>
  <c r="M1368" i="9" s="1"/>
  <c r="H1369" i="9"/>
  <c r="L1369" i="9" s="1"/>
  <c r="M1369" i="9" s="1"/>
  <c r="H1370" i="9"/>
  <c r="L1370" i="9" s="1"/>
  <c r="M1370" i="9" s="1"/>
  <c r="H1371" i="9"/>
  <c r="L1371" i="9" s="1"/>
  <c r="M1371" i="9" s="1"/>
  <c r="H1372" i="9"/>
  <c r="L1372" i="9" s="1"/>
  <c r="M1372" i="9" s="1"/>
  <c r="H1373" i="9"/>
  <c r="L1373" i="9" s="1"/>
  <c r="M1373" i="9" s="1"/>
  <c r="H1374" i="9"/>
  <c r="L1374" i="9" s="1"/>
  <c r="M1374" i="9" s="1"/>
  <c r="H1375" i="9"/>
  <c r="L1375" i="9" s="1"/>
  <c r="M1375" i="9" s="1"/>
  <c r="H1376" i="9"/>
  <c r="L1376" i="9" s="1"/>
  <c r="M1376" i="9" s="1"/>
  <c r="H1377" i="9"/>
  <c r="L1377" i="9" s="1"/>
  <c r="M1377" i="9" s="1"/>
  <c r="H1378" i="9"/>
  <c r="L1378" i="9" s="1"/>
  <c r="M1378" i="9" s="1"/>
  <c r="H1379" i="9"/>
  <c r="L1379" i="9" s="1"/>
  <c r="M1379" i="9" s="1"/>
  <c r="H1380" i="9"/>
  <c r="L1380" i="9" s="1"/>
  <c r="M1380" i="9" s="1"/>
  <c r="H1381" i="9"/>
  <c r="L1381" i="9" s="1"/>
  <c r="M1381" i="9" s="1"/>
  <c r="H1382" i="9"/>
  <c r="L1382" i="9" s="1"/>
  <c r="M1382" i="9" s="1"/>
  <c r="H1383" i="9"/>
  <c r="L1383" i="9" s="1"/>
  <c r="M1383" i="9" s="1"/>
  <c r="H1384" i="9"/>
  <c r="L1384" i="9" s="1"/>
  <c r="M1384" i="9" s="1"/>
  <c r="H1385" i="9"/>
  <c r="L1385" i="9" s="1"/>
  <c r="M1385" i="9" s="1"/>
  <c r="H1386" i="9"/>
  <c r="L1386" i="9" s="1"/>
  <c r="M1386" i="9" s="1"/>
  <c r="H1387" i="9"/>
  <c r="L1387" i="9" s="1"/>
  <c r="M1387" i="9" s="1"/>
  <c r="H1388" i="9"/>
  <c r="H1389" i="9"/>
  <c r="L1389" i="9" s="1"/>
  <c r="M1389" i="9" s="1"/>
  <c r="H1390" i="9"/>
  <c r="L1390" i="9" s="1"/>
  <c r="M1390" i="9" s="1"/>
  <c r="H1391" i="9"/>
  <c r="L1391" i="9" s="1"/>
  <c r="M1391" i="9" s="1"/>
  <c r="H1392" i="9"/>
  <c r="L1392" i="9" s="1"/>
  <c r="M1392" i="9" s="1"/>
  <c r="H1393" i="9"/>
  <c r="L1393" i="9" s="1"/>
  <c r="M1393" i="9" s="1"/>
  <c r="H1394" i="9"/>
  <c r="L1394" i="9" s="1"/>
  <c r="M1394" i="9" s="1"/>
  <c r="H1395" i="9"/>
  <c r="L1395" i="9" s="1"/>
  <c r="M1395" i="9" s="1"/>
  <c r="H1396" i="9"/>
  <c r="L1396" i="9" s="1"/>
  <c r="M1396" i="9" s="1"/>
  <c r="H1397" i="9"/>
  <c r="L1397" i="9" s="1"/>
  <c r="M1397" i="9" s="1"/>
  <c r="H1398" i="9"/>
  <c r="L1398" i="9" s="1"/>
  <c r="M1398" i="9" s="1"/>
  <c r="H1399" i="9"/>
  <c r="L1399" i="9" s="1"/>
  <c r="M1399" i="9" s="1"/>
  <c r="H1400" i="9"/>
  <c r="L1400" i="9" s="1"/>
  <c r="M1400" i="9" s="1"/>
  <c r="H1401" i="9"/>
  <c r="L1401" i="9" s="1"/>
  <c r="M1401" i="9" s="1"/>
  <c r="H1402" i="9"/>
  <c r="L1402" i="9" s="1"/>
  <c r="M1402" i="9" s="1"/>
  <c r="H1403" i="9"/>
  <c r="L1403" i="9" s="1"/>
  <c r="M1403" i="9" s="1"/>
  <c r="H1404" i="9"/>
  <c r="L1404" i="9" s="1"/>
  <c r="M1404" i="9" s="1"/>
  <c r="H1405" i="9"/>
  <c r="L1405" i="9" s="1"/>
  <c r="M1405" i="9" s="1"/>
  <c r="H1406" i="9"/>
  <c r="L1406" i="9" s="1"/>
  <c r="M1406" i="9" s="1"/>
  <c r="H1407" i="9"/>
  <c r="L1407" i="9" s="1"/>
  <c r="M1407" i="9" s="1"/>
  <c r="H1408" i="9"/>
  <c r="L1408" i="9" s="1"/>
  <c r="M1408" i="9" s="1"/>
  <c r="H1409" i="9"/>
  <c r="L1409" i="9" s="1"/>
  <c r="M1409" i="9" s="1"/>
  <c r="H1410" i="9"/>
  <c r="L1410" i="9" s="1"/>
  <c r="M1410" i="9" s="1"/>
  <c r="H1411" i="9"/>
  <c r="L1411" i="9" s="1"/>
  <c r="M1411" i="9" s="1"/>
  <c r="H1412" i="9"/>
  <c r="L1412" i="9" s="1"/>
  <c r="M1412" i="9" s="1"/>
  <c r="H1413" i="9"/>
  <c r="L1413" i="9" s="1"/>
  <c r="M1413" i="9" s="1"/>
  <c r="H1414" i="9"/>
  <c r="L1414" i="9" s="1"/>
  <c r="M1414" i="9" s="1"/>
  <c r="H1415" i="9"/>
  <c r="L1415" i="9" s="1"/>
  <c r="M1415" i="9" s="1"/>
  <c r="H1416" i="9"/>
  <c r="L1416" i="9" s="1"/>
  <c r="M1416" i="9" s="1"/>
  <c r="H1417" i="9"/>
  <c r="L1417" i="9" s="1"/>
  <c r="M1417" i="9" s="1"/>
  <c r="H1418" i="9"/>
  <c r="L1418" i="9" s="1"/>
  <c r="M1418" i="9" s="1"/>
  <c r="H1419" i="9"/>
  <c r="L1419" i="9" s="1"/>
  <c r="M1419" i="9" s="1"/>
  <c r="H1420" i="9"/>
  <c r="L1420" i="9" s="1"/>
  <c r="M1420" i="9" s="1"/>
  <c r="H1421" i="9"/>
  <c r="L1421" i="9" s="1"/>
  <c r="M1421" i="9" s="1"/>
  <c r="H1422" i="9"/>
  <c r="L1422" i="9" s="1"/>
  <c r="M1422" i="9" s="1"/>
  <c r="H1423" i="9"/>
  <c r="L1423" i="9" s="1"/>
  <c r="M1423" i="9" s="1"/>
  <c r="H1424" i="9"/>
  <c r="L1424" i="9" s="1"/>
  <c r="M1424" i="9" s="1"/>
  <c r="H1425" i="9"/>
  <c r="L1425" i="9" s="1"/>
  <c r="M1425" i="9" s="1"/>
  <c r="H1426" i="9"/>
  <c r="L1426" i="9" s="1"/>
  <c r="M1426" i="9" s="1"/>
  <c r="H1427" i="9"/>
  <c r="L1427" i="9" s="1"/>
  <c r="M1427" i="9" s="1"/>
  <c r="H1428" i="9"/>
  <c r="L1428" i="9" s="1"/>
  <c r="M1428" i="9" s="1"/>
  <c r="H1429" i="9"/>
  <c r="L1429" i="9" s="1"/>
  <c r="M1429" i="9" s="1"/>
  <c r="H1430" i="9"/>
  <c r="L1430" i="9" s="1"/>
  <c r="M1430" i="9" s="1"/>
  <c r="H1431" i="9"/>
  <c r="H1432" i="9"/>
  <c r="L1432" i="9" s="1"/>
  <c r="M1432" i="9" s="1"/>
  <c r="H1433" i="9"/>
  <c r="L1433" i="9" s="1"/>
  <c r="M1433" i="9" s="1"/>
  <c r="H1434" i="9"/>
  <c r="L1434" i="9" s="1"/>
  <c r="M1434" i="9" s="1"/>
  <c r="H1435" i="9"/>
  <c r="L1435" i="9" s="1"/>
  <c r="M1435" i="9" s="1"/>
  <c r="H1436" i="9"/>
  <c r="L1436" i="9" s="1"/>
  <c r="M1436" i="9" s="1"/>
  <c r="H1437" i="9"/>
  <c r="L1437" i="9" s="1"/>
  <c r="M1437" i="9" s="1"/>
  <c r="H1438" i="9"/>
  <c r="L1438" i="9" s="1"/>
  <c r="M1438" i="9" s="1"/>
  <c r="H1439" i="9"/>
  <c r="L1439" i="9" s="1"/>
  <c r="M1439" i="9" s="1"/>
  <c r="H1440" i="9"/>
  <c r="L1440" i="9" s="1"/>
  <c r="M1440" i="9" s="1"/>
  <c r="H1441" i="9"/>
  <c r="L1441" i="9" s="1"/>
  <c r="M1441" i="9" s="1"/>
  <c r="H1442" i="9"/>
  <c r="L1442" i="9" s="1"/>
  <c r="M1442" i="9" s="1"/>
  <c r="H1443" i="9"/>
  <c r="L1443" i="9" s="1"/>
  <c r="M1443" i="9" s="1"/>
  <c r="H1444" i="9"/>
  <c r="L1444" i="9" s="1"/>
  <c r="M1444" i="9" s="1"/>
  <c r="H1445" i="9"/>
  <c r="L1445" i="9" s="1"/>
  <c r="M1445" i="9" s="1"/>
  <c r="H1446" i="9"/>
  <c r="L1446" i="9" s="1"/>
  <c r="M1446" i="9" s="1"/>
  <c r="H1447" i="9"/>
  <c r="L1447" i="9" s="1"/>
  <c r="M1447" i="9" s="1"/>
  <c r="H1448" i="9"/>
  <c r="L1448" i="9" s="1"/>
  <c r="M1448" i="9" s="1"/>
  <c r="H1449" i="9"/>
  <c r="L1449" i="9" s="1"/>
  <c r="M1449" i="9" s="1"/>
  <c r="H1450" i="9"/>
  <c r="L1450" i="9" s="1"/>
  <c r="M1450" i="9" s="1"/>
  <c r="H1451" i="9"/>
  <c r="L1451" i="9" s="1"/>
  <c r="M1451" i="9" s="1"/>
  <c r="H1452" i="9"/>
  <c r="L1452" i="9" s="1"/>
  <c r="M1452" i="9" s="1"/>
  <c r="H1453" i="9"/>
  <c r="L1453" i="9" s="1"/>
  <c r="M1453" i="9" s="1"/>
  <c r="H1454" i="9"/>
  <c r="L1454" i="9" s="1"/>
  <c r="M1454" i="9" s="1"/>
  <c r="H1455" i="9"/>
  <c r="L1455" i="9" s="1"/>
  <c r="M1455" i="9" s="1"/>
  <c r="H1456" i="9"/>
  <c r="L1456" i="9" s="1"/>
  <c r="M1456" i="9" s="1"/>
  <c r="H1457" i="9"/>
  <c r="L1457" i="9" s="1"/>
  <c r="M1457" i="9" s="1"/>
  <c r="H1458" i="9"/>
  <c r="L1458" i="9" s="1"/>
  <c r="M1458" i="9" s="1"/>
  <c r="H1459" i="9"/>
  <c r="L1459" i="9" s="1"/>
  <c r="M1459" i="9" s="1"/>
  <c r="H1460" i="9"/>
  <c r="L1460" i="9" s="1"/>
  <c r="M1460" i="9" s="1"/>
  <c r="H1461" i="9"/>
  <c r="L1461" i="9" s="1"/>
  <c r="M1461" i="9" s="1"/>
  <c r="H1462" i="9"/>
  <c r="L1462" i="9" s="1"/>
  <c r="M1462" i="9" s="1"/>
  <c r="H1463" i="9"/>
  <c r="L1463" i="9" s="1"/>
  <c r="M1463" i="9" s="1"/>
  <c r="H1464" i="9"/>
  <c r="L1464" i="9" s="1"/>
  <c r="M1464" i="9" s="1"/>
  <c r="H1465" i="9"/>
  <c r="L1465" i="9" s="1"/>
  <c r="M1465" i="9" s="1"/>
  <c r="H1466" i="9"/>
  <c r="L1466" i="9" s="1"/>
  <c r="M1466" i="9" s="1"/>
  <c r="H1467" i="9"/>
  <c r="L1467" i="9" s="1"/>
  <c r="M1467" i="9" s="1"/>
  <c r="H1468" i="9"/>
  <c r="L1468" i="9" s="1"/>
  <c r="M1468" i="9" s="1"/>
  <c r="H1469" i="9"/>
  <c r="L1469" i="9" s="1"/>
  <c r="M1469" i="9" s="1"/>
  <c r="H1470" i="9"/>
  <c r="L1470" i="9" s="1"/>
  <c r="M1470" i="9" s="1"/>
  <c r="H1471" i="9"/>
  <c r="L1471" i="9" s="1"/>
  <c r="M1471" i="9" s="1"/>
  <c r="H1472" i="9"/>
  <c r="L1472" i="9" s="1"/>
  <c r="M1472" i="9" s="1"/>
  <c r="H1473" i="9"/>
  <c r="L1473" i="9" s="1"/>
  <c r="M1473" i="9" s="1"/>
  <c r="H1474" i="9"/>
  <c r="L1474" i="9" s="1"/>
  <c r="M1474" i="9" s="1"/>
  <c r="H1475" i="9"/>
  <c r="L1475" i="9" s="1"/>
  <c r="M1475" i="9" s="1"/>
  <c r="H1476" i="9"/>
  <c r="L1476" i="9" s="1"/>
  <c r="M1476" i="9" s="1"/>
  <c r="H1477" i="9"/>
  <c r="L1477" i="9" s="1"/>
  <c r="M1477" i="9" s="1"/>
  <c r="H1478" i="9"/>
  <c r="L1478" i="9" s="1"/>
  <c r="M1478" i="9" s="1"/>
  <c r="H1479" i="9"/>
  <c r="L1479" i="9" s="1"/>
  <c r="M1479" i="9" s="1"/>
  <c r="H1480" i="9"/>
  <c r="L1480" i="9" s="1"/>
  <c r="M1480" i="9" s="1"/>
  <c r="H1481" i="9"/>
  <c r="L1481" i="9" s="1"/>
  <c r="M1481" i="9" s="1"/>
  <c r="H1482" i="9"/>
  <c r="L1482" i="9" s="1"/>
  <c r="M1482" i="9" s="1"/>
  <c r="H1483" i="9"/>
  <c r="L1483" i="9" s="1"/>
  <c r="M1483" i="9" s="1"/>
  <c r="H1484" i="9"/>
  <c r="L1484" i="9" s="1"/>
  <c r="M1484" i="9" s="1"/>
  <c r="H1485" i="9"/>
  <c r="L1485" i="9" s="1"/>
  <c r="M1485" i="9" s="1"/>
  <c r="H1486" i="9"/>
  <c r="L1486" i="9" s="1"/>
  <c r="M1486" i="9" s="1"/>
  <c r="H1487" i="9"/>
  <c r="L1487" i="9" s="1"/>
  <c r="M1487" i="9" s="1"/>
  <c r="H1488" i="9"/>
  <c r="L1488" i="9" s="1"/>
  <c r="M1488" i="9" s="1"/>
  <c r="H1489" i="9"/>
  <c r="L1489" i="9" s="1"/>
  <c r="M1489" i="9" s="1"/>
  <c r="H1490" i="9"/>
  <c r="L1490" i="9" s="1"/>
  <c r="M1490" i="9" s="1"/>
  <c r="H1491" i="9"/>
  <c r="L1491" i="9" s="1"/>
  <c r="M1491" i="9" s="1"/>
  <c r="H1492" i="9"/>
  <c r="L1492" i="9" s="1"/>
  <c r="M1492" i="9" s="1"/>
  <c r="H1493" i="9"/>
  <c r="L1493" i="9" s="1"/>
  <c r="M1493" i="9" s="1"/>
  <c r="H1494" i="9"/>
  <c r="L1494" i="9" s="1"/>
  <c r="M1494" i="9" s="1"/>
  <c r="H1495" i="9"/>
  <c r="H1496" i="9"/>
  <c r="L1496" i="9" s="1"/>
  <c r="M1496" i="9" s="1"/>
  <c r="H1497" i="9"/>
  <c r="L1497" i="9" s="1"/>
  <c r="M1497" i="9" s="1"/>
  <c r="H1498" i="9"/>
  <c r="L1498" i="9" s="1"/>
  <c r="M1498" i="9" s="1"/>
  <c r="H1499" i="9"/>
  <c r="L1499" i="9" s="1"/>
  <c r="M1499" i="9" s="1"/>
  <c r="H1500" i="9"/>
  <c r="L1500" i="9" s="1"/>
  <c r="M1500" i="9" s="1"/>
  <c r="H1501" i="9"/>
  <c r="L1501" i="9" s="1"/>
  <c r="M1501" i="9" s="1"/>
  <c r="H1502" i="9"/>
  <c r="L1502" i="9" s="1"/>
  <c r="M1502" i="9" s="1"/>
  <c r="H1503" i="9"/>
  <c r="L1503" i="9" s="1"/>
  <c r="M1503" i="9" s="1"/>
  <c r="H1504" i="9"/>
  <c r="L1504" i="9" s="1"/>
  <c r="M1504" i="9" s="1"/>
  <c r="H1505" i="9"/>
  <c r="L1505" i="9" s="1"/>
  <c r="M1505" i="9" s="1"/>
  <c r="H1506" i="9"/>
  <c r="L1506" i="9" s="1"/>
  <c r="M1506" i="9" s="1"/>
  <c r="H1507" i="9"/>
  <c r="L1507" i="9" s="1"/>
  <c r="M1507" i="9" s="1"/>
  <c r="H1508" i="9"/>
  <c r="L1508" i="9" s="1"/>
  <c r="M1508" i="9" s="1"/>
  <c r="H1509" i="9"/>
  <c r="L1509" i="9" s="1"/>
  <c r="M1509" i="9" s="1"/>
  <c r="H1510" i="9"/>
  <c r="L1510" i="9" s="1"/>
  <c r="M1510" i="9" s="1"/>
  <c r="H1511" i="9"/>
  <c r="L1511" i="9" s="1"/>
  <c r="M1511" i="9" s="1"/>
  <c r="H1512" i="9"/>
  <c r="L1512" i="9" s="1"/>
  <c r="M1512" i="9" s="1"/>
  <c r="H1513" i="9"/>
  <c r="L1513" i="9" s="1"/>
  <c r="M1513" i="9" s="1"/>
  <c r="H1514" i="9"/>
  <c r="L1514" i="9" s="1"/>
  <c r="M1514" i="9" s="1"/>
  <c r="H1515" i="9"/>
  <c r="L1515" i="9" s="1"/>
  <c r="M1515" i="9" s="1"/>
  <c r="H1516" i="9"/>
  <c r="H1517" i="9"/>
  <c r="L1517" i="9" s="1"/>
  <c r="M1517" i="9" s="1"/>
  <c r="H1518" i="9"/>
  <c r="L1518" i="9" s="1"/>
  <c r="M1518" i="9" s="1"/>
  <c r="H1519" i="9"/>
  <c r="L1519" i="9" s="1"/>
  <c r="M1519" i="9" s="1"/>
  <c r="H1520" i="9"/>
  <c r="L1520" i="9" s="1"/>
  <c r="M1520" i="9" s="1"/>
  <c r="H1521" i="9"/>
  <c r="L1521" i="9" s="1"/>
  <c r="M1521" i="9" s="1"/>
  <c r="H1522" i="9"/>
  <c r="L1522" i="9" s="1"/>
  <c r="M1522" i="9" s="1"/>
  <c r="H1523" i="9"/>
  <c r="L1523" i="9" s="1"/>
  <c r="M1523" i="9" s="1"/>
  <c r="H1524" i="9"/>
  <c r="L1524" i="9" s="1"/>
  <c r="M1524" i="9" s="1"/>
  <c r="H1525" i="9"/>
  <c r="L1525" i="9" s="1"/>
  <c r="M1525" i="9" s="1"/>
  <c r="H1526" i="9"/>
  <c r="L1526" i="9" s="1"/>
  <c r="M1526" i="9" s="1"/>
  <c r="H1527" i="9"/>
  <c r="L1527" i="9" s="1"/>
  <c r="M1527" i="9" s="1"/>
  <c r="H1528" i="9"/>
  <c r="L1528" i="9" s="1"/>
  <c r="M1528" i="9" s="1"/>
  <c r="H1529" i="9"/>
  <c r="L1529" i="9" s="1"/>
  <c r="M1529" i="9" s="1"/>
  <c r="H1530" i="9"/>
  <c r="L1530" i="9" s="1"/>
  <c r="M1530" i="9" s="1"/>
  <c r="H1531" i="9"/>
  <c r="L1531" i="9" s="1"/>
  <c r="M1531" i="9" s="1"/>
  <c r="H1532" i="9"/>
  <c r="L1532" i="9" s="1"/>
  <c r="M1532" i="9" s="1"/>
  <c r="H1533" i="9"/>
  <c r="L1533" i="9" s="1"/>
  <c r="M1533" i="9" s="1"/>
  <c r="H1534" i="9"/>
  <c r="L1534" i="9" s="1"/>
  <c r="M1534" i="9" s="1"/>
  <c r="H1535" i="9"/>
  <c r="L1535" i="9" s="1"/>
  <c r="M1535" i="9" s="1"/>
  <c r="H1536" i="9"/>
  <c r="L1536" i="9" s="1"/>
  <c r="M1536" i="9" s="1"/>
  <c r="H1537" i="9"/>
  <c r="L1537" i="9" s="1"/>
  <c r="M1537" i="9" s="1"/>
  <c r="H1538" i="9"/>
  <c r="L1538" i="9" s="1"/>
  <c r="M1538" i="9" s="1"/>
  <c r="H1539" i="9"/>
  <c r="L1539" i="9" s="1"/>
  <c r="M1539" i="9" s="1"/>
  <c r="H1540" i="9"/>
  <c r="L1540" i="9" s="1"/>
  <c r="M1540" i="9" s="1"/>
  <c r="H1541" i="9"/>
  <c r="L1541" i="9" s="1"/>
  <c r="M1541" i="9" s="1"/>
  <c r="H1542" i="9"/>
  <c r="L1542" i="9" s="1"/>
  <c r="M1542" i="9" s="1"/>
  <c r="H1543" i="9"/>
  <c r="L1543" i="9" s="1"/>
  <c r="M1543" i="9" s="1"/>
  <c r="H1544" i="9"/>
  <c r="L1544" i="9" s="1"/>
  <c r="M1544" i="9" s="1"/>
  <c r="H1545" i="9"/>
  <c r="L1545" i="9" s="1"/>
  <c r="M1545" i="9" s="1"/>
  <c r="H1546" i="9"/>
  <c r="L1546" i="9" s="1"/>
  <c r="M1546" i="9" s="1"/>
  <c r="H1547" i="9"/>
  <c r="L1547" i="9" s="1"/>
  <c r="M1547" i="9" s="1"/>
  <c r="H1548" i="9"/>
  <c r="L1548" i="9" s="1"/>
  <c r="M1548" i="9" s="1"/>
  <c r="H1549" i="9"/>
  <c r="L1549" i="9" s="1"/>
  <c r="M1549" i="9" s="1"/>
  <c r="H1550" i="9"/>
  <c r="L1550" i="9" s="1"/>
  <c r="M1550" i="9" s="1"/>
  <c r="H1551" i="9"/>
  <c r="L1551" i="9" s="1"/>
  <c r="M1551" i="9" s="1"/>
  <c r="H1552" i="9"/>
  <c r="L1552" i="9" s="1"/>
  <c r="M1552" i="9" s="1"/>
  <c r="H1553" i="9"/>
  <c r="L1553" i="9" s="1"/>
  <c r="M1553" i="9" s="1"/>
  <c r="H1554" i="9"/>
  <c r="L1554" i="9" s="1"/>
  <c r="M1554" i="9" s="1"/>
  <c r="H1555" i="9"/>
  <c r="L1555" i="9" s="1"/>
  <c r="M1555" i="9" s="1"/>
  <c r="H1556" i="9"/>
  <c r="L1556" i="9" s="1"/>
  <c r="M1556" i="9" s="1"/>
  <c r="H1557" i="9"/>
  <c r="L1557" i="9" s="1"/>
  <c r="M1557" i="9" s="1"/>
  <c r="H1558" i="9"/>
  <c r="L1558" i="9" s="1"/>
  <c r="M1558" i="9" s="1"/>
  <c r="H1559" i="9"/>
  <c r="L1559" i="9" s="1"/>
  <c r="M1559" i="9" s="1"/>
  <c r="H1560" i="9"/>
  <c r="L1560" i="9" s="1"/>
  <c r="M1560" i="9" s="1"/>
  <c r="H1561" i="9"/>
  <c r="L1561" i="9" s="1"/>
  <c r="M1561" i="9" s="1"/>
  <c r="H1562" i="9"/>
  <c r="L1562" i="9" s="1"/>
  <c r="M1562" i="9" s="1"/>
  <c r="H1563" i="9"/>
  <c r="L1563" i="9" s="1"/>
  <c r="M1563" i="9" s="1"/>
  <c r="H1564" i="9"/>
  <c r="L1564" i="9" s="1"/>
  <c r="M1564" i="9" s="1"/>
  <c r="H1565" i="9"/>
  <c r="L1565" i="9" s="1"/>
  <c r="M1565" i="9" s="1"/>
  <c r="H1566" i="9"/>
  <c r="L1566" i="9" s="1"/>
  <c r="M1566" i="9" s="1"/>
  <c r="H1567" i="9"/>
  <c r="L1567" i="9" s="1"/>
  <c r="M1567" i="9" s="1"/>
  <c r="H1568" i="9"/>
  <c r="L1568" i="9" s="1"/>
  <c r="M1568" i="9" s="1"/>
  <c r="H1569" i="9"/>
  <c r="L1569" i="9" s="1"/>
  <c r="M1569" i="9" s="1"/>
  <c r="H1570" i="9"/>
  <c r="L1570" i="9" s="1"/>
  <c r="M1570" i="9" s="1"/>
  <c r="H1571" i="9"/>
  <c r="L1571" i="9" s="1"/>
  <c r="M1571" i="9" s="1"/>
  <c r="H1572" i="9"/>
  <c r="L1572" i="9" s="1"/>
  <c r="M1572" i="9" s="1"/>
  <c r="H1573" i="9"/>
  <c r="L1573" i="9" s="1"/>
  <c r="M1573" i="9" s="1"/>
  <c r="H1574" i="9"/>
  <c r="L1574" i="9" s="1"/>
  <c r="M1574" i="9" s="1"/>
  <c r="H1575" i="9"/>
  <c r="L1575" i="9" s="1"/>
  <c r="M1575" i="9" s="1"/>
  <c r="H1576" i="9"/>
  <c r="L1576" i="9" s="1"/>
  <c r="M1576" i="9" s="1"/>
  <c r="H1577" i="9"/>
  <c r="L1577" i="9" s="1"/>
  <c r="M1577" i="9" s="1"/>
  <c r="H1578" i="9"/>
  <c r="L1578" i="9" s="1"/>
  <c r="M1578" i="9" s="1"/>
  <c r="H1579" i="9"/>
  <c r="L1579" i="9" s="1"/>
  <c r="M1579" i="9" s="1"/>
  <c r="H1580" i="9"/>
  <c r="L1580" i="9" s="1"/>
  <c r="M1580" i="9" s="1"/>
  <c r="H1581" i="9"/>
  <c r="L1581" i="9" s="1"/>
  <c r="M1581" i="9" s="1"/>
  <c r="H1582" i="9"/>
  <c r="L1582" i="9" s="1"/>
  <c r="M1582" i="9" s="1"/>
  <c r="H1583" i="9"/>
  <c r="L1583" i="9" s="1"/>
  <c r="M1583" i="9" s="1"/>
  <c r="H1584" i="9"/>
  <c r="L1584" i="9" s="1"/>
  <c r="M1584" i="9" s="1"/>
  <c r="H1585" i="9"/>
  <c r="L1585" i="9" s="1"/>
  <c r="M1585" i="9" s="1"/>
  <c r="H1586" i="9"/>
  <c r="L1586" i="9" s="1"/>
  <c r="M1586" i="9" s="1"/>
  <c r="H1587" i="9"/>
  <c r="L1587" i="9" s="1"/>
  <c r="M1587" i="9" s="1"/>
  <c r="H1588" i="9"/>
  <c r="L1588" i="9" s="1"/>
  <c r="M1588" i="9" s="1"/>
  <c r="H1589" i="9"/>
  <c r="L1589" i="9" s="1"/>
  <c r="M1589" i="9" s="1"/>
  <c r="H1590" i="9"/>
  <c r="L1590" i="9" s="1"/>
  <c r="M1590" i="9" s="1"/>
  <c r="H1591" i="9"/>
  <c r="L1591" i="9" s="1"/>
  <c r="M1591" i="9" s="1"/>
  <c r="H1592" i="9"/>
  <c r="L1592" i="9" s="1"/>
  <c r="M1592" i="9" s="1"/>
  <c r="H1593" i="9"/>
  <c r="L1593" i="9" s="1"/>
  <c r="M1593" i="9" s="1"/>
  <c r="H1594" i="9"/>
  <c r="L1594" i="9" s="1"/>
  <c r="M1594" i="9" s="1"/>
  <c r="H1595" i="9"/>
  <c r="L1595" i="9" s="1"/>
  <c r="M1595" i="9" s="1"/>
  <c r="H1596" i="9"/>
  <c r="L1596" i="9" s="1"/>
  <c r="M1596" i="9" s="1"/>
  <c r="H1597" i="9"/>
  <c r="L1597" i="9" s="1"/>
  <c r="M1597" i="9" s="1"/>
  <c r="H1598" i="9"/>
  <c r="L1598" i="9" s="1"/>
  <c r="M1598" i="9" s="1"/>
  <c r="H1599" i="9"/>
  <c r="L1599" i="9" s="1"/>
  <c r="M1599" i="9" s="1"/>
  <c r="H1600" i="9"/>
  <c r="L1600" i="9" s="1"/>
  <c r="M1600" i="9" s="1"/>
  <c r="H1601" i="9"/>
  <c r="L1601" i="9" s="1"/>
  <c r="M1601" i="9" s="1"/>
  <c r="H1602" i="9"/>
  <c r="L1602" i="9" s="1"/>
  <c r="M1602" i="9" s="1"/>
  <c r="H1603" i="9"/>
  <c r="L1603" i="9" s="1"/>
  <c r="M1603" i="9" s="1"/>
  <c r="H1604" i="9"/>
  <c r="L1604" i="9" s="1"/>
  <c r="M1604" i="9" s="1"/>
  <c r="H1605" i="9"/>
  <c r="L1605" i="9" s="1"/>
  <c r="M1605" i="9" s="1"/>
  <c r="H1606" i="9"/>
  <c r="L1606" i="9" s="1"/>
  <c r="M1606" i="9" s="1"/>
  <c r="H1607" i="9"/>
  <c r="L1607" i="9" s="1"/>
  <c r="M1607" i="9" s="1"/>
  <c r="H1608" i="9"/>
  <c r="L1608" i="9" s="1"/>
  <c r="M1608" i="9" s="1"/>
  <c r="H1609" i="9"/>
  <c r="L1609" i="9" s="1"/>
  <c r="M1609" i="9" s="1"/>
  <c r="H1610" i="9"/>
  <c r="L1610" i="9" s="1"/>
  <c r="M1610" i="9" s="1"/>
  <c r="H1611" i="9"/>
  <c r="L1611" i="9" s="1"/>
  <c r="M1611" i="9" s="1"/>
  <c r="H1612" i="9"/>
  <c r="L1612" i="9" s="1"/>
  <c r="M1612" i="9" s="1"/>
  <c r="H1613" i="9"/>
  <c r="L1613" i="9" s="1"/>
  <c r="M1613" i="9" s="1"/>
  <c r="H1614" i="9"/>
  <c r="L1614" i="9" s="1"/>
  <c r="M1614" i="9" s="1"/>
  <c r="H1615" i="9"/>
  <c r="L1615" i="9" s="1"/>
  <c r="M1615" i="9" s="1"/>
  <c r="H1616" i="9"/>
  <c r="L1616" i="9" s="1"/>
  <c r="M1616" i="9" s="1"/>
  <c r="H1617" i="9"/>
  <c r="L1617" i="9" s="1"/>
  <c r="M1617" i="9" s="1"/>
  <c r="H1618" i="9"/>
  <c r="L1618" i="9" s="1"/>
  <c r="M1618" i="9" s="1"/>
  <c r="H1619" i="9"/>
  <c r="L1619" i="9" s="1"/>
  <c r="M1619" i="9" s="1"/>
  <c r="H1620" i="9"/>
  <c r="L1620" i="9" s="1"/>
  <c r="M1620" i="9" s="1"/>
  <c r="H1621" i="9"/>
  <c r="L1621" i="9" s="1"/>
  <c r="M1621" i="9" s="1"/>
  <c r="H1622" i="9"/>
  <c r="L1622" i="9" s="1"/>
  <c r="M1622" i="9" s="1"/>
  <c r="H1623" i="9"/>
  <c r="H1624" i="9"/>
  <c r="L1624" i="9" s="1"/>
  <c r="M1624" i="9" s="1"/>
  <c r="H1625" i="9"/>
  <c r="L1625" i="9" s="1"/>
  <c r="M1625" i="9" s="1"/>
  <c r="H1626" i="9"/>
  <c r="L1626" i="9" s="1"/>
  <c r="M1626" i="9" s="1"/>
  <c r="H1627" i="9"/>
  <c r="L1627" i="9" s="1"/>
  <c r="M1627" i="9" s="1"/>
  <c r="H1628" i="9"/>
  <c r="L1628" i="9" s="1"/>
  <c r="M1628" i="9" s="1"/>
  <c r="H1629" i="9"/>
  <c r="L1629" i="9" s="1"/>
  <c r="M1629" i="9" s="1"/>
  <c r="H1630" i="9"/>
  <c r="L1630" i="9" s="1"/>
  <c r="M1630" i="9" s="1"/>
  <c r="H1631" i="9"/>
  <c r="L1631" i="9" s="1"/>
  <c r="M1631" i="9" s="1"/>
  <c r="H1632" i="9"/>
  <c r="L1632" i="9" s="1"/>
  <c r="M1632" i="9" s="1"/>
  <c r="H1633" i="9"/>
  <c r="L1633" i="9" s="1"/>
  <c r="M1633" i="9" s="1"/>
  <c r="H1634" i="9"/>
  <c r="L1634" i="9" s="1"/>
  <c r="M1634" i="9" s="1"/>
  <c r="H1635" i="9"/>
  <c r="L1635" i="9" s="1"/>
  <c r="M1635" i="9" s="1"/>
  <c r="H1636" i="9"/>
  <c r="L1636" i="9" s="1"/>
  <c r="M1636" i="9" s="1"/>
  <c r="H1637" i="9"/>
  <c r="L1637" i="9" s="1"/>
  <c r="M1637" i="9" s="1"/>
  <c r="H1638" i="9"/>
  <c r="L1638" i="9" s="1"/>
  <c r="M1638" i="9" s="1"/>
  <c r="H1639" i="9"/>
  <c r="L1639" i="9" s="1"/>
  <c r="M1639" i="9" s="1"/>
  <c r="H1640" i="9"/>
  <c r="L1640" i="9" s="1"/>
  <c r="M1640" i="9" s="1"/>
  <c r="H1641" i="9"/>
  <c r="L1641" i="9" s="1"/>
  <c r="M1641" i="9" s="1"/>
  <c r="H1642" i="9"/>
  <c r="L1642" i="9" s="1"/>
  <c r="M1642" i="9" s="1"/>
  <c r="H1643" i="9"/>
  <c r="L1643" i="9" s="1"/>
  <c r="M1643" i="9" s="1"/>
  <c r="H1644" i="9"/>
  <c r="H1645" i="9"/>
  <c r="L1645" i="9" s="1"/>
  <c r="M1645" i="9" s="1"/>
  <c r="H1646" i="9"/>
  <c r="L1646" i="9" s="1"/>
  <c r="M1646" i="9" s="1"/>
  <c r="H1647" i="9"/>
  <c r="L1647" i="9" s="1"/>
  <c r="M1647" i="9" s="1"/>
  <c r="H1648" i="9"/>
  <c r="L1648" i="9" s="1"/>
  <c r="M1648" i="9" s="1"/>
  <c r="H1649" i="9"/>
  <c r="L1649" i="9" s="1"/>
  <c r="M1649" i="9" s="1"/>
  <c r="H1650" i="9"/>
  <c r="L1650" i="9" s="1"/>
  <c r="M1650" i="9" s="1"/>
  <c r="H1651" i="9"/>
  <c r="L1651" i="9" s="1"/>
  <c r="M1651" i="9" s="1"/>
  <c r="H1652" i="9"/>
  <c r="L1652" i="9" s="1"/>
  <c r="M1652" i="9" s="1"/>
  <c r="H1653" i="9"/>
  <c r="L1653" i="9" s="1"/>
  <c r="M1653" i="9" s="1"/>
  <c r="H1654" i="9"/>
  <c r="L1654" i="9" s="1"/>
  <c r="M1654" i="9" s="1"/>
  <c r="H1655" i="9"/>
  <c r="L1655" i="9" s="1"/>
  <c r="M1655" i="9" s="1"/>
  <c r="H1656" i="9"/>
  <c r="L1656" i="9" s="1"/>
  <c r="M1656" i="9" s="1"/>
  <c r="H1657" i="9"/>
  <c r="L1657" i="9" s="1"/>
  <c r="M1657" i="9" s="1"/>
  <c r="H1658" i="9"/>
  <c r="L1658" i="9" s="1"/>
  <c r="M1658" i="9" s="1"/>
  <c r="H1659" i="9"/>
  <c r="L1659" i="9" s="1"/>
  <c r="M1659" i="9" s="1"/>
  <c r="H1660" i="9"/>
  <c r="L1660" i="9" s="1"/>
  <c r="M1660" i="9" s="1"/>
  <c r="H1661" i="9"/>
  <c r="L1661" i="9" s="1"/>
  <c r="M1661" i="9" s="1"/>
  <c r="H1662" i="9"/>
  <c r="L1662" i="9" s="1"/>
  <c r="M1662" i="9" s="1"/>
  <c r="H1663" i="9"/>
  <c r="L1663" i="9" s="1"/>
  <c r="M1663" i="9" s="1"/>
  <c r="H1664" i="9"/>
  <c r="L1664" i="9" s="1"/>
  <c r="M1664" i="9" s="1"/>
  <c r="H1665" i="9"/>
  <c r="L1665" i="9" s="1"/>
  <c r="M1665" i="9" s="1"/>
  <c r="H1666" i="9"/>
  <c r="L1666" i="9" s="1"/>
  <c r="M1666" i="9" s="1"/>
  <c r="H1667" i="9"/>
  <c r="L1667" i="9" s="1"/>
  <c r="M1667" i="9" s="1"/>
  <c r="H1668" i="9"/>
  <c r="L1668" i="9" s="1"/>
  <c r="M1668" i="9" s="1"/>
  <c r="H1669" i="9"/>
  <c r="L1669" i="9" s="1"/>
  <c r="M1669" i="9" s="1"/>
  <c r="H1670" i="9"/>
  <c r="L1670" i="9" s="1"/>
  <c r="M1670" i="9" s="1"/>
  <c r="H1671" i="9"/>
  <c r="L1671" i="9" s="1"/>
  <c r="M1671" i="9" s="1"/>
  <c r="H1672" i="9"/>
  <c r="L1672" i="9" s="1"/>
  <c r="M1672" i="9" s="1"/>
  <c r="H1673" i="9"/>
  <c r="L1673" i="9" s="1"/>
  <c r="M1673" i="9" s="1"/>
  <c r="H1674" i="9"/>
  <c r="L1674" i="9" s="1"/>
  <c r="M1674" i="9" s="1"/>
  <c r="H1675" i="9"/>
  <c r="L1675" i="9" s="1"/>
  <c r="M1675" i="9" s="1"/>
  <c r="H1676" i="9"/>
  <c r="L1676" i="9" s="1"/>
  <c r="M1676" i="9" s="1"/>
  <c r="H1677" i="9"/>
  <c r="L1677" i="9" s="1"/>
  <c r="M1677" i="9" s="1"/>
  <c r="H1678" i="9"/>
  <c r="L1678" i="9" s="1"/>
  <c r="M1678" i="9" s="1"/>
  <c r="H1679" i="9"/>
  <c r="L1679" i="9" s="1"/>
  <c r="M1679" i="9" s="1"/>
  <c r="H1680" i="9"/>
  <c r="L1680" i="9" s="1"/>
  <c r="M1680" i="9" s="1"/>
  <c r="H1681" i="9"/>
  <c r="L1681" i="9" s="1"/>
  <c r="M1681" i="9" s="1"/>
  <c r="H1682" i="9"/>
  <c r="L1682" i="9" s="1"/>
  <c r="M1682" i="9" s="1"/>
  <c r="H1683" i="9"/>
  <c r="L1683" i="9" s="1"/>
  <c r="M1683" i="9" s="1"/>
  <c r="H1684" i="9"/>
  <c r="L1684" i="9" s="1"/>
  <c r="M1684" i="9" s="1"/>
  <c r="H1685" i="9"/>
  <c r="L1685" i="9" s="1"/>
  <c r="M1685" i="9" s="1"/>
  <c r="H1686" i="9"/>
  <c r="L1686" i="9" s="1"/>
  <c r="M1686" i="9" s="1"/>
  <c r="H1687" i="9"/>
  <c r="H1688" i="9"/>
  <c r="L1688" i="9" s="1"/>
  <c r="M1688" i="9" s="1"/>
  <c r="H1689" i="9"/>
  <c r="L1689" i="9" s="1"/>
  <c r="M1689" i="9" s="1"/>
  <c r="H1690" i="9"/>
  <c r="L1690" i="9" s="1"/>
  <c r="M1690" i="9" s="1"/>
  <c r="H1691" i="9"/>
  <c r="L1691" i="9" s="1"/>
  <c r="M1691" i="9" s="1"/>
  <c r="H1692" i="9"/>
  <c r="L1692" i="9" s="1"/>
  <c r="M1692" i="9" s="1"/>
  <c r="H1693" i="9"/>
  <c r="L1693" i="9" s="1"/>
  <c r="M1693" i="9" s="1"/>
  <c r="H1694" i="9"/>
  <c r="L1694" i="9" s="1"/>
  <c r="M1694" i="9" s="1"/>
  <c r="H1695" i="9"/>
  <c r="L1695" i="9" s="1"/>
  <c r="M1695" i="9" s="1"/>
  <c r="H1696" i="9"/>
  <c r="L1696" i="9" s="1"/>
  <c r="M1696" i="9" s="1"/>
  <c r="H1697" i="9"/>
  <c r="L1697" i="9" s="1"/>
  <c r="M1697" i="9" s="1"/>
  <c r="H1698" i="9"/>
  <c r="L1698" i="9" s="1"/>
  <c r="M1698" i="9" s="1"/>
  <c r="H1699" i="9"/>
  <c r="L1699" i="9" s="1"/>
  <c r="M1699" i="9" s="1"/>
  <c r="H1700" i="9"/>
  <c r="L1700" i="9" s="1"/>
  <c r="M1700" i="9" s="1"/>
  <c r="H1701" i="9"/>
  <c r="L1701" i="9" s="1"/>
  <c r="M1701" i="9" s="1"/>
  <c r="H1702" i="9"/>
  <c r="L1702" i="9" s="1"/>
  <c r="M1702" i="9" s="1"/>
  <c r="H1703" i="9"/>
  <c r="L1703" i="9" s="1"/>
  <c r="M1703" i="9" s="1"/>
  <c r="H1704" i="9"/>
  <c r="L1704" i="9" s="1"/>
  <c r="M1704" i="9" s="1"/>
  <c r="H1705" i="9"/>
  <c r="L1705" i="9" s="1"/>
  <c r="M1705" i="9" s="1"/>
  <c r="H1706" i="9"/>
  <c r="L1706" i="9" s="1"/>
  <c r="M1706" i="9" s="1"/>
  <c r="H1707" i="9"/>
  <c r="L1707" i="9" s="1"/>
  <c r="M1707" i="9" s="1"/>
  <c r="H1708" i="9"/>
  <c r="L1708" i="9" s="1"/>
  <c r="M1708" i="9" s="1"/>
  <c r="H1709" i="9"/>
  <c r="L1709" i="9" s="1"/>
  <c r="M1709" i="9" s="1"/>
  <c r="H1710" i="9"/>
  <c r="L1710" i="9" s="1"/>
  <c r="M1710" i="9" s="1"/>
  <c r="H1711" i="9"/>
  <c r="L1711" i="9" s="1"/>
  <c r="M1711" i="9" s="1"/>
  <c r="H1712" i="9"/>
  <c r="L1712" i="9" s="1"/>
  <c r="M1712" i="9" s="1"/>
  <c r="H1713" i="9"/>
  <c r="L1713" i="9" s="1"/>
  <c r="M1713" i="9" s="1"/>
  <c r="H1714" i="9"/>
  <c r="L1714" i="9" s="1"/>
  <c r="M1714" i="9" s="1"/>
  <c r="H1715" i="9"/>
  <c r="L1715" i="9" s="1"/>
  <c r="M1715" i="9" s="1"/>
  <c r="H1716" i="9"/>
  <c r="L1716" i="9" s="1"/>
  <c r="M1716" i="9" s="1"/>
  <c r="H1717" i="9"/>
  <c r="L1717" i="9" s="1"/>
  <c r="M1717" i="9" s="1"/>
  <c r="H1718" i="9"/>
  <c r="L1718" i="9" s="1"/>
  <c r="M1718" i="9" s="1"/>
  <c r="H1719" i="9"/>
  <c r="L1719" i="9" s="1"/>
  <c r="M1719" i="9" s="1"/>
  <c r="H1720" i="9"/>
  <c r="L1720" i="9" s="1"/>
  <c r="M1720" i="9" s="1"/>
  <c r="H1721" i="9"/>
  <c r="L1721" i="9" s="1"/>
  <c r="M1721" i="9" s="1"/>
  <c r="H1722" i="9"/>
  <c r="L1722" i="9" s="1"/>
  <c r="M1722" i="9" s="1"/>
  <c r="H1723" i="9"/>
  <c r="L1723" i="9" s="1"/>
  <c r="M1723" i="9" s="1"/>
  <c r="H1724" i="9"/>
  <c r="L1724" i="9" s="1"/>
  <c r="M1724" i="9" s="1"/>
  <c r="H1725" i="9"/>
  <c r="L1725" i="9" s="1"/>
  <c r="M1725" i="9" s="1"/>
  <c r="H1726" i="9"/>
  <c r="L1726" i="9" s="1"/>
  <c r="M1726" i="9" s="1"/>
  <c r="H1727" i="9"/>
  <c r="L1727" i="9" s="1"/>
  <c r="M1727" i="9" s="1"/>
  <c r="H1728" i="9"/>
  <c r="L1728" i="9" s="1"/>
  <c r="M1728" i="9" s="1"/>
  <c r="H1729" i="9"/>
  <c r="L1729" i="9" s="1"/>
  <c r="M1729" i="9" s="1"/>
  <c r="H2" i="9"/>
  <c r="E7" i="10" s="1"/>
  <c r="K1623" i="9" l="1"/>
  <c r="L1623" i="9"/>
  <c r="M1623" i="9" s="1"/>
  <c r="K1367" i="9"/>
  <c r="L1367" i="9"/>
  <c r="M1367" i="9" s="1"/>
  <c r="C7" i="10" s="1"/>
  <c r="K1559" i="9"/>
  <c r="K1175" i="9"/>
  <c r="L1175" i="9"/>
  <c r="M1175" i="9" s="1"/>
  <c r="C8" i="10"/>
  <c r="C4" i="10"/>
  <c r="L2" i="9"/>
  <c r="M2" i="9" s="1"/>
  <c r="F7" i="10"/>
  <c r="E4" i="10"/>
  <c r="E8" i="10"/>
  <c r="D5" i="10"/>
  <c r="D9" i="10"/>
  <c r="F4" i="10"/>
  <c r="F8" i="10"/>
  <c r="E5" i="10"/>
  <c r="E9" i="10"/>
  <c r="D6" i="10"/>
  <c r="D3" i="10"/>
  <c r="F5" i="10"/>
  <c r="F9" i="10"/>
  <c r="E6" i="10"/>
  <c r="E3" i="10"/>
  <c r="D7" i="10"/>
  <c r="K300" i="9"/>
  <c r="F3" i="10"/>
  <c r="L1687" i="9"/>
  <c r="M1687" i="9" s="1"/>
  <c r="K1687" i="9"/>
  <c r="L1495" i="9"/>
  <c r="M1495" i="9" s="1"/>
  <c r="C5" i="10" s="1"/>
  <c r="K1495" i="9"/>
  <c r="K1644" i="9"/>
  <c r="L1644" i="9"/>
  <c r="M1644" i="9" s="1"/>
  <c r="K1516" i="9"/>
  <c r="L1516" i="9"/>
  <c r="M1516" i="9" s="1"/>
  <c r="C6" i="10" s="1"/>
  <c r="K1388" i="9"/>
  <c r="L1388" i="9"/>
  <c r="M1388" i="9" s="1"/>
  <c r="L44" i="9"/>
  <c r="M44" i="9" s="1"/>
  <c r="C9" i="10" s="1"/>
  <c r="K44" i="9"/>
  <c r="D8" i="10"/>
  <c r="F6" i="10"/>
  <c r="L1431" i="9"/>
  <c r="M1431" i="9" s="1"/>
  <c r="K1431" i="9"/>
  <c r="K835" i="9"/>
  <c r="L835" i="9"/>
  <c r="M835" i="9" s="1"/>
  <c r="D4" i="10"/>
  <c r="K2" i="9"/>
  <c r="K1702" i="9"/>
  <c r="K1690" i="9"/>
  <c r="K1662" i="9"/>
  <c r="K1642" i="9"/>
  <c r="K1622" i="9"/>
  <c r="K1594" i="9"/>
  <c r="K1574" i="9"/>
  <c r="K1546" i="9"/>
  <c r="K1518" i="9"/>
  <c r="K1506" i="9"/>
  <c r="K1494" i="9"/>
  <c r="K1466" i="9"/>
  <c r="K1438" i="9"/>
  <c r="K1410" i="9"/>
  <c r="K1390" i="9"/>
  <c r="K1370" i="9"/>
  <c r="K1350" i="9"/>
  <c r="K1322" i="9"/>
  <c r="K1310" i="9"/>
  <c r="K1290" i="9"/>
  <c r="K1270" i="9"/>
  <c r="K1246" i="9"/>
  <c r="K1222" i="9"/>
  <c r="K1198" i="9"/>
  <c r="K1182" i="9"/>
  <c r="K1162" i="9"/>
  <c r="K1134" i="9"/>
  <c r="K1122" i="9"/>
  <c r="K1102" i="9"/>
  <c r="K1026" i="9"/>
  <c r="K1006" i="9"/>
  <c r="K990" i="9"/>
  <c r="K962" i="9"/>
  <c r="K950" i="9"/>
  <c r="K930" i="9"/>
  <c r="K914" i="9"/>
  <c r="K890" i="9"/>
  <c r="K866" i="9"/>
  <c r="K850" i="9"/>
  <c r="K838" i="9"/>
  <c r="K826" i="9"/>
  <c r="K818" i="9"/>
  <c r="K810" i="9"/>
  <c r="K802" i="9"/>
  <c r="K794" i="9"/>
  <c r="K782" i="9"/>
  <c r="K770" i="9"/>
  <c r="K762" i="9"/>
  <c r="K750" i="9"/>
  <c r="K742" i="9"/>
  <c r="K734" i="9"/>
  <c r="K730" i="9"/>
  <c r="K722" i="9"/>
  <c r="K710" i="9"/>
  <c r="K698" i="9"/>
  <c r="K690" i="9"/>
  <c r="K678" i="9"/>
  <c r="K670" i="9"/>
  <c r="K666" i="9"/>
  <c r="K658" i="9"/>
  <c r="K646" i="9"/>
  <c r="K638" i="9"/>
  <c r="K626" i="9"/>
  <c r="K618" i="9"/>
  <c r="K606" i="9"/>
  <c r="K594" i="9"/>
  <c r="K582" i="9"/>
  <c r="K574" i="9"/>
  <c r="K562" i="9"/>
  <c r="K550" i="9"/>
  <c r="K542" i="9"/>
  <c r="K534" i="9"/>
  <c r="K522" i="9"/>
  <c r="K510" i="9"/>
  <c r="K502" i="9"/>
  <c r="K490" i="9"/>
  <c r="K478" i="9"/>
  <c r="K466" i="9"/>
  <c r="K454" i="9"/>
  <c r="K446" i="9"/>
  <c r="K438" i="9"/>
  <c r="K430" i="9"/>
  <c r="K418" i="9"/>
  <c r="K410" i="9"/>
  <c r="K398" i="9"/>
  <c r="K386" i="9"/>
  <c r="K374" i="9"/>
  <c r="K366" i="9"/>
  <c r="K342" i="9"/>
  <c r="K334" i="9"/>
  <c r="K326" i="9"/>
  <c r="K318" i="9"/>
  <c r="K310" i="9"/>
  <c r="K302" i="9"/>
  <c r="K294" i="9"/>
  <c r="K286" i="9"/>
  <c r="K274" i="9"/>
  <c r="K266" i="9"/>
  <c r="K258" i="9"/>
  <c r="K254" i="9"/>
  <c r="K246" i="9"/>
  <c r="K238" i="9"/>
  <c r="K226" i="9"/>
  <c r="K218" i="9"/>
  <c r="K210" i="9"/>
  <c r="K198" i="9"/>
  <c r="K190" i="9"/>
  <c r="K178" i="9"/>
  <c r="K166" i="9"/>
  <c r="K158" i="9"/>
  <c r="K150" i="9"/>
  <c r="K138" i="9"/>
  <c r="K130" i="9"/>
  <c r="K122" i="9"/>
  <c r="K118" i="9"/>
  <c r="K106" i="9"/>
  <c r="K98" i="9"/>
  <c r="K86" i="9"/>
  <c r="K74" i="9"/>
  <c r="K66" i="9"/>
  <c r="K58" i="9"/>
  <c r="K46" i="9"/>
  <c r="K42" i="9"/>
  <c r="K30" i="9"/>
  <c r="K22" i="9"/>
  <c r="K10" i="9"/>
  <c r="K6" i="9"/>
  <c r="K1238" i="9"/>
  <c r="K982" i="9"/>
  <c r="K726" i="9"/>
  <c r="K1729" i="9"/>
  <c r="K1721" i="9"/>
  <c r="K1709" i="9"/>
  <c r="K1705" i="9"/>
  <c r="K1697" i="9"/>
  <c r="K1689" i="9"/>
  <c r="K1681" i="9"/>
  <c r="K1673" i="9"/>
  <c r="K1665" i="9"/>
  <c r="K1657" i="9"/>
  <c r="K1649" i="9"/>
  <c r="K1641" i="9"/>
  <c r="K1633" i="9"/>
  <c r="K1625" i="9"/>
  <c r="K1617" i="9"/>
  <c r="K1609" i="9"/>
  <c r="K1601" i="9"/>
  <c r="K1593" i="9"/>
  <c r="K1585" i="9"/>
  <c r="K1577" i="9"/>
  <c r="K1569" i="9"/>
  <c r="K1561" i="9"/>
  <c r="K1553" i="9"/>
  <c r="K1545" i="9"/>
  <c r="K1537" i="9"/>
  <c r="K1529" i="9"/>
  <c r="K1521" i="9"/>
  <c r="K1513" i="9"/>
  <c r="K1505" i="9"/>
  <c r="K1481" i="9"/>
  <c r="K1477" i="9"/>
  <c r="K1469" i="9"/>
  <c r="K1461" i="9"/>
  <c r="K1389" i="9"/>
  <c r="K1373" i="9"/>
  <c r="K1365" i="9"/>
  <c r="K1357" i="9"/>
  <c r="K1345" i="9"/>
  <c r="K1337" i="9"/>
  <c r="K1329" i="9"/>
  <c r="K1317" i="9"/>
  <c r="K1309" i="9"/>
  <c r="K1297" i="9"/>
  <c r="K1289" i="9"/>
  <c r="K1277" i="9"/>
  <c r="K1265" i="9"/>
  <c r="K1257" i="9"/>
  <c r="K1249" i="9"/>
  <c r="K1241" i="9"/>
  <c r="K1233" i="9"/>
  <c r="K1217" i="9"/>
  <c r="K1213" i="9"/>
  <c r="K1201" i="9"/>
  <c r="K1193" i="9"/>
  <c r="K1177" i="9"/>
  <c r="K1169" i="9"/>
  <c r="K1165" i="9"/>
  <c r="K1153" i="9"/>
  <c r="K1145" i="9"/>
  <c r="K1137" i="9"/>
  <c r="K1125" i="9"/>
  <c r="K1117" i="9"/>
  <c r="K1109" i="9"/>
  <c r="K1093" i="9"/>
  <c r="K1081" i="9"/>
  <c r="K1069" i="9"/>
  <c r="K1065" i="9"/>
  <c r="K1057" i="9"/>
  <c r="K1045" i="9"/>
  <c r="K1037" i="9"/>
  <c r="K1029" i="9"/>
  <c r="K1013" i="9"/>
  <c r="K1005" i="9"/>
  <c r="K993" i="9"/>
  <c r="K985" i="9"/>
  <c r="K977" i="9"/>
  <c r="K969" i="9"/>
  <c r="K961" i="9"/>
  <c r="K949" i="9"/>
  <c r="K941" i="9"/>
  <c r="K929" i="9"/>
  <c r="K917" i="9"/>
  <c r="K909" i="9"/>
  <c r="K897" i="9"/>
  <c r="K885" i="9"/>
  <c r="K877" i="9"/>
  <c r="K865" i="9"/>
  <c r="K861" i="9"/>
  <c r="K849" i="9"/>
  <c r="K841" i="9"/>
  <c r="K833" i="9"/>
  <c r="K821" i="9"/>
  <c r="K809" i="9"/>
  <c r="K797" i="9"/>
  <c r="K793" i="9"/>
  <c r="K785" i="9"/>
  <c r="K773" i="9"/>
  <c r="K761" i="9"/>
  <c r="K753" i="9"/>
  <c r="K745" i="9"/>
  <c r="K733" i="9"/>
  <c r="K721" i="9"/>
  <c r="K713" i="9"/>
  <c r="K701" i="9"/>
  <c r="K693" i="9"/>
  <c r="K685" i="9"/>
  <c r="K673" i="9"/>
  <c r="K665" i="9"/>
  <c r="K653" i="9"/>
  <c r="K645" i="9"/>
  <c r="K633" i="9"/>
  <c r="K625" i="9"/>
  <c r="K617" i="9"/>
  <c r="K605" i="9"/>
  <c r="K593" i="9"/>
  <c r="K589" i="9"/>
  <c r="K577" i="9"/>
  <c r="K569" i="9"/>
  <c r="K561" i="9"/>
  <c r="K549" i="9"/>
  <c r="K541" i="9"/>
  <c r="K529" i="9"/>
  <c r="K521" i="9"/>
  <c r="K509" i="9"/>
  <c r="K497" i="9"/>
  <c r="K489" i="9"/>
  <c r="K481" i="9"/>
  <c r="K469" i="9"/>
  <c r="K461" i="9"/>
  <c r="K445" i="9"/>
  <c r="K437" i="9"/>
  <c r="K429" i="9"/>
  <c r="K421" i="9"/>
  <c r="K413" i="9"/>
  <c r="K405" i="9"/>
  <c r="K389" i="9"/>
  <c r="K381" i="9"/>
  <c r="K369" i="9"/>
  <c r="K361" i="9"/>
  <c r="K349" i="9"/>
  <c r="K341" i="9"/>
  <c r="K333" i="9"/>
  <c r="K325" i="9"/>
  <c r="K309" i="9"/>
  <c r="K301" i="9"/>
  <c r="K289" i="9"/>
  <c r="K281" i="9"/>
  <c r="K269" i="9"/>
  <c r="K265" i="9"/>
  <c r="K253" i="9"/>
  <c r="K245" i="9"/>
  <c r="K237" i="9"/>
  <c r="K225" i="9"/>
  <c r="K217" i="9"/>
  <c r="K209" i="9"/>
  <c r="K193" i="9"/>
  <c r="K189" i="9"/>
  <c r="K173" i="9"/>
  <c r="K165" i="9"/>
  <c r="K153" i="9"/>
  <c r="K149" i="9"/>
  <c r="K137" i="9"/>
  <c r="K125" i="9"/>
  <c r="K117" i="9"/>
  <c r="K109" i="9"/>
  <c r="K97" i="9"/>
  <c r="K89" i="9"/>
  <c r="K81" i="9"/>
  <c r="K69" i="9"/>
  <c r="K61" i="9"/>
  <c r="K49" i="9"/>
  <c r="K37" i="9"/>
  <c r="K33" i="9"/>
  <c r="K21" i="9"/>
  <c r="K9" i="9"/>
  <c r="K1671" i="9"/>
  <c r="K1607" i="9"/>
  <c r="K1543" i="9"/>
  <c r="K1479" i="9"/>
  <c r="K1415" i="9"/>
  <c r="K1351" i="9"/>
  <c r="K1174" i="9"/>
  <c r="K918" i="9"/>
  <c r="K662" i="9"/>
  <c r="K172" i="9"/>
  <c r="K1726" i="9"/>
  <c r="K1714" i="9"/>
  <c r="K1710" i="9"/>
  <c r="K1698" i="9"/>
  <c r="K1686" i="9"/>
  <c r="K1678" i="9"/>
  <c r="K1670" i="9"/>
  <c r="K1658" i="9"/>
  <c r="K1650" i="9"/>
  <c r="K1638" i="9"/>
  <c r="K1626" i="9"/>
  <c r="K1614" i="9"/>
  <c r="K1606" i="9"/>
  <c r="K1598" i="9"/>
  <c r="K1586" i="9"/>
  <c r="K1578" i="9"/>
  <c r="K1566" i="9"/>
  <c r="K1558" i="9"/>
  <c r="K1554" i="9"/>
  <c r="K1542" i="9"/>
  <c r="K1534" i="9"/>
  <c r="K1522" i="9"/>
  <c r="K1510" i="9"/>
  <c r="K1498" i="9"/>
  <c r="K1486" i="9"/>
  <c r="K1482" i="9"/>
  <c r="K1474" i="9"/>
  <c r="K1462" i="9"/>
  <c r="K1450" i="9"/>
  <c r="K1442" i="9"/>
  <c r="K1430" i="9"/>
  <c r="K1422" i="9"/>
  <c r="K1418" i="9"/>
  <c r="K1402" i="9"/>
  <c r="K1394" i="9"/>
  <c r="K1386" i="9"/>
  <c r="K1374" i="9"/>
  <c r="K1366" i="9"/>
  <c r="K1358" i="9"/>
  <c r="K1346" i="9"/>
  <c r="K1338" i="9"/>
  <c r="K1330" i="9"/>
  <c r="K1318" i="9"/>
  <c r="K1294" i="9"/>
  <c r="K1282" i="9"/>
  <c r="K1274" i="9"/>
  <c r="K1262" i="9"/>
  <c r="K1254" i="9"/>
  <c r="K1230" i="9"/>
  <c r="K1218" i="9"/>
  <c r="K1210" i="9"/>
  <c r="K1202" i="9"/>
  <c r="K1190" i="9"/>
  <c r="K1166" i="9"/>
  <c r="K1154" i="9"/>
  <c r="K1146" i="9"/>
  <c r="K1138" i="9"/>
  <c r="K1126" i="9"/>
  <c r="K1098" i="9"/>
  <c r="K1090" i="9"/>
  <c r="K1082" i="9"/>
  <c r="K1074" i="9"/>
  <c r="K1066" i="9"/>
  <c r="K1058" i="9"/>
  <c r="K1050" i="9"/>
  <c r="K1038" i="9"/>
  <c r="K1030" i="9"/>
  <c r="K1018" i="9"/>
  <c r="K1010" i="9"/>
  <c r="K998" i="9"/>
  <c r="K994" i="9"/>
  <c r="K986" i="9"/>
  <c r="K978" i="9"/>
  <c r="K970" i="9"/>
  <c r="K958" i="9"/>
  <c r="K946" i="9"/>
  <c r="K934" i="9"/>
  <c r="K906" i="9"/>
  <c r="K898" i="9"/>
  <c r="K886" i="9"/>
  <c r="K878" i="9"/>
  <c r="K842" i="9"/>
  <c r="K822" i="9"/>
  <c r="K230" i="9"/>
  <c r="K202" i="9"/>
  <c r="K174" i="9"/>
  <c r="K146" i="9"/>
  <c r="K110" i="9"/>
  <c r="K82" i="9"/>
  <c r="K54" i="9"/>
  <c r="K18" i="9"/>
  <c r="K1381" i="9"/>
  <c r="K1353" i="9"/>
  <c r="K1325" i="9"/>
  <c r="K1305" i="9"/>
  <c r="K1285" i="9"/>
  <c r="K1273" i="9"/>
  <c r="K1245" i="9"/>
  <c r="K1225" i="9"/>
  <c r="K1205" i="9"/>
  <c r="K1185" i="9"/>
  <c r="K1157" i="9"/>
  <c r="K1129" i="9"/>
  <c r="K1101" i="9"/>
  <c r="K1089" i="9"/>
  <c r="K1077" i="9"/>
  <c r="K1049" i="9"/>
  <c r="K1021" i="9"/>
  <c r="K1001" i="9"/>
  <c r="K973" i="9"/>
  <c r="K953" i="9"/>
  <c r="K933" i="9"/>
  <c r="K905" i="9"/>
  <c r="K893" i="9"/>
  <c r="K873" i="9"/>
  <c r="K853" i="9"/>
  <c r="K825" i="9"/>
  <c r="K805" i="9"/>
  <c r="K777" i="9"/>
  <c r="K757" i="9"/>
  <c r="K737" i="9"/>
  <c r="K709" i="9"/>
  <c r="K697" i="9"/>
  <c r="K677" i="9"/>
  <c r="K657" i="9"/>
  <c r="K637" i="9"/>
  <c r="K609" i="9"/>
  <c r="K581" i="9"/>
  <c r="K553" i="9"/>
  <c r="K533" i="9"/>
  <c r="K513" i="9"/>
  <c r="K501" i="9"/>
  <c r="K473" i="9"/>
  <c r="K453" i="9"/>
  <c r="K425" i="9"/>
  <c r="K397" i="9"/>
  <c r="K377" i="9"/>
  <c r="K357" i="9"/>
  <c r="K329" i="9"/>
  <c r="K317" i="9"/>
  <c r="K297" i="9"/>
  <c r="K277" i="9"/>
  <c r="K257" i="9"/>
  <c r="K229" i="9"/>
  <c r="K201" i="9"/>
  <c r="K181" i="9"/>
  <c r="K161" i="9"/>
  <c r="K141" i="9"/>
  <c r="K129" i="9"/>
  <c r="K101" i="9"/>
  <c r="K73" i="9"/>
  <c r="K45" i="9"/>
  <c r="K25" i="9"/>
  <c r="K5" i="9"/>
  <c r="K1716" i="9"/>
  <c r="K1700" i="9"/>
  <c r="K1692" i="9"/>
  <c r="K1676" i="9"/>
  <c r="K1660" i="9"/>
  <c r="K1648" i="9"/>
  <c r="K1640" i="9"/>
  <c r="K1632" i="9"/>
  <c r="K1620" i="9"/>
  <c r="K1604" i="9"/>
  <c r="K1588" i="9"/>
  <c r="K1576" i="9"/>
  <c r="K1564" i="9"/>
  <c r="K1548" i="9"/>
  <c r="K1536" i="9"/>
  <c r="K1524" i="9"/>
  <c r="K1520" i="9"/>
  <c r="K1504" i="9"/>
  <c r="K1492" i="9"/>
  <c r="K1480" i="9"/>
  <c r="K1468" i="9"/>
  <c r="K1452" i="9"/>
  <c r="K1440" i="9"/>
  <c r="K1428" i="9"/>
  <c r="K1416" i="9"/>
  <c r="K1408" i="9"/>
  <c r="K1396" i="9"/>
  <c r="K1392" i="9"/>
  <c r="K1376" i="9"/>
  <c r="K1364" i="9"/>
  <c r="K1352" i="9"/>
  <c r="K1340" i="9"/>
  <c r="K1328" i="9"/>
  <c r="K1312" i="9"/>
  <c r="K1304" i="9"/>
  <c r="K1296" i="9"/>
  <c r="K1280" i="9"/>
  <c r="K1264" i="9"/>
  <c r="K1248" i="9"/>
  <c r="K1232" i="9"/>
  <c r="K1216" i="9"/>
  <c r="K1204" i="9"/>
  <c r="K1188" i="9"/>
  <c r="K1172" i="9"/>
  <c r="K1160" i="9"/>
  <c r="K1148" i="9"/>
  <c r="K1136" i="9"/>
  <c r="K1120" i="9"/>
  <c r="K1108" i="9"/>
  <c r="K1092" i="9"/>
  <c r="K1064" i="9"/>
  <c r="K388" i="9"/>
  <c r="K384" i="9"/>
  <c r="K380" i="9"/>
  <c r="K376" i="9"/>
  <c r="K372" i="9"/>
  <c r="K368" i="9"/>
  <c r="K364" i="9"/>
  <c r="K360" i="9"/>
  <c r="K356" i="9"/>
  <c r="K352" i="9"/>
  <c r="K348" i="9"/>
  <c r="K344" i="9"/>
  <c r="K340" i="9"/>
  <c r="K336" i="9"/>
  <c r="K332" i="9"/>
  <c r="K328" i="9"/>
  <c r="K324" i="9"/>
  <c r="K320" i="9"/>
  <c r="K316" i="9"/>
  <c r="K312" i="9"/>
  <c r="K308" i="9"/>
  <c r="K304" i="9"/>
  <c r="K296" i="9"/>
  <c r="K292" i="9"/>
  <c r="K288" i="9"/>
  <c r="K284" i="9"/>
  <c r="K280" i="9"/>
  <c r="K276" i="9"/>
  <c r="K272" i="9"/>
  <c r="K268" i="9"/>
  <c r="K264" i="9"/>
  <c r="K260" i="9"/>
  <c r="K256" i="9"/>
  <c r="K252" i="9"/>
  <c r="K248" i="9"/>
  <c r="K244" i="9"/>
  <c r="K240" i="9"/>
  <c r="K236" i="9"/>
  <c r="K232" i="9"/>
  <c r="K228" i="9"/>
  <c r="K224" i="9"/>
  <c r="K220" i="9"/>
  <c r="K216" i="9"/>
  <c r="K212" i="9"/>
  <c r="K208" i="9"/>
  <c r="K204" i="9"/>
  <c r="K200" i="9"/>
  <c r="K196" i="9"/>
  <c r="K192" i="9"/>
  <c r="K188" i="9"/>
  <c r="K184" i="9"/>
  <c r="K180" i="9"/>
  <c r="K176" i="9"/>
  <c r="K168" i="9"/>
  <c r="K164" i="9"/>
  <c r="K160" i="9"/>
  <c r="K156" i="9"/>
  <c r="K152" i="9"/>
  <c r="K148" i="9"/>
  <c r="K144" i="9"/>
  <c r="K140" i="9"/>
  <c r="K1719" i="9"/>
  <c r="K1655" i="9"/>
  <c r="K1591" i="9"/>
  <c r="K1527" i="9"/>
  <c r="K1463" i="9"/>
  <c r="K1399" i="9"/>
  <c r="K1335" i="9"/>
  <c r="K1110" i="9"/>
  <c r="K854" i="9"/>
  <c r="K556" i="9"/>
  <c r="K1722" i="9"/>
  <c r="K1718" i="9"/>
  <c r="K1706" i="9"/>
  <c r="K1694" i="9"/>
  <c r="K1682" i="9"/>
  <c r="K1674" i="9"/>
  <c r="K1666" i="9"/>
  <c r="K1654" i="9"/>
  <c r="K1646" i="9"/>
  <c r="K1634" i="9"/>
  <c r="K1630" i="9"/>
  <c r="K1618" i="9"/>
  <c r="K1610" i="9"/>
  <c r="K1602" i="9"/>
  <c r="K1590" i="9"/>
  <c r="K1582" i="9"/>
  <c r="K1570" i="9"/>
  <c r="K1562" i="9"/>
  <c r="K1550" i="9"/>
  <c r="K1538" i="9"/>
  <c r="K1530" i="9"/>
  <c r="K1526" i="9"/>
  <c r="K1514" i="9"/>
  <c r="K1502" i="9"/>
  <c r="K1490" i="9"/>
  <c r="K1478" i="9"/>
  <c r="K1470" i="9"/>
  <c r="K1458" i="9"/>
  <c r="K1454" i="9"/>
  <c r="K1446" i="9"/>
  <c r="K1434" i="9"/>
  <c r="K1426" i="9"/>
  <c r="K1414" i="9"/>
  <c r="K1406" i="9"/>
  <c r="K1398" i="9"/>
  <c r="K1382" i="9"/>
  <c r="K1378" i="9"/>
  <c r="K1362" i="9"/>
  <c r="K1354" i="9"/>
  <c r="K1342" i="9"/>
  <c r="K1334" i="9"/>
  <c r="K1326" i="9"/>
  <c r="K1314" i="9"/>
  <c r="K1306" i="9"/>
  <c r="K1298" i="9"/>
  <c r="K1286" i="9"/>
  <c r="K1278" i="9"/>
  <c r="K1266" i="9"/>
  <c r="K1258" i="9"/>
  <c r="K1250" i="9"/>
  <c r="K1242" i="9"/>
  <c r="K1234" i="9"/>
  <c r="K1226" i="9"/>
  <c r="K1214" i="9"/>
  <c r="K1206" i="9"/>
  <c r="K1194" i="9"/>
  <c r="K1186" i="9"/>
  <c r="K1178" i="9"/>
  <c r="K1170" i="9"/>
  <c r="K1158" i="9"/>
  <c r="K1150" i="9"/>
  <c r="K1142" i="9"/>
  <c r="K1130" i="9"/>
  <c r="K1118" i="9"/>
  <c r="K1114" i="9"/>
  <c r="K1106" i="9"/>
  <c r="K1094" i="9"/>
  <c r="K1086" i="9"/>
  <c r="K1078" i="9"/>
  <c r="K1070" i="9"/>
  <c r="K1062" i="9"/>
  <c r="K1054" i="9"/>
  <c r="K1042" i="9"/>
  <c r="K1034" i="9"/>
  <c r="K1022" i="9"/>
  <c r="K1014" i="9"/>
  <c r="K1002" i="9"/>
  <c r="K974" i="9"/>
  <c r="K966" i="9"/>
  <c r="K954" i="9"/>
  <c r="K942" i="9"/>
  <c r="K938" i="9"/>
  <c r="K926" i="9"/>
  <c r="K922" i="9"/>
  <c r="K910" i="9"/>
  <c r="K902" i="9"/>
  <c r="K894" i="9"/>
  <c r="K882" i="9"/>
  <c r="K874" i="9"/>
  <c r="K870" i="9"/>
  <c r="K862" i="9"/>
  <c r="K858" i="9"/>
  <c r="K846" i="9"/>
  <c r="K834" i="9"/>
  <c r="K830" i="9"/>
  <c r="K814" i="9"/>
  <c r="K806" i="9"/>
  <c r="K798" i="9"/>
  <c r="K786" i="9"/>
  <c r="K778" i="9"/>
  <c r="K774" i="9"/>
  <c r="K766" i="9"/>
  <c r="K758" i="9"/>
  <c r="K754" i="9"/>
  <c r="K746" i="9"/>
  <c r="K738" i="9"/>
  <c r="K718" i="9"/>
  <c r="K714" i="9"/>
  <c r="K706" i="9"/>
  <c r="K702" i="9"/>
  <c r="K694" i="9"/>
  <c r="K686" i="9"/>
  <c r="K682" i="9"/>
  <c r="K674" i="9"/>
  <c r="K654" i="9"/>
  <c r="K650" i="9"/>
  <c r="K642" i="9"/>
  <c r="K634" i="9"/>
  <c r="K630" i="9"/>
  <c r="K622" i="9"/>
  <c r="K614" i="9"/>
  <c r="K610" i="9"/>
  <c r="K602" i="9"/>
  <c r="K598" i="9"/>
  <c r="K590" i="9"/>
  <c r="K586" i="9"/>
  <c r="K578" i="9"/>
  <c r="K570" i="9"/>
  <c r="K566" i="9"/>
  <c r="K558" i="9"/>
  <c r="K554" i="9"/>
  <c r="K546" i="9"/>
  <c r="K538" i="9"/>
  <c r="K530" i="9"/>
  <c r="K526" i="9"/>
  <c r="K518" i="9"/>
  <c r="K514" i="9"/>
  <c r="K506" i="9"/>
  <c r="K498" i="9"/>
  <c r="K494" i="9"/>
  <c r="K486" i="9"/>
  <c r="K482" i="9"/>
  <c r="K474" i="9"/>
  <c r="K470" i="9"/>
  <c r="K462" i="9"/>
  <c r="K458" i="9"/>
  <c r="K450" i="9"/>
  <c r="K442" i="9"/>
  <c r="K434" i="9"/>
  <c r="K426" i="9"/>
  <c r="K422" i="9"/>
  <c r="K414" i="9"/>
  <c r="K406" i="9"/>
  <c r="K402" i="9"/>
  <c r="K394" i="9"/>
  <c r="K390" i="9"/>
  <c r="K382" i="9"/>
  <c r="K378" i="9"/>
  <c r="K370" i="9"/>
  <c r="K362" i="9"/>
  <c r="K358" i="9"/>
  <c r="K354" i="9"/>
  <c r="K350" i="9"/>
  <c r="K346" i="9"/>
  <c r="K338" i="9"/>
  <c r="K330" i="9"/>
  <c r="K322" i="9"/>
  <c r="K314" i="9"/>
  <c r="K306" i="9"/>
  <c r="K298" i="9"/>
  <c r="K290" i="9"/>
  <c r="K282" i="9"/>
  <c r="K278" i="9"/>
  <c r="K270" i="9"/>
  <c r="K262" i="9"/>
  <c r="K250" i="9"/>
  <c r="K242" i="9"/>
  <c r="K234" i="9"/>
  <c r="K222" i="9"/>
  <c r="K214" i="9"/>
  <c r="K206" i="9"/>
  <c r="K194" i="9"/>
  <c r="K186" i="9"/>
  <c r="K182" i="9"/>
  <c r="K170" i="9"/>
  <c r="K162" i="9"/>
  <c r="K154" i="9"/>
  <c r="K142" i="9"/>
  <c r="K134" i="9"/>
  <c r="K126" i="9"/>
  <c r="K114" i="9"/>
  <c r="K102" i="9"/>
  <c r="K94" i="9"/>
  <c r="K90" i="9"/>
  <c r="K78" i="9"/>
  <c r="K70" i="9"/>
  <c r="K62" i="9"/>
  <c r="K50" i="9"/>
  <c r="K38" i="9"/>
  <c r="K34" i="9"/>
  <c r="K26" i="9"/>
  <c r="K14" i="9"/>
  <c r="K1725" i="9"/>
  <c r="K1717" i="9"/>
  <c r="K1713" i="9"/>
  <c r="K1701" i="9"/>
  <c r="K1693" i="9"/>
  <c r="K1685" i="9"/>
  <c r="K1677" i="9"/>
  <c r="K1669" i="9"/>
  <c r="K1661" i="9"/>
  <c r="K1653" i="9"/>
  <c r="K1645" i="9"/>
  <c r="K1637" i="9"/>
  <c r="K1629" i="9"/>
  <c r="K1621" i="9"/>
  <c r="K1613" i="9"/>
  <c r="K1605" i="9"/>
  <c r="K1597" i="9"/>
  <c r="K1589" i="9"/>
  <c r="K1581" i="9"/>
  <c r="K1573" i="9"/>
  <c r="K1565" i="9"/>
  <c r="K1557" i="9"/>
  <c r="K1549" i="9"/>
  <c r="K1541" i="9"/>
  <c r="K1533" i="9"/>
  <c r="K1525" i="9"/>
  <c r="K1517" i="9"/>
  <c r="K1509" i="9"/>
  <c r="K1501" i="9"/>
  <c r="K1497" i="9"/>
  <c r="K1493" i="9"/>
  <c r="K1489" i="9"/>
  <c r="K1485" i="9"/>
  <c r="K1473" i="9"/>
  <c r="K1465" i="9"/>
  <c r="K1457" i="9"/>
  <c r="K1453" i="9"/>
  <c r="K1449" i="9"/>
  <c r="K1445" i="9"/>
  <c r="K1441" i="9"/>
  <c r="K1437" i="9"/>
  <c r="K1433" i="9"/>
  <c r="K1429" i="9"/>
  <c r="K1425" i="9"/>
  <c r="K1421" i="9"/>
  <c r="K1417" i="9"/>
  <c r="K1413" i="9"/>
  <c r="K1409" i="9"/>
  <c r="K1405" i="9"/>
  <c r="K1401" i="9"/>
  <c r="K1397" i="9"/>
  <c r="K1393" i="9"/>
  <c r="K1385" i="9"/>
  <c r="K1377" i="9"/>
  <c r="K1369" i="9"/>
  <c r="K1361" i="9"/>
  <c r="K1349" i="9"/>
  <c r="K1341" i="9"/>
  <c r="K1333" i="9"/>
  <c r="K1321" i="9"/>
  <c r="K1313" i="9"/>
  <c r="K1301" i="9"/>
  <c r="K1293" i="9"/>
  <c r="K1281" i="9"/>
  <c r="K1269" i="9"/>
  <c r="K1261" i="9"/>
  <c r="K1253" i="9"/>
  <c r="K1237" i="9"/>
  <c r="K1229" i="9"/>
  <c r="K1221" i="9"/>
  <c r="K1209" i="9"/>
  <c r="K1197" i="9"/>
  <c r="K1189" i="9"/>
  <c r="K1181" i="9"/>
  <c r="K1173" i="9"/>
  <c r="K1161" i="9"/>
  <c r="K1149" i="9"/>
  <c r="K1141" i="9"/>
  <c r="K1133" i="9"/>
  <c r="K1121" i="9"/>
  <c r="K1113" i="9"/>
  <c r="K1105" i="9"/>
  <c r="K1097" i="9"/>
  <c r="K1085" i="9"/>
  <c r="K1073" i="9"/>
  <c r="K1061" i="9"/>
  <c r="K1053" i="9"/>
  <c r="K1041" i="9"/>
  <c r="K1033" i="9"/>
  <c r="K1025" i="9"/>
  <c r="K1017" i="9"/>
  <c r="K1009" i="9"/>
  <c r="K997" i="9"/>
  <c r="K989" i="9"/>
  <c r="K981" i="9"/>
  <c r="K965" i="9"/>
  <c r="K957" i="9"/>
  <c r="K945" i="9"/>
  <c r="K937" i="9"/>
  <c r="K925" i="9"/>
  <c r="K921" i="9"/>
  <c r="K913" i="9"/>
  <c r="K901" i="9"/>
  <c r="K889" i="9"/>
  <c r="K881" i="9"/>
  <c r="K869" i="9"/>
  <c r="K857" i="9"/>
  <c r="K845" i="9"/>
  <c r="K837" i="9"/>
  <c r="K829" i="9"/>
  <c r="K817" i="9"/>
  <c r="K813" i="9"/>
  <c r="K801" i="9"/>
  <c r="K789" i="9"/>
  <c r="K781" i="9"/>
  <c r="K769" i="9"/>
  <c r="K765" i="9"/>
  <c r="K749" i="9"/>
  <c r="K741" i="9"/>
  <c r="K729" i="9"/>
  <c r="K725" i="9"/>
  <c r="K717" i="9"/>
  <c r="K705" i="9"/>
  <c r="K689" i="9"/>
  <c r="K681" i="9"/>
  <c r="K669" i="9"/>
  <c r="K661" i="9"/>
  <c r="K649" i="9"/>
  <c r="K641" i="9"/>
  <c r="K629" i="9"/>
  <c r="K621" i="9"/>
  <c r="K613" i="9"/>
  <c r="K601" i="9"/>
  <c r="K597" i="9"/>
  <c r="K585" i="9"/>
  <c r="K573" i="9"/>
  <c r="K565" i="9"/>
  <c r="K557" i="9"/>
  <c r="K545" i="9"/>
  <c r="K537" i="9"/>
  <c r="K525" i="9"/>
  <c r="K517" i="9"/>
  <c r="K505" i="9"/>
  <c r="K493" i="9"/>
  <c r="K485" i="9"/>
  <c r="K477" i="9"/>
  <c r="K465" i="9"/>
  <c r="K457" i="9"/>
  <c r="K449" i="9"/>
  <c r="K441" i="9"/>
  <c r="K433" i="9"/>
  <c r="K417" i="9"/>
  <c r="K409" i="9"/>
  <c r="K401" i="9"/>
  <c r="K393" i="9"/>
  <c r="K385" i="9"/>
  <c r="K373" i="9"/>
  <c r="K365" i="9"/>
  <c r="K353" i="9"/>
  <c r="K345" i="9"/>
  <c r="K337" i="9"/>
  <c r="K321" i="9"/>
  <c r="K313" i="9"/>
  <c r="K305" i="9"/>
  <c r="K293" i="9"/>
  <c r="K285" i="9"/>
  <c r="K273" i="9"/>
  <c r="K261" i="9"/>
  <c r="K249" i="9"/>
  <c r="K241" i="9"/>
  <c r="K233" i="9"/>
  <c r="K221" i="9"/>
  <c r="K213" i="9"/>
  <c r="K205" i="9"/>
  <c r="K197" i="9"/>
  <c r="K185" i="9"/>
  <c r="K177" i="9"/>
  <c r="K169" i="9"/>
  <c r="K157" i="9"/>
  <c r="K145" i="9"/>
  <c r="K133" i="9"/>
  <c r="K121" i="9"/>
  <c r="K113" i="9"/>
  <c r="K105" i="9"/>
  <c r="K93" i="9"/>
  <c r="K85" i="9"/>
  <c r="K77" i="9"/>
  <c r="K65" i="9"/>
  <c r="K57" i="9"/>
  <c r="K53" i="9"/>
  <c r="K41" i="9"/>
  <c r="K29" i="9"/>
  <c r="K17" i="9"/>
  <c r="K13" i="9"/>
  <c r="K1728" i="9"/>
  <c r="K1724" i="9"/>
  <c r="K1720" i="9"/>
  <c r="K1712" i="9"/>
  <c r="K1708" i="9"/>
  <c r="K1704" i="9"/>
  <c r="K1696" i="9"/>
  <c r="K1688" i="9"/>
  <c r="K1684" i="9"/>
  <c r="K1680" i="9"/>
  <c r="K1672" i="9"/>
  <c r="K1668" i="9"/>
  <c r="K1664" i="9"/>
  <c r="K1656" i="9"/>
  <c r="K1652" i="9"/>
  <c r="K1636" i="9"/>
  <c r="K1628" i="9"/>
  <c r="K1624" i="9"/>
  <c r="K1616" i="9"/>
  <c r="K1612" i="9"/>
  <c r="K1608" i="9"/>
  <c r="K1600" i="9"/>
  <c r="K1596" i="9"/>
  <c r="K1592" i="9"/>
  <c r="K1584" i="9"/>
  <c r="K1580" i="9"/>
  <c r="K1572" i="9"/>
  <c r="K1568" i="9"/>
  <c r="K1560" i="9"/>
  <c r="K1556" i="9"/>
  <c r="K1552" i="9"/>
  <c r="K1544" i="9"/>
  <c r="K1540" i="9"/>
  <c r="K1532" i="9"/>
  <c r="K1528" i="9"/>
  <c r="K1512" i="9"/>
  <c r="K1508" i="9"/>
  <c r="K1500" i="9"/>
  <c r="K1496" i="9"/>
  <c r="K1488" i="9"/>
  <c r="K1484" i="9"/>
  <c r="K1476" i="9"/>
  <c r="K1472" i="9"/>
  <c r="K1464" i="9"/>
  <c r="K1460" i="9"/>
  <c r="K1456" i="9"/>
  <c r="K1448" i="9"/>
  <c r="K1444" i="9"/>
  <c r="K1436" i="9"/>
  <c r="K1432" i="9"/>
  <c r="K1424" i="9"/>
  <c r="K1420" i="9"/>
  <c r="K1412" i="9"/>
  <c r="K1404" i="9"/>
  <c r="K1400" i="9"/>
  <c r="K1384" i="9"/>
  <c r="K1380" i="9"/>
  <c r="K1372" i="9"/>
  <c r="K1368" i="9"/>
  <c r="K1360" i="9"/>
  <c r="K1356" i="9"/>
  <c r="K1348" i="9"/>
  <c r="K1344" i="9"/>
  <c r="K1336" i="9"/>
  <c r="K1332" i="9"/>
  <c r="K1324" i="9"/>
  <c r="K1320" i="9"/>
  <c r="K1316" i="9"/>
  <c r="K1308" i="9"/>
  <c r="K1300" i="9"/>
  <c r="K1292" i="9"/>
  <c r="K1288" i="9"/>
  <c r="K1284" i="9"/>
  <c r="K1276" i="9"/>
  <c r="K1272" i="9"/>
  <c r="K1268" i="9"/>
  <c r="K1260" i="9"/>
  <c r="K1256" i="9"/>
  <c r="K1252" i="9"/>
  <c r="K1244" i="9"/>
  <c r="K1240" i="9"/>
  <c r="K1236" i="9"/>
  <c r="K1228" i="9"/>
  <c r="K1224" i="9"/>
  <c r="K1220" i="9"/>
  <c r="K1212" i="9"/>
  <c r="K1208" i="9"/>
  <c r="K1200" i="9"/>
  <c r="K1196" i="9"/>
  <c r="K1192" i="9"/>
  <c r="K1184" i="9"/>
  <c r="K1180" i="9"/>
  <c r="K1176" i="9"/>
  <c r="K1168" i="9"/>
  <c r="K1164" i="9"/>
  <c r="K1156" i="9"/>
  <c r="K1152" i="9"/>
  <c r="K1144" i="9"/>
  <c r="K1140" i="9"/>
  <c r="K1132" i="9"/>
  <c r="K1128" i="9"/>
  <c r="K1124" i="9"/>
  <c r="K1116" i="9"/>
  <c r="K1112" i="9"/>
  <c r="K1104" i="9"/>
  <c r="K1100" i="9"/>
  <c r="K1096" i="9"/>
  <c r="K1088" i="9"/>
  <c r="K1084" i="9"/>
  <c r="K1080" i="9"/>
  <c r="K1076" i="9"/>
  <c r="K1072" i="9"/>
  <c r="K1068" i="9"/>
  <c r="K1060" i="9"/>
  <c r="K1056" i="9"/>
  <c r="K1052" i="9"/>
  <c r="K1048" i="9"/>
  <c r="K1044" i="9"/>
  <c r="K1040" i="9"/>
  <c r="K1036" i="9"/>
  <c r="K1032" i="9"/>
  <c r="K1028" i="9"/>
  <c r="K1024" i="9"/>
  <c r="K1020" i="9"/>
  <c r="K1016" i="9"/>
  <c r="K1012" i="9"/>
  <c r="K1008" i="9"/>
  <c r="K1004" i="9"/>
  <c r="K1000" i="9"/>
  <c r="K996" i="9"/>
  <c r="K992" i="9"/>
  <c r="K988" i="9"/>
  <c r="K984" i="9"/>
  <c r="K980" i="9"/>
  <c r="K976" i="9"/>
  <c r="K972" i="9"/>
  <c r="K968" i="9"/>
  <c r="K964" i="9"/>
  <c r="K960" i="9"/>
  <c r="K956" i="9"/>
  <c r="K952" i="9"/>
  <c r="K948" i="9"/>
  <c r="K944" i="9"/>
  <c r="K940" i="9"/>
  <c r="K936" i="9"/>
  <c r="K932" i="9"/>
  <c r="K928" i="9"/>
  <c r="K924" i="9"/>
  <c r="K920" i="9"/>
  <c r="K916" i="9"/>
  <c r="K912" i="9"/>
  <c r="K908" i="9"/>
  <c r="K904" i="9"/>
  <c r="K900" i="9"/>
  <c r="K896" i="9"/>
  <c r="K892" i="9"/>
  <c r="K888" i="9"/>
  <c r="K884" i="9"/>
  <c r="K880" i="9"/>
  <c r="K876" i="9"/>
  <c r="K872" i="9"/>
  <c r="K868" i="9"/>
  <c r="K864" i="9"/>
  <c r="K860" i="9"/>
  <c r="K856" i="9"/>
  <c r="K852" i="9"/>
  <c r="K848" i="9"/>
  <c r="K844" i="9"/>
  <c r="K840" i="9"/>
  <c r="K836" i="9"/>
  <c r="K832" i="9"/>
  <c r="K828" i="9"/>
  <c r="K824" i="9"/>
  <c r="K820" i="9"/>
  <c r="K816" i="9"/>
  <c r="K812" i="9"/>
  <c r="K808" i="9"/>
  <c r="K804" i="9"/>
  <c r="K800" i="9"/>
  <c r="K796" i="9"/>
  <c r="K792" i="9"/>
  <c r="K788" i="9"/>
  <c r="K784" i="9"/>
  <c r="K780" i="9"/>
  <c r="K776" i="9"/>
  <c r="K772" i="9"/>
  <c r="K768" i="9"/>
  <c r="K764" i="9"/>
  <c r="K760" i="9"/>
  <c r="K756" i="9"/>
  <c r="K752" i="9"/>
  <c r="K748" i="9"/>
  <c r="K744" i="9"/>
  <c r="K740" i="9"/>
  <c r="K736" i="9"/>
  <c r="K732" i="9"/>
  <c r="K728" i="9"/>
  <c r="K724" i="9"/>
  <c r="K720" i="9"/>
  <c r="K716" i="9"/>
  <c r="K712" i="9"/>
  <c r="K708" i="9"/>
  <c r="K704" i="9"/>
  <c r="K700" i="9"/>
  <c r="K696" i="9"/>
  <c r="K692" i="9"/>
  <c r="K688" i="9"/>
  <c r="K684" i="9"/>
  <c r="K680" i="9"/>
  <c r="K676" i="9"/>
  <c r="K672" i="9"/>
  <c r="K668" i="9"/>
  <c r="K664" i="9"/>
  <c r="K660" i="9"/>
  <c r="K656" i="9"/>
  <c r="K652" i="9"/>
  <c r="K648" i="9"/>
  <c r="K644" i="9"/>
  <c r="K640" i="9"/>
  <c r="K636" i="9"/>
  <c r="K632" i="9"/>
  <c r="K628" i="9"/>
  <c r="K624" i="9"/>
  <c r="K620" i="9"/>
  <c r="K616" i="9"/>
  <c r="K612" i="9"/>
  <c r="K608" i="9"/>
  <c r="K604" i="9"/>
  <c r="K600" i="9"/>
  <c r="K596" i="9"/>
  <c r="K592" i="9"/>
  <c r="K588" i="9"/>
  <c r="K584" i="9"/>
  <c r="K580" i="9"/>
  <c r="K576" i="9"/>
  <c r="K572" i="9"/>
  <c r="K568" i="9"/>
  <c r="K564" i="9"/>
  <c r="K560" i="9"/>
  <c r="K552" i="9"/>
  <c r="K548" i="9"/>
  <c r="K544" i="9"/>
  <c r="K540" i="9"/>
  <c r="K536" i="9"/>
  <c r="K532" i="9"/>
  <c r="K528" i="9"/>
  <c r="K524" i="9"/>
  <c r="K520" i="9"/>
  <c r="K516" i="9"/>
  <c r="K512" i="9"/>
  <c r="K508" i="9"/>
  <c r="K504" i="9"/>
  <c r="K500" i="9"/>
  <c r="K496" i="9"/>
  <c r="K492" i="9"/>
  <c r="K488" i="9"/>
  <c r="K484" i="9"/>
  <c r="K480" i="9"/>
  <c r="K476" i="9"/>
  <c r="K472" i="9"/>
  <c r="K468" i="9"/>
  <c r="K464" i="9"/>
  <c r="K460" i="9"/>
  <c r="K456" i="9"/>
  <c r="K452" i="9"/>
  <c r="K448" i="9"/>
  <c r="K444" i="9"/>
  <c r="K440" i="9"/>
  <c r="K436" i="9"/>
  <c r="K432" i="9"/>
  <c r="K424" i="9"/>
  <c r="K420" i="9"/>
  <c r="K416" i="9"/>
  <c r="K412" i="9"/>
  <c r="K408" i="9"/>
  <c r="K404" i="9"/>
  <c r="K400" i="9"/>
  <c r="K396" i="9"/>
  <c r="K392" i="9"/>
  <c r="K1727" i="9"/>
  <c r="K1723" i="9"/>
  <c r="K1715" i="9"/>
  <c r="K1711" i="9"/>
  <c r="K1707" i="9"/>
  <c r="K1699" i="9"/>
  <c r="K1695" i="9"/>
  <c r="K1691" i="9"/>
  <c r="K1683" i="9"/>
  <c r="K1679" i="9"/>
  <c r="K1675" i="9"/>
  <c r="K1667" i="9"/>
  <c r="K1663" i="9"/>
  <c r="K1659" i="9"/>
  <c r="K1651" i="9"/>
  <c r="K1647" i="9"/>
  <c r="K1643" i="9"/>
  <c r="K1635" i="9"/>
  <c r="K1631" i="9"/>
  <c r="K1627" i="9"/>
  <c r="K1619" i="9"/>
  <c r="K1615" i="9"/>
  <c r="K1611" i="9"/>
  <c r="K1603" i="9"/>
  <c r="K1599" i="9"/>
  <c r="K1595" i="9"/>
  <c r="K1587" i="9"/>
  <c r="K1583" i="9"/>
  <c r="K1579" i="9"/>
  <c r="K1571" i="9"/>
  <c r="K1567" i="9"/>
  <c r="K1563" i="9"/>
  <c r="K1555" i="9"/>
  <c r="K1551" i="9"/>
  <c r="K1547" i="9"/>
  <c r="K1539" i="9"/>
  <c r="K1535" i="9"/>
  <c r="K1531" i="9"/>
  <c r="K1523" i="9"/>
  <c r="K1519" i="9"/>
  <c r="K1515" i="9"/>
  <c r="K1507" i="9"/>
  <c r="K1503" i="9"/>
  <c r="K1499" i="9"/>
  <c r="K1491" i="9"/>
  <c r="K1487" i="9"/>
  <c r="K1483" i="9"/>
  <c r="K1475" i="9"/>
  <c r="K1471" i="9"/>
  <c r="K1467" i="9"/>
  <c r="K1459" i="9"/>
  <c r="K1455" i="9"/>
  <c r="K1451" i="9"/>
  <c r="K1443" i="9"/>
  <c r="K1439" i="9"/>
  <c r="K1435" i="9"/>
  <c r="K1427" i="9"/>
  <c r="K1423" i="9"/>
  <c r="K1419" i="9"/>
  <c r="K1411" i="9"/>
  <c r="K1407" i="9"/>
  <c r="K1403" i="9"/>
  <c r="K1395" i="9"/>
  <c r="K1391" i="9"/>
  <c r="K1387" i="9"/>
  <c r="K1379" i="9"/>
  <c r="K1375" i="9"/>
  <c r="K1371" i="9"/>
  <c r="K1363" i="9"/>
  <c r="K1359" i="9"/>
  <c r="K1355" i="9"/>
  <c r="K1347" i="9"/>
  <c r="K1343" i="9"/>
  <c r="K1339" i="9"/>
  <c r="K1331" i="9"/>
  <c r="K1327" i="9"/>
  <c r="K1323" i="9"/>
  <c r="K1319" i="9"/>
  <c r="K1315" i="9"/>
  <c r="K1311" i="9"/>
  <c r="K1307" i="9"/>
  <c r="K1303" i="9"/>
  <c r="K1299" i="9"/>
  <c r="K1295" i="9"/>
  <c r="K1291" i="9"/>
  <c r="K1287" i="9"/>
  <c r="K1283" i="9"/>
  <c r="K1279" i="9"/>
  <c r="K1275" i="9"/>
  <c r="K1271" i="9"/>
  <c r="K1267" i="9"/>
  <c r="K1263" i="9"/>
  <c r="K1259" i="9"/>
  <c r="K1255" i="9"/>
  <c r="K1251" i="9"/>
  <c r="K1247" i="9"/>
  <c r="K1243" i="9"/>
  <c r="K1239" i="9"/>
  <c r="K1235" i="9"/>
  <c r="K1231" i="9"/>
  <c r="K1227" i="9"/>
  <c r="K1223" i="9"/>
  <c r="K1219" i="9"/>
  <c r="K1215" i="9"/>
  <c r="K1211" i="9"/>
  <c r="K1207" i="9"/>
  <c r="K1203" i="9"/>
  <c r="K1199" i="9"/>
  <c r="K1195" i="9"/>
  <c r="K1191" i="9"/>
  <c r="K1187" i="9"/>
  <c r="K1183" i="9"/>
  <c r="K1179" i="9"/>
  <c r="K1171" i="9"/>
  <c r="K1167" i="9"/>
  <c r="K1163" i="9"/>
  <c r="K1159" i="9"/>
  <c r="K1155" i="9"/>
  <c r="K1151" i="9"/>
  <c r="K1147" i="9"/>
  <c r="K1143" i="9"/>
  <c r="K1139" i="9"/>
  <c r="K1135" i="9"/>
  <c r="K1131" i="9"/>
  <c r="K1127" i="9"/>
  <c r="K1123" i="9"/>
  <c r="K1119" i="9"/>
  <c r="K1115" i="9"/>
  <c r="K1111" i="9"/>
  <c r="K1107" i="9"/>
  <c r="K1103" i="9"/>
  <c r="K1099" i="9"/>
  <c r="K1095" i="9"/>
  <c r="K1091" i="9"/>
  <c r="K1087" i="9"/>
  <c r="K1083" i="9"/>
  <c r="K1079" i="9"/>
  <c r="K1075" i="9"/>
  <c r="K1071" i="9"/>
  <c r="K1067" i="9"/>
  <c r="K1063" i="9"/>
  <c r="K1059" i="9"/>
  <c r="K1055" i="9"/>
  <c r="K1051" i="9"/>
  <c r="K1047" i="9"/>
  <c r="K1043" i="9"/>
  <c r="K1039" i="9"/>
  <c r="K1035" i="9"/>
  <c r="K1031" i="9"/>
  <c r="K1027" i="9"/>
  <c r="K1023" i="9"/>
  <c r="K1019" i="9"/>
  <c r="K1015" i="9"/>
  <c r="K1011" i="9"/>
  <c r="K1007" i="9"/>
  <c r="K1003" i="9"/>
  <c r="K999" i="9"/>
  <c r="K995" i="9"/>
  <c r="K991" i="9"/>
  <c r="K987" i="9"/>
  <c r="K983" i="9"/>
  <c r="K979" i="9"/>
  <c r="K975" i="9"/>
  <c r="K971" i="9"/>
  <c r="K967" i="9"/>
  <c r="K963" i="9"/>
  <c r="K959" i="9"/>
  <c r="K955" i="9"/>
  <c r="K951" i="9"/>
  <c r="K947" i="9"/>
  <c r="K943" i="9"/>
  <c r="K939" i="9"/>
  <c r="K935" i="9"/>
  <c r="K931" i="9"/>
  <c r="K927" i="9"/>
  <c r="K923" i="9"/>
  <c r="K919" i="9"/>
  <c r="K915" i="9"/>
  <c r="K911" i="9"/>
  <c r="K907" i="9"/>
  <c r="K903" i="9"/>
  <c r="K899" i="9"/>
  <c r="K895" i="9"/>
  <c r="K891" i="9"/>
  <c r="K887" i="9"/>
  <c r="K883" i="9"/>
  <c r="K879" i="9"/>
  <c r="K875" i="9"/>
  <c r="K871" i="9"/>
  <c r="K867" i="9"/>
  <c r="K863" i="9"/>
  <c r="K859" i="9"/>
  <c r="K855" i="9"/>
  <c r="K851" i="9"/>
  <c r="K847" i="9"/>
  <c r="K843" i="9"/>
  <c r="K839" i="9"/>
  <c r="K831" i="9"/>
  <c r="K827" i="9"/>
  <c r="K823" i="9"/>
  <c r="K819" i="9"/>
  <c r="K815" i="9"/>
  <c r="K811" i="9"/>
  <c r="K807" i="9"/>
  <c r="K803" i="9"/>
  <c r="K799" i="9"/>
  <c r="K795" i="9"/>
  <c r="K791" i="9"/>
  <c r="K787" i="9"/>
  <c r="K783" i="9"/>
  <c r="K779" i="9"/>
  <c r="K775" i="9"/>
  <c r="K771" i="9"/>
  <c r="K767" i="9"/>
  <c r="K763" i="9"/>
  <c r="K759" i="9"/>
  <c r="K755" i="9"/>
  <c r="K751" i="9"/>
  <c r="K747" i="9"/>
  <c r="K743" i="9"/>
  <c r="K739" i="9"/>
  <c r="K735" i="9"/>
  <c r="K731" i="9"/>
  <c r="K727" i="9"/>
  <c r="K723" i="9"/>
  <c r="K719" i="9"/>
  <c r="K715" i="9"/>
  <c r="K711" i="9"/>
  <c r="K707" i="9"/>
  <c r="K703" i="9"/>
  <c r="K699" i="9"/>
  <c r="K695" i="9"/>
  <c r="K691" i="9"/>
  <c r="K687" i="9"/>
  <c r="K683" i="9"/>
  <c r="K679" i="9"/>
  <c r="K675" i="9"/>
  <c r="K671" i="9"/>
  <c r="K667" i="9"/>
  <c r="K663" i="9"/>
  <c r="K659" i="9"/>
  <c r="K655" i="9"/>
  <c r="K651" i="9"/>
  <c r="K647" i="9"/>
  <c r="K643" i="9"/>
  <c r="K639" i="9"/>
  <c r="K635" i="9"/>
  <c r="K631" i="9"/>
  <c r="K627" i="9"/>
  <c r="K623" i="9"/>
  <c r="K619" i="9"/>
  <c r="K615" i="9"/>
  <c r="K611" i="9"/>
  <c r="K607" i="9"/>
  <c r="K603" i="9"/>
  <c r="K599" i="9"/>
  <c r="K595" i="9"/>
  <c r="K591" i="9"/>
  <c r="K587" i="9"/>
  <c r="K583" i="9"/>
  <c r="K579" i="9"/>
  <c r="K575" i="9"/>
  <c r="K571" i="9"/>
  <c r="K567" i="9"/>
  <c r="K563" i="9"/>
  <c r="K559" i="9"/>
  <c r="K555" i="9"/>
  <c r="K551" i="9"/>
  <c r="K547" i="9"/>
  <c r="K543" i="9"/>
  <c r="K539" i="9"/>
  <c r="K535" i="9"/>
  <c r="K531" i="9"/>
  <c r="K527" i="9"/>
  <c r="K523" i="9"/>
  <c r="K519" i="9"/>
  <c r="K515" i="9"/>
  <c r="K511" i="9"/>
  <c r="K507" i="9"/>
  <c r="K503" i="9"/>
  <c r="K499" i="9"/>
  <c r="K495" i="9"/>
  <c r="K491" i="9"/>
  <c r="K487" i="9"/>
  <c r="K483" i="9"/>
  <c r="K479" i="9"/>
  <c r="K475" i="9"/>
  <c r="K471" i="9"/>
  <c r="K467" i="9"/>
  <c r="K463" i="9"/>
  <c r="K459" i="9"/>
  <c r="K455" i="9"/>
  <c r="K451" i="9"/>
  <c r="K447" i="9"/>
  <c r="K443" i="9"/>
  <c r="K439" i="9"/>
  <c r="K435" i="9"/>
  <c r="K431" i="9"/>
  <c r="K427" i="9"/>
  <c r="K423" i="9"/>
  <c r="K419" i="9"/>
  <c r="K415" i="9"/>
  <c r="K411" i="9"/>
  <c r="K407" i="9"/>
  <c r="K403" i="9"/>
  <c r="K399" i="9"/>
  <c r="K395" i="9"/>
  <c r="K391" i="9"/>
  <c r="K387" i="9"/>
  <c r="K383" i="9"/>
  <c r="K379" i="9"/>
  <c r="K375" i="9"/>
  <c r="K371" i="9"/>
  <c r="K367" i="9"/>
  <c r="K363" i="9"/>
  <c r="K359" i="9"/>
  <c r="K355" i="9"/>
  <c r="K351" i="9"/>
  <c r="K347" i="9"/>
  <c r="K343" i="9"/>
  <c r="K339" i="9"/>
  <c r="K335" i="9"/>
  <c r="K331" i="9"/>
  <c r="K327" i="9"/>
  <c r="K323" i="9"/>
  <c r="K319" i="9"/>
  <c r="K315" i="9"/>
  <c r="K311" i="9"/>
  <c r="K307" i="9"/>
  <c r="K303" i="9"/>
  <c r="K299" i="9"/>
  <c r="K295" i="9"/>
  <c r="K291" i="9"/>
  <c r="K287" i="9"/>
  <c r="K283" i="9"/>
  <c r="K279" i="9"/>
  <c r="K275" i="9"/>
  <c r="K271" i="9"/>
  <c r="K267" i="9"/>
  <c r="K263" i="9"/>
  <c r="K259" i="9"/>
  <c r="K255" i="9"/>
  <c r="K251" i="9"/>
  <c r="K247" i="9"/>
  <c r="K243" i="9"/>
  <c r="K239" i="9"/>
  <c r="K235" i="9"/>
  <c r="K231" i="9"/>
  <c r="K227" i="9"/>
  <c r="K223" i="9"/>
  <c r="K219" i="9"/>
  <c r="K215" i="9"/>
  <c r="K211" i="9"/>
  <c r="K207" i="9"/>
  <c r="K203" i="9"/>
  <c r="K199" i="9"/>
  <c r="K195" i="9"/>
  <c r="K191" i="9"/>
  <c r="K187" i="9"/>
  <c r="K183" i="9"/>
  <c r="K179" i="9"/>
  <c r="K175" i="9"/>
  <c r="K171" i="9"/>
  <c r="K167" i="9"/>
  <c r="K163" i="9"/>
  <c r="K159" i="9"/>
  <c r="K155" i="9"/>
  <c r="K151" i="9"/>
  <c r="K147" i="9"/>
  <c r="K143" i="9"/>
  <c r="K139" i="9"/>
  <c r="K135" i="9"/>
  <c r="K131" i="9"/>
  <c r="K127" i="9"/>
  <c r="K123" i="9"/>
  <c r="K119" i="9"/>
  <c r="K115" i="9"/>
  <c r="K111" i="9"/>
  <c r="K107" i="9"/>
  <c r="K103" i="9"/>
  <c r="K99" i="9"/>
  <c r="K95" i="9"/>
  <c r="K91" i="9"/>
  <c r="K87" i="9"/>
  <c r="K83" i="9"/>
  <c r="K79" i="9"/>
  <c r="K75" i="9"/>
  <c r="K71" i="9"/>
  <c r="K67" i="9"/>
  <c r="K63" i="9"/>
  <c r="K59" i="9"/>
  <c r="K55" i="9"/>
  <c r="K51" i="9"/>
  <c r="K47" i="9"/>
  <c r="K43" i="9"/>
  <c r="K39" i="9"/>
  <c r="K35" i="9"/>
  <c r="K31" i="9"/>
  <c r="K27" i="9"/>
  <c r="K23" i="9"/>
  <c r="K19" i="9"/>
  <c r="K15" i="9"/>
  <c r="K11" i="9"/>
  <c r="K7" i="9"/>
  <c r="K3" i="9"/>
  <c r="K1703" i="9"/>
  <c r="K1639" i="9"/>
  <c r="K1575" i="9"/>
  <c r="K1511" i="9"/>
  <c r="K1447" i="9"/>
  <c r="K1383" i="9"/>
  <c r="K1302" i="9"/>
  <c r="K1046" i="9"/>
  <c r="K790" i="9"/>
  <c r="K428" i="9"/>
  <c r="K136" i="9"/>
  <c r="K132" i="9"/>
  <c r="K128" i="9"/>
  <c r="K124" i="9"/>
  <c r="K120" i="9"/>
  <c r="K116" i="9"/>
  <c r="K112" i="9"/>
  <c r="K104" i="9"/>
  <c r="K100" i="9"/>
  <c r="K96" i="9"/>
  <c r="K92" i="9"/>
  <c r="K88" i="9"/>
  <c r="K84" i="9"/>
  <c r="K80" i="9"/>
  <c r="K72" i="9"/>
  <c r="K68" i="9"/>
  <c r="K64" i="9"/>
  <c r="K60" i="9"/>
  <c r="K56" i="9"/>
  <c r="K52" i="9"/>
  <c r="K48" i="9"/>
  <c r="K40" i="9"/>
  <c r="K36" i="9"/>
  <c r="K32" i="9"/>
  <c r="K28" i="9"/>
  <c r="K24" i="9"/>
  <c r="K20" i="9"/>
  <c r="K16" i="9"/>
  <c r="K8" i="9"/>
  <c r="K4" i="9"/>
  <c r="K12" i="9"/>
  <c r="K108" i="9"/>
  <c r="K76" i="9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15" i="8"/>
  <c r="F10" i="8"/>
  <c r="F9" i="8"/>
  <c r="E10" i="8"/>
  <c r="E9" i="8"/>
  <c r="D10" i="8"/>
  <c r="D9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15" i="8"/>
  <c r="C3" i="10" l="1"/>
  <c r="C14" i="10"/>
  <c r="C13" i="10"/>
  <c r="E13" i="10"/>
  <c r="F14" i="10"/>
  <c r="D14" i="10"/>
  <c r="F13" i="10"/>
  <c r="D13" i="10"/>
  <c r="E14" i="10"/>
  <c r="M5" i="6"/>
  <c r="N5" i="6"/>
  <c r="O5" i="6"/>
  <c r="M6" i="6"/>
  <c r="N6" i="6"/>
  <c r="O6" i="6"/>
  <c r="M7" i="6"/>
  <c r="N7" i="6"/>
  <c r="O7" i="6"/>
  <c r="M8" i="6"/>
  <c r="N8" i="6"/>
  <c r="O8" i="6"/>
  <c r="M9" i="6"/>
  <c r="N9" i="6"/>
  <c r="O9" i="6"/>
  <c r="M10" i="6"/>
  <c r="N10" i="6"/>
  <c r="O10" i="6"/>
  <c r="M11" i="6"/>
  <c r="N11" i="6"/>
  <c r="O11" i="6"/>
  <c r="M13" i="6"/>
  <c r="N13" i="6"/>
  <c r="O13" i="6"/>
  <c r="M14" i="6"/>
  <c r="N14" i="6"/>
  <c r="O14" i="6"/>
  <c r="M15" i="6"/>
  <c r="N15" i="6"/>
  <c r="O15" i="6"/>
  <c r="M4" i="6"/>
  <c r="N4" i="6"/>
  <c r="O4" i="6"/>
  <c r="M19" i="6"/>
  <c r="N19" i="6"/>
  <c r="O19" i="6"/>
  <c r="M31" i="6"/>
  <c r="N31" i="6"/>
  <c r="O31" i="6"/>
  <c r="M17" i="6"/>
  <c r="N17" i="6"/>
  <c r="O17" i="6"/>
  <c r="M18" i="6"/>
  <c r="N18" i="6"/>
  <c r="O18" i="6"/>
  <c r="M20" i="6"/>
  <c r="N20" i="6"/>
  <c r="O20" i="6"/>
  <c r="M25" i="6"/>
  <c r="N25" i="6"/>
  <c r="O25" i="6"/>
  <c r="M27" i="6"/>
  <c r="N27" i="6"/>
  <c r="O27" i="6"/>
  <c r="M28" i="6"/>
  <c r="N28" i="6"/>
  <c r="O28" i="6"/>
  <c r="M30" i="6"/>
  <c r="N30" i="6"/>
  <c r="O30" i="6"/>
  <c r="M32" i="6"/>
  <c r="N32" i="6"/>
  <c r="O32" i="6"/>
  <c r="M33" i="6"/>
  <c r="N33" i="6"/>
  <c r="O33" i="6"/>
  <c r="M12" i="6"/>
  <c r="N12" i="6"/>
  <c r="O12" i="6"/>
  <c r="M16" i="6"/>
  <c r="N16" i="6"/>
  <c r="O16" i="6"/>
  <c r="M26" i="6"/>
  <c r="N26" i="6"/>
  <c r="O26" i="6"/>
  <c r="M21" i="6"/>
  <c r="N21" i="6"/>
  <c r="O21" i="6"/>
  <c r="M23" i="6"/>
  <c r="N23" i="6"/>
  <c r="O23" i="6"/>
  <c r="M24" i="6"/>
  <c r="N24" i="6"/>
  <c r="O24" i="6"/>
  <c r="M29" i="6"/>
  <c r="N29" i="6"/>
  <c r="O29" i="6"/>
  <c r="M22" i="6"/>
  <c r="N22" i="6"/>
  <c r="O22" i="6"/>
  <c r="O3" i="6"/>
  <c r="N3" i="6"/>
  <c r="M3" i="6"/>
  <c r="I4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J3" i="6"/>
  <c r="I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3" i="6"/>
  <c r="T3" i="4" l="1"/>
  <c r="U3" i="4"/>
  <c r="T4" i="4"/>
  <c r="U4" i="4"/>
  <c r="T5" i="4"/>
  <c r="U5" i="4"/>
  <c r="T6" i="4"/>
  <c r="U6" i="4"/>
  <c r="T7" i="4"/>
  <c r="U7" i="4"/>
  <c r="T8" i="4"/>
  <c r="U8" i="4"/>
  <c r="T9" i="4"/>
  <c r="U9" i="4"/>
  <c r="T10" i="4"/>
  <c r="U10" i="4"/>
  <c r="T11" i="4"/>
  <c r="U11" i="4"/>
  <c r="T12" i="4"/>
  <c r="U12" i="4"/>
  <c r="T13" i="4"/>
  <c r="U13" i="4"/>
  <c r="T14" i="4"/>
  <c r="U14" i="4"/>
  <c r="T15" i="4"/>
  <c r="U15" i="4"/>
  <c r="T16" i="4"/>
  <c r="U16" i="4"/>
  <c r="T17" i="4"/>
  <c r="U17" i="4"/>
  <c r="T18" i="4"/>
  <c r="U18" i="4"/>
  <c r="T19" i="4"/>
  <c r="U19" i="4"/>
  <c r="T20" i="4"/>
  <c r="U20" i="4"/>
  <c r="T21" i="4"/>
  <c r="U21" i="4"/>
  <c r="T22" i="4"/>
  <c r="U22" i="4"/>
  <c r="T23" i="4"/>
  <c r="U23" i="4"/>
  <c r="T24" i="4"/>
  <c r="U24" i="4"/>
  <c r="T25" i="4"/>
  <c r="U25" i="4"/>
  <c r="T26" i="4"/>
  <c r="U26" i="4"/>
  <c r="T27" i="4"/>
  <c r="U27" i="4"/>
  <c r="T28" i="4"/>
  <c r="U28" i="4"/>
  <c r="T29" i="4"/>
  <c r="U29" i="4"/>
  <c r="T30" i="4"/>
  <c r="U30" i="4"/>
  <c r="T31" i="4"/>
  <c r="U31" i="4"/>
  <c r="T32" i="4"/>
  <c r="U32" i="4"/>
  <c r="T33" i="4"/>
  <c r="U33" i="4"/>
  <c r="T34" i="4"/>
  <c r="U34" i="4"/>
  <c r="T35" i="4"/>
  <c r="U35" i="4"/>
  <c r="T36" i="4"/>
  <c r="U36" i="4"/>
  <c r="T37" i="4"/>
  <c r="U37" i="4"/>
  <c r="T38" i="4"/>
  <c r="U38" i="4"/>
  <c r="T39" i="4"/>
  <c r="U39" i="4"/>
  <c r="T40" i="4"/>
  <c r="U40" i="4"/>
  <c r="T41" i="4"/>
  <c r="U41" i="4"/>
  <c r="T42" i="4"/>
  <c r="U42" i="4"/>
  <c r="T43" i="4"/>
  <c r="U43" i="4"/>
  <c r="T44" i="4"/>
  <c r="U44" i="4"/>
  <c r="T45" i="4"/>
  <c r="U45" i="4"/>
  <c r="T46" i="4"/>
  <c r="U46" i="4"/>
  <c r="T47" i="4"/>
  <c r="U47" i="4"/>
  <c r="T48" i="4"/>
  <c r="U48" i="4"/>
  <c r="T49" i="4"/>
  <c r="U49" i="4"/>
  <c r="T50" i="4"/>
  <c r="U50" i="4"/>
  <c r="T51" i="4"/>
  <c r="U51" i="4"/>
  <c r="T52" i="4"/>
  <c r="U52" i="4"/>
  <c r="T53" i="4"/>
  <c r="U53" i="4"/>
  <c r="T54" i="4"/>
  <c r="U54" i="4"/>
  <c r="T55" i="4"/>
  <c r="U55" i="4"/>
  <c r="T56" i="4"/>
  <c r="U56" i="4"/>
  <c r="T57" i="4"/>
  <c r="U57" i="4"/>
  <c r="T58" i="4"/>
  <c r="U58" i="4"/>
  <c r="T59" i="4"/>
  <c r="U59" i="4"/>
  <c r="T60" i="4"/>
  <c r="U60" i="4"/>
  <c r="T61" i="4"/>
  <c r="U61" i="4"/>
  <c r="T62" i="4"/>
  <c r="U62" i="4"/>
  <c r="T63" i="4"/>
  <c r="U63" i="4"/>
  <c r="T64" i="4"/>
  <c r="U64" i="4"/>
  <c r="T65" i="4"/>
  <c r="U65" i="4"/>
  <c r="T66" i="4"/>
  <c r="U66" i="4"/>
  <c r="T67" i="4"/>
  <c r="U67" i="4"/>
  <c r="T68" i="4"/>
  <c r="U68" i="4"/>
  <c r="T69" i="4"/>
  <c r="U69" i="4"/>
  <c r="T70" i="4"/>
  <c r="U70" i="4"/>
  <c r="T71" i="4"/>
  <c r="U71" i="4"/>
  <c r="T72" i="4"/>
  <c r="U72" i="4"/>
  <c r="T73" i="4"/>
  <c r="U73" i="4"/>
  <c r="T74" i="4"/>
  <c r="U74" i="4"/>
  <c r="T75" i="4"/>
  <c r="U75" i="4"/>
  <c r="T76" i="4"/>
  <c r="U76" i="4"/>
  <c r="T77" i="4"/>
  <c r="U77" i="4"/>
  <c r="T78" i="4"/>
  <c r="U78" i="4"/>
  <c r="T79" i="4"/>
  <c r="U79" i="4"/>
  <c r="T80" i="4"/>
  <c r="U80" i="4"/>
  <c r="T81" i="4"/>
  <c r="U81" i="4"/>
  <c r="T82" i="4"/>
  <c r="U82" i="4"/>
  <c r="T83" i="4"/>
  <c r="U83" i="4"/>
  <c r="T84" i="4"/>
  <c r="U84" i="4"/>
  <c r="T85" i="4"/>
  <c r="U85" i="4"/>
  <c r="T86" i="4"/>
  <c r="U86" i="4"/>
  <c r="T87" i="4"/>
  <c r="U87" i="4"/>
  <c r="T88" i="4"/>
  <c r="U88" i="4"/>
  <c r="T89" i="4"/>
  <c r="U89" i="4"/>
  <c r="T90" i="4"/>
  <c r="U90" i="4"/>
  <c r="T91" i="4"/>
  <c r="U91" i="4"/>
  <c r="T92" i="4"/>
  <c r="U92" i="4"/>
  <c r="T93" i="4"/>
  <c r="U93" i="4"/>
  <c r="T94" i="4"/>
  <c r="U94" i="4"/>
  <c r="T95" i="4"/>
  <c r="U95" i="4"/>
  <c r="T96" i="4"/>
  <c r="U96" i="4"/>
  <c r="T97" i="4"/>
  <c r="U97" i="4"/>
  <c r="T98" i="4"/>
  <c r="U98" i="4"/>
  <c r="T99" i="4"/>
  <c r="U99" i="4"/>
  <c r="T100" i="4"/>
  <c r="U100" i="4"/>
  <c r="T101" i="4"/>
  <c r="U101" i="4"/>
  <c r="T102" i="4"/>
  <c r="U102" i="4"/>
  <c r="T103" i="4"/>
  <c r="U103" i="4"/>
  <c r="T104" i="4"/>
  <c r="U104" i="4"/>
  <c r="T105" i="4"/>
  <c r="U105" i="4"/>
  <c r="T106" i="4"/>
  <c r="U106" i="4"/>
  <c r="T107" i="4"/>
  <c r="U107" i="4"/>
  <c r="T108" i="4"/>
  <c r="U108" i="4"/>
  <c r="T109" i="4"/>
  <c r="U109" i="4"/>
  <c r="T110" i="4"/>
  <c r="U110" i="4"/>
  <c r="T111" i="4"/>
  <c r="U111" i="4"/>
  <c r="T112" i="4"/>
  <c r="U112" i="4"/>
  <c r="T113" i="4"/>
  <c r="U113" i="4"/>
  <c r="T114" i="4"/>
  <c r="U114" i="4"/>
  <c r="T115" i="4"/>
  <c r="U115" i="4"/>
  <c r="T116" i="4"/>
  <c r="U116" i="4"/>
  <c r="T117" i="4"/>
  <c r="U117" i="4"/>
  <c r="T118" i="4"/>
  <c r="U118" i="4"/>
  <c r="T119" i="4"/>
  <c r="U119" i="4"/>
  <c r="T120" i="4"/>
  <c r="U120" i="4"/>
  <c r="T121" i="4"/>
  <c r="U121" i="4"/>
  <c r="T122" i="4"/>
  <c r="U122" i="4"/>
  <c r="T123" i="4"/>
  <c r="U123" i="4"/>
  <c r="T124" i="4"/>
  <c r="U124" i="4"/>
  <c r="T125" i="4"/>
  <c r="U125" i="4"/>
  <c r="T126" i="4"/>
  <c r="U126" i="4"/>
  <c r="T127" i="4"/>
  <c r="U127" i="4"/>
  <c r="T128" i="4"/>
  <c r="U128" i="4"/>
  <c r="T129" i="4"/>
  <c r="U129" i="4"/>
  <c r="T130" i="4"/>
  <c r="U130" i="4"/>
  <c r="T131" i="4"/>
  <c r="U131" i="4"/>
  <c r="T132" i="4"/>
  <c r="U132" i="4"/>
  <c r="T133" i="4"/>
  <c r="U133" i="4"/>
  <c r="T134" i="4"/>
  <c r="U134" i="4"/>
  <c r="T135" i="4"/>
  <c r="U135" i="4"/>
  <c r="T136" i="4"/>
  <c r="U136" i="4"/>
  <c r="T137" i="4"/>
  <c r="U137" i="4"/>
  <c r="T138" i="4"/>
  <c r="U138" i="4"/>
  <c r="T139" i="4"/>
  <c r="U139" i="4"/>
  <c r="T140" i="4"/>
  <c r="U140" i="4"/>
  <c r="T141" i="4"/>
  <c r="U141" i="4"/>
  <c r="T142" i="4"/>
  <c r="U142" i="4"/>
  <c r="T143" i="4"/>
  <c r="U143" i="4"/>
  <c r="T144" i="4"/>
  <c r="U144" i="4"/>
  <c r="T145" i="4"/>
  <c r="U145" i="4"/>
  <c r="T146" i="4"/>
  <c r="U146" i="4"/>
  <c r="T147" i="4"/>
  <c r="U147" i="4"/>
  <c r="T148" i="4"/>
  <c r="U148" i="4"/>
  <c r="T149" i="4"/>
  <c r="U149" i="4"/>
  <c r="T150" i="4"/>
  <c r="U150" i="4"/>
  <c r="T151" i="4"/>
  <c r="U151" i="4"/>
  <c r="T152" i="4"/>
  <c r="U152" i="4"/>
  <c r="T153" i="4"/>
  <c r="U153" i="4"/>
  <c r="T154" i="4"/>
  <c r="U154" i="4"/>
  <c r="T155" i="4"/>
  <c r="U155" i="4"/>
  <c r="T156" i="4"/>
  <c r="U156" i="4"/>
  <c r="T157" i="4"/>
  <c r="U157" i="4"/>
  <c r="T158" i="4"/>
  <c r="U158" i="4"/>
  <c r="T159" i="4"/>
  <c r="U159" i="4"/>
  <c r="T160" i="4"/>
  <c r="U160" i="4"/>
  <c r="T161" i="4"/>
  <c r="U161" i="4"/>
  <c r="T162" i="4"/>
  <c r="U162" i="4"/>
  <c r="T163" i="4"/>
  <c r="U163" i="4"/>
  <c r="T164" i="4"/>
  <c r="U164" i="4"/>
  <c r="T165" i="4"/>
  <c r="U165" i="4"/>
  <c r="T166" i="4"/>
  <c r="U166" i="4"/>
  <c r="T167" i="4"/>
  <c r="U167" i="4"/>
  <c r="T168" i="4"/>
  <c r="U168" i="4"/>
  <c r="T169" i="4"/>
  <c r="U169" i="4"/>
  <c r="T170" i="4"/>
  <c r="U170" i="4"/>
  <c r="T171" i="4"/>
  <c r="U171" i="4"/>
  <c r="T172" i="4"/>
  <c r="U172" i="4"/>
  <c r="T173" i="4"/>
  <c r="U173" i="4"/>
  <c r="T174" i="4"/>
  <c r="U174" i="4"/>
  <c r="T175" i="4"/>
  <c r="U175" i="4"/>
  <c r="T176" i="4"/>
  <c r="U176" i="4"/>
  <c r="T177" i="4"/>
  <c r="U177" i="4"/>
  <c r="T178" i="4"/>
  <c r="U178" i="4"/>
  <c r="T179" i="4"/>
  <c r="U179" i="4"/>
  <c r="T180" i="4"/>
  <c r="U180" i="4"/>
  <c r="T181" i="4"/>
  <c r="U181" i="4"/>
  <c r="T182" i="4"/>
  <c r="U182" i="4"/>
  <c r="T183" i="4"/>
  <c r="U183" i="4"/>
  <c r="T184" i="4"/>
  <c r="U184" i="4"/>
  <c r="T185" i="4"/>
  <c r="U185" i="4"/>
  <c r="T186" i="4"/>
  <c r="U186" i="4"/>
  <c r="T187" i="4"/>
  <c r="U187" i="4"/>
  <c r="T188" i="4"/>
  <c r="U188" i="4"/>
  <c r="T189" i="4"/>
  <c r="U189" i="4"/>
  <c r="T190" i="4"/>
  <c r="U190" i="4"/>
  <c r="T191" i="4"/>
  <c r="U191" i="4"/>
  <c r="T192" i="4"/>
  <c r="U192" i="4"/>
  <c r="T193" i="4"/>
  <c r="U193" i="4"/>
  <c r="T194" i="4"/>
  <c r="U194" i="4"/>
  <c r="T195" i="4"/>
  <c r="U195" i="4"/>
  <c r="T196" i="4"/>
  <c r="U196" i="4"/>
  <c r="T197" i="4"/>
  <c r="U197" i="4"/>
  <c r="T198" i="4"/>
  <c r="U198" i="4"/>
  <c r="T199" i="4"/>
  <c r="U199" i="4"/>
  <c r="T200" i="4"/>
  <c r="U200" i="4"/>
  <c r="T201" i="4"/>
  <c r="U201" i="4"/>
  <c r="T202" i="4"/>
  <c r="U202" i="4"/>
  <c r="T203" i="4"/>
  <c r="U203" i="4"/>
  <c r="T204" i="4"/>
  <c r="U204" i="4"/>
  <c r="T205" i="4"/>
  <c r="U205" i="4"/>
  <c r="T206" i="4"/>
  <c r="U206" i="4"/>
  <c r="T207" i="4"/>
  <c r="U207" i="4"/>
  <c r="T208" i="4"/>
  <c r="U208" i="4"/>
  <c r="T209" i="4"/>
  <c r="U209" i="4"/>
  <c r="T210" i="4"/>
  <c r="U210" i="4"/>
  <c r="T211" i="4"/>
  <c r="U211" i="4"/>
  <c r="T212" i="4"/>
  <c r="U212" i="4"/>
  <c r="T213" i="4"/>
  <c r="U213" i="4"/>
  <c r="T214" i="4"/>
  <c r="U214" i="4"/>
  <c r="T215" i="4"/>
  <c r="U215" i="4"/>
  <c r="T216" i="4"/>
  <c r="U216" i="4"/>
  <c r="T217" i="4"/>
  <c r="U217" i="4"/>
  <c r="T218" i="4"/>
  <c r="U218" i="4"/>
  <c r="T219" i="4"/>
  <c r="U219" i="4"/>
  <c r="T220" i="4"/>
  <c r="U220" i="4"/>
  <c r="T221" i="4"/>
  <c r="U221" i="4"/>
  <c r="T222" i="4"/>
  <c r="U222" i="4"/>
  <c r="T223" i="4"/>
  <c r="U223" i="4"/>
  <c r="T224" i="4"/>
  <c r="U224" i="4"/>
  <c r="T225" i="4"/>
  <c r="U225" i="4"/>
  <c r="T226" i="4"/>
  <c r="U226" i="4"/>
  <c r="T227" i="4"/>
  <c r="U227" i="4"/>
  <c r="T228" i="4"/>
  <c r="U228" i="4"/>
  <c r="T229" i="4"/>
  <c r="U229" i="4"/>
  <c r="T230" i="4"/>
  <c r="U230" i="4"/>
  <c r="T231" i="4"/>
  <c r="U231" i="4"/>
  <c r="T232" i="4"/>
  <c r="U232" i="4"/>
  <c r="T233" i="4"/>
  <c r="U233" i="4"/>
  <c r="T234" i="4"/>
  <c r="U234" i="4"/>
  <c r="T235" i="4"/>
  <c r="U235" i="4"/>
  <c r="T236" i="4"/>
  <c r="U236" i="4"/>
  <c r="T237" i="4"/>
  <c r="U237" i="4"/>
  <c r="T238" i="4"/>
  <c r="U238" i="4"/>
  <c r="T239" i="4"/>
  <c r="U239" i="4"/>
  <c r="T240" i="4"/>
  <c r="U240" i="4"/>
  <c r="T241" i="4"/>
  <c r="U241" i="4"/>
  <c r="T242" i="4"/>
  <c r="U242" i="4"/>
  <c r="T243" i="4"/>
  <c r="U243" i="4"/>
  <c r="T244" i="4"/>
  <c r="U244" i="4"/>
  <c r="T245" i="4"/>
  <c r="U245" i="4"/>
  <c r="T246" i="4"/>
  <c r="U246" i="4"/>
  <c r="T247" i="4"/>
  <c r="U247" i="4"/>
  <c r="T248" i="4"/>
  <c r="U248" i="4"/>
  <c r="T249" i="4"/>
  <c r="U249" i="4"/>
  <c r="T250" i="4"/>
  <c r="U250" i="4"/>
  <c r="T251" i="4"/>
  <c r="U251" i="4"/>
  <c r="T252" i="4"/>
  <c r="U252" i="4"/>
  <c r="T253" i="4"/>
  <c r="U253" i="4"/>
  <c r="T254" i="4"/>
  <c r="U254" i="4"/>
  <c r="T255" i="4"/>
  <c r="U255" i="4"/>
  <c r="T256" i="4"/>
  <c r="U256" i="4"/>
  <c r="T257" i="4"/>
  <c r="U257" i="4"/>
  <c r="T258" i="4"/>
  <c r="U258" i="4"/>
  <c r="T259" i="4"/>
  <c r="U259" i="4"/>
  <c r="T260" i="4"/>
  <c r="U260" i="4"/>
  <c r="T261" i="4"/>
  <c r="U261" i="4"/>
  <c r="T262" i="4"/>
  <c r="U262" i="4"/>
  <c r="T263" i="4"/>
  <c r="U263" i="4"/>
  <c r="T264" i="4"/>
  <c r="U264" i="4"/>
  <c r="T265" i="4"/>
  <c r="U265" i="4"/>
  <c r="T266" i="4"/>
  <c r="U266" i="4"/>
  <c r="T267" i="4"/>
  <c r="U267" i="4"/>
  <c r="T268" i="4"/>
  <c r="U268" i="4"/>
  <c r="T269" i="4"/>
  <c r="U269" i="4"/>
  <c r="T270" i="4"/>
  <c r="U270" i="4"/>
  <c r="T271" i="4"/>
  <c r="U271" i="4"/>
  <c r="T272" i="4"/>
  <c r="U272" i="4"/>
  <c r="T273" i="4"/>
  <c r="U273" i="4"/>
  <c r="T274" i="4"/>
  <c r="U274" i="4"/>
  <c r="T275" i="4"/>
  <c r="U275" i="4"/>
  <c r="T276" i="4"/>
  <c r="U276" i="4"/>
  <c r="T277" i="4"/>
  <c r="U277" i="4"/>
  <c r="T278" i="4"/>
  <c r="U278" i="4"/>
  <c r="T279" i="4"/>
  <c r="U279" i="4"/>
  <c r="T280" i="4"/>
  <c r="U280" i="4"/>
  <c r="T281" i="4"/>
  <c r="U281" i="4"/>
  <c r="T282" i="4"/>
  <c r="U282" i="4"/>
  <c r="T283" i="4"/>
  <c r="U283" i="4"/>
  <c r="T284" i="4"/>
  <c r="U284" i="4"/>
  <c r="T285" i="4"/>
  <c r="U285" i="4"/>
  <c r="T286" i="4"/>
  <c r="U286" i="4"/>
  <c r="T287" i="4"/>
  <c r="U287" i="4"/>
  <c r="T288" i="4"/>
  <c r="U288" i="4"/>
  <c r="T289" i="4"/>
  <c r="U289" i="4"/>
  <c r="T290" i="4"/>
  <c r="U290" i="4"/>
  <c r="T291" i="4"/>
  <c r="U291" i="4"/>
  <c r="T292" i="4"/>
  <c r="U292" i="4"/>
  <c r="T293" i="4"/>
  <c r="U293" i="4"/>
  <c r="T294" i="4"/>
  <c r="U294" i="4"/>
  <c r="T295" i="4"/>
  <c r="U295" i="4"/>
  <c r="T296" i="4"/>
  <c r="U296" i="4"/>
  <c r="T297" i="4"/>
  <c r="U297" i="4"/>
  <c r="T298" i="4"/>
  <c r="U298" i="4"/>
  <c r="T299" i="4"/>
  <c r="U299" i="4"/>
  <c r="T300" i="4"/>
  <c r="U300" i="4"/>
  <c r="T301" i="4"/>
  <c r="U301" i="4"/>
  <c r="T302" i="4"/>
  <c r="U302" i="4"/>
  <c r="T303" i="4"/>
  <c r="U303" i="4"/>
  <c r="T304" i="4"/>
  <c r="U304" i="4"/>
  <c r="T305" i="4"/>
  <c r="U305" i="4"/>
  <c r="T306" i="4"/>
  <c r="U306" i="4"/>
  <c r="T307" i="4"/>
  <c r="U307" i="4"/>
  <c r="T308" i="4"/>
  <c r="U308" i="4"/>
  <c r="T309" i="4"/>
  <c r="U309" i="4"/>
  <c r="T310" i="4"/>
  <c r="U310" i="4"/>
  <c r="T311" i="4"/>
  <c r="U311" i="4"/>
  <c r="T312" i="4"/>
  <c r="U312" i="4"/>
  <c r="T313" i="4"/>
  <c r="U313" i="4"/>
  <c r="T314" i="4"/>
  <c r="U314" i="4"/>
  <c r="T315" i="4"/>
  <c r="U315" i="4"/>
  <c r="T316" i="4"/>
  <c r="U316" i="4"/>
  <c r="T317" i="4"/>
  <c r="U317" i="4"/>
  <c r="T318" i="4"/>
  <c r="U318" i="4"/>
  <c r="T319" i="4"/>
  <c r="U319" i="4"/>
  <c r="T320" i="4"/>
  <c r="U320" i="4"/>
  <c r="T321" i="4"/>
  <c r="U321" i="4"/>
  <c r="T322" i="4"/>
  <c r="U322" i="4"/>
  <c r="T323" i="4"/>
  <c r="U323" i="4"/>
  <c r="T324" i="4"/>
  <c r="U324" i="4"/>
  <c r="T325" i="4"/>
  <c r="U325" i="4"/>
  <c r="T326" i="4"/>
  <c r="U326" i="4"/>
  <c r="T327" i="4"/>
  <c r="U327" i="4"/>
  <c r="T328" i="4"/>
  <c r="U328" i="4"/>
  <c r="T329" i="4"/>
  <c r="U329" i="4"/>
  <c r="T330" i="4"/>
  <c r="U330" i="4"/>
  <c r="T331" i="4"/>
  <c r="U331" i="4"/>
  <c r="T332" i="4"/>
  <c r="U332" i="4"/>
  <c r="T333" i="4"/>
  <c r="U333" i="4"/>
  <c r="T334" i="4"/>
  <c r="U334" i="4"/>
  <c r="T335" i="4"/>
  <c r="U335" i="4"/>
  <c r="T336" i="4"/>
  <c r="U336" i="4"/>
  <c r="T337" i="4"/>
  <c r="U337" i="4"/>
  <c r="T338" i="4"/>
  <c r="U338" i="4"/>
  <c r="T339" i="4"/>
  <c r="U339" i="4"/>
  <c r="T340" i="4"/>
  <c r="U340" i="4"/>
  <c r="T341" i="4"/>
  <c r="U341" i="4"/>
  <c r="T342" i="4"/>
  <c r="U342" i="4"/>
  <c r="T343" i="4"/>
  <c r="U343" i="4"/>
  <c r="T344" i="4"/>
  <c r="U344" i="4"/>
  <c r="T345" i="4"/>
  <c r="U345" i="4"/>
  <c r="T346" i="4"/>
  <c r="U346" i="4"/>
  <c r="T347" i="4"/>
  <c r="U347" i="4"/>
  <c r="T348" i="4"/>
  <c r="U348" i="4"/>
  <c r="T349" i="4"/>
  <c r="U349" i="4"/>
  <c r="T350" i="4"/>
  <c r="U350" i="4"/>
  <c r="T351" i="4"/>
  <c r="U351" i="4"/>
  <c r="T352" i="4"/>
  <c r="U352" i="4"/>
  <c r="T353" i="4"/>
  <c r="U353" i="4"/>
  <c r="T354" i="4"/>
  <c r="U354" i="4"/>
  <c r="T355" i="4"/>
  <c r="U355" i="4"/>
  <c r="T356" i="4"/>
  <c r="U356" i="4"/>
  <c r="T357" i="4"/>
  <c r="U357" i="4"/>
  <c r="T358" i="4"/>
  <c r="U358" i="4"/>
  <c r="T359" i="4"/>
  <c r="U359" i="4"/>
  <c r="T360" i="4"/>
  <c r="U360" i="4"/>
  <c r="T361" i="4"/>
  <c r="U361" i="4"/>
  <c r="T362" i="4"/>
  <c r="U362" i="4"/>
  <c r="T363" i="4"/>
  <c r="U363" i="4"/>
  <c r="T364" i="4"/>
  <c r="U364" i="4"/>
  <c r="T365" i="4"/>
  <c r="U365" i="4"/>
  <c r="T366" i="4"/>
  <c r="U366" i="4"/>
  <c r="T367" i="4"/>
  <c r="U367" i="4"/>
  <c r="T368" i="4"/>
  <c r="U368" i="4"/>
  <c r="T369" i="4"/>
  <c r="U369" i="4"/>
  <c r="T370" i="4"/>
  <c r="U370" i="4"/>
  <c r="T371" i="4"/>
  <c r="U371" i="4"/>
  <c r="T372" i="4"/>
  <c r="U372" i="4"/>
  <c r="T373" i="4"/>
  <c r="U373" i="4"/>
  <c r="T374" i="4"/>
  <c r="U374" i="4"/>
  <c r="T375" i="4"/>
  <c r="U375" i="4"/>
  <c r="T376" i="4"/>
  <c r="U376" i="4"/>
  <c r="T377" i="4"/>
  <c r="U377" i="4"/>
  <c r="T378" i="4"/>
  <c r="U378" i="4"/>
  <c r="T379" i="4"/>
  <c r="U379" i="4"/>
  <c r="T380" i="4"/>
  <c r="U380" i="4"/>
  <c r="T381" i="4"/>
  <c r="U381" i="4"/>
  <c r="T382" i="4"/>
  <c r="U382" i="4"/>
  <c r="T383" i="4"/>
  <c r="U383" i="4"/>
  <c r="T384" i="4"/>
  <c r="U384" i="4"/>
  <c r="T385" i="4"/>
  <c r="U385" i="4"/>
  <c r="T386" i="4"/>
  <c r="U386" i="4"/>
  <c r="T387" i="4"/>
  <c r="U387" i="4"/>
  <c r="T388" i="4"/>
  <c r="U388" i="4"/>
  <c r="T389" i="4"/>
  <c r="U389" i="4"/>
  <c r="T390" i="4"/>
  <c r="U390" i="4"/>
  <c r="T391" i="4"/>
  <c r="U391" i="4"/>
  <c r="T392" i="4"/>
  <c r="U392" i="4"/>
  <c r="T393" i="4"/>
  <c r="U393" i="4"/>
  <c r="T394" i="4"/>
  <c r="U394" i="4"/>
  <c r="T395" i="4"/>
  <c r="U395" i="4"/>
  <c r="T396" i="4"/>
  <c r="U396" i="4"/>
  <c r="T397" i="4"/>
  <c r="U397" i="4"/>
  <c r="T398" i="4"/>
  <c r="U398" i="4"/>
  <c r="T399" i="4"/>
  <c r="U399" i="4"/>
  <c r="T400" i="4"/>
  <c r="U400" i="4"/>
  <c r="T401" i="4"/>
  <c r="U401" i="4"/>
  <c r="T402" i="4"/>
  <c r="U402" i="4"/>
  <c r="T403" i="4"/>
  <c r="U403" i="4"/>
  <c r="T404" i="4"/>
  <c r="U404" i="4"/>
  <c r="T405" i="4"/>
  <c r="U405" i="4"/>
  <c r="T406" i="4"/>
  <c r="U406" i="4"/>
  <c r="T407" i="4"/>
  <c r="U407" i="4"/>
  <c r="T408" i="4"/>
  <c r="U408" i="4"/>
  <c r="T409" i="4"/>
  <c r="U409" i="4"/>
  <c r="T410" i="4"/>
  <c r="U410" i="4"/>
  <c r="T411" i="4"/>
  <c r="U411" i="4"/>
  <c r="T412" i="4"/>
  <c r="U412" i="4"/>
  <c r="T413" i="4"/>
  <c r="U413" i="4"/>
  <c r="T414" i="4"/>
  <c r="U414" i="4"/>
  <c r="T415" i="4"/>
  <c r="U415" i="4"/>
  <c r="T416" i="4"/>
  <c r="U416" i="4"/>
  <c r="T417" i="4"/>
  <c r="U417" i="4"/>
  <c r="T418" i="4"/>
  <c r="U418" i="4"/>
  <c r="T419" i="4"/>
  <c r="U419" i="4"/>
  <c r="T420" i="4"/>
  <c r="U420" i="4"/>
  <c r="T421" i="4"/>
  <c r="U421" i="4"/>
  <c r="T422" i="4"/>
  <c r="U422" i="4"/>
  <c r="T423" i="4"/>
  <c r="U423" i="4"/>
  <c r="T424" i="4"/>
  <c r="U424" i="4"/>
  <c r="T425" i="4"/>
  <c r="U425" i="4"/>
  <c r="T426" i="4"/>
  <c r="U426" i="4"/>
  <c r="T427" i="4"/>
  <c r="U427" i="4"/>
  <c r="T428" i="4"/>
  <c r="U428" i="4"/>
  <c r="T429" i="4"/>
  <c r="U429" i="4"/>
  <c r="T430" i="4"/>
  <c r="U430" i="4"/>
  <c r="T431" i="4"/>
  <c r="U431" i="4"/>
  <c r="T432" i="4"/>
  <c r="U432" i="4"/>
  <c r="T433" i="4"/>
  <c r="U433" i="4"/>
  <c r="T434" i="4"/>
  <c r="U434" i="4"/>
  <c r="T435" i="4"/>
  <c r="U435" i="4"/>
  <c r="T436" i="4"/>
  <c r="U436" i="4"/>
  <c r="T437" i="4"/>
  <c r="U437" i="4"/>
  <c r="T438" i="4"/>
  <c r="U438" i="4"/>
  <c r="T439" i="4"/>
  <c r="U439" i="4"/>
  <c r="T440" i="4"/>
  <c r="U440" i="4"/>
  <c r="T441" i="4"/>
  <c r="U441" i="4"/>
  <c r="T442" i="4"/>
  <c r="U442" i="4"/>
  <c r="T443" i="4"/>
  <c r="U443" i="4"/>
  <c r="T444" i="4"/>
  <c r="U444" i="4"/>
  <c r="T445" i="4"/>
  <c r="U445" i="4"/>
  <c r="T446" i="4"/>
  <c r="U446" i="4"/>
  <c r="T447" i="4"/>
  <c r="U447" i="4"/>
  <c r="T448" i="4"/>
  <c r="U448" i="4"/>
  <c r="T449" i="4"/>
  <c r="U449" i="4"/>
  <c r="T450" i="4"/>
  <c r="U450" i="4"/>
  <c r="T451" i="4"/>
  <c r="U451" i="4"/>
  <c r="T452" i="4"/>
  <c r="U452" i="4"/>
  <c r="T453" i="4"/>
  <c r="U453" i="4"/>
  <c r="T454" i="4"/>
  <c r="U454" i="4"/>
  <c r="T455" i="4"/>
  <c r="U455" i="4"/>
  <c r="T456" i="4"/>
  <c r="U456" i="4"/>
  <c r="T457" i="4"/>
  <c r="U457" i="4"/>
  <c r="T458" i="4"/>
  <c r="U458" i="4"/>
  <c r="T459" i="4"/>
  <c r="U459" i="4"/>
  <c r="T460" i="4"/>
  <c r="U460" i="4"/>
  <c r="T461" i="4"/>
  <c r="U461" i="4"/>
  <c r="T462" i="4"/>
  <c r="U462" i="4"/>
  <c r="T463" i="4"/>
  <c r="U463" i="4"/>
  <c r="T464" i="4"/>
  <c r="U464" i="4"/>
  <c r="T465" i="4"/>
  <c r="U465" i="4"/>
  <c r="T466" i="4"/>
  <c r="U466" i="4"/>
  <c r="T467" i="4"/>
  <c r="U467" i="4"/>
  <c r="T468" i="4"/>
  <c r="U468" i="4"/>
  <c r="T469" i="4"/>
  <c r="U469" i="4"/>
  <c r="T470" i="4"/>
  <c r="U470" i="4"/>
  <c r="T471" i="4"/>
  <c r="U471" i="4"/>
  <c r="T472" i="4"/>
  <c r="U472" i="4"/>
  <c r="T473" i="4"/>
  <c r="U473" i="4"/>
  <c r="T474" i="4"/>
  <c r="U474" i="4"/>
  <c r="T475" i="4"/>
  <c r="U475" i="4"/>
  <c r="T476" i="4"/>
  <c r="U476" i="4"/>
  <c r="T477" i="4"/>
  <c r="U477" i="4"/>
  <c r="T478" i="4"/>
  <c r="U478" i="4"/>
  <c r="T479" i="4"/>
  <c r="U479" i="4"/>
  <c r="T480" i="4"/>
  <c r="U480" i="4"/>
  <c r="T481" i="4"/>
  <c r="U481" i="4"/>
  <c r="T482" i="4"/>
  <c r="U482" i="4"/>
  <c r="T483" i="4"/>
  <c r="U483" i="4"/>
  <c r="T484" i="4"/>
  <c r="U484" i="4"/>
  <c r="T485" i="4"/>
  <c r="U485" i="4"/>
  <c r="T486" i="4"/>
  <c r="U486" i="4"/>
  <c r="T487" i="4"/>
  <c r="U487" i="4"/>
  <c r="T488" i="4"/>
  <c r="U488" i="4"/>
  <c r="T489" i="4"/>
  <c r="U489" i="4"/>
  <c r="T490" i="4"/>
  <c r="U490" i="4"/>
  <c r="T491" i="4"/>
  <c r="U491" i="4"/>
  <c r="T492" i="4"/>
  <c r="U492" i="4"/>
  <c r="T493" i="4"/>
  <c r="U493" i="4"/>
  <c r="T494" i="4"/>
  <c r="U494" i="4"/>
  <c r="T495" i="4"/>
  <c r="U495" i="4"/>
  <c r="T496" i="4"/>
  <c r="U496" i="4"/>
  <c r="T497" i="4"/>
  <c r="U497" i="4"/>
  <c r="T498" i="4"/>
  <c r="U498" i="4"/>
  <c r="T499" i="4"/>
  <c r="U499" i="4"/>
  <c r="T500" i="4"/>
  <c r="U500" i="4"/>
  <c r="T501" i="4"/>
  <c r="U501" i="4"/>
  <c r="T502" i="4"/>
  <c r="U502" i="4"/>
  <c r="T503" i="4"/>
  <c r="U503" i="4"/>
  <c r="T504" i="4"/>
  <c r="U504" i="4"/>
  <c r="T505" i="4"/>
  <c r="U505" i="4"/>
  <c r="T506" i="4"/>
  <c r="U506" i="4"/>
  <c r="T507" i="4"/>
  <c r="U507" i="4"/>
  <c r="T508" i="4"/>
  <c r="U508" i="4"/>
  <c r="T509" i="4"/>
  <c r="U509" i="4"/>
  <c r="T510" i="4"/>
  <c r="U510" i="4"/>
  <c r="T511" i="4"/>
  <c r="U511" i="4"/>
  <c r="T512" i="4"/>
  <c r="U512" i="4"/>
  <c r="T513" i="4"/>
  <c r="U513" i="4"/>
  <c r="T514" i="4"/>
  <c r="U514" i="4"/>
  <c r="T515" i="4"/>
  <c r="U515" i="4"/>
  <c r="T516" i="4"/>
  <c r="U516" i="4"/>
  <c r="T517" i="4"/>
  <c r="U517" i="4"/>
  <c r="T518" i="4"/>
  <c r="U518" i="4"/>
  <c r="T519" i="4"/>
  <c r="U519" i="4"/>
  <c r="T520" i="4"/>
  <c r="U520" i="4"/>
  <c r="T521" i="4"/>
  <c r="U521" i="4"/>
  <c r="T522" i="4"/>
  <c r="U522" i="4"/>
  <c r="T523" i="4"/>
  <c r="U523" i="4"/>
  <c r="T524" i="4"/>
  <c r="U524" i="4"/>
  <c r="T525" i="4"/>
  <c r="U525" i="4"/>
  <c r="T526" i="4"/>
  <c r="U526" i="4"/>
  <c r="T527" i="4"/>
  <c r="U527" i="4"/>
  <c r="T528" i="4"/>
  <c r="U528" i="4"/>
  <c r="T529" i="4"/>
  <c r="U529" i="4"/>
  <c r="T530" i="4"/>
  <c r="U530" i="4"/>
  <c r="T531" i="4"/>
  <c r="U531" i="4"/>
  <c r="T532" i="4"/>
  <c r="U532" i="4"/>
  <c r="T533" i="4"/>
  <c r="U533" i="4"/>
  <c r="T534" i="4"/>
  <c r="U534" i="4"/>
  <c r="T535" i="4"/>
  <c r="U535" i="4"/>
  <c r="T536" i="4"/>
  <c r="U536" i="4"/>
  <c r="T537" i="4"/>
  <c r="U537" i="4"/>
  <c r="T538" i="4"/>
  <c r="U538" i="4"/>
  <c r="T539" i="4"/>
  <c r="U539" i="4"/>
  <c r="T540" i="4"/>
  <c r="U540" i="4"/>
  <c r="T541" i="4"/>
  <c r="U541" i="4"/>
  <c r="T542" i="4"/>
  <c r="U542" i="4"/>
  <c r="T543" i="4"/>
  <c r="U543" i="4"/>
  <c r="T544" i="4"/>
  <c r="U544" i="4"/>
  <c r="T545" i="4"/>
  <c r="U545" i="4"/>
  <c r="T546" i="4"/>
  <c r="U546" i="4"/>
  <c r="T547" i="4"/>
  <c r="U547" i="4"/>
  <c r="T548" i="4"/>
  <c r="U548" i="4"/>
  <c r="T549" i="4"/>
  <c r="U549" i="4"/>
  <c r="T550" i="4"/>
  <c r="U550" i="4"/>
  <c r="T551" i="4"/>
  <c r="U551" i="4"/>
  <c r="T552" i="4"/>
  <c r="U552" i="4"/>
  <c r="T553" i="4"/>
  <c r="U553" i="4"/>
  <c r="T554" i="4"/>
  <c r="U554" i="4"/>
  <c r="T555" i="4"/>
  <c r="U555" i="4"/>
  <c r="T556" i="4"/>
  <c r="U556" i="4"/>
  <c r="T557" i="4"/>
  <c r="U557" i="4"/>
  <c r="T558" i="4"/>
  <c r="U558" i="4"/>
  <c r="T559" i="4"/>
  <c r="U559" i="4"/>
  <c r="T560" i="4"/>
  <c r="U560" i="4"/>
  <c r="T561" i="4"/>
  <c r="U561" i="4"/>
  <c r="T562" i="4"/>
  <c r="U562" i="4"/>
  <c r="T563" i="4"/>
  <c r="U563" i="4"/>
  <c r="T564" i="4"/>
  <c r="U564" i="4"/>
  <c r="T565" i="4"/>
  <c r="U565" i="4"/>
  <c r="T566" i="4"/>
  <c r="U566" i="4"/>
  <c r="T567" i="4"/>
  <c r="U567" i="4"/>
  <c r="T568" i="4"/>
  <c r="U568" i="4"/>
  <c r="T569" i="4"/>
  <c r="U569" i="4"/>
  <c r="T570" i="4"/>
  <c r="U570" i="4"/>
  <c r="T571" i="4"/>
  <c r="U571" i="4"/>
  <c r="T572" i="4"/>
  <c r="U572" i="4"/>
  <c r="T573" i="4"/>
  <c r="U573" i="4"/>
  <c r="T574" i="4"/>
  <c r="U574" i="4"/>
  <c r="T575" i="4"/>
  <c r="U575" i="4"/>
  <c r="T576" i="4"/>
  <c r="U576" i="4"/>
  <c r="T577" i="4"/>
  <c r="U577" i="4"/>
  <c r="T578" i="4"/>
  <c r="U578" i="4"/>
  <c r="T579" i="4"/>
  <c r="U579" i="4"/>
  <c r="T580" i="4"/>
  <c r="U580" i="4"/>
  <c r="T581" i="4"/>
  <c r="U581" i="4"/>
  <c r="T582" i="4"/>
  <c r="U582" i="4"/>
  <c r="T583" i="4"/>
  <c r="U583" i="4"/>
  <c r="T584" i="4"/>
  <c r="U584" i="4"/>
  <c r="T585" i="4"/>
  <c r="U585" i="4"/>
  <c r="T586" i="4"/>
  <c r="U586" i="4"/>
  <c r="T587" i="4"/>
  <c r="U587" i="4"/>
  <c r="T588" i="4"/>
  <c r="U588" i="4"/>
  <c r="T589" i="4"/>
  <c r="U589" i="4"/>
  <c r="T590" i="4"/>
  <c r="U590" i="4"/>
  <c r="T591" i="4"/>
  <c r="U591" i="4"/>
  <c r="T592" i="4"/>
  <c r="U592" i="4"/>
  <c r="T593" i="4"/>
  <c r="U593" i="4"/>
  <c r="T594" i="4"/>
  <c r="U594" i="4"/>
  <c r="T595" i="4"/>
  <c r="U595" i="4"/>
  <c r="T596" i="4"/>
  <c r="U596" i="4"/>
  <c r="T597" i="4"/>
  <c r="U597" i="4"/>
  <c r="T598" i="4"/>
  <c r="U598" i="4"/>
  <c r="T599" i="4"/>
  <c r="U599" i="4"/>
  <c r="T600" i="4"/>
  <c r="U600" i="4"/>
  <c r="T601" i="4"/>
  <c r="U601" i="4"/>
  <c r="T602" i="4"/>
  <c r="U602" i="4"/>
  <c r="T603" i="4"/>
  <c r="U603" i="4"/>
  <c r="T604" i="4"/>
  <c r="U604" i="4"/>
  <c r="T605" i="4"/>
  <c r="U605" i="4"/>
  <c r="T606" i="4"/>
  <c r="U606" i="4"/>
  <c r="T607" i="4"/>
  <c r="U607" i="4"/>
  <c r="T608" i="4"/>
  <c r="U608" i="4"/>
  <c r="T609" i="4"/>
  <c r="U609" i="4"/>
  <c r="T610" i="4"/>
  <c r="U610" i="4"/>
  <c r="T611" i="4"/>
  <c r="U611" i="4"/>
  <c r="T612" i="4"/>
  <c r="U612" i="4"/>
  <c r="T613" i="4"/>
  <c r="U613" i="4"/>
  <c r="T614" i="4"/>
  <c r="U614" i="4"/>
  <c r="T615" i="4"/>
  <c r="U615" i="4"/>
  <c r="T616" i="4"/>
  <c r="U616" i="4"/>
  <c r="T617" i="4"/>
  <c r="U617" i="4"/>
  <c r="T618" i="4"/>
  <c r="U618" i="4"/>
  <c r="T619" i="4"/>
  <c r="U619" i="4"/>
  <c r="T620" i="4"/>
  <c r="U620" i="4"/>
  <c r="T621" i="4"/>
  <c r="U621" i="4"/>
  <c r="T622" i="4"/>
  <c r="U622" i="4"/>
  <c r="T623" i="4"/>
  <c r="U623" i="4"/>
  <c r="T624" i="4"/>
  <c r="U624" i="4"/>
  <c r="T625" i="4"/>
  <c r="U625" i="4"/>
  <c r="T626" i="4"/>
  <c r="U626" i="4"/>
  <c r="T627" i="4"/>
  <c r="U627" i="4"/>
  <c r="T628" i="4"/>
  <c r="U628" i="4"/>
  <c r="T629" i="4"/>
  <c r="U629" i="4"/>
  <c r="T630" i="4"/>
  <c r="U630" i="4"/>
  <c r="T631" i="4"/>
  <c r="U631" i="4"/>
  <c r="T632" i="4"/>
  <c r="U632" i="4"/>
  <c r="T633" i="4"/>
  <c r="U633" i="4"/>
  <c r="T634" i="4"/>
  <c r="U634" i="4"/>
  <c r="T635" i="4"/>
  <c r="U635" i="4"/>
  <c r="T636" i="4"/>
  <c r="U636" i="4"/>
  <c r="T637" i="4"/>
  <c r="U637" i="4"/>
  <c r="T638" i="4"/>
  <c r="U638" i="4"/>
  <c r="T639" i="4"/>
  <c r="U639" i="4"/>
  <c r="T640" i="4"/>
  <c r="U640" i="4"/>
  <c r="T641" i="4"/>
  <c r="U641" i="4"/>
  <c r="T642" i="4"/>
  <c r="U642" i="4"/>
  <c r="T643" i="4"/>
  <c r="U643" i="4"/>
  <c r="T644" i="4"/>
  <c r="U644" i="4"/>
  <c r="T645" i="4"/>
  <c r="U645" i="4"/>
  <c r="T646" i="4"/>
  <c r="U646" i="4"/>
  <c r="T647" i="4"/>
  <c r="U647" i="4"/>
  <c r="T648" i="4"/>
  <c r="U648" i="4"/>
  <c r="T649" i="4"/>
  <c r="U649" i="4"/>
  <c r="T650" i="4"/>
  <c r="U650" i="4"/>
  <c r="T651" i="4"/>
  <c r="U651" i="4"/>
  <c r="T652" i="4"/>
  <c r="U652" i="4"/>
  <c r="T653" i="4"/>
  <c r="U653" i="4"/>
  <c r="T654" i="4"/>
  <c r="U654" i="4"/>
  <c r="T655" i="4"/>
  <c r="U655" i="4"/>
  <c r="T656" i="4"/>
  <c r="U656" i="4"/>
  <c r="T657" i="4"/>
  <c r="U657" i="4"/>
  <c r="T658" i="4"/>
  <c r="U658" i="4"/>
  <c r="T659" i="4"/>
  <c r="U659" i="4"/>
  <c r="T660" i="4"/>
  <c r="U660" i="4"/>
  <c r="T661" i="4"/>
  <c r="U661" i="4"/>
  <c r="T662" i="4"/>
  <c r="U662" i="4"/>
  <c r="T663" i="4"/>
  <c r="U663" i="4"/>
  <c r="T664" i="4"/>
  <c r="U664" i="4"/>
  <c r="T665" i="4"/>
  <c r="U665" i="4"/>
  <c r="T666" i="4"/>
  <c r="U666" i="4"/>
  <c r="T667" i="4"/>
  <c r="U667" i="4"/>
  <c r="T668" i="4"/>
  <c r="U668" i="4"/>
  <c r="T669" i="4"/>
  <c r="U669" i="4"/>
  <c r="T670" i="4"/>
  <c r="U670" i="4"/>
  <c r="T671" i="4"/>
  <c r="U671" i="4"/>
  <c r="T672" i="4"/>
  <c r="U672" i="4"/>
  <c r="T673" i="4"/>
  <c r="U673" i="4"/>
  <c r="T674" i="4"/>
  <c r="U674" i="4"/>
  <c r="T675" i="4"/>
  <c r="U675" i="4"/>
  <c r="T676" i="4"/>
  <c r="U676" i="4"/>
  <c r="T677" i="4"/>
  <c r="U677" i="4"/>
  <c r="T678" i="4"/>
  <c r="U678" i="4"/>
  <c r="T679" i="4"/>
  <c r="U679" i="4"/>
  <c r="T680" i="4"/>
  <c r="U680" i="4"/>
  <c r="T681" i="4"/>
  <c r="U681" i="4"/>
  <c r="T682" i="4"/>
  <c r="U682" i="4"/>
  <c r="T683" i="4"/>
  <c r="U683" i="4"/>
  <c r="T684" i="4"/>
  <c r="U684" i="4"/>
  <c r="T685" i="4"/>
  <c r="U685" i="4"/>
  <c r="T686" i="4"/>
  <c r="U686" i="4"/>
  <c r="T687" i="4"/>
  <c r="U687" i="4"/>
  <c r="T688" i="4"/>
  <c r="U688" i="4"/>
  <c r="T689" i="4"/>
  <c r="U689" i="4"/>
  <c r="T690" i="4"/>
  <c r="U690" i="4"/>
  <c r="T691" i="4"/>
  <c r="U691" i="4"/>
  <c r="T692" i="4"/>
  <c r="U692" i="4"/>
  <c r="T693" i="4"/>
  <c r="U693" i="4"/>
  <c r="T694" i="4"/>
  <c r="U694" i="4"/>
  <c r="T695" i="4"/>
  <c r="U695" i="4"/>
  <c r="T696" i="4"/>
  <c r="U696" i="4"/>
  <c r="T697" i="4"/>
  <c r="U697" i="4"/>
  <c r="T698" i="4"/>
  <c r="U698" i="4"/>
  <c r="T699" i="4"/>
  <c r="U699" i="4"/>
  <c r="T700" i="4"/>
  <c r="U700" i="4"/>
  <c r="T701" i="4"/>
  <c r="U701" i="4"/>
  <c r="T702" i="4"/>
  <c r="U702" i="4"/>
  <c r="T703" i="4"/>
  <c r="U703" i="4"/>
  <c r="T704" i="4"/>
  <c r="U704" i="4"/>
  <c r="T705" i="4"/>
  <c r="U705" i="4"/>
  <c r="T706" i="4"/>
  <c r="U706" i="4"/>
  <c r="T707" i="4"/>
  <c r="U707" i="4"/>
  <c r="T708" i="4"/>
  <c r="U708" i="4"/>
  <c r="T709" i="4"/>
  <c r="U709" i="4"/>
  <c r="T710" i="4"/>
  <c r="U710" i="4"/>
  <c r="T711" i="4"/>
  <c r="U711" i="4"/>
  <c r="T712" i="4"/>
  <c r="U712" i="4"/>
  <c r="T713" i="4"/>
  <c r="U713" i="4"/>
  <c r="T714" i="4"/>
  <c r="U714" i="4"/>
  <c r="T715" i="4"/>
  <c r="U715" i="4"/>
  <c r="T716" i="4"/>
  <c r="U716" i="4"/>
  <c r="T717" i="4"/>
  <c r="U717" i="4"/>
  <c r="T718" i="4"/>
  <c r="U718" i="4"/>
  <c r="T719" i="4"/>
  <c r="U719" i="4"/>
  <c r="T720" i="4"/>
  <c r="U720" i="4"/>
  <c r="T721" i="4"/>
  <c r="U721" i="4"/>
  <c r="T722" i="4"/>
  <c r="U722" i="4"/>
  <c r="T723" i="4"/>
  <c r="U723" i="4"/>
  <c r="T724" i="4"/>
  <c r="U724" i="4"/>
  <c r="T725" i="4"/>
  <c r="U725" i="4"/>
  <c r="T726" i="4"/>
  <c r="U726" i="4"/>
  <c r="T727" i="4"/>
  <c r="U727" i="4"/>
  <c r="T728" i="4"/>
  <c r="U728" i="4"/>
  <c r="T729" i="4"/>
  <c r="U729" i="4"/>
  <c r="T730" i="4"/>
  <c r="U730" i="4"/>
  <c r="T731" i="4"/>
  <c r="U731" i="4"/>
  <c r="T732" i="4"/>
  <c r="U732" i="4"/>
  <c r="T733" i="4"/>
  <c r="U733" i="4"/>
  <c r="T734" i="4"/>
  <c r="U734" i="4"/>
  <c r="T735" i="4"/>
  <c r="U735" i="4"/>
  <c r="T736" i="4"/>
  <c r="U736" i="4"/>
  <c r="T737" i="4"/>
  <c r="U737" i="4"/>
  <c r="T738" i="4"/>
  <c r="U738" i="4"/>
  <c r="T739" i="4"/>
  <c r="U739" i="4"/>
  <c r="T740" i="4"/>
  <c r="U740" i="4"/>
  <c r="T741" i="4"/>
  <c r="U741" i="4"/>
  <c r="T742" i="4"/>
  <c r="U742" i="4"/>
  <c r="T743" i="4"/>
  <c r="U743" i="4"/>
  <c r="T744" i="4"/>
  <c r="U744" i="4"/>
  <c r="T745" i="4"/>
  <c r="U745" i="4"/>
  <c r="T746" i="4"/>
  <c r="U746" i="4"/>
  <c r="T747" i="4"/>
  <c r="U747" i="4"/>
  <c r="T748" i="4"/>
  <c r="U748" i="4"/>
  <c r="T749" i="4"/>
  <c r="U749" i="4"/>
  <c r="T750" i="4"/>
  <c r="U750" i="4"/>
  <c r="T751" i="4"/>
  <c r="U751" i="4"/>
  <c r="T752" i="4"/>
  <c r="U752" i="4"/>
  <c r="T753" i="4"/>
  <c r="U753" i="4"/>
  <c r="T754" i="4"/>
  <c r="U754" i="4"/>
  <c r="T755" i="4"/>
  <c r="U755" i="4"/>
  <c r="T756" i="4"/>
  <c r="U756" i="4"/>
  <c r="T757" i="4"/>
  <c r="U757" i="4"/>
  <c r="T758" i="4"/>
  <c r="U758" i="4"/>
  <c r="T759" i="4"/>
  <c r="U759" i="4"/>
  <c r="T760" i="4"/>
  <c r="U760" i="4"/>
  <c r="T761" i="4"/>
  <c r="U761" i="4"/>
  <c r="T762" i="4"/>
  <c r="U762" i="4"/>
  <c r="T763" i="4"/>
  <c r="U763" i="4"/>
  <c r="T764" i="4"/>
  <c r="U764" i="4"/>
  <c r="T765" i="4"/>
  <c r="U765" i="4"/>
  <c r="T766" i="4"/>
  <c r="U766" i="4"/>
  <c r="T767" i="4"/>
  <c r="U767" i="4"/>
  <c r="T768" i="4"/>
  <c r="U768" i="4"/>
  <c r="T769" i="4"/>
  <c r="U769" i="4"/>
  <c r="T770" i="4"/>
  <c r="U770" i="4"/>
  <c r="T771" i="4"/>
  <c r="U771" i="4"/>
  <c r="T772" i="4"/>
  <c r="U772" i="4"/>
  <c r="T773" i="4"/>
  <c r="U773" i="4"/>
  <c r="T774" i="4"/>
  <c r="U774" i="4"/>
  <c r="T775" i="4"/>
  <c r="U775" i="4"/>
  <c r="T776" i="4"/>
  <c r="U776" i="4"/>
  <c r="T777" i="4"/>
  <c r="U777" i="4"/>
  <c r="T778" i="4"/>
  <c r="U778" i="4"/>
  <c r="T779" i="4"/>
  <c r="U779" i="4"/>
  <c r="T780" i="4"/>
  <c r="U780" i="4"/>
  <c r="T781" i="4"/>
  <c r="U781" i="4"/>
  <c r="T782" i="4"/>
  <c r="U782" i="4"/>
  <c r="T783" i="4"/>
  <c r="U783" i="4"/>
  <c r="T784" i="4"/>
  <c r="U784" i="4"/>
  <c r="T785" i="4"/>
  <c r="U785" i="4"/>
  <c r="T786" i="4"/>
  <c r="U786" i="4"/>
  <c r="T787" i="4"/>
  <c r="U787" i="4"/>
  <c r="T788" i="4"/>
  <c r="U788" i="4"/>
  <c r="T789" i="4"/>
  <c r="U789" i="4"/>
  <c r="T790" i="4"/>
  <c r="U790" i="4"/>
  <c r="T791" i="4"/>
  <c r="U791" i="4"/>
  <c r="T792" i="4"/>
  <c r="U792" i="4"/>
  <c r="T793" i="4"/>
  <c r="U793" i="4"/>
  <c r="T794" i="4"/>
  <c r="U794" i="4"/>
  <c r="T795" i="4"/>
  <c r="U795" i="4"/>
  <c r="T796" i="4"/>
  <c r="U796" i="4"/>
  <c r="T797" i="4"/>
  <c r="U797" i="4"/>
  <c r="T798" i="4"/>
  <c r="U798" i="4"/>
  <c r="T799" i="4"/>
  <c r="U799" i="4"/>
  <c r="T800" i="4"/>
  <c r="U800" i="4"/>
  <c r="T801" i="4"/>
  <c r="U801" i="4"/>
  <c r="T802" i="4"/>
  <c r="U802" i="4"/>
  <c r="T803" i="4"/>
  <c r="U803" i="4"/>
  <c r="T804" i="4"/>
  <c r="U804" i="4"/>
  <c r="T805" i="4"/>
  <c r="U805" i="4"/>
  <c r="T806" i="4"/>
  <c r="U806" i="4"/>
  <c r="T807" i="4"/>
  <c r="U807" i="4"/>
  <c r="T808" i="4"/>
  <c r="U808" i="4"/>
  <c r="T809" i="4"/>
  <c r="U809" i="4"/>
  <c r="T810" i="4"/>
  <c r="U810" i="4"/>
  <c r="T811" i="4"/>
  <c r="U811" i="4"/>
  <c r="T812" i="4"/>
  <c r="U812" i="4"/>
  <c r="T813" i="4"/>
  <c r="U813" i="4"/>
  <c r="T814" i="4"/>
  <c r="U814" i="4"/>
  <c r="T815" i="4"/>
  <c r="U815" i="4"/>
  <c r="T816" i="4"/>
  <c r="U816" i="4"/>
  <c r="T817" i="4"/>
  <c r="U817" i="4"/>
  <c r="T818" i="4"/>
  <c r="U818" i="4"/>
  <c r="T819" i="4"/>
  <c r="U819" i="4"/>
  <c r="T820" i="4"/>
  <c r="U820" i="4"/>
  <c r="T821" i="4"/>
  <c r="U821" i="4"/>
  <c r="T822" i="4"/>
  <c r="U822" i="4"/>
  <c r="T823" i="4"/>
  <c r="U823" i="4"/>
  <c r="T824" i="4"/>
  <c r="U824" i="4"/>
  <c r="T825" i="4"/>
  <c r="U825" i="4"/>
  <c r="T826" i="4"/>
  <c r="U826" i="4"/>
  <c r="T827" i="4"/>
  <c r="U827" i="4"/>
  <c r="T828" i="4"/>
  <c r="U828" i="4"/>
  <c r="T829" i="4"/>
  <c r="U829" i="4"/>
  <c r="T830" i="4"/>
  <c r="U830" i="4"/>
  <c r="T831" i="4"/>
  <c r="U831" i="4"/>
  <c r="T832" i="4"/>
  <c r="U832" i="4"/>
  <c r="T833" i="4"/>
  <c r="U833" i="4"/>
  <c r="T834" i="4"/>
  <c r="U834" i="4"/>
  <c r="T835" i="4"/>
  <c r="U835" i="4"/>
  <c r="T836" i="4"/>
  <c r="U836" i="4"/>
  <c r="T837" i="4"/>
  <c r="U837" i="4"/>
  <c r="T838" i="4"/>
  <c r="U838" i="4"/>
  <c r="T839" i="4"/>
  <c r="U839" i="4"/>
  <c r="T840" i="4"/>
  <c r="U840" i="4"/>
  <c r="T841" i="4"/>
  <c r="U841" i="4"/>
  <c r="T842" i="4"/>
  <c r="U842" i="4"/>
  <c r="T843" i="4"/>
  <c r="U843" i="4"/>
  <c r="T844" i="4"/>
  <c r="U844" i="4"/>
  <c r="T845" i="4"/>
  <c r="U845" i="4"/>
  <c r="T846" i="4"/>
  <c r="U846" i="4"/>
  <c r="T847" i="4"/>
  <c r="U847" i="4"/>
  <c r="T848" i="4"/>
  <c r="U848" i="4"/>
  <c r="T849" i="4"/>
  <c r="U849" i="4"/>
  <c r="T850" i="4"/>
  <c r="U850" i="4"/>
  <c r="T851" i="4"/>
  <c r="U851" i="4"/>
  <c r="T852" i="4"/>
  <c r="U852" i="4"/>
  <c r="T853" i="4"/>
  <c r="U853" i="4"/>
  <c r="T854" i="4"/>
  <c r="U854" i="4"/>
  <c r="T855" i="4"/>
  <c r="U855" i="4"/>
  <c r="T856" i="4"/>
  <c r="U856" i="4"/>
  <c r="T857" i="4"/>
  <c r="U857" i="4"/>
  <c r="T858" i="4"/>
  <c r="U858" i="4"/>
  <c r="T859" i="4"/>
  <c r="U859" i="4"/>
  <c r="T860" i="4"/>
  <c r="U860" i="4"/>
  <c r="T861" i="4"/>
  <c r="U861" i="4"/>
  <c r="T862" i="4"/>
  <c r="U862" i="4"/>
  <c r="T863" i="4"/>
  <c r="U863" i="4"/>
  <c r="T864" i="4"/>
  <c r="U864" i="4"/>
  <c r="T865" i="4"/>
  <c r="U865" i="4"/>
  <c r="T866" i="4"/>
  <c r="U866" i="4"/>
  <c r="T867" i="4"/>
  <c r="U867" i="4"/>
  <c r="T868" i="4"/>
  <c r="U868" i="4"/>
  <c r="T869" i="4"/>
  <c r="U869" i="4"/>
  <c r="T870" i="4"/>
  <c r="U870" i="4"/>
  <c r="T871" i="4"/>
  <c r="U871" i="4"/>
  <c r="T872" i="4"/>
  <c r="U872" i="4"/>
  <c r="T873" i="4"/>
  <c r="U873" i="4"/>
  <c r="T874" i="4"/>
  <c r="U874" i="4"/>
  <c r="T875" i="4"/>
  <c r="U875" i="4"/>
  <c r="T876" i="4"/>
  <c r="U876" i="4"/>
  <c r="T877" i="4"/>
  <c r="U877" i="4"/>
  <c r="T878" i="4"/>
  <c r="U878" i="4"/>
  <c r="T879" i="4"/>
  <c r="U879" i="4"/>
  <c r="T880" i="4"/>
  <c r="U880" i="4"/>
  <c r="T881" i="4"/>
  <c r="U881" i="4"/>
  <c r="T882" i="4"/>
  <c r="U882" i="4"/>
  <c r="T883" i="4"/>
  <c r="U883" i="4"/>
  <c r="T884" i="4"/>
  <c r="U884" i="4"/>
  <c r="T885" i="4"/>
  <c r="U885" i="4"/>
  <c r="T886" i="4"/>
  <c r="U886" i="4"/>
  <c r="T887" i="4"/>
  <c r="U887" i="4"/>
  <c r="T888" i="4"/>
  <c r="U888" i="4"/>
  <c r="T889" i="4"/>
  <c r="U889" i="4"/>
  <c r="T890" i="4"/>
  <c r="U890" i="4"/>
  <c r="T891" i="4"/>
  <c r="U891" i="4"/>
  <c r="T892" i="4"/>
  <c r="U892" i="4"/>
  <c r="T893" i="4"/>
  <c r="U893" i="4"/>
  <c r="T894" i="4"/>
  <c r="U894" i="4"/>
  <c r="T895" i="4"/>
  <c r="U895" i="4"/>
  <c r="T896" i="4"/>
  <c r="U896" i="4"/>
  <c r="T897" i="4"/>
  <c r="U897" i="4"/>
  <c r="T898" i="4"/>
  <c r="U898" i="4"/>
  <c r="T899" i="4"/>
  <c r="U899" i="4"/>
  <c r="T900" i="4"/>
  <c r="U900" i="4"/>
  <c r="T901" i="4"/>
  <c r="U901" i="4"/>
  <c r="T902" i="4"/>
  <c r="U902" i="4"/>
  <c r="T903" i="4"/>
  <c r="U903" i="4"/>
  <c r="T904" i="4"/>
  <c r="U904" i="4"/>
  <c r="T905" i="4"/>
  <c r="U905" i="4"/>
  <c r="T906" i="4"/>
  <c r="U906" i="4"/>
  <c r="T907" i="4"/>
  <c r="U907" i="4"/>
  <c r="T908" i="4"/>
  <c r="U908" i="4"/>
  <c r="T909" i="4"/>
  <c r="U909" i="4"/>
  <c r="T910" i="4"/>
  <c r="U910" i="4"/>
  <c r="T911" i="4"/>
  <c r="U911" i="4"/>
  <c r="T912" i="4"/>
  <c r="U912" i="4"/>
  <c r="T913" i="4"/>
  <c r="U913" i="4"/>
  <c r="T914" i="4"/>
  <c r="U914" i="4"/>
  <c r="T915" i="4"/>
  <c r="U915" i="4"/>
  <c r="T916" i="4"/>
  <c r="U916" i="4"/>
  <c r="T917" i="4"/>
  <c r="U917" i="4"/>
  <c r="T918" i="4"/>
  <c r="U918" i="4"/>
  <c r="T919" i="4"/>
  <c r="U919" i="4"/>
  <c r="T920" i="4"/>
  <c r="U920" i="4"/>
  <c r="T921" i="4"/>
  <c r="U921" i="4"/>
  <c r="T922" i="4"/>
  <c r="U922" i="4"/>
  <c r="T923" i="4"/>
  <c r="U923" i="4"/>
  <c r="T924" i="4"/>
  <c r="U924" i="4"/>
  <c r="T925" i="4"/>
  <c r="U925" i="4"/>
  <c r="T926" i="4"/>
  <c r="U926" i="4"/>
  <c r="T927" i="4"/>
  <c r="U927" i="4"/>
  <c r="T928" i="4"/>
  <c r="U928" i="4"/>
  <c r="T929" i="4"/>
  <c r="U929" i="4"/>
  <c r="T930" i="4"/>
  <c r="U930" i="4"/>
  <c r="T931" i="4"/>
  <c r="U931" i="4"/>
  <c r="T932" i="4"/>
  <c r="U932" i="4"/>
  <c r="T933" i="4"/>
  <c r="U933" i="4"/>
  <c r="T934" i="4"/>
  <c r="U934" i="4"/>
  <c r="T935" i="4"/>
  <c r="U935" i="4"/>
  <c r="T936" i="4"/>
  <c r="U936" i="4"/>
  <c r="T937" i="4"/>
  <c r="U937" i="4"/>
  <c r="T938" i="4"/>
  <c r="U938" i="4"/>
  <c r="T939" i="4"/>
  <c r="U939" i="4"/>
  <c r="T940" i="4"/>
  <c r="U940" i="4"/>
  <c r="T941" i="4"/>
  <c r="U941" i="4"/>
  <c r="T942" i="4"/>
  <c r="U942" i="4"/>
  <c r="T943" i="4"/>
  <c r="U943" i="4"/>
  <c r="T944" i="4"/>
  <c r="U944" i="4"/>
  <c r="T945" i="4"/>
  <c r="U945" i="4"/>
  <c r="T946" i="4"/>
  <c r="U946" i="4"/>
  <c r="T947" i="4"/>
  <c r="U947" i="4"/>
  <c r="T948" i="4"/>
  <c r="U948" i="4"/>
  <c r="T949" i="4"/>
  <c r="U949" i="4"/>
  <c r="T950" i="4"/>
  <c r="U950" i="4"/>
  <c r="T951" i="4"/>
  <c r="U951" i="4"/>
  <c r="T952" i="4"/>
  <c r="U952" i="4"/>
  <c r="T953" i="4"/>
  <c r="U953" i="4"/>
  <c r="T954" i="4"/>
  <c r="U954" i="4"/>
  <c r="T955" i="4"/>
  <c r="U955" i="4"/>
  <c r="T956" i="4"/>
  <c r="U956" i="4"/>
  <c r="T957" i="4"/>
  <c r="U957" i="4"/>
  <c r="T958" i="4"/>
  <c r="U958" i="4"/>
  <c r="T959" i="4"/>
  <c r="U959" i="4"/>
  <c r="T960" i="4"/>
  <c r="U960" i="4"/>
  <c r="T961" i="4"/>
  <c r="U961" i="4"/>
  <c r="T962" i="4"/>
  <c r="U962" i="4"/>
  <c r="T963" i="4"/>
  <c r="U963" i="4"/>
  <c r="T964" i="4"/>
  <c r="U964" i="4"/>
  <c r="T965" i="4"/>
  <c r="U965" i="4"/>
  <c r="T966" i="4"/>
  <c r="U966" i="4"/>
  <c r="T967" i="4"/>
  <c r="U967" i="4"/>
  <c r="T968" i="4"/>
  <c r="U968" i="4"/>
  <c r="T969" i="4"/>
  <c r="U969" i="4"/>
  <c r="T970" i="4"/>
  <c r="U970" i="4"/>
  <c r="T971" i="4"/>
  <c r="U971" i="4"/>
  <c r="T972" i="4"/>
  <c r="U972" i="4"/>
  <c r="T973" i="4"/>
  <c r="U973" i="4"/>
  <c r="T974" i="4"/>
  <c r="U974" i="4"/>
  <c r="T975" i="4"/>
  <c r="U975" i="4"/>
  <c r="T976" i="4"/>
  <c r="U976" i="4"/>
  <c r="T977" i="4"/>
  <c r="U977" i="4"/>
  <c r="T978" i="4"/>
  <c r="U978" i="4"/>
  <c r="T979" i="4"/>
  <c r="U979" i="4"/>
  <c r="T980" i="4"/>
  <c r="U980" i="4"/>
  <c r="T981" i="4"/>
  <c r="U981" i="4"/>
  <c r="T982" i="4"/>
  <c r="U982" i="4"/>
  <c r="T983" i="4"/>
  <c r="U983" i="4"/>
  <c r="T984" i="4"/>
  <c r="U984" i="4"/>
  <c r="T985" i="4"/>
  <c r="U985" i="4"/>
  <c r="T986" i="4"/>
  <c r="U986" i="4"/>
  <c r="T987" i="4"/>
  <c r="U987" i="4"/>
  <c r="T988" i="4"/>
  <c r="U988" i="4"/>
  <c r="T989" i="4"/>
  <c r="U989" i="4"/>
  <c r="T990" i="4"/>
  <c r="U990" i="4"/>
  <c r="T991" i="4"/>
  <c r="U991" i="4"/>
  <c r="T992" i="4"/>
  <c r="U992" i="4"/>
  <c r="T993" i="4"/>
  <c r="U993" i="4"/>
  <c r="T994" i="4"/>
  <c r="U994" i="4"/>
  <c r="T995" i="4"/>
  <c r="U995" i="4"/>
  <c r="T996" i="4"/>
  <c r="U996" i="4"/>
  <c r="T997" i="4"/>
  <c r="U997" i="4"/>
  <c r="T998" i="4"/>
  <c r="U998" i="4"/>
  <c r="T999" i="4"/>
  <c r="U999" i="4"/>
  <c r="T1000" i="4"/>
  <c r="U1000" i="4"/>
  <c r="T1001" i="4"/>
  <c r="U1001" i="4"/>
  <c r="T1002" i="4"/>
  <c r="U1002" i="4"/>
  <c r="T1003" i="4"/>
  <c r="U1003" i="4"/>
  <c r="T1004" i="4"/>
  <c r="U1004" i="4"/>
  <c r="T1005" i="4"/>
  <c r="U1005" i="4"/>
  <c r="T1006" i="4"/>
  <c r="U1006" i="4"/>
  <c r="T1007" i="4"/>
  <c r="U1007" i="4"/>
  <c r="T1008" i="4"/>
  <c r="U1008" i="4"/>
  <c r="T1009" i="4"/>
  <c r="U1009" i="4"/>
  <c r="T1010" i="4"/>
  <c r="U1010" i="4"/>
  <c r="T1011" i="4"/>
  <c r="U1011" i="4"/>
  <c r="T1012" i="4"/>
  <c r="U1012" i="4"/>
  <c r="T1013" i="4"/>
  <c r="U1013" i="4"/>
  <c r="T1014" i="4"/>
  <c r="U1014" i="4"/>
  <c r="T1015" i="4"/>
  <c r="U1015" i="4"/>
  <c r="T1016" i="4"/>
  <c r="U1016" i="4"/>
  <c r="T1017" i="4"/>
  <c r="U1017" i="4"/>
  <c r="T1018" i="4"/>
  <c r="U1018" i="4"/>
  <c r="T1019" i="4"/>
  <c r="U1019" i="4"/>
  <c r="T1020" i="4"/>
  <c r="U1020" i="4"/>
  <c r="T1021" i="4"/>
  <c r="U1021" i="4"/>
  <c r="T1022" i="4"/>
  <c r="U1022" i="4"/>
  <c r="T1023" i="4"/>
  <c r="U1023" i="4"/>
  <c r="T1024" i="4"/>
  <c r="U1024" i="4"/>
  <c r="T1025" i="4"/>
  <c r="U1025" i="4"/>
  <c r="T1026" i="4"/>
  <c r="U1026" i="4"/>
  <c r="T1027" i="4"/>
  <c r="U1027" i="4"/>
  <c r="T1028" i="4"/>
  <c r="U1028" i="4"/>
  <c r="T1029" i="4"/>
  <c r="U1029" i="4"/>
  <c r="T1030" i="4"/>
  <c r="U1030" i="4"/>
  <c r="T1031" i="4"/>
  <c r="U1031" i="4"/>
  <c r="T1032" i="4"/>
  <c r="U1032" i="4"/>
  <c r="T1033" i="4"/>
  <c r="U1033" i="4"/>
  <c r="T1034" i="4"/>
  <c r="U1034" i="4"/>
  <c r="T1035" i="4"/>
  <c r="U1035" i="4"/>
  <c r="T1036" i="4"/>
  <c r="U1036" i="4"/>
  <c r="T1037" i="4"/>
  <c r="U1037" i="4"/>
  <c r="T1038" i="4"/>
  <c r="U1038" i="4"/>
  <c r="T1039" i="4"/>
  <c r="U1039" i="4"/>
  <c r="T1040" i="4"/>
  <c r="U1040" i="4"/>
  <c r="T1041" i="4"/>
  <c r="U1041" i="4"/>
  <c r="T1042" i="4"/>
  <c r="U1042" i="4"/>
  <c r="T1043" i="4"/>
  <c r="U1043" i="4"/>
  <c r="T1044" i="4"/>
  <c r="U1044" i="4"/>
  <c r="T1045" i="4"/>
  <c r="U1045" i="4"/>
  <c r="T1046" i="4"/>
  <c r="U1046" i="4"/>
  <c r="T1047" i="4"/>
  <c r="U1047" i="4"/>
  <c r="T1048" i="4"/>
  <c r="U1048" i="4"/>
  <c r="T1049" i="4"/>
  <c r="U1049" i="4"/>
  <c r="T1050" i="4"/>
  <c r="U1050" i="4"/>
  <c r="T1051" i="4"/>
  <c r="U1051" i="4"/>
  <c r="T1052" i="4"/>
  <c r="U1052" i="4"/>
  <c r="T1053" i="4"/>
  <c r="U1053" i="4"/>
  <c r="T1054" i="4"/>
  <c r="U1054" i="4"/>
  <c r="T1055" i="4"/>
  <c r="U1055" i="4"/>
  <c r="T1056" i="4"/>
  <c r="U1056" i="4"/>
  <c r="T1057" i="4"/>
  <c r="U1057" i="4"/>
  <c r="T1058" i="4"/>
  <c r="U1058" i="4"/>
  <c r="T1059" i="4"/>
  <c r="U1059" i="4"/>
  <c r="T1060" i="4"/>
  <c r="U1060" i="4"/>
  <c r="T1061" i="4"/>
  <c r="U1061" i="4"/>
  <c r="T1062" i="4"/>
  <c r="U1062" i="4"/>
  <c r="T1063" i="4"/>
  <c r="U1063" i="4"/>
  <c r="T1064" i="4"/>
  <c r="U1064" i="4"/>
  <c r="T1065" i="4"/>
  <c r="U1065" i="4"/>
  <c r="T1066" i="4"/>
  <c r="U1066" i="4"/>
  <c r="T1067" i="4"/>
  <c r="U1067" i="4"/>
  <c r="T1068" i="4"/>
  <c r="U1068" i="4"/>
  <c r="T1069" i="4"/>
  <c r="U1069" i="4"/>
  <c r="T1070" i="4"/>
  <c r="U1070" i="4"/>
  <c r="T1071" i="4"/>
  <c r="U1071" i="4"/>
  <c r="T1072" i="4"/>
  <c r="U1072" i="4"/>
  <c r="T1073" i="4"/>
  <c r="U1073" i="4"/>
  <c r="T1074" i="4"/>
  <c r="U1074" i="4"/>
  <c r="T1075" i="4"/>
  <c r="U1075" i="4"/>
  <c r="T1076" i="4"/>
  <c r="U1076" i="4"/>
  <c r="T1077" i="4"/>
  <c r="U1077" i="4"/>
  <c r="T1078" i="4"/>
  <c r="U1078" i="4"/>
  <c r="T1079" i="4"/>
  <c r="U1079" i="4"/>
  <c r="T1080" i="4"/>
  <c r="U1080" i="4"/>
  <c r="T1081" i="4"/>
  <c r="U1081" i="4"/>
  <c r="T1082" i="4"/>
  <c r="U1082" i="4"/>
  <c r="T1083" i="4"/>
  <c r="U1083" i="4"/>
  <c r="T1084" i="4"/>
  <c r="U1084" i="4"/>
  <c r="T1085" i="4"/>
  <c r="U1085" i="4"/>
  <c r="T1086" i="4"/>
  <c r="U1086" i="4"/>
  <c r="T1087" i="4"/>
  <c r="U1087" i="4"/>
  <c r="T1088" i="4"/>
  <c r="U1088" i="4"/>
  <c r="T1089" i="4"/>
  <c r="U1089" i="4"/>
  <c r="T1090" i="4"/>
  <c r="U1090" i="4"/>
  <c r="T1091" i="4"/>
  <c r="U1091" i="4"/>
  <c r="T1092" i="4"/>
  <c r="U1092" i="4"/>
  <c r="T1093" i="4"/>
  <c r="U1093" i="4"/>
  <c r="T1094" i="4"/>
  <c r="U1094" i="4"/>
  <c r="T1095" i="4"/>
  <c r="U1095" i="4"/>
  <c r="T1096" i="4"/>
  <c r="U1096" i="4"/>
  <c r="T1097" i="4"/>
  <c r="U1097" i="4"/>
  <c r="T1098" i="4"/>
  <c r="U1098" i="4"/>
  <c r="T1099" i="4"/>
  <c r="U1099" i="4"/>
  <c r="T1100" i="4"/>
  <c r="U1100" i="4"/>
  <c r="T1101" i="4"/>
  <c r="U1101" i="4"/>
  <c r="T1102" i="4"/>
  <c r="U1102" i="4"/>
  <c r="T1103" i="4"/>
  <c r="U1103" i="4"/>
  <c r="T1104" i="4"/>
  <c r="U1104" i="4"/>
  <c r="T1105" i="4"/>
  <c r="U1105" i="4"/>
  <c r="T1106" i="4"/>
  <c r="U1106" i="4"/>
  <c r="T1107" i="4"/>
  <c r="U1107" i="4"/>
  <c r="T1108" i="4"/>
  <c r="U1108" i="4"/>
  <c r="T1109" i="4"/>
  <c r="U1109" i="4"/>
  <c r="T1110" i="4"/>
  <c r="U1110" i="4"/>
  <c r="T1111" i="4"/>
  <c r="U1111" i="4"/>
  <c r="T1112" i="4"/>
  <c r="U1112" i="4"/>
  <c r="T1113" i="4"/>
  <c r="U1113" i="4"/>
  <c r="T1114" i="4"/>
  <c r="U1114" i="4"/>
  <c r="T1115" i="4"/>
  <c r="U1115" i="4"/>
  <c r="T1116" i="4"/>
  <c r="U1116" i="4"/>
  <c r="T1117" i="4"/>
  <c r="U1117" i="4"/>
  <c r="T1118" i="4"/>
  <c r="U1118" i="4"/>
  <c r="T1119" i="4"/>
  <c r="U1119" i="4"/>
  <c r="T1120" i="4"/>
  <c r="U1120" i="4"/>
  <c r="T1121" i="4"/>
  <c r="U1121" i="4"/>
  <c r="T1122" i="4"/>
  <c r="U1122" i="4"/>
  <c r="T1123" i="4"/>
  <c r="U1123" i="4"/>
  <c r="T1124" i="4"/>
  <c r="U1124" i="4"/>
  <c r="T1125" i="4"/>
  <c r="U1125" i="4"/>
  <c r="T1126" i="4"/>
  <c r="U1126" i="4"/>
  <c r="T1127" i="4"/>
  <c r="U1127" i="4"/>
  <c r="T1128" i="4"/>
  <c r="U1128" i="4"/>
  <c r="T1129" i="4"/>
  <c r="U1129" i="4"/>
  <c r="T1130" i="4"/>
  <c r="U1130" i="4"/>
  <c r="T1131" i="4"/>
  <c r="U1131" i="4"/>
  <c r="T1132" i="4"/>
  <c r="U1132" i="4"/>
  <c r="T1133" i="4"/>
  <c r="U1133" i="4"/>
  <c r="T1134" i="4"/>
  <c r="U1134" i="4"/>
  <c r="T1135" i="4"/>
  <c r="U1135" i="4"/>
  <c r="T1136" i="4"/>
  <c r="U1136" i="4"/>
  <c r="T1137" i="4"/>
  <c r="U1137" i="4"/>
  <c r="T1138" i="4"/>
  <c r="U1138" i="4"/>
  <c r="T1139" i="4"/>
  <c r="U1139" i="4"/>
  <c r="T1140" i="4"/>
  <c r="U1140" i="4"/>
  <c r="T1141" i="4"/>
  <c r="U1141" i="4"/>
  <c r="T1142" i="4"/>
  <c r="U1142" i="4"/>
  <c r="T1143" i="4"/>
  <c r="U1143" i="4"/>
  <c r="T1144" i="4"/>
  <c r="U1144" i="4"/>
  <c r="T1145" i="4"/>
  <c r="U1145" i="4"/>
  <c r="T1146" i="4"/>
  <c r="U1146" i="4"/>
  <c r="T1147" i="4"/>
  <c r="U1147" i="4"/>
  <c r="T1148" i="4"/>
  <c r="U1148" i="4"/>
  <c r="T1149" i="4"/>
  <c r="U1149" i="4"/>
  <c r="T1150" i="4"/>
  <c r="U1150" i="4"/>
  <c r="T1151" i="4"/>
  <c r="U1151" i="4"/>
  <c r="T1152" i="4"/>
  <c r="U1152" i="4"/>
  <c r="T1153" i="4"/>
  <c r="U1153" i="4"/>
  <c r="T1154" i="4"/>
  <c r="U1154" i="4"/>
  <c r="T1155" i="4"/>
  <c r="U1155" i="4"/>
  <c r="T1156" i="4"/>
  <c r="U1156" i="4"/>
  <c r="T1157" i="4"/>
  <c r="U1157" i="4"/>
  <c r="T1158" i="4"/>
  <c r="U1158" i="4"/>
  <c r="T1159" i="4"/>
  <c r="U1159" i="4"/>
  <c r="T1160" i="4"/>
  <c r="U1160" i="4"/>
  <c r="T1161" i="4"/>
  <c r="U1161" i="4"/>
  <c r="T1162" i="4"/>
  <c r="U1162" i="4"/>
  <c r="T1163" i="4"/>
  <c r="U1163" i="4"/>
  <c r="T1164" i="4"/>
  <c r="U1164" i="4"/>
  <c r="T1165" i="4"/>
  <c r="U1165" i="4"/>
  <c r="T1166" i="4"/>
  <c r="U1166" i="4"/>
  <c r="T1167" i="4"/>
  <c r="U1167" i="4"/>
  <c r="T1168" i="4"/>
  <c r="U1168" i="4"/>
  <c r="T1169" i="4"/>
  <c r="U1169" i="4"/>
  <c r="T1170" i="4"/>
  <c r="U1170" i="4"/>
  <c r="T1171" i="4"/>
  <c r="U1171" i="4"/>
  <c r="T1172" i="4"/>
  <c r="U1172" i="4"/>
  <c r="T1173" i="4"/>
  <c r="U1173" i="4"/>
  <c r="T1174" i="4"/>
  <c r="U1174" i="4"/>
  <c r="T1175" i="4"/>
  <c r="U1175" i="4"/>
  <c r="T1176" i="4"/>
  <c r="U1176" i="4"/>
  <c r="T1177" i="4"/>
  <c r="U1177" i="4"/>
  <c r="T1178" i="4"/>
  <c r="U1178" i="4"/>
  <c r="T1179" i="4"/>
  <c r="U1179" i="4"/>
  <c r="T1180" i="4"/>
  <c r="U1180" i="4"/>
  <c r="T1181" i="4"/>
  <c r="U1181" i="4"/>
  <c r="T1182" i="4"/>
  <c r="U1182" i="4"/>
  <c r="T1183" i="4"/>
  <c r="U1183" i="4"/>
  <c r="T1184" i="4"/>
  <c r="U1184" i="4"/>
  <c r="T1185" i="4"/>
  <c r="U1185" i="4"/>
  <c r="T1186" i="4"/>
  <c r="U1186" i="4"/>
  <c r="T1187" i="4"/>
  <c r="U1187" i="4"/>
  <c r="T1188" i="4"/>
  <c r="U1188" i="4"/>
  <c r="T1189" i="4"/>
  <c r="U1189" i="4"/>
  <c r="T1190" i="4"/>
  <c r="U1190" i="4"/>
  <c r="T1191" i="4"/>
  <c r="U1191" i="4"/>
  <c r="T1192" i="4"/>
  <c r="U1192" i="4"/>
  <c r="T1193" i="4"/>
  <c r="U1193" i="4"/>
  <c r="T1194" i="4"/>
  <c r="U1194" i="4"/>
  <c r="T1195" i="4"/>
  <c r="U1195" i="4"/>
  <c r="T1196" i="4"/>
  <c r="U1196" i="4"/>
  <c r="T1197" i="4"/>
  <c r="U1197" i="4"/>
  <c r="T1198" i="4"/>
  <c r="U1198" i="4"/>
  <c r="T1199" i="4"/>
  <c r="U1199" i="4"/>
  <c r="T1200" i="4"/>
  <c r="U1200" i="4"/>
  <c r="T1201" i="4"/>
  <c r="U1201" i="4"/>
  <c r="T1202" i="4"/>
  <c r="U1202" i="4"/>
  <c r="T1203" i="4"/>
  <c r="U1203" i="4"/>
  <c r="T1204" i="4"/>
  <c r="U1204" i="4"/>
  <c r="T1205" i="4"/>
  <c r="U1205" i="4"/>
  <c r="T1206" i="4"/>
  <c r="U1206" i="4"/>
  <c r="T1207" i="4"/>
  <c r="U1207" i="4"/>
  <c r="T1208" i="4"/>
  <c r="U1208" i="4"/>
  <c r="T1209" i="4"/>
  <c r="U1209" i="4"/>
  <c r="T1210" i="4"/>
  <c r="U1210" i="4"/>
  <c r="T1211" i="4"/>
  <c r="U1211" i="4"/>
  <c r="T1212" i="4"/>
  <c r="U1212" i="4"/>
  <c r="T1213" i="4"/>
  <c r="U1213" i="4"/>
  <c r="T1214" i="4"/>
  <c r="U1214" i="4"/>
  <c r="T1215" i="4"/>
  <c r="U1215" i="4"/>
  <c r="T1216" i="4"/>
  <c r="U1216" i="4"/>
  <c r="T1217" i="4"/>
  <c r="U1217" i="4"/>
  <c r="T1218" i="4"/>
  <c r="U1218" i="4"/>
  <c r="T1219" i="4"/>
  <c r="U1219" i="4"/>
  <c r="T1220" i="4"/>
  <c r="U1220" i="4"/>
  <c r="T1221" i="4"/>
  <c r="U1221" i="4"/>
  <c r="T1222" i="4"/>
  <c r="U1222" i="4"/>
  <c r="T1223" i="4"/>
  <c r="U1223" i="4"/>
  <c r="T1224" i="4"/>
  <c r="U1224" i="4"/>
  <c r="T1225" i="4"/>
  <c r="U1225" i="4"/>
  <c r="T1226" i="4"/>
  <c r="U1226" i="4"/>
  <c r="T1227" i="4"/>
  <c r="U1227" i="4"/>
  <c r="T1228" i="4"/>
  <c r="U1228" i="4"/>
  <c r="T1229" i="4"/>
  <c r="U1229" i="4"/>
  <c r="T1230" i="4"/>
  <c r="U1230" i="4"/>
  <c r="T1231" i="4"/>
  <c r="U1231" i="4"/>
  <c r="T1232" i="4"/>
  <c r="U1232" i="4"/>
  <c r="T1233" i="4"/>
  <c r="U1233" i="4"/>
  <c r="T1234" i="4"/>
  <c r="U1234" i="4"/>
  <c r="T1235" i="4"/>
  <c r="U1235" i="4"/>
  <c r="T1236" i="4"/>
  <c r="U1236" i="4"/>
  <c r="T1237" i="4"/>
  <c r="U1237" i="4"/>
  <c r="T1238" i="4"/>
  <c r="U1238" i="4"/>
  <c r="T1239" i="4"/>
  <c r="U1239" i="4"/>
  <c r="T1240" i="4"/>
  <c r="U1240" i="4"/>
  <c r="T1241" i="4"/>
  <c r="U1241" i="4"/>
  <c r="T1242" i="4"/>
  <c r="U1242" i="4"/>
  <c r="T1243" i="4"/>
  <c r="U1243" i="4"/>
  <c r="T1244" i="4"/>
  <c r="U1244" i="4"/>
  <c r="T1245" i="4"/>
  <c r="U1245" i="4"/>
  <c r="T1246" i="4"/>
  <c r="U1246" i="4"/>
  <c r="T1247" i="4"/>
  <c r="U1247" i="4"/>
  <c r="T1248" i="4"/>
  <c r="U1248" i="4"/>
  <c r="T1249" i="4"/>
  <c r="U1249" i="4"/>
  <c r="T1250" i="4"/>
  <c r="U1250" i="4"/>
  <c r="T1251" i="4"/>
  <c r="U1251" i="4"/>
  <c r="T1252" i="4"/>
  <c r="U1252" i="4"/>
  <c r="T1253" i="4"/>
  <c r="U1253" i="4"/>
  <c r="T1254" i="4"/>
  <c r="U1254" i="4"/>
  <c r="T1255" i="4"/>
  <c r="U1255" i="4"/>
  <c r="T1256" i="4"/>
  <c r="U1256" i="4"/>
  <c r="T1257" i="4"/>
  <c r="U1257" i="4"/>
  <c r="T1258" i="4"/>
  <c r="U1258" i="4"/>
  <c r="T1259" i="4"/>
  <c r="U1259" i="4"/>
  <c r="T1260" i="4"/>
  <c r="U1260" i="4"/>
  <c r="T1261" i="4"/>
  <c r="U1261" i="4"/>
  <c r="T1262" i="4"/>
  <c r="U1262" i="4"/>
  <c r="T1263" i="4"/>
  <c r="U1263" i="4"/>
  <c r="T1264" i="4"/>
  <c r="U1264" i="4"/>
  <c r="T1265" i="4"/>
  <c r="U1265" i="4"/>
  <c r="T1266" i="4"/>
  <c r="U1266" i="4"/>
  <c r="T1267" i="4"/>
  <c r="U1267" i="4"/>
  <c r="T1268" i="4"/>
  <c r="U1268" i="4"/>
  <c r="T1269" i="4"/>
  <c r="U1269" i="4"/>
  <c r="T1270" i="4"/>
  <c r="U1270" i="4"/>
  <c r="T1271" i="4"/>
  <c r="U1271" i="4"/>
  <c r="T1272" i="4"/>
  <c r="U1272" i="4"/>
  <c r="T1273" i="4"/>
  <c r="U1273" i="4"/>
  <c r="T1274" i="4"/>
  <c r="U1274" i="4"/>
  <c r="T1275" i="4"/>
  <c r="U1275" i="4"/>
  <c r="T1276" i="4"/>
  <c r="U1276" i="4"/>
  <c r="T1277" i="4"/>
  <c r="U1277" i="4"/>
  <c r="T1278" i="4"/>
  <c r="U1278" i="4"/>
  <c r="T1279" i="4"/>
  <c r="U1279" i="4"/>
  <c r="T1280" i="4"/>
  <c r="U1280" i="4"/>
  <c r="T1281" i="4"/>
  <c r="U1281" i="4"/>
  <c r="T1282" i="4"/>
  <c r="U1282" i="4"/>
  <c r="T1283" i="4"/>
  <c r="U1283" i="4"/>
  <c r="T1284" i="4"/>
  <c r="U1284" i="4"/>
  <c r="T1285" i="4"/>
  <c r="U1285" i="4"/>
  <c r="T1286" i="4"/>
  <c r="U1286" i="4"/>
  <c r="T1287" i="4"/>
  <c r="U1287" i="4"/>
  <c r="T1288" i="4"/>
  <c r="U1288" i="4"/>
  <c r="T1289" i="4"/>
  <c r="U1289" i="4"/>
  <c r="T1290" i="4"/>
  <c r="U1290" i="4"/>
  <c r="T1291" i="4"/>
  <c r="U1291" i="4"/>
  <c r="T1292" i="4"/>
  <c r="U1292" i="4"/>
  <c r="T1293" i="4"/>
  <c r="U1293" i="4"/>
  <c r="T1294" i="4"/>
  <c r="U1294" i="4"/>
  <c r="T1295" i="4"/>
  <c r="U1295" i="4"/>
  <c r="T1296" i="4"/>
  <c r="U1296" i="4"/>
  <c r="T1297" i="4"/>
  <c r="U1297" i="4"/>
  <c r="T1298" i="4"/>
  <c r="U1298" i="4"/>
  <c r="T1299" i="4"/>
  <c r="U1299" i="4"/>
  <c r="T1300" i="4"/>
  <c r="U1300" i="4"/>
  <c r="T1301" i="4"/>
  <c r="U1301" i="4"/>
  <c r="T1302" i="4"/>
  <c r="U1302" i="4"/>
  <c r="T1303" i="4"/>
  <c r="U1303" i="4"/>
  <c r="T1304" i="4"/>
  <c r="U1304" i="4"/>
  <c r="T1305" i="4"/>
  <c r="U1305" i="4"/>
  <c r="T1306" i="4"/>
  <c r="U1306" i="4"/>
  <c r="T1307" i="4"/>
  <c r="U1307" i="4"/>
  <c r="T1308" i="4"/>
  <c r="U1308" i="4"/>
  <c r="T1309" i="4"/>
  <c r="U1309" i="4"/>
  <c r="T1310" i="4"/>
  <c r="U1310" i="4"/>
  <c r="T1311" i="4"/>
  <c r="U1311" i="4"/>
  <c r="T1312" i="4"/>
  <c r="U1312" i="4"/>
  <c r="T1313" i="4"/>
  <c r="U1313" i="4"/>
  <c r="T1314" i="4"/>
  <c r="U1314" i="4"/>
  <c r="T1315" i="4"/>
  <c r="U1315" i="4"/>
  <c r="T1316" i="4"/>
  <c r="U1316" i="4"/>
  <c r="T1317" i="4"/>
  <c r="U1317" i="4"/>
  <c r="T1318" i="4"/>
  <c r="U1318" i="4"/>
  <c r="T1319" i="4"/>
  <c r="U1319" i="4"/>
  <c r="T1320" i="4"/>
  <c r="U1320" i="4"/>
  <c r="T1321" i="4"/>
  <c r="U1321" i="4"/>
  <c r="T1322" i="4"/>
  <c r="U1322" i="4"/>
  <c r="T1323" i="4"/>
  <c r="U1323" i="4"/>
  <c r="T1324" i="4"/>
  <c r="U1324" i="4"/>
  <c r="T1325" i="4"/>
  <c r="U1325" i="4"/>
  <c r="T1326" i="4"/>
  <c r="U1326" i="4"/>
  <c r="T1327" i="4"/>
  <c r="U1327" i="4"/>
  <c r="T1328" i="4"/>
  <c r="U1328" i="4"/>
  <c r="T1329" i="4"/>
  <c r="U1329" i="4"/>
  <c r="T1330" i="4"/>
  <c r="U1330" i="4"/>
  <c r="T1331" i="4"/>
  <c r="U1331" i="4"/>
  <c r="T1332" i="4"/>
  <c r="U1332" i="4"/>
  <c r="T1333" i="4"/>
  <c r="U1333" i="4"/>
  <c r="T1334" i="4"/>
  <c r="U1334" i="4"/>
  <c r="T1335" i="4"/>
  <c r="U1335" i="4"/>
  <c r="T1336" i="4"/>
  <c r="U1336" i="4"/>
  <c r="T1337" i="4"/>
  <c r="U1337" i="4"/>
  <c r="T1338" i="4"/>
  <c r="U1338" i="4"/>
  <c r="T1339" i="4"/>
  <c r="U1339" i="4"/>
  <c r="T1340" i="4"/>
  <c r="U1340" i="4"/>
  <c r="T1341" i="4"/>
  <c r="U1341" i="4"/>
  <c r="T1342" i="4"/>
  <c r="U1342" i="4"/>
  <c r="T1343" i="4"/>
  <c r="U1343" i="4"/>
  <c r="T1344" i="4"/>
  <c r="U1344" i="4"/>
  <c r="T1345" i="4"/>
  <c r="U1345" i="4"/>
  <c r="T1346" i="4"/>
  <c r="U1346" i="4"/>
  <c r="T1347" i="4"/>
  <c r="U1347" i="4"/>
  <c r="T1348" i="4"/>
  <c r="U1348" i="4"/>
  <c r="T1349" i="4"/>
  <c r="U1349" i="4"/>
  <c r="T1350" i="4"/>
  <c r="U1350" i="4"/>
  <c r="T1351" i="4"/>
  <c r="U1351" i="4"/>
  <c r="T1352" i="4"/>
  <c r="U1352" i="4"/>
  <c r="T1353" i="4"/>
  <c r="U1353" i="4"/>
  <c r="T1354" i="4"/>
  <c r="U1354" i="4"/>
  <c r="T1355" i="4"/>
  <c r="U1355" i="4"/>
  <c r="T1356" i="4"/>
  <c r="U1356" i="4"/>
  <c r="T1357" i="4"/>
  <c r="U1357" i="4"/>
  <c r="T1358" i="4"/>
  <c r="U1358" i="4"/>
  <c r="T1359" i="4"/>
  <c r="U1359" i="4"/>
  <c r="T1360" i="4"/>
  <c r="U1360" i="4"/>
  <c r="T1361" i="4"/>
  <c r="U1361" i="4"/>
  <c r="T1362" i="4"/>
  <c r="U1362" i="4"/>
  <c r="T1363" i="4"/>
  <c r="U1363" i="4"/>
  <c r="T1364" i="4"/>
  <c r="U1364" i="4"/>
  <c r="T1365" i="4"/>
  <c r="U1365" i="4"/>
  <c r="T1366" i="4"/>
  <c r="U1366" i="4"/>
  <c r="T1367" i="4"/>
  <c r="U1367" i="4"/>
  <c r="T1368" i="4"/>
  <c r="U1368" i="4"/>
  <c r="T1369" i="4"/>
  <c r="U1369" i="4"/>
  <c r="T1370" i="4"/>
  <c r="U1370" i="4"/>
  <c r="T1371" i="4"/>
  <c r="U1371" i="4"/>
  <c r="T1372" i="4"/>
  <c r="U1372" i="4"/>
  <c r="T1373" i="4"/>
  <c r="U1373" i="4"/>
  <c r="T1374" i="4"/>
  <c r="U1374" i="4"/>
  <c r="T1375" i="4"/>
  <c r="U1375" i="4"/>
  <c r="T1376" i="4"/>
  <c r="U1376" i="4"/>
  <c r="T1377" i="4"/>
  <c r="U1377" i="4"/>
  <c r="T1378" i="4"/>
  <c r="U1378" i="4"/>
  <c r="T1379" i="4"/>
  <c r="U1379" i="4"/>
  <c r="T1380" i="4"/>
  <c r="U1380" i="4"/>
  <c r="T1381" i="4"/>
  <c r="U1381" i="4"/>
  <c r="T1382" i="4"/>
  <c r="U1382" i="4"/>
  <c r="T1383" i="4"/>
  <c r="U1383" i="4"/>
  <c r="T1384" i="4"/>
  <c r="U1384" i="4"/>
  <c r="T1385" i="4"/>
  <c r="U1385" i="4"/>
  <c r="T1386" i="4"/>
  <c r="U1386" i="4"/>
  <c r="T1387" i="4"/>
  <c r="U1387" i="4"/>
  <c r="T1388" i="4"/>
  <c r="U1388" i="4"/>
  <c r="T1389" i="4"/>
  <c r="U1389" i="4"/>
  <c r="T1390" i="4"/>
  <c r="U1390" i="4"/>
  <c r="T1391" i="4"/>
  <c r="U1391" i="4"/>
  <c r="T1392" i="4"/>
  <c r="U1392" i="4"/>
  <c r="T1393" i="4"/>
  <c r="U1393" i="4"/>
  <c r="T1394" i="4"/>
  <c r="U1394" i="4"/>
  <c r="T1395" i="4"/>
  <c r="U1395" i="4"/>
  <c r="T1396" i="4"/>
  <c r="U1396" i="4"/>
  <c r="T1397" i="4"/>
  <c r="U1397" i="4"/>
  <c r="T1398" i="4"/>
  <c r="U1398" i="4"/>
  <c r="T1399" i="4"/>
  <c r="U1399" i="4"/>
  <c r="T1400" i="4"/>
  <c r="U1400" i="4"/>
  <c r="T1401" i="4"/>
  <c r="U1401" i="4"/>
  <c r="T1402" i="4"/>
  <c r="U1402" i="4"/>
  <c r="T1403" i="4"/>
  <c r="U1403" i="4"/>
  <c r="T1404" i="4"/>
  <c r="U1404" i="4"/>
  <c r="T1405" i="4"/>
  <c r="U1405" i="4"/>
  <c r="T1406" i="4"/>
  <c r="U1406" i="4"/>
  <c r="T1407" i="4"/>
  <c r="U1407" i="4"/>
  <c r="T1408" i="4"/>
  <c r="U1408" i="4"/>
  <c r="T1409" i="4"/>
  <c r="U1409" i="4"/>
  <c r="T1410" i="4"/>
  <c r="U1410" i="4"/>
  <c r="T1411" i="4"/>
  <c r="U1411" i="4"/>
  <c r="T1412" i="4"/>
  <c r="U1412" i="4"/>
  <c r="T1413" i="4"/>
  <c r="U1413" i="4"/>
  <c r="T1414" i="4"/>
  <c r="U1414" i="4"/>
  <c r="T1415" i="4"/>
  <c r="U1415" i="4"/>
  <c r="T1416" i="4"/>
  <c r="U1416" i="4"/>
  <c r="T1417" i="4"/>
  <c r="U1417" i="4"/>
  <c r="T1418" i="4"/>
  <c r="U1418" i="4"/>
  <c r="T1419" i="4"/>
  <c r="U1419" i="4"/>
  <c r="T1420" i="4"/>
  <c r="U1420" i="4"/>
  <c r="T1421" i="4"/>
  <c r="U1421" i="4"/>
  <c r="T1422" i="4"/>
  <c r="U1422" i="4"/>
  <c r="T1423" i="4"/>
  <c r="U1423" i="4"/>
  <c r="T1424" i="4"/>
  <c r="U1424" i="4"/>
  <c r="T1425" i="4"/>
  <c r="U1425" i="4"/>
  <c r="T1426" i="4"/>
  <c r="U1426" i="4"/>
  <c r="T1427" i="4"/>
  <c r="U1427" i="4"/>
  <c r="T1428" i="4"/>
  <c r="U1428" i="4"/>
  <c r="T1429" i="4"/>
  <c r="U1429" i="4"/>
  <c r="T1430" i="4"/>
  <c r="U1430" i="4"/>
  <c r="T1431" i="4"/>
  <c r="U1431" i="4"/>
  <c r="T1432" i="4"/>
  <c r="U1432" i="4"/>
  <c r="T1433" i="4"/>
  <c r="U1433" i="4"/>
  <c r="T1434" i="4"/>
  <c r="U1434" i="4"/>
  <c r="T1435" i="4"/>
  <c r="U1435" i="4"/>
  <c r="T1436" i="4"/>
  <c r="U1436" i="4"/>
  <c r="T1437" i="4"/>
  <c r="U1437" i="4"/>
  <c r="T1438" i="4"/>
  <c r="U1438" i="4"/>
  <c r="T1439" i="4"/>
  <c r="U1439" i="4"/>
  <c r="T1440" i="4"/>
  <c r="U1440" i="4"/>
  <c r="T1441" i="4"/>
  <c r="U1441" i="4"/>
  <c r="T1442" i="4"/>
  <c r="U1442" i="4"/>
  <c r="T1443" i="4"/>
  <c r="U1443" i="4"/>
  <c r="T1444" i="4"/>
  <c r="U1444" i="4"/>
  <c r="T1445" i="4"/>
  <c r="U1445" i="4"/>
  <c r="T1446" i="4"/>
  <c r="U1446" i="4"/>
  <c r="T1447" i="4"/>
  <c r="U1447" i="4"/>
  <c r="T1448" i="4"/>
  <c r="U1448" i="4"/>
  <c r="T1449" i="4"/>
  <c r="U1449" i="4"/>
  <c r="T1450" i="4"/>
  <c r="U1450" i="4"/>
  <c r="T1451" i="4"/>
  <c r="U1451" i="4"/>
  <c r="T1452" i="4"/>
  <c r="U1452" i="4"/>
  <c r="T1453" i="4"/>
  <c r="U1453" i="4"/>
  <c r="T1454" i="4"/>
  <c r="U1454" i="4"/>
  <c r="T1455" i="4"/>
  <c r="U1455" i="4"/>
  <c r="T1456" i="4"/>
  <c r="U1456" i="4"/>
  <c r="T1457" i="4"/>
  <c r="U1457" i="4"/>
  <c r="T1458" i="4"/>
  <c r="U1458" i="4"/>
  <c r="T1459" i="4"/>
  <c r="U1459" i="4"/>
  <c r="T1460" i="4"/>
  <c r="U1460" i="4"/>
  <c r="T1461" i="4"/>
  <c r="U1461" i="4"/>
  <c r="T1462" i="4"/>
  <c r="U1462" i="4"/>
  <c r="T1463" i="4"/>
  <c r="U1463" i="4"/>
  <c r="T1464" i="4"/>
  <c r="U1464" i="4"/>
  <c r="T1465" i="4"/>
  <c r="U1465" i="4"/>
  <c r="T1466" i="4"/>
  <c r="U1466" i="4"/>
  <c r="T1467" i="4"/>
  <c r="U1467" i="4"/>
  <c r="T1468" i="4"/>
  <c r="U1468" i="4"/>
  <c r="T1469" i="4"/>
  <c r="U1469" i="4"/>
  <c r="T1470" i="4"/>
  <c r="U1470" i="4"/>
  <c r="T1471" i="4"/>
  <c r="U1471" i="4"/>
  <c r="T1472" i="4"/>
  <c r="U1472" i="4"/>
  <c r="T1473" i="4"/>
  <c r="U1473" i="4"/>
  <c r="T1474" i="4"/>
  <c r="U1474" i="4"/>
  <c r="T1475" i="4"/>
  <c r="U1475" i="4"/>
  <c r="T1476" i="4"/>
  <c r="U1476" i="4"/>
  <c r="T1477" i="4"/>
  <c r="U1477" i="4"/>
  <c r="T1478" i="4"/>
  <c r="U1478" i="4"/>
  <c r="T1479" i="4"/>
  <c r="U1479" i="4"/>
  <c r="T1480" i="4"/>
  <c r="U1480" i="4"/>
  <c r="T1481" i="4"/>
  <c r="U1481" i="4"/>
  <c r="T1482" i="4"/>
  <c r="U1482" i="4"/>
  <c r="T1483" i="4"/>
  <c r="U1483" i="4"/>
  <c r="T1484" i="4"/>
  <c r="U1484" i="4"/>
  <c r="T1485" i="4"/>
  <c r="U1485" i="4"/>
  <c r="T1486" i="4"/>
  <c r="U1486" i="4"/>
  <c r="T1487" i="4"/>
  <c r="U1487" i="4"/>
  <c r="T1488" i="4"/>
  <c r="U1488" i="4"/>
  <c r="T1489" i="4"/>
  <c r="U1489" i="4"/>
  <c r="T1490" i="4"/>
  <c r="U1490" i="4"/>
  <c r="T1491" i="4"/>
  <c r="U1491" i="4"/>
  <c r="T1492" i="4"/>
  <c r="U1492" i="4"/>
  <c r="T1493" i="4"/>
  <c r="U1493" i="4"/>
  <c r="T1494" i="4"/>
  <c r="U1494" i="4"/>
  <c r="T1495" i="4"/>
  <c r="U1495" i="4"/>
  <c r="T1496" i="4"/>
  <c r="U1496" i="4"/>
  <c r="T1497" i="4"/>
  <c r="U1497" i="4"/>
  <c r="T1498" i="4"/>
  <c r="U1498" i="4"/>
  <c r="T1499" i="4"/>
  <c r="U1499" i="4"/>
  <c r="T1500" i="4"/>
  <c r="U1500" i="4"/>
  <c r="T1501" i="4"/>
  <c r="U1501" i="4"/>
  <c r="T1502" i="4"/>
  <c r="U1502" i="4"/>
  <c r="T1503" i="4"/>
  <c r="U1503" i="4"/>
  <c r="T1504" i="4"/>
  <c r="U1504" i="4"/>
  <c r="T1505" i="4"/>
  <c r="U1505" i="4"/>
  <c r="T1506" i="4"/>
  <c r="U1506" i="4"/>
  <c r="T1507" i="4"/>
  <c r="U1507" i="4"/>
  <c r="T1508" i="4"/>
  <c r="U1508" i="4"/>
  <c r="T1509" i="4"/>
  <c r="U1509" i="4"/>
  <c r="T1510" i="4"/>
  <c r="U1510" i="4"/>
  <c r="T1511" i="4"/>
  <c r="U1511" i="4"/>
  <c r="T1512" i="4"/>
  <c r="U1512" i="4"/>
  <c r="T1513" i="4"/>
  <c r="U1513" i="4"/>
  <c r="T1514" i="4"/>
  <c r="U1514" i="4"/>
  <c r="T1515" i="4"/>
  <c r="U1515" i="4"/>
  <c r="T1516" i="4"/>
  <c r="U1516" i="4"/>
  <c r="T1517" i="4"/>
  <c r="U1517" i="4"/>
  <c r="T1518" i="4"/>
  <c r="U1518" i="4"/>
  <c r="T1519" i="4"/>
  <c r="U1519" i="4"/>
  <c r="T1520" i="4"/>
  <c r="U1520" i="4"/>
  <c r="T1521" i="4"/>
  <c r="U1521" i="4"/>
  <c r="T1522" i="4"/>
  <c r="U1522" i="4"/>
  <c r="T1523" i="4"/>
  <c r="U1523" i="4"/>
  <c r="T1524" i="4"/>
  <c r="U1524" i="4"/>
  <c r="T1525" i="4"/>
  <c r="U1525" i="4"/>
  <c r="T1526" i="4"/>
  <c r="U1526" i="4"/>
  <c r="T1527" i="4"/>
  <c r="U1527" i="4"/>
  <c r="T1528" i="4"/>
  <c r="U1528" i="4"/>
  <c r="T1529" i="4"/>
  <c r="U1529" i="4"/>
  <c r="T1530" i="4"/>
  <c r="U1530" i="4"/>
  <c r="T1531" i="4"/>
  <c r="U1531" i="4"/>
  <c r="T1532" i="4"/>
  <c r="U1532" i="4"/>
  <c r="T1533" i="4"/>
  <c r="U1533" i="4"/>
  <c r="T1534" i="4"/>
  <c r="U1534" i="4"/>
  <c r="T1535" i="4"/>
  <c r="U1535" i="4"/>
  <c r="T1536" i="4"/>
  <c r="U1536" i="4"/>
  <c r="T1537" i="4"/>
  <c r="U1537" i="4"/>
  <c r="T1538" i="4"/>
  <c r="U1538" i="4"/>
  <c r="T1539" i="4"/>
  <c r="U1539" i="4"/>
  <c r="T1540" i="4"/>
  <c r="U1540" i="4"/>
  <c r="T1541" i="4"/>
  <c r="U1541" i="4"/>
  <c r="T1542" i="4"/>
  <c r="U1542" i="4"/>
  <c r="T1543" i="4"/>
  <c r="U1543" i="4"/>
  <c r="T1544" i="4"/>
  <c r="U1544" i="4"/>
  <c r="T1545" i="4"/>
  <c r="U1545" i="4"/>
  <c r="T1546" i="4"/>
  <c r="U1546" i="4"/>
  <c r="T1547" i="4"/>
  <c r="U1547" i="4"/>
  <c r="T1548" i="4"/>
  <c r="U1548" i="4"/>
  <c r="T1549" i="4"/>
  <c r="U1549" i="4"/>
  <c r="T1550" i="4"/>
  <c r="U1550" i="4"/>
  <c r="T1551" i="4"/>
  <c r="U1551" i="4"/>
  <c r="T1552" i="4"/>
  <c r="U1552" i="4"/>
  <c r="T1553" i="4"/>
  <c r="U1553" i="4"/>
  <c r="T1554" i="4"/>
  <c r="U1554" i="4"/>
  <c r="T1555" i="4"/>
  <c r="U1555" i="4"/>
  <c r="T1556" i="4"/>
  <c r="U1556" i="4"/>
  <c r="T1557" i="4"/>
  <c r="U1557" i="4"/>
  <c r="T1558" i="4"/>
  <c r="U1558" i="4"/>
  <c r="T1559" i="4"/>
  <c r="U1559" i="4"/>
  <c r="T1560" i="4"/>
  <c r="U1560" i="4"/>
  <c r="T1561" i="4"/>
  <c r="U1561" i="4"/>
  <c r="T1562" i="4"/>
  <c r="U1562" i="4"/>
  <c r="T1563" i="4"/>
  <c r="U1563" i="4"/>
  <c r="T1564" i="4"/>
  <c r="U1564" i="4"/>
  <c r="T1565" i="4"/>
  <c r="U1565" i="4"/>
  <c r="T1566" i="4"/>
  <c r="U1566" i="4"/>
  <c r="T1567" i="4"/>
  <c r="U1567" i="4"/>
  <c r="T1568" i="4"/>
  <c r="U1568" i="4"/>
  <c r="T1569" i="4"/>
  <c r="U1569" i="4"/>
  <c r="T1570" i="4"/>
  <c r="U1570" i="4"/>
  <c r="T1571" i="4"/>
  <c r="U1571" i="4"/>
  <c r="T1572" i="4"/>
  <c r="U1572" i="4"/>
  <c r="T1573" i="4"/>
  <c r="U1573" i="4"/>
  <c r="T1574" i="4"/>
  <c r="U1574" i="4"/>
  <c r="T1575" i="4"/>
  <c r="U1575" i="4"/>
  <c r="T1576" i="4"/>
  <c r="U1576" i="4"/>
  <c r="T1577" i="4"/>
  <c r="U1577" i="4"/>
  <c r="T1578" i="4"/>
  <c r="U1578" i="4"/>
  <c r="T1579" i="4"/>
  <c r="U1579" i="4"/>
  <c r="T1580" i="4"/>
  <c r="U1580" i="4"/>
  <c r="T1581" i="4"/>
  <c r="U1581" i="4"/>
  <c r="T1582" i="4"/>
  <c r="U1582" i="4"/>
  <c r="T1583" i="4"/>
  <c r="U1583" i="4"/>
  <c r="T1584" i="4"/>
  <c r="U1584" i="4"/>
  <c r="T1585" i="4"/>
  <c r="U1585" i="4"/>
  <c r="T1586" i="4"/>
  <c r="U1586" i="4"/>
  <c r="T1587" i="4"/>
  <c r="U1587" i="4"/>
  <c r="T1588" i="4"/>
  <c r="U1588" i="4"/>
  <c r="T1589" i="4"/>
  <c r="U1589" i="4"/>
  <c r="T1590" i="4"/>
  <c r="U1590" i="4"/>
  <c r="T1591" i="4"/>
  <c r="U1591" i="4"/>
  <c r="T1592" i="4"/>
  <c r="U1592" i="4"/>
  <c r="T1593" i="4"/>
  <c r="U1593" i="4"/>
  <c r="T1594" i="4"/>
  <c r="U1594" i="4"/>
  <c r="T1595" i="4"/>
  <c r="U1595" i="4"/>
  <c r="T1596" i="4"/>
  <c r="U1596" i="4"/>
  <c r="T1597" i="4"/>
  <c r="U1597" i="4"/>
  <c r="T1598" i="4"/>
  <c r="U1598" i="4"/>
  <c r="T1599" i="4"/>
  <c r="U1599" i="4"/>
  <c r="T1600" i="4"/>
  <c r="U1600" i="4"/>
  <c r="T1601" i="4"/>
  <c r="U1601" i="4"/>
  <c r="T1602" i="4"/>
  <c r="U1602" i="4"/>
  <c r="T1603" i="4"/>
  <c r="U1603" i="4"/>
  <c r="T1604" i="4"/>
  <c r="U1604" i="4"/>
  <c r="T1605" i="4"/>
  <c r="U1605" i="4"/>
  <c r="T1606" i="4"/>
  <c r="U1606" i="4"/>
  <c r="T1607" i="4"/>
  <c r="U1607" i="4"/>
  <c r="T1608" i="4"/>
  <c r="U1608" i="4"/>
  <c r="T1609" i="4"/>
  <c r="U1609" i="4"/>
  <c r="T1610" i="4"/>
  <c r="U1610" i="4"/>
  <c r="T1611" i="4"/>
  <c r="U1611" i="4"/>
  <c r="T1612" i="4"/>
  <c r="U1612" i="4"/>
  <c r="T1613" i="4"/>
  <c r="U1613" i="4"/>
  <c r="T1614" i="4"/>
  <c r="U1614" i="4"/>
  <c r="T1615" i="4"/>
  <c r="U1615" i="4"/>
  <c r="T1616" i="4"/>
  <c r="U1616" i="4"/>
  <c r="T1617" i="4"/>
  <c r="U1617" i="4"/>
  <c r="T1618" i="4"/>
  <c r="U1618" i="4"/>
  <c r="T1619" i="4"/>
  <c r="U1619" i="4"/>
  <c r="T1620" i="4"/>
  <c r="U1620" i="4"/>
  <c r="T1621" i="4"/>
  <c r="U1621" i="4"/>
  <c r="T1622" i="4"/>
  <c r="U1622" i="4"/>
  <c r="T1623" i="4"/>
  <c r="U1623" i="4"/>
  <c r="T1624" i="4"/>
  <c r="U1624" i="4"/>
  <c r="T1625" i="4"/>
  <c r="U1625" i="4"/>
  <c r="T1626" i="4"/>
  <c r="U1626" i="4"/>
  <c r="T1627" i="4"/>
  <c r="U1627" i="4"/>
  <c r="T1628" i="4"/>
  <c r="U1628" i="4"/>
  <c r="T1629" i="4"/>
  <c r="U1629" i="4"/>
  <c r="T1630" i="4"/>
  <c r="U1630" i="4"/>
  <c r="T1631" i="4"/>
  <c r="U1631" i="4"/>
  <c r="T1632" i="4"/>
  <c r="U1632" i="4"/>
  <c r="T1633" i="4"/>
  <c r="U1633" i="4"/>
  <c r="T1634" i="4"/>
  <c r="U1634" i="4"/>
  <c r="T1635" i="4"/>
  <c r="U1635" i="4"/>
  <c r="T1636" i="4"/>
  <c r="U1636" i="4"/>
  <c r="T1637" i="4"/>
  <c r="U1637" i="4"/>
  <c r="T1638" i="4"/>
  <c r="U1638" i="4"/>
  <c r="T1639" i="4"/>
  <c r="U1639" i="4"/>
  <c r="T1640" i="4"/>
  <c r="U1640" i="4"/>
  <c r="T1641" i="4"/>
  <c r="U1641" i="4"/>
  <c r="T1642" i="4"/>
  <c r="U1642" i="4"/>
  <c r="T1643" i="4"/>
  <c r="U1643" i="4"/>
  <c r="T1644" i="4"/>
  <c r="U1644" i="4"/>
  <c r="T1645" i="4"/>
  <c r="U1645" i="4"/>
  <c r="T1646" i="4"/>
  <c r="U1646" i="4"/>
  <c r="T1647" i="4"/>
  <c r="U1647" i="4"/>
  <c r="T1648" i="4"/>
  <c r="U1648" i="4"/>
  <c r="T1649" i="4"/>
  <c r="U1649" i="4"/>
  <c r="T1650" i="4"/>
  <c r="U1650" i="4"/>
  <c r="T1651" i="4"/>
  <c r="U1651" i="4"/>
  <c r="T1652" i="4"/>
  <c r="U1652" i="4"/>
  <c r="T1653" i="4"/>
  <c r="U1653" i="4"/>
  <c r="T1654" i="4"/>
  <c r="U1654" i="4"/>
  <c r="T1655" i="4"/>
  <c r="U1655" i="4"/>
  <c r="T1656" i="4"/>
  <c r="U1656" i="4"/>
  <c r="T1657" i="4"/>
  <c r="U1657" i="4"/>
  <c r="T1658" i="4"/>
  <c r="U1658" i="4"/>
  <c r="T1659" i="4"/>
  <c r="U1659" i="4"/>
  <c r="T1660" i="4"/>
  <c r="U1660" i="4"/>
  <c r="T1661" i="4"/>
  <c r="U1661" i="4"/>
  <c r="T1662" i="4"/>
  <c r="U1662" i="4"/>
  <c r="T1663" i="4"/>
  <c r="U1663" i="4"/>
  <c r="T1664" i="4"/>
  <c r="U1664" i="4"/>
  <c r="T1665" i="4"/>
  <c r="U1665" i="4"/>
  <c r="T1666" i="4"/>
  <c r="U1666" i="4"/>
  <c r="T1667" i="4"/>
  <c r="U1667" i="4"/>
  <c r="T1668" i="4"/>
  <c r="U1668" i="4"/>
  <c r="T1669" i="4"/>
  <c r="U1669" i="4"/>
  <c r="T1670" i="4"/>
  <c r="U1670" i="4"/>
  <c r="T1671" i="4"/>
  <c r="U1671" i="4"/>
  <c r="T1672" i="4"/>
  <c r="U1672" i="4"/>
  <c r="T1673" i="4"/>
  <c r="U1673" i="4"/>
  <c r="T1674" i="4"/>
  <c r="U1674" i="4"/>
  <c r="T1675" i="4"/>
  <c r="U1675" i="4"/>
  <c r="T1676" i="4"/>
  <c r="U1676" i="4"/>
  <c r="T1677" i="4"/>
  <c r="U1677" i="4"/>
  <c r="T1678" i="4"/>
  <c r="U1678" i="4"/>
  <c r="T1679" i="4"/>
  <c r="U1679" i="4"/>
  <c r="T1680" i="4"/>
  <c r="U1680" i="4"/>
  <c r="T1681" i="4"/>
  <c r="U1681" i="4"/>
  <c r="T1682" i="4"/>
  <c r="U1682" i="4"/>
  <c r="T1683" i="4"/>
  <c r="U1683" i="4"/>
  <c r="T1684" i="4"/>
  <c r="U1684" i="4"/>
  <c r="T1685" i="4"/>
  <c r="U1685" i="4"/>
  <c r="T1686" i="4"/>
  <c r="U1686" i="4"/>
  <c r="T1687" i="4"/>
  <c r="U1687" i="4"/>
  <c r="T1688" i="4"/>
  <c r="U1688" i="4"/>
  <c r="T1689" i="4"/>
  <c r="U1689" i="4"/>
  <c r="T1690" i="4"/>
  <c r="U1690" i="4"/>
  <c r="T1691" i="4"/>
  <c r="U1691" i="4"/>
  <c r="T1692" i="4"/>
  <c r="U1692" i="4"/>
  <c r="T1693" i="4"/>
  <c r="U1693" i="4"/>
  <c r="T1694" i="4"/>
  <c r="U1694" i="4"/>
  <c r="T1695" i="4"/>
  <c r="U1695" i="4"/>
  <c r="T1696" i="4"/>
  <c r="U1696" i="4"/>
  <c r="T1697" i="4"/>
  <c r="U1697" i="4"/>
  <c r="T1698" i="4"/>
  <c r="U1698" i="4"/>
  <c r="T1699" i="4"/>
  <c r="U1699" i="4"/>
  <c r="T1700" i="4"/>
  <c r="U1700" i="4"/>
  <c r="T1701" i="4"/>
  <c r="U1701" i="4"/>
  <c r="T1702" i="4"/>
  <c r="U1702" i="4"/>
  <c r="T1703" i="4"/>
  <c r="U1703" i="4"/>
  <c r="T1704" i="4"/>
  <c r="U1704" i="4"/>
  <c r="T1705" i="4"/>
  <c r="U1705" i="4"/>
  <c r="T1706" i="4"/>
  <c r="U1706" i="4"/>
  <c r="T1707" i="4"/>
  <c r="U1707" i="4"/>
  <c r="T1708" i="4"/>
  <c r="U1708" i="4"/>
  <c r="T1709" i="4"/>
  <c r="U1709" i="4"/>
  <c r="T1710" i="4"/>
  <c r="U1710" i="4"/>
  <c r="T1711" i="4"/>
  <c r="U1711" i="4"/>
  <c r="T1712" i="4"/>
  <c r="U1712" i="4"/>
  <c r="T1713" i="4"/>
  <c r="U1713" i="4"/>
  <c r="T1714" i="4"/>
  <c r="U1714" i="4"/>
  <c r="T1715" i="4"/>
  <c r="U1715" i="4"/>
  <c r="T1716" i="4"/>
  <c r="U1716" i="4"/>
  <c r="T1717" i="4"/>
  <c r="U1717" i="4"/>
  <c r="T1718" i="4"/>
  <c r="U1718" i="4"/>
  <c r="T1719" i="4"/>
  <c r="U1719" i="4"/>
  <c r="T1720" i="4"/>
  <c r="U1720" i="4"/>
  <c r="T1721" i="4"/>
  <c r="U1721" i="4"/>
  <c r="T1722" i="4"/>
  <c r="U1722" i="4"/>
  <c r="T1723" i="4"/>
  <c r="U1723" i="4"/>
  <c r="T1724" i="4"/>
  <c r="U1724" i="4"/>
  <c r="T1725" i="4"/>
  <c r="U1725" i="4"/>
  <c r="T1726" i="4"/>
  <c r="U1726" i="4"/>
  <c r="T1727" i="4"/>
  <c r="U1727" i="4"/>
  <c r="T1728" i="4"/>
  <c r="U1728" i="4"/>
  <c r="T1729" i="4"/>
  <c r="U1729" i="4"/>
  <c r="T1730" i="4"/>
  <c r="U1730" i="4"/>
  <c r="T1731" i="4"/>
  <c r="U1731" i="4"/>
  <c r="T1732" i="4"/>
  <c r="U1732" i="4"/>
  <c r="T1733" i="4"/>
  <c r="U1733" i="4"/>
  <c r="T1734" i="4"/>
  <c r="U1734" i="4"/>
  <c r="T1735" i="4"/>
  <c r="U1735" i="4"/>
  <c r="T1736" i="4"/>
  <c r="U1736" i="4"/>
  <c r="T1737" i="4"/>
  <c r="U1737" i="4"/>
  <c r="T1738" i="4"/>
  <c r="U1738" i="4"/>
  <c r="T1739" i="4"/>
  <c r="U1739" i="4"/>
  <c r="T1740" i="4"/>
  <c r="U1740" i="4"/>
  <c r="T1741" i="4"/>
  <c r="U1741" i="4"/>
  <c r="T1742" i="4"/>
  <c r="U1742" i="4"/>
  <c r="T1743" i="4"/>
  <c r="U1743" i="4"/>
  <c r="T1744" i="4"/>
  <c r="U1744" i="4"/>
  <c r="T1745" i="4"/>
  <c r="U1745" i="4"/>
  <c r="T1746" i="4"/>
  <c r="U1746" i="4"/>
  <c r="T1747" i="4"/>
  <c r="U1747" i="4"/>
  <c r="T1748" i="4"/>
  <c r="U1748" i="4"/>
  <c r="T1749" i="4"/>
  <c r="U1749" i="4"/>
  <c r="T1750" i="4"/>
  <c r="U1750" i="4"/>
  <c r="T1751" i="4"/>
  <c r="U1751" i="4"/>
  <c r="T1752" i="4"/>
  <c r="U1752" i="4"/>
  <c r="T1753" i="4"/>
  <c r="U1753" i="4"/>
  <c r="T1754" i="4"/>
  <c r="U1754" i="4"/>
  <c r="T1755" i="4"/>
  <c r="U1755" i="4"/>
  <c r="T1756" i="4"/>
  <c r="U1756" i="4"/>
  <c r="T1757" i="4"/>
  <c r="U1757" i="4"/>
  <c r="T1758" i="4"/>
  <c r="U1758" i="4"/>
  <c r="T1759" i="4"/>
  <c r="U1759" i="4"/>
  <c r="T1760" i="4"/>
  <c r="U1760" i="4"/>
  <c r="T1761" i="4"/>
  <c r="U1761" i="4"/>
  <c r="T1762" i="4"/>
  <c r="U1762" i="4"/>
  <c r="T1763" i="4"/>
  <c r="U1763" i="4"/>
  <c r="T1764" i="4"/>
  <c r="U1764" i="4"/>
  <c r="T1765" i="4"/>
  <c r="U1765" i="4"/>
  <c r="T1766" i="4"/>
  <c r="U1766" i="4"/>
  <c r="T1767" i="4"/>
  <c r="U1767" i="4"/>
  <c r="T1768" i="4"/>
  <c r="U1768" i="4"/>
  <c r="T1769" i="4"/>
  <c r="U1769" i="4"/>
  <c r="T1770" i="4"/>
  <c r="U1770" i="4"/>
  <c r="T1771" i="4"/>
  <c r="U1771" i="4"/>
  <c r="T1772" i="4"/>
  <c r="U1772" i="4"/>
  <c r="T1773" i="4"/>
  <c r="U1773" i="4"/>
  <c r="T1774" i="4"/>
  <c r="U1774" i="4"/>
  <c r="T1775" i="4"/>
  <c r="U1775" i="4"/>
  <c r="T1776" i="4"/>
  <c r="U1776" i="4"/>
  <c r="T1777" i="4"/>
  <c r="U1777" i="4"/>
  <c r="T1778" i="4"/>
  <c r="U1778" i="4"/>
  <c r="T1779" i="4"/>
  <c r="U1779" i="4"/>
  <c r="T1780" i="4"/>
  <c r="U1780" i="4"/>
  <c r="T1781" i="4"/>
  <c r="U1781" i="4"/>
  <c r="T1782" i="4"/>
  <c r="U1782" i="4"/>
  <c r="T1783" i="4"/>
  <c r="U1783" i="4"/>
  <c r="T1784" i="4"/>
  <c r="U1784" i="4"/>
  <c r="T1785" i="4"/>
  <c r="U1785" i="4"/>
  <c r="T1786" i="4"/>
  <c r="U1786" i="4"/>
  <c r="T1787" i="4"/>
  <c r="U1787" i="4"/>
  <c r="T1788" i="4"/>
  <c r="U1788" i="4"/>
  <c r="T1789" i="4"/>
  <c r="U1789" i="4"/>
  <c r="T1790" i="4"/>
  <c r="U1790" i="4"/>
  <c r="T1791" i="4"/>
  <c r="U1791" i="4"/>
  <c r="T1792" i="4"/>
  <c r="U1792" i="4"/>
  <c r="T1793" i="4"/>
  <c r="U1793" i="4"/>
  <c r="T1794" i="4"/>
  <c r="U1794" i="4"/>
  <c r="T1795" i="4"/>
  <c r="U1795" i="4"/>
  <c r="T1796" i="4"/>
  <c r="U1796" i="4"/>
  <c r="T1797" i="4"/>
  <c r="U1797" i="4"/>
  <c r="T1798" i="4"/>
  <c r="U1798" i="4"/>
  <c r="T1799" i="4"/>
  <c r="U1799" i="4"/>
  <c r="T1800" i="4"/>
  <c r="U1800" i="4"/>
  <c r="T1801" i="4"/>
  <c r="U1801" i="4"/>
  <c r="T1802" i="4"/>
  <c r="U1802" i="4"/>
  <c r="T1803" i="4"/>
  <c r="U1803" i="4"/>
  <c r="T1804" i="4"/>
  <c r="U1804" i="4"/>
  <c r="T1805" i="4"/>
  <c r="U1805" i="4"/>
  <c r="T1806" i="4"/>
  <c r="U1806" i="4"/>
  <c r="T1807" i="4"/>
  <c r="U1807" i="4"/>
  <c r="T1808" i="4"/>
  <c r="U1808" i="4"/>
  <c r="T1809" i="4"/>
  <c r="U1809" i="4"/>
  <c r="T1810" i="4"/>
  <c r="U1810" i="4"/>
  <c r="T1811" i="4"/>
  <c r="U1811" i="4"/>
  <c r="T1812" i="4"/>
  <c r="U1812" i="4"/>
  <c r="T1813" i="4"/>
  <c r="U1813" i="4"/>
  <c r="T1814" i="4"/>
  <c r="U1814" i="4"/>
  <c r="T1815" i="4"/>
  <c r="U1815" i="4"/>
  <c r="T1816" i="4"/>
  <c r="U1816" i="4"/>
  <c r="T1817" i="4"/>
  <c r="U1817" i="4"/>
  <c r="T1818" i="4"/>
  <c r="U1818" i="4"/>
  <c r="T1819" i="4"/>
  <c r="U1819" i="4"/>
  <c r="T1820" i="4"/>
  <c r="U1820" i="4"/>
  <c r="T1821" i="4"/>
  <c r="U1821" i="4"/>
  <c r="T1822" i="4"/>
  <c r="U1822" i="4"/>
  <c r="T1823" i="4"/>
  <c r="U1823" i="4"/>
  <c r="T1824" i="4"/>
  <c r="U1824" i="4"/>
  <c r="T1825" i="4"/>
  <c r="U1825" i="4"/>
  <c r="T1826" i="4"/>
  <c r="U1826" i="4"/>
  <c r="T1827" i="4"/>
  <c r="U1827" i="4"/>
  <c r="T1828" i="4"/>
  <c r="U1828" i="4"/>
  <c r="T1829" i="4"/>
  <c r="U1829" i="4"/>
  <c r="T1830" i="4"/>
  <c r="U1830" i="4"/>
  <c r="T1831" i="4"/>
  <c r="U1831" i="4"/>
  <c r="T1832" i="4"/>
  <c r="U1832" i="4"/>
  <c r="T1833" i="4"/>
  <c r="U1833" i="4"/>
  <c r="T1834" i="4"/>
  <c r="U1834" i="4"/>
  <c r="T1835" i="4"/>
  <c r="U1835" i="4"/>
  <c r="T1836" i="4"/>
  <c r="U1836" i="4"/>
  <c r="T1837" i="4"/>
  <c r="U1837" i="4"/>
  <c r="T1838" i="4"/>
  <c r="U1838" i="4"/>
  <c r="T1839" i="4"/>
  <c r="U1839" i="4"/>
  <c r="T1840" i="4"/>
  <c r="U1840" i="4"/>
  <c r="T1841" i="4"/>
  <c r="U1841" i="4"/>
  <c r="T1842" i="4"/>
  <c r="U1842" i="4"/>
  <c r="T1843" i="4"/>
  <c r="U1843" i="4"/>
  <c r="T1844" i="4"/>
  <c r="U1844" i="4"/>
  <c r="T1845" i="4"/>
  <c r="U1845" i="4"/>
  <c r="T1846" i="4"/>
  <c r="U1846" i="4"/>
  <c r="T1847" i="4"/>
  <c r="U1847" i="4"/>
  <c r="T1848" i="4"/>
  <c r="U1848" i="4"/>
  <c r="T1849" i="4"/>
  <c r="U1849" i="4"/>
  <c r="T1850" i="4"/>
  <c r="U1850" i="4"/>
  <c r="T1851" i="4"/>
  <c r="U1851" i="4"/>
  <c r="T1852" i="4"/>
  <c r="U1852" i="4"/>
  <c r="T1853" i="4"/>
  <c r="U1853" i="4"/>
  <c r="T1854" i="4"/>
  <c r="U1854" i="4"/>
  <c r="T1855" i="4"/>
  <c r="U1855" i="4"/>
  <c r="T1856" i="4"/>
  <c r="U1856" i="4"/>
  <c r="T1857" i="4"/>
  <c r="U1857" i="4"/>
  <c r="T1858" i="4"/>
  <c r="U1858" i="4"/>
  <c r="T1859" i="4"/>
  <c r="U1859" i="4"/>
  <c r="T1860" i="4"/>
  <c r="U1860" i="4"/>
  <c r="T1861" i="4"/>
  <c r="U1861" i="4"/>
  <c r="T1862" i="4"/>
  <c r="U1862" i="4"/>
  <c r="T1863" i="4"/>
  <c r="U1863" i="4"/>
  <c r="T1864" i="4"/>
  <c r="U1864" i="4"/>
  <c r="T1865" i="4"/>
  <c r="U1865" i="4"/>
  <c r="T1866" i="4"/>
  <c r="U1866" i="4"/>
  <c r="T1867" i="4"/>
  <c r="U1867" i="4"/>
  <c r="T1868" i="4"/>
  <c r="U1868" i="4"/>
  <c r="T1869" i="4"/>
  <c r="U1869" i="4"/>
  <c r="T1870" i="4"/>
  <c r="U1870" i="4"/>
  <c r="T1871" i="4"/>
  <c r="U1871" i="4"/>
  <c r="T1872" i="4"/>
  <c r="U1872" i="4"/>
  <c r="T1873" i="4"/>
  <c r="U1873" i="4"/>
  <c r="T1874" i="4"/>
  <c r="U1874" i="4"/>
  <c r="T1875" i="4"/>
  <c r="U1875" i="4"/>
  <c r="T1876" i="4"/>
  <c r="U1876" i="4"/>
  <c r="T1877" i="4"/>
  <c r="U1877" i="4"/>
  <c r="T1878" i="4"/>
  <c r="U1878" i="4"/>
  <c r="T1879" i="4"/>
  <c r="U1879" i="4"/>
  <c r="T1880" i="4"/>
  <c r="U1880" i="4"/>
  <c r="T1881" i="4"/>
  <c r="U1881" i="4"/>
  <c r="T1882" i="4"/>
  <c r="U1882" i="4"/>
  <c r="T1883" i="4"/>
  <c r="U1883" i="4"/>
  <c r="T1884" i="4"/>
  <c r="U1884" i="4"/>
  <c r="T1885" i="4"/>
  <c r="U1885" i="4"/>
  <c r="T1886" i="4"/>
  <c r="U1886" i="4"/>
  <c r="T1887" i="4"/>
  <c r="U1887" i="4"/>
  <c r="T1888" i="4"/>
  <c r="U1888" i="4"/>
  <c r="T1889" i="4"/>
  <c r="U1889" i="4"/>
  <c r="T1890" i="4"/>
  <c r="U1890" i="4"/>
  <c r="T1891" i="4"/>
  <c r="U1891" i="4"/>
  <c r="T1892" i="4"/>
  <c r="U1892" i="4"/>
  <c r="T1893" i="4"/>
  <c r="U1893" i="4"/>
  <c r="T1894" i="4"/>
  <c r="U1894" i="4"/>
  <c r="T1895" i="4"/>
  <c r="U1895" i="4"/>
  <c r="T1896" i="4"/>
  <c r="U1896" i="4"/>
  <c r="T1897" i="4"/>
  <c r="U1897" i="4"/>
  <c r="T1898" i="4"/>
  <c r="U1898" i="4"/>
  <c r="T1899" i="4"/>
  <c r="U1899" i="4"/>
  <c r="T1900" i="4"/>
  <c r="U1900" i="4"/>
  <c r="T1901" i="4"/>
  <c r="U1901" i="4"/>
  <c r="T1902" i="4"/>
  <c r="U1902" i="4"/>
  <c r="T1903" i="4"/>
  <c r="U1903" i="4"/>
  <c r="T1904" i="4"/>
  <c r="U1904" i="4"/>
  <c r="T1905" i="4"/>
  <c r="U1905" i="4"/>
  <c r="T1906" i="4"/>
  <c r="U1906" i="4"/>
  <c r="T1907" i="4"/>
  <c r="U1907" i="4"/>
  <c r="T1908" i="4"/>
  <c r="U1908" i="4"/>
  <c r="T1909" i="4"/>
  <c r="U1909" i="4"/>
  <c r="T1910" i="4"/>
  <c r="U1910" i="4"/>
  <c r="T1911" i="4"/>
  <c r="U1911" i="4"/>
  <c r="T1912" i="4"/>
  <c r="U1912" i="4"/>
  <c r="T1913" i="4"/>
  <c r="U1913" i="4"/>
  <c r="T1914" i="4"/>
  <c r="U1914" i="4"/>
  <c r="T1915" i="4"/>
  <c r="U1915" i="4"/>
  <c r="T1916" i="4"/>
  <c r="U1916" i="4"/>
  <c r="T1917" i="4"/>
  <c r="U1917" i="4"/>
  <c r="T1918" i="4"/>
  <c r="U1918" i="4"/>
  <c r="T1919" i="4"/>
  <c r="U1919" i="4"/>
  <c r="T1920" i="4"/>
  <c r="U1920" i="4"/>
  <c r="T1921" i="4"/>
  <c r="U1921" i="4"/>
  <c r="T1922" i="4"/>
  <c r="U1922" i="4"/>
  <c r="T1923" i="4"/>
  <c r="U1923" i="4"/>
  <c r="T1924" i="4"/>
  <c r="U1924" i="4"/>
  <c r="T1925" i="4"/>
  <c r="U1925" i="4"/>
  <c r="T1926" i="4"/>
  <c r="U1926" i="4"/>
  <c r="T1927" i="4"/>
  <c r="U1927" i="4"/>
  <c r="T1928" i="4"/>
  <c r="U1928" i="4"/>
  <c r="T1929" i="4"/>
  <c r="U1929" i="4"/>
  <c r="T1930" i="4"/>
  <c r="U1930" i="4"/>
  <c r="T1931" i="4"/>
  <c r="U1931" i="4"/>
  <c r="T1932" i="4"/>
  <c r="U1932" i="4"/>
  <c r="T1933" i="4"/>
  <c r="U1933" i="4"/>
  <c r="T1934" i="4"/>
  <c r="U1934" i="4"/>
  <c r="T1935" i="4"/>
  <c r="U1935" i="4"/>
  <c r="T1936" i="4"/>
  <c r="U1936" i="4"/>
  <c r="T1937" i="4"/>
  <c r="U1937" i="4"/>
  <c r="T1938" i="4"/>
  <c r="U1938" i="4"/>
  <c r="T1939" i="4"/>
  <c r="U1939" i="4"/>
  <c r="T1940" i="4"/>
  <c r="U1940" i="4"/>
  <c r="T1941" i="4"/>
  <c r="U1941" i="4"/>
  <c r="T1942" i="4"/>
  <c r="U1942" i="4"/>
  <c r="T1943" i="4"/>
  <c r="U1943" i="4"/>
  <c r="T1944" i="4"/>
  <c r="U1944" i="4"/>
  <c r="T1945" i="4"/>
  <c r="U1945" i="4"/>
  <c r="T1946" i="4"/>
  <c r="U1946" i="4"/>
  <c r="T1947" i="4"/>
  <c r="U1947" i="4"/>
  <c r="T1948" i="4"/>
  <c r="U1948" i="4"/>
  <c r="T1949" i="4"/>
  <c r="U1949" i="4"/>
  <c r="T1950" i="4"/>
  <c r="U1950" i="4"/>
  <c r="T1951" i="4"/>
  <c r="U1951" i="4"/>
  <c r="T1952" i="4"/>
  <c r="U1952" i="4"/>
  <c r="T1953" i="4"/>
  <c r="U1953" i="4"/>
  <c r="T1954" i="4"/>
  <c r="U1954" i="4"/>
  <c r="T1955" i="4"/>
  <c r="U1955" i="4"/>
  <c r="T1956" i="4"/>
  <c r="U1956" i="4"/>
  <c r="T1957" i="4"/>
  <c r="U1957" i="4"/>
  <c r="T1958" i="4"/>
  <c r="U1958" i="4"/>
  <c r="T1959" i="4"/>
  <c r="U1959" i="4"/>
  <c r="T1960" i="4"/>
  <c r="U1960" i="4"/>
  <c r="T1961" i="4"/>
  <c r="U1961" i="4"/>
  <c r="T1962" i="4"/>
  <c r="U1962" i="4"/>
  <c r="T1963" i="4"/>
  <c r="U1963" i="4"/>
  <c r="T1964" i="4"/>
  <c r="U1964" i="4"/>
  <c r="T1965" i="4"/>
  <c r="U1965" i="4"/>
  <c r="T1966" i="4"/>
  <c r="U1966" i="4"/>
  <c r="T1967" i="4"/>
  <c r="U1967" i="4"/>
  <c r="T1968" i="4"/>
  <c r="U1968" i="4"/>
  <c r="T1969" i="4"/>
  <c r="U1969" i="4"/>
  <c r="T1970" i="4"/>
  <c r="U1970" i="4"/>
  <c r="T1971" i="4"/>
  <c r="U1971" i="4"/>
  <c r="T1972" i="4"/>
  <c r="U1972" i="4"/>
  <c r="T1973" i="4"/>
  <c r="U1973" i="4"/>
  <c r="T1974" i="4"/>
  <c r="U1974" i="4"/>
  <c r="T1975" i="4"/>
  <c r="U1975" i="4"/>
  <c r="T1976" i="4"/>
  <c r="U1976" i="4"/>
  <c r="T1977" i="4"/>
  <c r="U1977" i="4"/>
  <c r="T1978" i="4"/>
  <c r="U1978" i="4"/>
  <c r="T1979" i="4"/>
  <c r="U1979" i="4"/>
  <c r="T1980" i="4"/>
  <c r="U1980" i="4"/>
  <c r="T1981" i="4"/>
  <c r="U1981" i="4"/>
  <c r="T1982" i="4"/>
  <c r="U1982" i="4"/>
  <c r="T1983" i="4"/>
  <c r="U1983" i="4"/>
  <c r="T1984" i="4"/>
  <c r="U1984" i="4"/>
  <c r="T1985" i="4"/>
  <c r="U1985" i="4"/>
  <c r="T1986" i="4"/>
  <c r="U1986" i="4"/>
  <c r="T1987" i="4"/>
  <c r="U1987" i="4"/>
  <c r="T1988" i="4"/>
  <c r="U1988" i="4"/>
  <c r="T1989" i="4"/>
  <c r="U1989" i="4"/>
  <c r="T1990" i="4"/>
  <c r="U1990" i="4"/>
  <c r="T1991" i="4"/>
  <c r="U1991" i="4"/>
  <c r="T1992" i="4"/>
  <c r="U1992" i="4"/>
  <c r="T1993" i="4"/>
  <c r="U1993" i="4"/>
  <c r="T1994" i="4"/>
  <c r="U1994" i="4"/>
  <c r="T1995" i="4"/>
  <c r="U1995" i="4"/>
  <c r="T1996" i="4"/>
  <c r="U1996" i="4"/>
  <c r="T1997" i="4"/>
  <c r="U1997" i="4"/>
  <c r="T1998" i="4"/>
  <c r="U1998" i="4"/>
  <c r="T1999" i="4"/>
  <c r="U1999" i="4"/>
  <c r="T2000" i="4"/>
  <c r="U2000" i="4"/>
  <c r="T2001" i="4"/>
  <c r="U2001" i="4"/>
  <c r="T2002" i="4"/>
  <c r="U2002" i="4"/>
  <c r="T2003" i="4"/>
  <c r="U2003" i="4"/>
  <c r="T2004" i="4"/>
  <c r="U2004" i="4"/>
  <c r="T2005" i="4"/>
  <c r="U2005" i="4"/>
  <c r="T2006" i="4"/>
  <c r="U2006" i="4"/>
  <c r="T2007" i="4"/>
  <c r="U2007" i="4"/>
  <c r="T2008" i="4"/>
  <c r="U2008" i="4"/>
  <c r="T2009" i="4"/>
  <c r="U2009" i="4"/>
  <c r="T2010" i="4"/>
  <c r="U2010" i="4"/>
  <c r="T2011" i="4"/>
  <c r="U2011" i="4"/>
  <c r="T2012" i="4"/>
  <c r="U2012" i="4"/>
  <c r="T2013" i="4"/>
  <c r="U2013" i="4"/>
  <c r="T2014" i="4"/>
  <c r="U2014" i="4"/>
  <c r="T2015" i="4"/>
  <c r="U2015" i="4"/>
  <c r="T2016" i="4"/>
  <c r="U2016" i="4"/>
  <c r="T2017" i="4"/>
  <c r="U2017" i="4"/>
  <c r="T2018" i="4"/>
  <c r="U2018" i="4"/>
  <c r="T2019" i="4"/>
  <c r="U2019" i="4"/>
  <c r="T2020" i="4"/>
  <c r="U2020" i="4"/>
  <c r="T2021" i="4"/>
  <c r="U2021" i="4"/>
  <c r="T2022" i="4"/>
  <c r="U2022" i="4"/>
  <c r="T2023" i="4"/>
  <c r="U2023" i="4"/>
  <c r="T2024" i="4"/>
  <c r="U2024" i="4"/>
  <c r="T2025" i="4"/>
  <c r="U2025" i="4"/>
  <c r="T2026" i="4"/>
  <c r="U2026" i="4"/>
  <c r="T2027" i="4"/>
  <c r="U2027" i="4"/>
  <c r="T2028" i="4"/>
  <c r="U2028" i="4"/>
  <c r="T2029" i="4"/>
  <c r="U2029" i="4"/>
  <c r="T2030" i="4"/>
  <c r="U2030" i="4"/>
  <c r="T2031" i="4"/>
  <c r="U2031" i="4"/>
  <c r="T2032" i="4"/>
  <c r="U2032" i="4"/>
  <c r="T2033" i="4"/>
  <c r="U2033" i="4"/>
  <c r="T2034" i="4"/>
  <c r="U2034" i="4"/>
  <c r="T2035" i="4"/>
  <c r="U2035" i="4"/>
  <c r="T2036" i="4"/>
  <c r="U2036" i="4"/>
  <c r="T2037" i="4"/>
  <c r="U2037" i="4"/>
  <c r="T2038" i="4"/>
  <c r="U2038" i="4"/>
  <c r="T2039" i="4"/>
  <c r="U2039" i="4"/>
  <c r="T2040" i="4"/>
  <c r="U2040" i="4"/>
  <c r="T2041" i="4"/>
  <c r="U2041" i="4"/>
  <c r="T2042" i="4"/>
  <c r="U2042" i="4"/>
  <c r="T2043" i="4"/>
  <c r="U2043" i="4"/>
  <c r="T2044" i="4"/>
  <c r="U2044" i="4"/>
  <c r="T2045" i="4"/>
  <c r="U2045" i="4"/>
  <c r="T2046" i="4"/>
  <c r="U2046" i="4"/>
  <c r="T2047" i="4"/>
  <c r="U2047" i="4"/>
  <c r="T2048" i="4"/>
  <c r="U2048" i="4"/>
  <c r="T2049" i="4"/>
  <c r="U2049" i="4"/>
  <c r="T2050" i="4"/>
  <c r="U2050" i="4"/>
  <c r="T2051" i="4"/>
  <c r="U2051" i="4"/>
  <c r="T2052" i="4"/>
  <c r="U2052" i="4"/>
  <c r="T2053" i="4"/>
  <c r="U2053" i="4"/>
  <c r="T2054" i="4"/>
  <c r="U2054" i="4"/>
  <c r="T2055" i="4"/>
  <c r="U2055" i="4"/>
  <c r="T2056" i="4"/>
  <c r="U2056" i="4"/>
  <c r="T2057" i="4"/>
  <c r="U2057" i="4"/>
  <c r="T2058" i="4"/>
  <c r="U2058" i="4"/>
  <c r="T2059" i="4"/>
  <c r="U2059" i="4"/>
  <c r="T2060" i="4"/>
  <c r="U2060" i="4"/>
  <c r="T2061" i="4"/>
  <c r="U2061" i="4"/>
  <c r="T2062" i="4"/>
  <c r="U2062" i="4"/>
  <c r="T2063" i="4"/>
  <c r="U2063" i="4"/>
  <c r="T2064" i="4"/>
  <c r="U2064" i="4"/>
  <c r="T2065" i="4"/>
  <c r="U2065" i="4"/>
  <c r="T2066" i="4"/>
  <c r="U2066" i="4"/>
  <c r="T2067" i="4"/>
  <c r="U2067" i="4"/>
  <c r="T2068" i="4"/>
  <c r="U2068" i="4"/>
  <c r="T2069" i="4"/>
  <c r="U2069" i="4"/>
  <c r="T2070" i="4"/>
  <c r="U2070" i="4"/>
  <c r="T2071" i="4"/>
  <c r="U2071" i="4"/>
  <c r="T2072" i="4"/>
  <c r="U2072" i="4"/>
  <c r="T2073" i="4"/>
  <c r="U2073" i="4"/>
  <c r="T2074" i="4"/>
  <c r="U2074" i="4"/>
  <c r="T2075" i="4"/>
  <c r="U2075" i="4"/>
  <c r="T2076" i="4"/>
  <c r="U2076" i="4"/>
  <c r="T2077" i="4"/>
  <c r="U2077" i="4"/>
  <c r="T2078" i="4"/>
  <c r="U2078" i="4"/>
  <c r="T2079" i="4"/>
  <c r="U2079" i="4"/>
  <c r="T2080" i="4"/>
  <c r="U2080" i="4"/>
  <c r="T2081" i="4"/>
  <c r="U2081" i="4"/>
  <c r="T2082" i="4"/>
  <c r="U2082" i="4"/>
  <c r="T2083" i="4"/>
  <c r="U2083" i="4"/>
  <c r="T2084" i="4"/>
  <c r="U2084" i="4"/>
  <c r="T2085" i="4"/>
  <c r="U2085" i="4"/>
  <c r="T2086" i="4"/>
  <c r="U2086" i="4"/>
  <c r="T2087" i="4"/>
  <c r="U2087" i="4"/>
  <c r="T2088" i="4"/>
  <c r="U2088" i="4"/>
  <c r="T2089" i="4"/>
  <c r="U2089" i="4"/>
  <c r="T2090" i="4"/>
  <c r="U2090" i="4"/>
  <c r="T2091" i="4"/>
  <c r="U2091" i="4"/>
  <c r="T2092" i="4"/>
  <c r="U2092" i="4"/>
  <c r="T2093" i="4"/>
  <c r="U2093" i="4"/>
  <c r="T2094" i="4"/>
  <c r="U2094" i="4"/>
  <c r="T2095" i="4"/>
  <c r="U2095" i="4"/>
  <c r="T2096" i="4"/>
  <c r="U2096" i="4"/>
  <c r="T2097" i="4"/>
  <c r="U2097" i="4"/>
  <c r="T2098" i="4"/>
  <c r="U2098" i="4"/>
  <c r="T2099" i="4"/>
  <c r="U2099" i="4"/>
  <c r="T2100" i="4"/>
  <c r="U2100" i="4"/>
  <c r="T2101" i="4"/>
  <c r="U2101" i="4"/>
  <c r="T2102" i="4"/>
  <c r="U2102" i="4"/>
  <c r="T2103" i="4"/>
  <c r="U2103" i="4"/>
  <c r="T2104" i="4"/>
  <c r="U2104" i="4"/>
  <c r="T2105" i="4"/>
  <c r="U2105" i="4"/>
  <c r="T2106" i="4"/>
  <c r="U2106" i="4"/>
  <c r="T2107" i="4"/>
  <c r="U2107" i="4"/>
  <c r="T2108" i="4"/>
  <c r="U2108" i="4"/>
  <c r="T2109" i="4"/>
  <c r="U2109" i="4"/>
  <c r="T2110" i="4"/>
  <c r="U2110" i="4"/>
  <c r="T2111" i="4"/>
  <c r="U2111" i="4"/>
  <c r="T2112" i="4"/>
  <c r="U2112" i="4"/>
  <c r="T2113" i="4"/>
  <c r="U2113" i="4"/>
  <c r="T2114" i="4"/>
  <c r="U2114" i="4"/>
  <c r="T2115" i="4"/>
  <c r="U2115" i="4"/>
  <c r="T2116" i="4"/>
  <c r="U2116" i="4"/>
  <c r="T2117" i="4"/>
  <c r="U2117" i="4"/>
  <c r="T2118" i="4"/>
  <c r="U2118" i="4"/>
  <c r="T2119" i="4"/>
  <c r="U2119" i="4"/>
  <c r="T2120" i="4"/>
  <c r="U2120" i="4"/>
  <c r="T2121" i="4"/>
  <c r="U2121" i="4"/>
  <c r="T2122" i="4"/>
  <c r="U2122" i="4"/>
  <c r="T2123" i="4"/>
  <c r="U2123" i="4"/>
  <c r="T2124" i="4"/>
  <c r="U2124" i="4"/>
  <c r="T2125" i="4"/>
  <c r="U2125" i="4"/>
  <c r="T2126" i="4"/>
  <c r="U2126" i="4"/>
  <c r="T2127" i="4"/>
  <c r="U2127" i="4"/>
  <c r="T2128" i="4"/>
  <c r="U2128" i="4"/>
  <c r="T2129" i="4"/>
  <c r="U2129" i="4"/>
  <c r="T2130" i="4"/>
  <c r="U2130" i="4"/>
  <c r="T2131" i="4"/>
  <c r="U2131" i="4"/>
  <c r="T2132" i="4"/>
  <c r="U2132" i="4"/>
  <c r="T2133" i="4"/>
  <c r="U2133" i="4"/>
  <c r="T2134" i="4"/>
  <c r="U2134" i="4"/>
  <c r="T2135" i="4"/>
  <c r="U2135" i="4"/>
  <c r="T2136" i="4"/>
  <c r="U2136" i="4"/>
  <c r="T2137" i="4"/>
  <c r="U2137" i="4"/>
  <c r="T2138" i="4"/>
  <c r="U2138" i="4"/>
  <c r="T2139" i="4"/>
  <c r="U2139" i="4"/>
  <c r="T2140" i="4"/>
  <c r="U2140" i="4"/>
  <c r="T2141" i="4"/>
  <c r="U2141" i="4"/>
  <c r="T2142" i="4"/>
  <c r="U2142" i="4"/>
  <c r="T2143" i="4"/>
  <c r="U2143" i="4"/>
  <c r="T2144" i="4"/>
  <c r="U2144" i="4"/>
  <c r="T2145" i="4"/>
  <c r="U2145" i="4"/>
  <c r="T2146" i="4"/>
  <c r="U2146" i="4"/>
  <c r="T2147" i="4"/>
  <c r="U2147" i="4"/>
  <c r="T2148" i="4"/>
  <c r="U2148" i="4"/>
  <c r="T2149" i="4"/>
  <c r="U2149" i="4"/>
  <c r="T2150" i="4"/>
  <c r="U2150" i="4"/>
  <c r="T2151" i="4"/>
  <c r="U2151" i="4"/>
  <c r="T2152" i="4"/>
  <c r="U2152" i="4"/>
  <c r="T2153" i="4"/>
  <c r="U2153" i="4"/>
  <c r="T2154" i="4"/>
  <c r="U2154" i="4"/>
  <c r="T2155" i="4"/>
  <c r="U2155" i="4"/>
  <c r="T2156" i="4"/>
  <c r="U2156" i="4"/>
  <c r="T2157" i="4"/>
  <c r="U2157" i="4"/>
  <c r="T2158" i="4"/>
  <c r="U2158" i="4"/>
  <c r="T2159" i="4"/>
  <c r="U2159" i="4"/>
  <c r="T2160" i="4"/>
  <c r="U2160" i="4"/>
  <c r="T2161" i="4"/>
  <c r="U2161" i="4"/>
  <c r="T2162" i="4"/>
  <c r="U2162" i="4"/>
  <c r="T2163" i="4"/>
  <c r="U2163" i="4"/>
  <c r="T2164" i="4"/>
  <c r="U2164" i="4"/>
  <c r="T2165" i="4"/>
  <c r="U2165" i="4"/>
  <c r="T2166" i="4"/>
  <c r="U2166" i="4"/>
  <c r="T2167" i="4"/>
  <c r="U2167" i="4"/>
  <c r="T2168" i="4"/>
  <c r="U2168" i="4"/>
  <c r="T2169" i="4"/>
  <c r="U2169" i="4"/>
  <c r="T2170" i="4"/>
  <c r="U2170" i="4"/>
  <c r="T2171" i="4"/>
  <c r="U2171" i="4"/>
  <c r="T2172" i="4"/>
  <c r="U2172" i="4"/>
  <c r="T2173" i="4"/>
  <c r="U2173" i="4"/>
  <c r="T2174" i="4"/>
  <c r="U2174" i="4"/>
  <c r="T2175" i="4"/>
  <c r="U2175" i="4"/>
  <c r="T2176" i="4"/>
  <c r="U2176" i="4"/>
  <c r="T2177" i="4"/>
  <c r="U2177" i="4"/>
  <c r="T2178" i="4"/>
  <c r="U2178" i="4"/>
  <c r="T2179" i="4"/>
  <c r="U2179" i="4"/>
  <c r="T2180" i="4"/>
  <c r="U2180" i="4"/>
  <c r="T2181" i="4"/>
  <c r="U2181" i="4"/>
  <c r="T2182" i="4"/>
  <c r="U2182" i="4"/>
  <c r="T2183" i="4"/>
  <c r="U2183" i="4"/>
  <c r="T2184" i="4"/>
  <c r="U2184" i="4"/>
  <c r="T2185" i="4"/>
  <c r="U2185" i="4"/>
  <c r="T2186" i="4"/>
  <c r="U2186" i="4"/>
  <c r="T2187" i="4"/>
  <c r="U2187" i="4"/>
  <c r="T2188" i="4"/>
  <c r="U2188" i="4"/>
  <c r="T2189" i="4"/>
  <c r="U2189" i="4"/>
  <c r="T2190" i="4"/>
  <c r="U2190" i="4"/>
  <c r="T2191" i="4"/>
  <c r="U2191" i="4"/>
  <c r="T2192" i="4"/>
  <c r="U2192" i="4"/>
  <c r="T2193" i="4"/>
  <c r="U2193" i="4"/>
  <c r="T2194" i="4"/>
  <c r="U2194" i="4"/>
  <c r="T2195" i="4"/>
  <c r="U2195" i="4"/>
  <c r="T2196" i="4"/>
  <c r="U2196" i="4"/>
  <c r="T2197" i="4"/>
  <c r="U2197" i="4"/>
  <c r="T2198" i="4"/>
  <c r="U2198" i="4"/>
  <c r="T2199" i="4"/>
  <c r="U2199" i="4"/>
  <c r="T2200" i="4"/>
  <c r="U2200" i="4"/>
  <c r="T2201" i="4"/>
  <c r="U2201" i="4"/>
  <c r="T2202" i="4"/>
  <c r="U2202" i="4"/>
  <c r="T2203" i="4"/>
  <c r="U2203" i="4"/>
  <c r="T2204" i="4"/>
  <c r="U2204" i="4"/>
  <c r="T2205" i="4"/>
  <c r="U2205" i="4"/>
  <c r="T2206" i="4"/>
  <c r="U2206" i="4"/>
  <c r="T2207" i="4"/>
  <c r="U2207" i="4"/>
  <c r="T2208" i="4"/>
  <c r="U2208" i="4"/>
  <c r="T2209" i="4"/>
  <c r="U2209" i="4"/>
  <c r="T2210" i="4"/>
  <c r="U2210" i="4"/>
  <c r="T2211" i="4"/>
  <c r="U2211" i="4"/>
  <c r="T2212" i="4"/>
  <c r="U2212" i="4"/>
  <c r="T2213" i="4"/>
  <c r="U2213" i="4"/>
  <c r="T2214" i="4"/>
  <c r="U2214" i="4"/>
  <c r="T2215" i="4"/>
  <c r="U2215" i="4"/>
  <c r="T2216" i="4"/>
  <c r="U2216" i="4"/>
  <c r="T2217" i="4"/>
  <c r="U2217" i="4"/>
  <c r="T2218" i="4"/>
  <c r="U2218" i="4"/>
  <c r="T2219" i="4"/>
  <c r="U2219" i="4"/>
  <c r="T2220" i="4"/>
  <c r="U2220" i="4"/>
  <c r="T2221" i="4"/>
  <c r="U2221" i="4"/>
  <c r="T2222" i="4"/>
  <c r="U2222" i="4"/>
  <c r="T2223" i="4"/>
  <c r="U2223" i="4"/>
  <c r="T2224" i="4"/>
  <c r="U2224" i="4"/>
  <c r="T2225" i="4"/>
  <c r="U2225" i="4"/>
  <c r="T2226" i="4"/>
  <c r="U2226" i="4"/>
  <c r="T2227" i="4"/>
  <c r="U2227" i="4"/>
  <c r="T2228" i="4"/>
  <c r="U2228" i="4"/>
  <c r="T2229" i="4"/>
  <c r="U2229" i="4"/>
  <c r="T2230" i="4"/>
  <c r="U2230" i="4"/>
  <c r="T2231" i="4"/>
  <c r="U2231" i="4"/>
  <c r="T2232" i="4"/>
  <c r="U2232" i="4"/>
  <c r="T2233" i="4"/>
  <c r="U2233" i="4"/>
  <c r="T2234" i="4"/>
  <c r="U2234" i="4"/>
  <c r="T2235" i="4"/>
  <c r="U2235" i="4"/>
  <c r="T2236" i="4"/>
  <c r="U2236" i="4"/>
  <c r="T2237" i="4"/>
  <c r="U2237" i="4"/>
  <c r="T2238" i="4"/>
  <c r="U2238" i="4"/>
  <c r="T2239" i="4"/>
  <c r="U2239" i="4"/>
  <c r="T2240" i="4"/>
  <c r="U2240" i="4"/>
  <c r="T2241" i="4"/>
  <c r="U2241" i="4"/>
  <c r="T2242" i="4"/>
  <c r="U2242" i="4"/>
  <c r="T2243" i="4"/>
  <c r="U2243" i="4"/>
  <c r="T2244" i="4"/>
  <c r="U2244" i="4"/>
  <c r="T2245" i="4"/>
  <c r="U2245" i="4"/>
  <c r="T2246" i="4"/>
  <c r="U2246" i="4"/>
  <c r="T2247" i="4"/>
  <c r="U2247" i="4"/>
  <c r="T2248" i="4"/>
  <c r="U2248" i="4"/>
  <c r="T2249" i="4"/>
  <c r="U2249" i="4"/>
  <c r="T2250" i="4"/>
  <c r="U2250" i="4"/>
  <c r="T2251" i="4"/>
  <c r="U2251" i="4"/>
  <c r="T2252" i="4"/>
  <c r="U2252" i="4"/>
  <c r="T2253" i="4"/>
  <c r="U2253" i="4"/>
  <c r="T2254" i="4"/>
  <c r="U2254" i="4"/>
  <c r="T2255" i="4"/>
  <c r="U2255" i="4"/>
  <c r="T2256" i="4"/>
  <c r="U2256" i="4"/>
  <c r="T2257" i="4"/>
  <c r="U2257" i="4"/>
  <c r="T2258" i="4"/>
  <c r="U2258" i="4"/>
  <c r="T2259" i="4"/>
  <c r="U2259" i="4"/>
  <c r="T2260" i="4"/>
  <c r="U2260" i="4"/>
  <c r="T2261" i="4"/>
  <c r="U2261" i="4"/>
  <c r="T2262" i="4"/>
  <c r="U2262" i="4"/>
  <c r="T2263" i="4"/>
  <c r="U2263" i="4"/>
  <c r="T2264" i="4"/>
  <c r="U2264" i="4"/>
  <c r="T2265" i="4"/>
  <c r="U2265" i="4"/>
  <c r="T2266" i="4"/>
  <c r="U2266" i="4"/>
  <c r="T2267" i="4"/>
  <c r="U2267" i="4"/>
  <c r="T2268" i="4"/>
  <c r="U2268" i="4"/>
  <c r="T2269" i="4"/>
  <c r="U2269" i="4"/>
  <c r="T2270" i="4"/>
  <c r="U2270" i="4"/>
  <c r="T2271" i="4"/>
  <c r="U2271" i="4"/>
  <c r="T2272" i="4"/>
  <c r="U2272" i="4"/>
  <c r="T2273" i="4"/>
  <c r="U2273" i="4"/>
  <c r="T2274" i="4"/>
  <c r="U2274" i="4"/>
  <c r="T2275" i="4"/>
  <c r="U2275" i="4"/>
  <c r="T2276" i="4"/>
  <c r="U2276" i="4"/>
  <c r="T2277" i="4"/>
  <c r="U2277" i="4"/>
  <c r="T2278" i="4"/>
  <c r="U2278" i="4"/>
  <c r="T2279" i="4"/>
  <c r="U2279" i="4"/>
  <c r="T2280" i="4"/>
  <c r="U2280" i="4"/>
  <c r="T2281" i="4"/>
  <c r="U2281" i="4"/>
  <c r="T2282" i="4"/>
  <c r="U2282" i="4"/>
  <c r="T2283" i="4"/>
  <c r="U2283" i="4"/>
  <c r="T2284" i="4"/>
  <c r="U2284" i="4"/>
  <c r="T2285" i="4"/>
  <c r="U2285" i="4"/>
  <c r="T2286" i="4"/>
  <c r="U2286" i="4"/>
  <c r="T2287" i="4"/>
  <c r="U2287" i="4"/>
  <c r="T2288" i="4"/>
  <c r="U2288" i="4"/>
  <c r="T2289" i="4"/>
  <c r="U2289" i="4"/>
  <c r="T2290" i="4"/>
  <c r="U2290" i="4"/>
  <c r="T2291" i="4"/>
  <c r="U2291" i="4"/>
  <c r="T2292" i="4"/>
  <c r="U2292" i="4"/>
  <c r="T2293" i="4"/>
  <c r="U2293" i="4"/>
  <c r="T2294" i="4"/>
  <c r="U2294" i="4"/>
  <c r="T2295" i="4"/>
  <c r="U2295" i="4"/>
  <c r="T2296" i="4"/>
  <c r="U2296" i="4"/>
  <c r="T2297" i="4"/>
  <c r="U2297" i="4"/>
  <c r="T2298" i="4"/>
  <c r="U2298" i="4"/>
  <c r="T2299" i="4"/>
  <c r="U2299" i="4"/>
  <c r="T2300" i="4"/>
  <c r="U2300" i="4"/>
  <c r="T2301" i="4"/>
  <c r="U2301" i="4"/>
  <c r="T2302" i="4"/>
  <c r="U2302" i="4"/>
  <c r="T2303" i="4"/>
  <c r="U2303" i="4"/>
  <c r="T2304" i="4"/>
  <c r="U2304" i="4"/>
  <c r="T2305" i="4"/>
  <c r="U2305" i="4"/>
  <c r="T2306" i="4"/>
  <c r="U2306" i="4"/>
  <c r="T2307" i="4"/>
  <c r="U2307" i="4"/>
  <c r="T2308" i="4"/>
  <c r="U2308" i="4"/>
  <c r="T2309" i="4"/>
  <c r="U2309" i="4"/>
  <c r="T2310" i="4"/>
  <c r="U2310" i="4"/>
  <c r="T2311" i="4"/>
  <c r="U2311" i="4"/>
  <c r="T2312" i="4"/>
  <c r="U2312" i="4"/>
  <c r="T2313" i="4"/>
  <c r="U2313" i="4"/>
  <c r="T2314" i="4"/>
  <c r="U2314" i="4"/>
  <c r="T2315" i="4"/>
  <c r="U2315" i="4"/>
  <c r="T2316" i="4"/>
  <c r="U2316" i="4"/>
  <c r="T2317" i="4"/>
  <c r="U2317" i="4"/>
  <c r="T2318" i="4"/>
  <c r="U2318" i="4"/>
  <c r="T2319" i="4"/>
  <c r="U2319" i="4"/>
  <c r="T2320" i="4"/>
  <c r="U2320" i="4"/>
  <c r="T2321" i="4"/>
  <c r="U2321" i="4"/>
  <c r="T2322" i="4"/>
  <c r="U2322" i="4"/>
  <c r="T2323" i="4"/>
  <c r="U2323" i="4"/>
  <c r="T2324" i="4"/>
  <c r="U2324" i="4"/>
  <c r="T2325" i="4"/>
  <c r="U2325" i="4"/>
  <c r="T2326" i="4"/>
  <c r="U2326" i="4"/>
  <c r="T2327" i="4"/>
  <c r="U2327" i="4"/>
  <c r="T2328" i="4"/>
  <c r="U2328" i="4"/>
  <c r="T2329" i="4"/>
  <c r="U2329" i="4"/>
  <c r="T2330" i="4"/>
  <c r="U2330" i="4"/>
  <c r="T2331" i="4"/>
  <c r="U2331" i="4"/>
  <c r="T2332" i="4"/>
  <c r="U2332" i="4"/>
  <c r="T2333" i="4"/>
  <c r="U2333" i="4"/>
  <c r="T2334" i="4"/>
  <c r="U2334" i="4"/>
  <c r="T2335" i="4"/>
  <c r="U2335" i="4"/>
  <c r="T2336" i="4"/>
  <c r="U2336" i="4"/>
  <c r="T2337" i="4"/>
  <c r="U2337" i="4"/>
  <c r="T2338" i="4"/>
  <c r="U2338" i="4"/>
  <c r="T2339" i="4"/>
  <c r="U2339" i="4"/>
  <c r="T2340" i="4"/>
  <c r="U2340" i="4"/>
  <c r="T2341" i="4"/>
  <c r="U2341" i="4"/>
  <c r="T2342" i="4"/>
  <c r="U2342" i="4"/>
  <c r="T2343" i="4"/>
  <c r="U2343" i="4"/>
  <c r="T2344" i="4"/>
  <c r="U2344" i="4"/>
  <c r="T2345" i="4"/>
  <c r="U2345" i="4"/>
  <c r="T2346" i="4"/>
  <c r="U2346" i="4"/>
  <c r="T2347" i="4"/>
  <c r="U2347" i="4"/>
  <c r="T2348" i="4"/>
  <c r="U2348" i="4"/>
  <c r="T2349" i="4"/>
  <c r="U2349" i="4"/>
  <c r="T2350" i="4"/>
  <c r="U2350" i="4"/>
  <c r="T2351" i="4"/>
  <c r="U2351" i="4"/>
  <c r="T2352" i="4"/>
  <c r="U2352" i="4"/>
  <c r="T2353" i="4"/>
  <c r="U2353" i="4"/>
  <c r="T2354" i="4"/>
  <c r="U2354" i="4"/>
  <c r="T2355" i="4"/>
  <c r="U2355" i="4"/>
  <c r="T2356" i="4"/>
  <c r="U2356" i="4"/>
  <c r="T2357" i="4"/>
  <c r="U2357" i="4"/>
  <c r="T2358" i="4"/>
  <c r="U2358" i="4"/>
  <c r="T2359" i="4"/>
  <c r="U2359" i="4"/>
  <c r="T2360" i="4"/>
  <c r="U2360" i="4"/>
  <c r="T2361" i="4"/>
  <c r="U2361" i="4"/>
  <c r="T2362" i="4"/>
  <c r="U2362" i="4"/>
  <c r="T2363" i="4"/>
  <c r="U2363" i="4"/>
  <c r="T2364" i="4"/>
  <c r="U2364" i="4"/>
  <c r="T2365" i="4"/>
  <c r="U2365" i="4"/>
  <c r="T2366" i="4"/>
  <c r="U2366" i="4"/>
  <c r="T2367" i="4"/>
  <c r="U2367" i="4"/>
  <c r="T2368" i="4"/>
  <c r="U2368" i="4"/>
  <c r="T2369" i="4"/>
  <c r="U2369" i="4"/>
  <c r="T2370" i="4"/>
  <c r="U2370" i="4"/>
  <c r="T2371" i="4"/>
  <c r="U2371" i="4"/>
  <c r="T2372" i="4"/>
  <c r="U2372" i="4"/>
  <c r="T2373" i="4"/>
  <c r="U2373" i="4"/>
  <c r="T2374" i="4"/>
  <c r="U2374" i="4"/>
  <c r="T2375" i="4"/>
  <c r="U2375" i="4"/>
  <c r="T2376" i="4"/>
  <c r="U2376" i="4"/>
  <c r="T2377" i="4"/>
  <c r="U2377" i="4"/>
  <c r="T2378" i="4"/>
  <c r="U2378" i="4"/>
  <c r="T2379" i="4"/>
  <c r="U2379" i="4"/>
  <c r="T2380" i="4"/>
  <c r="U2380" i="4"/>
  <c r="T2381" i="4"/>
  <c r="U2381" i="4"/>
  <c r="T2382" i="4"/>
  <c r="U2382" i="4"/>
  <c r="T2383" i="4"/>
  <c r="U2383" i="4"/>
  <c r="T2384" i="4"/>
  <c r="U2384" i="4"/>
  <c r="T2385" i="4"/>
  <c r="U2385" i="4"/>
  <c r="T2386" i="4"/>
  <c r="U2386" i="4"/>
  <c r="T2387" i="4"/>
  <c r="U2387" i="4"/>
  <c r="T2388" i="4"/>
  <c r="U2388" i="4"/>
  <c r="T2389" i="4"/>
  <c r="U2389" i="4"/>
  <c r="T2390" i="4"/>
  <c r="U2390" i="4"/>
  <c r="T2391" i="4"/>
  <c r="U2391" i="4"/>
  <c r="T2392" i="4"/>
  <c r="U2392" i="4"/>
  <c r="T2393" i="4"/>
  <c r="U2393" i="4"/>
  <c r="T2394" i="4"/>
  <c r="U2394" i="4"/>
  <c r="T2395" i="4"/>
  <c r="U2395" i="4"/>
  <c r="T2396" i="4"/>
  <c r="U2396" i="4"/>
  <c r="T2397" i="4"/>
  <c r="U2397" i="4"/>
  <c r="T2398" i="4"/>
  <c r="U2398" i="4"/>
  <c r="T2399" i="4"/>
  <c r="U2399" i="4"/>
  <c r="T2400" i="4"/>
  <c r="U2400" i="4"/>
  <c r="T2401" i="4"/>
  <c r="U2401" i="4"/>
  <c r="T2402" i="4"/>
  <c r="U2402" i="4"/>
  <c r="T2403" i="4"/>
  <c r="U2403" i="4"/>
  <c r="T2404" i="4"/>
  <c r="U2404" i="4"/>
  <c r="T2405" i="4"/>
  <c r="U2405" i="4"/>
  <c r="T2406" i="4"/>
  <c r="U2406" i="4"/>
  <c r="T2407" i="4"/>
  <c r="U2407" i="4"/>
  <c r="T2408" i="4"/>
  <c r="U2408" i="4"/>
  <c r="T2409" i="4"/>
  <c r="U2409" i="4"/>
  <c r="T2410" i="4"/>
  <c r="U2410" i="4"/>
  <c r="T2411" i="4"/>
  <c r="U2411" i="4"/>
  <c r="T2412" i="4"/>
  <c r="U2412" i="4"/>
  <c r="T2413" i="4"/>
  <c r="U2413" i="4"/>
  <c r="T2414" i="4"/>
  <c r="U2414" i="4"/>
  <c r="T2415" i="4"/>
  <c r="U2415" i="4"/>
  <c r="T2416" i="4"/>
  <c r="U2416" i="4"/>
  <c r="T2417" i="4"/>
  <c r="U2417" i="4"/>
  <c r="T2418" i="4"/>
  <c r="U2418" i="4"/>
  <c r="T2419" i="4"/>
  <c r="U2419" i="4"/>
  <c r="T2420" i="4"/>
  <c r="U2420" i="4"/>
  <c r="T2421" i="4"/>
  <c r="U2421" i="4"/>
  <c r="T2422" i="4"/>
  <c r="U2422" i="4"/>
  <c r="T2423" i="4"/>
  <c r="U2423" i="4"/>
  <c r="T2424" i="4"/>
  <c r="U2424" i="4"/>
  <c r="T2425" i="4"/>
  <c r="U2425" i="4"/>
  <c r="T2426" i="4"/>
  <c r="U2426" i="4"/>
  <c r="T2427" i="4"/>
  <c r="U2427" i="4"/>
  <c r="T2428" i="4"/>
  <c r="U2428" i="4"/>
  <c r="T2429" i="4"/>
  <c r="U2429" i="4"/>
  <c r="T2430" i="4"/>
  <c r="U2430" i="4"/>
  <c r="T2431" i="4"/>
  <c r="U2431" i="4"/>
  <c r="T2432" i="4"/>
  <c r="U2432" i="4"/>
  <c r="T2433" i="4"/>
  <c r="U2433" i="4"/>
  <c r="T2434" i="4"/>
  <c r="U2434" i="4"/>
  <c r="T2435" i="4"/>
  <c r="U2435" i="4"/>
  <c r="T2436" i="4"/>
  <c r="U2436" i="4"/>
  <c r="T2437" i="4"/>
  <c r="U2437" i="4"/>
  <c r="T2438" i="4"/>
  <c r="U2438" i="4"/>
  <c r="T2439" i="4"/>
  <c r="U2439" i="4"/>
  <c r="T2440" i="4"/>
  <c r="U2440" i="4"/>
  <c r="T2441" i="4"/>
  <c r="U2441" i="4"/>
  <c r="T2442" i="4"/>
  <c r="U2442" i="4"/>
  <c r="T2443" i="4"/>
  <c r="U2443" i="4"/>
  <c r="T2444" i="4"/>
  <c r="U2444" i="4"/>
  <c r="T2445" i="4"/>
  <c r="U2445" i="4"/>
  <c r="T2446" i="4"/>
  <c r="U2446" i="4"/>
  <c r="T2447" i="4"/>
  <c r="U2447" i="4"/>
  <c r="T2448" i="4"/>
  <c r="U2448" i="4"/>
  <c r="T2449" i="4"/>
  <c r="U2449" i="4"/>
  <c r="T2450" i="4"/>
  <c r="U2450" i="4"/>
  <c r="T2451" i="4"/>
  <c r="U2451" i="4"/>
  <c r="T2452" i="4"/>
  <c r="U2452" i="4"/>
  <c r="T2453" i="4"/>
  <c r="U2453" i="4"/>
  <c r="T2454" i="4"/>
  <c r="U2454" i="4"/>
  <c r="T2455" i="4"/>
  <c r="U2455" i="4"/>
  <c r="T2456" i="4"/>
  <c r="U2456" i="4"/>
  <c r="T2457" i="4"/>
  <c r="U2457" i="4"/>
  <c r="T2458" i="4"/>
  <c r="U2458" i="4"/>
  <c r="T2459" i="4"/>
  <c r="U2459" i="4"/>
  <c r="T2460" i="4"/>
  <c r="U2460" i="4"/>
  <c r="T2461" i="4"/>
  <c r="U2461" i="4"/>
  <c r="T2462" i="4"/>
  <c r="U2462" i="4"/>
  <c r="T2463" i="4"/>
  <c r="U2463" i="4"/>
  <c r="T2464" i="4"/>
  <c r="U2464" i="4"/>
  <c r="T2465" i="4"/>
  <c r="U2465" i="4"/>
  <c r="T2466" i="4"/>
  <c r="U2466" i="4"/>
  <c r="T2467" i="4"/>
  <c r="U2467" i="4"/>
  <c r="T2468" i="4"/>
  <c r="U2468" i="4"/>
  <c r="T2469" i="4"/>
  <c r="U2469" i="4"/>
  <c r="T2470" i="4"/>
  <c r="U2470" i="4"/>
  <c r="T2471" i="4"/>
  <c r="U2471" i="4"/>
  <c r="T2472" i="4"/>
  <c r="U2472" i="4"/>
  <c r="T2473" i="4"/>
  <c r="U2473" i="4"/>
  <c r="T2474" i="4"/>
  <c r="U2474" i="4"/>
  <c r="T2475" i="4"/>
  <c r="U2475" i="4"/>
  <c r="T2476" i="4"/>
  <c r="U2476" i="4"/>
  <c r="T2477" i="4"/>
  <c r="U2477" i="4"/>
  <c r="T2478" i="4"/>
  <c r="U2478" i="4"/>
  <c r="T2479" i="4"/>
  <c r="U2479" i="4"/>
  <c r="T2480" i="4"/>
  <c r="U2480" i="4"/>
  <c r="T2481" i="4"/>
  <c r="U2481" i="4"/>
  <c r="T2482" i="4"/>
  <c r="U2482" i="4"/>
  <c r="T2483" i="4"/>
  <c r="U2483" i="4"/>
  <c r="T2484" i="4"/>
  <c r="U2484" i="4"/>
  <c r="T2485" i="4"/>
  <c r="U2485" i="4"/>
  <c r="T2486" i="4"/>
  <c r="U2486" i="4"/>
  <c r="T2487" i="4"/>
  <c r="U2487" i="4"/>
  <c r="T2488" i="4"/>
  <c r="U2488" i="4"/>
  <c r="T2489" i="4"/>
  <c r="U2489" i="4"/>
  <c r="T2490" i="4"/>
  <c r="U2490" i="4"/>
  <c r="T2491" i="4"/>
  <c r="U2491" i="4"/>
  <c r="T2492" i="4"/>
  <c r="U2492" i="4"/>
  <c r="T2493" i="4"/>
  <c r="U2493" i="4"/>
  <c r="T2494" i="4"/>
  <c r="U2494" i="4"/>
  <c r="T2495" i="4"/>
  <c r="U2495" i="4"/>
  <c r="T2496" i="4"/>
  <c r="U2496" i="4"/>
  <c r="T2497" i="4"/>
  <c r="U2497" i="4"/>
  <c r="T2498" i="4"/>
  <c r="U2498" i="4"/>
  <c r="T2499" i="4"/>
  <c r="U2499" i="4"/>
  <c r="T2500" i="4"/>
  <c r="U2500" i="4"/>
  <c r="T2501" i="4"/>
  <c r="U2501" i="4"/>
  <c r="T2502" i="4"/>
  <c r="U2502" i="4"/>
  <c r="T2503" i="4"/>
  <c r="U2503" i="4"/>
  <c r="T2504" i="4"/>
  <c r="U2504" i="4"/>
  <c r="T2505" i="4"/>
  <c r="U2505" i="4"/>
  <c r="T2506" i="4"/>
  <c r="U2506" i="4"/>
  <c r="T2507" i="4"/>
  <c r="U2507" i="4"/>
  <c r="T2508" i="4"/>
  <c r="U2508" i="4"/>
  <c r="T2509" i="4"/>
  <c r="U2509" i="4"/>
  <c r="T2510" i="4"/>
  <c r="U2510" i="4"/>
  <c r="T2511" i="4"/>
  <c r="U2511" i="4"/>
  <c r="T2512" i="4"/>
  <c r="U2512" i="4"/>
  <c r="T2513" i="4"/>
  <c r="U2513" i="4"/>
  <c r="T2514" i="4"/>
  <c r="U2514" i="4"/>
  <c r="T2515" i="4"/>
  <c r="U2515" i="4"/>
  <c r="T2516" i="4"/>
  <c r="U2516" i="4"/>
  <c r="T2517" i="4"/>
  <c r="U2517" i="4"/>
  <c r="T2518" i="4"/>
  <c r="U2518" i="4"/>
  <c r="T2519" i="4"/>
  <c r="U2519" i="4"/>
  <c r="T2520" i="4"/>
  <c r="U2520" i="4"/>
  <c r="T2521" i="4"/>
  <c r="U2521" i="4"/>
  <c r="T2522" i="4"/>
  <c r="U2522" i="4"/>
  <c r="T2523" i="4"/>
  <c r="U2523" i="4"/>
  <c r="T2524" i="4"/>
  <c r="U2524" i="4"/>
  <c r="T2525" i="4"/>
  <c r="U2525" i="4"/>
  <c r="T2526" i="4"/>
  <c r="U2526" i="4"/>
  <c r="T2527" i="4"/>
  <c r="U2527" i="4"/>
  <c r="T2528" i="4"/>
  <c r="U2528" i="4"/>
  <c r="T2529" i="4"/>
  <c r="U2529" i="4"/>
  <c r="T2530" i="4"/>
  <c r="U2530" i="4"/>
  <c r="T2531" i="4"/>
  <c r="U2531" i="4"/>
  <c r="T2532" i="4"/>
  <c r="U2532" i="4"/>
  <c r="T2533" i="4"/>
  <c r="U2533" i="4"/>
  <c r="T2534" i="4"/>
  <c r="U2534" i="4"/>
  <c r="T2535" i="4"/>
  <c r="U2535" i="4"/>
  <c r="T2536" i="4"/>
  <c r="U2536" i="4"/>
  <c r="T2537" i="4"/>
  <c r="U2537" i="4"/>
  <c r="T2538" i="4"/>
  <c r="U2538" i="4"/>
  <c r="T2539" i="4"/>
  <c r="U2539" i="4"/>
  <c r="T2540" i="4"/>
  <c r="U2540" i="4"/>
  <c r="T2541" i="4"/>
  <c r="U2541" i="4"/>
  <c r="T2542" i="4"/>
  <c r="U2542" i="4"/>
  <c r="T2543" i="4"/>
  <c r="U2543" i="4"/>
  <c r="T2544" i="4"/>
  <c r="U2544" i="4"/>
  <c r="T2545" i="4"/>
  <c r="U2545" i="4"/>
  <c r="T2546" i="4"/>
  <c r="U2546" i="4"/>
  <c r="T2547" i="4"/>
  <c r="U2547" i="4"/>
  <c r="T2548" i="4"/>
  <c r="U2548" i="4"/>
  <c r="T2549" i="4"/>
  <c r="U2549" i="4"/>
  <c r="T2550" i="4"/>
  <c r="U2550" i="4"/>
  <c r="T2551" i="4"/>
  <c r="U2551" i="4"/>
  <c r="T2552" i="4"/>
  <c r="U2552" i="4"/>
  <c r="T2553" i="4"/>
  <c r="U2553" i="4"/>
  <c r="T2554" i="4"/>
  <c r="U2554" i="4"/>
  <c r="T2555" i="4"/>
  <c r="U2555" i="4"/>
  <c r="T2556" i="4"/>
  <c r="U2556" i="4"/>
  <c r="T2557" i="4"/>
  <c r="U2557" i="4"/>
  <c r="T2558" i="4"/>
  <c r="U2558" i="4"/>
  <c r="T2559" i="4"/>
  <c r="U2559" i="4"/>
  <c r="T2560" i="4"/>
  <c r="U2560" i="4"/>
  <c r="T2561" i="4"/>
  <c r="U2561" i="4"/>
  <c r="T2562" i="4"/>
  <c r="U2562" i="4"/>
  <c r="T2563" i="4"/>
  <c r="U2563" i="4"/>
  <c r="T2564" i="4"/>
  <c r="U2564" i="4"/>
  <c r="T2565" i="4"/>
  <c r="U2565" i="4"/>
  <c r="T2566" i="4"/>
  <c r="U2566" i="4"/>
  <c r="T2567" i="4"/>
  <c r="U2567" i="4"/>
  <c r="T2568" i="4"/>
  <c r="U2568" i="4"/>
  <c r="T2569" i="4"/>
  <c r="U2569" i="4"/>
  <c r="T2570" i="4"/>
  <c r="U2570" i="4"/>
  <c r="T2571" i="4"/>
  <c r="U2571" i="4"/>
  <c r="T2572" i="4"/>
  <c r="U2572" i="4"/>
  <c r="T2573" i="4"/>
  <c r="U2573" i="4"/>
  <c r="T2574" i="4"/>
  <c r="U2574" i="4"/>
  <c r="T2575" i="4"/>
  <c r="U2575" i="4"/>
  <c r="T2576" i="4"/>
  <c r="U2576" i="4"/>
  <c r="T2577" i="4"/>
  <c r="U2577" i="4"/>
  <c r="T2578" i="4"/>
  <c r="U2578" i="4"/>
  <c r="T2579" i="4"/>
  <c r="U2579" i="4"/>
  <c r="T2580" i="4"/>
  <c r="U2580" i="4"/>
  <c r="T2581" i="4"/>
  <c r="U2581" i="4"/>
  <c r="T2582" i="4"/>
  <c r="U2582" i="4"/>
  <c r="T2583" i="4"/>
  <c r="U2583" i="4"/>
  <c r="T2584" i="4"/>
  <c r="U2584" i="4"/>
  <c r="T2585" i="4"/>
  <c r="U2585" i="4"/>
  <c r="T2586" i="4"/>
  <c r="U2586" i="4"/>
  <c r="T2587" i="4"/>
  <c r="U2587" i="4"/>
  <c r="T2588" i="4"/>
  <c r="U2588" i="4"/>
  <c r="T2589" i="4"/>
  <c r="U2589" i="4"/>
  <c r="T2590" i="4"/>
  <c r="U2590" i="4"/>
  <c r="T2591" i="4"/>
  <c r="U2591" i="4"/>
  <c r="T2592" i="4"/>
  <c r="U2592" i="4"/>
  <c r="T2593" i="4"/>
  <c r="U2593" i="4"/>
  <c r="T2594" i="4"/>
  <c r="U2594" i="4"/>
  <c r="T2595" i="4"/>
  <c r="U2595" i="4"/>
  <c r="T2596" i="4"/>
  <c r="U2596" i="4"/>
  <c r="T2597" i="4"/>
  <c r="U2597" i="4"/>
  <c r="T2598" i="4"/>
  <c r="U2598" i="4"/>
  <c r="T2599" i="4"/>
  <c r="U2599" i="4"/>
  <c r="T2600" i="4"/>
  <c r="U2600" i="4"/>
  <c r="T2601" i="4"/>
  <c r="U2601" i="4"/>
  <c r="T2602" i="4"/>
  <c r="U2602" i="4"/>
  <c r="T2603" i="4"/>
  <c r="U2603" i="4"/>
  <c r="T2604" i="4"/>
  <c r="U2604" i="4"/>
  <c r="T2605" i="4"/>
  <c r="U2605" i="4"/>
  <c r="T2606" i="4"/>
  <c r="U2606" i="4"/>
  <c r="T2607" i="4"/>
  <c r="U2607" i="4"/>
  <c r="T2608" i="4"/>
  <c r="U2608" i="4"/>
  <c r="T2609" i="4"/>
  <c r="U2609" i="4"/>
  <c r="T2610" i="4"/>
  <c r="U2610" i="4"/>
  <c r="T2611" i="4"/>
  <c r="U2611" i="4"/>
  <c r="T2612" i="4"/>
  <c r="U2612" i="4"/>
  <c r="T2613" i="4"/>
  <c r="U2613" i="4"/>
  <c r="T2614" i="4"/>
  <c r="U2614" i="4"/>
  <c r="T2615" i="4"/>
  <c r="U2615" i="4"/>
  <c r="T2616" i="4"/>
  <c r="U2616" i="4"/>
  <c r="T2617" i="4"/>
  <c r="U2617" i="4"/>
  <c r="T2618" i="4"/>
  <c r="U2618" i="4"/>
  <c r="T2619" i="4"/>
  <c r="U2619" i="4"/>
  <c r="T2620" i="4"/>
  <c r="U2620" i="4"/>
  <c r="T2621" i="4"/>
  <c r="U2621" i="4"/>
  <c r="T2622" i="4"/>
  <c r="U2622" i="4"/>
  <c r="T2623" i="4"/>
  <c r="U2623" i="4"/>
  <c r="T2624" i="4"/>
  <c r="U2624" i="4"/>
  <c r="T2625" i="4"/>
  <c r="U2625" i="4"/>
  <c r="T2626" i="4"/>
  <c r="U2626" i="4"/>
  <c r="T2627" i="4"/>
  <c r="U2627" i="4"/>
  <c r="T2628" i="4"/>
  <c r="U2628" i="4"/>
  <c r="T2629" i="4"/>
  <c r="U2629" i="4"/>
  <c r="T2630" i="4"/>
  <c r="U2630" i="4"/>
  <c r="T2631" i="4"/>
  <c r="U2631" i="4"/>
  <c r="T2632" i="4"/>
  <c r="U2632" i="4"/>
  <c r="T2633" i="4"/>
  <c r="U2633" i="4"/>
  <c r="T2634" i="4"/>
  <c r="U2634" i="4"/>
  <c r="T2635" i="4"/>
  <c r="U2635" i="4"/>
  <c r="T2636" i="4"/>
  <c r="U2636" i="4"/>
  <c r="T2637" i="4"/>
  <c r="U2637" i="4"/>
  <c r="T2638" i="4"/>
  <c r="U2638" i="4"/>
  <c r="T2639" i="4"/>
  <c r="U2639" i="4"/>
  <c r="T2640" i="4"/>
  <c r="U2640" i="4"/>
  <c r="T2641" i="4"/>
  <c r="U2641" i="4"/>
  <c r="T2642" i="4"/>
  <c r="U2642" i="4"/>
  <c r="T2643" i="4"/>
  <c r="U2643" i="4"/>
  <c r="T2644" i="4"/>
  <c r="U2644" i="4"/>
  <c r="T2645" i="4"/>
  <c r="U2645" i="4"/>
  <c r="T2646" i="4"/>
  <c r="U2646" i="4"/>
  <c r="T2647" i="4"/>
  <c r="U2647" i="4"/>
  <c r="T2648" i="4"/>
  <c r="U2648" i="4"/>
  <c r="T2649" i="4"/>
  <c r="U2649" i="4"/>
  <c r="T2650" i="4"/>
  <c r="U2650" i="4"/>
  <c r="T2651" i="4"/>
  <c r="U2651" i="4"/>
  <c r="T2652" i="4"/>
  <c r="U2652" i="4"/>
  <c r="T2653" i="4"/>
  <c r="U2653" i="4"/>
  <c r="T2654" i="4"/>
  <c r="U2654" i="4"/>
  <c r="T2655" i="4"/>
  <c r="U2655" i="4"/>
  <c r="T2656" i="4"/>
  <c r="U2656" i="4"/>
  <c r="T2657" i="4"/>
  <c r="U2657" i="4"/>
  <c r="T2658" i="4"/>
  <c r="U2658" i="4"/>
  <c r="T2659" i="4"/>
  <c r="U2659" i="4"/>
  <c r="T2660" i="4"/>
  <c r="U2660" i="4"/>
  <c r="T2661" i="4"/>
  <c r="U2661" i="4"/>
  <c r="T2662" i="4"/>
  <c r="U2662" i="4"/>
  <c r="T2663" i="4"/>
  <c r="U2663" i="4"/>
  <c r="T2664" i="4"/>
  <c r="U2664" i="4"/>
  <c r="T2665" i="4"/>
  <c r="U2665" i="4"/>
  <c r="T2666" i="4"/>
  <c r="U2666" i="4"/>
  <c r="T2667" i="4"/>
  <c r="U2667" i="4"/>
  <c r="T2668" i="4"/>
  <c r="U2668" i="4"/>
  <c r="T2669" i="4"/>
  <c r="U2669" i="4"/>
  <c r="T2670" i="4"/>
  <c r="U2670" i="4"/>
  <c r="T2671" i="4"/>
  <c r="U2671" i="4"/>
  <c r="T2672" i="4"/>
  <c r="U2672" i="4"/>
  <c r="T2673" i="4"/>
  <c r="U2673" i="4"/>
  <c r="T2674" i="4"/>
  <c r="U2674" i="4"/>
  <c r="T2675" i="4"/>
  <c r="U2675" i="4"/>
  <c r="T2676" i="4"/>
  <c r="U2676" i="4"/>
  <c r="T2677" i="4"/>
  <c r="U2677" i="4"/>
  <c r="T2678" i="4"/>
  <c r="U2678" i="4"/>
  <c r="T2679" i="4"/>
  <c r="U2679" i="4"/>
  <c r="T2680" i="4"/>
  <c r="U2680" i="4"/>
  <c r="T2681" i="4"/>
  <c r="U2681" i="4"/>
  <c r="T2682" i="4"/>
  <c r="U2682" i="4"/>
  <c r="T2683" i="4"/>
  <c r="U2683" i="4"/>
  <c r="T2684" i="4"/>
  <c r="U2684" i="4"/>
  <c r="T2685" i="4"/>
  <c r="U2685" i="4"/>
  <c r="T2686" i="4"/>
  <c r="U2686" i="4"/>
  <c r="T2687" i="4"/>
  <c r="U2687" i="4"/>
  <c r="T2688" i="4"/>
  <c r="U2688" i="4"/>
  <c r="T2689" i="4"/>
  <c r="U2689" i="4"/>
  <c r="T2690" i="4"/>
  <c r="U2690" i="4"/>
  <c r="T2691" i="4"/>
  <c r="U2691" i="4"/>
  <c r="T2692" i="4"/>
  <c r="U2692" i="4"/>
  <c r="T2693" i="4"/>
  <c r="U2693" i="4"/>
  <c r="T2694" i="4"/>
  <c r="U2694" i="4"/>
  <c r="T2695" i="4"/>
  <c r="U2695" i="4"/>
  <c r="T2696" i="4"/>
  <c r="U2696" i="4"/>
  <c r="T2697" i="4"/>
  <c r="U2697" i="4"/>
  <c r="T2698" i="4"/>
  <c r="U2698" i="4"/>
  <c r="T2699" i="4"/>
  <c r="U2699" i="4"/>
  <c r="T2700" i="4"/>
  <c r="U2700" i="4"/>
  <c r="T2701" i="4"/>
  <c r="U2701" i="4"/>
  <c r="T2702" i="4"/>
  <c r="U2702" i="4"/>
  <c r="T2703" i="4"/>
  <c r="U2703" i="4"/>
  <c r="T2704" i="4"/>
  <c r="U2704" i="4"/>
  <c r="T2705" i="4"/>
  <c r="U2705" i="4"/>
  <c r="T2706" i="4"/>
  <c r="U2706" i="4"/>
  <c r="T2707" i="4"/>
  <c r="U2707" i="4"/>
  <c r="T2708" i="4"/>
  <c r="U2708" i="4"/>
  <c r="T2709" i="4"/>
  <c r="U2709" i="4"/>
  <c r="T2710" i="4"/>
  <c r="U2710" i="4"/>
  <c r="T2711" i="4"/>
  <c r="U2711" i="4"/>
  <c r="T2712" i="4"/>
  <c r="U2712" i="4"/>
  <c r="T2713" i="4"/>
  <c r="U2713" i="4"/>
  <c r="T2714" i="4"/>
  <c r="U2714" i="4"/>
  <c r="T2715" i="4"/>
  <c r="U2715" i="4"/>
  <c r="T2716" i="4"/>
  <c r="U2716" i="4"/>
  <c r="T2717" i="4"/>
  <c r="U2717" i="4"/>
  <c r="T2718" i="4"/>
  <c r="U2718" i="4"/>
  <c r="T2719" i="4"/>
  <c r="U2719" i="4"/>
  <c r="T2720" i="4"/>
  <c r="U2720" i="4"/>
  <c r="T2721" i="4"/>
  <c r="U2721" i="4"/>
  <c r="T2722" i="4"/>
  <c r="U2722" i="4"/>
  <c r="T2723" i="4"/>
  <c r="U2723" i="4"/>
  <c r="T2724" i="4"/>
  <c r="U2724" i="4"/>
  <c r="T2725" i="4"/>
  <c r="U2725" i="4"/>
  <c r="T2726" i="4"/>
  <c r="U2726" i="4"/>
  <c r="T2727" i="4"/>
  <c r="U2727" i="4"/>
  <c r="T2728" i="4"/>
  <c r="U2728" i="4"/>
  <c r="T2729" i="4"/>
  <c r="U2729" i="4"/>
  <c r="T2730" i="4"/>
  <c r="U2730" i="4"/>
  <c r="T2731" i="4"/>
  <c r="U2731" i="4"/>
  <c r="T2732" i="4"/>
  <c r="U2732" i="4"/>
  <c r="T2733" i="4"/>
  <c r="U2733" i="4"/>
  <c r="T2734" i="4"/>
  <c r="U2734" i="4"/>
  <c r="T2735" i="4"/>
  <c r="U2735" i="4"/>
  <c r="T2736" i="4"/>
  <c r="U2736" i="4"/>
  <c r="T2737" i="4"/>
  <c r="U2737" i="4"/>
  <c r="T2738" i="4"/>
  <c r="U2738" i="4"/>
  <c r="T2739" i="4"/>
  <c r="U2739" i="4"/>
  <c r="T2740" i="4"/>
  <c r="U2740" i="4"/>
  <c r="T2741" i="4"/>
  <c r="U2741" i="4"/>
  <c r="T2742" i="4"/>
  <c r="U2742" i="4"/>
  <c r="T2743" i="4"/>
  <c r="U2743" i="4"/>
  <c r="T2744" i="4"/>
  <c r="U2744" i="4"/>
  <c r="T2745" i="4"/>
  <c r="U2745" i="4"/>
  <c r="T2746" i="4"/>
  <c r="U2746" i="4"/>
  <c r="T2747" i="4"/>
  <c r="U2747" i="4"/>
  <c r="T2748" i="4"/>
  <c r="U2748" i="4"/>
  <c r="T2749" i="4"/>
  <c r="U2749" i="4"/>
  <c r="T2750" i="4"/>
  <c r="U2750" i="4"/>
  <c r="T2751" i="4"/>
  <c r="U2751" i="4"/>
  <c r="T2752" i="4"/>
  <c r="U2752" i="4"/>
  <c r="T2753" i="4"/>
  <c r="U2753" i="4"/>
  <c r="T2754" i="4"/>
  <c r="U2754" i="4"/>
  <c r="T2755" i="4"/>
  <c r="U2755" i="4"/>
  <c r="T2756" i="4"/>
  <c r="U2756" i="4"/>
  <c r="T2757" i="4"/>
  <c r="U2757" i="4"/>
  <c r="T2758" i="4"/>
  <c r="U2758" i="4"/>
  <c r="T2759" i="4"/>
  <c r="U2759" i="4"/>
  <c r="T2760" i="4"/>
  <c r="U2760" i="4"/>
  <c r="T2761" i="4"/>
  <c r="U2761" i="4"/>
  <c r="T2762" i="4"/>
  <c r="U2762" i="4"/>
  <c r="T2763" i="4"/>
  <c r="U2763" i="4"/>
  <c r="T2764" i="4"/>
  <c r="U2764" i="4"/>
  <c r="T2765" i="4"/>
  <c r="U2765" i="4"/>
  <c r="T2766" i="4"/>
  <c r="U2766" i="4"/>
  <c r="T2767" i="4"/>
  <c r="U2767" i="4"/>
  <c r="T2768" i="4"/>
  <c r="U2768" i="4"/>
  <c r="T2769" i="4"/>
  <c r="U2769" i="4"/>
  <c r="T2770" i="4"/>
  <c r="U2770" i="4"/>
  <c r="T2771" i="4"/>
  <c r="U2771" i="4"/>
  <c r="T2772" i="4"/>
  <c r="U2772" i="4"/>
  <c r="T2773" i="4"/>
  <c r="U2773" i="4"/>
  <c r="T2774" i="4"/>
  <c r="U2774" i="4"/>
  <c r="T2775" i="4"/>
  <c r="U2775" i="4"/>
  <c r="T2776" i="4"/>
  <c r="U2776" i="4"/>
  <c r="T2777" i="4"/>
  <c r="U2777" i="4"/>
  <c r="T2778" i="4"/>
  <c r="U2778" i="4"/>
  <c r="T2779" i="4"/>
  <c r="U2779" i="4"/>
  <c r="T2780" i="4"/>
  <c r="U2780" i="4"/>
  <c r="T2781" i="4"/>
  <c r="U2781" i="4"/>
  <c r="T2782" i="4"/>
  <c r="U2782" i="4"/>
  <c r="T2783" i="4"/>
  <c r="U2783" i="4"/>
  <c r="T2784" i="4"/>
  <c r="U2784" i="4"/>
  <c r="T2785" i="4"/>
  <c r="U2785" i="4"/>
  <c r="T2786" i="4"/>
  <c r="U2786" i="4"/>
  <c r="T2787" i="4"/>
  <c r="U2787" i="4"/>
  <c r="T2788" i="4"/>
  <c r="U2788" i="4"/>
  <c r="T2789" i="4"/>
  <c r="U2789" i="4"/>
  <c r="T2790" i="4"/>
  <c r="U2790" i="4"/>
  <c r="T2791" i="4"/>
  <c r="U2791" i="4"/>
  <c r="T2792" i="4"/>
  <c r="U2792" i="4"/>
  <c r="T2793" i="4"/>
  <c r="U2793" i="4"/>
  <c r="T2794" i="4"/>
  <c r="U2794" i="4"/>
  <c r="T2795" i="4"/>
  <c r="U2795" i="4"/>
  <c r="T2796" i="4"/>
  <c r="U2796" i="4"/>
  <c r="T2797" i="4"/>
  <c r="U2797" i="4"/>
  <c r="T2798" i="4"/>
  <c r="U2798" i="4"/>
  <c r="T2799" i="4"/>
  <c r="U2799" i="4"/>
  <c r="T2800" i="4"/>
  <c r="U2800" i="4"/>
  <c r="T2801" i="4"/>
  <c r="U2801" i="4"/>
  <c r="T2802" i="4"/>
  <c r="U2802" i="4"/>
  <c r="T2803" i="4"/>
  <c r="U2803" i="4"/>
  <c r="T2804" i="4"/>
  <c r="U2804" i="4"/>
  <c r="T2805" i="4"/>
  <c r="U2805" i="4"/>
  <c r="T2806" i="4"/>
  <c r="U2806" i="4"/>
  <c r="T2807" i="4"/>
  <c r="U2807" i="4"/>
  <c r="T2808" i="4"/>
  <c r="U2808" i="4"/>
  <c r="T2809" i="4"/>
  <c r="U2809" i="4"/>
  <c r="T2810" i="4"/>
  <c r="U2810" i="4"/>
  <c r="T2811" i="4"/>
  <c r="U2811" i="4"/>
  <c r="T2812" i="4"/>
  <c r="U2812" i="4"/>
  <c r="T2813" i="4"/>
  <c r="U2813" i="4"/>
  <c r="T2814" i="4"/>
  <c r="U2814" i="4"/>
  <c r="T2815" i="4"/>
  <c r="U2815" i="4"/>
  <c r="T2816" i="4"/>
  <c r="U2816" i="4"/>
  <c r="T2817" i="4"/>
  <c r="U2817" i="4"/>
  <c r="T2818" i="4"/>
  <c r="U2818" i="4"/>
  <c r="T2819" i="4"/>
  <c r="U2819" i="4"/>
  <c r="T2820" i="4"/>
  <c r="U2820" i="4"/>
  <c r="T2821" i="4"/>
  <c r="U2821" i="4"/>
  <c r="T2822" i="4"/>
  <c r="U2822" i="4"/>
  <c r="T2823" i="4"/>
  <c r="U2823" i="4"/>
  <c r="T2824" i="4"/>
  <c r="U2824" i="4"/>
  <c r="T2825" i="4"/>
  <c r="U2825" i="4"/>
  <c r="T2826" i="4"/>
  <c r="U2826" i="4"/>
  <c r="T2827" i="4"/>
  <c r="U2827" i="4"/>
  <c r="T2828" i="4"/>
  <c r="U2828" i="4"/>
  <c r="T2829" i="4"/>
  <c r="U2829" i="4"/>
  <c r="T2830" i="4"/>
  <c r="U2830" i="4"/>
  <c r="T2831" i="4"/>
  <c r="U2831" i="4"/>
  <c r="T2832" i="4"/>
  <c r="U2832" i="4"/>
  <c r="T2833" i="4"/>
  <c r="U2833" i="4"/>
  <c r="T2834" i="4"/>
  <c r="U2834" i="4"/>
  <c r="T2835" i="4"/>
  <c r="U2835" i="4"/>
  <c r="T2836" i="4"/>
  <c r="U2836" i="4"/>
  <c r="T2837" i="4"/>
  <c r="U2837" i="4"/>
  <c r="T2838" i="4"/>
  <c r="U2838" i="4"/>
  <c r="T2839" i="4"/>
  <c r="U2839" i="4"/>
  <c r="T2840" i="4"/>
  <c r="U2840" i="4"/>
  <c r="T2841" i="4"/>
  <c r="U2841" i="4"/>
  <c r="T2842" i="4"/>
  <c r="U2842" i="4"/>
  <c r="T2843" i="4"/>
  <c r="U2843" i="4"/>
  <c r="T2844" i="4"/>
  <c r="U2844" i="4"/>
  <c r="T2845" i="4"/>
  <c r="U2845" i="4"/>
  <c r="T2846" i="4"/>
  <c r="U2846" i="4"/>
  <c r="T2847" i="4"/>
  <c r="U2847" i="4"/>
  <c r="T2848" i="4"/>
  <c r="U2848" i="4"/>
  <c r="T2849" i="4"/>
  <c r="U2849" i="4"/>
  <c r="T2850" i="4"/>
  <c r="U2850" i="4"/>
  <c r="T2851" i="4"/>
  <c r="U2851" i="4"/>
  <c r="T2852" i="4"/>
  <c r="U2852" i="4"/>
  <c r="T2853" i="4"/>
  <c r="U2853" i="4"/>
  <c r="T2854" i="4"/>
  <c r="U2854" i="4"/>
  <c r="T2855" i="4"/>
  <c r="U2855" i="4"/>
  <c r="T2856" i="4"/>
  <c r="U2856" i="4"/>
  <c r="T2857" i="4"/>
  <c r="U2857" i="4"/>
  <c r="T2858" i="4"/>
  <c r="U2858" i="4"/>
  <c r="T2859" i="4"/>
  <c r="U2859" i="4"/>
  <c r="T2860" i="4"/>
  <c r="U2860" i="4"/>
  <c r="T2861" i="4"/>
  <c r="U2861" i="4"/>
  <c r="T2862" i="4"/>
  <c r="U2862" i="4"/>
  <c r="T2863" i="4"/>
  <c r="U2863" i="4"/>
  <c r="T2864" i="4"/>
  <c r="U2864" i="4"/>
  <c r="T2865" i="4"/>
  <c r="U2865" i="4"/>
  <c r="T2866" i="4"/>
  <c r="U2866" i="4"/>
  <c r="T2867" i="4"/>
  <c r="U2867" i="4"/>
  <c r="T2868" i="4"/>
  <c r="U2868" i="4"/>
  <c r="T2869" i="4"/>
  <c r="U2869" i="4"/>
  <c r="T2870" i="4"/>
  <c r="U2870" i="4"/>
  <c r="T2871" i="4"/>
  <c r="U2871" i="4"/>
  <c r="T2872" i="4"/>
  <c r="U2872" i="4"/>
  <c r="T2873" i="4"/>
  <c r="U2873" i="4"/>
  <c r="T2874" i="4"/>
  <c r="U2874" i="4"/>
  <c r="T2875" i="4"/>
  <c r="U2875" i="4"/>
  <c r="T2876" i="4"/>
  <c r="U2876" i="4"/>
  <c r="T2877" i="4"/>
  <c r="U2877" i="4"/>
  <c r="T2878" i="4"/>
  <c r="U2878" i="4"/>
  <c r="T2879" i="4"/>
  <c r="U2879" i="4"/>
  <c r="T2880" i="4"/>
  <c r="U2880" i="4"/>
  <c r="T2881" i="4"/>
  <c r="U2881" i="4"/>
  <c r="T2882" i="4"/>
  <c r="U2882" i="4"/>
  <c r="T2883" i="4"/>
  <c r="U2883" i="4"/>
  <c r="T2884" i="4"/>
  <c r="U2884" i="4"/>
  <c r="T2885" i="4"/>
  <c r="U2885" i="4"/>
  <c r="T2886" i="4"/>
  <c r="U2886" i="4"/>
  <c r="T2887" i="4"/>
  <c r="U2887" i="4"/>
  <c r="T2888" i="4"/>
  <c r="U2888" i="4"/>
  <c r="T2889" i="4"/>
  <c r="U2889" i="4"/>
  <c r="T2890" i="4"/>
  <c r="U2890" i="4"/>
  <c r="T2891" i="4"/>
  <c r="U2891" i="4"/>
  <c r="T2892" i="4"/>
  <c r="U2892" i="4"/>
  <c r="T2893" i="4"/>
  <c r="U2893" i="4"/>
  <c r="T2894" i="4"/>
  <c r="U2894" i="4"/>
  <c r="T2895" i="4"/>
  <c r="U2895" i="4"/>
  <c r="T2896" i="4"/>
  <c r="U2896" i="4"/>
  <c r="T2897" i="4"/>
  <c r="U2897" i="4"/>
  <c r="T2898" i="4"/>
  <c r="U2898" i="4"/>
  <c r="T2899" i="4"/>
  <c r="U2899" i="4"/>
  <c r="T2900" i="4"/>
  <c r="U2900" i="4"/>
  <c r="T2901" i="4"/>
  <c r="U2901" i="4"/>
  <c r="T2902" i="4"/>
  <c r="U2902" i="4"/>
  <c r="T2903" i="4"/>
  <c r="U2903" i="4"/>
  <c r="T2904" i="4"/>
  <c r="U2904" i="4"/>
  <c r="T2905" i="4"/>
  <c r="U2905" i="4"/>
  <c r="T2906" i="4"/>
  <c r="U2906" i="4"/>
  <c r="T2907" i="4"/>
  <c r="U2907" i="4"/>
  <c r="T2908" i="4"/>
  <c r="U2908" i="4"/>
  <c r="T2909" i="4"/>
  <c r="U2909" i="4"/>
  <c r="T2910" i="4"/>
  <c r="U2910" i="4"/>
  <c r="T2911" i="4"/>
  <c r="U2911" i="4"/>
  <c r="T2912" i="4"/>
  <c r="U2912" i="4"/>
  <c r="T2913" i="4"/>
  <c r="U2913" i="4"/>
  <c r="T2914" i="4"/>
  <c r="U2914" i="4"/>
  <c r="T2915" i="4"/>
  <c r="U2915" i="4"/>
  <c r="T2916" i="4"/>
  <c r="U2916" i="4"/>
  <c r="T2917" i="4"/>
  <c r="U2917" i="4"/>
  <c r="T2918" i="4"/>
  <c r="U2918" i="4"/>
  <c r="T2919" i="4"/>
  <c r="U2919" i="4"/>
  <c r="T2920" i="4"/>
  <c r="U2920" i="4"/>
  <c r="T2921" i="4"/>
  <c r="U2921" i="4"/>
  <c r="T2922" i="4"/>
  <c r="U2922" i="4"/>
  <c r="T2923" i="4"/>
  <c r="U2923" i="4"/>
  <c r="T2924" i="4"/>
  <c r="U2924" i="4"/>
  <c r="T2925" i="4"/>
  <c r="U2925" i="4"/>
  <c r="T2926" i="4"/>
  <c r="U2926" i="4"/>
  <c r="T2927" i="4"/>
  <c r="U2927" i="4"/>
  <c r="T2928" i="4"/>
  <c r="U2928" i="4"/>
  <c r="T2929" i="4"/>
  <c r="U2929" i="4"/>
  <c r="T2930" i="4"/>
  <c r="U2930" i="4"/>
  <c r="T2931" i="4"/>
  <c r="U2931" i="4"/>
  <c r="T2932" i="4"/>
  <c r="U2932" i="4"/>
  <c r="T2933" i="4"/>
  <c r="U2933" i="4"/>
  <c r="T2934" i="4"/>
  <c r="U2934" i="4"/>
  <c r="T2935" i="4"/>
  <c r="U2935" i="4"/>
  <c r="T2936" i="4"/>
  <c r="U2936" i="4"/>
  <c r="T2937" i="4"/>
  <c r="U2937" i="4"/>
  <c r="T2938" i="4"/>
  <c r="U2938" i="4"/>
  <c r="T2939" i="4"/>
  <c r="U2939" i="4"/>
  <c r="T2940" i="4"/>
  <c r="U2940" i="4"/>
  <c r="T2941" i="4"/>
  <c r="U2941" i="4"/>
  <c r="T2942" i="4"/>
  <c r="U2942" i="4"/>
  <c r="T2943" i="4"/>
  <c r="U2943" i="4"/>
  <c r="T2944" i="4"/>
  <c r="U2944" i="4"/>
  <c r="T2945" i="4"/>
  <c r="U2945" i="4"/>
  <c r="T2946" i="4"/>
  <c r="U2946" i="4"/>
  <c r="T2947" i="4"/>
  <c r="U2947" i="4"/>
  <c r="T2948" i="4"/>
  <c r="U2948" i="4"/>
  <c r="T2949" i="4"/>
  <c r="U2949" i="4"/>
  <c r="T2950" i="4"/>
  <c r="U2950" i="4"/>
  <c r="T2951" i="4"/>
  <c r="U2951" i="4"/>
  <c r="T2952" i="4"/>
  <c r="U2952" i="4"/>
  <c r="T2953" i="4"/>
  <c r="U2953" i="4"/>
  <c r="T2954" i="4"/>
  <c r="U2954" i="4"/>
  <c r="T2955" i="4"/>
  <c r="U2955" i="4"/>
  <c r="T2956" i="4"/>
  <c r="U2956" i="4"/>
  <c r="T2957" i="4"/>
  <c r="U2957" i="4"/>
  <c r="T2958" i="4"/>
  <c r="U2958" i="4"/>
  <c r="T2959" i="4"/>
  <c r="U2959" i="4"/>
  <c r="T2960" i="4"/>
  <c r="U2960" i="4"/>
  <c r="T2961" i="4"/>
  <c r="U2961" i="4"/>
  <c r="T2962" i="4"/>
  <c r="U2962" i="4"/>
  <c r="T2963" i="4"/>
  <c r="U2963" i="4"/>
  <c r="T2964" i="4"/>
  <c r="U2964" i="4"/>
  <c r="T2965" i="4"/>
  <c r="U2965" i="4"/>
  <c r="T2966" i="4"/>
  <c r="U2966" i="4"/>
  <c r="T2967" i="4"/>
  <c r="U2967" i="4"/>
  <c r="T2968" i="4"/>
  <c r="U2968" i="4"/>
  <c r="T2969" i="4"/>
  <c r="U2969" i="4"/>
  <c r="T2970" i="4"/>
  <c r="U2970" i="4"/>
  <c r="T2971" i="4"/>
  <c r="U2971" i="4"/>
  <c r="T2972" i="4"/>
  <c r="U2972" i="4"/>
  <c r="T2973" i="4"/>
  <c r="U2973" i="4"/>
  <c r="T2974" i="4"/>
  <c r="U2974" i="4"/>
  <c r="T2975" i="4"/>
  <c r="U2975" i="4"/>
  <c r="T2976" i="4"/>
  <c r="U2976" i="4"/>
  <c r="T2977" i="4"/>
  <c r="U2977" i="4"/>
  <c r="T2978" i="4"/>
  <c r="U2978" i="4"/>
  <c r="T2979" i="4"/>
  <c r="U2979" i="4"/>
  <c r="T2980" i="4"/>
  <c r="U2980" i="4"/>
  <c r="T2981" i="4"/>
  <c r="U2981" i="4"/>
  <c r="T2982" i="4"/>
  <c r="U2982" i="4"/>
  <c r="T2983" i="4"/>
  <c r="U2983" i="4"/>
  <c r="T2984" i="4"/>
  <c r="U2984" i="4"/>
  <c r="T2985" i="4"/>
  <c r="U2985" i="4"/>
  <c r="T2986" i="4"/>
  <c r="U2986" i="4"/>
  <c r="T2987" i="4"/>
  <c r="U2987" i="4"/>
  <c r="T2988" i="4"/>
  <c r="U2988" i="4"/>
  <c r="T2989" i="4"/>
  <c r="U2989" i="4"/>
  <c r="T2990" i="4"/>
  <c r="U2990" i="4"/>
  <c r="T2991" i="4"/>
  <c r="U2991" i="4"/>
  <c r="T2992" i="4"/>
  <c r="U2992" i="4"/>
  <c r="T2993" i="4"/>
  <c r="U2993" i="4"/>
  <c r="T2994" i="4"/>
  <c r="U2994" i="4"/>
  <c r="T2995" i="4"/>
  <c r="U2995" i="4"/>
  <c r="T2996" i="4"/>
  <c r="U2996" i="4"/>
  <c r="T2997" i="4"/>
  <c r="U2997" i="4"/>
  <c r="T2998" i="4"/>
  <c r="U2998" i="4"/>
  <c r="T2999" i="4"/>
  <c r="U2999" i="4"/>
  <c r="T3000" i="4"/>
  <c r="U3000" i="4"/>
  <c r="T3001" i="4"/>
  <c r="U3001" i="4"/>
  <c r="T3002" i="4"/>
  <c r="U3002" i="4"/>
  <c r="T3003" i="4"/>
  <c r="U3003" i="4"/>
  <c r="T3004" i="4"/>
  <c r="U3004" i="4"/>
  <c r="T3005" i="4"/>
  <c r="U3005" i="4"/>
  <c r="T3006" i="4"/>
  <c r="U3006" i="4"/>
  <c r="T3007" i="4"/>
  <c r="U3007" i="4"/>
  <c r="T3008" i="4"/>
  <c r="U3008" i="4"/>
  <c r="T3009" i="4"/>
  <c r="U3009" i="4"/>
  <c r="T3010" i="4"/>
  <c r="U3010" i="4"/>
  <c r="T3011" i="4"/>
  <c r="U3011" i="4"/>
  <c r="T3012" i="4"/>
  <c r="U3012" i="4"/>
  <c r="T3013" i="4"/>
  <c r="U3013" i="4"/>
  <c r="T3014" i="4"/>
  <c r="U3014" i="4"/>
  <c r="T3015" i="4"/>
  <c r="U3015" i="4"/>
  <c r="T3016" i="4"/>
  <c r="U3016" i="4"/>
  <c r="T3017" i="4"/>
  <c r="U3017" i="4"/>
  <c r="T3018" i="4"/>
  <c r="U3018" i="4"/>
  <c r="T3019" i="4"/>
  <c r="U3019" i="4"/>
  <c r="T3020" i="4"/>
  <c r="U3020" i="4"/>
  <c r="T3021" i="4"/>
  <c r="U3021" i="4"/>
  <c r="T3022" i="4"/>
  <c r="U3022" i="4"/>
  <c r="T3023" i="4"/>
  <c r="U3023" i="4"/>
  <c r="T3024" i="4"/>
  <c r="U3024" i="4"/>
  <c r="T3025" i="4"/>
  <c r="U3025" i="4"/>
  <c r="T3026" i="4"/>
  <c r="U3026" i="4"/>
  <c r="T3027" i="4"/>
  <c r="U3027" i="4"/>
  <c r="T3028" i="4"/>
  <c r="U3028" i="4"/>
  <c r="T3029" i="4"/>
  <c r="U3029" i="4"/>
  <c r="T3030" i="4"/>
  <c r="U3030" i="4"/>
  <c r="T3031" i="4"/>
  <c r="U3031" i="4"/>
  <c r="T3032" i="4"/>
  <c r="U3032" i="4"/>
  <c r="T3033" i="4"/>
  <c r="U3033" i="4"/>
  <c r="T3034" i="4"/>
  <c r="U3034" i="4"/>
  <c r="T3035" i="4"/>
  <c r="U3035" i="4"/>
  <c r="T3036" i="4"/>
  <c r="U3036" i="4"/>
  <c r="T3037" i="4"/>
  <c r="U3037" i="4"/>
  <c r="T3038" i="4"/>
  <c r="U3038" i="4"/>
  <c r="T3039" i="4"/>
  <c r="U3039" i="4"/>
  <c r="T3040" i="4"/>
  <c r="U3040" i="4"/>
  <c r="T3041" i="4"/>
  <c r="U3041" i="4"/>
  <c r="T3042" i="4"/>
  <c r="U3042" i="4"/>
  <c r="T3043" i="4"/>
  <c r="U3043" i="4"/>
  <c r="T3044" i="4"/>
  <c r="U3044" i="4"/>
  <c r="T3045" i="4"/>
  <c r="U3045" i="4"/>
  <c r="T3046" i="4"/>
  <c r="U3046" i="4"/>
  <c r="T3047" i="4"/>
  <c r="U3047" i="4"/>
  <c r="T3048" i="4"/>
  <c r="U3048" i="4"/>
  <c r="T3049" i="4"/>
  <c r="U3049" i="4"/>
  <c r="T3050" i="4"/>
  <c r="U3050" i="4"/>
  <c r="T3051" i="4"/>
  <c r="U3051" i="4"/>
  <c r="T3052" i="4"/>
  <c r="U3052" i="4"/>
  <c r="T3053" i="4"/>
  <c r="U3053" i="4"/>
  <c r="T3054" i="4"/>
  <c r="U3054" i="4"/>
  <c r="T3055" i="4"/>
  <c r="U3055" i="4"/>
  <c r="T3056" i="4"/>
  <c r="U3056" i="4"/>
  <c r="T3057" i="4"/>
  <c r="U3057" i="4"/>
  <c r="T3058" i="4"/>
  <c r="U3058" i="4"/>
  <c r="T3059" i="4"/>
  <c r="U3059" i="4"/>
  <c r="T3060" i="4"/>
  <c r="U3060" i="4"/>
  <c r="T3061" i="4"/>
  <c r="U3061" i="4"/>
  <c r="T3062" i="4"/>
  <c r="U3062" i="4"/>
  <c r="T3063" i="4"/>
  <c r="U3063" i="4"/>
  <c r="T3064" i="4"/>
  <c r="U3064" i="4"/>
  <c r="T3065" i="4"/>
  <c r="U3065" i="4"/>
  <c r="T3066" i="4"/>
  <c r="U3066" i="4"/>
  <c r="T3067" i="4"/>
  <c r="U3067" i="4"/>
  <c r="T3068" i="4"/>
  <c r="U3068" i="4"/>
  <c r="T3069" i="4"/>
  <c r="U3069" i="4"/>
  <c r="T3070" i="4"/>
  <c r="U3070" i="4"/>
  <c r="T3071" i="4"/>
  <c r="U3071" i="4"/>
  <c r="T3072" i="4"/>
  <c r="U3072" i="4"/>
  <c r="T3073" i="4"/>
  <c r="U3073" i="4"/>
  <c r="T3074" i="4"/>
  <c r="U3074" i="4"/>
  <c r="T3075" i="4"/>
  <c r="U3075" i="4"/>
  <c r="T3076" i="4"/>
  <c r="U3076" i="4"/>
  <c r="T3077" i="4"/>
  <c r="U3077" i="4"/>
  <c r="T3078" i="4"/>
  <c r="U3078" i="4"/>
  <c r="T3079" i="4"/>
  <c r="U3079" i="4"/>
  <c r="T3080" i="4"/>
  <c r="U3080" i="4"/>
  <c r="T3081" i="4"/>
  <c r="U3081" i="4"/>
  <c r="T3082" i="4"/>
  <c r="U3082" i="4"/>
  <c r="T3083" i="4"/>
  <c r="U3083" i="4"/>
  <c r="T3084" i="4"/>
  <c r="U3084" i="4"/>
  <c r="T3085" i="4"/>
  <c r="U3085" i="4"/>
  <c r="T3086" i="4"/>
  <c r="U3086" i="4"/>
  <c r="T3087" i="4"/>
  <c r="U3087" i="4"/>
  <c r="T3088" i="4"/>
  <c r="U3088" i="4"/>
  <c r="T3089" i="4"/>
  <c r="U3089" i="4"/>
  <c r="T3090" i="4"/>
  <c r="U3090" i="4"/>
  <c r="T3091" i="4"/>
  <c r="U3091" i="4"/>
  <c r="T3092" i="4"/>
  <c r="U3092" i="4"/>
  <c r="T3093" i="4"/>
  <c r="U3093" i="4"/>
  <c r="T3094" i="4"/>
  <c r="U3094" i="4"/>
  <c r="T3095" i="4"/>
  <c r="U3095" i="4"/>
  <c r="T3096" i="4"/>
  <c r="U3096" i="4"/>
  <c r="T3097" i="4"/>
  <c r="U3097" i="4"/>
  <c r="T3098" i="4"/>
  <c r="U3098" i="4"/>
  <c r="T3099" i="4"/>
  <c r="U3099" i="4"/>
  <c r="T3100" i="4"/>
  <c r="U3100" i="4"/>
  <c r="T3101" i="4"/>
  <c r="U3101" i="4"/>
  <c r="T3102" i="4"/>
  <c r="U3102" i="4"/>
  <c r="T3103" i="4"/>
  <c r="U3103" i="4"/>
  <c r="T3104" i="4"/>
  <c r="U3104" i="4"/>
  <c r="T3105" i="4"/>
  <c r="U3105" i="4"/>
  <c r="T3106" i="4"/>
  <c r="U3106" i="4"/>
  <c r="T3107" i="4"/>
  <c r="U3107" i="4"/>
  <c r="T3108" i="4"/>
  <c r="U3108" i="4"/>
  <c r="T3109" i="4"/>
  <c r="U3109" i="4"/>
  <c r="T3110" i="4"/>
  <c r="U3110" i="4"/>
  <c r="T3111" i="4"/>
  <c r="U3111" i="4"/>
  <c r="T3112" i="4"/>
  <c r="U3112" i="4"/>
  <c r="T3113" i="4"/>
  <c r="U3113" i="4"/>
  <c r="T3114" i="4"/>
  <c r="U3114" i="4"/>
  <c r="T3115" i="4"/>
  <c r="U3115" i="4"/>
  <c r="T3116" i="4"/>
  <c r="U3116" i="4"/>
  <c r="T3117" i="4"/>
  <c r="U3117" i="4"/>
  <c r="T3118" i="4"/>
  <c r="U3118" i="4"/>
  <c r="T3119" i="4"/>
  <c r="U3119" i="4"/>
  <c r="T3120" i="4"/>
  <c r="U3120" i="4"/>
  <c r="T3121" i="4"/>
  <c r="U3121" i="4"/>
  <c r="T3122" i="4"/>
  <c r="U3122" i="4"/>
  <c r="T3123" i="4"/>
  <c r="U3123" i="4"/>
  <c r="T3124" i="4"/>
  <c r="U3124" i="4"/>
  <c r="T3125" i="4"/>
  <c r="U3125" i="4"/>
  <c r="T3126" i="4"/>
  <c r="U3126" i="4"/>
  <c r="T3127" i="4"/>
  <c r="U3127" i="4"/>
  <c r="T3128" i="4"/>
  <c r="U3128" i="4"/>
  <c r="T3129" i="4"/>
  <c r="U3129" i="4"/>
  <c r="T3130" i="4"/>
  <c r="U3130" i="4"/>
  <c r="T3131" i="4"/>
  <c r="U3131" i="4"/>
  <c r="T3132" i="4"/>
  <c r="U3132" i="4"/>
  <c r="T3133" i="4"/>
  <c r="U3133" i="4"/>
  <c r="T3134" i="4"/>
  <c r="U3134" i="4"/>
  <c r="T3135" i="4"/>
  <c r="U3135" i="4"/>
  <c r="T3136" i="4"/>
  <c r="U3136" i="4"/>
  <c r="T3137" i="4"/>
  <c r="U3137" i="4"/>
  <c r="T3138" i="4"/>
  <c r="U3138" i="4"/>
  <c r="T3139" i="4"/>
  <c r="U3139" i="4"/>
  <c r="T3140" i="4"/>
  <c r="U3140" i="4"/>
  <c r="T3141" i="4"/>
  <c r="U3141" i="4"/>
  <c r="T3142" i="4"/>
  <c r="U3142" i="4"/>
  <c r="T3143" i="4"/>
  <c r="U3143" i="4"/>
  <c r="T3144" i="4"/>
  <c r="U3144" i="4"/>
  <c r="T3145" i="4"/>
  <c r="U3145" i="4"/>
  <c r="T3146" i="4"/>
  <c r="U3146" i="4"/>
  <c r="T3147" i="4"/>
  <c r="U3147" i="4"/>
  <c r="T3148" i="4"/>
  <c r="U3148" i="4"/>
  <c r="T3149" i="4"/>
  <c r="U3149" i="4"/>
  <c r="T3150" i="4"/>
  <c r="U3150" i="4"/>
  <c r="T3151" i="4"/>
  <c r="U3151" i="4"/>
  <c r="T3152" i="4"/>
  <c r="U3152" i="4"/>
  <c r="T3153" i="4"/>
  <c r="U3153" i="4"/>
  <c r="T3154" i="4"/>
  <c r="U3154" i="4"/>
  <c r="T3155" i="4"/>
  <c r="U3155" i="4"/>
  <c r="T3156" i="4"/>
  <c r="U3156" i="4"/>
  <c r="T3157" i="4"/>
  <c r="U3157" i="4"/>
  <c r="T3158" i="4"/>
  <c r="U3158" i="4"/>
  <c r="T3159" i="4"/>
  <c r="U3159" i="4"/>
  <c r="T3160" i="4"/>
  <c r="U3160" i="4"/>
  <c r="T3161" i="4"/>
  <c r="U3161" i="4"/>
  <c r="T3162" i="4"/>
  <c r="U3162" i="4"/>
  <c r="T3163" i="4"/>
  <c r="U3163" i="4"/>
  <c r="T3164" i="4"/>
  <c r="U3164" i="4"/>
  <c r="T3165" i="4"/>
  <c r="U3165" i="4"/>
  <c r="T3166" i="4"/>
  <c r="U3166" i="4"/>
  <c r="T3167" i="4"/>
  <c r="U3167" i="4"/>
  <c r="T3168" i="4"/>
  <c r="U3168" i="4"/>
  <c r="T3169" i="4"/>
  <c r="U3169" i="4"/>
  <c r="T3170" i="4"/>
  <c r="U3170" i="4"/>
  <c r="T3171" i="4"/>
  <c r="U3171" i="4"/>
  <c r="T3172" i="4"/>
  <c r="U3172" i="4"/>
  <c r="T3173" i="4"/>
  <c r="U3173" i="4"/>
  <c r="T3174" i="4"/>
  <c r="U3174" i="4"/>
  <c r="T3175" i="4"/>
  <c r="U3175" i="4"/>
  <c r="T3176" i="4"/>
  <c r="U3176" i="4"/>
  <c r="T3177" i="4"/>
  <c r="U3177" i="4"/>
  <c r="T3178" i="4"/>
  <c r="U3178" i="4"/>
  <c r="T3179" i="4"/>
  <c r="U3179" i="4"/>
  <c r="T3180" i="4"/>
  <c r="U3180" i="4"/>
  <c r="T3181" i="4"/>
  <c r="U3181" i="4"/>
  <c r="T3182" i="4"/>
  <c r="U3182" i="4"/>
  <c r="T3183" i="4"/>
  <c r="U3183" i="4"/>
  <c r="T3184" i="4"/>
  <c r="U3184" i="4"/>
  <c r="T3185" i="4"/>
  <c r="U3185" i="4"/>
  <c r="T3186" i="4"/>
  <c r="U3186" i="4"/>
  <c r="T3187" i="4"/>
  <c r="U3187" i="4"/>
  <c r="T3188" i="4"/>
  <c r="U3188" i="4"/>
  <c r="T3189" i="4"/>
  <c r="U3189" i="4"/>
  <c r="T3190" i="4"/>
  <c r="U3190" i="4"/>
  <c r="T3191" i="4"/>
  <c r="U3191" i="4"/>
  <c r="T3192" i="4"/>
  <c r="U3192" i="4"/>
  <c r="T3193" i="4"/>
  <c r="U3193" i="4"/>
  <c r="T3194" i="4"/>
  <c r="U3194" i="4"/>
  <c r="T3195" i="4"/>
  <c r="U3195" i="4"/>
  <c r="T3196" i="4"/>
  <c r="U3196" i="4"/>
  <c r="T3197" i="4"/>
  <c r="U3197" i="4"/>
  <c r="T3198" i="4"/>
  <c r="U3198" i="4"/>
  <c r="T3199" i="4"/>
  <c r="U3199" i="4"/>
  <c r="T3200" i="4"/>
  <c r="U3200" i="4"/>
  <c r="T3201" i="4"/>
  <c r="U3201" i="4"/>
  <c r="T3202" i="4"/>
  <c r="U3202" i="4"/>
  <c r="T3203" i="4"/>
  <c r="U3203" i="4"/>
  <c r="T3204" i="4"/>
  <c r="U3204" i="4"/>
  <c r="T3205" i="4"/>
  <c r="U3205" i="4"/>
  <c r="T3206" i="4"/>
  <c r="U3206" i="4"/>
  <c r="T3207" i="4"/>
  <c r="U3207" i="4"/>
  <c r="T3208" i="4"/>
  <c r="U3208" i="4"/>
  <c r="T3209" i="4"/>
  <c r="U3209" i="4"/>
  <c r="T3210" i="4"/>
  <c r="U3210" i="4"/>
  <c r="T3211" i="4"/>
  <c r="U3211" i="4"/>
  <c r="T3212" i="4"/>
  <c r="U3212" i="4"/>
  <c r="T3213" i="4"/>
  <c r="U3213" i="4"/>
  <c r="T3214" i="4"/>
  <c r="U3214" i="4"/>
  <c r="T3215" i="4"/>
  <c r="U3215" i="4"/>
  <c r="T3216" i="4"/>
  <c r="U3216" i="4"/>
  <c r="T3217" i="4"/>
  <c r="U3217" i="4"/>
  <c r="T3218" i="4"/>
  <c r="U3218" i="4"/>
  <c r="T3219" i="4"/>
  <c r="U3219" i="4"/>
  <c r="T3220" i="4"/>
  <c r="U3220" i="4"/>
  <c r="T3221" i="4"/>
  <c r="U3221" i="4"/>
  <c r="T3222" i="4"/>
  <c r="U3222" i="4"/>
  <c r="T3223" i="4"/>
  <c r="U3223" i="4"/>
  <c r="T3224" i="4"/>
  <c r="U3224" i="4"/>
  <c r="T3225" i="4"/>
  <c r="U3225" i="4"/>
  <c r="T3226" i="4"/>
  <c r="U3226" i="4"/>
  <c r="T3227" i="4"/>
  <c r="U3227" i="4"/>
  <c r="T3228" i="4"/>
  <c r="U3228" i="4"/>
  <c r="T3229" i="4"/>
  <c r="U3229" i="4"/>
  <c r="T3230" i="4"/>
  <c r="U3230" i="4"/>
  <c r="T3231" i="4"/>
  <c r="U3231" i="4"/>
  <c r="T3232" i="4"/>
  <c r="U3232" i="4"/>
  <c r="T3233" i="4"/>
  <c r="U3233" i="4"/>
  <c r="T3234" i="4"/>
  <c r="U3234" i="4"/>
  <c r="T3235" i="4"/>
  <c r="U3235" i="4"/>
  <c r="T3236" i="4"/>
  <c r="U3236" i="4"/>
  <c r="T3237" i="4"/>
  <c r="U3237" i="4"/>
  <c r="T3238" i="4"/>
  <c r="U3238" i="4"/>
  <c r="T3239" i="4"/>
  <c r="U3239" i="4"/>
  <c r="T3240" i="4"/>
  <c r="U3240" i="4"/>
  <c r="T3241" i="4"/>
  <c r="U3241" i="4"/>
  <c r="T3242" i="4"/>
  <c r="U3242" i="4"/>
  <c r="T3243" i="4"/>
  <c r="U3243" i="4"/>
  <c r="T3244" i="4"/>
  <c r="U3244" i="4"/>
  <c r="T3245" i="4"/>
  <c r="U3245" i="4"/>
  <c r="T3246" i="4"/>
  <c r="U3246" i="4"/>
  <c r="T3247" i="4"/>
  <c r="U3247" i="4"/>
  <c r="T3248" i="4"/>
  <c r="U3248" i="4"/>
  <c r="T3249" i="4"/>
  <c r="U3249" i="4"/>
  <c r="T3250" i="4"/>
  <c r="U3250" i="4"/>
  <c r="T3251" i="4"/>
  <c r="U3251" i="4"/>
  <c r="T3252" i="4"/>
  <c r="U3252" i="4"/>
  <c r="T3253" i="4"/>
  <c r="U3253" i="4"/>
  <c r="T3254" i="4"/>
  <c r="U3254" i="4"/>
  <c r="T3255" i="4"/>
  <c r="U3255" i="4"/>
  <c r="T3256" i="4"/>
  <c r="U3256" i="4"/>
  <c r="T3257" i="4"/>
  <c r="U3257" i="4"/>
  <c r="T3258" i="4"/>
  <c r="U3258" i="4"/>
  <c r="T3259" i="4"/>
  <c r="U3259" i="4"/>
  <c r="T3260" i="4"/>
  <c r="U3260" i="4"/>
  <c r="T3261" i="4"/>
  <c r="U3261" i="4"/>
  <c r="T3262" i="4"/>
  <c r="U3262" i="4"/>
  <c r="T3263" i="4"/>
  <c r="U3263" i="4"/>
  <c r="T3264" i="4"/>
  <c r="U3264" i="4"/>
  <c r="T3265" i="4"/>
  <c r="U3265" i="4"/>
  <c r="T3266" i="4"/>
  <c r="U3266" i="4"/>
  <c r="T3267" i="4"/>
  <c r="U3267" i="4"/>
  <c r="T3268" i="4"/>
  <c r="U3268" i="4"/>
  <c r="T3269" i="4"/>
  <c r="U3269" i="4"/>
  <c r="T3270" i="4"/>
  <c r="U3270" i="4"/>
  <c r="T3271" i="4"/>
  <c r="U3271" i="4"/>
  <c r="T3272" i="4"/>
  <c r="U3272" i="4"/>
  <c r="T3273" i="4"/>
  <c r="U3273" i="4"/>
  <c r="T3274" i="4"/>
  <c r="U3274" i="4"/>
  <c r="T3275" i="4"/>
  <c r="U3275" i="4"/>
  <c r="T3276" i="4"/>
  <c r="U3276" i="4"/>
  <c r="T3277" i="4"/>
  <c r="U3277" i="4"/>
  <c r="T3278" i="4"/>
  <c r="U3278" i="4"/>
  <c r="T3279" i="4"/>
  <c r="U3279" i="4"/>
  <c r="T3280" i="4"/>
  <c r="U3280" i="4"/>
  <c r="T3281" i="4"/>
  <c r="U3281" i="4"/>
  <c r="T3282" i="4"/>
  <c r="U3282" i="4"/>
  <c r="T3283" i="4"/>
  <c r="U3283" i="4"/>
  <c r="T3284" i="4"/>
  <c r="U3284" i="4"/>
  <c r="T3285" i="4"/>
  <c r="U3285" i="4"/>
  <c r="T3286" i="4"/>
  <c r="U3286" i="4"/>
  <c r="T3287" i="4"/>
  <c r="U3287" i="4"/>
  <c r="T3288" i="4"/>
  <c r="U3288" i="4"/>
  <c r="T3289" i="4"/>
  <c r="U3289" i="4"/>
  <c r="T3290" i="4"/>
  <c r="U3290" i="4"/>
  <c r="T3291" i="4"/>
  <c r="U3291" i="4"/>
  <c r="T3292" i="4"/>
  <c r="U3292" i="4"/>
  <c r="T3293" i="4"/>
  <c r="U3293" i="4"/>
  <c r="T3294" i="4"/>
  <c r="U3294" i="4"/>
  <c r="T3295" i="4"/>
  <c r="U3295" i="4"/>
  <c r="T3296" i="4"/>
  <c r="U3296" i="4"/>
  <c r="T3297" i="4"/>
  <c r="U3297" i="4"/>
  <c r="T3298" i="4"/>
  <c r="U3298" i="4"/>
  <c r="T3299" i="4"/>
  <c r="U3299" i="4"/>
  <c r="T3300" i="4"/>
  <c r="U3300" i="4"/>
  <c r="T3301" i="4"/>
  <c r="U3301" i="4"/>
  <c r="T3302" i="4"/>
  <c r="U3302" i="4"/>
  <c r="T3303" i="4"/>
  <c r="U3303" i="4"/>
  <c r="T3304" i="4"/>
  <c r="U3304" i="4"/>
  <c r="T3305" i="4"/>
  <c r="U3305" i="4"/>
  <c r="T3306" i="4"/>
  <c r="U3306" i="4"/>
  <c r="T3307" i="4"/>
  <c r="U3307" i="4"/>
  <c r="T3308" i="4"/>
  <c r="U3308" i="4"/>
  <c r="T3309" i="4"/>
  <c r="U3309" i="4"/>
  <c r="T3310" i="4"/>
  <c r="U3310" i="4"/>
  <c r="T3311" i="4"/>
  <c r="U3311" i="4"/>
  <c r="T3312" i="4"/>
  <c r="U3312" i="4"/>
  <c r="T3313" i="4"/>
  <c r="U3313" i="4"/>
  <c r="T3314" i="4"/>
  <c r="U3314" i="4"/>
  <c r="T3315" i="4"/>
  <c r="U3315" i="4"/>
  <c r="T3316" i="4"/>
  <c r="U3316" i="4"/>
  <c r="T3317" i="4"/>
  <c r="U3317" i="4"/>
  <c r="T3318" i="4"/>
  <c r="U3318" i="4"/>
  <c r="T3319" i="4"/>
  <c r="U3319" i="4"/>
  <c r="T3320" i="4"/>
  <c r="U3320" i="4"/>
  <c r="T3321" i="4"/>
  <c r="U3321" i="4"/>
  <c r="T3322" i="4"/>
  <c r="U3322" i="4"/>
  <c r="T3323" i="4"/>
  <c r="U3323" i="4"/>
  <c r="T3324" i="4"/>
  <c r="U3324" i="4"/>
  <c r="T3325" i="4"/>
  <c r="U3325" i="4"/>
  <c r="T3326" i="4"/>
  <c r="U3326" i="4"/>
  <c r="T3327" i="4"/>
  <c r="U3327" i="4"/>
  <c r="T3328" i="4"/>
  <c r="U3328" i="4"/>
  <c r="T3329" i="4"/>
  <c r="U3329" i="4"/>
  <c r="T3330" i="4"/>
  <c r="U3330" i="4"/>
  <c r="T3331" i="4"/>
  <c r="U3331" i="4"/>
  <c r="T3332" i="4"/>
  <c r="U3332" i="4"/>
  <c r="T3333" i="4"/>
  <c r="U3333" i="4"/>
  <c r="T3334" i="4"/>
  <c r="U3334" i="4"/>
  <c r="T3335" i="4"/>
  <c r="U3335" i="4"/>
  <c r="T3336" i="4"/>
  <c r="U3336" i="4"/>
  <c r="T3337" i="4"/>
  <c r="U3337" i="4"/>
  <c r="T3338" i="4"/>
  <c r="U3338" i="4"/>
  <c r="T3339" i="4"/>
  <c r="U3339" i="4"/>
  <c r="T3340" i="4"/>
  <c r="U3340" i="4"/>
  <c r="T3341" i="4"/>
  <c r="U3341" i="4"/>
  <c r="T3342" i="4"/>
  <c r="U3342" i="4"/>
  <c r="T3343" i="4"/>
  <c r="U3343" i="4"/>
  <c r="T3344" i="4"/>
  <c r="U3344" i="4"/>
  <c r="T3345" i="4"/>
  <c r="U3345" i="4"/>
  <c r="T3346" i="4"/>
  <c r="U3346" i="4"/>
  <c r="T3347" i="4"/>
  <c r="U3347" i="4"/>
  <c r="T3348" i="4"/>
  <c r="U3348" i="4"/>
  <c r="T3349" i="4"/>
  <c r="U3349" i="4"/>
  <c r="T3350" i="4"/>
  <c r="U3350" i="4"/>
  <c r="T3351" i="4"/>
  <c r="U3351" i="4"/>
  <c r="T3352" i="4"/>
  <c r="U3352" i="4"/>
  <c r="T3353" i="4"/>
  <c r="U3353" i="4"/>
  <c r="T3354" i="4"/>
  <c r="U3354" i="4"/>
  <c r="T3355" i="4"/>
  <c r="U3355" i="4"/>
  <c r="T3356" i="4"/>
  <c r="U3356" i="4"/>
  <c r="T3357" i="4"/>
  <c r="U3357" i="4"/>
  <c r="T3358" i="4"/>
  <c r="U3358" i="4"/>
  <c r="T3359" i="4"/>
  <c r="U3359" i="4"/>
  <c r="T3360" i="4"/>
  <c r="U3360" i="4"/>
  <c r="T3361" i="4"/>
  <c r="U3361" i="4"/>
  <c r="T3362" i="4"/>
  <c r="U3362" i="4"/>
  <c r="T3363" i="4"/>
  <c r="U3363" i="4"/>
  <c r="T3364" i="4"/>
  <c r="U3364" i="4"/>
  <c r="T3365" i="4"/>
  <c r="U3365" i="4"/>
  <c r="T3366" i="4"/>
  <c r="U3366" i="4"/>
  <c r="T3367" i="4"/>
  <c r="U3367" i="4"/>
  <c r="T3368" i="4"/>
  <c r="U3368" i="4"/>
  <c r="T3369" i="4"/>
  <c r="U3369" i="4"/>
  <c r="T3370" i="4"/>
  <c r="U3370" i="4"/>
  <c r="T3371" i="4"/>
  <c r="U3371" i="4"/>
  <c r="T3372" i="4"/>
  <c r="U3372" i="4"/>
  <c r="T3373" i="4"/>
  <c r="U3373" i="4"/>
  <c r="T3374" i="4"/>
  <c r="U3374" i="4"/>
  <c r="T3375" i="4"/>
  <c r="U3375" i="4"/>
  <c r="T3376" i="4"/>
  <c r="U3376" i="4"/>
  <c r="T3377" i="4"/>
  <c r="U3377" i="4"/>
  <c r="T3378" i="4"/>
  <c r="U3378" i="4"/>
  <c r="T3379" i="4"/>
  <c r="U3379" i="4"/>
  <c r="T3380" i="4"/>
  <c r="U3380" i="4"/>
  <c r="T3381" i="4"/>
  <c r="U3381" i="4"/>
  <c r="T3382" i="4"/>
  <c r="U3382" i="4"/>
  <c r="T3383" i="4"/>
  <c r="U3383" i="4"/>
  <c r="T3384" i="4"/>
  <c r="U3384" i="4"/>
  <c r="T3385" i="4"/>
  <c r="U3385" i="4"/>
  <c r="T3386" i="4"/>
  <c r="U3386" i="4"/>
  <c r="T3387" i="4"/>
  <c r="U3387" i="4"/>
  <c r="T3388" i="4"/>
  <c r="U3388" i="4"/>
  <c r="T3389" i="4"/>
  <c r="U3389" i="4"/>
  <c r="T3390" i="4"/>
  <c r="U3390" i="4"/>
  <c r="T3391" i="4"/>
  <c r="U3391" i="4"/>
  <c r="T3392" i="4"/>
  <c r="U3392" i="4"/>
  <c r="T3393" i="4"/>
  <c r="U3393" i="4"/>
  <c r="T3394" i="4"/>
  <c r="U3394" i="4"/>
  <c r="T3395" i="4"/>
  <c r="U3395" i="4"/>
  <c r="T3396" i="4"/>
  <c r="U3396" i="4"/>
  <c r="T3397" i="4"/>
  <c r="U3397" i="4"/>
  <c r="T3398" i="4"/>
  <c r="U3398" i="4"/>
  <c r="T3399" i="4"/>
  <c r="U3399" i="4"/>
  <c r="T3400" i="4"/>
  <c r="U3400" i="4"/>
  <c r="T3401" i="4"/>
  <c r="U3401" i="4"/>
  <c r="T3402" i="4"/>
  <c r="U3402" i="4"/>
  <c r="T3403" i="4"/>
  <c r="U3403" i="4"/>
  <c r="T3404" i="4"/>
  <c r="U3404" i="4"/>
  <c r="T3405" i="4"/>
  <c r="U3405" i="4"/>
  <c r="T3406" i="4"/>
  <c r="U3406" i="4"/>
  <c r="T3407" i="4"/>
  <c r="U3407" i="4"/>
  <c r="T3408" i="4"/>
  <c r="U3408" i="4"/>
  <c r="T3409" i="4"/>
  <c r="U3409" i="4"/>
  <c r="T3410" i="4"/>
  <c r="U3410" i="4"/>
  <c r="T3411" i="4"/>
  <c r="U3411" i="4"/>
  <c r="T3412" i="4"/>
  <c r="U3412" i="4"/>
  <c r="T3413" i="4"/>
  <c r="U3413" i="4"/>
  <c r="T3414" i="4"/>
  <c r="U3414" i="4"/>
  <c r="T3415" i="4"/>
  <c r="U3415" i="4"/>
  <c r="T3416" i="4"/>
  <c r="U3416" i="4"/>
  <c r="T3417" i="4"/>
  <c r="U3417" i="4"/>
  <c r="T3418" i="4"/>
  <c r="U3418" i="4"/>
  <c r="T3419" i="4"/>
  <c r="U3419" i="4"/>
  <c r="T3420" i="4"/>
  <c r="U3420" i="4"/>
  <c r="T3421" i="4"/>
  <c r="U3421" i="4"/>
  <c r="T3422" i="4"/>
  <c r="U3422" i="4"/>
  <c r="T3423" i="4"/>
  <c r="U3423" i="4"/>
  <c r="T3424" i="4"/>
  <c r="U3424" i="4"/>
  <c r="T3425" i="4"/>
  <c r="U3425" i="4"/>
  <c r="T3426" i="4"/>
  <c r="U3426" i="4"/>
  <c r="T3427" i="4"/>
  <c r="U3427" i="4"/>
  <c r="T3428" i="4"/>
  <c r="U3428" i="4"/>
  <c r="T3429" i="4"/>
  <c r="U3429" i="4"/>
  <c r="T3430" i="4"/>
  <c r="U3430" i="4"/>
  <c r="T3431" i="4"/>
  <c r="U3431" i="4"/>
  <c r="T3432" i="4"/>
  <c r="U3432" i="4"/>
  <c r="T3433" i="4"/>
  <c r="U3433" i="4"/>
  <c r="T3434" i="4"/>
  <c r="U3434" i="4"/>
  <c r="T3435" i="4"/>
  <c r="U3435" i="4"/>
  <c r="T3436" i="4"/>
  <c r="U3436" i="4"/>
  <c r="T3437" i="4"/>
  <c r="U3437" i="4"/>
  <c r="T3438" i="4"/>
  <c r="U3438" i="4"/>
  <c r="T3439" i="4"/>
  <c r="U3439" i="4"/>
  <c r="T3440" i="4"/>
  <c r="U3440" i="4"/>
  <c r="T3441" i="4"/>
  <c r="U3441" i="4"/>
  <c r="T3442" i="4"/>
  <c r="U3442" i="4"/>
  <c r="T3443" i="4"/>
  <c r="U3443" i="4"/>
  <c r="T3444" i="4"/>
  <c r="U3444" i="4"/>
  <c r="T3445" i="4"/>
  <c r="U3445" i="4"/>
  <c r="T3446" i="4"/>
  <c r="U3446" i="4"/>
  <c r="T3447" i="4"/>
  <c r="U3447" i="4"/>
  <c r="T3448" i="4"/>
  <c r="U3448" i="4"/>
  <c r="T3449" i="4"/>
  <c r="U3449" i="4"/>
  <c r="T3450" i="4"/>
  <c r="U3450" i="4"/>
  <c r="T3451" i="4"/>
  <c r="U3451" i="4"/>
  <c r="T3452" i="4"/>
  <c r="U3452" i="4"/>
  <c r="T3453" i="4"/>
  <c r="U3453" i="4"/>
  <c r="T3454" i="4"/>
  <c r="U3454" i="4"/>
  <c r="T3455" i="4"/>
  <c r="U3455" i="4"/>
  <c r="T3456" i="4"/>
  <c r="U3456" i="4"/>
  <c r="T3457" i="4"/>
  <c r="U3457" i="4"/>
  <c r="T3458" i="4"/>
  <c r="U3458" i="4"/>
  <c r="T3459" i="4"/>
  <c r="U3459" i="4"/>
  <c r="T3460" i="4"/>
  <c r="U3460" i="4"/>
  <c r="T3461" i="4"/>
  <c r="U3461" i="4"/>
  <c r="T3462" i="4"/>
  <c r="U3462" i="4"/>
  <c r="T3463" i="4"/>
  <c r="U3463" i="4"/>
  <c r="T3464" i="4"/>
  <c r="U3464" i="4"/>
  <c r="T3465" i="4"/>
  <c r="U3465" i="4"/>
  <c r="T3466" i="4"/>
  <c r="U3466" i="4"/>
  <c r="T3467" i="4"/>
  <c r="U3467" i="4"/>
  <c r="T3468" i="4"/>
  <c r="U3468" i="4"/>
  <c r="T3469" i="4"/>
  <c r="U3469" i="4"/>
  <c r="T3470" i="4"/>
  <c r="U3470" i="4"/>
  <c r="T3471" i="4"/>
  <c r="U3471" i="4"/>
  <c r="T3472" i="4"/>
  <c r="U3472" i="4"/>
  <c r="T3473" i="4"/>
  <c r="U3473" i="4"/>
  <c r="T3474" i="4"/>
  <c r="U3474" i="4"/>
  <c r="T3475" i="4"/>
  <c r="U3475" i="4"/>
  <c r="T3476" i="4"/>
  <c r="U3476" i="4"/>
  <c r="T3477" i="4"/>
  <c r="U3477" i="4"/>
  <c r="T3478" i="4"/>
  <c r="U3478" i="4"/>
  <c r="T3479" i="4"/>
  <c r="U3479" i="4"/>
  <c r="T3480" i="4"/>
  <c r="U3480" i="4"/>
  <c r="T3481" i="4"/>
  <c r="U3481" i="4"/>
  <c r="T3482" i="4"/>
  <c r="U3482" i="4"/>
  <c r="T3483" i="4"/>
  <c r="U3483" i="4"/>
  <c r="T3484" i="4"/>
  <c r="U3484" i="4"/>
  <c r="T3485" i="4"/>
  <c r="U3485" i="4"/>
  <c r="T3486" i="4"/>
  <c r="U3486" i="4"/>
  <c r="T3487" i="4"/>
  <c r="U3487" i="4"/>
  <c r="T3488" i="4"/>
  <c r="U3488" i="4"/>
  <c r="T3489" i="4"/>
  <c r="U3489" i="4"/>
  <c r="T3490" i="4"/>
  <c r="U3490" i="4"/>
  <c r="T3491" i="4"/>
  <c r="U3491" i="4"/>
  <c r="T3492" i="4"/>
  <c r="U3492" i="4"/>
  <c r="T3493" i="4"/>
  <c r="U3493" i="4"/>
  <c r="T3494" i="4"/>
  <c r="U3494" i="4"/>
  <c r="T3495" i="4"/>
  <c r="U3495" i="4"/>
  <c r="T3496" i="4"/>
  <c r="U3496" i="4"/>
  <c r="T3497" i="4"/>
  <c r="U3497" i="4"/>
  <c r="T3498" i="4"/>
  <c r="U3498" i="4"/>
  <c r="T3499" i="4"/>
  <c r="U3499" i="4"/>
  <c r="T3500" i="4"/>
  <c r="U3500" i="4"/>
  <c r="T3501" i="4"/>
  <c r="U3501" i="4"/>
  <c r="T3502" i="4"/>
  <c r="U3502" i="4"/>
  <c r="T3503" i="4"/>
  <c r="U3503" i="4"/>
  <c r="T3504" i="4"/>
  <c r="U3504" i="4"/>
  <c r="T3505" i="4"/>
  <c r="U3505" i="4"/>
  <c r="T3506" i="4"/>
  <c r="U3506" i="4"/>
  <c r="T3507" i="4"/>
  <c r="U3507" i="4"/>
  <c r="T3508" i="4"/>
  <c r="U3508" i="4"/>
  <c r="T3509" i="4"/>
  <c r="U3509" i="4"/>
  <c r="T3510" i="4"/>
  <c r="U3510" i="4"/>
  <c r="T3511" i="4"/>
  <c r="U3511" i="4"/>
  <c r="T3512" i="4"/>
  <c r="U3512" i="4"/>
  <c r="T3513" i="4"/>
  <c r="U3513" i="4"/>
  <c r="T3514" i="4"/>
  <c r="U3514" i="4"/>
  <c r="T3515" i="4"/>
  <c r="U3515" i="4"/>
  <c r="T3516" i="4"/>
  <c r="U3516" i="4"/>
  <c r="T3517" i="4"/>
  <c r="U3517" i="4"/>
  <c r="T3518" i="4"/>
  <c r="U3518" i="4"/>
  <c r="T3519" i="4"/>
  <c r="U3519" i="4"/>
  <c r="T3520" i="4"/>
  <c r="U3520" i="4"/>
  <c r="T3521" i="4"/>
  <c r="U3521" i="4"/>
  <c r="T3522" i="4"/>
  <c r="U3522" i="4"/>
  <c r="T3523" i="4"/>
  <c r="U3523" i="4"/>
  <c r="T3524" i="4"/>
  <c r="U3524" i="4"/>
  <c r="T3525" i="4"/>
  <c r="U3525" i="4"/>
  <c r="T3526" i="4"/>
  <c r="U3526" i="4"/>
  <c r="T3527" i="4"/>
  <c r="U3527" i="4"/>
  <c r="T3528" i="4"/>
  <c r="U3528" i="4"/>
  <c r="T3529" i="4"/>
  <c r="U3529" i="4"/>
  <c r="T3530" i="4"/>
  <c r="U3530" i="4"/>
  <c r="T3531" i="4"/>
  <c r="U3531" i="4"/>
  <c r="T3532" i="4"/>
  <c r="U3532" i="4"/>
  <c r="T3533" i="4"/>
  <c r="U3533" i="4"/>
  <c r="T3534" i="4"/>
  <c r="U3534" i="4"/>
  <c r="T3535" i="4"/>
  <c r="U3535" i="4"/>
  <c r="T3536" i="4"/>
  <c r="U3536" i="4"/>
  <c r="T3537" i="4"/>
  <c r="U3537" i="4"/>
  <c r="T3538" i="4"/>
  <c r="U3538" i="4"/>
  <c r="T3539" i="4"/>
  <c r="U3539" i="4"/>
  <c r="T3540" i="4"/>
  <c r="U3540" i="4"/>
  <c r="T3541" i="4"/>
  <c r="U3541" i="4"/>
  <c r="T3542" i="4"/>
  <c r="U3542" i="4"/>
  <c r="T3543" i="4"/>
  <c r="U3543" i="4"/>
  <c r="T3544" i="4"/>
  <c r="U3544" i="4"/>
  <c r="T3545" i="4"/>
  <c r="U3545" i="4"/>
  <c r="T3546" i="4"/>
  <c r="U3546" i="4"/>
  <c r="T3547" i="4"/>
  <c r="U3547" i="4"/>
  <c r="T3548" i="4"/>
  <c r="U3548" i="4"/>
  <c r="T3549" i="4"/>
  <c r="U3549" i="4"/>
  <c r="T3550" i="4"/>
  <c r="U3550" i="4"/>
  <c r="T3551" i="4"/>
  <c r="U3551" i="4"/>
  <c r="T3552" i="4"/>
  <c r="U3552" i="4"/>
  <c r="T3553" i="4"/>
  <c r="U3553" i="4"/>
  <c r="T3554" i="4"/>
  <c r="U3554" i="4"/>
  <c r="T3555" i="4"/>
  <c r="U3555" i="4"/>
  <c r="T3556" i="4"/>
  <c r="U3556" i="4"/>
  <c r="T3557" i="4"/>
  <c r="U3557" i="4"/>
  <c r="T3558" i="4"/>
  <c r="U3558" i="4"/>
  <c r="T3559" i="4"/>
  <c r="U3559" i="4"/>
  <c r="T3560" i="4"/>
  <c r="U3560" i="4"/>
  <c r="T3561" i="4"/>
  <c r="U3561" i="4"/>
  <c r="T3562" i="4"/>
  <c r="U3562" i="4"/>
  <c r="T3563" i="4"/>
  <c r="U3563" i="4"/>
  <c r="T3564" i="4"/>
  <c r="U3564" i="4"/>
  <c r="T3565" i="4"/>
  <c r="U3565" i="4"/>
  <c r="T3566" i="4"/>
  <c r="U3566" i="4"/>
  <c r="T3567" i="4"/>
  <c r="U3567" i="4"/>
  <c r="T3568" i="4"/>
  <c r="U3568" i="4"/>
  <c r="T3569" i="4"/>
  <c r="U3569" i="4"/>
  <c r="T3570" i="4"/>
  <c r="U3570" i="4"/>
  <c r="T3571" i="4"/>
  <c r="U3571" i="4"/>
  <c r="T3572" i="4"/>
  <c r="U3572" i="4"/>
  <c r="T3573" i="4"/>
  <c r="U3573" i="4"/>
  <c r="T3574" i="4"/>
  <c r="U3574" i="4"/>
  <c r="T3575" i="4"/>
  <c r="U3575" i="4"/>
  <c r="T3576" i="4"/>
  <c r="U3576" i="4"/>
  <c r="T3577" i="4"/>
  <c r="U3577" i="4"/>
  <c r="T3578" i="4"/>
  <c r="U3578" i="4"/>
  <c r="T3579" i="4"/>
  <c r="U3579" i="4"/>
  <c r="T3580" i="4"/>
  <c r="U3580" i="4"/>
  <c r="T3581" i="4"/>
  <c r="U3581" i="4"/>
  <c r="T3582" i="4"/>
  <c r="U3582" i="4"/>
  <c r="T3583" i="4"/>
  <c r="U3583" i="4"/>
  <c r="T3584" i="4"/>
  <c r="U3584" i="4"/>
  <c r="T3585" i="4"/>
  <c r="U3585" i="4"/>
  <c r="T3586" i="4"/>
  <c r="U3586" i="4"/>
  <c r="T3587" i="4"/>
  <c r="U3587" i="4"/>
  <c r="T3588" i="4"/>
  <c r="U3588" i="4"/>
  <c r="T3589" i="4"/>
  <c r="U3589" i="4"/>
  <c r="T3590" i="4"/>
  <c r="U3590" i="4"/>
  <c r="T3591" i="4"/>
  <c r="U3591" i="4"/>
  <c r="T3592" i="4"/>
  <c r="U3592" i="4"/>
  <c r="T3593" i="4"/>
  <c r="U3593" i="4"/>
  <c r="T3594" i="4"/>
  <c r="U3594" i="4"/>
  <c r="T3595" i="4"/>
  <c r="U3595" i="4"/>
  <c r="T3596" i="4"/>
  <c r="U3596" i="4"/>
  <c r="T3597" i="4"/>
  <c r="U3597" i="4"/>
  <c r="T3598" i="4"/>
  <c r="U3598" i="4"/>
  <c r="T3599" i="4"/>
  <c r="U3599" i="4"/>
  <c r="T3600" i="4"/>
  <c r="U3600" i="4"/>
  <c r="T3601" i="4"/>
  <c r="U3601" i="4"/>
  <c r="T3602" i="4"/>
  <c r="U3602" i="4"/>
  <c r="T3603" i="4"/>
  <c r="U3603" i="4"/>
  <c r="T3604" i="4"/>
  <c r="U3604" i="4"/>
  <c r="T3605" i="4"/>
  <c r="U3605" i="4"/>
  <c r="T3606" i="4"/>
  <c r="U3606" i="4"/>
  <c r="T3607" i="4"/>
  <c r="U3607" i="4"/>
  <c r="T3608" i="4"/>
  <c r="U3608" i="4"/>
  <c r="T3609" i="4"/>
  <c r="U3609" i="4"/>
  <c r="T3610" i="4"/>
  <c r="U3610" i="4"/>
  <c r="T3611" i="4"/>
  <c r="U3611" i="4"/>
  <c r="T3612" i="4"/>
  <c r="U3612" i="4"/>
  <c r="T3613" i="4"/>
  <c r="U3613" i="4"/>
  <c r="T3614" i="4"/>
  <c r="U3614" i="4"/>
  <c r="T3615" i="4"/>
  <c r="U3615" i="4"/>
  <c r="T3616" i="4"/>
  <c r="U3616" i="4"/>
  <c r="T3617" i="4"/>
  <c r="U3617" i="4"/>
  <c r="T3618" i="4"/>
  <c r="U3618" i="4"/>
  <c r="T3619" i="4"/>
  <c r="U3619" i="4"/>
  <c r="T3620" i="4"/>
  <c r="U3620" i="4"/>
  <c r="T3621" i="4"/>
  <c r="U3621" i="4"/>
  <c r="T3622" i="4"/>
  <c r="U3622" i="4"/>
  <c r="T3623" i="4"/>
  <c r="U3623" i="4"/>
  <c r="T3624" i="4"/>
  <c r="U3624" i="4"/>
  <c r="T3625" i="4"/>
  <c r="U3625" i="4"/>
  <c r="T3626" i="4"/>
  <c r="U3626" i="4"/>
  <c r="T3627" i="4"/>
  <c r="U3627" i="4"/>
  <c r="T3628" i="4"/>
  <c r="U3628" i="4"/>
  <c r="T3629" i="4"/>
  <c r="U3629" i="4"/>
  <c r="T3630" i="4"/>
  <c r="U3630" i="4"/>
  <c r="T3631" i="4"/>
  <c r="U3631" i="4"/>
  <c r="T3632" i="4"/>
  <c r="U3632" i="4"/>
  <c r="T3633" i="4"/>
  <c r="U3633" i="4"/>
  <c r="T3634" i="4"/>
  <c r="U3634" i="4"/>
  <c r="T3635" i="4"/>
  <c r="U3635" i="4"/>
  <c r="T3636" i="4"/>
  <c r="U3636" i="4"/>
  <c r="T3637" i="4"/>
  <c r="U3637" i="4"/>
  <c r="T3638" i="4"/>
  <c r="U3638" i="4"/>
  <c r="T3639" i="4"/>
  <c r="U3639" i="4"/>
  <c r="T3640" i="4"/>
  <c r="U3640" i="4"/>
  <c r="T3641" i="4"/>
  <c r="U3641" i="4"/>
  <c r="T3642" i="4"/>
  <c r="U3642" i="4"/>
  <c r="T3643" i="4"/>
  <c r="U3643" i="4"/>
  <c r="T3644" i="4"/>
  <c r="U3644" i="4"/>
  <c r="T3645" i="4"/>
  <c r="U3645" i="4"/>
  <c r="T3646" i="4"/>
  <c r="U3646" i="4"/>
  <c r="T3647" i="4"/>
  <c r="U3647" i="4"/>
  <c r="T3648" i="4"/>
  <c r="U3648" i="4"/>
  <c r="T3649" i="4"/>
  <c r="U3649" i="4"/>
  <c r="T3650" i="4"/>
  <c r="U3650" i="4"/>
  <c r="T3651" i="4"/>
  <c r="U3651" i="4"/>
  <c r="T3652" i="4"/>
  <c r="U3652" i="4"/>
  <c r="T3653" i="4"/>
  <c r="U3653" i="4"/>
  <c r="T3654" i="4"/>
  <c r="U3654" i="4"/>
  <c r="T3655" i="4"/>
  <c r="U3655" i="4"/>
  <c r="T3656" i="4"/>
  <c r="U3656" i="4"/>
  <c r="T3657" i="4"/>
  <c r="U3657" i="4"/>
  <c r="T3658" i="4"/>
  <c r="U3658" i="4"/>
  <c r="T3659" i="4"/>
  <c r="U3659" i="4"/>
  <c r="T3660" i="4"/>
  <c r="U3660" i="4"/>
  <c r="U2" i="4"/>
  <c r="T2" i="4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2" i="2"/>
  <c r="V3" i="4" l="1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2" i="4"/>
  <c r="S3" i="4" l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2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2" i="4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2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2" i="2"/>
  <c r="P305" i="2" l="1"/>
  <c r="P3102" i="2"/>
  <c r="P1814" i="2"/>
  <c r="P3329" i="2"/>
  <c r="P2469" i="2"/>
  <c r="P1481" i="2"/>
  <c r="P3252" i="2"/>
  <c r="P3176" i="2"/>
  <c r="P3024" i="2"/>
  <c r="P2948" i="2"/>
  <c r="P2064" i="2"/>
  <c r="P1660" i="2"/>
  <c r="P3554" i="2"/>
  <c r="P2874" i="2"/>
  <c r="P2670" i="2"/>
  <c r="P2574" i="2"/>
  <c r="P2270" i="2"/>
  <c r="P1966" i="2"/>
  <c r="P3441" i="2"/>
  <c r="P1067" i="2"/>
  <c r="P503" i="2"/>
  <c r="P3526" i="2"/>
  <c r="P3414" i="2"/>
  <c r="P3194" i="2"/>
  <c r="P2910" i="2"/>
  <c r="P2318" i="2"/>
  <c r="P2214" i="2"/>
  <c r="P2118" i="2"/>
  <c r="P3383" i="2"/>
  <c r="P1273" i="2"/>
  <c r="P3633" i="2"/>
  <c r="P3629" i="2"/>
  <c r="P3617" i="2"/>
  <c r="P3601" i="2"/>
  <c r="P3533" i="2"/>
  <c r="P3521" i="2"/>
  <c r="P3505" i="2"/>
  <c r="P3501" i="2"/>
  <c r="P3489" i="2"/>
  <c r="P3473" i="2"/>
  <c r="P3405" i="2"/>
  <c r="P3393" i="2"/>
  <c r="P3377" i="2"/>
  <c r="P3373" i="2"/>
  <c r="P3361" i="2"/>
  <c r="P3345" i="2"/>
  <c r="P3317" i="2"/>
  <c r="P3301" i="2"/>
  <c r="P3261" i="2"/>
  <c r="P3245" i="2"/>
  <c r="P3237" i="2"/>
  <c r="P3181" i="2"/>
  <c r="P3161" i="2"/>
  <c r="P3145" i="2"/>
  <c r="P3109" i="2"/>
  <c r="P3053" i="2"/>
  <c r="P3033" i="2"/>
  <c r="P3017" i="2"/>
  <c r="P2953" i="2"/>
  <c r="P2933" i="2"/>
  <c r="P2917" i="2"/>
  <c r="P2877" i="2"/>
  <c r="P2753" i="2"/>
  <c r="P2709" i="2"/>
  <c r="P2705" i="2"/>
  <c r="P2677" i="2"/>
  <c r="P2822" i="2"/>
  <c r="P2090" i="2"/>
  <c r="P2773" i="2"/>
  <c r="P875" i="2"/>
  <c r="P3398" i="2"/>
  <c r="P3138" i="2"/>
  <c r="P3118" i="2"/>
  <c r="P2890" i="2"/>
  <c r="P2518" i="2"/>
  <c r="P2014" i="2"/>
  <c r="P3611" i="2"/>
  <c r="P2368" i="2"/>
  <c r="P3499" i="2"/>
  <c r="P2165" i="2"/>
  <c r="P3635" i="2"/>
  <c r="P3631" i="2"/>
  <c r="P3627" i="2"/>
  <c r="P3511" i="2"/>
  <c r="P3483" i="2"/>
  <c r="P3371" i="2"/>
  <c r="P3355" i="2"/>
  <c r="P3542" i="2"/>
  <c r="P3426" i="2"/>
  <c r="P3309" i="2"/>
  <c r="P3232" i="2"/>
  <c r="P3160" i="2"/>
  <c r="P3081" i="2"/>
  <c r="P3005" i="2"/>
  <c r="P2932" i="2"/>
  <c r="P2848" i="2"/>
  <c r="P2746" i="2"/>
  <c r="P2649" i="2"/>
  <c r="P2545" i="2"/>
  <c r="P2442" i="2"/>
  <c r="P2346" i="2"/>
  <c r="P2241" i="2"/>
  <c r="P2140" i="2"/>
  <c r="P2042" i="2"/>
  <c r="P1929" i="2"/>
  <c r="P1774" i="2"/>
  <c r="P1630" i="2"/>
  <c r="P1424" i="2"/>
  <c r="P1217" i="2"/>
  <c r="P1025" i="2"/>
  <c r="P796" i="2"/>
  <c r="P391" i="2"/>
  <c r="P1371" i="2"/>
  <c r="P1179" i="2"/>
  <c r="P695" i="2"/>
  <c r="P3316" i="2"/>
  <c r="P3280" i="2"/>
  <c r="P3224" i="2"/>
  <c r="P3204" i="2"/>
  <c r="P3188" i="2"/>
  <c r="P3124" i="2"/>
  <c r="P3104" i="2"/>
  <c r="P3088" i="2"/>
  <c r="P3048" i="2"/>
  <c r="P3032" i="2"/>
  <c r="P2996" i="2"/>
  <c r="P2976" i="2"/>
  <c r="P2960" i="2"/>
  <c r="P2920" i="2"/>
  <c r="P2904" i="2"/>
  <c r="P2896" i="2"/>
  <c r="P2860" i="2"/>
  <c r="P2804" i="2"/>
  <c r="P2784" i="2"/>
  <c r="P2688" i="2"/>
  <c r="P2660" i="2"/>
  <c r="P2652" i="2"/>
  <c r="P2612" i="2"/>
  <c r="P2576" i="2"/>
  <c r="P2556" i="2"/>
  <c r="P2500" i="2"/>
  <c r="P2460" i="2"/>
  <c r="P2432" i="2"/>
  <c r="P2404" i="2"/>
  <c r="P2384" i="2"/>
  <c r="P2356" i="2"/>
  <c r="P2348" i="2"/>
  <c r="P2308" i="2"/>
  <c r="P2272" i="2"/>
  <c r="P2204" i="2"/>
  <c r="P2176" i="2"/>
  <c r="P2156" i="2"/>
  <c r="P2148" i="2"/>
  <c r="P2128" i="2"/>
  <c r="P2100" i="2"/>
  <c r="P2080" i="2"/>
  <c r="P2052" i="2"/>
  <c r="P2044" i="2"/>
  <c r="P1900" i="2"/>
  <c r="P1872" i="2"/>
  <c r="P1860" i="2"/>
  <c r="P1716" i="2"/>
  <c r="P1644" i="2"/>
  <c r="P1632" i="2"/>
  <c r="P1500" i="2"/>
  <c r="P1484" i="2"/>
  <c r="P1444" i="2"/>
  <c r="P1332" i="2"/>
  <c r="P1292" i="2"/>
  <c r="P1236" i="2"/>
  <c r="P3597" i="2"/>
  <c r="P3619" i="2"/>
  <c r="P3607" i="2"/>
  <c r="P3599" i="2"/>
  <c r="P3591" i="2"/>
  <c r="P3583" i="2"/>
  <c r="P3575" i="2"/>
  <c r="P3567" i="2"/>
  <c r="P3559" i="2"/>
  <c r="P3551" i="2"/>
  <c r="P3543" i="2"/>
  <c r="P3535" i="2"/>
  <c r="P3527" i="2"/>
  <c r="P3519" i="2"/>
  <c r="P3507" i="2"/>
  <c r="P3495" i="2"/>
  <c r="P3487" i="2"/>
  <c r="P3475" i="2"/>
  <c r="P3463" i="2"/>
  <c r="P3455" i="2"/>
  <c r="P3431" i="2"/>
  <c r="P3415" i="2"/>
  <c r="P3403" i="2"/>
  <c r="P3395" i="2"/>
  <c r="P3379" i="2"/>
  <c r="P3363" i="2"/>
  <c r="P3351" i="2"/>
  <c r="P3343" i="2"/>
  <c r="P3335" i="2"/>
  <c r="P3327" i="2"/>
  <c r="P3319" i="2"/>
  <c r="P3307" i="2"/>
  <c r="P3295" i="2"/>
  <c r="P3287" i="2"/>
  <c r="P3279" i="2"/>
  <c r="P3271" i="2"/>
  <c r="P3263" i="2"/>
  <c r="P3255" i="2"/>
  <c r="P3247" i="2"/>
  <c r="P3239" i="2"/>
  <c r="P3231" i="2"/>
  <c r="P3223" i="2"/>
  <c r="P3215" i="2"/>
  <c r="P3207" i="2"/>
  <c r="P3199" i="2"/>
  <c r="P3191" i="2"/>
  <c r="P3183" i="2"/>
  <c r="P3175" i="2"/>
  <c r="P3167" i="2"/>
  <c r="P3159" i="2"/>
  <c r="P3151" i="2"/>
  <c r="P3143" i="2"/>
  <c r="P3139" i="2"/>
  <c r="P3135" i="2"/>
  <c r="P3131" i="2"/>
  <c r="P3127" i="2"/>
  <c r="P3115" i="2"/>
  <c r="P3103" i="2"/>
  <c r="P3095" i="2"/>
  <c r="P3083" i="2"/>
  <c r="P3071" i="2"/>
  <c r="P3067" i="2"/>
  <c r="P3059" i="2"/>
  <c r="P3047" i="2"/>
  <c r="P3035" i="2"/>
  <c r="P3019" i="2"/>
  <c r="P3007" i="2"/>
  <c r="P2995" i="2"/>
  <c r="P2983" i="2"/>
  <c r="P2975" i="2"/>
  <c r="P2959" i="2"/>
  <c r="P2951" i="2"/>
  <c r="P2943" i="2"/>
  <c r="P2935" i="2"/>
  <c r="P2927" i="2"/>
  <c r="P2919" i="2"/>
  <c r="P2911" i="2"/>
  <c r="P2903" i="2"/>
  <c r="P2895" i="2"/>
  <c r="P2887" i="2"/>
  <c r="P2879" i="2"/>
  <c r="P2871" i="2"/>
  <c r="P2863" i="2"/>
  <c r="P2855" i="2"/>
  <c r="P2847" i="2"/>
  <c r="P2839" i="2"/>
  <c r="P2831" i="2"/>
  <c r="P2823" i="2"/>
  <c r="P2815" i="2"/>
  <c r="P2807" i="2"/>
  <c r="P2799" i="2"/>
  <c r="P2791" i="2"/>
  <c r="P2783" i="2"/>
  <c r="P2775" i="2"/>
  <c r="P2767" i="2"/>
  <c r="P2759" i="2"/>
  <c r="P2751" i="2"/>
  <c r="P2743" i="2"/>
  <c r="P2735" i="2"/>
  <c r="P2727" i="2"/>
  <c r="P2719" i="2"/>
  <c r="P2711" i="2"/>
  <c r="P2703" i="2"/>
  <c r="P2695" i="2"/>
  <c r="P2687" i="2"/>
  <c r="P2683" i="2"/>
  <c r="P2675" i="2"/>
  <c r="P2667" i="2"/>
  <c r="P2659" i="2"/>
  <c r="P2651" i="2"/>
  <c r="P2643" i="2"/>
  <c r="P2635" i="2"/>
  <c r="P2623" i="2"/>
  <c r="P2619" i="2"/>
  <c r="P2607" i="2"/>
  <c r="P2603" i="2"/>
  <c r="P2595" i="2"/>
  <c r="P2587" i="2"/>
  <c r="P2579" i="2"/>
  <c r="P2567" i="2"/>
  <c r="P2559" i="2"/>
  <c r="P2551" i="2"/>
  <c r="P2543" i="2"/>
  <c r="P2535" i="2"/>
  <c r="P2531" i="2"/>
  <c r="P2523" i="2"/>
  <c r="P2511" i="2"/>
  <c r="P2507" i="2"/>
  <c r="P2495" i="2"/>
  <c r="P2491" i="2"/>
  <c r="P2487" i="2"/>
  <c r="P2483" i="2"/>
  <c r="P2479" i="2"/>
  <c r="P2475" i="2"/>
  <c r="P2471" i="2"/>
  <c r="P2467" i="2"/>
  <c r="P2463" i="2"/>
  <c r="P2459" i="2"/>
  <c r="P2455" i="2"/>
  <c r="P2451" i="2"/>
  <c r="P2447" i="2"/>
  <c r="P2443" i="2"/>
  <c r="P2439" i="2"/>
  <c r="P2435" i="2"/>
  <c r="P2431" i="2"/>
  <c r="P2427" i="2"/>
  <c r="P2423" i="2"/>
  <c r="P2419" i="2"/>
  <c r="P2415" i="2"/>
  <c r="P2411" i="2"/>
  <c r="P2407" i="2"/>
  <c r="P2403" i="2"/>
  <c r="P2399" i="2"/>
  <c r="P2395" i="2"/>
  <c r="P2391" i="2"/>
  <c r="P2387" i="2"/>
  <c r="P2383" i="2"/>
  <c r="P2379" i="2"/>
  <c r="P2375" i="2"/>
  <c r="P2371" i="2"/>
  <c r="P2367" i="2"/>
  <c r="P2363" i="2"/>
  <c r="P2359" i="2"/>
  <c r="P2355" i="2"/>
  <c r="P2351" i="2"/>
  <c r="P2347" i="2"/>
  <c r="P2343" i="2"/>
  <c r="P2339" i="2"/>
  <c r="P2335" i="2"/>
  <c r="P2331" i="2"/>
  <c r="P2327" i="2"/>
  <c r="P2323" i="2"/>
  <c r="P2319" i="2"/>
  <c r="P2315" i="2"/>
  <c r="P2311" i="2"/>
  <c r="P2307" i="2"/>
  <c r="P2303" i="2"/>
  <c r="P2299" i="2"/>
  <c r="P2295" i="2"/>
  <c r="P2291" i="2"/>
  <c r="P2287" i="2"/>
  <c r="P2283" i="2"/>
  <c r="P2279" i="2"/>
  <c r="P2275" i="2"/>
  <c r="P2271" i="2"/>
  <c r="P2267" i="2"/>
  <c r="P2263" i="2"/>
  <c r="P2259" i="2"/>
  <c r="P2255" i="2"/>
  <c r="P2251" i="2"/>
  <c r="P2247" i="2"/>
  <c r="P2243" i="2"/>
  <c r="P2239" i="2"/>
  <c r="P2235" i="2"/>
  <c r="P2231" i="2"/>
  <c r="P2227" i="2"/>
  <c r="P2223" i="2"/>
  <c r="P2219" i="2"/>
  <c r="P2215" i="2"/>
  <c r="P2211" i="2"/>
  <c r="P2207" i="2"/>
  <c r="P2203" i="2"/>
  <c r="P2199" i="2"/>
  <c r="P2195" i="2"/>
  <c r="P2191" i="2"/>
  <c r="P2187" i="2"/>
  <c r="P2183" i="2"/>
  <c r="P2179" i="2"/>
  <c r="P2175" i="2"/>
  <c r="P2171" i="2"/>
  <c r="P2167" i="2"/>
  <c r="P2163" i="2"/>
  <c r="P2159" i="2"/>
  <c r="P2155" i="2"/>
  <c r="P2151" i="2"/>
  <c r="P2147" i="2"/>
  <c r="P2143" i="2"/>
  <c r="P2139" i="2"/>
  <c r="P2135" i="2"/>
  <c r="P2131" i="2"/>
  <c r="P2127" i="2"/>
  <c r="P2123" i="2"/>
  <c r="P2119" i="2"/>
  <c r="P2115" i="2"/>
  <c r="P2111" i="2"/>
  <c r="P2107" i="2"/>
  <c r="P2103" i="2"/>
  <c r="P2099" i="2"/>
  <c r="P2095" i="2"/>
  <c r="P2091" i="2"/>
  <c r="P2087" i="2"/>
  <c r="P2083" i="2"/>
  <c r="P2079" i="2"/>
  <c r="P2075" i="2"/>
  <c r="P2071" i="2"/>
  <c r="P2067" i="2"/>
  <c r="P2063" i="2"/>
  <c r="P2059" i="2"/>
  <c r="P2055" i="2"/>
  <c r="P2051" i="2"/>
  <c r="P2047" i="2"/>
  <c r="P2043" i="2"/>
  <c r="P2039" i="2"/>
  <c r="P2035" i="2"/>
  <c r="P2031" i="2"/>
  <c r="P2027" i="2"/>
  <c r="P2023" i="2"/>
  <c r="P2019" i="2"/>
  <c r="P2015" i="2"/>
  <c r="P2011" i="2"/>
  <c r="P2007" i="2"/>
  <c r="P2003" i="2"/>
  <c r="P1999" i="2"/>
  <c r="P1995" i="2"/>
  <c r="P1991" i="2"/>
  <c r="P1987" i="2"/>
  <c r="P1983" i="2"/>
  <c r="P1979" i="2"/>
  <c r="P1975" i="2"/>
  <c r="P1971" i="2"/>
  <c r="P1967" i="2"/>
  <c r="P1963" i="2"/>
  <c r="P1959" i="2"/>
  <c r="P1955" i="2"/>
  <c r="P1951" i="2"/>
  <c r="P1947" i="2"/>
  <c r="P1943" i="2"/>
  <c r="P1939" i="2"/>
  <c r="P1935" i="2"/>
  <c r="P1931" i="2"/>
  <c r="P1927" i="2"/>
  <c r="P1923" i="2"/>
  <c r="P1919" i="2"/>
  <c r="P1915" i="2"/>
  <c r="P1911" i="2"/>
  <c r="P1907" i="2"/>
  <c r="P1903" i="2"/>
  <c r="P1899" i="2"/>
  <c r="P1895" i="2"/>
  <c r="P1891" i="2"/>
  <c r="P1887" i="2"/>
  <c r="P1883" i="2"/>
  <c r="P1879" i="2"/>
  <c r="P1875" i="2"/>
  <c r="P1871" i="2"/>
  <c r="P1867" i="2"/>
  <c r="P1863" i="2"/>
  <c r="P1859" i="2"/>
  <c r="P1855" i="2"/>
  <c r="P1851" i="2"/>
  <c r="P1847" i="2"/>
  <c r="P1843" i="2"/>
  <c r="P1839" i="2"/>
  <c r="P1835" i="2"/>
  <c r="P1831" i="2"/>
  <c r="P1827" i="2"/>
  <c r="P1823" i="2"/>
  <c r="P1819" i="2"/>
  <c r="P1815" i="2"/>
  <c r="P1811" i="2"/>
  <c r="P1807" i="2"/>
  <c r="P1803" i="2"/>
  <c r="P1799" i="2"/>
  <c r="P1795" i="2"/>
  <c r="P1791" i="2"/>
  <c r="P1787" i="2"/>
  <c r="P1783" i="2"/>
  <c r="P1779" i="2"/>
  <c r="P1775" i="2"/>
  <c r="P1771" i="2"/>
  <c r="P1767" i="2"/>
  <c r="P1763" i="2"/>
  <c r="P1759" i="2"/>
  <c r="P1755" i="2"/>
  <c r="P1751" i="2"/>
  <c r="P1747" i="2"/>
  <c r="P1743" i="2"/>
  <c r="P1739" i="2"/>
  <c r="P1735" i="2"/>
  <c r="P1731" i="2"/>
  <c r="P1727" i="2"/>
  <c r="P1723" i="2"/>
  <c r="P1719" i="2"/>
  <c r="P1715" i="2"/>
  <c r="P1711" i="2"/>
  <c r="P1707" i="2"/>
  <c r="P1703" i="2"/>
  <c r="P1699" i="2"/>
  <c r="P1695" i="2"/>
  <c r="P1691" i="2"/>
  <c r="P1687" i="2"/>
  <c r="P1683" i="2"/>
  <c r="P1679" i="2"/>
  <c r="P1675" i="2"/>
  <c r="P1671" i="2"/>
  <c r="P1667" i="2"/>
  <c r="P1663" i="2"/>
  <c r="P1659" i="2"/>
  <c r="P1655" i="2"/>
  <c r="P1651" i="2"/>
  <c r="P1647" i="2"/>
  <c r="P1643" i="2"/>
  <c r="P1639" i="2"/>
  <c r="P1635" i="2"/>
  <c r="P1631" i="2"/>
  <c r="P1627" i="2"/>
  <c r="P1623" i="2"/>
  <c r="P1619" i="2"/>
  <c r="P1615" i="2"/>
  <c r="P1611" i="2"/>
  <c r="P1607" i="2"/>
  <c r="P1603" i="2"/>
  <c r="P1599" i="2"/>
  <c r="P1595" i="2"/>
  <c r="P1591" i="2"/>
  <c r="P1587" i="2"/>
  <c r="P1583" i="2"/>
  <c r="P1579" i="2"/>
  <c r="P1575" i="2"/>
  <c r="P1571" i="2"/>
  <c r="P1567" i="2"/>
  <c r="P1563" i="2"/>
  <c r="P1559" i="2"/>
  <c r="P1555" i="2"/>
  <c r="P1551" i="2"/>
  <c r="P1547" i="2"/>
  <c r="P1543" i="2"/>
  <c r="P1539" i="2"/>
  <c r="P1535" i="2"/>
  <c r="P1531" i="2"/>
  <c r="P1527" i="2"/>
  <c r="P1523" i="2"/>
  <c r="P1519" i="2"/>
  <c r="P1515" i="2"/>
  <c r="P1511" i="2"/>
  <c r="P1507" i="2"/>
  <c r="P1503" i="2"/>
  <c r="P1499" i="2"/>
  <c r="P1495" i="2"/>
  <c r="P1491" i="2"/>
  <c r="P1487" i="2"/>
  <c r="P1483" i="2"/>
  <c r="P1479" i="2"/>
  <c r="P1475" i="2"/>
  <c r="P1471" i="2"/>
  <c r="P1467" i="2"/>
  <c r="P1463" i="2"/>
  <c r="P1459" i="2"/>
  <c r="P1455" i="2"/>
  <c r="P1451" i="2"/>
  <c r="P1447" i="2"/>
  <c r="P1443" i="2"/>
  <c r="P1439" i="2"/>
  <c r="P1435" i="2"/>
  <c r="P1431" i="2"/>
  <c r="P1427" i="2"/>
  <c r="P1423" i="2"/>
  <c r="P1419" i="2"/>
  <c r="P1415" i="2"/>
  <c r="P1411" i="2"/>
  <c r="P1407" i="2"/>
  <c r="P1403" i="2"/>
  <c r="P1399" i="2"/>
  <c r="P1395" i="2"/>
  <c r="P1391" i="2"/>
  <c r="P1387" i="2"/>
  <c r="P1383" i="2"/>
  <c r="P1379" i="2"/>
  <c r="P1375" i="2"/>
  <c r="P1367" i="2"/>
  <c r="P1363" i="2"/>
  <c r="P1359" i="2"/>
  <c r="P1355" i="2"/>
  <c r="P1351" i="2"/>
  <c r="P1347" i="2"/>
  <c r="P1343" i="2"/>
  <c r="P1339" i="2"/>
  <c r="P1335" i="2"/>
  <c r="P1331" i="2"/>
  <c r="P1327" i="2"/>
  <c r="P1323" i="2"/>
  <c r="P1319" i="2"/>
  <c r="P1315" i="2"/>
  <c r="P1311" i="2"/>
  <c r="P1307" i="2"/>
  <c r="P1303" i="2"/>
  <c r="P1299" i="2"/>
  <c r="P1295" i="2"/>
  <c r="P1291" i="2"/>
  <c r="P1287" i="2"/>
  <c r="P1283" i="2"/>
  <c r="P1279" i="2"/>
  <c r="P1275" i="2"/>
  <c r="P1271" i="2"/>
  <c r="P1267" i="2"/>
  <c r="P1263" i="2"/>
  <c r="P1259" i="2"/>
  <c r="P1255" i="2"/>
  <c r="P1251" i="2"/>
  <c r="P1247" i="2"/>
  <c r="P1243" i="2"/>
  <c r="P1239" i="2"/>
  <c r="P1235" i="2"/>
  <c r="P1231" i="2"/>
  <c r="P1227" i="2"/>
  <c r="P1223" i="2"/>
  <c r="P1219" i="2"/>
  <c r="P1215" i="2"/>
  <c r="P1211" i="2"/>
  <c r="P1207" i="2"/>
  <c r="P1203" i="2"/>
  <c r="P1199" i="2"/>
  <c r="P1195" i="2"/>
  <c r="P1191" i="2"/>
  <c r="P1187" i="2"/>
  <c r="P1183" i="2"/>
  <c r="P1175" i="2"/>
  <c r="P1171" i="2"/>
  <c r="P1167" i="2"/>
  <c r="P1163" i="2"/>
  <c r="P1159" i="2"/>
  <c r="P1155" i="2"/>
  <c r="P1151" i="2"/>
  <c r="P1147" i="2"/>
  <c r="P1143" i="2"/>
  <c r="P1139" i="2"/>
  <c r="P1135" i="2"/>
  <c r="P1131" i="2"/>
  <c r="P1127" i="2"/>
  <c r="P1123" i="2"/>
  <c r="P1119" i="2"/>
  <c r="P1115" i="2"/>
  <c r="P1111" i="2"/>
  <c r="P1107" i="2"/>
  <c r="P1103" i="2"/>
  <c r="P1099" i="2"/>
  <c r="P1095" i="2"/>
  <c r="P1091" i="2"/>
  <c r="P1087" i="2"/>
  <c r="P1083" i="2"/>
  <c r="P1079" i="2"/>
  <c r="P1075" i="2"/>
  <c r="P1071" i="2"/>
  <c r="P1063" i="2"/>
  <c r="P1059" i="2"/>
  <c r="P1055" i="2"/>
  <c r="P1051" i="2"/>
  <c r="P1047" i="2"/>
  <c r="P1043" i="2"/>
  <c r="P1039" i="2"/>
  <c r="P1035" i="2"/>
  <c r="P1031" i="2"/>
  <c r="P1027" i="2"/>
  <c r="P1023" i="2"/>
  <c r="P1019" i="2"/>
  <c r="P1015" i="2"/>
  <c r="P1011" i="2"/>
  <c r="P1007" i="2"/>
  <c r="P1003" i="2"/>
  <c r="P999" i="2"/>
  <c r="P995" i="2"/>
  <c r="P991" i="2"/>
  <c r="P987" i="2"/>
  <c r="P983" i="2"/>
  <c r="P979" i="2"/>
  <c r="P975" i="2"/>
  <c r="P971" i="2"/>
  <c r="P967" i="2"/>
  <c r="P963" i="2"/>
  <c r="P959" i="2"/>
  <c r="P955" i="2"/>
  <c r="P951" i="2"/>
  <c r="P947" i="2"/>
  <c r="P943" i="2"/>
  <c r="P939" i="2"/>
  <c r="P935" i="2"/>
  <c r="P931" i="2"/>
  <c r="P927" i="2"/>
  <c r="P923" i="2"/>
  <c r="P919" i="2"/>
  <c r="P915" i="2"/>
  <c r="P911" i="2"/>
  <c r="P907" i="2"/>
  <c r="P903" i="2"/>
  <c r="P899" i="2"/>
  <c r="P895" i="2"/>
  <c r="P891" i="2"/>
  <c r="P887" i="2"/>
  <c r="P883" i="2"/>
  <c r="P879" i="2"/>
  <c r="P871" i="2"/>
  <c r="P867" i="2"/>
  <c r="P863" i="2"/>
  <c r="P859" i="2"/>
  <c r="P855" i="2"/>
  <c r="P851" i="2"/>
  <c r="P847" i="2"/>
  <c r="P843" i="2"/>
  <c r="P839" i="2"/>
  <c r="P835" i="2"/>
  <c r="P831" i="2"/>
  <c r="P827" i="2"/>
  <c r="P823" i="2"/>
  <c r="P819" i="2"/>
  <c r="P815" i="2"/>
  <c r="P811" i="2"/>
  <c r="P807" i="2"/>
  <c r="P803" i="2"/>
  <c r="P799" i="2"/>
  <c r="P795" i="2"/>
  <c r="P791" i="2"/>
  <c r="P787" i="2"/>
  <c r="P783" i="2"/>
  <c r="P779" i="2"/>
  <c r="P775" i="2"/>
  <c r="P771" i="2"/>
  <c r="P767" i="2"/>
  <c r="P763" i="2"/>
  <c r="P759" i="2"/>
  <c r="P755" i="2"/>
  <c r="P751" i="2"/>
  <c r="P747" i="2"/>
  <c r="P743" i="2"/>
  <c r="P739" i="2"/>
  <c r="P735" i="2"/>
  <c r="P731" i="2"/>
  <c r="P727" i="2"/>
  <c r="P723" i="2"/>
  <c r="P719" i="2"/>
  <c r="P715" i="2"/>
  <c r="P711" i="2"/>
  <c r="P707" i="2"/>
  <c r="P703" i="2"/>
  <c r="P699" i="2"/>
  <c r="P691" i="2"/>
  <c r="P687" i="2"/>
  <c r="P683" i="2"/>
  <c r="P679" i="2"/>
  <c r="P675" i="2"/>
  <c r="P671" i="2"/>
  <c r="P667" i="2"/>
  <c r="P663" i="2"/>
  <c r="P659" i="2"/>
  <c r="P655" i="2"/>
  <c r="P651" i="2"/>
  <c r="P647" i="2"/>
  <c r="P643" i="2"/>
  <c r="P639" i="2"/>
  <c r="P635" i="2"/>
  <c r="P631" i="2"/>
  <c r="P627" i="2"/>
  <c r="P623" i="2"/>
  <c r="P619" i="2"/>
  <c r="P615" i="2"/>
  <c r="P611" i="2"/>
  <c r="P607" i="2"/>
  <c r="P603" i="2"/>
  <c r="P599" i="2"/>
  <c r="P595" i="2"/>
  <c r="P591" i="2"/>
  <c r="P587" i="2"/>
  <c r="P583" i="2"/>
  <c r="P579" i="2"/>
  <c r="P575" i="2"/>
  <c r="P571" i="2"/>
  <c r="P567" i="2"/>
  <c r="P563" i="2"/>
  <c r="P559" i="2"/>
  <c r="P555" i="2"/>
  <c r="P551" i="2"/>
  <c r="P547" i="2"/>
  <c r="P543" i="2"/>
  <c r="P539" i="2"/>
  <c r="P535" i="2"/>
  <c r="P531" i="2"/>
  <c r="P527" i="2"/>
  <c r="P523" i="2"/>
  <c r="P519" i="2"/>
  <c r="P515" i="2"/>
  <c r="P511" i="2"/>
  <c r="P507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87" i="2"/>
  <c r="P383" i="2"/>
  <c r="P379" i="2"/>
  <c r="P375" i="2"/>
  <c r="P371" i="2"/>
  <c r="P367" i="2"/>
  <c r="P363" i="2"/>
  <c r="P359" i="2"/>
  <c r="P355" i="2"/>
  <c r="P351" i="2"/>
  <c r="P347" i="2"/>
  <c r="P343" i="2"/>
  <c r="P339" i="2"/>
  <c r="P335" i="2"/>
  <c r="P331" i="2"/>
  <c r="P327" i="2"/>
  <c r="P323" i="2"/>
  <c r="P319" i="2"/>
  <c r="P315" i="2"/>
  <c r="P311" i="2"/>
  <c r="P307" i="2"/>
  <c r="P303" i="2"/>
  <c r="P299" i="2"/>
  <c r="P295" i="2"/>
  <c r="P291" i="2"/>
  <c r="P287" i="2"/>
  <c r="P283" i="2"/>
  <c r="P279" i="2"/>
  <c r="P275" i="2"/>
  <c r="P271" i="2"/>
  <c r="P267" i="2"/>
  <c r="P263" i="2"/>
  <c r="P259" i="2"/>
  <c r="P255" i="2"/>
  <c r="P251" i="2"/>
  <c r="P247" i="2"/>
  <c r="P243" i="2"/>
  <c r="P239" i="2"/>
  <c r="P235" i="2"/>
  <c r="P231" i="2"/>
  <c r="P227" i="2"/>
  <c r="P223" i="2"/>
  <c r="P219" i="2"/>
  <c r="P215" i="2"/>
  <c r="P211" i="2"/>
  <c r="P207" i="2"/>
  <c r="P203" i="2"/>
  <c r="P199" i="2"/>
  <c r="P195" i="2"/>
  <c r="P191" i="2"/>
  <c r="P187" i="2"/>
  <c r="P183" i="2"/>
  <c r="P179" i="2"/>
  <c r="P175" i="2"/>
  <c r="P171" i="2"/>
  <c r="P167" i="2"/>
  <c r="P163" i="2"/>
  <c r="P159" i="2"/>
  <c r="P155" i="2"/>
  <c r="P151" i="2"/>
  <c r="P147" i="2"/>
  <c r="P143" i="2"/>
  <c r="P139" i="2"/>
  <c r="P135" i="2"/>
  <c r="P131" i="2"/>
  <c r="P127" i="2"/>
  <c r="P123" i="2"/>
  <c r="P119" i="2"/>
  <c r="P115" i="2"/>
  <c r="P111" i="2"/>
  <c r="P107" i="2"/>
  <c r="P103" i="2"/>
  <c r="P99" i="2"/>
  <c r="P95" i="2"/>
  <c r="P91" i="2"/>
  <c r="P87" i="2"/>
  <c r="P83" i="2"/>
  <c r="P79" i="2"/>
  <c r="P75" i="2"/>
  <c r="P71" i="2"/>
  <c r="P67" i="2"/>
  <c r="P63" i="2"/>
  <c r="P59" i="2"/>
  <c r="P55" i="2"/>
  <c r="P51" i="2"/>
  <c r="P47" i="2"/>
  <c r="P43" i="2"/>
  <c r="P39" i="2"/>
  <c r="P35" i="2"/>
  <c r="P31" i="2"/>
  <c r="P27" i="2"/>
  <c r="P23" i="2"/>
  <c r="P19" i="2"/>
  <c r="P15" i="2"/>
  <c r="P11" i="2"/>
  <c r="P7" i="2"/>
  <c r="P3" i="2"/>
  <c r="P3585" i="2"/>
  <c r="P3469" i="2"/>
  <c r="P3289" i="2"/>
  <c r="P3216" i="2"/>
  <c r="P3061" i="2"/>
  <c r="P2989" i="2"/>
  <c r="P2725" i="2"/>
  <c r="P2620" i="2"/>
  <c r="P2421" i="2"/>
  <c r="P1888" i="2"/>
  <c r="P1744" i="2"/>
  <c r="P1577" i="2"/>
  <c r="P969" i="2"/>
  <c r="P3623" i="2"/>
  <c r="P3615" i="2"/>
  <c r="P3603" i="2"/>
  <c r="P3595" i="2"/>
  <c r="P3587" i="2"/>
  <c r="P3579" i="2"/>
  <c r="P3571" i="2"/>
  <c r="P3563" i="2"/>
  <c r="P3555" i="2"/>
  <c r="P3547" i="2"/>
  <c r="P3539" i="2"/>
  <c r="P3531" i="2"/>
  <c r="P3523" i="2"/>
  <c r="P3515" i="2"/>
  <c r="P3503" i="2"/>
  <c r="P3491" i="2"/>
  <c r="P3479" i="2"/>
  <c r="P3471" i="2"/>
  <c r="P3467" i="2"/>
  <c r="P3459" i="2"/>
  <c r="P3451" i="2"/>
  <c r="P3447" i="2"/>
  <c r="P3443" i="2"/>
  <c r="P3439" i="2"/>
  <c r="P3435" i="2"/>
  <c r="P3427" i="2"/>
  <c r="P3423" i="2"/>
  <c r="P3419" i="2"/>
  <c r="P3411" i="2"/>
  <c r="P3407" i="2"/>
  <c r="P3399" i="2"/>
  <c r="P3391" i="2"/>
  <c r="P3387" i="2"/>
  <c r="P3375" i="2"/>
  <c r="P3367" i="2"/>
  <c r="P3359" i="2"/>
  <c r="P3347" i="2"/>
  <c r="P3339" i="2"/>
  <c r="P3331" i="2"/>
  <c r="P3323" i="2"/>
  <c r="P3315" i="2"/>
  <c r="P3311" i="2"/>
  <c r="P3303" i="2"/>
  <c r="P3299" i="2"/>
  <c r="P3291" i="2"/>
  <c r="P3283" i="2"/>
  <c r="P3275" i="2"/>
  <c r="P3267" i="2"/>
  <c r="P3259" i="2"/>
  <c r="P3251" i="2"/>
  <c r="P3243" i="2"/>
  <c r="P3235" i="2"/>
  <c r="P3227" i="2"/>
  <c r="P3219" i="2"/>
  <c r="P3211" i="2"/>
  <c r="P3203" i="2"/>
  <c r="P3195" i="2"/>
  <c r="P3187" i="2"/>
  <c r="P3179" i="2"/>
  <c r="P3171" i="2"/>
  <c r="P3163" i="2"/>
  <c r="P3155" i="2"/>
  <c r="P3147" i="2"/>
  <c r="P3123" i="2"/>
  <c r="P3119" i="2"/>
  <c r="P3111" i="2"/>
  <c r="P3107" i="2"/>
  <c r="P3099" i="2"/>
  <c r="P3091" i="2"/>
  <c r="P3087" i="2"/>
  <c r="P3079" i="2"/>
  <c r="P3075" i="2"/>
  <c r="P3063" i="2"/>
  <c r="P3055" i="2"/>
  <c r="P3051" i="2"/>
  <c r="P3043" i="2"/>
  <c r="P3039" i="2"/>
  <c r="P3031" i="2"/>
  <c r="P3027" i="2"/>
  <c r="P3023" i="2"/>
  <c r="P3015" i="2"/>
  <c r="P3011" i="2"/>
  <c r="P3003" i="2"/>
  <c r="P2999" i="2"/>
  <c r="P2991" i="2"/>
  <c r="P2987" i="2"/>
  <c r="P2979" i="2"/>
  <c r="P2971" i="2"/>
  <c r="P2967" i="2"/>
  <c r="P2963" i="2"/>
  <c r="P2955" i="2"/>
  <c r="P2947" i="2"/>
  <c r="P2939" i="2"/>
  <c r="P2931" i="2"/>
  <c r="P2923" i="2"/>
  <c r="P2915" i="2"/>
  <c r="P2907" i="2"/>
  <c r="P2899" i="2"/>
  <c r="P2891" i="2"/>
  <c r="P2883" i="2"/>
  <c r="P2875" i="2"/>
  <c r="P2867" i="2"/>
  <c r="P2859" i="2"/>
  <c r="P2851" i="2"/>
  <c r="P2843" i="2"/>
  <c r="P2835" i="2"/>
  <c r="P2827" i="2"/>
  <c r="P2819" i="2"/>
  <c r="P2811" i="2"/>
  <c r="P2803" i="2"/>
  <c r="P2795" i="2"/>
  <c r="P2787" i="2"/>
  <c r="P2779" i="2"/>
  <c r="P2771" i="2"/>
  <c r="P2763" i="2"/>
  <c r="P2755" i="2"/>
  <c r="P2747" i="2"/>
  <c r="P2739" i="2"/>
  <c r="P2731" i="2"/>
  <c r="P2723" i="2"/>
  <c r="P2715" i="2"/>
  <c r="P2707" i="2"/>
  <c r="P2699" i="2"/>
  <c r="P2691" i="2"/>
  <c r="P2679" i="2"/>
  <c r="P2671" i="2"/>
  <c r="P2663" i="2"/>
  <c r="P2655" i="2"/>
  <c r="P2647" i="2"/>
  <c r="P2639" i="2"/>
  <c r="P2631" i="2"/>
  <c r="P2627" i="2"/>
  <c r="P2615" i="2"/>
  <c r="P2611" i="2"/>
  <c r="P2599" i="2"/>
  <c r="P2591" i="2"/>
  <c r="P2583" i="2"/>
  <c r="P2575" i="2"/>
  <c r="P2571" i="2"/>
  <c r="P2563" i="2"/>
  <c r="P2555" i="2"/>
  <c r="P2547" i="2"/>
  <c r="P2539" i="2"/>
  <c r="P2527" i="2"/>
  <c r="P2519" i="2"/>
  <c r="P2515" i="2"/>
  <c r="P2503" i="2"/>
  <c r="P2499" i="2"/>
  <c r="P144" i="2"/>
  <c r="P220" i="2"/>
  <c r="P28" i="2"/>
  <c r="P128" i="2"/>
  <c r="P80" i="2"/>
  <c r="P284" i="2"/>
  <c r="P784" i="2"/>
  <c r="P812" i="2"/>
  <c r="P868" i="2"/>
  <c r="P924" i="2"/>
  <c r="P944" i="2"/>
  <c r="P1076" i="2"/>
  <c r="P1132" i="2"/>
  <c r="P1152" i="2"/>
  <c r="P1172" i="2"/>
  <c r="P56" i="2"/>
  <c r="P156" i="2"/>
  <c r="P896" i="2"/>
  <c r="P972" i="2"/>
  <c r="P1124" i="2"/>
  <c r="P1200" i="2"/>
  <c r="P541" i="2"/>
  <c r="P825" i="2"/>
  <c r="P876" i="2"/>
  <c r="P932" i="2"/>
  <c r="P988" i="2"/>
  <c r="P1029" i="2"/>
  <c r="P1140" i="2"/>
  <c r="P1180" i="2"/>
  <c r="P1537" i="2"/>
  <c r="P1673" i="2"/>
  <c r="P1745" i="2"/>
  <c r="P1829" i="2"/>
  <c r="P1969" i="2"/>
  <c r="P2121" i="2"/>
  <c r="P2197" i="2"/>
  <c r="P2425" i="2"/>
  <c r="P2449" i="2"/>
  <c r="P256" i="2"/>
  <c r="P769" i="2"/>
  <c r="P912" i="2"/>
  <c r="P1008" i="2"/>
  <c r="P1104" i="2"/>
  <c r="P1216" i="2"/>
  <c r="P1520" i="2"/>
  <c r="P1729" i="2"/>
  <c r="P1957" i="2"/>
  <c r="P2084" i="2"/>
  <c r="P2137" i="2"/>
  <c r="P2213" i="2"/>
  <c r="P2289" i="2"/>
  <c r="P2364" i="2"/>
  <c r="P2441" i="2"/>
  <c r="P2517" i="2"/>
  <c r="P2592" i="2"/>
  <c r="P2640" i="2"/>
  <c r="P2745" i="2"/>
  <c r="P2820" i="2"/>
  <c r="P2889" i="2"/>
  <c r="P3076" i="2"/>
  <c r="P3117" i="2"/>
  <c r="P3173" i="2"/>
  <c r="P3409" i="2"/>
  <c r="P3553" i="2"/>
  <c r="P208" i="2"/>
  <c r="P465" i="2"/>
  <c r="P768" i="2"/>
  <c r="P1045" i="2"/>
  <c r="P1196" i="2"/>
  <c r="P1253" i="2"/>
  <c r="P1349" i="2"/>
  <c r="P1445" i="2"/>
  <c r="P1557" i="2"/>
  <c r="P1717" i="2"/>
  <c r="P1801" i="2"/>
  <c r="P1945" i="2"/>
  <c r="P1977" i="2"/>
  <c r="P2005" i="2"/>
  <c r="P2101" i="2"/>
  <c r="P2177" i="2"/>
  <c r="P2233" i="2"/>
  <c r="P2329" i="2"/>
  <c r="P2405" i="2"/>
  <c r="P2481" i="2"/>
  <c r="P2633" i="2"/>
  <c r="P469" i="2"/>
  <c r="P693" i="2"/>
  <c r="P853" i="2"/>
  <c r="P953" i="2"/>
  <c r="P1065" i="2"/>
  <c r="P1408" i="2"/>
  <c r="P1689" i="2"/>
  <c r="P1772" i="2"/>
  <c r="P1916" i="2"/>
  <c r="P1985" i="2"/>
  <c r="P2108" i="2"/>
  <c r="P2185" i="2"/>
  <c r="P2261" i="2"/>
  <c r="P2336" i="2"/>
  <c r="P2412" i="2"/>
  <c r="P2489" i="2"/>
  <c r="P2564" i="2"/>
  <c r="P2668" i="2"/>
  <c r="P2716" i="2"/>
  <c r="P2868" i="2"/>
  <c r="P2905" i="2"/>
  <c r="P2981" i="2"/>
  <c r="P3096" i="2"/>
  <c r="P3152" i="2"/>
  <c r="P3209" i="2"/>
  <c r="P3304" i="2"/>
  <c r="P3437" i="2"/>
  <c r="P3565" i="2"/>
  <c r="P2" i="2"/>
  <c r="P1257" i="2"/>
  <c r="P1844" i="2"/>
  <c r="P2033" i="2"/>
  <c r="P2385" i="2"/>
  <c r="P2613" i="2"/>
  <c r="P2689" i="2"/>
  <c r="P2841" i="2"/>
  <c r="P2925" i="2"/>
  <c r="P3060" i="2"/>
  <c r="P3133" i="2"/>
  <c r="P3189" i="2"/>
  <c r="P3288" i="2"/>
  <c r="P3425" i="2"/>
  <c r="P3537" i="2"/>
  <c r="P3634" i="2"/>
  <c r="P3630" i="2"/>
  <c r="P3626" i="2"/>
  <c r="P3622" i="2"/>
  <c r="P3618" i="2"/>
  <c r="P3614" i="2"/>
  <c r="P3610" i="2"/>
  <c r="P3606" i="2"/>
  <c r="P3602" i="2"/>
  <c r="P3598" i="2"/>
  <c r="P3594" i="2"/>
  <c r="P3590" i="2"/>
  <c r="P3586" i="2"/>
  <c r="P3582" i="2"/>
  <c r="P3578" i="2"/>
  <c r="P3574" i="2"/>
  <c r="P3570" i="2"/>
  <c r="P3566" i="2"/>
  <c r="P3562" i="2"/>
  <c r="P3558" i="2"/>
  <c r="P3550" i="2"/>
  <c r="P3546" i="2"/>
  <c r="P3538" i="2"/>
  <c r="P3534" i="2"/>
  <c r="P3530" i="2"/>
  <c r="P3522" i="2"/>
  <c r="P3518" i="2"/>
  <c r="P3514" i="2"/>
  <c r="P3510" i="2"/>
  <c r="P3506" i="2"/>
  <c r="P3502" i="2"/>
  <c r="P3498" i="2"/>
  <c r="P3494" i="2"/>
  <c r="P3490" i="2"/>
  <c r="P3486" i="2"/>
  <c r="P3482" i="2"/>
  <c r="P3478" i="2"/>
  <c r="P3474" i="2"/>
  <c r="P3470" i="2"/>
  <c r="P3466" i="2"/>
  <c r="P3462" i="2"/>
  <c r="P3458" i="2"/>
  <c r="P3454" i="2"/>
  <c r="P3450" i="2"/>
  <c r="P3446" i="2"/>
  <c r="P3442" i="2"/>
  <c r="P3438" i="2"/>
  <c r="P3434" i="2"/>
  <c r="P3430" i="2"/>
  <c r="P3422" i="2"/>
  <c r="P3418" i="2"/>
  <c r="P3410" i="2"/>
  <c r="P3406" i="2"/>
  <c r="P3402" i="2"/>
  <c r="P3394" i="2"/>
  <c r="P3390" i="2"/>
  <c r="P3386" i="2"/>
  <c r="P3382" i="2"/>
  <c r="P3378" i="2"/>
  <c r="P3374" i="2"/>
  <c r="P3370" i="2"/>
  <c r="P3366" i="2"/>
  <c r="P3362" i="2"/>
  <c r="P3358" i="2"/>
  <c r="P3354" i="2"/>
  <c r="P3350" i="2"/>
  <c r="P3346" i="2"/>
  <c r="P3342" i="2"/>
  <c r="P3338" i="2"/>
  <c r="P3334" i="2"/>
  <c r="P3330" i="2"/>
  <c r="P3326" i="2"/>
  <c r="P3322" i="2"/>
  <c r="P3318" i="2"/>
  <c r="P3314" i="2"/>
  <c r="P3310" i="2"/>
  <c r="P3306" i="2"/>
  <c r="P3302" i="2"/>
  <c r="P3298" i="2"/>
  <c r="P3294" i="2"/>
  <c r="P3290" i="2"/>
  <c r="P3286" i="2"/>
  <c r="P3282" i="2"/>
  <c r="P3278" i="2"/>
  <c r="P3274" i="2"/>
  <c r="P3270" i="2"/>
  <c r="P3266" i="2"/>
  <c r="P3262" i="2"/>
  <c r="P3258" i="2"/>
  <c r="P3254" i="2"/>
  <c r="P3250" i="2"/>
  <c r="P3246" i="2"/>
  <c r="P3242" i="2"/>
  <c r="P3238" i="2"/>
  <c r="P3234" i="2"/>
  <c r="P3230" i="2"/>
  <c r="P3226" i="2"/>
  <c r="P3222" i="2"/>
  <c r="P3218" i="2"/>
  <c r="P3214" i="2"/>
  <c r="P3210" i="2"/>
  <c r="P3206" i="2"/>
  <c r="P3202" i="2"/>
  <c r="P3198" i="2"/>
  <c r="P3190" i="2"/>
  <c r="P3186" i="2"/>
  <c r="P3182" i="2"/>
  <c r="P3178" i="2"/>
  <c r="P3174" i="2"/>
  <c r="P3170" i="2"/>
  <c r="P3166" i="2"/>
  <c r="P3162" i="2"/>
  <c r="P3158" i="2"/>
  <c r="P3154" i="2"/>
  <c r="P3150" i="2"/>
  <c r="P3146" i="2"/>
  <c r="P3142" i="2"/>
  <c r="P3134" i="2"/>
  <c r="P3130" i="2"/>
  <c r="P3126" i="2"/>
  <c r="P3122" i="2"/>
  <c r="P3114" i="2"/>
  <c r="P3110" i="2"/>
  <c r="P3106" i="2"/>
  <c r="P3098" i="2"/>
  <c r="P3094" i="2"/>
  <c r="P3090" i="2"/>
  <c r="P3086" i="2"/>
  <c r="P3082" i="2"/>
  <c r="P3078" i="2"/>
  <c r="P3074" i="2"/>
  <c r="P3070" i="2"/>
  <c r="P3066" i="2"/>
  <c r="P3062" i="2"/>
  <c r="P3058" i="2"/>
  <c r="P3054" i="2"/>
  <c r="P3050" i="2"/>
  <c r="P3046" i="2"/>
  <c r="P3042" i="2"/>
  <c r="P3038" i="2"/>
  <c r="P3034" i="2"/>
  <c r="P3030" i="2"/>
  <c r="P3026" i="2"/>
  <c r="P3022" i="2"/>
  <c r="P3018" i="2"/>
  <c r="P3014" i="2"/>
  <c r="P3010" i="2"/>
  <c r="P3006" i="2"/>
  <c r="P3002" i="2"/>
  <c r="P2998" i="2"/>
  <c r="P2994" i="2"/>
  <c r="P2990" i="2"/>
  <c r="P2986" i="2"/>
  <c r="P2982" i="2"/>
  <c r="P2978" i="2"/>
  <c r="P2974" i="2"/>
  <c r="P2970" i="2"/>
  <c r="P2966" i="2"/>
  <c r="P2962" i="2"/>
  <c r="P2958" i="2"/>
  <c r="P2954" i="2"/>
  <c r="P2950" i="2"/>
  <c r="P2946" i="2"/>
  <c r="P2942" i="2"/>
  <c r="P2938" i="2"/>
  <c r="P2934" i="2"/>
  <c r="P2930" i="2"/>
  <c r="P2926" i="2"/>
  <c r="P2922" i="2"/>
  <c r="P2918" i="2"/>
  <c r="P2914" i="2"/>
  <c r="P2906" i="2"/>
  <c r="P2902" i="2"/>
  <c r="P2898" i="2"/>
  <c r="P2894" i="2"/>
  <c r="P2886" i="2"/>
  <c r="P2882" i="2"/>
  <c r="P2878" i="2"/>
  <c r="P2870" i="2"/>
  <c r="P2866" i="2"/>
  <c r="P2862" i="2"/>
  <c r="P2858" i="2"/>
  <c r="P2854" i="2"/>
  <c r="P2850" i="2"/>
  <c r="P2846" i="2"/>
  <c r="P2842" i="2"/>
  <c r="P2838" i="2"/>
  <c r="P2834" i="2"/>
  <c r="P2830" i="2"/>
  <c r="P2826" i="2"/>
  <c r="P2818" i="2"/>
  <c r="P2814" i="2"/>
  <c r="P2810" i="2"/>
  <c r="P2806" i="2"/>
  <c r="P2802" i="2"/>
  <c r="P2798" i="2"/>
  <c r="P2794" i="2"/>
  <c r="P2790" i="2"/>
  <c r="P2786" i="2"/>
  <c r="P2782" i="2"/>
  <c r="P2778" i="2"/>
  <c r="P2774" i="2"/>
  <c r="P2770" i="2"/>
  <c r="P2766" i="2"/>
  <c r="P2762" i="2"/>
  <c r="P2758" i="2"/>
  <c r="P2754" i="2"/>
  <c r="P2750" i="2"/>
  <c r="P2742" i="2"/>
  <c r="P2738" i="2"/>
  <c r="P2734" i="2"/>
  <c r="P2730" i="2"/>
  <c r="P2726" i="2"/>
  <c r="P2722" i="2"/>
  <c r="P2718" i="2"/>
  <c r="P2714" i="2"/>
  <c r="P2710" i="2"/>
  <c r="P2706" i="2"/>
  <c r="P2702" i="2"/>
  <c r="P2698" i="2"/>
  <c r="P2694" i="2"/>
  <c r="P2690" i="2"/>
  <c r="P2686" i="2"/>
  <c r="P2682" i="2"/>
  <c r="P2678" i="2"/>
  <c r="P2674" i="2"/>
  <c r="P2666" i="2"/>
  <c r="P2662" i="2"/>
  <c r="P2658" i="2"/>
  <c r="P2654" i="2"/>
  <c r="P2650" i="2"/>
  <c r="P2646" i="2"/>
  <c r="P2642" i="2"/>
  <c r="P2638" i="2"/>
  <c r="P2634" i="2"/>
  <c r="P2630" i="2"/>
  <c r="P2626" i="2"/>
  <c r="P2622" i="2"/>
  <c r="P2618" i="2"/>
  <c r="P2614" i="2"/>
  <c r="P2610" i="2"/>
  <c r="P2606" i="2"/>
  <c r="P2602" i="2"/>
  <c r="P2598" i="2"/>
  <c r="P2594" i="2"/>
  <c r="P2590" i="2"/>
  <c r="P2586" i="2"/>
  <c r="P2582" i="2"/>
  <c r="P2578" i="2"/>
  <c r="P2570" i="2"/>
  <c r="P2566" i="2"/>
  <c r="P2562" i="2"/>
  <c r="P2558" i="2"/>
  <c r="P2554" i="2"/>
  <c r="P2550" i="2"/>
  <c r="P2546" i="2"/>
  <c r="P2542" i="2"/>
  <c r="P2538" i="2"/>
  <c r="P2534" i="2"/>
  <c r="P2530" i="2"/>
  <c r="P2526" i="2"/>
  <c r="P2522" i="2"/>
  <c r="P2514" i="2"/>
  <c r="P2510" i="2"/>
  <c r="P2506" i="2"/>
  <c r="P2502" i="2"/>
  <c r="P2498" i="2"/>
  <c r="P2494" i="2"/>
  <c r="P2490" i="2"/>
  <c r="P2486" i="2"/>
  <c r="P2482" i="2"/>
  <c r="P2478" i="2"/>
  <c r="P2474" i="2"/>
  <c r="P2470" i="2"/>
  <c r="P2466" i="2"/>
  <c r="P2462" i="2"/>
  <c r="P2458" i="2"/>
  <c r="P2454" i="2"/>
  <c r="P2450" i="2"/>
  <c r="P2446" i="2"/>
  <c r="P2438" i="2"/>
  <c r="P2434" i="2"/>
  <c r="P2430" i="2"/>
  <c r="P2426" i="2"/>
  <c r="P2422" i="2"/>
  <c r="P2418" i="2"/>
  <c r="P2414" i="2"/>
  <c r="P2410" i="2"/>
  <c r="P2406" i="2"/>
  <c r="P2402" i="2"/>
  <c r="P2398" i="2"/>
  <c r="P2394" i="2"/>
  <c r="P2390" i="2"/>
  <c r="P2386" i="2"/>
  <c r="P2382" i="2"/>
  <c r="P2378" i="2"/>
  <c r="P2374" i="2"/>
  <c r="P2370" i="2"/>
  <c r="P2366" i="2"/>
  <c r="P2362" i="2"/>
  <c r="P2358" i="2"/>
  <c r="P2354" i="2"/>
  <c r="P2350" i="2"/>
  <c r="P2342" i="2"/>
  <c r="P2338" i="2"/>
  <c r="P2334" i="2"/>
  <c r="P2330" i="2"/>
  <c r="P2326" i="2"/>
  <c r="P2322" i="2"/>
  <c r="P2314" i="2"/>
  <c r="P2310" i="2"/>
  <c r="P2306" i="2"/>
  <c r="P2302" i="2"/>
  <c r="P2298" i="2"/>
  <c r="P2294" i="2"/>
  <c r="P2290" i="2"/>
  <c r="P2286" i="2"/>
  <c r="P2282" i="2"/>
  <c r="P2278" i="2"/>
  <c r="P2274" i="2"/>
  <c r="P2266" i="2"/>
  <c r="P2262" i="2"/>
  <c r="P2258" i="2"/>
  <c r="P2254" i="2"/>
  <c r="P2250" i="2"/>
  <c r="P2246" i="2"/>
  <c r="P2242" i="2"/>
  <c r="P2238" i="2"/>
  <c r="P2234" i="2"/>
  <c r="P2230" i="2"/>
  <c r="P2226" i="2"/>
  <c r="P2222" i="2"/>
  <c r="P2218" i="2"/>
  <c r="P2210" i="2"/>
  <c r="P2206" i="2"/>
  <c r="P2202" i="2"/>
  <c r="P2198" i="2"/>
  <c r="P2194" i="2"/>
  <c r="P2190" i="2"/>
  <c r="P2186" i="2"/>
  <c r="P2182" i="2"/>
  <c r="P2178" i="2"/>
  <c r="P2174" i="2"/>
  <c r="P2170" i="2"/>
  <c r="P2166" i="2"/>
  <c r="P2162" i="2"/>
  <c r="P2158" i="2"/>
  <c r="P2154" i="2"/>
  <c r="P2150" i="2"/>
  <c r="P2146" i="2"/>
  <c r="P2142" i="2"/>
  <c r="P2138" i="2"/>
  <c r="P2134" i="2"/>
  <c r="P2130" i="2"/>
  <c r="P2126" i="2"/>
  <c r="P2122" i="2"/>
  <c r="P2114" i="2"/>
  <c r="P2110" i="2"/>
  <c r="P2106" i="2"/>
  <c r="P2102" i="2"/>
  <c r="P2098" i="2"/>
  <c r="P2094" i="2"/>
  <c r="P2086" i="2"/>
  <c r="P2082" i="2"/>
  <c r="P2078" i="2"/>
  <c r="P2074" i="2"/>
  <c r="P2070" i="2"/>
  <c r="P2066" i="2"/>
  <c r="P2062" i="2"/>
  <c r="P2058" i="2"/>
  <c r="P2054" i="2"/>
  <c r="P2050" i="2"/>
  <c r="P2046" i="2"/>
  <c r="P2038" i="2"/>
  <c r="P2034" i="2"/>
  <c r="P2030" i="2"/>
  <c r="P2026" i="2"/>
  <c r="P2022" i="2"/>
  <c r="P2018" i="2"/>
  <c r="P2010" i="2"/>
  <c r="P2006" i="2"/>
  <c r="P2002" i="2"/>
  <c r="P1998" i="2"/>
  <c r="P1994" i="2"/>
  <c r="P1990" i="2"/>
  <c r="P1986" i="2"/>
  <c r="P1982" i="2"/>
  <c r="P1978" i="2"/>
  <c r="P1974" i="2"/>
  <c r="P1970" i="2"/>
  <c r="P1962" i="2"/>
  <c r="P1958" i="2"/>
  <c r="P1954" i="2"/>
  <c r="P1950" i="2"/>
  <c r="P1946" i="2"/>
  <c r="P1942" i="2"/>
  <c r="P1938" i="2"/>
  <c r="P1934" i="2"/>
  <c r="P1930" i="2"/>
  <c r="P1926" i="2"/>
  <c r="P1922" i="2"/>
  <c r="P1918" i="2"/>
  <c r="P1914" i="2"/>
  <c r="P1910" i="2"/>
  <c r="P1906" i="2"/>
  <c r="P1902" i="2"/>
  <c r="P1898" i="2"/>
  <c r="P1894" i="2"/>
  <c r="P1890" i="2"/>
  <c r="P1886" i="2"/>
  <c r="P1882" i="2"/>
  <c r="P1878" i="2"/>
  <c r="P1874" i="2"/>
  <c r="P1870" i="2"/>
  <c r="P1866" i="2"/>
  <c r="P1862" i="2"/>
  <c r="P1858" i="2"/>
  <c r="P1854" i="2"/>
  <c r="P1850" i="2"/>
  <c r="P1846" i="2"/>
  <c r="P1842" i="2"/>
  <c r="P1838" i="2"/>
  <c r="P1834" i="2"/>
  <c r="P1830" i="2"/>
  <c r="P1826" i="2"/>
  <c r="P1822" i="2"/>
  <c r="P1818" i="2"/>
  <c r="P1810" i="2"/>
  <c r="P1806" i="2"/>
  <c r="P1802" i="2"/>
  <c r="P1798" i="2"/>
  <c r="P1794" i="2"/>
  <c r="P1790" i="2"/>
  <c r="P1786" i="2"/>
  <c r="P1782" i="2"/>
  <c r="P1778" i="2"/>
  <c r="P1770" i="2"/>
  <c r="P1766" i="2"/>
  <c r="P1762" i="2"/>
  <c r="P1758" i="2"/>
  <c r="P1754" i="2"/>
  <c r="P1750" i="2"/>
  <c r="P1746" i="2"/>
  <c r="P1742" i="2"/>
  <c r="P1738" i="2"/>
  <c r="P1734" i="2"/>
  <c r="P1730" i="2"/>
  <c r="P1726" i="2"/>
  <c r="P1722" i="2"/>
  <c r="P1718" i="2"/>
  <c r="P1714" i="2"/>
  <c r="P1710" i="2"/>
  <c r="P1706" i="2"/>
  <c r="P1702" i="2"/>
  <c r="P1698" i="2"/>
  <c r="P1694" i="2"/>
  <c r="P1690" i="2"/>
  <c r="P1686" i="2"/>
  <c r="P1682" i="2"/>
  <c r="P1678" i="2"/>
  <c r="P1674" i="2"/>
  <c r="P1670" i="2"/>
  <c r="P1666" i="2"/>
  <c r="P1662" i="2"/>
  <c r="P1658" i="2"/>
  <c r="P1654" i="2"/>
  <c r="P1650" i="2"/>
  <c r="P1646" i="2"/>
  <c r="P1642" i="2"/>
  <c r="P1638" i="2"/>
  <c r="P1634" i="2"/>
  <c r="P1626" i="2"/>
  <c r="P1622" i="2"/>
  <c r="P1618" i="2"/>
  <c r="P1614" i="2"/>
  <c r="P1610" i="2"/>
  <c r="P1606" i="2"/>
  <c r="P1602" i="2"/>
  <c r="P1598" i="2"/>
  <c r="P1594" i="2"/>
  <c r="P1590" i="2"/>
  <c r="P1586" i="2"/>
  <c r="P1582" i="2"/>
  <c r="P1578" i="2"/>
  <c r="P1574" i="2"/>
  <c r="P1570" i="2"/>
  <c r="P1566" i="2"/>
  <c r="P1562" i="2"/>
  <c r="P1558" i="2"/>
  <c r="P1554" i="2"/>
  <c r="P1550" i="2"/>
  <c r="P1546" i="2"/>
  <c r="P1542" i="2"/>
  <c r="P1538" i="2"/>
  <c r="P1534" i="2"/>
  <c r="P1530" i="2"/>
  <c r="P1526" i="2"/>
  <c r="P1522" i="2"/>
  <c r="P1518" i="2"/>
  <c r="P1514" i="2"/>
  <c r="P1510" i="2"/>
  <c r="P1506" i="2"/>
  <c r="P1502" i="2"/>
  <c r="P1498" i="2"/>
  <c r="P1494" i="2"/>
  <c r="P1490" i="2"/>
  <c r="P1486" i="2"/>
  <c r="P1482" i="2"/>
  <c r="P1478" i="2"/>
  <c r="P1474" i="2"/>
  <c r="P1470" i="2"/>
  <c r="P1466" i="2"/>
  <c r="P1462" i="2"/>
  <c r="P1458" i="2"/>
  <c r="P1454" i="2"/>
  <c r="P1450" i="2"/>
  <c r="P1446" i="2"/>
  <c r="P1442" i="2"/>
  <c r="P1438" i="2"/>
  <c r="P1434" i="2"/>
  <c r="P1430" i="2"/>
  <c r="P1426" i="2"/>
  <c r="P1422" i="2"/>
  <c r="P1418" i="2"/>
  <c r="P1414" i="2"/>
  <c r="P1410" i="2"/>
  <c r="P1406" i="2"/>
  <c r="P1402" i="2"/>
  <c r="P1398" i="2"/>
  <c r="P1394" i="2"/>
  <c r="P1390" i="2"/>
  <c r="P1386" i="2"/>
  <c r="P1382" i="2"/>
  <c r="P1378" i="2"/>
  <c r="P1374" i="2"/>
  <c r="P1370" i="2"/>
  <c r="P1366" i="2"/>
  <c r="P1362" i="2"/>
  <c r="P1358" i="2"/>
  <c r="P1354" i="2"/>
  <c r="P1350" i="2"/>
  <c r="P1346" i="2"/>
  <c r="P1342" i="2"/>
  <c r="P578" i="2"/>
  <c r="P390" i="2"/>
  <c r="P306" i="2"/>
  <c r="P202" i="2"/>
  <c r="P106" i="2"/>
  <c r="P102" i="2"/>
  <c r="P50" i="2"/>
  <c r="P3569" i="2"/>
  <c r="P3457" i="2"/>
  <c r="P3341" i="2"/>
  <c r="P3273" i="2"/>
  <c r="P3045" i="2"/>
  <c r="P2968" i="2"/>
  <c r="P2801" i="2"/>
  <c r="P2697" i="2"/>
  <c r="P2596" i="2"/>
  <c r="P2497" i="2"/>
  <c r="P2393" i="2"/>
  <c r="P2292" i="2"/>
  <c r="P2193" i="2"/>
  <c r="P1988" i="2"/>
  <c r="P1857" i="2"/>
  <c r="P1701" i="2"/>
  <c r="P1521" i="2"/>
  <c r="P1329" i="2"/>
  <c r="P1121" i="2"/>
  <c r="P916" i="2"/>
  <c r="P618" i="2"/>
  <c r="P152" i="2"/>
  <c r="P1314" i="2"/>
  <c r="P1294" i="2"/>
  <c r="P1282" i="2"/>
  <c r="P1262" i="2"/>
  <c r="P1234" i="2"/>
  <c r="P1206" i="2"/>
  <c r="P1194" i="2"/>
  <c r="P1166" i="2"/>
  <c r="P1114" i="2"/>
  <c r="P1094" i="2"/>
  <c r="P1082" i="2"/>
  <c r="P1054" i="2"/>
  <c r="P1026" i="2"/>
  <c r="P1002" i="2"/>
  <c r="P982" i="2"/>
  <c r="P970" i="2"/>
  <c r="P958" i="2"/>
  <c r="P946" i="2"/>
  <c r="P934" i="2"/>
  <c r="P914" i="2"/>
  <c r="P886" i="2"/>
  <c r="P858" i="2"/>
  <c r="P838" i="2"/>
  <c r="P826" i="2"/>
  <c r="P806" i="2"/>
  <c r="P778" i="2"/>
  <c r="P750" i="2"/>
  <c r="P730" i="2"/>
  <c r="P718" i="2"/>
  <c r="P690" i="2"/>
  <c r="P662" i="2"/>
  <c r="P638" i="2"/>
  <c r="P626" i="2"/>
  <c r="P590" i="2"/>
  <c r="P562" i="2"/>
  <c r="P534" i="2"/>
  <c r="P522" i="2"/>
  <c r="P502" i="2"/>
  <c r="P490" i="2"/>
  <c r="P478" i="2"/>
  <c r="P466" i="2"/>
  <c r="P454" i="2"/>
  <c r="P442" i="2"/>
  <c r="P422" i="2"/>
  <c r="P402" i="2"/>
  <c r="P374" i="2"/>
  <c r="P346" i="2"/>
  <c r="P330" i="2"/>
  <c r="P314" i="2"/>
  <c r="P290" i="2"/>
  <c r="P262" i="2"/>
  <c r="P234" i="2"/>
  <c r="P214" i="2"/>
  <c r="P186" i="2"/>
  <c r="P158" i="2"/>
  <c r="P130" i="2"/>
  <c r="P118" i="2"/>
  <c r="P74" i="2"/>
  <c r="P42" i="2"/>
  <c r="P14" i="2"/>
  <c r="P1334" i="2"/>
  <c r="P1326" i="2"/>
  <c r="P1322" i="2"/>
  <c r="P1310" i="2"/>
  <c r="P1302" i="2"/>
  <c r="P1290" i="2"/>
  <c r="P1274" i="2"/>
  <c r="P1266" i="2"/>
  <c r="P1258" i="2"/>
  <c r="P1250" i="2"/>
  <c r="P1238" i="2"/>
  <c r="P1226" i="2"/>
  <c r="P1218" i="2"/>
  <c r="P1214" i="2"/>
  <c r="P1202" i="2"/>
  <c r="P1190" i="2"/>
  <c r="P1178" i="2"/>
  <c r="P1170" i="2"/>
  <c r="P1162" i="2"/>
  <c r="P1154" i="2"/>
  <c r="P1146" i="2"/>
  <c r="P1138" i="2"/>
  <c r="P1130" i="2"/>
  <c r="P1122" i="2"/>
  <c r="P1110" i="2"/>
  <c r="P1098" i="2"/>
  <c r="P1090" i="2"/>
  <c r="P1078" i="2"/>
  <c r="P1066" i="2"/>
  <c r="P1058" i="2"/>
  <c r="P1046" i="2"/>
  <c r="P1038" i="2"/>
  <c r="P1030" i="2"/>
  <c r="P1018" i="2"/>
  <c r="P1006" i="2"/>
  <c r="P998" i="2"/>
  <c r="P986" i="2"/>
  <c r="P978" i="2"/>
  <c r="P966" i="2"/>
  <c r="P954" i="2"/>
  <c r="P938" i="2"/>
  <c r="P926" i="2"/>
  <c r="P922" i="2"/>
  <c r="P910" i="2"/>
  <c r="P902" i="2"/>
  <c r="P894" i="2"/>
  <c r="P882" i="2"/>
  <c r="P874" i="2"/>
  <c r="P866" i="2"/>
  <c r="P854" i="2"/>
  <c r="P846" i="2"/>
  <c r="P830" i="2"/>
  <c r="P818" i="2"/>
  <c r="P814" i="2"/>
  <c r="P802" i="2"/>
  <c r="P794" i="2"/>
  <c r="P786" i="2"/>
  <c r="P774" i="2"/>
  <c r="P766" i="2"/>
  <c r="P758" i="2"/>
  <c r="P742" i="2"/>
  <c r="P734" i="2"/>
  <c r="P722" i="2"/>
  <c r="P710" i="2"/>
  <c r="P702" i="2"/>
  <c r="P694" i="2"/>
  <c r="P686" i="2"/>
  <c r="P678" i="2"/>
  <c r="P670" i="2"/>
  <c r="P658" i="2"/>
  <c r="P650" i="2"/>
  <c r="P642" i="2"/>
  <c r="P630" i="2"/>
  <c r="P614" i="2"/>
  <c r="P602" i="2"/>
  <c r="P594" i="2"/>
  <c r="P582" i="2"/>
  <c r="P570" i="2"/>
  <c r="P554" i="2"/>
  <c r="P546" i="2"/>
  <c r="P538" i="2"/>
  <c r="P530" i="2"/>
  <c r="P518" i="2"/>
  <c r="P506" i="2"/>
  <c r="P498" i="2"/>
  <c r="P482" i="2"/>
  <c r="P470" i="2"/>
  <c r="P462" i="2"/>
  <c r="P450" i="2"/>
  <c r="P438" i="2"/>
  <c r="P430" i="2"/>
  <c r="P414" i="2"/>
  <c r="P406" i="2"/>
  <c r="P394" i="2"/>
  <c r="P382" i="2"/>
  <c r="P370" i="2"/>
  <c r="P362" i="2"/>
  <c r="P354" i="2"/>
  <c r="P342" i="2"/>
  <c r="P326" i="2"/>
  <c r="P318" i="2"/>
  <c r="P302" i="2"/>
  <c r="P298" i="2"/>
  <c r="P286" i="2"/>
  <c r="P278" i="2"/>
  <c r="P270" i="2"/>
  <c r="P258" i="2"/>
  <c r="P250" i="2"/>
  <c r="P242" i="2"/>
  <c r="P230" i="2"/>
  <c r="P222" i="2"/>
  <c r="P210" i="2"/>
  <c r="P198" i="2"/>
  <c r="P190" i="2"/>
  <c r="P182" i="2"/>
  <c r="P174" i="2"/>
  <c r="P166" i="2"/>
  <c r="P154" i="2"/>
  <c r="P146" i="2"/>
  <c r="P134" i="2"/>
  <c r="P122" i="2"/>
  <c r="P110" i="2"/>
  <c r="P94" i="2"/>
  <c r="P86" i="2"/>
  <c r="P78" i="2"/>
  <c r="P66" i="2"/>
  <c r="P58" i="2"/>
  <c r="P46" i="2"/>
  <c r="P34" i="2"/>
  <c r="P26" i="2"/>
  <c r="P22" i="2"/>
  <c r="P10" i="2"/>
  <c r="P3637" i="2"/>
  <c r="P3625" i="2"/>
  <c r="P3621" i="2"/>
  <c r="P3613" i="2"/>
  <c r="P3609" i="2"/>
  <c r="P3605" i="2"/>
  <c r="P3593" i="2"/>
  <c r="P3589" i="2"/>
  <c r="P3581" i="2"/>
  <c r="P3577" i="2"/>
  <c r="P3573" i="2"/>
  <c r="P3561" i="2"/>
  <c r="P3557" i="2"/>
  <c r="P3549" i="2"/>
  <c r="P3545" i="2"/>
  <c r="P3541" i="2"/>
  <c r="P3529" i="2"/>
  <c r="P3525" i="2"/>
  <c r="P3517" i="2"/>
  <c r="P3513" i="2"/>
  <c r="P3509" i="2"/>
  <c r="P3497" i="2"/>
  <c r="P3493" i="2"/>
  <c r="P3485" i="2"/>
  <c r="P3481" i="2"/>
  <c r="P3477" i="2"/>
  <c r="P3465" i="2"/>
  <c r="P3461" i="2"/>
  <c r="P3453" i="2"/>
  <c r="P3449" i="2"/>
  <c r="P3445" i="2"/>
  <c r="P3433" i="2"/>
  <c r="P3429" i="2"/>
  <c r="P3421" i="2"/>
  <c r="P3417" i="2"/>
  <c r="P3413" i="2"/>
  <c r="P3401" i="2"/>
  <c r="P3397" i="2"/>
  <c r="P3389" i="2"/>
  <c r="P3385" i="2"/>
  <c r="P3381" i="2"/>
  <c r="P3369" i="2"/>
  <c r="P3365" i="2"/>
  <c r="P3357" i="2"/>
  <c r="P3353" i="2"/>
  <c r="P3349" i="2"/>
  <c r="P3337" i="2"/>
  <c r="P3333" i="2"/>
  <c r="P3325" i="2"/>
  <c r="P3321" i="2"/>
  <c r="P3313" i="2"/>
  <c r="P3305" i="2"/>
  <c r="P3297" i="2"/>
  <c r="P3293" i="2"/>
  <c r="P3285" i="2"/>
  <c r="P3281" i="2"/>
  <c r="P3277" i="2"/>
  <c r="P3269" i="2"/>
  <c r="P3265" i="2"/>
  <c r="P3257" i="2"/>
  <c r="P3253" i="2"/>
  <c r="P3249" i="2"/>
  <c r="P3241" i="2"/>
  <c r="P3233" i="2"/>
  <c r="P3229" i="2"/>
  <c r="P3225" i="2"/>
  <c r="P3221" i="2"/>
  <c r="P3217" i="2"/>
  <c r="P3213" i="2"/>
  <c r="P3205" i="2"/>
  <c r="P3201" i="2"/>
  <c r="P3197" i="2"/>
  <c r="P3193" i="2"/>
  <c r="P3185" i="2"/>
  <c r="P3177" i="2"/>
  <c r="P3169" i="2"/>
  <c r="P3165" i="2"/>
  <c r="P3157" i="2"/>
  <c r="P3153" i="2"/>
  <c r="P3149" i="2"/>
  <c r="P3141" i="2"/>
  <c r="P3137" i="2"/>
  <c r="P3129" i="2"/>
  <c r="P3125" i="2"/>
  <c r="P3121" i="2"/>
  <c r="P3113" i="2"/>
  <c r="P3105" i="2"/>
  <c r="P3101" i="2"/>
  <c r="P3097" i="2"/>
  <c r="P3093" i="2"/>
  <c r="P3089" i="2"/>
  <c r="P3085" i="2"/>
  <c r="P3077" i="2"/>
  <c r="P3073" i="2"/>
  <c r="P3069" i="2"/>
  <c r="P3065" i="2"/>
  <c r="P3057" i="2"/>
  <c r="P3049" i="2"/>
  <c r="P3041" i="2"/>
  <c r="P3037" i="2"/>
  <c r="P3029" i="2"/>
  <c r="P3025" i="2"/>
  <c r="P3021" i="2"/>
  <c r="P3013" i="2"/>
  <c r="P3009" i="2"/>
  <c r="P3001" i="2"/>
  <c r="P2997" i="2"/>
  <c r="P2993" i="2"/>
  <c r="P2985" i="2"/>
  <c r="P2977" i="2"/>
  <c r="P2973" i="2"/>
  <c r="P2969" i="2"/>
  <c r="P2965" i="2"/>
  <c r="P2961" i="2"/>
  <c r="P2957" i="2"/>
  <c r="P2949" i="2"/>
  <c r="P2945" i="2"/>
  <c r="P2941" i="2"/>
  <c r="P2937" i="2"/>
  <c r="P2929" i="2"/>
  <c r="P2921" i="2"/>
  <c r="P2913" i="2"/>
  <c r="P2909" i="2"/>
  <c r="P2901" i="2"/>
  <c r="P2897" i="2"/>
  <c r="P2893" i="2"/>
  <c r="P2885" i="2"/>
  <c r="P2881" i="2"/>
  <c r="P2873" i="2"/>
  <c r="P2869" i="2"/>
  <c r="P2865" i="2"/>
  <c r="P2861" i="2"/>
  <c r="P2857" i="2"/>
  <c r="P2853" i="2"/>
  <c r="P2849" i="2"/>
  <c r="P2845" i="2"/>
  <c r="P2837" i="2"/>
  <c r="P2833" i="2"/>
  <c r="P2829" i="2"/>
  <c r="P2825" i="2"/>
  <c r="P2821" i="2"/>
  <c r="P2817" i="2"/>
  <c r="P2813" i="2"/>
  <c r="P2809" i="2"/>
  <c r="P2805" i="2"/>
  <c r="P2797" i="2"/>
  <c r="P2793" i="2"/>
  <c r="P2789" i="2"/>
  <c r="P2785" i="2"/>
  <c r="P2781" i="2"/>
  <c r="P2777" i="2"/>
  <c r="P2769" i="2"/>
  <c r="P2765" i="2"/>
  <c r="P2761" i="2"/>
  <c r="P2757" i="2"/>
  <c r="P2749" i="2"/>
  <c r="P2741" i="2"/>
  <c r="P2737" i="2"/>
  <c r="P2733" i="2"/>
  <c r="P2729" i="2"/>
  <c r="P2721" i="2"/>
  <c r="P2717" i="2"/>
  <c r="P2713" i="2"/>
  <c r="P2701" i="2"/>
  <c r="P2693" i="2"/>
  <c r="P2685" i="2"/>
  <c r="P2681" i="2"/>
  <c r="P2673" i="2"/>
  <c r="P2661" i="2"/>
  <c r="P2641" i="2"/>
  <c r="P2585" i="2"/>
  <c r="P2453" i="2"/>
  <c r="P2433" i="2"/>
  <c r="P2377" i="2"/>
  <c r="P2357" i="2"/>
  <c r="P2225" i="2"/>
  <c r="P2169" i="2"/>
  <c r="P2149" i="2"/>
  <c r="P2129" i="2"/>
  <c r="P2073" i="2"/>
  <c r="P1873" i="2"/>
  <c r="P1845" i="2"/>
  <c r="P1817" i="2"/>
  <c r="P1541" i="2"/>
  <c r="P1465" i="2"/>
  <c r="P1313" i="2"/>
  <c r="P1237" i="2"/>
  <c r="P1161" i="2"/>
  <c r="P1009" i="2"/>
  <c r="P933" i="2"/>
  <c r="P733" i="2"/>
  <c r="P657" i="2"/>
  <c r="P429" i="2"/>
  <c r="P257" i="2"/>
  <c r="P1338" i="2"/>
  <c r="P1330" i="2"/>
  <c r="P1318" i="2"/>
  <c r="P1306" i="2"/>
  <c r="P1298" i="2"/>
  <c r="P1286" i="2"/>
  <c r="P1278" i="2"/>
  <c r="P1270" i="2"/>
  <c r="P1254" i="2"/>
  <c r="P1246" i="2"/>
  <c r="P1242" i="2"/>
  <c r="P1230" i="2"/>
  <c r="P1222" i="2"/>
  <c r="P1210" i="2"/>
  <c r="P1198" i="2"/>
  <c r="P1186" i="2"/>
  <c r="P1182" i="2"/>
  <c r="P1174" i="2"/>
  <c r="P1158" i="2"/>
  <c r="P1150" i="2"/>
  <c r="P1142" i="2"/>
  <c r="P1134" i="2"/>
  <c r="P1126" i="2"/>
  <c r="P1118" i="2"/>
  <c r="P1106" i="2"/>
  <c r="P1102" i="2"/>
  <c r="P1086" i="2"/>
  <c r="P1074" i="2"/>
  <c r="P1070" i="2"/>
  <c r="P1062" i="2"/>
  <c r="P1050" i="2"/>
  <c r="P1042" i="2"/>
  <c r="P1034" i="2"/>
  <c r="P1022" i="2"/>
  <c r="P1014" i="2"/>
  <c r="P1010" i="2"/>
  <c r="P994" i="2"/>
  <c r="P990" i="2"/>
  <c r="P974" i="2"/>
  <c r="P962" i="2"/>
  <c r="P950" i="2"/>
  <c r="P942" i="2"/>
  <c r="P930" i="2"/>
  <c r="P918" i="2"/>
  <c r="P906" i="2"/>
  <c r="P898" i="2"/>
  <c r="P890" i="2"/>
  <c r="P878" i="2"/>
  <c r="P870" i="2"/>
  <c r="P862" i="2"/>
  <c r="P850" i="2"/>
  <c r="P842" i="2"/>
  <c r="P834" i="2"/>
  <c r="P822" i="2"/>
  <c r="P810" i="2"/>
  <c r="P798" i="2"/>
  <c r="P790" i="2"/>
  <c r="P782" i="2"/>
  <c r="P770" i="2"/>
  <c r="P762" i="2"/>
  <c r="P754" i="2"/>
  <c r="P746" i="2"/>
  <c r="P738" i="2"/>
  <c r="P726" i="2"/>
  <c r="P714" i="2"/>
  <c r="P706" i="2"/>
  <c r="P698" i="2"/>
  <c r="P682" i="2"/>
  <c r="P674" i="2"/>
  <c r="P666" i="2"/>
  <c r="P654" i="2"/>
  <c r="P646" i="2"/>
  <c r="P634" i="2"/>
  <c r="P622" i="2"/>
  <c r="P610" i="2"/>
  <c r="P606" i="2"/>
  <c r="P598" i="2"/>
  <c r="P586" i="2"/>
  <c r="P574" i="2"/>
  <c r="P566" i="2"/>
  <c r="P558" i="2"/>
  <c r="P550" i="2"/>
  <c r="P542" i="2"/>
  <c r="P526" i="2"/>
  <c r="P514" i="2"/>
  <c r="P510" i="2"/>
  <c r="P494" i="2"/>
  <c r="P486" i="2"/>
  <c r="P474" i="2"/>
  <c r="P458" i="2"/>
  <c r="P446" i="2"/>
  <c r="P434" i="2"/>
  <c r="P426" i="2"/>
  <c r="P418" i="2"/>
  <c r="P410" i="2"/>
  <c r="P398" i="2"/>
  <c r="P386" i="2"/>
  <c r="P378" i="2"/>
  <c r="P366" i="2"/>
  <c r="P358" i="2"/>
  <c r="P350" i="2"/>
  <c r="P338" i="2"/>
  <c r="P334" i="2"/>
  <c r="P322" i="2"/>
  <c r="P310" i="2"/>
  <c r="P294" i="2"/>
  <c r="P282" i="2"/>
  <c r="P274" i="2"/>
  <c r="P266" i="2"/>
  <c r="P254" i="2"/>
  <c r="P246" i="2"/>
  <c r="P238" i="2"/>
  <c r="P226" i="2"/>
  <c r="P218" i="2"/>
  <c r="P206" i="2"/>
  <c r="P194" i="2"/>
  <c r="P178" i="2"/>
  <c r="P170" i="2"/>
  <c r="P162" i="2"/>
  <c r="P150" i="2"/>
  <c r="P142" i="2"/>
  <c r="P138" i="2"/>
  <c r="P126" i="2"/>
  <c r="P114" i="2"/>
  <c r="P98" i="2"/>
  <c r="P90" i="2"/>
  <c r="P82" i="2"/>
  <c r="P70" i="2"/>
  <c r="P62" i="2"/>
  <c r="P54" i="2"/>
  <c r="P38" i="2"/>
  <c r="P30" i="2"/>
  <c r="P18" i="2"/>
  <c r="P6" i="2"/>
  <c r="P3636" i="2"/>
  <c r="P3632" i="2"/>
  <c r="P3628" i="2"/>
  <c r="P3624" i="2"/>
  <c r="P3620" i="2"/>
  <c r="P3616" i="2"/>
  <c r="P3612" i="2"/>
  <c r="P3608" i="2"/>
  <c r="P3604" i="2"/>
  <c r="P3600" i="2"/>
  <c r="P3596" i="2"/>
  <c r="P3592" i="2"/>
  <c r="P3588" i="2"/>
  <c r="P3584" i="2"/>
  <c r="P3580" i="2"/>
  <c r="P3576" i="2"/>
  <c r="P3572" i="2"/>
  <c r="P3568" i="2"/>
  <c r="P3564" i="2"/>
  <c r="P3560" i="2"/>
  <c r="P3556" i="2"/>
  <c r="P3552" i="2"/>
  <c r="P3548" i="2"/>
  <c r="P3544" i="2"/>
  <c r="P3540" i="2"/>
  <c r="P3536" i="2"/>
  <c r="P3532" i="2"/>
  <c r="P3528" i="2"/>
  <c r="P3524" i="2"/>
  <c r="P3520" i="2"/>
  <c r="P3516" i="2"/>
  <c r="P3512" i="2"/>
  <c r="P3508" i="2"/>
  <c r="P3504" i="2"/>
  <c r="P3500" i="2"/>
  <c r="P3496" i="2"/>
  <c r="P3492" i="2"/>
  <c r="P3488" i="2"/>
  <c r="P3484" i="2"/>
  <c r="P3480" i="2"/>
  <c r="P3476" i="2"/>
  <c r="P3472" i="2"/>
  <c r="P3468" i="2"/>
  <c r="P3464" i="2"/>
  <c r="P3460" i="2"/>
  <c r="P3456" i="2"/>
  <c r="P3452" i="2"/>
  <c r="P3448" i="2"/>
  <c r="P3444" i="2"/>
  <c r="P3440" i="2"/>
  <c r="P3436" i="2"/>
  <c r="P3432" i="2"/>
  <c r="P3428" i="2"/>
  <c r="P3424" i="2"/>
  <c r="P3420" i="2"/>
  <c r="P3416" i="2"/>
  <c r="P3412" i="2"/>
  <c r="P3408" i="2"/>
  <c r="P3404" i="2"/>
  <c r="P3400" i="2"/>
  <c r="P3396" i="2"/>
  <c r="P3392" i="2"/>
  <c r="P3388" i="2"/>
  <c r="P3384" i="2"/>
  <c r="P3380" i="2"/>
  <c r="P3376" i="2"/>
  <c r="P3372" i="2"/>
  <c r="P3368" i="2"/>
  <c r="P3364" i="2"/>
  <c r="P3360" i="2"/>
  <c r="P3356" i="2"/>
  <c r="P3352" i="2"/>
  <c r="P3348" i="2"/>
  <c r="P3344" i="2"/>
  <c r="P3340" i="2"/>
  <c r="P3336" i="2"/>
  <c r="P3332" i="2"/>
  <c r="P3328" i="2"/>
  <c r="P3324" i="2"/>
  <c r="P3320" i="2"/>
  <c r="P3312" i="2"/>
  <c r="P3308" i="2"/>
  <c r="P3300" i="2"/>
  <c r="P3296" i="2"/>
  <c r="P3292" i="2"/>
  <c r="P3284" i="2"/>
  <c r="P3276" i="2"/>
  <c r="P3272" i="2"/>
  <c r="P3268" i="2"/>
  <c r="P3264" i="2"/>
  <c r="P3260" i="2"/>
  <c r="P3256" i="2"/>
  <c r="P3248" i="2"/>
  <c r="P3244" i="2"/>
  <c r="P3240" i="2"/>
  <c r="P3236" i="2"/>
  <c r="P3228" i="2"/>
  <c r="P3220" i="2"/>
  <c r="P3212" i="2"/>
  <c r="P3208" i="2"/>
  <c r="P3200" i="2"/>
  <c r="P3196" i="2"/>
  <c r="P3192" i="2"/>
  <c r="P3184" i="2"/>
  <c r="P3180" i="2"/>
  <c r="P3172" i="2"/>
  <c r="P3168" i="2"/>
  <c r="P3164" i="2"/>
  <c r="P3156" i="2"/>
  <c r="P3148" i="2"/>
  <c r="P3144" i="2"/>
  <c r="P3140" i="2"/>
  <c r="P3136" i="2"/>
  <c r="P3132" i="2"/>
  <c r="P3128" i="2"/>
  <c r="P3120" i="2"/>
  <c r="P3116" i="2"/>
  <c r="P3112" i="2"/>
  <c r="P3108" i="2"/>
  <c r="P3100" i="2"/>
  <c r="P3092" i="2"/>
  <c r="P3084" i="2"/>
  <c r="P3080" i="2"/>
  <c r="P3072" i="2"/>
  <c r="P3068" i="2"/>
  <c r="P3064" i="2"/>
  <c r="P3056" i="2"/>
  <c r="P3052" i="2"/>
  <c r="P3044" i="2"/>
  <c r="P3040" i="2"/>
  <c r="P3036" i="2"/>
  <c r="P3028" i="2"/>
  <c r="P3020" i="2"/>
  <c r="P3016" i="2"/>
  <c r="P3012" i="2"/>
  <c r="P3008" i="2"/>
  <c r="P3004" i="2"/>
  <c r="P3000" i="2"/>
  <c r="P2992" i="2"/>
  <c r="P2988" i="2"/>
  <c r="P2984" i="2"/>
  <c r="P2980" i="2"/>
  <c r="P2972" i="2"/>
  <c r="P2964" i="2"/>
  <c r="P2956" i="2"/>
  <c r="P2952" i="2"/>
  <c r="P2944" i="2"/>
  <c r="P2940" i="2"/>
  <c r="P2936" i="2"/>
  <c r="P2928" i="2"/>
  <c r="P2924" i="2"/>
  <c r="P2916" i="2"/>
  <c r="P2912" i="2"/>
  <c r="P2908" i="2"/>
  <c r="P2900" i="2"/>
  <c r="P2892" i="2"/>
  <c r="P2888" i="2"/>
  <c r="P2884" i="2"/>
  <c r="P2880" i="2"/>
  <c r="P2876" i="2"/>
  <c r="P2872" i="2"/>
  <c r="P2864" i="2"/>
  <c r="P2856" i="2"/>
  <c r="P2852" i="2"/>
  <c r="P2844" i="2"/>
  <c r="P2840" i="2"/>
  <c r="P2836" i="2"/>
  <c r="P2832" i="2"/>
  <c r="P2828" i="2"/>
  <c r="P2824" i="2"/>
  <c r="P2816" i="2"/>
  <c r="P2812" i="2"/>
  <c r="P2808" i="2"/>
  <c r="P2800" i="2"/>
  <c r="P2796" i="2"/>
  <c r="P2792" i="2"/>
  <c r="P2788" i="2"/>
  <c r="P2780" i="2"/>
  <c r="P2776" i="2"/>
  <c r="P2772" i="2"/>
  <c r="P2768" i="2"/>
  <c r="P2764" i="2"/>
  <c r="P2760" i="2"/>
  <c r="P2756" i="2"/>
  <c r="P2752" i="2"/>
  <c r="P2748" i="2"/>
  <c r="P2744" i="2"/>
  <c r="P2740" i="2"/>
  <c r="P2736" i="2"/>
  <c r="P2732" i="2"/>
  <c r="P2728" i="2"/>
  <c r="P2724" i="2"/>
  <c r="P2720" i="2"/>
  <c r="P2712" i="2"/>
  <c r="P2708" i="2"/>
  <c r="P2704" i="2"/>
  <c r="P2700" i="2"/>
  <c r="P2696" i="2"/>
  <c r="P2692" i="2"/>
  <c r="P2684" i="2"/>
  <c r="P2680" i="2"/>
  <c r="P2676" i="2"/>
  <c r="P2672" i="2"/>
  <c r="P2664" i="2"/>
  <c r="P2656" i="2"/>
  <c r="P2648" i="2"/>
  <c r="P2644" i="2"/>
  <c r="P2636" i="2"/>
  <c r="P2632" i="2"/>
  <c r="P2628" i="2"/>
  <c r="P2624" i="2"/>
  <c r="P2616" i="2"/>
  <c r="P2608" i="2"/>
  <c r="P2604" i="2"/>
  <c r="P2600" i="2"/>
  <c r="P2588" i="2"/>
  <c r="P2584" i="2"/>
  <c r="P2580" i="2"/>
  <c r="P2572" i="2"/>
  <c r="P2568" i="2"/>
  <c r="P2560" i="2"/>
  <c r="P2552" i="2"/>
  <c r="P2548" i="2"/>
  <c r="P2544" i="2"/>
  <c r="P2540" i="2"/>
  <c r="P2536" i="2"/>
  <c r="P2532" i="2"/>
  <c r="P2528" i="2"/>
  <c r="P2524" i="2"/>
  <c r="P2520" i="2"/>
  <c r="P2516" i="2"/>
  <c r="P2512" i="2"/>
  <c r="P2508" i="2"/>
  <c r="P2504" i="2"/>
  <c r="P2496" i="2"/>
  <c r="P2492" i="2"/>
  <c r="P2488" i="2"/>
  <c r="P2484" i="2"/>
  <c r="P2480" i="2"/>
  <c r="P2476" i="2"/>
  <c r="P2472" i="2"/>
  <c r="P2468" i="2"/>
  <c r="P2464" i="2"/>
  <c r="P2456" i="2"/>
  <c r="P2452" i="2"/>
  <c r="P2448" i="2"/>
  <c r="P2444" i="2"/>
  <c r="P2440" i="2"/>
  <c r="P2436" i="2"/>
  <c r="P2428" i="2"/>
  <c r="P2424" i="2"/>
  <c r="P2420" i="2"/>
  <c r="P2416" i="2"/>
  <c r="P2408" i="2"/>
  <c r="P2400" i="2"/>
  <c r="P2396" i="2"/>
  <c r="P2392" i="2"/>
  <c r="P2388" i="2"/>
  <c r="P2380" i="2"/>
  <c r="P2376" i="2"/>
  <c r="P2372" i="2"/>
  <c r="P2360" i="2"/>
  <c r="P2352" i="2"/>
  <c r="P2344" i="2"/>
  <c r="P2340" i="2"/>
  <c r="P2332" i="2"/>
  <c r="P2328" i="2"/>
  <c r="P2324" i="2"/>
  <c r="P2320" i="2"/>
  <c r="P2316" i="2"/>
  <c r="P2312" i="2"/>
  <c r="P2304" i="2"/>
  <c r="P2300" i="2"/>
  <c r="P2296" i="2"/>
  <c r="P2288" i="2"/>
  <c r="P2284" i="2"/>
  <c r="P2280" i="2"/>
  <c r="P2276" i="2"/>
  <c r="P2268" i="2"/>
  <c r="P2264" i="2"/>
  <c r="P2260" i="2"/>
  <c r="P2256" i="2"/>
  <c r="P2252" i="2"/>
  <c r="P2248" i="2"/>
  <c r="P2244" i="2"/>
  <c r="P2240" i="2"/>
  <c r="P2236" i="2"/>
  <c r="P2232" i="2"/>
  <c r="P2228" i="2"/>
  <c r="P2224" i="2"/>
  <c r="P2220" i="2"/>
  <c r="P2216" i="2"/>
  <c r="P2212" i="2"/>
  <c r="P2208" i="2"/>
  <c r="P2200" i="2"/>
  <c r="P2196" i="2"/>
  <c r="P2192" i="2"/>
  <c r="P2188" i="2"/>
  <c r="P2184" i="2"/>
  <c r="P2180" i="2"/>
  <c r="P2172" i="2"/>
  <c r="P2168" i="2"/>
  <c r="P2164" i="2"/>
  <c r="P2160" i="2"/>
  <c r="P2152" i="2"/>
  <c r="P2144" i="2"/>
  <c r="P2136" i="2"/>
  <c r="P2132" i="2"/>
  <c r="P2124" i="2"/>
  <c r="P2120" i="2"/>
  <c r="P2116" i="2"/>
  <c r="P2112" i="2"/>
  <c r="P2104" i="2"/>
  <c r="P2096" i="2"/>
  <c r="P2092" i="2"/>
  <c r="P2088" i="2"/>
  <c r="P2076" i="2"/>
  <c r="P2072" i="2"/>
  <c r="P2068" i="2"/>
  <c r="P2060" i="2"/>
  <c r="P2056" i="2"/>
  <c r="P2048" i="2"/>
  <c r="P2040" i="2"/>
  <c r="P2036" i="2"/>
  <c r="P2032" i="2"/>
  <c r="P2028" i="2"/>
  <c r="P2024" i="2"/>
  <c r="P2020" i="2"/>
  <c r="P2016" i="2"/>
  <c r="P2012" i="2"/>
  <c r="P2008" i="2"/>
  <c r="P2004" i="2"/>
  <c r="P2000" i="2"/>
  <c r="P1996" i="2"/>
  <c r="P1992" i="2"/>
  <c r="P1984" i="2"/>
  <c r="P1980" i="2"/>
  <c r="P1976" i="2"/>
  <c r="P1972" i="2"/>
  <c r="P1968" i="2"/>
  <c r="P1964" i="2"/>
  <c r="P1960" i="2"/>
  <c r="P1956" i="2"/>
  <c r="P1952" i="2"/>
  <c r="P1948" i="2"/>
  <c r="P1944" i="2"/>
  <c r="P1940" i="2"/>
  <c r="P1936" i="2"/>
  <c r="P1932" i="2"/>
  <c r="P1928" i="2"/>
  <c r="P1924" i="2"/>
  <c r="P1920" i="2"/>
  <c r="P1912" i="2"/>
  <c r="P1908" i="2"/>
  <c r="P1904" i="2"/>
  <c r="P1896" i="2"/>
  <c r="P1892" i="2"/>
  <c r="P1884" i="2"/>
  <c r="P1880" i="2"/>
  <c r="P1876" i="2"/>
  <c r="P1868" i="2"/>
  <c r="P1864" i="2"/>
  <c r="P1856" i="2"/>
  <c r="P1852" i="2"/>
  <c r="P1848" i="2"/>
  <c r="P1840" i="2"/>
  <c r="P1836" i="2"/>
  <c r="P1832" i="2"/>
  <c r="P1828" i="2"/>
  <c r="P1824" i="2"/>
  <c r="P1820" i="2"/>
  <c r="P1816" i="2"/>
  <c r="P1812" i="2"/>
  <c r="P1808" i="2"/>
  <c r="P1804" i="2"/>
  <c r="P1800" i="2"/>
  <c r="P1796" i="2"/>
  <c r="P1792" i="2"/>
  <c r="P1788" i="2"/>
  <c r="P1784" i="2"/>
  <c r="P1780" i="2"/>
  <c r="P1776" i="2"/>
  <c r="P1768" i="2"/>
  <c r="P1764" i="2"/>
  <c r="P1760" i="2"/>
  <c r="P1756" i="2"/>
  <c r="P1752" i="2"/>
  <c r="P1748" i="2"/>
  <c r="P1740" i="2"/>
  <c r="P1736" i="2"/>
  <c r="P1732" i="2"/>
  <c r="P1728" i="2"/>
  <c r="P1724" i="2"/>
  <c r="P1720" i="2"/>
  <c r="P1712" i="2"/>
  <c r="P1708" i="2"/>
  <c r="P1704" i="2"/>
  <c r="P1700" i="2"/>
  <c r="P1696" i="2"/>
  <c r="P1692" i="2"/>
  <c r="P1688" i="2"/>
  <c r="P1684" i="2"/>
  <c r="P1680" i="2"/>
  <c r="P1676" i="2"/>
  <c r="P1672" i="2"/>
  <c r="P1668" i="2"/>
  <c r="P1664" i="2"/>
  <c r="P1656" i="2"/>
  <c r="P1652" i="2"/>
  <c r="P1648" i="2"/>
  <c r="P1640" i="2"/>
  <c r="P1636" i="2"/>
  <c r="P1628" i="2"/>
  <c r="P1624" i="2"/>
  <c r="P1620" i="2"/>
  <c r="P1616" i="2"/>
  <c r="P1612" i="2"/>
  <c r="P1608" i="2"/>
  <c r="P1604" i="2"/>
  <c r="P1600" i="2"/>
  <c r="P1596" i="2"/>
  <c r="P1592" i="2"/>
  <c r="P1588" i="2"/>
  <c r="P1584" i="2"/>
  <c r="P1580" i="2"/>
  <c r="P1576" i="2"/>
  <c r="P1572" i="2"/>
  <c r="P1568" i="2"/>
  <c r="P1564" i="2"/>
  <c r="P1560" i="2"/>
  <c r="P1556" i="2"/>
  <c r="P1552" i="2"/>
  <c r="P1548" i="2"/>
  <c r="P1544" i="2"/>
  <c r="P1540" i="2"/>
  <c r="P1536" i="2"/>
  <c r="P1532" i="2"/>
  <c r="P1528" i="2"/>
  <c r="P1524" i="2"/>
  <c r="P1516" i="2"/>
  <c r="P1512" i="2"/>
  <c r="P1508" i="2"/>
  <c r="P1504" i="2"/>
  <c r="P1496" i="2"/>
  <c r="P1492" i="2"/>
  <c r="P1488" i="2"/>
  <c r="P1480" i="2"/>
  <c r="P1476" i="2"/>
  <c r="P1472" i="2"/>
  <c r="P1468" i="2"/>
  <c r="P1464" i="2"/>
  <c r="P1460" i="2"/>
  <c r="P1456" i="2"/>
  <c r="P1452" i="2"/>
  <c r="P1448" i="2"/>
  <c r="P1440" i="2"/>
  <c r="P1436" i="2"/>
  <c r="P1432" i="2"/>
  <c r="P1428" i="2"/>
  <c r="P1420" i="2"/>
  <c r="P1416" i="2"/>
  <c r="P1412" i="2"/>
  <c r="P1404" i="2"/>
  <c r="P1400" i="2"/>
  <c r="P1396" i="2"/>
  <c r="P1392" i="2"/>
  <c r="P1388" i="2"/>
  <c r="P1384" i="2"/>
  <c r="P1380" i="2"/>
  <c r="P1376" i="2"/>
  <c r="P1372" i="2"/>
  <c r="P1368" i="2"/>
  <c r="P1364" i="2"/>
  <c r="P1360" i="2"/>
  <c r="P1356" i="2"/>
  <c r="P1352" i="2"/>
  <c r="P1348" i="2"/>
  <c r="P1344" i="2"/>
  <c r="P1340" i="2"/>
  <c r="P1336" i="2"/>
  <c r="P1328" i="2"/>
  <c r="P1324" i="2"/>
  <c r="P1320" i="2"/>
  <c r="P1316" i="2"/>
  <c r="P1312" i="2"/>
  <c r="P1308" i="2"/>
  <c r="P1304" i="2"/>
  <c r="P1300" i="2"/>
  <c r="P1296" i="2"/>
  <c r="P1288" i="2"/>
  <c r="P1284" i="2"/>
  <c r="P1280" i="2"/>
  <c r="P1276" i="2"/>
  <c r="P1272" i="2"/>
  <c r="P1268" i="2"/>
  <c r="P1264" i="2"/>
  <c r="P1260" i="2"/>
  <c r="P1256" i="2"/>
  <c r="P1252" i="2"/>
  <c r="P1248" i="2"/>
  <c r="P1244" i="2"/>
  <c r="P1240" i="2"/>
  <c r="P1232" i="2"/>
  <c r="P1228" i="2"/>
  <c r="P1224" i="2"/>
  <c r="P1220" i="2"/>
  <c r="P1188" i="2"/>
  <c r="P1168" i="2"/>
  <c r="P1036" i="2"/>
  <c r="P980" i="2"/>
  <c r="P960" i="2"/>
  <c r="P940" i="2"/>
  <c r="P884" i="2"/>
  <c r="P2669" i="2"/>
  <c r="P2665" i="2"/>
  <c r="P2657" i="2"/>
  <c r="P2653" i="2"/>
  <c r="P2645" i="2"/>
  <c r="P2637" i="2"/>
  <c r="P2629" i="2"/>
  <c r="P2625" i="2"/>
  <c r="P2621" i="2"/>
  <c r="P2617" i="2"/>
  <c r="P2609" i="2"/>
  <c r="P2605" i="2"/>
  <c r="P2601" i="2"/>
  <c r="P2597" i="2"/>
  <c r="P2593" i="2"/>
  <c r="P2589" i="2"/>
  <c r="P2581" i="2"/>
  <c r="P2577" i="2"/>
  <c r="P2573" i="2"/>
  <c r="P2569" i="2"/>
  <c r="P2565" i="2"/>
  <c r="P2561" i="2"/>
  <c r="P2557" i="2"/>
  <c r="P2553" i="2"/>
  <c r="P2549" i="2"/>
  <c r="P2541" i="2"/>
  <c r="P2537" i="2"/>
  <c r="P2533" i="2"/>
  <c r="P2529" i="2"/>
  <c r="P2525" i="2"/>
  <c r="P2521" i="2"/>
  <c r="P2513" i="2"/>
  <c r="P2509" i="2"/>
  <c r="P2505" i="2"/>
  <c r="P2501" i="2"/>
  <c r="P2493" i="2"/>
  <c r="P2485" i="2"/>
  <c r="P2477" i="2"/>
  <c r="P2473" i="2"/>
  <c r="P2465" i="2"/>
  <c r="P2461" i="2"/>
  <c r="P2457" i="2"/>
  <c r="P2445" i="2"/>
  <c r="P2437" i="2"/>
  <c r="P2429" i="2"/>
  <c r="P2417" i="2"/>
  <c r="P2413" i="2"/>
  <c r="P2409" i="2"/>
  <c r="P2401" i="2"/>
  <c r="P2397" i="2"/>
  <c r="P2389" i="2"/>
  <c r="P2381" i="2"/>
  <c r="P2373" i="2"/>
  <c r="P2369" i="2"/>
  <c r="P2365" i="2"/>
  <c r="P2361" i="2"/>
  <c r="P2353" i="2"/>
  <c r="P2349" i="2"/>
  <c r="P2345" i="2"/>
  <c r="P2341" i="2"/>
  <c r="P2337" i="2"/>
  <c r="P2333" i="2"/>
  <c r="P2325" i="2"/>
  <c r="P2321" i="2"/>
  <c r="P2317" i="2"/>
  <c r="P2313" i="2"/>
  <c r="P2309" i="2"/>
  <c r="P2305" i="2"/>
  <c r="P2301" i="2"/>
  <c r="P2297" i="2"/>
  <c r="P2293" i="2"/>
  <c r="P2285" i="2"/>
  <c r="P2281" i="2"/>
  <c r="P2277" i="2"/>
  <c r="P2273" i="2"/>
  <c r="P2269" i="2"/>
  <c r="P2265" i="2"/>
  <c r="P2257" i="2"/>
  <c r="P2253" i="2"/>
  <c r="P2249" i="2"/>
  <c r="P2245" i="2"/>
  <c r="P2237" i="2"/>
  <c r="P2229" i="2"/>
  <c r="P2221" i="2"/>
  <c r="P2217" i="2"/>
  <c r="P2209" i="2"/>
  <c r="P2205" i="2"/>
  <c r="P2201" i="2"/>
  <c r="P2189" i="2"/>
  <c r="P2181" i="2"/>
  <c r="P2173" i="2"/>
  <c r="P2161" i="2"/>
  <c r="P2157" i="2"/>
  <c r="P2153" i="2"/>
  <c r="P2145" i="2"/>
  <c r="P2141" i="2"/>
  <c r="P2133" i="2"/>
  <c r="P2125" i="2"/>
  <c r="P2117" i="2"/>
  <c r="P2113" i="2"/>
  <c r="P2109" i="2"/>
  <c r="P2105" i="2"/>
  <c r="P2097" i="2"/>
  <c r="P2093" i="2"/>
  <c r="P2089" i="2"/>
  <c r="P2085" i="2"/>
  <c r="P2081" i="2"/>
  <c r="P2077" i="2"/>
  <c r="P2069" i="2"/>
  <c r="P2065" i="2"/>
  <c r="P2061" i="2"/>
  <c r="P2057" i="2"/>
  <c r="P2053" i="2"/>
  <c r="P2049" i="2"/>
  <c r="P2045" i="2"/>
  <c r="P2041" i="2"/>
  <c r="P2037" i="2"/>
  <c r="P2029" i="2"/>
  <c r="P2025" i="2"/>
  <c r="P2021" i="2"/>
  <c r="P2017" i="2"/>
  <c r="P2013" i="2"/>
  <c r="P2009" i="2"/>
  <c r="P2001" i="2"/>
  <c r="P1997" i="2"/>
  <c r="P1993" i="2"/>
  <c r="P1989" i="2"/>
  <c r="P1981" i="2"/>
  <c r="P1973" i="2"/>
  <c r="P1965" i="2"/>
  <c r="P1961" i="2"/>
  <c r="P1953" i="2"/>
  <c r="P1949" i="2"/>
  <c r="P1941" i="2"/>
  <c r="P1937" i="2"/>
  <c r="P1933" i="2"/>
  <c r="P1925" i="2"/>
  <c r="P1921" i="2"/>
  <c r="P1917" i="2"/>
  <c r="P1913" i="2"/>
  <c r="P1909" i="2"/>
  <c r="P1905" i="2"/>
  <c r="P1901" i="2"/>
  <c r="P1897" i="2"/>
  <c r="P1893" i="2"/>
  <c r="P1889" i="2"/>
  <c r="P1885" i="2"/>
  <c r="P1881" i="2"/>
  <c r="P1877" i="2"/>
  <c r="P1869" i="2"/>
  <c r="P1865" i="2"/>
  <c r="P1861" i="2"/>
  <c r="P1853" i="2"/>
  <c r="P1849" i="2"/>
  <c r="P1841" i="2"/>
  <c r="P1837" i="2"/>
  <c r="P1833" i="2"/>
  <c r="P1825" i="2"/>
  <c r="P1821" i="2"/>
  <c r="P1813" i="2"/>
  <c r="P1809" i="2"/>
  <c r="P1805" i="2"/>
  <c r="P1797" i="2"/>
  <c r="P1793" i="2"/>
  <c r="P1789" i="2"/>
  <c r="P1785" i="2"/>
  <c r="P1781" i="2"/>
  <c r="P1777" i="2"/>
  <c r="P1773" i="2"/>
  <c r="P1769" i="2"/>
  <c r="P1765" i="2"/>
  <c r="P1761" i="2"/>
  <c r="P1757" i="2"/>
  <c r="P1753" i="2"/>
  <c r="P1749" i="2"/>
  <c r="P1741" i="2"/>
  <c r="P1737" i="2"/>
  <c r="P1733" i="2"/>
  <c r="P1725" i="2"/>
  <c r="P1721" i="2"/>
  <c r="P1713" i="2"/>
  <c r="P1709" i="2"/>
  <c r="P1705" i="2"/>
  <c r="P1697" i="2"/>
  <c r="P1693" i="2"/>
  <c r="P1685" i="2"/>
  <c r="P1681" i="2"/>
  <c r="P1677" i="2"/>
  <c r="P1669" i="2"/>
  <c r="P1665" i="2"/>
  <c r="P1661" i="2"/>
  <c r="P1657" i="2"/>
  <c r="P1653" i="2"/>
  <c r="P1649" i="2"/>
  <c r="P1645" i="2"/>
  <c r="P1641" i="2"/>
  <c r="P1637" i="2"/>
  <c r="P1633" i="2"/>
  <c r="P1629" i="2"/>
  <c r="P1625" i="2"/>
  <c r="P1621" i="2"/>
  <c r="P1617" i="2"/>
  <c r="P1613" i="2"/>
  <c r="P1609" i="2"/>
  <c r="P1605" i="2"/>
  <c r="P1601" i="2"/>
  <c r="P1597" i="2"/>
  <c r="P1593" i="2"/>
  <c r="P1589" i="2"/>
  <c r="P1585" i="2"/>
  <c r="P1581" i="2"/>
  <c r="P1573" i="2"/>
  <c r="P1569" i="2"/>
  <c r="P1565" i="2"/>
  <c r="P1561" i="2"/>
  <c r="P1553" i="2"/>
  <c r="P1549" i="2"/>
  <c r="P1545" i="2"/>
  <c r="P1533" i="2"/>
  <c r="P1529" i="2"/>
  <c r="P1525" i="2"/>
  <c r="P1517" i="2"/>
  <c r="P1513" i="2"/>
  <c r="P1509" i="2"/>
  <c r="P1505" i="2"/>
  <c r="P1501" i="2"/>
  <c r="P1497" i="2"/>
  <c r="P1493" i="2"/>
  <c r="P1489" i="2"/>
  <c r="P1485" i="2"/>
  <c r="P1477" i="2"/>
  <c r="P1473" i="2"/>
  <c r="P1469" i="2"/>
  <c r="P1461" i="2"/>
  <c r="P1457" i="2"/>
  <c r="P1453" i="2"/>
  <c r="P1449" i="2"/>
  <c r="P1441" i="2"/>
  <c r="P1437" i="2"/>
  <c r="P1433" i="2"/>
  <c r="P1429" i="2"/>
  <c r="P1425" i="2"/>
  <c r="P1421" i="2"/>
  <c r="P1417" i="2"/>
  <c r="P1413" i="2"/>
  <c r="P1409" i="2"/>
  <c r="P1405" i="2"/>
  <c r="P1401" i="2"/>
  <c r="P1397" i="2"/>
  <c r="P1393" i="2"/>
  <c r="P1389" i="2"/>
  <c r="P1385" i="2"/>
  <c r="P1381" i="2"/>
  <c r="P1377" i="2"/>
  <c r="P1373" i="2"/>
  <c r="P1369" i="2"/>
  <c r="P1365" i="2"/>
  <c r="P1361" i="2"/>
  <c r="P1357" i="2"/>
  <c r="P1353" i="2"/>
  <c r="P1345" i="2"/>
  <c r="P1341" i="2"/>
  <c r="P1337" i="2"/>
  <c r="P1333" i="2"/>
  <c r="P1325" i="2"/>
  <c r="P1321" i="2"/>
  <c r="P1317" i="2"/>
  <c r="P1309" i="2"/>
  <c r="P1305" i="2"/>
  <c r="P1301" i="2"/>
  <c r="P1297" i="2"/>
  <c r="P1293" i="2"/>
  <c r="P1289" i="2"/>
  <c r="P1285" i="2"/>
  <c r="P1281" i="2"/>
  <c r="P1277" i="2"/>
  <c r="P1269" i="2"/>
  <c r="P1265" i="2"/>
  <c r="P1261" i="2"/>
  <c r="P1249" i="2"/>
  <c r="P1245" i="2"/>
  <c r="P1241" i="2"/>
  <c r="P1233" i="2"/>
  <c r="P1229" i="2"/>
  <c r="P1225" i="2"/>
  <c r="P1221" i="2"/>
  <c r="P1213" i="2"/>
  <c r="P1209" i="2"/>
  <c r="P1205" i="2"/>
  <c r="P1201" i="2"/>
  <c r="P1197" i="2"/>
  <c r="P1193" i="2"/>
  <c r="P1189" i="2"/>
  <c r="P1185" i="2"/>
  <c r="P1181" i="2"/>
  <c r="P1177" i="2"/>
  <c r="P1173" i="2"/>
  <c r="P1169" i="2"/>
  <c r="P1165" i="2"/>
  <c r="P1157" i="2"/>
  <c r="P1153" i="2"/>
  <c r="P1149" i="2"/>
  <c r="P1145" i="2"/>
  <c r="P1141" i="2"/>
  <c r="P1137" i="2"/>
  <c r="P1133" i="2"/>
  <c r="P1129" i="2"/>
  <c r="P1125" i="2"/>
  <c r="P1117" i="2"/>
  <c r="P1113" i="2"/>
  <c r="P1109" i="2"/>
  <c r="P1105" i="2"/>
  <c r="P1101" i="2"/>
  <c r="P1097" i="2"/>
  <c r="P1093" i="2"/>
  <c r="P1089" i="2"/>
  <c r="P1085" i="2"/>
  <c r="P1081" i="2"/>
  <c r="P1077" i="2"/>
  <c r="P1073" i="2"/>
  <c r="P1069" i="2"/>
  <c r="P1061" i="2"/>
  <c r="P1057" i="2"/>
  <c r="P1053" i="2"/>
  <c r="P1049" i="2"/>
  <c r="P1041" i="2"/>
  <c r="P1037" i="2"/>
  <c r="P1033" i="2"/>
  <c r="P1021" i="2"/>
  <c r="P1017" i="2"/>
  <c r="P1013" i="2"/>
  <c r="P1005" i="2"/>
  <c r="P1001" i="2"/>
  <c r="P997" i="2"/>
  <c r="P993" i="2"/>
  <c r="P989" i="2"/>
  <c r="P985" i="2"/>
  <c r="P981" i="2"/>
  <c r="P977" i="2"/>
  <c r="P973" i="2"/>
  <c r="P965" i="2"/>
  <c r="P961" i="2"/>
  <c r="P957" i="2"/>
  <c r="P949" i="2"/>
  <c r="P945" i="2"/>
  <c r="P941" i="2"/>
  <c r="P937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49" i="2"/>
  <c r="P845" i="2"/>
  <c r="P841" i="2"/>
  <c r="P837" i="2"/>
  <c r="P833" i="2"/>
  <c r="P829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5" i="2"/>
  <c r="P761" i="2"/>
  <c r="P757" i="2"/>
  <c r="P753" i="2"/>
  <c r="P749" i="2"/>
  <c r="P745" i="2"/>
  <c r="P741" i="2"/>
  <c r="P737" i="2"/>
  <c r="P729" i="2"/>
  <c r="P725" i="2"/>
  <c r="P721" i="2"/>
  <c r="P717" i="2"/>
  <c r="P713" i="2"/>
  <c r="P709" i="2"/>
  <c r="P705" i="2"/>
  <c r="P701" i="2"/>
  <c r="P697" i="2"/>
  <c r="P689" i="2"/>
  <c r="P685" i="2"/>
  <c r="P681" i="2"/>
  <c r="P677" i="2"/>
  <c r="P673" i="2"/>
  <c r="P669" i="2"/>
  <c r="P665" i="2"/>
  <c r="P661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7" i="2"/>
  <c r="P533" i="2"/>
  <c r="P529" i="2"/>
  <c r="P525" i="2"/>
  <c r="P521" i="2"/>
  <c r="P517" i="2"/>
  <c r="P513" i="2"/>
  <c r="P509" i="2"/>
  <c r="P505" i="2"/>
  <c r="P501" i="2"/>
  <c r="P497" i="2"/>
  <c r="P493" i="2"/>
  <c r="P489" i="2"/>
  <c r="P485" i="2"/>
  <c r="P481" i="2"/>
  <c r="P477" i="2"/>
  <c r="P473" i="2"/>
  <c r="P461" i="2"/>
  <c r="P457" i="2"/>
  <c r="P453" i="2"/>
  <c r="P449" i="2"/>
  <c r="P445" i="2"/>
  <c r="P441" i="2"/>
  <c r="P437" i="2"/>
  <c r="P433" i="2"/>
  <c r="P425" i="2"/>
  <c r="P421" i="2"/>
  <c r="P417" i="2"/>
  <c r="P413" i="2"/>
  <c r="P409" i="2"/>
  <c r="P405" i="2"/>
  <c r="P401" i="2"/>
  <c r="P397" i="2"/>
  <c r="P393" i="2"/>
  <c r="P389" i="2"/>
  <c r="P385" i="2"/>
  <c r="P381" i="2"/>
  <c r="P377" i="2"/>
  <c r="P373" i="2"/>
  <c r="P369" i="2"/>
  <c r="P365" i="2"/>
  <c r="P361" i="2"/>
  <c r="P357" i="2"/>
  <c r="P353" i="2"/>
  <c r="P349" i="2"/>
  <c r="P345" i="2"/>
  <c r="P341" i="2"/>
  <c r="P337" i="2"/>
  <c r="P333" i="2"/>
  <c r="P329" i="2"/>
  <c r="P325" i="2"/>
  <c r="P321" i="2"/>
  <c r="P317" i="2"/>
  <c r="P313" i="2"/>
  <c r="P309" i="2"/>
  <c r="P301" i="2"/>
  <c r="P297" i="2"/>
  <c r="P293" i="2"/>
  <c r="P289" i="2"/>
  <c r="P285" i="2"/>
  <c r="P281" i="2"/>
  <c r="P277" i="2"/>
  <c r="P273" i="2"/>
  <c r="P269" i="2"/>
  <c r="P265" i="2"/>
  <c r="P261" i="2"/>
  <c r="P253" i="2"/>
  <c r="P249" i="2"/>
  <c r="P245" i="2"/>
  <c r="P241" i="2"/>
  <c r="P237" i="2"/>
  <c r="P233" i="2"/>
  <c r="P229" i="2"/>
  <c r="P225" i="2"/>
  <c r="P221" i="2"/>
  <c r="P217" i="2"/>
  <c r="P213" i="2"/>
  <c r="P209" i="2"/>
  <c r="P205" i="2"/>
  <c r="P201" i="2"/>
  <c r="P197" i="2"/>
  <c r="P193" i="2"/>
  <c r="P189" i="2"/>
  <c r="P185" i="2"/>
  <c r="P181" i="2"/>
  <c r="P177" i="2"/>
  <c r="P173" i="2"/>
  <c r="P169" i="2"/>
  <c r="P165" i="2"/>
  <c r="P161" i="2"/>
  <c r="P77" i="2"/>
  <c r="P29" i="2"/>
  <c r="P157" i="2"/>
  <c r="P153" i="2"/>
  <c r="P149" i="2"/>
  <c r="P145" i="2"/>
  <c r="P141" i="2"/>
  <c r="P137" i="2"/>
  <c r="P133" i="2"/>
  <c r="P129" i="2"/>
  <c r="P125" i="2"/>
  <c r="P121" i="2"/>
  <c r="P117" i="2"/>
  <c r="P113" i="2"/>
  <c r="P109" i="2"/>
  <c r="P105" i="2"/>
  <c r="P101" i="2"/>
  <c r="P97" i="2"/>
  <c r="P93" i="2"/>
  <c r="P89" i="2"/>
  <c r="P85" i="2"/>
  <c r="P81" i="2"/>
  <c r="P73" i="2"/>
  <c r="P69" i="2"/>
  <c r="P65" i="2"/>
  <c r="P61" i="2"/>
  <c r="P57" i="2"/>
  <c r="P53" i="2"/>
  <c r="P49" i="2"/>
  <c r="P45" i="2"/>
  <c r="P41" i="2"/>
  <c r="P37" i="2"/>
  <c r="P33" i="2"/>
  <c r="P25" i="2"/>
  <c r="P21" i="2"/>
  <c r="P17" i="2"/>
  <c r="P13" i="2"/>
  <c r="P9" i="2"/>
  <c r="P5" i="2"/>
  <c r="P1212" i="2"/>
  <c r="P1208" i="2"/>
  <c r="P1204" i="2"/>
  <c r="P1192" i="2"/>
  <c r="P1184" i="2"/>
  <c r="P1176" i="2"/>
  <c r="P1164" i="2"/>
  <c r="P1160" i="2"/>
  <c r="P1156" i="2"/>
  <c r="P1148" i="2"/>
  <c r="P1144" i="2"/>
  <c r="P1136" i="2"/>
  <c r="P1128" i="2"/>
  <c r="P1120" i="2"/>
  <c r="P1116" i="2"/>
  <c r="P1112" i="2"/>
  <c r="P1108" i="2"/>
  <c r="P1100" i="2"/>
  <c r="P1096" i="2"/>
  <c r="P1092" i="2"/>
  <c r="P1088" i="2"/>
  <c r="P1084" i="2"/>
  <c r="P1080" i="2"/>
  <c r="P1072" i="2"/>
  <c r="P1068" i="2"/>
  <c r="P1064" i="2"/>
  <c r="P1060" i="2"/>
  <c r="P1056" i="2"/>
  <c r="P1052" i="2"/>
  <c r="P1048" i="2"/>
  <c r="P1044" i="2"/>
  <c r="P1040" i="2"/>
  <c r="P1032" i="2"/>
  <c r="P1028" i="2"/>
  <c r="P1024" i="2"/>
  <c r="P1020" i="2"/>
  <c r="P1016" i="2"/>
  <c r="P1012" i="2"/>
  <c r="P1004" i="2"/>
  <c r="P1000" i="2"/>
  <c r="P996" i="2"/>
  <c r="P992" i="2"/>
  <c r="P984" i="2"/>
  <c r="P976" i="2"/>
  <c r="P968" i="2"/>
  <c r="P964" i="2"/>
  <c r="P956" i="2"/>
  <c r="P952" i="2"/>
  <c r="P948" i="2"/>
  <c r="P936" i="2"/>
  <c r="P928" i="2"/>
  <c r="P920" i="2"/>
  <c r="P908" i="2"/>
  <c r="P904" i="2"/>
  <c r="P900" i="2"/>
  <c r="P892" i="2"/>
  <c r="P888" i="2"/>
  <c r="P880" i="2"/>
  <c r="P872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08" i="2"/>
  <c r="P804" i="2"/>
  <c r="P800" i="2"/>
  <c r="P792" i="2"/>
  <c r="P788" i="2"/>
  <c r="P780" i="2"/>
  <c r="P776" i="2"/>
  <c r="P772" i="2"/>
  <c r="P764" i="2"/>
  <c r="P316" i="2"/>
  <c r="P216" i="2"/>
  <c r="P192" i="2"/>
  <c r="P88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40" i="2"/>
  <c r="P536" i="2"/>
  <c r="P532" i="2"/>
  <c r="P528" i="2"/>
  <c r="P524" i="2"/>
  <c r="P520" i="2"/>
  <c r="P516" i="2"/>
  <c r="P512" i="2"/>
  <c r="P508" i="2"/>
  <c r="P504" i="2"/>
  <c r="P500" i="2"/>
  <c r="P496" i="2"/>
  <c r="P492" i="2"/>
  <c r="P488" i="2"/>
  <c r="P484" i="2"/>
  <c r="P480" i="2"/>
  <c r="P476" i="2"/>
  <c r="P472" i="2"/>
  <c r="P468" i="2"/>
  <c r="P464" i="2"/>
  <c r="P460" i="2"/>
  <c r="P456" i="2"/>
  <c r="P452" i="2"/>
  <c r="P448" i="2"/>
  <c r="P444" i="2"/>
  <c r="P440" i="2"/>
  <c r="P436" i="2"/>
  <c r="P432" i="2"/>
  <c r="P428" i="2"/>
  <c r="P424" i="2"/>
  <c r="P420" i="2"/>
  <c r="P416" i="2"/>
  <c r="P412" i="2"/>
  <c r="P408" i="2"/>
  <c r="P404" i="2"/>
  <c r="P400" i="2"/>
  <c r="P396" i="2"/>
  <c r="P392" i="2"/>
  <c r="P388" i="2"/>
  <c r="P384" i="2"/>
  <c r="P380" i="2"/>
  <c r="P376" i="2"/>
  <c r="P372" i="2"/>
  <c r="P368" i="2"/>
  <c r="P364" i="2"/>
  <c r="P360" i="2"/>
  <c r="P356" i="2"/>
  <c r="P352" i="2"/>
  <c r="P348" i="2"/>
  <c r="P344" i="2"/>
  <c r="P340" i="2"/>
  <c r="P336" i="2"/>
  <c r="P332" i="2"/>
  <c r="P328" i="2"/>
  <c r="P324" i="2"/>
  <c r="P320" i="2"/>
  <c r="P312" i="2"/>
  <c r="P308" i="2"/>
  <c r="P304" i="2"/>
  <c r="P300" i="2"/>
  <c r="P296" i="2"/>
  <c r="P292" i="2"/>
  <c r="P288" i="2"/>
  <c r="P280" i="2"/>
  <c r="P276" i="2"/>
  <c r="P272" i="2"/>
  <c r="P268" i="2"/>
  <c r="P264" i="2"/>
  <c r="P260" i="2"/>
  <c r="P252" i="2"/>
  <c r="P248" i="2"/>
  <c r="P244" i="2"/>
  <c r="P240" i="2"/>
  <c r="P236" i="2"/>
  <c r="P232" i="2"/>
  <c r="P228" i="2"/>
  <c r="P224" i="2"/>
  <c r="P212" i="2"/>
  <c r="P204" i="2"/>
  <c r="P200" i="2"/>
  <c r="P196" i="2"/>
  <c r="P188" i="2"/>
  <c r="P184" i="2"/>
  <c r="P180" i="2"/>
  <c r="P176" i="2"/>
  <c r="P172" i="2"/>
  <c r="P168" i="2"/>
  <c r="P164" i="2"/>
  <c r="P160" i="2"/>
  <c r="P148" i="2"/>
  <c r="P140" i="2"/>
  <c r="P136" i="2"/>
  <c r="P132" i="2"/>
  <c r="P124" i="2"/>
  <c r="P120" i="2"/>
  <c r="P116" i="2"/>
  <c r="P112" i="2"/>
  <c r="P108" i="2"/>
  <c r="P104" i="2"/>
  <c r="P100" i="2"/>
  <c r="P96" i="2"/>
  <c r="P92" i="2"/>
  <c r="P84" i="2"/>
  <c r="P76" i="2"/>
  <c r="P72" i="2"/>
  <c r="P68" i="2"/>
  <c r="P64" i="2"/>
  <c r="P60" i="2"/>
  <c r="P52" i="2"/>
  <c r="P48" i="2"/>
  <c r="P44" i="2"/>
  <c r="P40" i="2"/>
  <c r="P36" i="2"/>
  <c r="P32" i="2"/>
  <c r="P24" i="2"/>
  <c r="P20" i="2"/>
  <c r="P16" i="2"/>
  <c r="P12" i="2"/>
  <c r="P8" i="2"/>
  <c r="P4" i="2"/>
  <c r="K3" i="5"/>
  <c r="L3" i="5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L2" i="5"/>
  <c r="K2" i="5"/>
  <c r="B3" i="5"/>
  <c r="C3" i="5"/>
  <c r="D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D2" i="5"/>
  <c r="C2" i="5"/>
  <c r="B2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C2" i="1"/>
  <c r="B2" i="1"/>
  <c r="K3" i="4"/>
  <c r="L3" i="4"/>
  <c r="M3" i="4" s="1"/>
  <c r="N3" i="4" s="1"/>
  <c r="K4" i="4"/>
  <c r="L4" i="4"/>
  <c r="M4" i="4" s="1"/>
  <c r="N4" i="4" s="1"/>
  <c r="K5" i="4"/>
  <c r="L5" i="4"/>
  <c r="M5" i="4" s="1"/>
  <c r="N5" i="4" s="1"/>
  <c r="K6" i="4"/>
  <c r="L6" i="4"/>
  <c r="M6" i="4" s="1"/>
  <c r="N6" i="4"/>
  <c r="K7" i="4"/>
  <c r="L7" i="4"/>
  <c r="M7" i="4" s="1"/>
  <c r="N7" i="4" s="1"/>
  <c r="K8" i="4"/>
  <c r="L8" i="4"/>
  <c r="M8" i="4" s="1"/>
  <c r="N8" i="4" s="1"/>
  <c r="K9" i="4"/>
  <c r="L9" i="4"/>
  <c r="M9" i="4" s="1"/>
  <c r="N9" i="4" s="1"/>
  <c r="K10" i="4"/>
  <c r="L10" i="4"/>
  <c r="M10" i="4" s="1"/>
  <c r="N10" i="4"/>
  <c r="K11" i="4"/>
  <c r="L11" i="4"/>
  <c r="M11" i="4" s="1"/>
  <c r="N11" i="4" s="1"/>
  <c r="K12" i="4"/>
  <c r="L12" i="4"/>
  <c r="M12" i="4" s="1"/>
  <c r="N12" i="4" s="1"/>
  <c r="K13" i="4"/>
  <c r="L13" i="4"/>
  <c r="M13" i="4" s="1"/>
  <c r="N13" i="4" s="1"/>
  <c r="K14" i="4"/>
  <c r="L14" i="4"/>
  <c r="M14" i="4" s="1"/>
  <c r="N14" i="4"/>
  <c r="K15" i="4"/>
  <c r="L15" i="4"/>
  <c r="M15" i="4" s="1"/>
  <c r="N15" i="4" s="1"/>
  <c r="K16" i="4"/>
  <c r="L16" i="4"/>
  <c r="M16" i="4" s="1"/>
  <c r="N16" i="4" s="1"/>
  <c r="K17" i="4"/>
  <c r="L17" i="4"/>
  <c r="M17" i="4" s="1"/>
  <c r="N17" i="4" s="1"/>
  <c r="K18" i="4"/>
  <c r="L18" i="4"/>
  <c r="M18" i="4" s="1"/>
  <c r="N18" i="4"/>
  <c r="K19" i="4"/>
  <c r="L19" i="4"/>
  <c r="M19" i="4" s="1"/>
  <c r="N19" i="4" s="1"/>
  <c r="K20" i="4"/>
  <c r="L20" i="4"/>
  <c r="M20" i="4" s="1"/>
  <c r="N20" i="4" s="1"/>
  <c r="K21" i="4"/>
  <c r="L21" i="4"/>
  <c r="M21" i="4" s="1"/>
  <c r="N21" i="4" s="1"/>
  <c r="K22" i="4"/>
  <c r="L22" i="4"/>
  <c r="M22" i="4" s="1"/>
  <c r="N22" i="4"/>
  <c r="K23" i="4"/>
  <c r="L23" i="4"/>
  <c r="M23" i="4" s="1"/>
  <c r="N23" i="4" s="1"/>
  <c r="K24" i="4"/>
  <c r="L24" i="4"/>
  <c r="M24" i="4" s="1"/>
  <c r="N24" i="4" s="1"/>
  <c r="K25" i="4"/>
  <c r="L25" i="4"/>
  <c r="M25" i="4" s="1"/>
  <c r="N25" i="4" s="1"/>
  <c r="K26" i="4"/>
  <c r="L26" i="4"/>
  <c r="M26" i="4" s="1"/>
  <c r="N26" i="4"/>
  <c r="K27" i="4"/>
  <c r="L27" i="4"/>
  <c r="M27" i="4" s="1"/>
  <c r="N27" i="4" s="1"/>
  <c r="K28" i="4"/>
  <c r="L28" i="4"/>
  <c r="M28" i="4" s="1"/>
  <c r="N28" i="4" s="1"/>
  <c r="K29" i="4"/>
  <c r="L29" i="4"/>
  <c r="M29" i="4" s="1"/>
  <c r="N29" i="4" s="1"/>
  <c r="K30" i="4"/>
  <c r="L30" i="4"/>
  <c r="M30" i="4" s="1"/>
  <c r="N30" i="4"/>
  <c r="K31" i="4"/>
  <c r="L31" i="4"/>
  <c r="M31" i="4" s="1"/>
  <c r="N31" i="4" s="1"/>
  <c r="K32" i="4"/>
  <c r="L32" i="4"/>
  <c r="M32" i="4" s="1"/>
  <c r="N32" i="4" s="1"/>
  <c r="K33" i="4"/>
  <c r="L33" i="4"/>
  <c r="M33" i="4" s="1"/>
  <c r="N33" i="4" s="1"/>
  <c r="K34" i="4"/>
  <c r="L34" i="4"/>
  <c r="M34" i="4" s="1"/>
  <c r="N34" i="4"/>
  <c r="K35" i="4"/>
  <c r="L35" i="4"/>
  <c r="M35" i="4" s="1"/>
  <c r="N35" i="4" s="1"/>
  <c r="K36" i="4"/>
  <c r="L36" i="4"/>
  <c r="M36" i="4" s="1"/>
  <c r="N36" i="4" s="1"/>
  <c r="K37" i="4"/>
  <c r="L37" i="4"/>
  <c r="M37" i="4" s="1"/>
  <c r="N37" i="4" s="1"/>
  <c r="K38" i="4"/>
  <c r="L38" i="4"/>
  <c r="M38" i="4" s="1"/>
  <c r="N38" i="4"/>
  <c r="K39" i="4"/>
  <c r="L39" i="4"/>
  <c r="M39" i="4" s="1"/>
  <c r="N39" i="4" s="1"/>
  <c r="K40" i="4"/>
  <c r="L40" i="4"/>
  <c r="M40" i="4" s="1"/>
  <c r="N40" i="4" s="1"/>
  <c r="K41" i="4"/>
  <c r="L41" i="4"/>
  <c r="M41" i="4" s="1"/>
  <c r="N41" i="4" s="1"/>
  <c r="K42" i="4"/>
  <c r="L42" i="4"/>
  <c r="M42" i="4" s="1"/>
  <c r="N42" i="4"/>
  <c r="K43" i="4"/>
  <c r="L43" i="4"/>
  <c r="M43" i="4" s="1"/>
  <c r="N43" i="4" s="1"/>
  <c r="K44" i="4"/>
  <c r="L44" i="4"/>
  <c r="M44" i="4" s="1"/>
  <c r="N44" i="4" s="1"/>
  <c r="K45" i="4"/>
  <c r="L45" i="4"/>
  <c r="M45" i="4" s="1"/>
  <c r="N45" i="4" s="1"/>
  <c r="K46" i="4"/>
  <c r="L46" i="4"/>
  <c r="M46" i="4" s="1"/>
  <c r="N46" i="4"/>
  <c r="K47" i="4"/>
  <c r="L47" i="4"/>
  <c r="M47" i="4" s="1"/>
  <c r="N47" i="4" s="1"/>
  <c r="K48" i="4"/>
  <c r="L48" i="4"/>
  <c r="M48" i="4" s="1"/>
  <c r="N48" i="4" s="1"/>
  <c r="K49" i="4"/>
  <c r="L49" i="4"/>
  <c r="M49" i="4" s="1"/>
  <c r="N49" i="4" s="1"/>
  <c r="K50" i="4"/>
  <c r="L50" i="4"/>
  <c r="M50" i="4" s="1"/>
  <c r="N50" i="4"/>
  <c r="K51" i="4"/>
  <c r="L51" i="4"/>
  <c r="M51" i="4" s="1"/>
  <c r="N51" i="4" s="1"/>
  <c r="K52" i="4"/>
  <c r="L52" i="4"/>
  <c r="M52" i="4" s="1"/>
  <c r="N52" i="4" s="1"/>
  <c r="K53" i="4"/>
  <c r="L53" i="4"/>
  <c r="M53" i="4" s="1"/>
  <c r="N53" i="4" s="1"/>
  <c r="K54" i="4"/>
  <c r="L54" i="4"/>
  <c r="M54" i="4" s="1"/>
  <c r="N54" i="4"/>
  <c r="K55" i="4"/>
  <c r="L55" i="4"/>
  <c r="M55" i="4" s="1"/>
  <c r="N55" i="4" s="1"/>
  <c r="K56" i="4"/>
  <c r="L56" i="4"/>
  <c r="M56" i="4" s="1"/>
  <c r="N56" i="4" s="1"/>
  <c r="K57" i="4"/>
  <c r="L57" i="4"/>
  <c r="M57" i="4" s="1"/>
  <c r="N57" i="4" s="1"/>
  <c r="K58" i="4"/>
  <c r="L58" i="4"/>
  <c r="M58" i="4" s="1"/>
  <c r="N58" i="4"/>
  <c r="K59" i="4"/>
  <c r="L59" i="4"/>
  <c r="M59" i="4" s="1"/>
  <c r="N59" i="4" s="1"/>
  <c r="K60" i="4"/>
  <c r="L60" i="4"/>
  <c r="M60" i="4" s="1"/>
  <c r="N60" i="4" s="1"/>
  <c r="K61" i="4"/>
  <c r="L61" i="4"/>
  <c r="M61" i="4" s="1"/>
  <c r="N61" i="4" s="1"/>
  <c r="K62" i="4"/>
  <c r="L62" i="4"/>
  <c r="M62" i="4" s="1"/>
  <c r="N62" i="4"/>
  <c r="K63" i="4"/>
  <c r="L63" i="4"/>
  <c r="M63" i="4" s="1"/>
  <c r="N63" i="4" s="1"/>
  <c r="K64" i="4"/>
  <c r="L64" i="4"/>
  <c r="M64" i="4" s="1"/>
  <c r="N64" i="4" s="1"/>
  <c r="K65" i="4"/>
  <c r="L65" i="4"/>
  <c r="M65" i="4" s="1"/>
  <c r="N65" i="4" s="1"/>
  <c r="K66" i="4"/>
  <c r="L66" i="4"/>
  <c r="M66" i="4" s="1"/>
  <c r="N66" i="4"/>
  <c r="K67" i="4"/>
  <c r="L67" i="4"/>
  <c r="M67" i="4" s="1"/>
  <c r="N67" i="4" s="1"/>
  <c r="K68" i="4"/>
  <c r="L68" i="4"/>
  <c r="M68" i="4" s="1"/>
  <c r="N68" i="4" s="1"/>
  <c r="K69" i="4"/>
  <c r="L69" i="4"/>
  <c r="M69" i="4" s="1"/>
  <c r="N69" i="4" s="1"/>
  <c r="K70" i="4"/>
  <c r="L70" i="4"/>
  <c r="M70" i="4" s="1"/>
  <c r="N70" i="4"/>
  <c r="K71" i="4"/>
  <c r="L71" i="4"/>
  <c r="M71" i="4" s="1"/>
  <c r="N71" i="4" s="1"/>
  <c r="K72" i="4"/>
  <c r="L72" i="4"/>
  <c r="M72" i="4" s="1"/>
  <c r="N72" i="4" s="1"/>
  <c r="K73" i="4"/>
  <c r="L73" i="4"/>
  <c r="M73" i="4" s="1"/>
  <c r="N73" i="4" s="1"/>
  <c r="K74" i="4"/>
  <c r="L74" i="4"/>
  <c r="M74" i="4" s="1"/>
  <c r="N74" i="4"/>
  <c r="K75" i="4"/>
  <c r="L75" i="4"/>
  <c r="M75" i="4" s="1"/>
  <c r="N75" i="4" s="1"/>
  <c r="K76" i="4"/>
  <c r="L76" i="4"/>
  <c r="M76" i="4" s="1"/>
  <c r="N76" i="4" s="1"/>
  <c r="K77" i="4"/>
  <c r="L77" i="4"/>
  <c r="M77" i="4" s="1"/>
  <c r="N77" i="4" s="1"/>
  <c r="K78" i="4"/>
  <c r="L78" i="4"/>
  <c r="M78" i="4" s="1"/>
  <c r="N78" i="4"/>
  <c r="K79" i="4"/>
  <c r="L79" i="4"/>
  <c r="M79" i="4" s="1"/>
  <c r="N79" i="4" s="1"/>
  <c r="K80" i="4"/>
  <c r="L80" i="4"/>
  <c r="M80" i="4" s="1"/>
  <c r="N80" i="4" s="1"/>
  <c r="K81" i="4"/>
  <c r="L81" i="4"/>
  <c r="M81" i="4" s="1"/>
  <c r="N81" i="4" s="1"/>
  <c r="K82" i="4"/>
  <c r="L82" i="4"/>
  <c r="M82" i="4" s="1"/>
  <c r="N82" i="4"/>
  <c r="K83" i="4"/>
  <c r="L83" i="4"/>
  <c r="M83" i="4" s="1"/>
  <c r="N83" i="4" s="1"/>
  <c r="K84" i="4"/>
  <c r="L84" i="4"/>
  <c r="M84" i="4" s="1"/>
  <c r="N84" i="4" s="1"/>
  <c r="K85" i="4"/>
  <c r="L85" i="4"/>
  <c r="M85" i="4" s="1"/>
  <c r="N85" i="4" s="1"/>
  <c r="K86" i="4"/>
  <c r="L86" i="4"/>
  <c r="M86" i="4" s="1"/>
  <c r="N86" i="4"/>
  <c r="K87" i="4"/>
  <c r="L87" i="4"/>
  <c r="M87" i="4" s="1"/>
  <c r="N87" i="4" s="1"/>
  <c r="K88" i="4"/>
  <c r="L88" i="4"/>
  <c r="M88" i="4" s="1"/>
  <c r="N88" i="4" s="1"/>
  <c r="K89" i="4"/>
  <c r="L89" i="4"/>
  <c r="M89" i="4"/>
  <c r="N89" i="4" s="1"/>
  <c r="K90" i="4"/>
  <c r="L90" i="4"/>
  <c r="M90" i="4" s="1"/>
  <c r="N90" i="4" s="1"/>
  <c r="K91" i="4"/>
  <c r="L91" i="4"/>
  <c r="M91" i="4"/>
  <c r="N91" i="4" s="1"/>
  <c r="K92" i="4"/>
  <c r="L92" i="4"/>
  <c r="M92" i="4" s="1"/>
  <c r="N92" i="4" s="1"/>
  <c r="K93" i="4"/>
  <c r="L93" i="4"/>
  <c r="M93" i="4"/>
  <c r="N93" i="4" s="1"/>
  <c r="K94" i="4"/>
  <c r="L94" i="4"/>
  <c r="M94" i="4" s="1"/>
  <c r="N94" i="4" s="1"/>
  <c r="K95" i="4"/>
  <c r="L95" i="4"/>
  <c r="M95" i="4"/>
  <c r="N95" i="4" s="1"/>
  <c r="K96" i="4"/>
  <c r="L96" i="4"/>
  <c r="M96" i="4" s="1"/>
  <c r="N96" i="4" s="1"/>
  <c r="K97" i="4"/>
  <c r="L97" i="4"/>
  <c r="M97" i="4"/>
  <c r="N97" i="4" s="1"/>
  <c r="K98" i="4"/>
  <c r="L98" i="4"/>
  <c r="M98" i="4" s="1"/>
  <c r="N98" i="4" s="1"/>
  <c r="K99" i="4"/>
  <c r="L99" i="4"/>
  <c r="M99" i="4"/>
  <c r="N99" i="4" s="1"/>
  <c r="K100" i="4"/>
  <c r="L100" i="4"/>
  <c r="M100" i="4" s="1"/>
  <c r="N100" i="4" s="1"/>
  <c r="K101" i="4"/>
  <c r="L101" i="4"/>
  <c r="M101" i="4"/>
  <c r="N101" i="4" s="1"/>
  <c r="K102" i="4"/>
  <c r="L102" i="4"/>
  <c r="M102" i="4" s="1"/>
  <c r="N102" i="4" s="1"/>
  <c r="K103" i="4"/>
  <c r="L103" i="4"/>
  <c r="M103" i="4"/>
  <c r="N103" i="4" s="1"/>
  <c r="K104" i="4"/>
  <c r="L104" i="4"/>
  <c r="M104" i="4" s="1"/>
  <c r="N104" i="4" s="1"/>
  <c r="K105" i="4"/>
  <c r="L105" i="4"/>
  <c r="M105" i="4"/>
  <c r="N105" i="4" s="1"/>
  <c r="K106" i="4"/>
  <c r="L106" i="4"/>
  <c r="M106" i="4" s="1"/>
  <c r="N106" i="4" s="1"/>
  <c r="K107" i="4"/>
  <c r="L107" i="4"/>
  <c r="M107" i="4"/>
  <c r="N107" i="4" s="1"/>
  <c r="K108" i="4"/>
  <c r="L108" i="4"/>
  <c r="M108" i="4" s="1"/>
  <c r="N108" i="4" s="1"/>
  <c r="K109" i="4"/>
  <c r="L109" i="4"/>
  <c r="M109" i="4"/>
  <c r="N109" i="4" s="1"/>
  <c r="K110" i="4"/>
  <c r="L110" i="4"/>
  <c r="M110" i="4" s="1"/>
  <c r="N110" i="4" s="1"/>
  <c r="K111" i="4"/>
  <c r="L111" i="4"/>
  <c r="M111" i="4"/>
  <c r="N111" i="4" s="1"/>
  <c r="K112" i="4"/>
  <c r="L112" i="4"/>
  <c r="M112" i="4" s="1"/>
  <c r="N112" i="4" s="1"/>
  <c r="K113" i="4"/>
  <c r="L113" i="4"/>
  <c r="M113" i="4"/>
  <c r="N113" i="4" s="1"/>
  <c r="K114" i="4"/>
  <c r="L114" i="4"/>
  <c r="M114" i="4" s="1"/>
  <c r="N114" i="4" s="1"/>
  <c r="K115" i="4"/>
  <c r="L115" i="4"/>
  <c r="M115" i="4"/>
  <c r="N115" i="4" s="1"/>
  <c r="K116" i="4"/>
  <c r="L116" i="4"/>
  <c r="M116" i="4" s="1"/>
  <c r="N116" i="4" s="1"/>
  <c r="K117" i="4"/>
  <c r="L117" i="4"/>
  <c r="M117" i="4"/>
  <c r="N117" i="4" s="1"/>
  <c r="K118" i="4"/>
  <c r="L118" i="4"/>
  <c r="M118" i="4" s="1"/>
  <c r="N118" i="4" s="1"/>
  <c r="K119" i="4"/>
  <c r="L119" i="4"/>
  <c r="M119" i="4"/>
  <c r="N119" i="4" s="1"/>
  <c r="K120" i="4"/>
  <c r="L120" i="4"/>
  <c r="M120" i="4" s="1"/>
  <c r="N120" i="4" s="1"/>
  <c r="K121" i="4"/>
  <c r="L121" i="4"/>
  <c r="M121" i="4"/>
  <c r="N121" i="4" s="1"/>
  <c r="K122" i="4"/>
  <c r="L122" i="4"/>
  <c r="M122" i="4" s="1"/>
  <c r="N122" i="4" s="1"/>
  <c r="K123" i="4"/>
  <c r="L123" i="4"/>
  <c r="M123" i="4"/>
  <c r="N123" i="4" s="1"/>
  <c r="K124" i="4"/>
  <c r="L124" i="4"/>
  <c r="M124" i="4" s="1"/>
  <c r="N124" i="4" s="1"/>
  <c r="K125" i="4"/>
  <c r="L125" i="4"/>
  <c r="M125" i="4"/>
  <c r="N125" i="4" s="1"/>
  <c r="K126" i="4"/>
  <c r="L126" i="4"/>
  <c r="M126" i="4" s="1"/>
  <c r="N126" i="4" s="1"/>
  <c r="K127" i="4"/>
  <c r="L127" i="4"/>
  <c r="M127" i="4"/>
  <c r="N127" i="4" s="1"/>
  <c r="K128" i="4"/>
  <c r="L128" i="4"/>
  <c r="M128" i="4" s="1"/>
  <c r="N128" i="4" s="1"/>
  <c r="K129" i="4"/>
  <c r="L129" i="4"/>
  <c r="M129" i="4"/>
  <c r="N129" i="4" s="1"/>
  <c r="K130" i="4"/>
  <c r="L130" i="4"/>
  <c r="M130" i="4" s="1"/>
  <c r="N130" i="4" s="1"/>
  <c r="K131" i="4"/>
  <c r="L131" i="4"/>
  <c r="M131" i="4"/>
  <c r="N131" i="4" s="1"/>
  <c r="K132" i="4"/>
  <c r="L132" i="4"/>
  <c r="M132" i="4" s="1"/>
  <c r="N132" i="4" s="1"/>
  <c r="K133" i="4"/>
  <c r="L133" i="4"/>
  <c r="M133" i="4"/>
  <c r="N133" i="4" s="1"/>
  <c r="K134" i="4"/>
  <c r="L134" i="4"/>
  <c r="M134" i="4" s="1"/>
  <c r="N134" i="4" s="1"/>
  <c r="K135" i="4"/>
  <c r="L135" i="4"/>
  <c r="M135" i="4"/>
  <c r="N135" i="4" s="1"/>
  <c r="K136" i="4"/>
  <c r="L136" i="4"/>
  <c r="M136" i="4" s="1"/>
  <c r="N136" i="4" s="1"/>
  <c r="K137" i="4"/>
  <c r="L137" i="4"/>
  <c r="M137" i="4"/>
  <c r="N137" i="4" s="1"/>
  <c r="K138" i="4"/>
  <c r="L138" i="4"/>
  <c r="M138" i="4" s="1"/>
  <c r="N138" i="4" s="1"/>
  <c r="K139" i="4"/>
  <c r="L139" i="4"/>
  <c r="M139" i="4"/>
  <c r="N139" i="4" s="1"/>
  <c r="K140" i="4"/>
  <c r="L140" i="4"/>
  <c r="M140" i="4" s="1"/>
  <c r="N140" i="4" s="1"/>
  <c r="K141" i="4"/>
  <c r="L141" i="4"/>
  <c r="M141" i="4"/>
  <c r="N141" i="4" s="1"/>
  <c r="K142" i="4"/>
  <c r="L142" i="4"/>
  <c r="M142" i="4" s="1"/>
  <c r="N142" i="4" s="1"/>
  <c r="K143" i="4"/>
  <c r="L143" i="4"/>
  <c r="M143" i="4"/>
  <c r="N143" i="4" s="1"/>
  <c r="K144" i="4"/>
  <c r="L144" i="4"/>
  <c r="M144" i="4" s="1"/>
  <c r="N144" i="4" s="1"/>
  <c r="K145" i="4"/>
  <c r="L145" i="4"/>
  <c r="M145" i="4"/>
  <c r="N145" i="4" s="1"/>
  <c r="K146" i="4"/>
  <c r="L146" i="4"/>
  <c r="M146" i="4" s="1"/>
  <c r="N146" i="4" s="1"/>
  <c r="K147" i="4"/>
  <c r="L147" i="4"/>
  <c r="M147" i="4"/>
  <c r="N147" i="4" s="1"/>
  <c r="K148" i="4"/>
  <c r="L148" i="4"/>
  <c r="M148" i="4" s="1"/>
  <c r="N148" i="4" s="1"/>
  <c r="K149" i="4"/>
  <c r="L149" i="4"/>
  <c r="M149" i="4"/>
  <c r="N149" i="4" s="1"/>
  <c r="K150" i="4"/>
  <c r="L150" i="4"/>
  <c r="M150" i="4" s="1"/>
  <c r="N150" i="4" s="1"/>
  <c r="K151" i="4"/>
  <c r="L151" i="4"/>
  <c r="M151" i="4"/>
  <c r="N151" i="4" s="1"/>
  <c r="K152" i="4"/>
  <c r="L152" i="4"/>
  <c r="M152" i="4" s="1"/>
  <c r="N152" i="4" s="1"/>
  <c r="K153" i="4"/>
  <c r="L153" i="4"/>
  <c r="M153" i="4"/>
  <c r="N153" i="4" s="1"/>
  <c r="K154" i="4"/>
  <c r="L154" i="4"/>
  <c r="M154" i="4" s="1"/>
  <c r="N154" i="4" s="1"/>
  <c r="K155" i="4"/>
  <c r="L155" i="4"/>
  <c r="M155" i="4"/>
  <c r="N155" i="4" s="1"/>
  <c r="K156" i="4"/>
  <c r="L156" i="4"/>
  <c r="M156" i="4" s="1"/>
  <c r="N156" i="4" s="1"/>
  <c r="K157" i="4"/>
  <c r="L157" i="4"/>
  <c r="M157" i="4"/>
  <c r="N157" i="4" s="1"/>
  <c r="K158" i="4"/>
  <c r="L158" i="4"/>
  <c r="M158" i="4" s="1"/>
  <c r="N158" i="4" s="1"/>
  <c r="K159" i="4"/>
  <c r="L159" i="4"/>
  <c r="M159" i="4"/>
  <c r="N159" i="4" s="1"/>
  <c r="K160" i="4"/>
  <c r="L160" i="4"/>
  <c r="M160" i="4" s="1"/>
  <c r="N160" i="4" s="1"/>
  <c r="K161" i="4"/>
  <c r="L161" i="4"/>
  <c r="M161" i="4"/>
  <c r="N161" i="4" s="1"/>
  <c r="K162" i="4"/>
  <c r="L162" i="4"/>
  <c r="M162" i="4" s="1"/>
  <c r="N162" i="4" s="1"/>
  <c r="K163" i="4"/>
  <c r="L163" i="4"/>
  <c r="M163" i="4"/>
  <c r="N163" i="4" s="1"/>
  <c r="K164" i="4"/>
  <c r="L164" i="4"/>
  <c r="M164" i="4" s="1"/>
  <c r="N164" i="4" s="1"/>
  <c r="K165" i="4"/>
  <c r="L165" i="4"/>
  <c r="M165" i="4"/>
  <c r="N165" i="4" s="1"/>
  <c r="K166" i="4"/>
  <c r="L166" i="4"/>
  <c r="M166" i="4" s="1"/>
  <c r="N166" i="4" s="1"/>
  <c r="K167" i="4"/>
  <c r="L167" i="4"/>
  <c r="M167" i="4"/>
  <c r="N167" i="4" s="1"/>
  <c r="K168" i="4"/>
  <c r="L168" i="4"/>
  <c r="M168" i="4" s="1"/>
  <c r="N168" i="4" s="1"/>
  <c r="K169" i="4"/>
  <c r="L169" i="4"/>
  <c r="M169" i="4"/>
  <c r="N169" i="4" s="1"/>
  <c r="K170" i="4"/>
  <c r="L170" i="4"/>
  <c r="M170" i="4" s="1"/>
  <c r="N170" i="4" s="1"/>
  <c r="K171" i="4"/>
  <c r="L171" i="4"/>
  <c r="M171" i="4"/>
  <c r="N171" i="4" s="1"/>
  <c r="K172" i="4"/>
  <c r="L172" i="4"/>
  <c r="M172" i="4" s="1"/>
  <c r="N172" i="4" s="1"/>
  <c r="K173" i="4"/>
  <c r="L173" i="4"/>
  <c r="M173" i="4"/>
  <c r="N173" i="4" s="1"/>
  <c r="K174" i="4"/>
  <c r="L174" i="4"/>
  <c r="M174" i="4" s="1"/>
  <c r="N174" i="4" s="1"/>
  <c r="K175" i="4"/>
  <c r="L175" i="4"/>
  <c r="M175" i="4"/>
  <c r="N175" i="4" s="1"/>
  <c r="K176" i="4"/>
  <c r="L176" i="4"/>
  <c r="M176" i="4" s="1"/>
  <c r="N176" i="4" s="1"/>
  <c r="K177" i="4"/>
  <c r="L177" i="4"/>
  <c r="M177" i="4"/>
  <c r="N177" i="4" s="1"/>
  <c r="K178" i="4"/>
  <c r="L178" i="4"/>
  <c r="M178" i="4" s="1"/>
  <c r="N178" i="4" s="1"/>
  <c r="K179" i="4"/>
  <c r="L179" i="4"/>
  <c r="M179" i="4"/>
  <c r="N179" i="4" s="1"/>
  <c r="K180" i="4"/>
  <c r="L180" i="4"/>
  <c r="M180" i="4" s="1"/>
  <c r="N180" i="4" s="1"/>
  <c r="K181" i="4"/>
  <c r="L181" i="4"/>
  <c r="M181" i="4"/>
  <c r="N181" i="4" s="1"/>
  <c r="K182" i="4"/>
  <c r="L182" i="4"/>
  <c r="M182" i="4" s="1"/>
  <c r="N182" i="4" s="1"/>
  <c r="K183" i="4"/>
  <c r="L183" i="4"/>
  <c r="M183" i="4"/>
  <c r="N183" i="4" s="1"/>
  <c r="K184" i="4"/>
  <c r="L184" i="4"/>
  <c r="M184" i="4" s="1"/>
  <c r="N184" i="4" s="1"/>
  <c r="K185" i="4"/>
  <c r="L185" i="4"/>
  <c r="M185" i="4"/>
  <c r="N185" i="4" s="1"/>
  <c r="K186" i="4"/>
  <c r="L186" i="4"/>
  <c r="M186" i="4" s="1"/>
  <c r="N186" i="4" s="1"/>
  <c r="K187" i="4"/>
  <c r="L187" i="4"/>
  <c r="M187" i="4"/>
  <c r="N187" i="4" s="1"/>
  <c r="K188" i="4"/>
  <c r="L188" i="4"/>
  <c r="M188" i="4" s="1"/>
  <c r="N188" i="4" s="1"/>
  <c r="K189" i="4"/>
  <c r="L189" i="4"/>
  <c r="M189" i="4"/>
  <c r="N189" i="4" s="1"/>
  <c r="K190" i="4"/>
  <c r="L190" i="4"/>
  <c r="M190" i="4" s="1"/>
  <c r="N190" i="4" s="1"/>
  <c r="K191" i="4"/>
  <c r="L191" i="4"/>
  <c r="M191" i="4"/>
  <c r="N191" i="4" s="1"/>
  <c r="K192" i="4"/>
  <c r="L192" i="4"/>
  <c r="M192" i="4" s="1"/>
  <c r="N192" i="4" s="1"/>
  <c r="K193" i="4"/>
  <c r="L193" i="4"/>
  <c r="M193" i="4"/>
  <c r="N193" i="4" s="1"/>
  <c r="K194" i="4"/>
  <c r="L194" i="4"/>
  <c r="M194" i="4" s="1"/>
  <c r="N194" i="4" s="1"/>
  <c r="K195" i="4"/>
  <c r="L195" i="4"/>
  <c r="M195" i="4"/>
  <c r="N195" i="4" s="1"/>
  <c r="K196" i="4"/>
  <c r="L196" i="4"/>
  <c r="M196" i="4" s="1"/>
  <c r="N196" i="4" s="1"/>
  <c r="K197" i="4"/>
  <c r="L197" i="4"/>
  <c r="M197" i="4"/>
  <c r="N197" i="4" s="1"/>
  <c r="K198" i="4"/>
  <c r="L198" i="4"/>
  <c r="M198" i="4" s="1"/>
  <c r="N198" i="4" s="1"/>
  <c r="K199" i="4"/>
  <c r="L199" i="4"/>
  <c r="M199" i="4"/>
  <c r="N199" i="4" s="1"/>
  <c r="K200" i="4"/>
  <c r="L200" i="4"/>
  <c r="M200" i="4" s="1"/>
  <c r="N200" i="4" s="1"/>
  <c r="K201" i="4"/>
  <c r="L201" i="4"/>
  <c r="M201" i="4"/>
  <c r="N201" i="4" s="1"/>
  <c r="K202" i="4"/>
  <c r="L202" i="4"/>
  <c r="M202" i="4" s="1"/>
  <c r="N202" i="4" s="1"/>
  <c r="K203" i="4"/>
  <c r="L203" i="4"/>
  <c r="M203" i="4"/>
  <c r="N203" i="4" s="1"/>
  <c r="K204" i="4"/>
  <c r="L204" i="4"/>
  <c r="M204" i="4" s="1"/>
  <c r="N204" i="4" s="1"/>
  <c r="K205" i="4"/>
  <c r="L205" i="4"/>
  <c r="M205" i="4"/>
  <c r="N205" i="4" s="1"/>
  <c r="K206" i="4"/>
  <c r="L206" i="4"/>
  <c r="M206" i="4" s="1"/>
  <c r="N206" i="4" s="1"/>
  <c r="K207" i="4"/>
  <c r="L207" i="4"/>
  <c r="M207" i="4"/>
  <c r="N207" i="4" s="1"/>
  <c r="K208" i="4"/>
  <c r="L208" i="4"/>
  <c r="M208" i="4" s="1"/>
  <c r="N208" i="4" s="1"/>
  <c r="K209" i="4"/>
  <c r="L209" i="4"/>
  <c r="M209" i="4"/>
  <c r="N209" i="4" s="1"/>
  <c r="K210" i="4"/>
  <c r="L210" i="4"/>
  <c r="M210" i="4" s="1"/>
  <c r="N210" i="4" s="1"/>
  <c r="K211" i="4"/>
  <c r="L211" i="4"/>
  <c r="M211" i="4"/>
  <c r="N211" i="4" s="1"/>
  <c r="K212" i="4"/>
  <c r="L212" i="4"/>
  <c r="M212" i="4" s="1"/>
  <c r="N212" i="4" s="1"/>
  <c r="K213" i="4"/>
  <c r="L213" i="4"/>
  <c r="M213" i="4"/>
  <c r="N213" i="4" s="1"/>
  <c r="K214" i="4"/>
  <c r="L214" i="4"/>
  <c r="M214" i="4" s="1"/>
  <c r="N214" i="4" s="1"/>
  <c r="K215" i="4"/>
  <c r="L215" i="4"/>
  <c r="M215" i="4"/>
  <c r="N215" i="4" s="1"/>
  <c r="K216" i="4"/>
  <c r="L216" i="4"/>
  <c r="M216" i="4" s="1"/>
  <c r="N216" i="4" s="1"/>
  <c r="K217" i="4"/>
  <c r="L217" i="4"/>
  <c r="M217" i="4"/>
  <c r="N217" i="4" s="1"/>
  <c r="K218" i="4"/>
  <c r="L218" i="4"/>
  <c r="M218" i="4" s="1"/>
  <c r="N218" i="4" s="1"/>
  <c r="K219" i="4"/>
  <c r="L219" i="4"/>
  <c r="M219" i="4"/>
  <c r="N219" i="4" s="1"/>
  <c r="K220" i="4"/>
  <c r="L220" i="4"/>
  <c r="M220" i="4" s="1"/>
  <c r="N220" i="4" s="1"/>
  <c r="K221" i="4"/>
  <c r="L221" i="4"/>
  <c r="M221" i="4"/>
  <c r="N221" i="4" s="1"/>
  <c r="K222" i="4"/>
  <c r="L222" i="4"/>
  <c r="M222" i="4" s="1"/>
  <c r="N222" i="4" s="1"/>
  <c r="K223" i="4"/>
  <c r="L223" i="4"/>
  <c r="M223" i="4"/>
  <c r="N223" i="4" s="1"/>
  <c r="K224" i="4"/>
  <c r="L224" i="4"/>
  <c r="M224" i="4" s="1"/>
  <c r="N224" i="4" s="1"/>
  <c r="K225" i="4"/>
  <c r="L225" i="4"/>
  <c r="M225" i="4"/>
  <c r="N225" i="4" s="1"/>
  <c r="K226" i="4"/>
  <c r="L226" i="4"/>
  <c r="M226" i="4" s="1"/>
  <c r="N226" i="4" s="1"/>
  <c r="K227" i="4"/>
  <c r="L227" i="4"/>
  <c r="M227" i="4"/>
  <c r="N227" i="4" s="1"/>
  <c r="K228" i="4"/>
  <c r="L228" i="4"/>
  <c r="M228" i="4" s="1"/>
  <c r="N228" i="4" s="1"/>
  <c r="K229" i="4"/>
  <c r="L229" i="4"/>
  <c r="M229" i="4"/>
  <c r="N229" i="4" s="1"/>
  <c r="K230" i="4"/>
  <c r="L230" i="4"/>
  <c r="M230" i="4" s="1"/>
  <c r="N230" i="4" s="1"/>
  <c r="K231" i="4"/>
  <c r="L231" i="4"/>
  <c r="M231" i="4"/>
  <c r="N231" i="4" s="1"/>
  <c r="K232" i="4"/>
  <c r="L232" i="4"/>
  <c r="M232" i="4" s="1"/>
  <c r="N232" i="4" s="1"/>
  <c r="K233" i="4"/>
  <c r="L233" i="4"/>
  <c r="M233" i="4"/>
  <c r="N233" i="4" s="1"/>
  <c r="K234" i="4"/>
  <c r="L234" i="4"/>
  <c r="M234" i="4" s="1"/>
  <c r="N234" i="4" s="1"/>
  <c r="K235" i="4"/>
  <c r="L235" i="4"/>
  <c r="M235" i="4"/>
  <c r="N235" i="4" s="1"/>
  <c r="K236" i="4"/>
  <c r="L236" i="4"/>
  <c r="M236" i="4" s="1"/>
  <c r="N236" i="4"/>
  <c r="K237" i="4"/>
  <c r="L237" i="4"/>
  <c r="M237" i="4" s="1"/>
  <c r="N237" i="4" s="1"/>
  <c r="K238" i="4"/>
  <c r="L238" i="4"/>
  <c r="M238" i="4" s="1"/>
  <c r="N238" i="4"/>
  <c r="K239" i="4"/>
  <c r="L239" i="4"/>
  <c r="M239" i="4" s="1"/>
  <c r="N239" i="4" s="1"/>
  <c r="K240" i="4"/>
  <c r="L240" i="4"/>
  <c r="M240" i="4" s="1"/>
  <c r="N240" i="4"/>
  <c r="K241" i="4"/>
  <c r="L241" i="4"/>
  <c r="M241" i="4" s="1"/>
  <c r="N241" i="4" s="1"/>
  <c r="K242" i="4"/>
  <c r="L242" i="4"/>
  <c r="M242" i="4" s="1"/>
  <c r="N242" i="4"/>
  <c r="K243" i="4"/>
  <c r="L243" i="4"/>
  <c r="M243" i="4" s="1"/>
  <c r="N243" i="4" s="1"/>
  <c r="K244" i="4"/>
  <c r="L244" i="4"/>
  <c r="M244" i="4" s="1"/>
  <c r="N244" i="4"/>
  <c r="K245" i="4"/>
  <c r="L245" i="4"/>
  <c r="M245" i="4" s="1"/>
  <c r="N245" i="4" s="1"/>
  <c r="K246" i="4"/>
  <c r="L246" i="4"/>
  <c r="M246" i="4" s="1"/>
  <c r="N246" i="4"/>
  <c r="K247" i="4"/>
  <c r="L247" i="4"/>
  <c r="M247" i="4" s="1"/>
  <c r="N247" i="4" s="1"/>
  <c r="K248" i="4"/>
  <c r="L248" i="4"/>
  <c r="M248" i="4" s="1"/>
  <c r="N248" i="4"/>
  <c r="K249" i="4"/>
  <c r="L249" i="4"/>
  <c r="M249" i="4" s="1"/>
  <c r="N249" i="4" s="1"/>
  <c r="K250" i="4"/>
  <c r="L250" i="4"/>
  <c r="M250" i="4" s="1"/>
  <c r="N250" i="4"/>
  <c r="K251" i="4"/>
  <c r="L251" i="4"/>
  <c r="M251" i="4" s="1"/>
  <c r="N251" i="4" s="1"/>
  <c r="K252" i="4"/>
  <c r="L252" i="4"/>
  <c r="M252" i="4" s="1"/>
  <c r="N252" i="4"/>
  <c r="K253" i="4"/>
  <c r="L253" i="4"/>
  <c r="M253" i="4" s="1"/>
  <c r="N253" i="4" s="1"/>
  <c r="K254" i="4"/>
  <c r="L254" i="4"/>
  <c r="M254" i="4" s="1"/>
  <c r="N254" i="4"/>
  <c r="K255" i="4"/>
  <c r="L255" i="4"/>
  <c r="M255" i="4" s="1"/>
  <c r="N255" i="4" s="1"/>
  <c r="K256" i="4"/>
  <c r="L256" i="4"/>
  <c r="M256" i="4" s="1"/>
  <c r="N256" i="4"/>
  <c r="K257" i="4"/>
  <c r="L257" i="4"/>
  <c r="M257" i="4" s="1"/>
  <c r="N257" i="4" s="1"/>
  <c r="K258" i="4"/>
  <c r="L258" i="4"/>
  <c r="M258" i="4" s="1"/>
  <c r="N258" i="4"/>
  <c r="K259" i="4"/>
  <c r="L259" i="4"/>
  <c r="M259" i="4" s="1"/>
  <c r="N259" i="4" s="1"/>
  <c r="K260" i="4"/>
  <c r="L260" i="4"/>
  <c r="M260" i="4" s="1"/>
  <c r="N260" i="4"/>
  <c r="K261" i="4"/>
  <c r="L261" i="4"/>
  <c r="M261" i="4" s="1"/>
  <c r="N261" i="4" s="1"/>
  <c r="K262" i="4"/>
  <c r="L262" i="4"/>
  <c r="M262" i="4" s="1"/>
  <c r="N262" i="4"/>
  <c r="K263" i="4"/>
  <c r="L263" i="4"/>
  <c r="M263" i="4" s="1"/>
  <c r="N263" i="4" s="1"/>
  <c r="K264" i="4"/>
  <c r="L264" i="4"/>
  <c r="M264" i="4" s="1"/>
  <c r="N264" i="4"/>
  <c r="K265" i="4"/>
  <c r="L265" i="4"/>
  <c r="M265" i="4" s="1"/>
  <c r="N265" i="4" s="1"/>
  <c r="K266" i="4"/>
  <c r="L266" i="4"/>
  <c r="M266" i="4" s="1"/>
  <c r="N266" i="4"/>
  <c r="K267" i="4"/>
  <c r="L267" i="4"/>
  <c r="M267" i="4" s="1"/>
  <c r="N267" i="4" s="1"/>
  <c r="K268" i="4"/>
  <c r="L268" i="4"/>
  <c r="M268" i="4" s="1"/>
  <c r="N268" i="4"/>
  <c r="K269" i="4"/>
  <c r="L269" i="4"/>
  <c r="M269" i="4" s="1"/>
  <c r="N269" i="4" s="1"/>
  <c r="K270" i="4"/>
  <c r="L270" i="4"/>
  <c r="M270" i="4" s="1"/>
  <c r="N270" i="4"/>
  <c r="K271" i="4"/>
  <c r="L271" i="4"/>
  <c r="M271" i="4" s="1"/>
  <c r="N271" i="4" s="1"/>
  <c r="K272" i="4"/>
  <c r="L272" i="4"/>
  <c r="M272" i="4" s="1"/>
  <c r="N272" i="4"/>
  <c r="K273" i="4"/>
  <c r="L273" i="4"/>
  <c r="M273" i="4" s="1"/>
  <c r="N273" i="4" s="1"/>
  <c r="K274" i="4"/>
  <c r="L274" i="4"/>
  <c r="M274" i="4"/>
  <c r="N274" i="4" s="1"/>
  <c r="K275" i="4"/>
  <c r="L275" i="4"/>
  <c r="M275" i="4"/>
  <c r="N275" i="4" s="1"/>
  <c r="K276" i="4"/>
  <c r="L276" i="4"/>
  <c r="M276" i="4"/>
  <c r="N276" i="4" s="1"/>
  <c r="K277" i="4"/>
  <c r="L277" i="4"/>
  <c r="M277" i="4"/>
  <c r="N277" i="4" s="1"/>
  <c r="K278" i="4"/>
  <c r="L278" i="4"/>
  <c r="M278" i="4"/>
  <c r="N278" i="4" s="1"/>
  <c r="K279" i="4"/>
  <c r="L279" i="4"/>
  <c r="M279" i="4"/>
  <c r="N279" i="4" s="1"/>
  <c r="K280" i="4"/>
  <c r="L280" i="4"/>
  <c r="M280" i="4"/>
  <c r="N280" i="4" s="1"/>
  <c r="K281" i="4"/>
  <c r="L281" i="4"/>
  <c r="M281" i="4"/>
  <c r="N281" i="4" s="1"/>
  <c r="K282" i="4"/>
  <c r="L282" i="4"/>
  <c r="M282" i="4"/>
  <c r="N282" i="4" s="1"/>
  <c r="K283" i="4"/>
  <c r="L283" i="4"/>
  <c r="M283" i="4"/>
  <c r="N283" i="4" s="1"/>
  <c r="K284" i="4"/>
  <c r="L284" i="4"/>
  <c r="M284" i="4"/>
  <c r="N284" i="4" s="1"/>
  <c r="K285" i="4"/>
  <c r="L285" i="4"/>
  <c r="M285" i="4"/>
  <c r="N285" i="4" s="1"/>
  <c r="K286" i="4"/>
  <c r="L286" i="4"/>
  <c r="M286" i="4"/>
  <c r="N286" i="4" s="1"/>
  <c r="K287" i="4"/>
  <c r="L287" i="4"/>
  <c r="M287" i="4"/>
  <c r="N287" i="4" s="1"/>
  <c r="K288" i="4"/>
  <c r="L288" i="4"/>
  <c r="M288" i="4"/>
  <c r="N288" i="4" s="1"/>
  <c r="K289" i="4"/>
  <c r="L289" i="4"/>
  <c r="M289" i="4"/>
  <c r="N289" i="4" s="1"/>
  <c r="K290" i="4"/>
  <c r="L290" i="4"/>
  <c r="M290" i="4"/>
  <c r="N290" i="4" s="1"/>
  <c r="K291" i="4"/>
  <c r="L291" i="4"/>
  <c r="M291" i="4"/>
  <c r="N291" i="4" s="1"/>
  <c r="K292" i="4"/>
  <c r="L292" i="4"/>
  <c r="M292" i="4"/>
  <c r="N292" i="4" s="1"/>
  <c r="K293" i="4"/>
  <c r="L293" i="4"/>
  <c r="M293" i="4"/>
  <c r="N293" i="4" s="1"/>
  <c r="K294" i="4"/>
  <c r="L294" i="4"/>
  <c r="M294" i="4"/>
  <c r="N294" i="4" s="1"/>
  <c r="K295" i="4"/>
  <c r="L295" i="4"/>
  <c r="M295" i="4"/>
  <c r="N295" i="4" s="1"/>
  <c r="K296" i="4"/>
  <c r="L296" i="4"/>
  <c r="M296" i="4"/>
  <c r="N296" i="4" s="1"/>
  <c r="K297" i="4"/>
  <c r="L297" i="4"/>
  <c r="M297" i="4"/>
  <c r="N297" i="4" s="1"/>
  <c r="K298" i="4"/>
  <c r="L298" i="4"/>
  <c r="M298" i="4"/>
  <c r="N298" i="4" s="1"/>
  <c r="K299" i="4"/>
  <c r="L299" i="4"/>
  <c r="M299" i="4"/>
  <c r="N299" i="4" s="1"/>
  <c r="K300" i="4"/>
  <c r="L300" i="4"/>
  <c r="M300" i="4"/>
  <c r="N300" i="4" s="1"/>
  <c r="K301" i="4"/>
  <c r="L301" i="4"/>
  <c r="M301" i="4"/>
  <c r="N301" i="4" s="1"/>
  <c r="K302" i="4"/>
  <c r="L302" i="4"/>
  <c r="M302" i="4"/>
  <c r="N302" i="4" s="1"/>
  <c r="K303" i="4"/>
  <c r="L303" i="4"/>
  <c r="M303" i="4"/>
  <c r="N303" i="4" s="1"/>
  <c r="K304" i="4"/>
  <c r="L304" i="4"/>
  <c r="M304" i="4"/>
  <c r="N304" i="4" s="1"/>
  <c r="K305" i="4"/>
  <c r="L305" i="4"/>
  <c r="M305" i="4"/>
  <c r="N305" i="4" s="1"/>
  <c r="K306" i="4"/>
  <c r="L306" i="4"/>
  <c r="M306" i="4"/>
  <c r="N306" i="4" s="1"/>
  <c r="K307" i="4"/>
  <c r="L307" i="4"/>
  <c r="M307" i="4"/>
  <c r="N307" i="4" s="1"/>
  <c r="K308" i="4"/>
  <c r="L308" i="4"/>
  <c r="M308" i="4"/>
  <c r="N308" i="4" s="1"/>
  <c r="K309" i="4"/>
  <c r="L309" i="4"/>
  <c r="M309" i="4"/>
  <c r="N309" i="4" s="1"/>
  <c r="K310" i="4"/>
  <c r="L310" i="4"/>
  <c r="M310" i="4"/>
  <c r="N310" i="4" s="1"/>
  <c r="K311" i="4"/>
  <c r="L311" i="4"/>
  <c r="M311" i="4"/>
  <c r="N311" i="4" s="1"/>
  <c r="K312" i="4"/>
  <c r="L312" i="4"/>
  <c r="M312" i="4"/>
  <c r="N312" i="4" s="1"/>
  <c r="K313" i="4"/>
  <c r="L313" i="4"/>
  <c r="M313" i="4"/>
  <c r="N313" i="4" s="1"/>
  <c r="K314" i="4"/>
  <c r="L314" i="4"/>
  <c r="M314" i="4"/>
  <c r="N314" i="4" s="1"/>
  <c r="K315" i="4"/>
  <c r="L315" i="4"/>
  <c r="M315" i="4"/>
  <c r="N315" i="4" s="1"/>
  <c r="K316" i="4"/>
  <c r="L316" i="4"/>
  <c r="M316" i="4"/>
  <c r="N316" i="4" s="1"/>
  <c r="K317" i="4"/>
  <c r="L317" i="4"/>
  <c r="M317" i="4"/>
  <c r="N317" i="4" s="1"/>
  <c r="K318" i="4"/>
  <c r="L318" i="4"/>
  <c r="M318" i="4"/>
  <c r="N318" i="4" s="1"/>
  <c r="K319" i="4"/>
  <c r="L319" i="4"/>
  <c r="M319" i="4"/>
  <c r="N319" i="4" s="1"/>
  <c r="K320" i="4"/>
  <c r="L320" i="4"/>
  <c r="M320" i="4"/>
  <c r="N320" i="4" s="1"/>
  <c r="K321" i="4"/>
  <c r="L321" i="4"/>
  <c r="M321" i="4"/>
  <c r="N321" i="4" s="1"/>
  <c r="K322" i="4"/>
  <c r="L322" i="4"/>
  <c r="M322" i="4"/>
  <c r="N322" i="4" s="1"/>
  <c r="K323" i="4"/>
  <c r="L323" i="4"/>
  <c r="M323" i="4"/>
  <c r="N323" i="4" s="1"/>
  <c r="K324" i="4"/>
  <c r="L324" i="4"/>
  <c r="M324" i="4"/>
  <c r="N324" i="4" s="1"/>
  <c r="K325" i="4"/>
  <c r="L325" i="4"/>
  <c r="M325" i="4"/>
  <c r="N325" i="4" s="1"/>
  <c r="K326" i="4"/>
  <c r="L326" i="4"/>
  <c r="M326" i="4"/>
  <c r="N326" i="4" s="1"/>
  <c r="K327" i="4"/>
  <c r="L327" i="4"/>
  <c r="M327" i="4"/>
  <c r="N327" i="4" s="1"/>
  <c r="K328" i="4"/>
  <c r="L328" i="4"/>
  <c r="M328" i="4"/>
  <c r="N328" i="4" s="1"/>
  <c r="K329" i="4"/>
  <c r="L329" i="4"/>
  <c r="M329" i="4"/>
  <c r="N329" i="4" s="1"/>
  <c r="K330" i="4"/>
  <c r="L330" i="4"/>
  <c r="M330" i="4"/>
  <c r="N330" i="4" s="1"/>
  <c r="K331" i="4"/>
  <c r="L331" i="4"/>
  <c r="M331" i="4"/>
  <c r="N331" i="4" s="1"/>
  <c r="K332" i="4"/>
  <c r="L332" i="4"/>
  <c r="M332" i="4"/>
  <c r="N332" i="4" s="1"/>
  <c r="K333" i="4"/>
  <c r="L333" i="4"/>
  <c r="M333" i="4"/>
  <c r="N333" i="4" s="1"/>
  <c r="K334" i="4"/>
  <c r="L334" i="4"/>
  <c r="M334" i="4"/>
  <c r="N334" i="4" s="1"/>
  <c r="K335" i="4"/>
  <c r="L335" i="4"/>
  <c r="M335" i="4"/>
  <c r="N335" i="4" s="1"/>
  <c r="K336" i="4"/>
  <c r="L336" i="4"/>
  <c r="M336" i="4"/>
  <c r="N336" i="4" s="1"/>
  <c r="K337" i="4"/>
  <c r="L337" i="4"/>
  <c r="M337" i="4"/>
  <c r="N337" i="4" s="1"/>
  <c r="K338" i="4"/>
  <c r="L338" i="4"/>
  <c r="M338" i="4"/>
  <c r="N338" i="4" s="1"/>
  <c r="K339" i="4"/>
  <c r="L339" i="4"/>
  <c r="M339" i="4"/>
  <c r="N339" i="4" s="1"/>
  <c r="K340" i="4"/>
  <c r="L340" i="4"/>
  <c r="M340" i="4"/>
  <c r="N340" i="4" s="1"/>
  <c r="K341" i="4"/>
  <c r="L341" i="4"/>
  <c r="M341" i="4"/>
  <c r="N341" i="4" s="1"/>
  <c r="K342" i="4"/>
  <c r="L342" i="4"/>
  <c r="M342" i="4"/>
  <c r="N342" i="4" s="1"/>
  <c r="K343" i="4"/>
  <c r="L343" i="4"/>
  <c r="M343" i="4"/>
  <c r="N343" i="4" s="1"/>
  <c r="K344" i="4"/>
  <c r="L344" i="4"/>
  <c r="M344" i="4"/>
  <c r="N344" i="4" s="1"/>
  <c r="K345" i="4"/>
  <c r="L345" i="4"/>
  <c r="M345" i="4"/>
  <c r="N345" i="4" s="1"/>
  <c r="K346" i="4"/>
  <c r="L346" i="4"/>
  <c r="M346" i="4"/>
  <c r="N346" i="4" s="1"/>
  <c r="K347" i="4"/>
  <c r="L347" i="4"/>
  <c r="M347" i="4"/>
  <c r="N347" i="4" s="1"/>
  <c r="K348" i="4"/>
  <c r="L348" i="4"/>
  <c r="M348" i="4"/>
  <c r="N348" i="4" s="1"/>
  <c r="K349" i="4"/>
  <c r="L349" i="4"/>
  <c r="M349" i="4"/>
  <c r="N349" i="4" s="1"/>
  <c r="K350" i="4"/>
  <c r="L350" i="4"/>
  <c r="M350" i="4"/>
  <c r="N350" i="4" s="1"/>
  <c r="K351" i="4"/>
  <c r="L351" i="4"/>
  <c r="M351" i="4"/>
  <c r="N351" i="4" s="1"/>
  <c r="K352" i="4"/>
  <c r="L352" i="4"/>
  <c r="M352" i="4"/>
  <c r="N352" i="4" s="1"/>
  <c r="K353" i="4"/>
  <c r="L353" i="4"/>
  <c r="M353" i="4"/>
  <c r="N353" i="4" s="1"/>
  <c r="K354" i="4"/>
  <c r="L354" i="4"/>
  <c r="M354" i="4"/>
  <c r="N354" i="4" s="1"/>
  <c r="K355" i="4"/>
  <c r="L355" i="4"/>
  <c r="M355" i="4"/>
  <c r="N355" i="4" s="1"/>
  <c r="K356" i="4"/>
  <c r="L356" i="4"/>
  <c r="M356" i="4"/>
  <c r="N356" i="4" s="1"/>
  <c r="K357" i="4"/>
  <c r="L357" i="4"/>
  <c r="M357" i="4"/>
  <c r="N357" i="4" s="1"/>
  <c r="K358" i="4"/>
  <c r="L358" i="4"/>
  <c r="M358" i="4"/>
  <c r="N358" i="4" s="1"/>
  <c r="K359" i="4"/>
  <c r="L359" i="4"/>
  <c r="M359" i="4"/>
  <c r="N359" i="4" s="1"/>
  <c r="K360" i="4"/>
  <c r="L360" i="4"/>
  <c r="M360" i="4"/>
  <c r="N360" i="4" s="1"/>
  <c r="K361" i="4"/>
  <c r="L361" i="4"/>
  <c r="M361" i="4"/>
  <c r="N361" i="4" s="1"/>
  <c r="K362" i="4"/>
  <c r="L362" i="4"/>
  <c r="M362" i="4"/>
  <c r="N362" i="4" s="1"/>
  <c r="K363" i="4"/>
  <c r="L363" i="4"/>
  <c r="M363" i="4"/>
  <c r="N363" i="4" s="1"/>
  <c r="K364" i="4"/>
  <c r="L364" i="4"/>
  <c r="M364" i="4"/>
  <c r="N364" i="4" s="1"/>
  <c r="K365" i="4"/>
  <c r="L365" i="4"/>
  <c r="M365" i="4"/>
  <c r="N365" i="4" s="1"/>
  <c r="K366" i="4"/>
  <c r="L366" i="4"/>
  <c r="M366" i="4"/>
  <c r="N366" i="4" s="1"/>
  <c r="K367" i="4"/>
  <c r="L367" i="4"/>
  <c r="M367" i="4"/>
  <c r="N367" i="4" s="1"/>
  <c r="K368" i="4"/>
  <c r="L368" i="4"/>
  <c r="M368" i="4"/>
  <c r="N368" i="4" s="1"/>
  <c r="K369" i="4"/>
  <c r="L369" i="4"/>
  <c r="M369" i="4"/>
  <c r="N369" i="4" s="1"/>
  <c r="K370" i="4"/>
  <c r="L370" i="4"/>
  <c r="M370" i="4"/>
  <c r="N370" i="4" s="1"/>
  <c r="K371" i="4"/>
  <c r="L371" i="4"/>
  <c r="M371" i="4"/>
  <c r="N371" i="4" s="1"/>
  <c r="K372" i="4"/>
  <c r="L372" i="4"/>
  <c r="M372" i="4"/>
  <c r="N372" i="4" s="1"/>
  <c r="K373" i="4"/>
  <c r="L373" i="4"/>
  <c r="M373" i="4"/>
  <c r="N373" i="4" s="1"/>
  <c r="K374" i="4"/>
  <c r="L374" i="4"/>
  <c r="M374" i="4"/>
  <c r="N374" i="4" s="1"/>
  <c r="K375" i="4"/>
  <c r="L375" i="4"/>
  <c r="M375" i="4"/>
  <c r="N375" i="4" s="1"/>
  <c r="K376" i="4"/>
  <c r="L376" i="4"/>
  <c r="M376" i="4"/>
  <c r="N376" i="4" s="1"/>
  <c r="K377" i="4"/>
  <c r="L377" i="4"/>
  <c r="M377" i="4"/>
  <c r="N377" i="4" s="1"/>
  <c r="K378" i="4"/>
  <c r="L378" i="4"/>
  <c r="M378" i="4"/>
  <c r="N378" i="4" s="1"/>
  <c r="K379" i="4"/>
  <c r="L379" i="4"/>
  <c r="M379" i="4"/>
  <c r="N379" i="4" s="1"/>
  <c r="K380" i="4"/>
  <c r="L380" i="4"/>
  <c r="M380" i="4"/>
  <c r="N380" i="4" s="1"/>
  <c r="K381" i="4"/>
  <c r="L381" i="4"/>
  <c r="M381" i="4"/>
  <c r="N381" i="4" s="1"/>
  <c r="K382" i="4"/>
  <c r="L382" i="4"/>
  <c r="M382" i="4"/>
  <c r="N382" i="4" s="1"/>
  <c r="K383" i="4"/>
  <c r="L383" i="4"/>
  <c r="M383" i="4"/>
  <c r="N383" i="4" s="1"/>
  <c r="K384" i="4"/>
  <c r="L384" i="4"/>
  <c r="M384" i="4"/>
  <c r="N384" i="4" s="1"/>
  <c r="K385" i="4"/>
  <c r="L385" i="4"/>
  <c r="M385" i="4"/>
  <c r="N385" i="4" s="1"/>
  <c r="K386" i="4"/>
  <c r="L386" i="4"/>
  <c r="M386" i="4"/>
  <c r="N386" i="4" s="1"/>
  <c r="K387" i="4"/>
  <c r="L387" i="4"/>
  <c r="M387" i="4"/>
  <c r="N387" i="4" s="1"/>
  <c r="K388" i="4"/>
  <c r="L388" i="4"/>
  <c r="M388" i="4"/>
  <c r="N388" i="4" s="1"/>
  <c r="K389" i="4"/>
  <c r="L389" i="4"/>
  <c r="M389" i="4"/>
  <c r="N389" i="4" s="1"/>
  <c r="K390" i="4"/>
  <c r="L390" i="4"/>
  <c r="M390" i="4"/>
  <c r="N390" i="4" s="1"/>
  <c r="K391" i="4"/>
  <c r="L391" i="4"/>
  <c r="M391" i="4"/>
  <c r="N391" i="4" s="1"/>
  <c r="K392" i="4"/>
  <c r="L392" i="4"/>
  <c r="M392" i="4"/>
  <c r="N392" i="4" s="1"/>
  <c r="K393" i="4"/>
  <c r="L393" i="4"/>
  <c r="M393" i="4"/>
  <c r="N393" i="4" s="1"/>
  <c r="K394" i="4"/>
  <c r="L394" i="4"/>
  <c r="M394" i="4"/>
  <c r="N394" i="4" s="1"/>
  <c r="K395" i="4"/>
  <c r="L395" i="4"/>
  <c r="M395" i="4"/>
  <c r="N395" i="4" s="1"/>
  <c r="K396" i="4"/>
  <c r="L396" i="4"/>
  <c r="M396" i="4"/>
  <c r="N396" i="4" s="1"/>
  <c r="K397" i="4"/>
  <c r="L397" i="4"/>
  <c r="M397" i="4"/>
  <c r="N397" i="4" s="1"/>
  <c r="K398" i="4"/>
  <c r="L398" i="4"/>
  <c r="M398" i="4"/>
  <c r="N398" i="4" s="1"/>
  <c r="K399" i="4"/>
  <c r="L399" i="4"/>
  <c r="M399" i="4"/>
  <c r="N399" i="4" s="1"/>
  <c r="K400" i="4"/>
  <c r="L400" i="4"/>
  <c r="M400" i="4"/>
  <c r="N400" i="4" s="1"/>
  <c r="K401" i="4"/>
  <c r="L401" i="4"/>
  <c r="M401" i="4"/>
  <c r="N401" i="4" s="1"/>
  <c r="K402" i="4"/>
  <c r="L402" i="4"/>
  <c r="M402" i="4"/>
  <c r="N402" i="4" s="1"/>
  <c r="K403" i="4"/>
  <c r="L403" i="4"/>
  <c r="M403" i="4"/>
  <c r="N403" i="4" s="1"/>
  <c r="K404" i="4"/>
  <c r="L404" i="4"/>
  <c r="M404" i="4"/>
  <c r="N404" i="4" s="1"/>
  <c r="K405" i="4"/>
  <c r="L405" i="4"/>
  <c r="M405" i="4"/>
  <c r="N405" i="4" s="1"/>
  <c r="K406" i="4"/>
  <c r="L406" i="4"/>
  <c r="M406" i="4"/>
  <c r="N406" i="4" s="1"/>
  <c r="K407" i="4"/>
  <c r="L407" i="4"/>
  <c r="M407" i="4"/>
  <c r="N407" i="4" s="1"/>
  <c r="K408" i="4"/>
  <c r="L408" i="4"/>
  <c r="M408" i="4"/>
  <c r="N408" i="4" s="1"/>
  <c r="K409" i="4"/>
  <c r="L409" i="4"/>
  <c r="M409" i="4"/>
  <c r="N409" i="4" s="1"/>
  <c r="K410" i="4"/>
  <c r="L410" i="4"/>
  <c r="M410" i="4"/>
  <c r="N410" i="4" s="1"/>
  <c r="K411" i="4"/>
  <c r="L411" i="4"/>
  <c r="M411" i="4"/>
  <c r="N411" i="4" s="1"/>
  <c r="K412" i="4"/>
  <c r="L412" i="4"/>
  <c r="M412" i="4"/>
  <c r="N412" i="4" s="1"/>
  <c r="K413" i="4"/>
  <c r="L413" i="4"/>
  <c r="M413" i="4"/>
  <c r="N413" i="4" s="1"/>
  <c r="K414" i="4"/>
  <c r="L414" i="4"/>
  <c r="M414" i="4"/>
  <c r="N414" i="4" s="1"/>
  <c r="K415" i="4"/>
  <c r="L415" i="4"/>
  <c r="M415" i="4"/>
  <c r="N415" i="4" s="1"/>
  <c r="K416" i="4"/>
  <c r="L416" i="4"/>
  <c r="M416" i="4"/>
  <c r="N416" i="4" s="1"/>
  <c r="K417" i="4"/>
  <c r="L417" i="4"/>
  <c r="M417" i="4"/>
  <c r="N417" i="4" s="1"/>
  <c r="K418" i="4"/>
  <c r="L418" i="4"/>
  <c r="M418" i="4"/>
  <c r="N418" i="4" s="1"/>
  <c r="K419" i="4"/>
  <c r="L419" i="4"/>
  <c r="M419" i="4"/>
  <c r="N419" i="4" s="1"/>
  <c r="K420" i="4"/>
  <c r="L420" i="4"/>
  <c r="M420" i="4"/>
  <c r="N420" i="4" s="1"/>
  <c r="K421" i="4"/>
  <c r="L421" i="4"/>
  <c r="M421" i="4"/>
  <c r="N421" i="4" s="1"/>
  <c r="K422" i="4"/>
  <c r="L422" i="4"/>
  <c r="M422" i="4"/>
  <c r="N422" i="4" s="1"/>
  <c r="K423" i="4"/>
  <c r="L423" i="4"/>
  <c r="M423" i="4"/>
  <c r="N423" i="4" s="1"/>
  <c r="K424" i="4"/>
  <c r="L424" i="4"/>
  <c r="M424" i="4"/>
  <c r="N424" i="4" s="1"/>
  <c r="K425" i="4"/>
  <c r="L425" i="4"/>
  <c r="M425" i="4"/>
  <c r="N425" i="4" s="1"/>
  <c r="K426" i="4"/>
  <c r="L426" i="4"/>
  <c r="M426" i="4"/>
  <c r="N426" i="4" s="1"/>
  <c r="K427" i="4"/>
  <c r="L427" i="4"/>
  <c r="M427" i="4"/>
  <c r="N427" i="4" s="1"/>
  <c r="K428" i="4"/>
  <c r="L428" i="4"/>
  <c r="M428" i="4"/>
  <c r="N428" i="4" s="1"/>
  <c r="K429" i="4"/>
  <c r="L429" i="4"/>
  <c r="M429" i="4"/>
  <c r="N429" i="4" s="1"/>
  <c r="K430" i="4"/>
  <c r="L430" i="4"/>
  <c r="M430" i="4"/>
  <c r="N430" i="4" s="1"/>
  <c r="K431" i="4"/>
  <c r="L431" i="4"/>
  <c r="M431" i="4"/>
  <c r="N431" i="4" s="1"/>
  <c r="K432" i="4"/>
  <c r="L432" i="4"/>
  <c r="M432" i="4"/>
  <c r="N432" i="4" s="1"/>
  <c r="K433" i="4"/>
  <c r="L433" i="4"/>
  <c r="M433" i="4"/>
  <c r="N433" i="4" s="1"/>
  <c r="K434" i="4"/>
  <c r="L434" i="4"/>
  <c r="M434" i="4"/>
  <c r="N434" i="4"/>
  <c r="K435" i="4"/>
  <c r="L435" i="4"/>
  <c r="M435" i="4"/>
  <c r="N435" i="4"/>
  <c r="K436" i="4"/>
  <c r="L436" i="4"/>
  <c r="M436" i="4"/>
  <c r="N436" i="4"/>
  <c r="K437" i="4"/>
  <c r="L437" i="4"/>
  <c r="M437" i="4"/>
  <c r="N437" i="4"/>
  <c r="K438" i="4"/>
  <c r="L438" i="4"/>
  <c r="M438" i="4"/>
  <c r="N438" i="4"/>
  <c r="K439" i="4"/>
  <c r="L439" i="4"/>
  <c r="M439" i="4"/>
  <c r="N439" i="4"/>
  <c r="K440" i="4"/>
  <c r="L440" i="4"/>
  <c r="M440" i="4"/>
  <c r="N440" i="4"/>
  <c r="K441" i="4"/>
  <c r="L441" i="4"/>
  <c r="M441" i="4"/>
  <c r="N441" i="4"/>
  <c r="K442" i="4"/>
  <c r="L442" i="4"/>
  <c r="M442" i="4"/>
  <c r="N442" i="4"/>
  <c r="K443" i="4"/>
  <c r="L443" i="4"/>
  <c r="M443" i="4"/>
  <c r="N443" i="4"/>
  <c r="K444" i="4"/>
  <c r="L444" i="4"/>
  <c r="M444" i="4"/>
  <c r="N444" i="4"/>
  <c r="K445" i="4"/>
  <c r="L445" i="4"/>
  <c r="M445" i="4"/>
  <c r="N445" i="4"/>
  <c r="K446" i="4"/>
  <c r="L446" i="4"/>
  <c r="M446" i="4"/>
  <c r="N446" i="4"/>
  <c r="K447" i="4"/>
  <c r="L447" i="4"/>
  <c r="M447" i="4"/>
  <c r="N447" i="4"/>
  <c r="K448" i="4"/>
  <c r="L448" i="4"/>
  <c r="M448" i="4"/>
  <c r="N448" i="4"/>
  <c r="K449" i="4"/>
  <c r="L449" i="4"/>
  <c r="M449" i="4"/>
  <c r="N449" i="4"/>
  <c r="K450" i="4"/>
  <c r="L450" i="4"/>
  <c r="M450" i="4"/>
  <c r="N450" i="4"/>
  <c r="K451" i="4"/>
  <c r="L451" i="4"/>
  <c r="M451" i="4"/>
  <c r="N451" i="4"/>
  <c r="K452" i="4"/>
  <c r="L452" i="4"/>
  <c r="M452" i="4"/>
  <c r="N452" i="4"/>
  <c r="K453" i="4"/>
  <c r="L453" i="4"/>
  <c r="M453" i="4"/>
  <c r="N453" i="4"/>
  <c r="K454" i="4"/>
  <c r="L454" i="4"/>
  <c r="M454" i="4"/>
  <c r="N454" i="4"/>
  <c r="K455" i="4"/>
  <c r="L455" i="4"/>
  <c r="M455" i="4"/>
  <c r="N455" i="4"/>
  <c r="K456" i="4"/>
  <c r="L456" i="4"/>
  <c r="M456" i="4"/>
  <c r="N456" i="4"/>
  <c r="K457" i="4"/>
  <c r="L457" i="4"/>
  <c r="M457" i="4"/>
  <c r="N457" i="4"/>
  <c r="K458" i="4"/>
  <c r="L458" i="4"/>
  <c r="M458" i="4"/>
  <c r="N458" i="4"/>
  <c r="K459" i="4"/>
  <c r="L459" i="4"/>
  <c r="M459" i="4"/>
  <c r="N459" i="4"/>
  <c r="K460" i="4"/>
  <c r="L460" i="4"/>
  <c r="M460" i="4"/>
  <c r="N460" i="4"/>
  <c r="K461" i="4"/>
  <c r="L461" i="4"/>
  <c r="M461" i="4"/>
  <c r="N461" i="4"/>
  <c r="K462" i="4"/>
  <c r="L462" i="4"/>
  <c r="M462" i="4"/>
  <c r="N462" i="4"/>
  <c r="K463" i="4"/>
  <c r="L463" i="4"/>
  <c r="M463" i="4"/>
  <c r="N463" i="4"/>
  <c r="K464" i="4"/>
  <c r="L464" i="4"/>
  <c r="M464" i="4"/>
  <c r="N464" i="4"/>
  <c r="K465" i="4"/>
  <c r="L465" i="4"/>
  <c r="M465" i="4"/>
  <c r="N465" i="4"/>
  <c r="K466" i="4"/>
  <c r="L466" i="4"/>
  <c r="M466" i="4"/>
  <c r="N466" i="4"/>
  <c r="K467" i="4"/>
  <c r="L467" i="4"/>
  <c r="M467" i="4"/>
  <c r="N467" i="4"/>
  <c r="K468" i="4"/>
  <c r="L468" i="4"/>
  <c r="M468" i="4"/>
  <c r="N468" i="4"/>
  <c r="K469" i="4"/>
  <c r="L469" i="4"/>
  <c r="M469" i="4"/>
  <c r="N469" i="4"/>
  <c r="K470" i="4"/>
  <c r="L470" i="4"/>
  <c r="M470" i="4"/>
  <c r="N470" i="4"/>
  <c r="K471" i="4"/>
  <c r="L471" i="4"/>
  <c r="M471" i="4"/>
  <c r="N471" i="4"/>
  <c r="K472" i="4"/>
  <c r="L472" i="4"/>
  <c r="M472" i="4"/>
  <c r="N472" i="4"/>
  <c r="K473" i="4"/>
  <c r="L473" i="4"/>
  <c r="M473" i="4"/>
  <c r="N473" i="4"/>
  <c r="K474" i="4"/>
  <c r="L474" i="4"/>
  <c r="M474" i="4"/>
  <c r="N474" i="4"/>
  <c r="K475" i="4"/>
  <c r="L475" i="4"/>
  <c r="M475" i="4"/>
  <c r="N475" i="4"/>
  <c r="K476" i="4"/>
  <c r="L476" i="4"/>
  <c r="M476" i="4"/>
  <c r="N476" i="4"/>
  <c r="K477" i="4"/>
  <c r="L477" i="4"/>
  <c r="M477" i="4"/>
  <c r="N477" i="4"/>
  <c r="K478" i="4"/>
  <c r="L478" i="4"/>
  <c r="M478" i="4"/>
  <c r="N478" i="4"/>
  <c r="K479" i="4"/>
  <c r="L479" i="4"/>
  <c r="M479" i="4"/>
  <c r="N479" i="4"/>
  <c r="K480" i="4"/>
  <c r="L480" i="4"/>
  <c r="M480" i="4"/>
  <c r="N480" i="4"/>
  <c r="K481" i="4"/>
  <c r="L481" i="4"/>
  <c r="M481" i="4"/>
  <c r="N481" i="4"/>
  <c r="K482" i="4"/>
  <c r="L482" i="4"/>
  <c r="M482" i="4"/>
  <c r="N482" i="4"/>
  <c r="K483" i="4"/>
  <c r="L483" i="4"/>
  <c r="M483" i="4"/>
  <c r="N483" i="4"/>
  <c r="K484" i="4"/>
  <c r="L484" i="4"/>
  <c r="M484" i="4"/>
  <c r="N484" i="4"/>
  <c r="K485" i="4"/>
  <c r="L485" i="4"/>
  <c r="M485" i="4"/>
  <c r="N485" i="4"/>
  <c r="K486" i="4"/>
  <c r="L486" i="4"/>
  <c r="M486" i="4"/>
  <c r="N486" i="4"/>
  <c r="K487" i="4"/>
  <c r="L487" i="4"/>
  <c r="M487" i="4"/>
  <c r="N487" i="4"/>
  <c r="K488" i="4"/>
  <c r="L488" i="4"/>
  <c r="M488" i="4"/>
  <c r="N488" i="4"/>
  <c r="K489" i="4"/>
  <c r="L489" i="4"/>
  <c r="M489" i="4"/>
  <c r="N489" i="4"/>
  <c r="K490" i="4"/>
  <c r="L490" i="4"/>
  <c r="M490" i="4"/>
  <c r="N490" i="4"/>
  <c r="K491" i="4"/>
  <c r="L491" i="4"/>
  <c r="M491" i="4"/>
  <c r="N491" i="4"/>
  <c r="K492" i="4"/>
  <c r="L492" i="4"/>
  <c r="M492" i="4"/>
  <c r="N492" i="4"/>
  <c r="K493" i="4"/>
  <c r="L493" i="4"/>
  <c r="M493" i="4"/>
  <c r="N493" i="4"/>
  <c r="K494" i="4"/>
  <c r="L494" i="4"/>
  <c r="M494" i="4"/>
  <c r="N494" i="4"/>
  <c r="K495" i="4"/>
  <c r="L495" i="4"/>
  <c r="M495" i="4"/>
  <c r="N495" i="4"/>
  <c r="K496" i="4"/>
  <c r="L496" i="4"/>
  <c r="M496" i="4"/>
  <c r="N496" i="4"/>
  <c r="K497" i="4"/>
  <c r="L497" i="4"/>
  <c r="M497" i="4"/>
  <c r="N497" i="4"/>
  <c r="K498" i="4"/>
  <c r="L498" i="4"/>
  <c r="M498" i="4"/>
  <c r="N498" i="4"/>
  <c r="K499" i="4"/>
  <c r="L499" i="4"/>
  <c r="M499" i="4"/>
  <c r="N499" i="4"/>
  <c r="K500" i="4"/>
  <c r="L500" i="4"/>
  <c r="M500" i="4"/>
  <c r="N500" i="4"/>
  <c r="K501" i="4"/>
  <c r="L501" i="4"/>
  <c r="M501" i="4"/>
  <c r="N501" i="4"/>
  <c r="K502" i="4"/>
  <c r="L502" i="4"/>
  <c r="M502" i="4"/>
  <c r="N502" i="4"/>
  <c r="K503" i="4"/>
  <c r="L503" i="4"/>
  <c r="M503" i="4"/>
  <c r="N503" i="4"/>
  <c r="K504" i="4"/>
  <c r="L504" i="4"/>
  <c r="M504" i="4"/>
  <c r="N504" i="4"/>
  <c r="K505" i="4"/>
  <c r="L505" i="4"/>
  <c r="M505" i="4"/>
  <c r="N505" i="4"/>
  <c r="K506" i="4"/>
  <c r="L506" i="4"/>
  <c r="M506" i="4"/>
  <c r="N506" i="4"/>
  <c r="K507" i="4"/>
  <c r="L507" i="4"/>
  <c r="M507" i="4"/>
  <c r="N507" i="4"/>
  <c r="K508" i="4"/>
  <c r="L508" i="4"/>
  <c r="M508" i="4"/>
  <c r="N508" i="4"/>
  <c r="K509" i="4"/>
  <c r="L509" i="4"/>
  <c r="M509" i="4"/>
  <c r="N509" i="4"/>
  <c r="K510" i="4"/>
  <c r="L510" i="4"/>
  <c r="M510" i="4"/>
  <c r="N510" i="4"/>
  <c r="K511" i="4"/>
  <c r="L511" i="4"/>
  <c r="M511" i="4"/>
  <c r="N511" i="4"/>
  <c r="K512" i="4"/>
  <c r="L512" i="4"/>
  <c r="M512" i="4"/>
  <c r="N512" i="4"/>
  <c r="K513" i="4"/>
  <c r="L513" i="4"/>
  <c r="M513" i="4"/>
  <c r="N513" i="4"/>
  <c r="K514" i="4"/>
  <c r="L514" i="4"/>
  <c r="M514" i="4"/>
  <c r="N514" i="4"/>
  <c r="K515" i="4"/>
  <c r="L515" i="4"/>
  <c r="M515" i="4"/>
  <c r="N515" i="4"/>
  <c r="K516" i="4"/>
  <c r="L516" i="4"/>
  <c r="M516" i="4"/>
  <c r="N516" i="4"/>
  <c r="K517" i="4"/>
  <c r="L517" i="4"/>
  <c r="M517" i="4"/>
  <c r="N517" i="4"/>
  <c r="K518" i="4"/>
  <c r="L518" i="4"/>
  <c r="M518" i="4"/>
  <c r="N518" i="4"/>
  <c r="K519" i="4"/>
  <c r="L519" i="4"/>
  <c r="M519" i="4"/>
  <c r="N519" i="4"/>
  <c r="K520" i="4"/>
  <c r="L520" i="4"/>
  <c r="M520" i="4"/>
  <c r="N520" i="4"/>
  <c r="K521" i="4"/>
  <c r="L521" i="4"/>
  <c r="M521" i="4"/>
  <c r="N521" i="4"/>
  <c r="K522" i="4"/>
  <c r="L522" i="4"/>
  <c r="M522" i="4"/>
  <c r="N522" i="4"/>
  <c r="K523" i="4"/>
  <c r="L523" i="4"/>
  <c r="M523" i="4"/>
  <c r="N523" i="4"/>
  <c r="K524" i="4"/>
  <c r="L524" i="4"/>
  <c r="M524" i="4"/>
  <c r="N524" i="4"/>
  <c r="K525" i="4"/>
  <c r="L525" i="4"/>
  <c r="M525" i="4"/>
  <c r="N525" i="4"/>
  <c r="K526" i="4"/>
  <c r="L526" i="4"/>
  <c r="M526" i="4"/>
  <c r="N526" i="4"/>
  <c r="K527" i="4"/>
  <c r="L527" i="4"/>
  <c r="M527" i="4"/>
  <c r="N527" i="4"/>
  <c r="K528" i="4"/>
  <c r="L528" i="4"/>
  <c r="M528" i="4"/>
  <c r="N528" i="4"/>
  <c r="K529" i="4"/>
  <c r="L529" i="4"/>
  <c r="M529" i="4"/>
  <c r="N529" i="4"/>
  <c r="K530" i="4"/>
  <c r="L530" i="4"/>
  <c r="M530" i="4"/>
  <c r="N530" i="4"/>
  <c r="K531" i="4"/>
  <c r="L531" i="4"/>
  <c r="M531" i="4"/>
  <c r="N531" i="4"/>
  <c r="K532" i="4"/>
  <c r="L532" i="4"/>
  <c r="M532" i="4"/>
  <c r="N532" i="4"/>
  <c r="K533" i="4"/>
  <c r="L533" i="4"/>
  <c r="M533" i="4"/>
  <c r="N533" i="4"/>
  <c r="K534" i="4"/>
  <c r="L534" i="4"/>
  <c r="M534" i="4"/>
  <c r="N534" i="4"/>
  <c r="K535" i="4"/>
  <c r="L535" i="4"/>
  <c r="M535" i="4"/>
  <c r="N535" i="4"/>
  <c r="K536" i="4"/>
  <c r="L536" i="4"/>
  <c r="M536" i="4"/>
  <c r="N536" i="4"/>
  <c r="K537" i="4"/>
  <c r="L537" i="4"/>
  <c r="M537" i="4"/>
  <c r="N537" i="4"/>
  <c r="K538" i="4"/>
  <c r="L538" i="4"/>
  <c r="M538" i="4"/>
  <c r="N538" i="4"/>
  <c r="K539" i="4"/>
  <c r="L539" i="4"/>
  <c r="M539" i="4"/>
  <c r="N539" i="4"/>
  <c r="K540" i="4"/>
  <c r="L540" i="4"/>
  <c r="M540" i="4"/>
  <c r="N540" i="4"/>
  <c r="K541" i="4"/>
  <c r="L541" i="4"/>
  <c r="M541" i="4"/>
  <c r="N541" i="4"/>
  <c r="K542" i="4"/>
  <c r="L542" i="4"/>
  <c r="M542" i="4"/>
  <c r="N542" i="4"/>
  <c r="K543" i="4"/>
  <c r="L543" i="4"/>
  <c r="M543" i="4"/>
  <c r="N543" i="4"/>
  <c r="K544" i="4"/>
  <c r="L544" i="4"/>
  <c r="M544" i="4"/>
  <c r="N544" i="4"/>
  <c r="K545" i="4"/>
  <c r="L545" i="4"/>
  <c r="M545" i="4"/>
  <c r="N545" i="4"/>
  <c r="K546" i="4"/>
  <c r="L546" i="4"/>
  <c r="M546" i="4"/>
  <c r="N546" i="4"/>
  <c r="K547" i="4"/>
  <c r="L547" i="4"/>
  <c r="M547" i="4"/>
  <c r="N547" i="4"/>
  <c r="K548" i="4"/>
  <c r="L548" i="4"/>
  <c r="M548" i="4"/>
  <c r="N548" i="4"/>
  <c r="K549" i="4"/>
  <c r="L549" i="4"/>
  <c r="M549" i="4"/>
  <c r="N549" i="4"/>
  <c r="K550" i="4"/>
  <c r="L550" i="4"/>
  <c r="M550" i="4"/>
  <c r="N550" i="4"/>
  <c r="K551" i="4"/>
  <c r="L551" i="4"/>
  <c r="M551" i="4"/>
  <c r="N551" i="4"/>
  <c r="K552" i="4"/>
  <c r="L552" i="4"/>
  <c r="M552" i="4"/>
  <c r="N552" i="4"/>
  <c r="K553" i="4"/>
  <c r="L553" i="4"/>
  <c r="M553" i="4"/>
  <c r="N553" i="4"/>
  <c r="K554" i="4"/>
  <c r="L554" i="4"/>
  <c r="M554" i="4"/>
  <c r="N554" i="4"/>
  <c r="K555" i="4"/>
  <c r="L555" i="4"/>
  <c r="M555" i="4"/>
  <c r="N555" i="4"/>
  <c r="K556" i="4"/>
  <c r="L556" i="4"/>
  <c r="M556" i="4"/>
  <c r="N556" i="4"/>
  <c r="K557" i="4"/>
  <c r="L557" i="4"/>
  <c r="M557" i="4"/>
  <c r="N557" i="4"/>
  <c r="K558" i="4"/>
  <c r="L558" i="4"/>
  <c r="M558" i="4"/>
  <c r="N558" i="4"/>
  <c r="K559" i="4"/>
  <c r="L559" i="4"/>
  <c r="M559" i="4"/>
  <c r="N559" i="4"/>
  <c r="K560" i="4"/>
  <c r="L560" i="4"/>
  <c r="M560" i="4"/>
  <c r="N560" i="4"/>
  <c r="K561" i="4"/>
  <c r="L561" i="4"/>
  <c r="M561" i="4"/>
  <c r="N561" i="4"/>
  <c r="K562" i="4"/>
  <c r="L562" i="4"/>
  <c r="M562" i="4"/>
  <c r="N562" i="4"/>
  <c r="K563" i="4"/>
  <c r="L563" i="4"/>
  <c r="M563" i="4"/>
  <c r="N563" i="4"/>
  <c r="K564" i="4"/>
  <c r="L564" i="4"/>
  <c r="M564" i="4"/>
  <c r="N564" i="4"/>
  <c r="K565" i="4"/>
  <c r="L565" i="4"/>
  <c r="M565" i="4"/>
  <c r="N565" i="4"/>
  <c r="K566" i="4"/>
  <c r="L566" i="4"/>
  <c r="M566" i="4"/>
  <c r="N566" i="4"/>
  <c r="K567" i="4"/>
  <c r="L567" i="4"/>
  <c r="M567" i="4"/>
  <c r="N567" i="4"/>
  <c r="K568" i="4"/>
  <c r="L568" i="4"/>
  <c r="M568" i="4"/>
  <c r="N568" i="4"/>
  <c r="K569" i="4"/>
  <c r="L569" i="4"/>
  <c r="M569" i="4"/>
  <c r="N569" i="4"/>
  <c r="K570" i="4"/>
  <c r="L570" i="4"/>
  <c r="M570" i="4"/>
  <c r="N570" i="4"/>
  <c r="K571" i="4"/>
  <c r="L571" i="4"/>
  <c r="M571" i="4"/>
  <c r="N571" i="4"/>
  <c r="K572" i="4"/>
  <c r="L572" i="4"/>
  <c r="M572" i="4"/>
  <c r="N572" i="4"/>
  <c r="K573" i="4"/>
  <c r="L573" i="4"/>
  <c r="M573" i="4"/>
  <c r="N573" i="4"/>
  <c r="K574" i="4"/>
  <c r="L574" i="4"/>
  <c r="M574" i="4"/>
  <c r="N574" i="4"/>
  <c r="K575" i="4"/>
  <c r="L575" i="4"/>
  <c r="M575" i="4"/>
  <c r="N575" i="4"/>
  <c r="K576" i="4"/>
  <c r="L576" i="4"/>
  <c r="M576" i="4"/>
  <c r="N576" i="4"/>
  <c r="K577" i="4"/>
  <c r="L577" i="4"/>
  <c r="M577" i="4"/>
  <c r="N577" i="4"/>
  <c r="K578" i="4"/>
  <c r="L578" i="4"/>
  <c r="M578" i="4"/>
  <c r="N578" i="4"/>
  <c r="K579" i="4"/>
  <c r="L579" i="4"/>
  <c r="M579" i="4"/>
  <c r="N579" i="4"/>
  <c r="K580" i="4"/>
  <c r="L580" i="4"/>
  <c r="M580" i="4"/>
  <c r="N580" i="4"/>
  <c r="K581" i="4"/>
  <c r="L581" i="4"/>
  <c r="M581" i="4"/>
  <c r="N581" i="4"/>
  <c r="K582" i="4"/>
  <c r="L582" i="4"/>
  <c r="M582" i="4"/>
  <c r="N582" i="4"/>
  <c r="K583" i="4"/>
  <c r="L583" i="4"/>
  <c r="M583" i="4"/>
  <c r="N583" i="4"/>
  <c r="K584" i="4"/>
  <c r="L584" i="4"/>
  <c r="M584" i="4"/>
  <c r="N584" i="4"/>
  <c r="K585" i="4"/>
  <c r="L585" i="4"/>
  <c r="M585" i="4"/>
  <c r="N585" i="4"/>
  <c r="K586" i="4"/>
  <c r="L586" i="4"/>
  <c r="M586" i="4"/>
  <c r="N586" i="4"/>
  <c r="K587" i="4"/>
  <c r="L587" i="4"/>
  <c r="M587" i="4"/>
  <c r="N587" i="4"/>
  <c r="K588" i="4"/>
  <c r="L588" i="4"/>
  <c r="M588" i="4"/>
  <c r="N588" i="4"/>
  <c r="K589" i="4"/>
  <c r="L589" i="4"/>
  <c r="M589" i="4"/>
  <c r="N589" i="4"/>
  <c r="K590" i="4"/>
  <c r="L590" i="4"/>
  <c r="M590" i="4"/>
  <c r="N590" i="4"/>
  <c r="K591" i="4"/>
  <c r="L591" i="4"/>
  <c r="M591" i="4"/>
  <c r="N591" i="4"/>
  <c r="K592" i="4"/>
  <c r="L592" i="4"/>
  <c r="M592" i="4"/>
  <c r="N592" i="4"/>
  <c r="K593" i="4"/>
  <c r="L593" i="4"/>
  <c r="M593" i="4"/>
  <c r="N593" i="4"/>
  <c r="K594" i="4"/>
  <c r="L594" i="4"/>
  <c r="M594" i="4"/>
  <c r="N594" i="4"/>
  <c r="K595" i="4"/>
  <c r="L595" i="4"/>
  <c r="M595" i="4"/>
  <c r="N595" i="4"/>
  <c r="K596" i="4"/>
  <c r="L596" i="4"/>
  <c r="M596" i="4"/>
  <c r="N596" i="4"/>
  <c r="K597" i="4"/>
  <c r="L597" i="4"/>
  <c r="M597" i="4"/>
  <c r="N597" i="4"/>
  <c r="K598" i="4"/>
  <c r="L598" i="4"/>
  <c r="M598" i="4"/>
  <c r="N598" i="4"/>
  <c r="K599" i="4"/>
  <c r="L599" i="4"/>
  <c r="M599" i="4"/>
  <c r="N599" i="4"/>
  <c r="K600" i="4"/>
  <c r="L600" i="4"/>
  <c r="M600" i="4"/>
  <c r="N600" i="4"/>
  <c r="K601" i="4"/>
  <c r="L601" i="4"/>
  <c r="M601" i="4"/>
  <c r="N601" i="4"/>
  <c r="K602" i="4"/>
  <c r="L602" i="4"/>
  <c r="M602" i="4"/>
  <c r="N602" i="4"/>
  <c r="K603" i="4"/>
  <c r="L603" i="4"/>
  <c r="M603" i="4"/>
  <c r="N603" i="4"/>
  <c r="K604" i="4"/>
  <c r="L604" i="4"/>
  <c r="M604" i="4"/>
  <c r="N604" i="4"/>
  <c r="K605" i="4"/>
  <c r="L605" i="4"/>
  <c r="M605" i="4"/>
  <c r="N605" i="4"/>
  <c r="K606" i="4"/>
  <c r="L606" i="4"/>
  <c r="M606" i="4"/>
  <c r="N606" i="4"/>
  <c r="K607" i="4"/>
  <c r="L607" i="4"/>
  <c r="M607" i="4"/>
  <c r="N607" i="4"/>
  <c r="K608" i="4"/>
  <c r="L608" i="4"/>
  <c r="M608" i="4"/>
  <c r="N608" i="4"/>
  <c r="K609" i="4"/>
  <c r="L609" i="4"/>
  <c r="M609" i="4"/>
  <c r="N609" i="4"/>
  <c r="K610" i="4"/>
  <c r="L610" i="4"/>
  <c r="M610" i="4"/>
  <c r="N610" i="4"/>
  <c r="K611" i="4"/>
  <c r="L611" i="4"/>
  <c r="M611" i="4"/>
  <c r="N611" i="4"/>
  <c r="K612" i="4"/>
  <c r="L612" i="4"/>
  <c r="M612" i="4"/>
  <c r="N612" i="4"/>
  <c r="K613" i="4"/>
  <c r="L613" i="4"/>
  <c r="M613" i="4"/>
  <c r="N613" i="4"/>
  <c r="K614" i="4"/>
  <c r="L614" i="4"/>
  <c r="M614" i="4"/>
  <c r="N614" i="4"/>
  <c r="K615" i="4"/>
  <c r="L615" i="4"/>
  <c r="M615" i="4"/>
  <c r="N615" i="4"/>
  <c r="K616" i="4"/>
  <c r="L616" i="4"/>
  <c r="M616" i="4"/>
  <c r="N616" i="4"/>
  <c r="K617" i="4"/>
  <c r="L617" i="4"/>
  <c r="M617" i="4"/>
  <c r="N617" i="4"/>
  <c r="K618" i="4"/>
  <c r="L618" i="4"/>
  <c r="M618" i="4"/>
  <c r="N618" i="4"/>
  <c r="K619" i="4"/>
  <c r="L619" i="4"/>
  <c r="M619" i="4"/>
  <c r="N619" i="4"/>
  <c r="K620" i="4"/>
  <c r="L620" i="4"/>
  <c r="M620" i="4"/>
  <c r="N620" i="4"/>
  <c r="K621" i="4"/>
  <c r="L621" i="4"/>
  <c r="M621" i="4"/>
  <c r="N621" i="4"/>
  <c r="K622" i="4"/>
  <c r="L622" i="4"/>
  <c r="M622" i="4"/>
  <c r="N622" i="4"/>
  <c r="K623" i="4"/>
  <c r="L623" i="4"/>
  <c r="M623" i="4"/>
  <c r="N623" i="4"/>
  <c r="K624" i="4"/>
  <c r="L624" i="4"/>
  <c r="M624" i="4"/>
  <c r="N624" i="4"/>
  <c r="K625" i="4"/>
  <c r="L625" i="4"/>
  <c r="M625" i="4"/>
  <c r="N625" i="4"/>
  <c r="K626" i="4"/>
  <c r="L626" i="4"/>
  <c r="M626" i="4"/>
  <c r="N626" i="4"/>
  <c r="K627" i="4"/>
  <c r="L627" i="4"/>
  <c r="M627" i="4"/>
  <c r="N627" i="4"/>
  <c r="K628" i="4"/>
  <c r="L628" i="4"/>
  <c r="M628" i="4"/>
  <c r="N628" i="4"/>
  <c r="K629" i="4"/>
  <c r="L629" i="4"/>
  <c r="M629" i="4"/>
  <c r="N629" i="4"/>
  <c r="K630" i="4"/>
  <c r="L630" i="4"/>
  <c r="M630" i="4"/>
  <c r="N630" i="4"/>
  <c r="K631" i="4"/>
  <c r="L631" i="4"/>
  <c r="M631" i="4"/>
  <c r="N631" i="4"/>
  <c r="K632" i="4"/>
  <c r="L632" i="4"/>
  <c r="M632" i="4"/>
  <c r="N632" i="4"/>
  <c r="K633" i="4"/>
  <c r="L633" i="4"/>
  <c r="M633" i="4"/>
  <c r="N633" i="4"/>
  <c r="K634" i="4"/>
  <c r="L634" i="4"/>
  <c r="M634" i="4"/>
  <c r="N634" i="4"/>
  <c r="K635" i="4"/>
  <c r="L635" i="4"/>
  <c r="M635" i="4"/>
  <c r="N635" i="4"/>
  <c r="K636" i="4"/>
  <c r="L636" i="4"/>
  <c r="M636" i="4"/>
  <c r="N636" i="4"/>
  <c r="K637" i="4"/>
  <c r="L637" i="4"/>
  <c r="M637" i="4"/>
  <c r="N637" i="4"/>
  <c r="K638" i="4"/>
  <c r="L638" i="4"/>
  <c r="M638" i="4"/>
  <c r="N638" i="4"/>
  <c r="K639" i="4"/>
  <c r="L639" i="4"/>
  <c r="M639" i="4"/>
  <c r="N639" i="4"/>
  <c r="K640" i="4"/>
  <c r="L640" i="4"/>
  <c r="M640" i="4"/>
  <c r="N640" i="4"/>
  <c r="K641" i="4"/>
  <c r="L641" i="4"/>
  <c r="M641" i="4"/>
  <c r="N641" i="4"/>
  <c r="K642" i="4"/>
  <c r="L642" i="4"/>
  <c r="M642" i="4"/>
  <c r="N642" i="4"/>
  <c r="K643" i="4"/>
  <c r="L643" i="4"/>
  <c r="M643" i="4"/>
  <c r="N643" i="4"/>
  <c r="K644" i="4"/>
  <c r="L644" i="4"/>
  <c r="M644" i="4"/>
  <c r="N644" i="4"/>
  <c r="K645" i="4"/>
  <c r="L645" i="4"/>
  <c r="M645" i="4"/>
  <c r="N645" i="4"/>
  <c r="K646" i="4"/>
  <c r="L646" i="4"/>
  <c r="M646" i="4"/>
  <c r="N646" i="4"/>
  <c r="K647" i="4"/>
  <c r="L647" i="4"/>
  <c r="M647" i="4"/>
  <c r="N647" i="4"/>
  <c r="K648" i="4"/>
  <c r="L648" i="4"/>
  <c r="M648" i="4"/>
  <c r="N648" i="4"/>
  <c r="K649" i="4"/>
  <c r="L649" i="4"/>
  <c r="M649" i="4"/>
  <c r="N649" i="4"/>
  <c r="K650" i="4"/>
  <c r="L650" i="4"/>
  <c r="M650" i="4"/>
  <c r="N650" i="4"/>
  <c r="K651" i="4"/>
  <c r="L651" i="4"/>
  <c r="M651" i="4"/>
  <c r="N651" i="4"/>
  <c r="K652" i="4"/>
  <c r="L652" i="4"/>
  <c r="M652" i="4"/>
  <c r="N652" i="4"/>
  <c r="K653" i="4"/>
  <c r="L653" i="4"/>
  <c r="M653" i="4"/>
  <c r="N653" i="4"/>
  <c r="K654" i="4"/>
  <c r="L654" i="4"/>
  <c r="M654" i="4"/>
  <c r="N654" i="4"/>
  <c r="K655" i="4"/>
  <c r="L655" i="4"/>
  <c r="M655" i="4"/>
  <c r="N655" i="4"/>
  <c r="K656" i="4"/>
  <c r="L656" i="4"/>
  <c r="M656" i="4"/>
  <c r="N656" i="4"/>
  <c r="K657" i="4"/>
  <c r="L657" i="4"/>
  <c r="M657" i="4"/>
  <c r="N657" i="4"/>
  <c r="K658" i="4"/>
  <c r="L658" i="4"/>
  <c r="M658" i="4"/>
  <c r="N658" i="4"/>
  <c r="K659" i="4"/>
  <c r="L659" i="4"/>
  <c r="M659" i="4"/>
  <c r="N659" i="4"/>
  <c r="K660" i="4"/>
  <c r="L660" i="4"/>
  <c r="M660" i="4"/>
  <c r="N660" i="4"/>
  <c r="K661" i="4"/>
  <c r="L661" i="4"/>
  <c r="M661" i="4"/>
  <c r="N661" i="4"/>
  <c r="K662" i="4"/>
  <c r="L662" i="4"/>
  <c r="M662" i="4"/>
  <c r="N662" i="4"/>
  <c r="K663" i="4"/>
  <c r="L663" i="4"/>
  <c r="M663" i="4"/>
  <c r="N663" i="4"/>
  <c r="K664" i="4"/>
  <c r="L664" i="4"/>
  <c r="M664" i="4"/>
  <c r="N664" i="4"/>
  <c r="K665" i="4"/>
  <c r="L665" i="4"/>
  <c r="M665" i="4"/>
  <c r="N665" i="4"/>
  <c r="K666" i="4"/>
  <c r="L666" i="4"/>
  <c r="M666" i="4"/>
  <c r="N666" i="4"/>
  <c r="K667" i="4"/>
  <c r="L667" i="4"/>
  <c r="M667" i="4"/>
  <c r="N667" i="4"/>
  <c r="K668" i="4"/>
  <c r="L668" i="4"/>
  <c r="M668" i="4"/>
  <c r="N668" i="4"/>
  <c r="K669" i="4"/>
  <c r="L669" i="4"/>
  <c r="M669" i="4"/>
  <c r="N669" i="4"/>
  <c r="K670" i="4"/>
  <c r="L670" i="4"/>
  <c r="M670" i="4"/>
  <c r="N670" i="4"/>
  <c r="K671" i="4"/>
  <c r="L671" i="4"/>
  <c r="M671" i="4"/>
  <c r="N671" i="4"/>
  <c r="K672" i="4"/>
  <c r="L672" i="4"/>
  <c r="M672" i="4"/>
  <c r="N672" i="4"/>
  <c r="K673" i="4"/>
  <c r="L673" i="4"/>
  <c r="M673" i="4"/>
  <c r="N673" i="4"/>
  <c r="K674" i="4"/>
  <c r="L674" i="4"/>
  <c r="M674" i="4"/>
  <c r="N674" i="4"/>
  <c r="K675" i="4"/>
  <c r="L675" i="4"/>
  <c r="M675" i="4"/>
  <c r="N675" i="4"/>
  <c r="K676" i="4"/>
  <c r="L676" i="4"/>
  <c r="M676" i="4"/>
  <c r="N676" i="4"/>
  <c r="K677" i="4"/>
  <c r="L677" i="4"/>
  <c r="M677" i="4"/>
  <c r="N677" i="4"/>
  <c r="K678" i="4"/>
  <c r="L678" i="4"/>
  <c r="M678" i="4"/>
  <c r="N678" i="4"/>
  <c r="K679" i="4"/>
  <c r="L679" i="4"/>
  <c r="M679" i="4"/>
  <c r="N679" i="4"/>
  <c r="K680" i="4"/>
  <c r="L680" i="4"/>
  <c r="M680" i="4"/>
  <c r="N680" i="4"/>
  <c r="K681" i="4"/>
  <c r="L681" i="4"/>
  <c r="M681" i="4"/>
  <c r="N681" i="4"/>
  <c r="K682" i="4"/>
  <c r="L682" i="4"/>
  <c r="M682" i="4"/>
  <c r="N682" i="4"/>
  <c r="K683" i="4"/>
  <c r="L683" i="4"/>
  <c r="M683" i="4"/>
  <c r="N683" i="4"/>
  <c r="K684" i="4"/>
  <c r="L684" i="4"/>
  <c r="M684" i="4"/>
  <c r="N684" i="4"/>
  <c r="K685" i="4"/>
  <c r="L685" i="4"/>
  <c r="M685" i="4"/>
  <c r="N685" i="4"/>
  <c r="K686" i="4"/>
  <c r="L686" i="4"/>
  <c r="M686" i="4"/>
  <c r="N686" i="4"/>
  <c r="K687" i="4"/>
  <c r="L687" i="4"/>
  <c r="M687" i="4"/>
  <c r="N687" i="4"/>
  <c r="K688" i="4"/>
  <c r="L688" i="4"/>
  <c r="M688" i="4"/>
  <c r="N688" i="4"/>
  <c r="K689" i="4"/>
  <c r="L689" i="4"/>
  <c r="M689" i="4"/>
  <c r="N689" i="4"/>
  <c r="K690" i="4"/>
  <c r="L690" i="4"/>
  <c r="M690" i="4"/>
  <c r="N690" i="4"/>
  <c r="K691" i="4"/>
  <c r="L691" i="4"/>
  <c r="M691" i="4"/>
  <c r="N691" i="4"/>
  <c r="K692" i="4"/>
  <c r="L692" i="4"/>
  <c r="M692" i="4"/>
  <c r="N692" i="4"/>
  <c r="K693" i="4"/>
  <c r="L693" i="4"/>
  <c r="M693" i="4"/>
  <c r="N693" i="4"/>
  <c r="K694" i="4"/>
  <c r="L694" i="4"/>
  <c r="M694" i="4"/>
  <c r="N694" i="4"/>
  <c r="K695" i="4"/>
  <c r="L695" i="4"/>
  <c r="M695" i="4"/>
  <c r="N695" i="4"/>
  <c r="K696" i="4"/>
  <c r="L696" i="4"/>
  <c r="M696" i="4"/>
  <c r="N696" i="4"/>
  <c r="K697" i="4"/>
  <c r="L697" i="4"/>
  <c r="M697" i="4"/>
  <c r="N697" i="4"/>
  <c r="K698" i="4"/>
  <c r="L698" i="4"/>
  <c r="M698" i="4"/>
  <c r="N698" i="4"/>
  <c r="K699" i="4"/>
  <c r="L699" i="4"/>
  <c r="M699" i="4"/>
  <c r="N699" i="4"/>
  <c r="K700" i="4"/>
  <c r="L700" i="4"/>
  <c r="M700" i="4"/>
  <c r="N700" i="4"/>
  <c r="K701" i="4"/>
  <c r="L701" i="4"/>
  <c r="M701" i="4"/>
  <c r="N701" i="4"/>
  <c r="K702" i="4"/>
  <c r="L702" i="4"/>
  <c r="M702" i="4"/>
  <c r="N702" i="4"/>
  <c r="K703" i="4"/>
  <c r="L703" i="4"/>
  <c r="M703" i="4"/>
  <c r="N703" i="4"/>
  <c r="K704" i="4"/>
  <c r="L704" i="4"/>
  <c r="M704" i="4"/>
  <c r="N704" i="4"/>
  <c r="K705" i="4"/>
  <c r="L705" i="4"/>
  <c r="M705" i="4"/>
  <c r="N705" i="4"/>
  <c r="K706" i="4"/>
  <c r="L706" i="4"/>
  <c r="M706" i="4"/>
  <c r="N706" i="4"/>
  <c r="K707" i="4"/>
  <c r="L707" i="4"/>
  <c r="M707" i="4"/>
  <c r="N707" i="4"/>
  <c r="K708" i="4"/>
  <c r="L708" i="4"/>
  <c r="M708" i="4"/>
  <c r="N708" i="4"/>
  <c r="K709" i="4"/>
  <c r="L709" i="4"/>
  <c r="M709" i="4"/>
  <c r="N709" i="4"/>
  <c r="K710" i="4"/>
  <c r="L710" i="4"/>
  <c r="M710" i="4"/>
  <c r="N710" i="4"/>
  <c r="K711" i="4"/>
  <c r="L711" i="4"/>
  <c r="M711" i="4"/>
  <c r="N711" i="4"/>
  <c r="K712" i="4"/>
  <c r="L712" i="4"/>
  <c r="M712" i="4"/>
  <c r="N712" i="4"/>
  <c r="K713" i="4"/>
  <c r="L713" i="4"/>
  <c r="M713" i="4"/>
  <c r="N713" i="4"/>
  <c r="K714" i="4"/>
  <c r="L714" i="4"/>
  <c r="M714" i="4"/>
  <c r="N714" i="4"/>
  <c r="K715" i="4"/>
  <c r="L715" i="4"/>
  <c r="M715" i="4"/>
  <c r="N715" i="4"/>
  <c r="K716" i="4"/>
  <c r="L716" i="4"/>
  <c r="M716" i="4"/>
  <c r="N716" i="4"/>
  <c r="K717" i="4"/>
  <c r="L717" i="4"/>
  <c r="M717" i="4"/>
  <c r="N717" i="4"/>
  <c r="K718" i="4"/>
  <c r="L718" i="4"/>
  <c r="M718" i="4"/>
  <c r="N718" i="4"/>
  <c r="K719" i="4"/>
  <c r="L719" i="4"/>
  <c r="M719" i="4"/>
  <c r="N719" i="4"/>
  <c r="K720" i="4"/>
  <c r="L720" i="4"/>
  <c r="M720" i="4"/>
  <c r="N720" i="4"/>
  <c r="K721" i="4"/>
  <c r="L721" i="4"/>
  <c r="M721" i="4"/>
  <c r="N721" i="4"/>
  <c r="K722" i="4"/>
  <c r="L722" i="4"/>
  <c r="M722" i="4"/>
  <c r="N722" i="4"/>
  <c r="K723" i="4"/>
  <c r="L723" i="4"/>
  <c r="M723" i="4"/>
  <c r="N723" i="4"/>
  <c r="K724" i="4"/>
  <c r="L724" i="4"/>
  <c r="M724" i="4"/>
  <c r="N724" i="4"/>
  <c r="K725" i="4"/>
  <c r="L725" i="4"/>
  <c r="M725" i="4"/>
  <c r="N725" i="4"/>
  <c r="K726" i="4"/>
  <c r="L726" i="4"/>
  <c r="M726" i="4"/>
  <c r="N726" i="4"/>
  <c r="K727" i="4"/>
  <c r="L727" i="4"/>
  <c r="M727" i="4"/>
  <c r="N727" i="4"/>
  <c r="K728" i="4"/>
  <c r="L728" i="4"/>
  <c r="M728" i="4"/>
  <c r="N728" i="4"/>
  <c r="K729" i="4"/>
  <c r="L729" i="4"/>
  <c r="M729" i="4"/>
  <c r="N729" i="4"/>
  <c r="K730" i="4"/>
  <c r="L730" i="4"/>
  <c r="M730" i="4"/>
  <c r="N730" i="4"/>
  <c r="K731" i="4"/>
  <c r="L731" i="4"/>
  <c r="M731" i="4"/>
  <c r="N731" i="4"/>
  <c r="K732" i="4"/>
  <c r="L732" i="4"/>
  <c r="M732" i="4"/>
  <c r="N732" i="4"/>
  <c r="K733" i="4"/>
  <c r="L733" i="4"/>
  <c r="M733" i="4"/>
  <c r="N733" i="4"/>
  <c r="K734" i="4"/>
  <c r="L734" i="4"/>
  <c r="M734" i="4"/>
  <c r="N734" i="4"/>
  <c r="K735" i="4"/>
  <c r="L735" i="4"/>
  <c r="M735" i="4"/>
  <c r="N735" i="4"/>
  <c r="K736" i="4"/>
  <c r="L736" i="4"/>
  <c r="M736" i="4"/>
  <c r="N736" i="4"/>
  <c r="K737" i="4"/>
  <c r="L737" i="4"/>
  <c r="M737" i="4"/>
  <c r="N737" i="4"/>
  <c r="K738" i="4"/>
  <c r="L738" i="4"/>
  <c r="M738" i="4"/>
  <c r="N738" i="4"/>
  <c r="K739" i="4"/>
  <c r="L739" i="4"/>
  <c r="M739" i="4"/>
  <c r="N739" i="4"/>
  <c r="K740" i="4"/>
  <c r="L740" i="4"/>
  <c r="M740" i="4"/>
  <c r="N740" i="4"/>
  <c r="K741" i="4"/>
  <c r="L741" i="4"/>
  <c r="M741" i="4"/>
  <c r="N741" i="4"/>
  <c r="K742" i="4"/>
  <c r="L742" i="4"/>
  <c r="M742" i="4"/>
  <c r="N742" i="4"/>
  <c r="K743" i="4"/>
  <c r="L743" i="4"/>
  <c r="M743" i="4"/>
  <c r="N743" i="4"/>
  <c r="K744" i="4"/>
  <c r="L744" i="4"/>
  <c r="M744" i="4"/>
  <c r="N744" i="4"/>
  <c r="K745" i="4"/>
  <c r="L745" i="4"/>
  <c r="M745" i="4"/>
  <c r="N745" i="4"/>
  <c r="K746" i="4"/>
  <c r="L746" i="4"/>
  <c r="M746" i="4"/>
  <c r="N746" i="4"/>
  <c r="K747" i="4"/>
  <c r="L747" i="4"/>
  <c r="M747" i="4"/>
  <c r="N747" i="4"/>
  <c r="K748" i="4"/>
  <c r="L748" i="4"/>
  <c r="M748" i="4"/>
  <c r="N748" i="4"/>
  <c r="K749" i="4"/>
  <c r="L749" i="4"/>
  <c r="M749" i="4"/>
  <c r="N749" i="4"/>
  <c r="K750" i="4"/>
  <c r="L750" i="4"/>
  <c r="M750" i="4"/>
  <c r="N750" i="4"/>
  <c r="K751" i="4"/>
  <c r="L751" i="4"/>
  <c r="M751" i="4"/>
  <c r="N751" i="4"/>
  <c r="K752" i="4"/>
  <c r="L752" i="4"/>
  <c r="M752" i="4"/>
  <c r="N752" i="4"/>
  <c r="K753" i="4"/>
  <c r="L753" i="4"/>
  <c r="M753" i="4"/>
  <c r="N753" i="4"/>
  <c r="K754" i="4"/>
  <c r="L754" i="4"/>
  <c r="M754" i="4"/>
  <c r="N754" i="4"/>
  <c r="K755" i="4"/>
  <c r="L755" i="4"/>
  <c r="M755" i="4"/>
  <c r="N755" i="4"/>
  <c r="K756" i="4"/>
  <c r="L756" i="4"/>
  <c r="M756" i="4"/>
  <c r="N756" i="4"/>
  <c r="K757" i="4"/>
  <c r="L757" i="4"/>
  <c r="M757" i="4"/>
  <c r="N757" i="4"/>
  <c r="K758" i="4"/>
  <c r="L758" i="4"/>
  <c r="M758" i="4"/>
  <c r="N758" i="4"/>
  <c r="K759" i="4"/>
  <c r="L759" i="4"/>
  <c r="M759" i="4"/>
  <c r="N759" i="4"/>
  <c r="K760" i="4"/>
  <c r="L760" i="4"/>
  <c r="M760" i="4"/>
  <c r="N760" i="4"/>
  <c r="K761" i="4"/>
  <c r="L761" i="4"/>
  <c r="M761" i="4"/>
  <c r="N761" i="4"/>
  <c r="K762" i="4"/>
  <c r="L762" i="4"/>
  <c r="M762" i="4"/>
  <c r="N762" i="4"/>
  <c r="K763" i="4"/>
  <c r="L763" i="4"/>
  <c r="M763" i="4"/>
  <c r="N763" i="4"/>
  <c r="K764" i="4"/>
  <c r="L764" i="4"/>
  <c r="M764" i="4"/>
  <c r="N764" i="4"/>
  <c r="K765" i="4"/>
  <c r="L765" i="4"/>
  <c r="M765" i="4"/>
  <c r="N765" i="4"/>
  <c r="K766" i="4"/>
  <c r="L766" i="4"/>
  <c r="M766" i="4"/>
  <c r="N766" i="4"/>
  <c r="K767" i="4"/>
  <c r="L767" i="4"/>
  <c r="M767" i="4"/>
  <c r="N767" i="4"/>
  <c r="K768" i="4"/>
  <c r="L768" i="4"/>
  <c r="M768" i="4"/>
  <c r="N768" i="4"/>
  <c r="K769" i="4"/>
  <c r="L769" i="4"/>
  <c r="M769" i="4"/>
  <c r="N769" i="4"/>
  <c r="K770" i="4"/>
  <c r="L770" i="4"/>
  <c r="M770" i="4"/>
  <c r="N770" i="4"/>
  <c r="K771" i="4"/>
  <c r="L771" i="4"/>
  <c r="M771" i="4"/>
  <c r="N771" i="4"/>
  <c r="K772" i="4"/>
  <c r="L772" i="4"/>
  <c r="M772" i="4"/>
  <c r="N772" i="4"/>
  <c r="K773" i="4"/>
  <c r="L773" i="4"/>
  <c r="M773" i="4"/>
  <c r="N773" i="4"/>
  <c r="K774" i="4"/>
  <c r="L774" i="4"/>
  <c r="M774" i="4"/>
  <c r="N774" i="4"/>
  <c r="K775" i="4"/>
  <c r="L775" i="4"/>
  <c r="M775" i="4"/>
  <c r="N775" i="4"/>
  <c r="K776" i="4"/>
  <c r="L776" i="4"/>
  <c r="M776" i="4"/>
  <c r="N776" i="4"/>
  <c r="K777" i="4"/>
  <c r="L777" i="4"/>
  <c r="M777" i="4"/>
  <c r="N777" i="4"/>
  <c r="K778" i="4"/>
  <c r="L778" i="4"/>
  <c r="M778" i="4"/>
  <c r="N778" i="4"/>
  <c r="K779" i="4"/>
  <c r="L779" i="4"/>
  <c r="M779" i="4"/>
  <c r="N779" i="4"/>
  <c r="K780" i="4"/>
  <c r="L780" i="4"/>
  <c r="M780" i="4"/>
  <c r="N780" i="4"/>
  <c r="K781" i="4"/>
  <c r="L781" i="4"/>
  <c r="M781" i="4"/>
  <c r="N781" i="4"/>
  <c r="K782" i="4"/>
  <c r="L782" i="4"/>
  <c r="M782" i="4"/>
  <c r="N782" i="4"/>
  <c r="K783" i="4"/>
  <c r="L783" i="4"/>
  <c r="M783" i="4"/>
  <c r="N783" i="4"/>
  <c r="K784" i="4"/>
  <c r="L784" i="4"/>
  <c r="M784" i="4"/>
  <c r="N784" i="4"/>
  <c r="K785" i="4"/>
  <c r="L785" i="4"/>
  <c r="M785" i="4"/>
  <c r="N785" i="4"/>
  <c r="K786" i="4"/>
  <c r="L786" i="4"/>
  <c r="M786" i="4"/>
  <c r="N786" i="4"/>
  <c r="K787" i="4"/>
  <c r="L787" i="4"/>
  <c r="M787" i="4"/>
  <c r="N787" i="4"/>
  <c r="K788" i="4"/>
  <c r="L788" i="4"/>
  <c r="M788" i="4"/>
  <c r="N788" i="4"/>
  <c r="K789" i="4"/>
  <c r="L789" i="4"/>
  <c r="M789" i="4"/>
  <c r="N789" i="4"/>
  <c r="K790" i="4"/>
  <c r="L790" i="4"/>
  <c r="M790" i="4"/>
  <c r="N790" i="4"/>
  <c r="K791" i="4"/>
  <c r="L791" i="4"/>
  <c r="M791" i="4"/>
  <c r="N791" i="4"/>
  <c r="K792" i="4"/>
  <c r="L792" i="4"/>
  <c r="M792" i="4"/>
  <c r="N792" i="4"/>
  <c r="K793" i="4"/>
  <c r="L793" i="4"/>
  <c r="M793" i="4"/>
  <c r="N793" i="4"/>
  <c r="K794" i="4"/>
  <c r="L794" i="4"/>
  <c r="M794" i="4"/>
  <c r="N794" i="4"/>
  <c r="K795" i="4"/>
  <c r="L795" i="4"/>
  <c r="M795" i="4"/>
  <c r="N795" i="4"/>
  <c r="K796" i="4"/>
  <c r="L796" i="4"/>
  <c r="M796" i="4"/>
  <c r="N796" i="4"/>
  <c r="K797" i="4"/>
  <c r="L797" i="4"/>
  <c r="M797" i="4"/>
  <c r="N797" i="4"/>
  <c r="K798" i="4"/>
  <c r="L798" i="4"/>
  <c r="M798" i="4"/>
  <c r="N798" i="4"/>
  <c r="K799" i="4"/>
  <c r="L799" i="4"/>
  <c r="M799" i="4"/>
  <c r="N799" i="4"/>
  <c r="K800" i="4"/>
  <c r="L800" i="4"/>
  <c r="M800" i="4"/>
  <c r="N800" i="4"/>
  <c r="K801" i="4"/>
  <c r="L801" i="4"/>
  <c r="M801" i="4"/>
  <c r="N801" i="4"/>
  <c r="K802" i="4"/>
  <c r="L802" i="4"/>
  <c r="M802" i="4"/>
  <c r="N802" i="4"/>
  <c r="K803" i="4"/>
  <c r="L803" i="4"/>
  <c r="M803" i="4"/>
  <c r="N803" i="4"/>
  <c r="K804" i="4"/>
  <c r="L804" i="4"/>
  <c r="M804" i="4"/>
  <c r="N804" i="4"/>
  <c r="K805" i="4"/>
  <c r="L805" i="4"/>
  <c r="M805" i="4"/>
  <c r="N805" i="4"/>
  <c r="K806" i="4"/>
  <c r="L806" i="4"/>
  <c r="M806" i="4"/>
  <c r="N806" i="4"/>
  <c r="K807" i="4"/>
  <c r="L807" i="4"/>
  <c r="M807" i="4"/>
  <c r="N807" i="4"/>
  <c r="K808" i="4"/>
  <c r="L808" i="4"/>
  <c r="M808" i="4"/>
  <c r="N808" i="4"/>
  <c r="K809" i="4"/>
  <c r="L809" i="4"/>
  <c r="M809" i="4"/>
  <c r="N809" i="4"/>
  <c r="K810" i="4"/>
  <c r="L810" i="4"/>
  <c r="M810" i="4"/>
  <c r="N810" i="4"/>
  <c r="K811" i="4"/>
  <c r="L811" i="4"/>
  <c r="M811" i="4"/>
  <c r="N811" i="4"/>
  <c r="K812" i="4"/>
  <c r="L812" i="4"/>
  <c r="M812" i="4"/>
  <c r="N812" i="4"/>
  <c r="K813" i="4"/>
  <c r="L813" i="4"/>
  <c r="M813" i="4"/>
  <c r="N813" i="4"/>
  <c r="K814" i="4"/>
  <c r="L814" i="4"/>
  <c r="M814" i="4"/>
  <c r="N814" i="4"/>
  <c r="K815" i="4"/>
  <c r="L815" i="4"/>
  <c r="M815" i="4"/>
  <c r="N815" i="4"/>
  <c r="K816" i="4"/>
  <c r="L816" i="4"/>
  <c r="M816" i="4"/>
  <c r="N816" i="4"/>
  <c r="K817" i="4"/>
  <c r="L817" i="4"/>
  <c r="M817" i="4"/>
  <c r="N817" i="4"/>
  <c r="K818" i="4"/>
  <c r="L818" i="4"/>
  <c r="M818" i="4"/>
  <c r="N818" i="4"/>
  <c r="K819" i="4"/>
  <c r="L819" i="4"/>
  <c r="M819" i="4"/>
  <c r="N819" i="4"/>
  <c r="K820" i="4"/>
  <c r="L820" i="4"/>
  <c r="M820" i="4"/>
  <c r="N820" i="4"/>
  <c r="K821" i="4"/>
  <c r="L821" i="4"/>
  <c r="M821" i="4"/>
  <c r="N821" i="4"/>
  <c r="K822" i="4"/>
  <c r="L822" i="4"/>
  <c r="M822" i="4"/>
  <c r="N822" i="4"/>
  <c r="K823" i="4"/>
  <c r="L823" i="4"/>
  <c r="M823" i="4"/>
  <c r="N823" i="4"/>
  <c r="K824" i="4"/>
  <c r="L824" i="4"/>
  <c r="M824" i="4"/>
  <c r="N824" i="4"/>
  <c r="K825" i="4"/>
  <c r="L825" i="4"/>
  <c r="M825" i="4"/>
  <c r="N825" i="4"/>
  <c r="K826" i="4"/>
  <c r="L826" i="4"/>
  <c r="M826" i="4"/>
  <c r="N826" i="4"/>
  <c r="K827" i="4"/>
  <c r="L827" i="4"/>
  <c r="M827" i="4"/>
  <c r="N827" i="4"/>
  <c r="K828" i="4"/>
  <c r="L828" i="4"/>
  <c r="M828" i="4"/>
  <c r="N828" i="4"/>
  <c r="K829" i="4"/>
  <c r="L829" i="4"/>
  <c r="M829" i="4"/>
  <c r="N829" i="4"/>
  <c r="K830" i="4"/>
  <c r="L830" i="4"/>
  <c r="M830" i="4"/>
  <c r="N830" i="4"/>
  <c r="K831" i="4"/>
  <c r="L831" i="4"/>
  <c r="M831" i="4"/>
  <c r="N831" i="4"/>
  <c r="K832" i="4"/>
  <c r="L832" i="4"/>
  <c r="M832" i="4"/>
  <c r="N832" i="4"/>
  <c r="K833" i="4"/>
  <c r="L833" i="4"/>
  <c r="M833" i="4"/>
  <c r="N833" i="4"/>
  <c r="K834" i="4"/>
  <c r="L834" i="4"/>
  <c r="M834" i="4"/>
  <c r="N834" i="4"/>
  <c r="K835" i="4"/>
  <c r="L835" i="4"/>
  <c r="M835" i="4"/>
  <c r="N835" i="4"/>
  <c r="K836" i="4"/>
  <c r="L836" i="4"/>
  <c r="M836" i="4"/>
  <c r="N836" i="4"/>
  <c r="K837" i="4"/>
  <c r="L837" i="4"/>
  <c r="M837" i="4"/>
  <c r="N837" i="4"/>
  <c r="K838" i="4"/>
  <c r="L838" i="4"/>
  <c r="M838" i="4"/>
  <c r="N838" i="4"/>
  <c r="K839" i="4"/>
  <c r="L839" i="4"/>
  <c r="M839" i="4"/>
  <c r="N839" i="4"/>
  <c r="K840" i="4"/>
  <c r="L840" i="4"/>
  <c r="M840" i="4"/>
  <c r="N840" i="4"/>
  <c r="K841" i="4"/>
  <c r="L841" i="4"/>
  <c r="M841" i="4"/>
  <c r="N841" i="4"/>
  <c r="K842" i="4"/>
  <c r="L842" i="4"/>
  <c r="M842" i="4"/>
  <c r="N842" i="4"/>
  <c r="K843" i="4"/>
  <c r="L843" i="4"/>
  <c r="M843" i="4"/>
  <c r="N843" i="4"/>
  <c r="K844" i="4"/>
  <c r="L844" i="4"/>
  <c r="M844" i="4"/>
  <c r="N844" i="4"/>
  <c r="K845" i="4"/>
  <c r="L845" i="4"/>
  <c r="M845" i="4"/>
  <c r="N845" i="4"/>
  <c r="K846" i="4"/>
  <c r="L846" i="4"/>
  <c r="M846" i="4"/>
  <c r="N846" i="4"/>
  <c r="K847" i="4"/>
  <c r="L847" i="4"/>
  <c r="M847" i="4"/>
  <c r="N847" i="4"/>
  <c r="K848" i="4"/>
  <c r="L848" i="4"/>
  <c r="M848" i="4"/>
  <c r="N848" i="4"/>
  <c r="K849" i="4"/>
  <c r="L849" i="4"/>
  <c r="M849" i="4"/>
  <c r="N849" i="4"/>
  <c r="K850" i="4"/>
  <c r="L850" i="4"/>
  <c r="M850" i="4"/>
  <c r="N850" i="4"/>
  <c r="K851" i="4"/>
  <c r="L851" i="4"/>
  <c r="M851" i="4"/>
  <c r="N851" i="4"/>
  <c r="K852" i="4"/>
  <c r="L852" i="4"/>
  <c r="M852" i="4"/>
  <c r="N852" i="4"/>
  <c r="K853" i="4"/>
  <c r="L853" i="4"/>
  <c r="M853" i="4"/>
  <c r="N853" i="4"/>
  <c r="K854" i="4"/>
  <c r="L854" i="4"/>
  <c r="M854" i="4"/>
  <c r="N854" i="4"/>
  <c r="K855" i="4"/>
  <c r="L855" i="4"/>
  <c r="M855" i="4"/>
  <c r="N855" i="4"/>
  <c r="K856" i="4"/>
  <c r="L856" i="4"/>
  <c r="M856" i="4"/>
  <c r="N856" i="4"/>
  <c r="K857" i="4"/>
  <c r="L857" i="4"/>
  <c r="M857" i="4"/>
  <c r="N857" i="4"/>
  <c r="K858" i="4"/>
  <c r="L858" i="4"/>
  <c r="M858" i="4"/>
  <c r="N858" i="4"/>
  <c r="K859" i="4"/>
  <c r="L859" i="4"/>
  <c r="M859" i="4"/>
  <c r="N859" i="4"/>
  <c r="K860" i="4"/>
  <c r="L860" i="4"/>
  <c r="M860" i="4"/>
  <c r="N860" i="4"/>
  <c r="K861" i="4"/>
  <c r="L861" i="4"/>
  <c r="M861" i="4"/>
  <c r="N861" i="4"/>
  <c r="K862" i="4"/>
  <c r="L862" i="4"/>
  <c r="M862" i="4"/>
  <c r="N862" i="4"/>
  <c r="K863" i="4"/>
  <c r="L863" i="4"/>
  <c r="M863" i="4"/>
  <c r="N863" i="4"/>
  <c r="K864" i="4"/>
  <c r="L864" i="4"/>
  <c r="M864" i="4"/>
  <c r="N864" i="4"/>
  <c r="K865" i="4"/>
  <c r="L865" i="4"/>
  <c r="M865" i="4"/>
  <c r="N865" i="4"/>
  <c r="K866" i="4"/>
  <c r="L866" i="4"/>
  <c r="M866" i="4"/>
  <c r="N866" i="4"/>
  <c r="K867" i="4"/>
  <c r="L867" i="4"/>
  <c r="M867" i="4"/>
  <c r="N867" i="4"/>
  <c r="K868" i="4"/>
  <c r="L868" i="4"/>
  <c r="M868" i="4"/>
  <c r="N868" i="4"/>
  <c r="K869" i="4"/>
  <c r="L869" i="4"/>
  <c r="M869" i="4"/>
  <c r="N869" i="4"/>
  <c r="K870" i="4"/>
  <c r="L870" i="4"/>
  <c r="M870" i="4"/>
  <c r="N870" i="4"/>
  <c r="K871" i="4"/>
  <c r="L871" i="4"/>
  <c r="M871" i="4"/>
  <c r="N871" i="4"/>
  <c r="K872" i="4"/>
  <c r="L872" i="4"/>
  <c r="M872" i="4"/>
  <c r="N872" i="4"/>
  <c r="K873" i="4"/>
  <c r="L873" i="4"/>
  <c r="M873" i="4"/>
  <c r="N873" i="4"/>
  <c r="K874" i="4"/>
  <c r="L874" i="4"/>
  <c r="M874" i="4"/>
  <c r="N874" i="4"/>
  <c r="K875" i="4"/>
  <c r="L875" i="4"/>
  <c r="M875" i="4"/>
  <c r="N875" i="4"/>
  <c r="K876" i="4"/>
  <c r="L876" i="4"/>
  <c r="M876" i="4"/>
  <c r="N876" i="4"/>
  <c r="K877" i="4"/>
  <c r="L877" i="4"/>
  <c r="M877" i="4"/>
  <c r="N877" i="4"/>
  <c r="K878" i="4"/>
  <c r="L878" i="4"/>
  <c r="M878" i="4"/>
  <c r="N878" i="4"/>
  <c r="K879" i="4"/>
  <c r="L879" i="4"/>
  <c r="M879" i="4"/>
  <c r="N879" i="4"/>
  <c r="K880" i="4"/>
  <c r="L880" i="4"/>
  <c r="M880" i="4"/>
  <c r="N880" i="4"/>
  <c r="K881" i="4"/>
  <c r="L881" i="4"/>
  <c r="M881" i="4"/>
  <c r="N881" i="4"/>
  <c r="K882" i="4"/>
  <c r="L882" i="4"/>
  <c r="M882" i="4"/>
  <c r="N882" i="4"/>
  <c r="K883" i="4"/>
  <c r="L883" i="4"/>
  <c r="M883" i="4"/>
  <c r="N883" i="4"/>
  <c r="K884" i="4"/>
  <c r="L884" i="4"/>
  <c r="M884" i="4"/>
  <c r="N884" i="4"/>
  <c r="K885" i="4"/>
  <c r="L885" i="4"/>
  <c r="M885" i="4"/>
  <c r="N885" i="4"/>
  <c r="K886" i="4"/>
  <c r="L886" i="4"/>
  <c r="M886" i="4"/>
  <c r="N886" i="4"/>
  <c r="K887" i="4"/>
  <c r="L887" i="4"/>
  <c r="M887" i="4"/>
  <c r="N887" i="4"/>
  <c r="K888" i="4"/>
  <c r="L888" i="4"/>
  <c r="M888" i="4"/>
  <c r="N888" i="4"/>
  <c r="K889" i="4"/>
  <c r="L889" i="4"/>
  <c r="M889" i="4"/>
  <c r="N889" i="4"/>
  <c r="K890" i="4"/>
  <c r="L890" i="4"/>
  <c r="M890" i="4"/>
  <c r="N890" i="4"/>
  <c r="K891" i="4"/>
  <c r="L891" i="4"/>
  <c r="M891" i="4"/>
  <c r="N891" i="4"/>
  <c r="K892" i="4"/>
  <c r="L892" i="4"/>
  <c r="M892" i="4"/>
  <c r="N892" i="4"/>
  <c r="K893" i="4"/>
  <c r="L893" i="4"/>
  <c r="M893" i="4"/>
  <c r="N893" i="4"/>
  <c r="K894" i="4"/>
  <c r="L894" i="4"/>
  <c r="M894" i="4"/>
  <c r="N894" i="4"/>
  <c r="K895" i="4"/>
  <c r="L895" i="4"/>
  <c r="M895" i="4"/>
  <c r="N895" i="4"/>
  <c r="K896" i="4"/>
  <c r="L896" i="4"/>
  <c r="M896" i="4"/>
  <c r="N896" i="4"/>
  <c r="K897" i="4"/>
  <c r="L897" i="4"/>
  <c r="M897" i="4"/>
  <c r="N897" i="4"/>
  <c r="K898" i="4"/>
  <c r="L898" i="4"/>
  <c r="M898" i="4"/>
  <c r="N898" i="4"/>
  <c r="K899" i="4"/>
  <c r="L899" i="4"/>
  <c r="M899" i="4"/>
  <c r="N899" i="4"/>
  <c r="K900" i="4"/>
  <c r="L900" i="4"/>
  <c r="M900" i="4"/>
  <c r="N900" i="4"/>
  <c r="K901" i="4"/>
  <c r="L901" i="4"/>
  <c r="M901" i="4"/>
  <c r="N901" i="4"/>
  <c r="K902" i="4"/>
  <c r="L902" i="4"/>
  <c r="M902" i="4"/>
  <c r="N902" i="4"/>
  <c r="K903" i="4"/>
  <c r="L903" i="4"/>
  <c r="M903" i="4"/>
  <c r="N903" i="4"/>
  <c r="K904" i="4"/>
  <c r="L904" i="4"/>
  <c r="M904" i="4"/>
  <c r="N904" i="4"/>
  <c r="K905" i="4"/>
  <c r="L905" i="4"/>
  <c r="M905" i="4"/>
  <c r="N905" i="4"/>
  <c r="K906" i="4"/>
  <c r="L906" i="4"/>
  <c r="M906" i="4"/>
  <c r="N906" i="4"/>
  <c r="K907" i="4"/>
  <c r="L907" i="4"/>
  <c r="M907" i="4"/>
  <c r="N907" i="4"/>
  <c r="K908" i="4"/>
  <c r="L908" i="4"/>
  <c r="M908" i="4"/>
  <c r="N908" i="4"/>
  <c r="K909" i="4"/>
  <c r="L909" i="4"/>
  <c r="M909" i="4"/>
  <c r="N909" i="4"/>
  <c r="K910" i="4"/>
  <c r="L910" i="4"/>
  <c r="M910" i="4"/>
  <c r="N910" i="4"/>
  <c r="K911" i="4"/>
  <c r="L911" i="4"/>
  <c r="M911" i="4"/>
  <c r="N911" i="4"/>
  <c r="K912" i="4"/>
  <c r="L912" i="4"/>
  <c r="M912" i="4"/>
  <c r="N912" i="4"/>
  <c r="K913" i="4"/>
  <c r="L913" i="4"/>
  <c r="M913" i="4"/>
  <c r="N913" i="4"/>
  <c r="K914" i="4"/>
  <c r="L914" i="4"/>
  <c r="M914" i="4"/>
  <c r="N914" i="4"/>
  <c r="K915" i="4"/>
  <c r="L915" i="4"/>
  <c r="M915" i="4"/>
  <c r="N915" i="4"/>
  <c r="K916" i="4"/>
  <c r="L916" i="4"/>
  <c r="M916" i="4"/>
  <c r="N916" i="4"/>
  <c r="K917" i="4"/>
  <c r="L917" i="4"/>
  <c r="M917" i="4"/>
  <c r="N917" i="4"/>
  <c r="K918" i="4"/>
  <c r="L918" i="4"/>
  <c r="M918" i="4"/>
  <c r="N918" i="4"/>
  <c r="K919" i="4"/>
  <c r="L919" i="4"/>
  <c r="M919" i="4"/>
  <c r="N919" i="4"/>
  <c r="K920" i="4"/>
  <c r="L920" i="4"/>
  <c r="M920" i="4"/>
  <c r="N920" i="4"/>
  <c r="K921" i="4"/>
  <c r="L921" i="4"/>
  <c r="M921" i="4"/>
  <c r="N921" i="4"/>
  <c r="K922" i="4"/>
  <c r="L922" i="4"/>
  <c r="M922" i="4"/>
  <c r="N922" i="4"/>
  <c r="K923" i="4"/>
  <c r="L923" i="4"/>
  <c r="M923" i="4"/>
  <c r="N923" i="4"/>
  <c r="K924" i="4"/>
  <c r="L924" i="4"/>
  <c r="M924" i="4"/>
  <c r="N924" i="4"/>
  <c r="K925" i="4"/>
  <c r="L925" i="4"/>
  <c r="M925" i="4"/>
  <c r="N925" i="4"/>
  <c r="K926" i="4"/>
  <c r="L926" i="4"/>
  <c r="M926" i="4"/>
  <c r="N926" i="4"/>
  <c r="K927" i="4"/>
  <c r="L927" i="4"/>
  <c r="M927" i="4"/>
  <c r="N927" i="4"/>
  <c r="K928" i="4"/>
  <c r="L928" i="4"/>
  <c r="M928" i="4"/>
  <c r="N928" i="4"/>
  <c r="K929" i="4"/>
  <c r="L929" i="4"/>
  <c r="M929" i="4"/>
  <c r="N929" i="4"/>
  <c r="K930" i="4"/>
  <c r="L930" i="4"/>
  <c r="M930" i="4"/>
  <c r="N930" i="4"/>
  <c r="K931" i="4"/>
  <c r="L931" i="4"/>
  <c r="M931" i="4"/>
  <c r="N931" i="4"/>
  <c r="K932" i="4"/>
  <c r="L932" i="4"/>
  <c r="M932" i="4"/>
  <c r="N932" i="4"/>
  <c r="K933" i="4"/>
  <c r="L933" i="4"/>
  <c r="M933" i="4"/>
  <c r="N933" i="4"/>
  <c r="K934" i="4"/>
  <c r="L934" i="4"/>
  <c r="M934" i="4"/>
  <c r="N934" i="4"/>
  <c r="K935" i="4"/>
  <c r="L935" i="4"/>
  <c r="M935" i="4"/>
  <c r="N935" i="4"/>
  <c r="K936" i="4"/>
  <c r="L936" i="4"/>
  <c r="M936" i="4"/>
  <c r="N936" i="4"/>
  <c r="K937" i="4"/>
  <c r="L937" i="4"/>
  <c r="M937" i="4"/>
  <c r="N937" i="4"/>
  <c r="K938" i="4"/>
  <c r="L938" i="4"/>
  <c r="M938" i="4"/>
  <c r="N938" i="4"/>
  <c r="K939" i="4"/>
  <c r="L939" i="4"/>
  <c r="M939" i="4"/>
  <c r="N939" i="4"/>
  <c r="K940" i="4"/>
  <c r="L940" i="4"/>
  <c r="M940" i="4"/>
  <c r="N940" i="4"/>
  <c r="K941" i="4"/>
  <c r="L941" i="4"/>
  <c r="M941" i="4"/>
  <c r="N941" i="4"/>
  <c r="K942" i="4"/>
  <c r="L942" i="4"/>
  <c r="M942" i="4"/>
  <c r="N942" i="4"/>
  <c r="K943" i="4"/>
  <c r="L943" i="4"/>
  <c r="M943" i="4"/>
  <c r="N943" i="4"/>
  <c r="K944" i="4"/>
  <c r="L944" i="4"/>
  <c r="M944" i="4"/>
  <c r="N944" i="4"/>
  <c r="K945" i="4"/>
  <c r="L945" i="4"/>
  <c r="M945" i="4"/>
  <c r="N945" i="4"/>
  <c r="K946" i="4"/>
  <c r="L946" i="4"/>
  <c r="M946" i="4"/>
  <c r="N946" i="4"/>
  <c r="K947" i="4"/>
  <c r="L947" i="4"/>
  <c r="M947" i="4"/>
  <c r="N947" i="4"/>
  <c r="K948" i="4"/>
  <c r="L948" i="4"/>
  <c r="M948" i="4"/>
  <c r="N948" i="4"/>
  <c r="K949" i="4"/>
  <c r="L949" i="4"/>
  <c r="M949" i="4"/>
  <c r="N949" i="4"/>
  <c r="K950" i="4"/>
  <c r="L950" i="4"/>
  <c r="M950" i="4"/>
  <c r="N950" i="4"/>
  <c r="K951" i="4"/>
  <c r="L951" i="4"/>
  <c r="M951" i="4"/>
  <c r="N951" i="4"/>
  <c r="K952" i="4"/>
  <c r="L952" i="4"/>
  <c r="M952" i="4"/>
  <c r="N952" i="4"/>
  <c r="K953" i="4"/>
  <c r="L953" i="4"/>
  <c r="M953" i="4"/>
  <c r="N953" i="4"/>
  <c r="K954" i="4"/>
  <c r="L954" i="4"/>
  <c r="M954" i="4"/>
  <c r="N954" i="4"/>
  <c r="K955" i="4"/>
  <c r="L955" i="4"/>
  <c r="M955" i="4"/>
  <c r="N955" i="4"/>
  <c r="K956" i="4"/>
  <c r="L956" i="4"/>
  <c r="M956" i="4"/>
  <c r="N956" i="4"/>
  <c r="K957" i="4"/>
  <c r="L957" i="4"/>
  <c r="M957" i="4"/>
  <c r="N957" i="4"/>
  <c r="K958" i="4"/>
  <c r="L958" i="4"/>
  <c r="M958" i="4"/>
  <c r="N958" i="4"/>
  <c r="K959" i="4"/>
  <c r="L959" i="4"/>
  <c r="M959" i="4"/>
  <c r="N959" i="4"/>
  <c r="K960" i="4"/>
  <c r="L960" i="4"/>
  <c r="M960" i="4"/>
  <c r="N960" i="4"/>
  <c r="K961" i="4"/>
  <c r="L961" i="4"/>
  <c r="M961" i="4"/>
  <c r="N961" i="4"/>
  <c r="K962" i="4"/>
  <c r="L962" i="4"/>
  <c r="M962" i="4"/>
  <c r="N962" i="4"/>
  <c r="K963" i="4"/>
  <c r="L963" i="4"/>
  <c r="M963" i="4"/>
  <c r="N963" i="4"/>
  <c r="K964" i="4"/>
  <c r="L964" i="4"/>
  <c r="M964" i="4"/>
  <c r="N964" i="4"/>
  <c r="K965" i="4"/>
  <c r="L965" i="4"/>
  <c r="M965" i="4"/>
  <c r="N965" i="4"/>
  <c r="K966" i="4"/>
  <c r="L966" i="4"/>
  <c r="M966" i="4"/>
  <c r="N966" i="4"/>
  <c r="K967" i="4"/>
  <c r="L967" i="4"/>
  <c r="M967" i="4"/>
  <c r="N967" i="4"/>
  <c r="K968" i="4"/>
  <c r="L968" i="4"/>
  <c r="M968" i="4"/>
  <c r="N968" i="4"/>
  <c r="K969" i="4"/>
  <c r="L969" i="4"/>
  <c r="M969" i="4"/>
  <c r="N969" i="4"/>
  <c r="K970" i="4"/>
  <c r="L970" i="4"/>
  <c r="M970" i="4"/>
  <c r="N970" i="4"/>
  <c r="K971" i="4"/>
  <c r="L971" i="4"/>
  <c r="M971" i="4"/>
  <c r="N971" i="4"/>
  <c r="K972" i="4"/>
  <c r="L972" i="4"/>
  <c r="M972" i="4"/>
  <c r="N972" i="4"/>
  <c r="K973" i="4"/>
  <c r="L973" i="4"/>
  <c r="M973" i="4"/>
  <c r="N973" i="4"/>
  <c r="K974" i="4"/>
  <c r="L974" i="4"/>
  <c r="M974" i="4"/>
  <c r="N974" i="4"/>
  <c r="K975" i="4"/>
  <c r="L975" i="4"/>
  <c r="M975" i="4"/>
  <c r="N975" i="4"/>
  <c r="K976" i="4"/>
  <c r="L976" i="4"/>
  <c r="M976" i="4"/>
  <c r="N976" i="4"/>
  <c r="K977" i="4"/>
  <c r="L977" i="4"/>
  <c r="M977" i="4"/>
  <c r="N977" i="4"/>
  <c r="K978" i="4"/>
  <c r="L978" i="4"/>
  <c r="M978" i="4"/>
  <c r="N978" i="4"/>
  <c r="K979" i="4"/>
  <c r="L979" i="4"/>
  <c r="M979" i="4"/>
  <c r="N979" i="4"/>
  <c r="K980" i="4"/>
  <c r="L980" i="4"/>
  <c r="M980" i="4"/>
  <c r="N980" i="4"/>
  <c r="K981" i="4"/>
  <c r="L981" i="4"/>
  <c r="M981" i="4"/>
  <c r="N981" i="4"/>
  <c r="K982" i="4"/>
  <c r="L982" i="4"/>
  <c r="M982" i="4"/>
  <c r="N982" i="4"/>
  <c r="K983" i="4"/>
  <c r="L983" i="4"/>
  <c r="M983" i="4"/>
  <c r="N983" i="4"/>
  <c r="K984" i="4"/>
  <c r="L984" i="4"/>
  <c r="M984" i="4"/>
  <c r="N984" i="4"/>
  <c r="K985" i="4"/>
  <c r="L985" i="4"/>
  <c r="M985" i="4"/>
  <c r="N985" i="4"/>
  <c r="K986" i="4"/>
  <c r="L986" i="4"/>
  <c r="M986" i="4"/>
  <c r="N986" i="4"/>
  <c r="K987" i="4"/>
  <c r="L987" i="4"/>
  <c r="M987" i="4"/>
  <c r="N987" i="4"/>
  <c r="K988" i="4"/>
  <c r="L988" i="4"/>
  <c r="M988" i="4"/>
  <c r="N988" i="4"/>
  <c r="K989" i="4"/>
  <c r="L989" i="4"/>
  <c r="M989" i="4"/>
  <c r="N989" i="4"/>
  <c r="K990" i="4"/>
  <c r="L990" i="4"/>
  <c r="M990" i="4"/>
  <c r="N990" i="4"/>
  <c r="K991" i="4"/>
  <c r="L991" i="4"/>
  <c r="M991" i="4"/>
  <c r="N991" i="4"/>
  <c r="K992" i="4"/>
  <c r="L992" i="4"/>
  <c r="M992" i="4"/>
  <c r="N992" i="4"/>
  <c r="K993" i="4"/>
  <c r="L993" i="4"/>
  <c r="M993" i="4"/>
  <c r="N993" i="4"/>
  <c r="K994" i="4"/>
  <c r="L994" i="4"/>
  <c r="M994" i="4"/>
  <c r="N994" i="4"/>
  <c r="K995" i="4"/>
  <c r="L995" i="4"/>
  <c r="M995" i="4"/>
  <c r="N995" i="4"/>
  <c r="K996" i="4"/>
  <c r="L996" i="4"/>
  <c r="M996" i="4"/>
  <c r="N996" i="4"/>
  <c r="K997" i="4"/>
  <c r="L997" i="4"/>
  <c r="M997" i="4"/>
  <c r="N997" i="4"/>
  <c r="K998" i="4"/>
  <c r="L998" i="4"/>
  <c r="M998" i="4"/>
  <c r="N998" i="4"/>
  <c r="K999" i="4"/>
  <c r="L999" i="4"/>
  <c r="M999" i="4"/>
  <c r="N999" i="4"/>
  <c r="K1000" i="4"/>
  <c r="L1000" i="4"/>
  <c r="M1000" i="4"/>
  <c r="N1000" i="4"/>
  <c r="K1001" i="4"/>
  <c r="L1001" i="4"/>
  <c r="M1001" i="4"/>
  <c r="N1001" i="4"/>
  <c r="K1002" i="4"/>
  <c r="L1002" i="4"/>
  <c r="M1002" i="4"/>
  <c r="N1002" i="4"/>
  <c r="K1003" i="4"/>
  <c r="L1003" i="4"/>
  <c r="M1003" i="4"/>
  <c r="N1003" i="4"/>
  <c r="K1004" i="4"/>
  <c r="L1004" i="4"/>
  <c r="M1004" i="4"/>
  <c r="N1004" i="4"/>
  <c r="K1005" i="4"/>
  <c r="L1005" i="4"/>
  <c r="M1005" i="4"/>
  <c r="N1005" i="4"/>
  <c r="K1006" i="4"/>
  <c r="L1006" i="4"/>
  <c r="M1006" i="4"/>
  <c r="N1006" i="4"/>
  <c r="K1007" i="4"/>
  <c r="L1007" i="4"/>
  <c r="M1007" i="4"/>
  <c r="N1007" i="4"/>
  <c r="K1008" i="4"/>
  <c r="L1008" i="4"/>
  <c r="M1008" i="4"/>
  <c r="N1008" i="4"/>
  <c r="K1009" i="4"/>
  <c r="L1009" i="4"/>
  <c r="M1009" i="4"/>
  <c r="N1009" i="4"/>
  <c r="K1010" i="4"/>
  <c r="L1010" i="4"/>
  <c r="M1010" i="4"/>
  <c r="N1010" i="4"/>
  <c r="K1011" i="4"/>
  <c r="L1011" i="4"/>
  <c r="M1011" i="4"/>
  <c r="N1011" i="4"/>
  <c r="K1012" i="4"/>
  <c r="L1012" i="4"/>
  <c r="M1012" i="4"/>
  <c r="N1012" i="4"/>
  <c r="K1013" i="4"/>
  <c r="L1013" i="4"/>
  <c r="M1013" i="4"/>
  <c r="N1013" i="4"/>
  <c r="K1014" i="4"/>
  <c r="L1014" i="4"/>
  <c r="M1014" i="4"/>
  <c r="N1014" i="4"/>
  <c r="K1015" i="4"/>
  <c r="L1015" i="4"/>
  <c r="M1015" i="4"/>
  <c r="N1015" i="4"/>
  <c r="K1016" i="4"/>
  <c r="L1016" i="4"/>
  <c r="M1016" i="4"/>
  <c r="N1016" i="4"/>
  <c r="K1017" i="4"/>
  <c r="L1017" i="4"/>
  <c r="M1017" i="4"/>
  <c r="N1017" i="4"/>
  <c r="K1018" i="4"/>
  <c r="L1018" i="4"/>
  <c r="M1018" i="4"/>
  <c r="N1018" i="4"/>
  <c r="K1019" i="4"/>
  <c r="L1019" i="4"/>
  <c r="M1019" i="4"/>
  <c r="N1019" i="4"/>
  <c r="K1020" i="4"/>
  <c r="L1020" i="4"/>
  <c r="M1020" i="4"/>
  <c r="N1020" i="4"/>
  <c r="K1021" i="4"/>
  <c r="L1021" i="4"/>
  <c r="M1021" i="4"/>
  <c r="N1021" i="4"/>
  <c r="K1022" i="4"/>
  <c r="L1022" i="4"/>
  <c r="M1022" i="4"/>
  <c r="N1022" i="4"/>
  <c r="K1023" i="4"/>
  <c r="L1023" i="4"/>
  <c r="M1023" i="4"/>
  <c r="N1023" i="4"/>
  <c r="K1024" i="4"/>
  <c r="L1024" i="4"/>
  <c r="M1024" i="4"/>
  <c r="N1024" i="4"/>
  <c r="K1025" i="4"/>
  <c r="L1025" i="4"/>
  <c r="M1025" i="4"/>
  <c r="N1025" i="4"/>
  <c r="K1026" i="4"/>
  <c r="L1026" i="4"/>
  <c r="M1026" i="4"/>
  <c r="N1026" i="4"/>
  <c r="K1027" i="4"/>
  <c r="L1027" i="4"/>
  <c r="M1027" i="4"/>
  <c r="N1027" i="4"/>
  <c r="K1028" i="4"/>
  <c r="L1028" i="4"/>
  <c r="M1028" i="4"/>
  <c r="N1028" i="4"/>
  <c r="K1029" i="4"/>
  <c r="L1029" i="4"/>
  <c r="M1029" i="4"/>
  <c r="N1029" i="4"/>
  <c r="K1030" i="4"/>
  <c r="L1030" i="4"/>
  <c r="M1030" i="4"/>
  <c r="N1030" i="4"/>
  <c r="K1031" i="4"/>
  <c r="L1031" i="4"/>
  <c r="M1031" i="4"/>
  <c r="N1031" i="4"/>
  <c r="K1032" i="4"/>
  <c r="L1032" i="4"/>
  <c r="M1032" i="4"/>
  <c r="N1032" i="4"/>
  <c r="K1033" i="4"/>
  <c r="L1033" i="4"/>
  <c r="M1033" i="4"/>
  <c r="N1033" i="4"/>
  <c r="K1034" i="4"/>
  <c r="L1034" i="4"/>
  <c r="M1034" i="4"/>
  <c r="N1034" i="4"/>
  <c r="K1035" i="4"/>
  <c r="L1035" i="4"/>
  <c r="M1035" i="4"/>
  <c r="N1035" i="4"/>
  <c r="K1036" i="4"/>
  <c r="L1036" i="4"/>
  <c r="M1036" i="4"/>
  <c r="N1036" i="4"/>
  <c r="K1037" i="4"/>
  <c r="L1037" i="4"/>
  <c r="M1037" i="4"/>
  <c r="N1037" i="4"/>
  <c r="K1038" i="4"/>
  <c r="L1038" i="4"/>
  <c r="M1038" i="4"/>
  <c r="N1038" i="4"/>
  <c r="K1039" i="4"/>
  <c r="L1039" i="4"/>
  <c r="M1039" i="4"/>
  <c r="N1039" i="4"/>
  <c r="K1040" i="4"/>
  <c r="L1040" i="4"/>
  <c r="M1040" i="4"/>
  <c r="N1040" i="4"/>
  <c r="K1041" i="4"/>
  <c r="L1041" i="4"/>
  <c r="M1041" i="4"/>
  <c r="N1041" i="4"/>
  <c r="K1042" i="4"/>
  <c r="L1042" i="4"/>
  <c r="M1042" i="4"/>
  <c r="N1042" i="4"/>
  <c r="K1043" i="4"/>
  <c r="L1043" i="4"/>
  <c r="M1043" i="4"/>
  <c r="N1043" i="4"/>
  <c r="K1044" i="4"/>
  <c r="L1044" i="4"/>
  <c r="M1044" i="4"/>
  <c r="N1044" i="4"/>
  <c r="K1045" i="4"/>
  <c r="L1045" i="4"/>
  <c r="M1045" i="4"/>
  <c r="N1045" i="4"/>
  <c r="K1046" i="4"/>
  <c r="L1046" i="4"/>
  <c r="M1046" i="4"/>
  <c r="N1046" i="4"/>
  <c r="K1047" i="4"/>
  <c r="L1047" i="4"/>
  <c r="M1047" i="4"/>
  <c r="N1047" i="4"/>
  <c r="K1048" i="4"/>
  <c r="L1048" i="4"/>
  <c r="M1048" i="4"/>
  <c r="N1048" i="4"/>
  <c r="K1049" i="4"/>
  <c r="L1049" i="4"/>
  <c r="M1049" i="4"/>
  <c r="N1049" i="4"/>
  <c r="K1050" i="4"/>
  <c r="L1050" i="4"/>
  <c r="M1050" i="4"/>
  <c r="N1050" i="4"/>
  <c r="K1051" i="4"/>
  <c r="L1051" i="4"/>
  <c r="M1051" i="4"/>
  <c r="N1051" i="4"/>
  <c r="K1052" i="4"/>
  <c r="L1052" i="4"/>
  <c r="M1052" i="4"/>
  <c r="N1052" i="4"/>
  <c r="K1053" i="4"/>
  <c r="L1053" i="4"/>
  <c r="M1053" i="4"/>
  <c r="N1053" i="4"/>
  <c r="K1054" i="4"/>
  <c r="L1054" i="4"/>
  <c r="M1054" i="4"/>
  <c r="N1054" i="4"/>
  <c r="K1055" i="4"/>
  <c r="L1055" i="4"/>
  <c r="M1055" i="4"/>
  <c r="N1055" i="4"/>
  <c r="K1056" i="4"/>
  <c r="L1056" i="4"/>
  <c r="M1056" i="4"/>
  <c r="N1056" i="4"/>
  <c r="K1057" i="4"/>
  <c r="L1057" i="4"/>
  <c r="M1057" i="4"/>
  <c r="N1057" i="4"/>
  <c r="K1058" i="4"/>
  <c r="L1058" i="4"/>
  <c r="M1058" i="4"/>
  <c r="N1058" i="4"/>
  <c r="K1059" i="4"/>
  <c r="L1059" i="4"/>
  <c r="M1059" i="4"/>
  <c r="N1059" i="4"/>
  <c r="K1060" i="4"/>
  <c r="L1060" i="4"/>
  <c r="M1060" i="4"/>
  <c r="N1060" i="4"/>
  <c r="K1061" i="4"/>
  <c r="L1061" i="4"/>
  <c r="M1061" i="4"/>
  <c r="N1061" i="4"/>
  <c r="K1062" i="4"/>
  <c r="L1062" i="4"/>
  <c r="M1062" i="4"/>
  <c r="N1062" i="4"/>
  <c r="K1063" i="4"/>
  <c r="L1063" i="4"/>
  <c r="M1063" i="4"/>
  <c r="N1063" i="4"/>
  <c r="K1064" i="4"/>
  <c r="L1064" i="4"/>
  <c r="M1064" i="4"/>
  <c r="N1064" i="4"/>
  <c r="K1065" i="4"/>
  <c r="L1065" i="4"/>
  <c r="M1065" i="4"/>
  <c r="N1065" i="4"/>
  <c r="K1066" i="4"/>
  <c r="L1066" i="4"/>
  <c r="M1066" i="4"/>
  <c r="N1066" i="4"/>
  <c r="K1067" i="4"/>
  <c r="L1067" i="4"/>
  <c r="M1067" i="4"/>
  <c r="N1067" i="4"/>
  <c r="K1068" i="4"/>
  <c r="L1068" i="4"/>
  <c r="M1068" i="4"/>
  <c r="N1068" i="4"/>
  <c r="K1069" i="4"/>
  <c r="L1069" i="4"/>
  <c r="M1069" i="4"/>
  <c r="N1069" i="4"/>
  <c r="K1070" i="4"/>
  <c r="L1070" i="4"/>
  <c r="M1070" i="4"/>
  <c r="N1070" i="4"/>
  <c r="K1071" i="4"/>
  <c r="L1071" i="4"/>
  <c r="M1071" i="4"/>
  <c r="N1071" i="4"/>
  <c r="K1072" i="4"/>
  <c r="L1072" i="4"/>
  <c r="M1072" i="4"/>
  <c r="N1072" i="4"/>
  <c r="K1073" i="4"/>
  <c r="L1073" i="4"/>
  <c r="M1073" i="4"/>
  <c r="N1073" i="4"/>
  <c r="K1074" i="4"/>
  <c r="L1074" i="4"/>
  <c r="M1074" i="4"/>
  <c r="N1074" i="4"/>
  <c r="K1075" i="4"/>
  <c r="L1075" i="4"/>
  <c r="M1075" i="4"/>
  <c r="N1075" i="4"/>
  <c r="K1076" i="4"/>
  <c r="L1076" i="4"/>
  <c r="M1076" i="4"/>
  <c r="N1076" i="4"/>
  <c r="K1077" i="4"/>
  <c r="L1077" i="4"/>
  <c r="M1077" i="4"/>
  <c r="N1077" i="4"/>
  <c r="K1078" i="4"/>
  <c r="L1078" i="4"/>
  <c r="M1078" i="4"/>
  <c r="N1078" i="4"/>
  <c r="K1079" i="4"/>
  <c r="L1079" i="4"/>
  <c r="M1079" i="4"/>
  <c r="N1079" i="4"/>
  <c r="K1080" i="4"/>
  <c r="L1080" i="4"/>
  <c r="M1080" i="4"/>
  <c r="N1080" i="4"/>
  <c r="K1081" i="4"/>
  <c r="L1081" i="4"/>
  <c r="M1081" i="4"/>
  <c r="N1081" i="4"/>
  <c r="K1082" i="4"/>
  <c r="L1082" i="4"/>
  <c r="M1082" i="4"/>
  <c r="N1082" i="4"/>
  <c r="K1083" i="4"/>
  <c r="L1083" i="4"/>
  <c r="M1083" i="4"/>
  <c r="N1083" i="4"/>
  <c r="K1084" i="4"/>
  <c r="L1084" i="4"/>
  <c r="M1084" i="4"/>
  <c r="N1084" i="4"/>
  <c r="K1085" i="4"/>
  <c r="L1085" i="4"/>
  <c r="M1085" i="4"/>
  <c r="N1085" i="4"/>
  <c r="K1086" i="4"/>
  <c r="L1086" i="4"/>
  <c r="M1086" i="4"/>
  <c r="N1086" i="4"/>
  <c r="K1087" i="4"/>
  <c r="L1087" i="4"/>
  <c r="M1087" i="4"/>
  <c r="N1087" i="4"/>
  <c r="K1088" i="4"/>
  <c r="L1088" i="4"/>
  <c r="M1088" i="4"/>
  <c r="N1088" i="4"/>
  <c r="K1089" i="4"/>
  <c r="L1089" i="4"/>
  <c r="M1089" i="4"/>
  <c r="N1089" i="4"/>
  <c r="K1090" i="4"/>
  <c r="L1090" i="4"/>
  <c r="M1090" i="4"/>
  <c r="N1090" i="4"/>
  <c r="K1091" i="4"/>
  <c r="L1091" i="4"/>
  <c r="M1091" i="4"/>
  <c r="N1091" i="4"/>
  <c r="K1092" i="4"/>
  <c r="L1092" i="4"/>
  <c r="M1092" i="4"/>
  <c r="N1092" i="4"/>
  <c r="K1093" i="4"/>
  <c r="L1093" i="4"/>
  <c r="M1093" i="4"/>
  <c r="N1093" i="4"/>
  <c r="K1094" i="4"/>
  <c r="L1094" i="4"/>
  <c r="M1094" i="4"/>
  <c r="N1094" i="4"/>
  <c r="K1095" i="4"/>
  <c r="L1095" i="4"/>
  <c r="M1095" i="4"/>
  <c r="N1095" i="4"/>
  <c r="K1096" i="4"/>
  <c r="L1096" i="4"/>
  <c r="M1096" i="4"/>
  <c r="N1096" i="4"/>
  <c r="K1097" i="4"/>
  <c r="L1097" i="4"/>
  <c r="M1097" i="4"/>
  <c r="N1097" i="4"/>
  <c r="K1098" i="4"/>
  <c r="L1098" i="4"/>
  <c r="M1098" i="4"/>
  <c r="N1098" i="4"/>
  <c r="K1099" i="4"/>
  <c r="L1099" i="4"/>
  <c r="M1099" i="4"/>
  <c r="N1099" i="4"/>
  <c r="K1100" i="4"/>
  <c r="L1100" i="4"/>
  <c r="M1100" i="4"/>
  <c r="N1100" i="4"/>
  <c r="K1101" i="4"/>
  <c r="L1101" i="4"/>
  <c r="M1101" i="4"/>
  <c r="N1101" i="4"/>
  <c r="K1102" i="4"/>
  <c r="L1102" i="4"/>
  <c r="M1102" i="4"/>
  <c r="N1102" i="4"/>
  <c r="K1103" i="4"/>
  <c r="L1103" i="4"/>
  <c r="M1103" i="4"/>
  <c r="N1103" i="4"/>
  <c r="K1104" i="4"/>
  <c r="L1104" i="4"/>
  <c r="M1104" i="4"/>
  <c r="N1104" i="4"/>
  <c r="K1105" i="4"/>
  <c r="L1105" i="4"/>
  <c r="M1105" i="4"/>
  <c r="N1105" i="4"/>
  <c r="K1106" i="4"/>
  <c r="L1106" i="4"/>
  <c r="M1106" i="4"/>
  <c r="N1106" i="4"/>
  <c r="K1107" i="4"/>
  <c r="L1107" i="4"/>
  <c r="M1107" i="4"/>
  <c r="N1107" i="4"/>
  <c r="K1108" i="4"/>
  <c r="L1108" i="4"/>
  <c r="M1108" i="4"/>
  <c r="N1108" i="4"/>
  <c r="K1109" i="4"/>
  <c r="L1109" i="4"/>
  <c r="M1109" i="4"/>
  <c r="N1109" i="4"/>
  <c r="K1110" i="4"/>
  <c r="L1110" i="4"/>
  <c r="M1110" i="4"/>
  <c r="N1110" i="4"/>
  <c r="K1111" i="4"/>
  <c r="L1111" i="4"/>
  <c r="M1111" i="4"/>
  <c r="N1111" i="4"/>
  <c r="K1112" i="4"/>
  <c r="L1112" i="4"/>
  <c r="M1112" i="4"/>
  <c r="N1112" i="4"/>
  <c r="K1113" i="4"/>
  <c r="L1113" i="4"/>
  <c r="M1113" i="4"/>
  <c r="N1113" i="4"/>
  <c r="K1114" i="4"/>
  <c r="L1114" i="4"/>
  <c r="M1114" i="4"/>
  <c r="N1114" i="4"/>
  <c r="K1115" i="4"/>
  <c r="L1115" i="4"/>
  <c r="M1115" i="4"/>
  <c r="N1115" i="4"/>
  <c r="K1116" i="4"/>
  <c r="L1116" i="4"/>
  <c r="M1116" i="4"/>
  <c r="N1116" i="4"/>
  <c r="K1117" i="4"/>
  <c r="L1117" i="4"/>
  <c r="M1117" i="4"/>
  <c r="N1117" i="4"/>
  <c r="K1118" i="4"/>
  <c r="L1118" i="4"/>
  <c r="M1118" i="4"/>
  <c r="N1118" i="4"/>
  <c r="K1119" i="4"/>
  <c r="L1119" i="4"/>
  <c r="M1119" i="4"/>
  <c r="N1119" i="4"/>
  <c r="K1120" i="4"/>
  <c r="L1120" i="4"/>
  <c r="M1120" i="4"/>
  <c r="N1120" i="4"/>
  <c r="K1121" i="4"/>
  <c r="L1121" i="4"/>
  <c r="M1121" i="4"/>
  <c r="N1121" i="4"/>
  <c r="K1122" i="4"/>
  <c r="L1122" i="4"/>
  <c r="M1122" i="4"/>
  <c r="N1122" i="4"/>
  <c r="K1123" i="4"/>
  <c r="L1123" i="4"/>
  <c r="M1123" i="4"/>
  <c r="N1123" i="4"/>
  <c r="K1124" i="4"/>
  <c r="L1124" i="4"/>
  <c r="M1124" i="4"/>
  <c r="N1124" i="4"/>
  <c r="K1125" i="4"/>
  <c r="L1125" i="4"/>
  <c r="M1125" i="4"/>
  <c r="N1125" i="4"/>
  <c r="K1126" i="4"/>
  <c r="L1126" i="4"/>
  <c r="M1126" i="4"/>
  <c r="N1126" i="4"/>
  <c r="K1127" i="4"/>
  <c r="L1127" i="4"/>
  <c r="M1127" i="4"/>
  <c r="N1127" i="4"/>
  <c r="K1128" i="4"/>
  <c r="L1128" i="4"/>
  <c r="M1128" i="4"/>
  <c r="N1128" i="4"/>
  <c r="K1129" i="4"/>
  <c r="L1129" i="4"/>
  <c r="M1129" i="4"/>
  <c r="N1129" i="4"/>
  <c r="K1130" i="4"/>
  <c r="L1130" i="4"/>
  <c r="M1130" i="4"/>
  <c r="N1130" i="4"/>
  <c r="K1131" i="4"/>
  <c r="L1131" i="4"/>
  <c r="M1131" i="4"/>
  <c r="N1131" i="4"/>
  <c r="K1132" i="4"/>
  <c r="L1132" i="4"/>
  <c r="M1132" i="4"/>
  <c r="N1132" i="4"/>
  <c r="K1133" i="4"/>
  <c r="L1133" i="4"/>
  <c r="M1133" i="4"/>
  <c r="N1133" i="4"/>
  <c r="K1134" i="4"/>
  <c r="L1134" i="4"/>
  <c r="M1134" i="4"/>
  <c r="N1134" i="4"/>
  <c r="K1135" i="4"/>
  <c r="L1135" i="4"/>
  <c r="M1135" i="4"/>
  <c r="N1135" i="4"/>
  <c r="K1136" i="4"/>
  <c r="L1136" i="4"/>
  <c r="M1136" i="4"/>
  <c r="N1136" i="4"/>
  <c r="K1137" i="4"/>
  <c r="L1137" i="4"/>
  <c r="M1137" i="4"/>
  <c r="N1137" i="4"/>
  <c r="K1138" i="4"/>
  <c r="L1138" i="4"/>
  <c r="M1138" i="4"/>
  <c r="N1138" i="4"/>
  <c r="K1139" i="4"/>
  <c r="L1139" i="4"/>
  <c r="M1139" i="4"/>
  <c r="N1139" i="4"/>
  <c r="K1140" i="4"/>
  <c r="L1140" i="4"/>
  <c r="M1140" i="4"/>
  <c r="N1140" i="4"/>
  <c r="K1141" i="4"/>
  <c r="L1141" i="4"/>
  <c r="M1141" i="4"/>
  <c r="N1141" i="4"/>
  <c r="K1142" i="4"/>
  <c r="L1142" i="4"/>
  <c r="M1142" i="4"/>
  <c r="N1142" i="4"/>
  <c r="K1143" i="4"/>
  <c r="L1143" i="4"/>
  <c r="M1143" i="4"/>
  <c r="N1143" i="4"/>
  <c r="K1144" i="4"/>
  <c r="L1144" i="4"/>
  <c r="M1144" i="4"/>
  <c r="N1144" i="4"/>
  <c r="K1145" i="4"/>
  <c r="L1145" i="4"/>
  <c r="M1145" i="4"/>
  <c r="N1145" i="4"/>
  <c r="K1146" i="4"/>
  <c r="L1146" i="4"/>
  <c r="M1146" i="4"/>
  <c r="N1146" i="4"/>
  <c r="K1147" i="4"/>
  <c r="L1147" i="4"/>
  <c r="M1147" i="4"/>
  <c r="N1147" i="4"/>
  <c r="K1148" i="4"/>
  <c r="L1148" i="4"/>
  <c r="M1148" i="4"/>
  <c r="N1148" i="4"/>
  <c r="K1149" i="4"/>
  <c r="L1149" i="4"/>
  <c r="M1149" i="4"/>
  <c r="N1149" i="4"/>
  <c r="K1150" i="4"/>
  <c r="L1150" i="4"/>
  <c r="M1150" i="4"/>
  <c r="N1150" i="4"/>
  <c r="K1151" i="4"/>
  <c r="L1151" i="4"/>
  <c r="M1151" i="4"/>
  <c r="N1151" i="4"/>
  <c r="K1152" i="4"/>
  <c r="L1152" i="4"/>
  <c r="M1152" i="4"/>
  <c r="N1152" i="4"/>
  <c r="K1153" i="4"/>
  <c r="L1153" i="4"/>
  <c r="M1153" i="4"/>
  <c r="N1153" i="4"/>
  <c r="K1154" i="4"/>
  <c r="L1154" i="4"/>
  <c r="M1154" i="4"/>
  <c r="N1154" i="4"/>
  <c r="K1155" i="4"/>
  <c r="L1155" i="4"/>
  <c r="M1155" i="4"/>
  <c r="N1155" i="4"/>
  <c r="K1156" i="4"/>
  <c r="L1156" i="4"/>
  <c r="M1156" i="4"/>
  <c r="N1156" i="4"/>
  <c r="K1157" i="4"/>
  <c r="L1157" i="4"/>
  <c r="M1157" i="4"/>
  <c r="N1157" i="4"/>
  <c r="K1158" i="4"/>
  <c r="L1158" i="4"/>
  <c r="M1158" i="4"/>
  <c r="N1158" i="4"/>
  <c r="K1159" i="4"/>
  <c r="L1159" i="4"/>
  <c r="M1159" i="4"/>
  <c r="N1159" i="4"/>
  <c r="K1160" i="4"/>
  <c r="L1160" i="4"/>
  <c r="M1160" i="4"/>
  <c r="N1160" i="4"/>
  <c r="K1161" i="4"/>
  <c r="L1161" i="4"/>
  <c r="M1161" i="4"/>
  <c r="N1161" i="4"/>
  <c r="K1162" i="4"/>
  <c r="L1162" i="4"/>
  <c r="M1162" i="4"/>
  <c r="N1162" i="4"/>
  <c r="K1163" i="4"/>
  <c r="L1163" i="4"/>
  <c r="M1163" i="4"/>
  <c r="N1163" i="4"/>
  <c r="K1164" i="4"/>
  <c r="L1164" i="4"/>
  <c r="M1164" i="4"/>
  <c r="N1164" i="4"/>
  <c r="K1165" i="4"/>
  <c r="L1165" i="4"/>
  <c r="M1165" i="4"/>
  <c r="N1165" i="4"/>
  <c r="K1166" i="4"/>
  <c r="L1166" i="4"/>
  <c r="M1166" i="4"/>
  <c r="N1166" i="4"/>
  <c r="K1167" i="4"/>
  <c r="L1167" i="4"/>
  <c r="M1167" i="4"/>
  <c r="N1167" i="4"/>
  <c r="K1168" i="4"/>
  <c r="L1168" i="4"/>
  <c r="M1168" i="4"/>
  <c r="N1168" i="4"/>
  <c r="K1169" i="4"/>
  <c r="L1169" i="4"/>
  <c r="M1169" i="4"/>
  <c r="N1169" i="4"/>
  <c r="K1170" i="4"/>
  <c r="L1170" i="4"/>
  <c r="M1170" i="4"/>
  <c r="N1170" i="4"/>
  <c r="K1171" i="4"/>
  <c r="L1171" i="4"/>
  <c r="M1171" i="4"/>
  <c r="N1171" i="4"/>
  <c r="K1172" i="4"/>
  <c r="L1172" i="4"/>
  <c r="M1172" i="4"/>
  <c r="N1172" i="4"/>
  <c r="K1173" i="4"/>
  <c r="L1173" i="4"/>
  <c r="M1173" i="4"/>
  <c r="N1173" i="4"/>
  <c r="K1174" i="4"/>
  <c r="L1174" i="4"/>
  <c r="M1174" i="4"/>
  <c r="N1174" i="4"/>
  <c r="K1175" i="4"/>
  <c r="L1175" i="4"/>
  <c r="M1175" i="4"/>
  <c r="N1175" i="4"/>
  <c r="K1176" i="4"/>
  <c r="L1176" i="4"/>
  <c r="M1176" i="4"/>
  <c r="N1176" i="4"/>
  <c r="K1177" i="4"/>
  <c r="L1177" i="4"/>
  <c r="M1177" i="4"/>
  <c r="N1177" i="4"/>
  <c r="K1178" i="4"/>
  <c r="L1178" i="4"/>
  <c r="M1178" i="4"/>
  <c r="N1178" i="4"/>
  <c r="K1179" i="4"/>
  <c r="L1179" i="4"/>
  <c r="M1179" i="4"/>
  <c r="N1179" i="4"/>
  <c r="K1180" i="4"/>
  <c r="L1180" i="4"/>
  <c r="M1180" i="4"/>
  <c r="N1180" i="4"/>
  <c r="K1181" i="4"/>
  <c r="L1181" i="4"/>
  <c r="M1181" i="4"/>
  <c r="N1181" i="4"/>
  <c r="K1182" i="4"/>
  <c r="L1182" i="4"/>
  <c r="M1182" i="4"/>
  <c r="N1182" i="4"/>
  <c r="K1183" i="4"/>
  <c r="L1183" i="4"/>
  <c r="M1183" i="4"/>
  <c r="N1183" i="4"/>
  <c r="K1184" i="4"/>
  <c r="L1184" i="4"/>
  <c r="M1184" i="4"/>
  <c r="N1184" i="4"/>
  <c r="K1185" i="4"/>
  <c r="L1185" i="4"/>
  <c r="M1185" i="4"/>
  <c r="N1185" i="4"/>
  <c r="K1186" i="4"/>
  <c r="L1186" i="4"/>
  <c r="M1186" i="4"/>
  <c r="N1186" i="4"/>
  <c r="K1187" i="4"/>
  <c r="L1187" i="4"/>
  <c r="M1187" i="4"/>
  <c r="N1187" i="4"/>
  <c r="K1188" i="4"/>
  <c r="L1188" i="4"/>
  <c r="M1188" i="4"/>
  <c r="N1188" i="4"/>
  <c r="K1189" i="4"/>
  <c r="L1189" i="4"/>
  <c r="M1189" i="4"/>
  <c r="N1189" i="4"/>
  <c r="K1190" i="4"/>
  <c r="L1190" i="4"/>
  <c r="M1190" i="4"/>
  <c r="N1190" i="4"/>
  <c r="K1191" i="4"/>
  <c r="L1191" i="4"/>
  <c r="M1191" i="4"/>
  <c r="N1191" i="4"/>
  <c r="K1192" i="4"/>
  <c r="L1192" i="4"/>
  <c r="M1192" i="4"/>
  <c r="N1192" i="4"/>
  <c r="K1193" i="4"/>
  <c r="L1193" i="4"/>
  <c r="M1193" i="4"/>
  <c r="N1193" i="4"/>
  <c r="K1194" i="4"/>
  <c r="L1194" i="4"/>
  <c r="M1194" i="4"/>
  <c r="N1194" i="4"/>
  <c r="K1195" i="4"/>
  <c r="L1195" i="4"/>
  <c r="M1195" i="4"/>
  <c r="N1195" i="4"/>
  <c r="K1196" i="4"/>
  <c r="L1196" i="4"/>
  <c r="M1196" i="4"/>
  <c r="N1196" i="4"/>
  <c r="K1197" i="4"/>
  <c r="L1197" i="4"/>
  <c r="M1197" i="4"/>
  <c r="N1197" i="4"/>
  <c r="K1198" i="4"/>
  <c r="L1198" i="4"/>
  <c r="M1198" i="4"/>
  <c r="N1198" i="4"/>
  <c r="K1199" i="4"/>
  <c r="L1199" i="4"/>
  <c r="M1199" i="4"/>
  <c r="N1199" i="4"/>
  <c r="K1200" i="4"/>
  <c r="L1200" i="4"/>
  <c r="M1200" i="4"/>
  <c r="N1200" i="4"/>
  <c r="K1201" i="4"/>
  <c r="L1201" i="4"/>
  <c r="M1201" i="4"/>
  <c r="N1201" i="4"/>
  <c r="K1202" i="4"/>
  <c r="L1202" i="4"/>
  <c r="M1202" i="4"/>
  <c r="N1202" i="4"/>
  <c r="K1203" i="4"/>
  <c r="L1203" i="4"/>
  <c r="M1203" i="4"/>
  <c r="N1203" i="4"/>
  <c r="K1204" i="4"/>
  <c r="L1204" i="4"/>
  <c r="M1204" i="4"/>
  <c r="N1204" i="4"/>
  <c r="K1205" i="4"/>
  <c r="L1205" i="4"/>
  <c r="M1205" i="4"/>
  <c r="N1205" i="4"/>
  <c r="K1206" i="4"/>
  <c r="L1206" i="4"/>
  <c r="M1206" i="4"/>
  <c r="N1206" i="4"/>
  <c r="K1207" i="4"/>
  <c r="L1207" i="4"/>
  <c r="M1207" i="4"/>
  <c r="N1207" i="4"/>
  <c r="K1208" i="4"/>
  <c r="L1208" i="4"/>
  <c r="M1208" i="4"/>
  <c r="N1208" i="4"/>
  <c r="K1209" i="4"/>
  <c r="L1209" i="4"/>
  <c r="M1209" i="4"/>
  <c r="N1209" i="4"/>
  <c r="K1210" i="4"/>
  <c r="L1210" i="4"/>
  <c r="M1210" i="4"/>
  <c r="N1210" i="4"/>
  <c r="K1211" i="4"/>
  <c r="L1211" i="4"/>
  <c r="M1211" i="4"/>
  <c r="N1211" i="4"/>
  <c r="K1212" i="4"/>
  <c r="L1212" i="4"/>
  <c r="M1212" i="4"/>
  <c r="N1212" i="4"/>
  <c r="K1213" i="4"/>
  <c r="L1213" i="4"/>
  <c r="M1213" i="4"/>
  <c r="N1213" i="4"/>
  <c r="K1214" i="4"/>
  <c r="L1214" i="4"/>
  <c r="M1214" i="4"/>
  <c r="N1214" i="4"/>
  <c r="K1215" i="4"/>
  <c r="L1215" i="4"/>
  <c r="M1215" i="4"/>
  <c r="N1215" i="4"/>
  <c r="K1216" i="4"/>
  <c r="L1216" i="4"/>
  <c r="M1216" i="4"/>
  <c r="N1216" i="4"/>
  <c r="K1217" i="4"/>
  <c r="L1217" i="4"/>
  <c r="M1217" i="4"/>
  <c r="N1217" i="4"/>
  <c r="K1218" i="4"/>
  <c r="L1218" i="4"/>
  <c r="M1218" i="4"/>
  <c r="N1218" i="4"/>
  <c r="K1219" i="4"/>
  <c r="L1219" i="4"/>
  <c r="M1219" i="4"/>
  <c r="N1219" i="4"/>
  <c r="K1220" i="4"/>
  <c r="L1220" i="4"/>
  <c r="M1220" i="4"/>
  <c r="N1220" i="4"/>
  <c r="K1221" i="4"/>
  <c r="L1221" i="4"/>
  <c r="M1221" i="4"/>
  <c r="N1221" i="4"/>
  <c r="K1222" i="4"/>
  <c r="L1222" i="4"/>
  <c r="M1222" i="4"/>
  <c r="N1222" i="4"/>
  <c r="K1223" i="4"/>
  <c r="L1223" i="4"/>
  <c r="M1223" i="4"/>
  <c r="N1223" i="4"/>
  <c r="K1224" i="4"/>
  <c r="L1224" i="4"/>
  <c r="M1224" i="4"/>
  <c r="N1224" i="4"/>
  <c r="K1225" i="4"/>
  <c r="L1225" i="4"/>
  <c r="M1225" i="4"/>
  <c r="N1225" i="4"/>
  <c r="K1226" i="4"/>
  <c r="L1226" i="4"/>
  <c r="M1226" i="4"/>
  <c r="N1226" i="4"/>
  <c r="K1227" i="4"/>
  <c r="L1227" i="4"/>
  <c r="M1227" i="4"/>
  <c r="N1227" i="4"/>
  <c r="K1228" i="4"/>
  <c r="L1228" i="4"/>
  <c r="M1228" i="4"/>
  <c r="N1228" i="4"/>
  <c r="K1229" i="4"/>
  <c r="L1229" i="4"/>
  <c r="M1229" i="4"/>
  <c r="N1229" i="4"/>
  <c r="K1230" i="4"/>
  <c r="L1230" i="4"/>
  <c r="M1230" i="4"/>
  <c r="N1230" i="4"/>
  <c r="K1231" i="4"/>
  <c r="L1231" i="4"/>
  <c r="M1231" i="4"/>
  <c r="N1231" i="4"/>
  <c r="K1232" i="4"/>
  <c r="L1232" i="4"/>
  <c r="M1232" i="4"/>
  <c r="N1232" i="4"/>
  <c r="K1233" i="4"/>
  <c r="L1233" i="4"/>
  <c r="M1233" i="4"/>
  <c r="N1233" i="4"/>
  <c r="K1234" i="4"/>
  <c r="L1234" i="4"/>
  <c r="M1234" i="4"/>
  <c r="N1234" i="4"/>
  <c r="K1235" i="4"/>
  <c r="L1235" i="4"/>
  <c r="M1235" i="4"/>
  <c r="N1235" i="4"/>
  <c r="K1236" i="4"/>
  <c r="L1236" i="4"/>
  <c r="M1236" i="4"/>
  <c r="N1236" i="4"/>
  <c r="K1237" i="4"/>
  <c r="L1237" i="4"/>
  <c r="M1237" i="4"/>
  <c r="N1237" i="4"/>
  <c r="K1238" i="4"/>
  <c r="L1238" i="4"/>
  <c r="M1238" i="4"/>
  <c r="N1238" i="4"/>
  <c r="K1239" i="4"/>
  <c r="L1239" i="4"/>
  <c r="M1239" i="4"/>
  <c r="N1239" i="4"/>
  <c r="K1240" i="4"/>
  <c r="L1240" i="4"/>
  <c r="M1240" i="4"/>
  <c r="N1240" i="4"/>
  <c r="K1241" i="4"/>
  <c r="L1241" i="4"/>
  <c r="M1241" i="4"/>
  <c r="N1241" i="4"/>
  <c r="K1242" i="4"/>
  <c r="L1242" i="4"/>
  <c r="M1242" i="4"/>
  <c r="N1242" i="4"/>
  <c r="K1243" i="4"/>
  <c r="L1243" i="4"/>
  <c r="M1243" i="4"/>
  <c r="N1243" i="4"/>
  <c r="K1244" i="4"/>
  <c r="L1244" i="4"/>
  <c r="M1244" i="4"/>
  <c r="N1244" i="4"/>
  <c r="K1245" i="4"/>
  <c r="L1245" i="4"/>
  <c r="M1245" i="4"/>
  <c r="N1245" i="4"/>
  <c r="K1246" i="4"/>
  <c r="L1246" i="4"/>
  <c r="M1246" i="4"/>
  <c r="N1246" i="4"/>
  <c r="K1247" i="4"/>
  <c r="L1247" i="4"/>
  <c r="M1247" i="4"/>
  <c r="N1247" i="4"/>
  <c r="K1248" i="4"/>
  <c r="L1248" i="4"/>
  <c r="M1248" i="4"/>
  <c r="N1248" i="4"/>
  <c r="K1249" i="4"/>
  <c r="L1249" i="4"/>
  <c r="M1249" i="4"/>
  <c r="N1249" i="4"/>
  <c r="K1250" i="4"/>
  <c r="L1250" i="4"/>
  <c r="M1250" i="4"/>
  <c r="N1250" i="4"/>
  <c r="K1251" i="4"/>
  <c r="L1251" i="4"/>
  <c r="M1251" i="4"/>
  <c r="N1251" i="4"/>
  <c r="K1252" i="4"/>
  <c r="L1252" i="4"/>
  <c r="M1252" i="4"/>
  <c r="N1252" i="4"/>
  <c r="K1253" i="4"/>
  <c r="L1253" i="4"/>
  <c r="M1253" i="4"/>
  <c r="N1253" i="4"/>
  <c r="K1254" i="4"/>
  <c r="L1254" i="4"/>
  <c r="M1254" i="4"/>
  <c r="N1254" i="4"/>
  <c r="K1255" i="4"/>
  <c r="L1255" i="4"/>
  <c r="M1255" i="4"/>
  <c r="N1255" i="4"/>
  <c r="K1256" i="4"/>
  <c r="L1256" i="4"/>
  <c r="M1256" i="4"/>
  <c r="N1256" i="4"/>
  <c r="K1257" i="4"/>
  <c r="L1257" i="4"/>
  <c r="M1257" i="4"/>
  <c r="N1257" i="4"/>
  <c r="K1258" i="4"/>
  <c r="L1258" i="4"/>
  <c r="M1258" i="4"/>
  <c r="N1258" i="4"/>
  <c r="K1259" i="4"/>
  <c r="L1259" i="4"/>
  <c r="M1259" i="4"/>
  <c r="N1259" i="4"/>
  <c r="K1260" i="4"/>
  <c r="L1260" i="4"/>
  <c r="M1260" i="4"/>
  <c r="N1260" i="4"/>
  <c r="K1261" i="4"/>
  <c r="L1261" i="4"/>
  <c r="M1261" i="4"/>
  <c r="N1261" i="4"/>
  <c r="K1262" i="4"/>
  <c r="L1262" i="4"/>
  <c r="M1262" i="4"/>
  <c r="N1262" i="4"/>
  <c r="K1263" i="4"/>
  <c r="L1263" i="4"/>
  <c r="M1263" i="4"/>
  <c r="N1263" i="4"/>
  <c r="K1264" i="4"/>
  <c r="L1264" i="4"/>
  <c r="M1264" i="4"/>
  <c r="N1264" i="4"/>
  <c r="K1265" i="4"/>
  <c r="L1265" i="4"/>
  <c r="M1265" i="4"/>
  <c r="N1265" i="4"/>
  <c r="K1266" i="4"/>
  <c r="L1266" i="4"/>
  <c r="M1266" i="4"/>
  <c r="N1266" i="4"/>
  <c r="K1267" i="4"/>
  <c r="L1267" i="4"/>
  <c r="M1267" i="4"/>
  <c r="N1267" i="4"/>
  <c r="K1268" i="4"/>
  <c r="L1268" i="4"/>
  <c r="M1268" i="4"/>
  <c r="N1268" i="4"/>
  <c r="K1269" i="4"/>
  <c r="L1269" i="4"/>
  <c r="M1269" i="4"/>
  <c r="N1269" i="4"/>
  <c r="K1270" i="4"/>
  <c r="L1270" i="4"/>
  <c r="M1270" i="4"/>
  <c r="N1270" i="4"/>
  <c r="K1271" i="4"/>
  <c r="L1271" i="4"/>
  <c r="M1271" i="4"/>
  <c r="N1271" i="4"/>
  <c r="K1272" i="4"/>
  <c r="L1272" i="4"/>
  <c r="M1272" i="4"/>
  <c r="N1272" i="4"/>
  <c r="K1273" i="4"/>
  <c r="L1273" i="4"/>
  <c r="M1273" i="4"/>
  <c r="N1273" i="4"/>
  <c r="K1274" i="4"/>
  <c r="L1274" i="4"/>
  <c r="M1274" i="4"/>
  <c r="N1274" i="4"/>
  <c r="K1275" i="4"/>
  <c r="L1275" i="4"/>
  <c r="M1275" i="4"/>
  <c r="N1275" i="4"/>
  <c r="K1276" i="4"/>
  <c r="L1276" i="4"/>
  <c r="M1276" i="4"/>
  <c r="N1276" i="4"/>
  <c r="K1277" i="4"/>
  <c r="L1277" i="4"/>
  <c r="M1277" i="4"/>
  <c r="N1277" i="4"/>
  <c r="K1278" i="4"/>
  <c r="L1278" i="4"/>
  <c r="M1278" i="4"/>
  <c r="N1278" i="4"/>
  <c r="K1279" i="4"/>
  <c r="L1279" i="4"/>
  <c r="M1279" i="4"/>
  <c r="N1279" i="4"/>
  <c r="K1280" i="4"/>
  <c r="L1280" i="4"/>
  <c r="M1280" i="4"/>
  <c r="N1280" i="4"/>
  <c r="K1281" i="4"/>
  <c r="L1281" i="4"/>
  <c r="M1281" i="4"/>
  <c r="N1281" i="4"/>
  <c r="K1282" i="4"/>
  <c r="L1282" i="4"/>
  <c r="M1282" i="4"/>
  <c r="N1282" i="4"/>
  <c r="K1283" i="4"/>
  <c r="L1283" i="4"/>
  <c r="M1283" i="4"/>
  <c r="N1283" i="4"/>
  <c r="K1284" i="4"/>
  <c r="L1284" i="4"/>
  <c r="M1284" i="4"/>
  <c r="N1284" i="4"/>
  <c r="K1285" i="4"/>
  <c r="L1285" i="4"/>
  <c r="M1285" i="4"/>
  <c r="N1285" i="4"/>
  <c r="K1286" i="4"/>
  <c r="L1286" i="4"/>
  <c r="M1286" i="4"/>
  <c r="N1286" i="4"/>
  <c r="K1287" i="4"/>
  <c r="L1287" i="4"/>
  <c r="M1287" i="4"/>
  <c r="N1287" i="4"/>
  <c r="K1288" i="4"/>
  <c r="L1288" i="4"/>
  <c r="M1288" i="4"/>
  <c r="N1288" i="4"/>
  <c r="K1289" i="4"/>
  <c r="L1289" i="4"/>
  <c r="M1289" i="4"/>
  <c r="N1289" i="4"/>
  <c r="K1290" i="4"/>
  <c r="L1290" i="4"/>
  <c r="M1290" i="4"/>
  <c r="N1290" i="4"/>
  <c r="K1291" i="4"/>
  <c r="L1291" i="4"/>
  <c r="M1291" i="4"/>
  <c r="N1291" i="4"/>
  <c r="K1292" i="4"/>
  <c r="L1292" i="4"/>
  <c r="M1292" i="4"/>
  <c r="N1292" i="4"/>
  <c r="K1293" i="4"/>
  <c r="L1293" i="4"/>
  <c r="M1293" i="4"/>
  <c r="N1293" i="4"/>
  <c r="K1294" i="4"/>
  <c r="L1294" i="4"/>
  <c r="M1294" i="4"/>
  <c r="N1294" i="4"/>
  <c r="K1295" i="4"/>
  <c r="L1295" i="4"/>
  <c r="M1295" i="4"/>
  <c r="N1295" i="4"/>
  <c r="K1296" i="4"/>
  <c r="L1296" i="4"/>
  <c r="M1296" i="4"/>
  <c r="N1296" i="4"/>
  <c r="K1297" i="4"/>
  <c r="L1297" i="4"/>
  <c r="M1297" i="4"/>
  <c r="N1297" i="4"/>
  <c r="K1298" i="4"/>
  <c r="L1298" i="4"/>
  <c r="M1298" i="4"/>
  <c r="N1298" i="4"/>
  <c r="K1299" i="4"/>
  <c r="L1299" i="4"/>
  <c r="M1299" i="4"/>
  <c r="N1299" i="4"/>
  <c r="K1300" i="4"/>
  <c r="L1300" i="4"/>
  <c r="M1300" i="4"/>
  <c r="N1300" i="4"/>
  <c r="K1301" i="4"/>
  <c r="L1301" i="4"/>
  <c r="M1301" i="4"/>
  <c r="N1301" i="4"/>
  <c r="K1302" i="4"/>
  <c r="L1302" i="4"/>
  <c r="M1302" i="4"/>
  <c r="N1302" i="4"/>
  <c r="K1303" i="4"/>
  <c r="L1303" i="4"/>
  <c r="M1303" i="4"/>
  <c r="N1303" i="4"/>
  <c r="K1304" i="4"/>
  <c r="L1304" i="4"/>
  <c r="M1304" i="4"/>
  <c r="N1304" i="4"/>
  <c r="K1305" i="4"/>
  <c r="L1305" i="4"/>
  <c r="M1305" i="4"/>
  <c r="N1305" i="4"/>
  <c r="K1306" i="4"/>
  <c r="L1306" i="4"/>
  <c r="M1306" i="4"/>
  <c r="N1306" i="4"/>
  <c r="K1307" i="4"/>
  <c r="L1307" i="4"/>
  <c r="M1307" i="4"/>
  <c r="N1307" i="4"/>
  <c r="K1308" i="4"/>
  <c r="L1308" i="4"/>
  <c r="M1308" i="4"/>
  <c r="N1308" i="4"/>
  <c r="K1309" i="4"/>
  <c r="L1309" i="4"/>
  <c r="M1309" i="4"/>
  <c r="N1309" i="4"/>
  <c r="K1310" i="4"/>
  <c r="L1310" i="4"/>
  <c r="M1310" i="4"/>
  <c r="N1310" i="4"/>
  <c r="K1311" i="4"/>
  <c r="L1311" i="4"/>
  <c r="M1311" i="4"/>
  <c r="N1311" i="4"/>
  <c r="K1312" i="4"/>
  <c r="L1312" i="4"/>
  <c r="M1312" i="4"/>
  <c r="N1312" i="4"/>
  <c r="K1313" i="4"/>
  <c r="L1313" i="4"/>
  <c r="M1313" i="4"/>
  <c r="N1313" i="4"/>
  <c r="K1314" i="4"/>
  <c r="L1314" i="4"/>
  <c r="M1314" i="4"/>
  <c r="N1314" i="4"/>
  <c r="K1315" i="4"/>
  <c r="L1315" i="4"/>
  <c r="M1315" i="4"/>
  <c r="N1315" i="4"/>
  <c r="K1316" i="4"/>
  <c r="L1316" i="4"/>
  <c r="M1316" i="4"/>
  <c r="N1316" i="4"/>
  <c r="K1317" i="4"/>
  <c r="L1317" i="4"/>
  <c r="M1317" i="4"/>
  <c r="N1317" i="4"/>
  <c r="K1318" i="4"/>
  <c r="L1318" i="4"/>
  <c r="M1318" i="4"/>
  <c r="N1318" i="4"/>
  <c r="K1319" i="4"/>
  <c r="L1319" i="4"/>
  <c r="M1319" i="4"/>
  <c r="N1319" i="4"/>
  <c r="K1320" i="4"/>
  <c r="L1320" i="4"/>
  <c r="M1320" i="4"/>
  <c r="N1320" i="4"/>
  <c r="K1321" i="4"/>
  <c r="L1321" i="4"/>
  <c r="M1321" i="4"/>
  <c r="N1321" i="4"/>
  <c r="K1322" i="4"/>
  <c r="L1322" i="4"/>
  <c r="M1322" i="4"/>
  <c r="N1322" i="4"/>
  <c r="K1323" i="4"/>
  <c r="L1323" i="4"/>
  <c r="M1323" i="4"/>
  <c r="N1323" i="4"/>
  <c r="K1324" i="4"/>
  <c r="L1324" i="4"/>
  <c r="M1324" i="4"/>
  <c r="N1324" i="4"/>
  <c r="K1325" i="4"/>
  <c r="L1325" i="4"/>
  <c r="M1325" i="4"/>
  <c r="N1325" i="4"/>
  <c r="K1326" i="4"/>
  <c r="L1326" i="4"/>
  <c r="M1326" i="4"/>
  <c r="N1326" i="4"/>
  <c r="K1327" i="4"/>
  <c r="L1327" i="4"/>
  <c r="M1327" i="4"/>
  <c r="N1327" i="4"/>
  <c r="K1328" i="4"/>
  <c r="L1328" i="4"/>
  <c r="M1328" i="4"/>
  <c r="N1328" i="4"/>
  <c r="K1329" i="4"/>
  <c r="L1329" i="4"/>
  <c r="M1329" i="4"/>
  <c r="N1329" i="4"/>
  <c r="K1330" i="4"/>
  <c r="L1330" i="4"/>
  <c r="M1330" i="4"/>
  <c r="N1330" i="4"/>
  <c r="K1331" i="4"/>
  <c r="L1331" i="4"/>
  <c r="M1331" i="4"/>
  <c r="N1331" i="4"/>
  <c r="K1332" i="4"/>
  <c r="L1332" i="4"/>
  <c r="M1332" i="4"/>
  <c r="N1332" i="4"/>
  <c r="K1333" i="4"/>
  <c r="L1333" i="4"/>
  <c r="M1333" i="4"/>
  <c r="N1333" i="4"/>
  <c r="K1334" i="4"/>
  <c r="L1334" i="4"/>
  <c r="M1334" i="4"/>
  <c r="N1334" i="4"/>
  <c r="K1335" i="4"/>
  <c r="L1335" i="4"/>
  <c r="M1335" i="4"/>
  <c r="N1335" i="4"/>
  <c r="K1336" i="4"/>
  <c r="L1336" i="4"/>
  <c r="M1336" i="4"/>
  <c r="N1336" i="4"/>
  <c r="K1337" i="4"/>
  <c r="L1337" i="4"/>
  <c r="M1337" i="4"/>
  <c r="N1337" i="4"/>
  <c r="K1338" i="4"/>
  <c r="L1338" i="4"/>
  <c r="M1338" i="4"/>
  <c r="N1338" i="4"/>
  <c r="K1339" i="4"/>
  <c r="L1339" i="4"/>
  <c r="M1339" i="4"/>
  <c r="N1339" i="4"/>
  <c r="K1340" i="4"/>
  <c r="L1340" i="4"/>
  <c r="M1340" i="4"/>
  <c r="N1340" i="4"/>
  <c r="K1341" i="4"/>
  <c r="L1341" i="4"/>
  <c r="M1341" i="4"/>
  <c r="N1341" i="4"/>
  <c r="K1342" i="4"/>
  <c r="L1342" i="4"/>
  <c r="M1342" i="4"/>
  <c r="N1342" i="4"/>
  <c r="K1343" i="4"/>
  <c r="L1343" i="4"/>
  <c r="M1343" i="4"/>
  <c r="N1343" i="4"/>
  <c r="K1344" i="4"/>
  <c r="L1344" i="4"/>
  <c r="M1344" i="4"/>
  <c r="N1344" i="4"/>
  <c r="K1345" i="4"/>
  <c r="L1345" i="4"/>
  <c r="M1345" i="4"/>
  <c r="N1345" i="4"/>
  <c r="K1346" i="4"/>
  <c r="L1346" i="4"/>
  <c r="M1346" i="4"/>
  <c r="N1346" i="4"/>
  <c r="K1347" i="4"/>
  <c r="L1347" i="4"/>
  <c r="M1347" i="4"/>
  <c r="N1347" i="4"/>
  <c r="K1348" i="4"/>
  <c r="L1348" i="4"/>
  <c r="M1348" i="4"/>
  <c r="N1348" i="4"/>
  <c r="K1349" i="4"/>
  <c r="L1349" i="4"/>
  <c r="M1349" i="4"/>
  <c r="N1349" i="4"/>
  <c r="K1350" i="4"/>
  <c r="L1350" i="4"/>
  <c r="M1350" i="4"/>
  <c r="N1350" i="4"/>
  <c r="K1351" i="4"/>
  <c r="L1351" i="4"/>
  <c r="M1351" i="4"/>
  <c r="N1351" i="4"/>
  <c r="K1352" i="4"/>
  <c r="L1352" i="4"/>
  <c r="M1352" i="4"/>
  <c r="N1352" i="4"/>
  <c r="K1353" i="4"/>
  <c r="L1353" i="4"/>
  <c r="M1353" i="4"/>
  <c r="N1353" i="4"/>
  <c r="K1354" i="4"/>
  <c r="L1354" i="4"/>
  <c r="M1354" i="4"/>
  <c r="N1354" i="4"/>
  <c r="K1355" i="4"/>
  <c r="L1355" i="4"/>
  <c r="M1355" i="4"/>
  <c r="N1355" i="4"/>
  <c r="K1356" i="4"/>
  <c r="L1356" i="4"/>
  <c r="M1356" i="4"/>
  <c r="N1356" i="4"/>
  <c r="K1357" i="4"/>
  <c r="L1357" i="4"/>
  <c r="M1357" i="4"/>
  <c r="N1357" i="4"/>
  <c r="K1358" i="4"/>
  <c r="L1358" i="4"/>
  <c r="M1358" i="4"/>
  <c r="N1358" i="4"/>
  <c r="K1359" i="4"/>
  <c r="L1359" i="4"/>
  <c r="M1359" i="4"/>
  <c r="N1359" i="4"/>
  <c r="K1360" i="4"/>
  <c r="L1360" i="4"/>
  <c r="M1360" i="4"/>
  <c r="N1360" i="4"/>
  <c r="K1361" i="4"/>
  <c r="L1361" i="4"/>
  <c r="M1361" i="4"/>
  <c r="N1361" i="4"/>
  <c r="K1362" i="4"/>
  <c r="L1362" i="4"/>
  <c r="M1362" i="4"/>
  <c r="N1362" i="4"/>
  <c r="K1363" i="4"/>
  <c r="L1363" i="4"/>
  <c r="M1363" i="4"/>
  <c r="N1363" i="4"/>
  <c r="K1364" i="4"/>
  <c r="L1364" i="4"/>
  <c r="M1364" i="4"/>
  <c r="N1364" i="4"/>
  <c r="K1365" i="4"/>
  <c r="L1365" i="4"/>
  <c r="M1365" i="4"/>
  <c r="N1365" i="4"/>
  <c r="K1366" i="4"/>
  <c r="L1366" i="4"/>
  <c r="M1366" i="4"/>
  <c r="N1366" i="4"/>
  <c r="K1367" i="4"/>
  <c r="L1367" i="4"/>
  <c r="M1367" i="4"/>
  <c r="N1367" i="4"/>
  <c r="K1368" i="4"/>
  <c r="L1368" i="4"/>
  <c r="M1368" i="4"/>
  <c r="N1368" i="4"/>
  <c r="K1369" i="4"/>
  <c r="L1369" i="4"/>
  <c r="M1369" i="4"/>
  <c r="N1369" i="4"/>
  <c r="K1370" i="4"/>
  <c r="L1370" i="4"/>
  <c r="M1370" i="4"/>
  <c r="N1370" i="4"/>
  <c r="K1371" i="4"/>
  <c r="L1371" i="4"/>
  <c r="M1371" i="4"/>
  <c r="N1371" i="4"/>
  <c r="K1372" i="4"/>
  <c r="L1372" i="4"/>
  <c r="M1372" i="4"/>
  <c r="N1372" i="4"/>
  <c r="K1373" i="4"/>
  <c r="L1373" i="4"/>
  <c r="M1373" i="4"/>
  <c r="N1373" i="4"/>
  <c r="K1374" i="4"/>
  <c r="L1374" i="4"/>
  <c r="M1374" i="4"/>
  <c r="N1374" i="4"/>
  <c r="K1375" i="4"/>
  <c r="L1375" i="4"/>
  <c r="M1375" i="4"/>
  <c r="N1375" i="4"/>
  <c r="K1376" i="4"/>
  <c r="L1376" i="4"/>
  <c r="M1376" i="4"/>
  <c r="N1376" i="4"/>
  <c r="K1377" i="4"/>
  <c r="L1377" i="4"/>
  <c r="M1377" i="4"/>
  <c r="N1377" i="4"/>
  <c r="K1378" i="4"/>
  <c r="L1378" i="4"/>
  <c r="M1378" i="4"/>
  <c r="N1378" i="4"/>
  <c r="K1379" i="4"/>
  <c r="L1379" i="4"/>
  <c r="M1379" i="4"/>
  <c r="N1379" i="4"/>
  <c r="K1380" i="4"/>
  <c r="L1380" i="4"/>
  <c r="M1380" i="4"/>
  <c r="N1380" i="4"/>
  <c r="K1381" i="4"/>
  <c r="L1381" i="4"/>
  <c r="M1381" i="4"/>
  <c r="N1381" i="4"/>
  <c r="K1382" i="4"/>
  <c r="L1382" i="4"/>
  <c r="M1382" i="4"/>
  <c r="N1382" i="4"/>
  <c r="K1383" i="4"/>
  <c r="L1383" i="4"/>
  <c r="M1383" i="4"/>
  <c r="N1383" i="4"/>
  <c r="K1384" i="4"/>
  <c r="L1384" i="4"/>
  <c r="M1384" i="4"/>
  <c r="N1384" i="4"/>
  <c r="K1385" i="4"/>
  <c r="L1385" i="4"/>
  <c r="M1385" i="4"/>
  <c r="N1385" i="4"/>
  <c r="K1386" i="4"/>
  <c r="L1386" i="4"/>
  <c r="M1386" i="4"/>
  <c r="N1386" i="4"/>
  <c r="K1387" i="4"/>
  <c r="L1387" i="4"/>
  <c r="M1387" i="4"/>
  <c r="N1387" i="4"/>
  <c r="K1388" i="4"/>
  <c r="L1388" i="4"/>
  <c r="M1388" i="4"/>
  <c r="N1388" i="4"/>
  <c r="K1389" i="4"/>
  <c r="L1389" i="4"/>
  <c r="M1389" i="4"/>
  <c r="N1389" i="4"/>
  <c r="K1390" i="4"/>
  <c r="L1390" i="4"/>
  <c r="M1390" i="4"/>
  <c r="N1390" i="4"/>
  <c r="K1391" i="4"/>
  <c r="L1391" i="4"/>
  <c r="M1391" i="4"/>
  <c r="N1391" i="4"/>
  <c r="K1392" i="4"/>
  <c r="L1392" i="4"/>
  <c r="M1392" i="4"/>
  <c r="N1392" i="4"/>
  <c r="K1393" i="4"/>
  <c r="L1393" i="4"/>
  <c r="M1393" i="4"/>
  <c r="N1393" i="4"/>
  <c r="K1394" i="4"/>
  <c r="L1394" i="4"/>
  <c r="M1394" i="4"/>
  <c r="N1394" i="4"/>
  <c r="K1395" i="4"/>
  <c r="L1395" i="4"/>
  <c r="M1395" i="4"/>
  <c r="N1395" i="4"/>
  <c r="K1396" i="4"/>
  <c r="L1396" i="4"/>
  <c r="M1396" i="4"/>
  <c r="N1396" i="4"/>
  <c r="K1397" i="4"/>
  <c r="L1397" i="4"/>
  <c r="M1397" i="4"/>
  <c r="N1397" i="4"/>
  <c r="K1398" i="4"/>
  <c r="L1398" i="4"/>
  <c r="M1398" i="4"/>
  <c r="N1398" i="4"/>
  <c r="K1399" i="4"/>
  <c r="L1399" i="4"/>
  <c r="M1399" i="4"/>
  <c r="N1399" i="4"/>
  <c r="K1400" i="4"/>
  <c r="L1400" i="4"/>
  <c r="M1400" i="4"/>
  <c r="N1400" i="4"/>
  <c r="K1401" i="4"/>
  <c r="L1401" i="4"/>
  <c r="M1401" i="4"/>
  <c r="N1401" i="4"/>
  <c r="K1402" i="4"/>
  <c r="L1402" i="4"/>
  <c r="M1402" i="4"/>
  <c r="N1402" i="4"/>
  <c r="K1403" i="4"/>
  <c r="L1403" i="4"/>
  <c r="M1403" i="4"/>
  <c r="N1403" i="4"/>
  <c r="K1404" i="4"/>
  <c r="L1404" i="4"/>
  <c r="M1404" i="4"/>
  <c r="N1404" i="4"/>
  <c r="K1405" i="4"/>
  <c r="L1405" i="4"/>
  <c r="M1405" i="4"/>
  <c r="N1405" i="4"/>
  <c r="K1406" i="4"/>
  <c r="L1406" i="4"/>
  <c r="M1406" i="4"/>
  <c r="N1406" i="4"/>
  <c r="K1407" i="4"/>
  <c r="L1407" i="4"/>
  <c r="M1407" i="4"/>
  <c r="N1407" i="4"/>
  <c r="K1408" i="4"/>
  <c r="L1408" i="4"/>
  <c r="M1408" i="4"/>
  <c r="N1408" i="4"/>
  <c r="K1409" i="4"/>
  <c r="L1409" i="4"/>
  <c r="M1409" i="4"/>
  <c r="N1409" i="4"/>
  <c r="K1410" i="4"/>
  <c r="L1410" i="4"/>
  <c r="M1410" i="4"/>
  <c r="N1410" i="4"/>
  <c r="K1411" i="4"/>
  <c r="L1411" i="4"/>
  <c r="M1411" i="4"/>
  <c r="N1411" i="4"/>
  <c r="K1412" i="4"/>
  <c r="L1412" i="4"/>
  <c r="M1412" i="4"/>
  <c r="N1412" i="4"/>
  <c r="K1413" i="4"/>
  <c r="L1413" i="4"/>
  <c r="M1413" i="4"/>
  <c r="N1413" i="4"/>
  <c r="K1414" i="4"/>
  <c r="L1414" i="4"/>
  <c r="M1414" i="4"/>
  <c r="N1414" i="4"/>
  <c r="K1415" i="4"/>
  <c r="L1415" i="4"/>
  <c r="M1415" i="4"/>
  <c r="N1415" i="4"/>
  <c r="K1416" i="4"/>
  <c r="L1416" i="4"/>
  <c r="M1416" i="4"/>
  <c r="N1416" i="4"/>
  <c r="K1417" i="4"/>
  <c r="L1417" i="4"/>
  <c r="M1417" i="4"/>
  <c r="N1417" i="4"/>
  <c r="K1418" i="4"/>
  <c r="L1418" i="4"/>
  <c r="M1418" i="4"/>
  <c r="N1418" i="4"/>
  <c r="K1419" i="4"/>
  <c r="L1419" i="4"/>
  <c r="M1419" i="4"/>
  <c r="N1419" i="4"/>
  <c r="K1420" i="4"/>
  <c r="L1420" i="4"/>
  <c r="M1420" i="4"/>
  <c r="N1420" i="4"/>
  <c r="K1421" i="4"/>
  <c r="L1421" i="4"/>
  <c r="M1421" i="4"/>
  <c r="N1421" i="4"/>
  <c r="K1422" i="4"/>
  <c r="L1422" i="4"/>
  <c r="M1422" i="4"/>
  <c r="N1422" i="4"/>
  <c r="K1423" i="4"/>
  <c r="L1423" i="4"/>
  <c r="M1423" i="4"/>
  <c r="N1423" i="4"/>
  <c r="K1424" i="4"/>
  <c r="L1424" i="4"/>
  <c r="M1424" i="4"/>
  <c r="N1424" i="4"/>
  <c r="K1425" i="4"/>
  <c r="L1425" i="4"/>
  <c r="M1425" i="4"/>
  <c r="N1425" i="4"/>
  <c r="K1426" i="4"/>
  <c r="L1426" i="4"/>
  <c r="M1426" i="4"/>
  <c r="N1426" i="4"/>
  <c r="K1427" i="4"/>
  <c r="L1427" i="4"/>
  <c r="M1427" i="4"/>
  <c r="N1427" i="4"/>
  <c r="K1428" i="4"/>
  <c r="L1428" i="4"/>
  <c r="M1428" i="4"/>
  <c r="N1428" i="4"/>
  <c r="K1429" i="4"/>
  <c r="L1429" i="4"/>
  <c r="M1429" i="4"/>
  <c r="N1429" i="4"/>
  <c r="K1430" i="4"/>
  <c r="L1430" i="4"/>
  <c r="M1430" i="4"/>
  <c r="N1430" i="4"/>
  <c r="K1431" i="4"/>
  <c r="L1431" i="4"/>
  <c r="M1431" i="4"/>
  <c r="N1431" i="4"/>
  <c r="K1432" i="4"/>
  <c r="L1432" i="4"/>
  <c r="M1432" i="4"/>
  <c r="N1432" i="4"/>
  <c r="K1433" i="4"/>
  <c r="L1433" i="4"/>
  <c r="M1433" i="4"/>
  <c r="N1433" i="4"/>
  <c r="K1434" i="4"/>
  <c r="L1434" i="4"/>
  <c r="M1434" i="4"/>
  <c r="N1434" i="4"/>
  <c r="K1435" i="4"/>
  <c r="L1435" i="4"/>
  <c r="M1435" i="4"/>
  <c r="N1435" i="4"/>
  <c r="K1436" i="4"/>
  <c r="L1436" i="4"/>
  <c r="M1436" i="4"/>
  <c r="N1436" i="4"/>
  <c r="K1437" i="4"/>
  <c r="L1437" i="4"/>
  <c r="M1437" i="4"/>
  <c r="N1437" i="4"/>
  <c r="K1438" i="4"/>
  <c r="L1438" i="4"/>
  <c r="M1438" i="4"/>
  <c r="N1438" i="4"/>
  <c r="K1439" i="4"/>
  <c r="L1439" i="4"/>
  <c r="M1439" i="4"/>
  <c r="N1439" i="4"/>
  <c r="K1440" i="4"/>
  <c r="L1440" i="4"/>
  <c r="M1440" i="4"/>
  <c r="N1440" i="4"/>
  <c r="K1441" i="4"/>
  <c r="L1441" i="4"/>
  <c r="M1441" i="4"/>
  <c r="N1441" i="4"/>
  <c r="K1442" i="4"/>
  <c r="L1442" i="4"/>
  <c r="M1442" i="4"/>
  <c r="N1442" i="4"/>
  <c r="K1443" i="4"/>
  <c r="L1443" i="4"/>
  <c r="M1443" i="4"/>
  <c r="N1443" i="4"/>
  <c r="K1444" i="4"/>
  <c r="L1444" i="4"/>
  <c r="M1444" i="4"/>
  <c r="N1444" i="4"/>
  <c r="K1445" i="4"/>
  <c r="L1445" i="4"/>
  <c r="M1445" i="4"/>
  <c r="N1445" i="4"/>
  <c r="K1446" i="4"/>
  <c r="L1446" i="4"/>
  <c r="M1446" i="4"/>
  <c r="N1446" i="4"/>
  <c r="K1447" i="4"/>
  <c r="L1447" i="4"/>
  <c r="M1447" i="4"/>
  <c r="N1447" i="4"/>
  <c r="K1448" i="4"/>
  <c r="L1448" i="4"/>
  <c r="M1448" i="4"/>
  <c r="N1448" i="4"/>
  <c r="K1449" i="4"/>
  <c r="L1449" i="4"/>
  <c r="M1449" i="4"/>
  <c r="N1449" i="4"/>
  <c r="K1450" i="4"/>
  <c r="L1450" i="4"/>
  <c r="M1450" i="4"/>
  <c r="N1450" i="4"/>
  <c r="K1451" i="4"/>
  <c r="L1451" i="4"/>
  <c r="M1451" i="4"/>
  <c r="N1451" i="4"/>
  <c r="K1452" i="4"/>
  <c r="L1452" i="4"/>
  <c r="M1452" i="4"/>
  <c r="N1452" i="4"/>
  <c r="K1453" i="4"/>
  <c r="L1453" i="4"/>
  <c r="M1453" i="4"/>
  <c r="N1453" i="4"/>
  <c r="K1454" i="4"/>
  <c r="L1454" i="4"/>
  <c r="M1454" i="4"/>
  <c r="N1454" i="4"/>
  <c r="K1455" i="4"/>
  <c r="L1455" i="4"/>
  <c r="M1455" i="4"/>
  <c r="N1455" i="4"/>
  <c r="K1456" i="4"/>
  <c r="L1456" i="4"/>
  <c r="M1456" i="4"/>
  <c r="N1456" i="4"/>
  <c r="K1457" i="4"/>
  <c r="L1457" i="4"/>
  <c r="M1457" i="4"/>
  <c r="N1457" i="4"/>
  <c r="K1458" i="4"/>
  <c r="L1458" i="4"/>
  <c r="M1458" i="4"/>
  <c r="N1458" i="4"/>
  <c r="K1459" i="4"/>
  <c r="L1459" i="4"/>
  <c r="M1459" i="4"/>
  <c r="N1459" i="4"/>
  <c r="K1460" i="4"/>
  <c r="L1460" i="4"/>
  <c r="M1460" i="4"/>
  <c r="N1460" i="4"/>
  <c r="K1461" i="4"/>
  <c r="L1461" i="4"/>
  <c r="M1461" i="4"/>
  <c r="N1461" i="4"/>
  <c r="K1462" i="4"/>
  <c r="L1462" i="4"/>
  <c r="M1462" i="4"/>
  <c r="N1462" i="4"/>
  <c r="K1463" i="4"/>
  <c r="L1463" i="4"/>
  <c r="M1463" i="4"/>
  <c r="N1463" i="4"/>
  <c r="K1464" i="4"/>
  <c r="L1464" i="4"/>
  <c r="M1464" i="4"/>
  <c r="N1464" i="4"/>
  <c r="K1465" i="4"/>
  <c r="L1465" i="4"/>
  <c r="M1465" i="4"/>
  <c r="N1465" i="4"/>
  <c r="K1466" i="4"/>
  <c r="L1466" i="4"/>
  <c r="M1466" i="4"/>
  <c r="N1466" i="4"/>
  <c r="K1467" i="4"/>
  <c r="L1467" i="4"/>
  <c r="M1467" i="4"/>
  <c r="N1467" i="4"/>
  <c r="K1468" i="4"/>
  <c r="L1468" i="4"/>
  <c r="M1468" i="4"/>
  <c r="N1468" i="4"/>
  <c r="K1469" i="4"/>
  <c r="L1469" i="4"/>
  <c r="M1469" i="4"/>
  <c r="N1469" i="4"/>
  <c r="K1470" i="4"/>
  <c r="L1470" i="4"/>
  <c r="M1470" i="4"/>
  <c r="N1470" i="4"/>
  <c r="K1471" i="4"/>
  <c r="L1471" i="4"/>
  <c r="M1471" i="4"/>
  <c r="N1471" i="4"/>
  <c r="K1472" i="4"/>
  <c r="L1472" i="4"/>
  <c r="M1472" i="4"/>
  <c r="N1472" i="4"/>
  <c r="K1473" i="4"/>
  <c r="L1473" i="4"/>
  <c r="M1473" i="4"/>
  <c r="N1473" i="4"/>
  <c r="K1474" i="4"/>
  <c r="L1474" i="4"/>
  <c r="M1474" i="4"/>
  <c r="N1474" i="4"/>
  <c r="K1475" i="4"/>
  <c r="L1475" i="4"/>
  <c r="M1475" i="4"/>
  <c r="N1475" i="4"/>
  <c r="K1476" i="4"/>
  <c r="L1476" i="4"/>
  <c r="M1476" i="4"/>
  <c r="N1476" i="4"/>
  <c r="K1477" i="4"/>
  <c r="L1477" i="4"/>
  <c r="M1477" i="4"/>
  <c r="N1477" i="4"/>
  <c r="K1478" i="4"/>
  <c r="L1478" i="4"/>
  <c r="M1478" i="4"/>
  <c r="N1478" i="4"/>
  <c r="K1479" i="4"/>
  <c r="L1479" i="4"/>
  <c r="M1479" i="4"/>
  <c r="N1479" i="4"/>
  <c r="K1480" i="4"/>
  <c r="L1480" i="4"/>
  <c r="M1480" i="4"/>
  <c r="N1480" i="4"/>
  <c r="K1481" i="4"/>
  <c r="L1481" i="4"/>
  <c r="M1481" i="4"/>
  <c r="N1481" i="4"/>
  <c r="K1482" i="4"/>
  <c r="L1482" i="4"/>
  <c r="M1482" i="4"/>
  <c r="N1482" i="4"/>
  <c r="K1483" i="4"/>
  <c r="L1483" i="4"/>
  <c r="M1483" i="4"/>
  <c r="N1483" i="4"/>
  <c r="K1484" i="4"/>
  <c r="L1484" i="4"/>
  <c r="M1484" i="4"/>
  <c r="N1484" i="4"/>
  <c r="K1485" i="4"/>
  <c r="L1485" i="4"/>
  <c r="M1485" i="4"/>
  <c r="N1485" i="4"/>
  <c r="K1486" i="4"/>
  <c r="L1486" i="4"/>
  <c r="M1486" i="4"/>
  <c r="N1486" i="4"/>
  <c r="K1487" i="4"/>
  <c r="L1487" i="4"/>
  <c r="M1487" i="4"/>
  <c r="N1487" i="4"/>
  <c r="K1488" i="4"/>
  <c r="L1488" i="4"/>
  <c r="M1488" i="4"/>
  <c r="N1488" i="4"/>
  <c r="K1489" i="4"/>
  <c r="L1489" i="4"/>
  <c r="M1489" i="4"/>
  <c r="N1489" i="4"/>
  <c r="K1490" i="4"/>
  <c r="L1490" i="4"/>
  <c r="M1490" i="4"/>
  <c r="N1490" i="4"/>
  <c r="K1491" i="4"/>
  <c r="L1491" i="4"/>
  <c r="M1491" i="4"/>
  <c r="N1491" i="4"/>
  <c r="K1492" i="4"/>
  <c r="L1492" i="4"/>
  <c r="M1492" i="4"/>
  <c r="N1492" i="4"/>
  <c r="K1493" i="4"/>
  <c r="L1493" i="4"/>
  <c r="M1493" i="4"/>
  <c r="N1493" i="4"/>
  <c r="K1494" i="4"/>
  <c r="L1494" i="4"/>
  <c r="M1494" i="4"/>
  <c r="N1494" i="4"/>
  <c r="K1495" i="4"/>
  <c r="L1495" i="4"/>
  <c r="M1495" i="4"/>
  <c r="N1495" i="4"/>
  <c r="K1496" i="4"/>
  <c r="L1496" i="4"/>
  <c r="M1496" i="4"/>
  <c r="N1496" i="4"/>
  <c r="K1497" i="4"/>
  <c r="L1497" i="4"/>
  <c r="M1497" i="4"/>
  <c r="N1497" i="4"/>
  <c r="K1498" i="4"/>
  <c r="L1498" i="4"/>
  <c r="M1498" i="4"/>
  <c r="N1498" i="4"/>
  <c r="K1499" i="4"/>
  <c r="L1499" i="4"/>
  <c r="M1499" i="4"/>
  <c r="N1499" i="4"/>
  <c r="K1500" i="4"/>
  <c r="L1500" i="4"/>
  <c r="M1500" i="4"/>
  <c r="N1500" i="4"/>
  <c r="K1501" i="4"/>
  <c r="L1501" i="4"/>
  <c r="M1501" i="4"/>
  <c r="N1501" i="4"/>
  <c r="K1502" i="4"/>
  <c r="L1502" i="4"/>
  <c r="M1502" i="4"/>
  <c r="N1502" i="4"/>
  <c r="K1503" i="4"/>
  <c r="L1503" i="4"/>
  <c r="M1503" i="4"/>
  <c r="N1503" i="4"/>
  <c r="K1504" i="4"/>
  <c r="L1504" i="4"/>
  <c r="M1504" i="4"/>
  <c r="N1504" i="4"/>
  <c r="K1505" i="4"/>
  <c r="L1505" i="4"/>
  <c r="M1505" i="4"/>
  <c r="N1505" i="4"/>
  <c r="K1506" i="4"/>
  <c r="L1506" i="4"/>
  <c r="M1506" i="4"/>
  <c r="N1506" i="4"/>
  <c r="K1507" i="4"/>
  <c r="L1507" i="4"/>
  <c r="M1507" i="4"/>
  <c r="N1507" i="4"/>
  <c r="K1508" i="4"/>
  <c r="L1508" i="4"/>
  <c r="M1508" i="4"/>
  <c r="N1508" i="4"/>
  <c r="K1509" i="4"/>
  <c r="L1509" i="4"/>
  <c r="M1509" i="4"/>
  <c r="N1509" i="4"/>
  <c r="K1510" i="4"/>
  <c r="L1510" i="4"/>
  <c r="M1510" i="4"/>
  <c r="N1510" i="4"/>
  <c r="K1511" i="4"/>
  <c r="L1511" i="4"/>
  <c r="M1511" i="4"/>
  <c r="N1511" i="4"/>
  <c r="K1512" i="4"/>
  <c r="L1512" i="4"/>
  <c r="M1512" i="4"/>
  <c r="N1512" i="4"/>
  <c r="K1513" i="4"/>
  <c r="L1513" i="4"/>
  <c r="M1513" i="4"/>
  <c r="N1513" i="4"/>
  <c r="K1514" i="4"/>
  <c r="L1514" i="4"/>
  <c r="M1514" i="4"/>
  <c r="N1514" i="4"/>
  <c r="K1515" i="4"/>
  <c r="L1515" i="4"/>
  <c r="M1515" i="4"/>
  <c r="N1515" i="4"/>
  <c r="K1516" i="4"/>
  <c r="L1516" i="4"/>
  <c r="M1516" i="4"/>
  <c r="N1516" i="4"/>
  <c r="K1517" i="4"/>
  <c r="L1517" i="4"/>
  <c r="M1517" i="4"/>
  <c r="N1517" i="4"/>
  <c r="K1518" i="4"/>
  <c r="L1518" i="4"/>
  <c r="M1518" i="4"/>
  <c r="N1518" i="4"/>
  <c r="K1519" i="4"/>
  <c r="L1519" i="4"/>
  <c r="M1519" i="4"/>
  <c r="N1519" i="4"/>
  <c r="K1520" i="4"/>
  <c r="L1520" i="4"/>
  <c r="M1520" i="4"/>
  <c r="N1520" i="4"/>
  <c r="K1521" i="4"/>
  <c r="L1521" i="4"/>
  <c r="M1521" i="4"/>
  <c r="N1521" i="4"/>
  <c r="K1522" i="4"/>
  <c r="L1522" i="4"/>
  <c r="M1522" i="4"/>
  <c r="N1522" i="4"/>
  <c r="K1523" i="4"/>
  <c r="L1523" i="4"/>
  <c r="M1523" i="4"/>
  <c r="N1523" i="4"/>
  <c r="K1524" i="4"/>
  <c r="L1524" i="4"/>
  <c r="M1524" i="4"/>
  <c r="N1524" i="4"/>
  <c r="K1525" i="4"/>
  <c r="L1525" i="4"/>
  <c r="M1525" i="4"/>
  <c r="N1525" i="4"/>
  <c r="K1526" i="4"/>
  <c r="L1526" i="4"/>
  <c r="M1526" i="4"/>
  <c r="N1526" i="4"/>
  <c r="K1527" i="4"/>
  <c r="L1527" i="4"/>
  <c r="M1527" i="4"/>
  <c r="N1527" i="4"/>
  <c r="K1528" i="4"/>
  <c r="L1528" i="4"/>
  <c r="M1528" i="4"/>
  <c r="N1528" i="4"/>
  <c r="K1529" i="4"/>
  <c r="L1529" i="4"/>
  <c r="M1529" i="4"/>
  <c r="N1529" i="4"/>
  <c r="K1530" i="4"/>
  <c r="L1530" i="4"/>
  <c r="M1530" i="4"/>
  <c r="N1530" i="4"/>
  <c r="K1531" i="4"/>
  <c r="L1531" i="4"/>
  <c r="M1531" i="4"/>
  <c r="N1531" i="4"/>
  <c r="K1532" i="4"/>
  <c r="L1532" i="4"/>
  <c r="M1532" i="4"/>
  <c r="N1532" i="4"/>
  <c r="K1533" i="4"/>
  <c r="L1533" i="4"/>
  <c r="M1533" i="4"/>
  <c r="N1533" i="4"/>
  <c r="K1534" i="4"/>
  <c r="L1534" i="4"/>
  <c r="M1534" i="4"/>
  <c r="N1534" i="4"/>
  <c r="K1535" i="4"/>
  <c r="L1535" i="4"/>
  <c r="M1535" i="4"/>
  <c r="N1535" i="4"/>
  <c r="K1536" i="4"/>
  <c r="L1536" i="4"/>
  <c r="M1536" i="4"/>
  <c r="N1536" i="4"/>
  <c r="K1537" i="4"/>
  <c r="L1537" i="4"/>
  <c r="M1537" i="4"/>
  <c r="N1537" i="4"/>
  <c r="K1538" i="4"/>
  <c r="L1538" i="4"/>
  <c r="M1538" i="4"/>
  <c r="N1538" i="4"/>
  <c r="K1539" i="4"/>
  <c r="L1539" i="4"/>
  <c r="M1539" i="4"/>
  <c r="N1539" i="4"/>
  <c r="K1540" i="4"/>
  <c r="L1540" i="4"/>
  <c r="M1540" i="4"/>
  <c r="N1540" i="4"/>
  <c r="K1541" i="4"/>
  <c r="L1541" i="4"/>
  <c r="M1541" i="4"/>
  <c r="N1541" i="4"/>
  <c r="K1542" i="4"/>
  <c r="L1542" i="4"/>
  <c r="M1542" i="4"/>
  <c r="N1542" i="4"/>
  <c r="K1543" i="4"/>
  <c r="L1543" i="4"/>
  <c r="M1543" i="4"/>
  <c r="N1543" i="4"/>
  <c r="K1544" i="4"/>
  <c r="L1544" i="4"/>
  <c r="M1544" i="4"/>
  <c r="N1544" i="4"/>
  <c r="K1545" i="4"/>
  <c r="L1545" i="4"/>
  <c r="M1545" i="4"/>
  <c r="N1545" i="4"/>
  <c r="K1546" i="4"/>
  <c r="L1546" i="4"/>
  <c r="M1546" i="4"/>
  <c r="N1546" i="4"/>
  <c r="K1547" i="4"/>
  <c r="L1547" i="4"/>
  <c r="M1547" i="4"/>
  <c r="N1547" i="4"/>
  <c r="K1548" i="4"/>
  <c r="L1548" i="4"/>
  <c r="M1548" i="4"/>
  <c r="N1548" i="4"/>
  <c r="K1549" i="4"/>
  <c r="L1549" i="4"/>
  <c r="M1549" i="4"/>
  <c r="N1549" i="4"/>
  <c r="K1550" i="4"/>
  <c r="L1550" i="4"/>
  <c r="M1550" i="4"/>
  <c r="N1550" i="4"/>
  <c r="K1551" i="4"/>
  <c r="L1551" i="4"/>
  <c r="M1551" i="4"/>
  <c r="N1551" i="4"/>
  <c r="K1552" i="4"/>
  <c r="L1552" i="4"/>
  <c r="M1552" i="4"/>
  <c r="N1552" i="4"/>
  <c r="K1553" i="4"/>
  <c r="L1553" i="4"/>
  <c r="M1553" i="4"/>
  <c r="N1553" i="4"/>
  <c r="K1554" i="4"/>
  <c r="L1554" i="4"/>
  <c r="M1554" i="4"/>
  <c r="N1554" i="4"/>
  <c r="K1555" i="4"/>
  <c r="L1555" i="4"/>
  <c r="M1555" i="4"/>
  <c r="N1555" i="4"/>
  <c r="K1556" i="4"/>
  <c r="L1556" i="4"/>
  <c r="M1556" i="4"/>
  <c r="N1556" i="4"/>
  <c r="K1557" i="4"/>
  <c r="L1557" i="4"/>
  <c r="M1557" i="4"/>
  <c r="N1557" i="4"/>
  <c r="K1558" i="4"/>
  <c r="L1558" i="4"/>
  <c r="M1558" i="4"/>
  <c r="N1558" i="4"/>
  <c r="K1559" i="4"/>
  <c r="L1559" i="4"/>
  <c r="M1559" i="4"/>
  <c r="N1559" i="4"/>
  <c r="K1560" i="4"/>
  <c r="L1560" i="4"/>
  <c r="M1560" i="4"/>
  <c r="N1560" i="4"/>
  <c r="K1561" i="4"/>
  <c r="L1561" i="4"/>
  <c r="M1561" i="4"/>
  <c r="N1561" i="4"/>
  <c r="K1562" i="4"/>
  <c r="L1562" i="4"/>
  <c r="M1562" i="4"/>
  <c r="N1562" i="4"/>
  <c r="K1563" i="4"/>
  <c r="L1563" i="4"/>
  <c r="M1563" i="4"/>
  <c r="N1563" i="4"/>
  <c r="K1564" i="4"/>
  <c r="L1564" i="4"/>
  <c r="M1564" i="4"/>
  <c r="N1564" i="4"/>
  <c r="K1565" i="4"/>
  <c r="L1565" i="4"/>
  <c r="M1565" i="4"/>
  <c r="N1565" i="4"/>
  <c r="K1566" i="4"/>
  <c r="L1566" i="4"/>
  <c r="M1566" i="4"/>
  <c r="N1566" i="4"/>
  <c r="K1567" i="4"/>
  <c r="L1567" i="4"/>
  <c r="M1567" i="4"/>
  <c r="N1567" i="4"/>
  <c r="K1568" i="4"/>
  <c r="L1568" i="4"/>
  <c r="M1568" i="4"/>
  <c r="N1568" i="4"/>
  <c r="K1569" i="4"/>
  <c r="L1569" i="4"/>
  <c r="M1569" i="4"/>
  <c r="N1569" i="4"/>
  <c r="K1570" i="4"/>
  <c r="L1570" i="4"/>
  <c r="M1570" i="4"/>
  <c r="N1570" i="4"/>
  <c r="K1571" i="4"/>
  <c r="L1571" i="4"/>
  <c r="M1571" i="4"/>
  <c r="N1571" i="4"/>
  <c r="K1572" i="4"/>
  <c r="L1572" i="4"/>
  <c r="M1572" i="4"/>
  <c r="N1572" i="4"/>
  <c r="K1573" i="4"/>
  <c r="L1573" i="4"/>
  <c r="M1573" i="4"/>
  <c r="N1573" i="4"/>
  <c r="K1574" i="4"/>
  <c r="L1574" i="4"/>
  <c r="M1574" i="4"/>
  <c r="N1574" i="4"/>
  <c r="K1575" i="4"/>
  <c r="L1575" i="4"/>
  <c r="M1575" i="4"/>
  <c r="N1575" i="4"/>
  <c r="K1576" i="4"/>
  <c r="L1576" i="4"/>
  <c r="M1576" i="4"/>
  <c r="N1576" i="4"/>
  <c r="K1577" i="4"/>
  <c r="L1577" i="4"/>
  <c r="M1577" i="4"/>
  <c r="N1577" i="4"/>
  <c r="K1578" i="4"/>
  <c r="L1578" i="4"/>
  <c r="M1578" i="4"/>
  <c r="N1578" i="4"/>
  <c r="K1579" i="4"/>
  <c r="L1579" i="4"/>
  <c r="M1579" i="4"/>
  <c r="N1579" i="4"/>
  <c r="K1580" i="4"/>
  <c r="L1580" i="4"/>
  <c r="M1580" i="4"/>
  <c r="N1580" i="4"/>
  <c r="K1581" i="4"/>
  <c r="L1581" i="4"/>
  <c r="M1581" i="4"/>
  <c r="N1581" i="4"/>
  <c r="K1582" i="4"/>
  <c r="L1582" i="4"/>
  <c r="M1582" i="4"/>
  <c r="N1582" i="4"/>
  <c r="K1583" i="4"/>
  <c r="L1583" i="4"/>
  <c r="M1583" i="4"/>
  <c r="N1583" i="4"/>
  <c r="K1584" i="4"/>
  <c r="L1584" i="4"/>
  <c r="M1584" i="4"/>
  <c r="N1584" i="4"/>
  <c r="K1585" i="4"/>
  <c r="L1585" i="4"/>
  <c r="M1585" i="4"/>
  <c r="N1585" i="4"/>
  <c r="K1586" i="4"/>
  <c r="L1586" i="4"/>
  <c r="M1586" i="4"/>
  <c r="N1586" i="4"/>
  <c r="K1587" i="4"/>
  <c r="L1587" i="4"/>
  <c r="M1587" i="4"/>
  <c r="N1587" i="4"/>
  <c r="K1588" i="4"/>
  <c r="L1588" i="4"/>
  <c r="M1588" i="4"/>
  <c r="N1588" i="4"/>
  <c r="K1589" i="4"/>
  <c r="L1589" i="4"/>
  <c r="M1589" i="4"/>
  <c r="N1589" i="4"/>
  <c r="K1590" i="4"/>
  <c r="L1590" i="4"/>
  <c r="M1590" i="4"/>
  <c r="N1590" i="4"/>
  <c r="K1591" i="4"/>
  <c r="L1591" i="4"/>
  <c r="M1591" i="4"/>
  <c r="N1591" i="4"/>
  <c r="K1592" i="4"/>
  <c r="L1592" i="4"/>
  <c r="M1592" i="4"/>
  <c r="N1592" i="4"/>
  <c r="K1593" i="4"/>
  <c r="L1593" i="4"/>
  <c r="M1593" i="4"/>
  <c r="N1593" i="4"/>
  <c r="K1594" i="4"/>
  <c r="L1594" i="4"/>
  <c r="M1594" i="4"/>
  <c r="N1594" i="4"/>
  <c r="K1595" i="4"/>
  <c r="L1595" i="4"/>
  <c r="M1595" i="4"/>
  <c r="N1595" i="4"/>
  <c r="K1596" i="4"/>
  <c r="L1596" i="4"/>
  <c r="M1596" i="4"/>
  <c r="N1596" i="4"/>
  <c r="K1597" i="4"/>
  <c r="L1597" i="4"/>
  <c r="M1597" i="4"/>
  <c r="N1597" i="4"/>
  <c r="K1598" i="4"/>
  <c r="L1598" i="4"/>
  <c r="M1598" i="4"/>
  <c r="N1598" i="4"/>
  <c r="K1599" i="4"/>
  <c r="L1599" i="4"/>
  <c r="M1599" i="4"/>
  <c r="N1599" i="4"/>
  <c r="K1600" i="4"/>
  <c r="L1600" i="4"/>
  <c r="M1600" i="4"/>
  <c r="N1600" i="4"/>
  <c r="K1601" i="4"/>
  <c r="L1601" i="4"/>
  <c r="M1601" i="4"/>
  <c r="N1601" i="4"/>
  <c r="K1602" i="4"/>
  <c r="L1602" i="4"/>
  <c r="M1602" i="4"/>
  <c r="N1602" i="4"/>
  <c r="K1603" i="4"/>
  <c r="L1603" i="4"/>
  <c r="M1603" i="4"/>
  <c r="N1603" i="4"/>
  <c r="K1604" i="4"/>
  <c r="L1604" i="4"/>
  <c r="M1604" i="4"/>
  <c r="N1604" i="4"/>
  <c r="K1605" i="4"/>
  <c r="L1605" i="4"/>
  <c r="M1605" i="4"/>
  <c r="N1605" i="4"/>
  <c r="K1606" i="4"/>
  <c r="L1606" i="4"/>
  <c r="M1606" i="4"/>
  <c r="N1606" i="4"/>
  <c r="K1607" i="4"/>
  <c r="L1607" i="4"/>
  <c r="M1607" i="4"/>
  <c r="N1607" i="4"/>
  <c r="K1608" i="4"/>
  <c r="L1608" i="4"/>
  <c r="M1608" i="4"/>
  <c r="N1608" i="4"/>
  <c r="K1609" i="4"/>
  <c r="L1609" i="4"/>
  <c r="M1609" i="4"/>
  <c r="N1609" i="4"/>
  <c r="K1610" i="4"/>
  <c r="L1610" i="4"/>
  <c r="M1610" i="4"/>
  <c r="N1610" i="4"/>
  <c r="K1611" i="4"/>
  <c r="L1611" i="4"/>
  <c r="M1611" i="4"/>
  <c r="N1611" i="4"/>
  <c r="K1612" i="4"/>
  <c r="L1612" i="4"/>
  <c r="M1612" i="4"/>
  <c r="N1612" i="4"/>
  <c r="K1613" i="4"/>
  <c r="L1613" i="4"/>
  <c r="M1613" i="4"/>
  <c r="N1613" i="4"/>
  <c r="K1614" i="4"/>
  <c r="L1614" i="4"/>
  <c r="M1614" i="4"/>
  <c r="N1614" i="4"/>
  <c r="K1615" i="4"/>
  <c r="L1615" i="4"/>
  <c r="M1615" i="4"/>
  <c r="N1615" i="4"/>
  <c r="K1616" i="4"/>
  <c r="L1616" i="4"/>
  <c r="M1616" i="4"/>
  <c r="N1616" i="4"/>
  <c r="K1617" i="4"/>
  <c r="L1617" i="4"/>
  <c r="M1617" i="4"/>
  <c r="N1617" i="4"/>
  <c r="K1618" i="4"/>
  <c r="L1618" i="4"/>
  <c r="M1618" i="4"/>
  <c r="N1618" i="4"/>
  <c r="K1619" i="4"/>
  <c r="L1619" i="4"/>
  <c r="M1619" i="4"/>
  <c r="N1619" i="4"/>
  <c r="K1620" i="4"/>
  <c r="L1620" i="4"/>
  <c r="M1620" i="4"/>
  <c r="N1620" i="4"/>
  <c r="K1621" i="4"/>
  <c r="L1621" i="4"/>
  <c r="M1621" i="4"/>
  <c r="N1621" i="4"/>
  <c r="K1622" i="4"/>
  <c r="L1622" i="4"/>
  <c r="M1622" i="4"/>
  <c r="N1622" i="4"/>
  <c r="K1623" i="4"/>
  <c r="L1623" i="4"/>
  <c r="M1623" i="4"/>
  <c r="N1623" i="4"/>
  <c r="K1624" i="4"/>
  <c r="L1624" i="4"/>
  <c r="M1624" i="4"/>
  <c r="N1624" i="4"/>
  <c r="K1625" i="4"/>
  <c r="L1625" i="4"/>
  <c r="M1625" i="4"/>
  <c r="N1625" i="4"/>
  <c r="K1626" i="4"/>
  <c r="L1626" i="4"/>
  <c r="M1626" i="4"/>
  <c r="N1626" i="4"/>
  <c r="K1627" i="4"/>
  <c r="L1627" i="4"/>
  <c r="M1627" i="4"/>
  <c r="N1627" i="4"/>
  <c r="K1628" i="4"/>
  <c r="L1628" i="4"/>
  <c r="M1628" i="4"/>
  <c r="N1628" i="4"/>
  <c r="K1629" i="4"/>
  <c r="L1629" i="4"/>
  <c r="M1629" i="4"/>
  <c r="N1629" i="4"/>
  <c r="K1630" i="4"/>
  <c r="L1630" i="4"/>
  <c r="M1630" i="4"/>
  <c r="N1630" i="4"/>
  <c r="K1631" i="4"/>
  <c r="L1631" i="4"/>
  <c r="M1631" i="4"/>
  <c r="N1631" i="4"/>
  <c r="K1632" i="4"/>
  <c r="L1632" i="4"/>
  <c r="M1632" i="4"/>
  <c r="N1632" i="4"/>
  <c r="K1633" i="4"/>
  <c r="L1633" i="4"/>
  <c r="M1633" i="4"/>
  <c r="N1633" i="4"/>
  <c r="K1634" i="4"/>
  <c r="L1634" i="4"/>
  <c r="M1634" i="4"/>
  <c r="N1634" i="4"/>
  <c r="K1635" i="4"/>
  <c r="L1635" i="4"/>
  <c r="M1635" i="4"/>
  <c r="N1635" i="4"/>
  <c r="K1636" i="4"/>
  <c r="L1636" i="4"/>
  <c r="M1636" i="4"/>
  <c r="N1636" i="4"/>
  <c r="K1637" i="4"/>
  <c r="L1637" i="4"/>
  <c r="M1637" i="4"/>
  <c r="N1637" i="4"/>
  <c r="K1638" i="4"/>
  <c r="L1638" i="4"/>
  <c r="M1638" i="4"/>
  <c r="N1638" i="4"/>
  <c r="K1639" i="4"/>
  <c r="L1639" i="4"/>
  <c r="M1639" i="4"/>
  <c r="N1639" i="4"/>
  <c r="K1640" i="4"/>
  <c r="L1640" i="4"/>
  <c r="M1640" i="4"/>
  <c r="N1640" i="4"/>
  <c r="K1641" i="4"/>
  <c r="L1641" i="4"/>
  <c r="M1641" i="4"/>
  <c r="N1641" i="4"/>
  <c r="K1642" i="4"/>
  <c r="L1642" i="4"/>
  <c r="M1642" i="4"/>
  <c r="N1642" i="4"/>
  <c r="K1643" i="4"/>
  <c r="L1643" i="4"/>
  <c r="M1643" i="4"/>
  <c r="N1643" i="4"/>
  <c r="K1644" i="4"/>
  <c r="L1644" i="4"/>
  <c r="M1644" i="4"/>
  <c r="N1644" i="4"/>
  <c r="K1645" i="4"/>
  <c r="L1645" i="4"/>
  <c r="M1645" i="4"/>
  <c r="N1645" i="4"/>
  <c r="K1646" i="4"/>
  <c r="L1646" i="4"/>
  <c r="M1646" i="4"/>
  <c r="N1646" i="4"/>
  <c r="K1647" i="4"/>
  <c r="L1647" i="4"/>
  <c r="M1647" i="4"/>
  <c r="N1647" i="4"/>
  <c r="K1648" i="4"/>
  <c r="L1648" i="4"/>
  <c r="M1648" i="4"/>
  <c r="N1648" i="4"/>
  <c r="K1649" i="4"/>
  <c r="L1649" i="4"/>
  <c r="M1649" i="4"/>
  <c r="N1649" i="4"/>
  <c r="K1650" i="4"/>
  <c r="L1650" i="4"/>
  <c r="M1650" i="4"/>
  <c r="N1650" i="4"/>
  <c r="K1651" i="4"/>
  <c r="L1651" i="4"/>
  <c r="M1651" i="4"/>
  <c r="N1651" i="4"/>
  <c r="K1652" i="4"/>
  <c r="L1652" i="4"/>
  <c r="M1652" i="4"/>
  <c r="N1652" i="4"/>
  <c r="K1653" i="4"/>
  <c r="L1653" i="4"/>
  <c r="M1653" i="4"/>
  <c r="N1653" i="4"/>
  <c r="K1654" i="4"/>
  <c r="L1654" i="4"/>
  <c r="M1654" i="4"/>
  <c r="N1654" i="4"/>
  <c r="K1655" i="4"/>
  <c r="L1655" i="4"/>
  <c r="M1655" i="4"/>
  <c r="N1655" i="4"/>
  <c r="K1656" i="4"/>
  <c r="L1656" i="4"/>
  <c r="M1656" i="4"/>
  <c r="N1656" i="4"/>
  <c r="K1657" i="4"/>
  <c r="L1657" i="4"/>
  <c r="M1657" i="4"/>
  <c r="N1657" i="4"/>
  <c r="K1658" i="4"/>
  <c r="L1658" i="4"/>
  <c r="M1658" i="4"/>
  <c r="N1658" i="4"/>
  <c r="K1659" i="4"/>
  <c r="L1659" i="4"/>
  <c r="M1659" i="4"/>
  <c r="N1659" i="4"/>
  <c r="K1660" i="4"/>
  <c r="L1660" i="4"/>
  <c r="M1660" i="4"/>
  <c r="N1660" i="4"/>
  <c r="K1661" i="4"/>
  <c r="L1661" i="4"/>
  <c r="M1661" i="4"/>
  <c r="N1661" i="4"/>
  <c r="K1662" i="4"/>
  <c r="L1662" i="4"/>
  <c r="M1662" i="4"/>
  <c r="N1662" i="4"/>
  <c r="K1663" i="4"/>
  <c r="L1663" i="4"/>
  <c r="M1663" i="4"/>
  <c r="N1663" i="4"/>
  <c r="K1664" i="4"/>
  <c r="L1664" i="4"/>
  <c r="M1664" i="4"/>
  <c r="N1664" i="4"/>
  <c r="K1665" i="4"/>
  <c r="L1665" i="4"/>
  <c r="M1665" i="4"/>
  <c r="N1665" i="4"/>
  <c r="K1666" i="4"/>
  <c r="L1666" i="4"/>
  <c r="M1666" i="4"/>
  <c r="N1666" i="4"/>
  <c r="K1667" i="4"/>
  <c r="L1667" i="4"/>
  <c r="M1667" i="4"/>
  <c r="N1667" i="4"/>
  <c r="K1668" i="4"/>
  <c r="L1668" i="4"/>
  <c r="M1668" i="4"/>
  <c r="N1668" i="4"/>
  <c r="K1669" i="4"/>
  <c r="L1669" i="4"/>
  <c r="M1669" i="4"/>
  <c r="N1669" i="4"/>
  <c r="K1670" i="4"/>
  <c r="L1670" i="4"/>
  <c r="M1670" i="4"/>
  <c r="N1670" i="4"/>
  <c r="K1671" i="4"/>
  <c r="L1671" i="4"/>
  <c r="M1671" i="4"/>
  <c r="N1671" i="4"/>
  <c r="K1672" i="4"/>
  <c r="L1672" i="4"/>
  <c r="M1672" i="4"/>
  <c r="N1672" i="4"/>
  <c r="K1673" i="4"/>
  <c r="L1673" i="4"/>
  <c r="M1673" i="4"/>
  <c r="N1673" i="4"/>
  <c r="K1674" i="4"/>
  <c r="L1674" i="4"/>
  <c r="M1674" i="4"/>
  <c r="N1674" i="4"/>
  <c r="K1675" i="4"/>
  <c r="L1675" i="4"/>
  <c r="M1675" i="4"/>
  <c r="N1675" i="4"/>
  <c r="K1676" i="4"/>
  <c r="L1676" i="4"/>
  <c r="M1676" i="4"/>
  <c r="N1676" i="4"/>
  <c r="K1677" i="4"/>
  <c r="L1677" i="4"/>
  <c r="M1677" i="4"/>
  <c r="N1677" i="4"/>
  <c r="K1678" i="4"/>
  <c r="L1678" i="4"/>
  <c r="M1678" i="4"/>
  <c r="N1678" i="4"/>
  <c r="K1679" i="4"/>
  <c r="L1679" i="4"/>
  <c r="M1679" i="4"/>
  <c r="N1679" i="4"/>
  <c r="K1680" i="4"/>
  <c r="L1680" i="4"/>
  <c r="M1680" i="4"/>
  <c r="N1680" i="4"/>
  <c r="K1681" i="4"/>
  <c r="L1681" i="4"/>
  <c r="M1681" i="4"/>
  <c r="N1681" i="4"/>
  <c r="K1682" i="4"/>
  <c r="L1682" i="4"/>
  <c r="M1682" i="4"/>
  <c r="N1682" i="4"/>
  <c r="K1683" i="4"/>
  <c r="L1683" i="4"/>
  <c r="M1683" i="4"/>
  <c r="N1683" i="4"/>
  <c r="K1684" i="4"/>
  <c r="L1684" i="4"/>
  <c r="M1684" i="4"/>
  <c r="N1684" i="4"/>
  <c r="K1685" i="4"/>
  <c r="L1685" i="4"/>
  <c r="M1685" i="4"/>
  <c r="N1685" i="4"/>
  <c r="K1686" i="4"/>
  <c r="L1686" i="4"/>
  <c r="M1686" i="4"/>
  <c r="N1686" i="4"/>
  <c r="K1687" i="4"/>
  <c r="L1687" i="4"/>
  <c r="M1687" i="4"/>
  <c r="N1687" i="4"/>
  <c r="K1688" i="4"/>
  <c r="L1688" i="4"/>
  <c r="M1688" i="4"/>
  <c r="N1688" i="4"/>
  <c r="K1689" i="4"/>
  <c r="L1689" i="4"/>
  <c r="M1689" i="4"/>
  <c r="N1689" i="4"/>
  <c r="K1690" i="4"/>
  <c r="L1690" i="4"/>
  <c r="M1690" i="4"/>
  <c r="N1690" i="4"/>
  <c r="K1691" i="4"/>
  <c r="L1691" i="4"/>
  <c r="M1691" i="4"/>
  <c r="N1691" i="4"/>
  <c r="K1692" i="4"/>
  <c r="L1692" i="4"/>
  <c r="M1692" i="4"/>
  <c r="N1692" i="4"/>
  <c r="K1693" i="4"/>
  <c r="L1693" i="4"/>
  <c r="M1693" i="4"/>
  <c r="N1693" i="4"/>
  <c r="K1694" i="4"/>
  <c r="L1694" i="4"/>
  <c r="M1694" i="4"/>
  <c r="N1694" i="4"/>
  <c r="K1695" i="4"/>
  <c r="L1695" i="4"/>
  <c r="M1695" i="4"/>
  <c r="N1695" i="4"/>
  <c r="K1696" i="4"/>
  <c r="L1696" i="4"/>
  <c r="M1696" i="4"/>
  <c r="N1696" i="4"/>
  <c r="K1697" i="4"/>
  <c r="L1697" i="4"/>
  <c r="M1697" i="4"/>
  <c r="N1697" i="4"/>
  <c r="K1698" i="4"/>
  <c r="L1698" i="4"/>
  <c r="M1698" i="4"/>
  <c r="N1698" i="4"/>
  <c r="K1699" i="4"/>
  <c r="L1699" i="4"/>
  <c r="M1699" i="4"/>
  <c r="N1699" i="4"/>
  <c r="K1700" i="4"/>
  <c r="L1700" i="4"/>
  <c r="M1700" i="4"/>
  <c r="N1700" i="4"/>
  <c r="K1701" i="4"/>
  <c r="L1701" i="4"/>
  <c r="M1701" i="4"/>
  <c r="N1701" i="4"/>
  <c r="K1702" i="4"/>
  <c r="L1702" i="4"/>
  <c r="M1702" i="4"/>
  <c r="N1702" i="4"/>
  <c r="K1703" i="4"/>
  <c r="L1703" i="4"/>
  <c r="M1703" i="4"/>
  <c r="N1703" i="4"/>
  <c r="K1704" i="4"/>
  <c r="L1704" i="4"/>
  <c r="M1704" i="4"/>
  <c r="N1704" i="4"/>
  <c r="K1705" i="4"/>
  <c r="L1705" i="4"/>
  <c r="M1705" i="4"/>
  <c r="N1705" i="4"/>
  <c r="K1706" i="4"/>
  <c r="L1706" i="4"/>
  <c r="M1706" i="4"/>
  <c r="N1706" i="4"/>
  <c r="K1707" i="4"/>
  <c r="L1707" i="4"/>
  <c r="M1707" i="4"/>
  <c r="N1707" i="4"/>
  <c r="K1708" i="4"/>
  <c r="L1708" i="4"/>
  <c r="M1708" i="4"/>
  <c r="N1708" i="4"/>
  <c r="K1709" i="4"/>
  <c r="L1709" i="4"/>
  <c r="M1709" i="4"/>
  <c r="N1709" i="4"/>
  <c r="K1710" i="4"/>
  <c r="L1710" i="4"/>
  <c r="M1710" i="4"/>
  <c r="N1710" i="4"/>
  <c r="K1711" i="4"/>
  <c r="L1711" i="4"/>
  <c r="M1711" i="4"/>
  <c r="N1711" i="4"/>
  <c r="K1712" i="4"/>
  <c r="L1712" i="4"/>
  <c r="M1712" i="4"/>
  <c r="N1712" i="4"/>
  <c r="K1713" i="4"/>
  <c r="L1713" i="4"/>
  <c r="M1713" i="4"/>
  <c r="N1713" i="4"/>
  <c r="K1714" i="4"/>
  <c r="L1714" i="4"/>
  <c r="M1714" i="4"/>
  <c r="N1714" i="4"/>
  <c r="K1715" i="4"/>
  <c r="L1715" i="4"/>
  <c r="M1715" i="4"/>
  <c r="N1715" i="4"/>
  <c r="K1716" i="4"/>
  <c r="L1716" i="4"/>
  <c r="M1716" i="4"/>
  <c r="N1716" i="4"/>
  <c r="K1717" i="4"/>
  <c r="L1717" i="4"/>
  <c r="M1717" i="4"/>
  <c r="N1717" i="4"/>
  <c r="K1718" i="4"/>
  <c r="L1718" i="4"/>
  <c r="M1718" i="4"/>
  <c r="N1718" i="4"/>
  <c r="K1719" i="4"/>
  <c r="L1719" i="4"/>
  <c r="M1719" i="4"/>
  <c r="N1719" i="4"/>
  <c r="K1720" i="4"/>
  <c r="L1720" i="4"/>
  <c r="M1720" i="4"/>
  <c r="N1720" i="4"/>
  <c r="K1721" i="4"/>
  <c r="L1721" i="4"/>
  <c r="M1721" i="4"/>
  <c r="N1721" i="4"/>
  <c r="K1722" i="4"/>
  <c r="L1722" i="4"/>
  <c r="M1722" i="4"/>
  <c r="N1722" i="4"/>
  <c r="K1723" i="4"/>
  <c r="L1723" i="4"/>
  <c r="M1723" i="4"/>
  <c r="N1723" i="4"/>
  <c r="K1724" i="4"/>
  <c r="L1724" i="4"/>
  <c r="M1724" i="4"/>
  <c r="N1724" i="4"/>
  <c r="K1725" i="4"/>
  <c r="L1725" i="4"/>
  <c r="M1725" i="4"/>
  <c r="N1725" i="4"/>
  <c r="K1726" i="4"/>
  <c r="L1726" i="4"/>
  <c r="M1726" i="4"/>
  <c r="N1726" i="4"/>
  <c r="K1727" i="4"/>
  <c r="L1727" i="4"/>
  <c r="M1727" i="4"/>
  <c r="N1727" i="4"/>
  <c r="K1728" i="4"/>
  <c r="L1728" i="4"/>
  <c r="M1728" i="4"/>
  <c r="N1728" i="4"/>
  <c r="K1729" i="4"/>
  <c r="L1729" i="4"/>
  <c r="M1729" i="4"/>
  <c r="N1729" i="4"/>
  <c r="K1730" i="4"/>
  <c r="L1730" i="4"/>
  <c r="M1730" i="4"/>
  <c r="N1730" i="4"/>
  <c r="K1731" i="4"/>
  <c r="L1731" i="4"/>
  <c r="M1731" i="4"/>
  <c r="N1731" i="4"/>
  <c r="K1732" i="4"/>
  <c r="L1732" i="4"/>
  <c r="M1732" i="4"/>
  <c r="N1732" i="4"/>
  <c r="K1733" i="4"/>
  <c r="L1733" i="4"/>
  <c r="M1733" i="4"/>
  <c r="N1733" i="4"/>
  <c r="K1734" i="4"/>
  <c r="L1734" i="4"/>
  <c r="M1734" i="4"/>
  <c r="N1734" i="4"/>
  <c r="K1735" i="4"/>
  <c r="L1735" i="4"/>
  <c r="M1735" i="4"/>
  <c r="N1735" i="4"/>
  <c r="K1736" i="4"/>
  <c r="L1736" i="4"/>
  <c r="M1736" i="4"/>
  <c r="N1736" i="4"/>
  <c r="K1737" i="4"/>
  <c r="L1737" i="4"/>
  <c r="M1737" i="4"/>
  <c r="N1737" i="4"/>
  <c r="K1738" i="4"/>
  <c r="L1738" i="4"/>
  <c r="M1738" i="4"/>
  <c r="N1738" i="4"/>
  <c r="K1739" i="4"/>
  <c r="L1739" i="4"/>
  <c r="M1739" i="4"/>
  <c r="N1739" i="4"/>
  <c r="K1740" i="4"/>
  <c r="L1740" i="4"/>
  <c r="M1740" i="4"/>
  <c r="N1740" i="4"/>
  <c r="K1741" i="4"/>
  <c r="L1741" i="4"/>
  <c r="M1741" i="4"/>
  <c r="N1741" i="4"/>
  <c r="K1742" i="4"/>
  <c r="L1742" i="4"/>
  <c r="M1742" i="4"/>
  <c r="N1742" i="4"/>
  <c r="K1743" i="4"/>
  <c r="L1743" i="4"/>
  <c r="M1743" i="4"/>
  <c r="N1743" i="4"/>
  <c r="K1744" i="4"/>
  <c r="L1744" i="4"/>
  <c r="M1744" i="4"/>
  <c r="N1744" i="4"/>
  <c r="K1745" i="4"/>
  <c r="L1745" i="4"/>
  <c r="M1745" i="4"/>
  <c r="N1745" i="4"/>
  <c r="K1746" i="4"/>
  <c r="L1746" i="4"/>
  <c r="M1746" i="4"/>
  <c r="N1746" i="4"/>
  <c r="K1747" i="4"/>
  <c r="L1747" i="4"/>
  <c r="M1747" i="4"/>
  <c r="N1747" i="4"/>
  <c r="K1748" i="4"/>
  <c r="L1748" i="4"/>
  <c r="M1748" i="4"/>
  <c r="N1748" i="4"/>
  <c r="K1749" i="4"/>
  <c r="L1749" i="4"/>
  <c r="M1749" i="4"/>
  <c r="N1749" i="4"/>
  <c r="K1750" i="4"/>
  <c r="L1750" i="4"/>
  <c r="M1750" i="4"/>
  <c r="N1750" i="4"/>
  <c r="K1751" i="4"/>
  <c r="L1751" i="4"/>
  <c r="M1751" i="4"/>
  <c r="N1751" i="4"/>
  <c r="K1752" i="4"/>
  <c r="L1752" i="4"/>
  <c r="M1752" i="4"/>
  <c r="N1752" i="4"/>
  <c r="K1753" i="4"/>
  <c r="L1753" i="4"/>
  <c r="M1753" i="4"/>
  <c r="N1753" i="4"/>
  <c r="K1754" i="4"/>
  <c r="L1754" i="4"/>
  <c r="M1754" i="4"/>
  <c r="N1754" i="4"/>
  <c r="K1755" i="4"/>
  <c r="L1755" i="4"/>
  <c r="M1755" i="4"/>
  <c r="N1755" i="4"/>
  <c r="K1756" i="4"/>
  <c r="L1756" i="4"/>
  <c r="M1756" i="4"/>
  <c r="N1756" i="4"/>
  <c r="K1757" i="4"/>
  <c r="L1757" i="4"/>
  <c r="M1757" i="4"/>
  <c r="N1757" i="4"/>
  <c r="K1758" i="4"/>
  <c r="L1758" i="4"/>
  <c r="M1758" i="4"/>
  <c r="N1758" i="4"/>
  <c r="K1759" i="4"/>
  <c r="L1759" i="4"/>
  <c r="M1759" i="4"/>
  <c r="N1759" i="4"/>
  <c r="K1760" i="4"/>
  <c r="L1760" i="4"/>
  <c r="M1760" i="4"/>
  <c r="N1760" i="4"/>
  <c r="K1761" i="4"/>
  <c r="L1761" i="4"/>
  <c r="M1761" i="4"/>
  <c r="N1761" i="4"/>
  <c r="K1762" i="4"/>
  <c r="L1762" i="4"/>
  <c r="M1762" i="4"/>
  <c r="N1762" i="4"/>
  <c r="K1763" i="4"/>
  <c r="L1763" i="4"/>
  <c r="M1763" i="4"/>
  <c r="N1763" i="4"/>
  <c r="K1764" i="4"/>
  <c r="L1764" i="4"/>
  <c r="M1764" i="4"/>
  <c r="N1764" i="4"/>
  <c r="K1765" i="4"/>
  <c r="L1765" i="4"/>
  <c r="M1765" i="4"/>
  <c r="N1765" i="4"/>
  <c r="K1766" i="4"/>
  <c r="L1766" i="4"/>
  <c r="M1766" i="4"/>
  <c r="N1766" i="4"/>
  <c r="K1767" i="4"/>
  <c r="L1767" i="4"/>
  <c r="M1767" i="4"/>
  <c r="N1767" i="4"/>
  <c r="K1768" i="4"/>
  <c r="L1768" i="4"/>
  <c r="M1768" i="4"/>
  <c r="N1768" i="4"/>
  <c r="K1769" i="4"/>
  <c r="L1769" i="4"/>
  <c r="M1769" i="4"/>
  <c r="N1769" i="4"/>
  <c r="K1770" i="4"/>
  <c r="L1770" i="4"/>
  <c r="M1770" i="4"/>
  <c r="N1770" i="4"/>
  <c r="K1771" i="4"/>
  <c r="L1771" i="4"/>
  <c r="M1771" i="4"/>
  <c r="N1771" i="4"/>
  <c r="K1772" i="4"/>
  <c r="L1772" i="4"/>
  <c r="M1772" i="4"/>
  <c r="N1772" i="4"/>
  <c r="K1773" i="4"/>
  <c r="L1773" i="4"/>
  <c r="M1773" i="4"/>
  <c r="N1773" i="4"/>
  <c r="K1774" i="4"/>
  <c r="L1774" i="4"/>
  <c r="M1774" i="4"/>
  <c r="N1774" i="4"/>
  <c r="K1775" i="4"/>
  <c r="L1775" i="4"/>
  <c r="M1775" i="4"/>
  <c r="N1775" i="4"/>
  <c r="K1776" i="4"/>
  <c r="L1776" i="4"/>
  <c r="M1776" i="4"/>
  <c r="N1776" i="4"/>
  <c r="K1777" i="4"/>
  <c r="L1777" i="4"/>
  <c r="M1777" i="4"/>
  <c r="N1777" i="4"/>
  <c r="K1778" i="4"/>
  <c r="L1778" i="4"/>
  <c r="M1778" i="4"/>
  <c r="N1778" i="4"/>
  <c r="K1779" i="4"/>
  <c r="L1779" i="4"/>
  <c r="M1779" i="4"/>
  <c r="N1779" i="4"/>
  <c r="K1780" i="4"/>
  <c r="L1780" i="4"/>
  <c r="M1780" i="4"/>
  <c r="N1780" i="4"/>
  <c r="K1781" i="4"/>
  <c r="L1781" i="4"/>
  <c r="M1781" i="4"/>
  <c r="N1781" i="4"/>
  <c r="K1782" i="4"/>
  <c r="L1782" i="4"/>
  <c r="M1782" i="4"/>
  <c r="N1782" i="4"/>
  <c r="K1783" i="4"/>
  <c r="L1783" i="4"/>
  <c r="M1783" i="4"/>
  <c r="N1783" i="4"/>
  <c r="K1784" i="4"/>
  <c r="L1784" i="4"/>
  <c r="M1784" i="4"/>
  <c r="N1784" i="4"/>
  <c r="K1785" i="4"/>
  <c r="L1785" i="4"/>
  <c r="M1785" i="4"/>
  <c r="N1785" i="4"/>
  <c r="K1786" i="4"/>
  <c r="L1786" i="4"/>
  <c r="M1786" i="4"/>
  <c r="N1786" i="4"/>
  <c r="K1787" i="4"/>
  <c r="L1787" i="4"/>
  <c r="M1787" i="4"/>
  <c r="N1787" i="4"/>
  <c r="K1788" i="4"/>
  <c r="L1788" i="4"/>
  <c r="M1788" i="4"/>
  <c r="N1788" i="4"/>
  <c r="K1789" i="4"/>
  <c r="L1789" i="4"/>
  <c r="M1789" i="4"/>
  <c r="N1789" i="4"/>
  <c r="K1790" i="4"/>
  <c r="L1790" i="4"/>
  <c r="M1790" i="4"/>
  <c r="N1790" i="4"/>
  <c r="K1791" i="4"/>
  <c r="L1791" i="4"/>
  <c r="M1791" i="4"/>
  <c r="N1791" i="4"/>
  <c r="K1792" i="4"/>
  <c r="L1792" i="4"/>
  <c r="M1792" i="4"/>
  <c r="N1792" i="4"/>
  <c r="K1793" i="4"/>
  <c r="L1793" i="4"/>
  <c r="M1793" i="4"/>
  <c r="N1793" i="4"/>
  <c r="K1794" i="4"/>
  <c r="L1794" i="4"/>
  <c r="M1794" i="4"/>
  <c r="N1794" i="4"/>
  <c r="K1795" i="4"/>
  <c r="L1795" i="4"/>
  <c r="M1795" i="4"/>
  <c r="N1795" i="4"/>
  <c r="K1796" i="4"/>
  <c r="L1796" i="4"/>
  <c r="M1796" i="4"/>
  <c r="N1796" i="4"/>
  <c r="K1797" i="4"/>
  <c r="L1797" i="4"/>
  <c r="M1797" i="4"/>
  <c r="N1797" i="4"/>
  <c r="K1798" i="4"/>
  <c r="L1798" i="4"/>
  <c r="M1798" i="4"/>
  <c r="N1798" i="4"/>
  <c r="K1799" i="4"/>
  <c r="L1799" i="4"/>
  <c r="M1799" i="4"/>
  <c r="N1799" i="4"/>
  <c r="K1800" i="4"/>
  <c r="L1800" i="4"/>
  <c r="M1800" i="4"/>
  <c r="N1800" i="4"/>
  <c r="K1801" i="4"/>
  <c r="L1801" i="4"/>
  <c r="M1801" i="4"/>
  <c r="N1801" i="4"/>
  <c r="K1802" i="4"/>
  <c r="L1802" i="4"/>
  <c r="M1802" i="4"/>
  <c r="N1802" i="4"/>
  <c r="K1803" i="4"/>
  <c r="L1803" i="4"/>
  <c r="M1803" i="4"/>
  <c r="N1803" i="4"/>
  <c r="K1804" i="4"/>
  <c r="L1804" i="4"/>
  <c r="M1804" i="4"/>
  <c r="N1804" i="4"/>
  <c r="K1805" i="4"/>
  <c r="L1805" i="4"/>
  <c r="M1805" i="4"/>
  <c r="N1805" i="4"/>
  <c r="K1806" i="4"/>
  <c r="L1806" i="4"/>
  <c r="M1806" i="4"/>
  <c r="N1806" i="4"/>
  <c r="K1807" i="4"/>
  <c r="L1807" i="4"/>
  <c r="M1807" i="4"/>
  <c r="N1807" i="4"/>
  <c r="K1808" i="4"/>
  <c r="L1808" i="4"/>
  <c r="M1808" i="4"/>
  <c r="N1808" i="4"/>
  <c r="K1809" i="4"/>
  <c r="L1809" i="4"/>
  <c r="M1809" i="4"/>
  <c r="N1809" i="4"/>
  <c r="K1810" i="4"/>
  <c r="L1810" i="4"/>
  <c r="M1810" i="4"/>
  <c r="N1810" i="4"/>
  <c r="K1811" i="4"/>
  <c r="L1811" i="4"/>
  <c r="M1811" i="4"/>
  <c r="N1811" i="4"/>
  <c r="K1812" i="4"/>
  <c r="L1812" i="4"/>
  <c r="M1812" i="4"/>
  <c r="N1812" i="4"/>
  <c r="K1813" i="4"/>
  <c r="L1813" i="4"/>
  <c r="M1813" i="4"/>
  <c r="N1813" i="4"/>
  <c r="K1814" i="4"/>
  <c r="L1814" i="4"/>
  <c r="M1814" i="4"/>
  <c r="N1814" i="4"/>
  <c r="K1815" i="4"/>
  <c r="L1815" i="4"/>
  <c r="M1815" i="4"/>
  <c r="N1815" i="4"/>
  <c r="K1816" i="4"/>
  <c r="L1816" i="4"/>
  <c r="M1816" i="4"/>
  <c r="N1816" i="4"/>
  <c r="K1817" i="4"/>
  <c r="L1817" i="4"/>
  <c r="M1817" i="4"/>
  <c r="N1817" i="4"/>
  <c r="K1818" i="4"/>
  <c r="L1818" i="4"/>
  <c r="M1818" i="4"/>
  <c r="N1818" i="4"/>
  <c r="K1819" i="4"/>
  <c r="L1819" i="4"/>
  <c r="M1819" i="4"/>
  <c r="N1819" i="4"/>
  <c r="K1820" i="4"/>
  <c r="L1820" i="4"/>
  <c r="M1820" i="4"/>
  <c r="N1820" i="4"/>
  <c r="K1821" i="4"/>
  <c r="L1821" i="4"/>
  <c r="M1821" i="4"/>
  <c r="N1821" i="4"/>
  <c r="K1822" i="4"/>
  <c r="L1822" i="4"/>
  <c r="M1822" i="4"/>
  <c r="N1822" i="4"/>
  <c r="K1823" i="4"/>
  <c r="L1823" i="4"/>
  <c r="M1823" i="4"/>
  <c r="N1823" i="4"/>
  <c r="K1824" i="4"/>
  <c r="L1824" i="4"/>
  <c r="M1824" i="4"/>
  <c r="N1824" i="4"/>
  <c r="K1825" i="4"/>
  <c r="L1825" i="4"/>
  <c r="M1825" i="4"/>
  <c r="N1825" i="4"/>
  <c r="K1826" i="4"/>
  <c r="L1826" i="4"/>
  <c r="M1826" i="4"/>
  <c r="N1826" i="4"/>
  <c r="K1827" i="4"/>
  <c r="L1827" i="4"/>
  <c r="M1827" i="4"/>
  <c r="N1827" i="4"/>
  <c r="K1828" i="4"/>
  <c r="L1828" i="4"/>
  <c r="M1828" i="4"/>
  <c r="N1828" i="4"/>
  <c r="K1829" i="4"/>
  <c r="L1829" i="4"/>
  <c r="M1829" i="4"/>
  <c r="N1829" i="4"/>
  <c r="K1830" i="4"/>
  <c r="L1830" i="4"/>
  <c r="M1830" i="4"/>
  <c r="N1830" i="4"/>
  <c r="K1831" i="4"/>
  <c r="L1831" i="4"/>
  <c r="M1831" i="4"/>
  <c r="N1831" i="4"/>
  <c r="K1832" i="4"/>
  <c r="L1832" i="4"/>
  <c r="M1832" i="4"/>
  <c r="N1832" i="4"/>
  <c r="K1833" i="4"/>
  <c r="L1833" i="4"/>
  <c r="M1833" i="4"/>
  <c r="N1833" i="4"/>
  <c r="K1834" i="4"/>
  <c r="L1834" i="4"/>
  <c r="M1834" i="4"/>
  <c r="N1834" i="4"/>
  <c r="K1835" i="4"/>
  <c r="L1835" i="4"/>
  <c r="M1835" i="4"/>
  <c r="N1835" i="4"/>
  <c r="K1836" i="4"/>
  <c r="L1836" i="4"/>
  <c r="M1836" i="4"/>
  <c r="N1836" i="4"/>
  <c r="K1837" i="4"/>
  <c r="L1837" i="4"/>
  <c r="M1837" i="4"/>
  <c r="N1837" i="4"/>
  <c r="K1838" i="4"/>
  <c r="L1838" i="4"/>
  <c r="M1838" i="4"/>
  <c r="N1838" i="4"/>
  <c r="K1839" i="4"/>
  <c r="L1839" i="4"/>
  <c r="M1839" i="4"/>
  <c r="N1839" i="4"/>
  <c r="K1840" i="4"/>
  <c r="L1840" i="4"/>
  <c r="M1840" i="4"/>
  <c r="N1840" i="4"/>
  <c r="K1841" i="4"/>
  <c r="L1841" i="4"/>
  <c r="M1841" i="4"/>
  <c r="N1841" i="4"/>
  <c r="K1842" i="4"/>
  <c r="L1842" i="4"/>
  <c r="M1842" i="4"/>
  <c r="N1842" i="4"/>
  <c r="K1843" i="4"/>
  <c r="L1843" i="4"/>
  <c r="M1843" i="4"/>
  <c r="N1843" i="4"/>
  <c r="K1844" i="4"/>
  <c r="L1844" i="4"/>
  <c r="M1844" i="4"/>
  <c r="N1844" i="4"/>
  <c r="K1845" i="4"/>
  <c r="L1845" i="4"/>
  <c r="M1845" i="4"/>
  <c r="N1845" i="4"/>
  <c r="K1846" i="4"/>
  <c r="L1846" i="4"/>
  <c r="M1846" i="4"/>
  <c r="N1846" i="4"/>
  <c r="K1847" i="4"/>
  <c r="L1847" i="4"/>
  <c r="M1847" i="4"/>
  <c r="N1847" i="4"/>
  <c r="K1848" i="4"/>
  <c r="L1848" i="4"/>
  <c r="M1848" i="4"/>
  <c r="N1848" i="4"/>
  <c r="K1849" i="4"/>
  <c r="L1849" i="4"/>
  <c r="M1849" i="4"/>
  <c r="N1849" i="4"/>
  <c r="K1850" i="4"/>
  <c r="L1850" i="4"/>
  <c r="M1850" i="4"/>
  <c r="N1850" i="4"/>
  <c r="K1851" i="4"/>
  <c r="L1851" i="4"/>
  <c r="M1851" i="4"/>
  <c r="N1851" i="4"/>
  <c r="K1852" i="4"/>
  <c r="L1852" i="4"/>
  <c r="M1852" i="4"/>
  <c r="N1852" i="4"/>
  <c r="K1853" i="4"/>
  <c r="L1853" i="4"/>
  <c r="M1853" i="4"/>
  <c r="N1853" i="4"/>
  <c r="K1854" i="4"/>
  <c r="L1854" i="4"/>
  <c r="M1854" i="4"/>
  <c r="N1854" i="4"/>
  <c r="K1855" i="4"/>
  <c r="L1855" i="4"/>
  <c r="M1855" i="4"/>
  <c r="N1855" i="4"/>
  <c r="K1856" i="4"/>
  <c r="L1856" i="4"/>
  <c r="M1856" i="4"/>
  <c r="N1856" i="4"/>
  <c r="K1857" i="4"/>
  <c r="L1857" i="4"/>
  <c r="M1857" i="4"/>
  <c r="N1857" i="4"/>
  <c r="K1858" i="4"/>
  <c r="L1858" i="4"/>
  <c r="M1858" i="4"/>
  <c r="N1858" i="4"/>
  <c r="K1859" i="4"/>
  <c r="L1859" i="4"/>
  <c r="M1859" i="4"/>
  <c r="N1859" i="4"/>
  <c r="K1860" i="4"/>
  <c r="L1860" i="4"/>
  <c r="M1860" i="4"/>
  <c r="N1860" i="4"/>
  <c r="K1861" i="4"/>
  <c r="L1861" i="4"/>
  <c r="M1861" i="4"/>
  <c r="N1861" i="4"/>
  <c r="K1862" i="4"/>
  <c r="L1862" i="4"/>
  <c r="M1862" i="4"/>
  <c r="N1862" i="4"/>
  <c r="K1863" i="4"/>
  <c r="L1863" i="4"/>
  <c r="M1863" i="4"/>
  <c r="N1863" i="4"/>
  <c r="K1864" i="4"/>
  <c r="L1864" i="4"/>
  <c r="M1864" i="4"/>
  <c r="N1864" i="4"/>
  <c r="K1865" i="4"/>
  <c r="L1865" i="4"/>
  <c r="M1865" i="4"/>
  <c r="N1865" i="4"/>
  <c r="K1866" i="4"/>
  <c r="L1866" i="4"/>
  <c r="M1866" i="4"/>
  <c r="N1866" i="4"/>
  <c r="K1867" i="4"/>
  <c r="L1867" i="4"/>
  <c r="M1867" i="4"/>
  <c r="N1867" i="4"/>
  <c r="K1868" i="4"/>
  <c r="L1868" i="4"/>
  <c r="M1868" i="4"/>
  <c r="N1868" i="4"/>
  <c r="K1869" i="4"/>
  <c r="L1869" i="4"/>
  <c r="M1869" i="4"/>
  <c r="N1869" i="4"/>
  <c r="K1870" i="4"/>
  <c r="L1870" i="4"/>
  <c r="M1870" i="4"/>
  <c r="N1870" i="4"/>
  <c r="K1871" i="4"/>
  <c r="L1871" i="4"/>
  <c r="M1871" i="4"/>
  <c r="N1871" i="4"/>
  <c r="K1872" i="4"/>
  <c r="L1872" i="4"/>
  <c r="M1872" i="4"/>
  <c r="N1872" i="4"/>
  <c r="K1873" i="4"/>
  <c r="L1873" i="4"/>
  <c r="M1873" i="4"/>
  <c r="N1873" i="4"/>
  <c r="K1874" i="4"/>
  <c r="L1874" i="4"/>
  <c r="M1874" i="4"/>
  <c r="N1874" i="4"/>
  <c r="K1875" i="4"/>
  <c r="L1875" i="4"/>
  <c r="M1875" i="4"/>
  <c r="N1875" i="4"/>
  <c r="K1876" i="4"/>
  <c r="L1876" i="4"/>
  <c r="M1876" i="4"/>
  <c r="N1876" i="4"/>
  <c r="K1877" i="4"/>
  <c r="L1877" i="4"/>
  <c r="M1877" i="4"/>
  <c r="N1877" i="4"/>
  <c r="K1878" i="4"/>
  <c r="L1878" i="4"/>
  <c r="M1878" i="4"/>
  <c r="N1878" i="4"/>
  <c r="K1879" i="4"/>
  <c r="L1879" i="4"/>
  <c r="M1879" i="4"/>
  <c r="N1879" i="4"/>
  <c r="K1880" i="4"/>
  <c r="L1880" i="4"/>
  <c r="M1880" i="4"/>
  <c r="N1880" i="4"/>
  <c r="K1881" i="4"/>
  <c r="L1881" i="4"/>
  <c r="M1881" i="4"/>
  <c r="N1881" i="4"/>
  <c r="K1882" i="4"/>
  <c r="L1882" i="4"/>
  <c r="M1882" i="4"/>
  <c r="N1882" i="4"/>
  <c r="K1883" i="4"/>
  <c r="L1883" i="4"/>
  <c r="M1883" i="4"/>
  <c r="N1883" i="4"/>
  <c r="K1884" i="4"/>
  <c r="L1884" i="4"/>
  <c r="M1884" i="4"/>
  <c r="N1884" i="4"/>
  <c r="K1885" i="4"/>
  <c r="L1885" i="4"/>
  <c r="M1885" i="4"/>
  <c r="N1885" i="4"/>
  <c r="K1886" i="4"/>
  <c r="L1886" i="4"/>
  <c r="M1886" i="4"/>
  <c r="N1886" i="4"/>
  <c r="K1887" i="4"/>
  <c r="L1887" i="4"/>
  <c r="M1887" i="4"/>
  <c r="N1887" i="4"/>
  <c r="K1888" i="4"/>
  <c r="L1888" i="4"/>
  <c r="M1888" i="4"/>
  <c r="N1888" i="4"/>
  <c r="K1889" i="4"/>
  <c r="L1889" i="4"/>
  <c r="M1889" i="4"/>
  <c r="N1889" i="4"/>
  <c r="K1890" i="4"/>
  <c r="L1890" i="4"/>
  <c r="M1890" i="4"/>
  <c r="N1890" i="4"/>
  <c r="K1891" i="4"/>
  <c r="L1891" i="4"/>
  <c r="M1891" i="4"/>
  <c r="N1891" i="4"/>
  <c r="K1892" i="4"/>
  <c r="L1892" i="4"/>
  <c r="M1892" i="4"/>
  <c r="N1892" i="4"/>
  <c r="K1893" i="4"/>
  <c r="L1893" i="4"/>
  <c r="M1893" i="4"/>
  <c r="N1893" i="4"/>
  <c r="K1894" i="4"/>
  <c r="L1894" i="4"/>
  <c r="M1894" i="4"/>
  <c r="N1894" i="4"/>
  <c r="K1895" i="4"/>
  <c r="L1895" i="4"/>
  <c r="M1895" i="4"/>
  <c r="N1895" i="4"/>
  <c r="K1896" i="4"/>
  <c r="L1896" i="4"/>
  <c r="M1896" i="4"/>
  <c r="N1896" i="4"/>
  <c r="K1897" i="4"/>
  <c r="L1897" i="4"/>
  <c r="M1897" i="4"/>
  <c r="N1897" i="4"/>
  <c r="K1898" i="4"/>
  <c r="L1898" i="4"/>
  <c r="M1898" i="4"/>
  <c r="N1898" i="4"/>
  <c r="K1899" i="4"/>
  <c r="L1899" i="4"/>
  <c r="M1899" i="4"/>
  <c r="N1899" i="4"/>
  <c r="K1900" i="4"/>
  <c r="L1900" i="4"/>
  <c r="M1900" i="4"/>
  <c r="N1900" i="4"/>
  <c r="K1901" i="4"/>
  <c r="L1901" i="4"/>
  <c r="M1901" i="4"/>
  <c r="N1901" i="4"/>
  <c r="K1902" i="4"/>
  <c r="L1902" i="4"/>
  <c r="M1902" i="4"/>
  <c r="N1902" i="4"/>
  <c r="K1903" i="4"/>
  <c r="L1903" i="4"/>
  <c r="M1903" i="4"/>
  <c r="N1903" i="4"/>
  <c r="K1904" i="4"/>
  <c r="L1904" i="4"/>
  <c r="M1904" i="4"/>
  <c r="N1904" i="4"/>
  <c r="K1905" i="4"/>
  <c r="L1905" i="4"/>
  <c r="M1905" i="4"/>
  <c r="N1905" i="4"/>
  <c r="K1906" i="4"/>
  <c r="L1906" i="4"/>
  <c r="M1906" i="4"/>
  <c r="N1906" i="4"/>
  <c r="K1907" i="4"/>
  <c r="L1907" i="4"/>
  <c r="M1907" i="4"/>
  <c r="N1907" i="4"/>
  <c r="K1908" i="4"/>
  <c r="L1908" i="4"/>
  <c r="M1908" i="4"/>
  <c r="N1908" i="4"/>
  <c r="K1909" i="4"/>
  <c r="L1909" i="4"/>
  <c r="M1909" i="4"/>
  <c r="N1909" i="4"/>
  <c r="K1910" i="4"/>
  <c r="L1910" i="4"/>
  <c r="M1910" i="4"/>
  <c r="N1910" i="4"/>
  <c r="K1911" i="4"/>
  <c r="L1911" i="4"/>
  <c r="M1911" i="4"/>
  <c r="N1911" i="4"/>
  <c r="K1912" i="4"/>
  <c r="L1912" i="4"/>
  <c r="M1912" i="4"/>
  <c r="N1912" i="4"/>
  <c r="K1913" i="4"/>
  <c r="L1913" i="4"/>
  <c r="M1913" i="4"/>
  <c r="N1913" i="4"/>
  <c r="K1914" i="4"/>
  <c r="L1914" i="4"/>
  <c r="M1914" i="4"/>
  <c r="N1914" i="4"/>
  <c r="K1915" i="4"/>
  <c r="L1915" i="4"/>
  <c r="M1915" i="4"/>
  <c r="N1915" i="4"/>
  <c r="K1916" i="4"/>
  <c r="L1916" i="4"/>
  <c r="M1916" i="4"/>
  <c r="N1916" i="4"/>
  <c r="K1917" i="4"/>
  <c r="L1917" i="4"/>
  <c r="M1917" i="4"/>
  <c r="N1917" i="4"/>
  <c r="K1918" i="4"/>
  <c r="L1918" i="4"/>
  <c r="M1918" i="4"/>
  <c r="N1918" i="4"/>
  <c r="K1919" i="4"/>
  <c r="L1919" i="4"/>
  <c r="M1919" i="4"/>
  <c r="N1919" i="4"/>
  <c r="K1920" i="4"/>
  <c r="L1920" i="4"/>
  <c r="M1920" i="4"/>
  <c r="N1920" i="4"/>
  <c r="K1921" i="4"/>
  <c r="L1921" i="4"/>
  <c r="M1921" i="4"/>
  <c r="N1921" i="4"/>
  <c r="K1922" i="4"/>
  <c r="L1922" i="4"/>
  <c r="M1922" i="4"/>
  <c r="N1922" i="4"/>
  <c r="K1923" i="4"/>
  <c r="L1923" i="4"/>
  <c r="M1923" i="4"/>
  <c r="N1923" i="4"/>
  <c r="K1924" i="4"/>
  <c r="L1924" i="4"/>
  <c r="M1924" i="4"/>
  <c r="N1924" i="4"/>
  <c r="K1925" i="4"/>
  <c r="L1925" i="4"/>
  <c r="M1925" i="4"/>
  <c r="N1925" i="4"/>
  <c r="K1926" i="4"/>
  <c r="L1926" i="4"/>
  <c r="M1926" i="4"/>
  <c r="N1926" i="4"/>
  <c r="K1927" i="4"/>
  <c r="L1927" i="4"/>
  <c r="M1927" i="4"/>
  <c r="N1927" i="4"/>
  <c r="K1928" i="4"/>
  <c r="L1928" i="4"/>
  <c r="M1928" i="4"/>
  <c r="N1928" i="4"/>
  <c r="K1929" i="4"/>
  <c r="L1929" i="4"/>
  <c r="M1929" i="4"/>
  <c r="N1929" i="4"/>
  <c r="K1930" i="4"/>
  <c r="L1930" i="4"/>
  <c r="M1930" i="4"/>
  <c r="N1930" i="4"/>
  <c r="K1931" i="4"/>
  <c r="L1931" i="4"/>
  <c r="M1931" i="4"/>
  <c r="N1931" i="4"/>
  <c r="K1932" i="4"/>
  <c r="L1932" i="4"/>
  <c r="M1932" i="4"/>
  <c r="N1932" i="4"/>
  <c r="K1933" i="4"/>
  <c r="L1933" i="4"/>
  <c r="M1933" i="4"/>
  <c r="N1933" i="4"/>
  <c r="K1934" i="4"/>
  <c r="L1934" i="4"/>
  <c r="M1934" i="4"/>
  <c r="N1934" i="4"/>
  <c r="K1935" i="4"/>
  <c r="L1935" i="4"/>
  <c r="M1935" i="4"/>
  <c r="N1935" i="4"/>
  <c r="K1936" i="4"/>
  <c r="L1936" i="4"/>
  <c r="M1936" i="4"/>
  <c r="N1936" i="4"/>
  <c r="K1937" i="4"/>
  <c r="L1937" i="4"/>
  <c r="M1937" i="4"/>
  <c r="N1937" i="4"/>
  <c r="K1938" i="4"/>
  <c r="L1938" i="4"/>
  <c r="M1938" i="4"/>
  <c r="N1938" i="4"/>
  <c r="K1939" i="4"/>
  <c r="L1939" i="4"/>
  <c r="M1939" i="4"/>
  <c r="N1939" i="4"/>
  <c r="K1940" i="4"/>
  <c r="L1940" i="4"/>
  <c r="M1940" i="4"/>
  <c r="N1940" i="4"/>
  <c r="K1941" i="4"/>
  <c r="L1941" i="4"/>
  <c r="M1941" i="4"/>
  <c r="N1941" i="4"/>
  <c r="K1942" i="4"/>
  <c r="L1942" i="4"/>
  <c r="M1942" i="4"/>
  <c r="N1942" i="4"/>
  <c r="K1943" i="4"/>
  <c r="L1943" i="4"/>
  <c r="M1943" i="4"/>
  <c r="N1943" i="4"/>
  <c r="K1944" i="4"/>
  <c r="L1944" i="4"/>
  <c r="M1944" i="4"/>
  <c r="N1944" i="4"/>
  <c r="K1945" i="4"/>
  <c r="L1945" i="4"/>
  <c r="M1945" i="4"/>
  <c r="N1945" i="4"/>
  <c r="K1946" i="4"/>
  <c r="L1946" i="4"/>
  <c r="M1946" i="4"/>
  <c r="N1946" i="4"/>
  <c r="K1947" i="4"/>
  <c r="L1947" i="4"/>
  <c r="M1947" i="4"/>
  <c r="N1947" i="4"/>
  <c r="K1948" i="4"/>
  <c r="L1948" i="4"/>
  <c r="M1948" i="4"/>
  <c r="N1948" i="4"/>
  <c r="K1949" i="4"/>
  <c r="L1949" i="4"/>
  <c r="M1949" i="4"/>
  <c r="N1949" i="4"/>
  <c r="K1950" i="4"/>
  <c r="L1950" i="4"/>
  <c r="M1950" i="4"/>
  <c r="N1950" i="4"/>
  <c r="K1951" i="4"/>
  <c r="L1951" i="4"/>
  <c r="M1951" i="4"/>
  <c r="N1951" i="4"/>
  <c r="K1952" i="4"/>
  <c r="L1952" i="4"/>
  <c r="M1952" i="4"/>
  <c r="N1952" i="4"/>
  <c r="K1953" i="4"/>
  <c r="L1953" i="4"/>
  <c r="M1953" i="4"/>
  <c r="N1953" i="4"/>
  <c r="K1954" i="4"/>
  <c r="L1954" i="4"/>
  <c r="M1954" i="4"/>
  <c r="N1954" i="4"/>
  <c r="K1955" i="4"/>
  <c r="L1955" i="4"/>
  <c r="M1955" i="4"/>
  <c r="N1955" i="4"/>
  <c r="K1956" i="4"/>
  <c r="L1956" i="4"/>
  <c r="M1956" i="4"/>
  <c r="N1956" i="4"/>
  <c r="K1957" i="4"/>
  <c r="L1957" i="4"/>
  <c r="M1957" i="4"/>
  <c r="N1957" i="4"/>
  <c r="K1958" i="4"/>
  <c r="L1958" i="4"/>
  <c r="M1958" i="4"/>
  <c r="N1958" i="4"/>
  <c r="K1959" i="4"/>
  <c r="L1959" i="4"/>
  <c r="M1959" i="4"/>
  <c r="N1959" i="4"/>
  <c r="K1960" i="4"/>
  <c r="L1960" i="4"/>
  <c r="M1960" i="4"/>
  <c r="N1960" i="4"/>
  <c r="K1961" i="4"/>
  <c r="L1961" i="4"/>
  <c r="M1961" i="4"/>
  <c r="N1961" i="4"/>
  <c r="K1962" i="4"/>
  <c r="L1962" i="4"/>
  <c r="M1962" i="4"/>
  <c r="N1962" i="4"/>
  <c r="K1963" i="4"/>
  <c r="L1963" i="4"/>
  <c r="M1963" i="4"/>
  <c r="N1963" i="4"/>
  <c r="K1964" i="4"/>
  <c r="L1964" i="4"/>
  <c r="M1964" i="4"/>
  <c r="N1964" i="4"/>
  <c r="K1965" i="4"/>
  <c r="L1965" i="4"/>
  <c r="M1965" i="4"/>
  <c r="N1965" i="4"/>
  <c r="K1966" i="4"/>
  <c r="L1966" i="4"/>
  <c r="M1966" i="4"/>
  <c r="N1966" i="4"/>
  <c r="K1967" i="4"/>
  <c r="L1967" i="4"/>
  <c r="M1967" i="4"/>
  <c r="N1967" i="4"/>
  <c r="K1968" i="4"/>
  <c r="L1968" i="4"/>
  <c r="M1968" i="4"/>
  <c r="N1968" i="4"/>
  <c r="K1969" i="4"/>
  <c r="L1969" i="4"/>
  <c r="M1969" i="4"/>
  <c r="N1969" i="4"/>
  <c r="K1970" i="4"/>
  <c r="L1970" i="4"/>
  <c r="M1970" i="4"/>
  <c r="N1970" i="4"/>
  <c r="K1971" i="4"/>
  <c r="L1971" i="4"/>
  <c r="M1971" i="4"/>
  <c r="N1971" i="4"/>
  <c r="K1972" i="4"/>
  <c r="L1972" i="4"/>
  <c r="M1972" i="4"/>
  <c r="N1972" i="4"/>
  <c r="K1973" i="4"/>
  <c r="L1973" i="4"/>
  <c r="M1973" i="4"/>
  <c r="N1973" i="4"/>
  <c r="K1974" i="4"/>
  <c r="L1974" i="4"/>
  <c r="M1974" i="4"/>
  <c r="N1974" i="4"/>
  <c r="K1975" i="4"/>
  <c r="L1975" i="4"/>
  <c r="M1975" i="4"/>
  <c r="N1975" i="4"/>
  <c r="K1976" i="4"/>
  <c r="L1976" i="4"/>
  <c r="M1976" i="4"/>
  <c r="N1976" i="4"/>
  <c r="K1977" i="4"/>
  <c r="L1977" i="4"/>
  <c r="M1977" i="4"/>
  <c r="N1977" i="4"/>
  <c r="K1978" i="4"/>
  <c r="L1978" i="4"/>
  <c r="M1978" i="4"/>
  <c r="N1978" i="4"/>
  <c r="K1979" i="4"/>
  <c r="L1979" i="4"/>
  <c r="M1979" i="4"/>
  <c r="N1979" i="4"/>
  <c r="K1980" i="4"/>
  <c r="L1980" i="4"/>
  <c r="M1980" i="4"/>
  <c r="N1980" i="4"/>
  <c r="K1981" i="4"/>
  <c r="L1981" i="4"/>
  <c r="M1981" i="4"/>
  <c r="N1981" i="4"/>
  <c r="K1982" i="4"/>
  <c r="L1982" i="4"/>
  <c r="M1982" i="4"/>
  <c r="N1982" i="4"/>
  <c r="K1983" i="4"/>
  <c r="L1983" i="4"/>
  <c r="M1983" i="4"/>
  <c r="N1983" i="4"/>
  <c r="K1984" i="4"/>
  <c r="L1984" i="4"/>
  <c r="M1984" i="4"/>
  <c r="N1984" i="4"/>
  <c r="K1985" i="4"/>
  <c r="L1985" i="4"/>
  <c r="M1985" i="4"/>
  <c r="N1985" i="4"/>
  <c r="K1986" i="4"/>
  <c r="L1986" i="4"/>
  <c r="M1986" i="4"/>
  <c r="N1986" i="4"/>
  <c r="K1987" i="4"/>
  <c r="L1987" i="4"/>
  <c r="M1987" i="4"/>
  <c r="N1987" i="4"/>
  <c r="K1988" i="4"/>
  <c r="L1988" i="4"/>
  <c r="M1988" i="4"/>
  <c r="N1988" i="4"/>
  <c r="K1989" i="4"/>
  <c r="L1989" i="4"/>
  <c r="M1989" i="4"/>
  <c r="N1989" i="4"/>
  <c r="K1990" i="4"/>
  <c r="L1990" i="4"/>
  <c r="M1990" i="4"/>
  <c r="N1990" i="4"/>
  <c r="K1991" i="4"/>
  <c r="L1991" i="4"/>
  <c r="M1991" i="4"/>
  <c r="N1991" i="4"/>
  <c r="K1992" i="4"/>
  <c r="L1992" i="4"/>
  <c r="M1992" i="4"/>
  <c r="N1992" i="4"/>
  <c r="K1993" i="4"/>
  <c r="L1993" i="4"/>
  <c r="M1993" i="4"/>
  <c r="N1993" i="4"/>
  <c r="K1994" i="4"/>
  <c r="L1994" i="4"/>
  <c r="M1994" i="4"/>
  <c r="N1994" i="4"/>
  <c r="K1995" i="4"/>
  <c r="L1995" i="4"/>
  <c r="M1995" i="4"/>
  <c r="N1995" i="4"/>
  <c r="K1996" i="4"/>
  <c r="L1996" i="4"/>
  <c r="M1996" i="4"/>
  <c r="N1996" i="4"/>
  <c r="K1997" i="4"/>
  <c r="L1997" i="4"/>
  <c r="M1997" i="4"/>
  <c r="N1997" i="4"/>
  <c r="K1998" i="4"/>
  <c r="L1998" i="4"/>
  <c r="M1998" i="4"/>
  <c r="N1998" i="4"/>
  <c r="K1999" i="4"/>
  <c r="L1999" i="4"/>
  <c r="M1999" i="4"/>
  <c r="N1999" i="4"/>
  <c r="K2000" i="4"/>
  <c r="L2000" i="4"/>
  <c r="M2000" i="4"/>
  <c r="N2000" i="4"/>
  <c r="K2001" i="4"/>
  <c r="L2001" i="4"/>
  <c r="M2001" i="4"/>
  <c r="N2001" i="4"/>
  <c r="K2002" i="4"/>
  <c r="L2002" i="4"/>
  <c r="M2002" i="4"/>
  <c r="N2002" i="4"/>
  <c r="K2003" i="4"/>
  <c r="L2003" i="4"/>
  <c r="M2003" i="4"/>
  <c r="N2003" i="4"/>
  <c r="K2004" i="4"/>
  <c r="L2004" i="4"/>
  <c r="M2004" i="4"/>
  <c r="N2004" i="4"/>
  <c r="K2005" i="4"/>
  <c r="L2005" i="4"/>
  <c r="M2005" i="4"/>
  <c r="N2005" i="4"/>
  <c r="K2006" i="4"/>
  <c r="L2006" i="4"/>
  <c r="M2006" i="4"/>
  <c r="N2006" i="4"/>
  <c r="K2007" i="4"/>
  <c r="L2007" i="4"/>
  <c r="M2007" i="4"/>
  <c r="N2007" i="4"/>
  <c r="K2008" i="4"/>
  <c r="L2008" i="4"/>
  <c r="M2008" i="4"/>
  <c r="N2008" i="4"/>
  <c r="K2009" i="4"/>
  <c r="L2009" i="4"/>
  <c r="M2009" i="4"/>
  <c r="N2009" i="4"/>
  <c r="K2010" i="4"/>
  <c r="L2010" i="4"/>
  <c r="M2010" i="4"/>
  <c r="N2010" i="4"/>
  <c r="K2011" i="4"/>
  <c r="L2011" i="4"/>
  <c r="M2011" i="4"/>
  <c r="N2011" i="4"/>
  <c r="K2012" i="4"/>
  <c r="L2012" i="4"/>
  <c r="M2012" i="4"/>
  <c r="N2012" i="4"/>
  <c r="K2013" i="4"/>
  <c r="L2013" i="4"/>
  <c r="M2013" i="4"/>
  <c r="N2013" i="4"/>
  <c r="K2014" i="4"/>
  <c r="L2014" i="4"/>
  <c r="M2014" i="4"/>
  <c r="N2014" i="4"/>
  <c r="K2015" i="4"/>
  <c r="L2015" i="4"/>
  <c r="M2015" i="4"/>
  <c r="N2015" i="4"/>
  <c r="K2016" i="4"/>
  <c r="L2016" i="4"/>
  <c r="M2016" i="4"/>
  <c r="N2016" i="4"/>
  <c r="K2017" i="4"/>
  <c r="L2017" i="4"/>
  <c r="M2017" i="4"/>
  <c r="N2017" i="4"/>
  <c r="K2018" i="4"/>
  <c r="L2018" i="4"/>
  <c r="M2018" i="4"/>
  <c r="N2018" i="4"/>
  <c r="K2019" i="4"/>
  <c r="L2019" i="4"/>
  <c r="M2019" i="4"/>
  <c r="N2019" i="4"/>
  <c r="K2020" i="4"/>
  <c r="L2020" i="4"/>
  <c r="M2020" i="4"/>
  <c r="N2020" i="4"/>
  <c r="K2021" i="4"/>
  <c r="L2021" i="4"/>
  <c r="M2021" i="4"/>
  <c r="N2021" i="4"/>
  <c r="K2022" i="4"/>
  <c r="L2022" i="4"/>
  <c r="M2022" i="4"/>
  <c r="N2022" i="4"/>
  <c r="K2023" i="4"/>
  <c r="L2023" i="4"/>
  <c r="M2023" i="4"/>
  <c r="N2023" i="4"/>
  <c r="K2024" i="4"/>
  <c r="L2024" i="4"/>
  <c r="M2024" i="4"/>
  <c r="N2024" i="4"/>
  <c r="K2025" i="4"/>
  <c r="L2025" i="4"/>
  <c r="M2025" i="4"/>
  <c r="N2025" i="4"/>
  <c r="K2026" i="4"/>
  <c r="L2026" i="4"/>
  <c r="M2026" i="4"/>
  <c r="N2026" i="4"/>
  <c r="K2027" i="4"/>
  <c r="L2027" i="4"/>
  <c r="M2027" i="4"/>
  <c r="N2027" i="4"/>
  <c r="K2028" i="4"/>
  <c r="L2028" i="4"/>
  <c r="M2028" i="4"/>
  <c r="N2028" i="4"/>
  <c r="K2029" i="4"/>
  <c r="L2029" i="4"/>
  <c r="M2029" i="4"/>
  <c r="N2029" i="4"/>
  <c r="K2030" i="4"/>
  <c r="L2030" i="4"/>
  <c r="M2030" i="4"/>
  <c r="N2030" i="4"/>
  <c r="K2031" i="4"/>
  <c r="L2031" i="4"/>
  <c r="M2031" i="4"/>
  <c r="N2031" i="4"/>
  <c r="K2032" i="4"/>
  <c r="L2032" i="4"/>
  <c r="M2032" i="4"/>
  <c r="N2032" i="4"/>
  <c r="K2033" i="4"/>
  <c r="L2033" i="4"/>
  <c r="M2033" i="4"/>
  <c r="N2033" i="4"/>
  <c r="K2034" i="4"/>
  <c r="L2034" i="4"/>
  <c r="M2034" i="4"/>
  <c r="N2034" i="4"/>
  <c r="K2035" i="4"/>
  <c r="L2035" i="4"/>
  <c r="M2035" i="4"/>
  <c r="N2035" i="4"/>
  <c r="K2036" i="4"/>
  <c r="L2036" i="4"/>
  <c r="M2036" i="4"/>
  <c r="N2036" i="4"/>
  <c r="K2037" i="4"/>
  <c r="L2037" i="4"/>
  <c r="M2037" i="4"/>
  <c r="N2037" i="4"/>
  <c r="K2038" i="4"/>
  <c r="L2038" i="4"/>
  <c r="M2038" i="4"/>
  <c r="N2038" i="4"/>
  <c r="K2039" i="4"/>
  <c r="L2039" i="4"/>
  <c r="M2039" i="4"/>
  <c r="N2039" i="4"/>
  <c r="K2040" i="4"/>
  <c r="L2040" i="4"/>
  <c r="M2040" i="4"/>
  <c r="N2040" i="4"/>
  <c r="K2041" i="4"/>
  <c r="L2041" i="4"/>
  <c r="M2041" i="4"/>
  <c r="N2041" i="4"/>
  <c r="K2042" i="4"/>
  <c r="L2042" i="4"/>
  <c r="M2042" i="4"/>
  <c r="N2042" i="4"/>
  <c r="K2043" i="4"/>
  <c r="L2043" i="4"/>
  <c r="M2043" i="4"/>
  <c r="N2043" i="4"/>
  <c r="K2044" i="4"/>
  <c r="L2044" i="4"/>
  <c r="M2044" i="4"/>
  <c r="N2044" i="4"/>
  <c r="K2045" i="4"/>
  <c r="L2045" i="4"/>
  <c r="M2045" i="4"/>
  <c r="N2045" i="4"/>
  <c r="K2046" i="4"/>
  <c r="L2046" i="4"/>
  <c r="M2046" i="4"/>
  <c r="N2046" i="4"/>
  <c r="K2047" i="4"/>
  <c r="L2047" i="4"/>
  <c r="M2047" i="4"/>
  <c r="N2047" i="4"/>
  <c r="K2048" i="4"/>
  <c r="L2048" i="4"/>
  <c r="M2048" i="4"/>
  <c r="N2048" i="4"/>
  <c r="K2049" i="4"/>
  <c r="L2049" i="4"/>
  <c r="M2049" i="4"/>
  <c r="N2049" i="4"/>
  <c r="K2050" i="4"/>
  <c r="L2050" i="4"/>
  <c r="M2050" i="4"/>
  <c r="N2050" i="4"/>
  <c r="K2051" i="4"/>
  <c r="L2051" i="4"/>
  <c r="M2051" i="4"/>
  <c r="N2051" i="4"/>
  <c r="K2052" i="4"/>
  <c r="L2052" i="4"/>
  <c r="M2052" i="4"/>
  <c r="N2052" i="4"/>
  <c r="K2053" i="4"/>
  <c r="L2053" i="4"/>
  <c r="M2053" i="4"/>
  <c r="N2053" i="4"/>
  <c r="K2054" i="4"/>
  <c r="L2054" i="4"/>
  <c r="M2054" i="4"/>
  <c r="N2054" i="4"/>
  <c r="K2055" i="4"/>
  <c r="L2055" i="4"/>
  <c r="M2055" i="4"/>
  <c r="N2055" i="4"/>
  <c r="K2056" i="4"/>
  <c r="L2056" i="4"/>
  <c r="M2056" i="4"/>
  <c r="N2056" i="4"/>
  <c r="K2057" i="4"/>
  <c r="L2057" i="4"/>
  <c r="M2057" i="4"/>
  <c r="N2057" i="4"/>
  <c r="K2058" i="4"/>
  <c r="L2058" i="4"/>
  <c r="M2058" i="4"/>
  <c r="N2058" i="4"/>
  <c r="K2059" i="4"/>
  <c r="L2059" i="4"/>
  <c r="M2059" i="4"/>
  <c r="N2059" i="4"/>
  <c r="K2060" i="4"/>
  <c r="L2060" i="4"/>
  <c r="M2060" i="4"/>
  <c r="N2060" i="4"/>
  <c r="K2061" i="4"/>
  <c r="L2061" i="4"/>
  <c r="M2061" i="4"/>
  <c r="N2061" i="4"/>
  <c r="K2062" i="4"/>
  <c r="L2062" i="4"/>
  <c r="M2062" i="4"/>
  <c r="N2062" i="4"/>
  <c r="K2063" i="4"/>
  <c r="L2063" i="4"/>
  <c r="M2063" i="4"/>
  <c r="N2063" i="4"/>
  <c r="K2064" i="4"/>
  <c r="L2064" i="4"/>
  <c r="M2064" i="4"/>
  <c r="N2064" i="4"/>
  <c r="K2065" i="4"/>
  <c r="L2065" i="4"/>
  <c r="M2065" i="4"/>
  <c r="N2065" i="4"/>
  <c r="K2066" i="4"/>
  <c r="L2066" i="4"/>
  <c r="M2066" i="4"/>
  <c r="N2066" i="4"/>
  <c r="K2067" i="4"/>
  <c r="L2067" i="4"/>
  <c r="M2067" i="4"/>
  <c r="N2067" i="4"/>
  <c r="K2068" i="4"/>
  <c r="L2068" i="4"/>
  <c r="M2068" i="4"/>
  <c r="N2068" i="4"/>
  <c r="K2069" i="4"/>
  <c r="L2069" i="4"/>
  <c r="M2069" i="4"/>
  <c r="N2069" i="4"/>
  <c r="K2070" i="4"/>
  <c r="L2070" i="4"/>
  <c r="M2070" i="4"/>
  <c r="N2070" i="4"/>
  <c r="K2071" i="4"/>
  <c r="L2071" i="4"/>
  <c r="M2071" i="4"/>
  <c r="N2071" i="4"/>
  <c r="K2072" i="4"/>
  <c r="L2072" i="4"/>
  <c r="M2072" i="4"/>
  <c r="N2072" i="4"/>
  <c r="K2073" i="4"/>
  <c r="L2073" i="4"/>
  <c r="M2073" i="4"/>
  <c r="N2073" i="4"/>
  <c r="K2074" i="4"/>
  <c r="L2074" i="4"/>
  <c r="M2074" i="4"/>
  <c r="N2074" i="4"/>
  <c r="K2075" i="4"/>
  <c r="L2075" i="4"/>
  <c r="M2075" i="4"/>
  <c r="N2075" i="4"/>
  <c r="K2076" i="4"/>
  <c r="L2076" i="4"/>
  <c r="M2076" i="4"/>
  <c r="N2076" i="4"/>
  <c r="K2077" i="4"/>
  <c r="L2077" i="4"/>
  <c r="M2077" i="4"/>
  <c r="N2077" i="4"/>
  <c r="K2078" i="4"/>
  <c r="L2078" i="4"/>
  <c r="M2078" i="4"/>
  <c r="N2078" i="4"/>
  <c r="K2079" i="4"/>
  <c r="L2079" i="4"/>
  <c r="M2079" i="4"/>
  <c r="N2079" i="4"/>
  <c r="K2080" i="4"/>
  <c r="L2080" i="4"/>
  <c r="M2080" i="4"/>
  <c r="N2080" i="4"/>
  <c r="K2081" i="4"/>
  <c r="L2081" i="4"/>
  <c r="M2081" i="4"/>
  <c r="N2081" i="4"/>
  <c r="K2082" i="4"/>
  <c r="L2082" i="4"/>
  <c r="M2082" i="4"/>
  <c r="N2082" i="4"/>
  <c r="K2083" i="4"/>
  <c r="L2083" i="4"/>
  <c r="M2083" i="4"/>
  <c r="N2083" i="4"/>
  <c r="K2084" i="4"/>
  <c r="L2084" i="4"/>
  <c r="M2084" i="4"/>
  <c r="N2084" i="4"/>
  <c r="K2085" i="4"/>
  <c r="L2085" i="4"/>
  <c r="M2085" i="4"/>
  <c r="N2085" i="4"/>
  <c r="K2086" i="4"/>
  <c r="L2086" i="4"/>
  <c r="M2086" i="4"/>
  <c r="N2086" i="4"/>
  <c r="K2087" i="4"/>
  <c r="L2087" i="4"/>
  <c r="M2087" i="4"/>
  <c r="N2087" i="4"/>
  <c r="K2088" i="4"/>
  <c r="L2088" i="4"/>
  <c r="M2088" i="4"/>
  <c r="N2088" i="4"/>
  <c r="K2089" i="4"/>
  <c r="L2089" i="4"/>
  <c r="M2089" i="4"/>
  <c r="N2089" i="4"/>
  <c r="K2090" i="4"/>
  <c r="L2090" i="4"/>
  <c r="M2090" i="4"/>
  <c r="N2090" i="4"/>
  <c r="K2091" i="4"/>
  <c r="L2091" i="4"/>
  <c r="M2091" i="4"/>
  <c r="N2091" i="4"/>
  <c r="K2092" i="4"/>
  <c r="L2092" i="4"/>
  <c r="M2092" i="4"/>
  <c r="N2092" i="4"/>
  <c r="K2093" i="4"/>
  <c r="L2093" i="4"/>
  <c r="M2093" i="4"/>
  <c r="N2093" i="4"/>
  <c r="K2094" i="4"/>
  <c r="L2094" i="4"/>
  <c r="M2094" i="4"/>
  <c r="N2094" i="4"/>
  <c r="K2095" i="4"/>
  <c r="L2095" i="4"/>
  <c r="M2095" i="4"/>
  <c r="N2095" i="4"/>
  <c r="K2096" i="4"/>
  <c r="L2096" i="4"/>
  <c r="M2096" i="4"/>
  <c r="N2096" i="4"/>
  <c r="K2097" i="4"/>
  <c r="L2097" i="4"/>
  <c r="M2097" i="4"/>
  <c r="N2097" i="4"/>
  <c r="K2098" i="4"/>
  <c r="L2098" i="4"/>
  <c r="M2098" i="4"/>
  <c r="N2098" i="4"/>
  <c r="K2099" i="4"/>
  <c r="L2099" i="4"/>
  <c r="M2099" i="4"/>
  <c r="N2099" i="4"/>
  <c r="K2100" i="4"/>
  <c r="L2100" i="4"/>
  <c r="M2100" i="4"/>
  <c r="N2100" i="4"/>
  <c r="K2101" i="4"/>
  <c r="L2101" i="4"/>
  <c r="M2101" i="4"/>
  <c r="N2101" i="4"/>
  <c r="K2102" i="4"/>
  <c r="L2102" i="4"/>
  <c r="M2102" i="4"/>
  <c r="N2102" i="4"/>
  <c r="K2103" i="4"/>
  <c r="L2103" i="4"/>
  <c r="M2103" i="4"/>
  <c r="N2103" i="4"/>
  <c r="K2104" i="4"/>
  <c r="L2104" i="4"/>
  <c r="M2104" i="4"/>
  <c r="N2104" i="4"/>
  <c r="K2105" i="4"/>
  <c r="L2105" i="4"/>
  <c r="M2105" i="4"/>
  <c r="N2105" i="4"/>
  <c r="K2106" i="4"/>
  <c r="L2106" i="4"/>
  <c r="M2106" i="4"/>
  <c r="N2106" i="4"/>
  <c r="K2107" i="4"/>
  <c r="L2107" i="4"/>
  <c r="M2107" i="4"/>
  <c r="N2107" i="4"/>
  <c r="K2108" i="4"/>
  <c r="L2108" i="4"/>
  <c r="M2108" i="4"/>
  <c r="N2108" i="4"/>
  <c r="K2109" i="4"/>
  <c r="L2109" i="4"/>
  <c r="M2109" i="4"/>
  <c r="N2109" i="4"/>
  <c r="K2110" i="4"/>
  <c r="L2110" i="4"/>
  <c r="M2110" i="4"/>
  <c r="N2110" i="4"/>
  <c r="K2111" i="4"/>
  <c r="L2111" i="4"/>
  <c r="M2111" i="4"/>
  <c r="N2111" i="4"/>
  <c r="K2112" i="4"/>
  <c r="L2112" i="4"/>
  <c r="M2112" i="4"/>
  <c r="N2112" i="4"/>
  <c r="K2113" i="4"/>
  <c r="L2113" i="4"/>
  <c r="M2113" i="4"/>
  <c r="N2113" i="4"/>
  <c r="K2114" i="4"/>
  <c r="L2114" i="4"/>
  <c r="M2114" i="4"/>
  <c r="N2114" i="4"/>
  <c r="K2115" i="4"/>
  <c r="L2115" i="4"/>
  <c r="M2115" i="4"/>
  <c r="N2115" i="4"/>
  <c r="K2116" i="4"/>
  <c r="L2116" i="4"/>
  <c r="M2116" i="4"/>
  <c r="N2116" i="4"/>
  <c r="K2117" i="4"/>
  <c r="L2117" i="4"/>
  <c r="M2117" i="4"/>
  <c r="N2117" i="4"/>
  <c r="K2118" i="4"/>
  <c r="L2118" i="4"/>
  <c r="M2118" i="4"/>
  <c r="N2118" i="4"/>
  <c r="K2119" i="4"/>
  <c r="L2119" i="4"/>
  <c r="M2119" i="4"/>
  <c r="N2119" i="4"/>
  <c r="K2120" i="4"/>
  <c r="L2120" i="4"/>
  <c r="M2120" i="4"/>
  <c r="N2120" i="4"/>
  <c r="K2121" i="4"/>
  <c r="L2121" i="4"/>
  <c r="M2121" i="4"/>
  <c r="N2121" i="4"/>
  <c r="K2122" i="4"/>
  <c r="L2122" i="4"/>
  <c r="M2122" i="4"/>
  <c r="N2122" i="4"/>
  <c r="K2123" i="4"/>
  <c r="L2123" i="4"/>
  <c r="M2123" i="4"/>
  <c r="N2123" i="4"/>
  <c r="K2124" i="4"/>
  <c r="L2124" i="4"/>
  <c r="M2124" i="4"/>
  <c r="N2124" i="4"/>
  <c r="K2125" i="4"/>
  <c r="L2125" i="4"/>
  <c r="M2125" i="4"/>
  <c r="N2125" i="4"/>
  <c r="K2126" i="4"/>
  <c r="L2126" i="4"/>
  <c r="M2126" i="4"/>
  <c r="N2126" i="4"/>
  <c r="K2127" i="4"/>
  <c r="L2127" i="4"/>
  <c r="M2127" i="4"/>
  <c r="N2127" i="4"/>
  <c r="K2128" i="4"/>
  <c r="L2128" i="4"/>
  <c r="M2128" i="4"/>
  <c r="N2128" i="4"/>
  <c r="K2129" i="4"/>
  <c r="L2129" i="4"/>
  <c r="M2129" i="4"/>
  <c r="N2129" i="4"/>
  <c r="K2130" i="4"/>
  <c r="L2130" i="4"/>
  <c r="M2130" i="4"/>
  <c r="N2130" i="4"/>
  <c r="K2131" i="4"/>
  <c r="L2131" i="4"/>
  <c r="M2131" i="4"/>
  <c r="N2131" i="4"/>
  <c r="K2132" i="4"/>
  <c r="L2132" i="4"/>
  <c r="M2132" i="4"/>
  <c r="N2132" i="4"/>
  <c r="K2133" i="4"/>
  <c r="L2133" i="4"/>
  <c r="M2133" i="4"/>
  <c r="N2133" i="4"/>
  <c r="K2134" i="4"/>
  <c r="L2134" i="4"/>
  <c r="M2134" i="4"/>
  <c r="N2134" i="4"/>
  <c r="K2135" i="4"/>
  <c r="L2135" i="4"/>
  <c r="M2135" i="4"/>
  <c r="N2135" i="4"/>
  <c r="K2136" i="4"/>
  <c r="L2136" i="4"/>
  <c r="M2136" i="4"/>
  <c r="N2136" i="4"/>
  <c r="K2137" i="4"/>
  <c r="L2137" i="4"/>
  <c r="M2137" i="4"/>
  <c r="N2137" i="4"/>
  <c r="K2138" i="4"/>
  <c r="L2138" i="4"/>
  <c r="M2138" i="4"/>
  <c r="N2138" i="4"/>
  <c r="K2139" i="4"/>
  <c r="L2139" i="4"/>
  <c r="M2139" i="4"/>
  <c r="N2139" i="4"/>
  <c r="K2140" i="4"/>
  <c r="L2140" i="4"/>
  <c r="M2140" i="4"/>
  <c r="N2140" i="4"/>
  <c r="K2141" i="4"/>
  <c r="L2141" i="4"/>
  <c r="M2141" i="4"/>
  <c r="N2141" i="4"/>
  <c r="K2142" i="4"/>
  <c r="L2142" i="4"/>
  <c r="M2142" i="4"/>
  <c r="N2142" i="4"/>
  <c r="K2143" i="4"/>
  <c r="L2143" i="4"/>
  <c r="M2143" i="4"/>
  <c r="N2143" i="4"/>
  <c r="K2144" i="4"/>
  <c r="L2144" i="4"/>
  <c r="M2144" i="4"/>
  <c r="N2144" i="4"/>
  <c r="K2145" i="4"/>
  <c r="L2145" i="4"/>
  <c r="M2145" i="4"/>
  <c r="N2145" i="4"/>
  <c r="K2146" i="4"/>
  <c r="L2146" i="4"/>
  <c r="M2146" i="4"/>
  <c r="N2146" i="4"/>
  <c r="K2147" i="4"/>
  <c r="L2147" i="4"/>
  <c r="M2147" i="4"/>
  <c r="N2147" i="4"/>
  <c r="K2148" i="4"/>
  <c r="L2148" i="4"/>
  <c r="M2148" i="4"/>
  <c r="N2148" i="4"/>
  <c r="K2149" i="4"/>
  <c r="L2149" i="4"/>
  <c r="M2149" i="4"/>
  <c r="N2149" i="4"/>
  <c r="K2150" i="4"/>
  <c r="L2150" i="4"/>
  <c r="M2150" i="4"/>
  <c r="N2150" i="4"/>
  <c r="K2151" i="4"/>
  <c r="L2151" i="4"/>
  <c r="M2151" i="4"/>
  <c r="N2151" i="4"/>
  <c r="K2152" i="4"/>
  <c r="L2152" i="4"/>
  <c r="M2152" i="4"/>
  <c r="N2152" i="4"/>
  <c r="K2153" i="4"/>
  <c r="L2153" i="4"/>
  <c r="M2153" i="4"/>
  <c r="N2153" i="4"/>
  <c r="K2154" i="4"/>
  <c r="L2154" i="4"/>
  <c r="M2154" i="4"/>
  <c r="N2154" i="4"/>
  <c r="K2155" i="4"/>
  <c r="L2155" i="4"/>
  <c r="M2155" i="4"/>
  <c r="N2155" i="4"/>
  <c r="K2156" i="4"/>
  <c r="L2156" i="4"/>
  <c r="M2156" i="4"/>
  <c r="N2156" i="4"/>
  <c r="K2157" i="4"/>
  <c r="L2157" i="4"/>
  <c r="M2157" i="4"/>
  <c r="N2157" i="4"/>
  <c r="K2158" i="4"/>
  <c r="L2158" i="4"/>
  <c r="M2158" i="4"/>
  <c r="N2158" i="4"/>
  <c r="K2159" i="4"/>
  <c r="L2159" i="4"/>
  <c r="M2159" i="4"/>
  <c r="N2159" i="4"/>
  <c r="K2160" i="4"/>
  <c r="L2160" i="4"/>
  <c r="M2160" i="4"/>
  <c r="N2160" i="4"/>
  <c r="K2161" i="4"/>
  <c r="L2161" i="4"/>
  <c r="M2161" i="4"/>
  <c r="N2161" i="4"/>
  <c r="K2162" i="4"/>
  <c r="L2162" i="4"/>
  <c r="M2162" i="4"/>
  <c r="N2162" i="4"/>
  <c r="K2163" i="4"/>
  <c r="L2163" i="4"/>
  <c r="M2163" i="4"/>
  <c r="N2163" i="4"/>
  <c r="K2164" i="4"/>
  <c r="L2164" i="4"/>
  <c r="M2164" i="4"/>
  <c r="N2164" i="4"/>
  <c r="K2165" i="4"/>
  <c r="L2165" i="4"/>
  <c r="M2165" i="4"/>
  <c r="N2165" i="4"/>
  <c r="K2166" i="4"/>
  <c r="L2166" i="4"/>
  <c r="M2166" i="4"/>
  <c r="N2166" i="4"/>
  <c r="K2167" i="4"/>
  <c r="L2167" i="4"/>
  <c r="M2167" i="4"/>
  <c r="N2167" i="4"/>
  <c r="K2168" i="4"/>
  <c r="L2168" i="4"/>
  <c r="M2168" i="4"/>
  <c r="N2168" i="4"/>
  <c r="K2169" i="4"/>
  <c r="L2169" i="4"/>
  <c r="M2169" i="4"/>
  <c r="N2169" i="4"/>
  <c r="K2170" i="4"/>
  <c r="L2170" i="4"/>
  <c r="M2170" i="4"/>
  <c r="N2170" i="4"/>
  <c r="K2171" i="4"/>
  <c r="L2171" i="4"/>
  <c r="M2171" i="4"/>
  <c r="N2171" i="4"/>
  <c r="K2172" i="4"/>
  <c r="L2172" i="4"/>
  <c r="M2172" i="4"/>
  <c r="N2172" i="4"/>
  <c r="K2173" i="4"/>
  <c r="L2173" i="4"/>
  <c r="M2173" i="4"/>
  <c r="N2173" i="4"/>
  <c r="K2174" i="4"/>
  <c r="L2174" i="4"/>
  <c r="M2174" i="4"/>
  <c r="N2174" i="4"/>
  <c r="K2175" i="4"/>
  <c r="L2175" i="4"/>
  <c r="M2175" i="4"/>
  <c r="N2175" i="4"/>
  <c r="K2176" i="4"/>
  <c r="L2176" i="4"/>
  <c r="M2176" i="4"/>
  <c r="N2176" i="4"/>
  <c r="K2177" i="4"/>
  <c r="L2177" i="4"/>
  <c r="M2177" i="4"/>
  <c r="N2177" i="4"/>
  <c r="K2178" i="4"/>
  <c r="L2178" i="4"/>
  <c r="M2178" i="4"/>
  <c r="N2178" i="4"/>
  <c r="K2179" i="4"/>
  <c r="L2179" i="4"/>
  <c r="M2179" i="4"/>
  <c r="N2179" i="4"/>
  <c r="K2180" i="4"/>
  <c r="L2180" i="4"/>
  <c r="M2180" i="4"/>
  <c r="N2180" i="4"/>
  <c r="K2181" i="4"/>
  <c r="L2181" i="4"/>
  <c r="M2181" i="4"/>
  <c r="N2181" i="4"/>
  <c r="K2182" i="4"/>
  <c r="L2182" i="4"/>
  <c r="M2182" i="4"/>
  <c r="N2182" i="4"/>
  <c r="K2183" i="4"/>
  <c r="L2183" i="4"/>
  <c r="M2183" i="4"/>
  <c r="N2183" i="4"/>
  <c r="K2184" i="4"/>
  <c r="L2184" i="4"/>
  <c r="M2184" i="4"/>
  <c r="N2184" i="4"/>
  <c r="K2185" i="4"/>
  <c r="L2185" i="4"/>
  <c r="M2185" i="4"/>
  <c r="N2185" i="4"/>
  <c r="K2186" i="4"/>
  <c r="L2186" i="4"/>
  <c r="M2186" i="4"/>
  <c r="N2186" i="4"/>
  <c r="K2187" i="4"/>
  <c r="L2187" i="4"/>
  <c r="M2187" i="4"/>
  <c r="N2187" i="4"/>
  <c r="K2188" i="4"/>
  <c r="L2188" i="4"/>
  <c r="M2188" i="4"/>
  <c r="N2188" i="4"/>
  <c r="K2189" i="4"/>
  <c r="L2189" i="4"/>
  <c r="M2189" i="4"/>
  <c r="N2189" i="4"/>
  <c r="K2190" i="4"/>
  <c r="L2190" i="4"/>
  <c r="M2190" i="4"/>
  <c r="N2190" i="4"/>
  <c r="K2191" i="4"/>
  <c r="L2191" i="4"/>
  <c r="M2191" i="4"/>
  <c r="N2191" i="4"/>
  <c r="K2192" i="4"/>
  <c r="L2192" i="4"/>
  <c r="M2192" i="4"/>
  <c r="N2192" i="4"/>
  <c r="K2193" i="4"/>
  <c r="L2193" i="4"/>
  <c r="M2193" i="4"/>
  <c r="N2193" i="4"/>
  <c r="K2194" i="4"/>
  <c r="L2194" i="4"/>
  <c r="M2194" i="4"/>
  <c r="N2194" i="4"/>
  <c r="K2195" i="4"/>
  <c r="L2195" i="4"/>
  <c r="M2195" i="4"/>
  <c r="N2195" i="4"/>
  <c r="K2196" i="4"/>
  <c r="L2196" i="4"/>
  <c r="M2196" i="4"/>
  <c r="N2196" i="4"/>
  <c r="K2197" i="4"/>
  <c r="L2197" i="4"/>
  <c r="M2197" i="4"/>
  <c r="N2197" i="4"/>
  <c r="K2198" i="4"/>
  <c r="L2198" i="4"/>
  <c r="M2198" i="4"/>
  <c r="N2198" i="4"/>
  <c r="K2199" i="4"/>
  <c r="L2199" i="4"/>
  <c r="M2199" i="4"/>
  <c r="N2199" i="4"/>
  <c r="K2200" i="4"/>
  <c r="L2200" i="4"/>
  <c r="M2200" i="4"/>
  <c r="N2200" i="4"/>
  <c r="K2201" i="4"/>
  <c r="L2201" i="4"/>
  <c r="M2201" i="4"/>
  <c r="N2201" i="4"/>
  <c r="K2202" i="4"/>
  <c r="L2202" i="4"/>
  <c r="M2202" i="4"/>
  <c r="N2202" i="4"/>
  <c r="K2203" i="4"/>
  <c r="L2203" i="4"/>
  <c r="M2203" i="4"/>
  <c r="N2203" i="4"/>
  <c r="K2204" i="4"/>
  <c r="L2204" i="4"/>
  <c r="M2204" i="4"/>
  <c r="N2204" i="4"/>
  <c r="K2205" i="4"/>
  <c r="L2205" i="4"/>
  <c r="M2205" i="4"/>
  <c r="N2205" i="4"/>
  <c r="K2206" i="4"/>
  <c r="L2206" i="4"/>
  <c r="M2206" i="4"/>
  <c r="N2206" i="4"/>
  <c r="K2207" i="4"/>
  <c r="L2207" i="4"/>
  <c r="M2207" i="4"/>
  <c r="N2207" i="4"/>
  <c r="K2208" i="4"/>
  <c r="L2208" i="4"/>
  <c r="M2208" i="4"/>
  <c r="N2208" i="4"/>
  <c r="K2209" i="4"/>
  <c r="L2209" i="4"/>
  <c r="M2209" i="4"/>
  <c r="N2209" i="4"/>
  <c r="K2210" i="4"/>
  <c r="L2210" i="4"/>
  <c r="M2210" i="4"/>
  <c r="N2210" i="4"/>
  <c r="K2211" i="4"/>
  <c r="L2211" i="4"/>
  <c r="M2211" i="4"/>
  <c r="N2211" i="4"/>
  <c r="K2212" i="4"/>
  <c r="L2212" i="4"/>
  <c r="M2212" i="4"/>
  <c r="N2212" i="4"/>
  <c r="K2213" i="4"/>
  <c r="L2213" i="4"/>
  <c r="M2213" i="4"/>
  <c r="N2213" i="4"/>
  <c r="K2214" i="4"/>
  <c r="L2214" i="4"/>
  <c r="M2214" i="4"/>
  <c r="N2214" i="4"/>
  <c r="K2215" i="4"/>
  <c r="L2215" i="4"/>
  <c r="M2215" i="4"/>
  <c r="N2215" i="4"/>
  <c r="K2216" i="4"/>
  <c r="L2216" i="4"/>
  <c r="M2216" i="4"/>
  <c r="N2216" i="4"/>
  <c r="K2217" i="4"/>
  <c r="L2217" i="4"/>
  <c r="M2217" i="4"/>
  <c r="N2217" i="4"/>
  <c r="K2218" i="4"/>
  <c r="L2218" i="4"/>
  <c r="M2218" i="4"/>
  <c r="N2218" i="4"/>
  <c r="K2219" i="4"/>
  <c r="L2219" i="4"/>
  <c r="M2219" i="4"/>
  <c r="N2219" i="4"/>
  <c r="K2220" i="4"/>
  <c r="L2220" i="4"/>
  <c r="M2220" i="4"/>
  <c r="N2220" i="4"/>
  <c r="K2221" i="4"/>
  <c r="L2221" i="4"/>
  <c r="M2221" i="4"/>
  <c r="N2221" i="4"/>
  <c r="K2222" i="4"/>
  <c r="L2222" i="4"/>
  <c r="M2222" i="4"/>
  <c r="N2222" i="4"/>
  <c r="K2223" i="4"/>
  <c r="L2223" i="4"/>
  <c r="M2223" i="4"/>
  <c r="N2223" i="4"/>
  <c r="K2224" i="4"/>
  <c r="L2224" i="4"/>
  <c r="M2224" i="4"/>
  <c r="N2224" i="4"/>
  <c r="K2225" i="4"/>
  <c r="L2225" i="4"/>
  <c r="M2225" i="4"/>
  <c r="N2225" i="4"/>
  <c r="K2226" i="4"/>
  <c r="L2226" i="4"/>
  <c r="M2226" i="4"/>
  <c r="N2226" i="4"/>
  <c r="K2227" i="4"/>
  <c r="L2227" i="4"/>
  <c r="M2227" i="4"/>
  <c r="N2227" i="4"/>
  <c r="K2228" i="4"/>
  <c r="L2228" i="4"/>
  <c r="M2228" i="4"/>
  <c r="N2228" i="4"/>
  <c r="K2229" i="4"/>
  <c r="L2229" i="4"/>
  <c r="M2229" i="4"/>
  <c r="N2229" i="4"/>
  <c r="K2230" i="4"/>
  <c r="L2230" i="4"/>
  <c r="M2230" i="4"/>
  <c r="N2230" i="4"/>
  <c r="K2231" i="4"/>
  <c r="L2231" i="4"/>
  <c r="M2231" i="4"/>
  <c r="N2231" i="4"/>
  <c r="K2232" i="4"/>
  <c r="L2232" i="4"/>
  <c r="M2232" i="4"/>
  <c r="N2232" i="4"/>
  <c r="K2233" i="4"/>
  <c r="L2233" i="4"/>
  <c r="M2233" i="4"/>
  <c r="N2233" i="4"/>
  <c r="K2234" i="4"/>
  <c r="L2234" i="4"/>
  <c r="M2234" i="4"/>
  <c r="N2234" i="4"/>
  <c r="K2235" i="4"/>
  <c r="L2235" i="4"/>
  <c r="M2235" i="4"/>
  <c r="N2235" i="4"/>
  <c r="K2236" i="4"/>
  <c r="L2236" i="4"/>
  <c r="M2236" i="4"/>
  <c r="N2236" i="4"/>
  <c r="K2237" i="4"/>
  <c r="L2237" i="4"/>
  <c r="M2237" i="4"/>
  <c r="N2237" i="4"/>
  <c r="K2238" i="4"/>
  <c r="L2238" i="4"/>
  <c r="M2238" i="4"/>
  <c r="N2238" i="4"/>
  <c r="K2239" i="4"/>
  <c r="L2239" i="4"/>
  <c r="M2239" i="4"/>
  <c r="N2239" i="4"/>
  <c r="K2240" i="4"/>
  <c r="L2240" i="4"/>
  <c r="M2240" i="4"/>
  <c r="N2240" i="4"/>
  <c r="K2241" i="4"/>
  <c r="L2241" i="4"/>
  <c r="M2241" i="4"/>
  <c r="N2241" i="4"/>
  <c r="K2242" i="4"/>
  <c r="L2242" i="4"/>
  <c r="M2242" i="4"/>
  <c r="N2242" i="4"/>
  <c r="K2243" i="4"/>
  <c r="L2243" i="4"/>
  <c r="M2243" i="4"/>
  <c r="N2243" i="4"/>
  <c r="K2244" i="4"/>
  <c r="L2244" i="4"/>
  <c r="M2244" i="4"/>
  <c r="N2244" i="4"/>
  <c r="K2245" i="4"/>
  <c r="L2245" i="4"/>
  <c r="M2245" i="4"/>
  <c r="N2245" i="4"/>
  <c r="K2246" i="4"/>
  <c r="L2246" i="4"/>
  <c r="M2246" i="4"/>
  <c r="N2246" i="4"/>
  <c r="K2247" i="4"/>
  <c r="L2247" i="4"/>
  <c r="M2247" i="4"/>
  <c r="N2247" i="4"/>
  <c r="K2248" i="4"/>
  <c r="L2248" i="4"/>
  <c r="M2248" i="4"/>
  <c r="N2248" i="4"/>
  <c r="K2249" i="4"/>
  <c r="L2249" i="4"/>
  <c r="M2249" i="4"/>
  <c r="N2249" i="4"/>
  <c r="K2250" i="4"/>
  <c r="L2250" i="4"/>
  <c r="M2250" i="4"/>
  <c r="N2250" i="4"/>
  <c r="K2251" i="4"/>
  <c r="L2251" i="4"/>
  <c r="M2251" i="4"/>
  <c r="N2251" i="4"/>
  <c r="K2252" i="4"/>
  <c r="L2252" i="4"/>
  <c r="M2252" i="4"/>
  <c r="N2252" i="4"/>
  <c r="K2253" i="4"/>
  <c r="L2253" i="4"/>
  <c r="M2253" i="4"/>
  <c r="N2253" i="4"/>
  <c r="K2254" i="4"/>
  <c r="L2254" i="4"/>
  <c r="M2254" i="4"/>
  <c r="N2254" i="4"/>
  <c r="K2255" i="4"/>
  <c r="L2255" i="4"/>
  <c r="M2255" i="4"/>
  <c r="N2255" i="4"/>
  <c r="K2256" i="4"/>
  <c r="L2256" i="4"/>
  <c r="M2256" i="4"/>
  <c r="N2256" i="4"/>
  <c r="K2257" i="4"/>
  <c r="L2257" i="4"/>
  <c r="M2257" i="4"/>
  <c r="N2257" i="4"/>
  <c r="K2258" i="4"/>
  <c r="L2258" i="4"/>
  <c r="M2258" i="4"/>
  <c r="N2258" i="4"/>
  <c r="K2259" i="4"/>
  <c r="L2259" i="4"/>
  <c r="M2259" i="4"/>
  <c r="N2259" i="4"/>
  <c r="K2260" i="4"/>
  <c r="L2260" i="4"/>
  <c r="M2260" i="4"/>
  <c r="N2260" i="4"/>
  <c r="K2261" i="4"/>
  <c r="L2261" i="4"/>
  <c r="M2261" i="4"/>
  <c r="N2261" i="4"/>
  <c r="K2262" i="4"/>
  <c r="L2262" i="4"/>
  <c r="M2262" i="4"/>
  <c r="N2262" i="4"/>
  <c r="K2263" i="4"/>
  <c r="L2263" i="4"/>
  <c r="M2263" i="4"/>
  <c r="N2263" i="4"/>
  <c r="K2264" i="4"/>
  <c r="L2264" i="4"/>
  <c r="M2264" i="4"/>
  <c r="N2264" i="4"/>
  <c r="K2265" i="4"/>
  <c r="L2265" i="4"/>
  <c r="M2265" i="4"/>
  <c r="N2265" i="4"/>
  <c r="K2266" i="4"/>
  <c r="L2266" i="4"/>
  <c r="M2266" i="4"/>
  <c r="N2266" i="4"/>
  <c r="K2267" i="4"/>
  <c r="L2267" i="4"/>
  <c r="M2267" i="4"/>
  <c r="N2267" i="4"/>
  <c r="K2268" i="4"/>
  <c r="L2268" i="4"/>
  <c r="M2268" i="4"/>
  <c r="N2268" i="4"/>
  <c r="K2269" i="4"/>
  <c r="L2269" i="4"/>
  <c r="M2269" i="4"/>
  <c r="N2269" i="4"/>
  <c r="K2270" i="4"/>
  <c r="L2270" i="4"/>
  <c r="M2270" i="4"/>
  <c r="N2270" i="4"/>
  <c r="K2271" i="4"/>
  <c r="L2271" i="4"/>
  <c r="M2271" i="4"/>
  <c r="N2271" i="4"/>
  <c r="K2272" i="4"/>
  <c r="L2272" i="4"/>
  <c r="M2272" i="4"/>
  <c r="N2272" i="4"/>
  <c r="K2273" i="4"/>
  <c r="L2273" i="4"/>
  <c r="M2273" i="4"/>
  <c r="N2273" i="4"/>
  <c r="K2274" i="4"/>
  <c r="L2274" i="4"/>
  <c r="M2274" i="4"/>
  <c r="N2274" i="4"/>
  <c r="K2275" i="4"/>
  <c r="L2275" i="4"/>
  <c r="M2275" i="4"/>
  <c r="N2275" i="4"/>
  <c r="K2276" i="4"/>
  <c r="L2276" i="4"/>
  <c r="M2276" i="4"/>
  <c r="N2276" i="4"/>
  <c r="K2277" i="4"/>
  <c r="L2277" i="4"/>
  <c r="M2277" i="4"/>
  <c r="N2277" i="4"/>
  <c r="K2278" i="4"/>
  <c r="L2278" i="4"/>
  <c r="M2278" i="4"/>
  <c r="N2278" i="4"/>
  <c r="K2279" i="4"/>
  <c r="L2279" i="4"/>
  <c r="M2279" i="4"/>
  <c r="N2279" i="4"/>
  <c r="K2280" i="4"/>
  <c r="L2280" i="4"/>
  <c r="M2280" i="4"/>
  <c r="N2280" i="4"/>
  <c r="K2281" i="4"/>
  <c r="L2281" i="4"/>
  <c r="M2281" i="4"/>
  <c r="N2281" i="4"/>
  <c r="K2282" i="4"/>
  <c r="L2282" i="4"/>
  <c r="M2282" i="4"/>
  <c r="N2282" i="4"/>
  <c r="K2283" i="4"/>
  <c r="L2283" i="4"/>
  <c r="M2283" i="4"/>
  <c r="N2283" i="4"/>
  <c r="K2284" i="4"/>
  <c r="L2284" i="4"/>
  <c r="M2284" i="4"/>
  <c r="N2284" i="4"/>
  <c r="K2285" i="4"/>
  <c r="L2285" i="4"/>
  <c r="M2285" i="4"/>
  <c r="N2285" i="4"/>
  <c r="K2286" i="4"/>
  <c r="L2286" i="4"/>
  <c r="M2286" i="4"/>
  <c r="N2286" i="4"/>
  <c r="K2287" i="4"/>
  <c r="L2287" i="4"/>
  <c r="M2287" i="4"/>
  <c r="N2287" i="4"/>
  <c r="K2288" i="4"/>
  <c r="L2288" i="4"/>
  <c r="M2288" i="4"/>
  <c r="N2288" i="4"/>
  <c r="K2289" i="4"/>
  <c r="L2289" i="4"/>
  <c r="M2289" i="4"/>
  <c r="N2289" i="4"/>
  <c r="K2290" i="4"/>
  <c r="L2290" i="4"/>
  <c r="M2290" i="4"/>
  <c r="N2290" i="4"/>
  <c r="K2291" i="4"/>
  <c r="L2291" i="4"/>
  <c r="M2291" i="4"/>
  <c r="N2291" i="4"/>
  <c r="K2292" i="4"/>
  <c r="L2292" i="4"/>
  <c r="M2292" i="4"/>
  <c r="N2292" i="4"/>
  <c r="K2293" i="4"/>
  <c r="L2293" i="4"/>
  <c r="M2293" i="4"/>
  <c r="N2293" i="4"/>
  <c r="K2294" i="4"/>
  <c r="L2294" i="4"/>
  <c r="M2294" i="4"/>
  <c r="N2294" i="4"/>
  <c r="K2295" i="4"/>
  <c r="L2295" i="4"/>
  <c r="M2295" i="4"/>
  <c r="N2295" i="4"/>
  <c r="K2296" i="4"/>
  <c r="L2296" i="4"/>
  <c r="M2296" i="4"/>
  <c r="N2296" i="4"/>
  <c r="K2297" i="4"/>
  <c r="L2297" i="4"/>
  <c r="M2297" i="4"/>
  <c r="N2297" i="4"/>
  <c r="K2298" i="4"/>
  <c r="L2298" i="4"/>
  <c r="M2298" i="4"/>
  <c r="N2298" i="4"/>
  <c r="K2299" i="4"/>
  <c r="L2299" i="4"/>
  <c r="M2299" i="4"/>
  <c r="N2299" i="4"/>
  <c r="K2300" i="4"/>
  <c r="L2300" i="4"/>
  <c r="M2300" i="4"/>
  <c r="N2300" i="4"/>
  <c r="K2301" i="4"/>
  <c r="L2301" i="4"/>
  <c r="M2301" i="4"/>
  <c r="N2301" i="4"/>
  <c r="K2302" i="4"/>
  <c r="L2302" i="4"/>
  <c r="M2302" i="4"/>
  <c r="N2302" i="4"/>
  <c r="K2303" i="4"/>
  <c r="L2303" i="4"/>
  <c r="M2303" i="4"/>
  <c r="N2303" i="4"/>
  <c r="K2304" i="4"/>
  <c r="L2304" i="4"/>
  <c r="M2304" i="4"/>
  <c r="N2304" i="4"/>
  <c r="K2305" i="4"/>
  <c r="L2305" i="4"/>
  <c r="M2305" i="4"/>
  <c r="N2305" i="4"/>
  <c r="K2306" i="4"/>
  <c r="L2306" i="4"/>
  <c r="M2306" i="4"/>
  <c r="N2306" i="4"/>
  <c r="K2307" i="4"/>
  <c r="L2307" i="4"/>
  <c r="M2307" i="4"/>
  <c r="N2307" i="4"/>
  <c r="K2308" i="4"/>
  <c r="L2308" i="4"/>
  <c r="M2308" i="4"/>
  <c r="N2308" i="4"/>
  <c r="K2309" i="4"/>
  <c r="L2309" i="4"/>
  <c r="M2309" i="4"/>
  <c r="N2309" i="4"/>
  <c r="K2310" i="4"/>
  <c r="L2310" i="4"/>
  <c r="M2310" i="4"/>
  <c r="N2310" i="4"/>
  <c r="K2311" i="4"/>
  <c r="L2311" i="4"/>
  <c r="M2311" i="4"/>
  <c r="N2311" i="4"/>
  <c r="K2312" i="4"/>
  <c r="L2312" i="4"/>
  <c r="M2312" i="4"/>
  <c r="N2312" i="4"/>
  <c r="K2313" i="4"/>
  <c r="L2313" i="4"/>
  <c r="M2313" i="4"/>
  <c r="N2313" i="4"/>
  <c r="K2314" i="4"/>
  <c r="L2314" i="4"/>
  <c r="M2314" i="4"/>
  <c r="N2314" i="4"/>
  <c r="K2315" i="4"/>
  <c r="L2315" i="4"/>
  <c r="M2315" i="4"/>
  <c r="N2315" i="4"/>
  <c r="K2316" i="4"/>
  <c r="L2316" i="4"/>
  <c r="M2316" i="4"/>
  <c r="N2316" i="4"/>
  <c r="K2317" i="4"/>
  <c r="L2317" i="4"/>
  <c r="M2317" i="4"/>
  <c r="N2317" i="4"/>
  <c r="K2318" i="4"/>
  <c r="L2318" i="4"/>
  <c r="M2318" i="4"/>
  <c r="N2318" i="4"/>
  <c r="K2319" i="4"/>
  <c r="L2319" i="4"/>
  <c r="M2319" i="4"/>
  <c r="N2319" i="4"/>
  <c r="K2320" i="4"/>
  <c r="L2320" i="4"/>
  <c r="M2320" i="4"/>
  <c r="N2320" i="4"/>
  <c r="K2321" i="4"/>
  <c r="L2321" i="4"/>
  <c r="M2321" i="4"/>
  <c r="N2321" i="4"/>
  <c r="K2322" i="4"/>
  <c r="L2322" i="4"/>
  <c r="M2322" i="4"/>
  <c r="N2322" i="4"/>
  <c r="K2323" i="4"/>
  <c r="L2323" i="4"/>
  <c r="M2323" i="4"/>
  <c r="N2323" i="4"/>
  <c r="K2324" i="4"/>
  <c r="L2324" i="4"/>
  <c r="M2324" i="4"/>
  <c r="N2324" i="4"/>
  <c r="K2325" i="4"/>
  <c r="L2325" i="4"/>
  <c r="M2325" i="4"/>
  <c r="N2325" i="4"/>
  <c r="K2326" i="4"/>
  <c r="L2326" i="4"/>
  <c r="M2326" i="4"/>
  <c r="N2326" i="4"/>
  <c r="K2327" i="4"/>
  <c r="L2327" i="4"/>
  <c r="M2327" i="4"/>
  <c r="N2327" i="4"/>
  <c r="K2328" i="4"/>
  <c r="L2328" i="4"/>
  <c r="M2328" i="4"/>
  <c r="N2328" i="4"/>
  <c r="K2329" i="4"/>
  <c r="L2329" i="4"/>
  <c r="M2329" i="4"/>
  <c r="N2329" i="4"/>
  <c r="K2330" i="4"/>
  <c r="L2330" i="4"/>
  <c r="M2330" i="4"/>
  <c r="N2330" i="4"/>
  <c r="K2331" i="4"/>
  <c r="L2331" i="4"/>
  <c r="M2331" i="4"/>
  <c r="N2331" i="4"/>
  <c r="K2332" i="4"/>
  <c r="L2332" i="4"/>
  <c r="M2332" i="4"/>
  <c r="N2332" i="4"/>
  <c r="K2333" i="4"/>
  <c r="L2333" i="4"/>
  <c r="M2333" i="4"/>
  <c r="N2333" i="4"/>
  <c r="K2334" i="4"/>
  <c r="L2334" i="4"/>
  <c r="M2334" i="4"/>
  <c r="N2334" i="4"/>
  <c r="K2335" i="4"/>
  <c r="L2335" i="4"/>
  <c r="M2335" i="4"/>
  <c r="N2335" i="4"/>
  <c r="K2336" i="4"/>
  <c r="L2336" i="4"/>
  <c r="M2336" i="4"/>
  <c r="N2336" i="4"/>
  <c r="K2337" i="4"/>
  <c r="L2337" i="4"/>
  <c r="M2337" i="4"/>
  <c r="N2337" i="4"/>
  <c r="K2338" i="4"/>
  <c r="L2338" i="4"/>
  <c r="M2338" i="4"/>
  <c r="N2338" i="4"/>
  <c r="K2339" i="4"/>
  <c r="L2339" i="4"/>
  <c r="M2339" i="4"/>
  <c r="N2339" i="4"/>
  <c r="K2340" i="4"/>
  <c r="L2340" i="4"/>
  <c r="M2340" i="4"/>
  <c r="N2340" i="4"/>
  <c r="K2341" i="4"/>
  <c r="L2341" i="4"/>
  <c r="M2341" i="4"/>
  <c r="N2341" i="4"/>
  <c r="K2342" i="4"/>
  <c r="L2342" i="4"/>
  <c r="M2342" i="4"/>
  <c r="N2342" i="4"/>
  <c r="K2343" i="4"/>
  <c r="L2343" i="4"/>
  <c r="M2343" i="4"/>
  <c r="N2343" i="4"/>
  <c r="K2344" i="4"/>
  <c r="L2344" i="4"/>
  <c r="M2344" i="4"/>
  <c r="N2344" i="4"/>
  <c r="K2345" i="4"/>
  <c r="L2345" i="4"/>
  <c r="M2345" i="4"/>
  <c r="N2345" i="4"/>
  <c r="K2346" i="4"/>
  <c r="L2346" i="4"/>
  <c r="M2346" i="4"/>
  <c r="N2346" i="4"/>
  <c r="K2347" i="4"/>
  <c r="L2347" i="4"/>
  <c r="M2347" i="4"/>
  <c r="N2347" i="4"/>
  <c r="K2348" i="4"/>
  <c r="L2348" i="4"/>
  <c r="M2348" i="4"/>
  <c r="N2348" i="4"/>
  <c r="K2349" i="4"/>
  <c r="L2349" i="4"/>
  <c r="M2349" i="4"/>
  <c r="N2349" i="4"/>
  <c r="K2350" i="4"/>
  <c r="L2350" i="4"/>
  <c r="M2350" i="4"/>
  <c r="N2350" i="4"/>
  <c r="K2351" i="4"/>
  <c r="L2351" i="4"/>
  <c r="M2351" i="4"/>
  <c r="N2351" i="4"/>
  <c r="K2352" i="4"/>
  <c r="L2352" i="4"/>
  <c r="M2352" i="4"/>
  <c r="N2352" i="4"/>
  <c r="K2353" i="4"/>
  <c r="L2353" i="4"/>
  <c r="M2353" i="4"/>
  <c r="N2353" i="4"/>
  <c r="K2354" i="4"/>
  <c r="L2354" i="4"/>
  <c r="M2354" i="4"/>
  <c r="N2354" i="4"/>
  <c r="K2355" i="4"/>
  <c r="L2355" i="4"/>
  <c r="M2355" i="4"/>
  <c r="N2355" i="4"/>
  <c r="K2356" i="4"/>
  <c r="L2356" i="4"/>
  <c r="M2356" i="4"/>
  <c r="N2356" i="4"/>
  <c r="K2357" i="4"/>
  <c r="L2357" i="4"/>
  <c r="M2357" i="4"/>
  <c r="N2357" i="4"/>
  <c r="K2358" i="4"/>
  <c r="L2358" i="4"/>
  <c r="M2358" i="4"/>
  <c r="N2358" i="4"/>
  <c r="K2359" i="4"/>
  <c r="L2359" i="4"/>
  <c r="M2359" i="4"/>
  <c r="N2359" i="4"/>
  <c r="K2360" i="4"/>
  <c r="L2360" i="4"/>
  <c r="M2360" i="4"/>
  <c r="N2360" i="4"/>
  <c r="K2361" i="4"/>
  <c r="L2361" i="4"/>
  <c r="M2361" i="4"/>
  <c r="N2361" i="4"/>
  <c r="K2362" i="4"/>
  <c r="L2362" i="4"/>
  <c r="M2362" i="4"/>
  <c r="N2362" i="4"/>
  <c r="K2363" i="4"/>
  <c r="L2363" i="4"/>
  <c r="M2363" i="4"/>
  <c r="N2363" i="4"/>
  <c r="K2364" i="4"/>
  <c r="L2364" i="4"/>
  <c r="M2364" i="4"/>
  <c r="N2364" i="4"/>
  <c r="K2365" i="4"/>
  <c r="L2365" i="4"/>
  <c r="M2365" i="4"/>
  <c r="N2365" i="4"/>
  <c r="K2366" i="4"/>
  <c r="L2366" i="4"/>
  <c r="M2366" i="4"/>
  <c r="N2366" i="4"/>
  <c r="K2367" i="4"/>
  <c r="L2367" i="4"/>
  <c r="M2367" i="4"/>
  <c r="N2367" i="4"/>
  <c r="K2368" i="4"/>
  <c r="L2368" i="4"/>
  <c r="M2368" i="4"/>
  <c r="N2368" i="4"/>
  <c r="K2369" i="4"/>
  <c r="L2369" i="4"/>
  <c r="M2369" i="4"/>
  <c r="N2369" i="4"/>
  <c r="K2370" i="4"/>
  <c r="L2370" i="4"/>
  <c r="M2370" i="4"/>
  <c r="N2370" i="4"/>
  <c r="K2371" i="4"/>
  <c r="L2371" i="4"/>
  <c r="M2371" i="4"/>
  <c r="N2371" i="4"/>
  <c r="K2372" i="4"/>
  <c r="L2372" i="4"/>
  <c r="M2372" i="4"/>
  <c r="N2372" i="4"/>
  <c r="K2373" i="4"/>
  <c r="L2373" i="4"/>
  <c r="M2373" i="4"/>
  <c r="N2373" i="4"/>
  <c r="K2374" i="4"/>
  <c r="L2374" i="4"/>
  <c r="M2374" i="4"/>
  <c r="N2374" i="4"/>
  <c r="K2375" i="4"/>
  <c r="L2375" i="4"/>
  <c r="M2375" i="4"/>
  <c r="N2375" i="4"/>
  <c r="K2376" i="4"/>
  <c r="L2376" i="4"/>
  <c r="M2376" i="4"/>
  <c r="N2376" i="4"/>
  <c r="K2377" i="4"/>
  <c r="L2377" i="4"/>
  <c r="M2377" i="4"/>
  <c r="N2377" i="4"/>
  <c r="K2378" i="4"/>
  <c r="L2378" i="4"/>
  <c r="M2378" i="4"/>
  <c r="N2378" i="4"/>
  <c r="K2379" i="4"/>
  <c r="L2379" i="4"/>
  <c r="M2379" i="4"/>
  <c r="N2379" i="4"/>
  <c r="K2380" i="4"/>
  <c r="L2380" i="4"/>
  <c r="M2380" i="4"/>
  <c r="N2380" i="4"/>
  <c r="K2381" i="4"/>
  <c r="L2381" i="4"/>
  <c r="M2381" i="4"/>
  <c r="N2381" i="4"/>
  <c r="K2382" i="4"/>
  <c r="L2382" i="4"/>
  <c r="M2382" i="4"/>
  <c r="N2382" i="4"/>
  <c r="K2383" i="4"/>
  <c r="L2383" i="4"/>
  <c r="M2383" i="4"/>
  <c r="N2383" i="4"/>
  <c r="K2384" i="4"/>
  <c r="L2384" i="4"/>
  <c r="M2384" i="4"/>
  <c r="N2384" i="4"/>
  <c r="K2385" i="4"/>
  <c r="L2385" i="4"/>
  <c r="M2385" i="4"/>
  <c r="N2385" i="4"/>
  <c r="K2386" i="4"/>
  <c r="L2386" i="4"/>
  <c r="M2386" i="4"/>
  <c r="N2386" i="4"/>
  <c r="K2387" i="4"/>
  <c r="L2387" i="4"/>
  <c r="M2387" i="4"/>
  <c r="N2387" i="4"/>
  <c r="K2388" i="4"/>
  <c r="L2388" i="4"/>
  <c r="M2388" i="4"/>
  <c r="N2388" i="4"/>
  <c r="K2389" i="4"/>
  <c r="L2389" i="4"/>
  <c r="M2389" i="4"/>
  <c r="N2389" i="4"/>
  <c r="K2390" i="4"/>
  <c r="L2390" i="4"/>
  <c r="M2390" i="4"/>
  <c r="N2390" i="4"/>
  <c r="K2391" i="4"/>
  <c r="L2391" i="4"/>
  <c r="M2391" i="4"/>
  <c r="N2391" i="4"/>
  <c r="K2392" i="4"/>
  <c r="L2392" i="4"/>
  <c r="M2392" i="4"/>
  <c r="N2392" i="4"/>
  <c r="K2393" i="4"/>
  <c r="L2393" i="4"/>
  <c r="M2393" i="4"/>
  <c r="N2393" i="4"/>
  <c r="K2394" i="4"/>
  <c r="L2394" i="4"/>
  <c r="M2394" i="4"/>
  <c r="N2394" i="4"/>
  <c r="K2395" i="4"/>
  <c r="L2395" i="4"/>
  <c r="M2395" i="4"/>
  <c r="N2395" i="4"/>
  <c r="K2396" i="4"/>
  <c r="L2396" i="4"/>
  <c r="M2396" i="4"/>
  <c r="N2396" i="4"/>
  <c r="K2397" i="4"/>
  <c r="L2397" i="4"/>
  <c r="M2397" i="4"/>
  <c r="N2397" i="4"/>
  <c r="K2398" i="4"/>
  <c r="L2398" i="4"/>
  <c r="M2398" i="4"/>
  <c r="N2398" i="4"/>
  <c r="K2399" i="4"/>
  <c r="L2399" i="4"/>
  <c r="M2399" i="4"/>
  <c r="N2399" i="4"/>
  <c r="K2400" i="4"/>
  <c r="L2400" i="4"/>
  <c r="M2400" i="4"/>
  <c r="N2400" i="4"/>
  <c r="K2401" i="4"/>
  <c r="L2401" i="4"/>
  <c r="M2401" i="4"/>
  <c r="N2401" i="4"/>
  <c r="K2402" i="4"/>
  <c r="L2402" i="4"/>
  <c r="M2402" i="4"/>
  <c r="N2402" i="4"/>
  <c r="K2403" i="4"/>
  <c r="L2403" i="4"/>
  <c r="M2403" i="4"/>
  <c r="N2403" i="4"/>
  <c r="K2404" i="4"/>
  <c r="L2404" i="4"/>
  <c r="M2404" i="4"/>
  <c r="N2404" i="4"/>
  <c r="K2405" i="4"/>
  <c r="L2405" i="4"/>
  <c r="M2405" i="4"/>
  <c r="N2405" i="4"/>
  <c r="K2406" i="4"/>
  <c r="L2406" i="4"/>
  <c r="M2406" i="4"/>
  <c r="N2406" i="4"/>
  <c r="K2407" i="4"/>
  <c r="L2407" i="4"/>
  <c r="M2407" i="4"/>
  <c r="N2407" i="4"/>
  <c r="K2408" i="4"/>
  <c r="L2408" i="4"/>
  <c r="M2408" i="4"/>
  <c r="N2408" i="4"/>
  <c r="K2409" i="4"/>
  <c r="L2409" i="4"/>
  <c r="M2409" i="4"/>
  <c r="N2409" i="4"/>
  <c r="K2410" i="4"/>
  <c r="L2410" i="4"/>
  <c r="M2410" i="4"/>
  <c r="N2410" i="4"/>
  <c r="K2411" i="4"/>
  <c r="L2411" i="4"/>
  <c r="M2411" i="4"/>
  <c r="N2411" i="4"/>
  <c r="K2412" i="4"/>
  <c r="L2412" i="4"/>
  <c r="M2412" i="4"/>
  <c r="N2412" i="4"/>
  <c r="K2413" i="4"/>
  <c r="L2413" i="4"/>
  <c r="M2413" i="4"/>
  <c r="N2413" i="4"/>
  <c r="K2414" i="4"/>
  <c r="L2414" i="4"/>
  <c r="M2414" i="4"/>
  <c r="N2414" i="4"/>
  <c r="K2415" i="4"/>
  <c r="L2415" i="4"/>
  <c r="M2415" i="4"/>
  <c r="N2415" i="4"/>
  <c r="K2416" i="4"/>
  <c r="L2416" i="4"/>
  <c r="M2416" i="4"/>
  <c r="N2416" i="4"/>
  <c r="K2417" i="4"/>
  <c r="L2417" i="4"/>
  <c r="M2417" i="4"/>
  <c r="N2417" i="4"/>
  <c r="K2418" i="4"/>
  <c r="L2418" i="4"/>
  <c r="M2418" i="4"/>
  <c r="N2418" i="4"/>
  <c r="K2419" i="4"/>
  <c r="L2419" i="4"/>
  <c r="M2419" i="4"/>
  <c r="N2419" i="4"/>
  <c r="K2420" i="4"/>
  <c r="L2420" i="4"/>
  <c r="M2420" i="4"/>
  <c r="N2420" i="4"/>
  <c r="K2421" i="4"/>
  <c r="L2421" i="4"/>
  <c r="M2421" i="4"/>
  <c r="N2421" i="4"/>
  <c r="K2422" i="4"/>
  <c r="L2422" i="4"/>
  <c r="M2422" i="4"/>
  <c r="N2422" i="4"/>
  <c r="K2423" i="4"/>
  <c r="L2423" i="4"/>
  <c r="M2423" i="4"/>
  <c r="N2423" i="4"/>
  <c r="K2424" i="4"/>
  <c r="L2424" i="4"/>
  <c r="M2424" i="4"/>
  <c r="N2424" i="4"/>
  <c r="K2425" i="4"/>
  <c r="L2425" i="4"/>
  <c r="M2425" i="4"/>
  <c r="N2425" i="4"/>
  <c r="K2426" i="4"/>
  <c r="L2426" i="4"/>
  <c r="M2426" i="4"/>
  <c r="N2426" i="4"/>
  <c r="K2427" i="4"/>
  <c r="L2427" i="4"/>
  <c r="M2427" i="4"/>
  <c r="N2427" i="4"/>
  <c r="K2428" i="4"/>
  <c r="L2428" i="4"/>
  <c r="M2428" i="4"/>
  <c r="N2428" i="4"/>
  <c r="K2429" i="4"/>
  <c r="L2429" i="4"/>
  <c r="M2429" i="4"/>
  <c r="N2429" i="4"/>
  <c r="K2430" i="4"/>
  <c r="L2430" i="4"/>
  <c r="M2430" i="4"/>
  <c r="N2430" i="4"/>
  <c r="K2431" i="4"/>
  <c r="L2431" i="4"/>
  <c r="M2431" i="4"/>
  <c r="N2431" i="4"/>
  <c r="K2432" i="4"/>
  <c r="L2432" i="4"/>
  <c r="M2432" i="4"/>
  <c r="N2432" i="4"/>
  <c r="K2433" i="4"/>
  <c r="L2433" i="4"/>
  <c r="M2433" i="4"/>
  <c r="N2433" i="4"/>
  <c r="K2434" i="4"/>
  <c r="L2434" i="4"/>
  <c r="M2434" i="4"/>
  <c r="N2434" i="4"/>
  <c r="K2435" i="4"/>
  <c r="L2435" i="4"/>
  <c r="M2435" i="4"/>
  <c r="N2435" i="4"/>
  <c r="K2436" i="4"/>
  <c r="L2436" i="4"/>
  <c r="M2436" i="4"/>
  <c r="N2436" i="4"/>
  <c r="K2437" i="4"/>
  <c r="L2437" i="4"/>
  <c r="M2437" i="4"/>
  <c r="N2437" i="4"/>
  <c r="K2438" i="4"/>
  <c r="L2438" i="4"/>
  <c r="M2438" i="4"/>
  <c r="N2438" i="4"/>
  <c r="K2439" i="4"/>
  <c r="L2439" i="4"/>
  <c r="M2439" i="4"/>
  <c r="N2439" i="4"/>
  <c r="K2440" i="4"/>
  <c r="L2440" i="4"/>
  <c r="M2440" i="4"/>
  <c r="N2440" i="4"/>
  <c r="K2441" i="4"/>
  <c r="L2441" i="4"/>
  <c r="M2441" i="4"/>
  <c r="N2441" i="4"/>
  <c r="K2442" i="4"/>
  <c r="L2442" i="4"/>
  <c r="M2442" i="4"/>
  <c r="N2442" i="4"/>
  <c r="K2443" i="4"/>
  <c r="L2443" i="4"/>
  <c r="M2443" i="4"/>
  <c r="N2443" i="4"/>
  <c r="K2444" i="4"/>
  <c r="L2444" i="4"/>
  <c r="M2444" i="4"/>
  <c r="N2444" i="4"/>
  <c r="K2445" i="4"/>
  <c r="L2445" i="4"/>
  <c r="M2445" i="4"/>
  <c r="N2445" i="4"/>
  <c r="K2446" i="4"/>
  <c r="L2446" i="4"/>
  <c r="M2446" i="4"/>
  <c r="N2446" i="4"/>
  <c r="K2447" i="4"/>
  <c r="L2447" i="4"/>
  <c r="M2447" i="4"/>
  <c r="N2447" i="4"/>
  <c r="K2448" i="4"/>
  <c r="L2448" i="4"/>
  <c r="M2448" i="4"/>
  <c r="N2448" i="4"/>
  <c r="K2449" i="4"/>
  <c r="L2449" i="4"/>
  <c r="M2449" i="4"/>
  <c r="N2449" i="4"/>
  <c r="K2450" i="4"/>
  <c r="L2450" i="4"/>
  <c r="M2450" i="4"/>
  <c r="N2450" i="4"/>
  <c r="K2451" i="4"/>
  <c r="L2451" i="4"/>
  <c r="M2451" i="4"/>
  <c r="N2451" i="4"/>
  <c r="K2452" i="4"/>
  <c r="L2452" i="4"/>
  <c r="M2452" i="4"/>
  <c r="N2452" i="4"/>
  <c r="K2453" i="4"/>
  <c r="L2453" i="4"/>
  <c r="M2453" i="4"/>
  <c r="N2453" i="4"/>
  <c r="K2454" i="4"/>
  <c r="L2454" i="4"/>
  <c r="M2454" i="4"/>
  <c r="N2454" i="4"/>
  <c r="K2455" i="4"/>
  <c r="L2455" i="4"/>
  <c r="M2455" i="4"/>
  <c r="N2455" i="4"/>
  <c r="K2456" i="4"/>
  <c r="L2456" i="4"/>
  <c r="M2456" i="4"/>
  <c r="N2456" i="4"/>
  <c r="K2457" i="4"/>
  <c r="L2457" i="4"/>
  <c r="M2457" i="4"/>
  <c r="N2457" i="4"/>
  <c r="K2458" i="4"/>
  <c r="L2458" i="4"/>
  <c r="M2458" i="4"/>
  <c r="N2458" i="4"/>
  <c r="K2459" i="4"/>
  <c r="L2459" i="4"/>
  <c r="M2459" i="4"/>
  <c r="N2459" i="4"/>
  <c r="K2460" i="4"/>
  <c r="L2460" i="4"/>
  <c r="M2460" i="4"/>
  <c r="N2460" i="4"/>
  <c r="K2461" i="4"/>
  <c r="L2461" i="4"/>
  <c r="M2461" i="4"/>
  <c r="N2461" i="4"/>
  <c r="K2462" i="4"/>
  <c r="L2462" i="4"/>
  <c r="M2462" i="4"/>
  <c r="N2462" i="4"/>
  <c r="K2463" i="4"/>
  <c r="L2463" i="4"/>
  <c r="M2463" i="4"/>
  <c r="N2463" i="4"/>
  <c r="K2464" i="4"/>
  <c r="L2464" i="4"/>
  <c r="M2464" i="4"/>
  <c r="N2464" i="4"/>
  <c r="K2465" i="4"/>
  <c r="L2465" i="4"/>
  <c r="M2465" i="4"/>
  <c r="N2465" i="4"/>
  <c r="K2466" i="4"/>
  <c r="L2466" i="4"/>
  <c r="M2466" i="4"/>
  <c r="N2466" i="4"/>
  <c r="K2467" i="4"/>
  <c r="L2467" i="4"/>
  <c r="M2467" i="4"/>
  <c r="N2467" i="4"/>
  <c r="K2468" i="4"/>
  <c r="L2468" i="4"/>
  <c r="M2468" i="4"/>
  <c r="N2468" i="4"/>
  <c r="K2469" i="4"/>
  <c r="L2469" i="4"/>
  <c r="M2469" i="4"/>
  <c r="N2469" i="4"/>
  <c r="K2470" i="4"/>
  <c r="L2470" i="4"/>
  <c r="M2470" i="4"/>
  <c r="N2470" i="4"/>
  <c r="K2471" i="4"/>
  <c r="L2471" i="4"/>
  <c r="M2471" i="4"/>
  <c r="N2471" i="4"/>
  <c r="K2472" i="4"/>
  <c r="L2472" i="4"/>
  <c r="M2472" i="4"/>
  <c r="N2472" i="4"/>
  <c r="K2473" i="4"/>
  <c r="L2473" i="4"/>
  <c r="M2473" i="4"/>
  <c r="N2473" i="4"/>
  <c r="K2474" i="4"/>
  <c r="L2474" i="4"/>
  <c r="M2474" i="4"/>
  <c r="N2474" i="4"/>
  <c r="K2475" i="4"/>
  <c r="L2475" i="4"/>
  <c r="M2475" i="4"/>
  <c r="N2475" i="4"/>
  <c r="K2476" i="4"/>
  <c r="L2476" i="4"/>
  <c r="M2476" i="4"/>
  <c r="N2476" i="4"/>
  <c r="K2477" i="4"/>
  <c r="L2477" i="4"/>
  <c r="M2477" i="4"/>
  <c r="N2477" i="4"/>
  <c r="K2478" i="4"/>
  <c r="L2478" i="4"/>
  <c r="M2478" i="4"/>
  <c r="N2478" i="4"/>
  <c r="K2479" i="4"/>
  <c r="L2479" i="4"/>
  <c r="M2479" i="4"/>
  <c r="N2479" i="4"/>
  <c r="K2480" i="4"/>
  <c r="L2480" i="4"/>
  <c r="M2480" i="4"/>
  <c r="N2480" i="4"/>
  <c r="K2481" i="4"/>
  <c r="L2481" i="4"/>
  <c r="M2481" i="4"/>
  <c r="N2481" i="4"/>
  <c r="K2482" i="4"/>
  <c r="L2482" i="4"/>
  <c r="M2482" i="4"/>
  <c r="N2482" i="4"/>
  <c r="K2483" i="4"/>
  <c r="L2483" i="4"/>
  <c r="M2483" i="4"/>
  <c r="N2483" i="4"/>
  <c r="K2484" i="4"/>
  <c r="L2484" i="4"/>
  <c r="M2484" i="4"/>
  <c r="N2484" i="4"/>
  <c r="K2485" i="4"/>
  <c r="L2485" i="4"/>
  <c r="M2485" i="4"/>
  <c r="N2485" i="4"/>
  <c r="K2486" i="4"/>
  <c r="L2486" i="4"/>
  <c r="M2486" i="4"/>
  <c r="N2486" i="4"/>
  <c r="K2487" i="4"/>
  <c r="L2487" i="4"/>
  <c r="M2487" i="4"/>
  <c r="N2487" i="4"/>
  <c r="K2488" i="4"/>
  <c r="L2488" i="4"/>
  <c r="M2488" i="4"/>
  <c r="N2488" i="4"/>
  <c r="K2489" i="4"/>
  <c r="L2489" i="4"/>
  <c r="M2489" i="4"/>
  <c r="N2489" i="4"/>
  <c r="K2490" i="4"/>
  <c r="L2490" i="4"/>
  <c r="M2490" i="4"/>
  <c r="N2490" i="4"/>
  <c r="K2491" i="4"/>
  <c r="L2491" i="4"/>
  <c r="M2491" i="4"/>
  <c r="N2491" i="4"/>
  <c r="K2492" i="4"/>
  <c r="L2492" i="4"/>
  <c r="M2492" i="4"/>
  <c r="N2492" i="4"/>
  <c r="K2493" i="4"/>
  <c r="L2493" i="4"/>
  <c r="M2493" i="4"/>
  <c r="N2493" i="4"/>
  <c r="K2494" i="4"/>
  <c r="L2494" i="4"/>
  <c r="M2494" i="4"/>
  <c r="N2494" i="4"/>
  <c r="K2495" i="4"/>
  <c r="L2495" i="4"/>
  <c r="M2495" i="4"/>
  <c r="N2495" i="4"/>
  <c r="K2496" i="4"/>
  <c r="L2496" i="4"/>
  <c r="M2496" i="4"/>
  <c r="N2496" i="4"/>
  <c r="K2497" i="4"/>
  <c r="L2497" i="4"/>
  <c r="M2497" i="4"/>
  <c r="N2497" i="4"/>
  <c r="K2498" i="4"/>
  <c r="L2498" i="4"/>
  <c r="M2498" i="4"/>
  <c r="N2498" i="4"/>
  <c r="K2499" i="4"/>
  <c r="L2499" i="4"/>
  <c r="M2499" i="4"/>
  <c r="N2499" i="4"/>
  <c r="K2500" i="4"/>
  <c r="L2500" i="4"/>
  <c r="M2500" i="4"/>
  <c r="N2500" i="4"/>
  <c r="K2501" i="4"/>
  <c r="L2501" i="4"/>
  <c r="M2501" i="4"/>
  <c r="N2501" i="4"/>
  <c r="K2502" i="4"/>
  <c r="L2502" i="4"/>
  <c r="M2502" i="4"/>
  <c r="N2502" i="4"/>
  <c r="K2503" i="4"/>
  <c r="L2503" i="4"/>
  <c r="M2503" i="4"/>
  <c r="N2503" i="4"/>
  <c r="K2504" i="4"/>
  <c r="L2504" i="4"/>
  <c r="M2504" i="4"/>
  <c r="N2504" i="4"/>
  <c r="K2505" i="4"/>
  <c r="L2505" i="4"/>
  <c r="M2505" i="4"/>
  <c r="N2505" i="4"/>
  <c r="K2506" i="4"/>
  <c r="L2506" i="4"/>
  <c r="M2506" i="4"/>
  <c r="N2506" i="4"/>
  <c r="K2507" i="4"/>
  <c r="L2507" i="4"/>
  <c r="M2507" i="4"/>
  <c r="N2507" i="4"/>
  <c r="K2508" i="4"/>
  <c r="L2508" i="4"/>
  <c r="M2508" i="4"/>
  <c r="N2508" i="4"/>
  <c r="K2509" i="4"/>
  <c r="L2509" i="4"/>
  <c r="M2509" i="4"/>
  <c r="N2509" i="4"/>
  <c r="K2510" i="4"/>
  <c r="L2510" i="4"/>
  <c r="M2510" i="4"/>
  <c r="N2510" i="4"/>
  <c r="K2511" i="4"/>
  <c r="L2511" i="4"/>
  <c r="M2511" i="4"/>
  <c r="N2511" i="4"/>
  <c r="K2512" i="4"/>
  <c r="L2512" i="4"/>
  <c r="M2512" i="4"/>
  <c r="N2512" i="4"/>
  <c r="K2513" i="4"/>
  <c r="L2513" i="4"/>
  <c r="M2513" i="4"/>
  <c r="N2513" i="4"/>
  <c r="K2514" i="4"/>
  <c r="L2514" i="4"/>
  <c r="M2514" i="4"/>
  <c r="N2514" i="4"/>
  <c r="K2515" i="4"/>
  <c r="L2515" i="4"/>
  <c r="M2515" i="4"/>
  <c r="N2515" i="4"/>
  <c r="K2516" i="4"/>
  <c r="L2516" i="4"/>
  <c r="M2516" i="4"/>
  <c r="N2516" i="4"/>
  <c r="K2517" i="4"/>
  <c r="L2517" i="4"/>
  <c r="M2517" i="4"/>
  <c r="N2517" i="4"/>
  <c r="K2518" i="4"/>
  <c r="L2518" i="4"/>
  <c r="M2518" i="4"/>
  <c r="N2518" i="4"/>
  <c r="K2519" i="4"/>
  <c r="L2519" i="4"/>
  <c r="M2519" i="4"/>
  <c r="N2519" i="4"/>
  <c r="K2520" i="4"/>
  <c r="L2520" i="4"/>
  <c r="M2520" i="4"/>
  <c r="N2520" i="4"/>
  <c r="K2521" i="4"/>
  <c r="L2521" i="4"/>
  <c r="M2521" i="4"/>
  <c r="N2521" i="4"/>
  <c r="K2522" i="4"/>
  <c r="L2522" i="4"/>
  <c r="M2522" i="4"/>
  <c r="N2522" i="4"/>
  <c r="K2523" i="4"/>
  <c r="L2523" i="4"/>
  <c r="M2523" i="4"/>
  <c r="N2523" i="4"/>
  <c r="K2524" i="4"/>
  <c r="L2524" i="4"/>
  <c r="M2524" i="4"/>
  <c r="N2524" i="4"/>
  <c r="K2525" i="4"/>
  <c r="L2525" i="4"/>
  <c r="M2525" i="4"/>
  <c r="N2525" i="4"/>
  <c r="K2526" i="4"/>
  <c r="L2526" i="4"/>
  <c r="M2526" i="4"/>
  <c r="N2526" i="4"/>
  <c r="K2527" i="4"/>
  <c r="L2527" i="4"/>
  <c r="M2527" i="4"/>
  <c r="N2527" i="4"/>
  <c r="K2528" i="4"/>
  <c r="L2528" i="4"/>
  <c r="M2528" i="4"/>
  <c r="N2528" i="4"/>
  <c r="K2529" i="4"/>
  <c r="L2529" i="4"/>
  <c r="M2529" i="4"/>
  <c r="N2529" i="4"/>
  <c r="K2530" i="4"/>
  <c r="L2530" i="4"/>
  <c r="M2530" i="4"/>
  <c r="N2530" i="4"/>
  <c r="K2531" i="4"/>
  <c r="L2531" i="4"/>
  <c r="M2531" i="4"/>
  <c r="N2531" i="4"/>
  <c r="K2532" i="4"/>
  <c r="L2532" i="4"/>
  <c r="M2532" i="4"/>
  <c r="N2532" i="4"/>
  <c r="K2533" i="4"/>
  <c r="L2533" i="4"/>
  <c r="M2533" i="4"/>
  <c r="N2533" i="4"/>
  <c r="K2534" i="4"/>
  <c r="L2534" i="4"/>
  <c r="M2534" i="4"/>
  <c r="N2534" i="4"/>
  <c r="K2535" i="4"/>
  <c r="L2535" i="4"/>
  <c r="M2535" i="4"/>
  <c r="N2535" i="4"/>
  <c r="K2536" i="4"/>
  <c r="L2536" i="4"/>
  <c r="M2536" i="4"/>
  <c r="N2536" i="4"/>
  <c r="K2537" i="4"/>
  <c r="L2537" i="4"/>
  <c r="M2537" i="4"/>
  <c r="N2537" i="4"/>
  <c r="K2538" i="4"/>
  <c r="L2538" i="4"/>
  <c r="M2538" i="4"/>
  <c r="N2538" i="4"/>
  <c r="K2539" i="4"/>
  <c r="L2539" i="4"/>
  <c r="M2539" i="4"/>
  <c r="N2539" i="4"/>
  <c r="K2540" i="4"/>
  <c r="L2540" i="4"/>
  <c r="M2540" i="4"/>
  <c r="N2540" i="4"/>
  <c r="K2541" i="4"/>
  <c r="L2541" i="4"/>
  <c r="M2541" i="4"/>
  <c r="N2541" i="4"/>
  <c r="K2542" i="4"/>
  <c r="L2542" i="4"/>
  <c r="M2542" i="4"/>
  <c r="N2542" i="4"/>
  <c r="K2543" i="4"/>
  <c r="L2543" i="4"/>
  <c r="M2543" i="4"/>
  <c r="N2543" i="4"/>
  <c r="K2544" i="4"/>
  <c r="L2544" i="4"/>
  <c r="M2544" i="4"/>
  <c r="N2544" i="4"/>
  <c r="K2545" i="4"/>
  <c r="L2545" i="4"/>
  <c r="M2545" i="4"/>
  <c r="N2545" i="4"/>
  <c r="K2546" i="4"/>
  <c r="L2546" i="4"/>
  <c r="M2546" i="4"/>
  <c r="N2546" i="4"/>
  <c r="K2547" i="4"/>
  <c r="L2547" i="4"/>
  <c r="M2547" i="4"/>
  <c r="N2547" i="4"/>
  <c r="K2548" i="4"/>
  <c r="L2548" i="4"/>
  <c r="M2548" i="4"/>
  <c r="N2548" i="4"/>
  <c r="K2549" i="4"/>
  <c r="L2549" i="4"/>
  <c r="M2549" i="4"/>
  <c r="N2549" i="4"/>
  <c r="K2550" i="4"/>
  <c r="L2550" i="4"/>
  <c r="M2550" i="4"/>
  <c r="N2550" i="4"/>
  <c r="K2551" i="4"/>
  <c r="L2551" i="4"/>
  <c r="M2551" i="4"/>
  <c r="N2551" i="4"/>
  <c r="K2552" i="4"/>
  <c r="L2552" i="4"/>
  <c r="M2552" i="4"/>
  <c r="N2552" i="4"/>
  <c r="K2553" i="4"/>
  <c r="L2553" i="4"/>
  <c r="M2553" i="4"/>
  <c r="N2553" i="4"/>
  <c r="K2554" i="4"/>
  <c r="L2554" i="4"/>
  <c r="M2554" i="4"/>
  <c r="N2554" i="4"/>
  <c r="K2555" i="4"/>
  <c r="L2555" i="4"/>
  <c r="M2555" i="4"/>
  <c r="N2555" i="4"/>
  <c r="K2556" i="4"/>
  <c r="L2556" i="4"/>
  <c r="M2556" i="4"/>
  <c r="N2556" i="4"/>
  <c r="K2557" i="4"/>
  <c r="L2557" i="4"/>
  <c r="M2557" i="4"/>
  <c r="N2557" i="4"/>
  <c r="K2558" i="4"/>
  <c r="L2558" i="4"/>
  <c r="M2558" i="4"/>
  <c r="N2558" i="4"/>
  <c r="K2559" i="4"/>
  <c r="L2559" i="4"/>
  <c r="M2559" i="4"/>
  <c r="N2559" i="4"/>
  <c r="K2560" i="4"/>
  <c r="L2560" i="4"/>
  <c r="M2560" i="4"/>
  <c r="N2560" i="4"/>
  <c r="K2561" i="4"/>
  <c r="L2561" i="4"/>
  <c r="M2561" i="4"/>
  <c r="N2561" i="4"/>
  <c r="K2562" i="4"/>
  <c r="L2562" i="4"/>
  <c r="M2562" i="4"/>
  <c r="N2562" i="4"/>
  <c r="K2563" i="4"/>
  <c r="L2563" i="4"/>
  <c r="M2563" i="4"/>
  <c r="N2563" i="4"/>
  <c r="K2564" i="4"/>
  <c r="L2564" i="4"/>
  <c r="M2564" i="4"/>
  <c r="N2564" i="4"/>
  <c r="K2565" i="4"/>
  <c r="L2565" i="4"/>
  <c r="M2565" i="4"/>
  <c r="N2565" i="4"/>
  <c r="K2566" i="4"/>
  <c r="L2566" i="4"/>
  <c r="M2566" i="4"/>
  <c r="N2566" i="4"/>
  <c r="K2567" i="4"/>
  <c r="L2567" i="4"/>
  <c r="M2567" i="4"/>
  <c r="N2567" i="4"/>
  <c r="K2568" i="4"/>
  <c r="L2568" i="4"/>
  <c r="M2568" i="4"/>
  <c r="N2568" i="4"/>
  <c r="K2569" i="4"/>
  <c r="L2569" i="4"/>
  <c r="M2569" i="4"/>
  <c r="N2569" i="4"/>
  <c r="K2570" i="4"/>
  <c r="L2570" i="4"/>
  <c r="M2570" i="4"/>
  <c r="N2570" i="4"/>
  <c r="K2571" i="4"/>
  <c r="L2571" i="4"/>
  <c r="M2571" i="4"/>
  <c r="N2571" i="4"/>
  <c r="K2572" i="4"/>
  <c r="L2572" i="4"/>
  <c r="M2572" i="4"/>
  <c r="N2572" i="4"/>
  <c r="K2573" i="4"/>
  <c r="L2573" i="4"/>
  <c r="M2573" i="4"/>
  <c r="N2573" i="4"/>
  <c r="K2574" i="4"/>
  <c r="L2574" i="4"/>
  <c r="M2574" i="4"/>
  <c r="N2574" i="4"/>
  <c r="K2575" i="4"/>
  <c r="L2575" i="4"/>
  <c r="M2575" i="4"/>
  <c r="N2575" i="4"/>
  <c r="K2576" i="4"/>
  <c r="L2576" i="4"/>
  <c r="M2576" i="4"/>
  <c r="N2576" i="4"/>
  <c r="K2577" i="4"/>
  <c r="L2577" i="4"/>
  <c r="M2577" i="4"/>
  <c r="N2577" i="4"/>
  <c r="K2578" i="4"/>
  <c r="L2578" i="4"/>
  <c r="M2578" i="4"/>
  <c r="N2578" i="4"/>
  <c r="K2579" i="4"/>
  <c r="L2579" i="4"/>
  <c r="M2579" i="4"/>
  <c r="N2579" i="4"/>
  <c r="K2580" i="4"/>
  <c r="L2580" i="4"/>
  <c r="M2580" i="4"/>
  <c r="N2580" i="4"/>
  <c r="K2581" i="4"/>
  <c r="L2581" i="4"/>
  <c r="M2581" i="4"/>
  <c r="N2581" i="4"/>
  <c r="K2582" i="4"/>
  <c r="L2582" i="4"/>
  <c r="M2582" i="4"/>
  <c r="N2582" i="4"/>
  <c r="K2583" i="4"/>
  <c r="L2583" i="4"/>
  <c r="M2583" i="4"/>
  <c r="N2583" i="4"/>
  <c r="K2584" i="4"/>
  <c r="L2584" i="4"/>
  <c r="M2584" i="4"/>
  <c r="N2584" i="4"/>
  <c r="K2585" i="4"/>
  <c r="L2585" i="4"/>
  <c r="M2585" i="4"/>
  <c r="N2585" i="4"/>
  <c r="K2586" i="4"/>
  <c r="L2586" i="4"/>
  <c r="M2586" i="4"/>
  <c r="N2586" i="4"/>
  <c r="K2587" i="4"/>
  <c r="L2587" i="4"/>
  <c r="M2587" i="4"/>
  <c r="N2587" i="4"/>
  <c r="K2588" i="4"/>
  <c r="L2588" i="4"/>
  <c r="M2588" i="4"/>
  <c r="N2588" i="4"/>
  <c r="K2589" i="4"/>
  <c r="L2589" i="4"/>
  <c r="M2589" i="4"/>
  <c r="N2589" i="4"/>
  <c r="K2590" i="4"/>
  <c r="L2590" i="4"/>
  <c r="M2590" i="4"/>
  <c r="N2590" i="4"/>
  <c r="K2591" i="4"/>
  <c r="L2591" i="4"/>
  <c r="M2591" i="4"/>
  <c r="N2591" i="4"/>
  <c r="K2592" i="4"/>
  <c r="L2592" i="4"/>
  <c r="M2592" i="4"/>
  <c r="N2592" i="4"/>
  <c r="K2593" i="4"/>
  <c r="L2593" i="4"/>
  <c r="M2593" i="4"/>
  <c r="N2593" i="4"/>
  <c r="K2594" i="4"/>
  <c r="L2594" i="4"/>
  <c r="M2594" i="4"/>
  <c r="N2594" i="4"/>
  <c r="K2595" i="4"/>
  <c r="L2595" i="4"/>
  <c r="M2595" i="4"/>
  <c r="N2595" i="4"/>
  <c r="K2596" i="4"/>
  <c r="L2596" i="4"/>
  <c r="M2596" i="4"/>
  <c r="N2596" i="4"/>
  <c r="K2597" i="4"/>
  <c r="L2597" i="4"/>
  <c r="M2597" i="4"/>
  <c r="N2597" i="4"/>
  <c r="K2598" i="4"/>
  <c r="L2598" i="4"/>
  <c r="M2598" i="4"/>
  <c r="N2598" i="4"/>
  <c r="K2599" i="4"/>
  <c r="L2599" i="4"/>
  <c r="M2599" i="4"/>
  <c r="N2599" i="4"/>
  <c r="K2600" i="4"/>
  <c r="L2600" i="4"/>
  <c r="M2600" i="4"/>
  <c r="N2600" i="4"/>
  <c r="K2601" i="4"/>
  <c r="L2601" i="4"/>
  <c r="M2601" i="4"/>
  <c r="N2601" i="4"/>
  <c r="K2602" i="4"/>
  <c r="L2602" i="4"/>
  <c r="M2602" i="4"/>
  <c r="N2602" i="4"/>
  <c r="K2603" i="4"/>
  <c r="L2603" i="4"/>
  <c r="M2603" i="4"/>
  <c r="N2603" i="4"/>
  <c r="K2604" i="4"/>
  <c r="L2604" i="4"/>
  <c r="M2604" i="4"/>
  <c r="N2604" i="4"/>
  <c r="K2605" i="4"/>
  <c r="L2605" i="4"/>
  <c r="M2605" i="4"/>
  <c r="N2605" i="4"/>
  <c r="K2606" i="4"/>
  <c r="L2606" i="4"/>
  <c r="M2606" i="4"/>
  <c r="N2606" i="4"/>
  <c r="K2607" i="4"/>
  <c r="L2607" i="4"/>
  <c r="M2607" i="4"/>
  <c r="N2607" i="4"/>
  <c r="K2608" i="4"/>
  <c r="L2608" i="4"/>
  <c r="M2608" i="4"/>
  <c r="N2608" i="4"/>
  <c r="K2609" i="4"/>
  <c r="L2609" i="4"/>
  <c r="M2609" i="4"/>
  <c r="N2609" i="4"/>
  <c r="K2610" i="4"/>
  <c r="L2610" i="4"/>
  <c r="M2610" i="4"/>
  <c r="N2610" i="4"/>
  <c r="K2611" i="4"/>
  <c r="L2611" i="4"/>
  <c r="M2611" i="4"/>
  <c r="N2611" i="4"/>
  <c r="K2612" i="4"/>
  <c r="L2612" i="4"/>
  <c r="M2612" i="4"/>
  <c r="N2612" i="4"/>
  <c r="K2613" i="4"/>
  <c r="L2613" i="4"/>
  <c r="M2613" i="4"/>
  <c r="N2613" i="4"/>
  <c r="K2614" i="4"/>
  <c r="L2614" i="4"/>
  <c r="M2614" i="4"/>
  <c r="N2614" i="4"/>
  <c r="K2615" i="4"/>
  <c r="L2615" i="4"/>
  <c r="M2615" i="4"/>
  <c r="N2615" i="4"/>
  <c r="K2616" i="4"/>
  <c r="L2616" i="4"/>
  <c r="M2616" i="4"/>
  <c r="N2616" i="4"/>
  <c r="K2617" i="4"/>
  <c r="L2617" i="4"/>
  <c r="M2617" i="4"/>
  <c r="N2617" i="4"/>
  <c r="K2618" i="4"/>
  <c r="L2618" i="4"/>
  <c r="M2618" i="4"/>
  <c r="N2618" i="4"/>
  <c r="K2619" i="4"/>
  <c r="L2619" i="4"/>
  <c r="M2619" i="4"/>
  <c r="N2619" i="4"/>
  <c r="K2620" i="4"/>
  <c r="L2620" i="4"/>
  <c r="M2620" i="4"/>
  <c r="N2620" i="4"/>
  <c r="K2621" i="4"/>
  <c r="L2621" i="4"/>
  <c r="M2621" i="4"/>
  <c r="N2621" i="4"/>
  <c r="K2622" i="4"/>
  <c r="L2622" i="4"/>
  <c r="M2622" i="4"/>
  <c r="N2622" i="4"/>
  <c r="K2623" i="4"/>
  <c r="L2623" i="4"/>
  <c r="M2623" i="4"/>
  <c r="N2623" i="4"/>
  <c r="K2624" i="4"/>
  <c r="L2624" i="4"/>
  <c r="M2624" i="4"/>
  <c r="N2624" i="4"/>
  <c r="K2625" i="4"/>
  <c r="L2625" i="4"/>
  <c r="M2625" i="4"/>
  <c r="N2625" i="4"/>
  <c r="K2626" i="4"/>
  <c r="L2626" i="4"/>
  <c r="M2626" i="4"/>
  <c r="N2626" i="4"/>
  <c r="K2627" i="4"/>
  <c r="L2627" i="4"/>
  <c r="M2627" i="4"/>
  <c r="N2627" i="4"/>
  <c r="K2628" i="4"/>
  <c r="L2628" i="4"/>
  <c r="M2628" i="4"/>
  <c r="N2628" i="4"/>
  <c r="K2629" i="4"/>
  <c r="L2629" i="4"/>
  <c r="M2629" i="4"/>
  <c r="N2629" i="4"/>
  <c r="K2630" i="4"/>
  <c r="L2630" i="4"/>
  <c r="M2630" i="4"/>
  <c r="N2630" i="4"/>
  <c r="K2631" i="4"/>
  <c r="L2631" i="4"/>
  <c r="M2631" i="4"/>
  <c r="N2631" i="4"/>
  <c r="K2632" i="4"/>
  <c r="L2632" i="4"/>
  <c r="M2632" i="4"/>
  <c r="N2632" i="4"/>
  <c r="K2633" i="4"/>
  <c r="L2633" i="4"/>
  <c r="M2633" i="4"/>
  <c r="N2633" i="4"/>
  <c r="K2634" i="4"/>
  <c r="L2634" i="4"/>
  <c r="M2634" i="4"/>
  <c r="N2634" i="4"/>
  <c r="K2635" i="4"/>
  <c r="L2635" i="4"/>
  <c r="M2635" i="4"/>
  <c r="N2635" i="4"/>
  <c r="K2636" i="4"/>
  <c r="L2636" i="4"/>
  <c r="M2636" i="4"/>
  <c r="N2636" i="4"/>
  <c r="K2637" i="4"/>
  <c r="L2637" i="4"/>
  <c r="M2637" i="4"/>
  <c r="N2637" i="4"/>
  <c r="K2638" i="4"/>
  <c r="L2638" i="4"/>
  <c r="M2638" i="4"/>
  <c r="N2638" i="4"/>
  <c r="K2639" i="4"/>
  <c r="L2639" i="4"/>
  <c r="M2639" i="4"/>
  <c r="N2639" i="4"/>
  <c r="K2640" i="4"/>
  <c r="L2640" i="4"/>
  <c r="M2640" i="4"/>
  <c r="N2640" i="4"/>
  <c r="K2641" i="4"/>
  <c r="L2641" i="4"/>
  <c r="M2641" i="4"/>
  <c r="N2641" i="4"/>
  <c r="K2642" i="4"/>
  <c r="L2642" i="4"/>
  <c r="M2642" i="4"/>
  <c r="N2642" i="4"/>
  <c r="K2643" i="4"/>
  <c r="L2643" i="4"/>
  <c r="M2643" i="4"/>
  <c r="N2643" i="4"/>
  <c r="K2644" i="4"/>
  <c r="L2644" i="4"/>
  <c r="M2644" i="4"/>
  <c r="N2644" i="4"/>
  <c r="K2645" i="4"/>
  <c r="L2645" i="4"/>
  <c r="M2645" i="4"/>
  <c r="N2645" i="4"/>
  <c r="K2646" i="4"/>
  <c r="L2646" i="4"/>
  <c r="M2646" i="4"/>
  <c r="N2646" i="4"/>
  <c r="K2647" i="4"/>
  <c r="L2647" i="4"/>
  <c r="M2647" i="4"/>
  <c r="N2647" i="4"/>
  <c r="K2648" i="4"/>
  <c r="L2648" i="4"/>
  <c r="M2648" i="4"/>
  <c r="N2648" i="4"/>
  <c r="K2649" i="4"/>
  <c r="L2649" i="4"/>
  <c r="M2649" i="4"/>
  <c r="N2649" i="4"/>
  <c r="K2650" i="4"/>
  <c r="L2650" i="4"/>
  <c r="M2650" i="4"/>
  <c r="N2650" i="4"/>
  <c r="K2651" i="4"/>
  <c r="L2651" i="4"/>
  <c r="M2651" i="4"/>
  <c r="N2651" i="4"/>
  <c r="K2652" i="4"/>
  <c r="L2652" i="4"/>
  <c r="M2652" i="4"/>
  <c r="N2652" i="4"/>
  <c r="K2653" i="4"/>
  <c r="L2653" i="4"/>
  <c r="M2653" i="4"/>
  <c r="N2653" i="4"/>
  <c r="K2654" i="4"/>
  <c r="L2654" i="4"/>
  <c r="M2654" i="4"/>
  <c r="N2654" i="4"/>
  <c r="K2655" i="4"/>
  <c r="L2655" i="4"/>
  <c r="M2655" i="4"/>
  <c r="N2655" i="4"/>
  <c r="K2656" i="4"/>
  <c r="L2656" i="4"/>
  <c r="M2656" i="4"/>
  <c r="N2656" i="4"/>
  <c r="K2657" i="4"/>
  <c r="L2657" i="4"/>
  <c r="M2657" i="4"/>
  <c r="N2657" i="4"/>
  <c r="K2658" i="4"/>
  <c r="L2658" i="4"/>
  <c r="M2658" i="4"/>
  <c r="N2658" i="4"/>
  <c r="K2659" i="4"/>
  <c r="L2659" i="4"/>
  <c r="M2659" i="4"/>
  <c r="N2659" i="4"/>
  <c r="K2660" i="4"/>
  <c r="L2660" i="4"/>
  <c r="M2660" i="4"/>
  <c r="N2660" i="4"/>
  <c r="K2661" i="4"/>
  <c r="L2661" i="4"/>
  <c r="M2661" i="4"/>
  <c r="N2661" i="4"/>
  <c r="K2662" i="4"/>
  <c r="L2662" i="4"/>
  <c r="M2662" i="4"/>
  <c r="N2662" i="4"/>
  <c r="K2663" i="4"/>
  <c r="L2663" i="4"/>
  <c r="M2663" i="4"/>
  <c r="N2663" i="4"/>
  <c r="K2664" i="4"/>
  <c r="L2664" i="4"/>
  <c r="M2664" i="4"/>
  <c r="N2664" i="4"/>
  <c r="K2665" i="4"/>
  <c r="L2665" i="4"/>
  <c r="M2665" i="4"/>
  <c r="N2665" i="4"/>
  <c r="K2666" i="4"/>
  <c r="L2666" i="4"/>
  <c r="M2666" i="4"/>
  <c r="N2666" i="4"/>
  <c r="K2667" i="4"/>
  <c r="L2667" i="4"/>
  <c r="M2667" i="4"/>
  <c r="N2667" i="4"/>
  <c r="K2668" i="4"/>
  <c r="L2668" i="4"/>
  <c r="M2668" i="4"/>
  <c r="N2668" i="4"/>
  <c r="K2669" i="4"/>
  <c r="L2669" i="4"/>
  <c r="M2669" i="4"/>
  <c r="N2669" i="4"/>
  <c r="K2670" i="4"/>
  <c r="L2670" i="4"/>
  <c r="M2670" i="4"/>
  <c r="N2670" i="4"/>
  <c r="K2671" i="4"/>
  <c r="L2671" i="4"/>
  <c r="M2671" i="4"/>
  <c r="N2671" i="4"/>
  <c r="K2672" i="4"/>
  <c r="L2672" i="4"/>
  <c r="M2672" i="4"/>
  <c r="N2672" i="4"/>
  <c r="K2673" i="4"/>
  <c r="L2673" i="4"/>
  <c r="M2673" i="4"/>
  <c r="N2673" i="4"/>
  <c r="K2674" i="4"/>
  <c r="L2674" i="4"/>
  <c r="M2674" i="4"/>
  <c r="N2674" i="4"/>
  <c r="K2675" i="4"/>
  <c r="L2675" i="4"/>
  <c r="M2675" i="4"/>
  <c r="N2675" i="4"/>
  <c r="K2676" i="4"/>
  <c r="L2676" i="4"/>
  <c r="M2676" i="4"/>
  <c r="N2676" i="4"/>
  <c r="K2677" i="4"/>
  <c r="L2677" i="4"/>
  <c r="M2677" i="4"/>
  <c r="N2677" i="4"/>
  <c r="K2678" i="4"/>
  <c r="L2678" i="4"/>
  <c r="M2678" i="4"/>
  <c r="N2678" i="4"/>
  <c r="K2679" i="4"/>
  <c r="L2679" i="4"/>
  <c r="M2679" i="4"/>
  <c r="N2679" i="4"/>
  <c r="K2680" i="4"/>
  <c r="L2680" i="4"/>
  <c r="M2680" i="4"/>
  <c r="N2680" i="4"/>
  <c r="K2681" i="4"/>
  <c r="L2681" i="4"/>
  <c r="M2681" i="4"/>
  <c r="N2681" i="4"/>
  <c r="K2682" i="4"/>
  <c r="L2682" i="4"/>
  <c r="M2682" i="4"/>
  <c r="N2682" i="4"/>
  <c r="K2683" i="4"/>
  <c r="L2683" i="4"/>
  <c r="M2683" i="4"/>
  <c r="N2683" i="4"/>
  <c r="K2684" i="4"/>
  <c r="L2684" i="4"/>
  <c r="M2684" i="4"/>
  <c r="N2684" i="4"/>
  <c r="K2685" i="4"/>
  <c r="L2685" i="4"/>
  <c r="M2685" i="4"/>
  <c r="N2685" i="4"/>
  <c r="K2686" i="4"/>
  <c r="L2686" i="4"/>
  <c r="M2686" i="4"/>
  <c r="N2686" i="4"/>
  <c r="K2687" i="4"/>
  <c r="L2687" i="4"/>
  <c r="M2687" i="4"/>
  <c r="N2687" i="4"/>
  <c r="K2688" i="4"/>
  <c r="L2688" i="4"/>
  <c r="M2688" i="4"/>
  <c r="N2688" i="4"/>
  <c r="K2689" i="4"/>
  <c r="L2689" i="4"/>
  <c r="M2689" i="4"/>
  <c r="N2689" i="4"/>
  <c r="K2690" i="4"/>
  <c r="L2690" i="4"/>
  <c r="M2690" i="4"/>
  <c r="N2690" i="4"/>
  <c r="K2691" i="4"/>
  <c r="L2691" i="4"/>
  <c r="M2691" i="4"/>
  <c r="N2691" i="4"/>
  <c r="K2692" i="4"/>
  <c r="L2692" i="4"/>
  <c r="M2692" i="4"/>
  <c r="N2692" i="4"/>
  <c r="K2693" i="4"/>
  <c r="L2693" i="4"/>
  <c r="M2693" i="4"/>
  <c r="N2693" i="4"/>
  <c r="K2694" i="4"/>
  <c r="L2694" i="4"/>
  <c r="M2694" i="4"/>
  <c r="N2694" i="4"/>
  <c r="K2695" i="4"/>
  <c r="L2695" i="4"/>
  <c r="M2695" i="4"/>
  <c r="N2695" i="4"/>
  <c r="K2696" i="4"/>
  <c r="L2696" i="4"/>
  <c r="M2696" i="4"/>
  <c r="N2696" i="4"/>
  <c r="K2697" i="4"/>
  <c r="L2697" i="4"/>
  <c r="M2697" i="4"/>
  <c r="N2697" i="4"/>
  <c r="K2698" i="4"/>
  <c r="L2698" i="4"/>
  <c r="M2698" i="4"/>
  <c r="N2698" i="4"/>
  <c r="K2699" i="4"/>
  <c r="L2699" i="4"/>
  <c r="M2699" i="4"/>
  <c r="N2699" i="4"/>
  <c r="K2700" i="4"/>
  <c r="L2700" i="4"/>
  <c r="M2700" i="4"/>
  <c r="N2700" i="4"/>
  <c r="K2701" i="4"/>
  <c r="L2701" i="4"/>
  <c r="M2701" i="4"/>
  <c r="N2701" i="4"/>
  <c r="K2702" i="4"/>
  <c r="L2702" i="4"/>
  <c r="M2702" i="4"/>
  <c r="N2702" i="4"/>
  <c r="K2703" i="4"/>
  <c r="L2703" i="4"/>
  <c r="M2703" i="4"/>
  <c r="N2703" i="4"/>
  <c r="K2704" i="4"/>
  <c r="L2704" i="4"/>
  <c r="M2704" i="4"/>
  <c r="N2704" i="4"/>
  <c r="K2705" i="4"/>
  <c r="L2705" i="4"/>
  <c r="M2705" i="4"/>
  <c r="N2705" i="4"/>
  <c r="K2706" i="4"/>
  <c r="L2706" i="4"/>
  <c r="M2706" i="4"/>
  <c r="N2706" i="4"/>
  <c r="K2707" i="4"/>
  <c r="L2707" i="4"/>
  <c r="M2707" i="4"/>
  <c r="N2707" i="4"/>
  <c r="K2708" i="4"/>
  <c r="L2708" i="4"/>
  <c r="M2708" i="4"/>
  <c r="N2708" i="4"/>
  <c r="K2709" i="4"/>
  <c r="L2709" i="4"/>
  <c r="M2709" i="4"/>
  <c r="N2709" i="4"/>
  <c r="K2710" i="4"/>
  <c r="L2710" i="4"/>
  <c r="M2710" i="4"/>
  <c r="N2710" i="4"/>
  <c r="K2711" i="4"/>
  <c r="L2711" i="4"/>
  <c r="M2711" i="4"/>
  <c r="N2711" i="4"/>
  <c r="K2712" i="4"/>
  <c r="L2712" i="4"/>
  <c r="M2712" i="4"/>
  <c r="N2712" i="4"/>
  <c r="K2713" i="4"/>
  <c r="L2713" i="4"/>
  <c r="M2713" i="4"/>
  <c r="N2713" i="4"/>
  <c r="K2714" i="4"/>
  <c r="L2714" i="4"/>
  <c r="M2714" i="4"/>
  <c r="N2714" i="4"/>
  <c r="K2715" i="4"/>
  <c r="L2715" i="4"/>
  <c r="M2715" i="4"/>
  <c r="N2715" i="4"/>
  <c r="K2716" i="4"/>
  <c r="L2716" i="4"/>
  <c r="M2716" i="4"/>
  <c r="N2716" i="4"/>
  <c r="K2717" i="4"/>
  <c r="L2717" i="4"/>
  <c r="M2717" i="4"/>
  <c r="N2717" i="4"/>
  <c r="K2718" i="4"/>
  <c r="L2718" i="4"/>
  <c r="M2718" i="4"/>
  <c r="N2718" i="4"/>
  <c r="K2719" i="4"/>
  <c r="L2719" i="4"/>
  <c r="M2719" i="4"/>
  <c r="N2719" i="4"/>
  <c r="K2720" i="4"/>
  <c r="L2720" i="4"/>
  <c r="M2720" i="4"/>
  <c r="N2720" i="4"/>
  <c r="K2721" i="4"/>
  <c r="L2721" i="4"/>
  <c r="M2721" i="4"/>
  <c r="N2721" i="4"/>
  <c r="K2722" i="4"/>
  <c r="L2722" i="4"/>
  <c r="M2722" i="4"/>
  <c r="N2722" i="4"/>
  <c r="K2723" i="4"/>
  <c r="L2723" i="4"/>
  <c r="M2723" i="4"/>
  <c r="N2723" i="4"/>
  <c r="K2724" i="4"/>
  <c r="L2724" i="4"/>
  <c r="M2724" i="4"/>
  <c r="N2724" i="4"/>
  <c r="K2725" i="4"/>
  <c r="L2725" i="4"/>
  <c r="M2725" i="4"/>
  <c r="N2725" i="4"/>
  <c r="K2726" i="4"/>
  <c r="L2726" i="4"/>
  <c r="M2726" i="4"/>
  <c r="N2726" i="4"/>
  <c r="K2727" i="4"/>
  <c r="L2727" i="4"/>
  <c r="M2727" i="4"/>
  <c r="N2727" i="4"/>
  <c r="K2728" i="4"/>
  <c r="L2728" i="4"/>
  <c r="M2728" i="4"/>
  <c r="N2728" i="4"/>
  <c r="K2729" i="4"/>
  <c r="L2729" i="4"/>
  <c r="M2729" i="4"/>
  <c r="N2729" i="4"/>
  <c r="K2730" i="4"/>
  <c r="L2730" i="4"/>
  <c r="M2730" i="4"/>
  <c r="N2730" i="4"/>
  <c r="K2731" i="4"/>
  <c r="L2731" i="4"/>
  <c r="M2731" i="4"/>
  <c r="N2731" i="4"/>
  <c r="K2732" i="4"/>
  <c r="L2732" i="4"/>
  <c r="M2732" i="4"/>
  <c r="N2732" i="4"/>
  <c r="K2733" i="4"/>
  <c r="L2733" i="4"/>
  <c r="M2733" i="4"/>
  <c r="N2733" i="4"/>
  <c r="K2734" i="4"/>
  <c r="L2734" i="4"/>
  <c r="M2734" i="4"/>
  <c r="N2734" i="4"/>
  <c r="K2735" i="4"/>
  <c r="L2735" i="4"/>
  <c r="M2735" i="4"/>
  <c r="N2735" i="4"/>
  <c r="K2736" i="4"/>
  <c r="L2736" i="4"/>
  <c r="M2736" i="4"/>
  <c r="N2736" i="4"/>
  <c r="K2737" i="4"/>
  <c r="L2737" i="4"/>
  <c r="M2737" i="4"/>
  <c r="N2737" i="4"/>
  <c r="K2738" i="4"/>
  <c r="L2738" i="4"/>
  <c r="M2738" i="4"/>
  <c r="N2738" i="4"/>
  <c r="K2739" i="4"/>
  <c r="L2739" i="4"/>
  <c r="M2739" i="4"/>
  <c r="N2739" i="4"/>
  <c r="K2740" i="4"/>
  <c r="L2740" i="4"/>
  <c r="M2740" i="4"/>
  <c r="N2740" i="4"/>
  <c r="K2741" i="4"/>
  <c r="L2741" i="4"/>
  <c r="M2741" i="4"/>
  <c r="N2741" i="4"/>
  <c r="K2742" i="4"/>
  <c r="L2742" i="4"/>
  <c r="M2742" i="4"/>
  <c r="N2742" i="4"/>
  <c r="K2743" i="4"/>
  <c r="L2743" i="4"/>
  <c r="M2743" i="4"/>
  <c r="N2743" i="4"/>
  <c r="K2744" i="4"/>
  <c r="L2744" i="4"/>
  <c r="M2744" i="4"/>
  <c r="N2744" i="4"/>
  <c r="K2745" i="4"/>
  <c r="L2745" i="4"/>
  <c r="M2745" i="4"/>
  <c r="N2745" i="4"/>
  <c r="K2746" i="4"/>
  <c r="L2746" i="4"/>
  <c r="M2746" i="4"/>
  <c r="N2746" i="4"/>
  <c r="K2747" i="4"/>
  <c r="L2747" i="4"/>
  <c r="M2747" i="4"/>
  <c r="N2747" i="4"/>
  <c r="K2748" i="4"/>
  <c r="L2748" i="4"/>
  <c r="M2748" i="4"/>
  <c r="N2748" i="4"/>
  <c r="K2749" i="4"/>
  <c r="L2749" i="4"/>
  <c r="M2749" i="4"/>
  <c r="N2749" i="4"/>
  <c r="K2750" i="4"/>
  <c r="L2750" i="4"/>
  <c r="M2750" i="4"/>
  <c r="N2750" i="4"/>
  <c r="K2751" i="4"/>
  <c r="L2751" i="4"/>
  <c r="M2751" i="4"/>
  <c r="N2751" i="4"/>
  <c r="K2752" i="4"/>
  <c r="L2752" i="4"/>
  <c r="M2752" i="4"/>
  <c r="N2752" i="4"/>
  <c r="K2753" i="4"/>
  <c r="L2753" i="4"/>
  <c r="M2753" i="4"/>
  <c r="N2753" i="4"/>
  <c r="K2754" i="4"/>
  <c r="L2754" i="4"/>
  <c r="M2754" i="4"/>
  <c r="N2754" i="4"/>
  <c r="K2755" i="4"/>
  <c r="L2755" i="4"/>
  <c r="M2755" i="4"/>
  <c r="N2755" i="4"/>
  <c r="K2756" i="4"/>
  <c r="L2756" i="4"/>
  <c r="M2756" i="4"/>
  <c r="N2756" i="4"/>
  <c r="K2757" i="4"/>
  <c r="L2757" i="4"/>
  <c r="M2757" i="4"/>
  <c r="N2757" i="4"/>
  <c r="K2758" i="4"/>
  <c r="L2758" i="4"/>
  <c r="M2758" i="4"/>
  <c r="N2758" i="4"/>
  <c r="K2759" i="4"/>
  <c r="L2759" i="4"/>
  <c r="M2759" i="4"/>
  <c r="N2759" i="4"/>
  <c r="K2760" i="4"/>
  <c r="L2760" i="4"/>
  <c r="M2760" i="4"/>
  <c r="N2760" i="4"/>
  <c r="K2761" i="4"/>
  <c r="L2761" i="4"/>
  <c r="M2761" i="4"/>
  <c r="N2761" i="4"/>
  <c r="K2762" i="4"/>
  <c r="L2762" i="4"/>
  <c r="M2762" i="4"/>
  <c r="N2762" i="4"/>
  <c r="K2763" i="4"/>
  <c r="L2763" i="4"/>
  <c r="M2763" i="4"/>
  <c r="N2763" i="4"/>
  <c r="K2764" i="4"/>
  <c r="L2764" i="4"/>
  <c r="M2764" i="4"/>
  <c r="N2764" i="4"/>
  <c r="K2765" i="4"/>
  <c r="L2765" i="4"/>
  <c r="M2765" i="4"/>
  <c r="N2765" i="4"/>
  <c r="K2766" i="4"/>
  <c r="L2766" i="4"/>
  <c r="M2766" i="4"/>
  <c r="N2766" i="4"/>
  <c r="K2767" i="4"/>
  <c r="L2767" i="4"/>
  <c r="M2767" i="4"/>
  <c r="N2767" i="4"/>
  <c r="K2768" i="4"/>
  <c r="L2768" i="4"/>
  <c r="M2768" i="4"/>
  <c r="N2768" i="4"/>
  <c r="K2769" i="4"/>
  <c r="L2769" i="4"/>
  <c r="M2769" i="4"/>
  <c r="N2769" i="4"/>
  <c r="K2770" i="4"/>
  <c r="L2770" i="4"/>
  <c r="M2770" i="4"/>
  <c r="N2770" i="4"/>
  <c r="K2771" i="4"/>
  <c r="L2771" i="4"/>
  <c r="M2771" i="4"/>
  <c r="N2771" i="4"/>
  <c r="K2772" i="4"/>
  <c r="L2772" i="4"/>
  <c r="M2772" i="4"/>
  <c r="N2772" i="4"/>
  <c r="K2773" i="4"/>
  <c r="L2773" i="4"/>
  <c r="M2773" i="4"/>
  <c r="N2773" i="4"/>
  <c r="K2774" i="4"/>
  <c r="L2774" i="4"/>
  <c r="M2774" i="4"/>
  <c r="N2774" i="4"/>
  <c r="K2775" i="4"/>
  <c r="L2775" i="4"/>
  <c r="M2775" i="4"/>
  <c r="N2775" i="4"/>
  <c r="K2776" i="4"/>
  <c r="L2776" i="4"/>
  <c r="M2776" i="4"/>
  <c r="N2776" i="4"/>
  <c r="K2777" i="4"/>
  <c r="L2777" i="4"/>
  <c r="M2777" i="4"/>
  <c r="N2777" i="4"/>
  <c r="K2778" i="4"/>
  <c r="L2778" i="4"/>
  <c r="M2778" i="4"/>
  <c r="N2778" i="4"/>
  <c r="K2779" i="4"/>
  <c r="L2779" i="4"/>
  <c r="M2779" i="4"/>
  <c r="N2779" i="4"/>
  <c r="K2780" i="4"/>
  <c r="L2780" i="4"/>
  <c r="M2780" i="4"/>
  <c r="N2780" i="4"/>
  <c r="K2781" i="4"/>
  <c r="L2781" i="4"/>
  <c r="M2781" i="4"/>
  <c r="N2781" i="4"/>
  <c r="K2782" i="4"/>
  <c r="L2782" i="4"/>
  <c r="M2782" i="4"/>
  <c r="N2782" i="4"/>
  <c r="K2783" i="4"/>
  <c r="L2783" i="4"/>
  <c r="M2783" i="4"/>
  <c r="N2783" i="4"/>
  <c r="K2784" i="4"/>
  <c r="L2784" i="4"/>
  <c r="M2784" i="4"/>
  <c r="N2784" i="4"/>
  <c r="K2785" i="4"/>
  <c r="L2785" i="4"/>
  <c r="M2785" i="4"/>
  <c r="N2785" i="4"/>
  <c r="K2786" i="4"/>
  <c r="L2786" i="4"/>
  <c r="M2786" i="4"/>
  <c r="N2786" i="4"/>
  <c r="K2787" i="4"/>
  <c r="L2787" i="4"/>
  <c r="M2787" i="4"/>
  <c r="N2787" i="4"/>
  <c r="K2788" i="4"/>
  <c r="L2788" i="4"/>
  <c r="M2788" i="4"/>
  <c r="N2788" i="4"/>
  <c r="K2789" i="4"/>
  <c r="L2789" i="4"/>
  <c r="M2789" i="4"/>
  <c r="N2789" i="4"/>
  <c r="K2790" i="4"/>
  <c r="L2790" i="4"/>
  <c r="M2790" i="4"/>
  <c r="N2790" i="4"/>
  <c r="K2791" i="4"/>
  <c r="L2791" i="4"/>
  <c r="M2791" i="4"/>
  <c r="N2791" i="4"/>
  <c r="K2792" i="4"/>
  <c r="L2792" i="4"/>
  <c r="M2792" i="4"/>
  <c r="N2792" i="4"/>
  <c r="K2793" i="4"/>
  <c r="L2793" i="4"/>
  <c r="M2793" i="4"/>
  <c r="N2793" i="4"/>
  <c r="K2794" i="4"/>
  <c r="L2794" i="4"/>
  <c r="M2794" i="4"/>
  <c r="N2794" i="4"/>
  <c r="K2795" i="4"/>
  <c r="L2795" i="4"/>
  <c r="M2795" i="4"/>
  <c r="N2795" i="4"/>
  <c r="K2796" i="4"/>
  <c r="L2796" i="4"/>
  <c r="M2796" i="4"/>
  <c r="N2796" i="4"/>
  <c r="K2797" i="4"/>
  <c r="L2797" i="4"/>
  <c r="M2797" i="4"/>
  <c r="N2797" i="4"/>
  <c r="K2798" i="4"/>
  <c r="L2798" i="4"/>
  <c r="M2798" i="4"/>
  <c r="N2798" i="4"/>
  <c r="K2799" i="4"/>
  <c r="L2799" i="4"/>
  <c r="M2799" i="4"/>
  <c r="N2799" i="4"/>
  <c r="K2800" i="4"/>
  <c r="L2800" i="4"/>
  <c r="M2800" i="4"/>
  <c r="N2800" i="4"/>
  <c r="K2801" i="4"/>
  <c r="L2801" i="4"/>
  <c r="M2801" i="4"/>
  <c r="N2801" i="4"/>
  <c r="K2802" i="4"/>
  <c r="L2802" i="4"/>
  <c r="M2802" i="4"/>
  <c r="N2802" i="4"/>
  <c r="K2803" i="4"/>
  <c r="L2803" i="4"/>
  <c r="M2803" i="4"/>
  <c r="N2803" i="4"/>
  <c r="K2804" i="4"/>
  <c r="L2804" i="4"/>
  <c r="M2804" i="4"/>
  <c r="N2804" i="4"/>
  <c r="K2805" i="4"/>
  <c r="L2805" i="4"/>
  <c r="M2805" i="4"/>
  <c r="N2805" i="4"/>
  <c r="K2806" i="4"/>
  <c r="L2806" i="4"/>
  <c r="M2806" i="4"/>
  <c r="N2806" i="4"/>
  <c r="K2807" i="4"/>
  <c r="L2807" i="4"/>
  <c r="M2807" i="4"/>
  <c r="N2807" i="4"/>
  <c r="K2808" i="4"/>
  <c r="L2808" i="4"/>
  <c r="M2808" i="4"/>
  <c r="N2808" i="4"/>
  <c r="K2809" i="4"/>
  <c r="L2809" i="4"/>
  <c r="M2809" i="4"/>
  <c r="N2809" i="4"/>
  <c r="K2810" i="4"/>
  <c r="L2810" i="4"/>
  <c r="M2810" i="4"/>
  <c r="N2810" i="4"/>
  <c r="K2811" i="4"/>
  <c r="L2811" i="4"/>
  <c r="M2811" i="4"/>
  <c r="N2811" i="4"/>
  <c r="K2812" i="4"/>
  <c r="L2812" i="4"/>
  <c r="M2812" i="4"/>
  <c r="N2812" i="4"/>
  <c r="K2813" i="4"/>
  <c r="L2813" i="4"/>
  <c r="M2813" i="4"/>
  <c r="N2813" i="4"/>
  <c r="K2814" i="4"/>
  <c r="L2814" i="4"/>
  <c r="M2814" i="4"/>
  <c r="N2814" i="4"/>
  <c r="K2815" i="4"/>
  <c r="L2815" i="4"/>
  <c r="M2815" i="4"/>
  <c r="N2815" i="4"/>
  <c r="K2816" i="4"/>
  <c r="L2816" i="4"/>
  <c r="M2816" i="4"/>
  <c r="N2816" i="4"/>
  <c r="K2817" i="4"/>
  <c r="L2817" i="4"/>
  <c r="M2817" i="4"/>
  <c r="N2817" i="4"/>
  <c r="K2818" i="4"/>
  <c r="L2818" i="4"/>
  <c r="M2818" i="4"/>
  <c r="N2818" i="4"/>
  <c r="K2819" i="4"/>
  <c r="L2819" i="4"/>
  <c r="M2819" i="4"/>
  <c r="N2819" i="4"/>
  <c r="K2820" i="4"/>
  <c r="L2820" i="4"/>
  <c r="M2820" i="4"/>
  <c r="N2820" i="4"/>
  <c r="K2821" i="4"/>
  <c r="L2821" i="4"/>
  <c r="M2821" i="4"/>
  <c r="N2821" i="4"/>
  <c r="K2822" i="4"/>
  <c r="L2822" i="4"/>
  <c r="M2822" i="4"/>
  <c r="N2822" i="4"/>
  <c r="K2823" i="4"/>
  <c r="L2823" i="4"/>
  <c r="M2823" i="4"/>
  <c r="N2823" i="4"/>
  <c r="K2824" i="4"/>
  <c r="L2824" i="4"/>
  <c r="M2824" i="4"/>
  <c r="N2824" i="4"/>
  <c r="K2825" i="4"/>
  <c r="L2825" i="4"/>
  <c r="M2825" i="4"/>
  <c r="N2825" i="4"/>
  <c r="K2826" i="4"/>
  <c r="L2826" i="4"/>
  <c r="M2826" i="4"/>
  <c r="N2826" i="4"/>
  <c r="K2827" i="4"/>
  <c r="L2827" i="4"/>
  <c r="M2827" i="4"/>
  <c r="N2827" i="4"/>
  <c r="K2828" i="4"/>
  <c r="L2828" i="4"/>
  <c r="M2828" i="4"/>
  <c r="N2828" i="4"/>
  <c r="K2829" i="4"/>
  <c r="L2829" i="4"/>
  <c r="M2829" i="4"/>
  <c r="N2829" i="4"/>
  <c r="K2830" i="4"/>
  <c r="L2830" i="4"/>
  <c r="M2830" i="4"/>
  <c r="N2830" i="4"/>
  <c r="K2831" i="4"/>
  <c r="L2831" i="4"/>
  <c r="M2831" i="4"/>
  <c r="N2831" i="4"/>
  <c r="K2832" i="4"/>
  <c r="L2832" i="4"/>
  <c r="M2832" i="4"/>
  <c r="N2832" i="4"/>
  <c r="K2833" i="4"/>
  <c r="L2833" i="4"/>
  <c r="M2833" i="4"/>
  <c r="N2833" i="4"/>
  <c r="K2834" i="4"/>
  <c r="L2834" i="4"/>
  <c r="M2834" i="4"/>
  <c r="N2834" i="4"/>
  <c r="K2835" i="4"/>
  <c r="L2835" i="4"/>
  <c r="M2835" i="4"/>
  <c r="N2835" i="4"/>
  <c r="K2836" i="4"/>
  <c r="L2836" i="4"/>
  <c r="M2836" i="4"/>
  <c r="N2836" i="4"/>
  <c r="K2837" i="4"/>
  <c r="L2837" i="4"/>
  <c r="M2837" i="4"/>
  <c r="N2837" i="4"/>
  <c r="K2838" i="4"/>
  <c r="L2838" i="4"/>
  <c r="M2838" i="4"/>
  <c r="N2838" i="4"/>
  <c r="K2839" i="4"/>
  <c r="L2839" i="4"/>
  <c r="M2839" i="4"/>
  <c r="N2839" i="4"/>
  <c r="K2840" i="4"/>
  <c r="L2840" i="4"/>
  <c r="M2840" i="4"/>
  <c r="N2840" i="4"/>
  <c r="K2841" i="4"/>
  <c r="L2841" i="4"/>
  <c r="M2841" i="4"/>
  <c r="N2841" i="4"/>
  <c r="K2842" i="4"/>
  <c r="L2842" i="4"/>
  <c r="M2842" i="4"/>
  <c r="N2842" i="4"/>
  <c r="K2843" i="4"/>
  <c r="L2843" i="4"/>
  <c r="M2843" i="4"/>
  <c r="N2843" i="4"/>
  <c r="K2844" i="4"/>
  <c r="L2844" i="4"/>
  <c r="M2844" i="4"/>
  <c r="N2844" i="4"/>
  <c r="K2845" i="4"/>
  <c r="L2845" i="4"/>
  <c r="M2845" i="4"/>
  <c r="N2845" i="4"/>
  <c r="K2846" i="4"/>
  <c r="L2846" i="4"/>
  <c r="M2846" i="4"/>
  <c r="N2846" i="4"/>
  <c r="K2847" i="4"/>
  <c r="L2847" i="4"/>
  <c r="M2847" i="4"/>
  <c r="N2847" i="4"/>
  <c r="K2848" i="4"/>
  <c r="L2848" i="4"/>
  <c r="M2848" i="4"/>
  <c r="N2848" i="4"/>
  <c r="K2849" i="4"/>
  <c r="L2849" i="4"/>
  <c r="M2849" i="4"/>
  <c r="N2849" i="4"/>
  <c r="K2850" i="4"/>
  <c r="L2850" i="4"/>
  <c r="M2850" i="4"/>
  <c r="N2850" i="4"/>
  <c r="K2851" i="4"/>
  <c r="L2851" i="4"/>
  <c r="M2851" i="4"/>
  <c r="N2851" i="4"/>
  <c r="K2852" i="4"/>
  <c r="L2852" i="4"/>
  <c r="M2852" i="4"/>
  <c r="N2852" i="4"/>
  <c r="K2853" i="4"/>
  <c r="L2853" i="4"/>
  <c r="M2853" i="4"/>
  <c r="N2853" i="4"/>
  <c r="K2854" i="4"/>
  <c r="L2854" i="4"/>
  <c r="M2854" i="4"/>
  <c r="N2854" i="4"/>
  <c r="K2855" i="4"/>
  <c r="L2855" i="4"/>
  <c r="M2855" i="4"/>
  <c r="N2855" i="4"/>
  <c r="K2856" i="4"/>
  <c r="L2856" i="4"/>
  <c r="M2856" i="4"/>
  <c r="N2856" i="4"/>
  <c r="K2857" i="4"/>
  <c r="L2857" i="4"/>
  <c r="M2857" i="4"/>
  <c r="N2857" i="4"/>
  <c r="K2858" i="4"/>
  <c r="L2858" i="4"/>
  <c r="M2858" i="4"/>
  <c r="N2858" i="4"/>
  <c r="K2859" i="4"/>
  <c r="L2859" i="4"/>
  <c r="M2859" i="4"/>
  <c r="N2859" i="4"/>
  <c r="K2860" i="4"/>
  <c r="L2860" i="4"/>
  <c r="M2860" i="4"/>
  <c r="N2860" i="4"/>
  <c r="K2861" i="4"/>
  <c r="L2861" i="4"/>
  <c r="M2861" i="4"/>
  <c r="N2861" i="4"/>
  <c r="K2862" i="4"/>
  <c r="L2862" i="4"/>
  <c r="M2862" i="4"/>
  <c r="N2862" i="4"/>
  <c r="K2863" i="4"/>
  <c r="L2863" i="4"/>
  <c r="M2863" i="4"/>
  <c r="N2863" i="4"/>
  <c r="K2864" i="4"/>
  <c r="L2864" i="4"/>
  <c r="M2864" i="4"/>
  <c r="N2864" i="4"/>
  <c r="K2865" i="4"/>
  <c r="L2865" i="4"/>
  <c r="M2865" i="4"/>
  <c r="N2865" i="4"/>
  <c r="K2866" i="4"/>
  <c r="L2866" i="4"/>
  <c r="M2866" i="4"/>
  <c r="N2866" i="4"/>
  <c r="K2867" i="4"/>
  <c r="L2867" i="4"/>
  <c r="M2867" i="4"/>
  <c r="N2867" i="4"/>
  <c r="K2868" i="4"/>
  <c r="L2868" i="4"/>
  <c r="M2868" i="4"/>
  <c r="N2868" i="4"/>
  <c r="K2869" i="4"/>
  <c r="L2869" i="4"/>
  <c r="M2869" i="4"/>
  <c r="N2869" i="4"/>
  <c r="K2870" i="4"/>
  <c r="L2870" i="4"/>
  <c r="M2870" i="4"/>
  <c r="N2870" i="4"/>
  <c r="K2871" i="4"/>
  <c r="L2871" i="4"/>
  <c r="M2871" i="4"/>
  <c r="N2871" i="4"/>
  <c r="K2872" i="4"/>
  <c r="L2872" i="4"/>
  <c r="M2872" i="4"/>
  <c r="N2872" i="4"/>
  <c r="K2873" i="4"/>
  <c r="L2873" i="4"/>
  <c r="M2873" i="4"/>
  <c r="N2873" i="4"/>
  <c r="K2874" i="4"/>
  <c r="L2874" i="4"/>
  <c r="M2874" i="4"/>
  <c r="N2874" i="4"/>
  <c r="K2875" i="4"/>
  <c r="L2875" i="4"/>
  <c r="M2875" i="4"/>
  <c r="N2875" i="4"/>
  <c r="K2876" i="4"/>
  <c r="L2876" i="4"/>
  <c r="M2876" i="4"/>
  <c r="N2876" i="4"/>
  <c r="K2877" i="4"/>
  <c r="L2877" i="4"/>
  <c r="M2877" i="4"/>
  <c r="N2877" i="4"/>
  <c r="K2878" i="4"/>
  <c r="L2878" i="4"/>
  <c r="M2878" i="4"/>
  <c r="N2878" i="4"/>
  <c r="K2879" i="4"/>
  <c r="L2879" i="4"/>
  <c r="M2879" i="4"/>
  <c r="N2879" i="4"/>
  <c r="K2880" i="4"/>
  <c r="L2880" i="4"/>
  <c r="M2880" i="4"/>
  <c r="N2880" i="4"/>
  <c r="K2881" i="4"/>
  <c r="L2881" i="4"/>
  <c r="M2881" i="4"/>
  <c r="N2881" i="4"/>
  <c r="K2882" i="4"/>
  <c r="L2882" i="4"/>
  <c r="M2882" i="4"/>
  <c r="N2882" i="4"/>
  <c r="K2883" i="4"/>
  <c r="L2883" i="4"/>
  <c r="M2883" i="4"/>
  <c r="N2883" i="4"/>
  <c r="K2884" i="4"/>
  <c r="L2884" i="4"/>
  <c r="M2884" i="4"/>
  <c r="N2884" i="4"/>
  <c r="K2885" i="4"/>
  <c r="L2885" i="4"/>
  <c r="M2885" i="4"/>
  <c r="N2885" i="4"/>
  <c r="K2886" i="4"/>
  <c r="L2886" i="4"/>
  <c r="M2886" i="4"/>
  <c r="N2886" i="4"/>
  <c r="K2887" i="4"/>
  <c r="L2887" i="4"/>
  <c r="M2887" i="4"/>
  <c r="N2887" i="4"/>
  <c r="K2888" i="4"/>
  <c r="L2888" i="4"/>
  <c r="M2888" i="4"/>
  <c r="N2888" i="4"/>
  <c r="K2889" i="4"/>
  <c r="L2889" i="4"/>
  <c r="M2889" i="4"/>
  <c r="N2889" i="4"/>
  <c r="K2890" i="4"/>
  <c r="L2890" i="4"/>
  <c r="M2890" i="4"/>
  <c r="N2890" i="4"/>
  <c r="K2891" i="4"/>
  <c r="L2891" i="4"/>
  <c r="M2891" i="4"/>
  <c r="N2891" i="4"/>
  <c r="K2892" i="4"/>
  <c r="L2892" i="4"/>
  <c r="M2892" i="4"/>
  <c r="N2892" i="4"/>
  <c r="K2893" i="4"/>
  <c r="L2893" i="4"/>
  <c r="M2893" i="4"/>
  <c r="N2893" i="4"/>
  <c r="K2894" i="4"/>
  <c r="L2894" i="4"/>
  <c r="M2894" i="4"/>
  <c r="N2894" i="4"/>
  <c r="K2895" i="4"/>
  <c r="L2895" i="4"/>
  <c r="M2895" i="4"/>
  <c r="N2895" i="4"/>
  <c r="K2896" i="4"/>
  <c r="L2896" i="4"/>
  <c r="M2896" i="4"/>
  <c r="N2896" i="4"/>
  <c r="K2897" i="4"/>
  <c r="L2897" i="4"/>
  <c r="M2897" i="4"/>
  <c r="N2897" i="4"/>
  <c r="K2898" i="4"/>
  <c r="L2898" i="4"/>
  <c r="M2898" i="4"/>
  <c r="N2898" i="4"/>
  <c r="K2899" i="4"/>
  <c r="L2899" i="4"/>
  <c r="M2899" i="4"/>
  <c r="N2899" i="4"/>
  <c r="K2900" i="4"/>
  <c r="L2900" i="4"/>
  <c r="M2900" i="4"/>
  <c r="N2900" i="4"/>
  <c r="K2901" i="4"/>
  <c r="L2901" i="4"/>
  <c r="M2901" i="4"/>
  <c r="N2901" i="4"/>
  <c r="K2902" i="4"/>
  <c r="L2902" i="4"/>
  <c r="M2902" i="4"/>
  <c r="N2902" i="4"/>
  <c r="K2903" i="4"/>
  <c r="L2903" i="4"/>
  <c r="M2903" i="4"/>
  <c r="N2903" i="4"/>
  <c r="K2904" i="4"/>
  <c r="L2904" i="4"/>
  <c r="M2904" i="4"/>
  <c r="N2904" i="4"/>
  <c r="K2905" i="4"/>
  <c r="L2905" i="4"/>
  <c r="M2905" i="4"/>
  <c r="N2905" i="4"/>
  <c r="K2906" i="4"/>
  <c r="L2906" i="4"/>
  <c r="M2906" i="4"/>
  <c r="N2906" i="4"/>
  <c r="K2907" i="4"/>
  <c r="L2907" i="4"/>
  <c r="M2907" i="4"/>
  <c r="N2907" i="4"/>
  <c r="K2908" i="4"/>
  <c r="L2908" i="4"/>
  <c r="M2908" i="4"/>
  <c r="N2908" i="4"/>
  <c r="K2909" i="4"/>
  <c r="L2909" i="4"/>
  <c r="M2909" i="4"/>
  <c r="N2909" i="4"/>
  <c r="K2910" i="4"/>
  <c r="L2910" i="4"/>
  <c r="M2910" i="4"/>
  <c r="N2910" i="4"/>
  <c r="K2911" i="4"/>
  <c r="L2911" i="4"/>
  <c r="M2911" i="4"/>
  <c r="N2911" i="4"/>
  <c r="K2912" i="4"/>
  <c r="L2912" i="4"/>
  <c r="M2912" i="4"/>
  <c r="N2912" i="4"/>
  <c r="K2913" i="4"/>
  <c r="L2913" i="4"/>
  <c r="M2913" i="4"/>
  <c r="N2913" i="4"/>
  <c r="K2914" i="4"/>
  <c r="L2914" i="4"/>
  <c r="M2914" i="4"/>
  <c r="N2914" i="4"/>
  <c r="K2915" i="4"/>
  <c r="L2915" i="4"/>
  <c r="M2915" i="4"/>
  <c r="N2915" i="4"/>
  <c r="K2916" i="4"/>
  <c r="L2916" i="4"/>
  <c r="M2916" i="4"/>
  <c r="N2916" i="4"/>
  <c r="K2917" i="4"/>
  <c r="L2917" i="4"/>
  <c r="M2917" i="4"/>
  <c r="N2917" i="4"/>
  <c r="K2918" i="4"/>
  <c r="L2918" i="4"/>
  <c r="M2918" i="4"/>
  <c r="N2918" i="4"/>
  <c r="K2919" i="4"/>
  <c r="L2919" i="4"/>
  <c r="M2919" i="4"/>
  <c r="N2919" i="4"/>
  <c r="K2920" i="4"/>
  <c r="L2920" i="4"/>
  <c r="M2920" i="4"/>
  <c r="N2920" i="4"/>
  <c r="K2921" i="4"/>
  <c r="L2921" i="4"/>
  <c r="M2921" i="4"/>
  <c r="N2921" i="4"/>
  <c r="K2922" i="4"/>
  <c r="L2922" i="4"/>
  <c r="M2922" i="4"/>
  <c r="N2922" i="4"/>
  <c r="K2923" i="4"/>
  <c r="L2923" i="4"/>
  <c r="M2923" i="4"/>
  <c r="N2923" i="4"/>
  <c r="K2924" i="4"/>
  <c r="L2924" i="4"/>
  <c r="M2924" i="4"/>
  <c r="N2924" i="4"/>
  <c r="K2925" i="4"/>
  <c r="L2925" i="4"/>
  <c r="M2925" i="4"/>
  <c r="N2925" i="4"/>
  <c r="K2926" i="4"/>
  <c r="L2926" i="4"/>
  <c r="M2926" i="4"/>
  <c r="N2926" i="4"/>
  <c r="K2927" i="4"/>
  <c r="L2927" i="4"/>
  <c r="M2927" i="4"/>
  <c r="N2927" i="4"/>
  <c r="K2928" i="4"/>
  <c r="L2928" i="4"/>
  <c r="M2928" i="4"/>
  <c r="N2928" i="4"/>
  <c r="K2929" i="4"/>
  <c r="L2929" i="4"/>
  <c r="M2929" i="4"/>
  <c r="N2929" i="4"/>
  <c r="K2930" i="4"/>
  <c r="L2930" i="4"/>
  <c r="M2930" i="4"/>
  <c r="N2930" i="4"/>
  <c r="K2931" i="4"/>
  <c r="L2931" i="4"/>
  <c r="M2931" i="4"/>
  <c r="N2931" i="4"/>
  <c r="K2932" i="4"/>
  <c r="L2932" i="4"/>
  <c r="M2932" i="4"/>
  <c r="N2932" i="4"/>
  <c r="K2933" i="4"/>
  <c r="L2933" i="4"/>
  <c r="M2933" i="4"/>
  <c r="N2933" i="4"/>
  <c r="K2934" i="4"/>
  <c r="L2934" i="4"/>
  <c r="M2934" i="4"/>
  <c r="N2934" i="4"/>
  <c r="K2935" i="4"/>
  <c r="L2935" i="4"/>
  <c r="M2935" i="4"/>
  <c r="N2935" i="4"/>
  <c r="K2936" i="4"/>
  <c r="L2936" i="4"/>
  <c r="M2936" i="4"/>
  <c r="N2936" i="4"/>
  <c r="K2937" i="4"/>
  <c r="L2937" i="4"/>
  <c r="M2937" i="4"/>
  <c r="N2937" i="4"/>
  <c r="K2938" i="4"/>
  <c r="L2938" i="4"/>
  <c r="M2938" i="4"/>
  <c r="N2938" i="4"/>
  <c r="K2939" i="4"/>
  <c r="L2939" i="4"/>
  <c r="M2939" i="4"/>
  <c r="N2939" i="4"/>
  <c r="K2940" i="4"/>
  <c r="L2940" i="4"/>
  <c r="M2940" i="4"/>
  <c r="N2940" i="4"/>
  <c r="K2941" i="4"/>
  <c r="L2941" i="4"/>
  <c r="M2941" i="4"/>
  <c r="N2941" i="4"/>
  <c r="K2942" i="4"/>
  <c r="L2942" i="4"/>
  <c r="M2942" i="4"/>
  <c r="N2942" i="4"/>
  <c r="K2943" i="4"/>
  <c r="L2943" i="4"/>
  <c r="M2943" i="4"/>
  <c r="N2943" i="4"/>
  <c r="K2944" i="4"/>
  <c r="L2944" i="4"/>
  <c r="M2944" i="4"/>
  <c r="N2944" i="4"/>
  <c r="K2945" i="4"/>
  <c r="L2945" i="4"/>
  <c r="M2945" i="4"/>
  <c r="N2945" i="4"/>
  <c r="K2946" i="4"/>
  <c r="L2946" i="4"/>
  <c r="M2946" i="4"/>
  <c r="N2946" i="4"/>
  <c r="K2947" i="4"/>
  <c r="L2947" i="4"/>
  <c r="M2947" i="4"/>
  <c r="N2947" i="4"/>
  <c r="K2948" i="4"/>
  <c r="L2948" i="4"/>
  <c r="M2948" i="4"/>
  <c r="N2948" i="4"/>
  <c r="K2949" i="4"/>
  <c r="L2949" i="4"/>
  <c r="M2949" i="4"/>
  <c r="N2949" i="4"/>
  <c r="K2950" i="4"/>
  <c r="L2950" i="4"/>
  <c r="M2950" i="4"/>
  <c r="N2950" i="4"/>
  <c r="K2951" i="4"/>
  <c r="L2951" i="4"/>
  <c r="M2951" i="4"/>
  <c r="N2951" i="4"/>
  <c r="K2952" i="4"/>
  <c r="L2952" i="4"/>
  <c r="M2952" i="4"/>
  <c r="N2952" i="4"/>
  <c r="K2953" i="4"/>
  <c r="L2953" i="4"/>
  <c r="M2953" i="4"/>
  <c r="N2953" i="4"/>
  <c r="K2954" i="4"/>
  <c r="L2954" i="4"/>
  <c r="M2954" i="4"/>
  <c r="N2954" i="4"/>
  <c r="K2955" i="4"/>
  <c r="L2955" i="4"/>
  <c r="M2955" i="4"/>
  <c r="N2955" i="4"/>
  <c r="K2956" i="4"/>
  <c r="L2956" i="4"/>
  <c r="M2956" i="4"/>
  <c r="N2956" i="4"/>
  <c r="K2957" i="4"/>
  <c r="L2957" i="4"/>
  <c r="M2957" i="4"/>
  <c r="N2957" i="4"/>
  <c r="K2958" i="4"/>
  <c r="L2958" i="4"/>
  <c r="M2958" i="4"/>
  <c r="N2958" i="4"/>
  <c r="K2959" i="4"/>
  <c r="L2959" i="4"/>
  <c r="M2959" i="4"/>
  <c r="N2959" i="4"/>
  <c r="K2960" i="4"/>
  <c r="L2960" i="4"/>
  <c r="M2960" i="4"/>
  <c r="N2960" i="4"/>
  <c r="K2961" i="4"/>
  <c r="L2961" i="4"/>
  <c r="M2961" i="4"/>
  <c r="N2961" i="4"/>
  <c r="K2962" i="4"/>
  <c r="L2962" i="4"/>
  <c r="M2962" i="4"/>
  <c r="N2962" i="4"/>
  <c r="K2963" i="4"/>
  <c r="L2963" i="4"/>
  <c r="M2963" i="4"/>
  <c r="N2963" i="4"/>
  <c r="K2964" i="4"/>
  <c r="L2964" i="4"/>
  <c r="M2964" i="4"/>
  <c r="N2964" i="4"/>
  <c r="K2965" i="4"/>
  <c r="L2965" i="4"/>
  <c r="M2965" i="4"/>
  <c r="N2965" i="4"/>
  <c r="K2966" i="4"/>
  <c r="L2966" i="4"/>
  <c r="M2966" i="4"/>
  <c r="N2966" i="4"/>
  <c r="K2967" i="4"/>
  <c r="L2967" i="4"/>
  <c r="M2967" i="4"/>
  <c r="N2967" i="4"/>
  <c r="K2968" i="4"/>
  <c r="L2968" i="4"/>
  <c r="M2968" i="4"/>
  <c r="N2968" i="4"/>
  <c r="K2969" i="4"/>
  <c r="L2969" i="4"/>
  <c r="M2969" i="4"/>
  <c r="N2969" i="4"/>
  <c r="K2970" i="4"/>
  <c r="L2970" i="4"/>
  <c r="M2970" i="4"/>
  <c r="N2970" i="4"/>
  <c r="K2971" i="4"/>
  <c r="L2971" i="4"/>
  <c r="M2971" i="4"/>
  <c r="N2971" i="4"/>
  <c r="K2972" i="4"/>
  <c r="L2972" i="4"/>
  <c r="M2972" i="4"/>
  <c r="N2972" i="4"/>
  <c r="K2973" i="4"/>
  <c r="L2973" i="4"/>
  <c r="M2973" i="4"/>
  <c r="N2973" i="4"/>
  <c r="K2974" i="4"/>
  <c r="L2974" i="4"/>
  <c r="M2974" i="4"/>
  <c r="N2974" i="4"/>
  <c r="K2975" i="4"/>
  <c r="L2975" i="4"/>
  <c r="M2975" i="4"/>
  <c r="N2975" i="4"/>
  <c r="K2976" i="4"/>
  <c r="L2976" i="4"/>
  <c r="M2976" i="4"/>
  <c r="N2976" i="4"/>
  <c r="K2977" i="4"/>
  <c r="L2977" i="4"/>
  <c r="M2977" i="4"/>
  <c r="N2977" i="4"/>
  <c r="K2978" i="4"/>
  <c r="L2978" i="4"/>
  <c r="M2978" i="4"/>
  <c r="N2978" i="4"/>
  <c r="K2979" i="4"/>
  <c r="L2979" i="4"/>
  <c r="M2979" i="4"/>
  <c r="N2979" i="4"/>
  <c r="K2980" i="4"/>
  <c r="L2980" i="4"/>
  <c r="M2980" i="4"/>
  <c r="N2980" i="4"/>
  <c r="K2981" i="4"/>
  <c r="L2981" i="4"/>
  <c r="M2981" i="4"/>
  <c r="N2981" i="4"/>
  <c r="K2982" i="4"/>
  <c r="L2982" i="4"/>
  <c r="M2982" i="4"/>
  <c r="N2982" i="4"/>
  <c r="K2983" i="4"/>
  <c r="L2983" i="4"/>
  <c r="M2983" i="4"/>
  <c r="N2983" i="4"/>
  <c r="K2984" i="4"/>
  <c r="L2984" i="4"/>
  <c r="M2984" i="4"/>
  <c r="N2984" i="4"/>
  <c r="K2985" i="4"/>
  <c r="L2985" i="4"/>
  <c r="M2985" i="4"/>
  <c r="N2985" i="4"/>
  <c r="K2986" i="4"/>
  <c r="L2986" i="4"/>
  <c r="M2986" i="4"/>
  <c r="N2986" i="4"/>
  <c r="K2987" i="4"/>
  <c r="L2987" i="4"/>
  <c r="M2987" i="4"/>
  <c r="N2987" i="4"/>
  <c r="K2988" i="4"/>
  <c r="L2988" i="4"/>
  <c r="M2988" i="4"/>
  <c r="N2988" i="4"/>
  <c r="K2989" i="4"/>
  <c r="L2989" i="4"/>
  <c r="M2989" i="4"/>
  <c r="N2989" i="4"/>
  <c r="K2990" i="4"/>
  <c r="L2990" i="4"/>
  <c r="M2990" i="4"/>
  <c r="N2990" i="4"/>
  <c r="K2991" i="4"/>
  <c r="L2991" i="4"/>
  <c r="M2991" i="4"/>
  <c r="N2991" i="4"/>
  <c r="K2992" i="4"/>
  <c r="L2992" i="4"/>
  <c r="M2992" i="4"/>
  <c r="N2992" i="4"/>
  <c r="K2993" i="4"/>
  <c r="L2993" i="4"/>
  <c r="M2993" i="4"/>
  <c r="N2993" i="4"/>
  <c r="K2994" i="4"/>
  <c r="L2994" i="4"/>
  <c r="M2994" i="4"/>
  <c r="N2994" i="4"/>
  <c r="K2995" i="4"/>
  <c r="L2995" i="4"/>
  <c r="M2995" i="4"/>
  <c r="N2995" i="4"/>
  <c r="K2996" i="4"/>
  <c r="L2996" i="4"/>
  <c r="M2996" i="4"/>
  <c r="N2996" i="4"/>
  <c r="K2997" i="4"/>
  <c r="L2997" i="4"/>
  <c r="M2997" i="4"/>
  <c r="N2997" i="4"/>
  <c r="K2998" i="4"/>
  <c r="L2998" i="4"/>
  <c r="M2998" i="4"/>
  <c r="N2998" i="4"/>
  <c r="K2999" i="4"/>
  <c r="L2999" i="4"/>
  <c r="M2999" i="4"/>
  <c r="N2999" i="4"/>
  <c r="K3000" i="4"/>
  <c r="L3000" i="4"/>
  <c r="M3000" i="4"/>
  <c r="N3000" i="4"/>
  <c r="K3001" i="4"/>
  <c r="L3001" i="4"/>
  <c r="M3001" i="4"/>
  <c r="N3001" i="4"/>
  <c r="K3002" i="4"/>
  <c r="L3002" i="4"/>
  <c r="M3002" i="4"/>
  <c r="N3002" i="4"/>
  <c r="K3003" i="4"/>
  <c r="L3003" i="4"/>
  <c r="M3003" i="4"/>
  <c r="N3003" i="4"/>
  <c r="K3004" i="4"/>
  <c r="L3004" i="4"/>
  <c r="M3004" i="4"/>
  <c r="N3004" i="4"/>
  <c r="K3005" i="4"/>
  <c r="L3005" i="4"/>
  <c r="M3005" i="4"/>
  <c r="N3005" i="4"/>
  <c r="K3006" i="4"/>
  <c r="L3006" i="4"/>
  <c r="M3006" i="4"/>
  <c r="N3006" i="4"/>
  <c r="K3007" i="4"/>
  <c r="L3007" i="4"/>
  <c r="M3007" i="4"/>
  <c r="N3007" i="4"/>
  <c r="K3008" i="4"/>
  <c r="L3008" i="4"/>
  <c r="M3008" i="4"/>
  <c r="N3008" i="4"/>
  <c r="K3009" i="4"/>
  <c r="L3009" i="4"/>
  <c r="M3009" i="4"/>
  <c r="N3009" i="4"/>
  <c r="K3010" i="4"/>
  <c r="L3010" i="4"/>
  <c r="M3010" i="4"/>
  <c r="N3010" i="4"/>
  <c r="K3011" i="4"/>
  <c r="L3011" i="4"/>
  <c r="M3011" i="4"/>
  <c r="N3011" i="4"/>
  <c r="K3012" i="4"/>
  <c r="L3012" i="4"/>
  <c r="M3012" i="4"/>
  <c r="N3012" i="4"/>
  <c r="K3013" i="4"/>
  <c r="L3013" i="4"/>
  <c r="M3013" i="4"/>
  <c r="N3013" i="4"/>
  <c r="K3014" i="4"/>
  <c r="L3014" i="4"/>
  <c r="M3014" i="4"/>
  <c r="N3014" i="4"/>
  <c r="K3015" i="4"/>
  <c r="L3015" i="4"/>
  <c r="M3015" i="4"/>
  <c r="N3015" i="4"/>
  <c r="K3016" i="4"/>
  <c r="L3016" i="4"/>
  <c r="M3016" i="4"/>
  <c r="N3016" i="4"/>
  <c r="K3017" i="4"/>
  <c r="L3017" i="4"/>
  <c r="M3017" i="4"/>
  <c r="N3017" i="4"/>
  <c r="K3018" i="4"/>
  <c r="L3018" i="4"/>
  <c r="M3018" i="4"/>
  <c r="N3018" i="4"/>
  <c r="K3019" i="4"/>
  <c r="L3019" i="4"/>
  <c r="M3019" i="4"/>
  <c r="N3019" i="4"/>
  <c r="K3020" i="4"/>
  <c r="L3020" i="4"/>
  <c r="M3020" i="4"/>
  <c r="N3020" i="4"/>
  <c r="K3021" i="4"/>
  <c r="L3021" i="4"/>
  <c r="M3021" i="4"/>
  <c r="N3021" i="4"/>
  <c r="K3022" i="4"/>
  <c r="L3022" i="4"/>
  <c r="M3022" i="4"/>
  <c r="N3022" i="4"/>
  <c r="K3023" i="4"/>
  <c r="L3023" i="4"/>
  <c r="M3023" i="4"/>
  <c r="N3023" i="4"/>
  <c r="K3024" i="4"/>
  <c r="L3024" i="4"/>
  <c r="M3024" i="4"/>
  <c r="N3024" i="4"/>
  <c r="K3025" i="4"/>
  <c r="L3025" i="4"/>
  <c r="M3025" i="4"/>
  <c r="N3025" i="4"/>
  <c r="K3026" i="4"/>
  <c r="L3026" i="4"/>
  <c r="M3026" i="4"/>
  <c r="N3026" i="4"/>
  <c r="K3027" i="4"/>
  <c r="L3027" i="4"/>
  <c r="M3027" i="4"/>
  <c r="N3027" i="4"/>
  <c r="K3028" i="4"/>
  <c r="L3028" i="4"/>
  <c r="M3028" i="4"/>
  <c r="N3028" i="4"/>
  <c r="K3029" i="4"/>
  <c r="L3029" i="4"/>
  <c r="M3029" i="4"/>
  <c r="N3029" i="4"/>
  <c r="K3030" i="4"/>
  <c r="L3030" i="4"/>
  <c r="M3030" i="4"/>
  <c r="N3030" i="4"/>
  <c r="K3031" i="4"/>
  <c r="L3031" i="4"/>
  <c r="M3031" i="4"/>
  <c r="N3031" i="4"/>
  <c r="K3032" i="4"/>
  <c r="L3032" i="4"/>
  <c r="M3032" i="4"/>
  <c r="N3032" i="4"/>
  <c r="K3033" i="4"/>
  <c r="L3033" i="4"/>
  <c r="M3033" i="4"/>
  <c r="N3033" i="4"/>
  <c r="K3034" i="4"/>
  <c r="L3034" i="4"/>
  <c r="M3034" i="4"/>
  <c r="N3034" i="4"/>
  <c r="K3035" i="4"/>
  <c r="L3035" i="4"/>
  <c r="M3035" i="4"/>
  <c r="N3035" i="4"/>
  <c r="K3036" i="4"/>
  <c r="L3036" i="4"/>
  <c r="M3036" i="4"/>
  <c r="N3036" i="4"/>
  <c r="K3037" i="4"/>
  <c r="L3037" i="4"/>
  <c r="M3037" i="4"/>
  <c r="N3037" i="4"/>
  <c r="K3038" i="4"/>
  <c r="L3038" i="4"/>
  <c r="M3038" i="4"/>
  <c r="N3038" i="4"/>
  <c r="K3039" i="4"/>
  <c r="L3039" i="4"/>
  <c r="M3039" i="4"/>
  <c r="N3039" i="4"/>
  <c r="K3040" i="4"/>
  <c r="L3040" i="4"/>
  <c r="M3040" i="4"/>
  <c r="N3040" i="4"/>
  <c r="K3041" i="4"/>
  <c r="L3041" i="4"/>
  <c r="M3041" i="4"/>
  <c r="N3041" i="4"/>
  <c r="K3042" i="4"/>
  <c r="L3042" i="4"/>
  <c r="M3042" i="4"/>
  <c r="N3042" i="4"/>
  <c r="K3043" i="4"/>
  <c r="L3043" i="4"/>
  <c r="M3043" i="4"/>
  <c r="N3043" i="4"/>
  <c r="K3044" i="4"/>
  <c r="L3044" i="4"/>
  <c r="M3044" i="4"/>
  <c r="N3044" i="4"/>
  <c r="K3045" i="4"/>
  <c r="L3045" i="4"/>
  <c r="M3045" i="4"/>
  <c r="N3045" i="4"/>
  <c r="K3046" i="4"/>
  <c r="L3046" i="4"/>
  <c r="M3046" i="4"/>
  <c r="N3046" i="4"/>
  <c r="K3047" i="4"/>
  <c r="L3047" i="4"/>
  <c r="M3047" i="4"/>
  <c r="N3047" i="4"/>
  <c r="K3048" i="4"/>
  <c r="L3048" i="4"/>
  <c r="M3048" i="4"/>
  <c r="N3048" i="4"/>
  <c r="K3049" i="4"/>
  <c r="L3049" i="4"/>
  <c r="M3049" i="4"/>
  <c r="N3049" i="4"/>
  <c r="K3050" i="4"/>
  <c r="L3050" i="4"/>
  <c r="M3050" i="4"/>
  <c r="N3050" i="4"/>
  <c r="K3051" i="4"/>
  <c r="L3051" i="4"/>
  <c r="M3051" i="4"/>
  <c r="N3051" i="4"/>
  <c r="K3052" i="4"/>
  <c r="L3052" i="4"/>
  <c r="M3052" i="4"/>
  <c r="N3052" i="4"/>
  <c r="K3053" i="4"/>
  <c r="L3053" i="4"/>
  <c r="M3053" i="4"/>
  <c r="N3053" i="4"/>
  <c r="K3054" i="4"/>
  <c r="L3054" i="4"/>
  <c r="M3054" i="4"/>
  <c r="N3054" i="4"/>
  <c r="K3055" i="4"/>
  <c r="L3055" i="4"/>
  <c r="M3055" i="4"/>
  <c r="N3055" i="4"/>
  <c r="K3056" i="4"/>
  <c r="L3056" i="4"/>
  <c r="M3056" i="4"/>
  <c r="N3056" i="4"/>
  <c r="K3057" i="4"/>
  <c r="L3057" i="4"/>
  <c r="M3057" i="4"/>
  <c r="N3057" i="4"/>
  <c r="K3058" i="4"/>
  <c r="L3058" i="4"/>
  <c r="M3058" i="4"/>
  <c r="N3058" i="4"/>
  <c r="K3059" i="4"/>
  <c r="L3059" i="4"/>
  <c r="M3059" i="4"/>
  <c r="N3059" i="4"/>
  <c r="K3060" i="4"/>
  <c r="L3060" i="4"/>
  <c r="M3060" i="4"/>
  <c r="N3060" i="4"/>
  <c r="K3061" i="4"/>
  <c r="L3061" i="4"/>
  <c r="M3061" i="4"/>
  <c r="N3061" i="4"/>
  <c r="K3062" i="4"/>
  <c r="L3062" i="4"/>
  <c r="M3062" i="4"/>
  <c r="N3062" i="4"/>
  <c r="K3063" i="4"/>
  <c r="L3063" i="4"/>
  <c r="M3063" i="4"/>
  <c r="N3063" i="4"/>
  <c r="K3064" i="4"/>
  <c r="L3064" i="4"/>
  <c r="M3064" i="4"/>
  <c r="N3064" i="4"/>
  <c r="K3065" i="4"/>
  <c r="L3065" i="4"/>
  <c r="M3065" i="4"/>
  <c r="N3065" i="4"/>
  <c r="K3066" i="4"/>
  <c r="L3066" i="4"/>
  <c r="M3066" i="4"/>
  <c r="N3066" i="4"/>
  <c r="K3067" i="4"/>
  <c r="L3067" i="4"/>
  <c r="M3067" i="4"/>
  <c r="N3067" i="4"/>
  <c r="K3068" i="4"/>
  <c r="L3068" i="4"/>
  <c r="M3068" i="4"/>
  <c r="N3068" i="4"/>
  <c r="K3069" i="4"/>
  <c r="L3069" i="4"/>
  <c r="M3069" i="4"/>
  <c r="N3069" i="4"/>
  <c r="K3070" i="4"/>
  <c r="L3070" i="4"/>
  <c r="M3070" i="4"/>
  <c r="N3070" i="4"/>
  <c r="K3071" i="4"/>
  <c r="L3071" i="4"/>
  <c r="M3071" i="4"/>
  <c r="N3071" i="4"/>
  <c r="K3072" i="4"/>
  <c r="L3072" i="4"/>
  <c r="M3072" i="4"/>
  <c r="N3072" i="4"/>
  <c r="K3073" i="4"/>
  <c r="L3073" i="4"/>
  <c r="M3073" i="4"/>
  <c r="N3073" i="4"/>
  <c r="K3074" i="4"/>
  <c r="L3074" i="4"/>
  <c r="M3074" i="4"/>
  <c r="N3074" i="4"/>
  <c r="K3075" i="4"/>
  <c r="L3075" i="4"/>
  <c r="M3075" i="4"/>
  <c r="N3075" i="4"/>
  <c r="K3076" i="4"/>
  <c r="L3076" i="4"/>
  <c r="M3076" i="4"/>
  <c r="N3076" i="4"/>
  <c r="K3077" i="4"/>
  <c r="L3077" i="4"/>
  <c r="M3077" i="4"/>
  <c r="N3077" i="4"/>
  <c r="K3078" i="4"/>
  <c r="L3078" i="4"/>
  <c r="M3078" i="4"/>
  <c r="N3078" i="4"/>
  <c r="K3079" i="4"/>
  <c r="L3079" i="4"/>
  <c r="M3079" i="4"/>
  <c r="N3079" i="4"/>
  <c r="K3080" i="4"/>
  <c r="L3080" i="4"/>
  <c r="M3080" i="4"/>
  <c r="N3080" i="4"/>
  <c r="K3081" i="4"/>
  <c r="L3081" i="4"/>
  <c r="M3081" i="4"/>
  <c r="N3081" i="4"/>
  <c r="K3082" i="4"/>
  <c r="L3082" i="4"/>
  <c r="M3082" i="4"/>
  <c r="N3082" i="4"/>
  <c r="K3083" i="4"/>
  <c r="L3083" i="4"/>
  <c r="M3083" i="4"/>
  <c r="N3083" i="4"/>
  <c r="K3084" i="4"/>
  <c r="L3084" i="4"/>
  <c r="M3084" i="4"/>
  <c r="N3084" i="4"/>
  <c r="K3085" i="4"/>
  <c r="L3085" i="4"/>
  <c r="M3085" i="4"/>
  <c r="N3085" i="4"/>
  <c r="K3086" i="4"/>
  <c r="L3086" i="4"/>
  <c r="M3086" i="4"/>
  <c r="N3086" i="4"/>
  <c r="K3087" i="4"/>
  <c r="L3087" i="4"/>
  <c r="M3087" i="4"/>
  <c r="N3087" i="4"/>
  <c r="K3088" i="4"/>
  <c r="L3088" i="4"/>
  <c r="M3088" i="4"/>
  <c r="N3088" i="4"/>
  <c r="K3089" i="4"/>
  <c r="L3089" i="4"/>
  <c r="M3089" i="4"/>
  <c r="N3089" i="4"/>
  <c r="K3090" i="4"/>
  <c r="L3090" i="4"/>
  <c r="M3090" i="4"/>
  <c r="N3090" i="4"/>
  <c r="K3091" i="4"/>
  <c r="L3091" i="4"/>
  <c r="M3091" i="4"/>
  <c r="N3091" i="4"/>
  <c r="K3092" i="4"/>
  <c r="L3092" i="4"/>
  <c r="M3092" i="4"/>
  <c r="N3092" i="4"/>
  <c r="K3093" i="4"/>
  <c r="L3093" i="4"/>
  <c r="M3093" i="4"/>
  <c r="N3093" i="4"/>
  <c r="K3094" i="4"/>
  <c r="L3094" i="4"/>
  <c r="M3094" i="4"/>
  <c r="N3094" i="4"/>
  <c r="K3095" i="4"/>
  <c r="L3095" i="4"/>
  <c r="M3095" i="4"/>
  <c r="N3095" i="4"/>
  <c r="K3096" i="4"/>
  <c r="L3096" i="4"/>
  <c r="M3096" i="4"/>
  <c r="N3096" i="4"/>
  <c r="K3097" i="4"/>
  <c r="L3097" i="4"/>
  <c r="M3097" i="4"/>
  <c r="N3097" i="4"/>
  <c r="K3098" i="4"/>
  <c r="L3098" i="4"/>
  <c r="M3098" i="4"/>
  <c r="N3098" i="4"/>
  <c r="K3099" i="4"/>
  <c r="L3099" i="4"/>
  <c r="M3099" i="4"/>
  <c r="N3099" i="4"/>
  <c r="K3100" i="4"/>
  <c r="L3100" i="4"/>
  <c r="M3100" i="4"/>
  <c r="N3100" i="4"/>
  <c r="K3101" i="4"/>
  <c r="L3101" i="4"/>
  <c r="M3101" i="4"/>
  <c r="N3101" i="4"/>
  <c r="K3102" i="4"/>
  <c r="L3102" i="4"/>
  <c r="M3102" i="4"/>
  <c r="N3102" i="4"/>
  <c r="K3103" i="4"/>
  <c r="L3103" i="4"/>
  <c r="M3103" i="4"/>
  <c r="N3103" i="4"/>
  <c r="K3104" i="4"/>
  <c r="L3104" i="4"/>
  <c r="M3104" i="4"/>
  <c r="N3104" i="4"/>
  <c r="K3105" i="4"/>
  <c r="L3105" i="4"/>
  <c r="M3105" i="4"/>
  <c r="N3105" i="4"/>
  <c r="K3106" i="4"/>
  <c r="L3106" i="4"/>
  <c r="M3106" i="4"/>
  <c r="N3106" i="4"/>
  <c r="K3107" i="4"/>
  <c r="L3107" i="4"/>
  <c r="M3107" i="4"/>
  <c r="N3107" i="4"/>
  <c r="K3108" i="4"/>
  <c r="L3108" i="4"/>
  <c r="M3108" i="4"/>
  <c r="N3108" i="4"/>
  <c r="K3109" i="4"/>
  <c r="L3109" i="4"/>
  <c r="M3109" i="4"/>
  <c r="N3109" i="4"/>
  <c r="K3110" i="4"/>
  <c r="L3110" i="4"/>
  <c r="M3110" i="4"/>
  <c r="N3110" i="4"/>
  <c r="K3111" i="4"/>
  <c r="L3111" i="4"/>
  <c r="M3111" i="4"/>
  <c r="N3111" i="4"/>
  <c r="K3112" i="4"/>
  <c r="L3112" i="4"/>
  <c r="M3112" i="4"/>
  <c r="N3112" i="4"/>
  <c r="K3113" i="4"/>
  <c r="L3113" i="4"/>
  <c r="M3113" i="4"/>
  <c r="N3113" i="4"/>
  <c r="K3114" i="4"/>
  <c r="L3114" i="4"/>
  <c r="M3114" i="4"/>
  <c r="N3114" i="4"/>
  <c r="K3115" i="4"/>
  <c r="L3115" i="4"/>
  <c r="M3115" i="4"/>
  <c r="N3115" i="4"/>
  <c r="K3116" i="4"/>
  <c r="L3116" i="4"/>
  <c r="M3116" i="4"/>
  <c r="N3116" i="4"/>
  <c r="K3117" i="4"/>
  <c r="L3117" i="4"/>
  <c r="M3117" i="4"/>
  <c r="N3117" i="4"/>
  <c r="K3118" i="4"/>
  <c r="L3118" i="4"/>
  <c r="M3118" i="4"/>
  <c r="N3118" i="4"/>
  <c r="K3119" i="4"/>
  <c r="L3119" i="4"/>
  <c r="M3119" i="4"/>
  <c r="N3119" i="4"/>
  <c r="K3120" i="4"/>
  <c r="L3120" i="4"/>
  <c r="M3120" i="4"/>
  <c r="N3120" i="4"/>
  <c r="K3121" i="4"/>
  <c r="L3121" i="4"/>
  <c r="M3121" i="4"/>
  <c r="N3121" i="4"/>
  <c r="K3122" i="4"/>
  <c r="L3122" i="4"/>
  <c r="M3122" i="4"/>
  <c r="N3122" i="4"/>
  <c r="K3123" i="4"/>
  <c r="L3123" i="4"/>
  <c r="M3123" i="4"/>
  <c r="N3123" i="4"/>
  <c r="K3124" i="4"/>
  <c r="L3124" i="4"/>
  <c r="M3124" i="4"/>
  <c r="N3124" i="4"/>
  <c r="K3125" i="4"/>
  <c r="L3125" i="4"/>
  <c r="M3125" i="4"/>
  <c r="N3125" i="4"/>
  <c r="K3126" i="4"/>
  <c r="L3126" i="4"/>
  <c r="M3126" i="4"/>
  <c r="N3126" i="4"/>
  <c r="K3127" i="4"/>
  <c r="L3127" i="4"/>
  <c r="M3127" i="4"/>
  <c r="N3127" i="4"/>
  <c r="K3128" i="4"/>
  <c r="L3128" i="4"/>
  <c r="M3128" i="4"/>
  <c r="N3128" i="4"/>
  <c r="K3129" i="4"/>
  <c r="L3129" i="4"/>
  <c r="M3129" i="4"/>
  <c r="N3129" i="4"/>
  <c r="K3130" i="4"/>
  <c r="L3130" i="4"/>
  <c r="M3130" i="4"/>
  <c r="N3130" i="4"/>
  <c r="K3131" i="4"/>
  <c r="L3131" i="4"/>
  <c r="M3131" i="4"/>
  <c r="N3131" i="4"/>
  <c r="K3132" i="4"/>
  <c r="L3132" i="4"/>
  <c r="M3132" i="4"/>
  <c r="N3132" i="4"/>
  <c r="K3133" i="4"/>
  <c r="L3133" i="4"/>
  <c r="M3133" i="4"/>
  <c r="N3133" i="4"/>
  <c r="K3134" i="4"/>
  <c r="L3134" i="4"/>
  <c r="M3134" i="4"/>
  <c r="N3134" i="4"/>
  <c r="K3135" i="4"/>
  <c r="L3135" i="4"/>
  <c r="M3135" i="4"/>
  <c r="N3135" i="4"/>
  <c r="K3136" i="4"/>
  <c r="L3136" i="4"/>
  <c r="M3136" i="4"/>
  <c r="N3136" i="4"/>
  <c r="K3137" i="4"/>
  <c r="L3137" i="4"/>
  <c r="M3137" i="4"/>
  <c r="N3137" i="4"/>
  <c r="K3138" i="4"/>
  <c r="L3138" i="4"/>
  <c r="M3138" i="4"/>
  <c r="N3138" i="4"/>
  <c r="K3139" i="4"/>
  <c r="L3139" i="4"/>
  <c r="M3139" i="4"/>
  <c r="N3139" i="4"/>
  <c r="K3140" i="4"/>
  <c r="L3140" i="4"/>
  <c r="M3140" i="4"/>
  <c r="N3140" i="4"/>
  <c r="K3141" i="4"/>
  <c r="L3141" i="4"/>
  <c r="M3141" i="4"/>
  <c r="N3141" i="4"/>
  <c r="K3142" i="4"/>
  <c r="L3142" i="4"/>
  <c r="M3142" i="4"/>
  <c r="N3142" i="4"/>
  <c r="K3143" i="4"/>
  <c r="L3143" i="4"/>
  <c r="M3143" i="4"/>
  <c r="N3143" i="4"/>
  <c r="K3144" i="4"/>
  <c r="L3144" i="4"/>
  <c r="M3144" i="4"/>
  <c r="N3144" i="4"/>
  <c r="K3145" i="4"/>
  <c r="L3145" i="4"/>
  <c r="M3145" i="4"/>
  <c r="N3145" i="4"/>
  <c r="K3146" i="4"/>
  <c r="L3146" i="4"/>
  <c r="M3146" i="4"/>
  <c r="N3146" i="4"/>
  <c r="K3147" i="4"/>
  <c r="L3147" i="4"/>
  <c r="M3147" i="4"/>
  <c r="N3147" i="4"/>
  <c r="K3148" i="4"/>
  <c r="L3148" i="4"/>
  <c r="M3148" i="4"/>
  <c r="N3148" i="4"/>
  <c r="K3149" i="4"/>
  <c r="L3149" i="4"/>
  <c r="M3149" i="4"/>
  <c r="N3149" i="4"/>
  <c r="K3150" i="4"/>
  <c r="L3150" i="4"/>
  <c r="M3150" i="4"/>
  <c r="N3150" i="4"/>
  <c r="K3151" i="4"/>
  <c r="L3151" i="4"/>
  <c r="M3151" i="4"/>
  <c r="N3151" i="4"/>
  <c r="K3152" i="4"/>
  <c r="L3152" i="4"/>
  <c r="M3152" i="4"/>
  <c r="N3152" i="4"/>
  <c r="K3153" i="4"/>
  <c r="L3153" i="4"/>
  <c r="M3153" i="4"/>
  <c r="N3153" i="4"/>
  <c r="K3154" i="4"/>
  <c r="L3154" i="4"/>
  <c r="M3154" i="4"/>
  <c r="N3154" i="4"/>
  <c r="K3155" i="4"/>
  <c r="L3155" i="4"/>
  <c r="M3155" i="4"/>
  <c r="N3155" i="4"/>
  <c r="K3156" i="4"/>
  <c r="L3156" i="4"/>
  <c r="M3156" i="4"/>
  <c r="N3156" i="4"/>
  <c r="K3157" i="4"/>
  <c r="L3157" i="4"/>
  <c r="M3157" i="4"/>
  <c r="N3157" i="4"/>
  <c r="K3158" i="4"/>
  <c r="L3158" i="4"/>
  <c r="M3158" i="4"/>
  <c r="N3158" i="4"/>
  <c r="K3159" i="4"/>
  <c r="L3159" i="4"/>
  <c r="M3159" i="4"/>
  <c r="N3159" i="4"/>
  <c r="K3160" i="4"/>
  <c r="L3160" i="4"/>
  <c r="M3160" i="4"/>
  <c r="N3160" i="4"/>
  <c r="K3161" i="4"/>
  <c r="L3161" i="4"/>
  <c r="M3161" i="4"/>
  <c r="N3161" i="4"/>
  <c r="K3162" i="4"/>
  <c r="L3162" i="4"/>
  <c r="M3162" i="4"/>
  <c r="N3162" i="4"/>
  <c r="K3163" i="4"/>
  <c r="L3163" i="4"/>
  <c r="M3163" i="4"/>
  <c r="N3163" i="4"/>
  <c r="K3164" i="4"/>
  <c r="L3164" i="4"/>
  <c r="M3164" i="4"/>
  <c r="N3164" i="4"/>
  <c r="K3165" i="4"/>
  <c r="L3165" i="4"/>
  <c r="M3165" i="4"/>
  <c r="N3165" i="4"/>
  <c r="K3166" i="4"/>
  <c r="L3166" i="4"/>
  <c r="M3166" i="4"/>
  <c r="N3166" i="4"/>
  <c r="K3167" i="4"/>
  <c r="L3167" i="4"/>
  <c r="M3167" i="4"/>
  <c r="N3167" i="4"/>
  <c r="K3168" i="4"/>
  <c r="L3168" i="4"/>
  <c r="M3168" i="4"/>
  <c r="N3168" i="4"/>
  <c r="K3169" i="4"/>
  <c r="L3169" i="4"/>
  <c r="M3169" i="4"/>
  <c r="N3169" i="4"/>
  <c r="K3170" i="4"/>
  <c r="L3170" i="4"/>
  <c r="M3170" i="4"/>
  <c r="N3170" i="4"/>
  <c r="K3171" i="4"/>
  <c r="L3171" i="4"/>
  <c r="M3171" i="4"/>
  <c r="N3171" i="4"/>
  <c r="K3172" i="4"/>
  <c r="L3172" i="4"/>
  <c r="M3172" i="4"/>
  <c r="N3172" i="4"/>
  <c r="K3173" i="4"/>
  <c r="L3173" i="4"/>
  <c r="M3173" i="4"/>
  <c r="N3173" i="4"/>
  <c r="K3174" i="4"/>
  <c r="L3174" i="4"/>
  <c r="M3174" i="4"/>
  <c r="N3174" i="4"/>
  <c r="K3175" i="4"/>
  <c r="L3175" i="4"/>
  <c r="M3175" i="4"/>
  <c r="N3175" i="4"/>
  <c r="K3176" i="4"/>
  <c r="L3176" i="4"/>
  <c r="M3176" i="4"/>
  <c r="N3176" i="4"/>
  <c r="K3177" i="4"/>
  <c r="L3177" i="4"/>
  <c r="M3177" i="4"/>
  <c r="N3177" i="4"/>
  <c r="K3178" i="4"/>
  <c r="L3178" i="4"/>
  <c r="M3178" i="4"/>
  <c r="N3178" i="4"/>
  <c r="K3179" i="4"/>
  <c r="L3179" i="4"/>
  <c r="M3179" i="4"/>
  <c r="N3179" i="4"/>
  <c r="K3180" i="4"/>
  <c r="L3180" i="4"/>
  <c r="M3180" i="4"/>
  <c r="N3180" i="4"/>
  <c r="K3181" i="4"/>
  <c r="L3181" i="4"/>
  <c r="M3181" i="4"/>
  <c r="N3181" i="4"/>
  <c r="K3182" i="4"/>
  <c r="L3182" i="4"/>
  <c r="M3182" i="4"/>
  <c r="N3182" i="4"/>
  <c r="K3183" i="4"/>
  <c r="L3183" i="4"/>
  <c r="M3183" i="4"/>
  <c r="N3183" i="4"/>
  <c r="K3184" i="4"/>
  <c r="L3184" i="4"/>
  <c r="M3184" i="4"/>
  <c r="N3184" i="4"/>
  <c r="K3185" i="4"/>
  <c r="L3185" i="4"/>
  <c r="M3185" i="4"/>
  <c r="N3185" i="4"/>
  <c r="K3186" i="4"/>
  <c r="L3186" i="4"/>
  <c r="M3186" i="4"/>
  <c r="N3186" i="4"/>
  <c r="K3187" i="4"/>
  <c r="L3187" i="4"/>
  <c r="M3187" i="4"/>
  <c r="N3187" i="4"/>
  <c r="K3188" i="4"/>
  <c r="L3188" i="4"/>
  <c r="M3188" i="4"/>
  <c r="N3188" i="4"/>
  <c r="K3189" i="4"/>
  <c r="L3189" i="4"/>
  <c r="M3189" i="4"/>
  <c r="N3189" i="4"/>
  <c r="K3190" i="4"/>
  <c r="L3190" i="4"/>
  <c r="M3190" i="4"/>
  <c r="N3190" i="4"/>
  <c r="K3191" i="4"/>
  <c r="L3191" i="4"/>
  <c r="M3191" i="4"/>
  <c r="N3191" i="4"/>
  <c r="K3192" i="4"/>
  <c r="L3192" i="4"/>
  <c r="M3192" i="4"/>
  <c r="N3192" i="4"/>
  <c r="K3193" i="4"/>
  <c r="L3193" i="4"/>
  <c r="M3193" i="4"/>
  <c r="N3193" i="4"/>
  <c r="K3194" i="4"/>
  <c r="L3194" i="4"/>
  <c r="M3194" i="4"/>
  <c r="N3194" i="4"/>
  <c r="K3195" i="4"/>
  <c r="L3195" i="4"/>
  <c r="M3195" i="4"/>
  <c r="N3195" i="4"/>
  <c r="K3196" i="4"/>
  <c r="L3196" i="4"/>
  <c r="M3196" i="4"/>
  <c r="N3196" i="4"/>
  <c r="K3197" i="4"/>
  <c r="L3197" i="4"/>
  <c r="M3197" i="4"/>
  <c r="N3197" i="4"/>
  <c r="K3198" i="4"/>
  <c r="L3198" i="4"/>
  <c r="M3198" i="4"/>
  <c r="N3198" i="4"/>
  <c r="K3199" i="4"/>
  <c r="L3199" i="4"/>
  <c r="M3199" i="4"/>
  <c r="N3199" i="4"/>
  <c r="K3200" i="4"/>
  <c r="L3200" i="4"/>
  <c r="M3200" i="4"/>
  <c r="N3200" i="4"/>
  <c r="K3201" i="4"/>
  <c r="L3201" i="4"/>
  <c r="M3201" i="4"/>
  <c r="N3201" i="4"/>
  <c r="K3202" i="4"/>
  <c r="L3202" i="4"/>
  <c r="M3202" i="4"/>
  <c r="N3202" i="4"/>
  <c r="K3203" i="4"/>
  <c r="L3203" i="4"/>
  <c r="M3203" i="4"/>
  <c r="N3203" i="4"/>
  <c r="K3204" i="4"/>
  <c r="L3204" i="4"/>
  <c r="M3204" i="4"/>
  <c r="N3204" i="4"/>
  <c r="K3205" i="4"/>
  <c r="L3205" i="4"/>
  <c r="M3205" i="4"/>
  <c r="N3205" i="4"/>
  <c r="K3206" i="4"/>
  <c r="L3206" i="4"/>
  <c r="M3206" i="4"/>
  <c r="N3206" i="4"/>
  <c r="K3207" i="4"/>
  <c r="L3207" i="4"/>
  <c r="M3207" i="4"/>
  <c r="N3207" i="4"/>
  <c r="K3208" i="4"/>
  <c r="L3208" i="4"/>
  <c r="M3208" i="4"/>
  <c r="N3208" i="4"/>
  <c r="K3209" i="4"/>
  <c r="L3209" i="4"/>
  <c r="M3209" i="4"/>
  <c r="N3209" i="4"/>
  <c r="K3210" i="4"/>
  <c r="L3210" i="4"/>
  <c r="M3210" i="4"/>
  <c r="N3210" i="4"/>
  <c r="K3211" i="4"/>
  <c r="L3211" i="4"/>
  <c r="M3211" i="4"/>
  <c r="N3211" i="4"/>
  <c r="K3212" i="4"/>
  <c r="L3212" i="4"/>
  <c r="M3212" i="4"/>
  <c r="N3212" i="4"/>
  <c r="K3213" i="4"/>
  <c r="L3213" i="4"/>
  <c r="M3213" i="4"/>
  <c r="N3213" i="4"/>
  <c r="K3214" i="4"/>
  <c r="L3214" i="4"/>
  <c r="M3214" i="4"/>
  <c r="N3214" i="4"/>
  <c r="K3215" i="4"/>
  <c r="L3215" i="4"/>
  <c r="M3215" i="4"/>
  <c r="N3215" i="4"/>
  <c r="K3216" i="4"/>
  <c r="L3216" i="4"/>
  <c r="M3216" i="4"/>
  <c r="N3216" i="4"/>
  <c r="K3217" i="4"/>
  <c r="L3217" i="4"/>
  <c r="M3217" i="4"/>
  <c r="N3217" i="4"/>
  <c r="K3218" i="4"/>
  <c r="L3218" i="4"/>
  <c r="M3218" i="4"/>
  <c r="N3218" i="4"/>
  <c r="K3219" i="4"/>
  <c r="L3219" i="4"/>
  <c r="M3219" i="4"/>
  <c r="N3219" i="4"/>
  <c r="K3220" i="4"/>
  <c r="L3220" i="4"/>
  <c r="M3220" i="4"/>
  <c r="N3220" i="4"/>
  <c r="K3221" i="4"/>
  <c r="L3221" i="4"/>
  <c r="M3221" i="4"/>
  <c r="N3221" i="4"/>
  <c r="K3222" i="4"/>
  <c r="L3222" i="4"/>
  <c r="M3222" i="4"/>
  <c r="N3222" i="4"/>
  <c r="K3223" i="4"/>
  <c r="L3223" i="4"/>
  <c r="M3223" i="4"/>
  <c r="N3223" i="4"/>
  <c r="K3224" i="4"/>
  <c r="L3224" i="4"/>
  <c r="M3224" i="4"/>
  <c r="N3224" i="4"/>
  <c r="K3225" i="4"/>
  <c r="L3225" i="4"/>
  <c r="M3225" i="4"/>
  <c r="N3225" i="4"/>
  <c r="K3226" i="4"/>
  <c r="L3226" i="4"/>
  <c r="M3226" i="4"/>
  <c r="N3226" i="4"/>
  <c r="K3227" i="4"/>
  <c r="L3227" i="4"/>
  <c r="M3227" i="4"/>
  <c r="N3227" i="4"/>
  <c r="K3228" i="4"/>
  <c r="L3228" i="4"/>
  <c r="M3228" i="4"/>
  <c r="N3228" i="4"/>
  <c r="K3229" i="4"/>
  <c r="L3229" i="4"/>
  <c r="M3229" i="4"/>
  <c r="N3229" i="4"/>
  <c r="K3230" i="4"/>
  <c r="L3230" i="4"/>
  <c r="M3230" i="4"/>
  <c r="N3230" i="4"/>
  <c r="K3231" i="4"/>
  <c r="L3231" i="4"/>
  <c r="M3231" i="4"/>
  <c r="N3231" i="4"/>
  <c r="K3232" i="4"/>
  <c r="L3232" i="4"/>
  <c r="M3232" i="4"/>
  <c r="N3232" i="4"/>
  <c r="K3233" i="4"/>
  <c r="L3233" i="4"/>
  <c r="M3233" i="4"/>
  <c r="N3233" i="4"/>
  <c r="K3234" i="4"/>
  <c r="L3234" i="4"/>
  <c r="M3234" i="4"/>
  <c r="N3234" i="4"/>
  <c r="K3235" i="4"/>
  <c r="L3235" i="4"/>
  <c r="M3235" i="4"/>
  <c r="N3235" i="4"/>
  <c r="K3236" i="4"/>
  <c r="L3236" i="4"/>
  <c r="M3236" i="4"/>
  <c r="N3236" i="4"/>
  <c r="K3237" i="4"/>
  <c r="L3237" i="4"/>
  <c r="M3237" i="4"/>
  <c r="N3237" i="4"/>
  <c r="K3238" i="4"/>
  <c r="L3238" i="4"/>
  <c r="M3238" i="4"/>
  <c r="N3238" i="4"/>
  <c r="K3239" i="4"/>
  <c r="L3239" i="4"/>
  <c r="M3239" i="4"/>
  <c r="N3239" i="4"/>
  <c r="K3240" i="4"/>
  <c r="L3240" i="4"/>
  <c r="M3240" i="4"/>
  <c r="N3240" i="4"/>
  <c r="K3241" i="4"/>
  <c r="L3241" i="4"/>
  <c r="M3241" i="4"/>
  <c r="N3241" i="4"/>
  <c r="K3242" i="4"/>
  <c r="L3242" i="4"/>
  <c r="M3242" i="4"/>
  <c r="N3242" i="4"/>
  <c r="K3243" i="4"/>
  <c r="L3243" i="4"/>
  <c r="M3243" i="4"/>
  <c r="N3243" i="4"/>
  <c r="K3244" i="4"/>
  <c r="L3244" i="4"/>
  <c r="M3244" i="4"/>
  <c r="N3244" i="4"/>
  <c r="K3245" i="4"/>
  <c r="L3245" i="4"/>
  <c r="M3245" i="4"/>
  <c r="N3245" i="4"/>
  <c r="K3246" i="4"/>
  <c r="L3246" i="4"/>
  <c r="M3246" i="4"/>
  <c r="N3246" i="4"/>
  <c r="K3247" i="4"/>
  <c r="L3247" i="4"/>
  <c r="M3247" i="4"/>
  <c r="N3247" i="4"/>
  <c r="K3248" i="4"/>
  <c r="L3248" i="4"/>
  <c r="M3248" i="4"/>
  <c r="N3248" i="4"/>
  <c r="K3249" i="4"/>
  <c r="L3249" i="4"/>
  <c r="M3249" i="4"/>
  <c r="N3249" i="4"/>
  <c r="K3250" i="4"/>
  <c r="L3250" i="4"/>
  <c r="M3250" i="4"/>
  <c r="N3250" i="4"/>
  <c r="K3251" i="4"/>
  <c r="L3251" i="4"/>
  <c r="M3251" i="4"/>
  <c r="N3251" i="4"/>
  <c r="K3252" i="4"/>
  <c r="L3252" i="4"/>
  <c r="M3252" i="4"/>
  <c r="N3252" i="4"/>
  <c r="K3253" i="4"/>
  <c r="L3253" i="4"/>
  <c r="M3253" i="4"/>
  <c r="N3253" i="4"/>
  <c r="K3254" i="4"/>
  <c r="L3254" i="4"/>
  <c r="M3254" i="4"/>
  <c r="N3254" i="4"/>
  <c r="K3255" i="4"/>
  <c r="L3255" i="4"/>
  <c r="M3255" i="4"/>
  <c r="N3255" i="4"/>
  <c r="K3256" i="4"/>
  <c r="L3256" i="4"/>
  <c r="M3256" i="4"/>
  <c r="N3256" i="4"/>
  <c r="K3257" i="4"/>
  <c r="L3257" i="4"/>
  <c r="M3257" i="4"/>
  <c r="N3257" i="4"/>
  <c r="K3258" i="4"/>
  <c r="L3258" i="4"/>
  <c r="M3258" i="4"/>
  <c r="N3258" i="4"/>
  <c r="K3259" i="4"/>
  <c r="L3259" i="4"/>
  <c r="M3259" i="4"/>
  <c r="N3259" i="4"/>
  <c r="K3260" i="4"/>
  <c r="L3260" i="4"/>
  <c r="M3260" i="4"/>
  <c r="N3260" i="4"/>
  <c r="K3261" i="4"/>
  <c r="L3261" i="4"/>
  <c r="M3261" i="4"/>
  <c r="N3261" i="4"/>
  <c r="K3262" i="4"/>
  <c r="L3262" i="4"/>
  <c r="M3262" i="4"/>
  <c r="N3262" i="4"/>
  <c r="K3263" i="4"/>
  <c r="L3263" i="4"/>
  <c r="M3263" i="4"/>
  <c r="N3263" i="4"/>
  <c r="K3264" i="4"/>
  <c r="L3264" i="4"/>
  <c r="M3264" i="4"/>
  <c r="N3264" i="4"/>
  <c r="K3265" i="4"/>
  <c r="L3265" i="4"/>
  <c r="M3265" i="4"/>
  <c r="N3265" i="4"/>
  <c r="K3266" i="4"/>
  <c r="L3266" i="4"/>
  <c r="M3266" i="4"/>
  <c r="N3266" i="4"/>
  <c r="K3267" i="4"/>
  <c r="L3267" i="4"/>
  <c r="M3267" i="4"/>
  <c r="N3267" i="4"/>
  <c r="K3268" i="4"/>
  <c r="L3268" i="4"/>
  <c r="M3268" i="4"/>
  <c r="N3268" i="4"/>
  <c r="K3269" i="4"/>
  <c r="L3269" i="4"/>
  <c r="M3269" i="4"/>
  <c r="N3269" i="4"/>
  <c r="K3270" i="4"/>
  <c r="L3270" i="4"/>
  <c r="M3270" i="4"/>
  <c r="N3270" i="4"/>
  <c r="K3271" i="4"/>
  <c r="L3271" i="4"/>
  <c r="M3271" i="4"/>
  <c r="N3271" i="4"/>
  <c r="K3272" i="4"/>
  <c r="L3272" i="4"/>
  <c r="M3272" i="4"/>
  <c r="N3272" i="4"/>
  <c r="K3273" i="4"/>
  <c r="L3273" i="4"/>
  <c r="M3273" i="4"/>
  <c r="N3273" i="4"/>
  <c r="K3274" i="4"/>
  <c r="L3274" i="4"/>
  <c r="M3274" i="4"/>
  <c r="N3274" i="4"/>
  <c r="K3275" i="4"/>
  <c r="L3275" i="4"/>
  <c r="M3275" i="4"/>
  <c r="N3275" i="4"/>
  <c r="K3276" i="4"/>
  <c r="L3276" i="4"/>
  <c r="M3276" i="4"/>
  <c r="N3276" i="4"/>
  <c r="K3277" i="4"/>
  <c r="L3277" i="4"/>
  <c r="M3277" i="4"/>
  <c r="N3277" i="4"/>
  <c r="K3278" i="4"/>
  <c r="L3278" i="4"/>
  <c r="M3278" i="4"/>
  <c r="N3278" i="4"/>
  <c r="K3279" i="4"/>
  <c r="L3279" i="4"/>
  <c r="M3279" i="4"/>
  <c r="N3279" i="4"/>
  <c r="K3280" i="4"/>
  <c r="L3280" i="4"/>
  <c r="M3280" i="4"/>
  <c r="N3280" i="4"/>
  <c r="K3281" i="4"/>
  <c r="L3281" i="4"/>
  <c r="M3281" i="4"/>
  <c r="N3281" i="4"/>
  <c r="K3282" i="4"/>
  <c r="L3282" i="4"/>
  <c r="M3282" i="4"/>
  <c r="N3282" i="4"/>
  <c r="K3283" i="4"/>
  <c r="L3283" i="4"/>
  <c r="M3283" i="4"/>
  <c r="N3283" i="4"/>
  <c r="K3284" i="4"/>
  <c r="L3284" i="4"/>
  <c r="M3284" i="4"/>
  <c r="N3284" i="4"/>
  <c r="K3285" i="4"/>
  <c r="L3285" i="4"/>
  <c r="M3285" i="4"/>
  <c r="N3285" i="4"/>
  <c r="K3286" i="4"/>
  <c r="L3286" i="4"/>
  <c r="M3286" i="4"/>
  <c r="N3286" i="4"/>
  <c r="K3287" i="4"/>
  <c r="L3287" i="4"/>
  <c r="M3287" i="4"/>
  <c r="N3287" i="4"/>
  <c r="K3288" i="4"/>
  <c r="L3288" i="4"/>
  <c r="M3288" i="4"/>
  <c r="N3288" i="4"/>
  <c r="K3289" i="4"/>
  <c r="L3289" i="4"/>
  <c r="M3289" i="4"/>
  <c r="N3289" i="4"/>
  <c r="K3290" i="4"/>
  <c r="L3290" i="4"/>
  <c r="M3290" i="4"/>
  <c r="N3290" i="4"/>
  <c r="K3291" i="4"/>
  <c r="L3291" i="4"/>
  <c r="M3291" i="4"/>
  <c r="N3291" i="4"/>
  <c r="K3292" i="4"/>
  <c r="L3292" i="4"/>
  <c r="M3292" i="4"/>
  <c r="N3292" i="4"/>
  <c r="K3293" i="4"/>
  <c r="L3293" i="4"/>
  <c r="M3293" i="4"/>
  <c r="N3293" i="4"/>
  <c r="K3294" i="4"/>
  <c r="L3294" i="4"/>
  <c r="M3294" i="4"/>
  <c r="N3294" i="4"/>
  <c r="K3295" i="4"/>
  <c r="L3295" i="4"/>
  <c r="M3295" i="4"/>
  <c r="N3295" i="4"/>
  <c r="K3296" i="4"/>
  <c r="L3296" i="4"/>
  <c r="M3296" i="4"/>
  <c r="N3296" i="4"/>
  <c r="K3297" i="4"/>
  <c r="L3297" i="4"/>
  <c r="M3297" i="4"/>
  <c r="N3297" i="4"/>
  <c r="K3298" i="4"/>
  <c r="L3298" i="4"/>
  <c r="M3298" i="4"/>
  <c r="N3298" i="4"/>
  <c r="K3299" i="4"/>
  <c r="L3299" i="4"/>
  <c r="M3299" i="4"/>
  <c r="N3299" i="4"/>
  <c r="K3300" i="4"/>
  <c r="L3300" i="4"/>
  <c r="M3300" i="4"/>
  <c r="N3300" i="4"/>
  <c r="K3301" i="4"/>
  <c r="L3301" i="4"/>
  <c r="M3301" i="4"/>
  <c r="N3301" i="4"/>
  <c r="K3302" i="4"/>
  <c r="L3302" i="4"/>
  <c r="M3302" i="4"/>
  <c r="N3302" i="4"/>
  <c r="K3303" i="4"/>
  <c r="L3303" i="4"/>
  <c r="M3303" i="4"/>
  <c r="N3303" i="4"/>
  <c r="K3304" i="4"/>
  <c r="L3304" i="4"/>
  <c r="M3304" i="4"/>
  <c r="N3304" i="4"/>
  <c r="K3305" i="4"/>
  <c r="L3305" i="4"/>
  <c r="M3305" i="4"/>
  <c r="N3305" i="4"/>
  <c r="K3306" i="4"/>
  <c r="L3306" i="4"/>
  <c r="M3306" i="4"/>
  <c r="N3306" i="4"/>
  <c r="K3307" i="4"/>
  <c r="L3307" i="4"/>
  <c r="M3307" i="4"/>
  <c r="N3307" i="4"/>
  <c r="K3308" i="4"/>
  <c r="L3308" i="4"/>
  <c r="M3308" i="4"/>
  <c r="N3308" i="4"/>
  <c r="K3309" i="4"/>
  <c r="L3309" i="4"/>
  <c r="M3309" i="4"/>
  <c r="N3309" i="4"/>
  <c r="K3310" i="4"/>
  <c r="L3310" i="4"/>
  <c r="M3310" i="4"/>
  <c r="N3310" i="4"/>
  <c r="K3311" i="4"/>
  <c r="L3311" i="4"/>
  <c r="M3311" i="4"/>
  <c r="N3311" i="4"/>
  <c r="K3312" i="4"/>
  <c r="L3312" i="4"/>
  <c r="M3312" i="4"/>
  <c r="N3312" i="4"/>
  <c r="K3313" i="4"/>
  <c r="L3313" i="4"/>
  <c r="M3313" i="4"/>
  <c r="N3313" i="4"/>
  <c r="K3314" i="4"/>
  <c r="L3314" i="4"/>
  <c r="M3314" i="4"/>
  <c r="N3314" i="4"/>
  <c r="K3315" i="4"/>
  <c r="L3315" i="4"/>
  <c r="M3315" i="4"/>
  <c r="N3315" i="4"/>
  <c r="K3316" i="4"/>
  <c r="L3316" i="4"/>
  <c r="M3316" i="4"/>
  <c r="N3316" i="4"/>
  <c r="K3317" i="4"/>
  <c r="L3317" i="4"/>
  <c r="M3317" i="4"/>
  <c r="N3317" i="4"/>
  <c r="K3318" i="4"/>
  <c r="L3318" i="4"/>
  <c r="M3318" i="4"/>
  <c r="N3318" i="4"/>
  <c r="K3319" i="4"/>
  <c r="L3319" i="4"/>
  <c r="M3319" i="4"/>
  <c r="N3319" i="4"/>
  <c r="K3320" i="4"/>
  <c r="L3320" i="4"/>
  <c r="M3320" i="4"/>
  <c r="N3320" i="4"/>
  <c r="K3321" i="4"/>
  <c r="L3321" i="4"/>
  <c r="M3321" i="4"/>
  <c r="N3321" i="4"/>
  <c r="K3322" i="4"/>
  <c r="L3322" i="4"/>
  <c r="M3322" i="4"/>
  <c r="N3322" i="4"/>
  <c r="K3323" i="4"/>
  <c r="L3323" i="4"/>
  <c r="M3323" i="4"/>
  <c r="N3323" i="4"/>
  <c r="K3324" i="4"/>
  <c r="L3324" i="4"/>
  <c r="M3324" i="4"/>
  <c r="N3324" i="4"/>
  <c r="K3325" i="4"/>
  <c r="L3325" i="4"/>
  <c r="M3325" i="4"/>
  <c r="N3325" i="4"/>
  <c r="K3326" i="4"/>
  <c r="L3326" i="4"/>
  <c r="M3326" i="4"/>
  <c r="N3326" i="4"/>
  <c r="K3327" i="4"/>
  <c r="L3327" i="4"/>
  <c r="M3327" i="4"/>
  <c r="N3327" i="4"/>
  <c r="K3328" i="4"/>
  <c r="L3328" i="4"/>
  <c r="M3328" i="4"/>
  <c r="N3328" i="4"/>
  <c r="K3329" i="4"/>
  <c r="L3329" i="4"/>
  <c r="M3329" i="4"/>
  <c r="N3329" i="4"/>
  <c r="K3330" i="4"/>
  <c r="L3330" i="4"/>
  <c r="M3330" i="4"/>
  <c r="N3330" i="4"/>
  <c r="K3331" i="4"/>
  <c r="L3331" i="4"/>
  <c r="M3331" i="4"/>
  <c r="N3331" i="4"/>
  <c r="K3332" i="4"/>
  <c r="L3332" i="4"/>
  <c r="M3332" i="4"/>
  <c r="N3332" i="4"/>
  <c r="K3333" i="4"/>
  <c r="L3333" i="4"/>
  <c r="M3333" i="4"/>
  <c r="N3333" i="4"/>
  <c r="K3334" i="4"/>
  <c r="L3334" i="4"/>
  <c r="M3334" i="4"/>
  <c r="N3334" i="4"/>
  <c r="K3335" i="4"/>
  <c r="L3335" i="4"/>
  <c r="M3335" i="4"/>
  <c r="N3335" i="4"/>
  <c r="K3336" i="4"/>
  <c r="L3336" i="4"/>
  <c r="M3336" i="4"/>
  <c r="N3336" i="4"/>
  <c r="K3337" i="4"/>
  <c r="L3337" i="4"/>
  <c r="M3337" i="4"/>
  <c r="N3337" i="4"/>
  <c r="K3338" i="4"/>
  <c r="L3338" i="4"/>
  <c r="M3338" i="4"/>
  <c r="N3338" i="4"/>
  <c r="K3339" i="4"/>
  <c r="L3339" i="4"/>
  <c r="M3339" i="4"/>
  <c r="N3339" i="4"/>
  <c r="K3340" i="4"/>
  <c r="L3340" i="4"/>
  <c r="M3340" i="4"/>
  <c r="N3340" i="4"/>
  <c r="K3341" i="4"/>
  <c r="L3341" i="4"/>
  <c r="M3341" i="4"/>
  <c r="N3341" i="4"/>
  <c r="K3342" i="4"/>
  <c r="L3342" i="4"/>
  <c r="M3342" i="4"/>
  <c r="N3342" i="4"/>
  <c r="K3343" i="4"/>
  <c r="L3343" i="4"/>
  <c r="M3343" i="4"/>
  <c r="N3343" i="4"/>
  <c r="K3344" i="4"/>
  <c r="L3344" i="4"/>
  <c r="M3344" i="4"/>
  <c r="N3344" i="4"/>
  <c r="K3345" i="4"/>
  <c r="L3345" i="4"/>
  <c r="M3345" i="4"/>
  <c r="N3345" i="4"/>
  <c r="K3346" i="4"/>
  <c r="L3346" i="4"/>
  <c r="M3346" i="4"/>
  <c r="N3346" i="4"/>
  <c r="K3347" i="4"/>
  <c r="L3347" i="4"/>
  <c r="M3347" i="4"/>
  <c r="N3347" i="4"/>
  <c r="K3348" i="4"/>
  <c r="L3348" i="4"/>
  <c r="M3348" i="4"/>
  <c r="N3348" i="4"/>
  <c r="K3349" i="4"/>
  <c r="L3349" i="4"/>
  <c r="M3349" i="4"/>
  <c r="N3349" i="4"/>
  <c r="K3350" i="4"/>
  <c r="L3350" i="4"/>
  <c r="M3350" i="4"/>
  <c r="N3350" i="4"/>
  <c r="K3351" i="4"/>
  <c r="L3351" i="4"/>
  <c r="M3351" i="4"/>
  <c r="N3351" i="4"/>
  <c r="K3352" i="4"/>
  <c r="L3352" i="4"/>
  <c r="M3352" i="4"/>
  <c r="N3352" i="4"/>
  <c r="K3353" i="4"/>
  <c r="L3353" i="4"/>
  <c r="M3353" i="4"/>
  <c r="N3353" i="4"/>
  <c r="K3354" i="4"/>
  <c r="L3354" i="4"/>
  <c r="M3354" i="4"/>
  <c r="N3354" i="4"/>
  <c r="K3355" i="4"/>
  <c r="L3355" i="4"/>
  <c r="M3355" i="4"/>
  <c r="N3355" i="4"/>
  <c r="K3356" i="4"/>
  <c r="L3356" i="4"/>
  <c r="M3356" i="4"/>
  <c r="N3356" i="4"/>
  <c r="K3357" i="4"/>
  <c r="L3357" i="4"/>
  <c r="M3357" i="4"/>
  <c r="N3357" i="4"/>
  <c r="K3358" i="4"/>
  <c r="L3358" i="4"/>
  <c r="M3358" i="4"/>
  <c r="N3358" i="4"/>
  <c r="K3359" i="4"/>
  <c r="L3359" i="4"/>
  <c r="M3359" i="4"/>
  <c r="N3359" i="4"/>
  <c r="K3360" i="4"/>
  <c r="L3360" i="4"/>
  <c r="M3360" i="4"/>
  <c r="N3360" i="4"/>
  <c r="K3361" i="4"/>
  <c r="L3361" i="4"/>
  <c r="M3361" i="4"/>
  <c r="N3361" i="4"/>
  <c r="K3362" i="4"/>
  <c r="L3362" i="4"/>
  <c r="M3362" i="4"/>
  <c r="N3362" i="4"/>
  <c r="K3363" i="4"/>
  <c r="L3363" i="4"/>
  <c r="M3363" i="4"/>
  <c r="N3363" i="4"/>
  <c r="K3364" i="4"/>
  <c r="L3364" i="4"/>
  <c r="M3364" i="4"/>
  <c r="N3364" i="4"/>
  <c r="K3365" i="4"/>
  <c r="L3365" i="4"/>
  <c r="M3365" i="4"/>
  <c r="N3365" i="4"/>
  <c r="K3366" i="4"/>
  <c r="L3366" i="4"/>
  <c r="M3366" i="4"/>
  <c r="N3366" i="4"/>
  <c r="K3367" i="4"/>
  <c r="L3367" i="4"/>
  <c r="M3367" i="4"/>
  <c r="N3367" i="4"/>
  <c r="K3368" i="4"/>
  <c r="L3368" i="4"/>
  <c r="M3368" i="4"/>
  <c r="N3368" i="4"/>
  <c r="K3369" i="4"/>
  <c r="L3369" i="4"/>
  <c r="M3369" i="4"/>
  <c r="N3369" i="4"/>
  <c r="K3370" i="4"/>
  <c r="L3370" i="4"/>
  <c r="M3370" i="4"/>
  <c r="N3370" i="4"/>
  <c r="K3371" i="4"/>
  <c r="L3371" i="4"/>
  <c r="M3371" i="4"/>
  <c r="N3371" i="4"/>
  <c r="K3372" i="4"/>
  <c r="L3372" i="4"/>
  <c r="M3372" i="4"/>
  <c r="N3372" i="4"/>
  <c r="K3373" i="4"/>
  <c r="L3373" i="4"/>
  <c r="M3373" i="4"/>
  <c r="N3373" i="4"/>
  <c r="K3374" i="4"/>
  <c r="L3374" i="4"/>
  <c r="M3374" i="4"/>
  <c r="N3374" i="4"/>
  <c r="K3375" i="4"/>
  <c r="L3375" i="4"/>
  <c r="M3375" i="4"/>
  <c r="N3375" i="4"/>
  <c r="K3376" i="4"/>
  <c r="L3376" i="4"/>
  <c r="M3376" i="4"/>
  <c r="N3376" i="4"/>
  <c r="K3377" i="4"/>
  <c r="L3377" i="4"/>
  <c r="M3377" i="4"/>
  <c r="N3377" i="4"/>
  <c r="K3378" i="4"/>
  <c r="L3378" i="4"/>
  <c r="M3378" i="4"/>
  <c r="N3378" i="4"/>
  <c r="K3379" i="4"/>
  <c r="L3379" i="4"/>
  <c r="M3379" i="4"/>
  <c r="N3379" i="4"/>
  <c r="K3380" i="4"/>
  <c r="L3380" i="4"/>
  <c r="M3380" i="4"/>
  <c r="N3380" i="4"/>
  <c r="K3381" i="4"/>
  <c r="L3381" i="4"/>
  <c r="M3381" i="4"/>
  <c r="N3381" i="4"/>
  <c r="K3382" i="4"/>
  <c r="L3382" i="4"/>
  <c r="M3382" i="4"/>
  <c r="N3382" i="4"/>
  <c r="K3383" i="4"/>
  <c r="L3383" i="4"/>
  <c r="M3383" i="4"/>
  <c r="N3383" i="4"/>
  <c r="K3384" i="4"/>
  <c r="L3384" i="4"/>
  <c r="M3384" i="4"/>
  <c r="N3384" i="4"/>
  <c r="K3385" i="4"/>
  <c r="L3385" i="4"/>
  <c r="M3385" i="4"/>
  <c r="N3385" i="4"/>
  <c r="K3386" i="4"/>
  <c r="L3386" i="4"/>
  <c r="M3386" i="4"/>
  <c r="N3386" i="4"/>
  <c r="K3387" i="4"/>
  <c r="L3387" i="4"/>
  <c r="M3387" i="4"/>
  <c r="N3387" i="4"/>
  <c r="K3388" i="4"/>
  <c r="L3388" i="4"/>
  <c r="M3388" i="4"/>
  <c r="N3388" i="4"/>
  <c r="K3389" i="4"/>
  <c r="L3389" i="4"/>
  <c r="M3389" i="4"/>
  <c r="N3389" i="4"/>
  <c r="K3390" i="4"/>
  <c r="L3390" i="4"/>
  <c r="M3390" i="4"/>
  <c r="N3390" i="4"/>
  <c r="K3391" i="4"/>
  <c r="L3391" i="4"/>
  <c r="M3391" i="4"/>
  <c r="N3391" i="4"/>
  <c r="K3392" i="4"/>
  <c r="L3392" i="4"/>
  <c r="M3392" i="4"/>
  <c r="N3392" i="4"/>
  <c r="K3393" i="4"/>
  <c r="L3393" i="4"/>
  <c r="M3393" i="4"/>
  <c r="N3393" i="4"/>
  <c r="K3394" i="4"/>
  <c r="L3394" i="4"/>
  <c r="M3394" i="4"/>
  <c r="N3394" i="4"/>
  <c r="K3395" i="4"/>
  <c r="L3395" i="4"/>
  <c r="M3395" i="4"/>
  <c r="N3395" i="4"/>
  <c r="K3396" i="4"/>
  <c r="L3396" i="4"/>
  <c r="M3396" i="4"/>
  <c r="N3396" i="4"/>
  <c r="K3397" i="4"/>
  <c r="L3397" i="4"/>
  <c r="M3397" i="4"/>
  <c r="N3397" i="4"/>
  <c r="K3398" i="4"/>
  <c r="L3398" i="4"/>
  <c r="M3398" i="4"/>
  <c r="N3398" i="4"/>
  <c r="K3399" i="4"/>
  <c r="L3399" i="4"/>
  <c r="M3399" i="4"/>
  <c r="N3399" i="4"/>
  <c r="K3400" i="4"/>
  <c r="L3400" i="4"/>
  <c r="M3400" i="4"/>
  <c r="N3400" i="4"/>
  <c r="K3401" i="4"/>
  <c r="L3401" i="4"/>
  <c r="M3401" i="4"/>
  <c r="N3401" i="4"/>
  <c r="K3402" i="4"/>
  <c r="L3402" i="4"/>
  <c r="M3402" i="4"/>
  <c r="N3402" i="4"/>
  <c r="K3403" i="4"/>
  <c r="L3403" i="4"/>
  <c r="M3403" i="4"/>
  <c r="N3403" i="4"/>
  <c r="K3404" i="4"/>
  <c r="L3404" i="4"/>
  <c r="M3404" i="4"/>
  <c r="N3404" i="4"/>
  <c r="K3405" i="4"/>
  <c r="L3405" i="4"/>
  <c r="M3405" i="4"/>
  <c r="N3405" i="4"/>
  <c r="K3406" i="4"/>
  <c r="L3406" i="4"/>
  <c r="M3406" i="4"/>
  <c r="N3406" i="4"/>
  <c r="K3407" i="4"/>
  <c r="L3407" i="4"/>
  <c r="M3407" i="4"/>
  <c r="N3407" i="4"/>
  <c r="K3408" i="4"/>
  <c r="L3408" i="4"/>
  <c r="M3408" i="4"/>
  <c r="N3408" i="4"/>
  <c r="K3409" i="4"/>
  <c r="L3409" i="4"/>
  <c r="M3409" i="4"/>
  <c r="N3409" i="4"/>
  <c r="K3410" i="4"/>
  <c r="L3410" i="4"/>
  <c r="M3410" i="4"/>
  <c r="N3410" i="4"/>
  <c r="K3411" i="4"/>
  <c r="L3411" i="4"/>
  <c r="M3411" i="4"/>
  <c r="N3411" i="4"/>
  <c r="K3412" i="4"/>
  <c r="L3412" i="4"/>
  <c r="M3412" i="4"/>
  <c r="N3412" i="4"/>
  <c r="K3413" i="4"/>
  <c r="L3413" i="4"/>
  <c r="M3413" i="4"/>
  <c r="N3413" i="4"/>
  <c r="K3414" i="4"/>
  <c r="L3414" i="4"/>
  <c r="M3414" i="4"/>
  <c r="N3414" i="4"/>
  <c r="K3415" i="4"/>
  <c r="L3415" i="4"/>
  <c r="M3415" i="4"/>
  <c r="N3415" i="4"/>
  <c r="K3416" i="4"/>
  <c r="L3416" i="4"/>
  <c r="M3416" i="4"/>
  <c r="N3416" i="4"/>
  <c r="K3417" i="4"/>
  <c r="L3417" i="4"/>
  <c r="M3417" i="4"/>
  <c r="N3417" i="4"/>
  <c r="K3418" i="4"/>
  <c r="L3418" i="4"/>
  <c r="M3418" i="4"/>
  <c r="N3418" i="4"/>
  <c r="K3419" i="4"/>
  <c r="L3419" i="4"/>
  <c r="M3419" i="4"/>
  <c r="N3419" i="4"/>
  <c r="K3420" i="4"/>
  <c r="L3420" i="4"/>
  <c r="M3420" i="4"/>
  <c r="N3420" i="4"/>
  <c r="K3421" i="4"/>
  <c r="L3421" i="4"/>
  <c r="M3421" i="4"/>
  <c r="N3421" i="4"/>
  <c r="K3422" i="4"/>
  <c r="L3422" i="4"/>
  <c r="M3422" i="4"/>
  <c r="N3422" i="4"/>
  <c r="K3423" i="4"/>
  <c r="L3423" i="4"/>
  <c r="M3423" i="4"/>
  <c r="N3423" i="4"/>
  <c r="K3424" i="4"/>
  <c r="L3424" i="4"/>
  <c r="M3424" i="4"/>
  <c r="N3424" i="4"/>
  <c r="K3425" i="4"/>
  <c r="L3425" i="4"/>
  <c r="M3425" i="4"/>
  <c r="N3425" i="4"/>
  <c r="K3426" i="4"/>
  <c r="L3426" i="4"/>
  <c r="M3426" i="4"/>
  <c r="N3426" i="4"/>
  <c r="K3427" i="4"/>
  <c r="L3427" i="4"/>
  <c r="M3427" i="4"/>
  <c r="N3427" i="4"/>
  <c r="K3428" i="4"/>
  <c r="L3428" i="4"/>
  <c r="M3428" i="4"/>
  <c r="N3428" i="4"/>
  <c r="K3429" i="4"/>
  <c r="L3429" i="4"/>
  <c r="M3429" i="4"/>
  <c r="N3429" i="4"/>
  <c r="K3430" i="4"/>
  <c r="L3430" i="4"/>
  <c r="M3430" i="4"/>
  <c r="N3430" i="4"/>
  <c r="K3431" i="4"/>
  <c r="L3431" i="4"/>
  <c r="M3431" i="4"/>
  <c r="N3431" i="4"/>
  <c r="K3432" i="4"/>
  <c r="L3432" i="4"/>
  <c r="M3432" i="4"/>
  <c r="N3432" i="4"/>
  <c r="K3433" i="4"/>
  <c r="L3433" i="4"/>
  <c r="M3433" i="4"/>
  <c r="N3433" i="4"/>
  <c r="K3434" i="4"/>
  <c r="L3434" i="4"/>
  <c r="M3434" i="4"/>
  <c r="N3434" i="4"/>
  <c r="K3435" i="4"/>
  <c r="L3435" i="4"/>
  <c r="M3435" i="4"/>
  <c r="N3435" i="4"/>
  <c r="K3436" i="4"/>
  <c r="L3436" i="4"/>
  <c r="M3436" i="4"/>
  <c r="N3436" i="4"/>
  <c r="K3437" i="4"/>
  <c r="L3437" i="4"/>
  <c r="M3437" i="4"/>
  <c r="N3437" i="4"/>
  <c r="K3438" i="4"/>
  <c r="L3438" i="4"/>
  <c r="M3438" i="4"/>
  <c r="N3438" i="4"/>
  <c r="K3439" i="4"/>
  <c r="L3439" i="4"/>
  <c r="M3439" i="4"/>
  <c r="N3439" i="4"/>
  <c r="K3440" i="4"/>
  <c r="L3440" i="4"/>
  <c r="M3440" i="4"/>
  <c r="N3440" i="4"/>
  <c r="K3441" i="4"/>
  <c r="L3441" i="4"/>
  <c r="M3441" i="4"/>
  <c r="N3441" i="4"/>
  <c r="K3442" i="4"/>
  <c r="L3442" i="4"/>
  <c r="M3442" i="4"/>
  <c r="N3442" i="4"/>
  <c r="K3443" i="4"/>
  <c r="L3443" i="4"/>
  <c r="M3443" i="4"/>
  <c r="N3443" i="4"/>
  <c r="K3444" i="4"/>
  <c r="L3444" i="4"/>
  <c r="M3444" i="4"/>
  <c r="N3444" i="4"/>
  <c r="K3445" i="4"/>
  <c r="L3445" i="4"/>
  <c r="M3445" i="4"/>
  <c r="N3445" i="4"/>
  <c r="K3446" i="4"/>
  <c r="L3446" i="4"/>
  <c r="M3446" i="4"/>
  <c r="N3446" i="4"/>
  <c r="K3447" i="4"/>
  <c r="L3447" i="4"/>
  <c r="M3447" i="4"/>
  <c r="N3447" i="4"/>
  <c r="K3448" i="4"/>
  <c r="L3448" i="4"/>
  <c r="M3448" i="4"/>
  <c r="N3448" i="4"/>
  <c r="K3449" i="4"/>
  <c r="L3449" i="4"/>
  <c r="M3449" i="4"/>
  <c r="N3449" i="4"/>
  <c r="K3450" i="4"/>
  <c r="L3450" i="4"/>
  <c r="M3450" i="4"/>
  <c r="N3450" i="4"/>
  <c r="K3451" i="4"/>
  <c r="L3451" i="4"/>
  <c r="M3451" i="4"/>
  <c r="N3451" i="4"/>
  <c r="K3452" i="4"/>
  <c r="L3452" i="4"/>
  <c r="M3452" i="4"/>
  <c r="N3452" i="4"/>
  <c r="K3453" i="4"/>
  <c r="L3453" i="4"/>
  <c r="M3453" i="4"/>
  <c r="N3453" i="4"/>
  <c r="K3454" i="4"/>
  <c r="L3454" i="4"/>
  <c r="M3454" i="4"/>
  <c r="N3454" i="4"/>
  <c r="K3455" i="4"/>
  <c r="L3455" i="4"/>
  <c r="M3455" i="4"/>
  <c r="N3455" i="4"/>
  <c r="K3456" i="4"/>
  <c r="L3456" i="4"/>
  <c r="M3456" i="4"/>
  <c r="N3456" i="4"/>
  <c r="K3457" i="4"/>
  <c r="L3457" i="4"/>
  <c r="M3457" i="4"/>
  <c r="N3457" i="4"/>
  <c r="K3458" i="4"/>
  <c r="L3458" i="4"/>
  <c r="M3458" i="4"/>
  <c r="N3458" i="4"/>
  <c r="K3459" i="4"/>
  <c r="L3459" i="4"/>
  <c r="M3459" i="4"/>
  <c r="N3459" i="4"/>
  <c r="K3460" i="4"/>
  <c r="L3460" i="4"/>
  <c r="M3460" i="4"/>
  <c r="N3460" i="4"/>
  <c r="K3461" i="4"/>
  <c r="L3461" i="4"/>
  <c r="M3461" i="4"/>
  <c r="N3461" i="4"/>
  <c r="K3462" i="4"/>
  <c r="L3462" i="4"/>
  <c r="M3462" i="4"/>
  <c r="N3462" i="4"/>
  <c r="K3463" i="4"/>
  <c r="L3463" i="4"/>
  <c r="M3463" i="4"/>
  <c r="N3463" i="4"/>
  <c r="K3464" i="4"/>
  <c r="L3464" i="4"/>
  <c r="M3464" i="4"/>
  <c r="N3464" i="4"/>
  <c r="K3465" i="4"/>
  <c r="L3465" i="4"/>
  <c r="M3465" i="4"/>
  <c r="N3465" i="4"/>
  <c r="K3466" i="4"/>
  <c r="L3466" i="4"/>
  <c r="M3466" i="4"/>
  <c r="N3466" i="4"/>
  <c r="K3467" i="4"/>
  <c r="L3467" i="4"/>
  <c r="M3467" i="4"/>
  <c r="N3467" i="4"/>
  <c r="K3468" i="4"/>
  <c r="L3468" i="4"/>
  <c r="M3468" i="4"/>
  <c r="N3468" i="4"/>
  <c r="K3469" i="4"/>
  <c r="L3469" i="4"/>
  <c r="M3469" i="4"/>
  <c r="N3469" i="4"/>
  <c r="K3470" i="4"/>
  <c r="L3470" i="4"/>
  <c r="M3470" i="4"/>
  <c r="N3470" i="4"/>
  <c r="K3471" i="4"/>
  <c r="L3471" i="4"/>
  <c r="M3471" i="4"/>
  <c r="N3471" i="4"/>
  <c r="K3472" i="4"/>
  <c r="L3472" i="4"/>
  <c r="M3472" i="4"/>
  <c r="N3472" i="4"/>
  <c r="K3473" i="4"/>
  <c r="L3473" i="4"/>
  <c r="M3473" i="4"/>
  <c r="N3473" i="4"/>
  <c r="K3474" i="4"/>
  <c r="L3474" i="4"/>
  <c r="M3474" i="4"/>
  <c r="N3474" i="4"/>
  <c r="K3475" i="4"/>
  <c r="L3475" i="4"/>
  <c r="M3475" i="4"/>
  <c r="N3475" i="4"/>
  <c r="K3476" i="4"/>
  <c r="L3476" i="4"/>
  <c r="M3476" i="4"/>
  <c r="N3476" i="4"/>
  <c r="K3477" i="4"/>
  <c r="L3477" i="4"/>
  <c r="M3477" i="4"/>
  <c r="N3477" i="4"/>
  <c r="K3478" i="4"/>
  <c r="L3478" i="4"/>
  <c r="M3478" i="4"/>
  <c r="N3478" i="4"/>
  <c r="K3479" i="4"/>
  <c r="L3479" i="4"/>
  <c r="M3479" i="4"/>
  <c r="N3479" i="4"/>
  <c r="K3480" i="4"/>
  <c r="L3480" i="4"/>
  <c r="M3480" i="4"/>
  <c r="N3480" i="4"/>
  <c r="K3481" i="4"/>
  <c r="L3481" i="4"/>
  <c r="M3481" i="4"/>
  <c r="N3481" i="4"/>
  <c r="K3482" i="4"/>
  <c r="L3482" i="4"/>
  <c r="M3482" i="4"/>
  <c r="N3482" i="4"/>
  <c r="K3483" i="4"/>
  <c r="L3483" i="4"/>
  <c r="M3483" i="4"/>
  <c r="N3483" i="4"/>
  <c r="K3484" i="4"/>
  <c r="L3484" i="4"/>
  <c r="M3484" i="4"/>
  <c r="N3484" i="4"/>
  <c r="K3485" i="4"/>
  <c r="L3485" i="4"/>
  <c r="M3485" i="4"/>
  <c r="N3485" i="4"/>
  <c r="K3486" i="4"/>
  <c r="L3486" i="4"/>
  <c r="M3486" i="4"/>
  <c r="N3486" i="4"/>
  <c r="K3487" i="4"/>
  <c r="L3487" i="4"/>
  <c r="M3487" i="4"/>
  <c r="N3487" i="4"/>
  <c r="K3488" i="4"/>
  <c r="L3488" i="4"/>
  <c r="M3488" i="4"/>
  <c r="N3488" i="4"/>
  <c r="K3489" i="4"/>
  <c r="L3489" i="4"/>
  <c r="M3489" i="4"/>
  <c r="N3489" i="4"/>
  <c r="K3490" i="4"/>
  <c r="L3490" i="4"/>
  <c r="M3490" i="4"/>
  <c r="N3490" i="4"/>
  <c r="K3491" i="4"/>
  <c r="L3491" i="4"/>
  <c r="M3491" i="4"/>
  <c r="N3491" i="4"/>
  <c r="K3492" i="4"/>
  <c r="L3492" i="4"/>
  <c r="M3492" i="4"/>
  <c r="N3492" i="4"/>
  <c r="K3493" i="4"/>
  <c r="L3493" i="4"/>
  <c r="M3493" i="4"/>
  <c r="N3493" i="4"/>
  <c r="K3494" i="4"/>
  <c r="L3494" i="4"/>
  <c r="M3494" i="4"/>
  <c r="N3494" i="4"/>
  <c r="K3495" i="4"/>
  <c r="L3495" i="4"/>
  <c r="M3495" i="4"/>
  <c r="N3495" i="4"/>
  <c r="K3496" i="4"/>
  <c r="L3496" i="4"/>
  <c r="M3496" i="4"/>
  <c r="N3496" i="4"/>
  <c r="K3497" i="4"/>
  <c r="L3497" i="4"/>
  <c r="M3497" i="4"/>
  <c r="N3497" i="4"/>
  <c r="K3498" i="4"/>
  <c r="L3498" i="4"/>
  <c r="M3498" i="4"/>
  <c r="N3498" i="4"/>
  <c r="K3499" i="4"/>
  <c r="L3499" i="4"/>
  <c r="M3499" i="4"/>
  <c r="N3499" i="4"/>
  <c r="K3500" i="4"/>
  <c r="L3500" i="4"/>
  <c r="M3500" i="4"/>
  <c r="N3500" i="4"/>
  <c r="K3501" i="4"/>
  <c r="L3501" i="4"/>
  <c r="M3501" i="4"/>
  <c r="N3501" i="4"/>
  <c r="K3502" i="4"/>
  <c r="L3502" i="4"/>
  <c r="M3502" i="4"/>
  <c r="N3502" i="4"/>
  <c r="K3503" i="4"/>
  <c r="L3503" i="4"/>
  <c r="M3503" i="4"/>
  <c r="N3503" i="4"/>
  <c r="K3504" i="4"/>
  <c r="L3504" i="4"/>
  <c r="M3504" i="4"/>
  <c r="N3504" i="4"/>
  <c r="K3505" i="4"/>
  <c r="L3505" i="4"/>
  <c r="M3505" i="4"/>
  <c r="N3505" i="4"/>
  <c r="K3506" i="4"/>
  <c r="L3506" i="4"/>
  <c r="M3506" i="4"/>
  <c r="N3506" i="4"/>
  <c r="K3507" i="4"/>
  <c r="L3507" i="4"/>
  <c r="M3507" i="4"/>
  <c r="N3507" i="4"/>
  <c r="K3508" i="4"/>
  <c r="L3508" i="4"/>
  <c r="M3508" i="4"/>
  <c r="N3508" i="4"/>
  <c r="K3509" i="4"/>
  <c r="L3509" i="4"/>
  <c r="M3509" i="4"/>
  <c r="N3509" i="4"/>
  <c r="K3510" i="4"/>
  <c r="L3510" i="4"/>
  <c r="M3510" i="4"/>
  <c r="N3510" i="4"/>
  <c r="K3511" i="4"/>
  <c r="L3511" i="4"/>
  <c r="M3511" i="4"/>
  <c r="N3511" i="4"/>
  <c r="K3512" i="4"/>
  <c r="L3512" i="4"/>
  <c r="M3512" i="4"/>
  <c r="N3512" i="4"/>
  <c r="K3513" i="4"/>
  <c r="L3513" i="4"/>
  <c r="M3513" i="4"/>
  <c r="N3513" i="4"/>
  <c r="K3514" i="4"/>
  <c r="L3514" i="4"/>
  <c r="M3514" i="4"/>
  <c r="N3514" i="4"/>
  <c r="K3515" i="4"/>
  <c r="L3515" i="4"/>
  <c r="M3515" i="4"/>
  <c r="N3515" i="4"/>
  <c r="K3516" i="4"/>
  <c r="L3516" i="4"/>
  <c r="M3516" i="4"/>
  <c r="N3516" i="4"/>
  <c r="K3517" i="4"/>
  <c r="L3517" i="4"/>
  <c r="M3517" i="4"/>
  <c r="N3517" i="4"/>
  <c r="K3518" i="4"/>
  <c r="L3518" i="4"/>
  <c r="M3518" i="4"/>
  <c r="N3518" i="4"/>
  <c r="K3519" i="4"/>
  <c r="L3519" i="4"/>
  <c r="M3519" i="4"/>
  <c r="N3519" i="4"/>
  <c r="K3520" i="4"/>
  <c r="L3520" i="4"/>
  <c r="M3520" i="4"/>
  <c r="N3520" i="4"/>
  <c r="K3521" i="4"/>
  <c r="L3521" i="4"/>
  <c r="M3521" i="4"/>
  <c r="N3521" i="4"/>
  <c r="K3522" i="4"/>
  <c r="L3522" i="4"/>
  <c r="M3522" i="4"/>
  <c r="N3522" i="4"/>
  <c r="K3523" i="4"/>
  <c r="L3523" i="4"/>
  <c r="M3523" i="4"/>
  <c r="N3523" i="4"/>
  <c r="K3524" i="4"/>
  <c r="L3524" i="4"/>
  <c r="M3524" i="4"/>
  <c r="N3524" i="4"/>
  <c r="K3525" i="4"/>
  <c r="L3525" i="4"/>
  <c r="M3525" i="4"/>
  <c r="N3525" i="4"/>
  <c r="K3526" i="4"/>
  <c r="L3526" i="4"/>
  <c r="M3526" i="4"/>
  <c r="N3526" i="4"/>
  <c r="K3527" i="4"/>
  <c r="L3527" i="4"/>
  <c r="M3527" i="4"/>
  <c r="N3527" i="4"/>
  <c r="K3528" i="4"/>
  <c r="L3528" i="4"/>
  <c r="M3528" i="4"/>
  <c r="N3528" i="4"/>
  <c r="K3529" i="4"/>
  <c r="L3529" i="4"/>
  <c r="M3529" i="4"/>
  <c r="N3529" i="4"/>
  <c r="K3530" i="4"/>
  <c r="L3530" i="4"/>
  <c r="M3530" i="4"/>
  <c r="N3530" i="4"/>
  <c r="K3531" i="4"/>
  <c r="L3531" i="4"/>
  <c r="M3531" i="4"/>
  <c r="N3531" i="4"/>
  <c r="K3532" i="4"/>
  <c r="L3532" i="4"/>
  <c r="M3532" i="4"/>
  <c r="N3532" i="4"/>
  <c r="K3533" i="4"/>
  <c r="L3533" i="4"/>
  <c r="M3533" i="4"/>
  <c r="N3533" i="4"/>
  <c r="K3534" i="4"/>
  <c r="L3534" i="4"/>
  <c r="M3534" i="4"/>
  <c r="N3534" i="4"/>
  <c r="K3535" i="4"/>
  <c r="L3535" i="4"/>
  <c r="M3535" i="4"/>
  <c r="N3535" i="4"/>
  <c r="K3536" i="4"/>
  <c r="L3536" i="4"/>
  <c r="M3536" i="4"/>
  <c r="N3536" i="4"/>
  <c r="K3537" i="4"/>
  <c r="L3537" i="4"/>
  <c r="M3537" i="4"/>
  <c r="N3537" i="4"/>
  <c r="K3538" i="4"/>
  <c r="L3538" i="4"/>
  <c r="M3538" i="4"/>
  <c r="N3538" i="4"/>
  <c r="K3539" i="4"/>
  <c r="L3539" i="4"/>
  <c r="M3539" i="4"/>
  <c r="N3539" i="4"/>
  <c r="K3540" i="4"/>
  <c r="L3540" i="4"/>
  <c r="M3540" i="4"/>
  <c r="N3540" i="4"/>
  <c r="K3541" i="4"/>
  <c r="L3541" i="4"/>
  <c r="M3541" i="4"/>
  <c r="N3541" i="4"/>
  <c r="K3542" i="4"/>
  <c r="L3542" i="4"/>
  <c r="M3542" i="4"/>
  <c r="N3542" i="4"/>
  <c r="K3543" i="4"/>
  <c r="L3543" i="4"/>
  <c r="M3543" i="4"/>
  <c r="N3543" i="4"/>
  <c r="K3544" i="4"/>
  <c r="L3544" i="4"/>
  <c r="M3544" i="4"/>
  <c r="N3544" i="4"/>
  <c r="K3545" i="4"/>
  <c r="L3545" i="4"/>
  <c r="M3545" i="4"/>
  <c r="N3545" i="4"/>
  <c r="K3546" i="4"/>
  <c r="L3546" i="4"/>
  <c r="M3546" i="4"/>
  <c r="N3546" i="4"/>
  <c r="K3547" i="4"/>
  <c r="L3547" i="4"/>
  <c r="M3547" i="4"/>
  <c r="N3547" i="4"/>
  <c r="K3548" i="4"/>
  <c r="L3548" i="4"/>
  <c r="M3548" i="4"/>
  <c r="N3548" i="4"/>
  <c r="K3549" i="4"/>
  <c r="L3549" i="4"/>
  <c r="M3549" i="4"/>
  <c r="N3549" i="4"/>
  <c r="K3550" i="4"/>
  <c r="L3550" i="4"/>
  <c r="M3550" i="4"/>
  <c r="N3550" i="4"/>
  <c r="K3551" i="4"/>
  <c r="L3551" i="4"/>
  <c r="M3551" i="4"/>
  <c r="N3551" i="4"/>
  <c r="K3552" i="4"/>
  <c r="L3552" i="4"/>
  <c r="M3552" i="4"/>
  <c r="N3552" i="4"/>
  <c r="K3553" i="4"/>
  <c r="L3553" i="4"/>
  <c r="M3553" i="4"/>
  <c r="N3553" i="4"/>
  <c r="K3554" i="4"/>
  <c r="L3554" i="4"/>
  <c r="M3554" i="4"/>
  <c r="N3554" i="4"/>
  <c r="K3555" i="4"/>
  <c r="L3555" i="4"/>
  <c r="M3555" i="4"/>
  <c r="N3555" i="4"/>
  <c r="K3556" i="4"/>
  <c r="L3556" i="4"/>
  <c r="M3556" i="4"/>
  <c r="N3556" i="4"/>
  <c r="K3557" i="4"/>
  <c r="L3557" i="4"/>
  <c r="M3557" i="4"/>
  <c r="N3557" i="4"/>
  <c r="K3558" i="4"/>
  <c r="L3558" i="4"/>
  <c r="M3558" i="4"/>
  <c r="N3558" i="4"/>
  <c r="K3559" i="4"/>
  <c r="L3559" i="4"/>
  <c r="M3559" i="4"/>
  <c r="N3559" i="4"/>
  <c r="K3560" i="4"/>
  <c r="L3560" i="4"/>
  <c r="M3560" i="4"/>
  <c r="N3560" i="4"/>
  <c r="K3561" i="4"/>
  <c r="L3561" i="4"/>
  <c r="M3561" i="4"/>
  <c r="N3561" i="4"/>
  <c r="K3562" i="4"/>
  <c r="L3562" i="4"/>
  <c r="M3562" i="4"/>
  <c r="N3562" i="4"/>
  <c r="K3563" i="4"/>
  <c r="L3563" i="4"/>
  <c r="M3563" i="4"/>
  <c r="N3563" i="4"/>
  <c r="K3564" i="4"/>
  <c r="L3564" i="4"/>
  <c r="M3564" i="4"/>
  <c r="N3564" i="4"/>
  <c r="K3565" i="4"/>
  <c r="L3565" i="4"/>
  <c r="M3565" i="4"/>
  <c r="N3565" i="4"/>
  <c r="K3566" i="4"/>
  <c r="L3566" i="4"/>
  <c r="M3566" i="4"/>
  <c r="N3566" i="4"/>
  <c r="K3567" i="4"/>
  <c r="L3567" i="4"/>
  <c r="M3567" i="4"/>
  <c r="N3567" i="4"/>
  <c r="K3568" i="4"/>
  <c r="L3568" i="4"/>
  <c r="M3568" i="4"/>
  <c r="N3568" i="4"/>
  <c r="K3569" i="4"/>
  <c r="L3569" i="4"/>
  <c r="M3569" i="4"/>
  <c r="N3569" i="4"/>
  <c r="K3570" i="4"/>
  <c r="L3570" i="4"/>
  <c r="M3570" i="4"/>
  <c r="N3570" i="4"/>
  <c r="K3571" i="4"/>
  <c r="L3571" i="4"/>
  <c r="M3571" i="4"/>
  <c r="N3571" i="4"/>
  <c r="K3572" i="4"/>
  <c r="L3572" i="4"/>
  <c r="M3572" i="4"/>
  <c r="N3572" i="4"/>
  <c r="K3573" i="4"/>
  <c r="L3573" i="4"/>
  <c r="M3573" i="4"/>
  <c r="N3573" i="4"/>
  <c r="K3574" i="4"/>
  <c r="L3574" i="4"/>
  <c r="M3574" i="4"/>
  <c r="N3574" i="4"/>
  <c r="K3575" i="4"/>
  <c r="L3575" i="4"/>
  <c r="M3575" i="4"/>
  <c r="N3575" i="4"/>
  <c r="K3576" i="4"/>
  <c r="L3576" i="4"/>
  <c r="M3576" i="4"/>
  <c r="N3576" i="4"/>
  <c r="K3577" i="4"/>
  <c r="L3577" i="4"/>
  <c r="M3577" i="4"/>
  <c r="N3577" i="4"/>
  <c r="K3578" i="4"/>
  <c r="L3578" i="4"/>
  <c r="M3578" i="4"/>
  <c r="N3578" i="4"/>
  <c r="K3579" i="4"/>
  <c r="L3579" i="4"/>
  <c r="M3579" i="4"/>
  <c r="N3579" i="4"/>
  <c r="K3580" i="4"/>
  <c r="L3580" i="4"/>
  <c r="M3580" i="4"/>
  <c r="N3580" i="4"/>
  <c r="K3581" i="4"/>
  <c r="L3581" i="4"/>
  <c r="M3581" i="4"/>
  <c r="N3581" i="4"/>
  <c r="K3582" i="4"/>
  <c r="L3582" i="4"/>
  <c r="M3582" i="4"/>
  <c r="N3582" i="4"/>
  <c r="K3583" i="4"/>
  <c r="L3583" i="4"/>
  <c r="M3583" i="4"/>
  <c r="N3583" i="4"/>
  <c r="K3584" i="4"/>
  <c r="L3584" i="4"/>
  <c r="M3584" i="4"/>
  <c r="N3584" i="4"/>
  <c r="K3585" i="4"/>
  <c r="L3585" i="4"/>
  <c r="M3585" i="4"/>
  <c r="N3585" i="4"/>
  <c r="K3586" i="4"/>
  <c r="L3586" i="4"/>
  <c r="M3586" i="4"/>
  <c r="N3586" i="4"/>
  <c r="K3587" i="4"/>
  <c r="L3587" i="4"/>
  <c r="M3587" i="4"/>
  <c r="N3587" i="4"/>
  <c r="K3588" i="4"/>
  <c r="L3588" i="4"/>
  <c r="M3588" i="4"/>
  <c r="N3588" i="4"/>
  <c r="K3589" i="4"/>
  <c r="L3589" i="4"/>
  <c r="M3589" i="4"/>
  <c r="N3589" i="4"/>
  <c r="K3590" i="4"/>
  <c r="L3590" i="4"/>
  <c r="M3590" i="4"/>
  <c r="N3590" i="4"/>
  <c r="K3591" i="4"/>
  <c r="L3591" i="4"/>
  <c r="M3591" i="4"/>
  <c r="N3591" i="4"/>
  <c r="K3592" i="4"/>
  <c r="L3592" i="4"/>
  <c r="M3592" i="4"/>
  <c r="N3592" i="4"/>
  <c r="K3593" i="4"/>
  <c r="L3593" i="4"/>
  <c r="M3593" i="4"/>
  <c r="N3593" i="4"/>
  <c r="K3594" i="4"/>
  <c r="L3594" i="4"/>
  <c r="M3594" i="4"/>
  <c r="N3594" i="4"/>
  <c r="K3595" i="4"/>
  <c r="L3595" i="4"/>
  <c r="M3595" i="4"/>
  <c r="N3595" i="4"/>
  <c r="K3596" i="4"/>
  <c r="L3596" i="4"/>
  <c r="M3596" i="4"/>
  <c r="N3596" i="4"/>
  <c r="K3597" i="4"/>
  <c r="L3597" i="4"/>
  <c r="M3597" i="4"/>
  <c r="N3597" i="4"/>
  <c r="K3598" i="4"/>
  <c r="L3598" i="4"/>
  <c r="M3598" i="4"/>
  <c r="N3598" i="4"/>
  <c r="K3599" i="4"/>
  <c r="L3599" i="4"/>
  <c r="M3599" i="4"/>
  <c r="N3599" i="4"/>
  <c r="K3600" i="4"/>
  <c r="L3600" i="4"/>
  <c r="M3600" i="4"/>
  <c r="N3600" i="4"/>
  <c r="K3601" i="4"/>
  <c r="L3601" i="4"/>
  <c r="M3601" i="4"/>
  <c r="N3601" i="4"/>
  <c r="K3602" i="4"/>
  <c r="L3602" i="4"/>
  <c r="M3602" i="4"/>
  <c r="N3602" i="4"/>
  <c r="K3603" i="4"/>
  <c r="L3603" i="4"/>
  <c r="M3603" i="4"/>
  <c r="N3603" i="4"/>
  <c r="K3604" i="4"/>
  <c r="L3604" i="4"/>
  <c r="M3604" i="4"/>
  <c r="N3604" i="4"/>
  <c r="K3605" i="4"/>
  <c r="L3605" i="4"/>
  <c r="M3605" i="4"/>
  <c r="N3605" i="4"/>
  <c r="K3606" i="4"/>
  <c r="L3606" i="4"/>
  <c r="M3606" i="4"/>
  <c r="N3606" i="4"/>
  <c r="K3607" i="4"/>
  <c r="L3607" i="4"/>
  <c r="M3607" i="4"/>
  <c r="N3607" i="4"/>
  <c r="K3608" i="4"/>
  <c r="L3608" i="4"/>
  <c r="M3608" i="4"/>
  <c r="N3608" i="4"/>
  <c r="K3609" i="4"/>
  <c r="L3609" i="4"/>
  <c r="M3609" i="4"/>
  <c r="N3609" i="4"/>
  <c r="K3610" i="4"/>
  <c r="L3610" i="4"/>
  <c r="M3610" i="4"/>
  <c r="N3610" i="4"/>
  <c r="K3611" i="4"/>
  <c r="L3611" i="4"/>
  <c r="M3611" i="4"/>
  <c r="N3611" i="4"/>
  <c r="K3612" i="4"/>
  <c r="L3612" i="4"/>
  <c r="M3612" i="4"/>
  <c r="N3612" i="4"/>
  <c r="K3613" i="4"/>
  <c r="L3613" i="4"/>
  <c r="M3613" i="4"/>
  <c r="N3613" i="4"/>
  <c r="K3614" i="4"/>
  <c r="L3614" i="4"/>
  <c r="M3614" i="4"/>
  <c r="N3614" i="4"/>
  <c r="K3615" i="4"/>
  <c r="L3615" i="4"/>
  <c r="M3615" i="4"/>
  <c r="N3615" i="4"/>
  <c r="K3616" i="4"/>
  <c r="L3616" i="4"/>
  <c r="M3616" i="4"/>
  <c r="N3616" i="4"/>
  <c r="K3617" i="4"/>
  <c r="L3617" i="4"/>
  <c r="M3617" i="4"/>
  <c r="N3617" i="4"/>
  <c r="K3618" i="4"/>
  <c r="L3618" i="4"/>
  <c r="M3618" i="4"/>
  <c r="N3618" i="4"/>
  <c r="K3619" i="4"/>
  <c r="L3619" i="4"/>
  <c r="M3619" i="4"/>
  <c r="N3619" i="4"/>
  <c r="K3620" i="4"/>
  <c r="L3620" i="4"/>
  <c r="M3620" i="4"/>
  <c r="N3620" i="4"/>
  <c r="K3621" i="4"/>
  <c r="L3621" i="4"/>
  <c r="M3621" i="4"/>
  <c r="N3621" i="4"/>
  <c r="K3622" i="4"/>
  <c r="L3622" i="4"/>
  <c r="M3622" i="4"/>
  <c r="N3622" i="4"/>
  <c r="K3623" i="4"/>
  <c r="L3623" i="4"/>
  <c r="M3623" i="4"/>
  <c r="N3623" i="4"/>
  <c r="K3624" i="4"/>
  <c r="L3624" i="4"/>
  <c r="M3624" i="4"/>
  <c r="N3624" i="4"/>
  <c r="K3625" i="4"/>
  <c r="L3625" i="4"/>
  <c r="M3625" i="4"/>
  <c r="N3625" i="4"/>
  <c r="K3626" i="4"/>
  <c r="L3626" i="4"/>
  <c r="M3626" i="4"/>
  <c r="N3626" i="4"/>
  <c r="K3627" i="4"/>
  <c r="L3627" i="4"/>
  <c r="M3627" i="4"/>
  <c r="N3627" i="4"/>
  <c r="K3628" i="4"/>
  <c r="L3628" i="4"/>
  <c r="M3628" i="4"/>
  <c r="N3628" i="4"/>
  <c r="K3629" i="4"/>
  <c r="L3629" i="4"/>
  <c r="M3629" i="4"/>
  <c r="N3629" i="4"/>
  <c r="K3630" i="4"/>
  <c r="L3630" i="4"/>
  <c r="M3630" i="4"/>
  <c r="N3630" i="4"/>
  <c r="K3631" i="4"/>
  <c r="L3631" i="4"/>
  <c r="M3631" i="4"/>
  <c r="N3631" i="4"/>
  <c r="K3632" i="4"/>
  <c r="L3632" i="4"/>
  <c r="M3632" i="4"/>
  <c r="N3632" i="4"/>
  <c r="K3633" i="4"/>
  <c r="L3633" i="4"/>
  <c r="M3633" i="4"/>
  <c r="N3633" i="4"/>
  <c r="K3634" i="4"/>
  <c r="L3634" i="4"/>
  <c r="M3634" i="4"/>
  <c r="N3634" i="4"/>
  <c r="K3635" i="4"/>
  <c r="L3635" i="4"/>
  <c r="M3635" i="4"/>
  <c r="N3635" i="4"/>
  <c r="K3636" i="4"/>
  <c r="L3636" i="4"/>
  <c r="M3636" i="4"/>
  <c r="N3636" i="4"/>
  <c r="K3637" i="4"/>
  <c r="L3637" i="4"/>
  <c r="M3637" i="4"/>
  <c r="N3637" i="4"/>
  <c r="K3638" i="4"/>
  <c r="L3638" i="4"/>
  <c r="M3638" i="4"/>
  <c r="N3638" i="4"/>
  <c r="K3639" i="4"/>
  <c r="L3639" i="4"/>
  <c r="M3639" i="4"/>
  <c r="N3639" i="4"/>
  <c r="K3640" i="4"/>
  <c r="L3640" i="4"/>
  <c r="M3640" i="4"/>
  <c r="N3640" i="4"/>
  <c r="K3641" i="4"/>
  <c r="L3641" i="4"/>
  <c r="M3641" i="4"/>
  <c r="N3641" i="4"/>
  <c r="K3642" i="4"/>
  <c r="L3642" i="4"/>
  <c r="M3642" i="4"/>
  <c r="N3642" i="4"/>
  <c r="K3643" i="4"/>
  <c r="L3643" i="4"/>
  <c r="M3643" i="4"/>
  <c r="N3643" i="4"/>
  <c r="K3644" i="4"/>
  <c r="L3644" i="4"/>
  <c r="M3644" i="4"/>
  <c r="N3644" i="4"/>
  <c r="K3645" i="4"/>
  <c r="L3645" i="4"/>
  <c r="M3645" i="4"/>
  <c r="N3645" i="4"/>
  <c r="K3646" i="4"/>
  <c r="L3646" i="4"/>
  <c r="M3646" i="4"/>
  <c r="N3646" i="4"/>
  <c r="K3647" i="4"/>
  <c r="L3647" i="4"/>
  <c r="M3647" i="4"/>
  <c r="N3647" i="4"/>
  <c r="K3648" i="4"/>
  <c r="L3648" i="4"/>
  <c r="M3648" i="4"/>
  <c r="N3648" i="4"/>
  <c r="K3649" i="4"/>
  <c r="L3649" i="4"/>
  <c r="M3649" i="4"/>
  <c r="N3649" i="4"/>
  <c r="K3650" i="4"/>
  <c r="L3650" i="4"/>
  <c r="M3650" i="4"/>
  <c r="N3650" i="4"/>
  <c r="K3651" i="4"/>
  <c r="L3651" i="4"/>
  <c r="M3651" i="4"/>
  <c r="N3651" i="4"/>
  <c r="K3652" i="4"/>
  <c r="L3652" i="4"/>
  <c r="M3652" i="4"/>
  <c r="N3652" i="4"/>
  <c r="K3653" i="4"/>
  <c r="L3653" i="4"/>
  <c r="M3653" i="4"/>
  <c r="N3653" i="4"/>
  <c r="K3654" i="4"/>
  <c r="L3654" i="4"/>
  <c r="M3654" i="4"/>
  <c r="N3654" i="4"/>
  <c r="K3655" i="4"/>
  <c r="L3655" i="4"/>
  <c r="M3655" i="4"/>
  <c r="N3655" i="4"/>
  <c r="K3656" i="4"/>
  <c r="L3656" i="4"/>
  <c r="M3656" i="4"/>
  <c r="N3656" i="4"/>
  <c r="K3657" i="4"/>
  <c r="L3657" i="4"/>
  <c r="M3657" i="4"/>
  <c r="N3657" i="4"/>
  <c r="K3658" i="4"/>
  <c r="L3658" i="4"/>
  <c r="M3658" i="4"/>
  <c r="N3658" i="4"/>
  <c r="K3659" i="4"/>
  <c r="L3659" i="4"/>
  <c r="M3659" i="4"/>
  <c r="N3659" i="4"/>
  <c r="K3660" i="4"/>
  <c r="L3660" i="4"/>
  <c r="M3660" i="4"/>
  <c r="N3660" i="4"/>
  <c r="L2" i="4"/>
  <c r="M2" i="4" s="1"/>
  <c r="N2" i="4" s="1"/>
  <c r="K2" i="4"/>
  <c r="L3" i="2"/>
  <c r="M3" i="2" s="1"/>
  <c r="N3" i="2" s="1"/>
  <c r="L4" i="2"/>
  <c r="M4" i="2" s="1"/>
  <c r="N4" i="2" s="1"/>
  <c r="L5" i="2"/>
  <c r="M5" i="2" s="1"/>
  <c r="N5" i="2" s="1"/>
  <c r="L6" i="2"/>
  <c r="M6" i="2" s="1"/>
  <c r="N6" i="2" s="1"/>
  <c r="L7" i="2"/>
  <c r="M7" i="2" s="1"/>
  <c r="N7" i="2" s="1"/>
  <c r="L8" i="2"/>
  <c r="M8" i="2" s="1"/>
  <c r="N8" i="2" s="1"/>
  <c r="L9" i="2"/>
  <c r="M9" i="2" s="1"/>
  <c r="N9" i="2" s="1"/>
  <c r="L10" i="2"/>
  <c r="M10" i="2" s="1"/>
  <c r="N10" i="2" s="1"/>
  <c r="L11" i="2"/>
  <c r="M11" i="2" s="1"/>
  <c r="N11" i="2" s="1"/>
  <c r="L12" i="2"/>
  <c r="M12" i="2" s="1"/>
  <c r="N12" i="2" s="1"/>
  <c r="L13" i="2"/>
  <c r="M13" i="2" s="1"/>
  <c r="N13" i="2" s="1"/>
  <c r="L14" i="2"/>
  <c r="M14" i="2" s="1"/>
  <c r="N14" i="2" s="1"/>
  <c r="L15" i="2"/>
  <c r="M15" i="2" s="1"/>
  <c r="N15" i="2" s="1"/>
  <c r="L16" i="2"/>
  <c r="M16" i="2" s="1"/>
  <c r="N16" i="2" s="1"/>
  <c r="L17" i="2"/>
  <c r="M17" i="2" s="1"/>
  <c r="N17" i="2" s="1"/>
  <c r="L18" i="2"/>
  <c r="M18" i="2" s="1"/>
  <c r="N18" i="2" s="1"/>
  <c r="L19" i="2"/>
  <c r="M19" i="2" s="1"/>
  <c r="N19" i="2" s="1"/>
  <c r="L20" i="2"/>
  <c r="M20" i="2" s="1"/>
  <c r="N20" i="2" s="1"/>
  <c r="L21" i="2"/>
  <c r="M21" i="2" s="1"/>
  <c r="N21" i="2" s="1"/>
  <c r="L22" i="2"/>
  <c r="M22" i="2" s="1"/>
  <c r="N22" i="2" s="1"/>
  <c r="L23" i="2"/>
  <c r="M23" i="2" s="1"/>
  <c r="N23" i="2" s="1"/>
  <c r="L24" i="2"/>
  <c r="M24" i="2" s="1"/>
  <c r="N24" i="2" s="1"/>
  <c r="L25" i="2"/>
  <c r="M25" i="2" s="1"/>
  <c r="N25" i="2" s="1"/>
  <c r="L26" i="2"/>
  <c r="M26" i="2" s="1"/>
  <c r="N26" i="2" s="1"/>
  <c r="L27" i="2"/>
  <c r="M27" i="2" s="1"/>
  <c r="N27" i="2" s="1"/>
  <c r="L28" i="2"/>
  <c r="M28" i="2" s="1"/>
  <c r="N28" i="2" s="1"/>
  <c r="L29" i="2"/>
  <c r="M29" i="2" s="1"/>
  <c r="N29" i="2" s="1"/>
  <c r="L30" i="2"/>
  <c r="M30" i="2" s="1"/>
  <c r="N30" i="2" s="1"/>
  <c r="L31" i="2"/>
  <c r="M31" i="2" s="1"/>
  <c r="N31" i="2" s="1"/>
  <c r="L32" i="2"/>
  <c r="M32" i="2" s="1"/>
  <c r="N32" i="2" s="1"/>
  <c r="L33" i="2"/>
  <c r="M33" i="2" s="1"/>
  <c r="N33" i="2" s="1"/>
  <c r="L34" i="2"/>
  <c r="M34" i="2" s="1"/>
  <c r="N34" i="2" s="1"/>
  <c r="L35" i="2"/>
  <c r="M35" i="2" s="1"/>
  <c r="N35" i="2" s="1"/>
  <c r="L36" i="2"/>
  <c r="M36" i="2" s="1"/>
  <c r="N36" i="2" s="1"/>
  <c r="L37" i="2"/>
  <c r="M37" i="2" s="1"/>
  <c r="N37" i="2" s="1"/>
  <c r="L38" i="2"/>
  <c r="M38" i="2" s="1"/>
  <c r="N38" i="2" s="1"/>
  <c r="L39" i="2"/>
  <c r="M39" i="2" s="1"/>
  <c r="N39" i="2" s="1"/>
  <c r="L40" i="2"/>
  <c r="M40" i="2" s="1"/>
  <c r="N40" i="2" s="1"/>
  <c r="L41" i="2"/>
  <c r="M41" i="2" s="1"/>
  <c r="N41" i="2" s="1"/>
  <c r="L42" i="2"/>
  <c r="M42" i="2" s="1"/>
  <c r="N42" i="2" s="1"/>
  <c r="L43" i="2"/>
  <c r="M43" i="2" s="1"/>
  <c r="N43" i="2" s="1"/>
  <c r="L44" i="2"/>
  <c r="M44" i="2" s="1"/>
  <c r="N44" i="2" s="1"/>
  <c r="L45" i="2"/>
  <c r="M45" i="2" s="1"/>
  <c r="N45" i="2" s="1"/>
  <c r="L46" i="2"/>
  <c r="M46" i="2" s="1"/>
  <c r="N46" i="2" s="1"/>
  <c r="L47" i="2"/>
  <c r="M47" i="2" s="1"/>
  <c r="N47" i="2" s="1"/>
  <c r="L48" i="2"/>
  <c r="M48" i="2" s="1"/>
  <c r="N48" i="2" s="1"/>
  <c r="L49" i="2"/>
  <c r="M49" i="2" s="1"/>
  <c r="N49" i="2" s="1"/>
  <c r="L50" i="2"/>
  <c r="M50" i="2" s="1"/>
  <c r="N50" i="2" s="1"/>
  <c r="L51" i="2"/>
  <c r="M51" i="2" s="1"/>
  <c r="N51" i="2" s="1"/>
  <c r="L52" i="2"/>
  <c r="M52" i="2" s="1"/>
  <c r="N52" i="2" s="1"/>
  <c r="L53" i="2"/>
  <c r="M53" i="2" s="1"/>
  <c r="N53" i="2" s="1"/>
  <c r="L54" i="2"/>
  <c r="M54" i="2" s="1"/>
  <c r="N54" i="2" s="1"/>
  <c r="L55" i="2"/>
  <c r="M55" i="2" s="1"/>
  <c r="N55" i="2" s="1"/>
  <c r="L56" i="2"/>
  <c r="M56" i="2" s="1"/>
  <c r="N56" i="2" s="1"/>
  <c r="L57" i="2"/>
  <c r="M57" i="2" s="1"/>
  <c r="N57" i="2" s="1"/>
  <c r="L58" i="2"/>
  <c r="M58" i="2" s="1"/>
  <c r="N58" i="2" s="1"/>
  <c r="L59" i="2"/>
  <c r="M59" i="2" s="1"/>
  <c r="N59" i="2" s="1"/>
  <c r="L60" i="2"/>
  <c r="M60" i="2" s="1"/>
  <c r="N60" i="2" s="1"/>
  <c r="L61" i="2"/>
  <c r="M61" i="2" s="1"/>
  <c r="N61" i="2" s="1"/>
  <c r="L62" i="2"/>
  <c r="M62" i="2" s="1"/>
  <c r="N62" i="2" s="1"/>
  <c r="L63" i="2"/>
  <c r="M63" i="2" s="1"/>
  <c r="N63" i="2" s="1"/>
  <c r="L64" i="2"/>
  <c r="M64" i="2" s="1"/>
  <c r="N64" i="2" s="1"/>
  <c r="L65" i="2"/>
  <c r="M65" i="2" s="1"/>
  <c r="N65" i="2" s="1"/>
  <c r="L66" i="2"/>
  <c r="M66" i="2" s="1"/>
  <c r="N66" i="2" s="1"/>
  <c r="L67" i="2"/>
  <c r="M67" i="2" s="1"/>
  <c r="N67" i="2" s="1"/>
  <c r="L68" i="2"/>
  <c r="M68" i="2" s="1"/>
  <c r="N68" i="2" s="1"/>
  <c r="L69" i="2"/>
  <c r="M69" i="2" s="1"/>
  <c r="N69" i="2" s="1"/>
  <c r="L70" i="2"/>
  <c r="M70" i="2" s="1"/>
  <c r="N70" i="2" s="1"/>
  <c r="L71" i="2"/>
  <c r="M71" i="2" s="1"/>
  <c r="N71" i="2" s="1"/>
  <c r="L72" i="2"/>
  <c r="M72" i="2" s="1"/>
  <c r="N72" i="2" s="1"/>
  <c r="L73" i="2"/>
  <c r="M73" i="2" s="1"/>
  <c r="N73" i="2" s="1"/>
  <c r="L74" i="2"/>
  <c r="M74" i="2" s="1"/>
  <c r="N74" i="2" s="1"/>
  <c r="L75" i="2"/>
  <c r="M75" i="2" s="1"/>
  <c r="N75" i="2" s="1"/>
  <c r="L76" i="2"/>
  <c r="M76" i="2" s="1"/>
  <c r="N76" i="2" s="1"/>
  <c r="L77" i="2"/>
  <c r="M77" i="2" s="1"/>
  <c r="N77" i="2" s="1"/>
  <c r="L78" i="2"/>
  <c r="M78" i="2" s="1"/>
  <c r="N78" i="2" s="1"/>
  <c r="L79" i="2"/>
  <c r="M79" i="2" s="1"/>
  <c r="N79" i="2" s="1"/>
  <c r="L80" i="2"/>
  <c r="M80" i="2" s="1"/>
  <c r="N80" i="2" s="1"/>
  <c r="L81" i="2"/>
  <c r="M81" i="2" s="1"/>
  <c r="N81" i="2" s="1"/>
  <c r="L82" i="2"/>
  <c r="M82" i="2" s="1"/>
  <c r="N82" i="2" s="1"/>
  <c r="L83" i="2"/>
  <c r="M83" i="2" s="1"/>
  <c r="N83" i="2" s="1"/>
  <c r="L84" i="2"/>
  <c r="M84" i="2" s="1"/>
  <c r="N84" i="2" s="1"/>
  <c r="L85" i="2"/>
  <c r="M85" i="2" s="1"/>
  <c r="N85" i="2" s="1"/>
  <c r="L86" i="2"/>
  <c r="M86" i="2" s="1"/>
  <c r="N86" i="2" s="1"/>
  <c r="L87" i="2"/>
  <c r="M87" i="2" s="1"/>
  <c r="N87" i="2" s="1"/>
  <c r="L88" i="2"/>
  <c r="M88" i="2" s="1"/>
  <c r="N88" i="2" s="1"/>
  <c r="L89" i="2"/>
  <c r="M89" i="2" s="1"/>
  <c r="N89" i="2" s="1"/>
  <c r="L90" i="2"/>
  <c r="M90" i="2" s="1"/>
  <c r="N90" i="2" s="1"/>
  <c r="L91" i="2"/>
  <c r="M91" i="2" s="1"/>
  <c r="N91" i="2" s="1"/>
  <c r="L92" i="2"/>
  <c r="M92" i="2" s="1"/>
  <c r="N92" i="2" s="1"/>
  <c r="L93" i="2"/>
  <c r="M93" i="2" s="1"/>
  <c r="N93" i="2" s="1"/>
  <c r="L94" i="2"/>
  <c r="M94" i="2" s="1"/>
  <c r="N94" i="2" s="1"/>
  <c r="L95" i="2"/>
  <c r="M95" i="2" s="1"/>
  <c r="N95" i="2" s="1"/>
  <c r="L96" i="2"/>
  <c r="M96" i="2" s="1"/>
  <c r="N96" i="2" s="1"/>
  <c r="L97" i="2"/>
  <c r="M97" i="2" s="1"/>
  <c r="N97" i="2" s="1"/>
  <c r="L98" i="2"/>
  <c r="M98" i="2" s="1"/>
  <c r="N98" i="2" s="1"/>
  <c r="L99" i="2"/>
  <c r="M99" i="2" s="1"/>
  <c r="N99" i="2" s="1"/>
  <c r="L100" i="2"/>
  <c r="M100" i="2" s="1"/>
  <c r="N100" i="2" s="1"/>
  <c r="L101" i="2"/>
  <c r="M101" i="2" s="1"/>
  <c r="N101" i="2" s="1"/>
  <c r="L102" i="2"/>
  <c r="M102" i="2" s="1"/>
  <c r="N102" i="2" s="1"/>
  <c r="L103" i="2"/>
  <c r="M103" i="2" s="1"/>
  <c r="N103" i="2" s="1"/>
  <c r="L104" i="2"/>
  <c r="M104" i="2" s="1"/>
  <c r="N104" i="2" s="1"/>
  <c r="L105" i="2"/>
  <c r="M105" i="2" s="1"/>
  <c r="N105" i="2" s="1"/>
  <c r="L106" i="2"/>
  <c r="M106" i="2" s="1"/>
  <c r="N106" i="2" s="1"/>
  <c r="L107" i="2"/>
  <c r="M107" i="2" s="1"/>
  <c r="N107" i="2" s="1"/>
  <c r="L108" i="2"/>
  <c r="M108" i="2" s="1"/>
  <c r="N108" i="2" s="1"/>
  <c r="L109" i="2"/>
  <c r="M109" i="2" s="1"/>
  <c r="N109" i="2" s="1"/>
  <c r="L110" i="2"/>
  <c r="M110" i="2" s="1"/>
  <c r="N110" i="2" s="1"/>
  <c r="L111" i="2"/>
  <c r="M111" i="2" s="1"/>
  <c r="N111" i="2" s="1"/>
  <c r="L112" i="2"/>
  <c r="M112" i="2" s="1"/>
  <c r="N112" i="2" s="1"/>
  <c r="L113" i="2"/>
  <c r="M113" i="2" s="1"/>
  <c r="N113" i="2" s="1"/>
  <c r="L114" i="2"/>
  <c r="M114" i="2" s="1"/>
  <c r="N114" i="2" s="1"/>
  <c r="L115" i="2"/>
  <c r="M115" i="2" s="1"/>
  <c r="N115" i="2" s="1"/>
  <c r="L116" i="2"/>
  <c r="M116" i="2" s="1"/>
  <c r="N116" i="2" s="1"/>
  <c r="L117" i="2"/>
  <c r="M117" i="2" s="1"/>
  <c r="N117" i="2" s="1"/>
  <c r="L118" i="2"/>
  <c r="M118" i="2" s="1"/>
  <c r="N118" i="2" s="1"/>
  <c r="L119" i="2"/>
  <c r="M119" i="2" s="1"/>
  <c r="N119" i="2" s="1"/>
  <c r="L120" i="2"/>
  <c r="M120" i="2" s="1"/>
  <c r="N120" i="2" s="1"/>
  <c r="L121" i="2"/>
  <c r="M121" i="2" s="1"/>
  <c r="N121" i="2" s="1"/>
  <c r="L122" i="2"/>
  <c r="M122" i="2" s="1"/>
  <c r="N122" i="2" s="1"/>
  <c r="L123" i="2"/>
  <c r="M123" i="2" s="1"/>
  <c r="N123" i="2" s="1"/>
  <c r="L124" i="2"/>
  <c r="M124" i="2" s="1"/>
  <c r="N124" i="2" s="1"/>
  <c r="L125" i="2"/>
  <c r="M125" i="2" s="1"/>
  <c r="N125" i="2" s="1"/>
  <c r="L126" i="2"/>
  <c r="M126" i="2" s="1"/>
  <c r="N126" i="2" s="1"/>
  <c r="L127" i="2"/>
  <c r="M127" i="2" s="1"/>
  <c r="N127" i="2" s="1"/>
  <c r="L128" i="2"/>
  <c r="M128" i="2" s="1"/>
  <c r="N128" i="2" s="1"/>
  <c r="L129" i="2"/>
  <c r="M129" i="2" s="1"/>
  <c r="N129" i="2" s="1"/>
  <c r="L130" i="2"/>
  <c r="M130" i="2" s="1"/>
  <c r="N130" i="2" s="1"/>
  <c r="L131" i="2"/>
  <c r="M131" i="2" s="1"/>
  <c r="N131" i="2" s="1"/>
  <c r="L132" i="2"/>
  <c r="M132" i="2" s="1"/>
  <c r="N132" i="2" s="1"/>
  <c r="L133" i="2"/>
  <c r="M133" i="2" s="1"/>
  <c r="N133" i="2" s="1"/>
  <c r="L134" i="2"/>
  <c r="M134" i="2" s="1"/>
  <c r="N134" i="2" s="1"/>
  <c r="L135" i="2"/>
  <c r="M135" i="2" s="1"/>
  <c r="N135" i="2" s="1"/>
  <c r="L136" i="2"/>
  <c r="M136" i="2" s="1"/>
  <c r="N136" i="2" s="1"/>
  <c r="L137" i="2"/>
  <c r="M137" i="2" s="1"/>
  <c r="N137" i="2" s="1"/>
  <c r="L138" i="2"/>
  <c r="M138" i="2" s="1"/>
  <c r="N138" i="2" s="1"/>
  <c r="L139" i="2"/>
  <c r="M139" i="2" s="1"/>
  <c r="N139" i="2" s="1"/>
  <c r="L140" i="2"/>
  <c r="M140" i="2" s="1"/>
  <c r="N140" i="2" s="1"/>
  <c r="L141" i="2"/>
  <c r="M141" i="2" s="1"/>
  <c r="N141" i="2" s="1"/>
  <c r="L142" i="2"/>
  <c r="M142" i="2" s="1"/>
  <c r="N142" i="2" s="1"/>
  <c r="L143" i="2"/>
  <c r="M143" i="2" s="1"/>
  <c r="N143" i="2" s="1"/>
  <c r="L144" i="2"/>
  <c r="M144" i="2" s="1"/>
  <c r="N144" i="2" s="1"/>
  <c r="L145" i="2"/>
  <c r="M145" i="2" s="1"/>
  <c r="N145" i="2" s="1"/>
  <c r="L146" i="2"/>
  <c r="M146" i="2" s="1"/>
  <c r="N146" i="2" s="1"/>
  <c r="L147" i="2"/>
  <c r="M147" i="2" s="1"/>
  <c r="N147" i="2" s="1"/>
  <c r="L148" i="2"/>
  <c r="M148" i="2" s="1"/>
  <c r="N148" i="2" s="1"/>
  <c r="L149" i="2"/>
  <c r="M149" i="2" s="1"/>
  <c r="N149" i="2" s="1"/>
  <c r="L150" i="2"/>
  <c r="M150" i="2" s="1"/>
  <c r="N150" i="2" s="1"/>
  <c r="L151" i="2"/>
  <c r="M151" i="2" s="1"/>
  <c r="N151" i="2" s="1"/>
  <c r="L152" i="2"/>
  <c r="M152" i="2" s="1"/>
  <c r="N152" i="2" s="1"/>
  <c r="L153" i="2"/>
  <c r="M153" i="2" s="1"/>
  <c r="N153" i="2" s="1"/>
  <c r="L154" i="2"/>
  <c r="M154" i="2" s="1"/>
  <c r="N154" i="2" s="1"/>
  <c r="L155" i="2"/>
  <c r="M155" i="2" s="1"/>
  <c r="N155" i="2" s="1"/>
  <c r="L156" i="2"/>
  <c r="M156" i="2" s="1"/>
  <c r="N156" i="2" s="1"/>
  <c r="L157" i="2"/>
  <c r="M157" i="2" s="1"/>
  <c r="N157" i="2" s="1"/>
  <c r="L158" i="2"/>
  <c r="M158" i="2" s="1"/>
  <c r="N158" i="2" s="1"/>
  <c r="L159" i="2"/>
  <c r="M159" i="2" s="1"/>
  <c r="N159" i="2" s="1"/>
  <c r="L160" i="2"/>
  <c r="M160" i="2" s="1"/>
  <c r="N160" i="2" s="1"/>
  <c r="L161" i="2"/>
  <c r="M161" i="2" s="1"/>
  <c r="N161" i="2" s="1"/>
  <c r="L162" i="2"/>
  <c r="M162" i="2" s="1"/>
  <c r="N162" i="2" s="1"/>
  <c r="L163" i="2"/>
  <c r="M163" i="2" s="1"/>
  <c r="N163" i="2" s="1"/>
  <c r="L164" i="2"/>
  <c r="M164" i="2" s="1"/>
  <c r="N164" i="2" s="1"/>
  <c r="L165" i="2"/>
  <c r="M165" i="2" s="1"/>
  <c r="N165" i="2" s="1"/>
  <c r="L166" i="2"/>
  <c r="M166" i="2" s="1"/>
  <c r="N166" i="2" s="1"/>
  <c r="L167" i="2"/>
  <c r="M167" i="2" s="1"/>
  <c r="N167" i="2" s="1"/>
  <c r="L168" i="2"/>
  <c r="M168" i="2" s="1"/>
  <c r="N168" i="2" s="1"/>
  <c r="L169" i="2"/>
  <c r="M169" i="2" s="1"/>
  <c r="N169" i="2" s="1"/>
  <c r="L170" i="2"/>
  <c r="M170" i="2" s="1"/>
  <c r="N170" i="2" s="1"/>
  <c r="L171" i="2"/>
  <c r="M171" i="2" s="1"/>
  <c r="N171" i="2" s="1"/>
  <c r="L172" i="2"/>
  <c r="M172" i="2" s="1"/>
  <c r="N172" i="2" s="1"/>
  <c r="L173" i="2"/>
  <c r="M173" i="2" s="1"/>
  <c r="N173" i="2" s="1"/>
  <c r="L174" i="2"/>
  <c r="M174" i="2" s="1"/>
  <c r="N174" i="2" s="1"/>
  <c r="L175" i="2"/>
  <c r="M175" i="2" s="1"/>
  <c r="N175" i="2" s="1"/>
  <c r="L176" i="2"/>
  <c r="M176" i="2" s="1"/>
  <c r="N176" i="2" s="1"/>
  <c r="L177" i="2"/>
  <c r="M177" i="2" s="1"/>
  <c r="N177" i="2" s="1"/>
  <c r="L178" i="2"/>
  <c r="M178" i="2" s="1"/>
  <c r="N178" i="2" s="1"/>
  <c r="L179" i="2"/>
  <c r="M179" i="2" s="1"/>
  <c r="N179" i="2" s="1"/>
  <c r="L180" i="2"/>
  <c r="M180" i="2" s="1"/>
  <c r="N180" i="2" s="1"/>
  <c r="L181" i="2"/>
  <c r="M181" i="2" s="1"/>
  <c r="N181" i="2" s="1"/>
  <c r="L182" i="2"/>
  <c r="M182" i="2" s="1"/>
  <c r="N182" i="2" s="1"/>
  <c r="L183" i="2"/>
  <c r="M183" i="2" s="1"/>
  <c r="N183" i="2" s="1"/>
  <c r="L184" i="2"/>
  <c r="M184" i="2" s="1"/>
  <c r="N184" i="2" s="1"/>
  <c r="L185" i="2"/>
  <c r="M185" i="2" s="1"/>
  <c r="N185" i="2" s="1"/>
  <c r="L186" i="2"/>
  <c r="M186" i="2" s="1"/>
  <c r="N186" i="2" s="1"/>
  <c r="L187" i="2"/>
  <c r="M187" i="2" s="1"/>
  <c r="N187" i="2" s="1"/>
  <c r="L188" i="2"/>
  <c r="M188" i="2" s="1"/>
  <c r="N188" i="2" s="1"/>
  <c r="L189" i="2"/>
  <c r="M189" i="2" s="1"/>
  <c r="N189" i="2" s="1"/>
  <c r="L190" i="2"/>
  <c r="M190" i="2" s="1"/>
  <c r="N190" i="2" s="1"/>
  <c r="L191" i="2"/>
  <c r="M191" i="2" s="1"/>
  <c r="N191" i="2" s="1"/>
  <c r="L192" i="2"/>
  <c r="M192" i="2" s="1"/>
  <c r="N192" i="2" s="1"/>
  <c r="L193" i="2"/>
  <c r="M193" i="2" s="1"/>
  <c r="N193" i="2" s="1"/>
  <c r="L194" i="2"/>
  <c r="M194" i="2" s="1"/>
  <c r="N194" i="2" s="1"/>
  <c r="L195" i="2"/>
  <c r="M195" i="2" s="1"/>
  <c r="N195" i="2" s="1"/>
  <c r="L196" i="2"/>
  <c r="M196" i="2" s="1"/>
  <c r="N196" i="2" s="1"/>
  <c r="L197" i="2"/>
  <c r="M197" i="2" s="1"/>
  <c r="N197" i="2" s="1"/>
  <c r="L198" i="2"/>
  <c r="M198" i="2" s="1"/>
  <c r="N198" i="2" s="1"/>
  <c r="L199" i="2"/>
  <c r="M199" i="2" s="1"/>
  <c r="N199" i="2" s="1"/>
  <c r="L200" i="2"/>
  <c r="M200" i="2" s="1"/>
  <c r="N200" i="2" s="1"/>
  <c r="L201" i="2"/>
  <c r="M201" i="2" s="1"/>
  <c r="N201" i="2" s="1"/>
  <c r="L202" i="2"/>
  <c r="M202" i="2" s="1"/>
  <c r="N202" i="2" s="1"/>
  <c r="L203" i="2"/>
  <c r="M203" i="2" s="1"/>
  <c r="N203" i="2" s="1"/>
  <c r="L204" i="2"/>
  <c r="M204" i="2" s="1"/>
  <c r="N204" i="2" s="1"/>
  <c r="L205" i="2"/>
  <c r="M205" i="2" s="1"/>
  <c r="N205" i="2" s="1"/>
  <c r="L206" i="2"/>
  <c r="M206" i="2" s="1"/>
  <c r="N206" i="2" s="1"/>
  <c r="L207" i="2"/>
  <c r="M207" i="2" s="1"/>
  <c r="N207" i="2" s="1"/>
  <c r="L208" i="2"/>
  <c r="M208" i="2" s="1"/>
  <c r="N208" i="2" s="1"/>
  <c r="L209" i="2"/>
  <c r="M209" i="2" s="1"/>
  <c r="N209" i="2" s="1"/>
  <c r="L210" i="2"/>
  <c r="M210" i="2" s="1"/>
  <c r="N210" i="2" s="1"/>
  <c r="L211" i="2"/>
  <c r="M211" i="2" s="1"/>
  <c r="N211" i="2" s="1"/>
  <c r="L212" i="2"/>
  <c r="M212" i="2" s="1"/>
  <c r="N212" i="2" s="1"/>
  <c r="L213" i="2"/>
  <c r="M213" i="2" s="1"/>
  <c r="N213" i="2" s="1"/>
  <c r="L214" i="2"/>
  <c r="M214" i="2" s="1"/>
  <c r="N214" i="2" s="1"/>
  <c r="L215" i="2"/>
  <c r="M215" i="2" s="1"/>
  <c r="N215" i="2" s="1"/>
  <c r="L216" i="2"/>
  <c r="M216" i="2" s="1"/>
  <c r="N216" i="2" s="1"/>
  <c r="L217" i="2"/>
  <c r="M217" i="2" s="1"/>
  <c r="N217" i="2" s="1"/>
  <c r="L218" i="2"/>
  <c r="M218" i="2" s="1"/>
  <c r="N218" i="2" s="1"/>
  <c r="L219" i="2"/>
  <c r="M219" i="2" s="1"/>
  <c r="N219" i="2" s="1"/>
  <c r="L220" i="2"/>
  <c r="M220" i="2" s="1"/>
  <c r="N220" i="2" s="1"/>
  <c r="L221" i="2"/>
  <c r="M221" i="2" s="1"/>
  <c r="N221" i="2" s="1"/>
  <c r="L222" i="2"/>
  <c r="M222" i="2" s="1"/>
  <c r="N222" i="2" s="1"/>
  <c r="L223" i="2"/>
  <c r="M223" i="2" s="1"/>
  <c r="N223" i="2" s="1"/>
  <c r="L224" i="2"/>
  <c r="M224" i="2" s="1"/>
  <c r="N224" i="2" s="1"/>
  <c r="L225" i="2"/>
  <c r="M225" i="2" s="1"/>
  <c r="N225" i="2" s="1"/>
  <c r="L226" i="2"/>
  <c r="M226" i="2" s="1"/>
  <c r="N226" i="2" s="1"/>
  <c r="L227" i="2"/>
  <c r="M227" i="2" s="1"/>
  <c r="N227" i="2" s="1"/>
  <c r="L228" i="2"/>
  <c r="M228" i="2" s="1"/>
  <c r="N228" i="2" s="1"/>
  <c r="L229" i="2"/>
  <c r="M229" i="2" s="1"/>
  <c r="N229" i="2" s="1"/>
  <c r="L230" i="2"/>
  <c r="M230" i="2" s="1"/>
  <c r="N230" i="2" s="1"/>
  <c r="L231" i="2"/>
  <c r="M231" i="2" s="1"/>
  <c r="N231" i="2" s="1"/>
  <c r="L232" i="2"/>
  <c r="M232" i="2" s="1"/>
  <c r="N232" i="2" s="1"/>
  <c r="L233" i="2"/>
  <c r="M233" i="2" s="1"/>
  <c r="N233" i="2" s="1"/>
  <c r="L234" i="2"/>
  <c r="M234" i="2" s="1"/>
  <c r="N234" i="2" s="1"/>
  <c r="L235" i="2"/>
  <c r="M235" i="2" s="1"/>
  <c r="N235" i="2" s="1"/>
  <c r="L236" i="2"/>
  <c r="M236" i="2" s="1"/>
  <c r="N236" i="2" s="1"/>
  <c r="L237" i="2"/>
  <c r="M237" i="2" s="1"/>
  <c r="N237" i="2" s="1"/>
  <c r="L238" i="2"/>
  <c r="M238" i="2" s="1"/>
  <c r="N238" i="2" s="1"/>
  <c r="L239" i="2"/>
  <c r="M239" i="2" s="1"/>
  <c r="N239" i="2" s="1"/>
  <c r="L240" i="2"/>
  <c r="M240" i="2" s="1"/>
  <c r="N240" i="2" s="1"/>
  <c r="L241" i="2"/>
  <c r="M241" i="2" s="1"/>
  <c r="N241" i="2" s="1"/>
  <c r="L242" i="2"/>
  <c r="M242" i="2" s="1"/>
  <c r="N242" i="2" s="1"/>
  <c r="L243" i="2"/>
  <c r="M243" i="2" s="1"/>
  <c r="N243" i="2" s="1"/>
  <c r="L244" i="2"/>
  <c r="M244" i="2" s="1"/>
  <c r="N244" i="2" s="1"/>
  <c r="L245" i="2"/>
  <c r="M245" i="2" s="1"/>
  <c r="N245" i="2" s="1"/>
  <c r="L246" i="2"/>
  <c r="M246" i="2" s="1"/>
  <c r="N246" i="2" s="1"/>
  <c r="L247" i="2"/>
  <c r="M247" i="2" s="1"/>
  <c r="N247" i="2" s="1"/>
  <c r="L248" i="2"/>
  <c r="M248" i="2" s="1"/>
  <c r="N248" i="2" s="1"/>
  <c r="L249" i="2"/>
  <c r="M249" i="2" s="1"/>
  <c r="N249" i="2" s="1"/>
  <c r="L250" i="2"/>
  <c r="M250" i="2" s="1"/>
  <c r="N250" i="2" s="1"/>
  <c r="L251" i="2"/>
  <c r="M251" i="2" s="1"/>
  <c r="N251" i="2" s="1"/>
  <c r="L252" i="2"/>
  <c r="M252" i="2" s="1"/>
  <c r="N252" i="2" s="1"/>
  <c r="L253" i="2"/>
  <c r="M253" i="2" s="1"/>
  <c r="N253" i="2" s="1"/>
  <c r="L254" i="2"/>
  <c r="M254" i="2" s="1"/>
  <c r="N254" i="2" s="1"/>
  <c r="L255" i="2"/>
  <c r="M255" i="2" s="1"/>
  <c r="N255" i="2" s="1"/>
  <c r="L256" i="2"/>
  <c r="M256" i="2" s="1"/>
  <c r="N256" i="2" s="1"/>
  <c r="L257" i="2"/>
  <c r="M257" i="2" s="1"/>
  <c r="N257" i="2" s="1"/>
  <c r="L258" i="2"/>
  <c r="M258" i="2" s="1"/>
  <c r="N258" i="2" s="1"/>
  <c r="L259" i="2"/>
  <c r="M259" i="2" s="1"/>
  <c r="N259" i="2" s="1"/>
  <c r="L260" i="2"/>
  <c r="M260" i="2" s="1"/>
  <c r="N260" i="2" s="1"/>
  <c r="L261" i="2"/>
  <c r="M261" i="2" s="1"/>
  <c r="N261" i="2" s="1"/>
  <c r="L262" i="2"/>
  <c r="M262" i="2" s="1"/>
  <c r="N262" i="2" s="1"/>
  <c r="L263" i="2"/>
  <c r="M263" i="2" s="1"/>
  <c r="N263" i="2" s="1"/>
  <c r="L264" i="2"/>
  <c r="M264" i="2" s="1"/>
  <c r="N264" i="2" s="1"/>
  <c r="L265" i="2"/>
  <c r="M265" i="2" s="1"/>
  <c r="N265" i="2" s="1"/>
  <c r="L266" i="2"/>
  <c r="M266" i="2" s="1"/>
  <c r="N266" i="2" s="1"/>
  <c r="L267" i="2"/>
  <c r="M267" i="2" s="1"/>
  <c r="N267" i="2" s="1"/>
  <c r="L268" i="2"/>
  <c r="M268" i="2" s="1"/>
  <c r="N268" i="2" s="1"/>
  <c r="L269" i="2"/>
  <c r="M269" i="2" s="1"/>
  <c r="N269" i="2" s="1"/>
  <c r="L270" i="2"/>
  <c r="M270" i="2" s="1"/>
  <c r="N270" i="2" s="1"/>
  <c r="L271" i="2"/>
  <c r="M271" i="2" s="1"/>
  <c r="N271" i="2" s="1"/>
  <c r="L272" i="2"/>
  <c r="M272" i="2" s="1"/>
  <c r="N272" i="2" s="1"/>
  <c r="L273" i="2"/>
  <c r="M273" i="2" s="1"/>
  <c r="N273" i="2" s="1"/>
  <c r="L274" i="2"/>
  <c r="M274" i="2" s="1"/>
  <c r="N274" i="2" s="1"/>
  <c r="L275" i="2"/>
  <c r="M275" i="2" s="1"/>
  <c r="N275" i="2" s="1"/>
  <c r="L276" i="2"/>
  <c r="M276" i="2" s="1"/>
  <c r="N276" i="2" s="1"/>
  <c r="L277" i="2"/>
  <c r="M277" i="2" s="1"/>
  <c r="N277" i="2" s="1"/>
  <c r="L278" i="2"/>
  <c r="M278" i="2" s="1"/>
  <c r="N278" i="2" s="1"/>
  <c r="L279" i="2"/>
  <c r="M279" i="2" s="1"/>
  <c r="N279" i="2" s="1"/>
  <c r="L280" i="2"/>
  <c r="M280" i="2" s="1"/>
  <c r="N280" i="2" s="1"/>
  <c r="L281" i="2"/>
  <c r="M281" i="2" s="1"/>
  <c r="N281" i="2" s="1"/>
  <c r="L282" i="2"/>
  <c r="M282" i="2" s="1"/>
  <c r="N282" i="2" s="1"/>
  <c r="L283" i="2"/>
  <c r="M283" i="2" s="1"/>
  <c r="N283" i="2" s="1"/>
  <c r="L284" i="2"/>
  <c r="M284" i="2" s="1"/>
  <c r="N284" i="2" s="1"/>
  <c r="L285" i="2"/>
  <c r="M285" i="2" s="1"/>
  <c r="N285" i="2" s="1"/>
  <c r="L286" i="2"/>
  <c r="M286" i="2" s="1"/>
  <c r="N286" i="2" s="1"/>
  <c r="L287" i="2"/>
  <c r="M287" i="2" s="1"/>
  <c r="N287" i="2" s="1"/>
  <c r="L288" i="2"/>
  <c r="M288" i="2" s="1"/>
  <c r="N288" i="2" s="1"/>
  <c r="L289" i="2"/>
  <c r="M289" i="2" s="1"/>
  <c r="N289" i="2" s="1"/>
  <c r="L290" i="2"/>
  <c r="M290" i="2" s="1"/>
  <c r="N290" i="2" s="1"/>
  <c r="L291" i="2"/>
  <c r="M291" i="2" s="1"/>
  <c r="N291" i="2" s="1"/>
  <c r="L292" i="2"/>
  <c r="M292" i="2" s="1"/>
  <c r="N292" i="2" s="1"/>
  <c r="L293" i="2"/>
  <c r="M293" i="2" s="1"/>
  <c r="N293" i="2" s="1"/>
  <c r="L294" i="2"/>
  <c r="M294" i="2" s="1"/>
  <c r="N294" i="2" s="1"/>
  <c r="L295" i="2"/>
  <c r="M295" i="2" s="1"/>
  <c r="N295" i="2" s="1"/>
  <c r="L296" i="2"/>
  <c r="M296" i="2" s="1"/>
  <c r="N296" i="2" s="1"/>
  <c r="L297" i="2"/>
  <c r="M297" i="2" s="1"/>
  <c r="N297" i="2" s="1"/>
  <c r="L298" i="2"/>
  <c r="M298" i="2" s="1"/>
  <c r="N298" i="2" s="1"/>
  <c r="L299" i="2"/>
  <c r="M299" i="2" s="1"/>
  <c r="N299" i="2" s="1"/>
  <c r="L300" i="2"/>
  <c r="M300" i="2" s="1"/>
  <c r="N300" i="2" s="1"/>
  <c r="L301" i="2"/>
  <c r="M301" i="2" s="1"/>
  <c r="N301" i="2" s="1"/>
  <c r="L302" i="2"/>
  <c r="M302" i="2" s="1"/>
  <c r="N302" i="2" s="1"/>
  <c r="L303" i="2"/>
  <c r="M303" i="2" s="1"/>
  <c r="N303" i="2" s="1"/>
  <c r="L304" i="2"/>
  <c r="M304" i="2" s="1"/>
  <c r="N304" i="2" s="1"/>
  <c r="L305" i="2"/>
  <c r="M305" i="2" s="1"/>
  <c r="N305" i="2" s="1"/>
  <c r="L306" i="2"/>
  <c r="M306" i="2" s="1"/>
  <c r="N306" i="2" s="1"/>
  <c r="L307" i="2"/>
  <c r="M307" i="2" s="1"/>
  <c r="N307" i="2" s="1"/>
  <c r="L308" i="2"/>
  <c r="M308" i="2" s="1"/>
  <c r="N308" i="2" s="1"/>
  <c r="L309" i="2"/>
  <c r="M309" i="2" s="1"/>
  <c r="N309" i="2" s="1"/>
  <c r="L310" i="2"/>
  <c r="M310" i="2" s="1"/>
  <c r="N310" i="2" s="1"/>
  <c r="L311" i="2"/>
  <c r="M311" i="2" s="1"/>
  <c r="N311" i="2" s="1"/>
  <c r="L312" i="2"/>
  <c r="M312" i="2" s="1"/>
  <c r="N312" i="2" s="1"/>
  <c r="L313" i="2"/>
  <c r="M313" i="2" s="1"/>
  <c r="N313" i="2" s="1"/>
  <c r="L314" i="2"/>
  <c r="M314" i="2" s="1"/>
  <c r="N314" i="2" s="1"/>
  <c r="L315" i="2"/>
  <c r="M315" i="2" s="1"/>
  <c r="N315" i="2" s="1"/>
  <c r="L316" i="2"/>
  <c r="M316" i="2" s="1"/>
  <c r="N316" i="2" s="1"/>
  <c r="L317" i="2"/>
  <c r="M317" i="2" s="1"/>
  <c r="N317" i="2" s="1"/>
  <c r="L318" i="2"/>
  <c r="M318" i="2" s="1"/>
  <c r="N318" i="2" s="1"/>
  <c r="L319" i="2"/>
  <c r="M319" i="2" s="1"/>
  <c r="N319" i="2" s="1"/>
  <c r="L320" i="2"/>
  <c r="M320" i="2" s="1"/>
  <c r="N320" i="2" s="1"/>
  <c r="L321" i="2"/>
  <c r="M321" i="2" s="1"/>
  <c r="N321" i="2" s="1"/>
  <c r="L322" i="2"/>
  <c r="M322" i="2" s="1"/>
  <c r="N322" i="2" s="1"/>
  <c r="L323" i="2"/>
  <c r="M323" i="2" s="1"/>
  <c r="N323" i="2" s="1"/>
  <c r="L324" i="2"/>
  <c r="M324" i="2" s="1"/>
  <c r="N324" i="2" s="1"/>
  <c r="L325" i="2"/>
  <c r="M325" i="2" s="1"/>
  <c r="N325" i="2" s="1"/>
  <c r="L326" i="2"/>
  <c r="M326" i="2" s="1"/>
  <c r="N326" i="2" s="1"/>
  <c r="L327" i="2"/>
  <c r="M327" i="2" s="1"/>
  <c r="N327" i="2" s="1"/>
  <c r="L328" i="2"/>
  <c r="M328" i="2" s="1"/>
  <c r="N328" i="2" s="1"/>
  <c r="L329" i="2"/>
  <c r="M329" i="2" s="1"/>
  <c r="N329" i="2" s="1"/>
  <c r="L330" i="2"/>
  <c r="M330" i="2" s="1"/>
  <c r="N330" i="2" s="1"/>
  <c r="L331" i="2"/>
  <c r="M331" i="2" s="1"/>
  <c r="N331" i="2" s="1"/>
  <c r="L332" i="2"/>
  <c r="M332" i="2" s="1"/>
  <c r="N332" i="2" s="1"/>
  <c r="L333" i="2"/>
  <c r="M333" i="2" s="1"/>
  <c r="N333" i="2" s="1"/>
  <c r="L334" i="2"/>
  <c r="M334" i="2" s="1"/>
  <c r="N334" i="2" s="1"/>
  <c r="L335" i="2"/>
  <c r="M335" i="2" s="1"/>
  <c r="N335" i="2" s="1"/>
  <c r="L336" i="2"/>
  <c r="M336" i="2" s="1"/>
  <c r="N336" i="2" s="1"/>
  <c r="L337" i="2"/>
  <c r="M337" i="2" s="1"/>
  <c r="N337" i="2" s="1"/>
  <c r="L338" i="2"/>
  <c r="M338" i="2" s="1"/>
  <c r="N338" i="2" s="1"/>
  <c r="L339" i="2"/>
  <c r="M339" i="2" s="1"/>
  <c r="N339" i="2" s="1"/>
  <c r="L340" i="2"/>
  <c r="M340" i="2" s="1"/>
  <c r="N340" i="2" s="1"/>
  <c r="L341" i="2"/>
  <c r="M341" i="2" s="1"/>
  <c r="N341" i="2" s="1"/>
  <c r="L342" i="2"/>
  <c r="M342" i="2" s="1"/>
  <c r="N342" i="2" s="1"/>
  <c r="L343" i="2"/>
  <c r="M343" i="2" s="1"/>
  <c r="N343" i="2" s="1"/>
  <c r="L344" i="2"/>
  <c r="M344" i="2" s="1"/>
  <c r="N344" i="2" s="1"/>
  <c r="L345" i="2"/>
  <c r="M345" i="2" s="1"/>
  <c r="N345" i="2" s="1"/>
  <c r="L346" i="2"/>
  <c r="M346" i="2" s="1"/>
  <c r="N346" i="2" s="1"/>
  <c r="L347" i="2"/>
  <c r="M347" i="2" s="1"/>
  <c r="N347" i="2" s="1"/>
  <c r="L348" i="2"/>
  <c r="M348" i="2" s="1"/>
  <c r="N348" i="2" s="1"/>
  <c r="L349" i="2"/>
  <c r="M349" i="2" s="1"/>
  <c r="N349" i="2" s="1"/>
  <c r="L350" i="2"/>
  <c r="M350" i="2" s="1"/>
  <c r="N350" i="2" s="1"/>
  <c r="L351" i="2"/>
  <c r="M351" i="2" s="1"/>
  <c r="N351" i="2" s="1"/>
  <c r="L352" i="2"/>
  <c r="M352" i="2" s="1"/>
  <c r="N352" i="2" s="1"/>
  <c r="L353" i="2"/>
  <c r="M353" i="2" s="1"/>
  <c r="N353" i="2" s="1"/>
  <c r="L354" i="2"/>
  <c r="M354" i="2" s="1"/>
  <c r="N354" i="2" s="1"/>
  <c r="L355" i="2"/>
  <c r="M355" i="2" s="1"/>
  <c r="N355" i="2" s="1"/>
  <c r="L356" i="2"/>
  <c r="M356" i="2" s="1"/>
  <c r="N356" i="2" s="1"/>
  <c r="L357" i="2"/>
  <c r="M357" i="2" s="1"/>
  <c r="N357" i="2" s="1"/>
  <c r="L358" i="2"/>
  <c r="M358" i="2" s="1"/>
  <c r="N358" i="2" s="1"/>
  <c r="L359" i="2"/>
  <c r="M359" i="2" s="1"/>
  <c r="N359" i="2" s="1"/>
  <c r="L360" i="2"/>
  <c r="M360" i="2" s="1"/>
  <c r="N360" i="2" s="1"/>
  <c r="L361" i="2"/>
  <c r="M361" i="2" s="1"/>
  <c r="N361" i="2" s="1"/>
  <c r="L362" i="2"/>
  <c r="M362" i="2" s="1"/>
  <c r="N362" i="2" s="1"/>
  <c r="L363" i="2"/>
  <c r="M363" i="2" s="1"/>
  <c r="N363" i="2" s="1"/>
  <c r="L364" i="2"/>
  <c r="M364" i="2" s="1"/>
  <c r="N364" i="2" s="1"/>
  <c r="L365" i="2"/>
  <c r="M365" i="2" s="1"/>
  <c r="N365" i="2" s="1"/>
  <c r="L366" i="2"/>
  <c r="M366" i="2" s="1"/>
  <c r="N366" i="2" s="1"/>
  <c r="L367" i="2"/>
  <c r="M367" i="2" s="1"/>
  <c r="N367" i="2" s="1"/>
  <c r="L368" i="2"/>
  <c r="M368" i="2" s="1"/>
  <c r="N368" i="2" s="1"/>
  <c r="L369" i="2"/>
  <c r="M369" i="2" s="1"/>
  <c r="N369" i="2" s="1"/>
  <c r="L370" i="2"/>
  <c r="M370" i="2" s="1"/>
  <c r="N370" i="2" s="1"/>
  <c r="L371" i="2"/>
  <c r="M371" i="2" s="1"/>
  <c r="N371" i="2" s="1"/>
  <c r="L372" i="2"/>
  <c r="M372" i="2" s="1"/>
  <c r="N372" i="2" s="1"/>
  <c r="L373" i="2"/>
  <c r="M373" i="2" s="1"/>
  <c r="N373" i="2" s="1"/>
  <c r="L374" i="2"/>
  <c r="M374" i="2" s="1"/>
  <c r="N374" i="2" s="1"/>
  <c r="L375" i="2"/>
  <c r="M375" i="2" s="1"/>
  <c r="N375" i="2" s="1"/>
  <c r="L376" i="2"/>
  <c r="M376" i="2" s="1"/>
  <c r="N376" i="2" s="1"/>
  <c r="L377" i="2"/>
  <c r="M377" i="2" s="1"/>
  <c r="N377" i="2" s="1"/>
  <c r="L378" i="2"/>
  <c r="M378" i="2" s="1"/>
  <c r="N378" i="2" s="1"/>
  <c r="L379" i="2"/>
  <c r="M379" i="2" s="1"/>
  <c r="N379" i="2" s="1"/>
  <c r="L380" i="2"/>
  <c r="M380" i="2" s="1"/>
  <c r="N380" i="2" s="1"/>
  <c r="L381" i="2"/>
  <c r="M381" i="2" s="1"/>
  <c r="N381" i="2" s="1"/>
  <c r="L382" i="2"/>
  <c r="M382" i="2" s="1"/>
  <c r="N382" i="2" s="1"/>
  <c r="L383" i="2"/>
  <c r="M383" i="2" s="1"/>
  <c r="N383" i="2" s="1"/>
  <c r="L384" i="2"/>
  <c r="M384" i="2" s="1"/>
  <c r="N384" i="2" s="1"/>
  <c r="L385" i="2"/>
  <c r="M385" i="2" s="1"/>
  <c r="N385" i="2" s="1"/>
  <c r="L386" i="2"/>
  <c r="M386" i="2" s="1"/>
  <c r="N386" i="2" s="1"/>
  <c r="L387" i="2"/>
  <c r="M387" i="2" s="1"/>
  <c r="N387" i="2" s="1"/>
  <c r="L388" i="2"/>
  <c r="M388" i="2" s="1"/>
  <c r="N388" i="2" s="1"/>
  <c r="L389" i="2"/>
  <c r="M389" i="2" s="1"/>
  <c r="N389" i="2" s="1"/>
  <c r="L390" i="2"/>
  <c r="M390" i="2" s="1"/>
  <c r="N390" i="2" s="1"/>
  <c r="L391" i="2"/>
  <c r="M391" i="2" s="1"/>
  <c r="N391" i="2" s="1"/>
  <c r="L392" i="2"/>
  <c r="M392" i="2" s="1"/>
  <c r="N392" i="2" s="1"/>
  <c r="L393" i="2"/>
  <c r="M393" i="2" s="1"/>
  <c r="N393" i="2" s="1"/>
  <c r="L394" i="2"/>
  <c r="M394" i="2" s="1"/>
  <c r="N394" i="2" s="1"/>
  <c r="L395" i="2"/>
  <c r="M395" i="2" s="1"/>
  <c r="N395" i="2" s="1"/>
  <c r="L396" i="2"/>
  <c r="M396" i="2" s="1"/>
  <c r="N396" i="2" s="1"/>
  <c r="L397" i="2"/>
  <c r="M397" i="2" s="1"/>
  <c r="N397" i="2" s="1"/>
  <c r="L398" i="2"/>
  <c r="M398" i="2" s="1"/>
  <c r="N398" i="2" s="1"/>
  <c r="L399" i="2"/>
  <c r="M399" i="2" s="1"/>
  <c r="N399" i="2" s="1"/>
  <c r="L400" i="2"/>
  <c r="M400" i="2" s="1"/>
  <c r="N400" i="2" s="1"/>
  <c r="L401" i="2"/>
  <c r="M401" i="2" s="1"/>
  <c r="N401" i="2" s="1"/>
  <c r="L402" i="2"/>
  <c r="M402" i="2" s="1"/>
  <c r="N402" i="2" s="1"/>
  <c r="L403" i="2"/>
  <c r="M403" i="2" s="1"/>
  <c r="N403" i="2" s="1"/>
  <c r="L404" i="2"/>
  <c r="M404" i="2" s="1"/>
  <c r="N404" i="2" s="1"/>
  <c r="L405" i="2"/>
  <c r="M405" i="2" s="1"/>
  <c r="N405" i="2" s="1"/>
  <c r="L406" i="2"/>
  <c r="M406" i="2" s="1"/>
  <c r="N406" i="2" s="1"/>
  <c r="L407" i="2"/>
  <c r="M407" i="2" s="1"/>
  <c r="N407" i="2" s="1"/>
  <c r="L408" i="2"/>
  <c r="M408" i="2" s="1"/>
  <c r="N408" i="2" s="1"/>
  <c r="L409" i="2"/>
  <c r="M409" i="2" s="1"/>
  <c r="N409" i="2" s="1"/>
  <c r="L410" i="2"/>
  <c r="M410" i="2" s="1"/>
  <c r="N410" i="2" s="1"/>
  <c r="L411" i="2"/>
  <c r="M411" i="2" s="1"/>
  <c r="N411" i="2" s="1"/>
  <c r="L412" i="2"/>
  <c r="M412" i="2" s="1"/>
  <c r="N412" i="2" s="1"/>
  <c r="L413" i="2"/>
  <c r="M413" i="2" s="1"/>
  <c r="N413" i="2" s="1"/>
  <c r="L414" i="2"/>
  <c r="M414" i="2" s="1"/>
  <c r="N414" i="2" s="1"/>
  <c r="L415" i="2"/>
  <c r="M415" i="2" s="1"/>
  <c r="N415" i="2" s="1"/>
  <c r="L416" i="2"/>
  <c r="M416" i="2" s="1"/>
  <c r="N416" i="2" s="1"/>
  <c r="L417" i="2"/>
  <c r="M417" i="2" s="1"/>
  <c r="N417" i="2" s="1"/>
  <c r="L418" i="2"/>
  <c r="M418" i="2" s="1"/>
  <c r="N418" i="2" s="1"/>
  <c r="L419" i="2"/>
  <c r="M419" i="2" s="1"/>
  <c r="N419" i="2" s="1"/>
  <c r="L420" i="2"/>
  <c r="M420" i="2" s="1"/>
  <c r="N420" i="2" s="1"/>
  <c r="L421" i="2"/>
  <c r="M421" i="2" s="1"/>
  <c r="N421" i="2" s="1"/>
  <c r="L422" i="2"/>
  <c r="M422" i="2" s="1"/>
  <c r="N422" i="2" s="1"/>
  <c r="L423" i="2"/>
  <c r="M423" i="2" s="1"/>
  <c r="N423" i="2" s="1"/>
  <c r="L424" i="2"/>
  <c r="M424" i="2" s="1"/>
  <c r="N424" i="2" s="1"/>
  <c r="L425" i="2"/>
  <c r="M425" i="2" s="1"/>
  <c r="N425" i="2" s="1"/>
  <c r="L426" i="2"/>
  <c r="M426" i="2" s="1"/>
  <c r="N426" i="2" s="1"/>
  <c r="L427" i="2"/>
  <c r="M427" i="2" s="1"/>
  <c r="N427" i="2" s="1"/>
  <c r="L428" i="2"/>
  <c r="M428" i="2" s="1"/>
  <c r="N428" i="2" s="1"/>
  <c r="L429" i="2"/>
  <c r="M429" i="2" s="1"/>
  <c r="N429" i="2" s="1"/>
  <c r="L430" i="2"/>
  <c r="M430" i="2" s="1"/>
  <c r="N430" i="2" s="1"/>
  <c r="L431" i="2"/>
  <c r="M431" i="2" s="1"/>
  <c r="N431" i="2" s="1"/>
  <c r="L432" i="2"/>
  <c r="M432" i="2" s="1"/>
  <c r="N432" i="2" s="1"/>
  <c r="L433" i="2"/>
  <c r="M433" i="2" s="1"/>
  <c r="N433" i="2" s="1"/>
  <c r="L434" i="2"/>
  <c r="M434" i="2" s="1"/>
  <c r="N434" i="2" s="1"/>
  <c r="L435" i="2"/>
  <c r="M435" i="2" s="1"/>
  <c r="N435" i="2" s="1"/>
  <c r="L436" i="2"/>
  <c r="M436" i="2" s="1"/>
  <c r="N436" i="2" s="1"/>
  <c r="L437" i="2"/>
  <c r="M437" i="2" s="1"/>
  <c r="N437" i="2" s="1"/>
  <c r="L438" i="2"/>
  <c r="M438" i="2" s="1"/>
  <c r="N438" i="2" s="1"/>
  <c r="L439" i="2"/>
  <c r="M439" i="2" s="1"/>
  <c r="N439" i="2" s="1"/>
  <c r="L440" i="2"/>
  <c r="M440" i="2" s="1"/>
  <c r="N440" i="2" s="1"/>
  <c r="L441" i="2"/>
  <c r="M441" i="2" s="1"/>
  <c r="N441" i="2" s="1"/>
  <c r="L442" i="2"/>
  <c r="M442" i="2" s="1"/>
  <c r="N442" i="2" s="1"/>
  <c r="L443" i="2"/>
  <c r="M443" i="2" s="1"/>
  <c r="N443" i="2" s="1"/>
  <c r="L444" i="2"/>
  <c r="M444" i="2" s="1"/>
  <c r="N444" i="2" s="1"/>
  <c r="L445" i="2"/>
  <c r="M445" i="2" s="1"/>
  <c r="N445" i="2" s="1"/>
  <c r="L446" i="2"/>
  <c r="M446" i="2" s="1"/>
  <c r="N446" i="2" s="1"/>
  <c r="L447" i="2"/>
  <c r="M447" i="2" s="1"/>
  <c r="N447" i="2" s="1"/>
  <c r="L448" i="2"/>
  <c r="M448" i="2" s="1"/>
  <c r="N448" i="2" s="1"/>
  <c r="L449" i="2"/>
  <c r="M449" i="2" s="1"/>
  <c r="N449" i="2" s="1"/>
  <c r="L450" i="2"/>
  <c r="M450" i="2" s="1"/>
  <c r="N450" i="2" s="1"/>
  <c r="L451" i="2"/>
  <c r="M451" i="2" s="1"/>
  <c r="N451" i="2" s="1"/>
  <c r="L452" i="2"/>
  <c r="M452" i="2" s="1"/>
  <c r="N452" i="2" s="1"/>
  <c r="L453" i="2"/>
  <c r="M453" i="2" s="1"/>
  <c r="N453" i="2" s="1"/>
  <c r="L454" i="2"/>
  <c r="M454" i="2" s="1"/>
  <c r="N454" i="2" s="1"/>
  <c r="L455" i="2"/>
  <c r="M455" i="2" s="1"/>
  <c r="N455" i="2" s="1"/>
  <c r="L456" i="2"/>
  <c r="M456" i="2" s="1"/>
  <c r="N456" i="2" s="1"/>
  <c r="L457" i="2"/>
  <c r="M457" i="2" s="1"/>
  <c r="N457" i="2" s="1"/>
  <c r="L458" i="2"/>
  <c r="M458" i="2" s="1"/>
  <c r="N458" i="2" s="1"/>
  <c r="L459" i="2"/>
  <c r="M459" i="2" s="1"/>
  <c r="N459" i="2" s="1"/>
  <c r="L460" i="2"/>
  <c r="M460" i="2" s="1"/>
  <c r="N460" i="2" s="1"/>
  <c r="L461" i="2"/>
  <c r="M461" i="2" s="1"/>
  <c r="N461" i="2" s="1"/>
  <c r="L462" i="2"/>
  <c r="M462" i="2" s="1"/>
  <c r="N462" i="2" s="1"/>
  <c r="L463" i="2"/>
  <c r="M463" i="2" s="1"/>
  <c r="N463" i="2" s="1"/>
  <c r="L464" i="2"/>
  <c r="M464" i="2" s="1"/>
  <c r="N464" i="2" s="1"/>
  <c r="L465" i="2"/>
  <c r="M465" i="2" s="1"/>
  <c r="N465" i="2" s="1"/>
  <c r="L466" i="2"/>
  <c r="M466" i="2" s="1"/>
  <c r="N466" i="2" s="1"/>
  <c r="L467" i="2"/>
  <c r="M467" i="2" s="1"/>
  <c r="N467" i="2" s="1"/>
  <c r="L468" i="2"/>
  <c r="M468" i="2" s="1"/>
  <c r="N468" i="2" s="1"/>
  <c r="L469" i="2"/>
  <c r="M469" i="2" s="1"/>
  <c r="N469" i="2" s="1"/>
  <c r="L470" i="2"/>
  <c r="M470" i="2" s="1"/>
  <c r="N470" i="2" s="1"/>
  <c r="L471" i="2"/>
  <c r="M471" i="2" s="1"/>
  <c r="N471" i="2" s="1"/>
  <c r="L472" i="2"/>
  <c r="M472" i="2" s="1"/>
  <c r="N472" i="2" s="1"/>
  <c r="L473" i="2"/>
  <c r="M473" i="2" s="1"/>
  <c r="N473" i="2" s="1"/>
  <c r="L474" i="2"/>
  <c r="M474" i="2" s="1"/>
  <c r="N474" i="2" s="1"/>
  <c r="L475" i="2"/>
  <c r="M475" i="2" s="1"/>
  <c r="N475" i="2" s="1"/>
  <c r="L476" i="2"/>
  <c r="M476" i="2" s="1"/>
  <c r="N476" i="2" s="1"/>
  <c r="L477" i="2"/>
  <c r="M477" i="2" s="1"/>
  <c r="N477" i="2" s="1"/>
  <c r="L478" i="2"/>
  <c r="M478" i="2" s="1"/>
  <c r="N478" i="2" s="1"/>
  <c r="L479" i="2"/>
  <c r="M479" i="2" s="1"/>
  <c r="N479" i="2" s="1"/>
  <c r="L480" i="2"/>
  <c r="M480" i="2" s="1"/>
  <c r="N480" i="2" s="1"/>
  <c r="L481" i="2"/>
  <c r="M481" i="2" s="1"/>
  <c r="N481" i="2" s="1"/>
  <c r="L482" i="2"/>
  <c r="M482" i="2" s="1"/>
  <c r="N482" i="2" s="1"/>
  <c r="L483" i="2"/>
  <c r="M483" i="2" s="1"/>
  <c r="N483" i="2" s="1"/>
  <c r="L484" i="2"/>
  <c r="M484" i="2" s="1"/>
  <c r="N484" i="2" s="1"/>
  <c r="L485" i="2"/>
  <c r="M485" i="2" s="1"/>
  <c r="N485" i="2" s="1"/>
  <c r="L486" i="2"/>
  <c r="M486" i="2" s="1"/>
  <c r="N486" i="2" s="1"/>
  <c r="L487" i="2"/>
  <c r="M487" i="2" s="1"/>
  <c r="N487" i="2" s="1"/>
  <c r="L488" i="2"/>
  <c r="M488" i="2" s="1"/>
  <c r="N488" i="2" s="1"/>
  <c r="L489" i="2"/>
  <c r="M489" i="2" s="1"/>
  <c r="N489" i="2" s="1"/>
  <c r="L490" i="2"/>
  <c r="M490" i="2" s="1"/>
  <c r="N490" i="2" s="1"/>
  <c r="L491" i="2"/>
  <c r="M491" i="2" s="1"/>
  <c r="N491" i="2" s="1"/>
  <c r="L492" i="2"/>
  <c r="M492" i="2" s="1"/>
  <c r="N492" i="2" s="1"/>
  <c r="L493" i="2"/>
  <c r="M493" i="2" s="1"/>
  <c r="N493" i="2" s="1"/>
  <c r="L494" i="2"/>
  <c r="M494" i="2" s="1"/>
  <c r="N494" i="2" s="1"/>
  <c r="L495" i="2"/>
  <c r="M495" i="2" s="1"/>
  <c r="N495" i="2" s="1"/>
  <c r="L496" i="2"/>
  <c r="M496" i="2" s="1"/>
  <c r="N496" i="2" s="1"/>
  <c r="L497" i="2"/>
  <c r="M497" i="2" s="1"/>
  <c r="N497" i="2" s="1"/>
  <c r="L498" i="2"/>
  <c r="M498" i="2" s="1"/>
  <c r="N498" i="2" s="1"/>
  <c r="L499" i="2"/>
  <c r="M499" i="2" s="1"/>
  <c r="N499" i="2" s="1"/>
  <c r="L500" i="2"/>
  <c r="M500" i="2" s="1"/>
  <c r="N500" i="2" s="1"/>
  <c r="L501" i="2"/>
  <c r="M501" i="2" s="1"/>
  <c r="N501" i="2" s="1"/>
  <c r="L502" i="2"/>
  <c r="M502" i="2" s="1"/>
  <c r="N502" i="2" s="1"/>
  <c r="L503" i="2"/>
  <c r="M503" i="2" s="1"/>
  <c r="N503" i="2" s="1"/>
  <c r="L504" i="2"/>
  <c r="M504" i="2" s="1"/>
  <c r="N504" i="2" s="1"/>
  <c r="L505" i="2"/>
  <c r="M505" i="2" s="1"/>
  <c r="N505" i="2" s="1"/>
  <c r="L506" i="2"/>
  <c r="M506" i="2" s="1"/>
  <c r="N506" i="2" s="1"/>
  <c r="L507" i="2"/>
  <c r="M507" i="2" s="1"/>
  <c r="N507" i="2" s="1"/>
  <c r="L508" i="2"/>
  <c r="M508" i="2" s="1"/>
  <c r="N508" i="2" s="1"/>
  <c r="L509" i="2"/>
  <c r="M509" i="2" s="1"/>
  <c r="N509" i="2" s="1"/>
  <c r="L510" i="2"/>
  <c r="M510" i="2" s="1"/>
  <c r="N510" i="2" s="1"/>
  <c r="L511" i="2"/>
  <c r="M511" i="2" s="1"/>
  <c r="N511" i="2" s="1"/>
  <c r="L512" i="2"/>
  <c r="M512" i="2" s="1"/>
  <c r="N512" i="2" s="1"/>
  <c r="L513" i="2"/>
  <c r="M513" i="2" s="1"/>
  <c r="N513" i="2" s="1"/>
  <c r="L514" i="2"/>
  <c r="M514" i="2" s="1"/>
  <c r="N514" i="2" s="1"/>
  <c r="L515" i="2"/>
  <c r="M515" i="2" s="1"/>
  <c r="N515" i="2" s="1"/>
  <c r="L516" i="2"/>
  <c r="M516" i="2" s="1"/>
  <c r="N516" i="2" s="1"/>
  <c r="L517" i="2"/>
  <c r="M517" i="2" s="1"/>
  <c r="N517" i="2" s="1"/>
  <c r="L518" i="2"/>
  <c r="M518" i="2" s="1"/>
  <c r="N518" i="2" s="1"/>
  <c r="L519" i="2"/>
  <c r="M519" i="2" s="1"/>
  <c r="N519" i="2" s="1"/>
  <c r="L520" i="2"/>
  <c r="M520" i="2" s="1"/>
  <c r="N520" i="2" s="1"/>
  <c r="L521" i="2"/>
  <c r="M521" i="2" s="1"/>
  <c r="N521" i="2" s="1"/>
  <c r="L522" i="2"/>
  <c r="M522" i="2" s="1"/>
  <c r="N522" i="2" s="1"/>
  <c r="L523" i="2"/>
  <c r="M523" i="2" s="1"/>
  <c r="N523" i="2" s="1"/>
  <c r="L524" i="2"/>
  <c r="M524" i="2" s="1"/>
  <c r="N524" i="2" s="1"/>
  <c r="L525" i="2"/>
  <c r="M525" i="2" s="1"/>
  <c r="N525" i="2" s="1"/>
  <c r="L526" i="2"/>
  <c r="M526" i="2" s="1"/>
  <c r="N526" i="2" s="1"/>
  <c r="L527" i="2"/>
  <c r="M527" i="2" s="1"/>
  <c r="N527" i="2" s="1"/>
  <c r="L528" i="2"/>
  <c r="M528" i="2" s="1"/>
  <c r="N528" i="2" s="1"/>
  <c r="L529" i="2"/>
  <c r="M529" i="2" s="1"/>
  <c r="N529" i="2" s="1"/>
  <c r="L530" i="2"/>
  <c r="M530" i="2" s="1"/>
  <c r="N530" i="2" s="1"/>
  <c r="L531" i="2"/>
  <c r="M531" i="2" s="1"/>
  <c r="N531" i="2" s="1"/>
  <c r="L532" i="2"/>
  <c r="M532" i="2" s="1"/>
  <c r="N532" i="2" s="1"/>
  <c r="L533" i="2"/>
  <c r="M533" i="2" s="1"/>
  <c r="N533" i="2" s="1"/>
  <c r="L534" i="2"/>
  <c r="M534" i="2" s="1"/>
  <c r="N534" i="2" s="1"/>
  <c r="L535" i="2"/>
  <c r="M535" i="2" s="1"/>
  <c r="N535" i="2" s="1"/>
  <c r="L536" i="2"/>
  <c r="M536" i="2" s="1"/>
  <c r="N536" i="2" s="1"/>
  <c r="L537" i="2"/>
  <c r="M537" i="2" s="1"/>
  <c r="N537" i="2" s="1"/>
  <c r="L538" i="2"/>
  <c r="M538" i="2" s="1"/>
  <c r="N538" i="2" s="1"/>
  <c r="L539" i="2"/>
  <c r="M539" i="2" s="1"/>
  <c r="N539" i="2" s="1"/>
  <c r="L540" i="2"/>
  <c r="M540" i="2" s="1"/>
  <c r="N540" i="2" s="1"/>
  <c r="L541" i="2"/>
  <c r="M541" i="2" s="1"/>
  <c r="N541" i="2" s="1"/>
  <c r="L542" i="2"/>
  <c r="M542" i="2" s="1"/>
  <c r="N542" i="2" s="1"/>
  <c r="L543" i="2"/>
  <c r="M543" i="2" s="1"/>
  <c r="N543" i="2" s="1"/>
  <c r="L544" i="2"/>
  <c r="M544" i="2" s="1"/>
  <c r="N544" i="2" s="1"/>
  <c r="L545" i="2"/>
  <c r="M545" i="2" s="1"/>
  <c r="N545" i="2" s="1"/>
  <c r="L546" i="2"/>
  <c r="M546" i="2" s="1"/>
  <c r="N546" i="2" s="1"/>
  <c r="L547" i="2"/>
  <c r="M547" i="2" s="1"/>
  <c r="N547" i="2" s="1"/>
  <c r="L548" i="2"/>
  <c r="M548" i="2" s="1"/>
  <c r="N548" i="2" s="1"/>
  <c r="L549" i="2"/>
  <c r="M549" i="2" s="1"/>
  <c r="N549" i="2" s="1"/>
  <c r="L550" i="2"/>
  <c r="M550" i="2" s="1"/>
  <c r="N550" i="2" s="1"/>
  <c r="L551" i="2"/>
  <c r="M551" i="2" s="1"/>
  <c r="N551" i="2" s="1"/>
  <c r="L552" i="2"/>
  <c r="M552" i="2" s="1"/>
  <c r="N552" i="2" s="1"/>
  <c r="L553" i="2"/>
  <c r="M553" i="2" s="1"/>
  <c r="N553" i="2" s="1"/>
  <c r="L554" i="2"/>
  <c r="M554" i="2" s="1"/>
  <c r="N554" i="2" s="1"/>
  <c r="L555" i="2"/>
  <c r="M555" i="2" s="1"/>
  <c r="N555" i="2" s="1"/>
  <c r="L556" i="2"/>
  <c r="M556" i="2" s="1"/>
  <c r="N556" i="2" s="1"/>
  <c r="L557" i="2"/>
  <c r="M557" i="2" s="1"/>
  <c r="N557" i="2" s="1"/>
  <c r="L558" i="2"/>
  <c r="M558" i="2" s="1"/>
  <c r="N558" i="2" s="1"/>
  <c r="L559" i="2"/>
  <c r="M559" i="2" s="1"/>
  <c r="N559" i="2" s="1"/>
  <c r="L560" i="2"/>
  <c r="M560" i="2" s="1"/>
  <c r="N560" i="2" s="1"/>
  <c r="L561" i="2"/>
  <c r="M561" i="2" s="1"/>
  <c r="N561" i="2" s="1"/>
  <c r="L562" i="2"/>
  <c r="M562" i="2" s="1"/>
  <c r="N562" i="2" s="1"/>
  <c r="L563" i="2"/>
  <c r="M563" i="2" s="1"/>
  <c r="N563" i="2" s="1"/>
  <c r="L564" i="2"/>
  <c r="M564" i="2" s="1"/>
  <c r="N564" i="2" s="1"/>
  <c r="L565" i="2"/>
  <c r="M565" i="2" s="1"/>
  <c r="N565" i="2" s="1"/>
  <c r="L566" i="2"/>
  <c r="M566" i="2" s="1"/>
  <c r="N566" i="2" s="1"/>
  <c r="L567" i="2"/>
  <c r="M567" i="2" s="1"/>
  <c r="N567" i="2" s="1"/>
  <c r="L568" i="2"/>
  <c r="M568" i="2" s="1"/>
  <c r="N568" i="2" s="1"/>
  <c r="L569" i="2"/>
  <c r="M569" i="2" s="1"/>
  <c r="N569" i="2" s="1"/>
  <c r="L570" i="2"/>
  <c r="M570" i="2" s="1"/>
  <c r="N570" i="2" s="1"/>
  <c r="L571" i="2"/>
  <c r="M571" i="2" s="1"/>
  <c r="N571" i="2" s="1"/>
  <c r="L572" i="2"/>
  <c r="M572" i="2" s="1"/>
  <c r="N572" i="2" s="1"/>
  <c r="L573" i="2"/>
  <c r="M573" i="2" s="1"/>
  <c r="N573" i="2" s="1"/>
  <c r="L574" i="2"/>
  <c r="M574" i="2" s="1"/>
  <c r="N574" i="2" s="1"/>
  <c r="L575" i="2"/>
  <c r="M575" i="2" s="1"/>
  <c r="N575" i="2" s="1"/>
  <c r="L576" i="2"/>
  <c r="M576" i="2" s="1"/>
  <c r="N576" i="2" s="1"/>
  <c r="L577" i="2"/>
  <c r="M577" i="2" s="1"/>
  <c r="N577" i="2" s="1"/>
  <c r="L578" i="2"/>
  <c r="M578" i="2" s="1"/>
  <c r="N578" i="2" s="1"/>
  <c r="L579" i="2"/>
  <c r="M579" i="2" s="1"/>
  <c r="N579" i="2" s="1"/>
  <c r="L580" i="2"/>
  <c r="M580" i="2" s="1"/>
  <c r="N580" i="2" s="1"/>
  <c r="L581" i="2"/>
  <c r="M581" i="2" s="1"/>
  <c r="N581" i="2" s="1"/>
  <c r="L582" i="2"/>
  <c r="M582" i="2" s="1"/>
  <c r="N582" i="2" s="1"/>
  <c r="L583" i="2"/>
  <c r="M583" i="2" s="1"/>
  <c r="N583" i="2" s="1"/>
  <c r="L584" i="2"/>
  <c r="M584" i="2" s="1"/>
  <c r="N584" i="2" s="1"/>
  <c r="L585" i="2"/>
  <c r="M585" i="2" s="1"/>
  <c r="N585" i="2" s="1"/>
  <c r="L586" i="2"/>
  <c r="M586" i="2" s="1"/>
  <c r="N586" i="2" s="1"/>
  <c r="L587" i="2"/>
  <c r="M587" i="2" s="1"/>
  <c r="N587" i="2" s="1"/>
  <c r="L588" i="2"/>
  <c r="M588" i="2" s="1"/>
  <c r="N588" i="2" s="1"/>
  <c r="L589" i="2"/>
  <c r="M589" i="2" s="1"/>
  <c r="N589" i="2" s="1"/>
  <c r="L590" i="2"/>
  <c r="M590" i="2" s="1"/>
  <c r="N590" i="2" s="1"/>
  <c r="L591" i="2"/>
  <c r="M591" i="2" s="1"/>
  <c r="N591" i="2" s="1"/>
  <c r="L592" i="2"/>
  <c r="M592" i="2" s="1"/>
  <c r="N592" i="2" s="1"/>
  <c r="L593" i="2"/>
  <c r="M593" i="2" s="1"/>
  <c r="N593" i="2" s="1"/>
  <c r="L594" i="2"/>
  <c r="M594" i="2" s="1"/>
  <c r="N594" i="2" s="1"/>
  <c r="L595" i="2"/>
  <c r="M595" i="2" s="1"/>
  <c r="N595" i="2" s="1"/>
  <c r="L596" i="2"/>
  <c r="M596" i="2" s="1"/>
  <c r="N596" i="2" s="1"/>
  <c r="L597" i="2"/>
  <c r="M597" i="2" s="1"/>
  <c r="N597" i="2" s="1"/>
  <c r="L598" i="2"/>
  <c r="M598" i="2" s="1"/>
  <c r="N598" i="2" s="1"/>
  <c r="L599" i="2"/>
  <c r="M599" i="2" s="1"/>
  <c r="N599" i="2" s="1"/>
  <c r="L600" i="2"/>
  <c r="M600" i="2" s="1"/>
  <c r="N600" i="2" s="1"/>
  <c r="L601" i="2"/>
  <c r="M601" i="2" s="1"/>
  <c r="N601" i="2" s="1"/>
  <c r="L602" i="2"/>
  <c r="M602" i="2" s="1"/>
  <c r="N602" i="2" s="1"/>
  <c r="L603" i="2"/>
  <c r="M603" i="2" s="1"/>
  <c r="N603" i="2" s="1"/>
  <c r="L604" i="2"/>
  <c r="M604" i="2" s="1"/>
  <c r="N604" i="2" s="1"/>
  <c r="L605" i="2"/>
  <c r="M605" i="2" s="1"/>
  <c r="N605" i="2" s="1"/>
  <c r="L606" i="2"/>
  <c r="M606" i="2" s="1"/>
  <c r="N606" i="2" s="1"/>
  <c r="L607" i="2"/>
  <c r="M607" i="2" s="1"/>
  <c r="N607" i="2" s="1"/>
  <c r="L608" i="2"/>
  <c r="M608" i="2" s="1"/>
  <c r="N608" i="2" s="1"/>
  <c r="L609" i="2"/>
  <c r="M609" i="2" s="1"/>
  <c r="N609" i="2" s="1"/>
  <c r="L610" i="2"/>
  <c r="M610" i="2" s="1"/>
  <c r="N610" i="2" s="1"/>
  <c r="L611" i="2"/>
  <c r="M611" i="2" s="1"/>
  <c r="N611" i="2" s="1"/>
  <c r="L612" i="2"/>
  <c r="M612" i="2" s="1"/>
  <c r="N612" i="2" s="1"/>
  <c r="L613" i="2"/>
  <c r="M613" i="2" s="1"/>
  <c r="N613" i="2" s="1"/>
  <c r="L614" i="2"/>
  <c r="M614" i="2" s="1"/>
  <c r="N614" i="2" s="1"/>
  <c r="L615" i="2"/>
  <c r="M615" i="2" s="1"/>
  <c r="N615" i="2" s="1"/>
  <c r="L616" i="2"/>
  <c r="M616" i="2" s="1"/>
  <c r="N616" i="2" s="1"/>
  <c r="L617" i="2"/>
  <c r="M617" i="2" s="1"/>
  <c r="N617" i="2" s="1"/>
  <c r="L618" i="2"/>
  <c r="M618" i="2" s="1"/>
  <c r="N618" i="2" s="1"/>
  <c r="L619" i="2"/>
  <c r="M619" i="2" s="1"/>
  <c r="N619" i="2" s="1"/>
  <c r="L620" i="2"/>
  <c r="M620" i="2" s="1"/>
  <c r="N620" i="2" s="1"/>
  <c r="L621" i="2"/>
  <c r="M621" i="2" s="1"/>
  <c r="N621" i="2" s="1"/>
  <c r="L622" i="2"/>
  <c r="M622" i="2" s="1"/>
  <c r="N622" i="2" s="1"/>
  <c r="L623" i="2"/>
  <c r="M623" i="2" s="1"/>
  <c r="N623" i="2" s="1"/>
  <c r="L624" i="2"/>
  <c r="M624" i="2" s="1"/>
  <c r="N624" i="2" s="1"/>
  <c r="L625" i="2"/>
  <c r="M625" i="2" s="1"/>
  <c r="N625" i="2" s="1"/>
  <c r="L626" i="2"/>
  <c r="M626" i="2" s="1"/>
  <c r="N626" i="2" s="1"/>
  <c r="L627" i="2"/>
  <c r="M627" i="2" s="1"/>
  <c r="N627" i="2" s="1"/>
  <c r="L628" i="2"/>
  <c r="M628" i="2" s="1"/>
  <c r="N628" i="2" s="1"/>
  <c r="L629" i="2"/>
  <c r="M629" i="2" s="1"/>
  <c r="N629" i="2" s="1"/>
  <c r="L630" i="2"/>
  <c r="M630" i="2" s="1"/>
  <c r="N630" i="2" s="1"/>
  <c r="L631" i="2"/>
  <c r="M631" i="2" s="1"/>
  <c r="N631" i="2" s="1"/>
  <c r="L632" i="2"/>
  <c r="M632" i="2" s="1"/>
  <c r="N632" i="2" s="1"/>
  <c r="L633" i="2"/>
  <c r="M633" i="2" s="1"/>
  <c r="N633" i="2" s="1"/>
  <c r="L634" i="2"/>
  <c r="M634" i="2" s="1"/>
  <c r="N634" i="2" s="1"/>
  <c r="L635" i="2"/>
  <c r="M635" i="2" s="1"/>
  <c r="N635" i="2" s="1"/>
  <c r="L636" i="2"/>
  <c r="M636" i="2" s="1"/>
  <c r="N636" i="2" s="1"/>
  <c r="L637" i="2"/>
  <c r="M637" i="2" s="1"/>
  <c r="N637" i="2" s="1"/>
  <c r="L638" i="2"/>
  <c r="M638" i="2" s="1"/>
  <c r="N638" i="2" s="1"/>
  <c r="L639" i="2"/>
  <c r="M639" i="2" s="1"/>
  <c r="N639" i="2" s="1"/>
  <c r="L640" i="2"/>
  <c r="M640" i="2" s="1"/>
  <c r="N640" i="2" s="1"/>
  <c r="L641" i="2"/>
  <c r="M641" i="2" s="1"/>
  <c r="N641" i="2" s="1"/>
  <c r="L642" i="2"/>
  <c r="M642" i="2" s="1"/>
  <c r="N642" i="2" s="1"/>
  <c r="L643" i="2"/>
  <c r="M643" i="2" s="1"/>
  <c r="N643" i="2" s="1"/>
  <c r="L644" i="2"/>
  <c r="M644" i="2" s="1"/>
  <c r="N644" i="2" s="1"/>
  <c r="L645" i="2"/>
  <c r="M645" i="2" s="1"/>
  <c r="N645" i="2" s="1"/>
  <c r="L646" i="2"/>
  <c r="M646" i="2" s="1"/>
  <c r="N646" i="2" s="1"/>
  <c r="L647" i="2"/>
  <c r="M647" i="2" s="1"/>
  <c r="N647" i="2" s="1"/>
  <c r="L648" i="2"/>
  <c r="M648" i="2" s="1"/>
  <c r="N648" i="2" s="1"/>
  <c r="L649" i="2"/>
  <c r="M649" i="2" s="1"/>
  <c r="N649" i="2" s="1"/>
  <c r="L650" i="2"/>
  <c r="M650" i="2" s="1"/>
  <c r="N650" i="2" s="1"/>
  <c r="L651" i="2"/>
  <c r="M651" i="2" s="1"/>
  <c r="N651" i="2" s="1"/>
  <c r="L652" i="2"/>
  <c r="M652" i="2" s="1"/>
  <c r="N652" i="2" s="1"/>
  <c r="L653" i="2"/>
  <c r="M653" i="2" s="1"/>
  <c r="N653" i="2" s="1"/>
  <c r="L654" i="2"/>
  <c r="M654" i="2" s="1"/>
  <c r="N654" i="2" s="1"/>
  <c r="L655" i="2"/>
  <c r="M655" i="2" s="1"/>
  <c r="N655" i="2" s="1"/>
  <c r="L656" i="2"/>
  <c r="M656" i="2" s="1"/>
  <c r="N656" i="2" s="1"/>
  <c r="L657" i="2"/>
  <c r="M657" i="2" s="1"/>
  <c r="N657" i="2" s="1"/>
  <c r="L658" i="2"/>
  <c r="M658" i="2" s="1"/>
  <c r="N658" i="2" s="1"/>
  <c r="L659" i="2"/>
  <c r="M659" i="2" s="1"/>
  <c r="N659" i="2" s="1"/>
  <c r="L660" i="2"/>
  <c r="M660" i="2" s="1"/>
  <c r="N660" i="2" s="1"/>
  <c r="L661" i="2"/>
  <c r="M661" i="2" s="1"/>
  <c r="N661" i="2" s="1"/>
  <c r="L662" i="2"/>
  <c r="M662" i="2" s="1"/>
  <c r="N662" i="2" s="1"/>
  <c r="L663" i="2"/>
  <c r="M663" i="2" s="1"/>
  <c r="N663" i="2" s="1"/>
  <c r="L664" i="2"/>
  <c r="M664" i="2" s="1"/>
  <c r="N664" i="2" s="1"/>
  <c r="L665" i="2"/>
  <c r="M665" i="2" s="1"/>
  <c r="N665" i="2" s="1"/>
  <c r="L666" i="2"/>
  <c r="M666" i="2" s="1"/>
  <c r="N666" i="2" s="1"/>
  <c r="L667" i="2"/>
  <c r="M667" i="2" s="1"/>
  <c r="N667" i="2" s="1"/>
  <c r="L668" i="2"/>
  <c r="M668" i="2" s="1"/>
  <c r="N668" i="2" s="1"/>
  <c r="L669" i="2"/>
  <c r="M669" i="2" s="1"/>
  <c r="N669" i="2" s="1"/>
  <c r="L670" i="2"/>
  <c r="M670" i="2" s="1"/>
  <c r="N670" i="2" s="1"/>
  <c r="L671" i="2"/>
  <c r="M671" i="2" s="1"/>
  <c r="N671" i="2" s="1"/>
  <c r="L672" i="2"/>
  <c r="M672" i="2" s="1"/>
  <c r="N672" i="2" s="1"/>
  <c r="L673" i="2"/>
  <c r="M673" i="2" s="1"/>
  <c r="N673" i="2" s="1"/>
  <c r="L674" i="2"/>
  <c r="M674" i="2" s="1"/>
  <c r="N674" i="2" s="1"/>
  <c r="L675" i="2"/>
  <c r="M675" i="2" s="1"/>
  <c r="N675" i="2" s="1"/>
  <c r="L676" i="2"/>
  <c r="M676" i="2" s="1"/>
  <c r="N676" i="2" s="1"/>
  <c r="L677" i="2"/>
  <c r="M677" i="2" s="1"/>
  <c r="N677" i="2" s="1"/>
  <c r="L678" i="2"/>
  <c r="M678" i="2" s="1"/>
  <c r="N678" i="2" s="1"/>
  <c r="L679" i="2"/>
  <c r="M679" i="2" s="1"/>
  <c r="N679" i="2" s="1"/>
  <c r="L680" i="2"/>
  <c r="M680" i="2" s="1"/>
  <c r="N680" i="2" s="1"/>
  <c r="L681" i="2"/>
  <c r="M681" i="2" s="1"/>
  <c r="N681" i="2" s="1"/>
  <c r="L682" i="2"/>
  <c r="M682" i="2" s="1"/>
  <c r="N682" i="2" s="1"/>
  <c r="L683" i="2"/>
  <c r="M683" i="2" s="1"/>
  <c r="N683" i="2" s="1"/>
  <c r="L684" i="2"/>
  <c r="M684" i="2" s="1"/>
  <c r="N684" i="2" s="1"/>
  <c r="L685" i="2"/>
  <c r="M685" i="2" s="1"/>
  <c r="N685" i="2" s="1"/>
  <c r="L686" i="2"/>
  <c r="M686" i="2" s="1"/>
  <c r="N686" i="2" s="1"/>
  <c r="L687" i="2"/>
  <c r="M687" i="2" s="1"/>
  <c r="N687" i="2" s="1"/>
  <c r="L688" i="2"/>
  <c r="M688" i="2" s="1"/>
  <c r="N688" i="2" s="1"/>
  <c r="L689" i="2"/>
  <c r="M689" i="2" s="1"/>
  <c r="N689" i="2" s="1"/>
  <c r="L690" i="2"/>
  <c r="M690" i="2" s="1"/>
  <c r="N690" i="2" s="1"/>
  <c r="L691" i="2"/>
  <c r="M691" i="2" s="1"/>
  <c r="N691" i="2" s="1"/>
  <c r="L692" i="2"/>
  <c r="M692" i="2" s="1"/>
  <c r="N692" i="2" s="1"/>
  <c r="L693" i="2"/>
  <c r="M693" i="2" s="1"/>
  <c r="N693" i="2" s="1"/>
  <c r="L694" i="2"/>
  <c r="M694" i="2" s="1"/>
  <c r="N694" i="2" s="1"/>
  <c r="L695" i="2"/>
  <c r="M695" i="2" s="1"/>
  <c r="N695" i="2" s="1"/>
  <c r="L696" i="2"/>
  <c r="M696" i="2" s="1"/>
  <c r="N696" i="2" s="1"/>
  <c r="L697" i="2"/>
  <c r="M697" i="2" s="1"/>
  <c r="N697" i="2" s="1"/>
  <c r="L698" i="2"/>
  <c r="M698" i="2" s="1"/>
  <c r="N698" i="2" s="1"/>
  <c r="L699" i="2"/>
  <c r="M699" i="2" s="1"/>
  <c r="N699" i="2" s="1"/>
  <c r="L700" i="2"/>
  <c r="M700" i="2" s="1"/>
  <c r="N700" i="2" s="1"/>
  <c r="L701" i="2"/>
  <c r="M701" i="2" s="1"/>
  <c r="N701" i="2" s="1"/>
  <c r="L702" i="2"/>
  <c r="M702" i="2" s="1"/>
  <c r="N702" i="2" s="1"/>
  <c r="L703" i="2"/>
  <c r="M703" i="2" s="1"/>
  <c r="N703" i="2" s="1"/>
  <c r="L704" i="2"/>
  <c r="M704" i="2" s="1"/>
  <c r="N704" i="2" s="1"/>
  <c r="L705" i="2"/>
  <c r="M705" i="2" s="1"/>
  <c r="N705" i="2" s="1"/>
  <c r="L706" i="2"/>
  <c r="M706" i="2" s="1"/>
  <c r="N706" i="2" s="1"/>
  <c r="L707" i="2"/>
  <c r="M707" i="2" s="1"/>
  <c r="N707" i="2" s="1"/>
  <c r="L708" i="2"/>
  <c r="M708" i="2" s="1"/>
  <c r="N708" i="2" s="1"/>
  <c r="L709" i="2"/>
  <c r="M709" i="2" s="1"/>
  <c r="N709" i="2" s="1"/>
  <c r="L710" i="2"/>
  <c r="M710" i="2" s="1"/>
  <c r="N710" i="2" s="1"/>
  <c r="L711" i="2"/>
  <c r="M711" i="2" s="1"/>
  <c r="N711" i="2" s="1"/>
  <c r="L712" i="2"/>
  <c r="M712" i="2" s="1"/>
  <c r="N712" i="2" s="1"/>
  <c r="L713" i="2"/>
  <c r="M713" i="2" s="1"/>
  <c r="N713" i="2" s="1"/>
  <c r="L714" i="2"/>
  <c r="M714" i="2" s="1"/>
  <c r="N714" i="2" s="1"/>
  <c r="L715" i="2"/>
  <c r="M715" i="2" s="1"/>
  <c r="N715" i="2" s="1"/>
  <c r="L716" i="2"/>
  <c r="M716" i="2" s="1"/>
  <c r="N716" i="2" s="1"/>
  <c r="L717" i="2"/>
  <c r="M717" i="2" s="1"/>
  <c r="N717" i="2" s="1"/>
  <c r="L718" i="2"/>
  <c r="M718" i="2" s="1"/>
  <c r="N718" i="2" s="1"/>
  <c r="L719" i="2"/>
  <c r="M719" i="2" s="1"/>
  <c r="N719" i="2" s="1"/>
  <c r="L720" i="2"/>
  <c r="M720" i="2" s="1"/>
  <c r="N720" i="2" s="1"/>
  <c r="L721" i="2"/>
  <c r="M721" i="2" s="1"/>
  <c r="N721" i="2" s="1"/>
  <c r="L722" i="2"/>
  <c r="M722" i="2" s="1"/>
  <c r="N722" i="2" s="1"/>
  <c r="L723" i="2"/>
  <c r="M723" i="2" s="1"/>
  <c r="N723" i="2" s="1"/>
  <c r="L724" i="2"/>
  <c r="M724" i="2" s="1"/>
  <c r="N724" i="2" s="1"/>
  <c r="L725" i="2"/>
  <c r="M725" i="2" s="1"/>
  <c r="N725" i="2" s="1"/>
  <c r="L726" i="2"/>
  <c r="M726" i="2" s="1"/>
  <c r="N726" i="2" s="1"/>
  <c r="L727" i="2"/>
  <c r="M727" i="2" s="1"/>
  <c r="N727" i="2" s="1"/>
  <c r="L728" i="2"/>
  <c r="M728" i="2" s="1"/>
  <c r="N728" i="2" s="1"/>
  <c r="L729" i="2"/>
  <c r="M729" i="2" s="1"/>
  <c r="N729" i="2" s="1"/>
  <c r="L730" i="2"/>
  <c r="M730" i="2" s="1"/>
  <c r="N730" i="2" s="1"/>
  <c r="L731" i="2"/>
  <c r="M731" i="2" s="1"/>
  <c r="N731" i="2" s="1"/>
  <c r="L732" i="2"/>
  <c r="M732" i="2" s="1"/>
  <c r="N732" i="2" s="1"/>
  <c r="L733" i="2"/>
  <c r="M733" i="2" s="1"/>
  <c r="N733" i="2" s="1"/>
  <c r="L734" i="2"/>
  <c r="M734" i="2" s="1"/>
  <c r="N734" i="2" s="1"/>
  <c r="L735" i="2"/>
  <c r="M735" i="2" s="1"/>
  <c r="N735" i="2" s="1"/>
  <c r="L736" i="2"/>
  <c r="M736" i="2" s="1"/>
  <c r="N736" i="2" s="1"/>
  <c r="L737" i="2"/>
  <c r="M737" i="2" s="1"/>
  <c r="N737" i="2" s="1"/>
  <c r="L738" i="2"/>
  <c r="M738" i="2" s="1"/>
  <c r="N738" i="2" s="1"/>
  <c r="L739" i="2"/>
  <c r="M739" i="2" s="1"/>
  <c r="N739" i="2" s="1"/>
  <c r="L740" i="2"/>
  <c r="M740" i="2" s="1"/>
  <c r="N740" i="2" s="1"/>
  <c r="L741" i="2"/>
  <c r="M741" i="2" s="1"/>
  <c r="N741" i="2" s="1"/>
  <c r="L742" i="2"/>
  <c r="M742" i="2" s="1"/>
  <c r="N742" i="2" s="1"/>
  <c r="L743" i="2"/>
  <c r="M743" i="2" s="1"/>
  <c r="N743" i="2" s="1"/>
  <c r="L744" i="2"/>
  <c r="M744" i="2" s="1"/>
  <c r="N744" i="2" s="1"/>
  <c r="L745" i="2"/>
  <c r="M745" i="2" s="1"/>
  <c r="N745" i="2" s="1"/>
  <c r="L746" i="2"/>
  <c r="M746" i="2" s="1"/>
  <c r="N746" i="2" s="1"/>
  <c r="L747" i="2"/>
  <c r="M747" i="2" s="1"/>
  <c r="N747" i="2" s="1"/>
  <c r="L748" i="2"/>
  <c r="M748" i="2" s="1"/>
  <c r="N748" i="2" s="1"/>
  <c r="L749" i="2"/>
  <c r="M749" i="2" s="1"/>
  <c r="N749" i="2" s="1"/>
  <c r="L750" i="2"/>
  <c r="M750" i="2" s="1"/>
  <c r="N750" i="2" s="1"/>
  <c r="L751" i="2"/>
  <c r="M751" i="2" s="1"/>
  <c r="N751" i="2" s="1"/>
  <c r="L752" i="2"/>
  <c r="M752" i="2" s="1"/>
  <c r="N752" i="2" s="1"/>
  <c r="L753" i="2"/>
  <c r="M753" i="2" s="1"/>
  <c r="N753" i="2" s="1"/>
  <c r="L754" i="2"/>
  <c r="M754" i="2" s="1"/>
  <c r="N754" i="2" s="1"/>
  <c r="L755" i="2"/>
  <c r="M755" i="2" s="1"/>
  <c r="N755" i="2" s="1"/>
  <c r="L756" i="2"/>
  <c r="M756" i="2" s="1"/>
  <c r="N756" i="2" s="1"/>
  <c r="L757" i="2"/>
  <c r="M757" i="2" s="1"/>
  <c r="N757" i="2" s="1"/>
  <c r="L758" i="2"/>
  <c r="M758" i="2" s="1"/>
  <c r="N758" i="2" s="1"/>
  <c r="L759" i="2"/>
  <c r="M759" i="2" s="1"/>
  <c r="N759" i="2" s="1"/>
  <c r="L760" i="2"/>
  <c r="M760" i="2" s="1"/>
  <c r="N760" i="2" s="1"/>
  <c r="L761" i="2"/>
  <c r="M761" i="2" s="1"/>
  <c r="N761" i="2" s="1"/>
  <c r="L762" i="2"/>
  <c r="M762" i="2" s="1"/>
  <c r="N762" i="2" s="1"/>
  <c r="L763" i="2"/>
  <c r="M763" i="2" s="1"/>
  <c r="N763" i="2" s="1"/>
  <c r="L764" i="2"/>
  <c r="M764" i="2" s="1"/>
  <c r="N764" i="2" s="1"/>
  <c r="L765" i="2"/>
  <c r="M765" i="2" s="1"/>
  <c r="N765" i="2" s="1"/>
  <c r="L766" i="2"/>
  <c r="M766" i="2" s="1"/>
  <c r="N766" i="2" s="1"/>
  <c r="L767" i="2"/>
  <c r="M767" i="2" s="1"/>
  <c r="N767" i="2" s="1"/>
  <c r="L768" i="2"/>
  <c r="M768" i="2" s="1"/>
  <c r="N768" i="2" s="1"/>
  <c r="L769" i="2"/>
  <c r="M769" i="2" s="1"/>
  <c r="N769" i="2" s="1"/>
  <c r="L770" i="2"/>
  <c r="M770" i="2" s="1"/>
  <c r="N770" i="2" s="1"/>
  <c r="L771" i="2"/>
  <c r="M771" i="2" s="1"/>
  <c r="N771" i="2" s="1"/>
  <c r="L772" i="2"/>
  <c r="M772" i="2" s="1"/>
  <c r="N772" i="2" s="1"/>
  <c r="L773" i="2"/>
  <c r="M773" i="2" s="1"/>
  <c r="N773" i="2" s="1"/>
  <c r="L774" i="2"/>
  <c r="M774" i="2" s="1"/>
  <c r="N774" i="2" s="1"/>
  <c r="L775" i="2"/>
  <c r="M775" i="2" s="1"/>
  <c r="N775" i="2" s="1"/>
  <c r="L776" i="2"/>
  <c r="M776" i="2" s="1"/>
  <c r="N776" i="2" s="1"/>
  <c r="L777" i="2"/>
  <c r="M777" i="2" s="1"/>
  <c r="N777" i="2" s="1"/>
  <c r="L778" i="2"/>
  <c r="M778" i="2" s="1"/>
  <c r="N778" i="2" s="1"/>
  <c r="L779" i="2"/>
  <c r="M779" i="2" s="1"/>
  <c r="N779" i="2" s="1"/>
  <c r="L780" i="2"/>
  <c r="M780" i="2" s="1"/>
  <c r="N780" i="2" s="1"/>
  <c r="L781" i="2"/>
  <c r="M781" i="2" s="1"/>
  <c r="N781" i="2" s="1"/>
  <c r="L782" i="2"/>
  <c r="M782" i="2" s="1"/>
  <c r="N782" i="2" s="1"/>
  <c r="L783" i="2"/>
  <c r="M783" i="2" s="1"/>
  <c r="N783" i="2" s="1"/>
  <c r="L784" i="2"/>
  <c r="M784" i="2" s="1"/>
  <c r="N784" i="2" s="1"/>
  <c r="L785" i="2"/>
  <c r="M785" i="2" s="1"/>
  <c r="N785" i="2" s="1"/>
  <c r="L786" i="2"/>
  <c r="M786" i="2" s="1"/>
  <c r="N786" i="2" s="1"/>
  <c r="L787" i="2"/>
  <c r="M787" i="2" s="1"/>
  <c r="N787" i="2" s="1"/>
  <c r="L788" i="2"/>
  <c r="M788" i="2" s="1"/>
  <c r="N788" i="2" s="1"/>
  <c r="L789" i="2"/>
  <c r="M789" i="2" s="1"/>
  <c r="N789" i="2" s="1"/>
  <c r="L790" i="2"/>
  <c r="M790" i="2" s="1"/>
  <c r="N790" i="2" s="1"/>
  <c r="L791" i="2"/>
  <c r="M791" i="2" s="1"/>
  <c r="N791" i="2" s="1"/>
  <c r="L792" i="2"/>
  <c r="M792" i="2" s="1"/>
  <c r="N792" i="2" s="1"/>
  <c r="L793" i="2"/>
  <c r="M793" i="2" s="1"/>
  <c r="N793" i="2" s="1"/>
  <c r="L794" i="2"/>
  <c r="M794" i="2" s="1"/>
  <c r="N794" i="2" s="1"/>
  <c r="L795" i="2"/>
  <c r="M795" i="2" s="1"/>
  <c r="N795" i="2" s="1"/>
  <c r="L796" i="2"/>
  <c r="M796" i="2" s="1"/>
  <c r="N796" i="2" s="1"/>
  <c r="L797" i="2"/>
  <c r="M797" i="2" s="1"/>
  <c r="N797" i="2" s="1"/>
  <c r="L798" i="2"/>
  <c r="M798" i="2" s="1"/>
  <c r="N798" i="2" s="1"/>
  <c r="L799" i="2"/>
  <c r="M799" i="2" s="1"/>
  <c r="N799" i="2" s="1"/>
  <c r="L800" i="2"/>
  <c r="M800" i="2" s="1"/>
  <c r="N800" i="2" s="1"/>
  <c r="L801" i="2"/>
  <c r="M801" i="2" s="1"/>
  <c r="N801" i="2" s="1"/>
  <c r="L802" i="2"/>
  <c r="M802" i="2" s="1"/>
  <c r="N802" i="2" s="1"/>
  <c r="L803" i="2"/>
  <c r="M803" i="2" s="1"/>
  <c r="N803" i="2" s="1"/>
  <c r="L804" i="2"/>
  <c r="M804" i="2" s="1"/>
  <c r="N804" i="2" s="1"/>
  <c r="L805" i="2"/>
  <c r="M805" i="2" s="1"/>
  <c r="N805" i="2" s="1"/>
  <c r="L806" i="2"/>
  <c r="M806" i="2" s="1"/>
  <c r="N806" i="2" s="1"/>
  <c r="L807" i="2"/>
  <c r="M807" i="2" s="1"/>
  <c r="N807" i="2" s="1"/>
  <c r="L808" i="2"/>
  <c r="M808" i="2" s="1"/>
  <c r="N808" i="2" s="1"/>
  <c r="L809" i="2"/>
  <c r="M809" i="2" s="1"/>
  <c r="N809" i="2" s="1"/>
  <c r="L810" i="2"/>
  <c r="M810" i="2" s="1"/>
  <c r="N810" i="2" s="1"/>
  <c r="L811" i="2"/>
  <c r="M811" i="2" s="1"/>
  <c r="N811" i="2" s="1"/>
  <c r="L812" i="2"/>
  <c r="M812" i="2" s="1"/>
  <c r="N812" i="2" s="1"/>
  <c r="L813" i="2"/>
  <c r="M813" i="2" s="1"/>
  <c r="N813" i="2" s="1"/>
  <c r="L814" i="2"/>
  <c r="M814" i="2" s="1"/>
  <c r="N814" i="2" s="1"/>
  <c r="L815" i="2"/>
  <c r="M815" i="2" s="1"/>
  <c r="N815" i="2" s="1"/>
  <c r="L816" i="2"/>
  <c r="M816" i="2" s="1"/>
  <c r="N816" i="2" s="1"/>
  <c r="L817" i="2"/>
  <c r="M817" i="2" s="1"/>
  <c r="N817" i="2" s="1"/>
  <c r="L818" i="2"/>
  <c r="M818" i="2" s="1"/>
  <c r="N818" i="2" s="1"/>
  <c r="L819" i="2"/>
  <c r="M819" i="2" s="1"/>
  <c r="N819" i="2" s="1"/>
  <c r="L820" i="2"/>
  <c r="M820" i="2" s="1"/>
  <c r="N820" i="2" s="1"/>
  <c r="L821" i="2"/>
  <c r="M821" i="2" s="1"/>
  <c r="N821" i="2" s="1"/>
  <c r="L822" i="2"/>
  <c r="M822" i="2" s="1"/>
  <c r="N822" i="2" s="1"/>
  <c r="L823" i="2"/>
  <c r="M823" i="2" s="1"/>
  <c r="N823" i="2" s="1"/>
  <c r="L824" i="2"/>
  <c r="M824" i="2" s="1"/>
  <c r="N824" i="2" s="1"/>
  <c r="L825" i="2"/>
  <c r="M825" i="2" s="1"/>
  <c r="N825" i="2" s="1"/>
  <c r="L826" i="2"/>
  <c r="M826" i="2" s="1"/>
  <c r="N826" i="2" s="1"/>
  <c r="L827" i="2"/>
  <c r="M827" i="2" s="1"/>
  <c r="N827" i="2" s="1"/>
  <c r="L828" i="2"/>
  <c r="M828" i="2" s="1"/>
  <c r="N828" i="2" s="1"/>
  <c r="L829" i="2"/>
  <c r="M829" i="2" s="1"/>
  <c r="N829" i="2" s="1"/>
  <c r="L830" i="2"/>
  <c r="M830" i="2" s="1"/>
  <c r="N830" i="2" s="1"/>
  <c r="L831" i="2"/>
  <c r="M831" i="2" s="1"/>
  <c r="N831" i="2" s="1"/>
  <c r="L832" i="2"/>
  <c r="M832" i="2" s="1"/>
  <c r="N832" i="2" s="1"/>
  <c r="L833" i="2"/>
  <c r="M833" i="2" s="1"/>
  <c r="N833" i="2" s="1"/>
  <c r="L834" i="2"/>
  <c r="M834" i="2" s="1"/>
  <c r="N834" i="2" s="1"/>
  <c r="L835" i="2"/>
  <c r="M835" i="2" s="1"/>
  <c r="N835" i="2" s="1"/>
  <c r="L836" i="2"/>
  <c r="M836" i="2" s="1"/>
  <c r="N836" i="2" s="1"/>
  <c r="L837" i="2"/>
  <c r="M837" i="2" s="1"/>
  <c r="N837" i="2" s="1"/>
  <c r="L838" i="2"/>
  <c r="M838" i="2" s="1"/>
  <c r="N838" i="2" s="1"/>
  <c r="L839" i="2"/>
  <c r="M839" i="2" s="1"/>
  <c r="N839" i="2" s="1"/>
  <c r="L840" i="2"/>
  <c r="M840" i="2" s="1"/>
  <c r="N840" i="2" s="1"/>
  <c r="L841" i="2"/>
  <c r="M841" i="2" s="1"/>
  <c r="N841" i="2" s="1"/>
  <c r="L842" i="2"/>
  <c r="M842" i="2" s="1"/>
  <c r="N842" i="2" s="1"/>
  <c r="L843" i="2"/>
  <c r="M843" i="2" s="1"/>
  <c r="N843" i="2" s="1"/>
  <c r="L844" i="2"/>
  <c r="M844" i="2" s="1"/>
  <c r="N844" i="2" s="1"/>
  <c r="L845" i="2"/>
  <c r="M845" i="2" s="1"/>
  <c r="N845" i="2" s="1"/>
  <c r="L846" i="2"/>
  <c r="M846" i="2" s="1"/>
  <c r="N846" i="2" s="1"/>
  <c r="L847" i="2"/>
  <c r="M847" i="2" s="1"/>
  <c r="N847" i="2" s="1"/>
  <c r="L848" i="2"/>
  <c r="M848" i="2" s="1"/>
  <c r="N848" i="2" s="1"/>
  <c r="L849" i="2"/>
  <c r="M849" i="2" s="1"/>
  <c r="N849" i="2" s="1"/>
  <c r="L850" i="2"/>
  <c r="M850" i="2" s="1"/>
  <c r="N850" i="2" s="1"/>
  <c r="L851" i="2"/>
  <c r="M851" i="2" s="1"/>
  <c r="N851" i="2" s="1"/>
  <c r="L852" i="2"/>
  <c r="M852" i="2" s="1"/>
  <c r="N852" i="2" s="1"/>
  <c r="L853" i="2"/>
  <c r="M853" i="2" s="1"/>
  <c r="N853" i="2" s="1"/>
  <c r="L854" i="2"/>
  <c r="M854" i="2" s="1"/>
  <c r="N854" i="2" s="1"/>
  <c r="L855" i="2"/>
  <c r="M855" i="2" s="1"/>
  <c r="N855" i="2" s="1"/>
  <c r="L856" i="2"/>
  <c r="M856" i="2" s="1"/>
  <c r="N856" i="2" s="1"/>
  <c r="L857" i="2"/>
  <c r="M857" i="2" s="1"/>
  <c r="N857" i="2" s="1"/>
  <c r="L858" i="2"/>
  <c r="M858" i="2" s="1"/>
  <c r="N858" i="2" s="1"/>
  <c r="L859" i="2"/>
  <c r="M859" i="2" s="1"/>
  <c r="N859" i="2" s="1"/>
  <c r="L860" i="2"/>
  <c r="M860" i="2" s="1"/>
  <c r="N860" i="2" s="1"/>
  <c r="L861" i="2"/>
  <c r="M861" i="2" s="1"/>
  <c r="N861" i="2" s="1"/>
  <c r="L862" i="2"/>
  <c r="M862" i="2" s="1"/>
  <c r="N862" i="2" s="1"/>
  <c r="L863" i="2"/>
  <c r="M863" i="2" s="1"/>
  <c r="N863" i="2" s="1"/>
  <c r="L864" i="2"/>
  <c r="M864" i="2" s="1"/>
  <c r="N864" i="2" s="1"/>
  <c r="L865" i="2"/>
  <c r="M865" i="2" s="1"/>
  <c r="N865" i="2" s="1"/>
  <c r="L866" i="2"/>
  <c r="M866" i="2" s="1"/>
  <c r="N866" i="2" s="1"/>
  <c r="L867" i="2"/>
  <c r="M867" i="2" s="1"/>
  <c r="N867" i="2" s="1"/>
  <c r="L868" i="2"/>
  <c r="M868" i="2" s="1"/>
  <c r="N868" i="2" s="1"/>
  <c r="L869" i="2"/>
  <c r="M869" i="2" s="1"/>
  <c r="N869" i="2" s="1"/>
  <c r="L870" i="2"/>
  <c r="M870" i="2" s="1"/>
  <c r="N870" i="2" s="1"/>
  <c r="L871" i="2"/>
  <c r="M871" i="2" s="1"/>
  <c r="N871" i="2" s="1"/>
  <c r="L872" i="2"/>
  <c r="M872" i="2" s="1"/>
  <c r="N872" i="2" s="1"/>
  <c r="L873" i="2"/>
  <c r="M873" i="2" s="1"/>
  <c r="N873" i="2" s="1"/>
  <c r="L874" i="2"/>
  <c r="M874" i="2" s="1"/>
  <c r="N874" i="2" s="1"/>
  <c r="L875" i="2"/>
  <c r="M875" i="2" s="1"/>
  <c r="N875" i="2" s="1"/>
  <c r="L876" i="2"/>
  <c r="M876" i="2" s="1"/>
  <c r="N876" i="2" s="1"/>
  <c r="L877" i="2"/>
  <c r="M877" i="2" s="1"/>
  <c r="N877" i="2" s="1"/>
  <c r="L878" i="2"/>
  <c r="M878" i="2" s="1"/>
  <c r="N878" i="2" s="1"/>
  <c r="L879" i="2"/>
  <c r="M879" i="2" s="1"/>
  <c r="N879" i="2" s="1"/>
  <c r="L880" i="2"/>
  <c r="M880" i="2" s="1"/>
  <c r="N880" i="2" s="1"/>
  <c r="L881" i="2"/>
  <c r="M881" i="2" s="1"/>
  <c r="N881" i="2" s="1"/>
  <c r="L882" i="2"/>
  <c r="M882" i="2" s="1"/>
  <c r="N882" i="2" s="1"/>
  <c r="L883" i="2"/>
  <c r="M883" i="2" s="1"/>
  <c r="N883" i="2" s="1"/>
  <c r="L884" i="2"/>
  <c r="M884" i="2" s="1"/>
  <c r="N884" i="2" s="1"/>
  <c r="L885" i="2"/>
  <c r="M885" i="2" s="1"/>
  <c r="N885" i="2" s="1"/>
  <c r="L886" i="2"/>
  <c r="M886" i="2" s="1"/>
  <c r="N886" i="2" s="1"/>
  <c r="L887" i="2"/>
  <c r="M887" i="2" s="1"/>
  <c r="N887" i="2" s="1"/>
  <c r="L888" i="2"/>
  <c r="M888" i="2" s="1"/>
  <c r="N888" i="2" s="1"/>
  <c r="L889" i="2"/>
  <c r="M889" i="2" s="1"/>
  <c r="N889" i="2" s="1"/>
  <c r="L890" i="2"/>
  <c r="M890" i="2" s="1"/>
  <c r="N890" i="2" s="1"/>
  <c r="L891" i="2"/>
  <c r="M891" i="2" s="1"/>
  <c r="N891" i="2" s="1"/>
  <c r="L892" i="2"/>
  <c r="M892" i="2" s="1"/>
  <c r="N892" i="2" s="1"/>
  <c r="L893" i="2"/>
  <c r="M893" i="2" s="1"/>
  <c r="N893" i="2" s="1"/>
  <c r="L894" i="2"/>
  <c r="M894" i="2" s="1"/>
  <c r="N894" i="2" s="1"/>
  <c r="L895" i="2"/>
  <c r="M895" i="2" s="1"/>
  <c r="N895" i="2" s="1"/>
  <c r="L896" i="2"/>
  <c r="M896" i="2" s="1"/>
  <c r="N896" i="2" s="1"/>
  <c r="L897" i="2"/>
  <c r="M897" i="2" s="1"/>
  <c r="N897" i="2" s="1"/>
  <c r="L898" i="2"/>
  <c r="M898" i="2" s="1"/>
  <c r="N898" i="2" s="1"/>
  <c r="L899" i="2"/>
  <c r="M899" i="2" s="1"/>
  <c r="N899" i="2" s="1"/>
  <c r="L900" i="2"/>
  <c r="M900" i="2" s="1"/>
  <c r="N900" i="2" s="1"/>
  <c r="L901" i="2"/>
  <c r="M901" i="2" s="1"/>
  <c r="N901" i="2" s="1"/>
  <c r="L902" i="2"/>
  <c r="M902" i="2" s="1"/>
  <c r="N902" i="2" s="1"/>
  <c r="L903" i="2"/>
  <c r="M903" i="2" s="1"/>
  <c r="N903" i="2" s="1"/>
  <c r="L904" i="2"/>
  <c r="M904" i="2" s="1"/>
  <c r="N904" i="2" s="1"/>
  <c r="L905" i="2"/>
  <c r="M905" i="2" s="1"/>
  <c r="N905" i="2" s="1"/>
  <c r="L906" i="2"/>
  <c r="M906" i="2" s="1"/>
  <c r="N906" i="2" s="1"/>
  <c r="L907" i="2"/>
  <c r="M907" i="2" s="1"/>
  <c r="N907" i="2" s="1"/>
  <c r="L908" i="2"/>
  <c r="M908" i="2" s="1"/>
  <c r="N908" i="2" s="1"/>
  <c r="L909" i="2"/>
  <c r="M909" i="2" s="1"/>
  <c r="N909" i="2" s="1"/>
  <c r="L910" i="2"/>
  <c r="M910" i="2" s="1"/>
  <c r="N910" i="2" s="1"/>
  <c r="L911" i="2"/>
  <c r="M911" i="2" s="1"/>
  <c r="N911" i="2" s="1"/>
  <c r="L912" i="2"/>
  <c r="M912" i="2" s="1"/>
  <c r="N912" i="2" s="1"/>
  <c r="L913" i="2"/>
  <c r="M913" i="2" s="1"/>
  <c r="N913" i="2" s="1"/>
  <c r="L914" i="2"/>
  <c r="M914" i="2" s="1"/>
  <c r="N914" i="2" s="1"/>
  <c r="L915" i="2"/>
  <c r="M915" i="2" s="1"/>
  <c r="N915" i="2" s="1"/>
  <c r="L916" i="2"/>
  <c r="M916" i="2" s="1"/>
  <c r="N916" i="2" s="1"/>
  <c r="L917" i="2"/>
  <c r="M917" i="2" s="1"/>
  <c r="N917" i="2" s="1"/>
  <c r="L918" i="2"/>
  <c r="M918" i="2" s="1"/>
  <c r="N918" i="2" s="1"/>
  <c r="L919" i="2"/>
  <c r="M919" i="2" s="1"/>
  <c r="N919" i="2" s="1"/>
  <c r="L920" i="2"/>
  <c r="M920" i="2" s="1"/>
  <c r="N920" i="2" s="1"/>
  <c r="L921" i="2"/>
  <c r="M921" i="2" s="1"/>
  <c r="N921" i="2" s="1"/>
  <c r="L922" i="2"/>
  <c r="M922" i="2" s="1"/>
  <c r="N922" i="2" s="1"/>
  <c r="L923" i="2"/>
  <c r="M923" i="2" s="1"/>
  <c r="N923" i="2" s="1"/>
  <c r="L924" i="2"/>
  <c r="M924" i="2" s="1"/>
  <c r="N924" i="2" s="1"/>
  <c r="L925" i="2"/>
  <c r="M925" i="2" s="1"/>
  <c r="N925" i="2" s="1"/>
  <c r="L926" i="2"/>
  <c r="M926" i="2" s="1"/>
  <c r="N926" i="2" s="1"/>
  <c r="L927" i="2"/>
  <c r="M927" i="2" s="1"/>
  <c r="N927" i="2" s="1"/>
  <c r="L928" i="2"/>
  <c r="M928" i="2" s="1"/>
  <c r="N928" i="2" s="1"/>
  <c r="L929" i="2"/>
  <c r="M929" i="2" s="1"/>
  <c r="N929" i="2" s="1"/>
  <c r="L930" i="2"/>
  <c r="M930" i="2" s="1"/>
  <c r="N930" i="2" s="1"/>
  <c r="L931" i="2"/>
  <c r="M931" i="2" s="1"/>
  <c r="N931" i="2" s="1"/>
  <c r="L932" i="2"/>
  <c r="M932" i="2" s="1"/>
  <c r="N932" i="2" s="1"/>
  <c r="L933" i="2"/>
  <c r="M933" i="2" s="1"/>
  <c r="N933" i="2" s="1"/>
  <c r="L934" i="2"/>
  <c r="M934" i="2" s="1"/>
  <c r="N934" i="2" s="1"/>
  <c r="L935" i="2"/>
  <c r="M935" i="2" s="1"/>
  <c r="N935" i="2" s="1"/>
  <c r="L936" i="2"/>
  <c r="M936" i="2" s="1"/>
  <c r="N936" i="2" s="1"/>
  <c r="L937" i="2"/>
  <c r="M937" i="2" s="1"/>
  <c r="N937" i="2" s="1"/>
  <c r="L938" i="2"/>
  <c r="M938" i="2" s="1"/>
  <c r="N938" i="2" s="1"/>
  <c r="L939" i="2"/>
  <c r="M939" i="2" s="1"/>
  <c r="N939" i="2" s="1"/>
  <c r="L940" i="2"/>
  <c r="M940" i="2" s="1"/>
  <c r="N940" i="2" s="1"/>
  <c r="L941" i="2"/>
  <c r="M941" i="2" s="1"/>
  <c r="N941" i="2" s="1"/>
  <c r="L942" i="2"/>
  <c r="M942" i="2" s="1"/>
  <c r="N942" i="2" s="1"/>
  <c r="L943" i="2"/>
  <c r="M943" i="2" s="1"/>
  <c r="N943" i="2" s="1"/>
  <c r="L944" i="2"/>
  <c r="M944" i="2" s="1"/>
  <c r="N944" i="2" s="1"/>
  <c r="L945" i="2"/>
  <c r="M945" i="2" s="1"/>
  <c r="N945" i="2" s="1"/>
  <c r="L946" i="2"/>
  <c r="M946" i="2" s="1"/>
  <c r="N946" i="2" s="1"/>
  <c r="L947" i="2"/>
  <c r="M947" i="2" s="1"/>
  <c r="N947" i="2" s="1"/>
  <c r="L948" i="2"/>
  <c r="M948" i="2" s="1"/>
  <c r="N948" i="2" s="1"/>
  <c r="L949" i="2"/>
  <c r="M949" i="2" s="1"/>
  <c r="N949" i="2" s="1"/>
  <c r="L950" i="2"/>
  <c r="M950" i="2" s="1"/>
  <c r="N950" i="2" s="1"/>
  <c r="L951" i="2"/>
  <c r="M951" i="2" s="1"/>
  <c r="N951" i="2" s="1"/>
  <c r="L952" i="2"/>
  <c r="M952" i="2" s="1"/>
  <c r="N952" i="2" s="1"/>
  <c r="L953" i="2"/>
  <c r="M953" i="2" s="1"/>
  <c r="N953" i="2" s="1"/>
  <c r="L954" i="2"/>
  <c r="M954" i="2" s="1"/>
  <c r="N954" i="2" s="1"/>
  <c r="L955" i="2"/>
  <c r="M955" i="2" s="1"/>
  <c r="N955" i="2" s="1"/>
  <c r="L956" i="2"/>
  <c r="M956" i="2" s="1"/>
  <c r="N956" i="2" s="1"/>
  <c r="L957" i="2"/>
  <c r="M957" i="2" s="1"/>
  <c r="N957" i="2" s="1"/>
  <c r="L958" i="2"/>
  <c r="M958" i="2" s="1"/>
  <c r="N958" i="2" s="1"/>
  <c r="L959" i="2"/>
  <c r="M959" i="2" s="1"/>
  <c r="N959" i="2" s="1"/>
  <c r="L960" i="2"/>
  <c r="M960" i="2" s="1"/>
  <c r="N960" i="2" s="1"/>
  <c r="L961" i="2"/>
  <c r="M961" i="2" s="1"/>
  <c r="N961" i="2" s="1"/>
  <c r="L962" i="2"/>
  <c r="M962" i="2" s="1"/>
  <c r="N962" i="2" s="1"/>
  <c r="L963" i="2"/>
  <c r="M963" i="2" s="1"/>
  <c r="N963" i="2" s="1"/>
  <c r="L964" i="2"/>
  <c r="M964" i="2" s="1"/>
  <c r="N964" i="2" s="1"/>
  <c r="L965" i="2"/>
  <c r="M965" i="2" s="1"/>
  <c r="N965" i="2" s="1"/>
  <c r="L966" i="2"/>
  <c r="M966" i="2" s="1"/>
  <c r="N966" i="2" s="1"/>
  <c r="L967" i="2"/>
  <c r="M967" i="2" s="1"/>
  <c r="N967" i="2" s="1"/>
  <c r="L968" i="2"/>
  <c r="M968" i="2" s="1"/>
  <c r="N968" i="2" s="1"/>
  <c r="L969" i="2"/>
  <c r="M969" i="2" s="1"/>
  <c r="N969" i="2" s="1"/>
  <c r="L970" i="2"/>
  <c r="M970" i="2" s="1"/>
  <c r="N970" i="2" s="1"/>
  <c r="L971" i="2"/>
  <c r="M971" i="2" s="1"/>
  <c r="N971" i="2" s="1"/>
  <c r="L972" i="2"/>
  <c r="M972" i="2" s="1"/>
  <c r="N972" i="2" s="1"/>
  <c r="L973" i="2"/>
  <c r="M973" i="2" s="1"/>
  <c r="N973" i="2" s="1"/>
  <c r="L974" i="2"/>
  <c r="M974" i="2" s="1"/>
  <c r="N974" i="2" s="1"/>
  <c r="L975" i="2"/>
  <c r="M975" i="2" s="1"/>
  <c r="N975" i="2" s="1"/>
  <c r="L976" i="2"/>
  <c r="M976" i="2" s="1"/>
  <c r="N976" i="2" s="1"/>
  <c r="L977" i="2"/>
  <c r="M977" i="2" s="1"/>
  <c r="N977" i="2" s="1"/>
  <c r="L978" i="2"/>
  <c r="M978" i="2" s="1"/>
  <c r="N978" i="2" s="1"/>
  <c r="L979" i="2"/>
  <c r="M979" i="2" s="1"/>
  <c r="N979" i="2" s="1"/>
  <c r="L980" i="2"/>
  <c r="M980" i="2" s="1"/>
  <c r="N980" i="2" s="1"/>
  <c r="L981" i="2"/>
  <c r="M981" i="2" s="1"/>
  <c r="N981" i="2" s="1"/>
  <c r="L982" i="2"/>
  <c r="M982" i="2" s="1"/>
  <c r="N982" i="2" s="1"/>
  <c r="L983" i="2"/>
  <c r="M983" i="2" s="1"/>
  <c r="N983" i="2" s="1"/>
  <c r="L984" i="2"/>
  <c r="M984" i="2" s="1"/>
  <c r="N984" i="2" s="1"/>
  <c r="L985" i="2"/>
  <c r="M985" i="2" s="1"/>
  <c r="N985" i="2" s="1"/>
  <c r="L986" i="2"/>
  <c r="M986" i="2" s="1"/>
  <c r="N986" i="2" s="1"/>
  <c r="L987" i="2"/>
  <c r="M987" i="2" s="1"/>
  <c r="N987" i="2" s="1"/>
  <c r="L988" i="2"/>
  <c r="M988" i="2" s="1"/>
  <c r="N988" i="2" s="1"/>
  <c r="L989" i="2"/>
  <c r="M989" i="2" s="1"/>
  <c r="N989" i="2" s="1"/>
  <c r="L990" i="2"/>
  <c r="M990" i="2" s="1"/>
  <c r="N990" i="2" s="1"/>
  <c r="L991" i="2"/>
  <c r="M991" i="2" s="1"/>
  <c r="N991" i="2" s="1"/>
  <c r="L992" i="2"/>
  <c r="M992" i="2" s="1"/>
  <c r="N992" i="2" s="1"/>
  <c r="L993" i="2"/>
  <c r="M993" i="2" s="1"/>
  <c r="N993" i="2" s="1"/>
  <c r="L994" i="2"/>
  <c r="M994" i="2" s="1"/>
  <c r="N994" i="2" s="1"/>
  <c r="L995" i="2"/>
  <c r="M995" i="2" s="1"/>
  <c r="N995" i="2" s="1"/>
  <c r="L996" i="2"/>
  <c r="M996" i="2" s="1"/>
  <c r="N996" i="2" s="1"/>
  <c r="L997" i="2"/>
  <c r="M997" i="2" s="1"/>
  <c r="N997" i="2" s="1"/>
  <c r="L998" i="2"/>
  <c r="M998" i="2" s="1"/>
  <c r="N998" i="2" s="1"/>
  <c r="L999" i="2"/>
  <c r="M999" i="2" s="1"/>
  <c r="N999" i="2" s="1"/>
  <c r="L1000" i="2"/>
  <c r="M1000" i="2" s="1"/>
  <c r="N1000" i="2" s="1"/>
  <c r="L1001" i="2"/>
  <c r="M1001" i="2" s="1"/>
  <c r="N1001" i="2" s="1"/>
  <c r="L1002" i="2"/>
  <c r="M1002" i="2" s="1"/>
  <c r="N1002" i="2" s="1"/>
  <c r="L1003" i="2"/>
  <c r="M1003" i="2" s="1"/>
  <c r="N1003" i="2" s="1"/>
  <c r="L1004" i="2"/>
  <c r="M1004" i="2" s="1"/>
  <c r="N1004" i="2" s="1"/>
  <c r="L1005" i="2"/>
  <c r="M1005" i="2" s="1"/>
  <c r="N1005" i="2" s="1"/>
  <c r="L1006" i="2"/>
  <c r="M1006" i="2" s="1"/>
  <c r="N1006" i="2" s="1"/>
  <c r="L1007" i="2"/>
  <c r="M1007" i="2" s="1"/>
  <c r="N1007" i="2" s="1"/>
  <c r="L1008" i="2"/>
  <c r="M1008" i="2" s="1"/>
  <c r="N1008" i="2" s="1"/>
  <c r="L1009" i="2"/>
  <c r="M1009" i="2" s="1"/>
  <c r="N1009" i="2" s="1"/>
  <c r="L1010" i="2"/>
  <c r="M1010" i="2" s="1"/>
  <c r="N1010" i="2" s="1"/>
  <c r="L1011" i="2"/>
  <c r="M1011" i="2" s="1"/>
  <c r="N1011" i="2" s="1"/>
  <c r="L1012" i="2"/>
  <c r="M1012" i="2" s="1"/>
  <c r="N1012" i="2" s="1"/>
  <c r="L1013" i="2"/>
  <c r="M1013" i="2" s="1"/>
  <c r="N1013" i="2" s="1"/>
  <c r="L1014" i="2"/>
  <c r="M1014" i="2" s="1"/>
  <c r="N1014" i="2" s="1"/>
  <c r="L1015" i="2"/>
  <c r="M1015" i="2" s="1"/>
  <c r="N1015" i="2" s="1"/>
  <c r="L1016" i="2"/>
  <c r="M1016" i="2" s="1"/>
  <c r="N1016" i="2" s="1"/>
  <c r="L1017" i="2"/>
  <c r="M1017" i="2" s="1"/>
  <c r="N1017" i="2" s="1"/>
  <c r="L1018" i="2"/>
  <c r="M1018" i="2" s="1"/>
  <c r="N1018" i="2" s="1"/>
  <c r="L1019" i="2"/>
  <c r="M1019" i="2" s="1"/>
  <c r="N1019" i="2" s="1"/>
  <c r="L1020" i="2"/>
  <c r="M1020" i="2" s="1"/>
  <c r="N1020" i="2" s="1"/>
  <c r="L1021" i="2"/>
  <c r="M1021" i="2" s="1"/>
  <c r="N1021" i="2" s="1"/>
  <c r="L1022" i="2"/>
  <c r="M1022" i="2" s="1"/>
  <c r="N1022" i="2" s="1"/>
  <c r="L1023" i="2"/>
  <c r="M1023" i="2" s="1"/>
  <c r="N1023" i="2" s="1"/>
  <c r="L1024" i="2"/>
  <c r="M1024" i="2" s="1"/>
  <c r="N1024" i="2" s="1"/>
  <c r="L1025" i="2"/>
  <c r="M1025" i="2" s="1"/>
  <c r="N1025" i="2" s="1"/>
  <c r="L1026" i="2"/>
  <c r="M1026" i="2" s="1"/>
  <c r="N1026" i="2" s="1"/>
  <c r="L1027" i="2"/>
  <c r="M1027" i="2" s="1"/>
  <c r="N1027" i="2" s="1"/>
  <c r="L1028" i="2"/>
  <c r="M1028" i="2" s="1"/>
  <c r="N1028" i="2" s="1"/>
  <c r="L1029" i="2"/>
  <c r="M1029" i="2" s="1"/>
  <c r="N1029" i="2" s="1"/>
  <c r="L1030" i="2"/>
  <c r="M1030" i="2" s="1"/>
  <c r="N1030" i="2" s="1"/>
  <c r="L1031" i="2"/>
  <c r="M1031" i="2" s="1"/>
  <c r="N1031" i="2" s="1"/>
  <c r="L1032" i="2"/>
  <c r="M1032" i="2" s="1"/>
  <c r="N1032" i="2" s="1"/>
  <c r="L1033" i="2"/>
  <c r="M1033" i="2" s="1"/>
  <c r="N1033" i="2" s="1"/>
  <c r="L1034" i="2"/>
  <c r="M1034" i="2" s="1"/>
  <c r="N1034" i="2" s="1"/>
  <c r="L1035" i="2"/>
  <c r="M1035" i="2" s="1"/>
  <c r="N1035" i="2" s="1"/>
  <c r="L1036" i="2"/>
  <c r="M1036" i="2" s="1"/>
  <c r="N1036" i="2" s="1"/>
  <c r="L1037" i="2"/>
  <c r="M1037" i="2" s="1"/>
  <c r="N1037" i="2" s="1"/>
  <c r="L1038" i="2"/>
  <c r="M1038" i="2" s="1"/>
  <c r="N1038" i="2" s="1"/>
  <c r="L1039" i="2"/>
  <c r="M1039" i="2" s="1"/>
  <c r="N1039" i="2" s="1"/>
  <c r="L1040" i="2"/>
  <c r="M1040" i="2" s="1"/>
  <c r="N1040" i="2" s="1"/>
  <c r="L1041" i="2"/>
  <c r="M1041" i="2" s="1"/>
  <c r="N1041" i="2" s="1"/>
  <c r="L1042" i="2"/>
  <c r="M1042" i="2" s="1"/>
  <c r="N1042" i="2" s="1"/>
  <c r="L1043" i="2"/>
  <c r="M1043" i="2" s="1"/>
  <c r="N1043" i="2" s="1"/>
  <c r="L1044" i="2"/>
  <c r="M1044" i="2" s="1"/>
  <c r="N1044" i="2" s="1"/>
  <c r="L1045" i="2"/>
  <c r="M1045" i="2" s="1"/>
  <c r="N1045" i="2" s="1"/>
  <c r="L1046" i="2"/>
  <c r="M1046" i="2" s="1"/>
  <c r="N1046" i="2" s="1"/>
  <c r="L1047" i="2"/>
  <c r="M1047" i="2" s="1"/>
  <c r="N1047" i="2" s="1"/>
  <c r="L1048" i="2"/>
  <c r="M1048" i="2" s="1"/>
  <c r="N1048" i="2" s="1"/>
  <c r="L1049" i="2"/>
  <c r="M1049" i="2" s="1"/>
  <c r="N1049" i="2" s="1"/>
  <c r="L1050" i="2"/>
  <c r="M1050" i="2" s="1"/>
  <c r="N1050" i="2" s="1"/>
  <c r="L1051" i="2"/>
  <c r="M1051" i="2" s="1"/>
  <c r="N1051" i="2" s="1"/>
  <c r="L1052" i="2"/>
  <c r="M1052" i="2" s="1"/>
  <c r="N1052" i="2" s="1"/>
  <c r="L1053" i="2"/>
  <c r="M1053" i="2" s="1"/>
  <c r="N1053" i="2" s="1"/>
  <c r="L1054" i="2"/>
  <c r="M1054" i="2" s="1"/>
  <c r="N1054" i="2" s="1"/>
  <c r="L1055" i="2"/>
  <c r="M1055" i="2" s="1"/>
  <c r="N1055" i="2" s="1"/>
  <c r="L1056" i="2"/>
  <c r="M1056" i="2" s="1"/>
  <c r="N1056" i="2" s="1"/>
  <c r="L1057" i="2"/>
  <c r="M1057" i="2" s="1"/>
  <c r="N1057" i="2" s="1"/>
  <c r="L1058" i="2"/>
  <c r="M1058" i="2" s="1"/>
  <c r="N1058" i="2" s="1"/>
  <c r="L1059" i="2"/>
  <c r="M1059" i="2" s="1"/>
  <c r="N1059" i="2" s="1"/>
  <c r="L1060" i="2"/>
  <c r="M1060" i="2" s="1"/>
  <c r="N1060" i="2" s="1"/>
  <c r="L1061" i="2"/>
  <c r="M1061" i="2" s="1"/>
  <c r="N1061" i="2" s="1"/>
  <c r="L1062" i="2"/>
  <c r="M1062" i="2" s="1"/>
  <c r="N1062" i="2" s="1"/>
  <c r="L1063" i="2"/>
  <c r="M1063" i="2" s="1"/>
  <c r="N1063" i="2" s="1"/>
  <c r="L1064" i="2"/>
  <c r="M1064" i="2" s="1"/>
  <c r="N1064" i="2" s="1"/>
  <c r="L1065" i="2"/>
  <c r="M1065" i="2" s="1"/>
  <c r="N1065" i="2" s="1"/>
  <c r="L1066" i="2"/>
  <c r="M1066" i="2" s="1"/>
  <c r="N1066" i="2" s="1"/>
  <c r="L1067" i="2"/>
  <c r="M1067" i="2" s="1"/>
  <c r="N1067" i="2" s="1"/>
  <c r="L1068" i="2"/>
  <c r="M1068" i="2" s="1"/>
  <c r="N1068" i="2" s="1"/>
  <c r="L1069" i="2"/>
  <c r="M1069" i="2" s="1"/>
  <c r="N1069" i="2" s="1"/>
  <c r="L1070" i="2"/>
  <c r="M1070" i="2" s="1"/>
  <c r="N1070" i="2" s="1"/>
  <c r="L1071" i="2"/>
  <c r="M1071" i="2" s="1"/>
  <c r="N1071" i="2" s="1"/>
  <c r="L1072" i="2"/>
  <c r="M1072" i="2" s="1"/>
  <c r="N1072" i="2" s="1"/>
  <c r="L1073" i="2"/>
  <c r="M1073" i="2" s="1"/>
  <c r="N1073" i="2" s="1"/>
  <c r="L1074" i="2"/>
  <c r="M1074" i="2" s="1"/>
  <c r="N1074" i="2" s="1"/>
  <c r="L1075" i="2"/>
  <c r="M1075" i="2" s="1"/>
  <c r="N1075" i="2" s="1"/>
  <c r="L1076" i="2"/>
  <c r="M1076" i="2" s="1"/>
  <c r="N1076" i="2" s="1"/>
  <c r="L1077" i="2"/>
  <c r="M1077" i="2" s="1"/>
  <c r="N1077" i="2" s="1"/>
  <c r="L1078" i="2"/>
  <c r="M1078" i="2" s="1"/>
  <c r="N1078" i="2" s="1"/>
  <c r="L1079" i="2"/>
  <c r="M1079" i="2" s="1"/>
  <c r="N1079" i="2" s="1"/>
  <c r="L1080" i="2"/>
  <c r="M1080" i="2" s="1"/>
  <c r="N1080" i="2" s="1"/>
  <c r="L1081" i="2"/>
  <c r="M1081" i="2" s="1"/>
  <c r="N1081" i="2" s="1"/>
  <c r="L1082" i="2"/>
  <c r="M1082" i="2" s="1"/>
  <c r="N1082" i="2" s="1"/>
  <c r="L1083" i="2"/>
  <c r="M1083" i="2" s="1"/>
  <c r="N1083" i="2" s="1"/>
  <c r="L1084" i="2"/>
  <c r="M1084" i="2" s="1"/>
  <c r="N1084" i="2" s="1"/>
  <c r="L1085" i="2"/>
  <c r="M1085" i="2" s="1"/>
  <c r="N1085" i="2" s="1"/>
  <c r="L1086" i="2"/>
  <c r="M1086" i="2" s="1"/>
  <c r="N1086" i="2" s="1"/>
  <c r="L1087" i="2"/>
  <c r="M1087" i="2" s="1"/>
  <c r="N1087" i="2" s="1"/>
  <c r="L1088" i="2"/>
  <c r="M1088" i="2" s="1"/>
  <c r="N1088" i="2" s="1"/>
  <c r="L1089" i="2"/>
  <c r="M1089" i="2" s="1"/>
  <c r="N1089" i="2" s="1"/>
  <c r="L1090" i="2"/>
  <c r="M1090" i="2" s="1"/>
  <c r="N1090" i="2" s="1"/>
  <c r="L1091" i="2"/>
  <c r="M1091" i="2" s="1"/>
  <c r="N1091" i="2" s="1"/>
  <c r="L1092" i="2"/>
  <c r="M1092" i="2" s="1"/>
  <c r="N1092" i="2" s="1"/>
  <c r="L1093" i="2"/>
  <c r="M1093" i="2" s="1"/>
  <c r="N1093" i="2" s="1"/>
  <c r="L1094" i="2"/>
  <c r="M1094" i="2" s="1"/>
  <c r="N1094" i="2" s="1"/>
  <c r="L1095" i="2"/>
  <c r="M1095" i="2" s="1"/>
  <c r="N1095" i="2" s="1"/>
  <c r="L1096" i="2"/>
  <c r="M1096" i="2" s="1"/>
  <c r="N1096" i="2" s="1"/>
  <c r="L1097" i="2"/>
  <c r="M1097" i="2" s="1"/>
  <c r="N1097" i="2" s="1"/>
  <c r="L1098" i="2"/>
  <c r="M1098" i="2" s="1"/>
  <c r="N1098" i="2" s="1"/>
  <c r="L1099" i="2"/>
  <c r="M1099" i="2" s="1"/>
  <c r="N1099" i="2" s="1"/>
  <c r="L1100" i="2"/>
  <c r="M1100" i="2" s="1"/>
  <c r="N1100" i="2" s="1"/>
  <c r="L1101" i="2"/>
  <c r="M1101" i="2" s="1"/>
  <c r="N1101" i="2" s="1"/>
  <c r="L1102" i="2"/>
  <c r="M1102" i="2" s="1"/>
  <c r="N1102" i="2" s="1"/>
  <c r="L1103" i="2"/>
  <c r="M1103" i="2" s="1"/>
  <c r="N1103" i="2" s="1"/>
  <c r="L1104" i="2"/>
  <c r="M1104" i="2" s="1"/>
  <c r="N1104" i="2" s="1"/>
  <c r="L1105" i="2"/>
  <c r="M1105" i="2" s="1"/>
  <c r="N1105" i="2" s="1"/>
  <c r="L1106" i="2"/>
  <c r="M1106" i="2" s="1"/>
  <c r="N1106" i="2" s="1"/>
  <c r="L1107" i="2"/>
  <c r="M1107" i="2" s="1"/>
  <c r="N1107" i="2" s="1"/>
  <c r="L1108" i="2"/>
  <c r="M1108" i="2" s="1"/>
  <c r="N1108" i="2" s="1"/>
  <c r="L1109" i="2"/>
  <c r="M1109" i="2" s="1"/>
  <c r="N1109" i="2" s="1"/>
  <c r="L1110" i="2"/>
  <c r="M1110" i="2" s="1"/>
  <c r="N1110" i="2" s="1"/>
  <c r="L1111" i="2"/>
  <c r="M1111" i="2" s="1"/>
  <c r="N1111" i="2" s="1"/>
  <c r="L1112" i="2"/>
  <c r="M1112" i="2" s="1"/>
  <c r="N1112" i="2" s="1"/>
  <c r="L1113" i="2"/>
  <c r="M1113" i="2" s="1"/>
  <c r="N1113" i="2" s="1"/>
  <c r="L1114" i="2"/>
  <c r="M1114" i="2" s="1"/>
  <c r="N1114" i="2" s="1"/>
  <c r="L1115" i="2"/>
  <c r="M1115" i="2" s="1"/>
  <c r="N1115" i="2" s="1"/>
  <c r="L1116" i="2"/>
  <c r="M1116" i="2" s="1"/>
  <c r="N1116" i="2" s="1"/>
  <c r="L1117" i="2"/>
  <c r="M1117" i="2" s="1"/>
  <c r="N1117" i="2" s="1"/>
  <c r="L1118" i="2"/>
  <c r="M1118" i="2" s="1"/>
  <c r="N1118" i="2" s="1"/>
  <c r="L1119" i="2"/>
  <c r="M1119" i="2" s="1"/>
  <c r="N1119" i="2" s="1"/>
  <c r="L1120" i="2"/>
  <c r="M1120" i="2" s="1"/>
  <c r="N1120" i="2" s="1"/>
  <c r="L1121" i="2"/>
  <c r="M1121" i="2" s="1"/>
  <c r="N1121" i="2" s="1"/>
  <c r="L1122" i="2"/>
  <c r="M1122" i="2" s="1"/>
  <c r="N1122" i="2" s="1"/>
  <c r="L1123" i="2"/>
  <c r="M1123" i="2" s="1"/>
  <c r="N1123" i="2" s="1"/>
  <c r="L1124" i="2"/>
  <c r="M1124" i="2" s="1"/>
  <c r="N1124" i="2" s="1"/>
  <c r="L1125" i="2"/>
  <c r="M1125" i="2" s="1"/>
  <c r="N1125" i="2" s="1"/>
  <c r="L1126" i="2"/>
  <c r="M1126" i="2" s="1"/>
  <c r="N1126" i="2" s="1"/>
  <c r="L1127" i="2"/>
  <c r="M1127" i="2" s="1"/>
  <c r="N1127" i="2" s="1"/>
  <c r="L1128" i="2"/>
  <c r="M1128" i="2" s="1"/>
  <c r="N1128" i="2" s="1"/>
  <c r="L1129" i="2"/>
  <c r="M1129" i="2" s="1"/>
  <c r="N1129" i="2" s="1"/>
  <c r="L1130" i="2"/>
  <c r="M1130" i="2" s="1"/>
  <c r="N1130" i="2" s="1"/>
  <c r="L1131" i="2"/>
  <c r="M1131" i="2" s="1"/>
  <c r="N1131" i="2" s="1"/>
  <c r="L1132" i="2"/>
  <c r="M1132" i="2" s="1"/>
  <c r="N1132" i="2" s="1"/>
  <c r="L1133" i="2"/>
  <c r="M1133" i="2" s="1"/>
  <c r="N1133" i="2" s="1"/>
  <c r="L1134" i="2"/>
  <c r="M1134" i="2" s="1"/>
  <c r="N1134" i="2" s="1"/>
  <c r="L1135" i="2"/>
  <c r="M1135" i="2" s="1"/>
  <c r="N1135" i="2" s="1"/>
  <c r="L1136" i="2"/>
  <c r="M1136" i="2" s="1"/>
  <c r="N1136" i="2" s="1"/>
  <c r="L1137" i="2"/>
  <c r="M1137" i="2" s="1"/>
  <c r="N1137" i="2" s="1"/>
  <c r="L1138" i="2"/>
  <c r="M1138" i="2" s="1"/>
  <c r="N1138" i="2" s="1"/>
  <c r="L1139" i="2"/>
  <c r="M1139" i="2" s="1"/>
  <c r="N1139" i="2" s="1"/>
  <c r="L1140" i="2"/>
  <c r="M1140" i="2" s="1"/>
  <c r="N1140" i="2" s="1"/>
  <c r="L1141" i="2"/>
  <c r="M1141" i="2" s="1"/>
  <c r="N1141" i="2" s="1"/>
  <c r="L1142" i="2"/>
  <c r="M1142" i="2" s="1"/>
  <c r="N1142" i="2" s="1"/>
  <c r="L1143" i="2"/>
  <c r="M1143" i="2" s="1"/>
  <c r="N1143" i="2" s="1"/>
  <c r="L1144" i="2"/>
  <c r="M1144" i="2" s="1"/>
  <c r="N1144" i="2" s="1"/>
  <c r="L1145" i="2"/>
  <c r="M1145" i="2" s="1"/>
  <c r="N1145" i="2" s="1"/>
  <c r="L1146" i="2"/>
  <c r="M1146" i="2" s="1"/>
  <c r="N1146" i="2" s="1"/>
  <c r="L1147" i="2"/>
  <c r="M1147" i="2" s="1"/>
  <c r="N1147" i="2" s="1"/>
  <c r="L1148" i="2"/>
  <c r="M1148" i="2" s="1"/>
  <c r="N1148" i="2" s="1"/>
  <c r="L1149" i="2"/>
  <c r="M1149" i="2" s="1"/>
  <c r="N1149" i="2" s="1"/>
  <c r="L1150" i="2"/>
  <c r="M1150" i="2" s="1"/>
  <c r="N1150" i="2" s="1"/>
  <c r="L1151" i="2"/>
  <c r="M1151" i="2" s="1"/>
  <c r="N1151" i="2" s="1"/>
  <c r="L1152" i="2"/>
  <c r="M1152" i="2" s="1"/>
  <c r="N1152" i="2" s="1"/>
  <c r="L1153" i="2"/>
  <c r="M1153" i="2" s="1"/>
  <c r="N1153" i="2" s="1"/>
  <c r="L1154" i="2"/>
  <c r="M1154" i="2" s="1"/>
  <c r="N1154" i="2" s="1"/>
  <c r="L1155" i="2"/>
  <c r="M1155" i="2" s="1"/>
  <c r="N1155" i="2" s="1"/>
  <c r="L1156" i="2"/>
  <c r="M1156" i="2" s="1"/>
  <c r="N1156" i="2" s="1"/>
  <c r="L1157" i="2"/>
  <c r="M1157" i="2" s="1"/>
  <c r="N1157" i="2" s="1"/>
  <c r="L1158" i="2"/>
  <c r="M1158" i="2" s="1"/>
  <c r="N1158" i="2" s="1"/>
  <c r="L1159" i="2"/>
  <c r="M1159" i="2" s="1"/>
  <c r="N1159" i="2" s="1"/>
  <c r="L1160" i="2"/>
  <c r="M1160" i="2" s="1"/>
  <c r="N1160" i="2" s="1"/>
  <c r="L1161" i="2"/>
  <c r="M1161" i="2" s="1"/>
  <c r="N1161" i="2" s="1"/>
  <c r="L1162" i="2"/>
  <c r="M1162" i="2" s="1"/>
  <c r="N1162" i="2" s="1"/>
  <c r="L1163" i="2"/>
  <c r="M1163" i="2" s="1"/>
  <c r="N1163" i="2" s="1"/>
  <c r="L1164" i="2"/>
  <c r="M1164" i="2" s="1"/>
  <c r="N1164" i="2" s="1"/>
  <c r="L1165" i="2"/>
  <c r="M1165" i="2" s="1"/>
  <c r="N1165" i="2" s="1"/>
  <c r="L1166" i="2"/>
  <c r="M1166" i="2" s="1"/>
  <c r="N1166" i="2" s="1"/>
  <c r="L1167" i="2"/>
  <c r="M1167" i="2" s="1"/>
  <c r="N1167" i="2" s="1"/>
  <c r="L1168" i="2"/>
  <c r="M1168" i="2" s="1"/>
  <c r="N1168" i="2" s="1"/>
  <c r="L1169" i="2"/>
  <c r="M1169" i="2" s="1"/>
  <c r="N1169" i="2" s="1"/>
  <c r="L1170" i="2"/>
  <c r="M1170" i="2" s="1"/>
  <c r="N1170" i="2" s="1"/>
  <c r="L1171" i="2"/>
  <c r="M1171" i="2" s="1"/>
  <c r="N1171" i="2" s="1"/>
  <c r="L1172" i="2"/>
  <c r="M1172" i="2" s="1"/>
  <c r="N1172" i="2" s="1"/>
  <c r="L1173" i="2"/>
  <c r="M1173" i="2" s="1"/>
  <c r="N1173" i="2" s="1"/>
  <c r="L1174" i="2"/>
  <c r="M1174" i="2" s="1"/>
  <c r="N1174" i="2" s="1"/>
  <c r="L1175" i="2"/>
  <c r="M1175" i="2" s="1"/>
  <c r="N1175" i="2" s="1"/>
  <c r="L1176" i="2"/>
  <c r="M1176" i="2" s="1"/>
  <c r="N1176" i="2" s="1"/>
  <c r="L1177" i="2"/>
  <c r="M1177" i="2" s="1"/>
  <c r="N1177" i="2" s="1"/>
  <c r="L1178" i="2"/>
  <c r="M1178" i="2" s="1"/>
  <c r="N1178" i="2" s="1"/>
  <c r="L1179" i="2"/>
  <c r="M1179" i="2" s="1"/>
  <c r="N1179" i="2" s="1"/>
  <c r="L1180" i="2"/>
  <c r="M1180" i="2" s="1"/>
  <c r="N1180" i="2" s="1"/>
  <c r="L1181" i="2"/>
  <c r="M1181" i="2" s="1"/>
  <c r="N1181" i="2" s="1"/>
  <c r="L1182" i="2"/>
  <c r="M1182" i="2" s="1"/>
  <c r="N1182" i="2" s="1"/>
  <c r="L1183" i="2"/>
  <c r="M1183" i="2" s="1"/>
  <c r="N1183" i="2" s="1"/>
  <c r="L1184" i="2"/>
  <c r="M1184" i="2" s="1"/>
  <c r="N1184" i="2" s="1"/>
  <c r="L1185" i="2"/>
  <c r="M1185" i="2" s="1"/>
  <c r="N1185" i="2" s="1"/>
  <c r="L1186" i="2"/>
  <c r="M1186" i="2" s="1"/>
  <c r="N1186" i="2" s="1"/>
  <c r="L1187" i="2"/>
  <c r="M1187" i="2" s="1"/>
  <c r="N1187" i="2" s="1"/>
  <c r="L1188" i="2"/>
  <c r="M1188" i="2" s="1"/>
  <c r="N1188" i="2" s="1"/>
  <c r="L1189" i="2"/>
  <c r="M1189" i="2" s="1"/>
  <c r="N1189" i="2" s="1"/>
  <c r="L1190" i="2"/>
  <c r="M1190" i="2" s="1"/>
  <c r="N1190" i="2" s="1"/>
  <c r="L1191" i="2"/>
  <c r="M1191" i="2" s="1"/>
  <c r="N1191" i="2" s="1"/>
  <c r="L1192" i="2"/>
  <c r="M1192" i="2" s="1"/>
  <c r="N1192" i="2" s="1"/>
  <c r="L1193" i="2"/>
  <c r="M1193" i="2" s="1"/>
  <c r="N1193" i="2" s="1"/>
  <c r="L1194" i="2"/>
  <c r="M1194" i="2" s="1"/>
  <c r="N1194" i="2" s="1"/>
  <c r="L1195" i="2"/>
  <c r="M1195" i="2" s="1"/>
  <c r="N1195" i="2" s="1"/>
  <c r="L1196" i="2"/>
  <c r="M1196" i="2" s="1"/>
  <c r="N1196" i="2" s="1"/>
  <c r="L1197" i="2"/>
  <c r="M1197" i="2" s="1"/>
  <c r="N1197" i="2" s="1"/>
  <c r="L1198" i="2"/>
  <c r="M1198" i="2" s="1"/>
  <c r="N1198" i="2" s="1"/>
  <c r="L1199" i="2"/>
  <c r="M1199" i="2" s="1"/>
  <c r="N1199" i="2" s="1"/>
  <c r="L1200" i="2"/>
  <c r="M1200" i="2" s="1"/>
  <c r="N1200" i="2" s="1"/>
  <c r="L1201" i="2"/>
  <c r="M1201" i="2" s="1"/>
  <c r="N1201" i="2" s="1"/>
  <c r="L1202" i="2"/>
  <c r="M1202" i="2" s="1"/>
  <c r="N1202" i="2" s="1"/>
  <c r="L1203" i="2"/>
  <c r="M1203" i="2" s="1"/>
  <c r="N1203" i="2" s="1"/>
  <c r="L1204" i="2"/>
  <c r="M1204" i="2" s="1"/>
  <c r="N1204" i="2" s="1"/>
  <c r="L1205" i="2"/>
  <c r="M1205" i="2" s="1"/>
  <c r="N1205" i="2" s="1"/>
  <c r="L1206" i="2"/>
  <c r="M1206" i="2" s="1"/>
  <c r="N1206" i="2" s="1"/>
  <c r="L1207" i="2"/>
  <c r="M1207" i="2" s="1"/>
  <c r="N1207" i="2" s="1"/>
  <c r="L1208" i="2"/>
  <c r="M1208" i="2" s="1"/>
  <c r="N1208" i="2" s="1"/>
  <c r="L1209" i="2"/>
  <c r="M1209" i="2" s="1"/>
  <c r="N1209" i="2" s="1"/>
  <c r="L1210" i="2"/>
  <c r="M1210" i="2" s="1"/>
  <c r="N1210" i="2" s="1"/>
  <c r="L1211" i="2"/>
  <c r="M1211" i="2" s="1"/>
  <c r="N1211" i="2" s="1"/>
  <c r="L1212" i="2"/>
  <c r="M1212" i="2" s="1"/>
  <c r="N1212" i="2" s="1"/>
  <c r="L1213" i="2"/>
  <c r="M1213" i="2" s="1"/>
  <c r="N1213" i="2" s="1"/>
  <c r="L1214" i="2"/>
  <c r="M1214" i="2" s="1"/>
  <c r="N1214" i="2" s="1"/>
  <c r="L1215" i="2"/>
  <c r="M1215" i="2" s="1"/>
  <c r="N1215" i="2" s="1"/>
  <c r="L1216" i="2"/>
  <c r="M1216" i="2" s="1"/>
  <c r="N1216" i="2" s="1"/>
  <c r="L1217" i="2"/>
  <c r="M1217" i="2" s="1"/>
  <c r="N1217" i="2" s="1"/>
  <c r="L1218" i="2"/>
  <c r="M1218" i="2" s="1"/>
  <c r="N1218" i="2" s="1"/>
  <c r="L1219" i="2"/>
  <c r="M1219" i="2" s="1"/>
  <c r="N1219" i="2" s="1"/>
  <c r="L1220" i="2"/>
  <c r="M1220" i="2" s="1"/>
  <c r="N1220" i="2" s="1"/>
  <c r="L1221" i="2"/>
  <c r="M1221" i="2" s="1"/>
  <c r="N1221" i="2" s="1"/>
  <c r="L1222" i="2"/>
  <c r="M1222" i="2" s="1"/>
  <c r="N1222" i="2" s="1"/>
  <c r="L1223" i="2"/>
  <c r="M1223" i="2" s="1"/>
  <c r="N1223" i="2" s="1"/>
  <c r="L1224" i="2"/>
  <c r="M1224" i="2" s="1"/>
  <c r="N1224" i="2" s="1"/>
  <c r="L1225" i="2"/>
  <c r="M1225" i="2" s="1"/>
  <c r="N1225" i="2" s="1"/>
  <c r="L1226" i="2"/>
  <c r="M1226" i="2" s="1"/>
  <c r="N1226" i="2" s="1"/>
  <c r="L1227" i="2"/>
  <c r="M1227" i="2" s="1"/>
  <c r="N1227" i="2" s="1"/>
  <c r="L1228" i="2"/>
  <c r="M1228" i="2" s="1"/>
  <c r="N1228" i="2" s="1"/>
  <c r="L1229" i="2"/>
  <c r="M1229" i="2" s="1"/>
  <c r="N1229" i="2" s="1"/>
  <c r="L1230" i="2"/>
  <c r="M1230" i="2" s="1"/>
  <c r="N1230" i="2" s="1"/>
  <c r="L1231" i="2"/>
  <c r="M1231" i="2" s="1"/>
  <c r="N1231" i="2" s="1"/>
  <c r="L1232" i="2"/>
  <c r="M1232" i="2" s="1"/>
  <c r="N1232" i="2" s="1"/>
  <c r="L1233" i="2"/>
  <c r="M1233" i="2" s="1"/>
  <c r="N1233" i="2" s="1"/>
  <c r="L1234" i="2"/>
  <c r="M1234" i="2" s="1"/>
  <c r="N1234" i="2" s="1"/>
  <c r="L1235" i="2"/>
  <c r="M1235" i="2" s="1"/>
  <c r="N1235" i="2" s="1"/>
  <c r="L1236" i="2"/>
  <c r="M1236" i="2" s="1"/>
  <c r="N1236" i="2" s="1"/>
  <c r="L1237" i="2"/>
  <c r="M1237" i="2" s="1"/>
  <c r="N1237" i="2" s="1"/>
  <c r="L1238" i="2"/>
  <c r="M1238" i="2" s="1"/>
  <c r="N1238" i="2" s="1"/>
  <c r="L1239" i="2"/>
  <c r="M1239" i="2" s="1"/>
  <c r="N1239" i="2" s="1"/>
  <c r="L1240" i="2"/>
  <c r="M1240" i="2" s="1"/>
  <c r="N1240" i="2" s="1"/>
  <c r="L1241" i="2"/>
  <c r="M1241" i="2" s="1"/>
  <c r="N1241" i="2" s="1"/>
  <c r="L1242" i="2"/>
  <c r="M1242" i="2" s="1"/>
  <c r="N1242" i="2" s="1"/>
  <c r="L1243" i="2"/>
  <c r="M1243" i="2" s="1"/>
  <c r="N1243" i="2" s="1"/>
  <c r="L1244" i="2"/>
  <c r="M1244" i="2" s="1"/>
  <c r="N1244" i="2" s="1"/>
  <c r="L1245" i="2"/>
  <c r="M1245" i="2" s="1"/>
  <c r="N1245" i="2" s="1"/>
  <c r="L1246" i="2"/>
  <c r="M1246" i="2" s="1"/>
  <c r="N1246" i="2" s="1"/>
  <c r="L1247" i="2"/>
  <c r="M1247" i="2" s="1"/>
  <c r="N1247" i="2" s="1"/>
  <c r="L1248" i="2"/>
  <c r="M1248" i="2" s="1"/>
  <c r="N1248" i="2" s="1"/>
  <c r="L1249" i="2"/>
  <c r="M1249" i="2" s="1"/>
  <c r="N1249" i="2" s="1"/>
  <c r="L1250" i="2"/>
  <c r="M1250" i="2" s="1"/>
  <c r="N1250" i="2" s="1"/>
  <c r="L1251" i="2"/>
  <c r="M1251" i="2" s="1"/>
  <c r="N1251" i="2" s="1"/>
  <c r="L1252" i="2"/>
  <c r="M1252" i="2" s="1"/>
  <c r="N1252" i="2" s="1"/>
  <c r="L1253" i="2"/>
  <c r="M1253" i="2" s="1"/>
  <c r="N1253" i="2" s="1"/>
  <c r="L1254" i="2"/>
  <c r="M1254" i="2" s="1"/>
  <c r="N1254" i="2" s="1"/>
  <c r="L1255" i="2"/>
  <c r="M1255" i="2" s="1"/>
  <c r="N1255" i="2" s="1"/>
  <c r="L1256" i="2"/>
  <c r="M1256" i="2" s="1"/>
  <c r="N1256" i="2" s="1"/>
  <c r="L1257" i="2"/>
  <c r="M1257" i="2" s="1"/>
  <c r="N1257" i="2" s="1"/>
  <c r="L1258" i="2"/>
  <c r="M1258" i="2" s="1"/>
  <c r="N1258" i="2" s="1"/>
  <c r="L1259" i="2"/>
  <c r="M1259" i="2" s="1"/>
  <c r="N1259" i="2" s="1"/>
  <c r="L1260" i="2"/>
  <c r="M1260" i="2" s="1"/>
  <c r="N1260" i="2" s="1"/>
  <c r="L1261" i="2"/>
  <c r="M1261" i="2" s="1"/>
  <c r="N1261" i="2" s="1"/>
  <c r="L1262" i="2"/>
  <c r="M1262" i="2" s="1"/>
  <c r="N1262" i="2" s="1"/>
  <c r="L1263" i="2"/>
  <c r="M1263" i="2" s="1"/>
  <c r="N1263" i="2" s="1"/>
  <c r="L1264" i="2"/>
  <c r="M1264" i="2" s="1"/>
  <c r="N1264" i="2" s="1"/>
  <c r="L1265" i="2"/>
  <c r="M1265" i="2" s="1"/>
  <c r="N1265" i="2" s="1"/>
  <c r="L1266" i="2"/>
  <c r="M1266" i="2" s="1"/>
  <c r="N1266" i="2" s="1"/>
  <c r="L1267" i="2"/>
  <c r="M1267" i="2" s="1"/>
  <c r="N1267" i="2" s="1"/>
  <c r="L1268" i="2"/>
  <c r="M1268" i="2" s="1"/>
  <c r="N1268" i="2" s="1"/>
  <c r="L1269" i="2"/>
  <c r="M1269" i="2" s="1"/>
  <c r="N1269" i="2" s="1"/>
  <c r="L1270" i="2"/>
  <c r="M1270" i="2" s="1"/>
  <c r="N1270" i="2" s="1"/>
  <c r="L1271" i="2"/>
  <c r="M1271" i="2" s="1"/>
  <c r="N1271" i="2" s="1"/>
  <c r="L1272" i="2"/>
  <c r="M1272" i="2" s="1"/>
  <c r="N1272" i="2" s="1"/>
  <c r="L1273" i="2"/>
  <c r="M1273" i="2" s="1"/>
  <c r="N1273" i="2" s="1"/>
  <c r="L1274" i="2"/>
  <c r="M1274" i="2" s="1"/>
  <c r="N1274" i="2" s="1"/>
  <c r="L1275" i="2"/>
  <c r="M1275" i="2" s="1"/>
  <c r="N1275" i="2" s="1"/>
  <c r="L1276" i="2"/>
  <c r="M1276" i="2" s="1"/>
  <c r="N1276" i="2" s="1"/>
  <c r="L1277" i="2"/>
  <c r="M1277" i="2" s="1"/>
  <c r="N1277" i="2" s="1"/>
  <c r="L1278" i="2"/>
  <c r="M1278" i="2" s="1"/>
  <c r="N1278" i="2" s="1"/>
  <c r="L1279" i="2"/>
  <c r="M1279" i="2" s="1"/>
  <c r="N1279" i="2" s="1"/>
  <c r="L1280" i="2"/>
  <c r="M1280" i="2" s="1"/>
  <c r="N1280" i="2" s="1"/>
  <c r="L1281" i="2"/>
  <c r="M1281" i="2" s="1"/>
  <c r="N1281" i="2" s="1"/>
  <c r="L1282" i="2"/>
  <c r="M1282" i="2" s="1"/>
  <c r="N1282" i="2" s="1"/>
  <c r="L1283" i="2"/>
  <c r="M1283" i="2" s="1"/>
  <c r="N1283" i="2" s="1"/>
  <c r="L1284" i="2"/>
  <c r="M1284" i="2" s="1"/>
  <c r="N1284" i="2" s="1"/>
  <c r="L1285" i="2"/>
  <c r="M1285" i="2" s="1"/>
  <c r="N1285" i="2" s="1"/>
  <c r="L1286" i="2"/>
  <c r="M1286" i="2" s="1"/>
  <c r="N1286" i="2" s="1"/>
  <c r="L1287" i="2"/>
  <c r="M1287" i="2" s="1"/>
  <c r="N1287" i="2" s="1"/>
  <c r="L1288" i="2"/>
  <c r="M1288" i="2" s="1"/>
  <c r="N1288" i="2" s="1"/>
  <c r="L1289" i="2"/>
  <c r="M1289" i="2" s="1"/>
  <c r="N1289" i="2" s="1"/>
  <c r="L1290" i="2"/>
  <c r="M1290" i="2" s="1"/>
  <c r="N1290" i="2" s="1"/>
  <c r="L1291" i="2"/>
  <c r="M1291" i="2" s="1"/>
  <c r="N1291" i="2" s="1"/>
  <c r="L1292" i="2"/>
  <c r="M1292" i="2" s="1"/>
  <c r="N1292" i="2" s="1"/>
  <c r="L1293" i="2"/>
  <c r="M1293" i="2" s="1"/>
  <c r="N1293" i="2" s="1"/>
  <c r="L1294" i="2"/>
  <c r="M1294" i="2" s="1"/>
  <c r="N1294" i="2" s="1"/>
  <c r="L1295" i="2"/>
  <c r="M1295" i="2" s="1"/>
  <c r="N1295" i="2" s="1"/>
  <c r="L1296" i="2"/>
  <c r="M1296" i="2" s="1"/>
  <c r="N1296" i="2" s="1"/>
  <c r="L1297" i="2"/>
  <c r="M1297" i="2" s="1"/>
  <c r="N1297" i="2" s="1"/>
  <c r="L1298" i="2"/>
  <c r="M1298" i="2" s="1"/>
  <c r="N1298" i="2" s="1"/>
  <c r="L1299" i="2"/>
  <c r="M1299" i="2" s="1"/>
  <c r="N1299" i="2" s="1"/>
  <c r="L1300" i="2"/>
  <c r="M1300" i="2" s="1"/>
  <c r="N1300" i="2" s="1"/>
  <c r="L1301" i="2"/>
  <c r="M1301" i="2" s="1"/>
  <c r="N1301" i="2" s="1"/>
  <c r="L1302" i="2"/>
  <c r="M1302" i="2" s="1"/>
  <c r="N1302" i="2" s="1"/>
  <c r="L1303" i="2"/>
  <c r="M1303" i="2" s="1"/>
  <c r="N1303" i="2" s="1"/>
  <c r="L1304" i="2"/>
  <c r="M1304" i="2" s="1"/>
  <c r="N1304" i="2" s="1"/>
  <c r="L1305" i="2"/>
  <c r="M1305" i="2" s="1"/>
  <c r="N1305" i="2" s="1"/>
  <c r="L1306" i="2"/>
  <c r="M1306" i="2" s="1"/>
  <c r="N1306" i="2" s="1"/>
  <c r="L1307" i="2"/>
  <c r="M1307" i="2" s="1"/>
  <c r="N1307" i="2" s="1"/>
  <c r="L1308" i="2"/>
  <c r="M1308" i="2" s="1"/>
  <c r="N1308" i="2" s="1"/>
  <c r="L1309" i="2"/>
  <c r="M1309" i="2" s="1"/>
  <c r="N1309" i="2" s="1"/>
  <c r="L1310" i="2"/>
  <c r="M1310" i="2" s="1"/>
  <c r="N1310" i="2" s="1"/>
  <c r="L1311" i="2"/>
  <c r="M1311" i="2" s="1"/>
  <c r="N1311" i="2" s="1"/>
  <c r="L1312" i="2"/>
  <c r="M1312" i="2" s="1"/>
  <c r="N1312" i="2" s="1"/>
  <c r="L1313" i="2"/>
  <c r="M1313" i="2" s="1"/>
  <c r="N1313" i="2" s="1"/>
  <c r="L1314" i="2"/>
  <c r="M1314" i="2" s="1"/>
  <c r="N1314" i="2" s="1"/>
  <c r="L1315" i="2"/>
  <c r="M1315" i="2" s="1"/>
  <c r="N1315" i="2" s="1"/>
  <c r="L1316" i="2"/>
  <c r="M1316" i="2" s="1"/>
  <c r="N1316" i="2" s="1"/>
  <c r="L1317" i="2"/>
  <c r="M1317" i="2" s="1"/>
  <c r="N1317" i="2" s="1"/>
  <c r="L1318" i="2"/>
  <c r="M1318" i="2" s="1"/>
  <c r="N1318" i="2" s="1"/>
  <c r="L1319" i="2"/>
  <c r="M1319" i="2" s="1"/>
  <c r="N1319" i="2" s="1"/>
  <c r="L1320" i="2"/>
  <c r="M1320" i="2" s="1"/>
  <c r="N1320" i="2" s="1"/>
  <c r="L1321" i="2"/>
  <c r="M1321" i="2" s="1"/>
  <c r="N1321" i="2" s="1"/>
  <c r="L1322" i="2"/>
  <c r="M1322" i="2" s="1"/>
  <c r="N1322" i="2" s="1"/>
  <c r="L1323" i="2"/>
  <c r="M1323" i="2" s="1"/>
  <c r="N1323" i="2" s="1"/>
  <c r="L1324" i="2"/>
  <c r="M1324" i="2" s="1"/>
  <c r="N1324" i="2" s="1"/>
  <c r="L1325" i="2"/>
  <c r="M1325" i="2" s="1"/>
  <c r="N1325" i="2" s="1"/>
  <c r="L1326" i="2"/>
  <c r="M1326" i="2" s="1"/>
  <c r="N1326" i="2" s="1"/>
  <c r="L1327" i="2"/>
  <c r="M1327" i="2" s="1"/>
  <c r="N1327" i="2" s="1"/>
  <c r="L1328" i="2"/>
  <c r="M1328" i="2" s="1"/>
  <c r="N1328" i="2" s="1"/>
  <c r="L1329" i="2"/>
  <c r="M1329" i="2" s="1"/>
  <c r="N1329" i="2" s="1"/>
  <c r="L1330" i="2"/>
  <c r="M1330" i="2" s="1"/>
  <c r="N1330" i="2" s="1"/>
  <c r="L1331" i="2"/>
  <c r="M1331" i="2" s="1"/>
  <c r="N1331" i="2" s="1"/>
  <c r="L1332" i="2"/>
  <c r="M1332" i="2" s="1"/>
  <c r="N1332" i="2" s="1"/>
  <c r="L1333" i="2"/>
  <c r="M1333" i="2" s="1"/>
  <c r="N1333" i="2" s="1"/>
  <c r="L1334" i="2"/>
  <c r="M1334" i="2" s="1"/>
  <c r="N1334" i="2" s="1"/>
  <c r="L1335" i="2"/>
  <c r="M1335" i="2" s="1"/>
  <c r="N1335" i="2" s="1"/>
  <c r="L1336" i="2"/>
  <c r="M1336" i="2" s="1"/>
  <c r="N1336" i="2" s="1"/>
  <c r="L1337" i="2"/>
  <c r="M1337" i="2" s="1"/>
  <c r="N1337" i="2" s="1"/>
  <c r="L1338" i="2"/>
  <c r="M1338" i="2" s="1"/>
  <c r="N1338" i="2" s="1"/>
  <c r="L1339" i="2"/>
  <c r="M1339" i="2" s="1"/>
  <c r="N1339" i="2" s="1"/>
  <c r="L1340" i="2"/>
  <c r="M1340" i="2" s="1"/>
  <c r="N1340" i="2" s="1"/>
  <c r="L1341" i="2"/>
  <c r="M1341" i="2" s="1"/>
  <c r="N1341" i="2" s="1"/>
  <c r="L1342" i="2"/>
  <c r="M1342" i="2" s="1"/>
  <c r="N1342" i="2" s="1"/>
  <c r="L1343" i="2"/>
  <c r="M1343" i="2" s="1"/>
  <c r="N1343" i="2" s="1"/>
  <c r="L1344" i="2"/>
  <c r="M1344" i="2" s="1"/>
  <c r="N1344" i="2" s="1"/>
  <c r="L1345" i="2"/>
  <c r="M1345" i="2" s="1"/>
  <c r="N1345" i="2" s="1"/>
  <c r="L1346" i="2"/>
  <c r="M1346" i="2" s="1"/>
  <c r="N1346" i="2" s="1"/>
  <c r="L1347" i="2"/>
  <c r="M1347" i="2" s="1"/>
  <c r="N1347" i="2" s="1"/>
  <c r="L1348" i="2"/>
  <c r="M1348" i="2" s="1"/>
  <c r="N1348" i="2" s="1"/>
  <c r="L1349" i="2"/>
  <c r="M1349" i="2" s="1"/>
  <c r="N1349" i="2" s="1"/>
  <c r="L1350" i="2"/>
  <c r="M1350" i="2" s="1"/>
  <c r="N1350" i="2" s="1"/>
  <c r="L1351" i="2"/>
  <c r="M1351" i="2" s="1"/>
  <c r="N1351" i="2" s="1"/>
  <c r="L1352" i="2"/>
  <c r="M1352" i="2" s="1"/>
  <c r="N1352" i="2" s="1"/>
  <c r="L1353" i="2"/>
  <c r="M1353" i="2" s="1"/>
  <c r="N1353" i="2" s="1"/>
  <c r="L1354" i="2"/>
  <c r="M1354" i="2" s="1"/>
  <c r="N1354" i="2" s="1"/>
  <c r="L1355" i="2"/>
  <c r="M1355" i="2" s="1"/>
  <c r="N1355" i="2" s="1"/>
  <c r="L1356" i="2"/>
  <c r="M1356" i="2" s="1"/>
  <c r="N1356" i="2" s="1"/>
  <c r="L1357" i="2"/>
  <c r="M1357" i="2" s="1"/>
  <c r="N1357" i="2" s="1"/>
  <c r="L1358" i="2"/>
  <c r="M1358" i="2" s="1"/>
  <c r="N1358" i="2" s="1"/>
  <c r="L1359" i="2"/>
  <c r="M1359" i="2" s="1"/>
  <c r="N1359" i="2" s="1"/>
  <c r="L1360" i="2"/>
  <c r="M1360" i="2" s="1"/>
  <c r="N1360" i="2" s="1"/>
  <c r="L1361" i="2"/>
  <c r="M1361" i="2" s="1"/>
  <c r="N1361" i="2" s="1"/>
  <c r="L1362" i="2"/>
  <c r="M1362" i="2" s="1"/>
  <c r="N1362" i="2" s="1"/>
  <c r="L1363" i="2"/>
  <c r="M1363" i="2" s="1"/>
  <c r="N1363" i="2" s="1"/>
  <c r="L1364" i="2"/>
  <c r="M1364" i="2" s="1"/>
  <c r="N1364" i="2" s="1"/>
  <c r="L1365" i="2"/>
  <c r="M1365" i="2" s="1"/>
  <c r="N1365" i="2" s="1"/>
  <c r="L1366" i="2"/>
  <c r="M1366" i="2" s="1"/>
  <c r="N1366" i="2" s="1"/>
  <c r="L1367" i="2"/>
  <c r="M1367" i="2" s="1"/>
  <c r="N1367" i="2" s="1"/>
  <c r="L1368" i="2"/>
  <c r="M1368" i="2" s="1"/>
  <c r="N1368" i="2" s="1"/>
  <c r="L1369" i="2"/>
  <c r="M1369" i="2" s="1"/>
  <c r="N1369" i="2" s="1"/>
  <c r="L1370" i="2"/>
  <c r="M1370" i="2" s="1"/>
  <c r="N1370" i="2" s="1"/>
  <c r="L1371" i="2"/>
  <c r="M1371" i="2" s="1"/>
  <c r="N1371" i="2" s="1"/>
  <c r="L1372" i="2"/>
  <c r="M1372" i="2" s="1"/>
  <c r="N1372" i="2" s="1"/>
  <c r="L1373" i="2"/>
  <c r="M1373" i="2" s="1"/>
  <c r="N1373" i="2" s="1"/>
  <c r="L1374" i="2"/>
  <c r="M1374" i="2" s="1"/>
  <c r="N1374" i="2" s="1"/>
  <c r="L1375" i="2"/>
  <c r="M1375" i="2" s="1"/>
  <c r="N1375" i="2" s="1"/>
  <c r="L1376" i="2"/>
  <c r="M1376" i="2" s="1"/>
  <c r="N1376" i="2" s="1"/>
  <c r="L1377" i="2"/>
  <c r="M1377" i="2" s="1"/>
  <c r="N1377" i="2" s="1"/>
  <c r="L1378" i="2"/>
  <c r="M1378" i="2" s="1"/>
  <c r="N1378" i="2" s="1"/>
  <c r="L1379" i="2"/>
  <c r="M1379" i="2" s="1"/>
  <c r="N1379" i="2" s="1"/>
  <c r="L1380" i="2"/>
  <c r="M1380" i="2" s="1"/>
  <c r="N1380" i="2" s="1"/>
  <c r="L1381" i="2"/>
  <c r="M1381" i="2" s="1"/>
  <c r="N1381" i="2" s="1"/>
  <c r="L1382" i="2"/>
  <c r="M1382" i="2" s="1"/>
  <c r="N1382" i="2" s="1"/>
  <c r="L1383" i="2"/>
  <c r="M1383" i="2" s="1"/>
  <c r="N1383" i="2" s="1"/>
  <c r="L1384" i="2"/>
  <c r="M1384" i="2" s="1"/>
  <c r="N1384" i="2" s="1"/>
  <c r="L1385" i="2"/>
  <c r="M1385" i="2" s="1"/>
  <c r="N1385" i="2" s="1"/>
  <c r="L1386" i="2"/>
  <c r="M1386" i="2" s="1"/>
  <c r="N1386" i="2" s="1"/>
  <c r="L1387" i="2"/>
  <c r="M1387" i="2" s="1"/>
  <c r="N1387" i="2" s="1"/>
  <c r="L1388" i="2"/>
  <c r="M1388" i="2" s="1"/>
  <c r="N1388" i="2" s="1"/>
  <c r="L1389" i="2"/>
  <c r="M1389" i="2" s="1"/>
  <c r="N1389" i="2" s="1"/>
  <c r="L1390" i="2"/>
  <c r="M1390" i="2" s="1"/>
  <c r="N1390" i="2" s="1"/>
  <c r="L1391" i="2"/>
  <c r="M1391" i="2" s="1"/>
  <c r="N1391" i="2" s="1"/>
  <c r="L1392" i="2"/>
  <c r="M1392" i="2" s="1"/>
  <c r="N1392" i="2" s="1"/>
  <c r="L1393" i="2"/>
  <c r="M1393" i="2" s="1"/>
  <c r="N1393" i="2" s="1"/>
  <c r="L1394" i="2"/>
  <c r="M1394" i="2" s="1"/>
  <c r="N1394" i="2" s="1"/>
  <c r="L1395" i="2"/>
  <c r="M1395" i="2" s="1"/>
  <c r="N1395" i="2" s="1"/>
  <c r="L1396" i="2"/>
  <c r="M1396" i="2" s="1"/>
  <c r="N1396" i="2" s="1"/>
  <c r="L1397" i="2"/>
  <c r="M1397" i="2" s="1"/>
  <c r="N1397" i="2" s="1"/>
  <c r="L1398" i="2"/>
  <c r="M1398" i="2" s="1"/>
  <c r="N1398" i="2" s="1"/>
  <c r="L1399" i="2"/>
  <c r="M1399" i="2" s="1"/>
  <c r="N1399" i="2" s="1"/>
  <c r="L1400" i="2"/>
  <c r="M1400" i="2" s="1"/>
  <c r="N1400" i="2" s="1"/>
  <c r="L1401" i="2"/>
  <c r="M1401" i="2" s="1"/>
  <c r="N1401" i="2" s="1"/>
  <c r="L1402" i="2"/>
  <c r="M1402" i="2" s="1"/>
  <c r="N1402" i="2" s="1"/>
  <c r="L1403" i="2"/>
  <c r="M1403" i="2" s="1"/>
  <c r="N1403" i="2" s="1"/>
  <c r="L1404" i="2"/>
  <c r="M1404" i="2" s="1"/>
  <c r="N1404" i="2" s="1"/>
  <c r="L1405" i="2"/>
  <c r="M1405" i="2" s="1"/>
  <c r="N1405" i="2" s="1"/>
  <c r="L1406" i="2"/>
  <c r="M1406" i="2" s="1"/>
  <c r="N1406" i="2" s="1"/>
  <c r="L1407" i="2"/>
  <c r="M1407" i="2" s="1"/>
  <c r="N1407" i="2" s="1"/>
  <c r="L1408" i="2"/>
  <c r="M1408" i="2" s="1"/>
  <c r="N1408" i="2" s="1"/>
  <c r="L1409" i="2"/>
  <c r="M1409" i="2" s="1"/>
  <c r="N1409" i="2" s="1"/>
  <c r="L1410" i="2"/>
  <c r="M1410" i="2" s="1"/>
  <c r="N1410" i="2" s="1"/>
  <c r="L1411" i="2"/>
  <c r="M1411" i="2" s="1"/>
  <c r="N1411" i="2" s="1"/>
  <c r="L1412" i="2"/>
  <c r="M1412" i="2" s="1"/>
  <c r="N1412" i="2" s="1"/>
  <c r="L1413" i="2"/>
  <c r="M1413" i="2" s="1"/>
  <c r="N1413" i="2" s="1"/>
  <c r="L1414" i="2"/>
  <c r="M1414" i="2" s="1"/>
  <c r="N1414" i="2" s="1"/>
  <c r="L1415" i="2"/>
  <c r="M1415" i="2" s="1"/>
  <c r="N1415" i="2" s="1"/>
  <c r="L1416" i="2"/>
  <c r="M1416" i="2" s="1"/>
  <c r="N1416" i="2" s="1"/>
  <c r="L1417" i="2"/>
  <c r="M1417" i="2" s="1"/>
  <c r="N1417" i="2" s="1"/>
  <c r="L1418" i="2"/>
  <c r="M1418" i="2" s="1"/>
  <c r="N1418" i="2" s="1"/>
  <c r="L1419" i="2"/>
  <c r="M1419" i="2" s="1"/>
  <c r="N1419" i="2" s="1"/>
  <c r="L1420" i="2"/>
  <c r="M1420" i="2" s="1"/>
  <c r="N1420" i="2" s="1"/>
  <c r="L1421" i="2"/>
  <c r="M1421" i="2" s="1"/>
  <c r="N1421" i="2" s="1"/>
  <c r="L1422" i="2"/>
  <c r="M1422" i="2" s="1"/>
  <c r="N1422" i="2" s="1"/>
  <c r="L1423" i="2"/>
  <c r="M1423" i="2" s="1"/>
  <c r="N1423" i="2" s="1"/>
  <c r="L1424" i="2"/>
  <c r="M1424" i="2" s="1"/>
  <c r="N1424" i="2" s="1"/>
  <c r="L1425" i="2"/>
  <c r="M1425" i="2" s="1"/>
  <c r="N1425" i="2" s="1"/>
  <c r="L1426" i="2"/>
  <c r="M1426" i="2" s="1"/>
  <c r="N1426" i="2" s="1"/>
  <c r="L1427" i="2"/>
  <c r="M1427" i="2" s="1"/>
  <c r="N1427" i="2" s="1"/>
  <c r="L1428" i="2"/>
  <c r="M1428" i="2" s="1"/>
  <c r="N1428" i="2" s="1"/>
  <c r="L1429" i="2"/>
  <c r="M1429" i="2" s="1"/>
  <c r="N1429" i="2" s="1"/>
  <c r="L1430" i="2"/>
  <c r="M1430" i="2" s="1"/>
  <c r="N1430" i="2" s="1"/>
  <c r="L1431" i="2"/>
  <c r="M1431" i="2" s="1"/>
  <c r="N1431" i="2" s="1"/>
  <c r="L1432" i="2"/>
  <c r="M1432" i="2" s="1"/>
  <c r="N1432" i="2" s="1"/>
  <c r="L1433" i="2"/>
  <c r="M1433" i="2" s="1"/>
  <c r="N1433" i="2" s="1"/>
  <c r="L1434" i="2"/>
  <c r="M1434" i="2" s="1"/>
  <c r="N1434" i="2" s="1"/>
  <c r="L1435" i="2"/>
  <c r="M1435" i="2" s="1"/>
  <c r="N1435" i="2" s="1"/>
  <c r="L1436" i="2"/>
  <c r="M1436" i="2" s="1"/>
  <c r="N1436" i="2" s="1"/>
  <c r="L1437" i="2"/>
  <c r="M1437" i="2" s="1"/>
  <c r="N1437" i="2" s="1"/>
  <c r="L1438" i="2"/>
  <c r="M1438" i="2" s="1"/>
  <c r="N1438" i="2" s="1"/>
  <c r="L1439" i="2"/>
  <c r="M1439" i="2" s="1"/>
  <c r="N1439" i="2" s="1"/>
  <c r="L1440" i="2"/>
  <c r="M1440" i="2" s="1"/>
  <c r="N1440" i="2" s="1"/>
  <c r="L1441" i="2"/>
  <c r="M1441" i="2" s="1"/>
  <c r="N1441" i="2" s="1"/>
  <c r="L1442" i="2"/>
  <c r="M1442" i="2" s="1"/>
  <c r="N1442" i="2" s="1"/>
  <c r="L1443" i="2"/>
  <c r="M1443" i="2" s="1"/>
  <c r="N1443" i="2" s="1"/>
  <c r="L1444" i="2"/>
  <c r="M1444" i="2" s="1"/>
  <c r="N1444" i="2" s="1"/>
  <c r="L1445" i="2"/>
  <c r="M1445" i="2" s="1"/>
  <c r="N1445" i="2" s="1"/>
  <c r="L1446" i="2"/>
  <c r="M1446" i="2" s="1"/>
  <c r="N1446" i="2" s="1"/>
  <c r="L1447" i="2"/>
  <c r="M1447" i="2" s="1"/>
  <c r="N1447" i="2" s="1"/>
  <c r="L1448" i="2"/>
  <c r="M1448" i="2" s="1"/>
  <c r="N1448" i="2" s="1"/>
  <c r="L1449" i="2"/>
  <c r="M1449" i="2" s="1"/>
  <c r="N1449" i="2" s="1"/>
  <c r="L1450" i="2"/>
  <c r="M1450" i="2" s="1"/>
  <c r="N1450" i="2" s="1"/>
  <c r="L1451" i="2"/>
  <c r="M1451" i="2" s="1"/>
  <c r="N1451" i="2" s="1"/>
  <c r="L1452" i="2"/>
  <c r="M1452" i="2" s="1"/>
  <c r="N1452" i="2" s="1"/>
  <c r="L1453" i="2"/>
  <c r="M1453" i="2" s="1"/>
  <c r="N1453" i="2" s="1"/>
  <c r="L1454" i="2"/>
  <c r="M1454" i="2" s="1"/>
  <c r="N1454" i="2" s="1"/>
  <c r="L1455" i="2"/>
  <c r="M1455" i="2" s="1"/>
  <c r="N1455" i="2" s="1"/>
  <c r="L1456" i="2"/>
  <c r="M1456" i="2" s="1"/>
  <c r="N1456" i="2" s="1"/>
  <c r="L1457" i="2"/>
  <c r="M1457" i="2" s="1"/>
  <c r="N1457" i="2" s="1"/>
  <c r="L1458" i="2"/>
  <c r="M1458" i="2" s="1"/>
  <c r="N1458" i="2" s="1"/>
  <c r="L1459" i="2"/>
  <c r="M1459" i="2" s="1"/>
  <c r="N1459" i="2" s="1"/>
  <c r="L1460" i="2"/>
  <c r="M1460" i="2" s="1"/>
  <c r="N1460" i="2" s="1"/>
  <c r="L1461" i="2"/>
  <c r="M1461" i="2" s="1"/>
  <c r="N1461" i="2" s="1"/>
  <c r="L1462" i="2"/>
  <c r="M1462" i="2" s="1"/>
  <c r="N1462" i="2" s="1"/>
  <c r="L1463" i="2"/>
  <c r="M1463" i="2" s="1"/>
  <c r="N1463" i="2" s="1"/>
  <c r="L1464" i="2"/>
  <c r="M1464" i="2" s="1"/>
  <c r="N1464" i="2" s="1"/>
  <c r="L1465" i="2"/>
  <c r="M1465" i="2" s="1"/>
  <c r="N1465" i="2" s="1"/>
  <c r="L1466" i="2"/>
  <c r="M1466" i="2" s="1"/>
  <c r="N1466" i="2" s="1"/>
  <c r="L1467" i="2"/>
  <c r="M1467" i="2" s="1"/>
  <c r="N1467" i="2" s="1"/>
  <c r="L1468" i="2"/>
  <c r="M1468" i="2" s="1"/>
  <c r="N1468" i="2" s="1"/>
  <c r="L1469" i="2"/>
  <c r="M1469" i="2" s="1"/>
  <c r="N1469" i="2" s="1"/>
  <c r="L1470" i="2"/>
  <c r="M1470" i="2" s="1"/>
  <c r="N1470" i="2" s="1"/>
  <c r="L1471" i="2"/>
  <c r="M1471" i="2" s="1"/>
  <c r="N1471" i="2" s="1"/>
  <c r="L1472" i="2"/>
  <c r="M1472" i="2" s="1"/>
  <c r="N1472" i="2" s="1"/>
  <c r="L1473" i="2"/>
  <c r="M1473" i="2" s="1"/>
  <c r="N1473" i="2" s="1"/>
  <c r="L1474" i="2"/>
  <c r="M1474" i="2" s="1"/>
  <c r="N1474" i="2" s="1"/>
  <c r="L1475" i="2"/>
  <c r="M1475" i="2" s="1"/>
  <c r="N1475" i="2" s="1"/>
  <c r="L1476" i="2"/>
  <c r="M1476" i="2" s="1"/>
  <c r="N1476" i="2" s="1"/>
  <c r="L1477" i="2"/>
  <c r="M1477" i="2" s="1"/>
  <c r="N1477" i="2" s="1"/>
  <c r="L1478" i="2"/>
  <c r="M1478" i="2" s="1"/>
  <c r="N1478" i="2" s="1"/>
  <c r="L1479" i="2"/>
  <c r="M1479" i="2" s="1"/>
  <c r="N1479" i="2" s="1"/>
  <c r="L1480" i="2"/>
  <c r="M1480" i="2" s="1"/>
  <c r="N1480" i="2" s="1"/>
  <c r="L1481" i="2"/>
  <c r="M1481" i="2" s="1"/>
  <c r="N1481" i="2" s="1"/>
  <c r="L1482" i="2"/>
  <c r="M1482" i="2" s="1"/>
  <c r="N1482" i="2" s="1"/>
  <c r="L1483" i="2"/>
  <c r="M1483" i="2" s="1"/>
  <c r="N1483" i="2" s="1"/>
  <c r="L1484" i="2"/>
  <c r="M1484" i="2" s="1"/>
  <c r="N1484" i="2" s="1"/>
  <c r="L1485" i="2"/>
  <c r="M1485" i="2" s="1"/>
  <c r="N1485" i="2" s="1"/>
  <c r="L1486" i="2"/>
  <c r="M1486" i="2" s="1"/>
  <c r="N1486" i="2" s="1"/>
  <c r="L1487" i="2"/>
  <c r="M1487" i="2" s="1"/>
  <c r="N1487" i="2" s="1"/>
  <c r="L1488" i="2"/>
  <c r="M1488" i="2" s="1"/>
  <c r="N1488" i="2" s="1"/>
  <c r="L1489" i="2"/>
  <c r="M1489" i="2" s="1"/>
  <c r="N1489" i="2" s="1"/>
  <c r="L1490" i="2"/>
  <c r="M1490" i="2" s="1"/>
  <c r="N1490" i="2" s="1"/>
  <c r="L1491" i="2"/>
  <c r="M1491" i="2" s="1"/>
  <c r="N1491" i="2" s="1"/>
  <c r="L1492" i="2"/>
  <c r="M1492" i="2" s="1"/>
  <c r="N1492" i="2" s="1"/>
  <c r="L1493" i="2"/>
  <c r="M1493" i="2" s="1"/>
  <c r="N1493" i="2" s="1"/>
  <c r="L1494" i="2"/>
  <c r="M1494" i="2" s="1"/>
  <c r="N1494" i="2" s="1"/>
  <c r="L1495" i="2"/>
  <c r="M1495" i="2" s="1"/>
  <c r="N1495" i="2" s="1"/>
  <c r="L1496" i="2"/>
  <c r="M1496" i="2" s="1"/>
  <c r="N1496" i="2" s="1"/>
  <c r="L1497" i="2"/>
  <c r="M1497" i="2" s="1"/>
  <c r="N1497" i="2" s="1"/>
  <c r="L1498" i="2"/>
  <c r="M1498" i="2" s="1"/>
  <c r="N1498" i="2" s="1"/>
  <c r="L1499" i="2"/>
  <c r="M1499" i="2" s="1"/>
  <c r="N1499" i="2" s="1"/>
  <c r="L1500" i="2"/>
  <c r="M1500" i="2" s="1"/>
  <c r="N1500" i="2" s="1"/>
  <c r="L1501" i="2"/>
  <c r="M1501" i="2" s="1"/>
  <c r="N1501" i="2" s="1"/>
  <c r="L1502" i="2"/>
  <c r="M1502" i="2" s="1"/>
  <c r="N1502" i="2" s="1"/>
  <c r="L1503" i="2"/>
  <c r="M1503" i="2" s="1"/>
  <c r="N1503" i="2" s="1"/>
  <c r="L1504" i="2"/>
  <c r="M1504" i="2" s="1"/>
  <c r="N1504" i="2" s="1"/>
  <c r="L1505" i="2"/>
  <c r="M1505" i="2" s="1"/>
  <c r="N1505" i="2" s="1"/>
  <c r="L1506" i="2"/>
  <c r="M1506" i="2" s="1"/>
  <c r="N1506" i="2" s="1"/>
  <c r="L1507" i="2"/>
  <c r="M1507" i="2" s="1"/>
  <c r="N1507" i="2" s="1"/>
  <c r="L1508" i="2"/>
  <c r="M1508" i="2" s="1"/>
  <c r="N1508" i="2" s="1"/>
  <c r="L1509" i="2"/>
  <c r="M1509" i="2" s="1"/>
  <c r="N1509" i="2" s="1"/>
  <c r="L1510" i="2"/>
  <c r="M1510" i="2" s="1"/>
  <c r="N1510" i="2" s="1"/>
  <c r="L1511" i="2"/>
  <c r="M1511" i="2" s="1"/>
  <c r="N1511" i="2" s="1"/>
  <c r="L1512" i="2"/>
  <c r="M1512" i="2" s="1"/>
  <c r="N1512" i="2" s="1"/>
  <c r="L1513" i="2"/>
  <c r="M1513" i="2" s="1"/>
  <c r="N1513" i="2" s="1"/>
  <c r="L1514" i="2"/>
  <c r="M1514" i="2" s="1"/>
  <c r="N1514" i="2" s="1"/>
  <c r="L1515" i="2"/>
  <c r="M1515" i="2" s="1"/>
  <c r="N1515" i="2" s="1"/>
  <c r="L1516" i="2"/>
  <c r="M1516" i="2" s="1"/>
  <c r="N1516" i="2" s="1"/>
  <c r="L1517" i="2"/>
  <c r="M1517" i="2" s="1"/>
  <c r="N1517" i="2" s="1"/>
  <c r="L1518" i="2"/>
  <c r="M1518" i="2" s="1"/>
  <c r="N1518" i="2" s="1"/>
  <c r="L1519" i="2"/>
  <c r="M1519" i="2" s="1"/>
  <c r="N1519" i="2" s="1"/>
  <c r="L1520" i="2"/>
  <c r="M1520" i="2" s="1"/>
  <c r="N1520" i="2" s="1"/>
  <c r="L1521" i="2"/>
  <c r="M1521" i="2" s="1"/>
  <c r="N1521" i="2" s="1"/>
  <c r="L1522" i="2"/>
  <c r="M1522" i="2" s="1"/>
  <c r="N1522" i="2" s="1"/>
  <c r="L1523" i="2"/>
  <c r="M1523" i="2" s="1"/>
  <c r="N1523" i="2" s="1"/>
  <c r="L1524" i="2"/>
  <c r="M1524" i="2" s="1"/>
  <c r="N1524" i="2" s="1"/>
  <c r="L1525" i="2"/>
  <c r="M1525" i="2" s="1"/>
  <c r="N1525" i="2" s="1"/>
  <c r="L1526" i="2"/>
  <c r="M1526" i="2" s="1"/>
  <c r="N1526" i="2" s="1"/>
  <c r="L1527" i="2"/>
  <c r="M1527" i="2" s="1"/>
  <c r="N1527" i="2" s="1"/>
  <c r="L1528" i="2"/>
  <c r="M1528" i="2" s="1"/>
  <c r="N1528" i="2" s="1"/>
  <c r="L1529" i="2"/>
  <c r="M1529" i="2" s="1"/>
  <c r="N1529" i="2" s="1"/>
  <c r="L1530" i="2"/>
  <c r="M1530" i="2" s="1"/>
  <c r="N1530" i="2" s="1"/>
  <c r="L1531" i="2"/>
  <c r="M1531" i="2" s="1"/>
  <c r="N1531" i="2" s="1"/>
  <c r="L1532" i="2"/>
  <c r="M1532" i="2" s="1"/>
  <c r="N1532" i="2" s="1"/>
  <c r="L1533" i="2"/>
  <c r="M1533" i="2" s="1"/>
  <c r="N1533" i="2" s="1"/>
  <c r="L1534" i="2"/>
  <c r="M1534" i="2" s="1"/>
  <c r="N1534" i="2" s="1"/>
  <c r="L1535" i="2"/>
  <c r="M1535" i="2" s="1"/>
  <c r="N1535" i="2" s="1"/>
  <c r="L1536" i="2"/>
  <c r="M1536" i="2" s="1"/>
  <c r="N1536" i="2" s="1"/>
  <c r="L1537" i="2"/>
  <c r="M1537" i="2" s="1"/>
  <c r="N1537" i="2" s="1"/>
  <c r="L1538" i="2"/>
  <c r="M1538" i="2" s="1"/>
  <c r="N1538" i="2" s="1"/>
  <c r="L1539" i="2"/>
  <c r="M1539" i="2" s="1"/>
  <c r="N1539" i="2" s="1"/>
  <c r="L1540" i="2"/>
  <c r="M1540" i="2" s="1"/>
  <c r="N1540" i="2" s="1"/>
  <c r="L1541" i="2"/>
  <c r="M1541" i="2" s="1"/>
  <c r="N1541" i="2" s="1"/>
  <c r="L1542" i="2"/>
  <c r="M1542" i="2" s="1"/>
  <c r="N1542" i="2" s="1"/>
  <c r="L1543" i="2"/>
  <c r="M1543" i="2" s="1"/>
  <c r="N1543" i="2" s="1"/>
  <c r="L1544" i="2"/>
  <c r="M1544" i="2" s="1"/>
  <c r="N1544" i="2" s="1"/>
  <c r="L1545" i="2"/>
  <c r="M1545" i="2" s="1"/>
  <c r="N1545" i="2" s="1"/>
  <c r="L1546" i="2"/>
  <c r="M1546" i="2" s="1"/>
  <c r="N1546" i="2" s="1"/>
  <c r="L1547" i="2"/>
  <c r="M1547" i="2" s="1"/>
  <c r="N1547" i="2" s="1"/>
  <c r="L1548" i="2"/>
  <c r="M1548" i="2" s="1"/>
  <c r="N1548" i="2" s="1"/>
  <c r="L1549" i="2"/>
  <c r="M1549" i="2" s="1"/>
  <c r="N1549" i="2" s="1"/>
  <c r="L1550" i="2"/>
  <c r="M1550" i="2" s="1"/>
  <c r="N1550" i="2" s="1"/>
  <c r="L1551" i="2"/>
  <c r="M1551" i="2" s="1"/>
  <c r="N1551" i="2" s="1"/>
  <c r="L1552" i="2"/>
  <c r="M1552" i="2" s="1"/>
  <c r="N1552" i="2" s="1"/>
  <c r="L1553" i="2"/>
  <c r="M1553" i="2" s="1"/>
  <c r="N1553" i="2" s="1"/>
  <c r="L1554" i="2"/>
  <c r="M1554" i="2" s="1"/>
  <c r="N1554" i="2" s="1"/>
  <c r="L1555" i="2"/>
  <c r="M1555" i="2" s="1"/>
  <c r="N1555" i="2" s="1"/>
  <c r="L1556" i="2"/>
  <c r="M1556" i="2" s="1"/>
  <c r="N1556" i="2" s="1"/>
  <c r="L1557" i="2"/>
  <c r="M1557" i="2" s="1"/>
  <c r="N1557" i="2" s="1"/>
  <c r="L1558" i="2"/>
  <c r="M1558" i="2" s="1"/>
  <c r="N1558" i="2" s="1"/>
  <c r="L1559" i="2"/>
  <c r="M1559" i="2" s="1"/>
  <c r="N1559" i="2" s="1"/>
  <c r="L1560" i="2"/>
  <c r="M1560" i="2" s="1"/>
  <c r="N1560" i="2" s="1"/>
  <c r="L1561" i="2"/>
  <c r="M1561" i="2" s="1"/>
  <c r="N1561" i="2" s="1"/>
  <c r="L1562" i="2"/>
  <c r="M1562" i="2" s="1"/>
  <c r="N1562" i="2" s="1"/>
  <c r="L1563" i="2"/>
  <c r="M1563" i="2" s="1"/>
  <c r="N1563" i="2" s="1"/>
  <c r="L1564" i="2"/>
  <c r="M1564" i="2" s="1"/>
  <c r="N1564" i="2" s="1"/>
  <c r="L1565" i="2"/>
  <c r="M1565" i="2" s="1"/>
  <c r="N1565" i="2" s="1"/>
  <c r="L1566" i="2"/>
  <c r="M1566" i="2" s="1"/>
  <c r="N1566" i="2" s="1"/>
  <c r="L1567" i="2"/>
  <c r="M1567" i="2" s="1"/>
  <c r="N1567" i="2" s="1"/>
  <c r="L1568" i="2"/>
  <c r="M1568" i="2" s="1"/>
  <c r="N1568" i="2" s="1"/>
  <c r="L1569" i="2"/>
  <c r="M1569" i="2" s="1"/>
  <c r="N1569" i="2" s="1"/>
  <c r="L1570" i="2"/>
  <c r="M1570" i="2" s="1"/>
  <c r="N1570" i="2" s="1"/>
  <c r="L1571" i="2"/>
  <c r="M1571" i="2" s="1"/>
  <c r="N1571" i="2" s="1"/>
  <c r="L1572" i="2"/>
  <c r="M1572" i="2" s="1"/>
  <c r="N1572" i="2" s="1"/>
  <c r="L1573" i="2"/>
  <c r="M1573" i="2" s="1"/>
  <c r="N1573" i="2" s="1"/>
  <c r="L1574" i="2"/>
  <c r="M1574" i="2" s="1"/>
  <c r="N1574" i="2" s="1"/>
  <c r="L1575" i="2"/>
  <c r="M1575" i="2" s="1"/>
  <c r="N1575" i="2" s="1"/>
  <c r="L1576" i="2"/>
  <c r="M1576" i="2" s="1"/>
  <c r="N1576" i="2" s="1"/>
  <c r="L1577" i="2"/>
  <c r="M1577" i="2" s="1"/>
  <c r="N1577" i="2" s="1"/>
  <c r="L1578" i="2"/>
  <c r="M1578" i="2" s="1"/>
  <c r="N1578" i="2" s="1"/>
  <c r="L1579" i="2"/>
  <c r="M1579" i="2" s="1"/>
  <c r="N1579" i="2" s="1"/>
  <c r="L1580" i="2"/>
  <c r="M1580" i="2" s="1"/>
  <c r="N1580" i="2" s="1"/>
  <c r="L1581" i="2"/>
  <c r="M1581" i="2" s="1"/>
  <c r="N1581" i="2" s="1"/>
  <c r="L1582" i="2"/>
  <c r="M1582" i="2" s="1"/>
  <c r="N1582" i="2" s="1"/>
  <c r="L1583" i="2"/>
  <c r="M1583" i="2" s="1"/>
  <c r="N1583" i="2" s="1"/>
  <c r="L1584" i="2"/>
  <c r="M1584" i="2" s="1"/>
  <c r="N1584" i="2" s="1"/>
  <c r="L1585" i="2"/>
  <c r="M1585" i="2" s="1"/>
  <c r="N1585" i="2" s="1"/>
  <c r="L1586" i="2"/>
  <c r="M1586" i="2" s="1"/>
  <c r="N1586" i="2" s="1"/>
  <c r="L1587" i="2"/>
  <c r="M1587" i="2" s="1"/>
  <c r="N1587" i="2" s="1"/>
  <c r="L1588" i="2"/>
  <c r="M1588" i="2" s="1"/>
  <c r="N1588" i="2" s="1"/>
  <c r="L1589" i="2"/>
  <c r="M1589" i="2" s="1"/>
  <c r="N1589" i="2" s="1"/>
  <c r="L1590" i="2"/>
  <c r="M1590" i="2" s="1"/>
  <c r="N1590" i="2" s="1"/>
  <c r="L1591" i="2"/>
  <c r="M1591" i="2" s="1"/>
  <c r="N1591" i="2" s="1"/>
  <c r="L1592" i="2"/>
  <c r="M1592" i="2" s="1"/>
  <c r="N1592" i="2" s="1"/>
  <c r="L1593" i="2"/>
  <c r="M1593" i="2" s="1"/>
  <c r="N1593" i="2" s="1"/>
  <c r="L1594" i="2"/>
  <c r="M1594" i="2" s="1"/>
  <c r="N1594" i="2" s="1"/>
  <c r="L1595" i="2"/>
  <c r="M1595" i="2" s="1"/>
  <c r="N1595" i="2" s="1"/>
  <c r="L1596" i="2"/>
  <c r="M1596" i="2" s="1"/>
  <c r="N1596" i="2" s="1"/>
  <c r="L1597" i="2"/>
  <c r="M1597" i="2" s="1"/>
  <c r="N1597" i="2" s="1"/>
  <c r="L1598" i="2"/>
  <c r="M1598" i="2" s="1"/>
  <c r="N1598" i="2" s="1"/>
  <c r="L1599" i="2"/>
  <c r="M1599" i="2" s="1"/>
  <c r="N1599" i="2" s="1"/>
  <c r="L1600" i="2"/>
  <c r="M1600" i="2" s="1"/>
  <c r="N1600" i="2" s="1"/>
  <c r="L1601" i="2"/>
  <c r="M1601" i="2" s="1"/>
  <c r="N1601" i="2" s="1"/>
  <c r="L1602" i="2"/>
  <c r="M1602" i="2" s="1"/>
  <c r="N1602" i="2" s="1"/>
  <c r="L1603" i="2"/>
  <c r="M1603" i="2" s="1"/>
  <c r="N1603" i="2" s="1"/>
  <c r="L1604" i="2"/>
  <c r="M1604" i="2" s="1"/>
  <c r="N1604" i="2" s="1"/>
  <c r="L1605" i="2"/>
  <c r="M1605" i="2" s="1"/>
  <c r="N1605" i="2" s="1"/>
  <c r="L1606" i="2"/>
  <c r="M1606" i="2" s="1"/>
  <c r="N1606" i="2" s="1"/>
  <c r="L1607" i="2"/>
  <c r="M1607" i="2" s="1"/>
  <c r="N1607" i="2" s="1"/>
  <c r="L1608" i="2"/>
  <c r="M1608" i="2" s="1"/>
  <c r="N1608" i="2" s="1"/>
  <c r="L1609" i="2"/>
  <c r="M1609" i="2" s="1"/>
  <c r="N1609" i="2" s="1"/>
  <c r="L1610" i="2"/>
  <c r="M1610" i="2" s="1"/>
  <c r="N1610" i="2" s="1"/>
  <c r="L1611" i="2"/>
  <c r="M1611" i="2" s="1"/>
  <c r="N1611" i="2" s="1"/>
  <c r="L1612" i="2"/>
  <c r="M1612" i="2" s="1"/>
  <c r="N1612" i="2" s="1"/>
  <c r="L1613" i="2"/>
  <c r="M1613" i="2" s="1"/>
  <c r="N1613" i="2" s="1"/>
  <c r="L1614" i="2"/>
  <c r="M1614" i="2" s="1"/>
  <c r="N1614" i="2" s="1"/>
  <c r="L1615" i="2"/>
  <c r="M1615" i="2" s="1"/>
  <c r="N1615" i="2" s="1"/>
  <c r="L1616" i="2"/>
  <c r="M1616" i="2" s="1"/>
  <c r="N1616" i="2" s="1"/>
  <c r="L1617" i="2"/>
  <c r="M1617" i="2" s="1"/>
  <c r="N1617" i="2" s="1"/>
  <c r="L1618" i="2"/>
  <c r="M1618" i="2" s="1"/>
  <c r="N1618" i="2" s="1"/>
  <c r="L1619" i="2"/>
  <c r="M1619" i="2" s="1"/>
  <c r="N1619" i="2" s="1"/>
  <c r="L1620" i="2"/>
  <c r="M1620" i="2" s="1"/>
  <c r="N1620" i="2" s="1"/>
  <c r="L1621" i="2"/>
  <c r="M1621" i="2" s="1"/>
  <c r="N1621" i="2" s="1"/>
  <c r="L1622" i="2"/>
  <c r="M1622" i="2" s="1"/>
  <c r="N1622" i="2" s="1"/>
  <c r="L1623" i="2"/>
  <c r="M1623" i="2" s="1"/>
  <c r="N1623" i="2" s="1"/>
  <c r="L1624" i="2"/>
  <c r="M1624" i="2" s="1"/>
  <c r="N1624" i="2" s="1"/>
  <c r="L1625" i="2"/>
  <c r="M1625" i="2" s="1"/>
  <c r="N1625" i="2" s="1"/>
  <c r="L1626" i="2"/>
  <c r="M1626" i="2" s="1"/>
  <c r="N1626" i="2" s="1"/>
  <c r="L1627" i="2"/>
  <c r="M1627" i="2" s="1"/>
  <c r="N1627" i="2" s="1"/>
  <c r="L1628" i="2"/>
  <c r="M1628" i="2" s="1"/>
  <c r="N1628" i="2" s="1"/>
  <c r="L1629" i="2"/>
  <c r="M1629" i="2" s="1"/>
  <c r="N1629" i="2" s="1"/>
  <c r="L1630" i="2"/>
  <c r="M1630" i="2" s="1"/>
  <c r="N1630" i="2" s="1"/>
  <c r="L1631" i="2"/>
  <c r="M1631" i="2" s="1"/>
  <c r="N1631" i="2" s="1"/>
  <c r="L1632" i="2"/>
  <c r="M1632" i="2" s="1"/>
  <c r="N1632" i="2" s="1"/>
  <c r="L1633" i="2"/>
  <c r="M1633" i="2" s="1"/>
  <c r="N1633" i="2" s="1"/>
  <c r="L1634" i="2"/>
  <c r="M1634" i="2" s="1"/>
  <c r="N1634" i="2" s="1"/>
  <c r="L1635" i="2"/>
  <c r="M1635" i="2" s="1"/>
  <c r="N1635" i="2" s="1"/>
  <c r="L1636" i="2"/>
  <c r="M1636" i="2" s="1"/>
  <c r="N1636" i="2" s="1"/>
  <c r="L1637" i="2"/>
  <c r="M1637" i="2" s="1"/>
  <c r="N1637" i="2" s="1"/>
  <c r="L1638" i="2"/>
  <c r="M1638" i="2" s="1"/>
  <c r="N1638" i="2" s="1"/>
  <c r="L1639" i="2"/>
  <c r="M1639" i="2" s="1"/>
  <c r="N1639" i="2" s="1"/>
  <c r="L1640" i="2"/>
  <c r="M1640" i="2" s="1"/>
  <c r="N1640" i="2" s="1"/>
  <c r="L1641" i="2"/>
  <c r="M1641" i="2" s="1"/>
  <c r="N1641" i="2" s="1"/>
  <c r="L1642" i="2"/>
  <c r="M1642" i="2" s="1"/>
  <c r="N1642" i="2" s="1"/>
  <c r="L1643" i="2"/>
  <c r="M1643" i="2" s="1"/>
  <c r="N1643" i="2" s="1"/>
  <c r="L1644" i="2"/>
  <c r="M1644" i="2" s="1"/>
  <c r="N1644" i="2" s="1"/>
  <c r="L1645" i="2"/>
  <c r="M1645" i="2" s="1"/>
  <c r="N1645" i="2" s="1"/>
  <c r="L1646" i="2"/>
  <c r="M1646" i="2" s="1"/>
  <c r="N1646" i="2" s="1"/>
  <c r="L1647" i="2"/>
  <c r="M1647" i="2" s="1"/>
  <c r="N1647" i="2" s="1"/>
  <c r="L1648" i="2"/>
  <c r="M1648" i="2" s="1"/>
  <c r="N1648" i="2" s="1"/>
  <c r="L1649" i="2"/>
  <c r="M1649" i="2" s="1"/>
  <c r="N1649" i="2" s="1"/>
  <c r="L1650" i="2"/>
  <c r="M1650" i="2" s="1"/>
  <c r="N1650" i="2" s="1"/>
  <c r="L1651" i="2"/>
  <c r="M1651" i="2" s="1"/>
  <c r="N1651" i="2" s="1"/>
  <c r="L1652" i="2"/>
  <c r="M1652" i="2" s="1"/>
  <c r="N1652" i="2" s="1"/>
  <c r="L1653" i="2"/>
  <c r="M1653" i="2" s="1"/>
  <c r="N1653" i="2" s="1"/>
  <c r="L1654" i="2"/>
  <c r="M1654" i="2" s="1"/>
  <c r="N1654" i="2" s="1"/>
  <c r="L1655" i="2"/>
  <c r="M1655" i="2" s="1"/>
  <c r="N1655" i="2" s="1"/>
  <c r="L1656" i="2"/>
  <c r="M1656" i="2" s="1"/>
  <c r="N1656" i="2" s="1"/>
  <c r="L1657" i="2"/>
  <c r="M1657" i="2" s="1"/>
  <c r="N1657" i="2" s="1"/>
  <c r="L1658" i="2"/>
  <c r="M1658" i="2" s="1"/>
  <c r="N1658" i="2" s="1"/>
  <c r="L1659" i="2"/>
  <c r="M1659" i="2" s="1"/>
  <c r="N1659" i="2" s="1"/>
  <c r="L1660" i="2"/>
  <c r="M1660" i="2" s="1"/>
  <c r="N1660" i="2" s="1"/>
  <c r="L1661" i="2"/>
  <c r="M1661" i="2" s="1"/>
  <c r="N1661" i="2" s="1"/>
  <c r="L1662" i="2"/>
  <c r="M1662" i="2" s="1"/>
  <c r="N1662" i="2" s="1"/>
  <c r="L1663" i="2"/>
  <c r="M1663" i="2" s="1"/>
  <c r="N1663" i="2" s="1"/>
  <c r="L1664" i="2"/>
  <c r="M1664" i="2" s="1"/>
  <c r="N1664" i="2" s="1"/>
  <c r="L1665" i="2"/>
  <c r="M1665" i="2" s="1"/>
  <c r="N1665" i="2" s="1"/>
  <c r="L1666" i="2"/>
  <c r="M1666" i="2" s="1"/>
  <c r="N1666" i="2" s="1"/>
  <c r="L1667" i="2"/>
  <c r="M1667" i="2" s="1"/>
  <c r="N1667" i="2" s="1"/>
  <c r="L1668" i="2"/>
  <c r="M1668" i="2" s="1"/>
  <c r="N1668" i="2" s="1"/>
  <c r="L1669" i="2"/>
  <c r="M1669" i="2" s="1"/>
  <c r="N1669" i="2" s="1"/>
  <c r="L1670" i="2"/>
  <c r="M1670" i="2" s="1"/>
  <c r="N1670" i="2" s="1"/>
  <c r="L1671" i="2"/>
  <c r="M1671" i="2" s="1"/>
  <c r="N1671" i="2" s="1"/>
  <c r="L1672" i="2"/>
  <c r="M1672" i="2" s="1"/>
  <c r="N1672" i="2" s="1"/>
  <c r="L1673" i="2"/>
  <c r="M1673" i="2" s="1"/>
  <c r="N1673" i="2" s="1"/>
  <c r="L1674" i="2"/>
  <c r="M1674" i="2" s="1"/>
  <c r="N1674" i="2" s="1"/>
  <c r="L1675" i="2"/>
  <c r="M1675" i="2" s="1"/>
  <c r="N1675" i="2" s="1"/>
  <c r="L1676" i="2"/>
  <c r="M1676" i="2" s="1"/>
  <c r="N1676" i="2" s="1"/>
  <c r="L1677" i="2"/>
  <c r="M1677" i="2" s="1"/>
  <c r="N1677" i="2" s="1"/>
  <c r="L1678" i="2"/>
  <c r="M1678" i="2" s="1"/>
  <c r="N1678" i="2" s="1"/>
  <c r="L1679" i="2"/>
  <c r="M1679" i="2" s="1"/>
  <c r="N1679" i="2" s="1"/>
  <c r="L1680" i="2"/>
  <c r="M1680" i="2" s="1"/>
  <c r="N1680" i="2" s="1"/>
  <c r="L1681" i="2"/>
  <c r="M1681" i="2" s="1"/>
  <c r="N1681" i="2" s="1"/>
  <c r="L1682" i="2"/>
  <c r="M1682" i="2" s="1"/>
  <c r="N1682" i="2" s="1"/>
  <c r="L1683" i="2"/>
  <c r="M1683" i="2" s="1"/>
  <c r="N1683" i="2" s="1"/>
  <c r="L1684" i="2"/>
  <c r="M1684" i="2" s="1"/>
  <c r="N1684" i="2" s="1"/>
  <c r="L1685" i="2"/>
  <c r="M1685" i="2" s="1"/>
  <c r="N1685" i="2" s="1"/>
  <c r="L1686" i="2"/>
  <c r="M1686" i="2" s="1"/>
  <c r="N1686" i="2" s="1"/>
  <c r="L1687" i="2"/>
  <c r="M1687" i="2" s="1"/>
  <c r="N1687" i="2" s="1"/>
  <c r="L1688" i="2"/>
  <c r="M1688" i="2" s="1"/>
  <c r="N1688" i="2" s="1"/>
  <c r="L1689" i="2"/>
  <c r="M1689" i="2" s="1"/>
  <c r="N1689" i="2" s="1"/>
  <c r="L1690" i="2"/>
  <c r="M1690" i="2" s="1"/>
  <c r="N1690" i="2" s="1"/>
  <c r="L1691" i="2"/>
  <c r="M1691" i="2" s="1"/>
  <c r="N1691" i="2" s="1"/>
  <c r="L1692" i="2"/>
  <c r="M1692" i="2" s="1"/>
  <c r="N1692" i="2" s="1"/>
  <c r="L1693" i="2"/>
  <c r="M1693" i="2" s="1"/>
  <c r="N1693" i="2" s="1"/>
  <c r="L1694" i="2"/>
  <c r="M1694" i="2" s="1"/>
  <c r="N1694" i="2" s="1"/>
  <c r="L1695" i="2"/>
  <c r="M1695" i="2" s="1"/>
  <c r="N1695" i="2" s="1"/>
  <c r="L1696" i="2"/>
  <c r="M1696" i="2" s="1"/>
  <c r="N1696" i="2" s="1"/>
  <c r="L1697" i="2"/>
  <c r="M1697" i="2" s="1"/>
  <c r="N1697" i="2" s="1"/>
  <c r="L1698" i="2"/>
  <c r="M1698" i="2" s="1"/>
  <c r="N1698" i="2" s="1"/>
  <c r="L1699" i="2"/>
  <c r="M1699" i="2" s="1"/>
  <c r="N1699" i="2" s="1"/>
  <c r="L1700" i="2"/>
  <c r="M1700" i="2" s="1"/>
  <c r="N1700" i="2" s="1"/>
  <c r="L1701" i="2"/>
  <c r="M1701" i="2" s="1"/>
  <c r="N1701" i="2" s="1"/>
  <c r="L1702" i="2"/>
  <c r="M1702" i="2" s="1"/>
  <c r="N1702" i="2" s="1"/>
  <c r="L1703" i="2"/>
  <c r="M1703" i="2" s="1"/>
  <c r="N1703" i="2" s="1"/>
  <c r="L1704" i="2"/>
  <c r="M1704" i="2" s="1"/>
  <c r="N1704" i="2" s="1"/>
  <c r="L1705" i="2"/>
  <c r="M1705" i="2" s="1"/>
  <c r="N1705" i="2" s="1"/>
  <c r="L1706" i="2"/>
  <c r="M1706" i="2" s="1"/>
  <c r="N1706" i="2" s="1"/>
  <c r="L1707" i="2"/>
  <c r="M1707" i="2" s="1"/>
  <c r="N1707" i="2" s="1"/>
  <c r="L1708" i="2"/>
  <c r="M1708" i="2" s="1"/>
  <c r="N1708" i="2" s="1"/>
  <c r="L1709" i="2"/>
  <c r="M1709" i="2" s="1"/>
  <c r="N1709" i="2" s="1"/>
  <c r="L1710" i="2"/>
  <c r="M1710" i="2" s="1"/>
  <c r="N1710" i="2" s="1"/>
  <c r="L1711" i="2"/>
  <c r="M1711" i="2" s="1"/>
  <c r="N1711" i="2" s="1"/>
  <c r="L1712" i="2"/>
  <c r="M1712" i="2" s="1"/>
  <c r="N1712" i="2" s="1"/>
  <c r="L1713" i="2"/>
  <c r="M1713" i="2" s="1"/>
  <c r="N1713" i="2" s="1"/>
  <c r="L1714" i="2"/>
  <c r="M1714" i="2" s="1"/>
  <c r="N1714" i="2" s="1"/>
  <c r="L1715" i="2"/>
  <c r="M1715" i="2" s="1"/>
  <c r="N1715" i="2" s="1"/>
  <c r="L1716" i="2"/>
  <c r="M1716" i="2" s="1"/>
  <c r="N1716" i="2" s="1"/>
  <c r="L1717" i="2"/>
  <c r="M1717" i="2" s="1"/>
  <c r="N1717" i="2" s="1"/>
  <c r="L1718" i="2"/>
  <c r="M1718" i="2" s="1"/>
  <c r="N1718" i="2" s="1"/>
  <c r="L1719" i="2"/>
  <c r="M1719" i="2" s="1"/>
  <c r="N1719" i="2" s="1"/>
  <c r="L1720" i="2"/>
  <c r="M1720" i="2" s="1"/>
  <c r="N1720" i="2" s="1"/>
  <c r="L1721" i="2"/>
  <c r="M1721" i="2" s="1"/>
  <c r="N1721" i="2" s="1"/>
  <c r="L1722" i="2"/>
  <c r="M1722" i="2" s="1"/>
  <c r="N1722" i="2" s="1"/>
  <c r="L1723" i="2"/>
  <c r="M1723" i="2" s="1"/>
  <c r="N1723" i="2" s="1"/>
  <c r="L1724" i="2"/>
  <c r="M1724" i="2" s="1"/>
  <c r="N1724" i="2" s="1"/>
  <c r="L1725" i="2"/>
  <c r="M1725" i="2" s="1"/>
  <c r="N1725" i="2" s="1"/>
  <c r="L1726" i="2"/>
  <c r="M1726" i="2" s="1"/>
  <c r="N1726" i="2" s="1"/>
  <c r="L1727" i="2"/>
  <c r="M1727" i="2" s="1"/>
  <c r="N1727" i="2" s="1"/>
  <c r="L1728" i="2"/>
  <c r="M1728" i="2" s="1"/>
  <c r="N1728" i="2" s="1"/>
  <c r="L1729" i="2"/>
  <c r="M1729" i="2" s="1"/>
  <c r="N1729" i="2" s="1"/>
  <c r="L1730" i="2"/>
  <c r="M1730" i="2" s="1"/>
  <c r="N1730" i="2" s="1"/>
  <c r="L1731" i="2"/>
  <c r="M1731" i="2" s="1"/>
  <c r="N1731" i="2" s="1"/>
  <c r="L1732" i="2"/>
  <c r="M1732" i="2" s="1"/>
  <c r="N1732" i="2" s="1"/>
  <c r="L1733" i="2"/>
  <c r="M1733" i="2" s="1"/>
  <c r="N1733" i="2" s="1"/>
  <c r="L1734" i="2"/>
  <c r="M1734" i="2" s="1"/>
  <c r="N1734" i="2" s="1"/>
  <c r="L1735" i="2"/>
  <c r="M1735" i="2" s="1"/>
  <c r="N1735" i="2" s="1"/>
  <c r="L1736" i="2"/>
  <c r="M1736" i="2" s="1"/>
  <c r="N1736" i="2" s="1"/>
  <c r="L1737" i="2"/>
  <c r="M1737" i="2" s="1"/>
  <c r="N1737" i="2" s="1"/>
  <c r="L1738" i="2"/>
  <c r="M1738" i="2" s="1"/>
  <c r="N1738" i="2" s="1"/>
  <c r="L1739" i="2"/>
  <c r="M1739" i="2" s="1"/>
  <c r="N1739" i="2" s="1"/>
  <c r="L1740" i="2"/>
  <c r="M1740" i="2" s="1"/>
  <c r="N1740" i="2" s="1"/>
  <c r="L1741" i="2"/>
  <c r="M1741" i="2" s="1"/>
  <c r="N1741" i="2" s="1"/>
  <c r="L1742" i="2"/>
  <c r="M1742" i="2" s="1"/>
  <c r="N1742" i="2" s="1"/>
  <c r="L1743" i="2"/>
  <c r="M1743" i="2" s="1"/>
  <c r="N1743" i="2" s="1"/>
  <c r="L1744" i="2"/>
  <c r="M1744" i="2" s="1"/>
  <c r="N1744" i="2" s="1"/>
  <c r="L1745" i="2"/>
  <c r="M1745" i="2" s="1"/>
  <c r="N1745" i="2" s="1"/>
  <c r="L1746" i="2"/>
  <c r="M1746" i="2" s="1"/>
  <c r="N1746" i="2" s="1"/>
  <c r="L1747" i="2"/>
  <c r="M1747" i="2" s="1"/>
  <c r="N1747" i="2" s="1"/>
  <c r="L1748" i="2"/>
  <c r="M1748" i="2" s="1"/>
  <c r="N1748" i="2" s="1"/>
  <c r="L1749" i="2"/>
  <c r="M1749" i="2" s="1"/>
  <c r="N1749" i="2" s="1"/>
  <c r="L1750" i="2"/>
  <c r="M1750" i="2" s="1"/>
  <c r="N1750" i="2" s="1"/>
  <c r="L1751" i="2"/>
  <c r="M1751" i="2" s="1"/>
  <c r="N1751" i="2" s="1"/>
  <c r="L1752" i="2"/>
  <c r="M1752" i="2" s="1"/>
  <c r="N1752" i="2" s="1"/>
  <c r="L1753" i="2"/>
  <c r="M1753" i="2" s="1"/>
  <c r="N1753" i="2" s="1"/>
  <c r="L1754" i="2"/>
  <c r="M1754" i="2" s="1"/>
  <c r="N1754" i="2" s="1"/>
  <c r="L1755" i="2"/>
  <c r="M1755" i="2" s="1"/>
  <c r="N1755" i="2" s="1"/>
  <c r="L1756" i="2"/>
  <c r="M1756" i="2" s="1"/>
  <c r="N1756" i="2" s="1"/>
  <c r="L1757" i="2"/>
  <c r="M1757" i="2" s="1"/>
  <c r="N1757" i="2" s="1"/>
  <c r="L1758" i="2"/>
  <c r="M1758" i="2" s="1"/>
  <c r="N1758" i="2" s="1"/>
  <c r="L1759" i="2"/>
  <c r="M1759" i="2" s="1"/>
  <c r="N1759" i="2" s="1"/>
  <c r="L1760" i="2"/>
  <c r="M1760" i="2" s="1"/>
  <c r="N1760" i="2" s="1"/>
  <c r="L1761" i="2"/>
  <c r="M1761" i="2" s="1"/>
  <c r="N1761" i="2" s="1"/>
  <c r="L1762" i="2"/>
  <c r="M1762" i="2" s="1"/>
  <c r="N1762" i="2" s="1"/>
  <c r="L1763" i="2"/>
  <c r="M1763" i="2" s="1"/>
  <c r="N1763" i="2" s="1"/>
  <c r="L1764" i="2"/>
  <c r="M1764" i="2" s="1"/>
  <c r="N1764" i="2" s="1"/>
  <c r="L1765" i="2"/>
  <c r="M1765" i="2" s="1"/>
  <c r="N1765" i="2" s="1"/>
  <c r="L1766" i="2"/>
  <c r="M1766" i="2" s="1"/>
  <c r="N1766" i="2" s="1"/>
  <c r="L1767" i="2"/>
  <c r="M1767" i="2" s="1"/>
  <c r="N1767" i="2" s="1"/>
  <c r="L1768" i="2"/>
  <c r="M1768" i="2" s="1"/>
  <c r="N1768" i="2" s="1"/>
  <c r="L1769" i="2"/>
  <c r="M1769" i="2" s="1"/>
  <c r="N1769" i="2" s="1"/>
  <c r="L1770" i="2"/>
  <c r="M1770" i="2" s="1"/>
  <c r="N1770" i="2" s="1"/>
  <c r="L1771" i="2"/>
  <c r="M1771" i="2" s="1"/>
  <c r="N1771" i="2" s="1"/>
  <c r="L1772" i="2"/>
  <c r="M1772" i="2" s="1"/>
  <c r="N1772" i="2" s="1"/>
  <c r="L1773" i="2"/>
  <c r="M1773" i="2" s="1"/>
  <c r="N1773" i="2" s="1"/>
  <c r="L1774" i="2"/>
  <c r="M1774" i="2" s="1"/>
  <c r="N1774" i="2" s="1"/>
  <c r="L1775" i="2"/>
  <c r="M1775" i="2" s="1"/>
  <c r="N1775" i="2" s="1"/>
  <c r="L1776" i="2"/>
  <c r="M1776" i="2" s="1"/>
  <c r="N1776" i="2" s="1"/>
  <c r="L1777" i="2"/>
  <c r="M1777" i="2" s="1"/>
  <c r="N1777" i="2" s="1"/>
  <c r="L1778" i="2"/>
  <c r="M1778" i="2" s="1"/>
  <c r="N1778" i="2" s="1"/>
  <c r="L1779" i="2"/>
  <c r="M1779" i="2" s="1"/>
  <c r="N1779" i="2" s="1"/>
  <c r="L1780" i="2"/>
  <c r="M1780" i="2" s="1"/>
  <c r="N1780" i="2" s="1"/>
  <c r="L1781" i="2"/>
  <c r="M1781" i="2" s="1"/>
  <c r="N1781" i="2" s="1"/>
  <c r="L1782" i="2"/>
  <c r="M1782" i="2" s="1"/>
  <c r="N1782" i="2" s="1"/>
  <c r="L1783" i="2"/>
  <c r="M1783" i="2" s="1"/>
  <c r="N1783" i="2" s="1"/>
  <c r="L1784" i="2"/>
  <c r="M1784" i="2" s="1"/>
  <c r="N1784" i="2" s="1"/>
  <c r="L1785" i="2"/>
  <c r="M1785" i="2" s="1"/>
  <c r="N1785" i="2" s="1"/>
  <c r="L1786" i="2"/>
  <c r="M1786" i="2" s="1"/>
  <c r="N1786" i="2" s="1"/>
  <c r="L1787" i="2"/>
  <c r="M1787" i="2" s="1"/>
  <c r="N1787" i="2" s="1"/>
  <c r="L1788" i="2"/>
  <c r="M1788" i="2" s="1"/>
  <c r="N1788" i="2" s="1"/>
  <c r="L1789" i="2"/>
  <c r="M1789" i="2" s="1"/>
  <c r="N1789" i="2" s="1"/>
  <c r="L1790" i="2"/>
  <c r="M1790" i="2" s="1"/>
  <c r="N1790" i="2" s="1"/>
  <c r="L1791" i="2"/>
  <c r="M1791" i="2" s="1"/>
  <c r="N1791" i="2" s="1"/>
  <c r="L1792" i="2"/>
  <c r="M1792" i="2" s="1"/>
  <c r="N1792" i="2" s="1"/>
  <c r="L1793" i="2"/>
  <c r="M1793" i="2" s="1"/>
  <c r="N1793" i="2" s="1"/>
  <c r="L1794" i="2"/>
  <c r="M1794" i="2" s="1"/>
  <c r="N1794" i="2" s="1"/>
  <c r="L1795" i="2"/>
  <c r="M1795" i="2" s="1"/>
  <c r="N1795" i="2" s="1"/>
  <c r="L1796" i="2"/>
  <c r="M1796" i="2" s="1"/>
  <c r="N1796" i="2" s="1"/>
  <c r="L1797" i="2"/>
  <c r="M1797" i="2" s="1"/>
  <c r="N1797" i="2" s="1"/>
  <c r="L1798" i="2"/>
  <c r="M1798" i="2" s="1"/>
  <c r="N1798" i="2" s="1"/>
  <c r="L1799" i="2"/>
  <c r="M1799" i="2" s="1"/>
  <c r="N1799" i="2" s="1"/>
  <c r="L1800" i="2"/>
  <c r="M1800" i="2" s="1"/>
  <c r="N1800" i="2" s="1"/>
  <c r="L1801" i="2"/>
  <c r="M1801" i="2" s="1"/>
  <c r="N1801" i="2" s="1"/>
  <c r="L1802" i="2"/>
  <c r="M1802" i="2" s="1"/>
  <c r="N1802" i="2" s="1"/>
  <c r="L1803" i="2"/>
  <c r="M1803" i="2" s="1"/>
  <c r="N1803" i="2" s="1"/>
  <c r="L1804" i="2"/>
  <c r="M1804" i="2" s="1"/>
  <c r="N1804" i="2" s="1"/>
  <c r="L1805" i="2"/>
  <c r="M1805" i="2" s="1"/>
  <c r="N1805" i="2" s="1"/>
  <c r="L1806" i="2"/>
  <c r="M1806" i="2" s="1"/>
  <c r="N1806" i="2" s="1"/>
  <c r="L1807" i="2"/>
  <c r="M1807" i="2" s="1"/>
  <c r="N1807" i="2" s="1"/>
  <c r="L1808" i="2"/>
  <c r="M1808" i="2" s="1"/>
  <c r="N1808" i="2" s="1"/>
  <c r="L1809" i="2"/>
  <c r="M1809" i="2" s="1"/>
  <c r="N1809" i="2" s="1"/>
  <c r="L1810" i="2"/>
  <c r="M1810" i="2" s="1"/>
  <c r="N1810" i="2" s="1"/>
  <c r="L1811" i="2"/>
  <c r="M1811" i="2" s="1"/>
  <c r="N1811" i="2" s="1"/>
  <c r="L1812" i="2"/>
  <c r="M1812" i="2" s="1"/>
  <c r="N1812" i="2" s="1"/>
  <c r="L1813" i="2"/>
  <c r="M1813" i="2" s="1"/>
  <c r="N1813" i="2" s="1"/>
  <c r="L1814" i="2"/>
  <c r="M1814" i="2" s="1"/>
  <c r="N1814" i="2" s="1"/>
  <c r="L1815" i="2"/>
  <c r="M1815" i="2" s="1"/>
  <c r="N1815" i="2" s="1"/>
  <c r="L1816" i="2"/>
  <c r="M1816" i="2" s="1"/>
  <c r="N1816" i="2" s="1"/>
  <c r="L1817" i="2"/>
  <c r="M1817" i="2" s="1"/>
  <c r="N1817" i="2" s="1"/>
  <c r="L1818" i="2"/>
  <c r="M1818" i="2" s="1"/>
  <c r="N1818" i="2" s="1"/>
  <c r="L1819" i="2"/>
  <c r="M1819" i="2" s="1"/>
  <c r="N1819" i="2" s="1"/>
  <c r="L1820" i="2"/>
  <c r="M1820" i="2" s="1"/>
  <c r="N1820" i="2" s="1"/>
  <c r="L1821" i="2"/>
  <c r="M1821" i="2" s="1"/>
  <c r="N1821" i="2" s="1"/>
  <c r="L1822" i="2"/>
  <c r="M1822" i="2" s="1"/>
  <c r="N1822" i="2" s="1"/>
  <c r="L1823" i="2"/>
  <c r="M1823" i="2" s="1"/>
  <c r="N1823" i="2" s="1"/>
  <c r="L1824" i="2"/>
  <c r="M1824" i="2" s="1"/>
  <c r="N1824" i="2" s="1"/>
  <c r="L1825" i="2"/>
  <c r="M1825" i="2" s="1"/>
  <c r="N1825" i="2" s="1"/>
  <c r="L1826" i="2"/>
  <c r="M1826" i="2" s="1"/>
  <c r="N1826" i="2" s="1"/>
  <c r="L1827" i="2"/>
  <c r="M1827" i="2" s="1"/>
  <c r="N1827" i="2" s="1"/>
  <c r="L1828" i="2"/>
  <c r="M1828" i="2" s="1"/>
  <c r="N1828" i="2" s="1"/>
  <c r="L1829" i="2"/>
  <c r="M1829" i="2" s="1"/>
  <c r="N1829" i="2" s="1"/>
  <c r="L1830" i="2"/>
  <c r="M1830" i="2" s="1"/>
  <c r="N1830" i="2" s="1"/>
  <c r="L1831" i="2"/>
  <c r="M1831" i="2" s="1"/>
  <c r="N1831" i="2" s="1"/>
  <c r="L1832" i="2"/>
  <c r="M1832" i="2" s="1"/>
  <c r="N1832" i="2" s="1"/>
  <c r="L1833" i="2"/>
  <c r="M1833" i="2" s="1"/>
  <c r="N1833" i="2" s="1"/>
  <c r="L1834" i="2"/>
  <c r="M1834" i="2" s="1"/>
  <c r="N1834" i="2" s="1"/>
  <c r="L1835" i="2"/>
  <c r="M1835" i="2" s="1"/>
  <c r="N1835" i="2" s="1"/>
  <c r="L1836" i="2"/>
  <c r="M1836" i="2" s="1"/>
  <c r="N1836" i="2" s="1"/>
  <c r="L1837" i="2"/>
  <c r="M1837" i="2" s="1"/>
  <c r="N1837" i="2" s="1"/>
  <c r="L1838" i="2"/>
  <c r="M1838" i="2" s="1"/>
  <c r="N1838" i="2" s="1"/>
  <c r="L1839" i="2"/>
  <c r="M1839" i="2" s="1"/>
  <c r="N1839" i="2" s="1"/>
  <c r="L1840" i="2"/>
  <c r="M1840" i="2" s="1"/>
  <c r="N1840" i="2" s="1"/>
  <c r="L1841" i="2"/>
  <c r="M1841" i="2" s="1"/>
  <c r="N1841" i="2" s="1"/>
  <c r="L1842" i="2"/>
  <c r="M1842" i="2" s="1"/>
  <c r="N1842" i="2" s="1"/>
  <c r="L1843" i="2"/>
  <c r="M1843" i="2" s="1"/>
  <c r="N1843" i="2" s="1"/>
  <c r="L1844" i="2"/>
  <c r="M1844" i="2" s="1"/>
  <c r="N1844" i="2" s="1"/>
  <c r="L1845" i="2"/>
  <c r="M1845" i="2" s="1"/>
  <c r="N1845" i="2" s="1"/>
  <c r="L1846" i="2"/>
  <c r="M1846" i="2" s="1"/>
  <c r="N1846" i="2" s="1"/>
  <c r="L1847" i="2"/>
  <c r="M1847" i="2" s="1"/>
  <c r="N1847" i="2" s="1"/>
  <c r="L1848" i="2"/>
  <c r="M1848" i="2" s="1"/>
  <c r="N1848" i="2" s="1"/>
  <c r="L1849" i="2"/>
  <c r="M1849" i="2" s="1"/>
  <c r="N1849" i="2" s="1"/>
  <c r="L1850" i="2"/>
  <c r="M1850" i="2" s="1"/>
  <c r="N1850" i="2" s="1"/>
  <c r="L1851" i="2"/>
  <c r="M1851" i="2" s="1"/>
  <c r="N1851" i="2" s="1"/>
  <c r="L1852" i="2"/>
  <c r="M1852" i="2" s="1"/>
  <c r="N1852" i="2" s="1"/>
  <c r="L1853" i="2"/>
  <c r="M1853" i="2" s="1"/>
  <c r="N1853" i="2" s="1"/>
  <c r="L1854" i="2"/>
  <c r="M1854" i="2" s="1"/>
  <c r="N1854" i="2" s="1"/>
  <c r="L1855" i="2"/>
  <c r="M1855" i="2" s="1"/>
  <c r="N1855" i="2" s="1"/>
  <c r="L1856" i="2"/>
  <c r="M1856" i="2" s="1"/>
  <c r="N1856" i="2" s="1"/>
  <c r="L1857" i="2"/>
  <c r="M1857" i="2" s="1"/>
  <c r="N1857" i="2" s="1"/>
  <c r="L1858" i="2"/>
  <c r="M1858" i="2" s="1"/>
  <c r="N1858" i="2" s="1"/>
  <c r="L1859" i="2"/>
  <c r="M1859" i="2" s="1"/>
  <c r="N1859" i="2" s="1"/>
  <c r="L1860" i="2"/>
  <c r="M1860" i="2" s="1"/>
  <c r="N1860" i="2" s="1"/>
  <c r="L1861" i="2"/>
  <c r="M1861" i="2" s="1"/>
  <c r="N1861" i="2" s="1"/>
  <c r="L1862" i="2"/>
  <c r="M1862" i="2" s="1"/>
  <c r="N1862" i="2" s="1"/>
  <c r="L1863" i="2"/>
  <c r="M1863" i="2" s="1"/>
  <c r="N1863" i="2" s="1"/>
  <c r="L1864" i="2"/>
  <c r="M1864" i="2" s="1"/>
  <c r="N1864" i="2" s="1"/>
  <c r="L1865" i="2"/>
  <c r="M1865" i="2" s="1"/>
  <c r="N1865" i="2" s="1"/>
  <c r="L1866" i="2"/>
  <c r="M1866" i="2" s="1"/>
  <c r="N1866" i="2" s="1"/>
  <c r="L1867" i="2"/>
  <c r="M1867" i="2" s="1"/>
  <c r="N1867" i="2" s="1"/>
  <c r="L1868" i="2"/>
  <c r="M1868" i="2" s="1"/>
  <c r="N1868" i="2" s="1"/>
  <c r="L1869" i="2"/>
  <c r="M1869" i="2" s="1"/>
  <c r="N1869" i="2" s="1"/>
  <c r="L1870" i="2"/>
  <c r="M1870" i="2" s="1"/>
  <c r="N1870" i="2" s="1"/>
  <c r="L1871" i="2"/>
  <c r="M1871" i="2" s="1"/>
  <c r="N1871" i="2" s="1"/>
  <c r="L1872" i="2"/>
  <c r="M1872" i="2" s="1"/>
  <c r="N1872" i="2" s="1"/>
  <c r="L1873" i="2"/>
  <c r="M1873" i="2" s="1"/>
  <c r="N1873" i="2" s="1"/>
  <c r="L1874" i="2"/>
  <c r="M1874" i="2" s="1"/>
  <c r="N1874" i="2" s="1"/>
  <c r="L1875" i="2"/>
  <c r="M1875" i="2" s="1"/>
  <c r="N1875" i="2" s="1"/>
  <c r="L1876" i="2"/>
  <c r="M1876" i="2" s="1"/>
  <c r="N1876" i="2" s="1"/>
  <c r="L1877" i="2"/>
  <c r="M1877" i="2" s="1"/>
  <c r="N1877" i="2" s="1"/>
  <c r="L1878" i="2"/>
  <c r="M1878" i="2" s="1"/>
  <c r="N1878" i="2" s="1"/>
  <c r="L1879" i="2"/>
  <c r="M1879" i="2" s="1"/>
  <c r="N1879" i="2" s="1"/>
  <c r="L1880" i="2"/>
  <c r="M1880" i="2" s="1"/>
  <c r="N1880" i="2" s="1"/>
  <c r="L1881" i="2"/>
  <c r="M1881" i="2" s="1"/>
  <c r="N1881" i="2" s="1"/>
  <c r="L1882" i="2"/>
  <c r="M1882" i="2" s="1"/>
  <c r="N1882" i="2" s="1"/>
  <c r="L1883" i="2"/>
  <c r="M1883" i="2" s="1"/>
  <c r="N1883" i="2" s="1"/>
  <c r="L1884" i="2"/>
  <c r="M1884" i="2" s="1"/>
  <c r="N1884" i="2" s="1"/>
  <c r="L1885" i="2"/>
  <c r="M1885" i="2" s="1"/>
  <c r="N1885" i="2" s="1"/>
  <c r="L1886" i="2"/>
  <c r="M1886" i="2" s="1"/>
  <c r="N1886" i="2" s="1"/>
  <c r="L1887" i="2"/>
  <c r="M1887" i="2" s="1"/>
  <c r="N1887" i="2" s="1"/>
  <c r="L1888" i="2"/>
  <c r="M1888" i="2" s="1"/>
  <c r="N1888" i="2" s="1"/>
  <c r="L1889" i="2"/>
  <c r="M1889" i="2" s="1"/>
  <c r="N1889" i="2" s="1"/>
  <c r="L1890" i="2"/>
  <c r="M1890" i="2" s="1"/>
  <c r="N1890" i="2" s="1"/>
  <c r="L1891" i="2"/>
  <c r="M1891" i="2" s="1"/>
  <c r="N1891" i="2" s="1"/>
  <c r="L1892" i="2"/>
  <c r="M1892" i="2" s="1"/>
  <c r="N1892" i="2" s="1"/>
  <c r="L1893" i="2"/>
  <c r="M1893" i="2" s="1"/>
  <c r="N1893" i="2" s="1"/>
  <c r="L1894" i="2"/>
  <c r="M1894" i="2" s="1"/>
  <c r="N1894" i="2" s="1"/>
  <c r="L1895" i="2"/>
  <c r="M1895" i="2" s="1"/>
  <c r="N1895" i="2" s="1"/>
  <c r="L1896" i="2"/>
  <c r="M1896" i="2" s="1"/>
  <c r="N1896" i="2" s="1"/>
  <c r="L1897" i="2"/>
  <c r="M1897" i="2" s="1"/>
  <c r="N1897" i="2" s="1"/>
  <c r="L1898" i="2"/>
  <c r="M1898" i="2" s="1"/>
  <c r="N1898" i="2" s="1"/>
  <c r="L1899" i="2"/>
  <c r="M1899" i="2" s="1"/>
  <c r="N1899" i="2" s="1"/>
  <c r="L1900" i="2"/>
  <c r="M1900" i="2" s="1"/>
  <c r="N1900" i="2" s="1"/>
  <c r="L1901" i="2"/>
  <c r="M1901" i="2" s="1"/>
  <c r="N1901" i="2" s="1"/>
  <c r="L1902" i="2"/>
  <c r="M1902" i="2" s="1"/>
  <c r="N1902" i="2" s="1"/>
  <c r="L1903" i="2"/>
  <c r="M1903" i="2" s="1"/>
  <c r="N1903" i="2" s="1"/>
  <c r="L1904" i="2"/>
  <c r="M1904" i="2" s="1"/>
  <c r="N1904" i="2" s="1"/>
  <c r="L1905" i="2"/>
  <c r="M1905" i="2" s="1"/>
  <c r="N1905" i="2" s="1"/>
  <c r="L1906" i="2"/>
  <c r="M1906" i="2" s="1"/>
  <c r="N1906" i="2" s="1"/>
  <c r="L1907" i="2"/>
  <c r="M1907" i="2" s="1"/>
  <c r="N1907" i="2" s="1"/>
  <c r="L1908" i="2"/>
  <c r="M1908" i="2" s="1"/>
  <c r="N1908" i="2" s="1"/>
  <c r="L1909" i="2"/>
  <c r="M1909" i="2" s="1"/>
  <c r="N1909" i="2" s="1"/>
  <c r="L1910" i="2"/>
  <c r="M1910" i="2" s="1"/>
  <c r="N1910" i="2" s="1"/>
  <c r="L1911" i="2"/>
  <c r="M1911" i="2" s="1"/>
  <c r="N1911" i="2" s="1"/>
  <c r="L1912" i="2"/>
  <c r="M1912" i="2" s="1"/>
  <c r="N1912" i="2" s="1"/>
  <c r="L1913" i="2"/>
  <c r="M1913" i="2" s="1"/>
  <c r="N1913" i="2" s="1"/>
  <c r="L1914" i="2"/>
  <c r="M1914" i="2" s="1"/>
  <c r="N1914" i="2" s="1"/>
  <c r="L1915" i="2"/>
  <c r="M1915" i="2" s="1"/>
  <c r="N1915" i="2" s="1"/>
  <c r="L1916" i="2"/>
  <c r="M1916" i="2" s="1"/>
  <c r="N1916" i="2" s="1"/>
  <c r="L1917" i="2"/>
  <c r="M1917" i="2" s="1"/>
  <c r="N1917" i="2" s="1"/>
  <c r="L1918" i="2"/>
  <c r="M1918" i="2" s="1"/>
  <c r="N1918" i="2" s="1"/>
  <c r="L1919" i="2"/>
  <c r="M1919" i="2" s="1"/>
  <c r="N1919" i="2" s="1"/>
  <c r="L1920" i="2"/>
  <c r="M1920" i="2" s="1"/>
  <c r="N1920" i="2" s="1"/>
  <c r="L1921" i="2"/>
  <c r="M1921" i="2" s="1"/>
  <c r="N1921" i="2" s="1"/>
  <c r="L1922" i="2"/>
  <c r="M1922" i="2" s="1"/>
  <c r="N1922" i="2" s="1"/>
  <c r="L1923" i="2"/>
  <c r="M1923" i="2" s="1"/>
  <c r="N1923" i="2" s="1"/>
  <c r="L1924" i="2"/>
  <c r="M1924" i="2" s="1"/>
  <c r="N1924" i="2" s="1"/>
  <c r="L1925" i="2"/>
  <c r="M1925" i="2" s="1"/>
  <c r="N1925" i="2" s="1"/>
  <c r="L1926" i="2"/>
  <c r="M1926" i="2" s="1"/>
  <c r="N1926" i="2" s="1"/>
  <c r="L1927" i="2"/>
  <c r="M1927" i="2" s="1"/>
  <c r="N1927" i="2" s="1"/>
  <c r="L1928" i="2"/>
  <c r="M1928" i="2" s="1"/>
  <c r="N1928" i="2" s="1"/>
  <c r="L1929" i="2"/>
  <c r="M1929" i="2" s="1"/>
  <c r="N1929" i="2" s="1"/>
  <c r="L1930" i="2"/>
  <c r="M1930" i="2" s="1"/>
  <c r="N1930" i="2" s="1"/>
  <c r="L1931" i="2"/>
  <c r="M1931" i="2" s="1"/>
  <c r="N1931" i="2" s="1"/>
  <c r="L1932" i="2"/>
  <c r="M1932" i="2" s="1"/>
  <c r="N1932" i="2" s="1"/>
  <c r="L1933" i="2"/>
  <c r="M1933" i="2" s="1"/>
  <c r="N1933" i="2" s="1"/>
  <c r="L1934" i="2"/>
  <c r="M1934" i="2" s="1"/>
  <c r="N1934" i="2" s="1"/>
  <c r="L1935" i="2"/>
  <c r="M1935" i="2" s="1"/>
  <c r="N1935" i="2" s="1"/>
  <c r="L1936" i="2"/>
  <c r="M1936" i="2" s="1"/>
  <c r="N1936" i="2" s="1"/>
  <c r="L1937" i="2"/>
  <c r="M1937" i="2" s="1"/>
  <c r="N1937" i="2" s="1"/>
  <c r="L1938" i="2"/>
  <c r="M1938" i="2" s="1"/>
  <c r="N1938" i="2" s="1"/>
  <c r="L1939" i="2"/>
  <c r="M1939" i="2" s="1"/>
  <c r="N1939" i="2" s="1"/>
  <c r="L1940" i="2"/>
  <c r="M1940" i="2" s="1"/>
  <c r="N1940" i="2" s="1"/>
  <c r="L1941" i="2"/>
  <c r="M1941" i="2" s="1"/>
  <c r="N1941" i="2" s="1"/>
  <c r="L1942" i="2"/>
  <c r="M1942" i="2" s="1"/>
  <c r="N1942" i="2" s="1"/>
  <c r="L1943" i="2"/>
  <c r="M1943" i="2" s="1"/>
  <c r="N1943" i="2" s="1"/>
  <c r="L1944" i="2"/>
  <c r="M1944" i="2" s="1"/>
  <c r="N1944" i="2" s="1"/>
  <c r="L1945" i="2"/>
  <c r="M1945" i="2" s="1"/>
  <c r="N1945" i="2" s="1"/>
  <c r="L1946" i="2"/>
  <c r="M1946" i="2" s="1"/>
  <c r="N1946" i="2" s="1"/>
  <c r="L1947" i="2"/>
  <c r="M1947" i="2" s="1"/>
  <c r="N1947" i="2" s="1"/>
  <c r="L1948" i="2"/>
  <c r="M1948" i="2" s="1"/>
  <c r="N1948" i="2" s="1"/>
  <c r="L1949" i="2"/>
  <c r="M1949" i="2" s="1"/>
  <c r="N1949" i="2" s="1"/>
  <c r="L1950" i="2"/>
  <c r="M1950" i="2" s="1"/>
  <c r="N1950" i="2" s="1"/>
  <c r="L1951" i="2"/>
  <c r="M1951" i="2" s="1"/>
  <c r="N1951" i="2" s="1"/>
  <c r="L1952" i="2"/>
  <c r="M1952" i="2" s="1"/>
  <c r="N1952" i="2" s="1"/>
  <c r="L1953" i="2"/>
  <c r="M1953" i="2" s="1"/>
  <c r="N1953" i="2" s="1"/>
  <c r="L1954" i="2"/>
  <c r="M1954" i="2" s="1"/>
  <c r="N1954" i="2" s="1"/>
  <c r="L1955" i="2"/>
  <c r="M1955" i="2" s="1"/>
  <c r="N1955" i="2" s="1"/>
  <c r="L1956" i="2"/>
  <c r="M1956" i="2" s="1"/>
  <c r="N1956" i="2" s="1"/>
  <c r="L1957" i="2"/>
  <c r="M1957" i="2" s="1"/>
  <c r="N1957" i="2" s="1"/>
  <c r="L1958" i="2"/>
  <c r="M1958" i="2" s="1"/>
  <c r="N1958" i="2" s="1"/>
  <c r="L1959" i="2"/>
  <c r="M1959" i="2" s="1"/>
  <c r="N1959" i="2" s="1"/>
  <c r="L1960" i="2"/>
  <c r="M1960" i="2" s="1"/>
  <c r="N1960" i="2" s="1"/>
  <c r="L1961" i="2"/>
  <c r="M1961" i="2" s="1"/>
  <c r="N1961" i="2" s="1"/>
  <c r="L1962" i="2"/>
  <c r="M1962" i="2" s="1"/>
  <c r="N1962" i="2" s="1"/>
  <c r="L1963" i="2"/>
  <c r="M1963" i="2" s="1"/>
  <c r="N1963" i="2" s="1"/>
  <c r="L1964" i="2"/>
  <c r="M1964" i="2" s="1"/>
  <c r="N1964" i="2" s="1"/>
  <c r="L1965" i="2"/>
  <c r="M1965" i="2" s="1"/>
  <c r="N1965" i="2" s="1"/>
  <c r="L1966" i="2"/>
  <c r="M1966" i="2" s="1"/>
  <c r="N1966" i="2" s="1"/>
  <c r="L1967" i="2"/>
  <c r="M1967" i="2" s="1"/>
  <c r="N1967" i="2" s="1"/>
  <c r="L1968" i="2"/>
  <c r="M1968" i="2" s="1"/>
  <c r="N1968" i="2" s="1"/>
  <c r="L1969" i="2"/>
  <c r="M1969" i="2" s="1"/>
  <c r="N1969" i="2" s="1"/>
  <c r="L1970" i="2"/>
  <c r="M1970" i="2" s="1"/>
  <c r="N1970" i="2" s="1"/>
  <c r="L1971" i="2"/>
  <c r="M1971" i="2" s="1"/>
  <c r="N1971" i="2" s="1"/>
  <c r="L1972" i="2"/>
  <c r="M1972" i="2" s="1"/>
  <c r="N1972" i="2" s="1"/>
  <c r="L1973" i="2"/>
  <c r="M1973" i="2" s="1"/>
  <c r="N1973" i="2" s="1"/>
  <c r="L1974" i="2"/>
  <c r="M1974" i="2" s="1"/>
  <c r="N1974" i="2" s="1"/>
  <c r="L1975" i="2"/>
  <c r="M1975" i="2" s="1"/>
  <c r="N1975" i="2" s="1"/>
  <c r="L1976" i="2"/>
  <c r="M1976" i="2" s="1"/>
  <c r="N1976" i="2" s="1"/>
  <c r="L1977" i="2"/>
  <c r="M1977" i="2" s="1"/>
  <c r="N1977" i="2" s="1"/>
  <c r="L1978" i="2"/>
  <c r="M1978" i="2" s="1"/>
  <c r="N1978" i="2" s="1"/>
  <c r="L1979" i="2"/>
  <c r="M1979" i="2" s="1"/>
  <c r="N1979" i="2" s="1"/>
  <c r="L1980" i="2"/>
  <c r="M1980" i="2" s="1"/>
  <c r="N1980" i="2" s="1"/>
  <c r="L1981" i="2"/>
  <c r="M1981" i="2" s="1"/>
  <c r="N1981" i="2" s="1"/>
  <c r="L1982" i="2"/>
  <c r="M1982" i="2" s="1"/>
  <c r="N1982" i="2" s="1"/>
  <c r="L1983" i="2"/>
  <c r="M1983" i="2" s="1"/>
  <c r="N1983" i="2" s="1"/>
  <c r="L1984" i="2"/>
  <c r="M1984" i="2" s="1"/>
  <c r="N1984" i="2" s="1"/>
  <c r="L1985" i="2"/>
  <c r="M1985" i="2" s="1"/>
  <c r="N1985" i="2" s="1"/>
  <c r="L1986" i="2"/>
  <c r="M1986" i="2" s="1"/>
  <c r="N1986" i="2" s="1"/>
  <c r="L1987" i="2"/>
  <c r="M1987" i="2" s="1"/>
  <c r="N1987" i="2" s="1"/>
  <c r="L1988" i="2"/>
  <c r="M1988" i="2" s="1"/>
  <c r="N1988" i="2" s="1"/>
  <c r="L1989" i="2"/>
  <c r="M1989" i="2" s="1"/>
  <c r="N1989" i="2" s="1"/>
  <c r="L1990" i="2"/>
  <c r="M1990" i="2" s="1"/>
  <c r="N1990" i="2" s="1"/>
  <c r="L1991" i="2"/>
  <c r="M1991" i="2" s="1"/>
  <c r="N1991" i="2" s="1"/>
  <c r="L1992" i="2"/>
  <c r="M1992" i="2" s="1"/>
  <c r="N1992" i="2" s="1"/>
  <c r="L1993" i="2"/>
  <c r="M1993" i="2" s="1"/>
  <c r="N1993" i="2" s="1"/>
  <c r="L1994" i="2"/>
  <c r="M1994" i="2" s="1"/>
  <c r="N1994" i="2" s="1"/>
  <c r="L1995" i="2"/>
  <c r="M1995" i="2" s="1"/>
  <c r="N1995" i="2" s="1"/>
  <c r="L1996" i="2"/>
  <c r="M1996" i="2" s="1"/>
  <c r="N1996" i="2" s="1"/>
  <c r="L1997" i="2"/>
  <c r="M1997" i="2" s="1"/>
  <c r="N1997" i="2" s="1"/>
  <c r="L1998" i="2"/>
  <c r="M1998" i="2" s="1"/>
  <c r="N1998" i="2" s="1"/>
  <c r="L1999" i="2"/>
  <c r="M1999" i="2" s="1"/>
  <c r="N1999" i="2" s="1"/>
  <c r="L2000" i="2"/>
  <c r="M2000" i="2" s="1"/>
  <c r="N2000" i="2" s="1"/>
  <c r="L2001" i="2"/>
  <c r="M2001" i="2" s="1"/>
  <c r="N2001" i="2" s="1"/>
  <c r="L2002" i="2"/>
  <c r="M2002" i="2" s="1"/>
  <c r="N2002" i="2" s="1"/>
  <c r="L2003" i="2"/>
  <c r="M2003" i="2" s="1"/>
  <c r="N2003" i="2" s="1"/>
  <c r="L2004" i="2"/>
  <c r="M2004" i="2" s="1"/>
  <c r="N2004" i="2" s="1"/>
  <c r="L2005" i="2"/>
  <c r="M2005" i="2" s="1"/>
  <c r="N2005" i="2" s="1"/>
  <c r="L2006" i="2"/>
  <c r="M2006" i="2" s="1"/>
  <c r="N2006" i="2" s="1"/>
  <c r="L2007" i="2"/>
  <c r="M2007" i="2" s="1"/>
  <c r="N2007" i="2" s="1"/>
  <c r="L2008" i="2"/>
  <c r="M2008" i="2" s="1"/>
  <c r="N2008" i="2" s="1"/>
  <c r="L2009" i="2"/>
  <c r="M2009" i="2" s="1"/>
  <c r="N2009" i="2" s="1"/>
  <c r="L2010" i="2"/>
  <c r="M2010" i="2" s="1"/>
  <c r="N2010" i="2" s="1"/>
  <c r="L2011" i="2"/>
  <c r="M2011" i="2" s="1"/>
  <c r="N2011" i="2" s="1"/>
  <c r="L2012" i="2"/>
  <c r="M2012" i="2" s="1"/>
  <c r="N2012" i="2" s="1"/>
  <c r="L2013" i="2"/>
  <c r="M2013" i="2" s="1"/>
  <c r="N2013" i="2" s="1"/>
  <c r="L2014" i="2"/>
  <c r="M2014" i="2" s="1"/>
  <c r="N2014" i="2" s="1"/>
  <c r="L2015" i="2"/>
  <c r="M2015" i="2" s="1"/>
  <c r="N2015" i="2" s="1"/>
  <c r="L2016" i="2"/>
  <c r="M2016" i="2" s="1"/>
  <c r="N2016" i="2" s="1"/>
  <c r="L2017" i="2"/>
  <c r="M2017" i="2" s="1"/>
  <c r="N2017" i="2" s="1"/>
  <c r="L2018" i="2"/>
  <c r="M2018" i="2" s="1"/>
  <c r="N2018" i="2" s="1"/>
  <c r="L2019" i="2"/>
  <c r="M2019" i="2" s="1"/>
  <c r="N2019" i="2" s="1"/>
  <c r="L2020" i="2"/>
  <c r="M2020" i="2" s="1"/>
  <c r="N2020" i="2" s="1"/>
  <c r="L2021" i="2"/>
  <c r="M2021" i="2" s="1"/>
  <c r="N2021" i="2" s="1"/>
  <c r="L2022" i="2"/>
  <c r="M2022" i="2" s="1"/>
  <c r="N2022" i="2" s="1"/>
  <c r="L2023" i="2"/>
  <c r="M2023" i="2" s="1"/>
  <c r="N2023" i="2" s="1"/>
  <c r="L2024" i="2"/>
  <c r="M2024" i="2" s="1"/>
  <c r="N2024" i="2" s="1"/>
  <c r="L2025" i="2"/>
  <c r="M2025" i="2" s="1"/>
  <c r="N2025" i="2" s="1"/>
  <c r="L2026" i="2"/>
  <c r="M2026" i="2" s="1"/>
  <c r="N2026" i="2" s="1"/>
  <c r="L2027" i="2"/>
  <c r="M2027" i="2" s="1"/>
  <c r="N2027" i="2" s="1"/>
  <c r="L2028" i="2"/>
  <c r="M2028" i="2" s="1"/>
  <c r="N2028" i="2" s="1"/>
  <c r="L2029" i="2"/>
  <c r="M2029" i="2" s="1"/>
  <c r="N2029" i="2" s="1"/>
  <c r="L2030" i="2"/>
  <c r="M2030" i="2" s="1"/>
  <c r="N2030" i="2" s="1"/>
  <c r="L2031" i="2"/>
  <c r="M2031" i="2" s="1"/>
  <c r="N2031" i="2" s="1"/>
  <c r="L2032" i="2"/>
  <c r="M2032" i="2" s="1"/>
  <c r="N2032" i="2" s="1"/>
  <c r="L2033" i="2"/>
  <c r="M2033" i="2" s="1"/>
  <c r="N2033" i="2" s="1"/>
  <c r="L2034" i="2"/>
  <c r="M2034" i="2" s="1"/>
  <c r="N2034" i="2" s="1"/>
  <c r="L2035" i="2"/>
  <c r="M2035" i="2" s="1"/>
  <c r="N2035" i="2" s="1"/>
  <c r="L2036" i="2"/>
  <c r="M2036" i="2" s="1"/>
  <c r="N2036" i="2" s="1"/>
  <c r="L2037" i="2"/>
  <c r="M2037" i="2" s="1"/>
  <c r="N2037" i="2" s="1"/>
  <c r="L2038" i="2"/>
  <c r="M2038" i="2" s="1"/>
  <c r="N2038" i="2" s="1"/>
  <c r="L2039" i="2"/>
  <c r="M2039" i="2" s="1"/>
  <c r="N2039" i="2" s="1"/>
  <c r="L2040" i="2"/>
  <c r="M2040" i="2" s="1"/>
  <c r="N2040" i="2" s="1"/>
  <c r="L2041" i="2"/>
  <c r="M2041" i="2" s="1"/>
  <c r="N2041" i="2" s="1"/>
  <c r="L2042" i="2"/>
  <c r="M2042" i="2" s="1"/>
  <c r="N2042" i="2" s="1"/>
  <c r="L2043" i="2"/>
  <c r="M2043" i="2" s="1"/>
  <c r="N2043" i="2" s="1"/>
  <c r="L2044" i="2"/>
  <c r="M2044" i="2" s="1"/>
  <c r="N2044" i="2" s="1"/>
  <c r="L2045" i="2"/>
  <c r="M2045" i="2" s="1"/>
  <c r="N2045" i="2" s="1"/>
  <c r="L2046" i="2"/>
  <c r="M2046" i="2" s="1"/>
  <c r="N2046" i="2" s="1"/>
  <c r="L2047" i="2"/>
  <c r="M2047" i="2" s="1"/>
  <c r="N2047" i="2" s="1"/>
  <c r="L2048" i="2"/>
  <c r="M2048" i="2" s="1"/>
  <c r="N2048" i="2" s="1"/>
  <c r="L2049" i="2"/>
  <c r="M2049" i="2" s="1"/>
  <c r="N2049" i="2" s="1"/>
  <c r="L2050" i="2"/>
  <c r="M2050" i="2" s="1"/>
  <c r="N2050" i="2" s="1"/>
  <c r="L2051" i="2"/>
  <c r="M2051" i="2" s="1"/>
  <c r="N2051" i="2" s="1"/>
  <c r="L2052" i="2"/>
  <c r="M2052" i="2" s="1"/>
  <c r="N2052" i="2" s="1"/>
  <c r="L2053" i="2"/>
  <c r="M2053" i="2" s="1"/>
  <c r="N2053" i="2" s="1"/>
  <c r="L2054" i="2"/>
  <c r="M2054" i="2" s="1"/>
  <c r="N2054" i="2" s="1"/>
  <c r="L2055" i="2"/>
  <c r="M2055" i="2" s="1"/>
  <c r="N2055" i="2" s="1"/>
  <c r="L2056" i="2"/>
  <c r="M2056" i="2" s="1"/>
  <c r="N2056" i="2" s="1"/>
  <c r="L2057" i="2"/>
  <c r="M2057" i="2" s="1"/>
  <c r="N2057" i="2" s="1"/>
  <c r="L2058" i="2"/>
  <c r="M2058" i="2" s="1"/>
  <c r="N2058" i="2" s="1"/>
  <c r="L2059" i="2"/>
  <c r="M2059" i="2" s="1"/>
  <c r="N2059" i="2" s="1"/>
  <c r="L2060" i="2"/>
  <c r="M2060" i="2" s="1"/>
  <c r="N2060" i="2" s="1"/>
  <c r="L2061" i="2"/>
  <c r="M2061" i="2" s="1"/>
  <c r="N2061" i="2" s="1"/>
  <c r="L2062" i="2"/>
  <c r="M2062" i="2" s="1"/>
  <c r="N2062" i="2" s="1"/>
  <c r="L2063" i="2"/>
  <c r="M2063" i="2" s="1"/>
  <c r="N2063" i="2" s="1"/>
  <c r="L2064" i="2"/>
  <c r="M2064" i="2" s="1"/>
  <c r="N2064" i="2" s="1"/>
  <c r="L2065" i="2"/>
  <c r="M2065" i="2" s="1"/>
  <c r="N2065" i="2" s="1"/>
  <c r="L2066" i="2"/>
  <c r="M2066" i="2" s="1"/>
  <c r="N2066" i="2" s="1"/>
  <c r="L2067" i="2"/>
  <c r="M2067" i="2" s="1"/>
  <c r="N2067" i="2" s="1"/>
  <c r="L2068" i="2"/>
  <c r="M2068" i="2" s="1"/>
  <c r="N2068" i="2" s="1"/>
  <c r="L2069" i="2"/>
  <c r="M2069" i="2" s="1"/>
  <c r="N2069" i="2" s="1"/>
  <c r="L2070" i="2"/>
  <c r="M2070" i="2" s="1"/>
  <c r="N2070" i="2" s="1"/>
  <c r="L2071" i="2"/>
  <c r="M2071" i="2" s="1"/>
  <c r="N2071" i="2" s="1"/>
  <c r="L2072" i="2"/>
  <c r="M2072" i="2" s="1"/>
  <c r="N2072" i="2" s="1"/>
  <c r="L2073" i="2"/>
  <c r="M2073" i="2" s="1"/>
  <c r="N2073" i="2" s="1"/>
  <c r="L2074" i="2"/>
  <c r="M2074" i="2" s="1"/>
  <c r="N2074" i="2" s="1"/>
  <c r="L2075" i="2"/>
  <c r="M2075" i="2" s="1"/>
  <c r="N2075" i="2" s="1"/>
  <c r="L2076" i="2"/>
  <c r="M2076" i="2" s="1"/>
  <c r="N2076" i="2" s="1"/>
  <c r="L2077" i="2"/>
  <c r="M2077" i="2" s="1"/>
  <c r="N2077" i="2" s="1"/>
  <c r="L2078" i="2"/>
  <c r="M2078" i="2" s="1"/>
  <c r="N2078" i="2" s="1"/>
  <c r="L2079" i="2"/>
  <c r="M2079" i="2" s="1"/>
  <c r="N2079" i="2" s="1"/>
  <c r="L2080" i="2"/>
  <c r="M2080" i="2" s="1"/>
  <c r="N2080" i="2" s="1"/>
  <c r="L2081" i="2"/>
  <c r="M2081" i="2" s="1"/>
  <c r="N2081" i="2" s="1"/>
  <c r="L2082" i="2"/>
  <c r="M2082" i="2" s="1"/>
  <c r="N2082" i="2" s="1"/>
  <c r="L2083" i="2"/>
  <c r="M2083" i="2" s="1"/>
  <c r="N2083" i="2" s="1"/>
  <c r="L2084" i="2"/>
  <c r="M2084" i="2" s="1"/>
  <c r="N2084" i="2" s="1"/>
  <c r="L2085" i="2"/>
  <c r="M2085" i="2" s="1"/>
  <c r="N2085" i="2" s="1"/>
  <c r="L2086" i="2"/>
  <c r="M2086" i="2" s="1"/>
  <c r="N2086" i="2" s="1"/>
  <c r="L2087" i="2"/>
  <c r="M2087" i="2" s="1"/>
  <c r="N2087" i="2" s="1"/>
  <c r="L2088" i="2"/>
  <c r="M2088" i="2" s="1"/>
  <c r="N2088" i="2" s="1"/>
  <c r="L2089" i="2"/>
  <c r="M2089" i="2" s="1"/>
  <c r="N2089" i="2" s="1"/>
  <c r="L2090" i="2"/>
  <c r="M2090" i="2" s="1"/>
  <c r="N2090" i="2" s="1"/>
  <c r="L2091" i="2"/>
  <c r="M2091" i="2" s="1"/>
  <c r="N2091" i="2" s="1"/>
  <c r="L2092" i="2"/>
  <c r="M2092" i="2" s="1"/>
  <c r="N2092" i="2" s="1"/>
  <c r="L2093" i="2"/>
  <c r="M2093" i="2" s="1"/>
  <c r="N2093" i="2" s="1"/>
  <c r="L2094" i="2"/>
  <c r="M2094" i="2" s="1"/>
  <c r="N2094" i="2" s="1"/>
  <c r="L2095" i="2"/>
  <c r="M2095" i="2" s="1"/>
  <c r="N2095" i="2" s="1"/>
  <c r="L2096" i="2"/>
  <c r="M2096" i="2" s="1"/>
  <c r="N2096" i="2" s="1"/>
  <c r="L2097" i="2"/>
  <c r="M2097" i="2" s="1"/>
  <c r="N2097" i="2" s="1"/>
  <c r="L2098" i="2"/>
  <c r="M2098" i="2" s="1"/>
  <c r="N2098" i="2" s="1"/>
  <c r="L2099" i="2"/>
  <c r="M2099" i="2" s="1"/>
  <c r="N2099" i="2" s="1"/>
  <c r="L2100" i="2"/>
  <c r="M2100" i="2" s="1"/>
  <c r="N2100" i="2" s="1"/>
  <c r="L2101" i="2"/>
  <c r="M2101" i="2" s="1"/>
  <c r="N2101" i="2" s="1"/>
  <c r="L2102" i="2"/>
  <c r="M2102" i="2" s="1"/>
  <c r="N2102" i="2" s="1"/>
  <c r="L2103" i="2"/>
  <c r="M2103" i="2" s="1"/>
  <c r="N2103" i="2" s="1"/>
  <c r="L2104" i="2"/>
  <c r="M2104" i="2" s="1"/>
  <c r="N2104" i="2" s="1"/>
  <c r="L2105" i="2"/>
  <c r="M2105" i="2" s="1"/>
  <c r="N2105" i="2" s="1"/>
  <c r="L2106" i="2"/>
  <c r="M2106" i="2" s="1"/>
  <c r="N2106" i="2" s="1"/>
  <c r="L2107" i="2"/>
  <c r="M2107" i="2" s="1"/>
  <c r="N2107" i="2" s="1"/>
  <c r="L2108" i="2"/>
  <c r="M2108" i="2" s="1"/>
  <c r="N2108" i="2" s="1"/>
  <c r="L2109" i="2"/>
  <c r="M2109" i="2" s="1"/>
  <c r="N2109" i="2" s="1"/>
  <c r="L2110" i="2"/>
  <c r="M2110" i="2" s="1"/>
  <c r="N2110" i="2" s="1"/>
  <c r="L2111" i="2"/>
  <c r="M2111" i="2" s="1"/>
  <c r="N2111" i="2" s="1"/>
  <c r="L2112" i="2"/>
  <c r="M2112" i="2" s="1"/>
  <c r="N2112" i="2" s="1"/>
  <c r="L2113" i="2"/>
  <c r="M2113" i="2" s="1"/>
  <c r="N2113" i="2" s="1"/>
  <c r="L2114" i="2"/>
  <c r="M2114" i="2" s="1"/>
  <c r="N2114" i="2" s="1"/>
  <c r="L2115" i="2"/>
  <c r="M2115" i="2" s="1"/>
  <c r="N2115" i="2" s="1"/>
  <c r="L2116" i="2"/>
  <c r="M2116" i="2" s="1"/>
  <c r="N2116" i="2" s="1"/>
  <c r="L2117" i="2"/>
  <c r="M2117" i="2" s="1"/>
  <c r="N2117" i="2" s="1"/>
  <c r="L2118" i="2"/>
  <c r="M2118" i="2" s="1"/>
  <c r="N2118" i="2" s="1"/>
  <c r="L2119" i="2"/>
  <c r="M2119" i="2" s="1"/>
  <c r="N2119" i="2" s="1"/>
  <c r="L2120" i="2"/>
  <c r="M2120" i="2" s="1"/>
  <c r="N2120" i="2" s="1"/>
  <c r="L2121" i="2"/>
  <c r="M2121" i="2" s="1"/>
  <c r="N2121" i="2" s="1"/>
  <c r="L2122" i="2"/>
  <c r="M2122" i="2" s="1"/>
  <c r="N2122" i="2" s="1"/>
  <c r="L2123" i="2"/>
  <c r="M2123" i="2" s="1"/>
  <c r="N2123" i="2" s="1"/>
  <c r="L2124" i="2"/>
  <c r="M2124" i="2" s="1"/>
  <c r="N2124" i="2" s="1"/>
  <c r="L2125" i="2"/>
  <c r="M2125" i="2" s="1"/>
  <c r="N2125" i="2" s="1"/>
  <c r="L2126" i="2"/>
  <c r="M2126" i="2" s="1"/>
  <c r="N2126" i="2" s="1"/>
  <c r="L2127" i="2"/>
  <c r="M2127" i="2" s="1"/>
  <c r="N2127" i="2" s="1"/>
  <c r="L2128" i="2"/>
  <c r="M2128" i="2" s="1"/>
  <c r="N2128" i="2" s="1"/>
  <c r="L2129" i="2"/>
  <c r="M2129" i="2" s="1"/>
  <c r="N2129" i="2" s="1"/>
  <c r="L2130" i="2"/>
  <c r="M2130" i="2" s="1"/>
  <c r="N2130" i="2" s="1"/>
  <c r="L2131" i="2"/>
  <c r="M2131" i="2" s="1"/>
  <c r="N2131" i="2" s="1"/>
  <c r="L2132" i="2"/>
  <c r="M2132" i="2" s="1"/>
  <c r="N2132" i="2" s="1"/>
  <c r="L2133" i="2"/>
  <c r="M2133" i="2" s="1"/>
  <c r="N2133" i="2" s="1"/>
  <c r="L2134" i="2"/>
  <c r="M2134" i="2" s="1"/>
  <c r="N2134" i="2" s="1"/>
  <c r="L2135" i="2"/>
  <c r="M2135" i="2" s="1"/>
  <c r="N2135" i="2" s="1"/>
  <c r="L2136" i="2"/>
  <c r="M2136" i="2" s="1"/>
  <c r="N2136" i="2" s="1"/>
  <c r="L2137" i="2"/>
  <c r="M2137" i="2" s="1"/>
  <c r="N2137" i="2" s="1"/>
  <c r="L2138" i="2"/>
  <c r="M2138" i="2" s="1"/>
  <c r="N2138" i="2" s="1"/>
  <c r="L2139" i="2"/>
  <c r="M2139" i="2" s="1"/>
  <c r="N2139" i="2" s="1"/>
  <c r="L2140" i="2"/>
  <c r="M2140" i="2" s="1"/>
  <c r="N2140" i="2" s="1"/>
  <c r="L2141" i="2"/>
  <c r="M2141" i="2" s="1"/>
  <c r="N2141" i="2" s="1"/>
  <c r="L2142" i="2"/>
  <c r="M2142" i="2" s="1"/>
  <c r="N2142" i="2" s="1"/>
  <c r="L2143" i="2"/>
  <c r="M2143" i="2" s="1"/>
  <c r="N2143" i="2" s="1"/>
  <c r="L2144" i="2"/>
  <c r="M2144" i="2" s="1"/>
  <c r="N2144" i="2" s="1"/>
  <c r="L2145" i="2"/>
  <c r="M2145" i="2" s="1"/>
  <c r="N2145" i="2" s="1"/>
  <c r="L2146" i="2"/>
  <c r="M2146" i="2" s="1"/>
  <c r="N2146" i="2" s="1"/>
  <c r="L2147" i="2"/>
  <c r="M2147" i="2" s="1"/>
  <c r="N2147" i="2" s="1"/>
  <c r="L2148" i="2"/>
  <c r="M2148" i="2" s="1"/>
  <c r="N2148" i="2" s="1"/>
  <c r="L2149" i="2"/>
  <c r="M2149" i="2" s="1"/>
  <c r="N2149" i="2" s="1"/>
  <c r="L2150" i="2"/>
  <c r="M2150" i="2" s="1"/>
  <c r="N2150" i="2" s="1"/>
  <c r="L2151" i="2"/>
  <c r="M2151" i="2" s="1"/>
  <c r="N2151" i="2" s="1"/>
  <c r="L2152" i="2"/>
  <c r="M2152" i="2" s="1"/>
  <c r="N2152" i="2" s="1"/>
  <c r="L2153" i="2"/>
  <c r="M2153" i="2" s="1"/>
  <c r="N2153" i="2" s="1"/>
  <c r="L2154" i="2"/>
  <c r="M2154" i="2" s="1"/>
  <c r="N2154" i="2" s="1"/>
  <c r="L2155" i="2"/>
  <c r="M2155" i="2" s="1"/>
  <c r="N2155" i="2" s="1"/>
  <c r="L2156" i="2"/>
  <c r="M2156" i="2" s="1"/>
  <c r="N2156" i="2" s="1"/>
  <c r="L2157" i="2"/>
  <c r="M2157" i="2" s="1"/>
  <c r="N2157" i="2" s="1"/>
  <c r="L2158" i="2"/>
  <c r="M2158" i="2" s="1"/>
  <c r="N2158" i="2" s="1"/>
  <c r="L2159" i="2"/>
  <c r="M2159" i="2" s="1"/>
  <c r="N2159" i="2" s="1"/>
  <c r="L2160" i="2"/>
  <c r="M2160" i="2" s="1"/>
  <c r="N2160" i="2" s="1"/>
  <c r="L2161" i="2"/>
  <c r="M2161" i="2" s="1"/>
  <c r="N2161" i="2" s="1"/>
  <c r="L2162" i="2"/>
  <c r="M2162" i="2" s="1"/>
  <c r="N2162" i="2" s="1"/>
  <c r="L2163" i="2"/>
  <c r="M2163" i="2" s="1"/>
  <c r="N2163" i="2" s="1"/>
  <c r="L2164" i="2"/>
  <c r="M2164" i="2" s="1"/>
  <c r="N2164" i="2" s="1"/>
  <c r="L2165" i="2"/>
  <c r="M2165" i="2" s="1"/>
  <c r="N2165" i="2" s="1"/>
  <c r="L2166" i="2"/>
  <c r="M2166" i="2" s="1"/>
  <c r="N2166" i="2" s="1"/>
  <c r="L2167" i="2"/>
  <c r="M2167" i="2" s="1"/>
  <c r="N2167" i="2" s="1"/>
  <c r="L2168" i="2"/>
  <c r="M2168" i="2" s="1"/>
  <c r="N2168" i="2" s="1"/>
  <c r="L2169" i="2"/>
  <c r="M2169" i="2" s="1"/>
  <c r="N2169" i="2" s="1"/>
  <c r="L2170" i="2"/>
  <c r="M2170" i="2" s="1"/>
  <c r="N2170" i="2" s="1"/>
  <c r="L2171" i="2"/>
  <c r="M2171" i="2" s="1"/>
  <c r="N2171" i="2" s="1"/>
  <c r="L2172" i="2"/>
  <c r="M2172" i="2" s="1"/>
  <c r="N2172" i="2" s="1"/>
  <c r="L2173" i="2"/>
  <c r="M2173" i="2" s="1"/>
  <c r="N2173" i="2" s="1"/>
  <c r="L2174" i="2"/>
  <c r="M2174" i="2" s="1"/>
  <c r="N2174" i="2" s="1"/>
  <c r="L2175" i="2"/>
  <c r="M2175" i="2" s="1"/>
  <c r="N2175" i="2" s="1"/>
  <c r="L2176" i="2"/>
  <c r="M2176" i="2" s="1"/>
  <c r="N2176" i="2" s="1"/>
  <c r="L2177" i="2"/>
  <c r="M2177" i="2" s="1"/>
  <c r="N2177" i="2" s="1"/>
  <c r="L2178" i="2"/>
  <c r="M2178" i="2" s="1"/>
  <c r="N2178" i="2" s="1"/>
  <c r="L2179" i="2"/>
  <c r="M2179" i="2" s="1"/>
  <c r="N2179" i="2" s="1"/>
  <c r="L2180" i="2"/>
  <c r="M2180" i="2" s="1"/>
  <c r="N2180" i="2" s="1"/>
  <c r="L2181" i="2"/>
  <c r="M2181" i="2" s="1"/>
  <c r="N2181" i="2" s="1"/>
  <c r="L2182" i="2"/>
  <c r="M2182" i="2" s="1"/>
  <c r="N2182" i="2" s="1"/>
  <c r="L2183" i="2"/>
  <c r="M2183" i="2" s="1"/>
  <c r="N2183" i="2" s="1"/>
  <c r="L2184" i="2"/>
  <c r="M2184" i="2" s="1"/>
  <c r="N2184" i="2" s="1"/>
  <c r="L2185" i="2"/>
  <c r="M2185" i="2" s="1"/>
  <c r="N2185" i="2" s="1"/>
  <c r="L2186" i="2"/>
  <c r="M2186" i="2" s="1"/>
  <c r="N2186" i="2" s="1"/>
  <c r="L2187" i="2"/>
  <c r="M2187" i="2" s="1"/>
  <c r="N2187" i="2" s="1"/>
  <c r="L2188" i="2"/>
  <c r="M2188" i="2" s="1"/>
  <c r="N2188" i="2" s="1"/>
  <c r="L2189" i="2"/>
  <c r="M2189" i="2" s="1"/>
  <c r="N2189" i="2" s="1"/>
  <c r="L2190" i="2"/>
  <c r="M2190" i="2" s="1"/>
  <c r="N2190" i="2" s="1"/>
  <c r="L2191" i="2"/>
  <c r="M2191" i="2" s="1"/>
  <c r="N2191" i="2" s="1"/>
  <c r="L2192" i="2"/>
  <c r="M2192" i="2" s="1"/>
  <c r="N2192" i="2" s="1"/>
  <c r="L2193" i="2"/>
  <c r="M2193" i="2" s="1"/>
  <c r="N2193" i="2" s="1"/>
  <c r="L2194" i="2"/>
  <c r="M2194" i="2" s="1"/>
  <c r="N2194" i="2" s="1"/>
  <c r="L2195" i="2"/>
  <c r="M2195" i="2" s="1"/>
  <c r="N2195" i="2" s="1"/>
  <c r="L2196" i="2"/>
  <c r="M2196" i="2" s="1"/>
  <c r="N2196" i="2" s="1"/>
  <c r="L2197" i="2"/>
  <c r="M2197" i="2" s="1"/>
  <c r="N2197" i="2" s="1"/>
  <c r="L2198" i="2"/>
  <c r="M2198" i="2" s="1"/>
  <c r="N2198" i="2" s="1"/>
  <c r="L2199" i="2"/>
  <c r="M2199" i="2" s="1"/>
  <c r="N2199" i="2" s="1"/>
  <c r="L2200" i="2"/>
  <c r="M2200" i="2" s="1"/>
  <c r="N2200" i="2" s="1"/>
  <c r="L2201" i="2"/>
  <c r="M2201" i="2" s="1"/>
  <c r="N2201" i="2" s="1"/>
  <c r="L2202" i="2"/>
  <c r="M2202" i="2" s="1"/>
  <c r="N2202" i="2" s="1"/>
  <c r="L2203" i="2"/>
  <c r="M2203" i="2" s="1"/>
  <c r="N2203" i="2" s="1"/>
  <c r="L2204" i="2"/>
  <c r="M2204" i="2" s="1"/>
  <c r="N2204" i="2" s="1"/>
  <c r="L2205" i="2"/>
  <c r="M2205" i="2" s="1"/>
  <c r="N2205" i="2" s="1"/>
  <c r="L2206" i="2"/>
  <c r="M2206" i="2" s="1"/>
  <c r="N2206" i="2" s="1"/>
  <c r="L2207" i="2"/>
  <c r="M2207" i="2" s="1"/>
  <c r="N2207" i="2" s="1"/>
  <c r="L2208" i="2"/>
  <c r="M2208" i="2" s="1"/>
  <c r="N2208" i="2" s="1"/>
  <c r="L2209" i="2"/>
  <c r="M2209" i="2" s="1"/>
  <c r="N2209" i="2" s="1"/>
  <c r="L2210" i="2"/>
  <c r="M2210" i="2" s="1"/>
  <c r="N2210" i="2" s="1"/>
  <c r="L2211" i="2"/>
  <c r="M2211" i="2" s="1"/>
  <c r="N2211" i="2" s="1"/>
  <c r="L2212" i="2"/>
  <c r="M2212" i="2" s="1"/>
  <c r="N2212" i="2" s="1"/>
  <c r="L2213" i="2"/>
  <c r="M2213" i="2" s="1"/>
  <c r="N2213" i="2" s="1"/>
  <c r="L2214" i="2"/>
  <c r="M2214" i="2" s="1"/>
  <c r="N2214" i="2" s="1"/>
  <c r="L2215" i="2"/>
  <c r="M2215" i="2" s="1"/>
  <c r="N2215" i="2" s="1"/>
  <c r="L2216" i="2"/>
  <c r="M2216" i="2" s="1"/>
  <c r="N2216" i="2" s="1"/>
  <c r="L2217" i="2"/>
  <c r="M2217" i="2" s="1"/>
  <c r="N2217" i="2" s="1"/>
  <c r="L2218" i="2"/>
  <c r="M2218" i="2" s="1"/>
  <c r="N2218" i="2" s="1"/>
  <c r="L2219" i="2"/>
  <c r="M2219" i="2" s="1"/>
  <c r="N2219" i="2" s="1"/>
  <c r="L2220" i="2"/>
  <c r="M2220" i="2" s="1"/>
  <c r="N2220" i="2" s="1"/>
  <c r="L2221" i="2"/>
  <c r="M2221" i="2" s="1"/>
  <c r="N2221" i="2" s="1"/>
  <c r="L2222" i="2"/>
  <c r="M2222" i="2" s="1"/>
  <c r="N2222" i="2" s="1"/>
  <c r="L2223" i="2"/>
  <c r="M2223" i="2" s="1"/>
  <c r="N2223" i="2" s="1"/>
  <c r="L2224" i="2"/>
  <c r="M2224" i="2" s="1"/>
  <c r="N2224" i="2" s="1"/>
  <c r="L2225" i="2"/>
  <c r="M2225" i="2" s="1"/>
  <c r="N2225" i="2" s="1"/>
  <c r="L2226" i="2"/>
  <c r="M2226" i="2" s="1"/>
  <c r="N2226" i="2" s="1"/>
  <c r="L2227" i="2"/>
  <c r="M2227" i="2" s="1"/>
  <c r="N2227" i="2" s="1"/>
  <c r="L2228" i="2"/>
  <c r="M2228" i="2" s="1"/>
  <c r="N2228" i="2" s="1"/>
  <c r="L2229" i="2"/>
  <c r="M2229" i="2" s="1"/>
  <c r="N2229" i="2" s="1"/>
  <c r="L2230" i="2"/>
  <c r="M2230" i="2" s="1"/>
  <c r="N2230" i="2" s="1"/>
  <c r="L2231" i="2"/>
  <c r="M2231" i="2" s="1"/>
  <c r="N2231" i="2" s="1"/>
  <c r="L2232" i="2"/>
  <c r="M2232" i="2" s="1"/>
  <c r="N2232" i="2" s="1"/>
  <c r="L2233" i="2"/>
  <c r="M2233" i="2" s="1"/>
  <c r="N2233" i="2" s="1"/>
  <c r="L2234" i="2"/>
  <c r="M2234" i="2" s="1"/>
  <c r="N2234" i="2" s="1"/>
  <c r="L2235" i="2"/>
  <c r="M2235" i="2" s="1"/>
  <c r="N2235" i="2" s="1"/>
  <c r="L2236" i="2"/>
  <c r="M2236" i="2" s="1"/>
  <c r="N2236" i="2" s="1"/>
  <c r="L2237" i="2"/>
  <c r="M2237" i="2" s="1"/>
  <c r="N2237" i="2" s="1"/>
  <c r="L2238" i="2"/>
  <c r="M2238" i="2" s="1"/>
  <c r="N2238" i="2" s="1"/>
  <c r="L2239" i="2"/>
  <c r="M2239" i="2" s="1"/>
  <c r="N2239" i="2" s="1"/>
  <c r="L2240" i="2"/>
  <c r="M2240" i="2" s="1"/>
  <c r="N2240" i="2" s="1"/>
  <c r="L2241" i="2"/>
  <c r="M2241" i="2" s="1"/>
  <c r="N2241" i="2" s="1"/>
  <c r="L2242" i="2"/>
  <c r="M2242" i="2" s="1"/>
  <c r="N2242" i="2" s="1"/>
  <c r="L2243" i="2"/>
  <c r="M2243" i="2" s="1"/>
  <c r="N2243" i="2" s="1"/>
  <c r="L2244" i="2"/>
  <c r="M2244" i="2" s="1"/>
  <c r="N2244" i="2" s="1"/>
  <c r="L2245" i="2"/>
  <c r="M2245" i="2" s="1"/>
  <c r="N2245" i="2" s="1"/>
  <c r="L2246" i="2"/>
  <c r="M2246" i="2" s="1"/>
  <c r="N2246" i="2" s="1"/>
  <c r="L2247" i="2"/>
  <c r="M2247" i="2" s="1"/>
  <c r="N2247" i="2" s="1"/>
  <c r="L2248" i="2"/>
  <c r="M2248" i="2" s="1"/>
  <c r="N2248" i="2" s="1"/>
  <c r="L2249" i="2"/>
  <c r="M2249" i="2" s="1"/>
  <c r="N2249" i="2" s="1"/>
  <c r="L2250" i="2"/>
  <c r="M2250" i="2" s="1"/>
  <c r="N2250" i="2" s="1"/>
  <c r="L2251" i="2"/>
  <c r="M2251" i="2" s="1"/>
  <c r="N2251" i="2" s="1"/>
  <c r="L2252" i="2"/>
  <c r="M2252" i="2" s="1"/>
  <c r="N2252" i="2" s="1"/>
  <c r="L2253" i="2"/>
  <c r="M2253" i="2" s="1"/>
  <c r="N2253" i="2" s="1"/>
  <c r="L2254" i="2"/>
  <c r="M2254" i="2" s="1"/>
  <c r="N2254" i="2" s="1"/>
  <c r="L2255" i="2"/>
  <c r="M2255" i="2" s="1"/>
  <c r="N2255" i="2" s="1"/>
  <c r="L2256" i="2"/>
  <c r="M2256" i="2" s="1"/>
  <c r="N2256" i="2" s="1"/>
  <c r="L2257" i="2"/>
  <c r="M2257" i="2" s="1"/>
  <c r="N2257" i="2" s="1"/>
  <c r="L2258" i="2"/>
  <c r="M2258" i="2" s="1"/>
  <c r="N2258" i="2" s="1"/>
  <c r="L2259" i="2"/>
  <c r="M2259" i="2" s="1"/>
  <c r="N2259" i="2" s="1"/>
  <c r="L2260" i="2"/>
  <c r="M2260" i="2" s="1"/>
  <c r="N2260" i="2" s="1"/>
  <c r="L2261" i="2"/>
  <c r="M2261" i="2" s="1"/>
  <c r="N2261" i="2" s="1"/>
  <c r="L2262" i="2"/>
  <c r="M2262" i="2" s="1"/>
  <c r="N2262" i="2" s="1"/>
  <c r="L2263" i="2"/>
  <c r="M2263" i="2" s="1"/>
  <c r="N2263" i="2" s="1"/>
  <c r="L2264" i="2"/>
  <c r="M2264" i="2" s="1"/>
  <c r="N2264" i="2" s="1"/>
  <c r="L2265" i="2"/>
  <c r="M2265" i="2" s="1"/>
  <c r="N2265" i="2" s="1"/>
  <c r="L2266" i="2"/>
  <c r="M2266" i="2" s="1"/>
  <c r="N2266" i="2" s="1"/>
  <c r="L2267" i="2"/>
  <c r="M2267" i="2" s="1"/>
  <c r="N2267" i="2" s="1"/>
  <c r="L2268" i="2"/>
  <c r="M2268" i="2" s="1"/>
  <c r="N2268" i="2" s="1"/>
  <c r="L2269" i="2"/>
  <c r="M2269" i="2" s="1"/>
  <c r="N2269" i="2" s="1"/>
  <c r="L2270" i="2"/>
  <c r="M2270" i="2" s="1"/>
  <c r="N2270" i="2" s="1"/>
  <c r="L2271" i="2"/>
  <c r="M2271" i="2" s="1"/>
  <c r="N2271" i="2" s="1"/>
  <c r="L2272" i="2"/>
  <c r="M2272" i="2" s="1"/>
  <c r="N2272" i="2" s="1"/>
  <c r="L2273" i="2"/>
  <c r="M2273" i="2" s="1"/>
  <c r="N2273" i="2" s="1"/>
  <c r="L2274" i="2"/>
  <c r="M2274" i="2" s="1"/>
  <c r="N2274" i="2" s="1"/>
  <c r="L2275" i="2"/>
  <c r="M2275" i="2" s="1"/>
  <c r="N2275" i="2" s="1"/>
  <c r="L2276" i="2"/>
  <c r="M2276" i="2" s="1"/>
  <c r="N2276" i="2" s="1"/>
  <c r="L2277" i="2"/>
  <c r="M2277" i="2" s="1"/>
  <c r="N2277" i="2" s="1"/>
  <c r="L2278" i="2"/>
  <c r="M2278" i="2" s="1"/>
  <c r="N2278" i="2" s="1"/>
  <c r="L2279" i="2"/>
  <c r="M2279" i="2" s="1"/>
  <c r="N2279" i="2" s="1"/>
  <c r="L2280" i="2"/>
  <c r="M2280" i="2" s="1"/>
  <c r="N2280" i="2" s="1"/>
  <c r="L2281" i="2"/>
  <c r="M2281" i="2" s="1"/>
  <c r="N2281" i="2" s="1"/>
  <c r="L2282" i="2"/>
  <c r="M2282" i="2" s="1"/>
  <c r="N2282" i="2" s="1"/>
  <c r="L2283" i="2"/>
  <c r="M2283" i="2" s="1"/>
  <c r="N2283" i="2" s="1"/>
  <c r="L2284" i="2"/>
  <c r="M2284" i="2" s="1"/>
  <c r="N2284" i="2" s="1"/>
  <c r="L2285" i="2"/>
  <c r="M2285" i="2" s="1"/>
  <c r="N2285" i="2" s="1"/>
  <c r="L2286" i="2"/>
  <c r="M2286" i="2" s="1"/>
  <c r="N2286" i="2" s="1"/>
  <c r="L2287" i="2"/>
  <c r="M2287" i="2" s="1"/>
  <c r="N2287" i="2" s="1"/>
  <c r="L2288" i="2"/>
  <c r="M2288" i="2" s="1"/>
  <c r="N2288" i="2" s="1"/>
  <c r="L2289" i="2"/>
  <c r="M2289" i="2" s="1"/>
  <c r="N2289" i="2" s="1"/>
  <c r="L2290" i="2"/>
  <c r="M2290" i="2" s="1"/>
  <c r="N2290" i="2" s="1"/>
  <c r="L2291" i="2"/>
  <c r="M2291" i="2" s="1"/>
  <c r="N2291" i="2" s="1"/>
  <c r="L2292" i="2"/>
  <c r="M2292" i="2" s="1"/>
  <c r="N2292" i="2" s="1"/>
  <c r="L2293" i="2"/>
  <c r="M2293" i="2" s="1"/>
  <c r="N2293" i="2" s="1"/>
  <c r="L2294" i="2"/>
  <c r="M2294" i="2" s="1"/>
  <c r="N2294" i="2" s="1"/>
  <c r="L2295" i="2"/>
  <c r="M2295" i="2" s="1"/>
  <c r="N2295" i="2" s="1"/>
  <c r="L2296" i="2"/>
  <c r="M2296" i="2" s="1"/>
  <c r="N2296" i="2" s="1"/>
  <c r="L2297" i="2"/>
  <c r="M2297" i="2" s="1"/>
  <c r="N2297" i="2" s="1"/>
  <c r="L2298" i="2"/>
  <c r="M2298" i="2" s="1"/>
  <c r="N2298" i="2" s="1"/>
  <c r="L2299" i="2"/>
  <c r="M2299" i="2" s="1"/>
  <c r="N2299" i="2" s="1"/>
  <c r="L2300" i="2"/>
  <c r="M2300" i="2" s="1"/>
  <c r="N2300" i="2" s="1"/>
  <c r="L2301" i="2"/>
  <c r="M2301" i="2" s="1"/>
  <c r="N2301" i="2" s="1"/>
  <c r="L2302" i="2"/>
  <c r="M2302" i="2" s="1"/>
  <c r="N2302" i="2" s="1"/>
  <c r="L2303" i="2"/>
  <c r="M2303" i="2" s="1"/>
  <c r="N2303" i="2" s="1"/>
  <c r="L2304" i="2"/>
  <c r="M2304" i="2" s="1"/>
  <c r="N2304" i="2" s="1"/>
  <c r="L2305" i="2"/>
  <c r="M2305" i="2" s="1"/>
  <c r="N2305" i="2" s="1"/>
  <c r="L2306" i="2"/>
  <c r="M2306" i="2" s="1"/>
  <c r="N2306" i="2" s="1"/>
  <c r="L2307" i="2"/>
  <c r="M2307" i="2" s="1"/>
  <c r="N2307" i="2" s="1"/>
  <c r="L2308" i="2"/>
  <c r="M2308" i="2" s="1"/>
  <c r="N2308" i="2" s="1"/>
  <c r="L2309" i="2"/>
  <c r="M2309" i="2" s="1"/>
  <c r="N2309" i="2" s="1"/>
  <c r="L2310" i="2"/>
  <c r="M2310" i="2" s="1"/>
  <c r="N2310" i="2" s="1"/>
  <c r="L2311" i="2"/>
  <c r="M2311" i="2" s="1"/>
  <c r="N2311" i="2" s="1"/>
  <c r="L2312" i="2"/>
  <c r="M2312" i="2" s="1"/>
  <c r="N2312" i="2" s="1"/>
  <c r="L2313" i="2"/>
  <c r="M2313" i="2" s="1"/>
  <c r="N2313" i="2" s="1"/>
  <c r="L2314" i="2"/>
  <c r="M2314" i="2" s="1"/>
  <c r="N2314" i="2" s="1"/>
  <c r="L2315" i="2"/>
  <c r="M2315" i="2" s="1"/>
  <c r="N2315" i="2" s="1"/>
  <c r="L2316" i="2"/>
  <c r="M2316" i="2" s="1"/>
  <c r="N2316" i="2" s="1"/>
  <c r="L2317" i="2"/>
  <c r="M2317" i="2" s="1"/>
  <c r="N2317" i="2" s="1"/>
  <c r="L2318" i="2"/>
  <c r="M2318" i="2" s="1"/>
  <c r="N2318" i="2" s="1"/>
  <c r="L2319" i="2"/>
  <c r="M2319" i="2" s="1"/>
  <c r="N2319" i="2" s="1"/>
  <c r="L2320" i="2"/>
  <c r="M2320" i="2" s="1"/>
  <c r="N2320" i="2" s="1"/>
  <c r="L2321" i="2"/>
  <c r="M2321" i="2" s="1"/>
  <c r="N2321" i="2" s="1"/>
  <c r="L2322" i="2"/>
  <c r="M2322" i="2" s="1"/>
  <c r="N2322" i="2" s="1"/>
  <c r="L2323" i="2"/>
  <c r="M2323" i="2" s="1"/>
  <c r="N2323" i="2" s="1"/>
  <c r="L2324" i="2"/>
  <c r="M2324" i="2" s="1"/>
  <c r="N2324" i="2" s="1"/>
  <c r="L2325" i="2"/>
  <c r="M2325" i="2" s="1"/>
  <c r="N2325" i="2" s="1"/>
  <c r="L2326" i="2"/>
  <c r="M2326" i="2" s="1"/>
  <c r="N2326" i="2" s="1"/>
  <c r="L2327" i="2"/>
  <c r="M2327" i="2" s="1"/>
  <c r="N2327" i="2" s="1"/>
  <c r="L2328" i="2"/>
  <c r="M2328" i="2" s="1"/>
  <c r="N2328" i="2" s="1"/>
  <c r="L2329" i="2"/>
  <c r="M2329" i="2" s="1"/>
  <c r="N2329" i="2" s="1"/>
  <c r="L2330" i="2"/>
  <c r="M2330" i="2" s="1"/>
  <c r="N2330" i="2" s="1"/>
  <c r="L2331" i="2"/>
  <c r="M2331" i="2" s="1"/>
  <c r="N2331" i="2" s="1"/>
  <c r="L2332" i="2"/>
  <c r="M2332" i="2" s="1"/>
  <c r="N2332" i="2" s="1"/>
  <c r="L2333" i="2"/>
  <c r="M2333" i="2" s="1"/>
  <c r="N2333" i="2" s="1"/>
  <c r="L2334" i="2"/>
  <c r="M2334" i="2" s="1"/>
  <c r="N2334" i="2" s="1"/>
  <c r="L2335" i="2"/>
  <c r="M2335" i="2" s="1"/>
  <c r="N2335" i="2" s="1"/>
  <c r="L2336" i="2"/>
  <c r="M2336" i="2" s="1"/>
  <c r="N2336" i="2" s="1"/>
  <c r="L2337" i="2"/>
  <c r="M2337" i="2" s="1"/>
  <c r="N2337" i="2" s="1"/>
  <c r="L2338" i="2"/>
  <c r="M2338" i="2" s="1"/>
  <c r="N2338" i="2" s="1"/>
  <c r="L2339" i="2"/>
  <c r="M2339" i="2" s="1"/>
  <c r="N2339" i="2" s="1"/>
  <c r="L2340" i="2"/>
  <c r="M2340" i="2" s="1"/>
  <c r="N2340" i="2" s="1"/>
  <c r="L2341" i="2"/>
  <c r="M2341" i="2" s="1"/>
  <c r="N2341" i="2" s="1"/>
  <c r="L2342" i="2"/>
  <c r="M2342" i="2" s="1"/>
  <c r="N2342" i="2" s="1"/>
  <c r="L2343" i="2"/>
  <c r="M2343" i="2" s="1"/>
  <c r="N2343" i="2" s="1"/>
  <c r="L2344" i="2"/>
  <c r="M2344" i="2" s="1"/>
  <c r="N2344" i="2" s="1"/>
  <c r="L2345" i="2"/>
  <c r="M2345" i="2" s="1"/>
  <c r="N2345" i="2" s="1"/>
  <c r="L2346" i="2"/>
  <c r="M2346" i="2" s="1"/>
  <c r="N2346" i="2" s="1"/>
  <c r="L2347" i="2"/>
  <c r="M2347" i="2" s="1"/>
  <c r="N2347" i="2" s="1"/>
  <c r="L2348" i="2"/>
  <c r="M2348" i="2" s="1"/>
  <c r="N2348" i="2" s="1"/>
  <c r="L2349" i="2"/>
  <c r="M2349" i="2" s="1"/>
  <c r="N2349" i="2" s="1"/>
  <c r="L2350" i="2"/>
  <c r="M2350" i="2" s="1"/>
  <c r="N2350" i="2" s="1"/>
  <c r="L2351" i="2"/>
  <c r="M2351" i="2" s="1"/>
  <c r="N2351" i="2" s="1"/>
  <c r="L2352" i="2"/>
  <c r="M2352" i="2" s="1"/>
  <c r="N2352" i="2" s="1"/>
  <c r="L2353" i="2"/>
  <c r="M2353" i="2" s="1"/>
  <c r="N2353" i="2" s="1"/>
  <c r="L2354" i="2"/>
  <c r="M2354" i="2" s="1"/>
  <c r="N2354" i="2" s="1"/>
  <c r="L2355" i="2"/>
  <c r="M2355" i="2" s="1"/>
  <c r="N2355" i="2" s="1"/>
  <c r="L2356" i="2"/>
  <c r="M2356" i="2" s="1"/>
  <c r="N2356" i="2" s="1"/>
  <c r="L2357" i="2"/>
  <c r="M2357" i="2" s="1"/>
  <c r="N2357" i="2" s="1"/>
  <c r="L2358" i="2"/>
  <c r="M2358" i="2" s="1"/>
  <c r="N2358" i="2" s="1"/>
  <c r="L2359" i="2"/>
  <c r="M2359" i="2" s="1"/>
  <c r="N2359" i="2" s="1"/>
  <c r="L2360" i="2"/>
  <c r="M2360" i="2" s="1"/>
  <c r="N2360" i="2" s="1"/>
  <c r="L2361" i="2"/>
  <c r="M2361" i="2" s="1"/>
  <c r="N2361" i="2" s="1"/>
  <c r="L2362" i="2"/>
  <c r="M2362" i="2" s="1"/>
  <c r="N2362" i="2" s="1"/>
  <c r="L2363" i="2"/>
  <c r="M2363" i="2" s="1"/>
  <c r="N2363" i="2" s="1"/>
  <c r="L2364" i="2"/>
  <c r="M2364" i="2" s="1"/>
  <c r="N2364" i="2" s="1"/>
  <c r="L2365" i="2"/>
  <c r="M2365" i="2" s="1"/>
  <c r="N2365" i="2" s="1"/>
  <c r="L2366" i="2"/>
  <c r="M2366" i="2" s="1"/>
  <c r="N2366" i="2" s="1"/>
  <c r="L2367" i="2"/>
  <c r="M2367" i="2" s="1"/>
  <c r="N2367" i="2" s="1"/>
  <c r="L2368" i="2"/>
  <c r="M2368" i="2" s="1"/>
  <c r="N2368" i="2" s="1"/>
  <c r="L2369" i="2"/>
  <c r="M2369" i="2" s="1"/>
  <c r="N2369" i="2" s="1"/>
  <c r="L2370" i="2"/>
  <c r="M2370" i="2" s="1"/>
  <c r="N2370" i="2" s="1"/>
  <c r="L2371" i="2"/>
  <c r="M2371" i="2" s="1"/>
  <c r="N2371" i="2" s="1"/>
  <c r="L2372" i="2"/>
  <c r="M2372" i="2" s="1"/>
  <c r="N2372" i="2" s="1"/>
  <c r="L2373" i="2"/>
  <c r="M2373" i="2" s="1"/>
  <c r="N2373" i="2" s="1"/>
  <c r="L2374" i="2"/>
  <c r="M2374" i="2" s="1"/>
  <c r="N2374" i="2" s="1"/>
  <c r="L2375" i="2"/>
  <c r="M2375" i="2" s="1"/>
  <c r="N2375" i="2" s="1"/>
  <c r="L2376" i="2"/>
  <c r="M2376" i="2" s="1"/>
  <c r="N2376" i="2" s="1"/>
  <c r="L2377" i="2"/>
  <c r="M2377" i="2" s="1"/>
  <c r="N2377" i="2" s="1"/>
  <c r="L2378" i="2"/>
  <c r="M2378" i="2" s="1"/>
  <c r="N2378" i="2" s="1"/>
  <c r="L2379" i="2"/>
  <c r="M2379" i="2" s="1"/>
  <c r="N2379" i="2" s="1"/>
  <c r="L2380" i="2"/>
  <c r="M2380" i="2" s="1"/>
  <c r="N2380" i="2" s="1"/>
  <c r="L2381" i="2"/>
  <c r="M2381" i="2" s="1"/>
  <c r="N2381" i="2" s="1"/>
  <c r="L2382" i="2"/>
  <c r="M2382" i="2" s="1"/>
  <c r="N2382" i="2" s="1"/>
  <c r="L2383" i="2"/>
  <c r="M2383" i="2" s="1"/>
  <c r="N2383" i="2" s="1"/>
  <c r="L2384" i="2"/>
  <c r="M2384" i="2" s="1"/>
  <c r="N2384" i="2" s="1"/>
  <c r="L2385" i="2"/>
  <c r="M2385" i="2" s="1"/>
  <c r="N2385" i="2" s="1"/>
  <c r="L2386" i="2"/>
  <c r="M2386" i="2" s="1"/>
  <c r="N2386" i="2" s="1"/>
  <c r="L2387" i="2"/>
  <c r="M2387" i="2" s="1"/>
  <c r="N2387" i="2" s="1"/>
  <c r="L2388" i="2"/>
  <c r="M2388" i="2" s="1"/>
  <c r="N2388" i="2" s="1"/>
  <c r="L2389" i="2"/>
  <c r="M2389" i="2" s="1"/>
  <c r="N2389" i="2" s="1"/>
  <c r="L2390" i="2"/>
  <c r="M2390" i="2" s="1"/>
  <c r="N2390" i="2" s="1"/>
  <c r="L2391" i="2"/>
  <c r="M2391" i="2" s="1"/>
  <c r="N2391" i="2" s="1"/>
  <c r="L2392" i="2"/>
  <c r="M2392" i="2" s="1"/>
  <c r="N2392" i="2" s="1"/>
  <c r="L2393" i="2"/>
  <c r="M2393" i="2" s="1"/>
  <c r="N2393" i="2" s="1"/>
  <c r="L2394" i="2"/>
  <c r="M2394" i="2" s="1"/>
  <c r="N2394" i="2" s="1"/>
  <c r="L2395" i="2"/>
  <c r="M2395" i="2" s="1"/>
  <c r="N2395" i="2" s="1"/>
  <c r="L2396" i="2"/>
  <c r="M2396" i="2" s="1"/>
  <c r="N2396" i="2" s="1"/>
  <c r="L2397" i="2"/>
  <c r="M2397" i="2" s="1"/>
  <c r="N2397" i="2" s="1"/>
  <c r="L2398" i="2"/>
  <c r="M2398" i="2" s="1"/>
  <c r="N2398" i="2" s="1"/>
  <c r="L2399" i="2"/>
  <c r="M2399" i="2" s="1"/>
  <c r="N2399" i="2" s="1"/>
  <c r="L2400" i="2"/>
  <c r="M2400" i="2" s="1"/>
  <c r="N2400" i="2" s="1"/>
  <c r="L2401" i="2"/>
  <c r="M2401" i="2" s="1"/>
  <c r="N2401" i="2" s="1"/>
  <c r="L2402" i="2"/>
  <c r="M2402" i="2" s="1"/>
  <c r="N2402" i="2" s="1"/>
  <c r="L2403" i="2"/>
  <c r="M2403" i="2" s="1"/>
  <c r="N2403" i="2" s="1"/>
  <c r="L2404" i="2"/>
  <c r="M2404" i="2" s="1"/>
  <c r="N2404" i="2" s="1"/>
  <c r="L2405" i="2"/>
  <c r="M2405" i="2" s="1"/>
  <c r="N2405" i="2" s="1"/>
  <c r="L2406" i="2"/>
  <c r="M2406" i="2" s="1"/>
  <c r="N2406" i="2" s="1"/>
  <c r="L2407" i="2"/>
  <c r="M2407" i="2" s="1"/>
  <c r="N2407" i="2" s="1"/>
  <c r="L2408" i="2"/>
  <c r="M2408" i="2" s="1"/>
  <c r="N2408" i="2" s="1"/>
  <c r="L2409" i="2"/>
  <c r="M2409" i="2" s="1"/>
  <c r="N2409" i="2" s="1"/>
  <c r="L2410" i="2"/>
  <c r="M2410" i="2" s="1"/>
  <c r="N2410" i="2" s="1"/>
  <c r="L2411" i="2"/>
  <c r="M2411" i="2" s="1"/>
  <c r="N2411" i="2" s="1"/>
  <c r="L2412" i="2"/>
  <c r="M2412" i="2" s="1"/>
  <c r="N2412" i="2" s="1"/>
  <c r="L2413" i="2"/>
  <c r="M2413" i="2" s="1"/>
  <c r="N2413" i="2" s="1"/>
  <c r="L2414" i="2"/>
  <c r="M2414" i="2" s="1"/>
  <c r="N2414" i="2" s="1"/>
  <c r="L2415" i="2"/>
  <c r="M2415" i="2" s="1"/>
  <c r="N2415" i="2" s="1"/>
  <c r="L2416" i="2"/>
  <c r="M2416" i="2" s="1"/>
  <c r="N2416" i="2" s="1"/>
  <c r="L2417" i="2"/>
  <c r="M2417" i="2" s="1"/>
  <c r="N2417" i="2" s="1"/>
  <c r="L2418" i="2"/>
  <c r="M2418" i="2" s="1"/>
  <c r="N2418" i="2" s="1"/>
  <c r="L2419" i="2"/>
  <c r="M2419" i="2" s="1"/>
  <c r="N2419" i="2" s="1"/>
  <c r="L2420" i="2"/>
  <c r="M2420" i="2" s="1"/>
  <c r="N2420" i="2" s="1"/>
  <c r="L2421" i="2"/>
  <c r="M2421" i="2" s="1"/>
  <c r="N2421" i="2" s="1"/>
  <c r="L2422" i="2"/>
  <c r="M2422" i="2" s="1"/>
  <c r="N2422" i="2" s="1"/>
  <c r="L2423" i="2"/>
  <c r="M2423" i="2" s="1"/>
  <c r="N2423" i="2" s="1"/>
  <c r="L2424" i="2"/>
  <c r="M2424" i="2" s="1"/>
  <c r="N2424" i="2" s="1"/>
  <c r="L2425" i="2"/>
  <c r="M2425" i="2" s="1"/>
  <c r="N2425" i="2" s="1"/>
  <c r="L2426" i="2"/>
  <c r="M2426" i="2" s="1"/>
  <c r="N2426" i="2" s="1"/>
  <c r="L2427" i="2"/>
  <c r="M2427" i="2" s="1"/>
  <c r="N2427" i="2" s="1"/>
  <c r="L2428" i="2"/>
  <c r="M2428" i="2" s="1"/>
  <c r="N2428" i="2" s="1"/>
  <c r="L2429" i="2"/>
  <c r="M2429" i="2" s="1"/>
  <c r="N2429" i="2" s="1"/>
  <c r="L2430" i="2"/>
  <c r="M2430" i="2" s="1"/>
  <c r="N2430" i="2" s="1"/>
  <c r="L2431" i="2"/>
  <c r="M2431" i="2" s="1"/>
  <c r="N2431" i="2" s="1"/>
  <c r="L2432" i="2"/>
  <c r="M2432" i="2" s="1"/>
  <c r="N2432" i="2" s="1"/>
  <c r="L2433" i="2"/>
  <c r="M2433" i="2" s="1"/>
  <c r="N2433" i="2" s="1"/>
  <c r="L2434" i="2"/>
  <c r="M2434" i="2" s="1"/>
  <c r="N2434" i="2" s="1"/>
  <c r="L2435" i="2"/>
  <c r="M2435" i="2" s="1"/>
  <c r="N2435" i="2" s="1"/>
  <c r="L2436" i="2"/>
  <c r="M2436" i="2" s="1"/>
  <c r="N2436" i="2" s="1"/>
  <c r="L2437" i="2"/>
  <c r="M2437" i="2" s="1"/>
  <c r="N2437" i="2" s="1"/>
  <c r="L2438" i="2"/>
  <c r="M2438" i="2" s="1"/>
  <c r="N2438" i="2" s="1"/>
  <c r="L2439" i="2"/>
  <c r="M2439" i="2" s="1"/>
  <c r="N2439" i="2" s="1"/>
  <c r="L2440" i="2"/>
  <c r="M2440" i="2" s="1"/>
  <c r="N2440" i="2" s="1"/>
  <c r="L2441" i="2"/>
  <c r="M2441" i="2" s="1"/>
  <c r="N2441" i="2" s="1"/>
  <c r="L2442" i="2"/>
  <c r="M2442" i="2" s="1"/>
  <c r="N2442" i="2" s="1"/>
  <c r="L2443" i="2"/>
  <c r="M2443" i="2" s="1"/>
  <c r="N2443" i="2" s="1"/>
  <c r="L2444" i="2"/>
  <c r="M2444" i="2" s="1"/>
  <c r="N2444" i="2" s="1"/>
  <c r="L2445" i="2"/>
  <c r="M2445" i="2" s="1"/>
  <c r="N2445" i="2" s="1"/>
  <c r="L2446" i="2"/>
  <c r="M2446" i="2" s="1"/>
  <c r="N2446" i="2" s="1"/>
  <c r="L2447" i="2"/>
  <c r="M2447" i="2" s="1"/>
  <c r="N2447" i="2" s="1"/>
  <c r="L2448" i="2"/>
  <c r="M2448" i="2" s="1"/>
  <c r="N2448" i="2" s="1"/>
  <c r="L2449" i="2"/>
  <c r="M2449" i="2" s="1"/>
  <c r="N2449" i="2" s="1"/>
  <c r="L2450" i="2"/>
  <c r="M2450" i="2" s="1"/>
  <c r="N2450" i="2" s="1"/>
  <c r="L2451" i="2"/>
  <c r="M2451" i="2" s="1"/>
  <c r="N2451" i="2" s="1"/>
  <c r="L2452" i="2"/>
  <c r="M2452" i="2" s="1"/>
  <c r="N2452" i="2" s="1"/>
  <c r="L2453" i="2"/>
  <c r="M2453" i="2" s="1"/>
  <c r="N2453" i="2" s="1"/>
  <c r="L2454" i="2"/>
  <c r="M2454" i="2" s="1"/>
  <c r="N2454" i="2" s="1"/>
  <c r="L2455" i="2"/>
  <c r="M2455" i="2" s="1"/>
  <c r="N2455" i="2" s="1"/>
  <c r="L2456" i="2"/>
  <c r="M2456" i="2" s="1"/>
  <c r="N2456" i="2" s="1"/>
  <c r="L2457" i="2"/>
  <c r="M2457" i="2" s="1"/>
  <c r="N2457" i="2" s="1"/>
  <c r="L2458" i="2"/>
  <c r="M2458" i="2" s="1"/>
  <c r="N2458" i="2" s="1"/>
  <c r="L2459" i="2"/>
  <c r="M2459" i="2" s="1"/>
  <c r="N2459" i="2" s="1"/>
  <c r="L2460" i="2"/>
  <c r="M2460" i="2" s="1"/>
  <c r="N2460" i="2" s="1"/>
  <c r="L2461" i="2"/>
  <c r="M2461" i="2" s="1"/>
  <c r="N2461" i="2" s="1"/>
  <c r="L2462" i="2"/>
  <c r="M2462" i="2" s="1"/>
  <c r="N2462" i="2" s="1"/>
  <c r="L2463" i="2"/>
  <c r="M2463" i="2" s="1"/>
  <c r="N2463" i="2" s="1"/>
  <c r="L2464" i="2"/>
  <c r="M2464" i="2" s="1"/>
  <c r="N2464" i="2" s="1"/>
  <c r="L2465" i="2"/>
  <c r="M2465" i="2" s="1"/>
  <c r="N2465" i="2" s="1"/>
  <c r="L2466" i="2"/>
  <c r="M2466" i="2" s="1"/>
  <c r="N2466" i="2" s="1"/>
  <c r="L2467" i="2"/>
  <c r="M2467" i="2" s="1"/>
  <c r="N2467" i="2" s="1"/>
  <c r="L2468" i="2"/>
  <c r="M2468" i="2" s="1"/>
  <c r="N2468" i="2" s="1"/>
  <c r="L2469" i="2"/>
  <c r="M2469" i="2" s="1"/>
  <c r="N2469" i="2" s="1"/>
  <c r="L2470" i="2"/>
  <c r="M2470" i="2" s="1"/>
  <c r="N2470" i="2" s="1"/>
  <c r="L2471" i="2"/>
  <c r="M2471" i="2" s="1"/>
  <c r="N2471" i="2" s="1"/>
  <c r="L2472" i="2"/>
  <c r="M2472" i="2" s="1"/>
  <c r="N2472" i="2" s="1"/>
  <c r="L2473" i="2"/>
  <c r="M2473" i="2" s="1"/>
  <c r="N2473" i="2" s="1"/>
  <c r="L2474" i="2"/>
  <c r="M2474" i="2" s="1"/>
  <c r="N2474" i="2" s="1"/>
  <c r="L2475" i="2"/>
  <c r="M2475" i="2" s="1"/>
  <c r="N2475" i="2" s="1"/>
  <c r="L2476" i="2"/>
  <c r="M2476" i="2" s="1"/>
  <c r="N2476" i="2" s="1"/>
  <c r="L2477" i="2"/>
  <c r="M2477" i="2" s="1"/>
  <c r="N2477" i="2" s="1"/>
  <c r="L2478" i="2"/>
  <c r="M2478" i="2" s="1"/>
  <c r="N2478" i="2" s="1"/>
  <c r="L2479" i="2"/>
  <c r="M2479" i="2" s="1"/>
  <c r="N2479" i="2" s="1"/>
  <c r="L2480" i="2"/>
  <c r="M2480" i="2" s="1"/>
  <c r="N2480" i="2" s="1"/>
  <c r="L2481" i="2"/>
  <c r="M2481" i="2" s="1"/>
  <c r="N2481" i="2" s="1"/>
  <c r="L2482" i="2"/>
  <c r="M2482" i="2" s="1"/>
  <c r="N2482" i="2" s="1"/>
  <c r="L2483" i="2"/>
  <c r="M2483" i="2" s="1"/>
  <c r="N2483" i="2" s="1"/>
  <c r="L2484" i="2"/>
  <c r="M2484" i="2" s="1"/>
  <c r="N2484" i="2" s="1"/>
  <c r="L2485" i="2"/>
  <c r="M2485" i="2" s="1"/>
  <c r="N2485" i="2" s="1"/>
  <c r="L2486" i="2"/>
  <c r="M2486" i="2" s="1"/>
  <c r="N2486" i="2" s="1"/>
  <c r="L2487" i="2"/>
  <c r="M2487" i="2" s="1"/>
  <c r="N2487" i="2" s="1"/>
  <c r="L2488" i="2"/>
  <c r="M2488" i="2" s="1"/>
  <c r="N2488" i="2" s="1"/>
  <c r="L2489" i="2"/>
  <c r="M2489" i="2" s="1"/>
  <c r="N2489" i="2" s="1"/>
  <c r="L2490" i="2"/>
  <c r="M2490" i="2" s="1"/>
  <c r="N2490" i="2" s="1"/>
  <c r="L2491" i="2"/>
  <c r="M2491" i="2" s="1"/>
  <c r="N2491" i="2" s="1"/>
  <c r="L2492" i="2"/>
  <c r="M2492" i="2" s="1"/>
  <c r="N2492" i="2" s="1"/>
  <c r="L2493" i="2"/>
  <c r="M2493" i="2" s="1"/>
  <c r="N2493" i="2" s="1"/>
  <c r="L2494" i="2"/>
  <c r="M2494" i="2" s="1"/>
  <c r="N2494" i="2" s="1"/>
  <c r="L2495" i="2"/>
  <c r="M2495" i="2" s="1"/>
  <c r="N2495" i="2" s="1"/>
  <c r="L2496" i="2"/>
  <c r="M2496" i="2" s="1"/>
  <c r="N2496" i="2" s="1"/>
  <c r="L2497" i="2"/>
  <c r="M2497" i="2" s="1"/>
  <c r="N2497" i="2" s="1"/>
  <c r="L2498" i="2"/>
  <c r="M2498" i="2" s="1"/>
  <c r="N2498" i="2" s="1"/>
  <c r="L2499" i="2"/>
  <c r="M2499" i="2" s="1"/>
  <c r="N2499" i="2" s="1"/>
  <c r="L2500" i="2"/>
  <c r="M2500" i="2" s="1"/>
  <c r="N2500" i="2" s="1"/>
  <c r="L2501" i="2"/>
  <c r="M2501" i="2" s="1"/>
  <c r="N2501" i="2" s="1"/>
  <c r="L2502" i="2"/>
  <c r="M2502" i="2" s="1"/>
  <c r="N2502" i="2" s="1"/>
  <c r="L2503" i="2"/>
  <c r="M2503" i="2" s="1"/>
  <c r="N2503" i="2" s="1"/>
  <c r="L2504" i="2"/>
  <c r="M2504" i="2" s="1"/>
  <c r="N2504" i="2" s="1"/>
  <c r="L2505" i="2"/>
  <c r="M2505" i="2" s="1"/>
  <c r="N2505" i="2" s="1"/>
  <c r="L2506" i="2"/>
  <c r="M2506" i="2" s="1"/>
  <c r="N2506" i="2" s="1"/>
  <c r="L2507" i="2"/>
  <c r="M2507" i="2" s="1"/>
  <c r="N2507" i="2" s="1"/>
  <c r="L2508" i="2"/>
  <c r="M2508" i="2" s="1"/>
  <c r="N2508" i="2" s="1"/>
  <c r="L2509" i="2"/>
  <c r="M2509" i="2" s="1"/>
  <c r="N2509" i="2" s="1"/>
  <c r="L2510" i="2"/>
  <c r="M2510" i="2" s="1"/>
  <c r="N2510" i="2" s="1"/>
  <c r="L2511" i="2"/>
  <c r="M2511" i="2" s="1"/>
  <c r="N2511" i="2" s="1"/>
  <c r="L2512" i="2"/>
  <c r="M2512" i="2" s="1"/>
  <c r="N2512" i="2" s="1"/>
  <c r="L2513" i="2"/>
  <c r="M2513" i="2" s="1"/>
  <c r="N2513" i="2" s="1"/>
  <c r="L2514" i="2"/>
  <c r="M2514" i="2" s="1"/>
  <c r="N2514" i="2" s="1"/>
  <c r="L2515" i="2"/>
  <c r="M2515" i="2" s="1"/>
  <c r="N2515" i="2" s="1"/>
  <c r="L2516" i="2"/>
  <c r="M2516" i="2" s="1"/>
  <c r="N2516" i="2" s="1"/>
  <c r="L2517" i="2"/>
  <c r="M2517" i="2" s="1"/>
  <c r="N2517" i="2" s="1"/>
  <c r="L2518" i="2"/>
  <c r="M2518" i="2" s="1"/>
  <c r="N2518" i="2" s="1"/>
  <c r="L2519" i="2"/>
  <c r="M2519" i="2" s="1"/>
  <c r="N2519" i="2" s="1"/>
  <c r="L2520" i="2"/>
  <c r="M2520" i="2" s="1"/>
  <c r="N2520" i="2" s="1"/>
  <c r="L2521" i="2"/>
  <c r="M2521" i="2" s="1"/>
  <c r="N2521" i="2" s="1"/>
  <c r="L2522" i="2"/>
  <c r="M2522" i="2" s="1"/>
  <c r="N2522" i="2" s="1"/>
  <c r="L2523" i="2"/>
  <c r="M2523" i="2" s="1"/>
  <c r="N2523" i="2" s="1"/>
  <c r="L2524" i="2"/>
  <c r="M2524" i="2" s="1"/>
  <c r="N2524" i="2" s="1"/>
  <c r="L2525" i="2"/>
  <c r="M2525" i="2" s="1"/>
  <c r="N2525" i="2" s="1"/>
  <c r="L2526" i="2"/>
  <c r="M2526" i="2" s="1"/>
  <c r="N2526" i="2" s="1"/>
  <c r="L2527" i="2"/>
  <c r="M2527" i="2" s="1"/>
  <c r="N2527" i="2" s="1"/>
  <c r="L2528" i="2"/>
  <c r="M2528" i="2" s="1"/>
  <c r="N2528" i="2" s="1"/>
  <c r="L2529" i="2"/>
  <c r="M2529" i="2" s="1"/>
  <c r="N2529" i="2" s="1"/>
  <c r="L2530" i="2"/>
  <c r="M2530" i="2" s="1"/>
  <c r="N2530" i="2" s="1"/>
  <c r="L2531" i="2"/>
  <c r="M2531" i="2" s="1"/>
  <c r="N2531" i="2" s="1"/>
  <c r="L2532" i="2"/>
  <c r="M2532" i="2" s="1"/>
  <c r="N2532" i="2" s="1"/>
  <c r="L2533" i="2"/>
  <c r="M2533" i="2" s="1"/>
  <c r="N2533" i="2" s="1"/>
  <c r="L2534" i="2"/>
  <c r="M2534" i="2" s="1"/>
  <c r="N2534" i="2" s="1"/>
  <c r="L2535" i="2"/>
  <c r="M2535" i="2" s="1"/>
  <c r="N2535" i="2" s="1"/>
  <c r="L2536" i="2"/>
  <c r="M2536" i="2" s="1"/>
  <c r="N2536" i="2" s="1"/>
  <c r="L2537" i="2"/>
  <c r="M2537" i="2" s="1"/>
  <c r="N2537" i="2" s="1"/>
  <c r="L2538" i="2"/>
  <c r="M2538" i="2" s="1"/>
  <c r="N2538" i="2" s="1"/>
  <c r="L2539" i="2"/>
  <c r="M2539" i="2" s="1"/>
  <c r="N2539" i="2" s="1"/>
  <c r="L2540" i="2"/>
  <c r="M2540" i="2" s="1"/>
  <c r="N2540" i="2" s="1"/>
  <c r="L2541" i="2"/>
  <c r="M2541" i="2" s="1"/>
  <c r="N2541" i="2" s="1"/>
  <c r="L2542" i="2"/>
  <c r="M2542" i="2" s="1"/>
  <c r="N2542" i="2" s="1"/>
  <c r="L2543" i="2"/>
  <c r="M2543" i="2" s="1"/>
  <c r="N2543" i="2" s="1"/>
  <c r="L2544" i="2"/>
  <c r="M2544" i="2" s="1"/>
  <c r="N2544" i="2" s="1"/>
  <c r="L2545" i="2"/>
  <c r="M2545" i="2" s="1"/>
  <c r="N2545" i="2" s="1"/>
  <c r="L2546" i="2"/>
  <c r="M2546" i="2" s="1"/>
  <c r="N2546" i="2" s="1"/>
  <c r="L2547" i="2"/>
  <c r="M2547" i="2" s="1"/>
  <c r="N2547" i="2" s="1"/>
  <c r="L2548" i="2"/>
  <c r="M2548" i="2" s="1"/>
  <c r="N2548" i="2" s="1"/>
  <c r="L2549" i="2"/>
  <c r="M2549" i="2" s="1"/>
  <c r="N2549" i="2" s="1"/>
  <c r="L2550" i="2"/>
  <c r="M2550" i="2" s="1"/>
  <c r="N2550" i="2" s="1"/>
  <c r="L2551" i="2"/>
  <c r="M2551" i="2" s="1"/>
  <c r="N2551" i="2" s="1"/>
  <c r="L2552" i="2"/>
  <c r="M2552" i="2" s="1"/>
  <c r="N2552" i="2" s="1"/>
  <c r="L2553" i="2"/>
  <c r="M2553" i="2" s="1"/>
  <c r="N2553" i="2" s="1"/>
  <c r="L2554" i="2"/>
  <c r="M2554" i="2" s="1"/>
  <c r="N2554" i="2" s="1"/>
  <c r="L2555" i="2"/>
  <c r="M2555" i="2" s="1"/>
  <c r="N2555" i="2" s="1"/>
  <c r="L2556" i="2"/>
  <c r="M2556" i="2" s="1"/>
  <c r="N2556" i="2" s="1"/>
  <c r="L2557" i="2"/>
  <c r="M2557" i="2" s="1"/>
  <c r="N2557" i="2" s="1"/>
  <c r="L2558" i="2"/>
  <c r="M2558" i="2" s="1"/>
  <c r="N2558" i="2" s="1"/>
  <c r="L2559" i="2"/>
  <c r="M2559" i="2" s="1"/>
  <c r="N2559" i="2" s="1"/>
  <c r="L2560" i="2"/>
  <c r="M2560" i="2" s="1"/>
  <c r="N2560" i="2" s="1"/>
  <c r="L2561" i="2"/>
  <c r="M2561" i="2" s="1"/>
  <c r="N2561" i="2" s="1"/>
  <c r="L2562" i="2"/>
  <c r="M2562" i="2" s="1"/>
  <c r="N2562" i="2" s="1"/>
  <c r="L2563" i="2"/>
  <c r="M2563" i="2" s="1"/>
  <c r="N2563" i="2" s="1"/>
  <c r="L2564" i="2"/>
  <c r="M2564" i="2" s="1"/>
  <c r="N2564" i="2" s="1"/>
  <c r="L2565" i="2"/>
  <c r="M2565" i="2" s="1"/>
  <c r="N2565" i="2" s="1"/>
  <c r="L2566" i="2"/>
  <c r="M2566" i="2" s="1"/>
  <c r="N2566" i="2" s="1"/>
  <c r="L2567" i="2"/>
  <c r="M2567" i="2" s="1"/>
  <c r="N2567" i="2" s="1"/>
  <c r="L2568" i="2"/>
  <c r="M2568" i="2" s="1"/>
  <c r="N2568" i="2" s="1"/>
  <c r="L2569" i="2"/>
  <c r="M2569" i="2" s="1"/>
  <c r="N2569" i="2" s="1"/>
  <c r="L2570" i="2"/>
  <c r="M2570" i="2" s="1"/>
  <c r="N2570" i="2" s="1"/>
  <c r="L2571" i="2"/>
  <c r="M2571" i="2" s="1"/>
  <c r="N2571" i="2" s="1"/>
  <c r="L2572" i="2"/>
  <c r="M2572" i="2" s="1"/>
  <c r="N2572" i="2" s="1"/>
  <c r="L2573" i="2"/>
  <c r="M2573" i="2" s="1"/>
  <c r="N2573" i="2" s="1"/>
  <c r="L2574" i="2"/>
  <c r="M2574" i="2" s="1"/>
  <c r="N2574" i="2" s="1"/>
  <c r="L2575" i="2"/>
  <c r="M2575" i="2" s="1"/>
  <c r="N2575" i="2" s="1"/>
  <c r="L2576" i="2"/>
  <c r="M2576" i="2" s="1"/>
  <c r="N2576" i="2" s="1"/>
  <c r="L2577" i="2"/>
  <c r="M2577" i="2" s="1"/>
  <c r="N2577" i="2" s="1"/>
  <c r="L2578" i="2"/>
  <c r="M2578" i="2" s="1"/>
  <c r="N2578" i="2" s="1"/>
  <c r="L2579" i="2"/>
  <c r="M2579" i="2" s="1"/>
  <c r="N2579" i="2" s="1"/>
  <c r="L2580" i="2"/>
  <c r="M2580" i="2" s="1"/>
  <c r="N2580" i="2" s="1"/>
  <c r="L2581" i="2"/>
  <c r="M2581" i="2" s="1"/>
  <c r="N2581" i="2" s="1"/>
  <c r="L2582" i="2"/>
  <c r="M2582" i="2" s="1"/>
  <c r="N2582" i="2" s="1"/>
  <c r="L2583" i="2"/>
  <c r="M2583" i="2" s="1"/>
  <c r="N2583" i="2" s="1"/>
  <c r="L2584" i="2"/>
  <c r="M2584" i="2" s="1"/>
  <c r="N2584" i="2" s="1"/>
  <c r="L2585" i="2"/>
  <c r="M2585" i="2" s="1"/>
  <c r="N2585" i="2" s="1"/>
  <c r="L2586" i="2"/>
  <c r="M2586" i="2" s="1"/>
  <c r="N2586" i="2" s="1"/>
  <c r="L2587" i="2"/>
  <c r="M2587" i="2" s="1"/>
  <c r="N2587" i="2" s="1"/>
  <c r="L2588" i="2"/>
  <c r="M2588" i="2" s="1"/>
  <c r="N2588" i="2" s="1"/>
  <c r="L2589" i="2"/>
  <c r="M2589" i="2" s="1"/>
  <c r="N2589" i="2" s="1"/>
  <c r="L2590" i="2"/>
  <c r="M2590" i="2" s="1"/>
  <c r="N2590" i="2" s="1"/>
  <c r="L2591" i="2"/>
  <c r="M2591" i="2" s="1"/>
  <c r="N2591" i="2" s="1"/>
  <c r="L2592" i="2"/>
  <c r="M2592" i="2" s="1"/>
  <c r="N2592" i="2" s="1"/>
  <c r="L2593" i="2"/>
  <c r="M2593" i="2" s="1"/>
  <c r="N2593" i="2" s="1"/>
  <c r="L2594" i="2"/>
  <c r="M2594" i="2" s="1"/>
  <c r="N2594" i="2" s="1"/>
  <c r="L2595" i="2"/>
  <c r="M2595" i="2" s="1"/>
  <c r="N2595" i="2" s="1"/>
  <c r="L2596" i="2"/>
  <c r="M2596" i="2" s="1"/>
  <c r="N2596" i="2" s="1"/>
  <c r="L2597" i="2"/>
  <c r="M2597" i="2" s="1"/>
  <c r="N2597" i="2" s="1"/>
  <c r="L2598" i="2"/>
  <c r="M2598" i="2" s="1"/>
  <c r="N2598" i="2" s="1"/>
  <c r="L2599" i="2"/>
  <c r="M2599" i="2" s="1"/>
  <c r="N2599" i="2" s="1"/>
  <c r="L2600" i="2"/>
  <c r="M2600" i="2" s="1"/>
  <c r="N2600" i="2" s="1"/>
  <c r="L2601" i="2"/>
  <c r="M2601" i="2" s="1"/>
  <c r="N2601" i="2" s="1"/>
  <c r="L2602" i="2"/>
  <c r="M2602" i="2" s="1"/>
  <c r="N2602" i="2" s="1"/>
  <c r="L2603" i="2"/>
  <c r="M2603" i="2" s="1"/>
  <c r="N2603" i="2" s="1"/>
  <c r="L2604" i="2"/>
  <c r="M2604" i="2" s="1"/>
  <c r="N2604" i="2" s="1"/>
  <c r="L2605" i="2"/>
  <c r="M2605" i="2" s="1"/>
  <c r="N2605" i="2" s="1"/>
  <c r="L2606" i="2"/>
  <c r="M2606" i="2" s="1"/>
  <c r="N2606" i="2" s="1"/>
  <c r="L2607" i="2"/>
  <c r="M2607" i="2" s="1"/>
  <c r="N2607" i="2" s="1"/>
  <c r="L2608" i="2"/>
  <c r="M2608" i="2" s="1"/>
  <c r="N2608" i="2" s="1"/>
  <c r="L2609" i="2"/>
  <c r="M2609" i="2" s="1"/>
  <c r="N2609" i="2" s="1"/>
  <c r="L2610" i="2"/>
  <c r="M2610" i="2" s="1"/>
  <c r="N2610" i="2" s="1"/>
  <c r="L2611" i="2"/>
  <c r="M2611" i="2" s="1"/>
  <c r="N2611" i="2" s="1"/>
  <c r="L2612" i="2"/>
  <c r="M2612" i="2" s="1"/>
  <c r="N2612" i="2" s="1"/>
  <c r="L2613" i="2"/>
  <c r="M2613" i="2" s="1"/>
  <c r="N2613" i="2" s="1"/>
  <c r="L2614" i="2"/>
  <c r="M2614" i="2" s="1"/>
  <c r="N2614" i="2" s="1"/>
  <c r="L2615" i="2"/>
  <c r="M2615" i="2" s="1"/>
  <c r="N2615" i="2" s="1"/>
  <c r="L2616" i="2"/>
  <c r="M2616" i="2" s="1"/>
  <c r="N2616" i="2" s="1"/>
  <c r="L2617" i="2"/>
  <c r="M2617" i="2" s="1"/>
  <c r="N2617" i="2" s="1"/>
  <c r="L2618" i="2"/>
  <c r="M2618" i="2" s="1"/>
  <c r="N2618" i="2" s="1"/>
  <c r="L2619" i="2"/>
  <c r="M2619" i="2" s="1"/>
  <c r="N2619" i="2" s="1"/>
  <c r="L2620" i="2"/>
  <c r="M2620" i="2" s="1"/>
  <c r="N2620" i="2" s="1"/>
  <c r="L2621" i="2"/>
  <c r="M2621" i="2" s="1"/>
  <c r="N2621" i="2" s="1"/>
  <c r="L2622" i="2"/>
  <c r="M2622" i="2" s="1"/>
  <c r="N2622" i="2" s="1"/>
  <c r="L2623" i="2"/>
  <c r="M2623" i="2" s="1"/>
  <c r="N2623" i="2" s="1"/>
  <c r="L2624" i="2"/>
  <c r="M2624" i="2" s="1"/>
  <c r="N2624" i="2" s="1"/>
  <c r="L2625" i="2"/>
  <c r="M2625" i="2" s="1"/>
  <c r="N2625" i="2" s="1"/>
  <c r="L2626" i="2"/>
  <c r="M2626" i="2" s="1"/>
  <c r="N2626" i="2" s="1"/>
  <c r="L2627" i="2"/>
  <c r="M2627" i="2" s="1"/>
  <c r="N2627" i="2" s="1"/>
  <c r="L2628" i="2"/>
  <c r="M2628" i="2" s="1"/>
  <c r="N2628" i="2" s="1"/>
  <c r="L2629" i="2"/>
  <c r="M2629" i="2" s="1"/>
  <c r="N2629" i="2" s="1"/>
  <c r="L2630" i="2"/>
  <c r="M2630" i="2" s="1"/>
  <c r="N2630" i="2" s="1"/>
  <c r="L2631" i="2"/>
  <c r="M2631" i="2" s="1"/>
  <c r="N2631" i="2" s="1"/>
  <c r="L2632" i="2"/>
  <c r="M2632" i="2" s="1"/>
  <c r="N2632" i="2" s="1"/>
  <c r="L2633" i="2"/>
  <c r="M2633" i="2" s="1"/>
  <c r="N2633" i="2" s="1"/>
  <c r="L2634" i="2"/>
  <c r="M2634" i="2" s="1"/>
  <c r="N2634" i="2" s="1"/>
  <c r="L2635" i="2"/>
  <c r="M2635" i="2" s="1"/>
  <c r="N2635" i="2" s="1"/>
  <c r="L2636" i="2"/>
  <c r="M2636" i="2" s="1"/>
  <c r="N2636" i="2" s="1"/>
  <c r="L2637" i="2"/>
  <c r="M2637" i="2" s="1"/>
  <c r="N2637" i="2" s="1"/>
  <c r="L2638" i="2"/>
  <c r="M2638" i="2" s="1"/>
  <c r="N2638" i="2" s="1"/>
  <c r="L2639" i="2"/>
  <c r="M2639" i="2" s="1"/>
  <c r="N2639" i="2" s="1"/>
  <c r="L2640" i="2"/>
  <c r="M2640" i="2" s="1"/>
  <c r="N2640" i="2" s="1"/>
  <c r="L2641" i="2"/>
  <c r="M2641" i="2" s="1"/>
  <c r="N2641" i="2" s="1"/>
  <c r="L2642" i="2"/>
  <c r="M2642" i="2" s="1"/>
  <c r="N2642" i="2" s="1"/>
  <c r="L2643" i="2"/>
  <c r="M2643" i="2" s="1"/>
  <c r="N2643" i="2" s="1"/>
  <c r="L2644" i="2"/>
  <c r="M2644" i="2" s="1"/>
  <c r="N2644" i="2" s="1"/>
  <c r="L2645" i="2"/>
  <c r="M2645" i="2" s="1"/>
  <c r="N2645" i="2" s="1"/>
  <c r="L2646" i="2"/>
  <c r="M2646" i="2" s="1"/>
  <c r="N2646" i="2" s="1"/>
  <c r="L2647" i="2"/>
  <c r="M2647" i="2" s="1"/>
  <c r="N2647" i="2" s="1"/>
  <c r="L2648" i="2"/>
  <c r="M2648" i="2" s="1"/>
  <c r="N2648" i="2" s="1"/>
  <c r="L2649" i="2"/>
  <c r="M2649" i="2" s="1"/>
  <c r="N2649" i="2" s="1"/>
  <c r="L2650" i="2"/>
  <c r="M2650" i="2" s="1"/>
  <c r="N2650" i="2" s="1"/>
  <c r="L2651" i="2"/>
  <c r="M2651" i="2" s="1"/>
  <c r="N2651" i="2" s="1"/>
  <c r="L2652" i="2"/>
  <c r="M2652" i="2" s="1"/>
  <c r="N2652" i="2" s="1"/>
  <c r="L2653" i="2"/>
  <c r="M2653" i="2" s="1"/>
  <c r="N2653" i="2" s="1"/>
  <c r="L2654" i="2"/>
  <c r="M2654" i="2" s="1"/>
  <c r="N2654" i="2" s="1"/>
  <c r="L2655" i="2"/>
  <c r="M2655" i="2" s="1"/>
  <c r="N2655" i="2" s="1"/>
  <c r="L2656" i="2"/>
  <c r="M2656" i="2" s="1"/>
  <c r="N2656" i="2" s="1"/>
  <c r="L2657" i="2"/>
  <c r="M2657" i="2" s="1"/>
  <c r="N2657" i="2" s="1"/>
  <c r="L2658" i="2"/>
  <c r="M2658" i="2" s="1"/>
  <c r="N2658" i="2" s="1"/>
  <c r="L2659" i="2"/>
  <c r="M2659" i="2" s="1"/>
  <c r="N2659" i="2" s="1"/>
  <c r="L2660" i="2"/>
  <c r="M2660" i="2" s="1"/>
  <c r="N2660" i="2" s="1"/>
  <c r="L2661" i="2"/>
  <c r="M2661" i="2" s="1"/>
  <c r="N2661" i="2" s="1"/>
  <c r="L2662" i="2"/>
  <c r="M2662" i="2" s="1"/>
  <c r="N2662" i="2" s="1"/>
  <c r="L2663" i="2"/>
  <c r="M2663" i="2" s="1"/>
  <c r="N2663" i="2" s="1"/>
  <c r="L2664" i="2"/>
  <c r="M2664" i="2" s="1"/>
  <c r="N2664" i="2" s="1"/>
  <c r="L2665" i="2"/>
  <c r="M2665" i="2" s="1"/>
  <c r="N2665" i="2" s="1"/>
  <c r="L2666" i="2"/>
  <c r="M2666" i="2" s="1"/>
  <c r="N2666" i="2" s="1"/>
  <c r="L2667" i="2"/>
  <c r="M2667" i="2" s="1"/>
  <c r="N2667" i="2" s="1"/>
  <c r="L2668" i="2"/>
  <c r="M2668" i="2" s="1"/>
  <c r="N2668" i="2" s="1"/>
  <c r="L2669" i="2"/>
  <c r="M2669" i="2" s="1"/>
  <c r="N2669" i="2" s="1"/>
  <c r="L2670" i="2"/>
  <c r="M2670" i="2" s="1"/>
  <c r="N2670" i="2" s="1"/>
  <c r="L2671" i="2"/>
  <c r="M2671" i="2" s="1"/>
  <c r="N2671" i="2" s="1"/>
  <c r="L2672" i="2"/>
  <c r="M2672" i="2" s="1"/>
  <c r="N2672" i="2" s="1"/>
  <c r="L2673" i="2"/>
  <c r="M2673" i="2" s="1"/>
  <c r="N2673" i="2" s="1"/>
  <c r="L2674" i="2"/>
  <c r="M2674" i="2" s="1"/>
  <c r="N2674" i="2" s="1"/>
  <c r="L2675" i="2"/>
  <c r="M2675" i="2" s="1"/>
  <c r="N2675" i="2" s="1"/>
  <c r="L2676" i="2"/>
  <c r="M2676" i="2" s="1"/>
  <c r="N2676" i="2" s="1"/>
  <c r="L2677" i="2"/>
  <c r="M2677" i="2" s="1"/>
  <c r="N2677" i="2" s="1"/>
  <c r="L2678" i="2"/>
  <c r="M2678" i="2" s="1"/>
  <c r="N2678" i="2" s="1"/>
  <c r="L2679" i="2"/>
  <c r="M2679" i="2" s="1"/>
  <c r="N2679" i="2" s="1"/>
  <c r="L2680" i="2"/>
  <c r="M2680" i="2" s="1"/>
  <c r="N2680" i="2" s="1"/>
  <c r="L2681" i="2"/>
  <c r="M2681" i="2" s="1"/>
  <c r="N2681" i="2" s="1"/>
  <c r="L2682" i="2"/>
  <c r="M2682" i="2" s="1"/>
  <c r="N2682" i="2" s="1"/>
  <c r="L2683" i="2"/>
  <c r="M2683" i="2" s="1"/>
  <c r="N2683" i="2" s="1"/>
  <c r="L2684" i="2"/>
  <c r="M2684" i="2" s="1"/>
  <c r="N2684" i="2" s="1"/>
  <c r="L2685" i="2"/>
  <c r="M2685" i="2" s="1"/>
  <c r="N2685" i="2" s="1"/>
  <c r="L2686" i="2"/>
  <c r="M2686" i="2" s="1"/>
  <c r="N2686" i="2" s="1"/>
  <c r="L2687" i="2"/>
  <c r="M2687" i="2" s="1"/>
  <c r="N2687" i="2" s="1"/>
  <c r="L2688" i="2"/>
  <c r="M2688" i="2" s="1"/>
  <c r="N2688" i="2" s="1"/>
  <c r="L2689" i="2"/>
  <c r="M2689" i="2" s="1"/>
  <c r="N2689" i="2" s="1"/>
  <c r="L2690" i="2"/>
  <c r="M2690" i="2" s="1"/>
  <c r="N2690" i="2" s="1"/>
  <c r="L2691" i="2"/>
  <c r="M2691" i="2" s="1"/>
  <c r="N2691" i="2" s="1"/>
  <c r="L2692" i="2"/>
  <c r="M2692" i="2" s="1"/>
  <c r="N2692" i="2" s="1"/>
  <c r="L2693" i="2"/>
  <c r="M2693" i="2" s="1"/>
  <c r="N2693" i="2" s="1"/>
  <c r="L2694" i="2"/>
  <c r="M2694" i="2" s="1"/>
  <c r="N2694" i="2" s="1"/>
  <c r="L2695" i="2"/>
  <c r="M2695" i="2" s="1"/>
  <c r="N2695" i="2" s="1"/>
  <c r="L2696" i="2"/>
  <c r="M2696" i="2" s="1"/>
  <c r="N2696" i="2" s="1"/>
  <c r="L2697" i="2"/>
  <c r="M2697" i="2" s="1"/>
  <c r="N2697" i="2" s="1"/>
  <c r="L2698" i="2"/>
  <c r="M2698" i="2" s="1"/>
  <c r="N2698" i="2" s="1"/>
  <c r="L2699" i="2"/>
  <c r="M2699" i="2" s="1"/>
  <c r="N2699" i="2" s="1"/>
  <c r="L2700" i="2"/>
  <c r="M2700" i="2" s="1"/>
  <c r="N2700" i="2" s="1"/>
  <c r="L2701" i="2"/>
  <c r="M2701" i="2" s="1"/>
  <c r="N2701" i="2" s="1"/>
  <c r="L2702" i="2"/>
  <c r="M2702" i="2" s="1"/>
  <c r="N2702" i="2" s="1"/>
  <c r="L2703" i="2"/>
  <c r="M2703" i="2" s="1"/>
  <c r="N2703" i="2" s="1"/>
  <c r="L2704" i="2"/>
  <c r="M2704" i="2" s="1"/>
  <c r="N2704" i="2" s="1"/>
  <c r="L2705" i="2"/>
  <c r="M2705" i="2" s="1"/>
  <c r="N2705" i="2" s="1"/>
  <c r="L2706" i="2"/>
  <c r="M2706" i="2" s="1"/>
  <c r="N2706" i="2" s="1"/>
  <c r="L2707" i="2"/>
  <c r="M2707" i="2" s="1"/>
  <c r="N2707" i="2" s="1"/>
  <c r="L2708" i="2"/>
  <c r="M2708" i="2" s="1"/>
  <c r="N2708" i="2" s="1"/>
  <c r="L2709" i="2"/>
  <c r="M2709" i="2" s="1"/>
  <c r="N2709" i="2" s="1"/>
  <c r="L2710" i="2"/>
  <c r="M2710" i="2" s="1"/>
  <c r="N2710" i="2" s="1"/>
  <c r="L2711" i="2"/>
  <c r="M2711" i="2" s="1"/>
  <c r="N2711" i="2" s="1"/>
  <c r="L2712" i="2"/>
  <c r="M2712" i="2" s="1"/>
  <c r="N2712" i="2" s="1"/>
  <c r="L2713" i="2"/>
  <c r="M2713" i="2" s="1"/>
  <c r="N2713" i="2" s="1"/>
  <c r="L2714" i="2"/>
  <c r="M2714" i="2" s="1"/>
  <c r="N2714" i="2" s="1"/>
  <c r="L2715" i="2"/>
  <c r="M2715" i="2" s="1"/>
  <c r="N2715" i="2" s="1"/>
  <c r="L2716" i="2"/>
  <c r="M2716" i="2" s="1"/>
  <c r="N2716" i="2" s="1"/>
  <c r="L2717" i="2"/>
  <c r="M2717" i="2" s="1"/>
  <c r="N2717" i="2" s="1"/>
  <c r="L2718" i="2"/>
  <c r="M2718" i="2" s="1"/>
  <c r="N2718" i="2" s="1"/>
  <c r="L2719" i="2"/>
  <c r="M2719" i="2" s="1"/>
  <c r="N2719" i="2" s="1"/>
  <c r="L2720" i="2"/>
  <c r="M2720" i="2" s="1"/>
  <c r="N2720" i="2" s="1"/>
  <c r="L2721" i="2"/>
  <c r="M2721" i="2" s="1"/>
  <c r="N2721" i="2" s="1"/>
  <c r="L2722" i="2"/>
  <c r="M2722" i="2" s="1"/>
  <c r="N2722" i="2" s="1"/>
  <c r="L2723" i="2"/>
  <c r="M2723" i="2" s="1"/>
  <c r="N2723" i="2" s="1"/>
  <c r="L2724" i="2"/>
  <c r="M2724" i="2" s="1"/>
  <c r="N2724" i="2" s="1"/>
  <c r="L2725" i="2"/>
  <c r="M2725" i="2" s="1"/>
  <c r="N2725" i="2" s="1"/>
  <c r="L2726" i="2"/>
  <c r="M2726" i="2" s="1"/>
  <c r="N2726" i="2" s="1"/>
  <c r="L2727" i="2"/>
  <c r="M2727" i="2" s="1"/>
  <c r="N2727" i="2" s="1"/>
  <c r="L2728" i="2"/>
  <c r="M2728" i="2" s="1"/>
  <c r="N2728" i="2" s="1"/>
  <c r="L2729" i="2"/>
  <c r="M2729" i="2" s="1"/>
  <c r="N2729" i="2" s="1"/>
  <c r="L2730" i="2"/>
  <c r="M2730" i="2" s="1"/>
  <c r="N2730" i="2" s="1"/>
  <c r="L2731" i="2"/>
  <c r="M2731" i="2" s="1"/>
  <c r="N2731" i="2" s="1"/>
  <c r="L2732" i="2"/>
  <c r="M2732" i="2" s="1"/>
  <c r="N2732" i="2" s="1"/>
  <c r="L2733" i="2"/>
  <c r="M2733" i="2" s="1"/>
  <c r="N2733" i="2" s="1"/>
  <c r="L2734" i="2"/>
  <c r="M2734" i="2" s="1"/>
  <c r="N2734" i="2" s="1"/>
  <c r="L2735" i="2"/>
  <c r="M2735" i="2" s="1"/>
  <c r="N2735" i="2" s="1"/>
  <c r="L2736" i="2"/>
  <c r="M2736" i="2" s="1"/>
  <c r="N2736" i="2" s="1"/>
  <c r="L2737" i="2"/>
  <c r="M2737" i="2" s="1"/>
  <c r="N2737" i="2" s="1"/>
  <c r="L2738" i="2"/>
  <c r="M2738" i="2" s="1"/>
  <c r="N2738" i="2" s="1"/>
  <c r="L2739" i="2"/>
  <c r="M2739" i="2" s="1"/>
  <c r="N2739" i="2" s="1"/>
  <c r="L2740" i="2"/>
  <c r="M2740" i="2" s="1"/>
  <c r="N2740" i="2" s="1"/>
  <c r="L2741" i="2"/>
  <c r="M2741" i="2" s="1"/>
  <c r="N2741" i="2" s="1"/>
  <c r="L2742" i="2"/>
  <c r="M2742" i="2" s="1"/>
  <c r="N2742" i="2" s="1"/>
  <c r="L2743" i="2"/>
  <c r="M2743" i="2" s="1"/>
  <c r="N2743" i="2" s="1"/>
  <c r="L2744" i="2"/>
  <c r="M2744" i="2" s="1"/>
  <c r="N2744" i="2" s="1"/>
  <c r="L2745" i="2"/>
  <c r="M2745" i="2" s="1"/>
  <c r="N2745" i="2" s="1"/>
  <c r="L2746" i="2"/>
  <c r="M2746" i="2" s="1"/>
  <c r="N2746" i="2" s="1"/>
  <c r="L2747" i="2"/>
  <c r="M2747" i="2" s="1"/>
  <c r="N2747" i="2" s="1"/>
  <c r="L2748" i="2"/>
  <c r="M2748" i="2" s="1"/>
  <c r="N2748" i="2" s="1"/>
  <c r="L2749" i="2"/>
  <c r="M2749" i="2" s="1"/>
  <c r="N2749" i="2" s="1"/>
  <c r="L2750" i="2"/>
  <c r="M2750" i="2" s="1"/>
  <c r="N2750" i="2" s="1"/>
  <c r="L2751" i="2"/>
  <c r="M2751" i="2" s="1"/>
  <c r="N2751" i="2" s="1"/>
  <c r="L2752" i="2"/>
  <c r="M2752" i="2" s="1"/>
  <c r="N2752" i="2" s="1"/>
  <c r="L2753" i="2"/>
  <c r="M2753" i="2" s="1"/>
  <c r="N2753" i="2" s="1"/>
  <c r="L2754" i="2"/>
  <c r="M2754" i="2" s="1"/>
  <c r="N2754" i="2" s="1"/>
  <c r="L2755" i="2"/>
  <c r="M2755" i="2" s="1"/>
  <c r="N2755" i="2" s="1"/>
  <c r="L2756" i="2"/>
  <c r="M2756" i="2" s="1"/>
  <c r="N2756" i="2" s="1"/>
  <c r="L2757" i="2"/>
  <c r="M2757" i="2" s="1"/>
  <c r="N2757" i="2" s="1"/>
  <c r="L2758" i="2"/>
  <c r="M2758" i="2" s="1"/>
  <c r="N2758" i="2" s="1"/>
  <c r="L2759" i="2"/>
  <c r="M2759" i="2" s="1"/>
  <c r="N2759" i="2" s="1"/>
  <c r="L2760" i="2"/>
  <c r="M2760" i="2" s="1"/>
  <c r="N2760" i="2" s="1"/>
  <c r="L2761" i="2"/>
  <c r="M2761" i="2" s="1"/>
  <c r="N2761" i="2" s="1"/>
  <c r="L2762" i="2"/>
  <c r="M2762" i="2" s="1"/>
  <c r="N2762" i="2" s="1"/>
  <c r="L2763" i="2"/>
  <c r="M2763" i="2" s="1"/>
  <c r="N2763" i="2" s="1"/>
  <c r="L2764" i="2"/>
  <c r="M2764" i="2" s="1"/>
  <c r="N2764" i="2" s="1"/>
  <c r="L2765" i="2"/>
  <c r="M2765" i="2" s="1"/>
  <c r="N2765" i="2" s="1"/>
  <c r="L2766" i="2"/>
  <c r="M2766" i="2" s="1"/>
  <c r="N2766" i="2" s="1"/>
  <c r="L2767" i="2"/>
  <c r="M2767" i="2" s="1"/>
  <c r="N2767" i="2" s="1"/>
  <c r="L2768" i="2"/>
  <c r="M2768" i="2" s="1"/>
  <c r="N2768" i="2" s="1"/>
  <c r="L2769" i="2"/>
  <c r="M2769" i="2" s="1"/>
  <c r="N2769" i="2" s="1"/>
  <c r="L2770" i="2"/>
  <c r="M2770" i="2" s="1"/>
  <c r="N2770" i="2" s="1"/>
  <c r="L2771" i="2"/>
  <c r="M2771" i="2" s="1"/>
  <c r="N2771" i="2" s="1"/>
  <c r="L2772" i="2"/>
  <c r="M2772" i="2" s="1"/>
  <c r="N2772" i="2" s="1"/>
  <c r="L2773" i="2"/>
  <c r="M2773" i="2" s="1"/>
  <c r="N2773" i="2" s="1"/>
  <c r="L2774" i="2"/>
  <c r="M2774" i="2" s="1"/>
  <c r="N2774" i="2" s="1"/>
  <c r="L2775" i="2"/>
  <c r="M2775" i="2" s="1"/>
  <c r="N2775" i="2" s="1"/>
  <c r="L2776" i="2"/>
  <c r="M2776" i="2" s="1"/>
  <c r="N2776" i="2" s="1"/>
  <c r="L2777" i="2"/>
  <c r="M2777" i="2" s="1"/>
  <c r="N2777" i="2" s="1"/>
  <c r="L2778" i="2"/>
  <c r="M2778" i="2" s="1"/>
  <c r="N2778" i="2" s="1"/>
  <c r="L2779" i="2"/>
  <c r="M2779" i="2" s="1"/>
  <c r="N2779" i="2" s="1"/>
  <c r="L2780" i="2"/>
  <c r="M2780" i="2" s="1"/>
  <c r="N2780" i="2" s="1"/>
  <c r="L2781" i="2"/>
  <c r="M2781" i="2" s="1"/>
  <c r="N2781" i="2" s="1"/>
  <c r="L2782" i="2"/>
  <c r="M2782" i="2" s="1"/>
  <c r="N2782" i="2" s="1"/>
  <c r="L2783" i="2"/>
  <c r="M2783" i="2" s="1"/>
  <c r="N2783" i="2" s="1"/>
  <c r="L2784" i="2"/>
  <c r="M2784" i="2" s="1"/>
  <c r="N2784" i="2" s="1"/>
  <c r="L2785" i="2"/>
  <c r="M2785" i="2" s="1"/>
  <c r="N2785" i="2" s="1"/>
  <c r="L2786" i="2"/>
  <c r="M2786" i="2" s="1"/>
  <c r="N2786" i="2" s="1"/>
  <c r="L2787" i="2"/>
  <c r="M2787" i="2" s="1"/>
  <c r="N2787" i="2" s="1"/>
  <c r="L2788" i="2"/>
  <c r="M2788" i="2" s="1"/>
  <c r="N2788" i="2" s="1"/>
  <c r="L2789" i="2"/>
  <c r="M2789" i="2" s="1"/>
  <c r="N2789" i="2" s="1"/>
  <c r="L2790" i="2"/>
  <c r="M2790" i="2" s="1"/>
  <c r="N2790" i="2" s="1"/>
  <c r="L2791" i="2"/>
  <c r="M2791" i="2" s="1"/>
  <c r="N2791" i="2" s="1"/>
  <c r="L2792" i="2"/>
  <c r="M2792" i="2" s="1"/>
  <c r="N2792" i="2" s="1"/>
  <c r="L2793" i="2"/>
  <c r="M2793" i="2" s="1"/>
  <c r="N2793" i="2" s="1"/>
  <c r="L2794" i="2"/>
  <c r="M2794" i="2" s="1"/>
  <c r="N2794" i="2" s="1"/>
  <c r="L2795" i="2"/>
  <c r="M2795" i="2" s="1"/>
  <c r="N2795" i="2" s="1"/>
  <c r="L2796" i="2"/>
  <c r="M2796" i="2" s="1"/>
  <c r="N2796" i="2" s="1"/>
  <c r="L2797" i="2"/>
  <c r="M2797" i="2" s="1"/>
  <c r="N2797" i="2" s="1"/>
  <c r="L2798" i="2"/>
  <c r="M2798" i="2" s="1"/>
  <c r="N2798" i="2" s="1"/>
  <c r="L2799" i="2"/>
  <c r="M2799" i="2" s="1"/>
  <c r="N2799" i="2" s="1"/>
  <c r="L2800" i="2"/>
  <c r="M2800" i="2" s="1"/>
  <c r="N2800" i="2" s="1"/>
  <c r="L2801" i="2"/>
  <c r="M2801" i="2" s="1"/>
  <c r="N2801" i="2" s="1"/>
  <c r="L2802" i="2"/>
  <c r="M2802" i="2" s="1"/>
  <c r="N2802" i="2" s="1"/>
  <c r="L2803" i="2"/>
  <c r="M2803" i="2" s="1"/>
  <c r="N2803" i="2" s="1"/>
  <c r="L2804" i="2"/>
  <c r="M2804" i="2" s="1"/>
  <c r="N2804" i="2" s="1"/>
  <c r="L2805" i="2"/>
  <c r="M2805" i="2" s="1"/>
  <c r="N2805" i="2" s="1"/>
  <c r="L2806" i="2"/>
  <c r="M2806" i="2" s="1"/>
  <c r="N2806" i="2" s="1"/>
  <c r="L2807" i="2"/>
  <c r="M2807" i="2" s="1"/>
  <c r="N2807" i="2" s="1"/>
  <c r="L2808" i="2"/>
  <c r="M2808" i="2" s="1"/>
  <c r="N2808" i="2" s="1"/>
  <c r="L2809" i="2"/>
  <c r="M2809" i="2" s="1"/>
  <c r="N2809" i="2" s="1"/>
  <c r="L2810" i="2"/>
  <c r="M2810" i="2" s="1"/>
  <c r="N2810" i="2" s="1"/>
  <c r="L2811" i="2"/>
  <c r="M2811" i="2" s="1"/>
  <c r="N2811" i="2" s="1"/>
  <c r="L2812" i="2"/>
  <c r="M2812" i="2" s="1"/>
  <c r="N2812" i="2" s="1"/>
  <c r="L2813" i="2"/>
  <c r="M2813" i="2" s="1"/>
  <c r="N2813" i="2" s="1"/>
  <c r="L2814" i="2"/>
  <c r="M2814" i="2" s="1"/>
  <c r="N2814" i="2" s="1"/>
  <c r="L2815" i="2"/>
  <c r="M2815" i="2" s="1"/>
  <c r="N2815" i="2" s="1"/>
  <c r="L2816" i="2"/>
  <c r="M2816" i="2" s="1"/>
  <c r="N2816" i="2" s="1"/>
  <c r="L2817" i="2"/>
  <c r="M2817" i="2" s="1"/>
  <c r="N2817" i="2" s="1"/>
  <c r="L2818" i="2"/>
  <c r="M2818" i="2" s="1"/>
  <c r="N2818" i="2" s="1"/>
  <c r="L2819" i="2"/>
  <c r="M2819" i="2" s="1"/>
  <c r="N2819" i="2" s="1"/>
  <c r="L2820" i="2"/>
  <c r="M2820" i="2" s="1"/>
  <c r="N2820" i="2" s="1"/>
  <c r="L2821" i="2"/>
  <c r="M2821" i="2" s="1"/>
  <c r="N2821" i="2" s="1"/>
  <c r="L2822" i="2"/>
  <c r="M2822" i="2" s="1"/>
  <c r="N2822" i="2" s="1"/>
  <c r="L2823" i="2"/>
  <c r="M2823" i="2" s="1"/>
  <c r="N2823" i="2" s="1"/>
  <c r="L2824" i="2"/>
  <c r="M2824" i="2" s="1"/>
  <c r="N2824" i="2" s="1"/>
  <c r="L2825" i="2"/>
  <c r="M2825" i="2" s="1"/>
  <c r="N2825" i="2" s="1"/>
  <c r="L2826" i="2"/>
  <c r="M2826" i="2" s="1"/>
  <c r="N2826" i="2" s="1"/>
  <c r="L2827" i="2"/>
  <c r="M2827" i="2" s="1"/>
  <c r="N2827" i="2" s="1"/>
  <c r="L2828" i="2"/>
  <c r="M2828" i="2" s="1"/>
  <c r="N2828" i="2" s="1"/>
  <c r="L2829" i="2"/>
  <c r="M2829" i="2" s="1"/>
  <c r="N2829" i="2" s="1"/>
  <c r="L2830" i="2"/>
  <c r="M2830" i="2" s="1"/>
  <c r="N2830" i="2" s="1"/>
  <c r="L2831" i="2"/>
  <c r="M2831" i="2" s="1"/>
  <c r="N2831" i="2" s="1"/>
  <c r="L2832" i="2"/>
  <c r="M2832" i="2" s="1"/>
  <c r="N2832" i="2" s="1"/>
  <c r="L2833" i="2"/>
  <c r="M2833" i="2" s="1"/>
  <c r="N2833" i="2" s="1"/>
  <c r="L2834" i="2"/>
  <c r="M2834" i="2" s="1"/>
  <c r="N2834" i="2" s="1"/>
  <c r="L2835" i="2"/>
  <c r="M2835" i="2" s="1"/>
  <c r="N2835" i="2" s="1"/>
  <c r="L2836" i="2"/>
  <c r="M2836" i="2" s="1"/>
  <c r="N2836" i="2" s="1"/>
  <c r="L2837" i="2"/>
  <c r="M2837" i="2" s="1"/>
  <c r="N2837" i="2" s="1"/>
  <c r="L2838" i="2"/>
  <c r="M2838" i="2" s="1"/>
  <c r="N2838" i="2" s="1"/>
  <c r="L2839" i="2"/>
  <c r="M2839" i="2" s="1"/>
  <c r="N2839" i="2" s="1"/>
  <c r="L2840" i="2"/>
  <c r="M2840" i="2" s="1"/>
  <c r="N2840" i="2" s="1"/>
  <c r="L2841" i="2"/>
  <c r="M2841" i="2" s="1"/>
  <c r="N2841" i="2" s="1"/>
  <c r="L2842" i="2"/>
  <c r="M2842" i="2" s="1"/>
  <c r="N2842" i="2" s="1"/>
  <c r="L2843" i="2"/>
  <c r="M2843" i="2" s="1"/>
  <c r="N2843" i="2" s="1"/>
  <c r="L2844" i="2"/>
  <c r="M2844" i="2" s="1"/>
  <c r="N2844" i="2" s="1"/>
  <c r="L2845" i="2"/>
  <c r="M2845" i="2" s="1"/>
  <c r="N2845" i="2" s="1"/>
  <c r="L2846" i="2"/>
  <c r="M2846" i="2" s="1"/>
  <c r="N2846" i="2" s="1"/>
  <c r="L2847" i="2"/>
  <c r="M2847" i="2" s="1"/>
  <c r="N2847" i="2" s="1"/>
  <c r="L2848" i="2"/>
  <c r="M2848" i="2" s="1"/>
  <c r="N2848" i="2" s="1"/>
  <c r="L2849" i="2"/>
  <c r="M2849" i="2" s="1"/>
  <c r="N2849" i="2" s="1"/>
  <c r="L2850" i="2"/>
  <c r="M2850" i="2" s="1"/>
  <c r="N2850" i="2" s="1"/>
  <c r="L2851" i="2"/>
  <c r="M2851" i="2" s="1"/>
  <c r="N2851" i="2" s="1"/>
  <c r="L2852" i="2"/>
  <c r="M2852" i="2" s="1"/>
  <c r="N2852" i="2" s="1"/>
  <c r="L2853" i="2"/>
  <c r="M2853" i="2" s="1"/>
  <c r="N2853" i="2" s="1"/>
  <c r="L2854" i="2"/>
  <c r="M2854" i="2" s="1"/>
  <c r="N2854" i="2" s="1"/>
  <c r="L2855" i="2"/>
  <c r="M2855" i="2" s="1"/>
  <c r="N2855" i="2" s="1"/>
  <c r="L2856" i="2"/>
  <c r="M2856" i="2" s="1"/>
  <c r="N2856" i="2" s="1"/>
  <c r="L2857" i="2"/>
  <c r="M2857" i="2" s="1"/>
  <c r="N2857" i="2" s="1"/>
  <c r="L2858" i="2"/>
  <c r="M2858" i="2" s="1"/>
  <c r="N2858" i="2" s="1"/>
  <c r="L2859" i="2"/>
  <c r="M2859" i="2" s="1"/>
  <c r="N2859" i="2" s="1"/>
  <c r="L2860" i="2"/>
  <c r="M2860" i="2" s="1"/>
  <c r="N2860" i="2" s="1"/>
  <c r="L2861" i="2"/>
  <c r="M2861" i="2" s="1"/>
  <c r="N2861" i="2" s="1"/>
  <c r="L2862" i="2"/>
  <c r="M2862" i="2" s="1"/>
  <c r="N2862" i="2" s="1"/>
  <c r="L2863" i="2"/>
  <c r="M2863" i="2" s="1"/>
  <c r="N2863" i="2" s="1"/>
  <c r="L2864" i="2"/>
  <c r="M2864" i="2" s="1"/>
  <c r="N2864" i="2" s="1"/>
  <c r="L2865" i="2"/>
  <c r="M2865" i="2" s="1"/>
  <c r="N2865" i="2" s="1"/>
  <c r="L2866" i="2"/>
  <c r="M2866" i="2" s="1"/>
  <c r="N2866" i="2" s="1"/>
  <c r="L2867" i="2"/>
  <c r="M2867" i="2" s="1"/>
  <c r="N2867" i="2" s="1"/>
  <c r="L2868" i="2"/>
  <c r="M2868" i="2" s="1"/>
  <c r="N2868" i="2" s="1"/>
  <c r="L2869" i="2"/>
  <c r="M2869" i="2" s="1"/>
  <c r="N2869" i="2" s="1"/>
  <c r="L2870" i="2"/>
  <c r="M2870" i="2" s="1"/>
  <c r="N2870" i="2" s="1"/>
  <c r="L2871" i="2"/>
  <c r="M2871" i="2" s="1"/>
  <c r="N2871" i="2" s="1"/>
  <c r="L2872" i="2"/>
  <c r="M2872" i="2" s="1"/>
  <c r="N2872" i="2" s="1"/>
  <c r="L2873" i="2"/>
  <c r="M2873" i="2" s="1"/>
  <c r="N2873" i="2" s="1"/>
  <c r="L2874" i="2"/>
  <c r="M2874" i="2" s="1"/>
  <c r="N2874" i="2" s="1"/>
  <c r="L2875" i="2"/>
  <c r="M2875" i="2" s="1"/>
  <c r="N2875" i="2" s="1"/>
  <c r="L2876" i="2"/>
  <c r="M2876" i="2" s="1"/>
  <c r="N2876" i="2" s="1"/>
  <c r="L2877" i="2"/>
  <c r="M2877" i="2" s="1"/>
  <c r="N2877" i="2" s="1"/>
  <c r="L2878" i="2"/>
  <c r="M2878" i="2" s="1"/>
  <c r="N2878" i="2" s="1"/>
  <c r="L2879" i="2"/>
  <c r="M2879" i="2" s="1"/>
  <c r="N2879" i="2" s="1"/>
  <c r="L2880" i="2"/>
  <c r="M2880" i="2" s="1"/>
  <c r="N2880" i="2" s="1"/>
  <c r="L2881" i="2"/>
  <c r="M2881" i="2" s="1"/>
  <c r="N2881" i="2" s="1"/>
  <c r="L2882" i="2"/>
  <c r="M2882" i="2" s="1"/>
  <c r="N2882" i="2" s="1"/>
  <c r="L2883" i="2"/>
  <c r="M2883" i="2" s="1"/>
  <c r="N2883" i="2" s="1"/>
  <c r="L2884" i="2"/>
  <c r="M2884" i="2" s="1"/>
  <c r="N2884" i="2" s="1"/>
  <c r="L2885" i="2"/>
  <c r="M2885" i="2" s="1"/>
  <c r="N2885" i="2" s="1"/>
  <c r="L2886" i="2"/>
  <c r="M2886" i="2" s="1"/>
  <c r="N2886" i="2" s="1"/>
  <c r="L2887" i="2"/>
  <c r="M2887" i="2" s="1"/>
  <c r="N2887" i="2" s="1"/>
  <c r="L2888" i="2"/>
  <c r="M2888" i="2" s="1"/>
  <c r="N2888" i="2" s="1"/>
  <c r="L2889" i="2"/>
  <c r="M2889" i="2" s="1"/>
  <c r="N2889" i="2" s="1"/>
  <c r="L2890" i="2"/>
  <c r="M2890" i="2" s="1"/>
  <c r="N2890" i="2" s="1"/>
  <c r="L2891" i="2"/>
  <c r="M2891" i="2" s="1"/>
  <c r="N2891" i="2" s="1"/>
  <c r="L2892" i="2"/>
  <c r="M2892" i="2" s="1"/>
  <c r="N2892" i="2" s="1"/>
  <c r="L2893" i="2"/>
  <c r="M2893" i="2" s="1"/>
  <c r="N2893" i="2" s="1"/>
  <c r="L2894" i="2"/>
  <c r="M2894" i="2" s="1"/>
  <c r="N2894" i="2" s="1"/>
  <c r="L2895" i="2"/>
  <c r="M2895" i="2" s="1"/>
  <c r="N2895" i="2" s="1"/>
  <c r="L2896" i="2"/>
  <c r="M2896" i="2" s="1"/>
  <c r="N2896" i="2" s="1"/>
  <c r="L2897" i="2"/>
  <c r="M2897" i="2" s="1"/>
  <c r="N2897" i="2" s="1"/>
  <c r="L2898" i="2"/>
  <c r="M2898" i="2" s="1"/>
  <c r="N2898" i="2" s="1"/>
  <c r="L2899" i="2"/>
  <c r="M2899" i="2" s="1"/>
  <c r="N2899" i="2" s="1"/>
  <c r="L2900" i="2"/>
  <c r="M2900" i="2" s="1"/>
  <c r="N2900" i="2" s="1"/>
  <c r="L2901" i="2"/>
  <c r="M2901" i="2" s="1"/>
  <c r="N2901" i="2" s="1"/>
  <c r="L2902" i="2"/>
  <c r="M2902" i="2" s="1"/>
  <c r="N2902" i="2" s="1"/>
  <c r="L2903" i="2"/>
  <c r="M2903" i="2" s="1"/>
  <c r="N2903" i="2" s="1"/>
  <c r="L2904" i="2"/>
  <c r="M2904" i="2" s="1"/>
  <c r="N2904" i="2" s="1"/>
  <c r="L2905" i="2"/>
  <c r="M2905" i="2" s="1"/>
  <c r="N2905" i="2" s="1"/>
  <c r="L2906" i="2"/>
  <c r="M2906" i="2" s="1"/>
  <c r="N2906" i="2" s="1"/>
  <c r="L2907" i="2"/>
  <c r="M2907" i="2" s="1"/>
  <c r="N2907" i="2" s="1"/>
  <c r="L2908" i="2"/>
  <c r="M2908" i="2" s="1"/>
  <c r="N2908" i="2" s="1"/>
  <c r="L2909" i="2"/>
  <c r="M2909" i="2" s="1"/>
  <c r="N2909" i="2" s="1"/>
  <c r="L2910" i="2"/>
  <c r="M2910" i="2" s="1"/>
  <c r="N2910" i="2" s="1"/>
  <c r="L2911" i="2"/>
  <c r="M2911" i="2" s="1"/>
  <c r="N2911" i="2" s="1"/>
  <c r="L2912" i="2"/>
  <c r="M2912" i="2" s="1"/>
  <c r="N2912" i="2" s="1"/>
  <c r="L2913" i="2"/>
  <c r="M2913" i="2" s="1"/>
  <c r="N2913" i="2" s="1"/>
  <c r="L2914" i="2"/>
  <c r="M2914" i="2" s="1"/>
  <c r="N2914" i="2" s="1"/>
  <c r="L2915" i="2"/>
  <c r="M2915" i="2" s="1"/>
  <c r="N2915" i="2" s="1"/>
  <c r="L2916" i="2"/>
  <c r="M2916" i="2" s="1"/>
  <c r="N2916" i="2" s="1"/>
  <c r="L2917" i="2"/>
  <c r="M2917" i="2" s="1"/>
  <c r="N2917" i="2" s="1"/>
  <c r="L2918" i="2"/>
  <c r="M2918" i="2" s="1"/>
  <c r="N2918" i="2" s="1"/>
  <c r="L2919" i="2"/>
  <c r="M2919" i="2" s="1"/>
  <c r="N2919" i="2" s="1"/>
  <c r="L2920" i="2"/>
  <c r="M2920" i="2" s="1"/>
  <c r="N2920" i="2" s="1"/>
  <c r="L2921" i="2"/>
  <c r="M2921" i="2" s="1"/>
  <c r="N2921" i="2" s="1"/>
  <c r="L2922" i="2"/>
  <c r="M2922" i="2" s="1"/>
  <c r="N2922" i="2" s="1"/>
  <c r="L2923" i="2"/>
  <c r="M2923" i="2" s="1"/>
  <c r="N2923" i="2" s="1"/>
  <c r="L2924" i="2"/>
  <c r="M2924" i="2" s="1"/>
  <c r="N2924" i="2" s="1"/>
  <c r="L2925" i="2"/>
  <c r="M2925" i="2" s="1"/>
  <c r="N2925" i="2" s="1"/>
  <c r="L2926" i="2"/>
  <c r="M2926" i="2" s="1"/>
  <c r="N2926" i="2" s="1"/>
  <c r="L2927" i="2"/>
  <c r="M2927" i="2" s="1"/>
  <c r="N2927" i="2" s="1"/>
  <c r="L2928" i="2"/>
  <c r="M2928" i="2" s="1"/>
  <c r="N2928" i="2" s="1"/>
  <c r="L2929" i="2"/>
  <c r="M2929" i="2" s="1"/>
  <c r="N2929" i="2" s="1"/>
  <c r="L2930" i="2"/>
  <c r="M2930" i="2" s="1"/>
  <c r="N2930" i="2" s="1"/>
  <c r="L2931" i="2"/>
  <c r="M2931" i="2" s="1"/>
  <c r="N2931" i="2" s="1"/>
  <c r="L2932" i="2"/>
  <c r="M2932" i="2" s="1"/>
  <c r="N2932" i="2" s="1"/>
  <c r="L2933" i="2"/>
  <c r="M2933" i="2" s="1"/>
  <c r="N2933" i="2" s="1"/>
  <c r="L2934" i="2"/>
  <c r="M2934" i="2" s="1"/>
  <c r="N2934" i="2" s="1"/>
  <c r="L2935" i="2"/>
  <c r="M2935" i="2" s="1"/>
  <c r="N2935" i="2" s="1"/>
  <c r="L2936" i="2"/>
  <c r="M2936" i="2" s="1"/>
  <c r="N2936" i="2" s="1"/>
  <c r="L2937" i="2"/>
  <c r="M2937" i="2" s="1"/>
  <c r="N2937" i="2" s="1"/>
  <c r="L2938" i="2"/>
  <c r="M2938" i="2" s="1"/>
  <c r="N2938" i="2" s="1"/>
  <c r="L2939" i="2"/>
  <c r="M2939" i="2" s="1"/>
  <c r="N2939" i="2" s="1"/>
  <c r="L2940" i="2"/>
  <c r="M2940" i="2" s="1"/>
  <c r="N2940" i="2" s="1"/>
  <c r="L2941" i="2"/>
  <c r="M2941" i="2" s="1"/>
  <c r="N2941" i="2" s="1"/>
  <c r="L2942" i="2"/>
  <c r="M2942" i="2" s="1"/>
  <c r="N2942" i="2" s="1"/>
  <c r="L2943" i="2"/>
  <c r="M2943" i="2" s="1"/>
  <c r="N2943" i="2" s="1"/>
  <c r="L2944" i="2"/>
  <c r="M2944" i="2" s="1"/>
  <c r="N2944" i="2" s="1"/>
  <c r="L2945" i="2"/>
  <c r="M2945" i="2" s="1"/>
  <c r="N2945" i="2" s="1"/>
  <c r="L2946" i="2"/>
  <c r="M2946" i="2" s="1"/>
  <c r="N2946" i="2" s="1"/>
  <c r="L2947" i="2"/>
  <c r="M2947" i="2" s="1"/>
  <c r="N2947" i="2" s="1"/>
  <c r="L2948" i="2"/>
  <c r="M2948" i="2" s="1"/>
  <c r="N2948" i="2" s="1"/>
  <c r="L2949" i="2"/>
  <c r="M2949" i="2" s="1"/>
  <c r="N2949" i="2" s="1"/>
  <c r="L2950" i="2"/>
  <c r="M2950" i="2" s="1"/>
  <c r="N2950" i="2" s="1"/>
  <c r="L2951" i="2"/>
  <c r="M2951" i="2" s="1"/>
  <c r="N2951" i="2" s="1"/>
  <c r="L2952" i="2"/>
  <c r="M2952" i="2" s="1"/>
  <c r="N2952" i="2" s="1"/>
  <c r="L2953" i="2"/>
  <c r="M2953" i="2" s="1"/>
  <c r="N2953" i="2" s="1"/>
  <c r="L2954" i="2"/>
  <c r="M2954" i="2" s="1"/>
  <c r="N2954" i="2" s="1"/>
  <c r="L2955" i="2"/>
  <c r="M2955" i="2" s="1"/>
  <c r="N2955" i="2" s="1"/>
  <c r="L2956" i="2"/>
  <c r="M2956" i="2" s="1"/>
  <c r="N2956" i="2" s="1"/>
  <c r="L2957" i="2"/>
  <c r="M2957" i="2" s="1"/>
  <c r="N2957" i="2" s="1"/>
  <c r="L2958" i="2"/>
  <c r="M2958" i="2" s="1"/>
  <c r="N2958" i="2" s="1"/>
  <c r="L2959" i="2"/>
  <c r="M2959" i="2" s="1"/>
  <c r="N2959" i="2" s="1"/>
  <c r="L2960" i="2"/>
  <c r="M2960" i="2" s="1"/>
  <c r="N2960" i="2" s="1"/>
  <c r="L2961" i="2"/>
  <c r="M2961" i="2" s="1"/>
  <c r="N2961" i="2" s="1"/>
  <c r="L2962" i="2"/>
  <c r="M2962" i="2" s="1"/>
  <c r="N2962" i="2" s="1"/>
  <c r="L2963" i="2"/>
  <c r="M2963" i="2" s="1"/>
  <c r="N2963" i="2" s="1"/>
  <c r="L2964" i="2"/>
  <c r="M2964" i="2" s="1"/>
  <c r="N2964" i="2" s="1"/>
  <c r="L2965" i="2"/>
  <c r="M2965" i="2" s="1"/>
  <c r="N2965" i="2" s="1"/>
  <c r="L2966" i="2"/>
  <c r="M2966" i="2" s="1"/>
  <c r="N2966" i="2" s="1"/>
  <c r="L2967" i="2"/>
  <c r="M2967" i="2" s="1"/>
  <c r="N2967" i="2" s="1"/>
  <c r="L2968" i="2"/>
  <c r="M2968" i="2" s="1"/>
  <c r="N2968" i="2" s="1"/>
  <c r="L2969" i="2"/>
  <c r="M2969" i="2" s="1"/>
  <c r="N2969" i="2" s="1"/>
  <c r="L2970" i="2"/>
  <c r="M2970" i="2" s="1"/>
  <c r="N2970" i="2" s="1"/>
  <c r="L2971" i="2"/>
  <c r="M2971" i="2" s="1"/>
  <c r="N2971" i="2" s="1"/>
  <c r="L2972" i="2"/>
  <c r="M2972" i="2" s="1"/>
  <c r="N2972" i="2" s="1"/>
  <c r="L2973" i="2"/>
  <c r="M2973" i="2" s="1"/>
  <c r="N2973" i="2" s="1"/>
  <c r="L2974" i="2"/>
  <c r="M2974" i="2" s="1"/>
  <c r="N2974" i="2" s="1"/>
  <c r="L2975" i="2"/>
  <c r="M2975" i="2" s="1"/>
  <c r="N2975" i="2" s="1"/>
  <c r="L2976" i="2"/>
  <c r="M2976" i="2" s="1"/>
  <c r="N2976" i="2" s="1"/>
  <c r="L2977" i="2"/>
  <c r="M2977" i="2" s="1"/>
  <c r="N2977" i="2" s="1"/>
  <c r="L2978" i="2"/>
  <c r="M2978" i="2" s="1"/>
  <c r="N2978" i="2" s="1"/>
  <c r="L2979" i="2"/>
  <c r="M2979" i="2" s="1"/>
  <c r="N2979" i="2" s="1"/>
  <c r="L2980" i="2"/>
  <c r="M2980" i="2" s="1"/>
  <c r="N2980" i="2" s="1"/>
  <c r="L2981" i="2"/>
  <c r="M2981" i="2" s="1"/>
  <c r="N2981" i="2" s="1"/>
  <c r="L2982" i="2"/>
  <c r="M2982" i="2" s="1"/>
  <c r="N2982" i="2" s="1"/>
  <c r="L2983" i="2"/>
  <c r="M2983" i="2" s="1"/>
  <c r="N2983" i="2" s="1"/>
  <c r="L2984" i="2"/>
  <c r="M2984" i="2" s="1"/>
  <c r="N2984" i="2" s="1"/>
  <c r="L2985" i="2"/>
  <c r="M2985" i="2" s="1"/>
  <c r="N2985" i="2" s="1"/>
  <c r="L2986" i="2"/>
  <c r="M2986" i="2" s="1"/>
  <c r="N2986" i="2" s="1"/>
  <c r="L2987" i="2"/>
  <c r="M2987" i="2" s="1"/>
  <c r="N2987" i="2" s="1"/>
  <c r="L2988" i="2"/>
  <c r="M2988" i="2" s="1"/>
  <c r="N2988" i="2" s="1"/>
  <c r="L2989" i="2"/>
  <c r="M2989" i="2" s="1"/>
  <c r="N2989" i="2" s="1"/>
  <c r="L2990" i="2"/>
  <c r="M2990" i="2" s="1"/>
  <c r="N2990" i="2" s="1"/>
  <c r="L2991" i="2"/>
  <c r="M2991" i="2" s="1"/>
  <c r="N2991" i="2" s="1"/>
  <c r="L2992" i="2"/>
  <c r="M2992" i="2" s="1"/>
  <c r="N2992" i="2" s="1"/>
  <c r="L2993" i="2"/>
  <c r="M2993" i="2" s="1"/>
  <c r="N2993" i="2" s="1"/>
  <c r="L2994" i="2"/>
  <c r="M2994" i="2" s="1"/>
  <c r="N2994" i="2" s="1"/>
  <c r="L2995" i="2"/>
  <c r="M2995" i="2" s="1"/>
  <c r="N2995" i="2" s="1"/>
  <c r="L2996" i="2"/>
  <c r="M2996" i="2" s="1"/>
  <c r="N2996" i="2" s="1"/>
  <c r="L2997" i="2"/>
  <c r="M2997" i="2" s="1"/>
  <c r="N2997" i="2" s="1"/>
  <c r="L2998" i="2"/>
  <c r="M2998" i="2" s="1"/>
  <c r="N2998" i="2" s="1"/>
  <c r="L2999" i="2"/>
  <c r="M2999" i="2" s="1"/>
  <c r="N2999" i="2" s="1"/>
  <c r="L3000" i="2"/>
  <c r="M3000" i="2" s="1"/>
  <c r="N3000" i="2" s="1"/>
  <c r="L3001" i="2"/>
  <c r="M3001" i="2" s="1"/>
  <c r="N3001" i="2" s="1"/>
  <c r="L3002" i="2"/>
  <c r="M3002" i="2" s="1"/>
  <c r="N3002" i="2" s="1"/>
  <c r="L3003" i="2"/>
  <c r="M3003" i="2" s="1"/>
  <c r="N3003" i="2" s="1"/>
  <c r="L3004" i="2"/>
  <c r="M3004" i="2" s="1"/>
  <c r="N3004" i="2" s="1"/>
  <c r="L3005" i="2"/>
  <c r="M3005" i="2" s="1"/>
  <c r="N3005" i="2" s="1"/>
  <c r="L3006" i="2"/>
  <c r="M3006" i="2" s="1"/>
  <c r="N3006" i="2" s="1"/>
  <c r="L3007" i="2"/>
  <c r="M3007" i="2" s="1"/>
  <c r="N3007" i="2" s="1"/>
  <c r="L3008" i="2"/>
  <c r="M3008" i="2" s="1"/>
  <c r="N3008" i="2" s="1"/>
  <c r="L3009" i="2"/>
  <c r="M3009" i="2" s="1"/>
  <c r="N3009" i="2" s="1"/>
  <c r="L3010" i="2"/>
  <c r="M3010" i="2" s="1"/>
  <c r="N3010" i="2" s="1"/>
  <c r="L3011" i="2"/>
  <c r="M3011" i="2" s="1"/>
  <c r="N3011" i="2" s="1"/>
  <c r="L3012" i="2"/>
  <c r="M3012" i="2" s="1"/>
  <c r="N3012" i="2" s="1"/>
  <c r="L3013" i="2"/>
  <c r="M3013" i="2" s="1"/>
  <c r="N3013" i="2" s="1"/>
  <c r="L3014" i="2"/>
  <c r="M3014" i="2" s="1"/>
  <c r="N3014" i="2" s="1"/>
  <c r="L3015" i="2"/>
  <c r="M3015" i="2" s="1"/>
  <c r="N3015" i="2" s="1"/>
  <c r="L3016" i="2"/>
  <c r="M3016" i="2" s="1"/>
  <c r="N3016" i="2" s="1"/>
  <c r="L3017" i="2"/>
  <c r="M3017" i="2" s="1"/>
  <c r="N3017" i="2" s="1"/>
  <c r="L3018" i="2"/>
  <c r="M3018" i="2" s="1"/>
  <c r="N3018" i="2" s="1"/>
  <c r="L3019" i="2"/>
  <c r="M3019" i="2" s="1"/>
  <c r="N3019" i="2" s="1"/>
  <c r="L3020" i="2"/>
  <c r="M3020" i="2" s="1"/>
  <c r="N3020" i="2" s="1"/>
  <c r="L3021" i="2"/>
  <c r="M3021" i="2" s="1"/>
  <c r="N3021" i="2" s="1"/>
  <c r="L3022" i="2"/>
  <c r="M3022" i="2" s="1"/>
  <c r="N3022" i="2" s="1"/>
  <c r="L3023" i="2"/>
  <c r="M3023" i="2" s="1"/>
  <c r="N3023" i="2" s="1"/>
  <c r="L3024" i="2"/>
  <c r="M3024" i="2" s="1"/>
  <c r="N3024" i="2" s="1"/>
  <c r="L3025" i="2"/>
  <c r="M3025" i="2" s="1"/>
  <c r="N3025" i="2" s="1"/>
  <c r="L3026" i="2"/>
  <c r="M3026" i="2" s="1"/>
  <c r="N3026" i="2" s="1"/>
  <c r="L3027" i="2"/>
  <c r="M3027" i="2" s="1"/>
  <c r="N3027" i="2" s="1"/>
  <c r="L3028" i="2"/>
  <c r="M3028" i="2" s="1"/>
  <c r="N3028" i="2" s="1"/>
  <c r="L3029" i="2"/>
  <c r="M3029" i="2" s="1"/>
  <c r="N3029" i="2" s="1"/>
  <c r="L3030" i="2"/>
  <c r="M3030" i="2" s="1"/>
  <c r="N3030" i="2" s="1"/>
  <c r="L3031" i="2"/>
  <c r="M3031" i="2" s="1"/>
  <c r="N3031" i="2" s="1"/>
  <c r="L3032" i="2"/>
  <c r="M3032" i="2" s="1"/>
  <c r="N3032" i="2" s="1"/>
  <c r="L3033" i="2"/>
  <c r="M3033" i="2" s="1"/>
  <c r="N3033" i="2" s="1"/>
  <c r="L3034" i="2"/>
  <c r="M3034" i="2" s="1"/>
  <c r="N3034" i="2" s="1"/>
  <c r="L3035" i="2"/>
  <c r="M3035" i="2" s="1"/>
  <c r="N3035" i="2" s="1"/>
  <c r="L3036" i="2"/>
  <c r="M3036" i="2" s="1"/>
  <c r="N3036" i="2" s="1"/>
  <c r="L3037" i="2"/>
  <c r="M3037" i="2" s="1"/>
  <c r="N3037" i="2" s="1"/>
  <c r="L3038" i="2"/>
  <c r="M3038" i="2" s="1"/>
  <c r="N3038" i="2" s="1"/>
  <c r="L3039" i="2"/>
  <c r="M3039" i="2" s="1"/>
  <c r="N3039" i="2" s="1"/>
  <c r="L3040" i="2"/>
  <c r="M3040" i="2" s="1"/>
  <c r="N3040" i="2" s="1"/>
  <c r="L3041" i="2"/>
  <c r="M3041" i="2" s="1"/>
  <c r="N3041" i="2" s="1"/>
  <c r="L3042" i="2"/>
  <c r="M3042" i="2" s="1"/>
  <c r="N3042" i="2" s="1"/>
  <c r="L3043" i="2"/>
  <c r="M3043" i="2" s="1"/>
  <c r="N3043" i="2" s="1"/>
  <c r="L3044" i="2"/>
  <c r="M3044" i="2" s="1"/>
  <c r="N3044" i="2" s="1"/>
  <c r="L3045" i="2"/>
  <c r="M3045" i="2" s="1"/>
  <c r="N3045" i="2" s="1"/>
  <c r="L3046" i="2"/>
  <c r="M3046" i="2" s="1"/>
  <c r="N3046" i="2" s="1"/>
  <c r="L3047" i="2"/>
  <c r="M3047" i="2" s="1"/>
  <c r="N3047" i="2" s="1"/>
  <c r="L3048" i="2"/>
  <c r="M3048" i="2" s="1"/>
  <c r="N3048" i="2" s="1"/>
  <c r="L3049" i="2"/>
  <c r="M3049" i="2" s="1"/>
  <c r="N3049" i="2" s="1"/>
  <c r="L3050" i="2"/>
  <c r="M3050" i="2" s="1"/>
  <c r="N3050" i="2" s="1"/>
  <c r="L3051" i="2"/>
  <c r="M3051" i="2" s="1"/>
  <c r="N3051" i="2" s="1"/>
  <c r="L3052" i="2"/>
  <c r="M3052" i="2" s="1"/>
  <c r="N3052" i="2" s="1"/>
  <c r="L3053" i="2"/>
  <c r="M3053" i="2" s="1"/>
  <c r="N3053" i="2" s="1"/>
  <c r="L3054" i="2"/>
  <c r="M3054" i="2" s="1"/>
  <c r="N3054" i="2" s="1"/>
  <c r="L3055" i="2"/>
  <c r="M3055" i="2" s="1"/>
  <c r="N3055" i="2" s="1"/>
  <c r="L3056" i="2"/>
  <c r="M3056" i="2" s="1"/>
  <c r="N3056" i="2" s="1"/>
  <c r="L3057" i="2"/>
  <c r="M3057" i="2" s="1"/>
  <c r="N3057" i="2" s="1"/>
  <c r="L3058" i="2"/>
  <c r="M3058" i="2" s="1"/>
  <c r="N3058" i="2" s="1"/>
  <c r="L3059" i="2"/>
  <c r="M3059" i="2" s="1"/>
  <c r="N3059" i="2" s="1"/>
  <c r="L3060" i="2"/>
  <c r="M3060" i="2" s="1"/>
  <c r="N3060" i="2" s="1"/>
  <c r="L3061" i="2"/>
  <c r="M3061" i="2" s="1"/>
  <c r="N3061" i="2" s="1"/>
  <c r="L3062" i="2"/>
  <c r="M3062" i="2" s="1"/>
  <c r="N3062" i="2" s="1"/>
  <c r="L3063" i="2"/>
  <c r="M3063" i="2" s="1"/>
  <c r="N3063" i="2" s="1"/>
  <c r="L3064" i="2"/>
  <c r="M3064" i="2" s="1"/>
  <c r="N3064" i="2" s="1"/>
  <c r="L3065" i="2"/>
  <c r="M3065" i="2" s="1"/>
  <c r="N3065" i="2" s="1"/>
  <c r="L3066" i="2"/>
  <c r="M3066" i="2" s="1"/>
  <c r="N3066" i="2" s="1"/>
  <c r="L3067" i="2"/>
  <c r="M3067" i="2" s="1"/>
  <c r="N3067" i="2" s="1"/>
  <c r="L3068" i="2"/>
  <c r="M3068" i="2" s="1"/>
  <c r="N3068" i="2" s="1"/>
  <c r="L3069" i="2"/>
  <c r="M3069" i="2" s="1"/>
  <c r="N3069" i="2" s="1"/>
  <c r="L3070" i="2"/>
  <c r="M3070" i="2" s="1"/>
  <c r="N3070" i="2" s="1"/>
  <c r="L3071" i="2"/>
  <c r="M3071" i="2" s="1"/>
  <c r="N3071" i="2" s="1"/>
  <c r="L3072" i="2"/>
  <c r="M3072" i="2" s="1"/>
  <c r="N3072" i="2" s="1"/>
  <c r="L3073" i="2"/>
  <c r="M3073" i="2" s="1"/>
  <c r="N3073" i="2" s="1"/>
  <c r="L3074" i="2"/>
  <c r="M3074" i="2" s="1"/>
  <c r="N3074" i="2" s="1"/>
  <c r="L3075" i="2"/>
  <c r="M3075" i="2" s="1"/>
  <c r="N3075" i="2" s="1"/>
  <c r="L3076" i="2"/>
  <c r="M3076" i="2" s="1"/>
  <c r="N3076" i="2" s="1"/>
  <c r="L3077" i="2"/>
  <c r="M3077" i="2" s="1"/>
  <c r="N3077" i="2" s="1"/>
  <c r="L3078" i="2"/>
  <c r="M3078" i="2" s="1"/>
  <c r="N3078" i="2" s="1"/>
  <c r="L3079" i="2"/>
  <c r="M3079" i="2" s="1"/>
  <c r="N3079" i="2" s="1"/>
  <c r="L3080" i="2"/>
  <c r="M3080" i="2" s="1"/>
  <c r="N3080" i="2" s="1"/>
  <c r="L3081" i="2"/>
  <c r="M3081" i="2" s="1"/>
  <c r="N3081" i="2" s="1"/>
  <c r="L3082" i="2"/>
  <c r="M3082" i="2" s="1"/>
  <c r="N3082" i="2" s="1"/>
  <c r="L3083" i="2"/>
  <c r="M3083" i="2" s="1"/>
  <c r="N3083" i="2" s="1"/>
  <c r="L3084" i="2"/>
  <c r="M3084" i="2" s="1"/>
  <c r="N3084" i="2" s="1"/>
  <c r="L3085" i="2"/>
  <c r="M3085" i="2" s="1"/>
  <c r="N3085" i="2" s="1"/>
  <c r="L3086" i="2"/>
  <c r="M3086" i="2" s="1"/>
  <c r="N3086" i="2" s="1"/>
  <c r="L3087" i="2"/>
  <c r="M3087" i="2" s="1"/>
  <c r="N3087" i="2" s="1"/>
  <c r="L3088" i="2"/>
  <c r="M3088" i="2" s="1"/>
  <c r="N3088" i="2" s="1"/>
  <c r="L3089" i="2"/>
  <c r="M3089" i="2" s="1"/>
  <c r="N3089" i="2" s="1"/>
  <c r="L3090" i="2"/>
  <c r="M3090" i="2" s="1"/>
  <c r="N3090" i="2" s="1"/>
  <c r="L3091" i="2"/>
  <c r="M3091" i="2" s="1"/>
  <c r="N3091" i="2" s="1"/>
  <c r="L3092" i="2"/>
  <c r="M3092" i="2" s="1"/>
  <c r="N3092" i="2" s="1"/>
  <c r="L3093" i="2"/>
  <c r="M3093" i="2" s="1"/>
  <c r="N3093" i="2" s="1"/>
  <c r="L3094" i="2"/>
  <c r="M3094" i="2" s="1"/>
  <c r="N3094" i="2" s="1"/>
  <c r="L3095" i="2"/>
  <c r="M3095" i="2" s="1"/>
  <c r="N3095" i="2" s="1"/>
  <c r="L3096" i="2"/>
  <c r="M3096" i="2" s="1"/>
  <c r="N3096" i="2" s="1"/>
  <c r="L3097" i="2"/>
  <c r="M3097" i="2" s="1"/>
  <c r="N3097" i="2" s="1"/>
  <c r="L3098" i="2"/>
  <c r="M3098" i="2" s="1"/>
  <c r="N3098" i="2" s="1"/>
  <c r="L3099" i="2"/>
  <c r="M3099" i="2" s="1"/>
  <c r="N3099" i="2" s="1"/>
  <c r="L3100" i="2"/>
  <c r="M3100" i="2" s="1"/>
  <c r="N3100" i="2" s="1"/>
  <c r="L3101" i="2"/>
  <c r="M3101" i="2" s="1"/>
  <c r="N3101" i="2" s="1"/>
  <c r="L3102" i="2"/>
  <c r="M3102" i="2" s="1"/>
  <c r="N3102" i="2" s="1"/>
  <c r="L3103" i="2"/>
  <c r="M3103" i="2" s="1"/>
  <c r="N3103" i="2" s="1"/>
  <c r="L3104" i="2"/>
  <c r="M3104" i="2" s="1"/>
  <c r="N3104" i="2" s="1"/>
  <c r="L3105" i="2"/>
  <c r="M3105" i="2" s="1"/>
  <c r="N3105" i="2" s="1"/>
  <c r="L3106" i="2"/>
  <c r="M3106" i="2" s="1"/>
  <c r="N3106" i="2" s="1"/>
  <c r="L3107" i="2"/>
  <c r="M3107" i="2" s="1"/>
  <c r="N3107" i="2" s="1"/>
  <c r="L3108" i="2"/>
  <c r="M3108" i="2" s="1"/>
  <c r="N3108" i="2" s="1"/>
  <c r="L3109" i="2"/>
  <c r="M3109" i="2" s="1"/>
  <c r="N3109" i="2" s="1"/>
  <c r="L3110" i="2"/>
  <c r="M3110" i="2" s="1"/>
  <c r="N3110" i="2" s="1"/>
  <c r="L3111" i="2"/>
  <c r="M3111" i="2" s="1"/>
  <c r="N3111" i="2" s="1"/>
  <c r="L3112" i="2"/>
  <c r="M3112" i="2" s="1"/>
  <c r="N3112" i="2" s="1"/>
  <c r="L3113" i="2"/>
  <c r="M3113" i="2" s="1"/>
  <c r="N3113" i="2" s="1"/>
  <c r="L3114" i="2"/>
  <c r="M3114" i="2" s="1"/>
  <c r="N3114" i="2" s="1"/>
  <c r="L3115" i="2"/>
  <c r="M3115" i="2" s="1"/>
  <c r="N3115" i="2" s="1"/>
  <c r="L3116" i="2"/>
  <c r="M3116" i="2" s="1"/>
  <c r="N3116" i="2" s="1"/>
  <c r="L3117" i="2"/>
  <c r="M3117" i="2" s="1"/>
  <c r="N3117" i="2" s="1"/>
  <c r="L3118" i="2"/>
  <c r="M3118" i="2" s="1"/>
  <c r="N3118" i="2" s="1"/>
  <c r="L3119" i="2"/>
  <c r="M3119" i="2" s="1"/>
  <c r="N3119" i="2" s="1"/>
  <c r="L3120" i="2"/>
  <c r="M3120" i="2" s="1"/>
  <c r="N3120" i="2" s="1"/>
  <c r="L3121" i="2"/>
  <c r="M3121" i="2" s="1"/>
  <c r="N3121" i="2" s="1"/>
  <c r="L3122" i="2"/>
  <c r="M3122" i="2" s="1"/>
  <c r="N3122" i="2" s="1"/>
  <c r="L3123" i="2"/>
  <c r="M3123" i="2" s="1"/>
  <c r="N3123" i="2" s="1"/>
  <c r="L3124" i="2"/>
  <c r="M3124" i="2" s="1"/>
  <c r="N3124" i="2" s="1"/>
  <c r="L3125" i="2"/>
  <c r="M3125" i="2" s="1"/>
  <c r="N3125" i="2" s="1"/>
  <c r="L3126" i="2"/>
  <c r="M3126" i="2" s="1"/>
  <c r="N3126" i="2" s="1"/>
  <c r="L3127" i="2"/>
  <c r="M3127" i="2" s="1"/>
  <c r="N3127" i="2" s="1"/>
  <c r="L3128" i="2"/>
  <c r="M3128" i="2" s="1"/>
  <c r="N3128" i="2" s="1"/>
  <c r="L3129" i="2"/>
  <c r="M3129" i="2" s="1"/>
  <c r="N3129" i="2" s="1"/>
  <c r="L3130" i="2"/>
  <c r="M3130" i="2" s="1"/>
  <c r="N3130" i="2" s="1"/>
  <c r="L3131" i="2"/>
  <c r="M3131" i="2" s="1"/>
  <c r="N3131" i="2" s="1"/>
  <c r="L3132" i="2"/>
  <c r="M3132" i="2" s="1"/>
  <c r="N3132" i="2" s="1"/>
  <c r="L3133" i="2"/>
  <c r="M3133" i="2" s="1"/>
  <c r="N3133" i="2" s="1"/>
  <c r="L3134" i="2"/>
  <c r="M3134" i="2" s="1"/>
  <c r="N3134" i="2" s="1"/>
  <c r="L3135" i="2"/>
  <c r="M3135" i="2" s="1"/>
  <c r="N3135" i="2" s="1"/>
  <c r="L3136" i="2"/>
  <c r="M3136" i="2" s="1"/>
  <c r="N3136" i="2" s="1"/>
  <c r="L3137" i="2"/>
  <c r="M3137" i="2" s="1"/>
  <c r="N3137" i="2" s="1"/>
  <c r="L3138" i="2"/>
  <c r="M3138" i="2" s="1"/>
  <c r="N3138" i="2" s="1"/>
  <c r="L3139" i="2"/>
  <c r="M3139" i="2" s="1"/>
  <c r="N3139" i="2" s="1"/>
  <c r="L3140" i="2"/>
  <c r="M3140" i="2" s="1"/>
  <c r="N3140" i="2" s="1"/>
  <c r="L3141" i="2"/>
  <c r="M3141" i="2" s="1"/>
  <c r="N3141" i="2" s="1"/>
  <c r="L3142" i="2"/>
  <c r="M3142" i="2" s="1"/>
  <c r="N3142" i="2" s="1"/>
  <c r="L3143" i="2"/>
  <c r="M3143" i="2" s="1"/>
  <c r="N3143" i="2" s="1"/>
  <c r="L3144" i="2"/>
  <c r="M3144" i="2" s="1"/>
  <c r="N3144" i="2" s="1"/>
  <c r="L3145" i="2"/>
  <c r="M3145" i="2" s="1"/>
  <c r="N3145" i="2" s="1"/>
  <c r="L3146" i="2"/>
  <c r="M3146" i="2" s="1"/>
  <c r="N3146" i="2" s="1"/>
  <c r="L3147" i="2"/>
  <c r="M3147" i="2" s="1"/>
  <c r="N3147" i="2" s="1"/>
  <c r="L3148" i="2"/>
  <c r="M3148" i="2" s="1"/>
  <c r="N3148" i="2" s="1"/>
  <c r="L3149" i="2"/>
  <c r="M3149" i="2" s="1"/>
  <c r="N3149" i="2" s="1"/>
  <c r="L3150" i="2"/>
  <c r="M3150" i="2" s="1"/>
  <c r="N3150" i="2" s="1"/>
  <c r="L3151" i="2"/>
  <c r="M3151" i="2" s="1"/>
  <c r="N3151" i="2" s="1"/>
  <c r="L3152" i="2"/>
  <c r="M3152" i="2" s="1"/>
  <c r="N3152" i="2" s="1"/>
  <c r="L3153" i="2"/>
  <c r="M3153" i="2" s="1"/>
  <c r="N3153" i="2" s="1"/>
  <c r="L3154" i="2"/>
  <c r="M3154" i="2" s="1"/>
  <c r="N3154" i="2" s="1"/>
  <c r="L3155" i="2"/>
  <c r="M3155" i="2" s="1"/>
  <c r="N3155" i="2" s="1"/>
  <c r="L3156" i="2"/>
  <c r="M3156" i="2" s="1"/>
  <c r="N3156" i="2" s="1"/>
  <c r="L3157" i="2"/>
  <c r="M3157" i="2" s="1"/>
  <c r="N3157" i="2" s="1"/>
  <c r="L3158" i="2"/>
  <c r="M3158" i="2" s="1"/>
  <c r="N3158" i="2" s="1"/>
  <c r="L3159" i="2"/>
  <c r="M3159" i="2" s="1"/>
  <c r="N3159" i="2" s="1"/>
  <c r="L3160" i="2"/>
  <c r="M3160" i="2" s="1"/>
  <c r="N3160" i="2" s="1"/>
  <c r="L3161" i="2"/>
  <c r="M3161" i="2" s="1"/>
  <c r="N3161" i="2" s="1"/>
  <c r="L3162" i="2"/>
  <c r="M3162" i="2" s="1"/>
  <c r="N3162" i="2" s="1"/>
  <c r="L3163" i="2"/>
  <c r="M3163" i="2" s="1"/>
  <c r="N3163" i="2" s="1"/>
  <c r="L3164" i="2"/>
  <c r="M3164" i="2" s="1"/>
  <c r="N3164" i="2" s="1"/>
  <c r="L3165" i="2"/>
  <c r="M3165" i="2" s="1"/>
  <c r="N3165" i="2" s="1"/>
  <c r="L3166" i="2"/>
  <c r="M3166" i="2" s="1"/>
  <c r="N3166" i="2" s="1"/>
  <c r="L3167" i="2"/>
  <c r="M3167" i="2" s="1"/>
  <c r="N3167" i="2" s="1"/>
  <c r="L3168" i="2"/>
  <c r="M3168" i="2" s="1"/>
  <c r="N3168" i="2" s="1"/>
  <c r="L3169" i="2"/>
  <c r="M3169" i="2" s="1"/>
  <c r="N3169" i="2" s="1"/>
  <c r="L3170" i="2"/>
  <c r="M3170" i="2" s="1"/>
  <c r="N3170" i="2" s="1"/>
  <c r="L3171" i="2"/>
  <c r="M3171" i="2" s="1"/>
  <c r="N3171" i="2" s="1"/>
  <c r="L3172" i="2"/>
  <c r="M3172" i="2" s="1"/>
  <c r="N3172" i="2" s="1"/>
  <c r="L3173" i="2"/>
  <c r="M3173" i="2" s="1"/>
  <c r="N3173" i="2" s="1"/>
  <c r="L3174" i="2"/>
  <c r="M3174" i="2" s="1"/>
  <c r="N3174" i="2" s="1"/>
  <c r="L3175" i="2"/>
  <c r="M3175" i="2" s="1"/>
  <c r="N3175" i="2" s="1"/>
  <c r="L3176" i="2"/>
  <c r="M3176" i="2" s="1"/>
  <c r="N3176" i="2" s="1"/>
  <c r="L3177" i="2"/>
  <c r="M3177" i="2" s="1"/>
  <c r="N3177" i="2" s="1"/>
  <c r="L3178" i="2"/>
  <c r="M3178" i="2" s="1"/>
  <c r="N3178" i="2" s="1"/>
  <c r="L3179" i="2"/>
  <c r="M3179" i="2" s="1"/>
  <c r="N3179" i="2" s="1"/>
  <c r="L3180" i="2"/>
  <c r="M3180" i="2" s="1"/>
  <c r="N3180" i="2" s="1"/>
  <c r="L3181" i="2"/>
  <c r="M3181" i="2" s="1"/>
  <c r="N3181" i="2" s="1"/>
  <c r="L3182" i="2"/>
  <c r="M3182" i="2" s="1"/>
  <c r="N3182" i="2" s="1"/>
  <c r="L3183" i="2"/>
  <c r="M3183" i="2" s="1"/>
  <c r="N3183" i="2" s="1"/>
  <c r="L3184" i="2"/>
  <c r="M3184" i="2" s="1"/>
  <c r="N3184" i="2" s="1"/>
  <c r="L3185" i="2"/>
  <c r="M3185" i="2" s="1"/>
  <c r="N3185" i="2" s="1"/>
  <c r="L3186" i="2"/>
  <c r="M3186" i="2" s="1"/>
  <c r="N3186" i="2" s="1"/>
  <c r="L3187" i="2"/>
  <c r="M3187" i="2" s="1"/>
  <c r="N3187" i="2" s="1"/>
  <c r="L3188" i="2"/>
  <c r="M3188" i="2" s="1"/>
  <c r="N3188" i="2" s="1"/>
  <c r="L3189" i="2"/>
  <c r="M3189" i="2" s="1"/>
  <c r="N3189" i="2" s="1"/>
  <c r="L3190" i="2"/>
  <c r="M3190" i="2" s="1"/>
  <c r="N3190" i="2" s="1"/>
  <c r="L3191" i="2"/>
  <c r="M3191" i="2" s="1"/>
  <c r="N3191" i="2" s="1"/>
  <c r="L3192" i="2"/>
  <c r="M3192" i="2" s="1"/>
  <c r="N3192" i="2" s="1"/>
  <c r="L3193" i="2"/>
  <c r="M3193" i="2" s="1"/>
  <c r="N3193" i="2" s="1"/>
  <c r="L3194" i="2"/>
  <c r="M3194" i="2" s="1"/>
  <c r="N3194" i="2" s="1"/>
  <c r="L3195" i="2"/>
  <c r="M3195" i="2" s="1"/>
  <c r="N3195" i="2" s="1"/>
  <c r="L3196" i="2"/>
  <c r="M3196" i="2" s="1"/>
  <c r="N3196" i="2" s="1"/>
  <c r="L3197" i="2"/>
  <c r="M3197" i="2" s="1"/>
  <c r="N3197" i="2" s="1"/>
  <c r="L3198" i="2"/>
  <c r="M3198" i="2" s="1"/>
  <c r="N3198" i="2" s="1"/>
  <c r="L3199" i="2"/>
  <c r="M3199" i="2" s="1"/>
  <c r="N3199" i="2" s="1"/>
  <c r="L3200" i="2"/>
  <c r="M3200" i="2" s="1"/>
  <c r="N3200" i="2" s="1"/>
  <c r="L3201" i="2"/>
  <c r="M3201" i="2" s="1"/>
  <c r="N3201" i="2" s="1"/>
  <c r="L3202" i="2"/>
  <c r="M3202" i="2" s="1"/>
  <c r="N3202" i="2" s="1"/>
  <c r="L3203" i="2"/>
  <c r="M3203" i="2" s="1"/>
  <c r="N3203" i="2" s="1"/>
  <c r="L3204" i="2"/>
  <c r="M3204" i="2" s="1"/>
  <c r="N3204" i="2" s="1"/>
  <c r="L3205" i="2"/>
  <c r="M3205" i="2" s="1"/>
  <c r="N3205" i="2" s="1"/>
  <c r="L3206" i="2"/>
  <c r="M3206" i="2" s="1"/>
  <c r="N3206" i="2" s="1"/>
  <c r="L3207" i="2"/>
  <c r="M3207" i="2" s="1"/>
  <c r="N3207" i="2" s="1"/>
  <c r="L3208" i="2"/>
  <c r="M3208" i="2" s="1"/>
  <c r="N3208" i="2" s="1"/>
  <c r="L3209" i="2"/>
  <c r="M3209" i="2" s="1"/>
  <c r="N3209" i="2" s="1"/>
  <c r="L3210" i="2"/>
  <c r="M3210" i="2" s="1"/>
  <c r="N3210" i="2" s="1"/>
  <c r="L3211" i="2"/>
  <c r="M3211" i="2" s="1"/>
  <c r="N3211" i="2" s="1"/>
  <c r="L3212" i="2"/>
  <c r="M3212" i="2" s="1"/>
  <c r="N3212" i="2" s="1"/>
  <c r="L3213" i="2"/>
  <c r="M3213" i="2" s="1"/>
  <c r="N3213" i="2" s="1"/>
  <c r="L3214" i="2"/>
  <c r="M3214" i="2" s="1"/>
  <c r="N3214" i="2" s="1"/>
  <c r="L3215" i="2"/>
  <c r="M3215" i="2" s="1"/>
  <c r="N3215" i="2" s="1"/>
  <c r="L3216" i="2"/>
  <c r="M3216" i="2" s="1"/>
  <c r="N3216" i="2" s="1"/>
  <c r="L3217" i="2"/>
  <c r="M3217" i="2" s="1"/>
  <c r="N3217" i="2" s="1"/>
  <c r="L3218" i="2"/>
  <c r="M3218" i="2" s="1"/>
  <c r="N3218" i="2" s="1"/>
  <c r="L3219" i="2"/>
  <c r="M3219" i="2" s="1"/>
  <c r="N3219" i="2" s="1"/>
  <c r="L3220" i="2"/>
  <c r="M3220" i="2" s="1"/>
  <c r="N3220" i="2" s="1"/>
  <c r="L3221" i="2"/>
  <c r="M3221" i="2" s="1"/>
  <c r="N3221" i="2" s="1"/>
  <c r="L3222" i="2"/>
  <c r="M3222" i="2" s="1"/>
  <c r="N3222" i="2" s="1"/>
  <c r="L3223" i="2"/>
  <c r="M3223" i="2" s="1"/>
  <c r="N3223" i="2" s="1"/>
  <c r="L3224" i="2"/>
  <c r="M3224" i="2" s="1"/>
  <c r="N3224" i="2" s="1"/>
  <c r="L3225" i="2"/>
  <c r="M3225" i="2" s="1"/>
  <c r="N3225" i="2" s="1"/>
  <c r="L3226" i="2"/>
  <c r="M3226" i="2" s="1"/>
  <c r="N3226" i="2" s="1"/>
  <c r="L3227" i="2"/>
  <c r="M3227" i="2" s="1"/>
  <c r="N3227" i="2" s="1"/>
  <c r="L3228" i="2"/>
  <c r="M3228" i="2" s="1"/>
  <c r="N3228" i="2" s="1"/>
  <c r="L3229" i="2"/>
  <c r="M3229" i="2" s="1"/>
  <c r="N3229" i="2" s="1"/>
  <c r="L3230" i="2"/>
  <c r="M3230" i="2" s="1"/>
  <c r="N3230" i="2" s="1"/>
  <c r="L3231" i="2"/>
  <c r="M3231" i="2" s="1"/>
  <c r="N3231" i="2" s="1"/>
  <c r="L3232" i="2"/>
  <c r="M3232" i="2" s="1"/>
  <c r="N3232" i="2" s="1"/>
  <c r="L3233" i="2"/>
  <c r="M3233" i="2" s="1"/>
  <c r="N3233" i="2" s="1"/>
  <c r="L3234" i="2"/>
  <c r="M3234" i="2" s="1"/>
  <c r="N3234" i="2" s="1"/>
  <c r="L3235" i="2"/>
  <c r="M3235" i="2" s="1"/>
  <c r="N3235" i="2" s="1"/>
  <c r="L3236" i="2"/>
  <c r="M3236" i="2" s="1"/>
  <c r="N3236" i="2" s="1"/>
  <c r="L3237" i="2"/>
  <c r="M3237" i="2" s="1"/>
  <c r="N3237" i="2" s="1"/>
  <c r="L3238" i="2"/>
  <c r="M3238" i="2" s="1"/>
  <c r="N3238" i="2" s="1"/>
  <c r="L3239" i="2"/>
  <c r="M3239" i="2" s="1"/>
  <c r="N3239" i="2" s="1"/>
  <c r="L3240" i="2"/>
  <c r="M3240" i="2" s="1"/>
  <c r="N3240" i="2" s="1"/>
  <c r="L3241" i="2"/>
  <c r="M3241" i="2" s="1"/>
  <c r="N3241" i="2" s="1"/>
  <c r="L3242" i="2"/>
  <c r="M3242" i="2" s="1"/>
  <c r="N3242" i="2" s="1"/>
  <c r="L3243" i="2"/>
  <c r="M3243" i="2" s="1"/>
  <c r="N3243" i="2" s="1"/>
  <c r="L3244" i="2"/>
  <c r="M3244" i="2" s="1"/>
  <c r="N3244" i="2" s="1"/>
  <c r="L3245" i="2"/>
  <c r="M3245" i="2" s="1"/>
  <c r="N3245" i="2" s="1"/>
  <c r="L3246" i="2"/>
  <c r="M3246" i="2" s="1"/>
  <c r="N3246" i="2" s="1"/>
  <c r="L3247" i="2"/>
  <c r="M3247" i="2" s="1"/>
  <c r="N3247" i="2" s="1"/>
  <c r="L3248" i="2"/>
  <c r="M3248" i="2" s="1"/>
  <c r="N3248" i="2" s="1"/>
  <c r="L3249" i="2"/>
  <c r="M3249" i="2" s="1"/>
  <c r="N3249" i="2" s="1"/>
  <c r="L3250" i="2"/>
  <c r="M3250" i="2" s="1"/>
  <c r="N3250" i="2" s="1"/>
  <c r="L3251" i="2"/>
  <c r="M3251" i="2" s="1"/>
  <c r="N3251" i="2" s="1"/>
  <c r="L3252" i="2"/>
  <c r="M3252" i="2" s="1"/>
  <c r="N3252" i="2" s="1"/>
  <c r="L3253" i="2"/>
  <c r="M3253" i="2" s="1"/>
  <c r="N3253" i="2" s="1"/>
  <c r="L3254" i="2"/>
  <c r="M3254" i="2" s="1"/>
  <c r="N3254" i="2" s="1"/>
  <c r="L3255" i="2"/>
  <c r="M3255" i="2" s="1"/>
  <c r="N3255" i="2" s="1"/>
  <c r="L3256" i="2"/>
  <c r="M3256" i="2" s="1"/>
  <c r="N3256" i="2" s="1"/>
  <c r="L3257" i="2"/>
  <c r="M3257" i="2" s="1"/>
  <c r="N3257" i="2" s="1"/>
  <c r="L3258" i="2"/>
  <c r="M3258" i="2" s="1"/>
  <c r="N3258" i="2" s="1"/>
  <c r="L3259" i="2"/>
  <c r="M3259" i="2" s="1"/>
  <c r="N3259" i="2" s="1"/>
  <c r="L3260" i="2"/>
  <c r="M3260" i="2" s="1"/>
  <c r="N3260" i="2" s="1"/>
  <c r="L3261" i="2"/>
  <c r="M3261" i="2" s="1"/>
  <c r="N3261" i="2" s="1"/>
  <c r="L3262" i="2"/>
  <c r="M3262" i="2" s="1"/>
  <c r="N3262" i="2" s="1"/>
  <c r="L3263" i="2"/>
  <c r="M3263" i="2" s="1"/>
  <c r="N3263" i="2" s="1"/>
  <c r="L3264" i="2"/>
  <c r="M3264" i="2" s="1"/>
  <c r="N3264" i="2" s="1"/>
  <c r="L3265" i="2"/>
  <c r="M3265" i="2" s="1"/>
  <c r="N3265" i="2" s="1"/>
  <c r="L3266" i="2"/>
  <c r="M3266" i="2" s="1"/>
  <c r="N3266" i="2" s="1"/>
  <c r="L3267" i="2"/>
  <c r="M3267" i="2" s="1"/>
  <c r="N3267" i="2" s="1"/>
  <c r="L3268" i="2"/>
  <c r="M3268" i="2" s="1"/>
  <c r="N3268" i="2" s="1"/>
  <c r="L3269" i="2"/>
  <c r="M3269" i="2" s="1"/>
  <c r="N3269" i="2" s="1"/>
  <c r="L3270" i="2"/>
  <c r="M3270" i="2" s="1"/>
  <c r="N3270" i="2" s="1"/>
  <c r="L3271" i="2"/>
  <c r="M3271" i="2" s="1"/>
  <c r="N3271" i="2" s="1"/>
  <c r="L3272" i="2"/>
  <c r="M3272" i="2" s="1"/>
  <c r="N3272" i="2" s="1"/>
  <c r="L3273" i="2"/>
  <c r="M3273" i="2" s="1"/>
  <c r="N3273" i="2" s="1"/>
  <c r="L3274" i="2"/>
  <c r="M3274" i="2" s="1"/>
  <c r="N3274" i="2" s="1"/>
  <c r="L3275" i="2"/>
  <c r="M3275" i="2" s="1"/>
  <c r="N3275" i="2" s="1"/>
  <c r="L3276" i="2"/>
  <c r="M3276" i="2" s="1"/>
  <c r="N3276" i="2" s="1"/>
  <c r="L3277" i="2"/>
  <c r="M3277" i="2" s="1"/>
  <c r="N3277" i="2" s="1"/>
  <c r="L3278" i="2"/>
  <c r="M3278" i="2" s="1"/>
  <c r="N3278" i="2" s="1"/>
  <c r="L3279" i="2"/>
  <c r="M3279" i="2" s="1"/>
  <c r="N3279" i="2" s="1"/>
  <c r="L3280" i="2"/>
  <c r="M3280" i="2" s="1"/>
  <c r="N3280" i="2" s="1"/>
  <c r="L3281" i="2"/>
  <c r="M3281" i="2" s="1"/>
  <c r="N3281" i="2" s="1"/>
  <c r="L3282" i="2"/>
  <c r="M3282" i="2" s="1"/>
  <c r="N3282" i="2" s="1"/>
  <c r="L3283" i="2"/>
  <c r="M3283" i="2" s="1"/>
  <c r="N3283" i="2" s="1"/>
  <c r="L3284" i="2"/>
  <c r="M3284" i="2" s="1"/>
  <c r="N3284" i="2" s="1"/>
  <c r="L3285" i="2"/>
  <c r="M3285" i="2" s="1"/>
  <c r="N3285" i="2" s="1"/>
  <c r="L3286" i="2"/>
  <c r="M3286" i="2" s="1"/>
  <c r="N3286" i="2" s="1"/>
  <c r="L3287" i="2"/>
  <c r="M3287" i="2" s="1"/>
  <c r="N3287" i="2" s="1"/>
  <c r="L3288" i="2"/>
  <c r="M3288" i="2" s="1"/>
  <c r="N3288" i="2" s="1"/>
  <c r="L3289" i="2"/>
  <c r="M3289" i="2" s="1"/>
  <c r="N3289" i="2" s="1"/>
  <c r="L3290" i="2"/>
  <c r="M3290" i="2" s="1"/>
  <c r="N3290" i="2" s="1"/>
  <c r="L3291" i="2"/>
  <c r="M3291" i="2" s="1"/>
  <c r="N3291" i="2" s="1"/>
  <c r="L3292" i="2"/>
  <c r="M3292" i="2" s="1"/>
  <c r="N3292" i="2" s="1"/>
  <c r="L3293" i="2"/>
  <c r="M3293" i="2" s="1"/>
  <c r="N3293" i="2" s="1"/>
  <c r="L3294" i="2"/>
  <c r="M3294" i="2" s="1"/>
  <c r="N3294" i="2" s="1"/>
  <c r="L3295" i="2"/>
  <c r="M3295" i="2" s="1"/>
  <c r="N3295" i="2" s="1"/>
  <c r="L3296" i="2"/>
  <c r="M3296" i="2" s="1"/>
  <c r="N3296" i="2" s="1"/>
  <c r="L3297" i="2"/>
  <c r="M3297" i="2" s="1"/>
  <c r="N3297" i="2" s="1"/>
  <c r="L3298" i="2"/>
  <c r="M3298" i="2" s="1"/>
  <c r="N3298" i="2" s="1"/>
  <c r="L3299" i="2"/>
  <c r="M3299" i="2" s="1"/>
  <c r="N3299" i="2" s="1"/>
  <c r="L3300" i="2"/>
  <c r="M3300" i="2" s="1"/>
  <c r="N3300" i="2" s="1"/>
  <c r="L3301" i="2"/>
  <c r="M3301" i="2" s="1"/>
  <c r="N3301" i="2" s="1"/>
  <c r="L3302" i="2"/>
  <c r="M3302" i="2" s="1"/>
  <c r="N3302" i="2" s="1"/>
  <c r="L3303" i="2"/>
  <c r="M3303" i="2" s="1"/>
  <c r="N3303" i="2" s="1"/>
  <c r="L3304" i="2"/>
  <c r="M3304" i="2" s="1"/>
  <c r="N3304" i="2" s="1"/>
  <c r="L3305" i="2"/>
  <c r="M3305" i="2" s="1"/>
  <c r="N3305" i="2" s="1"/>
  <c r="L3306" i="2"/>
  <c r="M3306" i="2" s="1"/>
  <c r="N3306" i="2" s="1"/>
  <c r="L3307" i="2"/>
  <c r="M3307" i="2" s="1"/>
  <c r="N3307" i="2" s="1"/>
  <c r="L3308" i="2"/>
  <c r="M3308" i="2" s="1"/>
  <c r="N3308" i="2" s="1"/>
  <c r="L3309" i="2"/>
  <c r="M3309" i="2" s="1"/>
  <c r="N3309" i="2" s="1"/>
  <c r="L3310" i="2"/>
  <c r="M3310" i="2" s="1"/>
  <c r="N3310" i="2" s="1"/>
  <c r="L3311" i="2"/>
  <c r="M3311" i="2" s="1"/>
  <c r="N3311" i="2" s="1"/>
  <c r="L3312" i="2"/>
  <c r="M3312" i="2" s="1"/>
  <c r="N3312" i="2" s="1"/>
  <c r="L3313" i="2"/>
  <c r="M3313" i="2" s="1"/>
  <c r="N3313" i="2" s="1"/>
  <c r="L3314" i="2"/>
  <c r="M3314" i="2" s="1"/>
  <c r="N3314" i="2" s="1"/>
  <c r="L3315" i="2"/>
  <c r="M3315" i="2" s="1"/>
  <c r="N3315" i="2" s="1"/>
  <c r="L3316" i="2"/>
  <c r="M3316" i="2" s="1"/>
  <c r="N3316" i="2" s="1"/>
  <c r="L3317" i="2"/>
  <c r="M3317" i="2" s="1"/>
  <c r="N3317" i="2" s="1"/>
  <c r="L3318" i="2"/>
  <c r="M3318" i="2" s="1"/>
  <c r="N3318" i="2" s="1"/>
  <c r="L3319" i="2"/>
  <c r="M3319" i="2" s="1"/>
  <c r="N3319" i="2" s="1"/>
  <c r="L3320" i="2"/>
  <c r="M3320" i="2" s="1"/>
  <c r="N3320" i="2" s="1"/>
  <c r="L3321" i="2"/>
  <c r="M3321" i="2" s="1"/>
  <c r="N3321" i="2" s="1"/>
  <c r="L3322" i="2"/>
  <c r="M3322" i="2" s="1"/>
  <c r="N3322" i="2" s="1"/>
  <c r="L3323" i="2"/>
  <c r="M3323" i="2" s="1"/>
  <c r="N3323" i="2" s="1"/>
  <c r="L3324" i="2"/>
  <c r="M3324" i="2" s="1"/>
  <c r="N3324" i="2" s="1"/>
  <c r="L3325" i="2"/>
  <c r="M3325" i="2" s="1"/>
  <c r="N3325" i="2" s="1"/>
  <c r="L3326" i="2"/>
  <c r="M3326" i="2" s="1"/>
  <c r="N3326" i="2" s="1"/>
  <c r="L3327" i="2"/>
  <c r="M3327" i="2" s="1"/>
  <c r="N3327" i="2" s="1"/>
  <c r="L3328" i="2"/>
  <c r="M3328" i="2" s="1"/>
  <c r="N3328" i="2" s="1"/>
  <c r="L3329" i="2"/>
  <c r="M3329" i="2" s="1"/>
  <c r="N3329" i="2" s="1"/>
  <c r="L3330" i="2"/>
  <c r="M3330" i="2" s="1"/>
  <c r="N3330" i="2" s="1"/>
  <c r="L3331" i="2"/>
  <c r="M3331" i="2" s="1"/>
  <c r="N3331" i="2" s="1"/>
  <c r="L3332" i="2"/>
  <c r="M3332" i="2" s="1"/>
  <c r="N3332" i="2" s="1"/>
  <c r="L3333" i="2"/>
  <c r="M3333" i="2" s="1"/>
  <c r="N3333" i="2" s="1"/>
  <c r="L3334" i="2"/>
  <c r="M3334" i="2" s="1"/>
  <c r="N3334" i="2" s="1"/>
  <c r="L3335" i="2"/>
  <c r="M3335" i="2" s="1"/>
  <c r="N3335" i="2" s="1"/>
  <c r="L3336" i="2"/>
  <c r="M3336" i="2" s="1"/>
  <c r="N3336" i="2" s="1"/>
  <c r="L3337" i="2"/>
  <c r="M3337" i="2" s="1"/>
  <c r="N3337" i="2" s="1"/>
  <c r="L3338" i="2"/>
  <c r="M3338" i="2" s="1"/>
  <c r="N3338" i="2" s="1"/>
  <c r="L3339" i="2"/>
  <c r="M3339" i="2" s="1"/>
  <c r="N3339" i="2" s="1"/>
  <c r="L3340" i="2"/>
  <c r="M3340" i="2" s="1"/>
  <c r="N3340" i="2" s="1"/>
  <c r="L3341" i="2"/>
  <c r="M3341" i="2" s="1"/>
  <c r="N3341" i="2" s="1"/>
  <c r="L3342" i="2"/>
  <c r="M3342" i="2" s="1"/>
  <c r="N3342" i="2" s="1"/>
  <c r="L3343" i="2"/>
  <c r="M3343" i="2" s="1"/>
  <c r="N3343" i="2" s="1"/>
  <c r="L3344" i="2"/>
  <c r="M3344" i="2" s="1"/>
  <c r="N3344" i="2" s="1"/>
  <c r="L3345" i="2"/>
  <c r="M3345" i="2" s="1"/>
  <c r="N3345" i="2" s="1"/>
  <c r="L3346" i="2"/>
  <c r="M3346" i="2" s="1"/>
  <c r="N3346" i="2" s="1"/>
  <c r="L3347" i="2"/>
  <c r="M3347" i="2" s="1"/>
  <c r="N3347" i="2" s="1"/>
  <c r="L3348" i="2"/>
  <c r="M3348" i="2" s="1"/>
  <c r="N3348" i="2" s="1"/>
  <c r="L3349" i="2"/>
  <c r="M3349" i="2" s="1"/>
  <c r="N3349" i="2" s="1"/>
  <c r="L3350" i="2"/>
  <c r="M3350" i="2" s="1"/>
  <c r="N3350" i="2" s="1"/>
  <c r="L3351" i="2"/>
  <c r="M3351" i="2" s="1"/>
  <c r="N3351" i="2" s="1"/>
  <c r="L3352" i="2"/>
  <c r="M3352" i="2" s="1"/>
  <c r="N3352" i="2" s="1"/>
  <c r="L3353" i="2"/>
  <c r="M3353" i="2" s="1"/>
  <c r="N3353" i="2" s="1"/>
  <c r="L3354" i="2"/>
  <c r="M3354" i="2" s="1"/>
  <c r="N3354" i="2" s="1"/>
  <c r="L3355" i="2"/>
  <c r="M3355" i="2" s="1"/>
  <c r="N3355" i="2" s="1"/>
  <c r="L3356" i="2"/>
  <c r="M3356" i="2" s="1"/>
  <c r="N3356" i="2" s="1"/>
  <c r="L3357" i="2"/>
  <c r="M3357" i="2" s="1"/>
  <c r="N3357" i="2" s="1"/>
  <c r="L3358" i="2"/>
  <c r="M3358" i="2" s="1"/>
  <c r="N3358" i="2" s="1"/>
  <c r="L3359" i="2"/>
  <c r="M3359" i="2" s="1"/>
  <c r="N3359" i="2" s="1"/>
  <c r="L3360" i="2"/>
  <c r="M3360" i="2" s="1"/>
  <c r="N3360" i="2" s="1"/>
  <c r="L3361" i="2"/>
  <c r="M3361" i="2" s="1"/>
  <c r="N3361" i="2" s="1"/>
  <c r="L3362" i="2"/>
  <c r="M3362" i="2" s="1"/>
  <c r="N3362" i="2" s="1"/>
  <c r="L3363" i="2"/>
  <c r="M3363" i="2" s="1"/>
  <c r="N3363" i="2" s="1"/>
  <c r="L3364" i="2"/>
  <c r="M3364" i="2" s="1"/>
  <c r="N3364" i="2" s="1"/>
  <c r="L3365" i="2"/>
  <c r="M3365" i="2" s="1"/>
  <c r="N3365" i="2" s="1"/>
  <c r="L3366" i="2"/>
  <c r="M3366" i="2" s="1"/>
  <c r="N3366" i="2" s="1"/>
  <c r="L3367" i="2"/>
  <c r="M3367" i="2" s="1"/>
  <c r="N3367" i="2" s="1"/>
  <c r="L3368" i="2"/>
  <c r="M3368" i="2" s="1"/>
  <c r="N3368" i="2" s="1"/>
  <c r="L3369" i="2"/>
  <c r="M3369" i="2" s="1"/>
  <c r="N3369" i="2" s="1"/>
  <c r="L3370" i="2"/>
  <c r="M3370" i="2" s="1"/>
  <c r="N3370" i="2" s="1"/>
  <c r="L3371" i="2"/>
  <c r="M3371" i="2" s="1"/>
  <c r="N3371" i="2" s="1"/>
  <c r="L3372" i="2"/>
  <c r="M3372" i="2" s="1"/>
  <c r="N3372" i="2" s="1"/>
  <c r="L3373" i="2"/>
  <c r="M3373" i="2" s="1"/>
  <c r="N3373" i="2" s="1"/>
  <c r="L3374" i="2"/>
  <c r="M3374" i="2" s="1"/>
  <c r="N3374" i="2" s="1"/>
  <c r="L3375" i="2"/>
  <c r="M3375" i="2" s="1"/>
  <c r="N3375" i="2" s="1"/>
  <c r="L3376" i="2"/>
  <c r="M3376" i="2" s="1"/>
  <c r="N3376" i="2" s="1"/>
  <c r="L3377" i="2"/>
  <c r="M3377" i="2" s="1"/>
  <c r="N3377" i="2" s="1"/>
  <c r="L3378" i="2"/>
  <c r="M3378" i="2" s="1"/>
  <c r="N3378" i="2" s="1"/>
  <c r="L3379" i="2"/>
  <c r="M3379" i="2" s="1"/>
  <c r="N3379" i="2" s="1"/>
  <c r="L3380" i="2"/>
  <c r="M3380" i="2" s="1"/>
  <c r="N3380" i="2" s="1"/>
  <c r="L3381" i="2"/>
  <c r="M3381" i="2" s="1"/>
  <c r="N3381" i="2" s="1"/>
  <c r="L3382" i="2"/>
  <c r="M3382" i="2" s="1"/>
  <c r="N3382" i="2" s="1"/>
  <c r="L3383" i="2"/>
  <c r="M3383" i="2" s="1"/>
  <c r="N3383" i="2" s="1"/>
  <c r="L3384" i="2"/>
  <c r="M3384" i="2" s="1"/>
  <c r="N3384" i="2" s="1"/>
  <c r="L3385" i="2"/>
  <c r="M3385" i="2" s="1"/>
  <c r="N3385" i="2" s="1"/>
  <c r="L3386" i="2"/>
  <c r="M3386" i="2" s="1"/>
  <c r="N3386" i="2" s="1"/>
  <c r="L3387" i="2"/>
  <c r="M3387" i="2" s="1"/>
  <c r="N3387" i="2" s="1"/>
  <c r="L3388" i="2"/>
  <c r="M3388" i="2" s="1"/>
  <c r="N3388" i="2" s="1"/>
  <c r="L3389" i="2"/>
  <c r="M3389" i="2" s="1"/>
  <c r="N3389" i="2" s="1"/>
  <c r="L3390" i="2"/>
  <c r="M3390" i="2" s="1"/>
  <c r="N3390" i="2" s="1"/>
  <c r="L3391" i="2"/>
  <c r="M3391" i="2" s="1"/>
  <c r="N3391" i="2" s="1"/>
  <c r="L3392" i="2"/>
  <c r="M3392" i="2" s="1"/>
  <c r="N3392" i="2" s="1"/>
  <c r="L3393" i="2"/>
  <c r="M3393" i="2" s="1"/>
  <c r="N3393" i="2" s="1"/>
  <c r="L3394" i="2"/>
  <c r="M3394" i="2" s="1"/>
  <c r="N3394" i="2" s="1"/>
  <c r="L3395" i="2"/>
  <c r="M3395" i="2" s="1"/>
  <c r="N3395" i="2" s="1"/>
  <c r="L3396" i="2"/>
  <c r="M3396" i="2" s="1"/>
  <c r="N3396" i="2" s="1"/>
  <c r="L3397" i="2"/>
  <c r="M3397" i="2" s="1"/>
  <c r="N3397" i="2" s="1"/>
  <c r="L3398" i="2"/>
  <c r="M3398" i="2" s="1"/>
  <c r="N3398" i="2" s="1"/>
  <c r="L3399" i="2"/>
  <c r="M3399" i="2" s="1"/>
  <c r="N3399" i="2" s="1"/>
  <c r="L3400" i="2"/>
  <c r="M3400" i="2" s="1"/>
  <c r="N3400" i="2" s="1"/>
  <c r="L3401" i="2"/>
  <c r="M3401" i="2" s="1"/>
  <c r="N3401" i="2" s="1"/>
  <c r="L3402" i="2"/>
  <c r="M3402" i="2" s="1"/>
  <c r="N3402" i="2" s="1"/>
  <c r="L3403" i="2"/>
  <c r="M3403" i="2" s="1"/>
  <c r="N3403" i="2" s="1"/>
  <c r="L3404" i="2"/>
  <c r="M3404" i="2" s="1"/>
  <c r="N3404" i="2" s="1"/>
  <c r="L3405" i="2"/>
  <c r="M3405" i="2" s="1"/>
  <c r="N3405" i="2" s="1"/>
  <c r="L3406" i="2"/>
  <c r="M3406" i="2" s="1"/>
  <c r="N3406" i="2" s="1"/>
  <c r="L3407" i="2"/>
  <c r="M3407" i="2" s="1"/>
  <c r="N3407" i="2" s="1"/>
  <c r="L3408" i="2"/>
  <c r="M3408" i="2" s="1"/>
  <c r="N3408" i="2" s="1"/>
  <c r="L3409" i="2"/>
  <c r="M3409" i="2" s="1"/>
  <c r="N3409" i="2" s="1"/>
  <c r="L3410" i="2"/>
  <c r="M3410" i="2" s="1"/>
  <c r="N3410" i="2" s="1"/>
  <c r="L3411" i="2"/>
  <c r="M3411" i="2" s="1"/>
  <c r="N3411" i="2" s="1"/>
  <c r="L3412" i="2"/>
  <c r="M3412" i="2" s="1"/>
  <c r="N3412" i="2" s="1"/>
  <c r="L3413" i="2"/>
  <c r="M3413" i="2" s="1"/>
  <c r="N3413" i="2" s="1"/>
  <c r="L3414" i="2"/>
  <c r="M3414" i="2" s="1"/>
  <c r="N3414" i="2" s="1"/>
  <c r="L3415" i="2"/>
  <c r="M3415" i="2" s="1"/>
  <c r="N3415" i="2" s="1"/>
  <c r="L3416" i="2"/>
  <c r="M3416" i="2" s="1"/>
  <c r="N3416" i="2" s="1"/>
  <c r="L3417" i="2"/>
  <c r="M3417" i="2" s="1"/>
  <c r="N3417" i="2" s="1"/>
  <c r="L3418" i="2"/>
  <c r="M3418" i="2" s="1"/>
  <c r="N3418" i="2" s="1"/>
  <c r="L3419" i="2"/>
  <c r="M3419" i="2" s="1"/>
  <c r="N3419" i="2" s="1"/>
  <c r="L3420" i="2"/>
  <c r="M3420" i="2" s="1"/>
  <c r="N3420" i="2" s="1"/>
  <c r="L3421" i="2"/>
  <c r="M3421" i="2" s="1"/>
  <c r="N3421" i="2" s="1"/>
  <c r="L3422" i="2"/>
  <c r="M3422" i="2" s="1"/>
  <c r="N3422" i="2" s="1"/>
  <c r="L3423" i="2"/>
  <c r="M3423" i="2" s="1"/>
  <c r="N3423" i="2" s="1"/>
  <c r="L3424" i="2"/>
  <c r="M3424" i="2" s="1"/>
  <c r="N3424" i="2" s="1"/>
  <c r="L3425" i="2"/>
  <c r="M3425" i="2" s="1"/>
  <c r="N3425" i="2" s="1"/>
  <c r="L3426" i="2"/>
  <c r="M3426" i="2" s="1"/>
  <c r="N3426" i="2" s="1"/>
  <c r="L3427" i="2"/>
  <c r="M3427" i="2" s="1"/>
  <c r="N3427" i="2" s="1"/>
  <c r="L3428" i="2"/>
  <c r="M3428" i="2" s="1"/>
  <c r="N3428" i="2" s="1"/>
  <c r="L3429" i="2"/>
  <c r="M3429" i="2" s="1"/>
  <c r="N3429" i="2" s="1"/>
  <c r="L3430" i="2"/>
  <c r="M3430" i="2" s="1"/>
  <c r="N3430" i="2" s="1"/>
  <c r="L3431" i="2"/>
  <c r="M3431" i="2" s="1"/>
  <c r="N3431" i="2" s="1"/>
  <c r="L3432" i="2"/>
  <c r="M3432" i="2" s="1"/>
  <c r="N3432" i="2" s="1"/>
  <c r="L3433" i="2"/>
  <c r="M3433" i="2" s="1"/>
  <c r="N3433" i="2" s="1"/>
  <c r="L3434" i="2"/>
  <c r="M3434" i="2" s="1"/>
  <c r="N3434" i="2" s="1"/>
  <c r="L3435" i="2"/>
  <c r="M3435" i="2" s="1"/>
  <c r="N3435" i="2" s="1"/>
  <c r="L3436" i="2"/>
  <c r="M3436" i="2" s="1"/>
  <c r="N3436" i="2" s="1"/>
  <c r="L3437" i="2"/>
  <c r="M3437" i="2" s="1"/>
  <c r="N3437" i="2" s="1"/>
  <c r="L3438" i="2"/>
  <c r="M3438" i="2" s="1"/>
  <c r="N3438" i="2" s="1"/>
  <c r="L3439" i="2"/>
  <c r="M3439" i="2" s="1"/>
  <c r="N3439" i="2" s="1"/>
  <c r="L3440" i="2"/>
  <c r="M3440" i="2" s="1"/>
  <c r="N3440" i="2" s="1"/>
  <c r="L3441" i="2"/>
  <c r="M3441" i="2" s="1"/>
  <c r="N3441" i="2" s="1"/>
  <c r="L3442" i="2"/>
  <c r="M3442" i="2" s="1"/>
  <c r="N3442" i="2" s="1"/>
  <c r="L3443" i="2"/>
  <c r="M3443" i="2" s="1"/>
  <c r="N3443" i="2" s="1"/>
  <c r="L3444" i="2"/>
  <c r="M3444" i="2" s="1"/>
  <c r="N3444" i="2" s="1"/>
  <c r="L3445" i="2"/>
  <c r="M3445" i="2" s="1"/>
  <c r="N3445" i="2" s="1"/>
  <c r="L3446" i="2"/>
  <c r="M3446" i="2" s="1"/>
  <c r="N3446" i="2" s="1"/>
  <c r="L3447" i="2"/>
  <c r="M3447" i="2" s="1"/>
  <c r="N3447" i="2" s="1"/>
  <c r="L3448" i="2"/>
  <c r="M3448" i="2" s="1"/>
  <c r="N3448" i="2" s="1"/>
  <c r="L3449" i="2"/>
  <c r="M3449" i="2" s="1"/>
  <c r="N3449" i="2" s="1"/>
  <c r="L3450" i="2"/>
  <c r="M3450" i="2" s="1"/>
  <c r="N3450" i="2" s="1"/>
  <c r="L3451" i="2"/>
  <c r="M3451" i="2" s="1"/>
  <c r="N3451" i="2" s="1"/>
  <c r="L3452" i="2"/>
  <c r="M3452" i="2" s="1"/>
  <c r="N3452" i="2" s="1"/>
  <c r="L3453" i="2"/>
  <c r="M3453" i="2" s="1"/>
  <c r="N3453" i="2" s="1"/>
  <c r="L3454" i="2"/>
  <c r="M3454" i="2" s="1"/>
  <c r="N3454" i="2" s="1"/>
  <c r="L3455" i="2"/>
  <c r="M3455" i="2" s="1"/>
  <c r="N3455" i="2" s="1"/>
  <c r="L3456" i="2"/>
  <c r="M3456" i="2" s="1"/>
  <c r="N3456" i="2" s="1"/>
  <c r="L3457" i="2"/>
  <c r="M3457" i="2" s="1"/>
  <c r="N3457" i="2" s="1"/>
  <c r="L3458" i="2"/>
  <c r="M3458" i="2" s="1"/>
  <c r="N3458" i="2" s="1"/>
  <c r="L3459" i="2"/>
  <c r="M3459" i="2" s="1"/>
  <c r="N3459" i="2" s="1"/>
  <c r="L3460" i="2"/>
  <c r="M3460" i="2" s="1"/>
  <c r="N3460" i="2" s="1"/>
  <c r="L3461" i="2"/>
  <c r="M3461" i="2" s="1"/>
  <c r="N3461" i="2" s="1"/>
  <c r="L3462" i="2"/>
  <c r="M3462" i="2" s="1"/>
  <c r="N3462" i="2" s="1"/>
  <c r="L3463" i="2"/>
  <c r="M3463" i="2" s="1"/>
  <c r="N3463" i="2" s="1"/>
  <c r="L3464" i="2"/>
  <c r="M3464" i="2" s="1"/>
  <c r="N3464" i="2" s="1"/>
  <c r="L3465" i="2"/>
  <c r="M3465" i="2" s="1"/>
  <c r="N3465" i="2" s="1"/>
  <c r="L3466" i="2"/>
  <c r="M3466" i="2" s="1"/>
  <c r="N3466" i="2" s="1"/>
  <c r="L3467" i="2"/>
  <c r="M3467" i="2" s="1"/>
  <c r="N3467" i="2" s="1"/>
  <c r="L3468" i="2"/>
  <c r="M3468" i="2" s="1"/>
  <c r="N3468" i="2" s="1"/>
  <c r="L3469" i="2"/>
  <c r="M3469" i="2" s="1"/>
  <c r="N3469" i="2" s="1"/>
  <c r="L3470" i="2"/>
  <c r="M3470" i="2" s="1"/>
  <c r="N3470" i="2" s="1"/>
  <c r="L3471" i="2"/>
  <c r="M3471" i="2" s="1"/>
  <c r="N3471" i="2" s="1"/>
  <c r="L3472" i="2"/>
  <c r="M3472" i="2" s="1"/>
  <c r="N3472" i="2" s="1"/>
  <c r="L3473" i="2"/>
  <c r="M3473" i="2" s="1"/>
  <c r="N3473" i="2" s="1"/>
  <c r="L3474" i="2"/>
  <c r="M3474" i="2" s="1"/>
  <c r="N3474" i="2" s="1"/>
  <c r="L3475" i="2"/>
  <c r="M3475" i="2" s="1"/>
  <c r="N3475" i="2" s="1"/>
  <c r="L3476" i="2"/>
  <c r="M3476" i="2" s="1"/>
  <c r="N3476" i="2" s="1"/>
  <c r="L3477" i="2"/>
  <c r="M3477" i="2" s="1"/>
  <c r="N3477" i="2" s="1"/>
  <c r="L3478" i="2"/>
  <c r="M3478" i="2" s="1"/>
  <c r="N3478" i="2" s="1"/>
  <c r="L3479" i="2"/>
  <c r="M3479" i="2" s="1"/>
  <c r="N3479" i="2" s="1"/>
  <c r="L3480" i="2"/>
  <c r="M3480" i="2" s="1"/>
  <c r="N3480" i="2" s="1"/>
  <c r="L3481" i="2"/>
  <c r="M3481" i="2" s="1"/>
  <c r="N3481" i="2" s="1"/>
  <c r="L3482" i="2"/>
  <c r="M3482" i="2" s="1"/>
  <c r="N3482" i="2" s="1"/>
  <c r="L3483" i="2"/>
  <c r="M3483" i="2" s="1"/>
  <c r="N3483" i="2" s="1"/>
  <c r="L3484" i="2"/>
  <c r="M3484" i="2" s="1"/>
  <c r="N3484" i="2" s="1"/>
  <c r="L3485" i="2"/>
  <c r="M3485" i="2" s="1"/>
  <c r="N3485" i="2" s="1"/>
  <c r="L3486" i="2"/>
  <c r="M3486" i="2" s="1"/>
  <c r="N3486" i="2" s="1"/>
  <c r="L3487" i="2"/>
  <c r="M3487" i="2" s="1"/>
  <c r="N3487" i="2" s="1"/>
  <c r="L3488" i="2"/>
  <c r="M3488" i="2" s="1"/>
  <c r="N3488" i="2" s="1"/>
  <c r="L3489" i="2"/>
  <c r="M3489" i="2" s="1"/>
  <c r="N3489" i="2" s="1"/>
  <c r="L3490" i="2"/>
  <c r="M3490" i="2" s="1"/>
  <c r="N3490" i="2" s="1"/>
  <c r="L3491" i="2"/>
  <c r="M3491" i="2" s="1"/>
  <c r="N3491" i="2" s="1"/>
  <c r="L3492" i="2"/>
  <c r="M3492" i="2" s="1"/>
  <c r="N3492" i="2" s="1"/>
  <c r="L3493" i="2"/>
  <c r="M3493" i="2" s="1"/>
  <c r="N3493" i="2" s="1"/>
  <c r="L3494" i="2"/>
  <c r="M3494" i="2" s="1"/>
  <c r="N3494" i="2" s="1"/>
  <c r="L3495" i="2"/>
  <c r="M3495" i="2" s="1"/>
  <c r="N3495" i="2" s="1"/>
  <c r="L3496" i="2"/>
  <c r="M3496" i="2" s="1"/>
  <c r="N3496" i="2" s="1"/>
  <c r="L3497" i="2"/>
  <c r="M3497" i="2" s="1"/>
  <c r="N3497" i="2" s="1"/>
  <c r="L3498" i="2"/>
  <c r="M3498" i="2" s="1"/>
  <c r="N3498" i="2" s="1"/>
  <c r="L3499" i="2"/>
  <c r="M3499" i="2" s="1"/>
  <c r="N3499" i="2" s="1"/>
  <c r="L3500" i="2"/>
  <c r="M3500" i="2" s="1"/>
  <c r="N3500" i="2" s="1"/>
  <c r="L3501" i="2"/>
  <c r="M3501" i="2" s="1"/>
  <c r="N3501" i="2" s="1"/>
  <c r="L3502" i="2"/>
  <c r="M3502" i="2" s="1"/>
  <c r="N3502" i="2" s="1"/>
  <c r="L3503" i="2"/>
  <c r="M3503" i="2" s="1"/>
  <c r="N3503" i="2" s="1"/>
  <c r="L3504" i="2"/>
  <c r="M3504" i="2" s="1"/>
  <c r="N3504" i="2" s="1"/>
  <c r="L3505" i="2"/>
  <c r="M3505" i="2" s="1"/>
  <c r="N3505" i="2" s="1"/>
  <c r="L3506" i="2"/>
  <c r="M3506" i="2" s="1"/>
  <c r="N3506" i="2" s="1"/>
  <c r="L3507" i="2"/>
  <c r="M3507" i="2" s="1"/>
  <c r="N3507" i="2" s="1"/>
  <c r="L3508" i="2"/>
  <c r="M3508" i="2" s="1"/>
  <c r="N3508" i="2" s="1"/>
  <c r="L3509" i="2"/>
  <c r="M3509" i="2" s="1"/>
  <c r="N3509" i="2" s="1"/>
  <c r="L3510" i="2"/>
  <c r="M3510" i="2" s="1"/>
  <c r="N3510" i="2" s="1"/>
  <c r="L3511" i="2"/>
  <c r="M3511" i="2" s="1"/>
  <c r="N3511" i="2" s="1"/>
  <c r="L3512" i="2"/>
  <c r="M3512" i="2" s="1"/>
  <c r="N3512" i="2" s="1"/>
  <c r="L3513" i="2"/>
  <c r="M3513" i="2" s="1"/>
  <c r="N3513" i="2" s="1"/>
  <c r="L3514" i="2"/>
  <c r="M3514" i="2" s="1"/>
  <c r="N3514" i="2" s="1"/>
  <c r="L3515" i="2"/>
  <c r="M3515" i="2" s="1"/>
  <c r="N3515" i="2" s="1"/>
  <c r="L3516" i="2"/>
  <c r="M3516" i="2" s="1"/>
  <c r="N3516" i="2" s="1"/>
  <c r="L3517" i="2"/>
  <c r="M3517" i="2" s="1"/>
  <c r="N3517" i="2" s="1"/>
  <c r="L3518" i="2"/>
  <c r="M3518" i="2" s="1"/>
  <c r="N3518" i="2" s="1"/>
  <c r="L3519" i="2"/>
  <c r="M3519" i="2" s="1"/>
  <c r="N3519" i="2" s="1"/>
  <c r="L3520" i="2"/>
  <c r="M3520" i="2" s="1"/>
  <c r="N3520" i="2" s="1"/>
  <c r="L3521" i="2"/>
  <c r="M3521" i="2" s="1"/>
  <c r="N3521" i="2" s="1"/>
  <c r="L3522" i="2"/>
  <c r="M3522" i="2" s="1"/>
  <c r="N3522" i="2" s="1"/>
  <c r="L3523" i="2"/>
  <c r="M3523" i="2" s="1"/>
  <c r="N3523" i="2" s="1"/>
  <c r="L3524" i="2"/>
  <c r="M3524" i="2" s="1"/>
  <c r="N3524" i="2" s="1"/>
  <c r="L3525" i="2"/>
  <c r="M3525" i="2" s="1"/>
  <c r="N3525" i="2" s="1"/>
  <c r="L3526" i="2"/>
  <c r="M3526" i="2" s="1"/>
  <c r="N3526" i="2" s="1"/>
  <c r="L3527" i="2"/>
  <c r="M3527" i="2" s="1"/>
  <c r="N3527" i="2" s="1"/>
  <c r="L3528" i="2"/>
  <c r="M3528" i="2" s="1"/>
  <c r="N3528" i="2" s="1"/>
  <c r="L3529" i="2"/>
  <c r="M3529" i="2" s="1"/>
  <c r="N3529" i="2" s="1"/>
  <c r="L3530" i="2"/>
  <c r="M3530" i="2" s="1"/>
  <c r="N3530" i="2" s="1"/>
  <c r="L3531" i="2"/>
  <c r="M3531" i="2" s="1"/>
  <c r="N3531" i="2" s="1"/>
  <c r="L3532" i="2"/>
  <c r="M3532" i="2" s="1"/>
  <c r="N3532" i="2" s="1"/>
  <c r="L3533" i="2"/>
  <c r="M3533" i="2" s="1"/>
  <c r="N3533" i="2" s="1"/>
  <c r="L3534" i="2"/>
  <c r="M3534" i="2" s="1"/>
  <c r="N3534" i="2" s="1"/>
  <c r="L3535" i="2"/>
  <c r="M3535" i="2" s="1"/>
  <c r="N3535" i="2" s="1"/>
  <c r="L3536" i="2"/>
  <c r="M3536" i="2" s="1"/>
  <c r="N3536" i="2" s="1"/>
  <c r="L3537" i="2"/>
  <c r="M3537" i="2" s="1"/>
  <c r="N3537" i="2" s="1"/>
  <c r="L3538" i="2"/>
  <c r="M3538" i="2" s="1"/>
  <c r="N3538" i="2" s="1"/>
  <c r="L3539" i="2"/>
  <c r="M3539" i="2" s="1"/>
  <c r="N3539" i="2" s="1"/>
  <c r="L3540" i="2"/>
  <c r="M3540" i="2" s="1"/>
  <c r="N3540" i="2" s="1"/>
  <c r="L3541" i="2"/>
  <c r="M3541" i="2" s="1"/>
  <c r="N3541" i="2" s="1"/>
  <c r="L3542" i="2"/>
  <c r="M3542" i="2" s="1"/>
  <c r="N3542" i="2" s="1"/>
  <c r="L3543" i="2"/>
  <c r="M3543" i="2" s="1"/>
  <c r="N3543" i="2" s="1"/>
  <c r="L3544" i="2"/>
  <c r="M3544" i="2" s="1"/>
  <c r="N3544" i="2" s="1"/>
  <c r="L3545" i="2"/>
  <c r="M3545" i="2" s="1"/>
  <c r="N3545" i="2" s="1"/>
  <c r="L3546" i="2"/>
  <c r="M3546" i="2" s="1"/>
  <c r="N3546" i="2" s="1"/>
  <c r="L3547" i="2"/>
  <c r="M3547" i="2" s="1"/>
  <c r="N3547" i="2" s="1"/>
  <c r="L3548" i="2"/>
  <c r="M3548" i="2" s="1"/>
  <c r="N3548" i="2" s="1"/>
  <c r="L3549" i="2"/>
  <c r="M3549" i="2" s="1"/>
  <c r="N3549" i="2" s="1"/>
  <c r="L3550" i="2"/>
  <c r="M3550" i="2" s="1"/>
  <c r="N3550" i="2" s="1"/>
  <c r="L3551" i="2"/>
  <c r="M3551" i="2" s="1"/>
  <c r="N3551" i="2" s="1"/>
  <c r="L3552" i="2"/>
  <c r="M3552" i="2" s="1"/>
  <c r="N3552" i="2" s="1"/>
  <c r="L3553" i="2"/>
  <c r="M3553" i="2" s="1"/>
  <c r="N3553" i="2" s="1"/>
  <c r="L3554" i="2"/>
  <c r="M3554" i="2" s="1"/>
  <c r="N3554" i="2" s="1"/>
  <c r="L3555" i="2"/>
  <c r="M3555" i="2" s="1"/>
  <c r="N3555" i="2" s="1"/>
  <c r="L3556" i="2"/>
  <c r="M3556" i="2" s="1"/>
  <c r="N3556" i="2" s="1"/>
  <c r="L3557" i="2"/>
  <c r="M3557" i="2" s="1"/>
  <c r="N3557" i="2" s="1"/>
  <c r="L3558" i="2"/>
  <c r="M3558" i="2" s="1"/>
  <c r="N3558" i="2" s="1"/>
  <c r="L3559" i="2"/>
  <c r="M3559" i="2" s="1"/>
  <c r="N3559" i="2" s="1"/>
  <c r="L3560" i="2"/>
  <c r="M3560" i="2" s="1"/>
  <c r="N3560" i="2" s="1"/>
  <c r="L3561" i="2"/>
  <c r="M3561" i="2" s="1"/>
  <c r="N3561" i="2" s="1"/>
  <c r="L3562" i="2"/>
  <c r="M3562" i="2" s="1"/>
  <c r="N3562" i="2" s="1"/>
  <c r="L3563" i="2"/>
  <c r="M3563" i="2" s="1"/>
  <c r="N3563" i="2" s="1"/>
  <c r="L3564" i="2"/>
  <c r="M3564" i="2" s="1"/>
  <c r="N3564" i="2" s="1"/>
  <c r="L3565" i="2"/>
  <c r="M3565" i="2" s="1"/>
  <c r="N3565" i="2" s="1"/>
  <c r="L3566" i="2"/>
  <c r="M3566" i="2" s="1"/>
  <c r="N3566" i="2" s="1"/>
  <c r="L3567" i="2"/>
  <c r="M3567" i="2" s="1"/>
  <c r="N3567" i="2" s="1"/>
  <c r="L3568" i="2"/>
  <c r="M3568" i="2" s="1"/>
  <c r="N3568" i="2" s="1"/>
  <c r="L3569" i="2"/>
  <c r="M3569" i="2" s="1"/>
  <c r="N3569" i="2" s="1"/>
  <c r="L3570" i="2"/>
  <c r="M3570" i="2" s="1"/>
  <c r="N3570" i="2" s="1"/>
  <c r="L3571" i="2"/>
  <c r="M3571" i="2" s="1"/>
  <c r="N3571" i="2" s="1"/>
  <c r="L3572" i="2"/>
  <c r="M3572" i="2" s="1"/>
  <c r="N3572" i="2" s="1"/>
  <c r="L3573" i="2"/>
  <c r="M3573" i="2" s="1"/>
  <c r="N3573" i="2" s="1"/>
  <c r="L3574" i="2"/>
  <c r="M3574" i="2" s="1"/>
  <c r="N3574" i="2" s="1"/>
  <c r="L3575" i="2"/>
  <c r="M3575" i="2" s="1"/>
  <c r="N3575" i="2" s="1"/>
  <c r="L3576" i="2"/>
  <c r="M3576" i="2" s="1"/>
  <c r="N3576" i="2" s="1"/>
  <c r="L3577" i="2"/>
  <c r="M3577" i="2" s="1"/>
  <c r="N3577" i="2" s="1"/>
  <c r="L3578" i="2"/>
  <c r="M3578" i="2" s="1"/>
  <c r="N3578" i="2" s="1"/>
  <c r="L3579" i="2"/>
  <c r="M3579" i="2" s="1"/>
  <c r="N3579" i="2" s="1"/>
  <c r="L3580" i="2"/>
  <c r="M3580" i="2" s="1"/>
  <c r="N3580" i="2" s="1"/>
  <c r="L3581" i="2"/>
  <c r="M3581" i="2" s="1"/>
  <c r="N3581" i="2" s="1"/>
  <c r="L3582" i="2"/>
  <c r="M3582" i="2" s="1"/>
  <c r="N3582" i="2" s="1"/>
  <c r="L3583" i="2"/>
  <c r="M3583" i="2" s="1"/>
  <c r="N3583" i="2" s="1"/>
  <c r="L3584" i="2"/>
  <c r="M3584" i="2" s="1"/>
  <c r="N3584" i="2" s="1"/>
  <c r="L3585" i="2"/>
  <c r="M3585" i="2" s="1"/>
  <c r="N3585" i="2" s="1"/>
  <c r="L3586" i="2"/>
  <c r="M3586" i="2" s="1"/>
  <c r="N3586" i="2" s="1"/>
  <c r="L3587" i="2"/>
  <c r="M3587" i="2" s="1"/>
  <c r="N3587" i="2" s="1"/>
  <c r="L3588" i="2"/>
  <c r="M3588" i="2" s="1"/>
  <c r="N3588" i="2" s="1"/>
  <c r="L3589" i="2"/>
  <c r="M3589" i="2" s="1"/>
  <c r="N3589" i="2" s="1"/>
  <c r="L3590" i="2"/>
  <c r="M3590" i="2" s="1"/>
  <c r="N3590" i="2" s="1"/>
  <c r="L3591" i="2"/>
  <c r="M3591" i="2" s="1"/>
  <c r="N3591" i="2" s="1"/>
  <c r="L3592" i="2"/>
  <c r="M3592" i="2" s="1"/>
  <c r="N3592" i="2" s="1"/>
  <c r="L3593" i="2"/>
  <c r="M3593" i="2" s="1"/>
  <c r="N3593" i="2" s="1"/>
  <c r="L3594" i="2"/>
  <c r="M3594" i="2" s="1"/>
  <c r="N3594" i="2" s="1"/>
  <c r="L3595" i="2"/>
  <c r="M3595" i="2" s="1"/>
  <c r="N3595" i="2" s="1"/>
  <c r="L3596" i="2"/>
  <c r="M3596" i="2" s="1"/>
  <c r="N3596" i="2" s="1"/>
  <c r="L3597" i="2"/>
  <c r="M3597" i="2" s="1"/>
  <c r="N3597" i="2" s="1"/>
  <c r="L3598" i="2"/>
  <c r="M3598" i="2" s="1"/>
  <c r="N3598" i="2" s="1"/>
  <c r="L3599" i="2"/>
  <c r="M3599" i="2" s="1"/>
  <c r="N3599" i="2" s="1"/>
  <c r="L3600" i="2"/>
  <c r="M3600" i="2" s="1"/>
  <c r="N3600" i="2" s="1"/>
  <c r="L3601" i="2"/>
  <c r="M3601" i="2" s="1"/>
  <c r="N3601" i="2" s="1"/>
  <c r="L3602" i="2"/>
  <c r="M3602" i="2" s="1"/>
  <c r="N3602" i="2" s="1"/>
  <c r="L3603" i="2"/>
  <c r="M3603" i="2" s="1"/>
  <c r="N3603" i="2" s="1"/>
  <c r="L3604" i="2"/>
  <c r="M3604" i="2" s="1"/>
  <c r="N3604" i="2" s="1"/>
  <c r="L3605" i="2"/>
  <c r="M3605" i="2" s="1"/>
  <c r="N3605" i="2" s="1"/>
  <c r="L3606" i="2"/>
  <c r="M3606" i="2" s="1"/>
  <c r="N3606" i="2" s="1"/>
  <c r="L3607" i="2"/>
  <c r="M3607" i="2" s="1"/>
  <c r="N3607" i="2" s="1"/>
  <c r="L3608" i="2"/>
  <c r="M3608" i="2" s="1"/>
  <c r="N3608" i="2" s="1"/>
  <c r="L3609" i="2"/>
  <c r="M3609" i="2" s="1"/>
  <c r="N3609" i="2" s="1"/>
  <c r="L3610" i="2"/>
  <c r="M3610" i="2" s="1"/>
  <c r="N3610" i="2" s="1"/>
  <c r="L3611" i="2"/>
  <c r="M3611" i="2" s="1"/>
  <c r="N3611" i="2" s="1"/>
  <c r="L3612" i="2"/>
  <c r="M3612" i="2" s="1"/>
  <c r="N3612" i="2" s="1"/>
  <c r="L3613" i="2"/>
  <c r="M3613" i="2" s="1"/>
  <c r="N3613" i="2" s="1"/>
  <c r="L3614" i="2"/>
  <c r="M3614" i="2" s="1"/>
  <c r="N3614" i="2" s="1"/>
  <c r="L3615" i="2"/>
  <c r="M3615" i="2" s="1"/>
  <c r="N3615" i="2" s="1"/>
  <c r="L3616" i="2"/>
  <c r="M3616" i="2" s="1"/>
  <c r="N3616" i="2" s="1"/>
  <c r="L3617" i="2"/>
  <c r="M3617" i="2" s="1"/>
  <c r="N3617" i="2" s="1"/>
  <c r="L3618" i="2"/>
  <c r="M3618" i="2" s="1"/>
  <c r="N3618" i="2" s="1"/>
  <c r="L3619" i="2"/>
  <c r="M3619" i="2" s="1"/>
  <c r="N3619" i="2" s="1"/>
  <c r="L3620" i="2"/>
  <c r="M3620" i="2" s="1"/>
  <c r="N3620" i="2" s="1"/>
  <c r="L3621" i="2"/>
  <c r="M3621" i="2" s="1"/>
  <c r="N3621" i="2" s="1"/>
  <c r="L3622" i="2"/>
  <c r="M3622" i="2" s="1"/>
  <c r="N3622" i="2" s="1"/>
  <c r="L3623" i="2"/>
  <c r="M3623" i="2" s="1"/>
  <c r="N3623" i="2" s="1"/>
  <c r="L3624" i="2"/>
  <c r="M3624" i="2" s="1"/>
  <c r="N3624" i="2" s="1"/>
  <c r="L3625" i="2"/>
  <c r="M3625" i="2" s="1"/>
  <c r="N3625" i="2" s="1"/>
  <c r="L3626" i="2"/>
  <c r="M3626" i="2" s="1"/>
  <c r="N3626" i="2" s="1"/>
  <c r="L3627" i="2"/>
  <c r="M3627" i="2" s="1"/>
  <c r="N3627" i="2" s="1"/>
  <c r="L3628" i="2"/>
  <c r="M3628" i="2" s="1"/>
  <c r="N3628" i="2" s="1"/>
  <c r="L3629" i="2"/>
  <c r="M3629" i="2" s="1"/>
  <c r="N3629" i="2" s="1"/>
  <c r="L3630" i="2"/>
  <c r="M3630" i="2" s="1"/>
  <c r="N3630" i="2" s="1"/>
  <c r="L3631" i="2"/>
  <c r="M3631" i="2" s="1"/>
  <c r="N3631" i="2" s="1"/>
  <c r="L3632" i="2"/>
  <c r="M3632" i="2" s="1"/>
  <c r="N3632" i="2" s="1"/>
  <c r="L3633" i="2"/>
  <c r="M3633" i="2" s="1"/>
  <c r="N3633" i="2" s="1"/>
  <c r="L3634" i="2"/>
  <c r="M3634" i="2" s="1"/>
  <c r="N3634" i="2" s="1"/>
  <c r="L3635" i="2"/>
  <c r="M3635" i="2" s="1"/>
  <c r="N3635" i="2" s="1"/>
  <c r="L3636" i="2"/>
  <c r="M3636" i="2" s="1"/>
  <c r="N3636" i="2" s="1"/>
  <c r="L3637" i="2"/>
  <c r="M3637" i="2" s="1"/>
  <c r="N3637" i="2" s="1"/>
  <c r="L2" i="2"/>
  <c r="M2" i="2" s="1"/>
  <c r="N2" i="2" s="1"/>
  <c r="K3" i="2"/>
  <c r="T3" i="2" s="1"/>
  <c r="K4" i="2"/>
  <c r="T4" i="2" s="1"/>
  <c r="K5" i="2"/>
  <c r="T5" i="2" s="1"/>
  <c r="K6" i="2"/>
  <c r="T6" i="2" s="1"/>
  <c r="K7" i="2"/>
  <c r="T7" i="2" s="1"/>
  <c r="K8" i="2"/>
  <c r="T8" i="2" s="1"/>
  <c r="K9" i="2"/>
  <c r="T9" i="2" s="1"/>
  <c r="K10" i="2"/>
  <c r="T10" i="2" s="1"/>
  <c r="K11" i="2"/>
  <c r="T11" i="2" s="1"/>
  <c r="K12" i="2"/>
  <c r="T12" i="2" s="1"/>
  <c r="K13" i="2"/>
  <c r="T13" i="2" s="1"/>
  <c r="K14" i="2"/>
  <c r="T14" i="2" s="1"/>
  <c r="K15" i="2"/>
  <c r="T15" i="2" s="1"/>
  <c r="K16" i="2"/>
  <c r="T16" i="2" s="1"/>
  <c r="K17" i="2"/>
  <c r="T17" i="2" s="1"/>
  <c r="K18" i="2"/>
  <c r="T18" i="2" s="1"/>
  <c r="K19" i="2"/>
  <c r="T19" i="2" s="1"/>
  <c r="K20" i="2"/>
  <c r="T20" i="2" s="1"/>
  <c r="K21" i="2"/>
  <c r="T21" i="2" s="1"/>
  <c r="K22" i="2"/>
  <c r="T22" i="2" s="1"/>
  <c r="K23" i="2"/>
  <c r="T23" i="2" s="1"/>
  <c r="K24" i="2"/>
  <c r="T24" i="2" s="1"/>
  <c r="K25" i="2"/>
  <c r="T25" i="2" s="1"/>
  <c r="K26" i="2"/>
  <c r="T26" i="2" s="1"/>
  <c r="K27" i="2"/>
  <c r="T27" i="2" s="1"/>
  <c r="K28" i="2"/>
  <c r="T28" i="2" s="1"/>
  <c r="K29" i="2"/>
  <c r="T29" i="2" s="1"/>
  <c r="K30" i="2"/>
  <c r="T30" i="2" s="1"/>
  <c r="K31" i="2"/>
  <c r="T31" i="2" s="1"/>
  <c r="K32" i="2"/>
  <c r="T32" i="2" s="1"/>
  <c r="K33" i="2"/>
  <c r="T33" i="2" s="1"/>
  <c r="K34" i="2"/>
  <c r="T34" i="2" s="1"/>
  <c r="K35" i="2"/>
  <c r="T35" i="2" s="1"/>
  <c r="K36" i="2"/>
  <c r="T36" i="2" s="1"/>
  <c r="K37" i="2"/>
  <c r="T37" i="2" s="1"/>
  <c r="K38" i="2"/>
  <c r="T38" i="2" s="1"/>
  <c r="K39" i="2"/>
  <c r="T39" i="2" s="1"/>
  <c r="K40" i="2"/>
  <c r="T40" i="2" s="1"/>
  <c r="K41" i="2"/>
  <c r="T41" i="2" s="1"/>
  <c r="K42" i="2"/>
  <c r="T42" i="2" s="1"/>
  <c r="K43" i="2"/>
  <c r="T43" i="2" s="1"/>
  <c r="K44" i="2"/>
  <c r="T44" i="2" s="1"/>
  <c r="K45" i="2"/>
  <c r="T45" i="2" s="1"/>
  <c r="K46" i="2"/>
  <c r="T46" i="2" s="1"/>
  <c r="K47" i="2"/>
  <c r="T47" i="2" s="1"/>
  <c r="K48" i="2"/>
  <c r="T48" i="2" s="1"/>
  <c r="K49" i="2"/>
  <c r="T49" i="2" s="1"/>
  <c r="K50" i="2"/>
  <c r="T50" i="2" s="1"/>
  <c r="K51" i="2"/>
  <c r="T51" i="2" s="1"/>
  <c r="K52" i="2"/>
  <c r="T52" i="2" s="1"/>
  <c r="K53" i="2"/>
  <c r="T53" i="2" s="1"/>
  <c r="K54" i="2"/>
  <c r="T54" i="2" s="1"/>
  <c r="K55" i="2"/>
  <c r="T55" i="2" s="1"/>
  <c r="K56" i="2"/>
  <c r="T56" i="2" s="1"/>
  <c r="K57" i="2"/>
  <c r="T57" i="2" s="1"/>
  <c r="K58" i="2"/>
  <c r="T58" i="2" s="1"/>
  <c r="K59" i="2"/>
  <c r="T59" i="2" s="1"/>
  <c r="K60" i="2"/>
  <c r="T60" i="2" s="1"/>
  <c r="K61" i="2"/>
  <c r="T61" i="2" s="1"/>
  <c r="K62" i="2"/>
  <c r="T62" i="2" s="1"/>
  <c r="K63" i="2"/>
  <c r="T63" i="2" s="1"/>
  <c r="K64" i="2"/>
  <c r="T64" i="2" s="1"/>
  <c r="K65" i="2"/>
  <c r="T65" i="2" s="1"/>
  <c r="K66" i="2"/>
  <c r="T66" i="2" s="1"/>
  <c r="K67" i="2"/>
  <c r="T67" i="2" s="1"/>
  <c r="K68" i="2"/>
  <c r="T68" i="2" s="1"/>
  <c r="K69" i="2"/>
  <c r="T69" i="2" s="1"/>
  <c r="K70" i="2"/>
  <c r="T70" i="2" s="1"/>
  <c r="K71" i="2"/>
  <c r="T71" i="2" s="1"/>
  <c r="K72" i="2"/>
  <c r="T72" i="2" s="1"/>
  <c r="K73" i="2"/>
  <c r="T73" i="2" s="1"/>
  <c r="K74" i="2"/>
  <c r="T74" i="2" s="1"/>
  <c r="K75" i="2"/>
  <c r="T75" i="2" s="1"/>
  <c r="K76" i="2"/>
  <c r="T76" i="2" s="1"/>
  <c r="K77" i="2"/>
  <c r="T77" i="2" s="1"/>
  <c r="K78" i="2"/>
  <c r="T78" i="2" s="1"/>
  <c r="K79" i="2"/>
  <c r="T79" i="2" s="1"/>
  <c r="K80" i="2"/>
  <c r="T80" i="2" s="1"/>
  <c r="K81" i="2"/>
  <c r="T81" i="2" s="1"/>
  <c r="K82" i="2"/>
  <c r="T82" i="2" s="1"/>
  <c r="K83" i="2"/>
  <c r="T83" i="2" s="1"/>
  <c r="K84" i="2"/>
  <c r="T84" i="2" s="1"/>
  <c r="K85" i="2"/>
  <c r="T85" i="2" s="1"/>
  <c r="K86" i="2"/>
  <c r="T86" i="2" s="1"/>
  <c r="K87" i="2"/>
  <c r="T87" i="2" s="1"/>
  <c r="K88" i="2"/>
  <c r="T88" i="2" s="1"/>
  <c r="K89" i="2"/>
  <c r="T89" i="2" s="1"/>
  <c r="K90" i="2"/>
  <c r="T90" i="2" s="1"/>
  <c r="K91" i="2"/>
  <c r="T91" i="2" s="1"/>
  <c r="K92" i="2"/>
  <c r="T92" i="2" s="1"/>
  <c r="K93" i="2"/>
  <c r="T93" i="2" s="1"/>
  <c r="K94" i="2"/>
  <c r="T94" i="2" s="1"/>
  <c r="K95" i="2"/>
  <c r="T95" i="2" s="1"/>
  <c r="K96" i="2"/>
  <c r="T96" i="2" s="1"/>
  <c r="K97" i="2"/>
  <c r="T97" i="2" s="1"/>
  <c r="K98" i="2"/>
  <c r="T98" i="2" s="1"/>
  <c r="K99" i="2"/>
  <c r="T99" i="2" s="1"/>
  <c r="K100" i="2"/>
  <c r="T100" i="2" s="1"/>
  <c r="K101" i="2"/>
  <c r="T101" i="2" s="1"/>
  <c r="K102" i="2"/>
  <c r="T102" i="2" s="1"/>
  <c r="K103" i="2"/>
  <c r="T103" i="2" s="1"/>
  <c r="K104" i="2"/>
  <c r="T104" i="2" s="1"/>
  <c r="K105" i="2"/>
  <c r="T105" i="2" s="1"/>
  <c r="K106" i="2"/>
  <c r="T106" i="2" s="1"/>
  <c r="K107" i="2"/>
  <c r="T107" i="2" s="1"/>
  <c r="K108" i="2"/>
  <c r="T108" i="2" s="1"/>
  <c r="K109" i="2"/>
  <c r="T109" i="2" s="1"/>
  <c r="K110" i="2"/>
  <c r="T110" i="2" s="1"/>
  <c r="K111" i="2"/>
  <c r="T111" i="2" s="1"/>
  <c r="K112" i="2"/>
  <c r="T112" i="2" s="1"/>
  <c r="K113" i="2"/>
  <c r="T113" i="2" s="1"/>
  <c r="K114" i="2"/>
  <c r="T114" i="2" s="1"/>
  <c r="K115" i="2"/>
  <c r="T115" i="2" s="1"/>
  <c r="K116" i="2"/>
  <c r="T116" i="2" s="1"/>
  <c r="K117" i="2"/>
  <c r="T117" i="2" s="1"/>
  <c r="K118" i="2"/>
  <c r="T118" i="2" s="1"/>
  <c r="K119" i="2"/>
  <c r="T119" i="2" s="1"/>
  <c r="K120" i="2"/>
  <c r="T120" i="2" s="1"/>
  <c r="K121" i="2"/>
  <c r="T121" i="2" s="1"/>
  <c r="K122" i="2"/>
  <c r="T122" i="2" s="1"/>
  <c r="K123" i="2"/>
  <c r="T123" i="2" s="1"/>
  <c r="K124" i="2"/>
  <c r="T124" i="2" s="1"/>
  <c r="K125" i="2"/>
  <c r="T125" i="2" s="1"/>
  <c r="K126" i="2"/>
  <c r="T126" i="2" s="1"/>
  <c r="K127" i="2"/>
  <c r="T127" i="2" s="1"/>
  <c r="K128" i="2"/>
  <c r="T128" i="2" s="1"/>
  <c r="K129" i="2"/>
  <c r="T129" i="2" s="1"/>
  <c r="K130" i="2"/>
  <c r="T130" i="2" s="1"/>
  <c r="K131" i="2"/>
  <c r="T131" i="2" s="1"/>
  <c r="K132" i="2"/>
  <c r="T132" i="2" s="1"/>
  <c r="K133" i="2"/>
  <c r="T133" i="2" s="1"/>
  <c r="K134" i="2"/>
  <c r="T134" i="2" s="1"/>
  <c r="K135" i="2"/>
  <c r="T135" i="2" s="1"/>
  <c r="K136" i="2"/>
  <c r="T136" i="2" s="1"/>
  <c r="K137" i="2"/>
  <c r="T137" i="2" s="1"/>
  <c r="K138" i="2"/>
  <c r="T138" i="2" s="1"/>
  <c r="K139" i="2"/>
  <c r="T139" i="2" s="1"/>
  <c r="K140" i="2"/>
  <c r="T140" i="2" s="1"/>
  <c r="K141" i="2"/>
  <c r="T141" i="2" s="1"/>
  <c r="K142" i="2"/>
  <c r="T142" i="2" s="1"/>
  <c r="K143" i="2"/>
  <c r="T143" i="2" s="1"/>
  <c r="K144" i="2"/>
  <c r="T144" i="2" s="1"/>
  <c r="K145" i="2"/>
  <c r="T145" i="2" s="1"/>
  <c r="K146" i="2"/>
  <c r="T146" i="2" s="1"/>
  <c r="K147" i="2"/>
  <c r="T147" i="2" s="1"/>
  <c r="K148" i="2"/>
  <c r="T148" i="2" s="1"/>
  <c r="K149" i="2"/>
  <c r="T149" i="2" s="1"/>
  <c r="K150" i="2"/>
  <c r="T150" i="2" s="1"/>
  <c r="K151" i="2"/>
  <c r="T151" i="2" s="1"/>
  <c r="K152" i="2"/>
  <c r="T152" i="2" s="1"/>
  <c r="K153" i="2"/>
  <c r="T153" i="2" s="1"/>
  <c r="K154" i="2"/>
  <c r="T154" i="2" s="1"/>
  <c r="K155" i="2"/>
  <c r="T155" i="2" s="1"/>
  <c r="K156" i="2"/>
  <c r="T156" i="2" s="1"/>
  <c r="K157" i="2"/>
  <c r="T157" i="2" s="1"/>
  <c r="K158" i="2"/>
  <c r="T158" i="2" s="1"/>
  <c r="K159" i="2"/>
  <c r="T159" i="2" s="1"/>
  <c r="K160" i="2"/>
  <c r="T160" i="2" s="1"/>
  <c r="K161" i="2"/>
  <c r="T161" i="2" s="1"/>
  <c r="K162" i="2"/>
  <c r="T162" i="2" s="1"/>
  <c r="K163" i="2"/>
  <c r="T163" i="2" s="1"/>
  <c r="K164" i="2"/>
  <c r="T164" i="2" s="1"/>
  <c r="K165" i="2"/>
  <c r="T165" i="2" s="1"/>
  <c r="K166" i="2"/>
  <c r="T166" i="2" s="1"/>
  <c r="K167" i="2"/>
  <c r="T167" i="2" s="1"/>
  <c r="K168" i="2"/>
  <c r="T168" i="2" s="1"/>
  <c r="K169" i="2"/>
  <c r="T169" i="2" s="1"/>
  <c r="K170" i="2"/>
  <c r="T170" i="2" s="1"/>
  <c r="K171" i="2"/>
  <c r="T171" i="2" s="1"/>
  <c r="K172" i="2"/>
  <c r="T172" i="2" s="1"/>
  <c r="K173" i="2"/>
  <c r="T173" i="2" s="1"/>
  <c r="K174" i="2"/>
  <c r="T174" i="2" s="1"/>
  <c r="K175" i="2"/>
  <c r="T175" i="2" s="1"/>
  <c r="K176" i="2"/>
  <c r="T176" i="2" s="1"/>
  <c r="K177" i="2"/>
  <c r="T177" i="2" s="1"/>
  <c r="K178" i="2"/>
  <c r="T178" i="2" s="1"/>
  <c r="K179" i="2"/>
  <c r="T179" i="2" s="1"/>
  <c r="K180" i="2"/>
  <c r="T180" i="2" s="1"/>
  <c r="K181" i="2"/>
  <c r="T181" i="2" s="1"/>
  <c r="K182" i="2"/>
  <c r="T182" i="2" s="1"/>
  <c r="K183" i="2"/>
  <c r="T183" i="2" s="1"/>
  <c r="K184" i="2"/>
  <c r="T184" i="2" s="1"/>
  <c r="K185" i="2"/>
  <c r="T185" i="2" s="1"/>
  <c r="K186" i="2"/>
  <c r="T186" i="2" s="1"/>
  <c r="K187" i="2"/>
  <c r="T187" i="2" s="1"/>
  <c r="K188" i="2"/>
  <c r="T188" i="2" s="1"/>
  <c r="K189" i="2"/>
  <c r="T189" i="2" s="1"/>
  <c r="K190" i="2"/>
  <c r="T190" i="2" s="1"/>
  <c r="K191" i="2"/>
  <c r="T191" i="2" s="1"/>
  <c r="K192" i="2"/>
  <c r="T192" i="2" s="1"/>
  <c r="K193" i="2"/>
  <c r="T193" i="2" s="1"/>
  <c r="K194" i="2"/>
  <c r="T194" i="2" s="1"/>
  <c r="K195" i="2"/>
  <c r="T195" i="2" s="1"/>
  <c r="K196" i="2"/>
  <c r="T196" i="2" s="1"/>
  <c r="K197" i="2"/>
  <c r="T197" i="2" s="1"/>
  <c r="K198" i="2"/>
  <c r="T198" i="2" s="1"/>
  <c r="K199" i="2"/>
  <c r="T199" i="2" s="1"/>
  <c r="K200" i="2"/>
  <c r="T200" i="2" s="1"/>
  <c r="K201" i="2"/>
  <c r="T201" i="2" s="1"/>
  <c r="K202" i="2"/>
  <c r="T202" i="2" s="1"/>
  <c r="K203" i="2"/>
  <c r="T203" i="2" s="1"/>
  <c r="K204" i="2"/>
  <c r="T204" i="2" s="1"/>
  <c r="K205" i="2"/>
  <c r="T205" i="2" s="1"/>
  <c r="K206" i="2"/>
  <c r="T206" i="2" s="1"/>
  <c r="K207" i="2"/>
  <c r="T207" i="2" s="1"/>
  <c r="K208" i="2"/>
  <c r="T208" i="2" s="1"/>
  <c r="K209" i="2"/>
  <c r="T209" i="2" s="1"/>
  <c r="K210" i="2"/>
  <c r="T210" i="2" s="1"/>
  <c r="K211" i="2"/>
  <c r="T211" i="2" s="1"/>
  <c r="K212" i="2"/>
  <c r="T212" i="2" s="1"/>
  <c r="K213" i="2"/>
  <c r="T213" i="2" s="1"/>
  <c r="K214" i="2"/>
  <c r="T214" i="2" s="1"/>
  <c r="K215" i="2"/>
  <c r="T215" i="2" s="1"/>
  <c r="K216" i="2"/>
  <c r="T216" i="2" s="1"/>
  <c r="K217" i="2"/>
  <c r="T217" i="2" s="1"/>
  <c r="K218" i="2"/>
  <c r="T218" i="2" s="1"/>
  <c r="K219" i="2"/>
  <c r="T219" i="2" s="1"/>
  <c r="K220" i="2"/>
  <c r="T220" i="2" s="1"/>
  <c r="K221" i="2"/>
  <c r="T221" i="2" s="1"/>
  <c r="K222" i="2"/>
  <c r="T222" i="2" s="1"/>
  <c r="K223" i="2"/>
  <c r="T223" i="2" s="1"/>
  <c r="K224" i="2"/>
  <c r="T224" i="2" s="1"/>
  <c r="K225" i="2"/>
  <c r="T225" i="2" s="1"/>
  <c r="K226" i="2"/>
  <c r="T226" i="2" s="1"/>
  <c r="K227" i="2"/>
  <c r="T227" i="2" s="1"/>
  <c r="K228" i="2"/>
  <c r="T228" i="2" s="1"/>
  <c r="K229" i="2"/>
  <c r="T229" i="2" s="1"/>
  <c r="K230" i="2"/>
  <c r="T230" i="2" s="1"/>
  <c r="K231" i="2"/>
  <c r="T231" i="2" s="1"/>
  <c r="K232" i="2"/>
  <c r="T232" i="2" s="1"/>
  <c r="K233" i="2"/>
  <c r="T233" i="2" s="1"/>
  <c r="K234" i="2"/>
  <c r="T234" i="2" s="1"/>
  <c r="K235" i="2"/>
  <c r="T235" i="2" s="1"/>
  <c r="K236" i="2"/>
  <c r="T236" i="2" s="1"/>
  <c r="K237" i="2"/>
  <c r="T237" i="2" s="1"/>
  <c r="K238" i="2"/>
  <c r="T238" i="2" s="1"/>
  <c r="K239" i="2"/>
  <c r="T239" i="2" s="1"/>
  <c r="K240" i="2"/>
  <c r="T240" i="2" s="1"/>
  <c r="K241" i="2"/>
  <c r="T241" i="2" s="1"/>
  <c r="K242" i="2"/>
  <c r="T242" i="2" s="1"/>
  <c r="K243" i="2"/>
  <c r="T243" i="2" s="1"/>
  <c r="K244" i="2"/>
  <c r="T244" i="2" s="1"/>
  <c r="K245" i="2"/>
  <c r="T245" i="2" s="1"/>
  <c r="K246" i="2"/>
  <c r="T246" i="2" s="1"/>
  <c r="K247" i="2"/>
  <c r="T247" i="2" s="1"/>
  <c r="K248" i="2"/>
  <c r="T248" i="2" s="1"/>
  <c r="K249" i="2"/>
  <c r="T249" i="2" s="1"/>
  <c r="K250" i="2"/>
  <c r="T250" i="2" s="1"/>
  <c r="K251" i="2"/>
  <c r="T251" i="2" s="1"/>
  <c r="K252" i="2"/>
  <c r="T252" i="2" s="1"/>
  <c r="K253" i="2"/>
  <c r="T253" i="2" s="1"/>
  <c r="K254" i="2"/>
  <c r="T254" i="2" s="1"/>
  <c r="K255" i="2"/>
  <c r="T255" i="2" s="1"/>
  <c r="K256" i="2"/>
  <c r="T256" i="2" s="1"/>
  <c r="K257" i="2"/>
  <c r="T257" i="2" s="1"/>
  <c r="K258" i="2"/>
  <c r="T258" i="2" s="1"/>
  <c r="K259" i="2"/>
  <c r="T259" i="2" s="1"/>
  <c r="K260" i="2"/>
  <c r="T260" i="2" s="1"/>
  <c r="K261" i="2"/>
  <c r="T261" i="2" s="1"/>
  <c r="K262" i="2"/>
  <c r="T262" i="2" s="1"/>
  <c r="K263" i="2"/>
  <c r="T263" i="2" s="1"/>
  <c r="K264" i="2"/>
  <c r="T264" i="2" s="1"/>
  <c r="K265" i="2"/>
  <c r="T265" i="2" s="1"/>
  <c r="K266" i="2"/>
  <c r="T266" i="2" s="1"/>
  <c r="K267" i="2"/>
  <c r="T267" i="2" s="1"/>
  <c r="K268" i="2"/>
  <c r="T268" i="2" s="1"/>
  <c r="K269" i="2"/>
  <c r="T269" i="2" s="1"/>
  <c r="K270" i="2"/>
  <c r="T270" i="2" s="1"/>
  <c r="K271" i="2"/>
  <c r="T271" i="2" s="1"/>
  <c r="K272" i="2"/>
  <c r="T272" i="2" s="1"/>
  <c r="K273" i="2"/>
  <c r="T273" i="2" s="1"/>
  <c r="K274" i="2"/>
  <c r="T274" i="2" s="1"/>
  <c r="K275" i="2"/>
  <c r="T275" i="2" s="1"/>
  <c r="K276" i="2"/>
  <c r="T276" i="2" s="1"/>
  <c r="K277" i="2"/>
  <c r="T277" i="2" s="1"/>
  <c r="K278" i="2"/>
  <c r="T278" i="2" s="1"/>
  <c r="K279" i="2"/>
  <c r="T279" i="2" s="1"/>
  <c r="K280" i="2"/>
  <c r="T280" i="2" s="1"/>
  <c r="K281" i="2"/>
  <c r="T281" i="2" s="1"/>
  <c r="K282" i="2"/>
  <c r="T282" i="2" s="1"/>
  <c r="K283" i="2"/>
  <c r="T283" i="2" s="1"/>
  <c r="K284" i="2"/>
  <c r="T284" i="2" s="1"/>
  <c r="K285" i="2"/>
  <c r="T285" i="2" s="1"/>
  <c r="K286" i="2"/>
  <c r="T286" i="2" s="1"/>
  <c r="K287" i="2"/>
  <c r="T287" i="2" s="1"/>
  <c r="K288" i="2"/>
  <c r="T288" i="2" s="1"/>
  <c r="K289" i="2"/>
  <c r="T289" i="2" s="1"/>
  <c r="K290" i="2"/>
  <c r="T290" i="2" s="1"/>
  <c r="K291" i="2"/>
  <c r="T291" i="2" s="1"/>
  <c r="K292" i="2"/>
  <c r="T292" i="2" s="1"/>
  <c r="K293" i="2"/>
  <c r="T293" i="2" s="1"/>
  <c r="K294" i="2"/>
  <c r="T294" i="2" s="1"/>
  <c r="K295" i="2"/>
  <c r="T295" i="2" s="1"/>
  <c r="K296" i="2"/>
  <c r="T296" i="2" s="1"/>
  <c r="K297" i="2"/>
  <c r="T297" i="2" s="1"/>
  <c r="K298" i="2"/>
  <c r="T298" i="2" s="1"/>
  <c r="K299" i="2"/>
  <c r="T299" i="2" s="1"/>
  <c r="K300" i="2"/>
  <c r="T300" i="2" s="1"/>
  <c r="K301" i="2"/>
  <c r="T301" i="2" s="1"/>
  <c r="K302" i="2"/>
  <c r="T302" i="2" s="1"/>
  <c r="K303" i="2"/>
  <c r="T303" i="2" s="1"/>
  <c r="K304" i="2"/>
  <c r="T304" i="2" s="1"/>
  <c r="K305" i="2"/>
  <c r="T305" i="2" s="1"/>
  <c r="K306" i="2"/>
  <c r="T306" i="2" s="1"/>
  <c r="K307" i="2"/>
  <c r="T307" i="2" s="1"/>
  <c r="K308" i="2"/>
  <c r="T308" i="2" s="1"/>
  <c r="K309" i="2"/>
  <c r="T309" i="2" s="1"/>
  <c r="K310" i="2"/>
  <c r="T310" i="2" s="1"/>
  <c r="K311" i="2"/>
  <c r="T311" i="2" s="1"/>
  <c r="K312" i="2"/>
  <c r="T312" i="2" s="1"/>
  <c r="K313" i="2"/>
  <c r="T313" i="2" s="1"/>
  <c r="K314" i="2"/>
  <c r="T314" i="2" s="1"/>
  <c r="K315" i="2"/>
  <c r="T315" i="2" s="1"/>
  <c r="K316" i="2"/>
  <c r="T316" i="2" s="1"/>
  <c r="K317" i="2"/>
  <c r="T317" i="2" s="1"/>
  <c r="K318" i="2"/>
  <c r="T318" i="2" s="1"/>
  <c r="K319" i="2"/>
  <c r="T319" i="2" s="1"/>
  <c r="K320" i="2"/>
  <c r="T320" i="2" s="1"/>
  <c r="K321" i="2"/>
  <c r="T321" i="2" s="1"/>
  <c r="K322" i="2"/>
  <c r="T322" i="2" s="1"/>
  <c r="K323" i="2"/>
  <c r="T323" i="2" s="1"/>
  <c r="K324" i="2"/>
  <c r="T324" i="2" s="1"/>
  <c r="K325" i="2"/>
  <c r="T325" i="2" s="1"/>
  <c r="K326" i="2"/>
  <c r="T326" i="2" s="1"/>
  <c r="K327" i="2"/>
  <c r="T327" i="2" s="1"/>
  <c r="K328" i="2"/>
  <c r="T328" i="2" s="1"/>
  <c r="K329" i="2"/>
  <c r="T329" i="2" s="1"/>
  <c r="K330" i="2"/>
  <c r="T330" i="2" s="1"/>
  <c r="K331" i="2"/>
  <c r="T331" i="2" s="1"/>
  <c r="K332" i="2"/>
  <c r="T332" i="2" s="1"/>
  <c r="K333" i="2"/>
  <c r="T333" i="2" s="1"/>
  <c r="K334" i="2"/>
  <c r="T334" i="2" s="1"/>
  <c r="K335" i="2"/>
  <c r="T335" i="2" s="1"/>
  <c r="K336" i="2"/>
  <c r="T336" i="2" s="1"/>
  <c r="K337" i="2"/>
  <c r="T337" i="2" s="1"/>
  <c r="K338" i="2"/>
  <c r="T338" i="2" s="1"/>
  <c r="K339" i="2"/>
  <c r="T339" i="2" s="1"/>
  <c r="K340" i="2"/>
  <c r="T340" i="2" s="1"/>
  <c r="K341" i="2"/>
  <c r="T341" i="2" s="1"/>
  <c r="K342" i="2"/>
  <c r="T342" i="2" s="1"/>
  <c r="K343" i="2"/>
  <c r="T343" i="2" s="1"/>
  <c r="K344" i="2"/>
  <c r="T344" i="2" s="1"/>
  <c r="K345" i="2"/>
  <c r="T345" i="2" s="1"/>
  <c r="K346" i="2"/>
  <c r="T346" i="2" s="1"/>
  <c r="K347" i="2"/>
  <c r="T347" i="2" s="1"/>
  <c r="K348" i="2"/>
  <c r="T348" i="2" s="1"/>
  <c r="K349" i="2"/>
  <c r="T349" i="2" s="1"/>
  <c r="K350" i="2"/>
  <c r="T350" i="2" s="1"/>
  <c r="K351" i="2"/>
  <c r="T351" i="2" s="1"/>
  <c r="K352" i="2"/>
  <c r="T352" i="2" s="1"/>
  <c r="K353" i="2"/>
  <c r="T353" i="2" s="1"/>
  <c r="K354" i="2"/>
  <c r="T354" i="2" s="1"/>
  <c r="K355" i="2"/>
  <c r="T355" i="2" s="1"/>
  <c r="K356" i="2"/>
  <c r="T356" i="2" s="1"/>
  <c r="K357" i="2"/>
  <c r="T357" i="2" s="1"/>
  <c r="K358" i="2"/>
  <c r="T358" i="2" s="1"/>
  <c r="K359" i="2"/>
  <c r="T359" i="2" s="1"/>
  <c r="K360" i="2"/>
  <c r="T360" i="2" s="1"/>
  <c r="K361" i="2"/>
  <c r="T361" i="2" s="1"/>
  <c r="K362" i="2"/>
  <c r="T362" i="2" s="1"/>
  <c r="K363" i="2"/>
  <c r="T363" i="2" s="1"/>
  <c r="K364" i="2"/>
  <c r="T364" i="2" s="1"/>
  <c r="K365" i="2"/>
  <c r="T365" i="2" s="1"/>
  <c r="K366" i="2"/>
  <c r="T366" i="2" s="1"/>
  <c r="K367" i="2"/>
  <c r="T367" i="2" s="1"/>
  <c r="K368" i="2"/>
  <c r="T368" i="2" s="1"/>
  <c r="K369" i="2"/>
  <c r="T369" i="2" s="1"/>
  <c r="K370" i="2"/>
  <c r="T370" i="2" s="1"/>
  <c r="K371" i="2"/>
  <c r="T371" i="2" s="1"/>
  <c r="K372" i="2"/>
  <c r="T372" i="2" s="1"/>
  <c r="K373" i="2"/>
  <c r="T373" i="2" s="1"/>
  <c r="K374" i="2"/>
  <c r="T374" i="2" s="1"/>
  <c r="K375" i="2"/>
  <c r="T375" i="2" s="1"/>
  <c r="K376" i="2"/>
  <c r="T376" i="2" s="1"/>
  <c r="K377" i="2"/>
  <c r="T377" i="2" s="1"/>
  <c r="K378" i="2"/>
  <c r="T378" i="2" s="1"/>
  <c r="K379" i="2"/>
  <c r="T379" i="2" s="1"/>
  <c r="K380" i="2"/>
  <c r="T380" i="2" s="1"/>
  <c r="K381" i="2"/>
  <c r="T381" i="2" s="1"/>
  <c r="K382" i="2"/>
  <c r="T382" i="2" s="1"/>
  <c r="K383" i="2"/>
  <c r="T383" i="2" s="1"/>
  <c r="K384" i="2"/>
  <c r="T384" i="2" s="1"/>
  <c r="K385" i="2"/>
  <c r="T385" i="2" s="1"/>
  <c r="K386" i="2"/>
  <c r="T386" i="2" s="1"/>
  <c r="K387" i="2"/>
  <c r="T387" i="2" s="1"/>
  <c r="K388" i="2"/>
  <c r="T388" i="2" s="1"/>
  <c r="K389" i="2"/>
  <c r="T389" i="2" s="1"/>
  <c r="K390" i="2"/>
  <c r="T390" i="2" s="1"/>
  <c r="K391" i="2"/>
  <c r="T391" i="2" s="1"/>
  <c r="K392" i="2"/>
  <c r="T392" i="2" s="1"/>
  <c r="K393" i="2"/>
  <c r="T393" i="2" s="1"/>
  <c r="K394" i="2"/>
  <c r="T394" i="2" s="1"/>
  <c r="K395" i="2"/>
  <c r="T395" i="2" s="1"/>
  <c r="K396" i="2"/>
  <c r="T396" i="2" s="1"/>
  <c r="K397" i="2"/>
  <c r="T397" i="2" s="1"/>
  <c r="K398" i="2"/>
  <c r="T398" i="2" s="1"/>
  <c r="K399" i="2"/>
  <c r="T399" i="2" s="1"/>
  <c r="K400" i="2"/>
  <c r="T400" i="2" s="1"/>
  <c r="K401" i="2"/>
  <c r="T401" i="2" s="1"/>
  <c r="K402" i="2"/>
  <c r="T402" i="2" s="1"/>
  <c r="K403" i="2"/>
  <c r="T403" i="2" s="1"/>
  <c r="K404" i="2"/>
  <c r="T404" i="2" s="1"/>
  <c r="K405" i="2"/>
  <c r="T405" i="2" s="1"/>
  <c r="K406" i="2"/>
  <c r="T406" i="2" s="1"/>
  <c r="K407" i="2"/>
  <c r="T407" i="2" s="1"/>
  <c r="K408" i="2"/>
  <c r="T408" i="2" s="1"/>
  <c r="K409" i="2"/>
  <c r="T409" i="2" s="1"/>
  <c r="K410" i="2"/>
  <c r="T410" i="2" s="1"/>
  <c r="K411" i="2"/>
  <c r="T411" i="2" s="1"/>
  <c r="K412" i="2"/>
  <c r="T412" i="2" s="1"/>
  <c r="K413" i="2"/>
  <c r="T413" i="2" s="1"/>
  <c r="K414" i="2"/>
  <c r="T414" i="2" s="1"/>
  <c r="K415" i="2"/>
  <c r="T415" i="2" s="1"/>
  <c r="K416" i="2"/>
  <c r="T416" i="2" s="1"/>
  <c r="K417" i="2"/>
  <c r="T417" i="2" s="1"/>
  <c r="K418" i="2"/>
  <c r="T418" i="2" s="1"/>
  <c r="K419" i="2"/>
  <c r="T419" i="2" s="1"/>
  <c r="K420" i="2"/>
  <c r="T420" i="2" s="1"/>
  <c r="K421" i="2"/>
  <c r="T421" i="2" s="1"/>
  <c r="K422" i="2"/>
  <c r="T422" i="2" s="1"/>
  <c r="K423" i="2"/>
  <c r="T423" i="2" s="1"/>
  <c r="K424" i="2"/>
  <c r="T424" i="2" s="1"/>
  <c r="K425" i="2"/>
  <c r="T425" i="2" s="1"/>
  <c r="K426" i="2"/>
  <c r="T426" i="2" s="1"/>
  <c r="K427" i="2"/>
  <c r="T427" i="2" s="1"/>
  <c r="K428" i="2"/>
  <c r="T428" i="2" s="1"/>
  <c r="K429" i="2"/>
  <c r="T429" i="2" s="1"/>
  <c r="K430" i="2"/>
  <c r="T430" i="2" s="1"/>
  <c r="K431" i="2"/>
  <c r="T431" i="2" s="1"/>
  <c r="K432" i="2"/>
  <c r="T432" i="2" s="1"/>
  <c r="K433" i="2"/>
  <c r="T433" i="2" s="1"/>
  <c r="K434" i="2"/>
  <c r="T434" i="2" s="1"/>
  <c r="K435" i="2"/>
  <c r="T435" i="2" s="1"/>
  <c r="K436" i="2"/>
  <c r="T436" i="2" s="1"/>
  <c r="K437" i="2"/>
  <c r="T437" i="2" s="1"/>
  <c r="K438" i="2"/>
  <c r="T438" i="2" s="1"/>
  <c r="K439" i="2"/>
  <c r="T439" i="2" s="1"/>
  <c r="K440" i="2"/>
  <c r="T440" i="2" s="1"/>
  <c r="K441" i="2"/>
  <c r="T441" i="2" s="1"/>
  <c r="K442" i="2"/>
  <c r="T442" i="2" s="1"/>
  <c r="K443" i="2"/>
  <c r="T443" i="2" s="1"/>
  <c r="K444" i="2"/>
  <c r="T444" i="2" s="1"/>
  <c r="K445" i="2"/>
  <c r="T445" i="2" s="1"/>
  <c r="K446" i="2"/>
  <c r="T446" i="2" s="1"/>
  <c r="K447" i="2"/>
  <c r="T447" i="2" s="1"/>
  <c r="K448" i="2"/>
  <c r="T448" i="2" s="1"/>
  <c r="K449" i="2"/>
  <c r="T449" i="2" s="1"/>
  <c r="K450" i="2"/>
  <c r="T450" i="2" s="1"/>
  <c r="K451" i="2"/>
  <c r="T451" i="2" s="1"/>
  <c r="K452" i="2"/>
  <c r="T452" i="2" s="1"/>
  <c r="K453" i="2"/>
  <c r="T453" i="2" s="1"/>
  <c r="K454" i="2"/>
  <c r="T454" i="2" s="1"/>
  <c r="K455" i="2"/>
  <c r="T455" i="2" s="1"/>
  <c r="K456" i="2"/>
  <c r="T456" i="2" s="1"/>
  <c r="K457" i="2"/>
  <c r="T457" i="2" s="1"/>
  <c r="K458" i="2"/>
  <c r="T458" i="2" s="1"/>
  <c r="K459" i="2"/>
  <c r="T459" i="2" s="1"/>
  <c r="K460" i="2"/>
  <c r="T460" i="2" s="1"/>
  <c r="K461" i="2"/>
  <c r="T461" i="2" s="1"/>
  <c r="K462" i="2"/>
  <c r="T462" i="2" s="1"/>
  <c r="K463" i="2"/>
  <c r="T463" i="2" s="1"/>
  <c r="K464" i="2"/>
  <c r="T464" i="2" s="1"/>
  <c r="K465" i="2"/>
  <c r="T465" i="2" s="1"/>
  <c r="K466" i="2"/>
  <c r="T466" i="2" s="1"/>
  <c r="K467" i="2"/>
  <c r="T467" i="2" s="1"/>
  <c r="K468" i="2"/>
  <c r="T468" i="2" s="1"/>
  <c r="K469" i="2"/>
  <c r="T469" i="2" s="1"/>
  <c r="K470" i="2"/>
  <c r="T470" i="2" s="1"/>
  <c r="K471" i="2"/>
  <c r="T471" i="2" s="1"/>
  <c r="K472" i="2"/>
  <c r="T472" i="2" s="1"/>
  <c r="K473" i="2"/>
  <c r="T473" i="2" s="1"/>
  <c r="K474" i="2"/>
  <c r="T474" i="2" s="1"/>
  <c r="K475" i="2"/>
  <c r="T475" i="2" s="1"/>
  <c r="K476" i="2"/>
  <c r="T476" i="2" s="1"/>
  <c r="K477" i="2"/>
  <c r="T477" i="2" s="1"/>
  <c r="K478" i="2"/>
  <c r="T478" i="2" s="1"/>
  <c r="K479" i="2"/>
  <c r="T479" i="2" s="1"/>
  <c r="K480" i="2"/>
  <c r="T480" i="2" s="1"/>
  <c r="K481" i="2"/>
  <c r="T481" i="2" s="1"/>
  <c r="K482" i="2"/>
  <c r="T482" i="2" s="1"/>
  <c r="K483" i="2"/>
  <c r="T483" i="2" s="1"/>
  <c r="K484" i="2"/>
  <c r="T484" i="2" s="1"/>
  <c r="K485" i="2"/>
  <c r="T485" i="2" s="1"/>
  <c r="K486" i="2"/>
  <c r="T486" i="2" s="1"/>
  <c r="K487" i="2"/>
  <c r="T487" i="2" s="1"/>
  <c r="K488" i="2"/>
  <c r="T488" i="2" s="1"/>
  <c r="K489" i="2"/>
  <c r="T489" i="2" s="1"/>
  <c r="K490" i="2"/>
  <c r="T490" i="2" s="1"/>
  <c r="K491" i="2"/>
  <c r="T491" i="2" s="1"/>
  <c r="K492" i="2"/>
  <c r="T492" i="2" s="1"/>
  <c r="K493" i="2"/>
  <c r="T493" i="2" s="1"/>
  <c r="K494" i="2"/>
  <c r="T494" i="2" s="1"/>
  <c r="K495" i="2"/>
  <c r="T495" i="2" s="1"/>
  <c r="K496" i="2"/>
  <c r="T496" i="2" s="1"/>
  <c r="K497" i="2"/>
  <c r="T497" i="2" s="1"/>
  <c r="K498" i="2"/>
  <c r="T498" i="2" s="1"/>
  <c r="K499" i="2"/>
  <c r="T499" i="2" s="1"/>
  <c r="K500" i="2"/>
  <c r="T500" i="2" s="1"/>
  <c r="K501" i="2"/>
  <c r="T501" i="2" s="1"/>
  <c r="K502" i="2"/>
  <c r="T502" i="2" s="1"/>
  <c r="K503" i="2"/>
  <c r="T503" i="2" s="1"/>
  <c r="K504" i="2"/>
  <c r="T504" i="2" s="1"/>
  <c r="K505" i="2"/>
  <c r="T505" i="2" s="1"/>
  <c r="K506" i="2"/>
  <c r="T506" i="2" s="1"/>
  <c r="K507" i="2"/>
  <c r="T507" i="2" s="1"/>
  <c r="K508" i="2"/>
  <c r="T508" i="2" s="1"/>
  <c r="K509" i="2"/>
  <c r="T509" i="2" s="1"/>
  <c r="K510" i="2"/>
  <c r="T510" i="2" s="1"/>
  <c r="K511" i="2"/>
  <c r="T511" i="2" s="1"/>
  <c r="K512" i="2"/>
  <c r="T512" i="2" s="1"/>
  <c r="K513" i="2"/>
  <c r="T513" i="2" s="1"/>
  <c r="K514" i="2"/>
  <c r="T514" i="2" s="1"/>
  <c r="K515" i="2"/>
  <c r="T515" i="2" s="1"/>
  <c r="K516" i="2"/>
  <c r="T516" i="2" s="1"/>
  <c r="K517" i="2"/>
  <c r="T517" i="2" s="1"/>
  <c r="K518" i="2"/>
  <c r="T518" i="2" s="1"/>
  <c r="K519" i="2"/>
  <c r="T519" i="2" s="1"/>
  <c r="K520" i="2"/>
  <c r="T520" i="2" s="1"/>
  <c r="K521" i="2"/>
  <c r="T521" i="2" s="1"/>
  <c r="K522" i="2"/>
  <c r="T522" i="2" s="1"/>
  <c r="K523" i="2"/>
  <c r="T523" i="2" s="1"/>
  <c r="K524" i="2"/>
  <c r="T524" i="2" s="1"/>
  <c r="K525" i="2"/>
  <c r="T525" i="2" s="1"/>
  <c r="K526" i="2"/>
  <c r="T526" i="2" s="1"/>
  <c r="K527" i="2"/>
  <c r="T527" i="2" s="1"/>
  <c r="K528" i="2"/>
  <c r="T528" i="2" s="1"/>
  <c r="K529" i="2"/>
  <c r="T529" i="2" s="1"/>
  <c r="K530" i="2"/>
  <c r="T530" i="2" s="1"/>
  <c r="K531" i="2"/>
  <c r="T531" i="2" s="1"/>
  <c r="K532" i="2"/>
  <c r="T532" i="2" s="1"/>
  <c r="K533" i="2"/>
  <c r="T533" i="2" s="1"/>
  <c r="K534" i="2"/>
  <c r="T534" i="2" s="1"/>
  <c r="K535" i="2"/>
  <c r="T535" i="2" s="1"/>
  <c r="K536" i="2"/>
  <c r="T536" i="2" s="1"/>
  <c r="K537" i="2"/>
  <c r="T537" i="2" s="1"/>
  <c r="K538" i="2"/>
  <c r="T538" i="2" s="1"/>
  <c r="K539" i="2"/>
  <c r="T539" i="2" s="1"/>
  <c r="K540" i="2"/>
  <c r="T540" i="2" s="1"/>
  <c r="K541" i="2"/>
  <c r="T541" i="2" s="1"/>
  <c r="K542" i="2"/>
  <c r="T542" i="2" s="1"/>
  <c r="K543" i="2"/>
  <c r="T543" i="2" s="1"/>
  <c r="K544" i="2"/>
  <c r="T544" i="2" s="1"/>
  <c r="K545" i="2"/>
  <c r="T545" i="2" s="1"/>
  <c r="K546" i="2"/>
  <c r="T546" i="2" s="1"/>
  <c r="K547" i="2"/>
  <c r="T547" i="2" s="1"/>
  <c r="K548" i="2"/>
  <c r="T548" i="2" s="1"/>
  <c r="K549" i="2"/>
  <c r="T549" i="2" s="1"/>
  <c r="K550" i="2"/>
  <c r="T550" i="2" s="1"/>
  <c r="K551" i="2"/>
  <c r="T551" i="2" s="1"/>
  <c r="K552" i="2"/>
  <c r="T552" i="2" s="1"/>
  <c r="K553" i="2"/>
  <c r="T553" i="2" s="1"/>
  <c r="K554" i="2"/>
  <c r="T554" i="2" s="1"/>
  <c r="K555" i="2"/>
  <c r="T555" i="2" s="1"/>
  <c r="K556" i="2"/>
  <c r="T556" i="2" s="1"/>
  <c r="K557" i="2"/>
  <c r="T557" i="2" s="1"/>
  <c r="K558" i="2"/>
  <c r="T558" i="2" s="1"/>
  <c r="K559" i="2"/>
  <c r="T559" i="2" s="1"/>
  <c r="K560" i="2"/>
  <c r="T560" i="2" s="1"/>
  <c r="K561" i="2"/>
  <c r="T561" i="2" s="1"/>
  <c r="K562" i="2"/>
  <c r="T562" i="2" s="1"/>
  <c r="K563" i="2"/>
  <c r="T563" i="2" s="1"/>
  <c r="K564" i="2"/>
  <c r="T564" i="2" s="1"/>
  <c r="K565" i="2"/>
  <c r="T565" i="2" s="1"/>
  <c r="K566" i="2"/>
  <c r="T566" i="2" s="1"/>
  <c r="K567" i="2"/>
  <c r="T567" i="2" s="1"/>
  <c r="K568" i="2"/>
  <c r="T568" i="2" s="1"/>
  <c r="K569" i="2"/>
  <c r="T569" i="2" s="1"/>
  <c r="K570" i="2"/>
  <c r="T570" i="2" s="1"/>
  <c r="K571" i="2"/>
  <c r="T571" i="2" s="1"/>
  <c r="K572" i="2"/>
  <c r="T572" i="2" s="1"/>
  <c r="K573" i="2"/>
  <c r="T573" i="2" s="1"/>
  <c r="K574" i="2"/>
  <c r="T574" i="2" s="1"/>
  <c r="K575" i="2"/>
  <c r="T575" i="2" s="1"/>
  <c r="K576" i="2"/>
  <c r="T576" i="2" s="1"/>
  <c r="K577" i="2"/>
  <c r="T577" i="2" s="1"/>
  <c r="K578" i="2"/>
  <c r="T578" i="2" s="1"/>
  <c r="K579" i="2"/>
  <c r="T579" i="2" s="1"/>
  <c r="K580" i="2"/>
  <c r="T580" i="2" s="1"/>
  <c r="K581" i="2"/>
  <c r="T581" i="2" s="1"/>
  <c r="K582" i="2"/>
  <c r="T582" i="2" s="1"/>
  <c r="K583" i="2"/>
  <c r="T583" i="2" s="1"/>
  <c r="K584" i="2"/>
  <c r="T584" i="2" s="1"/>
  <c r="K585" i="2"/>
  <c r="T585" i="2" s="1"/>
  <c r="K586" i="2"/>
  <c r="T586" i="2" s="1"/>
  <c r="K587" i="2"/>
  <c r="T587" i="2" s="1"/>
  <c r="K588" i="2"/>
  <c r="T588" i="2" s="1"/>
  <c r="K589" i="2"/>
  <c r="T589" i="2" s="1"/>
  <c r="K590" i="2"/>
  <c r="T590" i="2" s="1"/>
  <c r="K591" i="2"/>
  <c r="T591" i="2" s="1"/>
  <c r="K592" i="2"/>
  <c r="T592" i="2" s="1"/>
  <c r="K593" i="2"/>
  <c r="T593" i="2" s="1"/>
  <c r="K594" i="2"/>
  <c r="T594" i="2" s="1"/>
  <c r="K595" i="2"/>
  <c r="T595" i="2" s="1"/>
  <c r="K596" i="2"/>
  <c r="T596" i="2" s="1"/>
  <c r="K597" i="2"/>
  <c r="T597" i="2" s="1"/>
  <c r="K598" i="2"/>
  <c r="T598" i="2" s="1"/>
  <c r="K599" i="2"/>
  <c r="T599" i="2" s="1"/>
  <c r="K600" i="2"/>
  <c r="T600" i="2" s="1"/>
  <c r="K601" i="2"/>
  <c r="T601" i="2" s="1"/>
  <c r="K602" i="2"/>
  <c r="T602" i="2" s="1"/>
  <c r="K603" i="2"/>
  <c r="T603" i="2" s="1"/>
  <c r="K604" i="2"/>
  <c r="T604" i="2" s="1"/>
  <c r="K605" i="2"/>
  <c r="T605" i="2" s="1"/>
  <c r="K606" i="2"/>
  <c r="T606" i="2" s="1"/>
  <c r="K607" i="2"/>
  <c r="T607" i="2" s="1"/>
  <c r="K608" i="2"/>
  <c r="T608" i="2" s="1"/>
  <c r="K609" i="2"/>
  <c r="T609" i="2" s="1"/>
  <c r="K610" i="2"/>
  <c r="T610" i="2" s="1"/>
  <c r="K611" i="2"/>
  <c r="T611" i="2" s="1"/>
  <c r="K612" i="2"/>
  <c r="T612" i="2" s="1"/>
  <c r="K613" i="2"/>
  <c r="T613" i="2" s="1"/>
  <c r="K614" i="2"/>
  <c r="T614" i="2" s="1"/>
  <c r="K615" i="2"/>
  <c r="T615" i="2" s="1"/>
  <c r="K616" i="2"/>
  <c r="T616" i="2" s="1"/>
  <c r="K617" i="2"/>
  <c r="T617" i="2" s="1"/>
  <c r="K618" i="2"/>
  <c r="T618" i="2" s="1"/>
  <c r="K619" i="2"/>
  <c r="T619" i="2" s="1"/>
  <c r="K620" i="2"/>
  <c r="T620" i="2" s="1"/>
  <c r="K621" i="2"/>
  <c r="T621" i="2" s="1"/>
  <c r="K622" i="2"/>
  <c r="T622" i="2" s="1"/>
  <c r="K623" i="2"/>
  <c r="T623" i="2" s="1"/>
  <c r="K624" i="2"/>
  <c r="T624" i="2" s="1"/>
  <c r="K625" i="2"/>
  <c r="T625" i="2" s="1"/>
  <c r="K626" i="2"/>
  <c r="T626" i="2" s="1"/>
  <c r="K627" i="2"/>
  <c r="T627" i="2" s="1"/>
  <c r="K628" i="2"/>
  <c r="T628" i="2" s="1"/>
  <c r="K629" i="2"/>
  <c r="T629" i="2" s="1"/>
  <c r="K630" i="2"/>
  <c r="T630" i="2" s="1"/>
  <c r="K631" i="2"/>
  <c r="T631" i="2" s="1"/>
  <c r="K632" i="2"/>
  <c r="T632" i="2" s="1"/>
  <c r="K633" i="2"/>
  <c r="T633" i="2" s="1"/>
  <c r="K634" i="2"/>
  <c r="T634" i="2" s="1"/>
  <c r="K635" i="2"/>
  <c r="T635" i="2" s="1"/>
  <c r="K636" i="2"/>
  <c r="T636" i="2" s="1"/>
  <c r="K637" i="2"/>
  <c r="T637" i="2" s="1"/>
  <c r="K638" i="2"/>
  <c r="T638" i="2" s="1"/>
  <c r="K639" i="2"/>
  <c r="T639" i="2" s="1"/>
  <c r="K640" i="2"/>
  <c r="T640" i="2" s="1"/>
  <c r="K641" i="2"/>
  <c r="T641" i="2" s="1"/>
  <c r="K642" i="2"/>
  <c r="T642" i="2" s="1"/>
  <c r="K643" i="2"/>
  <c r="T643" i="2" s="1"/>
  <c r="K644" i="2"/>
  <c r="T644" i="2" s="1"/>
  <c r="K645" i="2"/>
  <c r="T645" i="2" s="1"/>
  <c r="K646" i="2"/>
  <c r="T646" i="2" s="1"/>
  <c r="K647" i="2"/>
  <c r="T647" i="2" s="1"/>
  <c r="K648" i="2"/>
  <c r="T648" i="2" s="1"/>
  <c r="K649" i="2"/>
  <c r="T649" i="2" s="1"/>
  <c r="K650" i="2"/>
  <c r="T650" i="2" s="1"/>
  <c r="K651" i="2"/>
  <c r="T651" i="2" s="1"/>
  <c r="K652" i="2"/>
  <c r="T652" i="2" s="1"/>
  <c r="K653" i="2"/>
  <c r="T653" i="2" s="1"/>
  <c r="K654" i="2"/>
  <c r="T654" i="2" s="1"/>
  <c r="K655" i="2"/>
  <c r="T655" i="2" s="1"/>
  <c r="K656" i="2"/>
  <c r="T656" i="2" s="1"/>
  <c r="K657" i="2"/>
  <c r="T657" i="2" s="1"/>
  <c r="K658" i="2"/>
  <c r="T658" i="2" s="1"/>
  <c r="K659" i="2"/>
  <c r="T659" i="2" s="1"/>
  <c r="K660" i="2"/>
  <c r="T660" i="2" s="1"/>
  <c r="K661" i="2"/>
  <c r="T661" i="2" s="1"/>
  <c r="K662" i="2"/>
  <c r="T662" i="2" s="1"/>
  <c r="K663" i="2"/>
  <c r="T663" i="2" s="1"/>
  <c r="K664" i="2"/>
  <c r="T664" i="2" s="1"/>
  <c r="K665" i="2"/>
  <c r="T665" i="2" s="1"/>
  <c r="K666" i="2"/>
  <c r="T666" i="2" s="1"/>
  <c r="K667" i="2"/>
  <c r="T667" i="2" s="1"/>
  <c r="K668" i="2"/>
  <c r="T668" i="2" s="1"/>
  <c r="K669" i="2"/>
  <c r="T669" i="2" s="1"/>
  <c r="K670" i="2"/>
  <c r="T670" i="2" s="1"/>
  <c r="K671" i="2"/>
  <c r="T671" i="2" s="1"/>
  <c r="K672" i="2"/>
  <c r="T672" i="2" s="1"/>
  <c r="K673" i="2"/>
  <c r="T673" i="2" s="1"/>
  <c r="K674" i="2"/>
  <c r="T674" i="2" s="1"/>
  <c r="K675" i="2"/>
  <c r="T675" i="2" s="1"/>
  <c r="K676" i="2"/>
  <c r="T676" i="2" s="1"/>
  <c r="K677" i="2"/>
  <c r="T677" i="2" s="1"/>
  <c r="K678" i="2"/>
  <c r="T678" i="2" s="1"/>
  <c r="K679" i="2"/>
  <c r="T679" i="2" s="1"/>
  <c r="K680" i="2"/>
  <c r="T680" i="2" s="1"/>
  <c r="K681" i="2"/>
  <c r="T681" i="2" s="1"/>
  <c r="K682" i="2"/>
  <c r="T682" i="2" s="1"/>
  <c r="K683" i="2"/>
  <c r="T683" i="2" s="1"/>
  <c r="K684" i="2"/>
  <c r="T684" i="2" s="1"/>
  <c r="K685" i="2"/>
  <c r="T685" i="2" s="1"/>
  <c r="K686" i="2"/>
  <c r="T686" i="2" s="1"/>
  <c r="K687" i="2"/>
  <c r="T687" i="2" s="1"/>
  <c r="K688" i="2"/>
  <c r="T688" i="2" s="1"/>
  <c r="K689" i="2"/>
  <c r="T689" i="2" s="1"/>
  <c r="K690" i="2"/>
  <c r="T690" i="2" s="1"/>
  <c r="K691" i="2"/>
  <c r="T691" i="2" s="1"/>
  <c r="K692" i="2"/>
  <c r="T692" i="2" s="1"/>
  <c r="K693" i="2"/>
  <c r="T693" i="2" s="1"/>
  <c r="K694" i="2"/>
  <c r="T694" i="2" s="1"/>
  <c r="K695" i="2"/>
  <c r="T695" i="2" s="1"/>
  <c r="K696" i="2"/>
  <c r="T696" i="2" s="1"/>
  <c r="K697" i="2"/>
  <c r="T697" i="2" s="1"/>
  <c r="K698" i="2"/>
  <c r="T698" i="2" s="1"/>
  <c r="K699" i="2"/>
  <c r="T699" i="2" s="1"/>
  <c r="K700" i="2"/>
  <c r="T700" i="2" s="1"/>
  <c r="K701" i="2"/>
  <c r="T701" i="2" s="1"/>
  <c r="K702" i="2"/>
  <c r="T702" i="2" s="1"/>
  <c r="K703" i="2"/>
  <c r="T703" i="2" s="1"/>
  <c r="K704" i="2"/>
  <c r="T704" i="2" s="1"/>
  <c r="K705" i="2"/>
  <c r="T705" i="2" s="1"/>
  <c r="K706" i="2"/>
  <c r="T706" i="2" s="1"/>
  <c r="K707" i="2"/>
  <c r="T707" i="2" s="1"/>
  <c r="K708" i="2"/>
  <c r="T708" i="2" s="1"/>
  <c r="K709" i="2"/>
  <c r="T709" i="2" s="1"/>
  <c r="K710" i="2"/>
  <c r="T710" i="2" s="1"/>
  <c r="K711" i="2"/>
  <c r="T711" i="2" s="1"/>
  <c r="K712" i="2"/>
  <c r="T712" i="2" s="1"/>
  <c r="K713" i="2"/>
  <c r="T713" i="2" s="1"/>
  <c r="K714" i="2"/>
  <c r="T714" i="2" s="1"/>
  <c r="K715" i="2"/>
  <c r="T715" i="2" s="1"/>
  <c r="K716" i="2"/>
  <c r="T716" i="2" s="1"/>
  <c r="K717" i="2"/>
  <c r="T717" i="2" s="1"/>
  <c r="K718" i="2"/>
  <c r="T718" i="2" s="1"/>
  <c r="K719" i="2"/>
  <c r="T719" i="2" s="1"/>
  <c r="K720" i="2"/>
  <c r="T720" i="2" s="1"/>
  <c r="K721" i="2"/>
  <c r="T721" i="2" s="1"/>
  <c r="K722" i="2"/>
  <c r="T722" i="2" s="1"/>
  <c r="K723" i="2"/>
  <c r="T723" i="2" s="1"/>
  <c r="K724" i="2"/>
  <c r="T724" i="2" s="1"/>
  <c r="K725" i="2"/>
  <c r="T725" i="2" s="1"/>
  <c r="K726" i="2"/>
  <c r="T726" i="2" s="1"/>
  <c r="K727" i="2"/>
  <c r="T727" i="2" s="1"/>
  <c r="K728" i="2"/>
  <c r="T728" i="2" s="1"/>
  <c r="K729" i="2"/>
  <c r="T729" i="2" s="1"/>
  <c r="K730" i="2"/>
  <c r="T730" i="2" s="1"/>
  <c r="K731" i="2"/>
  <c r="T731" i="2" s="1"/>
  <c r="K732" i="2"/>
  <c r="T732" i="2" s="1"/>
  <c r="K733" i="2"/>
  <c r="T733" i="2" s="1"/>
  <c r="K734" i="2"/>
  <c r="T734" i="2" s="1"/>
  <c r="K735" i="2"/>
  <c r="T735" i="2" s="1"/>
  <c r="K736" i="2"/>
  <c r="T736" i="2" s="1"/>
  <c r="K737" i="2"/>
  <c r="T737" i="2" s="1"/>
  <c r="K738" i="2"/>
  <c r="T738" i="2" s="1"/>
  <c r="K739" i="2"/>
  <c r="T739" i="2" s="1"/>
  <c r="K740" i="2"/>
  <c r="T740" i="2" s="1"/>
  <c r="K741" i="2"/>
  <c r="T741" i="2" s="1"/>
  <c r="K742" i="2"/>
  <c r="T742" i="2" s="1"/>
  <c r="K743" i="2"/>
  <c r="T743" i="2" s="1"/>
  <c r="K744" i="2"/>
  <c r="T744" i="2" s="1"/>
  <c r="K745" i="2"/>
  <c r="T745" i="2" s="1"/>
  <c r="K746" i="2"/>
  <c r="T746" i="2" s="1"/>
  <c r="K747" i="2"/>
  <c r="T747" i="2" s="1"/>
  <c r="K748" i="2"/>
  <c r="T748" i="2" s="1"/>
  <c r="K749" i="2"/>
  <c r="T749" i="2" s="1"/>
  <c r="K750" i="2"/>
  <c r="T750" i="2" s="1"/>
  <c r="K751" i="2"/>
  <c r="T751" i="2" s="1"/>
  <c r="K752" i="2"/>
  <c r="T752" i="2" s="1"/>
  <c r="K753" i="2"/>
  <c r="T753" i="2" s="1"/>
  <c r="K754" i="2"/>
  <c r="T754" i="2" s="1"/>
  <c r="K755" i="2"/>
  <c r="T755" i="2" s="1"/>
  <c r="K756" i="2"/>
  <c r="T756" i="2" s="1"/>
  <c r="K757" i="2"/>
  <c r="T757" i="2" s="1"/>
  <c r="K758" i="2"/>
  <c r="T758" i="2" s="1"/>
  <c r="K759" i="2"/>
  <c r="T759" i="2" s="1"/>
  <c r="K760" i="2"/>
  <c r="T760" i="2" s="1"/>
  <c r="K761" i="2"/>
  <c r="T761" i="2" s="1"/>
  <c r="K762" i="2"/>
  <c r="T762" i="2" s="1"/>
  <c r="K763" i="2"/>
  <c r="T763" i="2" s="1"/>
  <c r="K764" i="2"/>
  <c r="T764" i="2" s="1"/>
  <c r="K765" i="2"/>
  <c r="T765" i="2" s="1"/>
  <c r="K766" i="2"/>
  <c r="T766" i="2" s="1"/>
  <c r="K767" i="2"/>
  <c r="T767" i="2" s="1"/>
  <c r="K768" i="2"/>
  <c r="T768" i="2" s="1"/>
  <c r="K769" i="2"/>
  <c r="T769" i="2" s="1"/>
  <c r="K770" i="2"/>
  <c r="T770" i="2" s="1"/>
  <c r="K771" i="2"/>
  <c r="T771" i="2" s="1"/>
  <c r="K772" i="2"/>
  <c r="T772" i="2" s="1"/>
  <c r="K773" i="2"/>
  <c r="T773" i="2" s="1"/>
  <c r="K774" i="2"/>
  <c r="T774" i="2" s="1"/>
  <c r="K775" i="2"/>
  <c r="T775" i="2" s="1"/>
  <c r="K776" i="2"/>
  <c r="T776" i="2" s="1"/>
  <c r="K777" i="2"/>
  <c r="T777" i="2" s="1"/>
  <c r="K778" i="2"/>
  <c r="T778" i="2" s="1"/>
  <c r="K779" i="2"/>
  <c r="T779" i="2" s="1"/>
  <c r="K780" i="2"/>
  <c r="T780" i="2" s="1"/>
  <c r="K781" i="2"/>
  <c r="T781" i="2" s="1"/>
  <c r="K782" i="2"/>
  <c r="T782" i="2" s="1"/>
  <c r="K783" i="2"/>
  <c r="T783" i="2" s="1"/>
  <c r="K784" i="2"/>
  <c r="T784" i="2" s="1"/>
  <c r="K785" i="2"/>
  <c r="T785" i="2" s="1"/>
  <c r="K786" i="2"/>
  <c r="T786" i="2" s="1"/>
  <c r="K787" i="2"/>
  <c r="T787" i="2" s="1"/>
  <c r="K788" i="2"/>
  <c r="T788" i="2" s="1"/>
  <c r="K789" i="2"/>
  <c r="T789" i="2" s="1"/>
  <c r="K790" i="2"/>
  <c r="T790" i="2" s="1"/>
  <c r="K791" i="2"/>
  <c r="T791" i="2" s="1"/>
  <c r="K792" i="2"/>
  <c r="T792" i="2" s="1"/>
  <c r="K793" i="2"/>
  <c r="T793" i="2" s="1"/>
  <c r="K794" i="2"/>
  <c r="T794" i="2" s="1"/>
  <c r="K795" i="2"/>
  <c r="T795" i="2" s="1"/>
  <c r="K796" i="2"/>
  <c r="T796" i="2" s="1"/>
  <c r="K797" i="2"/>
  <c r="T797" i="2" s="1"/>
  <c r="K798" i="2"/>
  <c r="T798" i="2" s="1"/>
  <c r="K799" i="2"/>
  <c r="T799" i="2" s="1"/>
  <c r="K800" i="2"/>
  <c r="T800" i="2" s="1"/>
  <c r="K801" i="2"/>
  <c r="T801" i="2" s="1"/>
  <c r="K802" i="2"/>
  <c r="T802" i="2" s="1"/>
  <c r="K803" i="2"/>
  <c r="T803" i="2" s="1"/>
  <c r="K804" i="2"/>
  <c r="T804" i="2" s="1"/>
  <c r="K805" i="2"/>
  <c r="T805" i="2" s="1"/>
  <c r="K806" i="2"/>
  <c r="T806" i="2" s="1"/>
  <c r="K807" i="2"/>
  <c r="T807" i="2" s="1"/>
  <c r="K808" i="2"/>
  <c r="T808" i="2" s="1"/>
  <c r="K809" i="2"/>
  <c r="T809" i="2" s="1"/>
  <c r="K810" i="2"/>
  <c r="T810" i="2" s="1"/>
  <c r="K811" i="2"/>
  <c r="T811" i="2" s="1"/>
  <c r="K812" i="2"/>
  <c r="T812" i="2" s="1"/>
  <c r="K813" i="2"/>
  <c r="T813" i="2" s="1"/>
  <c r="K814" i="2"/>
  <c r="T814" i="2" s="1"/>
  <c r="K815" i="2"/>
  <c r="T815" i="2" s="1"/>
  <c r="K816" i="2"/>
  <c r="T816" i="2" s="1"/>
  <c r="K817" i="2"/>
  <c r="T817" i="2" s="1"/>
  <c r="K818" i="2"/>
  <c r="T818" i="2" s="1"/>
  <c r="K819" i="2"/>
  <c r="T819" i="2" s="1"/>
  <c r="K820" i="2"/>
  <c r="T820" i="2" s="1"/>
  <c r="K821" i="2"/>
  <c r="T821" i="2" s="1"/>
  <c r="K822" i="2"/>
  <c r="T822" i="2" s="1"/>
  <c r="K823" i="2"/>
  <c r="T823" i="2" s="1"/>
  <c r="K824" i="2"/>
  <c r="T824" i="2" s="1"/>
  <c r="K825" i="2"/>
  <c r="T825" i="2" s="1"/>
  <c r="K826" i="2"/>
  <c r="T826" i="2" s="1"/>
  <c r="K827" i="2"/>
  <c r="T827" i="2" s="1"/>
  <c r="K828" i="2"/>
  <c r="T828" i="2" s="1"/>
  <c r="K829" i="2"/>
  <c r="T829" i="2" s="1"/>
  <c r="K830" i="2"/>
  <c r="T830" i="2" s="1"/>
  <c r="K831" i="2"/>
  <c r="T831" i="2" s="1"/>
  <c r="K832" i="2"/>
  <c r="T832" i="2" s="1"/>
  <c r="K833" i="2"/>
  <c r="T833" i="2" s="1"/>
  <c r="K834" i="2"/>
  <c r="T834" i="2" s="1"/>
  <c r="K835" i="2"/>
  <c r="T835" i="2" s="1"/>
  <c r="K836" i="2"/>
  <c r="T836" i="2" s="1"/>
  <c r="K837" i="2"/>
  <c r="T837" i="2" s="1"/>
  <c r="K838" i="2"/>
  <c r="T838" i="2" s="1"/>
  <c r="K839" i="2"/>
  <c r="T839" i="2" s="1"/>
  <c r="K840" i="2"/>
  <c r="T840" i="2" s="1"/>
  <c r="K841" i="2"/>
  <c r="T841" i="2" s="1"/>
  <c r="K842" i="2"/>
  <c r="T842" i="2" s="1"/>
  <c r="K843" i="2"/>
  <c r="T843" i="2" s="1"/>
  <c r="K844" i="2"/>
  <c r="T844" i="2" s="1"/>
  <c r="K845" i="2"/>
  <c r="T845" i="2" s="1"/>
  <c r="K846" i="2"/>
  <c r="T846" i="2" s="1"/>
  <c r="K847" i="2"/>
  <c r="T847" i="2" s="1"/>
  <c r="K848" i="2"/>
  <c r="T848" i="2" s="1"/>
  <c r="K849" i="2"/>
  <c r="T849" i="2" s="1"/>
  <c r="K850" i="2"/>
  <c r="T850" i="2" s="1"/>
  <c r="K851" i="2"/>
  <c r="T851" i="2" s="1"/>
  <c r="K852" i="2"/>
  <c r="T852" i="2" s="1"/>
  <c r="K853" i="2"/>
  <c r="T853" i="2" s="1"/>
  <c r="K854" i="2"/>
  <c r="T854" i="2" s="1"/>
  <c r="K855" i="2"/>
  <c r="T855" i="2" s="1"/>
  <c r="K856" i="2"/>
  <c r="T856" i="2" s="1"/>
  <c r="K857" i="2"/>
  <c r="T857" i="2" s="1"/>
  <c r="K858" i="2"/>
  <c r="T858" i="2" s="1"/>
  <c r="K859" i="2"/>
  <c r="T859" i="2" s="1"/>
  <c r="K860" i="2"/>
  <c r="T860" i="2" s="1"/>
  <c r="K861" i="2"/>
  <c r="T861" i="2" s="1"/>
  <c r="K862" i="2"/>
  <c r="T862" i="2" s="1"/>
  <c r="K863" i="2"/>
  <c r="T863" i="2" s="1"/>
  <c r="K864" i="2"/>
  <c r="T864" i="2" s="1"/>
  <c r="K865" i="2"/>
  <c r="T865" i="2" s="1"/>
  <c r="K866" i="2"/>
  <c r="T866" i="2" s="1"/>
  <c r="K867" i="2"/>
  <c r="T867" i="2" s="1"/>
  <c r="K868" i="2"/>
  <c r="T868" i="2" s="1"/>
  <c r="K869" i="2"/>
  <c r="T869" i="2" s="1"/>
  <c r="K870" i="2"/>
  <c r="T870" i="2" s="1"/>
  <c r="K871" i="2"/>
  <c r="T871" i="2" s="1"/>
  <c r="K872" i="2"/>
  <c r="T872" i="2" s="1"/>
  <c r="K873" i="2"/>
  <c r="T873" i="2" s="1"/>
  <c r="K874" i="2"/>
  <c r="T874" i="2" s="1"/>
  <c r="K875" i="2"/>
  <c r="T875" i="2" s="1"/>
  <c r="K876" i="2"/>
  <c r="T876" i="2" s="1"/>
  <c r="K877" i="2"/>
  <c r="T877" i="2" s="1"/>
  <c r="K878" i="2"/>
  <c r="T878" i="2" s="1"/>
  <c r="K879" i="2"/>
  <c r="T879" i="2" s="1"/>
  <c r="K880" i="2"/>
  <c r="T880" i="2" s="1"/>
  <c r="K881" i="2"/>
  <c r="T881" i="2" s="1"/>
  <c r="K882" i="2"/>
  <c r="T882" i="2" s="1"/>
  <c r="K883" i="2"/>
  <c r="T883" i="2" s="1"/>
  <c r="K884" i="2"/>
  <c r="T884" i="2" s="1"/>
  <c r="K885" i="2"/>
  <c r="T885" i="2" s="1"/>
  <c r="K886" i="2"/>
  <c r="T886" i="2" s="1"/>
  <c r="K887" i="2"/>
  <c r="T887" i="2" s="1"/>
  <c r="K888" i="2"/>
  <c r="T888" i="2" s="1"/>
  <c r="K889" i="2"/>
  <c r="T889" i="2" s="1"/>
  <c r="K890" i="2"/>
  <c r="T890" i="2" s="1"/>
  <c r="K891" i="2"/>
  <c r="T891" i="2" s="1"/>
  <c r="K892" i="2"/>
  <c r="T892" i="2" s="1"/>
  <c r="K893" i="2"/>
  <c r="T893" i="2" s="1"/>
  <c r="K894" i="2"/>
  <c r="T894" i="2" s="1"/>
  <c r="K895" i="2"/>
  <c r="T895" i="2" s="1"/>
  <c r="K896" i="2"/>
  <c r="T896" i="2" s="1"/>
  <c r="K897" i="2"/>
  <c r="T897" i="2" s="1"/>
  <c r="K898" i="2"/>
  <c r="T898" i="2" s="1"/>
  <c r="K899" i="2"/>
  <c r="T899" i="2" s="1"/>
  <c r="K900" i="2"/>
  <c r="T900" i="2" s="1"/>
  <c r="K901" i="2"/>
  <c r="T901" i="2" s="1"/>
  <c r="K902" i="2"/>
  <c r="T902" i="2" s="1"/>
  <c r="K903" i="2"/>
  <c r="T903" i="2" s="1"/>
  <c r="K904" i="2"/>
  <c r="T904" i="2" s="1"/>
  <c r="K905" i="2"/>
  <c r="T905" i="2" s="1"/>
  <c r="K906" i="2"/>
  <c r="T906" i="2" s="1"/>
  <c r="K907" i="2"/>
  <c r="T907" i="2" s="1"/>
  <c r="K908" i="2"/>
  <c r="T908" i="2" s="1"/>
  <c r="K909" i="2"/>
  <c r="T909" i="2" s="1"/>
  <c r="K910" i="2"/>
  <c r="T910" i="2" s="1"/>
  <c r="K911" i="2"/>
  <c r="T911" i="2" s="1"/>
  <c r="K912" i="2"/>
  <c r="T912" i="2" s="1"/>
  <c r="K913" i="2"/>
  <c r="T913" i="2" s="1"/>
  <c r="K914" i="2"/>
  <c r="T914" i="2" s="1"/>
  <c r="K915" i="2"/>
  <c r="T915" i="2" s="1"/>
  <c r="K916" i="2"/>
  <c r="T916" i="2" s="1"/>
  <c r="K917" i="2"/>
  <c r="T917" i="2" s="1"/>
  <c r="K918" i="2"/>
  <c r="T918" i="2" s="1"/>
  <c r="K919" i="2"/>
  <c r="T919" i="2" s="1"/>
  <c r="K920" i="2"/>
  <c r="T920" i="2" s="1"/>
  <c r="K921" i="2"/>
  <c r="T921" i="2" s="1"/>
  <c r="K922" i="2"/>
  <c r="T922" i="2" s="1"/>
  <c r="K923" i="2"/>
  <c r="T923" i="2" s="1"/>
  <c r="K924" i="2"/>
  <c r="T924" i="2" s="1"/>
  <c r="K925" i="2"/>
  <c r="T925" i="2" s="1"/>
  <c r="K926" i="2"/>
  <c r="T926" i="2" s="1"/>
  <c r="K927" i="2"/>
  <c r="T927" i="2" s="1"/>
  <c r="K928" i="2"/>
  <c r="T928" i="2" s="1"/>
  <c r="K929" i="2"/>
  <c r="T929" i="2" s="1"/>
  <c r="K930" i="2"/>
  <c r="T930" i="2" s="1"/>
  <c r="K931" i="2"/>
  <c r="T931" i="2" s="1"/>
  <c r="K932" i="2"/>
  <c r="T932" i="2" s="1"/>
  <c r="K933" i="2"/>
  <c r="T933" i="2" s="1"/>
  <c r="K934" i="2"/>
  <c r="T934" i="2" s="1"/>
  <c r="K935" i="2"/>
  <c r="T935" i="2" s="1"/>
  <c r="K936" i="2"/>
  <c r="T936" i="2" s="1"/>
  <c r="K937" i="2"/>
  <c r="T937" i="2" s="1"/>
  <c r="K938" i="2"/>
  <c r="T938" i="2" s="1"/>
  <c r="K939" i="2"/>
  <c r="T939" i="2" s="1"/>
  <c r="K940" i="2"/>
  <c r="T940" i="2" s="1"/>
  <c r="K941" i="2"/>
  <c r="T941" i="2" s="1"/>
  <c r="K942" i="2"/>
  <c r="T942" i="2" s="1"/>
  <c r="K943" i="2"/>
  <c r="T943" i="2" s="1"/>
  <c r="K944" i="2"/>
  <c r="T944" i="2" s="1"/>
  <c r="K945" i="2"/>
  <c r="T945" i="2" s="1"/>
  <c r="K946" i="2"/>
  <c r="T946" i="2" s="1"/>
  <c r="K947" i="2"/>
  <c r="T947" i="2" s="1"/>
  <c r="K948" i="2"/>
  <c r="T948" i="2" s="1"/>
  <c r="K949" i="2"/>
  <c r="T949" i="2" s="1"/>
  <c r="K950" i="2"/>
  <c r="T950" i="2" s="1"/>
  <c r="K951" i="2"/>
  <c r="T951" i="2" s="1"/>
  <c r="K952" i="2"/>
  <c r="T952" i="2" s="1"/>
  <c r="K953" i="2"/>
  <c r="T953" i="2" s="1"/>
  <c r="K954" i="2"/>
  <c r="T954" i="2" s="1"/>
  <c r="K955" i="2"/>
  <c r="T955" i="2" s="1"/>
  <c r="K956" i="2"/>
  <c r="T956" i="2" s="1"/>
  <c r="K957" i="2"/>
  <c r="T957" i="2" s="1"/>
  <c r="K958" i="2"/>
  <c r="T958" i="2" s="1"/>
  <c r="K959" i="2"/>
  <c r="T959" i="2" s="1"/>
  <c r="K960" i="2"/>
  <c r="T960" i="2" s="1"/>
  <c r="K961" i="2"/>
  <c r="T961" i="2" s="1"/>
  <c r="K962" i="2"/>
  <c r="T962" i="2" s="1"/>
  <c r="K963" i="2"/>
  <c r="T963" i="2" s="1"/>
  <c r="K964" i="2"/>
  <c r="T964" i="2" s="1"/>
  <c r="K965" i="2"/>
  <c r="T965" i="2" s="1"/>
  <c r="K966" i="2"/>
  <c r="T966" i="2" s="1"/>
  <c r="K967" i="2"/>
  <c r="T967" i="2" s="1"/>
  <c r="K968" i="2"/>
  <c r="T968" i="2" s="1"/>
  <c r="K969" i="2"/>
  <c r="T969" i="2" s="1"/>
  <c r="K970" i="2"/>
  <c r="T970" i="2" s="1"/>
  <c r="K971" i="2"/>
  <c r="T971" i="2" s="1"/>
  <c r="K972" i="2"/>
  <c r="T972" i="2" s="1"/>
  <c r="K973" i="2"/>
  <c r="T973" i="2" s="1"/>
  <c r="K974" i="2"/>
  <c r="T974" i="2" s="1"/>
  <c r="K975" i="2"/>
  <c r="T975" i="2" s="1"/>
  <c r="K976" i="2"/>
  <c r="T976" i="2" s="1"/>
  <c r="K977" i="2"/>
  <c r="T977" i="2" s="1"/>
  <c r="K978" i="2"/>
  <c r="T978" i="2" s="1"/>
  <c r="K979" i="2"/>
  <c r="T979" i="2" s="1"/>
  <c r="K980" i="2"/>
  <c r="T980" i="2" s="1"/>
  <c r="K981" i="2"/>
  <c r="T981" i="2" s="1"/>
  <c r="K982" i="2"/>
  <c r="T982" i="2" s="1"/>
  <c r="K983" i="2"/>
  <c r="T983" i="2" s="1"/>
  <c r="K984" i="2"/>
  <c r="T984" i="2" s="1"/>
  <c r="K985" i="2"/>
  <c r="T985" i="2" s="1"/>
  <c r="K986" i="2"/>
  <c r="T986" i="2" s="1"/>
  <c r="K987" i="2"/>
  <c r="T987" i="2" s="1"/>
  <c r="K988" i="2"/>
  <c r="T988" i="2" s="1"/>
  <c r="K989" i="2"/>
  <c r="T989" i="2" s="1"/>
  <c r="K990" i="2"/>
  <c r="T990" i="2" s="1"/>
  <c r="K991" i="2"/>
  <c r="T991" i="2" s="1"/>
  <c r="K992" i="2"/>
  <c r="T992" i="2" s="1"/>
  <c r="K993" i="2"/>
  <c r="T993" i="2" s="1"/>
  <c r="K994" i="2"/>
  <c r="T994" i="2" s="1"/>
  <c r="K995" i="2"/>
  <c r="T995" i="2" s="1"/>
  <c r="K996" i="2"/>
  <c r="T996" i="2" s="1"/>
  <c r="K997" i="2"/>
  <c r="T997" i="2" s="1"/>
  <c r="K998" i="2"/>
  <c r="T998" i="2" s="1"/>
  <c r="K999" i="2"/>
  <c r="T999" i="2" s="1"/>
  <c r="K1000" i="2"/>
  <c r="T1000" i="2" s="1"/>
  <c r="K1001" i="2"/>
  <c r="T1001" i="2" s="1"/>
  <c r="K1002" i="2"/>
  <c r="T1002" i="2" s="1"/>
  <c r="K1003" i="2"/>
  <c r="T1003" i="2" s="1"/>
  <c r="K1004" i="2"/>
  <c r="T1004" i="2" s="1"/>
  <c r="K1005" i="2"/>
  <c r="T1005" i="2" s="1"/>
  <c r="K1006" i="2"/>
  <c r="T1006" i="2" s="1"/>
  <c r="K1007" i="2"/>
  <c r="T1007" i="2" s="1"/>
  <c r="K1008" i="2"/>
  <c r="T1008" i="2" s="1"/>
  <c r="K1009" i="2"/>
  <c r="T1009" i="2" s="1"/>
  <c r="K1010" i="2"/>
  <c r="T1010" i="2" s="1"/>
  <c r="K1011" i="2"/>
  <c r="T1011" i="2" s="1"/>
  <c r="K1012" i="2"/>
  <c r="T1012" i="2" s="1"/>
  <c r="K1013" i="2"/>
  <c r="T1013" i="2" s="1"/>
  <c r="K1014" i="2"/>
  <c r="T1014" i="2" s="1"/>
  <c r="K1015" i="2"/>
  <c r="T1015" i="2" s="1"/>
  <c r="K1016" i="2"/>
  <c r="T1016" i="2" s="1"/>
  <c r="K1017" i="2"/>
  <c r="T1017" i="2" s="1"/>
  <c r="K1018" i="2"/>
  <c r="T1018" i="2" s="1"/>
  <c r="K1019" i="2"/>
  <c r="T1019" i="2" s="1"/>
  <c r="K1020" i="2"/>
  <c r="T1020" i="2" s="1"/>
  <c r="K1021" i="2"/>
  <c r="T1021" i="2" s="1"/>
  <c r="K1022" i="2"/>
  <c r="T1022" i="2" s="1"/>
  <c r="K1023" i="2"/>
  <c r="T1023" i="2" s="1"/>
  <c r="K1024" i="2"/>
  <c r="T1024" i="2" s="1"/>
  <c r="K1025" i="2"/>
  <c r="T1025" i="2" s="1"/>
  <c r="K1026" i="2"/>
  <c r="T1026" i="2" s="1"/>
  <c r="K1027" i="2"/>
  <c r="T1027" i="2" s="1"/>
  <c r="K1028" i="2"/>
  <c r="T1028" i="2" s="1"/>
  <c r="K1029" i="2"/>
  <c r="T1029" i="2" s="1"/>
  <c r="K1030" i="2"/>
  <c r="T1030" i="2" s="1"/>
  <c r="K1031" i="2"/>
  <c r="T1031" i="2" s="1"/>
  <c r="K1032" i="2"/>
  <c r="T1032" i="2" s="1"/>
  <c r="K1033" i="2"/>
  <c r="T1033" i="2" s="1"/>
  <c r="K1034" i="2"/>
  <c r="T1034" i="2" s="1"/>
  <c r="K1035" i="2"/>
  <c r="T1035" i="2" s="1"/>
  <c r="K1036" i="2"/>
  <c r="T1036" i="2" s="1"/>
  <c r="K1037" i="2"/>
  <c r="T1037" i="2" s="1"/>
  <c r="K1038" i="2"/>
  <c r="T1038" i="2" s="1"/>
  <c r="K1039" i="2"/>
  <c r="T1039" i="2" s="1"/>
  <c r="K1040" i="2"/>
  <c r="T1040" i="2" s="1"/>
  <c r="K1041" i="2"/>
  <c r="T1041" i="2" s="1"/>
  <c r="K1042" i="2"/>
  <c r="T1042" i="2" s="1"/>
  <c r="K1043" i="2"/>
  <c r="T1043" i="2" s="1"/>
  <c r="K1044" i="2"/>
  <c r="T1044" i="2" s="1"/>
  <c r="K1045" i="2"/>
  <c r="T1045" i="2" s="1"/>
  <c r="K1046" i="2"/>
  <c r="T1046" i="2" s="1"/>
  <c r="K1047" i="2"/>
  <c r="T1047" i="2" s="1"/>
  <c r="K1048" i="2"/>
  <c r="T1048" i="2" s="1"/>
  <c r="K1049" i="2"/>
  <c r="T1049" i="2" s="1"/>
  <c r="K1050" i="2"/>
  <c r="T1050" i="2" s="1"/>
  <c r="K1051" i="2"/>
  <c r="T1051" i="2" s="1"/>
  <c r="K1052" i="2"/>
  <c r="T1052" i="2" s="1"/>
  <c r="K1053" i="2"/>
  <c r="T1053" i="2" s="1"/>
  <c r="K1054" i="2"/>
  <c r="T1054" i="2" s="1"/>
  <c r="K1055" i="2"/>
  <c r="T1055" i="2" s="1"/>
  <c r="K1056" i="2"/>
  <c r="T1056" i="2" s="1"/>
  <c r="K1057" i="2"/>
  <c r="T1057" i="2" s="1"/>
  <c r="K1058" i="2"/>
  <c r="T1058" i="2" s="1"/>
  <c r="K1059" i="2"/>
  <c r="T1059" i="2" s="1"/>
  <c r="K1060" i="2"/>
  <c r="T1060" i="2" s="1"/>
  <c r="K1061" i="2"/>
  <c r="T1061" i="2" s="1"/>
  <c r="K1062" i="2"/>
  <c r="T1062" i="2" s="1"/>
  <c r="K1063" i="2"/>
  <c r="T1063" i="2" s="1"/>
  <c r="K1064" i="2"/>
  <c r="T1064" i="2" s="1"/>
  <c r="K1065" i="2"/>
  <c r="T1065" i="2" s="1"/>
  <c r="K1066" i="2"/>
  <c r="T1066" i="2" s="1"/>
  <c r="K1067" i="2"/>
  <c r="T1067" i="2" s="1"/>
  <c r="K1068" i="2"/>
  <c r="T1068" i="2" s="1"/>
  <c r="K1069" i="2"/>
  <c r="T1069" i="2" s="1"/>
  <c r="K1070" i="2"/>
  <c r="T1070" i="2" s="1"/>
  <c r="K1071" i="2"/>
  <c r="T1071" i="2" s="1"/>
  <c r="K1072" i="2"/>
  <c r="T1072" i="2" s="1"/>
  <c r="K1073" i="2"/>
  <c r="T1073" i="2" s="1"/>
  <c r="K1074" i="2"/>
  <c r="T1074" i="2" s="1"/>
  <c r="K1075" i="2"/>
  <c r="T1075" i="2" s="1"/>
  <c r="K1076" i="2"/>
  <c r="T1076" i="2" s="1"/>
  <c r="K1077" i="2"/>
  <c r="T1077" i="2" s="1"/>
  <c r="K1078" i="2"/>
  <c r="T1078" i="2" s="1"/>
  <c r="K1079" i="2"/>
  <c r="T1079" i="2" s="1"/>
  <c r="K1080" i="2"/>
  <c r="T1080" i="2" s="1"/>
  <c r="K1081" i="2"/>
  <c r="T1081" i="2" s="1"/>
  <c r="K1082" i="2"/>
  <c r="T1082" i="2" s="1"/>
  <c r="K1083" i="2"/>
  <c r="T1083" i="2" s="1"/>
  <c r="K1084" i="2"/>
  <c r="T1084" i="2" s="1"/>
  <c r="K1085" i="2"/>
  <c r="T1085" i="2" s="1"/>
  <c r="K1086" i="2"/>
  <c r="T1086" i="2" s="1"/>
  <c r="K1087" i="2"/>
  <c r="T1087" i="2" s="1"/>
  <c r="K1088" i="2"/>
  <c r="T1088" i="2" s="1"/>
  <c r="K1089" i="2"/>
  <c r="T1089" i="2" s="1"/>
  <c r="K1090" i="2"/>
  <c r="T1090" i="2" s="1"/>
  <c r="K1091" i="2"/>
  <c r="T1091" i="2" s="1"/>
  <c r="K1092" i="2"/>
  <c r="T1092" i="2" s="1"/>
  <c r="K1093" i="2"/>
  <c r="T1093" i="2" s="1"/>
  <c r="K1094" i="2"/>
  <c r="T1094" i="2" s="1"/>
  <c r="K1095" i="2"/>
  <c r="T1095" i="2" s="1"/>
  <c r="K1096" i="2"/>
  <c r="T1096" i="2" s="1"/>
  <c r="K1097" i="2"/>
  <c r="T1097" i="2" s="1"/>
  <c r="K1098" i="2"/>
  <c r="T1098" i="2" s="1"/>
  <c r="K1099" i="2"/>
  <c r="T1099" i="2" s="1"/>
  <c r="K1100" i="2"/>
  <c r="T1100" i="2" s="1"/>
  <c r="K1101" i="2"/>
  <c r="T1101" i="2" s="1"/>
  <c r="K1102" i="2"/>
  <c r="T1102" i="2" s="1"/>
  <c r="K1103" i="2"/>
  <c r="T1103" i="2" s="1"/>
  <c r="K1104" i="2"/>
  <c r="T1104" i="2" s="1"/>
  <c r="K1105" i="2"/>
  <c r="T1105" i="2" s="1"/>
  <c r="K1106" i="2"/>
  <c r="T1106" i="2" s="1"/>
  <c r="K1107" i="2"/>
  <c r="T1107" i="2" s="1"/>
  <c r="K1108" i="2"/>
  <c r="T1108" i="2" s="1"/>
  <c r="K1109" i="2"/>
  <c r="T1109" i="2" s="1"/>
  <c r="K1110" i="2"/>
  <c r="T1110" i="2" s="1"/>
  <c r="K1111" i="2"/>
  <c r="T1111" i="2" s="1"/>
  <c r="K1112" i="2"/>
  <c r="T1112" i="2" s="1"/>
  <c r="K1113" i="2"/>
  <c r="T1113" i="2" s="1"/>
  <c r="K1114" i="2"/>
  <c r="T1114" i="2" s="1"/>
  <c r="K1115" i="2"/>
  <c r="T1115" i="2" s="1"/>
  <c r="K1116" i="2"/>
  <c r="T1116" i="2" s="1"/>
  <c r="K1117" i="2"/>
  <c r="T1117" i="2" s="1"/>
  <c r="K1118" i="2"/>
  <c r="T1118" i="2" s="1"/>
  <c r="K1119" i="2"/>
  <c r="T1119" i="2" s="1"/>
  <c r="K1120" i="2"/>
  <c r="T1120" i="2" s="1"/>
  <c r="K1121" i="2"/>
  <c r="T1121" i="2" s="1"/>
  <c r="K1122" i="2"/>
  <c r="T1122" i="2" s="1"/>
  <c r="K1123" i="2"/>
  <c r="T1123" i="2" s="1"/>
  <c r="K1124" i="2"/>
  <c r="T1124" i="2" s="1"/>
  <c r="K1125" i="2"/>
  <c r="T1125" i="2" s="1"/>
  <c r="K1126" i="2"/>
  <c r="T1126" i="2" s="1"/>
  <c r="K1127" i="2"/>
  <c r="T1127" i="2" s="1"/>
  <c r="K1128" i="2"/>
  <c r="T1128" i="2" s="1"/>
  <c r="K1129" i="2"/>
  <c r="T1129" i="2" s="1"/>
  <c r="K1130" i="2"/>
  <c r="T1130" i="2" s="1"/>
  <c r="K1131" i="2"/>
  <c r="T1131" i="2" s="1"/>
  <c r="K1132" i="2"/>
  <c r="T1132" i="2" s="1"/>
  <c r="K1133" i="2"/>
  <c r="T1133" i="2" s="1"/>
  <c r="K1134" i="2"/>
  <c r="T1134" i="2" s="1"/>
  <c r="K1135" i="2"/>
  <c r="T1135" i="2" s="1"/>
  <c r="K1136" i="2"/>
  <c r="T1136" i="2" s="1"/>
  <c r="K1137" i="2"/>
  <c r="T1137" i="2" s="1"/>
  <c r="K1138" i="2"/>
  <c r="T1138" i="2" s="1"/>
  <c r="K1139" i="2"/>
  <c r="T1139" i="2" s="1"/>
  <c r="K1140" i="2"/>
  <c r="T1140" i="2" s="1"/>
  <c r="K1141" i="2"/>
  <c r="T1141" i="2" s="1"/>
  <c r="K1142" i="2"/>
  <c r="T1142" i="2" s="1"/>
  <c r="K1143" i="2"/>
  <c r="T1143" i="2" s="1"/>
  <c r="K1144" i="2"/>
  <c r="T1144" i="2" s="1"/>
  <c r="K1145" i="2"/>
  <c r="T1145" i="2" s="1"/>
  <c r="K1146" i="2"/>
  <c r="T1146" i="2" s="1"/>
  <c r="K1147" i="2"/>
  <c r="T1147" i="2" s="1"/>
  <c r="K1148" i="2"/>
  <c r="T1148" i="2" s="1"/>
  <c r="K1149" i="2"/>
  <c r="T1149" i="2" s="1"/>
  <c r="K1150" i="2"/>
  <c r="T1150" i="2" s="1"/>
  <c r="K1151" i="2"/>
  <c r="T1151" i="2" s="1"/>
  <c r="K1152" i="2"/>
  <c r="T1152" i="2" s="1"/>
  <c r="K1153" i="2"/>
  <c r="T1153" i="2" s="1"/>
  <c r="K1154" i="2"/>
  <c r="T1154" i="2" s="1"/>
  <c r="K1155" i="2"/>
  <c r="T1155" i="2" s="1"/>
  <c r="K1156" i="2"/>
  <c r="T1156" i="2" s="1"/>
  <c r="K1157" i="2"/>
  <c r="T1157" i="2" s="1"/>
  <c r="K1158" i="2"/>
  <c r="T1158" i="2" s="1"/>
  <c r="K1159" i="2"/>
  <c r="T1159" i="2" s="1"/>
  <c r="K1160" i="2"/>
  <c r="T1160" i="2" s="1"/>
  <c r="K1161" i="2"/>
  <c r="T1161" i="2" s="1"/>
  <c r="K1162" i="2"/>
  <c r="T1162" i="2" s="1"/>
  <c r="K1163" i="2"/>
  <c r="T1163" i="2" s="1"/>
  <c r="K1164" i="2"/>
  <c r="T1164" i="2" s="1"/>
  <c r="K1165" i="2"/>
  <c r="T1165" i="2" s="1"/>
  <c r="K1166" i="2"/>
  <c r="T1166" i="2" s="1"/>
  <c r="K1167" i="2"/>
  <c r="T1167" i="2" s="1"/>
  <c r="K1168" i="2"/>
  <c r="T1168" i="2" s="1"/>
  <c r="K1169" i="2"/>
  <c r="T1169" i="2" s="1"/>
  <c r="K1170" i="2"/>
  <c r="T1170" i="2" s="1"/>
  <c r="K1171" i="2"/>
  <c r="T1171" i="2" s="1"/>
  <c r="K1172" i="2"/>
  <c r="T1172" i="2" s="1"/>
  <c r="K1173" i="2"/>
  <c r="T1173" i="2" s="1"/>
  <c r="K1174" i="2"/>
  <c r="T1174" i="2" s="1"/>
  <c r="K1175" i="2"/>
  <c r="T1175" i="2" s="1"/>
  <c r="K1176" i="2"/>
  <c r="T1176" i="2" s="1"/>
  <c r="K1177" i="2"/>
  <c r="T1177" i="2" s="1"/>
  <c r="K1178" i="2"/>
  <c r="T1178" i="2" s="1"/>
  <c r="K1179" i="2"/>
  <c r="T1179" i="2" s="1"/>
  <c r="K1180" i="2"/>
  <c r="T1180" i="2" s="1"/>
  <c r="K1181" i="2"/>
  <c r="T1181" i="2" s="1"/>
  <c r="K1182" i="2"/>
  <c r="T1182" i="2" s="1"/>
  <c r="K1183" i="2"/>
  <c r="T1183" i="2" s="1"/>
  <c r="K1184" i="2"/>
  <c r="T1184" i="2" s="1"/>
  <c r="K1185" i="2"/>
  <c r="T1185" i="2" s="1"/>
  <c r="K1186" i="2"/>
  <c r="T1186" i="2" s="1"/>
  <c r="K1187" i="2"/>
  <c r="T1187" i="2" s="1"/>
  <c r="K1188" i="2"/>
  <c r="T1188" i="2" s="1"/>
  <c r="K1189" i="2"/>
  <c r="T1189" i="2" s="1"/>
  <c r="K1190" i="2"/>
  <c r="T1190" i="2" s="1"/>
  <c r="K1191" i="2"/>
  <c r="T1191" i="2" s="1"/>
  <c r="K1192" i="2"/>
  <c r="T1192" i="2" s="1"/>
  <c r="K1193" i="2"/>
  <c r="T1193" i="2" s="1"/>
  <c r="K1194" i="2"/>
  <c r="T1194" i="2" s="1"/>
  <c r="K1195" i="2"/>
  <c r="T1195" i="2" s="1"/>
  <c r="K1196" i="2"/>
  <c r="T1196" i="2" s="1"/>
  <c r="K1197" i="2"/>
  <c r="T1197" i="2" s="1"/>
  <c r="K1198" i="2"/>
  <c r="T1198" i="2" s="1"/>
  <c r="K1199" i="2"/>
  <c r="T1199" i="2" s="1"/>
  <c r="K1200" i="2"/>
  <c r="T1200" i="2" s="1"/>
  <c r="K1201" i="2"/>
  <c r="T1201" i="2" s="1"/>
  <c r="K1202" i="2"/>
  <c r="T1202" i="2" s="1"/>
  <c r="K1203" i="2"/>
  <c r="T1203" i="2" s="1"/>
  <c r="K1204" i="2"/>
  <c r="T1204" i="2" s="1"/>
  <c r="K1205" i="2"/>
  <c r="T1205" i="2" s="1"/>
  <c r="K1206" i="2"/>
  <c r="T1206" i="2" s="1"/>
  <c r="K1207" i="2"/>
  <c r="T1207" i="2" s="1"/>
  <c r="K1208" i="2"/>
  <c r="T1208" i="2" s="1"/>
  <c r="K1209" i="2"/>
  <c r="T1209" i="2" s="1"/>
  <c r="K1210" i="2"/>
  <c r="T1210" i="2" s="1"/>
  <c r="K1211" i="2"/>
  <c r="T1211" i="2" s="1"/>
  <c r="K1212" i="2"/>
  <c r="T1212" i="2" s="1"/>
  <c r="K1213" i="2"/>
  <c r="T1213" i="2" s="1"/>
  <c r="K1214" i="2"/>
  <c r="T1214" i="2" s="1"/>
  <c r="K1215" i="2"/>
  <c r="T1215" i="2" s="1"/>
  <c r="K1216" i="2"/>
  <c r="T1216" i="2" s="1"/>
  <c r="K1217" i="2"/>
  <c r="T1217" i="2" s="1"/>
  <c r="K1218" i="2"/>
  <c r="T1218" i="2" s="1"/>
  <c r="K1219" i="2"/>
  <c r="T1219" i="2" s="1"/>
  <c r="K1220" i="2"/>
  <c r="T1220" i="2" s="1"/>
  <c r="K1221" i="2"/>
  <c r="T1221" i="2" s="1"/>
  <c r="K1222" i="2"/>
  <c r="T1222" i="2" s="1"/>
  <c r="K1223" i="2"/>
  <c r="T1223" i="2" s="1"/>
  <c r="K1224" i="2"/>
  <c r="T1224" i="2" s="1"/>
  <c r="K1225" i="2"/>
  <c r="T1225" i="2" s="1"/>
  <c r="K1226" i="2"/>
  <c r="T1226" i="2" s="1"/>
  <c r="K1227" i="2"/>
  <c r="T1227" i="2" s="1"/>
  <c r="K1228" i="2"/>
  <c r="T1228" i="2" s="1"/>
  <c r="K1229" i="2"/>
  <c r="T1229" i="2" s="1"/>
  <c r="K1230" i="2"/>
  <c r="T1230" i="2" s="1"/>
  <c r="K1231" i="2"/>
  <c r="T1231" i="2" s="1"/>
  <c r="K1232" i="2"/>
  <c r="T1232" i="2" s="1"/>
  <c r="K1233" i="2"/>
  <c r="T1233" i="2" s="1"/>
  <c r="K1234" i="2"/>
  <c r="T1234" i="2" s="1"/>
  <c r="K1235" i="2"/>
  <c r="T1235" i="2" s="1"/>
  <c r="K1236" i="2"/>
  <c r="T1236" i="2" s="1"/>
  <c r="K1237" i="2"/>
  <c r="T1237" i="2" s="1"/>
  <c r="K1238" i="2"/>
  <c r="T1238" i="2" s="1"/>
  <c r="K1239" i="2"/>
  <c r="T1239" i="2" s="1"/>
  <c r="K1240" i="2"/>
  <c r="T1240" i="2" s="1"/>
  <c r="K1241" i="2"/>
  <c r="T1241" i="2" s="1"/>
  <c r="K1242" i="2"/>
  <c r="T1242" i="2" s="1"/>
  <c r="K1243" i="2"/>
  <c r="T1243" i="2" s="1"/>
  <c r="K1244" i="2"/>
  <c r="T1244" i="2" s="1"/>
  <c r="K1245" i="2"/>
  <c r="T1245" i="2" s="1"/>
  <c r="K1246" i="2"/>
  <c r="T1246" i="2" s="1"/>
  <c r="K1247" i="2"/>
  <c r="T1247" i="2" s="1"/>
  <c r="K1248" i="2"/>
  <c r="T1248" i="2" s="1"/>
  <c r="K1249" i="2"/>
  <c r="T1249" i="2" s="1"/>
  <c r="K1250" i="2"/>
  <c r="T1250" i="2" s="1"/>
  <c r="K1251" i="2"/>
  <c r="T1251" i="2" s="1"/>
  <c r="K1252" i="2"/>
  <c r="T1252" i="2" s="1"/>
  <c r="K1253" i="2"/>
  <c r="T1253" i="2" s="1"/>
  <c r="K1254" i="2"/>
  <c r="T1254" i="2" s="1"/>
  <c r="K1255" i="2"/>
  <c r="T1255" i="2" s="1"/>
  <c r="K1256" i="2"/>
  <c r="T1256" i="2" s="1"/>
  <c r="K1257" i="2"/>
  <c r="T1257" i="2" s="1"/>
  <c r="K1258" i="2"/>
  <c r="T1258" i="2" s="1"/>
  <c r="K1259" i="2"/>
  <c r="T1259" i="2" s="1"/>
  <c r="K1260" i="2"/>
  <c r="T1260" i="2" s="1"/>
  <c r="K1261" i="2"/>
  <c r="T1261" i="2" s="1"/>
  <c r="K1262" i="2"/>
  <c r="T1262" i="2" s="1"/>
  <c r="K1263" i="2"/>
  <c r="T1263" i="2" s="1"/>
  <c r="K1264" i="2"/>
  <c r="T1264" i="2" s="1"/>
  <c r="K1265" i="2"/>
  <c r="T1265" i="2" s="1"/>
  <c r="K1266" i="2"/>
  <c r="T1266" i="2" s="1"/>
  <c r="K1267" i="2"/>
  <c r="T1267" i="2" s="1"/>
  <c r="K1268" i="2"/>
  <c r="T1268" i="2" s="1"/>
  <c r="K1269" i="2"/>
  <c r="T1269" i="2" s="1"/>
  <c r="K1270" i="2"/>
  <c r="T1270" i="2" s="1"/>
  <c r="K1271" i="2"/>
  <c r="T1271" i="2" s="1"/>
  <c r="K1272" i="2"/>
  <c r="T1272" i="2" s="1"/>
  <c r="K1273" i="2"/>
  <c r="T1273" i="2" s="1"/>
  <c r="K1274" i="2"/>
  <c r="T1274" i="2" s="1"/>
  <c r="K1275" i="2"/>
  <c r="T1275" i="2" s="1"/>
  <c r="K1276" i="2"/>
  <c r="T1276" i="2" s="1"/>
  <c r="K1277" i="2"/>
  <c r="T1277" i="2" s="1"/>
  <c r="K1278" i="2"/>
  <c r="T1278" i="2" s="1"/>
  <c r="K1279" i="2"/>
  <c r="T1279" i="2" s="1"/>
  <c r="K1280" i="2"/>
  <c r="T1280" i="2" s="1"/>
  <c r="K1281" i="2"/>
  <c r="T1281" i="2" s="1"/>
  <c r="K1282" i="2"/>
  <c r="T1282" i="2" s="1"/>
  <c r="K1283" i="2"/>
  <c r="T1283" i="2" s="1"/>
  <c r="K1284" i="2"/>
  <c r="T1284" i="2" s="1"/>
  <c r="K1285" i="2"/>
  <c r="T1285" i="2" s="1"/>
  <c r="K1286" i="2"/>
  <c r="T1286" i="2" s="1"/>
  <c r="K1287" i="2"/>
  <c r="T1287" i="2" s="1"/>
  <c r="K1288" i="2"/>
  <c r="T1288" i="2" s="1"/>
  <c r="K1289" i="2"/>
  <c r="T1289" i="2" s="1"/>
  <c r="K1290" i="2"/>
  <c r="T1290" i="2" s="1"/>
  <c r="K1291" i="2"/>
  <c r="T1291" i="2" s="1"/>
  <c r="K1292" i="2"/>
  <c r="T1292" i="2" s="1"/>
  <c r="K1293" i="2"/>
  <c r="T1293" i="2" s="1"/>
  <c r="K1294" i="2"/>
  <c r="T1294" i="2" s="1"/>
  <c r="K1295" i="2"/>
  <c r="T1295" i="2" s="1"/>
  <c r="K1296" i="2"/>
  <c r="T1296" i="2" s="1"/>
  <c r="K1297" i="2"/>
  <c r="T1297" i="2" s="1"/>
  <c r="K1298" i="2"/>
  <c r="T1298" i="2" s="1"/>
  <c r="K1299" i="2"/>
  <c r="T1299" i="2" s="1"/>
  <c r="K1300" i="2"/>
  <c r="T1300" i="2" s="1"/>
  <c r="K1301" i="2"/>
  <c r="T1301" i="2" s="1"/>
  <c r="K1302" i="2"/>
  <c r="T1302" i="2" s="1"/>
  <c r="K1303" i="2"/>
  <c r="T1303" i="2" s="1"/>
  <c r="K1304" i="2"/>
  <c r="T1304" i="2" s="1"/>
  <c r="K1305" i="2"/>
  <c r="T1305" i="2" s="1"/>
  <c r="K1306" i="2"/>
  <c r="T1306" i="2" s="1"/>
  <c r="K1307" i="2"/>
  <c r="T1307" i="2" s="1"/>
  <c r="K1308" i="2"/>
  <c r="T1308" i="2" s="1"/>
  <c r="K1309" i="2"/>
  <c r="T1309" i="2" s="1"/>
  <c r="K1310" i="2"/>
  <c r="T1310" i="2" s="1"/>
  <c r="K1311" i="2"/>
  <c r="T1311" i="2" s="1"/>
  <c r="K1312" i="2"/>
  <c r="T1312" i="2" s="1"/>
  <c r="K1313" i="2"/>
  <c r="T1313" i="2" s="1"/>
  <c r="K1314" i="2"/>
  <c r="T1314" i="2" s="1"/>
  <c r="K1315" i="2"/>
  <c r="T1315" i="2" s="1"/>
  <c r="K1316" i="2"/>
  <c r="T1316" i="2" s="1"/>
  <c r="K1317" i="2"/>
  <c r="T1317" i="2" s="1"/>
  <c r="K1318" i="2"/>
  <c r="T1318" i="2" s="1"/>
  <c r="K1319" i="2"/>
  <c r="T1319" i="2" s="1"/>
  <c r="K1320" i="2"/>
  <c r="T1320" i="2" s="1"/>
  <c r="K1321" i="2"/>
  <c r="T1321" i="2" s="1"/>
  <c r="K1322" i="2"/>
  <c r="T1322" i="2" s="1"/>
  <c r="K1323" i="2"/>
  <c r="T1323" i="2" s="1"/>
  <c r="K1324" i="2"/>
  <c r="T1324" i="2" s="1"/>
  <c r="K1325" i="2"/>
  <c r="T1325" i="2" s="1"/>
  <c r="K1326" i="2"/>
  <c r="T1326" i="2" s="1"/>
  <c r="K1327" i="2"/>
  <c r="T1327" i="2" s="1"/>
  <c r="K1328" i="2"/>
  <c r="T1328" i="2" s="1"/>
  <c r="K1329" i="2"/>
  <c r="T1329" i="2" s="1"/>
  <c r="K1330" i="2"/>
  <c r="T1330" i="2" s="1"/>
  <c r="K1331" i="2"/>
  <c r="T1331" i="2" s="1"/>
  <c r="K1332" i="2"/>
  <c r="T1332" i="2" s="1"/>
  <c r="K1333" i="2"/>
  <c r="T1333" i="2" s="1"/>
  <c r="K1334" i="2"/>
  <c r="T1334" i="2" s="1"/>
  <c r="K1335" i="2"/>
  <c r="T1335" i="2" s="1"/>
  <c r="K1336" i="2"/>
  <c r="T1336" i="2" s="1"/>
  <c r="K1337" i="2"/>
  <c r="T1337" i="2" s="1"/>
  <c r="K1338" i="2"/>
  <c r="T1338" i="2" s="1"/>
  <c r="K1339" i="2"/>
  <c r="T1339" i="2" s="1"/>
  <c r="K1340" i="2"/>
  <c r="T1340" i="2" s="1"/>
  <c r="K1341" i="2"/>
  <c r="T1341" i="2" s="1"/>
  <c r="K1342" i="2"/>
  <c r="T1342" i="2" s="1"/>
  <c r="K1343" i="2"/>
  <c r="T1343" i="2" s="1"/>
  <c r="K1344" i="2"/>
  <c r="T1344" i="2" s="1"/>
  <c r="K1345" i="2"/>
  <c r="T1345" i="2" s="1"/>
  <c r="K1346" i="2"/>
  <c r="T1346" i="2" s="1"/>
  <c r="K1347" i="2"/>
  <c r="T1347" i="2" s="1"/>
  <c r="K1348" i="2"/>
  <c r="T1348" i="2" s="1"/>
  <c r="K1349" i="2"/>
  <c r="T1349" i="2" s="1"/>
  <c r="K1350" i="2"/>
  <c r="T1350" i="2" s="1"/>
  <c r="K1351" i="2"/>
  <c r="T1351" i="2" s="1"/>
  <c r="K1352" i="2"/>
  <c r="T1352" i="2" s="1"/>
  <c r="K1353" i="2"/>
  <c r="T1353" i="2" s="1"/>
  <c r="K1354" i="2"/>
  <c r="T1354" i="2" s="1"/>
  <c r="K1355" i="2"/>
  <c r="T1355" i="2" s="1"/>
  <c r="K1356" i="2"/>
  <c r="T1356" i="2" s="1"/>
  <c r="K1357" i="2"/>
  <c r="T1357" i="2" s="1"/>
  <c r="K1358" i="2"/>
  <c r="T1358" i="2" s="1"/>
  <c r="K1359" i="2"/>
  <c r="T1359" i="2" s="1"/>
  <c r="K1360" i="2"/>
  <c r="T1360" i="2" s="1"/>
  <c r="K1361" i="2"/>
  <c r="T1361" i="2" s="1"/>
  <c r="K1362" i="2"/>
  <c r="T1362" i="2" s="1"/>
  <c r="K1363" i="2"/>
  <c r="T1363" i="2" s="1"/>
  <c r="K1364" i="2"/>
  <c r="T1364" i="2" s="1"/>
  <c r="K1365" i="2"/>
  <c r="T1365" i="2" s="1"/>
  <c r="K1366" i="2"/>
  <c r="T1366" i="2" s="1"/>
  <c r="K1367" i="2"/>
  <c r="T1367" i="2" s="1"/>
  <c r="K1368" i="2"/>
  <c r="T1368" i="2" s="1"/>
  <c r="K1369" i="2"/>
  <c r="T1369" i="2" s="1"/>
  <c r="K1370" i="2"/>
  <c r="T1370" i="2" s="1"/>
  <c r="K1371" i="2"/>
  <c r="T1371" i="2" s="1"/>
  <c r="K1372" i="2"/>
  <c r="T1372" i="2" s="1"/>
  <c r="K1373" i="2"/>
  <c r="T1373" i="2" s="1"/>
  <c r="K1374" i="2"/>
  <c r="T1374" i="2" s="1"/>
  <c r="K1375" i="2"/>
  <c r="T1375" i="2" s="1"/>
  <c r="K1376" i="2"/>
  <c r="T1376" i="2" s="1"/>
  <c r="K1377" i="2"/>
  <c r="T1377" i="2" s="1"/>
  <c r="K1378" i="2"/>
  <c r="T1378" i="2" s="1"/>
  <c r="K1379" i="2"/>
  <c r="T1379" i="2" s="1"/>
  <c r="K1380" i="2"/>
  <c r="T1380" i="2" s="1"/>
  <c r="K1381" i="2"/>
  <c r="T1381" i="2" s="1"/>
  <c r="K1382" i="2"/>
  <c r="T1382" i="2" s="1"/>
  <c r="K1383" i="2"/>
  <c r="T1383" i="2" s="1"/>
  <c r="K1384" i="2"/>
  <c r="T1384" i="2" s="1"/>
  <c r="K1385" i="2"/>
  <c r="T1385" i="2" s="1"/>
  <c r="K1386" i="2"/>
  <c r="T1386" i="2" s="1"/>
  <c r="K1387" i="2"/>
  <c r="T1387" i="2" s="1"/>
  <c r="K1388" i="2"/>
  <c r="T1388" i="2" s="1"/>
  <c r="K1389" i="2"/>
  <c r="T1389" i="2" s="1"/>
  <c r="K1390" i="2"/>
  <c r="T1390" i="2" s="1"/>
  <c r="K1391" i="2"/>
  <c r="T1391" i="2" s="1"/>
  <c r="K1392" i="2"/>
  <c r="T1392" i="2" s="1"/>
  <c r="K1393" i="2"/>
  <c r="T1393" i="2" s="1"/>
  <c r="K1394" i="2"/>
  <c r="T1394" i="2" s="1"/>
  <c r="K1395" i="2"/>
  <c r="T1395" i="2" s="1"/>
  <c r="K1396" i="2"/>
  <c r="T1396" i="2" s="1"/>
  <c r="K1397" i="2"/>
  <c r="T1397" i="2" s="1"/>
  <c r="K1398" i="2"/>
  <c r="T1398" i="2" s="1"/>
  <c r="K1399" i="2"/>
  <c r="T1399" i="2" s="1"/>
  <c r="K1400" i="2"/>
  <c r="T1400" i="2" s="1"/>
  <c r="K1401" i="2"/>
  <c r="T1401" i="2" s="1"/>
  <c r="K1402" i="2"/>
  <c r="T1402" i="2" s="1"/>
  <c r="K1403" i="2"/>
  <c r="T1403" i="2" s="1"/>
  <c r="K1404" i="2"/>
  <c r="T1404" i="2" s="1"/>
  <c r="K1405" i="2"/>
  <c r="T1405" i="2" s="1"/>
  <c r="K1406" i="2"/>
  <c r="T1406" i="2" s="1"/>
  <c r="K1407" i="2"/>
  <c r="T1407" i="2" s="1"/>
  <c r="K1408" i="2"/>
  <c r="T1408" i="2" s="1"/>
  <c r="K1409" i="2"/>
  <c r="T1409" i="2" s="1"/>
  <c r="K1410" i="2"/>
  <c r="T1410" i="2" s="1"/>
  <c r="K1411" i="2"/>
  <c r="T1411" i="2" s="1"/>
  <c r="K1412" i="2"/>
  <c r="T1412" i="2" s="1"/>
  <c r="K1413" i="2"/>
  <c r="T1413" i="2" s="1"/>
  <c r="K1414" i="2"/>
  <c r="T1414" i="2" s="1"/>
  <c r="K1415" i="2"/>
  <c r="T1415" i="2" s="1"/>
  <c r="K1416" i="2"/>
  <c r="T1416" i="2" s="1"/>
  <c r="K1417" i="2"/>
  <c r="T1417" i="2" s="1"/>
  <c r="K1418" i="2"/>
  <c r="T1418" i="2" s="1"/>
  <c r="K1419" i="2"/>
  <c r="T1419" i="2" s="1"/>
  <c r="K1420" i="2"/>
  <c r="T1420" i="2" s="1"/>
  <c r="K1421" i="2"/>
  <c r="T1421" i="2" s="1"/>
  <c r="K1422" i="2"/>
  <c r="T1422" i="2" s="1"/>
  <c r="K1423" i="2"/>
  <c r="T1423" i="2" s="1"/>
  <c r="K1424" i="2"/>
  <c r="T1424" i="2" s="1"/>
  <c r="K1425" i="2"/>
  <c r="T1425" i="2" s="1"/>
  <c r="K1426" i="2"/>
  <c r="T1426" i="2" s="1"/>
  <c r="K1427" i="2"/>
  <c r="T1427" i="2" s="1"/>
  <c r="K1428" i="2"/>
  <c r="T1428" i="2" s="1"/>
  <c r="K1429" i="2"/>
  <c r="T1429" i="2" s="1"/>
  <c r="K1430" i="2"/>
  <c r="T1430" i="2" s="1"/>
  <c r="K1431" i="2"/>
  <c r="T1431" i="2" s="1"/>
  <c r="K1432" i="2"/>
  <c r="T1432" i="2" s="1"/>
  <c r="K1433" i="2"/>
  <c r="T1433" i="2" s="1"/>
  <c r="K1434" i="2"/>
  <c r="T1434" i="2" s="1"/>
  <c r="K1435" i="2"/>
  <c r="T1435" i="2" s="1"/>
  <c r="K1436" i="2"/>
  <c r="T1436" i="2" s="1"/>
  <c r="K1437" i="2"/>
  <c r="T1437" i="2" s="1"/>
  <c r="K1438" i="2"/>
  <c r="T1438" i="2" s="1"/>
  <c r="K1439" i="2"/>
  <c r="T1439" i="2" s="1"/>
  <c r="K1440" i="2"/>
  <c r="T1440" i="2" s="1"/>
  <c r="K1441" i="2"/>
  <c r="T1441" i="2" s="1"/>
  <c r="K1442" i="2"/>
  <c r="T1442" i="2" s="1"/>
  <c r="K1443" i="2"/>
  <c r="T1443" i="2" s="1"/>
  <c r="K1444" i="2"/>
  <c r="T1444" i="2" s="1"/>
  <c r="K1445" i="2"/>
  <c r="T1445" i="2" s="1"/>
  <c r="K1446" i="2"/>
  <c r="T1446" i="2" s="1"/>
  <c r="K1447" i="2"/>
  <c r="T1447" i="2" s="1"/>
  <c r="K1448" i="2"/>
  <c r="T1448" i="2" s="1"/>
  <c r="K1449" i="2"/>
  <c r="T1449" i="2" s="1"/>
  <c r="K1450" i="2"/>
  <c r="T1450" i="2" s="1"/>
  <c r="K1451" i="2"/>
  <c r="T1451" i="2" s="1"/>
  <c r="K1452" i="2"/>
  <c r="T1452" i="2" s="1"/>
  <c r="K1453" i="2"/>
  <c r="T1453" i="2" s="1"/>
  <c r="K1454" i="2"/>
  <c r="T1454" i="2" s="1"/>
  <c r="K1455" i="2"/>
  <c r="T1455" i="2" s="1"/>
  <c r="K1456" i="2"/>
  <c r="T1456" i="2" s="1"/>
  <c r="K1457" i="2"/>
  <c r="T1457" i="2" s="1"/>
  <c r="K1458" i="2"/>
  <c r="T1458" i="2" s="1"/>
  <c r="K1459" i="2"/>
  <c r="T1459" i="2" s="1"/>
  <c r="K1460" i="2"/>
  <c r="T1460" i="2" s="1"/>
  <c r="K1461" i="2"/>
  <c r="T1461" i="2" s="1"/>
  <c r="K1462" i="2"/>
  <c r="T1462" i="2" s="1"/>
  <c r="K1463" i="2"/>
  <c r="T1463" i="2" s="1"/>
  <c r="K1464" i="2"/>
  <c r="T1464" i="2" s="1"/>
  <c r="K1465" i="2"/>
  <c r="T1465" i="2" s="1"/>
  <c r="K1466" i="2"/>
  <c r="T1466" i="2" s="1"/>
  <c r="K1467" i="2"/>
  <c r="T1467" i="2" s="1"/>
  <c r="K1468" i="2"/>
  <c r="T1468" i="2" s="1"/>
  <c r="K1469" i="2"/>
  <c r="T1469" i="2" s="1"/>
  <c r="K1470" i="2"/>
  <c r="T1470" i="2" s="1"/>
  <c r="K1471" i="2"/>
  <c r="T1471" i="2" s="1"/>
  <c r="K1472" i="2"/>
  <c r="T1472" i="2" s="1"/>
  <c r="K1473" i="2"/>
  <c r="T1473" i="2" s="1"/>
  <c r="K1474" i="2"/>
  <c r="T1474" i="2" s="1"/>
  <c r="K1475" i="2"/>
  <c r="T1475" i="2" s="1"/>
  <c r="K1476" i="2"/>
  <c r="T1476" i="2" s="1"/>
  <c r="K1477" i="2"/>
  <c r="T1477" i="2" s="1"/>
  <c r="K1478" i="2"/>
  <c r="T1478" i="2" s="1"/>
  <c r="K1479" i="2"/>
  <c r="T1479" i="2" s="1"/>
  <c r="K1480" i="2"/>
  <c r="T1480" i="2" s="1"/>
  <c r="K1481" i="2"/>
  <c r="T1481" i="2" s="1"/>
  <c r="K1482" i="2"/>
  <c r="T1482" i="2" s="1"/>
  <c r="K1483" i="2"/>
  <c r="T1483" i="2" s="1"/>
  <c r="K1484" i="2"/>
  <c r="T1484" i="2" s="1"/>
  <c r="K1485" i="2"/>
  <c r="T1485" i="2" s="1"/>
  <c r="K1486" i="2"/>
  <c r="T1486" i="2" s="1"/>
  <c r="K1487" i="2"/>
  <c r="T1487" i="2" s="1"/>
  <c r="K1488" i="2"/>
  <c r="T1488" i="2" s="1"/>
  <c r="K1489" i="2"/>
  <c r="T1489" i="2" s="1"/>
  <c r="K1490" i="2"/>
  <c r="T1490" i="2" s="1"/>
  <c r="K1491" i="2"/>
  <c r="T1491" i="2" s="1"/>
  <c r="K1492" i="2"/>
  <c r="T1492" i="2" s="1"/>
  <c r="K1493" i="2"/>
  <c r="T1493" i="2" s="1"/>
  <c r="K1494" i="2"/>
  <c r="T1494" i="2" s="1"/>
  <c r="K1495" i="2"/>
  <c r="T1495" i="2" s="1"/>
  <c r="K1496" i="2"/>
  <c r="T1496" i="2" s="1"/>
  <c r="K1497" i="2"/>
  <c r="T1497" i="2" s="1"/>
  <c r="K1498" i="2"/>
  <c r="T1498" i="2" s="1"/>
  <c r="K1499" i="2"/>
  <c r="T1499" i="2" s="1"/>
  <c r="K1500" i="2"/>
  <c r="T1500" i="2" s="1"/>
  <c r="K1501" i="2"/>
  <c r="T1501" i="2" s="1"/>
  <c r="K1502" i="2"/>
  <c r="T1502" i="2" s="1"/>
  <c r="K1503" i="2"/>
  <c r="T1503" i="2" s="1"/>
  <c r="K1504" i="2"/>
  <c r="T1504" i="2" s="1"/>
  <c r="K1505" i="2"/>
  <c r="T1505" i="2" s="1"/>
  <c r="K1506" i="2"/>
  <c r="T1506" i="2" s="1"/>
  <c r="K1507" i="2"/>
  <c r="T1507" i="2" s="1"/>
  <c r="K1508" i="2"/>
  <c r="T1508" i="2" s="1"/>
  <c r="K1509" i="2"/>
  <c r="T1509" i="2" s="1"/>
  <c r="K1510" i="2"/>
  <c r="T1510" i="2" s="1"/>
  <c r="K1511" i="2"/>
  <c r="T1511" i="2" s="1"/>
  <c r="K1512" i="2"/>
  <c r="T1512" i="2" s="1"/>
  <c r="K1513" i="2"/>
  <c r="T1513" i="2" s="1"/>
  <c r="K1514" i="2"/>
  <c r="T1514" i="2" s="1"/>
  <c r="K1515" i="2"/>
  <c r="T1515" i="2" s="1"/>
  <c r="K1516" i="2"/>
  <c r="T1516" i="2" s="1"/>
  <c r="K1517" i="2"/>
  <c r="T1517" i="2" s="1"/>
  <c r="K1518" i="2"/>
  <c r="T1518" i="2" s="1"/>
  <c r="K1519" i="2"/>
  <c r="T1519" i="2" s="1"/>
  <c r="K1520" i="2"/>
  <c r="T1520" i="2" s="1"/>
  <c r="K1521" i="2"/>
  <c r="T1521" i="2" s="1"/>
  <c r="K1522" i="2"/>
  <c r="T1522" i="2" s="1"/>
  <c r="K1523" i="2"/>
  <c r="T1523" i="2" s="1"/>
  <c r="K1524" i="2"/>
  <c r="T1524" i="2" s="1"/>
  <c r="K1525" i="2"/>
  <c r="T1525" i="2" s="1"/>
  <c r="K1526" i="2"/>
  <c r="T1526" i="2" s="1"/>
  <c r="K1527" i="2"/>
  <c r="T1527" i="2" s="1"/>
  <c r="K1528" i="2"/>
  <c r="T1528" i="2" s="1"/>
  <c r="K1529" i="2"/>
  <c r="T1529" i="2" s="1"/>
  <c r="K1530" i="2"/>
  <c r="T1530" i="2" s="1"/>
  <c r="K1531" i="2"/>
  <c r="T1531" i="2" s="1"/>
  <c r="K1532" i="2"/>
  <c r="T1532" i="2" s="1"/>
  <c r="K1533" i="2"/>
  <c r="T1533" i="2" s="1"/>
  <c r="K1534" i="2"/>
  <c r="T1534" i="2" s="1"/>
  <c r="K1535" i="2"/>
  <c r="T1535" i="2" s="1"/>
  <c r="K1536" i="2"/>
  <c r="T1536" i="2" s="1"/>
  <c r="K1537" i="2"/>
  <c r="T1537" i="2" s="1"/>
  <c r="K1538" i="2"/>
  <c r="T1538" i="2" s="1"/>
  <c r="K1539" i="2"/>
  <c r="T1539" i="2" s="1"/>
  <c r="K1540" i="2"/>
  <c r="T1540" i="2" s="1"/>
  <c r="K1541" i="2"/>
  <c r="T1541" i="2" s="1"/>
  <c r="K1542" i="2"/>
  <c r="T1542" i="2" s="1"/>
  <c r="K1543" i="2"/>
  <c r="T1543" i="2" s="1"/>
  <c r="K1544" i="2"/>
  <c r="T1544" i="2" s="1"/>
  <c r="K1545" i="2"/>
  <c r="T1545" i="2" s="1"/>
  <c r="K1546" i="2"/>
  <c r="T1546" i="2" s="1"/>
  <c r="K1547" i="2"/>
  <c r="T1547" i="2" s="1"/>
  <c r="K1548" i="2"/>
  <c r="T1548" i="2" s="1"/>
  <c r="K1549" i="2"/>
  <c r="T1549" i="2" s="1"/>
  <c r="K1550" i="2"/>
  <c r="T1550" i="2" s="1"/>
  <c r="K1551" i="2"/>
  <c r="T1551" i="2" s="1"/>
  <c r="K1552" i="2"/>
  <c r="T1552" i="2" s="1"/>
  <c r="K1553" i="2"/>
  <c r="T1553" i="2" s="1"/>
  <c r="K1554" i="2"/>
  <c r="T1554" i="2" s="1"/>
  <c r="K1555" i="2"/>
  <c r="T1555" i="2" s="1"/>
  <c r="K1556" i="2"/>
  <c r="T1556" i="2" s="1"/>
  <c r="K1557" i="2"/>
  <c r="T1557" i="2" s="1"/>
  <c r="K1558" i="2"/>
  <c r="T1558" i="2" s="1"/>
  <c r="K1559" i="2"/>
  <c r="T1559" i="2" s="1"/>
  <c r="K1560" i="2"/>
  <c r="T1560" i="2" s="1"/>
  <c r="K1561" i="2"/>
  <c r="T1561" i="2" s="1"/>
  <c r="K1562" i="2"/>
  <c r="T1562" i="2" s="1"/>
  <c r="K1563" i="2"/>
  <c r="T1563" i="2" s="1"/>
  <c r="K1564" i="2"/>
  <c r="T1564" i="2" s="1"/>
  <c r="K1565" i="2"/>
  <c r="T1565" i="2" s="1"/>
  <c r="K1566" i="2"/>
  <c r="T1566" i="2" s="1"/>
  <c r="K1567" i="2"/>
  <c r="T1567" i="2" s="1"/>
  <c r="K1568" i="2"/>
  <c r="T1568" i="2" s="1"/>
  <c r="K1569" i="2"/>
  <c r="T1569" i="2" s="1"/>
  <c r="K1570" i="2"/>
  <c r="T1570" i="2" s="1"/>
  <c r="K1571" i="2"/>
  <c r="T1571" i="2" s="1"/>
  <c r="K1572" i="2"/>
  <c r="T1572" i="2" s="1"/>
  <c r="K1573" i="2"/>
  <c r="T1573" i="2" s="1"/>
  <c r="K1574" i="2"/>
  <c r="T1574" i="2" s="1"/>
  <c r="K1575" i="2"/>
  <c r="T1575" i="2" s="1"/>
  <c r="K1576" i="2"/>
  <c r="T1576" i="2" s="1"/>
  <c r="K1577" i="2"/>
  <c r="T1577" i="2" s="1"/>
  <c r="K1578" i="2"/>
  <c r="T1578" i="2" s="1"/>
  <c r="K1579" i="2"/>
  <c r="T1579" i="2" s="1"/>
  <c r="K1580" i="2"/>
  <c r="T1580" i="2" s="1"/>
  <c r="K1581" i="2"/>
  <c r="T1581" i="2" s="1"/>
  <c r="K1582" i="2"/>
  <c r="T1582" i="2" s="1"/>
  <c r="K1583" i="2"/>
  <c r="T1583" i="2" s="1"/>
  <c r="K1584" i="2"/>
  <c r="T1584" i="2" s="1"/>
  <c r="K1585" i="2"/>
  <c r="T1585" i="2" s="1"/>
  <c r="K1586" i="2"/>
  <c r="T1586" i="2" s="1"/>
  <c r="K1587" i="2"/>
  <c r="T1587" i="2" s="1"/>
  <c r="K1588" i="2"/>
  <c r="T1588" i="2" s="1"/>
  <c r="K1589" i="2"/>
  <c r="T1589" i="2" s="1"/>
  <c r="K1590" i="2"/>
  <c r="T1590" i="2" s="1"/>
  <c r="K1591" i="2"/>
  <c r="T1591" i="2" s="1"/>
  <c r="K1592" i="2"/>
  <c r="T1592" i="2" s="1"/>
  <c r="K1593" i="2"/>
  <c r="T1593" i="2" s="1"/>
  <c r="K1594" i="2"/>
  <c r="T1594" i="2" s="1"/>
  <c r="K1595" i="2"/>
  <c r="T1595" i="2" s="1"/>
  <c r="K1596" i="2"/>
  <c r="T1596" i="2" s="1"/>
  <c r="K1597" i="2"/>
  <c r="T1597" i="2" s="1"/>
  <c r="K1598" i="2"/>
  <c r="T1598" i="2" s="1"/>
  <c r="K1599" i="2"/>
  <c r="T1599" i="2" s="1"/>
  <c r="K1600" i="2"/>
  <c r="T1600" i="2" s="1"/>
  <c r="K1601" i="2"/>
  <c r="T1601" i="2" s="1"/>
  <c r="K1602" i="2"/>
  <c r="T1602" i="2" s="1"/>
  <c r="K1603" i="2"/>
  <c r="T1603" i="2" s="1"/>
  <c r="K1604" i="2"/>
  <c r="T1604" i="2" s="1"/>
  <c r="K1605" i="2"/>
  <c r="T1605" i="2" s="1"/>
  <c r="K1606" i="2"/>
  <c r="T1606" i="2" s="1"/>
  <c r="K1607" i="2"/>
  <c r="T1607" i="2" s="1"/>
  <c r="K1608" i="2"/>
  <c r="T1608" i="2" s="1"/>
  <c r="K1609" i="2"/>
  <c r="T1609" i="2" s="1"/>
  <c r="K1610" i="2"/>
  <c r="T1610" i="2" s="1"/>
  <c r="K1611" i="2"/>
  <c r="T1611" i="2" s="1"/>
  <c r="K1612" i="2"/>
  <c r="T1612" i="2" s="1"/>
  <c r="K1613" i="2"/>
  <c r="T1613" i="2" s="1"/>
  <c r="K1614" i="2"/>
  <c r="T1614" i="2" s="1"/>
  <c r="K1615" i="2"/>
  <c r="T1615" i="2" s="1"/>
  <c r="K1616" i="2"/>
  <c r="T1616" i="2" s="1"/>
  <c r="K1617" i="2"/>
  <c r="T1617" i="2" s="1"/>
  <c r="K1618" i="2"/>
  <c r="T1618" i="2" s="1"/>
  <c r="K1619" i="2"/>
  <c r="T1619" i="2" s="1"/>
  <c r="K1620" i="2"/>
  <c r="T1620" i="2" s="1"/>
  <c r="K1621" i="2"/>
  <c r="T1621" i="2" s="1"/>
  <c r="K1622" i="2"/>
  <c r="T1622" i="2" s="1"/>
  <c r="K1623" i="2"/>
  <c r="T1623" i="2" s="1"/>
  <c r="K1624" i="2"/>
  <c r="T1624" i="2" s="1"/>
  <c r="K1625" i="2"/>
  <c r="T1625" i="2" s="1"/>
  <c r="K1626" i="2"/>
  <c r="T1626" i="2" s="1"/>
  <c r="K1627" i="2"/>
  <c r="T1627" i="2" s="1"/>
  <c r="K1628" i="2"/>
  <c r="T1628" i="2" s="1"/>
  <c r="K1629" i="2"/>
  <c r="T1629" i="2" s="1"/>
  <c r="K1630" i="2"/>
  <c r="T1630" i="2" s="1"/>
  <c r="K1631" i="2"/>
  <c r="T1631" i="2" s="1"/>
  <c r="K1632" i="2"/>
  <c r="T1632" i="2" s="1"/>
  <c r="K1633" i="2"/>
  <c r="T1633" i="2" s="1"/>
  <c r="K1634" i="2"/>
  <c r="T1634" i="2" s="1"/>
  <c r="K1635" i="2"/>
  <c r="T1635" i="2" s="1"/>
  <c r="K1636" i="2"/>
  <c r="T1636" i="2" s="1"/>
  <c r="K1637" i="2"/>
  <c r="T1637" i="2" s="1"/>
  <c r="K1638" i="2"/>
  <c r="T1638" i="2" s="1"/>
  <c r="K1639" i="2"/>
  <c r="T1639" i="2" s="1"/>
  <c r="K1640" i="2"/>
  <c r="T1640" i="2" s="1"/>
  <c r="K1641" i="2"/>
  <c r="T1641" i="2" s="1"/>
  <c r="K1642" i="2"/>
  <c r="T1642" i="2" s="1"/>
  <c r="K1643" i="2"/>
  <c r="T1643" i="2" s="1"/>
  <c r="K1644" i="2"/>
  <c r="T1644" i="2" s="1"/>
  <c r="K1645" i="2"/>
  <c r="T1645" i="2" s="1"/>
  <c r="K1646" i="2"/>
  <c r="T1646" i="2" s="1"/>
  <c r="K1647" i="2"/>
  <c r="T1647" i="2" s="1"/>
  <c r="K1648" i="2"/>
  <c r="T1648" i="2" s="1"/>
  <c r="K1649" i="2"/>
  <c r="T1649" i="2" s="1"/>
  <c r="K1650" i="2"/>
  <c r="T1650" i="2" s="1"/>
  <c r="K1651" i="2"/>
  <c r="T1651" i="2" s="1"/>
  <c r="K1652" i="2"/>
  <c r="T1652" i="2" s="1"/>
  <c r="K1653" i="2"/>
  <c r="T1653" i="2" s="1"/>
  <c r="K1654" i="2"/>
  <c r="T1654" i="2" s="1"/>
  <c r="K1655" i="2"/>
  <c r="T1655" i="2" s="1"/>
  <c r="K1656" i="2"/>
  <c r="T1656" i="2" s="1"/>
  <c r="K1657" i="2"/>
  <c r="T1657" i="2" s="1"/>
  <c r="K1658" i="2"/>
  <c r="T1658" i="2" s="1"/>
  <c r="K1659" i="2"/>
  <c r="T1659" i="2" s="1"/>
  <c r="K1660" i="2"/>
  <c r="T1660" i="2" s="1"/>
  <c r="K1661" i="2"/>
  <c r="T1661" i="2" s="1"/>
  <c r="K1662" i="2"/>
  <c r="T1662" i="2" s="1"/>
  <c r="K1663" i="2"/>
  <c r="T1663" i="2" s="1"/>
  <c r="K1664" i="2"/>
  <c r="T1664" i="2" s="1"/>
  <c r="K1665" i="2"/>
  <c r="T1665" i="2" s="1"/>
  <c r="K1666" i="2"/>
  <c r="T1666" i="2" s="1"/>
  <c r="K1667" i="2"/>
  <c r="T1667" i="2" s="1"/>
  <c r="K1668" i="2"/>
  <c r="T1668" i="2" s="1"/>
  <c r="K1669" i="2"/>
  <c r="T1669" i="2" s="1"/>
  <c r="K1670" i="2"/>
  <c r="T1670" i="2" s="1"/>
  <c r="K1671" i="2"/>
  <c r="T1671" i="2" s="1"/>
  <c r="K1672" i="2"/>
  <c r="T1672" i="2" s="1"/>
  <c r="K1673" i="2"/>
  <c r="T1673" i="2" s="1"/>
  <c r="K1674" i="2"/>
  <c r="T1674" i="2" s="1"/>
  <c r="K1675" i="2"/>
  <c r="T1675" i="2" s="1"/>
  <c r="K1676" i="2"/>
  <c r="T1676" i="2" s="1"/>
  <c r="K1677" i="2"/>
  <c r="T1677" i="2" s="1"/>
  <c r="K1678" i="2"/>
  <c r="T1678" i="2" s="1"/>
  <c r="K1679" i="2"/>
  <c r="T1679" i="2" s="1"/>
  <c r="K1680" i="2"/>
  <c r="T1680" i="2" s="1"/>
  <c r="K1681" i="2"/>
  <c r="T1681" i="2" s="1"/>
  <c r="K1682" i="2"/>
  <c r="T1682" i="2" s="1"/>
  <c r="K1683" i="2"/>
  <c r="T1683" i="2" s="1"/>
  <c r="K1684" i="2"/>
  <c r="T1684" i="2" s="1"/>
  <c r="K1685" i="2"/>
  <c r="T1685" i="2" s="1"/>
  <c r="K1686" i="2"/>
  <c r="T1686" i="2" s="1"/>
  <c r="K1687" i="2"/>
  <c r="T1687" i="2" s="1"/>
  <c r="K1688" i="2"/>
  <c r="T1688" i="2" s="1"/>
  <c r="K1689" i="2"/>
  <c r="T1689" i="2" s="1"/>
  <c r="K1690" i="2"/>
  <c r="T1690" i="2" s="1"/>
  <c r="K1691" i="2"/>
  <c r="T1691" i="2" s="1"/>
  <c r="K1692" i="2"/>
  <c r="T1692" i="2" s="1"/>
  <c r="K1693" i="2"/>
  <c r="T1693" i="2" s="1"/>
  <c r="K1694" i="2"/>
  <c r="T1694" i="2" s="1"/>
  <c r="K1695" i="2"/>
  <c r="T1695" i="2" s="1"/>
  <c r="K1696" i="2"/>
  <c r="T1696" i="2" s="1"/>
  <c r="K1697" i="2"/>
  <c r="T1697" i="2" s="1"/>
  <c r="K1698" i="2"/>
  <c r="T1698" i="2" s="1"/>
  <c r="K1699" i="2"/>
  <c r="T1699" i="2" s="1"/>
  <c r="K1700" i="2"/>
  <c r="T1700" i="2" s="1"/>
  <c r="K1701" i="2"/>
  <c r="T1701" i="2" s="1"/>
  <c r="K1702" i="2"/>
  <c r="T1702" i="2" s="1"/>
  <c r="K1703" i="2"/>
  <c r="T1703" i="2" s="1"/>
  <c r="K1704" i="2"/>
  <c r="T1704" i="2" s="1"/>
  <c r="K1705" i="2"/>
  <c r="T1705" i="2" s="1"/>
  <c r="K1706" i="2"/>
  <c r="T1706" i="2" s="1"/>
  <c r="K1707" i="2"/>
  <c r="T1707" i="2" s="1"/>
  <c r="K1708" i="2"/>
  <c r="T1708" i="2" s="1"/>
  <c r="K1709" i="2"/>
  <c r="T1709" i="2" s="1"/>
  <c r="K1710" i="2"/>
  <c r="T1710" i="2" s="1"/>
  <c r="K1711" i="2"/>
  <c r="T1711" i="2" s="1"/>
  <c r="K1712" i="2"/>
  <c r="T1712" i="2" s="1"/>
  <c r="K1713" i="2"/>
  <c r="T1713" i="2" s="1"/>
  <c r="K1714" i="2"/>
  <c r="T1714" i="2" s="1"/>
  <c r="K1715" i="2"/>
  <c r="T1715" i="2" s="1"/>
  <c r="K1716" i="2"/>
  <c r="T1716" i="2" s="1"/>
  <c r="K1717" i="2"/>
  <c r="T1717" i="2" s="1"/>
  <c r="K1718" i="2"/>
  <c r="T1718" i="2" s="1"/>
  <c r="K1719" i="2"/>
  <c r="T1719" i="2" s="1"/>
  <c r="K1720" i="2"/>
  <c r="T1720" i="2" s="1"/>
  <c r="K1721" i="2"/>
  <c r="T1721" i="2" s="1"/>
  <c r="K1722" i="2"/>
  <c r="T1722" i="2" s="1"/>
  <c r="K1723" i="2"/>
  <c r="T1723" i="2" s="1"/>
  <c r="K1724" i="2"/>
  <c r="T1724" i="2" s="1"/>
  <c r="K1725" i="2"/>
  <c r="T1725" i="2" s="1"/>
  <c r="K1726" i="2"/>
  <c r="T1726" i="2" s="1"/>
  <c r="K1727" i="2"/>
  <c r="T1727" i="2" s="1"/>
  <c r="K1728" i="2"/>
  <c r="T1728" i="2" s="1"/>
  <c r="K1729" i="2"/>
  <c r="T1729" i="2" s="1"/>
  <c r="K1730" i="2"/>
  <c r="T1730" i="2" s="1"/>
  <c r="K1731" i="2"/>
  <c r="T1731" i="2" s="1"/>
  <c r="K1732" i="2"/>
  <c r="T1732" i="2" s="1"/>
  <c r="K1733" i="2"/>
  <c r="T1733" i="2" s="1"/>
  <c r="K1734" i="2"/>
  <c r="T1734" i="2" s="1"/>
  <c r="K1735" i="2"/>
  <c r="T1735" i="2" s="1"/>
  <c r="K1736" i="2"/>
  <c r="T1736" i="2" s="1"/>
  <c r="K1737" i="2"/>
  <c r="T1737" i="2" s="1"/>
  <c r="K1738" i="2"/>
  <c r="T1738" i="2" s="1"/>
  <c r="K1739" i="2"/>
  <c r="T1739" i="2" s="1"/>
  <c r="K1740" i="2"/>
  <c r="T1740" i="2" s="1"/>
  <c r="K1741" i="2"/>
  <c r="T1741" i="2" s="1"/>
  <c r="K1742" i="2"/>
  <c r="T1742" i="2" s="1"/>
  <c r="K1743" i="2"/>
  <c r="T1743" i="2" s="1"/>
  <c r="K1744" i="2"/>
  <c r="T1744" i="2" s="1"/>
  <c r="K1745" i="2"/>
  <c r="T1745" i="2" s="1"/>
  <c r="K1746" i="2"/>
  <c r="T1746" i="2" s="1"/>
  <c r="K1747" i="2"/>
  <c r="T1747" i="2" s="1"/>
  <c r="K1748" i="2"/>
  <c r="T1748" i="2" s="1"/>
  <c r="K1749" i="2"/>
  <c r="T1749" i="2" s="1"/>
  <c r="K1750" i="2"/>
  <c r="T1750" i="2" s="1"/>
  <c r="K1751" i="2"/>
  <c r="T1751" i="2" s="1"/>
  <c r="K1752" i="2"/>
  <c r="T1752" i="2" s="1"/>
  <c r="K1753" i="2"/>
  <c r="T1753" i="2" s="1"/>
  <c r="K1754" i="2"/>
  <c r="T1754" i="2" s="1"/>
  <c r="K1755" i="2"/>
  <c r="T1755" i="2" s="1"/>
  <c r="K1756" i="2"/>
  <c r="T1756" i="2" s="1"/>
  <c r="K1757" i="2"/>
  <c r="T1757" i="2" s="1"/>
  <c r="K1758" i="2"/>
  <c r="T1758" i="2" s="1"/>
  <c r="K1759" i="2"/>
  <c r="T1759" i="2" s="1"/>
  <c r="K1760" i="2"/>
  <c r="T1760" i="2" s="1"/>
  <c r="K1761" i="2"/>
  <c r="T1761" i="2" s="1"/>
  <c r="K1762" i="2"/>
  <c r="T1762" i="2" s="1"/>
  <c r="K1763" i="2"/>
  <c r="T1763" i="2" s="1"/>
  <c r="K1764" i="2"/>
  <c r="T1764" i="2" s="1"/>
  <c r="K1765" i="2"/>
  <c r="T1765" i="2" s="1"/>
  <c r="K1766" i="2"/>
  <c r="T1766" i="2" s="1"/>
  <c r="K1767" i="2"/>
  <c r="T1767" i="2" s="1"/>
  <c r="K1768" i="2"/>
  <c r="T1768" i="2" s="1"/>
  <c r="K1769" i="2"/>
  <c r="T1769" i="2" s="1"/>
  <c r="K1770" i="2"/>
  <c r="T1770" i="2" s="1"/>
  <c r="K1771" i="2"/>
  <c r="T1771" i="2" s="1"/>
  <c r="K1772" i="2"/>
  <c r="T1772" i="2" s="1"/>
  <c r="K1773" i="2"/>
  <c r="T1773" i="2" s="1"/>
  <c r="K1774" i="2"/>
  <c r="T1774" i="2" s="1"/>
  <c r="K1775" i="2"/>
  <c r="T1775" i="2" s="1"/>
  <c r="K1776" i="2"/>
  <c r="T1776" i="2" s="1"/>
  <c r="K1777" i="2"/>
  <c r="T1777" i="2" s="1"/>
  <c r="K1778" i="2"/>
  <c r="T1778" i="2" s="1"/>
  <c r="K1779" i="2"/>
  <c r="T1779" i="2" s="1"/>
  <c r="K1780" i="2"/>
  <c r="T1780" i="2" s="1"/>
  <c r="K1781" i="2"/>
  <c r="T1781" i="2" s="1"/>
  <c r="K1782" i="2"/>
  <c r="T1782" i="2" s="1"/>
  <c r="K1783" i="2"/>
  <c r="T1783" i="2" s="1"/>
  <c r="K1784" i="2"/>
  <c r="T1784" i="2" s="1"/>
  <c r="K1785" i="2"/>
  <c r="T1785" i="2" s="1"/>
  <c r="K1786" i="2"/>
  <c r="T1786" i="2" s="1"/>
  <c r="K1787" i="2"/>
  <c r="T1787" i="2" s="1"/>
  <c r="K1788" i="2"/>
  <c r="T1788" i="2" s="1"/>
  <c r="K1789" i="2"/>
  <c r="T1789" i="2" s="1"/>
  <c r="K1790" i="2"/>
  <c r="T1790" i="2" s="1"/>
  <c r="K1791" i="2"/>
  <c r="T1791" i="2" s="1"/>
  <c r="K1792" i="2"/>
  <c r="T1792" i="2" s="1"/>
  <c r="K1793" i="2"/>
  <c r="T1793" i="2" s="1"/>
  <c r="K1794" i="2"/>
  <c r="T1794" i="2" s="1"/>
  <c r="K1795" i="2"/>
  <c r="T1795" i="2" s="1"/>
  <c r="K1796" i="2"/>
  <c r="T1796" i="2" s="1"/>
  <c r="K1797" i="2"/>
  <c r="T1797" i="2" s="1"/>
  <c r="K1798" i="2"/>
  <c r="T1798" i="2" s="1"/>
  <c r="K1799" i="2"/>
  <c r="T1799" i="2" s="1"/>
  <c r="K1800" i="2"/>
  <c r="T1800" i="2" s="1"/>
  <c r="K1801" i="2"/>
  <c r="T1801" i="2" s="1"/>
  <c r="K1802" i="2"/>
  <c r="T1802" i="2" s="1"/>
  <c r="K1803" i="2"/>
  <c r="T1803" i="2" s="1"/>
  <c r="K1804" i="2"/>
  <c r="T1804" i="2" s="1"/>
  <c r="K1805" i="2"/>
  <c r="T1805" i="2" s="1"/>
  <c r="K1806" i="2"/>
  <c r="T1806" i="2" s="1"/>
  <c r="K1807" i="2"/>
  <c r="T1807" i="2" s="1"/>
  <c r="K1808" i="2"/>
  <c r="T1808" i="2" s="1"/>
  <c r="K1809" i="2"/>
  <c r="T1809" i="2" s="1"/>
  <c r="K1810" i="2"/>
  <c r="T1810" i="2" s="1"/>
  <c r="K1811" i="2"/>
  <c r="T1811" i="2" s="1"/>
  <c r="K1812" i="2"/>
  <c r="T1812" i="2" s="1"/>
  <c r="K1813" i="2"/>
  <c r="T1813" i="2" s="1"/>
  <c r="K1814" i="2"/>
  <c r="T1814" i="2" s="1"/>
  <c r="K1815" i="2"/>
  <c r="T1815" i="2" s="1"/>
  <c r="K1816" i="2"/>
  <c r="T1816" i="2" s="1"/>
  <c r="K1817" i="2"/>
  <c r="T1817" i="2" s="1"/>
  <c r="K1818" i="2"/>
  <c r="T1818" i="2" s="1"/>
  <c r="K1819" i="2"/>
  <c r="T1819" i="2" s="1"/>
  <c r="K1820" i="2"/>
  <c r="T1820" i="2" s="1"/>
  <c r="K1821" i="2"/>
  <c r="T1821" i="2" s="1"/>
  <c r="K1822" i="2"/>
  <c r="T1822" i="2" s="1"/>
  <c r="K1823" i="2"/>
  <c r="T1823" i="2" s="1"/>
  <c r="K1824" i="2"/>
  <c r="T1824" i="2" s="1"/>
  <c r="K1825" i="2"/>
  <c r="T1825" i="2" s="1"/>
  <c r="K1826" i="2"/>
  <c r="T1826" i="2" s="1"/>
  <c r="K1827" i="2"/>
  <c r="T1827" i="2" s="1"/>
  <c r="K1828" i="2"/>
  <c r="T1828" i="2" s="1"/>
  <c r="K1829" i="2"/>
  <c r="T1829" i="2" s="1"/>
  <c r="K1830" i="2"/>
  <c r="T1830" i="2" s="1"/>
  <c r="K1831" i="2"/>
  <c r="T1831" i="2" s="1"/>
  <c r="K1832" i="2"/>
  <c r="T1832" i="2" s="1"/>
  <c r="K1833" i="2"/>
  <c r="T1833" i="2" s="1"/>
  <c r="K1834" i="2"/>
  <c r="T1834" i="2" s="1"/>
  <c r="K1835" i="2"/>
  <c r="T1835" i="2" s="1"/>
  <c r="K1836" i="2"/>
  <c r="T1836" i="2" s="1"/>
  <c r="K1837" i="2"/>
  <c r="T1837" i="2" s="1"/>
  <c r="K1838" i="2"/>
  <c r="T1838" i="2" s="1"/>
  <c r="K1839" i="2"/>
  <c r="T1839" i="2" s="1"/>
  <c r="K1840" i="2"/>
  <c r="T1840" i="2" s="1"/>
  <c r="K1841" i="2"/>
  <c r="T1841" i="2" s="1"/>
  <c r="K1842" i="2"/>
  <c r="T1842" i="2" s="1"/>
  <c r="K1843" i="2"/>
  <c r="T1843" i="2" s="1"/>
  <c r="K1844" i="2"/>
  <c r="T1844" i="2" s="1"/>
  <c r="K1845" i="2"/>
  <c r="T1845" i="2" s="1"/>
  <c r="K1846" i="2"/>
  <c r="T1846" i="2" s="1"/>
  <c r="K1847" i="2"/>
  <c r="T1847" i="2" s="1"/>
  <c r="K1848" i="2"/>
  <c r="T1848" i="2" s="1"/>
  <c r="K1849" i="2"/>
  <c r="T1849" i="2" s="1"/>
  <c r="K1850" i="2"/>
  <c r="T1850" i="2" s="1"/>
  <c r="K1851" i="2"/>
  <c r="T1851" i="2" s="1"/>
  <c r="K1852" i="2"/>
  <c r="T1852" i="2" s="1"/>
  <c r="K1853" i="2"/>
  <c r="T1853" i="2" s="1"/>
  <c r="K1854" i="2"/>
  <c r="T1854" i="2" s="1"/>
  <c r="K1855" i="2"/>
  <c r="T1855" i="2" s="1"/>
  <c r="K1856" i="2"/>
  <c r="T1856" i="2" s="1"/>
  <c r="K1857" i="2"/>
  <c r="T1857" i="2" s="1"/>
  <c r="K1858" i="2"/>
  <c r="T1858" i="2" s="1"/>
  <c r="K1859" i="2"/>
  <c r="T1859" i="2" s="1"/>
  <c r="K1860" i="2"/>
  <c r="T1860" i="2" s="1"/>
  <c r="K1861" i="2"/>
  <c r="T1861" i="2" s="1"/>
  <c r="K1862" i="2"/>
  <c r="T1862" i="2" s="1"/>
  <c r="K1863" i="2"/>
  <c r="T1863" i="2" s="1"/>
  <c r="K1864" i="2"/>
  <c r="T1864" i="2" s="1"/>
  <c r="K1865" i="2"/>
  <c r="T1865" i="2" s="1"/>
  <c r="K1866" i="2"/>
  <c r="T1866" i="2" s="1"/>
  <c r="K1867" i="2"/>
  <c r="T1867" i="2" s="1"/>
  <c r="K1868" i="2"/>
  <c r="T1868" i="2" s="1"/>
  <c r="K1869" i="2"/>
  <c r="T1869" i="2" s="1"/>
  <c r="K1870" i="2"/>
  <c r="T1870" i="2" s="1"/>
  <c r="K1871" i="2"/>
  <c r="T1871" i="2" s="1"/>
  <c r="K1872" i="2"/>
  <c r="T1872" i="2" s="1"/>
  <c r="K1873" i="2"/>
  <c r="T1873" i="2" s="1"/>
  <c r="K1874" i="2"/>
  <c r="T1874" i="2" s="1"/>
  <c r="K1875" i="2"/>
  <c r="T1875" i="2" s="1"/>
  <c r="K1876" i="2"/>
  <c r="T1876" i="2" s="1"/>
  <c r="K1877" i="2"/>
  <c r="T1877" i="2" s="1"/>
  <c r="K1878" i="2"/>
  <c r="T1878" i="2" s="1"/>
  <c r="K1879" i="2"/>
  <c r="T1879" i="2" s="1"/>
  <c r="K1880" i="2"/>
  <c r="T1880" i="2" s="1"/>
  <c r="K1881" i="2"/>
  <c r="T1881" i="2" s="1"/>
  <c r="K1882" i="2"/>
  <c r="T1882" i="2" s="1"/>
  <c r="K1883" i="2"/>
  <c r="T1883" i="2" s="1"/>
  <c r="K1884" i="2"/>
  <c r="T1884" i="2" s="1"/>
  <c r="K1885" i="2"/>
  <c r="T1885" i="2" s="1"/>
  <c r="K1886" i="2"/>
  <c r="T1886" i="2" s="1"/>
  <c r="K1887" i="2"/>
  <c r="T1887" i="2" s="1"/>
  <c r="K1888" i="2"/>
  <c r="T1888" i="2" s="1"/>
  <c r="K1889" i="2"/>
  <c r="T1889" i="2" s="1"/>
  <c r="K1890" i="2"/>
  <c r="T1890" i="2" s="1"/>
  <c r="K1891" i="2"/>
  <c r="T1891" i="2" s="1"/>
  <c r="K1892" i="2"/>
  <c r="T1892" i="2" s="1"/>
  <c r="K1893" i="2"/>
  <c r="T1893" i="2" s="1"/>
  <c r="K1894" i="2"/>
  <c r="T1894" i="2" s="1"/>
  <c r="K1895" i="2"/>
  <c r="T1895" i="2" s="1"/>
  <c r="K1896" i="2"/>
  <c r="T1896" i="2" s="1"/>
  <c r="K1897" i="2"/>
  <c r="T1897" i="2" s="1"/>
  <c r="K1898" i="2"/>
  <c r="T1898" i="2" s="1"/>
  <c r="K1899" i="2"/>
  <c r="T1899" i="2" s="1"/>
  <c r="K1900" i="2"/>
  <c r="T1900" i="2" s="1"/>
  <c r="K1901" i="2"/>
  <c r="T1901" i="2" s="1"/>
  <c r="K1902" i="2"/>
  <c r="T1902" i="2" s="1"/>
  <c r="K1903" i="2"/>
  <c r="T1903" i="2" s="1"/>
  <c r="K1904" i="2"/>
  <c r="T1904" i="2" s="1"/>
  <c r="K1905" i="2"/>
  <c r="T1905" i="2" s="1"/>
  <c r="K1906" i="2"/>
  <c r="T1906" i="2" s="1"/>
  <c r="K1907" i="2"/>
  <c r="T1907" i="2" s="1"/>
  <c r="K1908" i="2"/>
  <c r="T1908" i="2" s="1"/>
  <c r="K1909" i="2"/>
  <c r="T1909" i="2" s="1"/>
  <c r="K1910" i="2"/>
  <c r="T1910" i="2" s="1"/>
  <c r="K1911" i="2"/>
  <c r="T1911" i="2" s="1"/>
  <c r="K1912" i="2"/>
  <c r="T1912" i="2" s="1"/>
  <c r="K1913" i="2"/>
  <c r="T1913" i="2" s="1"/>
  <c r="K1914" i="2"/>
  <c r="T1914" i="2" s="1"/>
  <c r="K1915" i="2"/>
  <c r="T1915" i="2" s="1"/>
  <c r="K1916" i="2"/>
  <c r="T1916" i="2" s="1"/>
  <c r="K1917" i="2"/>
  <c r="T1917" i="2" s="1"/>
  <c r="K1918" i="2"/>
  <c r="T1918" i="2" s="1"/>
  <c r="K1919" i="2"/>
  <c r="T1919" i="2" s="1"/>
  <c r="K1920" i="2"/>
  <c r="T1920" i="2" s="1"/>
  <c r="K1921" i="2"/>
  <c r="T1921" i="2" s="1"/>
  <c r="K1922" i="2"/>
  <c r="T1922" i="2" s="1"/>
  <c r="K1923" i="2"/>
  <c r="T1923" i="2" s="1"/>
  <c r="K1924" i="2"/>
  <c r="T1924" i="2" s="1"/>
  <c r="K1925" i="2"/>
  <c r="T1925" i="2" s="1"/>
  <c r="K1926" i="2"/>
  <c r="T1926" i="2" s="1"/>
  <c r="K1927" i="2"/>
  <c r="T1927" i="2" s="1"/>
  <c r="K1928" i="2"/>
  <c r="T1928" i="2" s="1"/>
  <c r="K1929" i="2"/>
  <c r="T1929" i="2" s="1"/>
  <c r="K1930" i="2"/>
  <c r="T1930" i="2" s="1"/>
  <c r="K1931" i="2"/>
  <c r="T1931" i="2" s="1"/>
  <c r="K1932" i="2"/>
  <c r="T1932" i="2" s="1"/>
  <c r="K1933" i="2"/>
  <c r="T1933" i="2" s="1"/>
  <c r="K1934" i="2"/>
  <c r="T1934" i="2" s="1"/>
  <c r="K1935" i="2"/>
  <c r="T1935" i="2" s="1"/>
  <c r="K1936" i="2"/>
  <c r="T1936" i="2" s="1"/>
  <c r="K1937" i="2"/>
  <c r="T1937" i="2" s="1"/>
  <c r="K1938" i="2"/>
  <c r="T1938" i="2" s="1"/>
  <c r="K1939" i="2"/>
  <c r="T1939" i="2" s="1"/>
  <c r="K1940" i="2"/>
  <c r="T1940" i="2" s="1"/>
  <c r="K1941" i="2"/>
  <c r="T1941" i="2" s="1"/>
  <c r="K1942" i="2"/>
  <c r="T1942" i="2" s="1"/>
  <c r="K1943" i="2"/>
  <c r="T1943" i="2" s="1"/>
  <c r="K1944" i="2"/>
  <c r="T1944" i="2" s="1"/>
  <c r="K1945" i="2"/>
  <c r="T1945" i="2" s="1"/>
  <c r="K1946" i="2"/>
  <c r="T1946" i="2" s="1"/>
  <c r="K1947" i="2"/>
  <c r="T1947" i="2" s="1"/>
  <c r="K1948" i="2"/>
  <c r="T1948" i="2" s="1"/>
  <c r="K1949" i="2"/>
  <c r="T1949" i="2" s="1"/>
  <c r="K1950" i="2"/>
  <c r="T1950" i="2" s="1"/>
  <c r="K1951" i="2"/>
  <c r="T1951" i="2" s="1"/>
  <c r="K1952" i="2"/>
  <c r="T1952" i="2" s="1"/>
  <c r="K1953" i="2"/>
  <c r="T1953" i="2" s="1"/>
  <c r="K1954" i="2"/>
  <c r="T1954" i="2" s="1"/>
  <c r="K1955" i="2"/>
  <c r="T1955" i="2" s="1"/>
  <c r="K1956" i="2"/>
  <c r="T1956" i="2" s="1"/>
  <c r="K1957" i="2"/>
  <c r="T1957" i="2" s="1"/>
  <c r="K1958" i="2"/>
  <c r="T1958" i="2" s="1"/>
  <c r="K1959" i="2"/>
  <c r="T1959" i="2" s="1"/>
  <c r="K1960" i="2"/>
  <c r="T1960" i="2" s="1"/>
  <c r="K1961" i="2"/>
  <c r="T1961" i="2" s="1"/>
  <c r="K1962" i="2"/>
  <c r="T1962" i="2" s="1"/>
  <c r="K1963" i="2"/>
  <c r="T1963" i="2" s="1"/>
  <c r="K1964" i="2"/>
  <c r="T1964" i="2" s="1"/>
  <c r="K1965" i="2"/>
  <c r="T1965" i="2" s="1"/>
  <c r="K1966" i="2"/>
  <c r="T1966" i="2" s="1"/>
  <c r="K1967" i="2"/>
  <c r="T1967" i="2" s="1"/>
  <c r="K1968" i="2"/>
  <c r="T1968" i="2" s="1"/>
  <c r="K1969" i="2"/>
  <c r="T1969" i="2" s="1"/>
  <c r="K1970" i="2"/>
  <c r="T1970" i="2" s="1"/>
  <c r="K1971" i="2"/>
  <c r="T1971" i="2" s="1"/>
  <c r="K1972" i="2"/>
  <c r="T1972" i="2" s="1"/>
  <c r="K1973" i="2"/>
  <c r="T1973" i="2" s="1"/>
  <c r="K1974" i="2"/>
  <c r="T1974" i="2" s="1"/>
  <c r="K1975" i="2"/>
  <c r="T1975" i="2" s="1"/>
  <c r="K1976" i="2"/>
  <c r="T1976" i="2" s="1"/>
  <c r="K1977" i="2"/>
  <c r="T1977" i="2" s="1"/>
  <c r="K1978" i="2"/>
  <c r="T1978" i="2" s="1"/>
  <c r="K1979" i="2"/>
  <c r="T1979" i="2" s="1"/>
  <c r="K1980" i="2"/>
  <c r="T1980" i="2" s="1"/>
  <c r="K1981" i="2"/>
  <c r="T1981" i="2" s="1"/>
  <c r="K1982" i="2"/>
  <c r="T1982" i="2" s="1"/>
  <c r="K1983" i="2"/>
  <c r="T1983" i="2" s="1"/>
  <c r="K1984" i="2"/>
  <c r="T1984" i="2" s="1"/>
  <c r="K1985" i="2"/>
  <c r="T1985" i="2" s="1"/>
  <c r="K1986" i="2"/>
  <c r="T1986" i="2" s="1"/>
  <c r="K1987" i="2"/>
  <c r="T1987" i="2" s="1"/>
  <c r="K1988" i="2"/>
  <c r="T1988" i="2" s="1"/>
  <c r="K1989" i="2"/>
  <c r="T1989" i="2" s="1"/>
  <c r="K1990" i="2"/>
  <c r="T1990" i="2" s="1"/>
  <c r="K1991" i="2"/>
  <c r="T1991" i="2" s="1"/>
  <c r="K1992" i="2"/>
  <c r="T1992" i="2" s="1"/>
  <c r="K1993" i="2"/>
  <c r="T1993" i="2" s="1"/>
  <c r="K1994" i="2"/>
  <c r="T1994" i="2" s="1"/>
  <c r="K1995" i="2"/>
  <c r="T1995" i="2" s="1"/>
  <c r="K1996" i="2"/>
  <c r="T1996" i="2" s="1"/>
  <c r="K1997" i="2"/>
  <c r="T1997" i="2" s="1"/>
  <c r="K1998" i="2"/>
  <c r="T1998" i="2" s="1"/>
  <c r="K1999" i="2"/>
  <c r="T1999" i="2" s="1"/>
  <c r="K2000" i="2"/>
  <c r="T2000" i="2" s="1"/>
  <c r="K2001" i="2"/>
  <c r="T2001" i="2" s="1"/>
  <c r="K2002" i="2"/>
  <c r="T2002" i="2" s="1"/>
  <c r="K2003" i="2"/>
  <c r="T2003" i="2" s="1"/>
  <c r="K2004" i="2"/>
  <c r="T2004" i="2" s="1"/>
  <c r="K2005" i="2"/>
  <c r="T2005" i="2" s="1"/>
  <c r="K2006" i="2"/>
  <c r="T2006" i="2" s="1"/>
  <c r="K2007" i="2"/>
  <c r="T2007" i="2" s="1"/>
  <c r="K2008" i="2"/>
  <c r="T2008" i="2" s="1"/>
  <c r="K2009" i="2"/>
  <c r="T2009" i="2" s="1"/>
  <c r="K2010" i="2"/>
  <c r="T2010" i="2" s="1"/>
  <c r="K2011" i="2"/>
  <c r="T2011" i="2" s="1"/>
  <c r="K2012" i="2"/>
  <c r="T2012" i="2" s="1"/>
  <c r="K2013" i="2"/>
  <c r="T2013" i="2" s="1"/>
  <c r="K2014" i="2"/>
  <c r="T2014" i="2" s="1"/>
  <c r="K2015" i="2"/>
  <c r="T2015" i="2" s="1"/>
  <c r="K2016" i="2"/>
  <c r="T2016" i="2" s="1"/>
  <c r="K2017" i="2"/>
  <c r="T2017" i="2" s="1"/>
  <c r="K2018" i="2"/>
  <c r="T2018" i="2" s="1"/>
  <c r="K2019" i="2"/>
  <c r="T2019" i="2" s="1"/>
  <c r="K2020" i="2"/>
  <c r="T2020" i="2" s="1"/>
  <c r="K2021" i="2"/>
  <c r="T2021" i="2" s="1"/>
  <c r="K2022" i="2"/>
  <c r="T2022" i="2" s="1"/>
  <c r="K2023" i="2"/>
  <c r="T2023" i="2" s="1"/>
  <c r="K2024" i="2"/>
  <c r="T2024" i="2" s="1"/>
  <c r="K2025" i="2"/>
  <c r="T2025" i="2" s="1"/>
  <c r="K2026" i="2"/>
  <c r="T2026" i="2" s="1"/>
  <c r="K2027" i="2"/>
  <c r="T2027" i="2" s="1"/>
  <c r="K2028" i="2"/>
  <c r="T2028" i="2" s="1"/>
  <c r="K2029" i="2"/>
  <c r="T2029" i="2" s="1"/>
  <c r="K2030" i="2"/>
  <c r="T2030" i="2" s="1"/>
  <c r="K2031" i="2"/>
  <c r="T2031" i="2" s="1"/>
  <c r="K2032" i="2"/>
  <c r="T2032" i="2" s="1"/>
  <c r="K2033" i="2"/>
  <c r="T2033" i="2" s="1"/>
  <c r="K2034" i="2"/>
  <c r="T2034" i="2" s="1"/>
  <c r="K2035" i="2"/>
  <c r="T2035" i="2" s="1"/>
  <c r="K2036" i="2"/>
  <c r="T2036" i="2" s="1"/>
  <c r="K2037" i="2"/>
  <c r="T2037" i="2" s="1"/>
  <c r="K2038" i="2"/>
  <c r="T2038" i="2" s="1"/>
  <c r="K2039" i="2"/>
  <c r="T2039" i="2" s="1"/>
  <c r="K2040" i="2"/>
  <c r="T2040" i="2" s="1"/>
  <c r="K2041" i="2"/>
  <c r="T2041" i="2" s="1"/>
  <c r="K2042" i="2"/>
  <c r="T2042" i="2" s="1"/>
  <c r="K2043" i="2"/>
  <c r="T2043" i="2" s="1"/>
  <c r="K2044" i="2"/>
  <c r="T2044" i="2" s="1"/>
  <c r="K2045" i="2"/>
  <c r="T2045" i="2" s="1"/>
  <c r="K2046" i="2"/>
  <c r="T2046" i="2" s="1"/>
  <c r="K2047" i="2"/>
  <c r="T2047" i="2" s="1"/>
  <c r="K2048" i="2"/>
  <c r="T2048" i="2" s="1"/>
  <c r="K2049" i="2"/>
  <c r="T2049" i="2" s="1"/>
  <c r="K2050" i="2"/>
  <c r="T2050" i="2" s="1"/>
  <c r="K2051" i="2"/>
  <c r="T2051" i="2" s="1"/>
  <c r="K2052" i="2"/>
  <c r="T2052" i="2" s="1"/>
  <c r="K2053" i="2"/>
  <c r="T2053" i="2" s="1"/>
  <c r="K2054" i="2"/>
  <c r="T2054" i="2" s="1"/>
  <c r="K2055" i="2"/>
  <c r="T2055" i="2" s="1"/>
  <c r="K2056" i="2"/>
  <c r="T2056" i="2" s="1"/>
  <c r="K2057" i="2"/>
  <c r="T2057" i="2" s="1"/>
  <c r="K2058" i="2"/>
  <c r="T2058" i="2" s="1"/>
  <c r="K2059" i="2"/>
  <c r="T2059" i="2" s="1"/>
  <c r="K2060" i="2"/>
  <c r="T2060" i="2" s="1"/>
  <c r="K2061" i="2"/>
  <c r="T2061" i="2" s="1"/>
  <c r="K2062" i="2"/>
  <c r="T2062" i="2" s="1"/>
  <c r="K2063" i="2"/>
  <c r="T2063" i="2" s="1"/>
  <c r="K2064" i="2"/>
  <c r="T2064" i="2" s="1"/>
  <c r="K2065" i="2"/>
  <c r="T2065" i="2" s="1"/>
  <c r="K2066" i="2"/>
  <c r="T2066" i="2" s="1"/>
  <c r="K2067" i="2"/>
  <c r="T2067" i="2" s="1"/>
  <c r="K2068" i="2"/>
  <c r="T2068" i="2" s="1"/>
  <c r="K2069" i="2"/>
  <c r="T2069" i="2" s="1"/>
  <c r="K2070" i="2"/>
  <c r="T2070" i="2" s="1"/>
  <c r="K2071" i="2"/>
  <c r="T2071" i="2" s="1"/>
  <c r="K2072" i="2"/>
  <c r="T2072" i="2" s="1"/>
  <c r="K2073" i="2"/>
  <c r="T2073" i="2" s="1"/>
  <c r="K2074" i="2"/>
  <c r="T2074" i="2" s="1"/>
  <c r="K2075" i="2"/>
  <c r="T2075" i="2" s="1"/>
  <c r="K2076" i="2"/>
  <c r="T2076" i="2" s="1"/>
  <c r="K2077" i="2"/>
  <c r="T2077" i="2" s="1"/>
  <c r="K2078" i="2"/>
  <c r="T2078" i="2" s="1"/>
  <c r="K2079" i="2"/>
  <c r="T2079" i="2" s="1"/>
  <c r="K2080" i="2"/>
  <c r="T2080" i="2" s="1"/>
  <c r="K2081" i="2"/>
  <c r="T2081" i="2" s="1"/>
  <c r="K2082" i="2"/>
  <c r="T2082" i="2" s="1"/>
  <c r="K2083" i="2"/>
  <c r="T2083" i="2" s="1"/>
  <c r="K2084" i="2"/>
  <c r="T2084" i="2" s="1"/>
  <c r="K2085" i="2"/>
  <c r="T2085" i="2" s="1"/>
  <c r="K2086" i="2"/>
  <c r="T2086" i="2" s="1"/>
  <c r="K2087" i="2"/>
  <c r="T2087" i="2" s="1"/>
  <c r="K2088" i="2"/>
  <c r="T2088" i="2" s="1"/>
  <c r="K2089" i="2"/>
  <c r="T2089" i="2" s="1"/>
  <c r="K2090" i="2"/>
  <c r="T2090" i="2" s="1"/>
  <c r="K2091" i="2"/>
  <c r="T2091" i="2" s="1"/>
  <c r="K2092" i="2"/>
  <c r="T2092" i="2" s="1"/>
  <c r="K2093" i="2"/>
  <c r="T2093" i="2" s="1"/>
  <c r="K2094" i="2"/>
  <c r="T2094" i="2" s="1"/>
  <c r="K2095" i="2"/>
  <c r="T2095" i="2" s="1"/>
  <c r="K2096" i="2"/>
  <c r="T2096" i="2" s="1"/>
  <c r="K2097" i="2"/>
  <c r="T2097" i="2" s="1"/>
  <c r="K2098" i="2"/>
  <c r="T2098" i="2" s="1"/>
  <c r="K2099" i="2"/>
  <c r="T2099" i="2" s="1"/>
  <c r="K2100" i="2"/>
  <c r="T2100" i="2" s="1"/>
  <c r="K2101" i="2"/>
  <c r="T2101" i="2" s="1"/>
  <c r="K2102" i="2"/>
  <c r="T2102" i="2" s="1"/>
  <c r="K2103" i="2"/>
  <c r="T2103" i="2" s="1"/>
  <c r="K2104" i="2"/>
  <c r="T2104" i="2" s="1"/>
  <c r="K2105" i="2"/>
  <c r="T2105" i="2" s="1"/>
  <c r="K2106" i="2"/>
  <c r="T2106" i="2" s="1"/>
  <c r="K2107" i="2"/>
  <c r="T2107" i="2" s="1"/>
  <c r="K2108" i="2"/>
  <c r="T2108" i="2" s="1"/>
  <c r="K2109" i="2"/>
  <c r="T2109" i="2" s="1"/>
  <c r="K2110" i="2"/>
  <c r="T2110" i="2" s="1"/>
  <c r="K2111" i="2"/>
  <c r="T2111" i="2" s="1"/>
  <c r="K2112" i="2"/>
  <c r="T2112" i="2" s="1"/>
  <c r="K2113" i="2"/>
  <c r="T2113" i="2" s="1"/>
  <c r="K2114" i="2"/>
  <c r="T2114" i="2" s="1"/>
  <c r="K2115" i="2"/>
  <c r="T2115" i="2" s="1"/>
  <c r="K2116" i="2"/>
  <c r="T2116" i="2" s="1"/>
  <c r="K2117" i="2"/>
  <c r="T2117" i="2" s="1"/>
  <c r="K2118" i="2"/>
  <c r="T2118" i="2" s="1"/>
  <c r="K2119" i="2"/>
  <c r="T2119" i="2" s="1"/>
  <c r="K2120" i="2"/>
  <c r="T2120" i="2" s="1"/>
  <c r="K2121" i="2"/>
  <c r="T2121" i="2" s="1"/>
  <c r="K2122" i="2"/>
  <c r="T2122" i="2" s="1"/>
  <c r="K2123" i="2"/>
  <c r="T2123" i="2" s="1"/>
  <c r="K2124" i="2"/>
  <c r="T2124" i="2" s="1"/>
  <c r="K2125" i="2"/>
  <c r="T2125" i="2" s="1"/>
  <c r="K2126" i="2"/>
  <c r="T2126" i="2" s="1"/>
  <c r="K2127" i="2"/>
  <c r="T2127" i="2" s="1"/>
  <c r="K2128" i="2"/>
  <c r="T2128" i="2" s="1"/>
  <c r="K2129" i="2"/>
  <c r="T2129" i="2" s="1"/>
  <c r="K2130" i="2"/>
  <c r="T2130" i="2" s="1"/>
  <c r="K2131" i="2"/>
  <c r="T2131" i="2" s="1"/>
  <c r="K2132" i="2"/>
  <c r="T2132" i="2" s="1"/>
  <c r="K2133" i="2"/>
  <c r="T2133" i="2" s="1"/>
  <c r="K2134" i="2"/>
  <c r="T2134" i="2" s="1"/>
  <c r="K2135" i="2"/>
  <c r="T2135" i="2" s="1"/>
  <c r="K2136" i="2"/>
  <c r="T2136" i="2" s="1"/>
  <c r="K2137" i="2"/>
  <c r="T2137" i="2" s="1"/>
  <c r="K2138" i="2"/>
  <c r="T2138" i="2" s="1"/>
  <c r="K2139" i="2"/>
  <c r="T2139" i="2" s="1"/>
  <c r="K2140" i="2"/>
  <c r="T2140" i="2" s="1"/>
  <c r="K2141" i="2"/>
  <c r="T2141" i="2" s="1"/>
  <c r="K2142" i="2"/>
  <c r="T2142" i="2" s="1"/>
  <c r="K2143" i="2"/>
  <c r="T2143" i="2" s="1"/>
  <c r="K2144" i="2"/>
  <c r="T2144" i="2" s="1"/>
  <c r="K2145" i="2"/>
  <c r="T2145" i="2" s="1"/>
  <c r="K2146" i="2"/>
  <c r="T2146" i="2" s="1"/>
  <c r="K2147" i="2"/>
  <c r="T2147" i="2" s="1"/>
  <c r="K2148" i="2"/>
  <c r="T2148" i="2" s="1"/>
  <c r="K2149" i="2"/>
  <c r="T2149" i="2" s="1"/>
  <c r="K2150" i="2"/>
  <c r="T2150" i="2" s="1"/>
  <c r="K2151" i="2"/>
  <c r="T2151" i="2" s="1"/>
  <c r="K2152" i="2"/>
  <c r="T2152" i="2" s="1"/>
  <c r="K2153" i="2"/>
  <c r="T2153" i="2" s="1"/>
  <c r="K2154" i="2"/>
  <c r="T2154" i="2" s="1"/>
  <c r="K2155" i="2"/>
  <c r="T2155" i="2" s="1"/>
  <c r="K2156" i="2"/>
  <c r="T2156" i="2" s="1"/>
  <c r="K2157" i="2"/>
  <c r="T2157" i="2" s="1"/>
  <c r="K2158" i="2"/>
  <c r="T2158" i="2" s="1"/>
  <c r="K2159" i="2"/>
  <c r="T2159" i="2" s="1"/>
  <c r="K2160" i="2"/>
  <c r="T2160" i="2" s="1"/>
  <c r="K2161" i="2"/>
  <c r="T2161" i="2" s="1"/>
  <c r="K2162" i="2"/>
  <c r="T2162" i="2" s="1"/>
  <c r="K2163" i="2"/>
  <c r="T2163" i="2" s="1"/>
  <c r="K2164" i="2"/>
  <c r="T2164" i="2" s="1"/>
  <c r="K2165" i="2"/>
  <c r="T2165" i="2" s="1"/>
  <c r="K2166" i="2"/>
  <c r="T2166" i="2" s="1"/>
  <c r="K2167" i="2"/>
  <c r="T2167" i="2" s="1"/>
  <c r="K2168" i="2"/>
  <c r="T2168" i="2" s="1"/>
  <c r="K2169" i="2"/>
  <c r="T2169" i="2" s="1"/>
  <c r="K2170" i="2"/>
  <c r="T2170" i="2" s="1"/>
  <c r="K2171" i="2"/>
  <c r="T2171" i="2" s="1"/>
  <c r="K2172" i="2"/>
  <c r="T2172" i="2" s="1"/>
  <c r="K2173" i="2"/>
  <c r="T2173" i="2" s="1"/>
  <c r="K2174" i="2"/>
  <c r="T2174" i="2" s="1"/>
  <c r="K2175" i="2"/>
  <c r="T2175" i="2" s="1"/>
  <c r="K2176" i="2"/>
  <c r="T2176" i="2" s="1"/>
  <c r="K2177" i="2"/>
  <c r="T2177" i="2" s="1"/>
  <c r="K2178" i="2"/>
  <c r="T2178" i="2" s="1"/>
  <c r="K2179" i="2"/>
  <c r="T2179" i="2" s="1"/>
  <c r="K2180" i="2"/>
  <c r="T2180" i="2" s="1"/>
  <c r="K2181" i="2"/>
  <c r="T2181" i="2" s="1"/>
  <c r="K2182" i="2"/>
  <c r="T2182" i="2" s="1"/>
  <c r="K2183" i="2"/>
  <c r="T2183" i="2" s="1"/>
  <c r="K2184" i="2"/>
  <c r="T2184" i="2" s="1"/>
  <c r="K2185" i="2"/>
  <c r="T2185" i="2" s="1"/>
  <c r="K2186" i="2"/>
  <c r="T2186" i="2" s="1"/>
  <c r="K2187" i="2"/>
  <c r="T2187" i="2" s="1"/>
  <c r="K2188" i="2"/>
  <c r="T2188" i="2" s="1"/>
  <c r="K2189" i="2"/>
  <c r="T2189" i="2" s="1"/>
  <c r="K2190" i="2"/>
  <c r="T2190" i="2" s="1"/>
  <c r="K2191" i="2"/>
  <c r="T2191" i="2" s="1"/>
  <c r="K2192" i="2"/>
  <c r="T2192" i="2" s="1"/>
  <c r="K2193" i="2"/>
  <c r="T2193" i="2" s="1"/>
  <c r="K2194" i="2"/>
  <c r="T2194" i="2" s="1"/>
  <c r="K2195" i="2"/>
  <c r="T2195" i="2" s="1"/>
  <c r="K2196" i="2"/>
  <c r="T2196" i="2" s="1"/>
  <c r="K2197" i="2"/>
  <c r="T2197" i="2" s="1"/>
  <c r="K2198" i="2"/>
  <c r="T2198" i="2" s="1"/>
  <c r="K2199" i="2"/>
  <c r="T2199" i="2" s="1"/>
  <c r="K2200" i="2"/>
  <c r="T2200" i="2" s="1"/>
  <c r="K2201" i="2"/>
  <c r="T2201" i="2" s="1"/>
  <c r="K2202" i="2"/>
  <c r="T2202" i="2" s="1"/>
  <c r="K2203" i="2"/>
  <c r="T2203" i="2" s="1"/>
  <c r="K2204" i="2"/>
  <c r="T2204" i="2" s="1"/>
  <c r="K2205" i="2"/>
  <c r="T2205" i="2" s="1"/>
  <c r="K2206" i="2"/>
  <c r="T2206" i="2" s="1"/>
  <c r="K2207" i="2"/>
  <c r="T2207" i="2" s="1"/>
  <c r="K2208" i="2"/>
  <c r="T2208" i="2" s="1"/>
  <c r="K2209" i="2"/>
  <c r="T2209" i="2" s="1"/>
  <c r="K2210" i="2"/>
  <c r="T2210" i="2" s="1"/>
  <c r="K2211" i="2"/>
  <c r="T2211" i="2" s="1"/>
  <c r="K2212" i="2"/>
  <c r="T2212" i="2" s="1"/>
  <c r="K2213" i="2"/>
  <c r="T2213" i="2" s="1"/>
  <c r="K2214" i="2"/>
  <c r="T2214" i="2" s="1"/>
  <c r="K2215" i="2"/>
  <c r="T2215" i="2" s="1"/>
  <c r="K2216" i="2"/>
  <c r="T2216" i="2" s="1"/>
  <c r="K2217" i="2"/>
  <c r="T2217" i="2" s="1"/>
  <c r="K2218" i="2"/>
  <c r="T2218" i="2" s="1"/>
  <c r="K2219" i="2"/>
  <c r="T2219" i="2" s="1"/>
  <c r="K2220" i="2"/>
  <c r="T2220" i="2" s="1"/>
  <c r="K2221" i="2"/>
  <c r="T2221" i="2" s="1"/>
  <c r="K2222" i="2"/>
  <c r="T2222" i="2" s="1"/>
  <c r="K2223" i="2"/>
  <c r="T2223" i="2" s="1"/>
  <c r="K2224" i="2"/>
  <c r="T2224" i="2" s="1"/>
  <c r="K2225" i="2"/>
  <c r="T2225" i="2" s="1"/>
  <c r="K2226" i="2"/>
  <c r="T2226" i="2" s="1"/>
  <c r="K2227" i="2"/>
  <c r="T2227" i="2" s="1"/>
  <c r="K2228" i="2"/>
  <c r="T2228" i="2" s="1"/>
  <c r="K2229" i="2"/>
  <c r="T2229" i="2" s="1"/>
  <c r="K2230" i="2"/>
  <c r="T2230" i="2" s="1"/>
  <c r="K2231" i="2"/>
  <c r="T2231" i="2" s="1"/>
  <c r="K2232" i="2"/>
  <c r="T2232" i="2" s="1"/>
  <c r="K2233" i="2"/>
  <c r="T2233" i="2" s="1"/>
  <c r="K2234" i="2"/>
  <c r="T2234" i="2" s="1"/>
  <c r="K2235" i="2"/>
  <c r="T2235" i="2" s="1"/>
  <c r="K2236" i="2"/>
  <c r="T2236" i="2" s="1"/>
  <c r="K2237" i="2"/>
  <c r="T2237" i="2" s="1"/>
  <c r="K2238" i="2"/>
  <c r="T2238" i="2" s="1"/>
  <c r="K2239" i="2"/>
  <c r="T2239" i="2" s="1"/>
  <c r="K2240" i="2"/>
  <c r="T2240" i="2" s="1"/>
  <c r="K2241" i="2"/>
  <c r="T2241" i="2" s="1"/>
  <c r="K2242" i="2"/>
  <c r="T2242" i="2" s="1"/>
  <c r="K2243" i="2"/>
  <c r="T2243" i="2" s="1"/>
  <c r="K2244" i="2"/>
  <c r="T2244" i="2" s="1"/>
  <c r="K2245" i="2"/>
  <c r="T2245" i="2" s="1"/>
  <c r="K2246" i="2"/>
  <c r="T2246" i="2" s="1"/>
  <c r="K2247" i="2"/>
  <c r="T2247" i="2" s="1"/>
  <c r="K2248" i="2"/>
  <c r="T2248" i="2" s="1"/>
  <c r="K2249" i="2"/>
  <c r="T2249" i="2" s="1"/>
  <c r="K2250" i="2"/>
  <c r="T2250" i="2" s="1"/>
  <c r="K2251" i="2"/>
  <c r="T2251" i="2" s="1"/>
  <c r="K2252" i="2"/>
  <c r="T2252" i="2" s="1"/>
  <c r="K2253" i="2"/>
  <c r="T2253" i="2" s="1"/>
  <c r="K2254" i="2"/>
  <c r="T2254" i="2" s="1"/>
  <c r="K2255" i="2"/>
  <c r="T2255" i="2" s="1"/>
  <c r="K2256" i="2"/>
  <c r="T2256" i="2" s="1"/>
  <c r="K2257" i="2"/>
  <c r="T2257" i="2" s="1"/>
  <c r="K2258" i="2"/>
  <c r="T2258" i="2" s="1"/>
  <c r="K2259" i="2"/>
  <c r="T2259" i="2" s="1"/>
  <c r="K2260" i="2"/>
  <c r="T2260" i="2" s="1"/>
  <c r="K2261" i="2"/>
  <c r="T2261" i="2" s="1"/>
  <c r="K2262" i="2"/>
  <c r="T2262" i="2" s="1"/>
  <c r="K2263" i="2"/>
  <c r="T2263" i="2" s="1"/>
  <c r="K2264" i="2"/>
  <c r="T2264" i="2" s="1"/>
  <c r="K2265" i="2"/>
  <c r="T2265" i="2" s="1"/>
  <c r="K2266" i="2"/>
  <c r="T2266" i="2" s="1"/>
  <c r="K2267" i="2"/>
  <c r="T2267" i="2" s="1"/>
  <c r="K2268" i="2"/>
  <c r="T2268" i="2" s="1"/>
  <c r="K2269" i="2"/>
  <c r="T2269" i="2" s="1"/>
  <c r="K2270" i="2"/>
  <c r="T2270" i="2" s="1"/>
  <c r="K2271" i="2"/>
  <c r="T2271" i="2" s="1"/>
  <c r="K2272" i="2"/>
  <c r="T2272" i="2" s="1"/>
  <c r="K2273" i="2"/>
  <c r="T2273" i="2" s="1"/>
  <c r="K2274" i="2"/>
  <c r="T2274" i="2" s="1"/>
  <c r="K2275" i="2"/>
  <c r="T2275" i="2" s="1"/>
  <c r="K2276" i="2"/>
  <c r="T2276" i="2" s="1"/>
  <c r="K2277" i="2"/>
  <c r="T2277" i="2" s="1"/>
  <c r="K2278" i="2"/>
  <c r="T2278" i="2" s="1"/>
  <c r="K2279" i="2"/>
  <c r="T2279" i="2" s="1"/>
  <c r="K2280" i="2"/>
  <c r="T2280" i="2" s="1"/>
  <c r="K2281" i="2"/>
  <c r="T2281" i="2" s="1"/>
  <c r="K2282" i="2"/>
  <c r="T2282" i="2" s="1"/>
  <c r="K2283" i="2"/>
  <c r="T2283" i="2" s="1"/>
  <c r="K2284" i="2"/>
  <c r="T2284" i="2" s="1"/>
  <c r="K2285" i="2"/>
  <c r="T2285" i="2" s="1"/>
  <c r="K2286" i="2"/>
  <c r="T2286" i="2" s="1"/>
  <c r="K2287" i="2"/>
  <c r="T2287" i="2" s="1"/>
  <c r="K2288" i="2"/>
  <c r="T2288" i="2" s="1"/>
  <c r="K2289" i="2"/>
  <c r="T2289" i="2" s="1"/>
  <c r="K2290" i="2"/>
  <c r="T2290" i="2" s="1"/>
  <c r="K2291" i="2"/>
  <c r="T2291" i="2" s="1"/>
  <c r="K2292" i="2"/>
  <c r="T2292" i="2" s="1"/>
  <c r="K2293" i="2"/>
  <c r="T2293" i="2" s="1"/>
  <c r="K2294" i="2"/>
  <c r="T2294" i="2" s="1"/>
  <c r="K2295" i="2"/>
  <c r="T2295" i="2" s="1"/>
  <c r="K2296" i="2"/>
  <c r="T2296" i="2" s="1"/>
  <c r="K2297" i="2"/>
  <c r="T2297" i="2" s="1"/>
  <c r="K2298" i="2"/>
  <c r="T2298" i="2" s="1"/>
  <c r="K2299" i="2"/>
  <c r="T2299" i="2" s="1"/>
  <c r="K2300" i="2"/>
  <c r="T2300" i="2" s="1"/>
  <c r="K2301" i="2"/>
  <c r="T2301" i="2" s="1"/>
  <c r="K2302" i="2"/>
  <c r="T2302" i="2" s="1"/>
  <c r="K2303" i="2"/>
  <c r="T2303" i="2" s="1"/>
  <c r="K2304" i="2"/>
  <c r="T2304" i="2" s="1"/>
  <c r="K2305" i="2"/>
  <c r="T2305" i="2" s="1"/>
  <c r="K2306" i="2"/>
  <c r="T2306" i="2" s="1"/>
  <c r="K2307" i="2"/>
  <c r="T2307" i="2" s="1"/>
  <c r="K2308" i="2"/>
  <c r="T2308" i="2" s="1"/>
  <c r="K2309" i="2"/>
  <c r="T2309" i="2" s="1"/>
  <c r="K2310" i="2"/>
  <c r="T2310" i="2" s="1"/>
  <c r="K2311" i="2"/>
  <c r="T2311" i="2" s="1"/>
  <c r="K2312" i="2"/>
  <c r="T2312" i="2" s="1"/>
  <c r="K2313" i="2"/>
  <c r="T2313" i="2" s="1"/>
  <c r="K2314" i="2"/>
  <c r="T2314" i="2" s="1"/>
  <c r="K2315" i="2"/>
  <c r="T2315" i="2" s="1"/>
  <c r="K2316" i="2"/>
  <c r="T2316" i="2" s="1"/>
  <c r="K2317" i="2"/>
  <c r="T2317" i="2" s="1"/>
  <c r="K2318" i="2"/>
  <c r="T2318" i="2" s="1"/>
  <c r="K2319" i="2"/>
  <c r="T2319" i="2" s="1"/>
  <c r="K2320" i="2"/>
  <c r="T2320" i="2" s="1"/>
  <c r="K2321" i="2"/>
  <c r="T2321" i="2" s="1"/>
  <c r="K2322" i="2"/>
  <c r="T2322" i="2" s="1"/>
  <c r="K2323" i="2"/>
  <c r="T2323" i="2" s="1"/>
  <c r="K2324" i="2"/>
  <c r="T2324" i="2" s="1"/>
  <c r="K2325" i="2"/>
  <c r="T2325" i="2" s="1"/>
  <c r="K2326" i="2"/>
  <c r="T2326" i="2" s="1"/>
  <c r="K2327" i="2"/>
  <c r="T2327" i="2" s="1"/>
  <c r="K2328" i="2"/>
  <c r="T2328" i="2" s="1"/>
  <c r="K2329" i="2"/>
  <c r="T2329" i="2" s="1"/>
  <c r="K2330" i="2"/>
  <c r="T2330" i="2" s="1"/>
  <c r="K2331" i="2"/>
  <c r="T2331" i="2" s="1"/>
  <c r="K2332" i="2"/>
  <c r="T2332" i="2" s="1"/>
  <c r="K2333" i="2"/>
  <c r="T2333" i="2" s="1"/>
  <c r="K2334" i="2"/>
  <c r="T2334" i="2" s="1"/>
  <c r="K2335" i="2"/>
  <c r="T2335" i="2" s="1"/>
  <c r="K2336" i="2"/>
  <c r="T2336" i="2" s="1"/>
  <c r="K2337" i="2"/>
  <c r="T2337" i="2" s="1"/>
  <c r="K2338" i="2"/>
  <c r="T2338" i="2" s="1"/>
  <c r="K2339" i="2"/>
  <c r="T2339" i="2" s="1"/>
  <c r="K2340" i="2"/>
  <c r="T2340" i="2" s="1"/>
  <c r="K2341" i="2"/>
  <c r="T2341" i="2" s="1"/>
  <c r="K2342" i="2"/>
  <c r="T2342" i="2" s="1"/>
  <c r="K2343" i="2"/>
  <c r="T2343" i="2" s="1"/>
  <c r="K2344" i="2"/>
  <c r="T2344" i="2" s="1"/>
  <c r="K2345" i="2"/>
  <c r="T2345" i="2" s="1"/>
  <c r="K2346" i="2"/>
  <c r="T2346" i="2" s="1"/>
  <c r="K2347" i="2"/>
  <c r="T2347" i="2" s="1"/>
  <c r="K2348" i="2"/>
  <c r="T2348" i="2" s="1"/>
  <c r="K2349" i="2"/>
  <c r="T2349" i="2" s="1"/>
  <c r="K2350" i="2"/>
  <c r="T2350" i="2" s="1"/>
  <c r="K2351" i="2"/>
  <c r="T2351" i="2" s="1"/>
  <c r="K2352" i="2"/>
  <c r="T2352" i="2" s="1"/>
  <c r="K2353" i="2"/>
  <c r="T2353" i="2" s="1"/>
  <c r="K2354" i="2"/>
  <c r="T2354" i="2" s="1"/>
  <c r="K2355" i="2"/>
  <c r="T2355" i="2" s="1"/>
  <c r="K2356" i="2"/>
  <c r="T2356" i="2" s="1"/>
  <c r="K2357" i="2"/>
  <c r="T2357" i="2" s="1"/>
  <c r="K2358" i="2"/>
  <c r="T2358" i="2" s="1"/>
  <c r="K2359" i="2"/>
  <c r="T2359" i="2" s="1"/>
  <c r="K2360" i="2"/>
  <c r="T2360" i="2" s="1"/>
  <c r="K2361" i="2"/>
  <c r="T2361" i="2" s="1"/>
  <c r="K2362" i="2"/>
  <c r="T2362" i="2" s="1"/>
  <c r="K2363" i="2"/>
  <c r="T2363" i="2" s="1"/>
  <c r="K2364" i="2"/>
  <c r="T2364" i="2" s="1"/>
  <c r="K2365" i="2"/>
  <c r="T2365" i="2" s="1"/>
  <c r="K2366" i="2"/>
  <c r="T2366" i="2" s="1"/>
  <c r="K2367" i="2"/>
  <c r="T2367" i="2" s="1"/>
  <c r="K2368" i="2"/>
  <c r="T2368" i="2" s="1"/>
  <c r="K2369" i="2"/>
  <c r="T2369" i="2" s="1"/>
  <c r="K2370" i="2"/>
  <c r="T2370" i="2" s="1"/>
  <c r="K2371" i="2"/>
  <c r="T2371" i="2" s="1"/>
  <c r="K2372" i="2"/>
  <c r="T2372" i="2" s="1"/>
  <c r="K2373" i="2"/>
  <c r="T2373" i="2" s="1"/>
  <c r="K2374" i="2"/>
  <c r="T2374" i="2" s="1"/>
  <c r="K2375" i="2"/>
  <c r="T2375" i="2" s="1"/>
  <c r="K2376" i="2"/>
  <c r="T2376" i="2" s="1"/>
  <c r="K2377" i="2"/>
  <c r="T2377" i="2" s="1"/>
  <c r="K2378" i="2"/>
  <c r="T2378" i="2" s="1"/>
  <c r="K2379" i="2"/>
  <c r="T2379" i="2" s="1"/>
  <c r="K2380" i="2"/>
  <c r="T2380" i="2" s="1"/>
  <c r="K2381" i="2"/>
  <c r="T2381" i="2" s="1"/>
  <c r="K2382" i="2"/>
  <c r="T2382" i="2" s="1"/>
  <c r="K2383" i="2"/>
  <c r="T2383" i="2" s="1"/>
  <c r="K2384" i="2"/>
  <c r="T2384" i="2" s="1"/>
  <c r="K2385" i="2"/>
  <c r="T2385" i="2" s="1"/>
  <c r="K2386" i="2"/>
  <c r="T2386" i="2" s="1"/>
  <c r="K2387" i="2"/>
  <c r="T2387" i="2" s="1"/>
  <c r="K2388" i="2"/>
  <c r="T2388" i="2" s="1"/>
  <c r="K2389" i="2"/>
  <c r="T2389" i="2" s="1"/>
  <c r="K2390" i="2"/>
  <c r="T2390" i="2" s="1"/>
  <c r="K2391" i="2"/>
  <c r="T2391" i="2" s="1"/>
  <c r="K2392" i="2"/>
  <c r="T2392" i="2" s="1"/>
  <c r="K2393" i="2"/>
  <c r="T2393" i="2" s="1"/>
  <c r="K2394" i="2"/>
  <c r="T2394" i="2" s="1"/>
  <c r="K2395" i="2"/>
  <c r="T2395" i="2" s="1"/>
  <c r="K2396" i="2"/>
  <c r="T2396" i="2" s="1"/>
  <c r="K2397" i="2"/>
  <c r="T2397" i="2" s="1"/>
  <c r="K2398" i="2"/>
  <c r="T2398" i="2" s="1"/>
  <c r="K2399" i="2"/>
  <c r="T2399" i="2" s="1"/>
  <c r="K2400" i="2"/>
  <c r="T2400" i="2" s="1"/>
  <c r="K2401" i="2"/>
  <c r="T2401" i="2" s="1"/>
  <c r="K2402" i="2"/>
  <c r="T2402" i="2" s="1"/>
  <c r="K2403" i="2"/>
  <c r="T2403" i="2" s="1"/>
  <c r="K2404" i="2"/>
  <c r="T2404" i="2" s="1"/>
  <c r="K2405" i="2"/>
  <c r="T2405" i="2" s="1"/>
  <c r="K2406" i="2"/>
  <c r="T2406" i="2" s="1"/>
  <c r="K2407" i="2"/>
  <c r="T2407" i="2" s="1"/>
  <c r="K2408" i="2"/>
  <c r="T2408" i="2" s="1"/>
  <c r="K2409" i="2"/>
  <c r="T2409" i="2" s="1"/>
  <c r="K2410" i="2"/>
  <c r="T2410" i="2" s="1"/>
  <c r="K2411" i="2"/>
  <c r="T2411" i="2" s="1"/>
  <c r="K2412" i="2"/>
  <c r="T2412" i="2" s="1"/>
  <c r="K2413" i="2"/>
  <c r="T2413" i="2" s="1"/>
  <c r="K2414" i="2"/>
  <c r="T2414" i="2" s="1"/>
  <c r="K2415" i="2"/>
  <c r="T2415" i="2" s="1"/>
  <c r="K2416" i="2"/>
  <c r="T2416" i="2" s="1"/>
  <c r="K2417" i="2"/>
  <c r="T2417" i="2" s="1"/>
  <c r="K2418" i="2"/>
  <c r="T2418" i="2" s="1"/>
  <c r="K2419" i="2"/>
  <c r="T2419" i="2" s="1"/>
  <c r="K2420" i="2"/>
  <c r="T2420" i="2" s="1"/>
  <c r="K2421" i="2"/>
  <c r="T2421" i="2" s="1"/>
  <c r="K2422" i="2"/>
  <c r="T2422" i="2" s="1"/>
  <c r="K2423" i="2"/>
  <c r="T2423" i="2" s="1"/>
  <c r="K2424" i="2"/>
  <c r="T2424" i="2" s="1"/>
  <c r="K2425" i="2"/>
  <c r="T2425" i="2" s="1"/>
  <c r="K2426" i="2"/>
  <c r="T2426" i="2" s="1"/>
  <c r="K2427" i="2"/>
  <c r="T2427" i="2" s="1"/>
  <c r="K2428" i="2"/>
  <c r="T2428" i="2" s="1"/>
  <c r="K2429" i="2"/>
  <c r="T2429" i="2" s="1"/>
  <c r="K2430" i="2"/>
  <c r="T2430" i="2" s="1"/>
  <c r="K2431" i="2"/>
  <c r="T2431" i="2" s="1"/>
  <c r="K2432" i="2"/>
  <c r="T2432" i="2" s="1"/>
  <c r="K2433" i="2"/>
  <c r="T2433" i="2" s="1"/>
  <c r="K2434" i="2"/>
  <c r="T2434" i="2" s="1"/>
  <c r="K2435" i="2"/>
  <c r="T2435" i="2" s="1"/>
  <c r="K2436" i="2"/>
  <c r="T2436" i="2" s="1"/>
  <c r="K2437" i="2"/>
  <c r="T2437" i="2" s="1"/>
  <c r="K2438" i="2"/>
  <c r="T2438" i="2" s="1"/>
  <c r="K2439" i="2"/>
  <c r="T2439" i="2" s="1"/>
  <c r="K2440" i="2"/>
  <c r="T2440" i="2" s="1"/>
  <c r="K2441" i="2"/>
  <c r="T2441" i="2" s="1"/>
  <c r="K2442" i="2"/>
  <c r="T2442" i="2" s="1"/>
  <c r="K2443" i="2"/>
  <c r="T2443" i="2" s="1"/>
  <c r="K2444" i="2"/>
  <c r="T2444" i="2" s="1"/>
  <c r="K2445" i="2"/>
  <c r="T2445" i="2" s="1"/>
  <c r="K2446" i="2"/>
  <c r="T2446" i="2" s="1"/>
  <c r="K2447" i="2"/>
  <c r="T2447" i="2" s="1"/>
  <c r="K2448" i="2"/>
  <c r="T2448" i="2" s="1"/>
  <c r="K2449" i="2"/>
  <c r="T2449" i="2" s="1"/>
  <c r="K2450" i="2"/>
  <c r="T2450" i="2" s="1"/>
  <c r="K2451" i="2"/>
  <c r="T2451" i="2" s="1"/>
  <c r="K2452" i="2"/>
  <c r="T2452" i="2" s="1"/>
  <c r="K2453" i="2"/>
  <c r="T2453" i="2" s="1"/>
  <c r="K2454" i="2"/>
  <c r="T2454" i="2" s="1"/>
  <c r="K2455" i="2"/>
  <c r="T2455" i="2" s="1"/>
  <c r="K2456" i="2"/>
  <c r="T2456" i="2" s="1"/>
  <c r="K2457" i="2"/>
  <c r="T2457" i="2" s="1"/>
  <c r="K2458" i="2"/>
  <c r="T2458" i="2" s="1"/>
  <c r="K2459" i="2"/>
  <c r="T2459" i="2" s="1"/>
  <c r="K2460" i="2"/>
  <c r="T2460" i="2" s="1"/>
  <c r="K2461" i="2"/>
  <c r="T2461" i="2" s="1"/>
  <c r="K2462" i="2"/>
  <c r="T2462" i="2" s="1"/>
  <c r="K2463" i="2"/>
  <c r="T2463" i="2" s="1"/>
  <c r="K2464" i="2"/>
  <c r="T2464" i="2" s="1"/>
  <c r="K2465" i="2"/>
  <c r="T2465" i="2" s="1"/>
  <c r="K2466" i="2"/>
  <c r="T2466" i="2" s="1"/>
  <c r="K2467" i="2"/>
  <c r="T2467" i="2" s="1"/>
  <c r="K2468" i="2"/>
  <c r="T2468" i="2" s="1"/>
  <c r="K2469" i="2"/>
  <c r="T2469" i="2" s="1"/>
  <c r="K2470" i="2"/>
  <c r="T2470" i="2" s="1"/>
  <c r="K2471" i="2"/>
  <c r="T2471" i="2" s="1"/>
  <c r="K2472" i="2"/>
  <c r="T2472" i="2" s="1"/>
  <c r="K2473" i="2"/>
  <c r="T2473" i="2" s="1"/>
  <c r="K2474" i="2"/>
  <c r="T2474" i="2" s="1"/>
  <c r="K2475" i="2"/>
  <c r="T2475" i="2" s="1"/>
  <c r="K2476" i="2"/>
  <c r="T2476" i="2" s="1"/>
  <c r="K2477" i="2"/>
  <c r="T2477" i="2" s="1"/>
  <c r="K2478" i="2"/>
  <c r="T2478" i="2" s="1"/>
  <c r="K2479" i="2"/>
  <c r="T2479" i="2" s="1"/>
  <c r="K2480" i="2"/>
  <c r="T2480" i="2" s="1"/>
  <c r="K2481" i="2"/>
  <c r="T2481" i="2" s="1"/>
  <c r="K2482" i="2"/>
  <c r="T2482" i="2" s="1"/>
  <c r="K2483" i="2"/>
  <c r="T2483" i="2" s="1"/>
  <c r="K2484" i="2"/>
  <c r="T2484" i="2" s="1"/>
  <c r="K2485" i="2"/>
  <c r="T2485" i="2" s="1"/>
  <c r="K2486" i="2"/>
  <c r="T2486" i="2" s="1"/>
  <c r="K2487" i="2"/>
  <c r="T2487" i="2" s="1"/>
  <c r="K2488" i="2"/>
  <c r="T2488" i="2" s="1"/>
  <c r="K2489" i="2"/>
  <c r="T2489" i="2" s="1"/>
  <c r="K2490" i="2"/>
  <c r="T2490" i="2" s="1"/>
  <c r="K2491" i="2"/>
  <c r="T2491" i="2" s="1"/>
  <c r="K2492" i="2"/>
  <c r="T2492" i="2" s="1"/>
  <c r="K2493" i="2"/>
  <c r="T2493" i="2" s="1"/>
  <c r="K2494" i="2"/>
  <c r="T2494" i="2" s="1"/>
  <c r="K2495" i="2"/>
  <c r="T2495" i="2" s="1"/>
  <c r="K2496" i="2"/>
  <c r="T2496" i="2" s="1"/>
  <c r="K2497" i="2"/>
  <c r="T2497" i="2" s="1"/>
  <c r="K2498" i="2"/>
  <c r="T2498" i="2" s="1"/>
  <c r="K2499" i="2"/>
  <c r="T2499" i="2" s="1"/>
  <c r="K2500" i="2"/>
  <c r="T2500" i="2" s="1"/>
  <c r="K2501" i="2"/>
  <c r="T2501" i="2" s="1"/>
  <c r="K2502" i="2"/>
  <c r="T2502" i="2" s="1"/>
  <c r="K2503" i="2"/>
  <c r="T2503" i="2" s="1"/>
  <c r="K2504" i="2"/>
  <c r="T2504" i="2" s="1"/>
  <c r="K2505" i="2"/>
  <c r="T2505" i="2" s="1"/>
  <c r="K2506" i="2"/>
  <c r="T2506" i="2" s="1"/>
  <c r="K2507" i="2"/>
  <c r="T2507" i="2" s="1"/>
  <c r="K2508" i="2"/>
  <c r="T2508" i="2" s="1"/>
  <c r="K2509" i="2"/>
  <c r="T2509" i="2" s="1"/>
  <c r="K2510" i="2"/>
  <c r="T2510" i="2" s="1"/>
  <c r="K2511" i="2"/>
  <c r="T2511" i="2" s="1"/>
  <c r="K2512" i="2"/>
  <c r="T2512" i="2" s="1"/>
  <c r="K2513" i="2"/>
  <c r="T2513" i="2" s="1"/>
  <c r="K2514" i="2"/>
  <c r="T2514" i="2" s="1"/>
  <c r="K2515" i="2"/>
  <c r="T2515" i="2" s="1"/>
  <c r="K2516" i="2"/>
  <c r="T2516" i="2" s="1"/>
  <c r="K2517" i="2"/>
  <c r="T2517" i="2" s="1"/>
  <c r="K2518" i="2"/>
  <c r="T2518" i="2" s="1"/>
  <c r="K2519" i="2"/>
  <c r="T2519" i="2" s="1"/>
  <c r="K2520" i="2"/>
  <c r="T2520" i="2" s="1"/>
  <c r="K2521" i="2"/>
  <c r="T2521" i="2" s="1"/>
  <c r="K2522" i="2"/>
  <c r="T2522" i="2" s="1"/>
  <c r="K2523" i="2"/>
  <c r="T2523" i="2" s="1"/>
  <c r="K2524" i="2"/>
  <c r="T2524" i="2" s="1"/>
  <c r="K2525" i="2"/>
  <c r="T2525" i="2" s="1"/>
  <c r="K2526" i="2"/>
  <c r="T2526" i="2" s="1"/>
  <c r="K2527" i="2"/>
  <c r="T2527" i="2" s="1"/>
  <c r="K2528" i="2"/>
  <c r="T2528" i="2" s="1"/>
  <c r="K2529" i="2"/>
  <c r="T2529" i="2" s="1"/>
  <c r="K2530" i="2"/>
  <c r="T2530" i="2" s="1"/>
  <c r="K2531" i="2"/>
  <c r="T2531" i="2" s="1"/>
  <c r="K2532" i="2"/>
  <c r="T2532" i="2" s="1"/>
  <c r="K2533" i="2"/>
  <c r="T2533" i="2" s="1"/>
  <c r="K2534" i="2"/>
  <c r="T2534" i="2" s="1"/>
  <c r="K2535" i="2"/>
  <c r="T2535" i="2" s="1"/>
  <c r="K2536" i="2"/>
  <c r="T2536" i="2" s="1"/>
  <c r="K2537" i="2"/>
  <c r="T2537" i="2" s="1"/>
  <c r="K2538" i="2"/>
  <c r="T2538" i="2" s="1"/>
  <c r="K2539" i="2"/>
  <c r="T2539" i="2" s="1"/>
  <c r="K2540" i="2"/>
  <c r="T2540" i="2" s="1"/>
  <c r="K2541" i="2"/>
  <c r="T2541" i="2" s="1"/>
  <c r="K2542" i="2"/>
  <c r="T2542" i="2" s="1"/>
  <c r="K2543" i="2"/>
  <c r="T2543" i="2" s="1"/>
  <c r="K2544" i="2"/>
  <c r="T2544" i="2" s="1"/>
  <c r="K2545" i="2"/>
  <c r="T2545" i="2" s="1"/>
  <c r="K2546" i="2"/>
  <c r="T2546" i="2" s="1"/>
  <c r="K2547" i="2"/>
  <c r="T2547" i="2" s="1"/>
  <c r="K2548" i="2"/>
  <c r="T2548" i="2" s="1"/>
  <c r="K2549" i="2"/>
  <c r="T2549" i="2" s="1"/>
  <c r="K2550" i="2"/>
  <c r="T2550" i="2" s="1"/>
  <c r="K2551" i="2"/>
  <c r="T2551" i="2" s="1"/>
  <c r="K2552" i="2"/>
  <c r="T2552" i="2" s="1"/>
  <c r="K2553" i="2"/>
  <c r="T2553" i="2" s="1"/>
  <c r="K2554" i="2"/>
  <c r="T2554" i="2" s="1"/>
  <c r="K2555" i="2"/>
  <c r="T2555" i="2" s="1"/>
  <c r="K2556" i="2"/>
  <c r="T2556" i="2" s="1"/>
  <c r="K2557" i="2"/>
  <c r="T2557" i="2" s="1"/>
  <c r="K2558" i="2"/>
  <c r="T2558" i="2" s="1"/>
  <c r="K2559" i="2"/>
  <c r="T2559" i="2" s="1"/>
  <c r="K2560" i="2"/>
  <c r="T2560" i="2" s="1"/>
  <c r="K2561" i="2"/>
  <c r="T2561" i="2" s="1"/>
  <c r="K2562" i="2"/>
  <c r="T2562" i="2" s="1"/>
  <c r="K2563" i="2"/>
  <c r="T2563" i="2" s="1"/>
  <c r="K2564" i="2"/>
  <c r="T2564" i="2" s="1"/>
  <c r="K2565" i="2"/>
  <c r="T2565" i="2" s="1"/>
  <c r="K2566" i="2"/>
  <c r="T2566" i="2" s="1"/>
  <c r="K2567" i="2"/>
  <c r="T2567" i="2" s="1"/>
  <c r="K2568" i="2"/>
  <c r="T2568" i="2" s="1"/>
  <c r="K2569" i="2"/>
  <c r="T2569" i="2" s="1"/>
  <c r="K2570" i="2"/>
  <c r="T2570" i="2" s="1"/>
  <c r="K2571" i="2"/>
  <c r="T2571" i="2" s="1"/>
  <c r="K2572" i="2"/>
  <c r="T2572" i="2" s="1"/>
  <c r="K2573" i="2"/>
  <c r="T2573" i="2" s="1"/>
  <c r="K2574" i="2"/>
  <c r="T2574" i="2" s="1"/>
  <c r="K2575" i="2"/>
  <c r="T2575" i="2" s="1"/>
  <c r="K2576" i="2"/>
  <c r="T2576" i="2" s="1"/>
  <c r="K2577" i="2"/>
  <c r="T2577" i="2" s="1"/>
  <c r="K2578" i="2"/>
  <c r="T2578" i="2" s="1"/>
  <c r="K2579" i="2"/>
  <c r="T2579" i="2" s="1"/>
  <c r="K2580" i="2"/>
  <c r="T2580" i="2" s="1"/>
  <c r="K2581" i="2"/>
  <c r="T2581" i="2" s="1"/>
  <c r="K2582" i="2"/>
  <c r="T2582" i="2" s="1"/>
  <c r="K2583" i="2"/>
  <c r="T2583" i="2" s="1"/>
  <c r="K2584" i="2"/>
  <c r="T2584" i="2" s="1"/>
  <c r="K2585" i="2"/>
  <c r="T2585" i="2" s="1"/>
  <c r="K2586" i="2"/>
  <c r="T2586" i="2" s="1"/>
  <c r="K2587" i="2"/>
  <c r="T2587" i="2" s="1"/>
  <c r="K2588" i="2"/>
  <c r="T2588" i="2" s="1"/>
  <c r="K2589" i="2"/>
  <c r="T2589" i="2" s="1"/>
  <c r="K2590" i="2"/>
  <c r="T2590" i="2" s="1"/>
  <c r="K2591" i="2"/>
  <c r="T2591" i="2" s="1"/>
  <c r="K2592" i="2"/>
  <c r="T2592" i="2" s="1"/>
  <c r="K2593" i="2"/>
  <c r="T2593" i="2" s="1"/>
  <c r="K2594" i="2"/>
  <c r="T2594" i="2" s="1"/>
  <c r="K2595" i="2"/>
  <c r="T2595" i="2" s="1"/>
  <c r="K2596" i="2"/>
  <c r="T2596" i="2" s="1"/>
  <c r="K2597" i="2"/>
  <c r="T2597" i="2" s="1"/>
  <c r="K2598" i="2"/>
  <c r="T2598" i="2" s="1"/>
  <c r="K2599" i="2"/>
  <c r="T2599" i="2" s="1"/>
  <c r="K2600" i="2"/>
  <c r="T2600" i="2" s="1"/>
  <c r="K2601" i="2"/>
  <c r="T2601" i="2" s="1"/>
  <c r="K2602" i="2"/>
  <c r="T2602" i="2" s="1"/>
  <c r="K2603" i="2"/>
  <c r="T2603" i="2" s="1"/>
  <c r="K2604" i="2"/>
  <c r="T2604" i="2" s="1"/>
  <c r="K2605" i="2"/>
  <c r="T2605" i="2" s="1"/>
  <c r="K2606" i="2"/>
  <c r="T2606" i="2" s="1"/>
  <c r="K2607" i="2"/>
  <c r="T2607" i="2" s="1"/>
  <c r="K2608" i="2"/>
  <c r="T2608" i="2" s="1"/>
  <c r="K2609" i="2"/>
  <c r="T2609" i="2" s="1"/>
  <c r="K2610" i="2"/>
  <c r="T2610" i="2" s="1"/>
  <c r="K2611" i="2"/>
  <c r="T2611" i="2" s="1"/>
  <c r="K2612" i="2"/>
  <c r="T2612" i="2" s="1"/>
  <c r="K2613" i="2"/>
  <c r="T2613" i="2" s="1"/>
  <c r="K2614" i="2"/>
  <c r="T2614" i="2" s="1"/>
  <c r="K2615" i="2"/>
  <c r="T2615" i="2" s="1"/>
  <c r="K2616" i="2"/>
  <c r="T2616" i="2" s="1"/>
  <c r="K2617" i="2"/>
  <c r="T2617" i="2" s="1"/>
  <c r="K2618" i="2"/>
  <c r="T2618" i="2" s="1"/>
  <c r="K2619" i="2"/>
  <c r="T2619" i="2" s="1"/>
  <c r="K2620" i="2"/>
  <c r="T2620" i="2" s="1"/>
  <c r="K2621" i="2"/>
  <c r="T2621" i="2" s="1"/>
  <c r="K2622" i="2"/>
  <c r="T2622" i="2" s="1"/>
  <c r="K2623" i="2"/>
  <c r="T2623" i="2" s="1"/>
  <c r="K2624" i="2"/>
  <c r="T2624" i="2" s="1"/>
  <c r="K2625" i="2"/>
  <c r="T2625" i="2" s="1"/>
  <c r="K2626" i="2"/>
  <c r="T2626" i="2" s="1"/>
  <c r="K2627" i="2"/>
  <c r="T2627" i="2" s="1"/>
  <c r="K2628" i="2"/>
  <c r="T2628" i="2" s="1"/>
  <c r="K2629" i="2"/>
  <c r="T2629" i="2" s="1"/>
  <c r="K2630" i="2"/>
  <c r="T2630" i="2" s="1"/>
  <c r="K2631" i="2"/>
  <c r="T2631" i="2" s="1"/>
  <c r="K2632" i="2"/>
  <c r="T2632" i="2" s="1"/>
  <c r="K2633" i="2"/>
  <c r="T2633" i="2" s="1"/>
  <c r="K2634" i="2"/>
  <c r="T2634" i="2" s="1"/>
  <c r="K2635" i="2"/>
  <c r="T2635" i="2" s="1"/>
  <c r="K2636" i="2"/>
  <c r="T2636" i="2" s="1"/>
  <c r="K2637" i="2"/>
  <c r="T2637" i="2" s="1"/>
  <c r="K2638" i="2"/>
  <c r="T2638" i="2" s="1"/>
  <c r="K2639" i="2"/>
  <c r="T2639" i="2" s="1"/>
  <c r="K2640" i="2"/>
  <c r="T2640" i="2" s="1"/>
  <c r="K2641" i="2"/>
  <c r="T2641" i="2" s="1"/>
  <c r="K2642" i="2"/>
  <c r="T2642" i="2" s="1"/>
  <c r="K2643" i="2"/>
  <c r="T2643" i="2" s="1"/>
  <c r="K2644" i="2"/>
  <c r="T2644" i="2" s="1"/>
  <c r="K2645" i="2"/>
  <c r="T2645" i="2" s="1"/>
  <c r="K2646" i="2"/>
  <c r="T2646" i="2" s="1"/>
  <c r="K2647" i="2"/>
  <c r="T2647" i="2" s="1"/>
  <c r="K2648" i="2"/>
  <c r="T2648" i="2" s="1"/>
  <c r="K2649" i="2"/>
  <c r="T2649" i="2" s="1"/>
  <c r="K2650" i="2"/>
  <c r="T2650" i="2" s="1"/>
  <c r="K2651" i="2"/>
  <c r="T2651" i="2" s="1"/>
  <c r="K2652" i="2"/>
  <c r="T2652" i="2" s="1"/>
  <c r="K2653" i="2"/>
  <c r="T2653" i="2" s="1"/>
  <c r="K2654" i="2"/>
  <c r="T2654" i="2" s="1"/>
  <c r="K2655" i="2"/>
  <c r="T2655" i="2" s="1"/>
  <c r="K2656" i="2"/>
  <c r="T2656" i="2" s="1"/>
  <c r="K2657" i="2"/>
  <c r="T2657" i="2" s="1"/>
  <c r="K2658" i="2"/>
  <c r="T2658" i="2" s="1"/>
  <c r="K2659" i="2"/>
  <c r="T2659" i="2" s="1"/>
  <c r="K2660" i="2"/>
  <c r="T2660" i="2" s="1"/>
  <c r="K2661" i="2"/>
  <c r="T2661" i="2" s="1"/>
  <c r="K2662" i="2"/>
  <c r="T2662" i="2" s="1"/>
  <c r="K2663" i="2"/>
  <c r="T2663" i="2" s="1"/>
  <c r="K2664" i="2"/>
  <c r="T2664" i="2" s="1"/>
  <c r="K2665" i="2"/>
  <c r="T2665" i="2" s="1"/>
  <c r="K2666" i="2"/>
  <c r="T2666" i="2" s="1"/>
  <c r="K2667" i="2"/>
  <c r="T2667" i="2" s="1"/>
  <c r="K2668" i="2"/>
  <c r="T2668" i="2" s="1"/>
  <c r="K2669" i="2"/>
  <c r="T2669" i="2" s="1"/>
  <c r="K2670" i="2"/>
  <c r="T2670" i="2" s="1"/>
  <c r="K2671" i="2"/>
  <c r="T2671" i="2" s="1"/>
  <c r="K2672" i="2"/>
  <c r="T2672" i="2" s="1"/>
  <c r="K2673" i="2"/>
  <c r="T2673" i="2" s="1"/>
  <c r="K2674" i="2"/>
  <c r="T2674" i="2" s="1"/>
  <c r="K2675" i="2"/>
  <c r="T2675" i="2" s="1"/>
  <c r="K2676" i="2"/>
  <c r="T2676" i="2" s="1"/>
  <c r="K2677" i="2"/>
  <c r="T2677" i="2" s="1"/>
  <c r="K2678" i="2"/>
  <c r="T2678" i="2" s="1"/>
  <c r="K2679" i="2"/>
  <c r="T2679" i="2" s="1"/>
  <c r="K2680" i="2"/>
  <c r="T2680" i="2" s="1"/>
  <c r="K2681" i="2"/>
  <c r="T2681" i="2" s="1"/>
  <c r="K2682" i="2"/>
  <c r="T2682" i="2" s="1"/>
  <c r="K2683" i="2"/>
  <c r="T2683" i="2" s="1"/>
  <c r="K2684" i="2"/>
  <c r="T2684" i="2" s="1"/>
  <c r="K2685" i="2"/>
  <c r="T2685" i="2" s="1"/>
  <c r="K2686" i="2"/>
  <c r="T2686" i="2" s="1"/>
  <c r="K2687" i="2"/>
  <c r="T2687" i="2" s="1"/>
  <c r="K2688" i="2"/>
  <c r="T2688" i="2" s="1"/>
  <c r="K2689" i="2"/>
  <c r="T2689" i="2" s="1"/>
  <c r="K2690" i="2"/>
  <c r="T2690" i="2" s="1"/>
  <c r="K2691" i="2"/>
  <c r="T2691" i="2" s="1"/>
  <c r="K2692" i="2"/>
  <c r="T2692" i="2" s="1"/>
  <c r="K2693" i="2"/>
  <c r="T2693" i="2" s="1"/>
  <c r="K2694" i="2"/>
  <c r="T2694" i="2" s="1"/>
  <c r="K2695" i="2"/>
  <c r="T2695" i="2" s="1"/>
  <c r="K2696" i="2"/>
  <c r="T2696" i="2" s="1"/>
  <c r="K2697" i="2"/>
  <c r="T2697" i="2" s="1"/>
  <c r="K2698" i="2"/>
  <c r="T2698" i="2" s="1"/>
  <c r="K2699" i="2"/>
  <c r="T2699" i="2" s="1"/>
  <c r="K2700" i="2"/>
  <c r="T2700" i="2" s="1"/>
  <c r="K2701" i="2"/>
  <c r="T2701" i="2" s="1"/>
  <c r="K2702" i="2"/>
  <c r="T2702" i="2" s="1"/>
  <c r="K2703" i="2"/>
  <c r="T2703" i="2" s="1"/>
  <c r="K2704" i="2"/>
  <c r="T2704" i="2" s="1"/>
  <c r="K2705" i="2"/>
  <c r="T2705" i="2" s="1"/>
  <c r="K2706" i="2"/>
  <c r="T2706" i="2" s="1"/>
  <c r="K2707" i="2"/>
  <c r="T2707" i="2" s="1"/>
  <c r="K2708" i="2"/>
  <c r="T2708" i="2" s="1"/>
  <c r="K2709" i="2"/>
  <c r="T2709" i="2" s="1"/>
  <c r="K2710" i="2"/>
  <c r="T2710" i="2" s="1"/>
  <c r="K2711" i="2"/>
  <c r="T2711" i="2" s="1"/>
  <c r="K2712" i="2"/>
  <c r="T2712" i="2" s="1"/>
  <c r="K2713" i="2"/>
  <c r="T2713" i="2" s="1"/>
  <c r="K2714" i="2"/>
  <c r="T2714" i="2" s="1"/>
  <c r="K2715" i="2"/>
  <c r="T2715" i="2" s="1"/>
  <c r="K2716" i="2"/>
  <c r="T2716" i="2" s="1"/>
  <c r="K2717" i="2"/>
  <c r="T2717" i="2" s="1"/>
  <c r="K2718" i="2"/>
  <c r="T2718" i="2" s="1"/>
  <c r="K2719" i="2"/>
  <c r="T2719" i="2" s="1"/>
  <c r="K2720" i="2"/>
  <c r="T2720" i="2" s="1"/>
  <c r="K2721" i="2"/>
  <c r="T2721" i="2" s="1"/>
  <c r="K2722" i="2"/>
  <c r="T2722" i="2" s="1"/>
  <c r="K2723" i="2"/>
  <c r="T2723" i="2" s="1"/>
  <c r="K2724" i="2"/>
  <c r="T2724" i="2" s="1"/>
  <c r="K2725" i="2"/>
  <c r="T2725" i="2" s="1"/>
  <c r="K2726" i="2"/>
  <c r="T2726" i="2" s="1"/>
  <c r="K2727" i="2"/>
  <c r="T2727" i="2" s="1"/>
  <c r="K2728" i="2"/>
  <c r="T2728" i="2" s="1"/>
  <c r="K2729" i="2"/>
  <c r="T2729" i="2" s="1"/>
  <c r="K2730" i="2"/>
  <c r="T2730" i="2" s="1"/>
  <c r="K2731" i="2"/>
  <c r="T2731" i="2" s="1"/>
  <c r="K2732" i="2"/>
  <c r="T2732" i="2" s="1"/>
  <c r="K2733" i="2"/>
  <c r="T2733" i="2" s="1"/>
  <c r="K2734" i="2"/>
  <c r="T2734" i="2" s="1"/>
  <c r="K2735" i="2"/>
  <c r="T2735" i="2" s="1"/>
  <c r="K2736" i="2"/>
  <c r="T2736" i="2" s="1"/>
  <c r="K2737" i="2"/>
  <c r="T2737" i="2" s="1"/>
  <c r="K2738" i="2"/>
  <c r="T2738" i="2" s="1"/>
  <c r="K2739" i="2"/>
  <c r="T2739" i="2" s="1"/>
  <c r="K2740" i="2"/>
  <c r="T2740" i="2" s="1"/>
  <c r="K2741" i="2"/>
  <c r="T2741" i="2" s="1"/>
  <c r="K2742" i="2"/>
  <c r="T2742" i="2" s="1"/>
  <c r="K2743" i="2"/>
  <c r="T2743" i="2" s="1"/>
  <c r="K2744" i="2"/>
  <c r="T2744" i="2" s="1"/>
  <c r="K2745" i="2"/>
  <c r="T2745" i="2" s="1"/>
  <c r="K2746" i="2"/>
  <c r="T2746" i="2" s="1"/>
  <c r="K2747" i="2"/>
  <c r="T2747" i="2" s="1"/>
  <c r="K2748" i="2"/>
  <c r="T2748" i="2" s="1"/>
  <c r="K2749" i="2"/>
  <c r="T2749" i="2" s="1"/>
  <c r="K2750" i="2"/>
  <c r="T2750" i="2" s="1"/>
  <c r="K2751" i="2"/>
  <c r="T2751" i="2" s="1"/>
  <c r="K2752" i="2"/>
  <c r="T2752" i="2" s="1"/>
  <c r="K2753" i="2"/>
  <c r="T2753" i="2" s="1"/>
  <c r="K2754" i="2"/>
  <c r="T2754" i="2" s="1"/>
  <c r="K2755" i="2"/>
  <c r="T2755" i="2" s="1"/>
  <c r="K2756" i="2"/>
  <c r="T2756" i="2" s="1"/>
  <c r="K2757" i="2"/>
  <c r="T2757" i="2" s="1"/>
  <c r="K2758" i="2"/>
  <c r="T2758" i="2" s="1"/>
  <c r="K2759" i="2"/>
  <c r="T2759" i="2" s="1"/>
  <c r="K2760" i="2"/>
  <c r="T2760" i="2" s="1"/>
  <c r="K2761" i="2"/>
  <c r="T2761" i="2" s="1"/>
  <c r="K2762" i="2"/>
  <c r="T2762" i="2" s="1"/>
  <c r="K2763" i="2"/>
  <c r="T2763" i="2" s="1"/>
  <c r="K2764" i="2"/>
  <c r="T2764" i="2" s="1"/>
  <c r="K2765" i="2"/>
  <c r="T2765" i="2" s="1"/>
  <c r="K2766" i="2"/>
  <c r="T2766" i="2" s="1"/>
  <c r="K2767" i="2"/>
  <c r="T2767" i="2" s="1"/>
  <c r="K2768" i="2"/>
  <c r="T2768" i="2" s="1"/>
  <c r="K2769" i="2"/>
  <c r="T2769" i="2" s="1"/>
  <c r="K2770" i="2"/>
  <c r="T2770" i="2" s="1"/>
  <c r="K2771" i="2"/>
  <c r="T2771" i="2" s="1"/>
  <c r="K2772" i="2"/>
  <c r="T2772" i="2" s="1"/>
  <c r="K2773" i="2"/>
  <c r="T2773" i="2" s="1"/>
  <c r="K2774" i="2"/>
  <c r="T2774" i="2" s="1"/>
  <c r="K2775" i="2"/>
  <c r="T2775" i="2" s="1"/>
  <c r="K2776" i="2"/>
  <c r="T2776" i="2" s="1"/>
  <c r="K2777" i="2"/>
  <c r="T2777" i="2" s="1"/>
  <c r="K2778" i="2"/>
  <c r="T2778" i="2" s="1"/>
  <c r="K2779" i="2"/>
  <c r="T2779" i="2" s="1"/>
  <c r="K2780" i="2"/>
  <c r="T2780" i="2" s="1"/>
  <c r="K2781" i="2"/>
  <c r="T2781" i="2" s="1"/>
  <c r="K2782" i="2"/>
  <c r="T2782" i="2" s="1"/>
  <c r="K2783" i="2"/>
  <c r="T2783" i="2" s="1"/>
  <c r="K2784" i="2"/>
  <c r="T2784" i="2" s="1"/>
  <c r="K2785" i="2"/>
  <c r="T2785" i="2" s="1"/>
  <c r="K2786" i="2"/>
  <c r="T2786" i="2" s="1"/>
  <c r="K2787" i="2"/>
  <c r="T2787" i="2" s="1"/>
  <c r="K2788" i="2"/>
  <c r="T2788" i="2" s="1"/>
  <c r="K2789" i="2"/>
  <c r="T2789" i="2" s="1"/>
  <c r="K2790" i="2"/>
  <c r="T2790" i="2" s="1"/>
  <c r="K2791" i="2"/>
  <c r="T2791" i="2" s="1"/>
  <c r="K2792" i="2"/>
  <c r="T2792" i="2" s="1"/>
  <c r="K2793" i="2"/>
  <c r="T2793" i="2" s="1"/>
  <c r="K2794" i="2"/>
  <c r="T2794" i="2" s="1"/>
  <c r="K2795" i="2"/>
  <c r="T2795" i="2" s="1"/>
  <c r="K2796" i="2"/>
  <c r="T2796" i="2" s="1"/>
  <c r="K2797" i="2"/>
  <c r="T2797" i="2" s="1"/>
  <c r="K2798" i="2"/>
  <c r="T2798" i="2" s="1"/>
  <c r="K2799" i="2"/>
  <c r="T2799" i="2" s="1"/>
  <c r="K2800" i="2"/>
  <c r="T2800" i="2" s="1"/>
  <c r="K2801" i="2"/>
  <c r="T2801" i="2" s="1"/>
  <c r="K2802" i="2"/>
  <c r="T2802" i="2" s="1"/>
  <c r="K2803" i="2"/>
  <c r="T2803" i="2" s="1"/>
  <c r="K2804" i="2"/>
  <c r="T2804" i="2" s="1"/>
  <c r="K2805" i="2"/>
  <c r="T2805" i="2" s="1"/>
  <c r="K2806" i="2"/>
  <c r="T2806" i="2" s="1"/>
  <c r="K2807" i="2"/>
  <c r="T2807" i="2" s="1"/>
  <c r="K2808" i="2"/>
  <c r="T2808" i="2" s="1"/>
  <c r="K2809" i="2"/>
  <c r="T2809" i="2" s="1"/>
  <c r="K2810" i="2"/>
  <c r="T2810" i="2" s="1"/>
  <c r="K2811" i="2"/>
  <c r="T2811" i="2" s="1"/>
  <c r="K2812" i="2"/>
  <c r="T2812" i="2" s="1"/>
  <c r="K2813" i="2"/>
  <c r="T2813" i="2" s="1"/>
  <c r="K2814" i="2"/>
  <c r="T2814" i="2" s="1"/>
  <c r="K2815" i="2"/>
  <c r="T2815" i="2" s="1"/>
  <c r="K2816" i="2"/>
  <c r="T2816" i="2" s="1"/>
  <c r="K2817" i="2"/>
  <c r="T2817" i="2" s="1"/>
  <c r="K2818" i="2"/>
  <c r="T2818" i="2" s="1"/>
  <c r="K2819" i="2"/>
  <c r="T2819" i="2" s="1"/>
  <c r="K2820" i="2"/>
  <c r="T2820" i="2" s="1"/>
  <c r="K2821" i="2"/>
  <c r="T2821" i="2" s="1"/>
  <c r="K2822" i="2"/>
  <c r="T2822" i="2" s="1"/>
  <c r="K2823" i="2"/>
  <c r="T2823" i="2" s="1"/>
  <c r="K2824" i="2"/>
  <c r="T2824" i="2" s="1"/>
  <c r="K2825" i="2"/>
  <c r="T2825" i="2" s="1"/>
  <c r="K2826" i="2"/>
  <c r="T2826" i="2" s="1"/>
  <c r="K2827" i="2"/>
  <c r="T2827" i="2" s="1"/>
  <c r="K2828" i="2"/>
  <c r="T2828" i="2" s="1"/>
  <c r="K2829" i="2"/>
  <c r="T2829" i="2" s="1"/>
  <c r="K2830" i="2"/>
  <c r="T2830" i="2" s="1"/>
  <c r="K2831" i="2"/>
  <c r="T2831" i="2" s="1"/>
  <c r="K2832" i="2"/>
  <c r="T2832" i="2" s="1"/>
  <c r="K2833" i="2"/>
  <c r="T2833" i="2" s="1"/>
  <c r="K2834" i="2"/>
  <c r="T2834" i="2" s="1"/>
  <c r="K2835" i="2"/>
  <c r="T2835" i="2" s="1"/>
  <c r="K2836" i="2"/>
  <c r="T2836" i="2" s="1"/>
  <c r="K2837" i="2"/>
  <c r="T2837" i="2" s="1"/>
  <c r="K2838" i="2"/>
  <c r="T2838" i="2" s="1"/>
  <c r="K2839" i="2"/>
  <c r="T2839" i="2" s="1"/>
  <c r="K2840" i="2"/>
  <c r="T2840" i="2" s="1"/>
  <c r="K2841" i="2"/>
  <c r="T2841" i="2" s="1"/>
  <c r="K2842" i="2"/>
  <c r="T2842" i="2" s="1"/>
  <c r="K2843" i="2"/>
  <c r="T2843" i="2" s="1"/>
  <c r="K2844" i="2"/>
  <c r="T2844" i="2" s="1"/>
  <c r="K2845" i="2"/>
  <c r="T2845" i="2" s="1"/>
  <c r="K2846" i="2"/>
  <c r="T2846" i="2" s="1"/>
  <c r="K2847" i="2"/>
  <c r="T2847" i="2" s="1"/>
  <c r="K2848" i="2"/>
  <c r="T2848" i="2" s="1"/>
  <c r="K2849" i="2"/>
  <c r="T2849" i="2" s="1"/>
  <c r="K2850" i="2"/>
  <c r="T2850" i="2" s="1"/>
  <c r="K2851" i="2"/>
  <c r="T2851" i="2" s="1"/>
  <c r="K2852" i="2"/>
  <c r="T2852" i="2" s="1"/>
  <c r="K2853" i="2"/>
  <c r="T2853" i="2" s="1"/>
  <c r="K2854" i="2"/>
  <c r="T2854" i="2" s="1"/>
  <c r="K2855" i="2"/>
  <c r="T2855" i="2" s="1"/>
  <c r="K2856" i="2"/>
  <c r="T2856" i="2" s="1"/>
  <c r="K2857" i="2"/>
  <c r="T2857" i="2" s="1"/>
  <c r="K2858" i="2"/>
  <c r="T2858" i="2" s="1"/>
  <c r="K2859" i="2"/>
  <c r="T2859" i="2" s="1"/>
  <c r="K2860" i="2"/>
  <c r="T2860" i="2" s="1"/>
  <c r="K2861" i="2"/>
  <c r="T2861" i="2" s="1"/>
  <c r="K2862" i="2"/>
  <c r="T2862" i="2" s="1"/>
  <c r="K2863" i="2"/>
  <c r="T2863" i="2" s="1"/>
  <c r="K2864" i="2"/>
  <c r="T2864" i="2" s="1"/>
  <c r="K2865" i="2"/>
  <c r="T2865" i="2" s="1"/>
  <c r="K2866" i="2"/>
  <c r="T2866" i="2" s="1"/>
  <c r="K2867" i="2"/>
  <c r="T2867" i="2" s="1"/>
  <c r="K2868" i="2"/>
  <c r="T2868" i="2" s="1"/>
  <c r="K2869" i="2"/>
  <c r="T2869" i="2" s="1"/>
  <c r="K2870" i="2"/>
  <c r="T2870" i="2" s="1"/>
  <c r="K2871" i="2"/>
  <c r="T2871" i="2" s="1"/>
  <c r="K2872" i="2"/>
  <c r="T2872" i="2" s="1"/>
  <c r="K2873" i="2"/>
  <c r="T2873" i="2" s="1"/>
  <c r="K2874" i="2"/>
  <c r="T2874" i="2" s="1"/>
  <c r="K2875" i="2"/>
  <c r="T2875" i="2" s="1"/>
  <c r="K2876" i="2"/>
  <c r="T2876" i="2" s="1"/>
  <c r="K2877" i="2"/>
  <c r="T2877" i="2" s="1"/>
  <c r="K2878" i="2"/>
  <c r="T2878" i="2" s="1"/>
  <c r="K2879" i="2"/>
  <c r="T2879" i="2" s="1"/>
  <c r="K2880" i="2"/>
  <c r="T2880" i="2" s="1"/>
  <c r="K2881" i="2"/>
  <c r="T2881" i="2" s="1"/>
  <c r="K2882" i="2"/>
  <c r="T2882" i="2" s="1"/>
  <c r="K2883" i="2"/>
  <c r="T2883" i="2" s="1"/>
  <c r="K2884" i="2"/>
  <c r="T2884" i="2" s="1"/>
  <c r="K2885" i="2"/>
  <c r="T2885" i="2" s="1"/>
  <c r="K2886" i="2"/>
  <c r="T2886" i="2" s="1"/>
  <c r="K2887" i="2"/>
  <c r="T2887" i="2" s="1"/>
  <c r="K2888" i="2"/>
  <c r="T2888" i="2" s="1"/>
  <c r="K2889" i="2"/>
  <c r="T2889" i="2" s="1"/>
  <c r="K2890" i="2"/>
  <c r="T2890" i="2" s="1"/>
  <c r="K2891" i="2"/>
  <c r="T2891" i="2" s="1"/>
  <c r="K2892" i="2"/>
  <c r="T2892" i="2" s="1"/>
  <c r="K2893" i="2"/>
  <c r="T2893" i="2" s="1"/>
  <c r="K2894" i="2"/>
  <c r="T2894" i="2" s="1"/>
  <c r="K2895" i="2"/>
  <c r="T2895" i="2" s="1"/>
  <c r="K2896" i="2"/>
  <c r="T2896" i="2" s="1"/>
  <c r="K2897" i="2"/>
  <c r="T2897" i="2" s="1"/>
  <c r="K2898" i="2"/>
  <c r="T2898" i="2" s="1"/>
  <c r="K2899" i="2"/>
  <c r="T2899" i="2" s="1"/>
  <c r="K2900" i="2"/>
  <c r="T2900" i="2" s="1"/>
  <c r="K2901" i="2"/>
  <c r="T2901" i="2" s="1"/>
  <c r="K2902" i="2"/>
  <c r="T2902" i="2" s="1"/>
  <c r="K2903" i="2"/>
  <c r="T2903" i="2" s="1"/>
  <c r="K2904" i="2"/>
  <c r="T2904" i="2" s="1"/>
  <c r="K2905" i="2"/>
  <c r="T2905" i="2" s="1"/>
  <c r="K2906" i="2"/>
  <c r="T2906" i="2" s="1"/>
  <c r="K2907" i="2"/>
  <c r="T2907" i="2" s="1"/>
  <c r="K2908" i="2"/>
  <c r="T2908" i="2" s="1"/>
  <c r="K2909" i="2"/>
  <c r="T2909" i="2" s="1"/>
  <c r="K2910" i="2"/>
  <c r="T2910" i="2" s="1"/>
  <c r="K2911" i="2"/>
  <c r="T2911" i="2" s="1"/>
  <c r="K2912" i="2"/>
  <c r="T2912" i="2" s="1"/>
  <c r="K2913" i="2"/>
  <c r="T2913" i="2" s="1"/>
  <c r="K2914" i="2"/>
  <c r="T2914" i="2" s="1"/>
  <c r="K2915" i="2"/>
  <c r="T2915" i="2" s="1"/>
  <c r="K2916" i="2"/>
  <c r="T2916" i="2" s="1"/>
  <c r="K2917" i="2"/>
  <c r="T2917" i="2" s="1"/>
  <c r="K2918" i="2"/>
  <c r="T2918" i="2" s="1"/>
  <c r="K2919" i="2"/>
  <c r="T2919" i="2" s="1"/>
  <c r="K2920" i="2"/>
  <c r="T2920" i="2" s="1"/>
  <c r="K2921" i="2"/>
  <c r="T2921" i="2" s="1"/>
  <c r="K2922" i="2"/>
  <c r="T2922" i="2" s="1"/>
  <c r="K2923" i="2"/>
  <c r="T2923" i="2" s="1"/>
  <c r="K2924" i="2"/>
  <c r="T2924" i="2" s="1"/>
  <c r="K2925" i="2"/>
  <c r="T2925" i="2" s="1"/>
  <c r="K2926" i="2"/>
  <c r="T2926" i="2" s="1"/>
  <c r="K2927" i="2"/>
  <c r="T2927" i="2" s="1"/>
  <c r="K2928" i="2"/>
  <c r="T2928" i="2" s="1"/>
  <c r="K2929" i="2"/>
  <c r="T2929" i="2" s="1"/>
  <c r="K2930" i="2"/>
  <c r="T2930" i="2" s="1"/>
  <c r="K2931" i="2"/>
  <c r="T2931" i="2" s="1"/>
  <c r="K2932" i="2"/>
  <c r="T2932" i="2" s="1"/>
  <c r="K2933" i="2"/>
  <c r="T2933" i="2" s="1"/>
  <c r="K2934" i="2"/>
  <c r="T2934" i="2" s="1"/>
  <c r="K2935" i="2"/>
  <c r="T2935" i="2" s="1"/>
  <c r="K2936" i="2"/>
  <c r="T2936" i="2" s="1"/>
  <c r="K2937" i="2"/>
  <c r="T2937" i="2" s="1"/>
  <c r="K2938" i="2"/>
  <c r="T2938" i="2" s="1"/>
  <c r="K2939" i="2"/>
  <c r="T2939" i="2" s="1"/>
  <c r="K2940" i="2"/>
  <c r="T2940" i="2" s="1"/>
  <c r="K2941" i="2"/>
  <c r="T2941" i="2" s="1"/>
  <c r="K2942" i="2"/>
  <c r="T2942" i="2" s="1"/>
  <c r="K2943" i="2"/>
  <c r="T2943" i="2" s="1"/>
  <c r="K2944" i="2"/>
  <c r="T2944" i="2" s="1"/>
  <c r="K2945" i="2"/>
  <c r="T2945" i="2" s="1"/>
  <c r="K2946" i="2"/>
  <c r="T2946" i="2" s="1"/>
  <c r="K2947" i="2"/>
  <c r="T2947" i="2" s="1"/>
  <c r="K2948" i="2"/>
  <c r="T2948" i="2" s="1"/>
  <c r="K2949" i="2"/>
  <c r="T2949" i="2" s="1"/>
  <c r="K2950" i="2"/>
  <c r="T2950" i="2" s="1"/>
  <c r="K2951" i="2"/>
  <c r="T2951" i="2" s="1"/>
  <c r="K2952" i="2"/>
  <c r="T2952" i="2" s="1"/>
  <c r="K2953" i="2"/>
  <c r="T2953" i="2" s="1"/>
  <c r="K2954" i="2"/>
  <c r="T2954" i="2" s="1"/>
  <c r="K2955" i="2"/>
  <c r="T2955" i="2" s="1"/>
  <c r="K2956" i="2"/>
  <c r="T2956" i="2" s="1"/>
  <c r="K2957" i="2"/>
  <c r="T2957" i="2" s="1"/>
  <c r="K2958" i="2"/>
  <c r="T2958" i="2" s="1"/>
  <c r="K2959" i="2"/>
  <c r="T2959" i="2" s="1"/>
  <c r="K2960" i="2"/>
  <c r="T2960" i="2" s="1"/>
  <c r="K2961" i="2"/>
  <c r="T2961" i="2" s="1"/>
  <c r="K2962" i="2"/>
  <c r="T2962" i="2" s="1"/>
  <c r="K2963" i="2"/>
  <c r="T2963" i="2" s="1"/>
  <c r="K2964" i="2"/>
  <c r="T2964" i="2" s="1"/>
  <c r="K2965" i="2"/>
  <c r="T2965" i="2" s="1"/>
  <c r="K2966" i="2"/>
  <c r="T2966" i="2" s="1"/>
  <c r="K2967" i="2"/>
  <c r="T2967" i="2" s="1"/>
  <c r="K2968" i="2"/>
  <c r="T2968" i="2" s="1"/>
  <c r="K2969" i="2"/>
  <c r="T2969" i="2" s="1"/>
  <c r="K2970" i="2"/>
  <c r="T2970" i="2" s="1"/>
  <c r="K2971" i="2"/>
  <c r="T2971" i="2" s="1"/>
  <c r="K2972" i="2"/>
  <c r="T2972" i="2" s="1"/>
  <c r="K2973" i="2"/>
  <c r="T2973" i="2" s="1"/>
  <c r="K2974" i="2"/>
  <c r="T2974" i="2" s="1"/>
  <c r="K2975" i="2"/>
  <c r="T2975" i="2" s="1"/>
  <c r="K2976" i="2"/>
  <c r="T2976" i="2" s="1"/>
  <c r="K2977" i="2"/>
  <c r="T2977" i="2" s="1"/>
  <c r="K2978" i="2"/>
  <c r="T2978" i="2" s="1"/>
  <c r="K2979" i="2"/>
  <c r="T2979" i="2" s="1"/>
  <c r="K2980" i="2"/>
  <c r="T2980" i="2" s="1"/>
  <c r="K2981" i="2"/>
  <c r="T2981" i="2" s="1"/>
  <c r="K2982" i="2"/>
  <c r="T2982" i="2" s="1"/>
  <c r="K2983" i="2"/>
  <c r="T2983" i="2" s="1"/>
  <c r="K2984" i="2"/>
  <c r="T2984" i="2" s="1"/>
  <c r="K2985" i="2"/>
  <c r="T2985" i="2" s="1"/>
  <c r="K2986" i="2"/>
  <c r="T2986" i="2" s="1"/>
  <c r="K2987" i="2"/>
  <c r="T2987" i="2" s="1"/>
  <c r="K2988" i="2"/>
  <c r="T2988" i="2" s="1"/>
  <c r="K2989" i="2"/>
  <c r="T2989" i="2" s="1"/>
  <c r="K2990" i="2"/>
  <c r="T2990" i="2" s="1"/>
  <c r="K2991" i="2"/>
  <c r="T2991" i="2" s="1"/>
  <c r="K2992" i="2"/>
  <c r="T2992" i="2" s="1"/>
  <c r="K2993" i="2"/>
  <c r="T2993" i="2" s="1"/>
  <c r="K2994" i="2"/>
  <c r="T2994" i="2" s="1"/>
  <c r="K2995" i="2"/>
  <c r="T2995" i="2" s="1"/>
  <c r="K2996" i="2"/>
  <c r="T2996" i="2" s="1"/>
  <c r="K2997" i="2"/>
  <c r="T2997" i="2" s="1"/>
  <c r="K2998" i="2"/>
  <c r="T2998" i="2" s="1"/>
  <c r="K2999" i="2"/>
  <c r="T2999" i="2" s="1"/>
  <c r="K3000" i="2"/>
  <c r="T3000" i="2" s="1"/>
  <c r="K3001" i="2"/>
  <c r="T3001" i="2" s="1"/>
  <c r="K3002" i="2"/>
  <c r="T3002" i="2" s="1"/>
  <c r="K3003" i="2"/>
  <c r="T3003" i="2" s="1"/>
  <c r="K3004" i="2"/>
  <c r="T3004" i="2" s="1"/>
  <c r="K3005" i="2"/>
  <c r="T3005" i="2" s="1"/>
  <c r="K3006" i="2"/>
  <c r="T3006" i="2" s="1"/>
  <c r="K3007" i="2"/>
  <c r="T3007" i="2" s="1"/>
  <c r="K3008" i="2"/>
  <c r="T3008" i="2" s="1"/>
  <c r="K3009" i="2"/>
  <c r="T3009" i="2" s="1"/>
  <c r="K3010" i="2"/>
  <c r="T3010" i="2" s="1"/>
  <c r="K3011" i="2"/>
  <c r="T3011" i="2" s="1"/>
  <c r="K3012" i="2"/>
  <c r="T3012" i="2" s="1"/>
  <c r="K3013" i="2"/>
  <c r="T3013" i="2" s="1"/>
  <c r="K3014" i="2"/>
  <c r="T3014" i="2" s="1"/>
  <c r="K3015" i="2"/>
  <c r="T3015" i="2" s="1"/>
  <c r="K3016" i="2"/>
  <c r="T3016" i="2" s="1"/>
  <c r="K3017" i="2"/>
  <c r="T3017" i="2" s="1"/>
  <c r="K3018" i="2"/>
  <c r="T3018" i="2" s="1"/>
  <c r="K3019" i="2"/>
  <c r="T3019" i="2" s="1"/>
  <c r="K3020" i="2"/>
  <c r="T3020" i="2" s="1"/>
  <c r="K3021" i="2"/>
  <c r="T3021" i="2" s="1"/>
  <c r="K3022" i="2"/>
  <c r="T3022" i="2" s="1"/>
  <c r="K3023" i="2"/>
  <c r="T3023" i="2" s="1"/>
  <c r="K3024" i="2"/>
  <c r="T3024" i="2" s="1"/>
  <c r="K3025" i="2"/>
  <c r="T3025" i="2" s="1"/>
  <c r="K3026" i="2"/>
  <c r="T3026" i="2" s="1"/>
  <c r="K3027" i="2"/>
  <c r="T3027" i="2" s="1"/>
  <c r="K3028" i="2"/>
  <c r="T3028" i="2" s="1"/>
  <c r="K3029" i="2"/>
  <c r="T3029" i="2" s="1"/>
  <c r="K3030" i="2"/>
  <c r="T3030" i="2" s="1"/>
  <c r="K3031" i="2"/>
  <c r="T3031" i="2" s="1"/>
  <c r="K3032" i="2"/>
  <c r="T3032" i="2" s="1"/>
  <c r="K3033" i="2"/>
  <c r="T3033" i="2" s="1"/>
  <c r="K3034" i="2"/>
  <c r="T3034" i="2" s="1"/>
  <c r="K3035" i="2"/>
  <c r="T3035" i="2" s="1"/>
  <c r="K3036" i="2"/>
  <c r="T3036" i="2" s="1"/>
  <c r="K3037" i="2"/>
  <c r="T3037" i="2" s="1"/>
  <c r="K3038" i="2"/>
  <c r="T3038" i="2" s="1"/>
  <c r="K3039" i="2"/>
  <c r="T3039" i="2" s="1"/>
  <c r="K3040" i="2"/>
  <c r="T3040" i="2" s="1"/>
  <c r="K3041" i="2"/>
  <c r="T3041" i="2" s="1"/>
  <c r="K3042" i="2"/>
  <c r="T3042" i="2" s="1"/>
  <c r="K3043" i="2"/>
  <c r="T3043" i="2" s="1"/>
  <c r="K3044" i="2"/>
  <c r="T3044" i="2" s="1"/>
  <c r="K3045" i="2"/>
  <c r="T3045" i="2" s="1"/>
  <c r="K3046" i="2"/>
  <c r="T3046" i="2" s="1"/>
  <c r="K3047" i="2"/>
  <c r="T3047" i="2" s="1"/>
  <c r="K3048" i="2"/>
  <c r="T3048" i="2" s="1"/>
  <c r="K3049" i="2"/>
  <c r="T3049" i="2" s="1"/>
  <c r="K3050" i="2"/>
  <c r="T3050" i="2" s="1"/>
  <c r="K3051" i="2"/>
  <c r="T3051" i="2" s="1"/>
  <c r="K3052" i="2"/>
  <c r="T3052" i="2" s="1"/>
  <c r="K3053" i="2"/>
  <c r="T3053" i="2" s="1"/>
  <c r="K3054" i="2"/>
  <c r="T3054" i="2" s="1"/>
  <c r="K3055" i="2"/>
  <c r="T3055" i="2" s="1"/>
  <c r="K3056" i="2"/>
  <c r="T3056" i="2" s="1"/>
  <c r="K3057" i="2"/>
  <c r="T3057" i="2" s="1"/>
  <c r="K3058" i="2"/>
  <c r="T3058" i="2" s="1"/>
  <c r="K3059" i="2"/>
  <c r="T3059" i="2" s="1"/>
  <c r="K3060" i="2"/>
  <c r="T3060" i="2" s="1"/>
  <c r="K3061" i="2"/>
  <c r="T3061" i="2" s="1"/>
  <c r="K3062" i="2"/>
  <c r="T3062" i="2" s="1"/>
  <c r="K3063" i="2"/>
  <c r="T3063" i="2" s="1"/>
  <c r="K3064" i="2"/>
  <c r="T3064" i="2" s="1"/>
  <c r="K3065" i="2"/>
  <c r="T3065" i="2" s="1"/>
  <c r="K3066" i="2"/>
  <c r="T3066" i="2" s="1"/>
  <c r="K3067" i="2"/>
  <c r="T3067" i="2" s="1"/>
  <c r="K3068" i="2"/>
  <c r="T3068" i="2" s="1"/>
  <c r="K3069" i="2"/>
  <c r="T3069" i="2" s="1"/>
  <c r="K3070" i="2"/>
  <c r="T3070" i="2" s="1"/>
  <c r="K3071" i="2"/>
  <c r="T3071" i="2" s="1"/>
  <c r="K3072" i="2"/>
  <c r="T3072" i="2" s="1"/>
  <c r="K3073" i="2"/>
  <c r="T3073" i="2" s="1"/>
  <c r="K3074" i="2"/>
  <c r="T3074" i="2" s="1"/>
  <c r="K3075" i="2"/>
  <c r="T3075" i="2" s="1"/>
  <c r="K3076" i="2"/>
  <c r="T3076" i="2" s="1"/>
  <c r="K3077" i="2"/>
  <c r="T3077" i="2" s="1"/>
  <c r="K3078" i="2"/>
  <c r="T3078" i="2" s="1"/>
  <c r="K3079" i="2"/>
  <c r="T3079" i="2" s="1"/>
  <c r="K3080" i="2"/>
  <c r="T3080" i="2" s="1"/>
  <c r="K3081" i="2"/>
  <c r="T3081" i="2" s="1"/>
  <c r="K3082" i="2"/>
  <c r="T3082" i="2" s="1"/>
  <c r="K3083" i="2"/>
  <c r="T3083" i="2" s="1"/>
  <c r="K3084" i="2"/>
  <c r="T3084" i="2" s="1"/>
  <c r="K3085" i="2"/>
  <c r="T3085" i="2" s="1"/>
  <c r="K3086" i="2"/>
  <c r="T3086" i="2" s="1"/>
  <c r="K3087" i="2"/>
  <c r="T3087" i="2" s="1"/>
  <c r="K3088" i="2"/>
  <c r="T3088" i="2" s="1"/>
  <c r="K3089" i="2"/>
  <c r="T3089" i="2" s="1"/>
  <c r="K3090" i="2"/>
  <c r="T3090" i="2" s="1"/>
  <c r="K3091" i="2"/>
  <c r="T3091" i="2" s="1"/>
  <c r="K3092" i="2"/>
  <c r="T3092" i="2" s="1"/>
  <c r="K3093" i="2"/>
  <c r="T3093" i="2" s="1"/>
  <c r="K3094" i="2"/>
  <c r="T3094" i="2" s="1"/>
  <c r="K3095" i="2"/>
  <c r="T3095" i="2" s="1"/>
  <c r="K3096" i="2"/>
  <c r="T3096" i="2" s="1"/>
  <c r="K3097" i="2"/>
  <c r="T3097" i="2" s="1"/>
  <c r="K3098" i="2"/>
  <c r="T3098" i="2" s="1"/>
  <c r="K3099" i="2"/>
  <c r="T3099" i="2" s="1"/>
  <c r="K3100" i="2"/>
  <c r="T3100" i="2" s="1"/>
  <c r="K3101" i="2"/>
  <c r="T3101" i="2" s="1"/>
  <c r="K3102" i="2"/>
  <c r="T3102" i="2" s="1"/>
  <c r="K3103" i="2"/>
  <c r="T3103" i="2" s="1"/>
  <c r="K3104" i="2"/>
  <c r="T3104" i="2" s="1"/>
  <c r="K3105" i="2"/>
  <c r="T3105" i="2" s="1"/>
  <c r="K3106" i="2"/>
  <c r="T3106" i="2" s="1"/>
  <c r="K3107" i="2"/>
  <c r="T3107" i="2" s="1"/>
  <c r="K3108" i="2"/>
  <c r="T3108" i="2" s="1"/>
  <c r="K3109" i="2"/>
  <c r="T3109" i="2" s="1"/>
  <c r="K3110" i="2"/>
  <c r="T3110" i="2" s="1"/>
  <c r="K3111" i="2"/>
  <c r="T3111" i="2" s="1"/>
  <c r="K3112" i="2"/>
  <c r="T3112" i="2" s="1"/>
  <c r="K3113" i="2"/>
  <c r="T3113" i="2" s="1"/>
  <c r="K3114" i="2"/>
  <c r="T3114" i="2" s="1"/>
  <c r="K3115" i="2"/>
  <c r="T3115" i="2" s="1"/>
  <c r="K3116" i="2"/>
  <c r="T3116" i="2" s="1"/>
  <c r="K3117" i="2"/>
  <c r="T3117" i="2" s="1"/>
  <c r="K3118" i="2"/>
  <c r="T3118" i="2" s="1"/>
  <c r="K3119" i="2"/>
  <c r="T3119" i="2" s="1"/>
  <c r="K3120" i="2"/>
  <c r="T3120" i="2" s="1"/>
  <c r="K3121" i="2"/>
  <c r="T3121" i="2" s="1"/>
  <c r="K3122" i="2"/>
  <c r="T3122" i="2" s="1"/>
  <c r="K3123" i="2"/>
  <c r="T3123" i="2" s="1"/>
  <c r="K3124" i="2"/>
  <c r="T3124" i="2" s="1"/>
  <c r="K3125" i="2"/>
  <c r="T3125" i="2" s="1"/>
  <c r="K3126" i="2"/>
  <c r="T3126" i="2" s="1"/>
  <c r="K3127" i="2"/>
  <c r="T3127" i="2" s="1"/>
  <c r="K3128" i="2"/>
  <c r="T3128" i="2" s="1"/>
  <c r="K3129" i="2"/>
  <c r="T3129" i="2" s="1"/>
  <c r="K3130" i="2"/>
  <c r="T3130" i="2" s="1"/>
  <c r="K3131" i="2"/>
  <c r="T3131" i="2" s="1"/>
  <c r="K3132" i="2"/>
  <c r="T3132" i="2" s="1"/>
  <c r="K3133" i="2"/>
  <c r="T3133" i="2" s="1"/>
  <c r="K3134" i="2"/>
  <c r="T3134" i="2" s="1"/>
  <c r="K3135" i="2"/>
  <c r="T3135" i="2" s="1"/>
  <c r="K3136" i="2"/>
  <c r="T3136" i="2" s="1"/>
  <c r="K3137" i="2"/>
  <c r="T3137" i="2" s="1"/>
  <c r="K3138" i="2"/>
  <c r="T3138" i="2" s="1"/>
  <c r="K3139" i="2"/>
  <c r="T3139" i="2" s="1"/>
  <c r="K3140" i="2"/>
  <c r="T3140" i="2" s="1"/>
  <c r="K3141" i="2"/>
  <c r="T3141" i="2" s="1"/>
  <c r="K3142" i="2"/>
  <c r="T3142" i="2" s="1"/>
  <c r="K3143" i="2"/>
  <c r="T3143" i="2" s="1"/>
  <c r="K3144" i="2"/>
  <c r="T3144" i="2" s="1"/>
  <c r="K3145" i="2"/>
  <c r="T3145" i="2" s="1"/>
  <c r="K3146" i="2"/>
  <c r="T3146" i="2" s="1"/>
  <c r="K3147" i="2"/>
  <c r="T3147" i="2" s="1"/>
  <c r="K3148" i="2"/>
  <c r="T3148" i="2" s="1"/>
  <c r="K3149" i="2"/>
  <c r="T3149" i="2" s="1"/>
  <c r="K3150" i="2"/>
  <c r="T3150" i="2" s="1"/>
  <c r="K3151" i="2"/>
  <c r="T3151" i="2" s="1"/>
  <c r="K3152" i="2"/>
  <c r="T3152" i="2" s="1"/>
  <c r="K3153" i="2"/>
  <c r="T3153" i="2" s="1"/>
  <c r="K3154" i="2"/>
  <c r="T3154" i="2" s="1"/>
  <c r="K3155" i="2"/>
  <c r="T3155" i="2" s="1"/>
  <c r="K3156" i="2"/>
  <c r="T3156" i="2" s="1"/>
  <c r="K3157" i="2"/>
  <c r="T3157" i="2" s="1"/>
  <c r="K3158" i="2"/>
  <c r="T3158" i="2" s="1"/>
  <c r="K3159" i="2"/>
  <c r="T3159" i="2" s="1"/>
  <c r="K3160" i="2"/>
  <c r="T3160" i="2" s="1"/>
  <c r="K3161" i="2"/>
  <c r="T3161" i="2" s="1"/>
  <c r="K3162" i="2"/>
  <c r="T3162" i="2" s="1"/>
  <c r="K3163" i="2"/>
  <c r="T3163" i="2" s="1"/>
  <c r="K3164" i="2"/>
  <c r="T3164" i="2" s="1"/>
  <c r="K3165" i="2"/>
  <c r="T3165" i="2" s="1"/>
  <c r="K3166" i="2"/>
  <c r="T3166" i="2" s="1"/>
  <c r="K3167" i="2"/>
  <c r="T3167" i="2" s="1"/>
  <c r="K3168" i="2"/>
  <c r="T3168" i="2" s="1"/>
  <c r="K3169" i="2"/>
  <c r="T3169" i="2" s="1"/>
  <c r="K3170" i="2"/>
  <c r="T3170" i="2" s="1"/>
  <c r="K3171" i="2"/>
  <c r="T3171" i="2" s="1"/>
  <c r="K3172" i="2"/>
  <c r="T3172" i="2" s="1"/>
  <c r="K3173" i="2"/>
  <c r="T3173" i="2" s="1"/>
  <c r="K3174" i="2"/>
  <c r="T3174" i="2" s="1"/>
  <c r="K3175" i="2"/>
  <c r="T3175" i="2" s="1"/>
  <c r="K3176" i="2"/>
  <c r="T3176" i="2" s="1"/>
  <c r="K3177" i="2"/>
  <c r="T3177" i="2" s="1"/>
  <c r="K3178" i="2"/>
  <c r="T3178" i="2" s="1"/>
  <c r="K3179" i="2"/>
  <c r="T3179" i="2" s="1"/>
  <c r="K3180" i="2"/>
  <c r="T3180" i="2" s="1"/>
  <c r="K3181" i="2"/>
  <c r="T3181" i="2" s="1"/>
  <c r="K3182" i="2"/>
  <c r="T3182" i="2" s="1"/>
  <c r="K3183" i="2"/>
  <c r="T3183" i="2" s="1"/>
  <c r="K3184" i="2"/>
  <c r="T3184" i="2" s="1"/>
  <c r="K3185" i="2"/>
  <c r="T3185" i="2" s="1"/>
  <c r="K3186" i="2"/>
  <c r="T3186" i="2" s="1"/>
  <c r="K3187" i="2"/>
  <c r="T3187" i="2" s="1"/>
  <c r="K3188" i="2"/>
  <c r="T3188" i="2" s="1"/>
  <c r="K3189" i="2"/>
  <c r="T3189" i="2" s="1"/>
  <c r="K3190" i="2"/>
  <c r="T3190" i="2" s="1"/>
  <c r="K3191" i="2"/>
  <c r="T3191" i="2" s="1"/>
  <c r="K3192" i="2"/>
  <c r="T3192" i="2" s="1"/>
  <c r="K3193" i="2"/>
  <c r="T3193" i="2" s="1"/>
  <c r="K3194" i="2"/>
  <c r="T3194" i="2" s="1"/>
  <c r="K3195" i="2"/>
  <c r="T3195" i="2" s="1"/>
  <c r="K3196" i="2"/>
  <c r="T3196" i="2" s="1"/>
  <c r="K3197" i="2"/>
  <c r="T3197" i="2" s="1"/>
  <c r="K3198" i="2"/>
  <c r="T3198" i="2" s="1"/>
  <c r="K3199" i="2"/>
  <c r="T3199" i="2" s="1"/>
  <c r="K3200" i="2"/>
  <c r="T3200" i="2" s="1"/>
  <c r="K3201" i="2"/>
  <c r="T3201" i="2" s="1"/>
  <c r="K3202" i="2"/>
  <c r="T3202" i="2" s="1"/>
  <c r="K3203" i="2"/>
  <c r="T3203" i="2" s="1"/>
  <c r="K3204" i="2"/>
  <c r="T3204" i="2" s="1"/>
  <c r="K3205" i="2"/>
  <c r="T3205" i="2" s="1"/>
  <c r="K3206" i="2"/>
  <c r="T3206" i="2" s="1"/>
  <c r="K3207" i="2"/>
  <c r="T3207" i="2" s="1"/>
  <c r="K3208" i="2"/>
  <c r="T3208" i="2" s="1"/>
  <c r="K3209" i="2"/>
  <c r="T3209" i="2" s="1"/>
  <c r="K3210" i="2"/>
  <c r="T3210" i="2" s="1"/>
  <c r="K3211" i="2"/>
  <c r="T3211" i="2" s="1"/>
  <c r="K3212" i="2"/>
  <c r="T3212" i="2" s="1"/>
  <c r="K3213" i="2"/>
  <c r="T3213" i="2" s="1"/>
  <c r="K3214" i="2"/>
  <c r="T3214" i="2" s="1"/>
  <c r="K3215" i="2"/>
  <c r="T3215" i="2" s="1"/>
  <c r="K3216" i="2"/>
  <c r="T3216" i="2" s="1"/>
  <c r="K3217" i="2"/>
  <c r="T3217" i="2" s="1"/>
  <c r="K3218" i="2"/>
  <c r="T3218" i="2" s="1"/>
  <c r="K3219" i="2"/>
  <c r="T3219" i="2" s="1"/>
  <c r="K3220" i="2"/>
  <c r="T3220" i="2" s="1"/>
  <c r="K3221" i="2"/>
  <c r="T3221" i="2" s="1"/>
  <c r="K3222" i="2"/>
  <c r="T3222" i="2" s="1"/>
  <c r="K3223" i="2"/>
  <c r="T3223" i="2" s="1"/>
  <c r="K3224" i="2"/>
  <c r="T3224" i="2" s="1"/>
  <c r="K3225" i="2"/>
  <c r="T3225" i="2" s="1"/>
  <c r="K3226" i="2"/>
  <c r="T3226" i="2" s="1"/>
  <c r="K3227" i="2"/>
  <c r="T3227" i="2" s="1"/>
  <c r="K3228" i="2"/>
  <c r="T3228" i="2" s="1"/>
  <c r="K3229" i="2"/>
  <c r="T3229" i="2" s="1"/>
  <c r="K3230" i="2"/>
  <c r="T3230" i="2" s="1"/>
  <c r="K3231" i="2"/>
  <c r="T3231" i="2" s="1"/>
  <c r="K3232" i="2"/>
  <c r="T3232" i="2" s="1"/>
  <c r="K3233" i="2"/>
  <c r="T3233" i="2" s="1"/>
  <c r="K3234" i="2"/>
  <c r="T3234" i="2" s="1"/>
  <c r="K3235" i="2"/>
  <c r="T3235" i="2" s="1"/>
  <c r="K3236" i="2"/>
  <c r="T3236" i="2" s="1"/>
  <c r="K3237" i="2"/>
  <c r="T3237" i="2" s="1"/>
  <c r="K3238" i="2"/>
  <c r="T3238" i="2" s="1"/>
  <c r="K3239" i="2"/>
  <c r="T3239" i="2" s="1"/>
  <c r="K3240" i="2"/>
  <c r="T3240" i="2" s="1"/>
  <c r="K3241" i="2"/>
  <c r="T3241" i="2" s="1"/>
  <c r="K3242" i="2"/>
  <c r="T3242" i="2" s="1"/>
  <c r="K3243" i="2"/>
  <c r="T3243" i="2" s="1"/>
  <c r="K3244" i="2"/>
  <c r="T3244" i="2" s="1"/>
  <c r="K3245" i="2"/>
  <c r="T3245" i="2" s="1"/>
  <c r="K3246" i="2"/>
  <c r="T3246" i="2" s="1"/>
  <c r="K3247" i="2"/>
  <c r="T3247" i="2" s="1"/>
  <c r="K3248" i="2"/>
  <c r="T3248" i="2" s="1"/>
  <c r="K3249" i="2"/>
  <c r="T3249" i="2" s="1"/>
  <c r="K3250" i="2"/>
  <c r="T3250" i="2" s="1"/>
  <c r="K3251" i="2"/>
  <c r="T3251" i="2" s="1"/>
  <c r="K3252" i="2"/>
  <c r="T3252" i="2" s="1"/>
  <c r="K3253" i="2"/>
  <c r="T3253" i="2" s="1"/>
  <c r="K3254" i="2"/>
  <c r="T3254" i="2" s="1"/>
  <c r="K3255" i="2"/>
  <c r="T3255" i="2" s="1"/>
  <c r="K3256" i="2"/>
  <c r="T3256" i="2" s="1"/>
  <c r="K3257" i="2"/>
  <c r="T3257" i="2" s="1"/>
  <c r="K3258" i="2"/>
  <c r="T3258" i="2" s="1"/>
  <c r="K3259" i="2"/>
  <c r="T3259" i="2" s="1"/>
  <c r="K3260" i="2"/>
  <c r="T3260" i="2" s="1"/>
  <c r="K3261" i="2"/>
  <c r="T3261" i="2" s="1"/>
  <c r="K3262" i="2"/>
  <c r="T3262" i="2" s="1"/>
  <c r="K3263" i="2"/>
  <c r="T3263" i="2" s="1"/>
  <c r="K3264" i="2"/>
  <c r="T3264" i="2" s="1"/>
  <c r="K3265" i="2"/>
  <c r="T3265" i="2" s="1"/>
  <c r="K3266" i="2"/>
  <c r="T3266" i="2" s="1"/>
  <c r="K3267" i="2"/>
  <c r="T3267" i="2" s="1"/>
  <c r="K3268" i="2"/>
  <c r="T3268" i="2" s="1"/>
  <c r="K3269" i="2"/>
  <c r="T3269" i="2" s="1"/>
  <c r="K3270" i="2"/>
  <c r="T3270" i="2" s="1"/>
  <c r="K3271" i="2"/>
  <c r="T3271" i="2" s="1"/>
  <c r="K3272" i="2"/>
  <c r="T3272" i="2" s="1"/>
  <c r="K3273" i="2"/>
  <c r="T3273" i="2" s="1"/>
  <c r="K3274" i="2"/>
  <c r="T3274" i="2" s="1"/>
  <c r="K3275" i="2"/>
  <c r="T3275" i="2" s="1"/>
  <c r="K3276" i="2"/>
  <c r="T3276" i="2" s="1"/>
  <c r="K3277" i="2"/>
  <c r="T3277" i="2" s="1"/>
  <c r="K3278" i="2"/>
  <c r="T3278" i="2" s="1"/>
  <c r="K3279" i="2"/>
  <c r="T3279" i="2" s="1"/>
  <c r="K3280" i="2"/>
  <c r="T3280" i="2" s="1"/>
  <c r="K3281" i="2"/>
  <c r="T3281" i="2" s="1"/>
  <c r="K3282" i="2"/>
  <c r="T3282" i="2" s="1"/>
  <c r="K3283" i="2"/>
  <c r="T3283" i="2" s="1"/>
  <c r="K3284" i="2"/>
  <c r="T3284" i="2" s="1"/>
  <c r="K3285" i="2"/>
  <c r="T3285" i="2" s="1"/>
  <c r="K3286" i="2"/>
  <c r="T3286" i="2" s="1"/>
  <c r="K3287" i="2"/>
  <c r="T3287" i="2" s="1"/>
  <c r="K3288" i="2"/>
  <c r="T3288" i="2" s="1"/>
  <c r="K3289" i="2"/>
  <c r="T3289" i="2" s="1"/>
  <c r="K3290" i="2"/>
  <c r="T3290" i="2" s="1"/>
  <c r="K3291" i="2"/>
  <c r="T3291" i="2" s="1"/>
  <c r="K3292" i="2"/>
  <c r="T3292" i="2" s="1"/>
  <c r="K3293" i="2"/>
  <c r="T3293" i="2" s="1"/>
  <c r="K3294" i="2"/>
  <c r="T3294" i="2" s="1"/>
  <c r="K3295" i="2"/>
  <c r="T3295" i="2" s="1"/>
  <c r="K3296" i="2"/>
  <c r="T3296" i="2" s="1"/>
  <c r="K3297" i="2"/>
  <c r="T3297" i="2" s="1"/>
  <c r="K3298" i="2"/>
  <c r="T3298" i="2" s="1"/>
  <c r="K3299" i="2"/>
  <c r="T3299" i="2" s="1"/>
  <c r="K3300" i="2"/>
  <c r="T3300" i="2" s="1"/>
  <c r="K3301" i="2"/>
  <c r="T3301" i="2" s="1"/>
  <c r="K3302" i="2"/>
  <c r="T3302" i="2" s="1"/>
  <c r="K3303" i="2"/>
  <c r="T3303" i="2" s="1"/>
  <c r="K3304" i="2"/>
  <c r="T3304" i="2" s="1"/>
  <c r="K3305" i="2"/>
  <c r="T3305" i="2" s="1"/>
  <c r="K3306" i="2"/>
  <c r="T3306" i="2" s="1"/>
  <c r="K3307" i="2"/>
  <c r="T3307" i="2" s="1"/>
  <c r="K3308" i="2"/>
  <c r="T3308" i="2" s="1"/>
  <c r="K3309" i="2"/>
  <c r="T3309" i="2" s="1"/>
  <c r="K3310" i="2"/>
  <c r="T3310" i="2" s="1"/>
  <c r="K3311" i="2"/>
  <c r="T3311" i="2" s="1"/>
  <c r="K3312" i="2"/>
  <c r="T3312" i="2" s="1"/>
  <c r="K3313" i="2"/>
  <c r="T3313" i="2" s="1"/>
  <c r="K3314" i="2"/>
  <c r="T3314" i="2" s="1"/>
  <c r="K3315" i="2"/>
  <c r="T3315" i="2" s="1"/>
  <c r="K3316" i="2"/>
  <c r="T3316" i="2" s="1"/>
  <c r="K3317" i="2"/>
  <c r="T3317" i="2" s="1"/>
  <c r="K3318" i="2"/>
  <c r="T3318" i="2" s="1"/>
  <c r="K3319" i="2"/>
  <c r="T3319" i="2" s="1"/>
  <c r="K3320" i="2"/>
  <c r="T3320" i="2" s="1"/>
  <c r="K3321" i="2"/>
  <c r="T3321" i="2" s="1"/>
  <c r="K3322" i="2"/>
  <c r="T3322" i="2" s="1"/>
  <c r="K3323" i="2"/>
  <c r="T3323" i="2" s="1"/>
  <c r="K3324" i="2"/>
  <c r="T3324" i="2" s="1"/>
  <c r="K3325" i="2"/>
  <c r="T3325" i="2" s="1"/>
  <c r="K3326" i="2"/>
  <c r="T3326" i="2" s="1"/>
  <c r="K3327" i="2"/>
  <c r="T3327" i="2" s="1"/>
  <c r="K3328" i="2"/>
  <c r="T3328" i="2" s="1"/>
  <c r="K3329" i="2"/>
  <c r="T3329" i="2" s="1"/>
  <c r="K3330" i="2"/>
  <c r="T3330" i="2" s="1"/>
  <c r="K3331" i="2"/>
  <c r="T3331" i="2" s="1"/>
  <c r="K3332" i="2"/>
  <c r="T3332" i="2" s="1"/>
  <c r="K3333" i="2"/>
  <c r="T3333" i="2" s="1"/>
  <c r="K3334" i="2"/>
  <c r="T3334" i="2" s="1"/>
  <c r="K3335" i="2"/>
  <c r="T3335" i="2" s="1"/>
  <c r="K3336" i="2"/>
  <c r="T3336" i="2" s="1"/>
  <c r="K3337" i="2"/>
  <c r="T3337" i="2" s="1"/>
  <c r="K3338" i="2"/>
  <c r="T3338" i="2" s="1"/>
  <c r="K3339" i="2"/>
  <c r="T3339" i="2" s="1"/>
  <c r="K3340" i="2"/>
  <c r="T3340" i="2" s="1"/>
  <c r="K3341" i="2"/>
  <c r="T3341" i="2" s="1"/>
  <c r="K3342" i="2"/>
  <c r="T3342" i="2" s="1"/>
  <c r="K3343" i="2"/>
  <c r="T3343" i="2" s="1"/>
  <c r="K3344" i="2"/>
  <c r="T3344" i="2" s="1"/>
  <c r="K3345" i="2"/>
  <c r="T3345" i="2" s="1"/>
  <c r="K3346" i="2"/>
  <c r="T3346" i="2" s="1"/>
  <c r="K3347" i="2"/>
  <c r="T3347" i="2" s="1"/>
  <c r="K3348" i="2"/>
  <c r="T3348" i="2" s="1"/>
  <c r="K3349" i="2"/>
  <c r="T3349" i="2" s="1"/>
  <c r="K3350" i="2"/>
  <c r="T3350" i="2" s="1"/>
  <c r="K3351" i="2"/>
  <c r="T3351" i="2" s="1"/>
  <c r="K3352" i="2"/>
  <c r="T3352" i="2" s="1"/>
  <c r="K3353" i="2"/>
  <c r="T3353" i="2" s="1"/>
  <c r="K3354" i="2"/>
  <c r="T3354" i="2" s="1"/>
  <c r="K3355" i="2"/>
  <c r="T3355" i="2" s="1"/>
  <c r="K3356" i="2"/>
  <c r="T3356" i="2" s="1"/>
  <c r="K3357" i="2"/>
  <c r="T3357" i="2" s="1"/>
  <c r="K3358" i="2"/>
  <c r="T3358" i="2" s="1"/>
  <c r="K3359" i="2"/>
  <c r="T3359" i="2" s="1"/>
  <c r="K3360" i="2"/>
  <c r="T3360" i="2" s="1"/>
  <c r="K3361" i="2"/>
  <c r="T3361" i="2" s="1"/>
  <c r="K3362" i="2"/>
  <c r="T3362" i="2" s="1"/>
  <c r="K3363" i="2"/>
  <c r="T3363" i="2" s="1"/>
  <c r="K3364" i="2"/>
  <c r="T3364" i="2" s="1"/>
  <c r="K3365" i="2"/>
  <c r="T3365" i="2" s="1"/>
  <c r="K3366" i="2"/>
  <c r="T3366" i="2" s="1"/>
  <c r="K3367" i="2"/>
  <c r="T3367" i="2" s="1"/>
  <c r="K3368" i="2"/>
  <c r="T3368" i="2" s="1"/>
  <c r="K3369" i="2"/>
  <c r="T3369" i="2" s="1"/>
  <c r="K3370" i="2"/>
  <c r="T3370" i="2" s="1"/>
  <c r="K3371" i="2"/>
  <c r="T3371" i="2" s="1"/>
  <c r="K3372" i="2"/>
  <c r="T3372" i="2" s="1"/>
  <c r="K3373" i="2"/>
  <c r="T3373" i="2" s="1"/>
  <c r="K3374" i="2"/>
  <c r="T3374" i="2" s="1"/>
  <c r="K3375" i="2"/>
  <c r="T3375" i="2" s="1"/>
  <c r="K3376" i="2"/>
  <c r="T3376" i="2" s="1"/>
  <c r="K3377" i="2"/>
  <c r="T3377" i="2" s="1"/>
  <c r="K3378" i="2"/>
  <c r="T3378" i="2" s="1"/>
  <c r="K3379" i="2"/>
  <c r="T3379" i="2" s="1"/>
  <c r="K3380" i="2"/>
  <c r="T3380" i="2" s="1"/>
  <c r="K3381" i="2"/>
  <c r="T3381" i="2" s="1"/>
  <c r="K3382" i="2"/>
  <c r="T3382" i="2" s="1"/>
  <c r="K3383" i="2"/>
  <c r="T3383" i="2" s="1"/>
  <c r="K3384" i="2"/>
  <c r="T3384" i="2" s="1"/>
  <c r="K3385" i="2"/>
  <c r="T3385" i="2" s="1"/>
  <c r="K3386" i="2"/>
  <c r="T3386" i="2" s="1"/>
  <c r="K3387" i="2"/>
  <c r="T3387" i="2" s="1"/>
  <c r="K3388" i="2"/>
  <c r="T3388" i="2" s="1"/>
  <c r="K3389" i="2"/>
  <c r="T3389" i="2" s="1"/>
  <c r="K3390" i="2"/>
  <c r="T3390" i="2" s="1"/>
  <c r="K3391" i="2"/>
  <c r="T3391" i="2" s="1"/>
  <c r="K3392" i="2"/>
  <c r="T3392" i="2" s="1"/>
  <c r="K3393" i="2"/>
  <c r="T3393" i="2" s="1"/>
  <c r="K3394" i="2"/>
  <c r="T3394" i="2" s="1"/>
  <c r="K3395" i="2"/>
  <c r="T3395" i="2" s="1"/>
  <c r="K3396" i="2"/>
  <c r="T3396" i="2" s="1"/>
  <c r="K3397" i="2"/>
  <c r="T3397" i="2" s="1"/>
  <c r="K3398" i="2"/>
  <c r="T3398" i="2" s="1"/>
  <c r="K3399" i="2"/>
  <c r="T3399" i="2" s="1"/>
  <c r="K3400" i="2"/>
  <c r="T3400" i="2" s="1"/>
  <c r="K3401" i="2"/>
  <c r="T3401" i="2" s="1"/>
  <c r="K3402" i="2"/>
  <c r="T3402" i="2" s="1"/>
  <c r="K3403" i="2"/>
  <c r="T3403" i="2" s="1"/>
  <c r="K3404" i="2"/>
  <c r="T3404" i="2" s="1"/>
  <c r="K3405" i="2"/>
  <c r="T3405" i="2" s="1"/>
  <c r="K3406" i="2"/>
  <c r="T3406" i="2" s="1"/>
  <c r="K3407" i="2"/>
  <c r="T3407" i="2" s="1"/>
  <c r="K3408" i="2"/>
  <c r="T3408" i="2" s="1"/>
  <c r="K3409" i="2"/>
  <c r="T3409" i="2" s="1"/>
  <c r="K3410" i="2"/>
  <c r="T3410" i="2" s="1"/>
  <c r="K3411" i="2"/>
  <c r="T3411" i="2" s="1"/>
  <c r="K3412" i="2"/>
  <c r="T3412" i="2" s="1"/>
  <c r="K3413" i="2"/>
  <c r="T3413" i="2" s="1"/>
  <c r="K3414" i="2"/>
  <c r="T3414" i="2" s="1"/>
  <c r="K3415" i="2"/>
  <c r="T3415" i="2" s="1"/>
  <c r="K3416" i="2"/>
  <c r="T3416" i="2" s="1"/>
  <c r="K3417" i="2"/>
  <c r="T3417" i="2" s="1"/>
  <c r="K3418" i="2"/>
  <c r="T3418" i="2" s="1"/>
  <c r="K3419" i="2"/>
  <c r="T3419" i="2" s="1"/>
  <c r="K3420" i="2"/>
  <c r="T3420" i="2" s="1"/>
  <c r="K3421" i="2"/>
  <c r="T3421" i="2" s="1"/>
  <c r="K3422" i="2"/>
  <c r="T3422" i="2" s="1"/>
  <c r="K3423" i="2"/>
  <c r="T3423" i="2" s="1"/>
  <c r="K3424" i="2"/>
  <c r="T3424" i="2" s="1"/>
  <c r="K3425" i="2"/>
  <c r="T3425" i="2" s="1"/>
  <c r="K3426" i="2"/>
  <c r="T3426" i="2" s="1"/>
  <c r="K3427" i="2"/>
  <c r="T3427" i="2" s="1"/>
  <c r="K3428" i="2"/>
  <c r="T3428" i="2" s="1"/>
  <c r="K3429" i="2"/>
  <c r="T3429" i="2" s="1"/>
  <c r="K3430" i="2"/>
  <c r="T3430" i="2" s="1"/>
  <c r="K3431" i="2"/>
  <c r="T3431" i="2" s="1"/>
  <c r="K3432" i="2"/>
  <c r="T3432" i="2" s="1"/>
  <c r="K3433" i="2"/>
  <c r="T3433" i="2" s="1"/>
  <c r="K3434" i="2"/>
  <c r="T3434" i="2" s="1"/>
  <c r="K3435" i="2"/>
  <c r="T3435" i="2" s="1"/>
  <c r="K3436" i="2"/>
  <c r="T3436" i="2" s="1"/>
  <c r="K3437" i="2"/>
  <c r="T3437" i="2" s="1"/>
  <c r="K3438" i="2"/>
  <c r="T3438" i="2" s="1"/>
  <c r="K3439" i="2"/>
  <c r="T3439" i="2" s="1"/>
  <c r="K3440" i="2"/>
  <c r="T3440" i="2" s="1"/>
  <c r="K3441" i="2"/>
  <c r="T3441" i="2" s="1"/>
  <c r="K3442" i="2"/>
  <c r="T3442" i="2" s="1"/>
  <c r="K3443" i="2"/>
  <c r="T3443" i="2" s="1"/>
  <c r="K3444" i="2"/>
  <c r="T3444" i="2" s="1"/>
  <c r="K3445" i="2"/>
  <c r="T3445" i="2" s="1"/>
  <c r="K3446" i="2"/>
  <c r="T3446" i="2" s="1"/>
  <c r="K3447" i="2"/>
  <c r="T3447" i="2" s="1"/>
  <c r="K3448" i="2"/>
  <c r="T3448" i="2" s="1"/>
  <c r="K3449" i="2"/>
  <c r="T3449" i="2" s="1"/>
  <c r="K3450" i="2"/>
  <c r="T3450" i="2" s="1"/>
  <c r="K3451" i="2"/>
  <c r="T3451" i="2" s="1"/>
  <c r="K3452" i="2"/>
  <c r="T3452" i="2" s="1"/>
  <c r="K3453" i="2"/>
  <c r="T3453" i="2" s="1"/>
  <c r="K3454" i="2"/>
  <c r="T3454" i="2" s="1"/>
  <c r="K3455" i="2"/>
  <c r="T3455" i="2" s="1"/>
  <c r="K3456" i="2"/>
  <c r="T3456" i="2" s="1"/>
  <c r="K3457" i="2"/>
  <c r="T3457" i="2" s="1"/>
  <c r="K3458" i="2"/>
  <c r="T3458" i="2" s="1"/>
  <c r="K3459" i="2"/>
  <c r="T3459" i="2" s="1"/>
  <c r="K3460" i="2"/>
  <c r="T3460" i="2" s="1"/>
  <c r="K3461" i="2"/>
  <c r="T3461" i="2" s="1"/>
  <c r="K3462" i="2"/>
  <c r="T3462" i="2" s="1"/>
  <c r="K3463" i="2"/>
  <c r="T3463" i="2" s="1"/>
  <c r="K3464" i="2"/>
  <c r="T3464" i="2" s="1"/>
  <c r="K3465" i="2"/>
  <c r="T3465" i="2" s="1"/>
  <c r="K3466" i="2"/>
  <c r="T3466" i="2" s="1"/>
  <c r="K3467" i="2"/>
  <c r="T3467" i="2" s="1"/>
  <c r="K3468" i="2"/>
  <c r="T3468" i="2" s="1"/>
  <c r="K3469" i="2"/>
  <c r="T3469" i="2" s="1"/>
  <c r="K3470" i="2"/>
  <c r="T3470" i="2" s="1"/>
  <c r="K3471" i="2"/>
  <c r="T3471" i="2" s="1"/>
  <c r="K3472" i="2"/>
  <c r="T3472" i="2" s="1"/>
  <c r="K3473" i="2"/>
  <c r="T3473" i="2" s="1"/>
  <c r="K3474" i="2"/>
  <c r="T3474" i="2" s="1"/>
  <c r="K3475" i="2"/>
  <c r="T3475" i="2" s="1"/>
  <c r="K3476" i="2"/>
  <c r="T3476" i="2" s="1"/>
  <c r="K3477" i="2"/>
  <c r="T3477" i="2" s="1"/>
  <c r="K3478" i="2"/>
  <c r="T3478" i="2" s="1"/>
  <c r="K3479" i="2"/>
  <c r="T3479" i="2" s="1"/>
  <c r="K3480" i="2"/>
  <c r="T3480" i="2" s="1"/>
  <c r="K3481" i="2"/>
  <c r="T3481" i="2" s="1"/>
  <c r="K3482" i="2"/>
  <c r="T3482" i="2" s="1"/>
  <c r="K3483" i="2"/>
  <c r="T3483" i="2" s="1"/>
  <c r="K3484" i="2"/>
  <c r="T3484" i="2" s="1"/>
  <c r="K3485" i="2"/>
  <c r="T3485" i="2" s="1"/>
  <c r="K3486" i="2"/>
  <c r="T3486" i="2" s="1"/>
  <c r="K3487" i="2"/>
  <c r="T3487" i="2" s="1"/>
  <c r="K3488" i="2"/>
  <c r="T3488" i="2" s="1"/>
  <c r="K3489" i="2"/>
  <c r="T3489" i="2" s="1"/>
  <c r="K3490" i="2"/>
  <c r="T3490" i="2" s="1"/>
  <c r="K3491" i="2"/>
  <c r="T3491" i="2" s="1"/>
  <c r="K3492" i="2"/>
  <c r="T3492" i="2" s="1"/>
  <c r="K3493" i="2"/>
  <c r="T3493" i="2" s="1"/>
  <c r="K3494" i="2"/>
  <c r="T3494" i="2" s="1"/>
  <c r="K3495" i="2"/>
  <c r="T3495" i="2" s="1"/>
  <c r="K3496" i="2"/>
  <c r="T3496" i="2" s="1"/>
  <c r="K3497" i="2"/>
  <c r="T3497" i="2" s="1"/>
  <c r="K3498" i="2"/>
  <c r="T3498" i="2" s="1"/>
  <c r="K3499" i="2"/>
  <c r="T3499" i="2" s="1"/>
  <c r="K3500" i="2"/>
  <c r="T3500" i="2" s="1"/>
  <c r="K3501" i="2"/>
  <c r="T3501" i="2" s="1"/>
  <c r="K3502" i="2"/>
  <c r="T3502" i="2" s="1"/>
  <c r="K3503" i="2"/>
  <c r="T3503" i="2" s="1"/>
  <c r="K3504" i="2"/>
  <c r="T3504" i="2" s="1"/>
  <c r="K3505" i="2"/>
  <c r="T3505" i="2" s="1"/>
  <c r="K3506" i="2"/>
  <c r="T3506" i="2" s="1"/>
  <c r="K3507" i="2"/>
  <c r="T3507" i="2" s="1"/>
  <c r="K3508" i="2"/>
  <c r="T3508" i="2" s="1"/>
  <c r="K3509" i="2"/>
  <c r="T3509" i="2" s="1"/>
  <c r="K3510" i="2"/>
  <c r="T3510" i="2" s="1"/>
  <c r="K3511" i="2"/>
  <c r="T3511" i="2" s="1"/>
  <c r="K3512" i="2"/>
  <c r="T3512" i="2" s="1"/>
  <c r="K3513" i="2"/>
  <c r="T3513" i="2" s="1"/>
  <c r="K3514" i="2"/>
  <c r="T3514" i="2" s="1"/>
  <c r="K3515" i="2"/>
  <c r="T3515" i="2" s="1"/>
  <c r="K3516" i="2"/>
  <c r="T3516" i="2" s="1"/>
  <c r="K3517" i="2"/>
  <c r="T3517" i="2" s="1"/>
  <c r="K3518" i="2"/>
  <c r="T3518" i="2" s="1"/>
  <c r="K3519" i="2"/>
  <c r="T3519" i="2" s="1"/>
  <c r="K3520" i="2"/>
  <c r="T3520" i="2" s="1"/>
  <c r="K3521" i="2"/>
  <c r="T3521" i="2" s="1"/>
  <c r="K3522" i="2"/>
  <c r="T3522" i="2" s="1"/>
  <c r="K3523" i="2"/>
  <c r="T3523" i="2" s="1"/>
  <c r="K3524" i="2"/>
  <c r="T3524" i="2" s="1"/>
  <c r="K3525" i="2"/>
  <c r="T3525" i="2" s="1"/>
  <c r="K3526" i="2"/>
  <c r="T3526" i="2" s="1"/>
  <c r="K3527" i="2"/>
  <c r="T3527" i="2" s="1"/>
  <c r="K3528" i="2"/>
  <c r="T3528" i="2" s="1"/>
  <c r="K3529" i="2"/>
  <c r="T3529" i="2" s="1"/>
  <c r="K3530" i="2"/>
  <c r="T3530" i="2" s="1"/>
  <c r="K3531" i="2"/>
  <c r="T3531" i="2" s="1"/>
  <c r="K3532" i="2"/>
  <c r="T3532" i="2" s="1"/>
  <c r="K3533" i="2"/>
  <c r="T3533" i="2" s="1"/>
  <c r="K3534" i="2"/>
  <c r="T3534" i="2" s="1"/>
  <c r="K3535" i="2"/>
  <c r="T3535" i="2" s="1"/>
  <c r="K3536" i="2"/>
  <c r="T3536" i="2" s="1"/>
  <c r="K3537" i="2"/>
  <c r="T3537" i="2" s="1"/>
  <c r="K3538" i="2"/>
  <c r="T3538" i="2" s="1"/>
  <c r="K3539" i="2"/>
  <c r="T3539" i="2" s="1"/>
  <c r="K3540" i="2"/>
  <c r="T3540" i="2" s="1"/>
  <c r="K3541" i="2"/>
  <c r="T3541" i="2" s="1"/>
  <c r="K3542" i="2"/>
  <c r="T3542" i="2" s="1"/>
  <c r="K3543" i="2"/>
  <c r="T3543" i="2" s="1"/>
  <c r="K3544" i="2"/>
  <c r="T3544" i="2" s="1"/>
  <c r="K3545" i="2"/>
  <c r="T3545" i="2" s="1"/>
  <c r="K3546" i="2"/>
  <c r="T3546" i="2" s="1"/>
  <c r="K3547" i="2"/>
  <c r="T3547" i="2" s="1"/>
  <c r="K3548" i="2"/>
  <c r="T3548" i="2" s="1"/>
  <c r="K3549" i="2"/>
  <c r="T3549" i="2" s="1"/>
  <c r="K3550" i="2"/>
  <c r="T3550" i="2" s="1"/>
  <c r="K3551" i="2"/>
  <c r="T3551" i="2" s="1"/>
  <c r="K3552" i="2"/>
  <c r="T3552" i="2" s="1"/>
  <c r="K3553" i="2"/>
  <c r="T3553" i="2" s="1"/>
  <c r="K3554" i="2"/>
  <c r="T3554" i="2" s="1"/>
  <c r="K3555" i="2"/>
  <c r="T3555" i="2" s="1"/>
  <c r="K3556" i="2"/>
  <c r="T3556" i="2" s="1"/>
  <c r="K3557" i="2"/>
  <c r="T3557" i="2" s="1"/>
  <c r="K3558" i="2"/>
  <c r="T3558" i="2" s="1"/>
  <c r="K3559" i="2"/>
  <c r="T3559" i="2" s="1"/>
  <c r="K3560" i="2"/>
  <c r="T3560" i="2" s="1"/>
  <c r="K3561" i="2"/>
  <c r="T3561" i="2" s="1"/>
  <c r="K3562" i="2"/>
  <c r="T3562" i="2" s="1"/>
  <c r="K3563" i="2"/>
  <c r="T3563" i="2" s="1"/>
  <c r="K3564" i="2"/>
  <c r="T3564" i="2" s="1"/>
  <c r="K3565" i="2"/>
  <c r="T3565" i="2" s="1"/>
  <c r="K3566" i="2"/>
  <c r="T3566" i="2" s="1"/>
  <c r="K3567" i="2"/>
  <c r="T3567" i="2" s="1"/>
  <c r="K3568" i="2"/>
  <c r="T3568" i="2" s="1"/>
  <c r="K3569" i="2"/>
  <c r="T3569" i="2" s="1"/>
  <c r="K3570" i="2"/>
  <c r="T3570" i="2" s="1"/>
  <c r="K3571" i="2"/>
  <c r="T3571" i="2" s="1"/>
  <c r="K3572" i="2"/>
  <c r="T3572" i="2" s="1"/>
  <c r="K3573" i="2"/>
  <c r="T3573" i="2" s="1"/>
  <c r="K3574" i="2"/>
  <c r="T3574" i="2" s="1"/>
  <c r="K3575" i="2"/>
  <c r="T3575" i="2" s="1"/>
  <c r="K3576" i="2"/>
  <c r="T3576" i="2" s="1"/>
  <c r="K3577" i="2"/>
  <c r="T3577" i="2" s="1"/>
  <c r="K3578" i="2"/>
  <c r="T3578" i="2" s="1"/>
  <c r="K3579" i="2"/>
  <c r="T3579" i="2" s="1"/>
  <c r="K3580" i="2"/>
  <c r="T3580" i="2" s="1"/>
  <c r="K3581" i="2"/>
  <c r="T3581" i="2" s="1"/>
  <c r="K3582" i="2"/>
  <c r="T3582" i="2" s="1"/>
  <c r="K3583" i="2"/>
  <c r="T3583" i="2" s="1"/>
  <c r="K3584" i="2"/>
  <c r="T3584" i="2" s="1"/>
  <c r="K3585" i="2"/>
  <c r="T3585" i="2" s="1"/>
  <c r="K3586" i="2"/>
  <c r="T3586" i="2" s="1"/>
  <c r="K3587" i="2"/>
  <c r="T3587" i="2" s="1"/>
  <c r="K3588" i="2"/>
  <c r="T3588" i="2" s="1"/>
  <c r="K3589" i="2"/>
  <c r="T3589" i="2" s="1"/>
  <c r="K3590" i="2"/>
  <c r="T3590" i="2" s="1"/>
  <c r="K3591" i="2"/>
  <c r="T3591" i="2" s="1"/>
  <c r="K3592" i="2"/>
  <c r="T3592" i="2" s="1"/>
  <c r="K3593" i="2"/>
  <c r="T3593" i="2" s="1"/>
  <c r="K3594" i="2"/>
  <c r="T3594" i="2" s="1"/>
  <c r="K3595" i="2"/>
  <c r="T3595" i="2" s="1"/>
  <c r="K3596" i="2"/>
  <c r="T3596" i="2" s="1"/>
  <c r="K3597" i="2"/>
  <c r="T3597" i="2" s="1"/>
  <c r="K3598" i="2"/>
  <c r="T3598" i="2" s="1"/>
  <c r="K3599" i="2"/>
  <c r="T3599" i="2" s="1"/>
  <c r="K3600" i="2"/>
  <c r="T3600" i="2" s="1"/>
  <c r="K3601" i="2"/>
  <c r="T3601" i="2" s="1"/>
  <c r="K3602" i="2"/>
  <c r="T3602" i="2" s="1"/>
  <c r="K3603" i="2"/>
  <c r="T3603" i="2" s="1"/>
  <c r="K3604" i="2"/>
  <c r="T3604" i="2" s="1"/>
  <c r="K3605" i="2"/>
  <c r="T3605" i="2" s="1"/>
  <c r="K3606" i="2"/>
  <c r="T3606" i="2" s="1"/>
  <c r="K3607" i="2"/>
  <c r="T3607" i="2" s="1"/>
  <c r="K3608" i="2"/>
  <c r="T3608" i="2" s="1"/>
  <c r="K3609" i="2"/>
  <c r="T3609" i="2" s="1"/>
  <c r="K3610" i="2"/>
  <c r="T3610" i="2" s="1"/>
  <c r="K3611" i="2"/>
  <c r="T3611" i="2" s="1"/>
  <c r="K3612" i="2"/>
  <c r="T3612" i="2" s="1"/>
  <c r="K3613" i="2"/>
  <c r="T3613" i="2" s="1"/>
  <c r="K3614" i="2"/>
  <c r="T3614" i="2" s="1"/>
  <c r="K3615" i="2"/>
  <c r="T3615" i="2" s="1"/>
  <c r="K3616" i="2"/>
  <c r="T3616" i="2" s="1"/>
  <c r="K3617" i="2"/>
  <c r="T3617" i="2" s="1"/>
  <c r="K3618" i="2"/>
  <c r="T3618" i="2" s="1"/>
  <c r="K3619" i="2"/>
  <c r="T3619" i="2" s="1"/>
  <c r="K3620" i="2"/>
  <c r="T3620" i="2" s="1"/>
  <c r="K3621" i="2"/>
  <c r="T3621" i="2" s="1"/>
  <c r="K3622" i="2"/>
  <c r="T3622" i="2" s="1"/>
  <c r="K3623" i="2"/>
  <c r="T3623" i="2" s="1"/>
  <c r="K3624" i="2"/>
  <c r="T3624" i="2" s="1"/>
  <c r="K3625" i="2"/>
  <c r="T3625" i="2" s="1"/>
  <c r="K3626" i="2"/>
  <c r="T3626" i="2" s="1"/>
  <c r="K3627" i="2"/>
  <c r="T3627" i="2" s="1"/>
  <c r="K3628" i="2"/>
  <c r="T3628" i="2" s="1"/>
  <c r="K3629" i="2"/>
  <c r="T3629" i="2" s="1"/>
  <c r="K3630" i="2"/>
  <c r="T3630" i="2" s="1"/>
  <c r="K3631" i="2"/>
  <c r="T3631" i="2" s="1"/>
  <c r="K3632" i="2"/>
  <c r="T3632" i="2" s="1"/>
  <c r="K3633" i="2"/>
  <c r="T3633" i="2" s="1"/>
  <c r="K3634" i="2"/>
  <c r="T3634" i="2" s="1"/>
  <c r="K3635" i="2"/>
  <c r="T3635" i="2" s="1"/>
  <c r="K3636" i="2"/>
  <c r="T3636" i="2" s="1"/>
  <c r="K3637" i="2"/>
  <c r="T3637" i="2" s="1"/>
  <c r="K2" i="2"/>
  <c r="T2" i="2" s="1"/>
  <c r="C10" i="8" l="1"/>
  <c r="E4" i="8"/>
  <c r="C4" i="8"/>
  <c r="E3" i="8"/>
  <c r="C3" i="8"/>
  <c r="D4" i="8"/>
  <c r="D3" i="8"/>
  <c r="C9" i="8"/>
  <c r="F4" i="8"/>
  <c r="F3" i="8"/>
</calcChain>
</file>

<file path=xl/sharedStrings.xml><?xml version="1.0" encoding="utf-8"?>
<sst xmlns="http://schemas.openxmlformats.org/spreadsheetml/2006/main" count="26396" uniqueCount="461">
  <si>
    <t>Item_ID</t>
  </si>
  <si>
    <t>$_Sold</t>
  </si>
  <si>
    <t>Total_Cost</t>
  </si>
  <si>
    <t>Price per item</t>
  </si>
  <si>
    <t>Gross Margin $</t>
  </si>
  <si>
    <t>GM %</t>
  </si>
  <si>
    <t>01-21-1006-15-12</t>
  </si>
  <si>
    <t>01-21-1008-14-12</t>
  </si>
  <si>
    <t>01-21-3006-14-12</t>
  </si>
  <si>
    <t>01-24-0202-00-12</t>
  </si>
  <si>
    <t>01-24-0203-00-12</t>
  </si>
  <si>
    <t>01-24-0303-01</t>
  </si>
  <si>
    <t>01-25-0004</t>
  </si>
  <si>
    <t>01-25-0006</t>
  </si>
  <si>
    <t>01-25-0008</t>
  </si>
  <si>
    <t>01-29-1301-01-00</t>
  </si>
  <si>
    <t>01-31-0103-01-00</t>
  </si>
  <si>
    <t>01-31-0104-01-00</t>
  </si>
  <si>
    <t>01-31-0106-01-00</t>
  </si>
  <si>
    <t>01-31-0107-01-12</t>
  </si>
  <si>
    <t>01-31-0108-01-00</t>
  </si>
  <si>
    <t>01-31-0109-01-00</t>
  </si>
  <si>
    <t>01-40-0401-00-00</t>
  </si>
  <si>
    <t>01-83-1603-00-00</t>
  </si>
  <si>
    <t>02-31-0103-01-00</t>
  </si>
  <si>
    <t>02-31-0401-00-00</t>
  </si>
  <si>
    <t>02-32-0401-00-00</t>
  </si>
  <si>
    <t>02-40-0401-00-00</t>
  </si>
  <si>
    <t>02-61-1301-01-00</t>
  </si>
  <si>
    <t>02-62-0401-01-12</t>
  </si>
  <si>
    <t>02-63-0001-00-00</t>
  </si>
  <si>
    <t>02-63-0406-01-12</t>
  </si>
  <si>
    <t>02-63-1301-01-00</t>
  </si>
  <si>
    <t>02-71-1403-01-12</t>
  </si>
  <si>
    <t>02-73-0001-01-00</t>
  </si>
  <si>
    <t>02-73-0002-01-00</t>
  </si>
  <si>
    <t>02-73-1101</t>
  </si>
  <si>
    <t>02-73-1102</t>
  </si>
  <si>
    <t>02-73-1301</t>
  </si>
  <si>
    <t>02-74-0401-01-00</t>
  </si>
  <si>
    <t>02-74-0402-01-00</t>
  </si>
  <si>
    <t>02-74-0405-01</t>
  </si>
  <si>
    <t>02-74-0405-01-12</t>
  </si>
  <si>
    <t>02-74-1402-01-00</t>
  </si>
  <si>
    <t>03-22-0003-01-00</t>
  </si>
  <si>
    <t>03-22-0005-01-00</t>
  </si>
  <si>
    <t>03-22-0110-01-00</t>
  </si>
  <si>
    <t>03-32-0001-01-01</t>
  </si>
  <si>
    <t>03-32-0402-00-00</t>
  </si>
  <si>
    <t>03-33-1302-00</t>
  </si>
  <si>
    <t>03-72-1101</t>
  </si>
  <si>
    <t>03-74-0003-01-00</t>
  </si>
  <si>
    <t>03-74-0004-01-00</t>
  </si>
  <si>
    <t>03-81-0003-00</t>
  </si>
  <si>
    <t>03-81-0004-00</t>
  </si>
  <si>
    <t>03-81-1701-00</t>
  </si>
  <si>
    <t>03-85-0301-01-00</t>
  </si>
  <si>
    <t>04-12-0002-01</t>
  </si>
  <si>
    <t>04-12-0009-01</t>
  </si>
  <si>
    <t>04-13-1101-03-00</t>
  </si>
  <si>
    <t>04-31-0001-00</t>
  </si>
  <si>
    <t>04-31-0004-01</t>
  </si>
  <si>
    <t>04-82-0001-00-00</t>
  </si>
  <si>
    <t>04-82-0002-00-12</t>
  </si>
  <si>
    <t>06-81-1701-00-00</t>
  </si>
  <si>
    <t>07-81-0101-00</t>
  </si>
  <si>
    <t>07-81-1601-00</t>
  </si>
  <si>
    <t>08-28-0201-00-00</t>
  </si>
  <si>
    <t>08-31-0202-00-00</t>
  </si>
  <si>
    <t>08-31-0203-00-00</t>
  </si>
  <si>
    <t>08-34-0203-00-00</t>
  </si>
  <si>
    <t>08-34-0205-00-00</t>
  </si>
  <si>
    <t>08-34-0206-01-00</t>
  </si>
  <si>
    <t>11-11-0031-00</t>
  </si>
  <si>
    <t>11-11-0031-02</t>
  </si>
  <si>
    <t>11-11-0031-03</t>
  </si>
  <si>
    <t>11-11-0032-00</t>
  </si>
  <si>
    <t>11-11-0033-00</t>
  </si>
  <si>
    <t>11-11-0033-03</t>
  </si>
  <si>
    <t>11-11-0035-02</t>
  </si>
  <si>
    <t>11-11-0037-00</t>
  </si>
  <si>
    <t>11-11-0037-02</t>
  </si>
  <si>
    <t>11-11-0037-03</t>
  </si>
  <si>
    <t>20-87-0001-00</t>
  </si>
  <si>
    <t>21-13-0001</t>
  </si>
  <si>
    <t>22-82-1301-00-00</t>
  </si>
  <si>
    <t>23-82-0101-01-00</t>
  </si>
  <si>
    <t>34-84-0901-01</t>
  </si>
  <si>
    <t>38-31-0001-00-12</t>
  </si>
  <si>
    <t>38-51-0101-01-00</t>
  </si>
  <si>
    <t>40-33-0001-00-00</t>
  </si>
  <si>
    <t>01-21-1002-14-12</t>
  </si>
  <si>
    <t>01-21-1004-14-12</t>
  </si>
  <si>
    <t>01-21-1009-14-12</t>
  </si>
  <si>
    <t>01-21-1010-14-00</t>
  </si>
  <si>
    <t>01-21-2001-14-12</t>
  </si>
  <si>
    <t>01-24-0101-01</t>
  </si>
  <si>
    <t>01-29-1303</t>
  </si>
  <si>
    <t>01-31-0101-01-00</t>
  </si>
  <si>
    <t>02-32-0101-01-00</t>
  </si>
  <si>
    <t>02-40-0301-01-12</t>
  </si>
  <si>
    <t>02-62-1401-01-00</t>
  </si>
  <si>
    <t>02-63-0403-01-00</t>
  </si>
  <si>
    <t>02-71-1401-01-00</t>
  </si>
  <si>
    <t>02-81-0001-00-00</t>
  </si>
  <si>
    <t>03-17-0101</t>
  </si>
  <si>
    <t>03-22-0101-01-00</t>
  </si>
  <si>
    <t>03-31-0102-01-00</t>
  </si>
  <si>
    <t>03-35-0101-01-00</t>
  </si>
  <si>
    <t>03-40-0101-01-12</t>
  </si>
  <si>
    <t>03-40-0102-01-12</t>
  </si>
  <si>
    <t>03-52-1301-01-00</t>
  </si>
  <si>
    <t>03-74-0002-01-00</t>
  </si>
  <si>
    <t>03-81-0001-00-03</t>
  </si>
  <si>
    <t>04-12-0010-01</t>
  </si>
  <si>
    <t>04-12-0011-01</t>
  </si>
  <si>
    <t>04-15-0105-01-00</t>
  </si>
  <si>
    <t>04-74-0001</t>
  </si>
  <si>
    <t>08-31-0201-00-00</t>
  </si>
  <si>
    <t>11-11-0032-02</t>
  </si>
  <si>
    <t>11-11-0032-03</t>
  </si>
  <si>
    <t>11-11-0033-02</t>
  </si>
  <si>
    <t>11-11-0035-00</t>
  </si>
  <si>
    <t>17-24-0101-00</t>
  </si>
  <si>
    <t>17-24-0106-11-00</t>
  </si>
  <si>
    <t>17-24-0113-01-00</t>
  </si>
  <si>
    <t>17-73-0601-03</t>
  </si>
  <si>
    <t>21-13-0102</t>
  </si>
  <si>
    <t>23-82-0102-01-00</t>
  </si>
  <si>
    <t>23-82-1301-01-00</t>
  </si>
  <si>
    <t>40-54-0001-01-00</t>
  </si>
  <si>
    <t>01-21-1001-14-12</t>
  </si>
  <si>
    <t>01-21-1014-14-12</t>
  </si>
  <si>
    <t>01-21-1015-14-12</t>
  </si>
  <si>
    <t>01-21-4002-14-12</t>
  </si>
  <si>
    <t>01-29-1304-01-00</t>
  </si>
  <si>
    <t>02-31-0101-01-00</t>
  </si>
  <si>
    <t>02-40-0001-00-00</t>
  </si>
  <si>
    <t>02-54-1401-01-00</t>
  </si>
  <si>
    <t>02-71-1402-01-12</t>
  </si>
  <si>
    <t>02-74-1302-01-13</t>
  </si>
  <si>
    <t>04-32-0101-01-00</t>
  </si>
  <si>
    <t>11-11-0034-02</t>
  </si>
  <si>
    <t>40-74-0001-01-00</t>
  </si>
  <si>
    <t>46-15-0001-01</t>
  </si>
  <si>
    <t>01-21-1005-14-12</t>
  </si>
  <si>
    <t>01-21-1012-14-12</t>
  </si>
  <si>
    <t>01-21-1013-14-12</t>
  </si>
  <si>
    <t>01-25-0001</t>
  </si>
  <si>
    <t>02-72-0101-01-00</t>
  </si>
  <si>
    <t>02-73-1302-01-00</t>
  </si>
  <si>
    <t>02-73-1402-01-12</t>
  </si>
  <si>
    <t>03-22-0003-01-03</t>
  </si>
  <si>
    <t>13-82-0101-01-00</t>
  </si>
  <si>
    <t>17-24-0105-11-00</t>
  </si>
  <si>
    <t>38-53-1301-01-00</t>
  </si>
  <si>
    <t>40-51-0001-01-12</t>
  </si>
  <si>
    <t>01-21-1010-14-12</t>
  </si>
  <si>
    <t>01-21-1011-15-12</t>
  </si>
  <si>
    <t>01-21-2006-14-12</t>
  </si>
  <si>
    <t>01-24-0005-01-02</t>
  </si>
  <si>
    <t>01-25-0003</t>
  </si>
  <si>
    <t>01-81-1601-00-00</t>
  </si>
  <si>
    <t>02-40-1301-00-00</t>
  </si>
  <si>
    <t>03-51-0001-01-00</t>
  </si>
  <si>
    <t>03-72-0501-01-00</t>
  </si>
  <si>
    <t>05-24-0101-01-00</t>
  </si>
  <si>
    <t>08-34-0201-00-00</t>
  </si>
  <si>
    <t>11-11-0034-00</t>
  </si>
  <si>
    <t>11-11-0034-03</t>
  </si>
  <si>
    <t>21-13-0101</t>
  </si>
  <si>
    <t>01-12-0001-01</t>
  </si>
  <si>
    <t>01-21-2003-15-12</t>
  </si>
  <si>
    <t>01-21-2005-14-12</t>
  </si>
  <si>
    <t>01-21-4001-14-12</t>
  </si>
  <si>
    <t>01-25-0002-01-12</t>
  </si>
  <si>
    <t>01-29-0002-00-00</t>
  </si>
  <si>
    <t>02-54-0702-01-00</t>
  </si>
  <si>
    <t>03-26-0001-01-00</t>
  </si>
  <si>
    <t>03-40-1301-00-00</t>
  </si>
  <si>
    <t>17-24-0109-11-00</t>
  </si>
  <si>
    <t>17-24-0111-11-00</t>
  </si>
  <si>
    <t>01-21-3005-14-12</t>
  </si>
  <si>
    <t>01-21-4003-14-12</t>
  </si>
  <si>
    <t>03-22-0004</t>
  </si>
  <si>
    <t>03-33-1303-00-00</t>
  </si>
  <si>
    <t>11-11-0011-13</t>
  </si>
  <si>
    <t>01-21-2008-14-12</t>
  </si>
  <si>
    <t>02-74-0403-01-00</t>
  </si>
  <si>
    <t>02-74-0404-01-00</t>
  </si>
  <si>
    <t>08-34-0212-00-00</t>
  </si>
  <si>
    <t>13-86-0001-00-02</t>
  </si>
  <si>
    <t>01-21-1004-15-12</t>
  </si>
  <si>
    <t>01-27-0303-01-12</t>
  </si>
  <si>
    <t>02-63-0402-01-12</t>
  </si>
  <si>
    <t>03-64-0001-01-00</t>
  </si>
  <si>
    <t>04-15-0104-01-00</t>
  </si>
  <si>
    <t>05-24-0003-01-12</t>
  </si>
  <si>
    <t>13-82-0001-00</t>
  </si>
  <si>
    <t>17-24-0112-01-00</t>
  </si>
  <si>
    <t>17-73-0601-01</t>
  </si>
  <si>
    <t>01-21-3002-14-12</t>
  </si>
  <si>
    <t>01-27-0301-01-12</t>
  </si>
  <si>
    <t>02-54-0701-01-00</t>
  </si>
  <si>
    <t>02-73-1401-01-12</t>
  </si>
  <si>
    <t>03-22-0107-01-12</t>
  </si>
  <si>
    <t>03-27-0301-01-00</t>
  </si>
  <si>
    <t>11-11-0035-03</t>
  </si>
  <si>
    <t>01-21-2010-14-12</t>
  </si>
  <si>
    <t>01-22-0103-01-00</t>
  </si>
  <si>
    <t>01-23-0101-01-00</t>
  </si>
  <si>
    <t>01-23-0102-01-00</t>
  </si>
  <si>
    <t>01-25-0005-01-04</t>
  </si>
  <si>
    <t>01-28-1301-03-12</t>
  </si>
  <si>
    <t>01-31-0102-01-00</t>
  </si>
  <si>
    <t>01-32-0101-01</t>
  </si>
  <si>
    <t>01-83-1601-00-00</t>
  </si>
  <si>
    <t>01-83-1602-00-00</t>
  </si>
  <si>
    <t>02-24-0101-01-00</t>
  </si>
  <si>
    <t>02-40-0001</t>
  </si>
  <si>
    <t>02-74-1201-00-00</t>
  </si>
  <si>
    <t>03-22-0002-01-12</t>
  </si>
  <si>
    <t>03-24-0107-01-00</t>
  </si>
  <si>
    <t>03-25-0003-01-00</t>
  </si>
  <si>
    <t>03-81-0002-00-00</t>
  </si>
  <si>
    <t>04-82-0001-00-12</t>
  </si>
  <si>
    <t>08-34-0209-00-00</t>
  </si>
  <si>
    <t>08-34-0210-00-00</t>
  </si>
  <si>
    <t>08-34-0211-00-00</t>
  </si>
  <si>
    <t>13-31-0101-02</t>
  </si>
  <si>
    <t>13-81-0101-00-00</t>
  </si>
  <si>
    <t>17-24-0103-01-00</t>
  </si>
  <si>
    <t>22-82-1301-00-12</t>
  </si>
  <si>
    <t>33-81-1701-00-00</t>
  </si>
  <si>
    <t>40-24-0001-01-00</t>
  </si>
  <si>
    <t>42-74-0004-00-00</t>
  </si>
  <si>
    <t>01-21-1001-15-12</t>
  </si>
  <si>
    <t>01-21-1011-14-12</t>
  </si>
  <si>
    <t>01-23-0104-01-00</t>
  </si>
  <si>
    <t>01-31-0105-01-00</t>
  </si>
  <si>
    <t>02-40-0402-00-00</t>
  </si>
  <si>
    <t>02-51-0101-01-00</t>
  </si>
  <si>
    <t>03-22-0001-01-12</t>
  </si>
  <si>
    <t>03-24-0108-01-00</t>
  </si>
  <si>
    <t>03-24-0301-00-12</t>
  </si>
  <si>
    <t>03-25-0002-01-00</t>
  </si>
  <si>
    <t>03-26-0003-00-00</t>
  </si>
  <si>
    <t>03-64-0001</t>
  </si>
  <si>
    <t>03-72-0502-01</t>
  </si>
  <si>
    <t>03-81-1702-00-00</t>
  </si>
  <si>
    <t>04-31-0102-01-00</t>
  </si>
  <si>
    <t>06-81-1703-00-00</t>
  </si>
  <si>
    <t>08-34-0202-00-00</t>
  </si>
  <si>
    <t>08-34-0204-00-00</t>
  </si>
  <si>
    <t>10-81-0001-00-00</t>
  </si>
  <si>
    <t>13-31-0101-01</t>
  </si>
  <si>
    <t>38-63-0001-00-12</t>
  </si>
  <si>
    <t>42-74-0002-00-00</t>
  </si>
  <si>
    <t>42-74-0003-00-00</t>
  </si>
  <si>
    <t>02-85-0301-01-00</t>
  </si>
  <si>
    <t>03-22-0108-01-12</t>
  </si>
  <si>
    <t>03-64-0401-01-12</t>
  </si>
  <si>
    <t>03-81-0101-00-00</t>
  </si>
  <si>
    <t>06-81-1702-00-00</t>
  </si>
  <si>
    <t>13-31-0101-04</t>
  </si>
  <si>
    <t>37-84-0201-01-00</t>
  </si>
  <si>
    <t>44-12-0001-06-09</t>
  </si>
  <si>
    <t>01-21-1003-14-12</t>
  </si>
  <si>
    <t>01-21-2002-14-12</t>
  </si>
  <si>
    <t>01-21-2009-14-12</t>
  </si>
  <si>
    <t>01-21-3003-14-12</t>
  </si>
  <si>
    <t>01-25-0007-01-12</t>
  </si>
  <si>
    <t>01-25-0009-01-12</t>
  </si>
  <si>
    <t>02-52-1301-01-12</t>
  </si>
  <si>
    <t>03-22-0105-01-02</t>
  </si>
  <si>
    <t>03-22-0106-01-00</t>
  </si>
  <si>
    <t>13-31-0101-03</t>
  </si>
  <si>
    <t>17-24-0107-01-00</t>
  </si>
  <si>
    <t>17-26-0002-01-00</t>
  </si>
  <si>
    <t>23-33-0201-00-00</t>
  </si>
  <si>
    <t>43-85-0001-01-00</t>
  </si>
  <si>
    <t>02-63-0403-01-12</t>
  </si>
  <si>
    <t>02-63-1403-01-00</t>
  </si>
  <si>
    <t>03-22-0103-01-12</t>
  </si>
  <si>
    <t>17-24-0108-11-00</t>
  </si>
  <si>
    <t>38-82-0401-00-12</t>
  </si>
  <si>
    <t>01-21-2012-14-12</t>
  </si>
  <si>
    <t>03-22-0110-11-00</t>
  </si>
  <si>
    <t>03-25-0001-01-00</t>
  </si>
  <si>
    <t>44-12-0001-06-10</t>
  </si>
  <si>
    <t>01-21-1007-15-12</t>
  </si>
  <si>
    <t>01-21-2011-14-12</t>
  </si>
  <si>
    <t>01-21-3001-14-12</t>
  </si>
  <si>
    <t>01-21-3004-14-12</t>
  </si>
  <si>
    <t>01-23-0103-01-00</t>
  </si>
  <si>
    <t>01-24-0304-01-00</t>
  </si>
  <si>
    <t>01-27-0302-01-12</t>
  </si>
  <si>
    <t>01-29-1302-01-00</t>
  </si>
  <si>
    <t>01-29-1305-01-00</t>
  </si>
  <si>
    <t>02-71-1404-01-00</t>
  </si>
  <si>
    <t>02-74-1301-01-00</t>
  </si>
  <si>
    <t>02-74-1701-01-00</t>
  </si>
  <si>
    <t>03-24-0302-01-00</t>
  </si>
  <si>
    <t>03-26-0002-00-00</t>
  </si>
  <si>
    <t>03-35-0101-07-00</t>
  </si>
  <si>
    <t>03-40-1302-00-00</t>
  </si>
  <si>
    <t>03-64-0002-01-00</t>
  </si>
  <si>
    <t>03-74-0001-01-00</t>
  </si>
  <si>
    <t>14-63-1401-01-00</t>
  </si>
  <si>
    <t>17-24-0110-11-00</t>
  </si>
  <si>
    <t>17-24-0114-00-00</t>
  </si>
  <si>
    <t>17-24-0301-11-00</t>
  </si>
  <si>
    <t>17-26-0003-01-00</t>
  </si>
  <si>
    <t>38-73-1401-01-00</t>
  </si>
  <si>
    <t>42-26-0001-01-00</t>
  </si>
  <si>
    <t>42-26-0003-01-00</t>
  </si>
  <si>
    <t>01-74-1301-00-00</t>
  </si>
  <si>
    <t>02-73-1403-01-00</t>
  </si>
  <si>
    <t>42-26-0002-01-00</t>
  </si>
  <si>
    <t>01-21-1005-15-12</t>
  </si>
  <si>
    <t>03-64-0003-01-12</t>
  </si>
  <si>
    <t>43-85-0003-01-01</t>
  </si>
  <si>
    <t>01-21-1015-15-12</t>
  </si>
  <si>
    <t>17-26-0001-01-00</t>
  </si>
  <si>
    <t>03-64-0401-01-00</t>
  </si>
  <si>
    <t>02-54-0101-01-00</t>
  </si>
  <si>
    <t>01-21-1010-15-12</t>
  </si>
  <si>
    <t>DEPT_</t>
  </si>
  <si>
    <t>CLASS_</t>
  </si>
  <si>
    <t>NEW</t>
  </si>
  <si>
    <t>01-86-0001-00-00</t>
  </si>
  <si>
    <t>02-32-1101-01-00</t>
  </si>
  <si>
    <t>04-12-0006-01</t>
  </si>
  <si>
    <t>38-12-0001-01</t>
  </si>
  <si>
    <t>43-85-0002-01</t>
  </si>
  <si>
    <t>34-84-1001-01</t>
  </si>
  <si>
    <t>38-81-0001-00-00</t>
  </si>
  <si>
    <t>01-21-2004-14-12</t>
  </si>
  <si>
    <t>03-25-0004-01-00</t>
  </si>
  <si>
    <t>03-25-0005-01-00</t>
  </si>
  <si>
    <t>04-12-0007-01</t>
  </si>
  <si>
    <t>04-15-0103</t>
  </si>
  <si>
    <t>41-89-0001-13-00</t>
  </si>
  <si>
    <t>01-25-0005</t>
  </si>
  <si>
    <t>01-32-0101-01-12</t>
  </si>
  <si>
    <t>03-22-0111-01-01</t>
  </si>
  <si>
    <t>04-12-0004</t>
  </si>
  <si>
    <t>04-12-0005-01</t>
  </si>
  <si>
    <t>04-31-0401-00</t>
  </si>
  <si>
    <t>03-22-0004-01-00</t>
  </si>
  <si>
    <t>11-11-0014-13</t>
  </si>
  <si>
    <t>03-24-0105-05</t>
  </si>
  <si>
    <t>03-33-1301-00-12</t>
  </si>
  <si>
    <t>03-84-0001-01-00</t>
  </si>
  <si>
    <t>04-12-0002-01-02</t>
  </si>
  <si>
    <t>05-24-0102-02</t>
  </si>
  <si>
    <t>07-81-1601-00-21</t>
  </si>
  <si>
    <t>36-14-0001-01-03</t>
  </si>
  <si>
    <t>Date</t>
  </si>
  <si>
    <t>Sales $</t>
  </si>
  <si>
    <t>Cost $</t>
  </si>
  <si>
    <t>Order Day of the Week</t>
  </si>
  <si>
    <t>Exp. Ship Date</t>
  </si>
  <si>
    <t>Ship Day of the Week</t>
  </si>
  <si>
    <t>Sunday Ship Date</t>
  </si>
  <si>
    <t>Class</t>
  </si>
  <si>
    <t>Dept</t>
  </si>
  <si>
    <t>COSMETICS</t>
  </si>
  <si>
    <t>MASKS</t>
  </si>
  <si>
    <t>FITNESS</t>
  </si>
  <si>
    <t>FOOTWEAR</t>
  </si>
  <si>
    <t>DISC</t>
  </si>
  <si>
    <t>LOWER BODY</t>
  </si>
  <si>
    <t>ELECTRO DEV</t>
  </si>
  <si>
    <t>MAT</t>
  </si>
  <si>
    <t>ACCESSORIES</t>
  </si>
  <si>
    <t>AUTOMOTIVE</t>
  </si>
  <si>
    <t>RINGS</t>
  </si>
  <si>
    <t>GEAR</t>
  </si>
  <si>
    <t>OUTERWEAR</t>
  </si>
  <si>
    <t>SLEEPWEAR</t>
  </si>
  <si>
    <t>INTIMATES</t>
  </si>
  <si>
    <t>IMPULSE</t>
  </si>
  <si>
    <t>ESSENTIALS</t>
  </si>
  <si>
    <t>BODY CARE</t>
  </si>
  <si>
    <t>ORAL CARE</t>
  </si>
  <si>
    <t>ELECTRO</t>
  </si>
  <si>
    <t>ELECTRO ACCESSORIES</t>
  </si>
  <si>
    <t>COMPLETE KIT</t>
  </si>
  <si>
    <t>CYCLING</t>
  </si>
  <si>
    <t>BEDDING</t>
  </si>
  <si>
    <t>SHEETS</t>
  </si>
  <si>
    <t>BELTS</t>
  </si>
  <si>
    <t>APPAREL</t>
  </si>
  <si>
    <t>WEIGHTS</t>
  </si>
  <si>
    <t>AUDIO</t>
  </si>
  <si>
    <t>SOCKS</t>
  </si>
  <si>
    <t>TOPS</t>
  </si>
  <si>
    <t>BATH</t>
  </si>
  <si>
    <t>GLOVES</t>
  </si>
  <si>
    <t>New?</t>
  </si>
  <si>
    <t>Above Average</t>
  </si>
  <si>
    <t>Pricing Standard</t>
  </si>
  <si>
    <t>Unit_Sold</t>
  </si>
  <si>
    <t>Units_Sold</t>
  </si>
  <si>
    <t>Tuesday Discount</t>
  </si>
  <si>
    <t>High Cost per Unit</t>
  </si>
  <si>
    <t>Cost per Unit</t>
  </si>
  <si>
    <t>Pre Fall Sale</t>
  </si>
  <si>
    <t>Commission</t>
  </si>
  <si>
    <t>Accessories</t>
  </si>
  <si>
    <t>Automotive Sale</t>
  </si>
  <si>
    <t>Fitness Sale</t>
  </si>
  <si>
    <t>8 Weeks Old?</t>
  </si>
  <si>
    <t>$</t>
  </si>
  <si>
    <t>Units</t>
  </si>
  <si>
    <t># of trans.</t>
  </si>
  <si>
    <t>Order Date</t>
  </si>
  <si>
    <t>Monday</t>
  </si>
  <si>
    <t>Tuesday</t>
  </si>
  <si>
    <t>Wednesday</t>
  </si>
  <si>
    <t>Thursday</t>
  </si>
  <si>
    <t>Friday</t>
  </si>
  <si>
    <t>Saturday</t>
  </si>
  <si>
    <t>Sunday</t>
  </si>
  <si>
    <t>Y</t>
  </si>
  <si>
    <t>Discount?</t>
  </si>
  <si>
    <t>AMT</t>
  </si>
  <si>
    <t>N</t>
  </si>
  <si>
    <t>Standard</t>
  </si>
  <si>
    <t>High Dollar</t>
  </si>
  <si>
    <t>Avg. $</t>
  </si>
  <si>
    <t>Department</t>
  </si>
  <si>
    <t>-</t>
  </si>
  <si>
    <t>GM $</t>
  </si>
  <si>
    <t>Avg. GM $</t>
  </si>
  <si>
    <t>Cost per item</t>
  </si>
  <si>
    <t>Total Sales $</t>
  </si>
  <si>
    <t>Total Units</t>
  </si>
  <si>
    <t>Expected Ship Date</t>
  </si>
  <si>
    <t>Weekend/Weekday?</t>
  </si>
  <si>
    <t>Discount Sales $</t>
  </si>
  <si>
    <t>Sales Units</t>
  </si>
  <si>
    <t>Costs $</t>
  </si>
  <si>
    <t>Weekend</t>
  </si>
  <si>
    <t>Weekday</t>
  </si>
  <si>
    <t>Total Costs</t>
  </si>
  <si>
    <t>Row Labels</t>
  </si>
  <si>
    <t>Grand Total</t>
  </si>
  <si>
    <t>Discounted_Sales</t>
  </si>
  <si>
    <t>Day of the Week</t>
  </si>
  <si>
    <t>Sum of $_Sold</t>
  </si>
  <si>
    <t>Sum of Total_Cost</t>
  </si>
  <si>
    <t>Sum of Gross Margin $</t>
  </si>
  <si>
    <t>(Multiple Items)</t>
  </si>
  <si>
    <t>Avg Sales Units</t>
  </si>
  <si>
    <t>Avg GM $</t>
  </si>
  <si>
    <t>Item Count</t>
  </si>
  <si>
    <t>Avg Sales $</t>
  </si>
  <si>
    <t>Sum of Sales $</t>
  </si>
  <si>
    <t>Sum of Cost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</si>
</sst>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8" fontId="2" fillId="0" borderId="0" xfId="0" applyNumberFormat="1" applyFont="1"/>
    <xf numFmtId="9" fontId="2" fillId="0" borderId="0" xfId="0" applyNumberFormat="1" applyFont="1"/>
    <xf numFmtId="14" fontId="2" fillId="0" borderId="0" xfId="0" applyNumberFormat="1" applyFont="1"/>
    <xf numFmtId="164" fontId="2" fillId="0" borderId="0" xfId="1" applyNumberFormat="1" applyFont="1"/>
    <xf numFmtId="0" fontId="1" fillId="2" borderId="0" xfId="0" applyFont="1" applyFill="1"/>
    <xf numFmtId="8" fontId="2" fillId="2" borderId="0" xfId="0" applyNumberFormat="1" applyFont="1" applyFill="1"/>
    <xf numFmtId="0" fontId="2" fillId="2" borderId="0" xfId="0" applyFont="1" applyFill="1"/>
    <xf numFmtId="0" fontId="1" fillId="3" borderId="0" xfId="0" applyFont="1" applyFill="1"/>
    <xf numFmtId="0" fontId="2" fillId="3" borderId="0" xfId="0" applyFont="1" applyFill="1"/>
    <xf numFmtId="8" fontId="2" fillId="3" borderId="0" xfId="0" applyNumberFormat="1" applyFont="1" applyFill="1"/>
    <xf numFmtId="14" fontId="2" fillId="3" borderId="0" xfId="0" applyNumberFormat="1" applyFont="1" applyFill="1"/>
    <xf numFmtId="0" fontId="1" fillId="0" borderId="0" xfId="0" applyFont="1" applyAlignment="1">
      <alignment horizontal="center"/>
    </xf>
    <xf numFmtId="14" fontId="0" fillId="0" borderId="0" xfId="0" applyNumberFormat="1"/>
    <xf numFmtId="0" fontId="2" fillId="0" borderId="0" xfId="0" applyFont="1" applyFill="1"/>
    <xf numFmtId="8" fontId="2" fillId="0" borderId="0" xfId="0" applyNumberFormat="1" applyFont="1" applyFill="1"/>
    <xf numFmtId="0" fontId="1" fillId="0" borderId="0" xfId="0" applyFont="1" applyAlignment="1"/>
    <xf numFmtId="8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" fontId="0" fillId="0" borderId="0" xfId="0" applyNumberFormat="1"/>
    <xf numFmtId="8" fontId="0" fillId="0" borderId="0" xfId="0" applyNumberFormat="1"/>
    <xf numFmtId="0" fontId="1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25">
    <dxf>
      <numFmt numFmtId="34" formatCode="_(&quot;$&quot;* #,##0.00_);_(&quot;$&quot;* \(#,##0.00\);_(&quot;$&quot;* &quot;-&quot;??_);_(@_)"/>
    </dxf>
    <dxf>
      <numFmt numFmtId="1" formatCode="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color rgb="FF006100"/>
      </font>
      <fill>
        <patternFill>
          <bgColor rgb="FFC6EFCE"/>
        </patternFill>
      </fill>
    </dxf>
    <dxf>
      <numFmt numFmtId="12" formatCode="&quot;$&quot;#,##0.00_);[Red]\(&quot;$&quot;#,##0.00\)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34" formatCode="_(&quot;$&quot;* #,##0.00_);_(&quot;$&quot;* \(#,##0.00\);_(&quot;$&quot;* &quot;-&quot;??_);_(@_)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[Monthly Sales Workbook_1116.xlsx]Aug_Sales_Dashboard!PivotTable5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Aharoni" panose="020B0604020202020204" pitchFamily="2" charset="-79"/>
                <a:ea typeface="+mn-ea"/>
                <a:cs typeface="Aharoni" panose="020B0604020202020204" pitchFamily="2" charset="-79"/>
              </a:defRPr>
            </a:pPr>
            <a:r>
              <a:rPr lang="en-US"/>
              <a:t>Sales $ by Order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Aharoni" panose="020B0604020202020204" pitchFamily="2" charset="-79"/>
              <a:ea typeface="+mn-ea"/>
              <a:cs typeface="Aharoni" panose="020B0604020202020204" pitchFamily="2" charset="-79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haroni" panose="020B0604020202020204" pitchFamily="2" charset="-79"/>
                  <a:ea typeface="+mn-ea"/>
                  <a:cs typeface="Aharoni" panose="020B0604020202020204" pitchFamily="2" charset="-79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</c:pivotFmt>
      <c:pivotFmt>
        <c:idx val="2"/>
        <c:spPr>
          <a:solidFill>
            <a:srgbClr val="00B050"/>
          </a:solidFill>
          <a:ln>
            <a:noFill/>
          </a:ln>
          <a:effectLst/>
        </c:spPr>
      </c:pivotFmt>
      <c:pivotFmt>
        <c:idx val="3"/>
        <c:spPr>
          <a:solidFill>
            <a:srgbClr val="00B050"/>
          </a:solidFill>
          <a:ln>
            <a:noFill/>
          </a:ln>
          <a:effectLst/>
        </c:spPr>
      </c:pivotFmt>
      <c:pivotFmt>
        <c:idx val="4"/>
        <c:spPr>
          <a:solidFill>
            <a:schemeClr val="tx1"/>
          </a:solidFill>
          <a:ln>
            <a:noFill/>
          </a:ln>
          <a:effectLst/>
        </c:spP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Aug_Sales_Dashboard!$B$3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6F35-4C82-A4E5-47D30D8415BC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F35-4C82-A4E5-47D30D8415B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5CD-4DCA-8CC7-CD1591AD210E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5CD-4DCA-8CC7-CD1591AD210E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haroni" panose="020B0604020202020204" pitchFamily="2" charset="-79"/>
                    <a:ea typeface="+mn-ea"/>
                    <a:cs typeface="Aharoni" panose="020B0604020202020204" pitchFamily="2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Aug_Sales_Dashboard!$A$4:$A$11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Aug_Sales_Dashboard!$B$4:$B$11</c:f>
              <c:numCache>
                <c:formatCode>_("$"* #,##0.00_);_("$"* \(#,##0.00\);_("$"* "-"??_);_(@_)</c:formatCode>
                <c:ptCount val="7"/>
                <c:pt idx="0">
                  <c:v>98118.930000000037</c:v>
                </c:pt>
                <c:pt idx="1">
                  <c:v>84813.94</c:v>
                </c:pt>
                <c:pt idx="2">
                  <c:v>73190.310000000012</c:v>
                </c:pt>
                <c:pt idx="3">
                  <c:v>121694.73000000001</c:v>
                </c:pt>
                <c:pt idx="4">
                  <c:v>102150.75000000006</c:v>
                </c:pt>
                <c:pt idx="5">
                  <c:v>99898.940000000119</c:v>
                </c:pt>
                <c:pt idx="6">
                  <c:v>83084.809999999954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35-4C82-A4E5-47D30D8415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206435551"/>
        <c:axId val="200135743"/>
      </c:barChart>
      <c:catAx>
        <c:axId val="20643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haroni" panose="020B0604020202020204" pitchFamily="2" charset="-79"/>
                <a:ea typeface="+mn-ea"/>
                <a:cs typeface="Aharoni" panose="020B0604020202020204" pitchFamily="2" charset="-79"/>
              </a:defRPr>
            </a:pPr>
            <a:endParaRPr lang="en-US"/>
          </a:p>
        </c:txPr>
        <c:crossAx val="200135743"/>
        <c:crosses val="autoZero"/>
        <c:auto val="1"/>
        <c:lblAlgn val="ctr"/>
        <c:lblOffset val="100"/>
        <c:noMultiLvlLbl val="0"/>
      </c:catAx>
      <c:valAx>
        <c:axId val="20013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haroni" panose="020B0604020202020204" pitchFamily="2" charset="-79"/>
                <a:ea typeface="+mn-ea"/>
                <a:cs typeface="Aharoni" panose="020B0604020202020204" pitchFamily="2" charset="-79"/>
              </a:defRPr>
            </a:pPr>
            <a:endParaRPr lang="en-US"/>
          </a:p>
        </c:txPr>
        <c:crossAx val="20643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haroni" panose="020B0604020202020204" pitchFamily="2" charset="-79"/>
              <a:ea typeface="+mn-ea"/>
              <a:cs typeface="Aharoni" panose="020B0604020202020204" pitchFamily="2" charset="-79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haroni" panose="020B0604020202020204" pitchFamily="2" charset="-79"/>
          <a:cs typeface="Aharoni" panose="020B0604020202020204" pitchFamily="2" charset="-79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[Monthly Sales Workbook_1116.xlsx]Aug_Sales_Dashboard!PivotTable6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r>
              <a:rPr lang="en-US"/>
              <a:t>Gross</a:t>
            </a:r>
            <a:r>
              <a:rPr lang="en-US" baseline="0"/>
              <a:t> Margin $ by Order Day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</c:pivotFmt>
      <c:pivotFmt>
        <c:idx val="2"/>
        <c:spPr>
          <a:solidFill>
            <a:schemeClr val="tx1"/>
          </a:solidFill>
          <a:ln>
            <a:noFill/>
          </a:ln>
          <a:effectLst/>
        </c:spPr>
      </c:pivotFmt>
      <c:pivotFmt>
        <c:idx val="3"/>
        <c:spPr>
          <a:solidFill>
            <a:schemeClr val="tx1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chemeClr val="tx1"/>
          </a:solidFill>
          <a:ln>
            <a:noFill/>
          </a:ln>
          <a:effectLst/>
        </c:spPr>
      </c:pivotFmt>
      <c:pivotFmt>
        <c:idx val="6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Aug_Sales_Dashboard!$B$19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FFC-4ED9-91D6-1290DB6A2D80}"/>
              </c:ext>
            </c:extLst>
          </c:dPt>
          <c:dPt>
            <c:idx val="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FFC-4ED9-91D6-1290DB6A2D80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D94-4819-A13B-9D7563199995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D94-4819-A13B-9D7563199995}"/>
              </c:ext>
            </c:extLst>
          </c:dPt>
          <c:dPt>
            <c:idx val="6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D94-4819-A13B-9D7563199995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haroni" panose="02010803020104030203" pitchFamily="2" charset="-79"/>
                    <a:ea typeface="+mn-ea"/>
                    <a:cs typeface="Aharoni" panose="02010803020104030203" pitchFamily="2" charset="-79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Aug_Sales_Dashboard!$A$20:$A$27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Aug_Sales_Dashboard!$B$20:$B$27</c:f>
              <c:numCache>
                <c:formatCode>_("$"* #,##0.00_);_("$"* \(#,##0.00\);_("$"* "-"??_);_(@_)</c:formatCode>
                <c:ptCount val="7"/>
                <c:pt idx="0">
                  <c:v>54607.700000000026</c:v>
                </c:pt>
                <c:pt idx="1">
                  <c:v>46501.250000000022</c:v>
                </c:pt>
                <c:pt idx="2">
                  <c:v>40858.13000000007</c:v>
                </c:pt>
                <c:pt idx="3">
                  <c:v>65516.740000000027</c:v>
                </c:pt>
                <c:pt idx="4">
                  <c:v>55548.340000000018</c:v>
                </c:pt>
                <c:pt idx="5">
                  <c:v>52385.770000000026</c:v>
                </c:pt>
                <c:pt idx="6">
                  <c:v>47521.550000000076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C-4ED9-91D6-1290DB6A2D8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35291391"/>
        <c:axId val="200951311"/>
      </c:barChart>
      <c:catAx>
        <c:axId val="335291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endParaRPr lang="en-US"/>
          </a:p>
        </c:txPr>
        <c:crossAx val="200951311"/>
        <c:crosses val="autoZero"/>
        <c:auto val="1"/>
        <c:lblAlgn val="ctr"/>
        <c:lblOffset val="100"/>
        <c:noMultiLvlLbl val="0"/>
      </c:catAx>
      <c:valAx>
        <c:axId val="200951311"/>
        <c:scaling>
          <c:orientation val="minMax"/>
          <c:max val="70000"/>
          <c:min val="0"/>
        </c:scaling>
        <c:delete val="1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335291391"/>
        <c:crosses val="autoZero"/>
        <c:crossBetween val="between"/>
        <c:majorUnit val="10000"/>
        <c:minorUnit val="1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haroni" panose="02010803020104030203" pitchFamily="2" charset="-79"/>
          <a:cs typeface="Aharoni" panose="02010803020104030203" pitchFamily="2" charset="-79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[Monthly Sales Workbook_1116.xlsx]Aug_Sales_Dashboard!PivotTable7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r>
              <a:rPr lang="en-US"/>
              <a:t>Sales $ by Ship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</c:pivotFmt>
      <c:pivotFmt>
        <c:idx val="2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Aug_Sales_Dashboard!$B$37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9CA-4950-AA59-DEE311518529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9CA-4950-AA59-DEE3115185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haroni" panose="02010803020104030203" pitchFamily="2" charset="-79"/>
                    <a:ea typeface="+mn-ea"/>
                    <a:cs typeface="Aharoni" panose="02010803020104030203" pitchFamily="2" charset="-79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Aug_Sales_Dashboard!$A$38:$A$45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Aug_Sales_Dashboard!$B$38:$B$45</c:f>
              <c:numCache>
                <c:formatCode>_("$"* #,##0.00_);_("$"* \(#,##0.00\);_("$"* "-"??_);_(@_)</c:formatCode>
                <c:ptCount val="7"/>
                <c:pt idx="0">
                  <c:v>102150.75000000006</c:v>
                </c:pt>
                <c:pt idx="1">
                  <c:v>99898.940000000119</c:v>
                </c:pt>
                <c:pt idx="2">
                  <c:v>83084.809999999954</c:v>
                </c:pt>
                <c:pt idx="3">
                  <c:v>98118.930000000037</c:v>
                </c:pt>
                <c:pt idx="4">
                  <c:v>84813.94</c:v>
                </c:pt>
                <c:pt idx="5">
                  <c:v>73190.310000000012</c:v>
                </c:pt>
                <c:pt idx="6">
                  <c:v>121694.73000000001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A-4950-AA59-DEE3115185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27604352"/>
        <c:axId val="523134080"/>
      </c:barChart>
      <c:catAx>
        <c:axId val="62760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endParaRPr lang="en-US"/>
          </a:p>
        </c:txPr>
        <c:crossAx val="523134080"/>
        <c:crosses val="autoZero"/>
        <c:auto val="1"/>
        <c:lblAlgn val="ctr"/>
        <c:lblOffset val="100"/>
        <c:noMultiLvlLbl val="0"/>
      </c:catAx>
      <c:valAx>
        <c:axId val="52313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endParaRPr lang="en-US"/>
          </a:p>
        </c:txPr>
        <c:crossAx val="62760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haroni" panose="02010803020104030203" pitchFamily="2" charset="-79"/>
          <a:cs typeface="Aharoni" panose="02010803020104030203" pitchFamily="2" charset="-79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[Monthly Sales Workbook_1116.xlsx]Aug_Sales_Dashboard!PivotTable1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r>
              <a:rPr lang="en-US"/>
              <a:t>Gross Margin $ by Ship Day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Aharoni" panose="02010803020104030203" pitchFamily="2" charset="-79"/>
                  <a:ea typeface="+mn-ea"/>
                  <a:cs typeface="Aharoni" panose="02010803020104030203" pitchFamily="2" charset="-79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</c:pivotFmt>
      <c:pivotFmt>
        <c:idx val="2"/>
        <c:spPr>
          <a:solidFill>
            <a:srgbClr val="00B05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Aug_Sales_Dashboard!$B$53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D34-40F7-A601-AC07EC51A26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34-40F7-A601-AC07EC51A26F}"/>
              </c:ext>
            </c:extLst>
          </c:dPt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Aharoni" panose="02010803020104030203" pitchFamily="2" charset="-79"/>
                    <a:ea typeface="+mn-ea"/>
                    <a:cs typeface="Aharoni" panose="02010803020104030203" pitchFamily="2" charset="-79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Aug_Sales_Dashboard!$A$54:$A$61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Aug_Sales_Dashboard!$B$54:$B$61</c:f>
              <c:numCache>
                <c:formatCode>_("$"* #,##0.00_);_("$"* \(#,##0.00\);_("$"* "-"??_);_(@_)</c:formatCode>
                <c:ptCount val="7"/>
                <c:pt idx="0">
                  <c:v>55548.340000000018</c:v>
                </c:pt>
                <c:pt idx="1">
                  <c:v>52385.770000000026</c:v>
                </c:pt>
                <c:pt idx="2">
                  <c:v>47521.550000000076</c:v>
                </c:pt>
                <c:pt idx="3">
                  <c:v>54607.700000000026</c:v>
                </c:pt>
                <c:pt idx="4">
                  <c:v>46501.250000000022</c:v>
                </c:pt>
                <c:pt idx="5">
                  <c:v>40858.13000000007</c:v>
                </c:pt>
                <c:pt idx="6">
                  <c:v>65516.740000000027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4-40F7-A601-AC07EC51A26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25478544"/>
        <c:axId val="721360784"/>
      </c:barChart>
      <c:catAx>
        <c:axId val="72547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endParaRPr lang="en-US"/>
          </a:p>
        </c:txPr>
        <c:crossAx val="721360784"/>
        <c:crosses val="autoZero"/>
        <c:auto val="1"/>
        <c:lblAlgn val="ctr"/>
        <c:lblOffset val="100"/>
        <c:noMultiLvlLbl val="0"/>
      </c:catAx>
      <c:valAx>
        <c:axId val="72136078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72547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haroni" panose="02010803020104030203" pitchFamily="2" charset="-79"/>
              <a:ea typeface="+mn-ea"/>
              <a:cs typeface="Aharoni" panose="02010803020104030203" pitchFamily="2" charset="-79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haroni" panose="02010803020104030203" pitchFamily="2" charset="-79"/>
          <a:cs typeface="Aharoni" panose="02010803020104030203" pitchFamily="2" charset="-79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350043</xdr:colOff>
      <xdr:row>0</xdr:row>
      <xdr:rowOff>50005</xdr:rowOff>
    </xdr:from>
    <xdr:to>
      <xdr:col>9</xdr:col>
      <xdr:colOff>461963</xdr:colOff>
      <xdr:row>16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8CA789-556C-46BA-9598-1433D45B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326231</xdr:colOff>
      <xdr:row>16</xdr:row>
      <xdr:rowOff>145255</xdr:rowOff>
    </xdr:from>
    <xdr:to>
      <xdr:col>9</xdr:col>
      <xdr:colOff>628650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454DC-1654-4457-BE80-A3928DF04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16667</xdr:colOff>
      <xdr:row>0</xdr:row>
      <xdr:rowOff>52387</xdr:rowOff>
    </xdr:from>
    <xdr:to>
      <xdr:col>17</xdr:col>
      <xdr:colOff>176213</xdr:colOff>
      <xdr:row>15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4AB06-A6A1-4AA8-A58D-96DABA70D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23811</xdr:colOff>
      <xdr:row>16</xdr:row>
      <xdr:rowOff>142875</xdr:rowOff>
    </xdr:from>
    <xdr:to>
      <xdr:col>17</xdr:col>
      <xdr:colOff>352424</xdr:colOff>
      <xdr:row>32</xdr:row>
      <xdr:rowOff>7144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E07524-AE65-4186-8E1D-556B77879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85.399000810183" createdVersion="6" refreshedVersion="6" minRefreshableVersion="3" recordCount="1728" xr:uid="{81C474AA-8447-467A-90D5-CA04C0BEB8F4}">
  <cacheSource type="worksheet">
    <worksheetSource ref="A1:M1729" sheet="NewSales_1001_1015"/>
  </cacheSource>
  <cacheFields count="13">
    <cacheField name="Date" numFmtId="14">
      <sharedItems containsSemiMixedTypes="0" containsNonDate="0" containsDate="1" containsString="0" minDate="2019-10-01T00:00:00" maxDate="2019-10-16T00:00:00"/>
    </cacheField>
    <cacheField name="Item_ID" numFmtId="0">
      <sharedItems/>
    </cacheField>
    <cacheField name="Price per item" numFmtId="8">
      <sharedItems containsSemiMixedTypes="0" containsString="0" containsNumber="1" minValue="0" maxValue="649"/>
    </cacheField>
    <cacheField name="Cost per item" numFmtId="8">
      <sharedItems containsSemiMixedTypes="0" containsString="0" containsNumber="1" minValue="0" maxValue="241.75"/>
    </cacheField>
    <cacheField name="Total Costs" numFmtId="8">
      <sharedItems containsSemiMixedTypes="0" containsString="0" containsNumber="1" minValue="0" maxValue="1276"/>
    </cacheField>
    <cacheField name="Total Sales $" numFmtId="8">
      <sharedItems containsSemiMixedTypes="0" containsString="0" containsNumber="1" minValue="0" maxValue="2175"/>
    </cacheField>
    <cacheField name="Total Units" numFmtId="0">
      <sharedItems containsSemiMixedTypes="0" containsString="0" containsNumber="1" containsInteger="1" minValue="1" maxValue="250"/>
    </cacheField>
    <cacheField name="Order Day of the Week" numFmtId="0">
      <sharedItems count="7">
        <s v="Tuesday"/>
        <s v="Wednesday"/>
        <s v="Thursday"/>
        <s v="Friday"/>
        <s v="Saturday"/>
        <s v="Sunday"/>
        <s v="Monday"/>
      </sharedItems>
    </cacheField>
    <cacheField name="Expected Ship Date" numFmtId="14">
      <sharedItems containsSemiMixedTypes="0" containsNonDate="0" containsDate="1" containsString="0" minDate="2019-10-04T00:00:00" maxDate="2019-10-19T00:00:00"/>
    </cacheField>
    <cacheField name="Ship Day of the Week" numFmtId="0">
      <sharedItems/>
    </cacheField>
    <cacheField name="Weekend/Weekday?" numFmtId="0">
      <sharedItems/>
    </cacheField>
    <cacheField name="Discount?" numFmtId="8">
      <sharedItems containsSemiMixedTypes="0" containsString="0" containsNumber="1" minValue="0" maxValue="157.5"/>
    </cacheField>
    <cacheField name="Discount Sales $" numFmtId="8">
      <sharedItems containsSemiMixedTypes="0" containsString="0" containsNumber="1" minValue="0" maxValue="2066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85.406103587964" createdVersion="6" refreshedVersion="6" minRefreshableVersion="3" recordCount="3659" xr:uid="{22F7EFC5-2F3D-4057-AF06-D268846D8159}">
  <cacheSource type="worksheet">
    <worksheetSource ref="A1:V3660" sheet="Aug_2019Sales(Non Aggregated)"/>
  </cacheSource>
  <cacheFields count="22">
    <cacheField name="Item_ID" numFmtId="0">
      <sharedItems/>
    </cacheField>
    <cacheField name="Date" numFmtId="14">
      <sharedItems containsSemiMixedTypes="0" containsNonDate="0" containsDate="1" containsString="0" minDate="2019-08-01T00:00:00" maxDate="2019-09-01T00:00:00" count="31"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</sharedItems>
    </cacheField>
    <cacheField name="Dept" numFmtId="14">
      <sharedItems count="10">
        <s v="COSMETICS"/>
        <s v="FITNESS"/>
        <s v="DISC"/>
        <s v="AUTOMOTIVE"/>
        <s v="ACCESSORIES"/>
        <s v="GEAR"/>
        <s v="SLEEPWEAR"/>
        <s v="ESSENTIALS"/>
        <s v="ELECTRO"/>
        <s v="BEDDING"/>
      </sharedItems>
    </cacheField>
    <cacheField name="Class" numFmtId="14">
      <sharedItems count="25">
        <s v="MASKS"/>
        <s v="FOOTWEAR"/>
        <s v="DISC"/>
        <s v="LOWER BODY"/>
        <s v="MAT"/>
        <s v="RINGS"/>
        <s v="OUTERWEAR"/>
        <s v="INTIMATES"/>
        <s v="BODY CARE"/>
        <s v="ORAL CARE"/>
        <s v="ELECTRO ACCESSORIES"/>
        <s v="IMPULSE"/>
        <s v="BELTS"/>
        <s v="APPAREL"/>
        <s v="WEIGHTS"/>
        <s v="AUDIO"/>
        <s v="SOCKS"/>
        <s v="BATH"/>
        <s v="ACCESSORIES"/>
        <s v="CYCLING"/>
        <s v="COMPLETE KIT"/>
        <s v="SHEETS"/>
        <s v="GLOVES"/>
        <s v="TOPS"/>
        <s v="ELECTRO DEV"/>
      </sharedItems>
    </cacheField>
    <cacheField name="Unit_Sold" numFmtId="164">
      <sharedItems containsSemiMixedTypes="0" containsString="0" containsNumber="1" containsInteger="1" minValue="1" maxValue="114"/>
    </cacheField>
    <cacheField name="$_Sold" numFmtId="8">
      <sharedItems containsSemiMixedTypes="0" containsString="0" containsNumber="1" minValue="3" maxValue="7799.74"/>
    </cacheField>
    <cacheField name="Total_Cost" numFmtId="8">
      <sharedItems containsSemiMixedTypes="0" containsString="0" containsNumber="1" minValue="0.25" maxValue="7189"/>
    </cacheField>
    <cacheField name="Cost per Unit" numFmtId="8">
      <sharedItems containsString="0" containsBlank="1" containsNumber="1" minValue="0.25" maxValue="617.95000000000005"/>
    </cacheField>
    <cacheField name="Gross Margin $" numFmtId="8">
      <sharedItems containsSemiMixedTypes="0" containsString="0" containsNumber="1" minValue="0.56999999999999995" maxValue="3567.84"/>
    </cacheField>
    <cacheField name="GM %" numFmtId="9">
      <sharedItems containsSemiMixedTypes="0" containsString="0" containsNumber="1" minValue="0.02" maxValue="0.95"/>
    </cacheField>
    <cacheField name="Order Day of the Week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Exp. Ship Date" numFmtId="14">
      <sharedItems containsSemiMixedTypes="0" containsNonDate="0" containsDate="1" containsString="0" minDate="2019-08-04T00:00:00" maxDate="2019-09-04T00:00:00"/>
    </cacheField>
    <cacheField name="Ship Day of the Week" numFmtId="0">
      <sharedItems count="7">
        <s v="Sunday"/>
        <s v="Monday"/>
        <s v="Tuesday"/>
        <s v="Wednesday"/>
        <s v="Thursday"/>
        <s v="Friday"/>
        <s v="Saturday"/>
      </sharedItems>
    </cacheField>
    <cacheField name="Sunday Ship Date" numFmtId="0">
      <sharedItems/>
    </cacheField>
    <cacheField name="Tuesday Discount" numFmtId="8">
      <sharedItems containsSemiMixedTypes="0" containsString="0" containsNumber="1" minValue="0" maxValue="3.2"/>
    </cacheField>
    <cacheField name="High Cost per Unit" numFmtId="0">
      <sharedItems/>
    </cacheField>
    <cacheField name="Pre Fall Sale" numFmtId="8">
      <sharedItems containsSemiMixedTypes="0" containsString="0" containsNumber="1" minValue="0" maxValue="90.974000000000004"/>
    </cacheField>
    <cacheField name="Commission" numFmtId="8">
      <sharedItems containsSemiMixedTypes="0" containsString="0" containsNumber="1" minValue="0" maxValue="233.9922"/>
    </cacheField>
    <cacheField name="Accessories" numFmtId="8">
      <sharedItems containsSemiMixedTypes="0" containsString="0" containsNumber="1" minValue="0" maxValue="28.799999999999997"/>
    </cacheField>
    <cacheField name="Fitness Sale" numFmtId="8">
      <sharedItems containsSemiMixedTypes="0" containsString="0" containsNumber="1" minValue="0" maxValue="214.20000000000002"/>
    </cacheField>
    <cacheField name="Automotive Sale" numFmtId="8">
      <sharedItems containsSemiMixedTypes="0" containsString="0" containsNumber="1" minValue="0" maxValue="92.316000000000003"/>
    </cacheField>
    <cacheField name="8 Weeks Old?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85.416676504632" createdVersion="6" refreshedVersion="6" minRefreshableVersion="3" recordCount="1075" xr:uid="{F48AF42C-FA69-43AE-A202-F64CAAE414A5}">
  <cacheSource type="worksheet">
    <worksheetSource ref="A1:L1076" sheet="Sales_9.21-9.30(Non Aggregated)"/>
  </cacheSource>
  <cacheFields count="12">
    <cacheField name="Item_ID" numFmtId="0">
      <sharedItems count="202">
        <s v="01-21-1006-15-12"/>
        <s v="01-21-1008-14-12"/>
        <s v="01-21-3006-14-12"/>
        <s v="01-24-0202-00-12"/>
        <s v="01-24-0203-00-12"/>
        <s v="01-24-0303-01"/>
        <s v="01-25-0004"/>
        <s v="01-25-0006"/>
        <s v="01-25-0008"/>
        <s v="01-29-1301-01-00"/>
        <s v="01-31-0103-01-00"/>
        <s v="01-31-0104-01-00"/>
        <s v="01-31-0106-01-00"/>
        <s v="01-31-0107-01-12"/>
        <s v="01-31-0108-01-00"/>
        <s v="01-31-0109-01-00"/>
        <s v="01-40-0401-00-00"/>
        <s v="01-83-1603-00-00"/>
        <s v="02-31-0103-01-00"/>
        <s v="02-31-0401-00-00"/>
        <s v="02-32-0401-00-00"/>
        <s v="02-40-0401-00-00"/>
        <s v="02-61-1301-01-00"/>
        <s v="02-62-0401-01-12"/>
        <s v="02-63-0001-00-00"/>
        <s v="02-63-0406-01-12"/>
        <s v="02-63-1301-01-00"/>
        <s v="02-71-1403-01-12"/>
        <s v="02-73-0001-01-00"/>
        <s v="02-73-0002-01-00"/>
        <s v="02-73-1101"/>
        <s v="02-73-1102"/>
        <s v="02-73-1301"/>
        <s v="02-74-0401-01-00"/>
        <s v="02-74-0402-01-00"/>
        <s v="02-74-0405-01"/>
        <s v="02-74-0405-01-12"/>
        <s v="02-74-1402-01-00"/>
        <s v="03-22-0003-01-00"/>
        <s v="03-22-0005-01-00"/>
        <s v="03-22-0110-01-00"/>
        <s v="03-32-0001-01-01"/>
        <s v="03-32-0402-00-00"/>
        <s v="03-33-1302-00"/>
        <s v="03-72-1101"/>
        <s v="03-74-0003-01-00"/>
        <s v="03-74-0004-01-00"/>
        <s v="03-81-0003-00"/>
        <s v="03-81-0004-00"/>
        <s v="03-81-1701-00"/>
        <s v="03-85-0301-01-00"/>
        <s v="04-12-0002-01"/>
        <s v="04-12-0009-01"/>
        <s v="04-13-1101-03-00"/>
        <s v="04-31-0001-00"/>
        <s v="04-31-0004-01"/>
        <s v="04-82-0001-00-00"/>
        <s v="04-82-0002-00-12"/>
        <s v="06-81-1701-00-00"/>
        <s v="07-81-0101-00"/>
        <s v="07-81-1601-00"/>
        <s v="08-28-0201-00-00"/>
        <s v="08-31-0202-00-00"/>
        <s v="08-31-0203-00-00"/>
        <s v="08-34-0203-00-00"/>
        <s v="08-34-0205-00-00"/>
        <s v="08-34-0206-01-00"/>
        <s v="11-11-0031-00"/>
        <s v="11-11-0031-02"/>
        <s v="11-11-0031-03"/>
        <s v="11-11-0032-00"/>
        <s v="11-11-0033-00"/>
        <s v="11-11-0033-03"/>
        <s v="11-11-0035-02"/>
        <s v="11-11-0037-00"/>
        <s v="11-11-0037-02"/>
        <s v="11-11-0037-03"/>
        <s v="20-87-0001-00"/>
        <s v="21-13-0001"/>
        <s v="22-82-1301-00-00"/>
        <s v="23-82-0101-01-00"/>
        <s v="34-84-0901-01"/>
        <s v="38-31-0001-00-12"/>
        <s v="38-51-0101-01-00"/>
        <s v="40-33-0001-00-00"/>
        <s v="01-21-1002-14-12"/>
        <s v="01-21-1004-14-12"/>
        <s v="01-21-1009-14-12"/>
        <s v="01-21-1010-14-00"/>
        <s v="01-21-2001-14-12"/>
        <s v="01-24-0101-01"/>
        <s v="01-29-1303"/>
        <s v="01-31-0101-01-00"/>
        <s v="02-32-0101-01-00"/>
        <s v="02-40-0301-01-12"/>
        <s v="02-62-1401-01-00"/>
        <s v="02-63-0403-01-00"/>
        <s v="02-71-1401-01-00"/>
        <s v="02-81-0001-00-00"/>
        <s v="03-17-0101"/>
        <s v="03-22-0101-01-00"/>
        <s v="03-31-0102-01-00"/>
        <s v="03-35-0101-01-00"/>
        <s v="03-40-0101-01-12"/>
        <s v="03-40-0102-01-12"/>
        <s v="03-52-1301-01-00"/>
        <s v="03-74-0002-01-00"/>
        <s v="03-81-0001-00-03"/>
        <s v="04-12-0010-01"/>
        <s v="04-12-0011-01"/>
        <s v="04-15-0105-01-00"/>
        <s v="04-74-0001"/>
        <s v="08-31-0201-00-00"/>
        <s v="11-11-0032-02"/>
        <s v="11-11-0032-03"/>
        <s v="11-11-0033-02"/>
        <s v="11-11-0035-00"/>
        <s v="17-24-0101-00"/>
        <s v="17-24-0106-11-00"/>
        <s v="17-24-0113-01-00"/>
        <s v="17-73-0601-03"/>
        <s v="21-13-0102"/>
        <s v="23-82-0102-01-00"/>
        <s v="23-82-1301-01-00"/>
        <s v="40-54-0001-01-00"/>
        <s v="01-21-1001-14-12"/>
        <s v="01-21-1014-14-12"/>
        <s v="01-21-1015-14-12"/>
        <s v="01-21-4002-14-12"/>
        <s v="01-29-1304-01-00"/>
        <s v="02-31-0101-01-00"/>
        <s v="02-40-0001-00-00"/>
        <s v="02-54-1401-01-00"/>
        <s v="02-71-1402-01-12"/>
        <s v="02-74-1302-01-13"/>
        <s v="04-32-0101-01-00"/>
        <s v="11-11-0034-02"/>
        <s v="40-74-0001-01-00"/>
        <s v="46-15-0001-01"/>
        <s v="01-21-1005-14-12"/>
        <s v="01-21-1012-14-12"/>
        <s v="01-21-1013-14-12"/>
        <s v="01-25-0001"/>
        <s v="02-72-0101-01-00"/>
        <s v="02-73-1302-01-00"/>
        <s v="02-73-1402-01-12"/>
        <s v="03-22-0003-01-03"/>
        <s v="13-82-0101-01-00"/>
        <s v="17-24-0105-11-00"/>
        <s v="38-53-1301-01-00"/>
        <s v="40-51-0001-01-12"/>
        <s v="01-21-1010-14-12"/>
        <s v="01-21-1011-15-12"/>
        <s v="01-21-2006-14-12"/>
        <s v="01-24-0005-01-02"/>
        <s v="01-25-0003"/>
        <s v="01-81-1601-00-00"/>
        <s v="02-40-1301-00-00"/>
        <s v="03-51-0001-01-00"/>
        <s v="03-72-0501-01-00"/>
        <s v="05-24-0101-01-00"/>
        <s v="08-34-0201-00-00"/>
        <s v="11-11-0034-00"/>
        <s v="11-11-0034-03"/>
        <s v="21-13-0101"/>
        <s v="01-12-0001-01"/>
        <s v="01-21-2003-15-12"/>
        <s v="01-21-2005-14-12"/>
        <s v="01-21-4001-14-12"/>
        <s v="01-25-0002-01-12"/>
        <s v="01-29-0002-00-00"/>
        <s v="02-54-0702-01-00"/>
        <s v="03-26-0001-01-00"/>
        <s v="03-40-1301-00-00"/>
        <s v="17-24-0109-11-00"/>
        <s v="17-24-0111-11-00"/>
        <s v="01-21-3005-14-12"/>
        <s v="01-21-4003-14-12"/>
        <s v="03-22-0004"/>
        <s v="03-33-1303-00-00"/>
        <s v="11-11-0011-13"/>
        <s v="01-21-2008-14-12"/>
        <s v="02-74-0403-01-00"/>
        <s v="02-74-0404-01-00"/>
        <s v="08-34-0212-00-00"/>
        <s v="13-86-0001-00-02"/>
        <s v="01-21-1004-15-12"/>
        <s v="01-27-0303-01-12"/>
        <s v="02-63-0402-01-12"/>
        <s v="03-64-0001-01-00"/>
        <s v="04-15-0104-01-00"/>
        <s v="05-24-0003-01-12"/>
        <s v="13-82-0001-00"/>
        <s v="17-24-0112-01-00"/>
        <s v="17-73-0601-01"/>
        <s v="01-21-3002-14-12"/>
        <s v="01-27-0301-01-12"/>
        <s v="02-54-0701-01-00"/>
        <s v="02-73-1401-01-12"/>
        <s v="03-22-0107-01-12"/>
        <s v="03-27-0301-01-00"/>
        <s v="11-11-0035-03"/>
      </sharedItems>
    </cacheField>
    <cacheField name="Dept" numFmtId="0">
      <sharedItems count="10">
        <s v="COSMETICS"/>
        <s v="-"/>
        <s v="FITNESS"/>
        <s v="ACCESSORIES"/>
        <s v="AUTOMOTIVE"/>
        <s v="GEAR"/>
        <s v="SLEEPWEAR"/>
        <s v="ESSENTIALS"/>
        <s v="ELECTRO"/>
        <s v="DISC"/>
      </sharedItems>
    </cacheField>
    <cacheField name="Class" numFmtId="0">
      <sharedItems/>
    </cacheField>
    <cacheField name="New?" numFmtId="0">
      <sharedItems/>
    </cacheField>
    <cacheField name="Unit_Sold" numFmtId="0">
      <sharedItems containsSemiMixedTypes="0" containsString="0" containsNumber="1" containsInteger="1" minValue="1" maxValue="51"/>
    </cacheField>
    <cacheField name="$_Sold" numFmtId="8">
      <sharedItems containsSemiMixedTypes="0" containsString="0" containsNumber="1" minValue="2" maxValue="1479"/>
    </cacheField>
    <cacheField name="Total_Cost" numFmtId="8">
      <sharedItems containsSemiMixedTypes="0" containsString="0" containsNumber="1" minValue="0.25" maxValue="483.5"/>
    </cacheField>
    <cacheField name="Price per item" numFmtId="8">
      <sharedItems containsSemiMixedTypes="0" containsString="0" containsNumber="1" minValue="2" maxValue="649"/>
    </cacheField>
    <cacheField name="Gross Margin $" numFmtId="8">
      <sharedItems containsSemiMixedTypes="0" containsString="0" containsNumber="1" minValue="1.75" maxValue="1045.5"/>
    </cacheField>
    <cacheField name="GM %" numFmtId="9">
      <sharedItems containsSemiMixedTypes="0" containsString="0" containsNumber="1" minValue="0.6" maxValue="0.93"/>
    </cacheField>
    <cacheField name="Above Average" numFmtId="0">
      <sharedItems/>
    </cacheField>
    <cacheField name="Pricing Standard" numFmtId="0">
      <sharedItems count="2">
        <s v="Standard"/>
        <s v="High Doll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85.427144212961" createdVersion="6" refreshedVersion="6" minRefreshableVersion="3" recordCount="3636" xr:uid="{50B82289-11BB-491C-AD73-090E94DD784C}">
  <cacheSource type="worksheet">
    <worksheetSource ref="A1:V3637" sheet="Aug_2019Sales(Aggregated)"/>
  </cacheSource>
  <cacheFields count="22">
    <cacheField name="Item_ID" numFmtId="0">
      <sharedItems/>
    </cacheField>
    <cacheField name="Date" numFmtId="14">
      <sharedItems containsSemiMixedTypes="0" containsNonDate="0" containsDate="1" containsString="0" minDate="2019-08-01T00:00:00" maxDate="2019-09-01T00:00:00"/>
    </cacheField>
    <cacheField name="Dept" numFmtId="14">
      <sharedItems count="10">
        <s v="COSMETICS"/>
        <s v="FITNESS"/>
        <s v="DISC"/>
        <s v="AUTOMOTIVE"/>
        <s v="ACCESSORIES"/>
        <s v="GEAR"/>
        <s v="SLEEPWEAR"/>
        <s v="ESSENTIALS"/>
        <s v="ELECTRO"/>
        <s v="BEDDING"/>
      </sharedItems>
    </cacheField>
    <cacheField name="Class" numFmtId="14">
      <sharedItems/>
    </cacheField>
    <cacheField name="Unit_Sold" numFmtId="164">
      <sharedItems containsSemiMixedTypes="0" containsString="0" containsNumber="1" containsInteger="1" minValue="1" maxValue="114"/>
    </cacheField>
    <cacheField name="Sales $" numFmtId="8">
      <sharedItems containsSemiMixedTypes="0" containsString="0" containsNumber="1" minValue="3" maxValue="7799.74"/>
    </cacheField>
    <cacheField name="Cost $" numFmtId="8">
      <sharedItems containsSemiMixedTypes="0" containsString="0" containsNumber="1" minValue="0.25" maxValue="7189"/>
    </cacheField>
    <cacheField name="Cost per Unit" numFmtId="8">
      <sharedItems containsSemiMixedTypes="0" containsString="0" containsNumber="1" minValue="0.25" maxValue="617.95000000000005"/>
    </cacheField>
    <cacheField name="Gross Margin $" numFmtId="8">
      <sharedItems containsSemiMixedTypes="0" containsString="0" containsNumber="1" minValue="0.56999999999999995" maxValue="3567.84"/>
    </cacheField>
    <cacheField name="GM %" numFmtId="9">
      <sharedItems containsSemiMixedTypes="0" containsString="0" containsNumber="1" minValue="0.02" maxValue="0.95"/>
    </cacheField>
    <cacheField name="Order Day of the Week" numFmtId="0">
      <sharedItems/>
    </cacheField>
    <cacheField name="Exp. Ship Date" numFmtId="14">
      <sharedItems containsSemiMixedTypes="0" containsNonDate="0" containsDate="1" containsString="0" minDate="2019-08-04T00:00:00" maxDate="2019-09-04T00:00:00"/>
    </cacheField>
    <cacheField name="Ship Day of the Week" numFmtId="0">
      <sharedItems/>
    </cacheField>
    <cacheField name="Sunday Ship Date" numFmtId="0">
      <sharedItems/>
    </cacheField>
    <cacheField name="Tuesday Discount" numFmtId="8">
      <sharedItems containsSemiMixedTypes="0" containsString="0" containsNumber="1" minValue="0" maxValue="116.0865"/>
    </cacheField>
    <cacheField name="High Cost per Unit" numFmtId="0">
      <sharedItems/>
    </cacheField>
    <cacheField name="Pre Fall Sale" numFmtId="8">
      <sharedItems containsSemiMixedTypes="0" containsString="0" containsNumber="1" minValue="0" maxValue="90.974000000000004"/>
    </cacheField>
    <cacheField name="Commission" numFmtId="8">
      <sharedItems containsSemiMixedTypes="0" containsString="0" containsNumber="1" minValue="0" maxValue="233.9922"/>
    </cacheField>
    <cacheField name="Accessories" numFmtId="8">
      <sharedItems containsSemiMixedTypes="0" containsString="0" containsNumber="1" minValue="0" maxValue="28.799999999999997"/>
    </cacheField>
    <cacheField name="Fitness Sale" numFmtId="8">
      <sharedItems containsSemiMixedTypes="0" containsString="0" containsNumber="1" minValue="0" maxValue="214.20000000000002"/>
    </cacheField>
    <cacheField name="Automotive Sale" numFmtId="8">
      <sharedItems containsSemiMixedTypes="0" containsString="0" containsNumber="1" minValue="0" maxValue="92.316000000000003"/>
    </cacheField>
    <cacheField name="8 Weeks Old?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8">
  <r>
    <d v="2019-10-01T00:00:00"/>
    <s v="01-12-0001-01"/>
    <n v="69"/>
    <n v="16.5"/>
    <n v="16.5"/>
    <n v="69"/>
    <n v="1"/>
    <x v="0"/>
    <d v="2019-10-04T00:00:00"/>
    <s v="Friday"/>
    <s v="Weekday"/>
    <n v="3.45"/>
    <n v="65.55"/>
  </r>
  <r>
    <d v="2019-10-02T00:00:00"/>
    <s v="01-12-0001-01"/>
    <n v="69"/>
    <n v="15.9"/>
    <n v="15.9"/>
    <n v="69"/>
    <n v="1"/>
    <x v="1"/>
    <d v="2019-10-05T00:00:00"/>
    <s v="Saturday"/>
    <s v="Weekday"/>
    <n v="0"/>
    <n v="69"/>
  </r>
  <r>
    <d v="2019-10-02T00:00:00"/>
    <s v="01-12-0001-01"/>
    <n v="69"/>
    <n v="16.5"/>
    <n v="16.5"/>
    <n v="69"/>
    <n v="1"/>
    <x v="1"/>
    <d v="2019-10-05T00:00:00"/>
    <s v="Saturday"/>
    <s v="Weekday"/>
    <n v="0"/>
    <n v="69"/>
  </r>
  <r>
    <d v="2019-10-03T00:00:00"/>
    <s v="01-12-0001-01"/>
    <n v="69"/>
    <n v="15.9"/>
    <n v="15.9"/>
    <n v="69"/>
    <n v="1"/>
    <x v="2"/>
    <d v="2019-10-06T00:00:00"/>
    <s v="Sunday"/>
    <s v="Weekday"/>
    <n v="6.9"/>
    <n v="62.1"/>
  </r>
  <r>
    <d v="2019-10-04T00:00:00"/>
    <s v="01-12-0001-01"/>
    <n v="69"/>
    <n v="16.5"/>
    <n v="16.5"/>
    <n v="69"/>
    <n v="1"/>
    <x v="3"/>
    <d v="2019-10-07T00:00:00"/>
    <s v="Monday"/>
    <s v="Weekday"/>
    <n v="0"/>
    <n v="69"/>
  </r>
  <r>
    <d v="2019-10-05T00:00:00"/>
    <s v="01-12-0001-01"/>
    <n v="69"/>
    <n v="16.5"/>
    <n v="33"/>
    <n v="138"/>
    <n v="2"/>
    <x v="4"/>
    <d v="2019-10-08T00:00:00"/>
    <s v="Tuesday"/>
    <s v="Weekend"/>
    <n v="0"/>
    <n v="138"/>
  </r>
  <r>
    <d v="2019-10-08T00:00:00"/>
    <s v="01-12-0001-01"/>
    <n v="69"/>
    <n v="16.5"/>
    <n v="16.5"/>
    <n v="69"/>
    <n v="1"/>
    <x v="0"/>
    <d v="2019-10-11T00:00:00"/>
    <s v="Friday"/>
    <s v="Weekday"/>
    <n v="3.45"/>
    <n v="65.55"/>
  </r>
  <r>
    <d v="2019-10-09T00:00:00"/>
    <s v="01-12-0001-01"/>
    <n v="69"/>
    <n v="16.5"/>
    <n v="33"/>
    <n v="138"/>
    <n v="2"/>
    <x v="1"/>
    <d v="2019-10-12T00:00:00"/>
    <s v="Saturday"/>
    <s v="Weekday"/>
    <n v="0"/>
    <n v="138"/>
  </r>
  <r>
    <d v="2019-10-01T00:00:00"/>
    <s v="01-21-1001-14-12"/>
    <n v="55"/>
    <n v="17.649999999999999"/>
    <n v="17.649999999999999"/>
    <n v="55"/>
    <n v="1"/>
    <x v="0"/>
    <d v="2019-10-04T00:00:00"/>
    <s v="Friday"/>
    <s v="Weekday"/>
    <n v="2.75"/>
    <n v="52.25"/>
  </r>
  <r>
    <d v="2019-10-03T00:00:00"/>
    <s v="01-21-1001-14-12"/>
    <n v="55"/>
    <n v="17.649999999999999"/>
    <n v="17.649999999999999"/>
    <n v="55"/>
    <n v="1"/>
    <x v="2"/>
    <d v="2019-10-06T00:00:00"/>
    <s v="Sunday"/>
    <s v="Weekday"/>
    <n v="5.5"/>
    <n v="49.5"/>
  </r>
  <r>
    <d v="2019-10-04T00:00:00"/>
    <s v="01-21-1001-14-12"/>
    <n v="26"/>
    <n v="17.649999999999999"/>
    <n v="70.599999999999994"/>
    <n v="104"/>
    <n v="4"/>
    <x v="3"/>
    <d v="2019-10-07T00:00:00"/>
    <s v="Monday"/>
    <s v="Weekday"/>
    <n v="0"/>
    <n v="104"/>
  </r>
  <r>
    <d v="2019-10-05T00:00:00"/>
    <s v="01-21-1001-14-12"/>
    <n v="55"/>
    <n v="17.649999999999999"/>
    <n v="17.649999999999999"/>
    <n v="55"/>
    <n v="1"/>
    <x v="4"/>
    <d v="2019-10-08T00:00:00"/>
    <s v="Tuesday"/>
    <s v="Weekend"/>
    <n v="0"/>
    <n v="55"/>
  </r>
  <r>
    <d v="2019-10-06T00:00:00"/>
    <s v="01-21-1001-14-12"/>
    <n v="55"/>
    <n v="17.649999999999999"/>
    <n v="35.299999999999997"/>
    <n v="110"/>
    <n v="2"/>
    <x v="5"/>
    <d v="2019-10-09T00:00:00"/>
    <s v="Wednesday"/>
    <s v="Weekend"/>
    <n v="0"/>
    <n v="110"/>
  </r>
  <r>
    <d v="2019-10-08T00:00:00"/>
    <s v="01-21-1001-14-12"/>
    <n v="55"/>
    <n v="17.649999999999999"/>
    <n v="17.649999999999999"/>
    <n v="55"/>
    <n v="1"/>
    <x v="0"/>
    <d v="2019-10-11T00:00:00"/>
    <s v="Friday"/>
    <s v="Weekday"/>
    <n v="2.75"/>
    <n v="52.25"/>
  </r>
  <r>
    <d v="2019-10-09T00:00:00"/>
    <s v="01-21-1001-14-12"/>
    <n v="61.16"/>
    <n v="13.9"/>
    <n v="13.9"/>
    <n v="61.16"/>
    <n v="1"/>
    <x v="1"/>
    <d v="2019-10-12T00:00:00"/>
    <s v="Saturday"/>
    <s v="Weekday"/>
    <n v="0"/>
    <n v="61.16"/>
  </r>
  <r>
    <d v="2019-10-10T00:00:00"/>
    <s v="01-21-1001-14-12"/>
    <n v="55"/>
    <n v="17.649999999999999"/>
    <n v="35.299999999999997"/>
    <n v="110"/>
    <n v="2"/>
    <x v="2"/>
    <d v="2019-10-13T00:00:00"/>
    <s v="Sunday"/>
    <s v="Weekday"/>
    <n v="11"/>
    <n v="99"/>
  </r>
  <r>
    <d v="2019-10-11T00:00:00"/>
    <s v="01-21-1001-14-12"/>
    <n v="55"/>
    <n v="13.9"/>
    <n v="13.9"/>
    <n v="55"/>
    <n v="1"/>
    <x v="3"/>
    <d v="2019-10-14T00:00:00"/>
    <s v="Monday"/>
    <s v="Weekday"/>
    <n v="0"/>
    <n v="55"/>
  </r>
  <r>
    <d v="2019-10-12T00:00:00"/>
    <s v="01-21-1001-14-12"/>
    <n v="55"/>
    <n v="17.649999999999999"/>
    <n v="17.649999999999999"/>
    <n v="55"/>
    <n v="1"/>
    <x v="4"/>
    <d v="2019-10-15T00:00:00"/>
    <s v="Tuesday"/>
    <s v="Weekend"/>
    <n v="0"/>
    <n v="55"/>
  </r>
  <r>
    <d v="2019-10-13T00:00:00"/>
    <s v="01-21-1001-14-12"/>
    <n v="55"/>
    <n v="17.649999999999999"/>
    <n v="17.649999999999999"/>
    <n v="55"/>
    <n v="1"/>
    <x v="5"/>
    <d v="2019-10-16T00:00:00"/>
    <s v="Wednesday"/>
    <s v="Weekend"/>
    <n v="0"/>
    <n v="55"/>
  </r>
  <r>
    <d v="2019-10-14T00:00:00"/>
    <s v="01-21-1001-14-12"/>
    <n v="55"/>
    <n v="17.649999999999999"/>
    <n v="35.299999999999997"/>
    <n v="110"/>
    <n v="2"/>
    <x v="6"/>
    <d v="2019-10-17T00:00:00"/>
    <s v="Thursday"/>
    <s v="Weekend"/>
    <n v="0"/>
    <n v="110"/>
  </r>
  <r>
    <d v="2019-10-15T00:00:00"/>
    <s v="01-21-1001-14-12"/>
    <n v="61.44"/>
    <n v="13.9"/>
    <n v="27.8"/>
    <n v="122.87"/>
    <n v="2"/>
    <x v="0"/>
    <d v="2019-10-18T00:00:00"/>
    <s v="Friday"/>
    <s v="Weekday"/>
    <n v="6.1435000000000004"/>
    <n v="116.7265"/>
  </r>
  <r>
    <d v="2019-10-06T00:00:00"/>
    <s v="01-21-1002-14-12"/>
    <n v="61.14"/>
    <n v="16.45"/>
    <n v="16.45"/>
    <n v="61.14"/>
    <n v="1"/>
    <x v="5"/>
    <d v="2019-10-09T00:00:00"/>
    <s v="Wednesday"/>
    <s v="Weekend"/>
    <n v="0"/>
    <n v="61.14"/>
  </r>
  <r>
    <d v="2019-10-01T00:00:00"/>
    <s v="01-21-1004-14-12"/>
    <n v="59"/>
    <n v="20.3"/>
    <n v="20.3"/>
    <n v="59"/>
    <n v="1"/>
    <x v="0"/>
    <d v="2019-10-04T00:00:00"/>
    <s v="Friday"/>
    <s v="Weekday"/>
    <n v="2.95"/>
    <n v="56.05"/>
  </r>
  <r>
    <d v="2019-10-02T00:00:00"/>
    <s v="01-21-1004-14-12"/>
    <n v="59"/>
    <n v="20.3"/>
    <n v="20.3"/>
    <n v="59"/>
    <n v="1"/>
    <x v="1"/>
    <d v="2019-10-05T00:00:00"/>
    <s v="Saturday"/>
    <s v="Weekday"/>
    <n v="0"/>
    <n v="59"/>
  </r>
  <r>
    <d v="2019-10-03T00:00:00"/>
    <s v="01-21-1004-14-12"/>
    <n v="59"/>
    <n v="20.3"/>
    <n v="60.9"/>
    <n v="177"/>
    <n v="3"/>
    <x v="2"/>
    <d v="2019-10-06T00:00:00"/>
    <s v="Sunday"/>
    <s v="Weekday"/>
    <n v="17.7"/>
    <n v="159.30000000000001"/>
  </r>
  <r>
    <d v="2019-10-04T00:00:00"/>
    <s v="01-21-1004-14-12"/>
    <n v="30"/>
    <n v="20.3"/>
    <n v="121.8"/>
    <n v="180"/>
    <n v="6"/>
    <x v="3"/>
    <d v="2019-10-07T00:00:00"/>
    <s v="Monday"/>
    <s v="Weekday"/>
    <n v="0"/>
    <n v="180"/>
  </r>
  <r>
    <d v="2019-10-05T00:00:00"/>
    <s v="01-21-1004-14-12"/>
    <n v="59"/>
    <n v="20.3"/>
    <n v="20.3"/>
    <n v="59"/>
    <n v="1"/>
    <x v="4"/>
    <d v="2019-10-08T00:00:00"/>
    <s v="Tuesday"/>
    <s v="Weekend"/>
    <n v="0"/>
    <n v="59"/>
  </r>
  <r>
    <d v="2019-10-06T00:00:00"/>
    <s v="01-21-1004-14-12"/>
    <n v="59"/>
    <n v="20.3"/>
    <n v="81.2"/>
    <n v="236"/>
    <n v="4"/>
    <x v="5"/>
    <d v="2019-10-09T00:00:00"/>
    <s v="Wednesday"/>
    <s v="Weekend"/>
    <n v="0"/>
    <n v="236"/>
  </r>
  <r>
    <d v="2019-10-07T00:00:00"/>
    <s v="01-21-1004-14-12"/>
    <n v="59"/>
    <n v="20.3"/>
    <n v="40.6"/>
    <n v="118"/>
    <n v="2"/>
    <x v="6"/>
    <d v="2019-10-10T00:00:00"/>
    <s v="Thursday"/>
    <s v="Weekend"/>
    <n v="0"/>
    <n v="118"/>
  </r>
  <r>
    <d v="2019-10-08T00:00:00"/>
    <s v="01-21-1004-14-12"/>
    <n v="59"/>
    <n v="20.3"/>
    <n v="40.6"/>
    <n v="118"/>
    <n v="2"/>
    <x v="0"/>
    <d v="2019-10-11T00:00:00"/>
    <s v="Friday"/>
    <s v="Weekday"/>
    <n v="5.9"/>
    <n v="112.1"/>
  </r>
  <r>
    <d v="2019-10-09T00:00:00"/>
    <s v="01-21-1004-14-12"/>
    <n v="59"/>
    <n v="20.3"/>
    <n v="20.3"/>
    <n v="59"/>
    <n v="1"/>
    <x v="1"/>
    <d v="2019-10-12T00:00:00"/>
    <s v="Saturday"/>
    <s v="Weekday"/>
    <n v="0"/>
    <n v="59"/>
  </r>
  <r>
    <d v="2019-10-11T00:00:00"/>
    <s v="01-21-1004-14-12"/>
    <n v="59"/>
    <n v="20.3"/>
    <n v="40.6"/>
    <n v="118"/>
    <n v="2"/>
    <x v="3"/>
    <d v="2019-10-14T00:00:00"/>
    <s v="Monday"/>
    <s v="Weekday"/>
    <n v="0"/>
    <n v="118"/>
  </r>
  <r>
    <d v="2019-10-12T00:00:00"/>
    <s v="01-21-1004-14-12"/>
    <n v="59"/>
    <n v="20.3"/>
    <n v="60.9"/>
    <n v="177"/>
    <n v="3"/>
    <x v="4"/>
    <d v="2019-10-15T00:00:00"/>
    <s v="Tuesday"/>
    <s v="Weekend"/>
    <n v="0"/>
    <n v="177"/>
  </r>
  <r>
    <d v="2019-10-13T00:00:00"/>
    <s v="01-21-1004-14-12"/>
    <n v="59"/>
    <n v="20.3"/>
    <n v="20.3"/>
    <n v="59"/>
    <n v="1"/>
    <x v="5"/>
    <d v="2019-10-16T00:00:00"/>
    <s v="Wednesday"/>
    <s v="Weekend"/>
    <n v="0"/>
    <n v="59"/>
  </r>
  <r>
    <d v="2019-10-14T00:00:00"/>
    <s v="01-21-1004-14-12"/>
    <n v="59"/>
    <n v="20.3"/>
    <n v="60.9"/>
    <n v="177"/>
    <n v="3"/>
    <x v="6"/>
    <d v="2019-10-17T00:00:00"/>
    <s v="Thursday"/>
    <s v="Weekend"/>
    <n v="0"/>
    <n v="177"/>
  </r>
  <r>
    <d v="2019-10-15T00:00:00"/>
    <s v="01-21-1004-14-12"/>
    <n v="59"/>
    <n v="20.3"/>
    <n v="20.3"/>
    <n v="59"/>
    <n v="1"/>
    <x v="0"/>
    <d v="2019-10-18T00:00:00"/>
    <s v="Friday"/>
    <s v="Weekday"/>
    <n v="2.95"/>
    <n v="56.05"/>
  </r>
  <r>
    <d v="2019-10-05T00:00:00"/>
    <s v="01-21-1004-15-12"/>
    <n v="59"/>
    <n v="13.9"/>
    <n v="13.9"/>
    <n v="59"/>
    <n v="1"/>
    <x v="4"/>
    <d v="2019-10-08T00:00:00"/>
    <s v="Tuesday"/>
    <s v="Weekend"/>
    <n v="0"/>
    <n v="59"/>
  </r>
  <r>
    <d v="2019-10-15T00:00:00"/>
    <s v="01-21-1004-15-12"/>
    <n v="59"/>
    <n v="13.9"/>
    <n v="13.9"/>
    <n v="59"/>
    <n v="1"/>
    <x v="0"/>
    <d v="2019-10-18T00:00:00"/>
    <s v="Friday"/>
    <s v="Weekday"/>
    <n v="2.95"/>
    <n v="56.05"/>
  </r>
  <r>
    <d v="2019-10-02T00:00:00"/>
    <s v="01-21-1005-14-12"/>
    <n v="59"/>
    <n v="22.65"/>
    <n v="22.65"/>
    <n v="59"/>
    <n v="1"/>
    <x v="1"/>
    <d v="2019-10-05T00:00:00"/>
    <s v="Saturday"/>
    <s v="Weekday"/>
    <n v="0"/>
    <n v="59"/>
  </r>
  <r>
    <d v="2019-10-03T00:00:00"/>
    <s v="01-21-1005-14-12"/>
    <n v="59"/>
    <n v="22.65"/>
    <n v="45.3"/>
    <n v="118"/>
    <n v="2"/>
    <x v="2"/>
    <d v="2019-10-06T00:00:00"/>
    <s v="Sunday"/>
    <s v="Weekday"/>
    <n v="11.8"/>
    <n v="106.2"/>
  </r>
  <r>
    <d v="2019-10-05T00:00:00"/>
    <s v="01-21-1005-14-12"/>
    <n v="59"/>
    <n v="22.65"/>
    <n v="22.65"/>
    <n v="59"/>
    <n v="1"/>
    <x v="4"/>
    <d v="2019-10-08T00:00:00"/>
    <s v="Tuesday"/>
    <s v="Weekend"/>
    <n v="0"/>
    <n v="59"/>
  </r>
  <r>
    <d v="2019-10-06T00:00:00"/>
    <s v="01-21-1005-14-12"/>
    <n v="65.290000000000006"/>
    <n v="22.65"/>
    <n v="22.65"/>
    <n v="65.290000000000006"/>
    <n v="1"/>
    <x v="5"/>
    <d v="2019-10-09T00:00:00"/>
    <s v="Wednesday"/>
    <s v="Weekend"/>
    <n v="0"/>
    <n v="65.290000000000006"/>
  </r>
  <r>
    <d v="2019-10-07T00:00:00"/>
    <s v="01-21-1005-14-12"/>
    <n v="59"/>
    <n v="22.65"/>
    <n v="22.65"/>
    <n v="59"/>
    <n v="1"/>
    <x v="6"/>
    <d v="2019-10-10T00:00:00"/>
    <s v="Thursday"/>
    <s v="Weekend"/>
    <n v="0"/>
    <n v="59"/>
  </r>
  <r>
    <d v="2019-10-08T00:00:00"/>
    <s v="01-21-1005-14-12"/>
    <n v="59"/>
    <n v="22.65"/>
    <n v="67.95"/>
    <n v="177"/>
    <n v="3"/>
    <x v="0"/>
    <d v="2019-10-11T00:00:00"/>
    <s v="Friday"/>
    <s v="Weekday"/>
    <n v="8.85"/>
    <n v="168.15"/>
  </r>
  <r>
    <d v="2019-10-09T00:00:00"/>
    <s v="01-21-1005-14-12"/>
    <n v="59"/>
    <n v="22.65"/>
    <n v="22.65"/>
    <n v="59"/>
    <n v="1"/>
    <x v="1"/>
    <d v="2019-10-12T00:00:00"/>
    <s v="Saturday"/>
    <s v="Weekday"/>
    <n v="0"/>
    <n v="59"/>
  </r>
  <r>
    <d v="2019-10-10T00:00:00"/>
    <s v="01-21-1005-14-12"/>
    <n v="59"/>
    <n v="22.65"/>
    <n v="22.65"/>
    <n v="59"/>
    <n v="1"/>
    <x v="2"/>
    <d v="2019-10-13T00:00:00"/>
    <s v="Sunday"/>
    <s v="Weekday"/>
    <n v="5.9"/>
    <n v="53.1"/>
  </r>
  <r>
    <d v="2019-10-12T00:00:00"/>
    <s v="01-21-1005-14-12"/>
    <n v="59"/>
    <n v="22.65"/>
    <n v="45.3"/>
    <n v="118"/>
    <n v="2"/>
    <x v="4"/>
    <d v="2019-10-15T00:00:00"/>
    <s v="Tuesday"/>
    <s v="Weekend"/>
    <n v="0"/>
    <n v="118"/>
  </r>
  <r>
    <d v="2019-10-13T00:00:00"/>
    <s v="01-21-1005-14-12"/>
    <n v="59"/>
    <n v="22.65"/>
    <n v="22.65"/>
    <n v="59"/>
    <n v="1"/>
    <x v="5"/>
    <d v="2019-10-16T00:00:00"/>
    <s v="Wednesday"/>
    <s v="Weekend"/>
    <n v="0"/>
    <n v="59"/>
  </r>
  <r>
    <d v="2019-10-14T00:00:00"/>
    <s v="01-21-1005-14-12"/>
    <n v="61.17"/>
    <n v="22.65"/>
    <n v="67.95"/>
    <n v="183.51"/>
    <n v="3"/>
    <x v="6"/>
    <d v="2019-10-17T00:00:00"/>
    <s v="Thursday"/>
    <s v="Weekend"/>
    <n v="0"/>
    <n v="183.51"/>
  </r>
  <r>
    <d v="2019-10-15T00:00:00"/>
    <s v="01-21-1005-14-12"/>
    <n v="59"/>
    <n v="22.65"/>
    <n v="22.65"/>
    <n v="59"/>
    <n v="1"/>
    <x v="0"/>
    <d v="2019-10-18T00:00:00"/>
    <s v="Friday"/>
    <s v="Weekday"/>
    <n v="2.95"/>
    <n v="56.05"/>
  </r>
  <r>
    <d v="2019-10-01T00:00:00"/>
    <s v="01-21-1006-15-12"/>
    <n v="55"/>
    <n v="21.23"/>
    <n v="21.23"/>
    <n v="55"/>
    <n v="1"/>
    <x v="0"/>
    <d v="2019-10-04T00:00:00"/>
    <s v="Friday"/>
    <s v="Weekday"/>
    <n v="2.75"/>
    <n v="52.25"/>
  </r>
  <r>
    <d v="2019-10-02T00:00:00"/>
    <s v="01-21-1006-15-12"/>
    <n v="55"/>
    <n v="21.23"/>
    <n v="63.69"/>
    <n v="165"/>
    <n v="3"/>
    <x v="1"/>
    <d v="2019-10-05T00:00:00"/>
    <s v="Saturday"/>
    <s v="Weekday"/>
    <n v="0"/>
    <n v="165"/>
  </r>
  <r>
    <d v="2019-10-04T00:00:00"/>
    <s v="01-21-1006-15-12"/>
    <n v="55"/>
    <n v="21.23"/>
    <n v="21.23"/>
    <n v="55"/>
    <n v="1"/>
    <x v="3"/>
    <d v="2019-10-07T00:00:00"/>
    <s v="Monday"/>
    <s v="Weekday"/>
    <n v="0"/>
    <n v="55"/>
  </r>
  <r>
    <d v="2019-10-05T00:00:00"/>
    <s v="01-21-1006-15-12"/>
    <n v="55"/>
    <n v="21.23"/>
    <n v="63.69"/>
    <n v="165"/>
    <n v="3"/>
    <x v="4"/>
    <d v="2019-10-08T00:00:00"/>
    <s v="Tuesday"/>
    <s v="Weekend"/>
    <n v="0"/>
    <n v="165"/>
  </r>
  <r>
    <d v="2019-10-06T00:00:00"/>
    <s v="01-21-1006-15-12"/>
    <n v="55"/>
    <n v="21.23"/>
    <n v="21.23"/>
    <n v="55"/>
    <n v="1"/>
    <x v="5"/>
    <d v="2019-10-09T00:00:00"/>
    <s v="Wednesday"/>
    <s v="Weekend"/>
    <n v="0"/>
    <n v="55"/>
  </r>
  <r>
    <d v="2019-10-07T00:00:00"/>
    <s v="01-21-1006-15-12"/>
    <n v="56.55"/>
    <n v="21.23"/>
    <n v="84.92"/>
    <n v="226.21"/>
    <n v="4"/>
    <x v="6"/>
    <d v="2019-10-10T00:00:00"/>
    <s v="Thursday"/>
    <s v="Weekend"/>
    <n v="0"/>
    <n v="226.21"/>
  </r>
  <r>
    <d v="2019-10-09T00:00:00"/>
    <s v="01-21-1006-15-12"/>
    <n v="55"/>
    <n v="21.23"/>
    <n v="21.23"/>
    <n v="55"/>
    <n v="1"/>
    <x v="1"/>
    <d v="2019-10-12T00:00:00"/>
    <s v="Saturday"/>
    <s v="Weekday"/>
    <n v="0"/>
    <n v="55"/>
  </r>
  <r>
    <d v="2019-10-10T00:00:00"/>
    <s v="01-21-1006-15-12"/>
    <n v="55"/>
    <n v="21.23"/>
    <n v="21.23"/>
    <n v="55"/>
    <n v="1"/>
    <x v="2"/>
    <d v="2019-10-13T00:00:00"/>
    <s v="Sunday"/>
    <s v="Weekday"/>
    <n v="5.5"/>
    <n v="49.5"/>
  </r>
  <r>
    <d v="2019-10-13T00:00:00"/>
    <s v="01-21-1006-15-12"/>
    <n v="55"/>
    <n v="21.23"/>
    <n v="42.46"/>
    <n v="110"/>
    <n v="2"/>
    <x v="5"/>
    <d v="2019-10-16T00:00:00"/>
    <s v="Wednesday"/>
    <s v="Weekend"/>
    <n v="0"/>
    <n v="110"/>
  </r>
  <r>
    <d v="2019-10-15T00:00:00"/>
    <s v="01-21-1006-15-12"/>
    <n v="55"/>
    <n v="21.23"/>
    <n v="21.23"/>
    <n v="55"/>
    <n v="1"/>
    <x v="0"/>
    <d v="2019-10-18T00:00:00"/>
    <s v="Friday"/>
    <s v="Weekday"/>
    <n v="2.75"/>
    <n v="52.25"/>
  </r>
  <r>
    <d v="2019-10-02T00:00:00"/>
    <s v="01-21-1008-14-12"/>
    <n v="59"/>
    <n v="23.02"/>
    <n v="46.04"/>
    <n v="118"/>
    <n v="2"/>
    <x v="1"/>
    <d v="2019-10-05T00:00:00"/>
    <s v="Saturday"/>
    <s v="Weekday"/>
    <n v="0"/>
    <n v="118"/>
  </r>
  <r>
    <d v="2019-10-03T00:00:00"/>
    <s v="01-21-1008-14-12"/>
    <n v="29.5"/>
    <n v="23.02"/>
    <n v="46.04"/>
    <n v="59"/>
    <n v="2"/>
    <x v="2"/>
    <d v="2019-10-06T00:00:00"/>
    <s v="Sunday"/>
    <s v="Weekday"/>
    <n v="5.9"/>
    <n v="53.1"/>
  </r>
  <r>
    <d v="2019-10-04T00:00:00"/>
    <s v="01-21-1008-14-12"/>
    <n v="59"/>
    <n v="23.02"/>
    <n v="69.06"/>
    <n v="177"/>
    <n v="3"/>
    <x v="3"/>
    <d v="2019-10-07T00:00:00"/>
    <s v="Monday"/>
    <s v="Weekday"/>
    <n v="0"/>
    <n v="177"/>
  </r>
  <r>
    <d v="2019-10-06T00:00:00"/>
    <s v="01-21-1008-14-12"/>
    <n v="63.19"/>
    <n v="23.02"/>
    <n v="69.06"/>
    <n v="189.58"/>
    <n v="3"/>
    <x v="5"/>
    <d v="2019-10-09T00:00:00"/>
    <s v="Wednesday"/>
    <s v="Weekend"/>
    <n v="0"/>
    <n v="189.58"/>
  </r>
  <r>
    <d v="2019-10-07T00:00:00"/>
    <s v="01-21-1008-14-12"/>
    <n v="62.14"/>
    <n v="23.02"/>
    <n v="46.04"/>
    <n v="124.27"/>
    <n v="2"/>
    <x v="6"/>
    <d v="2019-10-10T00:00:00"/>
    <s v="Thursday"/>
    <s v="Weekend"/>
    <n v="0"/>
    <n v="124.27"/>
  </r>
  <r>
    <d v="2019-10-08T00:00:00"/>
    <s v="01-21-1008-14-12"/>
    <n v="59"/>
    <n v="23.02"/>
    <n v="23.02"/>
    <n v="59"/>
    <n v="1"/>
    <x v="0"/>
    <d v="2019-10-11T00:00:00"/>
    <s v="Friday"/>
    <s v="Weekday"/>
    <n v="2.95"/>
    <n v="56.05"/>
  </r>
  <r>
    <d v="2019-10-10T00:00:00"/>
    <s v="01-21-1008-14-12"/>
    <n v="59"/>
    <n v="23.02"/>
    <n v="46.04"/>
    <n v="118"/>
    <n v="2"/>
    <x v="2"/>
    <d v="2019-10-13T00:00:00"/>
    <s v="Sunday"/>
    <s v="Weekday"/>
    <n v="11.8"/>
    <n v="106.2"/>
  </r>
  <r>
    <d v="2019-10-11T00:00:00"/>
    <s v="01-21-1008-14-12"/>
    <n v="59"/>
    <n v="23.02"/>
    <n v="23.02"/>
    <n v="59"/>
    <n v="1"/>
    <x v="3"/>
    <d v="2019-10-14T00:00:00"/>
    <s v="Monday"/>
    <s v="Weekday"/>
    <n v="0"/>
    <n v="59"/>
  </r>
  <r>
    <d v="2019-10-12T00:00:00"/>
    <s v="01-21-1008-14-12"/>
    <n v="59"/>
    <n v="23.02"/>
    <n v="23.02"/>
    <n v="59"/>
    <n v="1"/>
    <x v="4"/>
    <d v="2019-10-15T00:00:00"/>
    <s v="Tuesday"/>
    <s v="Weekend"/>
    <n v="0"/>
    <n v="59"/>
  </r>
  <r>
    <d v="2019-10-15T00:00:00"/>
    <s v="01-21-1008-14-12"/>
    <n v="59"/>
    <n v="23.02"/>
    <n v="23.02"/>
    <n v="59"/>
    <n v="1"/>
    <x v="0"/>
    <d v="2019-10-18T00:00:00"/>
    <s v="Friday"/>
    <s v="Weekday"/>
    <n v="2.95"/>
    <n v="56.05"/>
  </r>
  <r>
    <d v="2019-10-02T00:00:00"/>
    <s v="01-21-1009-14-12"/>
    <n v="62"/>
    <n v="23.31"/>
    <n v="69.930000000000007"/>
    <n v="186"/>
    <n v="3"/>
    <x v="1"/>
    <d v="2019-10-05T00:00:00"/>
    <s v="Saturday"/>
    <s v="Weekday"/>
    <n v="0"/>
    <n v="186"/>
  </r>
  <r>
    <d v="2019-10-04T00:00:00"/>
    <s v="01-21-1009-14-12"/>
    <n v="62"/>
    <n v="23.31"/>
    <n v="23.31"/>
    <n v="62"/>
    <n v="1"/>
    <x v="3"/>
    <d v="2019-10-07T00:00:00"/>
    <s v="Monday"/>
    <s v="Weekday"/>
    <n v="0"/>
    <n v="62"/>
  </r>
  <r>
    <d v="2019-10-07T00:00:00"/>
    <s v="01-21-1009-14-12"/>
    <n v="62"/>
    <n v="23.31"/>
    <n v="23.31"/>
    <n v="62"/>
    <n v="1"/>
    <x v="6"/>
    <d v="2019-10-10T00:00:00"/>
    <s v="Thursday"/>
    <s v="Weekend"/>
    <n v="0"/>
    <n v="62"/>
  </r>
  <r>
    <d v="2019-10-10T00:00:00"/>
    <s v="01-21-1009-14-12"/>
    <n v="62"/>
    <n v="23.31"/>
    <n v="46.62"/>
    <n v="124"/>
    <n v="2"/>
    <x v="2"/>
    <d v="2019-10-13T00:00:00"/>
    <s v="Sunday"/>
    <s v="Weekday"/>
    <n v="12.4"/>
    <n v="111.6"/>
  </r>
  <r>
    <d v="2019-10-11T00:00:00"/>
    <s v="01-21-1009-14-12"/>
    <n v="62"/>
    <n v="23.31"/>
    <n v="23.31"/>
    <n v="62"/>
    <n v="1"/>
    <x v="3"/>
    <d v="2019-10-14T00:00:00"/>
    <s v="Monday"/>
    <s v="Weekday"/>
    <n v="0"/>
    <n v="62"/>
  </r>
  <r>
    <d v="2019-10-14T00:00:00"/>
    <s v="01-21-1009-14-12"/>
    <n v="69.709999999999994"/>
    <n v="19.55"/>
    <n v="19.55"/>
    <n v="69.709999999999994"/>
    <n v="1"/>
    <x v="6"/>
    <d v="2019-10-17T00:00:00"/>
    <s v="Thursday"/>
    <s v="Weekend"/>
    <n v="0"/>
    <n v="69.709999999999994"/>
  </r>
  <r>
    <d v="2019-10-15T00:00:00"/>
    <s v="01-21-1009-14-12"/>
    <n v="62"/>
    <n v="23.31"/>
    <n v="69.930000000000007"/>
    <n v="186"/>
    <n v="3"/>
    <x v="0"/>
    <d v="2019-10-18T00:00:00"/>
    <s v="Friday"/>
    <s v="Weekday"/>
    <n v="9.3000000000000007"/>
    <n v="176.7"/>
  </r>
  <r>
    <d v="2019-10-01T00:00:00"/>
    <s v="01-21-1010-14-12"/>
    <n v="50"/>
    <n v="17.649999999999999"/>
    <n v="35.299999999999997"/>
    <n v="100"/>
    <n v="2"/>
    <x v="0"/>
    <d v="2019-10-04T00:00:00"/>
    <s v="Friday"/>
    <s v="Weekday"/>
    <n v="5"/>
    <n v="95"/>
  </r>
  <r>
    <d v="2019-10-02T00:00:00"/>
    <s v="01-21-1010-14-12"/>
    <n v="25"/>
    <n v="17.649999999999999"/>
    <n v="35.299999999999997"/>
    <n v="50"/>
    <n v="2"/>
    <x v="1"/>
    <d v="2019-10-05T00:00:00"/>
    <s v="Saturday"/>
    <s v="Weekday"/>
    <n v="0"/>
    <n v="50"/>
  </r>
  <r>
    <d v="2019-10-03T00:00:00"/>
    <s v="01-21-1010-14-12"/>
    <n v="50"/>
    <n v="17.649999999999999"/>
    <n v="52.95"/>
    <n v="150"/>
    <n v="3"/>
    <x v="2"/>
    <d v="2019-10-06T00:00:00"/>
    <s v="Sunday"/>
    <s v="Weekday"/>
    <n v="15"/>
    <n v="135"/>
  </r>
  <r>
    <d v="2019-10-04T00:00:00"/>
    <s v="01-21-1010-14-12"/>
    <n v="50"/>
    <n v="17.649999999999999"/>
    <n v="52.95"/>
    <n v="150"/>
    <n v="3"/>
    <x v="3"/>
    <d v="2019-10-07T00:00:00"/>
    <s v="Monday"/>
    <s v="Weekday"/>
    <n v="0"/>
    <n v="150"/>
  </r>
  <r>
    <d v="2019-10-06T00:00:00"/>
    <s v="01-21-1010-14-12"/>
    <n v="50"/>
    <n v="17.649999999999999"/>
    <n v="52.95"/>
    <n v="150"/>
    <n v="3"/>
    <x v="5"/>
    <d v="2019-10-09T00:00:00"/>
    <s v="Wednesday"/>
    <s v="Weekend"/>
    <n v="0"/>
    <n v="150"/>
  </r>
  <r>
    <d v="2019-10-08T00:00:00"/>
    <s v="01-21-1010-14-12"/>
    <n v="50"/>
    <n v="17.649999999999999"/>
    <n v="52.95"/>
    <n v="150"/>
    <n v="3"/>
    <x v="0"/>
    <d v="2019-10-11T00:00:00"/>
    <s v="Friday"/>
    <s v="Weekday"/>
    <n v="7.5"/>
    <n v="142.5"/>
  </r>
  <r>
    <d v="2019-10-09T00:00:00"/>
    <s v="01-21-1010-14-12"/>
    <n v="50"/>
    <n v="17.649999999999999"/>
    <n v="35.299999999999997"/>
    <n v="100"/>
    <n v="2"/>
    <x v="1"/>
    <d v="2019-10-12T00:00:00"/>
    <s v="Saturday"/>
    <s v="Weekday"/>
    <n v="0"/>
    <n v="100"/>
  </r>
  <r>
    <d v="2019-10-10T00:00:00"/>
    <s v="01-21-1010-14-12"/>
    <n v="50"/>
    <n v="17.649999999999999"/>
    <n v="35.299999999999997"/>
    <n v="100"/>
    <n v="2"/>
    <x v="2"/>
    <d v="2019-10-13T00:00:00"/>
    <s v="Sunday"/>
    <s v="Weekday"/>
    <n v="10"/>
    <n v="90"/>
  </r>
  <r>
    <d v="2019-10-11T00:00:00"/>
    <s v="01-21-1010-14-12"/>
    <n v="50"/>
    <n v="17.649999999999999"/>
    <n v="35.299999999999997"/>
    <n v="100"/>
    <n v="2"/>
    <x v="3"/>
    <d v="2019-10-14T00:00:00"/>
    <s v="Monday"/>
    <s v="Weekday"/>
    <n v="0"/>
    <n v="100"/>
  </r>
  <r>
    <d v="2019-10-12T00:00:00"/>
    <s v="01-21-1010-14-12"/>
    <n v="50"/>
    <n v="17.649999999999999"/>
    <n v="70.599999999999994"/>
    <n v="200"/>
    <n v="4"/>
    <x v="4"/>
    <d v="2019-10-15T00:00:00"/>
    <s v="Tuesday"/>
    <s v="Weekend"/>
    <n v="0"/>
    <n v="200"/>
  </r>
  <r>
    <d v="2019-10-14T00:00:00"/>
    <s v="01-21-1010-14-12"/>
    <n v="50"/>
    <n v="17.649999999999999"/>
    <n v="35.299999999999997"/>
    <n v="100"/>
    <n v="2"/>
    <x v="6"/>
    <d v="2019-10-17T00:00:00"/>
    <s v="Thursday"/>
    <s v="Weekend"/>
    <n v="0"/>
    <n v="100"/>
  </r>
  <r>
    <d v="2019-10-15T00:00:00"/>
    <s v="01-21-1010-14-12"/>
    <n v="50"/>
    <n v="17.649999999999999"/>
    <n v="17.649999999999999"/>
    <n v="50"/>
    <n v="1"/>
    <x v="0"/>
    <d v="2019-10-18T00:00:00"/>
    <s v="Friday"/>
    <s v="Weekday"/>
    <n v="2.5"/>
    <n v="47.5"/>
  </r>
  <r>
    <d v="2019-10-05T00:00:00"/>
    <s v="01-21-1011-15-12"/>
    <n v="50"/>
    <n v="17.649999999999999"/>
    <n v="35.299999999999997"/>
    <n v="100"/>
    <n v="2"/>
    <x v="4"/>
    <d v="2019-10-08T00:00:00"/>
    <s v="Tuesday"/>
    <s v="Weekend"/>
    <n v="0"/>
    <n v="100"/>
  </r>
  <r>
    <d v="2019-10-02T00:00:00"/>
    <s v="01-21-1012-14-12"/>
    <n v="50"/>
    <n v="11.72"/>
    <n v="11.72"/>
    <n v="50"/>
    <n v="1"/>
    <x v="1"/>
    <d v="2019-10-05T00:00:00"/>
    <s v="Saturday"/>
    <s v="Weekday"/>
    <n v="0"/>
    <n v="50"/>
  </r>
  <r>
    <d v="2019-10-04T00:00:00"/>
    <s v="01-21-1012-14-12"/>
    <n v="50"/>
    <n v="11.72"/>
    <n v="11.72"/>
    <n v="50"/>
    <n v="1"/>
    <x v="3"/>
    <d v="2019-10-07T00:00:00"/>
    <s v="Monday"/>
    <s v="Weekday"/>
    <n v="0"/>
    <n v="50"/>
  </r>
  <r>
    <d v="2019-10-06T00:00:00"/>
    <s v="01-21-1012-14-12"/>
    <n v="50"/>
    <n v="11.72"/>
    <n v="11.72"/>
    <n v="50"/>
    <n v="1"/>
    <x v="5"/>
    <d v="2019-10-09T00:00:00"/>
    <s v="Wednesday"/>
    <s v="Weekend"/>
    <n v="0"/>
    <n v="50"/>
  </r>
  <r>
    <d v="2019-10-07T00:00:00"/>
    <s v="01-21-1012-14-12"/>
    <n v="50"/>
    <n v="11.72"/>
    <n v="11.72"/>
    <n v="50"/>
    <n v="1"/>
    <x v="6"/>
    <d v="2019-10-10T00:00:00"/>
    <s v="Thursday"/>
    <s v="Weekend"/>
    <n v="0"/>
    <n v="50"/>
  </r>
  <r>
    <d v="2019-10-09T00:00:00"/>
    <s v="01-21-1012-14-12"/>
    <n v="50"/>
    <n v="11.72"/>
    <n v="11.72"/>
    <n v="50"/>
    <n v="1"/>
    <x v="1"/>
    <d v="2019-10-12T00:00:00"/>
    <s v="Saturday"/>
    <s v="Weekday"/>
    <n v="0"/>
    <n v="50"/>
  </r>
  <r>
    <d v="2019-10-12T00:00:00"/>
    <s v="01-21-1012-14-12"/>
    <n v="50"/>
    <n v="11.72"/>
    <n v="11.72"/>
    <n v="50"/>
    <n v="1"/>
    <x v="4"/>
    <d v="2019-10-15T00:00:00"/>
    <s v="Tuesday"/>
    <s v="Weekend"/>
    <n v="0"/>
    <n v="50"/>
  </r>
  <r>
    <d v="2019-10-13T00:00:00"/>
    <s v="01-21-1012-14-12"/>
    <n v="50"/>
    <n v="11.72"/>
    <n v="11.72"/>
    <n v="50"/>
    <n v="1"/>
    <x v="5"/>
    <d v="2019-10-16T00:00:00"/>
    <s v="Wednesday"/>
    <s v="Weekend"/>
    <n v="0"/>
    <n v="50"/>
  </r>
  <r>
    <d v="2019-10-15T00:00:00"/>
    <s v="01-21-1012-14-12"/>
    <n v="50"/>
    <n v="11.72"/>
    <n v="11.72"/>
    <n v="50"/>
    <n v="1"/>
    <x v="0"/>
    <d v="2019-10-18T00:00:00"/>
    <s v="Friday"/>
    <s v="Weekday"/>
    <n v="2.5"/>
    <n v="47.5"/>
  </r>
  <r>
    <d v="2019-10-02T00:00:00"/>
    <s v="01-21-1013-14-12"/>
    <n v="39.5"/>
    <n v="19.940000000000001"/>
    <n v="39.880000000000003"/>
    <n v="79"/>
    <n v="2"/>
    <x v="1"/>
    <d v="2019-10-05T00:00:00"/>
    <s v="Saturday"/>
    <s v="Weekday"/>
    <n v="0"/>
    <n v="79"/>
  </r>
  <r>
    <d v="2019-10-13T00:00:00"/>
    <s v="01-21-1013-14-12"/>
    <n v="79"/>
    <n v="19.940000000000001"/>
    <n v="19.940000000000001"/>
    <n v="79"/>
    <n v="1"/>
    <x v="5"/>
    <d v="2019-10-16T00:00:00"/>
    <s v="Wednesday"/>
    <s v="Weekend"/>
    <n v="0"/>
    <n v="79"/>
  </r>
  <r>
    <d v="2019-10-04T00:00:00"/>
    <s v="01-21-1014-14-12"/>
    <n v="50"/>
    <n v="14.5"/>
    <n v="29"/>
    <n v="100"/>
    <n v="2"/>
    <x v="3"/>
    <d v="2019-10-07T00:00:00"/>
    <s v="Monday"/>
    <s v="Weekday"/>
    <n v="0"/>
    <n v="100"/>
  </r>
  <r>
    <d v="2019-10-05T00:00:00"/>
    <s v="01-21-1014-14-12"/>
    <n v="50"/>
    <n v="14.5"/>
    <n v="14.5"/>
    <n v="50"/>
    <n v="1"/>
    <x v="4"/>
    <d v="2019-10-08T00:00:00"/>
    <s v="Tuesday"/>
    <s v="Weekend"/>
    <n v="0"/>
    <n v="50"/>
  </r>
  <r>
    <d v="2019-10-12T00:00:00"/>
    <s v="01-21-1014-14-12"/>
    <n v="50"/>
    <n v="14.5"/>
    <n v="14.5"/>
    <n v="50"/>
    <n v="1"/>
    <x v="4"/>
    <d v="2019-10-15T00:00:00"/>
    <s v="Tuesday"/>
    <s v="Weekend"/>
    <n v="0"/>
    <n v="50"/>
  </r>
  <r>
    <d v="2019-10-05T00:00:00"/>
    <s v="01-21-1015-15-12"/>
    <n v="62"/>
    <n v="20.3"/>
    <n v="40.6"/>
    <n v="124"/>
    <n v="2"/>
    <x v="4"/>
    <d v="2019-10-08T00:00:00"/>
    <s v="Tuesday"/>
    <s v="Weekend"/>
    <n v="0"/>
    <n v="124"/>
  </r>
  <r>
    <d v="2019-10-06T00:00:00"/>
    <s v="01-21-1015-15-12"/>
    <n v="62"/>
    <n v="20.3"/>
    <n v="20.3"/>
    <n v="62"/>
    <n v="1"/>
    <x v="5"/>
    <d v="2019-10-09T00:00:00"/>
    <s v="Wednesday"/>
    <s v="Weekend"/>
    <n v="0"/>
    <n v="62"/>
  </r>
  <r>
    <d v="2019-10-15T00:00:00"/>
    <s v="01-21-1015-15-12"/>
    <n v="62"/>
    <n v="20.3"/>
    <n v="40.6"/>
    <n v="124"/>
    <n v="2"/>
    <x v="0"/>
    <d v="2019-10-18T00:00:00"/>
    <s v="Friday"/>
    <s v="Weekday"/>
    <n v="6.2"/>
    <n v="117.8"/>
  </r>
  <r>
    <d v="2019-10-04T00:00:00"/>
    <s v="01-21-2001-14-12"/>
    <n v="89"/>
    <n v="32.520000000000003"/>
    <n v="32.520000000000003"/>
    <n v="89"/>
    <n v="1"/>
    <x v="3"/>
    <d v="2019-10-07T00:00:00"/>
    <s v="Monday"/>
    <s v="Weekday"/>
    <n v="0"/>
    <n v="89"/>
  </r>
  <r>
    <d v="2019-10-06T00:00:00"/>
    <s v="01-21-2001-14-12"/>
    <n v="89"/>
    <n v="32.520000000000003"/>
    <n v="32.520000000000003"/>
    <n v="89"/>
    <n v="1"/>
    <x v="5"/>
    <d v="2019-10-09T00:00:00"/>
    <s v="Wednesday"/>
    <s v="Weekend"/>
    <n v="0"/>
    <n v="89"/>
  </r>
  <r>
    <d v="2019-10-07T00:00:00"/>
    <s v="01-21-2001-14-12"/>
    <n v="89"/>
    <n v="32.520000000000003"/>
    <n v="32.520000000000003"/>
    <n v="89"/>
    <n v="1"/>
    <x v="6"/>
    <d v="2019-10-10T00:00:00"/>
    <s v="Thursday"/>
    <s v="Weekend"/>
    <n v="0"/>
    <n v="89"/>
  </r>
  <r>
    <d v="2019-10-09T00:00:00"/>
    <s v="01-21-2001-14-12"/>
    <n v="89"/>
    <n v="32.520000000000003"/>
    <n v="32.520000000000003"/>
    <n v="89"/>
    <n v="1"/>
    <x v="1"/>
    <d v="2019-10-12T00:00:00"/>
    <s v="Saturday"/>
    <s v="Weekday"/>
    <n v="0"/>
    <n v="89"/>
  </r>
  <r>
    <d v="2019-10-14T00:00:00"/>
    <s v="01-21-2001-14-12"/>
    <n v="89"/>
    <n v="32.520000000000003"/>
    <n v="32.520000000000003"/>
    <n v="89"/>
    <n v="1"/>
    <x v="6"/>
    <d v="2019-10-17T00:00:00"/>
    <s v="Thursday"/>
    <s v="Weekend"/>
    <n v="0"/>
    <n v="89"/>
  </r>
  <r>
    <d v="2019-10-15T00:00:00"/>
    <s v="01-21-2001-14-12"/>
    <n v="89"/>
    <n v="32.520000000000003"/>
    <n v="32.520000000000003"/>
    <n v="89"/>
    <n v="1"/>
    <x v="0"/>
    <d v="2019-10-18T00:00:00"/>
    <s v="Friday"/>
    <s v="Weekday"/>
    <n v="4.45"/>
    <n v="84.55"/>
  </r>
  <r>
    <d v="2019-10-06T00:00:00"/>
    <s v="01-21-2003-15-12"/>
    <n v="85"/>
    <n v="32.5"/>
    <n v="32.5"/>
    <n v="85"/>
    <n v="1"/>
    <x v="5"/>
    <d v="2019-10-09T00:00:00"/>
    <s v="Wednesday"/>
    <s v="Weekend"/>
    <n v="0"/>
    <n v="85"/>
  </r>
  <r>
    <d v="2019-10-09T00:00:00"/>
    <s v="01-21-2003-15-12"/>
    <n v="85"/>
    <n v="32.5"/>
    <n v="32.5"/>
    <n v="85"/>
    <n v="1"/>
    <x v="1"/>
    <d v="2019-10-12T00:00:00"/>
    <s v="Saturday"/>
    <s v="Weekday"/>
    <n v="0"/>
    <n v="85"/>
  </r>
  <r>
    <d v="2019-10-10T00:00:00"/>
    <s v="01-21-2003-15-12"/>
    <n v="85"/>
    <n v="32.5"/>
    <n v="32.5"/>
    <n v="85"/>
    <n v="1"/>
    <x v="2"/>
    <d v="2019-10-13T00:00:00"/>
    <s v="Sunday"/>
    <s v="Weekday"/>
    <n v="8.5"/>
    <n v="76.5"/>
  </r>
  <r>
    <d v="2019-10-12T00:00:00"/>
    <s v="01-21-2003-15-12"/>
    <n v="85"/>
    <n v="32.5"/>
    <n v="32.5"/>
    <n v="85"/>
    <n v="1"/>
    <x v="4"/>
    <d v="2019-10-15T00:00:00"/>
    <s v="Tuesday"/>
    <s v="Weekend"/>
    <n v="0"/>
    <n v="85"/>
  </r>
  <r>
    <d v="2019-10-13T00:00:00"/>
    <s v="01-21-2003-15-12"/>
    <n v="85"/>
    <n v="32.5"/>
    <n v="32.5"/>
    <n v="85"/>
    <n v="1"/>
    <x v="5"/>
    <d v="2019-10-16T00:00:00"/>
    <s v="Wednesday"/>
    <s v="Weekend"/>
    <n v="0"/>
    <n v="85"/>
  </r>
  <r>
    <d v="2019-10-01T00:00:00"/>
    <s v="01-21-2005-14-12"/>
    <n v="109"/>
    <n v="35.409999999999997"/>
    <n v="35.409999999999997"/>
    <n v="109"/>
    <n v="1"/>
    <x v="0"/>
    <d v="2019-10-04T00:00:00"/>
    <s v="Friday"/>
    <s v="Weekday"/>
    <n v="5.45"/>
    <n v="103.55"/>
  </r>
  <r>
    <d v="2019-10-02T00:00:00"/>
    <s v="01-21-2005-14-12"/>
    <n v="109"/>
    <n v="35.409999999999997"/>
    <n v="70.819999999999993"/>
    <n v="218"/>
    <n v="2"/>
    <x v="1"/>
    <d v="2019-10-05T00:00:00"/>
    <s v="Saturday"/>
    <s v="Weekday"/>
    <n v="0"/>
    <n v="218"/>
  </r>
  <r>
    <d v="2019-10-04T00:00:00"/>
    <s v="01-21-2005-14-12"/>
    <n v="109"/>
    <n v="35.409999999999997"/>
    <n v="35.409999999999997"/>
    <n v="109"/>
    <n v="1"/>
    <x v="3"/>
    <d v="2019-10-07T00:00:00"/>
    <s v="Monday"/>
    <s v="Weekday"/>
    <n v="0"/>
    <n v="109"/>
  </r>
  <r>
    <d v="2019-10-09T00:00:00"/>
    <s v="01-21-2005-14-12"/>
    <n v="109"/>
    <n v="35.409999999999997"/>
    <n v="70.819999999999993"/>
    <n v="218"/>
    <n v="2"/>
    <x v="1"/>
    <d v="2019-10-12T00:00:00"/>
    <s v="Saturday"/>
    <s v="Weekday"/>
    <n v="0"/>
    <n v="218"/>
  </r>
  <r>
    <d v="2019-10-10T00:00:00"/>
    <s v="01-21-2005-14-12"/>
    <n v="0"/>
    <n v="35.409999999999997"/>
    <n v="35.409999999999997"/>
    <n v="0"/>
    <n v="1"/>
    <x v="2"/>
    <d v="2019-10-13T00:00:00"/>
    <s v="Sunday"/>
    <s v="Weekday"/>
    <n v="0"/>
    <n v="0"/>
  </r>
  <r>
    <d v="2019-10-12T00:00:00"/>
    <s v="01-21-2005-14-12"/>
    <n v="109"/>
    <n v="35.409999999999997"/>
    <n v="35.409999999999997"/>
    <n v="109"/>
    <n v="1"/>
    <x v="4"/>
    <d v="2019-10-15T00:00:00"/>
    <s v="Tuesday"/>
    <s v="Weekend"/>
    <n v="0"/>
    <n v="109"/>
  </r>
  <r>
    <d v="2019-10-15T00:00:00"/>
    <s v="01-21-2005-14-12"/>
    <n v="109"/>
    <n v="35.409999999999997"/>
    <n v="35.409999999999997"/>
    <n v="109"/>
    <n v="1"/>
    <x v="0"/>
    <d v="2019-10-18T00:00:00"/>
    <s v="Friday"/>
    <s v="Weekday"/>
    <n v="5.45"/>
    <n v="103.55"/>
  </r>
  <r>
    <d v="2019-10-10T00:00:00"/>
    <s v="01-21-2006-14-12"/>
    <n v="79"/>
    <n v="27.17"/>
    <n v="27.17"/>
    <n v="79"/>
    <n v="1"/>
    <x v="2"/>
    <d v="2019-10-13T00:00:00"/>
    <s v="Sunday"/>
    <s v="Weekday"/>
    <n v="7.9"/>
    <n v="71.099999999999994"/>
  </r>
  <r>
    <d v="2019-10-11T00:00:00"/>
    <s v="01-21-2006-14-12"/>
    <n v="79"/>
    <n v="27.17"/>
    <n v="27.17"/>
    <n v="79"/>
    <n v="1"/>
    <x v="3"/>
    <d v="2019-10-14T00:00:00"/>
    <s v="Monday"/>
    <s v="Weekday"/>
    <n v="0"/>
    <n v="79"/>
  </r>
  <r>
    <d v="2019-10-06T00:00:00"/>
    <s v="01-21-2008-14-12"/>
    <n v="75"/>
    <n v="20.98"/>
    <n v="20.98"/>
    <n v="75"/>
    <n v="1"/>
    <x v="5"/>
    <d v="2019-10-09T00:00:00"/>
    <s v="Wednesday"/>
    <s v="Weekend"/>
    <n v="0"/>
    <n v="75"/>
  </r>
  <r>
    <d v="2019-10-10T00:00:00"/>
    <s v="01-21-2008-14-12"/>
    <n v="75"/>
    <n v="20.98"/>
    <n v="20.98"/>
    <n v="75"/>
    <n v="1"/>
    <x v="2"/>
    <d v="2019-10-13T00:00:00"/>
    <s v="Sunday"/>
    <s v="Weekday"/>
    <n v="7.5"/>
    <n v="67.5"/>
  </r>
  <r>
    <d v="2019-10-08T00:00:00"/>
    <s v="01-21-2012-14-12"/>
    <n v="75"/>
    <n v="16.2"/>
    <n v="16.2"/>
    <n v="75"/>
    <n v="1"/>
    <x v="0"/>
    <d v="2019-10-11T00:00:00"/>
    <s v="Friday"/>
    <s v="Weekday"/>
    <n v="3.75"/>
    <n v="71.25"/>
  </r>
  <r>
    <d v="2019-10-13T00:00:00"/>
    <s v="01-21-2012-14-12"/>
    <n v="75"/>
    <n v="16.2"/>
    <n v="16.2"/>
    <n v="75"/>
    <n v="1"/>
    <x v="5"/>
    <d v="2019-10-16T00:00:00"/>
    <s v="Wednesday"/>
    <s v="Weekend"/>
    <n v="0"/>
    <n v="75"/>
  </r>
  <r>
    <d v="2019-10-10T00:00:00"/>
    <s v="01-21-3002-14-12"/>
    <n v="71.73"/>
    <n v="19"/>
    <n v="19"/>
    <n v="71.73"/>
    <n v="1"/>
    <x v="2"/>
    <d v="2019-10-13T00:00:00"/>
    <s v="Sunday"/>
    <s v="Weekday"/>
    <n v="7.1730000000000009"/>
    <n v="64.557000000000002"/>
  </r>
  <r>
    <d v="2019-10-15T00:00:00"/>
    <s v="01-21-3002-14-12"/>
    <n v="71.88"/>
    <n v="19"/>
    <n v="19"/>
    <n v="71.88"/>
    <n v="1"/>
    <x v="0"/>
    <d v="2019-10-18T00:00:00"/>
    <s v="Friday"/>
    <s v="Weekday"/>
    <n v="3.5939999999999999"/>
    <n v="68.286000000000001"/>
  </r>
  <r>
    <d v="2019-10-02T00:00:00"/>
    <s v="01-21-3003-14-12"/>
    <n v="65"/>
    <n v="24.58"/>
    <n v="24.58"/>
    <n v="65"/>
    <n v="1"/>
    <x v="1"/>
    <d v="2019-10-05T00:00:00"/>
    <s v="Saturday"/>
    <s v="Weekday"/>
    <n v="0"/>
    <n v="65"/>
  </r>
  <r>
    <d v="2019-10-12T00:00:00"/>
    <s v="01-21-3003-14-12"/>
    <n v="72.900000000000006"/>
    <n v="24.58"/>
    <n v="24.58"/>
    <n v="72.900000000000006"/>
    <n v="1"/>
    <x v="4"/>
    <d v="2019-10-15T00:00:00"/>
    <s v="Tuesday"/>
    <s v="Weekend"/>
    <n v="0"/>
    <n v="72.900000000000006"/>
  </r>
  <r>
    <d v="2019-10-05T00:00:00"/>
    <s v="01-21-3005-14-12"/>
    <n v="60"/>
    <n v="14.25"/>
    <n v="14.25"/>
    <n v="60"/>
    <n v="1"/>
    <x v="4"/>
    <d v="2019-10-08T00:00:00"/>
    <s v="Tuesday"/>
    <s v="Weekend"/>
    <n v="0"/>
    <n v="60"/>
  </r>
  <r>
    <d v="2019-10-06T00:00:00"/>
    <s v="01-21-3005-14-12"/>
    <n v="60"/>
    <n v="14.25"/>
    <n v="14.25"/>
    <n v="60"/>
    <n v="1"/>
    <x v="5"/>
    <d v="2019-10-09T00:00:00"/>
    <s v="Wednesday"/>
    <s v="Weekend"/>
    <n v="0"/>
    <n v="60"/>
  </r>
  <r>
    <d v="2019-10-02T00:00:00"/>
    <s v="01-21-3006-14-12"/>
    <n v="78"/>
    <n v="26.93"/>
    <n v="26.93"/>
    <n v="78"/>
    <n v="1"/>
    <x v="1"/>
    <d v="2019-10-05T00:00:00"/>
    <s v="Saturday"/>
    <s v="Weekday"/>
    <n v="0"/>
    <n v="78"/>
  </r>
  <r>
    <d v="2019-10-06T00:00:00"/>
    <s v="01-21-3006-14-12"/>
    <n v="78"/>
    <n v="26.93"/>
    <n v="26.93"/>
    <n v="78"/>
    <n v="1"/>
    <x v="5"/>
    <d v="2019-10-09T00:00:00"/>
    <s v="Wednesday"/>
    <s v="Weekend"/>
    <n v="0"/>
    <n v="78"/>
  </r>
  <r>
    <d v="2019-10-10T00:00:00"/>
    <s v="01-21-3006-14-12"/>
    <n v="78"/>
    <n v="26.93"/>
    <n v="26.93"/>
    <n v="78"/>
    <n v="1"/>
    <x v="2"/>
    <d v="2019-10-13T00:00:00"/>
    <s v="Sunday"/>
    <s v="Weekday"/>
    <n v="7.8000000000000007"/>
    <n v="70.2"/>
  </r>
  <r>
    <d v="2019-10-11T00:00:00"/>
    <s v="01-21-3006-14-12"/>
    <n v="78"/>
    <n v="26.93"/>
    <n v="26.93"/>
    <n v="78"/>
    <n v="1"/>
    <x v="3"/>
    <d v="2019-10-14T00:00:00"/>
    <s v="Monday"/>
    <s v="Weekday"/>
    <n v="0"/>
    <n v="78"/>
  </r>
  <r>
    <d v="2019-10-12T00:00:00"/>
    <s v="01-21-3006-14-12"/>
    <n v="78"/>
    <n v="26.93"/>
    <n v="26.93"/>
    <n v="78"/>
    <n v="1"/>
    <x v="4"/>
    <d v="2019-10-15T00:00:00"/>
    <s v="Tuesday"/>
    <s v="Weekend"/>
    <n v="0"/>
    <n v="78"/>
  </r>
  <r>
    <d v="2019-10-13T00:00:00"/>
    <s v="01-21-3006-14-12"/>
    <n v="78"/>
    <n v="26.93"/>
    <n v="26.93"/>
    <n v="78"/>
    <n v="1"/>
    <x v="5"/>
    <d v="2019-10-16T00:00:00"/>
    <s v="Wednesday"/>
    <s v="Weekend"/>
    <n v="0"/>
    <n v="78"/>
  </r>
  <r>
    <d v="2019-10-14T00:00:00"/>
    <s v="01-21-3006-14-12"/>
    <n v="78"/>
    <n v="26.93"/>
    <n v="26.93"/>
    <n v="78"/>
    <n v="1"/>
    <x v="6"/>
    <d v="2019-10-17T00:00:00"/>
    <s v="Thursday"/>
    <s v="Weekend"/>
    <n v="0"/>
    <n v="78"/>
  </r>
  <r>
    <d v="2019-10-05T00:00:00"/>
    <s v="01-21-4001-14-12"/>
    <n v="55"/>
    <n v="16.399999999999999"/>
    <n v="16.399999999999999"/>
    <n v="55"/>
    <n v="1"/>
    <x v="4"/>
    <d v="2019-10-08T00:00:00"/>
    <s v="Tuesday"/>
    <s v="Weekend"/>
    <n v="0"/>
    <n v="55"/>
  </r>
  <r>
    <d v="2019-10-12T00:00:00"/>
    <s v="01-21-4001-14-12"/>
    <n v="55"/>
    <n v="16.399999999999999"/>
    <n v="16.399999999999999"/>
    <n v="55"/>
    <n v="1"/>
    <x v="4"/>
    <d v="2019-10-15T00:00:00"/>
    <s v="Tuesday"/>
    <s v="Weekend"/>
    <n v="0"/>
    <n v="55"/>
  </r>
  <r>
    <d v="2019-10-15T00:00:00"/>
    <s v="01-21-4001-14-12"/>
    <n v="55"/>
    <n v="16.399999999999999"/>
    <n v="16.399999999999999"/>
    <n v="55"/>
    <n v="1"/>
    <x v="0"/>
    <d v="2019-10-18T00:00:00"/>
    <s v="Friday"/>
    <s v="Weekday"/>
    <n v="2.75"/>
    <n v="52.25"/>
  </r>
  <r>
    <d v="2019-10-01T00:00:00"/>
    <s v="01-21-4002-14-12"/>
    <n v="63.79"/>
    <n v="19.93"/>
    <n v="19.93"/>
    <n v="63.79"/>
    <n v="1"/>
    <x v="0"/>
    <d v="2019-10-04T00:00:00"/>
    <s v="Friday"/>
    <s v="Weekday"/>
    <n v="3.1895000000000002"/>
    <n v="60.600499999999997"/>
  </r>
  <r>
    <d v="2019-10-12T00:00:00"/>
    <s v="01-21-4002-14-12"/>
    <n v="64.569999999999993"/>
    <n v="19.93"/>
    <n v="19.93"/>
    <n v="64.569999999999993"/>
    <n v="1"/>
    <x v="4"/>
    <d v="2019-10-15T00:00:00"/>
    <s v="Tuesday"/>
    <s v="Weekend"/>
    <n v="0"/>
    <n v="64.569999999999993"/>
  </r>
  <r>
    <d v="2019-10-06T00:00:00"/>
    <s v="01-21-4003-14-12"/>
    <n v="62.15"/>
    <n v="18.75"/>
    <n v="37.5"/>
    <n v="124.29"/>
    <n v="2"/>
    <x v="5"/>
    <d v="2019-10-09T00:00:00"/>
    <s v="Wednesday"/>
    <s v="Weekend"/>
    <n v="0"/>
    <n v="124.29"/>
  </r>
  <r>
    <d v="2019-10-07T00:00:00"/>
    <s v="01-21-4003-14-12"/>
    <n v="59"/>
    <n v="18.75"/>
    <n v="37.5"/>
    <n v="118"/>
    <n v="2"/>
    <x v="6"/>
    <d v="2019-10-10T00:00:00"/>
    <s v="Thursday"/>
    <s v="Weekend"/>
    <n v="0"/>
    <n v="118"/>
  </r>
  <r>
    <d v="2019-10-11T00:00:00"/>
    <s v="01-21-4003-14-12"/>
    <n v="59"/>
    <n v="18.75"/>
    <n v="18.75"/>
    <n v="59"/>
    <n v="1"/>
    <x v="3"/>
    <d v="2019-10-14T00:00:00"/>
    <s v="Monday"/>
    <s v="Weekday"/>
    <n v="0"/>
    <n v="59"/>
  </r>
  <r>
    <d v="2019-10-14T00:00:00"/>
    <s v="01-21-4003-14-12"/>
    <n v="59"/>
    <n v="18.75"/>
    <n v="18.75"/>
    <n v="59"/>
    <n v="1"/>
    <x v="6"/>
    <d v="2019-10-17T00:00:00"/>
    <s v="Thursday"/>
    <s v="Weekend"/>
    <n v="0"/>
    <n v="59"/>
  </r>
  <r>
    <d v="2019-10-15T00:00:00"/>
    <s v="01-21-4003-14-12"/>
    <n v="59"/>
    <n v="18.75"/>
    <n v="18.75"/>
    <n v="59"/>
    <n v="1"/>
    <x v="0"/>
    <d v="2019-10-18T00:00:00"/>
    <s v="Friday"/>
    <s v="Weekday"/>
    <n v="2.95"/>
    <n v="56.05"/>
  </r>
  <r>
    <d v="2019-10-15T00:00:00"/>
    <s v="01-24-0005-01-02"/>
    <n v="22"/>
    <n v="5.65"/>
    <n v="11.3"/>
    <n v="44"/>
    <n v="2"/>
    <x v="0"/>
    <d v="2019-10-18T00:00:00"/>
    <s v="Friday"/>
    <s v="Weekday"/>
    <n v="2.2000000000000002"/>
    <n v="41.8"/>
  </r>
  <r>
    <d v="2019-10-09T00:00:00"/>
    <s v="01-24-0101-01"/>
    <n v="35"/>
    <n v="8.77"/>
    <n v="17.54"/>
    <n v="70"/>
    <n v="2"/>
    <x v="1"/>
    <d v="2019-10-12T00:00:00"/>
    <s v="Saturday"/>
    <s v="Weekday"/>
    <n v="0"/>
    <n v="70"/>
  </r>
  <r>
    <d v="2019-10-11T00:00:00"/>
    <s v="01-24-0101-01"/>
    <n v="35"/>
    <n v="8.77"/>
    <n v="8.77"/>
    <n v="35"/>
    <n v="1"/>
    <x v="3"/>
    <d v="2019-10-14T00:00:00"/>
    <s v="Monday"/>
    <s v="Weekday"/>
    <n v="0"/>
    <n v="35"/>
  </r>
  <r>
    <d v="2019-10-13T00:00:00"/>
    <s v="01-24-0101-01"/>
    <n v="35"/>
    <n v="8.77"/>
    <n v="8.77"/>
    <n v="35"/>
    <n v="1"/>
    <x v="5"/>
    <d v="2019-10-16T00:00:00"/>
    <s v="Wednesday"/>
    <s v="Weekend"/>
    <n v="0"/>
    <n v="35"/>
  </r>
  <r>
    <d v="2019-10-06T00:00:00"/>
    <s v="01-24-0202-00-12"/>
    <n v="29"/>
    <n v="11.01"/>
    <n v="11.01"/>
    <n v="29"/>
    <n v="1"/>
    <x v="5"/>
    <d v="2019-10-09T00:00:00"/>
    <s v="Wednesday"/>
    <s v="Weekend"/>
    <n v="0"/>
    <n v="29"/>
  </r>
  <r>
    <d v="2019-10-08T00:00:00"/>
    <s v="01-24-0202-00-12"/>
    <n v="29"/>
    <n v="11.01"/>
    <n v="11.01"/>
    <n v="29"/>
    <n v="1"/>
    <x v="0"/>
    <d v="2019-10-11T00:00:00"/>
    <s v="Friday"/>
    <s v="Weekday"/>
    <n v="1.4500000000000002"/>
    <n v="27.55"/>
  </r>
  <r>
    <d v="2019-10-10T00:00:00"/>
    <s v="01-24-0202-00-12"/>
    <n v="29"/>
    <n v="11.01"/>
    <n v="11.01"/>
    <n v="29"/>
    <n v="1"/>
    <x v="2"/>
    <d v="2019-10-13T00:00:00"/>
    <s v="Sunday"/>
    <s v="Weekday"/>
    <n v="2.9000000000000004"/>
    <n v="26.1"/>
  </r>
  <r>
    <d v="2019-10-11T00:00:00"/>
    <s v="01-24-0202-00-12"/>
    <n v="29"/>
    <n v="11.01"/>
    <n v="11.01"/>
    <n v="29"/>
    <n v="1"/>
    <x v="3"/>
    <d v="2019-10-14T00:00:00"/>
    <s v="Monday"/>
    <s v="Weekday"/>
    <n v="0"/>
    <n v="29"/>
  </r>
  <r>
    <d v="2019-10-13T00:00:00"/>
    <s v="01-24-0202-00-12"/>
    <n v="33.33"/>
    <n v="11.01"/>
    <n v="11.01"/>
    <n v="33.33"/>
    <n v="1"/>
    <x v="5"/>
    <d v="2019-10-16T00:00:00"/>
    <s v="Wednesday"/>
    <s v="Weekend"/>
    <n v="0"/>
    <n v="33.33"/>
  </r>
  <r>
    <d v="2019-10-15T00:00:00"/>
    <s v="01-24-0202-00-12"/>
    <n v="29"/>
    <n v="11.01"/>
    <n v="22.02"/>
    <n v="58"/>
    <n v="2"/>
    <x v="0"/>
    <d v="2019-10-18T00:00:00"/>
    <s v="Friday"/>
    <s v="Weekday"/>
    <n v="2.9000000000000004"/>
    <n v="55.1"/>
  </r>
  <r>
    <d v="2019-10-13T00:00:00"/>
    <s v="01-24-0203-00-12"/>
    <n v="45"/>
    <n v="16.21"/>
    <n v="16.21"/>
    <n v="45"/>
    <n v="1"/>
    <x v="5"/>
    <d v="2019-10-16T00:00:00"/>
    <s v="Wednesday"/>
    <s v="Weekend"/>
    <n v="0"/>
    <n v="45"/>
  </r>
  <r>
    <d v="2019-10-14T00:00:00"/>
    <s v="01-24-0203-00-12"/>
    <n v="45"/>
    <n v="16.21"/>
    <n v="16.21"/>
    <n v="45"/>
    <n v="1"/>
    <x v="6"/>
    <d v="2019-10-17T00:00:00"/>
    <s v="Thursday"/>
    <s v="Weekend"/>
    <n v="0"/>
    <n v="45"/>
  </r>
  <r>
    <d v="2019-10-15T00:00:00"/>
    <s v="01-24-0203-00-12"/>
    <n v="51"/>
    <n v="12.15"/>
    <n v="12.15"/>
    <n v="51"/>
    <n v="1"/>
    <x v="0"/>
    <d v="2019-10-18T00:00:00"/>
    <s v="Friday"/>
    <s v="Weekday"/>
    <n v="2.5500000000000003"/>
    <n v="48.45"/>
  </r>
  <r>
    <d v="2019-10-01T00:00:00"/>
    <s v="01-24-0303-01"/>
    <n v="17"/>
    <n v="3"/>
    <n v="3"/>
    <n v="17"/>
    <n v="1"/>
    <x v="0"/>
    <d v="2019-10-04T00:00:00"/>
    <s v="Friday"/>
    <s v="Weekday"/>
    <n v="0.85000000000000009"/>
    <n v="16.149999999999999"/>
  </r>
  <r>
    <d v="2019-10-03T00:00:00"/>
    <s v="01-24-0303-01"/>
    <n v="17"/>
    <n v="3"/>
    <n v="3"/>
    <n v="17"/>
    <n v="1"/>
    <x v="2"/>
    <d v="2019-10-06T00:00:00"/>
    <s v="Sunday"/>
    <s v="Weekday"/>
    <n v="1.7000000000000002"/>
    <n v="15.3"/>
  </r>
  <r>
    <d v="2019-10-04T00:00:00"/>
    <s v="01-24-0303-01"/>
    <n v="17"/>
    <n v="3"/>
    <n v="3"/>
    <n v="17"/>
    <n v="1"/>
    <x v="3"/>
    <d v="2019-10-07T00:00:00"/>
    <s v="Monday"/>
    <s v="Weekday"/>
    <n v="0"/>
    <n v="17"/>
  </r>
  <r>
    <d v="2019-10-05T00:00:00"/>
    <s v="01-24-0303-01"/>
    <n v="17"/>
    <n v="3"/>
    <n v="6"/>
    <n v="34"/>
    <n v="2"/>
    <x v="4"/>
    <d v="2019-10-08T00:00:00"/>
    <s v="Tuesday"/>
    <s v="Weekend"/>
    <n v="0"/>
    <n v="34"/>
  </r>
  <r>
    <d v="2019-10-07T00:00:00"/>
    <s v="01-24-0303-01"/>
    <n v="17"/>
    <n v="3"/>
    <n v="6"/>
    <n v="34"/>
    <n v="2"/>
    <x v="6"/>
    <d v="2019-10-10T00:00:00"/>
    <s v="Thursday"/>
    <s v="Weekend"/>
    <n v="0"/>
    <n v="34"/>
  </r>
  <r>
    <d v="2019-10-09T00:00:00"/>
    <s v="01-25-0001"/>
    <n v="48"/>
    <n v="14.3"/>
    <n v="14.3"/>
    <n v="48"/>
    <n v="1"/>
    <x v="1"/>
    <d v="2019-10-12T00:00:00"/>
    <s v="Saturday"/>
    <s v="Weekday"/>
    <n v="0"/>
    <n v="48"/>
  </r>
  <r>
    <d v="2019-10-12T00:00:00"/>
    <s v="01-25-0001"/>
    <n v="54.15"/>
    <n v="14.1"/>
    <n v="14.1"/>
    <n v="54.15"/>
    <n v="1"/>
    <x v="4"/>
    <d v="2019-10-15T00:00:00"/>
    <s v="Tuesday"/>
    <s v="Weekend"/>
    <n v="0"/>
    <n v="54.15"/>
  </r>
  <r>
    <d v="2019-10-04T00:00:00"/>
    <s v="01-25-0002-01-12"/>
    <n v="24.8"/>
    <n v="17.12"/>
    <n v="17.12"/>
    <n v="24.8"/>
    <n v="1"/>
    <x v="3"/>
    <d v="2019-10-07T00:00:00"/>
    <s v="Monday"/>
    <s v="Weekday"/>
    <n v="0"/>
    <n v="24.8"/>
  </r>
  <r>
    <d v="2019-10-05T00:00:00"/>
    <s v="01-25-0002-01-12"/>
    <n v="50"/>
    <n v="17.12"/>
    <n v="17.12"/>
    <n v="50"/>
    <n v="1"/>
    <x v="4"/>
    <d v="2019-10-08T00:00:00"/>
    <s v="Tuesday"/>
    <s v="Weekend"/>
    <n v="0"/>
    <n v="50"/>
  </r>
  <r>
    <d v="2019-10-08T00:00:00"/>
    <s v="01-25-0002-01-12"/>
    <n v="50"/>
    <n v="17.12"/>
    <n v="17.12"/>
    <n v="50"/>
    <n v="1"/>
    <x v="0"/>
    <d v="2019-10-11T00:00:00"/>
    <s v="Friday"/>
    <s v="Weekday"/>
    <n v="2.5"/>
    <n v="47.5"/>
  </r>
  <r>
    <d v="2019-10-12T00:00:00"/>
    <s v="01-25-0002-01-12"/>
    <n v="50"/>
    <n v="17.12"/>
    <n v="17.12"/>
    <n v="50"/>
    <n v="1"/>
    <x v="4"/>
    <d v="2019-10-15T00:00:00"/>
    <s v="Tuesday"/>
    <s v="Weekend"/>
    <n v="0"/>
    <n v="50"/>
  </r>
  <r>
    <d v="2019-10-13T00:00:00"/>
    <s v="01-25-0002-01-12"/>
    <n v="50"/>
    <n v="17.12"/>
    <n v="17.12"/>
    <n v="50"/>
    <n v="1"/>
    <x v="5"/>
    <d v="2019-10-16T00:00:00"/>
    <s v="Wednesday"/>
    <s v="Weekend"/>
    <n v="0"/>
    <n v="50"/>
  </r>
  <r>
    <d v="2019-10-03T00:00:00"/>
    <s v="01-25-0003"/>
    <n v="32"/>
    <n v="7.15"/>
    <n v="7.15"/>
    <n v="32"/>
    <n v="1"/>
    <x v="2"/>
    <d v="2019-10-06T00:00:00"/>
    <s v="Sunday"/>
    <s v="Weekday"/>
    <n v="3.2"/>
    <n v="28.8"/>
  </r>
  <r>
    <d v="2019-10-06T00:00:00"/>
    <s v="01-25-0003"/>
    <n v="32"/>
    <n v="7.15"/>
    <n v="7.15"/>
    <n v="32"/>
    <n v="1"/>
    <x v="5"/>
    <d v="2019-10-09T00:00:00"/>
    <s v="Wednesday"/>
    <s v="Weekend"/>
    <n v="0"/>
    <n v="32"/>
  </r>
  <r>
    <d v="2019-10-12T00:00:00"/>
    <s v="01-25-0004"/>
    <n v="46.87"/>
    <n v="12.85"/>
    <n v="12.85"/>
    <n v="46.87"/>
    <n v="1"/>
    <x v="4"/>
    <d v="2019-10-15T00:00:00"/>
    <s v="Tuesday"/>
    <s v="Weekend"/>
    <n v="0"/>
    <n v="46.87"/>
  </r>
  <r>
    <d v="2019-10-04T00:00:00"/>
    <s v="01-25-0005"/>
    <n v="32"/>
    <n v="9.15"/>
    <n v="9.15"/>
    <n v="32"/>
    <n v="1"/>
    <x v="3"/>
    <d v="2019-10-07T00:00:00"/>
    <s v="Monday"/>
    <s v="Weekday"/>
    <n v="0"/>
    <n v="32"/>
  </r>
  <r>
    <d v="2019-10-15T00:00:00"/>
    <s v="01-25-0005"/>
    <n v="32"/>
    <n v="9.15"/>
    <n v="9.15"/>
    <n v="32"/>
    <n v="1"/>
    <x v="0"/>
    <d v="2019-10-18T00:00:00"/>
    <s v="Friday"/>
    <s v="Weekday"/>
    <n v="1.6"/>
    <n v="30.4"/>
  </r>
  <r>
    <d v="2019-10-07T00:00:00"/>
    <s v="01-25-0006"/>
    <n v="42"/>
    <n v="13.3"/>
    <n v="13.3"/>
    <n v="42"/>
    <n v="1"/>
    <x v="6"/>
    <d v="2019-10-10T00:00:00"/>
    <s v="Thursday"/>
    <s v="Weekend"/>
    <n v="0"/>
    <n v="42"/>
  </r>
  <r>
    <d v="2019-10-02T00:00:00"/>
    <s v="01-25-0008"/>
    <n v="32"/>
    <n v="11.81"/>
    <n v="11.81"/>
    <n v="32"/>
    <n v="1"/>
    <x v="1"/>
    <d v="2019-10-05T00:00:00"/>
    <s v="Saturday"/>
    <s v="Weekday"/>
    <n v="0"/>
    <n v="32"/>
  </r>
  <r>
    <d v="2019-10-05T00:00:00"/>
    <s v="01-25-0008"/>
    <n v="32"/>
    <n v="11.81"/>
    <n v="11.81"/>
    <n v="32"/>
    <n v="1"/>
    <x v="4"/>
    <d v="2019-10-08T00:00:00"/>
    <s v="Tuesday"/>
    <s v="Weekend"/>
    <n v="0"/>
    <n v="32"/>
  </r>
  <r>
    <d v="2019-10-06T00:00:00"/>
    <s v="01-25-0008"/>
    <n v="32"/>
    <n v="11.81"/>
    <n v="11.81"/>
    <n v="32"/>
    <n v="1"/>
    <x v="5"/>
    <d v="2019-10-09T00:00:00"/>
    <s v="Wednesday"/>
    <s v="Weekend"/>
    <n v="0"/>
    <n v="32"/>
  </r>
  <r>
    <d v="2019-10-10T00:00:00"/>
    <s v="01-25-0008"/>
    <n v="32"/>
    <n v="11.81"/>
    <n v="11.81"/>
    <n v="32"/>
    <n v="1"/>
    <x v="2"/>
    <d v="2019-10-13T00:00:00"/>
    <s v="Sunday"/>
    <s v="Weekday"/>
    <n v="3.2"/>
    <n v="28.8"/>
  </r>
  <r>
    <d v="2019-10-12T00:00:00"/>
    <s v="01-25-0008"/>
    <n v="32"/>
    <n v="11.81"/>
    <n v="23.62"/>
    <n v="64"/>
    <n v="2"/>
    <x v="4"/>
    <d v="2019-10-15T00:00:00"/>
    <s v="Tuesday"/>
    <s v="Weekend"/>
    <n v="0"/>
    <n v="64"/>
  </r>
  <r>
    <d v="2019-10-15T00:00:00"/>
    <s v="01-25-0008"/>
    <n v="32"/>
    <n v="11.81"/>
    <n v="23.62"/>
    <n v="64"/>
    <n v="2"/>
    <x v="0"/>
    <d v="2019-10-18T00:00:00"/>
    <s v="Friday"/>
    <s v="Weekday"/>
    <n v="3.2"/>
    <n v="60.8"/>
  </r>
  <r>
    <d v="2019-10-15T00:00:00"/>
    <s v="01-25-0009-01-12"/>
    <n v="57.24"/>
    <n v="13.3"/>
    <n v="13.3"/>
    <n v="57.24"/>
    <n v="1"/>
    <x v="0"/>
    <d v="2019-10-18T00:00:00"/>
    <s v="Friday"/>
    <s v="Weekday"/>
    <n v="2.8620000000000001"/>
    <n v="54.378"/>
  </r>
  <r>
    <d v="2019-10-03T00:00:00"/>
    <s v="01-27-0301-01-12"/>
    <n v="89"/>
    <n v="13"/>
    <n v="13"/>
    <n v="89"/>
    <n v="1"/>
    <x v="2"/>
    <d v="2019-10-06T00:00:00"/>
    <s v="Sunday"/>
    <s v="Weekday"/>
    <n v="8.9"/>
    <n v="80.099999999999994"/>
  </r>
  <r>
    <d v="2019-10-04T00:00:00"/>
    <s v="01-27-0301-01-12"/>
    <n v="89"/>
    <n v="13"/>
    <n v="13"/>
    <n v="89"/>
    <n v="1"/>
    <x v="3"/>
    <d v="2019-10-07T00:00:00"/>
    <s v="Monday"/>
    <s v="Weekday"/>
    <n v="0"/>
    <n v="89"/>
  </r>
  <r>
    <d v="2019-10-12T00:00:00"/>
    <s v="01-27-0301-01-12"/>
    <n v="89"/>
    <n v="13"/>
    <n v="13"/>
    <n v="89"/>
    <n v="1"/>
    <x v="4"/>
    <d v="2019-10-15T00:00:00"/>
    <s v="Tuesday"/>
    <s v="Weekend"/>
    <n v="0"/>
    <n v="89"/>
  </r>
  <r>
    <d v="2019-10-01T00:00:00"/>
    <s v="01-27-0303-01-12"/>
    <n v="52"/>
    <n v="14.5"/>
    <n v="29"/>
    <n v="104"/>
    <n v="2"/>
    <x v="0"/>
    <d v="2019-10-04T00:00:00"/>
    <s v="Friday"/>
    <s v="Weekday"/>
    <n v="5.2"/>
    <n v="98.8"/>
  </r>
  <r>
    <d v="2019-10-06T00:00:00"/>
    <s v="01-27-0303-01-12"/>
    <n v="52"/>
    <n v="14.5"/>
    <n v="14.5"/>
    <n v="52"/>
    <n v="1"/>
    <x v="5"/>
    <d v="2019-10-09T00:00:00"/>
    <s v="Wednesday"/>
    <s v="Weekend"/>
    <n v="0"/>
    <n v="52"/>
  </r>
  <r>
    <d v="2019-10-10T00:00:00"/>
    <s v="01-27-0303-01-12"/>
    <n v="52"/>
    <n v="14.5"/>
    <n v="14.5"/>
    <n v="52"/>
    <n v="1"/>
    <x v="2"/>
    <d v="2019-10-13T00:00:00"/>
    <s v="Sunday"/>
    <s v="Weekday"/>
    <n v="5.2"/>
    <n v="46.8"/>
  </r>
  <r>
    <d v="2019-10-01T00:00:00"/>
    <s v="01-28-1301-03-12"/>
    <n v="16"/>
    <n v="7.17"/>
    <n v="14.34"/>
    <n v="32"/>
    <n v="2"/>
    <x v="0"/>
    <d v="2019-10-04T00:00:00"/>
    <s v="Friday"/>
    <s v="Weekday"/>
    <n v="1.6"/>
    <n v="30.4"/>
  </r>
  <r>
    <d v="2019-10-02T00:00:00"/>
    <s v="01-28-1301-03-12"/>
    <n v="16"/>
    <n v="7.17"/>
    <n v="28.68"/>
    <n v="64"/>
    <n v="4"/>
    <x v="1"/>
    <d v="2019-10-05T00:00:00"/>
    <s v="Saturday"/>
    <s v="Weekday"/>
    <n v="0"/>
    <n v="64"/>
  </r>
  <r>
    <d v="2019-10-03T00:00:00"/>
    <s v="01-28-1301-03-12"/>
    <n v="16.2"/>
    <n v="7.17"/>
    <n v="57.36"/>
    <n v="129.58000000000001"/>
    <n v="8"/>
    <x v="2"/>
    <d v="2019-10-06T00:00:00"/>
    <s v="Sunday"/>
    <s v="Weekday"/>
    <n v="12.958000000000002"/>
    <n v="116.62200000000001"/>
  </r>
  <r>
    <d v="2019-10-04T00:00:00"/>
    <s v="01-28-1301-03-12"/>
    <n v="16"/>
    <n v="7.17"/>
    <n v="14.34"/>
    <n v="32"/>
    <n v="2"/>
    <x v="3"/>
    <d v="2019-10-07T00:00:00"/>
    <s v="Monday"/>
    <s v="Weekday"/>
    <n v="0"/>
    <n v="32"/>
  </r>
  <r>
    <d v="2019-10-05T00:00:00"/>
    <s v="01-28-1301-03-12"/>
    <n v="16.809999999999999"/>
    <n v="7.17"/>
    <n v="28.68"/>
    <n v="67.239999999999995"/>
    <n v="4"/>
    <x v="4"/>
    <d v="2019-10-08T00:00:00"/>
    <s v="Tuesday"/>
    <s v="Weekend"/>
    <n v="0"/>
    <n v="67.239999999999995"/>
  </r>
  <r>
    <d v="2019-10-06T00:00:00"/>
    <s v="01-28-1301-03-12"/>
    <n v="16"/>
    <n v="7.17"/>
    <n v="28.68"/>
    <n v="64"/>
    <n v="4"/>
    <x v="5"/>
    <d v="2019-10-09T00:00:00"/>
    <s v="Wednesday"/>
    <s v="Weekend"/>
    <n v="0"/>
    <n v="64"/>
  </r>
  <r>
    <d v="2019-10-07T00:00:00"/>
    <s v="01-28-1301-03-12"/>
    <n v="16"/>
    <n v="7.17"/>
    <n v="14.34"/>
    <n v="32"/>
    <n v="2"/>
    <x v="6"/>
    <d v="2019-10-10T00:00:00"/>
    <s v="Thursday"/>
    <s v="Weekend"/>
    <n v="0"/>
    <n v="32"/>
  </r>
  <r>
    <d v="2019-10-08T00:00:00"/>
    <s v="01-28-1301-03-12"/>
    <n v="16"/>
    <n v="7.17"/>
    <n v="21.51"/>
    <n v="48"/>
    <n v="3"/>
    <x v="0"/>
    <d v="2019-10-11T00:00:00"/>
    <s v="Friday"/>
    <s v="Weekday"/>
    <n v="2.4000000000000004"/>
    <n v="45.6"/>
  </r>
  <r>
    <d v="2019-10-09T00:00:00"/>
    <s v="01-28-1301-03-12"/>
    <n v="16.54"/>
    <n v="7.17"/>
    <n v="21.51"/>
    <n v="49.62"/>
    <n v="3"/>
    <x v="1"/>
    <d v="2019-10-12T00:00:00"/>
    <s v="Saturday"/>
    <s v="Weekday"/>
    <n v="0"/>
    <n v="49.62"/>
  </r>
  <r>
    <d v="2019-10-10T00:00:00"/>
    <s v="01-28-1301-03-12"/>
    <n v="16.68"/>
    <n v="7.17"/>
    <n v="35.85"/>
    <n v="83.38"/>
    <n v="5"/>
    <x v="2"/>
    <d v="2019-10-13T00:00:00"/>
    <s v="Sunday"/>
    <s v="Weekday"/>
    <n v="8.3379999999999992"/>
    <n v="75.042000000000002"/>
  </r>
  <r>
    <d v="2019-10-11T00:00:00"/>
    <s v="01-28-1301-03-12"/>
    <n v="16"/>
    <n v="7.17"/>
    <n v="28.68"/>
    <n v="64"/>
    <n v="4"/>
    <x v="3"/>
    <d v="2019-10-14T00:00:00"/>
    <s v="Monday"/>
    <s v="Weekday"/>
    <n v="0"/>
    <n v="64"/>
  </r>
  <r>
    <d v="2019-10-12T00:00:00"/>
    <s v="01-28-1301-03-12"/>
    <n v="16"/>
    <n v="7.17"/>
    <n v="7.17"/>
    <n v="16"/>
    <n v="1"/>
    <x v="4"/>
    <d v="2019-10-15T00:00:00"/>
    <s v="Tuesday"/>
    <s v="Weekend"/>
    <n v="0"/>
    <n v="16"/>
  </r>
  <r>
    <d v="2019-10-13T00:00:00"/>
    <s v="01-28-1301-03-12"/>
    <n v="16"/>
    <n v="7.17"/>
    <n v="14.34"/>
    <n v="32"/>
    <n v="2"/>
    <x v="5"/>
    <d v="2019-10-16T00:00:00"/>
    <s v="Wednesday"/>
    <s v="Weekend"/>
    <n v="0"/>
    <n v="32"/>
  </r>
  <r>
    <d v="2019-10-14T00:00:00"/>
    <s v="01-28-1301-03-12"/>
    <n v="16"/>
    <n v="7.17"/>
    <n v="35.85"/>
    <n v="80"/>
    <n v="5"/>
    <x v="6"/>
    <d v="2019-10-17T00:00:00"/>
    <s v="Thursday"/>
    <s v="Weekend"/>
    <n v="0"/>
    <n v="80"/>
  </r>
  <r>
    <d v="2019-10-15T00:00:00"/>
    <s v="01-28-1301-03-12"/>
    <n v="16.43"/>
    <n v="7.17"/>
    <n v="28.68"/>
    <n v="65.709999999999994"/>
    <n v="4"/>
    <x v="0"/>
    <d v="2019-10-18T00:00:00"/>
    <s v="Friday"/>
    <s v="Weekday"/>
    <n v="3.2854999999999999"/>
    <n v="62.424499999999995"/>
  </r>
  <r>
    <d v="2019-10-02T00:00:00"/>
    <s v="01-29-0002-00-00"/>
    <n v="2"/>
    <n v="0.25"/>
    <n v="0.75"/>
    <n v="6"/>
    <n v="3"/>
    <x v="1"/>
    <d v="2019-10-05T00:00:00"/>
    <s v="Saturday"/>
    <s v="Weekday"/>
    <n v="0"/>
    <n v="6"/>
  </r>
  <r>
    <d v="2019-10-04T00:00:00"/>
    <s v="01-29-0002-00-00"/>
    <n v="5"/>
    <n v="0.25"/>
    <n v="0.25"/>
    <n v="5"/>
    <n v="1"/>
    <x v="3"/>
    <d v="2019-10-07T00:00:00"/>
    <s v="Monday"/>
    <s v="Weekday"/>
    <n v="0"/>
    <n v="5"/>
  </r>
  <r>
    <d v="2019-10-05T00:00:00"/>
    <s v="01-29-0002-00-00"/>
    <n v="5"/>
    <n v="0.25"/>
    <n v="0.5"/>
    <n v="10"/>
    <n v="2"/>
    <x v="4"/>
    <d v="2019-10-08T00:00:00"/>
    <s v="Tuesday"/>
    <s v="Weekend"/>
    <n v="0"/>
    <n v="10"/>
  </r>
  <r>
    <d v="2019-10-11T00:00:00"/>
    <s v="01-29-0002-00-00"/>
    <n v="5"/>
    <n v="0.25"/>
    <n v="0.5"/>
    <n v="10"/>
    <n v="2"/>
    <x v="3"/>
    <d v="2019-10-14T00:00:00"/>
    <s v="Monday"/>
    <s v="Weekday"/>
    <n v="0"/>
    <n v="10"/>
  </r>
  <r>
    <d v="2019-10-13T00:00:00"/>
    <s v="01-29-0002-00-00"/>
    <n v="5"/>
    <n v="0.25"/>
    <n v="0.25"/>
    <n v="5"/>
    <n v="1"/>
    <x v="5"/>
    <d v="2019-10-16T00:00:00"/>
    <s v="Wednesday"/>
    <s v="Weekend"/>
    <n v="0"/>
    <n v="5"/>
  </r>
  <r>
    <d v="2019-10-15T00:00:00"/>
    <s v="01-29-0002-00-00"/>
    <n v="5"/>
    <n v="0.25"/>
    <n v="0.5"/>
    <n v="10"/>
    <n v="2"/>
    <x v="0"/>
    <d v="2019-10-18T00:00:00"/>
    <s v="Friday"/>
    <s v="Weekday"/>
    <n v="0.5"/>
    <n v="9.5"/>
  </r>
  <r>
    <d v="2019-10-01T00:00:00"/>
    <s v="01-29-1301-01-00"/>
    <n v="32"/>
    <n v="5.5"/>
    <n v="5.5"/>
    <n v="32"/>
    <n v="1"/>
    <x v="0"/>
    <d v="2019-10-04T00:00:00"/>
    <s v="Friday"/>
    <s v="Weekday"/>
    <n v="1.6"/>
    <n v="30.4"/>
  </r>
  <r>
    <d v="2019-10-02T00:00:00"/>
    <s v="01-29-1301-01-00"/>
    <n v="32"/>
    <n v="5.5"/>
    <n v="16.5"/>
    <n v="96"/>
    <n v="3"/>
    <x v="1"/>
    <d v="2019-10-05T00:00:00"/>
    <s v="Saturday"/>
    <s v="Weekday"/>
    <n v="0"/>
    <n v="96"/>
  </r>
  <r>
    <d v="2019-10-03T00:00:00"/>
    <s v="01-29-1301-01-00"/>
    <n v="32"/>
    <n v="5.5"/>
    <n v="5.5"/>
    <n v="32"/>
    <n v="1"/>
    <x v="2"/>
    <d v="2019-10-06T00:00:00"/>
    <s v="Sunday"/>
    <s v="Weekday"/>
    <n v="3.2"/>
    <n v="28.8"/>
  </r>
  <r>
    <d v="2019-10-04T00:00:00"/>
    <s v="01-29-1301-01-00"/>
    <n v="32"/>
    <n v="5.5"/>
    <n v="5.5"/>
    <n v="32"/>
    <n v="1"/>
    <x v="3"/>
    <d v="2019-10-07T00:00:00"/>
    <s v="Monday"/>
    <s v="Weekday"/>
    <n v="0"/>
    <n v="32"/>
  </r>
  <r>
    <d v="2019-10-05T00:00:00"/>
    <s v="01-29-1301-01-00"/>
    <n v="32"/>
    <n v="5.5"/>
    <n v="5.5"/>
    <n v="32"/>
    <n v="1"/>
    <x v="4"/>
    <d v="2019-10-08T00:00:00"/>
    <s v="Tuesday"/>
    <s v="Weekend"/>
    <n v="0"/>
    <n v="32"/>
  </r>
  <r>
    <d v="2019-10-07T00:00:00"/>
    <s v="01-29-1301-01-00"/>
    <n v="32"/>
    <n v="5.5"/>
    <n v="5.5"/>
    <n v="32"/>
    <n v="1"/>
    <x v="6"/>
    <d v="2019-10-10T00:00:00"/>
    <s v="Thursday"/>
    <s v="Weekend"/>
    <n v="0"/>
    <n v="32"/>
  </r>
  <r>
    <d v="2019-10-09T00:00:00"/>
    <s v="01-29-1301-01-00"/>
    <n v="32"/>
    <n v="5.5"/>
    <n v="5.5"/>
    <n v="32"/>
    <n v="1"/>
    <x v="1"/>
    <d v="2019-10-12T00:00:00"/>
    <s v="Saturday"/>
    <s v="Weekday"/>
    <n v="0"/>
    <n v="32"/>
  </r>
  <r>
    <d v="2019-10-14T00:00:00"/>
    <s v="01-29-1301-01-00"/>
    <n v="32"/>
    <n v="5.5"/>
    <n v="5.5"/>
    <n v="32"/>
    <n v="1"/>
    <x v="6"/>
    <d v="2019-10-17T00:00:00"/>
    <s v="Thursday"/>
    <s v="Weekend"/>
    <n v="0"/>
    <n v="32"/>
  </r>
  <r>
    <d v="2019-10-15T00:00:00"/>
    <s v="01-29-1301-01-00"/>
    <n v="32"/>
    <n v="5.5"/>
    <n v="16.5"/>
    <n v="96"/>
    <n v="3"/>
    <x v="0"/>
    <d v="2019-10-18T00:00:00"/>
    <s v="Friday"/>
    <s v="Weekday"/>
    <n v="4.8000000000000007"/>
    <n v="91.2"/>
  </r>
  <r>
    <d v="2019-10-04T00:00:00"/>
    <s v="01-29-1303"/>
    <n v="11"/>
    <n v="2.6"/>
    <n v="5.2"/>
    <n v="22"/>
    <n v="2"/>
    <x v="3"/>
    <d v="2019-10-07T00:00:00"/>
    <s v="Monday"/>
    <s v="Weekday"/>
    <n v="0"/>
    <n v="22"/>
  </r>
  <r>
    <d v="2019-10-06T00:00:00"/>
    <s v="01-29-1303"/>
    <n v="11"/>
    <n v="2.6"/>
    <n v="2.6"/>
    <n v="11"/>
    <n v="1"/>
    <x v="5"/>
    <d v="2019-10-09T00:00:00"/>
    <s v="Wednesday"/>
    <s v="Weekend"/>
    <n v="0"/>
    <n v="11"/>
  </r>
  <r>
    <d v="2019-10-09T00:00:00"/>
    <s v="01-29-1303"/>
    <n v="11"/>
    <n v="2.6"/>
    <n v="2.6"/>
    <n v="11"/>
    <n v="1"/>
    <x v="1"/>
    <d v="2019-10-12T00:00:00"/>
    <s v="Saturday"/>
    <s v="Weekday"/>
    <n v="0"/>
    <n v="11"/>
  </r>
  <r>
    <d v="2019-10-14T00:00:00"/>
    <s v="01-29-1303"/>
    <n v="11.13"/>
    <n v="2.58"/>
    <n v="28.35"/>
    <n v="122.48"/>
    <n v="11"/>
    <x v="6"/>
    <d v="2019-10-17T00:00:00"/>
    <s v="Thursday"/>
    <s v="Weekend"/>
    <n v="0"/>
    <n v="122.48"/>
  </r>
  <r>
    <d v="2019-10-06T00:00:00"/>
    <s v="01-29-1304-01-00"/>
    <n v="8"/>
    <n v="2.1"/>
    <n v="2.1"/>
    <n v="8"/>
    <n v="1"/>
    <x v="5"/>
    <d v="2019-10-09T00:00:00"/>
    <s v="Wednesday"/>
    <s v="Weekend"/>
    <n v="0"/>
    <n v="8"/>
  </r>
  <r>
    <d v="2019-10-13T00:00:00"/>
    <s v="01-29-1304-01-00"/>
    <n v="8"/>
    <n v="2.1"/>
    <n v="2.1"/>
    <n v="8"/>
    <n v="1"/>
    <x v="5"/>
    <d v="2019-10-16T00:00:00"/>
    <s v="Wednesday"/>
    <s v="Weekend"/>
    <n v="0"/>
    <n v="8"/>
  </r>
  <r>
    <d v="2019-10-14T00:00:00"/>
    <s v="01-29-1304-01-00"/>
    <n v="8"/>
    <n v="2.1"/>
    <n v="8.4"/>
    <n v="32"/>
    <n v="4"/>
    <x v="6"/>
    <d v="2019-10-17T00:00:00"/>
    <s v="Thursday"/>
    <s v="Weekend"/>
    <n v="0"/>
    <n v="32"/>
  </r>
  <r>
    <d v="2019-10-01T00:00:00"/>
    <s v="01-31-0101-01-00"/>
    <n v="20.64"/>
    <n v="7.94"/>
    <n v="7.94"/>
    <n v="20.64"/>
    <n v="1"/>
    <x v="0"/>
    <d v="2019-10-04T00:00:00"/>
    <s v="Friday"/>
    <s v="Weekday"/>
    <n v="1.032"/>
    <n v="19.608000000000001"/>
  </r>
  <r>
    <d v="2019-10-02T00:00:00"/>
    <s v="01-31-0101-01-00"/>
    <n v="20"/>
    <n v="7.94"/>
    <n v="15.88"/>
    <n v="40"/>
    <n v="2"/>
    <x v="1"/>
    <d v="2019-10-05T00:00:00"/>
    <s v="Saturday"/>
    <s v="Weekday"/>
    <n v="0"/>
    <n v="40"/>
  </r>
  <r>
    <d v="2019-10-03T00:00:00"/>
    <s v="01-31-0101-01-00"/>
    <n v="13.33"/>
    <n v="7.94"/>
    <n v="23.82"/>
    <n v="40"/>
    <n v="3"/>
    <x v="2"/>
    <d v="2019-10-06T00:00:00"/>
    <s v="Sunday"/>
    <s v="Weekday"/>
    <n v="4"/>
    <n v="36"/>
  </r>
  <r>
    <d v="2019-10-04T00:00:00"/>
    <s v="01-31-0101-01-00"/>
    <n v="20"/>
    <n v="7.94"/>
    <n v="7.94"/>
    <n v="20"/>
    <n v="1"/>
    <x v="3"/>
    <d v="2019-10-07T00:00:00"/>
    <s v="Monday"/>
    <s v="Weekday"/>
    <n v="0"/>
    <n v="20"/>
  </r>
  <r>
    <d v="2019-10-05T00:00:00"/>
    <s v="01-31-0101-01-00"/>
    <n v="20"/>
    <n v="7.94"/>
    <n v="7.94"/>
    <n v="20"/>
    <n v="1"/>
    <x v="4"/>
    <d v="2019-10-08T00:00:00"/>
    <s v="Tuesday"/>
    <s v="Weekend"/>
    <n v="0"/>
    <n v="20"/>
  </r>
  <r>
    <d v="2019-10-06T00:00:00"/>
    <s v="01-31-0101-01-00"/>
    <n v="20"/>
    <n v="7.94"/>
    <n v="15.88"/>
    <n v="40"/>
    <n v="2"/>
    <x v="5"/>
    <d v="2019-10-09T00:00:00"/>
    <s v="Wednesday"/>
    <s v="Weekend"/>
    <n v="0"/>
    <n v="40"/>
  </r>
  <r>
    <d v="2019-10-07T00:00:00"/>
    <s v="01-31-0101-01-00"/>
    <n v="20"/>
    <n v="7.94"/>
    <n v="7.94"/>
    <n v="20"/>
    <n v="1"/>
    <x v="6"/>
    <d v="2019-10-10T00:00:00"/>
    <s v="Thursday"/>
    <s v="Weekend"/>
    <n v="0"/>
    <n v="20"/>
  </r>
  <r>
    <d v="2019-10-08T00:00:00"/>
    <s v="01-31-0101-01-00"/>
    <n v="20"/>
    <n v="7.94"/>
    <n v="15.88"/>
    <n v="40"/>
    <n v="2"/>
    <x v="0"/>
    <d v="2019-10-11T00:00:00"/>
    <s v="Friday"/>
    <s v="Weekday"/>
    <n v="2"/>
    <n v="38"/>
  </r>
  <r>
    <d v="2019-10-09T00:00:00"/>
    <s v="01-31-0101-01-00"/>
    <n v="20"/>
    <n v="7.94"/>
    <n v="23.82"/>
    <n v="60"/>
    <n v="3"/>
    <x v="1"/>
    <d v="2019-10-12T00:00:00"/>
    <s v="Saturday"/>
    <s v="Weekday"/>
    <n v="0"/>
    <n v="60"/>
  </r>
  <r>
    <d v="2019-10-10T00:00:00"/>
    <s v="01-31-0101-01-00"/>
    <n v="20.96"/>
    <n v="7.94"/>
    <n v="23.82"/>
    <n v="62.88"/>
    <n v="3"/>
    <x v="2"/>
    <d v="2019-10-13T00:00:00"/>
    <s v="Sunday"/>
    <s v="Weekday"/>
    <n v="6.2880000000000003"/>
    <n v="56.591999999999999"/>
  </r>
  <r>
    <d v="2019-10-11T00:00:00"/>
    <s v="01-31-0101-01-00"/>
    <n v="21.45"/>
    <n v="7.94"/>
    <n v="31.76"/>
    <n v="85.8"/>
    <n v="4"/>
    <x v="3"/>
    <d v="2019-10-14T00:00:00"/>
    <s v="Monday"/>
    <s v="Weekday"/>
    <n v="0"/>
    <n v="85.8"/>
  </r>
  <r>
    <d v="2019-10-12T00:00:00"/>
    <s v="01-31-0101-01-00"/>
    <n v="20"/>
    <n v="7.94"/>
    <n v="15.88"/>
    <n v="40"/>
    <n v="2"/>
    <x v="4"/>
    <d v="2019-10-15T00:00:00"/>
    <s v="Tuesday"/>
    <s v="Weekend"/>
    <n v="0"/>
    <n v="40"/>
  </r>
  <r>
    <d v="2019-10-13T00:00:00"/>
    <s v="01-31-0101-01-00"/>
    <n v="20"/>
    <n v="7.94"/>
    <n v="15.88"/>
    <n v="40"/>
    <n v="2"/>
    <x v="5"/>
    <d v="2019-10-16T00:00:00"/>
    <s v="Wednesday"/>
    <s v="Weekend"/>
    <n v="0"/>
    <n v="40"/>
  </r>
  <r>
    <d v="2019-10-14T00:00:00"/>
    <s v="01-31-0101-01-00"/>
    <n v="21.16"/>
    <n v="7.94"/>
    <n v="39.700000000000003"/>
    <n v="105.78"/>
    <n v="5"/>
    <x v="6"/>
    <d v="2019-10-17T00:00:00"/>
    <s v="Thursday"/>
    <s v="Weekend"/>
    <n v="0"/>
    <n v="105.78"/>
  </r>
  <r>
    <d v="2019-10-01T00:00:00"/>
    <s v="01-31-0103-01-00"/>
    <n v="20"/>
    <n v="4.5"/>
    <n v="9"/>
    <n v="40"/>
    <n v="2"/>
    <x v="0"/>
    <d v="2019-10-04T00:00:00"/>
    <s v="Friday"/>
    <s v="Weekday"/>
    <n v="2"/>
    <n v="38"/>
  </r>
  <r>
    <d v="2019-10-02T00:00:00"/>
    <s v="01-31-0103-01-00"/>
    <n v="20"/>
    <n v="4.5"/>
    <n v="4.5"/>
    <n v="20"/>
    <n v="1"/>
    <x v="1"/>
    <d v="2019-10-05T00:00:00"/>
    <s v="Saturday"/>
    <s v="Weekday"/>
    <n v="0"/>
    <n v="20"/>
  </r>
  <r>
    <d v="2019-10-03T00:00:00"/>
    <s v="01-31-0103-01-00"/>
    <n v="13.33"/>
    <n v="4.5"/>
    <n v="13.5"/>
    <n v="40"/>
    <n v="3"/>
    <x v="2"/>
    <d v="2019-10-06T00:00:00"/>
    <s v="Sunday"/>
    <s v="Weekday"/>
    <n v="4"/>
    <n v="36"/>
  </r>
  <r>
    <d v="2019-10-05T00:00:00"/>
    <s v="01-31-0103-01-00"/>
    <n v="20"/>
    <n v="4.5"/>
    <n v="9"/>
    <n v="40"/>
    <n v="2"/>
    <x v="4"/>
    <d v="2019-10-08T00:00:00"/>
    <s v="Tuesday"/>
    <s v="Weekend"/>
    <n v="0"/>
    <n v="40"/>
  </r>
  <r>
    <d v="2019-10-06T00:00:00"/>
    <s v="01-31-0103-01-00"/>
    <n v="20"/>
    <n v="4.5"/>
    <n v="9"/>
    <n v="40"/>
    <n v="2"/>
    <x v="5"/>
    <d v="2019-10-09T00:00:00"/>
    <s v="Wednesday"/>
    <s v="Weekend"/>
    <n v="0"/>
    <n v="40"/>
  </r>
  <r>
    <d v="2019-10-08T00:00:00"/>
    <s v="01-31-0103-01-00"/>
    <n v="20"/>
    <n v="4.5"/>
    <n v="13.5"/>
    <n v="60"/>
    <n v="3"/>
    <x v="0"/>
    <d v="2019-10-11T00:00:00"/>
    <s v="Friday"/>
    <s v="Weekday"/>
    <n v="3"/>
    <n v="57"/>
  </r>
  <r>
    <d v="2019-10-09T00:00:00"/>
    <s v="01-31-0103-01-00"/>
    <n v="20"/>
    <n v="4.5"/>
    <n v="13.5"/>
    <n v="60"/>
    <n v="3"/>
    <x v="1"/>
    <d v="2019-10-12T00:00:00"/>
    <s v="Saturday"/>
    <s v="Weekday"/>
    <n v="0"/>
    <n v="60"/>
  </r>
  <r>
    <d v="2019-10-10T00:00:00"/>
    <s v="01-31-0103-01-00"/>
    <n v="20"/>
    <n v="4.5"/>
    <n v="4.5"/>
    <n v="20"/>
    <n v="1"/>
    <x v="2"/>
    <d v="2019-10-13T00:00:00"/>
    <s v="Sunday"/>
    <s v="Weekday"/>
    <n v="2"/>
    <n v="18"/>
  </r>
  <r>
    <d v="2019-10-11T00:00:00"/>
    <s v="01-31-0103-01-00"/>
    <n v="20"/>
    <n v="4.5"/>
    <n v="4.5"/>
    <n v="20"/>
    <n v="1"/>
    <x v="3"/>
    <d v="2019-10-14T00:00:00"/>
    <s v="Monday"/>
    <s v="Weekday"/>
    <n v="0"/>
    <n v="20"/>
  </r>
  <r>
    <d v="2019-10-12T00:00:00"/>
    <s v="01-31-0103-01-00"/>
    <n v="20"/>
    <n v="4.5"/>
    <n v="4.5"/>
    <n v="20"/>
    <n v="1"/>
    <x v="4"/>
    <d v="2019-10-15T00:00:00"/>
    <s v="Tuesday"/>
    <s v="Weekend"/>
    <n v="0"/>
    <n v="20"/>
  </r>
  <r>
    <d v="2019-10-13T00:00:00"/>
    <s v="01-31-0103-01-00"/>
    <n v="22.91"/>
    <n v="4.5"/>
    <n v="4.5"/>
    <n v="22.91"/>
    <n v="1"/>
    <x v="5"/>
    <d v="2019-10-16T00:00:00"/>
    <s v="Wednesday"/>
    <s v="Weekend"/>
    <n v="0"/>
    <n v="22.91"/>
  </r>
  <r>
    <d v="2019-10-14T00:00:00"/>
    <s v="01-31-0103-01-00"/>
    <n v="20"/>
    <n v="4.5"/>
    <n v="9"/>
    <n v="40"/>
    <n v="2"/>
    <x v="6"/>
    <d v="2019-10-17T00:00:00"/>
    <s v="Thursday"/>
    <s v="Weekend"/>
    <n v="0"/>
    <n v="40"/>
  </r>
  <r>
    <d v="2019-10-15T00:00:00"/>
    <s v="01-31-0103-01-00"/>
    <n v="20"/>
    <n v="4.5"/>
    <n v="9"/>
    <n v="40"/>
    <n v="2"/>
    <x v="0"/>
    <d v="2019-10-18T00:00:00"/>
    <s v="Friday"/>
    <s v="Weekday"/>
    <n v="2"/>
    <n v="38"/>
  </r>
  <r>
    <d v="2019-10-01T00:00:00"/>
    <s v="01-31-0104-01-00"/>
    <n v="25"/>
    <n v="6.2"/>
    <n v="6.2"/>
    <n v="25"/>
    <n v="1"/>
    <x v="0"/>
    <d v="2019-10-04T00:00:00"/>
    <s v="Friday"/>
    <s v="Weekday"/>
    <n v="1.25"/>
    <n v="23.75"/>
  </r>
  <r>
    <d v="2019-10-02T00:00:00"/>
    <s v="01-31-0104-01-00"/>
    <n v="25"/>
    <n v="6.2"/>
    <n v="12.4"/>
    <n v="50"/>
    <n v="2"/>
    <x v="1"/>
    <d v="2019-10-05T00:00:00"/>
    <s v="Saturday"/>
    <s v="Weekday"/>
    <n v="0"/>
    <n v="50"/>
  </r>
  <r>
    <d v="2019-10-04T00:00:00"/>
    <s v="01-31-0104-01-00"/>
    <n v="25"/>
    <n v="6.2"/>
    <n v="6.2"/>
    <n v="25"/>
    <n v="1"/>
    <x v="3"/>
    <d v="2019-10-07T00:00:00"/>
    <s v="Monday"/>
    <s v="Weekday"/>
    <n v="0"/>
    <n v="25"/>
  </r>
  <r>
    <d v="2019-10-05T00:00:00"/>
    <s v="01-31-0104-01-00"/>
    <n v="25"/>
    <n v="6.2"/>
    <n v="18.600000000000001"/>
    <n v="75"/>
    <n v="3"/>
    <x v="4"/>
    <d v="2019-10-08T00:00:00"/>
    <s v="Tuesday"/>
    <s v="Weekend"/>
    <n v="0"/>
    <n v="75"/>
  </r>
  <r>
    <d v="2019-10-06T00:00:00"/>
    <s v="01-31-0104-01-00"/>
    <n v="25"/>
    <n v="6.2"/>
    <n v="24.8"/>
    <n v="100"/>
    <n v="4"/>
    <x v="5"/>
    <d v="2019-10-09T00:00:00"/>
    <s v="Wednesday"/>
    <s v="Weekend"/>
    <n v="0"/>
    <n v="100"/>
  </r>
  <r>
    <d v="2019-10-07T00:00:00"/>
    <s v="01-31-0104-01-00"/>
    <n v="25"/>
    <n v="6.2"/>
    <n v="12.4"/>
    <n v="50"/>
    <n v="2"/>
    <x v="6"/>
    <d v="2019-10-10T00:00:00"/>
    <s v="Thursday"/>
    <s v="Weekend"/>
    <n v="0"/>
    <n v="50"/>
  </r>
  <r>
    <d v="2019-10-08T00:00:00"/>
    <s v="01-31-0104-01-00"/>
    <n v="25"/>
    <n v="6.2"/>
    <n v="12.4"/>
    <n v="50"/>
    <n v="2"/>
    <x v="0"/>
    <d v="2019-10-11T00:00:00"/>
    <s v="Friday"/>
    <s v="Weekday"/>
    <n v="2.5"/>
    <n v="47.5"/>
  </r>
  <r>
    <d v="2019-10-09T00:00:00"/>
    <s v="01-31-0104-01-00"/>
    <n v="25"/>
    <n v="6.2"/>
    <n v="12.4"/>
    <n v="50"/>
    <n v="2"/>
    <x v="1"/>
    <d v="2019-10-12T00:00:00"/>
    <s v="Saturday"/>
    <s v="Weekday"/>
    <n v="0"/>
    <n v="50"/>
  </r>
  <r>
    <d v="2019-10-11T00:00:00"/>
    <s v="01-31-0104-01-00"/>
    <n v="25"/>
    <n v="6.2"/>
    <n v="18.600000000000001"/>
    <n v="75"/>
    <n v="3"/>
    <x v="3"/>
    <d v="2019-10-14T00:00:00"/>
    <s v="Monday"/>
    <s v="Weekday"/>
    <n v="0"/>
    <n v="75"/>
  </r>
  <r>
    <d v="2019-10-12T00:00:00"/>
    <s v="01-31-0104-01-00"/>
    <n v="25"/>
    <n v="6.2"/>
    <n v="6.2"/>
    <n v="25"/>
    <n v="1"/>
    <x v="4"/>
    <d v="2019-10-15T00:00:00"/>
    <s v="Tuesday"/>
    <s v="Weekend"/>
    <n v="0"/>
    <n v="25"/>
  </r>
  <r>
    <d v="2019-10-15T00:00:00"/>
    <s v="01-31-0104-01-00"/>
    <n v="25"/>
    <n v="6.2"/>
    <n v="6.2"/>
    <n v="25"/>
    <n v="1"/>
    <x v="0"/>
    <d v="2019-10-18T00:00:00"/>
    <s v="Friday"/>
    <s v="Weekday"/>
    <n v="1.25"/>
    <n v="23.75"/>
  </r>
  <r>
    <d v="2019-10-01T00:00:00"/>
    <s v="01-31-0105-01-00"/>
    <n v="15.48"/>
    <n v="6.6"/>
    <n v="6.6"/>
    <n v="15.48"/>
    <n v="1"/>
    <x v="0"/>
    <d v="2019-10-04T00:00:00"/>
    <s v="Friday"/>
    <s v="Weekday"/>
    <n v="0.77400000000000002"/>
    <n v="14.706"/>
  </r>
  <r>
    <d v="2019-10-02T00:00:00"/>
    <s v="01-31-0105-01-00"/>
    <n v="10"/>
    <n v="6.6"/>
    <n v="19.8"/>
    <n v="30"/>
    <n v="3"/>
    <x v="1"/>
    <d v="2019-10-05T00:00:00"/>
    <s v="Saturday"/>
    <s v="Weekday"/>
    <n v="0"/>
    <n v="30"/>
  </r>
  <r>
    <d v="2019-10-03T00:00:00"/>
    <s v="01-31-0105-01-00"/>
    <n v="16.29"/>
    <n v="6.6"/>
    <n v="13.2"/>
    <n v="32.58"/>
    <n v="2"/>
    <x v="2"/>
    <d v="2019-10-06T00:00:00"/>
    <s v="Sunday"/>
    <s v="Weekday"/>
    <n v="3.258"/>
    <n v="29.321999999999999"/>
  </r>
  <r>
    <d v="2019-10-05T00:00:00"/>
    <s v="01-31-0105-01-00"/>
    <n v="15"/>
    <n v="6.6"/>
    <n v="19.8"/>
    <n v="45"/>
    <n v="3"/>
    <x v="4"/>
    <d v="2019-10-08T00:00:00"/>
    <s v="Tuesday"/>
    <s v="Weekend"/>
    <n v="0"/>
    <n v="45"/>
  </r>
  <r>
    <d v="2019-10-07T00:00:00"/>
    <s v="01-31-0105-01-00"/>
    <n v="15"/>
    <n v="6.6"/>
    <n v="6.6"/>
    <n v="15"/>
    <n v="1"/>
    <x v="6"/>
    <d v="2019-10-10T00:00:00"/>
    <s v="Thursday"/>
    <s v="Weekend"/>
    <n v="0"/>
    <n v="15"/>
  </r>
  <r>
    <d v="2019-10-08T00:00:00"/>
    <s v="01-31-0105-01-00"/>
    <n v="15"/>
    <n v="6.6"/>
    <n v="6.6"/>
    <n v="15"/>
    <n v="1"/>
    <x v="0"/>
    <d v="2019-10-11T00:00:00"/>
    <s v="Friday"/>
    <s v="Weekday"/>
    <n v="0.75"/>
    <n v="14.25"/>
  </r>
  <r>
    <d v="2019-10-09T00:00:00"/>
    <s v="01-31-0105-01-00"/>
    <n v="15"/>
    <n v="6.6"/>
    <n v="19.8"/>
    <n v="45"/>
    <n v="3"/>
    <x v="1"/>
    <d v="2019-10-12T00:00:00"/>
    <s v="Saturday"/>
    <s v="Weekday"/>
    <n v="0"/>
    <n v="45"/>
  </r>
  <r>
    <d v="2019-10-11T00:00:00"/>
    <s v="01-31-0105-01-00"/>
    <n v="15"/>
    <n v="6.6"/>
    <n v="33"/>
    <n v="75"/>
    <n v="5"/>
    <x v="3"/>
    <d v="2019-10-14T00:00:00"/>
    <s v="Monday"/>
    <s v="Weekday"/>
    <n v="0"/>
    <n v="75"/>
  </r>
  <r>
    <d v="2019-10-12T00:00:00"/>
    <s v="01-31-0105-01-00"/>
    <n v="15"/>
    <n v="6.6"/>
    <n v="13.2"/>
    <n v="30"/>
    <n v="2"/>
    <x v="4"/>
    <d v="2019-10-15T00:00:00"/>
    <s v="Tuesday"/>
    <s v="Weekend"/>
    <n v="0"/>
    <n v="30"/>
  </r>
  <r>
    <d v="2019-10-13T00:00:00"/>
    <s v="01-31-0105-01-00"/>
    <n v="15.63"/>
    <n v="6.6"/>
    <n v="6.6"/>
    <n v="15.63"/>
    <n v="1"/>
    <x v="5"/>
    <d v="2019-10-16T00:00:00"/>
    <s v="Wednesday"/>
    <s v="Weekend"/>
    <n v="0"/>
    <n v="15.63"/>
  </r>
  <r>
    <d v="2019-10-14T00:00:00"/>
    <s v="01-31-0105-01-00"/>
    <n v="15.2"/>
    <n v="6.6"/>
    <n v="19.8"/>
    <n v="45.61"/>
    <n v="3"/>
    <x v="6"/>
    <d v="2019-10-17T00:00:00"/>
    <s v="Thursday"/>
    <s v="Weekend"/>
    <n v="0"/>
    <n v="45.61"/>
  </r>
  <r>
    <d v="2019-10-15T00:00:00"/>
    <s v="01-31-0105-01-00"/>
    <n v="15"/>
    <n v="6.6"/>
    <n v="13.2"/>
    <n v="30"/>
    <n v="2"/>
    <x v="0"/>
    <d v="2019-10-18T00:00:00"/>
    <s v="Friday"/>
    <s v="Weekday"/>
    <n v="1.5"/>
    <n v="28.5"/>
  </r>
  <r>
    <d v="2019-10-01T00:00:00"/>
    <s v="01-31-0106-01-00"/>
    <n v="25"/>
    <n v="6.8"/>
    <n v="13.6"/>
    <n v="50"/>
    <n v="2"/>
    <x v="0"/>
    <d v="2019-10-04T00:00:00"/>
    <s v="Friday"/>
    <s v="Weekday"/>
    <n v="2.5"/>
    <n v="47.5"/>
  </r>
  <r>
    <d v="2019-10-03T00:00:00"/>
    <s v="01-31-0106-01-00"/>
    <n v="25"/>
    <n v="6.8"/>
    <n v="13.6"/>
    <n v="50"/>
    <n v="2"/>
    <x v="2"/>
    <d v="2019-10-06T00:00:00"/>
    <s v="Sunday"/>
    <s v="Weekday"/>
    <n v="5"/>
    <n v="45"/>
  </r>
  <r>
    <d v="2019-10-05T00:00:00"/>
    <s v="01-31-0106-01-00"/>
    <n v="25"/>
    <n v="6.8"/>
    <n v="6.8"/>
    <n v="25"/>
    <n v="1"/>
    <x v="4"/>
    <d v="2019-10-08T00:00:00"/>
    <s v="Tuesday"/>
    <s v="Weekend"/>
    <n v="0"/>
    <n v="25"/>
  </r>
  <r>
    <d v="2019-10-06T00:00:00"/>
    <s v="01-31-0106-01-00"/>
    <n v="25"/>
    <n v="6.8"/>
    <n v="13.6"/>
    <n v="50"/>
    <n v="2"/>
    <x v="5"/>
    <d v="2019-10-09T00:00:00"/>
    <s v="Wednesday"/>
    <s v="Weekend"/>
    <n v="0"/>
    <n v="50"/>
  </r>
  <r>
    <d v="2019-10-07T00:00:00"/>
    <s v="01-31-0106-01-00"/>
    <n v="25"/>
    <n v="6.8"/>
    <n v="13.6"/>
    <n v="50"/>
    <n v="2"/>
    <x v="6"/>
    <d v="2019-10-10T00:00:00"/>
    <s v="Thursday"/>
    <s v="Weekend"/>
    <n v="0"/>
    <n v="50"/>
  </r>
  <r>
    <d v="2019-10-08T00:00:00"/>
    <s v="01-31-0106-01-00"/>
    <n v="25"/>
    <n v="6.8"/>
    <n v="13.6"/>
    <n v="50"/>
    <n v="2"/>
    <x v="0"/>
    <d v="2019-10-11T00:00:00"/>
    <s v="Friday"/>
    <s v="Weekday"/>
    <n v="2.5"/>
    <n v="47.5"/>
  </r>
  <r>
    <d v="2019-10-09T00:00:00"/>
    <s v="01-31-0106-01-00"/>
    <n v="25"/>
    <n v="6.8"/>
    <n v="13.6"/>
    <n v="50"/>
    <n v="2"/>
    <x v="1"/>
    <d v="2019-10-12T00:00:00"/>
    <s v="Saturday"/>
    <s v="Weekday"/>
    <n v="0"/>
    <n v="50"/>
  </r>
  <r>
    <d v="2019-10-10T00:00:00"/>
    <s v="01-31-0106-01-00"/>
    <n v="25"/>
    <n v="6.8"/>
    <n v="20.399999999999999"/>
    <n v="75"/>
    <n v="3"/>
    <x v="2"/>
    <d v="2019-10-13T00:00:00"/>
    <s v="Sunday"/>
    <s v="Weekday"/>
    <n v="7.5"/>
    <n v="67.5"/>
  </r>
  <r>
    <d v="2019-10-11T00:00:00"/>
    <s v="01-31-0106-01-00"/>
    <n v="25"/>
    <n v="6.8"/>
    <n v="13.6"/>
    <n v="50"/>
    <n v="2"/>
    <x v="3"/>
    <d v="2019-10-14T00:00:00"/>
    <s v="Monday"/>
    <s v="Weekday"/>
    <n v="0"/>
    <n v="50"/>
  </r>
  <r>
    <d v="2019-10-12T00:00:00"/>
    <s v="01-31-0106-01-00"/>
    <n v="25"/>
    <n v="6.8"/>
    <n v="13.6"/>
    <n v="50"/>
    <n v="2"/>
    <x v="4"/>
    <d v="2019-10-15T00:00:00"/>
    <s v="Tuesday"/>
    <s v="Weekend"/>
    <n v="0"/>
    <n v="50"/>
  </r>
  <r>
    <d v="2019-10-13T00:00:00"/>
    <s v="01-31-0106-01-00"/>
    <n v="25"/>
    <n v="6.8"/>
    <n v="13.6"/>
    <n v="50"/>
    <n v="2"/>
    <x v="5"/>
    <d v="2019-10-16T00:00:00"/>
    <s v="Wednesday"/>
    <s v="Weekend"/>
    <n v="0"/>
    <n v="50"/>
  </r>
  <r>
    <d v="2019-10-14T00:00:00"/>
    <s v="01-31-0106-01-00"/>
    <n v="25"/>
    <n v="6.8"/>
    <n v="6.8"/>
    <n v="25"/>
    <n v="1"/>
    <x v="6"/>
    <d v="2019-10-17T00:00:00"/>
    <s v="Thursday"/>
    <s v="Weekend"/>
    <n v="0"/>
    <n v="25"/>
  </r>
  <r>
    <d v="2019-10-15T00:00:00"/>
    <s v="01-31-0106-01-00"/>
    <n v="25"/>
    <n v="6.8"/>
    <n v="27.2"/>
    <n v="100"/>
    <n v="4"/>
    <x v="0"/>
    <d v="2019-10-18T00:00:00"/>
    <s v="Friday"/>
    <s v="Weekday"/>
    <n v="5"/>
    <n v="95"/>
  </r>
  <r>
    <d v="2019-10-04T00:00:00"/>
    <s v="01-31-0107-01-12"/>
    <n v="69"/>
    <n v="20.059999999999999"/>
    <n v="20.059999999999999"/>
    <n v="69"/>
    <n v="1"/>
    <x v="3"/>
    <d v="2019-10-07T00:00:00"/>
    <s v="Monday"/>
    <s v="Weekday"/>
    <n v="0"/>
    <n v="69"/>
  </r>
  <r>
    <d v="2019-10-05T00:00:00"/>
    <s v="01-31-0107-01-12"/>
    <n v="69"/>
    <n v="20.059999999999999"/>
    <n v="20.059999999999999"/>
    <n v="69"/>
    <n v="1"/>
    <x v="4"/>
    <d v="2019-10-08T00:00:00"/>
    <s v="Tuesday"/>
    <s v="Weekend"/>
    <n v="0"/>
    <n v="69"/>
  </r>
  <r>
    <d v="2019-10-06T00:00:00"/>
    <s v="01-31-0107-01-12"/>
    <n v="69"/>
    <n v="20.059999999999999"/>
    <n v="80.239999999999995"/>
    <n v="276"/>
    <n v="4"/>
    <x v="5"/>
    <d v="2019-10-09T00:00:00"/>
    <s v="Wednesday"/>
    <s v="Weekend"/>
    <n v="0"/>
    <n v="276"/>
  </r>
  <r>
    <d v="2019-10-08T00:00:00"/>
    <s v="01-31-0107-01-12"/>
    <n v="69"/>
    <n v="20.059999999999999"/>
    <n v="20.059999999999999"/>
    <n v="69"/>
    <n v="1"/>
    <x v="0"/>
    <d v="2019-10-11T00:00:00"/>
    <s v="Friday"/>
    <s v="Weekday"/>
    <n v="3.45"/>
    <n v="65.55"/>
  </r>
  <r>
    <d v="2019-10-11T00:00:00"/>
    <s v="01-31-0107-01-12"/>
    <n v="69"/>
    <n v="20.059999999999999"/>
    <n v="20.059999999999999"/>
    <n v="69"/>
    <n v="1"/>
    <x v="3"/>
    <d v="2019-10-14T00:00:00"/>
    <s v="Monday"/>
    <s v="Weekday"/>
    <n v="0"/>
    <n v="69"/>
  </r>
  <r>
    <d v="2019-10-15T00:00:00"/>
    <s v="01-31-0107-01-12"/>
    <n v="69"/>
    <n v="20.059999999999999"/>
    <n v="20.059999999999999"/>
    <n v="69"/>
    <n v="1"/>
    <x v="0"/>
    <d v="2019-10-18T00:00:00"/>
    <s v="Friday"/>
    <s v="Weekday"/>
    <n v="3.45"/>
    <n v="65.55"/>
  </r>
  <r>
    <d v="2019-10-01T00:00:00"/>
    <s v="01-31-0108-01-00"/>
    <n v="22"/>
    <n v="5.25"/>
    <n v="5.25"/>
    <n v="22"/>
    <n v="1"/>
    <x v="0"/>
    <d v="2019-10-04T00:00:00"/>
    <s v="Friday"/>
    <s v="Weekday"/>
    <n v="1.1000000000000001"/>
    <n v="20.9"/>
  </r>
  <r>
    <d v="2019-10-03T00:00:00"/>
    <s v="01-31-0108-01-00"/>
    <n v="22"/>
    <n v="5.25"/>
    <n v="10.5"/>
    <n v="44"/>
    <n v="2"/>
    <x v="2"/>
    <d v="2019-10-06T00:00:00"/>
    <s v="Sunday"/>
    <s v="Weekday"/>
    <n v="4.4000000000000004"/>
    <n v="39.6"/>
  </r>
  <r>
    <d v="2019-10-04T00:00:00"/>
    <s v="01-31-0108-01-00"/>
    <n v="22"/>
    <n v="5.25"/>
    <n v="5.25"/>
    <n v="22"/>
    <n v="1"/>
    <x v="3"/>
    <d v="2019-10-07T00:00:00"/>
    <s v="Monday"/>
    <s v="Weekday"/>
    <n v="0"/>
    <n v="22"/>
  </r>
  <r>
    <d v="2019-10-05T00:00:00"/>
    <s v="01-31-0108-01-00"/>
    <n v="22"/>
    <n v="5.25"/>
    <n v="10.5"/>
    <n v="44"/>
    <n v="2"/>
    <x v="4"/>
    <d v="2019-10-08T00:00:00"/>
    <s v="Tuesday"/>
    <s v="Weekend"/>
    <n v="0"/>
    <n v="44"/>
  </r>
  <r>
    <d v="2019-10-06T00:00:00"/>
    <s v="01-31-0108-01-00"/>
    <n v="22"/>
    <n v="5.25"/>
    <n v="5.25"/>
    <n v="22"/>
    <n v="1"/>
    <x v="5"/>
    <d v="2019-10-09T00:00:00"/>
    <s v="Wednesday"/>
    <s v="Weekend"/>
    <n v="0"/>
    <n v="22"/>
  </r>
  <r>
    <d v="2019-10-08T00:00:00"/>
    <s v="01-31-0108-01-00"/>
    <n v="22"/>
    <n v="5.25"/>
    <n v="10.5"/>
    <n v="44"/>
    <n v="2"/>
    <x v="0"/>
    <d v="2019-10-11T00:00:00"/>
    <s v="Friday"/>
    <s v="Weekday"/>
    <n v="2.2000000000000002"/>
    <n v="41.8"/>
  </r>
  <r>
    <d v="2019-10-09T00:00:00"/>
    <s v="01-31-0108-01-00"/>
    <n v="22"/>
    <n v="5.25"/>
    <n v="5.25"/>
    <n v="22"/>
    <n v="1"/>
    <x v="1"/>
    <d v="2019-10-12T00:00:00"/>
    <s v="Saturday"/>
    <s v="Weekday"/>
    <n v="0"/>
    <n v="22"/>
  </r>
  <r>
    <d v="2019-10-11T00:00:00"/>
    <s v="01-31-0108-01-00"/>
    <n v="22"/>
    <n v="5.25"/>
    <n v="10.5"/>
    <n v="44"/>
    <n v="2"/>
    <x v="3"/>
    <d v="2019-10-14T00:00:00"/>
    <s v="Monday"/>
    <s v="Weekday"/>
    <n v="0"/>
    <n v="44"/>
  </r>
  <r>
    <d v="2019-10-01T00:00:00"/>
    <s v="01-31-0109-01-00"/>
    <n v="22"/>
    <n v="6.35"/>
    <n v="25.4"/>
    <n v="88"/>
    <n v="4"/>
    <x v="0"/>
    <d v="2019-10-04T00:00:00"/>
    <s v="Friday"/>
    <s v="Weekday"/>
    <n v="4.4000000000000004"/>
    <n v="83.6"/>
  </r>
  <r>
    <d v="2019-10-03T00:00:00"/>
    <s v="01-31-0109-01-00"/>
    <n v="22"/>
    <n v="6.35"/>
    <n v="38.1"/>
    <n v="132"/>
    <n v="6"/>
    <x v="2"/>
    <d v="2019-10-06T00:00:00"/>
    <s v="Sunday"/>
    <s v="Weekday"/>
    <n v="13.200000000000001"/>
    <n v="118.8"/>
  </r>
  <r>
    <d v="2019-10-04T00:00:00"/>
    <s v="01-31-0109-01-00"/>
    <n v="16.5"/>
    <n v="6.35"/>
    <n v="25.4"/>
    <n v="66"/>
    <n v="4"/>
    <x v="3"/>
    <d v="2019-10-07T00:00:00"/>
    <s v="Monday"/>
    <s v="Weekday"/>
    <n v="0"/>
    <n v="66"/>
  </r>
  <r>
    <d v="2019-10-05T00:00:00"/>
    <s v="01-31-0109-01-00"/>
    <n v="22"/>
    <n v="6.35"/>
    <n v="6.35"/>
    <n v="22"/>
    <n v="1"/>
    <x v="4"/>
    <d v="2019-10-08T00:00:00"/>
    <s v="Tuesday"/>
    <s v="Weekend"/>
    <n v="0"/>
    <n v="22"/>
  </r>
  <r>
    <d v="2019-10-06T00:00:00"/>
    <s v="01-31-0109-01-00"/>
    <n v="22"/>
    <n v="6.35"/>
    <n v="88.9"/>
    <n v="308"/>
    <n v="14"/>
    <x v="5"/>
    <d v="2019-10-09T00:00:00"/>
    <s v="Wednesday"/>
    <s v="Weekend"/>
    <n v="0"/>
    <n v="308"/>
  </r>
  <r>
    <d v="2019-10-07T00:00:00"/>
    <s v="01-31-0109-01-00"/>
    <n v="22.33"/>
    <n v="6.35"/>
    <n v="69.849999999999994"/>
    <n v="245.66"/>
    <n v="11"/>
    <x v="6"/>
    <d v="2019-10-10T00:00:00"/>
    <s v="Thursday"/>
    <s v="Weekend"/>
    <n v="0"/>
    <n v="245.66"/>
  </r>
  <r>
    <d v="2019-10-08T00:00:00"/>
    <s v="01-31-0109-01-00"/>
    <n v="22"/>
    <n v="6.35"/>
    <n v="31.75"/>
    <n v="110"/>
    <n v="5"/>
    <x v="0"/>
    <d v="2019-10-11T00:00:00"/>
    <s v="Friday"/>
    <s v="Weekday"/>
    <n v="5.5"/>
    <n v="104.5"/>
  </r>
  <r>
    <d v="2019-10-09T00:00:00"/>
    <s v="01-31-0109-01-00"/>
    <n v="22"/>
    <n v="6.35"/>
    <n v="38.1"/>
    <n v="132"/>
    <n v="6"/>
    <x v="1"/>
    <d v="2019-10-12T00:00:00"/>
    <s v="Saturday"/>
    <s v="Weekday"/>
    <n v="0"/>
    <n v="132"/>
  </r>
  <r>
    <d v="2019-10-10T00:00:00"/>
    <s v="01-31-0109-01-00"/>
    <n v="16.5"/>
    <n v="6.35"/>
    <n v="25.4"/>
    <n v="66"/>
    <n v="4"/>
    <x v="2"/>
    <d v="2019-10-13T00:00:00"/>
    <s v="Sunday"/>
    <s v="Weekday"/>
    <n v="6.6000000000000005"/>
    <n v="59.4"/>
  </r>
  <r>
    <d v="2019-10-11T00:00:00"/>
    <s v="01-31-0109-01-00"/>
    <n v="22.64"/>
    <n v="6.35"/>
    <n v="38.1"/>
    <n v="135.86000000000001"/>
    <n v="6"/>
    <x v="3"/>
    <d v="2019-10-14T00:00:00"/>
    <s v="Monday"/>
    <s v="Weekday"/>
    <n v="0"/>
    <n v="135.86000000000001"/>
  </r>
  <r>
    <d v="2019-10-12T00:00:00"/>
    <s v="01-31-0109-01-00"/>
    <n v="22.49"/>
    <n v="6.35"/>
    <n v="25.4"/>
    <n v="89.96"/>
    <n v="4"/>
    <x v="4"/>
    <d v="2019-10-15T00:00:00"/>
    <s v="Tuesday"/>
    <s v="Weekend"/>
    <n v="0"/>
    <n v="89.96"/>
  </r>
  <r>
    <d v="2019-10-13T00:00:00"/>
    <s v="01-31-0109-01-00"/>
    <n v="22"/>
    <n v="6.35"/>
    <n v="6.35"/>
    <n v="22"/>
    <n v="1"/>
    <x v="5"/>
    <d v="2019-10-16T00:00:00"/>
    <s v="Wednesday"/>
    <s v="Weekend"/>
    <n v="0"/>
    <n v="22"/>
  </r>
  <r>
    <d v="2019-10-14T00:00:00"/>
    <s v="01-31-0109-01-00"/>
    <n v="23.94"/>
    <n v="6.35"/>
    <n v="12.7"/>
    <n v="47.88"/>
    <n v="2"/>
    <x v="6"/>
    <d v="2019-10-17T00:00:00"/>
    <s v="Thursday"/>
    <s v="Weekend"/>
    <n v="0"/>
    <n v="47.88"/>
  </r>
  <r>
    <d v="2019-10-15T00:00:00"/>
    <s v="01-31-0109-01-00"/>
    <n v="22.65"/>
    <n v="6.35"/>
    <n v="19.05"/>
    <n v="67.959999999999994"/>
    <n v="3"/>
    <x v="0"/>
    <d v="2019-10-18T00:00:00"/>
    <s v="Friday"/>
    <s v="Weekday"/>
    <n v="3.3979999999999997"/>
    <n v="64.561999999999998"/>
  </r>
  <r>
    <d v="2019-10-01T00:00:00"/>
    <s v="01-40-0401-00-00"/>
    <n v="18"/>
    <n v="5.4"/>
    <n v="5.4"/>
    <n v="18"/>
    <n v="1"/>
    <x v="0"/>
    <d v="2019-10-04T00:00:00"/>
    <s v="Friday"/>
    <s v="Weekday"/>
    <n v="0.9"/>
    <n v="17.100000000000001"/>
  </r>
  <r>
    <d v="2019-10-02T00:00:00"/>
    <s v="01-40-0401-00-00"/>
    <n v="18"/>
    <n v="5.4"/>
    <n v="5.4"/>
    <n v="18"/>
    <n v="1"/>
    <x v="1"/>
    <d v="2019-10-05T00:00:00"/>
    <s v="Saturday"/>
    <s v="Weekday"/>
    <n v="0"/>
    <n v="18"/>
  </r>
  <r>
    <d v="2019-10-05T00:00:00"/>
    <s v="01-40-0401-00-00"/>
    <n v="18"/>
    <n v="5.4"/>
    <n v="5.4"/>
    <n v="18"/>
    <n v="1"/>
    <x v="4"/>
    <d v="2019-10-08T00:00:00"/>
    <s v="Tuesday"/>
    <s v="Weekend"/>
    <n v="0"/>
    <n v="18"/>
  </r>
  <r>
    <d v="2019-10-06T00:00:00"/>
    <s v="01-40-0401-00-00"/>
    <n v="18"/>
    <n v="5.4"/>
    <n v="5.4"/>
    <n v="18"/>
    <n v="1"/>
    <x v="5"/>
    <d v="2019-10-09T00:00:00"/>
    <s v="Wednesday"/>
    <s v="Weekend"/>
    <n v="0"/>
    <n v="18"/>
  </r>
  <r>
    <d v="2019-10-11T00:00:00"/>
    <s v="01-40-0401-00-00"/>
    <n v="19.739999999999998"/>
    <n v="5.4"/>
    <n v="5.4"/>
    <n v="19.739999999999998"/>
    <n v="1"/>
    <x v="3"/>
    <d v="2019-10-14T00:00:00"/>
    <s v="Monday"/>
    <s v="Weekday"/>
    <n v="0"/>
    <n v="19.739999999999998"/>
  </r>
  <r>
    <d v="2019-10-13T00:00:00"/>
    <s v="01-40-0401-00-00"/>
    <n v="18"/>
    <n v="5.4"/>
    <n v="5.4"/>
    <n v="18"/>
    <n v="1"/>
    <x v="5"/>
    <d v="2019-10-16T00:00:00"/>
    <s v="Wednesday"/>
    <s v="Weekend"/>
    <n v="0"/>
    <n v="18"/>
  </r>
  <r>
    <d v="2019-10-14T00:00:00"/>
    <s v="01-40-0401-00-00"/>
    <n v="18"/>
    <n v="5.4"/>
    <n v="5.4"/>
    <n v="18"/>
    <n v="1"/>
    <x v="6"/>
    <d v="2019-10-17T00:00:00"/>
    <s v="Thursday"/>
    <s v="Weekend"/>
    <n v="0"/>
    <n v="18"/>
  </r>
  <r>
    <d v="2019-10-15T00:00:00"/>
    <s v="01-40-0401-00-00"/>
    <n v="18.45"/>
    <n v="5.4"/>
    <n v="21.6"/>
    <n v="73.78"/>
    <n v="4"/>
    <x v="0"/>
    <d v="2019-10-18T00:00:00"/>
    <s v="Friday"/>
    <s v="Weekday"/>
    <n v="3.6890000000000001"/>
    <n v="70.091000000000008"/>
  </r>
  <r>
    <d v="2019-10-01T00:00:00"/>
    <s v="01-81-1601-00-00"/>
    <n v="8.6300000000000008"/>
    <n v="3.2"/>
    <n v="6.4"/>
    <n v="17.260000000000002"/>
    <n v="2"/>
    <x v="0"/>
    <d v="2019-10-04T00:00:00"/>
    <s v="Friday"/>
    <s v="Weekday"/>
    <n v="0.8630000000000001"/>
    <n v="16.397000000000002"/>
  </r>
  <r>
    <d v="2019-10-02T00:00:00"/>
    <s v="01-81-1601-00-00"/>
    <n v="8"/>
    <n v="3.2"/>
    <n v="9.6"/>
    <n v="24"/>
    <n v="3"/>
    <x v="1"/>
    <d v="2019-10-05T00:00:00"/>
    <s v="Saturday"/>
    <s v="Weekday"/>
    <n v="0"/>
    <n v="24"/>
  </r>
  <r>
    <d v="2019-10-03T00:00:00"/>
    <s v="01-81-1601-00-00"/>
    <n v="8"/>
    <n v="3.2"/>
    <n v="6.4"/>
    <n v="16"/>
    <n v="2"/>
    <x v="2"/>
    <d v="2019-10-06T00:00:00"/>
    <s v="Sunday"/>
    <s v="Weekday"/>
    <n v="1.6"/>
    <n v="14.4"/>
  </r>
  <r>
    <d v="2019-10-04T00:00:00"/>
    <s v="01-81-1601-00-00"/>
    <n v="6.77"/>
    <n v="3.2"/>
    <n v="41.6"/>
    <n v="88"/>
    <n v="13"/>
    <x v="3"/>
    <d v="2019-10-07T00:00:00"/>
    <s v="Monday"/>
    <s v="Weekday"/>
    <n v="0"/>
    <n v="88"/>
  </r>
  <r>
    <d v="2019-10-06T00:00:00"/>
    <s v="01-81-1601-00-00"/>
    <n v="8.33"/>
    <n v="3.2"/>
    <n v="12.8"/>
    <n v="33.33"/>
    <n v="4"/>
    <x v="5"/>
    <d v="2019-10-09T00:00:00"/>
    <s v="Wednesday"/>
    <s v="Weekend"/>
    <n v="0"/>
    <n v="33.33"/>
  </r>
  <r>
    <d v="2019-10-07T00:00:00"/>
    <s v="01-81-1601-00-00"/>
    <n v="8"/>
    <n v="3.2"/>
    <n v="6.4"/>
    <n v="16"/>
    <n v="2"/>
    <x v="6"/>
    <d v="2019-10-10T00:00:00"/>
    <s v="Thursday"/>
    <s v="Weekend"/>
    <n v="0"/>
    <n v="16"/>
  </r>
  <r>
    <d v="2019-10-08T00:00:00"/>
    <s v="01-81-1601-00-00"/>
    <n v="8"/>
    <n v="3.2"/>
    <n v="6.4"/>
    <n v="16"/>
    <n v="2"/>
    <x v="0"/>
    <d v="2019-10-11T00:00:00"/>
    <s v="Friday"/>
    <s v="Weekday"/>
    <n v="0.8"/>
    <n v="15.2"/>
  </r>
  <r>
    <d v="2019-10-10T00:00:00"/>
    <s v="01-81-1601-00-00"/>
    <n v="9.36"/>
    <n v="3.2"/>
    <n v="3.2"/>
    <n v="9.36"/>
    <n v="1"/>
    <x v="2"/>
    <d v="2019-10-13T00:00:00"/>
    <s v="Sunday"/>
    <s v="Weekday"/>
    <n v="0.93599999999999994"/>
    <n v="8.4239999999999995"/>
  </r>
  <r>
    <d v="2019-10-11T00:00:00"/>
    <s v="01-81-1601-00-00"/>
    <n v="8"/>
    <n v="3.2"/>
    <n v="3.2"/>
    <n v="8"/>
    <n v="1"/>
    <x v="3"/>
    <d v="2019-10-14T00:00:00"/>
    <s v="Monday"/>
    <s v="Weekday"/>
    <n v="0"/>
    <n v="8"/>
  </r>
  <r>
    <d v="2019-10-12T00:00:00"/>
    <s v="01-81-1601-00-00"/>
    <n v="8"/>
    <n v="3.2"/>
    <n v="6.4"/>
    <n v="16"/>
    <n v="2"/>
    <x v="4"/>
    <d v="2019-10-15T00:00:00"/>
    <s v="Tuesday"/>
    <s v="Weekend"/>
    <n v="0"/>
    <n v="16"/>
  </r>
  <r>
    <d v="2019-10-13T00:00:00"/>
    <s v="01-81-1601-00-00"/>
    <n v="8"/>
    <n v="3.2"/>
    <n v="9.6"/>
    <n v="24"/>
    <n v="3"/>
    <x v="5"/>
    <d v="2019-10-16T00:00:00"/>
    <s v="Wednesday"/>
    <s v="Weekend"/>
    <n v="0"/>
    <n v="24"/>
  </r>
  <r>
    <d v="2019-10-14T00:00:00"/>
    <s v="01-81-1601-00-00"/>
    <n v="8"/>
    <n v="3.2"/>
    <n v="6.4"/>
    <n v="16"/>
    <n v="2"/>
    <x v="6"/>
    <d v="2019-10-17T00:00:00"/>
    <s v="Thursday"/>
    <s v="Weekend"/>
    <n v="0"/>
    <n v="16"/>
  </r>
  <r>
    <d v="2019-10-15T00:00:00"/>
    <s v="01-81-1601-00-00"/>
    <n v="8"/>
    <n v="3.2"/>
    <n v="6.4"/>
    <n v="16"/>
    <n v="2"/>
    <x v="0"/>
    <d v="2019-10-18T00:00:00"/>
    <s v="Friday"/>
    <s v="Weekday"/>
    <n v="0.8"/>
    <n v="15.2"/>
  </r>
  <r>
    <d v="2019-10-01T00:00:00"/>
    <s v="01-83-1601-00-00"/>
    <n v="9"/>
    <n v="4.3"/>
    <n v="8.6"/>
    <n v="18"/>
    <n v="2"/>
    <x v="0"/>
    <d v="2019-10-04T00:00:00"/>
    <s v="Friday"/>
    <s v="Weekday"/>
    <n v="0.9"/>
    <n v="17.100000000000001"/>
  </r>
  <r>
    <d v="2019-10-03T00:00:00"/>
    <s v="01-83-1601-00-00"/>
    <n v="9"/>
    <n v="4.3"/>
    <n v="4.3"/>
    <n v="9"/>
    <n v="1"/>
    <x v="2"/>
    <d v="2019-10-06T00:00:00"/>
    <s v="Sunday"/>
    <s v="Weekday"/>
    <n v="0.9"/>
    <n v="8.1"/>
  </r>
  <r>
    <d v="2019-10-05T00:00:00"/>
    <s v="01-83-1601-00-00"/>
    <n v="9"/>
    <n v="4.3"/>
    <n v="17.2"/>
    <n v="36"/>
    <n v="4"/>
    <x v="4"/>
    <d v="2019-10-08T00:00:00"/>
    <s v="Tuesday"/>
    <s v="Weekend"/>
    <n v="0"/>
    <n v="36"/>
  </r>
  <r>
    <d v="2019-10-06T00:00:00"/>
    <s v="01-83-1601-00-00"/>
    <n v="9"/>
    <n v="4.3"/>
    <n v="8.6"/>
    <n v="18"/>
    <n v="2"/>
    <x v="5"/>
    <d v="2019-10-09T00:00:00"/>
    <s v="Wednesday"/>
    <s v="Weekend"/>
    <n v="0"/>
    <n v="18"/>
  </r>
  <r>
    <d v="2019-10-07T00:00:00"/>
    <s v="01-83-1601-00-00"/>
    <n v="9"/>
    <n v="4.3"/>
    <n v="12.9"/>
    <n v="27"/>
    <n v="3"/>
    <x v="6"/>
    <d v="2019-10-10T00:00:00"/>
    <s v="Thursday"/>
    <s v="Weekend"/>
    <n v="0"/>
    <n v="27"/>
  </r>
  <r>
    <d v="2019-10-08T00:00:00"/>
    <s v="01-83-1601-00-00"/>
    <n v="9"/>
    <n v="4.07"/>
    <n v="12.2"/>
    <n v="27"/>
    <n v="3"/>
    <x v="0"/>
    <d v="2019-10-11T00:00:00"/>
    <s v="Friday"/>
    <s v="Weekday"/>
    <n v="1.35"/>
    <n v="25.65"/>
  </r>
  <r>
    <d v="2019-10-09T00:00:00"/>
    <s v="01-83-1601-00-00"/>
    <n v="9"/>
    <n v="3.95"/>
    <n v="3.95"/>
    <n v="9"/>
    <n v="1"/>
    <x v="1"/>
    <d v="2019-10-12T00:00:00"/>
    <s v="Saturday"/>
    <s v="Weekday"/>
    <n v="0"/>
    <n v="9"/>
  </r>
  <r>
    <d v="2019-10-10T00:00:00"/>
    <s v="01-83-1601-00-00"/>
    <n v="9"/>
    <n v="3.95"/>
    <n v="3.95"/>
    <n v="9"/>
    <n v="1"/>
    <x v="2"/>
    <d v="2019-10-13T00:00:00"/>
    <s v="Sunday"/>
    <s v="Weekday"/>
    <n v="0.9"/>
    <n v="8.1"/>
  </r>
  <r>
    <d v="2019-10-01T00:00:00"/>
    <s v="01-83-1602-00-00"/>
    <n v="9"/>
    <n v="3.98"/>
    <n v="7.96"/>
    <n v="18"/>
    <n v="2"/>
    <x v="0"/>
    <d v="2019-10-04T00:00:00"/>
    <s v="Friday"/>
    <s v="Weekday"/>
    <n v="0.9"/>
    <n v="17.100000000000001"/>
  </r>
  <r>
    <d v="2019-10-02T00:00:00"/>
    <s v="01-83-1602-00-00"/>
    <n v="9"/>
    <n v="3.98"/>
    <n v="15.92"/>
    <n v="36"/>
    <n v="4"/>
    <x v="1"/>
    <d v="2019-10-05T00:00:00"/>
    <s v="Saturday"/>
    <s v="Weekday"/>
    <n v="0"/>
    <n v="36"/>
  </r>
  <r>
    <d v="2019-10-03T00:00:00"/>
    <s v="01-83-1602-00-00"/>
    <n v="9"/>
    <n v="3.98"/>
    <n v="3.98"/>
    <n v="9"/>
    <n v="1"/>
    <x v="2"/>
    <d v="2019-10-06T00:00:00"/>
    <s v="Sunday"/>
    <s v="Weekday"/>
    <n v="0.9"/>
    <n v="8.1"/>
  </r>
  <r>
    <d v="2019-10-04T00:00:00"/>
    <s v="01-83-1602-00-00"/>
    <n v="7.28"/>
    <n v="3.98"/>
    <n v="15.92"/>
    <n v="29.1"/>
    <n v="4"/>
    <x v="3"/>
    <d v="2019-10-07T00:00:00"/>
    <s v="Monday"/>
    <s v="Weekday"/>
    <n v="0"/>
    <n v="29.1"/>
  </r>
  <r>
    <d v="2019-10-05T00:00:00"/>
    <s v="01-83-1602-00-00"/>
    <n v="9"/>
    <n v="3.98"/>
    <n v="7.96"/>
    <n v="18"/>
    <n v="2"/>
    <x v="4"/>
    <d v="2019-10-08T00:00:00"/>
    <s v="Tuesday"/>
    <s v="Weekend"/>
    <n v="0"/>
    <n v="18"/>
  </r>
  <r>
    <d v="2019-10-06T00:00:00"/>
    <s v="01-83-1602-00-00"/>
    <n v="9"/>
    <n v="3.98"/>
    <n v="3.98"/>
    <n v="9"/>
    <n v="1"/>
    <x v="5"/>
    <d v="2019-10-09T00:00:00"/>
    <s v="Wednesday"/>
    <s v="Weekend"/>
    <n v="0"/>
    <n v="9"/>
  </r>
  <r>
    <d v="2019-10-07T00:00:00"/>
    <s v="01-83-1602-00-00"/>
    <n v="9"/>
    <n v="3.98"/>
    <n v="19.899999999999999"/>
    <n v="45"/>
    <n v="5"/>
    <x v="6"/>
    <d v="2019-10-10T00:00:00"/>
    <s v="Thursday"/>
    <s v="Weekend"/>
    <n v="0"/>
    <n v="45"/>
  </r>
  <r>
    <d v="2019-10-08T00:00:00"/>
    <s v="01-83-1602-00-00"/>
    <n v="9"/>
    <n v="3.98"/>
    <n v="11.94"/>
    <n v="27"/>
    <n v="3"/>
    <x v="0"/>
    <d v="2019-10-11T00:00:00"/>
    <s v="Friday"/>
    <s v="Weekday"/>
    <n v="1.35"/>
    <n v="25.65"/>
  </r>
  <r>
    <d v="2019-10-09T00:00:00"/>
    <s v="01-83-1602-00-00"/>
    <n v="9"/>
    <n v="3.98"/>
    <n v="19.899999999999999"/>
    <n v="45"/>
    <n v="5"/>
    <x v="1"/>
    <d v="2019-10-12T00:00:00"/>
    <s v="Saturday"/>
    <s v="Weekday"/>
    <n v="0"/>
    <n v="45"/>
  </r>
  <r>
    <d v="2019-10-10T00:00:00"/>
    <s v="01-83-1602-00-00"/>
    <n v="9"/>
    <n v="3.98"/>
    <n v="3.98"/>
    <n v="9"/>
    <n v="1"/>
    <x v="2"/>
    <d v="2019-10-13T00:00:00"/>
    <s v="Sunday"/>
    <s v="Weekday"/>
    <n v="0.9"/>
    <n v="8.1"/>
  </r>
  <r>
    <d v="2019-10-11T00:00:00"/>
    <s v="01-83-1602-00-00"/>
    <n v="7.16"/>
    <n v="3.98"/>
    <n v="39.799999999999997"/>
    <n v="71.599999999999994"/>
    <n v="10"/>
    <x v="3"/>
    <d v="2019-10-14T00:00:00"/>
    <s v="Monday"/>
    <s v="Weekday"/>
    <n v="0"/>
    <n v="71.599999999999994"/>
  </r>
  <r>
    <d v="2019-10-12T00:00:00"/>
    <s v="01-83-1602-00-00"/>
    <n v="9"/>
    <n v="3.98"/>
    <n v="11.94"/>
    <n v="27"/>
    <n v="3"/>
    <x v="4"/>
    <d v="2019-10-15T00:00:00"/>
    <s v="Tuesday"/>
    <s v="Weekend"/>
    <n v="0"/>
    <n v="27"/>
  </r>
  <r>
    <d v="2019-10-13T00:00:00"/>
    <s v="01-83-1602-00-00"/>
    <n v="9"/>
    <n v="3.98"/>
    <n v="3.98"/>
    <n v="9"/>
    <n v="1"/>
    <x v="5"/>
    <d v="2019-10-16T00:00:00"/>
    <s v="Wednesday"/>
    <s v="Weekend"/>
    <n v="0"/>
    <n v="9"/>
  </r>
  <r>
    <d v="2019-10-15T00:00:00"/>
    <s v="01-83-1602-00-00"/>
    <n v="9"/>
    <n v="3.98"/>
    <n v="7.96"/>
    <n v="18"/>
    <n v="2"/>
    <x v="0"/>
    <d v="2019-10-18T00:00:00"/>
    <s v="Friday"/>
    <s v="Weekday"/>
    <n v="0.9"/>
    <n v="17.100000000000001"/>
  </r>
  <r>
    <d v="2019-10-01T00:00:00"/>
    <s v="01-83-1603-00-00"/>
    <n v="14"/>
    <n v="2.75"/>
    <n v="2.75"/>
    <n v="14"/>
    <n v="1"/>
    <x v="0"/>
    <d v="2019-10-04T00:00:00"/>
    <s v="Friday"/>
    <s v="Weekday"/>
    <n v="0.70000000000000007"/>
    <n v="13.3"/>
  </r>
  <r>
    <d v="2019-10-02T00:00:00"/>
    <s v="01-83-1603-00-00"/>
    <n v="14"/>
    <n v="2.75"/>
    <n v="5.5"/>
    <n v="28"/>
    <n v="2"/>
    <x v="1"/>
    <d v="2019-10-05T00:00:00"/>
    <s v="Saturday"/>
    <s v="Weekday"/>
    <n v="0"/>
    <n v="28"/>
  </r>
  <r>
    <d v="2019-10-04T00:00:00"/>
    <s v="01-83-1603-00-00"/>
    <n v="14"/>
    <n v="2.75"/>
    <n v="5.5"/>
    <n v="28"/>
    <n v="2"/>
    <x v="3"/>
    <d v="2019-10-07T00:00:00"/>
    <s v="Monday"/>
    <s v="Weekday"/>
    <n v="0"/>
    <n v="28"/>
  </r>
  <r>
    <d v="2019-10-06T00:00:00"/>
    <s v="01-83-1603-00-00"/>
    <n v="14"/>
    <n v="2.75"/>
    <n v="8.25"/>
    <n v="42"/>
    <n v="3"/>
    <x v="5"/>
    <d v="2019-10-09T00:00:00"/>
    <s v="Wednesday"/>
    <s v="Weekend"/>
    <n v="0"/>
    <n v="42"/>
  </r>
  <r>
    <d v="2019-10-07T00:00:00"/>
    <s v="01-83-1603-00-00"/>
    <n v="14"/>
    <n v="2.75"/>
    <n v="2.75"/>
    <n v="14"/>
    <n v="1"/>
    <x v="6"/>
    <d v="2019-10-10T00:00:00"/>
    <s v="Thursday"/>
    <s v="Weekend"/>
    <n v="0"/>
    <n v="14"/>
  </r>
  <r>
    <d v="2019-10-08T00:00:00"/>
    <s v="01-83-1603-00-00"/>
    <n v="14"/>
    <n v="2.75"/>
    <n v="5.5"/>
    <n v="28"/>
    <n v="2"/>
    <x v="0"/>
    <d v="2019-10-11T00:00:00"/>
    <s v="Friday"/>
    <s v="Weekday"/>
    <n v="1.4000000000000001"/>
    <n v="26.6"/>
  </r>
  <r>
    <d v="2019-10-10T00:00:00"/>
    <s v="01-83-1603-00-00"/>
    <n v="14"/>
    <n v="2.75"/>
    <n v="8.25"/>
    <n v="42"/>
    <n v="3"/>
    <x v="2"/>
    <d v="2019-10-13T00:00:00"/>
    <s v="Sunday"/>
    <s v="Weekday"/>
    <n v="4.2"/>
    <n v="37.799999999999997"/>
  </r>
  <r>
    <d v="2019-10-11T00:00:00"/>
    <s v="01-83-1603-00-00"/>
    <n v="8.8699999999999992"/>
    <n v="5.15"/>
    <n v="30.9"/>
    <n v="53.2"/>
    <n v="6"/>
    <x v="3"/>
    <d v="2019-10-14T00:00:00"/>
    <s v="Monday"/>
    <s v="Weekday"/>
    <n v="0"/>
    <n v="53.2"/>
  </r>
  <r>
    <d v="2019-10-12T00:00:00"/>
    <s v="01-83-1603-00-00"/>
    <n v="14.82"/>
    <n v="3.95"/>
    <n v="7.9"/>
    <n v="29.63"/>
    <n v="2"/>
    <x v="4"/>
    <d v="2019-10-15T00:00:00"/>
    <s v="Tuesday"/>
    <s v="Weekend"/>
    <n v="0"/>
    <n v="29.63"/>
  </r>
  <r>
    <d v="2019-10-13T00:00:00"/>
    <s v="01-83-1603-00-00"/>
    <n v="14"/>
    <n v="5.15"/>
    <n v="10.3"/>
    <n v="28"/>
    <n v="2"/>
    <x v="5"/>
    <d v="2019-10-16T00:00:00"/>
    <s v="Wednesday"/>
    <s v="Weekend"/>
    <n v="0"/>
    <n v="28"/>
  </r>
  <r>
    <d v="2019-10-14T00:00:00"/>
    <s v="01-83-1603-00-00"/>
    <n v="14"/>
    <n v="5.15"/>
    <n v="5.15"/>
    <n v="14"/>
    <n v="1"/>
    <x v="6"/>
    <d v="2019-10-17T00:00:00"/>
    <s v="Thursday"/>
    <s v="Weekend"/>
    <n v="0"/>
    <n v="14"/>
  </r>
  <r>
    <d v="2019-10-15T00:00:00"/>
    <s v="01-83-1603-00-00"/>
    <n v="14"/>
    <n v="5.15"/>
    <n v="5.15"/>
    <n v="14"/>
    <n v="1"/>
    <x v="0"/>
    <d v="2019-10-18T00:00:00"/>
    <s v="Friday"/>
    <s v="Weekday"/>
    <n v="0.70000000000000007"/>
    <n v="13.3"/>
  </r>
  <r>
    <d v="2019-10-01T00:00:00"/>
    <s v="01-86-0001-00-00"/>
    <n v="75"/>
    <n v="44"/>
    <n v="836"/>
    <n v="1425"/>
    <n v="19"/>
    <x v="0"/>
    <d v="2019-10-04T00:00:00"/>
    <s v="Friday"/>
    <s v="Weekday"/>
    <n v="71.25"/>
    <n v="1353.75"/>
  </r>
  <r>
    <d v="2019-10-02T00:00:00"/>
    <s v="01-86-0001-00-00"/>
    <n v="75"/>
    <n v="44"/>
    <n v="880"/>
    <n v="1500"/>
    <n v="20"/>
    <x v="1"/>
    <d v="2019-10-05T00:00:00"/>
    <s v="Saturday"/>
    <s v="Weekday"/>
    <n v="0"/>
    <n v="1500"/>
  </r>
  <r>
    <d v="2019-10-03T00:00:00"/>
    <s v="01-86-0001-00-00"/>
    <n v="75"/>
    <n v="44"/>
    <n v="924"/>
    <n v="1575"/>
    <n v="21"/>
    <x v="2"/>
    <d v="2019-10-06T00:00:00"/>
    <s v="Sunday"/>
    <s v="Weekday"/>
    <n v="157.5"/>
    <n v="1417.5"/>
  </r>
  <r>
    <d v="2019-10-04T00:00:00"/>
    <s v="01-86-0001-00-00"/>
    <n v="68.180000000000007"/>
    <n v="44"/>
    <n v="484"/>
    <n v="750"/>
    <n v="11"/>
    <x v="3"/>
    <d v="2019-10-07T00:00:00"/>
    <s v="Monday"/>
    <s v="Weekday"/>
    <n v="0"/>
    <n v="750"/>
  </r>
  <r>
    <d v="2019-10-05T00:00:00"/>
    <s v="01-86-0001-00-00"/>
    <n v="75"/>
    <n v="44"/>
    <n v="572"/>
    <n v="975"/>
    <n v="13"/>
    <x v="4"/>
    <d v="2019-10-08T00:00:00"/>
    <s v="Tuesday"/>
    <s v="Weekend"/>
    <n v="0"/>
    <n v="975"/>
  </r>
  <r>
    <d v="2019-10-06T00:00:00"/>
    <s v="01-86-0001-00-00"/>
    <n v="75"/>
    <n v="44"/>
    <n v="440"/>
    <n v="750"/>
    <n v="10"/>
    <x v="5"/>
    <d v="2019-10-09T00:00:00"/>
    <s v="Wednesday"/>
    <s v="Weekend"/>
    <n v="0"/>
    <n v="750"/>
  </r>
  <r>
    <d v="2019-10-07T00:00:00"/>
    <s v="01-86-0001-00-00"/>
    <n v="69.23"/>
    <n v="44"/>
    <n v="572"/>
    <n v="900"/>
    <n v="13"/>
    <x v="6"/>
    <d v="2019-10-10T00:00:00"/>
    <s v="Thursday"/>
    <s v="Weekend"/>
    <n v="0"/>
    <n v="900"/>
  </r>
  <r>
    <d v="2019-10-08T00:00:00"/>
    <s v="01-86-0001-00-00"/>
    <n v="75"/>
    <n v="44"/>
    <n v="1144"/>
    <n v="1950"/>
    <n v="26"/>
    <x v="0"/>
    <d v="2019-10-11T00:00:00"/>
    <s v="Friday"/>
    <s v="Weekday"/>
    <n v="97.5"/>
    <n v="1852.5"/>
  </r>
  <r>
    <d v="2019-10-09T00:00:00"/>
    <s v="01-86-0001-00-00"/>
    <n v="75"/>
    <n v="44"/>
    <n v="616"/>
    <n v="1050"/>
    <n v="14"/>
    <x v="1"/>
    <d v="2019-10-12T00:00:00"/>
    <s v="Saturday"/>
    <s v="Weekday"/>
    <n v="0"/>
    <n v="1050"/>
  </r>
  <r>
    <d v="2019-10-10T00:00:00"/>
    <s v="01-86-0001-00-00"/>
    <n v="75"/>
    <n v="44"/>
    <n v="616"/>
    <n v="1050"/>
    <n v="14"/>
    <x v="2"/>
    <d v="2019-10-13T00:00:00"/>
    <s v="Sunday"/>
    <s v="Weekday"/>
    <n v="105"/>
    <n v="945"/>
  </r>
  <r>
    <d v="2019-10-11T00:00:00"/>
    <s v="01-86-0001-00-00"/>
    <n v="75"/>
    <n v="44"/>
    <n v="704"/>
    <n v="1200"/>
    <n v="16"/>
    <x v="3"/>
    <d v="2019-10-14T00:00:00"/>
    <s v="Monday"/>
    <s v="Weekday"/>
    <n v="0"/>
    <n v="1200"/>
  </r>
  <r>
    <d v="2019-10-12T00:00:00"/>
    <s v="01-86-0001-00-00"/>
    <n v="75"/>
    <n v="44"/>
    <n v="264"/>
    <n v="450"/>
    <n v="6"/>
    <x v="4"/>
    <d v="2019-10-15T00:00:00"/>
    <s v="Tuesday"/>
    <s v="Weekend"/>
    <n v="0"/>
    <n v="450"/>
  </r>
  <r>
    <d v="2019-10-13T00:00:00"/>
    <s v="01-86-0001-00-00"/>
    <n v="75"/>
    <n v="44"/>
    <n v="968"/>
    <n v="1650"/>
    <n v="22"/>
    <x v="5"/>
    <d v="2019-10-16T00:00:00"/>
    <s v="Wednesday"/>
    <s v="Weekend"/>
    <n v="0"/>
    <n v="1650"/>
  </r>
  <r>
    <d v="2019-10-14T00:00:00"/>
    <s v="01-86-0001-00-00"/>
    <n v="66.67"/>
    <n v="44"/>
    <n v="396"/>
    <n v="600"/>
    <n v="9"/>
    <x v="6"/>
    <d v="2019-10-17T00:00:00"/>
    <s v="Thursday"/>
    <s v="Weekend"/>
    <n v="0"/>
    <n v="600"/>
  </r>
  <r>
    <d v="2019-10-15T00:00:00"/>
    <s v="01-86-0001-00-00"/>
    <n v="75"/>
    <n v="44"/>
    <n v="1276"/>
    <n v="2175"/>
    <n v="29"/>
    <x v="0"/>
    <d v="2019-10-18T00:00:00"/>
    <s v="Friday"/>
    <s v="Weekday"/>
    <n v="108.75"/>
    <n v="2066.25"/>
  </r>
  <r>
    <d v="2019-10-01T00:00:00"/>
    <s v="02-31-0101-01-00"/>
    <n v="8"/>
    <n v="1.75"/>
    <n v="10.5"/>
    <n v="48"/>
    <n v="6"/>
    <x v="0"/>
    <d v="2019-10-04T00:00:00"/>
    <s v="Friday"/>
    <s v="Weekday"/>
    <n v="2.4000000000000004"/>
    <n v="45.6"/>
  </r>
  <r>
    <d v="2019-10-02T00:00:00"/>
    <s v="02-31-0101-01-00"/>
    <n v="8"/>
    <n v="1.75"/>
    <n v="12.25"/>
    <n v="56"/>
    <n v="7"/>
    <x v="1"/>
    <d v="2019-10-05T00:00:00"/>
    <s v="Saturday"/>
    <s v="Weekday"/>
    <n v="0"/>
    <n v="56"/>
  </r>
  <r>
    <d v="2019-10-03T00:00:00"/>
    <s v="02-31-0101-01-00"/>
    <n v="7.39"/>
    <n v="1.75"/>
    <n v="19.25"/>
    <n v="81.31"/>
    <n v="11"/>
    <x v="2"/>
    <d v="2019-10-06T00:00:00"/>
    <s v="Sunday"/>
    <s v="Weekday"/>
    <n v="8.1310000000000002"/>
    <n v="73.179000000000002"/>
  </r>
  <r>
    <d v="2019-10-04T00:00:00"/>
    <s v="02-31-0101-01-00"/>
    <n v="8"/>
    <n v="1.75"/>
    <n v="21"/>
    <n v="96"/>
    <n v="12"/>
    <x v="3"/>
    <d v="2019-10-07T00:00:00"/>
    <s v="Monday"/>
    <s v="Weekday"/>
    <n v="0"/>
    <n v="96"/>
  </r>
  <r>
    <d v="2019-10-05T00:00:00"/>
    <s v="02-31-0101-01-00"/>
    <n v="8"/>
    <n v="1.75"/>
    <n v="29.75"/>
    <n v="136"/>
    <n v="17"/>
    <x v="4"/>
    <d v="2019-10-08T00:00:00"/>
    <s v="Tuesday"/>
    <s v="Weekend"/>
    <n v="0"/>
    <n v="136"/>
  </r>
  <r>
    <d v="2019-10-06T00:00:00"/>
    <s v="02-31-0101-01-00"/>
    <n v="8.27"/>
    <n v="1.75"/>
    <n v="17.5"/>
    <n v="82.66"/>
    <n v="10"/>
    <x v="5"/>
    <d v="2019-10-09T00:00:00"/>
    <s v="Wednesday"/>
    <s v="Weekend"/>
    <n v="0"/>
    <n v="82.66"/>
  </r>
  <r>
    <d v="2019-10-07T00:00:00"/>
    <s v="02-31-0101-01-00"/>
    <n v="8"/>
    <n v="1.75"/>
    <n v="12.25"/>
    <n v="56"/>
    <n v="7"/>
    <x v="6"/>
    <d v="2019-10-10T00:00:00"/>
    <s v="Thursday"/>
    <s v="Weekend"/>
    <n v="0"/>
    <n v="56"/>
  </r>
  <r>
    <d v="2019-10-08T00:00:00"/>
    <s v="02-31-0101-01-00"/>
    <n v="8"/>
    <n v="1.75"/>
    <n v="7"/>
    <n v="32"/>
    <n v="4"/>
    <x v="0"/>
    <d v="2019-10-11T00:00:00"/>
    <s v="Friday"/>
    <s v="Weekday"/>
    <n v="1.6"/>
    <n v="30.4"/>
  </r>
  <r>
    <d v="2019-10-09T00:00:00"/>
    <s v="02-31-0101-01-00"/>
    <n v="8"/>
    <n v="1.75"/>
    <n v="5.25"/>
    <n v="24"/>
    <n v="3"/>
    <x v="1"/>
    <d v="2019-10-12T00:00:00"/>
    <s v="Saturday"/>
    <s v="Weekday"/>
    <n v="0"/>
    <n v="24"/>
  </r>
  <r>
    <d v="2019-10-10T00:00:00"/>
    <s v="02-31-0101-01-00"/>
    <n v="8.34"/>
    <n v="1.75"/>
    <n v="7"/>
    <n v="33.36"/>
    <n v="4"/>
    <x v="2"/>
    <d v="2019-10-13T00:00:00"/>
    <s v="Sunday"/>
    <s v="Weekday"/>
    <n v="3.3360000000000003"/>
    <n v="30.024000000000001"/>
  </r>
  <r>
    <d v="2019-10-11T00:00:00"/>
    <s v="02-31-0101-01-00"/>
    <n v="8"/>
    <n v="1.75"/>
    <n v="15.75"/>
    <n v="72"/>
    <n v="9"/>
    <x v="3"/>
    <d v="2019-10-14T00:00:00"/>
    <s v="Monday"/>
    <s v="Weekday"/>
    <n v="0"/>
    <n v="72"/>
  </r>
  <r>
    <d v="2019-10-12T00:00:00"/>
    <s v="02-31-0101-01-00"/>
    <n v="8"/>
    <n v="1.75"/>
    <n v="3.5"/>
    <n v="16"/>
    <n v="2"/>
    <x v="4"/>
    <d v="2019-10-15T00:00:00"/>
    <s v="Tuesday"/>
    <s v="Weekend"/>
    <n v="0"/>
    <n v="16"/>
  </r>
  <r>
    <d v="2019-10-13T00:00:00"/>
    <s v="02-31-0101-01-00"/>
    <n v="8"/>
    <n v="1.75"/>
    <n v="10.5"/>
    <n v="48"/>
    <n v="6"/>
    <x v="5"/>
    <d v="2019-10-16T00:00:00"/>
    <s v="Wednesday"/>
    <s v="Weekend"/>
    <n v="0"/>
    <n v="48"/>
  </r>
  <r>
    <d v="2019-10-14T00:00:00"/>
    <s v="02-31-0101-01-00"/>
    <n v="8.69"/>
    <n v="1.75"/>
    <n v="3.5"/>
    <n v="17.37"/>
    <n v="2"/>
    <x v="6"/>
    <d v="2019-10-17T00:00:00"/>
    <s v="Thursday"/>
    <s v="Weekend"/>
    <n v="0"/>
    <n v="17.37"/>
  </r>
  <r>
    <d v="2019-10-15T00:00:00"/>
    <s v="02-31-0101-01-00"/>
    <n v="8"/>
    <n v="1.75"/>
    <n v="12.25"/>
    <n v="56"/>
    <n v="7"/>
    <x v="0"/>
    <d v="2019-10-18T00:00:00"/>
    <s v="Friday"/>
    <s v="Weekday"/>
    <n v="2.8000000000000003"/>
    <n v="53.2"/>
  </r>
  <r>
    <d v="2019-10-01T00:00:00"/>
    <s v="02-31-0103-01-00"/>
    <n v="15"/>
    <n v="2.95"/>
    <n v="5.9"/>
    <n v="30"/>
    <n v="2"/>
    <x v="0"/>
    <d v="2019-10-04T00:00:00"/>
    <s v="Friday"/>
    <s v="Weekday"/>
    <n v="1.5"/>
    <n v="28.5"/>
  </r>
  <r>
    <d v="2019-10-02T00:00:00"/>
    <s v="02-31-0103-01-00"/>
    <n v="15"/>
    <n v="2.95"/>
    <n v="5.9"/>
    <n v="30"/>
    <n v="2"/>
    <x v="1"/>
    <d v="2019-10-05T00:00:00"/>
    <s v="Saturday"/>
    <s v="Weekday"/>
    <n v="0"/>
    <n v="30"/>
  </r>
  <r>
    <d v="2019-10-03T00:00:00"/>
    <s v="02-31-0103-01-00"/>
    <n v="15"/>
    <n v="2.95"/>
    <n v="2.95"/>
    <n v="15"/>
    <n v="1"/>
    <x v="2"/>
    <d v="2019-10-06T00:00:00"/>
    <s v="Sunday"/>
    <s v="Weekday"/>
    <n v="1.5"/>
    <n v="13.5"/>
  </r>
  <r>
    <d v="2019-10-04T00:00:00"/>
    <s v="02-31-0103-01-00"/>
    <n v="15"/>
    <n v="2.95"/>
    <n v="5.9"/>
    <n v="30"/>
    <n v="2"/>
    <x v="3"/>
    <d v="2019-10-07T00:00:00"/>
    <s v="Monday"/>
    <s v="Weekday"/>
    <n v="0"/>
    <n v="30"/>
  </r>
  <r>
    <d v="2019-10-06T00:00:00"/>
    <s v="02-31-0103-01-00"/>
    <n v="15"/>
    <n v="2.95"/>
    <n v="8.85"/>
    <n v="45"/>
    <n v="3"/>
    <x v="5"/>
    <d v="2019-10-09T00:00:00"/>
    <s v="Wednesday"/>
    <s v="Weekend"/>
    <n v="0"/>
    <n v="45"/>
  </r>
  <r>
    <d v="2019-10-07T00:00:00"/>
    <s v="02-31-0103-01-00"/>
    <n v="15"/>
    <n v="2.95"/>
    <n v="11.8"/>
    <n v="60"/>
    <n v="4"/>
    <x v="6"/>
    <d v="2019-10-10T00:00:00"/>
    <s v="Thursday"/>
    <s v="Weekend"/>
    <n v="0"/>
    <n v="60"/>
  </r>
  <r>
    <d v="2019-10-08T00:00:00"/>
    <s v="02-31-0103-01-00"/>
    <n v="15"/>
    <n v="2.95"/>
    <n v="2.95"/>
    <n v="15"/>
    <n v="1"/>
    <x v="0"/>
    <d v="2019-10-11T00:00:00"/>
    <s v="Friday"/>
    <s v="Weekday"/>
    <n v="0.75"/>
    <n v="14.25"/>
  </r>
  <r>
    <d v="2019-10-09T00:00:00"/>
    <s v="02-31-0103-01-00"/>
    <n v="15"/>
    <n v="2.95"/>
    <n v="5.9"/>
    <n v="30"/>
    <n v="2"/>
    <x v="1"/>
    <d v="2019-10-12T00:00:00"/>
    <s v="Saturday"/>
    <s v="Weekday"/>
    <n v="0"/>
    <n v="30"/>
  </r>
  <r>
    <d v="2019-10-10T00:00:00"/>
    <s v="02-31-0103-01-00"/>
    <n v="15"/>
    <n v="2.95"/>
    <n v="2.95"/>
    <n v="15"/>
    <n v="1"/>
    <x v="2"/>
    <d v="2019-10-13T00:00:00"/>
    <s v="Sunday"/>
    <s v="Weekday"/>
    <n v="1.5"/>
    <n v="13.5"/>
  </r>
  <r>
    <d v="2019-10-11T00:00:00"/>
    <s v="02-31-0103-01-00"/>
    <n v="15"/>
    <n v="2.95"/>
    <n v="5.9"/>
    <n v="30"/>
    <n v="2"/>
    <x v="3"/>
    <d v="2019-10-14T00:00:00"/>
    <s v="Monday"/>
    <s v="Weekday"/>
    <n v="0"/>
    <n v="30"/>
  </r>
  <r>
    <d v="2019-10-13T00:00:00"/>
    <s v="02-31-0103-01-00"/>
    <n v="15"/>
    <n v="2.95"/>
    <n v="2.95"/>
    <n v="15"/>
    <n v="1"/>
    <x v="5"/>
    <d v="2019-10-16T00:00:00"/>
    <s v="Wednesday"/>
    <s v="Weekend"/>
    <n v="0"/>
    <n v="15"/>
  </r>
  <r>
    <d v="2019-10-14T00:00:00"/>
    <s v="02-31-0103-01-00"/>
    <n v="15"/>
    <n v="2.95"/>
    <n v="5.9"/>
    <n v="30"/>
    <n v="2"/>
    <x v="6"/>
    <d v="2019-10-17T00:00:00"/>
    <s v="Thursday"/>
    <s v="Weekend"/>
    <n v="0"/>
    <n v="30"/>
  </r>
  <r>
    <d v="2019-10-15T00:00:00"/>
    <s v="02-31-0103-01-00"/>
    <n v="15"/>
    <n v="2.95"/>
    <n v="17.7"/>
    <n v="90"/>
    <n v="6"/>
    <x v="0"/>
    <d v="2019-10-18T00:00:00"/>
    <s v="Friday"/>
    <s v="Weekday"/>
    <n v="4.5"/>
    <n v="85.5"/>
  </r>
  <r>
    <d v="2019-10-01T00:00:00"/>
    <s v="02-31-0401-00-00"/>
    <n v="36"/>
    <n v="7.95"/>
    <n v="7.95"/>
    <n v="36"/>
    <n v="1"/>
    <x v="0"/>
    <d v="2019-10-04T00:00:00"/>
    <s v="Friday"/>
    <s v="Weekday"/>
    <n v="1.8"/>
    <n v="34.200000000000003"/>
  </r>
  <r>
    <d v="2019-10-02T00:00:00"/>
    <s v="02-31-0401-00-00"/>
    <n v="18"/>
    <n v="7.95"/>
    <n v="15.9"/>
    <n v="36"/>
    <n v="2"/>
    <x v="1"/>
    <d v="2019-10-05T00:00:00"/>
    <s v="Saturday"/>
    <s v="Weekday"/>
    <n v="0"/>
    <n v="36"/>
  </r>
  <r>
    <d v="2019-10-07T00:00:00"/>
    <s v="02-31-0401-00-00"/>
    <n v="36"/>
    <n v="7.95"/>
    <n v="15.9"/>
    <n v="72"/>
    <n v="2"/>
    <x v="6"/>
    <d v="2019-10-10T00:00:00"/>
    <s v="Thursday"/>
    <s v="Weekend"/>
    <n v="0"/>
    <n v="72"/>
  </r>
  <r>
    <d v="2019-10-08T00:00:00"/>
    <s v="02-31-0401-00-00"/>
    <n v="36"/>
    <n v="7.95"/>
    <n v="15.9"/>
    <n v="72"/>
    <n v="2"/>
    <x v="0"/>
    <d v="2019-10-11T00:00:00"/>
    <s v="Friday"/>
    <s v="Weekday"/>
    <n v="3.6"/>
    <n v="68.400000000000006"/>
  </r>
  <r>
    <d v="2019-10-09T00:00:00"/>
    <s v="02-31-0401-00-00"/>
    <n v="36"/>
    <n v="7.95"/>
    <n v="7.95"/>
    <n v="36"/>
    <n v="1"/>
    <x v="1"/>
    <d v="2019-10-12T00:00:00"/>
    <s v="Saturday"/>
    <s v="Weekday"/>
    <n v="0"/>
    <n v="36"/>
  </r>
  <r>
    <d v="2019-10-10T00:00:00"/>
    <s v="02-31-0401-00-00"/>
    <n v="36"/>
    <n v="7.95"/>
    <n v="15.9"/>
    <n v="72"/>
    <n v="2"/>
    <x v="2"/>
    <d v="2019-10-13T00:00:00"/>
    <s v="Sunday"/>
    <s v="Weekday"/>
    <n v="7.2"/>
    <n v="64.8"/>
  </r>
  <r>
    <d v="2019-10-11T00:00:00"/>
    <s v="02-31-0401-00-00"/>
    <n v="40.68"/>
    <n v="7.95"/>
    <n v="23.85"/>
    <n v="122.04"/>
    <n v="3"/>
    <x v="3"/>
    <d v="2019-10-14T00:00:00"/>
    <s v="Monday"/>
    <s v="Weekday"/>
    <n v="0"/>
    <n v="122.04"/>
  </r>
  <r>
    <d v="2019-10-12T00:00:00"/>
    <s v="02-31-0401-00-00"/>
    <n v="36"/>
    <n v="7.95"/>
    <n v="7.95"/>
    <n v="36"/>
    <n v="1"/>
    <x v="4"/>
    <d v="2019-10-15T00:00:00"/>
    <s v="Tuesday"/>
    <s v="Weekend"/>
    <n v="0"/>
    <n v="36"/>
  </r>
  <r>
    <d v="2019-10-13T00:00:00"/>
    <s v="02-31-0401-00-00"/>
    <n v="36"/>
    <n v="7.95"/>
    <n v="7.95"/>
    <n v="36"/>
    <n v="1"/>
    <x v="5"/>
    <d v="2019-10-16T00:00:00"/>
    <s v="Wednesday"/>
    <s v="Weekend"/>
    <n v="0"/>
    <n v="36"/>
  </r>
  <r>
    <d v="2019-10-15T00:00:00"/>
    <s v="02-31-0401-00-00"/>
    <n v="36"/>
    <n v="7.95"/>
    <n v="7.95"/>
    <n v="36"/>
    <n v="1"/>
    <x v="0"/>
    <d v="2019-10-18T00:00:00"/>
    <s v="Friday"/>
    <s v="Weekday"/>
    <n v="1.8"/>
    <n v="34.200000000000003"/>
  </r>
  <r>
    <d v="2019-10-01T00:00:00"/>
    <s v="02-32-0101-01-00"/>
    <n v="10"/>
    <n v="2.0499999999999998"/>
    <n v="4.0999999999999996"/>
    <n v="20"/>
    <n v="2"/>
    <x v="0"/>
    <d v="2019-10-04T00:00:00"/>
    <s v="Friday"/>
    <s v="Weekday"/>
    <n v="1"/>
    <n v="19"/>
  </r>
  <r>
    <d v="2019-10-02T00:00:00"/>
    <s v="02-32-0101-01-00"/>
    <n v="10"/>
    <n v="2.0499999999999998"/>
    <n v="4.0999999999999996"/>
    <n v="20"/>
    <n v="2"/>
    <x v="1"/>
    <d v="2019-10-05T00:00:00"/>
    <s v="Saturday"/>
    <s v="Weekday"/>
    <n v="0"/>
    <n v="20"/>
  </r>
  <r>
    <d v="2019-10-04T00:00:00"/>
    <s v="02-32-0101-01-00"/>
    <n v="10"/>
    <n v="2.0499999999999998"/>
    <n v="6.15"/>
    <n v="30"/>
    <n v="3"/>
    <x v="3"/>
    <d v="2019-10-07T00:00:00"/>
    <s v="Monday"/>
    <s v="Weekday"/>
    <n v="0"/>
    <n v="30"/>
  </r>
  <r>
    <d v="2019-10-05T00:00:00"/>
    <s v="02-32-0101-01-00"/>
    <n v="10"/>
    <n v="2.0499999999999998"/>
    <n v="4.0999999999999996"/>
    <n v="20"/>
    <n v="2"/>
    <x v="4"/>
    <d v="2019-10-08T00:00:00"/>
    <s v="Tuesday"/>
    <s v="Weekend"/>
    <n v="0"/>
    <n v="20"/>
  </r>
  <r>
    <d v="2019-10-08T00:00:00"/>
    <s v="02-32-0101-01-00"/>
    <n v="10"/>
    <n v="2.0499999999999998"/>
    <n v="4.0999999999999996"/>
    <n v="20"/>
    <n v="2"/>
    <x v="0"/>
    <d v="2019-10-11T00:00:00"/>
    <s v="Friday"/>
    <s v="Weekday"/>
    <n v="1"/>
    <n v="19"/>
  </r>
  <r>
    <d v="2019-10-09T00:00:00"/>
    <s v="02-32-0101-01-00"/>
    <n v="10"/>
    <n v="2.0499999999999998"/>
    <n v="6.15"/>
    <n v="30"/>
    <n v="3"/>
    <x v="1"/>
    <d v="2019-10-12T00:00:00"/>
    <s v="Saturday"/>
    <s v="Weekday"/>
    <n v="0"/>
    <n v="30"/>
  </r>
  <r>
    <d v="2019-10-10T00:00:00"/>
    <s v="02-32-0101-01-00"/>
    <n v="10"/>
    <n v="2.0499999999999998"/>
    <n v="6.15"/>
    <n v="30"/>
    <n v="3"/>
    <x v="2"/>
    <d v="2019-10-13T00:00:00"/>
    <s v="Sunday"/>
    <s v="Weekday"/>
    <n v="3"/>
    <n v="27"/>
  </r>
  <r>
    <d v="2019-10-11T00:00:00"/>
    <s v="02-32-0101-01-00"/>
    <n v="10"/>
    <n v="2.0499999999999998"/>
    <n v="2.0499999999999998"/>
    <n v="10"/>
    <n v="1"/>
    <x v="3"/>
    <d v="2019-10-14T00:00:00"/>
    <s v="Monday"/>
    <s v="Weekday"/>
    <n v="0"/>
    <n v="10"/>
  </r>
  <r>
    <d v="2019-10-13T00:00:00"/>
    <s v="02-32-0101-01-00"/>
    <n v="10"/>
    <n v="2.0499999999999998"/>
    <n v="2.0499999999999998"/>
    <n v="10"/>
    <n v="1"/>
    <x v="5"/>
    <d v="2019-10-16T00:00:00"/>
    <s v="Wednesday"/>
    <s v="Weekend"/>
    <n v="0"/>
    <n v="10"/>
  </r>
  <r>
    <d v="2019-10-06T00:00:00"/>
    <s v="02-32-0401-00-00"/>
    <n v="67.17"/>
    <n v="16.2"/>
    <n v="48.6"/>
    <n v="201.51"/>
    <n v="3"/>
    <x v="5"/>
    <d v="2019-10-09T00:00:00"/>
    <s v="Wednesday"/>
    <s v="Weekend"/>
    <n v="0"/>
    <n v="201.51"/>
  </r>
  <r>
    <d v="2019-10-07T00:00:00"/>
    <s v="02-32-0401-00-00"/>
    <n v="65"/>
    <n v="16.2"/>
    <n v="32.4"/>
    <n v="130"/>
    <n v="2"/>
    <x v="6"/>
    <d v="2019-10-10T00:00:00"/>
    <s v="Thursday"/>
    <s v="Weekend"/>
    <n v="0"/>
    <n v="130"/>
  </r>
  <r>
    <d v="2019-10-09T00:00:00"/>
    <s v="02-32-0401-00-00"/>
    <n v="65"/>
    <n v="16.2"/>
    <n v="16.2"/>
    <n v="65"/>
    <n v="1"/>
    <x v="1"/>
    <d v="2019-10-12T00:00:00"/>
    <s v="Saturday"/>
    <s v="Weekday"/>
    <n v="0"/>
    <n v="65"/>
  </r>
  <r>
    <d v="2019-10-11T00:00:00"/>
    <s v="02-32-0401-00-00"/>
    <n v="65"/>
    <n v="16.2"/>
    <n v="16.2"/>
    <n v="65"/>
    <n v="1"/>
    <x v="3"/>
    <d v="2019-10-14T00:00:00"/>
    <s v="Monday"/>
    <s v="Weekday"/>
    <n v="0"/>
    <n v="65"/>
  </r>
  <r>
    <d v="2019-10-03T00:00:00"/>
    <s v="02-32-1101-01-00"/>
    <n v="10"/>
    <n v="6.5"/>
    <n v="6.5"/>
    <n v="10"/>
    <n v="1"/>
    <x v="2"/>
    <d v="2019-10-06T00:00:00"/>
    <s v="Sunday"/>
    <s v="Weekday"/>
    <n v="1"/>
    <n v="9"/>
  </r>
  <r>
    <d v="2019-10-06T00:00:00"/>
    <s v="02-32-1101-01-00"/>
    <n v="10"/>
    <n v="6.5"/>
    <n v="6.5"/>
    <n v="10"/>
    <n v="1"/>
    <x v="5"/>
    <d v="2019-10-09T00:00:00"/>
    <s v="Wednesday"/>
    <s v="Weekend"/>
    <n v="0"/>
    <n v="10"/>
  </r>
  <r>
    <d v="2019-10-07T00:00:00"/>
    <s v="02-32-1101-01-00"/>
    <n v="10"/>
    <n v="6.5"/>
    <n v="13"/>
    <n v="20"/>
    <n v="2"/>
    <x v="6"/>
    <d v="2019-10-10T00:00:00"/>
    <s v="Thursday"/>
    <s v="Weekend"/>
    <n v="0"/>
    <n v="20"/>
  </r>
  <r>
    <d v="2019-10-10T00:00:00"/>
    <s v="02-32-1101-01-00"/>
    <n v="10"/>
    <n v="6.5"/>
    <n v="6.5"/>
    <n v="10"/>
    <n v="1"/>
    <x v="2"/>
    <d v="2019-10-13T00:00:00"/>
    <s v="Sunday"/>
    <s v="Weekday"/>
    <n v="1"/>
    <n v="9"/>
  </r>
  <r>
    <d v="2019-10-11T00:00:00"/>
    <s v="02-32-1101-01-00"/>
    <n v="10"/>
    <n v="6.5"/>
    <n v="6.5"/>
    <n v="10"/>
    <n v="1"/>
    <x v="3"/>
    <d v="2019-10-14T00:00:00"/>
    <s v="Monday"/>
    <s v="Weekday"/>
    <n v="0"/>
    <n v="10"/>
  </r>
  <r>
    <d v="2019-10-12T00:00:00"/>
    <s v="02-32-1101-01-00"/>
    <n v="10"/>
    <n v="6.5"/>
    <n v="6.5"/>
    <n v="10"/>
    <n v="1"/>
    <x v="4"/>
    <d v="2019-10-15T00:00:00"/>
    <s v="Tuesday"/>
    <s v="Weekend"/>
    <n v="0"/>
    <n v="10"/>
  </r>
  <r>
    <d v="2019-10-13T00:00:00"/>
    <s v="02-32-1101-01-00"/>
    <n v="10"/>
    <n v="6.5"/>
    <n v="6.5"/>
    <n v="10"/>
    <n v="1"/>
    <x v="5"/>
    <d v="2019-10-16T00:00:00"/>
    <s v="Wednesday"/>
    <s v="Weekend"/>
    <n v="0"/>
    <n v="10"/>
  </r>
  <r>
    <d v="2019-10-01T00:00:00"/>
    <s v="02-40-0001-00-00"/>
    <n v="19"/>
    <n v="4.5"/>
    <n v="4.5"/>
    <n v="19"/>
    <n v="1"/>
    <x v="0"/>
    <d v="2019-10-04T00:00:00"/>
    <s v="Friday"/>
    <s v="Weekday"/>
    <n v="0.95000000000000007"/>
    <n v="18.05"/>
  </r>
  <r>
    <d v="2019-10-02T00:00:00"/>
    <s v="02-40-0001-00-00"/>
    <n v="19"/>
    <n v="4.5"/>
    <n v="13.5"/>
    <n v="57"/>
    <n v="3"/>
    <x v="1"/>
    <d v="2019-10-05T00:00:00"/>
    <s v="Saturday"/>
    <s v="Weekday"/>
    <n v="0"/>
    <n v="57"/>
  </r>
  <r>
    <d v="2019-10-04T00:00:00"/>
    <s v="02-40-0001-00-00"/>
    <n v="19"/>
    <n v="4.5"/>
    <n v="22.5"/>
    <n v="95"/>
    <n v="5"/>
    <x v="3"/>
    <d v="2019-10-07T00:00:00"/>
    <s v="Monday"/>
    <s v="Weekday"/>
    <n v="0"/>
    <n v="95"/>
  </r>
  <r>
    <d v="2019-10-05T00:00:00"/>
    <s v="02-40-0001-00-00"/>
    <n v="19"/>
    <n v="4.5"/>
    <n v="4.5"/>
    <n v="19"/>
    <n v="1"/>
    <x v="4"/>
    <d v="2019-10-08T00:00:00"/>
    <s v="Tuesday"/>
    <s v="Weekend"/>
    <n v="0"/>
    <n v="19"/>
  </r>
  <r>
    <d v="2019-10-06T00:00:00"/>
    <s v="02-40-0001-00-00"/>
    <n v="19"/>
    <n v="4.5"/>
    <n v="36"/>
    <n v="152"/>
    <n v="8"/>
    <x v="5"/>
    <d v="2019-10-09T00:00:00"/>
    <s v="Wednesday"/>
    <s v="Weekend"/>
    <n v="0"/>
    <n v="152"/>
  </r>
  <r>
    <d v="2019-10-07T00:00:00"/>
    <s v="02-40-0001-00-00"/>
    <n v="19"/>
    <n v="4.5"/>
    <n v="13.5"/>
    <n v="57"/>
    <n v="3"/>
    <x v="6"/>
    <d v="2019-10-10T00:00:00"/>
    <s v="Thursday"/>
    <s v="Weekend"/>
    <n v="0"/>
    <n v="57"/>
  </r>
  <r>
    <d v="2019-10-08T00:00:00"/>
    <s v="02-40-0001-00-00"/>
    <n v="19"/>
    <n v="4.5"/>
    <n v="22.5"/>
    <n v="95"/>
    <n v="5"/>
    <x v="0"/>
    <d v="2019-10-11T00:00:00"/>
    <s v="Friday"/>
    <s v="Weekday"/>
    <n v="4.75"/>
    <n v="90.25"/>
  </r>
  <r>
    <d v="2019-10-09T00:00:00"/>
    <s v="02-40-0001-00-00"/>
    <n v="19"/>
    <n v="4.5"/>
    <n v="22.5"/>
    <n v="95"/>
    <n v="5"/>
    <x v="1"/>
    <d v="2019-10-12T00:00:00"/>
    <s v="Saturday"/>
    <s v="Weekday"/>
    <n v="0"/>
    <n v="95"/>
  </r>
  <r>
    <d v="2019-10-10T00:00:00"/>
    <s v="02-40-0001-00-00"/>
    <n v="19"/>
    <n v="4.5"/>
    <n v="9"/>
    <n v="38"/>
    <n v="2"/>
    <x v="2"/>
    <d v="2019-10-13T00:00:00"/>
    <s v="Sunday"/>
    <s v="Weekday"/>
    <n v="3.8000000000000003"/>
    <n v="34.200000000000003"/>
  </r>
  <r>
    <d v="2019-10-12T00:00:00"/>
    <s v="02-40-0001-00-00"/>
    <n v="19"/>
    <n v="4.5"/>
    <n v="4.5"/>
    <n v="19"/>
    <n v="1"/>
    <x v="4"/>
    <d v="2019-10-15T00:00:00"/>
    <s v="Tuesday"/>
    <s v="Weekend"/>
    <n v="0"/>
    <n v="19"/>
  </r>
  <r>
    <d v="2019-10-13T00:00:00"/>
    <s v="02-40-0001-00-00"/>
    <n v="19"/>
    <n v="4.5"/>
    <n v="4.5"/>
    <n v="19"/>
    <n v="1"/>
    <x v="5"/>
    <d v="2019-10-16T00:00:00"/>
    <s v="Wednesday"/>
    <s v="Weekend"/>
    <n v="0"/>
    <n v="19"/>
  </r>
  <r>
    <d v="2019-10-14T00:00:00"/>
    <s v="02-40-0001-00-00"/>
    <n v="19"/>
    <n v="4.5"/>
    <n v="4.5"/>
    <n v="19"/>
    <n v="1"/>
    <x v="6"/>
    <d v="2019-10-17T00:00:00"/>
    <s v="Thursday"/>
    <s v="Weekend"/>
    <n v="0"/>
    <n v="19"/>
  </r>
  <r>
    <d v="2019-10-15T00:00:00"/>
    <s v="02-40-0001-00-00"/>
    <n v="19"/>
    <n v="4.5"/>
    <n v="27"/>
    <n v="114"/>
    <n v="6"/>
    <x v="0"/>
    <d v="2019-10-18T00:00:00"/>
    <s v="Friday"/>
    <s v="Weekday"/>
    <n v="5.7"/>
    <n v="108.3"/>
  </r>
  <r>
    <d v="2019-10-02T00:00:00"/>
    <s v="02-40-0301-01-12"/>
    <n v="12"/>
    <n v="2.99"/>
    <n v="2.99"/>
    <n v="12"/>
    <n v="1"/>
    <x v="1"/>
    <d v="2019-10-05T00:00:00"/>
    <s v="Saturday"/>
    <s v="Weekday"/>
    <n v="0"/>
    <n v="12"/>
  </r>
  <r>
    <d v="2019-10-03T00:00:00"/>
    <s v="02-40-0301-01-12"/>
    <n v="12"/>
    <n v="2.99"/>
    <n v="2.99"/>
    <n v="12"/>
    <n v="1"/>
    <x v="2"/>
    <d v="2019-10-06T00:00:00"/>
    <s v="Sunday"/>
    <s v="Weekday"/>
    <n v="1.2000000000000002"/>
    <n v="10.8"/>
  </r>
  <r>
    <d v="2019-10-04T00:00:00"/>
    <s v="02-40-0301-01-12"/>
    <n v="12"/>
    <n v="2.99"/>
    <n v="5.98"/>
    <n v="24"/>
    <n v="2"/>
    <x v="3"/>
    <d v="2019-10-07T00:00:00"/>
    <s v="Monday"/>
    <s v="Weekday"/>
    <n v="0"/>
    <n v="24"/>
  </r>
  <r>
    <d v="2019-10-05T00:00:00"/>
    <s v="02-40-0301-01-12"/>
    <n v="12"/>
    <n v="2.99"/>
    <n v="2.99"/>
    <n v="12"/>
    <n v="1"/>
    <x v="4"/>
    <d v="2019-10-08T00:00:00"/>
    <s v="Tuesday"/>
    <s v="Weekend"/>
    <n v="0"/>
    <n v="12"/>
  </r>
  <r>
    <d v="2019-10-06T00:00:00"/>
    <s v="02-40-0301-01-12"/>
    <n v="12"/>
    <n v="2.99"/>
    <n v="5.98"/>
    <n v="24"/>
    <n v="2"/>
    <x v="5"/>
    <d v="2019-10-09T00:00:00"/>
    <s v="Wednesday"/>
    <s v="Weekend"/>
    <n v="0"/>
    <n v="24"/>
  </r>
  <r>
    <d v="2019-10-07T00:00:00"/>
    <s v="02-40-0301-01-12"/>
    <n v="12"/>
    <n v="2.99"/>
    <n v="5.98"/>
    <n v="24"/>
    <n v="2"/>
    <x v="6"/>
    <d v="2019-10-10T00:00:00"/>
    <s v="Thursday"/>
    <s v="Weekend"/>
    <n v="0"/>
    <n v="24"/>
  </r>
  <r>
    <d v="2019-10-08T00:00:00"/>
    <s v="02-40-0301-01-12"/>
    <n v="12"/>
    <n v="2.99"/>
    <n v="11.96"/>
    <n v="48"/>
    <n v="4"/>
    <x v="0"/>
    <d v="2019-10-11T00:00:00"/>
    <s v="Friday"/>
    <s v="Weekday"/>
    <n v="2.4000000000000004"/>
    <n v="45.6"/>
  </r>
  <r>
    <d v="2019-10-09T00:00:00"/>
    <s v="02-40-0301-01-12"/>
    <n v="12"/>
    <n v="2.99"/>
    <n v="2.99"/>
    <n v="12"/>
    <n v="1"/>
    <x v="1"/>
    <d v="2019-10-12T00:00:00"/>
    <s v="Saturday"/>
    <s v="Weekday"/>
    <n v="0"/>
    <n v="12"/>
  </r>
  <r>
    <d v="2019-10-10T00:00:00"/>
    <s v="02-40-0301-01-12"/>
    <n v="12"/>
    <n v="2.99"/>
    <n v="5.98"/>
    <n v="24"/>
    <n v="2"/>
    <x v="2"/>
    <d v="2019-10-13T00:00:00"/>
    <s v="Sunday"/>
    <s v="Weekday"/>
    <n v="2.4000000000000004"/>
    <n v="21.6"/>
  </r>
  <r>
    <d v="2019-10-13T00:00:00"/>
    <s v="02-40-0301-01-12"/>
    <n v="12.5"/>
    <n v="2.99"/>
    <n v="2.99"/>
    <n v="12.5"/>
    <n v="1"/>
    <x v="5"/>
    <d v="2019-10-16T00:00:00"/>
    <s v="Wednesday"/>
    <s v="Weekend"/>
    <n v="0"/>
    <n v="12.5"/>
  </r>
  <r>
    <d v="2019-10-15T00:00:00"/>
    <s v="02-40-0301-01-12"/>
    <n v="12.33"/>
    <n v="2.99"/>
    <n v="8.9700000000000006"/>
    <n v="36.99"/>
    <n v="3"/>
    <x v="0"/>
    <d v="2019-10-18T00:00:00"/>
    <s v="Friday"/>
    <s v="Weekday"/>
    <n v="1.8495000000000001"/>
    <n v="35.140500000000003"/>
  </r>
  <r>
    <d v="2019-10-01T00:00:00"/>
    <s v="02-40-0401-00-00"/>
    <n v="15"/>
    <n v="2.95"/>
    <n v="5.9"/>
    <n v="30"/>
    <n v="2"/>
    <x v="0"/>
    <d v="2019-10-04T00:00:00"/>
    <s v="Friday"/>
    <s v="Weekday"/>
    <n v="1.5"/>
    <n v="28.5"/>
  </r>
  <r>
    <d v="2019-10-02T00:00:00"/>
    <s v="02-40-0401-00-00"/>
    <n v="15"/>
    <n v="2.95"/>
    <n v="5.9"/>
    <n v="30"/>
    <n v="2"/>
    <x v="1"/>
    <d v="2019-10-05T00:00:00"/>
    <s v="Saturday"/>
    <s v="Weekday"/>
    <n v="0"/>
    <n v="30"/>
  </r>
  <r>
    <d v="2019-10-03T00:00:00"/>
    <s v="02-40-0401-00-00"/>
    <n v="15"/>
    <n v="2.95"/>
    <n v="2.95"/>
    <n v="15"/>
    <n v="1"/>
    <x v="2"/>
    <d v="2019-10-06T00:00:00"/>
    <s v="Sunday"/>
    <s v="Weekday"/>
    <n v="1.5"/>
    <n v="13.5"/>
  </r>
  <r>
    <d v="2019-10-04T00:00:00"/>
    <s v="02-40-0401-00-00"/>
    <n v="15"/>
    <n v="2.95"/>
    <n v="5.9"/>
    <n v="30"/>
    <n v="2"/>
    <x v="3"/>
    <d v="2019-10-07T00:00:00"/>
    <s v="Monday"/>
    <s v="Weekday"/>
    <n v="0"/>
    <n v="30"/>
  </r>
  <r>
    <d v="2019-10-05T00:00:00"/>
    <s v="02-40-0401-00-00"/>
    <n v="15.87"/>
    <n v="2.95"/>
    <n v="8.85"/>
    <n v="47.62"/>
    <n v="3"/>
    <x v="4"/>
    <d v="2019-10-08T00:00:00"/>
    <s v="Tuesday"/>
    <s v="Weekend"/>
    <n v="0"/>
    <n v="47.62"/>
  </r>
  <r>
    <d v="2019-10-06T00:00:00"/>
    <s v="02-40-0401-00-00"/>
    <n v="15.44"/>
    <n v="2.95"/>
    <n v="17.7"/>
    <n v="92.62"/>
    <n v="6"/>
    <x v="5"/>
    <d v="2019-10-09T00:00:00"/>
    <s v="Wednesday"/>
    <s v="Weekend"/>
    <n v="0"/>
    <n v="92.62"/>
  </r>
  <r>
    <d v="2019-10-07T00:00:00"/>
    <s v="02-40-0401-00-00"/>
    <n v="15"/>
    <n v="2.95"/>
    <n v="8.85"/>
    <n v="45"/>
    <n v="3"/>
    <x v="6"/>
    <d v="2019-10-10T00:00:00"/>
    <s v="Thursday"/>
    <s v="Weekend"/>
    <n v="0"/>
    <n v="45"/>
  </r>
  <r>
    <d v="2019-10-09T00:00:00"/>
    <s v="02-40-0401-00-00"/>
    <n v="15"/>
    <n v="2.95"/>
    <n v="2.95"/>
    <n v="15"/>
    <n v="1"/>
    <x v="1"/>
    <d v="2019-10-12T00:00:00"/>
    <s v="Saturday"/>
    <s v="Weekday"/>
    <n v="0"/>
    <n v="15"/>
  </r>
  <r>
    <d v="2019-10-10T00:00:00"/>
    <s v="02-40-0401-00-00"/>
    <n v="16.91"/>
    <n v="2.95"/>
    <n v="14.75"/>
    <n v="84.54"/>
    <n v="5"/>
    <x v="2"/>
    <d v="2019-10-13T00:00:00"/>
    <s v="Sunday"/>
    <s v="Weekday"/>
    <n v="8.4540000000000006"/>
    <n v="76.086000000000013"/>
  </r>
  <r>
    <d v="2019-10-11T00:00:00"/>
    <s v="02-40-0401-00-00"/>
    <n v="15"/>
    <n v="2.95"/>
    <n v="8.85"/>
    <n v="45"/>
    <n v="3"/>
    <x v="3"/>
    <d v="2019-10-14T00:00:00"/>
    <s v="Monday"/>
    <s v="Weekday"/>
    <n v="0"/>
    <n v="45"/>
  </r>
  <r>
    <d v="2019-10-12T00:00:00"/>
    <s v="02-40-0401-00-00"/>
    <n v="17.399999999999999"/>
    <n v="2.95"/>
    <n v="5.9"/>
    <n v="34.79"/>
    <n v="2"/>
    <x v="4"/>
    <d v="2019-10-15T00:00:00"/>
    <s v="Tuesday"/>
    <s v="Weekend"/>
    <n v="0"/>
    <n v="34.79"/>
  </r>
  <r>
    <d v="2019-10-13T00:00:00"/>
    <s v="02-40-0401-00-00"/>
    <n v="15"/>
    <n v="2.95"/>
    <n v="2.95"/>
    <n v="15"/>
    <n v="1"/>
    <x v="5"/>
    <d v="2019-10-16T00:00:00"/>
    <s v="Wednesday"/>
    <s v="Weekend"/>
    <n v="0"/>
    <n v="15"/>
  </r>
  <r>
    <d v="2019-10-14T00:00:00"/>
    <s v="02-40-0401-00-00"/>
    <n v="15.68"/>
    <n v="2.95"/>
    <n v="20.65"/>
    <n v="109.77"/>
    <n v="7"/>
    <x v="6"/>
    <d v="2019-10-17T00:00:00"/>
    <s v="Thursday"/>
    <s v="Weekend"/>
    <n v="0"/>
    <n v="109.77"/>
  </r>
  <r>
    <d v="2019-10-15T00:00:00"/>
    <s v="02-40-0401-00-00"/>
    <n v="16.2"/>
    <n v="2.95"/>
    <n v="23.6"/>
    <n v="129.57"/>
    <n v="8"/>
    <x v="0"/>
    <d v="2019-10-18T00:00:00"/>
    <s v="Friday"/>
    <s v="Weekday"/>
    <n v="6.4785000000000004"/>
    <n v="123.0915"/>
  </r>
  <r>
    <d v="2019-10-04T00:00:00"/>
    <s v="02-40-1301-00-00"/>
    <n v="15"/>
    <n v="3.75"/>
    <n v="3.75"/>
    <n v="15"/>
    <n v="1"/>
    <x v="3"/>
    <d v="2019-10-07T00:00:00"/>
    <s v="Monday"/>
    <s v="Weekday"/>
    <n v="0"/>
    <n v="15"/>
  </r>
  <r>
    <d v="2019-10-05T00:00:00"/>
    <s v="02-40-1301-00-00"/>
    <n v="17.62"/>
    <n v="3.75"/>
    <n v="3.75"/>
    <n v="17.62"/>
    <n v="1"/>
    <x v="4"/>
    <d v="2019-10-08T00:00:00"/>
    <s v="Tuesday"/>
    <s v="Weekend"/>
    <n v="0"/>
    <n v="17.62"/>
  </r>
  <r>
    <d v="2019-10-07T00:00:00"/>
    <s v="02-40-1301-00-00"/>
    <n v="15"/>
    <n v="3.75"/>
    <n v="3.75"/>
    <n v="15"/>
    <n v="1"/>
    <x v="6"/>
    <d v="2019-10-10T00:00:00"/>
    <s v="Thursday"/>
    <s v="Weekend"/>
    <n v="0"/>
    <n v="15"/>
  </r>
  <r>
    <d v="2019-10-08T00:00:00"/>
    <s v="02-40-1301-00-00"/>
    <n v="15"/>
    <n v="3.75"/>
    <n v="3.75"/>
    <n v="15"/>
    <n v="1"/>
    <x v="0"/>
    <d v="2019-10-11T00:00:00"/>
    <s v="Friday"/>
    <s v="Weekday"/>
    <n v="0.75"/>
    <n v="14.25"/>
  </r>
  <r>
    <d v="2019-10-09T00:00:00"/>
    <s v="02-40-1301-00-00"/>
    <n v="15"/>
    <n v="3.75"/>
    <n v="3.75"/>
    <n v="15"/>
    <n v="1"/>
    <x v="1"/>
    <d v="2019-10-12T00:00:00"/>
    <s v="Saturday"/>
    <s v="Weekday"/>
    <n v="0"/>
    <n v="15"/>
  </r>
  <r>
    <d v="2019-10-12T00:00:00"/>
    <s v="02-40-1301-00-00"/>
    <n v="15"/>
    <n v="3.75"/>
    <n v="11.25"/>
    <n v="45"/>
    <n v="3"/>
    <x v="4"/>
    <d v="2019-10-15T00:00:00"/>
    <s v="Tuesday"/>
    <s v="Weekend"/>
    <n v="0"/>
    <n v="45"/>
  </r>
  <r>
    <d v="2019-10-15T00:00:00"/>
    <s v="02-40-1301-00-00"/>
    <n v="15"/>
    <n v="3.75"/>
    <n v="3.75"/>
    <n v="15"/>
    <n v="1"/>
    <x v="0"/>
    <d v="2019-10-18T00:00:00"/>
    <s v="Friday"/>
    <s v="Weekday"/>
    <n v="0.75"/>
    <n v="14.25"/>
  </r>
  <r>
    <d v="2019-10-06T00:00:00"/>
    <s v="02-54-0701-01-00"/>
    <n v="12"/>
    <n v="2.8"/>
    <n v="2.8"/>
    <n v="12"/>
    <n v="1"/>
    <x v="5"/>
    <d v="2019-10-09T00:00:00"/>
    <s v="Wednesday"/>
    <s v="Weekend"/>
    <n v="0"/>
    <n v="12"/>
  </r>
  <r>
    <d v="2019-10-08T00:00:00"/>
    <s v="02-54-0701-01-00"/>
    <n v="12"/>
    <n v="2.8"/>
    <n v="2.8"/>
    <n v="12"/>
    <n v="1"/>
    <x v="0"/>
    <d v="2019-10-11T00:00:00"/>
    <s v="Friday"/>
    <s v="Weekday"/>
    <n v="0.60000000000000009"/>
    <n v="11.4"/>
  </r>
  <r>
    <d v="2019-10-09T00:00:00"/>
    <s v="02-54-0701-01-00"/>
    <n v="12"/>
    <n v="2.8"/>
    <n v="2.8"/>
    <n v="12"/>
    <n v="1"/>
    <x v="1"/>
    <d v="2019-10-12T00:00:00"/>
    <s v="Saturday"/>
    <s v="Weekday"/>
    <n v="0"/>
    <n v="12"/>
  </r>
  <r>
    <d v="2019-10-01T00:00:00"/>
    <s v="02-54-0702-01-00"/>
    <n v="10"/>
    <n v="0.75"/>
    <n v="0.75"/>
    <n v="10"/>
    <n v="1"/>
    <x v="0"/>
    <d v="2019-10-04T00:00:00"/>
    <s v="Friday"/>
    <s v="Weekday"/>
    <n v="0.5"/>
    <n v="9.5"/>
  </r>
  <r>
    <d v="2019-10-03T00:00:00"/>
    <s v="02-54-0702-01-00"/>
    <n v="10"/>
    <n v="0.75"/>
    <n v="0.75"/>
    <n v="10"/>
    <n v="1"/>
    <x v="2"/>
    <d v="2019-10-06T00:00:00"/>
    <s v="Sunday"/>
    <s v="Weekday"/>
    <n v="1"/>
    <n v="9"/>
  </r>
  <r>
    <d v="2019-10-06T00:00:00"/>
    <s v="02-54-0702-01-00"/>
    <n v="10"/>
    <n v="0.75"/>
    <n v="0.75"/>
    <n v="10"/>
    <n v="1"/>
    <x v="5"/>
    <d v="2019-10-09T00:00:00"/>
    <s v="Wednesday"/>
    <s v="Weekend"/>
    <n v="0"/>
    <n v="10"/>
  </r>
  <r>
    <d v="2019-10-08T00:00:00"/>
    <s v="02-54-0702-01-00"/>
    <n v="10"/>
    <n v="0.75"/>
    <n v="2.25"/>
    <n v="30"/>
    <n v="3"/>
    <x v="0"/>
    <d v="2019-10-11T00:00:00"/>
    <s v="Friday"/>
    <s v="Weekday"/>
    <n v="1.5"/>
    <n v="28.5"/>
  </r>
  <r>
    <d v="2019-10-13T00:00:00"/>
    <s v="02-54-0702-01-00"/>
    <n v="10"/>
    <n v="0.75"/>
    <n v="0.75"/>
    <n v="10"/>
    <n v="1"/>
    <x v="5"/>
    <d v="2019-10-16T00:00:00"/>
    <s v="Wednesday"/>
    <s v="Weekend"/>
    <n v="0"/>
    <n v="10"/>
  </r>
  <r>
    <d v="2019-10-01T00:00:00"/>
    <s v="02-54-1401-01-00"/>
    <n v="20"/>
    <n v="4.6500000000000004"/>
    <n v="4.6500000000000004"/>
    <n v="20"/>
    <n v="1"/>
    <x v="0"/>
    <d v="2019-10-04T00:00:00"/>
    <s v="Friday"/>
    <s v="Weekday"/>
    <n v="1"/>
    <n v="19"/>
  </r>
  <r>
    <d v="2019-10-03T00:00:00"/>
    <s v="02-54-1401-01-00"/>
    <n v="20"/>
    <n v="4.6500000000000004"/>
    <n v="4.6500000000000004"/>
    <n v="20"/>
    <n v="1"/>
    <x v="2"/>
    <d v="2019-10-06T00:00:00"/>
    <s v="Sunday"/>
    <s v="Weekday"/>
    <n v="2"/>
    <n v="18"/>
  </r>
  <r>
    <d v="2019-10-05T00:00:00"/>
    <s v="02-54-1401-01-00"/>
    <n v="20"/>
    <n v="4.6500000000000004"/>
    <n v="4.6500000000000004"/>
    <n v="20"/>
    <n v="1"/>
    <x v="4"/>
    <d v="2019-10-08T00:00:00"/>
    <s v="Tuesday"/>
    <s v="Weekend"/>
    <n v="0"/>
    <n v="20"/>
  </r>
  <r>
    <d v="2019-10-08T00:00:00"/>
    <s v="02-54-1401-01-00"/>
    <n v="20"/>
    <n v="4.6500000000000004"/>
    <n v="9.3000000000000007"/>
    <n v="40"/>
    <n v="2"/>
    <x v="0"/>
    <d v="2019-10-11T00:00:00"/>
    <s v="Friday"/>
    <s v="Weekday"/>
    <n v="2"/>
    <n v="38"/>
  </r>
  <r>
    <d v="2019-10-09T00:00:00"/>
    <s v="02-54-1401-01-00"/>
    <n v="20"/>
    <n v="4.6500000000000004"/>
    <n v="4.6500000000000004"/>
    <n v="20"/>
    <n v="1"/>
    <x v="1"/>
    <d v="2019-10-12T00:00:00"/>
    <s v="Saturday"/>
    <s v="Weekday"/>
    <n v="0"/>
    <n v="20"/>
  </r>
  <r>
    <d v="2019-10-13T00:00:00"/>
    <s v="02-54-1401-01-00"/>
    <n v="20"/>
    <n v="4.6500000000000004"/>
    <n v="4.6500000000000004"/>
    <n v="20"/>
    <n v="1"/>
    <x v="5"/>
    <d v="2019-10-16T00:00:00"/>
    <s v="Wednesday"/>
    <s v="Weekend"/>
    <n v="0"/>
    <n v="20"/>
  </r>
  <r>
    <d v="2019-10-03T00:00:00"/>
    <s v="02-61-1301-01-00"/>
    <n v="399"/>
    <n v="119"/>
    <n v="238"/>
    <n v="798"/>
    <n v="2"/>
    <x v="2"/>
    <d v="2019-10-06T00:00:00"/>
    <s v="Sunday"/>
    <s v="Weekday"/>
    <n v="79.800000000000011"/>
    <n v="718.2"/>
  </r>
  <r>
    <d v="2019-10-04T00:00:00"/>
    <s v="02-61-1301-01-00"/>
    <n v="0"/>
    <n v="119"/>
    <n v="119"/>
    <n v="0"/>
    <n v="1"/>
    <x v="3"/>
    <d v="2019-10-07T00:00:00"/>
    <s v="Monday"/>
    <s v="Weekday"/>
    <n v="0"/>
    <n v="0"/>
  </r>
  <r>
    <d v="2019-10-07T00:00:00"/>
    <s v="02-61-1301-01-00"/>
    <n v="399"/>
    <n v="119"/>
    <n v="119"/>
    <n v="399"/>
    <n v="1"/>
    <x v="6"/>
    <d v="2019-10-10T00:00:00"/>
    <s v="Thursday"/>
    <s v="Weekend"/>
    <n v="0"/>
    <n v="399"/>
  </r>
  <r>
    <d v="2019-10-15T00:00:00"/>
    <s v="02-61-1301-01-00"/>
    <n v="399"/>
    <n v="119"/>
    <n v="119"/>
    <n v="399"/>
    <n v="1"/>
    <x v="0"/>
    <d v="2019-10-18T00:00:00"/>
    <s v="Friday"/>
    <s v="Weekday"/>
    <n v="19.950000000000003"/>
    <n v="379.05"/>
  </r>
  <r>
    <d v="2019-10-01T00:00:00"/>
    <s v="02-62-0401-01-12"/>
    <n v="109"/>
    <n v="37.840000000000003"/>
    <n v="37.840000000000003"/>
    <n v="109"/>
    <n v="1"/>
    <x v="0"/>
    <d v="2019-10-04T00:00:00"/>
    <s v="Friday"/>
    <s v="Weekday"/>
    <n v="5.45"/>
    <n v="103.55"/>
  </r>
  <r>
    <d v="2019-10-02T00:00:00"/>
    <s v="02-62-0401-01-12"/>
    <n v="109"/>
    <n v="37.840000000000003"/>
    <n v="37.840000000000003"/>
    <n v="109"/>
    <n v="1"/>
    <x v="1"/>
    <d v="2019-10-05T00:00:00"/>
    <s v="Saturday"/>
    <s v="Weekday"/>
    <n v="0"/>
    <n v="109"/>
  </r>
  <r>
    <d v="2019-10-03T00:00:00"/>
    <s v="02-62-0401-01-12"/>
    <n v="109"/>
    <n v="37.840000000000003"/>
    <n v="37.840000000000003"/>
    <n v="109"/>
    <n v="1"/>
    <x v="2"/>
    <d v="2019-10-06T00:00:00"/>
    <s v="Sunday"/>
    <s v="Weekday"/>
    <n v="10.9"/>
    <n v="98.1"/>
  </r>
  <r>
    <d v="2019-10-05T00:00:00"/>
    <s v="02-62-0401-01-12"/>
    <n v="121.25"/>
    <n v="37.840000000000003"/>
    <n v="37.840000000000003"/>
    <n v="121.25"/>
    <n v="1"/>
    <x v="4"/>
    <d v="2019-10-08T00:00:00"/>
    <s v="Tuesday"/>
    <s v="Weekend"/>
    <n v="0"/>
    <n v="121.25"/>
  </r>
  <r>
    <d v="2019-10-06T00:00:00"/>
    <s v="02-62-0401-01-12"/>
    <n v="109"/>
    <n v="37.840000000000003"/>
    <n v="75.680000000000007"/>
    <n v="218"/>
    <n v="2"/>
    <x v="5"/>
    <d v="2019-10-09T00:00:00"/>
    <s v="Wednesday"/>
    <s v="Weekend"/>
    <n v="0"/>
    <n v="218"/>
  </r>
  <r>
    <d v="2019-10-07T00:00:00"/>
    <s v="02-62-0401-01-12"/>
    <n v="121.14"/>
    <n v="37.840000000000003"/>
    <n v="37.840000000000003"/>
    <n v="121.14"/>
    <n v="1"/>
    <x v="6"/>
    <d v="2019-10-10T00:00:00"/>
    <s v="Thursday"/>
    <s v="Weekend"/>
    <n v="0"/>
    <n v="121.14"/>
  </r>
  <r>
    <d v="2019-10-08T00:00:00"/>
    <s v="02-62-0401-01-12"/>
    <n v="109"/>
    <n v="37.840000000000003"/>
    <n v="75.680000000000007"/>
    <n v="218"/>
    <n v="2"/>
    <x v="0"/>
    <d v="2019-10-11T00:00:00"/>
    <s v="Friday"/>
    <s v="Weekday"/>
    <n v="10.9"/>
    <n v="207.1"/>
  </r>
  <r>
    <d v="2019-10-09T00:00:00"/>
    <s v="02-62-0401-01-12"/>
    <n v="109"/>
    <n v="37.840000000000003"/>
    <n v="113.52"/>
    <n v="327"/>
    <n v="3"/>
    <x v="1"/>
    <d v="2019-10-12T00:00:00"/>
    <s v="Saturday"/>
    <s v="Weekday"/>
    <n v="0"/>
    <n v="327"/>
  </r>
  <r>
    <d v="2019-10-10T00:00:00"/>
    <s v="02-62-0401-01-12"/>
    <n v="109"/>
    <n v="37.840000000000003"/>
    <n v="75.680000000000007"/>
    <n v="218"/>
    <n v="2"/>
    <x v="2"/>
    <d v="2019-10-13T00:00:00"/>
    <s v="Sunday"/>
    <s v="Weekday"/>
    <n v="21.8"/>
    <n v="196.2"/>
  </r>
  <r>
    <d v="2019-10-11T00:00:00"/>
    <s v="02-62-0401-01-12"/>
    <n v="109"/>
    <n v="37.840000000000003"/>
    <n v="37.840000000000003"/>
    <n v="109"/>
    <n v="1"/>
    <x v="3"/>
    <d v="2019-10-14T00:00:00"/>
    <s v="Monday"/>
    <s v="Weekday"/>
    <n v="0"/>
    <n v="109"/>
  </r>
  <r>
    <d v="2019-10-12T00:00:00"/>
    <s v="02-62-0401-01-12"/>
    <n v="109"/>
    <n v="37.840000000000003"/>
    <n v="37.840000000000003"/>
    <n v="109"/>
    <n v="1"/>
    <x v="4"/>
    <d v="2019-10-15T00:00:00"/>
    <s v="Tuesday"/>
    <s v="Weekend"/>
    <n v="0"/>
    <n v="109"/>
  </r>
  <r>
    <d v="2019-10-13T00:00:00"/>
    <s v="02-62-0401-01-12"/>
    <n v="109"/>
    <n v="37.840000000000003"/>
    <n v="75.680000000000007"/>
    <n v="218"/>
    <n v="2"/>
    <x v="5"/>
    <d v="2019-10-16T00:00:00"/>
    <s v="Wednesday"/>
    <s v="Weekend"/>
    <n v="0"/>
    <n v="218"/>
  </r>
  <r>
    <d v="2019-10-15T00:00:00"/>
    <s v="02-62-0401-01-12"/>
    <n v="115.25"/>
    <n v="37.840000000000003"/>
    <n v="75.680000000000007"/>
    <n v="230.49"/>
    <n v="2"/>
    <x v="0"/>
    <d v="2019-10-18T00:00:00"/>
    <s v="Friday"/>
    <s v="Weekday"/>
    <n v="11.524500000000002"/>
    <n v="218.96550000000002"/>
  </r>
  <r>
    <d v="2019-10-03T00:00:00"/>
    <s v="02-62-1401-01-00"/>
    <n v="29"/>
    <n v="9.75"/>
    <n v="9.75"/>
    <n v="29"/>
    <n v="1"/>
    <x v="2"/>
    <d v="2019-10-06T00:00:00"/>
    <s v="Sunday"/>
    <s v="Weekday"/>
    <n v="2.9000000000000004"/>
    <n v="26.1"/>
  </r>
  <r>
    <d v="2019-10-07T00:00:00"/>
    <s v="02-62-1401-01-00"/>
    <n v="33.130000000000003"/>
    <n v="9.75"/>
    <n v="9.75"/>
    <n v="33.130000000000003"/>
    <n v="1"/>
    <x v="6"/>
    <d v="2019-10-10T00:00:00"/>
    <s v="Thursday"/>
    <s v="Weekend"/>
    <n v="0"/>
    <n v="33.130000000000003"/>
  </r>
  <r>
    <d v="2019-10-08T00:00:00"/>
    <s v="02-62-1401-01-00"/>
    <n v="29"/>
    <n v="9.75"/>
    <n v="9.75"/>
    <n v="29"/>
    <n v="1"/>
    <x v="0"/>
    <d v="2019-10-11T00:00:00"/>
    <s v="Friday"/>
    <s v="Weekday"/>
    <n v="1.4500000000000002"/>
    <n v="27.55"/>
  </r>
  <r>
    <d v="2019-10-09T00:00:00"/>
    <s v="02-62-1401-01-00"/>
    <n v="29"/>
    <n v="9.75"/>
    <n v="9.75"/>
    <n v="29"/>
    <n v="1"/>
    <x v="1"/>
    <d v="2019-10-12T00:00:00"/>
    <s v="Saturday"/>
    <s v="Weekday"/>
    <n v="0"/>
    <n v="29"/>
  </r>
  <r>
    <d v="2019-10-12T00:00:00"/>
    <s v="02-62-1401-01-00"/>
    <n v="29"/>
    <n v="9.75"/>
    <n v="9.75"/>
    <n v="29"/>
    <n v="1"/>
    <x v="4"/>
    <d v="2019-10-15T00:00:00"/>
    <s v="Tuesday"/>
    <s v="Weekend"/>
    <n v="0"/>
    <n v="29"/>
  </r>
  <r>
    <d v="2019-10-15T00:00:00"/>
    <s v="02-62-1401-01-00"/>
    <n v="29"/>
    <n v="9.75"/>
    <n v="9.75"/>
    <n v="29"/>
    <n v="1"/>
    <x v="0"/>
    <d v="2019-10-18T00:00:00"/>
    <s v="Friday"/>
    <s v="Weekday"/>
    <n v="1.4500000000000002"/>
    <n v="27.55"/>
  </r>
  <r>
    <d v="2019-10-03T00:00:00"/>
    <s v="02-63-0001-00-00"/>
    <n v="0"/>
    <n v="32.4"/>
    <n v="32.4"/>
    <n v="0"/>
    <n v="1"/>
    <x v="2"/>
    <d v="2019-10-06T00:00:00"/>
    <s v="Sunday"/>
    <s v="Weekday"/>
    <n v="0"/>
    <n v="0"/>
  </r>
  <r>
    <d v="2019-10-10T00:00:00"/>
    <s v="02-63-0001-00-00"/>
    <n v="109.16"/>
    <n v="32.4"/>
    <n v="32.4"/>
    <n v="109.16"/>
    <n v="1"/>
    <x v="2"/>
    <d v="2019-10-13T00:00:00"/>
    <s v="Sunday"/>
    <s v="Weekday"/>
    <n v="10.916"/>
    <n v="98.244"/>
  </r>
  <r>
    <d v="2019-10-13T00:00:00"/>
    <s v="02-63-0001-00-00"/>
    <n v="111.43"/>
    <n v="32.4"/>
    <n v="32.4"/>
    <n v="111.43"/>
    <n v="1"/>
    <x v="5"/>
    <d v="2019-10-16T00:00:00"/>
    <s v="Wednesday"/>
    <s v="Weekend"/>
    <n v="0"/>
    <n v="111.43"/>
  </r>
  <r>
    <d v="2019-10-15T00:00:00"/>
    <s v="02-63-0001-00-00"/>
    <n v="99"/>
    <n v="32.4"/>
    <n v="32.4"/>
    <n v="99"/>
    <n v="1"/>
    <x v="0"/>
    <d v="2019-10-18T00:00:00"/>
    <s v="Friday"/>
    <s v="Weekday"/>
    <n v="4.95"/>
    <n v="94.05"/>
  </r>
  <r>
    <d v="2019-10-01T00:00:00"/>
    <s v="02-63-0402-01-12"/>
    <n v="85"/>
    <n v="24"/>
    <n v="48"/>
    <n v="170"/>
    <n v="2"/>
    <x v="0"/>
    <d v="2019-10-04T00:00:00"/>
    <s v="Friday"/>
    <s v="Weekday"/>
    <n v="8.5"/>
    <n v="161.5"/>
  </r>
  <r>
    <d v="2019-10-09T00:00:00"/>
    <s v="02-63-0402-01-12"/>
    <n v="95.31"/>
    <n v="24"/>
    <n v="24"/>
    <n v="95.31"/>
    <n v="1"/>
    <x v="1"/>
    <d v="2019-10-12T00:00:00"/>
    <s v="Saturday"/>
    <s v="Weekday"/>
    <n v="0"/>
    <n v="95.31"/>
  </r>
  <r>
    <d v="2019-10-10T00:00:00"/>
    <s v="02-63-0402-01-12"/>
    <n v="93.57"/>
    <n v="24"/>
    <n v="24"/>
    <n v="93.57"/>
    <n v="1"/>
    <x v="2"/>
    <d v="2019-10-13T00:00:00"/>
    <s v="Sunday"/>
    <s v="Weekday"/>
    <n v="9.3569999999999993"/>
    <n v="84.212999999999994"/>
  </r>
  <r>
    <d v="2019-10-13T00:00:00"/>
    <s v="02-63-0402-01-12"/>
    <n v="95.81"/>
    <n v="24"/>
    <n v="24"/>
    <n v="95.81"/>
    <n v="1"/>
    <x v="5"/>
    <d v="2019-10-16T00:00:00"/>
    <s v="Wednesday"/>
    <s v="Weekend"/>
    <n v="0"/>
    <n v="95.81"/>
  </r>
  <r>
    <d v="2019-10-15T00:00:00"/>
    <s v="02-63-0402-01-12"/>
    <n v="85"/>
    <n v="24"/>
    <n v="24"/>
    <n v="85"/>
    <n v="1"/>
    <x v="0"/>
    <d v="2019-10-18T00:00:00"/>
    <s v="Friday"/>
    <s v="Weekday"/>
    <n v="4.25"/>
    <n v="80.75"/>
  </r>
  <r>
    <d v="2019-10-01T00:00:00"/>
    <s v="02-63-0403-01-00"/>
    <n v="495"/>
    <n v="172"/>
    <n v="172"/>
    <n v="495"/>
    <n v="1"/>
    <x v="0"/>
    <d v="2019-10-04T00:00:00"/>
    <s v="Friday"/>
    <s v="Weekday"/>
    <n v="24.75"/>
    <n v="470.25"/>
  </r>
  <r>
    <d v="2019-10-03T00:00:00"/>
    <s v="02-63-0403-01-00"/>
    <n v="495"/>
    <n v="172"/>
    <n v="172"/>
    <n v="495"/>
    <n v="1"/>
    <x v="2"/>
    <d v="2019-10-06T00:00:00"/>
    <s v="Sunday"/>
    <s v="Weekday"/>
    <n v="49.5"/>
    <n v="445.5"/>
  </r>
  <r>
    <d v="2019-10-05T00:00:00"/>
    <s v="02-63-0403-01-00"/>
    <n v="495"/>
    <n v="172"/>
    <n v="172"/>
    <n v="495"/>
    <n v="1"/>
    <x v="4"/>
    <d v="2019-10-08T00:00:00"/>
    <s v="Tuesday"/>
    <s v="Weekend"/>
    <n v="0"/>
    <n v="495"/>
  </r>
  <r>
    <d v="2019-10-08T00:00:00"/>
    <s v="02-63-0403-01-00"/>
    <n v="503.35"/>
    <n v="172"/>
    <n v="344"/>
    <n v="1006.69"/>
    <n v="2"/>
    <x v="0"/>
    <d v="2019-10-11T00:00:00"/>
    <s v="Friday"/>
    <s v="Weekday"/>
    <n v="50.334500000000006"/>
    <n v="956.35550000000001"/>
  </r>
  <r>
    <d v="2019-10-09T00:00:00"/>
    <s v="02-63-0403-01-00"/>
    <n v="512.79999999999995"/>
    <n v="172"/>
    <n v="344"/>
    <n v="1025.5999999999999"/>
    <n v="2"/>
    <x v="1"/>
    <d v="2019-10-12T00:00:00"/>
    <s v="Saturday"/>
    <s v="Weekday"/>
    <n v="0"/>
    <n v="1025.5999999999999"/>
  </r>
  <r>
    <d v="2019-10-10T00:00:00"/>
    <s v="02-63-0403-01-00"/>
    <n v="511.49"/>
    <n v="172"/>
    <n v="172"/>
    <n v="511.49"/>
    <n v="1"/>
    <x v="2"/>
    <d v="2019-10-13T00:00:00"/>
    <s v="Sunday"/>
    <s v="Weekday"/>
    <n v="51.149000000000001"/>
    <n v="460.34100000000001"/>
  </r>
  <r>
    <d v="2019-10-11T00:00:00"/>
    <s v="02-63-0403-01-00"/>
    <n v="495"/>
    <n v="172"/>
    <n v="172"/>
    <n v="495"/>
    <n v="1"/>
    <x v="3"/>
    <d v="2019-10-14T00:00:00"/>
    <s v="Monday"/>
    <s v="Weekday"/>
    <n v="0"/>
    <n v="495"/>
  </r>
  <r>
    <d v="2019-10-12T00:00:00"/>
    <s v="02-63-0403-01-00"/>
    <n v="495"/>
    <n v="172"/>
    <n v="172"/>
    <n v="495"/>
    <n v="1"/>
    <x v="4"/>
    <d v="2019-10-15T00:00:00"/>
    <s v="Tuesday"/>
    <s v="Weekend"/>
    <n v="0"/>
    <n v="495"/>
  </r>
  <r>
    <d v="2019-10-13T00:00:00"/>
    <s v="02-63-0403-01-00"/>
    <n v="515.47"/>
    <n v="172"/>
    <n v="172"/>
    <n v="515.47"/>
    <n v="1"/>
    <x v="5"/>
    <d v="2019-10-16T00:00:00"/>
    <s v="Wednesday"/>
    <s v="Weekend"/>
    <n v="0"/>
    <n v="515.47"/>
  </r>
  <r>
    <d v="2019-10-15T00:00:00"/>
    <s v="02-63-0403-01-00"/>
    <n v="500.51"/>
    <n v="172"/>
    <n v="516"/>
    <n v="1501.52"/>
    <n v="3"/>
    <x v="0"/>
    <d v="2019-10-18T00:00:00"/>
    <s v="Friday"/>
    <s v="Weekday"/>
    <n v="75.076000000000008"/>
    <n v="1426.444"/>
  </r>
  <r>
    <d v="2019-10-06T00:00:00"/>
    <s v="02-63-0406-01-12"/>
    <n v="649"/>
    <n v="241.75"/>
    <n v="241.75"/>
    <n v="649"/>
    <n v="1"/>
    <x v="5"/>
    <d v="2019-10-09T00:00:00"/>
    <s v="Wednesday"/>
    <s v="Weekend"/>
    <n v="0"/>
    <n v="649"/>
  </r>
  <r>
    <d v="2019-10-08T00:00:00"/>
    <s v="02-63-0406-01-12"/>
    <n v="649"/>
    <n v="241.75"/>
    <n v="241.75"/>
    <n v="649"/>
    <n v="1"/>
    <x v="0"/>
    <d v="2019-10-11T00:00:00"/>
    <s v="Friday"/>
    <s v="Weekday"/>
    <n v="32.450000000000003"/>
    <n v="616.54999999999995"/>
  </r>
  <r>
    <d v="2019-10-12T00:00:00"/>
    <s v="02-63-0406-01-12"/>
    <n v="649"/>
    <n v="241.75"/>
    <n v="725.25"/>
    <n v="1947"/>
    <n v="3"/>
    <x v="4"/>
    <d v="2019-10-15T00:00:00"/>
    <s v="Tuesday"/>
    <s v="Weekend"/>
    <n v="0"/>
    <n v="1947"/>
  </r>
  <r>
    <d v="2019-10-01T00:00:00"/>
    <s v="02-63-1301-01-00"/>
    <n v="28"/>
    <n v="6.95"/>
    <n v="6.95"/>
    <n v="28"/>
    <n v="1"/>
    <x v="0"/>
    <d v="2019-10-04T00:00:00"/>
    <s v="Friday"/>
    <s v="Weekday"/>
    <n v="1.4000000000000001"/>
    <n v="26.6"/>
  </r>
  <r>
    <d v="2019-10-04T00:00:00"/>
    <s v="02-63-1301-01-00"/>
    <n v="28"/>
    <n v="6.95"/>
    <n v="6.95"/>
    <n v="28"/>
    <n v="1"/>
    <x v="3"/>
    <d v="2019-10-07T00:00:00"/>
    <s v="Monday"/>
    <s v="Weekday"/>
    <n v="0"/>
    <n v="28"/>
  </r>
  <r>
    <d v="2019-10-06T00:00:00"/>
    <s v="02-63-1301-01-00"/>
    <n v="28"/>
    <n v="6.95"/>
    <n v="6.95"/>
    <n v="28"/>
    <n v="1"/>
    <x v="5"/>
    <d v="2019-10-09T00:00:00"/>
    <s v="Wednesday"/>
    <s v="Weekend"/>
    <n v="0"/>
    <n v="28"/>
  </r>
  <r>
    <d v="2019-10-08T00:00:00"/>
    <s v="02-63-1301-01-00"/>
    <n v="28"/>
    <n v="6.95"/>
    <n v="6.95"/>
    <n v="28"/>
    <n v="1"/>
    <x v="0"/>
    <d v="2019-10-11T00:00:00"/>
    <s v="Friday"/>
    <s v="Weekday"/>
    <n v="1.4000000000000001"/>
    <n v="26.6"/>
  </r>
  <r>
    <d v="2019-10-09T00:00:00"/>
    <s v="02-63-1301-01-00"/>
    <n v="31.08"/>
    <n v="6.95"/>
    <n v="6.95"/>
    <n v="31.08"/>
    <n v="1"/>
    <x v="1"/>
    <d v="2019-10-12T00:00:00"/>
    <s v="Saturday"/>
    <s v="Weekday"/>
    <n v="0"/>
    <n v="31.08"/>
  </r>
  <r>
    <d v="2019-10-13T00:00:00"/>
    <s v="02-63-1301-01-00"/>
    <n v="31.25"/>
    <n v="6.95"/>
    <n v="6.95"/>
    <n v="31.25"/>
    <n v="1"/>
    <x v="5"/>
    <d v="2019-10-16T00:00:00"/>
    <s v="Wednesday"/>
    <s v="Weekend"/>
    <n v="0"/>
    <n v="31.25"/>
  </r>
  <r>
    <d v="2019-10-01T00:00:00"/>
    <s v="02-71-1401-01-00"/>
    <n v="65"/>
    <n v="12"/>
    <n v="24"/>
    <n v="130"/>
    <n v="2"/>
    <x v="0"/>
    <d v="2019-10-04T00:00:00"/>
    <s v="Friday"/>
    <s v="Weekday"/>
    <n v="6.5"/>
    <n v="123.5"/>
  </r>
  <r>
    <d v="2019-10-02T00:00:00"/>
    <s v="02-71-1401-01-00"/>
    <n v="65"/>
    <n v="12"/>
    <n v="48"/>
    <n v="260"/>
    <n v="4"/>
    <x v="1"/>
    <d v="2019-10-05T00:00:00"/>
    <s v="Saturday"/>
    <s v="Weekday"/>
    <n v="0"/>
    <n v="260"/>
  </r>
  <r>
    <d v="2019-10-03T00:00:00"/>
    <s v="02-71-1401-01-00"/>
    <n v="65"/>
    <n v="12"/>
    <n v="48"/>
    <n v="260"/>
    <n v="4"/>
    <x v="2"/>
    <d v="2019-10-06T00:00:00"/>
    <s v="Sunday"/>
    <s v="Weekday"/>
    <n v="26"/>
    <n v="234"/>
  </r>
  <r>
    <d v="2019-10-05T00:00:00"/>
    <s v="02-71-1401-01-00"/>
    <n v="67.17"/>
    <n v="12"/>
    <n v="36"/>
    <n v="201.51"/>
    <n v="3"/>
    <x v="4"/>
    <d v="2019-10-08T00:00:00"/>
    <s v="Tuesday"/>
    <s v="Weekend"/>
    <n v="0"/>
    <n v="201.51"/>
  </r>
  <r>
    <d v="2019-10-06T00:00:00"/>
    <s v="02-71-1401-01-00"/>
    <n v="68.260000000000005"/>
    <n v="12"/>
    <n v="24"/>
    <n v="136.51"/>
    <n v="2"/>
    <x v="5"/>
    <d v="2019-10-09T00:00:00"/>
    <s v="Wednesday"/>
    <s v="Weekend"/>
    <n v="0"/>
    <n v="136.51"/>
  </r>
  <r>
    <d v="2019-10-07T00:00:00"/>
    <s v="02-71-1401-01-00"/>
    <n v="68.22"/>
    <n v="12"/>
    <n v="24"/>
    <n v="136.43"/>
    <n v="2"/>
    <x v="6"/>
    <d v="2019-10-10T00:00:00"/>
    <s v="Thursday"/>
    <s v="Weekend"/>
    <n v="0"/>
    <n v="136.43"/>
  </r>
  <r>
    <d v="2019-10-08T00:00:00"/>
    <s v="02-71-1401-01-00"/>
    <n v="50.39"/>
    <n v="12"/>
    <n v="48"/>
    <n v="201.54"/>
    <n v="4"/>
    <x v="0"/>
    <d v="2019-10-11T00:00:00"/>
    <s v="Friday"/>
    <s v="Weekday"/>
    <n v="10.077"/>
    <n v="191.46299999999999"/>
  </r>
  <r>
    <d v="2019-10-09T00:00:00"/>
    <s v="02-71-1401-01-00"/>
    <n v="65"/>
    <n v="12"/>
    <n v="12"/>
    <n v="65"/>
    <n v="1"/>
    <x v="1"/>
    <d v="2019-10-12T00:00:00"/>
    <s v="Saturday"/>
    <s v="Weekday"/>
    <n v="0"/>
    <n v="65"/>
  </r>
  <r>
    <d v="2019-10-10T00:00:00"/>
    <s v="02-71-1401-01-00"/>
    <n v="65"/>
    <n v="12"/>
    <n v="48"/>
    <n v="260"/>
    <n v="4"/>
    <x v="2"/>
    <d v="2019-10-13T00:00:00"/>
    <s v="Sunday"/>
    <s v="Weekday"/>
    <n v="26"/>
    <n v="234"/>
  </r>
  <r>
    <d v="2019-10-11T00:00:00"/>
    <s v="02-71-1401-01-00"/>
    <n v="32.5"/>
    <n v="12"/>
    <n v="24"/>
    <n v="65"/>
    <n v="2"/>
    <x v="3"/>
    <d v="2019-10-14T00:00:00"/>
    <s v="Monday"/>
    <s v="Weekday"/>
    <n v="0"/>
    <n v="65"/>
  </r>
  <r>
    <d v="2019-10-12T00:00:00"/>
    <s v="02-71-1401-01-00"/>
    <n v="66.14"/>
    <n v="12"/>
    <n v="72"/>
    <n v="396.86"/>
    <n v="6"/>
    <x v="4"/>
    <d v="2019-10-15T00:00:00"/>
    <s v="Tuesday"/>
    <s v="Weekend"/>
    <n v="0"/>
    <n v="396.86"/>
  </r>
  <r>
    <d v="2019-10-13T00:00:00"/>
    <s v="02-71-1401-01-00"/>
    <n v="65"/>
    <n v="12"/>
    <n v="12"/>
    <n v="65"/>
    <n v="1"/>
    <x v="5"/>
    <d v="2019-10-16T00:00:00"/>
    <s v="Wednesday"/>
    <s v="Weekend"/>
    <n v="0"/>
    <n v="65"/>
  </r>
  <r>
    <d v="2019-10-15T00:00:00"/>
    <s v="02-71-1401-01-00"/>
    <n v="65"/>
    <n v="12"/>
    <n v="36"/>
    <n v="195"/>
    <n v="3"/>
    <x v="0"/>
    <d v="2019-10-18T00:00:00"/>
    <s v="Friday"/>
    <s v="Weekday"/>
    <n v="9.75"/>
    <n v="185.25"/>
  </r>
  <r>
    <d v="2019-10-03T00:00:00"/>
    <s v="02-71-1402-01-12"/>
    <n v="37.5"/>
    <n v="18.95"/>
    <n v="37.9"/>
    <n v="75"/>
    <n v="2"/>
    <x v="2"/>
    <d v="2019-10-06T00:00:00"/>
    <s v="Sunday"/>
    <s v="Weekday"/>
    <n v="7.5"/>
    <n v="67.5"/>
  </r>
  <r>
    <d v="2019-10-06T00:00:00"/>
    <s v="02-71-1402-01-12"/>
    <n v="78.959999999999994"/>
    <n v="18.95"/>
    <n v="37.9"/>
    <n v="157.91"/>
    <n v="2"/>
    <x v="5"/>
    <d v="2019-10-09T00:00:00"/>
    <s v="Wednesday"/>
    <s v="Weekend"/>
    <n v="0"/>
    <n v="157.91"/>
  </r>
  <r>
    <d v="2019-10-08T00:00:00"/>
    <s v="02-71-1402-01-12"/>
    <n v="0"/>
    <n v="18.95"/>
    <n v="18.95"/>
    <n v="0"/>
    <n v="1"/>
    <x v="0"/>
    <d v="2019-10-11T00:00:00"/>
    <s v="Friday"/>
    <s v="Weekday"/>
    <n v="0"/>
    <n v="0"/>
  </r>
  <r>
    <d v="2019-10-09T00:00:00"/>
    <s v="02-71-1402-01-12"/>
    <n v="82.91"/>
    <n v="18.95"/>
    <n v="18.95"/>
    <n v="82.91"/>
    <n v="1"/>
    <x v="1"/>
    <d v="2019-10-12T00:00:00"/>
    <s v="Saturday"/>
    <s v="Weekday"/>
    <n v="0"/>
    <n v="82.91"/>
  </r>
  <r>
    <d v="2019-10-12T00:00:00"/>
    <s v="02-71-1402-01-12"/>
    <n v="75"/>
    <n v="18.95"/>
    <n v="37.9"/>
    <n v="150"/>
    <n v="2"/>
    <x v="4"/>
    <d v="2019-10-15T00:00:00"/>
    <s v="Tuesday"/>
    <s v="Weekend"/>
    <n v="0"/>
    <n v="150"/>
  </r>
  <r>
    <d v="2019-10-14T00:00:00"/>
    <s v="02-71-1402-01-12"/>
    <n v="75"/>
    <n v="18.95"/>
    <n v="18.95"/>
    <n v="75"/>
    <n v="1"/>
    <x v="6"/>
    <d v="2019-10-17T00:00:00"/>
    <s v="Thursday"/>
    <s v="Weekend"/>
    <n v="0"/>
    <n v="75"/>
  </r>
  <r>
    <d v="2019-10-15T00:00:00"/>
    <s v="02-71-1402-01-12"/>
    <n v="75"/>
    <n v="18.95"/>
    <n v="56.85"/>
    <n v="225"/>
    <n v="3"/>
    <x v="0"/>
    <d v="2019-10-18T00:00:00"/>
    <s v="Friday"/>
    <s v="Weekday"/>
    <n v="11.25"/>
    <n v="213.75"/>
  </r>
  <r>
    <d v="2019-10-01T00:00:00"/>
    <s v="02-71-1403-01-12"/>
    <n v="109"/>
    <n v="33.15"/>
    <n v="33.15"/>
    <n v="109"/>
    <n v="1"/>
    <x v="0"/>
    <d v="2019-10-04T00:00:00"/>
    <s v="Friday"/>
    <s v="Weekday"/>
    <n v="5.45"/>
    <n v="103.55"/>
  </r>
  <r>
    <d v="2019-10-02T00:00:00"/>
    <s v="02-71-1403-01-12"/>
    <n v="109"/>
    <n v="33.15"/>
    <n v="66.3"/>
    <n v="218"/>
    <n v="2"/>
    <x v="1"/>
    <d v="2019-10-05T00:00:00"/>
    <s v="Saturday"/>
    <s v="Weekday"/>
    <n v="0"/>
    <n v="218"/>
  </r>
  <r>
    <d v="2019-10-03T00:00:00"/>
    <s v="02-71-1403-01-12"/>
    <n v="109"/>
    <n v="33.15"/>
    <n v="66.3"/>
    <n v="218"/>
    <n v="2"/>
    <x v="2"/>
    <d v="2019-10-06T00:00:00"/>
    <s v="Sunday"/>
    <s v="Weekday"/>
    <n v="21.8"/>
    <n v="196.2"/>
  </r>
  <r>
    <d v="2019-10-04T00:00:00"/>
    <s v="02-71-1403-01-12"/>
    <n v="109"/>
    <n v="33.15"/>
    <n v="33.15"/>
    <n v="109"/>
    <n v="1"/>
    <x v="3"/>
    <d v="2019-10-07T00:00:00"/>
    <s v="Monday"/>
    <s v="Weekday"/>
    <n v="0"/>
    <n v="109"/>
  </r>
  <r>
    <d v="2019-10-06T00:00:00"/>
    <s v="02-71-1403-01-12"/>
    <n v="109"/>
    <n v="33.15"/>
    <n v="33.15"/>
    <n v="109"/>
    <n v="1"/>
    <x v="5"/>
    <d v="2019-10-09T00:00:00"/>
    <s v="Wednesday"/>
    <s v="Weekend"/>
    <n v="0"/>
    <n v="109"/>
  </r>
  <r>
    <d v="2019-10-07T00:00:00"/>
    <s v="02-71-1403-01-12"/>
    <n v="109"/>
    <n v="33.15"/>
    <n v="33.15"/>
    <n v="109"/>
    <n v="1"/>
    <x v="6"/>
    <d v="2019-10-10T00:00:00"/>
    <s v="Thursday"/>
    <s v="Weekend"/>
    <n v="0"/>
    <n v="109"/>
  </r>
  <r>
    <d v="2019-10-08T00:00:00"/>
    <s v="02-71-1403-01-12"/>
    <n v="109"/>
    <n v="33.15"/>
    <n v="132.6"/>
    <n v="436"/>
    <n v="4"/>
    <x v="0"/>
    <d v="2019-10-11T00:00:00"/>
    <s v="Friday"/>
    <s v="Weekday"/>
    <n v="21.8"/>
    <n v="414.2"/>
  </r>
  <r>
    <d v="2019-10-09T00:00:00"/>
    <s v="02-71-1403-01-12"/>
    <n v="109"/>
    <n v="33.15"/>
    <n v="33.15"/>
    <n v="109"/>
    <n v="1"/>
    <x v="1"/>
    <d v="2019-10-12T00:00:00"/>
    <s v="Saturday"/>
    <s v="Weekday"/>
    <n v="0"/>
    <n v="109"/>
  </r>
  <r>
    <d v="2019-10-10T00:00:00"/>
    <s v="02-71-1403-01-12"/>
    <n v="113.32"/>
    <n v="33.15"/>
    <n v="33.15"/>
    <n v="113.32"/>
    <n v="1"/>
    <x v="2"/>
    <d v="2019-10-13T00:00:00"/>
    <s v="Sunday"/>
    <s v="Weekday"/>
    <n v="11.332000000000001"/>
    <n v="101.988"/>
  </r>
  <r>
    <d v="2019-10-11T00:00:00"/>
    <s v="02-71-1403-01-12"/>
    <n v="109"/>
    <n v="33.15"/>
    <n v="33.15"/>
    <n v="109"/>
    <n v="1"/>
    <x v="3"/>
    <d v="2019-10-14T00:00:00"/>
    <s v="Monday"/>
    <s v="Weekday"/>
    <n v="0"/>
    <n v="109"/>
  </r>
  <r>
    <d v="2019-10-12T00:00:00"/>
    <s v="02-71-1403-01-12"/>
    <n v="109"/>
    <n v="33.15"/>
    <n v="66.3"/>
    <n v="218"/>
    <n v="2"/>
    <x v="4"/>
    <d v="2019-10-15T00:00:00"/>
    <s v="Tuesday"/>
    <s v="Weekend"/>
    <n v="0"/>
    <n v="218"/>
  </r>
  <r>
    <d v="2019-10-15T00:00:00"/>
    <s v="02-71-1403-01-12"/>
    <n v="109"/>
    <n v="33.15"/>
    <n v="33.15"/>
    <n v="109"/>
    <n v="1"/>
    <x v="0"/>
    <d v="2019-10-18T00:00:00"/>
    <s v="Friday"/>
    <s v="Weekday"/>
    <n v="5.45"/>
    <n v="103.55"/>
  </r>
  <r>
    <d v="2019-10-01T00:00:00"/>
    <s v="02-72-0101-01-00"/>
    <n v="22"/>
    <n v="5.6"/>
    <n v="5.6"/>
    <n v="22"/>
    <n v="1"/>
    <x v="0"/>
    <d v="2019-10-04T00:00:00"/>
    <s v="Friday"/>
    <s v="Weekday"/>
    <n v="1.1000000000000001"/>
    <n v="20.9"/>
  </r>
  <r>
    <d v="2019-10-04T00:00:00"/>
    <s v="02-72-0101-01-00"/>
    <n v="22"/>
    <n v="5.6"/>
    <n v="5.6"/>
    <n v="22"/>
    <n v="1"/>
    <x v="3"/>
    <d v="2019-10-07T00:00:00"/>
    <s v="Monday"/>
    <s v="Weekday"/>
    <n v="0"/>
    <n v="22"/>
  </r>
  <r>
    <d v="2019-10-05T00:00:00"/>
    <s v="02-72-0101-01-00"/>
    <n v="22"/>
    <n v="5.6"/>
    <n v="11.2"/>
    <n v="44"/>
    <n v="2"/>
    <x v="4"/>
    <d v="2019-10-08T00:00:00"/>
    <s v="Tuesday"/>
    <s v="Weekend"/>
    <n v="0"/>
    <n v="44"/>
  </r>
  <r>
    <d v="2019-10-07T00:00:00"/>
    <s v="02-72-0101-01-00"/>
    <n v="22"/>
    <n v="5.6"/>
    <n v="5.6"/>
    <n v="22"/>
    <n v="1"/>
    <x v="6"/>
    <d v="2019-10-10T00:00:00"/>
    <s v="Thursday"/>
    <s v="Weekend"/>
    <n v="0"/>
    <n v="22"/>
  </r>
  <r>
    <d v="2019-10-08T00:00:00"/>
    <s v="02-72-0101-01-00"/>
    <n v="22"/>
    <n v="5.6"/>
    <n v="5.6"/>
    <n v="22"/>
    <n v="1"/>
    <x v="0"/>
    <d v="2019-10-11T00:00:00"/>
    <s v="Friday"/>
    <s v="Weekday"/>
    <n v="1.1000000000000001"/>
    <n v="20.9"/>
  </r>
  <r>
    <d v="2019-10-10T00:00:00"/>
    <s v="02-72-0101-01-00"/>
    <n v="22.48"/>
    <n v="5.6"/>
    <n v="22.4"/>
    <n v="89.91"/>
    <n v="4"/>
    <x v="2"/>
    <d v="2019-10-13T00:00:00"/>
    <s v="Sunday"/>
    <s v="Weekday"/>
    <n v="8.9909999999999997"/>
    <n v="80.918999999999997"/>
  </r>
  <r>
    <d v="2019-10-13T00:00:00"/>
    <s v="02-72-0101-01-00"/>
    <n v="22"/>
    <n v="5.6"/>
    <n v="11.2"/>
    <n v="44"/>
    <n v="2"/>
    <x v="5"/>
    <d v="2019-10-16T00:00:00"/>
    <s v="Wednesday"/>
    <s v="Weekend"/>
    <n v="0"/>
    <n v="44"/>
  </r>
  <r>
    <d v="2019-10-14T00:00:00"/>
    <s v="02-72-0101-01-00"/>
    <n v="22"/>
    <n v="5.6"/>
    <n v="11.2"/>
    <n v="44"/>
    <n v="2"/>
    <x v="6"/>
    <d v="2019-10-17T00:00:00"/>
    <s v="Thursday"/>
    <s v="Weekend"/>
    <n v="0"/>
    <n v="44"/>
  </r>
  <r>
    <d v="2019-10-15T00:00:00"/>
    <s v="02-72-0101-01-00"/>
    <n v="22"/>
    <n v="5.6"/>
    <n v="22.4"/>
    <n v="88"/>
    <n v="4"/>
    <x v="0"/>
    <d v="2019-10-18T00:00:00"/>
    <s v="Friday"/>
    <s v="Weekday"/>
    <n v="4.4000000000000004"/>
    <n v="83.6"/>
  </r>
  <r>
    <d v="2019-10-06T00:00:00"/>
    <s v="02-73-0001-01-00"/>
    <n v="39"/>
    <n v="10.85"/>
    <n v="10.85"/>
    <n v="39"/>
    <n v="1"/>
    <x v="5"/>
    <d v="2019-10-09T00:00:00"/>
    <s v="Wednesday"/>
    <s v="Weekend"/>
    <n v="0"/>
    <n v="39"/>
  </r>
  <r>
    <d v="2019-10-09T00:00:00"/>
    <s v="02-73-0001-01-00"/>
    <n v="39"/>
    <n v="10.85"/>
    <n v="21.7"/>
    <n v="78"/>
    <n v="2"/>
    <x v="1"/>
    <d v="2019-10-12T00:00:00"/>
    <s v="Saturday"/>
    <s v="Weekday"/>
    <n v="0"/>
    <n v="78"/>
  </r>
  <r>
    <d v="2019-10-04T00:00:00"/>
    <s v="02-73-0002-01-00"/>
    <n v="36"/>
    <n v="11"/>
    <n v="11"/>
    <n v="36"/>
    <n v="1"/>
    <x v="3"/>
    <d v="2019-10-07T00:00:00"/>
    <s v="Monday"/>
    <s v="Weekday"/>
    <n v="0"/>
    <n v="36"/>
  </r>
  <r>
    <d v="2019-10-05T00:00:00"/>
    <s v="02-73-0002-01-00"/>
    <n v="36"/>
    <n v="11"/>
    <n v="11"/>
    <n v="36"/>
    <n v="1"/>
    <x v="4"/>
    <d v="2019-10-08T00:00:00"/>
    <s v="Tuesday"/>
    <s v="Weekend"/>
    <n v="0"/>
    <n v="36"/>
  </r>
  <r>
    <d v="2019-10-07T00:00:00"/>
    <s v="02-73-0002-01-00"/>
    <n v="36"/>
    <n v="11"/>
    <n v="11"/>
    <n v="36"/>
    <n v="1"/>
    <x v="6"/>
    <d v="2019-10-10T00:00:00"/>
    <s v="Thursday"/>
    <s v="Weekend"/>
    <n v="0"/>
    <n v="36"/>
  </r>
  <r>
    <d v="2019-10-10T00:00:00"/>
    <s v="02-73-0002-01-00"/>
    <n v="36"/>
    <n v="11"/>
    <n v="11"/>
    <n v="36"/>
    <n v="1"/>
    <x v="2"/>
    <d v="2019-10-13T00:00:00"/>
    <s v="Sunday"/>
    <s v="Weekday"/>
    <n v="3.6"/>
    <n v="32.4"/>
  </r>
  <r>
    <d v="2019-10-11T00:00:00"/>
    <s v="02-73-0002-01-00"/>
    <n v="36"/>
    <n v="11"/>
    <n v="11"/>
    <n v="36"/>
    <n v="1"/>
    <x v="3"/>
    <d v="2019-10-14T00:00:00"/>
    <s v="Monday"/>
    <s v="Weekday"/>
    <n v="0"/>
    <n v="36"/>
  </r>
  <r>
    <d v="2019-10-12T00:00:00"/>
    <s v="02-73-0002-01-00"/>
    <n v="36"/>
    <n v="11"/>
    <n v="11"/>
    <n v="36"/>
    <n v="1"/>
    <x v="4"/>
    <d v="2019-10-15T00:00:00"/>
    <s v="Tuesday"/>
    <s v="Weekend"/>
    <n v="0"/>
    <n v="36"/>
  </r>
  <r>
    <d v="2019-10-14T00:00:00"/>
    <s v="02-73-0002-01-00"/>
    <n v="36"/>
    <n v="11"/>
    <n v="11"/>
    <n v="36"/>
    <n v="1"/>
    <x v="6"/>
    <d v="2019-10-17T00:00:00"/>
    <s v="Thursday"/>
    <s v="Weekend"/>
    <n v="0"/>
    <n v="36"/>
  </r>
  <r>
    <d v="2019-10-15T00:00:00"/>
    <s v="02-73-0002-01-00"/>
    <n v="36"/>
    <n v="11"/>
    <n v="33"/>
    <n v="108"/>
    <n v="3"/>
    <x v="0"/>
    <d v="2019-10-18T00:00:00"/>
    <s v="Friday"/>
    <s v="Weekday"/>
    <n v="5.4"/>
    <n v="102.6"/>
  </r>
  <r>
    <d v="2019-10-07T00:00:00"/>
    <s v="02-73-1101"/>
    <n v="35"/>
    <n v="5.65"/>
    <n v="5.65"/>
    <n v="35"/>
    <n v="1"/>
    <x v="6"/>
    <d v="2019-10-10T00:00:00"/>
    <s v="Thursday"/>
    <s v="Weekend"/>
    <n v="0"/>
    <n v="35"/>
  </r>
  <r>
    <d v="2019-10-15T00:00:00"/>
    <s v="02-73-1101"/>
    <n v="35"/>
    <n v="5.65"/>
    <n v="5.65"/>
    <n v="35"/>
    <n v="1"/>
    <x v="0"/>
    <d v="2019-10-18T00:00:00"/>
    <s v="Friday"/>
    <s v="Weekday"/>
    <n v="1.75"/>
    <n v="33.25"/>
  </r>
  <r>
    <d v="2019-10-07T00:00:00"/>
    <s v="02-73-1102"/>
    <n v="29"/>
    <n v="5.15"/>
    <n v="10.3"/>
    <n v="58"/>
    <n v="2"/>
    <x v="6"/>
    <d v="2019-10-10T00:00:00"/>
    <s v="Thursday"/>
    <s v="Weekend"/>
    <n v="0"/>
    <n v="58"/>
  </r>
  <r>
    <d v="2019-10-15T00:00:00"/>
    <s v="02-73-1102"/>
    <n v="29"/>
    <n v="5.15"/>
    <n v="5.15"/>
    <n v="29"/>
    <n v="1"/>
    <x v="0"/>
    <d v="2019-10-18T00:00:00"/>
    <s v="Friday"/>
    <s v="Weekday"/>
    <n v="1.4500000000000002"/>
    <n v="27.55"/>
  </r>
  <r>
    <d v="2019-10-06T00:00:00"/>
    <s v="02-73-1301"/>
    <n v="16.54"/>
    <n v="3.7"/>
    <n v="11.1"/>
    <n v="49.62"/>
    <n v="3"/>
    <x v="5"/>
    <d v="2019-10-09T00:00:00"/>
    <s v="Wednesday"/>
    <s v="Weekend"/>
    <n v="0"/>
    <n v="49.62"/>
  </r>
  <r>
    <d v="2019-10-08T00:00:00"/>
    <s v="02-73-1301"/>
    <n v="16"/>
    <n v="3.7"/>
    <n v="7.4"/>
    <n v="32"/>
    <n v="2"/>
    <x v="0"/>
    <d v="2019-10-11T00:00:00"/>
    <s v="Friday"/>
    <s v="Weekday"/>
    <n v="1.6"/>
    <n v="30.4"/>
  </r>
  <r>
    <d v="2019-10-09T00:00:00"/>
    <s v="02-73-1301"/>
    <n v="16"/>
    <n v="3.7"/>
    <n v="3.7"/>
    <n v="16"/>
    <n v="1"/>
    <x v="1"/>
    <d v="2019-10-12T00:00:00"/>
    <s v="Saturday"/>
    <s v="Weekday"/>
    <n v="0"/>
    <n v="16"/>
  </r>
  <r>
    <d v="2019-10-12T00:00:00"/>
    <s v="02-73-1301"/>
    <n v="16"/>
    <n v="3.7"/>
    <n v="7.4"/>
    <n v="32"/>
    <n v="2"/>
    <x v="4"/>
    <d v="2019-10-15T00:00:00"/>
    <s v="Tuesday"/>
    <s v="Weekend"/>
    <n v="0"/>
    <n v="32"/>
  </r>
  <r>
    <d v="2019-10-13T00:00:00"/>
    <s v="02-73-1301"/>
    <n v="16"/>
    <n v="3.7"/>
    <n v="3.7"/>
    <n v="16"/>
    <n v="1"/>
    <x v="5"/>
    <d v="2019-10-16T00:00:00"/>
    <s v="Wednesday"/>
    <s v="Weekend"/>
    <n v="0"/>
    <n v="16"/>
  </r>
  <r>
    <d v="2019-10-09T00:00:00"/>
    <s v="02-73-1302-01-00"/>
    <n v="4"/>
    <n v="1.4"/>
    <n v="2.8"/>
    <n v="8"/>
    <n v="2"/>
    <x v="1"/>
    <d v="2019-10-12T00:00:00"/>
    <s v="Saturday"/>
    <s v="Weekday"/>
    <n v="0"/>
    <n v="8"/>
  </r>
  <r>
    <d v="2019-10-15T00:00:00"/>
    <s v="02-73-1302-01-00"/>
    <n v="4"/>
    <n v="1.4"/>
    <n v="1.4"/>
    <n v="4"/>
    <n v="1"/>
    <x v="0"/>
    <d v="2019-10-18T00:00:00"/>
    <s v="Friday"/>
    <s v="Weekday"/>
    <n v="0.2"/>
    <n v="3.8"/>
  </r>
  <r>
    <d v="2019-10-08T00:00:00"/>
    <s v="02-73-1401-01-12"/>
    <n v="26"/>
    <n v="6"/>
    <n v="6"/>
    <n v="26"/>
    <n v="1"/>
    <x v="0"/>
    <d v="2019-10-11T00:00:00"/>
    <s v="Friday"/>
    <s v="Weekday"/>
    <n v="1.3"/>
    <n v="24.7"/>
  </r>
  <r>
    <d v="2019-10-09T00:00:00"/>
    <s v="02-73-1401-01-12"/>
    <n v="26"/>
    <n v="6"/>
    <n v="6"/>
    <n v="26"/>
    <n v="1"/>
    <x v="1"/>
    <d v="2019-10-12T00:00:00"/>
    <s v="Saturday"/>
    <s v="Weekday"/>
    <n v="0"/>
    <n v="26"/>
  </r>
  <r>
    <d v="2019-10-03T00:00:00"/>
    <s v="02-73-1402-01-12"/>
    <n v="60"/>
    <n v="16.8"/>
    <n v="16.8"/>
    <n v="60"/>
    <n v="1"/>
    <x v="2"/>
    <d v="2019-10-06T00:00:00"/>
    <s v="Sunday"/>
    <s v="Weekday"/>
    <n v="6"/>
    <n v="54"/>
  </r>
  <r>
    <d v="2019-10-04T00:00:00"/>
    <s v="02-73-1402-01-12"/>
    <n v="60"/>
    <n v="16.8"/>
    <n v="50.4"/>
    <n v="180"/>
    <n v="3"/>
    <x v="3"/>
    <d v="2019-10-07T00:00:00"/>
    <s v="Monday"/>
    <s v="Weekday"/>
    <n v="0"/>
    <n v="180"/>
  </r>
  <r>
    <d v="2019-10-05T00:00:00"/>
    <s v="02-73-1402-01-12"/>
    <n v="60"/>
    <n v="16.8"/>
    <n v="16.8"/>
    <n v="60"/>
    <n v="1"/>
    <x v="4"/>
    <d v="2019-10-08T00:00:00"/>
    <s v="Tuesday"/>
    <s v="Weekend"/>
    <n v="0"/>
    <n v="60"/>
  </r>
  <r>
    <d v="2019-10-07T00:00:00"/>
    <s v="02-73-1402-01-12"/>
    <n v="60"/>
    <n v="16.8"/>
    <n v="16.8"/>
    <n v="60"/>
    <n v="1"/>
    <x v="6"/>
    <d v="2019-10-10T00:00:00"/>
    <s v="Thursday"/>
    <s v="Weekend"/>
    <n v="0"/>
    <n v="60"/>
  </r>
  <r>
    <d v="2019-10-08T00:00:00"/>
    <s v="02-73-1402-01-12"/>
    <n v="0"/>
    <n v="16.8"/>
    <n v="16.8"/>
    <n v="0"/>
    <n v="1"/>
    <x v="0"/>
    <d v="2019-10-11T00:00:00"/>
    <s v="Friday"/>
    <s v="Weekday"/>
    <n v="0"/>
    <n v="0"/>
  </r>
  <r>
    <d v="2019-10-09T00:00:00"/>
    <s v="02-73-1402-01-12"/>
    <n v="60"/>
    <n v="16.8"/>
    <n v="16.8"/>
    <n v="60"/>
    <n v="1"/>
    <x v="1"/>
    <d v="2019-10-12T00:00:00"/>
    <s v="Saturday"/>
    <s v="Weekday"/>
    <n v="0"/>
    <n v="60"/>
  </r>
  <r>
    <d v="2019-10-10T00:00:00"/>
    <s v="02-73-1402-01-12"/>
    <n v="60"/>
    <n v="16.8"/>
    <n v="16.8"/>
    <n v="60"/>
    <n v="1"/>
    <x v="2"/>
    <d v="2019-10-13T00:00:00"/>
    <s v="Sunday"/>
    <s v="Weekday"/>
    <n v="6"/>
    <n v="54"/>
  </r>
  <r>
    <d v="2019-10-11T00:00:00"/>
    <s v="02-73-1402-01-12"/>
    <n v="60"/>
    <n v="16.8"/>
    <n v="16.8"/>
    <n v="60"/>
    <n v="1"/>
    <x v="3"/>
    <d v="2019-10-14T00:00:00"/>
    <s v="Monday"/>
    <s v="Weekday"/>
    <n v="0"/>
    <n v="60"/>
  </r>
  <r>
    <d v="2019-10-13T00:00:00"/>
    <s v="02-73-1402-01-12"/>
    <n v="60"/>
    <n v="16.8"/>
    <n v="16.8"/>
    <n v="60"/>
    <n v="1"/>
    <x v="5"/>
    <d v="2019-10-16T00:00:00"/>
    <s v="Wednesday"/>
    <s v="Weekend"/>
    <n v="0"/>
    <n v="60"/>
  </r>
  <r>
    <d v="2019-10-14T00:00:00"/>
    <s v="02-73-1402-01-12"/>
    <n v="67.63"/>
    <n v="16.8"/>
    <n v="16.8"/>
    <n v="67.63"/>
    <n v="1"/>
    <x v="6"/>
    <d v="2019-10-17T00:00:00"/>
    <s v="Thursday"/>
    <s v="Weekend"/>
    <n v="0"/>
    <n v="67.63"/>
  </r>
  <r>
    <d v="2019-10-03T00:00:00"/>
    <s v="02-74-0401-01-00"/>
    <n v="0"/>
    <n v="1.5"/>
    <n v="1.5"/>
    <n v="0"/>
    <n v="1"/>
    <x v="2"/>
    <d v="2019-10-06T00:00:00"/>
    <s v="Sunday"/>
    <s v="Weekday"/>
    <n v="0"/>
    <n v="0"/>
  </r>
  <r>
    <d v="2019-10-05T00:00:00"/>
    <s v="02-74-0401-01-00"/>
    <n v="8"/>
    <n v="1.5"/>
    <n v="1.5"/>
    <n v="8"/>
    <n v="1"/>
    <x v="4"/>
    <d v="2019-10-08T00:00:00"/>
    <s v="Tuesday"/>
    <s v="Weekend"/>
    <n v="0"/>
    <n v="8"/>
  </r>
  <r>
    <d v="2019-10-07T00:00:00"/>
    <s v="02-74-0401-01-00"/>
    <n v="8"/>
    <n v="1.5"/>
    <n v="12"/>
    <n v="64"/>
    <n v="8"/>
    <x v="6"/>
    <d v="2019-10-10T00:00:00"/>
    <s v="Thursday"/>
    <s v="Weekend"/>
    <n v="0"/>
    <n v="64"/>
  </r>
  <r>
    <d v="2019-10-09T00:00:00"/>
    <s v="02-74-0401-01-00"/>
    <n v="0"/>
    <n v="1.5"/>
    <n v="3"/>
    <n v="0"/>
    <n v="2"/>
    <x v="1"/>
    <d v="2019-10-12T00:00:00"/>
    <s v="Saturday"/>
    <s v="Weekday"/>
    <n v="0"/>
    <n v="0"/>
  </r>
  <r>
    <d v="2019-10-12T00:00:00"/>
    <s v="02-74-0401-01-00"/>
    <n v="8"/>
    <n v="1.5"/>
    <n v="3"/>
    <n v="16"/>
    <n v="2"/>
    <x v="4"/>
    <d v="2019-10-15T00:00:00"/>
    <s v="Tuesday"/>
    <s v="Weekend"/>
    <n v="0"/>
    <n v="16"/>
  </r>
  <r>
    <d v="2019-10-09T00:00:00"/>
    <s v="02-74-0402-01-00"/>
    <n v="19"/>
    <n v="7"/>
    <n v="7"/>
    <n v="19"/>
    <n v="1"/>
    <x v="1"/>
    <d v="2019-10-12T00:00:00"/>
    <s v="Saturday"/>
    <s v="Weekday"/>
    <n v="0"/>
    <n v="19"/>
  </r>
  <r>
    <d v="2019-10-12T00:00:00"/>
    <s v="02-74-0402-01-00"/>
    <n v="19"/>
    <n v="7"/>
    <n v="7"/>
    <n v="19"/>
    <n v="1"/>
    <x v="4"/>
    <d v="2019-10-15T00:00:00"/>
    <s v="Tuesday"/>
    <s v="Weekend"/>
    <n v="0"/>
    <n v="19"/>
  </r>
  <r>
    <d v="2019-10-04T00:00:00"/>
    <s v="02-74-0403-01-00"/>
    <n v="23.4"/>
    <n v="14.6"/>
    <n v="29.2"/>
    <n v="46.8"/>
    <n v="2"/>
    <x v="3"/>
    <d v="2019-10-07T00:00:00"/>
    <s v="Monday"/>
    <s v="Weekday"/>
    <n v="0"/>
    <n v="46.8"/>
  </r>
  <r>
    <d v="2019-10-07T00:00:00"/>
    <s v="02-74-0403-01-00"/>
    <n v="67.430000000000007"/>
    <n v="14.6"/>
    <n v="14.6"/>
    <n v="67.430000000000007"/>
    <n v="1"/>
    <x v="6"/>
    <d v="2019-10-10T00:00:00"/>
    <s v="Thursday"/>
    <s v="Weekend"/>
    <n v="0"/>
    <n v="67.430000000000007"/>
  </r>
  <r>
    <d v="2019-10-15T00:00:00"/>
    <s v="02-74-0403-01-00"/>
    <n v="60"/>
    <n v="14.6"/>
    <n v="14.6"/>
    <n v="60"/>
    <n v="1"/>
    <x v="0"/>
    <d v="2019-10-18T00:00:00"/>
    <s v="Friday"/>
    <s v="Weekday"/>
    <n v="3"/>
    <n v="57"/>
  </r>
  <r>
    <d v="2019-10-12T00:00:00"/>
    <s v="02-74-0404-01-00"/>
    <n v="9"/>
    <n v="2.95"/>
    <n v="2.95"/>
    <n v="9"/>
    <n v="1"/>
    <x v="4"/>
    <d v="2019-10-15T00:00:00"/>
    <s v="Tuesday"/>
    <s v="Weekend"/>
    <n v="0"/>
    <n v="9"/>
  </r>
  <r>
    <d v="2019-10-05T00:00:00"/>
    <s v="02-74-0405-01"/>
    <n v="19.690000000000001"/>
    <n v="4.3499999999999996"/>
    <n v="4.3499999999999996"/>
    <n v="19.690000000000001"/>
    <n v="1"/>
    <x v="4"/>
    <d v="2019-10-08T00:00:00"/>
    <s v="Tuesday"/>
    <s v="Weekend"/>
    <n v="0"/>
    <n v="19.690000000000001"/>
  </r>
  <r>
    <d v="2019-10-02T00:00:00"/>
    <s v="02-74-0405-01-12"/>
    <n v="29"/>
    <n v="11.35"/>
    <n v="11.35"/>
    <n v="29"/>
    <n v="1"/>
    <x v="1"/>
    <d v="2019-10-05T00:00:00"/>
    <s v="Saturday"/>
    <s v="Weekday"/>
    <n v="0"/>
    <n v="29"/>
  </r>
  <r>
    <d v="2019-10-06T00:00:00"/>
    <s v="02-74-0405-01-12"/>
    <n v="29"/>
    <n v="11.35"/>
    <n v="11.35"/>
    <n v="29"/>
    <n v="1"/>
    <x v="5"/>
    <d v="2019-10-09T00:00:00"/>
    <s v="Wednesday"/>
    <s v="Weekend"/>
    <n v="0"/>
    <n v="29"/>
  </r>
  <r>
    <d v="2019-10-07T00:00:00"/>
    <s v="02-74-0405-01-12"/>
    <n v="29"/>
    <n v="11.35"/>
    <n v="11.35"/>
    <n v="29"/>
    <n v="1"/>
    <x v="6"/>
    <d v="2019-10-10T00:00:00"/>
    <s v="Thursday"/>
    <s v="Weekend"/>
    <n v="0"/>
    <n v="29"/>
  </r>
  <r>
    <d v="2019-10-08T00:00:00"/>
    <s v="02-74-0405-01-12"/>
    <n v="0"/>
    <n v="11.35"/>
    <n v="11.35"/>
    <n v="0"/>
    <n v="1"/>
    <x v="0"/>
    <d v="2019-10-11T00:00:00"/>
    <s v="Friday"/>
    <s v="Weekday"/>
    <n v="0"/>
    <n v="0"/>
  </r>
  <r>
    <d v="2019-10-09T00:00:00"/>
    <s v="02-74-0405-01-12"/>
    <n v="29"/>
    <n v="11.35"/>
    <n v="22.7"/>
    <n v="58"/>
    <n v="2"/>
    <x v="1"/>
    <d v="2019-10-12T00:00:00"/>
    <s v="Saturday"/>
    <s v="Weekday"/>
    <n v="0"/>
    <n v="58"/>
  </r>
  <r>
    <d v="2019-10-12T00:00:00"/>
    <s v="02-74-0405-01-12"/>
    <n v="29"/>
    <n v="11.35"/>
    <n v="11.35"/>
    <n v="29"/>
    <n v="1"/>
    <x v="4"/>
    <d v="2019-10-15T00:00:00"/>
    <s v="Tuesday"/>
    <s v="Weekend"/>
    <n v="0"/>
    <n v="29"/>
  </r>
  <r>
    <d v="2019-10-15T00:00:00"/>
    <s v="02-74-0405-01-12"/>
    <n v="29"/>
    <n v="11.35"/>
    <n v="34.049999999999997"/>
    <n v="87"/>
    <n v="3"/>
    <x v="0"/>
    <d v="2019-10-18T00:00:00"/>
    <s v="Friday"/>
    <s v="Weekday"/>
    <n v="4.3500000000000005"/>
    <n v="82.65"/>
  </r>
  <r>
    <d v="2019-10-08T00:00:00"/>
    <s v="02-74-1302-01-13"/>
    <n v="35"/>
    <n v="8.1"/>
    <n v="16.2"/>
    <n v="70"/>
    <n v="2"/>
    <x v="0"/>
    <d v="2019-10-11T00:00:00"/>
    <s v="Friday"/>
    <s v="Weekday"/>
    <n v="3.5"/>
    <n v="66.5"/>
  </r>
  <r>
    <d v="2019-10-09T00:00:00"/>
    <s v="02-74-1302-01-13"/>
    <n v="35"/>
    <n v="8.1"/>
    <n v="8.1"/>
    <n v="35"/>
    <n v="1"/>
    <x v="1"/>
    <d v="2019-10-12T00:00:00"/>
    <s v="Saturday"/>
    <s v="Weekday"/>
    <n v="0"/>
    <n v="35"/>
  </r>
  <r>
    <d v="2019-10-10T00:00:00"/>
    <s v="02-74-1302-01-13"/>
    <n v="38.47"/>
    <n v="4.05"/>
    <n v="8.1"/>
    <n v="76.94"/>
    <n v="2"/>
    <x v="2"/>
    <d v="2019-10-13T00:00:00"/>
    <s v="Sunday"/>
    <s v="Weekday"/>
    <n v="7.694"/>
    <n v="69.245999999999995"/>
  </r>
  <r>
    <d v="2019-10-07T00:00:00"/>
    <s v="02-74-1402-01-00"/>
    <n v="19.170000000000002"/>
    <n v="12"/>
    <n v="24"/>
    <n v="38.340000000000003"/>
    <n v="2"/>
    <x v="6"/>
    <d v="2019-10-10T00:00:00"/>
    <s v="Thursday"/>
    <s v="Weekend"/>
    <n v="0"/>
    <n v="38.340000000000003"/>
  </r>
  <r>
    <d v="2019-10-08T00:00:00"/>
    <s v="02-74-1402-01-00"/>
    <n v="35"/>
    <n v="12"/>
    <n v="12"/>
    <n v="35"/>
    <n v="1"/>
    <x v="0"/>
    <d v="2019-10-11T00:00:00"/>
    <s v="Friday"/>
    <s v="Weekday"/>
    <n v="1.75"/>
    <n v="33.25"/>
  </r>
  <r>
    <d v="2019-10-10T00:00:00"/>
    <s v="02-74-1402-01-00"/>
    <n v="37.53"/>
    <n v="12"/>
    <n v="48"/>
    <n v="150.11000000000001"/>
    <n v="4"/>
    <x v="2"/>
    <d v="2019-10-13T00:00:00"/>
    <s v="Sunday"/>
    <s v="Weekday"/>
    <n v="15.011000000000003"/>
    <n v="135.09900000000002"/>
  </r>
  <r>
    <d v="2019-10-11T00:00:00"/>
    <s v="02-74-1402-01-00"/>
    <n v="35"/>
    <n v="12"/>
    <n v="12"/>
    <n v="35"/>
    <n v="1"/>
    <x v="3"/>
    <d v="2019-10-14T00:00:00"/>
    <s v="Monday"/>
    <s v="Weekday"/>
    <n v="0"/>
    <n v="35"/>
  </r>
  <r>
    <d v="2019-10-15T00:00:00"/>
    <s v="02-74-1402-01-00"/>
    <n v="35.89"/>
    <n v="12"/>
    <n v="48"/>
    <n v="143.54"/>
    <n v="4"/>
    <x v="0"/>
    <d v="2019-10-18T00:00:00"/>
    <s v="Friday"/>
    <s v="Weekday"/>
    <n v="7.1769999999999996"/>
    <n v="136.363"/>
  </r>
  <r>
    <d v="2019-10-02T00:00:00"/>
    <s v="02-81-0001-00-00"/>
    <n v="18"/>
    <n v="5.5"/>
    <n v="5.5"/>
    <n v="18"/>
    <n v="1"/>
    <x v="1"/>
    <d v="2019-10-05T00:00:00"/>
    <s v="Saturday"/>
    <s v="Weekday"/>
    <n v="0"/>
    <n v="18"/>
  </r>
  <r>
    <d v="2019-10-03T00:00:00"/>
    <s v="02-81-0001-00-00"/>
    <n v="18"/>
    <n v="5.5"/>
    <n v="11"/>
    <n v="36"/>
    <n v="2"/>
    <x v="2"/>
    <d v="2019-10-06T00:00:00"/>
    <s v="Sunday"/>
    <s v="Weekday"/>
    <n v="3.6"/>
    <n v="32.4"/>
  </r>
  <r>
    <d v="2019-10-04T00:00:00"/>
    <s v="02-81-0001-00-00"/>
    <n v="18"/>
    <n v="5.5"/>
    <n v="5.5"/>
    <n v="18"/>
    <n v="1"/>
    <x v="3"/>
    <d v="2019-10-07T00:00:00"/>
    <s v="Monday"/>
    <s v="Weekday"/>
    <n v="0"/>
    <n v="18"/>
  </r>
  <r>
    <d v="2019-10-05T00:00:00"/>
    <s v="02-81-0001-00-00"/>
    <n v="18"/>
    <n v="5.5"/>
    <n v="5.5"/>
    <n v="18"/>
    <n v="1"/>
    <x v="4"/>
    <d v="2019-10-08T00:00:00"/>
    <s v="Tuesday"/>
    <s v="Weekend"/>
    <n v="0"/>
    <n v="18"/>
  </r>
  <r>
    <d v="2019-10-07T00:00:00"/>
    <s v="02-81-0001-00-00"/>
    <n v="18"/>
    <n v="5.5"/>
    <n v="5.5"/>
    <n v="18"/>
    <n v="1"/>
    <x v="6"/>
    <d v="2019-10-10T00:00:00"/>
    <s v="Thursday"/>
    <s v="Weekend"/>
    <n v="0"/>
    <n v="18"/>
  </r>
  <r>
    <d v="2019-10-08T00:00:00"/>
    <s v="02-81-0001-00-00"/>
    <n v="18"/>
    <n v="5.5"/>
    <n v="5.5"/>
    <n v="18"/>
    <n v="1"/>
    <x v="0"/>
    <d v="2019-10-11T00:00:00"/>
    <s v="Friday"/>
    <s v="Weekday"/>
    <n v="0.9"/>
    <n v="17.100000000000001"/>
  </r>
  <r>
    <d v="2019-10-14T00:00:00"/>
    <s v="02-81-0001-00-00"/>
    <n v="18"/>
    <n v="5.5"/>
    <n v="5.5"/>
    <n v="18"/>
    <n v="1"/>
    <x v="6"/>
    <d v="2019-10-17T00:00:00"/>
    <s v="Thursday"/>
    <s v="Weekend"/>
    <n v="0"/>
    <n v="18"/>
  </r>
  <r>
    <d v="2019-10-06T00:00:00"/>
    <s v="03-17-0101"/>
    <n v="29"/>
    <n v="8"/>
    <n v="24"/>
    <n v="87"/>
    <n v="3"/>
    <x v="5"/>
    <d v="2019-10-09T00:00:00"/>
    <s v="Wednesday"/>
    <s v="Weekend"/>
    <n v="0"/>
    <n v="87"/>
  </r>
  <r>
    <d v="2019-10-07T00:00:00"/>
    <s v="03-17-0101"/>
    <n v="29"/>
    <n v="8"/>
    <n v="8"/>
    <n v="29"/>
    <n v="1"/>
    <x v="6"/>
    <d v="2019-10-10T00:00:00"/>
    <s v="Thursday"/>
    <s v="Weekend"/>
    <n v="0"/>
    <n v="29"/>
  </r>
  <r>
    <d v="2019-10-08T00:00:00"/>
    <s v="03-17-0101"/>
    <n v="29"/>
    <n v="8"/>
    <n v="8"/>
    <n v="29"/>
    <n v="1"/>
    <x v="0"/>
    <d v="2019-10-11T00:00:00"/>
    <s v="Friday"/>
    <s v="Weekday"/>
    <n v="1.4500000000000002"/>
    <n v="27.55"/>
  </r>
  <r>
    <d v="2019-10-09T00:00:00"/>
    <s v="03-17-0101"/>
    <n v="29"/>
    <n v="8"/>
    <n v="8"/>
    <n v="29"/>
    <n v="1"/>
    <x v="1"/>
    <d v="2019-10-12T00:00:00"/>
    <s v="Saturday"/>
    <s v="Weekday"/>
    <n v="0"/>
    <n v="29"/>
  </r>
  <r>
    <d v="2019-10-11T00:00:00"/>
    <s v="03-17-0101"/>
    <n v="29"/>
    <n v="8"/>
    <n v="8"/>
    <n v="29"/>
    <n v="1"/>
    <x v="3"/>
    <d v="2019-10-14T00:00:00"/>
    <s v="Monday"/>
    <s v="Weekday"/>
    <n v="0"/>
    <n v="29"/>
  </r>
  <r>
    <d v="2019-10-12T00:00:00"/>
    <s v="03-17-0101"/>
    <n v="29"/>
    <n v="8"/>
    <n v="24"/>
    <n v="87"/>
    <n v="3"/>
    <x v="4"/>
    <d v="2019-10-15T00:00:00"/>
    <s v="Tuesday"/>
    <s v="Weekend"/>
    <n v="0"/>
    <n v="87"/>
  </r>
  <r>
    <d v="2019-10-15T00:00:00"/>
    <s v="03-17-0101"/>
    <n v="29"/>
    <n v="8"/>
    <n v="8"/>
    <n v="29"/>
    <n v="1"/>
    <x v="0"/>
    <d v="2019-10-18T00:00:00"/>
    <s v="Friday"/>
    <s v="Weekday"/>
    <n v="1.4500000000000002"/>
    <n v="27.55"/>
  </r>
  <r>
    <d v="2019-10-01T00:00:00"/>
    <s v="03-22-0001-01-12"/>
    <n v="69"/>
    <n v="30.64"/>
    <n v="30.64"/>
    <n v="69"/>
    <n v="1"/>
    <x v="0"/>
    <d v="2019-10-04T00:00:00"/>
    <s v="Friday"/>
    <s v="Weekday"/>
    <n v="3.45"/>
    <n v="65.55"/>
  </r>
  <r>
    <d v="2019-10-02T00:00:00"/>
    <s v="03-22-0001-01-12"/>
    <n v="69"/>
    <n v="30.64"/>
    <n v="30.64"/>
    <n v="69"/>
    <n v="1"/>
    <x v="1"/>
    <d v="2019-10-05T00:00:00"/>
    <s v="Saturday"/>
    <s v="Weekday"/>
    <n v="0"/>
    <n v="69"/>
  </r>
  <r>
    <d v="2019-10-03T00:00:00"/>
    <s v="03-22-0001-01-12"/>
    <n v="69"/>
    <n v="30.64"/>
    <n v="61.28"/>
    <n v="138"/>
    <n v="2"/>
    <x v="2"/>
    <d v="2019-10-06T00:00:00"/>
    <s v="Sunday"/>
    <s v="Weekday"/>
    <n v="13.8"/>
    <n v="124.2"/>
  </r>
  <r>
    <d v="2019-10-06T00:00:00"/>
    <s v="03-22-0001-01-12"/>
    <n v="69"/>
    <n v="30.64"/>
    <n v="61.28"/>
    <n v="138"/>
    <n v="2"/>
    <x v="5"/>
    <d v="2019-10-09T00:00:00"/>
    <s v="Wednesday"/>
    <s v="Weekend"/>
    <n v="0"/>
    <n v="138"/>
  </r>
  <r>
    <d v="2019-10-07T00:00:00"/>
    <s v="03-22-0001-01-12"/>
    <n v="69"/>
    <n v="30.64"/>
    <n v="91.92"/>
    <n v="207"/>
    <n v="3"/>
    <x v="6"/>
    <d v="2019-10-10T00:00:00"/>
    <s v="Thursday"/>
    <s v="Weekend"/>
    <n v="0"/>
    <n v="207"/>
  </r>
  <r>
    <d v="2019-10-09T00:00:00"/>
    <s v="03-22-0001-01-12"/>
    <n v="69"/>
    <n v="30.64"/>
    <n v="61.28"/>
    <n v="138"/>
    <n v="2"/>
    <x v="1"/>
    <d v="2019-10-12T00:00:00"/>
    <s v="Saturday"/>
    <s v="Weekday"/>
    <n v="0"/>
    <n v="138"/>
  </r>
  <r>
    <d v="2019-10-10T00:00:00"/>
    <s v="03-22-0001-01-12"/>
    <n v="69"/>
    <n v="30.64"/>
    <n v="30.64"/>
    <n v="69"/>
    <n v="1"/>
    <x v="2"/>
    <d v="2019-10-13T00:00:00"/>
    <s v="Sunday"/>
    <s v="Weekday"/>
    <n v="6.9"/>
    <n v="62.1"/>
  </r>
  <r>
    <d v="2019-10-15T00:00:00"/>
    <s v="03-22-0001-01-12"/>
    <n v="69"/>
    <n v="30.64"/>
    <n v="30.64"/>
    <n v="69"/>
    <n v="1"/>
    <x v="0"/>
    <d v="2019-10-18T00:00:00"/>
    <s v="Friday"/>
    <s v="Weekday"/>
    <n v="3.45"/>
    <n v="65.55"/>
  </r>
  <r>
    <d v="2019-10-01T00:00:00"/>
    <s v="03-22-0002-01-12"/>
    <n v="62"/>
    <n v="30.64"/>
    <n v="30.64"/>
    <n v="62"/>
    <n v="1"/>
    <x v="0"/>
    <d v="2019-10-04T00:00:00"/>
    <s v="Friday"/>
    <s v="Weekday"/>
    <n v="3.1"/>
    <n v="58.9"/>
  </r>
  <r>
    <d v="2019-10-03T00:00:00"/>
    <s v="03-22-0002-01-12"/>
    <n v="62"/>
    <n v="30.64"/>
    <n v="30.64"/>
    <n v="62"/>
    <n v="1"/>
    <x v="2"/>
    <d v="2019-10-06T00:00:00"/>
    <s v="Sunday"/>
    <s v="Weekday"/>
    <n v="6.2"/>
    <n v="55.8"/>
  </r>
  <r>
    <d v="2019-10-04T00:00:00"/>
    <s v="03-22-0002-01-12"/>
    <n v="62"/>
    <n v="30.64"/>
    <n v="91.92"/>
    <n v="186"/>
    <n v="3"/>
    <x v="3"/>
    <d v="2019-10-07T00:00:00"/>
    <s v="Monday"/>
    <s v="Weekday"/>
    <n v="0"/>
    <n v="186"/>
  </r>
  <r>
    <d v="2019-10-05T00:00:00"/>
    <s v="03-22-0002-01-12"/>
    <n v="62"/>
    <n v="30.64"/>
    <n v="61.28"/>
    <n v="124"/>
    <n v="2"/>
    <x v="4"/>
    <d v="2019-10-08T00:00:00"/>
    <s v="Tuesday"/>
    <s v="Weekend"/>
    <n v="0"/>
    <n v="124"/>
  </r>
  <r>
    <d v="2019-10-07T00:00:00"/>
    <s v="03-22-0002-01-12"/>
    <n v="46.5"/>
    <n v="30.64"/>
    <n v="122.56"/>
    <n v="186"/>
    <n v="4"/>
    <x v="6"/>
    <d v="2019-10-10T00:00:00"/>
    <s v="Thursday"/>
    <s v="Weekend"/>
    <n v="0"/>
    <n v="186"/>
  </r>
  <r>
    <d v="2019-10-08T00:00:00"/>
    <s v="03-22-0002-01-12"/>
    <n v="62"/>
    <n v="30.64"/>
    <n v="30.64"/>
    <n v="62"/>
    <n v="1"/>
    <x v="0"/>
    <d v="2019-10-11T00:00:00"/>
    <s v="Friday"/>
    <s v="Weekday"/>
    <n v="3.1"/>
    <n v="58.9"/>
  </r>
  <r>
    <d v="2019-10-09T00:00:00"/>
    <s v="03-22-0002-01-12"/>
    <n v="31"/>
    <n v="30.64"/>
    <n v="61.28"/>
    <n v="62"/>
    <n v="2"/>
    <x v="1"/>
    <d v="2019-10-12T00:00:00"/>
    <s v="Saturday"/>
    <s v="Weekday"/>
    <n v="0"/>
    <n v="62"/>
  </r>
  <r>
    <d v="2019-10-12T00:00:00"/>
    <s v="03-22-0002-01-12"/>
    <n v="62"/>
    <n v="30.64"/>
    <n v="30.64"/>
    <n v="62"/>
    <n v="1"/>
    <x v="4"/>
    <d v="2019-10-15T00:00:00"/>
    <s v="Tuesday"/>
    <s v="Weekend"/>
    <n v="0"/>
    <n v="62"/>
  </r>
  <r>
    <d v="2019-10-01T00:00:00"/>
    <s v="03-22-0003-01-00"/>
    <n v="99"/>
    <n v="32"/>
    <n v="32"/>
    <n v="99"/>
    <n v="1"/>
    <x v="0"/>
    <d v="2019-10-04T00:00:00"/>
    <s v="Friday"/>
    <s v="Weekday"/>
    <n v="4.95"/>
    <n v="94.05"/>
  </r>
  <r>
    <d v="2019-10-03T00:00:00"/>
    <s v="03-22-0003-01-00"/>
    <n v="99"/>
    <n v="32"/>
    <n v="32"/>
    <n v="99"/>
    <n v="1"/>
    <x v="2"/>
    <d v="2019-10-06T00:00:00"/>
    <s v="Sunday"/>
    <s v="Weekday"/>
    <n v="9.9"/>
    <n v="89.1"/>
  </r>
  <r>
    <d v="2019-10-08T00:00:00"/>
    <s v="03-22-0003-01-00"/>
    <n v="99"/>
    <n v="32"/>
    <n v="64"/>
    <n v="198"/>
    <n v="2"/>
    <x v="0"/>
    <d v="2019-10-11T00:00:00"/>
    <s v="Friday"/>
    <s v="Weekday"/>
    <n v="9.9"/>
    <n v="188.1"/>
  </r>
  <r>
    <d v="2019-10-09T00:00:00"/>
    <s v="03-22-0003-01-00"/>
    <n v="99"/>
    <n v="32"/>
    <n v="64"/>
    <n v="198"/>
    <n v="2"/>
    <x v="1"/>
    <d v="2019-10-12T00:00:00"/>
    <s v="Saturday"/>
    <s v="Weekday"/>
    <n v="0"/>
    <n v="198"/>
  </r>
  <r>
    <d v="2019-10-11T00:00:00"/>
    <s v="03-22-0003-01-00"/>
    <n v="99"/>
    <n v="32"/>
    <n v="64"/>
    <n v="198"/>
    <n v="2"/>
    <x v="3"/>
    <d v="2019-10-14T00:00:00"/>
    <s v="Monday"/>
    <s v="Weekday"/>
    <n v="0"/>
    <n v="198"/>
  </r>
  <r>
    <d v="2019-10-12T00:00:00"/>
    <s v="03-22-0003-01-00"/>
    <n v="99"/>
    <n v="32"/>
    <n v="32"/>
    <n v="99"/>
    <n v="1"/>
    <x v="4"/>
    <d v="2019-10-15T00:00:00"/>
    <s v="Tuesday"/>
    <s v="Weekend"/>
    <n v="0"/>
    <n v="99"/>
  </r>
  <r>
    <d v="2019-10-13T00:00:00"/>
    <s v="03-22-0003-01-00"/>
    <n v="0"/>
    <n v="32"/>
    <n v="32"/>
    <n v="0"/>
    <n v="1"/>
    <x v="5"/>
    <d v="2019-10-16T00:00:00"/>
    <s v="Wednesday"/>
    <s v="Weekend"/>
    <n v="0"/>
    <n v="0"/>
  </r>
  <r>
    <d v="2019-10-15T00:00:00"/>
    <s v="03-22-0003-01-00"/>
    <n v="99"/>
    <n v="32"/>
    <n v="64"/>
    <n v="198"/>
    <n v="2"/>
    <x v="0"/>
    <d v="2019-10-18T00:00:00"/>
    <s v="Friday"/>
    <s v="Weekday"/>
    <n v="9.9"/>
    <n v="188.1"/>
  </r>
  <r>
    <d v="2019-10-01T00:00:00"/>
    <s v="03-22-0003-01-03"/>
    <n v="119"/>
    <n v="37.5"/>
    <n v="187.5"/>
    <n v="595"/>
    <n v="5"/>
    <x v="0"/>
    <d v="2019-10-04T00:00:00"/>
    <s v="Friday"/>
    <s v="Weekday"/>
    <n v="29.75"/>
    <n v="565.25"/>
  </r>
  <r>
    <d v="2019-10-02T00:00:00"/>
    <s v="03-22-0003-01-03"/>
    <n v="119"/>
    <n v="37.5"/>
    <n v="37.5"/>
    <n v="119"/>
    <n v="1"/>
    <x v="1"/>
    <d v="2019-10-05T00:00:00"/>
    <s v="Saturday"/>
    <s v="Weekday"/>
    <n v="0"/>
    <n v="119"/>
  </r>
  <r>
    <d v="2019-10-03T00:00:00"/>
    <s v="03-22-0003-01-03"/>
    <n v="119"/>
    <n v="37.5"/>
    <n v="75"/>
    <n v="238"/>
    <n v="2"/>
    <x v="2"/>
    <d v="2019-10-06T00:00:00"/>
    <s v="Sunday"/>
    <s v="Weekday"/>
    <n v="23.8"/>
    <n v="214.2"/>
  </r>
  <r>
    <d v="2019-10-04T00:00:00"/>
    <s v="03-22-0003-01-03"/>
    <n v="119"/>
    <n v="37.5"/>
    <n v="37.5"/>
    <n v="119"/>
    <n v="1"/>
    <x v="3"/>
    <d v="2019-10-07T00:00:00"/>
    <s v="Monday"/>
    <s v="Weekday"/>
    <n v="0"/>
    <n v="119"/>
  </r>
  <r>
    <d v="2019-10-05T00:00:00"/>
    <s v="03-22-0003-01-03"/>
    <n v="119"/>
    <n v="37.5"/>
    <n v="150"/>
    <n v="476"/>
    <n v="4"/>
    <x v="4"/>
    <d v="2019-10-08T00:00:00"/>
    <s v="Tuesday"/>
    <s v="Weekend"/>
    <n v="0"/>
    <n v="476"/>
  </r>
  <r>
    <d v="2019-10-06T00:00:00"/>
    <s v="03-22-0003-01-03"/>
    <n v="119"/>
    <n v="37.5"/>
    <n v="75"/>
    <n v="238"/>
    <n v="2"/>
    <x v="5"/>
    <d v="2019-10-09T00:00:00"/>
    <s v="Wednesday"/>
    <s v="Weekend"/>
    <n v="0"/>
    <n v="238"/>
  </r>
  <r>
    <d v="2019-10-07T00:00:00"/>
    <s v="03-22-0003-01-03"/>
    <n v="119"/>
    <n v="37.5"/>
    <n v="112.5"/>
    <n v="357"/>
    <n v="3"/>
    <x v="6"/>
    <d v="2019-10-10T00:00:00"/>
    <s v="Thursday"/>
    <s v="Weekend"/>
    <n v="0"/>
    <n v="357"/>
  </r>
  <r>
    <d v="2019-10-08T00:00:00"/>
    <s v="03-22-0003-01-03"/>
    <n v="119"/>
    <n v="37.5"/>
    <n v="112.5"/>
    <n v="357"/>
    <n v="3"/>
    <x v="0"/>
    <d v="2019-10-11T00:00:00"/>
    <s v="Friday"/>
    <s v="Weekday"/>
    <n v="17.850000000000001"/>
    <n v="339.15"/>
  </r>
  <r>
    <d v="2019-10-09T00:00:00"/>
    <s v="03-22-0003-01-03"/>
    <n v="0"/>
    <n v="37.5"/>
    <n v="37.5"/>
    <n v="0"/>
    <n v="1"/>
    <x v="1"/>
    <d v="2019-10-12T00:00:00"/>
    <s v="Saturday"/>
    <s v="Weekday"/>
    <n v="0"/>
    <n v="0"/>
  </r>
  <r>
    <d v="2019-10-10T00:00:00"/>
    <s v="03-22-0003-01-03"/>
    <n v="59.5"/>
    <n v="37.5"/>
    <n v="75"/>
    <n v="119"/>
    <n v="2"/>
    <x v="2"/>
    <d v="2019-10-13T00:00:00"/>
    <s v="Sunday"/>
    <s v="Weekday"/>
    <n v="11.9"/>
    <n v="107.1"/>
  </r>
  <r>
    <d v="2019-10-11T00:00:00"/>
    <s v="03-22-0003-01-03"/>
    <n v="119"/>
    <n v="37.5"/>
    <n v="112.5"/>
    <n v="357"/>
    <n v="3"/>
    <x v="3"/>
    <d v="2019-10-14T00:00:00"/>
    <s v="Monday"/>
    <s v="Weekday"/>
    <n v="0"/>
    <n v="357"/>
  </r>
  <r>
    <d v="2019-10-12T00:00:00"/>
    <s v="03-22-0003-01-03"/>
    <n v="119"/>
    <n v="37.5"/>
    <n v="112.5"/>
    <n v="357"/>
    <n v="3"/>
    <x v="4"/>
    <d v="2019-10-15T00:00:00"/>
    <s v="Tuesday"/>
    <s v="Weekend"/>
    <n v="0"/>
    <n v="357"/>
  </r>
  <r>
    <d v="2019-10-13T00:00:00"/>
    <s v="03-22-0003-01-03"/>
    <n v="119"/>
    <n v="37.5"/>
    <n v="112.5"/>
    <n v="357"/>
    <n v="3"/>
    <x v="5"/>
    <d v="2019-10-16T00:00:00"/>
    <s v="Wednesday"/>
    <s v="Weekend"/>
    <n v="0"/>
    <n v="357"/>
  </r>
  <r>
    <d v="2019-10-14T00:00:00"/>
    <s v="03-22-0003-01-03"/>
    <n v="119"/>
    <n v="37.5"/>
    <n v="37.5"/>
    <n v="119"/>
    <n v="1"/>
    <x v="6"/>
    <d v="2019-10-17T00:00:00"/>
    <s v="Thursday"/>
    <s v="Weekend"/>
    <n v="0"/>
    <n v="119"/>
  </r>
  <r>
    <d v="2019-10-15T00:00:00"/>
    <s v="03-22-0003-01-03"/>
    <n v="119"/>
    <n v="37.5"/>
    <n v="150"/>
    <n v="476"/>
    <n v="4"/>
    <x v="0"/>
    <d v="2019-10-18T00:00:00"/>
    <s v="Friday"/>
    <s v="Weekday"/>
    <n v="23.8"/>
    <n v="452.2"/>
  </r>
  <r>
    <d v="2019-10-01T00:00:00"/>
    <s v="03-22-0004"/>
    <n v="60"/>
    <n v="22"/>
    <n v="22"/>
    <n v="60"/>
    <n v="1"/>
    <x v="0"/>
    <d v="2019-10-04T00:00:00"/>
    <s v="Friday"/>
    <s v="Weekday"/>
    <n v="3"/>
    <n v="57"/>
  </r>
  <r>
    <d v="2019-10-02T00:00:00"/>
    <s v="03-22-0004"/>
    <n v="60"/>
    <n v="22"/>
    <n v="66"/>
    <n v="180"/>
    <n v="3"/>
    <x v="1"/>
    <d v="2019-10-05T00:00:00"/>
    <s v="Saturday"/>
    <s v="Weekday"/>
    <n v="0"/>
    <n v="180"/>
  </r>
  <r>
    <d v="2019-10-03T00:00:00"/>
    <s v="03-22-0004"/>
    <n v="30"/>
    <n v="22"/>
    <n v="44"/>
    <n v="60"/>
    <n v="2"/>
    <x v="2"/>
    <d v="2019-10-06T00:00:00"/>
    <s v="Sunday"/>
    <s v="Weekday"/>
    <n v="6"/>
    <n v="54"/>
  </r>
  <r>
    <d v="2019-10-05T00:00:00"/>
    <s v="03-22-0004"/>
    <n v="60"/>
    <n v="22"/>
    <n v="22"/>
    <n v="60"/>
    <n v="1"/>
    <x v="4"/>
    <d v="2019-10-08T00:00:00"/>
    <s v="Tuesday"/>
    <s v="Weekend"/>
    <n v="0"/>
    <n v="60"/>
  </r>
  <r>
    <d v="2019-10-06T00:00:00"/>
    <s v="03-22-0004"/>
    <n v="60"/>
    <n v="22"/>
    <n v="22"/>
    <n v="60"/>
    <n v="1"/>
    <x v="5"/>
    <d v="2019-10-09T00:00:00"/>
    <s v="Wednesday"/>
    <s v="Weekend"/>
    <n v="0"/>
    <n v="60"/>
  </r>
  <r>
    <d v="2019-10-07T00:00:00"/>
    <s v="03-22-0004"/>
    <n v="60"/>
    <n v="22"/>
    <n v="66"/>
    <n v="180"/>
    <n v="3"/>
    <x v="6"/>
    <d v="2019-10-10T00:00:00"/>
    <s v="Thursday"/>
    <s v="Weekend"/>
    <n v="0"/>
    <n v="180"/>
  </r>
  <r>
    <d v="2019-10-08T00:00:00"/>
    <s v="03-22-0004"/>
    <n v="60"/>
    <n v="22"/>
    <n v="22"/>
    <n v="60"/>
    <n v="1"/>
    <x v="0"/>
    <d v="2019-10-11T00:00:00"/>
    <s v="Friday"/>
    <s v="Weekday"/>
    <n v="3"/>
    <n v="57"/>
  </r>
  <r>
    <d v="2019-10-09T00:00:00"/>
    <s v="03-22-0004"/>
    <n v="60"/>
    <n v="22"/>
    <n v="22"/>
    <n v="60"/>
    <n v="1"/>
    <x v="1"/>
    <d v="2019-10-12T00:00:00"/>
    <s v="Saturday"/>
    <s v="Weekday"/>
    <n v="0"/>
    <n v="60"/>
  </r>
  <r>
    <d v="2019-10-10T00:00:00"/>
    <s v="03-22-0004"/>
    <n v="60"/>
    <n v="22"/>
    <n v="110"/>
    <n v="300"/>
    <n v="5"/>
    <x v="2"/>
    <d v="2019-10-13T00:00:00"/>
    <s v="Sunday"/>
    <s v="Weekday"/>
    <n v="30"/>
    <n v="270"/>
  </r>
  <r>
    <d v="2019-10-11T00:00:00"/>
    <s v="03-22-0004"/>
    <n v="60"/>
    <n v="22"/>
    <n v="22"/>
    <n v="60"/>
    <n v="1"/>
    <x v="3"/>
    <d v="2019-10-14T00:00:00"/>
    <s v="Monday"/>
    <s v="Weekday"/>
    <n v="0"/>
    <n v="60"/>
  </r>
  <r>
    <d v="2019-10-12T00:00:00"/>
    <s v="03-22-0004"/>
    <n v="60"/>
    <n v="22"/>
    <n v="44"/>
    <n v="120"/>
    <n v="2"/>
    <x v="4"/>
    <d v="2019-10-15T00:00:00"/>
    <s v="Tuesday"/>
    <s v="Weekend"/>
    <n v="0"/>
    <n v="120"/>
  </r>
  <r>
    <d v="2019-10-13T00:00:00"/>
    <s v="03-22-0004"/>
    <n v="60"/>
    <n v="22"/>
    <n v="66"/>
    <n v="180"/>
    <n v="3"/>
    <x v="5"/>
    <d v="2019-10-16T00:00:00"/>
    <s v="Wednesday"/>
    <s v="Weekend"/>
    <n v="0"/>
    <n v="180"/>
  </r>
  <r>
    <d v="2019-10-14T00:00:00"/>
    <s v="03-22-0004"/>
    <n v="60"/>
    <n v="22"/>
    <n v="44"/>
    <n v="120"/>
    <n v="2"/>
    <x v="6"/>
    <d v="2019-10-17T00:00:00"/>
    <s v="Thursday"/>
    <s v="Weekend"/>
    <n v="0"/>
    <n v="120"/>
  </r>
  <r>
    <d v="2019-10-15T00:00:00"/>
    <s v="03-22-0004"/>
    <n v="60"/>
    <n v="22"/>
    <n v="44"/>
    <n v="120"/>
    <n v="2"/>
    <x v="0"/>
    <d v="2019-10-18T00:00:00"/>
    <s v="Friday"/>
    <s v="Weekday"/>
    <n v="6"/>
    <n v="114"/>
  </r>
  <r>
    <d v="2019-10-01T00:00:00"/>
    <s v="03-22-0005-01-00"/>
    <n v="87.72"/>
    <n v="30"/>
    <n v="30"/>
    <n v="87.72"/>
    <n v="1"/>
    <x v="0"/>
    <d v="2019-10-04T00:00:00"/>
    <s v="Friday"/>
    <s v="Weekday"/>
    <n v="4.3860000000000001"/>
    <n v="83.334000000000003"/>
  </r>
  <r>
    <d v="2019-10-03T00:00:00"/>
    <s v="03-22-0005-01-00"/>
    <n v="79"/>
    <n v="30"/>
    <n v="90"/>
    <n v="237"/>
    <n v="3"/>
    <x v="2"/>
    <d v="2019-10-06T00:00:00"/>
    <s v="Sunday"/>
    <s v="Weekday"/>
    <n v="23.700000000000003"/>
    <n v="213.3"/>
  </r>
  <r>
    <d v="2019-10-04T00:00:00"/>
    <s v="03-22-0005-01-00"/>
    <n v="79"/>
    <n v="30"/>
    <n v="120"/>
    <n v="316"/>
    <n v="4"/>
    <x v="3"/>
    <d v="2019-10-07T00:00:00"/>
    <s v="Monday"/>
    <s v="Weekday"/>
    <n v="0"/>
    <n v="316"/>
  </r>
  <r>
    <d v="2019-10-05T00:00:00"/>
    <s v="03-22-0005-01-00"/>
    <n v="83.55"/>
    <n v="30"/>
    <n v="60"/>
    <n v="167.09"/>
    <n v="2"/>
    <x v="4"/>
    <d v="2019-10-08T00:00:00"/>
    <s v="Tuesday"/>
    <s v="Weekend"/>
    <n v="0"/>
    <n v="167.09"/>
  </r>
  <r>
    <d v="2019-10-06T00:00:00"/>
    <s v="03-22-0005-01-00"/>
    <n v="79"/>
    <n v="30"/>
    <n v="30"/>
    <n v="79"/>
    <n v="1"/>
    <x v="5"/>
    <d v="2019-10-09T00:00:00"/>
    <s v="Wednesday"/>
    <s v="Weekend"/>
    <n v="0"/>
    <n v="79"/>
  </r>
  <r>
    <d v="2019-10-08T00:00:00"/>
    <s v="03-22-0005-01-00"/>
    <n v="79"/>
    <n v="30"/>
    <n v="60"/>
    <n v="158"/>
    <n v="2"/>
    <x v="0"/>
    <d v="2019-10-11T00:00:00"/>
    <s v="Friday"/>
    <s v="Weekday"/>
    <n v="7.9"/>
    <n v="150.1"/>
  </r>
  <r>
    <d v="2019-10-09T00:00:00"/>
    <s v="03-22-0005-01-00"/>
    <n v="79"/>
    <n v="30"/>
    <n v="30"/>
    <n v="79"/>
    <n v="1"/>
    <x v="1"/>
    <d v="2019-10-12T00:00:00"/>
    <s v="Saturday"/>
    <s v="Weekday"/>
    <n v="0"/>
    <n v="79"/>
  </r>
  <r>
    <d v="2019-10-11T00:00:00"/>
    <s v="03-22-0005-01-00"/>
    <n v="79"/>
    <n v="30"/>
    <n v="60"/>
    <n v="158"/>
    <n v="2"/>
    <x v="3"/>
    <d v="2019-10-14T00:00:00"/>
    <s v="Monday"/>
    <s v="Weekday"/>
    <n v="0"/>
    <n v="158"/>
  </r>
  <r>
    <d v="2019-10-14T00:00:00"/>
    <s v="03-22-0005-01-00"/>
    <n v="79"/>
    <n v="30"/>
    <n v="30"/>
    <n v="79"/>
    <n v="1"/>
    <x v="6"/>
    <d v="2019-10-17T00:00:00"/>
    <s v="Thursday"/>
    <s v="Weekend"/>
    <n v="0"/>
    <n v="79"/>
  </r>
  <r>
    <d v="2019-10-15T00:00:00"/>
    <s v="03-22-0005-01-00"/>
    <n v="80.650000000000006"/>
    <n v="30"/>
    <n v="60"/>
    <n v="161.30000000000001"/>
    <n v="2"/>
    <x v="0"/>
    <d v="2019-10-18T00:00:00"/>
    <s v="Friday"/>
    <s v="Weekday"/>
    <n v="8.0650000000000013"/>
    <n v="153.23500000000001"/>
  </r>
  <r>
    <d v="2019-10-02T00:00:00"/>
    <s v="03-22-0107-01-12"/>
    <n v="0"/>
    <n v="13.85"/>
    <n v="13.85"/>
    <n v="0"/>
    <n v="1"/>
    <x v="1"/>
    <d v="2019-10-05T00:00:00"/>
    <s v="Saturday"/>
    <s v="Weekday"/>
    <n v="0"/>
    <n v="0"/>
  </r>
  <r>
    <d v="2019-10-06T00:00:00"/>
    <s v="03-22-0107-01-12"/>
    <n v="50"/>
    <n v="13.85"/>
    <n v="13.85"/>
    <n v="50"/>
    <n v="1"/>
    <x v="5"/>
    <d v="2019-10-09T00:00:00"/>
    <s v="Wednesday"/>
    <s v="Weekend"/>
    <n v="0"/>
    <n v="50"/>
  </r>
  <r>
    <d v="2019-10-15T00:00:00"/>
    <s v="03-22-0107-01-12"/>
    <n v="50"/>
    <n v="13.85"/>
    <n v="13.85"/>
    <n v="50"/>
    <n v="1"/>
    <x v="0"/>
    <d v="2019-10-18T00:00:00"/>
    <s v="Friday"/>
    <s v="Weekday"/>
    <n v="2.5"/>
    <n v="47.5"/>
  </r>
  <r>
    <d v="2019-10-02T00:00:00"/>
    <s v="03-22-0110-01-00"/>
    <n v="62.5"/>
    <n v="48"/>
    <n v="96"/>
    <n v="125"/>
    <n v="2"/>
    <x v="1"/>
    <d v="2019-10-05T00:00:00"/>
    <s v="Saturday"/>
    <s v="Weekday"/>
    <n v="0"/>
    <n v="125"/>
  </r>
  <r>
    <d v="2019-10-03T00:00:00"/>
    <s v="03-22-0110-01-00"/>
    <n v="62.5"/>
    <n v="48"/>
    <n v="96"/>
    <n v="125"/>
    <n v="2"/>
    <x v="2"/>
    <d v="2019-10-06T00:00:00"/>
    <s v="Sunday"/>
    <s v="Weekday"/>
    <n v="12.5"/>
    <n v="112.5"/>
  </r>
  <r>
    <d v="2019-10-04T00:00:00"/>
    <s v="03-22-0110-01-00"/>
    <n v="62.5"/>
    <n v="48"/>
    <n v="96"/>
    <n v="125"/>
    <n v="2"/>
    <x v="3"/>
    <d v="2019-10-07T00:00:00"/>
    <s v="Monday"/>
    <s v="Weekday"/>
    <n v="0"/>
    <n v="125"/>
  </r>
  <r>
    <d v="2019-10-05T00:00:00"/>
    <s v="03-22-0110-01-00"/>
    <n v="128.03"/>
    <n v="48"/>
    <n v="144"/>
    <n v="384.08"/>
    <n v="3"/>
    <x v="4"/>
    <d v="2019-10-08T00:00:00"/>
    <s v="Tuesday"/>
    <s v="Weekend"/>
    <n v="0"/>
    <n v="384.08"/>
  </r>
  <r>
    <d v="2019-10-06T00:00:00"/>
    <s v="03-22-0110-01-00"/>
    <n v="126.14"/>
    <n v="48"/>
    <n v="192"/>
    <n v="504.54"/>
    <n v="4"/>
    <x v="5"/>
    <d v="2019-10-09T00:00:00"/>
    <s v="Wednesday"/>
    <s v="Weekend"/>
    <n v="0"/>
    <n v="504.54"/>
  </r>
  <r>
    <d v="2019-10-07T00:00:00"/>
    <s v="03-22-0110-01-00"/>
    <n v="95.39"/>
    <n v="48"/>
    <n v="192"/>
    <n v="381.57"/>
    <n v="4"/>
    <x v="6"/>
    <d v="2019-10-10T00:00:00"/>
    <s v="Thursday"/>
    <s v="Weekend"/>
    <n v="0"/>
    <n v="381.57"/>
  </r>
  <r>
    <d v="2019-10-08T00:00:00"/>
    <s v="03-22-0110-01-00"/>
    <n v="64.62"/>
    <n v="48"/>
    <n v="96"/>
    <n v="129.24"/>
    <n v="2"/>
    <x v="0"/>
    <d v="2019-10-11T00:00:00"/>
    <s v="Friday"/>
    <s v="Weekday"/>
    <n v="6.4620000000000006"/>
    <n v="122.77800000000001"/>
  </r>
  <r>
    <d v="2019-10-09T00:00:00"/>
    <s v="03-22-0110-01-00"/>
    <n v="125"/>
    <n v="48"/>
    <n v="96"/>
    <n v="250"/>
    <n v="2"/>
    <x v="1"/>
    <d v="2019-10-12T00:00:00"/>
    <s v="Saturday"/>
    <s v="Weekday"/>
    <n v="0"/>
    <n v="250"/>
  </r>
  <r>
    <d v="2019-10-10T00:00:00"/>
    <s v="03-22-0110-01-00"/>
    <n v="0"/>
    <n v="48"/>
    <n v="48"/>
    <n v="0"/>
    <n v="1"/>
    <x v="2"/>
    <d v="2019-10-13T00:00:00"/>
    <s v="Sunday"/>
    <s v="Weekday"/>
    <n v="0"/>
    <n v="0"/>
  </r>
  <r>
    <d v="2019-10-11T00:00:00"/>
    <s v="03-22-0110-01-00"/>
    <n v="83.33"/>
    <n v="48"/>
    <n v="144"/>
    <n v="250"/>
    <n v="3"/>
    <x v="3"/>
    <d v="2019-10-14T00:00:00"/>
    <s v="Monday"/>
    <s v="Weekday"/>
    <n v="0"/>
    <n v="250"/>
  </r>
  <r>
    <d v="2019-10-12T00:00:00"/>
    <s v="03-22-0110-01-00"/>
    <n v="125"/>
    <n v="48"/>
    <n v="192"/>
    <n v="500"/>
    <n v="4"/>
    <x v="4"/>
    <d v="2019-10-15T00:00:00"/>
    <s v="Tuesday"/>
    <s v="Weekend"/>
    <n v="0"/>
    <n v="500"/>
  </r>
  <r>
    <d v="2019-10-13T00:00:00"/>
    <s v="03-22-0110-01-00"/>
    <n v="125"/>
    <n v="48"/>
    <n v="96"/>
    <n v="250"/>
    <n v="2"/>
    <x v="5"/>
    <d v="2019-10-16T00:00:00"/>
    <s v="Wednesday"/>
    <s v="Weekend"/>
    <n v="0"/>
    <n v="250"/>
  </r>
  <r>
    <d v="2019-10-14T00:00:00"/>
    <s v="03-22-0110-01-00"/>
    <n v="85.04"/>
    <n v="48"/>
    <n v="144"/>
    <n v="255.13"/>
    <n v="3"/>
    <x v="6"/>
    <d v="2019-10-17T00:00:00"/>
    <s v="Thursday"/>
    <s v="Weekend"/>
    <n v="0"/>
    <n v="255.13"/>
  </r>
  <r>
    <d v="2019-10-15T00:00:00"/>
    <s v="03-22-0110-01-00"/>
    <n v="125"/>
    <n v="48"/>
    <n v="192"/>
    <n v="500"/>
    <n v="4"/>
    <x v="0"/>
    <d v="2019-10-18T00:00:00"/>
    <s v="Friday"/>
    <s v="Weekday"/>
    <n v="25"/>
    <n v="475"/>
  </r>
  <r>
    <d v="2019-10-01T00:00:00"/>
    <s v="03-24-0302-01-00"/>
    <n v="25"/>
    <n v="10.5"/>
    <n v="10.5"/>
    <n v="25"/>
    <n v="1"/>
    <x v="0"/>
    <d v="2019-10-04T00:00:00"/>
    <s v="Friday"/>
    <s v="Weekday"/>
    <n v="1.25"/>
    <n v="23.75"/>
  </r>
  <r>
    <d v="2019-10-05T00:00:00"/>
    <s v="03-24-0302-01-00"/>
    <n v="25"/>
    <n v="10.5"/>
    <n v="21"/>
    <n v="50"/>
    <n v="2"/>
    <x v="4"/>
    <d v="2019-10-08T00:00:00"/>
    <s v="Tuesday"/>
    <s v="Weekend"/>
    <n v="0"/>
    <n v="50"/>
  </r>
  <r>
    <d v="2019-10-06T00:00:00"/>
    <s v="03-24-0302-01-00"/>
    <n v="25"/>
    <n v="10.5"/>
    <n v="21"/>
    <n v="50"/>
    <n v="2"/>
    <x v="5"/>
    <d v="2019-10-09T00:00:00"/>
    <s v="Wednesday"/>
    <s v="Weekend"/>
    <n v="0"/>
    <n v="50"/>
  </r>
  <r>
    <d v="2019-10-11T00:00:00"/>
    <s v="03-24-0302-01-00"/>
    <n v="25"/>
    <n v="10.5"/>
    <n v="10.5"/>
    <n v="25"/>
    <n v="1"/>
    <x v="3"/>
    <d v="2019-10-14T00:00:00"/>
    <s v="Monday"/>
    <s v="Weekday"/>
    <n v="0"/>
    <n v="25"/>
  </r>
  <r>
    <d v="2019-10-12T00:00:00"/>
    <s v="03-24-0302-01-00"/>
    <n v="25"/>
    <n v="10.5"/>
    <n v="10.5"/>
    <n v="25"/>
    <n v="1"/>
    <x v="4"/>
    <d v="2019-10-15T00:00:00"/>
    <s v="Tuesday"/>
    <s v="Weekend"/>
    <n v="0"/>
    <n v="25"/>
  </r>
  <r>
    <d v="2019-10-01T00:00:00"/>
    <s v="03-25-0004-01-00"/>
    <n v="39"/>
    <n v="18"/>
    <n v="72"/>
    <n v="156"/>
    <n v="4"/>
    <x v="0"/>
    <d v="2019-10-04T00:00:00"/>
    <s v="Friday"/>
    <s v="Weekday"/>
    <n v="7.8000000000000007"/>
    <n v="148.19999999999999"/>
  </r>
  <r>
    <d v="2019-10-02T00:00:00"/>
    <s v="03-25-0004-01-00"/>
    <n v="39"/>
    <n v="18"/>
    <n v="18"/>
    <n v="39"/>
    <n v="1"/>
    <x v="1"/>
    <d v="2019-10-05T00:00:00"/>
    <s v="Saturday"/>
    <s v="Weekday"/>
    <n v="0"/>
    <n v="39"/>
  </r>
  <r>
    <d v="2019-10-03T00:00:00"/>
    <s v="03-25-0004-01-00"/>
    <n v="39"/>
    <n v="18"/>
    <n v="18"/>
    <n v="39"/>
    <n v="1"/>
    <x v="2"/>
    <d v="2019-10-06T00:00:00"/>
    <s v="Sunday"/>
    <s v="Weekday"/>
    <n v="3.9000000000000004"/>
    <n v="35.1"/>
  </r>
  <r>
    <d v="2019-10-06T00:00:00"/>
    <s v="03-25-0004-01-00"/>
    <n v="39"/>
    <n v="18"/>
    <n v="18"/>
    <n v="39"/>
    <n v="1"/>
    <x v="5"/>
    <d v="2019-10-09T00:00:00"/>
    <s v="Wednesday"/>
    <s v="Weekend"/>
    <n v="0"/>
    <n v="39"/>
  </r>
  <r>
    <d v="2019-10-07T00:00:00"/>
    <s v="03-25-0004-01-00"/>
    <n v="39"/>
    <n v="18"/>
    <n v="18"/>
    <n v="39"/>
    <n v="1"/>
    <x v="6"/>
    <d v="2019-10-10T00:00:00"/>
    <s v="Thursday"/>
    <s v="Weekend"/>
    <n v="0"/>
    <n v="39"/>
  </r>
  <r>
    <d v="2019-10-10T00:00:00"/>
    <s v="03-25-0004-01-00"/>
    <n v="39"/>
    <n v="18"/>
    <n v="36"/>
    <n v="78"/>
    <n v="2"/>
    <x v="2"/>
    <d v="2019-10-13T00:00:00"/>
    <s v="Sunday"/>
    <s v="Weekday"/>
    <n v="7.8000000000000007"/>
    <n v="70.2"/>
  </r>
  <r>
    <d v="2019-10-01T00:00:00"/>
    <s v="03-25-0005-01-00"/>
    <n v="39"/>
    <n v="18"/>
    <n v="72"/>
    <n v="156"/>
    <n v="4"/>
    <x v="0"/>
    <d v="2019-10-04T00:00:00"/>
    <s v="Friday"/>
    <s v="Weekday"/>
    <n v="7.8000000000000007"/>
    <n v="148.19999999999999"/>
  </r>
  <r>
    <d v="2019-10-02T00:00:00"/>
    <s v="03-25-0005-01-00"/>
    <n v="39"/>
    <n v="18"/>
    <n v="18"/>
    <n v="39"/>
    <n v="1"/>
    <x v="1"/>
    <d v="2019-10-05T00:00:00"/>
    <s v="Saturday"/>
    <s v="Weekday"/>
    <n v="0"/>
    <n v="39"/>
  </r>
  <r>
    <d v="2019-10-03T00:00:00"/>
    <s v="03-25-0005-01-00"/>
    <n v="39"/>
    <n v="18"/>
    <n v="36"/>
    <n v="78"/>
    <n v="2"/>
    <x v="2"/>
    <d v="2019-10-06T00:00:00"/>
    <s v="Sunday"/>
    <s v="Weekday"/>
    <n v="7.8000000000000007"/>
    <n v="70.2"/>
  </r>
  <r>
    <d v="2019-10-06T00:00:00"/>
    <s v="03-25-0005-01-00"/>
    <n v="43.53"/>
    <n v="18"/>
    <n v="18"/>
    <n v="43.53"/>
    <n v="1"/>
    <x v="5"/>
    <d v="2019-10-09T00:00:00"/>
    <s v="Wednesday"/>
    <s v="Weekend"/>
    <n v="0"/>
    <n v="43.53"/>
  </r>
  <r>
    <d v="2019-10-07T00:00:00"/>
    <s v="03-25-0005-01-00"/>
    <n v="40.520000000000003"/>
    <n v="18"/>
    <n v="54"/>
    <n v="121.57"/>
    <n v="3"/>
    <x v="6"/>
    <d v="2019-10-10T00:00:00"/>
    <s v="Thursday"/>
    <s v="Weekend"/>
    <n v="0"/>
    <n v="121.57"/>
  </r>
  <r>
    <d v="2019-10-08T00:00:00"/>
    <s v="03-25-0005-01-00"/>
    <n v="39"/>
    <n v="18"/>
    <n v="18"/>
    <n v="39"/>
    <n v="1"/>
    <x v="0"/>
    <d v="2019-10-11T00:00:00"/>
    <s v="Friday"/>
    <s v="Weekday"/>
    <n v="1.9500000000000002"/>
    <n v="37.049999999999997"/>
  </r>
  <r>
    <d v="2019-10-10T00:00:00"/>
    <s v="03-25-0005-01-00"/>
    <n v="39"/>
    <n v="18"/>
    <n v="18"/>
    <n v="39"/>
    <n v="1"/>
    <x v="2"/>
    <d v="2019-10-13T00:00:00"/>
    <s v="Sunday"/>
    <s v="Weekday"/>
    <n v="3.9000000000000004"/>
    <n v="35.1"/>
  </r>
  <r>
    <d v="2019-10-11T00:00:00"/>
    <s v="03-25-0005-01-00"/>
    <n v="39"/>
    <n v="18"/>
    <n v="54"/>
    <n v="117"/>
    <n v="3"/>
    <x v="3"/>
    <d v="2019-10-14T00:00:00"/>
    <s v="Monday"/>
    <s v="Weekday"/>
    <n v="0"/>
    <n v="117"/>
  </r>
  <r>
    <d v="2019-10-12T00:00:00"/>
    <s v="03-25-0005-01-00"/>
    <n v="39"/>
    <n v="18"/>
    <n v="36"/>
    <n v="78"/>
    <n v="2"/>
    <x v="4"/>
    <d v="2019-10-15T00:00:00"/>
    <s v="Tuesday"/>
    <s v="Weekend"/>
    <n v="0"/>
    <n v="78"/>
  </r>
  <r>
    <d v="2019-10-13T00:00:00"/>
    <s v="03-25-0005-01-00"/>
    <n v="39"/>
    <n v="18"/>
    <n v="18"/>
    <n v="39"/>
    <n v="1"/>
    <x v="5"/>
    <d v="2019-10-16T00:00:00"/>
    <s v="Wednesday"/>
    <s v="Weekend"/>
    <n v="0"/>
    <n v="39"/>
  </r>
  <r>
    <d v="2019-10-14T00:00:00"/>
    <s v="03-25-0005-01-00"/>
    <n v="39"/>
    <n v="18"/>
    <n v="18"/>
    <n v="39"/>
    <n v="1"/>
    <x v="6"/>
    <d v="2019-10-17T00:00:00"/>
    <s v="Thursday"/>
    <s v="Weekend"/>
    <n v="0"/>
    <n v="39"/>
  </r>
  <r>
    <d v="2019-10-15T00:00:00"/>
    <s v="03-25-0005-01-00"/>
    <n v="39"/>
    <n v="18"/>
    <n v="36"/>
    <n v="78"/>
    <n v="2"/>
    <x v="0"/>
    <d v="2019-10-18T00:00:00"/>
    <s v="Friday"/>
    <s v="Weekday"/>
    <n v="3.9000000000000004"/>
    <n v="74.099999999999994"/>
  </r>
  <r>
    <d v="2019-10-03T00:00:00"/>
    <s v="03-26-0001-01-00"/>
    <n v="59"/>
    <n v="20.99"/>
    <n v="20.99"/>
    <n v="59"/>
    <n v="1"/>
    <x v="2"/>
    <d v="2019-10-06T00:00:00"/>
    <s v="Sunday"/>
    <s v="Weekday"/>
    <n v="5.9"/>
    <n v="53.1"/>
  </r>
  <r>
    <d v="2019-10-05T00:00:00"/>
    <s v="03-26-0001-01-00"/>
    <n v="59"/>
    <n v="20.99"/>
    <n v="20.99"/>
    <n v="59"/>
    <n v="1"/>
    <x v="4"/>
    <d v="2019-10-08T00:00:00"/>
    <s v="Tuesday"/>
    <s v="Weekend"/>
    <n v="0"/>
    <n v="59"/>
  </r>
  <r>
    <d v="2019-10-06T00:00:00"/>
    <s v="03-26-0001-01-00"/>
    <n v="59"/>
    <n v="20.99"/>
    <n v="20.99"/>
    <n v="59"/>
    <n v="1"/>
    <x v="5"/>
    <d v="2019-10-09T00:00:00"/>
    <s v="Wednesday"/>
    <s v="Weekend"/>
    <n v="0"/>
    <n v="59"/>
  </r>
  <r>
    <d v="2019-10-08T00:00:00"/>
    <s v="03-26-0001-01-00"/>
    <n v="0"/>
    <n v="20.99"/>
    <n v="20.99"/>
    <n v="0"/>
    <n v="1"/>
    <x v="0"/>
    <d v="2019-10-11T00:00:00"/>
    <s v="Friday"/>
    <s v="Weekday"/>
    <n v="0"/>
    <n v="0"/>
  </r>
  <r>
    <d v="2019-10-09T00:00:00"/>
    <s v="03-26-0001-01-00"/>
    <n v="59"/>
    <n v="20.99"/>
    <n v="20.99"/>
    <n v="59"/>
    <n v="1"/>
    <x v="1"/>
    <d v="2019-10-12T00:00:00"/>
    <s v="Saturday"/>
    <s v="Weekday"/>
    <n v="0"/>
    <n v="59"/>
  </r>
  <r>
    <d v="2019-10-12T00:00:00"/>
    <s v="03-26-0001-01-00"/>
    <n v="59"/>
    <n v="20.99"/>
    <n v="20.99"/>
    <n v="59"/>
    <n v="1"/>
    <x v="4"/>
    <d v="2019-10-15T00:00:00"/>
    <s v="Tuesday"/>
    <s v="Weekend"/>
    <n v="0"/>
    <n v="59"/>
  </r>
  <r>
    <d v="2019-10-03T00:00:00"/>
    <s v="03-27-0301-01-00"/>
    <n v="50"/>
    <n v="15.6"/>
    <n v="31.2"/>
    <n v="100"/>
    <n v="2"/>
    <x v="2"/>
    <d v="2019-10-06T00:00:00"/>
    <s v="Sunday"/>
    <s v="Weekday"/>
    <n v="10"/>
    <n v="90"/>
  </r>
  <r>
    <d v="2019-10-04T00:00:00"/>
    <s v="03-27-0301-01-00"/>
    <n v="50"/>
    <n v="15.6"/>
    <n v="31.2"/>
    <n v="100"/>
    <n v="2"/>
    <x v="3"/>
    <d v="2019-10-07T00:00:00"/>
    <s v="Monday"/>
    <s v="Weekday"/>
    <n v="0"/>
    <n v="100"/>
  </r>
  <r>
    <d v="2019-10-06T00:00:00"/>
    <s v="03-27-0301-01-00"/>
    <n v="50"/>
    <n v="15.6"/>
    <n v="31.2"/>
    <n v="100"/>
    <n v="2"/>
    <x v="5"/>
    <d v="2019-10-09T00:00:00"/>
    <s v="Wednesday"/>
    <s v="Weekend"/>
    <n v="0"/>
    <n v="100"/>
  </r>
  <r>
    <d v="2019-10-07T00:00:00"/>
    <s v="03-27-0301-01-00"/>
    <n v="50"/>
    <n v="15.6"/>
    <n v="15.6"/>
    <n v="50"/>
    <n v="1"/>
    <x v="6"/>
    <d v="2019-10-10T00:00:00"/>
    <s v="Thursday"/>
    <s v="Weekend"/>
    <n v="0"/>
    <n v="50"/>
  </r>
  <r>
    <d v="2019-10-08T00:00:00"/>
    <s v="03-27-0301-01-00"/>
    <n v="50"/>
    <n v="15.6"/>
    <n v="15.6"/>
    <n v="50"/>
    <n v="1"/>
    <x v="0"/>
    <d v="2019-10-11T00:00:00"/>
    <s v="Friday"/>
    <s v="Weekday"/>
    <n v="2.5"/>
    <n v="47.5"/>
  </r>
  <r>
    <d v="2019-10-09T00:00:00"/>
    <s v="03-27-0301-01-00"/>
    <n v="50"/>
    <n v="15.6"/>
    <n v="15.6"/>
    <n v="50"/>
    <n v="1"/>
    <x v="1"/>
    <d v="2019-10-12T00:00:00"/>
    <s v="Saturday"/>
    <s v="Weekday"/>
    <n v="0"/>
    <n v="50"/>
  </r>
  <r>
    <d v="2019-10-10T00:00:00"/>
    <s v="03-27-0301-01-00"/>
    <n v="50"/>
    <n v="15.6"/>
    <n v="15.6"/>
    <n v="50"/>
    <n v="1"/>
    <x v="2"/>
    <d v="2019-10-13T00:00:00"/>
    <s v="Sunday"/>
    <s v="Weekday"/>
    <n v="5"/>
    <n v="45"/>
  </r>
  <r>
    <d v="2019-10-14T00:00:00"/>
    <s v="03-27-0301-01-00"/>
    <n v="50"/>
    <n v="15.6"/>
    <n v="15.6"/>
    <n v="50"/>
    <n v="1"/>
    <x v="6"/>
    <d v="2019-10-17T00:00:00"/>
    <s v="Thursday"/>
    <s v="Weekend"/>
    <n v="0"/>
    <n v="50"/>
  </r>
  <r>
    <d v="2019-10-01T00:00:00"/>
    <s v="03-31-0102-01-00"/>
    <n v="18"/>
    <n v="4"/>
    <n v="4"/>
    <n v="18"/>
    <n v="1"/>
    <x v="0"/>
    <d v="2019-10-04T00:00:00"/>
    <s v="Friday"/>
    <s v="Weekday"/>
    <n v="0.9"/>
    <n v="17.100000000000001"/>
  </r>
  <r>
    <d v="2019-10-05T00:00:00"/>
    <s v="03-31-0102-01-00"/>
    <n v="18"/>
    <n v="4"/>
    <n v="4"/>
    <n v="18"/>
    <n v="1"/>
    <x v="4"/>
    <d v="2019-10-08T00:00:00"/>
    <s v="Tuesday"/>
    <s v="Weekend"/>
    <n v="0"/>
    <n v="18"/>
  </r>
  <r>
    <d v="2019-10-06T00:00:00"/>
    <s v="03-31-0102-01-00"/>
    <n v="18"/>
    <n v="4"/>
    <n v="4"/>
    <n v="18"/>
    <n v="1"/>
    <x v="5"/>
    <d v="2019-10-09T00:00:00"/>
    <s v="Wednesday"/>
    <s v="Weekend"/>
    <n v="0"/>
    <n v="18"/>
  </r>
  <r>
    <d v="2019-10-07T00:00:00"/>
    <s v="03-31-0102-01-00"/>
    <n v="18"/>
    <n v="4"/>
    <n v="4"/>
    <n v="18"/>
    <n v="1"/>
    <x v="6"/>
    <d v="2019-10-10T00:00:00"/>
    <s v="Thursday"/>
    <s v="Weekend"/>
    <n v="0"/>
    <n v="18"/>
  </r>
  <r>
    <d v="2019-10-08T00:00:00"/>
    <s v="03-31-0102-01-00"/>
    <n v="18"/>
    <n v="4"/>
    <n v="4"/>
    <n v="18"/>
    <n v="1"/>
    <x v="0"/>
    <d v="2019-10-11T00:00:00"/>
    <s v="Friday"/>
    <s v="Weekday"/>
    <n v="0.9"/>
    <n v="17.100000000000001"/>
  </r>
  <r>
    <d v="2019-10-09T00:00:00"/>
    <s v="03-31-0102-01-00"/>
    <n v="18"/>
    <n v="4"/>
    <n v="8"/>
    <n v="36"/>
    <n v="2"/>
    <x v="1"/>
    <d v="2019-10-12T00:00:00"/>
    <s v="Saturday"/>
    <s v="Weekday"/>
    <n v="0"/>
    <n v="36"/>
  </r>
  <r>
    <d v="2019-10-10T00:00:00"/>
    <s v="03-31-0102-01-00"/>
    <n v="18"/>
    <n v="4"/>
    <n v="8"/>
    <n v="36"/>
    <n v="2"/>
    <x v="2"/>
    <d v="2019-10-13T00:00:00"/>
    <s v="Sunday"/>
    <s v="Weekday"/>
    <n v="3.6"/>
    <n v="32.4"/>
  </r>
  <r>
    <d v="2019-10-01T00:00:00"/>
    <s v="03-32-0001-01-01"/>
    <n v="29"/>
    <n v="8.2899999999999991"/>
    <n v="8.2899999999999991"/>
    <n v="29"/>
    <n v="1"/>
    <x v="0"/>
    <d v="2019-10-04T00:00:00"/>
    <s v="Friday"/>
    <s v="Weekday"/>
    <n v="1.4500000000000002"/>
    <n v="27.55"/>
  </r>
  <r>
    <d v="2019-10-02T00:00:00"/>
    <s v="03-32-0001-01-01"/>
    <n v="29"/>
    <n v="8.2899999999999991"/>
    <n v="33.159999999999997"/>
    <n v="116"/>
    <n v="4"/>
    <x v="1"/>
    <d v="2019-10-05T00:00:00"/>
    <s v="Saturday"/>
    <s v="Weekday"/>
    <n v="0"/>
    <n v="116"/>
  </r>
  <r>
    <d v="2019-10-03T00:00:00"/>
    <s v="03-32-0001-01-01"/>
    <n v="29"/>
    <n v="8.2899999999999991"/>
    <n v="49.74"/>
    <n v="174"/>
    <n v="6"/>
    <x v="2"/>
    <d v="2019-10-06T00:00:00"/>
    <s v="Sunday"/>
    <s v="Weekday"/>
    <n v="17.400000000000002"/>
    <n v="156.6"/>
  </r>
  <r>
    <d v="2019-10-05T00:00:00"/>
    <s v="03-32-0001-01-01"/>
    <n v="29"/>
    <n v="8.2899999999999991"/>
    <n v="16.579999999999998"/>
    <n v="58"/>
    <n v="2"/>
    <x v="4"/>
    <d v="2019-10-08T00:00:00"/>
    <s v="Tuesday"/>
    <s v="Weekend"/>
    <n v="0"/>
    <n v="58"/>
  </r>
  <r>
    <d v="2019-10-06T00:00:00"/>
    <s v="03-32-0001-01-01"/>
    <n v="29"/>
    <n v="8.2899999999999991"/>
    <n v="207.25"/>
    <n v="725"/>
    <n v="25"/>
    <x v="5"/>
    <d v="2019-10-09T00:00:00"/>
    <s v="Wednesday"/>
    <s v="Weekend"/>
    <n v="0"/>
    <n v="725"/>
  </r>
  <r>
    <d v="2019-10-07T00:00:00"/>
    <s v="03-32-0001-01-01"/>
    <n v="29"/>
    <n v="8.2899999999999991"/>
    <n v="99.48"/>
    <n v="348"/>
    <n v="12"/>
    <x v="6"/>
    <d v="2019-10-10T00:00:00"/>
    <s v="Thursday"/>
    <s v="Weekend"/>
    <n v="0"/>
    <n v="348"/>
  </r>
  <r>
    <d v="2019-10-08T00:00:00"/>
    <s v="03-32-0001-01-01"/>
    <n v="29"/>
    <n v="8.2899999999999991"/>
    <n v="24.87"/>
    <n v="87"/>
    <n v="3"/>
    <x v="0"/>
    <d v="2019-10-11T00:00:00"/>
    <s v="Friday"/>
    <s v="Weekday"/>
    <n v="4.3500000000000005"/>
    <n v="82.65"/>
  </r>
  <r>
    <d v="2019-10-09T00:00:00"/>
    <s v="03-32-0001-01-01"/>
    <n v="29"/>
    <n v="8.2899999999999991"/>
    <n v="58.03"/>
    <n v="203"/>
    <n v="7"/>
    <x v="1"/>
    <d v="2019-10-12T00:00:00"/>
    <s v="Saturday"/>
    <s v="Weekday"/>
    <n v="0"/>
    <n v="203"/>
  </r>
  <r>
    <d v="2019-10-10T00:00:00"/>
    <s v="03-32-0001-01-01"/>
    <n v="29.17"/>
    <n v="8.2899999999999991"/>
    <n v="58.03"/>
    <n v="204.19"/>
    <n v="7"/>
    <x v="2"/>
    <d v="2019-10-13T00:00:00"/>
    <s v="Sunday"/>
    <s v="Weekday"/>
    <n v="20.419"/>
    <n v="183.77099999999999"/>
  </r>
  <r>
    <d v="2019-10-11T00:00:00"/>
    <s v="03-32-0001-01-01"/>
    <n v="29"/>
    <n v="8.2899999999999991"/>
    <n v="16.579999999999998"/>
    <n v="58"/>
    <n v="2"/>
    <x v="3"/>
    <d v="2019-10-14T00:00:00"/>
    <s v="Monday"/>
    <s v="Weekday"/>
    <n v="0"/>
    <n v="58"/>
  </r>
  <r>
    <d v="2019-10-12T00:00:00"/>
    <s v="03-32-0001-01-01"/>
    <n v="29.6"/>
    <n v="8.2899999999999991"/>
    <n v="16.579999999999998"/>
    <n v="59.2"/>
    <n v="2"/>
    <x v="4"/>
    <d v="2019-10-15T00:00:00"/>
    <s v="Tuesday"/>
    <s v="Weekend"/>
    <n v="0"/>
    <n v="59.2"/>
  </r>
  <r>
    <d v="2019-10-13T00:00:00"/>
    <s v="03-32-0001-01-01"/>
    <n v="29.24"/>
    <n v="8.2899999999999991"/>
    <n v="41.45"/>
    <n v="146.19999999999999"/>
    <n v="5"/>
    <x v="5"/>
    <d v="2019-10-16T00:00:00"/>
    <s v="Wednesday"/>
    <s v="Weekend"/>
    <n v="0"/>
    <n v="146.19999999999999"/>
  </r>
  <r>
    <d v="2019-10-14T00:00:00"/>
    <s v="03-32-0001-01-01"/>
    <n v="29"/>
    <n v="8.2899999999999991"/>
    <n v="16.579999999999998"/>
    <n v="58"/>
    <n v="2"/>
    <x v="6"/>
    <d v="2019-10-17T00:00:00"/>
    <s v="Thursday"/>
    <s v="Weekend"/>
    <n v="0"/>
    <n v="58"/>
  </r>
  <r>
    <d v="2019-10-15T00:00:00"/>
    <s v="03-32-0001-01-01"/>
    <n v="29.15"/>
    <n v="8.2899999999999991"/>
    <n v="66.319999999999993"/>
    <n v="233.18"/>
    <n v="8"/>
    <x v="0"/>
    <d v="2019-10-18T00:00:00"/>
    <s v="Friday"/>
    <s v="Weekday"/>
    <n v="11.659000000000001"/>
    <n v="221.52100000000002"/>
  </r>
  <r>
    <d v="2019-10-01T00:00:00"/>
    <s v="03-32-0402-00-00"/>
    <n v="59"/>
    <n v="13.24"/>
    <n v="66.2"/>
    <n v="295"/>
    <n v="5"/>
    <x v="0"/>
    <d v="2019-10-04T00:00:00"/>
    <s v="Friday"/>
    <s v="Weekday"/>
    <n v="14.75"/>
    <n v="280.25"/>
  </r>
  <r>
    <d v="2019-10-05T00:00:00"/>
    <s v="03-32-0402-00-00"/>
    <n v="59"/>
    <n v="13.24"/>
    <n v="39.72"/>
    <n v="177"/>
    <n v="3"/>
    <x v="4"/>
    <d v="2019-10-08T00:00:00"/>
    <s v="Tuesday"/>
    <s v="Weekend"/>
    <n v="0"/>
    <n v="177"/>
  </r>
  <r>
    <d v="2019-10-06T00:00:00"/>
    <s v="03-32-0402-00-00"/>
    <n v="57.21"/>
    <n v="13.24"/>
    <n v="52.96"/>
    <n v="228.82"/>
    <n v="4"/>
    <x v="5"/>
    <d v="2019-10-09T00:00:00"/>
    <s v="Wednesday"/>
    <s v="Weekend"/>
    <n v="0"/>
    <n v="228.82"/>
  </r>
  <r>
    <d v="2019-10-08T00:00:00"/>
    <s v="03-32-0402-00-00"/>
    <n v="57.55"/>
    <n v="13.24"/>
    <n v="66.2"/>
    <n v="287.75"/>
    <n v="5"/>
    <x v="0"/>
    <d v="2019-10-11T00:00:00"/>
    <s v="Friday"/>
    <s v="Weekday"/>
    <n v="14.387500000000001"/>
    <n v="273.36250000000001"/>
  </r>
  <r>
    <d v="2019-10-10T00:00:00"/>
    <s v="03-32-0402-00-00"/>
    <n v="59"/>
    <n v="13.24"/>
    <n v="13.24"/>
    <n v="59"/>
    <n v="1"/>
    <x v="2"/>
    <d v="2019-10-13T00:00:00"/>
    <s v="Sunday"/>
    <s v="Weekday"/>
    <n v="5.9"/>
    <n v="53.1"/>
  </r>
  <r>
    <d v="2019-10-13T00:00:00"/>
    <s v="03-32-0402-00-00"/>
    <n v="52.07"/>
    <n v="13.24"/>
    <n v="13.24"/>
    <n v="52.07"/>
    <n v="1"/>
    <x v="5"/>
    <d v="2019-10-16T00:00:00"/>
    <s v="Wednesday"/>
    <s v="Weekend"/>
    <n v="0"/>
    <n v="52.07"/>
  </r>
  <r>
    <d v="2019-10-14T00:00:00"/>
    <s v="03-32-0402-00-00"/>
    <n v="59"/>
    <n v="13.24"/>
    <n v="26.48"/>
    <n v="118"/>
    <n v="2"/>
    <x v="6"/>
    <d v="2019-10-17T00:00:00"/>
    <s v="Thursday"/>
    <s v="Weekend"/>
    <n v="0"/>
    <n v="118"/>
  </r>
  <r>
    <d v="2019-10-15T00:00:00"/>
    <s v="03-32-0402-00-00"/>
    <n v="55.55"/>
    <n v="13.24"/>
    <n v="26.48"/>
    <n v="111.09"/>
    <n v="2"/>
    <x v="0"/>
    <d v="2019-10-18T00:00:00"/>
    <s v="Friday"/>
    <s v="Weekday"/>
    <n v="5.5545000000000009"/>
    <n v="105.5355"/>
  </r>
  <r>
    <d v="2019-10-01T00:00:00"/>
    <s v="03-33-1302-00"/>
    <n v="49"/>
    <n v="11.36"/>
    <n v="11.36"/>
    <n v="49"/>
    <n v="1"/>
    <x v="0"/>
    <d v="2019-10-04T00:00:00"/>
    <s v="Friday"/>
    <s v="Weekday"/>
    <n v="2.4500000000000002"/>
    <n v="46.55"/>
  </r>
  <r>
    <d v="2019-10-03T00:00:00"/>
    <s v="03-33-1302-00"/>
    <n v="49"/>
    <n v="11.36"/>
    <n v="22.72"/>
    <n v="98"/>
    <n v="2"/>
    <x v="2"/>
    <d v="2019-10-06T00:00:00"/>
    <s v="Sunday"/>
    <s v="Weekday"/>
    <n v="9.8000000000000007"/>
    <n v="88.2"/>
  </r>
  <r>
    <d v="2019-10-05T00:00:00"/>
    <s v="03-33-1302-00"/>
    <n v="49"/>
    <n v="11.36"/>
    <n v="11.36"/>
    <n v="49"/>
    <n v="1"/>
    <x v="4"/>
    <d v="2019-10-08T00:00:00"/>
    <s v="Tuesday"/>
    <s v="Weekend"/>
    <n v="0"/>
    <n v="49"/>
  </r>
  <r>
    <d v="2019-10-09T00:00:00"/>
    <s v="03-33-1302-00"/>
    <n v="49"/>
    <n v="11.36"/>
    <n v="11.36"/>
    <n v="49"/>
    <n v="1"/>
    <x v="1"/>
    <d v="2019-10-12T00:00:00"/>
    <s v="Saturday"/>
    <s v="Weekday"/>
    <n v="0"/>
    <n v="49"/>
  </r>
  <r>
    <d v="2019-10-11T00:00:00"/>
    <s v="03-33-1302-00"/>
    <n v="49"/>
    <n v="11.36"/>
    <n v="11.36"/>
    <n v="49"/>
    <n v="1"/>
    <x v="3"/>
    <d v="2019-10-14T00:00:00"/>
    <s v="Monday"/>
    <s v="Weekday"/>
    <n v="0"/>
    <n v="49"/>
  </r>
  <r>
    <d v="2019-10-15T00:00:00"/>
    <s v="03-33-1302-00"/>
    <n v="49"/>
    <n v="11.36"/>
    <n v="11.36"/>
    <n v="49"/>
    <n v="1"/>
    <x v="0"/>
    <d v="2019-10-18T00:00:00"/>
    <s v="Friday"/>
    <s v="Weekday"/>
    <n v="2.4500000000000002"/>
    <n v="46.55"/>
  </r>
  <r>
    <d v="2019-10-01T00:00:00"/>
    <s v="03-33-1303-00-00"/>
    <n v="129"/>
    <n v="41.13"/>
    <n v="82.26"/>
    <n v="258"/>
    <n v="2"/>
    <x v="0"/>
    <d v="2019-10-04T00:00:00"/>
    <s v="Friday"/>
    <s v="Weekday"/>
    <n v="12.9"/>
    <n v="245.1"/>
  </r>
  <r>
    <d v="2019-10-04T00:00:00"/>
    <s v="03-33-1303-00-00"/>
    <n v="129"/>
    <n v="41.13"/>
    <n v="41.13"/>
    <n v="129"/>
    <n v="1"/>
    <x v="3"/>
    <d v="2019-10-07T00:00:00"/>
    <s v="Monday"/>
    <s v="Weekday"/>
    <n v="0"/>
    <n v="129"/>
  </r>
  <r>
    <d v="2019-10-06T00:00:00"/>
    <s v="03-33-1303-00-00"/>
    <n v="129"/>
    <n v="41.13"/>
    <n v="41.13"/>
    <n v="129"/>
    <n v="1"/>
    <x v="5"/>
    <d v="2019-10-09T00:00:00"/>
    <s v="Wednesday"/>
    <s v="Weekend"/>
    <n v="0"/>
    <n v="129"/>
  </r>
  <r>
    <d v="2019-10-07T00:00:00"/>
    <s v="03-33-1303-00-00"/>
    <n v="129"/>
    <n v="41.13"/>
    <n v="82.26"/>
    <n v="258"/>
    <n v="2"/>
    <x v="6"/>
    <d v="2019-10-10T00:00:00"/>
    <s v="Thursday"/>
    <s v="Weekend"/>
    <n v="0"/>
    <n v="258"/>
  </r>
  <r>
    <d v="2019-10-09T00:00:00"/>
    <s v="03-33-1303-00-00"/>
    <n v="0"/>
    <n v="41.13"/>
    <n v="41.13"/>
    <n v="0"/>
    <n v="1"/>
    <x v="1"/>
    <d v="2019-10-12T00:00:00"/>
    <s v="Saturday"/>
    <s v="Weekday"/>
    <n v="0"/>
    <n v="0"/>
  </r>
  <r>
    <d v="2019-10-10T00:00:00"/>
    <s v="03-33-1303-00-00"/>
    <n v="129"/>
    <n v="41.13"/>
    <n v="41.13"/>
    <n v="129"/>
    <n v="1"/>
    <x v="2"/>
    <d v="2019-10-13T00:00:00"/>
    <s v="Sunday"/>
    <s v="Weekday"/>
    <n v="12.9"/>
    <n v="116.1"/>
  </r>
  <r>
    <d v="2019-10-11T00:00:00"/>
    <s v="03-33-1303-00-00"/>
    <n v="129"/>
    <n v="41.13"/>
    <n v="41.13"/>
    <n v="129"/>
    <n v="1"/>
    <x v="3"/>
    <d v="2019-10-14T00:00:00"/>
    <s v="Monday"/>
    <s v="Weekday"/>
    <n v="0"/>
    <n v="129"/>
  </r>
  <r>
    <d v="2019-10-13T00:00:00"/>
    <s v="03-33-1303-00-00"/>
    <n v="129"/>
    <n v="41.13"/>
    <n v="41.13"/>
    <n v="129"/>
    <n v="1"/>
    <x v="5"/>
    <d v="2019-10-16T00:00:00"/>
    <s v="Wednesday"/>
    <s v="Weekend"/>
    <n v="0"/>
    <n v="129"/>
  </r>
  <r>
    <d v="2019-10-14T00:00:00"/>
    <s v="03-33-1303-00-00"/>
    <n v="129"/>
    <n v="41.13"/>
    <n v="82.26"/>
    <n v="258"/>
    <n v="2"/>
    <x v="6"/>
    <d v="2019-10-17T00:00:00"/>
    <s v="Thursday"/>
    <s v="Weekend"/>
    <n v="0"/>
    <n v="258"/>
  </r>
  <r>
    <d v="2019-10-04T00:00:00"/>
    <s v="03-35-0101-01-00"/>
    <n v="0"/>
    <n v="15"/>
    <n v="15"/>
    <n v="0"/>
    <n v="1"/>
    <x v="3"/>
    <d v="2019-10-07T00:00:00"/>
    <s v="Monday"/>
    <s v="Weekday"/>
    <n v="0"/>
    <n v="0"/>
  </r>
  <r>
    <d v="2019-10-08T00:00:00"/>
    <s v="03-35-0101-01-00"/>
    <n v="0"/>
    <n v="15"/>
    <n v="15"/>
    <n v="0"/>
    <n v="1"/>
    <x v="0"/>
    <d v="2019-10-11T00:00:00"/>
    <s v="Friday"/>
    <s v="Weekday"/>
    <n v="0"/>
    <n v="0"/>
  </r>
  <r>
    <d v="2019-10-09T00:00:00"/>
    <s v="03-35-0101-01-00"/>
    <n v="69"/>
    <n v="15"/>
    <n v="30"/>
    <n v="138"/>
    <n v="2"/>
    <x v="1"/>
    <d v="2019-10-12T00:00:00"/>
    <s v="Saturday"/>
    <s v="Weekday"/>
    <n v="0"/>
    <n v="138"/>
  </r>
  <r>
    <d v="2019-10-12T00:00:00"/>
    <s v="03-35-0101-01-00"/>
    <n v="69"/>
    <n v="15"/>
    <n v="15"/>
    <n v="69"/>
    <n v="1"/>
    <x v="4"/>
    <d v="2019-10-15T00:00:00"/>
    <s v="Tuesday"/>
    <s v="Weekend"/>
    <n v="0"/>
    <n v="69"/>
  </r>
  <r>
    <d v="2019-10-14T00:00:00"/>
    <s v="03-35-0101-01-00"/>
    <n v="69"/>
    <n v="15"/>
    <n v="15"/>
    <n v="69"/>
    <n v="1"/>
    <x v="6"/>
    <d v="2019-10-17T00:00:00"/>
    <s v="Thursday"/>
    <s v="Weekend"/>
    <n v="0"/>
    <n v="69"/>
  </r>
  <r>
    <d v="2019-10-01T00:00:00"/>
    <s v="03-40-0101-01-12"/>
    <n v="19"/>
    <n v="6"/>
    <n v="6"/>
    <n v="19"/>
    <n v="1"/>
    <x v="0"/>
    <d v="2019-10-04T00:00:00"/>
    <s v="Friday"/>
    <s v="Weekday"/>
    <n v="0.95000000000000007"/>
    <n v="18.05"/>
  </r>
  <r>
    <d v="2019-10-02T00:00:00"/>
    <s v="03-40-0101-01-12"/>
    <n v="19"/>
    <n v="6"/>
    <n v="12"/>
    <n v="38"/>
    <n v="2"/>
    <x v="1"/>
    <d v="2019-10-05T00:00:00"/>
    <s v="Saturday"/>
    <s v="Weekday"/>
    <n v="0"/>
    <n v="38"/>
  </r>
  <r>
    <d v="2019-10-03T00:00:00"/>
    <s v="03-40-0101-01-12"/>
    <n v="19"/>
    <n v="6"/>
    <n v="6"/>
    <n v="19"/>
    <n v="1"/>
    <x v="2"/>
    <d v="2019-10-06T00:00:00"/>
    <s v="Sunday"/>
    <s v="Weekday"/>
    <n v="1.9000000000000001"/>
    <n v="17.100000000000001"/>
  </r>
  <r>
    <d v="2019-10-05T00:00:00"/>
    <s v="03-40-0101-01-12"/>
    <n v="19"/>
    <n v="6"/>
    <n v="6"/>
    <n v="19"/>
    <n v="1"/>
    <x v="4"/>
    <d v="2019-10-08T00:00:00"/>
    <s v="Tuesday"/>
    <s v="Weekend"/>
    <n v="0"/>
    <n v="19"/>
  </r>
  <r>
    <d v="2019-10-07T00:00:00"/>
    <s v="03-40-0101-01-12"/>
    <n v="19"/>
    <n v="6"/>
    <n v="6"/>
    <n v="19"/>
    <n v="1"/>
    <x v="6"/>
    <d v="2019-10-10T00:00:00"/>
    <s v="Thursday"/>
    <s v="Weekend"/>
    <n v="0"/>
    <n v="19"/>
  </r>
  <r>
    <d v="2019-10-09T00:00:00"/>
    <s v="03-40-0101-01-12"/>
    <n v="19"/>
    <n v="6"/>
    <n v="6"/>
    <n v="19"/>
    <n v="1"/>
    <x v="1"/>
    <d v="2019-10-12T00:00:00"/>
    <s v="Saturday"/>
    <s v="Weekday"/>
    <n v="0"/>
    <n v="19"/>
  </r>
  <r>
    <d v="2019-10-12T00:00:00"/>
    <s v="03-40-0101-01-12"/>
    <n v="19"/>
    <n v="6"/>
    <n v="6"/>
    <n v="19"/>
    <n v="1"/>
    <x v="4"/>
    <d v="2019-10-15T00:00:00"/>
    <s v="Tuesday"/>
    <s v="Weekend"/>
    <n v="0"/>
    <n v="19"/>
  </r>
  <r>
    <d v="2019-10-02T00:00:00"/>
    <s v="03-40-0102-01-12"/>
    <n v="25"/>
    <n v="9.2799999999999994"/>
    <n v="9.2799999999999994"/>
    <n v="25"/>
    <n v="1"/>
    <x v="1"/>
    <d v="2019-10-05T00:00:00"/>
    <s v="Saturday"/>
    <s v="Weekday"/>
    <n v="0"/>
    <n v="25"/>
  </r>
  <r>
    <d v="2019-10-05T00:00:00"/>
    <s v="03-40-0102-01-12"/>
    <n v="25"/>
    <n v="9.2799999999999994"/>
    <n v="9.2799999999999994"/>
    <n v="25"/>
    <n v="1"/>
    <x v="4"/>
    <d v="2019-10-08T00:00:00"/>
    <s v="Tuesday"/>
    <s v="Weekend"/>
    <n v="0"/>
    <n v="25"/>
  </r>
  <r>
    <d v="2019-10-09T00:00:00"/>
    <s v="03-40-0102-01-12"/>
    <n v="25"/>
    <n v="9.2799999999999994"/>
    <n v="9.2799999999999994"/>
    <n v="25"/>
    <n v="1"/>
    <x v="1"/>
    <d v="2019-10-12T00:00:00"/>
    <s v="Saturday"/>
    <s v="Weekday"/>
    <n v="0"/>
    <n v="25"/>
  </r>
  <r>
    <d v="2019-10-13T00:00:00"/>
    <s v="03-40-0102-01-12"/>
    <n v="25"/>
    <n v="9.2799999999999994"/>
    <n v="18.559999999999999"/>
    <n v="50"/>
    <n v="2"/>
    <x v="5"/>
    <d v="2019-10-16T00:00:00"/>
    <s v="Wednesday"/>
    <s v="Weekend"/>
    <n v="0"/>
    <n v="50"/>
  </r>
  <r>
    <d v="2019-10-01T00:00:00"/>
    <s v="03-40-1301-00-00"/>
    <n v="25"/>
    <n v="7.35"/>
    <n v="22.05"/>
    <n v="75"/>
    <n v="3"/>
    <x v="0"/>
    <d v="2019-10-04T00:00:00"/>
    <s v="Friday"/>
    <s v="Weekday"/>
    <n v="3.75"/>
    <n v="71.25"/>
  </r>
  <r>
    <d v="2019-10-02T00:00:00"/>
    <s v="03-40-1301-00-00"/>
    <n v="25"/>
    <n v="7.35"/>
    <n v="7.35"/>
    <n v="25"/>
    <n v="1"/>
    <x v="1"/>
    <d v="2019-10-05T00:00:00"/>
    <s v="Saturday"/>
    <s v="Weekday"/>
    <n v="0"/>
    <n v="25"/>
  </r>
  <r>
    <d v="2019-10-04T00:00:00"/>
    <s v="03-40-1301-00-00"/>
    <n v="25"/>
    <n v="7.35"/>
    <n v="14.7"/>
    <n v="50"/>
    <n v="2"/>
    <x v="3"/>
    <d v="2019-10-07T00:00:00"/>
    <s v="Monday"/>
    <s v="Weekday"/>
    <n v="0"/>
    <n v="50"/>
  </r>
  <r>
    <d v="2019-10-05T00:00:00"/>
    <s v="03-40-1301-00-00"/>
    <n v="25"/>
    <n v="7.35"/>
    <n v="7.35"/>
    <n v="25"/>
    <n v="1"/>
    <x v="4"/>
    <d v="2019-10-08T00:00:00"/>
    <s v="Tuesday"/>
    <s v="Weekend"/>
    <n v="0"/>
    <n v="25"/>
  </r>
  <r>
    <d v="2019-10-06T00:00:00"/>
    <s v="03-40-1301-00-00"/>
    <n v="25"/>
    <n v="7.35"/>
    <n v="14.7"/>
    <n v="50"/>
    <n v="2"/>
    <x v="5"/>
    <d v="2019-10-09T00:00:00"/>
    <s v="Wednesday"/>
    <s v="Weekend"/>
    <n v="0"/>
    <n v="50"/>
  </r>
  <r>
    <d v="2019-10-07T00:00:00"/>
    <s v="03-40-1301-00-00"/>
    <n v="25"/>
    <n v="7.35"/>
    <n v="7.35"/>
    <n v="25"/>
    <n v="1"/>
    <x v="6"/>
    <d v="2019-10-10T00:00:00"/>
    <s v="Thursday"/>
    <s v="Weekend"/>
    <n v="0"/>
    <n v="25"/>
  </r>
  <r>
    <d v="2019-10-08T00:00:00"/>
    <s v="03-40-1301-00-00"/>
    <n v="25"/>
    <n v="7.35"/>
    <n v="22.05"/>
    <n v="75"/>
    <n v="3"/>
    <x v="0"/>
    <d v="2019-10-11T00:00:00"/>
    <s v="Friday"/>
    <s v="Weekday"/>
    <n v="3.75"/>
    <n v="71.25"/>
  </r>
  <r>
    <d v="2019-10-09T00:00:00"/>
    <s v="03-40-1301-00-00"/>
    <n v="25"/>
    <n v="7.35"/>
    <n v="29.4"/>
    <n v="100"/>
    <n v="4"/>
    <x v="1"/>
    <d v="2019-10-12T00:00:00"/>
    <s v="Saturday"/>
    <s v="Weekday"/>
    <n v="0"/>
    <n v="100"/>
  </r>
  <r>
    <d v="2019-10-10T00:00:00"/>
    <s v="03-40-1301-00-00"/>
    <n v="25"/>
    <n v="7.35"/>
    <n v="7.35"/>
    <n v="25"/>
    <n v="1"/>
    <x v="2"/>
    <d v="2019-10-13T00:00:00"/>
    <s v="Sunday"/>
    <s v="Weekday"/>
    <n v="2.5"/>
    <n v="22.5"/>
  </r>
  <r>
    <d v="2019-10-11T00:00:00"/>
    <s v="03-40-1301-00-00"/>
    <n v="25"/>
    <n v="7.35"/>
    <n v="7.35"/>
    <n v="25"/>
    <n v="1"/>
    <x v="3"/>
    <d v="2019-10-14T00:00:00"/>
    <s v="Monday"/>
    <s v="Weekday"/>
    <n v="0"/>
    <n v="25"/>
  </r>
  <r>
    <d v="2019-10-14T00:00:00"/>
    <s v="03-40-1301-00-00"/>
    <n v="25"/>
    <n v="7.35"/>
    <n v="14.7"/>
    <n v="50"/>
    <n v="2"/>
    <x v="6"/>
    <d v="2019-10-17T00:00:00"/>
    <s v="Thursday"/>
    <s v="Weekend"/>
    <n v="0"/>
    <n v="50"/>
  </r>
  <r>
    <d v="2019-10-15T00:00:00"/>
    <s v="03-40-1301-00-00"/>
    <n v="25"/>
    <n v="7.35"/>
    <n v="7.35"/>
    <n v="25"/>
    <n v="1"/>
    <x v="0"/>
    <d v="2019-10-18T00:00:00"/>
    <s v="Friday"/>
    <s v="Weekday"/>
    <n v="1.25"/>
    <n v="23.75"/>
  </r>
  <r>
    <d v="2019-10-03T00:00:00"/>
    <s v="03-51-0001-01-00"/>
    <n v="69"/>
    <n v="18"/>
    <n v="18"/>
    <n v="69"/>
    <n v="1"/>
    <x v="2"/>
    <d v="2019-10-06T00:00:00"/>
    <s v="Sunday"/>
    <s v="Weekday"/>
    <n v="6.9"/>
    <n v="62.1"/>
  </r>
  <r>
    <d v="2019-10-04T00:00:00"/>
    <s v="03-51-0001-01-00"/>
    <n v="69"/>
    <n v="18"/>
    <n v="54"/>
    <n v="207"/>
    <n v="3"/>
    <x v="3"/>
    <d v="2019-10-07T00:00:00"/>
    <s v="Monday"/>
    <s v="Weekday"/>
    <n v="0"/>
    <n v="207"/>
  </r>
  <r>
    <d v="2019-10-05T00:00:00"/>
    <s v="03-51-0001-01-00"/>
    <n v="73.37"/>
    <n v="18"/>
    <n v="36"/>
    <n v="146.72999999999999"/>
    <n v="2"/>
    <x v="4"/>
    <d v="2019-10-08T00:00:00"/>
    <s v="Tuesday"/>
    <s v="Weekend"/>
    <n v="0"/>
    <n v="146.72999999999999"/>
  </r>
  <r>
    <d v="2019-10-06T00:00:00"/>
    <s v="03-51-0001-01-00"/>
    <n v="69"/>
    <n v="18"/>
    <n v="36"/>
    <n v="138"/>
    <n v="2"/>
    <x v="5"/>
    <d v="2019-10-09T00:00:00"/>
    <s v="Wednesday"/>
    <s v="Weekend"/>
    <n v="0"/>
    <n v="138"/>
  </r>
  <r>
    <d v="2019-10-07T00:00:00"/>
    <s v="03-51-0001-01-00"/>
    <n v="69"/>
    <n v="18"/>
    <n v="36"/>
    <n v="138"/>
    <n v="2"/>
    <x v="6"/>
    <d v="2019-10-10T00:00:00"/>
    <s v="Thursday"/>
    <s v="Weekend"/>
    <n v="0"/>
    <n v="138"/>
  </r>
  <r>
    <d v="2019-10-10T00:00:00"/>
    <s v="03-51-0001-01-00"/>
    <n v="69"/>
    <n v="18"/>
    <n v="18"/>
    <n v="69"/>
    <n v="1"/>
    <x v="2"/>
    <d v="2019-10-13T00:00:00"/>
    <s v="Sunday"/>
    <s v="Weekday"/>
    <n v="6.9"/>
    <n v="62.1"/>
  </r>
  <r>
    <d v="2019-10-11T00:00:00"/>
    <s v="03-51-0001-01-00"/>
    <n v="69"/>
    <n v="18"/>
    <n v="54"/>
    <n v="207"/>
    <n v="3"/>
    <x v="3"/>
    <d v="2019-10-14T00:00:00"/>
    <s v="Monday"/>
    <s v="Weekday"/>
    <n v="0"/>
    <n v="207"/>
  </r>
  <r>
    <d v="2019-10-12T00:00:00"/>
    <s v="03-51-0001-01-00"/>
    <n v="69"/>
    <n v="18"/>
    <n v="18"/>
    <n v="69"/>
    <n v="1"/>
    <x v="4"/>
    <d v="2019-10-15T00:00:00"/>
    <s v="Tuesday"/>
    <s v="Weekend"/>
    <n v="0"/>
    <n v="69"/>
  </r>
  <r>
    <d v="2019-10-13T00:00:00"/>
    <s v="03-51-0001-01-00"/>
    <n v="69"/>
    <n v="18"/>
    <n v="36"/>
    <n v="138"/>
    <n v="2"/>
    <x v="5"/>
    <d v="2019-10-16T00:00:00"/>
    <s v="Wednesday"/>
    <s v="Weekend"/>
    <n v="0"/>
    <n v="138"/>
  </r>
  <r>
    <d v="2019-10-14T00:00:00"/>
    <s v="03-51-0001-01-00"/>
    <n v="69"/>
    <n v="18"/>
    <n v="18"/>
    <n v="69"/>
    <n v="1"/>
    <x v="6"/>
    <d v="2019-10-17T00:00:00"/>
    <s v="Thursday"/>
    <s v="Weekend"/>
    <n v="0"/>
    <n v="69"/>
  </r>
  <r>
    <d v="2019-10-15T00:00:00"/>
    <s v="03-51-0001-01-00"/>
    <n v="69"/>
    <n v="18"/>
    <n v="36"/>
    <n v="138"/>
    <n v="2"/>
    <x v="0"/>
    <d v="2019-10-18T00:00:00"/>
    <s v="Friday"/>
    <s v="Weekday"/>
    <n v="6.9"/>
    <n v="131.1"/>
  </r>
  <r>
    <d v="2019-10-07T00:00:00"/>
    <s v="03-52-1301-01-00"/>
    <n v="140"/>
    <n v="43.26"/>
    <n v="43.26"/>
    <n v="140"/>
    <n v="1"/>
    <x v="6"/>
    <d v="2019-10-10T00:00:00"/>
    <s v="Thursday"/>
    <s v="Weekend"/>
    <n v="0"/>
    <n v="140"/>
  </r>
  <r>
    <d v="2019-10-15T00:00:00"/>
    <s v="03-52-1301-01-00"/>
    <n v="140"/>
    <n v="43.26"/>
    <n v="43.26"/>
    <n v="140"/>
    <n v="1"/>
    <x v="0"/>
    <d v="2019-10-18T00:00:00"/>
    <s v="Friday"/>
    <s v="Weekday"/>
    <n v="7"/>
    <n v="133"/>
  </r>
  <r>
    <d v="2019-10-14T00:00:00"/>
    <s v="03-64-0001-01-00"/>
    <n v="400"/>
    <n v="135"/>
    <n v="135"/>
    <n v="400"/>
    <n v="1"/>
    <x v="6"/>
    <d v="2019-10-17T00:00:00"/>
    <s v="Thursday"/>
    <s v="Weekend"/>
    <n v="0"/>
    <n v="400"/>
  </r>
  <r>
    <d v="2019-10-02T00:00:00"/>
    <s v="03-64-0401-01-00"/>
    <n v="550"/>
    <n v="225"/>
    <n v="225"/>
    <n v="550"/>
    <n v="1"/>
    <x v="1"/>
    <d v="2019-10-05T00:00:00"/>
    <s v="Saturday"/>
    <s v="Weekday"/>
    <n v="0"/>
    <n v="550"/>
  </r>
  <r>
    <d v="2019-10-01T00:00:00"/>
    <s v="03-72-0501-01-00"/>
    <n v="22"/>
    <n v="3.2"/>
    <n v="3.2"/>
    <n v="22"/>
    <n v="1"/>
    <x v="0"/>
    <d v="2019-10-04T00:00:00"/>
    <s v="Friday"/>
    <s v="Weekday"/>
    <n v="1.1000000000000001"/>
    <n v="20.9"/>
  </r>
  <r>
    <d v="2019-10-03T00:00:00"/>
    <s v="03-72-0501-01-00"/>
    <n v="22"/>
    <n v="3.2"/>
    <n v="3.2"/>
    <n v="22"/>
    <n v="1"/>
    <x v="2"/>
    <d v="2019-10-06T00:00:00"/>
    <s v="Sunday"/>
    <s v="Weekday"/>
    <n v="2.2000000000000002"/>
    <n v="19.8"/>
  </r>
  <r>
    <d v="2019-10-04T00:00:00"/>
    <s v="03-72-0501-01-00"/>
    <n v="22"/>
    <n v="3.2"/>
    <n v="3.2"/>
    <n v="22"/>
    <n v="1"/>
    <x v="3"/>
    <d v="2019-10-07T00:00:00"/>
    <s v="Monday"/>
    <s v="Weekday"/>
    <n v="0"/>
    <n v="22"/>
  </r>
  <r>
    <d v="2019-10-07T00:00:00"/>
    <s v="03-72-0501-01-00"/>
    <n v="22"/>
    <n v="3.2"/>
    <n v="6.4"/>
    <n v="44"/>
    <n v="2"/>
    <x v="6"/>
    <d v="2019-10-10T00:00:00"/>
    <s v="Thursday"/>
    <s v="Weekend"/>
    <n v="0"/>
    <n v="44"/>
  </r>
  <r>
    <d v="2019-10-09T00:00:00"/>
    <s v="03-72-0501-01-00"/>
    <n v="22"/>
    <n v="3.2"/>
    <n v="3.2"/>
    <n v="22"/>
    <n v="1"/>
    <x v="1"/>
    <d v="2019-10-12T00:00:00"/>
    <s v="Saturday"/>
    <s v="Weekday"/>
    <n v="0"/>
    <n v="22"/>
  </r>
  <r>
    <d v="2019-10-10T00:00:00"/>
    <s v="03-72-0501-01-00"/>
    <n v="23.92"/>
    <n v="3.2"/>
    <n v="3.2"/>
    <n v="23.92"/>
    <n v="1"/>
    <x v="2"/>
    <d v="2019-10-13T00:00:00"/>
    <s v="Sunday"/>
    <s v="Weekday"/>
    <n v="2.3920000000000003"/>
    <n v="21.528000000000002"/>
  </r>
  <r>
    <d v="2019-10-14T00:00:00"/>
    <s v="03-72-0501-01-00"/>
    <n v="22.64"/>
    <n v="3.2"/>
    <n v="9.6"/>
    <n v="67.930000000000007"/>
    <n v="3"/>
    <x v="6"/>
    <d v="2019-10-17T00:00:00"/>
    <s v="Thursday"/>
    <s v="Weekend"/>
    <n v="0"/>
    <n v="67.930000000000007"/>
  </r>
  <r>
    <d v="2019-10-15T00:00:00"/>
    <s v="03-72-0501-01-00"/>
    <n v="23.94"/>
    <n v="3.2"/>
    <n v="6.4"/>
    <n v="47.88"/>
    <n v="2"/>
    <x v="0"/>
    <d v="2019-10-18T00:00:00"/>
    <s v="Friday"/>
    <s v="Weekday"/>
    <n v="2.3940000000000001"/>
    <n v="45.486000000000004"/>
  </r>
  <r>
    <d v="2019-10-04T00:00:00"/>
    <s v="03-72-1101"/>
    <n v="29"/>
    <n v="7.2"/>
    <n v="7.2"/>
    <n v="29"/>
    <n v="1"/>
    <x v="3"/>
    <d v="2019-10-07T00:00:00"/>
    <s v="Monday"/>
    <s v="Weekday"/>
    <n v="0"/>
    <n v="29"/>
  </r>
  <r>
    <d v="2019-10-08T00:00:00"/>
    <s v="03-72-1101"/>
    <n v="29"/>
    <n v="7.2"/>
    <n v="7.2"/>
    <n v="29"/>
    <n v="1"/>
    <x v="0"/>
    <d v="2019-10-11T00:00:00"/>
    <s v="Friday"/>
    <s v="Weekday"/>
    <n v="1.4500000000000002"/>
    <n v="27.55"/>
  </r>
  <r>
    <d v="2019-10-09T00:00:00"/>
    <s v="03-72-1101"/>
    <n v="29"/>
    <n v="7.2"/>
    <n v="14.4"/>
    <n v="58"/>
    <n v="2"/>
    <x v="1"/>
    <d v="2019-10-12T00:00:00"/>
    <s v="Saturday"/>
    <s v="Weekday"/>
    <n v="0"/>
    <n v="58"/>
  </r>
  <r>
    <d v="2019-10-09T00:00:00"/>
    <s v="03-72-1101"/>
    <n v="33.17"/>
    <n v="7.2"/>
    <n v="7.2"/>
    <n v="33.17"/>
    <n v="1"/>
    <x v="1"/>
    <d v="2019-10-12T00:00:00"/>
    <s v="Saturday"/>
    <s v="Weekday"/>
    <n v="0"/>
    <n v="33.17"/>
  </r>
  <r>
    <d v="2019-10-10T00:00:00"/>
    <s v="03-72-1101"/>
    <n v="29"/>
    <n v="7.2"/>
    <n v="7.2"/>
    <n v="29"/>
    <n v="1"/>
    <x v="2"/>
    <d v="2019-10-13T00:00:00"/>
    <s v="Sunday"/>
    <s v="Weekday"/>
    <n v="2.9000000000000004"/>
    <n v="26.1"/>
  </r>
  <r>
    <d v="2019-10-12T00:00:00"/>
    <s v="03-72-1101"/>
    <n v="29"/>
    <n v="7.2"/>
    <n v="7.2"/>
    <n v="29"/>
    <n v="1"/>
    <x v="4"/>
    <d v="2019-10-15T00:00:00"/>
    <s v="Tuesday"/>
    <s v="Weekend"/>
    <n v="0"/>
    <n v="29"/>
  </r>
  <r>
    <d v="2019-10-14T00:00:00"/>
    <s v="03-72-1101"/>
    <n v="29"/>
    <n v="7.2"/>
    <n v="14.4"/>
    <n v="58"/>
    <n v="2"/>
    <x v="6"/>
    <d v="2019-10-17T00:00:00"/>
    <s v="Thursday"/>
    <s v="Weekend"/>
    <n v="0"/>
    <n v="58"/>
  </r>
  <r>
    <d v="2019-10-15T00:00:00"/>
    <s v="03-72-1101"/>
    <n v="29"/>
    <n v="7.2"/>
    <n v="14.4"/>
    <n v="58"/>
    <n v="2"/>
    <x v="0"/>
    <d v="2019-10-18T00:00:00"/>
    <s v="Friday"/>
    <s v="Weekday"/>
    <n v="2.9000000000000004"/>
    <n v="55.1"/>
  </r>
  <r>
    <d v="2019-10-04T00:00:00"/>
    <s v="03-74-0002-01-00"/>
    <n v="25"/>
    <n v="4.75"/>
    <n v="4.75"/>
    <n v="25"/>
    <n v="1"/>
    <x v="3"/>
    <d v="2019-10-07T00:00:00"/>
    <s v="Monday"/>
    <s v="Weekday"/>
    <n v="0"/>
    <n v="25"/>
  </r>
  <r>
    <d v="2019-10-05T00:00:00"/>
    <s v="03-74-0002-01-00"/>
    <n v="25"/>
    <n v="4.75"/>
    <n v="9.5"/>
    <n v="50"/>
    <n v="2"/>
    <x v="4"/>
    <d v="2019-10-08T00:00:00"/>
    <s v="Tuesday"/>
    <s v="Weekend"/>
    <n v="0"/>
    <n v="50"/>
  </r>
  <r>
    <d v="2019-10-06T00:00:00"/>
    <s v="03-74-0002-01-00"/>
    <n v="25"/>
    <n v="4.75"/>
    <n v="14.25"/>
    <n v="75"/>
    <n v="3"/>
    <x v="5"/>
    <d v="2019-10-09T00:00:00"/>
    <s v="Wednesday"/>
    <s v="Weekend"/>
    <n v="0"/>
    <n v="75"/>
  </r>
  <r>
    <d v="2019-10-07T00:00:00"/>
    <s v="03-74-0002-01-00"/>
    <n v="25"/>
    <n v="4.75"/>
    <n v="9.5"/>
    <n v="50"/>
    <n v="2"/>
    <x v="6"/>
    <d v="2019-10-10T00:00:00"/>
    <s v="Thursday"/>
    <s v="Weekend"/>
    <n v="0"/>
    <n v="50"/>
  </r>
  <r>
    <d v="2019-10-08T00:00:00"/>
    <s v="03-74-0002-01-00"/>
    <n v="25"/>
    <n v="4.75"/>
    <n v="4.75"/>
    <n v="25"/>
    <n v="1"/>
    <x v="0"/>
    <d v="2019-10-11T00:00:00"/>
    <s v="Friday"/>
    <s v="Weekday"/>
    <n v="1.25"/>
    <n v="23.75"/>
  </r>
  <r>
    <d v="2019-10-09T00:00:00"/>
    <s v="03-74-0002-01-00"/>
    <n v="25"/>
    <n v="4.75"/>
    <n v="4.75"/>
    <n v="25"/>
    <n v="1"/>
    <x v="1"/>
    <d v="2019-10-12T00:00:00"/>
    <s v="Saturday"/>
    <s v="Weekday"/>
    <n v="0"/>
    <n v="25"/>
  </r>
  <r>
    <d v="2019-10-10T00:00:00"/>
    <s v="03-74-0002-01-00"/>
    <n v="25"/>
    <n v="4.75"/>
    <n v="4.75"/>
    <n v="25"/>
    <n v="1"/>
    <x v="2"/>
    <d v="2019-10-13T00:00:00"/>
    <s v="Sunday"/>
    <s v="Weekday"/>
    <n v="2.5"/>
    <n v="22.5"/>
  </r>
  <r>
    <d v="2019-10-12T00:00:00"/>
    <s v="03-74-0002-01-00"/>
    <n v="25"/>
    <n v="4.75"/>
    <n v="4.75"/>
    <n v="25"/>
    <n v="1"/>
    <x v="4"/>
    <d v="2019-10-15T00:00:00"/>
    <s v="Tuesday"/>
    <s v="Weekend"/>
    <n v="0"/>
    <n v="25"/>
  </r>
  <r>
    <d v="2019-10-13T00:00:00"/>
    <s v="03-74-0002-01-00"/>
    <n v="25"/>
    <n v="4.75"/>
    <n v="4.75"/>
    <n v="25"/>
    <n v="1"/>
    <x v="5"/>
    <d v="2019-10-16T00:00:00"/>
    <s v="Wednesday"/>
    <s v="Weekend"/>
    <n v="0"/>
    <n v="25"/>
  </r>
  <r>
    <d v="2019-10-14T00:00:00"/>
    <s v="03-74-0002-01-00"/>
    <n v="25"/>
    <n v="4.75"/>
    <n v="9.5"/>
    <n v="50"/>
    <n v="2"/>
    <x v="6"/>
    <d v="2019-10-17T00:00:00"/>
    <s v="Thursday"/>
    <s v="Weekend"/>
    <n v="0"/>
    <n v="50"/>
  </r>
  <r>
    <d v="2019-10-15T00:00:00"/>
    <s v="03-74-0002-01-00"/>
    <n v="25"/>
    <n v="4.75"/>
    <n v="4.75"/>
    <n v="25"/>
    <n v="1"/>
    <x v="0"/>
    <d v="2019-10-18T00:00:00"/>
    <s v="Friday"/>
    <s v="Weekday"/>
    <n v="1.25"/>
    <n v="23.75"/>
  </r>
  <r>
    <d v="2019-10-01T00:00:00"/>
    <s v="03-74-0003-01-00"/>
    <n v="99"/>
    <n v="24"/>
    <n v="24"/>
    <n v="99"/>
    <n v="1"/>
    <x v="0"/>
    <d v="2019-10-04T00:00:00"/>
    <s v="Friday"/>
    <s v="Weekday"/>
    <n v="4.95"/>
    <n v="94.05"/>
  </r>
  <r>
    <d v="2019-10-02T00:00:00"/>
    <s v="03-74-0003-01-00"/>
    <n v="99"/>
    <n v="24"/>
    <n v="48"/>
    <n v="198"/>
    <n v="2"/>
    <x v="1"/>
    <d v="2019-10-05T00:00:00"/>
    <s v="Saturday"/>
    <s v="Weekday"/>
    <n v="0"/>
    <n v="198"/>
  </r>
  <r>
    <d v="2019-10-03T00:00:00"/>
    <s v="03-74-0003-01-00"/>
    <n v="99"/>
    <n v="24"/>
    <n v="24"/>
    <n v="99"/>
    <n v="1"/>
    <x v="2"/>
    <d v="2019-10-06T00:00:00"/>
    <s v="Sunday"/>
    <s v="Weekday"/>
    <n v="9.9"/>
    <n v="89.1"/>
  </r>
  <r>
    <d v="2019-10-04T00:00:00"/>
    <s v="03-74-0003-01-00"/>
    <n v="99"/>
    <n v="24"/>
    <n v="72"/>
    <n v="297"/>
    <n v="3"/>
    <x v="3"/>
    <d v="2019-10-07T00:00:00"/>
    <s v="Monday"/>
    <s v="Weekday"/>
    <n v="0"/>
    <n v="297"/>
  </r>
  <r>
    <d v="2019-10-06T00:00:00"/>
    <s v="03-74-0003-01-00"/>
    <n v="99"/>
    <n v="24"/>
    <n v="96"/>
    <n v="396"/>
    <n v="4"/>
    <x v="5"/>
    <d v="2019-10-09T00:00:00"/>
    <s v="Wednesday"/>
    <s v="Weekend"/>
    <n v="0"/>
    <n v="396"/>
  </r>
  <r>
    <d v="2019-10-07T00:00:00"/>
    <s v="03-74-0003-01-00"/>
    <n v="99"/>
    <n v="24"/>
    <n v="24"/>
    <n v="99"/>
    <n v="1"/>
    <x v="6"/>
    <d v="2019-10-10T00:00:00"/>
    <s v="Thursday"/>
    <s v="Weekend"/>
    <n v="0"/>
    <n v="99"/>
  </r>
  <r>
    <d v="2019-10-08T00:00:00"/>
    <s v="03-74-0003-01-00"/>
    <n v="99"/>
    <n v="24"/>
    <n v="24"/>
    <n v="99"/>
    <n v="1"/>
    <x v="0"/>
    <d v="2019-10-11T00:00:00"/>
    <s v="Friday"/>
    <s v="Weekday"/>
    <n v="4.95"/>
    <n v="94.05"/>
  </r>
  <r>
    <d v="2019-10-10T00:00:00"/>
    <s v="03-74-0003-01-00"/>
    <n v="99"/>
    <n v="24"/>
    <n v="72"/>
    <n v="297"/>
    <n v="3"/>
    <x v="2"/>
    <d v="2019-10-13T00:00:00"/>
    <s v="Sunday"/>
    <s v="Weekday"/>
    <n v="29.700000000000003"/>
    <n v="267.3"/>
  </r>
  <r>
    <d v="2019-10-15T00:00:00"/>
    <s v="03-74-0003-01-00"/>
    <n v="99"/>
    <n v="24"/>
    <n v="72"/>
    <n v="297"/>
    <n v="3"/>
    <x v="0"/>
    <d v="2019-10-18T00:00:00"/>
    <s v="Friday"/>
    <s v="Weekday"/>
    <n v="14.850000000000001"/>
    <n v="282.14999999999998"/>
  </r>
  <r>
    <d v="2019-10-01T00:00:00"/>
    <s v="03-81-0001-00-03"/>
    <n v="8"/>
    <n v="1.85"/>
    <n v="1.85"/>
    <n v="8"/>
    <n v="1"/>
    <x v="0"/>
    <d v="2019-10-04T00:00:00"/>
    <s v="Friday"/>
    <s v="Weekday"/>
    <n v="0.4"/>
    <n v="7.6"/>
  </r>
  <r>
    <d v="2019-10-03T00:00:00"/>
    <s v="03-81-0001-00-03"/>
    <n v="8"/>
    <n v="1.85"/>
    <n v="3.7"/>
    <n v="16"/>
    <n v="2"/>
    <x v="2"/>
    <d v="2019-10-06T00:00:00"/>
    <s v="Sunday"/>
    <s v="Weekday"/>
    <n v="1.6"/>
    <n v="14.4"/>
  </r>
  <r>
    <d v="2019-10-04T00:00:00"/>
    <s v="03-81-0001-00-03"/>
    <n v="8"/>
    <n v="1.85"/>
    <n v="1.85"/>
    <n v="8"/>
    <n v="1"/>
    <x v="3"/>
    <d v="2019-10-07T00:00:00"/>
    <s v="Monday"/>
    <s v="Weekday"/>
    <n v="0"/>
    <n v="8"/>
  </r>
  <r>
    <d v="2019-10-06T00:00:00"/>
    <s v="03-81-0001-00-03"/>
    <n v="8"/>
    <n v="1.85"/>
    <n v="1.85"/>
    <n v="8"/>
    <n v="1"/>
    <x v="5"/>
    <d v="2019-10-09T00:00:00"/>
    <s v="Wednesday"/>
    <s v="Weekend"/>
    <n v="0"/>
    <n v="8"/>
  </r>
  <r>
    <d v="2019-10-11T00:00:00"/>
    <s v="03-81-0001-00-03"/>
    <n v="8"/>
    <n v="1.85"/>
    <n v="1.85"/>
    <n v="8"/>
    <n v="1"/>
    <x v="3"/>
    <d v="2019-10-14T00:00:00"/>
    <s v="Monday"/>
    <s v="Weekday"/>
    <n v="0"/>
    <n v="8"/>
  </r>
  <r>
    <d v="2019-10-12T00:00:00"/>
    <s v="03-81-0001-00-03"/>
    <n v="8"/>
    <n v="1.85"/>
    <n v="5.55"/>
    <n v="24"/>
    <n v="3"/>
    <x v="4"/>
    <d v="2019-10-15T00:00:00"/>
    <s v="Tuesday"/>
    <s v="Weekend"/>
    <n v="0"/>
    <n v="24"/>
  </r>
  <r>
    <d v="2019-10-01T00:00:00"/>
    <s v="03-81-0002-00-00"/>
    <n v="12"/>
    <n v="6"/>
    <n v="6"/>
    <n v="12"/>
    <n v="1"/>
    <x v="0"/>
    <d v="2019-10-04T00:00:00"/>
    <s v="Friday"/>
    <s v="Weekday"/>
    <n v="0.60000000000000009"/>
    <n v="11.4"/>
  </r>
  <r>
    <d v="2019-10-02T00:00:00"/>
    <s v="03-81-0002-00-00"/>
    <n v="12"/>
    <n v="6"/>
    <n v="12"/>
    <n v="24"/>
    <n v="2"/>
    <x v="1"/>
    <d v="2019-10-05T00:00:00"/>
    <s v="Saturday"/>
    <s v="Weekday"/>
    <n v="0"/>
    <n v="24"/>
  </r>
  <r>
    <d v="2019-10-03T00:00:00"/>
    <s v="03-81-0002-00-00"/>
    <n v="12"/>
    <n v="6"/>
    <n v="18"/>
    <n v="36"/>
    <n v="3"/>
    <x v="2"/>
    <d v="2019-10-06T00:00:00"/>
    <s v="Sunday"/>
    <s v="Weekday"/>
    <n v="3.6"/>
    <n v="32.4"/>
  </r>
  <r>
    <d v="2019-10-04T00:00:00"/>
    <s v="03-81-0002-00-00"/>
    <n v="12"/>
    <n v="6"/>
    <n v="12"/>
    <n v="24"/>
    <n v="2"/>
    <x v="3"/>
    <d v="2019-10-07T00:00:00"/>
    <s v="Monday"/>
    <s v="Weekday"/>
    <n v="0"/>
    <n v="24"/>
  </r>
  <r>
    <d v="2019-10-05T00:00:00"/>
    <s v="03-81-0002-00-00"/>
    <n v="12"/>
    <n v="6"/>
    <n v="12"/>
    <n v="24"/>
    <n v="2"/>
    <x v="4"/>
    <d v="2019-10-08T00:00:00"/>
    <s v="Tuesday"/>
    <s v="Weekend"/>
    <n v="0"/>
    <n v="24"/>
  </r>
  <r>
    <d v="2019-10-06T00:00:00"/>
    <s v="03-81-0002-00-00"/>
    <n v="12"/>
    <n v="6"/>
    <n v="6"/>
    <n v="12"/>
    <n v="1"/>
    <x v="5"/>
    <d v="2019-10-09T00:00:00"/>
    <s v="Wednesday"/>
    <s v="Weekend"/>
    <n v="0"/>
    <n v="12"/>
  </r>
  <r>
    <d v="2019-10-07T00:00:00"/>
    <s v="03-81-0002-00-00"/>
    <n v="12"/>
    <n v="6"/>
    <n v="12"/>
    <n v="24"/>
    <n v="2"/>
    <x v="6"/>
    <d v="2019-10-10T00:00:00"/>
    <s v="Thursday"/>
    <s v="Weekend"/>
    <n v="0"/>
    <n v="24"/>
  </r>
  <r>
    <d v="2019-10-08T00:00:00"/>
    <s v="03-81-0002-00-00"/>
    <n v="12"/>
    <n v="6"/>
    <n v="24"/>
    <n v="48"/>
    <n v="4"/>
    <x v="0"/>
    <d v="2019-10-11T00:00:00"/>
    <s v="Friday"/>
    <s v="Weekday"/>
    <n v="2.4000000000000004"/>
    <n v="45.6"/>
  </r>
  <r>
    <d v="2019-10-09T00:00:00"/>
    <s v="03-81-0002-00-00"/>
    <n v="12"/>
    <n v="6"/>
    <n v="18"/>
    <n v="36"/>
    <n v="3"/>
    <x v="1"/>
    <d v="2019-10-12T00:00:00"/>
    <s v="Saturday"/>
    <s v="Weekday"/>
    <n v="0"/>
    <n v="36"/>
  </r>
  <r>
    <d v="2019-10-10T00:00:00"/>
    <s v="03-81-0002-00-00"/>
    <n v="12"/>
    <n v="6"/>
    <n v="6"/>
    <n v="12"/>
    <n v="1"/>
    <x v="2"/>
    <d v="2019-10-13T00:00:00"/>
    <s v="Sunday"/>
    <s v="Weekday"/>
    <n v="1.2000000000000002"/>
    <n v="10.8"/>
  </r>
  <r>
    <d v="2019-10-11T00:00:00"/>
    <s v="03-81-0002-00-00"/>
    <n v="12"/>
    <n v="6"/>
    <n v="18"/>
    <n v="36"/>
    <n v="3"/>
    <x v="3"/>
    <d v="2019-10-14T00:00:00"/>
    <s v="Monday"/>
    <s v="Weekday"/>
    <n v="0"/>
    <n v="36"/>
  </r>
  <r>
    <d v="2019-10-12T00:00:00"/>
    <s v="03-81-0002-00-00"/>
    <n v="12"/>
    <n v="6"/>
    <n v="12"/>
    <n v="24"/>
    <n v="2"/>
    <x v="4"/>
    <d v="2019-10-15T00:00:00"/>
    <s v="Tuesday"/>
    <s v="Weekend"/>
    <n v="0"/>
    <n v="24"/>
  </r>
  <r>
    <d v="2019-10-13T00:00:00"/>
    <s v="03-81-0002-00-00"/>
    <n v="12"/>
    <n v="6"/>
    <n v="6"/>
    <n v="12"/>
    <n v="1"/>
    <x v="5"/>
    <d v="2019-10-16T00:00:00"/>
    <s v="Wednesday"/>
    <s v="Weekend"/>
    <n v="0"/>
    <n v="12"/>
  </r>
  <r>
    <d v="2019-10-14T00:00:00"/>
    <s v="03-81-0002-00-00"/>
    <n v="12"/>
    <n v="6"/>
    <n v="12"/>
    <n v="24"/>
    <n v="2"/>
    <x v="6"/>
    <d v="2019-10-17T00:00:00"/>
    <s v="Thursday"/>
    <s v="Weekend"/>
    <n v="0"/>
    <n v="24"/>
  </r>
  <r>
    <d v="2019-10-15T00:00:00"/>
    <s v="03-81-0002-00-00"/>
    <n v="12"/>
    <n v="6"/>
    <n v="6"/>
    <n v="12"/>
    <n v="1"/>
    <x v="0"/>
    <d v="2019-10-18T00:00:00"/>
    <s v="Friday"/>
    <s v="Weekday"/>
    <n v="0.60000000000000009"/>
    <n v="11.4"/>
  </r>
  <r>
    <d v="2019-10-01T00:00:00"/>
    <s v="03-81-0003-00"/>
    <n v="25"/>
    <n v="7.4"/>
    <n v="14.8"/>
    <n v="50"/>
    <n v="2"/>
    <x v="0"/>
    <d v="2019-10-04T00:00:00"/>
    <s v="Friday"/>
    <s v="Weekday"/>
    <n v="2.5"/>
    <n v="47.5"/>
  </r>
  <r>
    <d v="2019-10-02T00:00:00"/>
    <s v="03-81-0003-00"/>
    <n v="25"/>
    <n v="7.4"/>
    <n v="7.4"/>
    <n v="25"/>
    <n v="1"/>
    <x v="1"/>
    <d v="2019-10-05T00:00:00"/>
    <s v="Saturday"/>
    <s v="Weekday"/>
    <n v="0"/>
    <n v="25"/>
  </r>
  <r>
    <d v="2019-10-02T00:00:00"/>
    <s v="03-81-0003-00"/>
    <n v="25"/>
    <n v="10.74"/>
    <n v="10.74"/>
    <n v="25"/>
    <n v="1"/>
    <x v="1"/>
    <d v="2019-10-05T00:00:00"/>
    <s v="Saturday"/>
    <s v="Weekday"/>
    <n v="0"/>
    <n v="25"/>
  </r>
  <r>
    <d v="2019-10-02T00:00:00"/>
    <s v="03-81-0003-00"/>
    <n v="40"/>
    <n v="14.8"/>
    <n v="14.8"/>
    <n v="40"/>
    <n v="1"/>
    <x v="1"/>
    <d v="2019-10-05T00:00:00"/>
    <s v="Saturday"/>
    <s v="Weekday"/>
    <n v="0"/>
    <n v="40"/>
  </r>
  <r>
    <d v="2019-10-03T00:00:00"/>
    <s v="03-81-0003-00"/>
    <n v="15"/>
    <n v="5.37"/>
    <n v="5.37"/>
    <n v="15"/>
    <n v="1"/>
    <x v="2"/>
    <d v="2019-10-06T00:00:00"/>
    <s v="Sunday"/>
    <s v="Weekday"/>
    <n v="1.5"/>
    <n v="13.5"/>
  </r>
  <r>
    <d v="2019-10-03T00:00:00"/>
    <s v="03-81-0003-00"/>
    <n v="25"/>
    <n v="7.4"/>
    <n v="14.8"/>
    <n v="50"/>
    <n v="2"/>
    <x v="2"/>
    <d v="2019-10-06T00:00:00"/>
    <s v="Sunday"/>
    <s v="Weekday"/>
    <n v="5"/>
    <n v="45"/>
  </r>
  <r>
    <d v="2019-10-03T00:00:00"/>
    <s v="03-81-0003-00"/>
    <n v="25"/>
    <n v="10.74"/>
    <n v="21.48"/>
    <n v="50"/>
    <n v="2"/>
    <x v="2"/>
    <d v="2019-10-06T00:00:00"/>
    <s v="Sunday"/>
    <s v="Weekday"/>
    <n v="5"/>
    <n v="45"/>
  </r>
  <r>
    <d v="2019-10-04T00:00:00"/>
    <s v="03-81-0003-00"/>
    <n v="15"/>
    <n v="5.37"/>
    <n v="5.37"/>
    <n v="15"/>
    <n v="1"/>
    <x v="3"/>
    <d v="2019-10-07T00:00:00"/>
    <s v="Monday"/>
    <s v="Weekday"/>
    <n v="0"/>
    <n v="15"/>
  </r>
  <r>
    <d v="2019-10-04T00:00:00"/>
    <s v="03-81-0003-00"/>
    <n v="25"/>
    <n v="7.4"/>
    <n v="14.8"/>
    <n v="50"/>
    <n v="2"/>
    <x v="3"/>
    <d v="2019-10-07T00:00:00"/>
    <s v="Monday"/>
    <s v="Weekday"/>
    <n v="0"/>
    <n v="50"/>
  </r>
  <r>
    <d v="2019-10-06T00:00:00"/>
    <s v="03-81-0003-00"/>
    <n v="15"/>
    <n v="5.37"/>
    <n v="5.37"/>
    <n v="15"/>
    <n v="1"/>
    <x v="5"/>
    <d v="2019-10-09T00:00:00"/>
    <s v="Wednesday"/>
    <s v="Weekend"/>
    <n v="0"/>
    <n v="15"/>
  </r>
  <r>
    <d v="2019-10-06T00:00:00"/>
    <s v="03-81-0003-00"/>
    <n v="25"/>
    <n v="7.4"/>
    <n v="7.4"/>
    <n v="25"/>
    <n v="1"/>
    <x v="5"/>
    <d v="2019-10-09T00:00:00"/>
    <s v="Wednesday"/>
    <s v="Weekend"/>
    <n v="0"/>
    <n v="25"/>
  </r>
  <r>
    <d v="2019-10-06T00:00:00"/>
    <s v="03-81-0003-00"/>
    <n v="40"/>
    <n v="14.8"/>
    <n v="29.6"/>
    <n v="80"/>
    <n v="2"/>
    <x v="5"/>
    <d v="2019-10-09T00:00:00"/>
    <s v="Wednesday"/>
    <s v="Weekend"/>
    <n v="0"/>
    <n v="80"/>
  </r>
  <r>
    <d v="2019-10-07T00:00:00"/>
    <s v="03-81-0003-00"/>
    <n v="25"/>
    <n v="7.4"/>
    <n v="22.2"/>
    <n v="75"/>
    <n v="3"/>
    <x v="6"/>
    <d v="2019-10-10T00:00:00"/>
    <s v="Thursday"/>
    <s v="Weekend"/>
    <n v="0"/>
    <n v="75"/>
  </r>
  <r>
    <d v="2019-10-07T00:00:00"/>
    <s v="03-81-0003-00"/>
    <n v="40"/>
    <n v="14.8"/>
    <n v="14.8"/>
    <n v="40"/>
    <n v="1"/>
    <x v="6"/>
    <d v="2019-10-10T00:00:00"/>
    <s v="Thursday"/>
    <s v="Weekend"/>
    <n v="0"/>
    <n v="40"/>
  </r>
  <r>
    <d v="2019-10-08T00:00:00"/>
    <s v="03-81-0003-00"/>
    <n v="25"/>
    <n v="7.4"/>
    <n v="14.8"/>
    <n v="50"/>
    <n v="2"/>
    <x v="0"/>
    <d v="2019-10-11T00:00:00"/>
    <s v="Friday"/>
    <s v="Weekday"/>
    <n v="2.5"/>
    <n v="47.5"/>
  </r>
  <r>
    <d v="2019-10-09T00:00:00"/>
    <s v="03-81-0003-00"/>
    <n v="25"/>
    <n v="7.4"/>
    <n v="22.2"/>
    <n v="75"/>
    <n v="3"/>
    <x v="1"/>
    <d v="2019-10-12T00:00:00"/>
    <s v="Saturday"/>
    <s v="Weekday"/>
    <n v="0"/>
    <n v="75"/>
  </r>
  <r>
    <d v="2019-10-10T00:00:00"/>
    <s v="03-81-0003-00"/>
    <n v="25"/>
    <n v="7.4"/>
    <n v="29.6"/>
    <n v="100"/>
    <n v="4"/>
    <x v="2"/>
    <d v="2019-10-13T00:00:00"/>
    <s v="Sunday"/>
    <s v="Weekday"/>
    <n v="10"/>
    <n v="90"/>
  </r>
  <r>
    <d v="2019-10-11T00:00:00"/>
    <s v="03-81-0003-00"/>
    <n v="10.5"/>
    <n v="7.4"/>
    <n v="44.4"/>
    <n v="63"/>
    <n v="6"/>
    <x v="3"/>
    <d v="2019-10-14T00:00:00"/>
    <s v="Monday"/>
    <s v="Weekday"/>
    <n v="0"/>
    <n v="63"/>
  </r>
  <r>
    <d v="2019-10-11T00:00:00"/>
    <s v="03-81-0003-00"/>
    <n v="25"/>
    <n v="7.4"/>
    <n v="7.4"/>
    <n v="25"/>
    <n v="1"/>
    <x v="3"/>
    <d v="2019-10-14T00:00:00"/>
    <s v="Monday"/>
    <s v="Weekday"/>
    <n v="0"/>
    <n v="25"/>
  </r>
  <r>
    <d v="2019-10-11T00:00:00"/>
    <s v="03-81-0003-00"/>
    <n v="25"/>
    <n v="10.74"/>
    <n v="21.48"/>
    <n v="50"/>
    <n v="2"/>
    <x v="3"/>
    <d v="2019-10-14T00:00:00"/>
    <s v="Monday"/>
    <s v="Weekday"/>
    <n v="0"/>
    <n v="50"/>
  </r>
  <r>
    <d v="2019-10-11T00:00:00"/>
    <s v="03-81-0003-00"/>
    <n v="40"/>
    <n v="14.8"/>
    <n v="14.8"/>
    <n v="40"/>
    <n v="1"/>
    <x v="3"/>
    <d v="2019-10-14T00:00:00"/>
    <s v="Monday"/>
    <s v="Weekday"/>
    <n v="0"/>
    <n v="40"/>
  </r>
  <r>
    <d v="2019-10-12T00:00:00"/>
    <s v="03-81-0003-00"/>
    <n v="15"/>
    <n v="5.37"/>
    <n v="5.37"/>
    <n v="15"/>
    <n v="1"/>
    <x v="4"/>
    <d v="2019-10-15T00:00:00"/>
    <s v="Tuesday"/>
    <s v="Weekend"/>
    <n v="0"/>
    <n v="15"/>
  </r>
  <r>
    <d v="2019-10-12T00:00:00"/>
    <s v="03-81-0003-00"/>
    <n v="25"/>
    <n v="7.4"/>
    <n v="22.2"/>
    <n v="75"/>
    <n v="3"/>
    <x v="4"/>
    <d v="2019-10-15T00:00:00"/>
    <s v="Tuesday"/>
    <s v="Weekend"/>
    <n v="0"/>
    <n v="75"/>
  </r>
  <r>
    <d v="2019-10-12T00:00:00"/>
    <s v="03-81-0003-00"/>
    <n v="25"/>
    <n v="10.74"/>
    <n v="21.48"/>
    <n v="50"/>
    <n v="2"/>
    <x v="4"/>
    <d v="2019-10-15T00:00:00"/>
    <s v="Tuesday"/>
    <s v="Weekend"/>
    <n v="0"/>
    <n v="50"/>
  </r>
  <r>
    <d v="2019-10-12T00:00:00"/>
    <s v="03-81-0003-00"/>
    <n v="40"/>
    <n v="14.8"/>
    <n v="14.8"/>
    <n v="40"/>
    <n v="1"/>
    <x v="4"/>
    <d v="2019-10-15T00:00:00"/>
    <s v="Tuesday"/>
    <s v="Weekend"/>
    <n v="0"/>
    <n v="40"/>
  </r>
  <r>
    <d v="2019-10-13T00:00:00"/>
    <s v="03-81-0003-00"/>
    <n v="25"/>
    <n v="7.4"/>
    <n v="7.4"/>
    <n v="25"/>
    <n v="1"/>
    <x v="5"/>
    <d v="2019-10-16T00:00:00"/>
    <s v="Wednesday"/>
    <s v="Weekend"/>
    <n v="0"/>
    <n v="25"/>
  </r>
  <r>
    <d v="2019-10-13T00:00:00"/>
    <s v="03-81-0003-00"/>
    <n v="25"/>
    <n v="10.74"/>
    <n v="10.74"/>
    <n v="25"/>
    <n v="1"/>
    <x v="5"/>
    <d v="2019-10-16T00:00:00"/>
    <s v="Wednesday"/>
    <s v="Weekend"/>
    <n v="0"/>
    <n v="25"/>
  </r>
  <r>
    <d v="2019-10-13T00:00:00"/>
    <s v="03-81-0003-00"/>
    <n v="40"/>
    <n v="14.8"/>
    <n v="29.6"/>
    <n v="80"/>
    <n v="2"/>
    <x v="5"/>
    <d v="2019-10-16T00:00:00"/>
    <s v="Wednesday"/>
    <s v="Weekend"/>
    <n v="0"/>
    <n v="80"/>
  </r>
  <r>
    <d v="2019-10-14T00:00:00"/>
    <s v="03-81-0003-00"/>
    <n v="25"/>
    <n v="7.4"/>
    <n v="29.6"/>
    <n v="100"/>
    <n v="4"/>
    <x v="6"/>
    <d v="2019-10-17T00:00:00"/>
    <s v="Thursday"/>
    <s v="Weekend"/>
    <n v="0"/>
    <n v="100"/>
  </r>
  <r>
    <d v="2019-10-15T00:00:00"/>
    <s v="03-81-0003-00"/>
    <n v="15"/>
    <n v="5.37"/>
    <n v="5.37"/>
    <n v="15"/>
    <n v="1"/>
    <x v="0"/>
    <d v="2019-10-18T00:00:00"/>
    <s v="Friday"/>
    <s v="Weekday"/>
    <n v="0.75"/>
    <n v="14.25"/>
  </r>
  <r>
    <d v="2019-10-15T00:00:00"/>
    <s v="03-81-0003-00"/>
    <n v="25"/>
    <n v="7.4"/>
    <n v="37"/>
    <n v="125"/>
    <n v="5"/>
    <x v="0"/>
    <d v="2019-10-18T00:00:00"/>
    <s v="Friday"/>
    <s v="Weekday"/>
    <n v="6.25"/>
    <n v="118.75"/>
  </r>
  <r>
    <d v="2019-10-15T00:00:00"/>
    <s v="03-81-0003-00"/>
    <n v="40"/>
    <n v="14.8"/>
    <n v="14.8"/>
    <n v="40"/>
    <n v="1"/>
    <x v="0"/>
    <d v="2019-10-18T00:00:00"/>
    <s v="Friday"/>
    <s v="Weekday"/>
    <n v="2"/>
    <n v="38"/>
  </r>
  <r>
    <d v="2019-10-01T00:00:00"/>
    <s v="03-81-0004-00"/>
    <n v="15"/>
    <n v="3.65"/>
    <n v="3.65"/>
    <n v="15"/>
    <n v="1"/>
    <x v="0"/>
    <d v="2019-10-04T00:00:00"/>
    <s v="Friday"/>
    <s v="Weekday"/>
    <n v="0.75"/>
    <n v="14.25"/>
  </r>
  <r>
    <d v="2019-10-01T00:00:00"/>
    <s v="03-81-0004-00"/>
    <n v="25"/>
    <n v="7.3"/>
    <n v="7.3"/>
    <n v="25"/>
    <n v="1"/>
    <x v="0"/>
    <d v="2019-10-04T00:00:00"/>
    <s v="Friday"/>
    <s v="Weekday"/>
    <n v="1.25"/>
    <n v="23.75"/>
  </r>
  <r>
    <d v="2019-10-02T00:00:00"/>
    <s v="03-81-0004-00"/>
    <n v="25"/>
    <n v="7.3"/>
    <n v="7.3"/>
    <n v="25"/>
    <n v="1"/>
    <x v="1"/>
    <d v="2019-10-05T00:00:00"/>
    <s v="Saturday"/>
    <s v="Weekday"/>
    <n v="0"/>
    <n v="25"/>
  </r>
  <r>
    <d v="2019-10-03T00:00:00"/>
    <s v="03-81-0004-00"/>
    <n v="15"/>
    <n v="3.65"/>
    <n v="3.65"/>
    <n v="15"/>
    <n v="1"/>
    <x v="2"/>
    <d v="2019-10-06T00:00:00"/>
    <s v="Sunday"/>
    <s v="Weekday"/>
    <n v="1.5"/>
    <n v="13.5"/>
  </r>
  <r>
    <d v="2019-10-04T00:00:00"/>
    <s v="03-81-0004-00"/>
    <n v="10"/>
    <n v="3"/>
    <n v="3"/>
    <n v="10"/>
    <n v="1"/>
    <x v="3"/>
    <d v="2019-10-07T00:00:00"/>
    <s v="Monday"/>
    <s v="Weekday"/>
    <n v="0"/>
    <n v="10"/>
  </r>
  <r>
    <d v="2019-10-04T00:00:00"/>
    <s v="03-81-0004-00"/>
    <n v="15"/>
    <n v="3.65"/>
    <n v="7.3"/>
    <n v="30"/>
    <n v="2"/>
    <x v="3"/>
    <d v="2019-10-07T00:00:00"/>
    <s v="Monday"/>
    <s v="Weekday"/>
    <n v="0"/>
    <n v="30"/>
  </r>
  <r>
    <d v="2019-10-04T00:00:00"/>
    <s v="03-81-0004-00"/>
    <n v="25"/>
    <n v="7.3"/>
    <n v="7.3"/>
    <n v="25"/>
    <n v="1"/>
    <x v="3"/>
    <d v="2019-10-07T00:00:00"/>
    <s v="Monday"/>
    <s v="Weekday"/>
    <n v="0"/>
    <n v="25"/>
  </r>
  <r>
    <d v="2019-10-05T00:00:00"/>
    <s v="03-81-0004-00"/>
    <n v="15"/>
    <n v="3.65"/>
    <n v="3.65"/>
    <n v="15"/>
    <n v="1"/>
    <x v="4"/>
    <d v="2019-10-08T00:00:00"/>
    <s v="Tuesday"/>
    <s v="Weekend"/>
    <n v="0"/>
    <n v="15"/>
  </r>
  <r>
    <d v="2019-10-06T00:00:00"/>
    <s v="03-81-0004-00"/>
    <n v="15"/>
    <n v="3.65"/>
    <n v="3.65"/>
    <n v="15"/>
    <n v="1"/>
    <x v="5"/>
    <d v="2019-10-09T00:00:00"/>
    <s v="Wednesday"/>
    <s v="Weekend"/>
    <n v="0"/>
    <n v="15"/>
  </r>
  <r>
    <d v="2019-10-06T00:00:00"/>
    <s v="03-81-0004-00"/>
    <n v="15"/>
    <n v="6"/>
    <n v="6"/>
    <n v="15"/>
    <n v="1"/>
    <x v="5"/>
    <d v="2019-10-09T00:00:00"/>
    <s v="Wednesday"/>
    <s v="Weekend"/>
    <n v="0"/>
    <n v="15"/>
  </r>
  <r>
    <d v="2019-10-06T00:00:00"/>
    <s v="03-81-0004-00"/>
    <n v="25"/>
    <n v="7.3"/>
    <n v="7.3"/>
    <n v="25"/>
    <n v="1"/>
    <x v="5"/>
    <d v="2019-10-09T00:00:00"/>
    <s v="Wednesday"/>
    <s v="Weekend"/>
    <n v="0"/>
    <n v="25"/>
  </r>
  <r>
    <d v="2019-10-07T00:00:00"/>
    <s v="03-81-0004-00"/>
    <n v="10"/>
    <n v="3"/>
    <n v="3"/>
    <n v="10"/>
    <n v="1"/>
    <x v="6"/>
    <d v="2019-10-10T00:00:00"/>
    <s v="Thursday"/>
    <s v="Weekend"/>
    <n v="0"/>
    <n v="10"/>
  </r>
  <r>
    <d v="2019-10-07T00:00:00"/>
    <s v="03-81-0004-00"/>
    <n v="15"/>
    <n v="3.65"/>
    <n v="3.65"/>
    <n v="15"/>
    <n v="1"/>
    <x v="6"/>
    <d v="2019-10-10T00:00:00"/>
    <s v="Thursday"/>
    <s v="Weekend"/>
    <n v="0"/>
    <n v="15"/>
  </r>
  <r>
    <d v="2019-10-08T00:00:00"/>
    <s v="03-81-0004-00"/>
    <n v="15"/>
    <n v="3.65"/>
    <n v="7.3"/>
    <n v="30"/>
    <n v="2"/>
    <x v="0"/>
    <d v="2019-10-11T00:00:00"/>
    <s v="Friday"/>
    <s v="Weekday"/>
    <n v="1.5"/>
    <n v="28.5"/>
  </r>
  <r>
    <d v="2019-10-08T00:00:00"/>
    <s v="03-81-0004-00"/>
    <n v="25"/>
    <n v="7.3"/>
    <n v="7.3"/>
    <n v="25"/>
    <n v="1"/>
    <x v="0"/>
    <d v="2019-10-11T00:00:00"/>
    <s v="Friday"/>
    <s v="Weekday"/>
    <n v="1.25"/>
    <n v="23.75"/>
  </r>
  <r>
    <d v="2019-10-09T00:00:00"/>
    <s v="03-81-0004-00"/>
    <n v="15"/>
    <n v="3.65"/>
    <n v="3.65"/>
    <n v="15"/>
    <n v="1"/>
    <x v="1"/>
    <d v="2019-10-12T00:00:00"/>
    <s v="Saturday"/>
    <s v="Weekday"/>
    <n v="0"/>
    <n v="15"/>
  </r>
  <r>
    <d v="2019-10-10T00:00:00"/>
    <s v="03-81-0004-00"/>
    <n v="15"/>
    <n v="3.65"/>
    <n v="3.65"/>
    <n v="15"/>
    <n v="1"/>
    <x v="2"/>
    <d v="2019-10-13T00:00:00"/>
    <s v="Sunday"/>
    <s v="Weekday"/>
    <n v="1.5"/>
    <n v="13.5"/>
  </r>
  <r>
    <d v="2019-10-10T00:00:00"/>
    <s v="03-81-0004-00"/>
    <n v="15"/>
    <n v="6"/>
    <n v="12"/>
    <n v="30"/>
    <n v="2"/>
    <x v="2"/>
    <d v="2019-10-13T00:00:00"/>
    <s v="Sunday"/>
    <s v="Weekday"/>
    <n v="3"/>
    <n v="27"/>
  </r>
  <r>
    <d v="2019-10-10T00:00:00"/>
    <s v="03-81-0004-00"/>
    <n v="25"/>
    <n v="7.3"/>
    <n v="7.3"/>
    <n v="25"/>
    <n v="1"/>
    <x v="2"/>
    <d v="2019-10-13T00:00:00"/>
    <s v="Sunday"/>
    <s v="Weekday"/>
    <n v="2.5"/>
    <n v="22.5"/>
  </r>
  <r>
    <d v="2019-10-11T00:00:00"/>
    <s v="03-81-0004-00"/>
    <n v="6.4"/>
    <n v="3.65"/>
    <n v="21.9"/>
    <n v="38.4"/>
    <n v="6"/>
    <x v="3"/>
    <d v="2019-10-14T00:00:00"/>
    <s v="Monday"/>
    <s v="Weekday"/>
    <n v="0"/>
    <n v="38.4"/>
  </r>
  <r>
    <d v="2019-10-11T00:00:00"/>
    <s v="03-81-0004-00"/>
    <n v="10"/>
    <n v="3"/>
    <n v="3"/>
    <n v="10"/>
    <n v="1"/>
    <x v="3"/>
    <d v="2019-10-14T00:00:00"/>
    <s v="Monday"/>
    <s v="Weekday"/>
    <n v="0"/>
    <n v="10"/>
  </r>
  <r>
    <d v="2019-10-11T00:00:00"/>
    <s v="03-81-0004-00"/>
    <n v="15"/>
    <n v="3.65"/>
    <n v="7.3"/>
    <n v="30"/>
    <n v="2"/>
    <x v="3"/>
    <d v="2019-10-14T00:00:00"/>
    <s v="Monday"/>
    <s v="Weekday"/>
    <n v="0"/>
    <n v="30"/>
  </r>
  <r>
    <d v="2019-10-12T00:00:00"/>
    <s v="03-81-0004-00"/>
    <n v="15"/>
    <n v="3.65"/>
    <n v="7.3"/>
    <n v="30"/>
    <n v="2"/>
    <x v="4"/>
    <d v="2019-10-15T00:00:00"/>
    <s v="Tuesday"/>
    <s v="Weekend"/>
    <n v="0"/>
    <n v="30"/>
  </r>
  <r>
    <d v="2019-10-12T00:00:00"/>
    <s v="03-81-0004-00"/>
    <n v="25"/>
    <n v="7.3"/>
    <n v="14.6"/>
    <n v="50"/>
    <n v="2"/>
    <x v="4"/>
    <d v="2019-10-15T00:00:00"/>
    <s v="Tuesday"/>
    <s v="Weekend"/>
    <n v="0"/>
    <n v="50"/>
  </r>
  <r>
    <d v="2019-10-13T00:00:00"/>
    <s v="03-81-0004-00"/>
    <n v="15"/>
    <n v="3.65"/>
    <n v="18.25"/>
    <n v="75"/>
    <n v="5"/>
    <x v="5"/>
    <d v="2019-10-16T00:00:00"/>
    <s v="Wednesday"/>
    <s v="Weekend"/>
    <n v="0"/>
    <n v="75"/>
  </r>
  <r>
    <d v="2019-10-13T00:00:00"/>
    <s v="03-81-0004-00"/>
    <n v="25"/>
    <n v="7.3"/>
    <n v="14.6"/>
    <n v="50"/>
    <n v="2"/>
    <x v="5"/>
    <d v="2019-10-16T00:00:00"/>
    <s v="Wednesday"/>
    <s v="Weekend"/>
    <n v="0"/>
    <n v="50"/>
  </r>
  <r>
    <d v="2019-10-14T00:00:00"/>
    <s v="03-81-0004-00"/>
    <n v="10"/>
    <n v="3"/>
    <n v="3"/>
    <n v="10"/>
    <n v="1"/>
    <x v="6"/>
    <d v="2019-10-17T00:00:00"/>
    <s v="Thursday"/>
    <s v="Weekend"/>
    <n v="0"/>
    <n v="10"/>
  </r>
  <r>
    <d v="2019-10-14T00:00:00"/>
    <s v="03-81-0004-00"/>
    <n v="15"/>
    <n v="3.65"/>
    <n v="10.95"/>
    <n v="45"/>
    <n v="3"/>
    <x v="6"/>
    <d v="2019-10-17T00:00:00"/>
    <s v="Thursday"/>
    <s v="Weekend"/>
    <n v="0"/>
    <n v="45"/>
  </r>
  <r>
    <d v="2019-10-14T00:00:00"/>
    <s v="03-81-0004-00"/>
    <n v="15"/>
    <n v="6"/>
    <n v="6"/>
    <n v="15"/>
    <n v="1"/>
    <x v="6"/>
    <d v="2019-10-17T00:00:00"/>
    <s v="Thursday"/>
    <s v="Weekend"/>
    <n v="0"/>
    <n v="15"/>
  </r>
  <r>
    <d v="2019-10-14T00:00:00"/>
    <s v="03-81-0004-00"/>
    <n v="25"/>
    <n v="7.3"/>
    <n v="7.3"/>
    <n v="25"/>
    <n v="1"/>
    <x v="6"/>
    <d v="2019-10-17T00:00:00"/>
    <s v="Thursday"/>
    <s v="Weekend"/>
    <n v="0"/>
    <n v="25"/>
  </r>
  <r>
    <d v="2019-10-15T00:00:00"/>
    <s v="03-81-0004-00"/>
    <n v="15"/>
    <n v="3.65"/>
    <n v="18.25"/>
    <n v="75"/>
    <n v="5"/>
    <x v="0"/>
    <d v="2019-10-18T00:00:00"/>
    <s v="Friday"/>
    <s v="Weekday"/>
    <n v="3.75"/>
    <n v="71.25"/>
  </r>
  <r>
    <d v="2019-10-15T00:00:00"/>
    <s v="03-81-0004-00"/>
    <n v="15"/>
    <n v="6"/>
    <n v="12"/>
    <n v="30"/>
    <n v="2"/>
    <x v="0"/>
    <d v="2019-10-18T00:00:00"/>
    <s v="Friday"/>
    <s v="Weekday"/>
    <n v="1.5"/>
    <n v="28.5"/>
  </r>
  <r>
    <d v="2019-10-15T00:00:00"/>
    <s v="03-81-0004-00"/>
    <n v="25"/>
    <n v="7.3"/>
    <n v="14.6"/>
    <n v="50"/>
    <n v="2"/>
    <x v="0"/>
    <d v="2019-10-18T00:00:00"/>
    <s v="Friday"/>
    <s v="Weekday"/>
    <n v="2.5"/>
    <n v="47.5"/>
  </r>
  <r>
    <d v="2019-10-01T00:00:00"/>
    <s v="03-81-0101-00-00"/>
    <n v="10"/>
    <n v="4.4000000000000004"/>
    <n v="13.2"/>
    <n v="30"/>
    <n v="3"/>
    <x v="0"/>
    <d v="2019-10-04T00:00:00"/>
    <s v="Friday"/>
    <s v="Weekday"/>
    <n v="1.5"/>
    <n v="28.5"/>
  </r>
  <r>
    <d v="2019-10-02T00:00:00"/>
    <s v="03-81-0101-00-00"/>
    <n v="10"/>
    <n v="4.4000000000000004"/>
    <n v="8.8000000000000007"/>
    <n v="20"/>
    <n v="2"/>
    <x v="1"/>
    <d v="2019-10-05T00:00:00"/>
    <s v="Saturday"/>
    <s v="Weekday"/>
    <n v="0"/>
    <n v="20"/>
  </r>
  <r>
    <d v="2019-10-08T00:00:00"/>
    <s v="03-81-0101-00-00"/>
    <n v="10"/>
    <n v="4.4000000000000004"/>
    <n v="8.8000000000000007"/>
    <n v="20"/>
    <n v="2"/>
    <x v="0"/>
    <d v="2019-10-11T00:00:00"/>
    <s v="Friday"/>
    <s v="Weekday"/>
    <n v="1"/>
    <n v="19"/>
  </r>
  <r>
    <d v="2019-10-10T00:00:00"/>
    <s v="03-81-0101-00-00"/>
    <n v="10"/>
    <n v="4.4000000000000004"/>
    <n v="4.4000000000000004"/>
    <n v="10"/>
    <n v="1"/>
    <x v="2"/>
    <d v="2019-10-13T00:00:00"/>
    <s v="Sunday"/>
    <s v="Weekday"/>
    <n v="1"/>
    <n v="9"/>
  </r>
  <r>
    <d v="2019-10-11T00:00:00"/>
    <s v="03-81-0101-00-00"/>
    <n v="10"/>
    <n v="4.4000000000000004"/>
    <n v="13.2"/>
    <n v="30"/>
    <n v="3"/>
    <x v="3"/>
    <d v="2019-10-14T00:00:00"/>
    <s v="Monday"/>
    <s v="Weekday"/>
    <n v="0"/>
    <n v="30"/>
  </r>
  <r>
    <d v="2019-10-14T00:00:00"/>
    <s v="03-81-0101-00-00"/>
    <n v="10"/>
    <n v="4.4000000000000004"/>
    <n v="8.8000000000000007"/>
    <n v="20"/>
    <n v="2"/>
    <x v="6"/>
    <d v="2019-10-17T00:00:00"/>
    <s v="Thursday"/>
    <s v="Weekend"/>
    <n v="0"/>
    <n v="20"/>
  </r>
  <r>
    <d v="2019-10-15T00:00:00"/>
    <s v="03-81-0101-00-00"/>
    <n v="10"/>
    <n v="4.4000000000000004"/>
    <n v="4.4000000000000004"/>
    <n v="10"/>
    <n v="1"/>
    <x v="0"/>
    <d v="2019-10-18T00:00:00"/>
    <s v="Friday"/>
    <s v="Weekday"/>
    <n v="0.5"/>
    <n v="9.5"/>
  </r>
  <r>
    <d v="2019-10-01T00:00:00"/>
    <s v="03-81-1701-00"/>
    <n v="20"/>
    <n v="5.9"/>
    <n v="35.4"/>
    <n v="120"/>
    <n v="6"/>
    <x v="0"/>
    <d v="2019-10-04T00:00:00"/>
    <s v="Friday"/>
    <s v="Weekday"/>
    <n v="6"/>
    <n v="114"/>
  </r>
  <r>
    <d v="2019-10-01T00:00:00"/>
    <s v="03-81-1701-00"/>
    <n v="36.020000000000003"/>
    <n v="9.83"/>
    <n v="29.5"/>
    <n v="108.07"/>
    <n v="3"/>
    <x v="0"/>
    <d v="2019-10-04T00:00:00"/>
    <s v="Friday"/>
    <s v="Weekday"/>
    <n v="5.4035000000000002"/>
    <n v="102.6665"/>
  </r>
  <r>
    <d v="2019-10-02T00:00:00"/>
    <s v="03-81-1701-00"/>
    <n v="20"/>
    <n v="5.9"/>
    <n v="5.9"/>
    <n v="20"/>
    <n v="1"/>
    <x v="1"/>
    <d v="2019-10-05T00:00:00"/>
    <s v="Saturday"/>
    <s v="Weekday"/>
    <n v="0"/>
    <n v="20"/>
  </r>
  <r>
    <d v="2019-10-02T00:00:00"/>
    <s v="03-81-1701-00"/>
    <n v="35"/>
    <n v="11.8"/>
    <n v="23.6"/>
    <n v="70"/>
    <n v="2"/>
    <x v="1"/>
    <d v="2019-10-05T00:00:00"/>
    <s v="Saturday"/>
    <s v="Weekday"/>
    <n v="0"/>
    <n v="70"/>
  </r>
  <r>
    <d v="2019-10-03T00:00:00"/>
    <s v="03-81-1701-00"/>
    <n v="20"/>
    <n v="5.9"/>
    <n v="41.3"/>
    <n v="140"/>
    <n v="7"/>
    <x v="2"/>
    <d v="2019-10-06T00:00:00"/>
    <s v="Sunday"/>
    <s v="Weekday"/>
    <n v="14"/>
    <n v="126"/>
  </r>
  <r>
    <d v="2019-10-03T00:00:00"/>
    <s v="03-81-1701-00"/>
    <n v="35"/>
    <n v="11.8"/>
    <n v="47.2"/>
    <n v="140"/>
    <n v="4"/>
    <x v="2"/>
    <d v="2019-10-06T00:00:00"/>
    <s v="Sunday"/>
    <s v="Weekday"/>
    <n v="14"/>
    <n v="126"/>
  </r>
  <r>
    <d v="2019-10-04T00:00:00"/>
    <s v="03-81-1701-00"/>
    <n v="9.9"/>
    <n v="5.9"/>
    <n v="29.5"/>
    <n v="49.5"/>
    <n v="5"/>
    <x v="3"/>
    <d v="2019-10-07T00:00:00"/>
    <s v="Monday"/>
    <s v="Weekday"/>
    <n v="0"/>
    <n v="49.5"/>
  </r>
  <r>
    <d v="2019-10-04T00:00:00"/>
    <s v="03-81-1701-00"/>
    <n v="20"/>
    <n v="5.9"/>
    <n v="41.3"/>
    <n v="140"/>
    <n v="7"/>
    <x v="3"/>
    <d v="2019-10-07T00:00:00"/>
    <s v="Monday"/>
    <s v="Weekday"/>
    <n v="0"/>
    <n v="140"/>
  </r>
  <r>
    <d v="2019-10-04T00:00:00"/>
    <s v="03-81-1701-00"/>
    <n v="35"/>
    <n v="11.8"/>
    <n v="11.8"/>
    <n v="35"/>
    <n v="1"/>
    <x v="3"/>
    <d v="2019-10-07T00:00:00"/>
    <s v="Monday"/>
    <s v="Weekday"/>
    <n v="0"/>
    <n v="35"/>
  </r>
  <r>
    <d v="2019-10-05T00:00:00"/>
    <s v="03-81-1701-00"/>
    <n v="20.56"/>
    <n v="5.9"/>
    <n v="29.5"/>
    <n v="102.8"/>
    <n v="5"/>
    <x v="4"/>
    <d v="2019-10-08T00:00:00"/>
    <s v="Tuesday"/>
    <s v="Weekend"/>
    <n v="0"/>
    <n v="102.8"/>
  </r>
  <r>
    <d v="2019-10-05T00:00:00"/>
    <s v="03-81-1701-00"/>
    <n v="35"/>
    <n v="11.8"/>
    <n v="23.6"/>
    <n v="70"/>
    <n v="2"/>
    <x v="4"/>
    <d v="2019-10-08T00:00:00"/>
    <s v="Tuesday"/>
    <s v="Weekend"/>
    <n v="0"/>
    <n v="70"/>
  </r>
  <r>
    <d v="2019-10-06T00:00:00"/>
    <s v="03-81-1701-00"/>
    <n v="20"/>
    <n v="5.9"/>
    <n v="53.1"/>
    <n v="180"/>
    <n v="9"/>
    <x v="5"/>
    <d v="2019-10-09T00:00:00"/>
    <s v="Wednesday"/>
    <s v="Weekend"/>
    <n v="0"/>
    <n v="180"/>
  </r>
  <r>
    <d v="2019-10-06T00:00:00"/>
    <s v="03-81-1701-00"/>
    <n v="35"/>
    <n v="11.8"/>
    <n v="23.6"/>
    <n v="70"/>
    <n v="2"/>
    <x v="5"/>
    <d v="2019-10-09T00:00:00"/>
    <s v="Wednesday"/>
    <s v="Weekend"/>
    <n v="0"/>
    <n v="70"/>
  </r>
  <r>
    <d v="2019-10-07T00:00:00"/>
    <s v="03-81-1701-00"/>
    <n v="20"/>
    <n v="5.9"/>
    <n v="29.5"/>
    <n v="100"/>
    <n v="5"/>
    <x v="6"/>
    <d v="2019-10-10T00:00:00"/>
    <s v="Thursday"/>
    <s v="Weekend"/>
    <n v="0"/>
    <n v="100"/>
  </r>
  <r>
    <d v="2019-10-07T00:00:00"/>
    <s v="03-81-1701-00"/>
    <n v="35"/>
    <n v="11.8"/>
    <n v="11.8"/>
    <n v="35"/>
    <n v="1"/>
    <x v="6"/>
    <d v="2019-10-10T00:00:00"/>
    <s v="Thursday"/>
    <s v="Weekend"/>
    <n v="0"/>
    <n v="35"/>
  </r>
  <r>
    <d v="2019-10-08T00:00:00"/>
    <s v="03-81-1701-00"/>
    <n v="20"/>
    <n v="5.9"/>
    <n v="53.1"/>
    <n v="180"/>
    <n v="9"/>
    <x v="0"/>
    <d v="2019-10-11T00:00:00"/>
    <s v="Friday"/>
    <s v="Weekday"/>
    <n v="9"/>
    <n v="171"/>
  </r>
  <r>
    <d v="2019-10-08T00:00:00"/>
    <s v="03-81-1701-00"/>
    <n v="35"/>
    <n v="11.8"/>
    <n v="23.6"/>
    <n v="70"/>
    <n v="2"/>
    <x v="0"/>
    <d v="2019-10-11T00:00:00"/>
    <s v="Friday"/>
    <s v="Weekday"/>
    <n v="3.5"/>
    <n v="66.5"/>
  </r>
  <r>
    <d v="2019-10-09T00:00:00"/>
    <s v="03-81-1701-00"/>
    <n v="20"/>
    <n v="5.9"/>
    <n v="11.8"/>
    <n v="40"/>
    <n v="2"/>
    <x v="1"/>
    <d v="2019-10-12T00:00:00"/>
    <s v="Saturday"/>
    <s v="Weekday"/>
    <n v="0"/>
    <n v="40"/>
  </r>
  <r>
    <d v="2019-10-10T00:00:00"/>
    <s v="03-81-1701-00"/>
    <n v="20"/>
    <n v="5.9"/>
    <n v="29.5"/>
    <n v="100"/>
    <n v="5"/>
    <x v="2"/>
    <d v="2019-10-13T00:00:00"/>
    <s v="Sunday"/>
    <s v="Weekday"/>
    <n v="10"/>
    <n v="90"/>
  </r>
  <r>
    <d v="2019-10-10T00:00:00"/>
    <s v="03-81-1701-00"/>
    <n v="35"/>
    <n v="11.8"/>
    <n v="59"/>
    <n v="175"/>
    <n v="5"/>
    <x v="2"/>
    <d v="2019-10-13T00:00:00"/>
    <s v="Sunday"/>
    <s v="Weekday"/>
    <n v="17.5"/>
    <n v="157.5"/>
  </r>
  <r>
    <d v="2019-10-11T00:00:00"/>
    <s v="03-81-1701-00"/>
    <n v="9.9"/>
    <n v="5.9"/>
    <n v="35.4"/>
    <n v="59.4"/>
    <n v="6"/>
    <x v="3"/>
    <d v="2019-10-14T00:00:00"/>
    <s v="Monday"/>
    <s v="Weekday"/>
    <n v="0"/>
    <n v="59.4"/>
  </r>
  <r>
    <d v="2019-10-11T00:00:00"/>
    <s v="03-81-1701-00"/>
    <n v="20"/>
    <n v="5.9"/>
    <n v="11.8"/>
    <n v="40"/>
    <n v="2"/>
    <x v="3"/>
    <d v="2019-10-14T00:00:00"/>
    <s v="Monday"/>
    <s v="Weekday"/>
    <n v="0"/>
    <n v="40"/>
  </r>
  <r>
    <d v="2019-10-11T00:00:00"/>
    <s v="03-81-1701-00"/>
    <n v="35"/>
    <n v="11.8"/>
    <n v="35.4"/>
    <n v="105"/>
    <n v="3"/>
    <x v="3"/>
    <d v="2019-10-14T00:00:00"/>
    <s v="Monday"/>
    <s v="Weekday"/>
    <n v="0"/>
    <n v="105"/>
  </r>
  <r>
    <d v="2019-10-12T00:00:00"/>
    <s v="03-81-1701-00"/>
    <n v="20.420000000000002"/>
    <n v="5.9"/>
    <n v="41.3"/>
    <n v="142.91"/>
    <n v="7"/>
    <x v="4"/>
    <d v="2019-10-15T00:00:00"/>
    <s v="Tuesday"/>
    <s v="Weekend"/>
    <n v="0"/>
    <n v="142.91"/>
  </r>
  <r>
    <d v="2019-10-12T00:00:00"/>
    <s v="03-81-1701-00"/>
    <n v="35"/>
    <n v="11.8"/>
    <n v="23.6"/>
    <n v="70"/>
    <n v="2"/>
    <x v="4"/>
    <d v="2019-10-15T00:00:00"/>
    <s v="Tuesday"/>
    <s v="Weekend"/>
    <n v="0"/>
    <n v="70"/>
  </r>
  <r>
    <d v="2019-10-13T00:00:00"/>
    <s v="03-81-1701-00"/>
    <n v="20"/>
    <n v="5.9"/>
    <n v="41.3"/>
    <n v="140"/>
    <n v="7"/>
    <x v="5"/>
    <d v="2019-10-16T00:00:00"/>
    <s v="Wednesday"/>
    <s v="Weekend"/>
    <n v="0"/>
    <n v="140"/>
  </r>
  <r>
    <d v="2019-10-14T00:00:00"/>
    <s v="03-81-1701-00"/>
    <n v="20"/>
    <n v="5.9"/>
    <n v="29.5"/>
    <n v="100"/>
    <n v="5"/>
    <x v="6"/>
    <d v="2019-10-17T00:00:00"/>
    <s v="Thursday"/>
    <s v="Weekend"/>
    <n v="0"/>
    <n v="100"/>
  </r>
  <r>
    <d v="2019-10-15T00:00:00"/>
    <s v="03-81-1701-00"/>
    <n v="20"/>
    <n v="5.9"/>
    <n v="23.6"/>
    <n v="80"/>
    <n v="4"/>
    <x v="0"/>
    <d v="2019-10-18T00:00:00"/>
    <s v="Friday"/>
    <s v="Weekday"/>
    <n v="4"/>
    <n v="76"/>
  </r>
  <r>
    <d v="2019-10-15T00:00:00"/>
    <s v="03-81-1701-00"/>
    <n v="35"/>
    <n v="11.8"/>
    <n v="11.8"/>
    <n v="35"/>
    <n v="1"/>
    <x v="0"/>
    <d v="2019-10-18T00:00:00"/>
    <s v="Friday"/>
    <s v="Weekday"/>
    <n v="1.75"/>
    <n v="33.25"/>
  </r>
  <r>
    <d v="2019-10-02T00:00:00"/>
    <s v="03-85-0301-01-00"/>
    <n v="59"/>
    <n v="21.5"/>
    <n v="21.5"/>
    <n v="59"/>
    <n v="1"/>
    <x v="1"/>
    <d v="2019-10-05T00:00:00"/>
    <s v="Saturday"/>
    <s v="Weekday"/>
    <n v="0"/>
    <n v="59"/>
  </r>
  <r>
    <d v="2019-10-06T00:00:00"/>
    <s v="03-85-0301-01-00"/>
    <n v="59"/>
    <n v="21.5"/>
    <n v="21.5"/>
    <n v="59"/>
    <n v="1"/>
    <x v="5"/>
    <d v="2019-10-09T00:00:00"/>
    <s v="Wednesday"/>
    <s v="Weekend"/>
    <n v="0"/>
    <n v="59"/>
  </r>
  <r>
    <d v="2019-10-07T00:00:00"/>
    <s v="03-85-0301-01-00"/>
    <n v="59"/>
    <n v="21.5"/>
    <n v="21.5"/>
    <n v="59"/>
    <n v="1"/>
    <x v="6"/>
    <d v="2019-10-10T00:00:00"/>
    <s v="Thursday"/>
    <s v="Weekend"/>
    <n v="0"/>
    <n v="59"/>
  </r>
  <r>
    <d v="2019-10-12T00:00:00"/>
    <s v="03-85-0301-01-00"/>
    <n v="59"/>
    <n v="21.5"/>
    <n v="21.5"/>
    <n v="59"/>
    <n v="1"/>
    <x v="4"/>
    <d v="2019-10-15T00:00:00"/>
    <s v="Tuesday"/>
    <s v="Weekend"/>
    <n v="0"/>
    <n v="59"/>
  </r>
  <r>
    <d v="2019-10-14T00:00:00"/>
    <s v="03-85-0301-01-00"/>
    <n v="59"/>
    <n v="21.5"/>
    <n v="21.5"/>
    <n v="59"/>
    <n v="1"/>
    <x v="6"/>
    <d v="2019-10-17T00:00:00"/>
    <s v="Thursday"/>
    <s v="Weekend"/>
    <n v="0"/>
    <n v="59"/>
  </r>
  <r>
    <d v="2019-10-01T00:00:00"/>
    <s v="04-12-0002-01"/>
    <n v="45"/>
    <n v="16.8"/>
    <n v="16.8"/>
    <n v="45"/>
    <n v="1"/>
    <x v="0"/>
    <d v="2019-10-04T00:00:00"/>
    <s v="Friday"/>
    <s v="Weekday"/>
    <n v="2.25"/>
    <n v="42.75"/>
  </r>
  <r>
    <d v="2019-10-02T00:00:00"/>
    <s v="04-12-0002-01"/>
    <n v="45"/>
    <n v="16.8"/>
    <n v="16.8"/>
    <n v="45"/>
    <n v="1"/>
    <x v="1"/>
    <d v="2019-10-05T00:00:00"/>
    <s v="Saturday"/>
    <s v="Weekday"/>
    <n v="0"/>
    <n v="45"/>
  </r>
  <r>
    <d v="2019-10-03T00:00:00"/>
    <s v="04-12-0002-01"/>
    <n v="45"/>
    <n v="16.8"/>
    <n v="33.6"/>
    <n v="90"/>
    <n v="2"/>
    <x v="2"/>
    <d v="2019-10-06T00:00:00"/>
    <s v="Sunday"/>
    <s v="Weekday"/>
    <n v="9"/>
    <n v="81"/>
  </r>
  <r>
    <d v="2019-10-04T00:00:00"/>
    <s v="04-12-0002-01"/>
    <n v="45"/>
    <n v="16.8"/>
    <n v="16.8"/>
    <n v="45"/>
    <n v="1"/>
    <x v="3"/>
    <d v="2019-10-07T00:00:00"/>
    <s v="Monday"/>
    <s v="Weekday"/>
    <n v="0"/>
    <n v="45"/>
  </r>
  <r>
    <d v="2019-10-05T00:00:00"/>
    <s v="04-12-0002-01"/>
    <n v="50.78"/>
    <n v="16.8"/>
    <n v="16.8"/>
    <n v="50.78"/>
    <n v="1"/>
    <x v="4"/>
    <d v="2019-10-08T00:00:00"/>
    <s v="Tuesday"/>
    <s v="Weekend"/>
    <n v="0"/>
    <n v="50.78"/>
  </r>
  <r>
    <d v="2019-10-06T00:00:00"/>
    <s v="04-12-0002-01"/>
    <n v="46.93"/>
    <n v="16.8"/>
    <n v="50.4"/>
    <n v="140.78"/>
    <n v="3"/>
    <x v="5"/>
    <d v="2019-10-09T00:00:00"/>
    <s v="Wednesday"/>
    <s v="Weekend"/>
    <n v="0"/>
    <n v="140.78"/>
  </r>
  <r>
    <d v="2019-10-06T00:00:00"/>
    <s v="04-12-0002-01"/>
    <n v="50.78"/>
    <n v="16.8"/>
    <n v="16.8"/>
    <n v="50.78"/>
    <n v="1"/>
    <x v="5"/>
    <d v="2019-10-09T00:00:00"/>
    <s v="Wednesday"/>
    <s v="Weekend"/>
    <n v="0"/>
    <n v="50.78"/>
  </r>
  <r>
    <d v="2019-10-08T00:00:00"/>
    <s v="04-12-0002-01"/>
    <n v="50.65"/>
    <n v="16.8"/>
    <n v="16.8"/>
    <n v="50.65"/>
    <n v="1"/>
    <x v="0"/>
    <d v="2019-10-11T00:00:00"/>
    <s v="Friday"/>
    <s v="Weekday"/>
    <n v="2.5325000000000002"/>
    <n v="48.1175"/>
  </r>
  <r>
    <d v="2019-10-10T00:00:00"/>
    <s v="04-12-0002-01"/>
    <n v="0"/>
    <n v="16.8"/>
    <n v="16.8"/>
    <n v="0"/>
    <n v="1"/>
    <x v="2"/>
    <d v="2019-10-13T00:00:00"/>
    <s v="Sunday"/>
    <s v="Weekday"/>
    <n v="0"/>
    <n v="0"/>
  </r>
  <r>
    <d v="2019-10-11T00:00:00"/>
    <s v="04-12-0002-01"/>
    <n v="45"/>
    <n v="16.8"/>
    <n v="33.6"/>
    <n v="90"/>
    <n v="2"/>
    <x v="3"/>
    <d v="2019-10-14T00:00:00"/>
    <s v="Monday"/>
    <s v="Weekday"/>
    <n v="0"/>
    <n v="90"/>
  </r>
  <r>
    <d v="2019-10-12T00:00:00"/>
    <s v="04-12-0002-01"/>
    <n v="48.02"/>
    <n v="16.8"/>
    <n v="33.6"/>
    <n v="96.03"/>
    <n v="2"/>
    <x v="4"/>
    <d v="2019-10-15T00:00:00"/>
    <s v="Tuesday"/>
    <s v="Weekend"/>
    <n v="0"/>
    <n v="96.03"/>
  </r>
  <r>
    <d v="2019-10-15T00:00:00"/>
    <s v="04-12-0002-01"/>
    <n v="0"/>
    <n v="16.8"/>
    <n v="16.8"/>
    <n v="0"/>
    <n v="1"/>
    <x v="0"/>
    <d v="2019-10-18T00:00:00"/>
    <s v="Friday"/>
    <s v="Weekday"/>
    <n v="0"/>
    <n v="0"/>
  </r>
  <r>
    <d v="2019-10-15T00:00:00"/>
    <s v="04-12-0002-01"/>
    <n v="45"/>
    <n v="16.8"/>
    <n v="67.2"/>
    <n v="180"/>
    <n v="4"/>
    <x v="0"/>
    <d v="2019-10-18T00:00:00"/>
    <s v="Friday"/>
    <s v="Weekday"/>
    <n v="9"/>
    <n v="171"/>
  </r>
  <r>
    <d v="2019-10-02T00:00:00"/>
    <s v="04-12-0006-01"/>
    <n v="49"/>
    <n v="22.07"/>
    <n v="22.07"/>
    <n v="49"/>
    <n v="1"/>
    <x v="1"/>
    <d v="2019-10-05T00:00:00"/>
    <s v="Saturday"/>
    <s v="Weekday"/>
    <n v="0"/>
    <n v="49"/>
  </r>
  <r>
    <d v="2019-10-05T00:00:00"/>
    <s v="04-12-0006-01"/>
    <n v="49"/>
    <n v="22.07"/>
    <n v="22.07"/>
    <n v="49"/>
    <n v="1"/>
    <x v="4"/>
    <d v="2019-10-08T00:00:00"/>
    <s v="Tuesday"/>
    <s v="Weekend"/>
    <n v="0"/>
    <n v="49"/>
  </r>
  <r>
    <d v="2019-10-06T00:00:00"/>
    <s v="04-12-0006-01"/>
    <n v="49"/>
    <n v="22.07"/>
    <n v="44.14"/>
    <n v="98"/>
    <n v="2"/>
    <x v="5"/>
    <d v="2019-10-09T00:00:00"/>
    <s v="Wednesday"/>
    <s v="Weekend"/>
    <n v="0"/>
    <n v="98"/>
  </r>
  <r>
    <d v="2019-10-07T00:00:00"/>
    <s v="04-12-0006-01"/>
    <n v="49"/>
    <n v="22.07"/>
    <n v="22.07"/>
    <n v="49"/>
    <n v="1"/>
    <x v="6"/>
    <d v="2019-10-10T00:00:00"/>
    <s v="Thursday"/>
    <s v="Weekend"/>
    <n v="0"/>
    <n v="49"/>
  </r>
  <r>
    <d v="2019-10-10T00:00:00"/>
    <s v="04-12-0006-01"/>
    <n v="0"/>
    <n v="22.07"/>
    <n v="22.07"/>
    <n v="0"/>
    <n v="1"/>
    <x v="2"/>
    <d v="2019-10-13T00:00:00"/>
    <s v="Sunday"/>
    <s v="Weekday"/>
    <n v="0"/>
    <n v="0"/>
  </r>
  <r>
    <d v="2019-10-13T00:00:00"/>
    <s v="04-12-0006-01"/>
    <n v="54.15"/>
    <n v="22.07"/>
    <n v="22.07"/>
    <n v="54.15"/>
    <n v="1"/>
    <x v="5"/>
    <d v="2019-10-16T00:00:00"/>
    <s v="Wednesday"/>
    <s v="Weekend"/>
    <n v="0"/>
    <n v="54.15"/>
  </r>
  <r>
    <d v="2019-10-15T00:00:00"/>
    <s v="04-12-0006-01"/>
    <n v="49"/>
    <n v="22.07"/>
    <n v="22.07"/>
    <n v="49"/>
    <n v="1"/>
    <x v="0"/>
    <d v="2019-10-18T00:00:00"/>
    <s v="Friday"/>
    <s v="Weekday"/>
    <n v="2.4500000000000002"/>
    <n v="46.55"/>
  </r>
  <r>
    <d v="2019-10-02T00:00:00"/>
    <s v="04-12-0007-01"/>
    <n v="49"/>
    <n v="22.42"/>
    <n v="22.42"/>
    <n v="49"/>
    <n v="1"/>
    <x v="1"/>
    <d v="2019-10-05T00:00:00"/>
    <s v="Saturday"/>
    <s v="Weekday"/>
    <n v="0"/>
    <n v="49"/>
  </r>
  <r>
    <d v="2019-10-09T00:00:00"/>
    <s v="04-12-0007-01"/>
    <n v="49"/>
    <n v="22.42"/>
    <n v="22.42"/>
    <n v="49"/>
    <n v="1"/>
    <x v="1"/>
    <d v="2019-10-12T00:00:00"/>
    <s v="Saturday"/>
    <s v="Weekday"/>
    <n v="0"/>
    <n v="49"/>
  </r>
  <r>
    <d v="2019-10-10T00:00:00"/>
    <s v="04-12-0007-01"/>
    <n v="0"/>
    <n v="22.42"/>
    <n v="22.42"/>
    <n v="0"/>
    <n v="1"/>
    <x v="2"/>
    <d v="2019-10-13T00:00:00"/>
    <s v="Sunday"/>
    <s v="Weekday"/>
    <n v="0"/>
    <n v="0"/>
  </r>
  <r>
    <d v="2019-10-01T00:00:00"/>
    <s v="04-12-0009-01"/>
    <n v="89"/>
    <n v="35.01"/>
    <n v="35.01"/>
    <n v="89"/>
    <n v="1"/>
    <x v="0"/>
    <d v="2019-10-04T00:00:00"/>
    <s v="Friday"/>
    <s v="Weekday"/>
    <n v="4.45"/>
    <n v="84.55"/>
  </r>
  <r>
    <d v="2019-10-02T00:00:00"/>
    <s v="04-12-0009-01"/>
    <n v="89"/>
    <n v="35.01"/>
    <n v="70.02"/>
    <n v="178"/>
    <n v="2"/>
    <x v="1"/>
    <d v="2019-10-05T00:00:00"/>
    <s v="Saturday"/>
    <s v="Weekday"/>
    <n v="0"/>
    <n v="178"/>
  </r>
  <r>
    <d v="2019-10-05T00:00:00"/>
    <s v="04-12-0009-01"/>
    <n v="89"/>
    <n v="35.01"/>
    <n v="35.01"/>
    <n v="89"/>
    <n v="1"/>
    <x v="4"/>
    <d v="2019-10-08T00:00:00"/>
    <s v="Tuesday"/>
    <s v="Weekend"/>
    <n v="0"/>
    <n v="89"/>
  </r>
  <r>
    <d v="2019-10-07T00:00:00"/>
    <s v="04-12-0009-01"/>
    <n v="89"/>
    <n v="35.01"/>
    <n v="35.01"/>
    <n v="89"/>
    <n v="1"/>
    <x v="6"/>
    <d v="2019-10-10T00:00:00"/>
    <s v="Thursday"/>
    <s v="Weekend"/>
    <n v="0"/>
    <n v="89"/>
  </r>
  <r>
    <d v="2019-10-12T00:00:00"/>
    <s v="04-12-0009-01"/>
    <n v="89"/>
    <n v="35.01"/>
    <n v="35.01"/>
    <n v="89"/>
    <n v="1"/>
    <x v="4"/>
    <d v="2019-10-15T00:00:00"/>
    <s v="Tuesday"/>
    <s v="Weekend"/>
    <n v="0"/>
    <n v="89"/>
  </r>
  <r>
    <d v="2019-10-13T00:00:00"/>
    <s v="04-12-0009-01"/>
    <n v="89"/>
    <n v="35.01"/>
    <n v="70.02"/>
    <n v="178"/>
    <n v="2"/>
    <x v="5"/>
    <d v="2019-10-16T00:00:00"/>
    <s v="Wednesday"/>
    <s v="Weekend"/>
    <n v="0"/>
    <n v="178"/>
  </r>
  <r>
    <d v="2019-10-01T00:00:00"/>
    <s v="04-12-0010-01"/>
    <n v="39"/>
    <n v="14.26"/>
    <n v="28.52"/>
    <n v="78"/>
    <n v="2"/>
    <x v="0"/>
    <d v="2019-10-04T00:00:00"/>
    <s v="Friday"/>
    <s v="Weekday"/>
    <n v="3.9000000000000004"/>
    <n v="74.099999999999994"/>
  </r>
  <r>
    <d v="2019-10-02T00:00:00"/>
    <s v="04-12-0010-01"/>
    <n v="39"/>
    <n v="14.26"/>
    <n v="42.78"/>
    <n v="117"/>
    <n v="3"/>
    <x v="1"/>
    <d v="2019-10-05T00:00:00"/>
    <s v="Saturday"/>
    <s v="Weekday"/>
    <n v="0"/>
    <n v="117"/>
  </r>
  <r>
    <d v="2019-10-03T00:00:00"/>
    <s v="04-12-0010-01"/>
    <n v="39"/>
    <n v="14.26"/>
    <n v="14.26"/>
    <n v="39"/>
    <n v="1"/>
    <x v="2"/>
    <d v="2019-10-06T00:00:00"/>
    <s v="Sunday"/>
    <s v="Weekday"/>
    <n v="3.9000000000000004"/>
    <n v="35.1"/>
  </r>
  <r>
    <d v="2019-10-05T00:00:00"/>
    <s v="04-12-0010-01"/>
    <n v="39"/>
    <n v="14.26"/>
    <n v="14.26"/>
    <n v="39"/>
    <n v="1"/>
    <x v="4"/>
    <d v="2019-10-08T00:00:00"/>
    <s v="Tuesday"/>
    <s v="Weekend"/>
    <n v="0"/>
    <n v="39"/>
  </r>
  <r>
    <d v="2019-10-08T00:00:00"/>
    <s v="04-12-0010-01"/>
    <n v="0"/>
    <n v="14.26"/>
    <n v="14.26"/>
    <n v="0"/>
    <n v="1"/>
    <x v="0"/>
    <d v="2019-10-11T00:00:00"/>
    <s v="Friday"/>
    <s v="Weekday"/>
    <n v="0"/>
    <n v="0"/>
  </r>
  <r>
    <d v="2019-10-10T00:00:00"/>
    <s v="04-12-0010-01"/>
    <n v="0"/>
    <n v="14.26"/>
    <n v="14.26"/>
    <n v="0"/>
    <n v="1"/>
    <x v="2"/>
    <d v="2019-10-13T00:00:00"/>
    <s v="Sunday"/>
    <s v="Weekday"/>
    <n v="0"/>
    <n v="0"/>
  </r>
  <r>
    <d v="2019-10-11T00:00:00"/>
    <s v="04-12-0010-01"/>
    <n v="0"/>
    <n v="14.26"/>
    <n v="14.26"/>
    <n v="0"/>
    <n v="1"/>
    <x v="3"/>
    <d v="2019-10-14T00:00:00"/>
    <s v="Monday"/>
    <s v="Weekday"/>
    <n v="0"/>
    <n v="0"/>
  </r>
  <r>
    <d v="2019-10-11T00:00:00"/>
    <s v="04-12-0010-01"/>
    <n v="39"/>
    <n v="14.26"/>
    <n v="14.26"/>
    <n v="39"/>
    <n v="1"/>
    <x v="3"/>
    <d v="2019-10-14T00:00:00"/>
    <s v="Monday"/>
    <s v="Weekday"/>
    <n v="0"/>
    <n v="39"/>
  </r>
  <r>
    <d v="2019-10-15T00:00:00"/>
    <s v="04-12-0010-01"/>
    <n v="39"/>
    <n v="14.26"/>
    <n v="14.26"/>
    <n v="39"/>
    <n v="1"/>
    <x v="0"/>
    <d v="2019-10-18T00:00:00"/>
    <s v="Friday"/>
    <s v="Weekday"/>
    <n v="1.9500000000000002"/>
    <n v="37.049999999999997"/>
  </r>
  <r>
    <d v="2019-10-06T00:00:00"/>
    <s v="04-12-0011-01"/>
    <n v="49"/>
    <n v="18.2"/>
    <n v="18.2"/>
    <n v="49"/>
    <n v="1"/>
    <x v="5"/>
    <d v="2019-10-09T00:00:00"/>
    <s v="Wednesday"/>
    <s v="Weekend"/>
    <n v="0"/>
    <n v="49"/>
  </r>
  <r>
    <d v="2019-10-08T00:00:00"/>
    <s v="04-12-0011-01"/>
    <n v="0"/>
    <n v="18.2"/>
    <n v="18.2"/>
    <n v="0"/>
    <n v="1"/>
    <x v="0"/>
    <d v="2019-10-11T00:00:00"/>
    <s v="Friday"/>
    <s v="Weekday"/>
    <n v="0"/>
    <n v="0"/>
  </r>
  <r>
    <d v="2019-10-11T00:00:00"/>
    <s v="04-12-0011-01"/>
    <n v="49"/>
    <n v="18.2"/>
    <n v="18.2"/>
    <n v="49"/>
    <n v="1"/>
    <x v="3"/>
    <d v="2019-10-14T00:00:00"/>
    <s v="Monday"/>
    <s v="Weekday"/>
    <n v="0"/>
    <n v="49"/>
  </r>
  <r>
    <d v="2019-10-13T00:00:00"/>
    <s v="04-12-0011-01"/>
    <n v="49"/>
    <n v="18.2"/>
    <n v="18.2"/>
    <n v="49"/>
    <n v="1"/>
    <x v="5"/>
    <d v="2019-10-16T00:00:00"/>
    <s v="Wednesday"/>
    <s v="Weekend"/>
    <n v="0"/>
    <n v="49"/>
  </r>
  <r>
    <d v="2019-10-14T00:00:00"/>
    <s v="04-12-0011-01"/>
    <n v="59.32"/>
    <n v="18.2"/>
    <n v="18.2"/>
    <n v="59.32"/>
    <n v="1"/>
    <x v="6"/>
    <d v="2019-10-17T00:00:00"/>
    <s v="Thursday"/>
    <s v="Weekend"/>
    <n v="0"/>
    <n v="59.32"/>
  </r>
  <r>
    <d v="2019-10-15T00:00:00"/>
    <s v="04-12-0011-01"/>
    <n v="49"/>
    <n v="18.2"/>
    <n v="18.2"/>
    <n v="49"/>
    <n v="1"/>
    <x v="0"/>
    <d v="2019-10-18T00:00:00"/>
    <s v="Friday"/>
    <s v="Weekday"/>
    <n v="2.4500000000000002"/>
    <n v="46.55"/>
  </r>
  <r>
    <d v="2019-10-01T00:00:00"/>
    <s v="04-13-1101-03-00"/>
    <n v="36"/>
    <n v="11.8"/>
    <n v="11.8"/>
    <n v="36"/>
    <n v="1"/>
    <x v="0"/>
    <d v="2019-10-04T00:00:00"/>
    <s v="Friday"/>
    <s v="Weekday"/>
    <n v="1.8"/>
    <n v="34.200000000000003"/>
  </r>
  <r>
    <d v="2019-10-03T00:00:00"/>
    <s v="04-13-1101-03-00"/>
    <n v="40.31"/>
    <n v="11.8"/>
    <n v="11.8"/>
    <n v="40.31"/>
    <n v="1"/>
    <x v="2"/>
    <d v="2019-10-06T00:00:00"/>
    <s v="Sunday"/>
    <s v="Weekday"/>
    <n v="4.0310000000000006"/>
    <n v="36.279000000000003"/>
  </r>
  <r>
    <d v="2019-10-05T00:00:00"/>
    <s v="04-13-1101-03-00"/>
    <n v="40.42"/>
    <n v="11.8"/>
    <n v="11.8"/>
    <n v="40.42"/>
    <n v="1"/>
    <x v="4"/>
    <d v="2019-10-08T00:00:00"/>
    <s v="Tuesday"/>
    <s v="Weekend"/>
    <n v="0"/>
    <n v="40.42"/>
  </r>
  <r>
    <d v="2019-10-06T00:00:00"/>
    <s v="04-13-1101-03-00"/>
    <n v="37.47"/>
    <n v="11.8"/>
    <n v="35.4"/>
    <n v="112.42"/>
    <n v="3"/>
    <x v="5"/>
    <d v="2019-10-09T00:00:00"/>
    <s v="Wednesday"/>
    <s v="Weekend"/>
    <n v="0"/>
    <n v="112.42"/>
  </r>
  <r>
    <d v="2019-10-09T00:00:00"/>
    <s v="04-13-1101-03-00"/>
    <n v="36"/>
    <n v="11.8"/>
    <n v="23.6"/>
    <n v="72"/>
    <n v="2"/>
    <x v="1"/>
    <d v="2019-10-12T00:00:00"/>
    <s v="Saturday"/>
    <s v="Weekday"/>
    <n v="0"/>
    <n v="72"/>
  </r>
  <r>
    <d v="2019-10-13T00:00:00"/>
    <s v="04-13-1101-03-00"/>
    <n v="40.619999999999997"/>
    <n v="11.8"/>
    <n v="11.8"/>
    <n v="40.619999999999997"/>
    <n v="1"/>
    <x v="5"/>
    <d v="2019-10-16T00:00:00"/>
    <s v="Wednesday"/>
    <s v="Weekend"/>
    <n v="0"/>
    <n v="40.619999999999997"/>
  </r>
  <r>
    <d v="2019-10-01T00:00:00"/>
    <s v="04-15-0104-01-00"/>
    <n v="22"/>
    <n v="4.66"/>
    <n v="4.66"/>
    <n v="22"/>
    <n v="1"/>
    <x v="0"/>
    <d v="2019-10-04T00:00:00"/>
    <s v="Friday"/>
    <s v="Weekday"/>
    <n v="1.1000000000000001"/>
    <n v="20.9"/>
  </r>
  <r>
    <d v="2019-10-05T00:00:00"/>
    <s v="04-15-0104-01-00"/>
    <n v="22"/>
    <n v="4.66"/>
    <n v="9.32"/>
    <n v="44"/>
    <n v="2"/>
    <x v="4"/>
    <d v="2019-10-08T00:00:00"/>
    <s v="Tuesday"/>
    <s v="Weekend"/>
    <n v="0"/>
    <n v="44"/>
  </r>
  <r>
    <d v="2019-10-11T00:00:00"/>
    <s v="04-15-0104-01-00"/>
    <n v="22"/>
    <n v="4.66"/>
    <n v="9.32"/>
    <n v="44"/>
    <n v="2"/>
    <x v="3"/>
    <d v="2019-10-14T00:00:00"/>
    <s v="Monday"/>
    <s v="Weekday"/>
    <n v="0"/>
    <n v="44"/>
  </r>
  <r>
    <d v="2019-10-15T00:00:00"/>
    <s v="04-15-0104-01-00"/>
    <n v="22"/>
    <n v="4.66"/>
    <n v="13.98"/>
    <n v="66"/>
    <n v="3"/>
    <x v="0"/>
    <d v="2019-10-18T00:00:00"/>
    <s v="Friday"/>
    <s v="Weekday"/>
    <n v="3.3000000000000003"/>
    <n v="62.7"/>
  </r>
  <r>
    <d v="2019-10-03T00:00:00"/>
    <s v="04-15-0105-01-00"/>
    <n v="0"/>
    <n v="2.78"/>
    <n v="2.78"/>
    <n v="0"/>
    <n v="1"/>
    <x v="2"/>
    <d v="2019-10-06T00:00:00"/>
    <s v="Sunday"/>
    <s v="Weekday"/>
    <n v="0"/>
    <n v="0"/>
  </r>
  <r>
    <d v="2019-10-05T00:00:00"/>
    <s v="04-15-0105-01-00"/>
    <n v="8"/>
    <n v="2.78"/>
    <n v="5.56"/>
    <n v="16"/>
    <n v="2"/>
    <x v="4"/>
    <d v="2019-10-08T00:00:00"/>
    <s v="Tuesday"/>
    <s v="Weekend"/>
    <n v="0"/>
    <n v="16"/>
  </r>
  <r>
    <d v="2019-10-07T00:00:00"/>
    <s v="04-15-0105-01-00"/>
    <n v="8"/>
    <n v="2.78"/>
    <n v="8.34"/>
    <n v="24"/>
    <n v="3"/>
    <x v="6"/>
    <d v="2019-10-10T00:00:00"/>
    <s v="Thursday"/>
    <s v="Weekend"/>
    <n v="0"/>
    <n v="24"/>
  </r>
  <r>
    <d v="2019-10-08T00:00:00"/>
    <s v="04-15-0105-01-00"/>
    <n v="0"/>
    <n v="2.78"/>
    <n v="2.78"/>
    <n v="0"/>
    <n v="1"/>
    <x v="0"/>
    <d v="2019-10-11T00:00:00"/>
    <s v="Friday"/>
    <s v="Weekday"/>
    <n v="0"/>
    <n v="0"/>
  </r>
  <r>
    <d v="2019-10-09T00:00:00"/>
    <s v="04-15-0105-01-00"/>
    <n v="8"/>
    <n v="2.78"/>
    <n v="5.56"/>
    <n v="16"/>
    <n v="2"/>
    <x v="1"/>
    <d v="2019-10-12T00:00:00"/>
    <s v="Saturday"/>
    <s v="Weekday"/>
    <n v="0"/>
    <n v="16"/>
  </r>
  <r>
    <d v="2019-10-11T00:00:00"/>
    <s v="04-15-0105-01-00"/>
    <n v="9.35"/>
    <n v="2.78"/>
    <n v="2.78"/>
    <n v="9.35"/>
    <n v="1"/>
    <x v="3"/>
    <d v="2019-10-14T00:00:00"/>
    <s v="Monday"/>
    <s v="Weekday"/>
    <n v="0"/>
    <n v="9.35"/>
  </r>
  <r>
    <d v="2019-10-15T00:00:00"/>
    <s v="04-15-0105-01-00"/>
    <n v="8"/>
    <n v="2.78"/>
    <n v="5.56"/>
    <n v="16"/>
    <n v="2"/>
    <x v="0"/>
    <d v="2019-10-18T00:00:00"/>
    <s v="Friday"/>
    <s v="Weekday"/>
    <n v="0.8"/>
    <n v="15.2"/>
  </r>
  <r>
    <d v="2019-10-01T00:00:00"/>
    <s v="04-31-0001-00"/>
    <n v="29"/>
    <n v="10.199999999999999"/>
    <n v="10.199999999999999"/>
    <n v="29"/>
    <n v="1"/>
    <x v="0"/>
    <d v="2019-10-04T00:00:00"/>
    <s v="Friday"/>
    <s v="Weekday"/>
    <n v="1.4500000000000002"/>
    <n v="27.55"/>
  </r>
  <r>
    <d v="2019-10-02T00:00:00"/>
    <s v="04-31-0001-00"/>
    <n v="29"/>
    <n v="10.199999999999999"/>
    <n v="71.400000000000006"/>
    <n v="203"/>
    <n v="7"/>
    <x v="1"/>
    <d v="2019-10-05T00:00:00"/>
    <s v="Saturday"/>
    <s v="Weekday"/>
    <n v="0"/>
    <n v="203"/>
  </r>
  <r>
    <d v="2019-10-03T00:00:00"/>
    <s v="04-31-0001-00"/>
    <n v="29"/>
    <n v="10.199999999999999"/>
    <n v="20.399999999999999"/>
    <n v="58"/>
    <n v="2"/>
    <x v="2"/>
    <d v="2019-10-06T00:00:00"/>
    <s v="Sunday"/>
    <s v="Weekday"/>
    <n v="5.8000000000000007"/>
    <n v="52.2"/>
  </r>
  <r>
    <d v="2019-10-04T00:00:00"/>
    <s v="04-31-0001-00"/>
    <n v="29"/>
    <n v="10.199999999999999"/>
    <n v="51"/>
    <n v="145"/>
    <n v="5"/>
    <x v="3"/>
    <d v="2019-10-07T00:00:00"/>
    <s v="Monday"/>
    <s v="Weekday"/>
    <n v="0"/>
    <n v="145"/>
  </r>
  <r>
    <d v="2019-10-06T00:00:00"/>
    <s v="04-31-0001-00"/>
    <n v="29"/>
    <n v="10.199999999999999"/>
    <n v="61.2"/>
    <n v="174"/>
    <n v="6"/>
    <x v="5"/>
    <d v="2019-10-09T00:00:00"/>
    <s v="Wednesday"/>
    <s v="Weekend"/>
    <n v="0"/>
    <n v="174"/>
  </r>
  <r>
    <d v="2019-10-07T00:00:00"/>
    <s v="04-31-0001-00"/>
    <n v="29"/>
    <n v="10.199999999999999"/>
    <n v="71.400000000000006"/>
    <n v="203"/>
    <n v="7"/>
    <x v="6"/>
    <d v="2019-10-10T00:00:00"/>
    <s v="Thursday"/>
    <s v="Weekend"/>
    <n v="0"/>
    <n v="203"/>
  </r>
  <r>
    <d v="2019-10-08T00:00:00"/>
    <s v="04-31-0001-00"/>
    <n v="29"/>
    <n v="10.199999999999999"/>
    <n v="81.599999999999994"/>
    <n v="232"/>
    <n v="8"/>
    <x v="0"/>
    <d v="2019-10-11T00:00:00"/>
    <s v="Friday"/>
    <s v="Weekday"/>
    <n v="11.600000000000001"/>
    <n v="220.4"/>
  </r>
  <r>
    <d v="2019-10-09T00:00:00"/>
    <s v="04-31-0001-00"/>
    <n v="29"/>
    <n v="10.199999999999999"/>
    <n v="40.799999999999997"/>
    <n v="116"/>
    <n v="4"/>
    <x v="1"/>
    <d v="2019-10-12T00:00:00"/>
    <s v="Saturday"/>
    <s v="Weekday"/>
    <n v="0"/>
    <n v="116"/>
  </r>
  <r>
    <d v="2019-10-10T00:00:00"/>
    <s v="04-31-0001-00"/>
    <n v="29"/>
    <n v="10.199999999999999"/>
    <n v="51"/>
    <n v="145"/>
    <n v="5"/>
    <x v="2"/>
    <d v="2019-10-13T00:00:00"/>
    <s v="Sunday"/>
    <s v="Weekday"/>
    <n v="14.5"/>
    <n v="130.5"/>
  </r>
  <r>
    <d v="2019-10-11T00:00:00"/>
    <s v="04-31-0001-00"/>
    <n v="29"/>
    <n v="10.199999999999999"/>
    <n v="91.8"/>
    <n v="261"/>
    <n v="9"/>
    <x v="3"/>
    <d v="2019-10-14T00:00:00"/>
    <s v="Monday"/>
    <s v="Weekday"/>
    <n v="0"/>
    <n v="261"/>
  </r>
  <r>
    <d v="2019-10-12T00:00:00"/>
    <s v="04-31-0001-00"/>
    <n v="29"/>
    <n v="10.199999999999999"/>
    <n v="51"/>
    <n v="145"/>
    <n v="5"/>
    <x v="4"/>
    <d v="2019-10-15T00:00:00"/>
    <s v="Tuesday"/>
    <s v="Weekend"/>
    <n v="0"/>
    <n v="145"/>
  </r>
  <r>
    <d v="2019-10-13T00:00:00"/>
    <s v="04-31-0001-00"/>
    <n v="29"/>
    <n v="10.199999999999999"/>
    <n v="20.399999999999999"/>
    <n v="58"/>
    <n v="2"/>
    <x v="5"/>
    <d v="2019-10-16T00:00:00"/>
    <s v="Wednesday"/>
    <s v="Weekend"/>
    <n v="0"/>
    <n v="58"/>
  </r>
  <r>
    <d v="2019-10-14T00:00:00"/>
    <s v="04-31-0001-00"/>
    <n v="29"/>
    <n v="10.199999999999999"/>
    <n v="20.399999999999999"/>
    <n v="58"/>
    <n v="2"/>
    <x v="6"/>
    <d v="2019-10-17T00:00:00"/>
    <s v="Thursday"/>
    <s v="Weekend"/>
    <n v="0"/>
    <n v="58"/>
  </r>
  <r>
    <d v="2019-10-15T00:00:00"/>
    <s v="04-31-0001-00"/>
    <n v="29"/>
    <n v="10.199999999999999"/>
    <n v="51"/>
    <n v="145"/>
    <n v="5"/>
    <x v="0"/>
    <d v="2019-10-18T00:00:00"/>
    <s v="Friday"/>
    <s v="Weekday"/>
    <n v="7.25"/>
    <n v="137.75"/>
  </r>
  <r>
    <d v="2019-10-01T00:00:00"/>
    <s v="04-31-0004-01"/>
    <n v="65"/>
    <n v="24"/>
    <n v="24"/>
    <n v="65"/>
    <n v="1"/>
    <x v="0"/>
    <d v="2019-10-04T00:00:00"/>
    <s v="Friday"/>
    <s v="Weekday"/>
    <n v="3.25"/>
    <n v="61.75"/>
  </r>
  <r>
    <d v="2019-10-01T00:00:00"/>
    <s v="04-31-0004-01"/>
    <n v="67.41"/>
    <n v="24"/>
    <n v="72"/>
    <n v="202.22"/>
    <n v="3"/>
    <x v="0"/>
    <d v="2019-10-04T00:00:00"/>
    <s v="Friday"/>
    <s v="Weekday"/>
    <n v="10.111000000000001"/>
    <n v="192.10900000000001"/>
  </r>
  <r>
    <d v="2019-10-03T00:00:00"/>
    <s v="04-31-0004-01"/>
    <n v="0"/>
    <n v="24"/>
    <n v="24"/>
    <n v="0"/>
    <n v="1"/>
    <x v="2"/>
    <d v="2019-10-06T00:00:00"/>
    <s v="Sunday"/>
    <s v="Weekday"/>
    <n v="0"/>
    <n v="0"/>
  </r>
  <r>
    <d v="2019-10-03T00:00:00"/>
    <s v="04-31-0004-01"/>
    <n v="65"/>
    <n v="24"/>
    <n v="24"/>
    <n v="65"/>
    <n v="1"/>
    <x v="2"/>
    <d v="2019-10-06T00:00:00"/>
    <s v="Sunday"/>
    <s v="Weekday"/>
    <n v="6.5"/>
    <n v="58.5"/>
  </r>
  <r>
    <d v="2019-10-04T00:00:00"/>
    <s v="04-31-0004-01"/>
    <n v="65"/>
    <n v="24"/>
    <n v="24"/>
    <n v="65"/>
    <n v="1"/>
    <x v="3"/>
    <d v="2019-10-07T00:00:00"/>
    <s v="Monday"/>
    <s v="Weekday"/>
    <n v="0"/>
    <n v="65"/>
  </r>
  <r>
    <d v="2019-10-05T00:00:00"/>
    <s v="04-31-0004-01"/>
    <n v="65"/>
    <n v="24"/>
    <n v="24"/>
    <n v="65"/>
    <n v="1"/>
    <x v="4"/>
    <d v="2019-10-08T00:00:00"/>
    <s v="Tuesday"/>
    <s v="Weekend"/>
    <n v="0"/>
    <n v="65"/>
  </r>
  <r>
    <d v="2019-10-06T00:00:00"/>
    <s v="04-31-0004-01"/>
    <n v="68.260000000000005"/>
    <n v="24"/>
    <n v="96"/>
    <n v="273.02"/>
    <n v="4"/>
    <x v="5"/>
    <d v="2019-10-09T00:00:00"/>
    <s v="Wednesday"/>
    <s v="Weekend"/>
    <n v="0"/>
    <n v="273.02"/>
  </r>
  <r>
    <d v="2019-10-07T00:00:00"/>
    <s v="04-31-0004-01"/>
    <n v="65"/>
    <n v="24"/>
    <n v="96"/>
    <n v="260"/>
    <n v="4"/>
    <x v="6"/>
    <d v="2019-10-10T00:00:00"/>
    <s v="Thursday"/>
    <s v="Weekend"/>
    <n v="0"/>
    <n v="260"/>
  </r>
  <r>
    <d v="2019-10-08T00:00:00"/>
    <s v="04-31-0004-01"/>
    <n v="65"/>
    <n v="24"/>
    <n v="48"/>
    <n v="130"/>
    <n v="2"/>
    <x v="0"/>
    <d v="2019-10-11T00:00:00"/>
    <s v="Friday"/>
    <s v="Weekday"/>
    <n v="6.5"/>
    <n v="123.5"/>
  </r>
  <r>
    <d v="2019-10-09T00:00:00"/>
    <s v="04-31-0004-01"/>
    <n v="65"/>
    <n v="24"/>
    <n v="48"/>
    <n v="130"/>
    <n v="2"/>
    <x v="1"/>
    <d v="2019-10-12T00:00:00"/>
    <s v="Saturday"/>
    <s v="Weekday"/>
    <n v="0"/>
    <n v="130"/>
  </r>
  <r>
    <d v="2019-10-09T00:00:00"/>
    <s v="04-31-0004-01"/>
    <n v="67.17"/>
    <n v="24"/>
    <n v="72"/>
    <n v="201.51"/>
    <n v="3"/>
    <x v="1"/>
    <d v="2019-10-12T00:00:00"/>
    <s v="Saturday"/>
    <s v="Weekday"/>
    <n v="0"/>
    <n v="201.51"/>
  </r>
  <r>
    <d v="2019-10-10T00:00:00"/>
    <s v="04-31-0004-01"/>
    <n v="0"/>
    <n v="24"/>
    <n v="24"/>
    <n v="0"/>
    <n v="1"/>
    <x v="2"/>
    <d v="2019-10-13T00:00:00"/>
    <s v="Sunday"/>
    <s v="Weekday"/>
    <n v="0"/>
    <n v="0"/>
  </r>
  <r>
    <d v="2019-10-10T00:00:00"/>
    <s v="04-31-0004-01"/>
    <n v="65"/>
    <n v="24"/>
    <n v="24"/>
    <n v="65"/>
    <n v="1"/>
    <x v="2"/>
    <d v="2019-10-13T00:00:00"/>
    <s v="Sunday"/>
    <s v="Weekday"/>
    <n v="6.5"/>
    <n v="58.5"/>
  </r>
  <r>
    <d v="2019-10-11T00:00:00"/>
    <s v="04-31-0004-01"/>
    <n v="0"/>
    <n v="24"/>
    <n v="24"/>
    <n v="0"/>
    <n v="1"/>
    <x v="3"/>
    <d v="2019-10-14T00:00:00"/>
    <s v="Monday"/>
    <s v="Weekday"/>
    <n v="0"/>
    <n v="0"/>
  </r>
  <r>
    <d v="2019-10-11T00:00:00"/>
    <s v="04-31-0004-01"/>
    <n v="66.16"/>
    <n v="24"/>
    <n v="144"/>
    <n v="396.97"/>
    <n v="6"/>
    <x v="3"/>
    <d v="2019-10-14T00:00:00"/>
    <s v="Monday"/>
    <s v="Weekday"/>
    <n v="0"/>
    <n v="396.97"/>
  </r>
  <r>
    <d v="2019-10-11T00:00:00"/>
    <s v="04-31-0004-01"/>
    <n v="68.430000000000007"/>
    <n v="24"/>
    <n v="48"/>
    <n v="136.86000000000001"/>
    <n v="2"/>
    <x v="3"/>
    <d v="2019-10-14T00:00:00"/>
    <s v="Monday"/>
    <s v="Weekday"/>
    <n v="0"/>
    <n v="136.86000000000001"/>
  </r>
  <r>
    <d v="2019-10-12T00:00:00"/>
    <s v="04-31-0004-01"/>
    <n v="65"/>
    <n v="24"/>
    <n v="144"/>
    <n v="390"/>
    <n v="6"/>
    <x v="4"/>
    <d v="2019-10-15T00:00:00"/>
    <s v="Tuesday"/>
    <s v="Weekend"/>
    <n v="0"/>
    <n v="390"/>
  </r>
  <r>
    <d v="2019-10-14T00:00:00"/>
    <s v="04-31-0004-01"/>
    <n v="65"/>
    <n v="24"/>
    <n v="96"/>
    <n v="260"/>
    <n v="4"/>
    <x v="6"/>
    <d v="2019-10-17T00:00:00"/>
    <s v="Thursday"/>
    <s v="Weekend"/>
    <n v="0"/>
    <n v="260"/>
  </r>
  <r>
    <d v="2019-10-15T00:00:00"/>
    <s v="04-31-0004-01"/>
    <n v="65"/>
    <n v="24"/>
    <n v="48"/>
    <n v="130"/>
    <n v="2"/>
    <x v="0"/>
    <d v="2019-10-18T00:00:00"/>
    <s v="Friday"/>
    <s v="Weekday"/>
    <n v="6.5"/>
    <n v="123.5"/>
  </r>
  <r>
    <d v="2019-10-02T00:00:00"/>
    <s v="04-32-0101-01-00"/>
    <n v="29"/>
    <n v="9.3000000000000007"/>
    <n v="27.9"/>
    <n v="87"/>
    <n v="3"/>
    <x v="1"/>
    <d v="2019-10-05T00:00:00"/>
    <s v="Saturday"/>
    <s v="Weekday"/>
    <n v="0"/>
    <n v="87"/>
  </r>
  <r>
    <d v="2019-10-03T00:00:00"/>
    <s v="04-32-0101-01-00"/>
    <n v="29"/>
    <n v="9.3000000000000007"/>
    <n v="9.3000000000000007"/>
    <n v="29"/>
    <n v="1"/>
    <x v="2"/>
    <d v="2019-10-06T00:00:00"/>
    <s v="Sunday"/>
    <s v="Weekday"/>
    <n v="2.9000000000000004"/>
    <n v="26.1"/>
  </r>
  <r>
    <d v="2019-10-04T00:00:00"/>
    <s v="04-32-0101-01-00"/>
    <n v="29"/>
    <n v="9.3000000000000007"/>
    <n v="37.200000000000003"/>
    <n v="116"/>
    <n v="4"/>
    <x v="3"/>
    <d v="2019-10-07T00:00:00"/>
    <s v="Monday"/>
    <s v="Weekday"/>
    <n v="0"/>
    <n v="116"/>
  </r>
  <r>
    <d v="2019-10-05T00:00:00"/>
    <s v="04-32-0101-01-00"/>
    <n v="29"/>
    <n v="9.3000000000000007"/>
    <n v="18.600000000000001"/>
    <n v="58"/>
    <n v="2"/>
    <x v="4"/>
    <d v="2019-10-08T00:00:00"/>
    <s v="Tuesday"/>
    <s v="Weekend"/>
    <n v="0"/>
    <n v="58"/>
  </r>
  <r>
    <d v="2019-10-06T00:00:00"/>
    <s v="04-32-0101-01-00"/>
    <n v="29"/>
    <n v="9.3000000000000007"/>
    <n v="37.200000000000003"/>
    <n v="116"/>
    <n v="4"/>
    <x v="5"/>
    <d v="2019-10-09T00:00:00"/>
    <s v="Wednesday"/>
    <s v="Weekend"/>
    <n v="0"/>
    <n v="116"/>
  </r>
  <r>
    <d v="2019-10-07T00:00:00"/>
    <s v="04-32-0101-01-00"/>
    <n v="29"/>
    <n v="9.3000000000000007"/>
    <n v="18.600000000000001"/>
    <n v="58"/>
    <n v="2"/>
    <x v="6"/>
    <d v="2019-10-10T00:00:00"/>
    <s v="Thursday"/>
    <s v="Weekend"/>
    <n v="0"/>
    <n v="58"/>
  </r>
  <r>
    <d v="2019-10-08T00:00:00"/>
    <s v="04-32-0101-01-00"/>
    <n v="21.75"/>
    <n v="9.3000000000000007"/>
    <n v="37.200000000000003"/>
    <n v="87"/>
    <n v="4"/>
    <x v="0"/>
    <d v="2019-10-11T00:00:00"/>
    <s v="Friday"/>
    <s v="Weekday"/>
    <n v="4.3500000000000005"/>
    <n v="82.65"/>
  </r>
  <r>
    <d v="2019-10-09T00:00:00"/>
    <s v="04-32-0101-01-00"/>
    <n v="29"/>
    <n v="9.3000000000000007"/>
    <n v="9.3000000000000007"/>
    <n v="29"/>
    <n v="1"/>
    <x v="1"/>
    <d v="2019-10-12T00:00:00"/>
    <s v="Saturday"/>
    <s v="Weekday"/>
    <n v="0"/>
    <n v="29"/>
  </r>
  <r>
    <d v="2019-10-10T00:00:00"/>
    <s v="04-32-0101-01-00"/>
    <n v="29"/>
    <n v="9.3000000000000007"/>
    <n v="9.3000000000000007"/>
    <n v="29"/>
    <n v="1"/>
    <x v="2"/>
    <d v="2019-10-13T00:00:00"/>
    <s v="Sunday"/>
    <s v="Weekday"/>
    <n v="2.9000000000000004"/>
    <n v="26.1"/>
  </r>
  <r>
    <d v="2019-10-11T00:00:00"/>
    <s v="04-32-0101-01-00"/>
    <n v="14.5"/>
    <n v="9.3000000000000007"/>
    <n v="18.600000000000001"/>
    <n v="29"/>
    <n v="2"/>
    <x v="3"/>
    <d v="2019-10-14T00:00:00"/>
    <s v="Monday"/>
    <s v="Weekday"/>
    <n v="0"/>
    <n v="29"/>
  </r>
  <r>
    <d v="2019-10-12T00:00:00"/>
    <s v="04-32-0101-01-00"/>
    <n v="29"/>
    <n v="9.3000000000000007"/>
    <n v="9.3000000000000007"/>
    <n v="29"/>
    <n v="1"/>
    <x v="4"/>
    <d v="2019-10-15T00:00:00"/>
    <s v="Tuesday"/>
    <s v="Weekend"/>
    <n v="0"/>
    <n v="29"/>
  </r>
  <r>
    <d v="2019-10-14T00:00:00"/>
    <s v="04-32-0101-01-00"/>
    <n v="29"/>
    <n v="9.3000000000000007"/>
    <n v="9.3000000000000007"/>
    <n v="29"/>
    <n v="1"/>
    <x v="6"/>
    <d v="2019-10-17T00:00:00"/>
    <s v="Thursday"/>
    <s v="Weekend"/>
    <n v="0"/>
    <n v="29"/>
  </r>
  <r>
    <d v="2019-10-01T00:00:00"/>
    <s v="04-74-0001"/>
    <n v="0"/>
    <n v="5.25"/>
    <n v="10.5"/>
    <n v="0"/>
    <n v="2"/>
    <x v="0"/>
    <d v="2019-10-04T00:00:00"/>
    <s v="Friday"/>
    <s v="Weekday"/>
    <n v="0"/>
    <n v="0"/>
  </r>
  <r>
    <d v="2019-10-03T00:00:00"/>
    <s v="04-74-0001"/>
    <n v="20"/>
    <n v="5.25"/>
    <n v="5.25"/>
    <n v="20"/>
    <n v="1"/>
    <x v="2"/>
    <d v="2019-10-06T00:00:00"/>
    <s v="Sunday"/>
    <s v="Weekday"/>
    <n v="2"/>
    <n v="18"/>
  </r>
  <r>
    <d v="2019-10-05T00:00:00"/>
    <s v="04-74-0001"/>
    <n v="20"/>
    <n v="5.25"/>
    <n v="5.25"/>
    <n v="20"/>
    <n v="1"/>
    <x v="4"/>
    <d v="2019-10-08T00:00:00"/>
    <s v="Tuesday"/>
    <s v="Weekend"/>
    <n v="0"/>
    <n v="20"/>
  </r>
  <r>
    <d v="2019-10-07T00:00:00"/>
    <s v="04-74-0001"/>
    <n v="20"/>
    <n v="5.25"/>
    <n v="5.25"/>
    <n v="20"/>
    <n v="1"/>
    <x v="6"/>
    <d v="2019-10-10T00:00:00"/>
    <s v="Thursday"/>
    <s v="Weekend"/>
    <n v="0"/>
    <n v="20"/>
  </r>
  <r>
    <d v="2019-10-10T00:00:00"/>
    <s v="04-74-0001"/>
    <n v="20"/>
    <n v="5.25"/>
    <n v="5.25"/>
    <n v="20"/>
    <n v="1"/>
    <x v="2"/>
    <d v="2019-10-13T00:00:00"/>
    <s v="Sunday"/>
    <s v="Weekday"/>
    <n v="2"/>
    <n v="18"/>
  </r>
  <r>
    <d v="2019-10-14T00:00:00"/>
    <s v="04-74-0001"/>
    <n v="20"/>
    <n v="5.25"/>
    <n v="10.5"/>
    <n v="40"/>
    <n v="2"/>
    <x v="6"/>
    <d v="2019-10-17T00:00:00"/>
    <s v="Thursday"/>
    <s v="Weekend"/>
    <n v="0"/>
    <n v="40"/>
  </r>
  <r>
    <d v="2019-10-08T00:00:00"/>
    <s v="04-82-0001-00-00"/>
    <n v="32"/>
    <n v="11.2"/>
    <n v="22.4"/>
    <n v="64"/>
    <n v="2"/>
    <x v="0"/>
    <d v="2019-10-11T00:00:00"/>
    <s v="Friday"/>
    <s v="Weekday"/>
    <n v="3.2"/>
    <n v="60.8"/>
  </r>
  <r>
    <d v="2019-10-09T00:00:00"/>
    <s v="04-82-0001-00-00"/>
    <n v="32"/>
    <n v="11.2"/>
    <n v="11.2"/>
    <n v="32"/>
    <n v="1"/>
    <x v="1"/>
    <d v="2019-10-12T00:00:00"/>
    <s v="Saturday"/>
    <s v="Weekday"/>
    <n v="0"/>
    <n v="32"/>
  </r>
  <r>
    <d v="2019-10-13T00:00:00"/>
    <s v="04-82-0001-00-00"/>
    <n v="32"/>
    <n v="11.2"/>
    <n v="22.4"/>
    <n v="64"/>
    <n v="2"/>
    <x v="5"/>
    <d v="2019-10-16T00:00:00"/>
    <s v="Wednesday"/>
    <s v="Weekend"/>
    <n v="0"/>
    <n v="64"/>
  </r>
  <r>
    <d v="2019-10-15T00:00:00"/>
    <s v="04-82-0001-00-00"/>
    <n v="32"/>
    <n v="11.2"/>
    <n v="11.2"/>
    <n v="32"/>
    <n v="1"/>
    <x v="0"/>
    <d v="2019-10-18T00:00:00"/>
    <s v="Friday"/>
    <s v="Weekday"/>
    <n v="1.6"/>
    <n v="30.4"/>
  </r>
  <r>
    <d v="2019-10-01T00:00:00"/>
    <s v="04-82-0001-00-12"/>
    <n v="69"/>
    <n v="31.25"/>
    <n v="62.5"/>
    <n v="138"/>
    <n v="2"/>
    <x v="0"/>
    <d v="2019-10-04T00:00:00"/>
    <s v="Friday"/>
    <s v="Weekday"/>
    <n v="6.9"/>
    <n v="131.1"/>
  </r>
  <r>
    <d v="2019-10-05T00:00:00"/>
    <s v="04-82-0001-00-12"/>
    <n v="69"/>
    <n v="31.25"/>
    <n v="62.5"/>
    <n v="138"/>
    <n v="2"/>
    <x v="4"/>
    <d v="2019-10-08T00:00:00"/>
    <s v="Tuesday"/>
    <s v="Weekend"/>
    <n v="0"/>
    <n v="138"/>
  </r>
  <r>
    <d v="2019-10-06T00:00:00"/>
    <s v="04-82-0001-00-12"/>
    <n v="69"/>
    <n v="31.25"/>
    <n v="93.75"/>
    <n v="207"/>
    <n v="3"/>
    <x v="5"/>
    <d v="2019-10-09T00:00:00"/>
    <s v="Wednesday"/>
    <s v="Weekend"/>
    <n v="0"/>
    <n v="207"/>
  </r>
  <r>
    <d v="2019-10-07T00:00:00"/>
    <s v="04-82-0001-00-12"/>
    <n v="69"/>
    <n v="31.25"/>
    <n v="31.25"/>
    <n v="69"/>
    <n v="1"/>
    <x v="6"/>
    <d v="2019-10-10T00:00:00"/>
    <s v="Thursday"/>
    <s v="Weekend"/>
    <n v="0"/>
    <n v="69"/>
  </r>
  <r>
    <d v="2019-10-08T00:00:00"/>
    <s v="04-82-0001-00-12"/>
    <n v="69"/>
    <n v="31.25"/>
    <n v="31.25"/>
    <n v="69"/>
    <n v="1"/>
    <x v="0"/>
    <d v="2019-10-11T00:00:00"/>
    <s v="Friday"/>
    <s v="Weekday"/>
    <n v="3.45"/>
    <n v="65.55"/>
  </r>
  <r>
    <d v="2019-10-09T00:00:00"/>
    <s v="04-82-0001-00-12"/>
    <n v="69"/>
    <n v="31.25"/>
    <n v="31.25"/>
    <n v="69"/>
    <n v="1"/>
    <x v="1"/>
    <d v="2019-10-12T00:00:00"/>
    <s v="Saturday"/>
    <s v="Weekday"/>
    <n v="0"/>
    <n v="69"/>
  </r>
  <r>
    <d v="2019-10-12T00:00:00"/>
    <s v="04-82-0001-00-12"/>
    <n v="69"/>
    <n v="31.25"/>
    <n v="93.75"/>
    <n v="207"/>
    <n v="3"/>
    <x v="4"/>
    <d v="2019-10-15T00:00:00"/>
    <s v="Tuesday"/>
    <s v="Weekend"/>
    <n v="0"/>
    <n v="207"/>
  </r>
  <r>
    <d v="2019-10-15T00:00:00"/>
    <s v="04-82-0001-00-12"/>
    <n v="69"/>
    <n v="31.25"/>
    <n v="31.25"/>
    <n v="69"/>
    <n v="1"/>
    <x v="0"/>
    <d v="2019-10-18T00:00:00"/>
    <s v="Friday"/>
    <s v="Weekday"/>
    <n v="3.45"/>
    <n v="65.55"/>
  </r>
  <r>
    <d v="2019-10-01T00:00:00"/>
    <s v="04-82-0002-00-12"/>
    <n v="59"/>
    <n v="22.4"/>
    <n v="22.4"/>
    <n v="59"/>
    <n v="1"/>
    <x v="0"/>
    <d v="2019-10-04T00:00:00"/>
    <s v="Friday"/>
    <s v="Weekday"/>
    <n v="2.95"/>
    <n v="56.05"/>
  </r>
  <r>
    <d v="2019-10-02T00:00:00"/>
    <s v="04-82-0002-00-12"/>
    <n v="59"/>
    <n v="22.4"/>
    <n v="22.4"/>
    <n v="59"/>
    <n v="1"/>
    <x v="1"/>
    <d v="2019-10-05T00:00:00"/>
    <s v="Saturday"/>
    <s v="Weekday"/>
    <n v="0"/>
    <n v="59"/>
  </r>
  <r>
    <d v="2019-10-03T00:00:00"/>
    <s v="04-82-0002-00-12"/>
    <n v="59"/>
    <n v="22.4"/>
    <n v="22.4"/>
    <n v="59"/>
    <n v="1"/>
    <x v="2"/>
    <d v="2019-10-06T00:00:00"/>
    <s v="Sunday"/>
    <s v="Weekday"/>
    <n v="5.9"/>
    <n v="53.1"/>
  </r>
  <r>
    <d v="2019-10-05T00:00:00"/>
    <s v="04-82-0002-00-12"/>
    <n v="59"/>
    <n v="22.4"/>
    <n v="22.4"/>
    <n v="59"/>
    <n v="1"/>
    <x v="4"/>
    <d v="2019-10-08T00:00:00"/>
    <s v="Tuesday"/>
    <s v="Weekend"/>
    <n v="0"/>
    <n v="59"/>
  </r>
  <r>
    <d v="2019-10-06T00:00:00"/>
    <s v="04-82-0002-00-12"/>
    <n v="59"/>
    <n v="22.4"/>
    <n v="22.4"/>
    <n v="59"/>
    <n v="1"/>
    <x v="5"/>
    <d v="2019-10-09T00:00:00"/>
    <s v="Wednesday"/>
    <s v="Weekend"/>
    <n v="0"/>
    <n v="59"/>
  </r>
  <r>
    <d v="2019-10-07T00:00:00"/>
    <s v="04-82-0002-00-12"/>
    <n v="59"/>
    <n v="22.4"/>
    <n v="22.4"/>
    <n v="59"/>
    <n v="1"/>
    <x v="6"/>
    <d v="2019-10-10T00:00:00"/>
    <s v="Thursday"/>
    <s v="Weekend"/>
    <n v="0"/>
    <n v="59"/>
  </r>
  <r>
    <d v="2019-10-08T00:00:00"/>
    <s v="04-82-0002-00-12"/>
    <n v="59"/>
    <n v="22.4"/>
    <n v="44.8"/>
    <n v="118"/>
    <n v="2"/>
    <x v="0"/>
    <d v="2019-10-11T00:00:00"/>
    <s v="Friday"/>
    <s v="Weekday"/>
    <n v="5.9"/>
    <n v="112.1"/>
  </r>
  <r>
    <d v="2019-10-09T00:00:00"/>
    <s v="04-82-0002-00-12"/>
    <n v="59"/>
    <n v="22.4"/>
    <n v="22.4"/>
    <n v="59"/>
    <n v="1"/>
    <x v="1"/>
    <d v="2019-10-12T00:00:00"/>
    <s v="Saturday"/>
    <s v="Weekday"/>
    <n v="0"/>
    <n v="59"/>
  </r>
  <r>
    <d v="2019-10-14T00:00:00"/>
    <s v="04-82-0002-00-12"/>
    <n v="59"/>
    <n v="22.4"/>
    <n v="44.8"/>
    <n v="118"/>
    <n v="2"/>
    <x v="6"/>
    <d v="2019-10-17T00:00:00"/>
    <s v="Thursday"/>
    <s v="Weekend"/>
    <n v="0"/>
    <n v="118"/>
  </r>
  <r>
    <d v="2019-10-15T00:00:00"/>
    <s v="04-82-0002-00-12"/>
    <n v="59"/>
    <n v="22.4"/>
    <n v="44.8"/>
    <n v="118"/>
    <n v="2"/>
    <x v="0"/>
    <d v="2019-10-18T00:00:00"/>
    <s v="Friday"/>
    <s v="Weekday"/>
    <n v="5.9"/>
    <n v="112.1"/>
  </r>
  <r>
    <d v="2019-10-01T00:00:00"/>
    <s v="05-24-0003-01-12"/>
    <n v="39"/>
    <n v="13"/>
    <n v="26"/>
    <n v="78"/>
    <n v="2"/>
    <x v="0"/>
    <d v="2019-10-04T00:00:00"/>
    <s v="Friday"/>
    <s v="Weekday"/>
    <n v="3.9000000000000004"/>
    <n v="74.099999999999994"/>
  </r>
  <r>
    <d v="2019-10-02T00:00:00"/>
    <s v="05-24-0003-01-12"/>
    <n v="39"/>
    <n v="13"/>
    <n v="39"/>
    <n v="117"/>
    <n v="3"/>
    <x v="1"/>
    <d v="2019-10-05T00:00:00"/>
    <s v="Saturday"/>
    <s v="Weekday"/>
    <n v="0"/>
    <n v="117"/>
  </r>
  <r>
    <d v="2019-10-04T00:00:00"/>
    <s v="05-24-0003-01-12"/>
    <n v="39"/>
    <n v="13"/>
    <n v="26"/>
    <n v="78"/>
    <n v="2"/>
    <x v="3"/>
    <d v="2019-10-07T00:00:00"/>
    <s v="Monday"/>
    <s v="Weekday"/>
    <n v="0"/>
    <n v="78"/>
  </r>
  <r>
    <d v="2019-10-06T00:00:00"/>
    <s v="05-24-0003-01-12"/>
    <n v="39"/>
    <n v="13"/>
    <n v="13"/>
    <n v="39"/>
    <n v="1"/>
    <x v="5"/>
    <d v="2019-10-09T00:00:00"/>
    <s v="Wednesday"/>
    <s v="Weekend"/>
    <n v="0"/>
    <n v="39"/>
  </r>
  <r>
    <d v="2019-10-09T00:00:00"/>
    <s v="05-24-0003-01-12"/>
    <n v="39"/>
    <n v="13"/>
    <n v="13"/>
    <n v="39"/>
    <n v="1"/>
    <x v="1"/>
    <d v="2019-10-12T00:00:00"/>
    <s v="Saturday"/>
    <s v="Weekday"/>
    <n v="0"/>
    <n v="39"/>
  </r>
  <r>
    <d v="2019-10-12T00:00:00"/>
    <s v="05-24-0003-01-12"/>
    <n v="39"/>
    <n v="13"/>
    <n v="52"/>
    <n v="156"/>
    <n v="4"/>
    <x v="4"/>
    <d v="2019-10-15T00:00:00"/>
    <s v="Tuesday"/>
    <s v="Weekend"/>
    <n v="0"/>
    <n v="156"/>
  </r>
  <r>
    <d v="2019-10-13T00:00:00"/>
    <s v="05-24-0003-01-12"/>
    <n v="39"/>
    <n v="13"/>
    <n v="13"/>
    <n v="39"/>
    <n v="1"/>
    <x v="5"/>
    <d v="2019-10-16T00:00:00"/>
    <s v="Wednesday"/>
    <s v="Weekend"/>
    <n v="0"/>
    <n v="39"/>
  </r>
  <r>
    <d v="2019-10-14T00:00:00"/>
    <s v="05-24-0003-01-12"/>
    <n v="39"/>
    <n v="13"/>
    <n v="26"/>
    <n v="78"/>
    <n v="2"/>
    <x v="6"/>
    <d v="2019-10-17T00:00:00"/>
    <s v="Thursday"/>
    <s v="Weekend"/>
    <n v="0"/>
    <n v="78"/>
  </r>
  <r>
    <d v="2019-10-15T00:00:00"/>
    <s v="05-24-0003-01-12"/>
    <n v="39"/>
    <n v="13"/>
    <n v="39"/>
    <n v="117"/>
    <n v="3"/>
    <x v="0"/>
    <d v="2019-10-18T00:00:00"/>
    <s v="Friday"/>
    <s v="Weekday"/>
    <n v="5.8500000000000005"/>
    <n v="111.15"/>
  </r>
  <r>
    <d v="2019-10-01T00:00:00"/>
    <s v="05-24-0101-01-00"/>
    <n v="35"/>
    <n v="9.9499999999999993"/>
    <n v="19.899999999999999"/>
    <n v="70"/>
    <n v="2"/>
    <x v="0"/>
    <d v="2019-10-04T00:00:00"/>
    <s v="Friday"/>
    <s v="Weekday"/>
    <n v="3.5"/>
    <n v="66.5"/>
  </r>
  <r>
    <d v="2019-10-07T00:00:00"/>
    <s v="05-24-0101-01-00"/>
    <n v="35"/>
    <n v="9.9499999999999993"/>
    <n v="9.9499999999999993"/>
    <n v="35"/>
    <n v="1"/>
    <x v="6"/>
    <d v="2019-10-10T00:00:00"/>
    <s v="Thursday"/>
    <s v="Weekend"/>
    <n v="0"/>
    <n v="35"/>
  </r>
  <r>
    <d v="2019-10-14T00:00:00"/>
    <s v="05-24-0101-01-00"/>
    <n v="35"/>
    <n v="9.9499999999999993"/>
    <n v="9.9499999999999993"/>
    <n v="35"/>
    <n v="1"/>
    <x v="6"/>
    <d v="2019-10-17T00:00:00"/>
    <s v="Thursday"/>
    <s v="Weekend"/>
    <n v="0"/>
    <n v="35"/>
  </r>
  <r>
    <d v="2019-10-02T00:00:00"/>
    <s v="06-81-1701-00-00"/>
    <n v="11"/>
    <n v="2.8"/>
    <n v="5.6"/>
    <n v="22"/>
    <n v="2"/>
    <x v="1"/>
    <d v="2019-10-05T00:00:00"/>
    <s v="Saturday"/>
    <s v="Weekday"/>
    <n v="0"/>
    <n v="22"/>
  </r>
  <r>
    <d v="2019-10-03T00:00:00"/>
    <s v="06-81-1701-00-00"/>
    <n v="11"/>
    <n v="2.8"/>
    <n v="2.8"/>
    <n v="11"/>
    <n v="1"/>
    <x v="2"/>
    <d v="2019-10-06T00:00:00"/>
    <s v="Sunday"/>
    <s v="Weekday"/>
    <n v="1.1000000000000001"/>
    <n v="9.9"/>
  </r>
  <r>
    <d v="2019-10-06T00:00:00"/>
    <s v="06-81-1701-00-00"/>
    <n v="11.48"/>
    <n v="2.8"/>
    <n v="8.4"/>
    <n v="34.44"/>
    <n v="3"/>
    <x v="5"/>
    <d v="2019-10-09T00:00:00"/>
    <s v="Wednesday"/>
    <s v="Weekend"/>
    <n v="0"/>
    <n v="34.44"/>
  </r>
  <r>
    <d v="2019-10-07T00:00:00"/>
    <s v="06-81-1701-00-00"/>
    <n v="11"/>
    <n v="2.8"/>
    <n v="5.6"/>
    <n v="22"/>
    <n v="2"/>
    <x v="6"/>
    <d v="2019-10-10T00:00:00"/>
    <s v="Thursday"/>
    <s v="Weekend"/>
    <n v="0"/>
    <n v="22"/>
  </r>
  <r>
    <d v="2019-10-08T00:00:00"/>
    <s v="06-81-1701-00-00"/>
    <n v="11"/>
    <n v="2.8"/>
    <n v="11.2"/>
    <n v="44"/>
    <n v="4"/>
    <x v="0"/>
    <d v="2019-10-11T00:00:00"/>
    <s v="Friday"/>
    <s v="Weekday"/>
    <n v="2.2000000000000002"/>
    <n v="41.8"/>
  </r>
  <r>
    <d v="2019-10-10T00:00:00"/>
    <s v="06-81-1701-00-00"/>
    <n v="11"/>
    <n v="2.8"/>
    <n v="2.8"/>
    <n v="11"/>
    <n v="1"/>
    <x v="2"/>
    <d v="2019-10-13T00:00:00"/>
    <s v="Sunday"/>
    <s v="Weekday"/>
    <n v="1.1000000000000001"/>
    <n v="9.9"/>
  </r>
  <r>
    <d v="2019-10-14T00:00:00"/>
    <s v="06-81-1701-00-00"/>
    <n v="11"/>
    <n v="2.8"/>
    <n v="8.4"/>
    <n v="33"/>
    <n v="3"/>
    <x v="6"/>
    <d v="2019-10-17T00:00:00"/>
    <s v="Thursday"/>
    <s v="Weekend"/>
    <n v="0"/>
    <n v="33"/>
  </r>
  <r>
    <d v="2019-10-02T00:00:00"/>
    <s v="06-81-1703-00-00"/>
    <n v="19"/>
    <n v="11.04"/>
    <n v="11.04"/>
    <n v="19"/>
    <n v="1"/>
    <x v="1"/>
    <d v="2019-10-05T00:00:00"/>
    <s v="Saturday"/>
    <s v="Weekday"/>
    <n v="0"/>
    <n v="19"/>
  </r>
  <r>
    <d v="2019-10-03T00:00:00"/>
    <s v="06-81-1703-00-00"/>
    <n v="19"/>
    <n v="11.04"/>
    <n v="11.04"/>
    <n v="19"/>
    <n v="1"/>
    <x v="2"/>
    <d v="2019-10-06T00:00:00"/>
    <s v="Sunday"/>
    <s v="Weekday"/>
    <n v="1.9000000000000001"/>
    <n v="17.100000000000001"/>
  </r>
  <r>
    <d v="2019-10-04T00:00:00"/>
    <s v="06-81-1703-00-00"/>
    <n v="19"/>
    <n v="11.04"/>
    <n v="11.04"/>
    <n v="19"/>
    <n v="1"/>
    <x v="3"/>
    <d v="2019-10-07T00:00:00"/>
    <s v="Monday"/>
    <s v="Weekday"/>
    <n v="0"/>
    <n v="19"/>
  </r>
  <r>
    <d v="2019-10-05T00:00:00"/>
    <s v="06-81-1703-00-00"/>
    <n v="19"/>
    <n v="11.04"/>
    <n v="33.119999999999997"/>
    <n v="57"/>
    <n v="3"/>
    <x v="4"/>
    <d v="2019-10-08T00:00:00"/>
    <s v="Tuesday"/>
    <s v="Weekend"/>
    <n v="0"/>
    <n v="57"/>
  </r>
  <r>
    <d v="2019-10-06T00:00:00"/>
    <s v="06-81-1703-00-00"/>
    <n v="19"/>
    <n v="11.04"/>
    <n v="33.119999999999997"/>
    <n v="57"/>
    <n v="3"/>
    <x v="5"/>
    <d v="2019-10-09T00:00:00"/>
    <s v="Wednesday"/>
    <s v="Weekend"/>
    <n v="0"/>
    <n v="57"/>
  </r>
  <r>
    <d v="2019-10-07T00:00:00"/>
    <s v="06-81-1703-00-00"/>
    <n v="19"/>
    <n v="11.04"/>
    <n v="11.04"/>
    <n v="19"/>
    <n v="1"/>
    <x v="6"/>
    <d v="2019-10-10T00:00:00"/>
    <s v="Thursday"/>
    <s v="Weekend"/>
    <n v="0"/>
    <n v="19"/>
  </r>
  <r>
    <d v="2019-10-08T00:00:00"/>
    <s v="06-81-1703-00-00"/>
    <n v="19"/>
    <n v="11.04"/>
    <n v="11.04"/>
    <n v="19"/>
    <n v="1"/>
    <x v="0"/>
    <d v="2019-10-11T00:00:00"/>
    <s v="Friday"/>
    <s v="Weekday"/>
    <n v="0.95000000000000007"/>
    <n v="18.05"/>
  </r>
  <r>
    <d v="2019-10-11T00:00:00"/>
    <s v="06-81-1703-00-00"/>
    <n v="19"/>
    <n v="11.04"/>
    <n v="22.08"/>
    <n v="38"/>
    <n v="2"/>
    <x v="3"/>
    <d v="2019-10-14T00:00:00"/>
    <s v="Monday"/>
    <s v="Weekday"/>
    <n v="0"/>
    <n v="38"/>
  </r>
  <r>
    <d v="2019-10-12T00:00:00"/>
    <s v="06-81-1703-00-00"/>
    <n v="19"/>
    <n v="11.04"/>
    <n v="11.04"/>
    <n v="19"/>
    <n v="1"/>
    <x v="4"/>
    <d v="2019-10-15T00:00:00"/>
    <s v="Tuesday"/>
    <s v="Weekend"/>
    <n v="0"/>
    <n v="19"/>
  </r>
  <r>
    <d v="2019-10-13T00:00:00"/>
    <s v="06-81-1703-00-00"/>
    <n v="19"/>
    <n v="11.04"/>
    <n v="11.04"/>
    <n v="19"/>
    <n v="1"/>
    <x v="5"/>
    <d v="2019-10-16T00:00:00"/>
    <s v="Wednesday"/>
    <s v="Weekend"/>
    <n v="0"/>
    <n v="19"/>
  </r>
  <r>
    <d v="2019-10-14T00:00:00"/>
    <s v="06-81-1703-00-00"/>
    <n v="20.81"/>
    <n v="11.04"/>
    <n v="11.04"/>
    <n v="20.81"/>
    <n v="1"/>
    <x v="6"/>
    <d v="2019-10-17T00:00:00"/>
    <s v="Thursday"/>
    <s v="Weekend"/>
    <n v="0"/>
    <n v="20.81"/>
  </r>
  <r>
    <d v="2019-10-15T00:00:00"/>
    <s v="06-81-1703-00-00"/>
    <n v="19"/>
    <n v="11.04"/>
    <n v="11.04"/>
    <n v="19"/>
    <n v="1"/>
    <x v="0"/>
    <d v="2019-10-18T00:00:00"/>
    <s v="Friday"/>
    <s v="Weekday"/>
    <n v="0.95000000000000007"/>
    <n v="18.05"/>
  </r>
  <r>
    <d v="2019-10-04T00:00:00"/>
    <s v="07-81-0101-00"/>
    <n v="13"/>
    <n v="3.12"/>
    <n v="3.12"/>
    <n v="13"/>
    <n v="1"/>
    <x v="3"/>
    <d v="2019-10-07T00:00:00"/>
    <s v="Monday"/>
    <s v="Weekday"/>
    <n v="0"/>
    <n v="13"/>
  </r>
  <r>
    <d v="2019-10-05T00:00:00"/>
    <s v="07-81-0101-00"/>
    <n v="13"/>
    <n v="3.12"/>
    <n v="6.24"/>
    <n v="26"/>
    <n v="2"/>
    <x v="4"/>
    <d v="2019-10-08T00:00:00"/>
    <s v="Tuesday"/>
    <s v="Weekend"/>
    <n v="0"/>
    <n v="26"/>
  </r>
  <r>
    <d v="2019-10-08T00:00:00"/>
    <s v="07-81-0101-00"/>
    <n v="0"/>
    <n v="0"/>
    <n v="0"/>
    <n v="0"/>
    <n v="2"/>
    <x v="0"/>
    <d v="2019-10-11T00:00:00"/>
    <s v="Friday"/>
    <s v="Weekday"/>
    <n v="0"/>
    <n v="0"/>
  </r>
  <r>
    <d v="2019-10-08T00:00:00"/>
    <s v="07-81-0101-00"/>
    <n v="13"/>
    <n v="3.12"/>
    <n v="3.12"/>
    <n v="13"/>
    <n v="1"/>
    <x v="0"/>
    <d v="2019-10-11T00:00:00"/>
    <s v="Friday"/>
    <s v="Weekday"/>
    <n v="0.65"/>
    <n v="12.35"/>
  </r>
  <r>
    <d v="2019-10-10T00:00:00"/>
    <s v="07-81-0101-00"/>
    <n v="13"/>
    <n v="3.12"/>
    <n v="3.12"/>
    <n v="13"/>
    <n v="1"/>
    <x v="2"/>
    <d v="2019-10-13T00:00:00"/>
    <s v="Sunday"/>
    <s v="Weekday"/>
    <n v="1.3"/>
    <n v="11.7"/>
  </r>
  <r>
    <d v="2019-10-11T00:00:00"/>
    <s v="07-81-0101-00"/>
    <n v="5.2"/>
    <n v="3.12"/>
    <n v="18.72"/>
    <n v="31.2"/>
    <n v="6"/>
    <x v="3"/>
    <d v="2019-10-14T00:00:00"/>
    <s v="Monday"/>
    <s v="Weekday"/>
    <n v="0"/>
    <n v="31.2"/>
  </r>
  <r>
    <d v="2019-10-11T00:00:00"/>
    <s v="07-81-0101-00"/>
    <n v="13"/>
    <n v="3.12"/>
    <n v="3.12"/>
    <n v="13"/>
    <n v="1"/>
    <x v="3"/>
    <d v="2019-10-14T00:00:00"/>
    <s v="Monday"/>
    <s v="Weekday"/>
    <n v="0"/>
    <n v="13"/>
  </r>
  <r>
    <d v="2019-10-01T00:00:00"/>
    <s v="07-81-1601-00"/>
    <n v="16"/>
    <n v="3.75"/>
    <n v="18.75"/>
    <n v="80"/>
    <n v="5"/>
    <x v="0"/>
    <d v="2019-10-04T00:00:00"/>
    <s v="Friday"/>
    <s v="Weekday"/>
    <n v="4"/>
    <n v="76"/>
  </r>
  <r>
    <d v="2019-10-02T00:00:00"/>
    <s v="07-81-1601-00"/>
    <n v="16"/>
    <n v="3.75"/>
    <n v="22.5"/>
    <n v="96"/>
    <n v="6"/>
    <x v="1"/>
    <d v="2019-10-05T00:00:00"/>
    <s v="Saturday"/>
    <s v="Weekday"/>
    <n v="0"/>
    <n v="96"/>
  </r>
  <r>
    <d v="2019-10-03T00:00:00"/>
    <s v="07-81-1601-00"/>
    <n v="16"/>
    <n v="3.75"/>
    <n v="7.5"/>
    <n v="32"/>
    <n v="2"/>
    <x v="2"/>
    <d v="2019-10-06T00:00:00"/>
    <s v="Sunday"/>
    <s v="Weekday"/>
    <n v="3.2"/>
    <n v="28.8"/>
  </r>
  <r>
    <d v="2019-10-04T00:00:00"/>
    <s v="07-81-1601-00"/>
    <n v="16"/>
    <n v="3.75"/>
    <n v="7.5"/>
    <n v="32"/>
    <n v="2"/>
    <x v="3"/>
    <d v="2019-10-07T00:00:00"/>
    <s v="Monday"/>
    <s v="Weekday"/>
    <n v="0"/>
    <n v="32"/>
  </r>
  <r>
    <d v="2019-10-05T00:00:00"/>
    <s v="07-81-1601-00"/>
    <n v="16"/>
    <n v="3.75"/>
    <n v="15"/>
    <n v="64"/>
    <n v="4"/>
    <x v="4"/>
    <d v="2019-10-08T00:00:00"/>
    <s v="Tuesday"/>
    <s v="Weekend"/>
    <n v="0"/>
    <n v="64"/>
  </r>
  <r>
    <d v="2019-10-06T00:00:00"/>
    <s v="07-81-1601-00"/>
    <n v="16"/>
    <n v="3.75"/>
    <n v="26.25"/>
    <n v="112"/>
    <n v="7"/>
    <x v="5"/>
    <d v="2019-10-09T00:00:00"/>
    <s v="Wednesday"/>
    <s v="Weekend"/>
    <n v="0"/>
    <n v="112"/>
  </r>
  <r>
    <d v="2019-10-07T00:00:00"/>
    <s v="07-81-1601-00"/>
    <n v="16"/>
    <n v="3.75"/>
    <n v="11.25"/>
    <n v="48"/>
    <n v="3"/>
    <x v="6"/>
    <d v="2019-10-10T00:00:00"/>
    <s v="Thursday"/>
    <s v="Weekend"/>
    <n v="0"/>
    <n v="48"/>
  </r>
  <r>
    <d v="2019-10-08T00:00:00"/>
    <s v="07-81-1601-00"/>
    <n v="16"/>
    <n v="3.75"/>
    <n v="22.5"/>
    <n v="96"/>
    <n v="6"/>
    <x v="0"/>
    <d v="2019-10-11T00:00:00"/>
    <s v="Friday"/>
    <s v="Weekday"/>
    <n v="4.8000000000000007"/>
    <n v="91.2"/>
  </r>
  <r>
    <d v="2019-10-09T00:00:00"/>
    <s v="07-81-1601-00"/>
    <n v="16"/>
    <n v="3.75"/>
    <n v="3.75"/>
    <n v="16"/>
    <n v="1"/>
    <x v="1"/>
    <d v="2019-10-12T00:00:00"/>
    <s v="Saturday"/>
    <s v="Weekday"/>
    <n v="0"/>
    <n v="16"/>
  </r>
  <r>
    <d v="2019-10-10T00:00:00"/>
    <s v="07-81-1601-00"/>
    <n v="17.12"/>
    <n v="2.72"/>
    <n v="8.15"/>
    <n v="51.36"/>
    <n v="3"/>
    <x v="2"/>
    <d v="2019-10-13T00:00:00"/>
    <s v="Sunday"/>
    <s v="Weekday"/>
    <n v="5.1360000000000001"/>
    <n v="46.223999999999997"/>
  </r>
  <r>
    <d v="2019-10-11T00:00:00"/>
    <s v="07-81-1601-00"/>
    <n v="16"/>
    <n v="3.75"/>
    <n v="11.25"/>
    <n v="48"/>
    <n v="3"/>
    <x v="3"/>
    <d v="2019-10-14T00:00:00"/>
    <s v="Monday"/>
    <s v="Weekday"/>
    <n v="0"/>
    <n v="48"/>
  </r>
  <r>
    <d v="2019-10-12T00:00:00"/>
    <s v="07-81-1601-00"/>
    <n v="16"/>
    <n v="3.75"/>
    <n v="22.5"/>
    <n v="96"/>
    <n v="6"/>
    <x v="4"/>
    <d v="2019-10-15T00:00:00"/>
    <s v="Tuesday"/>
    <s v="Weekend"/>
    <n v="0"/>
    <n v="96"/>
  </r>
  <r>
    <d v="2019-10-13T00:00:00"/>
    <s v="07-81-1601-00"/>
    <n v="16"/>
    <n v="3.75"/>
    <n v="3.75"/>
    <n v="16"/>
    <n v="1"/>
    <x v="5"/>
    <d v="2019-10-16T00:00:00"/>
    <s v="Wednesday"/>
    <s v="Weekend"/>
    <n v="0"/>
    <n v="16"/>
  </r>
  <r>
    <d v="2019-10-14T00:00:00"/>
    <s v="07-81-1601-00"/>
    <n v="17.7"/>
    <n v="2.2000000000000002"/>
    <n v="2.2000000000000002"/>
    <n v="17.7"/>
    <n v="1"/>
    <x v="6"/>
    <d v="2019-10-17T00:00:00"/>
    <s v="Thursday"/>
    <s v="Weekend"/>
    <n v="0"/>
    <n v="17.7"/>
  </r>
  <r>
    <d v="2019-10-15T00:00:00"/>
    <s v="07-81-1601-00"/>
    <n v="17.7"/>
    <n v="2.2000000000000002"/>
    <n v="2.2000000000000002"/>
    <n v="17.7"/>
    <n v="1"/>
    <x v="0"/>
    <d v="2019-10-18T00:00:00"/>
    <s v="Friday"/>
    <s v="Weekday"/>
    <n v="0.88500000000000001"/>
    <n v="16.814999999999998"/>
  </r>
  <r>
    <d v="2019-10-01T00:00:00"/>
    <s v="08-28-0201-00-00"/>
    <n v="38"/>
    <n v="10.95"/>
    <n v="43.8"/>
    <n v="152"/>
    <n v="4"/>
    <x v="0"/>
    <d v="2019-10-04T00:00:00"/>
    <s v="Friday"/>
    <s v="Weekday"/>
    <n v="7.6000000000000005"/>
    <n v="144.4"/>
  </r>
  <r>
    <d v="2019-10-02T00:00:00"/>
    <s v="08-28-0201-00-00"/>
    <n v="38"/>
    <n v="10.95"/>
    <n v="43.8"/>
    <n v="152"/>
    <n v="4"/>
    <x v="1"/>
    <d v="2019-10-05T00:00:00"/>
    <s v="Saturday"/>
    <s v="Weekday"/>
    <n v="0"/>
    <n v="152"/>
  </r>
  <r>
    <d v="2019-10-03T00:00:00"/>
    <s v="08-28-0201-00-00"/>
    <n v="38.369999999999997"/>
    <n v="10.95"/>
    <n v="98.55"/>
    <n v="345.37"/>
    <n v="9"/>
    <x v="2"/>
    <d v="2019-10-06T00:00:00"/>
    <s v="Sunday"/>
    <s v="Weekday"/>
    <n v="34.536999999999999"/>
    <n v="310.83300000000003"/>
  </r>
  <r>
    <d v="2019-10-04T00:00:00"/>
    <s v="08-28-0201-00-00"/>
    <n v="38"/>
    <n v="10.95"/>
    <n v="54.75"/>
    <n v="190"/>
    <n v="5"/>
    <x v="3"/>
    <d v="2019-10-07T00:00:00"/>
    <s v="Monday"/>
    <s v="Weekday"/>
    <n v="0"/>
    <n v="190"/>
  </r>
  <r>
    <d v="2019-10-05T00:00:00"/>
    <s v="08-28-0201-00-00"/>
    <n v="38.770000000000003"/>
    <n v="10.95"/>
    <n v="98.55"/>
    <n v="348.92"/>
    <n v="9"/>
    <x v="4"/>
    <d v="2019-10-08T00:00:00"/>
    <s v="Tuesday"/>
    <s v="Weekend"/>
    <n v="0"/>
    <n v="348.92"/>
  </r>
  <r>
    <d v="2019-10-06T00:00:00"/>
    <s v="08-28-0201-00-00"/>
    <n v="38.49"/>
    <n v="10.95"/>
    <n v="76.650000000000006"/>
    <n v="269.45999999999998"/>
    <n v="7"/>
    <x v="5"/>
    <d v="2019-10-09T00:00:00"/>
    <s v="Wednesday"/>
    <s v="Weekend"/>
    <n v="0"/>
    <n v="269.45999999999998"/>
  </r>
  <r>
    <d v="2019-10-07T00:00:00"/>
    <s v="08-28-0201-00-00"/>
    <n v="38"/>
    <n v="10.95"/>
    <n v="65.7"/>
    <n v="228"/>
    <n v="6"/>
    <x v="6"/>
    <d v="2019-10-10T00:00:00"/>
    <s v="Thursday"/>
    <s v="Weekend"/>
    <n v="0"/>
    <n v="228"/>
  </r>
  <r>
    <d v="2019-10-08T00:00:00"/>
    <s v="08-28-0201-00-00"/>
    <n v="38"/>
    <n v="10.95"/>
    <n v="76.650000000000006"/>
    <n v="266"/>
    <n v="7"/>
    <x v="0"/>
    <d v="2019-10-11T00:00:00"/>
    <s v="Friday"/>
    <s v="Weekday"/>
    <n v="13.3"/>
    <n v="252.7"/>
  </r>
  <r>
    <d v="2019-10-09T00:00:00"/>
    <s v="08-28-0201-00-00"/>
    <n v="38.57"/>
    <n v="10.95"/>
    <n v="65.7"/>
    <n v="231.44"/>
    <n v="6"/>
    <x v="1"/>
    <d v="2019-10-12T00:00:00"/>
    <s v="Saturday"/>
    <s v="Weekday"/>
    <n v="0"/>
    <n v="231.44"/>
  </r>
  <r>
    <d v="2019-10-10T00:00:00"/>
    <s v="08-28-0201-00-00"/>
    <n v="38.520000000000003"/>
    <n v="10.95"/>
    <n v="76.650000000000006"/>
    <n v="269.64"/>
    <n v="7"/>
    <x v="2"/>
    <d v="2019-10-13T00:00:00"/>
    <s v="Sunday"/>
    <s v="Weekday"/>
    <n v="26.963999999999999"/>
    <n v="242.67599999999999"/>
  </r>
  <r>
    <d v="2019-10-11T00:00:00"/>
    <s v="08-28-0201-00-00"/>
    <n v="38"/>
    <n v="10.95"/>
    <n v="76.650000000000006"/>
    <n v="266"/>
    <n v="7"/>
    <x v="3"/>
    <d v="2019-10-14T00:00:00"/>
    <s v="Monday"/>
    <s v="Weekday"/>
    <n v="0"/>
    <n v="266"/>
  </r>
  <r>
    <d v="2019-10-12T00:00:00"/>
    <s v="08-28-0201-00-00"/>
    <n v="38"/>
    <n v="10.95"/>
    <n v="65.7"/>
    <n v="228"/>
    <n v="6"/>
    <x v="4"/>
    <d v="2019-10-15T00:00:00"/>
    <s v="Tuesday"/>
    <s v="Weekend"/>
    <n v="0"/>
    <n v="228"/>
  </r>
  <r>
    <d v="2019-10-13T00:00:00"/>
    <s v="08-28-0201-00-00"/>
    <n v="38.729999999999997"/>
    <n v="10.95"/>
    <n v="54.75"/>
    <n v="193.66"/>
    <n v="5"/>
    <x v="5"/>
    <d v="2019-10-16T00:00:00"/>
    <s v="Wednesday"/>
    <s v="Weekend"/>
    <n v="0"/>
    <n v="193.66"/>
  </r>
  <r>
    <d v="2019-10-14T00:00:00"/>
    <s v="08-28-0201-00-00"/>
    <n v="38.909999999999997"/>
    <n v="10.95"/>
    <n v="87.6"/>
    <n v="311.24"/>
    <n v="8"/>
    <x v="6"/>
    <d v="2019-10-17T00:00:00"/>
    <s v="Thursday"/>
    <s v="Weekend"/>
    <n v="0"/>
    <n v="311.24"/>
  </r>
  <r>
    <d v="2019-10-15T00:00:00"/>
    <s v="08-28-0201-00-00"/>
    <n v="38.46"/>
    <n v="10.95"/>
    <n v="87.6"/>
    <n v="307.67"/>
    <n v="8"/>
    <x v="0"/>
    <d v="2019-10-18T00:00:00"/>
    <s v="Friday"/>
    <s v="Weekday"/>
    <n v="15.383500000000002"/>
    <n v="292.28649999999999"/>
  </r>
  <r>
    <d v="2019-10-03T00:00:00"/>
    <s v="08-31-0201-00-00"/>
    <n v="17"/>
    <n v="6.75"/>
    <n v="6.75"/>
    <n v="17"/>
    <n v="1"/>
    <x v="2"/>
    <d v="2019-10-06T00:00:00"/>
    <s v="Sunday"/>
    <s v="Weekday"/>
    <n v="1.7000000000000002"/>
    <n v="15.3"/>
  </r>
  <r>
    <d v="2019-10-04T00:00:00"/>
    <s v="08-31-0201-00-00"/>
    <n v="17"/>
    <n v="6.75"/>
    <n v="6.75"/>
    <n v="17"/>
    <n v="1"/>
    <x v="3"/>
    <d v="2019-10-07T00:00:00"/>
    <s v="Monday"/>
    <s v="Weekday"/>
    <n v="0"/>
    <n v="17"/>
  </r>
  <r>
    <d v="2019-10-05T00:00:00"/>
    <s v="08-31-0201-00-00"/>
    <n v="17"/>
    <n v="6.75"/>
    <n v="27"/>
    <n v="68"/>
    <n v="4"/>
    <x v="4"/>
    <d v="2019-10-08T00:00:00"/>
    <s v="Tuesday"/>
    <s v="Weekend"/>
    <n v="0"/>
    <n v="68"/>
  </r>
  <r>
    <d v="2019-10-06T00:00:00"/>
    <s v="08-31-0201-00-00"/>
    <n v="17"/>
    <n v="6.75"/>
    <n v="20.25"/>
    <n v="51"/>
    <n v="3"/>
    <x v="5"/>
    <d v="2019-10-09T00:00:00"/>
    <s v="Wednesday"/>
    <s v="Weekend"/>
    <n v="0"/>
    <n v="51"/>
  </r>
  <r>
    <d v="2019-10-07T00:00:00"/>
    <s v="08-31-0201-00-00"/>
    <n v="17"/>
    <n v="6.75"/>
    <n v="6.75"/>
    <n v="17"/>
    <n v="1"/>
    <x v="6"/>
    <d v="2019-10-10T00:00:00"/>
    <s v="Thursday"/>
    <s v="Weekend"/>
    <n v="0"/>
    <n v="17"/>
  </r>
  <r>
    <d v="2019-10-08T00:00:00"/>
    <s v="08-31-0201-00-00"/>
    <n v="17"/>
    <n v="6.75"/>
    <n v="13.5"/>
    <n v="34"/>
    <n v="2"/>
    <x v="0"/>
    <d v="2019-10-11T00:00:00"/>
    <s v="Friday"/>
    <s v="Weekday"/>
    <n v="1.7000000000000002"/>
    <n v="32.299999999999997"/>
  </r>
  <r>
    <d v="2019-10-09T00:00:00"/>
    <s v="08-31-0201-00-00"/>
    <n v="1.7"/>
    <n v="6.75"/>
    <n v="6.75"/>
    <n v="1.7"/>
    <n v="1"/>
    <x v="1"/>
    <d v="2019-10-12T00:00:00"/>
    <s v="Saturday"/>
    <s v="Weekday"/>
    <n v="0"/>
    <n v="1.7"/>
  </r>
  <r>
    <d v="2019-10-10T00:00:00"/>
    <s v="08-31-0201-00-00"/>
    <n v="17"/>
    <n v="6.75"/>
    <n v="6.75"/>
    <n v="17"/>
    <n v="1"/>
    <x v="2"/>
    <d v="2019-10-13T00:00:00"/>
    <s v="Sunday"/>
    <s v="Weekday"/>
    <n v="1.7000000000000002"/>
    <n v="15.3"/>
  </r>
  <r>
    <d v="2019-10-11T00:00:00"/>
    <s v="08-31-0201-00-00"/>
    <n v="17.559999999999999"/>
    <n v="6.75"/>
    <n v="33.75"/>
    <n v="87.82"/>
    <n v="5"/>
    <x v="3"/>
    <d v="2019-10-14T00:00:00"/>
    <s v="Monday"/>
    <s v="Weekday"/>
    <n v="0"/>
    <n v="87.82"/>
  </r>
  <r>
    <d v="2019-10-12T00:00:00"/>
    <s v="08-31-0201-00-00"/>
    <n v="18.399999999999999"/>
    <n v="6.75"/>
    <n v="13.5"/>
    <n v="36.79"/>
    <n v="2"/>
    <x v="4"/>
    <d v="2019-10-15T00:00:00"/>
    <s v="Tuesday"/>
    <s v="Weekend"/>
    <n v="0"/>
    <n v="36.79"/>
  </r>
  <r>
    <d v="2019-10-13T00:00:00"/>
    <s v="08-31-0201-00-00"/>
    <n v="17"/>
    <n v="6.75"/>
    <n v="13.5"/>
    <n v="34"/>
    <n v="2"/>
    <x v="5"/>
    <d v="2019-10-16T00:00:00"/>
    <s v="Wednesday"/>
    <s v="Weekend"/>
    <n v="0"/>
    <n v="34"/>
  </r>
  <r>
    <d v="2019-10-14T00:00:00"/>
    <s v="08-31-0201-00-00"/>
    <n v="1.7"/>
    <n v="6.75"/>
    <n v="6.75"/>
    <n v="1.7"/>
    <n v="1"/>
    <x v="6"/>
    <d v="2019-10-17T00:00:00"/>
    <s v="Thursday"/>
    <s v="Weekend"/>
    <n v="0"/>
    <n v="1.7"/>
  </r>
  <r>
    <d v="2019-10-15T00:00:00"/>
    <s v="08-31-0201-00-00"/>
    <n v="19.78"/>
    <n v="6.75"/>
    <n v="6.75"/>
    <n v="19.78"/>
    <n v="1"/>
    <x v="0"/>
    <d v="2019-10-18T00:00:00"/>
    <s v="Friday"/>
    <s v="Weekday"/>
    <n v="0.9890000000000001"/>
    <n v="18.791"/>
  </r>
  <r>
    <d v="2019-10-01T00:00:00"/>
    <s v="08-31-0202-00-00"/>
    <n v="12"/>
    <n v="2.37"/>
    <n v="4.74"/>
    <n v="24"/>
    <n v="2"/>
    <x v="0"/>
    <d v="2019-10-04T00:00:00"/>
    <s v="Friday"/>
    <s v="Weekday"/>
    <n v="1.2000000000000002"/>
    <n v="22.8"/>
  </r>
  <r>
    <d v="2019-10-03T00:00:00"/>
    <s v="08-31-0202-00-00"/>
    <n v="12.21"/>
    <n v="2.37"/>
    <n v="4.74"/>
    <n v="24.41"/>
    <n v="2"/>
    <x v="2"/>
    <d v="2019-10-06T00:00:00"/>
    <s v="Sunday"/>
    <s v="Weekday"/>
    <n v="2.4410000000000003"/>
    <n v="21.969000000000001"/>
  </r>
  <r>
    <d v="2019-10-05T00:00:00"/>
    <s v="08-31-0202-00-00"/>
    <n v="12"/>
    <n v="2.37"/>
    <n v="16.59"/>
    <n v="84"/>
    <n v="7"/>
    <x v="4"/>
    <d v="2019-10-08T00:00:00"/>
    <s v="Tuesday"/>
    <s v="Weekend"/>
    <n v="0"/>
    <n v="84"/>
  </r>
  <r>
    <d v="2019-10-06T00:00:00"/>
    <s v="08-31-0202-00-00"/>
    <n v="12"/>
    <n v="2.37"/>
    <n v="2.37"/>
    <n v="12"/>
    <n v="1"/>
    <x v="5"/>
    <d v="2019-10-09T00:00:00"/>
    <s v="Wednesday"/>
    <s v="Weekend"/>
    <n v="0"/>
    <n v="12"/>
  </r>
  <r>
    <d v="2019-10-07T00:00:00"/>
    <s v="08-31-0202-00-00"/>
    <n v="8"/>
    <n v="2.37"/>
    <n v="7.11"/>
    <n v="24"/>
    <n v="3"/>
    <x v="6"/>
    <d v="2019-10-10T00:00:00"/>
    <s v="Thursday"/>
    <s v="Weekend"/>
    <n v="0"/>
    <n v="24"/>
  </r>
  <r>
    <d v="2019-10-08T00:00:00"/>
    <s v="08-31-0202-00-00"/>
    <n v="0"/>
    <n v="2.37"/>
    <n v="2.37"/>
    <n v="0"/>
    <n v="1"/>
    <x v="0"/>
    <d v="2019-10-11T00:00:00"/>
    <s v="Friday"/>
    <s v="Weekday"/>
    <n v="0"/>
    <n v="0"/>
  </r>
  <r>
    <d v="2019-10-09T00:00:00"/>
    <s v="08-31-0202-00-00"/>
    <n v="6"/>
    <n v="2.37"/>
    <n v="4.74"/>
    <n v="12"/>
    <n v="2"/>
    <x v="1"/>
    <d v="2019-10-12T00:00:00"/>
    <s v="Saturday"/>
    <s v="Weekday"/>
    <n v="0"/>
    <n v="12"/>
  </r>
  <r>
    <d v="2019-10-10T00:00:00"/>
    <s v="08-31-0202-00-00"/>
    <n v="0"/>
    <n v="2.37"/>
    <n v="2.37"/>
    <n v="0"/>
    <n v="1"/>
    <x v="2"/>
    <d v="2019-10-13T00:00:00"/>
    <s v="Sunday"/>
    <s v="Weekday"/>
    <n v="0"/>
    <n v="0"/>
  </r>
  <r>
    <d v="2019-10-11T00:00:00"/>
    <s v="08-31-0202-00-00"/>
    <n v="6"/>
    <n v="2.37"/>
    <n v="4.74"/>
    <n v="12"/>
    <n v="2"/>
    <x v="3"/>
    <d v="2019-10-14T00:00:00"/>
    <s v="Monday"/>
    <s v="Weekday"/>
    <n v="0"/>
    <n v="12"/>
  </r>
  <r>
    <d v="2019-10-12T00:00:00"/>
    <s v="08-31-0202-00-00"/>
    <n v="12.13"/>
    <n v="2.37"/>
    <n v="9.48"/>
    <n v="48.5"/>
    <n v="4"/>
    <x v="4"/>
    <d v="2019-10-15T00:00:00"/>
    <s v="Tuesday"/>
    <s v="Weekend"/>
    <n v="0"/>
    <n v="48.5"/>
  </r>
  <r>
    <d v="2019-10-13T00:00:00"/>
    <s v="08-31-0202-00-00"/>
    <n v="12"/>
    <n v="2.37"/>
    <n v="2.37"/>
    <n v="12"/>
    <n v="1"/>
    <x v="5"/>
    <d v="2019-10-16T00:00:00"/>
    <s v="Wednesday"/>
    <s v="Weekend"/>
    <n v="0"/>
    <n v="12"/>
  </r>
  <r>
    <d v="2019-10-14T00:00:00"/>
    <s v="08-31-0202-00-00"/>
    <n v="12"/>
    <n v="2.37"/>
    <n v="2.37"/>
    <n v="12"/>
    <n v="1"/>
    <x v="6"/>
    <d v="2019-10-17T00:00:00"/>
    <s v="Thursday"/>
    <s v="Weekend"/>
    <n v="0"/>
    <n v="12"/>
  </r>
  <r>
    <d v="2019-10-15T00:00:00"/>
    <s v="08-31-0202-00-00"/>
    <n v="9.6"/>
    <n v="2.37"/>
    <n v="11.85"/>
    <n v="48"/>
    <n v="5"/>
    <x v="0"/>
    <d v="2019-10-18T00:00:00"/>
    <s v="Friday"/>
    <s v="Weekday"/>
    <n v="2.4000000000000004"/>
    <n v="45.6"/>
  </r>
  <r>
    <d v="2019-10-02T00:00:00"/>
    <s v="08-31-0203-00-00"/>
    <n v="20"/>
    <n v="6"/>
    <n v="48"/>
    <n v="160"/>
    <n v="8"/>
    <x v="1"/>
    <d v="2019-10-05T00:00:00"/>
    <s v="Saturday"/>
    <s v="Weekday"/>
    <n v="0"/>
    <n v="160"/>
  </r>
  <r>
    <d v="2019-10-03T00:00:00"/>
    <s v="08-31-0203-00-00"/>
    <n v="20"/>
    <n v="6"/>
    <n v="12"/>
    <n v="40"/>
    <n v="2"/>
    <x v="2"/>
    <d v="2019-10-06T00:00:00"/>
    <s v="Sunday"/>
    <s v="Weekday"/>
    <n v="4"/>
    <n v="36"/>
  </r>
  <r>
    <d v="2019-10-04T00:00:00"/>
    <s v="08-31-0203-00-00"/>
    <n v="17.14"/>
    <n v="6"/>
    <n v="42"/>
    <n v="120"/>
    <n v="7"/>
    <x v="3"/>
    <d v="2019-10-07T00:00:00"/>
    <s v="Monday"/>
    <s v="Weekday"/>
    <n v="0"/>
    <n v="120"/>
  </r>
  <r>
    <d v="2019-10-05T00:00:00"/>
    <s v="08-31-0203-00-00"/>
    <n v="20"/>
    <n v="6"/>
    <n v="6"/>
    <n v="20"/>
    <n v="1"/>
    <x v="4"/>
    <d v="2019-10-08T00:00:00"/>
    <s v="Tuesday"/>
    <s v="Weekend"/>
    <n v="0"/>
    <n v="20"/>
  </r>
  <r>
    <d v="2019-10-06T00:00:00"/>
    <s v="08-31-0203-00-00"/>
    <n v="20"/>
    <n v="6"/>
    <n v="12"/>
    <n v="40"/>
    <n v="2"/>
    <x v="5"/>
    <d v="2019-10-09T00:00:00"/>
    <s v="Wednesday"/>
    <s v="Weekend"/>
    <n v="0"/>
    <n v="40"/>
  </r>
  <r>
    <d v="2019-10-07T00:00:00"/>
    <s v="08-31-0203-00-00"/>
    <n v="20"/>
    <n v="6"/>
    <n v="12"/>
    <n v="40"/>
    <n v="2"/>
    <x v="6"/>
    <d v="2019-10-10T00:00:00"/>
    <s v="Thursday"/>
    <s v="Weekend"/>
    <n v="0"/>
    <n v="40"/>
  </r>
  <r>
    <d v="2019-10-08T00:00:00"/>
    <s v="08-31-0203-00-00"/>
    <n v="20"/>
    <n v="6"/>
    <n v="24"/>
    <n v="80"/>
    <n v="4"/>
    <x v="0"/>
    <d v="2019-10-11T00:00:00"/>
    <s v="Friday"/>
    <s v="Weekday"/>
    <n v="4"/>
    <n v="76"/>
  </r>
  <r>
    <d v="2019-10-09T00:00:00"/>
    <s v="08-31-0203-00-00"/>
    <n v="20"/>
    <n v="6"/>
    <n v="24"/>
    <n v="80"/>
    <n v="4"/>
    <x v="1"/>
    <d v="2019-10-12T00:00:00"/>
    <s v="Saturday"/>
    <s v="Weekday"/>
    <n v="0"/>
    <n v="80"/>
  </r>
  <r>
    <d v="2019-10-10T00:00:00"/>
    <s v="08-31-0203-00-00"/>
    <n v="20"/>
    <n v="6"/>
    <n v="12"/>
    <n v="40"/>
    <n v="2"/>
    <x v="2"/>
    <d v="2019-10-13T00:00:00"/>
    <s v="Sunday"/>
    <s v="Weekday"/>
    <n v="4"/>
    <n v="36"/>
  </r>
  <r>
    <d v="2019-10-11T00:00:00"/>
    <s v="08-31-0203-00-00"/>
    <n v="20"/>
    <n v="6"/>
    <n v="36"/>
    <n v="120"/>
    <n v="6"/>
    <x v="3"/>
    <d v="2019-10-14T00:00:00"/>
    <s v="Monday"/>
    <s v="Weekday"/>
    <n v="0"/>
    <n v="120"/>
  </r>
  <r>
    <d v="2019-10-12T00:00:00"/>
    <s v="08-31-0203-00-00"/>
    <n v="20"/>
    <n v="6"/>
    <n v="18"/>
    <n v="60"/>
    <n v="3"/>
    <x v="4"/>
    <d v="2019-10-15T00:00:00"/>
    <s v="Tuesday"/>
    <s v="Weekend"/>
    <n v="0"/>
    <n v="60"/>
  </r>
  <r>
    <d v="2019-10-13T00:00:00"/>
    <s v="08-31-0203-00-00"/>
    <n v="20"/>
    <n v="6"/>
    <n v="12"/>
    <n v="40"/>
    <n v="2"/>
    <x v="5"/>
    <d v="2019-10-16T00:00:00"/>
    <s v="Wednesday"/>
    <s v="Weekend"/>
    <n v="0"/>
    <n v="40"/>
  </r>
  <r>
    <d v="2019-10-14T00:00:00"/>
    <s v="08-31-0203-00-00"/>
    <n v="20"/>
    <n v="6"/>
    <n v="6"/>
    <n v="20"/>
    <n v="1"/>
    <x v="6"/>
    <d v="2019-10-17T00:00:00"/>
    <s v="Thursday"/>
    <s v="Weekend"/>
    <n v="0"/>
    <n v="20"/>
  </r>
  <r>
    <d v="2019-10-15T00:00:00"/>
    <s v="08-31-0203-00-00"/>
    <n v="20"/>
    <n v="6"/>
    <n v="12"/>
    <n v="40"/>
    <n v="2"/>
    <x v="0"/>
    <d v="2019-10-18T00:00:00"/>
    <s v="Friday"/>
    <s v="Weekday"/>
    <n v="2"/>
    <n v="38"/>
  </r>
  <r>
    <d v="2019-10-02T00:00:00"/>
    <s v="08-34-0201-00-00"/>
    <n v="20"/>
    <n v="7.44"/>
    <n v="7.44"/>
    <n v="20"/>
    <n v="1"/>
    <x v="1"/>
    <d v="2019-10-05T00:00:00"/>
    <s v="Saturday"/>
    <s v="Weekday"/>
    <n v="0"/>
    <n v="20"/>
  </r>
  <r>
    <d v="2019-10-03T00:00:00"/>
    <s v="08-34-0201-00-00"/>
    <n v="20"/>
    <n v="7.44"/>
    <n v="29.76"/>
    <n v="80"/>
    <n v="4"/>
    <x v="2"/>
    <d v="2019-10-06T00:00:00"/>
    <s v="Sunday"/>
    <s v="Weekday"/>
    <n v="8"/>
    <n v="72"/>
  </r>
  <r>
    <d v="2019-10-04T00:00:00"/>
    <s v="08-34-0201-00-00"/>
    <n v="20"/>
    <n v="7.44"/>
    <n v="29.76"/>
    <n v="80"/>
    <n v="4"/>
    <x v="3"/>
    <d v="2019-10-07T00:00:00"/>
    <s v="Monday"/>
    <s v="Weekday"/>
    <n v="0"/>
    <n v="80"/>
  </r>
  <r>
    <d v="2019-10-05T00:00:00"/>
    <s v="08-34-0201-00-00"/>
    <n v="21.4"/>
    <n v="7.44"/>
    <n v="14.88"/>
    <n v="42.8"/>
    <n v="2"/>
    <x v="4"/>
    <d v="2019-10-08T00:00:00"/>
    <s v="Tuesday"/>
    <s v="Weekend"/>
    <n v="0"/>
    <n v="42.8"/>
  </r>
  <r>
    <d v="2019-10-06T00:00:00"/>
    <s v="08-34-0201-00-00"/>
    <n v="20"/>
    <n v="7.44"/>
    <n v="14.88"/>
    <n v="40"/>
    <n v="2"/>
    <x v="5"/>
    <d v="2019-10-09T00:00:00"/>
    <s v="Wednesday"/>
    <s v="Weekend"/>
    <n v="0"/>
    <n v="40"/>
  </r>
  <r>
    <d v="2019-10-07T00:00:00"/>
    <s v="08-34-0201-00-00"/>
    <n v="22.78"/>
    <n v="7.44"/>
    <n v="7.44"/>
    <n v="22.78"/>
    <n v="1"/>
    <x v="6"/>
    <d v="2019-10-10T00:00:00"/>
    <s v="Thursday"/>
    <s v="Weekend"/>
    <n v="0"/>
    <n v="22.78"/>
  </r>
  <r>
    <d v="2019-10-08T00:00:00"/>
    <s v="08-34-0201-00-00"/>
    <n v="20"/>
    <n v="7.44"/>
    <n v="7.44"/>
    <n v="20"/>
    <n v="1"/>
    <x v="0"/>
    <d v="2019-10-11T00:00:00"/>
    <s v="Friday"/>
    <s v="Weekday"/>
    <n v="1"/>
    <n v="19"/>
  </r>
  <r>
    <d v="2019-10-09T00:00:00"/>
    <s v="08-34-0201-00-00"/>
    <n v="20"/>
    <n v="7.44"/>
    <n v="7.44"/>
    <n v="20"/>
    <n v="1"/>
    <x v="1"/>
    <d v="2019-10-12T00:00:00"/>
    <s v="Saturday"/>
    <s v="Weekday"/>
    <n v="0"/>
    <n v="20"/>
  </r>
  <r>
    <d v="2019-10-10T00:00:00"/>
    <s v="08-34-0201-00-00"/>
    <n v="20"/>
    <n v="7.44"/>
    <n v="7.44"/>
    <n v="20"/>
    <n v="1"/>
    <x v="2"/>
    <d v="2019-10-13T00:00:00"/>
    <s v="Sunday"/>
    <s v="Weekday"/>
    <n v="2"/>
    <n v="18"/>
  </r>
  <r>
    <d v="2019-10-12T00:00:00"/>
    <s v="08-34-0201-00-00"/>
    <n v="20"/>
    <n v="7.44"/>
    <n v="14.88"/>
    <n v="40"/>
    <n v="2"/>
    <x v="4"/>
    <d v="2019-10-15T00:00:00"/>
    <s v="Tuesday"/>
    <s v="Weekend"/>
    <n v="0"/>
    <n v="40"/>
  </r>
  <r>
    <d v="2019-10-13T00:00:00"/>
    <s v="08-34-0201-00-00"/>
    <n v="20.97"/>
    <n v="7.44"/>
    <n v="22.32"/>
    <n v="62.91"/>
    <n v="3"/>
    <x v="5"/>
    <d v="2019-10-16T00:00:00"/>
    <s v="Wednesday"/>
    <s v="Weekend"/>
    <n v="0"/>
    <n v="62.91"/>
  </r>
  <r>
    <d v="2019-10-14T00:00:00"/>
    <s v="08-34-0201-00-00"/>
    <n v="20"/>
    <n v="7.44"/>
    <n v="7.44"/>
    <n v="20"/>
    <n v="1"/>
    <x v="6"/>
    <d v="2019-10-17T00:00:00"/>
    <s v="Thursday"/>
    <s v="Weekend"/>
    <n v="0"/>
    <n v="20"/>
  </r>
  <r>
    <d v="2019-10-15T00:00:00"/>
    <s v="08-34-0201-00-00"/>
    <n v="20"/>
    <n v="7.44"/>
    <n v="14.88"/>
    <n v="40"/>
    <n v="2"/>
    <x v="0"/>
    <d v="2019-10-18T00:00:00"/>
    <s v="Friday"/>
    <s v="Weekday"/>
    <n v="2"/>
    <n v="38"/>
  </r>
  <r>
    <d v="2019-10-02T00:00:00"/>
    <s v="08-34-0203-00-00"/>
    <n v="20"/>
    <n v="6.16"/>
    <n v="6.16"/>
    <n v="20"/>
    <n v="1"/>
    <x v="1"/>
    <d v="2019-10-05T00:00:00"/>
    <s v="Saturday"/>
    <s v="Weekday"/>
    <n v="0"/>
    <n v="20"/>
  </r>
  <r>
    <d v="2019-10-04T00:00:00"/>
    <s v="08-34-0203-00-00"/>
    <n v="20"/>
    <n v="6.16"/>
    <n v="6.16"/>
    <n v="20"/>
    <n v="1"/>
    <x v="3"/>
    <d v="2019-10-07T00:00:00"/>
    <s v="Monday"/>
    <s v="Weekday"/>
    <n v="0"/>
    <n v="20"/>
  </r>
  <r>
    <d v="2019-10-13T00:00:00"/>
    <s v="08-34-0203-00-00"/>
    <n v="20"/>
    <n v="6.16"/>
    <n v="6.16"/>
    <n v="20"/>
    <n v="1"/>
    <x v="5"/>
    <d v="2019-10-16T00:00:00"/>
    <s v="Wednesday"/>
    <s v="Weekend"/>
    <n v="0"/>
    <n v="20"/>
  </r>
  <r>
    <d v="2019-10-02T00:00:00"/>
    <s v="08-34-0204-00-00"/>
    <n v="36"/>
    <n v="16.579999999999998"/>
    <n v="16.579999999999998"/>
    <n v="36"/>
    <n v="1"/>
    <x v="1"/>
    <d v="2019-10-05T00:00:00"/>
    <s v="Saturday"/>
    <s v="Weekday"/>
    <n v="0"/>
    <n v="36"/>
  </r>
  <r>
    <d v="2019-10-08T00:00:00"/>
    <s v="08-34-0204-00-00"/>
    <n v="36"/>
    <n v="16.579999999999998"/>
    <n v="33.159999999999997"/>
    <n v="72"/>
    <n v="2"/>
    <x v="0"/>
    <d v="2019-10-11T00:00:00"/>
    <s v="Friday"/>
    <s v="Weekday"/>
    <n v="3.6"/>
    <n v="68.400000000000006"/>
  </r>
  <r>
    <d v="2019-10-01T00:00:00"/>
    <s v="08-34-0205-00-00"/>
    <n v="58"/>
    <n v="16.579999999999998"/>
    <n v="16.579999999999998"/>
    <n v="58"/>
    <n v="1"/>
    <x v="0"/>
    <d v="2019-10-04T00:00:00"/>
    <s v="Friday"/>
    <s v="Weekday"/>
    <n v="2.9000000000000004"/>
    <n v="55.1"/>
  </r>
  <r>
    <d v="2019-10-06T00:00:00"/>
    <s v="08-34-0205-00-00"/>
    <n v="58"/>
    <n v="16.579999999999998"/>
    <n v="16.579999999999998"/>
    <n v="58"/>
    <n v="1"/>
    <x v="5"/>
    <d v="2019-10-09T00:00:00"/>
    <s v="Wednesday"/>
    <s v="Weekend"/>
    <n v="0"/>
    <n v="58"/>
  </r>
  <r>
    <d v="2019-10-07T00:00:00"/>
    <s v="08-34-0205-00-00"/>
    <n v="58"/>
    <n v="16.579999999999998"/>
    <n v="33.159999999999997"/>
    <n v="116"/>
    <n v="2"/>
    <x v="6"/>
    <d v="2019-10-10T00:00:00"/>
    <s v="Thursday"/>
    <s v="Weekend"/>
    <n v="0"/>
    <n v="116"/>
  </r>
  <r>
    <d v="2019-10-11T00:00:00"/>
    <s v="08-34-0205-00-00"/>
    <n v="58"/>
    <n v="16.579999999999998"/>
    <n v="16.579999999999998"/>
    <n v="58"/>
    <n v="1"/>
    <x v="3"/>
    <d v="2019-10-14T00:00:00"/>
    <s v="Monday"/>
    <s v="Weekday"/>
    <n v="0"/>
    <n v="58"/>
  </r>
  <r>
    <d v="2019-10-08T00:00:00"/>
    <s v="08-34-0206-01-00"/>
    <n v="115"/>
    <n v="42.08"/>
    <n v="42.08"/>
    <n v="115"/>
    <n v="1"/>
    <x v="0"/>
    <d v="2019-10-11T00:00:00"/>
    <s v="Friday"/>
    <s v="Weekday"/>
    <n v="5.75"/>
    <n v="109.25"/>
  </r>
  <r>
    <d v="2019-10-09T00:00:00"/>
    <s v="08-34-0206-01-00"/>
    <n v="0"/>
    <n v="42.08"/>
    <n v="42.08"/>
    <n v="0"/>
    <n v="1"/>
    <x v="1"/>
    <d v="2019-10-12T00:00:00"/>
    <s v="Saturday"/>
    <s v="Weekday"/>
    <n v="0"/>
    <n v="0"/>
  </r>
  <r>
    <d v="2019-10-11T00:00:00"/>
    <s v="08-34-0206-01-00"/>
    <n v="115"/>
    <n v="42.08"/>
    <n v="42.08"/>
    <n v="115"/>
    <n v="1"/>
    <x v="3"/>
    <d v="2019-10-14T00:00:00"/>
    <s v="Monday"/>
    <s v="Weekday"/>
    <n v="0"/>
    <n v="115"/>
  </r>
  <r>
    <d v="2019-10-12T00:00:00"/>
    <s v="08-34-0206-01-00"/>
    <n v="115"/>
    <n v="42.08"/>
    <n v="42.08"/>
    <n v="115"/>
    <n v="1"/>
    <x v="4"/>
    <d v="2019-10-15T00:00:00"/>
    <s v="Tuesday"/>
    <s v="Weekend"/>
    <n v="0"/>
    <n v="115"/>
  </r>
  <r>
    <d v="2019-10-13T00:00:00"/>
    <s v="08-34-0206-01-00"/>
    <n v="115"/>
    <n v="42.08"/>
    <n v="42.08"/>
    <n v="115"/>
    <n v="1"/>
    <x v="5"/>
    <d v="2019-10-16T00:00:00"/>
    <s v="Wednesday"/>
    <s v="Weekend"/>
    <n v="0"/>
    <n v="115"/>
  </r>
  <r>
    <d v="2019-10-14T00:00:00"/>
    <s v="08-34-0206-01-00"/>
    <n v="115"/>
    <n v="42.08"/>
    <n v="84.16"/>
    <n v="230"/>
    <n v="2"/>
    <x v="6"/>
    <d v="2019-10-17T00:00:00"/>
    <s v="Thursday"/>
    <s v="Weekend"/>
    <n v="0"/>
    <n v="230"/>
  </r>
  <r>
    <d v="2019-10-15T00:00:00"/>
    <s v="08-34-0206-01-00"/>
    <n v="115"/>
    <n v="42.08"/>
    <n v="42.08"/>
    <n v="115"/>
    <n v="1"/>
    <x v="0"/>
    <d v="2019-10-18T00:00:00"/>
    <s v="Friday"/>
    <s v="Weekday"/>
    <n v="5.75"/>
    <n v="109.25"/>
  </r>
  <r>
    <d v="2019-10-01T00:00:00"/>
    <s v="08-34-0209-00-00"/>
    <n v="0"/>
    <n v="11.48"/>
    <n v="11.48"/>
    <n v="0"/>
    <n v="1"/>
    <x v="0"/>
    <d v="2019-10-04T00:00:00"/>
    <s v="Friday"/>
    <s v="Weekday"/>
    <n v="0"/>
    <n v="0"/>
  </r>
  <r>
    <d v="2019-10-03T00:00:00"/>
    <s v="08-34-0209-00-00"/>
    <n v="25"/>
    <n v="11.48"/>
    <n v="11.48"/>
    <n v="25"/>
    <n v="1"/>
    <x v="2"/>
    <d v="2019-10-06T00:00:00"/>
    <s v="Sunday"/>
    <s v="Weekday"/>
    <n v="2.5"/>
    <n v="22.5"/>
  </r>
  <r>
    <d v="2019-10-06T00:00:00"/>
    <s v="08-34-0209-00-00"/>
    <n v="25"/>
    <n v="11.48"/>
    <n v="22.96"/>
    <n v="50"/>
    <n v="2"/>
    <x v="5"/>
    <d v="2019-10-09T00:00:00"/>
    <s v="Wednesday"/>
    <s v="Weekend"/>
    <n v="0"/>
    <n v="50"/>
  </r>
  <r>
    <d v="2019-10-07T00:00:00"/>
    <s v="08-34-0209-00-00"/>
    <n v="25"/>
    <n v="11.48"/>
    <n v="11.48"/>
    <n v="25"/>
    <n v="1"/>
    <x v="6"/>
    <d v="2019-10-10T00:00:00"/>
    <s v="Thursday"/>
    <s v="Weekend"/>
    <n v="0"/>
    <n v="25"/>
  </r>
  <r>
    <d v="2019-10-08T00:00:00"/>
    <s v="08-34-0209-00-00"/>
    <n v="25"/>
    <n v="11.48"/>
    <n v="11.48"/>
    <n v="25"/>
    <n v="1"/>
    <x v="0"/>
    <d v="2019-10-11T00:00:00"/>
    <s v="Friday"/>
    <s v="Weekday"/>
    <n v="1.25"/>
    <n v="23.75"/>
  </r>
  <r>
    <d v="2019-10-10T00:00:00"/>
    <s v="08-34-0209-00-00"/>
    <n v="28.07"/>
    <n v="11.48"/>
    <n v="11.48"/>
    <n v="28.07"/>
    <n v="1"/>
    <x v="2"/>
    <d v="2019-10-13T00:00:00"/>
    <s v="Sunday"/>
    <s v="Weekday"/>
    <n v="2.8070000000000004"/>
    <n v="25.262999999999998"/>
  </r>
  <r>
    <d v="2019-10-11T00:00:00"/>
    <s v="08-34-0209-00-00"/>
    <n v="25"/>
    <n v="11.48"/>
    <n v="11.48"/>
    <n v="25"/>
    <n v="1"/>
    <x v="3"/>
    <d v="2019-10-14T00:00:00"/>
    <s v="Monday"/>
    <s v="Weekday"/>
    <n v="0"/>
    <n v="25"/>
  </r>
  <r>
    <d v="2019-10-13T00:00:00"/>
    <s v="08-34-0209-00-00"/>
    <n v="25"/>
    <n v="11.48"/>
    <n v="11.48"/>
    <n v="25"/>
    <n v="1"/>
    <x v="5"/>
    <d v="2019-10-16T00:00:00"/>
    <s v="Wednesday"/>
    <s v="Weekend"/>
    <n v="0"/>
    <n v="25"/>
  </r>
  <r>
    <d v="2019-10-14T00:00:00"/>
    <s v="08-34-0209-00-00"/>
    <n v="25"/>
    <n v="11.48"/>
    <n v="22.96"/>
    <n v="50"/>
    <n v="2"/>
    <x v="6"/>
    <d v="2019-10-17T00:00:00"/>
    <s v="Thursday"/>
    <s v="Weekend"/>
    <n v="0"/>
    <n v="50"/>
  </r>
  <r>
    <d v="2019-10-01T00:00:00"/>
    <s v="08-34-0210-00-00"/>
    <n v="25"/>
    <n v="11.48"/>
    <n v="11.48"/>
    <n v="25"/>
    <n v="1"/>
    <x v="0"/>
    <d v="2019-10-04T00:00:00"/>
    <s v="Friday"/>
    <s v="Weekday"/>
    <n v="1.25"/>
    <n v="23.75"/>
  </r>
  <r>
    <d v="2019-10-02T00:00:00"/>
    <s v="08-34-0210-00-00"/>
    <n v="25"/>
    <n v="11.48"/>
    <n v="11.48"/>
    <n v="25"/>
    <n v="1"/>
    <x v="1"/>
    <d v="2019-10-05T00:00:00"/>
    <s v="Saturday"/>
    <s v="Weekday"/>
    <n v="0"/>
    <n v="25"/>
  </r>
  <r>
    <d v="2019-10-04T00:00:00"/>
    <s v="08-34-0210-00-00"/>
    <n v="25"/>
    <n v="11.48"/>
    <n v="11.48"/>
    <n v="25"/>
    <n v="1"/>
    <x v="3"/>
    <d v="2019-10-07T00:00:00"/>
    <s v="Monday"/>
    <s v="Weekday"/>
    <n v="0"/>
    <n v="25"/>
  </r>
  <r>
    <d v="2019-10-08T00:00:00"/>
    <s v="08-34-0210-00-00"/>
    <n v="25"/>
    <n v="11.48"/>
    <n v="11.48"/>
    <n v="25"/>
    <n v="1"/>
    <x v="0"/>
    <d v="2019-10-11T00:00:00"/>
    <s v="Friday"/>
    <s v="Weekday"/>
    <n v="1.25"/>
    <n v="23.75"/>
  </r>
  <r>
    <d v="2019-10-09T00:00:00"/>
    <s v="08-34-0210-00-00"/>
    <n v="25"/>
    <n v="11.48"/>
    <n v="11.48"/>
    <n v="25"/>
    <n v="1"/>
    <x v="1"/>
    <d v="2019-10-12T00:00:00"/>
    <s v="Saturday"/>
    <s v="Weekday"/>
    <n v="0"/>
    <n v="25"/>
  </r>
  <r>
    <d v="2019-10-10T00:00:00"/>
    <s v="08-34-0210-00-00"/>
    <n v="25"/>
    <n v="11.48"/>
    <n v="11.48"/>
    <n v="25"/>
    <n v="1"/>
    <x v="2"/>
    <d v="2019-10-13T00:00:00"/>
    <s v="Sunday"/>
    <s v="Weekday"/>
    <n v="2.5"/>
    <n v="22.5"/>
  </r>
  <r>
    <d v="2019-10-12T00:00:00"/>
    <s v="08-34-0210-00-00"/>
    <n v="25"/>
    <n v="11.48"/>
    <n v="11.48"/>
    <n v="25"/>
    <n v="1"/>
    <x v="4"/>
    <d v="2019-10-15T00:00:00"/>
    <s v="Tuesday"/>
    <s v="Weekend"/>
    <n v="0"/>
    <n v="25"/>
  </r>
  <r>
    <d v="2019-10-13T00:00:00"/>
    <s v="08-34-0210-00-00"/>
    <n v="25"/>
    <n v="11.48"/>
    <n v="11.48"/>
    <n v="25"/>
    <n v="1"/>
    <x v="5"/>
    <d v="2019-10-16T00:00:00"/>
    <s v="Wednesday"/>
    <s v="Weekend"/>
    <n v="0"/>
    <n v="25"/>
  </r>
  <r>
    <d v="2019-10-14T00:00:00"/>
    <s v="08-34-0210-00-00"/>
    <n v="25"/>
    <n v="11.48"/>
    <n v="11.48"/>
    <n v="25"/>
    <n v="1"/>
    <x v="6"/>
    <d v="2019-10-17T00:00:00"/>
    <s v="Thursday"/>
    <s v="Weekend"/>
    <n v="0"/>
    <n v="25"/>
  </r>
  <r>
    <d v="2019-10-15T00:00:00"/>
    <s v="08-34-0210-00-00"/>
    <n v="25"/>
    <n v="11.48"/>
    <n v="11.48"/>
    <n v="25"/>
    <n v="1"/>
    <x v="0"/>
    <d v="2019-10-18T00:00:00"/>
    <s v="Friday"/>
    <s v="Weekday"/>
    <n v="1.25"/>
    <n v="23.75"/>
  </r>
  <r>
    <d v="2019-10-04T00:00:00"/>
    <s v="08-34-0211-00-00"/>
    <n v="25"/>
    <n v="11.48"/>
    <n v="11.48"/>
    <n v="25"/>
    <n v="1"/>
    <x v="3"/>
    <d v="2019-10-07T00:00:00"/>
    <s v="Monday"/>
    <s v="Weekday"/>
    <n v="0"/>
    <n v="25"/>
  </r>
  <r>
    <d v="2019-10-07T00:00:00"/>
    <s v="08-34-0211-00-00"/>
    <n v="25"/>
    <n v="11.48"/>
    <n v="11.48"/>
    <n v="25"/>
    <n v="1"/>
    <x v="6"/>
    <d v="2019-10-10T00:00:00"/>
    <s v="Thursday"/>
    <s v="Weekend"/>
    <n v="0"/>
    <n v="25"/>
  </r>
  <r>
    <d v="2019-10-08T00:00:00"/>
    <s v="08-34-0211-00-00"/>
    <n v="25"/>
    <n v="11.48"/>
    <n v="11.48"/>
    <n v="25"/>
    <n v="1"/>
    <x v="0"/>
    <d v="2019-10-11T00:00:00"/>
    <s v="Friday"/>
    <s v="Weekday"/>
    <n v="1.25"/>
    <n v="23.75"/>
  </r>
  <r>
    <d v="2019-10-10T00:00:00"/>
    <s v="08-34-0211-00-00"/>
    <n v="25"/>
    <n v="11.48"/>
    <n v="11.48"/>
    <n v="25"/>
    <n v="1"/>
    <x v="2"/>
    <d v="2019-10-13T00:00:00"/>
    <s v="Sunday"/>
    <s v="Weekday"/>
    <n v="2.5"/>
    <n v="22.5"/>
  </r>
  <r>
    <d v="2019-10-12T00:00:00"/>
    <s v="08-34-0211-00-00"/>
    <n v="25"/>
    <n v="11.48"/>
    <n v="11.48"/>
    <n v="25"/>
    <n v="1"/>
    <x v="4"/>
    <d v="2019-10-15T00:00:00"/>
    <s v="Tuesday"/>
    <s v="Weekend"/>
    <n v="0"/>
    <n v="25"/>
  </r>
  <r>
    <d v="2019-10-01T00:00:00"/>
    <s v="08-34-0212-00-00"/>
    <n v="9"/>
    <n v="3.4"/>
    <n v="27.2"/>
    <n v="72"/>
    <n v="8"/>
    <x v="0"/>
    <d v="2019-10-04T00:00:00"/>
    <s v="Friday"/>
    <s v="Weekday"/>
    <n v="3.6"/>
    <n v="68.400000000000006"/>
  </r>
  <r>
    <d v="2019-10-02T00:00:00"/>
    <s v="08-34-0212-00-00"/>
    <n v="9"/>
    <n v="3.4"/>
    <n v="13.6"/>
    <n v="36"/>
    <n v="4"/>
    <x v="1"/>
    <d v="2019-10-05T00:00:00"/>
    <s v="Saturday"/>
    <s v="Weekday"/>
    <n v="0"/>
    <n v="36"/>
  </r>
  <r>
    <d v="2019-10-03T00:00:00"/>
    <s v="08-34-0212-00-00"/>
    <n v="9"/>
    <n v="3.4"/>
    <n v="10.199999999999999"/>
    <n v="27"/>
    <n v="3"/>
    <x v="2"/>
    <d v="2019-10-06T00:00:00"/>
    <s v="Sunday"/>
    <s v="Weekday"/>
    <n v="2.7"/>
    <n v="24.3"/>
  </r>
  <r>
    <d v="2019-10-04T00:00:00"/>
    <s v="08-34-0212-00-00"/>
    <n v="9"/>
    <n v="3.4"/>
    <n v="10.199999999999999"/>
    <n v="27"/>
    <n v="3"/>
    <x v="3"/>
    <d v="2019-10-07T00:00:00"/>
    <s v="Monday"/>
    <s v="Weekday"/>
    <n v="0"/>
    <n v="27"/>
  </r>
  <r>
    <d v="2019-10-05T00:00:00"/>
    <s v="08-34-0212-00-00"/>
    <n v="9"/>
    <n v="3.4"/>
    <n v="13.6"/>
    <n v="36"/>
    <n v="4"/>
    <x v="4"/>
    <d v="2019-10-08T00:00:00"/>
    <s v="Tuesday"/>
    <s v="Weekend"/>
    <n v="0"/>
    <n v="36"/>
  </r>
  <r>
    <d v="2019-10-06T00:00:00"/>
    <s v="08-34-0212-00-00"/>
    <n v="9"/>
    <n v="3.4"/>
    <n v="13.6"/>
    <n v="36"/>
    <n v="4"/>
    <x v="5"/>
    <d v="2019-10-09T00:00:00"/>
    <s v="Wednesday"/>
    <s v="Weekend"/>
    <n v="0"/>
    <n v="36"/>
  </r>
  <r>
    <d v="2019-10-07T00:00:00"/>
    <s v="08-34-0212-00-00"/>
    <n v="9"/>
    <n v="3.4"/>
    <n v="6.8"/>
    <n v="18"/>
    <n v="2"/>
    <x v="6"/>
    <d v="2019-10-10T00:00:00"/>
    <s v="Thursday"/>
    <s v="Weekend"/>
    <n v="0"/>
    <n v="18"/>
  </r>
  <r>
    <d v="2019-10-08T00:00:00"/>
    <s v="08-34-0212-00-00"/>
    <n v="9"/>
    <n v="3.4"/>
    <n v="3.4"/>
    <n v="9"/>
    <n v="1"/>
    <x v="0"/>
    <d v="2019-10-11T00:00:00"/>
    <s v="Friday"/>
    <s v="Weekday"/>
    <n v="0.45"/>
    <n v="8.5500000000000007"/>
  </r>
  <r>
    <d v="2019-10-10T00:00:00"/>
    <s v="08-34-0212-00-00"/>
    <n v="9"/>
    <n v="3.4"/>
    <n v="3.4"/>
    <n v="9"/>
    <n v="1"/>
    <x v="2"/>
    <d v="2019-10-13T00:00:00"/>
    <s v="Sunday"/>
    <s v="Weekday"/>
    <n v="0.9"/>
    <n v="8.1"/>
  </r>
  <r>
    <d v="2019-10-12T00:00:00"/>
    <s v="08-34-0212-00-00"/>
    <n v="9"/>
    <n v="3.4"/>
    <n v="23.8"/>
    <n v="63"/>
    <n v="7"/>
    <x v="4"/>
    <d v="2019-10-15T00:00:00"/>
    <s v="Tuesday"/>
    <s v="Weekend"/>
    <n v="0"/>
    <n v="63"/>
  </r>
  <r>
    <d v="2019-10-13T00:00:00"/>
    <s v="08-34-0212-00-00"/>
    <n v="9"/>
    <n v="3.4"/>
    <n v="10.199999999999999"/>
    <n v="27"/>
    <n v="3"/>
    <x v="5"/>
    <d v="2019-10-16T00:00:00"/>
    <s v="Wednesday"/>
    <s v="Weekend"/>
    <n v="0"/>
    <n v="27"/>
  </r>
  <r>
    <d v="2019-10-14T00:00:00"/>
    <s v="08-34-0212-00-00"/>
    <n v="9"/>
    <n v="3.4"/>
    <n v="10.199999999999999"/>
    <n v="27"/>
    <n v="3"/>
    <x v="6"/>
    <d v="2019-10-17T00:00:00"/>
    <s v="Thursday"/>
    <s v="Weekend"/>
    <n v="0"/>
    <n v="27"/>
  </r>
  <r>
    <d v="2019-10-01T00:00:00"/>
    <s v="10-81-0001-00-00"/>
    <n v="30.97"/>
    <n v="12.5"/>
    <n v="25"/>
    <n v="61.93"/>
    <n v="2"/>
    <x v="0"/>
    <d v="2019-10-04T00:00:00"/>
    <s v="Friday"/>
    <s v="Weekday"/>
    <n v="3.0965000000000003"/>
    <n v="58.833500000000001"/>
  </r>
  <r>
    <d v="2019-10-02T00:00:00"/>
    <s v="10-81-0001-00-00"/>
    <n v="21.75"/>
    <n v="12.5"/>
    <n v="50"/>
    <n v="87"/>
    <n v="4"/>
    <x v="1"/>
    <d v="2019-10-05T00:00:00"/>
    <s v="Saturday"/>
    <s v="Weekday"/>
    <n v="0"/>
    <n v="87"/>
  </r>
  <r>
    <d v="2019-10-03T00:00:00"/>
    <s v="10-81-0001-00-00"/>
    <n v="29"/>
    <n v="12.5"/>
    <n v="50"/>
    <n v="116"/>
    <n v="4"/>
    <x v="2"/>
    <d v="2019-10-06T00:00:00"/>
    <s v="Sunday"/>
    <s v="Weekday"/>
    <n v="11.600000000000001"/>
    <n v="104.4"/>
  </r>
  <r>
    <d v="2019-10-07T00:00:00"/>
    <s v="10-81-0001-00-00"/>
    <n v="29"/>
    <n v="12.5"/>
    <n v="25"/>
    <n v="58"/>
    <n v="2"/>
    <x v="6"/>
    <d v="2019-10-10T00:00:00"/>
    <s v="Thursday"/>
    <s v="Weekend"/>
    <n v="0"/>
    <n v="58"/>
  </r>
  <r>
    <d v="2019-10-08T00:00:00"/>
    <s v="10-81-0001-00-00"/>
    <n v="29"/>
    <n v="12.5"/>
    <n v="50"/>
    <n v="116"/>
    <n v="4"/>
    <x v="0"/>
    <d v="2019-10-11T00:00:00"/>
    <s v="Friday"/>
    <s v="Weekday"/>
    <n v="5.8000000000000007"/>
    <n v="110.2"/>
  </r>
  <r>
    <d v="2019-10-11T00:00:00"/>
    <s v="10-81-0001-00-00"/>
    <n v="29"/>
    <n v="12.5"/>
    <n v="25"/>
    <n v="58"/>
    <n v="2"/>
    <x v="3"/>
    <d v="2019-10-14T00:00:00"/>
    <s v="Monday"/>
    <s v="Weekday"/>
    <n v="0"/>
    <n v="58"/>
  </r>
  <r>
    <d v="2019-10-12T00:00:00"/>
    <s v="10-81-0001-00-00"/>
    <n v="29"/>
    <n v="12.5"/>
    <n v="12.5"/>
    <n v="29"/>
    <n v="1"/>
    <x v="4"/>
    <d v="2019-10-15T00:00:00"/>
    <s v="Tuesday"/>
    <s v="Weekend"/>
    <n v="0"/>
    <n v="29"/>
  </r>
  <r>
    <d v="2019-10-13T00:00:00"/>
    <s v="10-81-0001-00-00"/>
    <n v="29"/>
    <n v="12.5"/>
    <n v="50"/>
    <n v="116"/>
    <n v="4"/>
    <x v="5"/>
    <d v="2019-10-16T00:00:00"/>
    <s v="Wednesday"/>
    <s v="Weekend"/>
    <n v="0"/>
    <n v="116"/>
  </r>
  <r>
    <d v="2019-10-14T00:00:00"/>
    <s v="10-81-0001-00-00"/>
    <n v="29"/>
    <n v="12.5"/>
    <n v="37.5"/>
    <n v="87"/>
    <n v="3"/>
    <x v="6"/>
    <d v="2019-10-17T00:00:00"/>
    <s v="Thursday"/>
    <s v="Weekend"/>
    <n v="0"/>
    <n v="87"/>
  </r>
  <r>
    <d v="2019-10-15T00:00:00"/>
    <s v="10-81-0001-00-00"/>
    <n v="29"/>
    <n v="12.5"/>
    <n v="37.5"/>
    <n v="87"/>
    <n v="3"/>
    <x v="0"/>
    <d v="2019-10-18T00:00:00"/>
    <s v="Friday"/>
    <s v="Weekday"/>
    <n v="4.3500000000000005"/>
    <n v="82.65"/>
  </r>
  <r>
    <d v="2019-10-01T00:00:00"/>
    <s v="11-11-0031-00"/>
    <n v="40"/>
    <n v="10.55"/>
    <n v="21.1"/>
    <n v="80"/>
    <n v="2"/>
    <x v="0"/>
    <d v="2019-10-04T00:00:00"/>
    <s v="Friday"/>
    <s v="Weekday"/>
    <n v="4"/>
    <n v="76"/>
  </r>
  <r>
    <d v="2019-10-03T00:00:00"/>
    <s v="11-11-0031-00"/>
    <n v="40"/>
    <n v="10.55"/>
    <n v="42.2"/>
    <n v="160"/>
    <n v="4"/>
    <x v="2"/>
    <d v="2019-10-06T00:00:00"/>
    <s v="Sunday"/>
    <s v="Weekday"/>
    <n v="16"/>
    <n v="144"/>
  </r>
  <r>
    <d v="2019-10-04T00:00:00"/>
    <s v="11-11-0031-00"/>
    <n v="40"/>
    <n v="10.55"/>
    <n v="10.55"/>
    <n v="40"/>
    <n v="1"/>
    <x v="3"/>
    <d v="2019-10-07T00:00:00"/>
    <s v="Monday"/>
    <s v="Weekday"/>
    <n v="0"/>
    <n v="40"/>
  </r>
  <r>
    <d v="2019-10-05T00:00:00"/>
    <s v="11-11-0031-00"/>
    <n v="40"/>
    <n v="10.55"/>
    <n v="21.1"/>
    <n v="80"/>
    <n v="2"/>
    <x v="4"/>
    <d v="2019-10-08T00:00:00"/>
    <s v="Tuesday"/>
    <s v="Weekend"/>
    <n v="0"/>
    <n v="80"/>
  </r>
  <r>
    <d v="2019-10-07T00:00:00"/>
    <s v="11-11-0031-00"/>
    <n v="40"/>
    <n v="10.55"/>
    <n v="10.55"/>
    <n v="40"/>
    <n v="1"/>
    <x v="6"/>
    <d v="2019-10-10T00:00:00"/>
    <s v="Thursday"/>
    <s v="Weekend"/>
    <n v="0"/>
    <n v="40"/>
  </r>
  <r>
    <d v="2019-10-08T00:00:00"/>
    <s v="11-11-0031-00"/>
    <n v="40"/>
    <n v="10.55"/>
    <n v="10.55"/>
    <n v="40"/>
    <n v="1"/>
    <x v="0"/>
    <d v="2019-10-11T00:00:00"/>
    <s v="Friday"/>
    <s v="Weekday"/>
    <n v="2"/>
    <n v="38"/>
  </r>
  <r>
    <d v="2019-10-10T00:00:00"/>
    <s v="11-11-0031-00"/>
    <n v="48.86"/>
    <n v="10.55"/>
    <n v="10.55"/>
    <n v="48.86"/>
    <n v="1"/>
    <x v="2"/>
    <d v="2019-10-13T00:00:00"/>
    <s v="Sunday"/>
    <s v="Weekday"/>
    <n v="4.8860000000000001"/>
    <n v="43.973999999999997"/>
  </r>
  <r>
    <d v="2019-10-11T00:00:00"/>
    <s v="11-11-0031-00"/>
    <n v="40"/>
    <n v="10.55"/>
    <n v="10.55"/>
    <n v="40"/>
    <n v="1"/>
    <x v="3"/>
    <d v="2019-10-14T00:00:00"/>
    <s v="Monday"/>
    <s v="Weekday"/>
    <n v="0"/>
    <n v="40"/>
  </r>
  <r>
    <d v="2019-10-11T00:00:00"/>
    <s v="11-11-0031-00"/>
    <n v="48.83"/>
    <n v="10.55"/>
    <n v="10.55"/>
    <n v="48.83"/>
    <n v="1"/>
    <x v="3"/>
    <d v="2019-10-14T00:00:00"/>
    <s v="Monday"/>
    <s v="Weekday"/>
    <n v="0"/>
    <n v="48.83"/>
  </r>
  <r>
    <d v="2019-10-12T00:00:00"/>
    <s v="11-11-0031-00"/>
    <n v="40"/>
    <n v="10.55"/>
    <n v="10.55"/>
    <n v="40"/>
    <n v="1"/>
    <x v="4"/>
    <d v="2019-10-15T00:00:00"/>
    <s v="Tuesday"/>
    <s v="Weekend"/>
    <n v="0"/>
    <n v="40"/>
  </r>
  <r>
    <d v="2019-10-14T00:00:00"/>
    <s v="11-11-0031-00"/>
    <n v="48.9"/>
    <n v="10.55"/>
    <n v="10.55"/>
    <n v="48.9"/>
    <n v="1"/>
    <x v="6"/>
    <d v="2019-10-17T00:00:00"/>
    <s v="Thursday"/>
    <s v="Weekend"/>
    <n v="0"/>
    <n v="48.9"/>
  </r>
  <r>
    <d v="2019-10-01T00:00:00"/>
    <s v="11-11-0031-02"/>
    <n v="25"/>
    <n v="4.4000000000000004"/>
    <n v="22"/>
    <n v="125"/>
    <n v="5"/>
    <x v="0"/>
    <d v="2019-10-04T00:00:00"/>
    <s v="Friday"/>
    <s v="Weekday"/>
    <n v="6.25"/>
    <n v="118.75"/>
  </r>
  <r>
    <d v="2019-10-02T00:00:00"/>
    <s v="11-11-0031-02"/>
    <n v="25"/>
    <n v="4.4000000000000004"/>
    <n v="13.2"/>
    <n v="75"/>
    <n v="3"/>
    <x v="1"/>
    <d v="2019-10-05T00:00:00"/>
    <s v="Saturday"/>
    <s v="Weekday"/>
    <n v="0"/>
    <n v="75"/>
  </r>
  <r>
    <d v="2019-10-03T00:00:00"/>
    <s v="11-11-0031-02"/>
    <n v="25"/>
    <n v="4.4000000000000004"/>
    <n v="8.8000000000000007"/>
    <n v="50"/>
    <n v="2"/>
    <x v="2"/>
    <d v="2019-10-06T00:00:00"/>
    <s v="Sunday"/>
    <s v="Weekday"/>
    <n v="5"/>
    <n v="45"/>
  </r>
  <r>
    <d v="2019-10-04T00:00:00"/>
    <s v="11-11-0031-02"/>
    <n v="25"/>
    <n v="4.4000000000000004"/>
    <n v="4.4000000000000004"/>
    <n v="25"/>
    <n v="1"/>
    <x v="3"/>
    <d v="2019-10-07T00:00:00"/>
    <s v="Monday"/>
    <s v="Weekday"/>
    <n v="0"/>
    <n v="25"/>
  </r>
  <r>
    <d v="2019-10-05T00:00:00"/>
    <s v="11-11-0031-02"/>
    <n v="25"/>
    <n v="4.4000000000000004"/>
    <n v="4.4000000000000004"/>
    <n v="25"/>
    <n v="1"/>
    <x v="4"/>
    <d v="2019-10-08T00:00:00"/>
    <s v="Tuesday"/>
    <s v="Weekend"/>
    <n v="0"/>
    <n v="25"/>
  </r>
  <r>
    <d v="2019-10-05T00:00:00"/>
    <s v="11-11-0031-02"/>
    <n v="30.06"/>
    <n v="4.4000000000000004"/>
    <n v="4.4000000000000004"/>
    <n v="30.06"/>
    <n v="1"/>
    <x v="4"/>
    <d v="2019-10-08T00:00:00"/>
    <s v="Tuesday"/>
    <s v="Weekend"/>
    <n v="0"/>
    <n v="30.06"/>
  </r>
  <r>
    <d v="2019-10-07T00:00:00"/>
    <s v="11-11-0031-02"/>
    <n v="25"/>
    <n v="4.4000000000000004"/>
    <n v="8.8000000000000007"/>
    <n v="50"/>
    <n v="2"/>
    <x v="6"/>
    <d v="2019-10-10T00:00:00"/>
    <s v="Thursday"/>
    <s v="Weekend"/>
    <n v="0"/>
    <n v="50"/>
  </r>
  <r>
    <d v="2019-10-08T00:00:00"/>
    <s v="11-11-0031-02"/>
    <n v="0"/>
    <n v="4.4000000000000004"/>
    <n v="17.600000000000001"/>
    <n v="0"/>
    <n v="4"/>
    <x v="0"/>
    <d v="2019-10-11T00:00:00"/>
    <s v="Friday"/>
    <s v="Weekday"/>
    <n v="0"/>
    <n v="0"/>
  </r>
  <r>
    <d v="2019-10-09T00:00:00"/>
    <s v="11-11-0031-02"/>
    <n v="25"/>
    <n v="4.4000000000000004"/>
    <n v="4.4000000000000004"/>
    <n v="25"/>
    <n v="1"/>
    <x v="1"/>
    <d v="2019-10-12T00:00:00"/>
    <s v="Saturday"/>
    <s v="Weekday"/>
    <n v="0"/>
    <n v="25"/>
  </r>
  <r>
    <d v="2019-10-10T00:00:00"/>
    <s v="11-11-0031-02"/>
    <n v="0"/>
    <n v="4.4000000000000004"/>
    <n v="13.2"/>
    <n v="0"/>
    <n v="3"/>
    <x v="2"/>
    <d v="2019-10-13T00:00:00"/>
    <s v="Sunday"/>
    <s v="Weekday"/>
    <n v="0"/>
    <n v="0"/>
  </r>
  <r>
    <d v="2019-10-10T00:00:00"/>
    <s v="11-11-0031-02"/>
    <n v="30.19"/>
    <n v="4.4000000000000004"/>
    <n v="4.4000000000000004"/>
    <n v="30.19"/>
    <n v="1"/>
    <x v="2"/>
    <d v="2019-10-13T00:00:00"/>
    <s v="Sunday"/>
    <s v="Weekday"/>
    <n v="3.0190000000000001"/>
    <n v="27.170999999999999"/>
  </r>
  <r>
    <d v="2019-10-11T00:00:00"/>
    <s v="11-11-0031-02"/>
    <n v="25"/>
    <n v="4.4000000000000004"/>
    <n v="8.8000000000000007"/>
    <n v="50"/>
    <n v="2"/>
    <x v="3"/>
    <d v="2019-10-14T00:00:00"/>
    <s v="Monday"/>
    <s v="Weekday"/>
    <n v="0"/>
    <n v="50"/>
  </r>
  <r>
    <d v="2019-10-13T00:00:00"/>
    <s v="11-11-0031-02"/>
    <n v="25"/>
    <n v="4.4000000000000004"/>
    <n v="4.4000000000000004"/>
    <n v="25"/>
    <n v="1"/>
    <x v="5"/>
    <d v="2019-10-16T00:00:00"/>
    <s v="Wednesday"/>
    <s v="Weekend"/>
    <n v="0"/>
    <n v="25"/>
  </r>
  <r>
    <d v="2019-10-14T00:00:00"/>
    <s v="11-11-0031-02"/>
    <n v="25"/>
    <n v="4.4000000000000004"/>
    <n v="8.8000000000000007"/>
    <n v="50"/>
    <n v="2"/>
    <x v="6"/>
    <d v="2019-10-17T00:00:00"/>
    <s v="Thursday"/>
    <s v="Weekend"/>
    <n v="0"/>
    <n v="50"/>
  </r>
  <r>
    <d v="2019-10-15T00:00:00"/>
    <s v="11-11-0031-02"/>
    <n v="25"/>
    <n v="4.4000000000000004"/>
    <n v="26.4"/>
    <n v="150"/>
    <n v="6"/>
    <x v="0"/>
    <d v="2019-10-18T00:00:00"/>
    <s v="Friday"/>
    <s v="Weekday"/>
    <n v="7.5"/>
    <n v="142.5"/>
  </r>
  <r>
    <d v="2019-10-01T00:00:00"/>
    <s v="11-11-0031-03"/>
    <n v="25"/>
    <n v="4.4000000000000004"/>
    <n v="13.2"/>
    <n v="75"/>
    <n v="3"/>
    <x v="0"/>
    <d v="2019-10-04T00:00:00"/>
    <s v="Friday"/>
    <s v="Weekday"/>
    <n v="3.75"/>
    <n v="71.25"/>
  </r>
  <r>
    <d v="2019-10-02T00:00:00"/>
    <s v="11-11-0031-03"/>
    <n v="25"/>
    <n v="4.4000000000000004"/>
    <n v="13.2"/>
    <n v="75"/>
    <n v="3"/>
    <x v="1"/>
    <d v="2019-10-05T00:00:00"/>
    <s v="Saturday"/>
    <s v="Weekday"/>
    <n v="0"/>
    <n v="75"/>
  </r>
  <r>
    <d v="2019-10-04T00:00:00"/>
    <s v="11-11-0031-03"/>
    <n v="25"/>
    <n v="4.4000000000000004"/>
    <n v="4.4000000000000004"/>
    <n v="25"/>
    <n v="1"/>
    <x v="3"/>
    <d v="2019-10-07T00:00:00"/>
    <s v="Monday"/>
    <s v="Weekday"/>
    <n v="0"/>
    <n v="25"/>
  </r>
  <r>
    <d v="2019-10-05T00:00:00"/>
    <s v="11-11-0031-03"/>
    <n v="25"/>
    <n v="4.4000000000000004"/>
    <n v="4.4000000000000004"/>
    <n v="25"/>
    <n v="1"/>
    <x v="4"/>
    <d v="2019-10-08T00:00:00"/>
    <s v="Tuesday"/>
    <s v="Weekend"/>
    <n v="0"/>
    <n v="25"/>
  </r>
  <r>
    <d v="2019-10-05T00:00:00"/>
    <s v="11-11-0031-03"/>
    <n v="30.06"/>
    <n v="4.4000000000000004"/>
    <n v="4.4000000000000004"/>
    <n v="30.06"/>
    <n v="1"/>
    <x v="4"/>
    <d v="2019-10-08T00:00:00"/>
    <s v="Tuesday"/>
    <s v="Weekend"/>
    <n v="0"/>
    <n v="30.06"/>
  </r>
  <r>
    <d v="2019-10-07T00:00:00"/>
    <s v="11-11-0031-03"/>
    <n v="25"/>
    <n v="4.4000000000000004"/>
    <n v="8.8000000000000007"/>
    <n v="50"/>
    <n v="2"/>
    <x v="6"/>
    <d v="2019-10-10T00:00:00"/>
    <s v="Thursday"/>
    <s v="Weekend"/>
    <n v="0"/>
    <n v="50"/>
  </r>
  <r>
    <d v="2019-10-08T00:00:00"/>
    <s v="11-11-0031-03"/>
    <n v="0"/>
    <n v="4.4000000000000004"/>
    <n v="22"/>
    <n v="0"/>
    <n v="5"/>
    <x v="0"/>
    <d v="2019-10-11T00:00:00"/>
    <s v="Friday"/>
    <s v="Weekday"/>
    <n v="0"/>
    <n v="0"/>
  </r>
  <r>
    <d v="2019-10-08T00:00:00"/>
    <s v="11-11-0031-03"/>
    <n v="29.98"/>
    <n v="4.4000000000000004"/>
    <n v="4.4000000000000004"/>
    <n v="29.98"/>
    <n v="1"/>
    <x v="0"/>
    <d v="2019-10-11T00:00:00"/>
    <s v="Friday"/>
    <s v="Weekday"/>
    <n v="1.4990000000000001"/>
    <n v="28.481000000000002"/>
  </r>
  <r>
    <d v="2019-10-09T00:00:00"/>
    <s v="11-11-0031-03"/>
    <n v="25"/>
    <n v="4.4000000000000004"/>
    <n v="8.8000000000000007"/>
    <n v="50"/>
    <n v="2"/>
    <x v="1"/>
    <d v="2019-10-12T00:00:00"/>
    <s v="Saturday"/>
    <s v="Weekday"/>
    <n v="0"/>
    <n v="50"/>
  </r>
  <r>
    <d v="2019-10-10T00:00:00"/>
    <s v="11-11-0031-03"/>
    <n v="0"/>
    <n v="4.4000000000000004"/>
    <n v="13.2"/>
    <n v="0"/>
    <n v="3"/>
    <x v="2"/>
    <d v="2019-10-13T00:00:00"/>
    <s v="Sunday"/>
    <s v="Weekday"/>
    <n v="0"/>
    <n v="0"/>
  </r>
  <r>
    <d v="2019-10-10T00:00:00"/>
    <s v="11-11-0031-03"/>
    <n v="25"/>
    <n v="4.4000000000000004"/>
    <n v="4.4000000000000004"/>
    <n v="25"/>
    <n v="1"/>
    <x v="2"/>
    <d v="2019-10-13T00:00:00"/>
    <s v="Sunday"/>
    <s v="Weekday"/>
    <n v="2.5"/>
    <n v="22.5"/>
  </r>
  <r>
    <d v="2019-10-11T00:00:00"/>
    <s v="11-11-0031-03"/>
    <n v="25"/>
    <n v="4.4000000000000004"/>
    <n v="4.4000000000000004"/>
    <n v="25"/>
    <n v="1"/>
    <x v="3"/>
    <d v="2019-10-14T00:00:00"/>
    <s v="Monday"/>
    <s v="Weekday"/>
    <n v="0"/>
    <n v="25"/>
  </r>
  <r>
    <d v="2019-10-12T00:00:00"/>
    <s v="11-11-0031-03"/>
    <n v="25"/>
    <n v="4.4000000000000004"/>
    <n v="4.4000000000000004"/>
    <n v="25"/>
    <n v="1"/>
    <x v="4"/>
    <d v="2019-10-15T00:00:00"/>
    <s v="Tuesday"/>
    <s v="Weekend"/>
    <n v="0"/>
    <n v="25"/>
  </r>
  <r>
    <d v="2019-10-13T00:00:00"/>
    <s v="11-11-0031-03"/>
    <n v="25"/>
    <n v="4.4000000000000004"/>
    <n v="8.8000000000000007"/>
    <n v="50"/>
    <n v="2"/>
    <x v="5"/>
    <d v="2019-10-16T00:00:00"/>
    <s v="Wednesday"/>
    <s v="Weekend"/>
    <n v="0"/>
    <n v="50"/>
  </r>
  <r>
    <d v="2019-10-14T00:00:00"/>
    <s v="11-11-0031-03"/>
    <n v="25"/>
    <n v="4.4000000000000004"/>
    <n v="4.4000000000000004"/>
    <n v="25"/>
    <n v="1"/>
    <x v="6"/>
    <d v="2019-10-17T00:00:00"/>
    <s v="Thursday"/>
    <s v="Weekend"/>
    <n v="0"/>
    <n v="25"/>
  </r>
  <r>
    <d v="2019-10-15T00:00:00"/>
    <s v="11-11-0031-03"/>
    <n v="25"/>
    <n v="4.4000000000000004"/>
    <n v="22"/>
    <n v="125"/>
    <n v="5"/>
    <x v="0"/>
    <d v="2019-10-18T00:00:00"/>
    <s v="Friday"/>
    <s v="Weekday"/>
    <n v="6.25"/>
    <n v="118.75"/>
  </r>
  <r>
    <d v="2019-10-03T00:00:00"/>
    <s v="11-11-0032-00"/>
    <n v="55"/>
    <n v="13.13"/>
    <n v="13.13"/>
    <n v="55"/>
    <n v="1"/>
    <x v="2"/>
    <d v="2019-10-06T00:00:00"/>
    <s v="Sunday"/>
    <s v="Weekday"/>
    <n v="5.5"/>
    <n v="49.5"/>
  </r>
  <r>
    <d v="2019-10-04T00:00:00"/>
    <s v="11-11-0032-00"/>
    <n v="55"/>
    <n v="13.13"/>
    <n v="26.26"/>
    <n v="110"/>
    <n v="2"/>
    <x v="3"/>
    <d v="2019-10-07T00:00:00"/>
    <s v="Monday"/>
    <s v="Weekday"/>
    <n v="0"/>
    <n v="110"/>
  </r>
  <r>
    <d v="2019-10-05T00:00:00"/>
    <s v="11-11-0032-00"/>
    <n v="57"/>
    <n v="13.13"/>
    <n v="13.13"/>
    <n v="57"/>
    <n v="1"/>
    <x v="4"/>
    <d v="2019-10-08T00:00:00"/>
    <s v="Tuesday"/>
    <s v="Weekend"/>
    <n v="0"/>
    <n v="57"/>
  </r>
  <r>
    <d v="2019-10-06T00:00:00"/>
    <s v="11-11-0032-00"/>
    <n v="55"/>
    <n v="13.13"/>
    <n v="26.26"/>
    <n v="110"/>
    <n v="2"/>
    <x v="5"/>
    <d v="2019-10-09T00:00:00"/>
    <s v="Wednesday"/>
    <s v="Weekend"/>
    <n v="0"/>
    <n v="110"/>
  </r>
  <r>
    <d v="2019-10-07T00:00:00"/>
    <s v="11-11-0032-00"/>
    <n v="55"/>
    <n v="13.13"/>
    <n v="13.13"/>
    <n v="55"/>
    <n v="1"/>
    <x v="6"/>
    <d v="2019-10-10T00:00:00"/>
    <s v="Thursday"/>
    <s v="Weekend"/>
    <n v="0"/>
    <n v="55"/>
  </r>
  <r>
    <d v="2019-10-09T00:00:00"/>
    <s v="11-11-0032-00"/>
    <n v="55"/>
    <n v="13.13"/>
    <n v="13.13"/>
    <n v="55"/>
    <n v="1"/>
    <x v="1"/>
    <d v="2019-10-12T00:00:00"/>
    <s v="Saturday"/>
    <s v="Weekday"/>
    <n v="0"/>
    <n v="55"/>
  </r>
  <r>
    <d v="2019-10-11T00:00:00"/>
    <s v="11-11-0032-00"/>
    <n v="0"/>
    <n v="13.13"/>
    <n v="13.13"/>
    <n v="0"/>
    <n v="1"/>
    <x v="3"/>
    <d v="2019-10-14T00:00:00"/>
    <s v="Monday"/>
    <s v="Weekday"/>
    <n v="0"/>
    <n v="0"/>
  </r>
  <r>
    <d v="2019-10-11T00:00:00"/>
    <s v="11-11-0032-00"/>
    <n v="55"/>
    <n v="13.13"/>
    <n v="26.26"/>
    <n v="110"/>
    <n v="2"/>
    <x v="3"/>
    <d v="2019-10-14T00:00:00"/>
    <s v="Monday"/>
    <s v="Weekday"/>
    <n v="0"/>
    <n v="110"/>
  </r>
  <r>
    <d v="2019-10-15T00:00:00"/>
    <s v="11-11-0032-00"/>
    <n v="55.74"/>
    <n v="13.13"/>
    <n v="39.39"/>
    <n v="167.23"/>
    <n v="3"/>
    <x v="0"/>
    <d v="2019-10-18T00:00:00"/>
    <s v="Friday"/>
    <s v="Weekday"/>
    <n v="8.3614999999999995"/>
    <n v="158.86849999999998"/>
  </r>
  <r>
    <d v="2019-10-01T00:00:00"/>
    <s v="11-11-0032-02"/>
    <n v="29"/>
    <n v="5.69"/>
    <n v="11.38"/>
    <n v="58"/>
    <n v="2"/>
    <x v="0"/>
    <d v="2019-10-04T00:00:00"/>
    <s v="Friday"/>
    <s v="Weekday"/>
    <n v="2.9000000000000004"/>
    <n v="55.1"/>
  </r>
  <r>
    <d v="2019-10-02T00:00:00"/>
    <s v="11-11-0032-02"/>
    <n v="29"/>
    <n v="5.69"/>
    <n v="28.45"/>
    <n v="145"/>
    <n v="5"/>
    <x v="1"/>
    <d v="2019-10-05T00:00:00"/>
    <s v="Saturday"/>
    <s v="Weekday"/>
    <n v="0"/>
    <n v="145"/>
  </r>
  <r>
    <d v="2019-10-03T00:00:00"/>
    <s v="11-11-0032-02"/>
    <n v="29"/>
    <n v="5.69"/>
    <n v="5.69"/>
    <n v="29"/>
    <n v="1"/>
    <x v="2"/>
    <d v="2019-10-06T00:00:00"/>
    <s v="Sunday"/>
    <s v="Weekday"/>
    <n v="2.9000000000000004"/>
    <n v="26.1"/>
  </r>
  <r>
    <d v="2019-10-05T00:00:00"/>
    <s v="11-11-0032-02"/>
    <n v="29"/>
    <n v="5.69"/>
    <n v="5.69"/>
    <n v="29"/>
    <n v="1"/>
    <x v="4"/>
    <d v="2019-10-08T00:00:00"/>
    <s v="Tuesday"/>
    <s v="Weekend"/>
    <n v="0"/>
    <n v="29"/>
  </r>
  <r>
    <d v="2019-10-06T00:00:00"/>
    <s v="11-11-0032-02"/>
    <n v="29"/>
    <n v="5.69"/>
    <n v="5.69"/>
    <n v="29"/>
    <n v="1"/>
    <x v="5"/>
    <d v="2019-10-09T00:00:00"/>
    <s v="Wednesday"/>
    <s v="Weekend"/>
    <n v="0"/>
    <n v="29"/>
  </r>
  <r>
    <d v="2019-10-07T00:00:00"/>
    <s v="11-11-0032-02"/>
    <n v="29"/>
    <n v="5.69"/>
    <n v="5.69"/>
    <n v="29"/>
    <n v="1"/>
    <x v="6"/>
    <d v="2019-10-10T00:00:00"/>
    <s v="Thursday"/>
    <s v="Weekend"/>
    <n v="0"/>
    <n v="29"/>
  </r>
  <r>
    <d v="2019-10-08T00:00:00"/>
    <s v="11-11-0032-02"/>
    <n v="0"/>
    <n v="5.69"/>
    <n v="22.76"/>
    <n v="0"/>
    <n v="4"/>
    <x v="0"/>
    <d v="2019-10-11T00:00:00"/>
    <s v="Friday"/>
    <s v="Weekday"/>
    <n v="0"/>
    <n v="0"/>
  </r>
  <r>
    <d v="2019-10-08T00:00:00"/>
    <s v="11-11-0032-02"/>
    <n v="29"/>
    <n v="5.69"/>
    <n v="5.69"/>
    <n v="29"/>
    <n v="1"/>
    <x v="0"/>
    <d v="2019-10-11T00:00:00"/>
    <s v="Friday"/>
    <s v="Weekday"/>
    <n v="1.4500000000000002"/>
    <n v="27.55"/>
  </r>
  <r>
    <d v="2019-10-09T00:00:00"/>
    <s v="11-11-0032-02"/>
    <n v="29"/>
    <n v="5.69"/>
    <n v="5.69"/>
    <n v="29"/>
    <n v="1"/>
    <x v="1"/>
    <d v="2019-10-12T00:00:00"/>
    <s v="Saturday"/>
    <s v="Weekday"/>
    <n v="0"/>
    <n v="29"/>
  </r>
  <r>
    <d v="2019-10-11T00:00:00"/>
    <s v="11-11-0032-02"/>
    <n v="29"/>
    <n v="5.69"/>
    <n v="17.07"/>
    <n v="87"/>
    <n v="3"/>
    <x v="3"/>
    <d v="2019-10-14T00:00:00"/>
    <s v="Monday"/>
    <s v="Weekday"/>
    <n v="0"/>
    <n v="87"/>
  </r>
  <r>
    <d v="2019-10-12T00:00:00"/>
    <s v="11-11-0032-02"/>
    <n v="29"/>
    <n v="5.69"/>
    <n v="5.69"/>
    <n v="29"/>
    <n v="1"/>
    <x v="4"/>
    <d v="2019-10-15T00:00:00"/>
    <s v="Tuesday"/>
    <s v="Weekend"/>
    <n v="0"/>
    <n v="29"/>
  </r>
  <r>
    <d v="2019-10-15T00:00:00"/>
    <s v="11-11-0032-02"/>
    <n v="29"/>
    <n v="5.69"/>
    <n v="11.38"/>
    <n v="58"/>
    <n v="2"/>
    <x v="0"/>
    <d v="2019-10-18T00:00:00"/>
    <s v="Friday"/>
    <s v="Weekday"/>
    <n v="2.9000000000000004"/>
    <n v="55.1"/>
  </r>
  <r>
    <d v="2019-10-02T00:00:00"/>
    <s v="11-11-0032-03"/>
    <n v="29"/>
    <n v="5.69"/>
    <n v="5.69"/>
    <n v="29"/>
    <n v="1"/>
    <x v="1"/>
    <d v="2019-10-05T00:00:00"/>
    <s v="Saturday"/>
    <s v="Weekday"/>
    <n v="0"/>
    <n v="29"/>
  </r>
  <r>
    <d v="2019-10-03T00:00:00"/>
    <s v="11-11-0032-03"/>
    <n v="29"/>
    <n v="5.69"/>
    <n v="11.38"/>
    <n v="58"/>
    <n v="2"/>
    <x v="2"/>
    <d v="2019-10-06T00:00:00"/>
    <s v="Sunday"/>
    <s v="Weekday"/>
    <n v="5.8000000000000007"/>
    <n v="52.2"/>
  </r>
  <r>
    <d v="2019-10-05T00:00:00"/>
    <s v="11-11-0032-03"/>
    <n v="29"/>
    <n v="5.69"/>
    <n v="5.69"/>
    <n v="29"/>
    <n v="1"/>
    <x v="4"/>
    <d v="2019-10-08T00:00:00"/>
    <s v="Tuesday"/>
    <s v="Weekend"/>
    <n v="0"/>
    <n v="29"/>
  </r>
  <r>
    <d v="2019-10-07T00:00:00"/>
    <s v="11-11-0032-03"/>
    <n v="30.72"/>
    <n v="5.69"/>
    <n v="17.07"/>
    <n v="92.17"/>
    <n v="3"/>
    <x v="6"/>
    <d v="2019-10-10T00:00:00"/>
    <s v="Thursday"/>
    <s v="Weekend"/>
    <n v="0"/>
    <n v="92.17"/>
  </r>
  <r>
    <d v="2019-10-08T00:00:00"/>
    <s v="11-11-0032-03"/>
    <n v="0"/>
    <n v="5.69"/>
    <n v="28.45"/>
    <n v="0"/>
    <n v="5"/>
    <x v="0"/>
    <d v="2019-10-11T00:00:00"/>
    <s v="Friday"/>
    <s v="Weekday"/>
    <n v="0"/>
    <n v="0"/>
  </r>
  <r>
    <d v="2019-10-08T00:00:00"/>
    <s v="11-11-0032-03"/>
    <n v="29"/>
    <n v="5.69"/>
    <n v="5.69"/>
    <n v="29"/>
    <n v="1"/>
    <x v="0"/>
    <d v="2019-10-11T00:00:00"/>
    <s v="Friday"/>
    <s v="Weekday"/>
    <n v="1.4500000000000002"/>
    <n v="27.55"/>
  </r>
  <r>
    <d v="2019-10-09T00:00:00"/>
    <s v="11-11-0032-03"/>
    <n v="29"/>
    <n v="5.69"/>
    <n v="5.69"/>
    <n v="29"/>
    <n v="1"/>
    <x v="1"/>
    <d v="2019-10-12T00:00:00"/>
    <s v="Saturday"/>
    <s v="Weekday"/>
    <n v="0"/>
    <n v="29"/>
  </r>
  <r>
    <d v="2019-10-10T00:00:00"/>
    <s v="11-11-0032-03"/>
    <n v="0"/>
    <n v="5.69"/>
    <n v="11.38"/>
    <n v="0"/>
    <n v="2"/>
    <x v="2"/>
    <d v="2019-10-13T00:00:00"/>
    <s v="Sunday"/>
    <s v="Weekday"/>
    <n v="0"/>
    <n v="0"/>
  </r>
  <r>
    <d v="2019-10-11T00:00:00"/>
    <s v="11-11-0032-03"/>
    <n v="29"/>
    <n v="5.69"/>
    <n v="5.69"/>
    <n v="29"/>
    <n v="1"/>
    <x v="3"/>
    <d v="2019-10-14T00:00:00"/>
    <s v="Monday"/>
    <s v="Weekday"/>
    <n v="0"/>
    <n v="29"/>
  </r>
  <r>
    <d v="2019-10-13T00:00:00"/>
    <s v="11-11-0032-03"/>
    <n v="34.369999999999997"/>
    <n v="5.69"/>
    <n v="5.69"/>
    <n v="34.369999999999997"/>
    <n v="1"/>
    <x v="5"/>
    <d v="2019-10-16T00:00:00"/>
    <s v="Wednesday"/>
    <s v="Weekend"/>
    <n v="0"/>
    <n v="34.369999999999997"/>
  </r>
  <r>
    <d v="2019-10-15T00:00:00"/>
    <s v="11-11-0032-03"/>
    <n v="29"/>
    <n v="5.69"/>
    <n v="22.76"/>
    <n v="116"/>
    <n v="4"/>
    <x v="0"/>
    <d v="2019-10-18T00:00:00"/>
    <s v="Friday"/>
    <s v="Weekday"/>
    <n v="5.8000000000000007"/>
    <n v="110.2"/>
  </r>
  <r>
    <d v="2019-10-04T00:00:00"/>
    <s v="11-11-0033-00"/>
    <n v="48.72"/>
    <n v="12.35"/>
    <n v="12.35"/>
    <n v="48.72"/>
    <n v="1"/>
    <x v="3"/>
    <d v="2019-10-07T00:00:00"/>
    <s v="Monday"/>
    <s v="Weekday"/>
    <n v="0"/>
    <n v="48.72"/>
  </r>
  <r>
    <d v="2019-10-06T00:00:00"/>
    <s v="11-11-0033-00"/>
    <n v="48.7"/>
    <n v="12.35"/>
    <n v="12.35"/>
    <n v="48.7"/>
    <n v="1"/>
    <x v="5"/>
    <d v="2019-10-09T00:00:00"/>
    <s v="Wednesday"/>
    <s v="Weekend"/>
    <n v="0"/>
    <n v="48.7"/>
  </r>
  <r>
    <d v="2019-10-07T00:00:00"/>
    <s v="11-11-0033-00"/>
    <n v="40"/>
    <n v="12.35"/>
    <n v="12.35"/>
    <n v="40"/>
    <n v="1"/>
    <x v="6"/>
    <d v="2019-10-10T00:00:00"/>
    <s v="Thursday"/>
    <s v="Weekend"/>
    <n v="0"/>
    <n v="40"/>
  </r>
  <r>
    <d v="2019-10-11T00:00:00"/>
    <s v="11-11-0033-00"/>
    <n v="40"/>
    <n v="12.35"/>
    <n v="12.35"/>
    <n v="40"/>
    <n v="1"/>
    <x v="3"/>
    <d v="2019-10-14T00:00:00"/>
    <s v="Monday"/>
    <s v="Weekday"/>
    <n v="0"/>
    <n v="40"/>
  </r>
  <r>
    <d v="2019-10-12T00:00:00"/>
    <s v="11-11-0033-00"/>
    <n v="40"/>
    <n v="12.35"/>
    <n v="12.35"/>
    <n v="40"/>
    <n v="1"/>
    <x v="4"/>
    <d v="2019-10-15T00:00:00"/>
    <s v="Tuesday"/>
    <s v="Weekend"/>
    <n v="0"/>
    <n v="40"/>
  </r>
  <r>
    <d v="2019-10-15T00:00:00"/>
    <s v="11-11-0033-00"/>
    <n v="41.62"/>
    <n v="12.35"/>
    <n v="12.35"/>
    <n v="41.62"/>
    <n v="1"/>
    <x v="0"/>
    <d v="2019-10-18T00:00:00"/>
    <s v="Friday"/>
    <s v="Weekday"/>
    <n v="2.081"/>
    <n v="39.538999999999994"/>
  </r>
  <r>
    <d v="2019-10-15T00:00:00"/>
    <s v="11-11-0033-00"/>
    <n v="48.96"/>
    <n v="12.35"/>
    <n v="12.35"/>
    <n v="48.96"/>
    <n v="1"/>
    <x v="0"/>
    <d v="2019-10-18T00:00:00"/>
    <s v="Friday"/>
    <s v="Weekday"/>
    <n v="2.4480000000000004"/>
    <n v="46.512"/>
  </r>
  <r>
    <d v="2019-10-01T00:00:00"/>
    <s v="11-11-0033-02"/>
    <n v="22"/>
    <n v="5.3"/>
    <n v="5.3"/>
    <n v="22"/>
    <n v="1"/>
    <x v="0"/>
    <d v="2019-10-04T00:00:00"/>
    <s v="Friday"/>
    <s v="Weekday"/>
    <n v="1.1000000000000001"/>
    <n v="20.9"/>
  </r>
  <r>
    <d v="2019-10-02T00:00:00"/>
    <s v="11-11-0033-02"/>
    <n v="22"/>
    <n v="5.3"/>
    <n v="5.3"/>
    <n v="22"/>
    <n v="1"/>
    <x v="1"/>
    <d v="2019-10-05T00:00:00"/>
    <s v="Saturday"/>
    <s v="Weekday"/>
    <n v="0"/>
    <n v="22"/>
  </r>
  <r>
    <d v="2019-10-04T00:00:00"/>
    <s v="11-11-0033-02"/>
    <n v="22"/>
    <n v="5.3"/>
    <n v="5.3"/>
    <n v="22"/>
    <n v="1"/>
    <x v="3"/>
    <d v="2019-10-07T00:00:00"/>
    <s v="Monday"/>
    <s v="Weekday"/>
    <n v="0"/>
    <n v="22"/>
  </r>
  <r>
    <d v="2019-10-05T00:00:00"/>
    <s v="11-11-0033-02"/>
    <n v="22"/>
    <n v="5.3"/>
    <n v="10.6"/>
    <n v="44"/>
    <n v="2"/>
    <x v="4"/>
    <d v="2019-10-08T00:00:00"/>
    <s v="Tuesday"/>
    <s v="Weekend"/>
    <n v="0"/>
    <n v="44"/>
  </r>
  <r>
    <d v="2019-10-06T00:00:00"/>
    <s v="11-11-0033-02"/>
    <n v="22"/>
    <n v="5.3"/>
    <n v="5.3"/>
    <n v="22"/>
    <n v="1"/>
    <x v="5"/>
    <d v="2019-10-09T00:00:00"/>
    <s v="Wednesday"/>
    <s v="Weekend"/>
    <n v="0"/>
    <n v="22"/>
  </r>
  <r>
    <d v="2019-10-10T00:00:00"/>
    <s v="11-11-0033-02"/>
    <n v="0"/>
    <n v="5.3"/>
    <n v="5.3"/>
    <n v="0"/>
    <n v="1"/>
    <x v="2"/>
    <d v="2019-10-13T00:00:00"/>
    <s v="Sunday"/>
    <s v="Weekday"/>
    <n v="0"/>
    <n v="0"/>
  </r>
  <r>
    <d v="2019-10-13T00:00:00"/>
    <s v="11-11-0033-02"/>
    <n v="22"/>
    <n v="5.3"/>
    <n v="5.3"/>
    <n v="22"/>
    <n v="1"/>
    <x v="5"/>
    <d v="2019-10-16T00:00:00"/>
    <s v="Wednesday"/>
    <s v="Weekend"/>
    <n v="0"/>
    <n v="22"/>
  </r>
  <r>
    <d v="2019-10-15T00:00:00"/>
    <s v="11-11-0033-02"/>
    <n v="22"/>
    <n v="5.3"/>
    <n v="5.3"/>
    <n v="22"/>
    <n v="1"/>
    <x v="0"/>
    <d v="2019-10-18T00:00:00"/>
    <s v="Friday"/>
    <s v="Weekday"/>
    <n v="1.1000000000000001"/>
    <n v="20.9"/>
  </r>
  <r>
    <d v="2019-10-01T00:00:00"/>
    <s v="11-11-0033-03"/>
    <n v="22"/>
    <n v="5.3"/>
    <n v="5.3"/>
    <n v="22"/>
    <n v="1"/>
    <x v="0"/>
    <d v="2019-10-04T00:00:00"/>
    <s v="Friday"/>
    <s v="Weekday"/>
    <n v="1.1000000000000001"/>
    <n v="20.9"/>
  </r>
  <r>
    <d v="2019-10-02T00:00:00"/>
    <s v="11-11-0033-03"/>
    <n v="0"/>
    <n v="5.3"/>
    <n v="5.3"/>
    <n v="0"/>
    <n v="1"/>
    <x v="1"/>
    <d v="2019-10-05T00:00:00"/>
    <s v="Saturday"/>
    <s v="Weekday"/>
    <n v="0"/>
    <n v="0"/>
  </r>
  <r>
    <d v="2019-10-03T00:00:00"/>
    <s v="11-11-0033-03"/>
    <n v="22"/>
    <n v="5.3"/>
    <n v="5.3"/>
    <n v="22"/>
    <n v="1"/>
    <x v="2"/>
    <d v="2019-10-06T00:00:00"/>
    <s v="Sunday"/>
    <s v="Weekday"/>
    <n v="2.2000000000000002"/>
    <n v="19.8"/>
  </r>
  <r>
    <d v="2019-10-05T00:00:00"/>
    <s v="11-11-0033-03"/>
    <n v="22"/>
    <n v="5.3"/>
    <n v="5.3"/>
    <n v="22"/>
    <n v="1"/>
    <x v="4"/>
    <d v="2019-10-08T00:00:00"/>
    <s v="Tuesday"/>
    <s v="Weekend"/>
    <n v="0"/>
    <n v="22"/>
  </r>
  <r>
    <d v="2019-10-08T00:00:00"/>
    <s v="11-11-0033-03"/>
    <n v="25.84"/>
    <n v="5.3"/>
    <n v="5.3"/>
    <n v="25.84"/>
    <n v="1"/>
    <x v="0"/>
    <d v="2019-10-11T00:00:00"/>
    <s v="Friday"/>
    <s v="Weekday"/>
    <n v="1.292"/>
    <n v="24.547999999999998"/>
  </r>
  <r>
    <d v="2019-10-10T00:00:00"/>
    <s v="11-11-0033-03"/>
    <n v="0"/>
    <n v="5.3"/>
    <n v="15.9"/>
    <n v="0"/>
    <n v="3"/>
    <x v="2"/>
    <d v="2019-10-13T00:00:00"/>
    <s v="Sunday"/>
    <s v="Weekday"/>
    <n v="0"/>
    <n v="0"/>
  </r>
  <r>
    <d v="2019-10-15T00:00:00"/>
    <s v="11-11-0033-03"/>
    <n v="22"/>
    <n v="5.3"/>
    <n v="5.3"/>
    <n v="22"/>
    <n v="1"/>
    <x v="0"/>
    <d v="2019-10-18T00:00:00"/>
    <s v="Friday"/>
    <s v="Weekday"/>
    <n v="1.1000000000000001"/>
    <n v="20.9"/>
  </r>
  <r>
    <d v="2019-10-01T00:00:00"/>
    <s v="11-11-0034-00"/>
    <n v="62.92"/>
    <n v="13.43"/>
    <n v="40.29"/>
    <n v="188.76"/>
    <n v="3"/>
    <x v="0"/>
    <d v="2019-10-04T00:00:00"/>
    <s v="Friday"/>
    <s v="Weekday"/>
    <n v="9.4380000000000006"/>
    <n v="179.322"/>
  </r>
  <r>
    <d v="2019-10-12T00:00:00"/>
    <s v="11-11-0034-00"/>
    <n v="55"/>
    <n v="13.43"/>
    <n v="26.86"/>
    <n v="110"/>
    <n v="2"/>
    <x v="4"/>
    <d v="2019-10-15T00:00:00"/>
    <s v="Tuesday"/>
    <s v="Weekend"/>
    <n v="0"/>
    <n v="110"/>
  </r>
  <r>
    <d v="2019-10-08T00:00:00"/>
    <s v="11-11-0034-02"/>
    <n v="0"/>
    <n v="5.84"/>
    <n v="23.36"/>
    <n v="0"/>
    <n v="4"/>
    <x v="0"/>
    <d v="2019-10-11T00:00:00"/>
    <s v="Friday"/>
    <s v="Weekday"/>
    <n v="0"/>
    <n v="0"/>
  </r>
  <r>
    <d v="2019-10-10T00:00:00"/>
    <s v="11-11-0034-02"/>
    <n v="0"/>
    <n v="5.84"/>
    <n v="35.04"/>
    <n v="0"/>
    <n v="6"/>
    <x v="2"/>
    <d v="2019-10-13T00:00:00"/>
    <s v="Sunday"/>
    <s v="Weekday"/>
    <n v="0"/>
    <n v="0"/>
  </r>
  <r>
    <d v="2019-10-11T00:00:00"/>
    <s v="11-11-0034-02"/>
    <n v="29"/>
    <n v="5.84"/>
    <n v="5.84"/>
    <n v="29"/>
    <n v="1"/>
    <x v="3"/>
    <d v="2019-10-14T00:00:00"/>
    <s v="Monday"/>
    <s v="Weekday"/>
    <n v="0"/>
    <n v="29"/>
  </r>
  <r>
    <d v="2019-10-02T00:00:00"/>
    <s v="11-11-0034-03"/>
    <n v="29"/>
    <n v="5.84"/>
    <n v="5.84"/>
    <n v="29"/>
    <n v="1"/>
    <x v="1"/>
    <d v="2019-10-05T00:00:00"/>
    <s v="Saturday"/>
    <s v="Weekday"/>
    <n v="0"/>
    <n v="29"/>
  </r>
  <r>
    <d v="2019-10-04T00:00:00"/>
    <s v="11-11-0034-03"/>
    <n v="29"/>
    <n v="5.84"/>
    <n v="5.84"/>
    <n v="29"/>
    <n v="1"/>
    <x v="3"/>
    <d v="2019-10-07T00:00:00"/>
    <s v="Monday"/>
    <s v="Weekday"/>
    <n v="0"/>
    <n v="29"/>
  </r>
  <r>
    <d v="2019-10-08T00:00:00"/>
    <s v="11-11-0034-03"/>
    <n v="0"/>
    <n v="5.84"/>
    <n v="29.2"/>
    <n v="0"/>
    <n v="5"/>
    <x v="0"/>
    <d v="2019-10-11T00:00:00"/>
    <s v="Friday"/>
    <s v="Weekday"/>
    <n v="0"/>
    <n v="0"/>
  </r>
  <r>
    <d v="2019-10-10T00:00:00"/>
    <s v="11-11-0034-03"/>
    <n v="0"/>
    <n v="5.84"/>
    <n v="5.84"/>
    <n v="0"/>
    <n v="1"/>
    <x v="2"/>
    <d v="2019-10-13T00:00:00"/>
    <s v="Sunday"/>
    <s v="Weekday"/>
    <n v="0"/>
    <n v="0"/>
  </r>
  <r>
    <d v="2019-10-11T00:00:00"/>
    <s v="11-11-0034-03"/>
    <n v="29"/>
    <n v="5.84"/>
    <n v="5.84"/>
    <n v="29"/>
    <n v="1"/>
    <x v="3"/>
    <d v="2019-10-14T00:00:00"/>
    <s v="Monday"/>
    <s v="Weekday"/>
    <n v="0"/>
    <n v="29"/>
  </r>
  <r>
    <d v="2019-10-01T00:00:00"/>
    <s v="11-11-0035-00"/>
    <n v="55"/>
    <n v="14.95"/>
    <n v="14.95"/>
    <n v="55"/>
    <n v="1"/>
    <x v="0"/>
    <d v="2019-10-04T00:00:00"/>
    <s v="Friday"/>
    <s v="Weekday"/>
    <n v="2.75"/>
    <n v="52.25"/>
  </r>
  <r>
    <d v="2019-10-05T00:00:00"/>
    <s v="11-11-0035-00"/>
    <n v="55"/>
    <n v="14.95"/>
    <n v="44.85"/>
    <n v="165"/>
    <n v="3"/>
    <x v="4"/>
    <d v="2019-10-08T00:00:00"/>
    <s v="Tuesday"/>
    <s v="Weekend"/>
    <n v="0"/>
    <n v="165"/>
  </r>
  <r>
    <d v="2019-10-06T00:00:00"/>
    <s v="11-11-0035-00"/>
    <n v="55"/>
    <n v="14.95"/>
    <n v="14.95"/>
    <n v="55"/>
    <n v="1"/>
    <x v="5"/>
    <d v="2019-10-09T00:00:00"/>
    <s v="Wednesday"/>
    <s v="Weekend"/>
    <n v="0"/>
    <n v="55"/>
  </r>
  <r>
    <d v="2019-10-09T00:00:00"/>
    <s v="11-11-0035-00"/>
    <n v="55"/>
    <n v="14.95"/>
    <n v="14.95"/>
    <n v="55"/>
    <n v="1"/>
    <x v="1"/>
    <d v="2019-10-12T00:00:00"/>
    <s v="Saturday"/>
    <s v="Weekday"/>
    <n v="0"/>
    <n v="55"/>
  </r>
  <r>
    <d v="2019-10-10T00:00:00"/>
    <s v="11-11-0035-00"/>
    <n v="55"/>
    <n v="14.95"/>
    <n v="14.95"/>
    <n v="55"/>
    <n v="1"/>
    <x v="2"/>
    <d v="2019-10-13T00:00:00"/>
    <s v="Sunday"/>
    <s v="Weekday"/>
    <n v="5.5"/>
    <n v="49.5"/>
  </r>
  <r>
    <d v="2019-10-13T00:00:00"/>
    <s v="11-11-0035-00"/>
    <n v="67.69"/>
    <n v="14.95"/>
    <n v="14.95"/>
    <n v="67.69"/>
    <n v="1"/>
    <x v="5"/>
    <d v="2019-10-16T00:00:00"/>
    <s v="Wednesday"/>
    <s v="Weekend"/>
    <n v="0"/>
    <n v="67.69"/>
  </r>
  <r>
    <d v="2019-10-03T00:00:00"/>
    <s v="11-11-0035-02"/>
    <n v="0"/>
    <n v="6.6"/>
    <n v="19.8"/>
    <n v="0"/>
    <n v="3"/>
    <x v="2"/>
    <d v="2019-10-06T00:00:00"/>
    <s v="Sunday"/>
    <s v="Weekday"/>
    <n v="0"/>
    <n v="0"/>
  </r>
  <r>
    <d v="2019-10-03T00:00:00"/>
    <s v="11-11-0035-03"/>
    <n v="0"/>
    <n v="6.6"/>
    <n v="19.8"/>
    <n v="0"/>
    <n v="3"/>
    <x v="2"/>
    <d v="2019-10-06T00:00:00"/>
    <s v="Sunday"/>
    <s v="Weekday"/>
    <n v="0"/>
    <n v="0"/>
  </r>
  <r>
    <d v="2019-10-01T00:00:00"/>
    <s v="11-11-0037-00"/>
    <n v="74"/>
    <n v="23.69"/>
    <n v="47.38"/>
    <n v="148"/>
    <n v="2"/>
    <x v="0"/>
    <d v="2019-10-04T00:00:00"/>
    <s v="Friday"/>
    <s v="Weekday"/>
    <n v="7.4"/>
    <n v="140.6"/>
  </r>
  <r>
    <d v="2019-10-03T00:00:00"/>
    <s v="11-11-0037-00"/>
    <n v="81.96"/>
    <n v="23.69"/>
    <n v="47.38"/>
    <n v="163.92"/>
    <n v="2"/>
    <x v="2"/>
    <d v="2019-10-06T00:00:00"/>
    <s v="Sunday"/>
    <s v="Weekday"/>
    <n v="16.391999999999999"/>
    <n v="147.52799999999999"/>
  </r>
  <r>
    <d v="2019-10-04T00:00:00"/>
    <s v="11-11-0037-00"/>
    <n v="74"/>
    <n v="23.69"/>
    <n v="47.38"/>
    <n v="148"/>
    <n v="2"/>
    <x v="3"/>
    <d v="2019-10-07T00:00:00"/>
    <s v="Monday"/>
    <s v="Weekday"/>
    <n v="0"/>
    <n v="148"/>
  </r>
  <r>
    <d v="2019-10-05T00:00:00"/>
    <s v="11-11-0037-00"/>
    <n v="74"/>
    <n v="23.69"/>
    <n v="47.38"/>
    <n v="148"/>
    <n v="2"/>
    <x v="4"/>
    <d v="2019-10-08T00:00:00"/>
    <s v="Tuesday"/>
    <s v="Weekend"/>
    <n v="0"/>
    <n v="148"/>
  </r>
  <r>
    <d v="2019-10-06T00:00:00"/>
    <s v="11-11-0037-00"/>
    <n v="74"/>
    <n v="23.69"/>
    <n v="23.69"/>
    <n v="74"/>
    <n v="1"/>
    <x v="5"/>
    <d v="2019-10-09T00:00:00"/>
    <s v="Wednesday"/>
    <s v="Weekend"/>
    <n v="0"/>
    <n v="74"/>
  </r>
  <r>
    <d v="2019-10-09T00:00:00"/>
    <s v="11-11-0037-00"/>
    <n v="74"/>
    <n v="23.69"/>
    <n v="23.69"/>
    <n v="74"/>
    <n v="1"/>
    <x v="1"/>
    <d v="2019-10-12T00:00:00"/>
    <s v="Saturday"/>
    <s v="Weekday"/>
    <n v="0"/>
    <n v="74"/>
  </r>
  <r>
    <d v="2019-10-10T00:00:00"/>
    <s v="11-11-0037-00"/>
    <n v="74"/>
    <n v="23.69"/>
    <n v="23.69"/>
    <n v="74"/>
    <n v="1"/>
    <x v="2"/>
    <d v="2019-10-13T00:00:00"/>
    <s v="Sunday"/>
    <s v="Weekday"/>
    <n v="7.4"/>
    <n v="66.599999999999994"/>
  </r>
  <r>
    <d v="2019-10-12T00:00:00"/>
    <s v="11-11-0037-00"/>
    <n v="74"/>
    <n v="23.69"/>
    <n v="23.69"/>
    <n v="74"/>
    <n v="1"/>
    <x v="4"/>
    <d v="2019-10-15T00:00:00"/>
    <s v="Tuesday"/>
    <s v="Weekend"/>
    <n v="0"/>
    <n v="74"/>
  </r>
  <r>
    <d v="2019-10-01T00:00:00"/>
    <s v="11-11-0037-02"/>
    <n v="39"/>
    <n v="10.97"/>
    <n v="10.97"/>
    <n v="39"/>
    <n v="1"/>
    <x v="0"/>
    <d v="2019-10-04T00:00:00"/>
    <s v="Friday"/>
    <s v="Weekday"/>
    <n v="1.9500000000000002"/>
    <n v="37.049999999999997"/>
  </r>
  <r>
    <d v="2019-10-02T00:00:00"/>
    <s v="11-11-0037-02"/>
    <n v="39"/>
    <n v="10.97"/>
    <n v="32.909999999999997"/>
    <n v="117"/>
    <n v="3"/>
    <x v="1"/>
    <d v="2019-10-05T00:00:00"/>
    <s v="Saturday"/>
    <s v="Weekday"/>
    <n v="0"/>
    <n v="117"/>
  </r>
  <r>
    <d v="2019-10-03T00:00:00"/>
    <s v="11-11-0037-02"/>
    <n v="39"/>
    <n v="10.97"/>
    <n v="21.94"/>
    <n v="78"/>
    <n v="2"/>
    <x v="2"/>
    <d v="2019-10-06T00:00:00"/>
    <s v="Sunday"/>
    <s v="Weekday"/>
    <n v="7.8000000000000007"/>
    <n v="70.2"/>
  </r>
  <r>
    <d v="2019-10-05T00:00:00"/>
    <s v="11-11-0037-02"/>
    <n v="39"/>
    <n v="10.97"/>
    <n v="10.97"/>
    <n v="39"/>
    <n v="1"/>
    <x v="4"/>
    <d v="2019-10-08T00:00:00"/>
    <s v="Tuesday"/>
    <s v="Weekend"/>
    <n v="0"/>
    <n v="39"/>
  </r>
  <r>
    <d v="2019-10-06T00:00:00"/>
    <s v="11-11-0037-02"/>
    <n v="39"/>
    <n v="10.97"/>
    <n v="21.94"/>
    <n v="78"/>
    <n v="2"/>
    <x v="5"/>
    <d v="2019-10-09T00:00:00"/>
    <s v="Wednesday"/>
    <s v="Weekend"/>
    <n v="0"/>
    <n v="78"/>
  </r>
  <r>
    <d v="2019-10-07T00:00:00"/>
    <s v="11-11-0037-02"/>
    <n v="39"/>
    <n v="10.97"/>
    <n v="10.97"/>
    <n v="39"/>
    <n v="1"/>
    <x v="6"/>
    <d v="2019-10-10T00:00:00"/>
    <s v="Thursday"/>
    <s v="Weekend"/>
    <n v="0"/>
    <n v="39"/>
  </r>
  <r>
    <d v="2019-10-08T00:00:00"/>
    <s v="11-11-0037-02"/>
    <n v="0"/>
    <n v="10.97"/>
    <n v="43.88"/>
    <n v="0"/>
    <n v="4"/>
    <x v="0"/>
    <d v="2019-10-11T00:00:00"/>
    <s v="Friday"/>
    <s v="Weekday"/>
    <n v="0"/>
    <n v="0"/>
  </r>
  <r>
    <d v="2019-10-08T00:00:00"/>
    <s v="11-11-0037-02"/>
    <n v="39"/>
    <n v="10.97"/>
    <n v="10.97"/>
    <n v="39"/>
    <n v="1"/>
    <x v="0"/>
    <d v="2019-10-11T00:00:00"/>
    <s v="Friday"/>
    <s v="Weekday"/>
    <n v="1.9500000000000002"/>
    <n v="37.049999999999997"/>
  </r>
  <r>
    <d v="2019-10-09T00:00:00"/>
    <s v="11-11-0037-02"/>
    <n v="39"/>
    <n v="10.97"/>
    <n v="10.97"/>
    <n v="39"/>
    <n v="1"/>
    <x v="1"/>
    <d v="2019-10-12T00:00:00"/>
    <s v="Saturday"/>
    <s v="Weekday"/>
    <n v="0"/>
    <n v="39"/>
  </r>
  <r>
    <d v="2019-10-10T00:00:00"/>
    <s v="11-11-0037-02"/>
    <n v="0"/>
    <n v="10.97"/>
    <n v="10.97"/>
    <n v="0"/>
    <n v="1"/>
    <x v="2"/>
    <d v="2019-10-13T00:00:00"/>
    <s v="Sunday"/>
    <s v="Weekday"/>
    <n v="0"/>
    <n v="0"/>
  </r>
  <r>
    <d v="2019-10-13T00:00:00"/>
    <s v="11-11-0037-02"/>
    <n v="46.87"/>
    <n v="10.97"/>
    <n v="10.97"/>
    <n v="46.87"/>
    <n v="1"/>
    <x v="5"/>
    <d v="2019-10-16T00:00:00"/>
    <s v="Wednesday"/>
    <s v="Weekend"/>
    <n v="0"/>
    <n v="46.87"/>
  </r>
  <r>
    <d v="2019-10-15T00:00:00"/>
    <s v="11-11-0037-02"/>
    <n v="46.7"/>
    <n v="10.97"/>
    <n v="10.97"/>
    <n v="46.7"/>
    <n v="1"/>
    <x v="0"/>
    <d v="2019-10-18T00:00:00"/>
    <s v="Friday"/>
    <s v="Weekday"/>
    <n v="2.3350000000000004"/>
    <n v="44.365000000000002"/>
  </r>
  <r>
    <d v="2019-10-01T00:00:00"/>
    <s v="11-11-0037-03"/>
    <n v="0"/>
    <n v="10.97"/>
    <n v="21.94"/>
    <n v="0"/>
    <n v="2"/>
    <x v="0"/>
    <d v="2019-10-04T00:00:00"/>
    <s v="Friday"/>
    <s v="Weekday"/>
    <n v="0"/>
    <n v="0"/>
  </r>
  <r>
    <d v="2019-10-01T00:00:00"/>
    <s v="11-11-0037-03"/>
    <n v="39"/>
    <n v="10.97"/>
    <n v="10.97"/>
    <n v="39"/>
    <n v="1"/>
    <x v="0"/>
    <d v="2019-10-04T00:00:00"/>
    <s v="Friday"/>
    <s v="Weekday"/>
    <n v="1.9500000000000002"/>
    <n v="37.049999999999997"/>
  </r>
  <r>
    <d v="2019-10-04T00:00:00"/>
    <s v="11-11-0037-03"/>
    <n v="39"/>
    <n v="10.97"/>
    <n v="10.97"/>
    <n v="39"/>
    <n v="1"/>
    <x v="3"/>
    <d v="2019-10-07T00:00:00"/>
    <s v="Monday"/>
    <s v="Weekday"/>
    <n v="0"/>
    <n v="39"/>
  </r>
  <r>
    <d v="2019-10-03T00:00:00"/>
    <s v="13-81-0101-00-00"/>
    <n v="12"/>
    <n v="6"/>
    <n v="12"/>
    <n v="24"/>
    <n v="2"/>
    <x v="2"/>
    <d v="2019-10-06T00:00:00"/>
    <s v="Sunday"/>
    <s v="Weekday"/>
    <n v="2.4000000000000004"/>
    <n v="21.6"/>
  </r>
  <r>
    <d v="2019-10-07T00:00:00"/>
    <s v="13-81-0101-00-00"/>
    <n v="12"/>
    <n v="6"/>
    <n v="6"/>
    <n v="12"/>
    <n v="1"/>
    <x v="6"/>
    <d v="2019-10-10T00:00:00"/>
    <s v="Thursday"/>
    <s v="Weekend"/>
    <n v="0"/>
    <n v="12"/>
  </r>
  <r>
    <d v="2019-10-08T00:00:00"/>
    <s v="13-81-0101-00-00"/>
    <n v="12"/>
    <n v="6"/>
    <n v="6"/>
    <n v="12"/>
    <n v="1"/>
    <x v="0"/>
    <d v="2019-10-11T00:00:00"/>
    <s v="Friday"/>
    <s v="Weekday"/>
    <n v="0.60000000000000009"/>
    <n v="11.4"/>
  </r>
  <r>
    <d v="2019-10-09T00:00:00"/>
    <s v="13-81-0101-00-00"/>
    <n v="12"/>
    <n v="6"/>
    <n v="6"/>
    <n v="12"/>
    <n v="1"/>
    <x v="1"/>
    <d v="2019-10-12T00:00:00"/>
    <s v="Saturday"/>
    <s v="Weekday"/>
    <n v="0"/>
    <n v="12"/>
  </r>
  <r>
    <d v="2019-10-11T00:00:00"/>
    <s v="13-81-0101-00-00"/>
    <n v="12"/>
    <n v="6"/>
    <n v="6"/>
    <n v="12"/>
    <n v="1"/>
    <x v="3"/>
    <d v="2019-10-14T00:00:00"/>
    <s v="Monday"/>
    <s v="Weekday"/>
    <n v="0"/>
    <n v="12"/>
  </r>
  <r>
    <d v="2019-10-14T00:00:00"/>
    <s v="13-81-0101-00-00"/>
    <n v="12"/>
    <n v="6"/>
    <n v="6"/>
    <n v="12"/>
    <n v="1"/>
    <x v="6"/>
    <d v="2019-10-17T00:00:00"/>
    <s v="Thursday"/>
    <s v="Weekend"/>
    <n v="0"/>
    <n v="12"/>
  </r>
  <r>
    <d v="2019-10-15T00:00:00"/>
    <s v="13-81-0101-00-00"/>
    <n v="12"/>
    <n v="6"/>
    <n v="6"/>
    <n v="12"/>
    <n v="1"/>
    <x v="0"/>
    <d v="2019-10-18T00:00:00"/>
    <s v="Friday"/>
    <s v="Weekday"/>
    <n v="0.60000000000000009"/>
    <n v="11.4"/>
  </r>
  <r>
    <d v="2019-10-01T00:00:00"/>
    <s v="13-82-0001-00"/>
    <n v="20"/>
    <n v="5"/>
    <n v="15"/>
    <n v="60"/>
    <n v="3"/>
    <x v="0"/>
    <d v="2019-10-04T00:00:00"/>
    <s v="Friday"/>
    <s v="Weekday"/>
    <n v="3"/>
    <n v="57"/>
  </r>
  <r>
    <d v="2019-10-02T00:00:00"/>
    <s v="13-82-0001-00"/>
    <n v="0"/>
    <n v="8.5"/>
    <n v="8.5"/>
    <n v="0"/>
    <n v="1"/>
    <x v="1"/>
    <d v="2019-10-05T00:00:00"/>
    <s v="Saturday"/>
    <s v="Weekday"/>
    <n v="0"/>
    <n v="0"/>
  </r>
  <r>
    <d v="2019-10-02T00:00:00"/>
    <s v="13-82-0001-00"/>
    <n v="20"/>
    <n v="5"/>
    <n v="5"/>
    <n v="20"/>
    <n v="1"/>
    <x v="1"/>
    <d v="2019-10-05T00:00:00"/>
    <s v="Saturday"/>
    <s v="Weekday"/>
    <n v="0"/>
    <n v="20"/>
  </r>
  <r>
    <d v="2019-10-05T00:00:00"/>
    <s v="13-82-0001-00"/>
    <n v="30"/>
    <n v="8.5"/>
    <n v="8.5"/>
    <n v="30"/>
    <n v="1"/>
    <x v="4"/>
    <d v="2019-10-08T00:00:00"/>
    <s v="Tuesday"/>
    <s v="Weekend"/>
    <n v="0"/>
    <n v="30"/>
  </r>
  <r>
    <d v="2019-10-08T00:00:00"/>
    <s v="13-82-0001-00"/>
    <n v="30"/>
    <n v="8.5"/>
    <n v="8.5"/>
    <n v="30"/>
    <n v="1"/>
    <x v="0"/>
    <d v="2019-10-11T00:00:00"/>
    <s v="Friday"/>
    <s v="Weekday"/>
    <n v="1.5"/>
    <n v="28.5"/>
  </r>
  <r>
    <d v="2019-10-12T00:00:00"/>
    <s v="13-82-0001-00"/>
    <n v="30"/>
    <n v="8.5"/>
    <n v="25.5"/>
    <n v="90"/>
    <n v="3"/>
    <x v="4"/>
    <d v="2019-10-15T00:00:00"/>
    <s v="Tuesday"/>
    <s v="Weekend"/>
    <n v="0"/>
    <n v="90"/>
  </r>
  <r>
    <d v="2019-10-14T00:00:00"/>
    <s v="13-82-0001-00"/>
    <n v="30"/>
    <n v="8.5"/>
    <n v="17"/>
    <n v="60"/>
    <n v="2"/>
    <x v="6"/>
    <d v="2019-10-17T00:00:00"/>
    <s v="Thursday"/>
    <s v="Weekend"/>
    <n v="0"/>
    <n v="60"/>
  </r>
  <r>
    <d v="2019-10-15T00:00:00"/>
    <s v="13-82-0001-00"/>
    <n v="30"/>
    <n v="8.5"/>
    <n v="8.5"/>
    <n v="30"/>
    <n v="1"/>
    <x v="0"/>
    <d v="2019-10-18T00:00:00"/>
    <s v="Friday"/>
    <s v="Weekday"/>
    <n v="1.5"/>
    <n v="28.5"/>
  </r>
  <r>
    <d v="2019-10-04T00:00:00"/>
    <s v="13-82-0101-01-00"/>
    <n v="27.99"/>
    <n v="8.8800000000000008"/>
    <n v="8.8800000000000008"/>
    <n v="27.99"/>
    <n v="1"/>
    <x v="3"/>
    <d v="2019-10-07T00:00:00"/>
    <s v="Monday"/>
    <s v="Weekday"/>
    <n v="0"/>
    <n v="27.99"/>
  </r>
  <r>
    <d v="2019-10-01T00:00:00"/>
    <s v="13-86-0001-00-02"/>
    <n v="29"/>
    <n v="8.5"/>
    <n v="68"/>
    <n v="232"/>
    <n v="8"/>
    <x v="0"/>
    <d v="2019-10-04T00:00:00"/>
    <s v="Friday"/>
    <s v="Weekday"/>
    <n v="11.600000000000001"/>
    <n v="220.4"/>
  </r>
  <r>
    <d v="2019-10-02T00:00:00"/>
    <s v="13-86-0001-00-02"/>
    <n v="29"/>
    <n v="8.5"/>
    <n v="34"/>
    <n v="116"/>
    <n v="4"/>
    <x v="1"/>
    <d v="2019-10-05T00:00:00"/>
    <s v="Saturday"/>
    <s v="Weekday"/>
    <n v="0"/>
    <n v="116"/>
  </r>
  <r>
    <d v="2019-10-03T00:00:00"/>
    <s v="13-86-0001-00-02"/>
    <n v="29"/>
    <n v="8.5"/>
    <n v="8.5"/>
    <n v="29"/>
    <n v="1"/>
    <x v="2"/>
    <d v="2019-10-06T00:00:00"/>
    <s v="Sunday"/>
    <s v="Weekday"/>
    <n v="2.9000000000000004"/>
    <n v="26.1"/>
  </r>
  <r>
    <d v="2019-10-04T00:00:00"/>
    <s v="13-86-0001-00-02"/>
    <n v="29"/>
    <n v="8.5"/>
    <n v="25.5"/>
    <n v="87"/>
    <n v="3"/>
    <x v="3"/>
    <d v="2019-10-07T00:00:00"/>
    <s v="Monday"/>
    <s v="Weekday"/>
    <n v="0"/>
    <n v="87"/>
  </r>
  <r>
    <d v="2019-10-05T00:00:00"/>
    <s v="13-86-0001-00-02"/>
    <n v="29"/>
    <n v="8.5"/>
    <n v="25.5"/>
    <n v="87"/>
    <n v="3"/>
    <x v="4"/>
    <d v="2019-10-08T00:00:00"/>
    <s v="Tuesday"/>
    <s v="Weekend"/>
    <n v="0"/>
    <n v="87"/>
  </r>
  <r>
    <d v="2019-10-06T00:00:00"/>
    <s v="13-86-0001-00-02"/>
    <n v="29"/>
    <n v="8.5"/>
    <n v="8.5"/>
    <n v="29"/>
    <n v="1"/>
    <x v="5"/>
    <d v="2019-10-09T00:00:00"/>
    <s v="Wednesday"/>
    <s v="Weekend"/>
    <n v="0"/>
    <n v="29"/>
  </r>
  <r>
    <d v="2019-10-07T00:00:00"/>
    <s v="13-86-0001-00-02"/>
    <n v="29"/>
    <n v="8.5"/>
    <n v="25.5"/>
    <n v="87"/>
    <n v="3"/>
    <x v="6"/>
    <d v="2019-10-10T00:00:00"/>
    <s v="Thursday"/>
    <s v="Weekend"/>
    <n v="0"/>
    <n v="87"/>
  </r>
  <r>
    <d v="2019-10-08T00:00:00"/>
    <s v="13-86-0001-00-02"/>
    <n v="29"/>
    <n v="8.5"/>
    <n v="25.5"/>
    <n v="87"/>
    <n v="3"/>
    <x v="0"/>
    <d v="2019-10-11T00:00:00"/>
    <s v="Friday"/>
    <s v="Weekday"/>
    <n v="4.3500000000000005"/>
    <n v="82.65"/>
  </r>
  <r>
    <d v="2019-10-09T00:00:00"/>
    <s v="13-86-0001-00-02"/>
    <n v="29"/>
    <n v="8.5"/>
    <n v="25.5"/>
    <n v="87"/>
    <n v="3"/>
    <x v="1"/>
    <d v="2019-10-12T00:00:00"/>
    <s v="Saturday"/>
    <s v="Weekday"/>
    <n v="0"/>
    <n v="87"/>
  </r>
  <r>
    <d v="2019-10-10T00:00:00"/>
    <s v="13-86-0001-00-02"/>
    <n v="29"/>
    <n v="8.5"/>
    <n v="17"/>
    <n v="58"/>
    <n v="2"/>
    <x v="2"/>
    <d v="2019-10-13T00:00:00"/>
    <s v="Sunday"/>
    <s v="Weekday"/>
    <n v="5.8000000000000007"/>
    <n v="52.2"/>
  </r>
  <r>
    <d v="2019-10-11T00:00:00"/>
    <s v="13-86-0001-00-02"/>
    <n v="29"/>
    <n v="8.5"/>
    <n v="8.5"/>
    <n v="29"/>
    <n v="1"/>
    <x v="3"/>
    <d v="2019-10-14T00:00:00"/>
    <s v="Monday"/>
    <s v="Weekday"/>
    <n v="0"/>
    <n v="29"/>
  </r>
  <r>
    <d v="2019-10-12T00:00:00"/>
    <s v="13-86-0001-00-02"/>
    <n v="29"/>
    <n v="8.5"/>
    <n v="68"/>
    <n v="232"/>
    <n v="8"/>
    <x v="4"/>
    <d v="2019-10-15T00:00:00"/>
    <s v="Tuesday"/>
    <s v="Weekend"/>
    <n v="0"/>
    <n v="232"/>
  </r>
  <r>
    <d v="2019-10-13T00:00:00"/>
    <s v="13-86-0001-00-02"/>
    <n v="29"/>
    <n v="8.5"/>
    <n v="76.5"/>
    <n v="261"/>
    <n v="9"/>
    <x v="5"/>
    <d v="2019-10-16T00:00:00"/>
    <s v="Wednesday"/>
    <s v="Weekend"/>
    <n v="0"/>
    <n v="261"/>
  </r>
  <r>
    <d v="2019-10-14T00:00:00"/>
    <s v="13-86-0001-00-02"/>
    <n v="29"/>
    <n v="8.5"/>
    <n v="34"/>
    <n v="116"/>
    <n v="4"/>
    <x v="6"/>
    <d v="2019-10-17T00:00:00"/>
    <s v="Thursday"/>
    <s v="Weekend"/>
    <n v="0"/>
    <n v="116"/>
  </r>
  <r>
    <d v="2019-10-15T00:00:00"/>
    <s v="13-86-0001-00-02"/>
    <n v="29"/>
    <n v="8.5"/>
    <n v="93.5"/>
    <n v="319"/>
    <n v="11"/>
    <x v="0"/>
    <d v="2019-10-18T00:00:00"/>
    <s v="Friday"/>
    <s v="Weekday"/>
    <n v="15.950000000000001"/>
    <n v="303.05"/>
  </r>
  <r>
    <d v="2019-10-01T00:00:00"/>
    <s v="17-24-0101-00"/>
    <n v="50"/>
    <n v="14.25"/>
    <n v="14.25"/>
    <n v="50"/>
    <n v="1"/>
    <x v="0"/>
    <d v="2019-10-04T00:00:00"/>
    <s v="Friday"/>
    <s v="Weekday"/>
    <n v="2.5"/>
    <n v="47.5"/>
  </r>
  <r>
    <d v="2019-10-02T00:00:00"/>
    <s v="17-24-0101-00"/>
    <n v="35"/>
    <n v="10.41"/>
    <n v="31.23"/>
    <n v="105"/>
    <n v="3"/>
    <x v="1"/>
    <d v="2019-10-05T00:00:00"/>
    <s v="Saturday"/>
    <s v="Weekday"/>
    <n v="0"/>
    <n v="105"/>
  </r>
  <r>
    <d v="2019-10-03T00:00:00"/>
    <s v="17-24-0101-00"/>
    <n v="35"/>
    <n v="10.41"/>
    <n v="20.82"/>
    <n v="70"/>
    <n v="2"/>
    <x v="2"/>
    <d v="2019-10-06T00:00:00"/>
    <s v="Sunday"/>
    <s v="Weekday"/>
    <n v="7"/>
    <n v="63"/>
  </r>
  <r>
    <d v="2019-10-04T00:00:00"/>
    <s v="17-24-0101-00"/>
    <n v="35"/>
    <n v="10.41"/>
    <n v="10.41"/>
    <n v="35"/>
    <n v="1"/>
    <x v="3"/>
    <d v="2019-10-07T00:00:00"/>
    <s v="Monday"/>
    <s v="Weekday"/>
    <n v="0"/>
    <n v="35"/>
  </r>
  <r>
    <d v="2019-10-04T00:00:00"/>
    <s v="17-24-0101-00"/>
    <n v="50"/>
    <n v="14.25"/>
    <n v="14.25"/>
    <n v="50"/>
    <n v="1"/>
    <x v="3"/>
    <d v="2019-10-07T00:00:00"/>
    <s v="Monday"/>
    <s v="Weekday"/>
    <n v="0"/>
    <n v="50"/>
  </r>
  <r>
    <d v="2019-10-06T00:00:00"/>
    <s v="17-24-0101-00"/>
    <n v="50"/>
    <n v="14.25"/>
    <n v="28.5"/>
    <n v="100"/>
    <n v="2"/>
    <x v="5"/>
    <d v="2019-10-09T00:00:00"/>
    <s v="Wednesday"/>
    <s v="Weekend"/>
    <n v="0"/>
    <n v="100"/>
  </r>
  <r>
    <d v="2019-10-06T00:00:00"/>
    <s v="17-24-0101-00"/>
    <n v="100"/>
    <n v="31.53"/>
    <n v="31.53"/>
    <n v="100"/>
    <n v="1"/>
    <x v="5"/>
    <d v="2019-10-09T00:00:00"/>
    <s v="Wednesday"/>
    <s v="Weekend"/>
    <n v="0"/>
    <n v="100"/>
  </r>
  <r>
    <d v="2019-10-07T00:00:00"/>
    <s v="17-24-0101-00"/>
    <n v="35"/>
    <n v="10.41"/>
    <n v="20.82"/>
    <n v="70"/>
    <n v="2"/>
    <x v="6"/>
    <d v="2019-10-10T00:00:00"/>
    <s v="Thursday"/>
    <s v="Weekend"/>
    <n v="0"/>
    <n v="70"/>
  </r>
  <r>
    <d v="2019-10-08T00:00:00"/>
    <s v="17-24-0101-00"/>
    <n v="35"/>
    <n v="10.41"/>
    <n v="20.82"/>
    <n v="70"/>
    <n v="2"/>
    <x v="0"/>
    <d v="2019-10-11T00:00:00"/>
    <s v="Friday"/>
    <s v="Weekday"/>
    <n v="3.5"/>
    <n v="66.5"/>
  </r>
  <r>
    <d v="2019-10-08T00:00:00"/>
    <s v="17-24-0101-00"/>
    <n v="50"/>
    <n v="14.25"/>
    <n v="14.25"/>
    <n v="50"/>
    <n v="1"/>
    <x v="0"/>
    <d v="2019-10-11T00:00:00"/>
    <s v="Friday"/>
    <s v="Weekday"/>
    <n v="2.5"/>
    <n v="47.5"/>
  </r>
  <r>
    <d v="2019-10-09T00:00:00"/>
    <s v="17-24-0101-00"/>
    <n v="35"/>
    <n v="10.41"/>
    <n v="10.41"/>
    <n v="35"/>
    <n v="1"/>
    <x v="1"/>
    <d v="2019-10-12T00:00:00"/>
    <s v="Saturday"/>
    <s v="Weekday"/>
    <n v="0"/>
    <n v="35"/>
  </r>
  <r>
    <d v="2019-10-12T00:00:00"/>
    <s v="17-24-0101-00"/>
    <n v="35"/>
    <n v="10.41"/>
    <n v="10.41"/>
    <n v="35"/>
    <n v="1"/>
    <x v="4"/>
    <d v="2019-10-15T00:00:00"/>
    <s v="Tuesday"/>
    <s v="Weekend"/>
    <n v="0"/>
    <n v="35"/>
  </r>
  <r>
    <d v="2019-10-14T00:00:00"/>
    <s v="17-24-0101-00"/>
    <n v="35"/>
    <n v="10.41"/>
    <n v="10.41"/>
    <n v="35"/>
    <n v="1"/>
    <x v="6"/>
    <d v="2019-10-17T00:00:00"/>
    <s v="Thursday"/>
    <s v="Weekend"/>
    <n v="0"/>
    <n v="35"/>
  </r>
  <r>
    <d v="2019-10-01T00:00:00"/>
    <s v="17-24-0105-11-00"/>
    <n v="39"/>
    <n v="14.25"/>
    <n v="14.25"/>
    <n v="39"/>
    <n v="1"/>
    <x v="0"/>
    <d v="2019-10-04T00:00:00"/>
    <s v="Friday"/>
    <s v="Weekday"/>
    <n v="1.9500000000000002"/>
    <n v="37.049999999999997"/>
  </r>
  <r>
    <d v="2019-10-05T00:00:00"/>
    <s v="17-24-0105-11-00"/>
    <n v="39"/>
    <n v="14.25"/>
    <n v="14.25"/>
    <n v="39"/>
    <n v="1"/>
    <x v="4"/>
    <d v="2019-10-08T00:00:00"/>
    <s v="Tuesday"/>
    <s v="Weekend"/>
    <n v="0"/>
    <n v="39"/>
  </r>
  <r>
    <d v="2019-10-13T00:00:00"/>
    <s v="17-24-0105-11-00"/>
    <n v="39"/>
    <n v="14.25"/>
    <n v="14.25"/>
    <n v="39"/>
    <n v="1"/>
    <x v="5"/>
    <d v="2019-10-16T00:00:00"/>
    <s v="Wednesday"/>
    <s v="Weekend"/>
    <n v="0"/>
    <n v="39"/>
  </r>
  <r>
    <d v="2019-10-15T00:00:00"/>
    <s v="17-24-0105-11-00"/>
    <n v="39"/>
    <n v="14.25"/>
    <n v="14.25"/>
    <n v="39"/>
    <n v="1"/>
    <x v="0"/>
    <d v="2019-10-18T00:00:00"/>
    <s v="Friday"/>
    <s v="Weekday"/>
    <n v="1.9500000000000002"/>
    <n v="37.049999999999997"/>
  </r>
  <r>
    <d v="2019-10-03T00:00:00"/>
    <s v="17-24-0109-11-00"/>
    <n v="15"/>
    <n v="5.76"/>
    <n v="5.76"/>
    <n v="15"/>
    <n v="1"/>
    <x v="2"/>
    <d v="2019-10-06T00:00:00"/>
    <s v="Sunday"/>
    <s v="Weekday"/>
    <n v="1.5"/>
    <n v="13.5"/>
  </r>
  <r>
    <d v="2019-10-04T00:00:00"/>
    <s v="17-24-0109-11-00"/>
    <n v="15"/>
    <n v="5.76"/>
    <n v="5.76"/>
    <n v="15"/>
    <n v="1"/>
    <x v="3"/>
    <d v="2019-10-07T00:00:00"/>
    <s v="Monday"/>
    <s v="Weekday"/>
    <n v="0"/>
    <n v="15"/>
  </r>
  <r>
    <d v="2019-10-12T00:00:00"/>
    <s v="17-24-0109-11-00"/>
    <n v="15"/>
    <n v="5.76"/>
    <n v="5.76"/>
    <n v="15"/>
    <n v="1"/>
    <x v="4"/>
    <d v="2019-10-15T00:00:00"/>
    <s v="Tuesday"/>
    <s v="Weekend"/>
    <n v="0"/>
    <n v="15"/>
  </r>
  <r>
    <d v="2019-10-01T00:00:00"/>
    <s v="17-24-0111-11-00"/>
    <n v="30"/>
    <n v="8.16"/>
    <n v="8.16"/>
    <n v="30"/>
    <n v="1"/>
    <x v="0"/>
    <d v="2019-10-04T00:00:00"/>
    <s v="Friday"/>
    <s v="Weekday"/>
    <n v="1.5"/>
    <n v="28.5"/>
  </r>
  <r>
    <d v="2019-10-02T00:00:00"/>
    <s v="17-24-0111-11-00"/>
    <n v="30"/>
    <n v="8.16"/>
    <n v="16.32"/>
    <n v="60"/>
    <n v="2"/>
    <x v="1"/>
    <d v="2019-10-05T00:00:00"/>
    <s v="Saturday"/>
    <s v="Weekday"/>
    <n v="0"/>
    <n v="60"/>
  </r>
  <r>
    <d v="2019-10-07T00:00:00"/>
    <s v="17-24-0111-11-00"/>
    <n v="30"/>
    <n v="8.16"/>
    <n v="8.16"/>
    <n v="30"/>
    <n v="1"/>
    <x v="6"/>
    <d v="2019-10-10T00:00:00"/>
    <s v="Thursday"/>
    <s v="Weekend"/>
    <n v="0"/>
    <n v="30"/>
  </r>
  <r>
    <d v="2019-10-08T00:00:00"/>
    <s v="17-24-0111-11-00"/>
    <n v="30"/>
    <n v="8.16"/>
    <n v="16.32"/>
    <n v="60"/>
    <n v="2"/>
    <x v="0"/>
    <d v="2019-10-11T00:00:00"/>
    <s v="Friday"/>
    <s v="Weekday"/>
    <n v="3"/>
    <n v="57"/>
  </r>
  <r>
    <d v="2019-10-09T00:00:00"/>
    <s v="17-24-0111-11-00"/>
    <n v="30"/>
    <n v="8.16"/>
    <n v="8.16"/>
    <n v="30"/>
    <n v="1"/>
    <x v="1"/>
    <d v="2019-10-12T00:00:00"/>
    <s v="Saturday"/>
    <s v="Weekday"/>
    <n v="0"/>
    <n v="30"/>
  </r>
  <r>
    <d v="2019-10-10T00:00:00"/>
    <s v="17-24-0111-11-00"/>
    <n v="30"/>
    <n v="8.16"/>
    <n v="8.16"/>
    <n v="30"/>
    <n v="1"/>
    <x v="2"/>
    <d v="2019-10-13T00:00:00"/>
    <s v="Sunday"/>
    <s v="Weekday"/>
    <n v="3"/>
    <n v="27"/>
  </r>
  <r>
    <d v="2019-10-13T00:00:00"/>
    <s v="17-24-0111-11-00"/>
    <n v="30"/>
    <n v="8.16"/>
    <n v="8.16"/>
    <n v="30"/>
    <n v="1"/>
    <x v="5"/>
    <d v="2019-10-16T00:00:00"/>
    <s v="Wednesday"/>
    <s v="Weekend"/>
    <n v="0"/>
    <n v="30"/>
  </r>
  <r>
    <d v="2019-10-15T00:00:00"/>
    <s v="17-24-0111-11-00"/>
    <n v="30"/>
    <n v="8.16"/>
    <n v="8.16"/>
    <n v="30"/>
    <n v="1"/>
    <x v="0"/>
    <d v="2019-10-18T00:00:00"/>
    <s v="Friday"/>
    <s v="Weekday"/>
    <n v="1.5"/>
    <n v="28.5"/>
  </r>
  <r>
    <d v="2019-10-02T00:00:00"/>
    <s v="17-24-0112-01-00"/>
    <n v="19"/>
    <n v="4.05"/>
    <n v="4.05"/>
    <n v="19"/>
    <n v="1"/>
    <x v="1"/>
    <d v="2019-10-05T00:00:00"/>
    <s v="Saturday"/>
    <s v="Weekday"/>
    <n v="0"/>
    <n v="19"/>
  </r>
  <r>
    <d v="2019-10-12T00:00:00"/>
    <s v="17-24-0112-01-00"/>
    <n v="19"/>
    <n v="4.05"/>
    <n v="4.05"/>
    <n v="19"/>
    <n v="1"/>
    <x v="4"/>
    <d v="2019-10-15T00:00:00"/>
    <s v="Tuesday"/>
    <s v="Weekend"/>
    <n v="0"/>
    <n v="19"/>
  </r>
  <r>
    <d v="2019-10-13T00:00:00"/>
    <s v="17-24-0112-01-00"/>
    <n v="19"/>
    <n v="4.05"/>
    <n v="4.05"/>
    <n v="19"/>
    <n v="1"/>
    <x v="5"/>
    <d v="2019-10-16T00:00:00"/>
    <s v="Wednesday"/>
    <s v="Weekend"/>
    <n v="0"/>
    <n v="19"/>
  </r>
  <r>
    <d v="2019-10-01T00:00:00"/>
    <s v="17-24-0113-01-00"/>
    <n v="40"/>
    <n v="7.69"/>
    <n v="7.69"/>
    <n v="40"/>
    <n v="1"/>
    <x v="0"/>
    <d v="2019-10-04T00:00:00"/>
    <s v="Friday"/>
    <s v="Weekday"/>
    <n v="2"/>
    <n v="38"/>
  </r>
  <r>
    <d v="2019-10-05T00:00:00"/>
    <s v="17-24-0113-01-00"/>
    <n v="40"/>
    <n v="7.69"/>
    <n v="7.69"/>
    <n v="40"/>
    <n v="1"/>
    <x v="4"/>
    <d v="2019-10-08T00:00:00"/>
    <s v="Tuesday"/>
    <s v="Weekend"/>
    <n v="0"/>
    <n v="40"/>
  </r>
  <r>
    <d v="2019-10-07T00:00:00"/>
    <s v="17-24-0113-01-00"/>
    <n v="40"/>
    <n v="7.69"/>
    <n v="7.69"/>
    <n v="40"/>
    <n v="1"/>
    <x v="6"/>
    <d v="2019-10-10T00:00:00"/>
    <s v="Thursday"/>
    <s v="Weekend"/>
    <n v="0"/>
    <n v="40"/>
  </r>
  <r>
    <d v="2019-10-11T00:00:00"/>
    <s v="17-24-0113-01-00"/>
    <n v="40"/>
    <n v="7.69"/>
    <n v="7.69"/>
    <n v="40"/>
    <n v="1"/>
    <x v="3"/>
    <d v="2019-10-14T00:00:00"/>
    <s v="Monday"/>
    <s v="Weekday"/>
    <n v="0"/>
    <n v="40"/>
  </r>
  <r>
    <d v="2019-10-12T00:00:00"/>
    <s v="17-24-0113-01-00"/>
    <n v="40"/>
    <n v="7.69"/>
    <n v="7.69"/>
    <n v="40"/>
    <n v="1"/>
    <x v="4"/>
    <d v="2019-10-15T00:00:00"/>
    <s v="Tuesday"/>
    <s v="Weekend"/>
    <n v="0"/>
    <n v="40"/>
  </r>
  <r>
    <d v="2019-10-05T00:00:00"/>
    <s v="17-73-0601-01"/>
    <n v="25"/>
    <n v="7.77"/>
    <n v="7.77"/>
    <n v="25"/>
    <n v="1"/>
    <x v="4"/>
    <d v="2019-10-08T00:00:00"/>
    <s v="Tuesday"/>
    <s v="Weekend"/>
    <n v="0"/>
    <n v="25"/>
  </r>
  <r>
    <d v="2019-10-01T00:00:00"/>
    <s v="20-87-0001-00"/>
    <n v="9"/>
    <n v="2.88"/>
    <n v="2.88"/>
    <n v="9"/>
    <n v="1"/>
    <x v="0"/>
    <d v="2019-10-04T00:00:00"/>
    <s v="Friday"/>
    <s v="Weekday"/>
    <n v="0.45"/>
    <n v="8.5500000000000007"/>
  </r>
  <r>
    <d v="2019-10-02T00:00:00"/>
    <s v="20-87-0001-00"/>
    <n v="9"/>
    <n v="2.88"/>
    <n v="2.88"/>
    <n v="9"/>
    <n v="1"/>
    <x v="1"/>
    <d v="2019-10-05T00:00:00"/>
    <s v="Saturday"/>
    <s v="Weekday"/>
    <n v="0"/>
    <n v="9"/>
  </r>
  <r>
    <d v="2019-10-02T00:00:00"/>
    <s v="20-87-0001-00"/>
    <n v="18"/>
    <n v="5.76"/>
    <n v="5.76"/>
    <n v="18"/>
    <n v="1"/>
    <x v="1"/>
    <d v="2019-10-05T00:00:00"/>
    <s v="Saturday"/>
    <s v="Weekday"/>
    <n v="0"/>
    <n v="18"/>
  </r>
  <r>
    <d v="2019-10-03T00:00:00"/>
    <s v="20-87-0001-00"/>
    <n v="3"/>
    <n v="0.72"/>
    <n v="1.44"/>
    <n v="6"/>
    <n v="2"/>
    <x v="2"/>
    <d v="2019-10-06T00:00:00"/>
    <s v="Sunday"/>
    <s v="Weekday"/>
    <n v="0.60000000000000009"/>
    <n v="5.4"/>
  </r>
  <r>
    <d v="2019-10-07T00:00:00"/>
    <s v="20-87-0001-00"/>
    <n v="3"/>
    <n v="0.72"/>
    <n v="0.72"/>
    <n v="3"/>
    <n v="1"/>
    <x v="6"/>
    <d v="2019-10-10T00:00:00"/>
    <s v="Thursday"/>
    <s v="Weekend"/>
    <n v="0"/>
    <n v="3"/>
  </r>
  <r>
    <d v="2019-10-08T00:00:00"/>
    <s v="20-87-0001-00"/>
    <n v="5"/>
    <n v="1.44"/>
    <n v="1.44"/>
    <n v="5"/>
    <n v="1"/>
    <x v="0"/>
    <d v="2019-10-11T00:00:00"/>
    <s v="Friday"/>
    <s v="Weekday"/>
    <n v="0.25"/>
    <n v="4.75"/>
  </r>
  <r>
    <d v="2019-10-09T00:00:00"/>
    <s v="20-87-0001-00"/>
    <n v="3"/>
    <n v="0.72"/>
    <n v="2.88"/>
    <n v="12"/>
    <n v="4"/>
    <x v="1"/>
    <d v="2019-10-12T00:00:00"/>
    <s v="Saturday"/>
    <s v="Weekday"/>
    <n v="0"/>
    <n v="12"/>
  </r>
  <r>
    <d v="2019-10-13T00:00:00"/>
    <s v="20-87-0001-00"/>
    <n v="9"/>
    <n v="2.88"/>
    <n v="2.88"/>
    <n v="9"/>
    <n v="1"/>
    <x v="5"/>
    <d v="2019-10-16T00:00:00"/>
    <s v="Wednesday"/>
    <s v="Weekend"/>
    <n v="0"/>
    <n v="9"/>
  </r>
  <r>
    <d v="2019-10-13T00:00:00"/>
    <s v="20-87-0001-00"/>
    <n v="22"/>
    <n v="7.2"/>
    <n v="7.2"/>
    <n v="22"/>
    <n v="1"/>
    <x v="5"/>
    <d v="2019-10-16T00:00:00"/>
    <s v="Wednesday"/>
    <s v="Weekend"/>
    <n v="0"/>
    <n v="22"/>
  </r>
  <r>
    <d v="2019-10-14T00:00:00"/>
    <s v="20-87-0001-00"/>
    <n v="3"/>
    <n v="0.72"/>
    <n v="1.44"/>
    <n v="6"/>
    <n v="2"/>
    <x v="6"/>
    <d v="2019-10-17T00:00:00"/>
    <s v="Thursday"/>
    <s v="Weekend"/>
    <n v="0"/>
    <n v="6"/>
  </r>
  <r>
    <d v="2019-10-14T00:00:00"/>
    <s v="20-87-0001-00"/>
    <n v="9"/>
    <n v="2.88"/>
    <n v="2.88"/>
    <n v="9"/>
    <n v="1"/>
    <x v="6"/>
    <d v="2019-10-17T00:00:00"/>
    <s v="Thursday"/>
    <s v="Weekend"/>
    <n v="0"/>
    <n v="9"/>
  </r>
  <r>
    <d v="2019-10-07T00:00:00"/>
    <s v="21-13-0001"/>
    <n v="10"/>
    <n v="2.95"/>
    <n v="41.3"/>
    <n v="140"/>
    <n v="14"/>
    <x v="6"/>
    <d v="2019-10-10T00:00:00"/>
    <s v="Thursday"/>
    <s v="Weekend"/>
    <n v="0"/>
    <n v="140"/>
  </r>
  <r>
    <d v="2019-10-07T00:00:00"/>
    <s v="21-13-0101"/>
    <n v="15"/>
    <n v="3.6"/>
    <n v="14.4"/>
    <n v="60"/>
    <n v="4"/>
    <x v="6"/>
    <d v="2019-10-10T00:00:00"/>
    <s v="Thursday"/>
    <s v="Weekend"/>
    <n v="0"/>
    <n v="60"/>
  </r>
  <r>
    <d v="2019-10-08T00:00:00"/>
    <s v="21-13-0101"/>
    <n v="17.579999999999998"/>
    <n v="4"/>
    <n v="4"/>
    <n v="17.579999999999998"/>
    <n v="1"/>
    <x v="0"/>
    <d v="2019-10-11T00:00:00"/>
    <s v="Friday"/>
    <s v="Weekday"/>
    <n v="0.879"/>
    <n v="16.700999999999997"/>
  </r>
  <r>
    <d v="2019-10-11T00:00:00"/>
    <s v="21-13-0101"/>
    <n v="17.670000000000002"/>
    <n v="4"/>
    <n v="4"/>
    <n v="17.670000000000002"/>
    <n v="1"/>
    <x v="3"/>
    <d v="2019-10-14T00:00:00"/>
    <s v="Monday"/>
    <s v="Weekday"/>
    <n v="0"/>
    <n v="17.670000000000002"/>
  </r>
  <r>
    <d v="2019-10-03T00:00:00"/>
    <s v="21-13-0102"/>
    <n v="15"/>
    <n v="3.9"/>
    <n v="7.8"/>
    <n v="30"/>
    <n v="2"/>
    <x v="2"/>
    <d v="2019-10-06T00:00:00"/>
    <s v="Sunday"/>
    <s v="Weekday"/>
    <n v="3"/>
    <n v="27"/>
  </r>
  <r>
    <d v="2019-10-05T00:00:00"/>
    <s v="21-13-0102"/>
    <n v="17.62"/>
    <n v="5"/>
    <n v="5"/>
    <n v="17.62"/>
    <n v="1"/>
    <x v="4"/>
    <d v="2019-10-08T00:00:00"/>
    <s v="Tuesday"/>
    <s v="Weekend"/>
    <n v="0"/>
    <n v="17.62"/>
  </r>
  <r>
    <d v="2019-10-07T00:00:00"/>
    <s v="21-13-0102"/>
    <n v="15"/>
    <n v="3.9"/>
    <n v="3.9"/>
    <n v="15"/>
    <n v="1"/>
    <x v="6"/>
    <d v="2019-10-10T00:00:00"/>
    <s v="Thursday"/>
    <s v="Weekend"/>
    <n v="0"/>
    <n v="15"/>
  </r>
  <r>
    <d v="2019-10-09T00:00:00"/>
    <s v="21-13-0102"/>
    <n v="15"/>
    <n v="3.9"/>
    <n v="3.9"/>
    <n v="15"/>
    <n v="1"/>
    <x v="1"/>
    <d v="2019-10-12T00:00:00"/>
    <s v="Saturday"/>
    <s v="Weekday"/>
    <n v="0"/>
    <n v="15"/>
  </r>
  <r>
    <d v="2019-10-11T00:00:00"/>
    <s v="21-13-0102"/>
    <n v="15"/>
    <n v="3.9"/>
    <n v="3.9"/>
    <n v="15"/>
    <n v="1"/>
    <x v="3"/>
    <d v="2019-10-14T00:00:00"/>
    <s v="Monday"/>
    <s v="Weekday"/>
    <n v="0"/>
    <n v="15"/>
  </r>
  <r>
    <d v="2019-10-13T00:00:00"/>
    <s v="21-13-0102"/>
    <n v="15"/>
    <n v="3.9"/>
    <n v="11.7"/>
    <n v="45"/>
    <n v="3"/>
    <x v="5"/>
    <d v="2019-10-16T00:00:00"/>
    <s v="Wednesday"/>
    <s v="Weekend"/>
    <n v="0"/>
    <n v="45"/>
  </r>
  <r>
    <d v="2019-10-15T00:00:00"/>
    <s v="21-13-0102"/>
    <n v="15"/>
    <n v="3.9"/>
    <n v="15.6"/>
    <n v="60"/>
    <n v="4"/>
    <x v="0"/>
    <d v="2019-10-18T00:00:00"/>
    <s v="Friday"/>
    <s v="Weekday"/>
    <n v="3"/>
    <n v="57"/>
  </r>
  <r>
    <d v="2019-10-01T00:00:00"/>
    <s v="22-82-1301-00-00"/>
    <n v="45"/>
    <n v="16.5"/>
    <n v="16.5"/>
    <n v="45"/>
    <n v="1"/>
    <x v="0"/>
    <d v="2019-10-04T00:00:00"/>
    <s v="Friday"/>
    <s v="Weekday"/>
    <n v="2.25"/>
    <n v="42.75"/>
  </r>
  <r>
    <d v="2019-10-02T00:00:00"/>
    <s v="22-82-1301-00-00"/>
    <n v="45"/>
    <n v="16.5"/>
    <n v="33"/>
    <n v="90"/>
    <n v="2"/>
    <x v="1"/>
    <d v="2019-10-05T00:00:00"/>
    <s v="Saturday"/>
    <s v="Weekday"/>
    <n v="0"/>
    <n v="90"/>
  </r>
  <r>
    <d v="2019-10-03T00:00:00"/>
    <s v="22-82-1301-00-00"/>
    <n v="45"/>
    <n v="16.5"/>
    <n v="33"/>
    <n v="90"/>
    <n v="2"/>
    <x v="2"/>
    <d v="2019-10-06T00:00:00"/>
    <s v="Sunday"/>
    <s v="Weekday"/>
    <n v="9"/>
    <n v="81"/>
  </r>
  <r>
    <d v="2019-10-04T00:00:00"/>
    <s v="22-82-1301-00-00"/>
    <n v="45"/>
    <n v="16.5"/>
    <n v="16.5"/>
    <n v="45"/>
    <n v="1"/>
    <x v="3"/>
    <d v="2019-10-07T00:00:00"/>
    <s v="Monday"/>
    <s v="Weekday"/>
    <n v="0"/>
    <n v="45"/>
  </r>
  <r>
    <d v="2019-10-05T00:00:00"/>
    <s v="22-82-1301-00-00"/>
    <n v="45"/>
    <n v="16.5"/>
    <n v="33"/>
    <n v="90"/>
    <n v="2"/>
    <x v="4"/>
    <d v="2019-10-08T00:00:00"/>
    <s v="Tuesday"/>
    <s v="Weekend"/>
    <n v="0"/>
    <n v="90"/>
  </r>
  <r>
    <d v="2019-10-06T00:00:00"/>
    <s v="22-82-1301-00-00"/>
    <n v="45"/>
    <n v="16.5"/>
    <n v="66"/>
    <n v="180"/>
    <n v="4"/>
    <x v="5"/>
    <d v="2019-10-09T00:00:00"/>
    <s v="Wednesday"/>
    <s v="Weekend"/>
    <n v="0"/>
    <n v="180"/>
  </r>
  <r>
    <d v="2019-10-07T00:00:00"/>
    <s v="22-82-1301-00-00"/>
    <n v="45"/>
    <n v="16.5"/>
    <n v="16.5"/>
    <n v="45"/>
    <n v="1"/>
    <x v="6"/>
    <d v="2019-10-10T00:00:00"/>
    <s v="Thursday"/>
    <s v="Weekend"/>
    <n v="0"/>
    <n v="45"/>
  </r>
  <r>
    <d v="2019-10-08T00:00:00"/>
    <s v="22-82-1301-00-00"/>
    <n v="45"/>
    <n v="16.5"/>
    <n v="16.5"/>
    <n v="45"/>
    <n v="1"/>
    <x v="0"/>
    <d v="2019-10-11T00:00:00"/>
    <s v="Friday"/>
    <s v="Weekday"/>
    <n v="2.25"/>
    <n v="42.75"/>
  </r>
  <r>
    <d v="2019-10-09T00:00:00"/>
    <s v="22-82-1301-00-00"/>
    <n v="45"/>
    <n v="16.5"/>
    <n v="16.5"/>
    <n v="45"/>
    <n v="1"/>
    <x v="1"/>
    <d v="2019-10-12T00:00:00"/>
    <s v="Saturday"/>
    <s v="Weekday"/>
    <n v="0"/>
    <n v="45"/>
  </r>
  <r>
    <d v="2019-10-10T00:00:00"/>
    <s v="22-82-1301-00-00"/>
    <n v="45"/>
    <n v="16.5"/>
    <n v="33"/>
    <n v="90"/>
    <n v="2"/>
    <x v="2"/>
    <d v="2019-10-13T00:00:00"/>
    <s v="Sunday"/>
    <s v="Weekday"/>
    <n v="9"/>
    <n v="81"/>
  </r>
  <r>
    <d v="2019-10-11T00:00:00"/>
    <s v="22-82-1301-00-00"/>
    <n v="45"/>
    <n v="16.5"/>
    <n v="16.5"/>
    <n v="45"/>
    <n v="1"/>
    <x v="3"/>
    <d v="2019-10-14T00:00:00"/>
    <s v="Monday"/>
    <s v="Weekday"/>
    <n v="0"/>
    <n v="45"/>
  </r>
  <r>
    <d v="2019-10-12T00:00:00"/>
    <s v="22-82-1301-00-00"/>
    <n v="45"/>
    <n v="16.5"/>
    <n v="16.5"/>
    <n v="45"/>
    <n v="1"/>
    <x v="4"/>
    <d v="2019-10-15T00:00:00"/>
    <s v="Tuesday"/>
    <s v="Weekend"/>
    <n v="0"/>
    <n v="45"/>
  </r>
  <r>
    <d v="2019-10-13T00:00:00"/>
    <s v="22-82-1301-00-00"/>
    <n v="45"/>
    <n v="16.5"/>
    <n v="16.5"/>
    <n v="45"/>
    <n v="1"/>
    <x v="5"/>
    <d v="2019-10-16T00:00:00"/>
    <s v="Wednesday"/>
    <s v="Weekend"/>
    <n v="0"/>
    <n v="45"/>
  </r>
  <r>
    <d v="2019-10-15T00:00:00"/>
    <s v="22-82-1301-00-00"/>
    <n v="45"/>
    <n v="16.5"/>
    <n v="66"/>
    <n v="180"/>
    <n v="4"/>
    <x v="0"/>
    <d v="2019-10-18T00:00:00"/>
    <s v="Friday"/>
    <s v="Weekday"/>
    <n v="9"/>
    <n v="171"/>
  </r>
  <r>
    <d v="2019-10-03T00:00:00"/>
    <s v="23-33-0201-00-00"/>
    <n v="10.67"/>
    <n v="6.75"/>
    <n v="20.25"/>
    <n v="32"/>
    <n v="3"/>
    <x v="2"/>
    <d v="2019-10-06T00:00:00"/>
    <s v="Sunday"/>
    <s v="Weekday"/>
    <n v="3.2"/>
    <n v="28.8"/>
  </r>
  <r>
    <d v="2019-10-04T00:00:00"/>
    <s v="23-33-0201-00-00"/>
    <n v="16"/>
    <n v="6.75"/>
    <n v="6.75"/>
    <n v="16"/>
    <n v="1"/>
    <x v="3"/>
    <d v="2019-10-07T00:00:00"/>
    <s v="Monday"/>
    <s v="Weekday"/>
    <n v="0"/>
    <n v="16"/>
  </r>
  <r>
    <d v="2019-10-05T00:00:00"/>
    <s v="23-33-0201-00-00"/>
    <n v="16"/>
    <n v="6.75"/>
    <n v="6.75"/>
    <n v="16"/>
    <n v="1"/>
    <x v="4"/>
    <d v="2019-10-08T00:00:00"/>
    <s v="Tuesday"/>
    <s v="Weekend"/>
    <n v="0"/>
    <n v="16"/>
  </r>
  <r>
    <d v="2019-10-06T00:00:00"/>
    <s v="23-33-0201-00-00"/>
    <n v="16"/>
    <n v="6.75"/>
    <n v="20.25"/>
    <n v="48"/>
    <n v="3"/>
    <x v="5"/>
    <d v="2019-10-09T00:00:00"/>
    <s v="Wednesday"/>
    <s v="Weekend"/>
    <n v="0"/>
    <n v="48"/>
  </r>
  <r>
    <d v="2019-10-07T00:00:00"/>
    <s v="23-33-0201-00-00"/>
    <n v="16"/>
    <n v="6.75"/>
    <n v="6.75"/>
    <n v="16"/>
    <n v="1"/>
    <x v="6"/>
    <d v="2019-10-10T00:00:00"/>
    <s v="Thursday"/>
    <s v="Weekend"/>
    <n v="0"/>
    <n v="16"/>
  </r>
  <r>
    <d v="2019-10-11T00:00:00"/>
    <s v="23-33-0201-00-00"/>
    <n v="16"/>
    <n v="6.75"/>
    <n v="6.75"/>
    <n v="16"/>
    <n v="1"/>
    <x v="3"/>
    <d v="2019-10-14T00:00:00"/>
    <s v="Monday"/>
    <s v="Weekday"/>
    <n v="0"/>
    <n v="16"/>
  </r>
  <r>
    <d v="2019-10-12T00:00:00"/>
    <s v="23-33-0201-00-00"/>
    <n v="16"/>
    <n v="6.75"/>
    <n v="6.75"/>
    <n v="16"/>
    <n v="1"/>
    <x v="4"/>
    <d v="2019-10-15T00:00:00"/>
    <s v="Tuesday"/>
    <s v="Weekend"/>
    <n v="0"/>
    <n v="16"/>
  </r>
  <r>
    <d v="2019-10-15T00:00:00"/>
    <s v="23-33-0201-00-00"/>
    <n v="16"/>
    <n v="6.75"/>
    <n v="6.75"/>
    <n v="16"/>
    <n v="1"/>
    <x v="0"/>
    <d v="2019-10-18T00:00:00"/>
    <s v="Friday"/>
    <s v="Weekday"/>
    <n v="0.8"/>
    <n v="15.2"/>
  </r>
  <r>
    <d v="2019-10-02T00:00:00"/>
    <s v="23-82-0101-01-00"/>
    <n v="42"/>
    <n v="12.38"/>
    <n v="24.76"/>
    <n v="84"/>
    <n v="2"/>
    <x v="1"/>
    <d v="2019-10-05T00:00:00"/>
    <s v="Saturday"/>
    <s v="Weekday"/>
    <n v="0"/>
    <n v="84"/>
  </r>
  <r>
    <d v="2019-10-03T00:00:00"/>
    <s v="23-82-0101-01-00"/>
    <n v="42"/>
    <n v="12.38"/>
    <n v="12.38"/>
    <n v="42"/>
    <n v="1"/>
    <x v="2"/>
    <d v="2019-10-06T00:00:00"/>
    <s v="Sunday"/>
    <s v="Weekday"/>
    <n v="4.2"/>
    <n v="37.799999999999997"/>
  </r>
  <r>
    <d v="2019-10-04T00:00:00"/>
    <s v="23-82-0101-01-00"/>
    <n v="42"/>
    <n v="12.38"/>
    <n v="24.76"/>
    <n v="84"/>
    <n v="2"/>
    <x v="3"/>
    <d v="2019-10-07T00:00:00"/>
    <s v="Monday"/>
    <s v="Weekday"/>
    <n v="0"/>
    <n v="84"/>
  </r>
  <r>
    <d v="2019-10-05T00:00:00"/>
    <s v="23-82-0101-01-00"/>
    <n v="42"/>
    <n v="12.38"/>
    <n v="24.76"/>
    <n v="84"/>
    <n v="2"/>
    <x v="4"/>
    <d v="2019-10-08T00:00:00"/>
    <s v="Tuesday"/>
    <s v="Weekend"/>
    <n v="0"/>
    <n v="84"/>
  </r>
  <r>
    <d v="2019-10-06T00:00:00"/>
    <s v="23-82-0101-01-00"/>
    <n v="42"/>
    <n v="12.38"/>
    <n v="37.14"/>
    <n v="126"/>
    <n v="3"/>
    <x v="5"/>
    <d v="2019-10-09T00:00:00"/>
    <s v="Wednesday"/>
    <s v="Weekend"/>
    <n v="0"/>
    <n v="126"/>
  </r>
  <r>
    <d v="2019-10-07T00:00:00"/>
    <s v="23-82-0101-01-00"/>
    <n v="42"/>
    <n v="12.38"/>
    <n v="24.76"/>
    <n v="84"/>
    <n v="2"/>
    <x v="6"/>
    <d v="2019-10-10T00:00:00"/>
    <s v="Thursday"/>
    <s v="Weekend"/>
    <n v="0"/>
    <n v="84"/>
  </r>
  <r>
    <d v="2019-10-08T00:00:00"/>
    <s v="23-82-0101-01-00"/>
    <n v="42"/>
    <n v="12.38"/>
    <n v="12.38"/>
    <n v="42"/>
    <n v="1"/>
    <x v="0"/>
    <d v="2019-10-11T00:00:00"/>
    <s v="Friday"/>
    <s v="Weekday"/>
    <n v="2.1"/>
    <n v="39.9"/>
  </r>
  <r>
    <d v="2019-10-09T00:00:00"/>
    <s v="23-82-0101-01-00"/>
    <n v="42"/>
    <n v="12.38"/>
    <n v="24.76"/>
    <n v="84"/>
    <n v="2"/>
    <x v="1"/>
    <d v="2019-10-12T00:00:00"/>
    <s v="Saturday"/>
    <s v="Weekday"/>
    <n v="0"/>
    <n v="84"/>
  </r>
  <r>
    <d v="2019-10-14T00:00:00"/>
    <s v="23-82-0101-01-00"/>
    <n v="42"/>
    <n v="12.38"/>
    <n v="12.38"/>
    <n v="42"/>
    <n v="1"/>
    <x v="6"/>
    <d v="2019-10-17T00:00:00"/>
    <s v="Thursday"/>
    <s v="Weekend"/>
    <n v="0"/>
    <n v="42"/>
  </r>
  <r>
    <d v="2019-10-15T00:00:00"/>
    <s v="23-82-0101-01-00"/>
    <n v="42"/>
    <n v="12.38"/>
    <n v="37.14"/>
    <n v="126"/>
    <n v="3"/>
    <x v="0"/>
    <d v="2019-10-18T00:00:00"/>
    <s v="Friday"/>
    <s v="Weekday"/>
    <n v="6.3000000000000007"/>
    <n v="119.7"/>
  </r>
  <r>
    <d v="2019-10-01T00:00:00"/>
    <s v="23-82-0102-01-00"/>
    <n v="22.64"/>
    <n v="7.43"/>
    <n v="7.43"/>
    <n v="22.64"/>
    <n v="1"/>
    <x v="0"/>
    <d v="2019-10-04T00:00:00"/>
    <s v="Friday"/>
    <s v="Weekday"/>
    <n v="1.1320000000000001"/>
    <n v="21.507999999999999"/>
  </r>
  <r>
    <d v="2019-10-07T00:00:00"/>
    <s v="23-82-0102-01-00"/>
    <n v="21"/>
    <n v="7.43"/>
    <n v="14.86"/>
    <n v="42"/>
    <n v="2"/>
    <x v="6"/>
    <d v="2019-10-10T00:00:00"/>
    <s v="Thursday"/>
    <s v="Weekend"/>
    <n v="0"/>
    <n v="42"/>
  </r>
  <r>
    <d v="2019-10-09T00:00:00"/>
    <s v="23-82-0102-01-00"/>
    <n v="21"/>
    <n v="7.43"/>
    <n v="7.43"/>
    <n v="21"/>
    <n v="1"/>
    <x v="1"/>
    <d v="2019-10-12T00:00:00"/>
    <s v="Saturday"/>
    <s v="Weekday"/>
    <n v="0"/>
    <n v="21"/>
  </r>
  <r>
    <d v="2019-10-13T00:00:00"/>
    <s v="23-82-0102-01-00"/>
    <n v="21"/>
    <n v="7.43"/>
    <n v="7.43"/>
    <n v="21"/>
    <n v="1"/>
    <x v="5"/>
    <d v="2019-10-16T00:00:00"/>
    <s v="Wednesday"/>
    <s v="Weekend"/>
    <n v="0"/>
    <n v="21"/>
  </r>
  <r>
    <d v="2019-10-15T00:00:00"/>
    <s v="23-82-0102-01-00"/>
    <n v="21"/>
    <n v="7.43"/>
    <n v="7.43"/>
    <n v="21"/>
    <n v="1"/>
    <x v="0"/>
    <d v="2019-10-18T00:00:00"/>
    <s v="Friday"/>
    <s v="Weekday"/>
    <n v="1.05"/>
    <n v="19.95"/>
  </r>
  <r>
    <d v="2019-10-02T00:00:00"/>
    <s v="23-82-1301-01-00"/>
    <n v="16"/>
    <n v="4.88"/>
    <n v="4.88"/>
    <n v="16"/>
    <n v="1"/>
    <x v="1"/>
    <d v="2019-10-05T00:00:00"/>
    <s v="Saturday"/>
    <s v="Weekday"/>
    <n v="0"/>
    <n v="16"/>
  </r>
  <r>
    <d v="2019-10-03T00:00:00"/>
    <s v="23-82-1301-01-00"/>
    <n v="16"/>
    <n v="4.88"/>
    <n v="9.76"/>
    <n v="32"/>
    <n v="2"/>
    <x v="2"/>
    <d v="2019-10-06T00:00:00"/>
    <s v="Sunday"/>
    <s v="Weekday"/>
    <n v="3.2"/>
    <n v="28.8"/>
  </r>
  <r>
    <d v="2019-10-07T00:00:00"/>
    <s v="23-82-1301-01-00"/>
    <n v="16"/>
    <n v="4.88"/>
    <n v="4.88"/>
    <n v="16"/>
    <n v="1"/>
    <x v="6"/>
    <d v="2019-10-10T00:00:00"/>
    <s v="Thursday"/>
    <s v="Weekend"/>
    <n v="0"/>
    <n v="16"/>
  </r>
  <r>
    <d v="2019-10-10T00:00:00"/>
    <s v="23-82-1301-01-00"/>
    <n v="16"/>
    <n v="4.88"/>
    <n v="4.88"/>
    <n v="16"/>
    <n v="1"/>
    <x v="2"/>
    <d v="2019-10-13T00:00:00"/>
    <s v="Sunday"/>
    <s v="Weekday"/>
    <n v="1.6"/>
    <n v="14.4"/>
  </r>
  <r>
    <d v="2019-10-11T00:00:00"/>
    <s v="23-82-1301-01-00"/>
    <n v="16"/>
    <n v="4.88"/>
    <n v="4.88"/>
    <n v="16"/>
    <n v="1"/>
    <x v="3"/>
    <d v="2019-10-14T00:00:00"/>
    <s v="Monday"/>
    <s v="Weekday"/>
    <n v="0"/>
    <n v="16"/>
  </r>
  <r>
    <d v="2019-10-12T00:00:00"/>
    <s v="23-82-1301-01-00"/>
    <n v="16"/>
    <n v="4.88"/>
    <n v="9.76"/>
    <n v="32"/>
    <n v="2"/>
    <x v="4"/>
    <d v="2019-10-15T00:00:00"/>
    <s v="Tuesday"/>
    <s v="Weekend"/>
    <n v="0"/>
    <n v="32"/>
  </r>
  <r>
    <d v="2019-10-14T00:00:00"/>
    <s v="23-82-1301-01-00"/>
    <n v="16"/>
    <n v="4.88"/>
    <n v="14.64"/>
    <n v="48"/>
    <n v="3"/>
    <x v="6"/>
    <d v="2019-10-17T00:00:00"/>
    <s v="Thursday"/>
    <s v="Weekend"/>
    <n v="0"/>
    <n v="48"/>
  </r>
  <r>
    <d v="2019-10-10T00:00:00"/>
    <s v="34-84-0901-01"/>
    <n v="20"/>
    <n v="8.1999999999999993"/>
    <n v="16.399999999999999"/>
    <n v="40"/>
    <n v="2"/>
    <x v="2"/>
    <d v="2019-10-13T00:00:00"/>
    <s v="Sunday"/>
    <s v="Weekday"/>
    <n v="4"/>
    <n v="36"/>
  </r>
  <r>
    <d v="2019-10-02T00:00:00"/>
    <s v="34-84-1001-01"/>
    <n v="20"/>
    <n v="8.7899999999999991"/>
    <n v="8.7899999999999991"/>
    <n v="20"/>
    <n v="1"/>
    <x v="1"/>
    <d v="2019-10-05T00:00:00"/>
    <s v="Saturday"/>
    <s v="Weekday"/>
    <n v="0"/>
    <n v="20"/>
  </r>
  <r>
    <d v="2019-10-05T00:00:00"/>
    <s v="34-84-1001-01"/>
    <n v="20"/>
    <n v="8.7899999999999991"/>
    <n v="8.7899999999999991"/>
    <n v="20"/>
    <n v="1"/>
    <x v="4"/>
    <d v="2019-10-08T00:00:00"/>
    <s v="Tuesday"/>
    <s v="Weekend"/>
    <n v="0"/>
    <n v="20"/>
  </r>
  <r>
    <d v="2019-10-08T00:00:00"/>
    <s v="34-84-1001-01"/>
    <n v="20"/>
    <n v="8.7899999999999991"/>
    <n v="8.7899999999999991"/>
    <n v="20"/>
    <n v="1"/>
    <x v="0"/>
    <d v="2019-10-11T00:00:00"/>
    <s v="Friday"/>
    <s v="Weekday"/>
    <n v="1"/>
    <n v="19"/>
  </r>
  <r>
    <d v="2019-10-14T00:00:00"/>
    <s v="34-84-1001-01"/>
    <n v="20"/>
    <n v="8.7899999999999991"/>
    <n v="8.7899999999999991"/>
    <n v="20"/>
    <n v="1"/>
    <x v="6"/>
    <d v="2019-10-17T00:00:00"/>
    <s v="Thursday"/>
    <s v="Weekend"/>
    <n v="0"/>
    <n v="20"/>
  </r>
  <r>
    <d v="2019-10-01T00:00:00"/>
    <s v="37-84-0201-01-00"/>
    <n v="40.25"/>
    <n v="18.38"/>
    <n v="18.38"/>
    <n v="40.25"/>
    <n v="1"/>
    <x v="0"/>
    <d v="2019-10-04T00:00:00"/>
    <s v="Friday"/>
    <s v="Weekday"/>
    <n v="2.0125000000000002"/>
    <n v="38.237499999999997"/>
  </r>
  <r>
    <d v="2019-10-04T00:00:00"/>
    <s v="37-84-0201-01-00"/>
    <n v="37"/>
    <n v="18.38"/>
    <n v="18.38"/>
    <n v="37"/>
    <n v="1"/>
    <x v="3"/>
    <d v="2019-10-07T00:00:00"/>
    <s v="Monday"/>
    <s v="Weekday"/>
    <n v="0"/>
    <n v="37"/>
  </r>
  <r>
    <d v="2019-10-05T00:00:00"/>
    <s v="37-84-0201-01-00"/>
    <n v="37"/>
    <n v="18.38"/>
    <n v="18.38"/>
    <n v="37"/>
    <n v="1"/>
    <x v="4"/>
    <d v="2019-10-08T00:00:00"/>
    <s v="Tuesday"/>
    <s v="Weekend"/>
    <n v="0"/>
    <n v="37"/>
  </r>
  <r>
    <d v="2019-10-13T00:00:00"/>
    <s v="37-84-0201-01-00"/>
    <n v="37"/>
    <n v="18.38"/>
    <n v="18.38"/>
    <n v="37"/>
    <n v="1"/>
    <x v="5"/>
    <d v="2019-10-16T00:00:00"/>
    <s v="Wednesday"/>
    <s v="Weekend"/>
    <n v="0"/>
    <n v="37"/>
  </r>
  <r>
    <d v="2019-10-14T00:00:00"/>
    <s v="37-84-0201-01-00"/>
    <n v="37"/>
    <n v="18.38"/>
    <n v="18.38"/>
    <n v="37"/>
    <n v="1"/>
    <x v="6"/>
    <d v="2019-10-17T00:00:00"/>
    <s v="Thursday"/>
    <s v="Weekend"/>
    <n v="0"/>
    <n v="37"/>
  </r>
  <r>
    <d v="2019-10-01T00:00:00"/>
    <s v="38-12-0001-01"/>
    <n v="49"/>
    <n v="23.56"/>
    <n v="23.56"/>
    <n v="49"/>
    <n v="1"/>
    <x v="0"/>
    <d v="2019-10-04T00:00:00"/>
    <s v="Friday"/>
    <s v="Weekday"/>
    <n v="2.4500000000000002"/>
    <n v="46.55"/>
  </r>
  <r>
    <d v="2019-10-02T00:00:00"/>
    <s v="38-12-0001-01"/>
    <n v="49"/>
    <n v="23.56"/>
    <n v="47.12"/>
    <n v="98"/>
    <n v="2"/>
    <x v="1"/>
    <d v="2019-10-05T00:00:00"/>
    <s v="Saturday"/>
    <s v="Weekday"/>
    <n v="0"/>
    <n v="98"/>
  </r>
  <r>
    <d v="2019-10-04T00:00:00"/>
    <s v="38-12-0001-01"/>
    <n v="49"/>
    <n v="23.56"/>
    <n v="23.56"/>
    <n v="49"/>
    <n v="1"/>
    <x v="3"/>
    <d v="2019-10-07T00:00:00"/>
    <s v="Monday"/>
    <s v="Weekday"/>
    <n v="0"/>
    <n v="49"/>
  </r>
  <r>
    <d v="2019-10-05T00:00:00"/>
    <s v="38-12-0001-01"/>
    <n v="49"/>
    <n v="23.56"/>
    <n v="23.56"/>
    <n v="49"/>
    <n v="1"/>
    <x v="4"/>
    <d v="2019-10-08T00:00:00"/>
    <s v="Tuesday"/>
    <s v="Weekend"/>
    <n v="0"/>
    <n v="49"/>
  </r>
  <r>
    <d v="2019-10-10T00:00:00"/>
    <s v="38-12-0001-01"/>
    <n v="49"/>
    <n v="23.56"/>
    <n v="23.56"/>
    <n v="49"/>
    <n v="1"/>
    <x v="2"/>
    <d v="2019-10-13T00:00:00"/>
    <s v="Sunday"/>
    <s v="Weekday"/>
    <n v="4.9000000000000004"/>
    <n v="44.1"/>
  </r>
  <r>
    <d v="2019-10-11T00:00:00"/>
    <s v="38-12-0001-01"/>
    <n v="49"/>
    <n v="23.56"/>
    <n v="23.56"/>
    <n v="49"/>
    <n v="1"/>
    <x v="3"/>
    <d v="2019-10-14T00:00:00"/>
    <s v="Monday"/>
    <s v="Weekday"/>
    <n v="0"/>
    <n v="49"/>
  </r>
  <r>
    <d v="2019-10-13T00:00:00"/>
    <s v="38-12-0001-01"/>
    <n v="54.15"/>
    <n v="23.56"/>
    <n v="23.56"/>
    <n v="54.15"/>
    <n v="1"/>
    <x v="5"/>
    <d v="2019-10-16T00:00:00"/>
    <s v="Wednesday"/>
    <s v="Weekend"/>
    <n v="0"/>
    <n v="54.15"/>
  </r>
  <r>
    <d v="2019-10-01T00:00:00"/>
    <s v="38-31-0001-00-12"/>
    <n v="45"/>
    <n v="16.32"/>
    <n v="32.64"/>
    <n v="90"/>
    <n v="2"/>
    <x v="0"/>
    <d v="2019-10-04T00:00:00"/>
    <s v="Friday"/>
    <s v="Weekday"/>
    <n v="4.5"/>
    <n v="85.5"/>
  </r>
  <r>
    <d v="2019-10-02T00:00:00"/>
    <s v="38-31-0001-00-12"/>
    <n v="45"/>
    <n v="16.32"/>
    <n v="16.32"/>
    <n v="45"/>
    <n v="1"/>
    <x v="1"/>
    <d v="2019-10-05T00:00:00"/>
    <s v="Saturday"/>
    <s v="Weekday"/>
    <n v="0"/>
    <n v="45"/>
  </r>
  <r>
    <d v="2019-10-03T00:00:00"/>
    <s v="38-31-0001-00-12"/>
    <n v="45"/>
    <n v="16.32"/>
    <n v="32.64"/>
    <n v="90"/>
    <n v="2"/>
    <x v="2"/>
    <d v="2019-10-06T00:00:00"/>
    <s v="Sunday"/>
    <s v="Weekday"/>
    <n v="9"/>
    <n v="81"/>
  </r>
  <r>
    <d v="2019-10-04T00:00:00"/>
    <s v="38-31-0001-00-12"/>
    <n v="45"/>
    <n v="16.32"/>
    <n v="48.96"/>
    <n v="135"/>
    <n v="3"/>
    <x v="3"/>
    <d v="2019-10-07T00:00:00"/>
    <s v="Monday"/>
    <s v="Weekday"/>
    <n v="0"/>
    <n v="135"/>
  </r>
  <r>
    <d v="2019-10-05T00:00:00"/>
    <s v="38-31-0001-00-12"/>
    <n v="45"/>
    <n v="16.32"/>
    <n v="32.64"/>
    <n v="90"/>
    <n v="2"/>
    <x v="4"/>
    <d v="2019-10-08T00:00:00"/>
    <s v="Tuesday"/>
    <s v="Weekend"/>
    <n v="0"/>
    <n v="90"/>
  </r>
  <r>
    <d v="2019-10-07T00:00:00"/>
    <s v="38-31-0001-00-12"/>
    <n v="45"/>
    <n v="16.32"/>
    <n v="16.32"/>
    <n v="45"/>
    <n v="1"/>
    <x v="6"/>
    <d v="2019-10-10T00:00:00"/>
    <s v="Thursday"/>
    <s v="Weekend"/>
    <n v="0"/>
    <n v="45"/>
  </r>
  <r>
    <d v="2019-10-08T00:00:00"/>
    <s v="38-31-0001-00-12"/>
    <n v="45"/>
    <n v="16.32"/>
    <n v="32.64"/>
    <n v="90"/>
    <n v="2"/>
    <x v="0"/>
    <d v="2019-10-11T00:00:00"/>
    <s v="Friday"/>
    <s v="Weekday"/>
    <n v="4.5"/>
    <n v="85.5"/>
  </r>
  <r>
    <d v="2019-10-09T00:00:00"/>
    <s v="38-31-0001-00-12"/>
    <n v="45"/>
    <n v="16.32"/>
    <n v="16.32"/>
    <n v="45"/>
    <n v="1"/>
    <x v="1"/>
    <d v="2019-10-12T00:00:00"/>
    <s v="Saturday"/>
    <s v="Weekday"/>
    <n v="0"/>
    <n v="45"/>
  </r>
  <r>
    <d v="2019-10-11T00:00:00"/>
    <s v="38-31-0001-00-12"/>
    <n v="45"/>
    <n v="16.32"/>
    <n v="16.32"/>
    <n v="45"/>
    <n v="1"/>
    <x v="3"/>
    <d v="2019-10-14T00:00:00"/>
    <s v="Monday"/>
    <s v="Weekday"/>
    <n v="0"/>
    <n v="45"/>
  </r>
  <r>
    <d v="2019-10-12T00:00:00"/>
    <s v="38-31-0001-00-12"/>
    <n v="45"/>
    <n v="16.32"/>
    <n v="16.32"/>
    <n v="45"/>
    <n v="1"/>
    <x v="4"/>
    <d v="2019-10-15T00:00:00"/>
    <s v="Tuesday"/>
    <s v="Weekend"/>
    <n v="0"/>
    <n v="45"/>
  </r>
  <r>
    <d v="2019-10-13T00:00:00"/>
    <s v="38-31-0001-00-12"/>
    <n v="45"/>
    <n v="16.32"/>
    <n v="32.64"/>
    <n v="90"/>
    <n v="2"/>
    <x v="5"/>
    <d v="2019-10-16T00:00:00"/>
    <s v="Wednesday"/>
    <s v="Weekend"/>
    <n v="0"/>
    <n v="90"/>
  </r>
  <r>
    <d v="2019-10-14T00:00:00"/>
    <s v="38-31-0001-00-12"/>
    <n v="45"/>
    <n v="16.32"/>
    <n v="16.32"/>
    <n v="45"/>
    <n v="1"/>
    <x v="6"/>
    <d v="2019-10-17T00:00:00"/>
    <s v="Thursday"/>
    <s v="Weekend"/>
    <n v="0"/>
    <n v="45"/>
  </r>
  <r>
    <d v="2019-10-01T00:00:00"/>
    <s v="38-51-0101-01-00"/>
    <n v="99"/>
    <n v="37.42"/>
    <n v="112.26"/>
    <n v="297"/>
    <n v="3"/>
    <x v="0"/>
    <d v="2019-10-04T00:00:00"/>
    <s v="Friday"/>
    <s v="Weekday"/>
    <n v="14.850000000000001"/>
    <n v="282.14999999999998"/>
  </r>
  <r>
    <d v="2019-10-02T00:00:00"/>
    <s v="38-51-0101-01-00"/>
    <n v="99"/>
    <n v="37.42"/>
    <n v="74.84"/>
    <n v="198"/>
    <n v="2"/>
    <x v="1"/>
    <d v="2019-10-05T00:00:00"/>
    <s v="Saturday"/>
    <s v="Weekday"/>
    <n v="0"/>
    <n v="198"/>
  </r>
  <r>
    <d v="2019-10-04T00:00:00"/>
    <s v="38-51-0101-01-00"/>
    <n v="99"/>
    <n v="37.42"/>
    <n v="37.42"/>
    <n v="99"/>
    <n v="1"/>
    <x v="3"/>
    <d v="2019-10-07T00:00:00"/>
    <s v="Monday"/>
    <s v="Weekday"/>
    <n v="0"/>
    <n v="99"/>
  </r>
  <r>
    <d v="2019-10-05T00:00:00"/>
    <s v="38-51-0101-01-00"/>
    <n v="99"/>
    <n v="37.42"/>
    <n v="149.68"/>
    <n v="396"/>
    <n v="4"/>
    <x v="4"/>
    <d v="2019-10-08T00:00:00"/>
    <s v="Tuesday"/>
    <s v="Weekend"/>
    <n v="0"/>
    <n v="396"/>
  </r>
  <r>
    <d v="2019-10-06T00:00:00"/>
    <s v="38-51-0101-01-00"/>
    <n v="99"/>
    <n v="37.42"/>
    <n v="37.42"/>
    <n v="99"/>
    <n v="1"/>
    <x v="5"/>
    <d v="2019-10-09T00:00:00"/>
    <s v="Wednesday"/>
    <s v="Weekend"/>
    <n v="0"/>
    <n v="99"/>
  </r>
  <r>
    <d v="2019-10-07T00:00:00"/>
    <s v="38-51-0101-01-00"/>
    <n v="99"/>
    <n v="37.42"/>
    <n v="74.84"/>
    <n v="198"/>
    <n v="2"/>
    <x v="6"/>
    <d v="2019-10-10T00:00:00"/>
    <s v="Thursday"/>
    <s v="Weekend"/>
    <n v="0"/>
    <n v="198"/>
  </r>
  <r>
    <d v="2019-10-08T00:00:00"/>
    <s v="38-51-0101-01-00"/>
    <n v="99"/>
    <n v="37.42"/>
    <n v="37.42"/>
    <n v="99"/>
    <n v="1"/>
    <x v="0"/>
    <d v="2019-10-11T00:00:00"/>
    <s v="Friday"/>
    <s v="Weekday"/>
    <n v="4.95"/>
    <n v="94.05"/>
  </r>
  <r>
    <d v="2019-10-09T00:00:00"/>
    <s v="38-51-0101-01-00"/>
    <n v="99"/>
    <n v="37.42"/>
    <n v="112.26"/>
    <n v="297"/>
    <n v="3"/>
    <x v="1"/>
    <d v="2019-10-12T00:00:00"/>
    <s v="Saturday"/>
    <s v="Weekday"/>
    <n v="0"/>
    <n v="297"/>
  </r>
  <r>
    <d v="2019-10-10T00:00:00"/>
    <s v="38-51-0101-01-00"/>
    <n v="99"/>
    <n v="37.42"/>
    <n v="187.1"/>
    <n v="495"/>
    <n v="5"/>
    <x v="2"/>
    <d v="2019-10-13T00:00:00"/>
    <s v="Sunday"/>
    <s v="Weekday"/>
    <n v="49.5"/>
    <n v="445.5"/>
  </r>
  <r>
    <d v="2019-10-11T00:00:00"/>
    <s v="38-51-0101-01-00"/>
    <n v="99"/>
    <n v="37.42"/>
    <n v="112.26"/>
    <n v="297"/>
    <n v="3"/>
    <x v="3"/>
    <d v="2019-10-14T00:00:00"/>
    <s v="Monday"/>
    <s v="Weekday"/>
    <n v="0"/>
    <n v="297"/>
  </r>
  <r>
    <d v="2019-10-12T00:00:00"/>
    <s v="38-51-0101-01-00"/>
    <n v="99"/>
    <n v="37.42"/>
    <n v="37.42"/>
    <n v="99"/>
    <n v="1"/>
    <x v="4"/>
    <d v="2019-10-15T00:00:00"/>
    <s v="Tuesday"/>
    <s v="Weekend"/>
    <n v="0"/>
    <n v="99"/>
  </r>
  <r>
    <d v="2019-10-13T00:00:00"/>
    <s v="38-51-0101-01-00"/>
    <n v="99"/>
    <n v="37.42"/>
    <n v="37.42"/>
    <n v="99"/>
    <n v="1"/>
    <x v="5"/>
    <d v="2019-10-16T00:00:00"/>
    <s v="Wednesday"/>
    <s v="Weekend"/>
    <n v="0"/>
    <n v="99"/>
  </r>
  <r>
    <d v="2019-10-14T00:00:00"/>
    <s v="38-51-0101-01-00"/>
    <n v="99"/>
    <n v="37.42"/>
    <n v="74.84"/>
    <n v="198"/>
    <n v="2"/>
    <x v="6"/>
    <d v="2019-10-17T00:00:00"/>
    <s v="Thursday"/>
    <s v="Weekend"/>
    <n v="0"/>
    <n v="198"/>
  </r>
  <r>
    <d v="2019-10-02T00:00:00"/>
    <s v="38-53-1301-01-00"/>
    <n v="25"/>
    <n v="5.01"/>
    <n v="5.01"/>
    <n v="25"/>
    <n v="1"/>
    <x v="1"/>
    <d v="2019-10-05T00:00:00"/>
    <s v="Saturday"/>
    <s v="Weekday"/>
    <n v="0"/>
    <n v="25"/>
  </r>
  <r>
    <d v="2019-10-03T00:00:00"/>
    <s v="38-53-1301-01-00"/>
    <n v="25"/>
    <n v="5.01"/>
    <n v="5.01"/>
    <n v="25"/>
    <n v="1"/>
    <x v="2"/>
    <d v="2019-10-06T00:00:00"/>
    <s v="Sunday"/>
    <s v="Weekday"/>
    <n v="2.5"/>
    <n v="22.5"/>
  </r>
  <r>
    <d v="2019-10-08T00:00:00"/>
    <s v="38-53-1301-01-00"/>
    <n v="25"/>
    <n v="5.01"/>
    <n v="5.01"/>
    <n v="25"/>
    <n v="1"/>
    <x v="0"/>
    <d v="2019-10-11T00:00:00"/>
    <s v="Friday"/>
    <s v="Weekday"/>
    <n v="1.25"/>
    <n v="23.75"/>
  </r>
  <r>
    <d v="2019-10-13T00:00:00"/>
    <s v="38-53-1301-01-00"/>
    <n v="25"/>
    <n v="5.01"/>
    <n v="5.01"/>
    <n v="25"/>
    <n v="1"/>
    <x v="5"/>
    <d v="2019-10-16T00:00:00"/>
    <s v="Wednesday"/>
    <s v="Weekend"/>
    <n v="0"/>
    <n v="25"/>
  </r>
  <r>
    <d v="2019-10-02T00:00:00"/>
    <s v="38-81-0001-00-00"/>
    <n v="0"/>
    <n v="3.12"/>
    <n v="21.84"/>
    <n v="0"/>
    <n v="7"/>
    <x v="1"/>
    <d v="2019-10-05T00:00:00"/>
    <s v="Saturday"/>
    <s v="Weekday"/>
    <n v="0"/>
    <n v="0"/>
  </r>
  <r>
    <d v="2019-10-03T00:00:00"/>
    <s v="38-81-0001-00-00"/>
    <n v="0"/>
    <n v="3.12"/>
    <n v="15.6"/>
    <n v="0"/>
    <n v="5"/>
    <x v="2"/>
    <d v="2019-10-06T00:00:00"/>
    <s v="Sunday"/>
    <s v="Weekday"/>
    <n v="0"/>
    <n v="0"/>
  </r>
  <r>
    <d v="2019-10-04T00:00:00"/>
    <s v="38-81-0001-00-00"/>
    <n v="0"/>
    <n v="3.12"/>
    <n v="15.6"/>
    <n v="0"/>
    <n v="5"/>
    <x v="3"/>
    <d v="2019-10-07T00:00:00"/>
    <s v="Monday"/>
    <s v="Weekday"/>
    <n v="0"/>
    <n v="0"/>
  </r>
  <r>
    <d v="2019-10-07T00:00:00"/>
    <s v="38-81-0001-00-00"/>
    <n v="0"/>
    <n v="3.12"/>
    <n v="12.48"/>
    <n v="0"/>
    <n v="4"/>
    <x v="6"/>
    <d v="2019-10-10T00:00:00"/>
    <s v="Thursday"/>
    <s v="Weekend"/>
    <n v="0"/>
    <n v="0"/>
  </r>
  <r>
    <d v="2019-10-08T00:00:00"/>
    <s v="38-81-0001-00-00"/>
    <n v="0"/>
    <n v="3.12"/>
    <n v="15.6"/>
    <n v="0"/>
    <n v="5"/>
    <x v="0"/>
    <d v="2019-10-11T00:00:00"/>
    <s v="Friday"/>
    <s v="Weekday"/>
    <n v="0"/>
    <n v="0"/>
  </r>
  <r>
    <d v="2019-10-09T00:00:00"/>
    <s v="38-81-0001-00-00"/>
    <n v="0"/>
    <n v="3.12"/>
    <n v="15.6"/>
    <n v="0"/>
    <n v="5"/>
    <x v="1"/>
    <d v="2019-10-12T00:00:00"/>
    <s v="Saturday"/>
    <s v="Weekday"/>
    <n v="0"/>
    <n v="0"/>
  </r>
  <r>
    <d v="2019-10-10T00:00:00"/>
    <s v="38-81-0001-00-00"/>
    <n v="0"/>
    <n v="3.12"/>
    <n v="15.6"/>
    <n v="0"/>
    <n v="5"/>
    <x v="2"/>
    <d v="2019-10-13T00:00:00"/>
    <s v="Sunday"/>
    <s v="Weekday"/>
    <n v="0"/>
    <n v="0"/>
  </r>
  <r>
    <d v="2019-10-11T00:00:00"/>
    <s v="38-81-0001-00-00"/>
    <n v="0"/>
    <n v="3.12"/>
    <n v="9.36"/>
    <n v="0"/>
    <n v="3"/>
    <x v="3"/>
    <d v="2019-10-14T00:00:00"/>
    <s v="Monday"/>
    <s v="Weekday"/>
    <n v="0"/>
    <n v="0"/>
  </r>
  <r>
    <d v="2019-10-13T00:00:00"/>
    <s v="38-81-0001-00-00"/>
    <n v="0"/>
    <n v="3.12"/>
    <n v="3.12"/>
    <n v="0"/>
    <n v="1"/>
    <x v="5"/>
    <d v="2019-10-16T00:00:00"/>
    <s v="Wednesday"/>
    <s v="Weekend"/>
    <n v="0"/>
    <n v="0"/>
  </r>
  <r>
    <d v="2019-10-14T00:00:00"/>
    <s v="38-81-0001-00-00"/>
    <n v="0"/>
    <n v="3.12"/>
    <n v="6.24"/>
    <n v="0"/>
    <n v="2"/>
    <x v="6"/>
    <d v="2019-10-17T00:00:00"/>
    <s v="Thursday"/>
    <s v="Weekend"/>
    <n v="0"/>
    <n v="0"/>
  </r>
  <r>
    <d v="2019-10-15T00:00:00"/>
    <s v="38-81-0001-00-00"/>
    <n v="0"/>
    <n v="3.12"/>
    <n v="15.6"/>
    <n v="0"/>
    <n v="5"/>
    <x v="0"/>
    <d v="2019-10-18T00:00:00"/>
    <s v="Friday"/>
    <s v="Weekday"/>
    <n v="0"/>
    <n v="0"/>
  </r>
  <r>
    <d v="2019-10-02T00:00:00"/>
    <s v="38-82-0401-00-12"/>
    <n v="59"/>
    <n v="28.87"/>
    <n v="28.87"/>
    <n v="59"/>
    <n v="1"/>
    <x v="1"/>
    <d v="2019-10-05T00:00:00"/>
    <s v="Saturday"/>
    <s v="Weekday"/>
    <n v="0"/>
    <n v="59"/>
  </r>
  <r>
    <d v="2019-10-07T00:00:00"/>
    <s v="38-82-0401-00-12"/>
    <n v="59"/>
    <n v="28.87"/>
    <n v="28.87"/>
    <n v="59"/>
    <n v="1"/>
    <x v="6"/>
    <d v="2019-10-10T00:00:00"/>
    <s v="Thursday"/>
    <s v="Weekend"/>
    <n v="0"/>
    <n v="59"/>
  </r>
  <r>
    <d v="2019-10-08T00:00:00"/>
    <s v="38-82-0401-00-12"/>
    <n v="59"/>
    <n v="28.87"/>
    <n v="28.87"/>
    <n v="59"/>
    <n v="1"/>
    <x v="0"/>
    <d v="2019-10-11T00:00:00"/>
    <s v="Friday"/>
    <s v="Weekday"/>
    <n v="2.95"/>
    <n v="56.05"/>
  </r>
  <r>
    <d v="2019-10-14T00:00:00"/>
    <s v="38-82-0401-00-12"/>
    <n v="59"/>
    <n v="28.87"/>
    <n v="28.87"/>
    <n v="59"/>
    <n v="1"/>
    <x v="6"/>
    <d v="2019-10-17T00:00:00"/>
    <s v="Thursday"/>
    <s v="Weekend"/>
    <n v="0"/>
    <n v="59"/>
  </r>
  <r>
    <d v="2019-10-01T00:00:00"/>
    <s v="40-33-0001-00-00"/>
    <n v="99"/>
    <n v="35.97"/>
    <n v="71.94"/>
    <n v="198"/>
    <n v="2"/>
    <x v="0"/>
    <d v="2019-10-04T00:00:00"/>
    <s v="Friday"/>
    <s v="Weekday"/>
    <n v="9.9"/>
    <n v="188.1"/>
  </r>
  <r>
    <d v="2019-10-02T00:00:00"/>
    <s v="40-33-0001-00-00"/>
    <n v="99"/>
    <n v="35.97"/>
    <n v="35.97"/>
    <n v="99"/>
    <n v="1"/>
    <x v="1"/>
    <d v="2019-10-05T00:00:00"/>
    <s v="Saturday"/>
    <s v="Weekday"/>
    <n v="0"/>
    <n v="99"/>
  </r>
  <r>
    <d v="2019-10-03T00:00:00"/>
    <s v="40-33-0001-00-00"/>
    <n v="99"/>
    <n v="35.97"/>
    <n v="35.97"/>
    <n v="99"/>
    <n v="1"/>
    <x v="2"/>
    <d v="2019-10-06T00:00:00"/>
    <s v="Sunday"/>
    <s v="Weekday"/>
    <n v="9.9"/>
    <n v="89.1"/>
  </r>
  <r>
    <d v="2019-10-04T00:00:00"/>
    <s v="40-33-0001-00-00"/>
    <n v="99"/>
    <n v="35.97"/>
    <n v="71.94"/>
    <n v="198"/>
    <n v="2"/>
    <x v="3"/>
    <d v="2019-10-07T00:00:00"/>
    <s v="Monday"/>
    <s v="Weekday"/>
    <n v="0"/>
    <n v="198"/>
  </r>
  <r>
    <d v="2019-10-05T00:00:00"/>
    <s v="40-33-0001-00-00"/>
    <n v="99"/>
    <n v="35.97"/>
    <n v="35.97"/>
    <n v="99"/>
    <n v="1"/>
    <x v="4"/>
    <d v="2019-10-08T00:00:00"/>
    <s v="Tuesday"/>
    <s v="Weekend"/>
    <n v="0"/>
    <n v="99"/>
  </r>
  <r>
    <d v="2019-10-06T00:00:00"/>
    <s v="40-33-0001-00-00"/>
    <n v="99"/>
    <n v="35.97"/>
    <n v="71.94"/>
    <n v="198"/>
    <n v="2"/>
    <x v="5"/>
    <d v="2019-10-09T00:00:00"/>
    <s v="Wednesday"/>
    <s v="Weekend"/>
    <n v="0"/>
    <n v="198"/>
  </r>
  <r>
    <d v="2019-10-07T00:00:00"/>
    <s v="40-33-0001-00-00"/>
    <n v="99"/>
    <n v="35.97"/>
    <n v="143.88"/>
    <n v="396"/>
    <n v="4"/>
    <x v="6"/>
    <d v="2019-10-10T00:00:00"/>
    <s v="Thursday"/>
    <s v="Weekend"/>
    <n v="0"/>
    <n v="396"/>
  </r>
  <r>
    <d v="2019-10-08T00:00:00"/>
    <s v="40-33-0001-00-00"/>
    <n v="99"/>
    <n v="35.97"/>
    <n v="179.85"/>
    <n v="495"/>
    <n v="5"/>
    <x v="0"/>
    <d v="2019-10-11T00:00:00"/>
    <s v="Friday"/>
    <s v="Weekday"/>
    <n v="24.75"/>
    <n v="470.25"/>
  </r>
  <r>
    <d v="2019-10-09T00:00:00"/>
    <s v="40-33-0001-00-00"/>
    <n v="99"/>
    <n v="35.97"/>
    <n v="71.94"/>
    <n v="198"/>
    <n v="2"/>
    <x v="1"/>
    <d v="2019-10-12T00:00:00"/>
    <s v="Saturday"/>
    <s v="Weekday"/>
    <n v="0"/>
    <n v="198"/>
  </r>
  <r>
    <d v="2019-10-10T00:00:00"/>
    <s v="40-33-0001-00-00"/>
    <n v="49.5"/>
    <n v="35.97"/>
    <n v="71.94"/>
    <n v="99"/>
    <n v="2"/>
    <x v="2"/>
    <d v="2019-10-13T00:00:00"/>
    <s v="Sunday"/>
    <s v="Weekday"/>
    <n v="9.9"/>
    <n v="89.1"/>
  </r>
  <r>
    <d v="2019-10-11T00:00:00"/>
    <s v="40-33-0001-00-00"/>
    <n v="99"/>
    <n v="35.97"/>
    <n v="35.97"/>
    <n v="99"/>
    <n v="1"/>
    <x v="3"/>
    <d v="2019-10-14T00:00:00"/>
    <s v="Monday"/>
    <s v="Weekday"/>
    <n v="0"/>
    <n v="99"/>
  </r>
  <r>
    <d v="2019-10-12T00:00:00"/>
    <s v="40-33-0001-00-00"/>
    <n v="99"/>
    <n v="35.97"/>
    <n v="107.91"/>
    <n v="297"/>
    <n v="3"/>
    <x v="4"/>
    <d v="2019-10-15T00:00:00"/>
    <s v="Tuesday"/>
    <s v="Weekend"/>
    <n v="0"/>
    <n v="297"/>
  </r>
  <r>
    <d v="2019-10-14T00:00:00"/>
    <s v="40-33-0001-00-00"/>
    <n v="99"/>
    <n v="35.97"/>
    <n v="71.94"/>
    <n v="198"/>
    <n v="2"/>
    <x v="6"/>
    <d v="2019-10-17T00:00:00"/>
    <s v="Thursday"/>
    <s v="Weekend"/>
    <n v="0"/>
    <n v="198"/>
  </r>
  <r>
    <d v="2019-10-15T00:00:00"/>
    <s v="40-33-0001-00-00"/>
    <n v="99"/>
    <n v="35.97"/>
    <n v="35.97"/>
    <n v="99"/>
    <n v="1"/>
    <x v="0"/>
    <d v="2019-10-18T00:00:00"/>
    <s v="Friday"/>
    <s v="Weekday"/>
    <n v="4.95"/>
    <n v="94.05"/>
  </r>
  <r>
    <d v="2019-10-08T00:00:00"/>
    <s v="40-51-0001-01-12"/>
    <n v="99"/>
    <n v="37.42"/>
    <n v="37.42"/>
    <n v="99"/>
    <n v="1"/>
    <x v="0"/>
    <d v="2019-10-11T00:00:00"/>
    <s v="Friday"/>
    <s v="Weekday"/>
    <n v="4.95"/>
    <n v="94.05"/>
  </r>
  <r>
    <d v="2019-10-15T00:00:00"/>
    <s v="40-51-0001-01-12"/>
    <n v="99"/>
    <n v="37.42"/>
    <n v="37.42"/>
    <n v="99"/>
    <n v="1"/>
    <x v="0"/>
    <d v="2019-10-18T00:00:00"/>
    <s v="Friday"/>
    <s v="Weekday"/>
    <n v="4.95"/>
    <n v="94.05"/>
  </r>
  <r>
    <d v="2019-10-06T00:00:00"/>
    <s v="40-54-0001-01-00"/>
    <n v="79"/>
    <n v="23.97"/>
    <n v="47.94"/>
    <n v="158"/>
    <n v="2"/>
    <x v="5"/>
    <d v="2019-10-09T00:00:00"/>
    <s v="Wednesday"/>
    <s v="Weekend"/>
    <n v="0"/>
    <n v="158"/>
  </r>
  <r>
    <d v="2019-10-09T00:00:00"/>
    <s v="40-54-0001-01-00"/>
    <n v="79"/>
    <n v="23.97"/>
    <n v="23.97"/>
    <n v="79"/>
    <n v="1"/>
    <x v="1"/>
    <d v="2019-10-12T00:00:00"/>
    <s v="Saturday"/>
    <s v="Weekday"/>
    <n v="0"/>
    <n v="79"/>
  </r>
  <r>
    <d v="2019-10-12T00:00:00"/>
    <s v="40-54-0001-01-00"/>
    <n v="79"/>
    <n v="23.97"/>
    <n v="23.97"/>
    <n v="79"/>
    <n v="1"/>
    <x v="4"/>
    <d v="2019-10-15T00:00:00"/>
    <s v="Tuesday"/>
    <s v="Weekend"/>
    <n v="0"/>
    <n v="79"/>
  </r>
  <r>
    <d v="2019-10-14T00:00:00"/>
    <s v="40-54-0001-01-00"/>
    <n v="79"/>
    <n v="23.97"/>
    <n v="23.97"/>
    <n v="79"/>
    <n v="1"/>
    <x v="6"/>
    <d v="2019-10-17T00:00:00"/>
    <s v="Thursday"/>
    <s v="Weekend"/>
    <n v="0"/>
    <n v="79"/>
  </r>
  <r>
    <d v="2019-10-15T00:00:00"/>
    <s v="40-54-0001-01-00"/>
    <n v="79"/>
    <n v="23.97"/>
    <n v="23.97"/>
    <n v="79"/>
    <n v="1"/>
    <x v="0"/>
    <d v="2019-10-18T00:00:00"/>
    <s v="Friday"/>
    <s v="Weekday"/>
    <n v="3.95"/>
    <n v="75.05"/>
  </r>
  <r>
    <d v="2019-10-01T00:00:00"/>
    <s v="40-74-0001-01-00"/>
    <n v="29"/>
    <n v="10.77"/>
    <n v="10.77"/>
    <n v="29"/>
    <n v="1"/>
    <x v="0"/>
    <d v="2019-10-04T00:00:00"/>
    <s v="Friday"/>
    <s v="Weekday"/>
    <n v="1.4500000000000002"/>
    <n v="27.55"/>
  </r>
  <r>
    <d v="2019-10-05T00:00:00"/>
    <s v="40-74-0001-01-00"/>
    <n v="29"/>
    <n v="10.77"/>
    <n v="21.54"/>
    <n v="58"/>
    <n v="2"/>
    <x v="4"/>
    <d v="2019-10-08T00:00:00"/>
    <s v="Tuesday"/>
    <s v="Weekend"/>
    <n v="0"/>
    <n v="58"/>
  </r>
  <r>
    <d v="2019-10-07T00:00:00"/>
    <s v="40-74-0001-01-00"/>
    <n v="29"/>
    <n v="10.77"/>
    <n v="43.08"/>
    <n v="116"/>
    <n v="4"/>
    <x v="6"/>
    <d v="2019-10-10T00:00:00"/>
    <s v="Thursday"/>
    <s v="Weekend"/>
    <n v="0"/>
    <n v="116"/>
  </r>
  <r>
    <d v="2019-10-12T00:00:00"/>
    <s v="40-74-0001-01-00"/>
    <n v="29"/>
    <n v="10.77"/>
    <n v="10.77"/>
    <n v="29"/>
    <n v="1"/>
    <x v="4"/>
    <d v="2019-10-15T00:00:00"/>
    <s v="Tuesday"/>
    <s v="Weekend"/>
    <n v="0"/>
    <n v="29"/>
  </r>
  <r>
    <d v="2019-10-03T00:00:00"/>
    <s v="41-89-0001-13-00"/>
    <n v="0"/>
    <n v="1.45"/>
    <n v="363.3"/>
    <n v="0"/>
    <n v="250"/>
    <x v="2"/>
    <d v="2019-10-06T00:00:00"/>
    <s v="Sunday"/>
    <s v="Weekday"/>
    <n v="0"/>
    <n v="0"/>
  </r>
  <r>
    <d v="2019-10-12T00:00:00"/>
    <s v="43-85-0001-01-00"/>
    <n v="189"/>
    <n v="92"/>
    <n v="92"/>
    <n v="189"/>
    <n v="1"/>
    <x v="4"/>
    <d v="2019-10-15T00:00:00"/>
    <s v="Tuesday"/>
    <s v="Weekend"/>
    <n v="0"/>
    <n v="189"/>
  </r>
  <r>
    <d v="2019-10-02T00:00:00"/>
    <s v="43-85-0002-01"/>
    <n v="199"/>
    <n v="111"/>
    <n v="111"/>
    <n v="199"/>
    <n v="1"/>
    <x v="1"/>
    <d v="2019-10-05T00:00:00"/>
    <s v="Saturday"/>
    <s v="Weekday"/>
    <n v="0"/>
    <n v="199"/>
  </r>
  <r>
    <d v="2019-10-08T00:00:00"/>
    <s v="43-85-0002-01"/>
    <n v="0"/>
    <n v="119.5"/>
    <n v="119.5"/>
    <n v="0"/>
    <n v="1"/>
    <x v="0"/>
    <d v="2019-10-11T00:00:00"/>
    <s v="Friday"/>
    <s v="Weekday"/>
    <n v="0"/>
    <n v="0"/>
  </r>
  <r>
    <d v="2019-10-10T00:00:00"/>
    <s v="43-85-0002-01"/>
    <n v="199"/>
    <n v="111"/>
    <n v="111"/>
    <n v="199"/>
    <n v="1"/>
    <x v="2"/>
    <d v="2019-10-13T00:00:00"/>
    <s v="Sunday"/>
    <s v="Weekday"/>
    <n v="19.900000000000002"/>
    <n v="179.1"/>
  </r>
  <r>
    <d v="2019-10-15T00:00:00"/>
    <s v="43-85-0002-01"/>
    <n v="239"/>
    <n v="119.5"/>
    <n v="119.5"/>
    <n v="239"/>
    <n v="1"/>
    <x v="0"/>
    <d v="2019-10-18T00:00:00"/>
    <s v="Friday"/>
    <s v="Weekday"/>
    <n v="11.950000000000001"/>
    <n v="227.05"/>
  </r>
  <r>
    <d v="2019-10-04T00:00:00"/>
    <s v="46-15-0001-01"/>
    <n v="19"/>
    <n v="6"/>
    <n v="18"/>
    <n v="57"/>
    <n v="3"/>
    <x v="3"/>
    <d v="2019-10-07T00:00:00"/>
    <s v="Monday"/>
    <s v="Weekday"/>
    <n v="0"/>
    <n v="57"/>
  </r>
  <r>
    <d v="2019-10-07T00:00:00"/>
    <s v="46-15-0001-01"/>
    <n v="19"/>
    <n v="6"/>
    <n v="12"/>
    <n v="38"/>
    <n v="2"/>
    <x v="6"/>
    <d v="2019-10-10T00:00:00"/>
    <s v="Thursday"/>
    <s v="Weekend"/>
    <n v="0"/>
    <n v="38"/>
  </r>
  <r>
    <d v="2019-10-10T00:00:00"/>
    <s v="46-15-0001-01"/>
    <n v="19"/>
    <n v="6"/>
    <n v="6"/>
    <n v="19"/>
    <n v="1"/>
    <x v="2"/>
    <d v="2019-10-13T00:00:00"/>
    <s v="Sunday"/>
    <s v="Weekday"/>
    <n v="1.9000000000000001"/>
    <n v="17.10000000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9">
  <r>
    <s v="01-21-1001-14-12"/>
    <x v="0"/>
    <x v="0"/>
    <x v="0"/>
    <n v="2"/>
    <n v="110"/>
    <n v="35.299999999999997"/>
    <n v="17.649999999999999"/>
    <n v="74.7"/>
    <n v="0.68"/>
    <x v="0"/>
    <d v="2019-08-04T00:00:00"/>
    <x v="0"/>
    <s v="Monday"/>
    <n v="0"/>
    <s v="High Cost per Unit"/>
    <n v="11"/>
    <n v="3.3"/>
    <n v="0"/>
    <n v="0"/>
    <n v="0"/>
    <s v="Greater Than 8 Weeks Old"/>
  </r>
  <r>
    <s v="01-21-1004-14-12"/>
    <x v="0"/>
    <x v="0"/>
    <x v="0"/>
    <n v="1"/>
    <n v="59"/>
    <n v="20.3"/>
    <n v="20.3"/>
    <n v="38.700000000000003"/>
    <n v="0.66"/>
    <x v="0"/>
    <d v="2019-08-04T00:00:00"/>
    <x v="0"/>
    <s v="Monday"/>
    <n v="0"/>
    <s v="High Cost per Unit"/>
    <n v="5.9"/>
    <n v="0"/>
    <n v="0"/>
    <n v="0"/>
    <n v="0"/>
    <s v="Greater Than 8 Weeks Old"/>
  </r>
  <r>
    <s v="01-21-1006-15-12"/>
    <x v="0"/>
    <x v="0"/>
    <x v="0"/>
    <n v="1"/>
    <n v="38.5"/>
    <n v="21.23"/>
    <n v="21.23"/>
    <n v="17.27"/>
    <n v="0.45"/>
    <x v="0"/>
    <d v="2019-08-04T00:00:00"/>
    <x v="0"/>
    <s v="Monday"/>
    <n v="0"/>
    <s v="High Cost per Unit"/>
    <n v="3.85"/>
    <n v="0"/>
    <n v="0"/>
    <n v="0"/>
    <n v="0"/>
    <s v="Greater Than 8 Weeks Old"/>
  </r>
  <r>
    <s v="01-21-2010-14-12"/>
    <x v="0"/>
    <x v="0"/>
    <x v="0"/>
    <n v="1"/>
    <n v="65"/>
    <n v="14.65"/>
    <n v="14.65"/>
    <n v="50.35"/>
    <n v="0.77"/>
    <x v="0"/>
    <d v="2019-08-04T00:00:00"/>
    <x v="0"/>
    <s v="Monday"/>
    <n v="0"/>
    <s v="Low Cost per Unit"/>
    <n v="6.5"/>
    <n v="0"/>
    <n v="0"/>
    <n v="0"/>
    <n v="0"/>
    <s v="Greater Than 8 Weeks Old"/>
  </r>
  <r>
    <s v="01-21-3005-14-12"/>
    <x v="0"/>
    <x v="0"/>
    <x v="0"/>
    <n v="1"/>
    <n v="73"/>
    <n v="14.25"/>
    <n v="14.25"/>
    <n v="58.75"/>
    <n v="0.8"/>
    <x v="0"/>
    <d v="2019-08-04T00:00:00"/>
    <x v="0"/>
    <s v="Monday"/>
    <n v="0"/>
    <s v="Low Cost per Unit"/>
    <n v="7.3000000000000007"/>
    <n v="0"/>
    <n v="0"/>
    <n v="0"/>
    <n v="0"/>
    <s v="Greater Than 8 Weeks Old"/>
  </r>
  <r>
    <s v="01-21-4001-14-12"/>
    <x v="0"/>
    <x v="0"/>
    <x v="0"/>
    <n v="2"/>
    <n v="110"/>
    <n v="32.799999999999997"/>
    <n v="16.399999999999999"/>
    <n v="77.2"/>
    <n v="0.7"/>
    <x v="0"/>
    <d v="2019-08-04T00:00:00"/>
    <x v="0"/>
    <s v="Monday"/>
    <n v="0"/>
    <s v="Low Cost per Unit"/>
    <n v="11"/>
    <n v="3.3"/>
    <n v="0"/>
    <n v="0"/>
    <n v="0"/>
    <s v="Greater Than 8 Weeks Old"/>
  </r>
  <r>
    <s v="01-22-0103-01-00"/>
    <x v="0"/>
    <x v="1"/>
    <x v="1"/>
    <n v="2"/>
    <n v="198"/>
    <n v="55"/>
    <n v="27.5"/>
    <n v="143"/>
    <n v="0.72"/>
    <x v="0"/>
    <d v="2019-08-04T00:00:00"/>
    <x v="0"/>
    <s v="Monday"/>
    <n v="0"/>
    <s v="High Cost per Unit"/>
    <n v="0"/>
    <n v="5.9399999999999995"/>
    <n v="0"/>
    <n v="0"/>
    <n v="0"/>
    <s v="Greater Than 8 Weeks Old"/>
  </r>
  <r>
    <s v="01-23-0101-01-00"/>
    <x v="0"/>
    <x v="2"/>
    <x v="2"/>
    <n v="1"/>
    <n v="20"/>
    <n v="4.75"/>
    <n v="4.75"/>
    <n v="15.25"/>
    <n v="0.76"/>
    <x v="0"/>
    <d v="2019-08-04T00:00:00"/>
    <x v="0"/>
    <s v="Monday"/>
    <n v="0"/>
    <s v="Low Cost per Unit"/>
    <n v="0"/>
    <n v="0"/>
    <n v="0"/>
    <n v="0"/>
    <n v="0"/>
    <s v="Greater Than 8 Weeks Old"/>
  </r>
  <r>
    <s v="01-23-0102-01-00"/>
    <x v="0"/>
    <x v="2"/>
    <x v="2"/>
    <n v="1"/>
    <n v="25"/>
    <n v="4.9000000000000004"/>
    <n v="4.9000000000000004"/>
    <n v="20.100000000000001"/>
    <n v="0.8"/>
    <x v="0"/>
    <d v="2019-08-04T00:00:00"/>
    <x v="0"/>
    <s v="Monday"/>
    <n v="0"/>
    <s v="Low Cost per Unit"/>
    <n v="0"/>
    <n v="0"/>
    <n v="0"/>
    <n v="0"/>
    <n v="0"/>
    <s v="Greater Than 8 Weeks Old"/>
  </r>
  <r>
    <s v="01-24-0203-00-12"/>
    <x v="0"/>
    <x v="1"/>
    <x v="3"/>
    <n v="1"/>
    <n v="45"/>
    <n v="12.15"/>
    <n v="12.15"/>
    <n v="32.85"/>
    <n v="0.73"/>
    <x v="0"/>
    <d v="2019-08-04T00:00:00"/>
    <x v="0"/>
    <s v="Monday"/>
    <n v="0"/>
    <s v="Low Cost per Unit"/>
    <n v="0"/>
    <n v="0"/>
    <n v="0"/>
    <n v="0"/>
    <n v="0"/>
    <s v="Greater Than 8 Weeks Old"/>
  </r>
  <r>
    <s v="01-25-0005-01-04"/>
    <x v="0"/>
    <x v="1"/>
    <x v="3"/>
    <n v="1"/>
    <n v="38"/>
    <n v="10.8"/>
    <n v="10.8"/>
    <n v="27.2"/>
    <n v="0.72"/>
    <x v="0"/>
    <d v="2019-08-04T00:00:00"/>
    <x v="0"/>
    <s v="Monday"/>
    <n v="0"/>
    <s v="Low Cost per Unit"/>
    <n v="0"/>
    <n v="0"/>
    <n v="0"/>
    <n v="0"/>
    <n v="0"/>
    <s v="Greater Than 8 Weeks Old"/>
  </r>
  <r>
    <s v="01-28-1301-03-12"/>
    <x v="0"/>
    <x v="1"/>
    <x v="4"/>
    <n v="5"/>
    <n v="105"/>
    <n v="35.85"/>
    <n v="7.17"/>
    <n v="69.150000000000006"/>
    <n v="0.66"/>
    <x v="0"/>
    <d v="2019-08-04T00:00:00"/>
    <x v="0"/>
    <s v="Monday"/>
    <n v="0"/>
    <s v="Low Cost per Unit"/>
    <n v="0"/>
    <n v="3.15"/>
    <n v="0"/>
    <n v="0"/>
    <n v="0"/>
    <s v="Greater Than 8 Weeks Old"/>
  </r>
  <r>
    <s v="01-31-0102-01-00"/>
    <x v="0"/>
    <x v="3"/>
    <x v="5"/>
    <n v="2"/>
    <n v="76"/>
    <n v="18.18"/>
    <n v="9.09"/>
    <n v="57.82"/>
    <n v="0.76"/>
    <x v="0"/>
    <d v="2019-08-04T00:00:00"/>
    <x v="0"/>
    <s v="Monday"/>
    <n v="0"/>
    <s v="Low Cost per Unit"/>
    <n v="0"/>
    <n v="2.2799999999999998"/>
    <n v="0"/>
    <n v="0"/>
    <n v="0"/>
    <s v="Greater Than 8 Weeks Old"/>
  </r>
  <r>
    <s v="01-31-0103-01-00"/>
    <x v="0"/>
    <x v="4"/>
    <x v="5"/>
    <n v="2"/>
    <n v="50"/>
    <n v="9"/>
    <n v="4.5"/>
    <n v="41"/>
    <n v="0.82"/>
    <x v="0"/>
    <d v="2019-08-04T00:00:00"/>
    <x v="0"/>
    <s v="Monday"/>
    <n v="0"/>
    <s v="Low Cost per Unit"/>
    <n v="0"/>
    <n v="1.5"/>
    <n v="0"/>
    <n v="0"/>
    <n v="0"/>
    <s v="Greater Than 8 Weeks Old"/>
  </r>
  <r>
    <s v="01-31-0104-01-00"/>
    <x v="0"/>
    <x v="3"/>
    <x v="5"/>
    <n v="2"/>
    <n v="58"/>
    <n v="12.4"/>
    <n v="6.2"/>
    <n v="45.6"/>
    <n v="0.79"/>
    <x v="0"/>
    <d v="2019-08-04T00:00:00"/>
    <x v="0"/>
    <s v="Monday"/>
    <n v="0"/>
    <s v="Low Cost per Unit"/>
    <n v="0"/>
    <n v="1.74"/>
    <n v="0"/>
    <n v="0"/>
    <n v="0"/>
    <s v="Greater Than 8 Weeks Old"/>
  </r>
  <r>
    <s v="01-31-0106-01-00"/>
    <x v="0"/>
    <x v="3"/>
    <x v="5"/>
    <n v="1"/>
    <n v="25"/>
    <n v="6.57"/>
    <n v="6.57"/>
    <n v="18.43"/>
    <n v="0.74"/>
    <x v="0"/>
    <d v="2019-08-04T00:00:00"/>
    <x v="0"/>
    <s v="Monday"/>
    <n v="0"/>
    <s v="Low Cost per Unit"/>
    <n v="0"/>
    <n v="0"/>
    <n v="0"/>
    <n v="0"/>
    <n v="0"/>
    <s v="Greater Than 8 Weeks Old"/>
  </r>
  <r>
    <s v="01-31-0107-01-12"/>
    <x v="0"/>
    <x v="5"/>
    <x v="6"/>
    <n v="4"/>
    <n v="276"/>
    <n v="80.239999999999995"/>
    <n v="20.059999999999999"/>
    <n v="195.76"/>
    <n v="0.71"/>
    <x v="0"/>
    <d v="2019-08-04T00:00:00"/>
    <x v="0"/>
    <s v="Monday"/>
    <n v="0"/>
    <s v="High Cost per Unit"/>
    <n v="0"/>
    <n v="8.2799999999999994"/>
    <n v="0"/>
    <n v="0"/>
    <n v="0"/>
    <s v="Greater Than 8 Weeks Old"/>
  </r>
  <r>
    <s v="01-31-0108-01-00"/>
    <x v="0"/>
    <x v="3"/>
    <x v="5"/>
    <n v="1"/>
    <n v="22"/>
    <n v="5.25"/>
    <n v="5.25"/>
    <n v="16.75"/>
    <n v="0.76"/>
    <x v="0"/>
    <d v="2019-08-04T00:00:00"/>
    <x v="0"/>
    <s v="Monday"/>
    <n v="0"/>
    <s v="Low Cost per Unit"/>
    <n v="0"/>
    <n v="0"/>
    <n v="0"/>
    <n v="0"/>
    <n v="0"/>
    <s v="Greater Than 8 Weeks Old"/>
  </r>
  <r>
    <s v="01-31-0109-01-00"/>
    <x v="0"/>
    <x v="3"/>
    <x v="5"/>
    <n v="10"/>
    <n v="191.4"/>
    <n v="63.5"/>
    <n v="6.35"/>
    <n v="127.9"/>
    <n v="0.67"/>
    <x v="0"/>
    <d v="2019-08-04T00:00:00"/>
    <x v="0"/>
    <s v="Monday"/>
    <n v="0"/>
    <s v="Low Cost per Unit"/>
    <n v="0"/>
    <n v="5.742"/>
    <n v="0"/>
    <n v="0"/>
    <n v="0"/>
    <s v="Greater Than 8 Weeks Old"/>
  </r>
  <r>
    <s v="01-32-0101-01"/>
    <x v="0"/>
    <x v="5"/>
    <x v="6"/>
    <n v="1"/>
    <n v="25"/>
    <n v="3.8"/>
    <n v="3.8"/>
    <n v="21.2"/>
    <n v="0.85"/>
    <x v="0"/>
    <d v="2019-08-04T00:00:00"/>
    <x v="0"/>
    <s v="Monday"/>
    <n v="0"/>
    <s v="Low Cost per Unit"/>
    <n v="0"/>
    <n v="0"/>
    <n v="0"/>
    <n v="0"/>
    <n v="0"/>
    <s v="Greater Than 8 Weeks Old"/>
  </r>
  <r>
    <s v="01-40-0401-00-00"/>
    <x v="0"/>
    <x v="6"/>
    <x v="7"/>
    <n v="1"/>
    <n v="25"/>
    <n v="5.4"/>
    <n v="5.4"/>
    <n v="19.600000000000001"/>
    <n v="0.78"/>
    <x v="0"/>
    <d v="2019-08-04T00:00:00"/>
    <x v="0"/>
    <s v="Monday"/>
    <n v="0"/>
    <s v="Low Cost per Unit"/>
    <n v="0"/>
    <n v="0"/>
    <n v="0"/>
    <n v="0"/>
    <n v="0"/>
    <s v="Greater Than 8 Weeks Old"/>
  </r>
  <r>
    <s v="01-81-1601-00-00"/>
    <x v="0"/>
    <x v="7"/>
    <x v="8"/>
    <n v="1"/>
    <n v="17"/>
    <n v="3.2"/>
    <n v="3.2"/>
    <n v="13.8"/>
    <n v="0.81"/>
    <x v="0"/>
    <d v="2019-08-04T00:00:00"/>
    <x v="0"/>
    <s v="Monday"/>
    <n v="0"/>
    <s v="Low Cost per Unit"/>
    <n v="0"/>
    <n v="0"/>
    <n v="0"/>
    <n v="0"/>
    <n v="0"/>
    <s v="Greater Than 8 Weeks Old"/>
  </r>
  <r>
    <s v="01-83-1601-00-00"/>
    <x v="0"/>
    <x v="7"/>
    <x v="9"/>
    <n v="2"/>
    <n v="38"/>
    <n v="8.6"/>
    <n v="4.3"/>
    <n v="29.4"/>
    <n v="0.77"/>
    <x v="0"/>
    <d v="2019-08-04T00:00:00"/>
    <x v="0"/>
    <s v="Monday"/>
    <n v="0"/>
    <s v="Low Cost per Unit"/>
    <n v="0"/>
    <n v="1.1399999999999999"/>
    <n v="0"/>
    <n v="0"/>
    <n v="0"/>
    <s v="Greater Than 8 Weeks Old"/>
  </r>
  <r>
    <s v="01-83-1602-00-00"/>
    <x v="0"/>
    <x v="7"/>
    <x v="9"/>
    <n v="3"/>
    <n v="39"/>
    <n v="11.94"/>
    <n v="3.98"/>
    <n v="27.06"/>
    <n v="0.69"/>
    <x v="0"/>
    <d v="2019-08-04T00:00:00"/>
    <x v="0"/>
    <s v="Monday"/>
    <n v="0"/>
    <s v="Low Cost per Unit"/>
    <n v="0"/>
    <n v="1.17"/>
    <n v="0"/>
    <n v="0"/>
    <n v="0"/>
    <s v="Greater Than 8 Weeks Old"/>
  </r>
  <r>
    <s v="01-83-1603-00-00"/>
    <x v="0"/>
    <x v="7"/>
    <x v="9"/>
    <n v="3"/>
    <n v="42"/>
    <n v="8.25"/>
    <n v="2.75"/>
    <n v="33.75"/>
    <n v="0.8"/>
    <x v="0"/>
    <d v="2019-08-04T00:00:00"/>
    <x v="0"/>
    <s v="Monday"/>
    <n v="0"/>
    <s v="Low Cost per Unit"/>
    <n v="0"/>
    <n v="1.26"/>
    <n v="0"/>
    <n v="0"/>
    <n v="0"/>
    <s v="Greater Than 8 Weeks Old"/>
  </r>
  <r>
    <s v="02-24-0101-01-00"/>
    <x v="0"/>
    <x v="1"/>
    <x v="3"/>
    <n v="2"/>
    <n v="64"/>
    <n v="20"/>
    <n v="10"/>
    <n v="44"/>
    <n v="0.69"/>
    <x v="0"/>
    <d v="2019-08-04T00:00:00"/>
    <x v="0"/>
    <s v="Monday"/>
    <n v="0"/>
    <s v="Low Cost per Unit"/>
    <n v="0"/>
    <n v="1.92"/>
    <n v="0"/>
    <n v="0"/>
    <n v="0"/>
    <s v="Greater Than 8 Weeks Old"/>
  </r>
  <r>
    <s v="02-31-0101-01-00"/>
    <x v="0"/>
    <x v="3"/>
    <x v="5"/>
    <n v="15"/>
    <n v="88"/>
    <n v="26.25"/>
    <n v="1.75"/>
    <n v="61.75"/>
    <n v="0.7"/>
    <x v="0"/>
    <d v="2019-08-04T00:00:00"/>
    <x v="0"/>
    <s v="Monday"/>
    <n v="0"/>
    <s v="Low Cost per Unit"/>
    <n v="0"/>
    <n v="2.6399999999999997"/>
    <n v="0"/>
    <n v="0"/>
    <n v="0"/>
    <s v="Greater Than 8 Weeks Old"/>
  </r>
  <r>
    <s v="02-31-0103-01-00"/>
    <x v="0"/>
    <x v="4"/>
    <x v="5"/>
    <n v="1"/>
    <n v="25"/>
    <n v="2.95"/>
    <n v="2.95"/>
    <n v="22.05"/>
    <n v="0.88"/>
    <x v="0"/>
    <d v="2019-08-04T00:00:00"/>
    <x v="0"/>
    <s v="Monday"/>
    <n v="0"/>
    <s v="Low Cost per Unit"/>
    <n v="0"/>
    <n v="0"/>
    <n v="0"/>
    <n v="0"/>
    <n v="0"/>
    <s v="Greater Than 8 Weeks Old"/>
  </r>
  <r>
    <s v="02-40-0001"/>
    <x v="0"/>
    <x v="6"/>
    <x v="7"/>
    <n v="2"/>
    <n v="38"/>
    <n v="9"/>
    <n v="4.5"/>
    <n v="29"/>
    <n v="0.76"/>
    <x v="0"/>
    <d v="2019-08-04T00:00:00"/>
    <x v="0"/>
    <s v="Monday"/>
    <n v="0"/>
    <s v="Low Cost per Unit"/>
    <n v="0"/>
    <n v="1.1399999999999999"/>
    <n v="0"/>
    <n v="0"/>
    <n v="0"/>
    <s v="Greater Than 8 Weeks Old"/>
  </r>
  <r>
    <s v="02-54-1401-01-00"/>
    <x v="0"/>
    <x v="8"/>
    <x v="10"/>
    <n v="1"/>
    <n v="29"/>
    <n v="4.6500000000000004"/>
    <n v="4.6500000000000004"/>
    <n v="24.35"/>
    <n v="0.84"/>
    <x v="0"/>
    <d v="2019-08-04T00:00:00"/>
    <x v="0"/>
    <s v="Monday"/>
    <n v="0"/>
    <s v="Low Cost per Unit"/>
    <n v="0"/>
    <n v="0"/>
    <n v="0"/>
    <n v="0"/>
    <n v="0"/>
    <s v="Greater Than 8 Weeks Old"/>
  </r>
  <r>
    <s v="02-71-1401-01-00"/>
    <x v="0"/>
    <x v="4"/>
    <x v="11"/>
    <n v="1"/>
    <n v="65"/>
    <n v="12"/>
    <n v="12"/>
    <n v="53"/>
    <n v="0.82"/>
    <x v="0"/>
    <d v="2019-08-04T00:00:00"/>
    <x v="0"/>
    <s v="Monday"/>
    <n v="0"/>
    <s v="Low Cost per Unit"/>
    <n v="0"/>
    <n v="0"/>
    <n v="0"/>
    <n v="0"/>
    <n v="0"/>
    <s v="Greater Than 8 Weeks Old"/>
  </r>
  <r>
    <s v="02-71-1403-01-12"/>
    <x v="0"/>
    <x v="4"/>
    <x v="11"/>
    <n v="2"/>
    <n v="218"/>
    <n v="66.3"/>
    <n v="33.15"/>
    <n v="151.69999999999999"/>
    <n v="0.7"/>
    <x v="0"/>
    <d v="2019-08-04T00:00:00"/>
    <x v="0"/>
    <s v="Monday"/>
    <n v="0"/>
    <s v="High Cost per Unit"/>
    <n v="0"/>
    <n v="6.54"/>
    <n v="0"/>
    <n v="0"/>
    <n v="0"/>
    <s v="Greater Than 8 Weeks Old"/>
  </r>
  <r>
    <s v="02-73-0001-01-00"/>
    <x v="0"/>
    <x v="4"/>
    <x v="12"/>
    <n v="7"/>
    <n v="273"/>
    <n v="75.95"/>
    <n v="10.85"/>
    <n v="197.05"/>
    <n v="0.72"/>
    <x v="0"/>
    <d v="2019-08-04T00:00:00"/>
    <x v="0"/>
    <s v="Monday"/>
    <n v="0"/>
    <s v="Low Cost per Unit"/>
    <n v="0"/>
    <n v="8.19"/>
    <n v="0"/>
    <n v="0"/>
    <n v="0"/>
    <s v="Greater Than 8 Weeks Old"/>
  </r>
  <r>
    <s v="02-73-0002-01-00"/>
    <x v="0"/>
    <x v="4"/>
    <x v="12"/>
    <n v="3"/>
    <n v="135"/>
    <n v="33"/>
    <n v="11"/>
    <n v="102"/>
    <n v="0.76"/>
    <x v="0"/>
    <d v="2019-08-04T00:00:00"/>
    <x v="0"/>
    <s v="Monday"/>
    <n v="0"/>
    <s v="Low Cost per Unit"/>
    <n v="0"/>
    <n v="4.05"/>
    <n v="0"/>
    <n v="0"/>
    <n v="0"/>
    <s v="Greater Than 8 Weeks Old"/>
  </r>
  <r>
    <s v="02-73-1402-01-12"/>
    <x v="0"/>
    <x v="4"/>
    <x v="12"/>
    <n v="1"/>
    <n v="60"/>
    <n v="16.8"/>
    <n v="16.8"/>
    <n v="43.2"/>
    <n v="0.72"/>
    <x v="0"/>
    <d v="2019-08-04T00:00:00"/>
    <x v="0"/>
    <s v="Monday"/>
    <n v="0"/>
    <s v="Low Cost per Unit"/>
    <n v="0"/>
    <n v="0"/>
    <n v="0"/>
    <n v="0"/>
    <n v="0"/>
    <s v="Greater Than 8 Weeks Old"/>
  </r>
  <r>
    <s v="02-74-0401-01-00"/>
    <x v="0"/>
    <x v="4"/>
    <x v="11"/>
    <n v="2"/>
    <n v="24"/>
    <n v="3"/>
    <n v="1.5"/>
    <n v="21"/>
    <n v="0.88"/>
    <x v="0"/>
    <d v="2019-08-04T00:00:00"/>
    <x v="0"/>
    <s v="Monday"/>
    <n v="0"/>
    <s v="Low Cost per Unit"/>
    <n v="0"/>
    <n v="0.72"/>
    <n v="0"/>
    <n v="0"/>
    <n v="0"/>
    <s v="Greater Than 8 Weeks Old"/>
  </r>
  <r>
    <s v="02-74-0405-01"/>
    <x v="0"/>
    <x v="4"/>
    <x v="11"/>
    <n v="1"/>
    <n v="19"/>
    <n v="4.3499999999999996"/>
    <n v="4.3499999999999996"/>
    <n v="14.65"/>
    <n v="0.77"/>
    <x v="0"/>
    <d v="2019-08-04T00:00:00"/>
    <x v="0"/>
    <s v="Monday"/>
    <n v="0"/>
    <s v="Low Cost per Unit"/>
    <n v="0"/>
    <n v="0"/>
    <n v="0"/>
    <n v="0"/>
    <n v="0"/>
    <s v="Greater Than 8 Weeks Old"/>
  </r>
  <r>
    <s v="02-74-1201-00-00"/>
    <x v="0"/>
    <x v="2"/>
    <x v="2"/>
    <n v="1"/>
    <n v="45"/>
    <n v="5.5"/>
    <n v="5.5"/>
    <n v="39.5"/>
    <n v="0.88"/>
    <x v="0"/>
    <d v="2019-08-04T00:00:00"/>
    <x v="0"/>
    <s v="Monday"/>
    <n v="0"/>
    <s v="Low Cost per Unit"/>
    <n v="0"/>
    <n v="0"/>
    <n v="0"/>
    <n v="0"/>
    <n v="0"/>
    <s v="Greater Than 8 Weeks Old"/>
  </r>
  <r>
    <s v="02-74-1402-01-00"/>
    <x v="0"/>
    <x v="4"/>
    <x v="11"/>
    <n v="1"/>
    <n v="50"/>
    <n v="12"/>
    <n v="12"/>
    <n v="38"/>
    <n v="0.76"/>
    <x v="0"/>
    <d v="2019-08-04T00:00:00"/>
    <x v="0"/>
    <s v="Monday"/>
    <n v="0"/>
    <s v="Low Cost per Unit"/>
    <n v="0"/>
    <n v="0"/>
    <n v="0"/>
    <n v="0"/>
    <n v="0"/>
    <s v="Greater Than 8 Weeks Old"/>
  </r>
  <r>
    <s v="02-81-0001-00-00"/>
    <x v="0"/>
    <x v="7"/>
    <x v="8"/>
    <n v="1"/>
    <n v="18"/>
    <n v="5.5"/>
    <n v="5.5"/>
    <n v="12.5"/>
    <n v="0.69"/>
    <x v="0"/>
    <d v="2019-08-04T00:00:00"/>
    <x v="0"/>
    <s v="Monday"/>
    <n v="0"/>
    <s v="Low Cost per Unit"/>
    <n v="0"/>
    <n v="0"/>
    <n v="0"/>
    <n v="0"/>
    <n v="0"/>
    <s v="Greater Than 8 Weeks Old"/>
  </r>
  <r>
    <s v="03-22-0002-01-12"/>
    <x v="0"/>
    <x v="1"/>
    <x v="3"/>
    <n v="2"/>
    <n v="198"/>
    <n v="61.28"/>
    <n v="30.64"/>
    <n v="136.72"/>
    <n v="0.69"/>
    <x v="0"/>
    <d v="2019-08-04T00:00:00"/>
    <x v="0"/>
    <s v="Monday"/>
    <n v="0"/>
    <s v="High Cost per Unit"/>
    <n v="0"/>
    <n v="5.9399999999999995"/>
    <n v="0"/>
    <n v="0"/>
    <n v="0"/>
    <s v="Greater Than 8 Weeks Old"/>
  </r>
  <r>
    <s v="03-22-0003-01-03"/>
    <x v="0"/>
    <x v="1"/>
    <x v="13"/>
    <n v="9"/>
    <n v="1071"/>
    <n v="337.5"/>
    <n v="37.5"/>
    <n v="733.5"/>
    <n v="0.68"/>
    <x v="0"/>
    <d v="2019-08-04T00:00:00"/>
    <x v="0"/>
    <s v="Monday"/>
    <n v="0"/>
    <s v="High Cost per Unit"/>
    <n v="0"/>
    <n v="32.129999999999995"/>
    <n v="0"/>
    <n v="0"/>
    <n v="0"/>
    <s v="Greater Than 8 Weeks Old"/>
  </r>
  <r>
    <s v="03-22-0004"/>
    <x v="0"/>
    <x v="2"/>
    <x v="2"/>
    <n v="1"/>
    <n v="85"/>
    <n v="22"/>
    <n v="22"/>
    <n v="63"/>
    <n v="0.74"/>
    <x v="0"/>
    <d v="2019-08-04T00:00:00"/>
    <x v="0"/>
    <s v="Monday"/>
    <n v="0"/>
    <s v="High Cost per Unit"/>
    <n v="0"/>
    <n v="0"/>
    <n v="0"/>
    <n v="0"/>
    <n v="0"/>
    <s v="Greater Than 8 Weeks Old"/>
  </r>
  <r>
    <s v="03-22-0110-01-00"/>
    <x v="0"/>
    <x v="1"/>
    <x v="13"/>
    <n v="7"/>
    <n v="875"/>
    <n v="336"/>
    <n v="48"/>
    <n v="539"/>
    <n v="0.62"/>
    <x v="0"/>
    <d v="2019-08-04T00:00:00"/>
    <x v="0"/>
    <s v="Monday"/>
    <n v="0"/>
    <s v="High Cost per Unit"/>
    <n v="0"/>
    <n v="26.25"/>
    <n v="0"/>
    <n v="0"/>
    <n v="0"/>
    <s v="Greater Than 8 Weeks Old"/>
  </r>
  <r>
    <s v="03-24-0107-01-00"/>
    <x v="0"/>
    <x v="1"/>
    <x v="13"/>
    <n v="1"/>
    <n v="69"/>
    <n v="19.5"/>
    <n v="19.5"/>
    <n v="49.5"/>
    <n v="0.72"/>
    <x v="0"/>
    <d v="2019-08-04T00:00:00"/>
    <x v="0"/>
    <s v="Monday"/>
    <n v="0"/>
    <s v="High Cost per Unit"/>
    <n v="0"/>
    <n v="0"/>
    <n v="0"/>
    <n v="0"/>
    <n v="0"/>
    <s v="Greater Than 8 Weeks Old"/>
  </r>
  <r>
    <s v="03-25-0003-01-00"/>
    <x v="0"/>
    <x v="0"/>
    <x v="0"/>
    <n v="1"/>
    <n v="89"/>
    <n v="18"/>
    <n v="18"/>
    <n v="71"/>
    <n v="0.8"/>
    <x v="0"/>
    <d v="2019-08-04T00:00:00"/>
    <x v="0"/>
    <s v="Monday"/>
    <n v="0"/>
    <s v="High Cost per Unit"/>
    <n v="8.9"/>
    <n v="0"/>
    <n v="0"/>
    <n v="0"/>
    <n v="0"/>
    <s v="Greater Than 8 Weeks Old"/>
  </r>
  <r>
    <s v="03-26-0001-01-00"/>
    <x v="0"/>
    <x v="1"/>
    <x v="14"/>
    <n v="1"/>
    <n v="59"/>
    <n v="20.99"/>
    <n v="20.99"/>
    <n v="38.01"/>
    <n v="0.64"/>
    <x v="0"/>
    <d v="2019-08-04T00:00:00"/>
    <x v="0"/>
    <s v="Monday"/>
    <n v="0"/>
    <s v="High Cost per Unit"/>
    <n v="0"/>
    <n v="0"/>
    <n v="0"/>
    <n v="0"/>
    <n v="0"/>
    <s v="Greater Than 8 Weeks Old"/>
  </r>
  <r>
    <s v="03-27-0301-01-00"/>
    <x v="0"/>
    <x v="1"/>
    <x v="3"/>
    <n v="1"/>
    <n v="50"/>
    <n v="14.99"/>
    <n v="14.99"/>
    <n v="35.01"/>
    <n v="0.7"/>
    <x v="0"/>
    <d v="2019-08-04T00:00:00"/>
    <x v="0"/>
    <s v="Monday"/>
    <n v="0"/>
    <s v="Low Cost per Unit"/>
    <n v="0"/>
    <n v="0"/>
    <n v="0"/>
    <n v="0"/>
    <n v="0"/>
    <s v="Greater Than 8 Weeks Old"/>
  </r>
  <r>
    <s v="03-31-0102-01-00"/>
    <x v="0"/>
    <x v="4"/>
    <x v="5"/>
    <n v="1"/>
    <n v="20"/>
    <n v="4"/>
    <n v="4"/>
    <n v="16"/>
    <n v="0.8"/>
    <x v="0"/>
    <d v="2019-08-04T00:00:00"/>
    <x v="0"/>
    <s v="Monday"/>
    <n v="0"/>
    <s v="Low Cost per Unit"/>
    <n v="0"/>
    <n v="0"/>
    <n v="0"/>
    <n v="0"/>
    <n v="0"/>
    <s v="Greater Than 8 Weeks Old"/>
  </r>
  <r>
    <s v="03-32-0402-00-00"/>
    <x v="0"/>
    <x v="5"/>
    <x v="6"/>
    <n v="4"/>
    <n v="236"/>
    <n v="52.96"/>
    <n v="13.24"/>
    <n v="183.04"/>
    <n v="0.78"/>
    <x v="0"/>
    <d v="2019-08-04T00:00:00"/>
    <x v="0"/>
    <s v="Monday"/>
    <n v="0"/>
    <s v="Low Cost per Unit"/>
    <n v="0"/>
    <n v="7.08"/>
    <n v="0"/>
    <n v="0"/>
    <n v="0"/>
    <s v="Greater Than 8 Weeks Old"/>
  </r>
  <r>
    <s v="03-40-0101-01-12"/>
    <x v="0"/>
    <x v="6"/>
    <x v="7"/>
    <n v="1"/>
    <n v="19"/>
    <n v="6"/>
    <n v="6"/>
    <n v="13"/>
    <n v="0.68"/>
    <x v="0"/>
    <d v="2019-08-04T00:00:00"/>
    <x v="0"/>
    <s v="Monday"/>
    <n v="0"/>
    <s v="Low Cost per Unit"/>
    <n v="0"/>
    <n v="0"/>
    <n v="0"/>
    <n v="0"/>
    <n v="0"/>
    <s v="Greater Than 8 Weeks Old"/>
  </r>
  <r>
    <s v="03-40-1301-00-00"/>
    <x v="0"/>
    <x v="6"/>
    <x v="7"/>
    <n v="3"/>
    <n v="75"/>
    <n v="22.05"/>
    <n v="7.3500000000000005"/>
    <n v="52.95"/>
    <n v="0.71"/>
    <x v="0"/>
    <d v="2019-08-04T00:00:00"/>
    <x v="0"/>
    <s v="Monday"/>
    <n v="0"/>
    <s v="Low Cost per Unit"/>
    <n v="0"/>
    <n v="2.25"/>
    <n v="0"/>
    <n v="0"/>
    <n v="0"/>
    <s v="Greater Than 8 Weeks Old"/>
  </r>
  <r>
    <s v="03-51-0001-01-00"/>
    <x v="0"/>
    <x v="1"/>
    <x v="13"/>
    <n v="1"/>
    <n v="69"/>
    <n v="18"/>
    <n v="18"/>
    <n v="51"/>
    <n v="0.74"/>
    <x v="0"/>
    <d v="2019-08-04T00:00:00"/>
    <x v="0"/>
    <s v="Monday"/>
    <n v="0"/>
    <s v="High Cost per Unit"/>
    <n v="0"/>
    <n v="0"/>
    <n v="0"/>
    <n v="0"/>
    <n v="0"/>
    <s v="Greater Than 8 Weeks Old"/>
  </r>
  <r>
    <s v="03-72-0501-01-00"/>
    <x v="0"/>
    <x v="4"/>
    <x v="11"/>
    <n v="1"/>
    <n v="22"/>
    <n v="3.2"/>
    <n v="3.2"/>
    <n v="18.8"/>
    <n v="0.85"/>
    <x v="0"/>
    <d v="2019-08-04T00:00:00"/>
    <x v="0"/>
    <s v="Monday"/>
    <n v="0"/>
    <s v="Low Cost per Unit"/>
    <n v="0"/>
    <n v="0"/>
    <n v="0"/>
    <n v="0"/>
    <n v="0"/>
    <s v="Greater Than 8 Weeks Old"/>
  </r>
  <r>
    <s v="03-74-0002-01-00"/>
    <x v="0"/>
    <x v="8"/>
    <x v="15"/>
    <n v="2"/>
    <n v="50"/>
    <n v="9.5"/>
    <n v="4.75"/>
    <n v="40.5"/>
    <n v="0.81"/>
    <x v="0"/>
    <d v="2019-08-04T00:00:00"/>
    <x v="0"/>
    <s v="Monday"/>
    <n v="0"/>
    <s v="Low Cost per Unit"/>
    <n v="0"/>
    <n v="1.5"/>
    <n v="0"/>
    <n v="0"/>
    <n v="0"/>
    <s v="Greater Than 8 Weeks Old"/>
  </r>
  <r>
    <s v="03-74-0003-01-00"/>
    <x v="0"/>
    <x v="4"/>
    <x v="11"/>
    <n v="1"/>
    <n v="99"/>
    <n v="24"/>
    <n v="24"/>
    <n v="75"/>
    <n v="0.76"/>
    <x v="0"/>
    <d v="2019-08-04T00:00:00"/>
    <x v="0"/>
    <s v="Monday"/>
    <n v="0"/>
    <s v="High Cost per Unit"/>
    <n v="0"/>
    <n v="0"/>
    <n v="0"/>
    <n v="0"/>
    <n v="0"/>
    <s v="Greater Than 8 Weeks Old"/>
  </r>
  <r>
    <s v="03-81-0001-00-03"/>
    <x v="0"/>
    <x v="7"/>
    <x v="8"/>
    <n v="2"/>
    <n v="26"/>
    <n v="3.7"/>
    <n v="1.85"/>
    <n v="22.3"/>
    <n v="0.86"/>
    <x v="0"/>
    <d v="2019-08-04T00:00:00"/>
    <x v="0"/>
    <s v="Monday"/>
    <n v="0"/>
    <s v="Low Cost per Unit"/>
    <n v="0"/>
    <n v="0.78"/>
    <n v="0"/>
    <n v="0"/>
    <n v="0"/>
    <s v="Greater Than 8 Weeks Old"/>
  </r>
  <r>
    <s v="03-81-0002-00-00"/>
    <x v="0"/>
    <x v="7"/>
    <x v="8"/>
    <n v="1"/>
    <n v="19"/>
    <n v="6"/>
    <n v="6"/>
    <n v="13"/>
    <n v="0.68"/>
    <x v="0"/>
    <d v="2019-08-04T00:00:00"/>
    <x v="0"/>
    <s v="Monday"/>
    <n v="0"/>
    <s v="Low Cost per Unit"/>
    <n v="0"/>
    <n v="0"/>
    <n v="0"/>
    <n v="0"/>
    <n v="0"/>
    <s v="Greater Than 8 Weeks Old"/>
  </r>
  <r>
    <s v="04-13-1101-03-00"/>
    <x v="0"/>
    <x v="5"/>
    <x v="16"/>
    <n v="1"/>
    <n v="36"/>
    <n v="11.8"/>
    <n v="11.8"/>
    <n v="24.2"/>
    <n v="0.67"/>
    <x v="0"/>
    <d v="2019-08-04T00:00:00"/>
    <x v="0"/>
    <s v="Monday"/>
    <n v="0"/>
    <s v="Low Cost per Unit"/>
    <n v="0"/>
    <n v="0"/>
    <n v="0"/>
    <n v="0"/>
    <n v="0"/>
    <s v="Greater Than 8 Weeks Old"/>
  </r>
  <r>
    <s v="04-82-0001-00-12"/>
    <x v="0"/>
    <x v="7"/>
    <x v="17"/>
    <n v="3"/>
    <n v="207"/>
    <n v="93.75"/>
    <n v="31.25"/>
    <n v="113.25"/>
    <n v="0.55000000000000004"/>
    <x v="0"/>
    <d v="2019-08-04T00:00:00"/>
    <x v="0"/>
    <s v="Monday"/>
    <n v="0"/>
    <s v="High Cost per Unit"/>
    <n v="0"/>
    <n v="6.21"/>
    <n v="0"/>
    <n v="0"/>
    <n v="0"/>
    <s v="Greater Than 8 Weeks Old"/>
  </r>
  <r>
    <s v="06-81-1701-00-00"/>
    <x v="0"/>
    <x v="7"/>
    <x v="8"/>
    <n v="3"/>
    <n v="33"/>
    <n v="8.4"/>
    <n v="2.8000000000000003"/>
    <n v="24.6"/>
    <n v="0.75"/>
    <x v="0"/>
    <d v="2019-08-04T00:00:00"/>
    <x v="0"/>
    <s v="Monday"/>
    <n v="0"/>
    <s v="Low Cost per Unit"/>
    <n v="0"/>
    <n v="0.99"/>
    <n v="0"/>
    <n v="0"/>
    <n v="0"/>
    <s v="Greater Than 8 Weeks Old"/>
  </r>
  <r>
    <s v="08-28-0201-00-00"/>
    <x v="0"/>
    <x v="1"/>
    <x v="4"/>
    <n v="5"/>
    <n v="225"/>
    <n v="54.75"/>
    <n v="10.95"/>
    <n v="170.25"/>
    <n v="0.76"/>
    <x v="0"/>
    <d v="2019-08-04T00:00:00"/>
    <x v="0"/>
    <s v="Monday"/>
    <n v="0"/>
    <s v="Low Cost per Unit"/>
    <n v="0"/>
    <n v="6.75"/>
    <n v="0"/>
    <n v="0"/>
    <n v="0"/>
    <s v="Greater Than 8 Weeks Old"/>
  </r>
  <r>
    <s v="08-31-0201-00-00"/>
    <x v="0"/>
    <x v="4"/>
    <x v="5"/>
    <n v="1"/>
    <n v="23"/>
    <n v="6.75"/>
    <n v="6.75"/>
    <n v="16.25"/>
    <n v="0.71"/>
    <x v="0"/>
    <d v="2019-08-04T00:00:00"/>
    <x v="0"/>
    <s v="Monday"/>
    <n v="0"/>
    <s v="Low Cost per Unit"/>
    <n v="0"/>
    <n v="0"/>
    <n v="0"/>
    <n v="0"/>
    <n v="0"/>
    <s v="Greater Than 8 Weeks Old"/>
  </r>
  <r>
    <s v="08-31-0202-00-00"/>
    <x v="0"/>
    <x v="4"/>
    <x v="5"/>
    <n v="1"/>
    <n v="18"/>
    <n v="2.37"/>
    <n v="2.37"/>
    <n v="15.63"/>
    <n v="0.87"/>
    <x v="0"/>
    <d v="2019-08-04T00:00:00"/>
    <x v="0"/>
    <s v="Monday"/>
    <n v="0"/>
    <s v="Low Cost per Unit"/>
    <n v="0"/>
    <n v="0"/>
    <n v="0"/>
    <n v="0"/>
    <n v="0"/>
    <s v="Greater Than 8 Weeks Old"/>
  </r>
  <r>
    <s v="08-31-0203-00-00"/>
    <x v="0"/>
    <x v="4"/>
    <x v="5"/>
    <n v="2"/>
    <n v="40"/>
    <n v="12"/>
    <n v="6"/>
    <n v="28"/>
    <n v="0.7"/>
    <x v="0"/>
    <d v="2019-08-04T00:00:00"/>
    <x v="0"/>
    <s v="Monday"/>
    <n v="0"/>
    <s v="Low Cost per Unit"/>
    <n v="0"/>
    <n v="1.2"/>
    <n v="0"/>
    <n v="0"/>
    <n v="0"/>
    <s v="Greater Than 8 Weeks Old"/>
  </r>
  <r>
    <s v="08-34-0209-00-00"/>
    <x v="0"/>
    <x v="5"/>
    <x v="6"/>
    <n v="1"/>
    <n v="25"/>
    <n v="11.48"/>
    <n v="11.48"/>
    <n v="13.52"/>
    <n v="0.54"/>
    <x v="0"/>
    <d v="2019-08-04T00:00:00"/>
    <x v="0"/>
    <s v="Monday"/>
    <n v="0"/>
    <s v="Low Cost per Unit"/>
    <n v="0"/>
    <n v="0"/>
    <n v="0"/>
    <n v="0"/>
    <n v="0"/>
    <s v="Greater Than 8 Weeks Old"/>
  </r>
  <r>
    <s v="08-34-0210-00-00"/>
    <x v="0"/>
    <x v="5"/>
    <x v="6"/>
    <n v="1"/>
    <n v="25"/>
    <n v="11.48"/>
    <n v="11.48"/>
    <n v="13.52"/>
    <n v="0.54"/>
    <x v="0"/>
    <d v="2019-08-04T00:00:00"/>
    <x v="0"/>
    <s v="Monday"/>
    <n v="0"/>
    <s v="Low Cost per Unit"/>
    <n v="0"/>
    <n v="0"/>
    <n v="0"/>
    <n v="0"/>
    <n v="0"/>
    <s v="Greater Than 8 Weeks Old"/>
  </r>
  <r>
    <s v="08-34-0211-00-00"/>
    <x v="0"/>
    <x v="5"/>
    <x v="6"/>
    <n v="2"/>
    <n v="50"/>
    <n v="22.96"/>
    <n v="11.48"/>
    <n v="27.04"/>
    <n v="0.54"/>
    <x v="0"/>
    <d v="2019-08-04T00:00:00"/>
    <x v="0"/>
    <s v="Monday"/>
    <n v="0"/>
    <s v="Low Cost per Unit"/>
    <n v="0"/>
    <n v="1.5"/>
    <n v="0"/>
    <n v="0"/>
    <n v="0"/>
    <s v="Greater Than 8 Weeks Old"/>
  </r>
  <r>
    <s v="13-31-0101-02"/>
    <x v="0"/>
    <x v="4"/>
    <x v="5"/>
    <n v="2"/>
    <n v="40"/>
    <n v="14.24"/>
    <n v="7.12"/>
    <n v="25.76"/>
    <n v="0.64"/>
    <x v="0"/>
    <d v="2019-08-04T00:00:00"/>
    <x v="0"/>
    <s v="Monday"/>
    <n v="0"/>
    <s v="Low Cost per Unit"/>
    <n v="0"/>
    <n v="1.2"/>
    <n v="0"/>
    <n v="0"/>
    <n v="0"/>
    <s v="Greater Than 8 Weeks Old"/>
  </r>
  <r>
    <s v="13-81-0101-00-00"/>
    <x v="0"/>
    <x v="7"/>
    <x v="8"/>
    <n v="2"/>
    <n v="38"/>
    <n v="12"/>
    <n v="6"/>
    <n v="26"/>
    <n v="0.68"/>
    <x v="0"/>
    <d v="2019-08-04T00:00:00"/>
    <x v="0"/>
    <s v="Monday"/>
    <n v="0"/>
    <s v="Low Cost per Unit"/>
    <n v="0"/>
    <n v="1.1399999999999999"/>
    <n v="0"/>
    <n v="0"/>
    <n v="0"/>
    <s v="Greater Than 8 Weeks Old"/>
  </r>
  <r>
    <s v="13-82-0101-01-00"/>
    <x v="0"/>
    <x v="7"/>
    <x v="17"/>
    <n v="4"/>
    <n v="104"/>
    <n v="35.520000000000003"/>
    <n v="8.8800000000000008"/>
    <n v="68.48"/>
    <n v="0.66"/>
    <x v="0"/>
    <d v="2019-08-04T00:00:00"/>
    <x v="0"/>
    <s v="Monday"/>
    <n v="0"/>
    <s v="Low Cost per Unit"/>
    <n v="0"/>
    <n v="3.12"/>
    <n v="0"/>
    <n v="0"/>
    <n v="0"/>
    <s v="Greater Than 8 Weeks Old"/>
  </r>
  <r>
    <s v="17-24-0103-01-00"/>
    <x v="0"/>
    <x v="1"/>
    <x v="3"/>
    <n v="2"/>
    <n v="58"/>
    <n v="25.2"/>
    <n v="12.6"/>
    <n v="32.799999999999997"/>
    <n v="0.56999999999999995"/>
    <x v="0"/>
    <d v="2019-08-04T00:00:00"/>
    <x v="0"/>
    <s v="Monday"/>
    <n v="0"/>
    <s v="Low Cost per Unit"/>
    <n v="0"/>
    <n v="1.74"/>
    <n v="0"/>
    <n v="0"/>
    <n v="0"/>
    <s v="Greater Than 8 Weeks Old"/>
  </r>
  <r>
    <s v="17-24-0109-11-00"/>
    <x v="0"/>
    <x v="1"/>
    <x v="3"/>
    <n v="1"/>
    <n v="25"/>
    <n v="5.76"/>
    <n v="5.76"/>
    <n v="19.239999999999998"/>
    <n v="0.77"/>
    <x v="0"/>
    <d v="2019-08-04T00:00:00"/>
    <x v="0"/>
    <s v="Monday"/>
    <n v="0"/>
    <s v="Low Cost per Unit"/>
    <n v="0"/>
    <n v="0"/>
    <n v="0"/>
    <n v="0"/>
    <n v="0"/>
    <s v="Greater Than 8 Weeks Old"/>
  </r>
  <r>
    <s v="20-87-0001-00"/>
    <x v="0"/>
    <x v="7"/>
    <x v="17"/>
    <n v="1"/>
    <n v="5"/>
    <n v="1.44"/>
    <n v="1.44"/>
    <n v="3.56"/>
    <n v="0.71"/>
    <x v="0"/>
    <d v="2019-08-04T00:00:00"/>
    <x v="0"/>
    <s v="Monday"/>
    <n v="0"/>
    <s v="Low Cost per Unit"/>
    <n v="0"/>
    <n v="0"/>
    <n v="0"/>
    <n v="0"/>
    <n v="0"/>
    <s v="Greater Than 8 Weeks Old"/>
  </r>
  <r>
    <s v="20-87-0001-00"/>
    <x v="0"/>
    <x v="7"/>
    <x v="17"/>
    <n v="1"/>
    <n v="22"/>
    <n v="7.2"/>
    <n v="7.2"/>
    <n v="14.8"/>
    <n v="0.67"/>
    <x v="0"/>
    <d v="2019-08-04T00:00:00"/>
    <x v="0"/>
    <s v="Monday"/>
    <n v="0"/>
    <s v="Low Cost per Unit"/>
    <n v="0"/>
    <n v="0"/>
    <n v="0"/>
    <n v="0"/>
    <n v="0"/>
    <s v="Greater Than 8 Weeks Old"/>
  </r>
  <r>
    <s v="22-82-1301-00-12"/>
    <x v="0"/>
    <x v="7"/>
    <x v="17"/>
    <n v="2"/>
    <n v="90"/>
    <n v="31.86"/>
    <n v="15.93"/>
    <n v="58.14"/>
    <n v="0.65"/>
    <x v="0"/>
    <d v="2019-08-04T00:00:00"/>
    <x v="0"/>
    <s v="Monday"/>
    <n v="0"/>
    <s v="Low Cost per Unit"/>
    <n v="0"/>
    <n v="2.6999999999999997"/>
    <n v="0"/>
    <n v="0"/>
    <n v="0"/>
    <s v="Greater Than 8 Weeks Old"/>
  </r>
  <r>
    <s v="23-82-0102-01-00"/>
    <x v="0"/>
    <x v="7"/>
    <x v="17"/>
    <n v="1"/>
    <n v="21"/>
    <n v="7.43"/>
    <n v="7.43"/>
    <n v="13.57"/>
    <n v="0.65"/>
    <x v="0"/>
    <d v="2019-08-04T00:00:00"/>
    <x v="0"/>
    <s v="Monday"/>
    <n v="0"/>
    <s v="Low Cost per Unit"/>
    <n v="0"/>
    <n v="0"/>
    <n v="0"/>
    <n v="0"/>
    <n v="0"/>
    <s v="Greater Than 8 Weeks Old"/>
  </r>
  <r>
    <s v="23-82-1301-01-00"/>
    <x v="0"/>
    <x v="7"/>
    <x v="17"/>
    <n v="4"/>
    <n v="64"/>
    <n v="19.52"/>
    <n v="4.88"/>
    <n v="44.48"/>
    <n v="0.7"/>
    <x v="0"/>
    <d v="2019-08-04T00:00:00"/>
    <x v="0"/>
    <s v="Monday"/>
    <n v="0"/>
    <s v="Low Cost per Unit"/>
    <n v="0"/>
    <n v="1.92"/>
    <n v="0"/>
    <n v="0"/>
    <n v="0"/>
    <s v="Greater Than 8 Weeks Old"/>
  </r>
  <r>
    <s v="33-81-1701-00-00"/>
    <x v="0"/>
    <x v="7"/>
    <x v="8"/>
    <n v="3"/>
    <n v="24"/>
    <n v="11.12"/>
    <n v="3.7066666666666666"/>
    <n v="12.88"/>
    <n v="0.54"/>
    <x v="0"/>
    <d v="2019-08-04T00:00:00"/>
    <x v="0"/>
    <s v="Monday"/>
    <n v="0"/>
    <s v="Low Cost per Unit"/>
    <n v="0"/>
    <n v="0.72"/>
    <n v="0"/>
    <n v="0"/>
    <n v="0"/>
    <s v="Greater Than 8 Weeks Old"/>
  </r>
  <r>
    <s v="38-31-0001-00-12"/>
    <x v="0"/>
    <x v="3"/>
    <x v="5"/>
    <n v="2"/>
    <n v="90"/>
    <n v="32.64"/>
    <n v="16.32"/>
    <n v="57.36"/>
    <n v="0.64"/>
    <x v="0"/>
    <d v="2019-08-04T00:00:00"/>
    <x v="0"/>
    <s v="Monday"/>
    <n v="0"/>
    <s v="Low Cost per Unit"/>
    <n v="0"/>
    <n v="2.6999999999999997"/>
    <n v="0"/>
    <n v="0"/>
    <n v="0"/>
    <s v="Greater Than 8 Weeks Old"/>
  </r>
  <r>
    <s v="40-24-0001-01-00"/>
    <x v="0"/>
    <x v="1"/>
    <x v="3"/>
    <n v="1"/>
    <n v="35"/>
    <n v="8.9700000000000006"/>
    <n v="8.9700000000000006"/>
    <n v="26.03"/>
    <n v="0.74"/>
    <x v="0"/>
    <d v="2019-08-04T00:00:00"/>
    <x v="0"/>
    <s v="Monday"/>
    <n v="0"/>
    <s v="Low Cost per Unit"/>
    <n v="0"/>
    <n v="0"/>
    <n v="0"/>
    <n v="0"/>
    <n v="0"/>
    <s v="Greater Than 8 Weeks Old"/>
  </r>
  <r>
    <s v="40-33-0001-00-00"/>
    <x v="0"/>
    <x v="5"/>
    <x v="6"/>
    <n v="6"/>
    <n v="594"/>
    <n v="215.82"/>
    <n v="35.97"/>
    <n v="378.18"/>
    <n v="0.64"/>
    <x v="0"/>
    <d v="2019-08-04T00:00:00"/>
    <x v="0"/>
    <s v="Monday"/>
    <n v="0"/>
    <s v="High Cost per Unit"/>
    <n v="0"/>
    <n v="17.82"/>
    <n v="0"/>
    <n v="0"/>
    <n v="0"/>
    <s v="Greater Than 8 Weeks Old"/>
  </r>
  <r>
    <s v="42-74-0004-00-00"/>
    <x v="0"/>
    <x v="4"/>
    <x v="11"/>
    <n v="1"/>
    <n v="35"/>
    <n v="15"/>
    <n v="15"/>
    <n v="20"/>
    <n v="0.56999999999999995"/>
    <x v="0"/>
    <d v="2019-08-04T00:00:00"/>
    <x v="0"/>
    <s v="Monday"/>
    <n v="0"/>
    <s v="Low Cost per Unit"/>
    <n v="0"/>
    <n v="0"/>
    <n v="0"/>
    <n v="0"/>
    <n v="0"/>
    <s v="Greater Than 8 Weeks Old"/>
  </r>
  <r>
    <s v="01-21-1001-15-12"/>
    <x v="1"/>
    <x v="0"/>
    <x v="0"/>
    <n v="1"/>
    <n v="55"/>
    <n v="17.649999999999999"/>
    <n v="17.649999999999999"/>
    <n v="37.35"/>
    <n v="0.68"/>
    <x v="1"/>
    <d v="2019-08-05T00:00:00"/>
    <x v="1"/>
    <s v="Monday"/>
    <n v="0"/>
    <s v="High Cost per Unit"/>
    <n v="5.5"/>
    <n v="0"/>
    <n v="0"/>
    <n v="0"/>
    <n v="0"/>
    <s v="Greater Than 8 Weeks Old"/>
  </r>
  <r>
    <s v="01-21-1002-14-12"/>
    <x v="1"/>
    <x v="0"/>
    <x v="0"/>
    <n v="2"/>
    <n v="110"/>
    <n v="25.3"/>
    <n v="12.65"/>
    <n v="84.7"/>
    <n v="0.77"/>
    <x v="1"/>
    <d v="2019-08-05T00:00:00"/>
    <x v="1"/>
    <s v="Monday"/>
    <n v="0"/>
    <s v="Low Cost per Unit"/>
    <n v="11"/>
    <n v="3.3"/>
    <n v="0"/>
    <n v="0"/>
    <n v="0"/>
    <s v="Greater Than 8 Weeks Old"/>
  </r>
  <r>
    <s v="01-21-1005-14-12"/>
    <x v="1"/>
    <x v="0"/>
    <x v="0"/>
    <n v="4"/>
    <n v="236"/>
    <n v="90.6"/>
    <n v="22.65"/>
    <n v="145.4"/>
    <n v="0.62"/>
    <x v="1"/>
    <d v="2019-08-05T00:00:00"/>
    <x v="1"/>
    <s v="Monday"/>
    <n v="0"/>
    <s v="High Cost per Unit"/>
    <n v="23.6"/>
    <n v="7.08"/>
    <n v="0"/>
    <n v="0"/>
    <n v="0"/>
    <s v="Greater Than 8 Weeks Old"/>
  </r>
  <r>
    <s v="01-21-1008-14-12"/>
    <x v="1"/>
    <x v="0"/>
    <x v="0"/>
    <n v="1"/>
    <n v="59"/>
    <n v="23.02"/>
    <n v="23.02"/>
    <n v="35.979999999999997"/>
    <n v="0.61"/>
    <x v="1"/>
    <d v="2019-08-05T00:00:00"/>
    <x v="1"/>
    <s v="Monday"/>
    <n v="0"/>
    <s v="High Cost per Unit"/>
    <n v="5.9"/>
    <n v="0"/>
    <n v="0"/>
    <n v="0"/>
    <n v="0"/>
    <s v="Greater Than 8 Weeks Old"/>
  </r>
  <r>
    <s v="01-21-1011-14-12"/>
    <x v="1"/>
    <x v="0"/>
    <x v="0"/>
    <n v="1"/>
    <n v="50"/>
    <n v="13.9"/>
    <n v="13.9"/>
    <n v="36.1"/>
    <n v="0.72"/>
    <x v="1"/>
    <d v="2019-08-05T00:00:00"/>
    <x v="1"/>
    <s v="Monday"/>
    <n v="0"/>
    <s v="Low Cost per Unit"/>
    <n v="5"/>
    <n v="0"/>
    <n v="0"/>
    <n v="0"/>
    <n v="0"/>
    <s v="Greater Than 8 Weeks Old"/>
  </r>
  <r>
    <s v="01-21-2001-14-12"/>
    <x v="1"/>
    <x v="0"/>
    <x v="0"/>
    <n v="1"/>
    <n v="89"/>
    <n v="32.520000000000003"/>
    <n v="32.520000000000003"/>
    <n v="56.48"/>
    <n v="0.63"/>
    <x v="1"/>
    <d v="2019-08-05T00:00:00"/>
    <x v="1"/>
    <s v="Monday"/>
    <n v="0"/>
    <s v="High Cost per Unit"/>
    <n v="8.9"/>
    <n v="0"/>
    <n v="0"/>
    <n v="0"/>
    <n v="0"/>
    <s v="Greater Than 8 Weeks Old"/>
  </r>
  <r>
    <s v="01-21-2005-14-12"/>
    <x v="1"/>
    <x v="0"/>
    <x v="0"/>
    <n v="1"/>
    <n v="109"/>
    <n v="35.409999999999997"/>
    <n v="35.409999999999997"/>
    <n v="73.59"/>
    <n v="0.68"/>
    <x v="1"/>
    <d v="2019-08-05T00:00:00"/>
    <x v="1"/>
    <s v="Monday"/>
    <n v="0"/>
    <s v="High Cost per Unit"/>
    <n v="10.9"/>
    <n v="0"/>
    <n v="0"/>
    <n v="0"/>
    <n v="0"/>
    <s v="Greater Than 8 Weeks Old"/>
  </r>
  <r>
    <s v="01-22-0103-01-00"/>
    <x v="1"/>
    <x v="1"/>
    <x v="1"/>
    <n v="1"/>
    <n v="99"/>
    <n v="27.5"/>
    <n v="27.5"/>
    <n v="71.5"/>
    <n v="0.72"/>
    <x v="1"/>
    <d v="2019-08-05T00:00:00"/>
    <x v="1"/>
    <s v="Monday"/>
    <n v="0"/>
    <s v="High Cost per Unit"/>
    <n v="0"/>
    <n v="0"/>
    <n v="0"/>
    <n v="0"/>
    <n v="0"/>
    <s v="Greater Than 8 Weeks Old"/>
  </r>
  <r>
    <s v="01-23-0101-01-00"/>
    <x v="1"/>
    <x v="2"/>
    <x v="2"/>
    <n v="1"/>
    <n v="20"/>
    <n v="4.75"/>
    <n v="4.75"/>
    <n v="15.25"/>
    <n v="0.76"/>
    <x v="1"/>
    <d v="2019-08-05T00:00:00"/>
    <x v="1"/>
    <s v="Monday"/>
    <n v="0"/>
    <s v="Low Cost per Unit"/>
    <n v="0"/>
    <n v="0"/>
    <n v="0"/>
    <n v="0"/>
    <n v="0"/>
    <s v="Greater Than 8 Weeks Old"/>
  </r>
  <r>
    <s v="01-23-0104-01-00"/>
    <x v="1"/>
    <x v="1"/>
    <x v="1"/>
    <n v="1"/>
    <n v="21"/>
    <n v="6.66"/>
    <n v="6.66"/>
    <n v="14.34"/>
    <n v="0.68"/>
    <x v="1"/>
    <d v="2019-08-05T00:00:00"/>
    <x v="1"/>
    <s v="Monday"/>
    <n v="0"/>
    <s v="Low Cost per Unit"/>
    <n v="0"/>
    <n v="0"/>
    <n v="0"/>
    <n v="0"/>
    <n v="0"/>
    <s v="Greater Than 8 Weeks Old"/>
  </r>
  <r>
    <s v="01-29-0002-00-00"/>
    <x v="1"/>
    <x v="1"/>
    <x v="18"/>
    <n v="1"/>
    <n v="5"/>
    <n v="0.25"/>
    <n v="0.25"/>
    <n v="4.75"/>
    <n v="0.95"/>
    <x v="1"/>
    <d v="2019-08-05T00:00:00"/>
    <x v="1"/>
    <s v="Monday"/>
    <n v="0"/>
    <s v="Low Cost per Unit"/>
    <n v="0"/>
    <n v="0"/>
    <n v="0.75"/>
    <n v="0"/>
    <n v="0"/>
    <s v="Greater Than 8 Weeks Old"/>
  </r>
  <r>
    <s v="01-29-1301-01-00"/>
    <x v="1"/>
    <x v="1"/>
    <x v="18"/>
    <n v="1"/>
    <n v="32"/>
    <n v="5.5"/>
    <n v="5.5"/>
    <n v="26.5"/>
    <n v="0.83"/>
    <x v="1"/>
    <d v="2019-08-05T00:00:00"/>
    <x v="1"/>
    <s v="Monday"/>
    <n v="0"/>
    <s v="Low Cost per Unit"/>
    <n v="0"/>
    <n v="0"/>
    <n v="4.8"/>
    <n v="0"/>
    <n v="0"/>
    <s v="Greater Than 8 Weeks Old"/>
  </r>
  <r>
    <s v="01-31-0101-01-00"/>
    <x v="1"/>
    <x v="3"/>
    <x v="5"/>
    <n v="2"/>
    <n v="58"/>
    <n v="15.88"/>
    <n v="7.94"/>
    <n v="42.12"/>
    <n v="0.73"/>
    <x v="1"/>
    <d v="2019-08-05T00:00:00"/>
    <x v="1"/>
    <s v="Monday"/>
    <n v="0"/>
    <s v="Low Cost per Unit"/>
    <n v="0"/>
    <n v="1.74"/>
    <n v="0"/>
    <n v="0"/>
    <n v="11.600000000000001"/>
    <s v="Greater Than 8 Weeks Old"/>
  </r>
  <r>
    <s v="01-31-0102-01-00"/>
    <x v="1"/>
    <x v="3"/>
    <x v="5"/>
    <n v="3"/>
    <n v="114"/>
    <n v="27.27"/>
    <n v="9.09"/>
    <n v="86.73"/>
    <n v="0.76"/>
    <x v="1"/>
    <d v="2019-08-05T00:00:00"/>
    <x v="1"/>
    <s v="Monday"/>
    <n v="0"/>
    <s v="Low Cost per Unit"/>
    <n v="0"/>
    <n v="3.42"/>
    <n v="0"/>
    <n v="0"/>
    <n v="22.8"/>
    <s v="Greater Than 8 Weeks Old"/>
  </r>
  <r>
    <s v="01-31-0103-01-00"/>
    <x v="1"/>
    <x v="4"/>
    <x v="5"/>
    <n v="2"/>
    <n v="50"/>
    <n v="9"/>
    <n v="4.5"/>
    <n v="41"/>
    <n v="0.82"/>
    <x v="1"/>
    <d v="2019-08-05T00:00:00"/>
    <x v="1"/>
    <s v="Monday"/>
    <n v="0"/>
    <s v="Low Cost per Unit"/>
    <n v="0"/>
    <n v="1.5"/>
    <n v="0"/>
    <n v="0"/>
    <n v="0"/>
    <s v="Greater Than 8 Weeks Old"/>
  </r>
  <r>
    <s v="01-31-0104-01-00"/>
    <x v="1"/>
    <x v="3"/>
    <x v="5"/>
    <n v="1"/>
    <n v="29"/>
    <n v="6.2"/>
    <n v="6.2"/>
    <n v="22.8"/>
    <n v="0.79"/>
    <x v="1"/>
    <d v="2019-08-05T00:00:00"/>
    <x v="1"/>
    <s v="Monday"/>
    <n v="0"/>
    <s v="Low Cost per Unit"/>
    <n v="0"/>
    <n v="0"/>
    <n v="0"/>
    <n v="0"/>
    <n v="5.8000000000000007"/>
    <s v="Greater Than 8 Weeks Old"/>
  </r>
  <r>
    <s v="01-31-0105-01-00"/>
    <x v="1"/>
    <x v="3"/>
    <x v="5"/>
    <n v="2"/>
    <n v="50"/>
    <n v="13.2"/>
    <n v="6.6"/>
    <n v="36.799999999999997"/>
    <n v="0.74"/>
    <x v="1"/>
    <d v="2019-08-05T00:00:00"/>
    <x v="1"/>
    <s v="Monday"/>
    <n v="0"/>
    <s v="Low Cost per Unit"/>
    <n v="0"/>
    <n v="1.5"/>
    <n v="0"/>
    <n v="0"/>
    <n v="10"/>
    <s v="Greater Than 8 Weeks Old"/>
  </r>
  <r>
    <s v="01-31-0106-01-00"/>
    <x v="1"/>
    <x v="3"/>
    <x v="5"/>
    <n v="2"/>
    <n v="50"/>
    <n v="13.14"/>
    <n v="6.57"/>
    <n v="36.86"/>
    <n v="0.74"/>
    <x v="1"/>
    <d v="2019-08-05T00:00:00"/>
    <x v="1"/>
    <s v="Monday"/>
    <n v="0"/>
    <s v="Low Cost per Unit"/>
    <n v="0"/>
    <n v="1.5"/>
    <n v="0"/>
    <n v="0"/>
    <n v="10"/>
    <s v="Greater Than 8 Weeks Old"/>
  </r>
  <r>
    <s v="01-31-0108-01-00"/>
    <x v="1"/>
    <x v="3"/>
    <x v="5"/>
    <n v="3"/>
    <n v="44"/>
    <n v="15.75"/>
    <n v="5.25"/>
    <n v="28.25"/>
    <n v="0.64"/>
    <x v="1"/>
    <d v="2019-08-05T00:00:00"/>
    <x v="1"/>
    <s v="Monday"/>
    <n v="0"/>
    <s v="Low Cost per Unit"/>
    <n v="0"/>
    <n v="1.3199999999999998"/>
    <n v="0"/>
    <n v="0"/>
    <n v="8.8000000000000007"/>
    <s v="Greater Than 8 Weeks Old"/>
  </r>
  <r>
    <s v="01-31-0109-01-00"/>
    <x v="1"/>
    <x v="3"/>
    <x v="5"/>
    <n v="16"/>
    <n v="330"/>
    <n v="101.6"/>
    <n v="6.35"/>
    <n v="228.4"/>
    <n v="0.69"/>
    <x v="1"/>
    <d v="2019-08-05T00:00:00"/>
    <x v="1"/>
    <s v="Monday"/>
    <n v="0"/>
    <s v="Low Cost per Unit"/>
    <n v="0"/>
    <n v="9.9"/>
    <n v="0"/>
    <n v="0"/>
    <n v="66"/>
    <s v="Greater Than 8 Weeks Old"/>
  </r>
  <r>
    <s v="01-40-0401-00-00"/>
    <x v="1"/>
    <x v="6"/>
    <x v="7"/>
    <n v="1"/>
    <n v="25"/>
    <n v="5.4"/>
    <n v="5.4"/>
    <n v="19.600000000000001"/>
    <n v="0.78"/>
    <x v="1"/>
    <d v="2019-08-05T00:00:00"/>
    <x v="1"/>
    <s v="Monday"/>
    <n v="0"/>
    <s v="Low Cost per Unit"/>
    <n v="0"/>
    <n v="0"/>
    <n v="0"/>
    <n v="0"/>
    <n v="0"/>
    <s v="Greater Than 8 Weeks Old"/>
  </r>
  <r>
    <s v="01-81-1601-00-00"/>
    <x v="1"/>
    <x v="7"/>
    <x v="8"/>
    <n v="2"/>
    <n v="34"/>
    <n v="6.4"/>
    <n v="3.2"/>
    <n v="27.6"/>
    <n v="0.81"/>
    <x v="1"/>
    <d v="2019-08-05T00:00:00"/>
    <x v="1"/>
    <s v="Monday"/>
    <n v="0"/>
    <s v="Low Cost per Unit"/>
    <n v="0"/>
    <n v="1.02"/>
    <n v="0"/>
    <n v="0"/>
    <n v="0"/>
    <s v="Greater Than 8 Weeks Old"/>
  </r>
  <r>
    <s v="01-83-1603-00-00"/>
    <x v="1"/>
    <x v="7"/>
    <x v="9"/>
    <n v="1"/>
    <n v="14"/>
    <n v="2.75"/>
    <n v="2.75"/>
    <n v="11.25"/>
    <n v="0.8"/>
    <x v="1"/>
    <d v="2019-08-05T00:00:00"/>
    <x v="1"/>
    <s v="Monday"/>
    <n v="0"/>
    <s v="Low Cost per Unit"/>
    <n v="0"/>
    <n v="0"/>
    <n v="0"/>
    <n v="0"/>
    <n v="0"/>
    <s v="Greater Than 8 Weeks Old"/>
  </r>
  <r>
    <s v="02-24-0101-01-00"/>
    <x v="1"/>
    <x v="1"/>
    <x v="3"/>
    <n v="1"/>
    <n v="32"/>
    <n v="10"/>
    <n v="10"/>
    <n v="22"/>
    <n v="0.69"/>
    <x v="1"/>
    <d v="2019-08-05T00:00:00"/>
    <x v="1"/>
    <s v="Monday"/>
    <n v="0"/>
    <s v="Low Cost per Unit"/>
    <n v="0"/>
    <n v="0"/>
    <n v="0"/>
    <n v="0"/>
    <n v="0"/>
    <s v="Greater Than 8 Weeks Old"/>
  </r>
  <r>
    <s v="02-31-0101-01-00"/>
    <x v="1"/>
    <x v="3"/>
    <x v="5"/>
    <n v="9"/>
    <n v="66"/>
    <n v="15.75"/>
    <n v="1.75"/>
    <n v="50.25"/>
    <n v="0.76"/>
    <x v="1"/>
    <d v="2019-08-05T00:00:00"/>
    <x v="1"/>
    <s v="Monday"/>
    <n v="0"/>
    <s v="Low Cost per Unit"/>
    <n v="0"/>
    <n v="1.98"/>
    <n v="0"/>
    <n v="0"/>
    <n v="13.200000000000001"/>
    <s v="Greater Than 8 Weeks Old"/>
  </r>
  <r>
    <s v="02-31-0103-01-00"/>
    <x v="1"/>
    <x v="4"/>
    <x v="5"/>
    <n v="1"/>
    <n v="25"/>
    <n v="2.95"/>
    <n v="2.95"/>
    <n v="22.05"/>
    <n v="0.88"/>
    <x v="1"/>
    <d v="2019-08-05T00:00:00"/>
    <x v="1"/>
    <s v="Monday"/>
    <n v="0"/>
    <s v="Low Cost per Unit"/>
    <n v="0"/>
    <n v="0"/>
    <n v="0"/>
    <n v="0"/>
    <n v="0"/>
    <s v="Greater Than 8 Weeks Old"/>
  </r>
  <r>
    <s v="02-40-0001"/>
    <x v="1"/>
    <x v="6"/>
    <x v="7"/>
    <n v="9"/>
    <n v="152"/>
    <n v="40.5"/>
    <n v="4.5"/>
    <n v="111.5"/>
    <n v="0.73"/>
    <x v="1"/>
    <d v="2019-08-05T00:00:00"/>
    <x v="1"/>
    <s v="Monday"/>
    <n v="0"/>
    <s v="Low Cost per Unit"/>
    <n v="0"/>
    <n v="4.5599999999999996"/>
    <n v="0"/>
    <n v="0"/>
    <n v="0"/>
    <s v="Greater Than 8 Weeks Old"/>
  </r>
  <r>
    <s v="02-40-0401-00-00"/>
    <x v="1"/>
    <x v="6"/>
    <x v="7"/>
    <n v="3"/>
    <n v="40"/>
    <n v="8.85"/>
    <n v="2.9499999999999997"/>
    <n v="31.15"/>
    <n v="0.78"/>
    <x v="1"/>
    <d v="2019-08-05T00:00:00"/>
    <x v="1"/>
    <s v="Monday"/>
    <n v="0"/>
    <s v="Low Cost per Unit"/>
    <n v="0"/>
    <n v="1.2"/>
    <n v="0"/>
    <n v="0"/>
    <n v="0"/>
    <s v="Greater Than 8 Weeks Old"/>
  </r>
  <r>
    <s v="02-40-0402-00-00"/>
    <x v="1"/>
    <x v="2"/>
    <x v="2"/>
    <n v="1"/>
    <n v="22"/>
    <n v="3.75"/>
    <n v="3.75"/>
    <n v="18.25"/>
    <n v="0.83"/>
    <x v="1"/>
    <d v="2019-08-05T00:00:00"/>
    <x v="1"/>
    <s v="Monday"/>
    <n v="0"/>
    <s v="Low Cost per Unit"/>
    <n v="0"/>
    <n v="0"/>
    <n v="0"/>
    <n v="0"/>
    <n v="0"/>
    <s v="Greater Than 8 Weeks Old"/>
  </r>
  <r>
    <s v="02-51-0101-01-00"/>
    <x v="1"/>
    <x v="8"/>
    <x v="10"/>
    <n v="1"/>
    <n v="35"/>
    <n v="10.199999999999999"/>
    <n v="10.199999999999999"/>
    <n v="24.8"/>
    <n v="0.71"/>
    <x v="1"/>
    <d v="2019-08-05T00:00:00"/>
    <x v="1"/>
    <s v="Monday"/>
    <n v="0"/>
    <s v="Low Cost per Unit"/>
    <n v="0"/>
    <n v="0"/>
    <n v="0"/>
    <n v="0"/>
    <n v="0"/>
    <s v="Greater Than 8 Weeks Old"/>
  </r>
  <r>
    <s v="02-63-0403-01-00"/>
    <x v="1"/>
    <x v="1"/>
    <x v="19"/>
    <n v="4"/>
    <n v="990"/>
    <n v="688"/>
    <n v="172"/>
    <n v="302"/>
    <n v="0.31"/>
    <x v="1"/>
    <d v="2019-08-05T00:00:00"/>
    <x v="1"/>
    <s v="Monday"/>
    <n v="0"/>
    <s v="High Cost per Unit"/>
    <n v="0"/>
    <n v="29.7"/>
    <n v="0"/>
    <n v="0"/>
    <n v="0"/>
    <s v="Greater Than 8 Weeks Old"/>
  </r>
  <r>
    <s v="02-71-1401-01-00"/>
    <x v="1"/>
    <x v="4"/>
    <x v="11"/>
    <n v="3"/>
    <n v="195"/>
    <n v="36"/>
    <n v="12"/>
    <n v="159"/>
    <n v="0.82"/>
    <x v="1"/>
    <d v="2019-08-05T00:00:00"/>
    <x v="1"/>
    <s v="Monday"/>
    <n v="0"/>
    <s v="Low Cost per Unit"/>
    <n v="0"/>
    <n v="5.85"/>
    <n v="0"/>
    <n v="0"/>
    <n v="0"/>
    <s v="Greater Than 8 Weeks Old"/>
  </r>
  <r>
    <s v="02-71-1402-01-12"/>
    <x v="1"/>
    <x v="4"/>
    <x v="11"/>
    <n v="1"/>
    <n v="75"/>
    <n v="18.95"/>
    <n v="18.95"/>
    <n v="56.05"/>
    <n v="0.75"/>
    <x v="1"/>
    <d v="2019-08-05T00:00:00"/>
    <x v="1"/>
    <s v="Monday"/>
    <n v="0"/>
    <s v="High Cost per Unit"/>
    <n v="0"/>
    <n v="0"/>
    <n v="0"/>
    <n v="0"/>
    <n v="0"/>
    <s v="Greater Than 8 Weeks Old"/>
  </r>
  <r>
    <s v="02-73-0001-01-00"/>
    <x v="1"/>
    <x v="4"/>
    <x v="12"/>
    <n v="12"/>
    <n v="468"/>
    <n v="130.19999999999999"/>
    <n v="10.85"/>
    <n v="337.8"/>
    <n v="0.72"/>
    <x v="1"/>
    <d v="2019-08-05T00:00:00"/>
    <x v="1"/>
    <s v="Monday"/>
    <n v="0"/>
    <s v="Low Cost per Unit"/>
    <n v="0"/>
    <n v="14.04"/>
    <n v="0"/>
    <n v="0"/>
    <n v="0"/>
    <s v="Greater Than 8 Weeks Old"/>
  </r>
  <r>
    <s v="02-73-0002-01-00"/>
    <x v="1"/>
    <x v="4"/>
    <x v="12"/>
    <n v="3"/>
    <n v="135"/>
    <n v="33"/>
    <n v="11"/>
    <n v="102"/>
    <n v="0.76"/>
    <x v="1"/>
    <d v="2019-08-05T00:00:00"/>
    <x v="1"/>
    <s v="Monday"/>
    <n v="0"/>
    <s v="Low Cost per Unit"/>
    <n v="0"/>
    <n v="4.05"/>
    <n v="0"/>
    <n v="0"/>
    <n v="0"/>
    <s v="Greater Than 8 Weeks Old"/>
  </r>
  <r>
    <s v="02-74-0402-01-00"/>
    <x v="1"/>
    <x v="4"/>
    <x v="11"/>
    <n v="2"/>
    <n v="38"/>
    <n v="14"/>
    <n v="7"/>
    <n v="24"/>
    <n v="0.63"/>
    <x v="1"/>
    <d v="2019-08-05T00:00:00"/>
    <x v="1"/>
    <s v="Monday"/>
    <n v="0"/>
    <s v="Low Cost per Unit"/>
    <n v="0"/>
    <n v="1.1399999999999999"/>
    <n v="0"/>
    <n v="0"/>
    <n v="0"/>
    <s v="Greater Than 8 Weeks Old"/>
  </r>
  <r>
    <s v="02-74-0405-01"/>
    <x v="1"/>
    <x v="4"/>
    <x v="11"/>
    <n v="3"/>
    <n v="57"/>
    <n v="13.05"/>
    <n v="4.3500000000000005"/>
    <n v="43.95"/>
    <n v="0.77"/>
    <x v="1"/>
    <d v="2019-08-05T00:00:00"/>
    <x v="1"/>
    <s v="Monday"/>
    <n v="0"/>
    <s v="Low Cost per Unit"/>
    <n v="0"/>
    <n v="1.71"/>
    <n v="0"/>
    <n v="0"/>
    <n v="0"/>
    <s v="Greater Than 8 Weeks Old"/>
  </r>
  <r>
    <s v="03-22-0001-01-12"/>
    <x v="1"/>
    <x v="1"/>
    <x v="13"/>
    <n v="3"/>
    <n v="297"/>
    <n v="91.92"/>
    <n v="30.64"/>
    <n v="205.08"/>
    <n v="0.69"/>
    <x v="1"/>
    <d v="2019-08-05T00:00:00"/>
    <x v="1"/>
    <s v="Monday"/>
    <n v="0"/>
    <s v="High Cost per Unit"/>
    <n v="0"/>
    <n v="8.91"/>
    <n v="0"/>
    <n v="0"/>
    <n v="0"/>
    <s v="Greater Than 8 Weeks Old"/>
  </r>
  <r>
    <s v="03-22-0002-01-12"/>
    <x v="1"/>
    <x v="1"/>
    <x v="3"/>
    <n v="4"/>
    <n v="396"/>
    <n v="122.56"/>
    <n v="30.64"/>
    <n v="273.44"/>
    <n v="0.69"/>
    <x v="1"/>
    <d v="2019-08-05T00:00:00"/>
    <x v="1"/>
    <s v="Monday"/>
    <n v="0"/>
    <s v="High Cost per Unit"/>
    <n v="0"/>
    <n v="11.879999999999999"/>
    <n v="0"/>
    <n v="0"/>
    <n v="0"/>
    <s v="Greater Than 8 Weeks Old"/>
  </r>
  <r>
    <s v="03-22-0003-01-03"/>
    <x v="1"/>
    <x v="1"/>
    <x v="13"/>
    <n v="12"/>
    <n v="1428"/>
    <n v="450"/>
    <n v="37.5"/>
    <n v="978"/>
    <n v="0.68"/>
    <x v="1"/>
    <d v="2019-08-05T00:00:00"/>
    <x v="1"/>
    <s v="Monday"/>
    <n v="0"/>
    <s v="High Cost per Unit"/>
    <n v="0"/>
    <n v="42.839999999999996"/>
    <n v="0"/>
    <n v="0"/>
    <n v="0"/>
    <s v="Greater Than 8 Weeks Old"/>
  </r>
  <r>
    <s v="03-22-0004"/>
    <x v="1"/>
    <x v="2"/>
    <x v="2"/>
    <n v="2"/>
    <n v="170"/>
    <n v="44"/>
    <n v="22"/>
    <n v="126"/>
    <n v="0.74"/>
    <x v="1"/>
    <d v="2019-08-05T00:00:00"/>
    <x v="1"/>
    <s v="Monday"/>
    <n v="0"/>
    <s v="High Cost per Unit"/>
    <n v="0"/>
    <n v="5.0999999999999996"/>
    <n v="0"/>
    <n v="0"/>
    <n v="0"/>
    <s v="Greater Than 8 Weeks Old"/>
  </r>
  <r>
    <s v="03-22-0101-01-00"/>
    <x v="1"/>
    <x v="1"/>
    <x v="13"/>
    <n v="2"/>
    <n v="198"/>
    <n v="60"/>
    <n v="30"/>
    <n v="138"/>
    <n v="0.7"/>
    <x v="1"/>
    <d v="2019-08-05T00:00:00"/>
    <x v="1"/>
    <s v="Monday"/>
    <n v="0"/>
    <s v="High Cost per Unit"/>
    <n v="0"/>
    <n v="5.9399999999999995"/>
    <n v="0"/>
    <n v="0"/>
    <n v="0"/>
    <s v="Greater Than 8 Weeks Old"/>
  </r>
  <r>
    <s v="03-22-0110-01-00"/>
    <x v="1"/>
    <x v="1"/>
    <x v="13"/>
    <n v="8"/>
    <n v="1000"/>
    <n v="384"/>
    <n v="48"/>
    <n v="616"/>
    <n v="0.62"/>
    <x v="1"/>
    <d v="2019-08-05T00:00:00"/>
    <x v="1"/>
    <s v="Monday"/>
    <n v="0"/>
    <s v="High Cost per Unit"/>
    <n v="0"/>
    <n v="30"/>
    <n v="0"/>
    <n v="0"/>
    <n v="0"/>
    <s v="Greater Than 8 Weeks Old"/>
  </r>
  <r>
    <s v="03-24-0108-01-00"/>
    <x v="1"/>
    <x v="1"/>
    <x v="3"/>
    <n v="2"/>
    <n v="30"/>
    <n v="6.8"/>
    <n v="3.4"/>
    <n v="23.2"/>
    <n v="0.77"/>
    <x v="1"/>
    <d v="2019-08-05T00:00:00"/>
    <x v="1"/>
    <s v="Monday"/>
    <n v="0"/>
    <s v="Low Cost per Unit"/>
    <n v="0"/>
    <n v="0.89999999999999991"/>
    <n v="0"/>
    <n v="0"/>
    <n v="0"/>
    <s v="Greater Than 8 Weeks Old"/>
  </r>
  <r>
    <s v="03-24-0301-00-12"/>
    <x v="1"/>
    <x v="1"/>
    <x v="3"/>
    <n v="1"/>
    <n v="45"/>
    <n v="10.8"/>
    <n v="10.8"/>
    <n v="34.200000000000003"/>
    <n v="0.76"/>
    <x v="1"/>
    <d v="2019-08-05T00:00:00"/>
    <x v="1"/>
    <s v="Monday"/>
    <n v="0"/>
    <s v="Low Cost per Unit"/>
    <n v="0"/>
    <n v="0"/>
    <n v="0"/>
    <n v="0"/>
    <n v="0"/>
    <s v="Greater Than 8 Weeks Old"/>
  </r>
  <r>
    <s v="03-25-0002-01-00"/>
    <x v="1"/>
    <x v="1"/>
    <x v="3"/>
    <n v="1"/>
    <n v="59"/>
    <n v="16.2"/>
    <n v="16.2"/>
    <n v="42.8"/>
    <n v="0.73"/>
    <x v="1"/>
    <d v="2019-08-05T00:00:00"/>
    <x v="1"/>
    <s v="Monday"/>
    <n v="0"/>
    <s v="Low Cost per Unit"/>
    <n v="0"/>
    <n v="0"/>
    <n v="0"/>
    <n v="0"/>
    <n v="0"/>
    <s v="Greater Than 8 Weeks Old"/>
  </r>
  <r>
    <s v="03-26-0003-00-00"/>
    <x v="1"/>
    <x v="2"/>
    <x v="2"/>
    <n v="1"/>
    <n v="80"/>
    <n v="24"/>
    <n v="24"/>
    <n v="56"/>
    <n v="0.7"/>
    <x v="1"/>
    <d v="2019-08-05T00:00:00"/>
    <x v="1"/>
    <s v="Monday"/>
    <n v="0"/>
    <s v="High Cost per Unit"/>
    <n v="0"/>
    <n v="0"/>
    <n v="0"/>
    <n v="0"/>
    <n v="0"/>
    <s v="Greater Than 8 Weeks Old"/>
  </r>
  <r>
    <s v="03-31-0102-01-00"/>
    <x v="1"/>
    <x v="4"/>
    <x v="5"/>
    <n v="1"/>
    <n v="20"/>
    <n v="4"/>
    <n v="4"/>
    <n v="16"/>
    <n v="0.8"/>
    <x v="1"/>
    <d v="2019-08-05T00:00:00"/>
    <x v="1"/>
    <s v="Monday"/>
    <n v="0"/>
    <s v="Low Cost per Unit"/>
    <n v="0"/>
    <n v="0"/>
    <n v="0"/>
    <n v="0"/>
    <n v="0"/>
    <s v="Greater Than 8 Weeks Old"/>
  </r>
  <r>
    <s v="03-33-1303-00-00"/>
    <x v="1"/>
    <x v="5"/>
    <x v="6"/>
    <n v="1"/>
    <n v="129"/>
    <n v="40.17"/>
    <n v="40.17"/>
    <n v="88.83"/>
    <n v="0.69"/>
    <x v="1"/>
    <d v="2019-08-05T00:00:00"/>
    <x v="1"/>
    <s v="Monday"/>
    <n v="0"/>
    <s v="High Cost per Unit"/>
    <n v="0"/>
    <n v="0"/>
    <n v="0"/>
    <n v="0"/>
    <n v="0"/>
    <s v="Greater Than 8 Weeks Old"/>
  </r>
  <r>
    <s v="03-35-0101-01-00"/>
    <x v="1"/>
    <x v="1"/>
    <x v="14"/>
    <n v="2"/>
    <n v="138"/>
    <n v="30"/>
    <n v="15"/>
    <n v="108"/>
    <n v="0.78"/>
    <x v="1"/>
    <d v="2019-08-05T00:00:00"/>
    <x v="1"/>
    <s v="Monday"/>
    <n v="0"/>
    <s v="Low Cost per Unit"/>
    <n v="0"/>
    <n v="4.1399999999999997"/>
    <n v="0"/>
    <n v="0"/>
    <n v="0"/>
    <s v="Greater Than 8 Weeks Old"/>
  </r>
  <r>
    <s v="03-40-1301-00-00"/>
    <x v="1"/>
    <x v="6"/>
    <x v="7"/>
    <n v="1"/>
    <n v="25"/>
    <n v="7.35"/>
    <n v="7.35"/>
    <n v="17.649999999999999"/>
    <n v="0.71"/>
    <x v="1"/>
    <d v="2019-08-05T00:00:00"/>
    <x v="1"/>
    <s v="Monday"/>
    <n v="0"/>
    <s v="Low Cost per Unit"/>
    <n v="0"/>
    <n v="0"/>
    <n v="0"/>
    <n v="0"/>
    <n v="0"/>
    <s v="Greater Than 8 Weeks Old"/>
  </r>
  <r>
    <s v="03-64-0001"/>
    <x v="1"/>
    <x v="1"/>
    <x v="19"/>
    <n v="1"/>
    <n v="450"/>
    <n v="135"/>
    <n v="135"/>
    <n v="315"/>
    <n v="0.7"/>
    <x v="1"/>
    <d v="2019-08-05T00:00:00"/>
    <x v="1"/>
    <s v="Monday"/>
    <n v="0"/>
    <s v="High Cost per Unit"/>
    <n v="0"/>
    <n v="0"/>
    <n v="0"/>
    <n v="0"/>
    <n v="0"/>
    <s v="Greater Than 8 Weeks Old"/>
  </r>
  <r>
    <s v="03-72-0501-01-00"/>
    <x v="1"/>
    <x v="4"/>
    <x v="11"/>
    <n v="1"/>
    <n v="22"/>
    <n v="3.2"/>
    <n v="3.2"/>
    <n v="18.8"/>
    <n v="0.85"/>
    <x v="1"/>
    <d v="2019-08-05T00:00:00"/>
    <x v="1"/>
    <s v="Monday"/>
    <n v="0"/>
    <s v="Low Cost per Unit"/>
    <n v="0"/>
    <n v="0"/>
    <n v="0"/>
    <n v="0"/>
    <n v="0"/>
    <s v="Greater Than 8 Weeks Old"/>
  </r>
  <r>
    <s v="03-72-0502-01"/>
    <x v="1"/>
    <x v="4"/>
    <x v="11"/>
    <n v="2"/>
    <n v="50"/>
    <n v="13.5"/>
    <n v="6.75"/>
    <n v="36.5"/>
    <n v="0.73"/>
    <x v="1"/>
    <d v="2019-08-05T00:00:00"/>
    <x v="1"/>
    <s v="Monday"/>
    <n v="0"/>
    <s v="Low Cost per Unit"/>
    <n v="0"/>
    <n v="1.5"/>
    <n v="0"/>
    <n v="0"/>
    <n v="0"/>
    <s v="Greater Than 8 Weeks Old"/>
  </r>
  <r>
    <s v="03-74-0002-01-00"/>
    <x v="1"/>
    <x v="8"/>
    <x v="15"/>
    <n v="1"/>
    <n v="25"/>
    <n v="4.75"/>
    <n v="4.75"/>
    <n v="20.25"/>
    <n v="0.81"/>
    <x v="1"/>
    <d v="2019-08-05T00:00:00"/>
    <x v="1"/>
    <s v="Monday"/>
    <n v="0"/>
    <s v="Low Cost per Unit"/>
    <n v="0"/>
    <n v="0"/>
    <n v="0"/>
    <n v="0"/>
    <n v="0"/>
    <s v="Greater Than 8 Weeks Old"/>
  </r>
  <r>
    <s v="03-74-0003-01-00"/>
    <x v="1"/>
    <x v="4"/>
    <x v="11"/>
    <n v="2"/>
    <n v="198"/>
    <n v="48"/>
    <n v="24"/>
    <n v="150"/>
    <n v="0.76"/>
    <x v="1"/>
    <d v="2019-08-05T00:00:00"/>
    <x v="1"/>
    <s v="Monday"/>
    <n v="0"/>
    <s v="High Cost per Unit"/>
    <n v="0"/>
    <n v="5.9399999999999995"/>
    <n v="0"/>
    <n v="0"/>
    <n v="0"/>
    <s v="Greater Than 8 Weeks Old"/>
  </r>
  <r>
    <s v="03-81-1702-00-00"/>
    <x v="1"/>
    <x v="7"/>
    <x v="8"/>
    <n v="1"/>
    <n v="9"/>
    <n v="3"/>
    <n v="3"/>
    <n v="6"/>
    <n v="0.67"/>
    <x v="1"/>
    <d v="2019-08-05T00:00:00"/>
    <x v="1"/>
    <s v="Monday"/>
    <n v="0"/>
    <s v="Low Cost per Unit"/>
    <n v="0"/>
    <n v="0"/>
    <n v="0"/>
    <n v="0"/>
    <n v="0"/>
    <s v="Greater Than 8 Weeks Old"/>
  </r>
  <r>
    <s v="04-31-0102-01-00"/>
    <x v="1"/>
    <x v="3"/>
    <x v="5"/>
    <n v="2"/>
    <n v="50"/>
    <n v="14.74"/>
    <n v="7.37"/>
    <n v="35.26"/>
    <n v="0.71"/>
    <x v="1"/>
    <d v="2019-08-05T00:00:00"/>
    <x v="1"/>
    <s v="Monday"/>
    <n v="0"/>
    <s v="Low Cost per Unit"/>
    <n v="0"/>
    <n v="1.5"/>
    <n v="0"/>
    <n v="0"/>
    <n v="10"/>
    <s v="Greater Than 8 Weeks Old"/>
  </r>
  <r>
    <s v="04-82-0001-00-00"/>
    <x v="1"/>
    <x v="7"/>
    <x v="17"/>
    <n v="1"/>
    <n v="32"/>
    <n v="11.2"/>
    <n v="11.2"/>
    <n v="20.8"/>
    <n v="0.65"/>
    <x v="1"/>
    <d v="2019-08-05T00:00:00"/>
    <x v="1"/>
    <s v="Monday"/>
    <n v="0"/>
    <s v="Low Cost per Unit"/>
    <n v="0"/>
    <n v="0"/>
    <n v="0"/>
    <n v="0"/>
    <n v="0"/>
    <s v="Greater Than 8 Weeks Old"/>
  </r>
  <r>
    <s v="06-81-1703-00-00"/>
    <x v="1"/>
    <x v="7"/>
    <x v="8"/>
    <n v="1"/>
    <n v="19"/>
    <n v="9.5"/>
    <n v="9.5"/>
    <n v="9.5"/>
    <n v="0.5"/>
    <x v="1"/>
    <d v="2019-08-05T00:00:00"/>
    <x v="1"/>
    <s v="Monday"/>
    <n v="0"/>
    <s v="Low Cost per Unit"/>
    <n v="0"/>
    <n v="0"/>
    <n v="0"/>
    <n v="0"/>
    <n v="0"/>
    <s v="Greater Than 8 Weeks Old"/>
  </r>
  <r>
    <s v="08-28-0201-00-00"/>
    <x v="1"/>
    <x v="1"/>
    <x v="4"/>
    <n v="4"/>
    <n v="180"/>
    <n v="43.8"/>
    <n v="10.95"/>
    <n v="136.19999999999999"/>
    <n v="0.76"/>
    <x v="1"/>
    <d v="2019-08-05T00:00:00"/>
    <x v="1"/>
    <s v="Monday"/>
    <n v="0"/>
    <s v="Low Cost per Unit"/>
    <n v="0"/>
    <n v="5.3999999999999995"/>
    <n v="0"/>
    <n v="0"/>
    <n v="0"/>
    <s v="Greater Than 8 Weeks Old"/>
  </r>
  <r>
    <s v="08-31-0201-00-00"/>
    <x v="1"/>
    <x v="4"/>
    <x v="5"/>
    <n v="1"/>
    <n v="23"/>
    <n v="6.75"/>
    <n v="6.75"/>
    <n v="16.25"/>
    <n v="0.71"/>
    <x v="1"/>
    <d v="2019-08-05T00:00:00"/>
    <x v="1"/>
    <s v="Monday"/>
    <n v="0"/>
    <s v="Low Cost per Unit"/>
    <n v="0"/>
    <n v="0"/>
    <n v="0"/>
    <n v="0"/>
    <n v="0"/>
    <s v="Greater Than 8 Weeks Old"/>
  </r>
  <r>
    <s v="08-31-0202-00-00"/>
    <x v="1"/>
    <x v="4"/>
    <x v="5"/>
    <n v="2"/>
    <n v="36"/>
    <n v="4.74"/>
    <n v="2.37"/>
    <n v="31.26"/>
    <n v="0.87"/>
    <x v="1"/>
    <d v="2019-08-05T00:00:00"/>
    <x v="1"/>
    <s v="Monday"/>
    <n v="0"/>
    <s v="Low Cost per Unit"/>
    <n v="0"/>
    <n v="1.08"/>
    <n v="0"/>
    <n v="0"/>
    <n v="0"/>
    <s v="Greater Than 8 Weeks Old"/>
  </r>
  <r>
    <s v="08-31-0203-00-00"/>
    <x v="1"/>
    <x v="4"/>
    <x v="5"/>
    <n v="2"/>
    <n v="40"/>
    <n v="12"/>
    <n v="6"/>
    <n v="28"/>
    <n v="0.7"/>
    <x v="1"/>
    <d v="2019-08-05T00:00:00"/>
    <x v="1"/>
    <s v="Monday"/>
    <n v="0"/>
    <s v="Low Cost per Unit"/>
    <n v="0"/>
    <n v="1.2"/>
    <n v="0"/>
    <n v="0"/>
    <n v="0"/>
    <s v="Greater Than 8 Weeks Old"/>
  </r>
  <r>
    <s v="08-34-0201-00-00"/>
    <x v="1"/>
    <x v="5"/>
    <x v="6"/>
    <n v="4"/>
    <n v="100"/>
    <n v="29.76"/>
    <n v="7.44"/>
    <n v="70.239999999999995"/>
    <n v="0.7"/>
    <x v="1"/>
    <d v="2019-08-05T00:00:00"/>
    <x v="1"/>
    <s v="Monday"/>
    <n v="0"/>
    <s v="Low Cost per Unit"/>
    <n v="0"/>
    <n v="3"/>
    <n v="0"/>
    <n v="0"/>
    <n v="0"/>
    <s v="Greater Than 8 Weeks Old"/>
  </r>
  <r>
    <s v="08-34-0202-00-00"/>
    <x v="1"/>
    <x v="5"/>
    <x v="6"/>
    <n v="2"/>
    <n v="50"/>
    <n v="15.6"/>
    <n v="7.8"/>
    <n v="34.4"/>
    <n v="0.69"/>
    <x v="1"/>
    <d v="2019-08-05T00:00:00"/>
    <x v="1"/>
    <s v="Monday"/>
    <n v="0"/>
    <s v="Low Cost per Unit"/>
    <n v="0"/>
    <n v="1.5"/>
    <n v="0"/>
    <n v="0"/>
    <n v="0"/>
    <s v="Greater Than 8 Weeks Old"/>
  </r>
  <r>
    <s v="08-34-0204-00-00"/>
    <x v="1"/>
    <x v="5"/>
    <x v="6"/>
    <n v="2"/>
    <n v="72"/>
    <n v="33.159999999999997"/>
    <n v="16.579999999999998"/>
    <n v="38.840000000000003"/>
    <n v="0.54"/>
    <x v="1"/>
    <d v="2019-08-05T00:00:00"/>
    <x v="1"/>
    <s v="Monday"/>
    <n v="0"/>
    <s v="Low Cost per Unit"/>
    <n v="0"/>
    <n v="2.16"/>
    <n v="0"/>
    <n v="0"/>
    <n v="0"/>
    <s v="Greater Than 8 Weeks Old"/>
  </r>
  <r>
    <s v="08-34-0209-00-00"/>
    <x v="1"/>
    <x v="5"/>
    <x v="6"/>
    <n v="1"/>
    <n v="25"/>
    <n v="11.48"/>
    <n v="11.48"/>
    <n v="13.52"/>
    <n v="0.54"/>
    <x v="1"/>
    <d v="2019-08-05T00:00:00"/>
    <x v="1"/>
    <s v="Monday"/>
    <n v="0"/>
    <s v="Low Cost per Unit"/>
    <n v="0"/>
    <n v="0"/>
    <n v="0"/>
    <n v="0"/>
    <n v="0"/>
    <s v="Greater Than 8 Weeks Old"/>
  </r>
  <r>
    <s v="08-34-0210-00-00"/>
    <x v="1"/>
    <x v="5"/>
    <x v="6"/>
    <n v="1"/>
    <n v="25"/>
    <n v="11.48"/>
    <n v="11.48"/>
    <n v="13.52"/>
    <n v="0.54"/>
    <x v="1"/>
    <d v="2019-08-05T00:00:00"/>
    <x v="1"/>
    <s v="Monday"/>
    <n v="0"/>
    <s v="Low Cost per Unit"/>
    <n v="0"/>
    <n v="0"/>
    <n v="0"/>
    <n v="0"/>
    <n v="0"/>
    <s v="Greater Than 8 Weeks Old"/>
  </r>
  <r>
    <s v="10-81-0001-00-00"/>
    <x v="1"/>
    <x v="7"/>
    <x v="8"/>
    <n v="1"/>
    <n v="29"/>
    <n v="12.5"/>
    <n v="12.5"/>
    <n v="16.5"/>
    <n v="0.56999999999999995"/>
    <x v="1"/>
    <d v="2019-08-05T00:00:00"/>
    <x v="1"/>
    <s v="Monday"/>
    <n v="0"/>
    <s v="Low Cost per Unit"/>
    <n v="0"/>
    <n v="0"/>
    <n v="0"/>
    <n v="0"/>
    <n v="0"/>
    <s v="Greater Than 8 Weeks Old"/>
  </r>
  <r>
    <s v="13-31-0101-01"/>
    <x v="1"/>
    <x v="4"/>
    <x v="5"/>
    <n v="3"/>
    <n v="60"/>
    <n v="21.36"/>
    <n v="7.12"/>
    <n v="38.64"/>
    <n v="0.64"/>
    <x v="1"/>
    <d v="2019-08-05T00:00:00"/>
    <x v="1"/>
    <s v="Monday"/>
    <n v="0"/>
    <s v="Low Cost per Unit"/>
    <n v="0"/>
    <n v="1.7999999999999998"/>
    <n v="0"/>
    <n v="0"/>
    <n v="0"/>
    <s v="Greater Than 8 Weeks Old"/>
  </r>
  <r>
    <s v="13-31-0101-02"/>
    <x v="1"/>
    <x v="4"/>
    <x v="5"/>
    <n v="3"/>
    <n v="60"/>
    <n v="21.36"/>
    <n v="7.12"/>
    <n v="38.64"/>
    <n v="0.64"/>
    <x v="1"/>
    <d v="2019-08-05T00:00:00"/>
    <x v="1"/>
    <s v="Monday"/>
    <n v="0"/>
    <s v="Low Cost per Unit"/>
    <n v="0"/>
    <n v="1.7999999999999998"/>
    <n v="0"/>
    <n v="0"/>
    <n v="0"/>
    <s v="Greater Than 8 Weeks Old"/>
  </r>
  <r>
    <s v="13-82-0101-01-00"/>
    <x v="1"/>
    <x v="7"/>
    <x v="17"/>
    <n v="3"/>
    <n v="78"/>
    <n v="26.64"/>
    <n v="8.8800000000000008"/>
    <n v="51.36"/>
    <n v="0.66"/>
    <x v="1"/>
    <d v="2019-08-05T00:00:00"/>
    <x v="1"/>
    <s v="Monday"/>
    <n v="0"/>
    <s v="Low Cost per Unit"/>
    <n v="0"/>
    <n v="2.34"/>
    <n v="0"/>
    <n v="0"/>
    <n v="0"/>
    <s v="Greater Than 8 Weeks Old"/>
  </r>
  <r>
    <s v="17-24-0103-01-00"/>
    <x v="1"/>
    <x v="1"/>
    <x v="3"/>
    <n v="3"/>
    <n v="87"/>
    <n v="37.799999999999997"/>
    <n v="12.6"/>
    <n v="49.2"/>
    <n v="0.56999999999999995"/>
    <x v="1"/>
    <d v="2019-08-05T00:00:00"/>
    <x v="1"/>
    <s v="Monday"/>
    <n v="0"/>
    <s v="Low Cost per Unit"/>
    <n v="0"/>
    <n v="2.61"/>
    <n v="0"/>
    <n v="0"/>
    <n v="0"/>
    <s v="Greater Than 8 Weeks Old"/>
  </r>
  <r>
    <s v="20-87-0001-00"/>
    <x v="1"/>
    <x v="7"/>
    <x v="17"/>
    <n v="1"/>
    <n v="9"/>
    <n v="2.88"/>
    <n v="2.88"/>
    <n v="6.12"/>
    <n v="0.68"/>
    <x v="1"/>
    <d v="2019-08-05T00:00:00"/>
    <x v="1"/>
    <s v="Monday"/>
    <n v="0"/>
    <s v="Low Cost per Unit"/>
    <n v="0"/>
    <n v="0"/>
    <n v="0"/>
    <n v="0"/>
    <n v="0"/>
    <s v="Greater Than 8 Weeks Old"/>
  </r>
  <r>
    <s v="22-82-1301-00-12"/>
    <x v="1"/>
    <x v="7"/>
    <x v="17"/>
    <n v="1"/>
    <n v="45"/>
    <n v="15.93"/>
    <n v="15.93"/>
    <n v="29.07"/>
    <n v="0.65"/>
    <x v="1"/>
    <d v="2019-08-05T00:00:00"/>
    <x v="1"/>
    <s v="Monday"/>
    <n v="0"/>
    <s v="Low Cost per Unit"/>
    <n v="0"/>
    <n v="0"/>
    <n v="0"/>
    <n v="0"/>
    <n v="0"/>
    <s v="Greater Than 8 Weeks Old"/>
  </r>
  <r>
    <s v="23-82-0101-01-00"/>
    <x v="1"/>
    <x v="7"/>
    <x v="17"/>
    <n v="2"/>
    <n v="84"/>
    <n v="24.76"/>
    <n v="12.38"/>
    <n v="59.24"/>
    <n v="0.71"/>
    <x v="1"/>
    <d v="2019-08-05T00:00:00"/>
    <x v="1"/>
    <s v="Monday"/>
    <n v="0"/>
    <s v="Low Cost per Unit"/>
    <n v="0"/>
    <n v="2.52"/>
    <n v="0"/>
    <n v="0"/>
    <n v="0"/>
    <s v="Greater Than 8 Weeks Old"/>
  </r>
  <r>
    <s v="23-82-0102-01-00"/>
    <x v="1"/>
    <x v="7"/>
    <x v="17"/>
    <n v="2"/>
    <n v="21"/>
    <n v="14.86"/>
    <n v="7.43"/>
    <n v="6.14"/>
    <n v="0.28999999999999998"/>
    <x v="1"/>
    <d v="2019-08-05T00:00:00"/>
    <x v="1"/>
    <s v="Monday"/>
    <n v="0"/>
    <s v="Low Cost per Unit"/>
    <n v="0"/>
    <n v="0.63"/>
    <n v="0"/>
    <n v="0"/>
    <n v="0"/>
    <s v="Greater Than 8 Weeks Old"/>
  </r>
  <r>
    <s v="23-82-1301-01-00"/>
    <x v="1"/>
    <x v="7"/>
    <x v="17"/>
    <n v="1"/>
    <n v="16"/>
    <n v="4.88"/>
    <n v="4.88"/>
    <n v="11.12"/>
    <n v="0.7"/>
    <x v="1"/>
    <d v="2019-08-05T00:00:00"/>
    <x v="1"/>
    <s v="Monday"/>
    <n v="0"/>
    <s v="Low Cost per Unit"/>
    <n v="0"/>
    <n v="0"/>
    <n v="0"/>
    <n v="0"/>
    <n v="0"/>
    <s v="Greater Than 8 Weeks Old"/>
  </r>
  <r>
    <s v="33-81-1701-00-00"/>
    <x v="1"/>
    <x v="7"/>
    <x v="8"/>
    <n v="2"/>
    <n v="16"/>
    <n v="7.42"/>
    <n v="3.71"/>
    <n v="8.58"/>
    <n v="0.54"/>
    <x v="1"/>
    <d v="2019-08-05T00:00:00"/>
    <x v="1"/>
    <s v="Monday"/>
    <n v="0"/>
    <s v="Low Cost per Unit"/>
    <n v="0"/>
    <n v="0.48"/>
    <n v="0"/>
    <n v="0"/>
    <n v="0"/>
    <s v="Greater Than 8 Weeks Old"/>
  </r>
  <r>
    <s v="38-51-0101-01-00"/>
    <x v="1"/>
    <x v="8"/>
    <x v="10"/>
    <n v="1"/>
    <n v="99"/>
    <n v="37.42"/>
    <n v="37.42"/>
    <n v="61.58"/>
    <n v="0.62"/>
    <x v="1"/>
    <d v="2019-08-05T00:00:00"/>
    <x v="1"/>
    <s v="Monday"/>
    <n v="0"/>
    <s v="High Cost per Unit"/>
    <n v="0"/>
    <n v="0"/>
    <n v="0"/>
    <n v="0"/>
    <n v="0"/>
    <s v="Greater Than 8 Weeks Old"/>
  </r>
  <r>
    <s v="38-63-0001-00-12"/>
    <x v="1"/>
    <x v="1"/>
    <x v="19"/>
    <n v="1"/>
    <n v="1390"/>
    <n v="617.95000000000005"/>
    <n v="617.95000000000005"/>
    <n v="772.05"/>
    <n v="0.56000000000000005"/>
    <x v="1"/>
    <d v="2019-08-05T00:00:00"/>
    <x v="1"/>
    <s v="Monday"/>
    <n v="0"/>
    <s v="High Cost per Unit"/>
    <n v="0"/>
    <n v="0"/>
    <n v="0"/>
    <n v="0"/>
    <n v="0"/>
    <s v="Greater Than 8 Weeks Old"/>
  </r>
  <r>
    <s v="40-24-0001-01-00"/>
    <x v="1"/>
    <x v="1"/>
    <x v="3"/>
    <n v="1"/>
    <n v="35"/>
    <n v="8.9700000000000006"/>
    <n v="8.9700000000000006"/>
    <n v="26.03"/>
    <n v="0.74"/>
    <x v="1"/>
    <d v="2019-08-05T00:00:00"/>
    <x v="1"/>
    <s v="Monday"/>
    <n v="0"/>
    <s v="Low Cost per Unit"/>
    <n v="0"/>
    <n v="0"/>
    <n v="0"/>
    <n v="0"/>
    <n v="0"/>
    <s v="Greater Than 8 Weeks Old"/>
  </r>
  <r>
    <s v="40-33-0001-00-00"/>
    <x v="1"/>
    <x v="5"/>
    <x v="6"/>
    <n v="6"/>
    <n v="594"/>
    <n v="215.82"/>
    <n v="35.97"/>
    <n v="378.18"/>
    <n v="0.64"/>
    <x v="1"/>
    <d v="2019-08-05T00:00:00"/>
    <x v="1"/>
    <s v="Monday"/>
    <n v="0"/>
    <s v="High Cost per Unit"/>
    <n v="0"/>
    <n v="17.82"/>
    <n v="0"/>
    <n v="0"/>
    <n v="0"/>
    <s v="Greater Than 8 Weeks Old"/>
  </r>
  <r>
    <s v="40-51-0001-01-12"/>
    <x v="1"/>
    <x v="8"/>
    <x v="10"/>
    <n v="1"/>
    <n v="99"/>
    <n v="37.42"/>
    <n v="37.42"/>
    <n v="61.58"/>
    <n v="0.62"/>
    <x v="1"/>
    <d v="2019-08-05T00:00:00"/>
    <x v="1"/>
    <s v="Monday"/>
    <n v="0"/>
    <s v="High Cost per Unit"/>
    <n v="0"/>
    <n v="0"/>
    <n v="0"/>
    <n v="0"/>
    <n v="0"/>
    <s v="Greater Than 8 Weeks Old"/>
  </r>
  <r>
    <s v="40-54-0001-01-00"/>
    <x v="1"/>
    <x v="8"/>
    <x v="20"/>
    <n v="1"/>
    <n v="79"/>
    <n v="23.97"/>
    <n v="23.97"/>
    <n v="55.03"/>
    <n v="0.7"/>
    <x v="1"/>
    <d v="2019-08-05T00:00:00"/>
    <x v="1"/>
    <s v="Monday"/>
    <n v="0"/>
    <s v="High Cost per Unit"/>
    <n v="0"/>
    <n v="0"/>
    <n v="0"/>
    <n v="0"/>
    <n v="0"/>
    <s v="Greater Than 8 Weeks Old"/>
  </r>
  <r>
    <s v="42-74-0002-00-00"/>
    <x v="1"/>
    <x v="4"/>
    <x v="11"/>
    <n v="1"/>
    <n v="45"/>
    <n v="15"/>
    <n v="15"/>
    <n v="30"/>
    <n v="0.67"/>
    <x v="1"/>
    <d v="2019-08-05T00:00:00"/>
    <x v="1"/>
    <s v="Monday"/>
    <n v="0"/>
    <s v="Low Cost per Unit"/>
    <n v="0"/>
    <n v="0"/>
    <n v="0"/>
    <n v="0"/>
    <n v="0"/>
    <s v="Greater Than 8 Weeks Old"/>
  </r>
  <r>
    <s v="42-74-0003-00-00"/>
    <x v="1"/>
    <x v="4"/>
    <x v="11"/>
    <n v="3"/>
    <n v="105"/>
    <n v="36"/>
    <n v="12"/>
    <n v="69"/>
    <n v="0.66"/>
    <x v="1"/>
    <d v="2019-08-05T00:00:00"/>
    <x v="1"/>
    <s v="Monday"/>
    <n v="0"/>
    <s v="Low Cost per Unit"/>
    <n v="0"/>
    <n v="3.15"/>
    <n v="0"/>
    <n v="0"/>
    <n v="0"/>
    <s v="Greater Than 8 Weeks Old"/>
  </r>
  <r>
    <s v="42-74-0004-00-00"/>
    <x v="1"/>
    <x v="4"/>
    <x v="11"/>
    <n v="3"/>
    <n v="105"/>
    <n v="45"/>
    <n v="15"/>
    <n v="60"/>
    <n v="0.56999999999999995"/>
    <x v="1"/>
    <d v="2019-08-05T00:00:00"/>
    <x v="1"/>
    <s v="Monday"/>
    <n v="0"/>
    <s v="Low Cost per Unit"/>
    <n v="0"/>
    <n v="3.15"/>
    <n v="0"/>
    <n v="0"/>
    <n v="0"/>
    <s v="Greater Than 8 Weeks Old"/>
  </r>
  <r>
    <s v="01-21-1001-14-12"/>
    <x v="2"/>
    <x v="0"/>
    <x v="0"/>
    <n v="1"/>
    <n v="55"/>
    <n v="17.649999999999999"/>
    <n v="17.649999999999999"/>
    <n v="37.35"/>
    <n v="0.68"/>
    <x v="2"/>
    <d v="2019-08-06T00:00:00"/>
    <x v="2"/>
    <s v="Tuesday"/>
    <n v="0"/>
    <s v="High Cost per Unit"/>
    <n v="5.5"/>
    <n v="0"/>
    <n v="0"/>
    <n v="0"/>
    <n v="0"/>
    <s v="Greater Than 8 Weeks Old"/>
  </r>
  <r>
    <s v="01-21-1004-14-12"/>
    <x v="2"/>
    <x v="0"/>
    <x v="0"/>
    <n v="4"/>
    <n v="236"/>
    <n v="81.2"/>
    <n v="20.3"/>
    <n v="154.80000000000001"/>
    <n v="0.66"/>
    <x v="2"/>
    <d v="2019-08-06T00:00:00"/>
    <x v="2"/>
    <s v="Tuesday"/>
    <n v="0"/>
    <s v="High Cost per Unit"/>
    <n v="23.6"/>
    <n v="7.08"/>
    <n v="0"/>
    <n v="0"/>
    <n v="0"/>
    <s v="Greater Than 8 Weeks Old"/>
  </r>
  <r>
    <s v="01-21-1005-14-12"/>
    <x v="2"/>
    <x v="0"/>
    <x v="0"/>
    <n v="2"/>
    <n v="118"/>
    <n v="45.3"/>
    <n v="22.65"/>
    <n v="72.7"/>
    <n v="0.62"/>
    <x v="2"/>
    <d v="2019-08-06T00:00:00"/>
    <x v="2"/>
    <s v="Tuesday"/>
    <n v="0"/>
    <s v="High Cost per Unit"/>
    <n v="11.8"/>
    <n v="3.54"/>
    <n v="0"/>
    <n v="0"/>
    <n v="0"/>
    <s v="Greater Than 8 Weeks Old"/>
  </r>
  <r>
    <s v="01-21-1006-15-12"/>
    <x v="2"/>
    <x v="0"/>
    <x v="0"/>
    <n v="2"/>
    <n v="110"/>
    <n v="42.46"/>
    <n v="21.23"/>
    <n v="67.540000000000006"/>
    <n v="0.61"/>
    <x v="2"/>
    <d v="2019-08-06T00:00:00"/>
    <x v="2"/>
    <s v="Tuesday"/>
    <n v="0"/>
    <s v="High Cost per Unit"/>
    <n v="11"/>
    <n v="3.3"/>
    <n v="0"/>
    <n v="0"/>
    <n v="0"/>
    <s v="Greater Than 8 Weeks Old"/>
  </r>
  <r>
    <s v="01-21-1011-14-12"/>
    <x v="2"/>
    <x v="0"/>
    <x v="0"/>
    <n v="2"/>
    <n v="100"/>
    <n v="27.8"/>
    <n v="13.9"/>
    <n v="72.2"/>
    <n v="0.72"/>
    <x v="2"/>
    <d v="2019-08-06T00:00:00"/>
    <x v="2"/>
    <s v="Tuesday"/>
    <n v="0"/>
    <s v="Low Cost per Unit"/>
    <n v="10"/>
    <n v="3"/>
    <n v="0"/>
    <n v="0"/>
    <n v="0"/>
    <s v="Greater Than 8 Weeks Old"/>
  </r>
  <r>
    <s v="01-21-1015-14-12"/>
    <x v="2"/>
    <x v="0"/>
    <x v="0"/>
    <n v="1"/>
    <n v="50"/>
    <n v="12.75"/>
    <n v="12.75"/>
    <n v="37.25"/>
    <n v="0.75"/>
    <x v="2"/>
    <d v="2019-08-06T00:00:00"/>
    <x v="2"/>
    <s v="Tuesday"/>
    <n v="0"/>
    <s v="Low Cost per Unit"/>
    <n v="5"/>
    <n v="0"/>
    <n v="0"/>
    <n v="0"/>
    <n v="0"/>
    <s v="Greater Than 8 Weeks Old"/>
  </r>
  <r>
    <s v="01-21-4002-14-12"/>
    <x v="2"/>
    <x v="0"/>
    <x v="0"/>
    <n v="2"/>
    <n v="114"/>
    <n v="39.86"/>
    <n v="19.93"/>
    <n v="74.14"/>
    <n v="0.65"/>
    <x v="2"/>
    <d v="2019-08-06T00:00:00"/>
    <x v="2"/>
    <s v="Tuesday"/>
    <n v="0"/>
    <s v="High Cost per Unit"/>
    <n v="11.4"/>
    <n v="3.42"/>
    <n v="0"/>
    <n v="0"/>
    <n v="0"/>
    <s v="Greater Than 8 Weeks Old"/>
  </r>
  <r>
    <s v="01-21-4003-14-12"/>
    <x v="2"/>
    <x v="0"/>
    <x v="0"/>
    <n v="1"/>
    <n v="59"/>
    <n v="18.75"/>
    <n v="18.75"/>
    <n v="40.25"/>
    <n v="0.68"/>
    <x v="2"/>
    <d v="2019-08-06T00:00:00"/>
    <x v="2"/>
    <s v="Tuesday"/>
    <n v="0"/>
    <s v="High Cost per Unit"/>
    <n v="5.9"/>
    <n v="0"/>
    <n v="0"/>
    <n v="0"/>
    <n v="0"/>
    <s v="Greater Than 8 Weeks Old"/>
  </r>
  <r>
    <s v="01-28-1301-03-12"/>
    <x v="2"/>
    <x v="1"/>
    <x v="4"/>
    <n v="3"/>
    <n v="63"/>
    <n v="21.51"/>
    <n v="7.1700000000000008"/>
    <n v="41.49"/>
    <n v="0.66"/>
    <x v="2"/>
    <d v="2019-08-06T00:00:00"/>
    <x v="2"/>
    <s v="Tuesday"/>
    <n v="0"/>
    <s v="Low Cost per Unit"/>
    <n v="0"/>
    <n v="1.89"/>
    <n v="0"/>
    <n v="6.3000000000000007"/>
    <n v="0"/>
    <s v="Greater Than 8 Weeks Old"/>
  </r>
  <r>
    <s v="01-29-0002-00-00"/>
    <x v="2"/>
    <x v="1"/>
    <x v="18"/>
    <n v="1"/>
    <n v="5"/>
    <n v="0.25"/>
    <n v="0.25"/>
    <n v="4.75"/>
    <n v="0.95"/>
    <x v="2"/>
    <d v="2019-08-06T00:00:00"/>
    <x v="2"/>
    <s v="Tuesday"/>
    <n v="0"/>
    <s v="Low Cost per Unit"/>
    <n v="0"/>
    <n v="0"/>
    <n v="0.75"/>
    <n v="0.5"/>
    <n v="0"/>
    <s v="Greater Than 8 Weeks Old"/>
  </r>
  <r>
    <s v="01-29-1301-01-00"/>
    <x v="2"/>
    <x v="1"/>
    <x v="18"/>
    <n v="1"/>
    <n v="32"/>
    <n v="5.5"/>
    <n v="5.5"/>
    <n v="26.5"/>
    <n v="0.83"/>
    <x v="2"/>
    <d v="2019-08-06T00:00:00"/>
    <x v="2"/>
    <s v="Tuesday"/>
    <n v="0"/>
    <s v="Low Cost per Unit"/>
    <n v="0"/>
    <n v="0"/>
    <n v="4.8"/>
    <n v="3.2"/>
    <n v="0"/>
    <s v="Greater Than 8 Weeks Old"/>
  </r>
  <r>
    <s v="01-29-1304-01-00"/>
    <x v="2"/>
    <x v="1"/>
    <x v="18"/>
    <n v="2"/>
    <n v="30"/>
    <n v="4.2"/>
    <n v="2.1"/>
    <n v="25.8"/>
    <n v="0.86"/>
    <x v="2"/>
    <d v="2019-08-06T00:00:00"/>
    <x v="2"/>
    <s v="Tuesday"/>
    <n v="0"/>
    <s v="Low Cost per Unit"/>
    <n v="0"/>
    <n v="0.89999999999999991"/>
    <n v="4.5"/>
    <n v="3"/>
    <n v="0"/>
    <s v="Greater Than 8 Weeks Old"/>
  </r>
  <r>
    <s v="01-31-0101-01-00"/>
    <x v="2"/>
    <x v="3"/>
    <x v="5"/>
    <n v="1"/>
    <n v="29"/>
    <n v="7.94"/>
    <n v="7.94"/>
    <n v="21.06"/>
    <n v="0.73"/>
    <x v="2"/>
    <d v="2019-08-06T00:00:00"/>
    <x v="2"/>
    <s v="Tuesday"/>
    <n v="0"/>
    <s v="Low Cost per Unit"/>
    <n v="0"/>
    <n v="0"/>
    <n v="0"/>
    <n v="0"/>
    <n v="0"/>
    <s v="Greater Than 8 Weeks Old"/>
  </r>
  <r>
    <s v="01-31-0103-01-00"/>
    <x v="2"/>
    <x v="4"/>
    <x v="5"/>
    <n v="2"/>
    <n v="50"/>
    <n v="9"/>
    <n v="4.5"/>
    <n v="41"/>
    <n v="0.82"/>
    <x v="2"/>
    <d v="2019-08-06T00:00:00"/>
    <x v="2"/>
    <s v="Tuesday"/>
    <n v="0"/>
    <s v="Low Cost per Unit"/>
    <n v="0"/>
    <n v="1.5"/>
    <n v="0"/>
    <n v="0"/>
    <n v="0"/>
    <s v="Greater Than 8 Weeks Old"/>
  </r>
  <r>
    <s v="01-31-0105-01-00"/>
    <x v="2"/>
    <x v="3"/>
    <x v="5"/>
    <n v="1"/>
    <n v="25"/>
    <n v="6.6"/>
    <n v="6.6"/>
    <n v="18.399999999999999"/>
    <n v="0.74"/>
    <x v="2"/>
    <d v="2019-08-06T00:00:00"/>
    <x v="2"/>
    <s v="Tuesday"/>
    <n v="0"/>
    <s v="Low Cost per Unit"/>
    <n v="0"/>
    <n v="0"/>
    <n v="0"/>
    <n v="0"/>
    <n v="0"/>
    <s v="Greater Than 8 Weeks Old"/>
  </r>
  <r>
    <s v="01-31-0106-01-00"/>
    <x v="2"/>
    <x v="3"/>
    <x v="5"/>
    <n v="1"/>
    <n v="25"/>
    <n v="6.57"/>
    <n v="6.57"/>
    <n v="18.43"/>
    <n v="0.74"/>
    <x v="2"/>
    <d v="2019-08-06T00:00:00"/>
    <x v="2"/>
    <s v="Tuesday"/>
    <n v="0"/>
    <s v="Low Cost per Unit"/>
    <n v="0"/>
    <n v="0"/>
    <n v="0"/>
    <n v="0"/>
    <n v="0"/>
    <s v="Greater Than 8 Weeks Old"/>
  </r>
  <r>
    <s v="01-31-0107-01-12"/>
    <x v="2"/>
    <x v="5"/>
    <x v="6"/>
    <n v="3"/>
    <n v="207"/>
    <n v="60.18"/>
    <n v="20.059999999999999"/>
    <n v="146.82"/>
    <n v="0.71"/>
    <x v="2"/>
    <d v="2019-08-06T00:00:00"/>
    <x v="2"/>
    <s v="Tuesday"/>
    <n v="0"/>
    <s v="High Cost per Unit"/>
    <n v="0"/>
    <n v="6.21"/>
    <n v="0"/>
    <n v="0"/>
    <n v="0"/>
    <s v="Greater Than 8 Weeks Old"/>
  </r>
  <r>
    <s v="01-31-0108-01-00"/>
    <x v="2"/>
    <x v="3"/>
    <x v="5"/>
    <n v="1"/>
    <n v="22"/>
    <n v="5.25"/>
    <n v="5.25"/>
    <n v="16.75"/>
    <n v="0.76"/>
    <x v="2"/>
    <d v="2019-08-06T00:00:00"/>
    <x v="2"/>
    <s v="Tuesday"/>
    <n v="0"/>
    <s v="Low Cost per Unit"/>
    <n v="0"/>
    <n v="0"/>
    <n v="0"/>
    <n v="0"/>
    <n v="0"/>
    <s v="Greater Than 8 Weeks Old"/>
  </r>
  <r>
    <s v="01-31-0109-01-00"/>
    <x v="2"/>
    <x v="3"/>
    <x v="5"/>
    <n v="7"/>
    <n v="154"/>
    <n v="44.45"/>
    <n v="6.3500000000000005"/>
    <n v="109.55"/>
    <n v="0.71"/>
    <x v="2"/>
    <d v="2019-08-06T00:00:00"/>
    <x v="2"/>
    <s v="Tuesday"/>
    <n v="0"/>
    <s v="Low Cost per Unit"/>
    <n v="0"/>
    <n v="4.62"/>
    <n v="0"/>
    <n v="0"/>
    <n v="0"/>
    <s v="Greater Than 8 Weeks Old"/>
  </r>
  <r>
    <s v="01-32-0101-01"/>
    <x v="2"/>
    <x v="5"/>
    <x v="6"/>
    <n v="1"/>
    <n v="25"/>
    <n v="3.8"/>
    <n v="3.8"/>
    <n v="21.2"/>
    <n v="0.85"/>
    <x v="2"/>
    <d v="2019-08-06T00:00:00"/>
    <x v="2"/>
    <s v="Tuesday"/>
    <n v="0"/>
    <s v="Low Cost per Unit"/>
    <n v="0"/>
    <n v="0"/>
    <n v="0"/>
    <n v="0"/>
    <n v="0"/>
    <s v="Greater Than 8 Weeks Old"/>
  </r>
  <r>
    <s v="01-81-1601-00-00"/>
    <x v="2"/>
    <x v="7"/>
    <x v="8"/>
    <n v="2"/>
    <n v="34"/>
    <n v="6.4"/>
    <n v="3.2"/>
    <n v="27.6"/>
    <n v="0.81"/>
    <x v="2"/>
    <d v="2019-08-06T00:00:00"/>
    <x v="2"/>
    <s v="Tuesday"/>
    <n v="0"/>
    <s v="Low Cost per Unit"/>
    <n v="0"/>
    <n v="1.02"/>
    <n v="0"/>
    <n v="0"/>
    <n v="0"/>
    <s v="Greater Than 8 Weeks Old"/>
  </r>
  <r>
    <s v="01-83-1601-00-00"/>
    <x v="2"/>
    <x v="7"/>
    <x v="9"/>
    <n v="6"/>
    <n v="114"/>
    <n v="25.8"/>
    <n v="4.3"/>
    <n v="88.2"/>
    <n v="0.77"/>
    <x v="2"/>
    <d v="2019-08-06T00:00:00"/>
    <x v="2"/>
    <s v="Tuesday"/>
    <n v="0"/>
    <s v="Low Cost per Unit"/>
    <n v="0"/>
    <n v="3.42"/>
    <n v="0"/>
    <n v="0"/>
    <n v="0"/>
    <s v="Greater Than 8 Weeks Old"/>
  </r>
  <r>
    <s v="01-83-1602-00-00"/>
    <x v="2"/>
    <x v="7"/>
    <x v="9"/>
    <n v="1"/>
    <n v="13"/>
    <n v="3.98"/>
    <n v="3.98"/>
    <n v="9.02"/>
    <n v="0.69"/>
    <x v="2"/>
    <d v="2019-08-06T00:00:00"/>
    <x v="2"/>
    <s v="Tuesday"/>
    <n v="0"/>
    <s v="Low Cost per Unit"/>
    <n v="0"/>
    <n v="0"/>
    <n v="0"/>
    <n v="0"/>
    <n v="0"/>
    <s v="Greater Than 8 Weeks Old"/>
  </r>
  <r>
    <s v="01-83-1603-00-00"/>
    <x v="2"/>
    <x v="7"/>
    <x v="9"/>
    <n v="3"/>
    <n v="42"/>
    <n v="8.25"/>
    <n v="2.75"/>
    <n v="33.75"/>
    <n v="0.8"/>
    <x v="2"/>
    <d v="2019-08-06T00:00:00"/>
    <x v="2"/>
    <s v="Tuesday"/>
    <n v="0"/>
    <s v="Low Cost per Unit"/>
    <n v="0"/>
    <n v="1.26"/>
    <n v="0"/>
    <n v="0"/>
    <n v="0"/>
    <s v="Greater Than 8 Weeks Old"/>
  </r>
  <r>
    <s v="02-31-0101-01-00"/>
    <x v="2"/>
    <x v="3"/>
    <x v="5"/>
    <n v="4"/>
    <n v="11"/>
    <n v="7"/>
    <n v="1.75"/>
    <n v="4"/>
    <n v="0.36"/>
    <x v="2"/>
    <d v="2019-08-06T00:00:00"/>
    <x v="2"/>
    <s v="Tuesday"/>
    <n v="0"/>
    <s v="Low Cost per Unit"/>
    <n v="0"/>
    <n v="0.32999999999999996"/>
    <n v="0"/>
    <n v="0"/>
    <n v="0"/>
    <s v="Greater Than 8 Weeks Old"/>
  </r>
  <r>
    <s v="02-32-0101-01-00"/>
    <x v="2"/>
    <x v="5"/>
    <x v="6"/>
    <n v="1"/>
    <n v="22"/>
    <n v="2.0499999999999998"/>
    <n v="2.0499999999999998"/>
    <n v="19.95"/>
    <n v="0.91"/>
    <x v="2"/>
    <d v="2019-08-06T00:00:00"/>
    <x v="2"/>
    <s v="Tuesday"/>
    <n v="0"/>
    <s v="Low Cost per Unit"/>
    <n v="0"/>
    <n v="0"/>
    <n v="0"/>
    <n v="0"/>
    <n v="0"/>
    <s v="Greater Than 8 Weeks Old"/>
  </r>
  <r>
    <s v="02-40-0301-01-12"/>
    <x v="2"/>
    <x v="6"/>
    <x v="7"/>
    <n v="1"/>
    <n v="17"/>
    <n v="2.99"/>
    <n v="2.99"/>
    <n v="14.01"/>
    <n v="0.82"/>
    <x v="2"/>
    <d v="2019-08-06T00:00:00"/>
    <x v="2"/>
    <s v="Tuesday"/>
    <n v="0"/>
    <s v="Low Cost per Unit"/>
    <n v="0"/>
    <n v="0"/>
    <n v="0"/>
    <n v="0"/>
    <n v="0"/>
    <s v="Greater Than 8 Weeks Old"/>
  </r>
  <r>
    <s v="02-40-0401-00-00"/>
    <x v="2"/>
    <x v="6"/>
    <x v="7"/>
    <n v="1"/>
    <n v="20"/>
    <n v="2.95"/>
    <n v="2.95"/>
    <n v="17.05"/>
    <n v="0.85"/>
    <x v="2"/>
    <d v="2019-08-06T00:00:00"/>
    <x v="2"/>
    <s v="Tuesday"/>
    <n v="0"/>
    <s v="Low Cost per Unit"/>
    <n v="0"/>
    <n v="0"/>
    <n v="0"/>
    <n v="0"/>
    <n v="0"/>
    <s v="Greater Than 8 Weeks Old"/>
  </r>
  <r>
    <s v="02-63-0403-01-00"/>
    <x v="2"/>
    <x v="1"/>
    <x v="19"/>
    <n v="1"/>
    <n v="495"/>
    <n v="172"/>
    <n v="172"/>
    <n v="323"/>
    <n v="0.65"/>
    <x v="2"/>
    <d v="2019-08-06T00:00:00"/>
    <x v="2"/>
    <s v="Tuesday"/>
    <n v="0"/>
    <s v="High Cost per Unit"/>
    <n v="0"/>
    <n v="0"/>
    <n v="0"/>
    <n v="49.5"/>
    <n v="0"/>
    <s v="Greater Than 8 Weeks Old"/>
  </r>
  <r>
    <s v="02-71-1401-01-00"/>
    <x v="2"/>
    <x v="4"/>
    <x v="11"/>
    <n v="2"/>
    <n v="130"/>
    <n v="24"/>
    <n v="12"/>
    <n v="106"/>
    <n v="0.82"/>
    <x v="2"/>
    <d v="2019-08-06T00:00:00"/>
    <x v="2"/>
    <s v="Tuesday"/>
    <n v="0"/>
    <s v="Low Cost per Unit"/>
    <n v="0"/>
    <n v="3.9"/>
    <n v="0"/>
    <n v="0"/>
    <n v="0"/>
    <s v="Greater Than 8 Weeks Old"/>
  </r>
  <r>
    <s v="02-71-1402-01-12"/>
    <x v="2"/>
    <x v="4"/>
    <x v="11"/>
    <n v="1"/>
    <n v="75"/>
    <n v="18.95"/>
    <n v="18.95"/>
    <n v="56.05"/>
    <n v="0.75"/>
    <x v="2"/>
    <d v="2019-08-06T00:00:00"/>
    <x v="2"/>
    <s v="Tuesday"/>
    <n v="0"/>
    <s v="High Cost per Unit"/>
    <n v="0"/>
    <n v="0"/>
    <n v="0"/>
    <n v="0"/>
    <n v="0"/>
    <s v="Greater Than 8 Weeks Old"/>
  </r>
  <r>
    <s v="02-71-1403-01-12"/>
    <x v="2"/>
    <x v="4"/>
    <x v="11"/>
    <n v="2"/>
    <n v="218"/>
    <n v="66.3"/>
    <n v="33.15"/>
    <n v="151.69999999999999"/>
    <n v="0.7"/>
    <x v="2"/>
    <d v="2019-08-06T00:00:00"/>
    <x v="2"/>
    <s v="Tuesday"/>
    <n v="0"/>
    <s v="High Cost per Unit"/>
    <n v="0"/>
    <n v="6.54"/>
    <n v="0"/>
    <n v="0"/>
    <n v="0"/>
    <s v="Greater Than 8 Weeks Old"/>
  </r>
  <r>
    <s v="02-72-0101-01-00"/>
    <x v="2"/>
    <x v="4"/>
    <x v="11"/>
    <n v="2"/>
    <n v="58"/>
    <n v="11.2"/>
    <n v="5.6"/>
    <n v="46.8"/>
    <n v="0.81"/>
    <x v="2"/>
    <d v="2019-08-06T00:00:00"/>
    <x v="2"/>
    <s v="Tuesday"/>
    <n v="0"/>
    <s v="Low Cost per Unit"/>
    <n v="0"/>
    <n v="1.74"/>
    <n v="0"/>
    <n v="0"/>
    <n v="0"/>
    <s v="Greater Than 8 Weeks Old"/>
  </r>
  <r>
    <s v="02-73-0001-01-00"/>
    <x v="2"/>
    <x v="4"/>
    <x v="12"/>
    <n v="4"/>
    <n v="156"/>
    <n v="43.4"/>
    <n v="10.85"/>
    <n v="112.6"/>
    <n v="0.72"/>
    <x v="2"/>
    <d v="2019-08-06T00:00:00"/>
    <x v="2"/>
    <s v="Tuesday"/>
    <n v="0"/>
    <s v="Low Cost per Unit"/>
    <n v="0"/>
    <n v="4.68"/>
    <n v="0"/>
    <n v="0"/>
    <n v="0"/>
    <s v="Greater Than 8 Weeks Old"/>
  </r>
  <r>
    <s v="02-73-0002-01-00"/>
    <x v="2"/>
    <x v="4"/>
    <x v="12"/>
    <n v="5"/>
    <n v="225"/>
    <n v="55"/>
    <n v="11"/>
    <n v="170"/>
    <n v="0.76"/>
    <x v="2"/>
    <d v="2019-08-06T00:00:00"/>
    <x v="2"/>
    <s v="Tuesday"/>
    <n v="0"/>
    <s v="Low Cost per Unit"/>
    <n v="0"/>
    <n v="6.75"/>
    <n v="0"/>
    <n v="0"/>
    <n v="0"/>
    <s v="Greater Than 8 Weeks Old"/>
  </r>
  <r>
    <s v="02-73-1302-01-00"/>
    <x v="2"/>
    <x v="4"/>
    <x v="12"/>
    <n v="2"/>
    <n v="24"/>
    <n v="2.8"/>
    <n v="1.4"/>
    <n v="21.2"/>
    <n v="0.88"/>
    <x v="2"/>
    <d v="2019-08-06T00:00:00"/>
    <x v="2"/>
    <s v="Tuesday"/>
    <n v="0"/>
    <s v="Low Cost per Unit"/>
    <n v="0"/>
    <n v="0.72"/>
    <n v="0"/>
    <n v="0"/>
    <n v="0"/>
    <s v="Greater Than 8 Weeks Old"/>
  </r>
  <r>
    <s v="02-73-1401-01-12"/>
    <x v="2"/>
    <x v="4"/>
    <x v="12"/>
    <n v="1"/>
    <n v="26"/>
    <n v="6"/>
    <n v="6"/>
    <n v="20"/>
    <n v="0.77"/>
    <x v="2"/>
    <d v="2019-08-06T00:00:00"/>
    <x v="2"/>
    <s v="Tuesday"/>
    <n v="0"/>
    <s v="Low Cost per Unit"/>
    <n v="0"/>
    <n v="0"/>
    <n v="0"/>
    <n v="0"/>
    <n v="0"/>
    <s v="Greater Than 8 Weeks Old"/>
  </r>
  <r>
    <s v="02-74-0401-01-00"/>
    <x v="2"/>
    <x v="4"/>
    <x v="11"/>
    <n v="2"/>
    <n v="24"/>
    <n v="3"/>
    <n v="1.5"/>
    <n v="21"/>
    <n v="0.88"/>
    <x v="2"/>
    <d v="2019-08-06T00:00:00"/>
    <x v="2"/>
    <s v="Tuesday"/>
    <n v="0"/>
    <s v="Low Cost per Unit"/>
    <n v="0"/>
    <n v="0.72"/>
    <n v="0"/>
    <n v="0"/>
    <n v="0"/>
    <s v="Greater Than 8 Weeks Old"/>
  </r>
  <r>
    <s v="02-74-0402-01-00"/>
    <x v="2"/>
    <x v="4"/>
    <x v="11"/>
    <n v="4"/>
    <n v="76"/>
    <n v="28"/>
    <n v="7"/>
    <n v="48"/>
    <n v="0.63"/>
    <x v="2"/>
    <d v="2019-08-06T00:00:00"/>
    <x v="2"/>
    <s v="Tuesday"/>
    <n v="0"/>
    <s v="Low Cost per Unit"/>
    <n v="0"/>
    <n v="2.2799999999999998"/>
    <n v="0"/>
    <n v="0"/>
    <n v="0"/>
    <s v="Greater Than 8 Weeks Old"/>
  </r>
  <r>
    <s v="02-74-0405-01"/>
    <x v="2"/>
    <x v="4"/>
    <x v="11"/>
    <n v="5"/>
    <n v="95"/>
    <n v="21.75"/>
    <n v="4.3499999999999996"/>
    <n v="73.25"/>
    <n v="0.77"/>
    <x v="2"/>
    <d v="2019-08-06T00:00:00"/>
    <x v="2"/>
    <s v="Tuesday"/>
    <n v="0"/>
    <s v="Low Cost per Unit"/>
    <n v="0"/>
    <n v="2.85"/>
    <n v="0"/>
    <n v="0"/>
    <n v="0"/>
    <s v="Greater Than 8 Weeks Old"/>
  </r>
  <r>
    <s v="02-74-1402-01-00"/>
    <x v="2"/>
    <x v="4"/>
    <x v="11"/>
    <n v="2"/>
    <n v="100"/>
    <n v="24"/>
    <n v="12"/>
    <n v="76"/>
    <n v="0.76"/>
    <x v="2"/>
    <d v="2019-08-06T00:00:00"/>
    <x v="2"/>
    <s v="Tuesday"/>
    <n v="0"/>
    <s v="Low Cost per Unit"/>
    <n v="0"/>
    <n v="3"/>
    <n v="0"/>
    <n v="0"/>
    <n v="0"/>
    <s v="Greater Than 8 Weeks Old"/>
  </r>
  <r>
    <s v="02-81-0001-00-00"/>
    <x v="2"/>
    <x v="7"/>
    <x v="8"/>
    <n v="2"/>
    <n v="36"/>
    <n v="11"/>
    <n v="5.5"/>
    <n v="25"/>
    <n v="0.69"/>
    <x v="2"/>
    <d v="2019-08-06T00:00:00"/>
    <x v="2"/>
    <s v="Tuesday"/>
    <n v="0"/>
    <s v="Low Cost per Unit"/>
    <n v="0"/>
    <n v="1.08"/>
    <n v="0"/>
    <n v="0"/>
    <n v="0"/>
    <s v="Greater Than 8 Weeks Old"/>
  </r>
  <r>
    <s v="02-85-0301-01-00"/>
    <x v="2"/>
    <x v="7"/>
    <x v="21"/>
    <n v="3"/>
    <n v="81"/>
    <n v="16.05"/>
    <n v="5.3500000000000005"/>
    <n v="64.95"/>
    <n v="0.8"/>
    <x v="2"/>
    <d v="2019-08-06T00:00:00"/>
    <x v="2"/>
    <s v="Tuesday"/>
    <n v="0"/>
    <s v="Low Cost per Unit"/>
    <n v="0"/>
    <n v="2.4299999999999997"/>
    <n v="0"/>
    <n v="0"/>
    <n v="0"/>
    <s v="Greater Than 8 Weeks Old"/>
  </r>
  <r>
    <s v="03-22-0001-01-12"/>
    <x v="2"/>
    <x v="1"/>
    <x v="13"/>
    <n v="1"/>
    <n v="99"/>
    <n v="30.64"/>
    <n v="30.64"/>
    <n v="68.36"/>
    <n v="0.69"/>
    <x v="2"/>
    <d v="2019-08-06T00:00:00"/>
    <x v="2"/>
    <s v="Tuesday"/>
    <n v="0"/>
    <s v="High Cost per Unit"/>
    <n v="0"/>
    <n v="0"/>
    <n v="0"/>
    <n v="9.9"/>
    <n v="0"/>
    <s v="Greater Than 8 Weeks Old"/>
  </r>
  <r>
    <s v="03-22-0002-01-12"/>
    <x v="2"/>
    <x v="1"/>
    <x v="3"/>
    <n v="2"/>
    <n v="198"/>
    <n v="61.28"/>
    <n v="30.64"/>
    <n v="136.72"/>
    <n v="0.69"/>
    <x v="2"/>
    <d v="2019-08-06T00:00:00"/>
    <x v="2"/>
    <s v="Tuesday"/>
    <n v="0"/>
    <s v="High Cost per Unit"/>
    <n v="0"/>
    <n v="5.9399999999999995"/>
    <n v="0"/>
    <n v="19.8"/>
    <n v="0"/>
    <s v="Greater Than 8 Weeks Old"/>
  </r>
  <r>
    <s v="03-22-0003-01-03"/>
    <x v="2"/>
    <x v="1"/>
    <x v="13"/>
    <n v="18"/>
    <n v="2142"/>
    <n v="675"/>
    <n v="37.5"/>
    <n v="1467"/>
    <n v="0.68"/>
    <x v="2"/>
    <d v="2019-08-06T00:00:00"/>
    <x v="2"/>
    <s v="Tuesday"/>
    <n v="0"/>
    <s v="High Cost per Unit"/>
    <n v="0"/>
    <n v="64.259999999999991"/>
    <n v="0"/>
    <n v="214.20000000000002"/>
    <n v="0"/>
    <s v="Greater Than 8 Weeks Old"/>
  </r>
  <r>
    <s v="03-22-0004"/>
    <x v="2"/>
    <x v="2"/>
    <x v="2"/>
    <n v="1"/>
    <n v="85"/>
    <n v="22"/>
    <n v="22"/>
    <n v="63"/>
    <n v="0.74"/>
    <x v="2"/>
    <d v="2019-08-06T00:00:00"/>
    <x v="2"/>
    <s v="Tuesday"/>
    <n v="0"/>
    <s v="High Cost per Unit"/>
    <n v="0"/>
    <n v="0"/>
    <n v="0"/>
    <n v="0"/>
    <n v="0"/>
    <s v="Greater Than 8 Weeks Old"/>
  </r>
  <r>
    <s v="03-22-0108-01-12"/>
    <x v="2"/>
    <x v="1"/>
    <x v="13"/>
    <n v="1"/>
    <n v="50"/>
    <n v="15.1"/>
    <n v="15.1"/>
    <n v="34.9"/>
    <n v="0.7"/>
    <x v="2"/>
    <d v="2019-08-06T00:00:00"/>
    <x v="2"/>
    <s v="Tuesday"/>
    <n v="0"/>
    <s v="Low Cost per Unit"/>
    <n v="0"/>
    <n v="0"/>
    <n v="0"/>
    <n v="5"/>
    <n v="0"/>
    <s v="Greater Than 8 Weeks Old"/>
  </r>
  <r>
    <s v="03-22-0110-01-00"/>
    <x v="2"/>
    <x v="1"/>
    <x v="13"/>
    <n v="4"/>
    <n v="500"/>
    <n v="192"/>
    <n v="48"/>
    <n v="308"/>
    <n v="0.62"/>
    <x v="2"/>
    <d v="2019-08-06T00:00:00"/>
    <x v="2"/>
    <s v="Tuesday"/>
    <n v="0"/>
    <s v="High Cost per Unit"/>
    <n v="0"/>
    <n v="15"/>
    <n v="0"/>
    <n v="50"/>
    <n v="0"/>
    <s v="Greater Than 8 Weeks Old"/>
  </r>
  <r>
    <s v="03-24-0107-01-00"/>
    <x v="2"/>
    <x v="1"/>
    <x v="13"/>
    <n v="1"/>
    <n v="69"/>
    <n v="19.5"/>
    <n v="19.5"/>
    <n v="49.5"/>
    <n v="0.72"/>
    <x v="2"/>
    <d v="2019-08-06T00:00:00"/>
    <x v="2"/>
    <s v="Tuesday"/>
    <n v="0"/>
    <s v="High Cost per Unit"/>
    <n v="0"/>
    <n v="0"/>
    <n v="0"/>
    <n v="6.9"/>
    <n v="0"/>
    <s v="Greater Than 8 Weeks Old"/>
  </r>
  <r>
    <s v="03-24-0301-00-12"/>
    <x v="2"/>
    <x v="1"/>
    <x v="3"/>
    <n v="3"/>
    <n v="135"/>
    <n v="32.4"/>
    <n v="10.799999999999999"/>
    <n v="102.6"/>
    <n v="0.76"/>
    <x v="2"/>
    <d v="2019-08-06T00:00:00"/>
    <x v="2"/>
    <s v="Tuesday"/>
    <n v="0"/>
    <s v="Low Cost per Unit"/>
    <n v="0"/>
    <n v="4.05"/>
    <n v="0"/>
    <n v="13.5"/>
    <n v="0"/>
    <s v="Greater Than 8 Weeks Old"/>
  </r>
  <r>
    <s v="03-26-0001-01-00"/>
    <x v="2"/>
    <x v="1"/>
    <x v="14"/>
    <n v="1"/>
    <n v="59"/>
    <n v="20.99"/>
    <n v="20.99"/>
    <n v="38.01"/>
    <n v="0.64"/>
    <x v="2"/>
    <d v="2019-08-06T00:00:00"/>
    <x v="2"/>
    <s v="Tuesday"/>
    <n v="0"/>
    <s v="High Cost per Unit"/>
    <n v="0"/>
    <n v="0"/>
    <n v="0"/>
    <n v="5.9"/>
    <n v="0"/>
    <s v="Greater Than 8 Weeks Old"/>
  </r>
  <r>
    <s v="03-35-0101-01-00"/>
    <x v="2"/>
    <x v="1"/>
    <x v="14"/>
    <n v="1"/>
    <n v="69"/>
    <n v="15"/>
    <n v="15"/>
    <n v="54"/>
    <n v="0.78"/>
    <x v="2"/>
    <d v="2019-08-06T00:00:00"/>
    <x v="2"/>
    <s v="Tuesday"/>
    <n v="0"/>
    <s v="Low Cost per Unit"/>
    <n v="0"/>
    <n v="0"/>
    <n v="0"/>
    <n v="6.9"/>
    <n v="0"/>
    <s v="Greater Than 8 Weeks Old"/>
  </r>
  <r>
    <s v="03-40-0102-01-12"/>
    <x v="2"/>
    <x v="6"/>
    <x v="7"/>
    <n v="1"/>
    <n v="25"/>
    <n v="9.2799999999999994"/>
    <n v="9.2799999999999994"/>
    <n v="15.72"/>
    <n v="0.63"/>
    <x v="2"/>
    <d v="2019-08-06T00:00:00"/>
    <x v="2"/>
    <s v="Tuesday"/>
    <n v="0"/>
    <s v="Low Cost per Unit"/>
    <n v="0"/>
    <n v="0"/>
    <n v="0"/>
    <n v="0"/>
    <n v="0"/>
    <s v="Greater Than 8 Weeks Old"/>
  </r>
  <r>
    <s v="03-51-0001-01-00"/>
    <x v="2"/>
    <x v="1"/>
    <x v="13"/>
    <n v="1"/>
    <n v="69"/>
    <n v="18"/>
    <n v="18"/>
    <n v="51"/>
    <n v="0.74"/>
    <x v="2"/>
    <d v="2019-08-06T00:00:00"/>
    <x v="2"/>
    <s v="Tuesday"/>
    <n v="0"/>
    <s v="High Cost per Unit"/>
    <n v="0"/>
    <n v="0"/>
    <n v="0"/>
    <n v="6.9"/>
    <n v="0"/>
    <s v="Greater Than 8 Weeks Old"/>
  </r>
  <r>
    <s v="03-64-0401-01-12"/>
    <x v="2"/>
    <x v="1"/>
    <x v="19"/>
    <n v="1"/>
    <n v="999"/>
    <n v="498"/>
    <n v="498"/>
    <n v="501"/>
    <n v="0.5"/>
    <x v="2"/>
    <d v="2019-08-06T00:00:00"/>
    <x v="2"/>
    <s v="Tuesday"/>
    <n v="0"/>
    <s v="High Cost per Unit"/>
    <n v="0"/>
    <n v="0"/>
    <n v="0"/>
    <n v="99.9"/>
    <n v="0"/>
    <s v="Greater Than 8 Weeks Old"/>
  </r>
  <r>
    <s v="03-72-0502-01"/>
    <x v="2"/>
    <x v="4"/>
    <x v="11"/>
    <n v="6"/>
    <n v="150"/>
    <n v="40.5"/>
    <n v="6.75"/>
    <n v="109.5"/>
    <n v="0.73"/>
    <x v="2"/>
    <d v="2019-08-06T00:00:00"/>
    <x v="2"/>
    <s v="Tuesday"/>
    <n v="0"/>
    <s v="Low Cost per Unit"/>
    <n v="0"/>
    <n v="4.5"/>
    <n v="0"/>
    <n v="0"/>
    <n v="0"/>
    <s v="Greater Than 8 Weeks Old"/>
  </r>
  <r>
    <s v="03-74-0003-01-00"/>
    <x v="2"/>
    <x v="4"/>
    <x v="11"/>
    <n v="3"/>
    <n v="297"/>
    <n v="72"/>
    <n v="24"/>
    <n v="225"/>
    <n v="0.76"/>
    <x v="2"/>
    <d v="2019-08-06T00:00:00"/>
    <x v="2"/>
    <s v="Tuesday"/>
    <n v="0"/>
    <s v="High Cost per Unit"/>
    <n v="0"/>
    <n v="8.91"/>
    <n v="0"/>
    <n v="0"/>
    <n v="0"/>
    <s v="Greater Than 8 Weeks Old"/>
  </r>
  <r>
    <s v="03-74-0004-01-00"/>
    <x v="2"/>
    <x v="4"/>
    <x v="11"/>
    <n v="1"/>
    <n v="49"/>
    <n v="18"/>
    <n v="18"/>
    <n v="31"/>
    <n v="0.63"/>
    <x v="2"/>
    <d v="2019-08-06T00:00:00"/>
    <x v="2"/>
    <s v="Tuesday"/>
    <n v="0"/>
    <s v="High Cost per Unit"/>
    <n v="0"/>
    <n v="0"/>
    <n v="0"/>
    <n v="0"/>
    <n v="0"/>
    <s v="Greater Than 8 Weeks Old"/>
  </r>
  <r>
    <s v="03-81-0002-00-00"/>
    <x v="2"/>
    <x v="7"/>
    <x v="8"/>
    <n v="1"/>
    <n v="19"/>
    <n v="6"/>
    <n v="6"/>
    <n v="13"/>
    <n v="0.68"/>
    <x v="2"/>
    <d v="2019-08-06T00:00:00"/>
    <x v="2"/>
    <s v="Tuesday"/>
    <n v="0"/>
    <s v="Low Cost per Unit"/>
    <n v="0"/>
    <n v="0"/>
    <n v="0"/>
    <n v="0"/>
    <n v="0"/>
    <s v="Greater Than 8 Weeks Old"/>
  </r>
  <r>
    <s v="03-81-0101-00-00"/>
    <x v="2"/>
    <x v="7"/>
    <x v="8"/>
    <n v="1"/>
    <n v="20"/>
    <n v="4.4000000000000004"/>
    <n v="4.4000000000000004"/>
    <n v="15.6"/>
    <n v="0.78"/>
    <x v="2"/>
    <d v="2019-08-06T00:00:00"/>
    <x v="2"/>
    <s v="Tuesday"/>
    <n v="0"/>
    <s v="Low Cost per Unit"/>
    <n v="0"/>
    <n v="0"/>
    <n v="0"/>
    <n v="0"/>
    <n v="0"/>
    <s v="Greater Than 8 Weeks Old"/>
  </r>
  <r>
    <s v="03-81-1702-00-00"/>
    <x v="2"/>
    <x v="7"/>
    <x v="8"/>
    <n v="2"/>
    <n v="18"/>
    <n v="6"/>
    <n v="3"/>
    <n v="12"/>
    <n v="0.67"/>
    <x v="2"/>
    <d v="2019-08-06T00:00:00"/>
    <x v="2"/>
    <s v="Tuesday"/>
    <n v="0"/>
    <s v="Low Cost per Unit"/>
    <n v="0"/>
    <n v="0.54"/>
    <n v="0"/>
    <n v="0"/>
    <n v="0"/>
    <s v="Greater Than 8 Weeks Old"/>
  </r>
  <r>
    <s v="04-13-1101-03-00"/>
    <x v="2"/>
    <x v="5"/>
    <x v="16"/>
    <n v="2"/>
    <n v="72"/>
    <n v="23.6"/>
    <n v="11.8"/>
    <n v="48.4"/>
    <n v="0.67"/>
    <x v="2"/>
    <d v="2019-08-06T00:00:00"/>
    <x v="2"/>
    <s v="Tuesday"/>
    <n v="0"/>
    <s v="Low Cost per Unit"/>
    <n v="0"/>
    <n v="2.16"/>
    <n v="0"/>
    <n v="0"/>
    <n v="0"/>
    <s v="Greater Than 8 Weeks Old"/>
  </r>
  <r>
    <s v="04-31-0102-01-00"/>
    <x v="2"/>
    <x v="3"/>
    <x v="5"/>
    <n v="1"/>
    <n v="25"/>
    <n v="7.37"/>
    <n v="7.37"/>
    <n v="17.63"/>
    <n v="0.71"/>
    <x v="2"/>
    <d v="2019-08-06T00:00:00"/>
    <x v="2"/>
    <s v="Tuesday"/>
    <n v="0"/>
    <s v="Low Cost per Unit"/>
    <n v="0"/>
    <n v="0"/>
    <n v="0"/>
    <n v="0"/>
    <n v="0"/>
    <s v="Greater Than 8 Weeks Old"/>
  </r>
  <r>
    <s v="06-81-1701-00-00"/>
    <x v="2"/>
    <x v="7"/>
    <x v="8"/>
    <n v="2"/>
    <n v="22"/>
    <n v="5.6"/>
    <n v="2.8"/>
    <n v="16.399999999999999"/>
    <n v="0.75"/>
    <x v="2"/>
    <d v="2019-08-06T00:00:00"/>
    <x v="2"/>
    <s v="Tuesday"/>
    <n v="0"/>
    <s v="Low Cost per Unit"/>
    <n v="0"/>
    <n v="0.65999999999999992"/>
    <n v="0"/>
    <n v="0"/>
    <n v="0"/>
    <s v="Greater Than 8 Weeks Old"/>
  </r>
  <r>
    <s v="06-81-1702-00-00"/>
    <x v="2"/>
    <x v="7"/>
    <x v="8"/>
    <n v="1"/>
    <n v="32"/>
    <n v="12.8"/>
    <n v="12.8"/>
    <n v="19.2"/>
    <n v="0.6"/>
    <x v="2"/>
    <d v="2019-08-06T00:00:00"/>
    <x v="2"/>
    <s v="Tuesday"/>
    <n v="0"/>
    <s v="Low Cost per Unit"/>
    <n v="0"/>
    <n v="0"/>
    <n v="0"/>
    <n v="0"/>
    <n v="0"/>
    <s v="Greater Than 8 Weeks Old"/>
  </r>
  <r>
    <s v="06-81-1703-00-00"/>
    <x v="2"/>
    <x v="7"/>
    <x v="8"/>
    <n v="2"/>
    <n v="38"/>
    <n v="19"/>
    <n v="9.5"/>
    <n v="19"/>
    <n v="0.5"/>
    <x v="2"/>
    <d v="2019-08-06T00:00:00"/>
    <x v="2"/>
    <s v="Tuesday"/>
    <n v="0"/>
    <s v="Low Cost per Unit"/>
    <n v="0"/>
    <n v="1.1399999999999999"/>
    <n v="0"/>
    <n v="0"/>
    <n v="0"/>
    <s v="Greater Than 8 Weeks Old"/>
  </r>
  <r>
    <s v="08-28-0201-00-00"/>
    <x v="2"/>
    <x v="1"/>
    <x v="4"/>
    <n v="3"/>
    <n v="135"/>
    <n v="32.85"/>
    <n v="10.950000000000001"/>
    <n v="102.15"/>
    <n v="0.76"/>
    <x v="2"/>
    <d v="2019-08-06T00:00:00"/>
    <x v="2"/>
    <s v="Tuesday"/>
    <n v="0"/>
    <s v="Low Cost per Unit"/>
    <n v="0"/>
    <n v="4.05"/>
    <n v="0"/>
    <n v="13.5"/>
    <n v="0"/>
    <s v="Greater Than 8 Weeks Old"/>
  </r>
  <r>
    <s v="08-31-0201-00-00"/>
    <x v="2"/>
    <x v="4"/>
    <x v="5"/>
    <n v="3"/>
    <n v="69"/>
    <n v="20.25"/>
    <n v="6.75"/>
    <n v="48.75"/>
    <n v="0.71"/>
    <x v="2"/>
    <d v="2019-08-06T00:00:00"/>
    <x v="2"/>
    <s v="Tuesday"/>
    <n v="0"/>
    <s v="Low Cost per Unit"/>
    <n v="0"/>
    <n v="2.0699999999999998"/>
    <n v="0"/>
    <n v="0"/>
    <n v="0"/>
    <s v="Greater Than 8 Weeks Old"/>
  </r>
  <r>
    <s v="08-31-0202-00-00"/>
    <x v="2"/>
    <x v="4"/>
    <x v="5"/>
    <n v="5"/>
    <n v="90"/>
    <n v="11.85"/>
    <n v="2.37"/>
    <n v="78.150000000000006"/>
    <n v="0.87"/>
    <x v="2"/>
    <d v="2019-08-06T00:00:00"/>
    <x v="2"/>
    <s v="Tuesday"/>
    <n v="0"/>
    <s v="Low Cost per Unit"/>
    <n v="0"/>
    <n v="2.6999999999999997"/>
    <n v="0"/>
    <n v="0"/>
    <n v="0"/>
    <s v="Greater Than 8 Weeks Old"/>
  </r>
  <r>
    <s v="08-31-0203-00-00"/>
    <x v="2"/>
    <x v="4"/>
    <x v="5"/>
    <n v="3"/>
    <n v="60"/>
    <n v="18"/>
    <n v="6"/>
    <n v="42"/>
    <n v="0.7"/>
    <x v="2"/>
    <d v="2019-08-06T00:00:00"/>
    <x v="2"/>
    <s v="Tuesday"/>
    <n v="0"/>
    <s v="Low Cost per Unit"/>
    <n v="0"/>
    <n v="1.7999999999999998"/>
    <n v="0"/>
    <n v="0"/>
    <n v="0"/>
    <s v="Greater Than 8 Weeks Old"/>
  </r>
  <r>
    <s v="08-34-0206-01-00"/>
    <x v="2"/>
    <x v="5"/>
    <x v="6"/>
    <n v="2"/>
    <n v="230"/>
    <n v="84.16"/>
    <n v="42.08"/>
    <n v="145.84"/>
    <n v="0.63"/>
    <x v="2"/>
    <d v="2019-08-06T00:00:00"/>
    <x v="2"/>
    <s v="Tuesday"/>
    <n v="0"/>
    <s v="High Cost per Unit"/>
    <n v="0"/>
    <n v="6.8999999999999995"/>
    <n v="0"/>
    <n v="0"/>
    <n v="0"/>
    <s v="Greater Than 8 Weeks Old"/>
  </r>
  <r>
    <s v="08-34-0209-00-00"/>
    <x v="2"/>
    <x v="5"/>
    <x v="6"/>
    <n v="1"/>
    <n v="25"/>
    <n v="11.48"/>
    <n v="11.48"/>
    <n v="13.52"/>
    <n v="0.54"/>
    <x v="2"/>
    <d v="2019-08-06T00:00:00"/>
    <x v="2"/>
    <s v="Tuesday"/>
    <n v="0"/>
    <s v="Low Cost per Unit"/>
    <n v="0"/>
    <n v="0"/>
    <n v="0"/>
    <n v="0"/>
    <n v="0"/>
    <s v="Greater Than 8 Weeks Old"/>
  </r>
  <r>
    <s v="08-34-0211-00-00"/>
    <x v="2"/>
    <x v="5"/>
    <x v="6"/>
    <n v="1"/>
    <n v="25"/>
    <n v="11.48"/>
    <n v="11.48"/>
    <n v="13.52"/>
    <n v="0.54"/>
    <x v="2"/>
    <d v="2019-08-06T00:00:00"/>
    <x v="2"/>
    <s v="Tuesday"/>
    <n v="0"/>
    <s v="Low Cost per Unit"/>
    <n v="0"/>
    <n v="0"/>
    <n v="0"/>
    <n v="0"/>
    <n v="0"/>
    <s v="Greater Than 8 Weeks Old"/>
  </r>
  <r>
    <s v="13-31-0101-01"/>
    <x v="2"/>
    <x v="4"/>
    <x v="5"/>
    <n v="3"/>
    <n v="60"/>
    <n v="21.36"/>
    <n v="7.12"/>
    <n v="38.64"/>
    <n v="0.64"/>
    <x v="2"/>
    <d v="2019-08-06T00:00:00"/>
    <x v="2"/>
    <s v="Tuesday"/>
    <n v="0"/>
    <s v="Low Cost per Unit"/>
    <n v="0"/>
    <n v="1.7999999999999998"/>
    <n v="0"/>
    <n v="0"/>
    <n v="0"/>
    <s v="Greater Than 8 Weeks Old"/>
  </r>
  <r>
    <s v="13-31-0101-02"/>
    <x v="2"/>
    <x v="4"/>
    <x v="5"/>
    <n v="2"/>
    <n v="40"/>
    <n v="14.24"/>
    <n v="7.12"/>
    <n v="25.76"/>
    <n v="0.64"/>
    <x v="2"/>
    <d v="2019-08-06T00:00:00"/>
    <x v="2"/>
    <s v="Tuesday"/>
    <n v="0"/>
    <s v="Low Cost per Unit"/>
    <n v="0"/>
    <n v="1.2"/>
    <n v="0"/>
    <n v="0"/>
    <n v="0"/>
    <s v="Greater Than 8 Weeks Old"/>
  </r>
  <r>
    <s v="13-31-0101-04"/>
    <x v="2"/>
    <x v="4"/>
    <x v="5"/>
    <n v="1"/>
    <n v="20"/>
    <n v="7.12"/>
    <n v="7.12"/>
    <n v="12.88"/>
    <n v="0.64"/>
    <x v="2"/>
    <d v="2019-08-06T00:00:00"/>
    <x v="2"/>
    <s v="Tuesday"/>
    <n v="0"/>
    <s v="Low Cost per Unit"/>
    <n v="0"/>
    <n v="0"/>
    <n v="0"/>
    <n v="0"/>
    <n v="0"/>
    <s v="Greater Than 8 Weeks Old"/>
  </r>
  <r>
    <s v="13-81-0101-00-00"/>
    <x v="2"/>
    <x v="7"/>
    <x v="8"/>
    <n v="1"/>
    <n v="19"/>
    <n v="6"/>
    <n v="6"/>
    <n v="13"/>
    <n v="0.68"/>
    <x v="2"/>
    <d v="2019-08-06T00:00:00"/>
    <x v="2"/>
    <s v="Tuesday"/>
    <n v="0"/>
    <s v="Low Cost per Unit"/>
    <n v="0"/>
    <n v="0"/>
    <n v="0"/>
    <n v="0"/>
    <n v="0"/>
    <s v="Greater Than 8 Weeks Old"/>
  </r>
  <r>
    <s v="13-82-0101-01-00"/>
    <x v="2"/>
    <x v="7"/>
    <x v="17"/>
    <n v="1"/>
    <n v="26"/>
    <n v="8.8800000000000008"/>
    <n v="8.8800000000000008"/>
    <n v="17.12"/>
    <n v="0.66"/>
    <x v="2"/>
    <d v="2019-08-06T00:00:00"/>
    <x v="2"/>
    <s v="Tuesday"/>
    <n v="0"/>
    <s v="Low Cost per Unit"/>
    <n v="0"/>
    <n v="0"/>
    <n v="0"/>
    <n v="0"/>
    <n v="0"/>
    <s v="Greater Than 8 Weeks Old"/>
  </r>
  <r>
    <s v="17-24-0112-01-00"/>
    <x v="2"/>
    <x v="1"/>
    <x v="3"/>
    <n v="1"/>
    <n v="19"/>
    <n v="4.05"/>
    <n v="4.05"/>
    <n v="14.95"/>
    <n v="0.79"/>
    <x v="2"/>
    <d v="2019-08-06T00:00:00"/>
    <x v="2"/>
    <s v="Tuesday"/>
    <n v="0"/>
    <s v="Low Cost per Unit"/>
    <n v="0"/>
    <n v="0"/>
    <n v="0"/>
    <n v="1.9000000000000001"/>
    <n v="0"/>
    <s v="Greater Than 8 Weeks Old"/>
  </r>
  <r>
    <s v="22-82-1301-00-12"/>
    <x v="2"/>
    <x v="7"/>
    <x v="17"/>
    <n v="2"/>
    <n v="90"/>
    <n v="31.86"/>
    <n v="15.93"/>
    <n v="58.14"/>
    <n v="0.65"/>
    <x v="2"/>
    <d v="2019-08-06T00:00:00"/>
    <x v="2"/>
    <s v="Tuesday"/>
    <n v="0"/>
    <s v="Low Cost per Unit"/>
    <n v="0"/>
    <n v="2.6999999999999997"/>
    <n v="0"/>
    <n v="0"/>
    <n v="0"/>
    <s v="Greater Than 8 Weeks Old"/>
  </r>
  <r>
    <s v="23-82-0101-01-00"/>
    <x v="2"/>
    <x v="7"/>
    <x v="17"/>
    <n v="2"/>
    <n v="84"/>
    <n v="24.76"/>
    <n v="12.38"/>
    <n v="59.24"/>
    <n v="0.71"/>
    <x v="2"/>
    <d v="2019-08-06T00:00:00"/>
    <x v="2"/>
    <s v="Tuesday"/>
    <n v="0"/>
    <s v="Low Cost per Unit"/>
    <n v="0"/>
    <n v="2.52"/>
    <n v="0"/>
    <n v="0"/>
    <n v="0"/>
    <s v="Greater Than 8 Weeks Old"/>
  </r>
  <r>
    <s v="23-82-0102-01-00"/>
    <x v="2"/>
    <x v="7"/>
    <x v="17"/>
    <n v="2"/>
    <n v="42"/>
    <n v="14.86"/>
    <n v="7.43"/>
    <n v="27.14"/>
    <n v="0.65"/>
    <x v="2"/>
    <d v="2019-08-06T00:00:00"/>
    <x v="2"/>
    <s v="Tuesday"/>
    <n v="0"/>
    <s v="Low Cost per Unit"/>
    <n v="0"/>
    <n v="1.26"/>
    <n v="0"/>
    <n v="0"/>
    <n v="0"/>
    <s v="Greater Than 8 Weeks Old"/>
  </r>
  <r>
    <s v="23-82-1301-01-00"/>
    <x v="2"/>
    <x v="7"/>
    <x v="17"/>
    <n v="1"/>
    <n v="16"/>
    <n v="4.88"/>
    <n v="4.88"/>
    <n v="11.12"/>
    <n v="0.7"/>
    <x v="2"/>
    <d v="2019-08-06T00:00:00"/>
    <x v="2"/>
    <s v="Tuesday"/>
    <n v="0"/>
    <s v="Low Cost per Unit"/>
    <n v="0"/>
    <n v="0"/>
    <n v="0"/>
    <n v="0"/>
    <n v="0"/>
    <s v="Greater Than 8 Weeks Old"/>
  </r>
  <r>
    <s v="37-84-0201-01-00"/>
    <x v="2"/>
    <x v="7"/>
    <x v="22"/>
    <n v="1"/>
    <n v="49"/>
    <n v="18.38"/>
    <n v="18.38"/>
    <n v="30.62"/>
    <n v="0.62"/>
    <x v="2"/>
    <d v="2019-08-06T00:00:00"/>
    <x v="2"/>
    <s v="Tuesday"/>
    <n v="0"/>
    <s v="High Cost per Unit"/>
    <n v="0"/>
    <n v="0"/>
    <n v="0"/>
    <n v="0"/>
    <n v="0"/>
    <s v="Greater Than 8 Weeks Old"/>
  </r>
  <r>
    <s v="38-31-0001-00-12"/>
    <x v="2"/>
    <x v="3"/>
    <x v="5"/>
    <n v="1"/>
    <n v="45"/>
    <n v="16.32"/>
    <n v="16.32"/>
    <n v="28.68"/>
    <n v="0.64"/>
    <x v="2"/>
    <d v="2019-08-06T00:00:00"/>
    <x v="2"/>
    <s v="Tuesday"/>
    <n v="0"/>
    <s v="Low Cost per Unit"/>
    <n v="0"/>
    <n v="0"/>
    <n v="0"/>
    <n v="0"/>
    <n v="0"/>
    <s v="Greater Than 8 Weeks Old"/>
  </r>
  <r>
    <s v="38-51-0101-01-00"/>
    <x v="2"/>
    <x v="8"/>
    <x v="10"/>
    <n v="1"/>
    <n v="99"/>
    <n v="37.42"/>
    <n v="37.42"/>
    <n v="61.58"/>
    <n v="0.62"/>
    <x v="2"/>
    <d v="2019-08-06T00:00:00"/>
    <x v="2"/>
    <s v="Tuesday"/>
    <n v="0"/>
    <s v="High Cost per Unit"/>
    <n v="0"/>
    <n v="0"/>
    <n v="0"/>
    <n v="0"/>
    <n v="0"/>
    <s v="Greater Than 8 Weeks Old"/>
  </r>
  <r>
    <s v="40-33-0001-00-00"/>
    <x v="2"/>
    <x v="5"/>
    <x v="6"/>
    <n v="14"/>
    <n v="1386"/>
    <n v="503.58"/>
    <n v="35.97"/>
    <n v="882.42"/>
    <n v="0.64"/>
    <x v="2"/>
    <d v="2019-08-06T00:00:00"/>
    <x v="2"/>
    <s v="Tuesday"/>
    <n v="0"/>
    <s v="High Cost per Unit"/>
    <n v="0"/>
    <n v="41.58"/>
    <n v="0"/>
    <n v="0"/>
    <n v="0"/>
    <s v="Greater Than 8 Weeks Old"/>
  </r>
  <r>
    <s v="44-12-0001-06-09"/>
    <x v="2"/>
    <x v="5"/>
    <x v="23"/>
    <n v="1"/>
    <n v="69"/>
    <n v="30"/>
    <n v="30"/>
    <n v="39"/>
    <n v="0.56999999999999995"/>
    <x v="2"/>
    <d v="2019-08-06T00:00:00"/>
    <x v="2"/>
    <s v="Tuesday"/>
    <n v="0"/>
    <s v="High Cost per Unit"/>
    <n v="0"/>
    <n v="0"/>
    <n v="0"/>
    <n v="0"/>
    <n v="0"/>
    <s v="Greater Than 8 Weeks Old"/>
  </r>
  <r>
    <s v="01-21-1001-14-12"/>
    <x v="3"/>
    <x v="0"/>
    <x v="0"/>
    <n v="4"/>
    <n v="133"/>
    <n v="70.599999999999994"/>
    <n v="17.649999999999999"/>
    <n v="62.4"/>
    <n v="0.47"/>
    <x v="3"/>
    <d v="2019-08-07T00:00:00"/>
    <x v="3"/>
    <s v="Wednesday"/>
    <n v="0"/>
    <s v="High Cost per Unit"/>
    <n v="13.3"/>
    <n v="3.9899999999999998"/>
    <n v="0"/>
    <n v="0"/>
    <n v="0"/>
    <s v="Greater Than 8 Weeks Old"/>
  </r>
  <r>
    <s v="01-21-1002-14-12"/>
    <x v="3"/>
    <x v="0"/>
    <x v="0"/>
    <n v="2"/>
    <n v="52"/>
    <n v="25.3"/>
    <n v="12.65"/>
    <n v="26.7"/>
    <n v="0.51"/>
    <x v="3"/>
    <d v="2019-08-07T00:00:00"/>
    <x v="3"/>
    <s v="Wednesday"/>
    <n v="0"/>
    <s v="Low Cost per Unit"/>
    <n v="5.2"/>
    <n v="1.56"/>
    <n v="0"/>
    <n v="0"/>
    <n v="0"/>
    <s v="Greater Than 8 Weeks Old"/>
  </r>
  <r>
    <s v="01-21-1003-14-12"/>
    <x v="3"/>
    <x v="0"/>
    <x v="0"/>
    <n v="2"/>
    <n v="52"/>
    <n v="27.8"/>
    <n v="13.9"/>
    <n v="24.2"/>
    <n v="0.47"/>
    <x v="3"/>
    <d v="2019-08-07T00:00:00"/>
    <x v="3"/>
    <s v="Wednesday"/>
    <n v="0"/>
    <s v="Low Cost per Unit"/>
    <n v="5.2"/>
    <n v="1.56"/>
    <n v="0"/>
    <n v="0"/>
    <n v="0"/>
    <s v="Greater Than 8 Weeks Old"/>
  </r>
  <r>
    <s v="01-21-1004-14-12"/>
    <x v="3"/>
    <x v="0"/>
    <x v="0"/>
    <n v="6"/>
    <n v="239"/>
    <n v="121.8"/>
    <n v="20.3"/>
    <n v="117.2"/>
    <n v="0.49"/>
    <x v="3"/>
    <d v="2019-08-07T00:00:00"/>
    <x v="3"/>
    <s v="Wednesday"/>
    <n v="0"/>
    <s v="High Cost per Unit"/>
    <n v="23.900000000000002"/>
    <n v="7.17"/>
    <n v="0"/>
    <n v="0"/>
    <n v="0"/>
    <s v="Greater Than 8 Weeks Old"/>
  </r>
  <r>
    <s v="01-21-1005-14-12"/>
    <x v="3"/>
    <x v="0"/>
    <x v="0"/>
    <n v="5"/>
    <n v="245.5"/>
    <n v="113.25"/>
    <n v="22.65"/>
    <n v="132.25"/>
    <n v="0.54"/>
    <x v="3"/>
    <d v="2019-08-07T00:00:00"/>
    <x v="3"/>
    <s v="Wednesday"/>
    <n v="0"/>
    <s v="High Cost per Unit"/>
    <n v="24.55"/>
    <n v="7.3649999999999993"/>
    <n v="0"/>
    <n v="0"/>
    <n v="0"/>
    <s v="Greater Than 8 Weeks Old"/>
  </r>
  <r>
    <s v="01-21-1008-14-12"/>
    <x v="3"/>
    <x v="0"/>
    <x v="0"/>
    <n v="5"/>
    <n v="174.5"/>
    <n v="115.1"/>
    <n v="23.02"/>
    <n v="59.4"/>
    <n v="0.34"/>
    <x v="3"/>
    <d v="2019-08-07T00:00:00"/>
    <x v="3"/>
    <s v="Wednesday"/>
    <n v="0"/>
    <s v="High Cost per Unit"/>
    <n v="17.45"/>
    <n v="5.2349999999999994"/>
    <n v="0"/>
    <n v="0"/>
    <n v="0"/>
    <s v="Greater Than 8 Weeks Old"/>
  </r>
  <r>
    <s v="01-21-1014-14-12"/>
    <x v="3"/>
    <x v="0"/>
    <x v="0"/>
    <n v="1"/>
    <n v="50"/>
    <n v="14.5"/>
    <n v="14.5"/>
    <n v="35.5"/>
    <n v="0.71"/>
    <x v="3"/>
    <d v="2019-08-07T00:00:00"/>
    <x v="3"/>
    <s v="Wednesday"/>
    <n v="0"/>
    <s v="Low Cost per Unit"/>
    <n v="5"/>
    <n v="0"/>
    <n v="0"/>
    <n v="0"/>
    <n v="0"/>
    <s v="Greater Than 8 Weeks Old"/>
  </r>
  <r>
    <s v="01-21-2001-14-12"/>
    <x v="3"/>
    <x v="0"/>
    <x v="0"/>
    <n v="1"/>
    <n v="51"/>
    <n v="32.520000000000003"/>
    <n v="32.520000000000003"/>
    <n v="18.48"/>
    <n v="0.36"/>
    <x v="3"/>
    <d v="2019-08-07T00:00:00"/>
    <x v="3"/>
    <s v="Wednesday"/>
    <n v="0"/>
    <s v="High Cost per Unit"/>
    <n v="5.1000000000000005"/>
    <n v="0"/>
    <n v="0"/>
    <n v="0"/>
    <n v="0"/>
    <s v="Greater Than 8 Weeks Old"/>
  </r>
  <r>
    <s v="01-21-2002-14-12"/>
    <x v="3"/>
    <x v="0"/>
    <x v="0"/>
    <n v="1"/>
    <n v="85"/>
    <n v="30.01"/>
    <n v="30.01"/>
    <n v="54.99"/>
    <n v="0.65"/>
    <x v="3"/>
    <d v="2019-08-07T00:00:00"/>
    <x v="3"/>
    <s v="Wednesday"/>
    <n v="0"/>
    <s v="High Cost per Unit"/>
    <n v="8.5"/>
    <n v="0"/>
    <n v="0"/>
    <n v="0"/>
    <n v="0"/>
    <s v="Greater Than 8 Weeks Old"/>
  </r>
  <r>
    <s v="01-21-2005-14-12"/>
    <x v="3"/>
    <x v="0"/>
    <x v="0"/>
    <n v="2"/>
    <n v="164.7"/>
    <n v="70.819999999999993"/>
    <n v="35.409999999999997"/>
    <n v="93.88"/>
    <n v="0.56999999999999995"/>
    <x v="3"/>
    <d v="2019-08-07T00:00:00"/>
    <x v="3"/>
    <s v="Wednesday"/>
    <n v="0"/>
    <s v="High Cost per Unit"/>
    <n v="16.47"/>
    <n v="4.9409999999999998"/>
    <n v="0"/>
    <n v="0"/>
    <n v="0"/>
    <s v="Greater Than 8 Weeks Old"/>
  </r>
  <r>
    <s v="01-21-2006-14-12"/>
    <x v="3"/>
    <x v="0"/>
    <x v="0"/>
    <n v="6"/>
    <n v="289"/>
    <n v="163.02000000000001"/>
    <n v="27.17"/>
    <n v="125.98"/>
    <n v="0.44"/>
    <x v="3"/>
    <d v="2019-08-07T00:00:00"/>
    <x v="3"/>
    <s v="Wednesday"/>
    <n v="0"/>
    <s v="High Cost per Unit"/>
    <n v="28.900000000000002"/>
    <n v="8.67"/>
    <n v="0"/>
    <n v="0"/>
    <n v="0"/>
    <s v="Greater Than 8 Weeks Old"/>
  </r>
  <r>
    <s v="01-21-2009-14-12"/>
    <x v="3"/>
    <x v="0"/>
    <x v="0"/>
    <n v="2"/>
    <n v="170"/>
    <n v="52.3"/>
    <n v="26.15"/>
    <n v="117.7"/>
    <n v="0.69"/>
    <x v="3"/>
    <d v="2019-08-07T00:00:00"/>
    <x v="3"/>
    <s v="Wednesday"/>
    <n v="0"/>
    <s v="High Cost per Unit"/>
    <n v="17"/>
    <n v="5.0999999999999996"/>
    <n v="0"/>
    <n v="0"/>
    <n v="0"/>
    <s v="Greater Than 8 Weeks Old"/>
  </r>
  <r>
    <s v="01-21-2010-14-12"/>
    <x v="3"/>
    <x v="0"/>
    <x v="0"/>
    <n v="1"/>
    <n v="65"/>
    <n v="14.65"/>
    <n v="14.65"/>
    <n v="50.35"/>
    <n v="0.77"/>
    <x v="3"/>
    <d v="2019-08-07T00:00:00"/>
    <x v="3"/>
    <s v="Wednesday"/>
    <n v="0"/>
    <s v="Low Cost per Unit"/>
    <n v="6.5"/>
    <n v="0"/>
    <n v="0"/>
    <n v="0"/>
    <n v="0"/>
    <s v="Greater Than 8 Weeks Old"/>
  </r>
  <r>
    <s v="01-21-3003-14-12"/>
    <x v="3"/>
    <x v="0"/>
    <x v="0"/>
    <n v="1"/>
    <n v="65"/>
    <n v="24.58"/>
    <n v="24.58"/>
    <n v="40.42"/>
    <n v="0.62"/>
    <x v="3"/>
    <d v="2019-08-07T00:00:00"/>
    <x v="3"/>
    <s v="Wednesday"/>
    <n v="0"/>
    <s v="High Cost per Unit"/>
    <n v="6.5"/>
    <n v="0"/>
    <n v="0"/>
    <n v="0"/>
    <n v="0"/>
    <s v="Greater Than 8 Weeks Old"/>
  </r>
  <r>
    <s v="01-21-4001-14-12"/>
    <x v="3"/>
    <x v="0"/>
    <x v="0"/>
    <n v="3"/>
    <n v="90.75"/>
    <n v="49.2"/>
    <n v="16.400000000000002"/>
    <n v="41.55"/>
    <n v="0.46"/>
    <x v="3"/>
    <d v="2019-08-07T00:00:00"/>
    <x v="3"/>
    <s v="Wednesday"/>
    <n v="0"/>
    <s v="Low Cost per Unit"/>
    <n v="9.0750000000000011"/>
    <n v="2.7224999999999997"/>
    <n v="0"/>
    <n v="0"/>
    <n v="0"/>
    <s v="Greater Than 8 Weeks Old"/>
  </r>
  <r>
    <s v="01-21-4002-14-12"/>
    <x v="3"/>
    <x v="0"/>
    <x v="0"/>
    <n v="1"/>
    <n v="30.25"/>
    <n v="19.93"/>
    <n v="19.93"/>
    <n v="10.32"/>
    <n v="0.34"/>
    <x v="3"/>
    <d v="2019-08-07T00:00:00"/>
    <x v="3"/>
    <s v="Wednesday"/>
    <n v="0"/>
    <s v="High Cost per Unit"/>
    <n v="3.0250000000000004"/>
    <n v="0"/>
    <n v="0"/>
    <n v="0"/>
    <n v="0"/>
    <s v="Greater Than 8 Weeks Old"/>
  </r>
  <r>
    <s v="01-21-4003-14-12"/>
    <x v="3"/>
    <x v="0"/>
    <x v="0"/>
    <n v="1"/>
    <n v="34.25"/>
    <n v="18.75"/>
    <n v="18.75"/>
    <n v="15.5"/>
    <n v="0.45"/>
    <x v="3"/>
    <d v="2019-08-07T00:00:00"/>
    <x v="3"/>
    <s v="Wednesday"/>
    <n v="0"/>
    <s v="High Cost per Unit"/>
    <n v="3.4250000000000003"/>
    <n v="0"/>
    <n v="0"/>
    <n v="0"/>
    <n v="0"/>
    <s v="Greater Than 8 Weeks Old"/>
  </r>
  <r>
    <s v="01-25-0007-01-12"/>
    <x v="3"/>
    <x v="1"/>
    <x v="24"/>
    <n v="2"/>
    <n v="55"/>
    <n v="29.52"/>
    <n v="14.76"/>
    <n v="25.48"/>
    <n v="0.46"/>
    <x v="3"/>
    <d v="2019-08-07T00:00:00"/>
    <x v="3"/>
    <s v="Wednesday"/>
    <n v="0"/>
    <s v="Low Cost per Unit"/>
    <n v="0"/>
    <n v="1.65"/>
    <n v="0"/>
    <n v="0"/>
    <n v="0"/>
    <s v="Greater Than 8 Weeks Old"/>
  </r>
  <r>
    <s v="01-25-0009-01-12"/>
    <x v="3"/>
    <x v="1"/>
    <x v="24"/>
    <n v="1"/>
    <n v="52"/>
    <n v="13.3"/>
    <n v="13.3"/>
    <n v="38.700000000000003"/>
    <n v="0.74"/>
    <x v="3"/>
    <d v="2019-08-07T00:00:00"/>
    <x v="3"/>
    <s v="Wednesday"/>
    <n v="0"/>
    <s v="Low Cost per Unit"/>
    <n v="0"/>
    <n v="0"/>
    <n v="0"/>
    <n v="0"/>
    <n v="0"/>
    <s v="Greater Than 8 Weeks Old"/>
  </r>
  <r>
    <s v="01-27-0303-01-12"/>
    <x v="3"/>
    <x v="1"/>
    <x v="3"/>
    <n v="1"/>
    <n v="52"/>
    <n v="14.5"/>
    <n v="14.5"/>
    <n v="37.5"/>
    <n v="0.72"/>
    <x v="3"/>
    <d v="2019-08-07T00:00:00"/>
    <x v="3"/>
    <s v="Wednesday"/>
    <n v="0"/>
    <s v="Low Cost per Unit"/>
    <n v="0"/>
    <n v="0"/>
    <n v="0"/>
    <n v="0"/>
    <n v="0"/>
    <s v="Greater Than 8 Weeks Old"/>
  </r>
  <r>
    <s v="01-28-1301-03-12"/>
    <x v="3"/>
    <x v="1"/>
    <x v="4"/>
    <n v="3"/>
    <n v="63"/>
    <n v="21.51"/>
    <n v="7.1700000000000008"/>
    <n v="41.49"/>
    <n v="0.66"/>
    <x v="3"/>
    <d v="2019-08-07T00:00:00"/>
    <x v="3"/>
    <s v="Wednesday"/>
    <n v="0"/>
    <s v="Low Cost per Unit"/>
    <n v="0"/>
    <n v="1.89"/>
    <n v="0"/>
    <n v="0"/>
    <n v="0"/>
    <s v="Greater Than 8 Weeks Old"/>
  </r>
  <r>
    <s v="01-29-0002-00-00"/>
    <x v="3"/>
    <x v="1"/>
    <x v="18"/>
    <n v="1"/>
    <n v="5"/>
    <n v="0.25"/>
    <n v="0.25"/>
    <n v="4.75"/>
    <n v="0.95"/>
    <x v="3"/>
    <d v="2019-08-07T00:00:00"/>
    <x v="3"/>
    <s v="Wednesday"/>
    <n v="0"/>
    <s v="Low Cost per Unit"/>
    <n v="0"/>
    <n v="0"/>
    <n v="0.75"/>
    <n v="0"/>
    <n v="0"/>
    <s v="Greater Than 8 Weeks Old"/>
  </r>
  <r>
    <s v="01-31-0101-01-00"/>
    <x v="3"/>
    <x v="3"/>
    <x v="5"/>
    <n v="2"/>
    <n v="58"/>
    <n v="15.88"/>
    <n v="7.94"/>
    <n v="42.12"/>
    <n v="0.73"/>
    <x v="3"/>
    <d v="2019-08-07T00:00:00"/>
    <x v="3"/>
    <s v="Wednesday"/>
    <n v="0"/>
    <s v="Low Cost per Unit"/>
    <n v="0"/>
    <n v="1.74"/>
    <n v="0"/>
    <n v="0"/>
    <n v="0"/>
    <s v="Greater Than 8 Weeks Old"/>
  </r>
  <r>
    <s v="01-31-0103-01-00"/>
    <x v="3"/>
    <x v="4"/>
    <x v="5"/>
    <n v="3"/>
    <n v="75"/>
    <n v="13.5"/>
    <n v="4.5"/>
    <n v="61.5"/>
    <n v="0.82"/>
    <x v="3"/>
    <d v="2019-08-07T00:00:00"/>
    <x v="3"/>
    <s v="Wednesday"/>
    <n v="0"/>
    <s v="Low Cost per Unit"/>
    <n v="0"/>
    <n v="2.25"/>
    <n v="0"/>
    <n v="0"/>
    <n v="0"/>
    <s v="Greater Than 8 Weeks Old"/>
  </r>
  <r>
    <s v="01-31-0104-01-00"/>
    <x v="3"/>
    <x v="3"/>
    <x v="5"/>
    <n v="1"/>
    <n v="29"/>
    <n v="6.2"/>
    <n v="6.2"/>
    <n v="22.8"/>
    <n v="0.79"/>
    <x v="3"/>
    <d v="2019-08-07T00:00:00"/>
    <x v="3"/>
    <s v="Wednesday"/>
    <n v="0"/>
    <s v="Low Cost per Unit"/>
    <n v="0"/>
    <n v="0"/>
    <n v="0"/>
    <n v="0"/>
    <n v="0"/>
    <s v="Greater Than 8 Weeks Old"/>
  </r>
  <r>
    <s v="01-31-0105-01-00"/>
    <x v="3"/>
    <x v="3"/>
    <x v="5"/>
    <n v="1"/>
    <n v="25"/>
    <n v="6.6"/>
    <n v="6.6"/>
    <n v="18.399999999999999"/>
    <n v="0.74"/>
    <x v="3"/>
    <d v="2019-08-07T00:00:00"/>
    <x v="3"/>
    <s v="Wednesday"/>
    <n v="0"/>
    <s v="Low Cost per Unit"/>
    <n v="0"/>
    <n v="0"/>
    <n v="0"/>
    <n v="0"/>
    <n v="0"/>
    <s v="Greater Than 8 Weeks Old"/>
  </r>
  <r>
    <s v="01-31-0106-01-00"/>
    <x v="3"/>
    <x v="3"/>
    <x v="5"/>
    <n v="4"/>
    <n v="100"/>
    <n v="26.28"/>
    <n v="6.57"/>
    <n v="73.72"/>
    <n v="0.74"/>
    <x v="3"/>
    <d v="2019-08-07T00:00:00"/>
    <x v="3"/>
    <s v="Wednesday"/>
    <n v="0"/>
    <s v="Low Cost per Unit"/>
    <n v="0"/>
    <n v="3"/>
    <n v="0"/>
    <n v="0"/>
    <n v="0"/>
    <s v="Greater Than 8 Weeks Old"/>
  </r>
  <r>
    <s v="01-31-0107-01-12"/>
    <x v="3"/>
    <x v="5"/>
    <x v="6"/>
    <n v="3"/>
    <n v="207"/>
    <n v="60.18"/>
    <n v="20.059999999999999"/>
    <n v="146.82"/>
    <n v="0.71"/>
    <x v="3"/>
    <d v="2019-08-07T00:00:00"/>
    <x v="3"/>
    <s v="Wednesday"/>
    <n v="0"/>
    <s v="High Cost per Unit"/>
    <n v="0"/>
    <n v="6.21"/>
    <n v="0"/>
    <n v="0"/>
    <n v="0"/>
    <s v="Greater Than 8 Weeks Old"/>
  </r>
  <r>
    <s v="01-31-0109-01-00"/>
    <x v="3"/>
    <x v="3"/>
    <x v="5"/>
    <n v="3"/>
    <n v="66"/>
    <n v="19.05"/>
    <n v="6.3500000000000005"/>
    <n v="46.95"/>
    <n v="0.71"/>
    <x v="3"/>
    <d v="2019-08-07T00:00:00"/>
    <x v="3"/>
    <s v="Wednesday"/>
    <n v="0"/>
    <s v="Low Cost per Unit"/>
    <n v="0"/>
    <n v="1.98"/>
    <n v="0"/>
    <n v="0"/>
    <n v="0"/>
    <s v="Greater Than 8 Weeks Old"/>
  </r>
  <r>
    <s v="01-32-0101-01"/>
    <x v="3"/>
    <x v="5"/>
    <x v="6"/>
    <n v="4"/>
    <n v="100"/>
    <n v="15.2"/>
    <n v="3.8"/>
    <n v="84.8"/>
    <n v="0.85"/>
    <x v="3"/>
    <d v="2019-08-07T00:00:00"/>
    <x v="3"/>
    <s v="Wednesday"/>
    <n v="0"/>
    <s v="Low Cost per Unit"/>
    <n v="0"/>
    <n v="3"/>
    <n v="0"/>
    <n v="0"/>
    <n v="0"/>
    <s v="Greater Than 8 Weeks Old"/>
  </r>
  <r>
    <s v="01-40-0401-00-00"/>
    <x v="3"/>
    <x v="6"/>
    <x v="7"/>
    <n v="1"/>
    <n v="25"/>
    <n v="5.4"/>
    <n v="5.4"/>
    <n v="19.600000000000001"/>
    <n v="0.78"/>
    <x v="3"/>
    <d v="2019-08-07T00:00:00"/>
    <x v="3"/>
    <s v="Wednesday"/>
    <n v="0"/>
    <s v="Low Cost per Unit"/>
    <n v="0"/>
    <n v="0"/>
    <n v="0"/>
    <n v="0"/>
    <n v="0"/>
    <s v="Greater Than 8 Weeks Old"/>
  </r>
  <r>
    <s v="01-81-1601-00-00"/>
    <x v="3"/>
    <x v="7"/>
    <x v="8"/>
    <n v="10"/>
    <n v="71"/>
    <n v="32"/>
    <n v="3.2"/>
    <n v="39"/>
    <n v="0.55000000000000004"/>
    <x v="3"/>
    <d v="2019-08-07T00:00:00"/>
    <x v="3"/>
    <s v="Wednesday"/>
    <n v="0"/>
    <s v="Low Cost per Unit"/>
    <n v="0"/>
    <n v="2.13"/>
    <n v="0"/>
    <n v="0"/>
    <n v="0"/>
    <s v="Greater Than 8 Weeks Old"/>
  </r>
  <r>
    <s v="01-83-1601-00-00"/>
    <x v="3"/>
    <x v="7"/>
    <x v="9"/>
    <n v="4"/>
    <n v="40.75"/>
    <n v="17.2"/>
    <n v="4.3"/>
    <n v="23.55"/>
    <n v="0.57999999999999996"/>
    <x v="3"/>
    <d v="2019-08-07T00:00:00"/>
    <x v="3"/>
    <s v="Wednesday"/>
    <n v="0"/>
    <s v="Low Cost per Unit"/>
    <n v="0"/>
    <n v="1.2224999999999999"/>
    <n v="0"/>
    <n v="0"/>
    <n v="0"/>
    <s v="Greater Than 8 Weeks Old"/>
  </r>
  <r>
    <s v="01-83-1602-00-00"/>
    <x v="3"/>
    <x v="7"/>
    <x v="9"/>
    <n v="2"/>
    <n v="13.4"/>
    <n v="7.96"/>
    <n v="3.98"/>
    <n v="5.44"/>
    <n v="0.41"/>
    <x v="3"/>
    <d v="2019-08-07T00:00:00"/>
    <x v="3"/>
    <s v="Wednesday"/>
    <n v="0"/>
    <s v="Low Cost per Unit"/>
    <n v="0"/>
    <n v="0.40199999999999997"/>
    <n v="0"/>
    <n v="0"/>
    <n v="0"/>
    <s v="Greater Than 8 Weeks Old"/>
  </r>
  <r>
    <s v="01-83-1603-00-00"/>
    <x v="3"/>
    <x v="7"/>
    <x v="9"/>
    <n v="4"/>
    <n v="32.9"/>
    <n v="11"/>
    <n v="2.75"/>
    <n v="21.9"/>
    <n v="0.67"/>
    <x v="3"/>
    <d v="2019-08-07T00:00:00"/>
    <x v="3"/>
    <s v="Wednesday"/>
    <n v="0"/>
    <s v="Low Cost per Unit"/>
    <n v="0"/>
    <n v="0.98699999999999988"/>
    <n v="0"/>
    <n v="0"/>
    <n v="0"/>
    <s v="Greater Than 8 Weeks Old"/>
  </r>
  <r>
    <s v="02-31-0103-01-00"/>
    <x v="3"/>
    <x v="4"/>
    <x v="5"/>
    <n v="1"/>
    <n v="25"/>
    <n v="2.95"/>
    <n v="2.95"/>
    <n v="22.05"/>
    <n v="0.88"/>
    <x v="3"/>
    <d v="2019-08-07T00:00:00"/>
    <x v="3"/>
    <s v="Wednesday"/>
    <n v="0"/>
    <s v="Low Cost per Unit"/>
    <n v="0"/>
    <n v="0"/>
    <n v="0"/>
    <n v="0"/>
    <n v="0"/>
    <s v="Greater Than 8 Weeks Old"/>
  </r>
  <r>
    <s v="02-32-0101-01-00"/>
    <x v="3"/>
    <x v="5"/>
    <x v="6"/>
    <n v="1"/>
    <n v="22"/>
    <n v="2.0499999999999998"/>
    <n v="2.0499999999999998"/>
    <n v="19.95"/>
    <n v="0.91"/>
    <x v="3"/>
    <d v="2019-08-07T00:00:00"/>
    <x v="3"/>
    <s v="Wednesday"/>
    <n v="0"/>
    <s v="Low Cost per Unit"/>
    <n v="0"/>
    <n v="0"/>
    <n v="0"/>
    <n v="0"/>
    <n v="0"/>
    <s v="Greater Than 8 Weeks Old"/>
  </r>
  <r>
    <s v="02-32-0401-00-00"/>
    <x v="3"/>
    <x v="5"/>
    <x v="6"/>
    <n v="1"/>
    <n v="65"/>
    <n v="16.2"/>
    <n v="16.2"/>
    <n v="48.8"/>
    <n v="0.75"/>
    <x v="3"/>
    <d v="2019-08-07T00:00:00"/>
    <x v="3"/>
    <s v="Wednesday"/>
    <n v="0"/>
    <s v="Low Cost per Unit"/>
    <n v="0"/>
    <n v="0"/>
    <n v="0"/>
    <n v="0"/>
    <n v="0"/>
    <s v="Greater Than 8 Weeks Old"/>
  </r>
  <r>
    <s v="02-40-0001"/>
    <x v="3"/>
    <x v="6"/>
    <x v="7"/>
    <n v="1"/>
    <n v="19"/>
    <n v="4.5"/>
    <n v="4.5"/>
    <n v="14.5"/>
    <n v="0.76"/>
    <x v="3"/>
    <d v="2019-08-07T00:00:00"/>
    <x v="3"/>
    <s v="Wednesday"/>
    <n v="0"/>
    <s v="Low Cost per Unit"/>
    <n v="0"/>
    <n v="0"/>
    <n v="0"/>
    <n v="0"/>
    <n v="0"/>
    <s v="Greater Than 8 Weeks Old"/>
  </r>
  <r>
    <s v="02-40-0301-01-12"/>
    <x v="3"/>
    <x v="6"/>
    <x v="7"/>
    <n v="2"/>
    <n v="34"/>
    <n v="5.98"/>
    <n v="2.99"/>
    <n v="28.02"/>
    <n v="0.82"/>
    <x v="3"/>
    <d v="2019-08-07T00:00:00"/>
    <x v="3"/>
    <s v="Wednesday"/>
    <n v="0"/>
    <s v="Low Cost per Unit"/>
    <n v="0"/>
    <n v="1.02"/>
    <n v="0"/>
    <n v="0"/>
    <n v="0"/>
    <s v="Greater Than 8 Weeks Old"/>
  </r>
  <r>
    <s v="02-40-0401-00-00"/>
    <x v="3"/>
    <x v="6"/>
    <x v="7"/>
    <n v="2"/>
    <n v="40"/>
    <n v="5.9"/>
    <n v="2.95"/>
    <n v="34.1"/>
    <n v="0.85"/>
    <x v="3"/>
    <d v="2019-08-07T00:00:00"/>
    <x v="3"/>
    <s v="Wednesday"/>
    <n v="0"/>
    <s v="Low Cost per Unit"/>
    <n v="0"/>
    <n v="1.2"/>
    <n v="0"/>
    <n v="0"/>
    <n v="0"/>
    <s v="Greater Than 8 Weeks Old"/>
  </r>
  <r>
    <s v="02-52-1301-01-12"/>
    <x v="3"/>
    <x v="8"/>
    <x v="20"/>
    <n v="2"/>
    <n v="218"/>
    <n v="43.02"/>
    <n v="21.51"/>
    <n v="174.98"/>
    <n v="0.8"/>
    <x v="3"/>
    <d v="2019-08-07T00:00:00"/>
    <x v="3"/>
    <s v="Wednesday"/>
    <n v="0"/>
    <s v="High Cost per Unit"/>
    <n v="0"/>
    <n v="6.54"/>
    <n v="0"/>
    <n v="0"/>
    <n v="0"/>
    <s v="Greater Than 8 Weeks Old"/>
  </r>
  <r>
    <s v="02-61-1301-01-00"/>
    <x v="3"/>
    <x v="1"/>
    <x v="19"/>
    <n v="2"/>
    <n v="450"/>
    <n v="238"/>
    <n v="119"/>
    <n v="212"/>
    <n v="0.47"/>
    <x v="3"/>
    <d v="2019-08-07T00:00:00"/>
    <x v="3"/>
    <s v="Wednesday"/>
    <n v="0"/>
    <s v="High Cost per Unit"/>
    <n v="0"/>
    <n v="13.5"/>
    <n v="0"/>
    <n v="0"/>
    <n v="0"/>
    <s v="Greater Than 8 Weeks Old"/>
  </r>
  <r>
    <s v="02-62-0401-01-12"/>
    <x v="3"/>
    <x v="1"/>
    <x v="19"/>
    <n v="3"/>
    <n v="327"/>
    <n v="113.52"/>
    <n v="37.839999999999996"/>
    <n v="213.48"/>
    <n v="0.65"/>
    <x v="3"/>
    <d v="2019-08-07T00:00:00"/>
    <x v="3"/>
    <s v="Wednesday"/>
    <n v="0"/>
    <s v="High Cost per Unit"/>
    <n v="0"/>
    <n v="9.81"/>
    <n v="0"/>
    <n v="0"/>
    <n v="0"/>
    <s v="Greater Than 8 Weeks Old"/>
  </r>
  <r>
    <s v="02-71-1401-01-00"/>
    <x v="3"/>
    <x v="4"/>
    <x v="11"/>
    <n v="2"/>
    <n v="130"/>
    <n v="24"/>
    <n v="12"/>
    <n v="106"/>
    <n v="0.82"/>
    <x v="3"/>
    <d v="2019-08-07T00:00:00"/>
    <x v="3"/>
    <s v="Wednesday"/>
    <n v="0"/>
    <s v="Low Cost per Unit"/>
    <n v="0"/>
    <n v="3.9"/>
    <n v="0"/>
    <n v="0"/>
    <n v="0"/>
    <s v="Greater Than 8 Weeks Old"/>
  </r>
  <r>
    <s v="02-71-1402-01-12"/>
    <x v="3"/>
    <x v="4"/>
    <x v="11"/>
    <n v="1"/>
    <n v="75"/>
    <n v="18.95"/>
    <n v="18.95"/>
    <n v="56.05"/>
    <n v="0.75"/>
    <x v="3"/>
    <d v="2019-08-07T00:00:00"/>
    <x v="3"/>
    <s v="Wednesday"/>
    <n v="0"/>
    <s v="High Cost per Unit"/>
    <n v="0"/>
    <n v="0"/>
    <n v="0"/>
    <n v="0"/>
    <n v="0"/>
    <s v="Greater Than 8 Weeks Old"/>
  </r>
  <r>
    <s v="02-71-1403-01-12"/>
    <x v="3"/>
    <x v="4"/>
    <x v="11"/>
    <n v="2"/>
    <n v="218"/>
    <n v="66.3"/>
    <n v="33.15"/>
    <n v="151.69999999999999"/>
    <n v="0.7"/>
    <x v="3"/>
    <d v="2019-08-07T00:00:00"/>
    <x v="3"/>
    <s v="Wednesday"/>
    <n v="0"/>
    <s v="High Cost per Unit"/>
    <n v="0"/>
    <n v="6.54"/>
    <n v="0"/>
    <n v="0"/>
    <n v="0"/>
    <s v="Greater Than 8 Weeks Old"/>
  </r>
  <r>
    <s v="02-73-0001-01-00"/>
    <x v="3"/>
    <x v="4"/>
    <x v="12"/>
    <n v="2"/>
    <n v="78"/>
    <n v="21.7"/>
    <n v="10.85"/>
    <n v="56.3"/>
    <n v="0.72"/>
    <x v="3"/>
    <d v="2019-08-07T00:00:00"/>
    <x v="3"/>
    <s v="Wednesday"/>
    <n v="0"/>
    <s v="Low Cost per Unit"/>
    <n v="0"/>
    <n v="2.34"/>
    <n v="0"/>
    <n v="0"/>
    <n v="0"/>
    <s v="Greater Than 8 Weeks Old"/>
  </r>
  <r>
    <s v="02-73-0002-01-00"/>
    <x v="3"/>
    <x v="4"/>
    <x v="12"/>
    <n v="3"/>
    <n v="135"/>
    <n v="33"/>
    <n v="11"/>
    <n v="102"/>
    <n v="0.76"/>
    <x v="3"/>
    <d v="2019-08-07T00:00:00"/>
    <x v="3"/>
    <s v="Wednesday"/>
    <n v="0"/>
    <s v="Low Cost per Unit"/>
    <n v="0"/>
    <n v="4.05"/>
    <n v="0"/>
    <n v="0"/>
    <n v="0"/>
    <s v="Greater Than 8 Weeks Old"/>
  </r>
  <r>
    <s v="02-73-1302-01-00"/>
    <x v="3"/>
    <x v="4"/>
    <x v="12"/>
    <n v="1"/>
    <n v="12"/>
    <n v="1.4"/>
    <n v="1.4"/>
    <n v="10.6"/>
    <n v="0.88"/>
    <x v="3"/>
    <d v="2019-08-07T00:00:00"/>
    <x v="3"/>
    <s v="Wednesday"/>
    <n v="0"/>
    <s v="Low Cost per Unit"/>
    <n v="0"/>
    <n v="0"/>
    <n v="0"/>
    <n v="0"/>
    <n v="0"/>
    <s v="Greater Than 8 Weeks Old"/>
  </r>
  <r>
    <s v="02-74-0402-01-00"/>
    <x v="3"/>
    <x v="4"/>
    <x v="11"/>
    <n v="8"/>
    <n v="108"/>
    <n v="56"/>
    <n v="7"/>
    <n v="52"/>
    <n v="0.48"/>
    <x v="3"/>
    <d v="2019-08-07T00:00:00"/>
    <x v="3"/>
    <s v="Wednesday"/>
    <n v="0"/>
    <s v="Low Cost per Unit"/>
    <n v="0"/>
    <n v="3.2399999999999998"/>
    <n v="0"/>
    <n v="0"/>
    <n v="0"/>
    <s v="Greater Than 8 Weeks Old"/>
  </r>
  <r>
    <s v="02-74-0405-01"/>
    <x v="3"/>
    <x v="4"/>
    <x v="11"/>
    <n v="8"/>
    <n v="73.599999999999994"/>
    <n v="34.799999999999997"/>
    <n v="4.3499999999999996"/>
    <n v="38.799999999999997"/>
    <n v="0.53"/>
    <x v="3"/>
    <d v="2019-08-07T00:00:00"/>
    <x v="3"/>
    <s v="Wednesday"/>
    <n v="0"/>
    <s v="Low Cost per Unit"/>
    <n v="0"/>
    <n v="2.2079999999999997"/>
    <n v="0"/>
    <n v="0"/>
    <n v="0"/>
    <s v="Greater Than 8 Weeks Old"/>
  </r>
  <r>
    <s v="02-85-0301-01-00"/>
    <x v="3"/>
    <x v="7"/>
    <x v="21"/>
    <n v="3"/>
    <n v="52"/>
    <n v="16.05"/>
    <n v="5.3500000000000005"/>
    <n v="35.950000000000003"/>
    <n v="0.69"/>
    <x v="3"/>
    <d v="2019-08-07T00:00:00"/>
    <x v="3"/>
    <s v="Wednesday"/>
    <n v="0"/>
    <s v="Low Cost per Unit"/>
    <n v="0"/>
    <n v="1.56"/>
    <n v="0"/>
    <n v="0"/>
    <n v="0"/>
    <s v="Greater Than 8 Weeks Old"/>
  </r>
  <r>
    <s v="03-22-0002-01-12"/>
    <x v="3"/>
    <x v="1"/>
    <x v="3"/>
    <n v="2"/>
    <n v="198"/>
    <n v="61.28"/>
    <n v="30.64"/>
    <n v="136.72"/>
    <n v="0.69"/>
    <x v="3"/>
    <d v="2019-08-07T00:00:00"/>
    <x v="3"/>
    <s v="Wednesday"/>
    <n v="0"/>
    <s v="High Cost per Unit"/>
    <n v="0"/>
    <n v="5.9399999999999995"/>
    <n v="0"/>
    <n v="0"/>
    <n v="0"/>
    <s v="Greater Than 8 Weeks Old"/>
  </r>
  <r>
    <s v="03-22-0003-01-03"/>
    <x v="3"/>
    <x v="1"/>
    <x v="13"/>
    <n v="22"/>
    <n v="2618"/>
    <n v="825"/>
    <n v="37.5"/>
    <n v="1793"/>
    <n v="0.68"/>
    <x v="3"/>
    <d v="2019-08-07T00:00:00"/>
    <x v="3"/>
    <s v="Wednesday"/>
    <n v="0"/>
    <s v="High Cost per Unit"/>
    <n v="0"/>
    <n v="78.539999999999992"/>
    <n v="0"/>
    <n v="0"/>
    <n v="0"/>
    <s v="Greater Than 8 Weeks Old"/>
  </r>
  <r>
    <s v="03-22-0004"/>
    <x v="3"/>
    <x v="2"/>
    <x v="2"/>
    <n v="3"/>
    <n v="255"/>
    <n v="66"/>
    <n v="22"/>
    <n v="189"/>
    <n v="0.74"/>
    <x v="3"/>
    <d v="2019-08-07T00:00:00"/>
    <x v="3"/>
    <s v="Wednesday"/>
    <n v="0"/>
    <s v="High Cost per Unit"/>
    <n v="0"/>
    <n v="7.6499999999999995"/>
    <n v="0"/>
    <n v="0"/>
    <n v="0"/>
    <s v="Greater Than 8 Weeks Old"/>
  </r>
  <r>
    <s v="03-22-0105-01-02"/>
    <x v="3"/>
    <x v="1"/>
    <x v="13"/>
    <n v="2"/>
    <n v="120"/>
    <n v="36"/>
    <n v="18"/>
    <n v="84"/>
    <n v="0.7"/>
    <x v="3"/>
    <d v="2019-08-07T00:00:00"/>
    <x v="3"/>
    <s v="Wednesday"/>
    <n v="0"/>
    <s v="High Cost per Unit"/>
    <n v="0"/>
    <n v="3.5999999999999996"/>
    <n v="0"/>
    <n v="0"/>
    <n v="0"/>
    <s v="Greater Than 8 Weeks Old"/>
  </r>
  <r>
    <s v="03-22-0106-01-00"/>
    <x v="3"/>
    <x v="2"/>
    <x v="2"/>
    <n v="1"/>
    <n v="99"/>
    <n v="43.5"/>
    <n v="43.5"/>
    <n v="55.5"/>
    <n v="0.56000000000000005"/>
    <x v="3"/>
    <d v="2019-08-07T00:00:00"/>
    <x v="3"/>
    <s v="Wednesday"/>
    <n v="0"/>
    <s v="High Cost per Unit"/>
    <n v="0"/>
    <n v="0"/>
    <n v="0"/>
    <n v="0"/>
    <n v="0"/>
    <s v="Greater Than 8 Weeks Old"/>
  </r>
  <r>
    <s v="03-22-0110-01-00"/>
    <x v="3"/>
    <x v="1"/>
    <x v="13"/>
    <n v="4"/>
    <n v="500"/>
    <n v="192"/>
    <n v="48"/>
    <n v="308"/>
    <n v="0.62"/>
    <x v="3"/>
    <d v="2019-08-07T00:00:00"/>
    <x v="3"/>
    <s v="Wednesday"/>
    <n v="0"/>
    <s v="High Cost per Unit"/>
    <n v="0"/>
    <n v="15"/>
    <n v="0"/>
    <n v="0"/>
    <n v="0"/>
    <s v="Greater Than 8 Weeks Old"/>
  </r>
  <r>
    <s v="03-25-0002-01-00"/>
    <x v="3"/>
    <x v="1"/>
    <x v="3"/>
    <n v="1"/>
    <n v="59"/>
    <n v="16.2"/>
    <n v="16.2"/>
    <n v="42.8"/>
    <n v="0.73"/>
    <x v="3"/>
    <d v="2019-08-07T00:00:00"/>
    <x v="3"/>
    <s v="Wednesday"/>
    <n v="0"/>
    <s v="Low Cost per Unit"/>
    <n v="0"/>
    <n v="0"/>
    <n v="0"/>
    <n v="0"/>
    <n v="0"/>
    <s v="Greater Than 8 Weeks Old"/>
  </r>
  <r>
    <s v="03-32-0402-00-00"/>
    <x v="3"/>
    <x v="5"/>
    <x v="6"/>
    <n v="7"/>
    <n v="191.6"/>
    <n v="92.68"/>
    <n v="13.24"/>
    <n v="98.92"/>
    <n v="0.52"/>
    <x v="3"/>
    <d v="2019-08-07T00:00:00"/>
    <x v="3"/>
    <s v="Wednesday"/>
    <n v="0"/>
    <s v="Low Cost per Unit"/>
    <n v="0"/>
    <n v="5.7479999999999993"/>
    <n v="0"/>
    <n v="0"/>
    <n v="0"/>
    <s v="Greater Than 8 Weeks Old"/>
  </r>
  <r>
    <s v="03-33-1303-00-00"/>
    <x v="3"/>
    <x v="5"/>
    <x v="6"/>
    <n v="1"/>
    <n v="129"/>
    <n v="40.17"/>
    <n v="40.17"/>
    <n v="88.83"/>
    <n v="0.69"/>
    <x v="3"/>
    <d v="2019-08-07T00:00:00"/>
    <x v="3"/>
    <s v="Wednesday"/>
    <n v="0"/>
    <s v="High Cost per Unit"/>
    <n v="0"/>
    <n v="0"/>
    <n v="0"/>
    <n v="0"/>
    <n v="0"/>
    <s v="Greater Than 8 Weeks Old"/>
  </r>
  <r>
    <s v="03-35-0101-01-00"/>
    <x v="3"/>
    <x v="1"/>
    <x v="14"/>
    <n v="2"/>
    <n v="138"/>
    <n v="30"/>
    <n v="15"/>
    <n v="108"/>
    <n v="0.78"/>
    <x v="3"/>
    <d v="2019-08-07T00:00:00"/>
    <x v="3"/>
    <s v="Wednesday"/>
    <n v="0"/>
    <s v="Low Cost per Unit"/>
    <n v="0"/>
    <n v="4.1399999999999997"/>
    <n v="0"/>
    <n v="0"/>
    <n v="0"/>
    <s v="Greater Than 8 Weeks Old"/>
  </r>
  <r>
    <s v="03-40-0101-01-12"/>
    <x v="3"/>
    <x v="6"/>
    <x v="7"/>
    <n v="1"/>
    <n v="19"/>
    <n v="6"/>
    <n v="6"/>
    <n v="13"/>
    <n v="0.68"/>
    <x v="3"/>
    <d v="2019-08-07T00:00:00"/>
    <x v="3"/>
    <s v="Wednesday"/>
    <n v="0"/>
    <s v="Low Cost per Unit"/>
    <n v="0"/>
    <n v="0"/>
    <n v="0"/>
    <n v="0"/>
    <n v="0"/>
    <s v="Greater Than 8 Weeks Old"/>
  </r>
  <r>
    <s v="03-51-0001-01-00"/>
    <x v="3"/>
    <x v="1"/>
    <x v="13"/>
    <n v="9"/>
    <n v="621"/>
    <n v="162"/>
    <n v="18"/>
    <n v="459"/>
    <n v="0.74"/>
    <x v="3"/>
    <d v="2019-08-07T00:00:00"/>
    <x v="3"/>
    <s v="Wednesday"/>
    <n v="0"/>
    <s v="High Cost per Unit"/>
    <n v="0"/>
    <n v="18.63"/>
    <n v="0"/>
    <n v="0"/>
    <n v="0"/>
    <s v="Greater Than 8 Weeks Old"/>
  </r>
  <r>
    <s v="03-72-0501-01-00"/>
    <x v="3"/>
    <x v="4"/>
    <x v="11"/>
    <n v="2"/>
    <n v="44"/>
    <n v="6.4"/>
    <n v="3.2"/>
    <n v="37.6"/>
    <n v="0.85"/>
    <x v="3"/>
    <d v="2019-08-07T00:00:00"/>
    <x v="3"/>
    <s v="Wednesday"/>
    <n v="0"/>
    <s v="Low Cost per Unit"/>
    <n v="0"/>
    <n v="1.3199999999999998"/>
    <n v="0"/>
    <n v="0"/>
    <n v="0"/>
    <s v="Greater Than 8 Weeks Old"/>
  </r>
  <r>
    <s v="03-72-0502-01"/>
    <x v="3"/>
    <x v="4"/>
    <x v="11"/>
    <n v="2"/>
    <n v="50"/>
    <n v="13.5"/>
    <n v="6.75"/>
    <n v="36.5"/>
    <n v="0.73"/>
    <x v="3"/>
    <d v="2019-08-07T00:00:00"/>
    <x v="3"/>
    <s v="Wednesday"/>
    <n v="0"/>
    <s v="Low Cost per Unit"/>
    <n v="0"/>
    <n v="1.5"/>
    <n v="0"/>
    <n v="0"/>
    <n v="0"/>
    <s v="Greater Than 8 Weeks Old"/>
  </r>
  <r>
    <s v="03-74-0003-01-00"/>
    <x v="3"/>
    <x v="4"/>
    <x v="11"/>
    <n v="1"/>
    <n v="99"/>
    <n v="24"/>
    <n v="24"/>
    <n v="75"/>
    <n v="0.76"/>
    <x v="3"/>
    <d v="2019-08-07T00:00:00"/>
    <x v="3"/>
    <s v="Wednesday"/>
    <n v="0"/>
    <s v="High Cost per Unit"/>
    <n v="0"/>
    <n v="0"/>
    <n v="0"/>
    <n v="0"/>
    <n v="0"/>
    <s v="Greater Than 8 Weeks Old"/>
  </r>
  <r>
    <s v="03-81-0001-00-03"/>
    <x v="3"/>
    <x v="7"/>
    <x v="8"/>
    <n v="1"/>
    <n v="13"/>
    <n v="1.85"/>
    <n v="1.85"/>
    <n v="11.15"/>
    <n v="0.86"/>
    <x v="3"/>
    <d v="2019-08-07T00:00:00"/>
    <x v="3"/>
    <s v="Wednesday"/>
    <n v="0"/>
    <s v="Low Cost per Unit"/>
    <n v="0"/>
    <n v="0"/>
    <n v="0"/>
    <n v="0"/>
    <n v="0"/>
    <s v="Greater Than 8 Weeks Old"/>
  </r>
  <r>
    <s v="03-81-0002-00-00"/>
    <x v="3"/>
    <x v="7"/>
    <x v="8"/>
    <n v="1"/>
    <n v="19"/>
    <n v="6"/>
    <n v="6"/>
    <n v="13"/>
    <n v="0.68"/>
    <x v="3"/>
    <d v="2019-08-07T00:00:00"/>
    <x v="3"/>
    <s v="Wednesday"/>
    <n v="0"/>
    <s v="Low Cost per Unit"/>
    <n v="0"/>
    <n v="0"/>
    <n v="0"/>
    <n v="0"/>
    <n v="0"/>
    <s v="Greater Than 8 Weeks Old"/>
  </r>
  <r>
    <s v="03-81-0101-00-00"/>
    <x v="3"/>
    <x v="7"/>
    <x v="8"/>
    <n v="1"/>
    <n v="20"/>
    <n v="4.4000000000000004"/>
    <n v="4.4000000000000004"/>
    <n v="15.6"/>
    <n v="0.78"/>
    <x v="3"/>
    <d v="2019-08-07T00:00:00"/>
    <x v="3"/>
    <s v="Wednesday"/>
    <n v="0"/>
    <s v="Low Cost per Unit"/>
    <n v="0"/>
    <n v="0"/>
    <n v="0"/>
    <n v="0"/>
    <n v="0"/>
    <s v="Greater Than 8 Weeks Old"/>
  </r>
  <r>
    <s v="03-81-1702-00-00"/>
    <x v="3"/>
    <x v="7"/>
    <x v="8"/>
    <n v="3"/>
    <n v="27"/>
    <n v="9"/>
    <n v="3"/>
    <n v="18"/>
    <n v="0.67"/>
    <x v="3"/>
    <d v="2019-08-07T00:00:00"/>
    <x v="3"/>
    <s v="Wednesday"/>
    <n v="0"/>
    <s v="Low Cost per Unit"/>
    <n v="0"/>
    <n v="0.80999999999999994"/>
    <n v="0"/>
    <n v="0"/>
    <n v="0"/>
    <s v="Greater Than 8 Weeks Old"/>
  </r>
  <r>
    <s v="04-13-1101-03-00"/>
    <x v="3"/>
    <x v="5"/>
    <x v="16"/>
    <n v="2"/>
    <n v="72"/>
    <n v="23.6"/>
    <n v="11.8"/>
    <n v="48.4"/>
    <n v="0.67"/>
    <x v="3"/>
    <d v="2019-08-07T00:00:00"/>
    <x v="3"/>
    <s v="Wednesday"/>
    <n v="0"/>
    <s v="Low Cost per Unit"/>
    <n v="0"/>
    <n v="2.16"/>
    <n v="0"/>
    <n v="0"/>
    <n v="0"/>
    <s v="Greater Than 8 Weeks Old"/>
  </r>
  <r>
    <s v="04-82-0001-00-12"/>
    <x v="3"/>
    <x v="7"/>
    <x v="17"/>
    <n v="3"/>
    <n v="207"/>
    <n v="93.75"/>
    <n v="31.25"/>
    <n v="113.25"/>
    <n v="0.55000000000000004"/>
    <x v="3"/>
    <d v="2019-08-07T00:00:00"/>
    <x v="3"/>
    <s v="Wednesday"/>
    <n v="0"/>
    <s v="High Cost per Unit"/>
    <n v="0"/>
    <n v="6.21"/>
    <n v="0"/>
    <n v="0"/>
    <n v="0"/>
    <s v="Greater Than 8 Weeks Old"/>
  </r>
  <r>
    <s v="05-24-0101-01-00"/>
    <x v="3"/>
    <x v="1"/>
    <x v="3"/>
    <n v="1"/>
    <n v="35"/>
    <n v="9.9499999999999993"/>
    <n v="9.9499999999999993"/>
    <n v="25.05"/>
    <n v="0.72"/>
    <x v="3"/>
    <d v="2019-08-07T00:00:00"/>
    <x v="3"/>
    <s v="Wednesday"/>
    <n v="0"/>
    <s v="Low Cost per Unit"/>
    <n v="0"/>
    <n v="0"/>
    <n v="0"/>
    <n v="0"/>
    <n v="0"/>
    <s v="Greater Than 8 Weeks Old"/>
  </r>
  <r>
    <s v="06-81-1701-00-00"/>
    <x v="3"/>
    <x v="7"/>
    <x v="8"/>
    <n v="1"/>
    <n v="11"/>
    <n v="2.8"/>
    <n v="2.8"/>
    <n v="8.1999999999999993"/>
    <n v="0.75"/>
    <x v="3"/>
    <d v="2019-08-07T00:00:00"/>
    <x v="3"/>
    <s v="Wednesday"/>
    <n v="0"/>
    <s v="Low Cost per Unit"/>
    <n v="0"/>
    <n v="0"/>
    <n v="0"/>
    <n v="0"/>
    <n v="0"/>
    <s v="Greater Than 8 Weeks Old"/>
  </r>
  <r>
    <s v="06-81-1702-00-00"/>
    <x v="3"/>
    <x v="7"/>
    <x v="8"/>
    <n v="2"/>
    <n v="64"/>
    <n v="25.6"/>
    <n v="12.8"/>
    <n v="38.4"/>
    <n v="0.6"/>
    <x v="3"/>
    <d v="2019-08-07T00:00:00"/>
    <x v="3"/>
    <s v="Wednesday"/>
    <n v="0"/>
    <s v="Low Cost per Unit"/>
    <n v="0"/>
    <n v="1.92"/>
    <n v="0"/>
    <n v="0"/>
    <n v="0"/>
    <s v="Greater Than 8 Weeks Old"/>
  </r>
  <r>
    <s v="08-28-0201-00-00"/>
    <x v="3"/>
    <x v="1"/>
    <x v="4"/>
    <n v="5"/>
    <n v="225"/>
    <n v="54.75"/>
    <n v="10.95"/>
    <n v="170.25"/>
    <n v="0.76"/>
    <x v="3"/>
    <d v="2019-08-07T00:00:00"/>
    <x v="3"/>
    <s v="Wednesday"/>
    <n v="0"/>
    <s v="Low Cost per Unit"/>
    <n v="0"/>
    <n v="6.75"/>
    <n v="0"/>
    <n v="0"/>
    <n v="0"/>
    <s v="Greater Than 8 Weeks Old"/>
  </r>
  <r>
    <s v="08-31-0201-00-00"/>
    <x v="3"/>
    <x v="4"/>
    <x v="5"/>
    <n v="1"/>
    <n v="23"/>
    <n v="6.75"/>
    <n v="6.75"/>
    <n v="16.25"/>
    <n v="0.71"/>
    <x v="3"/>
    <d v="2019-08-07T00:00:00"/>
    <x v="3"/>
    <s v="Wednesday"/>
    <n v="0"/>
    <s v="Low Cost per Unit"/>
    <n v="0"/>
    <n v="0"/>
    <n v="0"/>
    <n v="0"/>
    <n v="0"/>
    <s v="Greater Than 8 Weeks Old"/>
  </r>
  <r>
    <s v="08-31-0202-00-00"/>
    <x v="3"/>
    <x v="4"/>
    <x v="5"/>
    <n v="3"/>
    <n v="36"/>
    <n v="7.11"/>
    <n v="2.37"/>
    <n v="28.89"/>
    <n v="0.8"/>
    <x v="3"/>
    <d v="2019-08-07T00:00:00"/>
    <x v="3"/>
    <s v="Wednesday"/>
    <n v="0"/>
    <s v="Low Cost per Unit"/>
    <n v="0"/>
    <n v="1.08"/>
    <n v="0"/>
    <n v="0"/>
    <n v="0"/>
    <s v="Greater Than 8 Weeks Old"/>
  </r>
  <r>
    <s v="08-31-0203-00-00"/>
    <x v="3"/>
    <x v="4"/>
    <x v="5"/>
    <n v="5"/>
    <n v="100"/>
    <n v="30"/>
    <n v="6"/>
    <n v="70"/>
    <n v="0.7"/>
    <x v="3"/>
    <d v="2019-08-07T00:00:00"/>
    <x v="3"/>
    <s v="Wednesday"/>
    <n v="0"/>
    <s v="Low Cost per Unit"/>
    <n v="0"/>
    <n v="3"/>
    <n v="0"/>
    <n v="0"/>
    <n v="0"/>
    <s v="Greater Than 8 Weeks Old"/>
  </r>
  <r>
    <s v="08-34-0202-00-00"/>
    <x v="3"/>
    <x v="5"/>
    <x v="6"/>
    <n v="1"/>
    <n v="25"/>
    <n v="7.8"/>
    <n v="7.8"/>
    <n v="17.2"/>
    <n v="0.69"/>
    <x v="3"/>
    <d v="2019-08-07T00:00:00"/>
    <x v="3"/>
    <s v="Wednesday"/>
    <n v="0"/>
    <s v="Low Cost per Unit"/>
    <n v="0"/>
    <n v="0"/>
    <n v="0"/>
    <n v="0"/>
    <n v="0"/>
    <s v="Greater Than 8 Weeks Old"/>
  </r>
  <r>
    <s v="08-34-0203-00-00"/>
    <x v="3"/>
    <x v="5"/>
    <x v="6"/>
    <n v="1"/>
    <n v="26"/>
    <n v="6.16"/>
    <n v="6.16"/>
    <n v="19.84"/>
    <n v="0.76"/>
    <x v="3"/>
    <d v="2019-08-07T00:00:00"/>
    <x v="3"/>
    <s v="Wednesday"/>
    <n v="0"/>
    <s v="Low Cost per Unit"/>
    <n v="0"/>
    <n v="0"/>
    <n v="0"/>
    <n v="0"/>
    <n v="0"/>
    <s v="Greater Than 8 Weeks Old"/>
  </r>
  <r>
    <s v="08-34-0210-00-00"/>
    <x v="3"/>
    <x v="5"/>
    <x v="6"/>
    <n v="1"/>
    <n v="25"/>
    <n v="11.48"/>
    <n v="11.48"/>
    <n v="13.52"/>
    <n v="0.54"/>
    <x v="3"/>
    <d v="2019-08-07T00:00:00"/>
    <x v="3"/>
    <s v="Wednesday"/>
    <n v="0"/>
    <s v="Low Cost per Unit"/>
    <n v="0"/>
    <n v="0"/>
    <n v="0"/>
    <n v="0"/>
    <n v="0"/>
    <s v="Greater Than 8 Weeks Old"/>
  </r>
  <r>
    <s v="10-81-0001-00-00"/>
    <x v="3"/>
    <x v="7"/>
    <x v="8"/>
    <n v="2"/>
    <n v="58"/>
    <n v="25"/>
    <n v="12.5"/>
    <n v="33"/>
    <n v="0.56999999999999995"/>
    <x v="3"/>
    <d v="2019-08-07T00:00:00"/>
    <x v="3"/>
    <s v="Wednesday"/>
    <n v="0"/>
    <s v="Low Cost per Unit"/>
    <n v="0"/>
    <n v="1.74"/>
    <n v="0"/>
    <n v="0"/>
    <n v="0"/>
    <s v="Greater Than 8 Weeks Old"/>
  </r>
  <r>
    <s v="13-31-0101-01"/>
    <x v="3"/>
    <x v="4"/>
    <x v="5"/>
    <n v="2"/>
    <n v="40"/>
    <n v="14.24"/>
    <n v="7.12"/>
    <n v="25.76"/>
    <n v="0.64"/>
    <x v="3"/>
    <d v="2019-08-07T00:00:00"/>
    <x v="3"/>
    <s v="Wednesday"/>
    <n v="0"/>
    <s v="Low Cost per Unit"/>
    <n v="0"/>
    <n v="1.2"/>
    <n v="0"/>
    <n v="0"/>
    <n v="0"/>
    <s v="Greater Than 8 Weeks Old"/>
  </r>
  <r>
    <s v="13-31-0101-03"/>
    <x v="3"/>
    <x v="4"/>
    <x v="5"/>
    <n v="1"/>
    <n v="20"/>
    <n v="7.12"/>
    <n v="7.12"/>
    <n v="12.88"/>
    <n v="0.64"/>
    <x v="3"/>
    <d v="2019-08-07T00:00:00"/>
    <x v="3"/>
    <s v="Wednesday"/>
    <n v="0"/>
    <s v="Low Cost per Unit"/>
    <n v="0"/>
    <n v="0"/>
    <n v="0"/>
    <n v="0"/>
    <n v="0"/>
    <s v="Greater Than 8 Weeks Old"/>
  </r>
  <r>
    <s v="13-31-0101-04"/>
    <x v="3"/>
    <x v="4"/>
    <x v="5"/>
    <n v="3"/>
    <n v="60"/>
    <n v="21.36"/>
    <n v="7.12"/>
    <n v="38.64"/>
    <n v="0.64"/>
    <x v="3"/>
    <d v="2019-08-07T00:00:00"/>
    <x v="3"/>
    <s v="Wednesday"/>
    <n v="0"/>
    <s v="Low Cost per Unit"/>
    <n v="0"/>
    <n v="1.7999999999999998"/>
    <n v="0"/>
    <n v="0"/>
    <n v="0"/>
    <s v="Greater Than 8 Weeks Old"/>
  </r>
  <r>
    <s v="13-81-0101-00-00"/>
    <x v="3"/>
    <x v="7"/>
    <x v="8"/>
    <n v="1"/>
    <n v="19"/>
    <n v="6"/>
    <n v="6"/>
    <n v="13"/>
    <n v="0.68"/>
    <x v="3"/>
    <d v="2019-08-07T00:00:00"/>
    <x v="3"/>
    <s v="Wednesday"/>
    <n v="0"/>
    <s v="Low Cost per Unit"/>
    <n v="0"/>
    <n v="0"/>
    <n v="0"/>
    <n v="0"/>
    <n v="0"/>
    <s v="Greater Than 8 Weeks Old"/>
  </r>
  <r>
    <s v="13-82-0101-01-00"/>
    <x v="3"/>
    <x v="7"/>
    <x v="17"/>
    <n v="7"/>
    <n v="126"/>
    <n v="62.16"/>
    <n v="8.879999999999999"/>
    <n v="63.84"/>
    <n v="0.51"/>
    <x v="3"/>
    <d v="2019-08-07T00:00:00"/>
    <x v="3"/>
    <s v="Wednesday"/>
    <n v="0"/>
    <s v="Low Cost per Unit"/>
    <n v="0"/>
    <n v="3.78"/>
    <n v="0"/>
    <n v="0"/>
    <n v="0"/>
    <s v="Greater Than 8 Weeks Old"/>
  </r>
  <r>
    <s v="17-24-0103-01-00"/>
    <x v="3"/>
    <x v="1"/>
    <x v="3"/>
    <n v="2"/>
    <n v="58"/>
    <n v="25.2"/>
    <n v="12.6"/>
    <n v="32.799999999999997"/>
    <n v="0.56999999999999995"/>
    <x v="3"/>
    <d v="2019-08-07T00:00:00"/>
    <x v="3"/>
    <s v="Wednesday"/>
    <n v="0"/>
    <s v="Low Cost per Unit"/>
    <n v="0"/>
    <n v="1.74"/>
    <n v="0"/>
    <n v="0"/>
    <n v="0"/>
    <s v="Greater Than 8 Weeks Old"/>
  </r>
  <r>
    <s v="17-24-0107-01-00"/>
    <x v="3"/>
    <x v="1"/>
    <x v="3"/>
    <n v="2"/>
    <n v="50"/>
    <n v="7.68"/>
    <n v="3.84"/>
    <n v="42.32"/>
    <n v="0.85"/>
    <x v="3"/>
    <d v="2019-08-07T00:00:00"/>
    <x v="3"/>
    <s v="Wednesday"/>
    <n v="0"/>
    <s v="Low Cost per Unit"/>
    <n v="0"/>
    <n v="1.5"/>
    <n v="0"/>
    <n v="0"/>
    <n v="0"/>
    <s v="Greater Than 8 Weeks Old"/>
  </r>
  <r>
    <s v="17-24-0111-11-00"/>
    <x v="3"/>
    <x v="1"/>
    <x v="3"/>
    <n v="1"/>
    <n v="30"/>
    <n v="7.8"/>
    <n v="7.8"/>
    <n v="22.2"/>
    <n v="0.74"/>
    <x v="3"/>
    <d v="2019-08-07T00:00:00"/>
    <x v="3"/>
    <s v="Wednesday"/>
    <n v="0"/>
    <s v="Low Cost per Unit"/>
    <n v="0"/>
    <n v="0"/>
    <n v="0"/>
    <n v="0"/>
    <n v="0"/>
    <s v="Greater Than 8 Weeks Old"/>
  </r>
  <r>
    <s v="17-24-0113-01-00"/>
    <x v="3"/>
    <x v="1"/>
    <x v="3"/>
    <n v="2"/>
    <n v="80"/>
    <n v="15.38"/>
    <n v="7.69"/>
    <n v="64.62"/>
    <n v="0.81"/>
    <x v="3"/>
    <d v="2019-08-07T00:00:00"/>
    <x v="3"/>
    <s v="Wednesday"/>
    <n v="0"/>
    <s v="Low Cost per Unit"/>
    <n v="0"/>
    <n v="2.4"/>
    <n v="0"/>
    <n v="0"/>
    <n v="0"/>
    <s v="Greater Than 8 Weeks Old"/>
  </r>
  <r>
    <s v="17-26-0002-01-00"/>
    <x v="3"/>
    <x v="1"/>
    <x v="14"/>
    <n v="1"/>
    <n v="32"/>
    <n v="12.57"/>
    <n v="12.57"/>
    <n v="19.43"/>
    <n v="0.61"/>
    <x v="3"/>
    <d v="2019-08-07T00:00:00"/>
    <x v="3"/>
    <s v="Wednesday"/>
    <n v="0"/>
    <s v="Low Cost per Unit"/>
    <n v="0"/>
    <n v="0"/>
    <n v="0"/>
    <n v="0"/>
    <n v="0"/>
    <s v="Greater Than 8 Weeks Old"/>
  </r>
  <r>
    <s v="22-82-1301-00-12"/>
    <x v="3"/>
    <x v="7"/>
    <x v="17"/>
    <n v="2"/>
    <n v="90"/>
    <n v="31.86"/>
    <n v="15.93"/>
    <n v="58.14"/>
    <n v="0.65"/>
    <x v="3"/>
    <d v="2019-08-07T00:00:00"/>
    <x v="3"/>
    <s v="Wednesday"/>
    <n v="0"/>
    <s v="Low Cost per Unit"/>
    <n v="0"/>
    <n v="2.6999999999999997"/>
    <n v="0"/>
    <n v="0"/>
    <n v="0"/>
    <s v="Greater Than 8 Weeks Old"/>
  </r>
  <r>
    <s v="23-33-0201-00-00"/>
    <x v="3"/>
    <x v="5"/>
    <x v="6"/>
    <n v="1"/>
    <n v="16"/>
    <n v="6.75"/>
    <n v="6.75"/>
    <n v="9.25"/>
    <n v="0.57999999999999996"/>
    <x v="3"/>
    <d v="2019-08-07T00:00:00"/>
    <x v="3"/>
    <s v="Wednesday"/>
    <n v="0"/>
    <s v="Low Cost per Unit"/>
    <n v="0"/>
    <n v="0"/>
    <n v="0"/>
    <n v="0"/>
    <n v="0"/>
    <s v="Greater Than 8 Weeks Old"/>
  </r>
  <r>
    <s v="23-82-0101-01-00"/>
    <x v="3"/>
    <x v="7"/>
    <x v="17"/>
    <n v="2"/>
    <n v="84"/>
    <n v="24.76"/>
    <n v="12.38"/>
    <n v="59.24"/>
    <n v="0.71"/>
    <x v="3"/>
    <d v="2019-08-07T00:00:00"/>
    <x v="3"/>
    <s v="Wednesday"/>
    <n v="0"/>
    <s v="Low Cost per Unit"/>
    <n v="0"/>
    <n v="2.52"/>
    <n v="0"/>
    <n v="0"/>
    <n v="0"/>
    <s v="Greater Than 8 Weeks Old"/>
  </r>
  <r>
    <s v="23-82-0102-01-00"/>
    <x v="3"/>
    <x v="7"/>
    <x v="17"/>
    <n v="1"/>
    <n v="21"/>
    <n v="7.43"/>
    <n v="7.43"/>
    <n v="13.57"/>
    <n v="0.65"/>
    <x v="3"/>
    <d v="2019-08-07T00:00:00"/>
    <x v="3"/>
    <s v="Wednesday"/>
    <n v="0"/>
    <s v="Low Cost per Unit"/>
    <n v="0"/>
    <n v="0"/>
    <n v="0"/>
    <n v="0"/>
    <n v="0"/>
    <s v="Greater Than 8 Weeks Old"/>
  </r>
  <r>
    <s v="23-82-1301-01-00"/>
    <x v="3"/>
    <x v="7"/>
    <x v="17"/>
    <n v="1"/>
    <n v="16"/>
    <n v="4.88"/>
    <n v="4.88"/>
    <n v="11.12"/>
    <n v="0.7"/>
    <x v="3"/>
    <d v="2019-08-07T00:00:00"/>
    <x v="3"/>
    <s v="Wednesday"/>
    <n v="0"/>
    <s v="Low Cost per Unit"/>
    <n v="0"/>
    <n v="0"/>
    <n v="0"/>
    <n v="0"/>
    <n v="0"/>
    <s v="Greater Than 8 Weeks Old"/>
  </r>
  <r>
    <s v="33-81-1701-00-00"/>
    <x v="3"/>
    <x v="7"/>
    <x v="8"/>
    <n v="1"/>
    <n v="8"/>
    <n v="3.71"/>
    <n v="3.71"/>
    <n v="4.29"/>
    <n v="0.54"/>
    <x v="3"/>
    <d v="2019-08-07T00:00:00"/>
    <x v="3"/>
    <s v="Wednesday"/>
    <n v="0"/>
    <s v="Low Cost per Unit"/>
    <n v="0"/>
    <n v="0"/>
    <n v="0"/>
    <n v="0"/>
    <n v="0"/>
    <s v="Greater Than 8 Weeks Old"/>
  </r>
  <r>
    <s v="38-31-0001-00-12"/>
    <x v="3"/>
    <x v="3"/>
    <x v="5"/>
    <n v="4"/>
    <n v="180"/>
    <n v="65.28"/>
    <n v="16.32"/>
    <n v="114.72"/>
    <n v="0.64"/>
    <x v="3"/>
    <d v="2019-08-07T00:00:00"/>
    <x v="3"/>
    <s v="Wednesday"/>
    <n v="0"/>
    <s v="Low Cost per Unit"/>
    <n v="0"/>
    <n v="5.3999999999999995"/>
    <n v="0"/>
    <n v="0"/>
    <n v="0"/>
    <s v="Greater Than 8 Weeks Old"/>
  </r>
  <r>
    <s v="38-51-0101-01-00"/>
    <x v="3"/>
    <x v="8"/>
    <x v="10"/>
    <n v="5"/>
    <n v="495"/>
    <n v="187.1"/>
    <n v="37.42"/>
    <n v="307.89999999999998"/>
    <n v="0.62"/>
    <x v="3"/>
    <d v="2019-08-07T00:00:00"/>
    <x v="3"/>
    <s v="Wednesday"/>
    <n v="0"/>
    <s v="High Cost per Unit"/>
    <n v="0"/>
    <n v="14.85"/>
    <n v="0"/>
    <n v="0"/>
    <n v="0"/>
    <s v="Greater Than 8 Weeks Old"/>
  </r>
  <r>
    <s v="40-24-0001-01-00"/>
    <x v="3"/>
    <x v="1"/>
    <x v="3"/>
    <n v="1"/>
    <n v="35"/>
    <n v="8.9700000000000006"/>
    <n v="8.9700000000000006"/>
    <n v="26.03"/>
    <n v="0.74"/>
    <x v="3"/>
    <d v="2019-08-07T00:00:00"/>
    <x v="3"/>
    <s v="Wednesday"/>
    <n v="0"/>
    <s v="Low Cost per Unit"/>
    <n v="0"/>
    <n v="0"/>
    <n v="0"/>
    <n v="0"/>
    <n v="0"/>
    <s v="Greater Than 8 Weeks Old"/>
  </r>
  <r>
    <s v="40-33-0001-00-00"/>
    <x v="3"/>
    <x v="5"/>
    <x v="6"/>
    <n v="6"/>
    <n v="594"/>
    <n v="215.82"/>
    <n v="35.97"/>
    <n v="378.18"/>
    <n v="0.64"/>
    <x v="3"/>
    <d v="2019-08-07T00:00:00"/>
    <x v="3"/>
    <s v="Wednesday"/>
    <n v="0"/>
    <s v="High Cost per Unit"/>
    <n v="0"/>
    <n v="17.82"/>
    <n v="0"/>
    <n v="0"/>
    <n v="0"/>
    <s v="Greater Than 8 Weeks Old"/>
  </r>
  <r>
    <s v="40-54-0001-01-00"/>
    <x v="3"/>
    <x v="8"/>
    <x v="20"/>
    <n v="1"/>
    <n v="79"/>
    <n v="23.97"/>
    <n v="23.97"/>
    <n v="55.03"/>
    <n v="0.7"/>
    <x v="3"/>
    <d v="2019-08-07T00:00:00"/>
    <x v="3"/>
    <s v="Wednesday"/>
    <n v="0"/>
    <s v="High Cost per Unit"/>
    <n v="0"/>
    <n v="0"/>
    <n v="0"/>
    <n v="0"/>
    <n v="0"/>
    <s v="Greater Than 8 Weeks Old"/>
  </r>
  <r>
    <s v="43-85-0001-01-00"/>
    <x v="3"/>
    <x v="9"/>
    <x v="21"/>
    <n v="1"/>
    <n v="189"/>
    <n v="92"/>
    <n v="92"/>
    <n v="97"/>
    <n v="0.51"/>
    <x v="3"/>
    <d v="2019-08-07T00:00:00"/>
    <x v="3"/>
    <s v="Wednesday"/>
    <n v="0"/>
    <s v="High Cost per Unit"/>
    <n v="0"/>
    <n v="0"/>
    <n v="0"/>
    <n v="0"/>
    <n v="0"/>
    <s v="Greater Than 8 Weeks Old"/>
  </r>
  <r>
    <s v="01-21-1001-14-12"/>
    <x v="4"/>
    <x v="0"/>
    <x v="0"/>
    <n v="2"/>
    <n v="110"/>
    <n v="35.299999999999997"/>
    <n v="17.649999999999999"/>
    <n v="74.7"/>
    <n v="0.68"/>
    <x v="4"/>
    <d v="2019-08-08T00:00:00"/>
    <x v="4"/>
    <s v="Thursday"/>
    <n v="0"/>
    <s v="High Cost per Unit"/>
    <n v="11"/>
    <n v="3.3"/>
    <n v="0"/>
    <n v="0"/>
    <n v="0"/>
    <s v="Greater Than 8 Weeks Old"/>
  </r>
  <r>
    <s v="01-21-1001-15-12"/>
    <x v="4"/>
    <x v="0"/>
    <x v="0"/>
    <n v="1"/>
    <n v="55"/>
    <n v="17.649999999999999"/>
    <n v="17.649999999999999"/>
    <n v="37.35"/>
    <n v="0.68"/>
    <x v="4"/>
    <d v="2019-08-08T00:00:00"/>
    <x v="4"/>
    <s v="Thursday"/>
    <n v="0"/>
    <s v="High Cost per Unit"/>
    <n v="5.5"/>
    <n v="0"/>
    <n v="0"/>
    <n v="0"/>
    <n v="0"/>
    <s v="Greater Than 8 Weeks Old"/>
  </r>
  <r>
    <s v="01-21-1002-14-12"/>
    <x v="4"/>
    <x v="0"/>
    <x v="0"/>
    <n v="1"/>
    <n v="55"/>
    <n v="12.65"/>
    <n v="12.65"/>
    <n v="42.35"/>
    <n v="0.77"/>
    <x v="4"/>
    <d v="2019-08-08T00:00:00"/>
    <x v="4"/>
    <s v="Thursday"/>
    <n v="0"/>
    <s v="Low Cost per Unit"/>
    <n v="5.5"/>
    <n v="0"/>
    <n v="0"/>
    <n v="0"/>
    <n v="0"/>
    <s v="Greater Than 8 Weeks Old"/>
  </r>
  <r>
    <s v="01-21-1004-14-12"/>
    <x v="4"/>
    <x v="0"/>
    <x v="0"/>
    <n v="1"/>
    <n v="59"/>
    <n v="20.3"/>
    <n v="20.3"/>
    <n v="38.700000000000003"/>
    <n v="0.66"/>
    <x v="4"/>
    <d v="2019-08-08T00:00:00"/>
    <x v="4"/>
    <s v="Thursday"/>
    <n v="0"/>
    <s v="High Cost per Unit"/>
    <n v="5.9"/>
    <n v="0"/>
    <n v="0"/>
    <n v="0"/>
    <n v="0"/>
    <s v="Greater Than 8 Weeks Old"/>
  </r>
  <r>
    <s v="01-21-1005-14-12"/>
    <x v="4"/>
    <x v="0"/>
    <x v="0"/>
    <n v="1"/>
    <n v="59"/>
    <n v="22.65"/>
    <n v="22.65"/>
    <n v="36.35"/>
    <n v="0.62"/>
    <x v="4"/>
    <d v="2019-08-08T00:00:00"/>
    <x v="4"/>
    <s v="Thursday"/>
    <n v="0"/>
    <s v="High Cost per Unit"/>
    <n v="5.9"/>
    <n v="0"/>
    <n v="0"/>
    <n v="0"/>
    <n v="0"/>
    <s v="Greater Than 8 Weeks Old"/>
  </r>
  <r>
    <s v="01-21-1011-14-12"/>
    <x v="4"/>
    <x v="0"/>
    <x v="0"/>
    <n v="1"/>
    <n v="50"/>
    <n v="13.9"/>
    <n v="13.9"/>
    <n v="36.1"/>
    <n v="0.72"/>
    <x v="4"/>
    <d v="2019-08-08T00:00:00"/>
    <x v="4"/>
    <s v="Thursday"/>
    <n v="0"/>
    <s v="Low Cost per Unit"/>
    <n v="5"/>
    <n v="0"/>
    <n v="0"/>
    <n v="0"/>
    <n v="0"/>
    <s v="Greater Than 8 Weeks Old"/>
  </r>
  <r>
    <s v="01-21-2003-15-12"/>
    <x v="4"/>
    <x v="0"/>
    <x v="0"/>
    <n v="1"/>
    <n v="85"/>
    <n v="24.68"/>
    <n v="24.68"/>
    <n v="60.32"/>
    <n v="0.71"/>
    <x v="4"/>
    <d v="2019-08-08T00:00:00"/>
    <x v="4"/>
    <s v="Thursday"/>
    <n v="0"/>
    <s v="High Cost per Unit"/>
    <n v="8.5"/>
    <n v="0"/>
    <n v="0"/>
    <n v="0"/>
    <n v="0"/>
    <s v="Greater Than 8 Weeks Old"/>
  </r>
  <r>
    <s v="01-21-4003-14-12"/>
    <x v="4"/>
    <x v="0"/>
    <x v="0"/>
    <n v="1"/>
    <n v="59"/>
    <n v="18.75"/>
    <n v="18.75"/>
    <n v="40.25"/>
    <n v="0.68"/>
    <x v="4"/>
    <d v="2019-08-08T00:00:00"/>
    <x v="4"/>
    <s v="Thursday"/>
    <n v="0"/>
    <s v="High Cost per Unit"/>
    <n v="5.9"/>
    <n v="0"/>
    <n v="0"/>
    <n v="0"/>
    <n v="0"/>
    <s v="Greater Than 8 Weeks Old"/>
  </r>
  <r>
    <s v="01-22-0103-01-00"/>
    <x v="4"/>
    <x v="1"/>
    <x v="1"/>
    <n v="1"/>
    <n v="99"/>
    <n v="27.5"/>
    <n v="27.5"/>
    <n v="71.5"/>
    <n v="0.72"/>
    <x v="4"/>
    <d v="2019-08-08T00:00:00"/>
    <x v="4"/>
    <s v="Thursday"/>
    <n v="0"/>
    <s v="High Cost per Unit"/>
    <n v="0"/>
    <n v="0"/>
    <n v="0"/>
    <n v="0"/>
    <n v="0"/>
    <s v="Greater Than 8 Weeks Old"/>
  </r>
  <r>
    <s v="01-24-0203-00-12"/>
    <x v="4"/>
    <x v="1"/>
    <x v="3"/>
    <n v="1"/>
    <n v="45"/>
    <n v="12.15"/>
    <n v="12.15"/>
    <n v="32.85"/>
    <n v="0.73"/>
    <x v="4"/>
    <d v="2019-08-08T00:00:00"/>
    <x v="4"/>
    <s v="Thursday"/>
    <n v="0"/>
    <s v="Low Cost per Unit"/>
    <n v="0"/>
    <n v="0"/>
    <n v="0"/>
    <n v="0"/>
    <n v="0"/>
    <s v="Greater Than 8 Weeks Old"/>
  </r>
  <r>
    <s v="01-28-1301-03-12"/>
    <x v="4"/>
    <x v="1"/>
    <x v="4"/>
    <n v="5"/>
    <n v="105"/>
    <n v="35.85"/>
    <n v="7.17"/>
    <n v="69.150000000000006"/>
    <n v="0.66"/>
    <x v="4"/>
    <d v="2019-08-08T00:00:00"/>
    <x v="4"/>
    <s v="Thursday"/>
    <n v="0"/>
    <s v="Low Cost per Unit"/>
    <n v="0"/>
    <n v="3.15"/>
    <n v="0"/>
    <n v="0"/>
    <n v="0"/>
    <s v="Greater Than 8 Weeks Old"/>
  </r>
  <r>
    <s v="01-29-0002-00-00"/>
    <x v="4"/>
    <x v="1"/>
    <x v="18"/>
    <n v="1"/>
    <n v="5"/>
    <n v="0.25"/>
    <n v="0.25"/>
    <n v="4.75"/>
    <n v="0.95"/>
    <x v="4"/>
    <d v="2019-08-08T00:00:00"/>
    <x v="4"/>
    <s v="Thursday"/>
    <n v="0"/>
    <s v="Low Cost per Unit"/>
    <n v="0"/>
    <n v="0"/>
    <n v="0.75"/>
    <n v="0"/>
    <n v="0"/>
    <s v="Greater Than 8 Weeks Old"/>
  </r>
  <r>
    <s v="01-31-0101-01-00"/>
    <x v="4"/>
    <x v="3"/>
    <x v="5"/>
    <n v="1"/>
    <n v="29"/>
    <n v="7.94"/>
    <n v="7.94"/>
    <n v="21.06"/>
    <n v="0.73"/>
    <x v="4"/>
    <d v="2019-08-08T00:00:00"/>
    <x v="4"/>
    <s v="Thursday"/>
    <n v="0"/>
    <s v="Low Cost per Unit"/>
    <n v="0"/>
    <n v="0"/>
    <n v="0"/>
    <n v="0"/>
    <n v="0"/>
    <s v="Greater Than 8 Weeks Old"/>
  </r>
  <r>
    <s v="01-31-0104-01-00"/>
    <x v="4"/>
    <x v="3"/>
    <x v="5"/>
    <n v="1"/>
    <n v="29"/>
    <n v="6.2"/>
    <n v="6.2"/>
    <n v="22.8"/>
    <n v="0.79"/>
    <x v="4"/>
    <d v="2019-08-08T00:00:00"/>
    <x v="4"/>
    <s v="Thursday"/>
    <n v="0"/>
    <s v="Low Cost per Unit"/>
    <n v="0"/>
    <n v="0"/>
    <n v="0"/>
    <n v="0"/>
    <n v="0"/>
    <s v="Greater Than 8 Weeks Old"/>
  </r>
  <r>
    <s v="01-31-0105-01-00"/>
    <x v="4"/>
    <x v="3"/>
    <x v="5"/>
    <n v="1"/>
    <n v="25"/>
    <n v="6.6"/>
    <n v="6.6"/>
    <n v="18.399999999999999"/>
    <n v="0.74"/>
    <x v="4"/>
    <d v="2019-08-08T00:00:00"/>
    <x v="4"/>
    <s v="Thursday"/>
    <n v="0"/>
    <s v="Low Cost per Unit"/>
    <n v="0"/>
    <n v="0"/>
    <n v="0"/>
    <n v="0"/>
    <n v="0"/>
    <s v="Greater Than 8 Weeks Old"/>
  </r>
  <r>
    <s v="01-31-0106-01-00"/>
    <x v="4"/>
    <x v="3"/>
    <x v="5"/>
    <n v="2"/>
    <n v="50"/>
    <n v="13.14"/>
    <n v="6.57"/>
    <n v="36.86"/>
    <n v="0.74"/>
    <x v="4"/>
    <d v="2019-08-08T00:00:00"/>
    <x v="4"/>
    <s v="Thursday"/>
    <n v="0"/>
    <s v="Low Cost per Unit"/>
    <n v="0"/>
    <n v="1.5"/>
    <n v="0"/>
    <n v="0"/>
    <n v="0"/>
    <s v="Greater Than 8 Weeks Old"/>
  </r>
  <r>
    <s v="01-31-0107-01-12"/>
    <x v="4"/>
    <x v="5"/>
    <x v="6"/>
    <n v="2"/>
    <n v="138"/>
    <n v="40.119999999999997"/>
    <n v="20.059999999999999"/>
    <n v="97.88"/>
    <n v="0.71"/>
    <x v="4"/>
    <d v="2019-08-08T00:00:00"/>
    <x v="4"/>
    <s v="Thursday"/>
    <n v="0"/>
    <s v="High Cost per Unit"/>
    <n v="0"/>
    <n v="4.1399999999999997"/>
    <n v="0"/>
    <n v="0"/>
    <n v="0"/>
    <s v="Greater Than 8 Weeks Old"/>
  </r>
  <r>
    <s v="01-31-0108-01-00"/>
    <x v="4"/>
    <x v="3"/>
    <x v="5"/>
    <n v="2"/>
    <n v="44"/>
    <n v="10.5"/>
    <n v="5.25"/>
    <n v="33.5"/>
    <n v="0.76"/>
    <x v="4"/>
    <d v="2019-08-08T00:00:00"/>
    <x v="4"/>
    <s v="Thursday"/>
    <n v="0"/>
    <s v="Low Cost per Unit"/>
    <n v="0"/>
    <n v="1.3199999999999998"/>
    <n v="0"/>
    <n v="0"/>
    <n v="0"/>
    <s v="Greater Than 8 Weeks Old"/>
  </r>
  <r>
    <s v="01-31-0109-01-00"/>
    <x v="4"/>
    <x v="3"/>
    <x v="5"/>
    <n v="7"/>
    <n v="154"/>
    <n v="44.45"/>
    <n v="6.3500000000000005"/>
    <n v="109.55"/>
    <n v="0.71"/>
    <x v="4"/>
    <d v="2019-08-08T00:00:00"/>
    <x v="4"/>
    <s v="Thursday"/>
    <n v="0"/>
    <s v="Low Cost per Unit"/>
    <n v="0"/>
    <n v="4.62"/>
    <n v="0"/>
    <n v="0"/>
    <n v="0"/>
    <s v="Greater Than 8 Weeks Old"/>
  </r>
  <r>
    <s v="01-40-0401-00-00"/>
    <x v="4"/>
    <x v="6"/>
    <x v="7"/>
    <n v="2"/>
    <n v="50"/>
    <n v="10.8"/>
    <n v="5.4"/>
    <n v="39.200000000000003"/>
    <n v="0.78"/>
    <x v="4"/>
    <d v="2019-08-08T00:00:00"/>
    <x v="4"/>
    <s v="Thursday"/>
    <n v="0"/>
    <s v="Low Cost per Unit"/>
    <n v="0"/>
    <n v="1.5"/>
    <n v="0"/>
    <n v="0"/>
    <n v="0"/>
    <s v="Greater Than 8 Weeks Old"/>
  </r>
  <r>
    <s v="01-81-1601-00-00"/>
    <x v="4"/>
    <x v="7"/>
    <x v="8"/>
    <n v="1"/>
    <n v="17"/>
    <n v="3.2"/>
    <n v="3.2"/>
    <n v="13.8"/>
    <n v="0.81"/>
    <x v="4"/>
    <d v="2019-08-08T00:00:00"/>
    <x v="4"/>
    <s v="Thursday"/>
    <n v="0"/>
    <s v="Low Cost per Unit"/>
    <n v="0"/>
    <n v="0"/>
    <n v="0"/>
    <n v="0"/>
    <n v="0"/>
    <s v="Greater Than 8 Weeks Old"/>
  </r>
  <r>
    <s v="01-83-1601-00-00"/>
    <x v="4"/>
    <x v="7"/>
    <x v="9"/>
    <n v="3"/>
    <n v="57"/>
    <n v="12.9"/>
    <n v="4.3"/>
    <n v="44.1"/>
    <n v="0.77"/>
    <x v="4"/>
    <d v="2019-08-08T00:00:00"/>
    <x v="4"/>
    <s v="Thursday"/>
    <n v="0"/>
    <s v="Low Cost per Unit"/>
    <n v="0"/>
    <n v="1.71"/>
    <n v="0"/>
    <n v="0"/>
    <n v="0"/>
    <s v="Greater Than 8 Weeks Old"/>
  </r>
  <r>
    <s v="01-83-1602-00-00"/>
    <x v="4"/>
    <x v="7"/>
    <x v="9"/>
    <n v="3"/>
    <n v="39"/>
    <n v="11.94"/>
    <n v="3.98"/>
    <n v="27.06"/>
    <n v="0.69"/>
    <x v="4"/>
    <d v="2019-08-08T00:00:00"/>
    <x v="4"/>
    <s v="Thursday"/>
    <n v="0"/>
    <s v="Low Cost per Unit"/>
    <n v="0"/>
    <n v="1.17"/>
    <n v="0"/>
    <n v="0"/>
    <n v="0"/>
    <s v="Greater Than 8 Weeks Old"/>
  </r>
  <r>
    <s v="01-83-1603-00-00"/>
    <x v="4"/>
    <x v="7"/>
    <x v="9"/>
    <n v="1"/>
    <n v="14"/>
    <n v="2.75"/>
    <n v="2.75"/>
    <n v="11.25"/>
    <n v="0.8"/>
    <x v="4"/>
    <d v="2019-08-08T00:00:00"/>
    <x v="4"/>
    <s v="Thursday"/>
    <n v="0"/>
    <s v="Low Cost per Unit"/>
    <n v="0"/>
    <n v="0"/>
    <n v="0"/>
    <n v="0"/>
    <n v="0"/>
    <s v="Greater Than 8 Weeks Old"/>
  </r>
  <r>
    <s v="02-31-0101-01-00"/>
    <x v="4"/>
    <x v="3"/>
    <x v="5"/>
    <n v="9"/>
    <n v="55"/>
    <n v="15.75"/>
    <n v="1.75"/>
    <n v="39.25"/>
    <n v="0.71"/>
    <x v="4"/>
    <d v="2019-08-08T00:00:00"/>
    <x v="4"/>
    <s v="Thursday"/>
    <n v="0"/>
    <s v="Low Cost per Unit"/>
    <n v="0"/>
    <n v="1.65"/>
    <n v="0"/>
    <n v="0"/>
    <n v="0"/>
    <s v="Greater Than 8 Weeks Old"/>
  </r>
  <r>
    <s v="02-32-0101-01-00"/>
    <x v="4"/>
    <x v="5"/>
    <x v="6"/>
    <n v="1"/>
    <n v="22"/>
    <n v="2.0499999999999998"/>
    <n v="2.0499999999999998"/>
    <n v="19.95"/>
    <n v="0.91"/>
    <x v="4"/>
    <d v="2019-08-08T00:00:00"/>
    <x v="4"/>
    <s v="Thursday"/>
    <n v="0"/>
    <s v="Low Cost per Unit"/>
    <n v="0"/>
    <n v="0"/>
    <n v="0"/>
    <n v="0"/>
    <n v="0"/>
    <s v="Greater Than 8 Weeks Old"/>
  </r>
  <r>
    <s v="02-40-0001"/>
    <x v="4"/>
    <x v="6"/>
    <x v="7"/>
    <n v="2"/>
    <n v="38"/>
    <n v="9"/>
    <n v="4.5"/>
    <n v="29"/>
    <n v="0.76"/>
    <x v="4"/>
    <d v="2019-08-08T00:00:00"/>
    <x v="4"/>
    <s v="Thursday"/>
    <n v="0"/>
    <s v="Low Cost per Unit"/>
    <n v="0"/>
    <n v="1.1399999999999999"/>
    <n v="0"/>
    <n v="0"/>
    <n v="0"/>
    <s v="Greater Than 8 Weeks Old"/>
  </r>
  <r>
    <s v="02-40-0401-00-00"/>
    <x v="4"/>
    <x v="6"/>
    <x v="7"/>
    <n v="1"/>
    <n v="20"/>
    <n v="2.95"/>
    <n v="2.95"/>
    <n v="17.05"/>
    <n v="0.85"/>
    <x v="4"/>
    <d v="2019-08-08T00:00:00"/>
    <x v="4"/>
    <s v="Thursday"/>
    <n v="0"/>
    <s v="Low Cost per Unit"/>
    <n v="0"/>
    <n v="0"/>
    <n v="0"/>
    <n v="0"/>
    <n v="0"/>
    <s v="Greater Than 8 Weeks Old"/>
  </r>
  <r>
    <s v="02-40-1301-00-00"/>
    <x v="4"/>
    <x v="6"/>
    <x v="7"/>
    <n v="3"/>
    <n v="60"/>
    <n v="11.25"/>
    <n v="3.75"/>
    <n v="48.75"/>
    <n v="0.81"/>
    <x v="4"/>
    <d v="2019-08-08T00:00:00"/>
    <x v="4"/>
    <s v="Thursday"/>
    <n v="0"/>
    <s v="Low Cost per Unit"/>
    <n v="0"/>
    <n v="1.7999999999999998"/>
    <n v="0"/>
    <n v="0"/>
    <n v="0"/>
    <s v="Greater Than 8 Weeks Old"/>
  </r>
  <r>
    <s v="02-52-1301-01-12"/>
    <x v="4"/>
    <x v="8"/>
    <x v="20"/>
    <n v="2"/>
    <n v="218"/>
    <n v="43.02"/>
    <n v="21.51"/>
    <n v="174.98"/>
    <n v="0.8"/>
    <x v="4"/>
    <d v="2019-08-08T00:00:00"/>
    <x v="4"/>
    <s v="Thursday"/>
    <n v="0"/>
    <s v="High Cost per Unit"/>
    <n v="0"/>
    <n v="6.54"/>
    <n v="0"/>
    <n v="0"/>
    <n v="0"/>
    <s v="Greater Than 8 Weeks Old"/>
  </r>
  <r>
    <s v="02-62-0401-01-12"/>
    <x v="4"/>
    <x v="1"/>
    <x v="19"/>
    <n v="3"/>
    <n v="327"/>
    <n v="113.52"/>
    <n v="37.839999999999996"/>
    <n v="213.48"/>
    <n v="0.65"/>
    <x v="4"/>
    <d v="2019-08-08T00:00:00"/>
    <x v="4"/>
    <s v="Thursday"/>
    <n v="0"/>
    <s v="High Cost per Unit"/>
    <n v="0"/>
    <n v="9.81"/>
    <n v="0"/>
    <n v="0"/>
    <n v="0"/>
    <s v="Greater Than 8 Weeks Old"/>
  </r>
  <r>
    <s v="02-63-0403-01-00"/>
    <x v="4"/>
    <x v="1"/>
    <x v="19"/>
    <n v="1"/>
    <n v="495"/>
    <n v="172"/>
    <n v="172"/>
    <n v="323"/>
    <n v="0.65"/>
    <x v="4"/>
    <d v="2019-08-08T00:00:00"/>
    <x v="4"/>
    <s v="Thursday"/>
    <n v="0"/>
    <s v="High Cost per Unit"/>
    <n v="0"/>
    <n v="0"/>
    <n v="0"/>
    <n v="0"/>
    <n v="0"/>
    <s v="Greater Than 8 Weeks Old"/>
  </r>
  <r>
    <s v="02-63-0403-01-12"/>
    <x v="4"/>
    <x v="1"/>
    <x v="19"/>
    <n v="3"/>
    <n v="2085"/>
    <n v="772.5"/>
    <n v="257.5"/>
    <n v="1312.5"/>
    <n v="0.63"/>
    <x v="4"/>
    <d v="2019-08-08T00:00:00"/>
    <x v="4"/>
    <s v="Thursday"/>
    <n v="0"/>
    <s v="High Cost per Unit"/>
    <n v="0"/>
    <n v="62.55"/>
    <n v="0"/>
    <n v="0"/>
    <n v="0"/>
    <s v="Greater Than 8 Weeks Old"/>
  </r>
  <r>
    <s v="02-63-1403-01-00"/>
    <x v="4"/>
    <x v="1"/>
    <x v="19"/>
    <n v="1"/>
    <n v="99"/>
    <n v="32.4"/>
    <n v="32.4"/>
    <n v="66.599999999999994"/>
    <n v="0.67"/>
    <x v="4"/>
    <d v="2019-08-08T00:00:00"/>
    <x v="4"/>
    <s v="Thursday"/>
    <n v="0"/>
    <s v="High Cost per Unit"/>
    <n v="0"/>
    <n v="0"/>
    <n v="0"/>
    <n v="0"/>
    <n v="0"/>
    <s v="Greater Than 8 Weeks Old"/>
  </r>
  <r>
    <s v="02-71-1401-01-00"/>
    <x v="4"/>
    <x v="4"/>
    <x v="11"/>
    <n v="1"/>
    <n v="65"/>
    <n v="12"/>
    <n v="12"/>
    <n v="53"/>
    <n v="0.82"/>
    <x v="4"/>
    <d v="2019-08-08T00:00:00"/>
    <x v="4"/>
    <s v="Thursday"/>
    <n v="0"/>
    <s v="Low Cost per Unit"/>
    <n v="0"/>
    <n v="0"/>
    <n v="0"/>
    <n v="0"/>
    <n v="0"/>
    <s v="Greater Than 8 Weeks Old"/>
  </r>
  <r>
    <s v="02-71-1402-01-12"/>
    <x v="4"/>
    <x v="4"/>
    <x v="11"/>
    <n v="1"/>
    <n v="75"/>
    <n v="18.95"/>
    <n v="18.95"/>
    <n v="56.05"/>
    <n v="0.75"/>
    <x v="4"/>
    <d v="2019-08-08T00:00:00"/>
    <x v="4"/>
    <s v="Thursday"/>
    <n v="0"/>
    <s v="High Cost per Unit"/>
    <n v="0"/>
    <n v="0"/>
    <n v="0"/>
    <n v="0"/>
    <n v="0"/>
    <s v="Greater Than 8 Weeks Old"/>
  </r>
  <r>
    <s v="02-72-0101-01-00"/>
    <x v="4"/>
    <x v="4"/>
    <x v="11"/>
    <n v="1"/>
    <n v="29"/>
    <n v="5.6"/>
    <n v="5.6"/>
    <n v="23.4"/>
    <n v="0.81"/>
    <x v="4"/>
    <d v="2019-08-08T00:00:00"/>
    <x v="4"/>
    <s v="Thursday"/>
    <n v="0"/>
    <s v="Low Cost per Unit"/>
    <n v="0"/>
    <n v="0"/>
    <n v="0"/>
    <n v="0"/>
    <n v="0"/>
    <s v="Greater Than 8 Weeks Old"/>
  </r>
  <r>
    <s v="02-73-0001-01-00"/>
    <x v="4"/>
    <x v="4"/>
    <x v="12"/>
    <n v="4"/>
    <n v="156"/>
    <n v="43.4"/>
    <n v="10.85"/>
    <n v="112.6"/>
    <n v="0.72"/>
    <x v="4"/>
    <d v="2019-08-08T00:00:00"/>
    <x v="4"/>
    <s v="Thursday"/>
    <n v="0"/>
    <s v="Low Cost per Unit"/>
    <n v="0"/>
    <n v="4.68"/>
    <n v="0"/>
    <n v="0"/>
    <n v="0"/>
    <s v="Greater Than 8 Weeks Old"/>
  </r>
  <r>
    <s v="02-73-0002-01-00"/>
    <x v="4"/>
    <x v="4"/>
    <x v="12"/>
    <n v="1"/>
    <n v="45"/>
    <n v="11"/>
    <n v="11"/>
    <n v="34"/>
    <n v="0.76"/>
    <x v="4"/>
    <d v="2019-08-08T00:00:00"/>
    <x v="4"/>
    <s v="Thursday"/>
    <n v="0"/>
    <s v="Low Cost per Unit"/>
    <n v="0"/>
    <n v="0"/>
    <n v="0"/>
    <n v="0"/>
    <n v="0"/>
    <s v="Greater Than 8 Weeks Old"/>
  </r>
  <r>
    <s v="02-73-1402-01-12"/>
    <x v="4"/>
    <x v="4"/>
    <x v="12"/>
    <n v="3"/>
    <n v="180"/>
    <n v="50.4"/>
    <n v="16.8"/>
    <n v="129.6"/>
    <n v="0.72"/>
    <x v="4"/>
    <d v="2019-08-08T00:00:00"/>
    <x v="4"/>
    <s v="Thursday"/>
    <n v="0"/>
    <s v="Low Cost per Unit"/>
    <n v="0"/>
    <n v="5.3999999999999995"/>
    <n v="0"/>
    <n v="0"/>
    <n v="0"/>
    <s v="Greater Than 8 Weeks Old"/>
  </r>
  <r>
    <s v="02-74-0405-01"/>
    <x v="4"/>
    <x v="4"/>
    <x v="11"/>
    <n v="2"/>
    <n v="38"/>
    <n v="8.6999999999999993"/>
    <n v="4.3499999999999996"/>
    <n v="29.3"/>
    <n v="0.77"/>
    <x v="4"/>
    <d v="2019-08-08T00:00:00"/>
    <x v="4"/>
    <s v="Thursday"/>
    <n v="0"/>
    <s v="Low Cost per Unit"/>
    <n v="0"/>
    <n v="1.1399999999999999"/>
    <n v="0"/>
    <n v="0"/>
    <n v="0"/>
    <s v="Greater Than 8 Weeks Old"/>
  </r>
  <r>
    <s v="02-74-1402-01-00"/>
    <x v="4"/>
    <x v="4"/>
    <x v="11"/>
    <n v="1"/>
    <n v="50"/>
    <n v="12"/>
    <n v="12"/>
    <n v="38"/>
    <n v="0.76"/>
    <x v="4"/>
    <d v="2019-08-08T00:00:00"/>
    <x v="4"/>
    <s v="Thursday"/>
    <n v="0"/>
    <s v="Low Cost per Unit"/>
    <n v="0"/>
    <n v="0"/>
    <n v="0"/>
    <n v="0"/>
    <n v="0"/>
    <s v="Greater Than 8 Weeks Old"/>
  </r>
  <r>
    <s v="02-81-0001-00-00"/>
    <x v="4"/>
    <x v="7"/>
    <x v="8"/>
    <n v="2"/>
    <n v="36"/>
    <n v="11"/>
    <n v="5.5"/>
    <n v="25"/>
    <n v="0.69"/>
    <x v="4"/>
    <d v="2019-08-08T00:00:00"/>
    <x v="4"/>
    <s v="Thursday"/>
    <n v="0"/>
    <s v="Low Cost per Unit"/>
    <n v="0"/>
    <n v="1.08"/>
    <n v="0"/>
    <n v="0"/>
    <n v="0"/>
    <s v="Greater Than 8 Weeks Old"/>
  </r>
  <r>
    <s v="02-85-0301-01-00"/>
    <x v="4"/>
    <x v="7"/>
    <x v="21"/>
    <n v="1"/>
    <n v="27"/>
    <n v="5.35"/>
    <n v="5.35"/>
    <n v="21.65"/>
    <n v="0.8"/>
    <x v="4"/>
    <d v="2019-08-08T00:00:00"/>
    <x v="4"/>
    <s v="Thursday"/>
    <n v="0"/>
    <s v="Low Cost per Unit"/>
    <n v="0"/>
    <n v="0"/>
    <n v="0"/>
    <n v="0"/>
    <n v="0"/>
    <s v="Greater Than 8 Weeks Old"/>
  </r>
  <r>
    <s v="03-22-0002-01-12"/>
    <x v="4"/>
    <x v="1"/>
    <x v="3"/>
    <n v="1"/>
    <n v="99"/>
    <n v="30.64"/>
    <n v="30.64"/>
    <n v="68.36"/>
    <n v="0.69"/>
    <x v="4"/>
    <d v="2019-08-08T00:00:00"/>
    <x v="4"/>
    <s v="Thursday"/>
    <n v="0"/>
    <s v="High Cost per Unit"/>
    <n v="0"/>
    <n v="0"/>
    <n v="0"/>
    <n v="0"/>
    <n v="0"/>
    <s v="Greater Than 8 Weeks Old"/>
  </r>
  <r>
    <s v="03-22-0003-01-03"/>
    <x v="4"/>
    <x v="1"/>
    <x v="13"/>
    <n v="15"/>
    <n v="1666"/>
    <n v="562.5"/>
    <n v="37.5"/>
    <n v="1103.5"/>
    <n v="0.66"/>
    <x v="4"/>
    <d v="2019-08-08T00:00:00"/>
    <x v="4"/>
    <s v="Thursday"/>
    <n v="0"/>
    <s v="High Cost per Unit"/>
    <n v="0"/>
    <n v="49.98"/>
    <n v="0"/>
    <n v="0"/>
    <n v="0"/>
    <s v="Greater Than 8 Weeks Old"/>
  </r>
  <r>
    <s v="03-22-0004"/>
    <x v="4"/>
    <x v="2"/>
    <x v="2"/>
    <n v="2"/>
    <n v="170"/>
    <n v="44"/>
    <n v="22"/>
    <n v="126"/>
    <n v="0.74"/>
    <x v="4"/>
    <d v="2019-08-08T00:00:00"/>
    <x v="4"/>
    <s v="Thursday"/>
    <n v="0"/>
    <s v="High Cost per Unit"/>
    <n v="0"/>
    <n v="5.0999999999999996"/>
    <n v="0"/>
    <n v="0"/>
    <n v="0"/>
    <s v="Greater Than 8 Weeks Old"/>
  </r>
  <r>
    <s v="03-22-0101-01-00"/>
    <x v="4"/>
    <x v="1"/>
    <x v="13"/>
    <n v="2"/>
    <n v="99"/>
    <n v="60"/>
    <n v="30"/>
    <n v="39"/>
    <n v="0.39"/>
    <x v="4"/>
    <d v="2019-08-08T00:00:00"/>
    <x v="4"/>
    <s v="Thursday"/>
    <n v="0"/>
    <s v="High Cost per Unit"/>
    <n v="0"/>
    <n v="2.9699999999999998"/>
    <n v="0"/>
    <n v="0"/>
    <n v="0"/>
    <s v="Greater Than 8 Weeks Old"/>
  </r>
  <r>
    <s v="03-22-0103-01-12"/>
    <x v="4"/>
    <x v="1"/>
    <x v="13"/>
    <n v="1"/>
    <n v="85"/>
    <n v="24.16"/>
    <n v="24.16"/>
    <n v="60.84"/>
    <n v="0.72"/>
    <x v="4"/>
    <d v="2019-08-08T00:00:00"/>
    <x v="4"/>
    <s v="Thursday"/>
    <n v="0"/>
    <s v="High Cost per Unit"/>
    <n v="0"/>
    <n v="0"/>
    <n v="0"/>
    <n v="0"/>
    <n v="0"/>
    <s v="Greater Than 8 Weeks Old"/>
  </r>
  <r>
    <s v="03-22-0110-01-00"/>
    <x v="4"/>
    <x v="1"/>
    <x v="13"/>
    <n v="8"/>
    <n v="1000"/>
    <n v="384"/>
    <n v="48"/>
    <n v="616"/>
    <n v="0.62"/>
    <x v="4"/>
    <d v="2019-08-08T00:00:00"/>
    <x v="4"/>
    <s v="Thursday"/>
    <n v="0"/>
    <s v="High Cost per Unit"/>
    <n v="0"/>
    <n v="30"/>
    <n v="0"/>
    <n v="0"/>
    <n v="0"/>
    <s v="Greater Than 8 Weeks Old"/>
  </r>
  <r>
    <s v="03-26-0001-01-00"/>
    <x v="4"/>
    <x v="1"/>
    <x v="14"/>
    <n v="1"/>
    <n v="59"/>
    <n v="20.99"/>
    <n v="20.99"/>
    <n v="38.01"/>
    <n v="0.64"/>
    <x v="4"/>
    <d v="2019-08-08T00:00:00"/>
    <x v="4"/>
    <s v="Thursday"/>
    <n v="0"/>
    <s v="High Cost per Unit"/>
    <n v="0"/>
    <n v="0"/>
    <n v="0"/>
    <n v="0"/>
    <n v="0"/>
    <s v="Greater Than 8 Weeks Old"/>
  </r>
  <r>
    <s v="03-31-0102-01-00"/>
    <x v="4"/>
    <x v="4"/>
    <x v="5"/>
    <n v="1"/>
    <n v="20"/>
    <n v="4"/>
    <n v="4"/>
    <n v="16"/>
    <n v="0.8"/>
    <x v="4"/>
    <d v="2019-08-08T00:00:00"/>
    <x v="4"/>
    <s v="Thursday"/>
    <n v="0"/>
    <s v="Low Cost per Unit"/>
    <n v="0"/>
    <n v="0"/>
    <n v="0"/>
    <n v="0"/>
    <n v="0"/>
    <s v="Greater Than 8 Weeks Old"/>
  </r>
  <r>
    <s v="03-32-0402-00-00"/>
    <x v="4"/>
    <x v="5"/>
    <x v="6"/>
    <n v="3"/>
    <n v="177"/>
    <n v="39.72"/>
    <n v="13.24"/>
    <n v="137.28"/>
    <n v="0.78"/>
    <x v="4"/>
    <d v="2019-08-08T00:00:00"/>
    <x v="4"/>
    <s v="Thursday"/>
    <n v="0"/>
    <s v="Low Cost per Unit"/>
    <n v="0"/>
    <n v="5.31"/>
    <n v="0"/>
    <n v="0"/>
    <n v="0"/>
    <s v="Greater Than 8 Weeks Old"/>
  </r>
  <r>
    <s v="03-33-1303-00-00"/>
    <x v="4"/>
    <x v="5"/>
    <x v="6"/>
    <n v="1"/>
    <n v="129"/>
    <n v="40.17"/>
    <n v="40.17"/>
    <n v="88.83"/>
    <n v="0.69"/>
    <x v="4"/>
    <d v="2019-08-08T00:00:00"/>
    <x v="4"/>
    <s v="Thursday"/>
    <n v="0"/>
    <s v="High Cost per Unit"/>
    <n v="0"/>
    <n v="0"/>
    <n v="0"/>
    <n v="0"/>
    <n v="0"/>
    <s v="Greater Than 8 Weeks Old"/>
  </r>
  <r>
    <s v="03-35-0101-01-00"/>
    <x v="4"/>
    <x v="1"/>
    <x v="14"/>
    <n v="1"/>
    <n v="69"/>
    <n v="15"/>
    <n v="15"/>
    <n v="54"/>
    <n v="0.78"/>
    <x v="4"/>
    <d v="2019-08-08T00:00:00"/>
    <x v="4"/>
    <s v="Thursday"/>
    <n v="0"/>
    <s v="Low Cost per Unit"/>
    <n v="0"/>
    <n v="0"/>
    <n v="0"/>
    <n v="0"/>
    <n v="0"/>
    <s v="Greater Than 8 Weeks Old"/>
  </r>
  <r>
    <s v="03-40-1301-00-00"/>
    <x v="4"/>
    <x v="6"/>
    <x v="7"/>
    <n v="1"/>
    <n v="25"/>
    <n v="7.35"/>
    <n v="7.35"/>
    <n v="17.649999999999999"/>
    <n v="0.71"/>
    <x v="4"/>
    <d v="2019-08-08T00:00:00"/>
    <x v="4"/>
    <s v="Thursday"/>
    <n v="0"/>
    <s v="Low Cost per Unit"/>
    <n v="0"/>
    <n v="0"/>
    <n v="0"/>
    <n v="0"/>
    <n v="0"/>
    <s v="Greater Than 8 Weeks Old"/>
  </r>
  <r>
    <s v="03-51-0001-01-00"/>
    <x v="4"/>
    <x v="1"/>
    <x v="13"/>
    <n v="2"/>
    <n v="138"/>
    <n v="36"/>
    <n v="18"/>
    <n v="102"/>
    <n v="0.74"/>
    <x v="4"/>
    <d v="2019-08-08T00:00:00"/>
    <x v="4"/>
    <s v="Thursday"/>
    <n v="0"/>
    <s v="High Cost per Unit"/>
    <n v="0"/>
    <n v="4.1399999999999997"/>
    <n v="0"/>
    <n v="0"/>
    <n v="0"/>
    <s v="Greater Than 8 Weeks Old"/>
  </r>
  <r>
    <s v="03-52-1301-01-00"/>
    <x v="4"/>
    <x v="8"/>
    <x v="20"/>
    <n v="1"/>
    <n v="140"/>
    <n v="43.26"/>
    <n v="43.26"/>
    <n v="96.74"/>
    <n v="0.69"/>
    <x v="4"/>
    <d v="2019-08-08T00:00:00"/>
    <x v="4"/>
    <s v="Thursday"/>
    <n v="0"/>
    <s v="High Cost per Unit"/>
    <n v="0"/>
    <n v="0"/>
    <n v="0"/>
    <n v="0"/>
    <n v="0"/>
    <s v="Greater Than 8 Weeks Old"/>
  </r>
  <r>
    <s v="03-74-0002-01-00"/>
    <x v="4"/>
    <x v="8"/>
    <x v="15"/>
    <n v="1"/>
    <n v="25"/>
    <n v="4.75"/>
    <n v="4.75"/>
    <n v="20.25"/>
    <n v="0.81"/>
    <x v="4"/>
    <d v="2019-08-08T00:00:00"/>
    <x v="4"/>
    <s v="Thursday"/>
    <n v="0"/>
    <s v="Low Cost per Unit"/>
    <n v="0"/>
    <n v="0"/>
    <n v="0"/>
    <n v="0"/>
    <n v="0"/>
    <s v="Greater Than 8 Weeks Old"/>
  </r>
  <r>
    <s v="03-74-0003-01-00"/>
    <x v="4"/>
    <x v="4"/>
    <x v="11"/>
    <n v="2"/>
    <n v="198"/>
    <n v="48"/>
    <n v="24"/>
    <n v="150"/>
    <n v="0.76"/>
    <x v="4"/>
    <d v="2019-08-08T00:00:00"/>
    <x v="4"/>
    <s v="Thursday"/>
    <n v="0"/>
    <s v="High Cost per Unit"/>
    <n v="0"/>
    <n v="5.9399999999999995"/>
    <n v="0"/>
    <n v="0"/>
    <n v="0"/>
    <s v="Greater Than 8 Weeks Old"/>
  </r>
  <r>
    <s v="03-81-0002-00-00"/>
    <x v="4"/>
    <x v="7"/>
    <x v="8"/>
    <n v="3"/>
    <n v="57"/>
    <n v="18"/>
    <n v="6"/>
    <n v="39"/>
    <n v="0.68"/>
    <x v="4"/>
    <d v="2019-08-08T00:00:00"/>
    <x v="4"/>
    <s v="Thursday"/>
    <n v="0"/>
    <s v="Low Cost per Unit"/>
    <n v="0"/>
    <n v="1.71"/>
    <n v="0"/>
    <n v="0"/>
    <n v="0"/>
    <s v="Greater Than 8 Weeks Old"/>
  </r>
  <r>
    <s v="03-81-1702-00-00"/>
    <x v="4"/>
    <x v="7"/>
    <x v="8"/>
    <n v="3"/>
    <n v="27"/>
    <n v="9"/>
    <n v="3"/>
    <n v="18"/>
    <n v="0.67"/>
    <x v="4"/>
    <d v="2019-08-08T00:00:00"/>
    <x v="4"/>
    <s v="Thursday"/>
    <n v="0"/>
    <s v="Low Cost per Unit"/>
    <n v="0"/>
    <n v="0.80999999999999994"/>
    <n v="0"/>
    <n v="0"/>
    <n v="0"/>
    <s v="Greater Than 8 Weeks Old"/>
  </r>
  <r>
    <s v="04-13-1101-03-00"/>
    <x v="4"/>
    <x v="5"/>
    <x v="16"/>
    <n v="2"/>
    <n v="72"/>
    <n v="23.6"/>
    <n v="11.8"/>
    <n v="48.4"/>
    <n v="0.67"/>
    <x v="4"/>
    <d v="2019-08-08T00:00:00"/>
    <x v="4"/>
    <s v="Thursday"/>
    <n v="0"/>
    <s v="Low Cost per Unit"/>
    <n v="0"/>
    <n v="2.16"/>
    <n v="0"/>
    <n v="0"/>
    <n v="0"/>
    <s v="Greater Than 8 Weeks Old"/>
  </r>
  <r>
    <s v="04-82-0001-00-12"/>
    <x v="4"/>
    <x v="7"/>
    <x v="17"/>
    <n v="2"/>
    <n v="138"/>
    <n v="62.5"/>
    <n v="31.25"/>
    <n v="75.5"/>
    <n v="0.55000000000000004"/>
    <x v="4"/>
    <d v="2019-08-08T00:00:00"/>
    <x v="4"/>
    <s v="Thursday"/>
    <n v="0"/>
    <s v="High Cost per Unit"/>
    <n v="0"/>
    <n v="4.1399999999999997"/>
    <n v="0"/>
    <n v="0"/>
    <n v="0"/>
    <s v="Greater Than 8 Weeks Old"/>
  </r>
  <r>
    <s v="06-81-1701-00-00"/>
    <x v="4"/>
    <x v="7"/>
    <x v="8"/>
    <n v="1"/>
    <n v="11"/>
    <n v="2.8"/>
    <n v="2.8"/>
    <n v="8.1999999999999993"/>
    <n v="0.75"/>
    <x v="4"/>
    <d v="2019-08-08T00:00:00"/>
    <x v="4"/>
    <s v="Thursday"/>
    <n v="0"/>
    <s v="Low Cost per Unit"/>
    <n v="0"/>
    <n v="0"/>
    <n v="0"/>
    <n v="0"/>
    <n v="0"/>
    <s v="Greater Than 8 Weeks Old"/>
  </r>
  <r>
    <s v="06-81-1703-00-00"/>
    <x v="4"/>
    <x v="7"/>
    <x v="8"/>
    <n v="1"/>
    <n v="19"/>
    <n v="9.5"/>
    <n v="9.5"/>
    <n v="9.5"/>
    <n v="0.5"/>
    <x v="4"/>
    <d v="2019-08-08T00:00:00"/>
    <x v="4"/>
    <s v="Thursday"/>
    <n v="0"/>
    <s v="Low Cost per Unit"/>
    <n v="0"/>
    <n v="0"/>
    <n v="0"/>
    <n v="0"/>
    <n v="0"/>
    <s v="Greater Than 8 Weeks Old"/>
  </r>
  <r>
    <s v="08-28-0201-00-00"/>
    <x v="4"/>
    <x v="1"/>
    <x v="4"/>
    <n v="7"/>
    <n v="315"/>
    <n v="76.650000000000006"/>
    <n v="10.950000000000001"/>
    <n v="238.35"/>
    <n v="0.76"/>
    <x v="4"/>
    <d v="2019-08-08T00:00:00"/>
    <x v="4"/>
    <s v="Thursday"/>
    <n v="0"/>
    <s v="Low Cost per Unit"/>
    <n v="0"/>
    <n v="9.4499999999999993"/>
    <n v="0"/>
    <n v="0"/>
    <n v="0"/>
    <s v="Greater Than 8 Weeks Old"/>
  </r>
  <r>
    <s v="08-31-0201-00-00"/>
    <x v="4"/>
    <x v="4"/>
    <x v="5"/>
    <n v="3"/>
    <n v="69"/>
    <n v="20.25"/>
    <n v="6.75"/>
    <n v="48.75"/>
    <n v="0.71"/>
    <x v="4"/>
    <d v="2019-08-08T00:00:00"/>
    <x v="4"/>
    <s v="Thursday"/>
    <n v="0"/>
    <s v="Low Cost per Unit"/>
    <n v="0"/>
    <n v="2.0699999999999998"/>
    <n v="0"/>
    <n v="0"/>
    <n v="0"/>
    <s v="Greater Than 8 Weeks Old"/>
  </r>
  <r>
    <s v="08-31-0202-00-00"/>
    <x v="4"/>
    <x v="4"/>
    <x v="5"/>
    <n v="4"/>
    <n v="72"/>
    <n v="9.48"/>
    <n v="2.37"/>
    <n v="62.52"/>
    <n v="0.87"/>
    <x v="4"/>
    <d v="2019-08-08T00:00:00"/>
    <x v="4"/>
    <s v="Thursday"/>
    <n v="0"/>
    <s v="Low Cost per Unit"/>
    <n v="0"/>
    <n v="2.16"/>
    <n v="0"/>
    <n v="0"/>
    <n v="0"/>
    <s v="Greater Than 8 Weeks Old"/>
  </r>
  <r>
    <s v="08-31-0203-00-00"/>
    <x v="4"/>
    <x v="4"/>
    <x v="5"/>
    <n v="6"/>
    <n v="120"/>
    <n v="36"/>
    <n v="6"/>
    <n v="84"/>
    <n v="0.7"/>
    <x v="4"/>
    <d v="2019-08-08T00:00:00"/>
    <x v="4"/>
    <s v="Thursday"/>
    <n v="0"/>
    <s v="Low Cost per Unit"/>
    <n v="0"/>
    <n v="3.5999999999999996"/>
    <n v="0"/>
    <n v="0"/>
    <n v="0"/>
    <s v="Greater Than 8 Weeks Old"/>
  </r>
  <r>
    <s v="08-34-0201-00-00"/>
    <x v="4"/>
    <x v="5"/>
    <x v="6"/>
    <n v="1"/>
    <n v="25"/>
    <n v="7.44"/>
    <n v="7.44"/>
    <n v="17.559999999999999"/>
    <n v="0.7"/>
    <x v="4"/>
    <d v="2019-08-08T00:00:00"/>
    <x v="4"/>
    <s v="Thursday"/>
    <n v="0"/>
    <s v="Low Cost per Unit"/>
    <n v="0"/>
    <n v="0"/>
    <n v="0"/>
    <n v="0"/>
    <n v="0"/>
    <s v="Greater Than 8 Weeks Old"/>
  </r>
  <r>
    <s v="08-34-0202-00-00"/>
    <x v="4"/>
    <x v="5"/>
    <x v="6"/>
    <n v="1"/>
    <n v="25"/>
    <n v="7.8"/>
    <n v="7.8"/>
    <n v="17.2"/>
    <n v="0.69"/>
    <x v="4"/>
    <d v="2019-08-08T00:00:00"/>
    <x v="4"/>
    <s v="Thursday"/>
    <n v="0"/>
    <s v="Low Cost per Unit"/>
    <n v="0"/>
    <n v="0"/>
    <n v="0"/>
    <n v="0"/>
    <n v="0"/>
    <s v="Greater Than 8 Weeks Old"/>
  </r>
  <r>
    <s v="08-34-0204-00-00"/>
    <x v="4"/>
    <x v="5"/>
    <x v="6"/>
    <n v="3"/>
    <n v="108"/>
    <n v="49.74"/>
    <n v="16.580000000000002"/>
    <n v="58.26"/>
    <n v="0.54"/>
    <x v="4"/>
    <d v="2019-08-08T00:00:00"/>
    <x v="4"/>
    <s v="Thursday"/>
    <n v="0"/>
    <s v="Low Cost per Unit"/>
    <n v="0"/>
    <n v="3.2399999999999998"/>
    <n v="0"/>
    <n v="0"/>
    <n v="0"/>
    <s v="Greater Than 8 Weeks Old"/>
  </r>
  <r>
    <s v="08-34-0206-01-00"/>
    <x v="4"/>
    <x v="5"/>
    <x v="6"/>
    <n v="2"/>
    <n v="230"/>
    <n v="84.16"/>
    <n v="42.08"/>
    <n v="145.84"/>
    <n v="0.63"/>
    <x v="4"/>
    <d v="2019-08-08T00:00:00"/>
    <x v="4"/>
    <s v="Thursday"/>
    <n v="0"/>
    <s v="High Cost per Unit"/>
    <n v="0"/>
    <n v="6.8999999999999995"/>
    <n v="0"/>
    <n v="0"/>
    <n v="0"/>
    <s v="Greater Than 8 Weeks Old"/>
  </r>
  <r>
    <s v="08-34-0209-00-00"/>
    <x v="4"/>
    <x v="5"/>
    <x v="6"/>
    <n v="2"/>
    <n v="50"/>
    <n v="22.96"/>
    <n v="11.48"/>
    <n v="27.04"/>
    <n v="0.54"/>
    <x v="4"/>
    <d v="2019-08-08T00:00:00"/>
    <x v="4"/>
    <s v="Thursday"/>
    <n v="0"/>
    <s v="Low Cost per Unit"/>
    <n v="0"/>
    <n v="1.5"/>
    <n v="0"/>
    <n v="0"/>
    <n v="0"/>
    <s v="Greater Than 8 Weeks Old"/>
  </r>
  <r>
    <s v="08-34-0210-00-00"/>
    <x v="4"/>
    <x v="5"/>
    <x v="6"/>
    <n v="1"/>
    <n v="25"/>
    <n v="11.48"/>
    <n v="11.48"/>
    <n v="13.52"/>
    <n v="0.54"/>
    <x v="4"/>
    <d v="2019-08-08T00:00:00"/>
    <x v="4"/>
    <s v="Thursday"/>
    <n v="0"/>
    <s v="Low Cost per Unit"/>
    <n v="0"/>
    <n v="0"/>
    <n v="0"/>
    <n v="0"/>
    <n v="0"/>
    <s v="Greater Than 8 Weeks Old"/>
  </r>
  <r>
    <s v="08-34-0211-00-00"/>
    <x v="4"/>
    <x v="5"/>
    <x v="6"/>
    <n v="1"/>
    <n v="25"/>
    <n v="11.48"/>
    <n v="11.48"/>
    <n v="13.52"/>
    <n v="0.54"/>
    <x v="4"/>
    <d v="2019-08-08T00:00:00"/>
    <x v="4"/>
    <s v="Thursday"/>
    <n v="0"/>
    <s v="Low Cost per Unit"/>
    <n v="0"/>
    <n v="0"/>
    <n v="0"/>
    <n v="0"/>
    <n v="0"/>
    <s v="Greater Than 8 Weeks Old"/>
  </r>
  <r>
    <s v="10-81-0001-00-00"/>
    <x v="4"/>
    <x v="7"/>
    <x v="8"/>
    <n v="2"/>
    <n v="58"/>
    <n v="25"/>
    <n v="12.5"/>
    <n v="33"/>
    <n v="0.56999999999999995"/>
    <x v="4"/>
    <d v="2019-08-08T00:00:00"/>
    <x v="4"/>
    <s v="Thursday"/>
    <n v="0"/>
    <s v="Low Cost per Unit"/>
    <n v="0"/>
    <n v="1.74"/>
    <n v="0"/>
    <n v="0"/>
    <n v="0"/>
    <s v="Greater Than 8 Weeks Old"/>
  </r>
  <r>
    <s v="13-31-0101-01"/>
    <x v="4"/>
    <x v="4"/>
    <x v="5"/>
    <n v="4"/>
    <n v="80"/>
    <n v="28.48"/>
    <n v="7.12"/>
    <n v="51.52"/>
    <n v="0.64"/>
    <x v="4"/>
    <d v="2019-08-08T00:00:00"/>
    <x v="4"/>
    <s v="Thursday"/>
    <n v="0"/>
    <s v="Low Cost per Unit"/>
    <n v="0"/>
    <n v="2.4"/>
    <n v="0"/>
    <n v="0"/>
    <n v="0"/>
    <s v="Greater Than 8 Weeks Old"/>
  </r>
  <r>
    <s v="13-31-0101-02"/>
    <x v="4"/>
    <x v="4"/>
    <x v="5"/>
    <n v="1"/>
    <n v="20"/>
    <n v="7.12"/>
    <n v="7.12"/>
    <n v="12.88"/>
    <n v="0.64"/>
    <x v="4"/>
    <d v="2019-08-08T00:00:00"/>
    <x v="4"/>
    <s v="Thursday"/>
    <n v="0"/>
    <s v="Low Cost per Unit"/>
    <n v="0"/>
    <n v="0"/>
    <n v="0"/>
    <n v="0"/>
    <n v="0"/>
    <s v="Greater Than 8 Weeks Old"/>
  </r>
  <r>
    <s v="13-31-0101-03"/>
    <x v="4"/>
    <x v="4"/>
    <x v="5"/>
    <n v="1"/>
    <n v="20"/>
    <n v="7.12"/>
    <n v="7.12"/>
    <n v="12.88"/>
    <n v="0.64"/>
    <x v="4"/>
    <d v="2019-08-08T00:00:00"/>
    <x v="4"/>
    <s v="Thursday"/>
    <n v="0"/>
    <s v="Low Cost per Unit"/>
    <n v="0"/>
    <n v="0"/>
    <n v="0"/>
    <n v="0"/>
    <n v="0"/>
    <s v="Greater Than 8 Weeks Old"/>
  </r>
  <r>
    <s v="13-81-0101-00-00"/>
    <x v="4"/>
    <x v="7"/>
    <x v="8"/>
    <n v="1"/>
    <n v="19"/>
    <n v="6"/>
    <n v="6"/>
    <n v="13"/>
    <n v="0.68"/>
    <x v="4"/>
    <d v="2019-08-08T00:00:00"/>
    <x v="4"/>
    <s v="Thursday"/>
    <n v="0"/>
    <s v="Low Cost per Unit"/>
    <n v="0"/>
    <n v="0"/>
    <n v="0"/>
    <n v="0"/>
    <n v="0"/>
    <s v="Greater Than 8 Weeks Old"/>
  </r>
  <r>
    <s v="13-82-0101-01-00"/>
    <x v="4"/>
    <x v="7"/>
    <x v="17"/>
    <n v="6"/>
    <n v="104"/>
    <n v="53.28"/>
    <n v="8.8800000000000008"/>
    <n v="50.72"/>
    <n v="0.49"/>
    <x v="4"/>
    <d v="2019-08-08T00:00:00"/>
    <x v="4"/>
    <s v="Thursday"/>
    <n v="0"/>
    <s v="Low Cost per Unit"/>
    <n v="0"/>
    <n v="3.12"/>
    <n v="0"/>
    <n v="0"/>
    <n v="0"/>
    <s v="Greater Than 8 Weeks Old"/>
  </r>
  <r>
    <s v="17-24-0107-01-00"/>
    <x v="4"/>
    <x v="1"/>
    <x v="3"/>
    <n v="3"/>
    <n v="75"/>
    <n v="11.52"/>
    <n v="3.84"/>
    <n v="63.48"/>
    <n v="0.85"/>
    <x v="4"/>
    <d v="2019-08-08T00:00:00"/>
    <x v="4"/>
    <s v="Thursday"/>
    <n v="0"/>
    <s v="Low Cost per Unit"/>
    <n v="0"/>
    <n v="2.25"/>
    <n v="0"/>
    <n v="0"/>
    <n v="0"/>
    <s v="Greater Than 8 Weeks Old"/>
  </r>
  <r>
    <s v="17-24-0108-11-00"/>
    <x v="4"/>
    <x v="1"/>
    <x v="3"/>
    <n v="1"/>
    <n v="22"/>
    <n v="5.25"/>
    <n v="5.25"/>
    <n v="16.75"/>
    <n v="0.76"/>
    <x v="4"/>
    <d v="2019-08-08T00:00:00"/>
    <x v="4"/>
    <s v="Thursday"/>
    <n v="0"/>
    <s v="Low Cost per Unit"/>
    <n v="0"/>
    <n v="0"/>
    <n v="0"/>
    <n v="0"/>
    <n v="0"/>
    <s v="Greater Than 8 Weeks Old"/>
  </r>
  <r>
    <s v="17-24-0111-11-00"/>
    <x v="4"/>
    <x v="1"/>
    <x v="3"/>
    <n v="1"/>
    <n v="30"/>
    <n v="7.8"/>
    <n v="7.8"/>
    <n v="22.2"/>
    <n v="0.74"/>
    <x v="4"/>
    <d v="2019-08-08T00:00:00"/>
    <x v="4"/>
    <s v="Thursday"/>
    <n v="0"/>
    <s v="Low Cost per Unit"/>
    <n v="0"/>
    <n v="0"/>
    <n v="0"/>
    <n v="0"/>
    <n v="0"/>
    <s v="Greater Than 8 Weeks Old"/>
  </r>
  <r>
    <s v="17-24-0113-01-00"/>
    <x v="4"/>
    <x v="1"/>
    <x v="3"/>
    <n v="1"/>
    <n v="40"/>
    <n v="7.69"/>
    <n v="7.69"/>
    <n v="32.31"/>
    <n v="0.81"/>
    <x v="4"/>
    <d v="2019-08-08T00:00:00"/>
    <x v="4"/>
    <s v="Thursday"/>
    <n v="0"/>
    <s v="Low Cost per Unit"/>
    <n v="0"/>
    <n v="0"/>
    <n v="0"/>
    <n v="0"/>
    <n v="0"/>
    <s v="Greater Than 8 Weeks Old"/>
  </r>
  <r>
    <s v="17-26-0002-01-00"/>
    <x v="4"/>
    <x v="1"/>
    <x v="14"/>
    <n v="1"/>
    <n v="32"/>
    <n v="12.57"/>
    <n v="12.57"/>
    <n v="19.43"/>
    <n v="0.61"/>
    <x v="4"/>
    <d v="2019-08-08T00:00:00"/>
    <x v="4"/>
    <s v="Thursday"/>
    <n v="0"/>
    <s v="Low Cost per Unit"/>
    <n v="0"/>
    <n v="0"/>
    <n v="0"/>
    <n v="0"/>
    <n v="0"/>
    <s v="Greater Than 8 Weeks Old"/>
  </r>
  <r>
    <s v="20-87-0001-00"/>
    <x v="4"/>
    <x v="7"/>
    <x v="17"/>
    <n v="1"/>
    <n v="5"/>
    <n v="1.44"/>
    <n v="1.44"/>
    <n v="3.56"/>
    <n v="0.71"/>
    <x v="4"/>
    <d v="2019-08-08T00:00:00"/>
    <x v="4"/>
    <s v="Thursday"/>
    <n v="0"/>
    <s v="Low Cost per Unit"/>
    <n v="0"/>
    <n v="0"/>
    <n v="0"/>
    <n v="0"/>
    <n v="0"/>
    <s v="Greater Than 8 Weeks Old"/>
  </r>
  <r>
    <s v="22-82-1301-00-12"/>
    <x v="4"/>
    <x v="7"/>
    <x v="17"/>
    <n v="4"/>
    <n v="180"/>
    <n v="63.72"/>
    <n v="15.93"/>
    <n v="116.28"/>
    <n v="0.65"/>
    <x v="4"/>
    <d v="2019-08-08T00:00:00"/>
    <x v="4"/>
    <s v="Thursday"/>
    <n v="0"/>
    <s v="Low Cost per Unit"/>
    <n v="0"/>
    <n v="5.3999999999999995"/>
    <n v="0"/>
    <n v="0"/>
    <n v="0"/>
    <s v="Greater Than 8 Weeks Old"/>
  </r>
  <r>
    <s v="23-33-0201-00-00"/>
    <x v="4"/>
    <x v="5"/>
    <x v="6"/>
    <n v="3"/>
    <n v="48"/>
    <n v="20.25"/>
    <n v="6.75"/>
    <n v="27.75"/>
    <n v="0.57999999999999996"/>
    <x v="4"/>
    <d v="2019-08-08T00:00:00"/>
    <x v="4"/>
    <s v="Thursday"/>
    <n v="0"/>
    <s v="Low Cost per Unit"/>
    <n v="0"/>
    <n v="1.44"/>
    <n v="0"/>
    <n v="0"/>
    <n v="0"/>
    <s v="Greater Than 8 Weeks Old"/>
  </r>
  <r>
    <s v="23-82-0101-01-00"/>
    <x v="4"/>
    <x v="7"/>
    <x v="17"/>
    <n v="3"/>
    <n v="126"/>
    <n v="37.14"/>
    <n v="12.38"/>
    <n v="88.86"/>
    <n v="0.71"/>
    <x v="4"/>
    <d v="2019-08-08T00:00:00"/>
    <x v="4"/>
    <s v="Thursday"/>
    <n v="0"/>
    <s v="Low Cost per Unit"/>
    <n v="0"/>
    <n v="3.78"/>
    <n v="0"/>
    <n v="0"/>
    <n v="0"/>
    <s v="Greater Than 8 Weeks Old"/>
  </r>
  <r>
    <s v="23-82-0102-01-00"/>
    <x v="4"/>
    <x v="7"/>
    <x v="17"/>
    <n v="1"/>
    <n v="21"/>
    <n v="7.43"/>
    <n v="7.43"/>
    <n v="13.57"/>
    <n v="0.65"/>
    <x v="4"/>
    <d v="2019-08-08T00:00:00"/>
    <x v="4"/>
    <s v="Thursday"/>
    <n v="0"/>
    <s v="Low Cost per Unit"/>
    <n v="0"/>
    <n v="0"/>
    <n v="0"/>
    <n v="0"/>
    <n v="0"/>
    <s v="Greater Than 8 Weeks Old"/>
  </r>
  <r>
    <s v="23-82-1301-01-00"/>
    <x v="4"/>
    <x v="7"/>
    <x v="17"/>
    <n v="3"/>
    <n v="48"/>
    <n v="14.64"/>
    <n v="4.88"/>
    <n v="33.36"/>
    <n v="0.7"/>
    <x v="4"/>
    <d v="2019-08-08T00:00:00"/>
    <x v="4"/>
    <s v="Thursday"/>
    <n v="0"/>
    <s v="Low Cost per Unit"/>
    <n v="0"/>
    <n v="1.44"/>
    <n v="0"/>
    <n v="0"/>
    <n v="0"/>
    <s v="Greater Than 8 Weeks Old"/>
  </r>
  <r>
    <s v="33-81-1701-00-00"/>
    <x v="4"/>
    <x v="7"/>
    <x v="8"/>
    <n v="2"/>
    <n v="16"/>
    <n v="7.42"/>
    <n v="3.71"/>
    <n v="8.58"/>
    <n v="0.54"/>
    <x v="4"/>
    <d v="2019-08-08T00:00:00"/>
    <x v="4"/>
    <s v="Thursday"/>
    <n v="0"/>
    <s v="Low Cost per Unit"/>
    <n v="0"/>
    <n v="0.48"/>
    <n v="0"/>
    <n v="0"/>
    <n v="0"/>
    <s v="Greater Than 8 Weeks Old"/>
  </r>
  <r>
    <s v="37-84-0201-01-00"/>
    <x v="4"/>
    <x v="7"/>
    <x v="22"/>
    <n v="1"/>
    <n v="49"/>
    <n v="18.38"/>
    <n v="18.38"/>
    <n v="30.62"/>
    <n v="0.62"/>
    <x v="4"/>
    <d v="2019-08-08T00:00:00"/>
    <x v="4"/>
    <s v="Thursday"/>
    <n v="0"/>
    <s v="High Cost per Unit"/>
    <n v="0"/>
    <n v="0"/>
    <n v="0"/>
    <n v="0"/>
    <n v="0"/>
    <s v="Greater Than 8 Weeks Old"/>
  </r>
  <r>
    <s v="38-31-0001-00-12"/>
    <x v="4"/>
    <x v="3"/>
    <x v="5"/>
    <n v="6"/>
    <n v="270"/>
    <n v="97.92"/>
    <n v="16.32"/>
    <n v="172.08"/>
    <n v="0.64"/>
    <x v="4"/>
    <d v="2019-08-08T00:00:00"/>
    <x v="4"/>
    <s v="Thursday"/>
    <n v="0"/>
    <s v="Low Cost per Unit"/>
    <n v="0"/>
    <n v="8.1"/>
    <n v="0"/>
    <n v="0"/>
    <n v="0"/>
    <s v="Greater Than 8 Weeks Old"/>
  </r>
  <r>
    <s v="38-82-0401-00-12"/>
    <x v="4"/>
    <x v="7"/>
    <x v="17"/>
    <n v="1"/>
    <n v="59"/>
    <n v="28.87"/>
    <n v="28.87"/>
    <n v="30.13"/>
    <n v="0.51"/>
    <x v="4"/>
    <d v="2019-08-08T00:00:00"/>
    <x v="4"/>
    <s v="Thursday"/>
    <n v="0"/>
    <s v="High Cost per Unit"/>
    <n v="0"/>
    <n v="0"/>
    <n v="0"/>
    <n v="0"/>
    <n v="0"/>
    <s v="Greater Than 8 Weeks Old"/>
  </r>
  <r>
    <s v="40-33-0001-00-00"/>
    <x v="4"/>
    <x v="5"/>
    <x v="6"/>
    <n v="8"/>
    <n v="792"/>
    <n v="287.76"/>
    <n v="35.97"/>
    <n v="504.24"/>
    <n v="0.64"/>
    <x v="4"/>
    <d v="2019-08-08T00:00:00"/>
    <x v="4"/>
    <s v="Thursday"/>
    <n v="0"/>
    <s v="High Cost per Unit"/>
    <n v="0"/>
    <n v="23.759999999999998"/>
    <n v="0"/>
    <n v="0"/>
    <n v="0"/>
    <s v="Greater Than 8 Weeks Old"/>
  </r>
  <r>
    <s v="40-74-0001-01-00"/>
    <x v="4"/>
    <x v="8"/>
    <x v="15"/>
    <n v="2"/>
    <n v="58"/>
    <n v="21.54"/>
    <n v="10.77"/>
    <n v="36.46"/>
    <n v="0.63"/>
    <x v="4"/>
    <d v="2019-08-08T00:00:00"/>
    <x v="4"/>
    <s v="Thursday"/>
    <n v="0"/>
    <s v="Low Cost per Unit"/>
    <n v="0"/>
    <n v="1.74"/>
    <n v="0"/>
    <n v="0"/>
    <n v="0"/>
    <s v="Greater Than 8 Weeks Old"/>
  </r>
  <r>
    <s v="42-74-0004-00-00"/>
    <x v="4"/>
    <x v="4"/>
    <x v="11"/>
    <n v="1"/>
    <n v="35"/>
    <n v="15"/>
    <n v="15"/>
    <n v="20"/>
    <n v="0.56999999999999995"/>
    <x v="4"/>
    <d v="2019-08-08T00:00:00"/>
    <x v="4"/>
    <s v="Thursday"/>
    <n v="0"/>
    <s v="Low Cost per Unit"/>
    <n v="0"/>
    <n v="0"/>
    <n v="0"/>
    <n v="0"/>
    <n v="0"/>
    <s v="Greater Than 8 Weeks Old"/>
  </r>
  <r>
    <s v="01-21-1001-14-12"/>
    <x v="5"/>
    <x v="0"/>
    <x v="0"/>
    <n v="1"/>
    <n v="55"/>
    <n v="17.649999999999999"/>
    <n v="17.649999999999999"/>
    <n v="37.35"/>
    <n v="0.68"/>
    <x v="5"/>
    <d v="2019-08-09T00:00:00"/>
    <x v="5"/>
    <s v="Friday"/>
    <n v="0.05"/>
    <s v="High Cost per Unit"/>
    <n v="5.5"/>
    <n v="0"/>
    <n v="0"/>
    <n v="0"/>
    <n v="0"/>
    <s v="Greater Than 8 Weeks Old"/>
  </r>
  <r>
    <s v="01-21-1004-14-12"/>
    <x v="5"/>
    <x v="0"/>
    <x v="0"/>
    <n v="3"/>
    <n v="177"/>
    <n v="60.9"/>
    <n v="20.3"/>
    <n v="116.1"/>
    <n v="0.66"/>
    <x v="5"/>
    <d v="2019-08-09T00:00:00"/>
    <x v="5"/>
    <s v="Friday"/>
    <n v="0.15000000000000002"/>
    <s v="High Cost per Unit"/>
    <n v="17.7"/>
    <n v="5.31"/>
    <n v="0"/>
    <n v="0"/>
    <n v="0"/>
    <s v="Greater Than 8 Weeks Old"/>
  </r>
  <r>
    <s v="01-21-1005-14-12"/>
    <x v="5"/>
    <x v="0"/>
    <x v="0"/>
    <n v="1"/>
    <n v="59"/>
    <n v="22.65"/>
    <n v="22.65"/>
    <n v="36.35"/>
    <n v="0.62"/>
    <x v="5"/>
    <d v="2019-08-09T00:00:00"/>
    <x v="5"/>
    <s v="Friday"/>
    <n v="0.05"/>
    <s v="High Cost per Unit"/>
    <n v="5.9"/>
    <n v="0"/>
    <n v="0"/>
    <n v="0"/>
    <n v="0"/>
    <s v="Greater Than 8 Weeks Old"/>
  </r>
  <r>
    <s v="01-21-2001-14-12"/>
    <x v="5"/>
    <x v="0"/>
    <x v="0"/>
    <n v="1"/>
    <n v="89"/>
    <n v="32.520000000000003"/>
    <n v="32.520000000000003"/>
    <n v="56.48"/>
    <n v="0.63"/>
    <x v="5"/>
    <d v="2019-08-09T00:00:00"/>
    <x v="5"/>
    <s v="Friday"/>
    <n v="0.05"/>
    <s v="High Cost per Unit"/>
    <n v="8.9"/>
    <n v="0"/>
    <n v="0"/>
    <n v="0"/>
    <n v="0"/>
    <s v="Greater Than 8 Weeks Old"/>
  </r>
  <r>
    <s v="01-21-2002-14-12"/>
    <x v="5"/>
    <x v="0"/>
    <x v="0"/>
    <n v="1"/>
    <n v="85"/>
    <n v="30.01"/>
    <n v="30.01"/>
    <n v="54.99"/>
    <n v="0.65"/>
    <x v="5"/>
    <d v="2019-08-09T00:00:00"/>
    <x v="5"/>
    <s v="Friday"/>
    <n v="0.05"/>
    <s v="High Cost per Unit"/>
    <n v="8.5"/>
    <n v="0"/>
    <n v="0"/>
    <n v="0"/>
    <n v="0"/>
    <s v="Greater Than 8 Weeks Old"/>
  </r>
  <r>
    <s v="01-21-2012-14-12"/>
    <x v="5"/>
    <x v="0"/>
    <x v="0"/>
    <n v="1"/>
    <n v="75"/>
    <n v="16.2"/>
    <n v="16.2"/>
    <n v="58.8"/>
    <n v="0.78"/>
    <x v="5"/>
    <d v="2019-08-09T00:00:00"/>
    <x v="5"/>
    <s v="Friday"/>
    <n v="0.05"/>
    <s v="Low Cost per Unit"/>
    <n v="7.5"/>
    <n v="0"/>
    <n v="0"/>
    <n v="0"/>
    <n v="0"/>
    <s v="Greater Than 8 Weeks Old"/>
  </r>
  <r>
    <s v="01-21-4002-14-12"/>
    <x v="5"/>
    <x v="0"/>
    <x v="0"/>
    <n v="1"/>
    <n v="57"/>
    <n v="19.93"/>
    <n v="19.93"/>
    <n v="37.07"/>
    <n v="0.65"/>
    <x v="5"/>
    <d v="2019-08-09T00:00:00"/>
    <x v="5"/>
    <s v="Friday"/>
    <n v="0.05"/>
    <s v="High Cost per Unit"/>
    <n v="5.7"/>
    <n v="0"/>
    <n v="0"/>
    <n v="0"/>
    <n v="0"/>
    <s v="Greater Than 8 Weeks Old"/>
  </r>
  <r>
    <s v="01-22-0103-01-00"/>
    <x v="5"/>
    <x v="1"/>
    <x v="1"/>
    <n v="2"/>
    <n v="148.99"/>
    <n v="55"/>
    <n v="27.5"/>
    <n v="93.99"/>
    <n v="0.63"/>
    <x v="5"/>
    <d v="2019-08-09T00:00:00"/>
    <x v="5"/>
    <s v="Friday"/>
    <n v="0.1"/>
    <s v="High Cost per Unit"/>
    <n v="0"/>
    <n v="4.4697000000000005"/>
    <n v="0"/>
    <n v="0"/>
    <n v="0"/>
    <s v="Greater Than 8 Weeks Old"/>
  </r>
  <r>
    <s v="01-28-1301-03-12"/>
    <x v="5"/>
    <x v="1"/>
    <x v="4"/>
    <n v="2"/>
    <n v="21"/>
    <n v="14.34"/>
    <n v="7.17"/>
    <n v="6.66"/>
    <n v="0.32"/>
    <x v="5"/>
    <d v="2019-08-09T00:00:00"/>
    <x v="5"/>
    <s v="Friday"/>
    <n v="0.1"/>
    <s v="Low Cost per Unit"/>
    <n v="0"/>
    <n v="0.63"/>
    <n v="0"/>
    <n v="0"/>
    <n v="0"/>
    <s v="Greater Than 8 Weeks Old"/>
  </r>
  <r>
    <s v="01-29-0002-00-00"/>
    <x v="5"/>
    <x v="1"/>
    <x v="18"/>
    <n v="1"/>
    <n v="5"/>
    <n v="0.25"/>
    <n v="0.25"/>
    <n v="4.75"/>
    <n v="0.95"/>
    <x v="5"/>
    <d v="2019-08-09T00:00:00"/>
    <x v="5"/>
    <s v="Friday"/>
    <n v="0.05"/>
    <s v="Low Cost per Unit"/>
    <n v="0"/>
    <n v="0"/>
    <n v="0.75"/>
    <n v="0"/>
    <n v="0"/>
    <s v="Greater Than 8 Weeks Old"/>
  </r>
  <r>
    <s v="01-29-1301-01-00"/>
    <x v="5"/>
    <x v="1"/>
    <x v="18"/>
    <n v="1"/>
    <n v="32"/>
    <n v="5.5"/>
    <n v="5.5"/>
    <n v="26.5"/>
    <n v="0.83"/>
    <x v="5"/>
    <d v="2019-08-09T00:00:00"/>
    <x v="5"/>
    <s v="Friday"/>
    <n v="0.05"/>
    <s v="Low Cost per Unit"/>
    <n v="0"/>
    <n v="0"/>
    <n v="4.8"/>
    <n v="0"/>
    <n v="0"/>
    <s v="Greater Than 8 Weeks Old"/>
  </r>
  <r>
    <s v="01-29-1304-01-00"/>
    <x v="5"/>
    <x v="1"/>
    <x v="18"/>
    <n v="1"/>
    <n v="15"/>
    <n v="2.1"/>
    <n v="2.1"/>
    <n v="12.9"/>
    <n v="0.86"/>
    <x v="5"/>
    <d v="2019-08-09T00:00:00"/>
    <x v="5"/>
    <s v="Friday"/>
    <n v="0.05"/>
    <s v="Low Cost per Unit"/>
    <n v="0"/>
    <n v="0"/>
    <n v="2.25"/>
    <n v="0"/>
    <n v="0"/>
    <s v="Greater Than 8 Weeks Old"/>
  </r>
  <r>
    <s v="01-31-0103-01-00"/>
    <x v="5"/>
    <x v="4"/>
    <x v="5"/>
    <n v="1"/>
    <n v="25"/>
    <n v="4.5"/>
    <n v="4.5"/>
    <n v="20.5"/>
    <n v="0.82"/>
    <x v="5"/>
    <d v="2019-08-09T00:00:00"/>
    <x v="5"/>
    <s v="Friday"/>
    <n v="0.05"/>
    <s v="Low Cost per Unit"/>
    <n v="0"/>
    <n v="0"/>
    <n v="0"/>
    <n v="0"/>
    <n v="0"/>
    <s v="Greater Than 8 Weeks Old"/>
  </r>
  <r>
    <s v="01-31-0104-01-00"/>
    <x v="5"/>
    <x v="3"/>
    <x v="5"/>
    <n v="1"/>
    <n v="29"/>
    <n v="6.2"/>
    <n v="6.2"/>
    <n v="22.8"/>
    <n v="0.79"/>
    <x v="5"/>
    <d v="2019-08-09T00:00:00"/>
    <x v="5"/>
    <s v="Friday"/>
    <n v="0.05"/>
    <s v="Low Cost per Unit"/>
    <n v="0"/>
    <n v="0"/>
    <n v="0"/>
    <n v="0"/>
    <n v="0"/>
    <s v="Greater Than 8 Weeks Old"/>
  </r>
  <r>
    <s v="01-31-0106-01-00"/>
    <x v="5"/>
    <x v="3"/>
    <x v="5"/>
    <n v="3"/>
    <n v="75"/>
    <n v="19.71"/>
    <n v="6.57"/>
    <n v="55.29"/>
    <n v="0.74"/>
    <x v="5"/>
    <d v="2019-08-09T00:00:00"/>
    <x v="5"/>
    <s v="Friday"/>
    <n v="0.15000000000000002"/>
    <s v="Low Cost per Unit"/>
    <n v="0"/>
    <n v="2.25"/>
    <n v="0"/>
    <n v="0"/>
    <n v="0"/>
    <s v="Greater Than 8 Weeks Old"/>
  </r>
  <r>
    <s v="01-31-0107-01-12"/>
    <x v="5"/>
    <x v="5"/>
    <x v="6"/>
    <n v="2"/>
    <n v="138"/>
    <n v="40.119999999999997"/>
    <n v="20.059999999999999"/>
    <n v="97.88"/>
    <n v="0.71"/>
    <x v="5"/>
    <d v="2019-08-09T00:00:00"/>
    <x v="5"/>
    <s v="Friday"/>
    <n v="0.1"/>
    <s v="High Cost per Unit"/>
    <n v="0"/>
    <n v="4.1399999999999997"/>
    <n v="0"/>
    <n v="0"/>
    <n v="0"/>
    <s v="Greater Than 8 Weeks Old"/>
  </r>
  <r>
    <s v="01-31-0108-01-00"/>
    <x v="5"/>
    <x v="3"/>
    <x v="5"/>
    <n v="1"/>
    <n v="22"/>
    <n v="5.25"/>
    <n v="5.25"/>
    <n v="16.75"/>
    <n v="0.76"/>
    <x v="5"/>
    <d v="2019-08-09T00:00:00"/>
    <x v="5"/>
    <s v="Friday"/>
    <n v="0.05"/>
    <s v="Low Cost per Unit"/>
    <n v="0"/>
    <n v="0"/>
    <n v="0"/>
    <n v="0"/>
    <n v="0"/>
    <s v="Greater Than 8 Weeks Old"/>
  </r>
  <r>
    <s v="01-31-0109-01-00"/>
    <x v="5"/>
    <x v="3"/>
    <x v="5"/>
    <n v="5"/>
    <n v="110"/>
    <n v="31.75"/>
    <n v="6.35"/>
    <n v="78.25"/>
    <n v="0.71"/>
    <x v="5"/>
    <d v="2019-08-09T00:00:00"/>
    <x v="5"/>
    <s v="Friday"/>
    <n v="0.25"/>
    <s v="Low Cost per Unit"/>
    <n v="0"/>
    <n v="3.3"/>
    <n v="0"/>
    <n v="0"/>
    <n v="0"/>
    <s v="Greater Than 8 Weeks Old"/>
  </r>
  <r>
    <s v="01-32-0101-01"/>
    <x v="5"/>
    <x v="5"/>
    <x v="6"/>
    <n v="4"/>
    <n v="39.96"/>
    <n v="15.2"/>
    <n v="3.8"/>
    <n v="24.76"/>
    <n v="0.62"/>
    <x v="5"/>
    <d v="2019-08-09T00:00:00"/>
    <x v="5"/>
    <s v="Friday"/>
    <n v="0.2"/>
    <s v="Low Cost per Unit"/>
    <n v="0"/>
    <n v="1.1988000000000001"/>
    <n v="0"/>
    <n v="0"/>
    <n v="0"/>
    <s v="Greater Than 8 Weeks Old"/>
  </r>
  <r>
    <s v="01-40-0401-00-00"/>
    <x v="5"/>
    <x v="6"/>
    <x v="7"/>
    <n v="2"/>
    <n v="50"/>
    <n v="10.8"/>
    <n v="5.4"/>
    <n v="39.200000000000003"/>
    <n v="0.78"/>
    <x v="5"/>
    <d v="2019-08-09T00:00:00"/>
    <x v="5"/>
    <s v="Friday"/>
    <n v="0.1"/>
    <s v="Low Cost per Unit"/>
    <n v="0"/>
    <n v="1.5"/>
    <n v="0"/>
    <n v="0"/>
    <n v="0"/>
    <s v="Greater Than 8 Weeks Old"/>
  </r>
  <r>
    <s v="01-81-1601-00-00"/>
    <x v="5"/>
    <x v="7"/>
    <x v="8"/>
    <n v="2"/>
    <n v="24.99"/>
    <n v="6.4"/>
    <n v="3.2"/>
    <n v="18.59"/>
    <n v="0.74"/>
    <x v="5"/>
    <d v="2019-08-09T00:00:00"/>
    <x v="5"/>
    <s v="Friday"/>
    <n v="0.1"/>
    <s v="Low Cost per Unit"/>
    <n v="0"/>
    <n v="0.74969999999999992"/>
    <n v="0"/>
    <n v="0"/>
    <n v="0"/>
    <s v="Greater Than 8 Weeks Old"/>
  </r>
  <r>
    <s v="01-83-1601-00-00"/>
    <x v="5"/>
    <x v="7"/>
    <x v="9"/>
    <n v="1"/>
    <n v="19"/>
    <n v="4.3"/>
    <n v="4.3"/>
    <n v="14.7"/>
    <n v="0.77"/>
    <x v="5"/>
    <d v="2019-08-09T00:00:00"/>
    <x v="5"/>
    <s v="Friday"/>
    <n v="0.05"/>
    <s v="Low Cost per Unit"/>
    <n v="0"/>
    <n v="0"/>
    <n v="0"/>
    <n v="0"/>
    <n v="0"/>
    <s v="Greater Than 8 Weeks Old"/>
  </r>
  <r>
    <s v="01-83-1603-00-00"/>
    <x v="5"/>
    <x v="7"/>
    <x v="9"/>
    <n v="1"/>
    <n v="14"/>
    <n v="2.75"/>
    <n v="2.75"/>
    <n v="11.25"/>
    <n v="0.8"/>
    <x v="5"/>
    <d v="2019-08-09T00:00:00"/>
    <x v="5"/>
    <s v="Friday"/>
    <n v="0.05"/>
    <s v="Low Cost per Unit"/>
    <n v="0"/>
    <n v="0"/>
    <n v="0"/>
    <n v="0"/>
    <n v="0"/>
    <s v="Greater Than 8 Weeks Old"/>
  </r>
  <r>
    <s v="02-31-0101-01-00"/>
    <x v="5"/>
    <x v="3"/>
    <x v="5"/>
    <n v="6"/>
    <n v="13.98"/>
    <n v="10.5"/>
    <n v="1.75"/>
    <n v="3.48"/>
    <n v="0.25"/>
    <x v="5"/>
    <d v="2019-08-09T00:00:00"/>
    <x v="5"/>
    <s v="Friday"/>
    <n v="0.30000000000000004"/>
    <s v="Low Cost per Unit"/>
    <n v="0"/>
    <n v="0.4194"/>
    <n v="0"/>
    <n v="0"/>
    <n v="0"/>
    <s v="Greater Than 8 Weeks Old"/>
  </r>
  <r>
    <s v="02-32-0101-01-00"/>
    <x v="5"/>
    <x v="5"/>
    <x v="6"/>
    <n v="1"/>
    <n v="22"/>
    <n v="2.0499999999999998"/>
    <n v="2.0499999999999998"/>
    <n v="19.95"/>
    <n v="0.91"/>
    <x v="5"/>
    <d v="2019-08-09T00:00:00"/>
    <x v="5"/>
    <s v="Friday"/>
    <n v="0.05"/>
    <s v="Low Cost per Unit"/>
    <n v="0"/>
    <n v="0"/>
    <n v="0"/>
    <n v="0"/>
    <n v="0"/>
    <s v="Greater Than 8 Weeks Old"/>
  </r>
  <r>
    <s v="02-40-0001"/>
    <x v="5"/>
    <x v="6"/>
    <x v="7"/>
    <n v="3"/>
    <n v="57"/>
    <n v="13.5"/>
    <n v="4.5"/>
    <n v="43.5"/>
    <n v="0.76"/>
    <x v="5"/>
    <d v="2019-08-09T00:00:00"/>
    <x v="5"/>
    <s v="Friday"/>
    <n v="0.15000000000000002"/>
    <s v="Low Cost per Unit"/>
    <n v="0"/>
    <n v="1.71"/>
    <n v="0"/>
    <n v="0"/>
    <n v="0"/>
    <s v="Greater Than 8 Weeks Old"/>
  </r>
  <r>
    <s v="02-40-0301-01-12"/>
    <x v="5"/>
    <x v="6"/>
    <x v="7"/>
    <n v="2"/>
    <n v="34"/>
    <n v="5.98"/>
    <n v="2.99"/>
    <n v="28.02"/>
    <n v="0.82"/>
    <x v="5"/>
    <d v="2019-08-09T00:00:00"/>
    <x v="5"/>
    <s v="Friday"/>
    <n v="0.1"/>
    <s v="Low Cost per Unit"/>
    <n v="0"/>
    <n v="1.02"/>
    <n v="0"/>
    <n v="0"/>
    <n v="0"/>
    <s v="Greater Than 8 Weeks Old"/>
  </r>
  <r>
    <s v="02-40-0401-00-00"/>
    <x v="5"/>
    <x v="6"/>
    <x v="7"/>
    <n v="2"/>
    <n v="40"/>
    <n v="5.9"/>
    <n v="2.95"/>
    <n v="34.1"/>
    <n v="0.85"/>
    <x v="5"/>
    <d v="2019-08-09T00:00:00"/>
    <x v="5"/>
    <s v="Friday"/>
    <n v="0.1"/>
    <s v="Low Cost per Unit"/>
    <n v="0"/>
    <n v="1.2"/>
    <n v="0"/>
    <n v="0"/>
    <n v="0"/>
    <s v="Greater Than 8 Weeks Old"/>
  </r>
  <r>
    <s v="02-63-0403-01-12"/>
    <x v="5"/>
    <x v="1"/>
    <x v="19"/>
    <n v="1"/>
    <n v="695"/>
    <n v="257.5"/>
    <n v="257.5"/>
    <n v="437.5"/>
    <n v="0.63"/>
    <x v="5"/>
    <d v="2019-08-09T00:00:00"/>
    <x v="5"/>
    <s v="Friday"/>
    <n v="0.05"/>
    <s v="High Cost per Unit"/>
    <n v="0"/>
    <n v="0"/>
    <n v="0"/>
    <n v="0"/>
    <n v="0"/>
    <s v="Greater Than 8 Weeks Old"/>
  </r>
  <r>
    <s v="02-71-1401-01-00"/>
    <x v="5"/>
    <x v="4"/>
    <x v="11"/>
    <n v="7"/>
    <n v="376.97"/>
    <n v="84"/>
    <n v="12"/>
    <n v="292.97000000000003"/>
    <n v="0.78"/>
    <x v="5"/>
    <d v="2019-08-09T00:00:00"/>
    <x v="5"/>
    <s v="Friday"/>
    <n v="0.35000000000000003"/>
    <s v="Low Cost per Unit"/>
    <n v="0"/>
    <n v="11.309100000000001"/>
    <n v="0"/>
    <n v="0"/>
    <n v="0"/>
    <s v="Greater Than 8 Weeks Old"/>
  </r>
  <r>
    <s v="02-71-1403-01-12"/>
    <x v="5"/>
    <x v="4"/>
    <x v="11"/>
    <n v="1"/>
    <n v="109"/>
    <n v="33.15"/>
    <n v="33.15"/>
    <n v="75.849999999999994"/>
    <n v="0.7"/>
    <x v="5"/>
    <d v="2019-08-09T00:00:00"/>
    <x v="5"/>
    <s v="Friday"/>
    <n v="0.05"/>
    <s v="High Cost per Unit"/>
    <n v="0"/>
    <n v="0"/>
    <n v="0"/>
    <n v="0"/>
    <n v="0"/>
    <s v="Greater Than 8 Weeks Old"/>
  </r>
  <r>
    <s v="02-72-0101-01-00"/>
    <x v="5"/>
    <x v="4"/>
    <x v="11"/>
    <n v="1"/>
    <n v="29"/>
    <n v="5.6"/>
    <n v="5.6"/>
    <n v="23.4"/>
    <n v="0.81"/>
    <x v="5"/>
    <d v="2019-08-09T00:00:00"/>
    <x v="5"/>
    <s v="Friday"/>
    <n v="0.05"/>
    <s v="Low Cost per Unit"/>
    <n v="0"/>
    <n v="0"/>
    <n v="0"/>
    <n v="0"/>
    <n v="0"/>
    <s v="Greater Than 8 Weeks Old"/>
  </r>
  <r>
    <s v="02-73-0001-01-00"/>
    <x v="5"/>
    <x v="4"/>
    <x v="12"/>
    <n v="2"/>
    <n v="78"/>
    <n v="21.7"/>
    <n v="10.85"/>
    <n v="56.3"/>
    <n v="0.72"/>
    <x v="5"/>
    <d v="2019-08-09T00:00:00"/>
    <x v="5"/>
    <s v="Friday"/>
    <n v="0.1"/>
    <s v="Low Cost per Unit"/>
    <n v="0"/>
    <n v="2.34"/>
    <n v="0"/>
    <n v="0"/>
    <n v="0"/>
    <s v="Greater Than 8 Weeks Old"/>
  </r>
  <r>
    <s v="02-73-0002-01-00"/>
    <x v="5"/>
    <x v="4"/>
    <x v="12"/>
    <n v="1"/>
    <n v="45"/>
    <n v="11"/>
    <n v="11"/>
    <n v="34"/>
    <n v="0.76"/>
    <x v="5"/>
    <d v="2019-08-09T00:00:00"/>
    <x v="5"/>
    <s v="Friday"/>
    <n v="0.05"/>
    <s v="Low Cost per Unit"/>
    <n v="0"/>
    <n v="0"/>
    <n v="0"/>
    <n v="0"/>
    <n v="0"/>
    <s v="Greater Than 8 Weeks Old"/>
  </r>
  <r>
    <s v="02-74-0402-01-00"/>
    <x v="5"/>
    <x v="4"/>
    <x v="11"/>
    <n v="1"/>
    <n v="19"/>
    <n v="7"/>
    <n v="7"/>
    <n v="12"/>
    <n v="0.63"/>
    <x v="5"/>
    <d v="2019-08-09T00:00:00"/>
    <x v="5"/>
    <s v="Friday"/>
    <n v="0.05"/>
    <s v="Low Cost per Unit"/>
    <n v="0"/>
    <n v="0"/>
    <n v="0"/>
    <n v="0"/>
    <n v="0"/>
    <s v="Greater Than 8 Weeks Old"/>
  </r>
  <r>
    <s v="02-74-0405-01"/>
    <x v="5"/>
    <x v="4"/>
    <x v="11"/>
    <n v="5"/>
    <n v="95"/>
    <n v="21.75"/>
    <n v="4.3499999999999996"/>
    <n v="73.25"/>
    <n v="0.77"/>
    <x v="5"/>
    <d v="2019-08-09T00:00:00"/>
    <x v="5"/>
    <s v="Friday"/>
    <n v="0.25"/>
    <s v="Low Cost per Unit"/>
    <n v="0"/>
    <n v="2.85"/>
    <n v="0"/>
    <n v="0"/>
    <n v="0"/>
    <s v="Greater Than 8 Weeks Old"/>
  </r>
  <r>
    <s v="03-22-0003-01-03"/>
    <x v="5"/>
    <x v="1"/>
    <x v="13"/>
    <n v="10"/>
    <n v="1190"/>
    <n v="375"/>
    <n v="37.5"/>
    <n v="815"/>
    <n v="0.68"/>
    <x v="5"/>
    <d v="2019-08-09T00:00:00"/>
    <x v="5"/>
    <s v="Friday"/>
    <n v="0.5"/>
    <s v="High Cost per Unit"/>
    <n v="0"/>
    <n v="35.699999999999996"/>
    <n v="0"/>
    <n v="0"/>
    <n v="0"/>
    <s v="Greater Than 8 Weeks Old"/>
  </r>
  <r>
    <s v="03-22-0004"/>
    <x v="5"/>
    <x v="2"/>
    <x v="2"/>
    <n v="3"/>
    <n v="219.99"/>
    <n v="66"/>
    <n v="22"/>
    <n v="153.99"/>
    <n v="0.7"/>
    <x v="5"/>
    <d v="2019-08-09T00:00:00"/>
    <x v="5"/>
    <s v="Friday"/>
    <n v="0.15000000000000002"/>
    <s v="High Cost per Unit"/>
    <n v="0"/>
    <n v="6.5997000000000003"/>
    <n v="0"/>
    <n v="0"/>
    <n v="0"/>
    <s v="Greater Than 8 Weeks Old"/>
  </r>
  <r>
    <s v="03-22-0105-01-02"/>
    <x v="5"/>
    <x v="1"/>
    <x v="13"/>
    <n v="1"/>
    <n v="29.99"/>
    <n v="18"/>
    <n v="18"/>
    <n v="11.99"/>
    <n v="0.4"/>
    <x v="5"/>
    <d v="2019-08-09T00:00:00"/>
    <x v="5"/>
    <s v="Friday"/>
    <n v="0.05"/>
    <s v="High Cost per Unit"/>
    <n v="0"/>
    <n v="0"/>
    <n v="0"/>
    <n v="0"/>
    <n v="0"/>
    <s v="Greater Than 8 Weeks Old"/>
  </r>
  <r>
    <s v="03-22-0108-01-12"/>
    <x v="5"/>
    <x v="1"/>
    <x v="13"/>
    <n v="1"/>
    <n v="50"/>
    <n v="15.1"/>
    <n v="15.1"/>
    <n v="34.9"/>
    <n v="0.7"/>
    <x v="5"/>
    <d v="2019-08-09T00:00:00"/>
    <x v="5"/>
    <s v="Friday"/>
    <n v="0.05"/>
    <s v="Low Cost per Unit"/>
    <n v="0"/>
    <n v="0"/>
    <n v="0"/>
    <n v="0"/>
    <n v="0"/>
    <s v="Greater Than 8 Weeks Old"/>
  </r>
  <r>
    <s v="03-22-0110-01-00"/>
    <x v="5"/>
    <x v="1"/>
    <x v="13"/>
    <n v="10"/>
    <n v="1250"/>
    <n v="480"/>
    <n v="48"/>
    <n v="770"/>
    <n v="0.62"/>
    <x v="5"/>
    <d v="2019-08-09T00:00:00"/>
    <x v="5"/>
    <s v="Friday"/>
    <n v="0.5"/>
    <s v="High Cost per Unit"/>
    <n v="0"/>
    <n v="37.5"/>
    <n v="0"/>
    <n v="0"/>
    <n v="0"/>
    <s v="Greater Than 8 Weeks Old"/>
  </r>
  <r>
    <s v="03-22-0110-11-00"/>
    <x v="5"/>
    <x v="2"/>
    <x v="2"/>
    <n v="4"/>
    <n v="359.96"/>
    <n v="192"/>
    <n v="48"/>
    <n v="167.96"/>
    <n v="0.47"/>
    <x v="5"/>
    <d v="2019-08-09T00:00:00"/>
    <x v="5"/>
    <s v="Friday"/>
    <n v="0.2"/>
    <s v="High Cost per Unit"/>
    <n v="0"/>
    <n v="10.798799999999998"/>
    <n v="0"/>
    <n v="0"/>
    <n v="0"/>
    <s v="Greater Than 8 Weeks Old"/>
  </r>
  <r>
    <s v="03-24-0108-01-00"/>
    <x v="5"/>
    <x v="1"/>
    <x v="3"/>
    <n v="1"/>
    <n v="15"/>
    <n v="3.4"/>
    <n v="3.4"/>
    <n v="11.6"/>
    <n v="0.77"/>
    <x v="5"/>
    <d v="2019-08-09T00:00:00"/>
    <x v="5"/>
    <s v="Friday"/>
    <n v="0.05"/>
    <s v="Low Cost per Unit"/>
    <n v="0"/>
    <n v="0"/>
    <n v="0"/>
    <n v="0"/>
    <n v="0"/>
    <s v="Greater Than 8 Weeks Old"/>
  </r>
  <r>
    <s v="03-25-0001-01-00"/>
    <x v="5"/>
    <x v="0"/>
    <x v="0"/>
    <n v="1"/>
    <n v="79"/>
    <n v="18"/>
    <n v="18"/>
    <n v="61"/>
    <n v="0.77"/>
    <x v="5"/>
    <d v="2019-08-09T00:00:00"/>
    <x v="5"/>
    <s v="Friday"/>
    <n v="0.05"/>
    <s v="High Cost per Unit"/>
    <n v="7.9"/>
    <n v="0"/>
    <n v="0"/>
    <n v="0"/>
    <n v="0"/>
    <s v="Greater Than 8 Weeks Old"/>
  </r>
  <r>
    <s v="03-26-0001-01-00"/>
    <x v="5"/>
    <x v="1"/>
    <x v="14"/>
    <n v="1"/>
    <n v="59"/>
    <n v="20.99"/>
    <n v="20.99"/>
    <n v="38.01"/>
    <n v="0.64"/>
    <x v="5"/>
    <d v="2019-08-09T00:00:00"/>
    <x v="5"/>
    <s v="Friday"/>
    <n v="0.05"/>
    <s v="High Cost per Unit"/>
    <n v="0"/>
    <n v="0"/>
    <n v="0"/>
    <n v="0"/>
    <n v="0"/>
    <s v="Greater Than 8 Weeks Old"/>
  </r>
  <r>
    <s v="03-27-0301-01-00"/>
    <x v="5"/>
    <x v="1"/>
    <x v="3"/>
    <n v="1"/>
    <n v="50"/>
    <n v="14.99"/>
    <n v="14.99"/>
    <n v="35.01"/>
    <n v="0.7"/>
    <x v="5"/>
    <d v="2019-08-09T00:00:00"/>
    <x v="5"/>
    <s v="Friday"/>
    <n v="0.05"/>
    <s v="Low Cost per Unit"/>
    <n v="0"/>
    <n v="0"/>
    <n v="0"/>
    <n v="0"/>
    <n v="0"/>
    <s v="Greater Than 8 Weeks Old"/>
  </r>
  <r>
    <s v="03-32-0402-00-00"/>
    <x v="5"/>
    <x v="5"/>
    <x v="6"/>
    <n v="1"/>
    <n v="39.99"/>
    <n v="13.24"/>
    <n v="13.24"/>
    <n v="26.75"/>
    <n v="0.67"/>
    <x v="5"/>
    <d v="2019-08-09T00:00:00"/>
    <x v="5"/>
    <s v="Friday"/>
    <n v="0.05"/>
    <s v="Low Cost per Unit"/>
    <n v="0"/>
    <n v="0"/>
    <n v="0"/>
    <n v="0"/>
    <n v="0"/>
    <s v="Greater Than 8 Weeks Old"/>
  </r>
  <r>
    <s v="03-33-1303-00-00"/>
    <x v="5"/>
    <x v="5"/>
    <x v="6"/>
    <n v="1"/>
    <n v="129"/>
    <n v="40.17"/>
    <n v="40.17"/>
    <n v="88.83"/>
    <n v="0.69"/>
    <x v="5"/>
    <d v="2019-08-09T00:00:00"/>
    <x v="5"/>
    <s v="Friday"/>
    <n v="0.05"/>
    <s v="High Cost per Unit"/>
    <n v="0"/>
    <n v="0"/>
    <n v="0"/>
    <n v="0"/>
    <n v="0"/>
    <s v="Greater Than 8 Weeks Old"/>
  </r>
  <r>
    <s v="03-40-1301-00-00"/>
    <x v="5"/>
    <x v="6"/>
    <x v="7"/>
    <n v="3"/>
    <n v="75"/>
    <n v="22.05"/>
    <n v="7.3500000000000005"/>
    <n v="52.95"/>
    <n v="0.71"/>
    <x v="5"/>
    <d v="2019-08-09T00:00:00"/>
    <x v="5"/>
    <s v="Friday"/>
    <n v="0.15000000000000002"/>
    <s v="Low Cost per Unit"/>
    <n v="0"/>
    <n v="2.25"/>
    <n v="0"/>
    <n v="0"/>
    <n v="0"/>
    <s v="Greater Than 8 Weeks Old"/>
  </r>
  <r>
    <s v="03-72-0501-01-00"/>
    <x v="5"/>
    <x v="4"/>
    <x v="11"/>
    <n v="3"/>
    <n v="66"/>
    <n v="9.6"/>
    <n v="3.1999999999999997"/>
    <n v="56.4"/>
    <n v="0.85"/>
    <x v="5"/>
    <d v="2019-08-09T00:00:00"/>
    <x v="5"/>
    <s v="Friday"/>
    <n v="0.15000000000000002"/>
    <s v="Low Cost per Unit"/>
    <n v="0"/>
    <n v="1.98"/>
    <n v="0"/>
    <n v="0"/>
    <n v="0"/>
    <s v="Greater Than 8 Weeks Old"/>
  </r>
  <r>
    <s v="03-72-0502-01"/>
    <x v="5"/>
    <x v="4"/>
    <x v="11"/>
    <n v="1"/>
    <n v="9.99"/>
    <n v="6.75"/>
    <n v="6.75"/>
    <n v="3.24"/>
    <n v="0.32"/>
    <x v="5"/>
    <d v="2019-08-09T00:00:00"/>
    <x v="5"/>
    <s v="Friday"/>
    <n v="0.05"/>
    <s v="Low Cost per Unit"/>
    <n v="0"/>
    <n v="0"/>
    <n v="0"/>
    <n v="0"/>
    <n v="0"/>
    <s v="Greater Than 8 Weeks Old"/>
  </r>
  <r>
    <s v="03-74-0003-01-00"/>
    <x v="5"/>
    <x v="4"/>
    <x v="11"/>
    <n v="3"/>
    <n v="297"/>
    <n v="72"/>
    <n v="24"/>
    <n v="225"/>
    <n v="0.76"/>
    <x v="5"/>
    <d v="2019-08-09T00:00:00"/>
    <x v="5"/>
    <s v="Friday"/>
    <n v="0.15000000000000002"/>
    <s v="High Cost per Unit"/>
    <n v="0"/>
    <n v="8.91"/>
    <n v="0"/>
    <n v="0"/>
    <n v="0"/>
    <s v="Greater Than 8 Weeks Old"/>
  </r>
  <r>
    <s v="03-81-0002-00-00"/>
    <x v="5"/>
    <x v="7"/>
    <x v="8"/>
    <n v="1"/>
    <n v="19"/>
    <n v="6"/>
    <n v="6"/>
    <n v="13"/>
    <n v="0.68"/>
    <x v="5"/>
    <d v="2019-08-09T00:00:00"/>
    <x v="5"/>
    <s v="Friday"/>
    <n v="0.05"/>
    <s v="Low Cost per Unit"/>
    <n v="0"/>
    <n v="0"/>
    <n v="0"/>
    <n v="0"/>
    <n v="0"/>
    <s v="Greater Than 8 Weeks Old"/>
  </r>
  <r>
    <s v="03-81-1702-00-00"/>
    <x v="5"/>
    <x v="7"/>
    <x v="8"/>
    <n v="1"/>
    <n v="9"/>
    <n v="3"/>
    <n v="3"/>
    <n v="6"/>
    <n v="0.67"/>
    <x v="5"/>
    <d v="2019-08-09T00:00:00"/>
    <x v="5"/>
    <s v="Friday"/>
    <n v="0.05"/>
    <s v="Low Cost per Unit"/>
    <n v="0"/>
    <n v="0"/>
    <n v="0"/>
    <n v="0"/>
    <n v="0"/>
    <s v="Greater Than 8 Weeks Old"/>
  </r>
  <r>
    <s v="04-13-1101-03-00"/>
    <x v="5"/>
    <x v="5"/>
    <x v="16"/>
    <n v="1"/>
    <n v="36"/>
    <n v="11.8"/>
    <n v="11.8"/>
    <n v="24.2"/>
    <n v="0.67"/>
    <x v="5"/>
    <d v="2019-08-09T00:00:00"/>
    <x v="5"/>
    <s v="Friday"/>
    <n v="0.05"/>
    <s v="Low Cost per Unit"/>
    <n v="0"/>
    <n v="0"/>
    <n v="0"/>
    <n v="0"/>
    <n v="0"/>
    <s v="Greater Than 8 Weeks Old"/>
  </r>
  <r>
    <s v="04-15-0105-01-00"/>
    <x v="5"/>
    <x v="5"/>
    <x v="23"/>
    <n v="1"/>
    <n v="12"/>
    <n v="2.78"/>
    <n v="2.78"/>
    <n v="9.2200000000000006"/>
    <n v="0.77"/>
    <x v="5"/>
    <d v="2019-08-09T00:00:00"/>
    <x v="5"/>
    <s v="Friday"/>
    <n v="0.05"/>
    <s v="Low Cost per Unit"/>
    <n v="0"/>
    <n v="0"/>
    <n v="0"/>
    <n v="0"/>
    <n v="0"/>
    <s v="Greater Than 8 Weeks Old"/>
  </r>
  <r>
    <s v="04-31-0102-01-00"/>
    <x v="5"/>
    <x v="3"/>
    <x v="5"/>
    <n v="1"/>
    <n v="9.99"/>
    <n v="7.37"/>
    <n v="7.37"/>
    <n v="2.62"/>
    <n v="0.26"/>
    <x v="5"/>
    <d v="2019-08-09T00:00:00"/>
    <x v="5"/>
    <s v="Friday"/>
    <n v="0.05"/>
    <s v="Low Cost per Unit"/>
    <n v="0"/>
    <n v="0"/>
    <n v="0"/>
    <n v="0"/>
    <n v="0"/>
    <s v="Greater Than 8 Weeks Old"/>
  </r>
  <r>
    <s v="04-82-0001-00-00"/>
    <x v="5"/>
    <x v="7"/>
    <x v="17"/>
    <n v="2"/>
    <n v="64"/>
    <n v="22.4"/>
    <n v="11.2"/>
    <n v="41.6"/>
    <n v="0.65"/>
    <x v="5"/>
    <d v="2019-08-09T00:00:00"/>
    <x v="5"/>
    <s v="Friday"/>
    <n v="0.1"/>
    <s v="Low Cost per Unit"/>
    <n v="0"/>
    <n v="1.92"/>
    <n v="0"/>
    <n v="0"/>
    <n v="0"/>
    <s v="Greater Than 8 Weeks Old"/>
  </r>
  <r>
    <s v="06-81-1703-00-00"/>
    <x v="5"/>
    <x v="7"/>
    <x v="8"/>
    <n v="1"/>
    <n v="19"/>
    <n v="9.5"/>
    <n v="9.5"/>
    <n v="9.5"/>
    <n v="0.5"/>
    <x v="5"/>
    <d v="2019-08-09T00:00:00"/>
    <x v="5"/>
    <s v="Friday"/>
    <n v="0.05"/>
    <s v="Low Cost per Unit"/>
    <n v="0"/>
    <n v="0"/>
    <n v="0"/>
    <n v="0"/>
    <n v="0"/>
    <s v="Greater Than 8 Weeks Old"/>
  </r>
  <r>
    <s v="08-28-0201-00-00"/>
    <x v="5"/>
    <x v="1"/>
    <x v="4"/>
    <n v="4"/>
    <n v="135.97999999999999"/>
    <n v="43.8"/>
    <n v="10.95"/>
    <n v="92.18"/>
    <n v="0.68"/>
    <x v="5"/>
    <d v="2019-08-09T00:00:00"/>
    <x v="5"/>
    <s v="Friday"/>
    <n v="0.2"/>
    <s v="Low Cost per Unit"/>
    <n v="0"/>
    <n v="4.0793999999999997"/>
    <n v="0"/>
    <n v="0"/>
    <n v="0"/>
    <s v="Greater Than 8 Weeks Old"/>
  </r>
  <r>
    <s v="08-31-0202-00-00"/>
    <x v="5"/>
    <x v="4"/>
    <x v="5"/>
    <n v="2"/>
    <n v="18"/>
    <n v="4.74"/>
    <n v="2.37"/>
    <n v="13.26"/>
    <n v="0.74"/>
    <x v="5"/>
    <d v="2019-08-09T00:00:00"/>
    <x v="5"/>
    <s v="Friday"/>
    <n v="0.1"/>
    <s v="Low Cost per Unit"/>
    <n v="0"/>
    <n v="0.54"/>
    <n v="0"/>
    <n v="0"/>
    <n v="0"/>
    <s v="Greater Than 8 Weeks Old"/>
  </r>
  <r>
    <s v="08-31-0203-00-00"/>
    <x v="5"/>
    <x v="4"/>
    <x v="5"/>
    <n v="1"/>
    <n v="20"/>
    <n v="6"/>
    <n v="6"/>
    <n v="14"/>
    <n v="0.7"/>
    <x v="5"/>
    <d v="2019-08-09T00:00:00"/>
    <x v="5"/>
    <s v="Friday"/>
    <n v="0.05"/>
    <s v="Low Cost per Unit"/>
    <n v="0"/>
    <n v="0"/>
    <n v="0"/>
    <n v="0"/>
    <n v="0"/>
    <s v="Greater Than 8 Weeks Old"/>
  </r>
  <r>
    <s v="08-34-0210-00-00"/>
    <x v="5"/>
    <x v="5"/>
    <x v="6"/>
    <n v="2"/>
    <n v="50"/>
    <n v="22.96"/>
    <n v="11.48"/>
    <n v="27.04"/>
    <n v="0.54"/>
    <x v="5"/>
    <d v="2019-08-09T00:00:00"/>
    <x v="5"/>
    <s v="Friday"/>
    <n v="0.1"/>
    <s v="Low Cost per Unit"/>
    <n v="0"/>
    <n v="1.5"/>
    <n v="0"/>
    <n v="0"/>
    <n v="0"/>
    <s v="Greater Than 8 Weeks Old"/>
  </r>
  <r>
    <s v="08-34-0211-00-00"/>
    <x v="5"/>
    <x v="5"/>
    <x v="6"/>
    <n v="2"/>
    <n v="50"/>
    <n v="22.96"/>
    <n v="11.48"/>
    <n v="27.04"/>
    <n v="0.54"/>
    <x v="5"/>
    <d v="2019-08-09T00:00:00"/>
    <x v="5"/>
    <s v="Friday"/>
    <n v="0.1"/>
    <s v="Low Cost per Unit"/>
    <n v="0"/>
    <n v="1.5"/>
    <n v="0"/>
    <n v="0"/>
    <n v="0"/>
    <s v="Greater Than 8 Weeks Old"/>
  </r>
  <r>
    <s v="10-81-0001-00-00"/>
    <x v="5"/>
    <x v="7"/>
    <x v="8"/>
    <n v="2"/>
    <n v="58"/>
    <n v="25"/>
    <n v="12.5"/>
    <n v="33"/>
    <n v="0.56999999999999995"/>
    <x v="5"/>
    <d v="2019-08-09T00:00:00"/>
    <x v="5"/>
    <s v="Friday"/>
    <n v="0.1"/>
    <s v="Low Cost per Unit"/>
    <n v="0"/>
    <n v="1.74"/>
    <n v="0"/>
    <n v="0"/>
    <n v="0"/>
    <s v="Greater Than 8 Weeks Old"/>
  </r>
  <r>
    <s v="13-31-0101-01"/>
    <x v="5"/>
    <x v="4"/>
    <x v="5"/>
    <n v="1"/>
    <n v="20"/>
    <n v="7.12"/>
    <n v="7.12"/>
    <n v="12.88"/>
    <n v="0.64"/>
    <x v="5"/>
    <d v="2019-08-09T00:00:00"/>
    <x v="5"/>
    <s v="Friday"/>
    <n v="0.05"/>
    <s v="Low Cost per Unit"/>
    <n v="0"/>
    <n v="0"/>
    <n v="0"/>
    <n v="0"/>
    <n v="0"/>
    <s v="Greater Than 8 Weeks Old"/>
  </r>
  <r>
    <s v="13-82-0101-01-00"/>
    <x v="5"/>
    <x v="7"/>
    <x v="17"/>
    <n v="5"/>
    <n v="130"/>
    <n v="44.4"/>
    <n v="8.879999999999999"/>
    <n v="85.6"/>
    <n v="0.66"/>
    <x v="5"/>
    <d v="2019-08-09T00:00:00"/>
    <x v="5"/>
    <s v="Friday"/>
    <n v="0.25"/>
    <s v="Low Cost per Unit"/>
    <n v="0"/>
    <n v="3.9"/>
    <n v="0"/>
    <n v="0"/>
    <n v="0"/>
    <s v="Greater Than 8 Weeks Old"/>
  </r>
  <r>
    <s v="17-24-0113-01-00"/>
    <x v="5"/>
    <x v="1"/>
    <x v="3"/>
    <n v="1"/>
    <n v="40"/>
    <n v="7.69"/>
    <n v="7.69"/>
    <n v="32.31"/>
    <n v="0.81"/>
    <x v="5"/>
    <d v="2019-08-09T00:00:00"/>
    <x v="5"/>
    <s v="Friday"/>
    <n v="0.05"/>
    <s v="Low Cost per Unit"/>
    <n v="0"/>
    <n v="0"/>
    <n v="0"/>
    <n v="0"/>
    <n v="0"/>
    <s v="Greater Than 8 Weeks Old"/>
  </r>
  <r>
    <s v="22-82-1301-00-12"/>
    <x v="5"/>
    <x v="7"/>
    <x v="17"/>
    <n v="3"/>
    <n v="135"/>
    <n v="47.79"/>
    <n v="15.93"/>
    <n v="87.21"/>
    <n v="0.65"/>
    <x v="5"/>
    <d v="2019-08-09T00:00:00"/>
    <x v="5"/>
    <s v="Friday"/>
    <n v="0.15000000000000002"/>
    <s v="Low Cost per Unit"/>
    <n v="0"/>
    <n v="4.05"/>
    <n v="0"/>
    <n v="0"/>
    <n v="0"/>
    <s v="Greater Than 8 Weeks Old"/>
  </r>
  <r>
    <s v="23-33-0201-00-00"/>
    <x v="5"/>
    <x v="5"/>
    <x v="6"/>
    <n v="3"/>
    <n v="48"/>
    <n v="20.25"/>
    <n v="6.75"/>
    <n v="27.75"/>
    <n v="0.57999999999999996"/>
    <x v="5"/>
    <d v="2019-08-09T00:00:00"/>
    <x v="5"/>
    <s v="Friday"/>
    <n v="0.15000000000000002"/>
    <s v="Low Cost per Unit"/>
    <n v="0"/>
    <n v="1.44"/>
    <n v="0"/>
    <n v="0"/>
    <n v="0"/>
    <s v="Greater Than 8 Weeks Old"/>
  </r>
  <r>
    <s v="23-82-0101-01-00"/>
    <x v="5"/>
    <x v="7"/>
    <x v="17"/>
    <n v="1"/>
    <n v="42"/>
    <n v="12.38"/>
    <n v="12.38"/>
    <n v="29.62"/>
    <n v="0.71"/>
    <x v="5"/>
    <d v="2019-08-09T00:00:00"/>
    <x v="5"/>
    <s v="Friday"/>
    <n v="0.05"/>
    <s v="Low Cost per Unit"/>
    <n v="0"/>
    <n v="0"/>
    <n v="0"/>
    <n v="0"/>
    <n v="0"/>
    <s v="Greater Than 8 Weeks Old"/>
  </r>
  <r>
    <s v="23-82-1301-01-00"/>
    <x v="5"/>
    <x v="7"/>
    <x v="17"/>
    <n v="1"/>
    <n v="16"/>
    <n v="4.88"/>
    <n v="4.88"/>
    <n v="11.12"/>
    <n v="0.7"/>
    <x v="5"/>
    <d v="2019-08-09T00:00:00"/>
    <x v="5"/>
    <s v="Friday"/>
    <n v="0.05"/>
    <s v="Low Cost per Unit"/>
    <n v="0"/>
    <n v="0"/>
    <n v="0"/>
    <n v="0"/>
    <n v="0"/>
    <s v="Greater Than 8 Weeks Old"/>
  </r>
  <r>
    <s v="38-51-0101-01-00"/>
    <x v="5"/>
    <x v="8"/>
    <x v="10"/>
    <n v="2"/>
    <n v="198"/>
    <n v="74.84"/>
    <n v="37.42"/>
    <n v="123.16"/>
    <n v="0.62"/>
    <x v="5"/>
    <d v="2019-08-09T00:00:00"/>
    <x v="5"/>
    <s v="Friday"/>
    <n v="0.1"/>
    <s v="High Cost per Unit"/>
    <n v="0"/>
    <n v="5.9399999999999995"/>
    <n v="0"/>
    <n v="0"/>
    <n v="0"/>
    <s v="Greater Than 8 Weeks Old"/>
  </r>
  <r>
    <s v="40-24-0001-01-00"/>
    <x v="5"/>
    <x v="1"/>
    <x v="3"/>
    <n v="2"/>
    <n v="70"/>
    <n v="17.940000000000001"/>
    <n v="8.9700000000000006"/>
    <n v="52.06"/>
    <n v="0.74"/>
    <x v="5"/>
    <d v="2019-08-09T00:00:00"/>
    <x v="5"/>
    <s v="Friday"/>
    <n v="0.1"/>
    <s v="Low Cost per Unit"/>
    <n v="0"/>
    <n v="2.1"/>
    <n v="0"/>
    <n v="0"/>
    <n v="0"/>
    <s v="Greater Than 8 Weeks Old"/>
  </r>
  <r>
    <s v="40-33-0001-00-00"/>
    <x v="5"/>
    <x v="5"/>
    <x v="6"/>
    <n v="3"/>
    <n v="297"/>
    <n v="107.91"/>
    <n v="35.97"/>
    <n v="189.09"/>
    <n v="0.64"/>
    <x v="5"/>
    <d v="2019-08-09T00:00:00"/>
    <x v="5"/>
    <s v="Friday"/>
    <n v="0.15000000000000002"/>
    <s v="High Cost per Unit"/>
    <n v="0"/>
    <n v="8.91"/>
    <n v="0"/>
    <n v="0"/>
    <n v="0"/>
    <s v="Greater Than 8 Weeks Old"/>
  </r>
  <r>
    <s v="40-51-0001-01-12"/>
    <x v="5"/>
    <x v="8"/>
    <x v="10"/>
    <n v="2"/>
    <n v="198"/>
    <n v="74.84"/>
    <n v="37.42"/>
    <n v="123.16"/>
    <n v="0.62"/>
    <x v="5"/>
    <d v="2019-08-09T00:00:00"/>
    <x v="5"/>
    <s v="Friday"/>
    <n v="0.1"/>
    <s v="High Cost per Unit"/>
    <n v="0"/>
    <n v="5.9399999999999995"/>
    <n v="0"/>
    <n v="0"/>
    <n v="0"/>
    <s v="Greater Than 8 Weeks Old"/>
  </r>
  <r>
    <s v="42-74-0003-00-00"/>
    <x v="5"/>
    <x v="4"/>
    <x v="11"/>
    <n v="1"/>
    <n v="35"/>
    <n v="12"/>
    <n v="12"/>
    <n v="23"/>
    <n v="0.66"/>
    <x v="5"/>
    <d v="2019-08-09T00:00:00"/>
    <x v="5"/>
    <s v="Friday"/>
    <n v="0.05"/>
    <s v="Low Cost per Unit"/>
    <n v="0"/>
    <n v="0"/>
    <n v="0"/>
    <n v="0"/>
    <n v="0"/>
    <s v="Greater Than 8 Weeks Old"/>
  </r>
  <r>
    <s v="43-85-0001-01-00"/>
    <x v="5"/>
    <x v="9"/>
    <x v="21"/>
    <n v="1"/>
    <n v="189"/>
    <n v="92"/>
    <n v="92"/>
    <n v="97"/>
    <n v="0.51"/>
    <x v="5"/>
    <d v="2019-08-09T00:00:00"/>
    <x v="5"/>
    <s v="Friday"/>
    <n v="0.05"/>
    <s v="High Cost per Unit"/>
    <n v="0"/>
    <n v="0"/>
    <n v="0"/>
    <n v="0"/>
    <n v="0"/>
    <s v="Greater Than 8 Weeks Old"/>
  </r>
  <r>
    <s v="44-12-0001-06-09"/>
    <x v="5"/>
    <x v="5"/>
    <x v="23"/>
    <n v="1"/>
    <n v="69"/>
    <n v="30"/>
    <n v="30"/>
    <n v="39"/>
    <n v="0.56999999999999995"/>
    <x v="5"/>
    <d v="2019-08-09T00:00:00"/>
    <x v="5"/>
    <s v="Friday"/>
    <n v="0.05"/>
    <s v="High Cost per Unit"/>
    <n v="0"/>
    <n v="0"/>
    <n v="0"/>
    <n v="0"/>
    <n v="0"/>
    <s v="Greater Than 8 Weeks Old"/>
  </r>
  <r>
    <s v="44-12-0001-06-10"/>
    <x v="5"/>
    <x v="5"/>
    <x v="23"/>
    <n v="1"/>
    <n v="69"/>
    <n v="30"/>
    <n v="30"/>
    <n v="39"/>
    <n v="0.56999999999999995"/>
    <x v="5"/>
    <d v="2019-08-09T00:00:00"/>
    <x v="5"/>
    <s v="Friday"/>
    <n v="0.05"/>
    <s v="High Cost per Unit"/>
    <n v="0"/>
    <n v="0"/>
    <n v="0"/>
    <n v="0"/>
    <n v="0"/>
    <s v="Greater Than 8 Weeks Old"/>
  </r>
  <r>
    <s v="01-21-1001-14-12"/>
    <x v="6"/>
    <x v="0"/>
    <x v="0"/>
    <n v="2"/>
    <n v="110"/>
    <n v="35.299999999999997"/>
    <n v="17.649999999999999"/>
    <n v="74.7"/>
    <n v="0.68"/>
    <x v="6"/>
    <d v="2019-08-10T00:00:00"/>
    <x v="6"/>
    <s v="Saturday"/>
    <n v="0"/>
    <s v="High Cost per Unit"/>
    <n v="11"/>
    <n v="3.3"/>
    <n v="0"/>
    <n v="0"/>
    <n v="0"/>
    <s v="Greater Than 8 Weeks Old"/>
  </r>
  <r>
    <s v="01-21-1003-14-12"/>
    <x v="6"/>
    <x v="0"/>
    <x v="0"/>
    <n v="1"/>
    <n v="55"/>
    <n v="13.9"/>
    <n v="13.9"/>
    <n v="41.1"/>
    <n v="0.75"/>
    <x v="6"/>
    <d v="2019-08-10T00:00:00"/>
    <x v="6"/>
    <s v="Saturday"/>
    <n v="0"/>
    <s v="Low Cost per Unit"/>
    <n v="5.5"/>
    <n v="0"/>
    <n v="0"/>
    <n v="0"/>
    <n v="0"/>
    <s v="Greater Than 8 Weeks Old"/>
  </r>
  <r>
    <s v="01-21-1004-14-12"/>
    <x v="6"/>
    <x v="0"/>
    <x v="0"/>
    <n v="3"/>
    <n v="177"/>
    <n v="60.9"/>
    <n v="20.3"/>
    <n v="116.1"/>
    <n v="0.66"/>
    <x v="6"/>
    <d v="2019-08-10T00:00:00"/>
    <x v="6"/>
    <s v="Saturday"/>
    <n v="0"/>
    <s v="High Cost per Unit"/>
    <n v="17.7"/>
    <n v="5.31"/>
    <n v="0"/>
    <n v="0"/>
    <n v="0"/>
    <s v="Greater Than 8 Weeks Old"/>
  </r>
  <r>
    <s v="01-21-1006-15-12"/>
    <x v="6"/>
    <x v="0"/>
    <x v="0"/>
    <n v="1"/>
    <n v="55"/>
    <n v="21.23"/>
    <n v="21.23"/>
    <n v="33.770000000000003"/>
    <n v="0.61"/>
    <x v="6"/>
    <d v="2019-08-10T00:00:00"/>
    <x v="6"/>
    <s v="Saturday"/>
    <n v="0"/>
    <s v="High Cost per Unit"/>
    <n v="5.5"/>
    <n v="0"/>
    <n v="0"/>
    <n v="0"/>
    <n v="0"/>
    <s v="Greater Than 8 Weeks Old"/>
  </r>
  <r>
    <s v="01-21-1007-15-12"/>
    <x v="6"/>
    <x v="0"/>
    <x v="0"/>
    <n v="2"/>
    <n v="110"/>
    <n v="42.52"/>
    <n v="21.26"/>
    <n v="67.48"/>
    <n v="0.61"/>
    <x v="6"/>
    <d v="2019-08-10T00:00:00"/>
    <x v="6"/>
    <s v="Saturday"/>
    <n v="0"/>
    <s v="High Cost per Unit"/>
    <n v="11"/>
    <n v="3.3"/>
    <n v="0"/>
    <n v="0"/>
    <n v="0"/>
    <s v="Greater Than 8 Weeks Old"/>
  </r>
  <r>
    <s v="01-21-1011-14-12"/>
    <x v="6"/>
    <x v="0"/>
    <x v="0"/>
    <n v="1"/>
    <n v="50"/>
    <n v="13.9"/>
    <n v="13.9"/>
    <n v="36.1"/>
    <n v="0.72"/>
    <x v="6"/>
    <d v="2019-08-10T00:00:00"/>
    <x v="6"/>
    <s v="Saturday"/>
    <n v="0"/>
    <s v="Low Cost per Unit"/>
    <n v="5"/>
    <n v="0"/>
    <n v="0"/>
    <n v="0"/>
    <n v="0"/>
    <s v="Greater Than 8 Weeks Old"/>
  </r>
  <r>
    <s v="01-21-1012-14-12"/>
    <x v="6"/>
    <x v="0"/>
    <x v="0"/>
    <n v="1"/>
    <n v="65"/>
    <n v="11.72"/>
    <n v="11.72"/>
    <n v="53.28"/>
    <n v="0.82"/>
    <x v="6"/>
    <d v="2019-08-10T00:00:00"/>
    <x v="6"/>
    <s v="Saturday"/>
    <n v="0"/>
    <s v="Low Cost per Unit"/>
    <n v="6.5"/>
    <n v="0"/>
    <n v="0"/>
    <n v="0"/>
    <n v="0"/>
    <s v="Greater Than 8 Weeks Old"/>
  </r>
  <r>
    <s v="01-21-1013-14-12"/>
    <x v="6"/>
    <x v="0"/>
    <x v="0"/>
    <n v="1"/>
    <n v="79"/>
    <n v="19.940000000000001"/>
    <n v="19.940000000000001"/>
    <n v="59.06"/>
    <n v="0.75"/>
    <x v="6"/>
    <d v="2019-08-10T00:00:00"/>
    <x v="6"/>
    <s v="Saturday"/>
    <n v="0"/>
    <s v="High Cost per Unit"/>
    <n v="7.9"/>
    <n v="0"/>
    <n v="0"/>
    <n v="0"/>
    <n v="0"/>
    <s v="Greater Than 8 Weeks Old"/>
  </r>
  <r>
    <s v="01-21-2001-14-12"/>
    <x v="6"/>
    <x v="0"/>
    <x v="0"/>
    <n v="1"/>
    <n v="89"/>
    <n v="32.520000000000003"/>
    <n v="32.520000000000003"/>
    <n v="56.48"/>
    <n v="0.63"/>
    <x v="6"/>
    <d v="2019-08-10T00:00:00"/>
    <x v="6"/>
    <s v="Saturday"/>
    <n v="0"/>
    <s v="High Cost per Unit"/>
    <n v="8.9"/>
    <n v="0"/>
    <n v="0"/>
    <n v="0"/>
    <n v="0"/>
    <s v="Greater Than 8 Weeks Old"/>
  </r>
  <r>
    <s v="01-21-2003-15-12"/>
    <x v="6"/>
    <x v="0"/>
    <x v="0"/>
    <n v="1"/>
    <n v="85"/>
    <n v="24.68"/>
    <n v="24.68"/>
    <n v="60.32"/>
    <n v="0.71"/>
    <x v="6"/>
    <d v="2019-08-10T00:00:00"/>
    <x v="6"/>
    <s v="Saturday"/>
    <n v="0"/>
    <s v="High Cost per Unit"/>
    <n v="8.5"/>
    <n v="0"/>
    <n v="0"/>
    <n v="0"/>
    <n v="0"/>
    <s v="Greater Than 8 Weeks Old"/>
  </r>
  <r>
    <s v="01-21-2006-14-12"/>
    <x v="6"/>
    <x v="0"/>
    <x v="0"/>
    <n v="1"/>
    <n v="79"/>
    <n v="27.17"/>
    <n v="27.17"/>
    <n v="51.83"/>
    <n v="0.66"/>
    <x v="6"/>
    <d v="2019-08-10T00:00:00"/>
    <x v="6"/>
    <s v="Saturday"/>
    <n v="0"/>
    <s v="High Cost per Unit"/>
    <n v="7.9"/>
    <n v="0"/>
    <n v="0"/>
    <n v="0"/>
    <n v="0"/>
    <s v="Greater Than 8 Weeks Old"/>
  </r>
  <r>
    <s v="01-21-2008-14-12"/>
    <x v="6"/>
    <x v="0"/>
    <x v="0"/>
    <n v="1"/>
    <n v="75"/>
    <n v="17.149999999999999"/>
    <n v="17.149999999999999"/>
    <n v="57.85"/>
    <n v="0.77"/>
    <x v="6"/>
    <d v="2019-08-10T00:00:00"/>
    <x v="6"/>
    <s v="Saturday"/>
    <n v="0"/>
    <s v="High Cost per Unit"/>
    <n v="7.5"/>
    <n v="0"/>
    <n v="0"/>
    <n v="0"/>
    <n v="0"/>
    <s v="Greater Than 8 Weeks Old"/>
  </r>
  <r>
    <s v="01-21-2011-14-12"/>
    <x v="6"/>
    <x v="0"/>
    <x v="0"/>
    <n v="1"/>
    <n v="99.99"/>
    <n v="42.17"/>
    <n v="42.17"/>
    <n v="57.82"/>
    <n v="0.57999999999999996"/>
    <x v="6"/>
    <d v="2019-08-10T00:00:00"/>
    <x v="6"/>
    <s v="Saturday"/>
    <n v="0"/>
    <s v="High Cost per Unit"/>
    <n v="9.9990000000000006"/>
    <n v="0"/>
    <n v="0"/>
    <n v="0"/>
    <n v="0"/>
    <s v="Greater Than 8 Weeks Old"/>
  </r>
  <r>
    <s v="01-21-2012-14-12"/>
    <x v="6"/>
    <x v="0"/>
    <x v="0"/>
    <n v="1"/>
    <n v="75"/>
    <n v="16.2"/>
    <n v="16.2"/>
    <n v="58.8"/>
    <n v="0.78"/>
    <x v="6"/>
    <d v="2019-08-10T00:00:00"/>
    <x v="6"/>
    <s v="Saturday"/>
    <n v="0"/>
    <s v="Low Cost per Unit"/>
    <n v="7.5"/>
    <n v="0"/>
    <n v="0"/>
    <n v="0"/>
    <n v="0"/>
    <s v="Greater Than 8 Weeks Old"/>
  </r>
  <r>
    <s v="01-21-3001-14-12"/>
    <x v="6"/>
    <x v="0"/>
    <x v="0"/>
    <n v="2"/>
    <n v="77.98"/>
    <n v="35.299999999999997"/>
    <n v="17.649999999999999"/>
    <n v="42.68"/>
    <n v="0.55000000000000004"/>
    <x v="6"/>
    <d v="2019-08-10T00:00:00"/>
    <x v="6"/>
    <s v="Saturday"/>
    <n v="0"/>
    <s v="High Cost per Unit"/>
    <n v="7.7980000000000009"/>
    <n v="2.3393999999999999"/>
    <n v="0"/>
    <n v="0"/>
    <n v="0"/>
    <s v="Greater Than 8 Weeks Old"/>
  </r>
  <r>
    <s v="01-21-3004-14-12"/>
    <x v="6"/>
    <x v="0"/>
    <x v="0"/>
    <n v="5"/>
    <n v="244.95"/>
    <n v="115.75"/>
    <n v="23.15"/>
    <n v="129.19999999999999"/>
    <n v="0.53"/>
    <x v="6"/>
    <d v="2019-08-10T00:00:00"/>
    <x v="6"/>
    <s v="Saturday"/>
    <n v="0"/>
    <s v="High Cost per Unit"/>
    <n v="24.495000000000001"/>
    <n v="7.3484999999999996"/>
    <n v="0"/>
    <n v="0"/>
    <n v="0"/>
    <s v="Greater Than 8 Weeks Old"/>
  </r>
  <r>
    <s v="01-21-3005-14-12"/>
    <x v="6"/>
    <x v="0"/>
    <x v="0"/>
    <n v="1"/>
    <n v="73"/>
    <n v="14.25"/>
    <n v="14.25"/>
    <n v="58.75"/>
    <n v="0.8"/>
    <x v="6"/>
    <d v="2019-08-10T00:00:00"/>
    <x v="6"/>
    <s v="Saturday"/>
    <n v="0"/>
    <s v="Low Cost per Unit"/>
    <n v="7.3000000000000007"/>
    <n v="0"/>
    <n v="0"/>
    <n v="0"/>
    <n v="0"/>
    <s v="Greater Than 8 Weeks Old"/>
  </r>
  <r>
    <s v="01-21-4001-14-12"/>
    <x v="6"/>
    <x v="0"/>
    <x v="0"/>
    <n v="2"/>
    <n v="110"/>
    <n v="32.799999999999997"/>
    <n v="16.399999999999999"/>
    <n v="77.2"/>
    <n v="0.7"/>
    <x v="6"/>
    <d v="2019-08-10T00:00:00"/>
    <x v="6"/>
    <s v="Saturday"/>
    <n v="0"/>
    <s v="Low Cost per Unit"/>
    <n v="11"/>
    <n v="3.3"/>
    <n v="0"/>
    <n v="0"/>
    <n v="0"/>
    <s v="Greater Than 8 Weeks Old"/>
  </r>
  <r>
    <s v="01-21-4002-14-12"/>
    <x v="6"/>
    <x v="0"/>
    <x v="0"/>
    <n v="1"/>
    <n v="57"/>
    <n v="19.93"/>
    <n v="19.93"/>
    <n v="37.07"/>
    <n v="0.65"/>
    <x v="6"/>
    <d v="2019-08-10T00:00:00"/>
    <x v="6"/>
    <s v="Saturday"/>
    <n v="0"/>
    <s v="High Cost per Unit"/>
    <n v="5.7"/>
    <n v="0"/>
    <n v="0"/>
    <n v="0"/>
    <n v="0"/>
    <s v="Greater Than 8 Weeks Old"/>
  </r>
  <r>
    <s v="01-21-4003-14-12"/>
    <x v="6"/>
    <x v="0"/>
    <x v="0"/>
    <n v="2"/>
    <n v="118"/>
    <n v="37.5"/>
    <n v="18.75"/>
    <n v="80.5"/>
    <n v="0.68"/>
    <x v="6"/>
    <d v="2019-08-10T00:00:00"/>
    <x v="6"/>
    <s v="Saturday"/>
    <n v="0"/>
    <s v="High Cost per Unit"/>
    <n v="11.8"/>
    <n v="3.54"/>
    <n v="0"/>
    <n v="0"/>
    <n v="0"/>
    <s v="Greater Than 8 Weeks Old"/>
  </r>
  <r>
    <s v="01-22-0103-01-00"/>
    <x v="6"/>
    <x v="1"/>
    <x v="1"/>
    <n v="20"/>
    <n v="999.8"/>
    <n v="550"/>
    <n v="27.5"/>
    <n v="449.8"/>
    <n v="0.45"/>
    <x v="6"/>
    <d v="2019-08-10T00:00:00"/>
    <x v="6"/>
    <s v="Saturday"/>
    <n v="0"/>
    <s v="High Cost per Unit"/>
    <n v="0"/>
    <n v="29.993999999999996"/>
    <n v="0"/>
    <n v="0"/>
    <n v="0"/>
    <s v="Greater Than 8 Weeks Old"/>
  </r>
  <r>
    <s v="01-23-0101-01-00"/>
    <x v="6"/>
    <x v="2"/>
    <x v="2"/>
    <n v="14"/>
    <n v="97.86"/>
    <n v="66.5"/>
    <n v="4.75"/>
    <n v="31.36"/>
    <n v="0.32"/>
    <x v="6"/>
    <d v="2019-08-10T00:00:00"/>
    <x v="6"/>
    <s v="Saturday"/>
    <n v="0"/>
    <s v="Low Cost per Unit"/>
    <n v="0"/>
    <n v="2.9358"/>
    <n v="0"/>
    <n v="0"/>
    <n v="0"/>
    <s v="Greater Than 8 Weeks Old"/>
  </r>
  <r>
    <s v="01-23-0102-01-00"/>
    <x v="6"/>
    <x v="2"/>
    <x v="2"/>
    <n v="14"/>
    <n v="97.86"/>
    <n v="68.599999999999994"/>
    <n v="4.8999999999999995"/>
    <n v="29.26"/>
    <n v="0.3"/>
    <x v="6"/>
    <d v="2019-08-10T00:00:00"/>
    <x v="6"/>
    <s v="Saturday"/>
    <n v="0"/>
    <s v="Low Cost per Unit"/>
    <n v="0"/>
    <n v="2.9358"/>
    <n v="0"/>
    <n v="0"/>
    <n v="0"/>
    <s v="Greater Than 8 Weeks Old"/>
  </r>
  <r>
    <s v="01-23-0103-01-00"/>
    <x v="6"/>
    <x v="1"/>
    <x v="1"/>
    <n v="9"/>
    <n v="89.91"/>
    <n v="59.94"/>
    <n v="6.66"/>
    <n v="29.97"/>
    <n v="0.33"/>
    <x v="6"/>
    <d v="2019-08-10T00:00:00"/>
    <x v="6"/>
    <s v="Saturday"/>
    <n v="0"/>
    <s v="Low Cost per Unit"/>
    <n v="0"/>
    <n v="2.6972999999999998"/>
    <n v="0"/>
    <n v="0"/>
    <n v="0"/>
    <s v="Greater Than 8 Weeks Old"/>
  </r>
  <r>
    <s v="01-23-0104-01-00"/>
    <x v="6"/>
    <x v="1"/>
    <x v="1"/>
    <n v="12"/>
    <n v="119.88"/>
    <n v="79.92"/>
    <n v="6.66"/>
    <n v="39.96"/>
    <n v="0.33"/>
    <x v="6"/>
    <d v="2019-08-10T00:00:00"/>
    <x v="6"/>
    <s v="Saturday"/>
    <n v="0"/>
    <s v="Low Cost per Unit"/>
    <n v="0"/>
    <n v="3.5963999999999996"/>
    <n v="0"/>
    <n v="0"/>
    <n v="0"/>
    <s v="Greater Than 8 Weeks Old"/>
  </r>
  <r>
    <s v="01-24-0304-01-00"/>
    <x v="6"/>
    <x v="2"/>
    <x v="2"/>
    <n v="1"/>
    <n v="6.99"/>
    <n v="4.47"/>
    <n v="4.47"/>
    <n v="2.52"/>
    <n v="0.36"/>
    <x v="6"/>
    <d v="2019-08-10T00:00:00"/>
    <x v="6"/>
    <s v="Saturday"/>
    <n v="0"/>
    <s v="Low Cost per Unit"/>
    <n v="0"/>
    <n v="0"/>
    <n v="0"/>
    <n v="0"/>
    <n v="0"/>
    <s v="Greater Than 8 Weeks Old"/>
  </r>
  <r>
    <s v="01-27-0302-01-12"/>
    <x v="6"/>
    <x v="1"/>
    <x v="3"/>
    <n v="1"/>
    <n v="74"/>
    <n v="20.8"/>
    <n v="20.8"/>
    <n v="53.2"/>
    <n v="0.72"/>
    <x v="6"/>
    <d v="2019-08-10T00:00:00"/>
    <x v="6"/>
    <s v="Saturday"/>
    <n v="0"/>
    <s v="High Cost per Unit"/>
    <n v="0"/>
    <n v="0"/>
    <n v="0"/>
    <n v="0"/>
    <n v="0"/>
    <s v="Greater Than 8 Weeks Old"/>
  </r>
  <r>
    <s v="01-28-1301-03-12"/>
    <x v="6"/>
    <x v="1"/>
    <x v="4"/>
    <n v="7"/>
    <n v="147"/>
    <n v="50.19"/>
    <n v="7.17"/>
    <n v="96.81"/>
    <n v="0.66"/>
    <x v="6"/>
    <d v="2019-08-10T00:00:00"/>
    <x v="6"/>
    <s v="Saturday"/>
    <n v="0"/>
    <s v="Low Cost per Unit"/>
    <n v="0"/>
    <n v="4.41"/>
    <n v="0"/>
    <n v="0"/>
    <n v="0"/>
    <s v="Greater Than 8 Weeks Old"/>
  </r>
  <r>
    <s v="01-29-1301-01-00"/>
    <x v="6"/>
    <x v="1"/>
    <x v="18"/>
    <n v="2"/>
    <n v="64"/>
    <n v="11"/>
    <n v="5.5"/>
    <n v="53"/>
    <n v="0.83"/>
    <x v="6"/>
    <d v="2019-08-10T00:00:00"/>
    <x v="6"/>
    <s v="Saturday"/>
    <n v="0"/>
    <s v="Low Cost per Unit"/>
    <n v="0"/>
    <n v="1.92"/>
    <n v="9.6"/>
    <n v="0"/>
    <n v="0"/>
    <s v="Greater Than 8 Weeks Old"/>
  </r>
  <r>
    <s v="01-29-1302-01-00"/>
    <x v="6"/>
    <x v="2"/>
    <x v="2"/>
    <n v="3"/>
    <n v="29.97"/>
    <n v="11.25"/>
    <n v="3.75"/>
    <n v="18.72"/>
    <n v="0.62"/>
    <x v="6"/>
    <d v="2019-08-10T00:00:00"/>
    <x v="6"/>
    <s v="Saturday"/>
    <n v="0"/>
    <s v="Low Cost per Unit"/>
    <n v="0"/>
    <n v="0.8990999999999999"/>
    <n v="0"/>
    <n v="0"/>
    <n v="0"/>
    <s v="Greater Than 8 Weeks Old"/>
  </r>
  <r>
    <s v="01-29-1304-01-00"/>
    <x v="6"/>
    <x v="1"/>
    <x v="18"/>
    <n v="4"/>
    <n v="23.96"/>
    <n v="8.4"/>
    <n v="2.1"/>
    <n v="15.56"/>
    <n v="0.65"/>
    <x v="6"/>
    <d v="2019-08-10T00:00:00"/>
    <x v="6"/>
    <s v="Saturday"/>
    <n v="0"/>
    <s v="Low Cost per Unit"/>
    <n v="0"/>
    <n v="0.71879999999999999"/>
    <n v="3.5939999999999999"/>
    <n v="0"/>
    <n v="0"/>
    <s v="Greater Than 8 Weeks Old"/>
  </r>
  <r>
    <s v="01-29-1305-01-00"/>
    <x v="6"/>
    <x v="1"/>
    <x v="18"/>
    <n v="7"/>
    <n v="104.93"/>
    <n v="90.23"/>
    <n v="12.89"/>
    <n v="14.7"/>
    <n v="0.14000000000000001"/>
    <x v="6"/>
    <d v="2019-08-10T00:00:00"/>
    <x v="6"/>
    <s v="Saturday"/>
    <n v="0"/>
    <s v="Low Cost per Unit"/>
    <n v="0"/>
    <n v="3.1478999999999999"/>
    <n v="15.7395"/>
    <n v="0"/>
    <n v="0"/>
    <s v="Greater Than 8 Weeks Old"/>
  </r>
  <r>
    <s v="01-31-0101-01-00"/>
    <x v="6"/>
    <x v="3"/>
    <x v="5"/>
    <n v="14"/>
    <n v="279.86"/>
    <n v="111.16"/>
    <n v="7.9399999999999995"/>
    <n v="168.7"/>
    <n v="0.6"/>
    <x v="6"/>
    <d v="2019-08-10T00:00:00"/>
    <x v="6"/>
    <s v="Saturday"/>
    <n v="0"/>
    <s v="Low Cost per Unit"/>
    <n v="0"/>
    <n v="8.3957999999999995"/>
    <n v="0"/>
    <n v="0"/>
    <n v="0"/>
    <s v="Greater Than 8 Weeks Old"/>
  </r>
  <r>
    <s v="01-31-0103-01-00"/>
    <x v="6"/>
    <x v="4"/>
    <x v="5"/>
    <n v="1"/>
    <n v="25"/>
    <n v="4.5"/>
    <n v="4.5"/>
    <n v="20.5"/>
    <n v="0.82"/>
    <x v="6"/>
    <d v="2019-08-10T00:00:00"/>
    <x v="6"/>
    <s v="Saturday"/>
    <n v="0"/>
    <s v="Low Cost per Unit"/>
    <n v="0"/>
    <n v="0"/>
    <n v="0"/>
    <n v="0"/>
    <n v="0"/>
    <s v="Greater Than 8 Weeks Old"/>
  </r>
  <r>
    <s v="01-31-0104-01-00"/>
    <x v="6"/>
    <x v="3"/>
    <x v="5"/>
    <n v="1"/>
    <n v="29"/>
    <n v="6.2"/>
    <n v="6.2"/>
    <n v="22.8"/>
    <n v="0.79"/>
    <x v="6"/>
    <d v="2019-08-10T00:00:00"/>
    <x v="6"/>
    <s v="Saturday"/>
    <n v="0"/>
    <s v="Low Cost per Unit"/>
    <n v="0"/>
    <n v="0"/>
    <n v="0"/>
    <n v="0"/>
    <n v="0"/>
    <s v="Greater Than 8 Weeks Old"/>
  </r>
  <r>
    <s v="01-31-0105-01-00"/>
    <x v="6"/>
    <x v="3"/>
    <x v="5"/>
    <n v="6"/>
    <n v="89.94"/>
    <n v="39.6"/>
    <n v="6.6000000000000005"/>
    <n v="50.34"/>
    <n v="0.56000000000000005"/>
    <x v="6"/>
    <d v="2019-08-10T00:00:00"/>
    <x v="6"/>
    <s v="Saturday"/>
    <n v="0"/>
    <s v="Low Cost per Unit"/>
    <n v="0"/>
    <n v="2.6981999999999999"/>
    <n v="0"/>
    <n v="0"/>
    <n v="0"/>
    <s v="Greater Than 8 Weeks Old"/>
  </r>
  <r>
    <s v="01-31-0106-01-00"/>
    <x v="6"/>
    <x v="3"/>
    <x v="5"/>
    <n v="2"/>
    <n v="50"/>
    <n v="13.14"/>
    <n v="6.57"/>
    <n v="36.86"/>
    <n v="0.74"/>
    <x v="6"/>
    <d v="2019-08-10T00:00:00"/>
    <x v="6"/>
    <s v="Saturday"/>
    <n v="0"/>
    <s v="Low Cost per Unit"/>
    <n v="0"/>
    <n v="1.5"/>
    <n v="0"/>
    <n v="0"/>
    <n v="0"/>
    <s v="Greater Than 8 Weeks Old"/>
  </r>
  <r>
    <s v="01-31-0108-01-00"/>
    <x v="6"/>
    <x v="3"/>
    <x v="5"/>
    <n v="4"/>
    <n v="88"/>
    <n v="21"/>
    <n v="5.25"/>
    <n v="67"/>
    <n v="0.76"/>
    <x v="6"/>
    <d v="2019-08-10T00:00:00"/>
    <x v="6"/>
    <s v="Saturday"/>
    <n v="0"/>
    <s v="Low Cost per Unit"/>
    <n v="0"/>
    <n v="2.6399999999999997"/>
    <n v="0"/>
    <n v="0"/>
    <n v="0"/>
    <s v="Greater Than 8 Weeks Old"/>
  </r>
  <r>
    <s v="01-31-0109-01-00"/>
    <x v="6"/>
    <x v="3"/>
    <x v="5"/>
    <n v="9"/>
    <n v="198"/>
    <n v="57.15"/>
    <n v="6.35"/>
    <n v="140.85"/>
    <n v="0.71"/>
    <x v="6"/>
    <d v="2019-08-10T00:00:00"/>
    <x v="6"/>
    <s v="Saturday"/>
    <n v="0"/>
    <s v="Low Cost per Unit"/>
    <n v="0"/>
    <n v="5.9399999999999995"/>
    <n v="0"/>
    <n v="0"/>
    <n v="0"/>
    <s v="Greater Than 8 Weeks Old"/>
  </r>
  <r>
    <s v="01-32-0101-01"/>
    <x v="6"/>
    <x v="5"/>
    <x v="6"/>
    <n v="32"/>
    <n v="319.68"/>
    <n v="121.6"/>
    <n v="3.8"/>
    <n v="198.08"/>
    <n v="0.62"/>
    <x v="6"/>
    <d v="2019-08-10T00:00:00"/>
    <x v="6"/>
    <s v="Saturday"/>
    <n v="0"/>
    <s v="Low Cost per Unit"/>
    <n v="0"/>
    <n v="9.5904000000000007"/>
    <n v="0"/>
    <n v="0"/>
    <n v="0"/>
    <s v="Greater Than 8 Weeks Old"/>
  </r>
  <r>
    <s v="01-40-0401-00-00"/>
    <x v="6"/>
    <x v="6"/>
    <x v="7"/>
    <n v="1"/>
    <n v="25"/>
    <n v="5.4"/>
    <n v="5.4"/>
    <n v="19.600000000000001"/>
    <n v="0.78"/>
    <x v="6"/>
    <d v="2019-08-10T00:00:00"/>
    <x v="6"/>
    <s v="Saturday"/>
    <n v="0"/>
    <s v="Low Cost per Unit"/>
    <n v="0"/>
    <n v="0"/>
    <n v="0"/>
    <n v="0"/>
    <n v="0"/>
    <s v="Greater Than 8 Weeks Old"/>
  </r>
  <r>
    <s v="01-81-1601-00-00"/>
    <x v="6"/>
    <x v="7"/>
    <x v="8"/>
    <n v="27"/>
    <n v="224.74"/>
    <n v="86.4"/>
    <n v="3.2"/>
    <n v="138.34"/>
    <n v="0.62"/>
    <x v="6"/>
    <d v="2019-08-10T00:00:00"/>
    <x v="6"/>
    <s v="Saturday"/>
    <n v="0"/>
    <s v="Low Cost per Unit"/>
    <n v="0"/>
    <n v="6.7422000000000004"/>
    <n v="0"/>
    <n v="0"/>
    <n v="0"/>
    <s v="Greater Than 8 Weeks Old"/>
  </r>
  <r>
    <s v="01-83-1601-00-00"/>
    <x v="6"/>
    <x v="7"/>
    <x v="9"/>
    <n v="13"/>
    <n v="116.87"/>
    <n v="55.9"/>
    <n v="4.3"/>
    <n v="60.97"/>
    <n v="0.52"/>
    <x v="6"/>
    <d v="2019-08-10T00:00:00"/>
    <x v="6"/>
    <s v="Saturday"/>
    <n v="0"/>
    <s v="Low Cost per Unit"/>
    <n v="0"/>
    <n v="3.5061"/>
    <n v="0"/>
    <n v="0"/>
    <n v="0"/>
    <s v="Greater Than 8 Weeks Old"/>
  </r>
  <r>
    <s v="01-83-1602-00-00"/>
    <x v="6"/>
    <x v="7"/>
    <x v="9"/>
    <n v="11"/>
    <n v="98.89"/>
    <n v="43.78"/>
    <n v="3.98"/>
    <n v="55.11"/>
    <n v="0.56000000000000005"/>
    <x v="6"/>
    <d v="2019-08-10T00:00:00"/>
    <x v="6"/>
    <s v="Saturday"/>
    <n v="0"/>
    <s v="Low Cost per Unit"/>
    <n v="0"/>
    <n v="2.9666999999999999"/>
    <n v="0"/>
    <n v="0"/>
    <n v="0"/>
    <s v="Greater Than 8 Weeks Old"/>
  </r>
  <r>
    <s v="01-83-1603-00-00"/>
    <x v="6"/>
    <x v="7"/>
    <x v="9"/>
    <n v="2"/>
    <n v="28"/>
    <n v="5.5"/>
    <n v="2.75"/>
    <n v="22.5"/>
    <n v="0.8"/>
    <x v="6"/>
    <d v="2019-08-10T00:00:00"/>
    <x v="6"/>
    <s v="Saturday"/>
    <n v="0"/>
    <s v="Low Cost per Unit"/>
    <n v="0"/>
    <n v="0.84"/>
    <n v="0"/>
    <n v="0"/>
    <n v="0"/>
    <s v="Greater Than 8 Weeks Old"/>
  </r>
  <r>
    <s v="02-24-0101-01-00"/>
    <x v="6"/>
    <x v="1"/>
    <x v="3"/>
    <n v="5"/>
    <n v="94.95"/>
    <n v="50"/>
    <n v="10"/>
    <n v="44.95"/>
    <n v="0.47"/>
    <x v="6"/>
    <d v="2019-08-10T00:00:00"/>
    <x v="6"/>
    <s v="Saturday"/>
    <n v="0"/>
    <s v="Low Cost per Unit"/>
    <n v="0"/>
    <n v="2.8485"/>
    <n v="0"/>
    <n v="0"/>
    <n v="0"/>
    <s v="Greater Than 8 Weeks Old"/>
  </r>
  <r>
    <s v="02-31-0101-01-00"/>
    <x v="6"/>
    <x v="3"/>
    <x v="5"/>
    <n v="72"/>
    <n v="419.4"/>
    <n v="126"/>
    <n v="1.75"/>
    <n v="293.39999999999998"/>
    <n v="0.7"/>
    <x v="6"/>
    <d v="2019-08-10T00:00:00"/>
    <x v="6"/>
    <s v="Saturday"/>
    <n v="0"/>
    <s v="Low Cost per Unit"/>
    <n v="0"/>
    <n v="12.581999999999999"/>
    <n v="0"/>
    <n v="0"/>
    <n v="0"/>
    <s v="Greater Than 8 Weeks Old"/>
  </r>
  <r>
    <s v="02-31-0103-01-00"/>
    <x v="6"/>
    <x v="4"/>
    <x v="5"/>
    <n v="74"/>
    <n v="739.26"/>
    <n v="218.3"/>
    <n v="2.95"/>
    <n v="520.96"/>
    <n v="0.7"/>
    <x v="6"/>
    <d v="2019-08-10T00:00:00"/>
    <x v="6"/>
    <s v="Saturday"/>
    <n v="0"/>
    <s v="Low Cost per Unit"/>
    <n v="0"/>
    <n v="22.177799999999998"/>
    <n v="0"/>
    <n v="0"/>
    <n v="0"/>
    <s v="Greater Than 8 Weeks Old"/>
  </r>
  <r>
    <s v="02-32-0401-00-00"/>
    <x v="6"/>
    <x v="5"/>
    <x v="6"/>
    <n v="1"/>
    <n v="65"/>
    <n v="16.2"/>
    <n v="16.2"/>
    <n v="48.8"/>
    <n v="0.75"/>
    <x v="6"/>
    <d v="2019-08-10T00:00:00"/>
    <x v="6"/>
    <s v="Saturday"/>
    <n v="0"/>
    <s v="Low Cost per Unit"/>
    <n v="0"/>
    <n v="0"/>
    <n v="0"/>
    <n v="0"/>
    <n v="0"/>
    <s v="Greater Than 8 Weeks Old"/>
  </r>
  <r>
    <s v="02-40-0001"/>
    <x v="6"/>
    <x v="6"/>
    <x v="7"/>
    <n v="5"/>
    <n v="95"/>
    <n v="22.5"/>
    <n v="4.5"/>
    <n v="72.5"/>
    <n v="0.76"/>
    <x v="6"/>
    <d v="2019-08-10T00:00:00"/>
    <x v="6"/>
    <s v="Saturday"/>
    <n v="0"/>
    <s v="Low Cost per Unit"/>
    <n v="0"/>
    <n v="2.85"/>
    <n v="0"/>
    <n v="0"/>
    <n v="0"/>
    <s v="Greater Than 8 Weeks Old"/>
  </r>
  <r>
    <s v="02-40-0301-01-12"/>
    <x v="6"/>
    <x v="6"/>
    <x v="7"/>
    <n v="2"/>
    <n v="34"/>
    <n v="5.98"/>
    <n v="2.99"/>
    <n v="28.02"/>
    <n v="0.82"/>
    <x v="6"/>
    <d v="2019-08-10T00:00:00"/>
    <x v="6"/>
    <s v="Saturday"/>
    <n v="0"/>
    <s v="Low Cost per Unit"/>
    <n v="0"/>
    <n v="1.02"/>
    <n v="0"/>
    <n v="0"/>
    <n v="0"/>
    <s v="Greater Than 8 Weeks Old"/>
  </r>
  <r>
    <s v="02-40-0401-00-00"/>
    <x v="6"/>
    <x v="6"/>
    <x v="7"/>
    <n v="50"/>
    <n v="499.5"/>
    <n v="147.5"/>
    <n v="2.95"/>
    <n v="352"/>
    <n v="0.7"/>
    <x v="6"/>
    <d v="2019-08-10T00:00:00"/>
    <x v="6"/>
    <s v="Saturday"/>
    <n v="0"/>
    <s v="Low Cost per Unit"/>
    <n v="0"/>
    <n v="14.984999999999999"/>
    <n v="0"/>
    <n v="0"/>
    <n v="0"/>
    <s v="Greater Than 8 Weeks Old"/>
  </r>
  <r>
    <s v="02-40-0402-00-00"/>
    <x v="6"/>
    <x v="2"/>
    <x v="2"/>
    <n v="10"/>
    <n v="109.9"/>
    <n v="37.5"/>
    <n v="3.75"/>
    <n v="72.400000000000006"/>
    <n v="0.66"/>
    <x v="6"/>
    <d v="2019-08-10T00:00:00"/>
    <x v="6"/>
    <s v="Saturday"/>
    <n v="0"/>
    <s v="Low Cost per Unit"/>
    <n v="0"/>
    <n v="3.2970000000000002"/>
    <n v="0"/>
    <n v="0"/>
    <n v="0"/>
    <s v="Greater Than 8 Weeks Old"/>
  </r>
  <r>
    <s v="02-40-1301-00-00"/>
    <x v="6"/>
    <x v="6"/>
    <x v="7"/>
    <n v="20"/>
    <n v="199.8"/>
    <n v="75"/>
    <n v="3.75"/>
    <n v="124.8"/>
    <n v="0.62"/>
    <x v="6"/>
    <d v="2019-08-10T00:00:00"/>
    <x v="6"/>
    <s v="Saturday"/>
    <n v="0"/>
    <s v="Low Cost per Unit"/>
    <n v="0"/>
    <n v="5.9939999999999998"/>
    <n v="0"/>
    <n v="0"/>
    <n v="0"/>
    <s v="Greater Than 8 Weeks Old"/>
  </r>
  <r>
    <s v="02-52-1301-01-12"/>
    <x v="6"/>
    <x v="8"/>
    <x v="20"/>
    <n v="17"/>
    <n v="1189.83"/>
    <n v="365.67"/>
    <n v="21.51"/>
    <n v="824.16"/>
    <n v="0.69"/>
    <x v="6"/>
    <d v="2019-08-10T00:00:00"/>
    <x v="6"/>
    <s v="Saturday"/>
    <n v="0"/>
    <s v="High Cost per Unit"/>
    <n v="0"/>
    <n v="35.694899999999997"/>
    <n v="0"/>
    <n v="0"/>
    <n v="0"/>
    <s v="Greater Than 8 Weeks Old"/>
  </r>
  <r>
    <s v="02-54-1401-01-00"/>
    <x v="6"/>
    <x v="8"/>
    <x v="10"/>
    <n v="1"/>
    <n v="29"/>
    <n v="4.6500000000000004"/>
    <n v="4.6500000000000004"/>
    <n v="24.35"/>
    <n v="0.84"/>
    <x v="6"/>
    <d v="2019-08-10T00:00:00"/>
    <x v="6"/>
    <s v="Saturday"/>
    <n v="0"/>
    <s v="Low Cost per Unit"/>
    <n v="0"/>
    <n v="0"/>
    <n v="0"/>
    <n v="0"/>
    <n v="0"/>
    <s v="Greater Than 8 Weeks Old"/>
  </r>
  <r>
    <s v="02-62-0401-01-12"/>
    <x v="6"/>
    <x v="1"/>
    <x v="19"/>
    <n v="4"/>
    <n v="327.97"/>
    <n v="151.36000000000001"/>
    <n v="37.840000000000003"/>
    <n v="176.61"/>
    <n v="0.54"/>
    <x v="6"/>
    <d v="2019-08-10T00:00:00"/>
    <x v="6"/>
    <s v="Saturday"/>
    <n v="0"/>
    <s v="High Cost per Unit"/>
    <n v="0"/>
    <n v="9.8391000000000002"/>
    <n v="0"/>
    <n v="0"/>
    <n v="0"/>
    <s v="Greater Than 8 Weeks Old"/>
  </r>
  <r>
    <s v="02-63-0402-01-12"/>
    <x v="6"/>
    <x v="1"/>
    <x v="19"/>
    <n v="3"/>
    <n v="255"/>
    <n v="72"/>
    <n v="24"/>
    <n v="183"/>
    <n v="0.72"/>
    <x v="6"/>
    <d v="2019-08-10T00:00:00"/>
    <x v="6"/>
    <s v="Saturday"/>
    <n v="0"/>
    <s v="High Cost per Unit"/>
    <n v="0"/>
    <n v="7.6499999999999995"/>
    <n v="0"/>
    <n v="0"/>
    <n v="0"/>
    <s v="Greater Than 8 Weeks Old"/>
  </r>
  <r>
    <s v="02-63-0403-01-00"/>
    <x v="6"/>
    <x v="1"/>
    <x v="19"/>
    <n v="8"/>
    <n v="3159.92"/>
    <n v="1376"/>
    <n v="172"/>
    <n v="1783.92"/>
    <n v="0.56000000000000005"/>
    <x v="6"/>
    <d v="2019-08-10T00:00:00"/>
    <x v="6"/>
    <s v="Saturday"/>
    <n v="0"/>
    <s v="High Cost per Unit"/>
    <n v="0"/>
    <n v="94.797600000000003"/>
    <n v="0"/>
    <n v="0"/>
    <n v="0"/>
    <s v="Greater Than 8 Weeks Old"/>
  </r>
  <r>
    <s v="02-63-1301-01-00"/>
    <x v="6"/>
    <x v="1"/>
    <x v="19"/>
    <n v="4"/>
    <n v="140"/>
    <n v="25.6"/>
    <n v="6.4"/>
    <n v="114.4"/>
    <n v="0.82"/>
    <x v="6"/>
    <d v="2019-08-10T00:00:00"/>
    <x v="6"/>
    <s v="Saturday"/>
    <n v="0"/>
    <s v="Low Cost per Unit"/>
    <n v="0"/>
    <n v="4.2"/>
    <n v="0"/>
    <n v="0"/>
    <n v="0"/>
    <s v="Greater Than 8 Weeks Old"/>
  </r>
  <r>
    <s v="02-63-1403-01-00"/>
    <x v="6"/>
    <x v="1"/>
    <x v="19"/>
    <n v="3"/>
    <n v="297"/>
    <n v="97.2"/>
    <n v="32.4"/>
    <n v="199.8"/>
    <n v="0.67"/>
    <x v="6"/>
    <d v="2019-08-10T00:00:00"/>
    <x v="6"/>
    <s v="Saturday"/>
    <n v="0"/>
    <s v="High Cost per Unit"/>
    <n v="0"/>
    <n v="8.91"/>
    <n v="0"/>
    <n v="0"/>
    <n v="0"/>
    <s v="Greater Than 8 Weeks Old"/>
  </r>
  <r>
    <s v="02-71-1401-01-00"/>
    <x v="6"/>
    <x v="4"/>
    <x v="11"/>
    <n v="29"/>
    <n v="1182.73"/>
    <n v="348"/>
    <n v="12"/>
    <n v="834.73"/>
    <n v="0.71"/>
    <x v="6"/>
    <d v="2019-08-10T00:00:00"/>
    <x v="6"/>
    <s v="Saturday"/>
    <n v="0"/>
    <s v="Low Cost per Unit"/>
    <n v="0"/>
    <n v="35.481899999999996"/>
    <n v="0"/>
    <n v="0"/>
    <n v="0"/>
    <s v="Greater Than 8 Weeks Old"/>
  </r>
  <r>
    <s v="02-71-1402-01-12"/>
    <x v="6"/>
    <x v="4"/>
    <x v="11"/>
    <n v="41"/>
    <n v="2049.59"/>
    <n v="776.95"/>
    <n v="18.950000000000003"/>
    <n v="1272.6400000000001"/>
    <n v="0.62"/>
    <x v="6"/>
    <d v="2019-08-10T00:00:00"/>
    <x v="6"/>
    <s v="Saturday"/>
    <n v="0"/>
    <s v="High Cost per Unit"/>
    <n v="0"/>
    <n v="61.487700000000004"/>
    <n v="0"/>
    <n v="0"/>
    <n v="0"/>
    <s v="Greater Than 8 Weeks Old"/>
  </r>
  <r>
    <s v="02-71-1403-01-12"/>
    <x v="6"/>
    <x v="4"/>
    <x v="11"/>
    <n v="3"/>
    <n v="327"/>
    <n v="99.45"/>
    <n v="33.15"/>
    <n v="227.55"/>
    <n v="0.7"/>
    <x v="6"/>
    <d v="2019-08-10T00:00:00"/>
    <x v="6"/>
    <s v="Saturday"/>
    <n v="0"/>
    <s v="High Cost per Unit"/>
    <n v="0"/>
    <n v="9.81"/>
    <n v="0"/>
    <n v="0"/>
    <n v="0"/>
    <s v="Greater Than 8 Weeks Old"/>
  </r>
  <r>
    <s v="02-71-1404-01-00"/>
    <x v="6"/>
    <x v="9"/>
    <x v="21"/>
    <n v="13"/>
    <n v="168.87"/>
    <n v="59.8"/>
    <n v="4.5999999999999996"/>
    <n v="109.07"/>
    <n v="0.65"/>
    <x v="6"/>
    <d v="2019-08-10T00:00:00"/>
    <x v="6"/>
    <s v="Saturday"/>
    <n v="0"/>
    <s v="Low Cost per Unit"/>
    <n v="0"/>
    <n v="5.0660999999999996"/>
    <n v="0"/>
    <n v="0"/>
    <n v="0"/>
    <s v="Greater Than 8 Weeks Old"/>
  </r>
  <r>
    <s v="02-72-0101-01-00"/>
    <x v="6"/>
    <x v="4"/>
    <x v="11"/>
    <n v="3"/>
    <n v="87"/>
    <n v="16.8"/>
    <n v="5.6000000000000005"/>
    <n v="70.2"/>
    <n v="0.81"/>
    <x v="6"/>
    <d v="2019-08-10T00:00:00"/>
    <x v="6"/>
    <s v="Saturday"/>
    <n v="0"/>
    <s v="Low Cost per Unit"/>
    <n v="0"/>
    <n v="2.61"/>
    <n v="0"/>
    <n v="0"/>
    <n v="0"/>
    <s v="Greater Than 8 Weeks Old"/>
  </r>
  <r>
    <s v="02-73-0001-01-00"/>
    <x v="6"/>
    <x v="4"/>
    <x v="12"/>
    <n v="4"/>
    <n v="156"/>
    <n v="43.4"/>
    <n v="10.85"/>
    <n v="112.6"/>
    <n v="0.72"/>
    <x v="6"/>
    <d v="2019-08-10T00:00:00"/>
    <x v="6"/>
    <s v="Saturday"/>
    <n v="0"/>
    <s v="Low Cost per Unit"/>
    <n v="0"/>
    <n v="4.68"/>
    <n v="0"/>
    <n v="0"/>
    <n v="0"/>
    <s v="Greater Than 8 Weeks Old"/>
  </r>
  <r>
    <s v="02-73-0002-01-00"/>
    <x v="6"/>
    <x v="4"/>
    <x v="12"/>
    <n v="2"/>
    <n v="90"/>
    <n v="22"/>
    <n v="11"/>
    <n v="68"/>
    <n v="0.76"/>
    <x v="6"/>
    <d v="2019-08-10T00:00:00"/>
    <x v="6"/>
    <s v="Saturday"/>
    <n v="0"/>
    <s v="Low Cost per Unit"/>
    <n v="0"/>
    <n v="2.6999999999999997"/>
    <n v="0"/>
    <n v="0"/>
    <n v="0"/>
    <s v="Greater Than 8 Weeks Old"/>
  </r>
  <r>
    <s v="02-73-1302-01-00"/>
    <x v="6"/>
    <x v="4"/>
    <x v="12"/>
    <n v="19"/>
    <n v="75.81"/>
    <n v="26.6"/>
    <n v="1.4000000000000001"/>
    <n v="49.21"/>
    <n v="0.65"/>
    <x v="6"/>
    <d v="2019-08-10T00:00:00"/>
    <x v="6"/>
    <s v="Saturday"/>
    <n v="0"/>
    <s v="Low Cost per Unit"/>
    <n v="0"/>
    <n v="2.2742999999999998"/>
    <n v="0"/>
    <n v="0"/>
    <n v="0"/>
    <s v="Greater Than 8 Weeks Old"/>
  </r>
  <r>
    <s v="02-73-1401-01-12"/>
    <x v="6"/>
    <x v="4"/>
    <x v="12"/>
    <n v="2"/>
    <n v="52"/>
    <n v="12"/>
    <n v="6"/>
    <n v="40"/>
    <n v="0.77"/>
    <x v="6"/>
    <d v="2019-08-10T00:00:00"/>
    <x v="6"/>
    <s v="Saturday"/>
    <n v="0"/>
    <s v="Low Cost per Unit"/>
    <n v="0"/>
    <n v="1.56"/>
    <n v="0"/>
    <n v="0"/>
    <n v="0"/>
    <s v="Greater Than 8 Weeks Old"/>
  </r>
  <r>
    <s v="02-73-1402-01-12"/>
    <x v="6"/>
    <x v="4"/>
    <x v="12"/>
    <n v="3"/>
    <n v="180"/>
    <n v="50.4"/>
    <n v="16.8"/>
    <n v="129.6"/>
    <n v="0.72"/>
    <x v="6"/>
    <d v="2019-08-10T00:00:00"/>
    <x v="6"/>
    <s v="Saturday"/>
    <n v="0"/>
    <s v="Low Cost per Unit"/>
    <n v="0"/>
    <n v="5.3999999999999995"/>
    <n v="0"/>
    <n v="0"/>
    <n v="0"/>
    <s v="Greater Than 8 Weeks Old"/>
  </r>
  <r>
    <s v="02-74-0401-01-00"/>
    <x v="6"/>
    <x v="4"/>
    <x v="11"/>
    <n v="3"/>
    <n v="24"/>
    <n v="4.5"/>
    <n v="1.5"/>
    <n v="19.5"/>
    <n v="0.81"/>
    <x v="6"/>
    <d v="2019-08-10T00:00:00"/>
    <x v="6"/>
    <s v="Saturday"/>
    <n v="0"/>
    <s v="Low Cost per Unit"/>
    <n v="0"/>
    <n v="0.72"/>
    <n v="0"/>
    <n v="0"/>
    <n v="0"/>
    <s v="Greater Than 8 Weeks Old"/>
  </r>
  <r>
    <s v="02-74-0402-01-00"/>
    <x v="6"/>
    <x v="4"/>
    <x v="11"/>
    <n v="2"/>
    <n v="38"/>
    <n v="14"/>
    <n v="7"/>
    <n v="24"/>
    <n v="0.63"/>
    <x v="6"/>
    <d v="2019-08-10T00:00:00"/>
    <x v="6"/>
    <s v="Saturday"/>
    <n v="0"/>
    <s v="Low Cost per Unit"/>
    <n v="0"/>
    <n v="1.1399999999999999"/>
    <n v="0"/>
    <n v="0"/>
    <n v="0"/>
    <s v="Greater Than 8 Weeks Old"/>
  </r>
  <r>
    <s v="02-74-0405-01"/>
    <x v="6"/>
    <x v="4"/>
    <x v="11"/>
    <n v="3"/>
    <n v="57"/>
    <n v="13.05"/>
    <n v="4.3500000000000005"/>
    <n v="43.95"/>
    <n v="0.77"/>
    <x v="6"/>
    <d v="2019-08-10T00:00:00"/>
    <x v="6"/>
    <s v="Saturday"/>
    <n v="0"/>
    <s v="Low Cost per Unit"/>
    <n v="0"/>
    <n v="1.71"/>
    <n v="0"/>
    <n v="0"/>
    <n v="0"/>
    <s v="Greater Than 8 Weeks Old"/>
  </r>
  <r>
    <s v="02-74-1201-00-00"/>
    <x v="6"/>
    <x v="2"/>
    <x v="2"/>
    <n v="12"/>
    <n v="155.88"/>
    <n v="66"/>
    <n v="5.5"/>
    <n v="89.88"/>
    <n v="0.57999999999999996"/>
    <x v="6"/>
    <d v="2019-08-10T00:00:00"/>
    <x v="6"/>
    <s v="Saturday"/>
    <n v="0"/>
    <s v="Low Cost per Unit"/>
    <n v="0"/>
    <n v="4.6764000000000001"/>
    <n v="0"/>
    <n v="0"/>
    <n v="0"/>
    <s v="Greater Than 8 Weeks Old"/>
  </r>
  <r>
    <s v="02-74-1301-01-00"/>
    <x v="6"/>
    <x v="2"/>
    <x v="2"/>
    <n v="5"/>
    <n v="49.95"/>
    <n v="41.25"/>
    <n v="8.25"/>
    <n v="8.6999999999999993"/>
    <n v="0.17"/>
    <x v="6"/>
    <d v="2019-08-10T00:00:00"/>
    <x v="6"/>
    <s v="Saturday"/>
    <n v="0"/>
    <s v="Low Cost per Unit"/>
    <n v="0"/>
    <n v="1.4984999999999999"/>
    <n v="0"/>
    <n v="0"/>
    <n v="0"/>
    <s v="Greater Than 8 Weeks Old"/>
  </r>
  <r>
    <s v="02-74-1302-01-13"/>
    <x v="6"/>
    <x v="4"/>
    <x v="11"/>
    <n v="7"/>
    <n v="245"/>
    <n v="56.7"/>
    <n v="8.1"/>
    <n v="188.3"/>
    <n v="0.77"/>
    <x v="6"/>
    <d v="2019-08-10T00:00:00"/>
    <x v="6"/>
    <s v="Saturday"/>
    <n v="0"/>
    <s v="Low Cost per Unit"/>
    <n v="0"/>
    <n v="7.35"/>
    <n v="0"/>
    <n v="0"/>
    <n v="0"/>
    <s v="Greater Than 8 Weeks Old"/>
  </r>
  <r>
    <s v="02-74-1402-01-00"/>
    <x v="6"/>
    <x v="4"/>
    <x v="11"/>
    <n v="2"/>
    <n v="100"/>
    <n v="24"/>
    <n v="12"/>
    <n v="76"/>
    <n v="0.76"/>
    <x v="6"/>
    <d v="2019-08-10T00:00:00"/>
    <x v="6"/>
    <s v="Saturday"/>
    <n v="0"/>
    <s v="Low Cost per Unit"/>
    <n v="0"/>
    <n v="3"/>
    <n v="0"/>
    <n v="0"/>
    <n v="0"/>
    <s v="Greater Than 8 Weeks Old"/>
  </r>
  <r>
    <s v="02-74-1701-01-00"/>
    <x v="6"/>
    <x v="2"/>
    <x v="2"/>
    <n v="3"/>
    <n v="32.97"/>
    <n v="18.75"/>
    <n v="6.25"/>
    <n v="14.22"/>
    <n v="0.43"/>
    <x v="6"/>
    <d v="2019-08-10T00:00:00"/>
    <x v="6"/>
    <s v="Saturday"/>
    <n v="0"/>
    <s v="Low Cost per Unit"/>
    <n v="0"/>
    <n v="0.98909999999999998"/>
    <n v="0"/>
    <n v="0"/>
    <n v="0"/>
    <s v="Greater Than 8 Weeks Old"/>
  </r>
  <r>
    <s v="02-85-0301-01-00"/>
    <x v="6"/>
    <x v="7"/>
    <x v="21"/>
    <n v="6"/>
    <n v="162"/>
    <n v="32.1"/>
    <n v="5.3500000000000005"/>
    <n v="129.9"/>
    <n v="0.8"/>
    <x v="6"/>
    <d v="2019-08-10T00:00:00"/>
    <x v="6"/>
    <s v="Saturday"/>
    <n v="0"/>
    <s v="Low Cost per Unit"/>
    <n v="0"/>
    <n v="4.8599999999999994"/>
    <n v="0"/>
    <n v="0"/>
    <n v="0"/>
    <s v="Greater Than 8 Weeks Old"/>
  </r>
  <r>
    <s v="03-22-0001-01-12"/>
    <x v="6"/>
    <x v="1"/>
    <x v="13"/>
    <n v="1"/>
    <n v="99"/>
    <n v="30.64"/>
    <n v="30.64"/>
    <n v="68.36"/>
    <n v="0.69"/>
    <x v="6"/>
    <d v="2019-08-10T00:00:00"/>
    <x v="6"/>
    <s v="Saturday"/>
    <n v="0"/>
    <s v="High Cost per Unit"/>
    <n v="0"/>
    <n v="0"/>
    <n v="0"/>
    <n v="0"/>
    <n v="0"/>
    <s v="Greater Than 8 Weeks Old"/>
  </r>
  <r>
    <s v="03-22-0002-01-12"/>
    <x v="6"/>
    <x v="1"/>
    <x v="3"/>
    <n v="1"/>
    <n v="99"/>
    <n v="30.64"/>
    <n v="30.64"/>
    <n v="68.36"/>
    <n v="0.69"/>
    <x v="6"/>
    <d v="2019-08-10T00:00:00"/>
    <x v="6"/>
    <s v="Saturday"/>
    <n v="0"/>
    <s v="High Cost per Unit"/>
    <n v="0"/>
    <n v="0"/>
    <n v="0"/>
    <n v="0"/>
    <n v="0"/>
    <s v="Greater Than 8 Weeks Old"/>
  </r>
  <r>
    <s v="03-22-0003-01-03"/>
    <x v="6"/>
    <x v="1"/>
    <x v="13"/>
    <n v="12"/>
    <n v="1428"/>
    <n v="450"/>
    <n v="37.5"/>
    <n v="978"/>
    <n v="0.68"/>
    <x v="6"/>
    <d v="2019-08-10T00:00:00"/>
    <x v="6"/>
    <s v="Saturday"/>
    <n v="0"/>
    <s v="High Cost per Unit"/>
    <n v="0"/>
    <n v="42.839999999999996"/>
    <n v="0"/>
    <n v="0"/>
    <n v="0"/>
    <s v="Greater Than 8 Weeks Old"/>
  </r>
  <r>
    <s v="03-22-0004"/>
    <x v="6"/>
    <x v="2"/>
    <x v="2"/>
    <n v="12"/>
    <n v="634.89"/>
    <n v="264"/>
    <n v="22"/>
    <n v="370.89"/>
    <n v="0.57999999999999996"/>
    <x v="6"/>
    <d v="2019-08-10T00:00:00"/>
    <x v="6"/>
    <s v="Saturday"/>
    <n v="0"/>
    <s v="High Cost per Unit"/>
    <n v="0"/>
    <n v="19.046699999999998"/>
    <n v="0"/>
    <n v="0"/>
    <n v="0"/>
    <s v="Greater Than 8 Weeks Old"/>
  </r>
  <r>
    <s v="03-22-0101-01-00"/>
    <x v="6"/>
    <x v="1"/>
    <x v="13"/>
    <n v="1"/>
    <n v="99"/>
    <n v="30"/>
    <n v="30"/>
    <n v="69"/>
    <n v="0.7"/>
    <x v="6"/>
    <d v="2019-08-10T00:00:00"/>
    <x v="6"/>
    <s v="Saturday"/>
    <n v="0"/>
    <s v="High Cost per Unit"/>
    <n v="0"/>
    <n v="0"/>
    <n v="0"/>
    <n v="0"/>
    <n v="0"/>
    <s v="Greater Than 8 Weeks Old"/>
  </r>
  <r>
    <s v="03-22-0103-01-12"/>
    <x v="6"/>
    <x v="1"/>
    <x v="13"/>
    <n v="7"/>
    <n v="349.93"/>
    <n v="169.12"/>
    <n v="24.16"/>
    <n v="180.81"/>
    <n v="0.52"/>
    <x v="6"/>
    <d v="2019-08-10T00:00:00"/>
    <x v="6"/>
    <s v="Saturday"/>
    <n v="0"/>
    <s v="High Cost per Unit"/>
    <n v="0"/>
    <n v="10.4979"/>
    <n v="0"/>
    <n v="0"/>
    <n v="0"/>
    <s v="Greater Than 8 Weeks Old"/>
  </r>
  <r>
    <s v="03-22-0105-01-02"/>
    <x v="6"/>
    <x v="1"/>
    <x v="13"/>
    <n v="69"/>
    <n v="2069.31"/>
    <n v="1242"/>
    <n v="18"/>
    <n v="827.31"/>
    <n v="0.4"/>
    <x v="6"/>
    <d v="2019-08-10T00:00:00"/>
    <x v="6"/>
    <s v="Saturday"/>
    <n v="0"/>
    <s v="High Cost per Unit"/>
    <n v="0"/>
    <n v="62.079299999999996"/>
    <n v="0"/>
    <n v="0"/>
    <n v="0"/>
    <s v="Greater Than 8 Weeks Old"/>
  </r>
  <r>
    <s v="03-22-0106-01-00"/>
    <x v="6"/>
    <x v="2"/>
    <x v="2"/>
    <n v="25"/>
    <n v="1474.75"/>
    <n v="1087.5"/>
    <n v="43.5"/>
    <n v="387.25"/>
    <n v="0.26"/>
    <x v="6"/>
    <d v="2019-08-10T00:00:00"/>
    <x v="6"/>
    <s v="Saturday"/>
    <n v="0"/>
    <s v="High Cost per Unit"/>
    <n v="0"/>
    <n v="44.2425"/>
    <n v="0"/>
    <n v="0"/>
    <n v="0"/>
    <s v="Greater Than 8 Weeks Old"/>
  </r>
  <r>
    <s v="03-22-0107-01-12"/>
    <x v="6"/>
    <x v="1"/>
    <x v="13"/>
    <n v="2"/>
    <n v="100"/>
    <n v="27.7"/>
    <n v="13.85"/>
    <n v="72.3"/>
    <n v="0.72"/>
    <x v="6"/>
    <d v="2019-08-10T00:00:00"/>
    <x v="6"/>
    <s v="Saturday"/>
    <n v="0"/>
    <s v="Low Cost per Unit"/>
    <n v="0"/>
    <n v="3"/>
    <n v="0"/>
    <n v="0"/>
    <n v="0"/>
    <s v="Greater Than 8 Weeks Old"/>
  </r>
  <r>
    <s v="03-22-0110-11-00"/>
    <x v="6"/>
    <x v="2"/>
    <x v="2"/>
    <n v="73"/>
    <n v="6337.27"/>
    <n v="3504"/>
    <n v="48"/>
    <n v="2833.27"/>
    <n v="0.45"/>
    <x v="6"/>
    <d v="2019-08-10T00:00:00"/>
    <x v="6"/>
    <s v="Saturday"/>
    <n v="0"/>
    <s v="High Cost per Unit"/>
    <n v="0"/>
    <n v="190.1181"/>
    <n v="0"/>
    <n v="0"/>
    <n v="0"/>
    <s v="Greater Than 8 Weeks Old"/>
  </r>
  <r>
    <s v="03-24-0107-01-00"/>
    <x v="6"/>
    <x v="1"/>
    <x v="13"/>
    <n v="18"/>
    <n v="539.82000000000005"/>
    <n v="351"/>
    <n v="19.5"/>
    <n v="188.82"/>
    <n v="0.35"/>
    <x v="6"/>
    <d v="2019-08-10T00:00:00"/>
    <x v="6"/>
    <s v="Saturday"/>
    <n v="0"/>
    <s v="High Cost per Unit"/>
    <n v="0"/>
    <n v="16.194600000000001"/>
    <n v="0"/>
    <n v="0"/>
    <n v="0"/>
    <s v="Greater Than 8 Weeks Old"/>
  </r>
  <r>
    <s v="03-24-0108-01-00"/>
    <x v="6"/>
    <x v="1"/>
    <x v="3"/>
    <n v="11"/>
    <n v="76.89"/>
    <n v="37.4"/>
    <n v="3.4"/>
    <n v="39.49"/>
    <n v="0.51"/>
    <x v="6"/>
    <d v="2019-08-10T00:00:00"/>
    <x v="6"/>
    <s v="Saturday"/>
    <n v="0"/>
    <s v="Low Cost per Unit"/>
    <n v="0"/>
    <n v="2.3066999999999998"/>
    <n v="0"/>
    <n v="0"/>
    <n v="0"/>
    <s v="Greater Than 8 Weeks Old"/>
  </r>
  <r>
    <s v="03-24-0301-00-12"/>
    <x v="6"/>
    <x v="1"/>
    <x v="3"/>
    <n v="9"/>
    <n v="206.91"/>
    <n v="97.2"/>
    <n v="10.8"/>
    <n v="109.71"/>
    <n v="0.53"/>
    <x v="6"/>
    <d v="2019-08-10T00:00:00"/>
    <x v="6"/>
    <s v="Saturday"/>
    <n v="0"/>
    <s v="Low Cost per Unit"/>
    <n v="0"/>
    <n v="6.2073"/>
    <n v="0"/>
    <n v="0"/>
    <n v="0"/>
    <s v="Greater Than 8 Weeks Old"/>
  </r>
  <r>
    <s v="03-24-0302-01-00"/>
    <x v="6"/>
    <x v="1"/>
    <x v="3"/>
    <n v="1"/>
    <n v="24"/>
    <n v="10.5"/>
    <n v="10.5"/>
    <n v="13.5"/>
    <n v="0.56000000000000005"/>
    <x v="6"/>
    <d v="2019-08-10T00:00:00"/>
    <x v="6"/>
    <s v="Saturday"/>
    <n v="0"/>
    <s v="Low Cost per Unit"/>
    <n v="0"/>
    <n v="0"/>
    <n v="0"/>
    <n v="0"/>
    <n v="0"/>
    <s v="Greater Than 8 Weeks Old"/>
  </r>
  <r>
    <s v="03-25-0001-01-00"/>
    <x v="6"/>
    <x v="0"/>
    <x v="0"/>
    <n v="12"/>
    <n v="539.88"/>
    <n v="216"/>
    <n v="18"/>
    <n v="323.88"/>
    <n v="0.6"/>
    <x v="6"/>
    <d v="2019-08-10T00:00:00"/>
    <x v="6"/>
    <s v="Saturday"/>
    <n v="0"/>
    <s v="High Cost per Unit"/>
    <n v="53.988"/>
    <n v="16.196400000000001"/>
    <n v="0"/>
    <n v="0"/>
    <n v="0"/>
    <s v="Greater Than 8 Weeks Old"/>
  </r>
  <r>
    <s v="03-25-0002-01-00"/>
    <x v="6"/>
    <x v="1"/>
    <x v="3"/>
    <n v="8"/>
    <n v="319.92"/>
    <n v="129.6"/>
    <n v="16.2"/>
    <n v="190.32"/>
    <n v="0.59"/>
    <x v="6"/>
    <d v="2019-08-10T00:00:00"/>
    <x v="6"/>
    <s v="Saturday"/>
    <n v="0"/>
    <s v="Low Cost per Unit"/>
    <n v="0"/>
    <n v="9.5975999999999999"/>
    <n v="0"/>
    <n v="0"/>
    <n v="0"/>
    <s v="Greater Than 8 Weeks Old"/>
  </r>
  <r>
    <s v="03-25-0003-01-00"/>
    <x v="6"/>
    <x v="0"/>
    <x v="0"/>
    <n v="2"/>
    <n v="89.98"/>
    <n v="36"/>
    <n v="18"/>
    <n v="53.98"/>
    <n v="0.6"/>
    <x v="6"/>
    <d v="2019-08-10T00:00:00"/>
    <x v="6"/>
    <s v="Saturday"/>
    <n v="0"/>
    <s v="High Cost per Unit"/>
    <n v="8.9980000000000011"/>
    <n v="2.6993999999999998"/>
    <n v="0"/>
    <n v="0"/>
    <n v="0"/>
    <s v="Greater Than 8 Weeks Old"/>
  </r>
  <r>
    <s v="03-26-0002-00-00"/>
    <x v="6"/>
    <x v="2"/>
    <x v="2"/>
    <n v="6"/>
    <n v="167.94"/>
    <n v="126"/>
    <n v="21"/>
    <n v="41.94"/>
    <n v="0.25"/>
    <x v="6"/>
    <d v="2019-08-10T00:00:00"/>
    <x v="6"/>
    <s v="Saturday"/>
    <n v="0"/>
    <s v="High Cost per Unit"/>
    <n v="0"/>
    <n v="5.0381999999999998"/>
    <n v="0"/>
    <n v="0"/>
    <n v="0"/>
    <s v="Greater Than 8 Weeks Old"/>
  </r>
  <r>
    <s v="03-26-0003-00-00"/>
    <x v="6"/>
    <x v="2"/>
    <x v="2"/>
    <n v="16"/>
    <n v="511.84"/>
    <n v="384"/>
    <n v="24"/>
    <n v="127.84"/>
    <n v="0.25"/>
    <x v="6"/>
    <d v="2019-08-10T00:00:00"/>
    <x v="6"/>
    <s v="Saturday"/>
    <n v="0"/>
    <s v="High Cost per Unit"/>
    <n v="0"/>
    <n v="15.355199999999998"/>
    <n v="0"/>
    <n v="0"/>
    <n v="0"/>
    <s v="Greater Than 8 Weeks Old"/>
  </r>
  <r>
    <s v="03-27-0301-01-00"/>
    <x v="6"/>
    <x v="1"/>
    <x v="3"/>
    <n v="2"/>
    <n v="100"/>
    <n v="29.98"/>
    <n v="14.99"/>
    <n v="70.02"/>
    <n v="0.7"/>
    <x v="6"/>
    <d v="2019-08-10T00:00:00"/>
    <x v="6"/>
    <s v="Saturday"/>
    <n v="0"/>
    <s v="Low Cost per Unit"/>
    <n v="0"/>
    <n v="3"/>
    <n v="0"/>
    <n v="0"/>
    <n v="0"/>
    <s v="Greater Than 8 Weeks Old"/>
  </r>
  <r>
    <s v="03-31-0102-01-00"/>
    <x v="6"/>
    <x v="4"/>
    <x v="5"/>
    <n v="2"/>
    <n v="40"/>
    <n v="8"/>
    <n v="4"/>
    <n v="32"/>
    <n v="0.8"/>
    <x v="6"/>
    <d v="2019-08-10T00:00:00"/>
    <x v="6"/>
    <s v="Saturday"/>
    <n v="0"/>
    <s v="Low Cost per Unit"/>
    <n v="0"/>
    <n v="1.2"/>
    <n v="0"/>
    <n v="0"/>
    <n v="0"/>
    <s v="Greater Than 8 Weeks Old"/>
  </r>
  <r>
    <s v="03-32-0402-00-00"/>
    <x v="6"/>
    <x v="5"/>
    <x v="6"/>
    <n v="23"/>
    <n v="919.77"/>
    <n v="304.52"/>
    <n v="13.239999999999998"/>
    <n v="615.25"/>
    <n v="0.67"/>
    <x v="6"/>
    <d v="2019-08-10T00:00:00"/>
    <x v="6"/>
    <s v="Saturday"/>
    <n v="0"/>
    <s v="Low Cost per Unit"/>
    <n v="0"/>
    <n v="27.5931"/>
    <n v="0"/>
    <n v="0"/>
    <n v="0"/>
    <s v="Greater Than 8 Weeks Old"/>
  </r>
  <r>
    <s v="03-33-1303-00-00"/>
    <x v="6"/>
    <x v="5"/>
    <x v="6"/>
    <n v="3"/>
    <n v="387"/>
    <n v="120.51"/>
    <n v="40.17"/>
    <n v="266.49"/>
    <n v="0.69"/>
    <x v="6"/>
    <d v="2019-08-10T00:00:00"/>
    <x v="6"/>
    <s v="Saturday"/>
    <n v="0"/>
    <s v="High Cost per Unit"/>
    <n v="0"/>
    <n v="11.61"/>
    <n v="0"/>
    <n v="0"/>
    <n v="0"/>
    <s v="Greater Than 8 Weeks Old"/>
  </r>
  <r>
    <s v="03-35-0101-07-00"/>
    <x v="6"/>
    <x v="1"/>
    <x v="14"/>
    <n v="16"/>
    <n v="543.84"/>
    <n v="240"/>
    <n v="15"/>
    <n v="303.83999999999997"/>
    <n v="0.56000000000000005"/>
    <x v="6"/>
    <d v="2019-08-10T00:00:00"/>
    <x v="6"/>
    <s v="Saturday"/>
    <n v="0"/>
    <s v="Low Cost per Unit"/>
    <n v="0"/>
    <n v="16.315200000000001"/>
    <n v="0"/>
    <n v="0"/>
    <n v="0"/>
    <s v="Greater Than 8 Weeks Old"/>
  </r>
  <r>
    <s v="03-40-1301-00-00"/>
    <x v="6"/>
    <x v="6"/>
    <x v="7"/>
    <n v="2"/>
    <n v="50"/>
    <n v="14.7"/>
    <n v="7.35"/>
    <n v="35.299999999999997"/>
    <n v="0.71"/>
    <x v="6"/>
    <d v="2019-08-10T00:00:00"/>
    <x v="6"/>
    <s v="Saturday"/>
    <n v="0"/>
    <s v="Low Cost per Unit"/>
    <n v="0"/>
    <n v="1.5"/>
    <n v="0"/>
    <n v="0"/>
    <n v="0"/>
    <s v="Greater Than 8 Weeks Old"/>
  </r>
  <r>
    <s v="03-40-1302-00-00"/>
    <x v="6"/>
    <x v="2"/>
    <x v="2"/>
    <n v="3"/>
    <n v="101.97"/>
    <n v="40.5"/>
    <n v="13.5"/>
    <n v="61.47"/>
    <n v="0.6"/>
    <x v="6"/>
    <d v="2019-08-10T00:00:00"/>
    <x v="6"/>
    <s v="Saturday"/>
    <n v="0"/>
    <s v="Low Cost per Unit"/>
    <n v="0"/>
    <n v="3.0590999999999999"/>
    <n v="0"/>
    <n v="0"/>
    <n v="0"/>
    <s v="Greater Than 8 Weeks Old"/>
  </r>
  <r>
    <s v="03-52-1301-01-00"/>
    <x v="6"/>
    <x v="8"/>
    <x v="20"/>
    <n v="1"/>
    <n v="140"/>
    <n v="43.26"/>
    <n v="43.26"/>
    <n v="96.74"/>
    <n v="0.69"/>
    <x v="6"/>
    <d v="2019-08-10T00:00:00"/>
    <x v="6"/>
    <s v="Saturday"/>
    <n v="0"/>
    <s v="High Cost per Unit"/>
    <n v="0"/>
    <n v="0"/>
    <n v="0"/>
    <n v="0"/>
    <n v="0"/>
    <s v="Greater Than 8 Weeks Old"/>
  </r>
  <r>
    <s v="03-64-0001"/>
    <x v="6"/>
    <x v="1"/>
    <x v="19"/>
    <n v="1"/>
    <n v="299.99"/>
    <n v="135"/>
    <n v="135"/>
    <n v="164.99"/>
    <n v="0.55000000000000004"/>
    <x v="6"/>
    <d v="2019-08-10T00:00:00"/>
    <x v="6"/>
    <s v="Saturday"/>
    <n v="0"/>
    <s v="High Cost per Unit"/>
    <n v="0"/>
    <n v="0"/>
    <n v="0"/>
    <n v="0"/>
    <n v="0"/>
    <s v="Greater Than 8 Weeks Old"/>
  </r>
  <r>
    <s v="03-64-0002-01-00"/>
    <x v="6"/>
    <x v="2"/>
    <x v="2"/>
    <n v="2"/>
    <n v="599.98"/>
    <n v="553"/>
    <n v="276.5"/>
    <n v="46.98"/>
    <n v="0.08"/>
    <x v="6"/>
    <d v="2019-08-10T00:00:00"/>
    <x v="6"/>
    <s v="Saturday"/>
    <n v="0"/>
    <s v="High Cost per Unit"/>
    <n v="0"/>
    <n v="17.999400000000001"/>
    <n v="0"/>
    <n v="0"/>
    <n v="0"/>
    <s v="Greater Than 8 Weeks Old"/>
  </r>
  <r>
    <s v="03-72-0501-01-00"/>
    <x v="6"/>
    <x v="4"/>
    <x v="11"/>
    <n v="1"/>
    <n v="22"/>
    <n v="3.2"/>
    <n v="3.2"/>
    <n v="18.8"/>
    <n v="0.85"/>
    <x v="6"/>
    <d v="2019-08-10T00:00:00"/>
    <x v="6"/>
    <s v="Saturday"/>
    <n v="0"/>
    <s v="Low Cost per Unit"/>
    <n v="0"/>
    <n v="0"/>
    <n v="0"/>
    <n v="0"/>
    <n v="0"/>
    <s v="Greater Than 8 Weeks Old"/>
  </r>
  <r>
    <s v="03-72-0502-01"/>
    <x v="6"/>
    <x v="4"/>
    <x v="11"/>
    <n v="114"/>
    <n v="1138.8599999999999"/>
    <n v="769.5"/>
    <n v="6.75"/>
    <n v="369.36"/>
    <n v="0.32"/>
    <x v="6"/>
    <d v="2019-08-10T00:00:00"/>
    <x v="6"/>
    <s v="Saturday"/>
    <n v="0"/>
    <s v="Low Cost per Unit"/>
    <n v="0"/>
    <n v="34.165799999999997"/>
    <n v="0"/>
    <n v="0"/>
    <n v="0"/>
    <s v="Greater Than 8 Weeks Old"/>
  </r>
  <r>
    <s v="03-74-0001-01-00"/>
    <x v="6"/>
    <x v="8"/>
    <x v="15"/>
    <n v="15"/>
    <n v="134.85"/>
    <n v="105"/>
    <n v="7"/>
    <n v="29.85"/>
    <n v="0.22"/>
    <x v="6"/>
    <d v="2019-08-10T00:00:00"/>
    <x v="6"/>
    <s v="Saturday"/>
    <n v="0"/>
    <s v="Low Cost per Unit"/>
    <n v="0"/>
    <n v="4.0454999999999997"/>
    <n v="0"/>
    <n v="0"/>
    <n v="0"/>
    <s v="Greater Than 8 Weeks Old"/>
  </r>
  <r>
    <s v="03-74-0002-01-00"/>
    <x v="6"/>
    <x v="8"/>
    <x v="15"/>
    <n v="1"/>
    <n v="25"/>
    <n v="4.75"/>
    <n v="4.75"/>
    <n v="20.25"/>
    <n v="0.81"/>
    <x v="6"/>
    <d v="2019-08-10T00:00:00"/>
    <x v="6"/>
    <s v="Saturday"/>
    <n v="0"/>
    <s v="Low Cost per Unit"/>
    <n v="0"/>
    <n v="0"/>
    <n v="0"/>
    <n v="0"/>
    <n v="0"/>
    <s v="Greater Than 8 Weeks Old"/>
  </r>
  <r>
    <s v="03-74-0003-01-00"/>
    <x v="6"/>
    <x v="4"/>
    <x v="11"/>
    <n v="2"/>
    <n v="198"/>
    <n v="48"/>
    <n v="24"/>
    <n v="150"/>
    <n v="0.76"/>
    <x v="6"/>
    <d v="2019-08-10T00:00:00"/>
    <x v="6"/>
    <s v="Saturday"/>
    <n v="0"/>
    <s v="High Cost per Unit"/>
    <n v="0"/>
    <n v="5.9399999999999995"/>
    <n v="0"/>
    <n v="0"/>
    <n v="0"/>
    <s v="Greater Than 8 Weeks Old"/>
  </r>
  <r>
    <s v="03-74-0004-01-00"/>
    <x v="6"/>
    <x v="4"/>
    <x v="11"/>
    <n v="1"/>
    <n v="49"/>
    <n v="18"/>
    <n v="18"/>
    <n v="31"/>
    <n v="0.63"/>
    <x v="6"/>
    <d v="2019-08-10T00:00:00"/>
    <x v="6"/>
    <s v="Saturday"/>
    <n v="0"/>
    <s v="High Cost per Unit"/>
    <n v="0"/>
    <n v="0"/>
    <n v="0"/>
    <n v="0"/>
    <n v="0"/>
    <s v="Greater Than 8 Weeks Old"/>
  </r>
  <r>
    <s v="03-81-0001-00-03"/>
    <x v="6"/>
    <x v="7"/>
    <x v="8"/>
    <n v="2"/>
    <n v="26"/>
    <n v="3.7"/>
    <n v="1.85"/>
    <n v="22.3"/>
    <n v="0.86"/>
    <x v="6"/>
    <d v="2019-08-10T00:00:00"/>
    <x v="6"/>
    <s v="Saturday"/>
    <n v="0"/>
    <s v="Low Cost per Unit"/>
    <n v="0"/>
    <n v="0.78"/>
    <n v="0"/>
    <n v="0"/>
    <n v="0"/>
    <s v="Greater Than 8 Weeks Old"/>
  </r>
  <r>
    <s v="03-81-0002-00-00"/>
    <x v="6"/>
    <x v="7"/>
    <x v="8"/>
    <n v="2"/>
    <n v="38"/>
    <n v="12"/>
    <n v="6"/>
    <n v="26"/>
    <n v="0.68"/>
    <x v="6"/>
    <d v="2019-08-10T00:00:00"/>
    <x v="6"/>
    <s v="Saturday"/>
    <n v="0"/>
    <s v="Low Cost per Unit"/>
    <n v="0"/>
    <n v="1.1399999999999999"/>
    <n v="0"/>
    <n v="0"/>
    <n v="0"/>
    <s v="Greater Than 8 Weeks Old"/>
  </r>
  <r>
    <s v="03-81-0101-00-00"/>
    <x v="6"/>
    <x v="7"/>
    <x v="8"/>
    <n v="7"/>
    <n v="69.930000000000007"/>
    <n v="30.8"/>
    <n v="4.4000000000000004"/>
    <n v="39.130000000000003"/>
    <n v="0.56000000000000005"/>
    <x v="6"/>
    <d v="2019-08-10T00:00:00"/>
    <x v="6"/>
    <s v="Saturday"/>
    <n v="0"/>
    <s v="Low Cost per Unit"/>
    <n v="0"/>
    <n v="2.0979000000000001"/>
    <n v="0"/>
    <n v="0"/>
    <n v="0"/>
    <s v="Greater Than 8 Weeks Old"/>
  </r>
  <r>
    <s v="03-81-1702-00-00"/>
    <x v="6"/>
    <x v="7"/>
    <x v="8"/>
    <n v="4"/>
    <n v="36"/>
    <n v="12"/>
    <n v="3"/>
    <n v="24"/>
    <n v="0.67"/>
    <x v="6"/>
    <d v="2019-08-10T00:00:00"/>
    <x v="6"/>
    <s v="Saturday"/>
    <n v="0"/>
    <s v="Low Cost per Unit"/>
    <n v="0"/>
    <n v="1.08"/>
    <n v="0"/>
    <n v="0"/>
    <n v="0"/>
    <s v="Greater Than 8 Weeks Old"/>
  </r>
  <r>
    <s v="04-13-1101-03-00"/>
    <x v="6"/>
    <x v="5"/>
    <x v="16"/>
    <n v="1"/>
    <n v="36"/>
    <n v="11.8"/>
    <n v="11.8"/>
    <n v="24.2"/>
    <n v="0.67"/>
    <x v="6"/>
    <d v="2019-08-10T00:00:00"/>
    <x v="6"/>
    <s v="Saturday"/>
    <n v="0"/>
    <s v="Low Cost per Unit"/>
    <n v="0"/>
    <n v="0"/>
    <n v="0"/>
    <n v="0"/>
    <n v="0"/>
    <s v="Greater Than 8 Weeks Old"/>
  </r>
  <r>
    <s v="04-15-0105-01-00"/>
    <x v="6"/>
    <x v="5"/>
    <x v="23"/>
    <n v="16"/>
    <n v="127.84"/>
    <n v="44.48"/>
    <n v="2.78"/>
    <n v="83.36"/>
    <n v="0.65"/>
    <x v="6"/>
    <d v="2019-08-10T00:00:00"/>
    <x v="6"/>
    <s v="Saturday"/>
    <n v="0"/>
    <s v="Low Cost per Unit"/>
    <n v="0"/>
    <n v="3.8351999999999999"/>
    <n v="0"/>
    <n v="0"/>
    <n v="0"/>
    <s v="Greater Than 8 Weeks Old"/>
  </r>
  <r>
    <s v="04-31-0102-01-00"/>
    <x v="6"/>
    <x v="3"/>
    <x v="5"/>
    <n v="21"/>
    <n v="209.79"/>
    <n v="154.77000000000001"/>
    <n v="7.37"/>
    <n v="55.02"/>
    <n v="0.26"/>
    <x v="6"/>
    <d v="2019-08-10T00:00:00"/>
    <x v="6"/>
    <s v="Saturday"/>
    <n v="0"/>
    <s v="Low Cost per Unit"/>
    <n v="0"/>
    <n v="6.2936999999999994"/>
    <n v="0"/>
    <n v="0"/>
    <n v="0"/>
    <s v="Greater Than 8 Weeks Old"/>
  </r>
  <r>
    <s v="04-82-0001-00-00"/>
    <x v="6"/>
    <x v="7"/>
    <x v="17"/>
    <n v="1"/>
    <n v="32"/>
    <n v="11.2"/>
    <n v="11.2"/>
    <n v="20.8"/>
    <n v="0.65"/>
    <x v="6"/>
    <d v="2019-08-10T00:00:00"/>
    <x v="6"/>
    <s v="Saturday"/>
    <n v="0"/>
    <s v="Low Cost per Unit"/>
    <n v="0"/>
    <n v="0"/>
    <n v="0"/>
    <n v="0"/>
    <n v="0"/>
    <s v="Greater Than 8 Weeks Old"/>
  </r>
  <r>
    <s v="04-82-0001-00-12"/>
    <x v="6"/>
    <x v="7"/>
    <x v="17"/>
    <n v="1"/>
    <n v="69"/>
    <n v="31.25"/>
    <n v="31.25"/>
    <n v="37.75"/>
    <n v="0.55000000000000004"/>
    <x v="6"/>
    <d v="2019-08-10T00:00:00"/>
    <x v="6"/>
    <s v="Saturday"/>
    <n v="0"/>
    <s v="High Cost per Unit"/>
    <n v="0"/>
    <n v="0"/>
    <n v="0"/>
    <n v="0"/>
    <n v="0"/>
    <s v="Greater Than 8 Weeks Old"/>
  </r>
  <r>
    <s v="06-81-1701-00-00"/>
    <x v="6"/>
    <x v="7"/>
    <x v="8"/>
    <n v="4"/>
    <n v="44"/>
    <n v="11.2"/>
    <n v="2.8"/>
    <n v="32.799999999999997"/>
    <n v="0.75"/>
    <x v="6"/>
    <d v="2019-08-10T00:00:00"/>
    <x v="6"/>
    <s v="Saturday"/>
    <n v="0"/>
    <s v="Low Cost per Unit"/>
    <n v="0"/>
    <n v="1.3199999999999998"/>
    <n v="0"/>
    <n v="0"/>
    <n v="0"/>
    <s v="Greater Than 8 Weeks Old"/>
  </r>
  <r>
    <s v="06-81-1702-00-00"/>
    <x v="6"/>
    <x v="7"/>
    <x v="8"/>
    <n v="3"/>
    <n v="96"/>
    <n v="38.4"/>
    <n v="12.799999999999999"/>
    <n v="57.6"/>
    <n v="0.6"/>
    <x v="6"/>
    <d v="2019-08-10T00:00:00"/>
    <x v="6"/>
    <s v="Saturday"/>
    <n v="0"/>
    <s v="Low Cost per Unit"/>
    <n v="0"/>
    <n v="2.88"/>
    <n v="0"/>
    <n v="0"/>
    <n v="0"/>
    <s v="Greater Than 8 Weeks Old"/>
  </r>
  <r>
    <s v="08-28-0201-00-00"/>
    <x v="6"/>
    <x v="1"/>
    <x v="4"/>
    <n v="34"/>
    <n v="803.67"/>
    <n v="372.3"/>
    <n v="10.950000000000001"/>
    <n v="431.37"/>
    <n v="0.54"/>
    <x v="6"/>
    <d v="2019-08-10T00:00:00"/>
    <x v="6"/>
    <s v="Saturday"/>
    <n v="0"/>
    <s v="Low Cost per Unit"/>
    <n v="0"/>
    <n v="24.110099999999999"/>
    <n v="0"/>
    <n v="0"/>
    <n v="0"/>
    <s v="Greater Than 8 Weeks Old"/>
  </r>
  <r>
    <s v="08-31-0201-00-00"/>
    <x v="6"/>
    <x v="4"/>
    <x v="5"/>
    <n v="7"/>
    <n v="76.930000000000007"/>
    <n v="47.25"/>
    <n v="6.75"/>
    <n v="29.68"/>
    <n v="0.39"/>
    <x v="6"/>
    <d v="2019-08-10T00:00:00"/>
    <x v="6"/>
    <s v="Saturday"/>
    <n v="0"/>
    <s v="Low Cost per Unit"/>
    <n v="0"/>
    <n v="2.3079000000000001"/>
    <n v="0"/>
    <n v="0"/>
    <n v="0"/>
    <s v="Greater Than 8 Weeks Old"/>
  </r>
  <r>
    <s v="08-31-0202-00-00"/>
    <x v="6"/>
    <x v="4"/>
    <x v="5"/>
    <n v="14"/>
    <n v="125.86"/>
    <n v="33.18"/>
    <n v="2.37"/>
    <n v="92.68"/>
    <n v="0.74"/>
    <x v="6"/>
    <d v="2019-08-10T00:00:00"/>
    <x v="6"/>
    <s v="Saturday"/>
    <n v="0"/>
    <s v="Low Cost per Unit"/>
    <n v="0"/>
    <n v="3.7757999999999998"/>
    <n v="0"/>
    <n v="0"/>
    <n v="0"/>
    <s v="Greater Than 8 Weeks Old"/>
  </r>
  <r>
    <s v="08-31-0203-00-00"/>
    <x v="6"/>
    <x v="4"/>
    <x v="5"/>
    <n v="40"/>
    <n v="409.61"/>
    <n v="240"/>
    <n v="6"/>
    <n v="169.61"/>
    <n v="0.41"/>
    <x v="6"/>
    <d v="2019-08-10T00:00:00"/>
    <x v="6"/>
    <s v="Saturday"/>
    <n v="0"/>
    <s v="Low Cost per Unit"/>
    <n v="0"/>
    <n v="12.2883"/>
    <n v="0"/>
    <n v="0"/>
    <n v="0"/>
    <s v="Greater Than 8 Weeks Old"/>
  </r>
  <r>
    <s v="08-34-0201-00-00"/>
    <x v="6"/>
    <x v="5"/>
    <x v="6"/>
    <n v="3"/>
    <n v="75"/>
    <n v="22.32"/>
    <n v="7.44"/>
    <n v="52.68"/>
    <n v="0.7"/>
    <x v="6"/>
    <d v="2019-08-10T00:00:00"/>
    <x v="6"/>
    <s v="Saturday"/>
    <n v="0"/>
    <s v="Low Cost per Unit"/>
    <n v="0"/>
    <n v="2.25"/>
    <n v="0"/>
    <n v="0"/>
    <n v="0"/>
    <s v="Greater Than 8 Weeks Old"/>
  </r>
  <r>
    <s v="08-34-0202-00-00"/>
    <x v="6"/>
    <x v="5"/>
    <x v="6"/>
    <n v="16"/>
    <n v="239.84"/>
    <n v="124.8"/>
    <n v="7.8"/>
    <n v="115.04"/>
    <n v="0.48"/>
    <x v="6"/>
    <d v="2019-08-10T00:00:00"/>
    <x v="6"/>
    <s v="Saturday"/>
    <n v="0"/>
    <s v="Low Cost per Unit"/>
    <n v="0"/>
    <n v="7.1951999999999998"/>
    <n v="0"/>
    <n v="0"/>
    <n v="0"/>
    <s v="Greater Than 8 Weeks Old"/>
  </r>
  <r>
    <s v="08-34-0206-01-00"/>
    <x v="6"/>
    <x v="5"/>
    <x v="6"/>
    <n v="1"/>
    <n v="115"/>
    <n v="42.08"/>
    <n v="42.08"/>
    <n v="72.92"/>
    <n v="0.63"/>
    <x v="6"/>
    <d v="2019-08-10T00:00:00"/>
    <x v="6"/>
    <s v="Saturday"/>
    <n v="0"/>
    <s v="High Cost per Unit"/>
    <n v="0"/>
    <n v="0"/>
    <n v="0"/>
    <n v="0"/>
    <n v="0"/>
    <s v="Greater Than 8 Weeks Old"/>
  </r>
  <r>
    <s v="08-34-0210-00-00"/>
    <x v="6"/>
    <x v="5"/>
    <x v="6"/>
    <n v="2"/>
    <n v="50"/>
    <n v="22.96"/>
    <n v="11.48"/>
    <n v="27.04"/>
    <n v="0.54"/>
    <x v="6"/>
    <d v="2019-08-10T00:00:00"/>
    <x v="6"/>
    <s v="Saturday"/>
    <n v="0"/>
    <s v="Low Cost per Unit"/>
    <n v="0"/>
    <n v="1.5"/>
    <n v="0"/>
    <n v="0"/>
    <n v="0"/>
    <s v="Greater Than 8 Weeks Old"/>
  </r>
  <r>
    <s v="08-34-0211-00-00"/>
    <x v="6"/>
    <x v="5"/>
    <x v="6"/>
    <n v="3"/>
    <n v="50"/>
    <n v="34.44"/>
    <n v="11.479999999999999"/>
    <n v="15.56"/>
    <n v="0.31"/>
    <x v="6"/>
    <d v="2019-08-10T00:00:00"/>
    <x v="6"/>
    <s v="Saturday"/>
    <n v="0"/>
    <s v="Low Cost per Unit"/>
    <n v="0"/>
    <n v="1.5"/>
    <n v="0"/>
    <n v="0"/>
    <n v="0"/>
    <s v="Greater Than 8 Weeks Old"/>
  </r>
  <r>
    <s v="10-81-0001-00-00"/>
    <x v="6"/>
    <x v="7"/>
    <x v="8"/>
    <n v="7"/>
    <n v="203"/>
    <n v="87.5"/>
    <n v="12.5"/>
    <n v="115.5"/>
    <n v="0.56999999999999995"/>
    <x v="6"/>
    <d v="2019-08-10T00:00:00"/>
    <x v="6"/>
    <s v="Saturday"/>
    <n v="0"/>
    <s v="Low Cost per Unit"/>
    <n v="0"/>
    <n v="6.09"/>
    <n v="0"/>
    <n v="0"/>
    <n v="0"/>
    <s v="Greater Than 8 Weeks Old"/>
  </r>
  <r>
    <s v="13-31-0101-01"/>
    <x v="6"/>
    <x v="4"/>
    <x v="5"/>
    <n v="3"/>
    <n v="60"/>
    <n v="21.36"/>
    <n v="7.12"/>
    <n v="38.64"/>
    <n v="0.64"/>
    <x v="6"/>
    <d v="2019-08-10T00:00:00"/>
    <x v="6"/>
    <s v="Saturday"/>
    <n v="0"/>
    <s v="Low Cost per Unit"/>
    <n v="0"/>
    <n v="1.7999999999999998"/>
    <n v="0"/>
    <n v="0"/>
    <n v="0"/>
    <s v="Greater Than 8 Weeks Old"/>
  </r>
  <r>
    <s v="13-31-0101-04"/>
    <x v="6"/>
    <x v="4"/>
    <x v="5"/>
    <n v="1"/>
    <n v="20"/>
    <n v="7.12"/>
    <n v="7.12"/>
    <n v="12.88"/>
    <n v="0.64"/>
    <x v="6"/>
    <d v="2019-08-10T00:00:00"/>
    <x v="6"/>
    <s v="Saturday"/>
    <n v="0"/>
    <s v="Low Cost per Unit"/>
    <n v="0"/>
    <n v="0"/>
    <n v="0"/>
    <n v="0"/>
    <n v="0"/>
    <s v="Greater Than 8 Weeks Old"/>
  </r>
  <r>
    <s v="13-81-0101-00-00"/>
    <x v="6"/>
    <x v="7"/>
    <x v="8"/>
    <n v="1"/>
    <n v="19"/>
    <n v="6"/>
    <n v="6"/>
    <n v="13"/>
    <n v="0.68"/>
    <x v="6"/>
    <d v="2019-08-10T00:00:00"/>
    <x v="6"/>
    <s v="Saturday"/>
    <n v="0"/>
    <s v="Low Cost per Unit"/>
    <n v="0"/>
    <n v="0"/>
    <n v="0"/>
    <n v="0"/>
    <n v="0"/>
    <s v="Greater Than 8 Weeks Old"/>
  </r>
  <r>
    <s v="13-82-0101-01-00"/>
    <x v="6"/>
    <x v="7"/>
    <x v="17"/>
    <n v="3"/>
    <n v="78"/>
    <n v="26.64"/>
    <n v="8.8800000000000008"/>
    <n v="51.36"/>
    <n v="0.66"/>
    <x v="6"/>
    <d v="2019-08-10T00:00:00"/>
    <x v="6"/>
    <s v="Saturday"/>
    <n v="0"/>
    <s v="Low Cost per Unit"/>
    <n v="0"/>
    <n v="2.34"/>
    <n v="0"/>
    <n v="0"/>
    <n v="0"/>
    <s v="Greater Than 8 Weeks Old"/>
  </r>
  <r>
    <s v="14-63-1401-01-00"/>
    <x v="6"/>
    <x v="1"/>
    <x v="19"/>
    <n v="9"/>
    <n v="179.91"/>
    <n v="139.5"/>
    <n v="15.5"/>
    <n v="40.409999999999997"/>
    <n v="0.22"/>
    <x v="6"/>
    <d v="2019-08-10T00:00:00"/>
    <x v="6"/>
    <s v="Saturday"/>
    <n v="0"/>
    <s v="Low Cost per Unit"/>
    <n v="0"/>
    <n v="5.3972999999999995"/>
    <n v="0"/>
    <n v="0"/>
    <n v="0"/>
    <s v="Greater Than 8 Weeks Old"/>
  </r>
  <r>
    <s v="17-24-0103-01-00"/>
    <x v="6"/>
    <x v="1"/>
    <x v="3"/>
    <n v="6"/>
    <n v="128.94999999999999"/>
    <n v="75.599999999999994"/>
    <n v="12.6"/>
    <n v="53.35"/>
    <n v="0.41"/>
    <x v="6"/>
    <d v="2019-08-10T00:00:00"/>
    <x v="6"/>
    <s v="Saturday"/>
    <n v="0"/>
    <s v="Low Cost per Unit"/>
    <n v="0"/>
    <n v="3.8684999999999996"/>
    <n v="0"/>
    <n v="0"/>
    <n v="0"/>
    <s v="Greater Than 8 Weeks Old"/>
  </r>
  <r>
    <s v="17-24-0107-01-00"/>
    <x v="6"/>
    <x v="1"/>
    <x v="3"/>
    <n v="11"/>
    <n v="109.89"/>
    <n v="42.24"/>
    <n v="3.8400000000000003"/>
    <n v="67.650000000000006"/>
    <n v="0.62"/>
    <x v="6"/>
    <d v="2019-08-10T00:00:00"/>
    <x v="6"/>
    <s v="Saturday"/>
    <n v="0"/>
    <s v="Low Cost per Unit"/>
    <n v="0"/>
    <n v="3.2967"/>
    <n v="0"/>
    <n v="0"/>
    <n v="0"/>
    <s v="Greater Than 8 Weeks Old"/>
  </r>
  <r>
    <s v="17-24-0108-11-00"/>
    <x v="6"/>
    <x v="1"/>
    <x v="3"/>
    <n v="6"/>
    <n v="65.94"/>
    <n v="31.5"/>
    <n v="5.25"/>
    <n v="34.44"/>
    <n v="0.52"/>
    <x v="6"/>
    <d v="2019-08-10T00:00:00"/>
    <x v="6"/>
    <s v="Saturday"/>
    <n v="0"/>
    <s v="Low Cost per Unit"/>
    <n v="0"/>
    <n v="1.9782"/>
    <n v="0"/>
    <n v="0"/>
    <n v="0"/>
    <s v="Greater Than 8 Weeks Old"/>
  </r>
  <r>
    <s v="17-24-0109-11-00"/>
    <x v="6"/>
    <x v="1"/>
    <x v="3"/>
    <n v="1"/>
    <n v="10.99"/>
    <n v="5.76"/>
    <n v="5.76"/>
    <n v="5.23"/>
    <n v="0.48"/>
    <x v="6"/>
    <d v="2019-08-10T00:00:00"/>
    <x v="6"/>
    <s v="Saturday"/>
    <n v="0"/>
    <s v="Low Cost per Unit"/>
    <n v="0"/>
    <n v="0"/>
    <n v="0"/>
    <n v="0"/>
    <n v="0"/>
    <s v="Greater Than 8 Weeks Old"/>
  </r>
  <r>
    <s v="17-24-0110-11-00"/>
    <x v="6"/>
    <x v="1"/>
    <x v="3"/>
    <n v="11"/>
    <n v="120.89"/>
    <n v="67.650000000000006"/>
    <n v="6.15"/>
    <n v="53.24"/>
    <n v="0.44"/>
    <x v="6"/>
    <d v="2019-08-10T00:00:00"/>
    <x v="6"/>
    <s v="Saturday"/>
    <n v="0"/>
    <s v="Low Cost per Unit"/>
    <n v="0"/>
    <n v="3.6267"/>
    <n v="0"/>
    <n v="0"/>
    <n v="0"/>
    <s v="Greater Than 8 Weeks Old"/>
  </r>
  <r>
    <s v="17-24-0114-00-00"/>
    <x v="6"/>
    <x v="2"/>
    <x v="2"/>
    <n v="1"/>
    <n v="14.99"/>
    <n v="12.3"/>
    <n v="12.3"/>
    <n v="2.69"/>
    <n v="0.18"/>
    <x v="6"/>
    <d v="2019-08-10T00:00:00"/>
    <x v="6"/>
    <s v="Saturday"/>
    <n v="0"/>
    <s v="Low Cost per Unit"/>
    <n v="0"/>
    <n v="0"/>
    <n v="0"/>
    <n v="0"/>
    <n v="0"/>
    <s v="Greater Than 8 Weeks Old"/>
  </r>
  <r>
    <s v="17-24-0301-11-00"/>
    <x v="6"/>
    <x v="2"/>
    <x v="2"/>
    <n v="6"/>
    <n v="41.94"/>
    <n v="16.739999999999998"/>
    <n v="2.7899999999999996"/>
    <n v="25.2"/>
    <n v="0.6"/>
    <x v="6"/>
    <d v="2019-08-10T00:00:00"/>
    <x v="6"/>
    <s v="Saturday"/>
    <n v="0"/>
    <s v="Low Cost per Unit"/>
    <n v="0"/>
    <n v="1.2582"/>
    <n v="0"/>
    <n v="0"/>
    <n v="0"/>
    <s v="Greater Than 8 Weeks Old"/>
  </r>
  <r>
    <s v="17-26-0002-01-00"/>
    <x v="6"/>
    <x v="1"/>
    <x v="14"/>
    <n v="2"/>
    <n v="64"/>
    <n v="25.14"/>
    <n v="12.57"/>
    <n v="38.86"/>
    <n v="0.61"/>
    <x v="6"/>
    <d v="2019-08-10T00:00:00"/>
    <x v="6"/>
    <s v="Saturday"/>
    <n v="0"/>
    <s v="Low Cost per Unit"/>
    <n v="0"/>
    <n v="1.92"/>
    <n v="0"/>
    <n v="0"/>
    <n v="0"/>
    <s v="Greater Than 8 Weeks Old"/>
  </r>
  <r>
    <s v="17-26-0003-01-00"/>
    <x v="6"/>
    <x v="1"/>
    <x v="14"/>
    <n v="9"/>
    <n v="287.91000000000003"/>
    <n v="152.55000000000001"/>
    <n v="16.950000000000003"/>
    <n v="135.36000000000001"/>
    <n v="0.47"/>
    <x v="6"/>
    <d v="2019-08-10T00:00:00"/>
    <x v="6"/>
    <s v="Saturday"/>
    <n v="0"/>
    <s v="High Cost per Unit"/>
    <n v="0"/>
    <n v="8.6372999999999998"/>
    <n v="0"/>
    <n v="0"/>
    <n v="0"/>
    <s v="Greater Than 8 Weeks Old"/>
  </r>
  <r>
    <s v="20-87-0001-00"/>
    <x v="6"/>
    <x v="7"/>
    <x v="17"/>
    <n v="1"/>
    <n v="22"/>
    <n v="7.2"/>
    <n v="7.2"/>
    <n v="14.8"/>
    <n v="0.67"/>
    <x v="6"/>
    <d v="2019-08-10T00:00:00"/>
    <x v="6"/>
    <s v="Saturday"/>
    <n v="0"/>
    <s v="Low Cost per Unit"/>
    <n v="0"/>
    <n v="0"/>
    <n v="0"/>
    <n v="0"/>
    <n v="0"/>
    <s v="Greater Than 8 Weeks Old"/>
  </r>
  <r>
    <s v="22-82-1301-00-12"/>
    <x v="6"/>
    <x v="7"/>
    <x v="17"/>
    <n v="10"/>
    <n v="299.89999999999998"/>
    <n v="159.30000000000001"/>
    <n v="15.930000000000001"/>
    <n v="140.6"/>
    <n v="0.47"/>
    <x v="6"/>
    <d v="2019-08-10T00:00:00"/>
    <x v="6"/>
    <s v="Saturday"/>
    <n v="0"/>
    <s v="Low Cost per Unit"/>
    <n v="0"/>
    <n v="8.9969999999999981"/>
    <n v="0"/>
    <n v="0"/>
    <n v="0"/>
    <s v="Greater Than 8 Weeks Old"/>
  </r>
  <r>
    <s v="23-33-0201-00-00"/>
    <x v="6"/>
    <x v="5"/>
    <x v="6"/>
    <n v="1"/>
    <n v="16"/>
    <n v="6.75"/>
    <n v="6.75"/>
    <n v="9.25"/>
    <n v="0.57999999999999996"/>
    <x v="6"/>
    <d v="2019-08-10T00:00:00"/>
    <x v="6"/>
    <s v="Saturday"/>
    <n v="0"/>
    <s v="Low Cost per Unit"/>
    <n v="0"/>
    <n v="0"/>
    <n v="0"/>
    <n v="0"/>
    <n v="0"/>
    <s v="Greater Than 8 Weeks Old"/>
  </r>
  <r>
    <s v="23-82-0101-01-00"/>
    <x v="6"/>
    <x v="7"/>
    <x v="17"/>
    <n v="2"/>
    <n v="84"/>
    <n v="24.76"/>
    <n v="12.38"/>
    <n v="59.24"/>
    <n v="0.71"/>
    <x v="6"/>
    <d v="2019-08-10T00:00:00"/>
    <x v="6"/>
    <s v="Saturday"/>
    <n v="0"/>
    <s v="Low Cost per Unit"/>
    <n v="0"/>
    <n v="2.52"/>
    <n v="0"/>
    <n v="0"/>
    <n v="0"/>
    <s v="Greater Than 8 Weeks Old"/>
  </r>
  <r>
    <s v="23-82-0102-01-00"/>
    <x v="6"/>
    <x v="7"/>
    <x v="17"/>
    <n v="1"/>
    <n v="21"/>
    <n v="7.43"/>
    <n v="7.43"/>
    <n v="13.57"/>
    <n v="0.65"/>
    <x v="6"/>
    <d v="2019-08-10T00:00:00"/>
    <x v="6"/>
    <s v="Saturday"/>
    <n v="0"/>
    <s v="Low Cost per Unit"/>
    <n v="0"/>
    <n v="0"/>
    <n v="0"/>
    <n v="0"/>
    <n v="0"/>
    <s v="Greater Than 8 Weeks Old"/>
  </r>
  <r>
    <s v="23-82-1301-01-00"/>
    <x v="6"/>
    <x v="7"/>
    <x v="17"/>
    <n v="2"/>
    <n v="32"/>
    <n v="9.76"/>
    <n v="4.88"/>
    <n v="22.24"/>
    <n v="0.7"/>
    <x v="6"/>
    <d v="2019-08-10T00:00:00"/>
    <x v="6"/>
    <s v="Saturday"/>
    <n v="0"/>
    <s v="Low Cost per Unit"/>
    <n v="0"/>
    <n v="0.96"/>
    <n v="0"/>
    <n v="0"/>
    <n v="0"/>
    <s v="Greater Than 8 Weeks Old"/>
  </r>
  <r>
    <s v="33-81-1701-00-00"/>
    <x v="6"/>
    <x v="7"/>
    <x v="8"/>
    <n v="3"/>
    <n v="24"/>
    <n v="11.12"/>
    <n v="3.7066666666666666"/>
    <n v="12.88"/>
    <n v="0.54"/>
    <x v="6"/>
    <d v="2019-08-10T00:00:00"/>
    <x v="6"/>
    <s v="Saturday"/>
    <n v="0"/>
    <s v="Low Cost per Unit"/>
    <n v="0"/>
    <n v="0.72"/>
    <n v="0"/>
    <n v="0"/>
    <n v="0"/>
    <s v="Greater Than 8 Weeks Old"/>
  </r>
  <r>
    <s v="37-84-0201-01-00"/>
    <x v="6"/>
    <x v="7"/>
    <x v="22"/>
    <n v="4"/>
    <n v="119.96"/>
    <n v="73.52"/>
    <n v="18.38"/>
    <n v="46.44"/>
    <n v="0.39"/>
    <x v="6"/>
    <d v="2019-08-10T00:00:00"/>
    <x v="6"/>
    <s v="Saturday"/>
    <n v="0"/>
    <s v="High Cost per Unit"/>
    <n v="0"/>
    <n v="3.5987999999999998"/>
    <n v="0"/>
    <n v="0"/>
    <n v="0"/>
    <s v="Greater Than 8 Weeks Old"/>
  </r>
  <r>
    <s v="38-31-0001-00-12"/>
    <x v="6"/>
    <x v="3"/>
    <x v="5"/>
    <n v="1"/>
    <n v="45"/>
    <n v="16.32"/>
    <n v="16.32"/>
    <n v="28.68"/>
    <n v="0.64"/>
    <x v="6"/>
    <d v="2019-08-10T00:00:00"/>
    <x v="6"/>
    <s v="Saturday"/>
    <n v="0"/>
    <s v="Low Cost per Unit"/>
    <n v="0"/>
    <n v="0"/>
    <n v="0"/>
    <n v="0"/>
    <n v="0"/>
    <s v="Greater Than 8 Weeks Old"/>
  </r>
  <r>
    <s v="38-73-1401-01-00"/>
    <x v="6"/>
    <x v="2"/>
    <x v="2"/>
    <n v="2"/>
    <n v="23.98"/>
    <n v="11.9"/>
    <n v="5.95"/>
    <n v="12.08"/>
    <n v="0.5"/>
    <x v="6"/>
    <d v="2019-08-10T00:00:00"/>
    <x v="6"/>
    <s v="Saturday"/>
    <n v="0"/>
    <s v="Low Cost per Unit"/>
    <n v="0"/>
    <n v="0.71940000000000004"/>
    <n v="0"/>
    <n v="0"/>
    <n v="0"/>
    <s v="Greater Than 8 Weeks Old"/>
  </r>
  <r>
    <s v="38-82-0401-00-12"/>
    <x v="6"/>
    <x v="7"/>
    <x v="17"/>
    <n v="1"/>
    <n v="59"/>
    <n v="28.87"/>
    <n v="28.87"/>
    <n v="30.13"/>
    <n v="0.51"/>
    <x v="6"/>
    <d v="2019-08-10T00:00:00"/>
    <x v="6"/>
    <s v="Saturday"/>
    <n v="0"/>
    <s v="High Cost per Unit"/>
    <n v="0"/>
    <n v="0"/>
    <n v="0"/>
    <n v="0"/>
    <n v="0"/>
    <s v="Greater Than 8 Weeks Old"/>
  </r>
  <r>
    <s v="40-33-0001-00-00"/>
    <x v="6"/>
    <x v="5"/>
    <x v="6"/>
    <n v="3"/>
    <n v="297"/>
    <n v="107.91"/>
    <n v="35.97"/>
    <n v="189.09"/>
    <n v="0.64"/>
    <x v="6"/>
    <d v="2019-08-10T00:00:00"/>
    <x v="6"/>
    <s v="Saturday"/>
    <n v="0"/>
    <s v="High Cost per Unit"/>
    <n v="0"/>
    <n v="8.91"/>
    <n v="0"/>
    <n v="0"/>
    <n v="0"/>
    <s v="Greater Than 8 Weeks Old"/>
  </r>
  <r>
    <s v="42-26-0001-01-00"/>
    <x v="6"/>
    <x v="2"/>
    <x v="2"/>
    <n v="4"/>
    <n v="95.96"/>
    <n v="68"/>
    <n v="17"/>
    <n v="27.96"/>
    <n v="0.28999999999999998"/>
    <x v="6"/>
    <d v="2019-08-10T00:00:00"/>
    <x v="6"/>
    <s v="Saturday"/>
    <n v="0"/>
    <s v="High Cost per Unit"/>
    <n v="0"/>
    <n v="2.8787999999999996"/>
    <n v="0"/>
    <n v="0"/>
    <n v="0"/>
    <s v="Greater Than 8 Weeks Old"/>
  </r>
  <r>
    <s v="42-26-0003-01-00"/>
    <x v="6"/>
    <x v="2"/>
    <x v="2"/>
    <n v="1"/>
    <n v="23.99"/>
    <n v="15"/>
    <n v="15"/>
    <n v="8.99"/>
    <n v="0.37"/>
    <x v="6"/>
    <d v="2019-08-10T00:00:00"/>
    <x v="6"/>
    <s v="Saturday"/>
    <n v="0"/>
    <s v="Low Cost per Unit"/>
    <n v="0"/>
    <n v="0"/>
    <n v="0"/>
    <n v="0"/>
    <n v="0"/>
    <s v="Greater Than 8 Weeks Old"/>
  </r>
  <r>
    <s v="44-12-0001-06-09"/>
    <x v="6"/>
    <x v="5"/>
    <x v="23"/>
    <n v="1"/>
    <n v="69"/>
    <n v="30"/>
    <n v="30"/>
    <n v="39"/>
    <n v="0.56999999999999995"/>
    <x v="6"/>
    <d v="2019-08-10T00:00:00"/>
    <x v="6"/>
    <s v="Saturday"/>
    <n v="0"/>
    <s v="High Cost per Unit"/>
    <n v="0"/>
    <n v="0"/>
    <n v="0"/>
    <n v="0"/>
    <n v="0"/>
    <s v="Greater Than 8 Weeks Old"/>
  </r>
  <r>
    <s v="44-12-0001-06-10"/>
    <x v="6"/>
    <x v="5"/>
    <x v="23"/>
    <n v="1"/>
    <n v="69"/>
    <n v="30"/>
    <n v="30"/>
    <n v="39"/>
    <n v="0.56999999999999995"/>
    <x v="6"/>
    <d v="2019-08-10T00:00:00"/>
    <x v="6"/>
    <s v="Saturday"/>
    <n v="0"/>
    <s v="High Cost per Unit"/>
    <n v="0"/>
    <n v="0"/>
    <n v="0"/>
    <n v="0"/>
    <n v="0"/>
    <s v="Greater Than 8 Weeks Old"/>
  </r>
  <r>
    <s v="01-21-1001-14-12"/>
    <x v="7"/>
    <x v="0"/>
    <x v="0"/>
    <n v="2"/>
    <n v="110"/>
    <n v="35.299999999999997"/>
    <n v="17.649999999999999"/>
    <n v="74.7"/>
    <n v="0.68"/>
    <x v="0"/>
    <d v="2019-08-11T00:00:00"/>
    <x v="0"/>
    <s v="Monday"/>
    <n v="0"/>
    <s v="High Cost per Unit"/>
    <n v="11"/>
    <n v="3.3"/>
    <n v="0"/>
    <n v="0"/>
    <n v="0"/>
    <s v="Greater Than 8 Weeks Old"/>
  </r>
  <r>
    <s v="01-21-1002-14-12"/>
    <x v="7"/>
    <x v="0"/>
    <x v="0"/>
    <n v="1"/>
    <n v="55"/>
    <n v="12.65"/>
    <n v="12.65"/>
    <n v="42.35"/>
    <n v="0.77"/>
    <x v="0"/>
    <d v="2019-08-11T00:00:00"/>
    <x v="0"/>
    <s v="Monday"/>
    <n v="0"/>
    <s v="Low Cost per Unit"/>
    <n v="5.5"/>
    <n v="0"/>
    <n v="0"/>
    <n v="0"/>
    <n v="0"/>
    <s v="Greater Than 8 Weeks Old"/>
  </r>
  <r>
    <s v="01-21-1005-14-12"/>
    <x v="7"/>
    <x v="0"/>
    <x v="0"/>
    <n v="1"/>
    <n v="59"/>
    <n v="22.65"/>
    <n v="22.65"/>
    <n v="36.35"/>
    <n v="0.62"/>
    <x v="0"/>
    <d v="2019-08-11T00:00:00"/>
    <x v="0"/>
    <s v="Monday"/>
    <n v="0"/>
    <s v="High Cost per Unit"/>
    <n v="5.9"/>
    <n v="0"/>
    <n v="0"/>
    <n v="0"/>
    <n v="0"/>
    <s v="Greater Than 8 Weeks Old"/>
  </r>
  <r>
    <s v="01-21-1008-14-12"/>
    <x v="7"/>
    <x v="0"/>
    <x v="0"/>
    <n v="2"/>
    <n v="118"/>
    <n v="46.04"/>
    <n v="23.02"/>
    <n v="71.959999999999994"/>
    <n v="0.61"/>
    <x v="0"/>
    <d v="2019-08-11T00:00:00"/>
    <x v="0"/>
    <s v="Monday"/>
    <n v="0"/>
    <s v="High Cost per Unit"/>
    <n v="11.8"/>
    <n v="3.54"/>
    <n v="0"/>
    <n v="0"/>
    <n v="0"/>
    <s v="Greater Than 8 Weeks Old"/>
  </r>
  <r>
    <s v="01-21-1013-14-12"/>
    <x v="7"/>
    <x v="0"/>
    <x v="0"/>
    <n v="1"/>
    <n v="79"/>
    <n v="19.940000000000001"/>
    <n v="19.940000000000001"/>
    <n v="59.06"/>
    <n v="0.75"/>
    <x v="0"/>
    <d v="2019-08-11T00:00:00"/>
    <x v="0"/>
    <s v="Monday"/>
    <n v="0"/>
    <s v="High Cost per Unit"/>
    <n v="7.9"/>
    <n v="0"/>
    <n v="0"/>
    <n v="0"/>
    <n v="0"/>
    <s v="Greater Than 8 Weeks Old"/>
  </r>
  <r>
    <s v="01-21-2006-14-12"/>
    <x v="7"/>
    <x v="0"/>
    <x v="0"/>
    <n v="1"/>
    <n v="79"/>
    <n v="27.17"/>
    <n v="27.17"/>
    <n v="51.83"/>
    <n v="0.66"/>
    <x v="0"/>
    <d v="2019-08-11T00:00:00"/>
    <x v="0"/>
    <s v="Monday"/>
    <n v="0"/>
    <s v="High Cost per Unit"/>
    <n v="7.9"/>
    <n v="0"/>
    <n v="0"/>
    <n v="0"/>
    <n v="0"/>
    <s v="Greater Than 8 Weeks Old"/>
  </r>
  <r>
    <s v="01-21-2012-14-12"/>
    <x v="7"/>
    <x v="0"/>
    <x v="0"/>
    <n v="1"/>
    <n v="75"/>
    <n v="16.2"/>
    <n v="16.2"/>
    <n v="58.8"/>
    <n v="0.78"/>
    <x v="0"/>
    <d v="2019-08-11T00:00:00"/>
    <x v="0"/>
    <s v="Monday"/>
    <n v="0"/>
    <s v="Low Cost per Unit"/>
    <n v="7.5"/>
    <n v="0"/>
    <n v="0"/>
    <n v="0"/>
    <n v="0"/>
    <s v="Greater Than 8 Weeks Old"/>
  </r>
  <r>
    <s v="01-21-3001-14-12"/>
    <x v="7"/>
    <x v="0"/>
    <x v="0"/>
    <n v="1"/>
    <n v="38.99"/>
    <n v="17.649999999999999"/>
    <n v="17.649999999999999"/>
    <n v="21.34"/>
    <n v="0.55000000000000004"/>
    <x v="0"/>
    <d v="2019-08-11T00:00:00"/>
    <x v="0"/>
    <s v="Monday"/>
    <n v="0"/>
    <s v="High Cost per Unit"/>
    <n v="3.8990000000000005"/>
    <n v="0"/>
    <n v="0"/>
    <n v="0"/>
    <n v="0"/>
    <s v="Greater Than 8 Weeks Old"/>
  </r>
  <r>
    <s v="01-21-3002-14-12"/>
    <x v="7"/>
    <x v="0"/>
    <x v="0"/>
    <n v="1"/>
    <n v="65"/>
    <n v="19"/>
    <n v="19"/>
    <n v="46"/>
    <n v="0.71"/>
    <x v="0"/>
    <d v="2019-08-11T00:00:00"/>
    <x v="0"/>
    <s v="Monday"/>
    <n v="0"/>
    <s v="High Cost per Unit"/>
    <n v="6.5"/>
    <n v="0"/>
    <n v="0"/>
    <n v="0"/>
    <n v="0"/>
    <s v="Greater Than 8 Weeks Old"/>
  </r>
  <r>
    <s v="01-21-3003-14-12"/>
    <x v="7"/>
    <x v="0"/>
    <x v="0"/>
    <n v="1"/>
    <n v="65"/>
    <n v="24.58"/>
    <n v="24.58"/>
    <n v="40.42"/>
    <n v="0.62"/>
    <x v="0"/>
    <d v="2019-08-11T00:00:00"/>
    <x v="0"/>
    <s v="Monday"/>
    <n v="0"/>
    <s v="High Cost per Unit"/>
    <n v="6.5"/>
    <n v="0"/>
    <n v="0"/>
    <n v="0"/>
    <n v="0"/>
    <s v="Greater Than 8 Weeks Old"/>
  </r>
  <r>
    <s v="01-21-3004-14-12"/>
    <x v="7"/>
    <x v="0"/>
    <x v="0"/>
    <n v="2"/>
    <n v="97.98"/>
    <n v="46.3"/>
    <n v="23.15"/>
    <n v="51.68"/>
    <n v="0.53"/>
    <x v="0"/>
    <d v="2019-08-11T00:00:00"/>
    <x v="0"/>
    <s v="Monday"/>
    <n v="0"/>
    <s v="High Cost per Unit"/>
    <n v="9.7980000000000018"/>
    <n v="2.9394"/>
    <n v="0"/>
    <n v="0"/>
    <n v="0"/>
    <s v="Greater Than 8 Weeks Old"/>
  </r>
  <r>
    <s v="01-21-3005-14-12"/>
    <x v="7"/>
    <x v="0"/>
    <x v="0"/>
    <n v="1"/>
    <n v="73"/>
    <n v="14.25"/>
    <n v="14.25"/>
    <n v="58.75"/>
    <n v="0.8"/>
    <x v="0"/>
    <d v="2019-08-11T00:00:00"/>
    <x v="0"/>
    <s v="Monday"/>
    <n v="0"/>
    <s v="Low Cost per Unit"/>
    <n v="7.3000000000000007"/>
    <n v="0"/>
    <n v="0"/>
    <n v="0"/>
    <n v="0"/>
    <s v="Greater Than 8 Weeks Old"/>
  </r>
  <r>
    <s v="01-21-4001-14-12"/>
    <x v="7"/>
    <x v="0"/>
    <x v="0"/>
    <n v="1"/>
    <n v="55"/>
    <n v="16.399999999999999"/>
    <n v="16.399999999999999"/>
    <n v="38.6"/>
    <n v="0.7"/>
    <x v="0"/>
    <d v="2019-08-11T00:00:00"/>
    <x v="0"/>
    <s v="Monday"/>
    <n v="0"/>
    <s v="Low Cost per Unit"/>
    <n v="5.5"/>
    <n v="0"/>
    <n v="0"/>
    <n v="0"/>
    <n v="0"/>
    <s v="Greater Than 8 Weeks Old"/>
  </r>
  <r>
    <s v="01-22-0103-01-00"/>
    <x v="7"/>
    <x v="1"/>
    <x v="1"/>
    <n v="15"/>
    <n v="749.85"/>
    <n v="412.5"/>
    <n v="27.5"/>
    <n v="337.35"/>
    <n v="0.45"/>
    <x v="0"/>
    <d v="2019-08-11T00:00:00"/>
    <x v="0"/>
    <s v="Monday"/>
    <n v="0"/>
    <s v="High Cost per Unit"/>
    <n v="0"/>
    <n v="22.4955"/>
    <n v="0"/>
    <n v="0"/>
    <n v="0"/>
    <s v="Greater Than 8 Weeks Old"/>
  </r>
  <r>
    <s v="01-23-0101-01-00"/>
    <x v="7"/>
    <x v="2"/>
    <x v="2"/>
    <n v="28"/>
    <n v="195.72"/>
    <n v="133"/>
    <n v="4.75"/>
    <n v="62.72"/>
    <n v="0.32"/>
    <x v="0"/>
    <d v="2019-08-11T00:00:00"/>
    <x v="0"/>
    <s v="Monday"/>
    <n v="0"/>
    <s v="Low Cost per Unit"/>
    <n v="0"/>
    <n v="5.8715999999999999"/>
    <n v="0"/>
    <n v="0"/>
    <n v="0"/>
    <s v="Greater Than 8 Weeks Old"/>
  </r>
  <r>
    <s v="01-23-0103-01-00"/>
    <x v="7"/>
    <x v="1"/>
    <x v="1"/>
    <n v="16"/>
    <n v="159.84"/>
    <n v="106.56"/>
    <n v="6.66"/>
    <n v="53.28"/>
    <n v="0.33"/>
    <x v="0"/>
    <d v="2019-08-11T00:00:00"/>
    <x v="0"/>
    <s v="Monday"/>
    <n v="0"/>
    <s v="Low Cost per Unit"/>
    <n v="0"/>
    <n v="4.7952000000000004"/>
    <n v="0"/>
    <n v="0"/>
    <n v="0"/>
    <s v="Greater Than 8 Weeks Old"/>
  </r>
  <r>
    <s v="01-24-0304-01-00"/>
    <x v="7"/>
    <x v="2"/>
    <x v="2"/>
    <n v="1"/>
    <n v="6.99"/>
    <n v="4.47"/>
    <n v="4.47"/>
    <n v="2.52"/>
    <n v="0.36"/>
    <x v="0"/>
    <d v="2019-08-11T00:00:00"/>
    <x v="0"/>
    <s v="Monday"/>
    <n v="0"/>
    <s v="Low Cost per Unit"/>
    <n v="0"/>
    <n v="0"/>
    <n v="0"/>
    <n v="0"/>
    <n v="0"/>
    <s v="Greater Than 8 Weeks Old"/>
  </r>
  <r>
    <s v="01-25-0007-01-12"/>
    <x v="7"/>
    <x v="1"/>
    <x v="24"/>
    <n v="1"/>
    <n v="58"/>
    <n v="14.76"/>
    <n v="14.76"/>
    <n v="43.24"/>
    <n v="0.75"/>
    <x v="0"/>
    <d v="2019-08-11T00:00:00"/>
    <x v="0"/>
    <s v="Monday"/>
    <n v="0"/>
    <s v="Low Cost per Unit"/>
    <n v="0"/>
    <n v="0"/>
    <n v="0"/>
    <n v="0"/>
    <n v="0"/>
    <s v="Greater Than 8 Weeks Old"/>
  </r>
  <r>
    <s v="01-27-0301-01-12"/>
    <x v="7"/>
    <x v="1"/>
    <x v="3"/>
    <n v="2"/>
    <n v="178"/>
    <n v="26"/>
    <n v="13"/>
    <n v="152"/>
    <n v="0.85"/>
    <x v="0"/>
    <d v="2019-08-11T00:00:00"/>
    <x v="0"/>
    <s v="Monday"/>
    <n v="0"/>
    <s v="Low Cost per Unit"/>
    <n v="0"/>
    <n v="5.34"/>
    <n v="0"/>
    <n v="0"/>
    <n v="0"/>
    <s v="Greater Than 8 Weeks Old"/>
  </r>
  <r>
    <s v="01-27-0302-01-12"/>
    <x v="7"/>
    <x v="1"/>
    <x v="3"/>
    <n v="2"/>
    <n v="148"/>
    <n v="41.6"/>
    <n v="20.8"/>
    <n v="106.4"/>
    <n v="0.72"/>
    <x v="0"/>
    <d v="2019-08-11T00:00:00"/>
    <x v="0"/>
    <s v="Monday"/>
    <n v="0"/>
    <s v="High Cost per Unit"/>
    <n v="0"/>
    <n v="4.4399999999999995"/>
    <n v="0"/>
    <n v="0"/>
    <n v="0"/>
    <s v="Greater Than 8 Weeks Old"/>
  </r>
  <r>
    <s v="01-28-1301-03-12"/>
    <x v="7"/>
    <x v="1"/>
    <x v="4"/>
    <n v="6"/>
    <n v="105"/>
    <n v="43.02"/>
    <n v="7.1700000000000008"/>
    <n v="61.98"/>
    <n v="0.59"/>
    <x v="0"/>
    <d v="2019-08-11T00:00:00"/>
    <x v="0"/>
    <s v="Monday"/>
    <n v="0"/>
    <s v="Low Cost per Unit"/>
    <n v="0"/>
    <n v="3.15"/>
    <n v="0"/>
    <n v="0"/>
    <n v="0"/>
    <s v="Greater Than 8 Weeks Old"/>
  </r>
  <r>
    <s v="01-29-0002-00-00"/>
    <x v="7"/>
    <x v="1"/>
    <x v="18"/>
    <n v="2"/>
    <n v="10"/>
    <n v="0.5"/>
    <n v="0.25"/>
    <n v="9.5"/>
    <n v="0.95"/>
    <x v="0"/>
    <d v="2019-08-11T00:00:00"/>
    <x v="0"/>
    <s v="Monday"/>
    <n v="0"/>
    <s v="Low Cost per Unit"/>
    <n v="0"/>
    <n v="0.3"/>
    <n v="1.5"/>
    <n v="0"/>
    <n v="0"/>
    <s v="Greater Than 8 Weeks Old"/>
  </r>
  <r>
    <s v="01-29-1301-01-00"/>
    <x v="7"/>
    <x v="1"/>
    <x v="18"/>
    <n v="2"/>
    <n v="64"/>
    <n v="11"/>
    <n v="5.5"/>
    <n v="53"/>
    <n v="0.83"/>
    <x v="0"/>
    <d v="2019-08-11T00:00:00"/>
    <x v="0"/>
    <s v="Monday"/>
    <n v="0"/>
    <s v="Low Cost per Unit"/>
    <n v="0"/>
    <n v="1.92"/>
    <n v="9.6"/>
    <n v="0"/>
    <n v="0"/>
    <s v="Greater Than 8 Weeks Old"/>
  </r>
  <r>
    <s v="01-29-1305-01-00"/>
    <x v="7"/>
    <x v="1"/>
    <x v="18"/>
    <n v="6"/>
    <n v="89.94"/>
    <n v="77.34"/>
    <n v="12.89"/>
    <n v="12.6"/>
    <n v="0.14000000000000001"/>
    <x v="0"/>
    <d v="2019-08-11T00:00:00"/>
    <x v="0"/>
    <s v="Monday"/>
    <n v="0"/>
    <s v="Low Cost per Unit"/>
    <n v="0"/>
    <n v="2.6981999999999999"/>
    <n v="13.491"/>
    <n v="0"/>
    <n v="0"/>
    <s v="Greater Than 8 Weeks Old"/>
  </r>
  <r>
    <s v="01-31-0101-01-00"/>
    <x v="7"/>
    <x v="3"/>
    <x v="5"/>
    <n v="21"/>
    <n v="419.79"/>
    <n v="166.74"/>
    <n v="7.94"/>
    <n v="253.05"/>
    <n v="0.6"/>
    <x v="0"/>
    <d v="2019-08-11T00:00:00"/>
    <x v="0"/>
    <s v="Monday"/>
    <n v="0"/>
    <s v="Low Cost per Unit"/>
    <n v="0"/>
    <n v="12.5937"/>
    <n v="0"/>
    <n v="0"/>
    <n v="0"/>
    <s v="Greater Than 8 Weeks Old"/>
  </r>
  <r>
    <s v="01-31-0103-01-00"/>
    <x v="7"/>
    <x v="4"/>
    <x v="5"/>
    <n v="5"/>
    <n v="125"/>
    <n v="22.5"/>
    <n v="4.5"/>
    <n v="102.5"/>
    <n v="0.82"/>
    <x v="0"/>
    <d v="2019-08-11T00:00:00"/>
    <x v="0"/>
    <s v="Monday"/>
    <n v="0"/>
    <s v="Low Cost per Unit"/>
    <n v="0"/>
    <n v="3.75"/>
    <n v="0"/>
    <n v="0"/>
    <n v="0"/>
    <s v="Greater Than 8 Weeks Old"/>
  </r>
  <r>
    <s v="01-31-0105-01-00"/>
    <x v="7"/>
    <x v="3"/>
    <x v="5"/>
    <n v="13"/>
    <n v="194.87"/>
    <n v="85.8"/>
    <n v="6.6"/>
    <n v="109.07"/>
    <n v="0.56000000000000005"/>
    <x v="0"/>
    <d v="2019-08-11T00:00:00"/>
    <x v="0"/>
    <s v="Monday"/>
    <n v="0"/>
    <s v="Low Cost per Unit"/>
    <n v="0"/>
    <n v="5.8460999999999999"/>
    <n v="0"/>
    <n v="0"/>
    <n v="0"/>
    <s v="Greater Than 8 Weeks Old"/>
  </r>
  <r>
    <s v="01-31-0106-01-00"/>
    <x v="7"/>
    <x v="3"/>
    <x v="5"/>
    <n v="4"/>
    <n v="100"/>
    <n v="26.28"/>
    <n v="6.57"/>
    <n v="73.72"/>
    <n v="0.74"/>
    <x v="0"/>
    <d v="2019-08-11T00:00:00"/>
    <x v="0"/>
    <s v="Monday"/>
    <n v="0"/>
    <s v="Low Cost per Unit"/>
    <n v="0"/>
    <n v="3"/>
    <n v="0"/>
    <n v="0"/>
    <n v="0"/>
    <s v="Greater Than 8 Weeks Old"/>
  </r>
  <r>
    <s v="01-31-0109-01-00"/>
    <x v="7"/>
    <x v="3"/>
    <x v="5"/>
    <n v="3"/>
    <n v="66"/>
    <n v="19.05"/>
    <n v="6.3500000000000005"/>
    <n v="46.95"/>
    <n v="0.71"/>
    <x v="0"/>
    <d v="2019-08-11T00:00:00"/>
    <x v="0"/>
    <s v="Monday"/>
    <n v="0"/>
    <s v="Low Cost per Unit"/>
    <n v="0"/>
    <n v="1.98"/>
    <n v="0"/>
    <n v="0"/>
    <n v="0"/>
    <s v="Greater Than 8 Weeks Old"/>
  </r>
  <r>
    <s v="01-32-0101-01"/>
    <x v="7"/>
    <x v="5"/>
    <x v="6"/>
    <n v="18"/>
    <n v="179.82"/>
    <n v="68.400000000000006"/>
    <n v="3.8000000000000003"/>
    <n v="111.42"/>
    <n v="0.62"/>
    <x v="0"/>
    <d v="2019-08-11T00:00:00"/>
    <x v="0"/>
    <s v="Monday"/>
    <n v="0"/>
    <s v="Low Cost per Unit"/>
    <n v="0"/>
    <n v="5.3945999999999996"/>
    <n v="0"/>
    <n v="0"/>
    <n v="0"/>
    <s v="Greater Than 8 Weeks Old"/>
  </r>
  <r>
    <s v="01-40-0401-00-00"/>
    <x v="7"/>
    <x v="6"/>
    <x v="7"/>
    <n v="1"/>
    <n v="25"/>
    <n v="5.4"/>
    <n v="5.4"/>
    <n v="19.600000000000001"/>
    <n v="0.78"/>
    <x v="0"/>
    <d v="2019-08-11T00:00:00"/>
    <x v="0"/>
    <s v="Monday"/>
    <n v="0"/>
    <s v="Low Cost per Unit"/>
    <n v="0"/>
    <n v="0"/>
    <n v="0"/>
    <n v="0"/>
    <n v="0"/>
    <s v="Greater Than 8 Weeks Old"/>
  </r>
  <r>
    <s v="01-74-1301-00-00"/>
    <x v="7"/>
    <x v="4"/>
    <x v="11"/>
    <n v="1"/>
    <n v="55"/>
    <n v="17.149999999999999"/>
    <n v="17.149999999999999"/>
    <n v="37.85"/>
    <n v="0.69"/>
    <x v="0"/>
    <d v="2019-08-11T00:00:00"/>
    <x v="0"/>
    <s v="Monday"/>
    <n v="0"/>
    <s v="High Cost per Unit"/>
    <n v="0"/>
    <n v="0"/>
    <n v="0"/>
    <n v="0"/>
    <n v="0"/>
    <s v="Greater Than 8 Weeks Old"/>
  </r>
  <r>
    <s v="01-81-1601-00-00"/>
    <x v="7"/>
    <x v="7"/>
    <x v="8"/>
    <n v="20"/>
    <n v="159.80000000000001"/>
    <n v="64"/>
    <n v="3.2"/>
    <n v="95.8"/>
    <n v="0.6"/>
    <x v="0"/>
    <d v="2019-08-11T00:00:00"/>
    <x v="0"/>
    <s v="Monday"/>
    <n v="0"/>
    <s v="Low Cost per Unit"/>
    <n v="0"/>
    <n v="4.7940000000000005"/>
    <n v="0"/>
    <n v="0"/>
    <n v="0"/>
    <s v="Greater Than 8 Weeks Old"/>
  </r>
  <r>
    <s v="01-83-1601-00-00"/>
    <x v="7"/>
    <x v="7"/>
    <x v="9"/>
    <n v="15"/>
    <n v="134.85"/>
    <n v="64.5"/>
    <n v="4.3"/>
    <n v="70.349999999999994"/>
    <n v="0.52"/>
    <x v="0"/>
    <d v="2019-08-11T00:00:00"/>
    <x v="0"/>
    <s v="Monday"/>
    <n v="0"/>
    <s v="Low Cost per Unit"/>
    <n v="0"/>
    <n v="4.0454999999999997"/>
    <n v="0"/>
    <n v="0"/>
    <n v="0"/>
    <s v="Greater Than 8 Weeks Old"/>
  </r>
  <r>
    <s v="01-83-1602-00-00"/>
    <x v="7"/>
    <x v="7"/>
    <x v="9"/>
    <n v="9"/>
    <n v="80.91"/>
    <n v="35.82"/>
    <n v="3.98"/>
    <n v="45.09"/>
    <n v="0.56000000000000005"/>
    <x v="0"/>
    <d v="2019-08-11T00:00:00"/>
    <x v="0"/>
    <s v="Monday"/>
    <n v="0"/>
    <s v="Low Cost per Unit"/>
    <n v="0"/>
    <n v="2.4272999999999998"/>
    <n v="0"/>
    <n v="0"/>
    <n v="0"/>
    <s v="Greater Than 8 Weeks Old"/>
  </r>
  <r>
    <s v="01-83-1603-00-00"/>
    <x v="7"/>
    <x v="7"/>
    <x v="9"/>
    <n v="1"/>
    <n v="14"/>
    <n v="2.75"/>
    <n v="2.75"/>
    <n v="11.25"/>
    <n v="0.8"/>
    <x v="0"/>
    <d v="2019-08-11T00:00:00"/>
    <x v="0"/>
    <s v="Monday"/>
    <n v="0"/>
    <s v="Low Cost per Unit"/>
    <n v="0"/>
    <n v="0"/>
    <n v="0"/>
    <n v="0"/>
    <n v="0"/>
    <s v="Greater Than 8 Weeks Old"/>
  </r>
  <r>
    <s v="02-24-0101-01-00"/>
    <x v="7"/>
    <x v="1"/>
    <x v="3"/>
    <n v="9"/>
    <n v="170.91"/>
    <n v="90"/>
    <n v="10"/>
    <n v="80.91"/>
    <n v="0.47"/>
    <x v="0"/>
    <d v="2019-08-11T00:00:00"/>
    <x v="0"/>
    <s v="Monday"/>
    <n v="0"/>
    <s v="Low Cost per Unit"/>
    <n v="0"/>
    <n v="5.1273"/>
    <n v="0"/>
    <n v="0"/>
    <n v="0"/>
    <s v="Greater Than 8 Weeks Old"/>
  </r>
  <r>
    <s v="02-31-0101-01-00"/>
    <x v="7"/>
    <x v="3"/>
    <x v="5"/>
    <n v="54"/>
    <n v="377.46"/>
    <n v="94.5"/>
    <n v="1.75"/>
    <n v="282.95999999999998"/>
    <n v="0.75"/>
    <x v="0"/>
    <d v="2019-08-11T00:00:00"/>
    <x v="0"/>
    <s v="Monday"/>
    <n v="0"/>
    <s v="Low Cost per Unit"/>
    <n v="0"/>
    <n v="11.323799999999999"/>
    <n v="0"/>
    <n v="0"/>
    <n v="0"/>
    <s v="Greater Than 8 Weeks Old"/>
  </r>
  <r>
    <s v="02-31-0103-01-00"/>
    <x v="7"/>
    <x v="4"/>
    <x v="5"/>
    <n v="48"/>
    <n v="479.52"/>
    <n v="141.6"/>
    <n v="2.9499999999999997"/>
    <n v="337.92"/>
    <n v="0.7"/>
    <x v="0"/>
    <d v="2019-08-11T00:00:00"/>
    <x v="0"/>
    <s v="Monday"/>
    <n v="0"/>
    <s v="Low Cost per Unit"/>
    <n v="0"/>
    <n v="14.385599999999998"/>
    <n v="0"/>
    <n v="0"/>
    <n v="0"/>
    <s v="Greater Than 8 Weeks Old"/>
  </r>
  <r>
    <s v="02-40-0001"/>
    <x v="7"/>
    <x v="6"/>
    <x v="7"/>
    <n v="3"/>
    <n v="57"/>
    <n v="13.5"/>
    <n v="4.5"/>
    <n v="43.5"/>
    <n v="0.76"/>
    <x v="0"/>
    <d v="2019-08-11T00:00:00"/>
    <x v="0"/>
    <s v="Monday"/>
    <n v="0"/>
    <s v="Low Cost per Unit"/>
    <n v="0"/>
    <n v="1.71"/>
    <n v="0"/>
    <n v="0"/>
    <n v="0"/>
    <s v="Greater Than 8 Weeks Old"/>
  </r>
  <r>
    <s v="02-40-0401-00-00"/>
    <x v="7"/>
    <x v="6"/>
    <x v="7"/>
    <n v="22"/>
    <n v="219.78"/>
    <n v="64.900000000000006"/>
    <n v="2.95"/>
    <n v="154.88"/>
    <n v="0.7"/>
    <x v="0"/>
    <d v="2019-08-11T00:00:00"/>
    <x v="0"/>
    <s v="Monday"/>
    <n v="0"/>
    <s v="Low Cost per Unit"/>
    <n v="0"/>
    <n v="6.5933999999999999"/>
    <n v="0"/>
    <n v="0"/>
    <n v="0"/>
    <s v="Greater Than 8 Weeks Old"/>
  </r>
  <r>
    <s v="02-40-0402-00-00"/>
    <x v="7"/>
    <x v="2"/>
    <x v="2"/>
    <n v="12"/>
    <n v="131.88"/>
    <n v="45"/>
    <n v="3.75"/>
    <n v="86.88"/>
    <n v="0.66"/>
    <x v="0"/>
    <d v="2019-08-11T00:00:00"/>
    <x v="0"/>
    <s v="Monday"/>
    <n v="0"/>
    <s v="Low Cost per Unit"/>
    <n v="0"/>
    <n v="3.9563999999999999"/>
    <n v="0"/>
    <n v="0"/>
    <n v="0"/>
    <s v="Greater Than 8 Weeks Old"/>
  </r>
  <r>
    <s v="02-40-1301-00-00"/>
    <x v="7"/>
    <x v="6"/>
    <x v="7"/>
    <n v="13"/>
    <n v="129.87"/>
    <n v="48.75"/>
    <n v="3.75"/>
    <n v="81.12"/>
    <n v="0.62"/>
    <x v="0"/>
    <d v="2019-08-11T00:00:00"/>
    <x v="0"/>
    <s v="Monday"/>
    <n v="0"/>
    <s v="Low Cost per Unit"/>
    <n v="0"/>
    <n v="3.8961000000000001"/>
    <n v="0"/>
    <n v="0"/>
    <n v="0"/>
    <s v="Greater Than 8 Weeks Old"/>
  </r>
  <r>
    <s v="02-51-0101-01-00"/>
    <x v="7"/>
    <x v="8"/>
    <x v="10"/>
    <n v="1"/>
    <n v="35"/>
    <n v="10.199999999999999"/>
    <n v="10.199999999999999"/>
    <n v="24.8"/>
    <n v="0.71"/>
    <x v="0"/>
    <d v="2019-08-11T00:00:00"/>
    <x v="0"/>
    <s v="Monday"/>
    <n v="0"/>
    <s v="Low Cost per Unit"/>
    <n v="0"/>
    <n v="0"/>
    <n v="0"/>
    <n v="0"/>
    <n v="0"/>
    <s v="Greater Than 8 Weeks Old"/>
  </r>
  <r>
    <s v="02-52-1301-01-12"/>
    <x v="7"/>
    <x v="8"/>
    <x v="20"/>
    <n v="7"/>
    <n v="489.93"/>
    <n v="150.57"/>
    <n v="21.509999999999998"/>
    <n v="339.36"/>
    <n v="0.69"/>
    <x v="0"/>
    <d v="2019-08-11T00:00:00"/>
    <x v="0"/>
    <s v="Monday"/>
    <n v="0"/>
    <s v="High Cost per Unit"/>
    <n v="0"/>
    <n v="14.697899999999999"/>
    <n v="0"/>
    <n v="0"/>
    <n v="0"/>
    <s v="Greater Than 8 Weeks Old"/>
  </r>
  <r>
    <s v="02-62-0401-01-12"/>
    <x v="7"/>
    <x v="1"/>
    <x v="19"/>
    <n v="6"/>
    <n v="437.94"/>
    <n v="227.04"/>
    <n v="37.839999999999996"/>
    <n v="210.9"/>
    <n v="0.48"/>
    <x v="0"/>
    <d v="2019-08-11T00:00:00"/>
    <x v="0"/>
    <s v="Monday"/>
    <n v="0"/>
    <s v="High Cost per Unit"/>
    <n v="0"/>
    <n v="13.138199999999999"/>
    <n v="0"/>
    <n v="0"/>
    <n v="0"/>
    <s v="Greater Than 8 Weeks Old"/>
  </r>
  <r>
    <s v="02-62-1401-01-00"/>
    <x v="7"/>
    <x v="1"/>
    <x v="19"/>
    <n v="2"/>
    <n v="58"/>
    <n v="19.5"/>
    <n v="9.75"/>
    <n v="38.5"/>
    <n v="0.66"/>
    <x v="0"/>
    <d v="2019-08-11T00:00:00"/>
    <x v="0"/>
    <s v="Monday"/>
    <n v="0"/>
    <s v="Low Cost per Unit"/>
    <n v="0"/>
    <n v="1.74"/>
    <n v="0"/>
    <n v="0"/>
    <n v="0"/>
    <s v="Greater Than 8 Weeks Old"/>
  </r>
  <r>
    <s v="02-63-0403-01-00"/>
    <x v="7"/>
    <x v="1"/>
    <x v="19"/>
    <n v="4"/>
    <n v="1579.96"/>
    <n v="688"/>
    <n v="172"/>
    <n v="891.96"/>
    <n v="0.56000000000000005"/>
    <x v="0"/>
    <d v="2019-08-11T00:00:00"/>
    <x v="0"/>
    <s v="Monday"/>
    <n v="0"/>
    <s v="High Cost per Unit"/>
    <n v="0"/>
    <n v="47.398800000000001"/>
    <n v="0"/>
    <n v="0"/>
    <n v="0"/>
    <s v="Greater Than 8 Weeks Old"/>
  </r>
  <r>
    <s v="02-63-0403-01-12"/>
    <x v="7"/>
    <x v="1"/>
    <x v="19"/>
    <n v="1"/>
    <n v="695"/>
    <n v="257.5"/>
    <n v="257.5"/>
    <n v="437.5"/>
    <n v="0.63"/>
    <x v="0"/>
    <d v="2019-08-11T00:00:00"/>
    <x v="0"/>
    <s v="Monday"/>
    <n v="0"/>
    <s v="High Cost per Unit"/>
    <n v="0"/>
    <n v="0"/>
    <n v="0"/>
    <n v="0"/>
    <n v="0"/>
    <s v="Greater Than 8 Weeks Old"/>
  </r>
  <r>
    <s v="02-63-1301-01-00"/>
    <x v="7"/>
    <x v="1"/>
    <x v="19"/>
    <n v="3"/>
    <n v="35"/>
    <n v="19.2"/>
    <n v="6.3999999999999995"/>
    <n v="15.8"/>
    <n v="0.45"/>
    <x v="0"/>
    <d v="2019-08-11T00:00:00"/>
    <x v="0"/>
    <s v="Monday"/>
    <n v="0"/>
    <s v="Low Cost per Unit"/>
    <n v="0"/>
    <n v="1.05"/>
    <n v="0"/>
    <n v="0"/>
    <n v="0"/>
    <s v="Greater Than 8 Weeks Old"/>
  </r>
  <r>
    <s v="02-71-1401-01-00"/>
    <x v="7"/>
    <x v="4"/>
    <x v="11"/>
    <n v="6"/>
    <n v="363.99"/>
    <n v="72"/>
    <n v="12"/>
    <n v="291.99"/>
    <n v="0.8"/>
    <x v="0"/>
    <d v="2019-08-11T00:00:00"/>
    <x v="0"/>
    <s v="Monday"/>
    <n v="0"/>
    <s v="Low Cost per Unit"/>
    <n v="0"/>
    <n v="10.919700000000001"/>
    <n v="0"/>
    <n v="0"/>
    <n v="0"/>
    <s v="Greater Than 8 Weeks Old"/>
  </r>
  <r>
    <s v="02-71-1402-01-12"/>
    <x v="7"/>
    <x v="4"/>
    <x v="11"/>
    <n v="16"/>
    <n v="799.84"/>
    <n v="303.2"/>
    <n v="18.95"/>
    <n v="496.64"/>
    <n v="0.62"/>
    <x v="0"/>
    <d v="2019-08-11T00:00:00"/>
    <x v="0"/>
    <s v="Monday"/>
    <n v="0"/>
    <s v="High Cost per Unit"/>
    <n v="0"/>
    <n v="23.995200000000001"/>
    <n v="0"/>
    <n v="0"/>
    <n v="0"/>
    <s v="Greater Than 8 Weeks Old"/>
  </r>
  <r>
    <s v="02-71-1403-01-12"/>
    <x v="7"/>
    <x v="4"/>
    <x v="11"/>
    <n v="4"/>
    <n v="436"/>
    <n v="132.6"/>
    <n v="33.15"/>
    <n v="303.39999999999998"/>
    <n v="0.7"/>
    <x v="0"/>
    <d v="2019-08-11T00:00:00"/>
    <x v="0"/>
    <s v="Monday"/>
    <n v="0"/>
    <s v="High Cost per Unit"/>
    <n v="0"/>
    <n v="13.08"/>
    <n v="0"/>
    <n v="0"/>
    <n v="0"/>
    <s v="Greater Than 8 Weeks Old"/>
  </r>
  <r>
    <s v="02-71-1404-01-00"/>
    <x v="7"/>
    <x v="9"/>
    <x v="21"/>
    <n v="20"/>
    <n v="259.8"/>
    <n v="92"/>
    <n v="4.5999999999999996"/>
    <n v="167.8"/>
    <n v="0.65"/>
    <x v="0"/>
    <d v="2019-08-11T00:00:00"/>
    <x v="0"/>
    <s v="Monday"/>
    <n v="0"/>
    <s v="Low Cost per Unit"/>
    <n v="0"/>
    <n v="7.7940000000000005"/>
    <n v="0"/>
    <n v="0"/>
    <n v="0"/>
    <s v="Greater Than 8 Weeks Old"/>
  </r>
  <r>
    <s v="02-72-0101-01-00"/>
    <x v="7"/>
    <x v="4"/>
    <x v="11"/>
    <n v="4"/>
    <n v="116"/>
    <n v="22.4"/>
    <n v="5.6"/>
    <n v="93.6"/>
    <n v="0.81"/>
    <x v="0"/>
    <d v="2019-08-11T00:00:00"/>
    <x v="0"/>
    <s v="Monday"/>
    <n v="0"/>
    <s v="Low Cost per Unit"/>
    <n v="0"/>
    <n v="3.48"/>
    <n v="0"/>
    <n v="0"/>
    <n v="0"/>
    <s v="Greater Than 8 Weeks Old"/>
  </r>
  <r>
    <s v="02-73-0001-01-00"/>
    <x v="7"/>
    <x v="4"/>
    <x v="12"/>
    <n v="4"/>
    <n v="156"/>
    <n v="43.4"/>
    <n v="10.85"/>
    <n v="112.6"/>
    <n v="0.72"/>
    <x v="0"/>
    <d v="2019-08-11T00:00:00"/>
    <x v="0"/>
    <s v="Monday"/>
    <n v="0"/>
    <s v="Low Cost per Unit"/>
    <n v="0"/>
    <n v="4.68"/>
    <n v="0"/>
    <n v="0"/>
    <n v="0"/>
    <s v="Greater Than 8 Weeks Old"/>
  </r>
  <r>
    <s v="02-73-0002-01-00"/>
    <x v="7"/>
    <x v="4"/>
    <x v="12"/>
    <n v="1"/>
    <n v="45"/>
    <n v="11"/>
    <n v="11"/>
    <n v="34"/>
    <n v="0.76"/>
    <x v="0"/>
    <d v="2019-08-11T00:00:00"/>
    <x v="0"/>
    <s v="Monday"/>
    <n v="0"/>
    <s v="Low Cost per Unit"/>
    <n v="0"/>
    <n v="0"/>
    <n v="0"/>
    <n v="0"/>
    <n v="0"/>
    <s v="Greater Than 8 Weeks Old"/>
  </r>
  <r>
    <s v="02-73-1302-01-00"/>
    <x v="7"/>
    <x v="4"/>
    <x v="12"/>
    <n v="11"/>
    <n v="43.89"/>
    <n v="15.4"/>
    <n v="1.4000000000000001"/>
    <n v="28.49"/>
    <n v="0.65"/>
    <x v="0"/>
    <d v="2019-08-11T00:00:00"/>
    <x v="0"/>
    <s v="Monday"/>
    <n v="0"/>
    <s v="Low Cost per Unit"/>
    <n v="0"/>
    <n v="1.3167"/>
    <n v="0"/>
    <n v="0"/>
    <n v="0"/>
    <s v="Greater Than 8 Weeks Old"/>
  </r>
  <r>
    <s v="02-73-1402-01-12"/>
    <x v="7"/>
    <x v="4"/>
    <x v="12"/>
    <n v="1"/>
    <n v="60"/>
    <n v="16.8"/>
    <n v="16.8"/>
    <n v="43.2"/>
    <n v="0.72"/>
    <x v="0"/>
    <d v="2019-08-11T00:00:00"/>
    <x v="0"/>
    <s v="Monday"/>
    <n v="0"/>
    <s v="Low Cost per Unit"/>
    <n v="0"/>
    <n v="0"/>
    <n v="0"/>
    <n v="0"/>
    <n v="0"/>
    <s v="Greater Than 8 Weeks Old"/>
  </r>
  <r>
    <s v="02-73-1403-01-00"/>
    <x v="7"/>
    <x v="2"/>
    <x v="2"/>
    <n v="5"/>
    <n v="39.950000000000003"/>
    <n v="21.25"/>
    <n v="4.25"/>
    <n v="18.7"/>
    <n v="0.47"/>
    <x v="0"/>
    <d v="2019-08-11T00:00:00"/>
    <x v="0"/>
    <s v="Monday"/>
    <n v="0"/>
    <s v="Low Cost per Unit"/>
    <n v="0"/>
    <n v="1.1985000000000001"/>
    <n v="0"/>
    <n v="0"/>
    <n v="0"/>
    <s v="Greater Than 8 Weeks Old"/>
  </r>
  <r>
    <s v="02-74-0401-01-00"/>
    <x v="7"/>
    <x v="4"/>
    <x v="11"/>
    <n v="11"/>
    <n v="132"/>
    <n v="16.5"/>
    <n v="1.5"/>
    <n v="115.5"/>
    <n v="0.88"/>
    <x v="0"/>
    <d v="2019-08-11T00:00:00"/>
    <x v="0"/>
    <s v="Monday"/>
    <n v="0"/>
    <s v="Low Cost per Unit"/>
    <n v="0"/>
    <n v="3.96"/>
    <n v="0"/>
    <n v="0"/>
    <n v="0"/>
    <s v="Greater Than 8 Weeks Old"/>
  </r>
  <r>
    <s v="02-74-0402-01-00"/>
    <x v="7"/>
    <x v="4"/>
    <x v="11"/>
    <n v="1"/>
    <n v="19"/>
    <n v="7"/>
    <n v="7"/>
    <n v="12"/>
    <n v="0.63"/>
    <x v="0"/>
    <d v="2019-08-11T00:00:00"/>
    <x v="0"/>
    <s v="Monday"/>
    <n v="0"/>
    <s v="Low Cost per Unit"/>
    <n v="0"/>
    <n v="0"/>
    <n v="0"/>
    <n v="0"/>
    <n v="0"/>
    <s v="Greater Than 8 Weeks Old"/>
  </r>
  <r>
    <s v="02-74-0405-01"/>
    <x v="7"/>
    <x v="4"/>
    <x v="11"/>
    <n v="3"/>
    <n v="57"/>
    <n v="13.05"/>
    <n v="4.3500000000000005"/>
    <n v="43.95"/>
    <n v="0.77"/>
    <x v="0"/>
    <d v="2019-08-11T00:00:00"/>
    <x v="0"/>
    <s v="Monday"/>
    <n v="0"/>
    <s v="Low Cost per Unit"/>
    <n v="0"/>
    <n v="1.71"/>
    <n v="0"/>
    <n v="0"/>
    <n v="0"/>
    <s v="Greater Than 8 Weeks Old"/>
  </r>
  <r>
    <s v="02-74-1201-00-00"/>
    <x v="7"/>
    <x v="2"/>
    <x v="2"/>
    <n v="5"/>
    <n v="64.95"/>
    <n v="27.5"/>
    <n v="5.5"/>
    <n v="37.450000000000003"/>
    <n v="0.57999999999999996"/>
    <x v="0"/>
    <d v="2019-08-11T00:00:00"/>
    <x v="0"/>
    <s v="Monday"/>
    <n v="0"/>
    <s v="Low Cost per Unit"/>
    <n v="0"/>
    <n v="1.9485000000000001"/>
    <n v="0"/>
    <n v="0"/>
    <n v="0"/>
    <s v="Greater Than 8 Weeks Old"/>
  </r>
  <r>
    <s v="02-74-1301-01-00"/>
    <x v="7"/>
    <x v="2"/>
    <x v="2"/>
    <n v="2"/>
    <n v="19.98"/>
    <n v="16.5"/>
    <n v="8.25"/>
    <n v="3.48"/>
    <n v="0.17"/>
    <x v="0"/>
    <d v="2019-08-11T00:00:00"/>
    <x v="0"/>
    <s v="Monday"/>
    <n v="0"/>
    <s v="Low Cost per Unit"/>
    <n v="0"/>
    <n v="0.59940000000000004"/>
    <n v="0"/>
    <n v="0"/>
    <n v="0"/>
    <s v="Greater Than 8 Weeks Old"/>
  </r>
  <r>
    <s v="02-74-1302-01-13"/>
    <x v="7"/>
    <x v="4"/>
    <x v="11"/>
    <n v="3"/>
    <n v="35"/>
    <n v="24.3"/>
    <n v="8.1"/>
    <n v="10.7"/>
    <n v="0.31"/>
    <x v="0"/>
    <d v="2019-08-11T00:00:00"/>
    <x v="0"/>
    <s v="Monday"/>
    <n v="0"/>
    <s v="Low Cost per Unit"/>
    <n v="0"/>
    <n v="1.05"/>
    <n v="0"/>
    <n v="0"/>
    <n v="0"/>
    <s v="Greater Than 8 Weeks Old"/>
  </r>
  <r>
    <s v="02-74-1402-01-00"/>
    <x v="7"/>
    <x v="4"/>
    <x v="11"/>
    <n v="1"/>
    <n v="50"/>
    <n v="12"/>
    <n v="12"/>
    <n v="38"/>
    <n v="0.76"/>
    <x v="0"/>
    <d v="2019-08-11T00:00:00"/>
    <x v="0"/>
    <s v="Monday"/>
    <n v="0"/>
    <s v="Low Cost per Unit"/>
    <n v="0"/>
    <n v="0"/>
    <n v="0"/>
    <n v="0"/>
    <n v="0"/>
    <s v="Greater Than 8 Weeks Old"/>
  </r>
  <r>
    <s v="02-74-1701-01-00"/>
    <x v="7"/>
    <x v="2"/>
    <x v="2"/>
    <n v="8"/>
    <n v="87.92"/>
    <n v="50"/>
    <n v="6.25"/>
    <n v="37.92"/>
    <n v="0.43"/>
    <x v="0"/>
    <d v="2019-08-11T00:00:00"/>
    <x v="0"/>
    <s v="Monday"/>
    <n v="0"/>
    <s v="Low Cost per Unit"/>
    <n v="0"/>
    <n v="2.6375999999999999"/>
    <n v="0"/>
    <n v="0"/>
    <n v="0"/>
    <s v="Greater Than 8 Weeks Old"/>
  </r>
  <r>
    <s v="02-81-0001-00-00"/>
    <x v="7"/>
    <x v="7"/>
    <x v="8"/>
    <n v="1"/>
    <n v="18"/>
    <n v="5.5"/>
    <n v="5.5"/>
    <n v="12.5"/>
    <n v="0.69"/>
    <x v="0"/>
    <d v="2019-08-11T00:00:00"/>
    <x v="0"/>
    <s v="Monday"/>
    <n v="0"/>
    <s v="Low Cost per Unit"/>
    <n v="0"/>
    <n v="0"/>
    <n v="0"/>
    <n v="0"/>
    <n v="0"/>
    <s v="Greater Than 8 Weeks Old"/>
  </r>
  <r>
    <s v="02-85-0301-01-00"/>
    <x v="7"/>
    <x v="7"/>
    <x v="21"/>
    <n v="3"/>
    <n v="54"/>
    <n v="16.05"/>
    <n v="5.3500000000000005"/>
    <n v="37.950000000000003"/>
    <n v="0.7"/>
    <x v="0"/>
    <d v="2019-08-11T00:00:00"/>
    <x v="0"/>
    <s v="Monday"/>
    <n v="0"/>
    <s v="Low Cost per Unit"/>
    <n v="0"/>
    <n v="1.6199999999999999"/>
    <n v="0"/>
    <n v="0"/>
    <n v="0"/>
    <s v="Greater Than 8 Weeks Old"/>
  </r>
  <r>
    <s v="03-22-0002-01-12"/>
    <x v="7"/>
    <x v="1"/>
    <x v="3"/>
    <n v="1"/>
    <n v="99"/>
    <n v="30.64"/>
    <n v="30.64"/>
    <n v="68.36"/>
    <n v="0.69"/>
    <x v="0"/>
    <d v="2019-08-11T00:00:00"/>
    <x v="0"/>
    <s v="Monday"/>
    <n v="0"/>
    <s v="High Cost per Unit"/>
    <n v="0"/>
    <n v="0"/>
    <n v="0"/>
    <n v="0"/>
    <n v="0"/>
    <s v="Greater Than 8 Weeks Old"/>
  </r>
  <r>
    <s v="03-22-0003-01-03"/>
    <x v="7"/>
    <x v="1"/>
    <x v="13"/>
    <n v="6"/>
    <n v="714"/>
    <n v="225"/>
    <n v="37.5"/>
    <n v="489"/>
    <n v="0.68"/>
    <x v="0"/>
    <d v="2019-08-11T00:00:00"/>
    <x v="0"/>
    <s v="Monday"/>
    <n v="0"/>
    <s v="High Cost per Unit"/>
    <n v="0"/>
    <n v="21.419999999999998"/>
    <n v="0"/>
    <n v="0"/>
    <n v="0"/>
    <s v="Greater Than 8 Weeks Old"/>
  </r>
  <r>
    <s v="03-22-0004"/>
    <x v="7"/>
    <x v="2"/>
    <x v="2"/>
    <n v="10"/>
    <n v="499.9"/>
    <n v="220"/>
    <n v="22"/>
    <n v="279.89999999999998"/>
    <n v="0.56000000000000005"/>
    <x v="0"/>
    <d v="2019-08-11T00:00:00"/>
    <x v="0"/>
    <s v="Monday"/>
    <n v="0"/>
    <s v="High Cost per Unit"/>
    <n v="0"/>
    <n v="14.996999999999998"/>
    <n v="0"/>
    <n v="0"/>
    <n v="0"/>
    <s v="Greater Than 8 Weeks Old"/>
  </r>
  <r>
    <s v="03-22-0101-01-00"/>
    <x v="7"/>
    <x v="1"/>
    <x v="13"/>
    <n v="1"/>
    <n v="99"/>
    <n v="30"/>
    <n v="30"/>
    <n v="69"/>
    <n v="0.7"/>
    <x v="0"/>
    <d v="2019-08-11T00:00:00"/>
    <x v="0"/>
    <s v="Monday"/>
    <n v="0"/>
    <s v="High Cost per Unit"/>
    <n v="0"/>
    <n v="0"/>
    <n v="0"/>
    <n v="0"/>
    <n v="0"/>
    <s v="Greater Than 8 Weeks Old"/>
  </r>
  <r>
    <s v="03-22-0103-01-12"/>
    <x v="7"/>
    <x v="1"/>
    <x v="13"/>
    <n v="8"/>
    <n v="399.92"/>
    <n v="193.28"/>
    <n v="24.16"/>
    <n v="206.64"/>
    <n v="0.52"/>
    <x v="0"/>
    <d v="2019-08-11T00:00:00"/>
    <x v="0"/>
    <s v="Monday"/>
    <n v="0"/>
    <s v="High Cost per Unit"/>
    <n v="0"/>
    <n v="11.9976"/>
    <n v="0"/>
    <n v="0"/>
    <n v="0"/>
    <s v="Greater Than 8 Weeks Old"/>
  </r>
  <r>
    <s v="03-22-0105-01-02"/>
    <x v="7"/>
    <x v="1"/>
    <x v="13"/>
    <n v="37"/>
    <n v="1109.6300000000001"/>
    <n v="666"/>
    <n v="18"/>
    <n v="443.63"/>
    <n v="0.4"/>
    <x v="0"/>
    <d v="2019-08-11T00:00:00"/>
    <x v="0"/>
    <s v="Monday"/>
    <n v="0"/>
    <s v="High Cost per Unit"/>
    <n v="0"/>
    <n v="33.288900000000005"/>
    <n v="0"/>
    <n v="0"/>
    <n v="0"/>
    <s v="Greater Than 8 Weeks Old"/>
  </r>
  <r>
    <s v="03-22-0106-01-00"/>
    <x v="7"/>
    <x v="2"/>
    <x v="2"/>
    <n v="15"/>
    <n v="884.85"/>
    <n v="652.5"/>
    <n v="43.5"/>
    <n v="232.35"/>
    <n v="0.26"/>
    <x v="0"/>
    <d v="2019-08-11T00:00:00"/>
    <x v="0"/>
    <s v="Monday"/>
    <n v="0"/>
    <s v="High Cost per Unit"/>
    <n v="0"/>
    <n v="26.545500000000001"/>
    <n v="0"/>
    <n v="0"/>
    <n v="0"/>
    <s v="Greater Than 8 Weeks Old"/>
  </r>
  <r>
    <s v="03-22-0110-11-00"/>
    <x v="7"/>
    <x v="2"/>
    <x v="2"/>
    <n v="41"/>
    <n v="3525.59"/>
    <n v="1968"/>
    <n v="48"/>
    <n v="1557.59"/>
    <n v="0.44"/>
    <x v="0"/>
    <d v="2019-08-11T00:00:00"/>
    <x v="0"/>
    <s v="Monday"/>
    <n v="0"/>
    <s v="High Cost per Unit"/>
    <n v="0"/>
    <n v="105.7677"/>
    <n v="0"/>
    <n v="0"/>
    <n v="0"/>
    <s v="Greater Than 8 Weeks Old"/>
  </r>
  <r>
    <s v="03-24-0107-01-00"/>
    <x v="7"/>
    <x v="1"/>
    <x v="13"/>
    <n v="17"/>
    <n v="509.83"/>
    <n v="331.5"/>
    <n v="19.5"/>
    <n v="178.33"/>
    <n v="0.35"/>
    <x v="0"/>
    <d v="2019-08-11T00:00:00"/>
    <x v="0"/>
    <s v="Monday"/>
    <n v="0"/>
    <s v="High Cost per Unit"/>
    <n v="0"/>
    <n v="15.294899999999998"/>
    <n v="0"/>
    <n v="0"/>
    <n v="0"/>
    <s v="Greater Than 8 Weeks Old"/>
  </r>
  <r>
    <s v="03-24-0108-01-00"/>
    <x v="7"/>
    <x v="1"/>
    <x v="3"/>
    <n v="16"/>
    <n v="111.84"/>
    <n v="54.4"/>
    <n v="3.4"/>
    <n v="57.44"/>
    <n v="0.51"/>
    <x v="0"/>
    <d v="2019-08-11T00:00:00"/>
    <x v="0"/>
    <s v="Monday"/>
    <n v="0"/>
    <s v="Low Cost per Unit"/>
    <n v="0"/>
    <n v="3.3552"/>
    <n v="0"/>
    <n v="0"/>
    <n v="0"/>
    <s v="Greater Than 8 Weeks Old"/>
  </r>
  <r>
    <s v="03-24-0301-00-12"/>
    <x v="7"/>
    <x v="1"/>
    <x v="3"/>
    <n v="9"/>
    <n v="206.91"/>
    <n v="97.2"/>
    <n v="10.8"/>
    <n v="109.71"/>
    <n v="0.53"/>
    <x v="0"/>
    <d v="2019-08-11T00:00:00"/>
    <x v="0"/>
    <s v="Monday"/>
    <n v="0"/>
    <s v="Low Cost per Unit"/>
    <n v="0"/>
    <n v="6.2073"/>
    <n v="0"/>
    <n v="0"/>
    <n v="0"/>
    <s v="Greater Than 8 Weeks Old"/>
  </r>
  <r>
    <s v="03-24-0302-01-00"/>
    <x v="7"/>
    <x v="1"/>
    <x v="3"/>
    <n v="2"/>
    <n v="48"/>
    <n v="21"/>
    <n v="10.5"/>
    <n v="27"/>
    <n v="0.56000000000000005"/>
    <x v="0"/>
    <d v="2019-08-11T00:00:00"/>
    <x v="0"/>
    <s v="Monday"/>
    <n v="0"/>
    <s v="Low Cost per Unit"/>
    <n v="0"/>
    <n v="1.44"/>
    <n v="0"/>
    <n v="0"/>
    <n v="0"/>
    <s v="Greater Than 8 Weeks Old"/>
  </r>
  <r>
    <s v="03-25-0001-01-00"/>
    <x v="7"/>
    <x v="0"/>
    <x v="0"/>
    <n v="6"/>
    <n v="269.94"/>
    <n v="108"/>
    <n v="18"/>
    <n v="161.94"/>
    <n v="0.6"/>
    <x v="0"/>
    <d v="2019-08-11T00:00:00"/>
    <x v="0"/>
    <s v="Monday"/>
    <n v="0"/>
    <s v="High Cost per Unit"/>
    <n v="26.994"/>
    <n v="8.0982000000000003"/>
    <n v="0"/>
    <n v="0"/>
    <n v="0"/>
    <s v="Greater Than 8 Weeks Old"/>
  </r>
  <r>
    <s v="03-25-0002-01-00"/>
    <x v="7"/>
    <x v="1"/>
    <x v="3"/>
    <n v="3"/>
    <n v="119.97"/>
    <n v="48.6"/>
    <n v="16.2"/>
    <n v="71.37"/>
    <n v="0.59"/>
    <x v="0"/>
    <d v="2019-08-11T00:00:00"/>
    <x v="0"/>
    <s v="Monday"/>
    <n v="0"/>
    <s v="Low Cost per Unit"/>
    <n v="0"/>
    <n v="3.5991"/>
    <n v="0"/>
    <n v="0"/>
    <n v="0"/>
    <s v="Greater Than 8 Weeks Old"/>
  </r>
  <r>
    <s v="03-25-0003-01-00"/>
    <x v="7"/>
    <x v="0"/>
    <x v="0"/>
    <n v="1"/>
    <n v="44.99"/>
    <n v="18"/>
    <n v="18"/>
    <n v="26.99"/>
    <n v="0.6"/>
    <x v="0"/>
    <d v="2019-08-11T00:00:00"/>
    <x v="0"/>
    <s v="Monday"/>
    <n v="0"/>
    <s v="High Cost per Unit"/>
    <n v="4.4990000000000006"/>
    <n v="0"/>
    <n v="0"/>
    <n v="0"/>
    <n v="0"/>
    <s v="Greater Than 8 Weeks Old"/>
  </r>
  <r>
    <s v="03-26-0001-01-00"/>
    <x v="7"/>
    <x v="1"/>
    <x v="14"/>
    <n v="1"/>
    <n v="59"/>
    <n v="20.99"/>
    <n v="20.99"/>
    <n v="38.01"/>
    <n v="0.64"/>
    <x v="0"/>
    <d v="2019-08-11T00:00:00"/>
    <x v="0"/>
    <s v="Monday"/>
    <n v="0"/>
    <s v="High Cost per Unit"/>
    <n v="0"/>
    <n v="0"/>
    <n v="0"/>
    <n v="0"/>
    <n v="0"/>
    <s v="Greater Than 8 Weeks Old"/>
  </r>
  <r>
    <s v="03-26-0002-00-00"/>
    <x v="7"/>
    <x v="2"/>
    <x v="2"/>
    <n v="11"/>
    <n v="307.89"/>
    <n v="231"/>
    <n v="21"/>
    <n v="76.89"/>
    <n v="0.25"/>
    <x v="0"/>
    <d v="2019-08-11T00:00:00"/>
    <x v="0"/>
    <s v="Monday"/>
    <n v="0"/>
    <s v="High Cost per Unit"/>
    <n v="0"/>
    <n v="9.236699999999999"/>
    <n v="0"/>
    <n v="0"/>
    <n v="0"/>
    <s v="Greater Than 8 Weeks Old"/>
  </r>
  <r>
    <s v="03-26-0003-00-00"/>
    <x v="7"/>
    <x v="2"/>
    <x v="2"/>
    <n v="3"/>
    <n v="95.97"/>
    <n v="72"/>
    <n v="24"/>
    <n v="23.97"/>
    <n v="0.25"/>
    <x v="0"/>
    <d v="2019-08-11T00:00:00"/>
    <x v="0"/>
    <s v="Monday"/>
    <n v="0"/>
    <s v="High Cost per Unit"/>
    <n v="0"/>
    <n v="2.8790999999999998"/>
    <n v="0"/>
    <n v="0"/>
    <n v="0"/>
    <s v="Greater Than 8 Weeks Old"/>
  </r>
  <r>
    <s v="03-32-0402-00-00"/>
    <x v="7"/>
    <x v="5"/>
    <x v="6"/>
    <n v="9"/>
    <n v="359.91"/>
    <n v="119.16"/>
    <n v="13.24"/>
    <n v="240.75"/>
    <n v="0.67"/>
    <x v="0"/>
    <d v="2019-08-11T00:00:00"/>
    <x v="0"/>
    <s v="Monday"/>
    <n v="0"/>
    <s v="Low Cost per Unit"/>
    <n v="0"/>
    <n v="10.7973"/>
    <n v="0"/>
    <n v="0"/>
    <n v="0"/>
    <s v="Greater Than 8 Weeks Old"/>
  </r>
  <r>
    <s v="03-33-1303-00-00"/>
    <x v="7"/>
    <x v="5"/>
    <x v="6"/>
    <n v="2"/>
    <n v="258"/>
    <n v="80.34"/>
    <n v="40.17"/>
    <n v="177.66"/>
    <n v="0.69"/>
    <x v="0"/>
    <d v="2019-08-11T00:00:00"/>
    <x v="0"/>
    <s v="Monday"/>
    <n v="0"/>
    <s v="High Cost per Unit"/>
    <n v="0"/>
    <n v="7.7399999999999993"/>
    <n v="0"/>
    <n v="0"/>
    <n v="0"/>
    <s v="Greater Than 8 Weeks Old"/>
  </r>
  <r>
    <s v="03-35-0101-01-00"/>
    <x v="7"/>
    <x v="1"/>
    <x v="14"/>
    <n v="1"/>
    <n v="69"/>
    <n v="15"/>
    <n v="15"/>
    <n v="54"/>
    <n v="0.78"/>
    <x v="0"/>
    <d v="2019-08-11T00:00:00"/>
    <x v="0"/>
    <s v="Monday"/>
    <n v="0"/>
    <s v="Low Cost per Unit"/>
    <n v="0"/>
    <n v="0"/>
    <n v="0"/>
    <n v="0"/>
    <n v="0"/>
    <s v="Greater Than 8 Weeks Old"/>
  </r>
  <r>
    <s v="03-35-0101-07-00"/>
    <x v="7"/>
    <x v="1"/>
    <x v="14"/>
    <n v="5"/>
    <n v="169.95"/>
    <n v="75"/>
    <n v="15"/>
    <n v="94.95"/>
    <n v="0.56000000000000005"/>
    <x v="0"/>
    <d v="2019-08-11T00:00:00"/>
    <x v="0"/>
    <s v="Monday"/>
    <n v="0"/>
    <s v="Low Cost per Unit"/>
    <n v="0"/>
    <n v="5.0984999999999996"/>
    <n v="0"/>
    <n v="0"/>
    <n v="0"/>
    <s v="Greater Than 8 Weeks Old"/>
  </r>
  <r>
    <s v="03-40-0101-01-12"/>
    <x v="7"/>
    <x v="6"/>
    <x v="7"/>
    <n v="1"/>
    <n v="19"/>
    <n v="6"/>
    <n v="6"/>
    <n v="13"/>
    <n v="0.68"/>
    <x v="0"/>
    <d v="2019-08-11T00:00:00"/>
    <x v="0"/>
    <s v="Monday"/>
    <n v="0"/>
    <s v="Low Cost per Unit"/>
    <n v="0"/>
    <n v="0"/>
    <n v="0"/>
    <n v="0"/>
    <n v="0"/>
    <s v="Greater Than 8 Weeks Old"/>
  </r>
  <r>
    <s v="03-40-1302-00-00"/>
    <x v="7"/>
    <x v="2"/>
    <x v="2"/>
    <n v="2"/>
    <n v="57.78"/>
    <n v="27"/>
    <n v="13.5"/>
    <n v="30.78"/>
    <n v="0.53"/>
    <x v="0"/>
    <d v="2019-08-11T00:00:00"/>
    <x v="0"/>
    <s v="Monday"/>
    <n v="0"/>
    <s v="Low Cost per Unit"/>
    <n v="0"/>
    <n v="1.7334000000000001"/>
    <n v="0"/>
    <n v="0"/>
    <n v="0"/>
    <s v="Greater Than 8 Weeks Old"/>
  </r>
  <r>
    <s v="03-64-0002-01-00"/>
    <x v="7"/>
    <x v="2"/>
    <x v="2"/>
    <n v="8"/>
    <n v="2399.92"/>
    <n v="2212"/>
    <n v="276.5"/>
    <n v="187.92"/>
    <n v="0.08"/>
    <x v="0"/>
    <d v="2019-08-11T00:00:00"/>
    <x v="0"/>
    <s v="Monday"/>
    <n v="0"/>
    <s v="High Cost per Unit"/>
    <n v="0"/>
    <n v="71.997600000000006"/>
    <n v="0"/>
    <n v="0"/>
    <n v="0"/>
    <s v="Greater Than 8 Weeks Old"/>
  </r>
  <r>
    <s v="03-72-0501-01-00"/>
    <x v="7"/>
    <x v="4"/>
    <x v="11"/>
    <n v="1"/>
    <n v="22"/>
    <n v="3.2"/>
    <n v="3.2"/>
    <n v="18.8"/>
    <n v="0.85"/>
    <x v="0"/>
    <d v="2019-08-11T00:00:00"/>
    <x v="0"/>
    <s v="Monday"/>
    <n v="0"/>
    <s v="Low Cost per Unit"/>
    <n v="0"/>
    <n v="0"/>
    <n v="0"/>
    <n v="0"/>
    <n v="0"/>
    <s v="Greater Than 8 Weeks Old"/>
  </r>
  <r>
    <s v="03-72-0502-01"/>
    <x v="7"/>
    <x v="4"/>
    <x v="11"/>
    <n v="58"/>
    <n v="579.41999999999996"/>
    <n v="391.5"/>
    <n v="6.75"/>
    <n v="187.92"/>
    <n v="0.32"/>
    <x v="0"/>
    <d v="2019-08-11T00:00:00"/>
    <x v="0"/>
    <s v="Monday"/>
    <n v="0"/>
    <s v="Low Cost per Unit"/>
    <n v="0"/>
    <n v="17.382599999999996"/>
    <n v="0"/>
    <n v="0"/>
    <n v="0"/>
    <s v="Greater Than 8 Weeks Old"/>
  </r>
  <r>
    <s v="03-74-0001-01-00"/>
    <x v="7"/>
    <x v="8"/>
    <x v="15"/>
    <n v="15"/>
    <n v="134.85"/>
    <n v="105"/>
    <n v="7"/>
    <n v="29.85"/>
    <n v="0.22"/>
    <x v="0"/>
    <d v="2019-08-11T00:00:00"/>
    <x v="0"/>
    <s v="Monday"/>
    <n v="0"/>
    <s v="Low Cost per Unit"/>
    <n v="0"/>
    <n v="4.0454999999999997"/>
    <n v="0"/>
    <n v="0"/>
    <n v="0"/>
    <s v="Greater Than 8 Weeks Old"/>
  </r>
  <r>
    <s v="03-74-0002-01-00"/>
    <x v="7"/>
    <x v="8"/>
    <x v="15"/>
    <n v="1"/>
    <n v="25"/>
    <n v="4.75"/>
    <n v="4.75"/>
    <n v="20.25"/>
    <n v="0.81"/>
    <x v="0"/>
    <d v="2019-08-11T00:00:00"/>
    <x v="0"/>
    <s v="Monday"/>
    <n v="0"/>
    <s v="Low Cost per Unit"/>
    <n v="0"/>
    <n v="0"/>
    <n v="0"/>
    <n v="0"/>
    <n v="0"/>
    <s v="Greater Than 8 Weeks Old"/>
  </r>
  <r>
    <s v="03-81-0001-00-03"/>
    <x v="7"/>
    <x v="7"/>
    <x v="8"/>
    <n v="1"/>
    <n v="13"/>
    <n v="1.85"/>
    <n v="1.85"/>
    <n v="11.15"/>
    <n v="0.86"/>
    <x v="0"/>
    <d v="2019-08-11T00:00:00"/>
    <x v="0"/>
    <s v="Monday"/>
    <n v="0"/>
    <s v="Low Cost per Unit"/>
    <n v="0"/>
    <n v="0"/>
    <n v="0"/>
    <n v="0"/>
    <n v="0"/>
    <s v="Greater Than 8 Weeks Old"/>
  </r>
  <r>
    <s v="03-81-0002-00-00"/>
    <x v="7"/>
    <x v="7"/>
    <x v="8"/>
    <n v="1"/>
    <n v="19"/>
    <n v="6"/>
    <n v="6"/>
    <n v="13"/>
    <n v="0.68"/>
    <x v="0"/>
    <d v="2019-08-11T00:00:00"/>
    <x v="0"/>
    <s v="Monday"/>
    <n v="0"/>
    <s v="Low Cost per Unit"/>
    <n v="0"/>
    <n v="0"/>
    <n v="0"/>
    <n v="0"/>
    <n v="0"/>
    <s v="Greater Than 8 Weeks Old"/>
  </r>
  <r>
    <s v="03-81-0101-00-00"/>
    <x v="7"/>
    <x v="7"/>
    <x v="8"/>
    <n v="7"/>
    <n v="69.930000000000007"/>
    <n v="30.8"/>
    <n v="4.4000000000000004"/>
    <n v="39.130000000000003"/>
    <n v="0.56000000000000005"/>
    <x v="0"/>
    <d v="2019-08-11T00:00:00"/>
    <x v="0"/>
    <s v="Monday"/>
    <n v="0"/>
    <s v="Low Cost per Unit"/>
    <n v="0"/>
    <n v="2.0979000000000001"/>
    <n v="0"/>
    <n v="0"/>
    <n v="0"/>
    <s v="Greater Than 8 Weeks Old"/>
  </r>
  <r>
    <s v="03-81-1702-00-00"/>
    <x v="7"/>
    <x v="7"/>
    <x v="8"/>
    <n v="2"/>
    <n v="18"/>
    <n v="6"/>
    <n v="3"/>
    <n v="12"/>
    <n v="0.67"/>
    <x v="0"/>
    <d v="2019-08-11T00:00:00"/>
    <x v="0"/>
    <s v="Monday"/>
    <n v="0"/>
    <s v="Low Cost per Unit"/>
    <n v="0"/>
    <n v="0.54"/>
    <n v="0"/>
    <n v="0"/>
    <n v="0"/>
    <s v="Greater Than 8 Weeks Old"/>
  </r>
  <r>
    <s v="04-15-0105-01-00"/>
    <x v="7"/>
    <x v="5"/>
    <x v="23"/>
    <n v="10"/>
    <n v="79.900000000000006"/>
    <n v="27.8"/>
    <n v="2.7800000000000002"/>
    <n v="52.1"/>
    <n v="0.65"/>
    <x v="0"/>
    <d v="2019-08-11T00:00:00"/>
    <x v="0"/>
    <s v="Monday"/>
    <n v="0"/>
    <s v="Low Cost per Unit"/>
    <n v="0"/>
    <n v="2.3970000000000002"/>
    <n v="0"/>
    <n v="0"/>
    <n v="0"/>
    <s v="Greater Than 8 Weeks Old"/>
  </r>
  <r>
    <s v="04-31-0102-01-00"/>
    <x v="7"/>
    <x v="3"/>
    <x v="5"/>
    <n v="5"/>
    <n v="49.95"/>
    <n v="36.85"/>
    <n v="7.37"/>
    <n v="13.1"/>
    <n v="0.26"/>
    <x v="0"/>
    <d v="2019-08-11T00:00:00"/>
    <x v="0"/>
    <s v="Monday"/>
    <n v="0"/>
    <s v="Low Cost per Unit"/>
    <n v="0"/>
    <n v="1.4984999999999999"/>
    <n v="0"/>
    <n v="0"/>
    <n v="0"/>
    <s v="Greater Than 8 Weeks Old"/>
  </r>
  <r>
    <s v="04-82-0001-00-00"/>
    <x v="7"/>
    <x v="7"/>
    <x v="17"/>
    <n v="1"/>
    <n v="32"/>
    <n v="11.2"/>
    <n v="11.2"/>
    <n v="20.8"/>
    <n v="0.65"/>
    <x v="0"/>
    <d v="2019-08-11T00:00:00"/>
    <x v="0"/>
    <s v="Monday"/>
    <n v="0"/>
    <s v="Low Cost per Unit"/>
    <n v="0"/>
    <n v="0"/>
    <n v="0"/>
    <n v="0"/>
    <n v="0"/>
    <s v="Greater Than 8 Weeks Old"/>
  </r>
  <r>
    <s v="05-24-0101-01-00"/>
    <x v="7"/>
    <x v="1"/>
    <x v="3"/>
    <n v="1"/>
    <n v="35"/>
    <n v="9.9499999999999993"/>
    <n v="9.9499999999999993"/>
    <n v="25.05"/>
    <n v="0.72"/>
    <x v="0"/>
    <d v="2019-08-11T00:00:00"/>
    <x v="0"/>
    <s v="Monday"/>
    <n v="0"/>
    <s v="Low Cost per Unit"/>
    <n v="0"/>
    <n v="0"/>
    <n v="0"/>
    <n v="0"/>
    <n v="0"/>
    <s v="Greater Than 8 Weeks Old"/>
  </r>
  <r>
    <s v="06-81-1701-00-00"/>
    <x v="7"/>
    <x v="7"/>
    <x v="8"/>
    <n v="1"/>
    <n v="11"/>
    <n v="2.8"/>
    <n v="2.8"/>
    <n v="8.1999999999999993"/>
    <n v="0.75"/>
    <x v="0"/>
    <d v="2019-08-11T00:00:00"/>
    <x v="0"/>
    <s v="Monday"/>
    <n v="0"/>
    <s v="Low Cost per Unit"/>
    <n v="0"/>
    <n v="0"/>
    <n v="0"/>
    <n v="0"/>
    <n v="0"/>
    <s v="Greater Than 8 Weeks Old"/>
  </r>
  <r>
    <s v="06-81-1703-00-00"/>
    <x v="7"/>
    <x v="7"/>
    <x v="8"/>
    <n v="2"/>
    <n v="38"/>
    <n v="19"/>
    <n v="9.5"/>
    <n v="19"/>
    <n v="0.5"/>
    <x v="0"/>
    <d v="2019-08-11T00:00:00"/>
    <x v="0"/>
    <s v="Monday"/>
    <n v="0"/>
    <s v="Low Cost per Unit"/>
    <n v="0"/>
    <n v="1.1399999999999999"/>
    <n v="0"/>
    <n v="0"/>
    <n v="0"/>
    <s v="Greater Than 8 Weeks Old"/>
  </r>
  <r>
    <s v="08-28-0201-00-00"/>
    <x v="7"/>
    <x v="1"/>
    <x v="4"/>
    <n v="26"/>
    <n v="596.76"/>
    <n v="284.7"/>
    <n v="10.95"/>
    <n v="312.06"/>
    <n v="0.52"/>
    <x v="0"/>
    <d v="2019-08-11T00:00:00"/>
    <x v="0"/>
    <s v="Monday"/>
    <n v="0"/>
    <s v="Low Cost per Unit"/>
    <n v="0"/>
    <n v="17.902799999999999"/>
    <n v="0"/>
    <n v="0"/>
    <n v="0"/>
    <s v="Greater Than 8 Weeks Old"/>
  </r>
  <r>
    <s v="08-31-0201-00-00"/>
    <x v="7"/>
    <x v="4"/>
    <x v="5"/>
    <n v="13"/>
    <n v="142.87"/>
    <n v="87.75"/>
    <n v="6.75"/>
    <n v="55.12"/>
    <n v="0.39"/>
    <x v="0"/>
    <d v="2019-08-11T00:00:00"/>
    <x v="0"/>
    <s v="Monday"/>
    <n v="0"/>
    <s v="Low Cost per Unit"/>
    <n v="0"/>
    <n v="4.2861000000000002"/>
    <n v="0"/>
    <n v="0"/>
    <n v="0"/>
    <s v="Greater Than 8 Weeks Old"/>
  </r>
  <r>
    <s v="08-31-0202-00-00"/>
    <x v="7"/>
    <x v="4"/>
    <x v="5"/>
    <n v="22"/>
    <n v="188.81"/>
    <n v="52.14"/>
    <n v="2.37"/>
    <n v="136.66999999999999"/>
    <n v="0.72"/>
    <x v="0"/>
    <d v="2019-08-11T00:00:00"/>
    <x v="0"/>
    <s v="Monday"/>
    <n v="0"/>
    <s v="Low Cost per Unit"/>
    <n v="0"/>
    <n v="5.6642999999999999"/>
    <n v="0"/>
    <n v="0"/>
    <n v="0"/>
    <s v="Greater Than 8 Weeks Old"/>
  </r>
  <r>
    <s v="08-31-0203-00-00"/>
    <x v="7"/>
    <x v="4"/>
    <x v="5"/>
    <n v="32"/>
    <n v="319.68"/>
    <n v="192"/>
    <n v="6"/>
    <n v="127.68"/>
    <n v="0.4"/>
    <x v="0"/>
    <d v="2019-08-11T00:00:00"/>
    <x v="0"/>
    <s v="Monday"/>
    <n v="0"/>
    <s v="Low Cost per Unit"/>
    <n v="0"/>
    <n v="9.5904000000000007"/>
    <n v="0"/>
    <n v="0"/>
    <n v="0"/>
    <s v="Greater Than 8 Weeks Old"/>
  </r>
  <r>
    <s v="08-34-0201-00-00"/>
    <x v="7"/>
    <x v="5"/>
    <x v="6"/>
    <n v="4"/>
    <n v="100"/>
    <n v="29.76"/>
    <n v="7.44"/>
    <n v="70.239999999999995"/>
    <n v="0.7"/>
    <x v="0"/>
    <d v="2019-08-11T00:00:00"/>
    <x v="0"/>
    <s v="Monday"/>
    <n v="0"/>
    <s v="Low Cost per Unit"/>
    <n v="0"/>
    <n v="3"/>
    <n v="0"/>
    <n v="0"/>
    <n v="0"/>
    <s v="Greater Than 8 Weeks Old"/>
  </r>
  <r>
    <s v="08-34-0202-00-00"/>
    <x v="7"/>
    <x v="5"/>
    <x v="6"/>
    <n v="19"/>
    <n v="294.82"/>
    <n v="148.19999999999999"/>
    <n v="7.8"/>
    <n v="146.62"/>
    <n v="0.5"/>
    <x v="0"/>
    <d v="2019-08-11T00:00:00"/>
    <x v="0"/>
    <s v="Monday"/>
    <n v="0"/>
    <s v="Low Cost per Unit"/>
    <n v="0"/>
    <n v="8.8445999999999998"/>
    <n v="0"/>
    <n v="0"/>
    <n v="0"/>
    <s v="Greater Than 8 Weeks Old"/>
  </r>
  <r>
    <s v="08-34-0204-00-00"/>
    <x v="7"/>
    <x v="5"/>
    <x v="6"/>
    <n v="1"/>
    <n v="36"/>
    <n v="16.579999999999998"/>
    <n v="16.579999999999998"/>
    <n v="19.420000000000002"/>
    <n v="0.54"/>
    <x v="0"/>
    <d v="2019-08-11T00:00:00"/>
    <x v="0"/>
    <s v="Monday"/>
    <n v="0"/>
    <s v="Low Cost per Unit"/>
    <n v="0"/>
    <n v="0"/>
    <n v="0"/>
    <n v="0"/>
    <n v="0"/>
    <s v="Greater Than 8 Weeks Old"/>
  </r>
  <r>
    <s v="08-34-0209-00-00"/>
    <x v="7"/>
    <x v="5"/>
    <x v="6"/>
    <n v="3"/>
    <n v="75"/>
    <n v="34.44"/>
    <n v="11.479999999999999"/>
    <n v="40.56"/>
    <n v="0.54"/>
    <x v="0"/>
    <d v="2019-08-11T00:00:00"/>
    <x v="0"/>
    <s v="Monday"/>
    <n v="0"/>
    <s v="Low Cost per Unit"/>
    <n v="0"/>
    <n v="2.25"/>
    <n v="0"/>
    <n v="0"/>
    <n v="0"/>
    <s v="Greater Than 8 Weeks Old"/>
  </r>
  <r>
    <s v="08-34-0211-00-00"/>
    <x v="7"/>
    <x v="5"/>
    <x v="6"/>
    <n v="1"/>
    <n v="25"/>
    <n v="11.48"/>
    <n v="11.48"/>
    <n v="13.52"/>
    <n v="0.54"/>
    <x v="0"/>
    <d v="2019-08-11T00:00:00"/>
    <x v="0"/>
    <s v="Monday"/>
    <n v="0"/>
    <s v="Low Cost per Unit"/>
    <n v="0"/>
    <n v="0"/>
    <n v="0"/>
    <n v="0"/>
    <n v="0"/>
    <s v="Greater Than 8 Weeks Old"/>
  </r>
  <r>
    <s v="10-81-0001-00-00"/>
    <x v="7"/>
    <x v="7"/>
    <x v="8"/>
    <n v="2"/>
    <n v="58"/>
    <n v="25"/>
    <n v="12.5"/>
    <n v="33"/>
    <n v="0.56999999999999995"/>
    <x v="0"/>
    <d v="2019-08-11T00:00:00"/>
    <x v="0"/>
    <s v="Monday"/>
    <n v="0"/>
    <s v="Low Cost per Unit"/>
    <n v="0"/>
    <n v="1.74"/>
    <n v="0"/>
    <n v="0"/>
    <n v="0"/>
    <s v="Greater Than 8 Weeks Old"/>
  </r>
  <r>
    <s v="13-31-0101-01"/>
    <x v="7"/>
    <x v="4"/>
    <x v="5"/>
    <n v="1"/>
    <n v="20"/>
    <n v="7.12"/>
    <n v="7.12"/>
    <n v="12.88"/>
    <n v="0.64"/>
    <x v="0"/>
    <d v="2019-08-11T00:00:00"/>
    <x v="0"/>
    <s v="Monday"/>
    <n v="0"/>
    <s v="Low Cost per Unit"/>
    <n v="0"/>
    <n v="0"/>
    <n v="0"/>
    <n v="0"/>
    <n v="0"/>
    <s v="Greater Than 8 Weeks Old"/>
  </r>
  <r>
    <s v="13-82-0101-01-00"/>
    <x v="7"/>
    <x v="7"/>
    <x v="17"/>
    <n v="1"/>
    <n v="26"/>
    <n v="8.8800000000000008"/>
    <n v="8.8800000000000008"/>
    <n v="17.12"/>
    <n v="0.66"/>
    <x v="0"/>
    <d v="2019-08-11T00:00:00"/>
    <x v="0"/>
    <s v="Monday"/>
    <n v="0"/>
    <s v="Low Cost per Unit"/>
    <n v="0"/>
    <n v="0"/>
    <n v="0"/>
    <n v="0"/>
    <n v="0"/>
    <s v="Greater Than 8 Weeks Old"/>
  </r>
  <r>
    <s v="14-63-1401-01-00"/>
    <x v="7"/>
    <x v="1"/>
    <x v="19"/>
    <n v="3"/>
    <n v="78.98"/>
    <n v="46.5"/>
    <n v="15.5"/>
    <n v="32.479999999999997"/>
    <n v="0.41"/>
    <x v="0"/>
    <d v="2019-08-11T00:00:00"/>
    <x v="0"/>
    <s v="Monday"/>
    <n v="0"/>
    <s v="Low Cost per Unit"/>
    <n v="0"/>
    <n v="2.3694000000000002"/>
    <n v="0"/>
    <n v="0"/>
    <n v="0"/>
    <s v="Greater Than 8 Weeks Old"/>
  </r>
  <r>
    <s v="17-24-0103-01-00"/>
    <x v="7"/>
    <x v="1"/>
    <x v="3"/>
    <n v="6"/>
    <n v="119.94"/>
    <n v="75.599999999999994"/>
    <n v="12.6"/>
    <n v="44.34"/>
    <n v="0.37"/>
    <x v="0"/>
    <d v="2019-08-11T00:00:00"/>
    <x v="0"/>
    <s v="Monday"/>
    <n v="0"/>
    <s v="Low Cost per Unit"/>
    <n v="0"/>
    <n v="3.5981999999999998"/>
    <n v="0"/>
    <n v="0"/>
    <n v="0"/>
    <s v="Greater Than 8 Weeks Old"/>
  </r>
  <r>
    <s v="17-24-0107-01-00"/>
    <x v="7"/>
    <x v="1"/>
    <x v="3"/>
    <n v="11"/>
    <n v="109.89"/>
    <n v="42.24"/>
    <n v="3.8400000000000003"/>
    <n v="67.650000000000006"/>
    <n v="0.62"/>
    <x v="0"/>
    <d v="2019-08-11T00:00:00"/>
    <x v="0"/>
    <s v="Monday"/>
    <n v="0"/>
    <s v="Low Cost per Unit"/>
    <n v="0"/>
    <n v="3.2967"/>
    <n v="0"/>
    <n v="0"/>
    <n v="0"/>
    <s v="Greater Than 8 Weeks Old"/>
  </r>
  <r>
    <s v="17-24-0108-11-00"/>
    <x v="7"/>
    <x v="1"/>
    <x v="3"/>
    <n v="4"/>
    <n v="43.96"/>
    <n v="21"/>
    <n v="5.25"/>
    <n v="22.96"/>
    <n v="0.52"/>
    <x v="0"/>
    <d v="2019-08-11T00:00:00"/>
    <x v="0"/>
    <s v="Monday"/>
    <n v="0"/>
    <s v="Low Cost per Unit"/>
    <n v="0"/>
    <n v="1.3188"/>
    <n v="0"/>
    <n v="0"/>
    <n v="0"/>
    <s v="Greater Than 8 Weeks Old"/>
  </r>
  <r>
    <s v="17-24-0109-11-00"/>
    <x v="7"/>
    <x v="1"/>
    <x v="3"/>
    <n v="3"/>
    <n v="32.97"/>
    <n v="17.28"/>
    <n v="5.7600000000000007"/>
    <n v="15.69"/>
    <n v="0.48"/>
    <x v="0"/>
    <d v="2019-08-11T00:00:00"/>
    <x v="0"/>
    <s v="Monday"/>
    <n v="0"/>
    <s v="Low Cost per Unit"/>
    <n v="0"/>
    <n v="0.98909999999999998"/>
    <n v="0"/>
    <n v="0"/>
    <n v="0"/>
    <s v="Greater Than 8 Weeks Old"/>
  </r>
  <r>
    <s v="17-24-0110-11-00"/>
    <x v="7"/>
    <x v="1"/>
    <x v="3"/>
    <n v="4"/>
    <n v="43.96"/>
    <n v="24.6"/>
    <n v="6.15"/>
    <n v="19.36"/>
    <n v="0.44"/>
    <x v="0"/>
    <d v="2019-08-11T00:00:00"/>
    <x v="0"/>
    <s v="Monday"/>
    <n v="0"/>
    <s v="Low Cost per Unit"/>
    <n v="0"/>
    <n v="1.3188"/>
    <n v="0"/>
    <n v="0"/>
    <n v="0"/>
    <s v="Greater Than 8 Weeks Old"/>
  </r>
  <r>
    <s v="17-24-0301-11-00"/>
    <x v="7"/>
    <x v="2"/>
    <x v="2"/>
    <n v="3"/>
    <n v="20.97"/>
    <n v="8.3699999999999992"/>
    <n v="2.7899999999999996"/>
    <n v="12.6"/>
    <n v="0.6"/>
    <x v="0"/>
    <d v="2019-08-11T00:00:00"/>
    <x v="0"/>
    <s v="Monday"/>
    <n v="0"/>
    <s v="Low Cost per Unit"/>
    <n v="0"/>
    <n v="0.62909999999999999"/>
    <n v="0"/>
    <n v="0"/>
    <n v="0"/>
    <s v="Greater Than 8 Weeks Old"/>
  </r>
  <r>
    <s v="17-26-0002-01-00"/>
    <x v="7"/>
    <x v="1"/>
    <x v="14"/>
    <n v="1"/>
    <n v="32"/>
    <n v="12.57"/>
    <n v="12.57"/>
    <n v="19.43"/>
    <n v="0.61"/>
    <x v="0"/>
    <d v="2019-08-11T00:00:00"/>
    <x v="0"/>
    <s v="Monday"/>
    <n v="0"/>
    <s v="Low Cost per Unit"/>
    <n v="0"/>
    <n v="0"/>
    <n v="0"/>
    <n v="0"/>
    <n v="0"/>
    <s v="Greater Than 8 Weeks Old"/>
  </r>
  <r>
    <s v="17-26-0003-01-00"/>
    <x v="7"/>
    <x v="1"/>
    <x v="14"/>
    <n v="7"/>
    <n v="223.93"/>
    <n v="118.65"/>
    <n v="16.95"/>
    <n v="105.28"/>
    <n v="0.47"/>
    <x v="0"/>
    <d v="2019-08-11T00:00:00"/>
    <x v="0"/>
    <s v="Monday"/>
    <n v="0"/>
    <s v="High Cost per Unit"/>
    <n v="0"/>
    <n v="6.7179000000000002"/>
    <n v="0"/>
    <n v="0"/>
    <n v="0"/>
    <s v="Greater Than 8 Weeks Old"/>
  </r>
  <r>
    <s v="20-87-0001-00"/>
    <x v="7"/>
    <x v="7"/>
    <x v="17"/>
    <n v="2"/>
    <n v="6"/>
    <n v="1.44"/>
    <n v="0.72"/>
    <n v="4.5599999999999996"/>
    <n v="0.76"/>
    <x v="0"/>
    <d v="2019-08-11T00:00:00"/>
    <x v="0"/>
    <s v="Monday"/>
    <n v="0"/>
    <s v="Low Cost per Unit"/>
    <n v="0"/>
    <n v="0.18"/>
    <n v="0"/>
    <n v="0"/>
    <n v="0"/>
    <s v="Greater Than 8 Weeks Old"/>
  </r>
  <r>
    <s v="22-82-1301-00-12"/>
    <x v="7"/>
    <x v="7"/>
    <x v="17"/>
    <n v="7"/>
    <n v="209.93"/>
    <n v="111.51"/>
    <n v="15.930000000000001"/>
    <n v="98.42"/>
    <n v="0.47"/>
    <x v="0"/>
    <d v="2019-08-11T00:00:00"/>
    <x v="0"/>
    <s v="Monday"/>
    <n v="0"/>
    <s v="Low Cost per Unit"/>
    <n v="0"/>
    <n v="6.2979000000000003"/>
    <n v="0"/>
    <n v="0"/>
    <n v="0"/>
    <s v="Greater Than 8 Weeks Old"/>
  </r>
  <r>
    <s v="23-33-0201-00-00"/>
    <x v="7"/>
    <x v="5"/>
    <x v="6"/>
    <n v="3"/>
    <n v="48"/>
    <n v="20.25"/>
    <n v="6.75"/>
    <n v="27.75"/>
    <n v="0.57999999999999996"/>
    <x v="0"/>
    <d v="2019-08-11T00:00:00"/>
    <x v="0"/>
    <s v="Monday"/>
    <n v="0"/>
    <s v="Low Cost per Unit"/>
    <n v="0"/>
    <n v="1.44"/>
    <n v="0"/>
    <n v="0"/>
    <n v="0"/>
    <s v="Greater Than 8 Weeks Old"/>
  </r>
  <r>
    <s v="23-82-0101-01-00"/>
    <x v="7"/>
    <x v="7"/>
    <x v="17"/>
    <n v="2"/>
    <n v="84"/>
    <n v="24.76"/>
    <n v="12.38"/>
    <n v="59.24"/>
    <n v="0.71"/>
    <x v="0"/>
    <d v="2019-08-11T00:00:00"/>
    <x v="0"/>
    <s v="Monday"/>
    <n v="0"/>
    <s v="Low Cost per Unit"/>
    <n v="0"/>
    <n v="2.52"/>
    <n v="0"/>
    <n v="0"/>
    <n v="0"/>
    <s v="Greater Than 8 Weeks Old"/>
  </r>
  <r>
    <s v="23-82-0102-01-00"/>
    <x v="7"/>
    <x v="7"/>
    <x v="17"/>
    <n v="2"/>
    <n v="42"/>
    <n v="14.86"/>
    <n v="7.43"/>
    <n v="27.14"/>
    <n v="0.65"/>
    <x v="0"/>
    <d v="2019-08-11T00:00:00"/>
    <x v="0"/>
    <s v="Monday"/>
    <n v="0"/>
    <s v="Low Cost per Unit"/>
    <n v="0"/>
    <n v="1.26"/>
    <n v="0"/>
    <n v="0"/>
    <n v="0"/>
    <s v="Greater Than 8 Weeks Old"/>
  </r>
  <r>
    <s v="23-82-1301-01-00"/>
    <x v="7"/>
    <x v="7"/>
    <x v="17"/>
    <n v="2"/>
    <n v="32"/>
    <n v="9.76"/>
    <n v="4.88"/>
    <n v="22.24"/>
    <n v="0.7"/>
    <x v="0"/>
    <d v="2019-08-11T00:00:00"/>
    <x v="0"/>
    <s v="Monday"/>
    <n v="0"/>
    <s v="Low Cost per Unit"/>
    <n v="0"/>
    <n v="0.96"/>
    <n v="0"/>
    <n v="0"/>
    <n v="0"/>
    <s v="Greater Than 8 Weeks Old"/>
  </r>
  <r>
    <s v="33-81-1701-00-00"/>
    <x v="7"/>
    <x v="7"/>
    <x v="8"/>
    <n v="4"/>
    <n v="32"/>
    <n v="14.83"/>
    <n v="3.7075"/>
    <n v="17.170000000000002"/>
    <n v="0.54"/>
    <x v="0"/>
    <d v="2019-08-11T00:00:00"/>
    <x v="0"/>
    <s v="Monday"/>
    <n v="0"/>
    <s v="Low Cost per Unit"/>
    <n v="0"/>
    <n v="0.96"/>
    <n v="0"/>
    <n v="0"/>
    <n v="0"/>
    <s v="Greater Than 8 Weeks Old"/>
  </r>
  <r>
    <s v="37-84-0201-01-00"/>
    <x v="7"/>
    <x v="7"/>
    <x v="22"/>
    <n v="10"/>
    <n v="299.89999999999998"/>
    <n v="183.8"/>
    <n v="18.380000000000003"/>
    <n v="116.1"/>
    <n v="0.39"/>
    <x v="0"/>
    <d v="2019-08-11T00:00:00"/>
    <x v="0"/>
    <s v="Monday"/>
    <n v="0"/>
    <s v="High Cost per Unit"/>
    <n v="0"/>
    <n v="8.9969999999999981"/>
    <n v="0"/>
    <n v="0"/>
    <n v="0"/>
    <s v="Greater Than 8 Weeks Old"/>
  </r>
  <r>
    <s v="38-31-0001-00-12"/>
    <x v="7"/>
    <x v="3"/>
    <x v="5"/>
    <n v="3"/>
    <n v="135"/>
    <n v="48.96"/>
    <n v="16.32"/>
    <n v="86.04"/>
    <n v="0.64"/>
    <x v="0"/>
    <d v="2019-08-11T00:00:00"/>
    <x v="0"/>
    <s v="Monday"/>
    <n v="0"/>
    <s v="Low Cost per Unit"/>
    <n v="0"/>
    <n v="4.05"/>
    <n v="0"/>
    <n v="0"/>
    <n v="0"/>
    <s v="Greater Than 8 Weeks Old"/>
  </r>
  <r>
    <s v="38-73-1401-01-00"/>
    <x v="7"/>
    <x v="2"/>
    <x v="2"/>
    <n v="1"/>
    <n v="11.99"/>
    <n v="5.95"/>
    <n v="5.95"/>
    <n v="6.04"/>
    <n v="0.5"/>
    <x v="0"/>
    <d v="2019-08-11T00:00:00"/>
    <x v="0"/>
    <s v="Monday"/>
    <n v="0"/>
    <s v="Low Cost per Unit"/>
    <n v="0"/>
    <n v="0"/>
    <n v="0"/>
    <n v="0"/>
    <n v="0"/>
    <s v="Greater Than 8 Weeks Old"/>
  </r>
  <r>
    <s v="40-33-0001-00-00"/>
    <x v="7"/>
    <x v="5"/>
    <x v="6"/>
    <n v="6"/>
    <n v="594"/>
    <n v="215.82"/>
    <n v="35.97"/>
    <n v="378.18"/>
    <n v="0.64"/>
    <x v="0"/>
    <d v="2019-08-11T00:00:00"/>
    <x v="0"/>
    <s v="Monday"/>
    <n v="0"/>
    <s v="High Cost per Unit"/>
    <n v="0"/>
    <n v="17.82"/>
    <n v="0"/>
    <n v="0"/>
    <n v="0"/>
    <s v="Greater Than 8 Weeks Old"/>
  </r>
  <r>
    <s v="40-74-0001-01-00"/>
    <x v="7"/>
    <x v="8"/>
    <x v="15"/>
    <n v="1"/>
    <n v="29"/>
    <n v="10.77"/>
    <n v="10.77"/>
    <n v="18.23"/>
    <n v="0.63"/>
    <x v="0"/>
    <d v="2019-08-11T00:00:00"/>
    <x v="0"/>
    <s v="Monday"/>
    <n v="0"/>
    <s v="Low Cost per Unit"/>
    <n v="0"/>
    <n v="0"/>
    <n v="0"/>
    <n v="0"/>
    <n v="0"/>
    <s v="Greater Than 8 Weeks Old"/>
  </r>
  <r>
    <s v="42-26-0001-01-00"/>
    <x v="7"/>
    <x v="2"/>
    <x v="2"/>
    <n v="5"/>
    <n v="119.95"/>
    <n v="85"/>
    <n v="17"/>
    <n v="34.950000000000003"/>
    <n v="0.28999999999999998"/>
    <x v="0"/>
    <d v="2019-08-11T00:00:00"/>
    <x v="0"/>
    <s v="Monday"/>
    <n v="0"/>
    <s v="High Cost per Unit"/>
    <n v="0"/>
    <n v="3.5985"/>
    <n v="0"/>
    <n v="0"/>
    <n v="0"/>
    <s v="Greater Than 8 Weeks Old"/>
  </r>
  <r>
    <s v="42-26-0002-01-00"/>
    <x v="7"/>
    <x v="2"/>
    <x v="2"/>
    <n v="2"/>
    <n v="47.98"/>
    <n v="30"/>
    <n v="15"/>
    <n v="17.98"/>
    <n v="0.37"/>
    <x v="0"/>
    <d v="2019-08-11T00:00:00"/>
    <x v="0"/>
    <s v="Monday"/>
    <n v="0"/>
    <s v="Low Cost per Unit"/>
    <n v="0"/>
    <n v="1.4393999999999998"/>
    <n v="0"/>
    <n v="0"/>
    <n v="0"/>
    <s v="Greater Than 8 Weeks Old"/>
  </r>
  <r>
    <s v="42-74-0002-00-00"/>
    <x v="7"/>
    <x v="4"/>
    <x v="11"/>
    <n v="1"/>
    <n v="31.5"/>
    <n v="15"/>
    <n v="15"/>
    <n v="16.5"/>
    <n v="0.52"/>
    <x v="0"/>
    <d v="2019-08-11T00:00:00"/>
    <x v="0"/>
    <s v="Monday"/>
    <n v="0"/>
    <s v="Low Cost per Unit"/>
    <n v="0"/>
    <n v="0"/>
    <n v="0"/>
    <n v="0"/>
    <n v="0"/>
    <s v="Greater Than 8 Weeks Old"/>
  </r>
  <r>
    <s v="42-74-0003-00-00"/>
    <x v="7"/>
    <x v="4"/>
    <x v="11"/>
    <n v="1"/>
    <n v="35"/>
    <n v="12"/>
    <n v="12"/>
    <n v="23"/>
    <n v="0.66"/>
    <x v="0"/>
    <d v="2019-08-11T00:00:00"/>
    <x v="0"/>
    <s v="Monday"/>
    <n v="0"/>
    <s v="Low Cost per Unit"/>
    <n v="0"/>
    <n v="0"/>
    <n v="0"/>
    <n v="0"/>
    <n v="0"/>
    <s v="Greater Than 8 Weeks Old"/>
  </r>
  <r>
    <s v="01-21-1001-14-12"/>
    <x v="8"/>
    <x v="0"/>
    <x v="0"/>
    <n v="2"/>
    <n v="110"/>
    <n v="35.299999999999997"/>
    <n v="17.649999999999999"/>
    <n v="74.7"/>
    <n v="0.68"/>
    <x v="1"/>
    <d v="2019-08-12T00:00:00"/>
    <x v="1"/>
    <s v="Monday"/>
    <n v="0"/>
    <s v="High Cost per Unit"/>
    <n v="11"/>
    <n v="3.3"/>
    <n v="0"/>
    <n v="0"/>
    <n v="0"/>
    <s v="Greater Than 8 Weeks Old"/>
  </r>
  <r>
    <s v="01-21-1002-14-12"/>
    <x v="8"/>
    <x v="0"/>
    <x v="0"/>
    <n v="2"/>
    <n v="110"/>
    <n v="25.3"/>
    <n v="12.65"/>
    <n v="84.7"/>
    <n v="0.77"/>
    <x v="1"/>
    <d v="2019-08-12T00:00:00"/>
    <x v="1"/>
    <s v="Monday"/>
    <n v="0"/>
    <s v="Low Cost per Unit"/>
    <n v="11"/>
    <n v="3.3"/>
    <n v="0"/>
    <n v="0"/>
    <n v="0"/>
    <s v="Greater Than 8 Weeks Old"/>
  </r>
  <r>
    <s v="01-21-1004-14-12"/>
    <x v="8"/>
    <x v="0"/>
    <x v="0"/>
    <n v="1"/>
    <n v="59"/>
    <n v="20.3"/>
    <n v="20.3"/>
    <n v="38.700000000000003"/>
    <n v="0.66"/>
    <x v="1"/>
    <d v="2019-08-12T00:00:00"/>
    <x v="1"/>
    <s v="Monday"/>
    <n v="0"/>
    <s v="High Cost per Unit"/>
    <n v="5.9"/>
    <n v="0"/>
    <n v="0"/>
    <n v="0"/>
    <n v="0"/>
    <s v="Greater Than 8 Weeks Old"/>
  </r>
  <r>
    <s v="01-21-1005-14-12"/>
    <x v="8"/>
    <x v="0"/>
    <x v="0"/>
    <n v="1"/>
    <n v="59"/>
    <n v="22.65"/>
    <n v="22.65"/>
    <n v="36.35"/>
    <n v="0.62"/>
    <x v="1"/>
    <d v="2019-08-12T00:00:00"/>
    <x v="1"/>
    <s v="Monday"/>
    <n v="0"/>
    <s v="High Cost per Unit"/>
    <n v="5.9"/>
    <n v="0"/>
    <n v="0"/>
    <n v="0"/>
    <n v="0"/>
    <s v="Greater Than 8 Weeks Old"/>
  </r>
  <r>
    <s v="01-21-1005-15-12"/>
    <x v="8"/>
    <x v="0"/>
    <x v="0"/>
    <n v="2"/>
    <n v="118"/>
    <n v="45.4"/>
    <n v="22.7"/>
    <n v="72.599999999999994"/>
    <n v="0.62"/>
    <x v="1"/>
    <d v="2019-08-12T00:00:00"/>
    <x v="1"/>
    <s v="Monday"/>
    <n v="0"/>
    <s v="High Cost per Unit"/>
    <n v="11.8"/>
    <n v="3.54"/>
    <n v="0"/>
    <n v="0"/>
    <n v="0"/>
    <s v="Greater Than 8 Weeks Old"/>
  </r>
  <r>
    <s v="01-21-1006-15-12"/>
    <x v="8"/>
    <x v="0"/>
    <x v="0"/>
    <n v="2"/>
    <n v="110"/>
    <n v="42.46"/>
    <n v="21.23"/>
    <n v="67.540000000000006"/>
    <n v="0.61"/>
    <x v="1"/>
    <d v="2019-08-12T00:00:00"/>
    <x v="1"/>
    <s v="Monday"/>
    <n v="0"/>
    <s v="High Cost per Unit"/>
    <n v="11"/>
    <n v="3.3"/>
    <n v="0"/>
    <n v="0"/>
    <n v="0"/>
    <s v="Greater Than 8 Weeks Old"/>
  </r>
  <r>
    <s v="01-21-1008-14-12"/>
    <x v="8"/>
    <x v="0"/>
    <x v="0"/>
    <n v="1"/>
    <n v="59"/>
    <n v="23.02"/>
    <n v="23.02"/>
    <n v="35.979999999999997"/>
    <n v="0.61"/>
    <x v="1"/>
    <d v="2019-08-12T00:00:00"/>
    <x v="1"/>
    <s v="Monday"/>
    <n v="0"/>
    <s v="High Cost per Unit"/>
    <n v="5.9"/>
    <n v="0"/>
    <n v="0"/>
    <n v="0"/>
    <n v="0"/>
    <s v="Greater Than 8 Weeks Old"/>
  </r>
  <r>
    <s v="01-21-1013-14-12"/>
    <x v="8"/>
    <x v="0"/>
    <x v="0"/>
    <n v="1"/>
    <n v="79"/>
    <n v="19.940000000000001"/>
    <n v="19.940000000000001"/>
    <n v="59.06"/>
    <n v="0.75"/>
    <x v="1"/>
    <d v="2019-08-12T00:00:00"/>
    <x v="1"/>
    <s v="Monday"/>
    <n v="0"/>
    <s v="High Cost per Unit"/>
    <n v="7.9"/>
    <n v="0"/>
    <n v="0"/>
    <n v="0"/>
    <n v="0"/>
    <s v="Greater Than 8 Weeks Old"/>
  </r>
  <r>
    <s v="01-21-1015-14-12"/>
    <x v="8"/>
    <x v="0"/>
    <x v="0"/>
    <n v="1"/>
    <n v="50"/>
    <n v="12.75"/>
    <n v="12.75"/>
    <n v="37.25"/>
    <n v="0.75"/>
    <x v="1"/>
    <d v="2019-08-12T00:00:00"/>
    <x v="1"/>
    <s v="Monday"/>
    <n v="0"/>
    <s v="Low Cost per Unit"/>
    <n v="5"/>
    <n v="0"/>
    <n v="0"/>
    <n v="0"/>
    <n v="0"/>
    <s v="Greater Than 8 Weeks Old"/>
  </r>
  <r>
    <s v="01-21-2001-14-12"/>
    <x v="8"/>
    <x v="0"/>
    <x v="0"/>
    <n v="2"/>
    <n v="178"/>
    <n v="65.040000000000006"/>
    <n v="32.520000000000003"/>
    <n v="112.96"/>
    <n v="0.63"/>
    <x v="1"/>
    <d v="2019-08-12T00:00:00"/>
    <x v="1"/>
    <s v="Monday"/>
    <n v="0"/>
    <s v="High Cost per Unit"/>
    <n v="17.8"/>
    <n v="5.34"/>
    <n v="0"/>
    <n v="0"/>
    <n v="0"/>
    <s v="Greater Than 8 Weeks Old"/>
  </r>
  <r>
    <s v="01-21-2006-14-12"/>
    <x v="8"/>
    <x v="0"/>
    <x v="0"/>
    <n v="1"/>
    <n v="79"/>
    <n v="27.17"/>
    <n v="27.17"/>
    <n v="51.83"/>
    <n v="0.66"/>
    <x v="1"/>
    <d v="2019-08-12T00:00:00"/>
    <x v="1"/>
    <s v="Monday"/>
    <n v="0"/>
    <s v="High Cost per Unit"/>
    <n v="7.9"/>
    <n v="0"/>
    <n v="0"/>
    <n v="0"/>
    <n v="0"/>
    <s v="Greater Than 8 Weeks Old"/>
  </r>
  <r>
    <s v="01-21-2012-14-12"/>
    <x v="8"/>
    <x v="0"/>
    <x v="0"/>
    <n v="1"/>
    <n v="75"/>
    <n v="16.2"/>
    <n v="16.2"/>
    <n v="58.8"/>
    <n v="0.78"/>
    <x v="1"/>
    <d v="2019-08-12T00:00:00"/>
    <x v="1"/>
    <s v="Monday"/>
    <n v="0"/>
    <s v="Low Cost per Unit"/>
    <n v="7.5"/>
    <n v="0"/>
    <n v="0"/>
    <n v="0"/>
    <n v="0"/>
    <s v="Greater Than 8 Weeks Old"/>
  </r>
  <r>
    <s v="01-21-3001-14-12"/>
    <x v="8"/>
    <x v="0"/>
    <x v="0"/>
    <n v="4"/>
    <n v="155.96"/>
    <n v="70.599999999999994"/>
    <n v="17.649999999999999"/>
    <n v="85.36"/>
    <n v="0.55000000000000004"/>
    <x v="1"/>
    <d v="2019-08-12T00:00:00"/>
    <x v="1"/>
    <s v="Monday"/>
    <n v="0"/>
    <s v="High Cost per Unit"/>
    <n v="15.596000000000002"/>
    <n v="4.6787999999999998"/>
    <n v="0"/>
    <n v="0"/>
    <n v="0"/>
    <s v="Greater Than 8 Weeks Old"/>
  </r>
  <r>
    <s v="01-21-3004-14-12"/>
    <x v="8"/>
    <x v="0"/>
    <x v="0"/>
    <n v="5"/>
    <n v="244.95"/>
    <n v="115.75"/>
    <n v="23.15"/>
    <n v="129.19999999999999"/>
    <n v="0.53"/>
    <x v="1"/>
    <d v="2019-08-12T00:00:00"/>
    <x v="1"/>
    <s v="Monday"/>
    <n v="0"/>
    <s v="High Cost per Unit"/>
    <n v="24.495000000000001"/>
    <n v="7.3484999999999996"/>
    <n v="0"/>
    <n v="0"/>
    <n v="0"/>
    <s v="Greater Than 8 Weeks Old"/>
  </r>
  <r>
    <s v="01-22-0103-01-00"/>
    <x v="8"/>
    <x v="1"/>
    <x v="1"/>
    <n v="29"/>
    <n v="1449.71"/>
    <n v="797.5"/>
    <n v="27.5"/>
    <n v="652.21"/>
    <n v="0.45"/>
    <x v="1"/>
    <d v="2019-08-12T00:00:00"/>
    <x v="1"/>
    <s v="Monday"/>
    <n v="0"/>
    <s v="High Cost per Unit"/>
    <n v="0"/>
    <n v="43.491300000000003"/>
    <n v="0"/>
    <n v="0"/>
    <n v="0"/>
    <s v="Greater Than 8 Weeks Old"/>
  </r>
  <r>
    <s v="01-23-0101-01-00"/>
    <x v="8"/>
    <x v="2"/>
    <x v="2"/>
    <n v="2"/>
    <n v="13.98"/>
    <n v="9.5"/>
    <n v="4.75"/>
    <n v="4.4800000000000004"/>
    <n v="0.32"/>
    <x v="1"/>
    <d v="2019-08-12T00:00:00"/>
    <x v="1"/>
    <s v="Monday"/>
    <n v="0"/>
    <s v="Low Cost per Unit"/>
    <n v="0"/>
    <n v="0.4194"/>
    <n v="0"/>
    <n v="0"/>
    <n v="0"/>
    <s v="Greater Than 8 Weeks Old"/>
  </r>
  <r>
    <s v="01-23-0103-01-00"/>
    <x v="8"/>
    <x v="1"/>
    <x v="1"/>
    <n v="10"/>
    <n v="99.9"/>
    <n v="66.599999999999994"/>
    <n v="6.6599999999999993"/>
    <n v="33.299999999999997"/>
    <n v="0.33"/>
    <x v="1"/>
    <d v="2019-08-12T00:00:00"/>
    <x v="1"/>
    <s v="Monday"/>
    <n v="0"/>
    <s v="Low Cost per Unit"/>
    <n v="0"/>
    <n v="2.9969999999999999"/>
    <n v="0"/>
    <n v="0"/>
    <n v="0"/>
    <s v="Greater Than 8 Weeks Old"/>
  </r>
  <r>
    <s v="01-24-0203-00-12"/>
    <x v="8"/>
    <x v="1"/>
    <x v="3"/>
    <n v="1"/>
    <n v="45"/>
    <n v="12.15"/>
    <n v="12.15"/>
    <n v="32.85"/>
    <n v="0.73"/>
    <x v="1"/>
    <d v="2019-08-12T00:00:00"/>
    <x v="1"/>
    <s v="Monday"/>
    <n v="0"/>
    <s v="Low Cost per Unit"/>
    <n v="0"/>
    <n v="0"/>
    <n v="0"/>
    <n v="0"/>
    <n v="0"/>
    <s v="Greater Than 8 Weeks Old"/>
  </r>
  <r>
    <s v="01-24-0304-01-00"/>
    <x v="8"/>
    <x v="2"/>
    <x v="2"/>
    <n v="4"/>
    <n v="27.96"/>
    <n v="17.88"/>
    <n v="4.47"/>
    <n v="10.08"/>
    <n v="0.36"/>
    <x v="1"/>
    <d v="2019-08-12T00:00:00"/>
    <x v="1"/>
    <s v="Monday"/>
    <n v="0"/>
    <s v="Low Cost per Unit"/>
    <n v="0"/>
    <n v="0.83879999999999999"/>
    <n v="0"/>
    <n v="0"/>
    <n v="0"/>
    <s v="Greater Than 8 Weeks Old"/>
  </r>
  <r>
    <s v="01-25-0007-01-12"/>
    <x v="8"/>
    <x v="1"/>
    <x v="24"/>
    <n v="1"/>
    <n v="58"/>
    <n v="14.76"/>
    <n v="14.76"/>
    <n v="43.24"/>
    <n v="0.75"/>
    <x v="1"/>
    <d v="2019-08-12T00:00:00"/>
    <x v="1"/>
    <s v="Monday"/>
    <n v="0"/>
    <s v="Low Cost per Unit"/>
    <n v="0"/>
    <n v="0"/>
    <n v="0"/>
    <n v="0"/>
    <n v="0"/>
    <s v="Greater Than 8 Weeks Old"/>
  </r>
  <r>
    <s v="01-28-1301-03-12"/>
    <x v="8"/>
    <x v="1"/>
    <x v="4"/>
    <n v="8"/>
    <n v="168"/>
    <n v="57.36"/>
    <n v="7.17"/>
    <n v="110.64"/>
    <n v="0.66"/>
    <x v="1"/>
    <d v="2019-08-12T00:00:00"/>
    <x v="1"/>
    <s v="Monday"/>
    <n v="0"/>
    <s v="Low Cost per Unit"/>
    <n v="0"/>
    <n v="5.04"/>
    <n v="0"/>
    <n v="0"/>
    <n v="0"/>
    <s v="Greater Than 8 Weeks Old"/>
  </r>
  <r>
    <s v="01-29-0002-00-00"/>
    <x v="8"/>
    <x v="1"/>
    <x v="18"/>
    <n v="2"/>
    <n v="10"/>
    <n v="0.5"/>
    <n v="0.25"/>
    <n v="9.5"/>
    <n v="0.95"/>
    <x v="1"/>
    <d v="2019-08-12T00:00:00"/>
    <x v="1"/>
    <s v="Monday"/>
    <n v="0"/>
    <s v="Low Cost per Unit"/>
    <n v="0"/>
    <n v="0.3"/>
    <n v="1.5"/>
    <n v="0"/>
    <n v="0"/>
    <s v="Greater Than 8 Weeks Old"/>
  </r>
  <r>
    <s v="01-29-1301-01-00"/>
    <x v="8"/>
    <x v="1"/>
    <x v="18"/>
    <n v="3"/>
    <n v="96"/>
    <n v="16.5"/>
    <n v="5.5"/>
    <n v="79.5"/>
    <n v="0.83"/>
    <x v="1"/>
    <d v="2019-08-12T00:00:00"/>
    <x v="1"/>
    <s v="Monday"/>
    <n v="0"/>
    <s v="Low Cost per Unit"/>
    <n v="0"/>
    <n v="2.88"/>
    <n v="14.399999999999999"/>
    <n v="0"/>
    <n v="0"/>
    <s v="Greater Than 8 Weeks Old"/>
  </r>
  <r>
    <s v="01-29-1304-01-00"/>
    <x v="8"/>
    <x v="1"/>
    <x v="18"/>
    <n v="4"/>
    <n v="23.96"/>
    <n v="8.4"/>
    <n v="2.1"/>
    <n v="15.56"/>
    <n v="0.65"/>
    <x v="1"/>
    <d v="2019-08-12T00:00:00"/>
    <x v="1"/>
    <s v="Monday"/>
    <n v="0"/>
    <s v="Low Cost per Unit"/>
    <n v="0"/>
    <n v="0.71879999999999999"/>
    <n v="3.5939999999999999"/>
    <n v="0"/>
    <n v="0"/>
    <s v="Greater Than 8 Weeks Old"/>
  </r>
  <r>
    <s v="01-29-1305-01-00"/>
    <x v="8"/>
    <x v="1"/>
    <x v="18"/>
    <n v="3"/>
    <n v="44.97"/>
    <n v="38.67"/>
    <n v="12.89"/>
    <n v="6.3"/>
    <n v="0.14000000000000001"/>
    <x v="1"/>
    <d v="2019-08-12T00:00:00"/>
    <x v="1"/>
    <s v="Monday"/>
    <n v="0"/>
    <s v="Low Cost per Unit"/>
    <n v="0"/>
    <n v="1.3491"/>
    <n v="6.7454999999999998"/>
    <n v="0"/>
    <n v="0"/>
    <s v="Greater Than 8 Weeks Old"/>
  </r>
  <r>
    <s v="01-31-0101-01-00"/>
    <x v="8"/>
    <x v="3"/>
    <x v="5"/>
    <n v="16"/>
    <n v="319.83999999999997"/>
    <n v="127.04"/>
    <n v="7.94"/>
    <n v="192.8"/>
    <n v="0.6"/>
    <x v="1"/>
    <d v="2019-08-12T00:00:00"/>
    <x v="1"/>
    <s v="Monday"/>
    <n v="0"/>
    <s v="Low Cost per Unit"/>
    <n v="0"/>
    <n v="9.5951999999999984"/>
    <n v="0"/>
    <n v="0"/>
    <n v="63.967999999999996"/>
    <s v="Greater Than 8 Weeks Old"/>
  </r>
  <r>
    <s v="01-31-0103-01-00"/>
    <x v="8"/>
    <x v="4"/>
    <x v="5"/>
    <n v="1"/>
    <n v="25"/>
    <n v="4.5"/>
    <n v="4.5"/>
    <n v="20.5"/>
    <n v="0.82"/>
    <x v="1"/>
    <d v="2019-08-12T00:00:00"/>
    <x v="1"/>
    <s v="Monday"/>
    <n v="0"/>
    <s v="Low Cost per Unit"/>
    <n v="0"/>
    <n v="0"/>
    <n v="0"/>
    <n v="0"/>
    <n v="0"/>
    <s v="Greater Than 8 Weeks Old"/>
  </r>
  <r>
    <s v="01-31-0104-01-00"/>
    <x v="8"/>
    <x v="3"/>
    <x v="5"/>
    <n v="3"/>
    <n v="87"/>
    <n v="18.600000000000001"/>
    <n v="6.2"/>
    <n v="68.400000000000006"/>
    <n v="0.79"/>
    <x v="1"/>
    <d v="2019-08-12T00:00:00"/>
    <x v="1"/>
    <s v="Monday"/>
    <n v="0"/>
    <s v="Low Cost per Unit"/>
    <n v="0"/>
    <n v="2.61"/>
    <n v="0"/>
    <n v="0"/>
    <n v="17.400000000000002"/>
    <s v="Greater Than 8 Weeks Old"/>
  </r>
  <r>
    <s v="01-31-0105-01-00"/>
    <x v="8"/>
    <x v="3"/>
    <x v="5"/>
    <n v="10"/>
    <n v="149.9"/>
    <n v="66"/>
    <n v="6.6"/>
    <n v="83.9"/>
    <n v="0.56000000000000005"/>
    <x v="1"/>
    <d v="2019-08-12T00:00:00"/>
    <x v="1"/>
    <s v="Monday"/>
    <n v="0"/>
    <s v="Low Cost per Unit"/>
    <n v="0"/>
    <n v="4.4969999999999999"/>
    <n v="0"/>
    <n v="0"/>
    <n v="29.980000000000004"/>
    <s v="Greater Than 8 Weeks Old"/>
  </r>
  <r>
    <s v="01-31-0106-01-00"/>
    <x v="8"/>
    <x v="3"/>
    <x v="5"/>
    <n v="3"/>
    <n v="75"/>
    <n v="19.71"/>
    <n v="6.57"/>
    <n v="55.29"/>
    <n v="0.74"/>
    <x v="1"/>
    <d v="2019-08-12T00:00:00"/>
    <x v="1"/>
    <s v="Monday"/>
    <n v="0"/>
    <s v="Low Cost per Unit"/>
    <n v="0"/>
    <n v="2.25"/>
    <n v="0"/>
    <n v="0"/>
    <n v="15"/>
    <s v="Greater Than 8 Weeks Old"/>
  </r>
  <r>
    <s v="01-31-0107-01-12"/>
    <x v="8"/>
    <x v="5"/>
    <x v="6"/>
    <n v="2"/>
    <n v="138"/>
    <n v="40.119999999999997"/>
    <n v="20.059999999999999"/>
    <n v="97.88"/>
    <n v="0.71"/>
    <x v="1"/>
    <d v="2019-08-12T00:00:00"/>
    <x v="1"/>
    <s v="Monday"/>
    <n v="0"/>
    <s v="High Cost per Unit"/>
    <n v="0"/>
    <n v="4.1399999999999997"/>
    <n v="0"/>
    <n v="0"/>
    <n v="0"/>
    <s v="Greater Than 8 Weeks Old"/>
  </r>
  <r>
    <s v="01-31-0108-01-00"/>
    <x v="8"/>
    <x v="3"/>
    <x v="5"/>
    <n v="2"/>
    <n v="44"/>
    <n v="10.5"/>
    <n v="5.25"/>
    <n v="33.5"/>
    <n v="0.76"/>
    <x v="1"/>
    <d v="2019-08-12T00:00:00"/>
    <x v="1"/>
    <s v="Monday"/>
    <n v="0"/>
    <s v="Low Cost per Unit"/>
    <n v="0"/>
    <n v="1.3199999999999998"/>
    <n v="0"/>
    <n v="0"/>
    <n v="8.8000000000000007"/>
    <s v="Greater Than 8 Weeks Old"/>
  </r>
  <r>
    <s v="01-31-0109-01-00"/>
    <x v="8"/>
    <x v="3"/>
    <x v="5"/>
    <n v="5"/>
    <n v="110"/>
    <n v="31.75"/>
    <n v="6.35"/>
    <n v="78.25"/>
    <n v="0.71"/>
    <x v="1"/>
    <d v="2019-08-12T00:00:00"/>
    <x v="1"/>
    <s v="Monday"/>
    <n v="0"/>
    <s v="Low Cost per Unit"/>
    <n v="0"/>
    <n v="3.3"/>
    <n v="0"/>
    <n v="0"/>
    <n v="22"/>
    <s v="Greater Than 8 Weeks Old"/>
  </r>
  <r>
    <s v="01-32-0101-01"/>
    <x v="8"/>
    <x v="5"/>
    <x v="6"/>
    <n v="23"/>
    <n v="229.77"/>
    <n v="87.4"/>
    <n v="3.8000000000000003"/>
    <n v="142.37"/>
    <n v="0.62"/>
    <x v="1"/>
    <d v="2019-08-12T00:00:00"/>
    <x v="1"/>
    <s v="Monday"/>
    <n v="0"/>
    <s v="Low Cost per Unit"/>
    <n v="0"/>
    <n v="6.8931000000000004"/>
    <n v="0"/>
    <n v="0"/>
    <n v="0"/>
    <s v="Greater Than 8 Weeks Old"/>
  </r>
  <r>
    <s v="01-40-0401-00-00"/>
    <x v="8"/>
    <x v="6"/>
    <x v="7"/>
    <n v="1"/>
    <n v="25"/>
    <n v="5.4"/>
    <n v="5.4"/>
    <n v="19.600000000000001"/>
    <n v="0.78"/>
    <x v="1"/>
    <d v="2019-08-12T00:00:00"/>
    <x v="1"/>
    <s v="Monday"/>
    <n v="0"/>
    <s v="Low Cost per Unit"/>
    <n v="0"/>
    <n v="0"/>
    <n v="0"/>
    <n v="0"/>
    <n v="0"/>
    <s v="Greater Than 8 Weeks Old"/>
  </r>
  <r>
    <s v="01-74-1301-00-00"/>
    <x v="8"/>
    <x v="4"/>
    <x v="11"/>
    <n v="7"/>
    <n v="153.93"/>
    <n v="120.05"/>
    <n v="17.149999999999999"/>
    <n v="33.880000000000003"/>
    <n v="0.22"/>
    <x v="1"/>
    <d v="2019-08-12T00:00:00"/>
    <x v="1"/>
    <s v="Monday"/>
    <n v="0"/>
    <s v="High Cost per Unit"/>
    <n v="0"/>
    <n v="4.6178999999999997"/>
    <n v="0"/>
    <n v="0"/>
    <n v="0"/>
    <s v="Greater Than 8 Weeks Old"/>
  </r>
  <r>
    <s v="01-81-1601-00-00"/>
    <x v="8"/>
    <x v="7"/>
    <x v="8"/>
    <n v="25"/>
    <n v="199.75"/>
    <n v="80"/>
    <n v="3.2"/>
    <n v="119.75"/>
    <n v="0.6"/>
    <x v="1"/>
    <d v="2019-08-12T00:00:00"/>
    <x v="1"/>
    <s v="Monday"/>
    <n v="0"/>
    <s v="Low Cost per Unit"/>
    <n v="0"/>
    <n v="5.9924999999999997"/>
    <n v="0"/>
    <n v="0"/>
    <n v="0"/>
    <s v="Greater Than 8 Weeks Old"/>
  </r>
  <r>
    <s v="01-83-1601-00-00"/>
    <x v="8"/>
    <x v="7"/>
    <x v="9"/>
    <n v="15"/>
    <n v="134.85"/>
    <n v="64.5"/>
    <n v="4.3"/>
    <n v="70.349999999999994"/>
    <n v="0.52"/>
    <x v="1"/>
    <d v="2019-08-12T00:00:00"/>
    <x v="1"/>
    <s v="Monday"/>
    <n v="0"/>
    <s v="Low Cost per Unit"/>
    <n v="0"/>
    <n v="4.0454999999999997"/>
    <n v="0"/>
    <n v="0"/>
    <n v="0"/>
    <s v="Greater Than 8 Weeks Old"/>
  </r>
  <r>
    <s v="01-83-1602-00-00"/>
    <x v="8"/>
    <x v="7"/>
    <x v="9"/>
    <n v="57"/>
    <n v="359.6"/>
    <n v="226.86"/>
    <n v="3.9800000000000004"/>
    <n v="132.74"/>
    <n v="0.37"/>
    <x v="1"/>
    <d v="2019-08-12T00:00:00"/>
    <x v="1"/>
    <s v="Monday"/>
    <n v="0"/>
    <s v="Low Cost per Unit"/>
    <n v="0"/>
    <n v="10.788"/>
    <n v="0"/>
    <n v="0"/>
    <n v="0"/>
    <s v="Greater Than 8 Weeks Old"/>
  </r>
  <r>
    <s v="01-83-1603-00-00"/>
    <x v="8"/>
    <x v="7"/>
    <x v="9"/>
    <n v="4"/>
    <n v="56"/>
    <n v="11"/>
    <n v="2.75"/>
    <n v="45"/>
    <n v="0.8"/>
    <x v="1"/>
    <d v="2019-08-12T00:00:00"/>
    <x v="1"/>
    <s v="Monday"/>
    <n v="0"/>
    <s v="Low Cost per Unit"/>
    <n v="0"/>
    <n v="1.68"/>
    <n v="0"/>
    <n v="0"/>
    <n v="0"/>
    <s v="Greater Than 8 Weeks Old"/>
  </r>
  <r>
    <s v="02-24-0101-01-00"/>
    <x v="8"/>
    <x v="1"/>
    <x v="3"/>
    <n v="11"/>
    <n v="208.89"/>
    <n v="110"/>
    <n v="10"/>
    <n v="98.89"/>
    <n v="0.47"/>
    <x v="1"/>
    <d v="2019-08-12T00:00:00"/>
    <x v="1"/>
    <s v="Monday"/>
    <n v="0"/>
    <s v="Low Cost per Unit"/>
    <n v="0"/>
    <n v="6.2666999999999993"/>
    <n v="0"/>
    <n v="0"/>
    <n v="0"/>
    <s v="Greater Than 8 Weeks Old"/>
  </r>
  <r>
    <s v="02-31-0101-01-00"/>
    <x v="8"/>
    <x v="3"/>
    <x v="5"/>
    <n v="36"/>
    <n v="251.64"/>
    <n v="63"/>
    <n v="1.75"/>
    <n v="188.64"/>
    <n v="0.75"/>
    <x v="1"/>
    <d v="2019-08-12T00:00:00"/>
    <x v="1"/>
    <s v="Monday"/>
    <n v="0"/>
    <s v="Low Cost per Unit"/>
    <n v="0"/>
    <n v="7.549199999999999"/>
    <n v="0"/>
    <n v="0"/>
    <n v="50.328000000000003"/>
    <s v="Greater Than 8 Weeks Old"/>
  </r>
  <r>
    <s v="02-31-0103-01-00"/>
    <x v="8"/>
    <x v="4"/>
    <x v="5"/>
    <n v="25"/>
    <n v="249.75"/>
    <n v="73.75"/>
    <n v="2.95"/>
    <n v="176"/>
    <n v="0.7"/>
    <x v="1"/>
    <d v="2019-08-12T00:00:00"/>
    <x v="1"/>
    <s v="Monday"/>
    <n v="0"/>
    <s v="Low Cost per Unit"/>
    <n v="0"/>
    <n v="7.4924999999999997"/>
    <n v="0"/>
    <n v="0"/>
    <n v="0"/>
    <s v="Greater Than 8 Weeks Old"/>
  </r>
  <r>
    <s v="02-40-0001"/>
    <x v="8"/>
    <x v="6"/>
    <x v="7"/>
    <n v="3"/>
    <n v="57"/>
    <n v="13.5"/>
    <n v="4.5"/>
    <n v="43.5"/>
    <n v="0.76"/>
    <x v="1"/>
    <d v="2019-08-12T00:00:00"/>
    <x v="1"/>
    <s v="Monday"/>
    <n v="0"/>
    <s v="Low Cost per Unit"/>
    <n v="0"/>
    <n v="1.71"/>
    <n v="0"/>
    <n v="0"/>
    <n v="0"/>
    <s v="Greater Than 8 Weeks Old"/>
  </r>
  <r>
    <s v="02-40-0301-01-12"/>
    <x v="8"/>
    <x v="6"/>
    <x v="7"/>
    <n v="2"/>
    <n v="34"/>
    <n v="5.98"/>
    <n v="2.99"/>
    <n v="28.02"/>
    <n v="0.82"/>
    <x v="1"/>
    <d v="2019-08-12T00:00:00"/>
    <x v="1"/>
    <s v="Monday"/>
    <n v="0"/>
    <s v="Low Cost per Unit"/>
    <n v="0"/>
    <n v="1.02"/>
    <n v="0"/>
    <n v="0"/>
    <n v="0"/>
    <s v="Greater Than 8 Weeks Old"/>
  </r>
  <r>
    <s v="02-40-0401-00-00"/>
    <x v="8"/>
    <x v="6"/>
    <x v="7"/>
    <n v="17"/>
    <n v="169.83"/>
    <n v="50.15"/>
    <n v="2.9499999999999997"/>
    <n v="119.68"/>
    <n v="0.7"/>
    <x v="1"/>
    <d v="2019-08-12T00:00:00"/>
    <x v="1"/>
    <s v="Monday"/>
    <n v="0"/>
    <s v="Low Cost per Unit"/>
    <n v="0"/>
    <n v="5.0949"/>
    <n v="0"/>
    <n v="0"/>
    <n v="0"/>
    <s v="Greater Than 8 Weeks Old"/>
  </r>
  <r>
    <s v="02-40-0402-00-00"/>
    <x v="8"/>
    <x v="2"/>
    <x v="2"/>
    <n v="11"/>
    <n v="120.89"/>
    <n v="41.25"/>
    <n v="3.75"/>
    <n v="79.64"/>
    <n v="0.66"/>
    <x v="1"/>
    <d v="2019-08-12T00:00:00"/>
    <x v="1"/>
    <s v="Monday"/>
    <n v="0"/>
    <s v="Low Cost per Unit"/>
    <n v="0"/>
    <n v="3.6267"/>
    <n v="0"/>
    <n v="0"/>
    <n v="0"/>
    <s v="Greater Than 8 Weeks Old"/>
  </r>
  <r>
    <s v="02-40-1301-00-00"/>
    <x v="8"/>
    <x v="6"/>
    <x v="7"/>
    <n v="12"/>
    <n v="119.88"/>
    <n v="45"/>
    <n v="3.75"/>
    <n v="74.88"/>
    <n v="0.62"/>
    <x v="1"/>
    <d v="2019-08-12T00:00:00"/>
    <x v="1"/>
    <s v="Monday"/>
    <n v="0"/>
    <s v="Low Cost per Unit"/>
    <n v="0"/>
    <n v="3.5963999999999996"/>
    <n v="0"/>
    <n v="0"/>
    <n v="0"/>
    <s v="Greater Than 8 Weeks Old"/>
  </r>
  <r>
    <s v="02-52-1301-01-12"/>
    <x v="8"/>
    <x v="8"/>
    <x v="20"/>
    <n v="4"/>
    <n v="279.95999999999998"/>
    <n v="86.04"/>
    <n v="21.51"/>
    <n v="193.92"/>
    <n v="0.69"/>
    <x v="1"/>
    <d v="2019-08-12T00:00:00"/>
    <x v="1"/>
    <s v="Monday"/>
    <n v="0"/>
    <s v="High Cost per Unit"/>
    <n v="0"/>
    <n v="8.3987999999999996"/>
    <n v="0"/>
    <n v="0"/>
    <n v="0"/>
    <s v="Greater Than 8 Weeks Old"/>
  </r>
  <r>
    <s v="02-54-0702-01-00"/>
    <x v="8"/>
    <x v="8"/>
    <x v="10"/>
    <n v="1"/>
    <n v="10"/>
    <n v="0.75"/>
    <n v="0.75"/>
    <n v="9.25"/>
    <n v="0.93"/>
    <x v="1"/>
    <d v="2019-08-12T00:00:00"/>
    <x v="1"/>
    <s v="Monday"/>
    <n v="0"/>
    <s v="Low Cost per Unit"/>
    <n v="0"/>
    <n v="0"/>
    <n v="0"/>
    <n v="0"/>
    <n v="0"/>
    <s v="Greater Than 8 Weeks Old"/>
  </r>
  <r>
    <s v="02-62-0401-01-12"/>
    <x v="8"/>
    <x v="1"/>
    <x v="19"/>
    <n v="2"/>
    <n v="145.97999999999999"/>
    <n v="75.680000000000007"/>
    <n v="37.840000000000003"/>
    <n v="70.3"/>
    <n v="0.48"/>
    <x v="1"/>
    <d v="2019-08-12T00:00:00"/>
    <x v="1"/>
    <s v="Monday"/>
    <n v="0"/>
    <s v="High Cost per Unit"/>
    <n v="0"/>
    <n v="4.3793999999999995"/>
    <n v="0"/>
    <n v="0"/>
    <n v="0"/>
    <s v="Greater Than 8 Weeks Old"/>
  </r>
  <r>
    <s v="02-63-0402-01-12"/>
    <x v="8"/>
    <x v="1"/>
    <x v="19"/>
    <n v="3"/>
    <n v="255"/>
    <n v="72"/>
    <n v="24"/>
    <n v="183"/>
    <n v="0.72"/>
    <x v="1"/>
    <d v="2019-08-12T00:00:00"/>
    <x v="1"/>
    <s v="Monday"/>
    <n v="0"/>
    <s v="High Cost per Unit"/>
    <n v="0"/>
    <n v="7.6499999999999995"/>
    <n v="0"/>
    <n v="0"/>
    <n v="0"/>
    <s v="Greater Than 8 Weeks Old"/>
  </r>
  <r>
    <s v="02-63-0403-01-00"/>
    <x v="8"/>
    <x v="1"/>
    <x v="19"/>
    <n v="4"/>
    <n v="1579.96"/>
    <n v="688"/>
    <n v="172"/>
    <n v="891.96"/>
    <n v="0.56000000000000005"/>
    <x v="1"/>
    <d v="2019-08-12T00:00:00"/>
    <x v="1"/>
    <s v="Monday"/>
    <n v="0"/>
    <s v="High Cost per Unit"/>
    <n v="0"/>
    <n v="47.398800000000001"/>
    <n v="0"/>
    <n v="0"/>
    <n v="0"/>
    <s v="Greater Than 8 Weeks Old"/>
  </r>
  <r>
    <s v="02-63-1301-01-00"/>
    <x v="8"/>
    <x v="1"/>
    <x v="19"/>
    <n v="2"/>
    <n v="35"/>
    <n v="12.8"/>
    <n v="6.4"/>
    <n v="22.2"/>
    <n v="0.63"/>
    <x v="1"/>
    <d v="2019-08-12T00:00:00"/>
    <x v="1"/>
    <s v="Monday"/>
    <n v="0"/>
    <s v="Low Cost per Unit"/>
    <n v="0"/>
    <n v="1.05"/>
    <n v="0"/>
    <n v="0"/>
    <n v="0"/>
    <s v="Greater Than 8 Weeks Old"/>
  </r>
  <r>
    <s v="02-71-1401-01-00"/>
    <x v="8"/>
    <x v="4"/>
    <x v="11"/>
    <n v="4"/>
    <n v="260"/>
    <n v="48"/>
    <n v="12"/>
    <n v="212"/>
    <n v="0.82"/>
    <x v="1"/>
    <d v="2019-08-12T00:00:00"/>
    <x v="1"/>
    <s v="Monday"/>
    <n v="0"/>
    <s v="Low Cost per Unit"/>
    <n v="0"/>
    <n v="7.8"/>
    <n v="0"/>
    <n v="0"/>
    <n v="0"/>
    <s v="Greater Than 8 Weeks Old"/>
  </r>
  <r>
    <s v="02-71-1402-01-12"/>
    <x v="8"/>
    <x v="4"/>
    <x v="11"/>
    <n v="19"/>
    <n v="899.82"/>
    <n v="360.05"/>
    <n v="18.95"/>
    <n v="539.77"/>
    <n v="0.6"/>
    <x v="1"/>
    <d v="2019-08-12T00:00:00"/>
    <x v="1"/>
    <s v="Monday"/>
    <n v="0"/>
    <s v="High Cost per Unit"/>
    <n v="0"/>
    <n v="26.994600000000002"/>
    <n v="0"/>
    <n v="0"/>
    <n v="0"/>
    <s v="Greater Than 8 Weeks Old"/>
  </r>
  <r>
    <s v="02-71-1403-01-12"/>
    <x v="8"/>
    <x v="4"/>
    <x v="11"/>
    <n v="4"/>
    <n v="436"/>
    <n v="132.6"/>
    <n v="33.15"/>
    <n v="303.39999999999998"/>
    <n v="0.7"/>
    <x v="1"/>
    <d v="2019-08-12T00:00:00"/>
    <x v="1"/>
    <s v="Monday"/>
    <n v="0"/>
    <s v="High Cost per Unit"/>
    <n v="0"/>
    <n v="13.08"/>
    <n v="0"/>
    <n v="0"/>
    <n v="0"/>
    <s v="Greater Than 8 Weeks Old"/>
  </r>
  <r>
    <s v="02-72-0101-01-00"/>
    <x v="8"/>
    <x v="4"/>
    <x v="11"/>
    <n v="3"/>
    <n v="87"/>
    <n v="16.8"/>
    <n v="5.6000000000000005"/>
    <n v="70.2"/>
    <n v="0.81"/>
    <x v="1"/>
    <d v="2019-08-12T00:00:00"/>
    <x v="1"/>
    <s v="Monday"/>
    <n v="0"/>
    <s v="Low Cost per Unit"/>
    <n v="0"/>
    <n v="2.61"/>
    <n v="0"/>
    <n v="0"/>
    <n v="0"/>
    <s v="Greater Than 8 Weeks Old"/>
  </r>
  <r>
    <s v="02-73-0001-01-00"/>
    <x v="8"/>
    <x v="4"/>
    <x v="12"/>
    <n v="2"/>
    <n v="78"/>
    <n v="21.7"/>
    <n v="10.85"/>
    <n v="56.3"/>
    <n v="0.72"/>
    <x v="1"/>
    <d v="2019-08-12T00:00:00"/>
    <x v="1"/>
    <s v="Monday"/>
    <n v="0"/>
    <s v="Low Cost per Unit"/>
    <n v="0"/>
    <n v="2.34"/>
    <n v="0"/>
    <n v="0"/>
    <n v="0"/>
    <s v="Greater Than 8 Weeks Old"/>
  </r>
  <r>
    <s v="02-73-1302-01-00"/>
    <x v="8"/>
    <x v="4"/>
    <x v="12"/>
    <n v="16"/>
    <n v="63.84"/>
    <n v="22.4"/>
    <n v="1.4"/>
    <n v="41.44"/>
    <n v="0.65"/>
    <x v="1"/>
    <d v="2019-08-12T00:00:00"/>
    <x v="1"/>
    <s v="Monday"/>
    <n v="0"/>
    <s v="Low Cost per Unit"/>
    <n v="0"/>
    <n v="1.9152"/>
    <n v="0"/>
    <n v="0"/>
    <n v="0"/>
    <s v="Greater Than 8 Weeks Old"/>
  </r>
  <r>
    <s v="02-73-1401-01-12"/>
    <x v="8"/>
    <x v="4"/>
    <x v="12"/>
    <n v="2"/>
    <n v="52"/>
    <n v="12"/>
    <n v="6"/>
    <n v="40"/>
    <n v="0.77"/>
    <x v="1"/>
    <d v="2019-08-12T00:00:00"/>
    <x v="1"/>
    <s v="Monday"/>
    <n v="0"/>
    <s v="Low Cost per Unit"/>
    <n v="0"/>
    <n v="1.56"/>
    <n v="0"/>
    <n v="0"/>
    <n v="0"/>
    <s v="Greater Than 8 Weeks Old"/>
  </r>
  <r>
    <s v="02-73-1402-01-12"/>
    <x v="8"/>
    <x v="4"/>
    <x v="12"/>
    <n v="2"/>
    <n v="120"/>
    <n v="33.6"/>
    <n v="16.8"/>
    <n v="86.4"/>
    <n v="0.72"/>
    <x v="1"/>
    <d v="2019-08-12T00:00:00"/>
    <x v="1"/>
    <s v="Monday"/>
    <n v="0"/>
    <s v="Low Cost per Unit"/>
    <n v="0"/>
    <n v="3.5999999999999996"/>
    <n v="0"/>
    <n v="0"/>
    <n v="0"/>
    <s v="Greater Than 8 Weeks Old"/>
  </r>
  <r>
    <s v="02-73-1403-01-00"/>
    <x v="8"/>
    <x v="2"/>
    <x v="2"/>
    <n v="8"/>
    <n v="63.92"/>
    <n v="34"/>
    <n v="4.25"/>
    <n v="29.92"/>
    <n v="0.47"/>
    <x v="1"/>
    <d v="2019-08-12T00:00:00"/>
    <x v="1"/>
    <s v="Monday"/>
    <n v="0"/>
    <s v="Low Cost per Unit"/>
    <n v="0"/>
    <n v="1.9176"/>
    <n v="0"/>
    <n v="0"/>
    <n v="0"/>
    <s v="Greater Than 8 Weeks Old"/>
  </r>
  <r>
    <s v="02-74-0401-01-00"/>
    <x v="8"/>
    <x v="4"/>
    <x v="11"/>
    <n v="4"/>
    <n v="48"/>
    <n v="6"/>
    <n v="1.5"/>
    <n v="42"/>
    <n v="0.88"/>
    <x v="1"/>
    <d v="2019-08-12T00:00:00"/>
    <x v="1"/>
    <s v="Monday"/>
    <n v="0"/>
    <s v="Low Cost per Unit"/>
    <n v="0"/>
    <n v="1.44"/>
    <n v="0"/>
    <n v="0"/>
    <n v="0"/>
    <s v="Greater Than 8 Weeks Old"/>
  </r>
  <r>
    <s v="02-74-0402-01-00"/>
    <x v="8"/>
    <x v="4"/>
    <x v="11"/>
    <n v="1"/>
    <n v="19"/>
    <n v="7"/>
    <n v="7"/>
    <n v="12"/>
    <n v="0.63"/>
    <x v="1"/>
    <d v="2019-08-12T00:00:00"/>
    <x v="1"/>
    <s v="Monday"/>
    <n v="0"/>
    <s v="Low Cost per Unit"/>
    <n v="0"/>
    <n v="0"/>
    <n v="0"/>
    <n v="0"/>
    <n v="0"/>
    <s v="Greater Than 8 Weeks Old"/>
  </r>
  <r>
    <s v="02-74-0403-01-00"/>
    <x v="8"/>
    <x v="4"/>
    <x v="11"/>
    <n v="1"/>
    <n v="60"/>
    <n v="14.6"/>
    <n v="14.6"/>
    <n v="45.4"/>
    <n v="0.76"/>
    <x v="1"/>
    <d v="2019-08-12T00:00:00"/>
    <x v="1"/>
    <s v="Monday"/>
    <n v="0"/>
    <s v="Low Cost per Unit"/>
    <n v="0"/>
    <n v="0"/>
    <n v="0"/>
    <n v="0"/>
    <n v="0"/>
    <s v="Greater Than 8 Weeks Old"/>
  </r>
  <r>
    <s v="02-74-0405-01"/>
    <x v="8"/>
    <x v="4"/>
    <x v="11"/>
    <n v="2"/>
    <n v="38"/>
    <n v="8.6999999999999993"/>
    <n v="4.3499999999999996"/>
    <n v="29.3"/>
    <n v="0.77"/>
    <x v="1"/>
    <d v="2019-08-12T00:00:00"/>
    <x v="1"/>
    <s v="Monday"/>
    <n v="0"/>
    <s v="Low Cost per Unit"/>
    <n v="0"/>
    <n v="1.1399999999999999"/>
    <n v="0"/>
    <n v="0"/>
    <n v="0"/>
    <s v="Greater Than 8 Weeks Old"/>
  </r>
  <r>
    <s v="02-74-1201-00-00"/>
    <x v="8"/>
    <x v="2"/>
    <x v="2"/>
    <n v="12"/>
    <n v="155.88"/>
    <n v="66"/>
    <n v="5.5"/>
    <n v="89.88"/>
    <n v="0.57999999999999996"/>
    <x v="1"/>
    <d v="2019-08-12T00:00:00"/>
    <x v="1"/>
    <s v="Monday"/>
    <n v="0"/>
    <s v="Low Cost per Unit"/>
    <n v="0"/>
    <n v="4.6764000000000001"/>
    <n v="0"/>
    <n v="0"/>
    <n v="0"/>
    <s v="Greater Than 8 Weeks Old"/>
  </r>
  <r>
    <s v="02-74-1301-01-00"/>
    <x v="8"/>
    <x v="2"/>
    <x v="2"/>
    <n v="4"/>
    <n v="39.96"/>
    <n v="33"/>
    <n v="8.25"/>
    <n v="6.96"/>
    <n v="0.17"/>
    <x v="1"/>
    <d v="2019-08-12T00:00:00"/>
    <x v="1"/>
    <s v="Monday"/>
    <n v="0"/>
    <s v="Low Cost per Unit"/>
    <n v="0"/>
    <n v="1.1988000000000001"/>
    <n v="0"/>
    <n v="0"/>
    <n v="0"/>
    <s v="Greater Than 8 Weeks Old"/>
  </r>
  <r>
    <s v="02-74-1701-01-00"/>
    <x v="8"/>
    <x v="2"/>
    <x v="2"/>
    <n v="1"/>
    <n v="10.99"/>
    <n v="6.25"/>
    <n v="6.25"/>
    <n v="4.74"/>
    <n v="0.43"/>
    <x v="1"/>
    <d v="2019-08-12T00:00:00"/>
    <x v="1"/>
    <s v="Monday"/>
    <n v="0"/>
    <s v="Low Cost per Unit"/>
    <n v="0"/>
    <n v="0"/>
    <n v="0"/>
    <n v="0"/>
    <n v="0"/>
    <s v="Greater Than 8 Weeks Old"/>
  </r>
  <r>
    <s v="02-85-0301-01-00"/>
    <x v="8"/>
    <x v="7"/>
    <x v="21"/>
    <n v="3"/>
    <n v="54"/>
    <n v="16.05"/>
    <n v="5.3500000000000005"/>
    <n v="37.950000000000003"/>
    <n v="0.7"/>
    <x v="1"/>
    <d v="2019-08-12T00:00:00"/>
    <x v="1"/>
    <s v="Monday"/>
    <n v="0"/>
    <s v="Low Cost per Unit"/>
    <n v="0"/>
    <n v="1.6199999999999999"/>
    <n v="0"/>
    <n v="0"/>
    <n v="0"/>
    <s v="Greater Than 8 Weeks Old"/>
  </r>
  <r>
    <s v="03-22-0003-01-03"/>
    <x v="8"/>
    <x v="1"/>
    <x v="13"/>
    <n v="6"/>
    <n v="714"/>
    <n v="225"/>
    <n v="37.5"/>
    <n v="489"/>
    <n v="0.68"/>
    <x v="1"/>
    <d v="2019-08-12T00:00:00"/>
    <x v="1"/>
    <s v="Monday"/>
    <n v="0"/>
    <s v="High Cost per Unit"/>
    <n v="0"/>
    <n v="21.419999999999998"/>
    <n v="0"/>
    <n v="0"/>
    <n v="0"/>
    <s v="Greater Than 8 Weeks Old"/>
  </r>
  <r>
    <s v="03-22-0004"/>
    <x v="8"/>
    <x v="2"/>
    <x v="2"/>
    <n v="9"/>
    <n v="449.91"/>
    <n v="198"/>
    <n v="22"/>
    <n v="251.91"/>
    <n v="0.56000000000000005"/>
    <x v="1"/>
    <d v="2019-08-12T00:00:00"/>
    <x v="1"/>
    <s v="Monday"/>
    <n v="0"/>
    <s v="High Cost per Unit"/>
    <n v="0"/>
    <n v="13.497300000000001"/>
    <n v="0"/>
    <n v="0"/>
    <n v="0"/>
    <s v="Greater Than 8 Weeks Old"/>
  </r>
  <r>
    <s v="03-22-0103-01-12"/>
    <x v="8"/>
    <x v="1"/>
    <x v="13"/>
    <n v="2"/>
    <n v="99.98"/>
    <n v="48.32"/>
    <n v="24.16"/>
    <n v="51.66"/>
    <n v="0.52"/>
    <x v="1"/>
    <d v="2019-08-12T00:00:00"/>
    <x v="1"/>
    <s v="Monday"/>
    <n v="0"/>
    <s v="High Cost per Unit"/>
    <n v="0"/>
    <n v="2.9994000000000001"/>
    <n v="0"/>
    <n v="0"/>
    <n v="0"/>
    <s v="Greater Than 8 Weeks Old"/>
  </r>
  <r>
    <s v="03-22-0105-01-02"/>
    <x v="8"/>
    <x v="1"/>
    <x v="13"/>
    <n v="11"/>
    <n v="329.89"/>
    <n v="198"/>
    <n v="18"/>
    <n v="131.88999999999999"/>
    <n v="0.4"/>
    <x v="1"/>
    <d v="2019-08-12T00:00:00"/>
    <x v="1"/>
    <s v="Monday"/>
    <n v="0"/>
    <s v="High Cost per Unit"/>
    <n v="0"/>
    <n v="9.8966999999999992"/>
    <n v="0"/>
    <n v="0"/>
    <n v="0"/>
    <s v="Greater Than 8 Weeks Old"/>
  </r>
  <r>
    <s v="03-22-0106-01-00"/>
    <x v="8"/>
    <x v="2"/>
    <x v="2"/>
    <n v="16"/>
    <n v="943.84"/>
    <n v="696"/>
    <n v="43.5"/>
    <n v="247.84"/>
    <n v="0.26"/>
    <x v="1"/>
    <d v="2019-08-12T00:00:00"/>
    <x v="1"/>
    <s v="Monday"/>
    <n v="0"/>
    <s v="High Cost per Unit"/>
    <n v="0"/>
    <n v="28.315200000000001"/>
    <n v="0"/>
    <n v="0"/>
    <n v="0"/>
    <s v="Greater Than 8 Weeks Old"/>
  </r>
  <r>
    <s v="03-22-0108-01-12"/>
    <x v="8"/>
    <x v="1"/>
    <x v="13"/>
    <n v="1"/>
    <n v="50"/>
    <n v="15.1"/>
    <n v="15.1"/>
    <n v="34.9"/>
    <n v="0.7"/>
    <x v="1"/>
    <d v="2019-08-12T00:00:00"/>
    <x v="1"/>
    <s v="Monday"/>
    <n v="0"/>
    <s v="Low Cost per Unit"/>
    <n v="0"/>
    <n v="0"/>
    <n v="0"/>
    <n v="0"/>
    <n v="0"/>
    <s v="Greater Than 8 Weeks Old"/>
  </r>
  <r>
    <s v="03-22-0110-11-00"/>
    <x v="8"/>
    <x v="2"/>
    <x v="2"/>
    <n v="35"/>
    <n v="3013.65"/>
    <n v="1680"/>
    <n v="48"/>
    <n v="1333.65"/>
    <n v="0.44"/>
    <x v="1"/>
    <d v="2019-08-12T00:00:00"/>
    <x v="1"/>
    <s v="Monday"/>
    <n v="0"/>
    <s v="High Cost per Unit"/>
    <n v="0"/>
    <n v="90.409499999999994"/>
    <n v="0"/>
    <n v="0"/>
    <n v="0"/>
    <s v="Greater Than 8 Weeks Old"/>
  </r>
  <r>
    <s v="03-24-0107-01-00"/>
    <x v="8"/>
    <x v="1"/>
    <x v="13"/>
    <n v="13"/>
    <n v="389.87"/>
    <n v="253.5"/>
    <n v="19.5"/>
    <n v="136.37"/>
    <n v="0.35"/>
    <x v="1"/>
    <d v="2019-08-12T00:00:00"/>
    <x v="1"/>
    <s v="Monday"/>
    <n v="0"/>
    <s v="High Cost per Unit"/>
    <n v="0"/>
    <n v="11.696099999999999"/>
    <n v="0"/>
    <n v="0"/>
    <n v="0"/>
    <s v="Greater Than 8 Weeks Old"/>
  </r>
  <r>
    <s v="03-24-0108-01-00"/>
    <x v="8"/>
    <x v="1"/>
    <x v="3"/>
    <n v="11"/>
    <n v="76.89"/>
    <n v="37.4"/>
    <n v="3.4"/>
    <n v="39.49"/>
    <n v="0.51"/>
    <x v="1"/>
    <d v="2019-08-12T00:00:00"/>
    <x v="1"/>
    <s v="Monday"/>
    <n v="0"/>
    <s v="Low Cost per Unit"/>
    <n v="0"/>
    <n v="2.3066999999999998"/>
    <n v="0"/>
    <n v="0"/>
    <n v="0"/>
    <s v="Greater Than 8 Weeks Old"/>
  </r>
  <r>
    <s v="03-24-0301-00-12"/>
    <x v="8"/>
    <x v="1"/>
    <x v="3"/>
    <n v="10"/>
    <n v="229.9"/>
    <n v="108"/>
    <n v="10.8"/>
    <n v="121.9"/>
    <n v="0.53"/>
    <x v="1"/>
    <d v="2019-08-12T00:00:00"/>
    <x v="1"/>
    <s v="Monday"/>
    <n v="0"/>
    <s v="Low Cost per Unit"/>
    <n v="0"/>
    <n v="6.8970000000000002"/>
    <n v="0"/>
    <n v="0"/>
    <n v="0"/>
    <s v="Greater Than 8 Weeks Old"/>
  </r>
  <r>
    <s v="03-24-0302-01-00"/>
    <x v="8"/>
    <x v="1"/>
    <x v="3"/>
    <n v="6"/>
    <n v="144"/>
    <n v="63"/>
    <n v="10.5"/>
    <n v="81"/>
    <n v="0.56000000000000005"/>
    <x v="1"/>
    <d v="2019-08-12T00:00:00"/>
    <x v="1"/>
    <s v="Monday"/>
    <n v="0"/>
    <s v="Low Cost per Unit"/>
    <n v="0"/>
    <n v="4.32"/>
    <n v="0"/>
    <n v="0"/>
    <n v="0"/>
    <s v="Greater Than 8 Weeks Old"/>
  </r>
  <r>
    <s v="03-25-0001-01-00"/>
    <x v="8"/>
    <x v="0"/>
    <x v="0"/>
    <n v="7"/>
    <n v="314.93"/>
    <n v="126"/>
    <n v="18"/>
    <n v="188.93"/>
    <n v="0.6"/>
    <x v="1"/>
    <d v="2019-08-12T00:00:00"/>
    <x v="1"/>
    <s v="Monday"/>
    <n v="0"/>
    <s v="High Cost per Unit"/>
    <n v="31.493000000000002"/>
    <n v="9.4479000000000006"/>
    <n v="0"/>
    <n v="0"/>
    <n v="0"/>
    <s v="Greater Than 8 Weeks Old"/>
  </r>
  <r>
    <s v="03-25-0002-01-00"/>
    <x v="8"/>
    <x v="1"/>
    <x v="3"/>
    <n v="2"/>
    <n v="79.98"/>
    <n v="32.4"/>
    <n v="16.2"/>
    <n v="47.58"/>
    <n v="0.59"/>
    <x v="1"/>
    <d v="2019-08-12T00:00:00"/>
    <x v="1"/>
    <s v="Monday"/>
    <n v="0"/>
    <s v="Low Cost per Unit"/>
    <n v="0"/>
    <n v="2.3994"/>
    <n v="0"/>
    <n v="0"/>
    <n v="0"/>
    <s v="Greater Than 8 Weeks Old"/>
  </r>
  <r>
    <s v="03-26-0001-01-00"/>
    <x v="8"/>
    <x v="1"/>
    <x v="14"/>
    <n v="2"/>
    <n v="118"/>
    <n v="41.98"/>
    <n v="20.99"/>
    <n v="76.02"/>
    <n v="0.64"/>
    <x v="1"/>
    <d v="2019-08-12T00:00:00"/>
    <x v="1"/>
    <s v="Monday"/>
    <n v="0"/>
    <s v="High Cost per Unit"/>
    <n v="0"/>
    <n v="3.54"/>
    <n v="0"/>
    <n v="0"/>
    <n v="0"/>
    <s v="Greater Than 8 Weeks Old"/>
  </r>
  <r>
    <s v="03-26-0002-00-00"/>
    <x v="8"/>
    <x v="2"/>
    <x v="2"/>
    <n v="4"/>
    <n v="111.96"/>
    <n v="84"/>
    <n v="21"/>
    <n v="27.96"/>
    <n v="0.25"/>
    <x v="1"/>
    <d v="2019-08-12T00:00:00"/>
    <x v="1"/>
    <s v="Monday"/>
    <n v="0"/>
    <s v="High Cost per Unit"/>
    <n v="0"/>
    <n v="3.3587999999999996"/>
    <n v="0"/>
    <n v="0"/>
    <n v="0"/>
    <s v="Greater Than 8 Weeks Old"/>
  </r>
  <r>
    <s v="03-31-0102-01-00"/>
    <x v="8"/>
    <x v="4"/>
    <x v="5"/>
    <n v="2"/>
    <n v="40"/>
    <n v="8"/>
    <n v="4"/>
    <n v="32"/>
    <n v="0.8"/>
    <x v="1"/>
    <d v="2019-08-12T00:00:00"/>
    <x v="1"/>
    <s v="Monday"/>
    <n v="0"/>
    <s v="Low Cost per Unit"/>
    <n v="0"/>
    <n v="1.2"/>
    <n v="0"/>
    <n v="0"/>
    <n v="0"/>
    <s v="Greater Than 8 Weeks Old"/>
  </r>
  <r>
    <s v="03-32-0402-00-00"/>
    <x v="8"/>
    <x v="5"/>
    <x v="6"/>
    <n v="17"/>
    <n v="679.83"/>
    <n v="225.08"/>
    <n v="13.24"/>
    <n v="454.75"/>
    <n v="0.67"/>
    <x v="1"/>
    <d v="2019-08-12T00:00:00"/>
    <x v="1"/>
    <s v="Monday"/>
    <n v="0"/>
    <s v="Low Cost per Unit"/>
    <n v="0"/>
    <n v="20.3949"/>
    <n v="0"/>
    <n v="0"/>
    <n v="0"/>
    <s v="Greater Than 8 Weeks Old"/>
  </r>
  <r>
    <s v="03-35-0101-01-00"/>
    <x v="8"/>
    <x v="1"/>
    <x v="14"/>
    <n v="1"/>
    <n v="69"/>
    <n v="15"/>
    <n v="15"/>
    <n v="54"/>
    <n v="0.78"/>
    <x v="1"/>
    <d v="2019-08-12T00:00:00"/>
    <x v="1"/>
    <s v="Monday"/>
    <n v="0"/>
    <s v="Low Cost per Unit"/>
    <n v="0"/>
    <n v="0"/>
    <n v="0"/>
    <n v="0"/>
    <n v="0"/>
    <s v="Greater Than 8 Weeks Old"/>
  </r>
  <r>
    <s v="03-35-0101-07-00"/>
    <x v="8"/>
    <x v="1"/>
    <x v="14"/>
    <n v="25"/>
    <n v="849.75"/>
    <n v="375"/>
    <n v="15"/>
    <n v="474.75"/>
    <n v="0.56000000000000005"/>
    <x v="1"/>
    <d v="2019-08-12T00:00:00"/>
    <x v="1"/>
    <s v="Monday"/>
    <n v="0"/>
    <s v="Low Cost per Unit"/>
    <n v="0"/>
    <n v="25.4925"/>
    <n v="0"/>
    <n v="0"/>
    <n v="0"/>
    <s v="Greater Than 8 Weeks Old"/>
  </r>
  <r>
    <s v="03-40-1301-00-00"/>
    <x v="8"/>
    <x v="6"/>
    <x v="7"/>
    <n v="2"/>
    <n v="50"/>
    <n v="14.7"/>
    <n v="7.35"/>
    <n v="35.299999999999997"/>
    <n v="0.71"/>
    <x v="1"/>
    <d v="2019-08-12T00:00:00"/>
    <x v="1"/>
    <s v="Monday"/>
    <n v="0"/>
    <s v="Low Cost per Unit"/>
    <n v="0"/>
    <n v="1.5"/>
    <n v="0"/>
    <n v="0"/>
    <n v="0"/>
    <s v="Greater Than 8 Weeks Old"/>
  </r>
  <r>
    <s v="03-51-0001-01-00"/>
    <x v="8"/>
    <x v="1"/>
    <x v="13"/>
    <n v="1"/>
    <n v="69"/>
    <n v="18"/>
    <n v="18"/>
    <n v="51"/>
    <n v="0.74"/>
    <x v="1"/>
    <d v="2019-08-12T00:00:00"/>
    <x v="1"/>
    <s v="Monday"/>
    <n v="0"/>
    <s v="High Cost per Unit"/>
    <n v="0"/>
    <n v="0"/>
    <n v="0"/>
    <n v="0"/>
    <n v="0"/>
    <s v="Greater Than 8 Weeks Old"/>
  </r>
  <r>
    <s v="03-64-0002-01-00"/>
    <x v="8"/>
    <x v="2"/>
    <x v="2"/>
    <n v="26"/>
    <n v="7799.74"/>
    <n v="7189"/>
    <n v="276.5"/>
    <n v="610.74"/>
    <n v="0.08"/>
    <x v="1"/>
    <d v="2019-08-12T00:00:00"/>
    <x v="1"/>
    <s v="Monday"/>
    <n v="0"/>
    <s v="High Cost per Unit"/>
    <n v="0"/>
    <n v="233.9922"/>
    <n v="0"/>
    <n v="0"/>
    <n v="0"/>
    <s v="Greater Than 8 Weeks Old"/>
  </r>
  <r>
    <s v="03-64-0003-01-12"/>
    <x v="8"/>
    <x v="1"/>
    <x v="19"/>
    <n v="1"/>
    <n v="579"/>
    <n v="273"/>
    <n v="273"/>
    <n v="306"/>
    <n v="0.53"/>
    <x v="1"/>
    <d v="2019-08-12T00:00:00"/>
    <x v="1"/>
    <s v="Monday"/>
    <n v="0"/>
    <s v="High Cost per Unit"/>
    <n v="0"/>
    <n v="0"/>
    <n v="0"/>
    <n v="0"/>
    <n v="0"/>
    <s v="Greater Than 8 Weeks Old"/>
  </r>
  <r>
    <s v="03-72-0501-01-00"/>
    <x v="8"/>
    <x v="4"/>
    <x v="11"/>
    <n v="1"/>
    <n v="22"/>
    <n v="3.2"/>
    <n v="3.2"/>
    <n v="18.8"/>
    <n v="0.85"/>
    <x v="1"/>
    <d v="2019-08-12T00:00:00"/>
    <x v="1"/>
    <s v="Monday"/>
    <n v="0"/>
    <s v="Low Cost per Unit"/>
    <n v="0"/>
    <n v="0"/>
    <n v="0"/>
    <n v="0"/>
    <n v="0"/>
    <s v="Greater Than 8 Weeks Old"/>
  </r>
  <r>
    <s v="03-72-0502-01"/>
    <x v="8"/>
    <x v="4"/>
    <x v="11"/>
    <n v="45"/>
    <n v="449.55"/>
    <n v="303.75"/>
    <n v="6.75"/>
    <n v="145.80000000000001"/>
    <n v="0.32"/>
    <x v="1"/>
    <d v="2019-08-12T00:00:00"/>
    <x v="1"/>
    <s v="Monday"/>
    <n v="0"/>
    <s v="Low Cost per Unit"/>
    <n v="0"/>
    <n v="13.486499999999999"/>
    <n v="0"/>
    <n v="0"/>
    <n v="0"/>
    <s v="Greater Than 8 Weeks Old"/>
  </r>
  <r>
    <s v="03-74-0001-01-00"/>
    <x v="8"/>
    <x v="8"/>
    <x v="15"/>
    <n v="12"/>
    <n v="107.88"/>
    <n v="84"/>
    <n v="7"/>
    <n v="23.88"/>
    <n v="0.22"/>
    <x v="1"/>
    <d v="2019-08-12T00:00:00"/>
    <x v="1"/>
    <s v="Monday"/>
    <n v="0"/>
    <s v="Low Cost per Unit"/>
    <n v="0"/>
    <n v="3.2363999999999997"/>
    <n v="0"/>
    <n v="0"/>
    <n v="0"/>
    <s v="Greater Than 8 Weeks Old"/>
  </r>
  <r>
    <s v="03-74-0002-01-00"/>
    <x v="8"/>
    <x v="8"/>
    <x v="15"/>
    <n v="3"/>
    <n v="75"/>
    <n v="14.25"/>
    <n v="4.75"/>
    <n v="60.75"/>
    <n v="0.81"/>
    <x v="1"/>
    <d v="2019-08-12T00:00:00"/>
    <x v="1"/>
    <s v="Monday"/>
    <n v="0"/>
    <s v="Low Cost per Unit"/>
    <n v="0"/>
    <n v="2.25"/>
    <n v="0"/>
    <n v="0"/>
    <n v="0"/>
    <s v="Greater Than 8 Weeks Old"/>
  </r>
  <r>
    <s v="03-74-0003-01-00"/>
    <x v="8"/>
    <x v="4"/>
    <x v="11"/>
    <n v="1"/>
    <n v="99"/>
    <n v="24"/>
    <n v="24"/>
    <n v="75"/>
    <n v="0.76"/>
    <x v="1"/>
    <d v="2019-08-12T00:00:00"/>
    <x v="1"/>
    <s v="Monday"/>
    <n v="0"/>
    <s v="High Cost per Unit"/>
    <n v="0"/>
    <n v="0"/>
    <n v="0"/>
    <n v="0"/>
    <n v="0"/>
    <s v="Greater Than 8 Weeks Old"/>
  </r>
  <r>
    <s v="03-74-0004-01-00"/>
    <x v="8"/>
    <x v="4"/>
    <x v="11"/>
    <n v="1"/>
    <n v="49"/>
    <n v="18"/>
    <n v="18"/>
    <n v="31"/>
    <n v="0.63"/>
    <x v="1"/>
    <d v="2019-08-12T00:00:00"/>
    <x v="1"/>
    <s v="Monday"/>
    <n v="0"/>
    <s v="High Cost per Unit"/>
    <n v="0"/>
    <n v="0"/>
    <n v="0"/>
    <n v="0"/>
    <n v="0"/>
    <s v="Greater Than 8 Weeks Old"/>
  </r>
  <r>
    <s v="03-81-0001-00-03"/>
    <x v="8"/>
    <x v="7"/>
    <x v="8"/>
    <n v="1"/>
    <n v="13"/>
    <n v="1.85"/>
    <n v="1.85"/>
    <n v="11.15"/>
    <n v="0.86"/>
    <x v="1"/>
    <d v="2019-08-12T00:00:00"/>
    <x v="1"/>
    <s v="Monday"/>
    <n v="0"/>
    <s v="Low Cost per Unit"/>
    <n v="0"/>
    <n v="0"/>
    <n v="0"/>
    <n v="0"/>
    <n v="0"/>
    <s v="Greater Than 8 Weeks Old"/>
  </r>
  <r>
    <s v="03-81-0101-00-00"/>
    <x v="8"/>
    <x v="7"/>
    <x v="8"/>
    <n v="10"/>
    <n v="99.9"/>
    <n v="44"/>
    <n v="4.4000000000000004"/>
    <n v="55.9"/>
    <n v="0.56000000000000005"/>
    <x v="1"/>
    <d v="2019-08-12T00:00:00"/>
    <x v="1"/>
    <s v="Monday"/>
    <n v="0"/>
    <s v="Low Cost per Unit"/>
    <n v="0"/>
    <n v="2.9969999999999999"/>
    <n v="0"/>
    <n v="0"/>
    <n v="0"/>
    <s v="Greater Than 8 Weeks Old"/>
  </r>
  <r>
    <s v="03-81-1702-00-00"/>
    <x v="8"/>
    <x v="7"/>
    <x v="8"/>
    <n v="8"/>
    <n v="72"/>
    <n v="24"/>
    <n v="3"/>
    <n v="48"/>
    <n v="0.67"/>
    <x v="1"/>
    <d v="2019-08-12T00:00:00"/>
    <x v="1"/>
    <s v="Monday"/>
    <n v="0"/>
    <s v="Low Cost per Unit"/>
    <n v="0"/>
    <n v="2.16"/>
    <n v="0"/>
    <n v="0"/>
    <n v="0"/>
    <s v="Greater Than 8 Weeks Old"/>
  </r>
  <r>
    <s v="03-85-0301-01-00"/>
    <x v="8"/>
    <x v="7"/>
    <x v="21"/>
    <n v="1"/>
    <n v="59"/>
    <n v="21"/>
    <n v="21"/>
    <n v="38"/>
    <n v="0.64"/>
    <x v="1"/>
    <d v="2019-08-12T00:00:00"/>
    <x v="1"/>
    <s v="Monday"/>
    <n v="0"/>
    <s v="High Cost per Unit"/>
    <n v="0"/>
    <n v="0"/>
    <n v="0"/>
    <n v="0"/>
    <n v="0"/>
    <s v="Greater Than 8 Weeks Old"/>
  </r>
  <r>
    <s v="04-13-1101-03-00"/>
    <x v="8"/>
    <x v="5"/>
    <x v="16"/>
    <n v="1"/>
    <n v="36"/>
    <n v="11.8"/>
    <n v="11.8"/>
    <n v="24.2"/>
    <n v="0.67"/>
    <x v="1"/>
    <d v="2019-08-12T00:00:00"/>
    <x v="1"/>
    <s v="Monday"/>
    <n v="0"/>
    <s v="Low Cost per Unit"/>
    <n v="0"/>
    <n v="0"/>
    <n v="0"/>
    <n v="0"/>
    <n v="0"/>
    <s v="Greater Than 8 Weeks Old"/>
  </r>
  <r>
    <s v="04-15-0105-01-00"/>
    <x v="8"/>
    <x v="5"/>
    <x v="23"/>
    <n v="3"/>
    <n v="23.97"/>
    <n v="8.34"/>
    <n v="2.78"/>
    <n v="15.63"/>
    <n v="0.65"/>
    <x v="1"/>
    <d v="2019-08-12T00:00:00"/>
    <x v="1"/>
    <s v="Monday"/>
    <n v="0"/>
    <s v="Low Cost per Unit"/>
    <n v="0"/>
    <n v="0.71909999999999996"/>
    <n v="0"/>
    <n v="0"/>
    <n v="0"/>
    <s v="Greater Than 8 Weeks Old"/>
  </r>
  <r>
    <s v="04-31-0102-01-00"/>
    <x v="8"/>
    <x v="3"/>
    <x v="5"/>
    <n v="6"/>
    <n v="59.94"/>
    <n v="44.22"/>
    <n v="7.37"/>
    <n v="15.72"/>
    <n v="0.26"/>
    <x v="1"/>
    <d v="2019-08-12T00:00:00"/>
    <x v="1"/>
    <s v="Monday"/>
    <n v="0"/>
    <s v="Low Cost per Unit"/>
    <n v="0"/>
    <n v="1.7981999999999998"/>
    <n v="0"/>
    <n v="0"/>
    <n v="11.988"/>
    <s v="Greater Than 8 Weeks Old"/>
  </r>
  <r>
    <s v="04-82-0001-00-00"/>
    <x v="8"/>
    <x v="7"/>
    <x v="17"/>
    <n v="1"/>
    <n v="32"/>
    <n v="11.2"/>
    <n v="11.2"/>
    <n v="20.8"/>
    <n v="0.65"/>
    <x v="1"/>
    <d v="2019-08-12T00:00:00"/>
    <x v="1"/>
    <s v="Monday"/>
    <n v="0"/>
    <s v="Low Cost per Unit"/>
    <n v="0"/>
    <n v="0"/>
    <n v="0"/>
    <n v="0"/>
    <n v="0"/>
    <s v="Greater Than 8 Weeks Old"/>
  </r>
  <r>
    <s v="06-81-1701-00-00"/>
    <x v="8"/>
    <x v="7"/>
    <x v="8"/>
    <n v="3"/>
    <n v="33"/>
    <n v="8.4"/>
    <n v="2.8000000000000003"/>
    <n v="24.6"/>
    <n v="0.75"/>
    <x v="1"/>
    <d v="2019-08-12T00:00:00"/>
    <x v="1"/>
    <s v="Monday"/>
    <n v="0"/>
    <s v="Low Cost per Unit"/>
    <n v="0"/>
    <n v="0.99"/>
    <n v="0"/>
    <n v="0"/>
    <n v="0"/>
    <s v="Greater Than 8 Weeks Old"/>
  </r>
  <r>
    <s v="06-81-1703-00-00"/>
    <x v="8"/>
    <x v="7"/>
    <x v="8"/>
    <n v="2"/>
    <n v="38"/>
    <n v="19"/>
    <n v="9.5"/>
    <n v="19"/>
    <n v="0.5"/>
    <x v="1"/>
    <d v="2019-08-12T00:00:00"/>
    <x v="1"/>
    <s v="Monday"/>
    <n v="0"/>
    <s v="Low Cost per Unit"/>
    <n v="0"/>
    <n v="1.1399999999999999"/>
    <n v="0"/>
    <n v="0"/>
    <n v="0"/>
    <s v="Greater Than 8 Weeks Old"/>
  </r>
  <r>
    <s v="08-28-0201-00-00"/>
    <x v="8"/>
    <x v="1"/>
    <x v="4"/>
    <n v="48"/>
    <n v="1103.52"/>
    <n v="525.6"/>
    <n v="10.950000000000001"/>
    <n v="577.91999999999996"/>
    <n v="0.52"/>
    <x v="1"/>
    <d v="2019-08-12T00:00:00"/>
    <x v="1"/>
    <s v="Monday"/>
    <n v="0"/>
    <s v="Low Cost per Unit"/>
    <n v="0"/>
    <n v="33.105599999999995"/>
    <n v="0"/>
    <n v="0"/>
    <n v="0"/>
    <s v="Greater Than 8 Weeks Old"/>
  </r>
  <r>
    <s v="08-31-0201-00-00"/>
    <x v="8"/>
    <x v="4"/>
    <x v="5"/>
    <n v="6"/>
    <n v="65.94"/>
    <n v="40.5"/>
    <n v="6.75"/>
    <n v="25.44"/>
    <n v="0.39"/>
    <x v="1"/>
    <d v="2019-08-12T00:00:00"/>
    <x v="1"/>
    <s v="Monday"/>
    <n v="0"/>
    <s v="Low Cost per Unit"/>
    <n v="0"/>
    <n v="1.9782"/>
    <n v="0"/>
    <n v="0"/>
    <n v="0"/>
    <s v="Greater Than 8 Weeks Old"/>
  </r>
  <r>
    <s v="08-31-0202-00-00"/>
    <x v="8"/>
    <x v="4"/>
    <x v="5"/>
    <n v="11"/>
    <n v="89.9"/>
    <n v="26.07"/>
    <n v="2.37"/>
    <n v="63.83"/>
    <n v="0.71"/>
    <x v="1"/>
    <d v="2019-08-12T00:00:00"/>
    <x v="1"/>
    <s v="Monday"/>
    <n v="0"/>
    <s v="Low Cost per Unit"/>
    <n v="0"/>
    <n v="2.6970000000000001"/>
    <n v="0"/>
    <n v="0"/>
    <n v="0"/>
    <s v="Greater Than 8 Weeks Old"/>
  </r>
  <r>
    <s v="08-31-0203-00-00"/>
    <x v="8"/>
    <x v="4"/>
    <x v="5"/>
    <n v="39"/>
    <n v="399.62"/>
    <n v="234"/>
    <n v="6"/>
    <n v="165.62"/>
    <n v="0.41"/>
    <x v="1"/>
    <d v="2019-08-12T00:00:00"/>
    <x v="1"/>
    <s v="Monday"/>
    <n v="0"/>
    <s v="Low Cost per Unit"/>
    <n v="0"/>
    <n v="11.9886"/>
    <n v="0"/>
    <n v="0"/>
    <n v="0"/>
    <s v="Greater Than 8 Weeks Old"/>
  </r>
  <r>
    <s v="08-34-0201-00-00"/>
    <x v="8"/>
    <x v="5"/>
    <x v="6"/>
    <n v="1"/>
    <n v="25"/>
    <n v="7.44"/>
    <n v="7.44"/>
    <n v="17.559999999999999"/>
    <n v="0.7"/>
    <x v="1"/>
    <d v="2019-08-12T00:00:00"/>
    <x v="1"/>
    <s v="Monday"/>
    <n v="0"/>
    <s v="Low Cost per Unit"/>
    <n v="0"/>
    <n v="0"/>
    <n v="0"/>
    <n v="0"/>
    <n v="0"/>
    <s v="Greater Than 8 Weeks Old"/>
  </r>
  <r>
    <s v="08-34-0202-00-00"/>
    <x v="8"/>
    <x v="5"/>
    <x v="6"/>
    <n v="17"/>
    <n v="254.83"/>
    <n v="132.6"/>
    <n v="7.8"/>
    <n v="122.23"/>
    <n v="0.48"/>
    <x v="1"/>
    <d v="2019-08-12T00:00:00"/>
    <x v="1"/>
    <s v="Monday"/>
    <n v="0"/>
    <s v="Low Cost per Unit"/>
    <n v="0"/>
    <n v="7.6448999999999998"/>
    <n v="0"/>
    <n v="0"/>
    <n v="0"/>
    <s v="Greater Than 8 Weeks Old"/>
  </r>
  <r>
    <s v="08-34-0209-00-00"/>
    <x v="8"/>
    <x v="5"/>
    <x v="6"/>
    <n v="1"/>
    <n v="25"/>
    <n v="11.48"/>
    <n v="11.48"/>
    <n v="13.52"/>
    <n v="0.54"/>
    <x v="1"/>
    <d v="2019-08-12T00:00:00"/>
    <x v="1"/>
    <s v="Monday"/>
    <n v="0"/>
    <s v="Low Cost per Unit"/>
    <n v="0"/>
    <n v="0"/>
    <n v="0"/>
    <n v="0"/>
    <n v="0"/>
    <s v="Greater Than 8 Weeks Old"/>
  </r>
  <r>
    <s v="08-34-0210-00-00"/>
    <x v="8"/>
    <x v="5"/>
    <x v="6"/>
    <n v="1"/>
    <n v="25"/>
    <n v="11.48"/>
    <n v="11.48"/>
    <n v="13.52"/>
    <n v="0.54"/>
    <x v="1"/>
    <d v="2019-08-12T00:00:00"/>
    <x v="1"/>
    <s v="Monday"/>
    <n v="0"/>
    <s v="Low Cost per Unit"/>
    <n v="0"/>
    <n v="0"/>
    <n v="0"/>
    <n v="0"/>
    <n v="0"/>
    <s v="Greater Than 8 Weeks Old"/>
  </r>
  <r>
    <s v="10-81-0001-00-00"/>
    <x v="8"/>
    <x v="7"/>
    <x v="8"/>
    <n v="2"/>
    <n v="58"/>
    <n v="25"/>
    <n v="12.5"/>
    <n v="33"/>
    <n v="0.56999999999999995"/>
    <x v="1"/>
    <d v="2019-08-12T00:00:00"/>
    <x v="1"/>
    <s v="Monday"/>
    <n v="0"/>
    <s v="Low Cost per Unit"/>
    <n v="0"/>
    <n v="1.74"/>
    <n v="0"/>
    <n v="0"/>
    <n v="0"/>
    <s v="Greater Than 8 Weeks Old"/>
  </r>
  <r>
    <s v="13-31-0101-02"/>
    <x v="8"/>
    <x v="4"/>
    <x v="5"/>
    <n v="3"/>
    <n v="60"/>
    <n v="21.36"/>
    <n v="7.12"/>
    <n v="38.64"/>
    <n v="0.64"/>
    <x v="1"/>
    <d v="2019-08-12T00:00:00"/>
    <x v="1"/>
    <s v="Monday"/>
    <n v="0"/>
    <s v="Low Cost per Unit"/>
    <n v="0"/>
    <n v="1.7999999999999998"/>
    <n v="0"/>
    <n v="0"/>
    <n v="0"/>
    <s v="Greater Than 8 Weeks Old"/>
  </r>
  <r>
    <s v="13-31-0101-04"/>
    <x v="8"/>
    <x v="4"/>
    <x v="5"/>
    <n v="1"/>
    <n v="20"/>
    <n v="7.12"/>
    <n v="7.12"/>
    <n v="12.88"/>
    <n v="0.64"/>
    <x v="1"/>
    <d v="2019-08-12T00:00:00"/>
    <x v="1"/>
    <s v="Monday"/>
    <n v="0"/>
    <s v="Low Cost per Unit"/>
    <n v="0"/>
    <n v="0"/>
    <n v="0"/>
    <n v="0"/>
    <n v="0"/>
    <s v="Greater Than 8 Weeks Old"/>
  </r>
  <r>
    <s v="13-82-0101-01-00"/>
    <x v="8"/>
    <x v="7"/>
    <x v="17"/>
    <n v="1"/>
    <n v="26"/>
    <n v="8.8800000000000008"/>
    <n v="8.8800000000000008"/>
    <n v="17.12"/>
    <n v="0.66"/>
    <x v="1"/>
    <d v="2019-08-12T00:00:00"/>
    <x v="1"/>
    <s v="Monday"/>
    <n v="0"/>
    <s v="Low Cost per Unit"/>
    <n v="0"/>
    <n v="0"/>
    <n v="0"/>
    <n v="0"/>
    <n v="0"/>
    <s v="Greater Than 8 Weeks Old"/>
  </r>
  <r>
    <s v="14-63-1401-01-00"/>
    <x v="8"/>
    <x v="1"/>
    <x v="19"/>
    <n v="4"/>
    <n v="79.959999999999994"/>
    <n v="62"/>
    <n v="15.5"/>
    <n v="17.96"/>
    <n v="0.22"/>
    <x v="1"/>
    <d v="2019-08-12T00:00:00"/>
    <x v="1"/>
    <s v="Monday"/>
    <n v="0"/>
    <s v="Low Cost per Unit"/>
    <n v="0"/>
    <n v="2.3987999999999996"/>
    <n v="0"/>
    <n v="0"/>
    <n v="0"/>
    <s v="Greater Than 8 Weeks Old"/>
  </r>
  <r>
    <s v="17-24-0103-01-00"/>
    <x v="8"/>
    <x v="1"/>
    <x v="3"/>
    <n v="2"/>
    <n v="39.979999999999997"/>
    <n v="25.2"/>
    <n v="12.6"/>
    <n v="14.78"/>
    <n v="0.37"/>
    <x v="1"/>
    <d v="2019-08-12T00:00:00"/>
    <x v="1"/>
    <s v="Monday"/>
    <n v="0"/>
    <s v="Low Cost per Unit"/>
    <n v="0"/>
    <n v="1.1993999999999998"/>
    <n v="0"/>
    <n v="0"/>
    <n v="0"/>
    <s v="Greater Than 8 Weeks Old"/>
  </r>
  <r>
    <s v="17-24-0107-01-00"/>
    <x v="8"/>
    <x v="1"/>
    <x v="3"/>
    <n v="6"/>
    <n v="59.94"/>
    <n v="23.04"/>
    <n v="3.84"/>
    <n v="36.9"/>
    <n v="0.62"/>
    <x v="1"/>
    <d v="2019-08-12T00:00:00"/>
    <x v="1"/>
    <s v="Monday"/>
    <n v="0"/>
    <s v="Low Cost per Unit"/>
    <n v="0"/>
    <n v="1.7981999999999998"/>
    <n v="0"/>
    <n v="0"/>
    <n v="0"/>
    <s v="Greater Than 8 Weeks Old"/>
  </r>
  <r>
    <s v="17-24-0108-11-00"/>
    <x v="8"/>
    <x v="1"/>
    <x v="3"/>
    <n v="6"/>
    <n v="65.94"/>
    <n v="31.5"/>
    <n v="5.25"/>
    <n v="34.44"/>
    <n v="0.52"/>
    <x v="1"/>
    <d v="2019-08-12T00:00:00"/>
    <x v="1"/>
    <s v="Monday"/>
    <n v="0"/>
    <s v="Low Cost per Unit"/>
    <n v="0"/>
    <n v="1.9782"/>
    <n v="0"/>
    <n v="0"/>
    <n v="0"/>
    <s v="Greater Than 8 Weeks Old"/>
  </r>
  <r>
    <s v="17-24-0109-11-00"/>
    <x v="8"/>
    <x v="1"/>
    <x v="3"/>
    <n v="6"/>
    <n v="65.94"/>
    <n v="34.56"/>
    <n v="5.7600000000000007"/>
    <n v="31.38"/>
    <n v="0.48"/>
    <x v="1"/>
    <d v="2019-08-12T00:00:00"/>
    <x v="1"/>
    <s v="Monday"/>
    <n v="0"/>
    <s v="Low Cost per Unit"/>
    <n v="0"/>
    <n v="1.9782"/>
    <n v="0"/>
    <n v="0"/>
    <n v="0"/>
    <s v="Greater Than 8 Weeks Old"/>
  </r>
  <r>
    <s v="17-24-0110-11-00"/>
    <x v="8"/>
    <x v="1"/>
    <x v="3"/>
    <n v="3"/>
    <n v="32.97"/>
    <n v="18.45"/>
    <n v="6.1499999999999995"/>
    <n v="14.52"/>
    <n v="0.44"/>
    <x v="1"/>
    <d v="2019-08-12T00:00:00"/>
    <x v="1"/>
    <s v="Monday"/>
    <n v="0"/>
    <s v="Low Cost per Unit"/>
    <n v="0"/>
    <n v="0.98909999999999998"/>
    <n v="0"/>
    <n v="0"/>
    <n v="0"/>
    <s v="Greater Than 8 Weeks Old"/>
  </r>
  <r>
    <s v="17-24-0111-11-00"/>
    <x v="8"/>
    <x v="1"/>
    <x v="3"/>
    <n v="2"/>
    <n v="60"/>
    <n v="15.6"/>
    <n v="7.8"/>
    <n v="44.4"/>
    <n v="0.74"/>
    <x v="1"/>
    <d v="2019-08-12T00:00:00"/>
    <x v="1"/>
    <s v="Monday"/>
    <n v="0"/>
    <s v="Low Cost per Unit"/>
    <n v="0"/>
    <n v="1.7999999999999998"/>
    <n v="0"/>
    <n v="0"/>
    <n v="0"/>
    <s v="Greater Than 8 Weeks Old"/>
  </r>
  <r>
    <s v="17-24-0112-01-00"/>
    <x v="8"/>
    <x v="1"/>
    <x v="3"/>
    <n v="1"/>
    <n v="19"/>
    <n v="4.05"/>
    <n v="4.05"/>
    <n v="14.95"/>
    <n v="0.79"/>
    <x v="1"/>
    <d v="2019-08-12T00:00:00"/>
    <x v="1"/>
    <s v="Monday"/>
    <n v="0"/>
    <s v="Low Cost per Unit"/>
    <n v="0"/>
    <n v="0"/>
    <n v="0"/>
    <n v="0"/>
    <n v="0"/>
    <s v="Greater Than 8 Weeks Old"/>
  </r>
  <r>
    <s v="17-24-0113-01-00"/>
    <x v="8"/>
    <x v="1"/>
    <x v="3"/>
    <n v="1"/>
    <n v="40"/>
    <n v="7.69"/>
    <n v="7.69"/>
    <n v="32.31"/>
    <n v="0.81"/>
    <x v="1"/>
    <d v="2019-08-12T00:00:00"/>
    <x v="1"/>
    <s v="Monday"/>
    <n v="0"/>
    <s v="Low Cost per Unit"/>
    <n v="0"/>
    <n v="0"/>
    <n v="0"/>
    <n v="0"/>
    <n v="0"/>
    <s v="Greater Than 8 Weeks Old"/>
  </r>
  <r>
    <s v="17-24-0301-11-00"/>
    <x v="8"/>
    <x v="2"/>
    <x v="2"/>
    <n v="1"/>
    <n v="6.99"/>
    <n v="2.79"/>
    <n v="2.79"/>
    <n v="4.2"/>
    <n v="0.6"/>
    <x v="1"/>
    <d v="2019-08-12T00:00:00"/>
    <x v="1"/>
    <s v="Monday"/>
    <n v="0"/>
    <s v="Low Cost per Unit"/>
    <n v="0"/>
    <n v="0"/>
    <n v="0"/>
    <n v="0"/>
    <n v="0"/>
    <s v="Greater Than 8 Weeks Old"/>
  </r>
  <r>
    <s v="17-26-0003-01-00"/>
    <x v="8"/>
    <x v="1"/>
    <x v="14"/>
    <n v="6"/>
    <n v="191.94"/>
    <n v="101.7"/>
    <n v="16.95"/>
    <n v="90.24"/>
    <n v="0.47"/>
    <x v="1"/>
    <d v="2019-08-12T00:00:00"/>
    <x v="1"/>
    <s v="Monday"/>
    <n v="0"/>
    <s v="High Cost per Unit"/>
    <n v="0"/>
    <n v="5.7581999999999995"/>
    <n v="0"/>
    <n v="0"/>
    <n v="0"/>
    <s v="Greater Than 8 Weeks Old"/>
  </r>
  <r>
    <s v="22-82-1301-00-12"/>
    <x v="8"/>
    <x v="7"/>
    <x v="17"/>
    <n v="13"/>
    <n v="389.87"/>
    <n v="207.09"/>
    <n v="15.93"/>
    <n v="182.78"/>
    <n v="0.47"/>
    <x v="1"/>
    <d v="2019-08-12T00:00:00"/>
    <x v="1"/>
    <s v="Monday"/>
    <n v="0"/>
    <s v="Low Cost per Unit"/>
    <n v="0"/>
    <n v="11.696099999999999"/>
    <n v="0"/>
    <n v="0"/>
    <n v="0"/>
    <s v="Greater Than 8 Weeks Old"/>
  </r>
  <r>
    <s v="23-33-0201-00-00"/>
    <x v="8"/>
    <x v="5"/>
    <x v="6"/>
    <n v="2"/>
    <n v="32"/>
    <n v="13.5"/>
    <n v="6.75"/>
    <n v="18.5"/>
    <n v="0.57999999999999996"/>
    <x v="1"/>
    <d v="2019-08-12T00:00:00"/>
    <x v="1"/>
    <s v="Monday"/>
    <n v="0"/>
    <s v="Low Cost per Unit"/>
    <n v="0"/>
    <n v="0.96"/>
    <n v="0"/>
    <n v="0"/>
    <n v="0"/>
    <s v="Greater Than 8 Weeks Old"/>
  </r>
  <r>
    <s v="23-82-0101-01-00"/>
    <x v="8"/>
    <x v="7"/>
    <x v="17"/>
    <n v="2"/>
    <n v="84"/>
    <n v="24.76"/>
    <n v="12.38"/>
    <n v="59.24"/>
    <n v="0.71"/>
    <x v="1"/>
    <d v="2019-08-12T00:00:00"/>
    <x v="1"/>
    <s v="Monday"/>
    <n v="0"/>
    <s v="Low Cost per Unit"/>
    <n v="0"/>
    <n v="2.52"/>
    <n v="0"/>
    <n v="0"/>
    <n v="0"/>
    <s v="Greater Than 8 Weeks Old"/>
  </r>
  <r>
    <s v="23-82-0102-01-00"/>
    <x v="8"/>
    <x v="7"/>
    <x v="17"/>
    <n v="1"/>
    <n v="21"/>
    <n v="7.43"/>
    <n v="7.43"/>
    <n v="13.57"/>
    <n v="0.65"/>
    <x v="1"/>
    <d v="2019-08-12T00:00:00"/>
    <x v="1"/>
    <s v="Monday"/>
    <n v="0"/>
    <s v="Low Cost per Unit"/>
    <n v="0"/>
    <n v="0"/>
    <n v="0"/>
    <n v="0"/>
    <n v="0"/>
    <s v="Greater Than 8 Weeks Old"/>
  </r>
  <r>
    <s v="23-82-1301-01-00"/>
    <x v="8"/>
    <x v="7"/>
    <x v="17"/>
    <n v="2"/>
    <n v="32"/>
    <n v="9.76"/>
    <n v="4.88"/>
    <n v="22.24"/>
    <n v="0.7"/>
    <x v="1"/>
    <d v="2019-08-12T00:00:00"/>
    <x v="1"/>
    <s v="Monday"/>
    <n v="0"/>
    <s v="Low Cost per Unit"/>
    <n v="0"/>
    <n v="0.96"/>
    <n v="0"/>
    <n v="0"/>
    <n v="0"/>
    <s v="Greater Than 8 Weeks Old"/>
  </r>
  <r>
    <s v="33-81-1701-00-00"/>
    <x v="8"/>
    <x v="7"/>
    <x v="8"/>
    <n v="4"/>
    <n v="32"/>
    <n v="14.83"/>
    <n v="3.7075"/>
    <n v="17.170000000000002"/>
    <n v="0.54"/>
    <x v="1"/>
    <d v="2019-08-12T00:00:00"/>
    <x v="1"/>
    <s v="Monday"/>
    <n v="0"/>
    <s v="Low Cost per Unit"/>
    <n v="0"/>
    <n v="0.96"/>
    <n v="0"/>
    <n v="0"/>
    <n v="0"/>
    <s v="Greater Than 8 Weeks Old"/>
  </r>
  <r>
    <s v="37-84-0201-01-00"/>
    <x v="8"/>
    <x v="7"/>
    <x v="22"/>
    <n v="5"/>
    <n v="149.94999999999999"/>
    <n v="91.9"/>
    <n v="18.380000000000003"/>
    <n v="58.05"/>
    <n v="0.39"/>
    <x v="1"/>
    <d v="2019-08-12T00:00:00"/>
    <x v="1"/>
    <s v="Monday"/>
    <n v="0"/>
    <s v="High Cost per Unit"/>
    <n v="0"/>
    <n v="4.4984999999999991"/>
    <n v="0"/>
    <n v="0"/>
    <n v="0"/>
    <s v="Greater Than 8 Weeks Old"/>
  </r>
  <r>
    <s v="38-51-0101-01-00"/>
    <x v="8"/>
    <x v="8"/>
    <x v="10"/>
    <n v="3"/>
    <n v="297"/>
    <n v="112.26"/>
    <n v="37.42"/>
    <n v="184.74"/>
    <n v="0.62"/>
    <x v="1"/>
    <d v="2019-08-12T00:00:00"/>
    <x v="1"/>
    <s v="Monday"/>
    <n v="0"/>
    <s v="High Cost per Unit"/>
    <n v="0"/>
    <n v="8.91"/>
    <n v="0"/>
    <n v="0"/>
    <n v="0"/>
    <s v="Greater Than 8 Weeks Old"/>
  </r>
  <r>
    <s v="38-73-1401-01-00"/>
    <x v="8"/>
    <x v="2"/>
    <x v="2"/>
    <n v="5"/>
    <n v="59.95"/>
    <n v="29.75"/>
    <n v="5.95"/>
    <n v="30.2"/>
    <n v="0.5"/>
    <x v="1"/>
    <d v="2019-08-12T00:00:00"/>
    <x v="1"/>
    <s v="Monday"/>
    <n v="0"/>
    <s v="Low Cost per Unit"/>
    <n v="0"/>
    <n v="1.7985"/>
    <n v="0"/>
    <n v="0"/>
    <n v="0"/>
    <s v="Greater Than 8 Weeks Old"/>
  </r>
  <r>
    <s v="40-33-0001-00-00"/>
    <x v="8"/>
    <x v="5"/>
    <x v="6"/>
    <n v="6"/>
    <n v="594"/>
    <n v="215.82"/>
    <n v="35.97"/>
    <n v="378.18"/>
    <n v="0.64"/>
    <x v="1"/>
    <d v="2019-08-12T00:00:00"/>
    <x v="1"/>
    <s v="Monday"/>
    <n v="0"/>
    <s v="High Cost per Unit"/>
    <n v="0"/>
    <n v="17.82"/>
    <n v="0"/>
    <n v="0"/>
    <n v="0"/>
    <s v="Greater Than 8 Weeks Old"/>
  </r>
  <r>
    <s v="40-54-0001-01-00"/>
    <x v="8"/>
    <x v="8"/>
    <x v="20"/>
    <n v="2"/>
    <n v="158"/>
    <n v="47.94"/>
    <n v="23.97"/>
    <n v="110.06"/>
    <n v="0.7"/>
    <x v="1"/>
    <d v="2019-08-12T00:00:00"/>
    <x v="1"/>
    <s v="Monday"/>
    <n v="0"/>
    <s v="High Cost per Unit"/>
    <n v="0"/>
    <n v="4.74"/>
    <n v="0"/>
    <n v="0"/>
    <n v="0"/>
    <s v="Greater Than 8 Weeks Old"/>
  </r>
  <r>
    <s v="40-74-0001-01-00"/>
    <x v="8"/>
    <x v="8"/>
    <x v="15"/>
    <n v="2"/>
    <n v="58"/>
    <n v="21.54"/>
    <n v="10.77"/>
    <n v="36.46"/>
    <n v="0.63"/>
    <x v="1"/>
    <d v="2019-08-12T00:00:00"/>
    <x v="1"/>
    <s v="Monday"/>
    <n v="0"/>
    <s v="Low Cost per Unit"/>
    <n v="0"/>
    <n v="1.74"/>
    <n v="0"/>
    <n v="0"/>
    <n v="0"/>
    <s v="Greater Than 8 Weeks Old"/>
  </r>
  <r>
    <s v="42-26-0001-01-00"/>
    <x v="8"/>
    <x v="2"/>
    <x v="2"/>
    <n v="3"/>
    <n v="71.97"/>
    <n v="51"/>
    <n v="17"/>
    <n v="20.97"/>
    <n v="0.28999999999999998"/>
    <x v="1"/>
    <d v="2019-08-12T00:00:00"/>
    <x v="1"/>
    <s v="Monday"/>
    <n v="0"/>
    <s v="High Cost per Unit"/>
    <n v="0"/>
    <n v="2.1591"/>
    <n v="0"/>
    <n v="0"/>
    <n v="0"/>
    <s v="Greater Than 8 Weeks Old"/>
  </r>
  <r>
    <s v="42-26-0002-01-00"/>
    <x v="8"/>
    <x v="2"/>
    <x v="2"/>
    <n v="2"/>
    <n v="47.98"/>
    <n v="30"/>
    <n v="15"/>
    <n v="17.98"/>
    <n v="0.37"/>
    <x v="1"/>
    <d v="2019-08-12T00:00:00"/>
    <x v="1"/>
    <s v="Monday"/>
    <n v="0"/>
    <s v="Low Cost per Unit"/>
    <n v="0"/>
    <n v="1.4393999999999998"/>
    <n v="0"/>
    <n v="0"/>
    <n v="0"/>
    <s v="Greater Than 8 Weeks Old"/>
  </r>
  <r>
    <s v="42-26-0003-01-00"/>
    <x v="8"/>
    <x v="2"/>
    <x v="2"/>
    <n v="2"/>
    <n v="47.98"/>
    <n v="30"/>
    <n v="15"/>
    <n v="17.98"/>
    <n v="0.37"/>
    <x v="1"/>
    <d v="2019-08-12T00:00:00"/>
    <x v="1"/>
    <s v="Monday"/>
    <n v="0"/>
    <s v="Low Cost per Unit"/>
    <n v="0"/>
    <n v="1.4393999999999998"/>
    <n v="0"/>
    <n v="0"/>
    <n v="0"/>
    <s v="Greater Than 8 Weeks Old"/>
  </r>
  <r>
    <s v="43-85-0003-01-01"/>
    <x v="8"/>
    <x v="9"/>
    <x v="21"/>
    <n v="2"/>
    <n v="90"/>
    <n v="45"/>
    <n v="22.5"/>
    <n v="45"/>
    <n v="0.5"/>
    <x v="1"/>
    <d v="2019-08-12T00:00:00"/>
    <x v="1"/>
    <s v="Monday"/>
    <n v="0"/>
    <s v="High Cost per Unit"/>
    <n v="0"/>
    <n v="2.6999999999999997"/>
    <n v="0"/>
    <n v="0"/>
    <n v="0"/>
    <s v="Greater Than 8 Weeks Old"/>
  </r>
  <r>
    <s v="44-12-0001-06-09"/>
    <x v="8"/>
    <x v="5"/>
    <x v="23"/>
    <n v="1"/>
    <n v="69"/>
    <n v="30"/>
    <n v="30"/>
    <n v="39"/>
    <n v="0.56999999999999995"/>
    <x v="1"/>
    <d v="2019-08-12T00:00:00"/>
    <x v="1"/>
    <s v="Monday"/>
    <n v="0"/>
    <s v="High Cost per Unit"/>
    <n v="0"/>
    <n v="0"/>
    <n v="0"/>
    <n v="0"/>
    <n v="0"/>
    <s v="Greater Than 8 Weeks Old"/>
  </r>
  <r>
    <s v="01-21-1003-14-12"/>
    <x v="9"/>
    <x v="0"/>
    <x v="0"/>
    <n v="1"/>
    <n v="55"/>
    <n v="13.9"/>
    <n v="13.9"/>
    <n v="41.1"/>
    <n v="0.75"/>
    <x v="2"/>
    <d v="2019-08-13T00:00:00"/>
    <x v="2"/>
    <s v="Tuesday"/>
    <n v="0"/>
    <s v="Low Cost per Unit"/>
    <n v="5.5"/>
    <n v="0"/>
    <n v="0"/>
    <n v="0"/>
    <n v="0"/>
    <s v="Greater Than 8 Weeks Old"/>
  </r>
  <r>
    <s v="01-21-1004-15-12"/>
    <x v="9"/>
    <x v="0"/>
    <x v="0"/>
    <n v="1"/>
    <n v="59"/>
    <n v="13.9"/>
    <n v="13.9"/>
    <n v="45.1"/>
    <n v="0.76"/>
    <x v="2"/>
    <d v="2019-08-13T00:00:00"/>
    <x v="2"/>
    <s v="Tuesday"/>
    <n v="0"/>
    <s v="Low Cost per Unit"/>
    <n v="5.9"/>
    <n v="0"/>
    <n v="0"/>
    <n v="0"/>
    <n v="0"/>
    <s v="Greater Than 8 Weeks Old"/>
  </r>
  <r>
    <s v="01-21-1005-15-12"/>
    <x v="9"/>
    <x v="0"/>
    <x v="0"/>
    <n v="1"/>
    <n v="59"/>
    <n v="22.7"/>
    <n v="22.7"/>
    <n v="36.299999999999997"/>
    <n v="0.62"/>
    <x v="2"/>
    <d v="2019-08-13T00:00:00"/>
    <x v="2"/>
    <s v="Tuesday"/>
    <n v="0"/>
    <s v="High Cost per Unit"/>
    <n v="5.9"/>
    <n v="0"/>
    <n v="0"/>
    <n v="0"/>
    <n v="0"/>
    <s v="Greater Than 8 Weeks Old"/>
  </r>
  <r>
    <s v="01-21-1006-15-12"/>
    <x v="9"/>
    <x v="0"/>
    <x v="0"/>
    <n v="3"/>
    <n v="165"/>
    <n v="63.69"/>
    <n v="21.23"/>
    <n v="101.31"/>
    <n v="0.61"/>
    <x v="2"/>
    <d v="2019-08-13T00:00:00"/>
    <x v="2"/>
    <s v="Tuesday"/>
    <n v="0"/>
    <s v="High Cost per Unit"/>
    <n v="16.5"/>
    <n v="4.95"/>
    <n v="0"/>
    <n v="0"/>
    <n v="0"/>
    <s v="Greater Than 8 Weeks Old"/>
  </r>
  <r>
    <s v="01-21-1008-14-12"/>
    <x v="9"/>
    <x v="0"/>
    <x v="0"/>
    <n v="1"/>
    <n v="59"/>
    <n v="23.02"/>
    <n v="23.02"/>
    <n v="35.979999999999997"/>
    <n v="0.61"/>
    <x v="2"/>
    <d v="2019-08-13T00:00:00"/>
    <x v="2"/>
    <s v="Tuesday"/>
    <n v="0"/>
    <s v="High Cost per Unit"/>
    <n v="5.9"/>
    <n v="0"/>
    <n v="0"/>
    <n v="0"/>
    <n v="0"/>
    <s v="Greater Than 8 Weeks Old"/>
  </r>
  <r>
    <s v="01-21-1014-14-12"/>
    <x v="9"/>
    <x v="0"/>
    <x v="0"/>
    <n v="2"/>
    <n v="100"/>
    <n v="29"/>
    <n v="14.5"/>
    <n v="71"/>
    <n v="0.71"/>
    <x v="2"/>
    <d v="2019-08-13T00:00:00"/>
    <x v="2"/>
    <s v="Tuesday"/>
    <n v="0"/>
    <s v="Low Cost per Unit"/>
    <n v="10"/>
    <n v="3"/>
    <n v="0"/>
    <n v="0"/>
    <n v="0"/>
    <s v="Greater Than 8 Weeks Old"/>
  </r>
  <r>
    <s v="01-21-1015-15-12"/>
    <x v="9"/>
    <x v="0"/>
    <x v="0"/>
    <n v="1"/>
    <n v="62"/>
    <n v="20.3"/>
    <n v="20.3"/>
    <n v="41.7"/>
    <n v="0.67"/>
    <x v="2"/>
    <d v="2019-08-13T00:00:00"/>
    <x v="2"/>
    <s v="Tuesday"/>
    <n v="0"/>
    <s v="High Cost per Unit"/>
    <n v="6.2"/>
    <n v="0"/>
    <n v="0"/>
    <n v="0"/>
    <n v="0"/>
    <s v="Greater Than 8 Weeks Old"/>
  </r>
  <r>
    <s v="01-21-2006-14-12"/>
    <x v="9"/>
    <x v="0"/>
    <x v="0"/>
    <n v="2"/>
    <n v="158"/>
    <n v="54.34"/>
    <n v="27.17"/>
    <n v="103.66"/>
    <n v="0.66"/>
    <x v="2"/>
    <d v="2019-08-13T00:00:00"/>
    <x v="2"/>
    <s v="Tuesday"/>
    <n v="0"/>
    <s v="High Cost per Unit"/>
    <n v="15.8"/>
    <n v="4.74"/>
    <n v="0"/>
    <n v="0"/>
    <n v="0"/>
    <s v="Greater Than 8 Weeks Old"/>
  </r>
  <r>
    <s v="01-21-2009-14-12"/>
    <x v="9"/>
    <x v="0"/>
    <x v="0"/>
    <n v="1"/>
    <n v="85"/>
    <n v="26.15"/>
    <n v="26.15"/>
    <n v="58.85"/>
    <n v="0.69"/>
    <x v="2"/>
    <d v="2019-08-13T00:00:00"/>
    <x v="2"/>
    <s v="Tuesday"/>
    <n v="0"/>
    <s v="High Cost per Unit"/>
    <n v="8.5"/>
    <n v="0"/>
    <n v="0"/>
    <n v="0"/>
    <n v="0"/>
    <s v="Greater Than 8 Weeks Old"/>
  </r>
  <r>
    <s v="01-21-2011-14-12"/>
    <x v="9"/>
    <x v="0"/>
    <x v="0"/>
    <n v="3"/>
    <n v="299.97000000000003"/>
    <n v="126.51"/>
    <n v="42.17"/>
    <n v="173.46"/>
    <n v="0.57999999999999996"/>
    <x v="2"/>
    <d v="2019-08-13T00:00:00"/>
    <x v="2"/>
    <s v="Tuesday"/>
    <n v="0"/>
    <s v="High Cost per Unit"/>
    <n v="29.997000000000003"/>
    <n v="8.9991000000000003"/>
    <n v="0"/>
    <n v="0"/>
    <n v="0"/>
    <s v="Greater Than 8 Weeks Old"/>
  </r>
  <r>
    <s v="01-21-2012-14-12"/>
    <x v="9"/>
    <x v="0"/>
    <x v="0"/>
    <n v="1"/>
    <n v="75"/>
    <n v="16.2"/>
    <n v="16.2"/>
    <n v="58.8"/>
    <n v="0.78"/>
    <x v="2"/>
    <d v="2019-08-13T00:00:00"/>
    <x v="2"/>
    <s v="Tuesday"/>
    <n v="0"/>
    <s v="Low Cost per Unit"/>
    <n v="7.5"/>
    <n v="0"/>
    <n v="0"/>
    <n v="0"/>
    <n v="0"/>
    <s v="Greater Than 8 Weeks Old"/>
  </r>
  <r>
    <s v="01-21-3001-14-12"/>
    <x v="9"/>
    <x v="0"/>
    <x v="0"/>
    <n v="3"/>
    <n v="116.97"/>
    <n v="52.95"/>
    <n v="17.650000000000002"/>
    <n v="64.02"/>
    <n v="0.55000000000000004"/>
    <x v="2"/>
    <d v="2019-08-13T00:00:00"/>
    <x v="2"/>
    <s v="Tuesday"/>
    <n v="0"/>
    <s v="High Cost per Unit"/>
    <n v="11.697000000000001"/>
    <n v="3.5090999999999997"/>
    <n v="0"/>
    <n v="0"/>
    <n v="0"/>
    <s v="Greater Than 8 Weeks Old"/>
  </r>
  <r>
    <s v="01-21-3003-14-12"/>
    <x v="9"/>
    <x v="0"/>
    <x v="0"/>
    <n v="1"/>
    <n v="65"/>
    <n v="24.58"/>
    <n v="24.58"/>
    <n v="40.42"/>
    <n v="0.62"/>
    <x v="2"/>
    <d v="2019-08-13T00:00:00"/>
    <x v="2"/>
    <s v="Tuesday"/>
    <n v="0"/>
    <s v="High Cost per Unit"/>
    <n v="6.5"/>
    <n v="0"/>
    <n v="0"/>
    <n v="0"/>
    <n v="0"/>
    <s v="Greater Than 8 Weeks Old"/>
  </r>
  <r>
    <s v="01-21-3004-14-12"/>
    <x v="9"/>
    <x v="0"/>
    <x v="0"/>
    <n v="6"/>
    <n v="293.94"/>
    <n v="138.9"/>
    <n v="23.150000000000002"/>
    <n v="155.04"/>
    <n v="0.53"/>
    <x v="2"/>
    <d v="2019-08-13T00:00:00"/>
    <x v="2"/>
    <s v="Tuesday"/>
    <n v="0"/>
    <s v="High Cost per Unit"/>
    <n v="29.394000000000002"/>
    <n v="8.8181999999999992"/>
    <n v="0"/>
    <n v="0"/>
    <n v="0"/>
    <s v="Greater Than 8 Weeks Old"/>
  </r>
  <r>
    <s v="01-22-0103-01-00"/>
    <x v="9"/>
    <x v="1"/>
    <x v="1"/>
    <n v="29"/>
    <n v="1449.71"/>
    <n v="797.5"/>
    <n v="27.5"/>
    <n v="652.21"/>
    <n v="0.45"/>
    <x v="2"/>
    <d v="2019-08-13T00:00:00"/>
    <x v="2"/>
    <s v="Tuesday"/>
    <n v="0"/>
    <s v="High Cost per Unit"/>
    <n v="0"/>
    <n v="43.491300000000003"/>
    <n v="0"/>
    <n v="144.971"/>
    <n v="0"/>
    <s v="Greater Than 8 Weeks Old"/>
  </r>
  <r>
    <s v="01-23-0103-01-00"/>
    <x v="9"/>
    <x v="1"/>
    <x v="1"/>
    <n v="4"/>
    <n v="39.96"/>
    <n v="26.64"/>
    <n v="6.66"/>
    <n v="13.32"/>
    <n v="0.33"/>
    <x v="2"/>
    <d v="2019-08-13T00:00:00"/>
    <x v="2"/>
    <s v="Tuesday"/>
    <n v="0"/>
    <s v="Low Cost per Unit"/>
    <n v="0"/>
    <n v="1.1988000000000001"/>
    <n v="0"/>
    <n v="3.9960000000000004"/>
    <n v="0"/>
    <s v="Greater Than 8 Weeks Old"/>
  </r>
  <r>
    <s v="01-24-0203-00-12"/>
    <x v="9"/>
    <x v="1"/>
    <x v="3"/>
    <n v="1"/>
    <n v="45"/>
    <n v="12.15"/>
    <n v="12.15"/>
    <n v="32.85"/>
    <n v="0.73"/>
    <x v="2"/>
    <d v="2019-08-13T00:00:00"/>
    <x v="2"/>
    <s v="Tuesday"/>
    <n v="0"/>
    <s v="Low Cost per Unit"/>
    <n v="0"/>
    <n v="0"/>
    <n v="0"/>
    <n v="4.5"/>
    <n v="0"/>
    <s v="Greater Than 8 Weeks Old"/>
  </r>
  <r>
    <s v="01-24-0304-01-00"/>
    <x v="9"/>
    <x v="2"/>
    <x v="2"/>
    <n v="3"/>
    <n v="20.97"/>
    <n v="13.41"/>
    <n v="4.47"/>
    <n v="7.56"/>
    <n v="0.36"/>
    <x v="2"/>
    <d v="2019-08-13T00:00:00"/>
    <x v="2"/>
    <s v="Tuesday"/>
    <n v="0"/>
    <s v="Low Cost per Unit"/>
    <n v="0"/>
    <n v="0.62909999999999999"/>
    <n v="0"/>
    <n v="0"/>
    <n v="0"/>
    <s v="Greater Than 8 Weeks Old"/>
  </r>
  <r>
    <s v="01-27-0303-01-12"/>
    <x v="9"/>
    <x v="1"/>
    <x v="3"/>
    <n v="1"/>
    <n v="52"/>
    <n v="14.5"/>
    <n v="14.5"/>
    <n v="37.5"/>
    <n v="0.72"/>
    <x v="2"/>
    <d v="2019-08-13T00:00:00"/>
    <x v="2"/>
    <s v="Tuesday"/>
    <n v="0"/>
    <s v="Low Cost per Unit"/>
    <n v="0"/>
    <n v="0"/>
    <n v="0"/>
    <n v="5.2"/>
    <n v="0"/>
    <s v="Greater Than 8 Weeks Old"/>
  </r>
  <r>
    <s v="01-28-1301-03-12"/>
    <x v="9"/>
    <x v="1"/>
    <x v="4"/>
    <n v="11"/>
    <n v="231"/>
    <n v="78.87"/>
    <n v="7.1700000000000008"/>
    <n v="152.13"/>
    <n v="0.66"/>
    <x v="2"/>
    <d v="2019-08-13T00:00:00"/>
    <x v="2"/>
    <s v="Tuesday"/>
    <n v="0"/>
    <s v="Low Cost per Unit"/>
    <n v="0"/>
    <n v="6.93"/>
    <n v="0"/>
    <n v="23.1"/>
    <n v="0"/>
    <s v="Greater Than 8 Weeks Old"/>
  </r>
  <r>
    <s v="01-29-1301-01-00"/>
    <x v="9"/>
    <x v="1"/>
    <x v="18"/>
    <n v="1"/>
    <n v="32"/>
    <n v="5.5"/>
    <n v="5.5"/>
    <n v="26.5"/>
    <n v="0.83"/>
    <x v="2"/>
    <d v="2019-08-13T00:00:00"/>
    <x v="2"/>
    <s v="Tuesday"/>
    <n v="0"/>
    <s v="Low Cost per Unit"/>
    <n v="0"/>
    <n v="0"/>
    <n v="4.8"/>
    <n v="3.2"/>
    <n v="0"/>
    <s v="Greater Than 8 Weeks Old"/>
  </r>
  <r>
    <s v="01-29-1304-01-00"/>
    <x v="9"/>
    <x v="1"/>
    <x v="18"/>
    <n v="6"/>
    <n v="44.95"/>
    <n v="12.6"/>
    <n v="2.1"/>
    <n v="32.35"/>
    <n v="0.72"/>
    <x v="2"/>
    <d v="2019-08-13T00:00:00"/>
    <x v="2"/>
    <s v="Tuesday"/>
    <n v="0"/>
    <s v="Low Cost per Unit"/>
    <n v="0"/>
    <n v="1.3485"/>
    <n v="6.7425000000000006"/>
    <n v="4.4950000000000001"/>
    <n v="0"/>
    <s v="Greater Than 8 Weeks Old"/>
  </r>
  <r>
    <s v="01-29-1305-01-00"/>
    <x v="9"/>
    <x v="1"/>
    <x v="18"/>
    <n v="3"/>
    <n v="44.97"/>
    <n v="38.67"/>
    <n v="12.89"/>
    <n v="6.3"/>
    <n v="0.14000000000000001"/>
    <x v="2"/>
    <d v="2019-08-13T00:00:00"/>
    <x v="2"/>
    <s v="Tuesday"/>
    <n v="0"/>
    <s v="Low Cost per Unit"/>
    <n v="0"/>
    <n v="1.3491"/>
    <n v="6.7454999999999998"/>
    <n v="4.4969999999999999"/>
    <n v="0"/>
    <s v="Greater Than 8 Weeks Old"/>
  </r>
  <r>
    <s v="01-31-0101-01-00"/>
    <x v="9"/>
    <x v="3"/>
    <x v="5"/>
    <n v="19"/>
    <n v="379.81"/>
    <n v="150.86000000000001"/>
    <n v="7.94"/>
    <n v="228.95"/>
    <n v="0.6"/>
    <x v="2"/>
    <d v="2019-08-13T00:00:00"/>
    <x v="2"/>
    <s v="Tuesday"/>
    <n v="0"/>
    <s v="Low Cost per Unit"/>
    <n v="0"/>
    <n v="11.394299999999999"/>
    <n v="0"/>
    <n v="0"/>
    <n v="0"/>
    <s v="Greater Than 8 Weeks Old"/>
  </r>
  <r>
    <s v="01-31-0103-01-00"/>
    <x v="9"/>
    <x v="4"/>
    <x v="5"/>
    <n v="1"/>
    <n v="25"/>
    <n v="4.5"/>
    <n v="4.5"/>
    <n v="20.5"/>
    <n v="0.82"/>
    <x v="2"/>
    <d v="2019-08-13T00:00:00"/>
    <x v="2"/>
    <s v="Tuesday"/>
    <n v="0"/>
    <s v="Low Cost per Unit"/>
    <n v="0"/>
    <n v="0"/>
    <n v="0"/>
    <n v="0"/>
    <n v="0"/>
    <s v="Greater Than 8 Weeks Old"/>
  </r>
  <r>
    <s v="01-31-0105-01-00"/>
    <x v="9"/>
    <x v="3"/>
    <x v="5"/>
    <n v="13"/>
    <n v="194.87"/>
    <n v="85.8"/>
    <n v="6.6"/>
    <n v="109.07"/>
    <n v="0.56000000000000005"/>
    <x v="2"/>
    <d v="2019-08-13T00:00:00"/>
    <x v="2"/>
    <s v="Tuesday"/>
    <n v="0"/>
    <s v="Low Cost per Unit"/>
    <n v="0"/>
    <n v="5.8460999999999999"/>
    <n v="0"/>
    <n v="0"/>
    <n v="0"/>
    <s v="Greater Than 8 Weeks Old"/>
  </r>
  <r>
    <s v="01-31-0106-01-00"/>
    <x v="9"/>
    <x v="3"/>
    <x v="5"/>
    <n v="2"/>
    <n v="50"/>
    <n v="13.14"/>
    <n v="6.57"/>
    <n v="36.86"/>
    <n v="0.74"/>
    <x v="2"/>
    <d v="2019-08-13T00:00:00"/>
    <x v="2"/>
    <s v="Tuesday"/>
    <n v="0"/>
    <s v="Low Cost per Unit"/>
    <n v="0"/>
    <n v="1.5"/>
    <n v="0"/>
    <n v="0"/>
    <n v="0"/>
    <s v="Greater Than 8 Weeks Old"/>
  </r>
  <r>
    <s v="01-31-0108-01-00"/>
    <x v="9"/>
    <x v="3"/>
    <x v="5"/>
    <n v="3"/>
    <n v="66"/>
    <n v="15.75"/>
    <n v="5.25"/>
    <n v="50.25"/>
    <n v="0.76"/>
    <x v="2"/>
    <d v="2019-08-13T00:00:00"/>
    <x v="2"/>
    <s v="Tuesday"/>
    <n v="0"/>
    <s v="Low Cost per Unit"/>
    <n v="0"/>
    <n v="1.98"/>
    <n v="0"/>
    <n v="0"/>
    <n v="0"/>
    <s v="Greater Than 8 Weeks Old"/>
  </r>
  <r>
    <s v="01-31-0109-01-00"/>
    <x v="9"/>
    <x v="3"/>
    <x v="5"/>
    <n v="2"/>
    <n v="44"/>
    <n v="12.7"/>
    <n v="6.35"/>
    <n v="31.3"/>
    <n v="0.71"/>
    <x v="2"/>
    <d v="2019-08-13T00:00:00"/>
    <x v="2"/>
    <s v="Tuesday"/>
    <n v="0"/>
    <s v="Low Cost per Unit"/>
    <n v="0"/>
    <n v="1.3199999999999998"/>
    <n v="0"/>
    <n v="0"/>
    <n v="0"/>
    <s v="Greater Than 8 Weeks Old"/>
  </r>
  <r>
    <s v="01-32-0101-01"/>
    <x v="9"/>
    <x v="5"/>
    <x v="6"/>
    <n v="30"/>
    <n v="299.7"/>
    <n v="114"/>
    <n v="3.8"/>
    <n v="185.7"/>
    <n v="0.62"/>
    <x v="2"/>
    <d v="2019-08-13T00:00:00"/>
    <x v="2"/>
    <s v="Tuesday"/>
    <n v="0"/>
    <s v="Low Cost per Unit"/>
    <n v="0"/>
    <n v="8.9909999999999997"/>
    <n v="0"/>
    <n v="0"/>
    <n v="0"/>
    <s v="Greater Than 8 Weeks Old"/>
  </r>
  <r>
    <s v="01-74-1301-00-00"/>
    <x v="9"/>
    <x v="4"/>
    <x v="11"/>
    <n v="7"/>
    <n v="153.93"/>
    <n v="120.05"/>
    <n v="17.149999999999999"/>
    <n v="33.880000000000003"/>
    <n v="0.22"/>
    <x v="2"/>
    <d v="2019-08-13T00:00:00"/>
    <x v="2"/>
    <s v="Tuesday"/>
    <n v="0"/>
    <s v="High Cost per Unit"/>
    <n v="0"/>
    <n v="4.6178999999999997"/>
    <n v="0"/>
    <n v="0"/>
    <n v="0"/>
    <s v="Greater Than 8 Weeks Old"/>
  </r>
  <r>
    <s v="01-81-1601-00-00"/>
    <x v="9"/>
    <x v="7"/>
    <x v="8"/>
    <n v="22"/>
    <n v="175.78"/>
    <n v="70.400000000000006"/>
    <n v="3.2"/>
    <n v="105.38"/>
    <n v="0.6"/>
    <x v="2"/>
    <d v="2019-08-13T00:00:00"/>
    <x v="2"/>
    <s v="Tuesday"/>
    <n v="0"/>
    <s v="Low Cost per Unit"/>
    <n v="0"/>
    <n v="5.2733999999999996"/>
    <n v="0"/>
    <n v="0"/>
    <n v="0"/>
    <s v="Greater Than 8 Weeks Old"/>
  </r>
  <r>
    <s v="01-83-1601-00-00"/>
    <x v="9"/>
    <x v="7"/>
    <x v="9"/>
    <n v="15"/>
    <n v="134.85"/>
    <n v="64.5"/>
    <n v="4.3"/>
    <n v="70.349999999999994"/>
    <n v="0.52"/>
    <x v="2"/>
    <d v="2019-08-13T00:00:00"/>
    <x v="2"/>
    <s v="Tuesday"/>
    <n v="0"/>
    <s v="Low Cost per Unit"/>
    <n v="0"/>
    <n v="4.0454999999999997"/>
    <n v="0"/>
    <n v="0"/>
    <n v="0"/>
    <s v="Greater Than 8 Weeks Old"/>
  </r>
  <r>
    <s v="01-83-1602-00-00"/>
    <x v="9"/>
    <x v="7"/>
    <x v="9"/>
    <n v="20"/>
    <n v="179.8"/>
    <n v="79.599999999999994"/>
    <n v="3.9799999999999995"/>
    <n v="100.2"/>
    <n v="0.56000000000000005"/>
    <x v="2"/>
    <d v="2019-08-13T00:00:00"/>
    <x v="2"/>
    <s v="Tuesday"/>
    <n v="0"/>
    <s v="Low Cost per Unit"/>
    <n v="0"/>
    <n v="5.3940000000000001"/>
    <n v="0"/>
    <n v="0"/>
    <n v="0"/>
    <s v="Greater Than 8 Weeks Old"/>
  </r>
  <r>
    <s v="01-83-1603-00-00"/>
    <x v="9"/>
    <x v="7"/>
    <x v="9"/>
    <n v="2"/>
    <n v="28"/>
    <n v="5.5"/>
    <n v="2.75"/>
    <n v="22.5"/>
    <n v="0.8"/>
    <x v="2"/>
    <d v="2019-08-13T00:00:00"/>
    <x v="2"/>
    <s v="Tuesday"/>
    <n v="0"/>
    <s v="Low Cost per Unit"/>
    <n v="0"/>
    <n v="0.84"/>
    <n v="0"/>
    <n v="0"/>
    <n v="0"/>
    <s v="Greater Than 8 Weeks Old"/>
  </r>
  <r>
    <s v="02-24-0101-01-00"/>
    <x v="9"/>
    <x v="1"/>
    <x v="3"/>
    <n v="9"/>
    <n v="170.91"/>
    <n v="90"/>
    <n v="10"/>
    <n v="80.91"/>
    <n v="0.47"/>
    <x v="2"/>
    <d v="2019-08-13T00:00:00"/>
    <x v="2"/>
    <s v="Tuesday"/>
    <n v="0"/>
    <s v="Low Cost per Unit"/>
    <n v="0"/>
    <n v="5.1273"/>
    <n v="0"/>
    <n v="17.091000000000001"/>
    <n v="0"/>
    <s v="Greater Than 8 Weeks Old"/>
  </r>
  <r>
    <s v="02-31-0101-01-00"/>
    <x v="9"/>
    <x v="3"/>
    <x v="5"/>
    <n v="61"/>
    <n v="426.39"/>
    <n v="106.75"/>
    <n v="1.75"/>
    <n v="319.64"/>
    <n v="0.75"/>
    <x v="2"/>
    <d v="2019-08-13T00:00:00"/>
    <x v="2"/>
    <s v="Tuesday"/>
    <n v="0"/>
    <s v="Low Cost per Unit"/>
    <n v="0"/>
    <n v="12.791699999999999"/>
    <n v="0"/>
    <n v="0"/>
    <n v="0"/>
    <s v="Greater Than 8 Weeks Old"/>
  </r>
  <r>
    <s v="02-31-0103-01-00"/>
    <x v="9"/>
    <x v="4"/>
    <x v="5"/>
    <n v="47"/>
    <n v="469.53"/>
    <n v="138.65"/>
    <n v="2.95"/>
    <n v="330.88"/>
    <n v="0.7"/>
    <x v="2"/>
    <d v="2019-08-13T00:00:00"/>
    <x v="2"/>
    <s v="Tuesday"/>
    <n v="0"/>
    <s v="Low Cost per Unit"/>
    <n v="0"/>
    <n v="14.085899999999999"/>
    <n v="0"/>
    <n v="0"/>
    <n v="0"/>
    <s v="Greater Than 8 Weeks Old"/>
  </r>
  <r>
    <s v="02-32-0101-01-00"/>
    <x v="9"/>
    <x v="5"/>
    <x v="6"/>
    <n v="3"/>
    <n v="66"/>
    <n v="6.15"/>
    <n v="2.0500000000000003"/>
    <n v="59.85"/>
    <n v="0.91"/>
    <x v="2"/>
    <d v="2019-08-13T00:00:00"/>
    <x v="2"/>
    <s v="Tuesday"/>
    <n v="0"/>
    <s v="Low Cost per Unit"/>
    <n v="0"/>
    <n v="1.98"/>
    <n v="0"/>
    <n v="0"/>
    <n v="0"/>
    <s v="Greater Than 8 Weeks Old"/>
  </r>
  <r>
    <s v="02-32-0401-00-00"/>
    <x v="9"/>
    <x v="5"/>
    <x v="6"/>
    <n v="1"/>
    <n v="65"/>
    <n v="16.2"/>
    <n v="16.2"/>
    <n v="48.8"/>
    <n v="0.75"/>
    <x v="2"/>
    <d v="2019-08-13T00:00:00"/>
    <x v="2"/>
    <s v="Tuesday"/>
    <n v="0"/>
    <s v="Low Cost per Unit"/>
    <n v="0"/>
    <n v="0"/>
    <n v="0"/>
    <n v="0"/>
    <n v="0"/>
    <s v="Greater Than 8 Weeks Old"/>
  </r>
  <r>
    <s v="02-40-0001"/>
    <x v="9"/>
    <x v="6"/>
    <x v="7"/>
    <n v="15"/>
    <n v="285"/>
    <n v="67.5"/>
    <n v="4.5"/>
    <n v="217.5"/>
    <n v="0.76"/>
    <x v="2"/>
    <d v="2019-08-13T00:00:00"/>
    <x v="2"/>
    <s v="Tuesday"/>
    <n v="0"/>
    <s v="Low Cost per Unit"/>
    <n v="0"/>
    <n v="8.5499999999999989"/>
    <n v="0"/>
    <n v="0"/>
    <n v="0"/>
    <s v="Greater Than 8 Weeks Old"/>
  </r>
  <r>
    <s v="02-40-0301-01-12"/>
    <x v="9"/>
    <x v="6"/>
    <x v="7"/>
    <n v="1"/>
    <n v="17"/>
    <n v="2.99"/>
    <n v="2.99"/>
    <n v="14.01"/>
    <n v="0.82"/>
    <x v="2"/>
    <d v="2019-08-13T00:00:00"/>
    <x v="2"/>
    <s v="Tuesday"/>
    <n v="0"/>
    <s v="Low Cost per Unit"/>
    <n v="0"/>
    <n v="0"/>
    <n v="0"/>
    <n v="0"/>
    <n v="0"/>
    <s v="Greater Than 8 Weeks Old"/>
  </r>
  <r>
    <s v="02-40-0401-00-00"/>
    <x v="9"/>
    <x v="6"/>
    <x v="7"/>
    <n v="32"/>
    <n v="319.68"/>
    <n v="94.4"/>
    <n v="2.95"/>
    <n v="225.28"/>
    <n v="0.7"/>
    <x v="2"/>
    <d v="2019-08-13T00:00:00"/>
    <x v="2"/>
    <s v="Tuesday"/>
    <n v="0"/>
    <s v="Low Cost per Unit"/>
    <n v="0"/>
    <n v="9.5904000000000007"/>
    <n v="0"/>
    <n v="0"/>
    <n v="0"/>
    <s v="Greater Than 8 Weeks Old"/>
  </r>
  <r>
    <s v="02-40-0402-00-00"/>
    <x v="9"/>
    <x v="2"/>
    <x v="2"/>
    <n v="6"/>
    <n v="65.94"/>
    <n v="22.5"/>
    <n v="3.75"/>
    <n v="43.44"/>
    <n v="0.66"/>
    <x v="2"/>
    <d v="2019-08-13T00:00:00"/>
    <x v="2"/>
    <s v="Tuesday"/>
    <n v="0"/>
    <s v="Low Cost per Unit"/>
    <n v="0"/>
    <n v="1.9782"/>
    <n v="0"/>
    <n v="0"/>
    <n v="0"/>
    <s v="Greater Than 8 Weeks Old"/>
  </r>
  <r>
    <s v="02-40-1301-00-00"/>
    <x v="9"/>
    <x v="6"/>
    <x v="7"/>
    <n v="15"/>
    <n v="149.85"/>
    <n v="56.25"/>
    <n v="3.75"/>
    <n v="93.6"/>
    <n v="0.62"/>
    <x v="2"/>
    <d v="2019-08-13T00:00:00"/>
    <x v="2"/>
    <s v="Tuesday"/>
    <n v="0"/>
    <s v="Low Cost per Unit"/>
    <n v="0"/>
    <n v="4.4954999999999998"/>
    <n v="0"/>
    <n v="0"/>
    <n v="0"/>
    <s v="Greater Than 8 Weeks Old"/>
  </r>
  <r>
    <s v="02-52-1301-01-12"/>
    <x v="9"/>
    <x v="8"/>
    <x v="20"/>
    <n v="8"/>
    <n v="559.91999999999996"/>
    <n v="172.08"/>
    <n v="21.51"/>
    <n v="387.84"/>
    <n v="0.69"/>
    <x v="2"/>
    <d v="2019-08-13T00:00:00"/>
    <x v="2"/>
    <s v="Tuesday"/>
    <n v="0"/>
    <s v="High Cost per Unit"/>
    <n v="0"/>
    <n v="16.797599999999999"/>
    <n v="0"/>
    <n v="0"/>
    <n v="0"/>
    <s v="Greater Than 8 Weeks Old"/>
  </r>
  <r>
    <s v="02-54-0701-01-00"/>
    <x v="9"/>
    <x v="8"/>
    <x v="10"/>
    <n v="1"/>
    <n v="19"/>
    <n v="2.8"/>
    <n v="2.8"/>
    <n v="16.2"/>
    <n v="0.85"/>
    <x v="2"/>
    <d v="2019-08-13T00:00:00"/>
    <x v="2"/>
    <s v="Tuesday"/>
    <n v="0"/>
    <s v="Low Cost per Unit"/>
    <n v="0"/>
    <n v="0"/>
    <n v="0"/>
    <n v="0"/>
    <n v="0"/>
    <s v="Greater Than 8 Weeks Old"/>
  </r>
  <r>
    <s v="02-62-0401-01-12"/>
    <x v="9"/>
    <x v="1"/>
    <x v="19"/>
    <n v="3"/>
    <n v="218.97"/>
    <n v="113.52"/>
    <n v="37.839999999999996"/>
    <n v="105.45"/>
    <n v="0.48"/>
    <x v="2"/>
    <d v="2019-08-13T00:00:00"/>
    <x v="2"/>
    <s v="Tuesday"/>
    <n v="0"/>
    <s v="High Cost per Unit"/>
    <n v="0"/>
    <n v="6.5690999999999997"/>
    <n v="0"/>
    <n v="21.897000000000002"/>
    <n v="0"/>
    <s v="Greater Than 8 Weeks Old"/>
  </r>
  <r>
    <s v="02-62-1401-01-00"/>
    <x v="9"/>
    <x v="1"/>
    <x v="19"/>
    <n v="1"/>
    <n v="29"/>
    <n v="9.75"/>
    <n v="9.75"/>
    <n v="19.25"/>
    <n v="0.66"/>
    <x v="2"/>
    <d v="2019-08-13T00:00:00"/>
    <x v="2"/>
    <s v="Tuesday"/>
    <n v="0"/>
    <s v="Low Cost per Unit"/>
    <n v="0"/>
    <n v="0"/>
    <n v="0"/>
    <n v="2.9000000000000004"/>
    <n v="0"/>
    <s v="Greater Than 8 Weeks Old"/>
  </r>
  <r>
    <s v="02-63-0403-01-00"/>
    <x v="9"/>
    <x v="1"/>
    <x v="19"/>
    <n v="3"/>
    <n v="1184.97"/>
    <n v="516"/>
    <n v="172"/>
    <n v="668.97"/>
    <n v="0.56000000000000005"/>
    <x v="2"/>
    <d v="2019-08-13T00:00:00"/>
    <x v="2"/>
    <s v="Tuesday"/>
    <n v="0"/>
    <s v="High Cost per Unit"/>
    <n v="0"/>
    <n v="35.549100000000003"/>
    <n v="0"/>
    <n v="118.49700000000001"/>
    <n v="0"/>
    <s v="Greater Than 8 Weeks Old"/>
  </r>
  <r>
    <s v="02-71-1401-01-00"/>
    <x v="9"/>
    <x v="4"/>
    <x v="11"/>
    <n v="4"/>
    <n v="260"/>
    <n v="48"/>
    <n v="12"/>
    <n v="212"/>
    <n v="0.82"/>
    <x v="2"/>
    <d v="2019-08-13T00:00:00"/>
    <x v="2"/>
    <s v="Tuesday"/>
    <n v="0"/>
    <s v="Low Cost per Unit"/>
    <n v="0"/>
    <n v="7.8"/>
    <n v="0"/>
    <n v="0"/>
    <n v="0"/>
    <s v="Greater Than 8 Weeks Old"/>
  </r>
  <r>
    <s v="02-71-1402-01-12"/>
    <x v="9"/>
    <x v="4"/>
    <x v="11"/>
    <n v="21"/>
    <n v="1049.79"/>
    <n v="397.95"/>
    <n v="18.95"/>
    <n v="651.84"/>
    <n v="0.62"/>
    <x v="2"/>
    <d v="2019-08-13T00:00:00"/>
    <x v="2"/>
    <s v="Tuesday"/>
    <n v="0"/>
    <s v="High Cost per Unit"/>
    <n v="0"/>
    <n v="31.493699999999997"/>
    <n v="0"/>
    <n v="0"/>
    <n v="0"/>
    <s v="Greater Than 8 Weeks Old"/>
  </r>
  <r>
    <s v="02-71-1403-01-12"/>
    <x v="9"/>
    <x v="4"/>
    <x v="11"/>
    <n v="3"/>
    <n v="327"/>
    <n v="99.45"/>
    <n v="33.15"/>
    <n v="227.55"/>
    <n v="0.7"/>
    <x v="2"/>
    <d v="2019-08-13T00:00:00"/>
    <x v="2"/>
    <s v="Tuesday"/>
    <n v="0"/>
    <s v="High Cost per Unit"/>
    <n v="0"/>
    <n v="9.81"/>
    <n v="0"/>
    <n v="0"/>
    <n v="0"/>
    <s v="Greater Than 8 Weeks Old"/>
  </r>
  <r>
    <s v="02-72-0101-01-00"/>
    <x v="9"/>
    <x v="4"/>
    <x v="11"/>
    <n v="14"/>
    <n v="406"/>
    <n v="78.400000000000006"/>
    <n v="5.6000000000000005"/>
    <n v="327.60000000000002"/>
    <n v="0.81"/>
    <x v="2"/>
    <d v="2019-08-13T00:00:00"/>
    <x v="2"/>
    <s v="Tuesday"/>
    <n v="0"/>
    <s v="Low Cost per Unit"/>
    <n v="0"/>
    <n v="12.18"/>
    <n v="0"/>
    <n v="0"/>
    <n v="0"/>
    <s v="Greater Than 8 Weeks Old"/>
  </r>
  <r>
    <s v="02-73-0001-01-00"/>
    <x v="9"/>
    <x v="4"/>
    <x v="12"/>
    <n v="2"/>
    <n v="78"/>
    <n v="21.7"/>
    <n v="10.85"/>
    <n v="56.3"/>
    <n v="0.72"/>
    <x v="2"/>
    <d v="2019-08-13T00:00:00"/>
    <x v="2"/>
    <s v="Tuesday"/>
    <n v="0"/>
    <s v="Low Cost per Unit"/>
    <n v="0"/>
    <n v="2.34"/>
    <n v="0"/>
    <n v="0"/>
    <n v="0"/>
    <s v="Greater Than 8 Weeks Old"/>
  </r>
  <r>
    <s v="02-73-0002-01-00"/>
    <x v="9"/>
    <x v="4"/>
    <x v="12"/>
    <n v="2"/>
    <n v="90"/>
    <n v="22"/>
    <n v="11"/>
    <n v="68"/>
    <n v="0.76"/>
    <x v="2"/>
    <d v="2019-08-13T00:00:00"/>
    <x v="2"/>
    <s v="Tuesday"/>
    <n v="0"/>
    <s v="Low Cost per Unit"/>
    <n v="0"/>
    <n v="2.6999999999999997"/>
    <n v="0"/>
    <n v="0"/>
    <n v="0"/>
    <s v="Greater Than 8 Weeks Old"/>
  </r>
  <r>
    <s v="02-73-1302-01-00"/>
    <x v="9"/>
    <x v="4"/>
    <x v="12"/>
    <n v="22"/>
    <n v="87.78"/>
    <n v="30.8"/>
    <n v="1.4000000000000001"/>
    <n v="56.98"/>
    <n v="0.65"/>
    <x v="2"/>
    <d v="2019-08-13T00:00:00"/>
    <x v="2"/>
    <s v="Tuesday"/>
    <n v="0"/>
    <s v="Low Cost per Unit"/>
    <n v="0"/>
    <n v="2.6334"/>
    <n v="0"/>
    <n v="0"/>
    <n v="0"/>
    <s v="Greater Than 8 Weeks Old"/>
  </r>
  <r>
    <s v="02-73-1401-01-12"/>
    <x v="9"/>
    <x v="4"/>
    <x v="12"/>
    <n v="3"/>
    <n v="78"/>
    <n v="18"/>
    <n v="6"/>
    <n v="60"/>
    <n v="0.77"/>
    <x v="2"/>
    <d v="2019-08-13T00:00:00"/>
    <x v="2"/>
    <s v="Tuesday"/>
    <n v="0"/>
    <s v="Low Cost per Unit"/>
    <n v="0"/>
    <n v="2.34"/>
    <n v="0"/>
    <n v="0"/>
    <n v="0"/>
    <s v="Greater Than 8 Weeks Old"/>
  </r>
  <r>
    <s v="02-73-1402-01-12"/>
    <x v="9"/>
    <x v="4"/>
    <x v="12"/>
    <n v="1"/>
    <n v="60"/>
    <n v="16.8"/>
    <n v="16.8"/>
    <n v="43.2"/>
    <n v="0.72"/>
    <x v="2"/>
    <d v="2019-08-13T00:00:00"/>
    <x v="2"/>
    <s v="Tuesday"/>
    <n v="0"/>
    <s v="Low Cost per Unit"/>
    <n v="0"/>
    <n v="0"/>
    <n v="0"/>
    <n v="0"/>
    <n v="0"/>
    <s v="Greater Than 8 Weeks Old"/>
  </r>
  <r>
    <s v="02-73-1403-01-00"/>
    <x v="9"/>
    <x v="2"/>
    <x v="2"/>
    <n v="13"/>
    <n v="103.87"/>
    <n v="55.25"/>
    <n v="4.25"/>
    <n v="48.62"/>
    <n v="0.47"/>
    <x v="2"/>
    <d v="2019-08-13T00:00:00"/>
    <x v="2"/>
    <s v="Tuesday"/>
    <n v="0"/>
    <s v="Low Cost per Unit"/>
    <n v="0"/>
    <n v="3.1160999999999999"/>
    <n v="0"/>
    <n v="0"/>
    <n v="0"/>
    <s v="Greater Than 8 Weeks Old"/>
  </r>
  <r>
    <s v="02-74-0401-01-00"/>
    <x v="9"/>
    <x v="4"/>
    <x v="11"/>
    <n v="3"/>
    <n v="36"/>
    <n v="4.5"/>
    <n v="1.5"/>
    <n v="31.5"/>
    <n v="0.88"/>
    <x v="2"/>
    <d v="2019-08-13T00:00:00"/>
    <x v="2"/>
    <s v="Tuesday"/>
    <n v="0"/>
    <s v="Low Cost per Unit"/>
    <n v="0"/>
    <n v="1.08"/>
    <n v="0"/>
    <n v="0"/>
    <n v="0"/>
    <s v="Greater Than 8 Weeks Old"/>
  </r>
  <r>
    <s v="02-74-0402-01-00"/>
    <x v="9"/>
    <x v="4"/>
    <x v="11"/>
    <n v="1"/>
    <n v="19"/>
    <n v="7"/>
    <n v="7"/>
    <n v="12"/>
    <n v="0.63"/>
    <x v="2"/>
    <d v="2019-08-13T00:00:00"/>
    <x v="2"/>
    <s v="Tuesday"/>
    <n v="0"/>
    <s v="Low Cost per Unit"/>
    <n v="0"/>
    <n v="0"/>
    <n v="0"/>
    <n v="0"/>
    <n v="0"/>
    <s v="Greater Than 8 Weeks Old"/>
  </r>
  <r>
    <s v="02-74-0405-01"/>
    <x v="9"/>
    <x v="4"/>
    <x v="11"/>
    <n v="2"/>
    <n v="38"/>
    <n v="8.6999999999999993"/>
    <n v="4.3499999999999996"/>
    <n v="29.3"/>
    <n v="0.77"/>
    <x v="2"/>
    <d v="2019-08-13T00:00:00"/>
    <x v="2"/>
    <s v="Tuesday"/>
    <n v="0"/>
    <s v="Low Cost per Unit"/>
    <n v="0"/>
    <n v="1.1399999999999999"/>
    <n v="0"/>
    <n v="0"/>
    <n v="0"/>
    <s v="Greater Than 8 Weeks Old"/>
  </r>
  <r>
    <s v="02-74-1201-00-00"/>
    <x v="9"/>
    <x v="2"/>
    <x v="2"/>
    <n v="16"/>
    <n v="207.84"/>
    <n v="88"/>
    <n v="5.5"/>
    <n v="119.84"/>
    <n v="0.57999999999999996"/>
    <x v="2"/>
    <d v="2019-08-13T00:00:00"/>
    <x v="2"/>
    <s v="Tuesday"/>
    <n v="0"/>
    <s v="Low Cost per Unit"/>
    <n v="0"/>
    <n v="6.2351999999999999"/>
    <n v="0"/>
    <n v="0"/>
    <n v="0"/>
    <s v="Greater Than 8 Weeks Old"/>
  </r>
  <r>
    <s v="02-74-1301-01-00"/>
    <x v="9"/>
    <x v="2"/>
    <x v="2"/>
    <n v="3"/>
    <n v="29.97"/>
    <n v="24.75"/>
    <n v="8.25"/>
    <n v="5.22"/>
    <n v="0.17"/>
    <x v="2"/>
    <d v="2019-08-13T00:00:00"/>
    <x v="2"/>
    <s v="Tuesday"/>
    <n v="0"/>
    <s v="Low Cost per Unit"/>
    <n v="0"/>
    <n v="0.8990999999999999"/>
    <n v="0"/>
    <n v="0"/>
    <n v="0"/>
    <s v="Greater Than 8 Weeks Old"/>
  </r>
  <r>
    <s v="02-74-1402-01-00"/>
    <x v="9"/>
    <x v="4"/>
    <x v="11"/>
    <n v="1"/>
    <n v="50"/>
    <n v="12"/>
    <n v="12"/>
    <n v="38"/>
    <n v="0.76"/>
    <x v="2"/>
    <d v="2019-08-13T00:00:00"/>
    <x v="2"/>
    <s v="Tuesday"/>
    <n v="0"/>
    <s v="Low Cost per Unit"/>
    <n v="0"/>
    <n v="0"/>
    <n v="0"/>
    <n v="0"/>
    <n v="0"/>
    <s v="Greater Than 8 Weeks Old"/>
  </r>
  <r>
    <s v="02-74-1701-01-00"/>
    <x v="9"/>
    <x v="2"/>
    <x v="2"/>
    <n v="1"/>
    <n v="10.99"/>
    <n v="6.25"/>
    <n v="6.25"/>
    <n v="4.74"/>
    <n v="0.43"/>
    <x v="2"/>
    <d v="2019-08-13T00:00:00"/>
    <x v="2"/>
    <s v="Tuesday"/>
    <n v="0"/>
    <s v="Low Cost per Unit"/>
    <n v="0"/>
    <n v="0"/>
    <n v="0"/>
    <n v="0"/>
    <n v="0"/>
    <s v="Greater Than 8 Weeks Old"/>
  </r>
  <r>
    <s v="02-81-0001-00-00"/>
    <x v="9"/>
    <x v="7"/>
    <x v="8"/>
    <n v="2"/>
    <n v="36"/>
    <n v="11"/>
    <n v="5.5"/>
    <n v="25"/>
    <n v="0.69"/>
    <x v="2"/>
    <d v="2019-08-13T00:00:00"/>
    <x v="2"/>
    <s v="Tuesday"/>
    <n v="0"/>
    <s v="Low Cost per Unit"/>
    <n v="0"/>
    <n v="1.08"/>
    <n v="0"/>
    <n v="0"/>
    <n v="0"/>
    <s v="Greater Than 8 Weeks Old"/>
  </r>
  <r>
    <s v="02-85-0301-01-00"/>
    <x v="9"/>
    <x v="7"/>
    <x v="21"/>
    <n v="5"/>
    <n v="135"/>
    <n v="26.75"/>
    <n v="5.35"/>
    <n v="108.25"/>
    <n v="0.8"/>
    <x v="2"/>
    <d v="2019-08-13T00:00:00"/>
    <x v="2"/>
    <s v="Tuesday"/>
    <n v="0"/>
    <s v="Low Cost per Unit"/>
    <n v="0"/>
    <n v="4.05"/>
    <n v="0"/>
    <n v="0"/>
    <n v="0"/>
    <s v="Greater Than 8 Weeks Old"/>
  </r>
  <r>
    <s v="03-22-0001-01-12"/>
    <x v="9"/>
    <x v="1"/>
    <x v="13"/>
    <n v="1"/>
    <n v="99"/>
    <n v="30.64"/>
    <n v="30.64"/>
    <n v="68.36"/>
    <n v="0.69"/>
    <x v="2"/>
    <d v="2019-08-13T00:00:00"/>
    <x v="2"/>
    <s v="Tuesday"/>
    <n v="0"/>
    <s v="High Cost per Unit"/>
    <n v="0"/>
    <n v="0"/>
    <n v="0"/>
    <n v="9.9"/>
    <n v="0"/>
    <s v="Greater Than 8 Weeks Old"/>
  </r>
  <r>
    <s v="03-22-0002-01-12"/>
    <x v="9"/>
    <x v="1"/>
    <x v="3"/>
    <n v="1"/>
    <n v="99"/>
    <n v="30.64"/>
    <n v="30.64"/>
    <n v="68.36"/>
    <n v="0.69"/>
    <x v="2"/>
    <d v="2019-08-13T00:00:00"/>
    <x v="2"/>
    <s v="Tuesday"/>
    <n v="0"/>
    <s v="High Cost per Unit"/>
    <n v="0"/>
    <n v="0"/>
    <n v="0"/>
    <n v="9.9"/>
    <n v="0"/>
    <s v="Greater Than 8 Weeks Old"/>
  </r>
  <r>
    <s v="03-22-0003-01-03"/>
    <x v="9"/>
    <x v="1"/>
    <x v="13"/>
    <n v="11"/>
    <n v="1309"/>
    <n v="412.5"/>
    <n v="37.5"/>
    <n v="896.5"/>
    <n v="0.68"/>
    <x v="2"/>
    <d v="2019-08-13T00:00:00"/>
    <x v="2"/>
    <s v="Tuesday"/>
    <n v="0"/>
    <s v="High Cost per Unit"/>
    <n v="0"/>
    <n v="39.269999999999996"/>
    <n v="0"/>
    <n v="130.9"/>
    <n v="0"/>
    <s v="Greater Than 8 Weeks Old"/>
  </r>
  <r>
    <s v="03-22-0004"/>
    <x v="9"/>
    <x v="2"/>
    <x v="2"/>
    <n v="15"/>
    <n v="729.85"/>
    <n v="330"/>
    <n v="22"/>
    <n v="399.85"/>
    <n v="0.55000000000000004"/>
    <x v="2"/>
    <d v="2019-08-13T00:00:00"/>
    <x v="2"/>
    <s v="Tuesday"/>
    <n v="0"/>
    <s v="High Cost per Unit"/>
    <n v="0"/>
    <n v="21.895499999999998"/>
    <n v="0"/>
    <n v="0"/>
    <n v="0"/>
    <s v="Greater Than 8 Weeks Old"/>
  </r>
  <r>
    <s v="03-22-0103-01-12"/>
    <x v="9"/>
    <x v="1"/>
    <x v="13"/>
    <n v="2"/>
    <n v="99.98"/>
    <n v="48.32"/>
    <n v="24.16"/>
    <n v="51.66"/>
    <n v="0.52"/>
    <x v="2"/>
    <d v="2019-08-13T00:00:00"/>
    <x v="2"/>
    <s v="Tuesday"/>
    <n v="0"/>
    <s v="High Cost per Unit"/>
    <n v="0"/>
    <n v="2.9994000000000001"/>
    <n v="0"/>
    <n v="9.9980000000000011"/>
    <n v="0"/>
    <s v="Greater Than 8 Weeks Old"/>
  </r>
  <r>
    <s v="03-22-0106-01-00"/>
    <x v="9"/>
    <x v="2"/>
    <x v="2"/>
    <n v="11"/>
    <n v="648.89"/>
    <n v="478.5"/>
    <n v="43.5"/>
    <n v="170.39"/>
    <n v="0.26"/>
    <x v="2"/>
    <d v="2019-08-13T00:00:00"/>
    <x v="2"/>
    <s v="Tuesday"/>
    <n v="0"/>
    <s v="High Cost per Unit"/>
    <n v="0"/>
    <n v="19.466699999999999"/>
    <n v="0"/>
    <n v="0"/>
    <n v="0"/>
    <s v="Greater Than 8 Weeks Old"/>
  </r>
  <r>
    <s v="03-22-0110-11-00"/>
    <x v="9"/>
    <x v="2"/>
    <x v="2"/>
    <n v="32"/>
    <n v="2751.68"/>
    <n v="1536"/>
    <n v="48"/>
    <n v="1215.68"/>
    <n v="0.44"/>
    <x v="2"/>
    <d v="2019-08-13T00:00:00"/>
    <x v="2"/>
    <s v="Tuesday"/>
    <n v="0"/>
    <s v="High Cost per Unit"/>
    <n v="0"/>
    <n v="82.550399999999996"/>
    <n v="0"/>
    <n v="0"/>
    <n v="0"/>
    <s v="Greater Than 8 Weeks Old"/>
  </r>
  <r>
    <s v="03-24-0107-01-00"/>
    <x v="9"/>
    <x v="1"/>
    <x v="13"/>
    <n v="21"/>
    <n v="629.79"/>
    <n v="409.5"/>
    <n v="19.5"/>
    <n v="220.29"/>
    <n v="0.35"/>
    <x v="2"/>
    <d v="2019-08-13T00:00:00"/>
    <x v="2"/>
    <s v="Tuesday"/>
    <n v="0"/>
    <s v="High Cost per Unit"/>
    <n v="0"/>
    <n v="18.893699999999999"/>
    <n v="0"/>
    <n v="62.978999999999999"/>
    <n v="0"/>
    <s v="Greater Than 8 Weeks Old"/>
  </r>
  <r>
    <s v="03-24-0108-01-00"/>
    <x v="9"/>
    <x v="1"/>
    <x v="3"/>
    <n v="10"/>
    <n v="69.900000000000006"/>
    <n v="34"/>
    <n v="3.4"/>
    <n v="35.9"/>
    <n v="0.51"/>
    <x v="2"/>
    <d v="2019-08-13T00:00:00"/>
    <x v="2"/>
    <s v="Tuesday"/>
    <n v="0"/>
    <s v="Low Cost per Unit"/>
    <n v="0"/>
    <n v="2.097"/>
    <n v="0"/>
    <n v="6.9900000000000011"/>
    <n v="0"/>
    <s v="Greater Than 8 Weeks Old"/>
  </r>
  <r>
    <s v="03-24-0301-00-12"/>
    <x v="9"/>
    <x v="1"/>
    <x v="3"/>
    <n v="7"/>
    <n v="160.93"/>
    <n v="75.599999999999994"/>
    <n v="10.799999999999999"/>
    <n v="85.33"/>
    <n v="0.53"/>
    <x v="2"/>
    <d v="2019-08-13T00:00:00"/>
    <x v="2"/>
    <s v="Tuesday"/>
    <n v="0"/>
    <s v="Low Cost per Unit"/>
    <n v="0"/>
    <n v="4.8278999999999996"/>
    <n v="0"/>
    <n v="16.093"/>
    <n v="0"/>
    <s v="Greater Than 8 Weeks Old"/>
  </r>
  <r>
    <s v="03-24-0302-01-00"/>
    <x v="9"/>
    <x v="1"/>
    <x v="3"/>
    <n v="4"/>
    <n v="96"/>
    <n v="42"/>
    <n v="10.5"/>
    <n v="54"/>
    <n v="0.56000000000000005"/>
    <x v="2"/>
    <d v="2019-08-13T00:00:00"/>
    <x v="2"/>
    <s v="Tuesday"/>
    <n v="0"/>
    <s v="Low Cost per Unit"/>
    <n v="0"/>
    <n v="2.88"/>
    <n v="0"/>
    <n v="9.6000000000000014"/>
    <n v="0"/>
    <s v="Greater Than 8 Weeks Old"/>
  </r>
  <r>
    <s v="03-25-0001-01-00"/>
    <x v="9"/>
    <x v="0"/>
    <x v="0"/>
    <n v="10"/>
    <n v="449.9"/>
    <n v="180"/>
    <n v="18"/>
    <n v="269.89999999999998"/>
    <n v="0.6"/>
    <x v="2"/>
    <d v="2019-08-13T00:00:00"/>
    <x v="2"/>
    <s v="Tuesday"/>
    <n v="0"/>
    <s v="High Cost per Unit"/>
    <n v="44.99"/>
    <n v="13.496999999999998"/>
    <n v="0"/>
    <n v="0"/>
    <n v="0"/>
    <s v="Greater Than 8 Weeks Old"/>
  </r>
  <r>
    <s v="03-25-0002-01-00"/>
    <x v="9"/>
    <x v="1"/>
    <x v="3"/>
    <n v="2"/>
    <n v="79.98"/>
    <n v="32.4"/>
    <n v="16.2"/>
    <n v="47.58"/>
    <n v="0.59"/>
    <x v="2"/>
    <d v="2019-08-13T00:00:00"/>
    <x v="2"/>
    <s v="Tuesday"/>
    <n v="0"/>
    <s v="Low Cost per Unit"/>
    <n v="0"/>
    <n v="2.3994"/>
    <n v="0"/>
    <n v="7.9980000000000011"/>
    <n v="0"/>
    <s v="Greater Than 8 Weeks Old"/>
  </r>
  <r>
    <s v="03-25-0003-01-00"/>
    <x v="9"/>
    <x v="0"/>
    <x v="0"/>
    <n v="4"/>
    <n v="179.96"/>
    <n v="72"/>
    <n v="18"/>
    <n v="107.96"/>
    <n v="0.6"/>
    <x v="2"/>
    <d v="2019-08-13T00:00:00"/>
    <x v="2"/>
    <s v="Tuesday"/>
    <n v="0"/>
    <s v="High Cost per Unit"/>
    <n v="17.996000000000002"/>
    <n v="5.3987999999999996"/>
    <n v="0"/>
    <n v="0"/>
    <n v="0"/>
    <s v="Greater Than 8 Weeks Old"/>
  </r>
  <r>
    <s v="03-26-0002-00-00"/>
    <x v="9"/>
    <x v="2"/>
    <x v="2"/>
    <n v="8"/>
    <n v="223.92"/>
    <n v="168"/>
    <n v="21"/>
    <n v="55.92"/>
    <n v="0.25"/>
    <x v="2"/>
    <d v="2019-08-13T00:00:00"/>
    <x v="2"/>
    <s v="Tuesday"/>
    <n v="0"/>
    <s v="High Cost per Unit"/>
    <n v="0"/>
    <n v="6.7175999999999991"/>
    <n v="0"/>
    <n v="0"/>
    <n v="0"/>
    <s v="Greater Than 8 Weeks Old"/>
  </r>
  <r>
    <s v="03-27-0301-01-00"/>
    <x v="9"/>
    <x v="1"/>
    <x v="3"/>
    <n v="2"/>
    <n v="100"/>
    <n v="29.98"/>
    <n v="14.99"/>
    <n v="70.02"/>
    <n v="0.7"/>
    <x v="2"/>
    <d v="2019-08-13T00:00:00"/>
    <x v="2"/>
    <s v="Tuesday"/>
    <n v="0"/>
    <s v="Low Cost per Unit"/>
    <n v="0"/>
    <n v="3"/>
    <n v="0"/>
    <n v="10"/>
    <n v="0"/>
    <s v="Greater Than 8 Weeks Old"/>
  </r>
  <r>
    <s v="03-31-0102-01-00"/>
    <x v="9"/>
    <x v="4"/>
    <x v="5"/>
    <n v="3"/>
    <n v="60"/>
    <n v="12"/>
    <n v="4"/>
    <n v="48"/>
    <n v="0.8"/>
    <x v="2"/>
    <d v="2019-08-13T00:00:00"/>
    <x v="2"/>
    <s v="Tuesday"/>
    <n v="0"/>
    <s v="Low Cost per Unit"/>
    <n v="0"/>
    <n v="1.7999999999999998"/>
    <n v="0"/>
    <n v="0"/>
    <n v="0"/>
    <s v="Greater Than 8 Weeks Old"/>
  </r>
  <r>
    <s v="03-32-0402-00-00"/>
    <x v="9"/>
    <x v="5"/>
    <x v="6"/>
    <n v="17"/>
    <n v="679.83"/>
    <n v="225.08"/>
    <n v="13.24"/>
    <n v="454.75"/>
    <n v="0.67"/>
    <x v="2"/>
    <d v="2019-08-13T00:00:00"/>
    <x v="2"/>
    <s v="Tuesday"/>
    <n v="0"/>
    <s v="Low Cost per Unit"/>
    <n v="0"/>
    <n v="20.3949"/>
    <n v="0"/>
    <n v="0"/>
    <n v="0"/>
    <s v="Greater Than 8 Weeks Old"/>
  </r>
  <r>
    <s v="03-33-1303-00-00"/>
    <x v="9"/>
    <x v="5"/>
    <x v="6"/>
    <n v="1"/>
    <n v="129"/>
    <n v="40.17"/>
    <n v="40.17"/>
    <n v="88.83"/>
    <n v="0.69"/>
    <x v="2"/>
    <d v="2019-08-13T00:00:00"/>
    <x v="2"/>
    <s v="Tuesday"/>
    <n v="0"/>
    <s v="High Cost per Unit"/>
    <n v="0"/>
    <n v="0"/>
    <n v="0"/>
    <n v="0"/>
    <n v="0"/>
    <s v="Greater Than 8 Weeks Old"/>
  </r>
  <r>
    <s v="03-35-0101-01-00"/>
    <x v="9"/>
    <x v="1"/>
    <x v="14"/>
    <n v="1"/>
    <n v="69"/>
    <n v="15"/>
    <n v="15"/>
    <n v="54"/>
    <n v="0.78"/>
    <x v="2"/>
    <d v="2019-08-13T00:00:00"/>
    <x v="2"/>
    <s v="Tuesday"/>
    <n v="0"/>
    <s v="Low Cost per Unit"/>
    <n v="0"/>
    <n v="0"/>
    <n v="0"/>
    <n v="6.9"/>
    <n v="0"/>
    <s v="Greater Than 8 Weeks Old"/>
  </r>
  <r>
    <s v="03-35-0101-07-00"/>
    <x v="9"/>
    <x v="1"/>
    <x v="14"/>
    <n v="20"/>
    <n v="679.8"/>
    <n v="300"/>
    <n v="15"/>
    <n v="379.8"/>
    <n v="0.56000000000000005"/>
    <x v="2"/>
    <d v="2019-08-13T00:00:00"/>
    <x v="2"/>
    <s v="Tuesday"/>
    <n v="0"/>
    <s v="Low Cost per Unit"/>
    <n v="0"/>
    <n v="20.393999999999998"/>
    <n v="0"/>
    <n v="67.98"/>
    <n v="0"/>
    <s v="Greater Than 8 Weeks Old"/>
  </r>
  <r>
    <s v="03-40-1302-00-00"/>
    <x v="9"/>
    <x v="2"/>
    <x v="2"/>
    <n v="1"/>
    <n v="33.99"/>
    <n v="13.5"/>
    <n v="13.5"/>
    <n v="20.49"/>
    <n v="0.6"/>
    <x v="2"/>
    <d v="2019-08-13T00:00:00"/>
    <x v="2"/>
    <s v="Tuesday"/>
    <n v="0"/>
    <s v="Low Cost per Unit"/>
    <n v="0"/>
    <n v="0"/>
    <n v="0"/>
    <n v="0"/>
    <n v="0"/>
    <s v="Greater Than 8 Weeks Old"/>
  </r>
  <r>
    <s v="03-64-0001"/>
    <x v="9"/>
    <x v="1"/>
    <x v="19"/>
    <n v="4"/>
    <n v="1199.96"/>
    <n v="540"/>
    <n v="135"/>
    <n v="659.96"/>
    <n v="0.55000000000000004"/>
    <x v="2"/>
    <d v="2019-08-13T00:00:00"/>
    <x v="2"/>
    <s v="Tuesday"/>
    <n v="0"/>
    <s v="High Cost per Unit"/>
    <n v="0"/>
    <n v="35.998800000000003"/>
    <n v="0"/>
    <n v="119.99600000000001"/>
    <n v="0"/>
    <s v="Greater Than 8 Weeks Old"/>
  </r>
  <r>
    <s v="03-64-0002-01-00"/>
    <x v="9"/>
    <x v="2"/>
    <x v="2"/>
    <n v="3"/>
    <n v="899.97"/>
    <n v="829.5"/>
    <n v="276.5"/>
    <n v="70.47"/>
    <n v="0.08"/>
    <x v="2"/>
    <d v="2019-08-13T00:00:00"/>
    <x v="2"/>
    <s v="Tuesday"/>
    <n v="0"/>
    <s v="High Cost per Unit"/>
    <n v="0"/>
    <n v="26.999099999999999"/>
    <n v="0"/>
    <n v="0"/>
    <n v="0"/>
    <s v="Greater Than 8 Weeks Old"/>
  </r>
  <r>
    <s v="03-72-0502-01"/>
    <x v="9"/>
    <x v="4"/>
    <x v="11"/>
    <n v="65"/>
    <n v="649.35"/>
    <n v="438.75"/>
    <n v="6.75"/>
    <n v="210.6"/>
    <n v="0.32"/>
    <x v="2"/>
    <d v="2019-08-13T00:00:00"/>
    <x v="2"/>
    <s v="Tuesday"/>
    <n v="0"/>
    <s v="Low Cost per Unit"/>
    <n v="0"/>
    <n v="19.480499999999999"/>
    <n v="0"/>
    <n v="0"/>
    <n v="0"/>
    <s v="Greater Than 8 Weeks Old"/>
  </r>
  <r>
    <s v="03-74-0001-01-00"/>
    <x v="9"/>
    <x v="8"/>
    <x v="15"/>
    <n v="9"/>
    <n v="80.91"/>
    <n v="63"/>
    <n v="7"/>
    <n v="17.91"/>
    <n v="0.22"/>
    <x v="2"/>
    <d v="2019-08-13T00:00:00"/>
    <x v="2"/>
    <s v="Tuesday"/>
    <n v="0"/>
    <s v="Low Cost per Unit"/>
    <n v="0"/>
    <n v="2.4272999999999998"/>
    <n v="0"/>
    <n v="0"/>
    <n v="0"/>
    <s v="Greater Than 8 Weeks Old"/>
  </r>
  <r>
    <s v="03-74-0003-01-00"/>
    <x v="9"/>
    <x v="4"/>
    <x v="11"/>
    <n v="2"/>
    <n v="198"/>
    <n v="48"/>
    <n v="24"/>
    <n v="150"/>
    <n v="0.76"/>
    <x v="2"/>
    <d v="2019-08-13T00:00:00"/>
    <x v="2"/>
    <s v="Tuesday"/>
    <n v="0"/>
    <s v="High Cost per Unit"/>
    <n v="0"/>
    <n v="5.9399999999999995"/>
    <n v="0"/>
    <n v="0"/>
    <n v="0"/>
    <s v="Greater Than 8 Weeks Old"/>
  </r>
  <r>
    <s v="03-81-0001-00-03"/>
    <x v="9"/>
    <x v="7"/>
    <x v="8"/>
    <n v="2"/>
    <n v="26"/>
    <n v="3.7"/>
    <n v="1.85"/>
    <n v="22.3"/>
    <n v="0.86"/>
    <x v="2"/>
    <d v="2019-08-13T00:00:00"/>
    <x v="2"/>
    <s v="Tuesday"/>
    <n v="0"/>
    <s v="Low Cost per Unit"/>
    <n v="0"/>
    <n v="0.78"/>
    <n v="0"/>
    <n v="0"/>
    <n v="0"/>
    <s v="Greater Than 8 Weeks Old"/>
  </r>
  <r>
    <s v="03-81-0002-00-00"/>
    <x v="9"/>
    <x v="7"/>
    <x v="8"/>
    <n v="2"/>
    <n v="38"/>
    <n v="12"/>
    <n v="6"/>
    <n v="26"/>
    <n v="0.68"/>
    <x v="2"/>
    <d v="2019-08-13T00:00:00"/>
    <x v="2"/>
    <s v="Tuesday"/>
    <n v="0"/>
    <s v="Low Cost per Unit"/>
    <n v="0"/>
    <n v="1.1399999999999999"/>
    <n v="0"/>
    <n v="0"/>
    <n v="0"/>
    <s v="Greater Than 8 Weeks Old"/>
  </r>
  <r>
    <s v="03-81-0101-00-00"/>
    <x v="9"/>
    <x v="7"/>
    <x v="8"/>
    <n v="9"/>
    <n v="89.91"/>
    <n v="39.6"/>
    <n v="4.4000000000000004"/>
    <n v="50.31"/>
    <n v="0.56000000000000005"/>
    <x v="2"/>
    <d v="2019-08-13T00:00:00"/>
    <x v="2"/>
    <s v="Tuesday"/>
    <n v="0"/>
    <s v="Low Cost per Unit"/>
    <n v="0"/>
    <n v="2.6972999999999998"/>
    <n v="0"/>
    <n v="0"/>
    <n v="0"/>
    <s v="Greater Than 8 Weeks Old"/>
  </r>
  <r>
    <s v="03-81-1702-00-00"/>
    <x v="9"/>
    <x v="7"/>
    <x v="8"/>
    <n v="2"/>
    <n v="18"/>
    <n v="6"/>
    <n v="3"/>
    <n v="12"/>
    <n v="0.67"/>
    <x v="2"/>
    <d v="2019-08-13T00:00:00"/>
    <x v="2"/>
    <s v="Tuesday"/>
    <n v="0"/>
    <s v="Low Cost per Unit"/>
    <n v="0"/>
    <n v="0.54"/>
    <n v="0"/>
    <n v="0"/>
    <n v="0"/>
    <s v="Greater Than 8 Weeks Old"/>
  </r>
  <r>
    <s v="03-85-0301-01-00"/>
    <x v="9"/>
    <x v="7"/>
    <x v="21"/>
    <n v="2"/>
    <n v="118"/>
    <n v="42"/>
    <n v="21"/>
    <n v="76"/>
    <n v="0.64"/>
    <x v="2"/>
    <d v="2019-08-13T00:00:00"/>
    <x v="2"/>
    <s v="Tuesday"/>
    <n v="0"/>
    <s v="High Cost per Unit"/>
    <n v="0"/>
    <n v="3.54"/>
    <n v="0"/>
    <n v="0"/>
    <n v="0"/>
    <s v="Greater Than 8 Weeks Old"/>
  </r>
  <r>
    <s v="04-15-0105-01-00"/>
    <x v="9"/>
    <x v="5"/>
    <x v="23"/>
    <n v="11"/>
    <n v="87.89"/>
    <n v="30.58"/>
    <n v="2.78"/>
    <n v="57.31"/>
    <n v="0.65"/>
    <x v="2"/>
    <d v="2019-08-13T00:00:00"/>
    <x v="2"/>
    <s v="Tuesday"/>
    <n v="0"/>
    <s v="Low Cost per Unit"/>
    <n v="0"/>
    <n v="2.6366999999999998"/>
    <n v="0"/>
    <n v="0"/>
    <n v="0"/>
    <s v="Greater Than 8 Weeks Old"/>
  </r>
  <r>
    <s v="04-82-0001-00-00"/>
    <x v="9"/>
    <x v="7"/>
    <x v="17"/>
    <n v="2"/>
    <n v="64"/>
    <n v="22.4"/>
    <n v="11.2"/>
    <n v="41.6"/>
    <n v="0.65"/>
    <x v="2"/>
    <d v="2019-08-13T00:00:00"/>
    <x v="2"/>
    <s v="Tuesday"/>
    <n v="0"/>
    <s v="Low Cost per Unit"/>
    <n v="0"/>
    <n v="1.92"/>
    <n v="0"/>
    <n v="0"/>
    <n v="0"/>
    <s v="Greater Than 8 Weeks Old"/>
  </r>
  <r>
    <s v="05-24-0101-01-00"/>
    <x v="9"/>
    <x v="1"/>
    <x v="3"/>
    <n v="1"/>
    <n v="35"/>
    <n v="9.9499999999999993"/>
    <n v="9.9499999999999993"/>
    <n v="25.05"/>
    <n v="0.72"/>
    <x v="2"/>
    <d v="2019-08-13T00:00:00"/>
    <x v="2"/>
    <s v="Tuesday"/>
    <n v="0"/>
    <s v="Low Cost per Unit"/>
    <n v="0"/>
    <n v="0"/>
    <n v="0"/>
    <n v="3.5"/>
    <n v="0"/>
    <s v="Greater Than 8 Weeks Old"/>
  </r>
  <r>
    <s v="06-81-1702-00-00"/>
    <x v="9"/>
    <x v="7"/>
    <x v="8"/>
    <n v="1"/>
    <n v="32"/>
    <n v="12.8"/>
    <n v="12.8"/>
    <n v="19.2"/>
    <n v="0.6"/>
    <x v="2"/>
    <d v="2019-08-13T00:00:00"/>
    <x v="2"/>
    <s v="Tuesday"/>
    <n v="0"/>
    <s v="Low Cost per Unit"/>
    <n v="0"/>
    <n v="0"/>
    <n v="0"/>
    <n v="0"/>
    <n v="0"/>
    <s v="Greater Than 8 Weeks Old"/>
  </r>
  <r>
    <s v="06-81-1703-00-00"/>
    <x v="9"/>
    <x v="7"/>
    <x v="8"/>
    <n v="4"/>
    <n v="76"/>
    <n v="38"/>
    <n v="9.5"/>
    <n v="38"/>
    <n v="0.5"/>
    <x v="2"/>
    <d v="2019-08-13T00:00:00"/>
    <x v="2"/>
    <s v="Tuesday"/>
    <n v="0"/>
    <s v="Low Cost per Unit"/>
    <n v="0"/>
    <n v="2.2799999999999998"/>
    <n v="0"/>
    <n v="0"/>
    <n v="0"/>
    <s v="Greater Than 8 Weeks Old"/>
  </r>
  <r>
    <s v="08-28-0201-00-00"/>
    <x v="9"/>
    <x v="1"/>
    <x v="4"/>
    <n v="48"/>
    <n v="1103.52"/>
    <n v="525.6"/>
    <n v="10.950000000000001"/>
    <n v="577.91999999999996"/>
    <n v="0.52"/>
    <x v="2"/>
    <d v="2019-08-13T00:00:00"/>
    <x v="2"/>
    <s v="Tuesday"/>
    <n v="0"/>
    <s v="Low Cost per Unit"/>
    <n v="0"/>
    <n v="33.105599999999995"/>
    <n v="0"/>
    <n v="110.352"/>
    <n v="0"/>
    <s v="Greater Than 8 Weeks Old"/>
  </r>
  <r>
    <s v="08-31-0201-00-00"/>
    <x v="9"/>
    <x v="4"/>
    <x v="5"/>
    <n v="8"/>
    <n v="87.92"/>
    <n v="54"/>
    <n v="6.75"/>
    <n v="33.92"/>
    <n v="0.39"/>
    <x v="2"/>
    <d v="2019-08-13T00:00:00"/>
    <x v="2"/>
    <s v="Tuesday"/>
    <n v="0"/>
    <s v="Low Cost per Unit"/>
    <n v="0"/>
    <n v="2.6375999999999999"/>
    <n v="0"/>
    <n v="0"/>
    <n v="0"/>
    <s v="Greater Than 8 Weeks Old"/>
  </r>
  <r>
    <s v="08-31-0202-00-00"/>
    <x v="9"/>
    <x v="4"/>
    <x v="5"/>
    <n v="17"/>
    <n v="152.83000000000001"/>
    <n v="40.29"/>
    <n v="2.37"/>
    <n v="112.54"/>
    <n v="0.74"/>
    <x v="2"/>
    <d v="2019-08-13T00:00:00"/>
    <x v="2"/>
    <s v="Tuesday"/>
    <n v="0"/>
    <s v="Low Cost per Unit"/>
    <n v="0"/>
    <n v="4.5849000000000002"/>
    <n v="0"/>
    <n v="0"/>
    <n v="0"/>
    <s v="Greater Than 8 Weeks Old"/>
  </r>
  <r>
    <s v="08-31-0203-00-00"/>
    <x v="9"/>
    <x v="4"/>
    <x v="5"/>
    <n v="35"/>
    <n v="349.65"/>
    <n v="210"/>
    <n v="6"/>
    <n v="139.65"/>
    <n v="0.4"/>
    <x v="2"/>
    <d v="2019-08-13T00:00:00"/>
    <x v="2"/>
    <s v="Tuesday"/>
    <n v="0"/>
    <s v="Low Cost per Unit"/>
    <n v="0"/>
    <n v="10.4895"/>
    <n v="0"/>
    <n v="0"/>
    <n v="0"/>
    <s v="Greater Than 8 Weeks Old"/>
  </r>
  <r>
    <s v="08-34-0201-00-00"/>
    <x v="9"/>
    <x v="5"/>
    <x v="6"/>
    <n v="1"/>
    <n v="25"/>
    <n v="7.44"/>
    <n v="7.44"/>
    <n v="17.559999999999999"/>
    <n v="0.7"/>
    <x v="2"/>
    <d v="2019-08-13T00:00:00"/>
    <x v="2"/>
    <s v="Tuesday"/>
    <n v="0"/>
    <s v="Low Cost per Unit"/>
    <n v="0"/>
    <n v="0"/>
    <n v="0"/>
    <n v="0"/>
    <n v="0"/>
    <s v="Greater Than 8 Weeks Old"/>
  </r>
  <r>
    <s v="08-34-0202-00-00"/>
    <x v="9"/>
    <x v="5"/>
    <x v="6"/>
    <n v="19"/>
    <n v="284.81"/>
    <n v="148.19999999999999"/>
    <n v="7.8"/>
    <n v="136.61000000000001"/>
    <n v="0.48"/>
    <x v="2"/>
    <d v="2019-08-13T00:00:00"/>
    <x v="2"/>
    <s v="Tuesday"/>
    <n v="0"/>
    <s v="Low Cost per Unit"/>
    <n v="0"/>
    <n v="8.5442999999999998"/>
    <n v="0"/>
    <n v="0"/>
    <n v="0"/>
    <s v="Greater Than 8 Weeks Old"/>
  </r>
  <r>
    <s v="08-34-0204-00-00"/>
    <x v="9"/>
    <x v="5"/>
    <x v="6"/>
    <n v="1"/>
    <n v="36"/>
    <n v="16.579999999999998"/>
    <n v="16.579999999999998"/>
    <n v="19.420000000000002"/>
    <n v="0.54"/>
    <x v="2"/>
    <d v="2019-08-13T00:00:00"/>
    <x v="2"/>
    <s v="Tuesday"/>
    <n v="0"/>
    <s v="Low Cost per Unit"/>
    <n v="0"/>
    <n v="0"/>
    <n v="0"/>
    <n v="0"/>
    <n v="0"/>
    <s v="Greater Than 8 Weeks Old"/>
  </r>
  <r>
    <s v="08-34-0209-00-00"/>
    <x v="9"/>
    <x v="5"/>
    <x v="6"/>
    <n v="1"/>
    <n v="25"/>
    <n v="11.48"/>
    <n v="11.48"/>
    <n v="13.52"/>
    <n v="0.54"/>
    <x v="2"/>
    <d v="2019-08-13T00:00:00"/>
    <x v="2"/>
    <s v="Tuesday"/>
    <n v="0"/>
    <s v="Low Cost per Unit"/>
    <n v="0"/>
    <n v="0"/>
    <n v="0"/>
    <n v="0"/>
    <n v="0"/>
    <s v="Greater Than 8 Weeks Old"/>
  </r>
  <r>
    <s v="08-34-0210-00-00"/>
    <x v="9"/>
    <x v="5"/>
    <x v="6"/>
    <n v="2"/>
    <n v="50"/>
    <n v="22.96"/>
    <n v="11.48"/>
    <n v="27.04"/>
    <n v="0.54"/>
    <x v="2"/>
    <d v="2019-08-13T00:00:00"/>
    <x v="2"/>
    <s v="Tuesday"/>
    <n v="0"/>
    <s v="Low Cost per Unit"/>
    <n v="0"/>
    <n v="1.5"/>
    <n v="0"/>
    <n v="0"/>
    <n v="0"/>
    <s v="Greater Than 8 Weeks Old"/>
  </r>
  <r>
    <s v="10-81-0001-00-00"/>
    <x v="9"/>
    <x v="7"/>
    <x v="8"/>
    <n v="3"/>
    <n v="87"/>
    <n v="37.5"/>
    <n v="12.5"/>
    <n v="49.5"/>
    <n v="0.56999999999999995"/>
    <x v="2"/>
    <d v="2019-08-13T00:00:00"/>
    <x v="2"/>
    <s v="Tuesday"/>
    <n v="0"/>
    <s v="Low Cost per Unit"/>
    <n v="0"/>
    <n v="2.61"/>
    <n v="0"/>
    <n v="0"/>
    <n v="0"/>
    <s v="Greater Than 8 Weeks Old"/>
  </r>
  <r>
    <s v="13-31-0101-02"/>
    <x v="9"/>
    <x v="4"/>
    <x v="5"/>
    <n v="1"/>
    <n v="20"/>
    <n v="7.12"/>
    <n v="7.12"/>
    <n v="12.88"/>
    <n v="0.64"/>
    <x v="2"/>
    <d v="2019-08-13T00:00:00"/>
    <x v="2"/>
    <s v="Tuesday"/>
    <n v="0"/>
    <s v="Low Cost per Unit"/>
    <n v="0"/>
    <n v="0"/>
    <n v="0"/>
    <n v="0"/>
    <n v="0"/>
    <s v="Greater Than 8 Weeks Old"/>
  </r>
  <r>
    <s v="13-31-0101-03"/>
    <x v="9"/>
    <x v="4"/>
    <x v="5"/>
    <n v="1"/>
    <n v="20"/>
    <n v="7.12"/>
    <n v="7.12"/>
    <n v="12.88"/>
    <n v="0.64"/>
    <x v="2"/>
    <d v="2019-08-13T00:00:00"/>
    <x v="2"/>
    <s v="Tuesday"/>
    <n v="0"/>
    <s v="Low Cost per Unit"/>
    <n v="0"/>
    <n v="0"/>
    <n v="0"/>
    <n v="0"/>
    <n v="0"/>
    <s v="Greater Than 8 Weeks Old"/>
  </r>
  <r>
    <s v="13-81-0101-00-00"/>
    <x v="9"/>
    <x v="7"/>
    <x v="8"/>
    <n v="3"/>
    <n v="19"/>
    <n v="18"/>
    <n v="6"/>
    <n v="1"/>
    <n v="0.05"/>
    <x v="2"/>
    <d v="2019-08-13T00:00:00"/>
    <x v="2"/>
    <s v="Tuesday"/>
    <n v="0"/>
    <s v="Low Cost per Unit"/>
    <n v="0"/>
    <n v="0.56999999999999995"/>
    <n v="0"/>
    <n v="0"/>
    <n v="0"/>
    <s v="Greater Than 8 Weeks Old"/>
  </r>
  <r>
    <s v="13-82-0101-01-00"/>
    <x v="9"/>
    <x v="7"/>
    <x v="17"/>
    <n v="1"/>
    <n v="26"/>
    <n v="8.8800000000000008"/>
    <n v="8.8800000000000008"/>
    <n v="17.12"/>
    <n v="0.66"/>
    <x v="2"/>
    <d v="2019-08-13T00:00:00"/>
    <x v="2"/>
    <s v="Tuesday"/>
    <n v="0"/>
    <s v="Low Cost per Unit"/>
    <n v="0"/>
    <n v="0"/>
    <n v="0"/>
    <n v="0"/>
    <n v="0"/>
    <s v="Greater Than 8 Weeks Old"/>
  </r>
  <r>
    <s v="14-63-1401-01-00"/>
    <x v="9"/>
    <x v="1"/>
    <x v="19"/>
    <n v="1"/>
    <n v="19.989999999999998"/>
    <n v="15.5"/>
    <n v="15.5"/>
    <n v="4.49"/>
    <n v="0.22"/>
    <x v="2"/>
    <d v="2019-08-13T00:00:00"/>
    <x v="2"/>
    <s v="Tuesday"/>
    <n v="0"/>
    <s v="Low Cost per Unit"/>
    <n v="0"/>
    <n v="0"/>
    <n v="0"/>
    <n v="1.9989999999999999"/>
    <n v="0"/>
    <s v="Greater Than 8 Weeks Old"/>
  </r>
  <r>
    <s v="17-24-0103-01-00"/>
    <x v="9"/>
    <x v="1"/>
    <x v="3"/>
    <n v="8"/>
    <n v="159.91999999999999"/>
    <n v="100.8"/>
    <n v="12.6"/>
    <n v="59.12"/>
    <n v="0.37"/>
    <x v="2"/>
    <d v="2019-08-13T00:00:00"/>
    <x v="2"/>
    <s v="Tuesday"/>
    <n v="0"/>
    <s v="Low Cost per Unit"/>
    <n v="0"/>
    <n v="4.7975999999999992"/>
    <n v="0"/>
    <n v="15.991999999999999"/>
    <n v="0"/>
    <s v="Greater Than 8 Weeks Old"/>
  </r>
  <r>
    <s v="17-24-0107-01-00"/>
    <x v="9"/>
    <x v="1"/>
    <x v="3"/>
    <n v="10"/>
    <n v="99.9"/>
    <n v="38.4"/>
    <n v="3.84"/>
    <n v="61.5"/>
    <n v="0.62"/>
    <x v="2"/>
    <d v="2019-08-13T00:00:00"/>
    <x v="2"/>
    <s v="Tuesday"/>
    <n v="0"/>
    <s v="Low Cost per Unit"/>
    <n v="0"/>
    <n v="2.9969999999999999"/>
    <n v="0"/>
    <n v="9.990000000000002"/>
    <n v="0"/>
    <s v="Greater Than 8 Weeks Old"/>
  </r>
  <r>
    <s v="17-24-0108-11-00"/>
    <x v="9"/>
    <x v="1"/>
    <x v="3"/>
    <n v="4"/>
    <n v="43.96"/>
    <n v="21"/>
    <n v="5.25"/>
    <n v="22.96"/>
    <n v="0.52"/>
    <x v="2"/>
    <d v="2019-08-13T00:00:00"/>
    <x v="2"/>
    <s v="Tuesday"/>
    <n v="0"/>
    <s v="Low Cost per Unit"/>
    <n v="0"/>
    <n v="1.3188"/>
    <n v="0"/>
    <n v="4.3959999999999999"/>
    <n v="0"/>
    <s v="Greater Than 8 Weeks Old"/>
  </r>
  <r>
    <s v="17-24-0109-11-00"/>
    <x v="9"/>
    <x v="1"/>
    <x v="3"/>
    <n v="7"/>
    <n v="76.930000000000007"/>
    <n v="40.32"/>
    <n v="5.76"/>
    <n v="36.61"/>
    <n v="0.48"/>
    <x v="2"/>
    <d v="2019-08-13T00:00:00"/>
    <x v="2"/>
    <s v="Tuesday"/>
    <n v="0"/>
    <s v="Low Cost per Unit"/>
    <n v="0"/>
    <n v="2.3079000000000001"/>
    <n v="0"/>
    <n v="7.6930000000000014"/>
    <n v="0"/>
    <s v="Greater Than 8 Weeks Old"/>
  </r>
  <r>
    <s v="17-24-0110-11-00"/>
    <x v="9"/>
    <x v="1"/>
    <x v="3"/>
    <n v="4"/>
    <n v="43.96"/>
    <n v="24.6"/>
    <n v="6.15"/>
    <n v="19.36"/>
    <n v="0.44"/>
    <x v="2"/>
    <d v="2019-08-13T00:00:00"/>
    <x v="2"/>
    <s v="Tuesday"/>
    <n v="0"/>
    <s v="Low Cost per Unit"/>
    <n v="0"/>
    <n v="1.3188"/>
    <n v="0"/>
    <n v="4.3959999999999999"/>
    <n v="0"/>
    <s v="Greater Than 8 Weeks Old"/>
  </r>
  <r>
    <s v="17-24-0114-00-00"/>
    <x v="9"/>
    <x v="2"/>
    <x v="2"/>
    <n v="1"/>
    <n v="14.99"/>
    <n v="12.3"/>
    <n v="12.3"/>
    <n v="2.69"/>
    <n v="0.18"/>
    <x v="2"/>
    <d v="2019-08-13T00:00:00"/>
    <x v="2"/>
    <s v="Tuesday"/>
    <n v="0"/>
    <s v="Low Cost per Unit"/>
    <n v="0"/>
    <n v="0"/>
    <n v="0"/>
    <n v="0"/>
    <n v="0"/>
    <s v="Greater Than 8 Weeks Old"/>
  </r>
  <r>
    <s v="17-24-0301-11-00"/>
    <x v="9"/>
    <x v="2"/>
    <x v="2"/>
    <n v="2"/>
    <n v="13.98"/>
    <n v="5.58"/>
    <n v="2.79"/>
    <n v="8.4"/>
    <n v="0.6"/>
    <x v="2"/>
    <d v="2019-08-13T00:00:00"/>
    <x v="2"/>
    <s v="Tuesday"/>
    <n v="0"/>
    <s v="Low Cost per Unit"/>
    <n v="0"/>
    <n v="0.4194"/>
    <n v="0"/>
    <n v="0"/>
    <n v="0"/>
    <s v="Greater Than 8 Weeks Old"/>
  </r>
  <r>
    <s v="17-26-0002-01-00"/>
    <x v="9"/>
    <x v="1"/>
    <x v="14"/>
    <n v="1"/>
    <n v="32"/>
    <n v="12.57"/>
    <n v="12.57"/>
    <n v="19.43"/>
    <n v="0.61"/>
    <x v="2"/>
    <d v="2019-08-13T00:00:00"/>
    <x v="2"/>
    <s v="Tuesday"/>
    <n v="0"/>
    <s v="Low Cost per Unit"/>
    <n v="0"/>
    <n v="0"/>
    <n v="0"/>
    <n v="3.2"/>
    <n v="0"/>
    <s v="Greater Than 8 Weeks Old"/>
  </r>
  <r>
    <s v="17-26-0003-01-00"/>
    <x v="9"/>
    <x v="1"/>
    <x v="14"/>
    <n v="7"/>
    <n v="223.93"/>
    <n v="118.65"/>
    <n v="16.95"/>
    <n v="105.28"/>
    <n v="0.47"/>
    <x v="2"/>
    <d v="2019-08-13T00:00:00"/>
    <x v="2"/>
    <s v="Tuesday"/>
    <n v="0"/>
    <s v="High Cost per Unit"/>
    <n v="0"/>
    <n v="6.7179000000000002"/>
    <n v="0"/>
    <n v="22.393000000000001"/>
    <n v="0"/>
    <s v="Greater Than 8 Weeks Old"/>
  </r>
  <r>
    <s v="20-87-0001-00"/>
    <x v="9"/>
    <x v="7"/>
    <x v="17"/>
    <n v="1"/>
    <n v="3"/>
    <n v="0.72"/>
    <n v="0.72"/>
    <n v="2.2799999999999998"/>
    <n v="0.76"/>
    <x v="2"/>
    <d v="2019-08-13T00:00:00"/>
    <x v="2"/>
    <s v="Tuesday"/>
    <n v="0"/>
    <s v="Low Cost per Unit"/>
    <n v="0"/>
    <n v="0"/>
    <n v="0"/>
    <n v="0"/>
    <n v="0"/>
    <s v="Greater Than 8 Weeks Old"/>
  </r>
  <r>
    <s v="22-82-1301-00-12"/>
    <x v="9"/>
    <x v="7"/>
    <x v="17"/>
    <n v="12"/>
    <n v="359.88"/>
    <n v="191.16"/>
    <n v="15.93"/>
    <n v="168.72"/>
    <n v="0.47"/>
    <x v="2"/>
    <d v="2019-08-13T00:00:00"/>
    <x v="2"/>
    <s v="Tuesday"/>
    <n v="0"/>
    <s v="Low Cost per Unit"/>
    <n v="0"/>
    <n v="10.7964"/>
    <n v="0"/>
    <n v="0"/>
    <n v="0"/>
    <s v="Greater Than 8 Weeks Old"/>
  </r>
  <r>
    <s v="23-33-0201-00-00"/>
    <x v="9"/>
    <x v="5"/>
    <x v="6"/>
    <n v="2"/>
    <n v="32"/>
    <n v="13.5"/>
    <n v="6.75"/>
    <n v="18.5"/>
    <n v="0.57999999999999996"/>
    <x v="2"/>
    <d v="2019-08-13T00:00:00"/>
    <x v="2"/>
    <s v="Tuesday"/>
    <n v="0"/>
    <s v="Low Cost per Unit"/>
    <n v="0"/>
    <n v="0.96"/>
    <n v="0"/>
    <n v="0"/>
    <n v="0"/>
    <s v="Greater Than 8 Weeks Old"/>
  </r>
  <r>
    <s v="23-82-0101-01-00"/>
    <x v="9"/>
    <x v="7"/>
    <x v="17"/>
    <n v="3"/>
    <n v="126"/>
    <n v="37.14"/>
    <n v="12.38"/>
    <n v="88.86"/>
    <n v="0.71"/>
    <x v="2"/>
    <d v="2019-08-13T00:00:00"/>
    <x v="2"/>
    <s v="Tuesday"/>
    <n v="0"/>
    <s v="Low Cost per Unit"/>
    <n v="0"/>
    <n v="3.78"/>
    <n v="0"/>
    <n v="0"/>
    <n v="0"/>
    <s v="Greater Than 8 Weeks Old"/>
  </r>
  <r>
    <s v="23-82-0102-01-00"/>
    <x v="9"/>
    <x v="7"/>
    <x v="17"/>
    <n v="1"/>
    <n v="21"/>
    <n v="7.43"/>
    <n v="7.43"/>
    <n v="13.57"/>
    <n v="0.65"/>
    <x v="2"/>
    <d v="2019-08-13T00:00:00"/>
    <x v="2"/>
    <s v="Tuesday"/>
    <n v="0"/>
    <s v="Low Cost per Unit"/>
    <n v="0"/>
    <n v="0"/>
    <n v="0"/>
    <n v="0"/>
    <n v="0"/>
    <s v="Greater Than 8 Weeks Old"/>
  </r>
  <r>
    <s v="23-82-1301-01-00"/>
    <x v="9"/>
    <x v="7"/>
    <x v="17"/>
    <n v="4"/>
    <n v="64"/>
    <n v="19.52"/>
    <n v="4.88"/>
    <n v="44.48"/>
    <n v="0.7"/>
    <x v="2"/>
    <d v="2019-08-13T00:00:00"/>
    <x v="2"/>
    <s v="Tuesday"/>
    <n v="0"/>
    <s v="Low Cost per Unit"/>
    <n v="0"/>
    <n v="1.92"/>
    <n v="0"/>
    <n v="0"/>
    <n v="0"/>
    <s v="Greater Than 8 Weeks Old"/>
  </r>
  <r>
    <s v="33-81-1701-00-00"/>
    <x v="9"/>
    <x v="7"/>
    <x v="8"/>
    <n v="2"/>
    <n v="16"/>
    <n v="7.42"/>
    <n v="3.71"/>
    <n v="8.58"/>
    <n v="0.54"/>
    <x v="2"/>
    <d v="2019-08-13T00:00:00"/>
    <x v="2"/>
    <s v="Tuesday"/>
    <n v="0"/>
    <s v="Low Cost per Unit"/>
    <n v="0"/>
    <n v="0.48"/>
    <n v="0"/>
    <n v="0"/>
    <n v="0"/>
    <s v="Greater Than 8 Weeks Old"/>
  </r>
  <r>
    <s v="37-84-0201-01-00"/>
    <x v="9"/>
    <x v="7"/>
    <x v="22"/>
    <n v="4"/>
    <n v="119.96"/>
    <n v="73.52"/>
    <n v="18.38"/>
    <n v="46.44"/>
    <n v="0.39"/>
    <x v="2"/>
    <d v="2019-08-13T00:00:00"/>
    <x v="2"/>
    <s v="Tuesday"/>
    <n v="0"/>
    <s v="High Cost per Unit"/>
    <n v="0"/>
    <n v="3.5987999999999998"/>
    <n v="0"/>
    <n v="0"/>
    <n v="0"/>
    <s v="Greater Than 8 Weeks Old"/>
  </r>
  <r>
    <s v="38-31-0001-00-12"/>
    <x v="9"/>
    <x v="3"/>
    <x v="5"/>
    <n v="1"/>
    <n v="45"/>
    <n v="16.32"/>
    <n v="16.32"/>
    <n v="28.68"/>
    <n v="0.64"/>
    <x v="2"/>
    <d v="2019-08-13T00:00:00"/>
    <x v="2"/>
    <s v="Tuesday"/>
    <n v="0"/>
    <s v="Low Cost per Unit"/>
    <n v="0"/>
    <n v="0"/>
    <n v="0"/>
    <n v="0"/>
    <n v="0"/>
    <s v="Greater Than 8 Weeks Old"/>
  </r>
  <r>
    <s v="38-51-0101-01-00"/>
    <x v="9"/>
    <x v="8"/>
    <x v="10"/>
    <n v="3"/>
    <n v="297"/>
    <n v="112.26"/>
    <n v="37.42"/>
    <n v="184.74"/>
    <n v="0.62"/>
    <x v="2"/>
    <d v="2019-08-13T00:00:00"/>
    <x v="2"/>
    <s v="Tuesday"/>
    <n v="0"/>
    <s v="High Cost per Unit"/>
    <n v="0"/>
    <n v="8.91"/>
    <n v="0"/>
    <n v="0"/>
    <n v="0"/>
    <s v="Greater Than 8 Weeks Old"/>
  </r>
  <r>
    <s v="38-73-1401-01-00"/>
    <x v="9"/>
    <x v="2"/>
    <x v="2"/>
    <n v="6"/>
    <n v="71.94"/>
    <n v="35.700000000000003"/>
    <n v="5.95"/>
    <n v="36.24"/>
    <n v="0.5"/>
    <x v="2"/>
    <d v="2019-08-13T00:00:00"/>
    <x v="2"/>
    <s v="Tuesday"/>
    <n v="0"/>
    <s v="Low Cost per Unit"/>
    <n v="0"/>
    <n v="2.1581999999999999"/>
    <n v="0"/>
    <n v="0"/>
    <n v="0"/>
    <s v="Greater Than 8 Weeks Old"/>
  </r>
  <r>
    <s v="40-24-0001-01-00"/>
    <x v="9"/>
    <x v="1"/>
    <x v="3"/>
    <n v="1"/>
    <n v="35"/>
    <n v="8.9700000000000006"/>
    <n v="8.9700000000000006"/>
    <n v="26.03"/>
    <n v="0.74"/>
    <x v="2"/>
    <d v="2019-08-13T00:00:00"/>
    <x v="2"/>
    <s v="Tuesday"/>
    <n v="0"/>
    <s v="Low Cost per Unit"/>
    <n v="0"/>
    <n v="0"/>
    <n v="0"/>
    <n v="3.5"/>
    <n v="0"/>
    <s v="Greater Than 8 Weeks Old"/>
  </r>
  <r>
    <s v="40-33-0001-00-00"/>
    <x v="9"/>
    <x v="5"/>
    <x v="6"/>
    <n v="5"/>
    <n v="495"/>
    <n v="179.85"/>
    <n v="35.97"/>
    <n v="315.14999999999998"/>
    <n v="0.64"/>
    <x v="2"/>
    <d v="2019-08-13T00:00:00"/>
    <x v="2"/>
    <s v="Tuesday"/>
    <n v="0"/>
    <s v="High Cost per Unit"/>
    <n v="0"/>
    <n v="14.85"/>
    <n v="0"/>
    <n v="0"/>
    <n v="0"/>
    <s v="Greater Than 8 Weeks Old"/>
  </r>
  <r>
    <s v="40-51-0001-01-12"/>
    <x v="9"/>
    <x v="8"/>
    <x v="10"/>
    <n v="2"/>
    <n v="198"/>
    <n v="74.84"/>
    <n v="37.42"/>
    <n v="123.16"/>
    <n v="0.62"/>
    <x v="2"/>
    <d v="2019-08-13T00:00:00"/>
    <x v="2"/>
    <s v="Tuesday"/>
    <n v="0"/>
    <s v="High Cost per Unit"/>
    <n v="0"/>
    <n v="5.9399999999999995"/>
    <n v="0"/>
    <n v="0"/>
    <n v="0"/>
    <s v="Greater Than 8 Weeks Old"/>
  </r>
  <r>
    <s v="42-26-0001-01-00"/>
    <x v="9"/>
    <x v="2"/>
    <x v="2"/>
    <n v="3"/>
    <n v="71.97"/>
    <n v="51"/>
    <n v="17"/>
    <n v="20.97"/>
    <n v="0.28999999999999998"/>
    <x v="2"/>
    <d v="2019-08-13T00:00:00"/>
    <x v="2"/>
    <s v="Tuesday"/>
    <n v="0"/>
    <s v="High Cost per Unit"/>
    <n v="0"/>
    <n v="2.1591"/>
    <n v="0"/>
    <n v="0"/>
    <n v="0"/>
    <s v="Greater Than 8 Weeks Old"/>
  </r>
  <r>
    <s v="42-26-0002-01-00"/>
    <x v="9"/>
    <x v="2"/>
    <x v="2"/>
    <n v="2"/>
    <n v="47.98"/>
    <n v="30"/>
    <n v="15"/>
    <n v="17.98"/>
    <n v="0.37"/>
    <x v="2"/>
    <d v="2019-08-13T00:00:00"/>
    <x v="2"/>
    <s v="Tuesday"/>
    <n v="0"/>
    <s v="Low Cost per Unit"/>
    <n v="0"/>
    <n v="1.4393999999999998"/>
    <n v="0"/>
    <n v="0"/>
    <n v="0"/>
    <s v="Greater Than 8 Weeks Old"/>
  </r>
  <r>
    <s v="42-26-0003-01-00"/>
    <x v="9"/>
    <x v="2"/>
    <x v="2"/>
    <n v="1"/>
    <n v="23.99"/>
    <n v="15"/>
    <n v="15"/>
    <n v="8.99"/>
    <n v="0.37"/>
    <x v="2"/>
    <d v="2019-08-13T00:00:00"/>
    <x v="2"/>
    <s v="Tuesday"/>
    <n v="0"/>
    <s v="Low Cost per Unit"/>
    <n v="0"/>
    <n v="0"/>
    <n v="0"/>
    <n v="0"/>
    <n v="0"/>
    <s v="Greater Than 8 Weeks Old"/>
  </r>
  <r>
    <s v="42-74-0003-00-00"/>
    <x v="9"/>
    <x v="4"/>
    <x v="11"/>
    <n v="2"/>
    <n v="70"/>
    <n v="24"/>
    <n v="12"/>
    <n v="46"/>
    <n v="0.66"/>
    <x v="2"/>
    <d v="2019-08-13T00:00:00"/>
    <x v="2"/>
    <s v="Tuesday"/>
    <n v="0"/>
    <s v="Low Cost per Unit"/>
    <n v="0"/>
    <n v="2.1"/>
    <n v="0"/>
    <n v="0"/>
    <n v="0"/>
    <s v="Greater Than 8 Weeks Old"/>
  </r>
  <r>
    <s v="01-21-1001-14-12"/>
    <x v="10"/>
    <x v="0"/>
    <x v="0"/>
    <n v="2"/>
    <n v="110"/>
    <n v="35.299999999999997"/>
    <n v="17.649999999999999"/>
    <n v="74.7"/>
    <n v="0.68"/>
    <x v="3"/>
    <d v="2019-08-14T00:00:00"/>
    <x v="3"/>
    <s v="Wednesday"/>
    <n v="0"/>
    <s v="High Cost per Unit"/>
    <n v="11"/>
    <n v="3.3"/>
    <n v="0"/>
    <n v="0"/>
    <n v="0"/>
    <s v="Greater Than 8 Weeks Old"/>
  </r>
  <r>
    <s v="01-21-1003-14-12"/>
    <x v="10"/>
    <x v="0"/>
    <x v="0"/>
    <n v="1"/>
    <n v="55"/>
    <n v="13.9"/>
    <n v="13.9"/>
    <n v="41.1"/>
    <n v="0.75"/>
    <x v="3"/>
    <d v="2019-08-14T00:00:00"/>
    <x v="3"/>
    <s v="Wednesday"/>
    <n v="0"/>
    <s v="Low Cost per Unit"/>
    <n v="5.5"/>
    <n v="0"/>
    <n v="0"/>
    <n v="0"/>
    <n v="0"/>
    <s v="Greater Than 8 Weeks Old"/>
  </r>
  <r>
    <s v="01-21-1005-14-12"/>
    <x v="10"/>
    <x v="0"/>
    <x v="0"/>
    <n v="2"/>
    <n v="118"/>
    <n v="45.3"/>
    <n v="22.65"/>
    <n v="72.7"/>
    <n v="0.62"/>
    <x v="3"/>
    <d v="2019-08-14T00:00:00"/>
    <x v="3"/>
    <s v="Wednesday"/>
    <n v="0"/>
    <s v="High Cost per Unit"/>
    <n v="11.8"/>
    <n v="3.54"/>
    <n v="0"/>
    <n v="0"/>
    <n v="0"/>
    <s v="Greater Than 8 Weeks Old"/>
  </r>
  <r>
    <s v="01-21-1006-15-12"/>
    <x v="10"/>
    <x v="0"/>
    <x v="0"/>
    <n v="3"/>
    <n v="165"/>
    <n v="63.69"/>
    <n v="21.23"/>
    <n v="101.31"/>
    <n v="0.61"/>
    <x v="3"/>
    <d v="2019-08-14T00:00:00"/>
    <x v="3"/>
    <s v="Wednesday"/>
    <n v="0"/>
    <s v="High Cost per Unit"/>
    <n v="16.5"/>
    <n v="4.95"/>
    <n v="0"/>
    <n v="0"/>
    <n v="0"/>
    <s v="Greater Than 8 Weeks Old"/>
  </r>
  <r>
    <s v="01-21-1008-14-12"/>
    <x v="10"/>
    <x v="0"/>
    <x v="0"/>
    <n v="2"/>
    <n v="118"/>
    <n v="46.04"/>
    <n v="23.02"/>
    <n v="71.959999999999994"/>
    <n v="0.61"/>
    <x v="3"/>
    <d v="2019-08-14T00:00:00"/>
    <x v="3"/>
    <s v="Wednesday"/>
    <n v="0"/>
    <s v="High Cost per Unit"/>
    <n v="11.8"/>
    <n v="3.54"/>
    <n v="0"/>
    <n v="0"/>
    <n v="0"/>
    <s v="Greater Than 8 Weeks Old"/>
  </r>
  <r>
    <s v="01-21-1011-14-12"/>
    <x v="10"/>
    <x v="0"/>
    <x v="0"/>
    <n v="1"/>
    <n v="50"/>
    <n v="13.9"/>
    <n v="13.9"/>
    <n v="36.1"/>
    <n v="0.72"/>
    <x v="3"/>
    <d v="2019-08-14T00:00:00"/>
    <x v="3"/>
    <s v="Wednesday"/>
    <n v="0"/>
    <s v="Low Cost per Unit"/>
    <n v="5"/>
    <n v="0"/>
    <n v="0"/>
    <n v="0"/>
    <n v="0"/>
    <s v="Greater Than 8 Weeks Old"/>
  </r>
  <r>
    <s v="01-21-1014-14-12"/>
    <x v="10"/>
    <x v="0"/>
    <x v="0"/>
    <n v="2"/>
    <n v="100"/>
    <n v="29"/>
    <n v="14.5"/>
    <n v="71"/>
    <n v="0.71"/>
    <x v="3"/>
    <d v="2019-08-14T00:00:00"/>
    <x v="3"/>
    <s v="Wednesday"/>
    <n v="0"/>
    <s v="Low Cost per Unit"/>
    <n v="10"/>
    <n v="3"/>
    <n v="0"/>
    <n v="0"/>
    <n v="0"/>
    <s v="Greater Than 8 Weeks Old"/>
  </r>
  <r>
    <s v="01-21-2001-14-12"/>
    <x v="10"/>
    <x v="0"/>
    <x v="0"/>
    <n v="1"/>
    <n v="89"/>
    <n v="32.520000000000003"/>
    <n v="32.520000000000003"/>
    <n v="56.48"/>
    <n v="0.63"/>
    <x v="3"/>
    <d v="2019-08-14T00:00:00"/>
    <x v="3"/>
    <s v="Wednesday"/>
    <n v="0"/>
    <s v="High Cost per Unit"/>
    <n v="8.9"/>
    <n v="0"/>
    <n v="0"/>
    <n v="0"/>
    <n v="0"/>
    <s v="Greater Than 8 Weeks Old"/>
  </r>
  <r>
    <s v="01-21-2002-14-12"/>
    <x v="10"/>
    <x v="0"/>
    <x v="0"/>
    <n v="1"/>
    <n v="85"/>
    <n v="30.01"/>
    <n v="30.01"/>
    <n v="54.99"/>
    <n v="0.65"/>
    <x v="3"/>
    <d v="2019-08-14T00:00:00"/>
    <x v="3"/>
    <s v="Wednesday"/>
    <n v="0"/>
    <s v="High Cost per Unit"/>
    <n v="8.5"/>
    <n v="0"/>
    <n v="0"/>
    <n v="0"/>
    <n v="0"/>
    <s v="Greater Than 8 Weeks Old"/>
  </r>
  <r>
    <s v="01-21-2005-14-12"/>
    <x v="10"/>
    <x v="0"/>
    <x v="0"/>
    <n v="2"/>
    <n v="218"/>
    <n v="70.819999999999993"/>
    <n v="35.409999999999997"/>
    <n v="147.18"/>
    <n v="0.68"/>
    <x v="3"/>
    <d v="2019-08-14T00:00:00"/>
    <x v="3"/>
    <s v="Wednesday"/>
    <n v="0"/>
    <s v="High Cost per Unit"/>
    <n v="21.8"/>
    <n v="6.54"/>
    <n v="0"/>
    <n v="0"/>
    <n v="0"/>
    <s v="Greater Than 8 Weeks Old"/>
  </r>
  <r>
    <s v="01-21-2011-14-12"/>
    <x v="10"/>
    <x v="0"/>
    <x v="0"/>
    <n v="3"/>
    <n v="299.97000000000003"/>
    <n v="126.51"/>
    <n v="42.17"/>
    <n v="173.46"/>
    <n v="0.57999999999999996"/>
    <x v="3"/>
    <d v="2019-08-14T00:00:00"/>
    <x v="3"/>
    <s v="Wednesday"/>
    <n v="0"/>
    <s v="High Cost per Unit"/>
    <n v="29.997000000000003"/>
    <n v="8.9991000000000003"/>
    <n v="0"/>
    <n v="0"/>
    <n v="0"/>
    <s v="Greater Than 8 Weeks Old"/>
  </r>
  <r>
    <s v="01-21-3001-14-12"/>
    <x v="10"/>
    <x v="0"/>
    <x v="0"/>
    <n v="6"/>
    <n v="233.94"/>
    <n v="105.9"/>
    <n v="17.650000000000002"/>
    <n v="128.04"/>
    <n v="0.55000000000000004"/>
    <x v="3"/>
    <d v="2019-08-14T00:00:00"/>
    <x v="3"/>
    <s v="Wednesday"/>
    <n v="0"/>
    <s v="High Cost per Unit"/>
    <n v="23.394000000000002"/>
    <n v="7.0181999999999993"/>
    <n v="0"/>
    <n v="0"/>
    <n v="0"/>
    <s v="Greater Than 8 Weeks Old"/>
  </r>
  <r>
    <s v="01-21-3002-14-12"/>
    <x v="10"/>
    <x v="0"/>
    <x v="0"/>
    <n v="1"/>
    <n v="65"/>
    <n v="19"/>
    <n v="19"/>
    <n v="46"/>
    <n v="0.71"/>
    <x v="3"/>
    <d v="2019-08-14T00:00:00"/>
    <x v="3"/>
    <s v="Wednesday"/>
    <n v="0"/>
    <s v="High Cost per Unit"/>
    <n v="6.5"/>
    <n v="0"/>
    <n v="0"/>
    <n v="0"/>
    <n v="0"/>
    <s v="Greater Than 8 Weeks Old"/>
  </r>
  <r>
    <s v="01-21-3003-14-12"/>
    <x v="10"/>
    <x v="0"/>
    <x v="0"/>
    <n v="1"/>
    <n v="65"/>
    <n v="24.58"/>
    <n v="24.58"/>
    <n v="40.42"/>
    <n v="0.62"/>
    <x v="3"/>
    <d v="2019-08-14T00:00:00"/>
    <x v="3"/>
    <s v="Wednesday"/>
    <n v="0"/>
    <s v="High Cost per Unit"/>
    <n v="6.5"/>
    <n v="0"/>
    <n v="0"/>
    <n v="0"/>
    <n v="0"/>
    <s v="Greater Than 8 Weeks Old"/>
  </r>
  <r>
    <s v="01-21-3004-14-12"/>
    <x v="10"/>
    <x v="0"/>
    <x v="0"/>
    <n v="1"/>
    <n v="48.99"/>
    <n v="23.15"/>
    <n v="23.15"/>
    <n v="25.84"/>
    <n v="0.53"/>
    <x v="3"/>
    <d v="2019-08-14T00:00:00"/>
    <x v="3"/>
    <s v="Wednesday"/>
    <n v="0"/>
    <s v="High Cost per Unit"/>
    <n v="4.8990000000000009"/>
    <n v="0"/>
    <n v="0"/>
    <n v="0"/>
    <n v="0"/>
    <s v="Greater Than 8 Weeks Old"/>
  </r>
  <r>
    <s v="01-21-4001-14-12"/>
    <x v="10"/>
    <x v="0"/>
    <x v="0"/>
    <n v="1"/>
    <n v="55"/>
    <n v="16.399999999999999"/>
    <n v="16.399999999999999"/>
    <n v="38.6"/>
    <n v="0.7"/>
    <x v="3"/>
    <d v="2019-08-14T00:00:00"/>
    <x v="3"/>
    <s v="Wednesday"/>
    <n v="0"/>
    <s v="Low Cost per Unit"/>
    <n v="5.5"/>
    <n v="0"/>
    <n v="0"/>
    <n v="0"/>
    <n v="0"/>
    <s v="Greater Than 8 Weeks Old"/>
  </r>
  <r>
    <s v="01-22-0103-01-00"/>
    <x v="10"/>
    <x v="1"/>
    <x v="1"/>
    <n v="17"/>
    <n v="849.83"/>
    <n v="467.5"/>
    <n v="27.5"/>
    <n v="382.33"/>
    <n v="0.45"/>
    <x v="3"/>
    <d v="2019-08-14T00:00:00"/>
    <x v="3"/>
    <s v="Wednesday"/>
    <n v="0"/>
    <s v="High Cost per Unit"/>
    <n v="0"/>
    <n v="25.494900000000001"/>
    <n v="0"/>
    <n v="0"/>
    <n v="0"/>
    <s v="Greater Than 8 Weeks Old"/>
  </r>
  <r>
    <s v="01-24-0203-00-12"/>
    <x v="10"/>
    <x v="1"/>
    <x v="3"/>
    <n v="2"/>
    <n v="90"/>
    <n v="24.3"/>
    <n v="12.15"/>
    <n v="65.7"/>
    <n v="0.73"/>
    <x v="3"/>
    <d v="2019-08-14T00:00:00"/>
    <x v="3"/>
    <s v="Wednesday"/>
    <n v="0"/>
    <s v="Low Cost per Unit"/>
    <n v="0"/>
    <n v="2.6999999999999997"/>
    <n v="0"/>
    <n v="0"/>
    <n v="0"/>
    <s v="Greater Than 8 Weeks Old"/>
  </r>
  <r>
    <s v="01-24-0304-01-00"/>
    <x v="10"/>
    <x v="2"/>
    <x v="2"/>
    <n v="2"/>
    <n v="13.98"/>
    <n v="8.94"/>
    <n v="4.47"/>
    <n v="5.04"/>
    <n v="0.36"/>
    <x v="3"/>
    <d v="2019-08-14T00:00:00"/>
    <x v="3"/>
    <s v="Wednesday"/>
    <n v="0"/>
    <s v="Low Cost per Unit"/>
    <n v="0"/>
    <n v="0.4194"/>
    <n v="0"/>
    <n v="0"/>
    <n v="0"/>
    <s v="Greater Than 8 Weeks Old"/>
  </r>
  <r>
    <s v="01-27-0301-01-12"/>
    <x v="10"/>
    <x v="1"/>
    <x v="3"/>
    <n v="1"/>
    <n v="89"/>
    <n v="13"/>
    <n v="13"/>
    <n v="76"/>
    <n v="0.85"/>
    <x v="3"/>
    <d v="2019-08-14T00:00:00"/>
    <x v="3"/>
    <s v="Wednesday"/>
    <n v="0"/>
    <s v="Low Cost per Unit"/>
    <n v="0"/>
    <n v="0"/>
    <n v="0"/>
    <n v="0"/>
    <n v="0"/>
    <s v="Greater Than 8 Weeks Old"/>
  </r>
  <r>
    <s v="01-28-1301-03-12"/>
    <x v="10"/>
    <x v="1"/>
    <x v="4"/>
    <n v="13"/>
    <n v="273"/>
    <n v="93.21"/>
    <n v="7.17"/>
    <n v="179.79"/>
    <n v="0.66"/>
    <x v="3"/>
    <d v="2019-08-14T00:00:00"/>
    <x v="3"/>
    <s v="Wednesday"/>
    <n v="0"/>
    <s v="Low Cost per Unit"/>
    <n v="0"/>
    <n v="8.19"/>
    <n v="0"/>
    <n v="0"/>
    <n v="0"/>
    <s v="Greater Than 8 Weeks Old"/>
  </r>
  <r>
    <s v="01-29-0002-00-00"/>
    <x v="10"/>
    <x v="1"/>
    <x v="18"/>
    <n v="6"/>
    <n v="30"/>
    <n v="1.5"/>
    <n v="0.25"/>
    <n v="28.5"/>
    <n v="0.95"/>
    <x v="3"/>
    <d v="2019-08-14T00:00:00"/>
    <x v="3"/>
    <s v="Wednesday"/>
    <n v="0"/>
    <s v="Low Cost per Unit"/>
    <n v="0"/>
    <n v="0.89999999999999991"/>
    <n v="4.5"/>
    <n v="0"/>
    <n v="0"/>
    <s v="Greater Than 8 Weeks Old"/>
  </r>
  <r>
    <s v="01-29-1301-01-00"/>
    <x v="10"/>
    <x v="1"/>
    <x v="18"/>
    <n v="4"/>
    <n v="128"/>
    <n v="22"/>
    <n v="5.5"/>
    <n v="106"/>
    <n v="0.83"/>
    <x v="3"/>
    <d v="2019-08-14T00:00:00"/>
    <x v="3"/>
    <s v="Wednesday"/>
    <n v="0"/>
    <s v="Low Cost per Unit"/>
    <n v="0"/>
    <n v="3.84"/>
    <n v="19.2"/>
    <n v="0"/>
    <n v="0"/>
    <s v="Greater Than 8 Weeks Old"/>
  </r>
  <r>
    <s v="01-29-1304-01-00"/>
    <x v="10"/>
    <x v="1"/>
    <x v="18"/>
    <n v="2"/>
    <n v="11.98"/>
    <n v="4.2"/>
    <n v="2.1"/>
    <n v="7.78"/>
    <n v="0.65"/>
    <x v="3"/>
    <d v="2019-08-14T00:00:00"/>
    <x v="3"/>
    <s v="Wednesday"/>
    <n v="0"/>
    <s v="Low Cost per Unit"/>
    <n v="0"/>
    <n v="0.3594"/>
    <n v="1.7969999999999999"/>
    <n v="0"/>
    <n v="0"/>
    <s v="Greater Than 8 Weeks Old"/>
  </r>
  <r>
    <s v="01-31-0101-01-00"/>
    <x v="10"/>
    <x v="3"/>
    <x v="5"/>
    <n v="22"/>
    <n v="439.78"/>
    <n v="174.68"/>
    <n v="7.94"/>
    <n v="265.10000000000002"/>
    <n v="0.6"/>
    <x v="3"/>
    <d v="2019-08-14T00:00:00"/>
    <x v="3"/>
    <s v="Wednesday"/>
    <n v="0"/>
    <s v="Low Cost per Unit"/>
    <n v="0"/>
    <n v="13.193399999999999"/>
    <n v="0"/>
    <n v="0"/>
    <n v="0"/>
    <s v="Greater Than 8 Weeks Old"/>
  </r>
  <r>
    <s v="01-31-0103-01-00"/>
    <x v="10"/>
    <x v="4"/>
    <x v="5"/>
    <n v="3"/>
    <n v="75"/>
    <n v="13.5"/>
    <n v="4.5"/>
    <n v="61.5"/>
    <n v="0.82"/>
    <x v="3"/>
    <d v="2019-08-14T00:00:00"/>
    <x v="3"/>
    <s v="Wednesday"/>
    <n v="0"/>
    <s v="Low Cost per Unit"/>
    <n v="0"/>
    <n v="2.25"/>
    <n v="0"/>
    <n v="0"/>
    <n v="0"/>
    <s v="Greater Than 8 Weeks Old"/>
  </r>
  <r>
    <s v="01-31-0105-01-00"/>
    <x v="10"/>
    <x v="3"/>
    <x v="5"/>
    <n v="16"/>
    <n v="239.84"/>
    <n v="105.6"/>
    <n v="6.6"/>
    <n v="134.24"/>
    <n v="0.56000000000000005"/>
    <x v="3"/>
    <d v="2019-08-14T00:00:00"/>
    <x v="3"/>
    <s v="Wednesday"/>
    <n v="0"/>
    <s v="Low Cost per Unit"/>
    <n v="0"/>
    <n v="7.1951999999999998"/>
    <n v="0"/>
    <n v="0"/>
    <n v="0"/>
    <s v="Greater Than 8 Weeks Old"/>
  </r>
  <r>
    <s v="01-31-0106-01-00"/>
    <x v="10"/>
    <x v="3"/>
    <x v="5"/>
    <n v="5"/>
    <n v="125"/>
    <n v="32.85"/>
    <n v="6.57"/>
    <n v="92.15"/>
    <n v="0.74"/>
    <x v="3"/>
    <d v="2019-08-14T00:00:00"/>
    <x v="3"/>
    <s v="Wednesday"/>
    <n v="0"/>
    <s v="Low Cost per Unit"/>
    <n v="0"/>
    <n v="3.75"/>
    <n v="0"/>
    <n v="0"/>
    <n v="0"/>
    <s v="Greater Than 8 Weeks Old"/>
  </r>
  <r>
    <s v="01-31-0107-01-12"/>
    <x v="10"/>
    <x v="5"/>
    <x v="6"/>
    <n v="2"/>
    <n v="138"/>
    <n v="40.119999999999997"/>
    <n v="20.059999999999999"/>
    <n v="97.88"/>
    <n v="0.71"/>
    <x v="3"/>
    <d v="2019-08-14T00:00:00"/>
    <x v="3"/>
    <s v="Wednesday"/>
    <n v="0"/>
    <s v="High Cost per Unit"/>
    <n v="0"/>
    <n v="4.1399999999999997"/>
    <n v="0"/>
    <n v="0"/>
    <n v="0"/>
    <s v="Greater Than 8 Weeks Old"/>
  </r>
  <r>
    <s v="01-31-0108-01-00"/>
    <x v="10"/>
    <x v="3"/>
    <x v="5"/>
    <n v="3"/>
    <n v="66"/>
    <n v="15.75"/>
    <n v="5.25"/>
    <n v="50.25"/>
    <n v="0.76"/>
    <x v="3"/>
    <d v="2019-08-14T00:00:00"/>
    <x v="3"/>
    <s v="Wednesday"/>
    <n v="0"/>
    <s v="Low Cost per Unit"/>
    <n v="0"/>
    <n v="1.98"/>
    <n v="0"/>
    <n v="0"/>
    <n v="0"/>
    <s v="Greater Than 8 Weeks Old"/>
  </r>
  <r>
    <s v="01-31-0109-01-00"/>
    <x v="10"/>
    <x v="3"/>
    <x v="5"/>
    <n v="3"/>
    <n v="66"/>
    <n v="19.05"/>
    <n v="6.3500000000000005"/>
    <n v="46.95"/>
    <n v="0.71"/>
    <x v="3"/>
    <d v="2019-08-14T00:00:00"/>
    <x v="3"/>
    <s v="Wednesday"/>
    <n v="0"/>
    <s v="Low Cost per Unit"/>
    <n v="0"/>
    <n v="1.98"/>
    <n v="0"/>
    <n v="0"/>
    <n v="0"/>
    <s v="Greater Than 8 Weeks Old"/>
  </r>
  <r>
    <s v="01-32-0101-01"/>
    <x v="10"/>
    <x v="5"/>
    <x v="6"/>
    <n v="15"/>
    <n v="149.85"/>
    <n v="57"/>
    <n v="3.8"/>
    <n v="92.85"/>
    <n v="0.62"/>
    <x v="3"/>
    <d v="2019-08-14T00:00:00"/>
    <x v="3"/>
    <s v="Wednesday"/>
    <n v="0"/>
    <s v="Low Cost per Unit"/>
    <n v="0"/>
    <n v="4.4954999999999998"/>
    <n v="0"/>
    <n v="0"/>
    <n v="0"/>
    <s v="Greater Than 8 Weeks Old"/>
  </r>
  <r>
    <s v="01-40-0401-00-00"/>
    <x v="10"/>
    <x v="6"/>
    <x v="7"/>
    <n v="3"/>
    <n v="75"/>
    <n v="16.2"/>
    <n v="5.3999999999999995"/>
    <n v="58.8"/>
    <n v="0.78"/>
    <x v="3"/>
    <d v="2019-08-14T00:00:00"/>
    <x v="3"/>
    <s v="Wednesday"/>
    <n v="0"/>
    <s v="Low Cost per Unit"/>
    <n v="0"/>
    <n v="2.25"/>
    <n v="0"/>
    <n v="0"/>
    <n v="0"/>
    <s v="Greater Than 8 Weeks Old"/>
  </r>
  <r>
    <s v="01-74-1301-00-00"/>
    <x v="10"/>
    <x v="4"/>
    <x v="11"/>
    <n v="4"/>
    <n v="87.96"/>
    <n v="68.599999999999994"/>
    <n v="17.149999999999999"/>
    <n v="19.36"/>
    <n v="0.22"/>
    <x v="3"/>
    <d v="2019-08-14T00:00:00"/>
    <x v="3"/>
    <s v="Wednesday"/>
    <n v="0"/>
    <s v="High Cost per Unit"/>
    <n v="0"/>
    <n v="2.6387999999999998"/>
    <n v="0"/>
    <n v="0"/>
    <n v="0"/>
    <s v="Greater Than 8 Weeks Old"/>
  </r>
  <r>
    <s v="01-81-1601-00-00"/>
    <x v="10"/>
    <x v="7"/>
    <x v="8"/>
    <n v="25"/>
    <n v="199.75"/>
    <n v="80"/>
    <n v="3.2"/>
    <n v="119.75"/>
    <n v="0.6"/>
    <x v="3"/>
    <d v="2019-08-14T00:00:00"/>
    <x v="3"/>
    <s v="Wednesday"/>
    <n v="0"/>
    <s v="Low Cost per Unit"/>
    <n v="0"/>
    <n v="5.9924999999999997"/>
    <n v="0"/>
    <n v="0"/>
    <n v="0"/>
    <s v="Greater Than 8 Weeks Old"/>
  </r>
  <r>
    <s v="01-83-1601-00-00"/>
    <x v="10"/>
    <x v="7"/>
    <x v="9"/>
    <n v="13"/>
    <n v="116.87"/>
    <n v="55.9"/>
    <n v="4.3"/>
    <n v="60.97"/>
    <n v="0.52"/>
    <x v="3"/>
    <d v="2019-08-14T00:00:00"/>
    <x v="3"/>
    <s v="Wednesday"/>
    <n v="0"/>
    <s v="Low Cost per Unit"/>
    <n v="0"/>
    <n v="3.5061"/>
    <n v="0"/>
    <n v="0"/>
    <n v="0"/>
    <s v="Greater Than 8 Weeks Old"/>
  </r>
  <r>
    <s v="01-83-1602-00-00"/>
    <x v="10"/>
    <x v="7"/>
    <x v="9"/>
    <n v="16"/>
    <n v="143.84"/>
    <n v="63.68"/>
    <n v="3.98"/>
    <n v="80.16"/>
    <n v="0.56000000000000005"/>
    <x v="3"/>
    <d v="2019-08-14T00:00:00"/>
    <x v="3"/>
    <s v="Wednesday"/>
    <n v="0"/>
    <s v="Low Cost per Unit"/>
    <n v="0"/>
    <n v="4.3151999999999999"/>
    <n v="0"/>
    <n v="0"/>
    <n v="0"/>
    <s v="Greater Than 8 Weeks Old"/>
  </r>
  <r>
    <s v="01-83-1603-00-00"/>
    <x v="10"/>
    <x v="7"/>
    <x v="9"/>
    <n v="5"/>
    <n v="70"/>
    <n v="13.75"/>
    <n v="2.75"/>
    <n v="56.25"/>
    <n v="0.8"/>
    <x v="3"/>
    <d v="2019-08-14T00:00:00"/>
    <x v="3"/>
    <s v="Wednesday"/>
    <n v="0"/>
    <s v="Low Cost per Unit"/>
    <n v="0"/>
    <n v="2.1"/>
    <n v="0"/>
    <n v="0"/>
    <n v="0"/>
    <s v="Greater Than 8 Weeks Old"/>
  </r>
  <r>
    <s v="02-24-0101-01-00"/>
    <x v="10"/>
    <x v="1"/>
    <x v="3"/>
    <n v="7"/>
    <n v="132.93"/>
    <n v="70"/>
    <n v="10"/>
    <n v="62.93"/>
    <n v="0.47"/>
    <x v="3"/>
    <d v="2019-08-14T00:00:00"/>
    <x v="3"/>
    <s v="Wednesday"/>
    <n v="0"/>
    <s v="Low Cost per Unit"/>
    <n v="0"/>
    <n v="3.9879000000000002"/>
    <n v="0"/>
    <n v="0"/>
    <n v="0"/>
    <s v="Greater Than 8 Weeks Old"/>
  </r>
  <r>
    <s v="02-31-0101-01-00"/>
    <x v="10"/>
    <x v="3"/>
    <x v="5"/>
    <n v="59"/>
    <n v="412.41"/>
    <n v="103.25"/>
    <n v="1.75"/>
    <n v="309.16000000000003"/>
    <n v="0.75"/>
    <x v="3"/>
    <d v="2019-08-14T00:00:00"/>
    <x v="3"/>
    <s v="Wednesday"/>
    <n v="0"/>
    <s v="Low Cost per Unit"/>
    <n v="0"/>
    <n v="12.372300000000001"/>
    <n v="0"/>
    <n v="0"/>
    <n v="0"/>
    <s v="Greater Than 8 Weeks Old"/>
  </r>
  <r>
    <s v="02-31-0103-01-00"/>
    <x v="10"/>
    <x v="4"/>
    <x v="5"/>
    <n v="28"/>
    <n v="279.72000000000003"/>
    <n v="82.6"/>
    <n v="2.9499999999999997"/>
    <n v="197.12"/>
    <n v="0.7"/>
    <x v="3"/>
    <d v="2019-08-14T00:00:00"/>
    <x v="3"/>
    <s v="Wednesday"/>
    <n v="0"/>
    <s v="Low Cost per Unit"/>
    <n v="0"/>
    <n v="8.3916000000000004"/>
    <n v="0"/>
    <n v="0"/>
    <n v="0"/>
    <s v="Greater Than 8 Weeks Old"/>
  </r>
  <r>
    <s v="02-32-0101-01-00"/>
    <x v="10"/>
    <x v="5"/>
    <x v="6"/>
    <n v="2"/>
    <n v="44"/>
    <n v="4.0999999999999996"/>
    <n v="2.0499999999999998"/>
    <n v="39.9"/>
    <n v="0.91"/>
    <x v="3"/>
    <d v="2019-08-14T00:00:00"/>
    <x v="3"/>
    <s v="Wednesday"/>
    <n v="0"/>
    <s v="Low Cost per Unit"/>
    <n v="0"/>
    <n v="1.3199999999999998"/>
    <n v="0"/>
    <n v="0"/>
    <n v="0"/>
    <s v="Greater Than 8 Weeks Old"/>
  </r>
  <r>
    <s v="02-32-0401-00-00"/>
    <x v="10"/>
    <x v="5"/>
    <x v="6"/>
    <n v="2"/>
    <n v="130"/>
    <n v="32.4"/>
    <n v="16.2"/>
    <n v="97.6"/>
    <n v="0.75"/>
    <x v="3"/>
    <d v="2019-08-14T00:00:00"/>
    <x v="3"/>
    <s v="Wednesday"/>
    <n v="0"/>
    <s v="Low Cost per Unit"/>
    <n v="0"/>
    <n v="3.9"/>
    <n v="0"/>
    <n v="0"/>
    <n v="0"/>
    <s v="Greater Than 8 Weeks Old"/>
  </r>
  <r>
    <s v="02-40-0001"/>
    <x v="10"/>
    <x v="6"/>
    <x v="7"/>
    <n v="4"/>
    <n v="76"/>
    <n v="18"/>
    <n v="4.5"/>
    <n v="58"/>
    <n v="0.76"/>
    <x v="3"/>
    <d v="2019-08-14T00:00:00"/>
    <x v="3"/>
    <s v="Wednesday"/>
    <n v="0"/>
    <s v="Low Cost per Unit"/>
    <n v="0"/>
    <n v="2.2799999999999998"/>
    <n v="0"/>
    <n v="0"/>
    <n v="0"/>
    <s v="Greater Than 8 Weeks Old"/>
  </r>
  <r>
    <s v="02-40-0301-01-12"/>
    <x v="10"/>
    <x v="6"/>
    <x v="7"/>
    <n v="2"/>
    <n v="34"/>
    <n v="5.98"/>
    <n v="2.99"/>
    <n v="28.02"/>
    <n v="0.82"/>
    <x v="3"/>
    <d v="2019-08-14T00:00:00"/>
    <x v="3"/>
    <s v="Wednesday"/>
    <n v="0"/>
    <s v="Low Cost per Unit"/>
    <n v="0"/>
    <n v="1.02"/>
    <n v="0"/>
    <n v="0"/>
    <n v="0"/>
    <s v="Greater Than 8 Weeks Old"/>
  </r>
  <r>
    <s v="02-40-0401-00-00"/>
    <x v="10"/>
    <x v="6"/>
    <x v="7"/>
    <n v="25"/>
    <n v="249.75"/>
    <n v="73.75"/>
    <n v="2.95"/>
    <n v="176"/>
    <n v="0.7"/>
    <x v="3"/>
    <d v="2019-08-14T00:00:00"/>
    <x v="3"/>
    <s v="Wednesday"/>
    <n v="0"/>
    <s v="Low Cost per Unit"/>
    <n v="0"/>
    <n v="7.4924999999999997"/>
    <n v="0"/>
    <n v="0"/>
    <n v="0"/>
    <s v="Greater Than 8 Weeks Old"/>
  </r>
  <r>
    <s v="02-40-0402-00-00"/>
    <x v="10"/>
    <x v="2"/>
    <x v="2"/>
    <n v="11"/>
    <n v="120.89"/>
    <n v="41.25"/>
    <n v="3.75"/>
    <n v="79.64"/>
    <n v="0.66"/>
    <x v="3"/>
    <d v="2019-08-14T00:00:00"/>
    <x v="3"/>
    <s v="Wednesday"/>
    <n v="0"/>
    <s v="Low Cost per Unit"/>
    <n v="0"/>
    <n v="3.6267"/>
    <n v="0"/>
    <n v="0"/>
    <n v="0"/>
    <s v="Greater Than 8 Weeks Old"/>
  </r>
  <r>
    <s v="02-40-1301-00-00"/>
    <x v="10"/>
    <x v="6"/>
    <x v="7"/>
    <n v="14"/>
    <n v="139.86000000000001"/>
    <n v="52.5"/>
    <n v="3.75"/>
    <n v="87.36"/>
    <n v="0.62"/>
    <x v="3"/>
    <d v="2019-08-14T00:00:00"/>
    <x v="3"/>
    <s v="Wednesday"/>
    <n v="0"/>
    <s v="Low Cost per Unit"/>
    <n v="0"/>
    <n v="4.1958000000000002"/>
    <n v="0"/>
    <n v="0"/>
    <n v="0"/>
    <s v="Greater Than 8 Weeks Old"/>
  </r>
  <r>
    <s v="02-52-1301-01-12"/>
    <x v="10"/>
    <x v="8"/>
    <x v="20"/>
    <n v="8"/>
    <n v="559.91999999999996"/>
    <n v="172.08"/>
    <n v="21.51"/>
    <n v="387.84"/>
    <n v="0.69"/>
    <x v="3"/>
    <d v="2019-08-14T00:00:00"/>
    <x v="3"/>
    <s v="Wednesday"/>
    <n v="0"/>
    <s v="High Cost per Unit"/>
    <n v="0"/>
    <n v="16.797599999999999"/>
    <n v="0"/>
    <n v="0"/>
    <n v="0"/>
    <s v="Greater Than 8 Weeks Old"/>
  </r>
  <r>
    <s v="02-54-0702-01-00"/>
    <x v="10"/>
    <x v="8"/>
    <x v="10"/>
    <n v="1"/>
    <n v="10"/>
    <n v="0.75"/>
    <n v="0.75"/>
    <n v="9.25"/>
    <n v="0.93"/>
    <x v="3"/>
    <d v="2019-08-14T00:00:00"/>
    <x v="3"/>
    <s v="Wednesday"/>
    <n v="0"/>
    <s v="Low Cost per Unit"/>
    <n v="0"/>
    <n v="0"/>
    <n v="0"/>
    <n v="0"/>
    <n v="0"/>
    <s v="Greater Than 8 Weeks Old"/>
  </r>
  <r>
    <s v="02-62-0401-01-12"/>
    <x v="10"/>
    <x v="1"/>
    <x v="19"/>
    <n v="9"/>
    <n v="656.91"/>
    <n v="340.56"/>
    <n v="37.840000000000003"/>
    <n v="316.35000000000002"/>
    <n v="0.48"/>
    <x v="3"/>
    <d v="2019-08-14T00:00:00"/>
    <x v="3"/>
    <s v="Wednesday"/>
    <n v="0"/>
    <s v="High Cost per Unit"/>
    <n v="0"/>
    <n v="19.7073"/>
    <n v="0"/>
    <n v="0"/>
    <n v="0"/>
    <s v="Greater Than 8 Weeks Old"/>
  </r>
  <r>
    <s v="02-63-0402-01-12"/>
    <x v="10"/>
    <x v="1"/>
    <x v="19"/>
    <n v="3"/>
    <n v="255"/>
    <n v="72"/>
    <n v="24"/>
    <n v="183"/>
    <n v="0.72"/>
    <x v="3"/>
    <d v="2019-08-14T00:00:00"/>
    <x v="3"/>
    <s v="Wednesday"/>
    <n v="0"/>
    <s v="High Cost per Unit"/>
    <n v="0"/>
    <n v="7.6499999999999995"/>
    <n v="0"/>
    <n v="0"/>
    <n v="0"/>
    <s v="Greater Than 8 Weeks Old"/>
  </r>
  <r>
    <s v="02-63-0403-01-00"/>
    <x v="10"/>
    <x v="1"/>
    <x v="19"/>
    <n v="12"/>
    <n v="4739.88"/>
    <n v="2064"/>
    <n v="172"/>
    <n v="2675.88"/>
    <n v="0.56000000000000005"/>
    <x v="3"/>
    <d v="2019-08-14T00:00:00"/>
    <x v="3"/>
    <s v="Wednesday"/>
    <n v="0"/>
    <s v="High Cost per Unit"/>
    <n v="0"/>
    <n v="142.19640000000001"/>
    <n v="0"/>
    <n v="0"/>
    <n v="0"/>
    <s v="Greater Than 8 Weeks Old"/>
  </r>
  <r>
    <s v="02-63-1301-01-00"/>
    <x v="10"/>
    <x v="1"/>
    <x v="19"/>
    <n v="2"/>
    <n v="70"/>
    <n v="12.8"/>
    <n v="6.4"/>
    <n v="57.2"/>
    <n v="0.82"/>
    <x v="3"/>
    <d v="2019-08-14T00:00:00"/>
    <x v="3"/>
    <s v="Wednesday"/>
    <n v="0"/>
    <s v="Low Cost per Unit"/>
    <n v="0"/>
    <n v="2.1"/>
    <n v="0"/>
    <n v="0"/>
    <n v="0"/>
    <s v="Greater Than 8 Weeks Old"/>
  </r>
  <r>
    <s v="02-63-1403-01-00"/>
    <x v="10"/>
    <x v="1"/>
    <x v="19"/>
    <n v="1"/>
    <n v="99"/>
    <n v="32.4"/>
    <n v="32.4"/>
    <n v="66.599999999999994"/>
    <n v="0.67"/>
    <x v="3"/>
    <d v="2019-08-14T00:00:00"/>
    <x v="3"/>
    <s v="Wednesday"/>
    <n v="0"/>
    <s v="High Cost per Unit"/>
    <n v="0"/>
    <n v="0"/>
    <n v="0"/>
    <n v="0"/>
    <n v="0"/>
    <s v="Greater Than 8 Weeks Old"/>
  </r>
  <r>
    <s v="02-71-1401-01-00"/>
    <x v="10"/>
    <x v="4"/>
    <x v="11"/>
    <n v="3"/>
    <n v="195"/>
    <n v="36"/>
    <n v="12"/>
    <n v="159"/>
    <n v="0.82"/>
    <x v="3"/>
    <d v="2019-08-14T00:00:00"/>
    <x v="3"/>
    <s v="Wednesday"/>
    <n v="0"/>
    <s v="Low Cost per Unit"/>
    <n v="0"/>
    <n v="5.85"/>
    <n v="0"/>
    <n v="0"/>
    <n v="0"/>
    <s v="Greater Than 8 Weeks Old"/>
  </r>
  <r>
    <s v="02-71-1402-01-12"/>
    <x v="10"/>
    <x v="4"/>
    <x v="11"/>
    <n v="16"/>
    <n v="799.84"/>
    <n v="303.2"/>
    <n v="18.95"/>
    <n v="496.64"/>
    <n v="0.62"/>
    <x v="3"/>
    <d v="2019-08-14T00:00:00"/>
    <x v="3"/>
    <s v="Wednesday"/>
    <n v="0"/>
    <s v="High Cost per Unit"/>
    <n v="0"/>
    <n v="23.995200000000001"/>
    <n v="0"/>
    <n v="0"/>
    <n v="0"/>
    <s v="Greater Than 8 Weeks Old"/>
  </r>
  <r>
    <s v="02-72-0101-01-00"/>
    <x v="10"/>
    <x v="4"/>
    <x v="11"/>
    <n v="4"/>
    <n v="116"/>
    <n v="22.4"/>
    <n v="5.6"/>
    <n v="93.6"/>
    <n v="0.81"/>
    <x v="3"/>
    <d v="2019-08-14T00:00:00"/>
    <x v="3"/>
    <s v="Wednesday"/>
    <n v="0"/>
    <s v="Low Cost per Unit"/>
    <n v="0"/>
    <n v="3.48"/>
    <n v="0"/>
    <n v="0"/>
    <n v="0"/>
    <s v="Greater Than 8 Weeks Old"/>
  </r>
  <r>
    <s v="02-73-0001-01-00"/>
    <x v="10"/>
    <x v="4"/>
    <x v="12"/>
    <n v="2"/>
    <n v="78"/>
    <n v="21.7"/>
    <n v="10.85"/>
    <n v="56.3"/>
    <n v="0.72"/>
    <x v="3"/>
    <d v="2019-08-14T00:00:00"/>
    <x v="3"/>
    <s v="Wednesday"/>
    <n v="0"/>
    <s v="Low Cost per Unit"/>
    <n v="0"/>
    <n v="2.34"/>
    <n v="0"/>
    <n v="0"/>
    <n v="0"/>
    <s v="Greater Than 8 Weeks Old"/>
  </r>
  <r>
    <s v="02-73-0002-01-00"/>
    <x v="10"/>
    <x v="4"/>
    <x v="12"/>
    <n v="1"/>
    <n v="45"/>
    <n v="11"/>
    <n v="11"/>
    <n v="34"/>
    <n v="0.76"/>
    <x v="3"/>
    <d v="2019-08-14T00:00:00"/>
    <x v="3"/>
    <s v="Wednesday"/>
    <n v="0"/>
    <s v="Low Cost per Unit"/>
    <n v="0"/>
    <n v="0"/>
    <n v="0"/>
    <n v="0"/>
    <n v="0"/>
    <s v="Greater Than 8 Weeks Old"/>
  </r>
  <r>
    <s v="02-73-1302-01-00"/>
    <x v="10"/>
    <x v="4"/>
    <x v="12"/>
    <n v="7"/>
    <n v="27.93"/>
    <n v="9.8000000000000007"/>
    <n v="1.4000000000000001"/>
    <n v="18.13"/>
    <n v="0.65"/>
    <x v="3"/>
    <d v="2019-08-14T00:00:00"/>
    <x v="3"/>
    <s v="Wednesday"/>
    <n v="0"/>
    <s v="Low Cost per Unit"/>
    <n v="0"/>
    <n v="0.83789999999999998"/>
    <n v="0"/>
    <n v="0"/>
    <n v="0"/>
    <s v="Greater Than 8 Weeks Old"/>
  </r>
  <r>
    <s v="02-73-1401-01-12"/>
    <x v="10"/>
    <x v="4"/>
    <x v="12"/>
    <n v="1"/>
    <n v="26"/>
    <n v="6"/>
    <n v="6"/>
    <n v="20"/>
    <n v="0.77"/>
    <x v="3"/>
    <d v="2019-08-14T00:00:00"/>
    <x v="3"/>
    <s v="Wednesday"/>
    <n v="0"/>
    <s v="Low Cost per Unit"/>
    <n v="0"/>
    <n v="0"/>
    <n v="0"/>
    <n v="0"/>
    <n v="0"/>
    <s v="Greater Than 8 Weeks Old"/>
  </r>
  <r>
    <s v="02-73-1402-01-12"/>
    <x v="10"/>
    <x v="4"/>
    <x v="12"/>
    <n v="1"/>
    <n v="60"/>
    <n v="16.8"/>
    <n v="16.8"/>
    <n v="43.2"/>
    <n v="0.72"/>
    <x v="3"/>
    <d v="2019-08-14T00:00:00"/>
    <x v="3"/>
    <s v="Wednesday"/>
    <n v="0"/>
    <s v="Low Cost per Unit"/>
    <n v="0"/>
    <n v="0"/>
    <n v="0"/>
    <n v="0"/>
    <n v="0"/>
    <s v="Greater Than 8 Weeks Old"/>
  </r>
  <r>
    <s v="02-73-1403-01-00"/>
    <x v="10"/>
    <x v="2"/>
    <x v="2"/>
    <n v="9"/>
    <n v="71.91"/>
    <n v="38.25"/>
    <n v="4.25"/>
    <n v="33.659999999999997"/>
    <n v="0.47"/>
    <x v="3"/>
    <d v="2019-08-14T00:00:00"/>
    <x v="3"/>
    <s v="Wednesday"/>
    <n v="0"/>
    <s v="Low Cost per Unit"/>
    <n v="0"/>
    <n v="2.1572999999999998"/>
    <n v="0"/>
    <n v="0"/>
    <n v="0"/>
    <s v="Greater Than 8 Weeks Old"/>
  </r>
  <r>
    <s v="02-74-0404-01-00"/>
    <x v="10"/>
    <x v="4"/>
    <x v="11"/>
    <n v="1"/>
    <n v="9"/>
    <n v="2.95"/>
    <n v="2.95"/>
    <n v="6.05"/>
    <n v="0.67"/>
    <x v="3"/>
    <d v="2019-08-14T00:00:00"/>
    <x v="3"/>
    <s v="Wednesday"/>
    <n v="0"/>
    <s v="Low Cost per Unit"/>
    <n v="0"/>
    <n v="0"/>
    <n v="0"/>
    <n v="0"/>
    <n v="0"/>
    <s v="Greater Than 8 Weeks Old"/>
  </r>
  <r>
    <s v="02-74-1201-00-00"/>
    <x v="10"/>
    <x v="2"/>
    <x v="2"/>
    <n v="8"/>
    <n v="103.92"/>
    <n v="44"/>
    <n v="5.5"/>
    <n v="59.92"/>
    <n v="0.57999999999999996"/>
    <x v="3"/>
    <d v="2019-08-14T00:00:00"/>
    <x v="3"/>
    <s v="Wednesday"/>
    <n v="0"/>
    <s v="Low Cost per Unit"/>
    <n v="0"/>
    <n v="3.1175999999999999"/>
    <n v="0"/>
    <n v="0"/>
    <n v="0"/>
    <s v="Greater Than 8 Weeks Old"/>
  </r>
  <r>
    <s v="02-74-1301-01-00"/>
    <x v="10"/>
    <x v="2"/>
    <x v="2"/>
    <n v="6"/>
    <n v="59.94"/>
    <n v="49.5"/>
    <n v="8.25"/>
    <n v="10.44"/>
    <n v="0.17"/>
    <x v="3"/>
    <d v="2019-08-14T00:00:00"/>
    <x v="3"/>
    <s v="Wednesday"/>
    <n v="0"/>
    <s v="Low Cost per Unit"/>
    <n v="0"/>
    <n v="1.7981999999999998"/>
    <n v="0"/>
    <n v="0"/>
    <n v="0"/>
    <s v="Greater Than 8 Weeks Old"/>
  </r>
  <r>
    <s v="02-81-0001-00-00"/>
    <x v="10"/>
    <x v="7"/>
    <x v="8"/>
    <n v="1"/>
    <n v="18"/>
    <n v="5.5"/>
    <n v="5.5"/>
    <n v="12.5"/>
    <n v="0.69"/>
    <x v="3"/>
    <d v="2019-08-14T00:00:00"/>
    <x v="3"/>
    <s v="Wednesday"/>
    <n v="0"/>
    <s v="Low Cost per Unit"/>
    <n v="0"/>
    <n v="0"/>
    <n v="0"/>
    <n v="0"/>
    <n v="0"/>
    <s v="Greater Than 8 Weeks Old"/>
  </r>
  <r>
    <s v="02-85-0301-01-00"/>
    <x v="10"/>
    <x v="7"/>
    <x v="21"/>
    <n v="6"/>
    <n v="162"/>
    <n v="32.1"/>
    <n v="5.3500000000000005"/>
    <n v="129.9"/>
    <n v="0.8"/>
    <x v="3"/>
    <d v="2019-08-14T00:00:00"/>
    <x v="3"/>
    <s v="Wednesday"/>
    <n v="0"/>
    <s v="Low Cost per Unit"/>
    <n v="0"/>
    <n v="4.8599999999999994"/>
    <n v="0"/>
    <n v="0"/>
    <n v="0"/>
    <s v="Greater Than 8 Weeks Old"/>
  </r>
  <r>
    <s v="03-22-0001-01-12"/>
    <x v="10"/>
    <x v="1"/>
    <x v="13"/>
    <n v="2"/>
    <n v="198"/>
    <n v="61.28"/>
    <n v="30.64"/>
    <n v="136.72"/>
    <n v="0.69"/>
    <x v="3"/>
    <d v="2019-08-14T00:00:00"/>
    <x v="3"/>
    <s v="Wednesday"/>
    <n v="0"/>
    <s v="High Cost per Unit"/>
    <n v="0"/>
    <n v="5.9399999999999995"/>
    <n v="0"/>
    <n v="0"/>
    <n v="0"/>
    <s v="Greater Than 8 Weeks Old"/>
  </r>
  <r>
    <s v="03-22-0003-01-03"/>
    <x v="10"/>
    <x v="1"/>
    <x v="13"/>
    <n v="9"/>
    <n v="1071"/>
    <n v="337.5"/>
    <n v="37.5"/>
    <n v="733.5"/>
    <n v="0.68"/>
    <x v="3"/>
    <d v="2019-08-14T00:00:00"/>
    <x v="3"/>
    <s v="Wednesday"/>
    <n v="0"/>
    <s v="High Cost per Unit"/>
    <n v="0"/>
    <n v="32.129999999999995"/>
    <n v="0"/>
    <n v="0"/>
    <n v="0"/>
    <s v="Greater Than 8 Weeks Old"/>
  </r>
  <r>
    <s v="03-22-0004"/>
    <x v="10"/>
    <x v="2"/>
    <x v="2"/>
    <n v="7"/>
    <n v="349.93"/>
    <n v="164.15"/>
    <n v="23.45"/>
    <n v="185.78"/>
    <n v="0.53"/>
    <x v="3"/>
    <d v="2019-08-14T00:00:00"/>
    <x v="3"/>
    <s v="Wednesday"/>
    <n v="0"/>
    <s v="High Cost per Unit"/>
    <n v="0"/>
    <n v="10.4979"/>
    <n v="0"/>
    <n v="0"/>
    <n v="0"/>
    <s v="Greater Than 8 Weeks Old"/>
  </r>
  <r>
    <s v="03-22-0004"/>
    <x v="10"/>
    <x v="2"/>
    <x v="2"/>
    <n v="8"/>
    <n v="399.92"/>
    <n v="176"/>
    <n v="22"/>
    <n v="223.92"/>
    <n v="0.56000000000000005"/>
    <x v="3"/>
    <d v="2019-08-14T00:00:00"/>
    <x v="3"/>
    <s v="Wednesday"/>
    <n v="0"/>
    <s v="High Cost per Unit"/>
    <n v="0"/>
    <n v="11.9976"/>
    <n v="0"/>
    <n v="0"/>
    <n v="0"/>
    <s v="Greater Than 8 Weeks Old"/>
  </r>
  <r>
    <s v="03-22-0103-01-12"/>
    <x v="10"/>
    <x v="1"/>
    <x v="13"/>
    <n v="5"/>
    <n v="249.95"/>
    <n v="120.8"/>
    <n v="24.16"/>
    <n v="129.15"/>
    <n v="0.52"/>
    <x v="3"/>
    <d v="2019-08-14T00:00:00"/>
    <x v="3"/>
    <s v="Wednesday"/>
    <n v="0"/>
    <s v="High Cost per Unit"/>
    <n v="0"/>
    <n v="7.4984999999999991"/>
    <n v="0"/>
    <n v="0"/>
    <n v="0"/>
    <s v="Greater Than 8 Weeks Old"/>
  </r>
  <r>
    <s v="03-22-0108-01-12"/>
    <x v="10"/>
    <x v="1"/>
    <x v="13"/>
    <n v="1"/>
    <n v="50"/>
    <n v="15.1"/>
    <n v="15.1"/>
    <n v="34.9"/>
    <n v="0.7"/>
    <x v="3"/>
    <d v="2019-08-14T00:00:00"/>
    <x v="3"/>
    <s v="Wednesday"/>
    <n v="0"/>
    <s v="Low Cost per Unit"/>
    <n v="0"/>
    <n v="0"/>
    <n v="0"/>
    <n v="0"/>
    <n v="0"/>
    <s v="Greater Than 8 Weeks Old"/>
  </r>
  <r>
    <s v="03-22-0110-11-00"/>
    <x v="10"/>
    <x v="2"/>
    <x v="2"/>
    <n v="41"/>
    <n v="3525.59"/>
    <n v="1968"/>
    <n v="48"/>
    <n v="1557.59"/>
    <n v="0.44"/>
    <x v="3"/>
    <d v="2019-08-14T00:00:00"/>
    <x v="3"/>
    <s v="Wednesday"/>
    <n v="0"/>
    <s v="High Cost per Unit"/>
    <n v="0"/>
    <n v="105.7677"/>
    <n v="0"/>
    <n v="0"/>
    <n v="0"/>
    <s v="Greater Than 8 Weeks Old"/>
  </r>
  <r>
    <s v="03-24-0107-01-00"/>
    <x v="10"/>
    <x v="1"/>
    <x v="13"/>
    <n v="12"/>
    <n v="359.88"/>
    <n v="234"/>
    <n v="19.5"/>
    <n v="125.88"/>
    <n v="0.35"/>
    <x v="3"/>
    <d v="2019-08-14T00:00:00"/>
    <x v="3"/>
    <s v="Wednesday"/>
    <n v="0"/>
    <s v="High Cost per Unit"/>
    <n v="0"/>
    <n v="10.7964"/>
    <n v="0"/>
    <n v="0"/>
    <n v="0"/>
    <s v="Greater Than 8 Weeks Old"/>
  </r>
  <r>
    <s v="03-24-0108-01-00"/>
    <x v="10"/>
    <x v="1"/>
    <x v="3"/>
    <n v="13"/>
    <n v="90.87"/>
    <n v="44.2"/>
    <n v="3.4000000000000004"/>
    <n v="46.67"/>
    <n v="0.51"/>
    <x v="3"/>
    <d v="2019-08-14T00:00:00"/>
    <x v="3"/>
    <s v="Wednesday"/>
    <n v="0"/>
    <s v="Low Cost per Unit"/>
    <n v="0"/>
    <n v="2.7261000000000002"/>
    <n v="0"/>
    <n v="0"/>
    <n v="0"/>
    <s v="Greater Than 8 Weeks Old"/>
  </r>
  <r>
    <s v="03-24-0301-00-12"/>
    <x v="10"/>
    <x v="1"/>
    <x v="3"/>
    <n v="10"/>
    <n v="229.9"/>
    <n v="108"/>
    <n v="10.8"/>
    <n v="121.9"/>
    <n v="0.53"/>
    <x v="3"/>
    <d v="2019-08-14T00:00:00"/>
    <x v="3"/>
    <s v="Wednesday"/>
    <n v="0"/>
    <s v="Low Cost per Unit"/>
    <n v="0"/>
    <n v="6.8970000000000002"/>
    <n v="0"/>
    <n v="0"/>
    <n v="0"/>
    <s v="Greater Than 8 Weeks Old"/>
  </r>
  <r>
    <s v="03-24-0302-01-00"/>
    <x v="10"/>
    <x v="1"/>
    <x v="3"/>
    <n v="3"/>
    <n v="72"/>
    <n v="31.5"/>
    <n v="10.5"/>
    <n v="40.5"/>
    <n v="0.56000000000000005"/>
    <x v="3"/>
    <d v="2019-08-14T00:00:00"/>
    <x v="3"/>
    <s v="Wednesday"/>
    <n v="0"/>
    <s v="Low Cost per Unit"/>
    <n v="0"/>
    <n v="2.16"/>
    <n v="0"/>
    <n v="0"/>
    <n v="0"/>
    <s v="Greater Than 8 Weeks Old"/>
  </r>
  <r>
    <s v="03-25-0001-01-00"/>
    <x v="10"/>
    <x v="0"/>
    <x v="0"/>
    <n v="7"/>
    <n v="314.93"/>
    <n v="126"/>
    <n v="18"/>
    <n v="188.93"/>
    <n v="0.6"/>
    <x v="3"/>
    <d v="2019-08-14T00:00:00"/>
    <x v="3"/>
    <s v="Wednesday"/>
    <n v="0"/>
    <s v="High Cost per Unit"/>
    <n v="31.493000000000002"/>
    <n v="9.4479000000000006"/>
    <n v="0"/>
    <n v="0"/>
    <n v="0"/>
    <s v="Greater Than 8 Weeks Old"/>
  </r>
  <r>
    <s v="03-25-0002-01-00"/>
    <x v="10"/>
    <x v="1"/>
    <x v="3"/>
    <n v="3"/>
    <n v="119.97"/>
    <n v="48.6"/>
    <n v="16.2"/>
    <n v="71.37"/>
    <n v="0.59"/>
    <x v="3"/>
    <d v="2019-08-14T00:00:00"/>
    <x v="3"/>
    <s v="Wednesday"/>
    <n v="0"/>
    <s v="Low Cost per Unit"/>
    <n v="0"/>
    <n v="3.5991"/>
    <n v="0"/>
    <n v="0"/>
    <n v="0"/>
    <s v="Greater Than 8 Weeks Old"/>
  </r>
  <r>
    <s v="03-25-0003-01-00"/>
    <x v="10"/>
    <x v="0"/>
    <x v="0"/>
    <n v="2"/>
    <n v="89.98"/>
    <n v="36"/>
    <n v="18"/>
    <n v="53.98"/>
    <n v="0.6"/>
    <x v="3"/>
    <d v="2019-08-14T00:00:00"/>
    <x v="3"/>
    <s v="Wednesday"/>
    <n v="0"/>
    <s v="High Cost per Unit"/>
    <n v="8.9980000000000011"/>
    <n v="2.6993999999999998"/>
    <n v="0"/>
    <n v="0"/>
    <n v="0"/>
    <s v="Greater Than 8 Weeks Old"/>
  </r>
  <r>
    <s v="03-26-0002-00-00"/>
    <x v="10"/>
    <x v="2"/>
    <x v="2"/>
    <n v="5"/>
    <n v="139.94999999999999"/>
    <n v="105"/>
    <n v="21"/>
    <n v="34.950000000000003"/>
    <n v="0.25"/>
    <x v="3"/>
    <d v="2019-08-14T00:00:00"/>
    <x v="3"/>
    <s v="Wednesday"/>
    <n v="0"/>
    <s v="High Cost per Unit"/>
    <n v="0"/>
    <n v="4.1984999999999992"/>
    <n v="0"/>
    <n v="0"/>
    <n v="0"/>
    <s v="Greater Than 8 Weeks Old"/>
  </r>
  <r>
    <s v="03-31-0102-01-00"/>
    <x v="10"/>
    <x v="4"/>
    <x v="5"/>
    <n v="1"/>
    <n v="20"/>
    <n v="4"/>
    <n v="4"/>
    <n v="16"/>
    <n v="0.8"/>
    <x v="3"/>
    <d v="2019-08-14T00:00:00"/>
    <x v="3"/>
    <s v="Wednesday"/>
    <n v="0"/>
    <s v="Low Cost per Unit"/>
    <n v="0"/>
    <n v="0"/>
    <n v="0"/>
    <n v="0"/>
    <n v="0"/>
    <s v="Greater Than 8 Weeks Old"/>
  </r>
  <r>
    <s v="03-32-0402-00-00"/>
    <x v="10"/>
    <x v="5"/>
    <x v="6"/>
    <n v="37"/>
    <n v="1479.63"/>
    <n v="489.88"/>
    <n v="13.24"/>
    <n v="989.75"/>
    <n v="0.67"/>
    <x v="3"/>
    <d v="2019-08-14T00:00:00"/>
    <x v="3"/>
    <s v="Wednesday"/>
    <n v="0"/>
    <s v="Low Cost per Unit"/>
    <n v="0"/>
    <n v="44.3889"/>
    <n v="0"/>
    <n v="0"/>
    <n v="0"/>
    <s v="Greater Than 8 Weeks Old"/>
  </r>
  <r>
    <s v="03-33-1303-00-00"/>
    <x v="10"/>
    <x v="5"/>
    <x v="6"/>
    <n v="1"/>
    <n v="129"/>
    <n v="40.17"/>
    <n v="40.17"/>
    <n v="88.83"/>
    <n v="0.69"/>
    <x v="3"/>
    <d v="2019-08-14T00:00:00"/>
    <x v="3"/>
    <s v="Wednesday"/>
    <n v="0"/>
    <s v="High Cost per Unit"/>
    <n v="0"/>
    <n v="0"/>
    <n v="0"/>
    <n v="0"/>
    <n v="0"/>
    <s v="Greater Than 8 Weeks Old"/>
  </r>
  <r>
    <s v="03-35-0101-01-00"/>
    <x v="10"/>
    <x v="1"/>
    <x v="14"/>
    <n v="2"/>
    <n v="138"/>
    <n v="30"/>
    <n v="15"/>
    <n v="108"/>
    <n v="0.78"/>
    <x v="3"/>
    <d v="2019-08-14T00:00:00"/>
    <x v="3"/>
    <s v="Wednesday"/>
    <n v="0"/>
    <s v="Low Cost per Unit"/>
    <n v="0"/>
    <n v="4.1399999999999997"/>
    <n v="0"/>
    <n v="0"/>
    <n v="0"/>
    <s v="Greater Than 8 Weeks Old"/>
  </r>
  <r>
    <s v="03-35-0101-07-00"/>
    <x v="10"/>
    <x v="1"/>
    <x v="14"/>
    <n v="20"/>
    <n v="679.8"/>
    <n v="300"/>
    <n v="15"/>
    <n v="379.8"/>
    <n v="0.56000000000000005"/>
    <x v="3"/>
    <d v="2019-08-14T00:00:00"/>
    <x v="3"/>
    <s v="Wednesday"/>
    <n v="0"/>
    <s v="Low Cost per Unit"/>
    <n v="0"/>
    <n v="20.393999999999998"/>
    <n v="0"/>
    <n v="0"/>
    <n v="0"/>
    <s v="Greater Than 8 Weeks Old"/>
  </r>
  <r>
    <s v="03-40-1302-00-00"/>
    <x v="10"/>
    <x v="2"/>
    <x v="2"/>
    <n v="2"/>
    <n v="67.98"/>
    <n v="27"/>
    <n v="13.5"/>
    <n v="40.98"/>
    <n v="0.6"/>
    <x v="3"/>
    <d v="2019-08-14T00:00:00"/>
    <x v="3"/>
    <s v="Wednesday"/>
    <n v="0"/>
    <s v="Low Cost per Unit"/>
    <n v="0"/>
    <n v="2.0394000000000001"/>
    <n v="0"/>
    <n v="0"/>
    <n v="0"/>
    <s v="Greater Than 8 Weeks Old"/>
  </r>
  <r>
    <s v="03-64-0001"/>
    <x v="10"/>
    <x v="1"/>
    <x v="19"/>
    <n v="2"/>
    <n v="599.98"/>
    <n v="270"/>
    <n v="135"/>
    <n v="329.98"/>
    <n v="0.55000000000000004"/>
    <x v="3"/>
    <d v="2019-08-14T00:00:00"/>
    <x v="3"/>
    <s v="Wednesday"/>
    <n v="0"/>
    <s v="High Cost per Unit"/>
    <n v="0"/>
    <n v="17.999400000000001"/>
    <n v="0"/>
    <n v="0"/>
    <n v="0"/>
    <s v="Greater Than 8 Weeks Old"/>
  </r>
  <r>
    <s v="03-64-0002-01-00"/>
    <x v="10"/>
    <x v="2"/>
    <x v="2"/>
    <n v="10"/>
    <n v="2999.9"/>
    <n v="2765"/>
    <n v="276.5"/>
    <n v="234.9"/>
    <n v="0.08"/>
    <x v="3"/>
    <d v="2019-08-14T00:00:00"/>
    <x v="3"/>
    <s v="Wednesday"/>
    <n v="0"/>
    <s v="High Cost per Unit"/>
    <n v="0"/>
    <n v="89.997"/>
    <n v="0"/>
    <n v="0"/>
    <n v="0"/>
    <s v="Greater Than 8 Weeks Old"/>
  </r>
  <r>
    <s v="03-72-0502-01"/>
    <x v="10"/>
    <x v="4"/>
    <x v="11"/>
    <n v="32"/>
    <n v="319.68"/>
    <n v="216"/>
    <n v="6.75"/>
    <n v="103.68"/>
    <n v="0.32"/>
    <x v="3"/>
    <d v="2019-08-14T00:00:00"/>
    <x v="3"/>
    <s v="Wednesday"/>
    <n v="0"/>
    <s v="Low Cost per Unit"/>
    <n v="0"/>
    <n v="9.5904000000000007"/>
    <n v="0"/>
    <n v="0"/>
    <n v="0"/>
    <s v="Greater Than 8 Weeks Old"/>
  </r>
  <r>
    <s v="03-74-0001-01-00"/>
    <x v="10"/>
    <x v="8"/>
    <x v="15"/>
    <n v="14"/>
    <n v="125.86"/>
    <n v="98"/>
    <n v="7"/>
    <n v="27.86"/>
    <n v="0.22"/>
    <x v="3"/>
    <d v="2019-08-14T00:00:00"/>
    <x v="3"/>
    <s v="Wednesday"/>
    <n v="0"/>
    <s v="Low Cost per Unit"/>
    <n v="0"/>
    <n v="3.7757999999999998"/>
    <n v="0"/>
    <n v="0"/>
    <n v="0"/>
    <s v="Greater Than 8 Weeks Old"/>
  </r>
  <r>
    <s v="03-74-0002-01-00"/>
    <x v="10"/>
    <x v="8"/>
    <x v="15"/>
    <n v="1"/>
    <n v="25"/>
    <n v="4.75"/>
    <n v="4.75"/>
    <n v="20.25"/>
    <n v="0.81"/>
    <x v="3"/>
    <d v="2019-08-14T00:00:00"/>
    <x v="3"/>
    <s v="Wednesday"/>
    <n v="0"/>
    <s v="Low Cost per Unit"/>
    <n v="0"/>
    <n v="0"/>
    <n v="0"/>
    <n v="0"/>
    <n v="0"/>
    <s v="Greater Than 8 Weeks Old"/>
  </r>
  <r>
    <s v="03-81-0001-00-03"/>
    <x v="10"/>
    <x v="7"/>
    <x v="8"/>
    <n v="2"/>
    <n v="26"/>
    <n v="3.7"/>
    <n v="1.85"/>
    <n v="22.3"/>
    <n v="0.86"/>
    <x v="3"/>
    <d v="2019-08-14T00:00:00"/>
    <x v="3"/>
    <s v="Wednesday"/>
    <n v="0"/>
    <s v="Low Cost per Unit"/>
    <n v="0"/>
    <n v="0.78"/>
    <n v="0"/>
    <n v="0"/>
    <n v="0"/>
    <s v="Greater Than 8 Weeks Old"/>
  </r>
  <r>
    <s v="03-81-0101-00-00"/>
    <x v="10"/>
    <x v="7"/>
    <x v="8"/>
    <n v="13"/>
    <n v="129.87"/>
    <n v="57.2"/>
    <n v="4.4000000000000004"/>
    <n v="72.67"/>
    <n v="0.56000000000000005"/>
    <x v="3"/>
    <d v="2019-08-14T00:00:00"/>
    <x v="3"/>
    <s v="Wednesday"/>
    <n v="0"/>
    <s v="Low Cost per Unit"/>
    <n v="0"/>
    <n v="3.8961000000000001"/>
    <n v="0"/>
    <n v="0"/>
    <n v="0"/>
    <s v="Greater Than 8 Weeks Old"/>
  </r>
  <r>
    <s v="03-81-1702-00-00"/>
    <x v="10"/>
    <x v="7"/>
    <x v="8"/>
    <n v="2"/>
    <n v="18"/>
    <n v="6"/>
    <n v="3"/>
    <n v="12"/>
    <n v="0.67"/>
    <x v="3"/>
    <d v="2019-08-14T00:00:00"/>
    <x v="3"/>
    <s v="Wednesday"/>
    <n v="0"/>
    <s v="Low Cost per Unit"/>
    <n v="0"/>
    <n v="0.54"/>
    <n v="0"/>
    <n v="0"/>
    <n v="0"/>
    <s v="Greater Than 8 Weeks Old"/>
  </r>
  <r>
    <s v="03-85-0301-01-00"/>
    <x v="10"/>
    <x v="7"/>
    <x v="21"/>
    <n v="1"/>
    <n v="59"/>
    <n v="21"/>
    <n v="21"/>
    <n v="38"/>
    <n v="0.64"/>
    <x v="3"/>
    <d v="2019-08-14T00:00:00"/>
    <x v="3"/>
    <s v="Wednesday"/>
    <n v="0"/>
    <s v="High Cost per Unit"/>
    <n v="0"/>
    <n v="0"/>
    <n v="0"/>
    <n v="0"/>
    <n v="0"/>
    <s v="Greater Than 8 Weeks Old"/>
  </r>
  <r>
    <s v="04-13-1101-03-00"/>
    <x v="10"/>
    <x v="5"/>
    <x v="16"/>
    <n v="1"/>
    <n v="36"/>
    <n v="11.8"/>
    <n v="11.8"/>
    <n v="24.2"/>
    <n v="0.67"/>
    <x v="3"/>
    <d v="2019-08-14T00:00:00"/>
    <x v="3"/>
    <s v="Wednesday"/>
    <n v="0"/>
    <s v="Low Cost per Unit"/>
    <n v="0"/>
    <n v="0"/>
    <n v="0"/>
    <n v="0"/>
    <n v="0"/>
    <s v="Greater Than 8 Weeks Old"/>
  </r>
  <r>
    <s v="04-15-0105-01-00"/>
    <x v="10"/>
    <x v="5"/>
    <x v="23"/>
    <n v="10"/>
    <n v="79.900000000000006"/>
    <n v="27.8"/>
    <n v="2.7800000000000002"/>
    <n v="52.1"/>
    <n v="0.65"/>
    <x v="3"/>
    <d v="2019-08-14T00:00:00"/>
    <x v="3"/>
    <s v="Wednesday"/>
    <n v="0"/>
    <s v="Low Cost per Unit"/>
    <n v="0"/>
    <n v="2.3970000000000002"/>
    <n v="0"/>
    <n v="0"/>
    <n v="0"/>
    <s v="Greater Than 8 Weeks Old"/>
  </r>
  <r>
    <s v="04-82-0001-00-00"/>
    <x v="10"/>
    <x v="7"/>
    <x v="17"/>
    <n v="3"/>
    <n v="96"/>
    <n v="33.6"/>
    <n v="11.200000000000001"/>
    <n v="62.4"/>
    <n v="0.65"/>
    <x v="3"/>
    <d v="2019-08-14T00:00:00"/>
    <x v="3"/>
    <s v="Wednesday"/>
    <n v="0"/>
    <s v="Low Cost per Unit"/>
    <n v="0"/>
    <n v="2.88"/>
    <n v="0"/>
    <n v="0"/>
    <n v="0"/>
    <s v="Greater Than 8 Weeks Old"/>
  </r>
  <r>
    <s v="04-82-0001-00-12"/>
    <x v="10"/>
    <x v="7"/>
    <x v="17"/>
    <n v="1"/>
    <n v="69"/>
    <n v="31.25"/>
    <n v="31.25"/>
    <n v="37.75"/>
    <n v="0.55000000000000004"/>
    <x v="3"/>
    <d v="2019-08-14T00:00:00"/>
    <x v="3"/>
    <s v="Wednesday"/>
    <n v="0"/>
    <s v="High Cost per Unit"/>
    <n v="0"/>
    <n v="0"/>
    <n v="0"/>
    <n v="0"/>
    <n v="0"/>
    <s v="Greater Than 8 Weeks Old"/>
  </r>
  <r>
    <s v="05-24-0101-01-00"/>
    <x v="10"/>
    <x v="1"/>
    <x v="3"/>
    <n v="1"/>
    <n v="35"/>
    <n v="9.9499999999999993"/>
    <n v="9.9499999999999993"/>
    <n v="25.05"/>
    <n v="0.72"/>
    <x v="3"/>
    <d v="2019-08-14T00:00:00"/>
    <x v="3"/>
    <s v="Wednesday"/>
    <n v="0"/>
    <s v="Low Cost per Unit"/>
    <n v="0"/>
    <n v="0"/>
    <n v="0"/>
    <n v="0"/>
    <n v="0"/>
    <s v="Greater Than 8 Weeks Old"/>
  </r>
  <r>
    <s v="06-81-1702-00-00"/>
    <x v="10"/>
    <x v="7"/>
    <x v="8"/>
    <n v="1"/>
    <n v="32"/>
    <n v="12.8"/>
    <n v="12.8"/>
    <n v="19.2"/>
    <n v="0.6"/>
    <x v="3"/>
    <d v="2019-08-14T00:00:00"/>
    <x v="3"/>
    <s v="Wednesday"/>
    <n v="0"/>
    <s v="Low Cost per Unit"/>
    <n v="0"/>
    <n v="0"/>
    <n v="0"/>
    <n v="0"/>
    <n v="0"/>
    <s v="Greater Than 8 Weeks Old"/>
  </r>
  <r>
    <s v="06-81-1703-00-00"/>
    <x v="10"/>
    <x v="7"/>
    <x v="8"/>
    <n v="4"/>
    <n v="76"/>
    <n v="38"/>
    <n v="9.5"/>
    <n v="38"/>
    <n v="0.5"/>
    <x v="3"/>
    <d v="2019-08-14T00:00:00"/>
    <x v="3"/>
    <s v="Wednesday"/>
    <n v="0"/>
    <s v="Low Cost per Unit"/>
    <n v="0"/>
    <n v="2.2799999999999998"/>
    <n v="0"/>
    <n v="0"/>
    <n v="0"/>
    <s v="Greater Than 8 Weeks Old"/>
  </r>
  <r>
    <s v="08-28-0201-00-00"/>
    <x v="10"/>
    <x v="1"/>
    <x v="4"/>
    <n v="50"/>
    <n v="1171.51"/>
    <n v="547.5"/>
    <n v="10.95"/>
    <n v="624.01"/>
    <n v="0.53"/>
    <x v="3"/>
    <d v="2019-08-14T00:00:00"/>
    <x v="3"/>
    <s v="Wednesday"/>
    <n v="0"/>
    <s v="Low Cost per Unit"/>
    <n v="0"/>
    <n v="35.145299999999999"/>
    <n v="0"/>
    <n v="0"/>
    <n v="0"/>
    <s v="Greater Than 8 Weeks Old"/>
  </r>
  <r>
    <s v="08-31-0201-00-00"/>
    <x v="10"/>
    <x v="4"/>
    <x v="5"/>
    <n v="12"/>
    <n v="121.99"/>
    <n v="81"/>
    <n v="6.75"/>
    <n v="40.99"/>
    <n v="0.34"/>
    <x v="3"/>
    <d v="2019-08-14T00:00:00"/>
    <x v="3"/>
    <s v="Wednesday"/>
    <n v="0"/>
    <s v="Low Cost per Unit"/>
    <n v="0"/>
    <n v="3.6596999999999995"/>
    <n v="0"/>
    <n v="0"/>
    <n v="0"/>
    <s v="Greater Than 8 Weeks Old"/>
  </r>
  <r>
    <s v="08-31-0202-00-00"/>
    <x v="10"/>
    <x v="4"/>
    <x v="5"/>
    <n v="19"/>
    <n v="170.81"/>
    <n v="45.03"/>
    <n v="2.37"/>
    <n v="125.78"/>
    <n v="0.74"/>
    <x v="3"/>
    <d v="2019-08-14T00:00:00"/>
    <x v="3"/>
    <s v="Wednesday"/>
    <n v="0"/>
    <s v="Low Cost per Unit"/>
    <n v="0"/>
    <n v="5.1242999999999999"/>
    <n v="0"/>
    <n v="0"/>
    <n v="0"/>
    <s v="Greater Than 8 Weeks Old"/>
  </r>
  <r>
    <s v="08-31-0203-00-00"/>
    <x v="10"/>
    <x v="4"/>
    <x v="5"/>
    <n v="103"/>
    <n v="1028.97"/>
    <n v="618"/>
    <n v="6"/>
    <n v="410.97"/>
    <n v="0.4"/>
    <x v="3"/>
    <d v="2019-08-14T00:00:00"/>
    <x v="3"/>
    <s v="Wednesday"/>
    <n v="0"/>
    <s v="Low Cost per Unit"/>
    <n v="0"/>
    <n v="30.8691"/>
    <n v="0"/>
    <n v="0"/>
    <n v="0"/>
    <s v="Greater Than 8 Weeks Old"/>
  </r>
  <r>
    <s v="08-34-0201-00-00"/>
    <x v="10"/>
    <x v="5"/>
    <x v="6"/>
    <n v="5"/>
    <n v="125"/>
    <n v="37.200000000000003"/>
    <n v="7.44"/>
    <n v="87.8"/>
    <n v="0.7"/>
    <x v="3"/>
    <d v="2019-08-14T00:00:00"/>
    <x v="3"/>
    <s v="Wednesday"/>
    <n v="0"/>
    <s v="Low Cost per Unit"/>
    <n v="0"/>
    <n v="3.75"/>
    <n v="0"/>
    <n v="0"/>
    <n v="0"/>
    <s v="Greater Than 8 Weeks Old"/>
  </r>
  <r>
    <s v="08-34-0202-00-00"/>
    <x v="10"/>
    <x v="5"/>
    <x v="6"/>
    <n v="21"/>
    <n v="314.79000000000002"/>
    <n v="163.80000000000001"/>
    <n v="7.8000000000000007"/>
    <n v="150.99"/>
    <n v="0.48"/>
    <x v="3"/>
    <d v="2019-08-14T00:00:00"/>
    <x v="3"/>
    <s v="Wednesday"/>
    <n v="0"/>
    <s v="Low Cost per Unit"/>
    <n v="0"/>
    <n v="9.4436999999999998"/>
    <n v="0"/>
    <n v="0"/>
    <n v="0"/>
    <s v="Greater Than 8 Weeks Old"/>
  </r>
  <r>
    <s v="08-34-0203-00-00"/>
    <x v="10"/>
    <x v="5"/>
    <x v="6"/>
    <n v="2"/>
    <n v="52"/>
    <n v="12.32"/>
    <n v="6.16"/>
    <n v="39.68"/>
    <n v="0.76"/>
    <x v="3"/>
    <d v="2019-08-14T00:00:00"/>
    <x v="3"/>
    <s v="Wednesday"/>
    <n v="0"/>
    <s v="Low Cost per Unit"/>
    <n v="0"/>
    <n v="1.56"/>
    <n v="0"/>
    <n v="0"/>
    <n v="0"/>
    <s v="Greater Than 8 Weeks Old"/>
  </r>
  <r>
    <s v="08-34-0204-00-00"/>
    <x v="10"/>
    <x v="5"/>
    <x v="6"/>
    <n v="1"/>
    <n v="36"/>
    <n v="16.579999999999998"/>
    <n v="16.579999999999998"/>
    <n v="19.420000000000002"/>
    <n v="0.54"/>
    <x v="3"/>
    <d v="2019-08-14T00:00:00"/>
    <x v="3"/>
    <s v="Wednesday"/>
    <n v="0"/>
    <s v="Low Cost per Unit"/>
    <n v="0"/>
    <n v="0"/>
    <n v="0"/>
    <n v="0"/>
    <n v="0"/>
    <s v="Greater Than 8 Weeks Old"/>
  </r>
  <r>
    <s v="08-34-0209-00-00"/>
    <x v="10"/>
    <x v="5"/>
    <x v="6"/>
    <n v="2"/>
    <n v="50"/>
    <n v="22.96"/>
    <n v="11.48"/>
    <n v="27.04"/>
    <n v="0.54"/>
    <x v="3"/>
    <d v="2019-08-14T00:00:00"/>
    <x v="3"/>
    <s v="Wednesday"/>
    <n v="0"/>
    <s v="Low Cost per Unit"/>
    <n v="0"/>
    <n v="1.5"/>
    <n v="0"/>
    <n v="0"/>
    <n v="0"/>
    <s v="Greater Than 8 Weeks Old"/>
  </r>
  <r>
    <s v="08-34-0210-00-00"/>
    <x v="10"/>
    <x v="5"/>
    <x v="6"/>
    <n v="2"/>
    <n v="50"/>
    <n v="22.96"/>
    <n v="11.48"/>
    <n v="27.04"/>
    <n v="0.54"/>
    <x v="3"/>
    <d v="2019-08-14T00:00:00"/>
    <x v="3"/>
    <s v="Wednesday"/>
    <n v="0"/>
    <s v="Low Cost per Unit"/>
    <n v="0"/>
    <n v="1.5"/>
    <n v="0"/>
    <n v="0"/>
    <n v="0"/>
    <s v="Greater Than 8 Weeks Old"/>
  </r>
  <r>
    <s v="08-34-0211-00-00"/>
    <x v="10"/>
    <x v="5"/>
    <x v="6"/>
    <n v="1"/>
    <n v="25"/>
    <n v="11.48"/>
    <n v="11.48"/>
    <n v="13.52"/>
    <n v="0.54"/>
    <x v="3"/>
    <d v="2019-08-14T00:00:00"/>
    <x v="3"/>
    <s v="Wednesday"/>
    <n v="0"/>
    <s v="Low Cost per Unit"/>
    <n v="0"/>
    <n v="0"/>
    <n v="0"/>
    <n v="0"/>
    <n v="0"/>
    <s v="Greater Than 8 Weeks Old"/>
  </r>
  <r>
    <s v="10-81-0001-00-00"/>
    <x v="10"/>
    <x v="7"/>
    <x v="8"/>
    <n v="6"/>
    <n v="174"/>
    <n v="75"/>
    <n v="12.5"/>
    <n v="99"/>
    <n v="0.56999999999999995"/>
    <x v="3"/>
    <d v="2019-08-14T00:00:00"/>
    <x v="3"/>
    <s v="Wednesday"/>
    <n v="0"/>
    <s v="Low Cost per Unit"/>
    <n v="0"/>
    <n v="5.22"/>
    <n v="0"/>
    <n v="0"/>
    <n v="0"/>
    <s v="Greater Than 8 Weeks Old"/>
  </r>
  <r>
    <s v="13-31-0101-01"/>
    <x v="10"/>
    <x v="4"/>
    <x v="5"/>
    <n v="1"/>
    <n v="20"/>
    <n v="7.12"/>
    <n v="7.12"/>
    <n v="12.88"/>
    <n v="0.64"/>
    <x v="3"/>
    <d v="2019-08-14T00:00:00"/>
    <x v="3"/>
    <s v="Wednesday"/>
    <n v="0"/>
    <s v="Low Cost per Unit"/>
    <n v="0"/>
    <n v="0"/>
    <n v="0"/>
    <n v="0"/>
    <n v="0"/>
    <s v="Greater Than 8 Weeks Old"/>
  </r>
  <r>
    <s v="13-31-0101-03"/>
    <x v="10"/>
    <x v="4"/>
    <x v="5"/>
    <n v="1"/>
    <n v="20"/>
    <n v="7.12"/>
    <n v="7.12"/>
    <n v="12.88"/>
    <n v="0.64"/>
    <x v="3"/>
    <d v="2019-08-14T00:00:00"/>
    <x v="3"/>
    <s v="Wednesday"/>
    <n v="0"/>
    <s v="Low Cost per Unit"/>
    <n v="0"/>
    <n v="0"/>
    <n v="0"/>
    <n v="0"/>
    <n v="0"/>
    <s v="Greater Than 8 Weeks Old"/>
  </r>
  <r>
    <s v="13-31-0101-04"/>
    <x v="10"/>
    <x v="4"/>
    <x v="5"/>
    <n v="1"/>
    <n v="20"/>
    <n v="7.12"/>
    <n v="7.12"/>
    <n v="12.88"/>
    <n v="0.64"/>
    <x v="3"/>
    <d v="2019-08-14T00:00:00"/>
    <x v="3"/>
    <s v="Wednesday"/>
    <n v="0"/>
    <s v="Low Cost per Unit"/>
    <n v="0"/>
    <n v="0"/>
    <n v="0"/>
    <n v="0"/>
    <n v="0"/>
    <s v="Greater Than 8 Weeks Old"/>
  </r>
  <r>
    <s v="13-82-0101-01-00"/>
    <x v="10"/>
    <x v="7"/>
    <x v="17"/>
    <n v="3"/>
    <n v="78"/>
    <n v="26.64"/>
    <n v="8.8800000000000008"/>
    <n v="51.36"/>
    <n v="0.66"/>
    <x v="3"/>
    <d v="2019-08-14T00:00:00"/>
    <x v="3"/>
    <s v="Wednesday"/>
    <n v="0"/>
    <s v="Low Cost per Unit"/>
    <n v="0"/>
    <n v="2.34"/>
    <n v="0"/>
    <n v="0"/>
    <n v="0"/>
    <s v="Greater Than 8 Weeks Old"/>
  </r>
  <r>
    <s v="14-63-1401-01-00"/>
    <x v="10"/>
    <x v="1"/>
    <x v="19"/>
    <n v="10"/>
    <n v="199.9"/>
    <n v="155"/>
    <n v="15.5"/>
    <n v="44.9"/>
    <n v="0.22"/>
    <x v="3"/>
    <d v="2019-08-14T00:00:00"/>
    <x v="3"/>
    <s v="Wednesday"/>
    <n v="0"/>
    <s v="Low Cost per Unit"/>
    <n v="0"/>
    <n v="5.9969999999999999"/>
    <n v="0"/>
    <n v="0"/>
    <n v="0"/>
    <s v="Greater Than 8 Weeks Old"/>
  </r>
  <r>
    <s v="17-24-0103-01-00"/>
    <x v="10"/>
    <x v="1"/>
    <x v="3"/>
    <n v="3"/>
    <n v="59.97"/>
    <n v="37.799999999999997"/>
    <n v="12.6"/>
    <n v="22.17"/>
    <n v="0.37"/>
    <x v="3"/>
    <d v="2019-08-14T00:00:00"/>
    <x v="3"/>
    <s v="Wednesday"/>
    <n v="0"/>
    <s v="Low Cost per Unit"/>
    <n v="0"/>
    <n v="1.7990999999999999"/>
    <n v="0"/>
    <n v="0"/>
    <n v="0"/>
    <s v="Greater Than 8 Weeks Old"/>
  </r>
  <r>
    <s v="17-24-0105-11-00"/>
    <x v="10"/>
    <x v="1"/>
    <x v="3"/>
    <n v="1"/>
    <n v="39"/>
    <n v="14.25"/>
    <n v="14.25"/>
    <n v="24.75"/>
    <n v="0.63"/>
    <x v="3"/>
    <d v="2019-08-14T00:00:00"/>
    <x v="3"/>
    <s v="Wednesday"/>
    <n v="0"/>
    <s v="Low Cost per Unit"/>
    <n v="0"/>
    <n v="0"/>
    <n v="0"/>
    <n v="0"/>
    <n v="0"/>
    <s v="Greater Than 8 Weeks Old"/>
  </r>
  <r>
    <s v="17-24-0107-01-00"/>
    <x v="10"/>
    <x v="1"/>
    <x v="3"/>
    <n v="8"/>
    <n v="79.92"/>
    <n v="30.72"/>
    <n v="3.84"/>
    <n v="49.2"/>
    <n v="0.62"/>
    <x v="3"/>
    <d v="2019-08-14T00:00:00"/>
    <x v="3"/>
    <s v="Wednesday"/>
    <n v="0"/>
    <s v="Low Cost per Unit"/>
    <n v="0"/>
    <n v="2.3976000000000002"/>
    <n v="0"/>
    <n v="0"/>
    <n v="0"/>
    <s v="Greater Than 8 Weeks Old"/>
  </r>
  <r>
    <s v="17-24-0108-11-00"/>
    <x v="10"/>
    <x v="1"/>
    <x v="3"/>
    <n v="2"/>
    <n v="21.98"/>
    <n v="10.5"/>
    <n v="5.25"/>
    <n v="11.48"/>
    <n v="0.52"/>
    <x v="3"/>
    <d v="2019-08-14T00:00:00"/>
    <x v="3"/>
    <s v="Wednesday"/>
    <n v="0"/>
    <s v="Low Cost per Unit"/>
    <n v="0"/>
    <n v="0.65939999999999999"/>
    <n v="0"/>
    <n v="0"/>
    <n v="0"/>
    <s v="Greater Than 8 Weeks Old"/>
  </r>
  <r>
    <s v="17-24-0109-11-00"/>
    <x v="10"/>
    <x v="1"/>
    <x v="3"/>
    <n v="1"/>
    <n v="10.99"/>
    <n v="5.76"/>
    <n v="5.76"/>
    <n v="5.23"/>
    <n v="0.48"/>
    <x v="3"/>
    <d v="2019-08-14T00:00:00"/>
    <x v="3"/>
    <s v="Wednesday"/>
    <n v="0"/>
    <s v="Low Cost per Unit"/>
    <n v="0"/>
    <n v="0"/>
    <n v="0"/>
    <n v="0"/>
    <n v="0"/>
    <s v="Greater Than 8 Weeks Old"/>
  </r>
  <r>
    <s v="17-24-0110-11-00"/>
    <x v="10"/>
    <x v="1"/>
    <x v="3"/>
    <n v="1"/>
    <n v="10.99"/>
    <n v="6.15"/>
    <n v="6.15"/>
    <n v="4.84"/>
    <n v="0.44"/>
    <x v="3"/>
    <d v="2019-08-14T00:00:00"/>
    <x v="3"/>
    <s v="Wednesday"/>
    <n v="0"/>
    <s v="Low Cost per Unit"/>
    <n v="0"/>
    <n v="0"/>
    <n v="0"/>
    <n v="0"/>
    <n v="0"/>
    <s v="Greater Than 8 Weeks Old"/>
  </r>
  <r>
    <s v="17-24-0301-11-00"/>
    <x v="10"/>
    <x v="2"/>
    <x v="2"/>
    <n v="4"/>
    <n v="27.96"/>
    <n v="11.16"/>
    <n v="2.79"/>
    <n v="16.8"/>
    <n v="0.6"/>
    <x v="3"/>
    <d v="2019-08-14T00:00:00"/>
    <x v="3"/>
    <s v="Wednesday"/>
    <n v="0"/>
    <s v="Low Cost per Unit"/>
    <n v="0"/>
    <n v="0.83879999999999999"/>
    <n v="0"/>
    <n v="0"/>
    <n v="0"/>
    <s v="Greater Than 8 Weeks Old"/>
  </r>
  <r>
    <s v="17-26-0001-01-00"/>
    <x v="10"/>
    <x v="1"/>
    <x v="14"/>
    <n v="1"/>
    <n v="40"/>
    <n v="11.88"/>
    <n v="11.88"/>
    <n v="28.12"/>
    <n v="0.7"/>
    <x v="3"/>
    <d v="2019-08-14T00:00:00"/>
    <x v="3"/>
    <s v="Wednesday"/>
    <n v="0"/>
    <s v="Low Cost per Unit"/>
    <n v="0"/>
    <n v="0"/>
    <n v="0"/>
    <n v="0"/>
    <n v="0"/>
    <s v="Greater Than 8 Weeks Old"/>
  </r>
  <r>
    <s v="20-87-0001-00"/>
    <x v="10"/>
    <x v="7"/>
    <x v="17"/>
    <n v="6"/>
    <n v="18"/>
    <n v="4.32"/>
    <n v="0.72000000000000008"/>
    <n v="13.68"/>
    <n v="0.76"/>
    <x v="3"/>
    <d v="2019-08-14T00:00:00"/>
    <x v="3"/>
    <s v="Wednesday"/>
    <n v="0"/>
    <s v="Low Cost per Unit"/>
    <n v="0"/>
    <n v="0.54"/>
    <n v="0"/>
    <n v="0"/>
    <n v="0"/>
    <s v="Greater Than 8 Weeks Old"/>
  </r>
  <r>
    <s v="20-87-0001-00"/>
    <x v="10"/>
    <x v="7"/>
    <x v="17"/>
    <n v="2"/>
    <n v="10"/>
    <n v="2.88"/>
    <n v="1.44"/>
    <n v="7.12"/>
    <n v="0.71"/>
    <x v="3"/>
    <d v="2019-08-14T00:00:00"/>
    <x v="3"/>
    <s v="Wednesday"/>
    <n v="0"/>
    <s v="Low Cost per Unit"/>
    <n v="0"/>
    <n v="0.3"/>
    <n v="0"/>
    <n v="0"/>
    <n v="0"/>
    <s v="Greater Than 8 Weeks Old"/>
  </r>
  <r>
    <s v="20-87-0001-00"/>
    <x v="10"/>
    <x v="7"/>
    <x v="17"/>
    <n v="1"/>
    <n v="22"/>
    <n v="7.2"/>
    <n v="7.2"/>
    <n v="14.8"/>
    <n v="0.67"/>
    <x v="3"/>
    <d v="2019-08-14T00:00:00"/>
    <x v="3"/>
    <s v="Wednesday"/>
    <n v="0"/>
    <s v="Low Cost per Unit"/>
    <n v="0"/>
    <n v="0"/>
    <n v="0"/>
    <n v="0"/>
    <n v="0"/>
    <s v="Greater Than 8 Weeks Old"/>
  </r>
  <r>
    <s v="22-82-1301-00-12"/>
    <x v="10"/>
    <x v="7"/>
    <x v="17"/>
    <n v="28"/>
    <n v="839.72"/>
    <n v="446.04"/>
    <n v="15.930000000000001"/>
    <n v="393.68"/>
    <n v="0.47"/>
    <x v="3"/>
    <d v="2019-08-14T00:00:00"/>
    <x v="3"/>
    <s v="Wednesday"/>
    <n v="0"/>
    <s v="Low Cost per Unit"/>
    <n v="0"/>
    <n v="25.191600000000001"/>
    <n v="0"/>
    <n v="0"/>
    <n v="0"/>
    <s v="Greater Than 8 Weeks Old"/>
  </r>
  <r>
    <s v="23-33-0201-00-00"/>
    <x v="10"/>
    <x v="5"/>
    <x v="6"/>
    <n v="1"/>
    <n v="16"/>
    <n v="6.75"/>
    <n v="6.75"/>
    <n v="9.25"/>
    <n v="0.57999999999999996"/>
    <x v="3"/>
    <d v="2019-08-14T00:00:00"/>
    <x v="3"/>
    <s v="Wednesday"/>
    <n v="0"/>
    <s v="Low Cost per Unit"/>
    <n v="0"/>
    <n v="0"/>
    <n v="0"/>
    <n v="0"/>
    <n v="0"/>
    <s v="Greater Than 8 Weeks Old"/>
  </r>
  <r>
    <s v="23-82-0101-01-00"/>
    <x v="10"/>
    <x v="7"/>
    <x v="17"/>
    <n v="3"/>
    <n v="126"/>
    <n v="37.14"/>
    <n v="12.38"/>
    <n v="88.86"/>
    <n v="0.71"/>
    <x v="3"/>
    <d v="2019-08-14T00:00:00"/>
    <x v="3"/>
    <s v="Wednesday"/>
    <n v="0"/>
    <s v="Low Cost per Unit"/>
    <n v="0"/>
    <n v="3.78"/>
    <n v="0"/>
    <n v="0"/>
    <n v="0"/>
    <s v="Greater Than 8 Weeks Old"/>
  </r>
  <r>
    <s v="23-82-1301-01-00"/>
    <x v="10"/>
    <x v="7"/>
    <x v="17"/>
    <n v="2"/>
    <n v="32"/>
    <n v="9.76"/>
    <n v="4.88"/>
    <n v="22.24"/>
    <n v="0.7"/>
    <x v="3"/>
    <d v="2019-08-14T00:00:00"/>
    <x v="3"/>
    <s v="Wednesday"/>
    <n v="0"/>
    <s v="Low Cost per Unit"/>
    <n v="0"/>
    <n v="0.96"/>
    <n v="0"/>
    <n v="0"/>
    <n v="0"/>
    <s v="Greater Than 8 Weeks Old"/>
  </r>
  <r>
    <s v="33-81-1701-00-00"/>
    <x v="10"/>
    <x v="7"/>
    <x v="8"/>
    <n v="1"/>
    <n v="8"/>
    <n v="3.71"/>
    <n v="3.71"/>
    <n v="4.29"/>
    <n v="0.54"/>
    <x v="3"/>
    <d v="2019-08-14T00:00:00"/>
    <x v="3"/>
    <s v="Wednesday"/>
    <n v="0"/>
    <s v="Low Cost per Unit"/>
    <n v="0"/>
    <n v="0"/>
    <n v="0"/>
    <n v="0"/>
    <n v="0"/>
    <s v="Greater Than 8 Weeks Old"/>
  </r>
  <r>
    <s v="37-84-0201-01-00"/>
    <x v="10"/>
    <x v="7"/>
    <x v="22"/>
    <n v="8"/>
    <n v="239.92"/>
    <n v="147.04"/>
    <n v="18.38"/>
    <n v="92.88"/>
    <n v="0.39"/>
    <x v="3"/>
    <d v="2019-08-14T00:00:00"/>
    <x v="3"/>
    <s v="Wednesday"/>
    <n v="0"/>
    <s v="High Cost per Unit"/>
    <n v="0"/>
    <n v="7.1975999999999996"/>
    <n v="0"/>
    <n v="0"/>
    <n v="0"/>
    <s v="Greater Than 8 Weeks Old"/>
  </r>
  <r>
    <s v="38-31-0001-00-12"/>
    <x v="10"/>
    <x v="3"/>
    <x v="5"/>
    <n v="4"/>
    <n v="180"/>
    <n v="65.28"/>
    <n v="16.32"/>
    <n v="114.72"/>
    <n v="0.64"/>
    <x v="3"/>
    <d v="2019-08-14T00:00:00"/>
    <x v="3"/>
    <s v="Wednesday"/>
    <n v="0"/>
    <s v="Low Cost per Unit"/>
    <n v="0"/>
    <n v="5.3999999999999995"/>
    <n v="0"/>
    <n v="0"/>
    <n v="0"/>
    <s v="Greater Than 8 Weeks Old"/>
  </r>
  <r>
    <s v="38-51-0101-01-00"/>
    <x v="10"/>
    <x v="8"/>
    <x v="10"/>
    <n v="2"/>
    <n v="198"/>
    <n v="74.84"/>
    <n v="37.42"/>
    <n v="123.16"/>
    <n v="0.62"/>
    <x v="3"/>
    <d v="2019-08-14T00:00:00"/>
    <x v="3"/>
    <s v="Wednesday"/>
    <n v="0"/>
    <s v="High Cost per Unit"/>
    <n v="0"/>
    <n v="5.9399999999999995"/>
    <n v="0"/>
    <n v="0"/>
    <n v="0"/>
    <s v="Greater Than 8 Weeks Old"/>
  </r>
  <r>
    <s v="38-73-1401-01-00"/>
    <x v="10"/>
    <x v="2"/>
    <x v="2"/>
    <n v="1"/>
    <n v="11.99"/>
    <n v="5.95"/>
    <n v="5.95"/>
    <n v="6.04"/>
    <n v="0.5"/>
    <x v="3"/>
    <d v="2019-08-14T00:00:00"/>
    <x v="3"/>
    <s v="Wednesday"/>
    <n v="0"/>
    <s v="Low Cost per Unit"/>
    <n v="0"/>
    <n v="0"/>
    <n v="0"/>
    <n v="0"/>
    <n v="0"/>
    <s v="Greater Than 8 Weeks Old"/>
  </r>
  <r>
    <s v="40-33-0001-00-00"/>
    <x v="10"/>
    <x v="5"/>
    <x v="6"/>
    <n v="4"/>
    <n v="396"/>
    <n v="143.88"/>
    <n v="35.97"/>
    <n v="252.12"/>
    <n v="0.64"/>
    <x v="3"/>
    <d v="2019-08-14T00:00:00"/>
    <x v="3"/>
    <s v="Wednesday"/>
    <n v="0"/>
    <s v="High Cost per Unit"/>
    <n v="0"/>
    <n v="11.879999999999999"/>
    <n v="0"/>
    <n v="0"/>
    <n v="0"/>
    <s v="Greater Than 8 Weeks Old"/>
  </r>
  <r>
    <s v="40-54-0001-01-00"/>
    <x v="10"/>
    <x v="8"/>
    <x v="20"/>
    <n v="1"/>
    <n v="79"/>
    <n v="23.97"/>
    <n v="23.97"/>
    <n v="55.03"/>
    <n v="0.7"/>
    <x v="3"/>
    <d v="2019-08-14T00:00:00"/>
    <x v="3"/>
    <s v="Wednesday"/>
    <n v="0"/>
    <s v="High Cost per Unit"/>
    <n v="0"/>
    <n v="0"/>
    <n v="0"/>
    <n v="0"/>
    <n v="0"/>
    <s v="Greater Than 8 Weeks Old"/>
  </r>
  <r>
    <s v="42-26-0001-01-00"/>
    <x v="10"/>
    <x v="2"/>
    <x v="2"/>
    <n v="1"/>
    <n v="23.99"/>
    <n v="17"/>
    <n v="17"/>
    <n v="6.99"/>
    <n v="0.28999999999999998"/>
    <x v="3"/>
    <d v="2019-08-14T00:00:00"/>
    <x v="3"/>
    <s v="Wednesday"/>
    <n v="0"/>
    <s v="High Cost per Unit"/>
    <n v="0"/>
    <n v="0"/>
    <n v="0"/>
    <n v="0"/>
    <n v="0"/>
    <s v="Greater Than 8 Weeks Old"/>
  </r>
  <r>
    <s v="42-26-0002-01-00"/>
    <x v="10"/>
    <x v="2"/>
    <x v="2"/>
    <n v="1"/>
    <n v="23.99"/>
    <n v="15"/>
    <n v="15"/>
    <n v="8.99"/>
    <n v="0.37"/>
    <x v="3"/>
    <d v="2019-08-14T00:00:00"/>
    <x v="3"/>
    <s v="Wednesday"/>
    <n v="0"/>
    <s v="Low Cost per Unit"/>
    <n v="0"/>
    <n v="0"/>
    <n v="0"/>
    <n v="0"/>
    <n v="0"/>
    <s v="Greater Than 8 Weeks Old"/>
  </r>
  <r>
    <s v="42-26-0003-01-00"/>
    <x v="10"/>
    <x v="2"/>
    <x v="2"/>
    <n v="1"/>
    <n v="23.99"/>
    <n v="15"/>
    <n v="15"/>
    <n v="8.99"/>
    <n v="0.37"/>
    <x v="3"/>
    <d v="2019-08-14T00:00:00"/>
    <x v="3"/>
    <s v="Wednesday"/>
    <n v="0"/>
    <s v="Low Cost per Unit"/>
    <n v="0"/>
    <n v="0"/>
    <n v="0"/>
    <n v="0"/>
    <n v="0"/>
    <s v="Greater Than 8 Weeks Old"/>
  </r>
  <r>
    <s v="43-85-0001-01-00"/>
    <x v="10"/>
    <x v="9"/>
    <x v="21"/>
    <n v="2"/>
    <n v="378"/>
    <n v="184"/>
    <n v="92"/>
    <n v="194"/>
    <n v="0.51"/>
    <x v="3"/>
    <d v="2019-08-14T00:00:00"/>
    <x v="3"/>
    <s v="Wednesday"/>
    <n v="0"/>
    <s v="High Cost per Unit"/>
    <n v="0"/>
    <n v="11.34"/>
    <n v="0"/>
    <n v="0"/>
    <n v="0"/>
    <s v="Greater Than 8 Weeks Old"/>
  </r>
  <r>
    <s v="01-21-1001-14-12"/>
    <x v="11"/>
    <x v="0"/>
    <x v="0"/>
    <n v="2"/>
    <n v="110"/>
    <n v="35.299999999999997"/>
    <n v="17.649999999999999"/>
    <n v="74.7"/>
    <n v="0.68"/>
    <x v="4"/>
    <d v="2019-08-15T00:00:00"/>
    <x v="4"/>
    <s v="Thursday"/>
    <n v="0"/>
    <s v="High Cost per Unit"/>
    <n v="11"/>
    <n v="3.3"/>
    <n v="0"/>
    <n v="0"/>
    <n v="0"/>
    <s v="Greater Than 8 Weeks Old"/>
  </r>
  <r>
    <s v="01-21-1003-14-12"/>
    <x v="11"/>
    <x v="0"/>
    <x v="0"/>
    <n v="1"/>
    <n v="55"/>
    <n v="13.9"/>
    <n v="13.9"/>
    <n v="41.1"/>
    <n v="0.75"/>
    <x v="4"/>
    <d v="2019-08-15T00:00:00"/>
    <x v="4"/>
    <s v="Thursday"/>
    <n v="0"/>
    <s v="Low Cost per Unit"/>
    <n v="5.5"/>
    <n v="0"/>
    <n v="0"/>
    <n v="0"/>
    <n v="0"/>
    <s v="Greater Than 8 Weeks Old"/>
  </r>
  <r>
    <s v="01-21-1004-14-12"/>
    <x v="11"/>
    <x v="0"/>
    <x v="0"/>
    <n v="4"/>
    <n v="236"/>
    <n v="81.2"/>
    <n v="20.3"/>
    <n v="154.80000000000001"/>
    <n v="0.66"/>
    <x v="4"/>
    <d v="2019-08-15T00:00:00"/>
    <x v="4"/>
    <s v="Thursday"/>
    <n v="0"/>
    <s v="High Cost per Unit"/>
    <n v="23.6"/>
    <n v="7.08"/>
    <n v="0"/>
    <n v="0"/>
    <n v="0"/>
    <s v="Greater Than 8 Weeks Old"/>
  </r>
  <r>
    <s v="01-21-1004-15-12"/>
    <x v="11"/>
    <x v="0"/>
    <x v="0"/>
    <n v="1"/>
    <n v="59"/>
    <n v="13.9"/>
    <n v="13.9"/>
    <n v="45.1"/>
    <n v="0.76"/>
    <x v="4"/>
    <d v="2019-08-15T00:00:00"/>
    <x v="4"/>
    <s v="Thursday"/>
    <n v="0"/>
    <s v="Low Cost per Unit"/>
    <n v="5.9"/>
    <n v="0"/>
    <n v="0"/>
    <n v="0"/>
    <n v="0"/>
    <s v="Greater Than 8 Weeks Old"/>
  </r>
  <r>
    <s v="01-21-1005-14-12"/>
    <x v="11"/>
    <x v="0"/>
    <x v="0"/>
    <n v="3"/>
    <n v="177"/>
    <n v="67.95"/>
    <n v="22.650000000000002"/>
    <n v="109.05"/>
    <n v="0.62"/>
    <x v="4"/>
    <d v="2019-08-15T00:00:00"/>
    <x v="4"/>
    <s v="Thursday"/>
    <n v="0"/>
    <s v="High Cost per Unit"/>
    <n v="17.7"/>
    <n v="5.31"/>
    <n v="0"/>
    <n v="0"/>
    <n v="0"/>
    <s v="Greater Than 8 Weeks Old"/>
  </r>
  <r>
    <s v="01-21-1005-15-12"/>
    <x v="11"/>
    <x v="0"/>
    <x v="0"/>
    <n v="1"/>
    <n v="59"/>
    <n v="22.7"/>
    <n v="22.7"/>
    <n v="36.299999999999997"/>
    <n v="0.62"/>
    <x v="4"/>
    <d v="2019-08-15T00:00:00"/>
    <x v="4"/>
    <s v="Thursday"/>
    <n v="0"/>
    <s v="High Cost per Unit"/>
    <n v="5.9"/>
    <n v="0"/>
    <n v="0"/>
    <n v="0"/>
    <n v="0"/>
    <s v="Greater Than 8 Weeks Old"/>
  </r>
  <r>
    <s v="01-21-1006-15-12"/>
    <x v="11"/>
    <x v="0"/>
    <x v="0"/>
    <n v="2"/>
    <n v="110"/>
    <n v="42.46"/>
    <n v="21.23"/>
    <n v="67.540000000000006"/>
    <n v="0.61"/>
    <x v="4"/>
    <d v="2019-08-15T00:00:00"/>
    <x v="4"/>
    <s v="Thursday"/>
    <n v="0"/>
    <s v="High Cost per Unit"/>
    <n v="11"/>
    <n v="3.3"/>
    <n v="0"/>
    <n v="0"/>
    <n v="0"/>
    <s v="Greater Than 8 Weeks Old"/>
  </r>
  <r>
    <s v="01-21-1013-14-12"/>
    <x v="11"/>
    <x v="0"/>
    <x v="0"/>
    <n v="1"/>
    <n v="79"/>
    <n v="19.940000000000001"/>
    <n v="19.940000000000001"/>
    <n v="59.06"/>
    <n v="0.75"/>
    <x v="4"/>
    <d v="2019-08-15T00:00:00"/>
    <x v="4"/>
    <s v="Thursday"/>
    <n v="0"/>
    <s v="High Cost per Unit"/>
    <n v="7.9"/>
    <n v="0"/>
    <n v="0"/>
    <n v="0"/>
    <n v="0"/>
    <s v="Greater Than 8 Weeks Old"/>
  </r>
  <r>
    <s v="01-21-2006-14-12"/>
    <x v="11"/>
    <x v="0"/>
    <x v="0"/>
    <n v="1"/>
    <n v="79"/>
    <n v="27.17"/>
    <n v="27.17"/>
    <n v="51.83"/>
    <n v="0.66"/>
    <x v="4"/>
    <d v="2019-08-15T00:00:00"/>
    <x v="4"/>
    <s v="Thursday"/>
    <n v="0"/>
    <s v="High Cost per Unit"/>
    <n v="7.9"/>
    <n v="0"/>
    <n v="0"/>
    <n v="0"/>
    <n v="0"/>
    <s v="Greater Than 8 Weeks Old"/>
  </r>
  <r>
    <s v="01-21-2011-14-12"/>
    <x v="11"/>
    <x v="0"/>
    <x v="0"/>
    <n v="1"/>
    <n v="99.99"/>
    <n v="42.17"/>
    <n v="42.17"/>
    <n v="57.82"/>
    <n v="0.57999999999999996"/>
    <x v="4"/>
    <d v="2019-08-15T00:00:00"/>
    <x v="4"/>
    <s v="Thursday"/>
    <n v="0"/>
    <s v="High Cost per Unit"/>
    <n v="9.9990000000000006"/>
    <n v="0"/>
    <n v="0"/>
    <n v="0"/>
    <n v="0"/>
    <s v="Greater Than 8 Weeks Old"/>
  </r>
  <r>
    <s v="01-21-3001-14-12"/>
    <x v="11"/>
    <x v="0"/>
    <x v="0"/>
    <n v="5"/>
    <n v="194.95"/>
    <n v="88.25"/>
    <n v="17.649999999999999"/>
    <n v="106.7"/>
    <n v="0.55000000000000004"/>
    <x v="4"/>
    <d v="2019-08-15T00:00:00"/>
    <x v="4"/>
    <s v="Thursday"/>
    <n v="0"/>
    <s v="High Cost per Unit"/>
    <n v="19.495000000000001"/>
    <n v="5.8484999999999996"/>
    <n v="0"/>
    <n v="0"/>
    <n v="0"/>
    <s v="Greater Than 8 Weeks Old"/>
  </r>
  <r>
    <s v="01-21-3002-14-12"/>
    <x v="11"/>
    <x v="0"/>
    <x v="0"/>
    <n v="1"/>
    <n v="65"/>
    <n v="19"/>
    <n v="19"/>
    <n v="46"/>
    <n v="0.71"/>
    <x v="4"/>
    <d v="2019-08-15T00:00:00"/>
    <x v="4"/>
    <s v="Thursday"/>
    <n v="0"/>
    <s v="High Cost per Unit"/>
    <n v="6.5"/>
    <n v="0"/>
    <n v="0"/>
    <n v="0"/>
    <n v="0"/>
    <s v="Greater Than 8 Weeks Old"/>
  </r>
  <r>
    <s v="01-21-3003-14-12"/>
    <x v="11"/>
    <x v="0"/>
    <x v="0"/>
    <n v="1"/>
    <n v="65"/>
    <n v="24.58"/>
    <n v="24.58"/>
    <n v="40.42"/>
    <n v="0.62"/>
    <x v="4"/>
    <d v="2019-08-15T00:00:00"/>
    <x v="4"/>
    <s v="Thursday"/>
    <n v="0"/>
    <s v="High Cost per Unit"/>
    <n v="6.5"/>
    <n v="0"/>
    <n v="0"/>
    <n v="0"/>
    <n v="0"/>
    <s v="Greater Than 8 Weeks Old"/>
  </r>
  <r>
    <s v="01-21-3005-14-12"/>
    <x v="11"/>
    <x v="0"/>
    <x v="0"/>
    <n v="1"/>
    <n v="73"/>
    <n v="14.25"/>
    <n v="14.25"/>
    <n v="58.75"/>
    <n v="0.8"/>
    <x v="4"/>
    <d v="2019-08-15T00:00:00"/>
    <x v="4"/>
    <s v="Thursday"/>
    <n v="0"/>
    <s v="Low Cost per Unit"/>
    <n v="7.3000000000000007"/>
    <n v="0"/>
    <n v="0"/>
    <n v="0"/>
    <n v="0"/>
    <s v="Greater Than 8 Weeks Old"/>
  </r>
  <r>
    <s v="01-21-4001-14-12"/>
    <x v="11"/>
    <x v="0"/>
    <x v="0"/>
    <n v="1"/>
    <n v="55"/>
    <n v="16.399999999999999"/>
    <n v="16.399999999999999"/>
    <n v="38.6"/>
    <n v="0.7"/>
    <x v="4"/>
    <d v="2019-08-15T00:00:00"/>
    <x v="4"/>
    <s v="Thursday"/>
    <n v="0"/>
    <s v="Low Cost per Unit"/>
    <n v="5.5"/>
    <n v="0"/>
    <n v="0"/>
    <n v="0"/>
    <n v="0"/>
    <s v="Greater Than 8 Weeks Old"/>
  </r>
  <r>
    <s v="01-21-4003-14-12"/>
    <x v="11"/>
    <x v="0"/>
    <x v="0"/>
    <n v="1"/>
    <n v="59"/>
    <n v="18.75"/>
    <n v="18.75"/>
    <n v="40.25"/>
    <n v="0.68"/>
    <x v="4"/>
    <d v="2019-08-15T00:00:00"/>
    <x v="4"/>
    <s v="Thursday"/>
    <n v="0"/>
    <s v="High Cost per Unit"/>
    <n v="5.9"/>
    <n v="0"/>
    <n v="0"/>
    <n v="0"/>
    <n v="0"/>
    <s v="Greater Than 8 Weeks Old"/>
  </r>
  <r>
    <s v="01-22-0103-01-00"/>
    <x v="11"/>
    <x v="1"/>
    <x v="1"/>
    <n v="13"/>
    <n v="649.87"/>
    <n v="357.5"/>
    <n v="27.5"/>
    <n v="292.37"/>
    <n v="0.45"/>
    <x v="4"/>
    <d v="2019-08-15T00:00:00"/>
    <x v="4"/>
    <s v="Thursday"/>
    <n v="0"/>
    <s v="High Cost per Unit"/>
    <n v="0"/>
    <n v="19.496099999999998"/>
    <n v="0"/>
    <n v="0"/>
    <n v="0"/>
    <s v="Greater Than 8 Weeks Old"/>
  </r>
  <r>
    <s v="01-24-0304-01-00"/>
    <x v="11"/>
    <x v="2"/>
    <x v="2"/>
    <n v="5"/>
    <n v="34.950000000000003"/>
    <n v="22.35"/>
    <n v="4.4700000000000006"/>
    <n v="12.6"/>
    <n v="0.36"/>
    <x v="4"/>
    <d v="2019-08-15T00:00:00"/>
    <x v="4"/>
    <s v="Thursday"/>
    <n v="0"/>
    <s v="Low Cost per Unit"/>
    <n v="0"/>
    <n v="1.0485"/>
    <n v="0"/>
    <n v="0"/>
    <n v="0"/>
    <s v="Greater Than 8 Weeks Old"/>
  </r>
  <r>
    <s v="01-27-0303-01-12"/>
    <x v="11"/>
    <x v="1"/>
    <x v="3"/>
    <n v="1"/>
    <n v="52"/>
    <n v="14.5"/>
    <n v="14.5"/>
    <n v="37.5"/>
    <n v="0.72"/>
    <x v="4"/>
    <d v="2019-08-15T00:00:00"/>
    <x v="4"/>
    <s v="Thursday"/>
    <n v="0"/>
    <s v="Low Cost per Unit"/>
    <n v="0"/>
    <n v="0"/>
    <n v="0"/>
    <n v="0"/>
    <n v="0"/>
    <s v="Greater Than 8 Weeks Old"/>
  </r>
  <r>
    <s v="01-28-1301-03-12"/>
    <x v="11"/>
    <x v="1"/>
    <x v="4"/>
    <n v="7"/>
    <n v="147"/>
    <n v="50.19"/>
    <n v="7.17"/>
    <n v="96.81"/>
    <n v="0.66"/>
    <x v="4"/>
    <d v="2019-08-15T00:00:00"/>
    <x v="4"/>
    <s v="Thursday"/>
    <n v="0"/>
    <s v="Low Cost per Unit"/>
    <n v="0"/>
    <n v="4.41"/>
    <n v="0"/>
    <n v="0"/>
    <n v="0"/>
    <s v="Greater Than 8 Weeks Old"/>
  </r>
  <r>
    <s v="01-31-0101-01-00"/>
    <x v="11"/>
    <x v="3"/>
    <x v="5"/>
    <n v="11"/>
    <n v="219.89"/>
    <n v="87.34"/>
    <n v="7.94"/>
    <n v="132.55000000000001"/>
    <n v="0.6"/>
    <x v="4"/>
    <d v="2019-08-15T00:00:00"/>
    <x v="4"/>
    <s v="Thursday"/>
    <n v="0"/>
    <s v="Low Cost per Unit"/>
    <n v="0"/>
    <n v="6.5966999999999993"/>
    <n v="0"/>
    <n v="0"/>
    <n v="0"/>
    <s v="Greater Than 8 Weeks Old"/>
  </r>
  <r>
    <s v="01-31-0103-01-00"/>
    <x v="11"/>
    <x v="4"/>
    <x v="5"/>
    <n v="2"/>
    <n v="50"/>
    <n v="9"/>
    <n v="4.5"/>
    <n v="41"/>
    <n v="0.82"/>
    <x v="4"/>
    <d v="2019-08-15T00:00:00"/>
    <x v="4"/>
    <s v="Thursday"/>
    <n v="0"/>
    <s v="Low Cost per Unit"/>
    <n v="0"/>
    <n v="1.5"/>
    <n v="0"/>
    <n v="0"/>
    <n v="0"/>
    <s v="Greater Than 8 Weeks Old"/>
  </r>
  <r>
    <s v="01-31-0104-01-00"/>
    <x v="11"/>
    <x v="3"/>
    <x v="5"/>
    <n v="2"/>
    <n v="58"/>
    <n v="12.4"/>
    <n v="6.2"/>
    <n v="45.6"/>
    <n v="0.79"/>
    <x v="4"/>
    <d v="2019-08-15T00:00:00"/>
    <x v="4"/>
    <s v="Thursday"/>
    <n v="0"/>
    <s v="Low Cost per Unit"/>
    <n v="0"/>
    <n v="1.74"/>
    <n v="0"/>
    <n v="0"/>
    <n v="0"/>
    <s v="Greater Than 8 Weeks Old"/>
  </r>
  <r>
    <s v="01-31-0105-01-00"/>
    <x v="11"/>
    <x v="3"/>
    <x v="5"/>
    <n v="6"/>
    <n v="89.94"/>
    <n v="39.6"/>
    <n v="6.6000000000000005"/>
    <n v="50.34"/>
    <n v="0.56000000000000005"/>
    <x v="4"/>
    <d v="2019-08-15T00:00:00"/>
    <x v="4"/>
    <s v="Thursday"/>
    <n v="0"/>
    <s v="Low Cost per Unit"/>
    <n v="0"/>
    <n v="2.6981999999999999"/>
    <n v="0"/>
    <n v="0"/>
    <n v="0"/>
    <s v="Greater Than 8 Weeks Old"/>
  </r>
  <r>
    <s v="01-31-0106-01-00"/>
    <x v="11"/>
    <x v="3"/>
    <x v="5"/>
    <n v="2"/>
    <n v="50"/>
    <n v="13.14"/>
    <n v="6.57"/>
    <n v="36.86"/>
    <n v="0.74"/>
    <x v="4"/>
    <d v="2019-08-15T00:00:00"/>
    <x v="4"/>
    <s v="Thursday"/>
    <n v="0"/>
    <s v="Low Cost per Unit"/>
    <n v="0"/>
    <n v="1.5"/>
    <n v="0"/>
    <n v="0"/>
    <n v="0"/>
    <s v="Greater Than 8 Weeks Old"/>
  </r>
  <r>
    <s v="01-31-0107-01-12"/>
    <x v="11"/>
    <x v="5"/>
    <x v="6"/>
    <n v="1"/>
    <n v="69"/>
    <n v="20.059999999999999"/>
    <n v="20.059999999999999"/>
    <n v="48.94"/>
    <n v="0.71"/>
    <x v="4"/>
    <d v="2019-08-15T00:00:00"/>
    <x v="4"/>
    <s v="Thursday"/>
    <n v="0"/>
    <s v="High Cost per Unit"/>
    <n v="0"/>
    <n v="0"/>
    <n v="0"/>
    <n v="0"/>
    <n v="0"/>
    <s v="Greater Than 8 Weeks Old"/>
  </r>
  <r>
    <s v="01-31-0108-01-00"/>
    <x v="11"/>
    <x v="3"/>
    <x v="5"/>
    <n v="2"/>
    <n v="44"/>
    <n v="10.5"/>
    <n v="5.25"/>
    <n v="33.5"/>
    <n v="0.76"/>
    <x v="4"/>
    <d v="2019-08-15T00:00:00"/>
    <x v="4"/>
    <s v="Thursday"/>
    <n v="0"/>
    <s v="Low Cost per Unit"/>
    <n v="0"/>
    <n v="1.3199999999999998"/>
    <n v="0"/>
    <n v="0"/>
    <n v="0"/>
    <s v="Greater Than 8 Weeks Old"/>
  </r>
  <r>
    <s v="01-31-0109-01-00"/>
    <x v="11"/>
    <x v="3"/>
    <x v="5"/>
    <n v="4"/>
    <n v="66"/>
    <n v="25.4"/>
    <n v="6.35"/>
    <n v="40.6"/>
    <n v="0.62"/>
    <x v="4"/>
    <d v="2019-08-15T00:00:00"/>
    <x v="4"/>
    <s v="Thursday"/>
    <n v="0"/>
    <s v="Low Cost per Unit"/>
    <n v="0"/>
    <n v="1.98"/>
    <n v="0"/>
    <n v="0"/>
    <n v="0"/>
    <s v="Greater Than 8 Weeks Old"/>
  </r>
  <r>
    <s v="01-32-0101-01"/>
    <x v="11"/>
    <x v="5"/>
    <x v="6"/>
    <n v="17"/>
    <n v="169.83"/>
    <n v="64.599999999999994"/>
    <n v="3.8"/>
    <n v="105.23"/>
    <n v="0.62"/>
    <x v="4"/>
    <d v="2019-08-15T00:00:00"/>
    <x v="4"/>
    <s v="Thursday"/>
    <n v="0"/>
    <s v="Low Cost per Unit"/>
    <n v="0"/>
    <n v="5.0949"/>
    <n v="0"/>
    <n v="0"/>
    <n v="0"/>
    <s v="Greater Than 8 Weeks Old"/>
  </r>
  <r>
    <s v="01-40-0401-00-00"/>
    <x v="11"/>
    <x v="6"/>
    <x v="7"/>
    <n v="1"/>
    <n v="25"/>
    <n v="5.4"/>
    <n v="5.4"/>
    <n v="19.600000000000001"/>
    <n v="0.78"/>
    <x v="4"/>
    <d v="2019-08-15T00:00:00"/>
    <x v="4"/>
    <s v="Thursday"/>
    <n v="0"/>
    <s v="Low Cost per Unit"/>
    <n v="0"/>
    <n v="0"/>
    <n v="0"/>
    <n v="0"/>
    <n v="0"/>
    <s v="Greater Than 8 Weeks Old"/>
  </r>
  <r>
    <s v="01-74-1301-00-00"/>
    <x v="11"/>
    <x v="4"/>
    <x v="11"/>
    <n v="1"/>
    <n v="21.99"/>
    <n v="17.149999999999999"/>
    <n v="17.149999999999999"/>
    <n v="4.84"/>
    <n v="0.22"/>
    <x v="4"/>
    <d v="2019-08-15T00:00:00"/>
    <x v="4"/>
    <s v="Thursday"/>
    <n v="0"/>
    <s v="High Cost per Unit"/>
    <n v="0"/>
    <n v="0"/>
    <n v="0"/>
    <n v="0"/>
    <n v="0"/>
    <s v="Greater Than 8 Weeks Old"/>
  </r>
  <r>
    <s v="01-81-1601-00-00"/>
    <x v="11"/>
    <x v="7"/>
    <x v="8"/>
    <n v="12"/>
    <n v="95.88"/>
    <n v="38.4"/>
    <n v="3.1999999999999997"/>
    <n v="57.48"/>
    <n v="0.6"/>
    <x v="4"/>
    <d v="2019-08-15T00:00:00"/>
    <x v="4"/>
    <s v="Thursday"/>
    <n v="0"/>
    <s v="Low Cost per Unit"/>
    <n v="0"/>
    <n v="2.8763999999999998"/>
    <n v="0"/>
    <n v="0"/>
    <n v="0"/>
    <s v="Greater Than 8 Weeks Old"/>
  </r>
  <r>
    <s v="01-83-1601-00-00"/>
    <x v="11"/>
    <x v="7"/>
    <x v="9"/>
    <n v="12"/>
    <n v="107.88"/>
    <n v="51.6"/>
    <n v="4.3"/>
    <n v="56.28"/>
    <n v="0.52"/>
    <x v="4"/>
    <d v="2019-08-15T00:00:00"/>
    <x v="4"/>
    <s v="Thursday"/>
    <n v="0"/>
    <s v="Low Cost per Unit"/>
    <n v="0"/>
    <n v="3.2363999999999997"/>
    <n v="0"/>
    <n v="0"/>
    <n v="0"/>
    <s v="Greater Than 8 Weeks Old"/>
  </r>
  <r>
    <s v="01-83-1602-00-00"/>
    <x v="11"/>
    <x v="7"/>
    <x v="9"/>
    <n v="12"/>
    <n v="107.88"/>
    <n v="47.76"/>
    <n v="3.98"/>
    <n v="60.12"/>
    <n v="0.56000000000000005"/>
    <x v="4"/>
    <d v="2019-08-15T00:00:00"/>
    <x v="4"/>
    <s v="Thursday"/>
    <n v="0"/>
    <s v="Low Cost per Unit"/>
    <n v="0"/>
    <n v="3.2363999999999997"/>
    <n v="0"/>
    <n v="0"/>
    <n v="0"/>
    <s v="Greater Than 8 Weeks Old"/>
  </r>
  <r>
    <s v="01-83-1603-00-00"/>
    <x v="11"/>
    <x v="7"/>
    <x v="9"/>
    <n v="4"/>
    <n v="56"/>
    <n v="11"/>
    <n v="2.75"/>
    <n v="45"/>
    <n v="0.8"/>
    <x v="4"/>
    <d v="2019-08-15T00:00:00"/>
    <x v="4"/>
    <s v="Thursday"/>
    <n v="0"/>
    <s v="Low Cost per Unit"/>
    <n v="0"/>
    <n v="1.68"/>
    <n v="0"/>
    <n v="0"/>
    <n v="0"/>
    <s v="Greater Than 8 Weeks Old"/>
  </r>
  <r>
    <s v="02-24-0101-01-00"/>
    <x v="11"/>
    <x v="1"/>
    <x v="3"/>
    <n v="8"/>
    <n v="151.91999999999999"/>
    <n v="80"/>
    <n v="10"/>
    <n v="71.92"/>
    <n v="0.47"/>
    <x v="4"/>
    <d v="2019-08-15T00:00:00"/>
    <x v="4"/>
    <s v="Thursday"/>
    <n v="0"/>
    <s v="Low Cost per Unit"/>
    <n v="0"/>
    <n v="4.5575999999999999"/>
    <n v="0"/>
    <n v="0"/>
    <n v="0"/>
    <s v="Greater Than 8 Weeks Old"/>
  </r>
  <r>
    <s v="02-31-0101-01-00"/>
    <x v="11"/>
    <x v="3"/>
    <x v="5"/>
    <n v="36"/>
    <n v="251.64"/>
    <n v="63"/>
    <n v="1.75"/>
    <n v="188.64"/>
    <n v="0.75"/>
    <x v="4"/>
    <d v="2019-08-15T00:00:00"/>
    <x v="4"/>
    <s v="Thursday"/>
    <n v="0"/>
    <s v="Low Cost per Unit"/>
    <n v="0"/>
    <n v="7.549199999999999"/>
    <n v="0"/>
    <n v="0"/>
    <n v="0"/>
    <s v="Greater Than 8 Weeks Old"/>
  </r>
  <r>
    <s v="02-31-0103-01-00"/>
    <x v="11"/>
    <x v="4"/>
    <x v="5"/>
    <n v="19"/>
    <n v="179.82"/>
    <n v="56.05"/>
    <n v="2.9499999999999997"/>
    <n v="123.77"/>
    <n v="0.69"/>
    <x v="4"/>
    <d v="2019-08-15T00:00:00"/>
    <x v="4"/>
    <s v="Thursday"/>
    <n v="0"/>
    <s v="Low Cost per Unit"/>
    <n v="0"/>
    <n v="5.3945999999999996"/>
    <n v="0"/>
    <n v="0"/>
    <n v="0"/>
    <s v="Greater Than 8 Weeks Old"/>
  </r>
  <r>
    <s v="02-32-0101-01-00"/>
    <x v="11"/>
    <x v="5"/>
    <x v="6"/>
    <n v="2"/>
    <n v="44"/>
    <n v="4.0999999999999996"/>
    <n v="2.0499999999999998"/>
    <n v="39.9"/>
    <n v="0.91"/>
    <x v="4"/>
    <d v="2019-08-15T00:00:00"/>
    <x v="4"/>
    <s v="Thursday"/>
    <n v="0"/>
    <s v="Low Cost per Unit"/>
    <n v="0"/>
    <n v="1.3199999999999998"/>
    <n v="0"/>
    <n v="0"/>
    <n v="0"/>
    <s v="Greater Than 8 Weeks Old"/>
  </r>
  <r>
    <s v="02-40-0001"/>
    <x v="11"/>
    <x v="6"/>
    <x v="7"/>
    <n v="4"/>
    <n v="76"/>
    <n v="18"/>
    <n v="4.5"/>
    <n v="58"/>
    <n v="0.76"/>
    <x v="4"/>
    <d v="2019-08-15T00:00:00"/>
    <x v="4"/>
    <s v="Thursday"/>
    <n v="0"/>
    <s v="Low Cost per Unit"/>
    <n v="0"/>
    <n v="2.2799999999999998"/>
    <n v="0"/>
    <n v="0"/>
    <n v="0"/>
    <s v="Greater Than 8 Weeks Old"/>
  </r>
  <r>
    <s v="02-40-0401-00-00"/>
    <x v="11"/>
    <x v="6"/>
    <x v="7"/>
    <n v="15"/>
    <n v="149.85"/>
    <n v="44.25"/>
    <n v="2.95"/>
    <n v="105.6"/>
    <n v="0.7"/>
    <x v="4"/>
    <d v="2019-08-15T00:00:00"/>
    <x v="4"/>
    <s v="Thursday"/>
    <n v="0"/>
    <s v="Low Cost per Unit"/>
    <n v="0"/>
    <n v="4.4954999999999998"/>
    <n v="0"/>
    <n v="0"/>
    <n v="0"/>
    <s v="Greater Than 8 Weeks Old"/>
  </r>
  <r>
    <s v="02-40-0402-00-00"/>
    <x v="11"/>
    <x v="2"/>
    <x v="2"/>
    <n v="6"/>
    <n v="65.94"/>
    <n v="22.5"/>
    <n v="3.75"/>
    <n v="43.44"/>
    <n v="0.66"/>
    <x v="4"/>
    <d v="2019-08-15T00:00:00"/>
    <x v="4"/>
    <s v="Thursday"/>
    <n v="0"/>
    <s v="Low Cost per Unit"/>
    <n v="0"/>
    <n v="1.9782"/>
    <n v="0"/>
    <n v="0"/>
    <n v="0"/>
    <s v="Greater Than 8 Weeks Old"/>
  </r>
  <r>
    <s v="02-40-1301-00-00"/>
    <x v="11"/>
    <x v="6"/>
    <x v="7"/>
    <n v="16"/>
    <n v="159.84"/>
    <n v="60"/>
    <n v="3.75"/>
    <n v="99.84"/>
    <n v="0.62"/>
    <x v="4"/>
    <d v="2019-08-15T00:00:00"/>
    <x v="4"/>
    <s v="Thursday"/>
    <n v="0"/>
    <s v="Low Cost per Unit"/>
    <n v="0"/>
    <n v="4.7952000000000004"/>
    <n v="0"/>
    <n v="0"/>
    <n v="0"/>
    <s v="Greater Than 8 Weeks Old"/>
  </r>
  <r>
    <s v="02-52-1301-01-12"/>
    <x v="11"/>
    <x v="8"/>
    <x v="20"/>
    <n v="3"/>
    <n v="209.97"/>
    <n v="64.53"/>
    <n v="21.51"/>
    <n v="145.44"/>
    <n v="0.69"/>
    <x v="4"/>
    <d v="2019-08-15T00:00:00"/>
    <x v="4"/>
    <s v="Thursday"/>
    <n v="0"/>
    <s v="High Cost per Unit"/>
    <n v="0"/>
    <n v="6.2991000000000001"/>
    <n v="0"/>
    <n v="0"/>
    <n v="0"/>
    <s v="Greater Than 8 Weeks Old"/>
  </r>
  <r>
    <s v="02-62-0401-01-12"/>
    <x v="11"/>
    <x v="1"/>
    <x v="19"/>
    <n v="6"/>
    <n v="437.94"/>
    <n v="227.04"/>
    <n v="37.839999999999996"/>
    <n v="210.9"/>
    <n v="0.48"/>
    <x v="4"/>
    <d v="2019-08-15T00:00:00"/>
    <x v="4"/>
    <s v="Thursday"/>
    <n v="0"/>
    <s v="High Cost per Unit"/>
    <n v="0"/>
    <n v="13.138199999999999"/>
    <n v="0"/>
    <n v="0"/>
    <n v="0"/>
    <s v="Greater Than 8 Weeks Old"/>
  </r>
  <r>
    <s v="02-62-1401-01-00"/>
    <x v="11"/>
    <x v="1"/>
    <x v="19"/>
    <n v="1"/>
    <n v="29"/>
    <n v="9.75"/>
    <n v="9.75"/>
    <n v="19.25"/>
    <n v="0.66"/>
    <x v="4"/>
    <d v="2019-08-15T00:00:00"/>
    <x v="4"/>
    <s v="Thursday"/>
    <n v="0"/>
    <s v="Low Cost per Unit"/>
    <n v="0"/>
    <n v="0"/>
    <n v="0"/>
    <n v="0"/>
    <n v="0"/>
    <s v="Greater Than 8 Weeks Old"/>
  </r>
  <r>
    <s v="02-63-0402-01-12"/>
    <x v="11"/>
    <x v="1"/>
    <x v="19"/>
    <n v="1"/>
    <n v="85"/>
    <n v="24"/>
    <n v="24"/>
    <n v="61"/>
    <n v="0.72"/>
    <x v="4"/>
    <d v="2019-08-15T00:00:00"/>
    <x v="4"/>
    <s v="Thursday"/>
    <n v="0"/>
    <s v="High Cost per Unit"/>
    <n v="0"/>
    <n v="0"/>
    <n v="0"/>
    <n v="0"/>
    <n v="0"/>
    <s v="Greater Than 8 Weeks Old"/>
  </r>
  <r>
    <s v="02-63-0403-01-00"/>
    <x v="11"/>
    <x v="1"/>
    <x v="19"/>
    <n v="8"/>
    <n v="3159.92"/>
    <n v="1376"/>
    <n v="172"/>
    <n v="1783.92"/>
    <n v="0.56000000000000005"/>
    <x v="4"/>
    <d v="2019-08-15T00:00:00"/>
    <x v="4"/>
    <s v="Thursday"/>
    <n v="0"/>
    <s v="High Cost per Unit"/>
    <n v="0"/>
    <n v="94.797600000000003"/>
    <n v="0"/>
    <n v="0"/>
    <n v="0"/>
    <s v="Greater Than 8 Weeks Old"/>
  </r>
  <r>
    <s v="02-63-1301-01-00"/>
    <x v="11"/>
    <x v="1"/>
    <x v="19"/>
    <n v="2"/>
    <n v="70"/>
    <n v="12.8"/>
    <n v="6.4"/>
    <n v="57.2"/>
    <n v="0.82"/>
    <x v="4"/>
    <d v="2019-08-15T00:00:00"/>
    <x v="4"/>
    <s v="Thursday"/>
    <n v="0"/>
    <s v="Low Cost per Unit"/>
    <n v="0"/>
    <n v="2.1"/>
    <n v="0"/>
    <n v="0"/>
    <n v="0"/>
    <s v="Greater Than 8 Weeks Old"/>
  </r>
  <r>
    <s v="02-63-1403-01-00"/>
    <x v="11"/>
    <x v="1"/>
    <x v="19"/>
    <n v="2"/>
    <n v="198"/>
    <n v="64.8"/>
    <n v="32.4"/>
    <n v="133.19999999999999"/>
    <n v="0.67"/>
    <x v="4"/>
    <d v="2019-08-15T00:00:00"/>
    <x v="4"/>
    <s v="Thursday"/>
    <n v="0"/>
    <s v="High Cost per Unit"/>
    <n v="0"/>
    <n v="5.9399999999999995"/>
    <n v="0"/>
    <n v="0"/>
    <n v="0"/>
    <s v="Greater Than 8 Weeks Old"/>
  </r>
  <r>
    <s v="02-71-1401-01-00"/>
    <x v="11"/>
    <x v="4"/>
    <x v="11"/>
    <n v="3"/>
    <n v="195"/>
    <n v="36"/>
    <n v="12"/>
    <n v="159"/>
    <n v="0.82"/>
    <x v="4"/>
    <d v="2019-08-15T00:00:00"/>
    <x v="4"/>
    <s v="Thursday"/>
    <n v="0"/>
    <s v="Low Cost per Unit"/>
    <n v="0"/>
    <n v="5.85"/>
    <n v="0"/>
    <n v="0"/>
    <n v="0"/>
    <s v="Greater Than 8 Weeks Old"/>
  </r>
  <r>
    <s v="02-71-1402-01-12"/>
    <x v="11"/>
    <x v="4"/>
    <x v="11"/>
    <n v="16"/>
    <n v="799.84"/>
    <n v="303.2"/>
    <n v="18.95"/>
    <n v="496.64"/>
    <n v="0.62"/>
    <x v="4"/>
    <d v="2019-08-15T00:00:00"/>
    <x v="4"/>
    <s v="Thursday"/>
    <n v="0"/>
    <s v="High Cost per Unit"/>
    <n v="0"/>
    <n v="23.995200000000001"/>
    <n v="0"/>
    <n v="0"/>
    <n v="0"/>
    <s v="Greater Than 8 Weeks Old"/>
  </r>
  <r>
    <s v="02-71-1403-01-12"/>
    <x v="11"/>
    <x v="4"/>
    <x v="11"/>
    <n v="3"/>
    <n v="327"/>
    <n v="99.45"/>
    <n v="33.15"/>
    <n v="227.55"/>
    <n v="0.7"/>
    <x v="4"/>
    <d v="2019-08-15T00:00:00"/>
    <x v="4"/>
    <s v="Thursday"/>
    <n v="0"/>
    <s v="High Cost per Unit"/>
    <n v="0"/>
    <n v="9.81"/>
    <n v="0"/>
    <n v="0"/>
    <n v="0"/>
    <s v="Greater Than 8 Weeks Old"/>
  </r>
  <r>
    <s v="02-73-0001-01-00"/>
    <x v="11"/>
    <x v="4"/>
    <x v="12"/>
    <n v="1"/>
    <n v="39"/>
    <n v="10.85"/>
    <n v="10.85"/>
    <n v="28.15"/>
    <n v="0.72"/>
    <x v="4"/>
    <d v="2019-08-15T00:00:00"/>
    <x v="4"/>
    <s v="Thursday"/>
    <n v="0"/>
    <s v="Low Cost per Unit"/>
    <n v="0"/>
    <n v="0"/>
    <n v="0"/>
    <n v="0"/>
    <n v="0"/>
    <s v="Greater Than 8 Weeks Old"/>
  </r>
  <r>
    <s v="02-73-1302-01-00"/>
    <x v="11"/>
    <x v="4"/>
    <x v="12"/>
    <n v="15"/>
    <n v="59.85"/>
    <n v="21"/>
    <n v="1.4"/>
    <n v="38.85"/>
    <n v="0.65"/>
    <x v="4"/>
    <d v="2019-08-15T00:00:00"/>
    <x v="4"/>
    <s v="Thursday"/>
    <n v="0"/>
    <s v="Low Cost per Unit"/>
    <n v="0"/>
    <n v="1.7954999999999999"/>
    <n v="0"/>
    <n v="0"/>
    <n v="0"/>
    <s v="Greater Than 8 Weeks Old"/>
  </r>
  <r>
    <s v="02-73-1401-01-12"/>
    <x v="11"/>
    <x v="4"/>
    <x v="12"/>
    <n v="1"/>
    <n v="26"/>
    <n v="6"/>
    <n v="6"/>
    <n v="20"/>
    <n v="0.77"/>
    <x v="4"/>
    <d v="2019-08-15T00:00:00"/>
    <x v="4"/>
    <s v="Thursday"/>
    <n v="0"/>
    <s v="Low Cost per Unit"/>
    <n v="0"/>
    <n v="0"/>
    <n v="0"/>
    <n v="0"/>
    <n v="0"/>
    <s v="Greater Than 8 Weeks Old"/>
  </r>
  <r>
    <s v="02-73-1402-01-12"/>
    <x v="11"/>
    <x v="4"/>
    <x v="12"/>
    <n v="1"/>
    <n v="60"/>
    <n v="16.8"/>
    <n v="16.8"/>
    <n v="43.2"/>
    <n v="0.72"/>
    <x v="4"/>
    <d v="2019-08-15T00:00:00"/>
    <x v="4"/>
    <s v="Thursday"/>
    <n v="0"/>
    <s v="Low Cost per Unit"/>
    <n v="0"/>
    <n v="0"/>
    <n v="0"/>
    <n v="0"/>
    <n v="0"/>
    <s v="Greater Than 8 Weeks Old"/>
  </r>
  <r>
    <s v="02-73-1403-01-00"/>
    <x v="11"/>
    <x v="2"/>
    <x v="2"/>
    <n v="3"/>
    <n v="23.97"/>
    <n v="12.75"/>
    <n v="4.25"/>
    <n v="11.22"/>
    <n v="0.47"/>
    <x v="4"/>
    <d v="2019-08-15T00:00:00"/>
    <x v="4"/>
    <s v="Thursday"/>
    <n v="0"/>
    <s v="Low Cost per Unit"/>
    <n v="0"/>
    <n v="0.71909999999999996"/>
    <n v="0"/>
    <n v="0"/>
    <n v="0"/>
    <s v="Greater Than 8 Weeks Old"/>
  </r>
  <r>
    <s v="02-74-0405-01"/>
    <x v="11"/>
    <x v="4"/>
    <x v="11"/>
    <n v="2"/>
    <n v="38"/>
    <n v="8.6999999999999993"/>
    <n v="4.3499999999999996"/>
    <n v="29.3"/>
    <n v="0.77"/>
    <x v="4"/>
    <d v="2019-08-15T00:00:00"/>
    <x v="4"/>
    <s v="Thursday"/>
    <n v="0"/>
    <s v="Low Cost per Unit"/>
    <n v="0"/>
    <n v="1.1399999999999999"/>
    <n v="0"/>
    <n v="0"/>
    <n v="0"/>
    <s v="Greater Than 8 Weeks Old"/>
  </r>
  <r>
    <s v="02-74-1201-00-00"/>
    <x v="11"/>
    <x v="2"/>
    <x v="2"/>
    <n v="8"/>
    <n v="103.92"/>
    <n v="44"/>
    <n v="5.5"/>
    <n v="59.92"/>
    <n v="0.57999999999999996"/>
    <x v="4"/>
    <d v="2019-08-15T00:00:00"/>
    <x v="4"/>
    <s v="Thursday"/>
    <n v="0"/>
    <s v="Low Cost per Unit"/>
    <n v="0"/>
    <n v="3.1175999999999999"/>
    <n v="0"/>
    <n v="0"/>
    <n v="0"/>
    <s v="Greater Than 8 Weeks Old"/>
  </r>
  <r>
    <s v="02-74-1301-01-00"/>
    <x v="11"/>
    <x v="2"/>
    <x v="2"/>
    <n v="1"/>
    <n v="9.99"/>
    <n v="8.25"/>
    <n v="8.25"/>
    <n v="1.74"/>
    <n v="0.17"/>
    <x v="4"/>
    <d v="2019-08-15T00:00:00"/>
    <x v="4"/>
    <s v="Thursday"/>
    <n v="0"/>
    <s v="Low Cost per Unit"/>
    <n v="0"/>
    <n v="0"/>
    <n v="0"/>
    <n v="0"/>
    <n v="0"/>
    <s v="Greater Than 8 Weeks Old"/>
  </r>
  <r>
    <s v="02-74-1302-01-13"/>
    <x v="11"/>
    <x v="4"/>
    <x v="11"/>
    <n v="2"/>
    <n v="70"/>
    <n v="16.2"/>
    <n v="8.1"/>
    <n v="53.8"/>
    <n v="0.77"/>
    <x v="4"/>
    <d v="2019-08-15T00:00:00"/>
    <x v="4"/>
    <s v="Thursday"/>
    <n v="0"/>
    <s v="Low Cost per Unit"/>
    <n v="0"/>
    <n v="2.1"/>
    <n v="0"/>
    <n v="0"/>
    <n v="0"/>
    <s v="Greater Than 8 Weeks Old"/>
  </r>
  <r>
    <s v="02-85-0301-01-00"/>
    <x v="11"/>
    <x v="7"/>
    <x v="21"/>
    <n v="2"/>
    <n v="54"/>
    <n v="10.7"/>
    <n v="5.35"/>
    <n v="43.3"/>
    <n v="0.8"/>
    <x v="4"/>
    <d v="2019-08-15T00:00:00"/>
    <x v="4"/>
    <s v="Thursday"/>
    <n v="0"/>
    <s v="Low Cost per Unit"/>
    <n v="0"/>
    <n v="1.6199999999999999"/>
    <n v="0"/>
    <n v="0"/>
    <n v="0"/>
    <s v="Greater Than 8 Weeks Old"/>
  </r>
  <r>
    <s v="03-22-0002-01-12"/>
    <x v="11"/>
    <x v="1"/>
    <x v="3"/>
    <n v="2"/>
    <n v="198"/>
    <n v="61.28"/>
    <n v="30.64"/>
    <n v="136.72"/>
    <n v="0.69"/>
    <x v="4"/>
    <d v="2019-08-15T00:00:00"/>
    <x v="4"/>
    <s v="Thursday"/>
    <n v="0"/>
    <s v="High Cost per Unit"/>
    <n v="0"/>
    <n v="5.9399999999999995"/>
    <n v="0"/>
    <n v="0"/>
    <n v="0"/>
    <s v="Greater Than 8 Weeks Old"/>
  </r>
  <r>
    <s v="03-22-0003-01-03"/>
    <x v="11"/>
    <x v="1"/>
    <x v="13"/>
    <n v="6"/>
    <n v="714"/>
    <n v="225"/>
    <n v="37.5"/>
    <n v="489"/>
    <n v="0.68"/>
    <x v="4"/>
    <d v="2019-08-15T00:00:00"/>
    <x v="4"/>
    <s v="Thursday"/>
    <n v="0"/>
    <s v="High Cost per Unit"/>
    <n v="0"/>
    <n v="21.419999999999998"/>
    <n v="0"/>
    <n v="0"/>
    <n v="0"/>
    <s v="Greater Than 8 Weeks Old"/>
  </r>
  <r>
    <s v="03-22-0004"/>
    <x v="11"/>
    <x v="2"/>
    <x v="2"/>
    <n v="2"/>
    <n v="99.98"/>
    <n v="46.9"/>
    <n v="23.45"/>
    <n v="53.08"/>
    <n v="0.53"/>
    <x v="4"/>
    <d v="2019-08-15T00:00:00"/>
    <x v="4"/>
    <s v="Thursday"/>
    <n v="0"/>
    <s v="High Cost per Unit"/>
    <n v="0"/>
    <n v="2.9994000000000001"/>
    <n v="0"/>
    <n v="0"/>
    <n v="0"/>
    <s v="Greater Than 8 Weeks Old"/>
  </r>
  <r>
    <s v="03-22-0004"/>
    <x v="11"/>
    <x v="2"/>
    <x v="2"/>
    <n v="10"/>
    <n v="469.9"/>
    <n v="220"/>
    <n v="22"/>
    <n v="249.9"/>
    <n v="0.53"/>
    <x v="4"/>
    <d v="2019-08-15T00:00:00"/>
    <x v="4"/>
    <s v="Thursday"/>
    <n v="0"/>
    <s v="High Cost per Unit"/>
    <n v="0"/>
    <n v="14.097"/>
    <n v="0"/>
    <n v="0"/>
    <n v="0"/>
    <s v="Greater Than 8 Weeks Old"/>
  </r>
  <r>
    <s v="03-22-0101-01-00"/>
    <x v="11"/>
    <x v="1"/>
    <x v="13"/>
    <n v="1"/>
    <n v="99"/>
    <n v="30"/>
    <n v="30"/>
    <n v="69"/>
    <n v="0.7"/>
    <x v="4"/>
    <d v="2019-08-15T00:00:00"/>
    <x v="4"/>
    <s v="Thursday"/>
    <n v="0"/>
    <s v="High Cost per Unit"/>
    <n v="0"/>
    <n v="0"/>
    <n v="0"/>
    <n v="0"/>
    <n v="0"/>
    <s v="Greater Than 8 Weeks Old"/>
  </r>
  <r>
    <s v="03-22-0103-01-12"/>
    <x v="11"/>
    <x v="1"/>
    <x v="13"/>
    <n v="3"/>
    <n v="149.97"/>
    <n v="72.48"/>
    <n v="24.16"/>
    <n v="77.489999999999995"/>
    <n v="0.52"/>
    <x v="4"/>
    <d v="2019-08-15T00:00:00"/>
    <x v="4"/>
    <s v="Thursday"/>
    <n v="0"/>
    <s v="High Cost per Unit"/>
    <n v="0"/>
    <n v="4.4990999999999994"/>
    <n v="0"/>
    <n v="0"/>
    <n v="0"/>
    <s v="Greater Than 8 Weeks Old"/>
  </r>
  <r>
    <s v="03-22-0107-01-12"/>
    <x v="11"/>
    <x v="1"/>
    <x v="13"/>
    <n v="1"/>
    <n v="50"/>
    <n v="13.85"/>
    <n v="13.85"/>
    <n v="36.15"/>
    <n v="0.72"/>
    <x v="4"/>
    <d v="2019-08-15T00:00:00"/>
    <x v="4"/>
    <s v="Thursday"/>
    <n v="0"/>
    <s v="Low Cost per Unit"/>
    <n v="0"/>
    <n v="0"/>
    <n v="0"/>
    <n v="0"/>
    <n v="0"/>
    <s v="Greater Than 8 Weeks Old"/>
  </r>
  <r>
    <s v="03-22-0108-01-12"/>
    <x v="11"/>
    <x v="1"/>
    <x v="13"/>
    <n v="1"/>
    <n v="50"/>
    <n v="15.1"/>
    <n v="15.1"/>
    <n v="34.9"/>
    <n v="0.7"/>
    <x v="4"/>
    <d v="2019-08-15T00:00:00"/>
    <x v="4"/>
    <s v="Thursday"/>
    <n v="0"/>
    <s v="Low Cost per Unit"/>
    <n v="0"/>
    <n v="0"/>
    <n v="0"/>
    <n v="0"/>
    <n v="0"/>
    <s v="Greater Than 8 Weeks Old"/>
  </r>
  <r>
    <s v="03-22-0110-11-00"/>
    <x v="11"/>
    <x v="2"/>
    <x v="2"/>
    <n v="27"/>
    <n v="2321.73"/>
    <n v="1296"/>
    <n v="48"/>
    <n v="1025.73"/>
    <n v="0.44"/>
    <x v="4"/>
    <d v="2019-08-15T00:00:00"/>
    <x v="4"/>
    <s v="Thursday"/>
    <n v="0"/>
    <s v="High Cost per Unit"/>
    <n v="0"/>
    <n v="69.651899999999998"/>
    <n v="0"/>
    <n v="0"/>
    <n v="0"/>
    <s v="Greater Than 8 Weeks Old"/>
  </r>
  <r>
    <s v="03-24-0107-01-00"/>
    <x v="11"/>
    <x v="1"/>
    <x v="13"/>
    <n v="16"/>
    <n v="479.84"/>
    <n v="312"/>
    <n v="19.5"/>
    <n v="167.84"/>
    <n v="0.35"/>
    <x v="4"/>
    <d v="2019-08-15T00:00:00"/>
    <x v="4"/>
    <s v="Thursday"/>
    <n v="0"/>
    <s v="High Cost per Unit"/>
    <n v="0"/>
    <n v="14.395199999999999"/>
    <n v="0"/>
    <n v="0"/>
    <n v="0"/>
    <s v="Greater Than 8 Weeks Old"/>
  </r>
  <r>
    <s v="03-24-0108-01-00"/>
    <x v="11"/>
    <x v="1"/>
    <x v="3"/>
    <n v="1"/>
    <n v="6.99"/>
    <n v="3.4"/>
    <n v="3.4"/>
    <n v="3.59"/>
    <n v="0.51"/>
    <x v="4"/>
    <d v="2019-08-15T00:00:00"/>
    <x v="4"/>
    <s v="Thursday"/>
    <n v="0"/>
    <s v="Low Cost per Unit"/>
    <n v="0"/>
    <n v="0"/>
    <n v="0"/>
    <n v="0"/>
    <n v="0"/>
    <s v="Greater Than 8 Weeks Old"/>
  </r>
  <r>
    <s v="03-24-0301-00-12"/>
    <x v="11"/>
    <x v="1"/>
    <x v="3"/>
    <n v="6"/>
    <n v="137.94"/>
    <n v="64.8"/>
    <n v="10.799999999999999"/>
    <n v="73.14"/>
    <n v="0.53"/>
    <x v="4"/>
    <d v="2019-08-15T00:00:00"/>
    <x v="4"/>
    <s v="Thursday"/>
    <n v="0"/>
    <s v="Low Cost per Unit"/>
    <n v="0"/>
    <n v="4.1381999999999994"/>
    <n v="0"/>
    <n v="0"/>
    <n v="0"/>
    <s v="Greater Than 8 Weeks Old"/>
  </r>
  <r>
    <s v="03-24-0302-01-00"/>
    <x v="11"/>
    <x v="1"/>
    <x v="3"/>
    <n v="2"/>
    <n v="48"/>
    <n v="21"/>
    <n v="10.5"/>
    <n v="27"/>
    <n v="0.56000000000000005"/>
    <x v="4"/>
    <d v="2019-08-15T00:00:00"/>
    <x v="4"/>
    <s v="Thursday"/>
    <n v="0"/>
    <s v="Low Cost per Unit"/>
    <n v="0"/>
    <n v="1.44"/>
    <n v="0"/>
    <n v="0"/>
    <n v="0"/>
    <s v="Greater Than 8 Weeks Old"/>
  </r>
  <r>
    <s v="03-25-0001-01-00"/>
    <x v="11"/>
    <x v="0"/>
    <x v="0"/>
    <n v="6"/>
    <n v="269.94"/>
    <n v="108"/>
    <n v="18"/>
    <n v="161.94"/>
    <n v="0.6"/>
    <x v="4"/>
    <d v="2019-08-15T00:00:00"/>
    <x v="4"/>
    <s v="Thursday"/>
    <n v="0"/>
    <s v="High Cost per Unit"/>
    <n v="26.994"/>
    <n v="8.0982000000000003"/>
    <n v="0"/>
    <n v="0"/>
    <n v="0"/>
    <s v="Greater Than 8 Weeks Old"/>
  </r>
  <r>
    <s v="03-25-0002-01-00"/>
    <x v="11"/>
    <x v="1"/>
    <x v="3"/>
    <n v="4"/>
    <n v="159.96"/>
    <n v="64.8"/>
    <n v="16.2"/>
    <n v="95.16"/>
    <n v="0.59"/>
    <x v="4"/>
    <d v="2019-08-15T00:00:00"/>
    <x v="4"/>
    <s v="Thursday"/>
    <n v="0"/>
    <s v="Low Cost per Unit"/>
    <n v="0"/>
    <n v="4.7988"/>
    <n v="0"/>
    <n v="0"/>
    <n v="0"/>
    <s v="Greater Than 8 Weeks Old"/>
  </r>
  <r>
    <s v="03-26-0002-00-00"/>
    <x v="11"/>
    <x v="2"/>
    <x v="2"/>
    <n v="10"/>
    <n v="279.89999999999998"/>
    <n v="210"/>
    <n v="21"/>
    <n v="69.900000000000006"/>
    <n v="0.25"/>
    <x v="4"/>
    <d v="2019-08-15T00:00:00"/>
    <x v="4"/>
    <s v="Thursday"/>
    <n v="0"/>
    <s v="High Cost per Unit"/>
    <n v="0"/>
    <n v="8.3969999999999985"/>
    <n v="0"/>
    <n v="0"/>
    <n v="0"/>
    <s v="Greater Than 8 Weeks Old"/>
  </r>
  <r>
    <s v="03-31-0102-01-00"/>
    <x v="11"/>
    <x v="4"/>
    <x v="5"/>
    <n v="1"/>
    <n v="20"/>
    <n v="4"/>
    <n v="4"/>
    <n v="16"/>
    <n v="0.8"/>
    <x v="4"/>
    <d v="2019-08-15T00:00:00"/>
    <x v="4"/>
    <s v="Thursday"/>
    <n v="0"/>
    <s v="Low Cost per Unit"/>
    <n v="0"/>
    <n v="0"/>
    <n v="0"/>
    <n v="0"/>
    <n v="0"/>
    <s v="Greater Than 8 Weeks Old"/>
  </r>
  <r>
    <s v="03-32-0402-00-00"/>
    <x v="11"/>
    <x v="5"/>
    <x v="6"/>
    <n v="10"/>
    <n v="399.9"/>
    <n v="132.4"/>
    <n v="13.24"/>
    <n v="267.5"/>
    <n v="0.67"/>
    <x v="4"/>
    <d v="2019-08-15T00:00:00"/>
    <x v="4"/>
    <s v="Thursday"/>
    <n v="0"/>
    <s v="Low Cost per Unit"/>
    <n v="0"/>
    <n v="11.996999999999998"/>
    <n v="0"/>
    <n v="0"/>
    <n v="0"/>
    <s v="Greater Than 8 Weeks Old"/>
  </r>
  <r>
    <s v="03-33-1303-00-00"/>
    <x v="11"/>
    <x v="5"/>
    <x v="6"/>
    <n v="1"/>
    <n v="129"/>
    <n v="40.17"/>
    <n v="40.17"/>
    <n v="88.83"/>
    <n v="0.69"/>
    <x v="4"/>
    <d v="2019-08-15T00:00:00"/>
    <x v="4"/>
    <s v="Thursday"/>
    <n v="0"/>
    <s v="High Cost per Unit"/>
    <n v="0"/>
    <n v="0"/>
    <n v="0"/>
    <n v="0"/>
    <n v="0"/>
    <s v="Greater Than 8 Weeks Old"/>
  </r>
  <r>
    <s v="03-35-0101-07-00"/>
    <x v="11"/>
    <x v="1"/>
    <x v="14"/>
    <n v="12"/>
    <n v="407.88"/>
    <n v="180"/>
    <n v="15"/>
    <n v="227.88"/>
    <n v="0.56000000000000005"/>
    <x v="4"/>
    <d v="2019-08-15T00:00:00"/>
    <x v="4"/>
    <s v="Thursday"/>
    <n v="0"/>
    <s v="Low Cost per Unit"/>
    <n v="0"/>
    <n v="12.2364"/>
    <n v="0"/>
    <n v="0"/>
    <n v="0"/>
    <s v="Greater Than 8 Weeks Old"/>
  </r>
  <r>
    <s v="03-40-0101-01-12"/>
    <x v="11"/>
    <x v="6"/>
    <x v="7"/>
    <n v="3"/>
    <n v="57"/>
    <n v="18"/>
    <n v="6"/>
    <n v="39"/>
    <n v="0.68"/>
    <x v="4"/>
    <d v="2019-08-15T00:00:00"/>
    <x v="4"/>
    <s v="Thursday"/>
    <n v="0"/>
    <s v="Low Cost per Unit"/>
    <n v="0"/>
    <n v="1.71"/>
    <n v="0"/>
    <n v="0"/>
    <n v="0"/>
    <s v="Greater Than 8 Weeks Old"/>
  </r>
  <r>
    <s v="03-40-1301-00-00"/>
    <x v="11"/>
    <x v="6"/>
    <x v="7"/>
    <n v="4"/>
    <n v="100"/>
    <n v="29.4"/>
    <n v="7.35"/>
    <n v="70.599999999999994"/>
    <n v="0.71"/>
    <x v="4"/>
    <d v="2019-08-15T00:00:00"/>
    <x v="4"/>
    <s v="Thursday"/>
    <n v="0"/>
    <s v="Low Cost per Unit"/>
    <n v="0"/>
    <n v="3"/>
    <n v="0"/>
    <n v="0"/>
    <n v="0"/>
    <s v="Greater Than 8 Weeks Old"/>
  </r>
  <r>
    <s v="03-40-1302-00-00"/>
    <x v="11"/>
    <x v="2"/>
    <x v="2"/>
    <n v="1"/>
    <n v="33.99"/>
    <n v="13.5"/>
    <n v="13.5"/>
    <n v="20.49"/>
    <n v="0.6"/>
    <x v="4"/>
    <d v="2019-08-15T00:00:00"/>
    <x v="4"/>
    <s v="Thursday"/>
    <n v="0"/>
    <s v="Low Cost per Unit"/>
    <n v="0"/>
    <n v="0"/>
    <n v="0"/>
    <n v="0"/>
    <n v="0"/>
    <s v="Greater Than 8 Weeks Old"/>
  </r>
  <r>
    <s v="03-64-0002-01-00"/>
    <x v="11"/>
    <x v="2"/>
    <x v="2"/>
    <n v="13"/>
    <n v="3899.87"/>
    <n v="3594.5"/>
    <n v="276.5"/>
    <n v="305.37"/>
    <n v="0.08"/>
    <x v="4"/>
    <d v="2019-08-15T00:00:00"/>
    <x v="4"/>
    <s v="Thursday"/>
    <n v="0"/>
    <s v="High Cost per Unit"/>
    <n v="0"/>
    <n v="116.9961"/>
    <n v="0"/>
    <n v="0"/>
    <n v="0"/>
    <s v="Greater Than 8 Weeks Old"/>
  </r>
  <r>
    <s v="03-64-0401-01-00"/>
    <x v="11"/>
    <x v="1"/>
    <x v="19"/>
    <n v="1"/>
    <n v="299.99"/>
    <n v="225"/>
    <n v="225"/>
    <n v="74.989999999999995"/>
    <n v="0.25"/>
    <x v="4"/>
    <d v="2019-08-15T00:00:00"/>
    <x v="4"/>
    <s v="Thursday"/>
    <n v="0"/>
    <s v="High Cost per Unit"/>
    <n v="0"/>
    <n v="0"/>
    <n v="0"/>
    <n v="0"/>
    <n v="0"/>
    <s v="Greater Than 8 Weeks Old"/>
  </r>
  <r>
    <s v="03-72-0502-01"/>
    <x v="11"/>
    <x v="4"/>
    <x v="11"/>
    <n v="33"/>
    <n v="329.67"/>
    <n v="222.75"/>
    <n v="6.75"/>
    <n v="106.92"/>
    <n v="0.32"/>
    <x v="4"/>
    <d v="2019-08-15T00:00:00"/>
    <x v="4"/>
    <s v="Thursday"/>
    <n v="0"/>
    <s v="Low Cost per Unit"/>
    <n v="0"/>
    <n v="9.8901000000000003"/>
    <n v="0"/>
    <n v="0"/>
    <n v="0"/>
    <s v="Greater Than 8 Weeks Old"/>
  </r>
  <r>
    <s v="03-74-0001-01-00"/>
    <x v="11"/>
    <x v="8"/>
    <x v="15"/>
    <n v="8"/>
    <n v="71.92"/>
    <n v="56"/>
    <n v="7"/>
    <n v="15.92"/>
    <n v="0.22"/>
    <x v="4"/>
    <d v="2019-08-15T00:00:00"/>
    <x v="4"/>
    <s v="Thursday"/>
    <n v="0"/>
    <s v="Low Cost per Unit"/>
    <n v="0"/>
    <n v="2.1576"/>
    <n v="0"/>
    <n v="0"/>
    <n v="0"/>
    <s v="Greater Than 8 Weeks Old"/>
  </r>
  <r>
    <s v="03-74-0002-01-00"/>
    <x v="11"/>
    <x v="8"/>
    <x v="15"/>
    <n v="3"/>
    <n v="75"/>
    <n v="14.25"/>
    <n v="4.75"/>
    <n v="60.75"/>
    <n v="0.81"/>
    <x v="4"/>
    <d v="2019-08-15T00:00:00"/>
    <x v="4"/>
    <s v="Thursday"/>
    <n v="0"/>
    <s v="Low Cost per Unit"/>
    <n v="0"/>
    <n v="2.25"/>
    <n v="0"/>
    <n v="0"/>
    <n v="0"/>
    <s v="Greater Than 8 Weeks Old"/>
  </r>
  <r>
    <s v="03-74-0003-01-00"/>
    <x v="11"/>
    <x v="4"/>
    <x v="11"/>
    <n v="2"/>
    <n v="198"/>
    <n v="48"/>
    <n v="24"/>
    <n v="150"/>
    <n v="0.76"/>
    <x v="4"/>
    <d v="2019-08-15T00:00:00"/>
    <x v="4"/>
    <s v="Thursday"/>
    <n v="0"/>
    <s v="High Cost per Unit"/>
    <n v="0"/>
    <n v="5.9399999999999995"/>
    <n v="0"/>
    <n v="0"/>
    <n v="0"/>
    <s v="Greater Than 8 Weeks Old"/>
  </r>
  <r>
    <s v="03-81-0002-00-00"/>
    <x v="11"/>
    <x v="7"/>
    <x v="8"/>
    <n v="1"/>
    <n v="19"/>
    <n v="6"/>
    <n v="6"/>
    <n v="13"/>
    <n v="0.68"/>
    <x v="4"/>
    <d v="2019-08-15T00:00:00"/>
    <x v="4"/>
    <s v="Thursday"/>
    <n v="0"/>
    <s v="Low Cost per Unit"/>
    <n v="0"/>
    <n v="0"/>
    <n v="0"/>
    <n v="0"/>
    <n v="0"/>
    <s v="Greater Than 8 Weeks Old"/>
  </r>
  <r>
    <s v="03-81-0101-00-00"/>
    <x v="11"/>
    <x v="7"/>
    <x v="8"/>
    <n v="3"/>
    <n v="29.97"/>
    <n v="13.2"/>
    <n v="4.3999999999999995"/>
    <n v="16.77"/>
    <n v="0.56000000000000005"/>
    <x v="4"/>
    <d v="2019-08-15T00:00:00"/>
    <x v="4"/>
    <s v="Thursday"/>
    <n v="0"/>
    <s v="Low Cost per Unit"/>
    <n v="0"/>
    <n v="0.8990999999999999"/>
    <n v="0"/>
    <n v="0"/>
    <n v="0"/>
    <s v="Greater Than 8 Weeks Old"/>
  </r>
  <r>
    <s v="03-81-1702-00-00"/>
    <x v="11"/>
    <x v="7"/>
    <x v="8"/>
    <n v="3"/>
    <n v="27"/>
    <n v="9"/>
    <n v="3"/>
    <n v="18"/>
    <n v="0.67"/>
    <x v="4"/>
    <d v="2019-08-15T00:00:00"/>
    <x v="4"/>
    <s v="Thursday"/>
    <n v="0"/>
    <s v="Low Cost per Unit"/>
    <n v="0"/>
    <n v="0.80999999999999994"/>
    <n v="0"/>
    <n v="0"/>
    <n v="0"/>
    <s v="Greater Than 8 Weeks Old"/>
  </r>
  <r>
    <s v="03-85-0301-01-00"/>
    <x v="11"/>
    <x v="7"/>
    <x v="21"/>
    <n v="1"/>
    <n v="59"/>
    <n v="21"/>
    <n v="21"/>
    <n v="38"/>
    <n v="0.64"/>
    <x v="4"/>
    <d v="2019-08-15T00:00:00"/>
    <x v="4"/>
    <s v="Thursday"/>
    <n v="0"/>
    <s v="High Cost per Unit"/>
    <n v="0"/>
    <n v="0"/>
    <n v="0"/>
    <n v="0"/>
    <n v="0"/>
    <s v="Greater Than 8 Weeks Old"/>
  </r>
  <r>
    <s v="04-15-0105-01-00"/>
    <x v="11"/>
    <x v="5"/>
    <x v="23"/>
    <n v="2"/>
    <n v="15.98"/>
    <n v="5.56"/>
    <n v="2.78"/>
    <n v="10.42"/>
    <n v="0.65"/>
    <x v="4"/>
    <d v="2019-08-15T00:00:00"/>
    <x v="4"/>
    <s v="Thursday"/>
    <n v="0"/>
    <s v="Low Cost per Unit"/>
    <n v="0"/>
    <n v="0.47939999999999999"/>
    <n v="0"/>
    <n v="0"/>
    <n v="0"/>
    <s v="Greater Than 8 Weeks Old"/>
  </r>
  <r>
    <s v="04-82-0001-00-00"/>
    <x v="11"/>
    <x v="7"/>
    <x v="17"/>
    <n v="1"/>
    <n v="32"/>
    <n v="11.2"/>
    <n v="11.2"/>
    <n v="20.8"/>
    <n v="0.65"/>
    <x v="4"/>
    <d v="2019-08-15T00:00:00"/>
    <x v="4"/>
    <s v="Thursday"/>
    <n v="0"/>
    <s v="Low Cost per Unit"/>
    <n v="0"/>
    <n v="0"/>
    <n v="0"/>
    <n v="0"/>
    <n v="0"/>
    <s v="Greater Than 8 Weeks Old"/>
  </r>
  <r>
    <s v="04-82-0001-00-12"/>
    <x v="11"/>
    <x v="7"/>
    <x v="17"/>
    <n v="2"/>
    <n v="138"/>
    <n v="62.5"/>
    <n v="31.25"/>
    <n v="75.5"/>
    <n v="0.55000000000000004"/>
    <x v="4"/>
    <d v="2019-08-15T00:00:00"/>
    <x v="4"/>
    <s v="Thursday"/>
    <n v="0"/>
    <s v="High Cost per Unit"/>
    <n v="0"/>
    <n v="4.1399999999999997"/>
    <n v="0"/>
    <n v="0"/>
    <n v="0"/>
    <s v="Greater Than 8 Weeks Old"/>
  </r>
  <r>
    <s v="06-81-1702-00-00"/>
    <x v="11"/>
    <x v="7"/>
    <x v="8"/>
    <n v="1"/>
    <n v="32"/>
    <n v="12.8"/>
    <n v="12.8"/>
    <n v="19.2"/>
    <n v="0.6"/>
    <x v="4"/>
    <d v="2019-08-15T00:00:00"/>
    <x v="4"/>
    <s v="Thursday"/>
    <n v="0"/>
    <s v="Low Cost per Unit"/>
    <n v="0"/>
    <n v="0"/>
    <n v="0"/>
    <n v="0"/>
    <n v="0"/>
    <s v="Greater Than 8 Weeks Old"/>
  </r>
  <r>
    <s v="06-81-1703-00-00"/>
    <x v="11"/>
    <x v="7"/>
    <x v="8"/>
    <n v="1"/>
    <n v="19"/>
    <n v="9.5"/>
    <n v="9.5"/>
    <n v="9.5"/>
    <n v="0.5"/>
    <x v="4"/>
    <d v="2019-08-15T00:00:00"/>
    <x v="4"/>
    <s v="Thursday"/>
    <n v="0"/>
    <s v="Low Cost per Unit"/>
    <n v="0"/>
    <n v="0"/>
    <n v="0"/>
    <n v="0"/>
    <n v="0"/>
    <s v="Greater Than 8 Weeks Old"/>
  </r>
  <r>
    <s v="08-28-0201-00-00"/>
    <x v="11"/>
    <x v="1"/>
    <x v="4"/>
    <n v="33"/>
    <n v="758.67"/>
    <n v="361.35"/>
    <n v="10.950000000000001"/>
    <n v="397.32"/>
    <n v="0.52"/>
    <x v="4"/>
    <d v="2019-08-15T00:00:00"/>
    <x v="4"/>
    <s v="Thursday"/>
    <n v="0"/>
    <s v="Low Cost per Unit"/>
    <n v="0"/>
    <n v="22.760099999999998"/>
    <n v="0"/>
    <n v="0"/>
    <n v="0"/>
    <s v="Greater Than 8 Weeks Old"/>
  </r>
  <r>
    <s v="08-31-0201-00-00"/>
    <x v="11"/>
    <x v="4"/>
    <x v="5"/>
    <n v="8"/>
    <n v="87.92"/>
    <n v="54"/>
    <n v="6.75"/>
    <n v="33.92"/>
    <n v="0.39"/>
    <x v="4"/>
    <d v="2019-08-15T00:00:00"/>
    <x v="4"/>
    <s v="Thursday"/>
    <n v="0"/>
    <s v="Low Cost per Unit"/>
    <n v="0"/>
    <n v="2.6375999999999999"/>
    <n v="0"/>
    <n v="0"/>
    <n v="0"/>
    <s v="Greater Than 8 Weeks Old"/>
  </r>
  <r>
    <s v="08-31-0202-00-00"/>
    <x v="11"/>
    <x v="4"/>
    <x v="5"/>
    <n v="15"/>
    <n v="134.85"/>
    <n v="35.549999999999997"/>
    <n v="2.3699999999999997"/>
    <n v="99.3"/>
    <n v="0.74"/>
    <x v="4"/>
    <d v="2019-08-15T00:00:00"/>
    <x v="4"/>
    <s v="Thursday"/>
    <n v="0"/>
    <s v="Low Cost per Unit"/>
    <n v="0"/>
    <n v="4.0454999999999997"/>
    <n v="0"/>
    <n v="0"/>
    <n v="0"/>
    <s v="Greater Than 8 Weeks Old"/>
  </r>
  <r>
    <s v="08-31-0203-00-00"/>
    <x v="11"/>
    <x v="4"/>
    <x v="5"/>
    <n v="44"/>
    <n v="439.56"/>
    <n v="264"/>
    <n v="6"/>
    <n v="175.56"/>
    <n v="0.4"/>
    <x v="4"/>
    <d v="2019-08-15T00:00:00"/>
    <x v="4"/>
    <s v="Thursday"/>
    <n v="0"/>
    <s v="Low Cost per Unit"/>
    <n v="0"/>
    <n v="13.1868"/>
    <n v="0"/>
    <n v="0"/>
    <n v="0"/>
    <s v="Greater Than 8 Weeks Old"/>
  </r>
  <r>
    <s v="08-34-0201-00-00"/>
    <x v="11"/>
    <x v="5"/>
    <x v="6"/>
    <n v="3"/>
    <n v="75"/>
    <n v="22.32"/>
    <n v="7.44"/>
    <n v="52.68"/>
    <n v="0.7"/>
    <x v="4"/>
    <d v="2019-08-15T00:00:00"/>
    <x v="4"/>
    <s v="Thursday"/>
    <n v="0"/>
    <s v="Low Cost per Unit"/>
    <n v="0"/>
    <n v="2.25"/>
    <n v="0"/>
    <n v="0"/>
    <n v="0"/>
    <s v="Greater Than 8 Weeks Old"/>
  </r>
  <r>
    <s v="08-34-0202-00-00"/>
    <x v="11"/>
    <x v="5"/>
    <x v="6"/>
    <n v="12"/>
    <n v="179.88"/>
    <n v="93.6"/>
    <n v="7.8"/>
    <n v="86.28"/>
    <n v="0.48"/>
    <x v="4"/>
    <d v="2019-08-15T00:00:00"/>
    <x v="4"/>
    <s v="Thursday"/>
    <n v="0"/>
    <s v="Low Cost per Unit"/>
    <n v="0"/>
    <n v="5.3963999999999999"/>
    <n v="0"/>
    <n v="0"/>
    <n v="0"/>
    <s v="Greater Than 8 Weeks Old"/>
  </r>
  <r>
    <s v="10-81-0001-00-00"/>
    <x v="11"/>
    <x v="7"/>
    <x v="8"/>
    <n v="1"/>
    <n v="29"/>
    <n v="12.5"/>
    <n v="12.5"/>
    <n v="16.5"/>
    <n v="0.56999999999999995"/>
    <x v="4"/>
    <d v="2019-08-15T00:00:00"/>
    <x v="4"/>
    <s v="Thursday"/>
    <n v="0"/>
    <s v="Low Cost per Unit"/>
    <n v="0"/>
    <n v="0"/>
    <n v="0"/>
    <n v="0"/>
    <n v="0"/>
    <s v="Greater Than 8 Weeks Old"/>
  </r>
  <r>
    <s v="13-31-0101-01"/>
    <x v="11"/>
    <x v="4"/>
    <x v="5"/>
    <n v="2"/>
    <n v="40"/>
    <n v="14.24"/>
    <n v="7.12"/>
    <n v="25.76"/>
    <n v="0.64"/>
    <x v="4"/>
    <d v="2019-08-15T00:00:00"/>
    <x v="4"/>
    <s v="Thursday"/>
    <n v="0"/>
    <s v="Low Cost per Unit"/>
    <n v="0"/>
    <n v="1.2"/>
    <n v="0"/>
    <n v="0"/>
    <n v="0"/>
    <s v="Greater Than 8 Weeks Old"/>
  </r>
  <r>
    <s v="13-31-0101-02"/>
    <x v="11"/>
    <x v="4"/>
    <x v="5"/>
    <n v="1"/>
    <n v="20"/>
    <n v="7.12"/>
    <n v="7.12"/>
    <n v="12.88"/>
    <n v="0.64"/>
    <x v="4"/>
    <d v="2019-08-15T00:00:00"/>
    <x v="4"/>
    <s v="Thursday"/>
    <n v="0"/>
    <s v="Low Cost per Unit"/>
    <n v="0"/>
    <n v="0"/>
    <n v="0"/>
    <n v="0"/>
    <n v="0"/>
    <s v="Greater Than 8 Weeks Old"/>
  </r>
  <r>
    <s v="13-31-0101-03"/>
    <x v="11"/>
    <x v="4"/>
    <x v="5"/>
    <n v="1"/>
    <n v="20"/>
    <n v="7.12"/>
    <n v="7.12"/>
    <n v="12.88"/>
    <n v="0.64"/>
    <x v="4"/>
    <d v="2019-08-15T00:00:00"/>
    <x v="4"/>
    <s v="Thursday"/>
    <n v="0"/>
    <s v="Low Cost per Unit"/>
    <n v="0"/>
    <n v="0"/>
    <n v="0"/>
    <n v="0"/>
    <n v="0"/>
    <s v="Greater Than 8 Weeks Old"/>
  </r>
  <r>
    <s v="13-81-0101-00-00"/>
    <x v="11"/>
    <x v="7"/>
    <x v="8"/>
    <n v="1"/>
    <n v="19"/>
    <n v="6"/>
    <n v="6"/>
    <n v="13"/>
    <n v="0.68"/>
    <x v="4"/>
    <d v="2019-08-15T00:00:00"/>
    <x v="4"/>
    <s v="Thursday"/>
    <n v="0"/>
    <s v="Low Cost per Unit"/>
    <n v="0"/>
    <n v="0"/>
    <n v="0"/>
    <n v="0"/>
    <n v="0"/>
    <s v="Greater Than 8 Weeks Old"/>
  </r>
  <r>
    <s v="13-82-0101-01-00"/>
    <x v="11"/>
    <x v="7"/>
    <x v="17"/>
    <n v="3"/>
    <n v="78"/>
    <n v="26.64"/>
    <n v="8.8800000000000008"/>
    <n v="51.36"/>
    <n v="0.66"/>
    <x v="4"/>
    <d v="2019-08-15T00:00:00"/>
    <x v="4"/>
    <s v="Thursday"/>
    <n v="0"/>
    <s v="Low Cost per Unit"/>
    <n v="0"/>
    <n v="2.34"/>
    <n v="0"/>
    <n v="0"/>
    <n v="0"/>
    <s v="Greater Than 8 Weeks Old"/>
  </r>
  <r>
    <s v="14-63-1401-01-00"/>
    <x v="11"/>
    <x v="1"/>
    <x v="19"/>
    <n v="6"/>
    <n v="119.94"/>
    <n v="93"/>
    <n v="15.5"/>
    <n v="26.94"/>
    <n v="0.22"/>
    <x v="4"/>
    <d v="2019-08-15T00:00:00"/>
    <x v="4"/>
    <s v="Thursday"/>
    <n v="0"/>
    <s v="Low Cost per Unit"/>
    <n v="0"/>
    <n v="3.5981999999999998"/>
    <n v="0"/>
    <n v="0"/>
    <n v="0"/>
    <s v="Greater Than 8 Weeks Old"/>
  </r>
  <r>
    <s v="17-24-0103-01-00"/>
    <x v="11"/>
    <x v="1"/>
    <x v="3"/>
    <n v="3"/>
    <n v="59.97"/>
    <n v="37.799999999999997"/>
    <n v="12.6"/>
    <n v="22.17"/>
    <n v="0.37"/>
    <x v="4"/>
    <d v="2019-08-15T00:00:00"/>
    <x v="4"/>
    <s v="Thursday"/>
    <n v="0"/>
    <s v="Low Cost per Unit"/>
    <n v="0"/>
    <n v="1.7990999999999999"/>
    <n v="0"/>
    <n v="0"/>
    <n v="0"/>
    <s v="Greater Than 8 Weeks Old"/>
  </r>
  <r>
    <s v="17-24-0108-11-00"/>
    <x v="11"/>
    <x v="1"/>
    <x v="3"/>
    <n v="2"/>
    <n v="21.98"/>
    <n v="10.5"/>
    <n v="5.25"/>
    <n v="11.48"/>
    <n v="0.52"/>
    <x v="4"/>
    <d v="2019-08-15T00:00:00"/>
    <x v="4"/>
    <s v="Thursday"/>
    <n v="0"/>
    <s v="Low Cost per Unit"/>
    <n v="0"/>
    <n v="0.65939999999999999"/>
    <n v="0"/>
    <n v="0"/>
    <n v="0"/>
    <s v="Greater Than 8 Weeks Old"/>
  </r>
  <r>
    <s v="17-24-0109-11-00"/>
    <x v="11"/>
    <x v="1"/>
    <x v="3"/>
    <n v="1"/>
    <n v="10.99"/>
    <n v="5.76"/>
    <n v="5.76"/>
    <n v="5.23"/>
    <n v="0.48"/>
    <x v="4"/>
    <d v="2019-08-15T00:00:00"/>
    <x v="4"/>
    <s v="Thursday"/>
    <n v="0"/>
    <s v="Low Cost per Unit"/>
    <n v="0"/>
    <n v="0"/>
    <n v="0"/>
    <n v="0"/>
    <n v="0"/>
    <s v="Greater Than 8 Weeks Old"/>
  </r>
  <r>
    <s v="17-24-0110-11-00"/>
    <x v="11"/>
    <x v="1"/>
    <x v="3"/>
    <n v="2"/>
    <n v="21.98"/>
    <n v="12.3"/>
    <n v="6.15"/>
    <n v="9.68"/>
    <n v="0.44"/>
    <x v="4"/>
    <d v="2019-08-15T00:00:00"/>
    <x v="4"/>
    <s v="Thursday"/>
    <n v="0"/>
    <s v="Low Cost per Unit"/>
    <n v="0"/>
    <n v="0.65939999999999999"/>
    <n v="0"/>
    <n v="0"/>
    <n v="0"/>
    <s v="Greater Than 8 Weeks Old"/>
  </r>
  <r>
    <s v="17-24-0301-11-00"/>
    <x v="11"/>
    <x v="2"/>
    <x v="2"/>
    <n v="1"/>
    <n v="6.99"/>
    <n v="2.79"/>
    <n v="2.79"/>
    <n v="4.2"/>
    <n v="0.6"/>
    <x v="4"/>
    <d v="2019-08-15T00:00:00"/>
    <x v="4"/>
    <s v="Thursday"/>
    <n v="0"/>
    <s v="Low Cost per Unit"/>
    <n v="0"/>
    <n v="0"/>
    <n v="0"/>
    <n v="0"/>
    <n v="0"/>
    <s v="Greater Than 8 Weeks Old"/>
  </r>
  <r>
    <s v="17-26-0001-01-00"/>
    <x v="11"/>
    <x v="1"/>
    <x v="14"/>
    <n v="1"/>
    <n v="40"/>
    <n v="11.88"/>
    <n v="11.88"/>
    <n v="28.12"/>
    <n v="0.7"/>
    <x v="4"/>
    <d v="2019-08-15T00:00:00"/>
    <x v="4"/>
    <s v="Thursday"/>
    <n v="0"/>
    <s v="Low Cost per Unit"/>
    <n v="0"/>
    <n v="0"/>
    <n v="0"/>
    <n v="0"/>
    <n v="0"/>
    <s v="Greater Than 8 Weeks Old"/>
  </r>
  <r>
    <s v="17-26-0002-01-00"/>
    <x v="11"/>
    <x v="1"/>
    <x v="14"/>
    <n v="1"/>
    <n v="32"/>
    <n v="12.57"/>
    <n v="12.57"/>
    <n v="19.43"/>
    <n v="0.61"/>
    <x v="4"/>
    <d v="2019-08-15T00:00:00"/>
    <x v="4"/>
    <s v="Thursday"/>
    <n v="0"/>
    <s v="Low Cost per Unit"/>
    <n v="0"/>
    <n v="0"/>
    <n v="0"/>
    <n v="0"/>
    <n v="0"/>
    <s v="Greater Than 8 Weeks Old"/>
  </r>
  <r>
    <s v="20-87-0001-00"/>
    <x v="11"/>
    <x v="7"/>
    <x v="17"/>
    <n v="1"/>
    <n v="3"/>
    <n v="0.72"/>
    <n v="0.72"/>
    <n v="2.2799999999999998"/>
    <n v="0.76"/>
    <x v="4"/>
    <d v="2019-08-15T00:00:00"/>
    <x v="4"/>
    <s v="Thursday"/>
    <n v="0"/>
    <s v="Low Cost per Unit"/>
    <n v="0"/>
    <n v="0"/>
    <n v="0"/>
    <n v="0"/>
    <n v="0"/>
    <s v="Greater Than 8 Weeks Old"/>
  </r>
  <r>
    <s v="20-87-0001-00"/>
    <x v="11"/>
    <x v="7"/>
    <x v="17"/>
    <n v="2"/>
    <n v="18"/>
    <n v="5.76"/>
    <n v="2.88"/>
    <n v="12.24"/>
    <n v="0.68"/>
    <x v="4"/>
    <d v="2019-08-15T00:00:00"/>
    <x v="4"/>
    <s v="Thursday"/>
    <n v="0"/>
    <s v="Low Cost per Unit"/>
    <n v="0"/>
    <n v="0.54"/>
    <n v="0"/>
    <n v="0"/>
    <n v="0"/>
    <s v="Greater Than 8 Weeks Old"/>
  </r>
  <r>
    <s v="22-82-1301-00-12"/>
    <x v="11"/>
    <x v="7"/>
    <x v="17"/>
    <n v="20"/>
    <n v="599.79999999999995"/>
    <n v="318.60000000000002"/>
    <n v="15.930000000000001"/>
    <n v="281.2"/>
    <n v="0.47"/>
    <x v="4"/>
    <d v="2019-08-15T00:00:00"/>
    <x v="4"/>
    <s v="Thursday"/>
    <n v="0"/>
    <s v="Low Cost per Unit"/>
    <n v="0"/>
    <n v="17.993999999999996"/>
    <n v="0"/>
    <n v="0"/>
    <n v="0"/>
    <s v="Greater Than 8 Weeks Old"/>
  </r>
  <r>
    <s v="23-82-0101-01-00"/>
    <x v="11"/>
    <x v="7"/>
    <x v="17"/>
    <n v="1"/>
    <n v="42"/>
    <n v="12.38"/>
    <n v="12.38"/>
    <n v="29.62"/>
    <n v="0.71"/>
    <x v="4"/>
    <d v="2019-08-15T00:00:00"/>
    <x v="4"/>
    <s v="Thursday"/>
    <n v="0"/>
    <s v="Low Cost per Unit"/>
    <n v="0"/>
    <n v="0"/>
    <n v="0"/>
    <n v="0"/>
    <n v="0"/>
    <s v="Greater Than 8 Weeks Old"/>
  </r>
  <r>
    <s v="23-82-0102-01-00"/>
    <x v="11"/>
    <x v="7"/>
    <x v="17"/>
    <n v="2"/>
    <n v="42"/>
    <n v="14.86"/>
    <n v="7.43"/>
    <n v="27.14"/>
    <n v="0.65"/>
    <x v="4"/>
    <d v="2019-08-15T00:00:00"/>
    <x v="4"/>
    <s v="Thursday"/>
    <n v="0"/>
    <s v="Low Cost per Unit"/>
    <n v="0"/>
    <n v="1.26"/>
    <n v="0"/>
    <n v="0"/>
    <n v="0"/>
    <s v="Greater Than 8 Weeks Old"/>
  </r>
  <r>
    <s v="23-82-1301-01-00"/>
    <x v="11"/>
    <x v="7"/>
    <x v="17"/>
    <n v="1"/>
    <n v="16"/>
    <n v="4.88"/>
    <n v="4.88"/>
    <n v="11.12"/>
    <n v="0.7"/>
    <x v="4"/>
    <d v="2019-08-15T00:00:00"/>
    <x v="4"/>
    <s v="Thursday"/>
    <n v="0"/>
    <s v="Low Cost per Unit"/>
    <n v="0"/>
    <n v="0"/>
    <n v="0"/>
    <n v="0"/>
    <n v="0"/>
    <s v="Greater Than 8 Weeks Old"/>
  </r>
  <r>
    <s v="33-81-1701-00-00"/>
    <x v="11"/>
    <x v="7"/>
    <x v="8"/>
    <n v="1"/>
    <n v="8"/>
    <n v="3.71"/>
    <n v="3.71"/>
    <n v="4.29"/>
    <n v="0.54"/>
    <x v="4"/>
    <d v="2019-08-15T00:00:00"/>
    <x v="4"/>
    <s v="Thursday"/>
    <n v="0"/>
    <s v="Low Cost per Unit"/>
    <n v="0"/>
    <n v="0"/>
    <n v="0"/>
    <n v="0"/>
    <n v="0"/>
    <s v="Greater Than 8 Weeks Old"/>
  </r>
  <r>
    <s v="37-84-0201-01-00"/>
    <x v="11"/>
    <x v="7"/>
    <x v="22"/>
    <n v="6"/>
    <n v="179.94"/>
    <n v="110.28"/>
    <n v="18.38"/>
    <n v="69.66"/>
    <n v="0.39"/>
    <x v="4"/>
    <d v="2019-08-15T00:00:00"/>
    <x v="4"/>
    <s v="Thursday"/>
    <n v="0"/>
    <s v="High Cost per Unit"/>
    <n v="0"/>
    <n v="5.3982000000000001"/>
    <n v="0"/>
    <n v="0"/>
    <n v="0"/>
    <s v="Greater Than 8 Weeks Old"/>
  </r>
  <r>
    <s v="38-31-0001-00-12"/>
    <x v="11"/>
    <x v="3"/>
    <x v="5"/>
    <n v="1"/>
    <n v="45"/>
    <n v="16.32"/>
    <n v="16.32"/>
    <n v="28.68"/>
    <n v="0.64"/>
    <x v="4"/>
    <d v="2019-08-15T00:00:00"/>
    <x v="4"/>
    <s v="Thursday"/>
    <n v="0"/>
    <s v="Low Cost per Unit"/>
    <n v="0"/>
    <n v="0"/>
    <n v="0"/>
    <n v="0"/>
    <n v="0"/>
    <s v="Greater Than 8 Weeks Old"/>
  </r>
  <r>
    <s v="40-33-0001-00-00"/>
    <x v="11"/>
    <x v="5"/>
    <x v="6"/>
    <n v="4"/>
    <n v="396"/>
    <n v="143.88"/>
    <n v="35.97"/>
    <n v="252.12"/>
    <n v="0.64"/>
    <x v="4"/>
    <d v="2019-08-15T00:00:00"/>
    <x v="4"/>
    <s v="Thursday"/>
    <n v="0"/>
    <s v="High Cost per Unit"/>
    <n v="0"/>
    <n v="11.879999999999999"/>
    <n v="0"/>
    <n v="0"/>
    <n v="0"/>
    <s v="Greater Than 8 Weeks Old"/>
  </r>
  <r>
    <s v="40-51-0001-01-12"/>
    <x v="11"/>
    <x v="8"/>
    <x v="10"/>
    <n v="1"/>
    <n v="99"/>
    <n v="37.42"/>
    <n v="37.42"/>
    <n v="61.58"/>
    <n v="0.62"/>
    <x v="4"/>
    <d v="2019-08-15T00:00:00"/>
    <x v="4"/>
    <s v="Thursday"/>
    <n v="0"/>
    <s v="High Cost per Unit"/>
    <n v="0"/>
    <n v="0"/>
    <n v="0"/>
    <n v="0"/>
    <n v="0"/>
    <s v="Greater Than 8 Weeks Old"/>
  </r>
  <r>
    <s v="42-26-0001-01-00"/>
    <x v="11"/>
    <x v="2"/>
    <x v="2"/>
    <n v="5"/>
    <n v="119.95"/>
    <n v="85"/>
    <n v="17"/>
    <n v="34.950000000000003"/>
    <n v="0.28999999999999998"/>
    <x v="4"/>
    <d v="2019-08-15T00:00:00"/>
    <x v="4"/>
    <s v="Thursday"/>
    <n v="0"/>
    <s v="High Cost per Unit"/>
    <n v="0"/>
    <n v="3.5985"/>
    <n v="0"/>
    <n v="0"/>
    <n v="0"/>
    <s v="Greater Than 8 Weeks Old"/>
  </r>
  <r>
    <s v="42-26-0002-01-00"/>
    <x v="11"/>
    <x v="2"/>
    <x v="2"/>
    <n v="1"/>
    <n v="23.99"/>
    <n v="15"/>
    <n v="15"/>
    <n v="8.99"/>
    <n v="0.37"/>
    <x v="4"/>
    <d v="2019-08-15T00:00:00"/>
    <x v="4"/>
    <s v="Thursday"/>
    <n v="0"/>
    <s v="Low Cost per Unit"/>
    <n v="0"/>
    <n v="0"/>
    <n v="0"/>
    <n v="0"/>
    <n v="0"/>
    <s v="Greater Than 8 Weeks Old"/>
  </r>
  <r>
    <s v="42-26-0003-01-00"/>
    <x v="11"/>
    <x v="2"/>
    <x v="2"/>
    <n v="3"/>
    <n v="71.97"/>
    <n v="45"/>
    <n v="15"/>
    <n v="26.97"/>
    <n v="0.37"/>
    <x v="4"/>
    <d v="2019-08-15T00:00:00"/>
    <x v="4"/>
    <s v="Thursday"/>
    <n v="0"/>
    <s v="Low Cost per Unit"/>
    <n v="0"/>
    <n v="2.1591"/>
    <n v="0"/>
    <n v="0"/>
    <n v="0"/>
    <s v="Greater Than 8 Weeks Old"/>
  </r>
  <r>
    <s v="01-21-1001-14-12"/>
    <x v="12"/>
    <x v="0"/>
    <x v="0"/>
    <n v="1"/>
    <n v="55"/>
    <n v="17.649999999999999"/>
    <n v="17.649999999999999"/>
    <n v="37.35"/>
    <n v="0.68"/>
    <x v="5"/>
    <d v="2019-08-16T00:00:00"/>
    <x v="5"/>
    <s v="Friday"/>
    <n v="0.05"/>
    <s v="High Cost per Unit"/>
    <n v="5.5"/>
    <n v="0"/>
    <n v="0"/>
    <n v="0"/>
    <n v="0"/>
    <s v="Greater Than 8 Weeks Old"/>
  </r>
  <r>
    <s v="01-21-1002-14-12"/>
    <x v="12"/>
    <x v="0"/>
    <x v="0"/>
    <n v="1"/>
    <n v="55"/>
    <n v="12.65"/>
    <n v="12.65"/>
    <n v="42.35"/>
    <n v="0.77"/>
    <x v="5"/>
    <d v="2019-08-16T00:00:00"/>
    <x v="5"/>
    <s v="Friday"/>
    <n v="0.05"/>
    <s v="Low Cost per Unit"/>
    <n v="5.5"/>
    <n v="0"/>
    <n v="0"/>
    <n v="0"/>
    <n v="0"/>
    <s v="Greater Than 8 Weeks Old"/>
  </r>
  <r>
    <s v="01-21-1003-14-12"/>
    <x v="12"/>
    <x v="0"/>
    <x v="0"/>
    <n v="1"/>
    <n v="55"/>
    <n v="17.73"/>
    <n v="17.73"/>
    <n v="37.270000000000003"/>
    <n v="0.68"/>
    <x v="5"/>
    <d v="2019-08-16T00:00:00"/>
    <x v="5"/>
    <s v="Friday"/>
    <n v="0.05"/>
    <s v="High Cost per Unit"/>
    <n v="5.5"/>
    <n v="0"/>
    <n v="0"/>
    <n v="0"/>
    <n v="0"/>
    <s v="Greater Than 8 Weeks Old"/>
  </r>
  <r>
    <s v="01-21-1004-14-12"/>
    <x v="12"/>
    <x v="0"/>
    <x v="0"/>
    <n v="1"/>
    <n v="59"/>
    <n v="20.3"/>
    <n v="20.3"/>
    <n v="38.700000000000003"/>
    <n v="0.66"/>
    <x v="5"/>
    <d v="2019-08-16T00:00:00"/>
    <x v="5"/>
    <s v="Friday"/>
    <n v="0.05"/>
    <s v="High Cost per Unit"/>
    <n v="5.9"/>
    <n v="0"/>
    <n v="0"/>
    <n v="0"/>
    <n v="0"/>
    <s v="Greater Than 8 Weeks Old"/>
  </r>
  <r>
    <s v="01-21-1005-14-12"/>
    <x v="12"/>
    <x v="0"/>
    <x v="0"/>
    <n v="2"/>
    <n v="118"/>
    <n v="45.3"/>
    <n v="22.65"/>
    <n v="72.7"/>
    <n v="0.62"/>
    <x v="5"/>
    <d v="2019-08-16T00:00:00"/>
    <x v="5"/>
    <s v="Friday"/>
    <n v="0.1"/>
    <s v="High Cost per Unit"/>
    <n v="11.8"/>
    <n v="3.54"/>
    <n v="0"/>
    <n v="0"/>
    <n v="0"/>
    <s v="Greater Than 8 Weeks Old"/>
  </r>
  <r>
    <s v="01-21-1006-15-12"/>
    <x v="12"/>
    <x v="0"/>
    <x v="0"/>
    <n v="3"/>
    <n v="165"/>
    <n v="63.69"/>
    <n v="21.23"/>
    <n v="101.31"/>
    <n v="0.61"/>
    <x v="5"/>
    <d v="2019-08-16T00:00:00"/>
    <x v="5"/>
    <s v="Friday"/>
    <n v="0.15000000000000002"/>
    <s v="High Cost per Unit"/>
    <n v="16.5"/>
    <n v="4.95"/>
    <n v="0"/>
    <n v="0"/>
    <n v="0"/>
    <s v="Greater Than 8 Weeks Old"/>
  </r>
  <r>
    <s v="01-21-1007-15-12"/>
    <x v="12"/>
    <x v="0"/>
    <x v="0"/>
    <n v="1"/>
    <n v="55"/>
    <n v="21.26"/>
    <n v="21.26"/>
    <n v="33.74"/>
    <n v="0.61"/>
    <x v="5"/>
    <d v="2019-08-16T00:00:00"/>
    <x v="5"/>
    <s v="Friday"/>
    <n v="0.05"/>
    <s v="High Cost per Unit"/>
    <n v="5.5"/>
    <n v="0"/>
    <n v="0"/>
    <n v="0"/>
    <n v="0"/>
    <s v="Greater Than 8 Weeks Old"/>
  </r>
  <r>
    <s v="01-21-1011-14-12"/>
    <x v="12"/>
    <x v="0"/>
    <x v="0"/>
    <n v="1"/>
    <n v="50"/>
    <n v="17.649999999999999"/>
    <n v="17.649999999999999"/>
    <n v="32.35"/>
    <n v="0.65"/>
    <x v="5"/>
    <d v="2019-08-16T00:00:00"/>
    <x v="5"/>
    <s v="Friday"/>
    <n v="0.05"/>
    <s v="High Cost per Unit"/>
    <n v="5"/>
    <n v="0"/>
    <n v="0"/>
    <n v="0"/>
    <n v="0"/>
    <s v="Greater Than 8 Weeks Old"/>
  </r>
  <r>
    <s v="01-21-1012-14-12"/>
    <x v="12"/>
    <x v="0"/>
    <x v="0"/>
    <n v="2"/>
    <n v="130"/>
    <n v="23.44"/>
    <n v="11.72"/>
    <n v="106.56"/>
    <n v="0.82"/>
    <x v="5"/>
    <d v="2019-08-16T00:00:00"/>
    <x v="5"/>
    <s v="Friday"/>
    <n v="0.1"/>
    <s v="Low Cost per Unit"/>
    <n v="13"/>
    <n v="3.9"/>
    <n v="0"/>
    <n v="0"/>
    <n v="0"/>
    <s v="Greater Than 8 Weeks Old"/>
  </r>
  <r>
    <s v="01-21-1013-14-12"/>
    <x v="12"/>
    <x v="0"/>
    <x v="0"/>
    <n v="1"/>
    <n v="79"/>
    <n v="19.940000000000001"/>
    <n v="19.940000000000001"/>
    <n v="59.06"/>
    <n v="0.75"/>
    <x v="5"/>
    <d v="2019-08-16T00:00:00"/>
    <x v="5"/>
    <s v="Friday"/>
    <n v="0.05"/>
    <s v="High Cost per Unit"/>
    <n v="7.9"/>
    <n v="0"/>
    <n v="0"/>
    <n v="0"/>
    <n v="0"/>
    <s v="Greater Than 8 Weeks Old"/>
  </r>
  <r>
    <s v="01-21-1015-14-12"/>
    <x v="12"/>
    <x v="0"/>
    <x v="0"/>
    <n v="1"/>
    <n v="50"/>
    <n v="12.75"/>
    <n v="12.75"/>
    <n v="37.25"/>
    <n v="0.75"/>
    <x v="5"/>
    <d v="2019-08-16T00:00:00"/>
    <x v="5"/>
    <s v="Friday"/>
    <n v="0.05"/>
    <s v="Low Cost per Unit"/>
    <n v="5"/>
    <n v="0"/>
    <n v="0"/>
    <n v="0"/>
    <n v="0"/>
    <s v="Greater Than 8 Weeks Old"/>
  </r>
  <r>
    <s v="01-21-2001-14-12"/>
    <x v="12"/>
    <x v="0"/>
    <x v="0"/>
    <n v="1"/>
    <n v="89"/>
    <n v="32.520000000000003"/>
    <n v="32.520000000000003"/>
    <n v="56.48"/>
    <n v="0.63"/>
    <x v="5"/>
    <d v="2019-08-16T00:00:00"/>
    <x v="5"/>
    <s v="Friday"/>
    <n v="0.05"/>
    <s v="High Cost per Unit"/>
    <n v="8.9"/>
    <n v="0"/>
    <n v="0"/>
    <n v="0"/>
    <n v="0"/>
    <s v="Greater Than 8 Weeks Old"/>
  </r>
  <r>
    <s v="01-21-2005-14-12"/>
    <x v="12"/>
    <x v="0"/>
    <x v="0"/>
    <n v="1"/>
    <n v="109"/>
    <n v="35.409999999999997"/>
    <n v="35.409999999999997"/>
    <n v="73.59"/>
    <n v="0.68"/>
    <x v="5"/>
    <d v="2019-08-16T00:00:00"/>
    <x v="5"/>
    <s v="Friday"/>
    <n v="0.05"/>
    <s v="High Cost per Unit"/>
    <n v="10.9"/>
    <n v="0"/>
    <n v="0"/>
    <n v="0"/>
    <n v="0"/>
    <s v="Greater Than 8 Weeks Old"/>
  </r>
  <r>
    <s v="01-21-2006-14-12"/>
    <x v="12"/>
    <x v="0"/>
    <x v="0"/>
    <n v="2"/>
    <n v="158"/>
    <n v="54.34"/>
    <n v="27.17"/>
    <n v="103.66"/>
    <n v="0.66"/>
    <x v="5"/>
    <d v="2019-08-16T00:00:00"/>
    <x v="5"/>
    <s v="Friday"/>
    <n v="0.1"/>
    <s v="High Cost per Unit"/>
    <n v="15.8"/>
    <n v="4.74"/>
    <n v="0"/>
    <n v="0"/>
    <n v="0"/>
    <s v="Greater Than 8 Weeks Old"/>
  </r>
  <r>
    <s v="01-21-2011-14-12"/>
    <x v="12"/>
    <x v="0"/>
    <x v="0"/>
    <n v="1"/>
    <n v="99.99"/>
    <n v="42.17"/>
    <n v="42.17"/>
    <n v="57.82"/>
    <n v="0.57999999999999996"/>
    <x v="5"/>
    <d v="2019-08-16T00:00:00"/>
    <x v="5"/>
    <s v="Friday"/>
    <n v="0.05"/>
    <s v="High Cost per Unit"/>
    <n v="9.9990000000000006"/>
    <n v="0"/>
    <n v="0"/>
    <n v="0"/>
    <n v="0"/>
    <s v="Greater Than 8 Weeks Old"/>
  </r>
  <r>
    <s v="01-21-2012-14-12"/>
    <x v="12"/>
    <x v="0"/>
    <x v="0"/>
    <n v="1"/>
    <n v="75"/>
    <n v="16.2"/>
    <n v="16.2"/>
    <n v="58.8"/>
    <n v="0.78"/>
    <x v="5"/>
    <d v="2019-08-16T00:00:00"/>
    <x v="5"/>
    <s v="Friday"/>
    <n v="0.05"/>
    <s v="Low Cost per Unit"/>
    <n v="7.5"/>
    <n v="0"/>
    <n v="0"/>
    <n v="0"/>
    <n v="0"/>
    <s v="Greater Than 8 Weeks Old"/>
  </r>
  <r>
    <s v="01-21-3001-14-12"/>
    <x v="12"/>
    <x v="0"/>
    <x v="0"/>
    <n v="2"/>
    <n v="77.98"/>
    <n v="42.86"/>
    <n v="21.43"/>
    <n v="35.119999999999997"/>
    <n v="0.45"/>
    <x v="5"/>
    <d v="2019-08-16T00:00:00"/>
    <x v="5"/>
    <s v="Friday"/>
    <n v="0.1"/>
    <s v="High Cost per Unit"/>
    <n v="7.7980000000000009"/>
    <n v="2.3393999999999999"/>
    <n v="0"/>
    <n v="0"/>
    <n v="0"/>
    <s v="Greater Than 8 Weeks Old"/>
  </r>
  <r>
    <s v="01-21-4003-14-12"/>
    <x v="12"/>
    <x v="0"/>
    <x v="0"/>
    <n v="1"/>
    <n v="59"/>
    <n v="18.75"/>
    <n v="18.75"/>
    <n v="40.25"/>
    <n v="0.68"/>
    <x v="5"/>
    <d v="2019-08-16T00:00:00"/>
    <x v="5"/>
    <s v="Friday"/>
    <n v="0.05"/>
    <s v="High Cost per Unit"/>
    <n v="5.9"/>
    <n v="0"/>
    <n v="0"/>
    <n v="0"/>
    <n v="0"/>
    <s v="Greater Than 8 Weeks Old"/>
  </r>
  <r>
    <s v="01-22-0103-01-00"/>
    <x v="12"/>
    <x v="1"/>
    <x v="1"/>
    <n v="27"/>
    <n v="1346.76"/>
    <n v="742.5"/>
    <n v="27.5"/>
    <n v="604.26"/>
    <n v="0.45"/>
    <x v="5"/>
    <d v="2019-08-16T00:00:00"/>
    <x v="5"/>
    <s v="Friday"/>
    <n v="1.35"/>
    <s v="High Cost per Unit"/>
    <n v="0"/>
    <n v="40.402799999999999"/>
    <n v="0"/>
    <n v="0"/>
    <n v="0"/>
    <s v="Greater Than 8 Weeks Old"/>
  </r>
  <r>
    <s v="01-24-0203-00-12"/>
    <x v="12"/>
    <x v="1"/>
    <x v="3"/>
    <n v="1"/>
    <n v="45"/>
    <n v="16.21"/>
    <n v="16.21"/>
    <n v="28.79"/>
    <n v="0.64"/>
    <x v="5"/>
    <d v="2019-08-16T00:00:00"/>
    <x v="5"/>
    <s v="Friday"/>
    <n v="0.05"/>
    <s v="Low Cost per Unit"/>
    <n v="0"/>
    <n v="0"/>
    <n v="0"/>
    <n v="0"/>
    <n v="0"/>
    <s v="Greater Than 8 Weeks Old"/>
  </r>
  <r>
    <s v="01-24-0304-01-00"/>
    <x v="12"/>
    <x v="2"/>
    <x v="2"/>
    <n v="7"/>
    <n v="48.93"/>
    <n v="31.29"/>
    <n v="4.47"/>
    <n v="17.64"/>
    <n v="0.36"/>
    <x v="5"/>
    <d v="2019-08-16T00:00:00"/>
    <x v="5"/>
    <s v="Friday"/>
    <n v="0.35000000000000003"/>
    <s v="Low Cost per Unit"/>
    <n v="0"/>
    <n v="1.4679"/>
    <n v="0"/>
    <n v="0"/>
    <n v="0"/>
    <s v="Greater Than 8 Weeks Old"/>
  </r>
  <r>
    <s v="01-28-1301-03-12"/>
    <x v="12"/>
    <x v="1"/>
    <x v="4"/>
    <n v="11"/>
    <n v="231"/>
    <n v="78.87"/>
    <n v="7.1700000000000008"/>
    <n v="152.13"/>
    <n v="0.66"/>
    <x v="5"/>
    <d v="2019-08-16T00:00:00"/>
    <x v="5"/>
    <s v="Friday"/>
    <n v="0.55000000000000004"/>
    <s v="Low Cost per Unit"/>
    <n v="0"/>
    <n v="6.93"/>
    <n v="0"/>
    <n v="0"/>
    <n v="0"/>
    <s v="Greater Than 8 Weeks Old"/>
  </r>
  <r>
    <s v="01-29-0002-00-00"/>
    <x v="12"/>
    <x v="1"/>
    <x v="18"/>
    <n v="6"/>
    <n v="30"/>
    <n v="1.5"/>
    <n v="0.25"/>
    <n v="28.5"/>
    <n v="0.95"/>
    <x v="5"/>
    <d v="2019-08-16T00:00:00"/>
    <x v="5"/>
    <s v="Friday"/>
    <n v="0.30000000000000004"/>
    <s v="Low Cost per Unit"/>
    <n v="0"/>
    <n v="0.89999999999999991"/>
    <n v="4.5"/>
    <n v="0"/>
    <n v="0"/>
    <s v="Greater Than 8 Weeks Old"/>
  </r>
  <r>
    <s v="01-29-1301-01-00"/>
    <x v="12"/>
    <x v="1"/>
    <x v="18"/>
    <n v="1"/>
    <n v="32"/>
    <n v="5.5"/>
    <n v="5.5"/>
    <n v="26.5"/>
    <n v="0.83"/>
    <x v="5"/>
    <d v="2019-08-16T00:00:00"/>
    <x v="5"/>
    <s v="Friday"/>
    <n v="0.05"/>
    <s v="Low Cost per Unit"/>
    <n v="0"/>
    <n v="0"/>
    <n v="4.8"/>
    <n v="0"/>
    <n v="0"/>
    <s v="Greater Than 8 Weeks Old"/>
  </r>
  <r>
    <s v="01-29-1304-01-00"/>
    <x v="12"/>
    <x v="1"/>
    <x v="18"/>
    <n v="3"/>
    <n v="17.97"/>
    <n v="6.3"/>
    <n v="2.1"/>
    <n v="11.67"/>
    <n v="0.65"/>
    <x v="5"/>
    <d v="2019-08-16T00:00:00"/>
    <x v="5"/>
    <s v="Friday"/>
    <n v="0.15000000000000002"/>
    <s v="Low Cost per Unit"/>
    <n v="0"/>
    <n v="0.53909999999999991"/>
    <n v="2.6954999999999996"/>
    <n v="0"/>
    <n v="0"/>
    <s v="Greater Than 8 Weeks Old"/>
  </r>
  <r>
    <s v="01-31-0101-01-00"/>
    <x v="12"/>
    <x v="3"/>
    <x v="5"/>
    <n v="10"/>
    <n v="199.9"/>
    <n v="79.400000000000006"/>
    <n v="7.94"/>
    <n v="120.5"/>
    <n v="0.6"/>
    <x v="5"/>
    <d v="2019-08-16T00:00:00"/>
    <x v="5"/>
    <s v="Friday"/>
    <n v="0.5"/>
    <s v="Low Cost per Unit"/>
    <n v="0"/>
    <n v="5.9969999999999999"/>
    <n v="0"/>
    <n v="0"/>
    <n v="0"/>
    <s v="Greater Than 8 Weeks Old"/>
  </r>
  <r>
    <s v="01-31-0104-01-00"/>
    <x v="12"/>
    <x v="3"/>
    <x v="5"/>
    <n v="2"/>
    <n v="58"/>
    <n v="12.4"/>
    <n v="6.2"/>
    <n v="45.6"/>
    <n v="0.79"/>
    <x v="5"/>
    <d v="2019-08-16T00:00:00"/>
    <x v="5"/>
    <s v="Friday"/>
    <n v="0.1"/>
    <s v="Low Cost per Unit"/>
    <n v="0"/>
    <n v="1.74"/>
    <n v="0"/>
    <n v="0"/>
    <n v="0"/>
    <s v="Greater Than 8 Weeks Old"/>
  </r>
  <r>
    <s v="01-31-0105-01-00"/>
    <x v="12"/>
    <x v="3"/>
    <x v="5"/>
    <n v="11"/>
    <n v="164.89"/>
    <n v="72.599999999999994"/>
    <n v="6.6"/>
    <n v="92.29"/>
    <n v="0.56000000000000005"/>
    <x v="5"/>
    <d v="2019-08-16T00:00:00"/>
    <x v="5"/>
    <s v="Friday"/>
    <n v="0.55000000000000004"/>
    <s v="Low Cost per Unit"/>
    <n v="0"/>
    <n v="4.946699999999999"/>
    <n v="0"/>
    <n v="0"/>
    <n v="0"/>
    <s v="Greater Than 8 Weeks Old"/>
  </r>
  <r>
    <s v="01-31-0106-01-00"/>
    <x v="12"/>
    <x v="3"/>
    <x v="5"/>
    <n v="2"/>
    <n v="50"/>
    <n v="13.14"/>
    <n v="6.57"/>
    <n v="36.86"/>
    <n v="0.74"/>
    <x v="5"/>
    <d v="2019-08-16T00:00:00"/>
    <x v="5"/>
    <s v="Friday"/>
    <n v="0.1"/>
    <s v="Low Cost per Unit"/>
    <n v="0"/>
    <n v="1.5"/>
    <n v="0"/>
    <n v="0"/>
    <n v="0"/>
    <s v="Greater Than 8 Weeks Old"/>
  </r>
  <r>
    <s v="01-31-0107-01-12"/>
    <x v="12"/>
    <x v="5"/>
    <x v="6"/>
    <n v="1"/>
    <n v="69"/>
    <n v="20.059999999999999"/>
    <n v="20.059999999999999"/>
    <n v="48.94"/>
    <n v="0.71"/>
    <x v="5"/>
    <d v="2019-08-16T00:00:00"/>
    <x v="5"/>
    <s v="Friday"/>
    <n v="0.05"/>
    <s v="High Cost per Unit"/>
    <n v="0"/>
    <n v="0"/>
    <n v="0"/>
    <n v="0"/>
    <n v="0"/>
    <s v="Greater Than 8 Weeks Old"/>
  </r>
  <r>
    <s v="01-31-0108-01-00"/>
    <x v="12"/>
    <x v="3"/>
    <x v="5"/>
    <n v="1"/>
    <n v="22"/>
    <n v="5.25"/>
    <n v="5.25"/>
    <n v="16.75"/>
    <n v="0.76"/>
    <x v="5"/>
    <d v="2019-08-16T00:00:00"/>
    <x v="5"/>
    <s v="Friday"/>
    <n v="0.05"/>
    <s v="Low Cost per Unit"/>
    <n v="0"/>
    <n v="0"/>
    <n v="0"/>
    <n v="0"/>
    <n v="0"/>
    <s v="Greater Than 8 Weeks Old"/>
  </r>
  <r>
    <s v="01-32-0101-01"/>
    <x v="12"/>
    <x v="5"/>
    <x v="6"/>
    <n v="14"/>
    <n v="129.87"/>
    <n v="53.2"/>
    <n v="3.8000000000000003"/>
    <n v="76.67"/>
    <n v="0.59"/>
    <x v="5"/>
    <d v="2019-08-16T00:00:00"/>
    <x v="5"/>
    <s v="Friday"/>
    <n v="0.70000000000000007"/>
    <s v="Low Cost per Unit"/>
    <n v="0"/>
    <n v="3.8961000000000001"/>
    <n v="0"/>
    <n v="0"/>
    <n v="0"/>
    <s v="Greater Than 8 Weeks Old"/>
  </r>
  <r>
    <s v="01-81-1601-00-00"/>
    <x v="12"/>
    <x v="7"/>
    <x v="8"/>
    <n v="20"/>
    <n v="159.80000000000001"/>
    <n v="64"/>
    <n v="3.2"/>
    <n v="95.8"/>
    <n v="0.6"/>
    <x v="5"/>
    <d v="2019-08-16T00:00:00"/>
    <x v="5"/>
    <s v="Friday"/>
    <n v="1"/>
    <s v="Low Cost per Unit"/>
    <n v="0"/>
    <n v="4.7940000000000005"/>
    <n v="0"/>
    <n v="0"/>
    <n v="0"/>
    <s v="Greater Than 8 Weeks Old"/>
  </r>
  <r>
    <s v="01-83-1601-00-00"/>
    <x v="12"/>
    <x v="7"/>
    <x v="9"/>
    <n v="10"/>
    <n v="89.9"/>
    <n v="43"/>
    <n v="4.3"/>
    <n v="46.9"/>
    <n v="0.52"/>
    <x v="5"/>
    <d v="2019-08-16T00:00:00"/>
    <x v="5"/>
    <s v="Friday"/>
    <n v="0.5"/>
    <s v="Low Cost per Unit"/>
    <n v="0"/>
    <n v="2.6970000000000001"/>
    <n v="0"/>
    <n v="0"/>
    <n v="0"/>
    <s v="Greater Than 8 Weeks Old"/>
  </r>
  <r>
    <s v="01-83-1602-00-00"/>
    <x v="12"/>
    <x v="7"/>
    <x v="9"/>
    <n v="17"/>
    <n v="152.83000000000001"/>
    <n v="67.66"/>
    <n v="3.98"/>
    <n v="85.17"/>
    <n v="0.56000000000000005"/>
    <x v="5"/>
    <d v="2019-08-16T00:00:00"/>
    <x v="5"/>
    <s v="Friday"/>
    <n v="0.85000000000000009"/>
    <s v="Low Cost per Unit"/>
    <n v="0"/>
    <n v="4.5849000000000002"/>
    <n v="0"/>
    <n v="0"/>
    <n v="0"/>
    <s v="Greater Than 8 Weeks Old"/>
  </r>
  <r>
    <s v="01-83-1603-00-00"/>
    <x v="12"/>
    <x v="7"/>
    <x v="9"/>
    <n v="8"/>
    <n v="112"/>
    <n v="22"/>
    <n v="2.75"/>
    <n v="90"/>
    <n v="0.8"/>
    <x v="5"/>
    <d v="2019-08-16T00:00:00"/>
    <x v="5"/>
    <s v="Friday"/>
    <n v="0.4"/>
    <s v="Low Cost per Unit"/>
    <n v="0"/>
    <n v="3.36"/>
    <n v="0"/>
    <n v="0"/>
    <n v="0"/>
    <s v="Greater Than 8 Weeks Old"/>
  </r>
  <r>
    <s v="02-24-0101-01-00"/>
    <x v="12"/>
    <x v="1"/>
    <x v="3"/>
    <n v="6"/>
    <n v="113.94"/>
    <n v="60"/>
    <n v="10"/>
    <n v="53.94"/>
    <n v="0.47"/>
    <x v="5"/>
    <d v="2019-08-16T00:00:00"/>
    <x v="5"/>
    <s v="Friday"/>
    <n v="0.30000000000000004"/>
    <s v="Low Cost per Unit"/>
    <n v="0"/>
    <n v="3.4181999999999997"/>
    <n v="0"/>
    <n v="0"/>
    <n v="0"/>
    <s v="Greater Than 8 Weeks Old"/>
  </r>
  <r>
    <s v="02-31-0101-01-00"/>
    <x v="12"/>
    <x v="3"/>
    <x v="5"/>
    <n v="26"/>
    <n v="181.74"/>
    <n v="45.5"/>
    <n v="1.75"/>
    <n v="136.24"/>
    <n v="0.75"/>
    <x v="5"/>
    <d v="2019-08-16T00:00:00"/>
    <x v="5"/>
    <s v="Friday"/>
    <n v="1.3"/>
    <s v="Low Cost per Unit"/>
    <n v="0"/>
    <n v="5.4522000000000004"/>
    <n v="0"/>
    <n v="0"/>
    <n v="0"/>
    <s v="Greater Than 8 Weeks Old"/>
  </r>
  <r>
    <s v="02-31-0103-01-00"/>
    <x v="12"/>
    <x v="4"/>
    <x v="5"/>
    <n v="16"/>
    <n v="159.84"/>
    <n v="47.2"/>
    <n v="2.95"/>
    <n v="112.64"/>
    <n v="0.7"/>
    <x v="5"/>
    <d v="2019-08-16T00:00:00"/>
    <x v="5"/>
    <s v="Friday"/>
    <n v="0.8"/>
    <s v="Low Cost per Unit"/>
    <n v="0"/>
    <n v="4.7952000000000004"/>
    <n v="0"/>
    <n v="0"/>
    <n v="0"/>
    <s v="Greater Than 8 Weeks Old"/>
  </r>
  <r>
    <s v="02-32-0101-01-00"/>
    <x v="12"/>
    <x v="5"/>
    <x v="6"/>
    <n v="1"/>
    <n v="22"/>
    <n v="2.0499999999999998"/>
    <n v="2.0499999999999998"/>
    <n v="19.95"/>
    <n v="0.91"/>
    <x v="5"/>
    <d v="2019-08-16T00:00:00"/>
    <x v="5"/>
    <s v="Friday"/>
    <n v="0.05"/>
    <s v="Low Cost per Unit"/>
    <n v="0"/>
    <n v="0"/>
    <n v="0"/>
    <n v="0"/>
    <n v="0"/>
    <s v="Greater Than 8 Weeks Old"/>
  </r>
  <r>
    <s v="02-40-0001"/>
    <x v="12"/>
    <x v="6"/>
    <x v="7"/>
    <n v="7"/>
    <n v="133"/>
    <n v="31.5"/>
    <n v="4.5"/>
    <n v="101.5"/>
    <n v="0.76"/>
    <x v="5"/>
    <d v="2019-08-16T00:00:00"/>
    <x v="5"/>
    <s v="Friday"/>
    <n v="0.35000000000000003"/>
    <s v="Low Cost per Unit"/>
    <n v="0"/>
    <n v="3.9899999999999998"/>
    <n v="0"/>
    <n v="0"/>
    <n v="0"/>
    <s v="Greater Than 8 Weeks Old"/>
  </r>
  <r>
    <s v="02-40-0301-01-12"/>
    <x v="12"/>
    <x v="6"/>
    <x v="7"/>
    <n v="1"/>
    <n v="17"/>
    <n v="2.99"/>
    <n v="2.99"/>
    <n v="14.01"/>
    <n v="0.82"/>
    <x v="5"/>
    <d v="2019-08-16T00:00:00"/>
    <x v="5"/>
    <s v="Friday"/>
    <n v="0.05"/>
    <s v="Low Cost per Unit"/>
    <n v="0"/>
    <n v="0"/>
    <n v="0"/>
    <n v="0"/>
    <n v="0"/>
    <s v="Greater Than 8 Weeks Old"/>
  </r>
  <r>
    <s v="02-40-0401-00-00"/>
    <x v="12"/>
    <x v="6"/>
    <x v="7"/>
    <n v="16"/>
    <n v="159.84"/>
    <n v="47.2"/>
    <n v="2.95"/>
    <n v="112.64"/>
    <n v="0.7"/>
    <x v="5"/>
    <d v="2019-08-16T00:00:00"/>
    <x v="5"/>
    <s v="Friday"/>
    <n v="0.8"/>
    <s v="Low Cost per Unit"/>
    <n v="0"/>
    <n v="4.7952000000000004"/>
    <n v="0"/>
    <n v="0"/>
    <n v="0"/>
    <s v="Greater Than 8 Weeks Old"/>
  </r>
  <r>
    <s v="02-40-0402-00-00"/>
    <x v="12"/>
    <x v="2"/>
    <x v="2"/>
    <n v="8"/>
    <n v="87.92"/>
    <n v="30"/>
    <n v="3.75"/>
    <n v="57.92"/>
    <n v="0.66"/>
    <x v="5"/>
    <d v="2019-08-16T00:00:00"/>
    <x v="5"/>
    <s v="Friday"/>
    <n v="0.4"/>
    <s v="Low Cost per Unit"/>
    <n v="0"/>
    <n v="2.6375999999999999"/>
    <n v="0"/>
    <n v="0"/>
    <n v="0"/>
    <s v="Greater Than 8 Weeks Old"/>
  </r>
  <r>
    <s v="02-40-1301-00-00"/>
    <x v="12"/>
    <x v="6"/>
    <x v="7"/>
    <n v="12"/>
    <n v="119.88"/>
    <n v="45"/>
    <n v="3.75"/>
    <n v="74.88"/>
    <n v="0.62"/>
    <x v="5"/>
    <d v="2019-08-16T00:00:00"/>
    <x v="5"/>
    <s v="Friday"/>
    <n v="0.60000000000000009"/>
    <s v="Low Cost per Unit"/>
    <n v="0"/>
    <n v="3.5963999999999996"/>
    <n v="0"/>
    <n v="0"/>
    <n v="0"/>
    <s v="Greater Than 8 Weeks Old"/>
  </r>
  <r>
    <s v="02-52-1301-01-12"/>
    <x v="12"/>
    <x v="8"/>
    <x v="20"/>
    <n v="1"/>
    <n v="69.989999999999995"/>
    <n v="21.51"/>
    <n v="21.51"/>
    <n v="48.48"/>
    <n v="0.69"/>
    <x v="5"/>
    <d v="2019-08-16T00:00:00"/>
    <x v="5"/>
    <s v="Friday"/>
    <n v="0.05"/>
    <s v="High Cost per Unit"/>
    <n v="0"/>
    <n v="0"/>
    <n v="0"/>
    <n v="0"/>
    <n v="0"/>
    <s v="Greater Than 8 Weeks Old"/>
  </r>
  <r>
    <s v="02-62-0401-01-12"/>
    <x v="12"/>
    <x v="1"/>
    <x v="19"/>
    <n v="6"/>
    <n v="437.94"/>
    <n v="227.04"/>
    <n v="37.839999999999996"/>
    <n v="210.9"/>
    <n v="0.48"/>
    <x v="5"/>
    <d v="2019-08-16T00:00:00"/>
    <x v="5"/>
    <s v="Friday"/>
    <n v="0.30000000000000004"/>
    <s v="High Cost per Unit"/>
    <n v="0"/>
    <n v="13.138199999999999"/>
    <n v="0"/>
    <n v="0"/>
    <n v="0"/>
    <s v="Greater Than 8 Weeks Old"/>
  </r>
  <r>
    <s v="02-62-1401-01-00"/>
    <x v="12"/>
    <x v="1"/>
    <x v="19"/>
    <n v="2"/>
    <n v="58"/>
    <n v="19.5"/>
    <n v="9.75"/>
    <n v="38.5"/>
    <n v="0.66"/>
    <x v="5"/>
    <d v="2019-08-16T00:00:00"/>
    <x v="5"/>
    <s v="Friday"/>
    <n v="0.1"/>
    <s v="Low Cost per Unit"/>
    <n v="0"/>
    <n v="1.74"/>
    <n v="0"/>
    <n v="0"/>
    <n v="0"/>
    <s v="Greater Than 8 Weeks Old"/>
  </r>
  <r>
    <s v="02-63-0403-01-00"/>
    <x v="12"/>
    <x v="1"/>
    <x v="19"/>
    <n v="4"/>
    <n v="1579.96"/>
    <n v="688"/>
    <n v="172"/>
    <n v="891.96"/>
    <n v="0.56000000000000005"/>
    <x v="5"/>
    <d v="2019-08-16T00:00:00"/>
    <x v="5"/>
    <s v="Friday"/>
    <n v="0.2"/>
    <s v="High Cost per Unit"/>
    <n v="0"/>
    <n v="47.398800000000001"/>
    <n v="0"/>
    <n v="0"/>
    <n v="0"/>
    <s v="Greater Than 8 Weeks Old"/>
  </r>
  <r>
    <s v="02-63-1301-01-00"/>
    <x v="12"/>
    <x v="1"/>
    <x v="19"/>
    <n v="2"/>
    <n v="70"/>
    <n v="12.8"/>
    <n v="6.4"/>
    <n v="57.2"/>
    <n v="0.82"/>
    <x v="5"/>
    <d v="2019-08-16T00:00:00"/>
    <x v="5"/>
    <s v="Friday"/>
    <n v="0.1"/>
    <s v="Low Cost per Unit"/>
    <n v="0"/>
    <n v="2.1"/>
    <n v="0"/>
    <n v="0"/>
    <n v="0"/>
    <s v="Greater Than 8 Weeks Old"/>
  </r>
  <r>
    <s v="02-63-1403-01-00"/>
    <x v="12"/>
    <x v="1"/>
    <x v="19"/>
    <n v="1"/>
    <n v="99"/>
    <n v="32.4"/>
    <n v="32.4"/>
    <n v="66.599999999999994"/>
    <n v="0.67"/>
    <x v="5"/>
    <d v="2019-08-16T00:00:00"/>
    <x v="5"/>
    <s v="Friday"/>
    <n v="0.05"/>
    <s v="High Cost per Unit"/>
    <n v="0"/>
    <n v="0"/>
    <n v="0"/>
    <n v="0"/>
    <n v="0"/>
    <s v="Greater Than 8 Weeks Old"/>
  </r>
  <r>
    <s v="02-71-1401-01-00"/>
    <x v="12"/>
    <x v="4"/>
    <x v="11"/>
    <n v="1"/>
    <n v="38.99"/>
    <n v="12"/>
    <n v="12"/>
    <n v="26.99"/>
    <n v="0.69"/>
    <x v="5"/>
    <d v="2019-08-16T00:00:00"/>
    <x v="5"/>
    <s v="Friday"/>
    <n v="0.05"/>
    <s v="Low Cost per Unit"/>
    <n v="0"/>
    <n v="0"/>
    <n v="0"/>
    <n v="0"/>
    <n v="0"/>
    <s v="Greater Than 8 Weeks Old"/>
  </r>
  <r>
    <s v="02-71-1402-01-12"/>
    <x v="12"/>
    <x v="4"/>
    <x v="11"/>
    <n v="12"/>
    <n v="599.88"/>
    <n v="227.4"/>
    <n v="18.95"/>
    <n v="372.48"/>
    <n v="0.62"/>
    <x v="5"/>
    <d v="2019-08-16T00:00:00"/>
    <x v="5"/>
    <s v="Friday"/>
    <n v="0.60000000000000009"/>
    <s v="High Cost per Unit"/>
    <n v="0"/>
    <n v="17.996399999999998"/>
    <n v="0"/>
    <n v="0"/>
    <n v="0"/>
    <s v="Greater Than 8 Weeks Old"/>
  </r>
  <r>
    <s v="02-71-1403-01-12"/>
    <x v="12"/>
    <x v="4"/>
    <x v="11"/>
    <n v="2"/>
    <n v="218"/>
    <n v="66.3"/>
    <n v="33.15"/>
    <n v="151.69999999999999"/>
    <n v="0.7"/>
    <x v="5"/>
    <d v="2019-08-16T00:00:00"/>
    <x v="5"/>
    <s v="Friday"/>
    <n v="0.1"/>
    <s v="High Cost per Unit"/>
    <n v="0"/>
    <n v="6.54"/>
    <n v="0"/>
    <n v="0"/>
    <n v="0"/>
    <s v="Greater Than 8 Weeks Old"/>
  </r>
  <r>
    <s v="02-72-0101-01-00"/>
    <x v="12"/>
    <x v="4"/>
    <x v="11"/>
    <n v="2"/>
    <n v="58"/>
    <n v="11.2"/>
    <n v="5.6"/>
    <n v="46.8"/>
    <n v="0.81"/>
    <x v="5"/>
    <d v="2019-08-16T00:00:00"/>
    <x v="5"/>
    <s v="Friday"/>
    <n v="0.1"/>
    <s v="Low Cost per Unit"/>
    <n v="0"/>
    <n v="1.74"/>
    <n v="0"/>
    <n v="0"/>
    <n v="0"/>
    <s v="Greater Than 8 Weeks Old"/>
  </r>
  <r>
    <s v="02-73-0002-01-00"/>
    <x v="12"/>
    <x v="4"/>
    <x v="12"/>
    <n v="2"/>
    <n v="90"/>
    <n v="22"/>
    <n v="11"/>
    <n v="68"/>
    <n v="0.76"/>
    <x v="5"/>
    <d v="2019-08-16T00:00:00"/>
    <x v="5"/>
    <s v="Friday"/>
    <n v="0.1"/>
    <s v="Low Cost per Unit"/>
    <n v="0"/>
    <n v="2.6999999999999997"/>
    <n v="0"/>
    <n v="0"/>
    <n v="0"/>
    <s v="Greater Than 8 Weeks Old"/>
  </r>
  <r>
    <s v="02-73-1302-01-00"/>
    <x v="12"/>
    <x v="4"/>
    <x v="12"/>
    <n v="1"/>
    <n v="3.99"/>
    <n v="1.4"/>
    <n v="1.4"/>
    <n v="2.59"/>
    <n v="0.65"/>
    <x v="5"/>
    <d v="2019-08-16T00:00:00"/>
    <x v="5"/>
    <s v="Friday"/>
    <n v="0.05"/>
    <s v="Low Cost per Unit"/>
    <n v="0"/>
    <n v="0"/>
    <n v="0"/>
    <n v="0"/>
    <n v="0"/>
    <s v="Greater Than 8 Weeks Old"/>
  </r>
  <r>
    <s v="02-73-1401-01-12"/>
    <x v="12"/>
    <x v="4"/>
    <x v="12"/>
    <n v="3"/>
    <n v="78"/>
    <n v="18"/>
    <n v="6"/>
    <n v="60"/>
    <n v="0.77"/>
    <x v="5"/>
    <d v="2019-08-16T00:00:00"/>
    <x v="5"/>
    <s v="Friday"/>
    <n v="0.15000000000000002"/>
    <s v="Low Cost per Unit"/>
    <n v="0"/>
    <n v="2.34"/>
    <n v="0"/>
    <n v="0"/>
    <n v="0"/>
    <s v="Greater Than 8 Weeks Old"/>
  </r>
  <r>
    <s v="02-73-1402-01-12"/>
    <x v="12"/>
    <x v="4"/>
    <x v="12"/>
    <n v="3"/>
    <n v="180"/>
    <n v="50.4"/>
    <n v="16.8"/>
    <n v="129.6"/>
    <n v="0.72"/>
    <x v="5"/>
    <d v="2019-08-16T00:00:00"/>
    <x v="5"/>
    <s v="Friday"/>
    <n v="0.15000000000000002"/>
    <s v="Low Cost per Unit"/>
    <n v="0"/>
    <n v="5.3999999999999995"/>
    <n v="0"/>
    <n v="0"/>
    <n v="0"/>
    <s v="Greater Than 8 Weeks Old"/>
  </r>
  <r>
    <s v="02-73-1403-01-00"/>
    <x v="12"/>
    <x v="2"/>
    <x v="2"/>
    <n v="7"/>
    <n v="55.93"/>
    <n v="29.75"/>
    <n v="4.25"/>
    <n v="26.18"/>
    <n v="0.47"/>
    <x v="5"/>
    <d v="2019-08-16T00:00:00"/>
    <x v="5"/>
    <s v="Friday"/>
    <n v="0.35000000000000003"/>
    <s v="Low Cost per Unit"/>
    <n v="0"/>
    <n v="1.6778999999999999"/>
    <n v="0"/>
    <n v="0"/>
    <n v="0"/>
    <s v="Greater Than 8 Weeks Old"/>
  </r>
  <r>
    <s v="02-74-0401-01-00"/>
    <x v="12"/>
    <x v="4"/>
    <x v="11"/>
    <n v="8"/>
    <n v="96"/>
    <n v="12"/>
    <n v="1.5"/>
    <n v="84"/>
    <n v="0.88"/>
    <x v="5"/>
    <d v="2019-08-16T00:00:00"/>
    <x v="5"/>
    <s v="Friday"/>
    <n v="0.4"/>
    <s v="Low Cost per Unit"/>
    <n v="0"/>
    <n v="2.88"/>
    <n v="0"/>
    <n v="0"/>
    <n v="0"/>
    <s v="Greater Than 8 Weeks Old"/>
  </r>
  <r>
    <s v="02-74-0402-01-00"/>
    <x v="12"/>
    <x v="4"/>
    <x v="11"/>
    <n v="3"/>
    <n v="57"/>
    <n v="21"/>
    <n v="7"/>
    <n v="36"/>
    <n v="0.63"/>
    <x v="5"/>
    <d v="2019-08-16T00:00:00"/>
    <x v="5"/>
    <s v="Friday"/>
    <n v="0.15000000000000002"/>
    <s v="Low Cost per Unit"/>
    <n v="0"/>
    <n v="1.71"/>
    <n v="0"/>
    <n v="0"/>
    <n v="0"/>
    <s v="Greater Than 8 Weeks Old"/>
  </r>
  <r>
    <s v="02-74-0403-01-00"/>
    <x v="12"/>
    <x v="4"/>
    <x v="11"/>
    <n v="2"/>
    <n v="120"/>
    <n v="29.2"/>
    <n v="14.6"/>
    <n v="90.8"/>
    <n v="0.76"/>
    <x v="5"/>
    <d v="2019-08-16T00:00:00"/>
    <x v="5"/>
    <s v="Friday"/>
    <n v="0.1"/>
    <s v="Low Cost per Unit"/>
    <n v="0"/>
    <n v="3.5999999999999996"/>
    <n v="0"/>
    <n v="0"/>
    <n v="0"/>
    <s v="Greater Than 8 Weeks Old"/>
  </r>
  <r>
    <s v="02-74-0405-01"/>
    <x v="12"/>
    <x v="4"/>
    <x v="11"/>
    <n v="3"/>
    <n v="57"/>
    <n v="13.05"/>
    <n v="4.3500000000000005"/>
    <n v="43.95"/>
    <n v="0.77"/>
    <x v="5"/>
    <d v="2019-08-16T00:00:00"/>
    <x v="5"/>
    <s v="Friday"/>
    <n v="0.15000000000000002"/>
    <s v="Low Cost per Unit"/>
    <n v="0"/>
    <n v="1.71"/>
    <n v="0"/>
    <n v="0"/>
    <n v="0"/>
    <s v="Greater Than 8 Weeks Old"/>
  </r>
  <r>
    <s v="02-74-1201-00-00"/>
    <x v="12"/>
    <x v="2"/>
    <x v="2"/>
    <n v="6"/>
    <n v="77.94"/>
    <n v="33"/>
    <n v="5.5"/>
    <n v="44.94"/>
    <n v="0.57999999999999996"/>
    <x v="5"/>
    <d v="2019-08-16T00:00:00"/>
    <x v="5"/>
    <s v="Friday"/>
    <n v="0.30000000000000004"/>
    <s v="Low Cost per Unit"/>
    <n v="0"/>
    <n v="2.3382000000000001"/>
    <n v="0"/>
    <n v="0"/>
    <n v="0"/>
    <s v="Greater Than 8 Weeks Old"/>
  </r>
  <r>
    <s v="02-74-1301-01-00"/>
    <x v="12"/>
    <x v="2"/>
    <x v="2"/>
    <n v="1"/>
    <n v="9.99"/>
    <n v="8.25"/>
    <n v="8.25"/>
    <n v="1.74"/>
    <n v="0.17"/>
    <x v="5"/>
    <d v="2019-08-16T00:00:00"/>
    <x v="5"/>
    <s v="Friday"/>
    <n v="0.05"/>
    <s v="Low Cost per Unit"/>
    <n v="0"/>
    <n v="0"/>
    <n v="0"/>
    <n v="0"/>
    <n v="0"/>
    <s v="Greater Than 8 Weeks Old"/>
  </r>
  <r>
    <s v="02-74-1302-01-13"/>
    <x v="12"/>
    <x v="4"/>
    <x v="11"/>
    <n v="2"/>
    <n v="70"/>
    <n v="16.2"/>
    <n v="8.1"/>
    <n v="53.8"/>
    <n v="0.77"/>
    <x v="5"/>
    <d v="2019-08-16T00:00:00"/>
    <x v="5"/>
    <s v="Friday"/>
    <n v="0.1"/>
    <s v="Low Cost per Unit"/>
    <n v="0"/>
    <n v="2.1"/>
    <n v="0"/>
    <n v="0"/>
    <n v="0"/>
    <s v="Greater Than 8 Weeks Old"/>
  </r>
  <r>
    <s v="02-81-0001-00-00"/>
    <x v="12"/>
    <x v="7"/>
    <x v="8"/>
    <n v="2"/>
    <n v="36"/>
    <n v="11"/>
    <n v="5.5"/>
    <n v="25"/>
    <n v="0.69"/>
    <x v="5"/>
    <d v="2019-08-16T00:00:00"/>
    <x v="5"/>
    <s v="Friday"/>
    <n v="0.1"/>
    <s v="Low Cost per Unit"/>
    <n v="0"/>
    <n v="1.08"/>
    <n v="0"/>
    <n v="0"/>
    <n v="0"/>
    <s v="Greater Than 8 Weeks Old"/>
  </r>
  <r>
    <s v="02-85-0301-01-00"/>
    <x v="12"/>
    <x v="7"/>
    <x v="21"/>
    <n v="3"/>
    <n v="81"/>
    <n v="16.05"/>
    <n v="5.3500000000000005"/>
    <n v="64.95"/>
    <n v="0.8"/>
    <x v="5"/>
    <d v="2019-08-16T00:00:00"/>
    <x v="5"/>
    <s v="Friday"/>
    <n v="0.15000000000000002"/>
    <s v="Low Cost per Unit"/>
    <n v="0"/>
    <n v="2.4299999999999997"/>
    <n v="0"/>
    <n v="0"/>
    <n v="0"/>
    <s v="Greater Than 8 Weeks Old"/>
  </r>
  <r>
    <s v="03-22-0003-01-03"/>
    <x v="12"/>
    <x v="1"/>
    <x v="13"/>
    <n v="7"/>
    <n v="833"/>
    <n v="262.5"/>
    <n v="37.5"/>
    <n v="570.5"/>
    <n v="0.68"/>
    <x v="5"/>
    <d v="2019-08-16T00:00:00"/>
    <x v="5"/>
    <s v="Friday"/>
    <n v="0.35000000000000003"/>
    <s v="High Cost per Unit"/>
    <n v="0"/>
    <n v="24.99"/>
    <n v="0"/>
    <n v="0"/>
    <n v="0"/>
    <s v="Greater Than 8 Weeks Old"/>
  </r>
  <r>
    <s v="03-22-0004"/>
    <x v="12"/>
    <x v="2"/>
    <x v="2"/>
    <n v="2"/>
    <n v="99.98"/>
    <n v="46.9"/>
    <n v="23.45"/>
    <n v="53.08"/>
    <n v="0.53"/>
    <x v="5"/>
    <d v="2019-08-16T00:00:00"/>
    <x v="5"/>
    <s v="Friday"/>
    <n v="0.1"/>
    <s v="High Cost per Unit"/>
    <n v="0"/>
    <n v="2.9994000000000001"/>
    <n v="0"/>
    <n v="0"/>
    <n v="0"/>
    <s v="Greater Than 8 Weeks Old"/>
  </r>
  <r>
    <s v="03-22-0004"/>
    <x v="12"/>
    <x v="2"/>
    <x v="2"/>
    <n v="19"/>
    <n v="759.81"/>
    <n v="418"/>
    <n v="22"/>
    <n v="341.81"/>
    <n v="0.45"/>
    <x v="5"/>
    <d v="2019-08-16T00:00:00"/>
    <x v="5"/>
    <s v="Friday"/>
    <n v="0.95000000000000007"/>
    <s v="High Cost per Unit"/>
    <n v="0"/>
    <n v="22.794299999999996"/>
    <n v="0"/>
    <n v="0"/>
    <n v="0"/>
    <s v="Greater Than 8 Weeks Old"/>
  </r>
  <r>
    <s v="03-22-0101-01-00"/>
    <x v="12"/>
    <x v="1"/>
    <x v="13"/>
    <n v="1"/>
    <n v="99"/>
    <n v="30"/>
    <n v="30"/>
    <n v="69"/>
    <n v="0.7"/>
    <x v="5"/>
    <d v="2019-08-16T00:00:00"/>
    <x v="5"/>
    <s v="Friday"/>
    <n v="0.05"/>
    <s v="High Cost per Unit"/>
    <n v="0"/>
    <n v="0"/>
    <n v="0"/>
    <n v="0"/>
    <n v="0"/>
    <s v="Greater Than 8 Weeks Old"/>
  </r>
  <r>
    <s v="03-22-0103-01-12"/>
    <x v="12"/>
    <x v="1"/>
    <x v="13"/>
    <n v="5"/>
    <n v="199.96"/>
    <n v="120.8"/>
    <n v="24.16"/>
    <n v="79.16"/>
    <n v="0.4"/>
    <x v="5"/>
    <d v="2019-08-16T00:00:00"/>
    <x v="5"/>
    <s v="Friday"/>
    <n v="0.25"/>
    <s v="High Cost per Unit"/>
    <n v="0"/>
    <n v="5.9988000000000001"/>
    <n v="0"/>
    <n v="0"/>
    <n v="0"/>
    <s v="Greater Than 8 Weeks Old"/>
  </r>
  <r>
    <s v="03-22-0110-11-00"/>
    <x v="12"/>
    <x v="2"/>
    <x v="2"/>
    <n v="29"/>
    <n v="2321.73"/>
    <n v="1392"/>
    <n v="48"/>
    <n v="929.73"/>
    <n v="0.4"/>
    <x v="5"/>
    <d v="2019-08-16T00:00:00"/>
    <x v="5"/>
    <s v="Friday"/>
    <n v="1.4500000000000002"/>
    <s v="High Cost per Unit"/>
    <n v="0"/>
    <n v="69.651899999999998"/>
    <n v="0"/>
    <n v="0"/>
    <n v="0"/>
    <s v="Greater Than 8 Weeks Old"/>
  </r>
  <r>
    <s v="03-24-0107-01-00"/>
    <x v="12"/>
    <x v="1"/>
    <x v="13"/>
    <n v="14"/>
    <n v="419.86"/>
    <n v="273"/>
    <n v="19.5"/>
    <n v="146.86000000000001"/>
    <n v="0.35"/>
    <x v="5"/>
    <d v="2019-08-16T00:00:00"/>
    <x v="5"/>
    <s v="Friday"/>
    <n v="0.70000000000000007"/>
    <s v="High Cost per Unit"/>
    <n v="0"/>
    <n v="12.595800000000001"/>
    <n v="0"/>
    <n v="0"/>
    <n v="0"/>
    <s v="Greater Than 8 Weeks Old"/>
  </r>
  <r>
    <s v="03-24-0301-00-12"/>
    <x v="12"/>
    <x v="1"/>
    <x v="3"/>
    <n v="6"/>
    <n v="137.94"/>
    <n v="64.8"/>
    <n v="10.799999999999999"/>
    <n v="73.14"/>
    <n v="0.53"/>
    <x v="5"/>
    <d v="2019-08-16T00:00:00"/>
    <x v="5"/>
    <s v="Friday"/>
    <n v="0.30000000000000004"/>
    <s v="Low Cost per Unit"/>
    <n v="0"/>
    <n v="4.1381999999999994"/>
    <n v="0"/>
    <n v="0"/>
    <n v="0"/>
    <s v="Greater Than 8 Weeks Old"/>
  </r>
  <r>
    <s v="03-24-0302-01-00"/>
    <x v="12"/>
    <x v="1"/>
    <x v="3"/>
    <n v="7"/>
    <n v="132.93"/>
    <n v="73.5"/>
    <n v="10.5"/>
    <n v="59.43"/>
    <n v="0.45"/>
    <x v="5"/>
    <d v="2019-08-16T00:00:00"/>
    <x v="5"/>
    <s v="Friday"/>
    <n v="0.35000000000000003"/>
    <s v="Low Cost per Unit"/>
    <n v="0"/>
    <n v="3.9879000000000002"/>
    <n v="0"/>
    <n v="0"/>
    <n v="0"/>
    <s v="Greater Than 8 Weeks Old"/>
  </r>
  <r>
    <s v="03-25-0001-01-00"/>
    <x v="12"/>
    <x v="0"/>
    <x v="0"/>
    <n v="7"/>
    <n v="314.93"/>
    <n v="126"/>
    <n v="18"/>
    <n v="188.93"/>
    <n v="0.6"/>
    <x v="5"/>
    <d v="2019-08-16T00:00:00"/>
    <x v="5"/>
    <s v="Friday"/>
    <n v="0.35000000000000003"/>
    <s v="High Cost per Unit"/>
    <n v="31.493000000000002"/>
    <n v="9.4479000000000006"/>
    <n v="0"/>
    <n v="0"/>
    <n v="0"/>
    <s v="Greater Than 8 Weeks Old"/>
  </r>
  <r>
    <s v="03-25-0002-01-00"/>
    <x v="12"/>
    <x v="1"/>
    <x v="3"/>
    <n v="5"/>
    <n v="199.95"/>
    <n v="81"/>
    <n v="16.2"/>
    <n v="118.95"/>
    <n v="0.59"/>
    <x v="5"/>
    <d v="2019-08-16T00:00:00"/>
    <x v="5"/>
    <s v="Friday"/>
    <n v="0.25"/>
    <s v="Low Cost per Unit"/>
    <n v="0"/>
    <n v="5.9984999999999991"/>
    <n v="0"/>
    <n v="0"/>
    <n v="0"/>
    <s v="Greater Than 8 Weeks Old"/>
  </r>
  <r>
    <s v="03-25-0003-01-00"/>
    <x v="12"/>
    <x v="0"/>
    <x v="0"/>
    <n v="2"/>
    <n v="89.98"/>
    <n v="36"/>
    <n v="18"/>
    <n v="53.98"/>
    <n v="0.6"/>
    <x v="5"/>
    <d v="2019-08-16T00:00:00"/>
    <x v="5"/>
    <s v="Friday"/>
    <n v="0.1"/>
    <s v="High Cost per Unit"/>
    <n v="8.9980000000000011"/>
    <n v="2.6993999999999998"/>
    <n v="0"/>
    <n v="0"/>
    <n v="0"/>
    <s v="Greater Than 8 Weeks Old"/>
  </r>
  <r>
    <s v="03-26-0002-00-00"/>
    <x v="12"/>
    <x v="2"/>
    <x v="2"/>
    <n v="9"/>
    <n v="251.91"/>
    <n v="189"/>
    <n v="21"/>
    <n v="62.91"/>
    <n v="0.25"/>
    <x v="5"/>
    <d v="2019-08-16T00:00:00"/>
    <x v="5"/>
    <s v="Friday"/>
    <n v="0.45"/>
    <s v="High Cost per Unit"/>
    <n v="0"/>
    <n v="7.5572999999999997"/>
    <n v="0"/>
    <n v="0"/>
    <n v="0"/>
    <s v="Greater Than 8 Weeks Old"/>
  </r>
  <r>
    <s v="03-31-0102-01-00"/>
    <x v="12"/>
    <x v="4"/>
    <x v="5"/>
    <n v="1"/>
    <n v="20"/>
    <n v="4"/>
    <n v="4"/>
    <n v="16"/>
    <n v="0.8"/>
    <x v="5"/>
    <d v="2019-08-16T00:00:00"/>
    <x v="5"/>
    <s v="Friday"/>
    <n v="0.05"/>
    <s v="Low Cost per Unit"/>
    <n v="0"/>
    <n v="0"/>
    <n v="0"/>
    <n v="0"/>
    <n v="0"/>
    <s v="Greater Than 8 Weeks Old"/>
  </r>
  <r>
    <s v="03-32-0402-00-00"/>
    <x v="12"/>
    <x v="5"/>
    <x v="6"/>
    <n v="9"/>
    <n v="359.91"/>
    <n v="119.16"/>
    <n v="13.24"/>
    <n v="240.75"/>
    <n v="0.67"/>
    <x v="5"/>
    <d v="2019-08-16T00:00:00"/>
    <x v="5"/>
    <s v="Friday"/>
    <n v="0.45"/>
    <s v="Low Cost per Unit"/>
    <n v="0"/>
    <n v="10.7973"/>
    <n v="0"/>
    <n v="0"/>
    <n v="0"/>
    <s v="Greater Than 8 Weeks Old"/>
  </r>
  <r>
    <s v="03-33-1303-00-00"/>
    <x v="12"/>
    <x v="5"/>
    <x v="6"/>
    <n v="1"/>
    <n v="129"/>
    <n v="40.17"/>
    <n v="40.17"/>
    <n v="88.83"/>
    <n v="0.69"/>
    <x v="5"/>
    <d v="2019-08-16T00:00:00"/>
    <x v="5"/>
    <s v="Friday"/>
    <n v="0.05"/>
    <s v="High Cost per Unit"/>
    <n v="0"/>
    <n v="0"/>
    <n v="0"/>
    <n v="0"/>
    <n v="0"/>
    <s v="Greater Than 8 Weeks Old"/>
  </r>
  <r>
    <s v="03-35-0101-07-00"/>
    <x v="12"/>
    <x v="1"/>
    <x v="14"/>
    <n v="14"/>
    <n v="475.86"/>
    <n v="210"/>
    <n v="15"/>
    <n v="265.86"/>
    <n v="0.56000000000000005"/>
    <x v="5"/>
    <d v="2019-08-16T00:00:00"/>
    <x v="5"/>
    <s v="Friday"/>
    <n v="0.70000000000000007"/>
    <s v="Low Cost per Unit"/>
    <n v="0"/>
    <n v="14.2758"/>
    <n v="0"/>
    <n v="0"/>
    <n v="0"/>
    <s v="Greater Than 8 Weeks Old"/>
  </r>
  <r>
    <s v="03-40-0101-01-12"/>
    <x v="12"/>
    <x v="6"/>
    <x v="7"/>
    <n v="2"/>
    <n v="38"/>
    <n v="12"/>
    <n v="6"/>
    <n v="26"/>
    <n v="0.68"/>
    <x v="5"/>
    <d v="2019-08-16T00:00:00"/>
    <x v="5"/>
    <s v="Friday"/>
    <n v="0.1"/>
    <s v="Low Cost per Unit"/>
    <n v="0"/>
    <n v="1.1399999999999999"/>
    <n v="0"/>
    <n v="0"/>
    <n v="0"/>
    <s v="Greater Than 8 Weeks Old"/>
  </r>
  <r>
    <s v="03-64-0001"/>
    <x v="12"/>
    <x v="1"/>
    <x v="19"/>
    <n v="3"/>
    <n v="899.97"/>
    <n v="405"/>
    <n v="135"/>
    <n v="494.97"/>
    <n v="0.55000000000000004"/>
    <x v="5"/>
    <d v="2019-08-16T00:00:00"/>
    <x v="5"/>
    <s v="Friday"/>
    <n v="0.15000000000000002"/>
    <s v="High Cost per Unit"/>
    <n v="0"/>
    <n v="26.999099999999999"/>
    <n v="0"/>
    <n v="0"/>
    <n v="0"/>
    <s v="Greater Than 8 Weeks Old"/>
  </r>
  <r>
    <s v="03-64-0001"/>
    <x v="12"/>
    <x v="1"/>
    <x v="19"/>
    <n v="1"/>
    <n v="299.99"/>
    <n v="135"/>
    <n v="135"/>
    <n v="164.99"/>
    <n v="0.55000000000000004"/>
    <x v="5"/>
    <d v="2019-08-16T00:00:00"/>
    <x v="5"/>
    <s v="Friday"/>
    <n v="0.05"/>
    <s v="High Cost per Unit"/>
    <n v="0"/>
    <n v="0"/>
    <n v="0"/>
    <n v="0"/>
    <n v="0"/>
    <s v="Greater Than 8 Weeks Old"/>
  </r>
  <r>
    <s v="03-64-0002-01-00"/>
    <x v="12"/>
    <x v="2"/>
    <x v="2"/>
    <n v="1"/>
    <n v="299.99"/>
    <n v="276.5"/>
    <n v="276.5"/>
    <n v="23.49"/>
    <n v="0.08"/>
    <x v="5"/>
    <d v="2019-08-16T00:00:00"/>
    <x v="5"/>
    <s v="Friday"/>
    <n v="0.05"/>
    <s v="High Cost per Unit"/>
    <n v="0"/>
    <n v="0"/>
    <n v="0"/>
    <n v="0"/>
    <n v="0"/>
    <s v="Greater Than 8 Weeks Old"/>
  </r>
  <r>
    <s v="03-64-0003-01-12"/>
    <x v="12"/>
    <x v="1"/>
    <x v="19"/>
    <n v="1"/>
    <n v="579"/>
    <n v="273"/>
    <n v="273"/>
    <n v="306"/>
    <n v="0.53"/>
    <x v="5"/>
    <d v="2019-08-16T00:00:00"/>
    <x v="5"/>
    <s v="Friday"/>
    <n v="0.05"/>
    <s v="High Cost per Unit"/>
    <n v="0"/>
    <n v="0"/>
    <n v="0"/>
    <n v="0"/>
    <n v="0"/>
    <s v="Greater Than 8 Weeks Old"/>
  </r>
  <r>
    <s v="03-72-0501-01-00"/>
    <x v="12"/>
    <x v="4"/>
    <x v="11"/>
    <n v="2"/>
    <n v="44"/>
    <n v="6.4"/>
    <n v="3.2"/>
    <n v="37.6"/>
    <n v="0.85"/>
    <x v="5"/>
    <d v="2019-08-16T00:00:00"/>
    <x v="5"/>
    <s v="Friday"/>
    <n v="0.1"/>
    <s v="Low Cost per Unit"/>
    <n v="0"/>
    <n v="1.3199999999999998"/>
    <n v="0"/>
    <n v="0"/>
    <n v="0"/>
    <s v="Greater Than 8 Weeks Old"/>
  </r>
  <r>
    <s v="03-72-0502-01"/>
    <x v="12"/>
    <x v="4"/>
    <x v="11"/>
    <n v="24"/>
    <n v="239.76"/>
    <n v="162"/>
    <n v="6.75"/>
    <n v="77.760000000000005"/>
    <n v="0.32"/>
    <x v="5"/>
    <d v="2019-08-16T00:00:00"/>
    <x v="5"/>
    <s v="Friday"/>
    <n v="1.2000000000000002"/>
    <s v="Low Cost per Unit"/>
    <n v="0"/>
    <n v="7.1927999999999992"/>
    <n v="0"/>
    <n v="0"/>
    <n v="0"/>
    <s v="Greater Than 8 Weeks Old"/>
  </r>
  <r>
    <s v="03-74-0001-01-00"/>
    <x v="12"/>
    <x v="8"/>
    <x v="15"/>
    <n v="16"/>
    <n v="143.84"/>
    <n v="112"/>
    <n v="7"/>
    <n v="31.84"/>
    <n v="0.22"/>
    <x v="5"/>
    <d v="2019-08-16T00:00:00"/>
    <x v="5"/>
    <s v="Friday"/>
    <n v="0.8"/>
    <s v="Low Cost per Unit"/>
    <n v="0"/>
    <n v="4.3151999999999999"/>
    <n v="0"/>
    <n v="0"/>
    <n v="0"/>
    <s v="Greater Than 8 Weeks Old"/>
  </r>
  <r>
    <s v="03-74-0002-01-00"/>
    <x v="12"/>
    <x v="8"/>
    <x v="15"/>
    <n v="3"/>
    <n v="75"/>
    <n v="14.25"/>
    <n v="4.75"/>
    <n v="60.75"/>
    <n v="0.81"/>
    <x v="5"/>
    <d v="2019-08-16T00:00:00"/>
    <x v="5"/>
    <s v="Friday"/>
    <n v="0.15000000000000002"/>
    <s v="Low Cost per Unit"/>
    <n v="0"/>
    <n v="2.25"/>
    <n v="0"/>
    <n v="0"/>
    <n v="0"/>
    <s v="Greater Than 8 Weeks Old"/>
  </r>
  <r>
    <s v="03-74-0003-01-00"/>
    <x v="12"/>
    <x v="4"/>
    <x v="11"/>
    <n v="1"/>
    <n v="99"/>
    <n v="24"/>
    <n v="24"/>
    <n v="75"/>
    <n v="0.76"/>
    <x v="5"/>
    <d v="2019-08-16T00:00:00"/>
    <x v="5"/>
    <s v="Friday"/>
    <n v="0.05"/>
    <s v="High Cost per Unit"/>
    <n v="0"/>
    <n v="0"/>
    <n v="0"/>
    <n v="0"/>
    <n v="0"/>
    <s v="Greater Than 8 Weeks Old"/>
  </r>
  <r>
    <s v="03-81-0002-00-00"/>
    <x v="12"/>
    <x v="7"/>
    <x v="8"/>
    <n v="1"/>
    <n v="19"/>
    <n v="6"/>
    <n v="6"/>
    <n v="13"/>
    <n v="0.68"/>
    <x v="5"/>
    <d v="2019-08-16T00:00:00"/>
    <x v="5"/>
    <s v="Friday"/>
    <n v="0.05"/>
    <s v="Low Cost per Unit"/>
    <n v="0"/>
    <n v="0"/>
    <n v="0"/>
    <n v="0"/>
    <n v="0"/>
    <s v="Greater Than 8 Weeks Old"/>
  </r>
  <r>
    <s v="03-81-0101-00-00"/>
    <x v="12"/>
    <x v="7"/>
    <x v="8"/>
    <n v="4"/>
    <n v="39.96"/>
    <n v="17.600000000000001"/>
    <n v="4.4000000000000004"/>
    <n v="22.36"/>
    <n v="0.56000000000000005"/>
    <x v="5"/>
    <d v="2019-08-16T00:00:00"/>
    <x v="5"/>
    <s v="Friday"/>
    <n v="0.2"/>
    <s v="Low Cost per Unit"/>
    <n v="0"/>
    <n v="1.1988000000000001"/>
    <n v="0"/>
    <n v="0"/>
    <n v="0"/>
    <s v="Greater Than 8 Weeks Old"/>
  </r>
  <r>
    <s v="03-81-1702-00-00"/>
    <x v="12"/>
    <x v="7"/>
    <x v="8"/>
    <n v="2"/>
    <n v="18"/>
    <n v="6"/>
    <n v="3"/>
    <n v="12"/>
    <n v="0.67"/>
    <x v="5"/>
    <d v="2019-08-16T00:00:00"/>
    <x v="5"/>
    <s v="Friday"/>
    <n v="0.1"/>
    <s v="Low Cost per Unit"/>
    <n v="0"/>
    <n v="0.54"/>
    <n v="0"/>
    <n v="0"/>
    <n v="0"/>
    <s v="Greater Than 8 Weeks Old"/>
  </r>
  <r>
    <s v="03-85-0301-01-00"/>
    <x v="12"/>
    <x v="7"/>
    <x v="21"/>
    <n v="1"/>
    <n v="59"/>
    <n v="21"/>
    <n v="21"/>
    <n v="38"/>
    <n v="0.64"/>
    <x v="5"/>
    <d v="2019-08-16T00:00:00"/>
    <x v="5"/>
    <s v="Friday"/>
    <n v="0.05"/>
    <s v="High Cost per Unit"/>
    <n v="0"/>
    <n v="0"/>
    <n v="0"/>
    <n v="0"/>
    <n v="0"/>
    <s v="Greater Than 8 Weeks Old"/>
  </r>
  <r>
    <s v="04-15-0105-01-00"/>
    <x v="12"/>
    <x v="5"/>
    <x v="23"/>
    <n v="2"/>
    <n v="15.98"/>
    <n v="5.56"/>
    <n v="2.78"/>
    <n v="10.42"/>
    <n v="0.65"/>
    <x v="5"/>
    <d v="2019-08-16T00:00:00"/>
    <x v="5"/>
    <s v="Friday"/>
    <n v="0.1"/>
    <s v="Low Cost per Unit"/>
    <n v="0"/>
    <n v="0.47939999999999999"/>
    <n v="0"/>
    <n v="0"/>
    <n v="0"/>
    <s v="Greater Than 8 Weeks Old"/>
  </r>
  <r>
    <s v="04-31-0102-01-00"/>
    <x v="12"/>
    <x v="3"/>
    <x v="5"/>
    <n v="1"/>
    <n v="9.99"/>
    <n v="7.37"/>
    <n v="7.37"/>
    <n v="2.62"/>
    <n v="0.26"/>
    <x v="5"/>
    <d v="2019-08-16T00:00:00"/>
    <x v="5"/>
    <s v="Friday"/>
    <n v="0.05"/>
    <s v="Low Cost per Unit"/>
    <n v="0"/>
    <n v="0"/>
    <n v="0"/>
    <n v="0"/>
    <n v="0"/>
    <s v="Greater Than 8 Weeks Old"/>
  </r>
  <r>
    <s v="04-82-0001-00-00"/>
    <x v="12"/>
    <x v="7"/>
    <x v="17"/>
    <n v="3"/>
    <n v="96"/>
    <n v="33.6"/>
    <n v="11.200000000000001"/>
    <n v="62.4"/>
    <n v="0.65"/>
    <x v="5"/>
    <d v="2019-08-16T00:00:00"/>
    <x v="5"/>
    <s v="Friday"/>
    <n v="0.15000000000000002"/>
    <s v="Low Cost per Unit"/>
    <n v="0"/>
    <n v="2.88"/>
    <n v="0"/>
    <n v="0"/>
    <n v="0"/>
    <s v="Greater Than 8 Weeks Old"/>
  </r>
  <r>
    <s v="06-81-1702-00-00"/>
    <x v="12"/>
    <x v="7"/>
    <x v="8"/>
    <n v="2"/>
    <n v="64"/>
    <n v="25.6"/>
    <n v="12.8"/>
    <n v="38.4"/>
    <n v="0.6"/>
    <x v="5"/>
    <d v="2019-08-16T00:00:00"/>
    <x v="5"/>
    <s v="Friday"/>
    <n v="0.1"/>
    <s v="Low Cost per Unit"/>
    <n v="0"/>
    <n v="1.92"/>
    <n v="0"/>
    <n v="0"/>
    <n v="0"/>
    <s v="Greater Than 8 Weeks Old"/>
  </r>
  <r>
    <s v="06-81-1703-00-00"/>
    <x v="12"/>
    <x v="7"/>
    <x v="8"/>
    <n v="2"/>
    <n v="38"/>
    <n v="19"/>
    <n v="9.5"/>
    <n v="19"/>
    <n v="0.5"/>
    <x v="5"/>
    <d v="2019-08-16T00:00:00"/>
    <x v="5"/>
    <s v="Friday"/>
    <n v="0.1"/>
    <s v="Low Cost per Unit"/>
    <n v="0"/>
    <n v="1.1399999999999999"/>
    <n v="0"/>
    <n v="0"/>
    <n v="0"/>
    <s v="Greater Than 8 Weeks Old"/>
  </r>
  <r>
    <s v="08-28-0201-00-00"/>
    <x v="12"/>
    <x v="1"/>
    <x v="4"/>
    <n v="37"/>
    <n v="836.63"/>
    <n v="405.15"/>
    <n v="10.95"/>
    <n v="431.48"/>
    <n v="0.52"/>
    <x v="5"/>
    <d v="2019-08-16T00:00:00"/>
    <x v="5"/>
    <s v="Friday"/>
    <n v="1.85"/>
    <s v="Low Cost per Unit"/>
    <n v="0"/>
    <n v="25.0989"/>
    <n v="0"/>
    <n v="0"/>
    <n v="0"/>
    <s v="Greater Than 8 Weeks Old"/>
  </r>
  <r>
    <s v="08-31-0201-00-00"/>
    <x v="12"/>
    <x v="4"/>
    <x v="5"/>
    <n v="10"/>
    <n v="109.9"/>
    <n v="67.5"/>
    <n v="6.75"/>
    <n v="42.4"/>
    <n v="0.39"/>
    <x v="5"/>
    <d v="2019-08-16T00:00:00"/>
    <x v="5"/>
    <s v="Friday"/>
    <n v="0.5"/>
    <s v="Low Cost per Unit"/>
    <n v="0"/>
    <n v="3.2970000000000002"/>
    <n v="0"/>
    <n v="0"/>
    <n v="0"/>
    <s v="Greater Than 8 Weeks Old"/>
  </r>
  <r>
    <s v="08-31-0202-00-00"/>
    <x v="12"/>
    <x v="4"/>
    <x v="5"/>
    <n v="16"/>
    <n v="143.84"/>
    <n v="37.92"/>
    <n v="2.37"/>
    <n v="105.92"/>
    <n v="0.74"/>
    <x v="5"/>
    <d v="2019-08-16T00:00:00"/>
    <x v="5"/>
    <s v="Friday"/>
    <n v="0.8"/>
    <s v="Low Cost per Unit"/>
    <n v="0"/>
    <n v="4.3151999999999999"/>
    <n v="0"/>
    <n v="0"/>
    <n v="0"/>
    <s v="Greater Than 8 Weeks Old"/>
  </r>
  <r>
    <s v="08-31-0203-00-00"/>
    <x v="12"/>
    <x v="4"/>
    <x v="5"/>
    <n v="41"/>
    <n v="409.59"/>
    <n v="246"/>
    <n v="6"/>
    <n v="163.59"/>
    <n v="0.4"/>
    <x v="5"/>
    <d v="2019-08-16T00:00:00"/>
    <x v="5"/>
    <s v="Friday"/>
    <n v="2.0500000000000003"/>
    <s v="Low Cost per Unit"/>
    <n v="0"/>
    <n v="12.287699999999999"/>
    <n v="0"/>
    <n v="0"/>
    <n v="0"/>
    <s v="Greater Than 8 Weeks Old"/>
  </r>
  <r>
    <s v="08-34-0201-00-00"/>
    <x v="12"/>
    <x v="5"/>
    <x v="6"/>
    <n v="2"/>
    <n v="50"/>
    <n v="14.88"/>
    <n v="7.44"/>
    <n v="35.119999999999997"/>
    <n v="0.7"/>
    <x v="5"/>
    <d v="2019-08-16T00:00:00"/>
    <x v="5"/>
    <s v="Friday"/>
    <n v="0.1"/>
    <s v="Low Cost per Unit"/>
    <n v="0"/>
    <n v="1.5"/>
    <n v="0"/>
    <n v="0"/>
    <n v="0"/>
    <s v="Greater Than 8 Weeks Old"/>
  </r>
  <r>
    <s v="08-34-0202-00-00"/>
    <x v="12"/>
    <x v="5"/>
    <x v="6"/>
    <n v="13"/>
    <n v="194.87"/>
    <n v="101.4"/>
    <n v="7.8000000000000007"/>
    <n v="93.47"/>
    <n v="0.48"/>
    <x v="5"/>
    <d v="2019-08-16T00:00:00"/>
    <x v="5"/>
    <s v="Friday"/>
    <n v="0.65"/>
    <s v="Low Cost per Unit"/>
    <n v="0"/>
    <n v="5.8460999999999999"/>
    <n v="0"/>
    <n v="0"/>
    <n v="0"/>
    <s v="Greater Than 8 Weeks Old"/>
  </r>
  <r>
    <s v="08-34-0209-00-00"/>
    <x v="12"/>
    <x v="5"/>
    <x v="6"/>
    <n v="2"/>
    <n v="50"/>
    <n v="22.96"/>
    <n v="11.48"/>
    <n v="27.04"/>
    <n v="0.54"/>
    <x v="5"/>
    <d v="2019-08-16T00:00:00"/>
    <x v="5"/>
    <s v="Friday"/>
    <n v="0.1"/>
    <s v="Low Cost per Unit"/>
    <n v="0"/>
    <n v="1.5"/>
    <n v="0"/>
    <n v="0"/>
    <n v="0"/>
    <s v="Greater Than 8 Weeks Old"/>
  </r>
  <r>
    <s v="08-34-0210-00-00"/>
    <x v="12"/>
    <x v="5"/>
    <x v="6"/>
    <n v="1"/>
    <n v="25"/>
    <n v="11.48"/>
    <n v="11.48"/>
    <n v="13.52"/>
    <n v="0.54"/>
    <x v="5"/>
    <d v="2019-08-16T00:00:00"/>
    <x v="5"/>
    <s v="Friday"/>
    <n v="0.05"/>
    <s v="Low Cost per Unit"/>
    <n v="0"/>
    <n v="0"/>
    <n v="0"/>
    <n v="0"/>
    <n v="0"/>
    <s v="Greater Than 8 Weeks Old"/>
  </r>
  <r>
    <s v="08-34-0211-00-00"/>
    <x v="12"/>
    <x v="5"/>
    <x v="6"/>
    <n v="2"/>
    <n v="50"/>
    <n v="22.96"/>
    <n v="11.48"/>
    <n v="27.04"/>
    <n v="0.54"/>
    <x v="5"/>
    <d v="2019-08-16T00:00:00"/>
    <x v="5"/>
    <s v="Friday"/>
    <n v="0.1"/>
    <s v="Low Cost per Unit"/>
    <n v="0"/>
    <n v="1.5"/>
    <n v="0"/>
    <n v="0"/>
    <n v="0"/>
    <s v="Greater Than 8 Weeks Old"/>
  </r>
  <r>
    <s v="10-81-0001-00-00"/>
    <x v="12"/>
    <x v="7"/>
    <x v="8"/>
    <n v="2"/>
    <n v="58"/>
    <n v="25"/>
    <n v="12.5"/>
    <n v="33"/>
    <n v="0.56999999999999995"/>
    <x v="5"/>
    <d v="2019-08-16T00:00:00"/>
    <x v="5"/>
    <s v="Friday"/>
    <n v="0.1"/>
    <s v="Low Cost per Unit"/>
    <n v="0"/>
    <n v="1.74"/>
    <n v="0"/>
    <n v="0"/>
    <n v="0"/>
    <s v="Greater Than 8 Weeks Old"/>
  </r>
  <r>
    <s v="13-31-0101-01"/>
    <x v="12"/>
    <x v="4"/>
    <x v="5"/>
    <n v="1"/>
    <n v="20"/>
    <n v="7.12"/>
    <n v="7.12"/>
    <n v="12.88"/>
    <n v="0.64"/>
    <x v="5"/>
    <d v="2019-08-16T00:00:00"/>
    <x v="5"/>
    <s v="Friday"/>
    <n v="0.05"/>
    <s v="Low Cost per Unit"/>
    <n v="0"/>
    <n v="0"/>
    <n v="0"/>
    <n v="0"/>
    <n v="0"/>
    <s v="Greater Than 8 Weeks Old"/>
  </r>
  <r>
    <s v="13-82-0101-01-00"/>
    <x v="12"/>
    <x v="7"/>
    <x v="17"/>
    <n v="3"/>
    <n v="78"/>
    <n v="26.64"/>
    <n v="8.8800000000000008"/>
    <n v="51.36"/>
    <n v="0.66"/>
    <x v="5"/>
    <d v="2019-08-16T00:00:00"/>
    <x v="5"/>
    <s v="Friday"/>
    <n v="0.15000000000000002"/>
    <s v="Low Cost per Unit"/>
    <n v="0"/>
    <n v="2.34"/>
    <n v="0"/>
    <n v="0"/>
    <n v="0"/>
    <s v="Greater Than 8 Weeks Old"/>
  </r>
  <r>
    <s v="14-63-1401-01-00"/>
    <x v="12"/>
    <x v="1"/>
    <x v="19"/>
    <n v="2"/>
    <n v="39.979999999999997"/>
    <n v="31"/>
    <n v="15.5"/>
    <n v="8.98"/>
    <n v="0.22"/>
    <x v="5"/>
    <d v="2019-08-16T00:00:00"/>
    <x v="5"/>
    <s v="Friday"/>
    <n v="0.1"/>
    <s v="Low Cost per Unit"/>
    <n v="0"/>
    <n v="1.1993999999999998"/>
    <n v="0"/>
    <n v="0"/>
    <n v="0"/>
    <s v="Greater Than 8 Weeks Old"/>
  </r>
  <r>
    <s v="17-24-0103-01-00"/>
    <x v="12"/>
    <x v="1"/>
    <x v="3"/>
    <n v="2"/>
    <n v="39.979999999999997"/>
    <n v="25.2"/>
    <n v="12.6"/>
    <n v="14.78"/>
    <n v="0.37"/>
    <x v="5"/>
    <d v="2019-08-16T00:00:00"/>
    <x v="5"/>
    <s v="Friday"/>
    <n v="0.1"/>
    <s v="Low Cost per Unit"/>
    <n v="0"/>
    <n v="1.1993999999999998"/>
    <n v="0"/>
    <n v="0"/>
    <n v="0"/>
    <s v="Greater Than 8 Weeks Old"/>
  </r>
  <r>
    <s v="17-24-0108-11-00"/>
    <x v="12"/>
    <x v="1"/>
    <x v="3"/>
    <n v="4"/>
    <n v="43.96"/>
    <n v="21"/>
    <n v="5.25"/>
    <n v="22.96"/>
    <n v="0.52"/>
    <x v="5"/>
    <d v="2019-08-16T00:00:00"/>
    <x v="5"/>
    <s v="Friday"/>
    <n v="0.2"/>
    <s v="Low Cost per Unit"/>
    <n v="0"/>
    <n v="1.3188"/>
    <n v="0"/>
    <n v="0"/>
    <n v="0"/>
    <s v="Greater Than 8 Weeks Old"/>
  </r>
  <r>
    <s v="17-24-0109-11-00"/>
    <x v="12"/>
    <x v="1"/>
    <x v="3"/>
    <n v="5"/>
    <n v="54.95"/>
    <n v="28.8"/>
    <n v="5.76"/>
    <n v="26.15"/>
    <n v="0.48"/>
    <x v="5"/>
    <d v="2019-08-16T00:00:00"/>
    <x v="5"/>
    <s v="Friday"/>
    <n v="0.25"/>
    <s v="Low Cost per Unit"/>
    <n v="0"/>
    <n v="1.6485000000000001"/>
    <n v="0"/>
    <n v="0"/>
    <n v="0"/>
    <s v="Greater Than 8 Weeks Old"/>
  </r>
  <r>
    <s v="17-24-0110-11-00"/>
    <x v="12"/>
    <x v="1"/>
    <x v="3"/>
    <n v="3"/>
    <n v="32.97"/>
    <n v="18.45"/>
    <n v="6.1499999999999995"/>
    <n v="14.52"/>
    <n v="0.44"/>
    <x v="5"/>
    <d v="2019-08-16T00:00:00"/>
    <x v="5"/>
    <s v="Friday"/>
    <n v="0.15000000000000002"/>
    <s v="Low Cost per Unit"/>
    <n v="0"/>
    <n v="0.98909999999999998"/>
    <n v="0"/>
    <n v="0"/>
    <n v="0"/>
    <s v="Greater Than 8 Weeks Old"/>
  </r>
  <r>
    <s v="17-24-0111-11-00"/>
    <x v="12"/>
    <x v="1"/>
    <x v="3"/>
    <n v="2"/>
    <n v="60"/>
    <n v="15.6"/>
    <n v="7.8"/>
    <n v="44.4"/>
    <n v="0.74"/>
    <x v="5"/>
    <d v="2019-08-16T00:00:00"/>
    <x v="5"/>
    <s v="Friday"/>
    <n v="0.1"/>
    <s v="Low Cost per Unit"/>
    <n v="0"/>
    <n v="1.7999999999999998"/>
    <n v="0"/>
    <n v="0"/>
    <n v="0"/>
    <s v="Greater Than 8 Weeks Old"/>
  </r>
  <r>
    <s v="17-24-0301-11-00"/>
    <x v="12"/>
    <x v="2"/>
    <x v="2"/>
    <n v="4"/>
    <n v="27.96"/>
    <n v="11.16"/>
    <n v="2.79"/>
    <n v="16.8"/>
    <n v="0.6"/>
    <x v="5"/>
    <d v="2019-08-16T00:00:00"/>
    <x v="5"/>
    <s v="Friday"/>
    <n v="0.2"/>
    <s v="Low Cost per Unit"/>
    <n v="0"/>
    <n v="0.83879999999999999"/>
    <n v="0"/>
    <n v="0"/>
    <n v="0"/>
    <s v="Greater Than 8 Weeks Old"/>
  </r>
  <r>
    <s v="17-26-0001-01-00"/>
    <x v="12"/>
    <x v="1"/>
    <x v="14"/>
    <n v="1"/>
    <n v="40"/>
    <n v="11.88"/>
    <n v="11.88"/>
    <n v="28.12"/>
    <n v="0.7"/>
    <x v="5"/>
    <d v="2019-08-16T00:00:00"/>
    <x v="5"/>
    <s v="Friday"/>
    <n v="0.05"/>
    <s v="Low Cost per Unit"/>
    <n v="0"/>
    <n v="0"/>
    <n v="0"/>
    <n v="0"/>
    <n v="0"/>
    <s v="Greater Than 8 Weeks Old"/>
  </r>
  <r>
    <s v="20-87-0001-00"/>
    <x v="12"/>
    <x v="7"/>
    <x v="17"/>
    <n v="1"/>
    <n v="5"/>
    <n v="1.44"/>
    <n v="1.44"/>
    <n v="3.56"/>
    <n v="0.71"/>
    <x v="5"/>
    <d v="2019-08-16T00:00:00"/>
    <x v="5"/>
    <s v="Friday"/>
    <n v="0.05"/>
    <s v="Low Cost per Unit"/>
    <n v="0"/>
    <n v="0"/>
    <n v="0"/>
    <n v="0"/>
    <n v="0"/>
    <s v="Greater Than 8 Weeks Old"/>
  </r>
  <r>
    <s v="22-82-1301-00-12"/>
    <x v="12"/>
    <x v="7"/>
    <x v="17"/>
    <n v="9"/>
    <n v="269.91000000000003"/>
    <n v="143.37"/>
    <n v="15.93"/>
    <n v="126.54"/>
    <n v="0.47"/>
    <x v="5"/>
    <d v="2019-08-16T00:00:00"/>
    <x v="5"/>
    <s v="Friday"/>
    <n v="0.45"/>
    <s v="Low Cost per Unit"/>
    <n v="0"/>
    <n v="8.0973000000000006"/>
    <n v="0"/>
    <n v="0"/>
    <n v="0"/>
    <s v="Greater Than 8 Weeks Old"/>
  </r>
  <r>
    <s v="23-33-0201-00-00"/>
    <x v="12"/>
    <x v="5"/>
    <x v="6"/>
    <n v="2"/>
    <n v="32"/>
    <n v="13.5"/>
    <n v="6.75"/>
    <n v="18.5"/>
    <n v="0.57999999999999996"/>
    <x v="5"/>
    <d v="2019-08-16T00:00:00"/>
    <x v="5"/>
    <s v="Friday"/>
    <n v="0.1"/>
    <s v="Low Cost per Unit"/>
    <n v="0"/>
    <n v="0.96"/>
    <n v="0"/>
    <n v="0"/>
    <n v="0"/>
    <s v="Greater Than 8 Weeks Old"/>
  </r>
  <r>
    <s v="23-82-0101-01-00"/>
    <x v="12"/>
    <x v="7"/>
    <x v="17"/>
    <n v="3"/>
    <n v="126"/>
    <n v="37.14"/>
    <n v="12.38"/>
    <n v="88.86"/>
    <n v="0.71"/>
    <x v="5"/>
    <d v="2019-08-16T00:00:00"/>
    <x v="5"/>
    <s v="Friday"/>
    <n v="0.15000000000000002"/>
    <s v="Low Cost per Unit"/>
    <n v="0"/>
    <n v="3.78"/>
    <n v="0"/>
    <n v="0"/>
    <n v="0"/>
    <s v="Greater Than 8 Weeks Old"/>
  </r>
  <r>
    <s v="23-82-1301-01-00"/>
    <x v="12"/>
    <x v="7"/>
    <x v="17"/>
    <n v="3"/>
    <n v="48"/>
    <n v="14.64"/>
    <n v="4.88"/>
    <n v="33.36"/>
    <n v="0.7"/>
    <x v="5"/>
    <d v="2019-08-16T00:00:00"/>
    <x v="5"/>
    <s v="Friday"/>
    <n v="0.15000000000000002"/>
    <s v="Low Cost per Unit"/>
    <n v="0"/>
    <n v="1.44"/>
    <n v="0"/>
    <n v="0"/>
    <n v="0"/>
    <s v="Greater Than 8 Weeks Old"/>
  </r>
  <r>
    <s v="33-81-1701-00-00"/>
    <x v="12"/>
    <x v="7"/>
    <x v="8"/>
    <n v="7"/>
    <n v="56"/>
    <n v="25.96"/>
    <n v="3.7085714285714286"/>
    <n v="30.04"/>
    <n v="0.54"/>
    <x v="5"/>
    <d v="2019-08-16T00:00:00"/>
    <x v="5"/>
    <s v="Friday"/>
    <n v="0.35000000000000003"/>
    <s v="Low Cost per Unit"/>
    <n v="0"/>
    <n v="1.68"/>
    <n v="0"/>
    <n v="0"/>
    <n v="0"/>
    <s v="Greater Than 8 Weeks Old"/>
  </r>
  <r>
    <s v="37-84-0201-01-00"/>
    <x v="12"/>
    <x v="7"/>
    <x v="22"/>
    <n v="6"/>
    <n v="127.94"/>
    <n v="110.28"/>
    <n v="18.38"/>
    <n v="17.66"/>
    <n v="0.14000000000000001"/>
    <x v="5"/>
    <d v="2019-08-16T00:00:00"/>
    <x v="5"/>
    <s v="Friday"/>
    <n v="0.30000000000000004"/>
    <s v="High Cost per Unit"/>
    <n v="0"/>
    <n v="3.8381999999999996"/>
    <n v="0"/>
    <n v="0"/>
    <n v="0"/>
    <s v="Greater Than 8 Weeks Old"/>
  </r>
  <r>
    <s v="38-31-0001-00-12"/>
    <x v="12"/>
    <x v="3"/>
    <x v="5"/>
    <n v="3"/>
    <n v="135"/>
    <n v="48.96"/>
    <n v="16.32"/>
    <n v="86.04"/>
    <n v="0.64"/>
    <x v="5"/>
    <d v="2019-08-16T00:00:00"/>
    <x v="5"/>
    <s v="Friday"/>
    <n v="0.15000000000000002"/>
    <s v="Low Cost per Unit"/>
    <n v="0"/>
    <n v="4.05"/>
    <n v="0"/>
    <n v="0"/>
    <n v="0"/>
    <s v="Greater Than 8 Weeks Old"/>
  </r>
  <r>
    <s v="38-51-0101-01-00"/>
    <x v="12"/>
    <x v="8"/>
    <x v="10"/>
    <n v="3"/>
    <n v="297"/>
    <n v="112.26"/>
    <n v="37.42"/>
    <n v="184.74"/>
    <n v="0.62"/>
    <x v="5"/>
    <d v="2019-08-16T00:00:00"/>
    <x v="5"/>
    <s v="Friday"/>
    <n v="0.15000000000000002"/>
    <s v="High Cost per Unit"/>
    <n v="0"/>
    <n v="8.91"/>
    <n v="0"/>
    <n v="0"/>
    <n v="0"/>
    <s v="Greater Than 8 Weeks Old"/>
  </r>
  <r>
    <s v="38-73-1401-01-00"/>
    <x v="12"/>
    <x v="2"/>
    <x v="2"/>
    <n v="2"/>
    <n v="23.98"/>
    <n v="11.9"/>
    <n v="5.95"/>
    <n v="12.08"/>
    <n v="0.5"/>
    <x v="5"/>
    <d v="2019-08-16T00:00:00"/>
    <x v="5"/>
    <s v="Friday"/>
    <n v="0.1"/>
    <s v="Low Cost per Unit"/>
    <n v="0"/>
    <n v="0.71940000000000004"/>
    <n v="0"/>
    <n v="0"/>
    <n v="0"/>
    <s v="Greater Than 8 Weeks Old"/>
  </r>
  <r>
    <s v="38-82-0401-00-12"/>
    <x v="12"/>
    <x v="7"/>
    <x v="17"/>
    <n v="1"/>
    <n v="59"/>
    <n v="28.87"/>
    <n v="28.87"/>
    <n v="30.13"/>
    <n v="0.51"/>
    <x v="5"/>
    <d v="2019-08-16T00:00:00"/>
    <x v="5"/>
    <s v="Friday"/>
    <n v="0.05"/>
    <s v="High Cost per Unit"/>
    <n v="0"/>
    <n v="0"/>
    <n v="0"/>
    <n v="0"/>
    <n v="0"/>
    <s v="Greater Than 8 Weeks Old"/>
  </r>
  <r>
    <s v="40-24-0001-01-00"/>
    <x v="12"/>
    <x v="1"/>
    <x v="3"/>
    <n v="2"/>
    <n v="70"/>
    <n v="17.940000000000001"/>
    <n v="8.9700000000000006"/>
    <n v="52.06"/>
    <n v="0.74"/>
    <x v="5"/>
    <d v="2019-08-16T00:00:00"/>
    <x v="5"/>
    <s v="Friday"/>
    <n v="0.1"/>
    <s v="Low Cost per Unit"/>
    <n v="0"/>
    <n v="2.1"/>
    <n v="0"/>
    <n v="0"/>
    <n v="0"/>
    <s v="Greater Than 8 Weeks Old"/>
  </r>
  <r>
    <s v="40-33-0001-00-00"/>
    <x v="12"/>
    <x v="5"/>
    <x v="6"/>
    <n v="3"/>
    <n v="297"/>
    <n v="107.91"/>
    <n v="35.97"/>
    <n v="189.09"/>
    <n v="0.64"/>
    <x v="5"/>
    <d v="2019-08-16T00:00:00"/>
    <x v="5"/>
    <s v="Friday"/>
    <n v="0.15000000000000002"/>
    <s v="High Cost per Unit"/>
    <n v="0"/>
    <n v="8.91"/>
    <n v="0"/>
    <n v="0"/>
    <n v="0"/>
    <s v="Greater Than 8 Weeks Old"/>
  </r>
  <r>
    <s v="40-54-0001-01-00"/>
    <x v="12"/>
    <x v="8"/>
    <x v="20"/>
    <n v="1"/>
    <n v="79"/>
    <n v="23.97"/>
    <n v="23.97"/>
    <n v="55.03"/>
    <n v="0.7"/>
    <x v="5"/>
    <d v="2019-08-16T00:00:00"/>
    <x v="5"/>
    <s v="Friday"/>
    <n v="0.05"/>
    <s v="High Cost per Unit"/>
    <n v="0"/>
    <n v="0"/>
    <n v="0"/>
    <n v="0"/>
    <n v="0"/>
    <s v="Greater Than 8 Weeks Old"/>
  </r>
  <r>
    <s v="42-26-0001-01-00"/>
    <x v="12"/>
    <x v="2"/>
    <x v="2"/>
    <n v="3"/>
    <n v="56.97"/>
    <n v="51"/>
    <n v="17"/>
    <n v="5.97"/>
    <n v="0.1"/>
    <x v="5"/>
    <d v="2019-08-16T00:00:00"/>
    <x v="5"/>
    <s v="Friday"/>
    <n v="0.15000000000000002"/>
    <s v="High Cost per Unit"/>
    <n v="0"/>
    <n v="1.7090999999999998"/>
    <n v="0"/>
    <n v="0"/>
    <n v="0"/>
    <s v="Greater Than 8 Weeks Old"/>
  </r>
  <r>
    <s v="42-26-0002-01-00"/>
    <x v="12"/>
    <x v="2"/>
    <x v="2"/>
    <n v="2"/>
    <n v="42.98"/>
    <n v="30"/>
    <n v="15"/>
    <n v="12.98"/>
    <n v="0.3"/>
    <x v="5"/>
    <d v="2019-08-16T00:00:00"/>
    <x v="5"/>
    <s v="Friday"/>
    <n v="0.1"/>
    <s v="Low Cost per Unit"/>
    <n v="0"/>
    <n v="1.2893999999999999"/>
    <n v="0"/>
    <n v="0"/>
    <n v="0"/>
    <s v="Greater Than 8 Weeks Old"/>
  </r>
  <r>
    <s v="42-26-0003-01-00"/>
    <x v="12"/>
    <x v="2"/>
    <x v="2"/>
    <n v="1"/>
    <n v="18.989999999999998"/>
    <n v="15"/>
    <n v="15"/>
    <n v="3.99"/>
    <n v="0.21"/>
    <x v="5"/>
    <d v="2019-08-16T00:00:00"/>
    <x v="5"/>
    <s v="Friday"/>
    <n v="0.05"/>
    <s v="Low Cost per Unit"/>
    <n v="0"/>
    <n v="0"/>
    <n v="0"/>
    <n v="0"/>
    <n v="0"/>
    <s v="Greater Than 8 Weeks Old"/>
  </r>
  <r>
    <s v="01-21-1003-14-12"/>
    <x v="13"/>
    <x v="0"/>
    <x v="0"/>
    <n v="1"/>
    <n v="55"/>
    <n v="17.73"/>
    <n v="17.73"/>
    <n v="37.270000000000003"/>
    <n v="0.68"/>
    <x v="6"/>
    <d v="2019-08-17T00:00:00"/>
    <x v="6"/>
    <s v="Saturday"/>
    <n v="0"/>
    <s v="High Cost per Unit"/>
    <n v="5.5"/>
    <n v="0"/>
    <n v="0"/>
    <n v="0"/>
    <n v="0"/>
    <s v="Greater Than 8 Weeks Old"/>
  </r>
  <r>
    <s v="01-21-1004-14-12"/>
    <x v="13"/>
    <x v="0"/>
    <x v="0"/>
    <n v="4"/>
    <n v="236"/>
    <n v="81.2"/>
    <n v="20.3"/>
    <n v="154.80000000000001"/>
    <n v="0.66"/>
    <x v="6"/>
    <d v="2019-08-17T00:00:00"/>
    <x v="6"/>
    <s v="Saturday"/>
    <n v="0"/>
    <s v="High Cost per Unit"/>
    <n v="23.6"/>
    <n v="7.08"/>
    <n v="0"/>
    <n v="0"/>
    <n v="0"/>
    <s v="Greater Than 8 Weeks Old"/>
  </r>
  <r>
    <s v="01-21-1005-14-12"/>
    <x v="13"/>
    <x v="0"/>
    <x v="0"/>
    <n v="2"/>
    <n v="118"/>
    <n v="45.3"/>
    <n v="22.65"/>
    <n v="72.7"/>
    <n v="0.62"/>
    <x v="6"/>
    <d v="2019-08-17T00:00:00"/>
    <x v="6"/>
    <s v="Saturday"/>
    <n v="0"/>
    <s v="High Cost per Unit"/>
    <n v="11.8"/>
    <n v="3.54"/>
    <n v="0"/>
    <n v="0"/>
    <n v="0"/>
    <s v="Greater Than 8 Weeks Old"/>
  </r>
  <r>
    <s v="01-21-1006-15-12"/>
    <x v="13"/>
    <x v="0"/>
    <x v="0"/>
    <n v="1"/>
    <n v="55"/>
    <n v="21.23"/>
    <n v="21.23"/>
    <n v="33.770000000000003"/>
    <n v="0.61"/>
    <x v="6"/>
    <d v="2019-08-17T00:00:00"/>
    <x v="6"/>
    <s v="Saturday"/>
    <n v="0"/>
    <s v="High Cost per Unit"/>
    <n v="5.5"/>
    <n v="0"/>
    <n v="0"/>
    <n v="0"/>
    <n v="0"/>
    <s v="Greater Than 8 Weeks Old"/>
  </r>
  <r>
    <s v="01-21-1007-15-12"/>
    <x v="13"/>
    <x v="0"/>
    <x v="0"/>
    <n v="1"/>
    <n v="55"/>
    <n v="21.26"/>
    <n v="21.26"/>
    <n v="33.74"/>
    <n v="0.61"/>
    <x v="6"/>
    <d v="2019-08-17T00:00:00"/>
    <x v="6"/>
    <s v="Saturday"/>
    <n v="0"/>
    <s v="High Cost per Unit"/>
    <n v="5.5"/>
    <n v="0"/>
    <n v="0"/>
    <n v="0"/>
    <n v="0"/>
    <s v="Greater Than 8 Weeks Old"/>
  </r>
  <r>
    <s v="01-21-1008-14-12"/>
    <x v="13"/>
    <x v="0"/>
    <x v="0"/>
    <n v="1"/>
    <n v="59"/>
    <n v="23.02"/>
    <n v="23.02"/>
    <n v="35.979999999999997"/>
    <n v="0.61"/>
    <x v="6"/>
    <d v="2019-08-17T00:00:00"/>
    <x v="6"/>
    <s v="Saturday"/>
    <n v="0"/>
    <s v="High Cost per Unit"/>
    <n v="5.9"/>
    <n v="0"/>
    <n v="0"/>
    <n v="0"/>
    <n v="0"/>
    <s v="Greater Than 8 Weeks Old"/>
  </r>
  <r>
    <s v="01-21-1013-14-12"/>
    <x v="13"/>
    <x v="0"/>
    <x v="0"/>
    <n v="2"/>
    <n v="158"/>
    <n v="39.880000000000003"/>
    <n v="19.940000000000001"/>
    <n v="118.12"/>
    <n v="0.75"/>
    <x v="6"/>
    <d v="2019-08-17T00:00:00"/>
    <x v="6"/>
    <s v="Saturday"/>
    <n v="0"/>
    <s v="High Cost per Unit"/>
    <n v="15.8"/>
    <n v="4.74"/>
    <n v="0"/>
    <n v="0"/>
    <n v="0"/>
    <s v="Greater Than 8 Weeks Old"/>
  </r>
  <r>
    <s v="01-21-2005-14-12"/>
    <x v="13"/>
    <x v="0"/>
    <x v="0"/>
    <n v="1"/>
    <n v="109"/>
    <n v="35.409999999999997"/>
    <n v="35.409999999999997"/>
    <n v="73.59"/>
    <n v="0.68"/>
    <x v="6"/>
    <d v="2019-08-17T00:00:00"/>
    <x v="6"/>
    <s v="Saturday"/>
    <n v="0"/>
    <s v="High Cost per Unit"/>
    <n v="10.9"/>
    <n v="0"/>
    <n v="0"/>
    <n v="0"/>
    <n v="0"/>
    <s v="Greater Than 8 Weeks Old"/>
  </r>
  <r>
    <s v="01-21-2011-14-12"/>
    <x v="13"/>
    <x v="0"/>
    <x v="0"/>
    <n v="2"/>
    <n v="199.98"/>
    <n v="84.34"/>
    <n v="42.17"/>
    <n v="115.64"/>
    <n v="0.57999999999999996"/>
    <x v="6"/>
    <d v="2019-08-17T00:00:00"/>
    <x v="6"/>
    <s v="Saturday"/>
    <n v="0"/>
    <s v="High Cost per Unit"/>
    <n v="19.998000000000001"/>
    <n v="5.9993999999999996"/>
    <n v="0"/>
    <n v="0"/>
    <n v="0"/>
    <s v="Greater Than 8 Weeks Old"/>
  </r>
  <r>
    <s v="01-21-3001-14-12"/>
    <x v="13"/>
    <x v="0"/>
    <x v="0"/>
    <n v="1"/>
    <n v="38.99"/>
    <n v="21.43"/>
    <n v="21.43"/>
    <n v="17.559999999999999"/>
    <n v="0.45"/>
    <x v="6"/>
    <d v="2019-08-17T00:00:00"/>
    <x v="6"/>
    <s v="Saturday"/>
    <n v="0"/>
    <s v="High Cost per Unit"/>
    <n v="3.8990000000000005"/>
    <n v="0"/>
    <n v="0"/>
    <n v="0"/>
    <n v="0"/>
    <s v="Greater Than 8 Weeks Old"/>
  </r>
  <r>
    <s v="01-21-3005-14-12"/>
    <x v="13"/>
    <x v="0"/>
    <x v="0"/>
    <n v="1"/>
    <n v="73"/>
    <n v="14.25"/>
    <n v="14.25"/>
    <n v="58.75"/>
    <n v="0.8"/>
    <x v="6"/>
    <d v="2019-08-17T00:00:00"/>
    <x v="6"/>
    <s v="Saturday"/>
    <n v="0"/>
    <s v="Low Cost per Unit"/>
    <n v="7.3000000000000007"/>
    <n v="0"/>
    <n v="0"/>
    <n v="0"/>
    <n v="0"/>
    <s v="Greater Than 8 Weeks Old"/>
  </r>
  <r>
    <s v="01-22-0103-01-00"/>
    <x v="13"/>
    <x v="1"/>
    <x v="1"/>
    <n v="31"/>
    <n v="1570.98"/>
    <n v="852.5"/>
    <n v="27.5"/>
    <n v="718.48"/>
    <n v="0.46"/>
    <x v="6"/>
    <d v="2019-08-17T00:00:00"/>
    <x v="6"/>
    <s v="Saturday"/>
    <n v="0"/>
    <s v="High Cost per Unit"/>
    <n v="0"/>
    <n v="47.129399999999997"/>
    <n v="0"/>
    <n v="0"/>
    <n v="0"/>
    <s v="Greater Than 8 Weeks Old"/>
  </r>
  <r>
    <s v="01-24-0203-00-12"/>
    <x v="13"/>
    <x v="1"/>
    <x v="3"/>
    <n v="1"/>
    <n v="45"/>
    <n v="16.21"/>
    <n v="16.21"/>
    <n v="28.79"/>
    <n v="0.64"/>
    <x v="6"/>
    <d v="2019-08-17T00:00:00"/>
    <x v="6"/>
    <s v="Saturday"/>
    <n v="0"/>
    <s v="Low Cost per Unit"/>
    <n v="0"/>
    <n v="0"/>
    <n v="0"/>
    <n v="0"/>
    <n v="0"/>
    <s v="Greater Than 8 Weeks Old"/>
  </r>
  <r>
    <s v="01-24-0304-01-00"/>
    <x v="13"/>
    <x v="2"/>
    <x v="2"/>
    <n v="1"/>
    <n v="6.99"/>
    <n v="4.47"/>
    <n v="4.47"/>
    <n v="2.52"/>
    <n v="0.36"/>
    <x v="6"/>
    <d v="2019-08-17T00:00:00"/>
    <x v="6"/>
    <s v="Saturday"/>
    <n v="0"/>
    <s v="Low Cost per Unit"/>
    <n v="0"/>
    <n v="0"/>
    <n v="0"/>
    <n v="0"/>
    <n v="0"/>
    <s v="Greater Than 8 Weeks Old"/>
  </r>
  <r>
    <s v="01-28-1301-03-12"/>
    <x v="13"/>
    <x v="1"/>
    <x v="4"/>
    <n v="8"/>
    <n v="168"/>
    <n v="57.36"/>
    <n v="7.17"/>
    <n v="110.64"/>
    <n v="0.66"/>
    <x v="6"/>
    <d v="2019-08-17T00:00:00"/>
    <x v="6"/>
    <s v="Saturday"/>
    <n v="0"/>
    <s v="Low Cost per Unit"/>
    <n v="0"/>
    <n v="5.04"/>
    <n v="0"/>
    <n v="0"/>
    <n v="0"/>
    <s v="Greater Than 8 Weeks Old"/>
  </r>
  <r>
    <s v="01-29-0002-00-00"/>
    <x v="13"/>
    <x v="1"/>
    <x v="18"/>
    <n v="1"/>
    <n v="5"/>
    <n v="0.25"/>
    <n v="0.25"/>
    <n v="4.75"/>
    <n v="0.95"/>
    <x v="6"/>
    <d v="2019-08-17T00:00:00"/>
    <x v="6"/>
    <s v="Saturday"/>
    <n v="0"/>
    <s v="Low Cost per Unit"/>
    <n v="0"/>
    <n v="0"/>
    <n v="0.75"/>
    <n v="0"/>
    <n v="0"/>
    <s v="Greater Than 8 Weeks Old"/>
  </r>
  <r>
    <s v="01-29-1301-01-00"/>
    <x v="13"/>
    <x v="1"/>
    <x v="18"/>
    <n v="2"/>
    <n v="64"/>
    <n v="11"/>
    <n v="5.5"/>
    <n v="53"/>
    <n v="0.83"/>
    <x v="6"/>
    <d v="2019-08-17T00:00:00"/>
    <x v="6"/>
    <s v="Saturday"/>
    <n v="0"/>
    <s v="Low Cost per Unit"/>
    <n v="0"/>
    <n v="1.92"/>
    <n v="9.6"/>
    <n v="0"/>
    <n v="0"/>
    <s v="Greater Than 8 Weeks Old"/>
  </r>
  <r>
    <s v="01-29-1304-01-00"/>
    <x v="13"/>
    <x v="1"/>
    <x v="18"/>
    <n v="4"/>
    <n v="23.96"/>
    <n v="8.4"/>
    <n v="2.1"/>
    <n v="15.56"/>
    <n v="0.65"/>
    <x v="6"/>
    <d v="2019-08-17T00:00:00"/>
    <x v="6"/>
    <s v="Saturday"/>
    <n v="0"/>
    <s v="Low Cost per Unit"/>
    <n v="0"/>
    <n v="0.71879999999999999"/>
    <n v="3.5939999999999999"/>
    <n v="0"/>
    <n v="0"/>
    <s v="Greater Than 8 Weeks Old"/>
  </r>
  <r>
    <s v="01-31-0101-01-00"/>
    <x v="13"/>
    <x v="3"/>
    <x v="5"/>
    <n v="9"/>
    <n v="179.91"/>
    <n v="71.459999999999994"/>
    <n v="7.9399999999999995"/>
    <n v="108.45"/>
    <n v="0.6"/>
    <x v="6"/>
    <d v="2019-08-17T00:00:00"/>
    <x v="6"/>
    <s v="Saturday"/>
    <n v="0"/>
    <s v="Low Cost per Unit"/>
    <n v="0"/>
    <n v="5.3972999999999995"/>
    <n v="0"/>
    <n v="0"/>
    <n v="0"/>
    <s v="Greater Than 8 Weeks Old"/>
  </r>
  <r>
    <s v="01-31-0104-01-00"/>
    <x v="13"/>
    <x v="3"/>
    <x v="5"/>
    <n v="2"/>
    <n v="58"/>
    <n v="12.4"/>
    <n v="6.2"/>
    <n v="45.6"/>
    <n v="0.79"/>
    <x v="6"/>
    <d v="2019-08-17T00:00:00"/>
    <x v="6"/>
    <s v="Saturday"/>
    <n v="0"/>
    <s v="Low Cost per Unit"/>
    <n v="0"/>
    <n v="1.74"/>
    <n v="0"/>
    <n v="0"/>
    <n v="0"/>
    <s v="Greater Than 8 Weeks Old"/>
  </r>
  <r>
    <s v="01-31-0105-01-00"/>
    <x v="13"/>
    <x v="3"/>
    <x v="5"/>
    <n v="8"/>
    <n v="119.92"/>
    <n v="52.8"/>
    <n v="6.6"/>
    <n v="67.12"/>
    <n v="0.56000000000000005"/>
    <x v="6"/>
    <d v="2019-08-17T00:00:00"/>
    <x v="6"/>
    <s v="Saturday"/>
    <n v="0"/>
    <s v="Low Cost per Unit"/>
    <n v="0"/>
    <n v="3.5975999999999999"/>
    <n v="0"/>
    <n v="0"/>
    <n v="0"/>
    <s v="Greater Than 8 Weeks Old"/>
  </r>
  <r>
    <s v="01-31-0106-01-00"/>
    <x v="13"/>
    <x v="3"/>
    <x v="5"/>
    <n v="2"/>
    <n v="50"/>
    <n v="13.6"/>
    <n v="6.8"/>
    <n v="36.4"/>
    <n v="0.73"/>
    <x v="6"/>
    <d v="2019-08-17T00:00:00"/>
    <x v="6"/>
    <s v="Saturday"/>
    <n v="0"/>
    <s v="Low Cost per Unit"/>
    <n v="0"/>
    <n v="1.5"/>
    <n v="0"/>
    <n v="0"/>
    <n v="0"/>
    <s v="Greater Than 8 Weeks Old"/>
  </r>
  <r>
    <s v="01-31-0107-01-12"/>
    <x v="13"/>
    <x v="5"/>
    <x v="6"/>
    <n v="1"/>
    <n v="69"/>
    <n v="20.059999999999999"/>
    <n v="20.059999999999999"/>
    <n v="48.94"/>
    <n v="0.71"/>
    <x v="6"/>
    <d v="2019-08-17T00:00:00"/>
    <x v="6"/>
    <s v="Saturday"/>
    <n v="0"/>
    <s v="High Cost per Unit"/>
    <n v="0"/>
    <n v="0"/>
    <n v="0"/>
    <n v="0"/>
    <n v="0"/>
    <s v="Greater Than 8 Weeks Old"/>
  </r>
  <r>
    <s v="01-31-0108-01-00"/>
    <x v="13"/>
    <x v="3"/>
    <x v="5"/>
    <n v="1"/>
    <n v="22"/>
    <n v="5.25"/>
    <n v="5.25"/>
    <n v="16.75"/>
    <n v="0.76"/>
    <x v="6"/>
    <d v="2019-08-17T00:00:00"/>
    <x v="6"/>
    <s v="Saturday"/>
    <n v="0"/>
    <s v="Low Cost per Unit"/>
    <n v="0"/>
    <n v="0"/>
    <n v="0"/>
    <n v="0"/>
    <n v="0"/>
    <s v="Greater Than 8 Weeks Old"/>
  </r>
  <r>
    <s v="01-31-0109-01-00"/>
    <x v="13"/>
    <x v="3"/>
    <x v="5"/>
    <n v="5"/>
    <n v="110"/>
    <n v="31.75"/>
    <n v="6.35"/>
    <n v="78.25"/>
    <n v="0.71"/>
    <x v="6"/>
    <d v="2019-08-17T00:00:00"/>
    <x v="6"/>
    <s v="Saturday"/>
    <n v="0"/>
    <s v="Low Cost per Unit"/>
    <n v="0"/>
    <n v="3.3"/>
    <n v="0"/>
    <n v="0"/>
    <n v="0"/>
    <s v="Greater Than 8 Weeks Old"/>
  </r>
  <r>
    <s v="01-32-0101-01"/>
    <x v="13"/>
    <x v="5"/>
    <x v="6"/>
    <n v="17"/>
    <n v="169.83"/>
    <n v="64.599999999999994"/>
    <n v="3.8"/>
    <n v="105.23"/>
    <n v="0.62"/>
    <x v="6"/>
    <d v="2019-08-17T00:00:00"/>
    <x v="6"/>
    <s v="Saturday"/>
    <n v="0"/>
    <s v="Low Cost per Unit"/>
    <n v="0"/>
    <n v="5.0949"/>
    <n v="0"/>
    <n v="0"/>
    <n v="0"/>
    <s v="Greater Than 8 Weeks Old"/>
  </r>
  <r>
    <s v="01-74-1301-00-00"/>
    <x v="13"/>
    <x v="4"/>
    <x v="11"/>
    <n v="1"/>
    <n v="21.99"/>
    <n v="17.149999999999999"/>
    <n v="17.149999999999999"/>
    <n v="4.84"/>
    <n v="0.22"/>
    <x v="6"/>
    <d v="2019-08-17T00:00:00"/>
    <x v="6"/>
    <s v="Saturday"/>
    <n v="0"/>
    <s v="High Cost per Unit"/>
    <n v="0"/>
    <n v="0"/>
    <n v="0"/>
    <n v="0"/>
    <n v="0"/>
    <s v="Greater Than 8 Weeks Old"/>
  </r>
  <r>
    <s v="01-81-1601-00-00"/>
    <x v="13"/>
    <x v="7"/>
    <x v="8"/>
    <n v="9"/>
    <n v="71.91"/>
    <n v="28.8"/>
    <n v="3.2"/>
    <n v="43.11"/>
    <n v="0.6"/>
    <x v="6"/>
    <d v="2019-08-17T00:00:00"/>
    <x v="6"/>
    <s v="Saturday"/>
    <n v="0"/>
    <s v="Low Cost per Unit"/>
    <n v="0"/>
    <n v="2.1572999999999998"/>
    <n v="0"/>
    <n v="0"/>
    <n v="0"/>
    <s v="Greater Than 8 Weeks Old"/>
  </r>
  <r>
    <s v="01-83-1601-00-00"/>
    <x v="13"/>
    <x v="7"/>
    <x v="9"/>
    <n v="13"/>
    <n v="116.87"/>
    <n v="55.9"/>
    <n v="4.3"/>
    <n v="60.97"/>
    <n v="0.52"/>
    <x v="6"/>
    <d v="2019-08-17T00:00:00"/>
    <x v="6"/>
    <s v="Saturday"/>
    <n v="0"/>
    <s v="Low Cost per Unit"/>
    <n v="0"/>
    <n v="3.5061"/>
    <n v="0"/>
    <n v="0"/>
    <n v="0"/>
    <s v="Greater Than 8 Weeks Old"/>
  </r>
  <r>
    <s v="01-83-1602-00-00"/>
    <x v="13"/>
    <x v="7"/>
    <x v="9"/>
    <n v="7"/>
    <n v="62.93"/>
    <n v="27.86"/>
    <n v="3.98"/>
    <n v="35.07"/>
    <n v="0.56000000000000005"/>
    <x v="6"/>
    <d v="2019-08-17T00:00:00"/>
    <x v="6"/>
    <s v="Saturday"/>
    <n v="0"/>
    <s v="Low Cost per Unit"/>
    <n v="0"/>
    <n v="1.8878999999999999"/>
    <n v="0"/>
    <n v="0"/>
    <n v="0"/>
    <s v="Greater Than 8 Weeks Old"/>
  </r>
  <r>
    <s v="01-83-1603-00-00"/>
    <x v="13"/>
    <x v="7"/>
    <x v="9"/>
    <n v="4"/>
    <n v="56"/>
    <n v="11"/>
    <n v="2.75"/>
    <n v="45"/>
    <n v="0.8"/>
    <x v="6"/>
    <d v="2019-08-17T00:00:00"/>
    <x v="6"/>
    <s v="Saturday"/>
    <n v="0"/>
    <s v="Low Cost per Unit"/>
    <n v="0"/>
    <n v="1.68"/>
    <n v="0"/>
    <n v="0"/>
    <n v="0"/>
    <s v="Greater Than 8 Weeks Old"/>
  </r>
  <r>
    <s v="02-24-0101-01-00"/>
    <x v="13"/>
    <x v="1"/>
    <x v="3"/>
    <n v="3"/>
    <n v="56.97"/>
    <n v="30"/>
    <n v="10"/>
    <n v="26.97"/>
    <n v="0.47"/>
    <x v="6"/>
    <d v="2019-08-17T00:00:00"/>
    <x v="6"/>
    <s v="Saturday"/>
    <n v="0"/>
    <s v="Low Cost per Unit"/>
    <n v="0"/>
    <n v="1.7090999999999998"/>
    <n v="0"/>
    <n v="0"/>
    <n v="0"/>
    <s v="Greater Than 8 Weeks Old"/>
  </r>
  <r>
    <s v="02-31-0101-01-00"/>
    <x v="13"/>
    <x v="3"/>
    <x v="5"/>
    <n v="25"/>
    <n v="174.75"/>
    <n v="43.75"/>
    <n v="1.75"/>
    <n v="131"/>
    <n v="0.75"/>
    <x v="6"/>
    <d v="2019-08-17T00:00:00"/>
    <x v="6"/>
    <s v="Saturday"/>
    <n v="0"/>
    <s v="Low Cost per Unit"/>
    <n v="0"/>
    <n v="5.2424999999999997"/>
    <n v="0"/>
    <n v="0"/>
    <n v="0"/>
    <s v="Greater Than 8 Weeks Old"/>
  </r>
  <r>
    <s v="02-31-0103-01-00"/>
    <x v="13"/>
    <x v="4"/>
    <x v="5"/>
    <n v="8"/>
    <n v="79.92"/>
    <n v="23.6"/>
    <n v="2.95"/>
    <n v="56.32"/>
    <n v="0.7"/>
    <x v="6"/>
    <d v="2019-08-17T00:00:00"/>
    <x v="6"/>
    <s v="Saturday"/>
    <n v="0"/>
    <s v="Low Cost per Unit"/>
    <n v="0"/>
    <n v="2.3976000000000002"/>
    <n v="0"/>
    <n v="0"/>
    <n v="0"/>
    <s v="Greater Than 8 Weeks Old"/>
  </r>
  <r>
    <s v="02-32-0101-01-00"/>
    <x v="13"/>
    <x v="5"/>
    <x v="6"/>
    <n v="2"/>
    <n v="44"/>
    <n v="4.0999999999999996"/>
    <n v="2.0499999999999998"/>
    <n v="39.9"/>
    <n v="0.91"/>
    <x v="6"/>
    <d v="2019-08-17T00:00:00"/>
    <x v="6"/>
    <s v="Saturday"/>
    <n v="0"/>
    <s v="Low Cost per Unit"/>
    <n v="0"/>
    <n v="1.3199999999999998"/>
    <n v="0"/>
    <n v="0"/>
    <n v="0"/>
    <s v="Greater Than 8 Weeks Old"/>
  </r>
  <r>
    <s v="02-32-0401-00-00"/>
    <x v="13"/>
    <x v="5"/>
    <x v="6"/>
    <n v="1"/>
    <n v="65"/>
    <n v="16.2"/>
    <n v="16.2"/>
    <n v="48.8"/>
    <n v="0.75"/>
    <x v="6"/>
    <d v="2019-08-17T00:00:00"/>
    <x v="6"/>
    <s v="Saturday"/>
    <n v="0"/>
    <s v="Low Cost per Unit"/>
    <n v="0"/>
    <n v="0"/>
    <n v="0"/>
    <n v="0"/>
    <n v="0"/>
    <s v="Greater Than 8 Weeks Old"/>
  </r>
  <r>
    <s v="02-40-0001"/>
    <x v="13"/>
    <x v="6"/>
    <x v="7"/>
    <n v="2"/>
    <n v="38"/>
    <n v="9"/>
    <n v="4.5"/>
    <n v="29"/>
    <n v="0.76"/>
    <x v="6"/>
    <d v="2019-08-17T00:00:00"/>
    <x v="6"/>
    <s v="Saturday"/>
    <n v="0"/>
    <s v="Low Cost per Unit"/>
    <n v="0"/>
    <n v="1.1399999999999999"/>
    <n v="0"/>
    <n v="0"/>
    <n v="0"/>
    <s v="Greater Than 8 Weeks Old"/>
  </r>
  <r>
    <s v="02-40-0301-01-12"/>
    <x v="13"/>
    <x v="6"/>
    <x v="7"/>
    <n v="1"/>
    <n v="17"/>
    <n v="2.99"/>
    <n v="2.99"/>
    <n v="14.01"/>
    <n v="0.82"/>
    <x v="6"/>
    <d v="2019-08-17T00:00:00"/>
    <x v="6"/>
    <s v="Saturday"/>
    <n v="0"/>
    <s v="Low Cost per Unit"/>
    <n v="0"/>
    <n v="0"/>
    <n v="0"/>
    <n v="0"/>
    <n v="0"/>
    <s v="Greater Than 8 Weeks Old"/>
  </r>
  <r>
    <s v="02-40-0401-00-00"/>
    <x v="13"/>
    <x v="6"/>
    <x v="7"/>
    <n v="15"/>
    <n v="146.85"/>
    <n v="44.25"/>
    <n v="2.95"/>
    <n v="102.6"/>
    <n v="0.7"/>
    <x v="6"/>
    <d v="2019-08-17T00:00:00"/>
    <x v="6"/>
    <s v="Saturday"/>
    <n v="0"/>
    <s v="Low Cost per Unit"/>
    <n v="0"/>
    <n v="4.4055"/>
    <n v="0"/>
    <n v="0"/>
    <n v="0"/>
    <s v="Greater Than 8 Weeks Old"/>
  </r>
  <r>
    <s v="02-40-0402-00-00"/>
    <x v="13"/>
    <x v="2"/>
    <x v="2"/>
    <n v="5"/>
    <n v="54.95"/>
    <n v="18.75"/>
    <n v="3.75"/>
    <n v="36.200000000000003"/>
    <n v="0.66"/>
    <x v="6"/>
    <d v="2019-08-17T00:00:00"/>
    <x v="6"/>
    <s v="Saturday"/>
    <n v="0"/>
    <s v="Low Cost per Unit"/>
    <n v="0"/>
    <n v="1.6485000000000001"/>
    <n v="0"/>
    <n v="0"/>
    <n v="0"/>
    <s v="Greater Than 8 Weeks Old"/>
  </r>
  <r>
    <s v="02-40-1301-00-00"/>
    <x v="13"/>
    <x v="6"/>
    <x v="7"/>
    <n v="9"/>
    <n v="89.91"/>
    <n v="33.75"/>
    <n v="3.75"/>
    <n v="56.16"/>
    <n v="0.62"/>
    <x v="6"/>
    <d v="2019-08-17T00:00:00"/>
    <x v="6"/>
    <s v="Saturday"/>
    <n v="0"/>
    <s v="Low Cost per Unit"/>
    <n v="0"/>
    <n v="2.6972999999999998"/>
    <n v="0"/>
    <n v="0"/>
    <n v="0"/>
    <s v="Greater Than 8 Weeks Old"/>
  </r>
  <r>
    <s v="02-62-0401-01-12"/>
    <x v="13"/>
    <x v="1"/>
    <x v="19"/>
    <n v="5"/>
    <n v="364.95"/>
    <n v="189.2"/>
    <n v="37.839999999999996"/>
    <n v="175.75"/>
    <n v="0.48"/>
    <x v="6"/>
    <d v="2019-08-17T00:00:00"/>
    <x v="6"/>
    <s v="Saturday"/>
    <n v="0"/>
    <s v="High Cost per Unit"/>
    <n v="0"/>
    <n v="10.948499999999999"/>
    <n v="0"/>
    <n v="0"/>
    <n v="0"/>
    <s v="Greater Than 8 Weeks Old"/>
  </r>
  <r>
    <s v="02-62-1401-01-00"/>
    <x v="13"/>
    <x v="1"/>
    <x v="19"/>
    <n v="1"/>
    <n v="29"/>
    <n v="9.75"/>
    <n v="9.75"/>
    <n v="19.25"/>
    <n v="0.66"/>
    <x v="6"/>
    <d v="2019-08-17T00:00:00"/>
    <x v="6"/>
    <s v="Saturday"/>
    <n v="0"/>
    <s v="Low Cost per Unit"/>
    <n v="0"/>
    <n v="0"/>
    <n v="0"/>
    <n v="0"/>
    <n v="0"/>
    <s v="Greater Than 8 Weeks Old"/>
  </r>
  <r>
    <s v="02-63-0402-01-12"/>
    <x v="13"/>
    <x v="1"/>
    <x v="19"/>
    <n v="1"/>
    <n v="85"/>
    <n v="24"/>
    <n v="24"/>
    <n v="61"/>
    <n v="0.72"/>
    <x v="6"/>
    <d v="2019-08-17T00:00:00"/>
    <x v="6"/>
    <s v="Saturday"/>
    <n v="0"/>
    <s v="High Cost per Unit"/>
    <n v="0"/>
    <n v="0"/>
    <n v="0"/>
    <n v="0"/>
    <n v="0"/>
    <s v="Greater Than 8 Weeks Old"/>
  </r>
  <r>
    <s v="02-63-0403-01-00"/>
    <x v="13"/>
    <x v="1"/>
    <x v="19"/>
    <n v="3"/>
    <n v="1184.97"/>
    <n v="516"/>
    <n v="172"/>
    <n v="668.97"/>
    <n v="0.56000000000000005"/>
    <x v="6"/>
    <d v="2019-08-17T00:00:00"/>
    <x v="6"/>
    <s v="Saturday"/>
    <n v="0"/>
    <s v="High Cost per Unit"/>
    <n v="0"/>
    <n v="35.549100000000003"/>
    <n v="0"/>
    <n v="0"/>
    <n v="0"/>
    <s v="Greater Than 8 Weeks Old"/>
  </r>
  <r>
    <s v="02-63-0403-01-12"/>
    <x v="13"/>
    <x v="1"/>
    <x v="19"/>
    <n v="2"/>
    <n v="1390"/>
    <n v="515"/>
    <n v="257.5"/>
    <n v="875"/>
    <n v="0.63"/>
    <x v="6"/>
    <d v="2019-08-17T00:00:00"/>
    <x v="6"/>
    <s v="Saturday"/>
    <n v="0"/>
    <s v="High Cost per Unit"/>
    <n v="0"/>
    <n v="41.699999999999996"/>
    <n v="0"/>
    <n v="0"/>
    <n v="0"/>
    <s v="Greater Than 8 Weeks Old"/>
  </r>
  <r>
    <s v="02-71-1401-01-00"/>
    <x v="13"/>
    <x v="4"/>
    <x v="11"/>
    <n v="2"/>
    <n v="77.98"/>
    <n v="24"/>
    <n v="12"/>
    <n v="53.98"/>
    <n v="0.69"/>
    <x v="6"/>
    <d v="2019-08-17T00:00:00"/>
    <x v="6"/>
    <s v="Saturday"/>
    <n v="0"/>
    <s v="Low Cost per Unit"/>
    <n v="0"/>
    <n v="2.3393999999999999"/>
    <n v="0"/>
    <n v="0"/>
    <n v="0"/>
    <s v="Greater Than 8 Weeks Old"/>
  </r>
  <r>
    <s v="02-71-1402-01-12"/>
    <x v="13"/>
    <x v="4"/>
    <x v="11"/>
    <n v="9"/>
    <n v="449.91"/>
    <n v="170.55"/>
    <n v="18.950000000000003"/>
    <n v="279.36"/>
    <n v="0.62"/>
    <x v="6"/>
    <d v="2019-08-17T00:00:00"/>
    <x v="6"/>
    <s v="Saturday"/>
    <n v="0"/>
    <s v="High Cost per Unit"/>
    <n v="0"/>
    <n v="13.497300000000001"/>
    <n v="0"/>
    <n v="0"/>
    <n v="0"/>
    <s v="Greater Than 8 Weeks Old"/>
  </r>
  <r>
    <s v="02-71-1403-01-12"/>
    <x v="13"/>
    <x v="4"/>
    <x v="11"/>
    <n v="1"/>
    <n v="109"/>
    <n v="33.15"/>
    <n v="33.15"/>
    <n v="75.849999999999994"/>
    <n v="0.7"/>
    <x v="6"/>
    <d v="2019-08-17T00:00:00"/>
    <x v="6"/>
    <s v="Saturday"/>
    <n v="0"/>
    <s v="High Cost per Unit"/>
    <n v="0"/>
    <n v="0"/>
    <n v="0"/>
    <n v="0"/>
    <n v="0"/>
    <s v="Greater Than 8 Weeks Old"/>
  </r>
  <r>
    <s v="02-73-0001-01-00"/>
    <x v="13"/>
    <x v="4"/>
    <x v="12"/>
    <n v="3"/>
    <n v="117"/>
    <n v="32.549999999999997"/>
    <n v="10.85"/>
    <n v="84.45"/>
    <n v="0.72"/>
    <x v="6"/>
    <d v="2019-08-17T00:00:00"/>
    <x v="6"/>
    <s v="Saturday"/>
    <n v="0"/>
    <s v="Low Cost per Unit"/>
    <n v="0"/>
    <n v="3.51"/>
    <n v="0"/>
    <n v="0"/>
    <n v="0"/>
    <s v="Greater Than 8 Weeks Old"/>
  </r>
  <r>
    <s v="02-73-0002-01-00"/>
    <x v="13"/>
    <x v="4"/>
    <x v="12"/>
    <n v="1"/>
    <n v="45"/>
    <n v="11"/>
    <n v="11"/>
    <n v="34"/>
    <n v="0.76"/>
    <x v="6"/>
    <d v="2019-08-17T00:00:00"/>
    <x v="6"/>
    <s v="Saturday"/>
    <n v="0"/>
    <s v="Low Cost per Unit"/>
    <n v="0"/>
    <n v="0"/>
    <n v="0"/>
    <n v="0"/>
    <n v="0"/>
    <s v="Greater Than 8 Weeks Old"/>
  </r>
  <r>
    <s v="02-73-1302-01-00"/>
    <x v="13"/>
    <x v="4"/>
    <x v="12"/>
    <n v="8"/>
    <n v="31.92"/>
    <n v="11.2"/>
    <n v="1.4"/>
    <n v="20.72"/>
    <n v="0.65"/>
    <x v="6"/>
    <d v="2019-08-17T00:00:00"/>
    <x v="6"/>
    <s v="Saturday"/>
    <n v="0"/>
    <s v="Low Cost per Unit"/>
    <n v="0"/>
    <n v="0.95760000000000001"/>
    <n v="0"/>
    <n v="0"/>
    <n v="0"/>
    <s v="Greater Than 8 Weeks Old"/>
  </r>
  <r>
    <s v="02-73-1403-01-00"/>
    <x v="13"/>
    <x v="2"/>
    <x v="2"/>
    <n v="4"/>
    <n v="31.96"/>
    <n v="17"/>
    <n v="4.25"/>
    <n v="14.96"/>
    <n v="0.47"/>
    <x v="6"/>
    <d v="2019-08-17T00:00:00"/>
    <x v="6"/>
    <s v="Saturday"/>
    <n v="0"/>
    <s v="Low Cost per Unit"/>
    <n v="0"/>
    <n v="0.95879999999999999"/>
    <n v="0"/>
    <n v="0"/>
    <n v="0"/>
    <s v="Greater Than 8 Weeks Old"/>
  </r>
  <r>
    <s v="02-74-0405-01"/>
    <x v="13"/>
    <x v="4"/>
    <x v="11"/>
    <n v="1"/>
    <n v="19"/>
    <n v="4.3499999999999996"/>
    <n v="4.3499999999999996"/>
    <n v="14.65"/>
    <n v="0.77"/>
    <x v="6"/>
    <d v="2019-08-17T00:00:00"/>
    <x v="6"/>
    <s v="Saturday"/>
    <n v="0"/>
    <s v="Low Cost per Unit"/>
    <n v="0"/>
    <n v="0"/>
    <n v="0"/>
    <n v="0"/>
    <n v="0"/>
    <s v="Greater Than 8 Weeks Old"/>
  </r>
  <r>
    <s v="02-74-1201-00-00"/>
    <x v="13"/>
    <x v="2"/>
    <x v="2"/>
    <n v="6"/>
    <n v="77.94"/>
    <n v="33"/>
    <n v="5.5"/>
    <n v="44.94"/>
    <n v="0.57999999999999996"/>
    <x v="6"/>
    <d v="2019-08-17T00:00:00"/>
    <x v="6"/>
    <s v="Saturday"/>
    <n v="0"/>
    <s v="Low Cost per Unit"/>
    <n v="0"/>
    <n v="2.3382000000000001"/>
    <n v="0"/>
    <n v="0"/>
    <n v="0"/>
    <s v="Greater Than 8 Weeks Old"/>
  </r>
  <r>
    <s v="02-74-1302-01-13"/>
    <x v="13"/>
    <x v="4"/>
    <x v="11"/>
    <n v="3"/>
    <n v="105"/>
    <n v="24.3"/>
    <n v="8.1"/>
    <n v="80.7"/>
    <n v="0.77"/>
    <x v="6"/>
    <d v="2019-08-17T00:00:00"/>
    <x v="6"/>
    <s v="Saturday"/>
    <n v="0"/>
    <s v="Low Cost per Unit"/>
    <n v="0"/>
    <n v="3.15"/>
    <n v="0"/>
    <n v="0"/>
    <n v="0"/>
    <s v="Greater Than 8 Weeks Old"/>
  </r>
  <r>
    <s v="02-85-0301-01-00"/>
    <x v="13"/>
    <x v="7"/>
    <x v="21"/>
    <n v="2"/>
    <n v="54"/>
    <n v="10.7"/>
    <n v="5.35"/>
    <n v="43.3"/>
    <n v="0.8"/>
    <x v="6"/>
    <d v="2019-08-17T00:00:00"/>
    <x v="6"/>
    <s v="Saturday"/>
    <n v="0"/>
    <s v="Low Cost per Unit"/>
    <n v="0"/>
    <n v="1.6199999999999999"/>
    <n v="0"/>
    <n v="0"/>
    <n v="0"/>
    <s v="Greater Than 8 Weeks Old"/>
  </r>
  <r>
    <s v="03-22-0002-01-12"/>
    <x v="13"/>
    <x v="1"/>
    <x v="3"/>
    <n v="3"/>
    <n v="297"/>
    <n v="91.92"/>
    <n v="30.64"/>
    <n v="205.08"/>
    <n v="0.69"/>
    <x v="6"/>
    <d v="2019-08-17T00:00:00"/>
    <x v="6"/>
    <s v="Saturday"/>
    <n v="0"/>
    <s v="High Cost per Unit"/>
    <n v="0"/>
    <n v="8.91"/>
    <n v="0"/>
    <n v="0"/>
    <n v="0"/>
    <s v="Greater Than 8 Weeks Old"/>
  </r>
  <r>
    <s v="03-22-0003-01-03"/>
    <x v="13"/>
    <x v="1"/>
    <x v="13"/>
    <n v="4"/>
    <n v="476"/>
    <n v="150"/>
    <n v="37.5"/>
    <n v="326"/>
    <n v="0.68"/>
    <x v="6"/>
    <d v="2019-08-17T00:00:00"/>
    <x v="6"/>
    <s v="Saturday"/>
    <n v="0"/>
    <s v="High Cost per Unit"/>
    <n v="0"/>
    <n v="14.28"/>
    <n v="0"/>
    <n v="0"/>
    <n v="0"/>
    <s v="Greater Than 8 Weeks Old"/>
  </r>
  <r>
    <s v="03-22-0004"/>
    <x v="13"/>
    <x v="2"/>
    <x v="2"/>
    <n v="19"/>
    <n v="759.81"/>
    <n v="418"/>
    <n v="22"/>
    <n v="341.81"/>
    <n v="0.45"/>
    <x v="6"/>
    <d v="2019-08-17T00:00:00"/>
    <x v="6"/>
    <s v="Saturday"/>
    <n v="0"/>
    <s v="High Cost per Unit"/>
    <n v="0"/>
    <n v="22.794299999999996"/>
    <n v="0"/>
    <n v="0"/>
    <n v="0"/>
    <s v="Greater Than 8 Weeks Old"/>
  </r>
  <r>
    <s v="03-22-0106-01-00"/>
    <x v="13"/>
    <x v="2"/>
    <x v="2"/>
    <n v="1"/>
    <n v="58.99"/>
    <n v="43.5"/>
    <n v="43.5"/>
    <n v="15.49"/>
    <n v="0.26"/>
    <x v="6"/>
    <d v="2019-08-17T00:00:00"/>
    <x v="6"/>
    <s v="Saturday"/>
    <n v="0"/>
    <s v="High Cost per Unit"/>
    <n v="0"/>
    <n v="0"/>
    <n v="0"/>
    <n v="0"/>
    <n v="0"/>
    <s v="Greater Than 8 Weeks Old"/>
  </r>
  <r>
    <s v="03-22-0110-11-00"/>
    <x v="13"/>
    <x v="2"/>
    <x v="2"/>
    <n v="36"/>
    <n v="3095.64"/>
    <n v="1728"/>
    <n v="48"/>
    <n v="1367.64"/>
    <n v="0.44"/>
    <x v="6"/>
    <d v="2019-08-17T00:00:00"/>
    <x v="6"/>
    <s v="Saturday"/>
    <n v="0"/>
    <s v="High Cost per Unit"/>
    <n v="0"/>
    <n v="92.869199999999992"/>
    <n v="0"/>
    <n v="0"/>
    <n v="0"/>
    <s v="Greater Than 8 Weeks Old"/>
  </r>
  <r>
    <s v="03-24-0107-01-00"/>
    <x v="13"/>
    <x v="1"/>
    <x v="13"/>
    <n v="6"/>
    <n v="179.94"/>
    <n v="117"/>
    <n v="19.5"/>
    <n v="62.94"/>
    <n v="0.35"/>
    <x v="6"/>
    <d v="2019-08-17T00:00:00"/>
    <x v="6"/>
    <s v="Saturday"/>
    <n v="0"/>
    <s v="High Cost per Unit"/>
    <n v="0"/>
    <n v="5.3982000000000001"/>
    <n v="0"/>
    <n v="0"/>
    <n v="0"/>
    <s v="Greater Than 8 Weeks Old"/>
  </r>
  <r>
    <s v="03-24-0301-00-12"/>
    <x v="13"/>
    <x v="1"/>
    <x v="3"/>
    <n v="8"/>
    <n v="183.92"/>
    <n v="86.4"/>
    <n v="10.8"/>
    <n v="97.52"/>
    <n v="0.53"/>
    <x v="6"/>
    <d v="2019-08-17T00:00:00"/>
    <x v="6"/>
    <s v="Saturday"/>
    <n v="0"/>
    <s v="Low Cost per Unit"/>
    <n v="0"/>
    <n v="5.5175999999999998"/>
    <n v="0"/>
    <n v="0"/>
    <n v="0"/>
    <s v="Greater Than 8 Weeks Old"/>
  </r>
  <r>
    <s v="03-24-0302-01-00"/>
    <x v="13"/>
    <x v="1"/>
    <x v="3"/>
    <n v="2"/>
    <n v="37.979999999999997"/>
    <n v="21"/>
    <n v="10.5"/>
    <n v="16.98"/>
    <n v="0.45"/>
    <x v="6"/>
    <d v="2019-08-17T00:00:00"/>
    <x v="6"/>
    <s v="Saturday"/>
    <n v="0"/>
    <s v="Low Cost per Unit"/>
    <n v="0"/>
    <n v="1.1394"/>
    <n v="0"/>
    <n v="0"/>
    <n v="0"/>
    <s v="Greater Than 8 Weeks Old"/>
  </r>
  <r>
    <s v="03-25-0001-01-00"/>
    <x v="13"/>
    <x v="0"/>
    <x v="0"/>
    <n v="5"/>
    <n v="224.95"/>
    <n v="90"/>
    <n v="18"/>
    <n v="134.94999999999999"/>
    <n v="0.6"/>
    <x v="6"/>
    <d v="2019-08-17T00:00:00"/>
    <x v="6"/>
    <s v="Saturday"/>
    <n v="0"/>
    <s v="High Cost per Unit"/>
    <n v="22.495000000000001"/>
    <n v="6.7484999999999991"/>
    <n v="0"/>
    <n v="0"/>
    <n v="0"/>
    <s v="Greater Than 8 Weeks Old"/>
  </r>
  <r>
    <s v="03-25-0002-01-00"/>
    <x v="13"/>
    <x v="1"/>
    <x v="3"/>
    <n v="5"/>
    <n v="199.95"/>
    <n v="81"/>
    <n v="16.2"/>
    <n v="118.95"/>
    <n v="0.59"/>
    <x v="6"/>
    <d v="2019-08-17T00:00:00"/>
    <x v="6"/>
    <s v="Saturday"/>
    <n v="0"/>
    <s v="Low Cost per Unit"/>
    <n v="0"/>
    <n v="5.9984999999999991"/>
    <n v="0"/>
    <n v="0"/>
    <n v="0"/>
    <s v="Greater Than 8 Weeks Old"/>
  </r>
  <r>
    <s v="03-25-0003-01-00"/>
    <x v="13"/>
    <x v="0"/>
    <x v="0"/>
    <n v="2"/>
    <n v="89.98"/>
    <n v="36"/>
    <n v="18"/>
    <n v="53.98"/>
    <n v="0.6"/>
    <x v="6"/>
    <d v="2019-08-17T00:00:00"/>
    <x v="6"/>
    <s v="Saturday"/>
    <n v="0"/>
    <s v="High Cost per Unit"/>
    <n v="8.9980000000000011"/>
    <n v="2.6993999999999998"/>
    <n v="0"/>
    <n v="0"/>
    <n v="0"/>
    <s v="Greater Than 8 Weeks Old"/>
  </r>
  <r>
    <s v="03-26-0002-00-00"/>
    <x v="13"/>
    <x v="2"/>
    <x v="2"/>
    <n v="5"/>
    <n v="139.94999999999999"/>
    <n v="105"/>
    <n v="21"/>
    <n v="34.950000000000003"/>
    <n v="0.25"/>
    <x v="6"/>
    <d v="2019-08-17T00:00:00"/>
    <x v="6"/>
    <s v="Saturday"/>
    <n v="0"/>
    <s v="High Cost per Unit"/>
    <n v="0"/>
    <n v="4.1984999999999992"/>
    <n v="0"/>
    <n v="0"/>
    <n v="0"/>
    <s v="Greater Than 8 Weeks Old"/>
  </r>
  <r>
    <s v="03-31-0102-01-00"/>
    <x v="13"/>
    <x v="4"/>
    <x v="5"/>
    <n v="1"/>
    <n v="20"/>
    <n v="4"/>
    <n v="4"/>
    <n v="16"/>
    <n v="0.8"/>
    <x v="6"/>
    <d v="2019-08-17T00:00:00"/>
    <x v="6"/>
    <s v="Saturday"/>
    <n v="0"/>
    <s v="Low Cost per Unit"/>
    <n v="0"/>
    <n v="0"/>
    <n v="0"/>
    <n v="0"/>
    <n v="0"/>
    <s v="Greater Than 8 Weeks Old"/>
  </r>
  <r>
    <s v="03-32-0402-00-00"/>
    <x v="13"/>
    <x v="5"/>
    <x v="6"/>
    <n v="9"/>
    <n v="359.91"/>
    <n v="119.16"/>
    <n v="13.24"/>
    <n v="240.75"/>
    <n v="0.67"/>
    <x v="6"/>
    <d v="2019-08-17T00:00:00"/>
    <x v="6"/>
    <s v="Saturday"/>
    <n v="0"/>
    <s v="Low Cost per Unit"/>
    <n v="0"/>
    <n v="10.7973"/>
    <n v="0"/>
    <n v="0"/>
    <n v="0"/>
    <s v="Greater Than 8 Weeks Old"/>
  </r>
  <r>
    <s v="03-33-1303-00-00"/>
    <x v="13"/>
    <x v="5"/>
    <x v="6"/>
    <n v="1"/>
    <n v="129"/>
    <n v="40.17"/>
    <n v="40.17"/>
    <n v="88.83"/>
    <n v="0.69"/>
    <x v="6"/>
    <d v="2019-08-17T00:00:00"/>
    <x v="6"/>
    <s v="Saturday"/>
    <n v="0"/>
    <s v="High Cost per Unit"/>
    <n v="0"/>
    <n v="0"/>
    <n v="0"/>
    <n v="0"/>
    <n v="0"/>
    <s v="Greater Than 8 Weeks Old"/>
  </r>
  <r>
    <s v="03-35-0101-01-00"/>
    <x v="13"/>
    <x v="1"/>
    <x v="14"/>
    <n v="1"/>
    <n v="69"/>
    <n v="15"/>
    <n v="15"/>
    <n v="54"/>
    <n v="0.78"/>
    <x v="6"/>
    <d v="2019-08-17T00:00:00"/>
    <x v="6"/>
    <s v="Saturday"/>
    <n v="0"/>
    <s v="Low Cost per Unit"/>
    <n v="0"/>
    <n v="0"/>
    <n v="0"/>
    <n v="0"/>
    <n v="0"/>
    <s v="Greater Than 8 Weeks Old"/>
  </r>
  <r>
    <s v="03-35-0101-07-00"/>
    <x v="13"/>
    <x v="1"/>
    <x v="14"/>
    <n v="11"/>
    <n v="373.89"/>
    <n v="165"/>
    <n v="15"/>
    <n v="208.89"/>
    <n v="0.56000000000000005"/>
    <x v="6"/>
    <d v="2019-08-17T00:00:00"/>
    <x v="6"/>
    <s v="Saturday"/>
    <n v="0"/>
    <s v="Low Cost per Unit"/>
    <n v="0"/>
    <n v="11.216699999999999"/>
    <n v="0"/>
    <n v="0"/>
    <n v="0"/>
    <s v="Greater Than 8 Weeks Old"/>
  </r>
  <r>
    <s v="03-40-0101-01-12"/>
    <x v="13"/>
    <x v="6"/>
    <x v="7"/>
    <n v="1"/>
    <n v="19"/>
    <n v="6"/>
    <n v="6"/>
    <n v="13"/>
    <n v="0.68"/>
    <x v="6"/>
    <d v="2019-08-17T00:00:00"/>
    <x v="6"/>
    <s v="Saturday"/>
    <n v="0"/>
    <s v="Low Cost per Unit"/>
    <n v="0"/>
    <n v="0"/>
    <n v="0"/>
    <n v="0"/>
    <n v="0"/>
    <s v="Greater Than 8 Weeks Old"/>
  </r>
  <r>
    <s v="03-64-0001"/>
    <x v="13"/>
    <x v="1"/>
    <x v="19"/>
    <n v="3"/>
    <n v="899.97"/>
    <n v="405"/>
    <n v="135"/>
    <n v="494.97"/>
    <n v="0.55000000000000004"/>
    <x v="6"/>
    <d v="2019-08-17T00:00:00"/>
    <x v="6"/>
    <s v="Saturday"/>
    <n v="0"/>
    <s v="High Cost per Unit"/>
    <n v="0"/>
    <n v="26.999099999999999"/>
    <n v="0"/>
    <n v="0"/>
    <n v="0"/>
    <s v="Greater Than 8 Weeks Old"/>
  </r>
  <r>
    <s v="03-72-0501-01-00"/>
    <x v="13"/>
    <x v="4"/>
    <x v="11"/>
    <n v="2"/>
    <n v="44"/>
    <n v="6.4"/>
    <n v="3.2"/>
    <n v="37.6"/>
    <n v="0.85"/>
    <x v="6"/>
    <d v="2019-08-17T00:00:00"/>
    <x v="6"/>
    <s v="Saturday"/>
    <n v="0"/>
    <s v="Low Cost per Unit"/>
    <n v="0"/>
    <n v="1.3199999999999998"/>
    <n v="0"/>
    <n v="0"/>
    <n v="0"/>
    <s v="Greater Than 8 Weeks Old"/>
  </r>
  <r>
    <s v="03-72-0502-01"/>
    <x v="13"/>
    <x v="4"/>
    <x v="11"/>
    <n v="25"/>
    <n v="249.75"/>
    <n v="168.75"/>
    <n v="6.75"/>
    <n v="81"/>
    <n v="0.32"/>
    <x v="6"/>
    <d v="2019-08-17T00:00:00"/>
    <x v="6"/>
    <s v="Saturday"/>
    <n v="0"/>
    <s v="Low Cost per Unit"/>
    <n v="0"/>
    <n v="7.4924999999999997"/>
    <n v="0"/>
    <n v="0"/>
    <n v="0"/>
    <s v="Greater Than 8 Weeks Old"/>
  </r>
  <r>
    <s v="03-74-0001-01-00"/>
    <x v="13"/>
    <x v="8"/>
    <x v="15"/>
    <n v="4"/>
    <n v="35.96"/>
    <n v="28"/>
    <n v="7"/>
    <n v="7.96"/>
    <n v="0.22"/>
    <x v="6"/>
    <d v="2019-08-17T00:00:00"/>
    <x v="6"/>
    <s v="Saturday"/>
    <n v="0"/>
    <s v="Low Cost per Unit"/>
    <n v="0"/>
    <n v="1.0788"/>
    <n v="0"/>
    <n v="0"/>
    <n v="0"/>
    <s v="Greater Than 8 Weeks Old"/>
  </r>
  <r>
    <s v="03-74-0003-01-00"/>
    <x v="13"/>
    <x v="4"/>
    <x v="11"/>
    <n v="1"/>
    <n v="99"/>
    <n v="24"/>
    <n v="24"/>
    <n v="75"/>
    <n v="0.76"/>
    <x v="6"/>
    <d v="2019-08-17T00:00:00"/>
    <x v="6"/>
    <s v="Saturday"/>
    <n v="0"/>
    <s v="High Cost per Unit"/>
    <n v="0"/>
    <n v="0"/>
    <n v="0"/>
    <n v="0"/>
    <n v="0"/>
    <s v="Greater Than 8 Weeks Old"/>
  </r>
  <r>
    <s v="03-81-0101-00-00"/>
    <x v="13"/>
    <x v="7"/>
    <x v="8"/>
    <n v="3"/>
    <n v="29.97"/>
    <n v="13.2"/>
    <n v="4.3999999999999995"/>
    <n v="16.77"/>
    <n v="0.56000000000000005"/>
    <x v="6"/>
    <d v="2019-08-17T00:00:00"/>
    <x v="6"/>
    <s v="Saturday"/>
    <n v="0"/>
    <s v="Low Cost per Unit"/>
    <n v="0"/>
    <n v="0.8990999999999999"/>
    <n v="0"/>
    <n v="0"/>
    <n v="0"/>
    <s v="Greater Than 8 Weeks Old"/>
  </r>
  <r>
    <s v="03-81-1702-00-00"/>
    <x v="13"/>
    <x v="7"/>
    <x v="8"/>
    <n v="2"/>
    <n v="18"/>
    <n v="6"/>
    <n v="3"/>
    <n v="12"/>
    <n v="0.67"/>
    <x v="6"/>
    <d v="2019-08-17T00:00:00"/>
    <x v="6"/>
    <s v="Saturday"/>
    <n v="0"/>
    <s v="Low Cost per Unit"/>
    <n v="0"/>
    <n v="0.54"/>
    <n v="0"/>
    <n v="0"/>
    <n v="0"/>
    <s v="Greater Than 8 Weeks Old"/>
  </r>
  <r>
    <s v="03-85-0301-01-00"/>
    <x v="13"/>
    <x v="7"/>
    <x v="21"/>
    <n v="1"/>
    <n v="59"/>
    <n v="21"/>
    <n v="21"/>
    <n v="38"/>
    <n v="0.64"/>
    <x v="6"/>
    <d v="2019-08-17T00:00:00"/>
    <x v="6"/>
    <s v="Saturday"/>
    <n v="0"/>
    <s v="High Cost per Unit"/>
    <n v="0"/>
    <n v="0"/>
    <n v="0"/>
    <n v="0"/>
    <n v="0"/>
    <s v="Greater Than 8 Weeks Old"/>
  </r>
  <r>
    <s v="04-15-0104-01-00"/>
    <x v="13"/>
    <x v="5"/>
    <x v="23"/>
    <n v="2"/>
    <n v="44"/>
    <n v="9.32"/>
    <n v="4.66"/>
    <n v="34.68"/>
    <n v="0.79"/>
    <x v="6"/>
    <d v="2019-08-17T00:00:00"/>
    <x v="6"/>
    <s v="Saturday"/>
    <n v="0"/>
    <s v="Low Cost per Unit"/>
    <n v="0"/>
    <n v="1.3199999999999998"/>
    <n v="0"/>
    <n v="0"/>
    <n v="0"/>
    <s v="Greater Than 8 Weeks Old"/>
  </r>
  <r>
    <s v="04-15-0105-01-00"/>
    <x v="13"/>
    <x v="5"/>
    <x v="23"/>
    <n v="6"/>
    <n v="47.94"/>
    <n v="16.68"/>
    <n v="2.78"/>
    <n v="31.26"/>
    <n v="0.65"/>
    <x v="6"/>
    <d v="2019-08-17T00:00:00"/>
    <x v="6"/>
    <s v="Saturday"/>
    <n v="0"/>
    <s v="Low Cost per Unit"/>
    <n v="0"/>
    <n v="1.4381999999999999"/>
    <n v="0"/>
    <n v="0"/>
    <n v="0"/>
    <s v="Greater Than 8 Weeks Old"/>
  </r>
  <r>
    <s v="04-82-0001-00-12"/>
    <x v="13"/>
    <x v="7"/>
    <x v="17"/>
    <n v="1"/>
    <n v="69"/>
    <n v="31.25"/>
    <n v="31.25"/>
    <n v="37.75"/>
    <n v="0.55000000000000004"/>
    <x v="6"/>
    <d v="2019-08-17T00:00:00"/>
    <x v="6"/>
    <s v="Saturday"/>
    <n v="0"/>
    <s v="High Cost per Unit"/>
    <n v="0"/>
    <n v="0"/>
    <n v="0"/>
    <n v="0"/>
    <n v="0"/>
    <s v="Greater Than 8 Weeks Old"/>
  </r>
  <r>
    <s v="06-81-1703-00-00"/>
    <x v="13"/>
    <x v="7"/>
    <x v="8"/>
    <n v="2"/>
    <n v="38"/>
    <n v="19"/>
    <n v="9.5"/>
    <n v="19"/>
    <n v="0.5"/>
    <x v="6"/>
    <d v="2019-08-17T00:00:00"/>
    <x v="6"/>
    <s v="Saturday"/>
    <n v="0"/>
    <s v="Low Cost per Unit"/>
    <n v="0"/>
    <n v="1.1399999999999999"/>
    <n v="0"/>
    <n v="0"/>
    <n v="0"/>
    <s v="Greater Than 8 Weeks Old"/>
  </r>
  <r>
    <s v="08-28-0201-00-00"/>
    <x v="13"/>
    <x v="1"/>
    <x v="4"/>
    <n v="26"/>
    <n v="573.74"/>
    <n v="284.7"/>
    <n v="10.95"/>
    <n v="289.04000000000002"/>
    <n v="0.5"/>
    <x v="6"/>
    <d v="2019-08-17T00:00:00"/>
    <x v="6"/>
    <s v="Saturday"/>
    <n v="0"/>
    <s v="Low Cost per Unit"/>
    <n v="0"/>
    <n v="17.212199999999999"/>
    <n v="0"/>
    <n v="0"/>
    <n v="0"/>
    <s v="Greater Than 8 Weeks Old"/>
  </r>
  <r>
    <s v="08-31-0201-00-00"/>
    <x v="13"/>
    <x v="4"/>
    <x v="5"/>
    <n v="11"/>
    <n v="120.89"/>
    <n v="74.25"/>
    <n v="6.75"/>
    <n v="46.64"/>
    <n v="0.39"/>
    <x v="6"/>
    <d v="2019-08-17T00:00:00"/>
    <x v="6"/>
    <s v="Saturday"/>
    <n v="0"/>
    <s v="Low Cost per Unit"/>
    <n v="0"/>
    <n v="3.6267"/>
    <n v="0"/>
    <n v="0"/>
    <n v="0"/>
    <s v="Greater Than 8 Weeks Old"/>
  </r>
  <r>
    <s v="08-31-0202-00-00"/>
    <x v="13"/>
    <x v="4"/>
    <x v="5"/>
    <n v="7"/>
    <n v="62.93"/>
    <n v="16.59"/>
    <n v="2.37"/>
    <n v="46.34"/>
    <n v="0.74"/>
    <x v="6"/>
    <d v="2019-08-17T00:00:00"/>
    <x v="6"/>
    <s v="Saturday"/>
    <n v="0"/>
    <s v="Low Cost per Unit"/>
    <n v="0"/>
    <n v="1.8878999999999999"/>
    <n v="0"/>
    <n v="0"/>
    <n v="0"/>
    <s v="Greater Than 8 Weeks Old"/>
  </r>
  <r>
    <s v="08-31-0203-00-00"/>
    <x v="13"/>
    <x v="4"/>
    <x v="5"/>
    <n v="19"/>
    <n v="189.81"/>
    <n v="114"/>
    <n v="6"/>
    <n v="75.81"/>
    <n v="0.4"/>
    <x v="6"/>
    <d v="2019-08-17T00:00:00"/>
    <x v="6"/>
    <s v="Saturday"/>
    <n v="0"/>
    <s v="Low Cost per Unit"/>
    <n v="0"/>
    <n v="5.6943000000000001"/>
    <n v="0"/>
    <n v="0"/>
    <n v="0"/>
    <s v="Greater Than 8 Weeks Old"/>
  </r>
  <r>
    <s v="08-34-0201-00-00"/>
    <x v="13"/>
    <x v="5"/>
    <x v="6"/>
    <n v="3"/>
    <n v="75"/>
    <n v="22.32"/>
    <n v="7.44"/>
    <n v="52.68"/>
    <n v="0.7"/>
    <x v="6"/>
    <d v="2019-08-17T00:00:00"/>
    <x v="6"/>
    <s v="Saturday"/>
    <n v="0"/>
    <s v="Low Cost per Unit"/>
    <n v="0"/>
    <n v="2.25"/>
    <n v="0"/>
    <n v="0"/>
    <n v="0"/>
    <s v="Greater Than 8 Weeks Old"/>
  </r>
  <r>
    <s v="08-34-0202-00-00"/>
    <x v="13"/>
    <x v="5"/>
    <x v="6"/>
    <n v="3"/>
    <n v="44.97"/>
    <n v="23.4"/>
    <n v="7.8"/>
    <n v="21.57"/>
    <n v="0.48"/>
    <x v="6"/>
    <d v="2019-08-17T00:00:00"/>
    <x v="6"/>
    <s v="Saturday"/>
    <n v="0"/>
    <s v="Low Cost per Unit"/>
    <n v="0"/>
    <n v="1.3491"/>
    <n v="0"/>
    <n v="0"/>
    <n v="0"/>
    <s v="Greater Than 8 Weeks Old"/>
  </r>
  <r>
    <s v="08-34-0203-00-00"/>
    <x v="13"/>
    <x v="5"/>
    <x v="6"/>
    <n v="1"/>
    <n v="26"/>
    <n v="6.16"/>
    <n v="6.16"/>
    <n v="19.84"/>
    <n v="0.76"/>
    <x v="6"/>
    <d v="2019-08-17T00:00:00"/>
    <x v="6"/>
    <s v="Saturday"/>
    <n v="0"/>
    <s v="Low Cost per Unit"/>
    <n v="0"/>
    <n v="0"/>
    <n v="0"/>
    <n v="0"/>
    <n v="0"/>
    <s v="Greater Than 8 Weeks Old"/>
  </r>
  <r>
    <s v="08-34-0209-00-00"/>
    <x v="13"/>
    <x v="5"/>
    <x v="6"/>
    <n v="1"/>
    <n v="25"/>
    <n v="11.48"/>
    <n v="11.48"/>
    <n v="13.52"/>
    <n v="0.54"/>
    <x v="6"/>
    <d v="2019-08-17T00:00:00"/>
    <x v="6"/>
    <s v="Saturday"/>
    <n v="0"/>
    <s v="Low Cost per Unit"/>
    <n v="0"/>
    <n v="0"/>
    <n v="0"/>
    <n v="0"/>
    <n v="0"/>
    <s v="Greater Than 8 Weeks Old"/>
  </r>
  <r>
    <s v="08-34-0211-00-00"/>
    <x v="13"/>
    <x v="5"/>
    <x v="6"/>
    <n v="3"/>
    <n v="75"/>
    <n v="34.44"/>
    <n v="11.479999999999999"/>
    <n v="40.56"/>
    <n v="0.54"/>
    <x v="6"/>
    <d v="2019-08-17T00:00:00"/>
    <x v="6"/>
    <s v="Saturday"/>
    <n v="0"/>
    <s v="Low Cost per Unit"/>
    <n v="0"/>
    <n v="2.25"/>
    <n v="0"/>
    <n v="0"/>
    <n v="0"/>
    <s v="Greater Than 8 Weeks Old"/>
  </r>
  <r>
    <s v="13-31-0101-02"/>
    <x v="13"/>
    <x v="4"/>
    <x v="5"/>
    <n v="4"/>
    <n v="80"/>
    <n v="28.48"/>
    <n v="7.12"/>
    <n v="51.52"/>
    <n v="0.64"/>
    <x v="6"/>
    <d v="2019-08-17T00:00:00"/>
    <x v="6"/>
    <s v="Saturday"/>
    <n v="0"/>
    <s v="Low Cost per Unit"/>
    <n v="0"/>
    <n v="2.4"/>
    <n v="0"/>
    <n v="0"/>
    <n v="0"/>
    <s v="Greater Than 8 Weeks Old"/>
  </r>
  <r>
    <s v="13-82-0101-01-00"/>
    <x v="13"/>
    <x v="7"/>
    <x v="17"/>
    <n v="3"/>
    <n v="78"/>
    <n v="26.64"/>
    <n v="8.8800000000000008"/>
    <n v="51.36"/>
    <n v="0.66"/>
    <x v="6"/>
    <d v="2019-08-17T00:00:00"/>
    <x v="6"/>
    <s v="Saturday"/>
    <n v="0"/>
    <s v="Low Cost per Unit"/>
    <n v="0"/>
    <n v="2.34"/>
    <n v="0"/>
    <n v="0"/>
    <n v="0"/>
    <s v="Greater Than 8 Weeks Old"/>
  </r>
  <r>
    <s v="14-63-1401-01-00"/>
    <x v="13"/>
    <x v="1"/>
    <x v="19"/>
    <n v="6"/>
    <n v="119.94"/>
    <n v="93"/>
    <n v="15.5"/>
    <n v="26.94"/>
    <n v="0.22"/>
    <x v="6"/>
    <d v="2019-08-17T00:00:00"/>
    <x v="6"/>
    <s v="Saturday"/>
    <n v="0"/>
    <s v="Low Cost per Unit"/>
    <n v="0"/>
    <n v="3.5981999999999998"/>
    <n v="0"/>
    <n v="0"/>
    <n v="0"/>
    <s v="Greater Than 8 Weeks Old"/>
  </r>
  <r>
    <s v="17-24-0106-11-00"/>
    <x v="13"/>
    <x v="1"/>
    <x v="3"/>
    <n v="1"/>
    <n v="39"/>
    <n v="9.4499999999999993"/>
    <n v="9.4499999999999993"/>
    <n v="29.55"/>
    <n v="0.76"/>
    <x v="6"/>
    <d v="2019-08-17T00:00:00"/>
    <x v="6"/>
    <s v="Saturday"/>
    <n v="0"/>
    <s v="Low Cost per Unit"/>
    <n v="0"/>
    <n v="0"/>
    <n v="0"/>
    <n v="0"/>
    <n v="0"/>
    <s v="Greater Than 8 Weeks Old"/>
  </r>
  <r>
    <s v="17-24-0108-11-00"/>
    <x v="13"/>
    <x v="1"/>
    <x v="3"/>
    <n v="3"/>
    <n v="32.97"/>
    <n v="15.75"/>
    <n v="5.25"/>
    <n v="17.22"/>
    <n v="0.52"/>
    <x v="6"/>
    <d v="2019-08-17T00:00:00"/>
    <x v="6"/>
    <s v="Saturday"/>
    <n v="0"/>
    <s v="Low Cost per Unit"/>
    <n v="0"/>
    <n v="0.98909999999999998"/>
    <n v="0"/>
    <n v="0"/>
    <n v="0"/>
    <s v="Greater Than 8 Weeks Old"/>
  </r>
  <r>
    <s v="17-24-0109-11-00"/>
    <x v="13"/>
    <x v="1"/>
    <x v="3"/>
    <n v="1"/>
    <n v="10.99"/>
    <n v="5.76"/>
    <n v="5.76"/>
    <n v="5.23"/>
    <n v="0.48"/>
    <x v="6"/>
    <d v="2019-08-17T00:00:00"/>
    <x v="6"/>
    <s v="Saturday"/>
    <n v="0"/>
    <s v="Low Cost per Unit"/>
    <n v="0"/>
    <n v="0"/>
    <n v="0"/>
    <n v="0"/>
    <n v="0"/>
    <s v="Greater Than 8 Weeks Old"/>
  </r>
  <r>
    <s v="17-24-0111-11-00"/>
    <x v="13"/>
    <x v="1"/>
    <x v="3"/>
    <n v="1"/>
    <n v="30"/>
    <n v="7.8"/>
    <n v="7.8"/>
    <n v="22.2"/>
    <n v="0.74"/>
    <x v="6"/>
    <d v="2019-08-17T00:00:00"/>
    <x v="6"/>
    <s v="Saturday"/>
    <n v="0"/>
    <s v="Low Cost per Unit"/>
    <n v="0"/>
    <n v="0"/>
    <n v="0"/>
    <n v="0"/>
    <n v="0"/>
    <s v="Greater Than 8 Weeks Old"/>
  </r>
  <r>
    <s v="20-87-0001-00"/>
    <x v="13"/>
    <x v="7"/>
    <x v="17"/>
    <n v="1"/>
    <n v="9"/>
    <n v="2.88"/>
    <n v="2.88"/>
    <n v="6.12"/>
    <n v="0.68"/>
    <x v="6"/>
    <d v="2019-08-17T00:00:00"/>
    <x v="6"/>
    <s v="Saturday"/>
    <n v="0"/>
    <s v="Low Cost per Unit"/>
    <n v="0"/>
    <n v="0"/>
    <n v="0"/>
    <n v="0"/>
    <n v="0"/>
    <s v="Greater Than 8 Weeks Old"/>
  </r>
  <r>
    <s v="20-87-0001-00"/>
    <x v="13"/>
    <x v="7"/>
    <x v="17"/>
    <n v="1"/>
    <n v="22"/>
    <n v="7.2"/>
    <n v="7.2"/>
    <n v="14.8"/>
    <n v="0.67"/>
    <x v="6"/>
    <d v="2019-08-17T00:00:00"/>
    <x v="6"/>
    <s v="Saturday"/>
    <n v="0"/>
    <s v="Low Cost per Unit"/>
    <n v="0"/>
    <n v="0"/>
    <n v="0"/>
    <n v="0"/>
    <n v="0"/>
    <s v="Greater Than 8 Weeks Old"/>
  </r>
  <r>
    <s v="22-82-1301-00-12"/>
    <x v="13"/>
    <x v="7"/>
    <x v="17"/>
    <n v="7"/>
    <n v="209.93"/>
    <n v="111.51"/>
    <n v="15.930000000000001"/>
    <n v="98.42"/>
    <n v="0.47"/>
    <x v="6"/>
    <d v="2019-08-17T00:00:00"/>
    <x v="6"/>
    <s v="Saturday"/>
    <n v="0"/>
    <s v="Low Cost per Unit"/>
    <n v="0"/>
    <n v="6.2979000000000003"/>
    <n v="0"/>
    <n v="0"/>
    <n v="0"/>
    <s v="Greater Than 8 Weeks Old"/>
  </r>
  <r>
    <s v="23-33-0201-00-00"/>
    <x v="13"/>
    <x v="5"/>
    <x v="6"/>
    <n v="4"/>
    <n v="64"/>
    <n v="27"/>
    <n v="6.75"/>
    <n v="37"/>
    <n v="0.57999999999999996"/>
    <x v="6"/>
    <d v="2019-08-17T00:00:00"/>
    <x v="6"/>
    <s v="Saturday"/>
    <n v="0"/>
    <s v="Low Cost per Unit"/>
    <n v="0"/>
    <n v="1.92"/>
    <n v="0"/>
    <n v="0"/>
    <n v="0"/>
    <s v="Greater Than 8 Weeks Old"/>
  </r>
  <r>
    <s v="23-82-0102-01-00"/>
    <x v="13"/>
    <x v="7"/>
    <x v="17"/>
    <n v="1"/>
    <n v="21"/>
    <n v="7.43"/>
    <n v="7.43"/>
    <n v="13.57"/>
    <n v="0.65"/>
    <x v="6"/>
    <d v="2019-08-17T00:00:00"/>
    <x v="6"/>
    <s v="Saturday"/>
    <n v="0"/>
    <s v="Low Cost per Unit"/>
    <n v="0"/>
    <n v="0"/>
    <n v="0"/>
    <n v="0"/>
    <n v="0"/>
    <s v="Greater Than 8 Weeks Old"/>
  </r>
  <r>
    <s v="23-82-1301-01-00"/>
    <x v="13"/>
    <x v="7"/>
    <x v="17"/>
    <n v="3"/>
    <n v="48"/>
    <n v="14.64"/>
    <n v="4.88"/>
    <n v="33.36"/>
    <n v="0.7"/>
    <x v="6"/>
    <d v="2019-08-17T00:00:00"/>
    <x v="6"/>
    <s v="Saturday"/>
    <n v="0"/>
    <s v="Low Cost per Unit"/>
    <n v="0"/>
    <n v="1.44"/>
    <n v="0"/>
    <n v="0"/>
    <n v="0"/>
    <s v="Greater Than 8 Weeks Old"/>
  </r>
  <r>
    <s v="34-84-0901-01"/>
    <x v="13"/>
    <x v="7"/>
    <x v="22"/>
    <n v="1"/>
    <n v="20"/>
    <n v="8.1999999999999993"/>
    <n v="8.1999999999999993"/>
    <n v="11.8"/>
    <n v="0.59"/>
    <x v="6"/>
    <d v="2019-08-17T00:00:00"/>
    <x v="6"/>
    <s v="Saturday"/>
    <n v="0"/>
    <s v="Low Cost per Unit"/>
    <n v="0"/>
    <n v="0"/>
    <n v="0"/>
    <n v="0"/>
    <n v="0"/>
    <s v="Greater Than 8 Weeks Old"/>
  </r>
  <r>
    <s v="37-84-0201-01-00"/>
    <x v="13"/>
    <x v="7"/>
    <x v="22"/>
    <n v="26"/>
    <n v="504.74"/>
    <n v="477.88"/>
    <n v="18.38"/>
    <n v="26.86"/>
    <n v="0.05"/>
    <x v="6"/>
    <d v="2019-08-17T00:00:00"/>
    <x v="6"/>
    <s v="Saturday"/>
    <n v="0"/>
    <s v="High Cost per Unit"/>
    <n v="0"/>
    <n v="15.142199999999999"/>
    <n v="0"/>
    <n v="0"/>
    <n v="0"/>
    <s v="Greater Than 8 Weeks Old"/>
  </r>
  <r>
    <s v="38-73-1401-01-00"/>
    <x v="13"/>
    <x v="2"/>
    <x v="2"/>
    <n v="4"/>
    <n v="47.96"/>
    <n v="23.8"/>
    <n v="5.95"/>
    <n v="24.16"/>
    <n v="0.5"/>
    <x v="6"/>
    <d v="2019-08-17T00:00:00"/>
    <x v="6"/>
    <s v="Saturday"/>
    <n v="0"/>
    <s v="Low Cost per Unit"/>
    <n v="0"/>
    <n v="1.4388000000000001"/>
    <n v="0"/>
    <n v="0"/>
    <n v="0"/>
    <s v="Greater Than 8 Weeks Old"/>
  </r>
  <r>
    <s v="38-82-0401-00-12"/>
    <x v="13"/>
    <x v="7"/>
    <x v="17"/>
    <n v="1"/>
    <n v="59"/>
    <n v="28.87"/>
    <n v="28.87"/>
    <n v="30.13"/>
    <n v="0.51"/>
    <x v="6"/>
    <d v="2019-08-17T00:00:00"/>
    <x v="6"/>
    <s v="Saturday"/>
    <n v="0"/>
    <s v="High Cost per Unit"/>
    <n v="0"/>
    <n v="0"/>
    <n v="0"/>
    <n v="0"/>
    <n v="0"/>
    <s v="Greater Than 8 Weeks Old"/>
  </r>
  <r>
    <s v="40-33-0001-00-00"/>
    <x v="13"/>
    <x v="5"/>
    <x v="6"/>
    <n v="2"/>
    <n v="198"/>
    <n v="71.94"/>
    <n v="35.97"/>
    <n v="126.06"/>
    <n v="0.64"/>
    <x v="6"/>
    <d v="2019-08-17T00:00:00"/>
    <x v="6"/>
    <s v="Saturday"/>
    <n v="0"/>
    <s v="High Cost per Unit"/>
    <n v="0"/>
    <n v="5.9399999999999995"/>
    <n v="0"/>
    <n v="0"/>
    <n v="0"/>
    <s v="Greater Than 8 Weeks Old"/>
  </r>
  <r>
    <s v="42-26-0001-01-00"/>
    <x v="13"/>
    <x v="2"/>
    <x v="2"/>
    <n v="1"/>
    <n v="18.989999999999998"/>
    <n v="17"/>
    <n v="17"/>
    <n v="1.99"/>
    <n v="0.1"/>
    <x v="6"/>
    <d v="2019-08-17T00:00:00"/>
    <x v="6"/>
    <s v="Saturday"/>
    <n v="0"/>
    <s v="High Cost per Unit"/>
    <n v="0"/>
    <n v="0"/>
    <n v="0"/>
    <n v="0"/>
    <n v="0"/>
    <s v="Greater Than 8 Weeks Old"/>
  </r>
  <r>
    <s v="42-26-0003-01-00"/>
    <x v="13"/>
    <x v="2"/>
    <x v="2"/>
    <n v="2"/>
    <n v="37.979999999999997"/>
    <n v="30"/>
    <n v="15"/>
    <n v="7.98"/>
    <n v="0.21"/>
    <x v="6"/>
    <d v="2019-08-17T00:00:00"/>
    <x v="6"/>
    <s v="Saturday"/>
    <n v="0"/>
    <s v="Low Cost per Unit"/>
    <n v="0"/>
    <n v="1.1394"/>
    <n v="0"/>
    <n v="0"/>
    <n v="0"/>
    <s v="Greater Than 8 Weeks Old"/>
  </r>
  <r>
    <s v="42-74-0003-00-00"/>
    <x v="13"/>
    <x v="4"/>
    <x v="11"/>
    <n v="2"/>
    <n v="70"/>
    <n v="24"/>
    <n v="12"/>
    <n v="46"/>
    <n v="0.66"/>
    <x v="6"/>
    <d v="2019-08-17T00:00:00"/>
    <x v="6"/>
    <s v="Saturday"/>
    <n v="0"/>
    <s v="Low Cost per Unit"/>
    <n v="0"/>
    <n v="2.1"/>
    <n v="0"/>
    <n v="0"/>
    <n v="0"/>
    <s v="Greater Than 8 Weeks Old"/>
  </r>
  <r>
    <s v="01-21-1002-14-12"/>
    <x v="14"/>
    <x v="0"/>
    <x v="0"/>
    <n v="2"/>
    <n v="110"/>
    <n v="25.3"/>
    <n v="12.65"/>
    <n v="84.7"/>
    <n v="0.77"/>
    <x v="0"/>
    <d v="2019-08-18T00:00:00"/>
    <x v="0"/>
    <s v="Monday"/>
    <n v="0"/>
    <s v="Low Cost per Unit"/>
    <n v="11"/>
    <n v="3.3"/>
    <n v="0"/>
    <n v="0"/>
    <n v="0"/>
    <s v="Greater Than 8 Weeks Old"/>
  </r>
  <r>
    <s v="01-21-1003-14-12"/>
    <x v="14"/>
    <x v="0"/>
    <x v="0"/>
    <n v="1"/>
    <n v="55"/>
    <n v="17.73"/>
    <n v="17.73"/>
    <n v="37.270000000000003"/>
    <n v="0.68"/>
    <x v="0"/>
    <d v="2019-08-18T00:00:00"/>
    <x v="0"/>
    <s v="Monday"/>
    <n v="0"/>
    <s v="High Cost per Unit"/>
    <n v="5.5"/>
    <n v="0"/>
    <n v="0"/>
    <n v="0"/>
    <n v="0"/>
    <s v="Greater Than 8 Weeks Old"/>
  </r>
  <r>
    <s v="01-21-1004-14-12"/>
    <x v="14"/>
    <x v="0"/>
    <x v="0"/>
    <n v="2"/>
    <n v="118"/>
    <n v="40.6"/>
    <n v="20.3"/>
    <n v="77.400000000000006"/>
    <n v="0.66"/>
    <x v="0"/>
    <d v="2019-08-18T00:00:00"/>
    <x v="0"/>
    <s v="Monday"/>
    <n v="0"/>
    <s v="High Cost per Unit"/>
    <n v="11.8"/>
    <n v="3.54"/>
    <n v="0"/>
    <n v="0"/>
    <n v="0"/>
    <s v="Greater Than 8 Weeks Old"/>
  </r>
  <r>
    <s v="01-21-1005-14-12"/>
    <x v="14"/>
    <x v="0"/>
    <x v="0"/>
    <n v="2"/>
    <n v="118"/>
    <n v="45.3"/>
    <n v="22.65"/>
    <n v="72.7"/>
    <n v="0.62"/>
    <x v="0"/>
    <d v="2019-08-18T00:00:00"/>
    <x v="0"/>
    <s v="Monday"/>
    <n v="0"/>
    <s v="High Cost per Unit"/>
    <n v="11.8"/>
    <n v="3.54"/>
    <n v="0"/>
    <n v="0"/>
    <n v="0"/>
    <s v="Greater Than 8 Weeks Old"/>
  </r>
  <r>
    <s v="01-21-1008-14-12"/>
    <x v="14"/>
    <x v="0"/>
    <x v="0"/>
    <n v="3"/>
    <n v="177"/>
    <n v="69.06"/>
    <n v="23.02"/>
    <n v="107.94"/>
    <n v="0.61"/>
    <x v="0"/>
    <d v="2019-08-18T00:00:00"/>
    <x v="0"/>
    <s v="Monday"/>
    <n v="0"/>
    <s v="High Cost per Unit"/>
    <n v="17.7"/>
    <n v="5.31"/>
    <n v="0"/>
    <n v="0"/>
    <n v="0"/>
    <s v="Greater Than 8 Weeks Old"/>
  </r>
  <r>
    <s v="01-21-2001-14-12"/>
    <x v="14"/>
    <x v="0"/>
    <x v="0"/>
    <n v="1"/>
    <n v="89"/>
    <n v="32.520000000000003"/>
    <n v="32.520000000000003"/>
    <n v="56.48"/>
    <n v="0.63"/>
    <x v="0"/>
    <d v="2019-08-18T00:00:00"/>
    <x v="0"/>
    <s v="Monday"/>
    <n v="0"/>
    <s v="High Cost per Unit"/>
    <n v="8.9"/>
    <n v="0"/>
    <n v="0"/>
    <n v="0"/>
    <n v="0"/>
    <s v="Greater Than 8 Weeks Old"/>
  </r>
  <r>
    <s v="01-21-2008-14-12"/>
    <x v="14"/>
    <x v="0"/>
    <x v="0"/>
    <n v="1"/>
    <n v="75"/>
    <n v="17.149999999999999"/>
    <n v="17.149999999999999"/>
    <n v="57.85"/>
    <n v="0.77"/>
    <x v="0"/>
    <d v="2019-08-18T00:00:00"/>
    <x v="0"/>
    <s v="Monday"/>
    <n v="0"/>
    <s v="High Cost per Unit"/>
    <n v="7.5"/>
    <n v="0"/>
    <n v="0"/>
    <n v="0"/>
    <n v="0"/>
    <s v="Greater Than 8 Weeks Old"/>
  </r>
  <r>
    <s v="01-22-0103-01-00"/>
    <x v="14"/>
    <x v="1"/>
    <x v="1"/>
    <n v="28"/>
    <n v="1372.99"/>
    <n v="770"/>
    <n v="27.5"/>
    <n v="602.99"/>
    <n v="0.44"/>
    <x v="0"/>
    <d v="2019-08-18T00:00:00"/>
    <x v="0"/>
    <s v="Monday"/>
    <n v="0"/>
    <s v="High Cost per Unit"/>
    <n v="0"/>
    <n v="41.189700000000002"/>
    <n v="0"/>
    <n v="0"/>
    <n v="0"/>
    <s v="Greater Than 8 Weeks Old"/>
  </r>
  <r>
    <s v="01-24-0203-00-12"/>
    <x v="14"/>
    <x v="1"/>
    <x v="3"/>
    <n v="1"/>
    <n v="45"/>
    <n v="16.21"/>
    <n v="16.21"/>
    <n v="28.79"/>
    <n v="0.64"/>
    <x v="0"/>
    <d v="2019-08-18T00:00:00"/>
    <x v="0"/>
    <s v="Monday"/>
    <n v="0"/>
    <s v="Low Cost per Unit"/>
    <n v="0"/>
    <n v="0"/>
    <n v="0"/>
    <n v="0"/>
    <n v="0"/>
    <s v="Greater Than 8 Weeks Old"/>
  </r>
  <r>
    <s v="01-24-0304-01-00"/>
    <x v="14"/>
    <x v="2"/>
    <x v="2"/>
    <n v="5"/>
    <n v="34.950000000000003"/>
    <n v="22.35"/>
    <n v="4.4700000000000006"/>
    <n v="12.6"/>
    <n v="0.36"/>
    <x v="0"/>
    <d v="2019-08-18T00:00:00"/>
    <x v="0"/>
    <s v="Monday"/>
    <n v="0"/>
    <s v="Low Cost per Unit"/>
    <n v="0"/>
    <n v="1.0485"/>
    <n v="0"/>
    <n v="0"/>
    <n v="0"/>
    <s v="Greater Than 8 Weeks Old"/>
  </r>
  <r>
    <s v="01-25-0007-01-12"/>
    <x v="14"/>
    <x v="1"/>
    <x v="24"/>
    <n v="1"/>
    <n v="58"/>
    <n v="19"/>
    <n v="19"/>
    <n v="39"/>
    <n v="0.67"/>
    <x v="0"/>
    <d v="2019-08-18T00:00:00"/>
    <x v="0"/>
    <s v="Monday"/>
    <n v="0"/>
    <s v="High Cost per Unit"/>
    <n v="0"/>
    <n v="0"/>
    <n v="0"/>
    <n v="0"/>
    <n v="0"/>
    <s v="Greater Than 8 Weeks Old"/>
  </r>
  <r>
    <s v="01-25-0009-01-12"/>
    <x v="14"/>
    <x v="1"/>
    <x v="24"/>
    <n v="2"/>
    <n v="104"/>
    <n v="34.840000000000003"/>
    <n v="17.420000000000002"/>
    <n v="69.16"/>
    <n v="0.67"/>
    <x v="0"/>
    <d v="2019-08-18T00:00:00"/>
    <x v="0"/>
    <s v="Monday"/>
    <n v="0"/>
    <s v="High Cost per Unit"/>
    <n v="0"/>
    <n v="3.12"/>
    <n v="0"/>
    <n v="0"/>
    <n v="0"/>
    <s v="Greater Than 8 Weeks Old"/>
  </r>
  <r>
    <s v="01-28-1301-03-12"/>
    <x v="14"/>
    <x v="1"/>
    <x v="4"/>
    <n v="3"/>
    <n v="63"/>
    <n v="21.51"/>
    <n v="7.1700000000000008"/>
    <n v="41.49"/>
    <n v="0.66"/>
    <x v="0"/>
    <d v="2019-08-18T00:00:00"/>
    <x v="0"/>
    <s v="Monday"/>
    <n v="0"/>
    <s v="Low Cost per Unit"/>
    <n v="0"/>
    <n v="1.89"/>
    <n v="0"/>
    <n v="0"/>
    <n v="0"/>
    <s v="Greater Than 8 Weeks Old"/>
  </r>
  <r>
    <s v="01-29-0002-00-00"/>
    <x v="14"/>
    <x v="1"/>
    <x v="18"/>
    <n v="2"/>
    <n v="10"/>
    <n v="0.5"/>
    <n v="0.25"/>
    <n v="9.5"/>
    <n v="0.95"/>
    <x v="0"/>
    <d v="2019-08-18T00:00:00"/>
    <x v="0"/>
    <s v="Monday"/>
    <n v="0"/>
    <s v="Low Cost per Unit"/>
    <n v="0"/>
    <n v="0.3"/>
    <n v="1.5"/>
    <n v="0"/>
    <n v="0"/>
    <s v="Greater Than 8 Weeks Old"/>
  </r>
  <r>
    <s v="01-29-1304-01-00"/>
    <x v="14"/>
    <x v="1"/>
    <x v="18"/>
    <n v="1"/>
    <n v="5.99"/>
    <n v="2.1"/>
    <n v="2.1"/>
    <n v="3.89"/>
    <n v="0.65"/>
    <x v="0"/>
    <d v="2019-08-18T00:00:00"/>
    <x v="0"/>
    <s v="Monday"/>
    <n v="0"/>
    <s v="Low Cost per Unit"/>
    <n v="0"/>
    <n v="0"/>
    <n v="0.89849999999999997"/>
    <n v="0"/>
    <n v="0"/>
    <s v="Greater Than 8 Weeks Old"/>
  </r>
  <r>
    <s v="01-31-0101-01-00"/>
    <x v="14"/>
    <x v="3"/>
    <x v="5"/>
    <n v="13"/>
    <n v="259.87"/>
    <n v="103.22"/>
    <n v="7.9399999999999995"/>
    <n v="156.65"/>
    <n v="0.6"/>
    <x v="0"/>
    <d v="2019-08-18T00:00:00"/>
    <x v="0"/>
    <s v="Monday"/>
    <n v="0"/>
    <s v="Low Cost per Unit"/>
    <n v="0"/>
    <n v="7.7961"/>
    <n v="0"/>
    <n v="0"/>
    <n v="0"/>
    <s v="Greater Than 8 Weeks Old"/>
  </r>
  <r>
    <s v="01-31-0103-01-00"/>
    <x v="14"/>
    <x v="4"/>
    <x v="5"/>
    <n v="1"/>
    <n v="25"/>
    <n v="4.5"/>
    <n v="4.5"/>
    <n v="20.5"/>
    <n v="0.82"/>
    <x v="0"/>
    <d v="2019-08-18T00:00:00"/>
    <x v="0"/>
    <s v="Monday"/>
    <n v="0"/>
    <s v="Low Cost per Unit"/>
    <n v="0"/>
    <n v="0"/>
    <n v="0"/>
    <n v="0"/>
    <n v="0"/>
    <s v="Greater Than 8 Weeks Old"/>
  </r>
  <r>
    <s v="01-31-0105-01-00"/>
    <x v="14"/>
    <x v="3"/>
    <x v="5"/>
    <n v="6"/>
    <n v="89.94"/>
    <n v="39.6"/>
    <n v="6.6000000000000005"/>
    <n v="50.34"/>
    <n v="0.56000000000000005"/>
    <x v="0"/>
    <d v="2019-08-18T00:00:00"/>
    <x v="0"/>
    <s v="Monday"/>
    <n v="0"/>
    <s v="Low Cost per Unit"/>
    <n v="0"/>
    <n v="2.6981999999999999"/>
    <n v="0"/>
    <n v="0"/>
    <n v="0"/>
    <s v="Greater Than 8 Weeks Old"/>
  </r>
  <r>
    <s v="01-31-0106-01-00"/>
    <x v="14"/>
    <x v="3"/>
    <x v="5"/>
    <n v="2"/>
    <n v="50"/>
    <n v="13.6"/>
    <n v="6.8"/>
    <n v="36.4"/>
    <n v="0.73"/>
    <x v="0"/>
    <d v="2019-08-18T00:00:00"/>
    <x v="0"/>
    <s v="Monday"/>
    <n v="0"/>
    <s v="Low Cost per Unit"/>
    <n v="0"/>
    <n v="1.5"/>
    <n v="0"/>
    <n v="0"/>
    <n v="0"/>
    <s v="Greater Than 8 Weeks Old"/>
  </r>
  <r>
    <s v="01-31-0107-01-12"/>
    <x v="14"/>
    <x v="5"/>
    <x v="6"/>
    <n v="3"/>
    <n v="207"/>
    <n v="60.18"/>
    <n v="20.059999999999999"/>
    <n v="146.82"/>
    <n v="0.71"/>
    <x v="0"/>
    <d v="2019-08-18T00:00:00"/>
    <x v="0"/>
    <s v="Monday"/>
    <n v="0"/>
    <s v="High Cost per Unit"/>
    <n v="0"/>
    <n v="6.21"/>
    <n v="0"/>
    <n v="0"/>
    <n v="0"/>
    <s v="Greater Than 8 Weeks Old"/>
  </r>
  <r>
    <s v="01-31-0108-01-00"/>
    <x v="14"/>
    <x v="3"/>
    <x v="5"/>
    <n v="2"/>
    <n v="44"/>
    <n v="10.5"/>
    <n v="5.25"/>
    <n v="33.5"/>
    <n v="0.76"/>
    <x v="0"/>
    <d v="2019-08-18T00:00:00"/>
    <x v="0"/>
    <s v="Monday"/>
    <n v="0"/>
    <s v="Low Cost per Unit"/>
    <n v="0"/>
    <n v="1.3199999999999998"/>
    <n v="0"/>
    <n v="0"/>
    <n v="0"/>
    <s v="Greater Than 8 Weeks Old"/>
  </r>
  <r>
    <s v="01-31-0109-01-00"/>
    <x v="14"/>
    <x v="3"/>
    <x v="5"/>
    <n v="8"/>
    <n v="176"/>
    <n v="50.8"/>
    <n v="6.35"/>
    <n v="125.2"/>
    <n v="0.71"/>
    <x v="0"/>
    <d v="2019-08-18T00:00:00"/>
    <x v="0"/>
    <s v="Monday"/>
    <n v="0"/>
    <s v="Low Cost per Unit"/>
    <n v="0"/>
    <n v="5.2799999999999994"/>
    <n v="0"/>
    <n v="0"/>
    <n v="0"/>
    <s v="Greater Than 8 Weeks Old"/>
  </r>
  <r>
    <s v="01-32-0101-01"/>
    <x v="14"/>
    <x v="5"/>
    <x v="6"/>
    <n v="15"/>
    <n v="149.85"/>
    <n v="57"/>
    <n v="3.8"/>
    <n v="92.85"/>
    <n v="0.62"/>
    <x v="0"/>
    <d v="2019-08-18T00:00:00"/>
    <x v="0"/>
    <s v="Monday"/>
    <n v="0"/>
    <s v="Low Cost per Unit"/>
    <n v="0"/>
    <n v="4.4954999999999998"/>
    <n v="0"/>
    <n v="0"/>
    <n v="0"/>
    <s v="Greater Than 8 Weeks Old"/>
  </r>
  <r>
    <s v="01-74-1301-00-00"/>
    <x v="14"/>
    <x v="4"/>
    <x v="11"/>
    <n v="5"/>
    <n v="109.95"/>
    <n v="85.75"/>
    <n v="17.149999999999999"/>
    <n v="24.2"/>
    <n v="0.22"/>
    <x v="0"/>
    <d v="2019-08-18T00:00:00"/>
    <x v="0"/>
    <s v="Monday"/>
    <n v="0"/>
    <s v="High Cost per Unit"/>
    <n v="0"/>
    <n v="3.2984999999999998"/>
    <n v="0"/>
    <n v="0"/>
    <n v="0"/>
    <s v="Greater Than 8 Weeks Old"/>
  </r>
  <r>
    <s v="01-81-1601-00-00"/>
    <x v="14"/>
    <x v="7"/>
    <x v="8"/>
    <n v="10"/>
    <n v="79.900000000000006"/>
    <n v="32"/>
    <n v="3.2"/>
    <n v="47.9"/>
    <n v="0.6"/>
    <x v="0"/>
    <d v="2019-08-18T00:00:00"/>
    <x v="0"/>
    <s v="Monday"/>
    <n v="0"/>
    <s v="Low Cost per Unit"/>
    <n v="0"/>
    <n v="2.3970000000000002"/>
    <n v="0"/>
    <n v="0"/>
    <n v="0"/>
    <s v="Greater Than 8 Weeks Old"/>
  </r>
  <r>
    <s v="01-83-1601-00-00"/>
    <x v="14"/>
    <x v="7"/>
    <x v="9"/>
    <n v="12"/>
    <n v="107.88"/>
    <n v="51.6"/>
    <n v="4.3"/>
    <n v="56.28"/>
    <n v="0.52"/>
    <x v="0"/>
    <d v="2019-08-18T00:00:00"/>
    <x v="0"/>
    <s v="Monday"/>
    <n v="0"/>
    <s v="Low Cost per Unit"/>
    <n v="0"/>
    <n v="3.2363999999999997"/>
    <n v="0"/>
    <n v="0"/>
    <n v="0"/>
    <s v="Greater Than 8 Weeks Old"/>
  </r>
  <r>
    <s v="01-83-1602-00-00"/>
    <x v="14"/>
    <x v="7"/>
    <x v="9"/>
    <n v="11"/>
    <n v="98.89"/>
    <n v="43.78"/>
    <n v="3.98"/>
    <n v="55.11"/>
    <n v="0.56000000000000005"/>
    <x v="0"/>
    <d v="2019-08-18T00:00:00"/>
    <x v="0"/>
    <s v="Monday"/>
    <n v="0"/>
    <s v="Low Cost per Unit"/>
    <n v="0"/>
    <n v="2.9666999999999999"/>
    <n v="0"/>
    <n v="0"/>
    <n v="0"/>
    <s v="Greater Than 8 Weeks Old"/>
  </r>
  <r>
    <s v="01-83-1603-00-00"/>
    <x v="14"/>
    <x v="7"/>
    <x v="9"/>
    <n v="4"/>
    <n v="56"/>
    <n v="11"/>
    <n v="2.75"/>
    <n v="45"/>
    <n v="0.8"/>
    <x v="0"/>
    <d v="2019-08-18T00:00:00"/>
    <x v="0"/>
    <s v="Monday"/>
    <n v="0"/>
    <s v="Low Cost per Unit"/>
    <n v="0"/>
    <n v="1.68"/>
    <n v="0"/>
    <n v="0"/>
    <n v="0"/>
    <s v="Greater Than 8 Weeks Old"/>
  </r>
  <r>
    <s v="02-24-0101-01-00"/>
    <x v="14"/>
    <x v="1"/>
    <x v="3"/>
    <n v="4"/>
    <n v="75.959999999999994"/>
    <n v="40"/>
    <n v="10"/>
    <n v="35.96"/>
    <n v="0.47"/>
    <x v="0"/>
    <d v="2019-08-18T00:00:00"/>
    <x v="0"/>
    <s v="Monday"/>
    <n v="0"/>
    <s v="Low Cost per Unit"/>
    <n v="0"/>
    <n v="2.2787999999999999"/>
    <n v="0"/>
    <n v="0"/>
    <n v="0"/>
    <s v="Greater Than 8 Weeks Old"/>
  </r>
  <r>
    <s v="02-31-0101-01-00"/>
    <x v="14"/>
    <x v="3"/>
    <x v="5"/>
    <n v="29"/>
    <n v="202.71"/>
    <n v="50.75"/>
    <n v="1.75"/>
    <n v="151.96"/>
    <n v="0.75"/>
    <x v="0"/>
    <d v="2019-08-18T00:00:00"/>
    <x v="0"/>
    <s v="Monday"/>
    <n v="0"/>
    <s v="Low Cost per Unit"/>
    <n v="0"/>
    <n v="6.0812999999999997"/>
    <n v="0"/>
    <n v="0"/>
    <n v="0"/>
    <s v="Greater Than 8 Weeks Old"/>
  </r>
  <r>
    <s v="02-31-0103-01-00"/>
    <x v="14"/>
    <x v="4"/>
    <x v="5"/>
    <n v="9"/>
    <n v="89.91"/>
    <n v="26.55"/>
    <n v="2.95"/>
    <n v="63.36"/>
    <n v="0.7"/>
    <x v="0"/>
    <d v="2019-08-18T00:00:00"/>
    <x v="0"/>
    <s v="Monday"/>
    <n v="0"/>
    <s v="Low Cost per Unit"/>
    <n v="0"/>
    <n v="2.6972999999999998"/>
    <n v="0"/>
    <n v="0"/>
    <n v="0"/>
    <s v="Greater Than 8 Weeks Old"/>
  </r>
  <r>
    <s v="02-32-0101-01-00"/>
    <x v="14"/>
    <x v="5"/>
    <x v="6"/>
    <n v="1"/>
    <n v="22"/>
    <n v="2.0499999999999998"/>
    <n v="2.0499999999999998"/>
    <n v="19.95"/>
    <n v="0.91"/>
    <x v="0"/>
    <d v="2019-08-18T00:00:00"/>
    <x v="0"/>
    <s v="Monday"/>
    <n v="0"/>
    <s v="Low Cost per Unit"/>
    <n v="0"/>
    <n v="0"/>
    <n v="0"/>
    <n v="0"/>
    <n v="0"/>
    <s v="Greater Than 8 Weeks Old"/>
  </r>
  <r>
    <s v="02-32-0401-00-00"/>
    <x v="14"/>
    <x v="5"/>
    <x v="6"/>
    <n v="1"/>
    <n v="65"/>
    <n v="16.2"/>
    <n v="16.2"/>
    <n v="48.8"/>
    <n v="0.75"/>
    <x v="0"/>
    <d v="2019-08-18T00:00:00"/>
    <x v="0"/>
    <s v="Monday"/>
    <n v="0"/>
    <s v="Low Cost per Unit"/>
    <n v="0"/>
    <n v="0"/>
    <n v="0"/>
    <n v="0"/>
    <n v="0"/>
    <s v="Greater Than 8 Weeks Old"/>
  </r>
  <r>
    <s v="02-40-0001"/>
    <x v="14"/>
    <x v="6"/>
    <x v="7"/>
    <n v="5"/>
    <n v="95"/>
    <n v="22.5"/>
    <n v="4.5"/>
    <n v="72.5"/>
    <n v="0.76"/>
    <x v="0"/>
    <d v="2019-08-18T00:00:00"/>
    <x v="0"/>
    <s v="Monday"/>
    <n v="0"/>
    <s v="Low Cost per Unit"/>
    <n v="0"/>
    <n v="2.85"/>
    <n v="0"/>
    <n v="0"/>
    <n v="0"/>
    <s v="Greater Than 8 Weeks Old"/>
  </r>
  <r>
    <s v="02-40-0301-01-12"/>
    <x v="14"/>
    <x v="6"/>
    <x v="7"/>
    <n v="1"/>
    <n v="17"/>
    <n v="2.99"/>
    <n v="2.99"/>
    <n v="14.01"/>
    <n v="0.82"/>
    <x v="0"/>
    <d v="2019-08-18T00:00:00"/>
    <x v="0"/>
    <s v="Monday"/>
    <n v="0"/>
    <s v="Low Cost per Unit"/>
    <n v="0"/>
    <n v="0"/>
    <n v="0"/>
    <n v="0"/>
    <n v="0"/>
    <s v="Greater Than 8 Weeks Old"/>
  </r>
  <r>
    <s v="02-40-0401-00-00"/>
    <x v="14"/>
    <x v="6"/>
    <x v="7"/>
    <n v="10"/>
    <n v="99.9"/>
    <n v="29.5"/>
    <n v="2.95"/>
    <n v="70.400000000000006"/>
    <n v="0.7"/>
    <x v="0"/>
    <d v="2019-08-18T00:00:00"/>
    <x v="0"/>
    <s v="Monday"/>
    <n v="0"/>
    <s v="Low Cost per Unit"/>
    <n v="0"/>
    <n v="2.9969999999999999"/>
    <n v="0"/>
    <n v="0"/>
    <n v="0"/>
    <s v="Greater Than 8 Weeks Old"/>
  </r>
  <r>
    <s v="02-40-0402-00-00"/>
    <x v="14"/>
    <x v="2"/>
    <x v="2"/>
    <n v="8"/>
    <n v="76.930000000000007"/>
    <n v="30"/>
    <n v="3.75"/>
    <n v="46.93"/>
    <n v="0.61"/>
    <x v="0"/>
    <d v="2019-08-18T00:00:00"/>
    <x v="0"/>
    <s v="Monday"/>
    <n v="0"/>
    <s v="Low Cost per Unit"/>
    <n v="0"/>
    <n v="2.3079000000000001"/>
    <n v="0"/>
    <n v="0"/>
    <n v="0"/>
    <s v="Greater Than 8 Weeks Old"/>
  </r>
  <r>
    <s v="02-40-1301-00-00"/>
    <x v="14"/>
    <x v="6"/>
    <x v="7"/>
    <n v="11"/>
    <n v="109.89"/>
    <n v="41.25"/>
    <n v="3.75"/>
    <n v="68.64"/>
    <n v="0.62"/>
    <x v="0"/>
    <d v="2019-08-18T00:00:00"/>
    <x v="0"/>
    <s v="Monday"/>
    <n v="0"/>
    <s v="Low Cost per Unit"/>
    <n v="0"/>
    <n v="3.2967"/>
    <n v="0"/>
    <n v="0"/>
    <n v="0"/>
    <s v="Greater Than 8 Weeks Old"/>
  </r>
  <r>
    <s v="02-52-1301-01-12"/>
    <x v="14"/>
    <x v="8"/>
    <x v="20"/>
    <n v="4"/>
    <n v="279.95999999999998"/>
    <n v="86.04"/>
    <n v="21.51"/>
    <n v="193.92"/>
    <n v="0.69"/>
    <x v="0"/>
    <d v="2019-08-18T00:00:00"/>
    <x v="0"/>
    <s v="Monday"/>
    <n v="0"/>
    <s v="High Cost per Unit"/>
    <n v="0"/>
    <n v="8.3987999999999996"/>
    <n v="0"/>
    <n v="0"/>
    <n v="0"/>
    <s v="Greater Than 8 Weeks Old"/>
  </r>
  <r>
    <s v="02-62-0401-01-12"/>
    <x v="14"/>
    <x v="1"/>
    <x v="19"/>
    <n v="1"/>
    <n v="72.989999999999995"/>
    <n v="37.840000000000003"/>
    <n v="37.840000000000003"/>
    <n v="35.15"/>
    <n v="0.48"/>
    <x v="0"/>
    <d v="2019-08-18T00:00:00"/>
    <x v="0"/>
    <s v="Monday"/>
    <n v="0"/>
    <s v="High Cost per Unit"/>
    <n v="0"/>
    <n v="0"/>
    <n v="0"/>
    <n v="0"/>
    <n v="0"/>
    <s v="Greater Than 8 Weeks Old"/>
  </r>
  <r>
    <s v="02-63-0403-01-00"/>
    <x v="14"/>
    <x v="1"/>
    <x v="19"/>
    <n v="9"/>
    <n v="3554.91"/>
    <n v="1548"/>
    <n v="172"/>
    <n v="2006.91"/>
    <n v="0.56000000000000005"/>
    <x v="0"/>
    <d v="2019-08-18T00:00:00"/>
    <x v="0"/>
    <s v="Monday"/>
    <n v="0"/>
    <s v="High Cost per Unit"/>
    <n v="0"/>
    <n v="106.64729999999999"/>
    <n v="0"/>
    <n v="0"/>
    <n v="0"/>
    <s v="Greater Than 8 Weeks Old"/>
  </r>
  <r>
    <s v="02-63-0403-01-12"/>
    <x v="14"/>
    <x v="1"/>
    <x v="19"/>
    <n v="1"/>
    <n v="695"/>
    <n v="257.5"/>
    <n v="257.5"/>
    <n v="437.5"/>
    <n v="0.63"/>
    <x v="0"/>
    <d v="2019-08-18T00:00:00"/>
    <x v="0"/>
    <s v="Monday"/>
    <n v="0"/>
    <s v="High Cost per Unit"/>
    <n v="0"/>
    <n v="0"/>
    <n v="0"/>
    <n v="0"/>
    <n v="0"/>
    <s v="Greater Than 8 Weeks Old"/>
  </r>
  <r>
    <s v="02-63-1301-01-00"/>
    <x v="14"/>
    <x v="1"/>
    <x v="19"/>
    <n v="1"/>
    <n v="35"/>
    <n v="6.4"/>
    <n v="6.4"/>
    <n v="28.6"/>
    <n v="0.82"/>
    <x v="0"/>
    <d v="2019-08-18T00:00:00"/>
    <x v="0"/>
    <s v="Monday"/>
    <n v="0"/>
    <s v="Low Cost per Unit"/>
    <n v="0"/>
    <n v="0"/>
    <n v="0"/>
    <n v="0"/>
    <n v="0"/>
    <s v="Greater Than 8 Weeks Old"/>
  </r>
  <r>
    <s v="02-63-1403-01-00"/>
    <x v="14"/>
    <x v="1"/>
    <x v="19"/>
    <n v="1"/>
    <n v="99"/>
    <n v="32.4"/>
    <n v="32.4"/>
    <n v="66.599999999999994"/>
    <n v="0.67"/>
    <x v="0"/>
    <d v="2019-08-18T00:00:00"/>
    <x v="0"/>
    <s v="Monday"/>
    <n v="0"/>
    <s v="High Cost per Unit"/>
    <n v="0"/>
    <n v="0"/>
    <n v="0"/>
    <n v="0"/>
    <n v="0"/>
    <s v="Greater Than 8 Weeks Old"/>
  </r>
  <r>
    <s v="02-71-1402-01-12"/>
    <x v="14"/>
    <x v="4"/>
    <x v="11"/>
    <n v="5"/>
    <n v="324.98"/>
    <n v="94.75"/>
    <n v="18.95"/>
    <n v="230.23"/>
    <n v="0.71"/>
    <x v="0"/>
    <d v="2019-08-18T00:00:00"/>
    <x v="0"/>
    <s v="Monday"/>
    <n v="0"/>
    <s v="High Cost per Unit"/>
    <n v="0"/>
    <n v="9.7493999999999996"/>
    <n v="0"/>
    <n v="0"/>
    <n v="0"/>
    <s v="Greater Than 8 Weeks Old"/>
  </r>
  <r>
    <s v="02-72-0101-01-00"/>
    <x v="14"/>
    <x v="4"/>
    <x v="11"/>
    <n v="1"/>
    <n v="29"/>
    <n v="5.6"/>
    <n v="5.6"/>
    <n v="23.4"/>
    <n v="0.81"/>
    <x v="0"/>
    <d v="2019-08-18T00:00:00"/>
    <x v="0"/>
    <s v="Monday"/>
    <n v="0"/>
    <s v="Low Cost per Unit"/>
    <n v="0"/>
    <n v="0"/>
    <n v="0"/>
    <n v="0"/>
    <n v="0"/>
    <s v="Greater Than 8 Weeks Old"/>
  </r>
  <r>
    <s v="02-73-0001-01-00"/>
    <x v="14"/>
    <x v="4"/>
    <x v="12"/>
    <n v="1"/>
    <n v="39"/>
    <n v="10.85"/>
    <n v="10.85"/>
    <n v="28.15"/>
    <n v="0.72"/>
    <x v="0"/>
    <d v="2019-08-18T00:00:00"/>
    <x v="0"/>
    <s v="Monday"/>
    <n v="0"/>
    <s v="Low Cost per Unit"/>
    <n v="0"/>
    <n v="0"/>
    <n v="0"/>
    <n v="0"/>
    <n v="0"/>
    <s v="Greater Than 8 Weeks Old"/>
  </r>
  <r>
    <s v="02-73-0002-01-00"/>
    <x v="14"/>
    <x v="4"/>
    <x v="12"/>
    <n v="3"/>
    <n v="135"/>
    <n v="33"/>
    <n v="11"/>
    <n v="102"/>
    <n v="0.76"/>
    <x v="0"/>
    <d v="2019-08-18T00:00:00"/>
    <x v="0"/>
    <s v="Monday"/>
    <n v="0"/>
    <s v="Low Cost per Unit"/>
    <n v="0"/>
    <n v="4.05"/>
    <n v="0"/>
    <n v="0"/>
    <n v="0"/>
    <s v="Greater Than 8 Weeks Old"/>
  </r>
  <r>
    <s v="02-73-1302-01-00"/>
    <x v="14"/>
    <x v="4"/>
    <x v="12"/>
    <n v="4"/>
    <n v="15.96"/>
    <n v="5.6"/>
    <n v="1.4"/>
    <n v="10.36"/>
    <n v="0.65"/>
    <x v="0"/>
    <d v="2019-08-18T00:00:00"/>
    <x v="0"/>
    <s v="Monday"/>
    <n v="0"/>
    <s v="Low Cost per Unit"/>
    <n v="0"/>
    <n v="0.4788"/>
    <n v="0"/>
    <n v="0"/>
    <n v="0"/>
    <s v="Greater Than 8 Weeks Old"/>
  </r>
  <r>
    <s v="02-73-1402-01-12"/>
    <x v="14"/>
    <x v="4"/>
    <x v="12"/>
    <n v="2"/>
    <n v="120"/>
    <n v="33.6"/>
    <n v="16.8"/>
    <n v="86.4"/>
    <n v="0.72"/>
    <x v="0"/>
    <d v="2019-08-18T00:00:00"/>
    <x v="0"/>
    <s v="Monday"/>
    <n v="0"/>
    <s v="Low Cost per Unit"/>
    <n v="0"/>
    <n v="3.5999999999999996"/>
    <n v="0"/>
    <n v="0"/>
    <n v="0"/>
    <s v="Greater Than 8 Weeks Old"/>
  </r>
  <r>
    <s v="02-74-1201-00-00"/>
    <x v="14"/>
    <x v="2"/>
    <x v="2"/>
    <n v="15"/>
    <n v="194.85"/>
    <n v="82.5"/>
    <n v="5.5"/>
    <n v="112.35"/>
    <n v="0.57999999999999996"/>
    <x v="0"/>
    <d v="2019-08-18T00:00:00"/>
    <x v="0"/>
    <s v="Monday"/>
    <n v="0"/>
    <s v="Low Cost per Unit"/>
    <n v="0"/>
    <n v="5.8454999999999995"/>
    <n v="0"/>
    <n v="0"/>
    <n v="0"/>
    <s v="Greater Than 8 Weeks Old"/>
  </r>
  <r>
    <s v="02-74-1301-01-00"/>
    <x v="14"/>
    <x v="2"/>
    <x v="2"/>
    <n v="1"/>
    <n v="9.99"/>
    <n v="8.25"/>
    <n v="8.25"/>
    <n v="1.74"/>
    <n v="0.17"/>
    <x v="0"/>
    <d v="2019-08-18T00:00:00"/>
    <x v="0"/>
    <s v="Monday"/>
    <n v="0"/>
    <s v="Low Cost per Unit"/>
    <n v="0"/>
    <n v="0"/>
    <n v="0"/>
    <n v="0"/>
    <n v="0"/>
    <s v="Greater Than 8 Weeks Old"/>
  </r>
  <r>
    <s v="02-74-1402-01-00"/>
    <x v="14"/>
    <x v="4"/>
    <x v="11"/>
    <n v="1"/>
    <n v="50"/>
    <n v="12"/>
    <n v="12"/>
    <n v="38"/>
    <n v="0.76"/>
    <x v="0"/>
    <d v="2019-08-18T00:00:00"/>
    <x v="0"/>
    <s v="Monday"/>
    <n v="0"/>
    <s v="Low Cost per Unit"/>
    <n v="0"/>
    <n v="0"/>
    <n v="0"/>
    <n v="0"/>
    <n v="0"/>
    <s v="Greater Than 8 Weeks Old"/>
  </r>
  <r>
    <s v="02-81-0001-00-00"/>
    <x v="14"/>
    <x v="7"/>
    <x v="8"/>
    <n v="2"/>
    <n v="36"/>
    <n v="11"/>
    <n v="5.5"/>
    <n v="25"/>
    <n v="0.69"/>
    <x v="0"/>
    <d v="2019-08-18T00:00:00"/>
    <x v="0"/>
    <s v="Monday"/>
    <n v="0"/>
    <s v="Low Cost per Unit"/>
    <n v="0"/>
    <n v="1.08"/>
    <n v="0"/>
    <n v="0"/>
    <n v="0"/>
    <s v="Greater Than 8 Weeks Old"/>
  </r>
  <r>
    <s v="02-85-0301-01-00"/>
    <x v="14"/>
    <x v="7"/>
    <x v="21"/>
    <n v="1"/>
    <n v="27"/>
    <n v="5.35"/>
    <n v="5.35"/>
    <n v="21.65"/>
    <n v="0.8"/>
    <x v="0"/>
    <d v="2019-08-18T00:00:00"/>
    <x v="0"/>
    <s v="Monday"/>
    <n v="0"/>
    <s v="Low Cost per Unit"/>
    <n v="0"/>
    <n v="0"/>
    <n v="0"/>
    <n v="0"/>
    <n v="0"/>
    <s v="Greater Than 8 Weeks Old"/>
  </r>
  <r>
    <s v="03-22-0002-01-12"/>
    <x v="14"/>
    <x v="1"/>
    <x v="3"/>
    <n v="3"/>
    <n v="146.97"/>
    <n v="91.92"/>
    <n v="30.64"/>
    <n v="55.05"/>
    <n v="0.37"/>
    <x v="0"/>
    <d v="2019-08-18T00:00:00"/>
    <x v="0"/>
    <s v="Monday"/>
    <n v="0"/>
    <s v="High Cost per Unit"/>
    <n v="0"/>
    <n v="4.4090999999999996"/>
    <n v="0"/>
    <n v="0"/>
    <n v="0"/>
    <s v="Greater Than 8 Weeks Old"/>
  </r>
  <r>
    <s v="03-22-0003-01-03"/>
    <x v="14"/>
    <x v="1"/>
    <x v="13"/>
    <n v="1"/>
    <n v="119"/>
    <n v="37.5"/>
    <n v="37.5"/>
    <n v="81.5"/>
    <n v="0.68"/>
    <x v="0"/>
    <d v="2019-08-18T00:00:00"/>
    <x v="0"/>
    <s v="Monday"/>
    <n v="0"/>
    <s v="High Cost per Unit"/>
    <n v="0"/>
    <n v="0"/>
    <n v="0"/>
    <n v="0"/>
    <n v="0"/>
    <s v="Greater Than 8 Weeks Old"/>
  </r>
  <r>
    <s v="03-22-0004"/>
    <x v="14"/>
    <x v="2"/>
    <x v="2"/>
    <n v="22"/>
    <n v="751.79"/>
    <n v="484"/>
    <n v="22"/>
    <n v="267.79000000000002"/>
    <n v="0.36"/>
    <x v="0"/>
    <d v="2019-08-18T00:00:00"/>
    <x v="0"/>
    <s v="Monday"/>
    <n v="0"/>
    <s v="High Cost per Unit"/>
    <n v="0"/>
    <n v="22.553699999999999"/>
    <n v="0"/>
    <n v="0"/>
    <n v="0"/>
    <s v="Greater Than 8 Weeks Old"/>
  </r>
  <r>
    <s v="03-22-0101-01-00"/>
    <x v="14"/>
    <x v="1"/>
    <x v="13"/>
    <n v="1"/>
    <n v="99"/>
    <n v="30"/>
    <n v="30"/>
    <n v="69"/>
    <n v="0.7"/>
    <x v="0"/>
    <d v="2019-08-18T00:00:00"/>
    <x v="0"/>
    <s v="Monday"/>
    <n v="0"/>
    <s v="High Cost per Unit"/>
    <n v="0"/>
    <n v="0"/>
    <n v="0"/>
    <n v="0"/>
    <n v="0"/>
    <s v="Greater Than 8 Weeks Old"/>
  </r>
  <r>
    <s v="03-22-0110-11-00"/>
    <x v="14"/>
    <x v="2"/>
    <x v="2"/>
    <n v="22"/>
    <n v="1891.78"/>
    <n v="1056"/>
    <n v="48"/>
    <n v="835.78"/>
    <n v="0.44"/>
    <x v="0"/>
    <d v="2019-08-18T00:00:00"/>
    <x v="0"/>
    <s v="Monday"/>
    <n v="0"/>
    <s v="High Cost per Unit"/>
    <n v="0"/>
    <n v="56.753399999999999"/>
    <n v="0"/>
    <n v="0"/>
    <n v="0"/>
    <s v="Greater Than 8 Weeks Old"/>
  </r>
  <r>
    <s v="03-24-0107-01-00"/>
    <x v="14"/>
    <x v="1"/>
    <x v="13"/>
    <n v="2"/>
    <n v="59.98"/>
    <n v="39"/>
    <n v="19.5"/>
    <n v="20.98"/>
    <n v="0.35"/>
    <x v="0"/>
    <d v="2019-08-18T00:00:00"/>
    <x v="0"/>
    <s v="Monday"/>
    <n v="0"/>
    <s v="High Cost per Unit"/>
    <n v="0"/>
    <n v="1.7993999999999999"/>
    <n v="0"/>
    <n v="0"/>
    <n v="0"/>
    <s v="Greater Than 8 Weeks Old"/>
  </r>
  <r>
    <s v="03-24-0301-00-12"/>
    <x v="14"/>
    <x v="1"/>
    <x v="3"/>
    <n v="10"/>
    <n v="229.9"/>
    <n v="108"/>
    <n v="10.8"/>
    <n v="121.9"/>
    <n v="0.53"/>
    <x v="0"/>
    <d v="2019-08-18T00:00:00"/>
    <x v="0"/>
    <s v="Monday"/>
    <n v="0"/>
    <s v="Low Cost per Unit"/>
    <n v="0"/>
    <n v="6.8970000000000002"/>
    <n v="0"/>
    <n v="0"/>
    <n v="0"/>
    <s v="Greater Than 8 Weeks Old"/>
  </r>
  <r>
    <s v="03-24-0302-01-00"/>
    <x v="14"/>
    <x v="1"/>
    <x v="3"/>
    <n v="4"/>
    <n v="75.959999999999994"/>
    <n v="42"/>
    <n v="10.5"/>
    <n v="33.96"/>
    <n v="0.45"/>
    <x v="0"/>
    <d v="2019-08-18T00:00:00"/>
    <x v="0"/>
    <s v="Monday"/>
    <n v="0"/>
    <s v="Low Cost per Unit"/>
    <n v="0"/>
    <n v="2.2787999999999999"/>
    <n v="0"/>
    <n v="0"/>
    <n v="0"/>
    <s v="Greater Than 8 Weeks Old"/>
  </r>
  <r>
    <s v="03-25-0001-01-00"/>
    <x v="14"/>
    <x v="0"/>
    <x v="0"/>
    <n v="5"/>
    <n v="224.95"/>
    <n v="90"/>
    <n v="18"/>
    <n v="134.94999999999999"/>
    <n v="0.6"/>
    <x v="0"/>
    <d v="2019-08-18T00:00:00"/>
    <x v="0"/>
    <s v="Monday"/>
    <n v="0"/>
    <s v="High Cost per Unit"/>
    <n v="22.495000000000001"/>
    <n v="6.7484999999999991"/>
    <n v="0"/>
    <n v="0"/>
    <n v="0"/>
    <s v="Greater Than 8 Weeks Old"/>
  </r>
  <r>
    <s v="03-25-0002-01-00"/>
    <x v="14"/>
    <x v="1"/>
    <x v="3"/>
    <n v="3"/>
    <n v="119.97"/>
    <n v="48.6"/>
    <n v="16.2"/>
    <n v="71.37"/>
    <n v="0.59"/>
    <x v="0"/>
    <d v="2019-08-18T00:00:00"/>
    <x v="0"/>
    <s v="Monday"/>
    <n v="0"/>
    <s v="Low Cost per Unit"/>
    <n v="0"/>
    <n v="3.5991"/>
    <n v="0"/>
    <n v="0"/>
    <n v="0"/>
    <s v="Greater Than 8 Weeks Old"/>
  </r>
  <r>
    <s v="03-25-0003-01-00"/>
    <x v="14"/>
    <x v="0"/>
    <x v="0"/>
    <n v="2"/>
    <n v="89.98"/>
    <n v="36"/>
    <n v="18"/>
    <n v="53.98"/>
    <n v="0.6"/>
    <x v="0"/>
    <d v="2019-08-18T00:00:00"/>
    <x v="0"/>
    <s v="Monday"/>
    <n v="0"/>
    <s v="High Cost per Unit"/>
    <n v="8.9980000000000011"/>
    <n v="2.6993999999999998"/>
    <n v="0"/>
    <n v="0"/>
    <n v="0"/>
    <s v="Greater Than 8 Weeks Old"/>
  </r>
  <r>
    <s v="03-26-0002-00-00"/>
    <x v="14"/>
    <x v="2"/>
    <x v="2"/>
    <n v="4"/>
    <n v="111.96"/>
    <n v="84"/>
    <n v="21"/>
    <n v="27.96"/>
    <n v="0.25"/>
    <x v="0"/>
    <d v="2019-08-18T00:00:00"/>
    <x v="0"/>
    <s v="Monday"/>
    <n v="0"/>
    <s v="High Cost per Unit"/>
    <n v="0"/>
    <n v="3.3587999999999996"/>
    <n v="0"/>
    <n v="0"/>
    <n v="0"/>
    <s v="Greater Than 8 Weeks Old"/>
  </r>
  <r>
    <s v="03-31-0102-01-00"/>
    <x v="14"/>
    <x v="4"/>
    <x v="5"/>
    <n v="1"/>
    <n v="20"/>
    <n v="4"/>
    <n v="4"/>
    <n v="16"/>
    <n v="0.8"/>
    <x v="0"/>
    <d v="2019-08-18T00:00:00"/>
    <x v="0"/>
    <s v="Monday"/>
    <n v="0"/>
    <s v="Low Cost per Unit"/>
    <n v="0"/>
    <n v="0"/>
    <n v="0"/>
    <n v="0"/>
    <n v="0"/>
    <s v="Greater Than 8 Weeks Old"/>
  </r>
  <r>
    <s v="03-32-0402-00-00"/>
    <x v="14"/>
    <x v="5"/>
    <x v="6"/>
    <n v="15"/>
    <n v="599.85"/>
    <n v="198.6"/>
    <n v="13.24"/>
    <n v="401.25"/>
    <n v="0.67"/>
    <x v="0"/>
    <d v="2019-08-18T00:00:00"/>
    <x v="0"/>
    <s v="Monday"/>
    <n v="0"/>
    <s v="Low Cost per Unit"/>
    <n v="0"/>
    <n v="17.9955"/>
    <n v="0"/>
    <n v="0"/>
    <n v="0"/>
    <s v="Greater Than 8 Weeks Old"/>
  </r>
  <r>
    <s v="03-33-1303-00-00"/>
    <x v="14"/>
    <x v="5"/>
    <x v="6"/>
    <n v="1"/>
    <n v="129"/>
    <n v="40.17"/>
    <n v="40.17"/>
    <n v="88.83"/>
    <n v="0.69"/>
    <x v="0"/>
    <d v="2019-08-18T00:00:00"/>
    <x v="0"/>
    <s v="Monday"/>
    <n v="0"/>
    <s v="High Cost per Unit"/>
    <n v="0"/>
    <n v="0"/>
    <n v="0"/>
    <n v="0"/>
    <n v="0"/>
    <s v="Greater Than 8 Weeks Old"/>
  </r>
  <r>
    <s v="03-35-0101-01-00"/>
    <x v="14"/>
    <x v="1"/>
    <x v="14"/>
    <n v="1"/>
    <n v="69"/>
    <n v="15"/>
    <n v="15"/>
    <n v="54"/>
    <n v="0.78"/>
    <x v="0"/>
    <d v="2019-08-18T00:00:00"/>
    <x v="0"/>
    <s v="Monday"/>
    <n v="0"/>
    <s v="Low Cost per Unit"/>
    <n v="0"/>
    <n v="0"/>
    <n v="0"/>
    <n v="0"/>
    <n v="0"/>
    <s v="Greater Than 8 Weeks Old"/>
  </r>
  <r>
    <s v="03-35-0101-07-00"/>
    <x v="14"/>
    <x v="1"/>
    <x v="14"/>
    <n v="9"/>
    <n v="305.91000000000003"/>
    <n v="135"/>
    <n v="15"/>
    <n v="170.91"/>
    <n v="0.56000000000000005"/>
    <x v="0"/>
    <d v="2019-08-18T00:00:00"/>
    <x v="0"/>
    <s v="Monday"/>
    <n v="0"/>
    <s v="Low Cost per Unit"/>
    <n v="0"/>
    <n v="9.1773000000000007"/>
    <n v="0"/>
    <n v="0"/>
    <n v="0"/>
    <s v="Greater Than 8 Weeks Old"/>
  </r>
  <r>
    <s v="03-40-1302-00-00"/>
    <x v="14"/>
    <x v="2"/>
    <x v="2"/>
    <n v="1"/>
    <n v="33.99"/>
    <n v="13.5"/>
    <n v="13.5"/>
    <n v="20.49"/>
    <n v="0.6"/>
    <x v="0"/>
    <d v="2019-08-18T00:00:00"/>
    <x v="0"/>
    <s v="Monday"/>
    <n v="0"/>
    <s v="Low Cost per Unit"/>
    <n v="0"/>
    <n v="0"/>
    <n v="0"/>
    <n v="0"/>
    <n v="0"/>
    <s v="Greater Than 8 Weeks Old"/>
  </r>
  <r>
    <s v="03-64-0001"/>
    <x v="14"/>
    <x v="1"/>
    <x v="19"/>
    <n v="1"/>
    <n v="299.99"/>
    <n v="135"/>
    <n v="135"/>
    <n v="164.99"/>
    <n v="0.55000000000000004"/>
    <x v="0"/>
    <d v="2019-08-18T00:00:00"/>
    <x v="0"/>
    <s v="Monday"/>
    <n v="0"/>
    <s v="High Cost per Unit"/>
    <n v="0"/>
    <n v="0"/>
    <n v="0"/>
    <n v="0"/>
    <n v="0"/>
    <s v="Greater Than 8 Weeks Old"/>
  </r>
  <r>
    <s v="03-72-0501-01-00"/>
    <x v="14"/>
    <x v="4"/>
    <x v="11"/>
    <n v="2"/>
    <n v="44"/>
    <n v="6.4"/>
    <n v="3.2"/>
    <n v="37.6"/>
    <n v="0.85"/>
    <x v="0"/>
    <d v="2019-08-18T00:00:00"/>
    <x v="0"/>
    <s v="Monday"/>
    <n v="0"/>
    <s v="Low Cost per Unit"/>
    <n v="0"/>
    <n v="1.3199999999999998"/>
    <n v="0"/>
    <n v="0"/>
    <n v="0"/>
    <s v="Greater Than 8 Weeks Old"/>
  </r>
  <r>
    <s v="03-74-0001-01-00"/>
    <x v="14"/>
    <x v="8"/>
    <x v="15"/>
    <n v="11"/>
    <n v="98.89"/>
    <n v="77"/>
    <n v="7"/>
    <n v="21.89"/>
    <n v="0.22"/>
    <x v="0"/>
    <d v="2019-08-18T00:00:00"/>
    <x v="0"/>
    <s v="Monday"/>
    <n v="0"/>
    <s v="Low Cost per Unit"/>
    <n v="0"/>
    <n v="2.9666999999999999"/>
    <n v="0"/>
    <n v="0"/>
    <n v="0"/>
    <s v="Greater Than 8 Weeks Old"/>
  </r>
  <r>
    <s v="03-74-0002-01-00"/>
    <x v="14"/>
    <x v="8"/>
    <x v="15"/>
    <n v="2"/>
    <n v="50"/>
    <n v="9.5"/>
    <n v="4.75"/>
    <n v="40.5"/>
    <n v="0.81"/>
    <x v="0"/>
    <d v="2019-08-18T00:00:00"/>
    <x v="0"/>
    <s v="Monday"/>
    <n v="0"/>
    <s v="Low Cost per Unit"/>
    <n v="0"/>
    <n v="1.5"/>
    <n v="0"/>
    <n v="0"/>
    <n v="0"/>
    <s v="Greater Than 8 Weeks Old"/>
  </r>
  <r>
    <s v="03-74-0003-01-00"/>
    <x v="14"/>
    <x v="4"/>
    <x v="11"/>
    <n v="2"/>
    <n v="198"/>
    <n v="48"/>
    <n v="24"/>
    <n v="150"/>
    <n v="0.76"/>
    <x v="0"/>
    <d v="2019-08-18T00:00:00"/>
    <x v="0"/>
    <s v="Monday"/>
    <n v="0"/>
    <s v="High Cost per Unit"/>
    <n v="0"/>
    <n v="5.9399999999999995"/>
    <n v="0"/>
    <n v="0"/>
    <n v="0"/>
    <s v="Greater Than 8 Weeks Old"/>
  </r>
  <r>
    <s v="03-81-0001-00-03"/>
    <x v="14"/>
    <x v="7"/>
    <x v="8"/>
    <n v="1"/>
    <n v="13"/>
    <n v="1.85"/>
    <n v="1.85"/>
    <n v="11.15"/>
    <n v="0.86"/>
    <x v="0"/>
    <d v="2019-08-18T00:00:00"/>
    <x v="0"/>
    <s v="Monday"/>
    <n v="0"/>
    <s v="Low Cost per Unit"/>
    <n v="0"/>
    <n v="0"/>
    <n v="0"/>
    <n v="0"/>
    <n v="0"/>
    <s v="Greater Than 8 Weeks Old"/>
  </r>
  <r>
    <s v="03-81-0002-00-00"/>
    <x v="14"/>
    <x v="7"/>
    <x v="8"/>
    <n v="3"/>
    <n v="57"/>
    <n v="18"/>
    <n v="6"/>
    <n v="39"/>
    <n v="0.68"/>
    <x v="0"/>
    <d v="2019-08-18T00:00:00"/>
    <x v="0"/>
    <s v="Monday"/>
    <n v="0"/>
    <s v="Low Cost per Unit"/>
    <n v="0"/>
    <n v="1.71"/>
    <n v="0"/>
    <n v="0"/>
    <n v="0"/>
    <s v="Greater Than 8 Weeks Old"/>
  </r>
  <r>
    <s v="03-81-0101-00-00"/>
    <x v="14"/>
    <x v="7"/>
    <x v="8"/>
    <n v="3"/>
    <n v="29.97"/>
    <n v="13.2"/>
    <n v="4.3999999999999995"/>
    <n v="16.77"/>
    <n v="0.56000000000000005"/>
    <x v="0"/>
    <d v="2019-08-18T00:00:00"/>
    <x v="0"/>
    <s v="Monday"/>
    <n v="0"/>
    <s v="Low Cost per Unit"/>
    <n v="0"/>
    <n v="0.8990999999999999"/>
    <n v="0"/>
    <n v="0"/>
    <n v="0"/>
    <s v="Greater Than 8 Weeks Old"/>
  </r>
  <r>
    <s v="03-81-1702-00-00"/>
    <x v="14"/>
    <x v="7"/>
    <x v="8"/>
    <n v="6"/>
    <n v="54"/>
    <n v="18"/>
    <n v="3"/>
    <n v="36"/>
    <n v="0.67"/>
    <x v="0"/>
    <d v="2019-08-18T00:00:00"/>
    <x v="0"/>
    <s v="Monday"/>
    <n v="0"/>
    <s v="Low Cost per Unit"/>
    <n v="0"/>
    <n v="1.6199999999999999"/>
    <n v="0"/>
    <n v="0"/>
    <n v="0"/>
    <s v="Greater Than 8 Weeks Old"/>
  </r>
  <r>
    <s v="04-15-0105-01-00"/>
    <x v="14"/>
    <x v="5"/>
    <x v="23"/>
    <n v="10"/>
    <n v="71.91"/>
    <n v="27.8"/>
    <n v="2.7800000000000002"/>
    <n v="44.11"/>
    <n v="0.61"/>
    <x v="0"/>
    <d v="2019-08-18T00:00:00"/>
    <x v="0"/>
    <s v="Monday"/>
    <n v="0"/>
    <s v="Low Cost per Unit"/>
    <n v="0"/>
    <n v="2.1572999999999998"/>
    <n v="0"/>
    <n v="0"/>
    <n v="0"/>
    <s v="Greater Than 8 Weeks Old"/>
  </r>
  <r>
    <s v="04-82-0001-00-00"/>
    <x v="14"/>
    <x v="7"/>
    <x v="17"/>
    <n v="1"/>
    <n v="32"/>
    <n v="11.2"/>
    <n v="11.2"/>
    <n v="20.8"/>
    <n v="0.65"/>
    <x v="0"/>
    <d v="2019-08-18T00:00:00"/>
    <x v="0"/>
    <s v="Monday"/>
    <n v="0"/>
    <s v="Low Cost per Unit"/>
    <n v="0"/>
    <n v="0"/>
    <n v="0"/>
    <n v="0"/>
    <n v="0"/>
    <s v="Greater Than 8 Weeks Old"/>
  </r>
  <r>
    <s v="04-82-0001-00-12"/>
    <x v="14"/>
    <x v="7"/>
    <x v="17"/>
    <n v="1"/>
    <n v="69"/>
    <n v="31.25"/>
    <n v="31.25"/>
    <n v="37.75"/>
    <n v="0.55000000000000004"/>
    <x v="0"/>
    <d v="2019-08-18T00:00:00"/>
    <x v="0"/>
    <s v="Monday"/>
    <n v="0"/>
    <s v="High Cost per Unit"/>
    <n v="0"/>
    <n v="0"/>
    <n v="0"/>
    <n v="0"/>
    <n v="0"/>
    <s v="Greater Than 8 Weeks Old"/>
  </r>
  <r>
    <s v="05-24-0101-01-00"/>
    <x v="14"/>
    <x v="1"/>
    <x v="3"/>
    <n v="2"/>
    <n v="70"/>
    <n v="19.899999999999999"/>
    <n v="9.9499999999999993"/>
    <n v="50.1"/>
    <n v="0.72"/>
    <x v="0"/>
    <d v="2019-08-18T00:00:00"/>
    <x v="0"/>
    <s v="Monday"/>
    <n v="0"/>
    <s v="Low Cost per Unit"/>
    <n v="0"/>
    <n v="2.1"/>
    <n v="0"/>
    <n v="0"/>
    <n v="0"/>
    <s v="Greater Than 8 Weeks Old"/>
  </r>
  <r>
    <s v="06-81-1703-00-00"/>
    <x v="14"/>
    <x v="7"/>
    <x v="8"/>
    <n v="4"/>
    <n v="76"/>
    <n v="38"/>
    <n v="9.5"/>
    <n v="38"/>
    <n v="0.5"/>
    <x v="0"/>
    <d v="2019-08-18T00:00:00"/>
    <x v="0"/>
    <s v="Monday"/>
    <n v="0"/>
    <s v="Low Cost per Unit"/>
    <n v="0"/>
    <n v="2.2799999999999998"/>
    <n v="0"/>
    <n v="0"/>
    <n v="0"/>
    <s v="Greater Than 8 Weeks Old"/>
  </r>
  <r>
    <s v="08-28-0201-00-00"/>
    <x v="14"/>
    <x v="1"/>
    <x v="4"/>
    <n v="23"/>
    <n v="508.77"/>
    <n v="251.85"/>
    <n v="10.95"/>
    <n v="256.92"/>
    <n v="0.5"/>
    <x v="0"/>
    <d v="2019-08-18T00:00:00"/>
    <x v="0"/>
    <s v="Monday"/>
    <n v="0"/>
    <s v="Low Cost per Unit"/>
    <n v="0"/>
    <n v="15.2631"/>
    <n v="0"/>
    <n v="0"/>
    <n v="0"/>
    <s v="Greater Than 8 Weeks Old"/>
  </r>
  <r>
    <s v="08-31-0201-00-00"/>
    <x v="14"/>
    <x v="4"/>
    <x v="5"/>
    <n v="10"/>
    <n v="109.9"/>
    <n v="67.5"/>
    <n v="6.75"/>
    <n v="42.4"/>
    <n v="0.39"/>
    <x v="0"/>
    <d v="2019-08-18T00:00:00"/>
    <x v="0"/>
    <s v="Monday"/>
    <n v="0"/>
    <s v="Low Cost per Unit"/>
    <n v="0"/>
    <n v="3.2970000000000002"/>
    <n v="0"/>
    <n v="0"/>
    <n v="0"/>
    <s v="Greater Than 8 Weeks Old"/>
  </r>
  <r>
    <s v="08-31-0202-00-00"/>
    <x v="14"/>
    <x v="4"/>
    <x v="5"/>
    <n v="14"/>
    <n v="116.87"/>
    <n v="33.18"/>
    <n v="2.37"/>
    <n v="83.69"/>
    <n v="0.72"/>
    <x v="0"/>
    <d v="2019-08-18T00:00:00"/>
    <x v="0"/>
    <s v="Monday"/>
    <n v="0"/>
    <s v="Low Cost per Unit"/>
    <n v="0"/>
    <n v="3.5061"/>
    <n v="0"/>
    <n v="0"/>
    <n v="0"/>
    <s v="Greater Than 8 Weeks Old"/>
  </r>
  <r>
    <s v="08-31-0203-00-00"/>
    <x v="14"/>
    <x v="4"/>
    <x v="5"/>
    <n v="29"/>
    <n v="289.70999999999998"/>
    <n v="174"/>
    <n v="6"/>
    <n v="115.71"/>
    <n v="0.4"/>
    <x v="0"/>
    <d v="2019-08-18T00:00:00"/>
    <x v="0"/>
    <s v="Monday"/>
    <n v="0"/>
    <s v="Low Cost per Unit"/>
    <n v="0"/>
    <n v="8.6912999999999982"/>
    <n v="0"/>
    <n v="0"/>
    <n v="0"/>
    <s v="Greater Than 8 Weeks Old"/>
  </r>
  <r>
    <s v="08-34-0201-00-00"/>
    <x v="14"/>
    <x v="5"/>
    <x v="6"/>
    <n v="4"/>
    <n v="100"/>
    <n v="29.76"/>
    <n v="7.44"/>
    <n v="70.239999999999995"/>
    <n v="0.7"/>
    <x v="0"/>
    <d v="2019-08-18T00:00:00"/>
    <x v="0"/>
    <s v="Monday"/>
    <n v="0"/>
    <s v="Low Cost per Unit"/>
    <n v="0"/>
    <n v="3"/>
    <n v="0"/>
    <n v="0"/>
    <n v="0"/>
    <s v="Greater Than 8 Weeks Old"/>
  </r>
  <r>
    <s v="08-34-0202-00-00"/>
    <x v="14"/>
    <x v="5"/>
    <x v="6"/>
    <n v="1"/>
    <n v="14.99"/>
    <n v="7.8"/>
    <n v="7.8"/>
    <n v="7.19"/>
    <n v="0.48"/>
    <x v="0"/>
    <d v="2019-08-18T00:00:00"/>
    <x v="0"/>
    <s v="Monday"/>
    <n v="0"/>
    <s v="Low Cost per Unit"/>
    <n v="0"/>
    <n v="0"/>
    <n v="0"/>
    <n v="0"/>
    <n v="0"/>
    <s v="Greater Than 8 Weeks Old"/>
  </r>
  <r>
    <s v="08-34-0204-00-00"/>
    <x v="14"/>
    <x v="5"/>
    <x v="6"/>
    <n v="1"/>
    <n v="36"/>
    <n v="16.579999999999998"/>
    <n v="16.579999999999998"/>
    <n v="19.420000000000002"/>
    <n v="0.54"/>
    <x v="0"/>
    <d v="2019-08-18T00:00:00"/>
    <x v="0"/>
    <s v="Monday"/>
    <n v="0"/>
    <s v="Low Cost per Unit"/>
    <n v="0"/>
    <n v="0"/>
    <n v="0"/>
    <n v="0"/>
    <n v="0"/>
    <s v="Greater Than 8 Weeks Old"/>
  </r>
  <r>
    <s v="08-34-0209-00-00"/>
    <x v="14"/>
    <x v="5"/>
    <x v="6"/>
    <n v="1"/>
    <n v="25"/>
    <n v="11.48"/>
    <n v="11.48"/>
    <n v="13.52"/>
    <n v="0.54"/>
    <x v="0"/>
    <d v="2019-08-18T00:00:00"/>
    <x v="0"/>
    <s v="Monday"/>
    <n v="0"/>
    <s v="Low Cost per Unit"/>
    <n v="0"/>
    <n v="0"/>
    <n v="0"/>
    <n v="0"/>
    <n v="0"/>
    <s v="Greater Than 8 Weeks Old"/>
  </r>
  <r>
    <s v="08-34-0211-00-00"/>
    <x v="14"/>
    <x v="5"/>
    <x v="6"/>
    <n v="1"/>
    <n v="25"/>
    <n v="11.48"/>
    <n v="11.48"/>
    <n v="13.52"/>
    <n v="0.54"/>
    <x v="0"/>
    <d v="2019-08-18T00:00:00"/>
    <x v="0"/>
    <s v="Monday"/>
    <n v="0"/>
    <s v="Low Cost per Unit"/>
    <n v="0"/>
    <n v="0"/>
    <n v="0"/>
    <n v="0"/>
    <n v="0"/>
    <s v="Greater Than 8 Weeks Old"/>
  </r>
  <r>
    <s v="13-31-0101-01"/>
    <x v="14"/>
    <x v="4"/>
    <x v="5"/>
    <n v="1"/>
    <n v="20"/>
    <n v="7.12"/>
    <n v="7.12"/>
    <n v="12.88"/>
    <n v="0.64"/>
    <x v="0"/>
    <d v="2019-08-18T00:00:00"/>
    <x v="0"/>
    <s v="Monday"/>
    <n v="0"/>
    <s v="Low Cost per Unit"/>
    <n v="0"/>
    <n v="0"/>
    <n v="0"/>
    <n v="0"/>
    <n v="0"/>
    <s v="Greater Than 8 Weeks Old"/>
  </r>
  <r>
    <s v="13-31-0101-02"/>
    <x v="14"/>
    <x v="4"/>
    <x v="5"/>
    <n v="1"/>
    <n v="20"/>
    <n v="7.12"/>
    <n v="7.12"/>
    <n v="12.88"/>
    <n v="0.64"/>
    <x v="0"/>
    <d v="2019-08-18T00:00:00"/>
    <x v="0"/>
    <s v="Monday"/>
    <n v="0"/>
    <s v="Low Cost per Unit"/>
    <n v="0"/>
    <n v="0"/>
    <n v="0"/>
    <n v="0"/>
    <n v="0"/>
    <s v="Greater Than 8 Weeks Old"/>
  </r>
  <r>
    <s v="13-31-0101-03"/>
    <x v="14"/>
    <x v="4"/>
    <x v="5"/>
    <n v="1"/>
    <n v="20"/>
    <n v="7.12"/>
    <n v="7.12"/>
    <n v="12.88"/>
    <n v="0.64"/>
    <x v="0"/>
    <d v="2019-08-18T00:00:00"/>
    <x v="0"/>
    <s v="Monday"/>
    <n v="0"/>
    <s v="Low Cost per Unit"/>
    <n v="0"/>
    <n v="0"/>
    <n v="0"/>
    <n v="0"/>
    <n v="0"/>
    <s v="Greater Than 8 Weeks Old"/>
  </r>
  <r>
    <s v="13-82-0101-01-00"/>
    <x v="14"/>
    <x v="7"/>
    <x v="17"/>
    <n v="2"/>
    <n v="52"/>
    <n v="17.760000000000002"/>
    <n v="8.8800000000000008"/>
    <n v="34.24"/>
    <n v="0.66"/>
    <x v="0"/>
    <d v="2019-08-18T00:00:00"/>
    <x v="0"/>
    <s v="Monday"/>
    <n v="0"/>
    <s v="Low Cost per Unit"/>
    <n v="0"/>
    <n v="1.56"/>
    <n v="0"/>
    <n v="0"/>
    <n v="0"/>
    <s v="Greater Than 8 Weeks Old"/>
  </r>
  <r>
    <s v="14-63-1401-01-00"/>
    <x v="14"/>
    <x v="1"/>
    <x v="19"/>
    <n v="5"/>
    <n v="99.95"/>
    <n v="77.5"/>
    <n v="15.5"/>
    <n v="22.45"/>
    <n v="0.22"/>
    <x v="0"/>
    <d v="2019-08-18T00:00:00"/>
    <x v="0"/>
    <s v="Monday"/>
    <n v="0"/>
    <s v="Low Cost per Unit"/>
    <n v="0"/>
    <n v="2.9984999999999999"/>
    <n v="0"/>
    <n v="0"/>
    <n v="0"/>
    <s v="Greater Than 8 Weeks Old"/>
  </r>
  <r>
    <s v="17-24-0105-11-00"/>
    <x v="14"/>
    <x v="1"/>
    <x v="3"/>
    <n v="1"/>
    <n v="39"/>
    <n v="14.25"/>
    <n v="14.25"/>
    <n v="24.75"/>
    <n v="0.63"/>
    <x v="0"/>
    <d v="2019-08-18T00:00:00"/>
    <x v="0"/>
    <s v="Monday"/>
    <n v="0"/>
    <s v="Low Cost per Unit"/>
    <n v="0"/>
    <n v="0"/>
    <n v="0"/>
    <n v="0"/>
    <n v="0"/>
    <s v="Greater Than 8 Weeks Old"/>
  </r>
  <r>
    <s v="17-24-0108-11-00"/>
    <x v="14"/>
    <x v="1"/>
    <x v="3"/>
    <n v="5"/>
    <n v="54.95"/>
    <n v="26.25"/>
    <n v="5.25"/>
    <n v="28.7"/>
    <n v="0.52"/>
    <x v="0"/>
    <d v="2019-08-18T00:00:00"/>
    <x v="0"/>
    <s v="Monday"/>
    <n v="0"/>
    <s v="Low Cost per Unit"/>
    <n v="0"/>
    <n v="1.6485000000000001"/>
    <n v="0"/>
    <n v="0"/>
    <n v="0"/>
    <s v="Greater Than 8 Weeks Old"/>
  </r>
  <r>
    <s v="17-24-0109-11-00"/>
    <x v="14"/>
    <x v="1"/>
    <x v="3"/>
    <n v="4"/>
    <n v="43.96"/>
    <n v="23.04"/>
    <n v="5.76"/>
    <n v="20.92"/>
    <n v="0.48"/>
    <x v="0"/>
    <d v="2019-08-18T00:00:00"/>
    <x v="0"/>
    <s v="Monday"/>
    <n v="0"/>
    <s v="Low Cost per Unit"/>
    <n v="0"/>
    <n v="1.3188"/>
    <n v="0"/>
    <n v="0"/>
    <n v="0"/>
    <s v="Greater Than 8 Weeks Old"/>
  </r>
  <r>
    <s v="17-24-0112-01-00"/>
    <x v="14"/>
    <x v="1"/>
    <x v="3"/>
    <n v="2"/>
    <n v="38"/>
    <n v="8.1"/>
    <n v="4.05"/>
    <n v="29.9"/>
    <n v="0.79"/>
    <x v="0"/>
    <d v="2019-08-18T00:00:00"/>
    <x v="0"/>
    <s v="Monday"/>
    <n v="0"/>
    <s v="Low Cost per Unit"/>
    <n v="0"/>
    <n v="1.1399999999999999"/>
    <n v="0"/>
    <n v="0"/>
    <n v="0"/>
    <s v="Greater Than 8 Weeks Old"/>
  </r>
  <r>
    <s v="17-24-0113-01-00"/>
    <x v="14"/>
    <x v="1"/>
    <x v="3"/>
    <n v="1"/>
    <n v="40"/>
    <n v="7.69"/>
    <n v="7.69"/>
    <n v="32.31"/>
    <n v="0.81"/>
    <x v="0"/>
    <d v="2019-08-18T00:00:00"/>
    <x v="0"/>
    <s v="Monday"/>
    <n v="0"/>
    <s v="Low Cost per Unit"/>
    <n v="0"/>
    <n v="0"/>
    <n v="0"/>
    <n v="0"/>
    <n v="0"/>
    <s v="Greater Than 8 Weeks Old"/>
  </r>
  <r>
    <s v="20-87-0001-00"/>
    <x v="14"/>
    <x v="7"/>
    <x v="17"/>
    <n v="1"/>
    <n v="9"/>
    <n v="2.88"/>
    <n v="2.88"/>
    <n v="6.12"/>
    <n v="0.68"/>
    <x v="0"/>
    <d v="2019-08-18T00:00:00"/>
    <x v="0"/>
    <s v="Monday"/>
    <n v="0"/>
    <s v="Low Cost per Unit"/>
    <n v="0"/>
    <n v="0"/>
    <n v="0"/>
    <n v="0"/>
    <n v="0"/>
    <s v="Greater Than 8 Weeks Old"/>
  </r>
  <r>
    <s v="22-82-1301-00-12"/>
    <x v="14"/>
    <x v="7"/>
    <x v="17"/>
    <n v="8"/>
    <n v="209.93"/>
    <n v="127.44"/>
    <n v="15.93"/>
    <n v="82.49"/>
    <n v="0.39"/>
    <x v="0"/>
    <d v="2019-08-18T00:00:00"/>
    <x v="0"/>
    <s v="Monday"/>
    <n v="0"/>
    <s v="Low Cost per Unit"/>
    <n v="0"/>
    <n v="6.2979000000000003"/>
    <n v="0"/>
    <n v="0"/>
    <n v="0"/>
    <s v="Greater Than 8 Weeks Old"/>
  </r>
  <r>
    <s v="23-33-0201-00-00"/>
    <x v="14"/>
    <x v="5"/>
    <x v="6"/>
    <n v="2"/>
    <n v="32"/>
    <n v="13.5"/>
    <n v="6.75"/>
    <n v="18.5"/>
    <n v="0.57999999999999996"/>
    <x v="0"/>
    <d v="2019-08-18T00:00:00"/>
    <x v="0"/>
    <s v="Monday"/>
    <n v="0"/>
    <s v="Low Cost per Unit"/>
    <n v="0"/>
    <n v="0.96"/>
    <n v="0"/>
    <n v="0"/>
    <n v="0"/>
    <s v="Greater Than 8 Weeks Old"/>
  </r>
  <r>
    <s v="23-82-0101-01-00"/>
    <x v="14"/>
    <x v="7"/>
    <x v="17"/>
    <n v="6"/>
    <n v="252"/>
    <n v="74.28"/>
    <n v="12.38"/>
    <n v="177.72"/>
    <n v="0.71"/>
    <x v="0"/>
    <d v="2019-08-18T00:00:00"/>
    <x v="0"/>
    <s v="Monday"/>
    <n v="0"/>
    <s v="Low Cost per Unit"/>
    <n v="0"/>
    <n v="7.56"/>
    <n v="0"/>
    <n v="0"/>
    <n v="0"/>
    <s v="Greater Than 8 Weeks Old"/>
  </r>
  <r>
    <s v="23-82-1301-01-00"/>
    <x v="14"/>
    <x v="7"/>
    <x v="17"/>
    <n v="2"/>
    <n v="32"/>
    <n v="9.76"/>
    <n v="4.88"/>
    <n v="22.24"/>
    <n v="0.7"/>
    <x v="0"/>
    <d v="2019-08-18T00:00:00"/>
    <x v="0"/>
    <s v="Monday"/>
    <n v="0"/>
    <s v="Low Cost per Unit"/>
    <n v="0"/>
    <n v="0.96"/>
    <n v="0"/>
    <n v="0"/>
    <n v="0"/>
    <s v="Greater Than 8 Weeks Old"/>
  </r>
  <r>
    <s v="33-81-1701-00-00"/>
    <x v="14"/>
    <x v="7"/>
    <x v="8"/>
    <n v="9"/>
    <n v="72"/>
    <n v="33.369999999999997"/>
    <n v="3.7077777777777774"/>
    <n v="38.630000000000003"/>
    <n v="0.54"/>
    <x v="0"/>
    <d v="2019-08-18T00:00:00"/>
    <x v="0"/>
    <s v="Monday"/>
    <n v="0"/>
    <s v="Low Cost per Unit"/>
    <n v="0"/>
    <n v="2.16"/>
    <n v="0"/>
    <n v="0"/>
    <n v="0"/>
    <s v="Greater Than 8 Weeks Old"/>
  </r>
  <r>
    <s v="37-84-0201-01-00"/>
    <x v="14"/>
    <x v="7"/>
    <x v="22"/>
    <n v="19"/>
    <n v="360.81"/>
    <n v="349.22"/>
    <n v="18.380000000000003"/>
    <n v="11.59"/>
    <n v="0.03"/>
    <x v="0"/>
    <d v="2019-08-18T00:00:00"/>
    <x v="0"/>
    <s v="Monday"/>
    <n v="0"/>
    <s v="High Cost per Unit"/>
    <n v="0"/>
    <n v="10.824299999999999"/>
    <n v="0"/>
    <n v="0"/>
    <n v="0"/>
    <s v="Greater Than 8 Weeks Old"/>
  </r>
  <r>
    <s v="38-31-0001-00-12"/>
    <x v="14"/>
    <x v="3"/>
    <x v="5"/>
    <n v="1"/>
    <n v="45"/>
    <n v="16.32"/>
    <n v="16.32"/>
    <n v="28.68"/>
    <n v="0.64"/>
    <x v="0"/>
    <d v="2019-08-18T00:00:00"/>
    <x v="0"/>
    <s v="Monday"/>
    <n v="0"/>
    <s v="Low Cost per Unit"/>
    <n v="0"/>
    <n v="0"/>
    <n v="0"/>
    <n v="0"/>
    <n v="0"/>
    <s v="Greater Than 8 Weeks Old"/>
  </r>
  <r>
    <s v="38-51-0101-01-00"/>
    <x v="14"/>
    <x v="8"/>
    <x v="10"/>
    <n v="3"/>
    <n v="297"/>
    <n v="112.26"/>
    <n v="37.42"/>
    <n v="184.74"/>
    <n v="0.62"/>
    <x v="0"/>
    <d v="2019-08-18T00:00:00"/>
    <x v="0"/>
    <s v="Monday"/>
    <n v="0"/>
    <s v="High Cost per Unit"/>
    <n v="0"/>
    <n v="8.91"/>
    <n v="0"/>
    <n v="0"/>
    <n v="0"/>
    <s v="Greater Than 8 Weeks Old"/>
  </r>
  <r>
    <s v="38-73-1401-01-00"/>
    <x v="14"/>
    <x v="2"/>
    <x v="2"/>
    <n v="3"/>
    <n v="35.97"/>
    <n v="17.850000000000001"/>
    <n v="5.95"/>
    <n v="18.12"/>
    <n v="0.5"/>
    <x v="0"/>
    <d v="2019-08-18T00:00:00"/>
    <x v="0"/>
    <s v="Monday"/>
    <n v="0"/>
    <s v="Low Cost per Unit"/>
    <n v="0"/>
    <n v="1.0790999999999999"/>
    <n v="0"/>
    <n v="0"/>
    <n v="0"/>
    <s v="Greater Than 8 Weeks Old"/>
  </r>
  <r>
    <s v="40-24-0001-01-00"/>
    <x v="14"/>
    <x v="1"/>
    <x v="3"/>
    <n v="2"/>
    <n v="70"/>
    <n v="17.940000000000001"/>
    <n v="8.9700000000000006"/>
    <n v="52.06"/>
    <n v="0.74"/>
    <x v="0"/>
    <d v="2019-08-18T00:00:00"/>
    <x v="0"/>
    <s v="Monday"/>
    <n v="0"/>
    <s v="Low Cost per Unit"/>
    <n v="0"/>
    <n v="2.1"/>
    <n v="0"/>
    <n v="0"/>
    <n v="0"/>
    <s v="Greater Than 8 Weeks Old"/>
  </r>
  <r>
    <s v="40-33-0001-00-00"/>
    <x v="14"/>
    <x v="5"/>
    <x v="6"/>
    <n v="1"/>
    <n v="99"/>
    <n v="35.97"/>
    <n v="35.97"/>
    <n v="63.03"/>
    <n v="0.64"/>
    <x v="0"/>
    <d v="2019-08-18T00:00:00"/>
    <x v="0"/>
    <s v="Monday"/>
    <n v="0"/>
    <s v="High Cost per Unit"/>
    <n v="0"/>
    <n v="0"/>
    <n v="0"/>
    <n v="0"/>
    <n v="0"/>
    <s v="Greater Than 8 Weeks Old"/>
  </r>
  <r>
    <s v="40-54-0001-01-00"/>
    <x v="14"/>
    <x v="8"/>
    <x v="20"/>
    <n v="1"/>
    <n v="79"/>
    <n v="23.97"/>
    <n v="23.97"/>
    <n v="55.03"/>
    <n v="0.7"/>
    <x v="0"/>
    <d v="2019-08-18T00:00:00"/>
    <x v="0"/>
    <s v="Monday"/>
    <n v="0"/>
    <s v="High Cost per Unit"/>
    <n v="0"/>
    <n v="0"/>
    <n v="0"/>
    <n v="0"/>
    <n v="0"/>
    <s v="Greater Than 8 Weeks Old"/>
  </r>
  <r>
    <s v="40-74-0001-01-00"/>
    <x v="14"/>
    <x v="8"/>
    <x v="15"/>
    <n v="1"/>
    <n v="29"/>
    <n v="10.77"/>
    <n v="10.77"/>
    <n v="18.23"/>
    <n v="0.63"/>
    <x v="0"/>
    <d v="2019-08-18T00:00:00"/>
    <x v="0"/>
    <s v="Monday"/>
    <n v="0"/>
    <s v="Low Cost per Unit"/>
    <n v="0"/>
    <n v="0"/>
    <n v="0"/>
    <n v="0"/>
    <n v="0"/>
    <s v="Greater Than 8 Weeks Old"/>
  </r>
  <r>
    <s v="42-26-0001-01-00"/>
    <x v="14"/>
    <x v="2"/>
    <x v="2"/>
    <n v="1"/>
    <n v="18.989999999999998"/>
    <n v="17"/>
    <n v="17"/>
    <n v="1.99"/>
    <n v="0.1"/>
    <x v="0"/>
    <d v="2019-08-18T00:00:00"/>
    <x v="0"/>
    <s v="Monday"/>
    <n v="0"/>
    <s v="High Cost per Unit"/>
    <n v="0"/>
    <n v="0"/>
    <n v="0"/>
    <n v="0"/>
    <n v="0"/>
    <s v="Greater Than 8 Weeks Old"/>
  </r>
  <r>
    <s v="42-26-0002-01-00"/>
    <x v="14"/>
    <x v="2"/>
    <x v="2"/>
    <n v="1"/>
    <n v="18.989999999999998"/>
    <n v="15"/>
    <n v="15"/>
    <n v="3.99"/>
    <n v="0.21"/>
    <x v="0"/>
    <d v="2019-08-18T00:00:00"/>
    <x v="0"/>
    <s v="Monday"/>
    <n v="0"/>
    <s v="Low Cost per Unit"/>
    <n v="0"/>
    <n v="0"/>
    <n v="0"/>
    <n v="0"/>
    <n v="0"/>
    <s v="Greater Than 8 Weeks Old"/>
  </r>
  <r>
    <s v="42-26-0003-01-00"/>
    <x v="14"/>
    <x v="2"/>
    <x v="2"/>
    <n v="2"/>
    <n v="37.979999999999997"/>
    <n v="30"/>
    <n v="15"/>
    <n v="7.98"/>
    <n v="0.21"/>
    <x v="0"/>
    <d v="2019-08-18T00:00:00"/>
    <x v="0"/>
    <s v="Monday"/>
    <n v="0"/>
    <s v="Low Cost per Unit"/>
    <n v="0"/>
    <n v="1.1394"/>
    <n v="0"/>
    <n v="0"/>
    <n v="0"/>
    <s v="Greater Than 8 Weeks Old"/>
  </r>
  <r>
    <s v="43-85-0001-01-00"/>
    <x v="14"/>
    <x v="9"/>
    <x v="21"/>
    <n v="1"/>
    <n v="189"/>
    <n v="92"/>
    <n v="92"/>
    <n v="97"/>
    <n v="0.51"/>
    <x v="0"/>
    <d v="2019-08-18T00:00:00"/>
    <x v="0"/>
    <s v="Monday"/>
    <n v="0"/>
    <s v="High Cost per Unit"/>
    <n v="0"/>
    <n v="0"/>
    <n v="0"/>
    <n v="0"/>
    <n v="0"/>
    <s v="Greater Than 8 Weeks Old"/>
  </r>
  <r>
    <s v="01-21-1002-14-12"/>
    <x v="15"/>
    <x v="0"/>
    <x v="0"/>
    <n v="1"/>
    <n v="55"/>
    <n v="12.65"/>
    <n v="12.65"/>
    <n v="42.35"/>
    <n v="0.77"/>
    <x v="1"/>
    <d v="2019-08-19T00:00:00"/>
    <x v="1"/>
    <s v="Monday"/>
    <n v="0"/>
    <s v="Low Cost per Unit"/>
    <n v="5.5"/>
    <n v="0"/>
    <n v="0"/>
    <n v="0"/>
    <n v="0"/>
    <s v="Greater Than 8 Weeks Old"/>
  </r>
  <r>
    <s v="01-21-1005-14-12"/>
    <x v="15"/>
    <x v="0"/>
    <x v="0"/>
    <n v="2"/>
    <n v="118"/>
    <n v="45.3"/>
    <n v="22.65"/>
    <n v="72.7"/>
    <n v="0.62"/>
    <x v="1"/>
    <d v="2019-08-19T00:00:00"/>
    <x v="1"/>
    <s v="Monday"/>
    <n v="0"/>
    <s v="High Cost per Unit"/>
    <n v="11.8"/>
    <n v="3.54"/>
    <n v="0"/>
    <n v="0"/>
    <n v="0"/>
    <s v="Greater Than 8 Weeks Old"/>
  </r>
  <r>
    <s v="01-21-1005-15-12"/>
    <x v="15"/>
    <x v="0"/>
    <x v="0"/>
    <n v="1"/>
    <n v="59"/>
    <n v="22.7"/>
    <n v="22.7"/>
    <n v="36.299999999999997"/>
    <n v="0.62"/>
    <x v="1"/>
    <d v="2019-08-19T00:00:00"/>
    <x v="1"/>
    <s v="Monday"/>
    <n v="0"/>
    <s v="High Cost per Unit"/>
    <n v="5.9"/>
    <n v="0"/>
    <n v="0"/>
    <n v="0"/>
    <n v="0"/>
    <s v="Greater Than 8 Weeks Old"/>
  </r>
  <r>
    <s v="01-21-1006-15-12"/>
    <x v="15"/>
    <x v="0"/>
    <x v="0"/>
    <n v="1"/>
    <n v="55"/>
    <n v="21.23"/>
    <n v="21.23"/>
    <n v="33.770000000000003"/>
    <n v="0.61"/>
    <x v="1"/>
    <d v="2019-08-19T00:00:00"/>
    <x v="1"/>
    <s v="Monday"/>
    <n v="0"/>
    <s v="High Cost per Unit"/>
    <n v="5.5"/>
    <n v="0"/>
    <n v="0"/>
    <n v="0"/>
    <n v="0"/>
    <s v="Greater Than 8 Weeks Old"/>
  </r>
  <r>
    <s v="01-21-1013-14-12"/>
    <x v="15"/>
    <x v="0"/>
    <x v="0"/>
    <n v="1"/>
    <n v="79"/>
    <n v="19.940000000000001"/>
    <n v="19.940000000000001"/>
    <n v="59.06"/>
    <n v="0.75"/>
    <x v="1"/>
    <d v="2019-08-19T00:00:00"/>
    <x v="1"/>
    <s v="Monday"/>
    <n v="0"/>
    <s v="High Cost per Unit"/>
    <n v="7.9"/>
    <n v="0"/>
    <n v="0"/>
    <n v="0"/>
    <n v="0"/>
    <s v="Greater Than 8 Weeks Old"/>
  </r>
  <r>
    <s v="01-21-2001-14-12"/>
    <x v="15"/>
    <x v="0"/>
    <x v="0"/>
    <n v="1"/>
    <n v="89"/>
    <n v="32.520000000000003"/>
    <n v="32.520000000000003"/>
    <n v="56.48"/>
    <n v="0.63"/>
    <x v="1"/>
    <d v="2019-08-19T00:00:00"/>
    <x v="1"/>
    <s v="Monday"/>
    <n v="0"/>
    <s v="High Cost per Unit"/>
    <n v="8.9"/>
    <n v="0"/>
    <n v="0"/>
    <n v="0"/>
    <n v="0"/>
    <s v="Greater Than 8 Weeks Old"/>
  </r>
  <r>
    <s v="01-21-4001-14-12"/>
    <x v="15"/>
    <x v="0"/>
    <x v="0"/>
    <n v="2"/>
    <n v="110"/>
    <n v="32.799999999999997"/>
    <n v="16.399999999999999"/>
    <n v="77.2"/>
    <n v="0.7"/>
    <x v="1"/>
    <d v="2019-08-19T00:00:00"/>
    <x v="1"/>
    <s v="Monday"/>
    <n v="0"/>
    <s v="Low Cost per Unit"/>
    <n v="11"/>
    <n v="3.3"/>
    <n v="0"/>
    <n v="0"/>
    <n v="0"/>
    <s v="Greater Than 8 Weeks Old"/>
  </r>
  <r>
    <s v="01-22-0103-01-00"/>
    <x v="15"/>
    <x v="1"/>
    <x v="1"/>
    <n v="17"/>
    <n v="787.96"/>
    <n v="467.5"/>
    <n v="27.5"/>
    <n v="320.45999999999998"/>
    <n v="0.41"/>
    <x v="1"/>
    <d v="2019-08-19T00:00:00"/>
    <x v="1"/>
    <s v="Monday"/>
    <n v="0"/>
    <s v="High Cost per Unit"/>
    <n v="0"/>
    <n v="23.6388"/>
    <n v="0"/>
    <n v="0"/>
    <n v="0"/>
    <s v="Greater Than 8 Weeks Old"/>
  </r>
  <r>
    <s v="01-24-0304-01-00"/>
    <x v="15"/>
    <x v="2"/>
    <x v="2"/>
    <n v="3"/>
    <n v="13.98"/>
    <n v="13.41"/>
    <n v="4.47"/>
    <n v="0.56999999999999995"/>
    <n v="0.04"/>
    <x v="1"/>
    <d v="2019-08-19T00:00:00"/>
    <x v="1"/>
    <s v="Monday"/>
    <n v="0"/>
    <s v="Low Cost per Unit"/>
    <n v="0"/>
    <n v="0.4194"/>
    <n v="0"/>
    <n v="0"/>
    <n v="0"/>
    <s v="Greater Than 8 Weeks Old"/>
  </r>
  <r>
    <s v="01-28-1301-03-12"/>
    <x v="15"/>
    <x v="1"/>
    <x v="4"/>
    <n v="3"/>
    <n v="63"/>
    <n v="21.51"/>
    <n v="7.1700000000000008"/>
    <n v="41.49"/>
    <n v="0.66"/>
    <x v="1"/>
    <d v="2019-08-19T00:00:00"/>
    <x v="1"/>
    <s v="Monday"/>
    <n v="0"/>
    <s v="Low Cost per Unit"/>
    <n v="0"/>
    <n v="1.89"/>
    <n v="0"/>
    <n v="0"/>
    <n v="0"/>
    <s v="Greater Than 8 Weeks Old"/>
  </r>
  <r>
    <s v="01-29-0002-00-00"/>
    <x v="15"/>
    <x v="1"/>
    <x v="18"/>
    <n v="4"/>
    <n v="20"/>
    <n v="1"/>
    <n v="0.25"/>
    <n v="19"/>
    <n v="0.95"/>
    <x v="1"/>
    <d v="2019-08-19T00:00:00"/>
    <x v="1"/>
    <s v="Monday"/>
    <n v="0"/>
    <s v="Low Cost per Unit"/>
    <n v="0"/>
    <n v="0.6"/>
    <n v="3"/>
    <n v="0"/>
    <n v="0"/>
    <s v="Greater Than 8 Weeks Old"/>
  </r>
  <r>
    <s v="01-29-1304-01-00"/>
    <x v="15"/>
    <x v="1"/>
    <x v="18"/>
    <n v="1"/>
    <n v="5.99"/>
    <n v="2.1"/>
    <n v="2.1"/>
    <n v="3.89"/>
    <n v="0.65"/>
    <x v="1"/>
    <d v="2019-08-19T00:00:00"/>
    <x v="1"/>
    <s v="Monday"/>
    <n v="0"/>
    <s v="Low Cost per Unit"/>
    <n v="0"/>
    <n v="0"/>
    <n v="0.89849999999999997"/>
    <n v="0"/>
    <n v="0"/>
    <s v="Greater Than 8 Weeks Old"/>
  </r>
  <r>
    <s v="01-31-0101-01-00"/>
    <x v="15"/>
    <x v="3"/>
    <x v="5"/>
    <n v="21"/>
    <n v="419.79"/>
    <n v="166.74"/>
    <n v="7.94"/>
    <n v="253.05"/>
    <n v="0.6"/>
    <x v="1"/>
    <d v="2019-08-19T00:00:00"/>
    <x v="1"/>
    <s v="Monday"/>
    <n v="0"/>
    <s v="Low Cost per Unit"/>
    <n v="0"/>
    <n v="12.5937"/>
    <n v="0"/>
    <n v="0"/>
    <n v="83.958000000000013"/>
    <s v="Greater Than 8 Weeks Old"/>
  </r>
  <r>
    <s v="01-31-0103-01-00"/>
    <x v="15"/>
    <x v="4"/>
    <x v="5"/>
    <n v="2"/>
    <n v="50"/>
    <n v="9"/>
    <n v="4.5"/>
    <n v="41"/>
    <n v="0.82"/>
    <x v="1"/>
    <d v="2019-08-19T00:00:00"/>
    <x v="1"/>
    <s v="Monday"/>
    <n v="0"/>
    <s v="Low Cost per Unit"/>
    <n v="0"/>
    <n v="1.5"/>
    <n v="0"/>
    <n v="0"/>
    <n v="0"/>
    <s v="Greater Than 8 Weeks Old"/>
  </r>
  <r>
    <s v="01-31-0104-01-00"/>
    <x v="15"/>
    <x v="3"/>
    <x v="5"/>
    <n v="3"/>
    <n v="87"/>
    <n v="18.600000000000001"/>
    <n v="6.2"/>
    <n v="68.400000000000006"/>
    <n v="0.79"/>
    <x v="1"/>
    <d v="2019-08-19T00:00:00"/>
    <x v="1"/>
    <s v="Monday"/>
    <n v="0"/>
    <s v="Low Cost per Unit"/>
    <n v="0"/>
    <n v="2.61"/>
    <n v="0"/>
    <n v="0"/>
    <n v="17.400000000000002"/>
    <s v="Greater Than 8 Weeks Old"/>
  </r>
  <r>
    <s v="01-31-0105-01-00"/>
    <x v="15"/>
    <x v="3"/>
    <x v="5"/>
    <n v="10"/>
    <n v="149.9"/>
    <n v="66"/>
    <n v="6.6"/>
    <n v="83.9"/>
    <n v="0.56000000000000005"/>
    <x v="1"/>
    <d v="2019-08-19T00:00:00"/>
    <x v="1"/>
    <s v="Monday"/>
    <n v="0"/>
    <s v="Low Cost per Unit"/>
    <n v="0"/>
    <n v="4.4969999999999999"/>
    <n v="0"/>
    <n v="0"/>
    <n v="29.980000000000004"/>
    <s v="Greater Than 8 Weeks Old"/>
  </r>
  <r>
    <s v="01-31-0106-01-00"/>
    <x v="15"/>
    <x v="3"/>
    <x v="5"/>
    <n v="1"/>
    <n v="25"/>
    <n v="6.8"/>
    <n v="6.8"/>
    <n v="18.2"/>
    <n v="0.73"/>
    <x v="1"/>
    <d v="2019-08-19T00:00:00"/>
    <x v="1"/>
    <s v="Monday"/>
    <n v="0"/>
    <s v="Low Cost per Unit"/>
    <n v="0"/>
    <n v="0"/>
    <n v="0"/>
    <n v="0"/>
    <n v="5"/>
    <s v="Greater Than 8 Weeks Old"/>
  </r>
  <r>
    <s v="01-31-0107-01-12"/>
    <x v="15"/>
    <x v="5"/>
    <x v="6"/>
    <n v="3"/>
    <n v="207"/>
    <n v="60.18"/>
    <n v="20.059999999999999"/>
    <n v="146.82"/>
    <n v="0.71"/>
    <x v="1"/>
    <d v="2019-08-19T00:00:00"/>
    <x v="1"/>
    <s v="Monday"/>
    <n v="0"/>
    <s v="High Cost per Unit"/>
    <n v="0"/>
    <n v="6.21"/>
    <n v="0"/>
    <n v="0"/>
    <n v="0"/>
    <s v="Greater Than 8 Weeks Old"/>
  </r>
  <r>
    <s v="01-31-0109-01-00"/>
    <x v="15"/>
    <x v="3"/>
    <x v="5"/>
    <n v="3"/>
    <n v="66"/>
    <n v="19.05"/>
    <n v="6.3500000000000005"/>
    <n v="46.95"/>
    <n v="0.71"/>
    <x v="1"/>
    <d v="2019-08-19T00:00:00"/>
    <x v="1"/>
    <s v="Monday"/>
    <n v="0"/>
    <s v="Low Cost per Unit"/>
    <n v="0"/>
    <n v="1.98"/>
    <n v="0"/>
    <n v="0"/>
    <n v="13.200000000000001"/>
    <s v="Greater Than 8 Weeks Old"/>
  </r>
  <r>
    <s v="01-32-0101-01"/>
    <x v="15"/>
    <x v="5"/>
    <x v="6"/>
    <n v="20"/>
    <n v="199.8"/>
    <n v="76"/>
    <n v="3.8"/>
    <n v="123.8"/>
    <n v="0.62"/>
    <x v="1"/>
    <d v="2019-08-19T00:00:00"/>
    <x v="1"/>
    <s v="Monday"/>
    <n v="0"/>
    <s v="Low Cost per Unit"/>
    <n v="0"/>
    <n v="5.9939999999999998"/>
    <n v="0"/>
    <n v="0"/>
    <n v="0"/>
    <s v="Greater Than 8 Weeks Old"/>
  </r>
  <r>
    <s v="01-74-1301-00-00"/>
    <x v="15"/>
    <x v="4"/>
    <x v="11"/>
    <n v="1"/>
    <n v="21.99"/>
    <n v="17.149999999999999"/>
    <n v="17.149999999999999"/>
    <n v="4.84"/>
    <n v="0.22"/>
    <x v="1"/>
    <d v="2019-08-19T00:00:00"/>
    <x v="1"/>
    <s v="Monday"/>
    <n v="0"/>
    <s v="High Cost per Unit"/>
    <n v="0"/>
    <n v="0"/>
    <n v="0"/>
    <n v="0"/>
    <n v="0"/>
    <s v="Greater Than 8 Weeks Old"/>
  </r>
  <r>
    <s v="01-81-1601-00-00"/>
    <x v="15"/>
    <x v="7"/>
    <x v="8"/>
    <n v="10"/>
    <n v="79.900000000000006"/>
    <n v="32"/>
    <n v="3.2"/>
    <n v="47.9"/>
    <n v="0.6"/>
    <x v="1"/>
    <d v="2019-08-19T00:00:00"/>
    <x v="1"/>
    <s v="Monday"/>
    <n v="0"/>
    <s v="Low Cost per Unit"/>
    <n v="0"/>
    <n v="2.3970000000000002"/>
    <n v="0"/>
    <n v="0"/>
    <n v="0"/>
    <s v="Greater Than 8 Weeks Old"/>
  </r>
  <r>
    <s v="01-83-1601-00-00"/>
    <x v="15"/>
    <x v="7"/>
    <x v="9"/>
    <n v="5"/>
    <n v="44.95"/>
    <n v="21.5"/>
    <n v="4.3"/>
    <n v="23.45"/>
    <n v="0.52"/>
    <x v="1"/>
    <d v="2019-08-19T00:00:00"/>
    <x v="1"/>
    <s v="Monday"/>
    <n v="0"/>
    <s v="Low Cost per Unit"/>
    <n v="0"/>
    <n v="1.3485"/>
    <n v="0"/>
    <n v="0"/>
    <n v="0"/>
    <s v="Greater Than 8 Weeks Old"/>
  </r>
  <r>
    <s v="01-83-1602-00-00"/>
    <x v="15"/>
    <x v="7"/>
    <x v="9"/>
    <n v="7"/>
    <n v="62.93"/>
    <n v="27.86"/>
    <n v="3.98"/>
    <n v="35.07"/>
    <n v="0.56000000000000005"/>
    <x v="1"/>
    <d v="2019-08-19T00:00:00"/>
    <x v="1"/>
    <s v="Monday"/>
    <n v="0"/>
    <s v="Low Cost per Unit"/>
    <n v="0"/>
    <n v="1.8878999999999999"/>
    <n v="0"/>
    <n v="0"/>
    <n v="0"/>
    <s v="Greater Than 8 Weeks Old"/>
  </r>
  <r>
    <s v="01-83-1603-00-00"/>
    <x v="15"/>
    <x v="7"/>
    <x v="9"/>
    <n v="6"/>
    <n v="84"/>
    <n v="16.5"/>
    <n v="2.75"/>
    <n v="67.5"/>
    <n v="0.8"/>
    <x v="1"/>
    <d v="2019-08-19T00:00:00"/>
    <x v="1"/>
    <s v="Monday"/>
    <n v="0"/>
    <s v="Low Cost per Unit"/>
    <n v="0"/>
    <n v="2.52"/>
    <n v="0"/>
    <n v="0"/>
    <n v="0"/>
    <s v="Greater Than 8 Weeks Old"/>
  </r>
  <r>
    <s v="02-31-0101-01-00"/>
    <x v="15"/>
    <x v="3"/>
    <x v="5"/>
    <n v="21"/>
    <n v="146.79"/>
    <n v="36.75"/>
    <n v="1.75"/>
    <n v="110.04"/>
    <n v="0.75"/>
    <x v="1"/>
    <d v="2019-08-19T00:00:00"/>
    <x v="1"/>
    <s v="Monday"/>
    <n v="0"/>
    <s v="Low Cost per Unit"/>
    <n v="0"/>
    <n v="4.4036999999999997"/>
    <n v="0"/>
    <n v="0"/>
    <n v="29.358000000000001"/>
    <s v="Greater Than 8 Weeks Old"/>
  </r>
  <r>
    <s v="02-31-0103-01-00"/>
    <x v="15"/>
    <x v="4"/>
    <x v="5"/>
    <n v="6"/>
    <n v="59.94"/>
    <n v="17.7"/>
    <n v="2.9499999999999997"/>
    <n v="42.24"/>
    <n v="0.7"/>
    <x v="1"/>
    <d v="2019-08-19T00:00:00"/>
    <x v="1"/>
    <s v="Monday"/>
    <n v="0"/>
    <s v="Low Cost per Unit"/>
    <n v="0"/>
    <n v="1.7981999999999998"/>
    <n v="0"/>
    <n v="0"/>
    <n v="0"/>
    <s v="Greater Than 8 Weeks Old"/>
  </r>
  <r>
    <s v="02-40-0001"/>
    <x v="15"/>
    <x v="6"/>
    <x v="7"/>
    <n v="3"/>
    <n v="57"/>
    <n v="13.5"/>
    <n v="4.5"/>
    <n v="43.5"/>
    <n v="0.76"/>
    <x v="1"/>
    <d v="2019-08-19T00:00:00"/>
    <x v="1"/>
    <s v="Monday"/>
    <n v="0"/>
    <s v="Low Cost per Unit"/>
    <n v="0"/>
    <n v="1.71"/>
    <n v="0"/>
    <n v="0"/>
    <n v="0"/>
    <s v="Greater Than 8 Weeks Old"/>
  </r>
  <r>
    <s v="02-40-0401-00-00"/>
    <x v="15"/>
    <x v="6"/>
    <x v="7"/>
    <n v="8"/>
    <n v="79.92"/>
    <n v="23.6"/>
    <n v="2.95"/>
    <n v="56.32"/>
    <n v="0.7"/>
    <x v="1"/>
    <d v="2019-08-19T00:00:00"/>
    <x v="1"/>
    <s v="Monday"/>
    <n v="0"/>
    <s v="Low Cost per Unit"/>
    <n v="0"/>
    <n v="2.3976000000000002"/>
    <n v="0"/>
    <n v="0"/>
    <n v="0"/>
    <s v="Greater Than 8 Weeks Old"/>
  </r>
  <r>
    <s v="02-40-0402-00-00"/>
    <x v="15"/>
    <x v="2"/>
    <x v="2"/>
    <n v="4"/>
    <n v="43.96"/>
    <n v="15"/>
    <n v="3.75"/>
    <n v="28.96"/>
    <n v="0.66"/>
    <x v="1"/>
    <d v="2019-08-19T00:00:00"/>
    <x v="1"/>
    <s v="Monday"/>
    <n v="0"/>
    <s v="Low Cost per Unit"/>
    <n v="0"/>
    <n v="1.3188"/>
    <n v="0"/>
    <n v="0"/>
    <n v="0"/>
    <s v="Greater Than 8 Weeks Old"/>
  </r>
  <r>
    <s v="02-40-1301-00-00"/>
    <x v="15"/>
    <x v="6"/>
    <x v="7"/>
    <n v="16"/>
    <n v="159.84"/>
    <n v="60"/>
    <n v="3.75"/>
    <n v="99.84"/>
    <n v="0.62"/>
    <x v="1"/>
    <d v="2019-08-19T00:00:00"/>
    <x v="1"/>
    <s v="Monday"/>
    <n v="0"/>
    <s v="Low Cost per Unit"/>
    <n v="0"/>
    <n v="4.7952000000000004"/>
    <n v="0"/>
    <n v="0"/>
    <n v="0"/>
    <s v="Greater Than 8 Weeks Old"/>
  </r>
  <r>
    <s v="02-52-1301-01-12"/>
    <x v="15"/>
    <x v="8"/>
    <x v="20"/>
    <n v="3"/>
    <n v="209.97"/>
    <n v="64.53"/>
    <n v="21.51"/>
    <n v="145.44"/>
    <n v="0.69"/>
    <x v="1"/>
    <d v="2019-08-19T00:00:00"/>
    <x v="1"/>
    <s v="Monday"/>
    <n v="0"/>
    <s v="High Cost per Unit"/>
    <n v="0"/>
    <n v="6.2991000000000001"/>
    <n v="0"/>
    <n v="0"/>
    <n v="0"/>
    <s v="Greater Than 8 Weeks Old"/>
  </r>
  <r>
    <s v="02-62-0401-01-12"/>
    <x v="15"/>
    <x v="1"/>
    <x v="19"/>
    <n v="10"/>
    <n v="729.9"/>
    <n v="378.4"/>
    <n v="37.839999999999996"/>
    <n v="351.5"/>
    <n v="0.48"/>
    <x v="1"/>
    <d v="2019-08-19T00:00:00"/>
    <x v="1"/>
    <s v="Monday"/>
    <n v="0"/>
    <s v="High Cost per Unit"/>
    <n v="0"/>
    <n v="21.896999999999998"/>
    <n v="0"/>
    <n v="0"/>
    <n v="0"/>
    <s v="Greater Than 8 Weeks Old"/>
  </r>
  <r>
    <s v="02-63-0402-01-12"/>
    <x v="15"/>
    <x v="1"/>
    <x v="19"/>
    <n v="1"/>
    <n v="85"/>
    <n v="24"/>
    <n v="24"/>
    <n v="61"/>
    <n v="0.72"/>
    <x v="1"/>
    <d v="2019-08-19T00:00:00"/>
    <x v="1"/>
    <s v="Monday"/>
    <n v="0"/>
    <s v="High Cost per Unit"/>
    <n v="0"/>
    <n v="0"/>
    <n v="0"/>
    <n v="0"/>
    <n v="0"/>
    <s v="Greater Than 8 Weeks Old"/>
  </r>
  <r>
    <s v="02-63-0403-01-00"/>
    <x v="15"/>
    <x v="1"/>
    <x v="19"/>
    <n v="16"/>
    <n v="6319.84"/>
    <n v="2752"/>
    <n v="172"/>
    <n v="3567.84"/>
    <n v="0.56000000000000005"/>
    <x v="1"/>
    <d v="2019-08-19T00:00:00"/>
    <x v="1"/>
    <s v="Monday"/>
    <n v="0"/>
    <s v="High Cost per Unit"/>
    <n v="0"/>
    <n v="189.59520000000001"/>
    <n v="0"/>
    <n v="0"/>
    <n v="0"/>
    <s v="Greater Than 8 Weeks Old"/>
  </r>
  <r>
    <s v="02-63-1301-01-00"/>
    <x v="15"/>
    <x v="1"/>
    <x v="19"/>
    <n v="2"/>
    <n v="70"/>
    <n v="12.8"/>
    <n v="6.4"/>
    <n v="57.2"/>
    <n v="0.82"/>
    <x v="1"/>
    <d v="2019-08-19T00:00:00"/>
    <x v="1"/>
    <s v="Monday"/>
    <n v="0"/>
    <s v="Low Cost per Unit"/>
    <n v="0"/>
    <n v="2.1"/>
    <n v="0"/>
    <n v="0"/>
    <n v="0"/>
    <s v="Greater Than 8 Weeks Old"/>
  </r>
  <r>
    <s v="02-71-1401-01-00"/>
    <x v="15"/>
    <x v="4"/>
    <x v="11"/>
    <n v="2"/>
    <n v="130"/>
    <n v="24"/>
    <n v="12"/>
    <n v="106"/>
    <n v="0.82"/>
    <x v="1"/>
    <d v="2019-08-19T00:00:00"/>
    <x v="1"/>
    <s v="Monday"/>
    <n v="0"/>
    <s v="Low Cost per Unit"/>
    <n v="0"/>
    <n v="3.9"/>
    <n v="0"/>
    <n v="0"/>
    <n v="0"/>
    <s v="Greater Than 8 Weeks Old"/>
  </r>
  <r>
    <s v="02-71-1402-01-12"/>
    <x v="15"/>
    <x v="4"/>
    <x v="11"/>
    <n v="2"/>
    <n v="124.99"/>
    <n v="37.9"/>
    <n v="18.95"/>
    <n v="87.09"/>
    <n v="0.7"/>
    <x v="1"/>
    <d v="2019-08-19T00:00:00"/>
    <x v="1"/>
    <s v="Monday"/>
    <n v="0"/>
    <s v="High Cost per Unit"/>
    <n v="0"/>
    <n v="3.7496999999999998"/>
    <n v="0"/>
    <n v="0"/>
    <n v="0"/>
    <s v="Greater Than 8 Weeks Old"/>
  </r>
  <r>
    <s v="02-71-1403-01-12"/>
    <x v="15"/>
    <x v="4"/>
    <x v="11"/>
    <n v="4"/>
    <n v="436"/>
    <n v="132.6"/>
    <n v="33.15"/>
    <n v="303.39999999999998"/>
    <n v="0.7"/>
    <x v="1"/>
    <d v="2019-08-19T00:00:00"/>
    <x v="1"/>
    <s v="Monday"/>
    <n v="0"/>
    <s v="High Cost per Unit"/>
    <n v="0"/>
    <n v="13.08"/>
    <n v="0"/>
    <n v="0"/>
    <n v="0"/>
    <s v="Greater Than 8 Weeks Old"/>
  </r>
  <r>
    <s v="02-73-0001-01-00"/>
    <x v="15"/>
    <x v="4"/>
    <x v="12"/>
    <n v="3"/>
    <n v="117"/>
    <n v="32.549999999999997"/>
    <n v="10.85"/>
    <n v="84.45"/>
    <n v="0.72"/>
    <x v="1"/>
    <d v="2019-08-19T00:00:00"/>
    <x v="1"/>
    <s v="Monday"/>
    <n v="0"/>
    <s v="Low Cost per Unit"/>
    <n v="0"/>
    <n v="3.51"/>
    <n v="0"/>
    <n v="0"/>
    <n v="0"/>
    <s v="Greater Than 8 Weeks Old"/>
  </r>
  <r>
    <s v="02-73-0002-01-00"/>
    <x v="15"/>
    <x v="4"/>
    <x v="12"/>
    <n v="1"/>
    <n v="45"/>
    <n v="11"/>
    <n v="11"/>
    <n v="34"/>
    <n v="0.76"/>
    <x v="1"/>
    <d v="2019-08-19T00:00:00"/>
    <x v="1"/>
    <s v="Monday"/>
    <n v="0"/>
    <s v="Low Cost per Unit"/>
    <n v="0"/>
    <n v="0"/>
    <n v="0"/>
    <n v="0"/>
    <n v="0"/>
    <s v="Greater Than 8 Weeks Old"/>
  </r>
  <r>
    <s v="02-73-1302-01-00"/>
    <x v="15"/>
    <x v="4"/>
    <x v="12"/>
    <n v="5"/>
    <n v="19.95"/>
    <n v="7"/>
    <n v="1.4"/>
    <n v="12.95"/>
    <n v="0.65"/>
    <x v="1"/>
    <d v="2019-08-19T00:00:00"/>
    <x v="1"/>
    <s v="Monday"/>
    <n v="0"/>
    <s v="Low Cost per Unit"/>
    <n v="0"/>
    <n v="0.59849999999999992"/>
    <n v="0"/>
    <n v="0"/>
    <n v="0"/>
    <s v="Greater Than 8 Weeks Old"/>
  </r>
  <r>
    <s v="02-73-1402-01-12"/>
    <x v="15"/>
    <x v="4"/>
    <x v="12"/>
    <n v="2"/>
    <n v="120"/>
    <n v="33.6"/>
    <n v="16.8"/>
    <n v="86.4"/>
    <n v="0.72"/>
    <x v="1"/>
    <d v="2019-08-19T00:00:00"/>
    <x v="1"/>
    <s v="Monday"/>
    <n v="0"/>
    <s v="Low Cost per Unit"/>
    <n v="0"/>
    <n v="3.5999999999999996"/>
    <n v="0"/>
    <n v="0"/>
    <n v="0"/>
    <s v="Greater Than 8 Weeks Old"/>
  </r>
  <r>
    <s v="02-74-0401-01-00"/>
    <x v="15"/>
    <x v="4"/>
    <x v="11"/>
    <n v="2"/>
    <n v="24"/>
    <n v="3"/>
    <n v="1.5"/>
    <n v="21"/>
    <n v="0.88"/>
    <x v="1"/>
    <d v="2019-08-19T00:00:00"/>
    <x v="1"/>
    <s v="Monday"/>
    <n v="0"/>
    <s v="Low Cost per Unit"/>
    <n v="0"/>
    <n v="0.72"/>
    <n v="0"/>
    <n v="0"/>
    <n v="0"/>
    <s v="Greater Than 8 Weeks Old"/>
  </r>
  <r>
    <s v="02-74-0402-01-00"/>
    <x v="15"/>
    <x v="4"/>
    <x v="11"/>
    <n v="1"/>
    <n v="19"/>
    <n v="7"/>
    <n v="7"/>
    <n v="12"/>
    <n v="0.63"/>
    <x v="1"/>
    <d v="2019-08-19T00:00:00"/>
    <x v="1"/>
    <s v="Monday"/>
    <n v="0"/>
    <s v="Low Cost per Unit"/>
    <n v="0"/>
    <n v="0"/>
    <n v="0"/>
    <n v="0"/>
    <n v="0"/>
    <s v="Greater Than 8 Weeks Old"/>
  </r>
  <r>
    <s v="02-74-1201-00-00"/>
    <x v="15"/>
    <x v="2"/>
    <x v="2"/>
    <n v="5"/>
    <n v="64.95"/>
    <n v="27.5"/>
    <n v="5.5"/>
    <n v="37.450000000000003"/>
    <n v="0.57999999999999996"/>
    <x v="1"/>
    <d v="2019-08-19T00:00:00"/>
    <x v="1"/>
    <s v="Monday"/>
    <n v="0"/>
    <s v="Low Cost per Unit"/>
    <n v="0"/>
    <n v="1.9485000000000001"/>
    <n v="0"/>
    <n v="0"/>
    <n v="0"/>
    <s v="Greater Than 8 Weeks Old"/>
  </r>
  <r>
    <s v="02-74-1301-01-00"/>
    <x v="15"/>
    <x v="2"/>
    <x v="2"/>
    <n v="6"/>
    <n v="59.94"/>
    <n v="49.5"/>
    <n v="8.25"/>
    <n v="10.44"/>
    <n v="0.17"/>
    <x v="1"/>
    <d v="2019-08-19T00:00:00"/>
    <x v="1"/>
    <s v="Monday"/>
    <n v="0"/>
    <s v="Low Cost per Unit"/>
    <n v="0"/>
    <n v="1.7981999999999998"/>
    <n v="0"/>
    <n v="0"/>
    <n v="0"/>
    <s v="Greater Than 8 Weeks Old"/>
  </r>
  <r>
    <s v="02-74-1302-01-13"/>
    <x v="15"/>
    <x v="4"/>
    <x v="11"/>
    <n v="4"/>
    <n v="140"/>
    <n v="32.4"/>
    <n v="8.1"/>
    <n v="107.6"/>
    <n v="0.77"/>
    <x v="1"/>
    <d v="2019-08-19T00:00:00"/>
    <x v="1"/>
    <s v="Monday"/>
    <n v="0"/>
    <s v="Low Cost per Unit"/>
    <n v="0"/>
    <n v="4.2"/>
    <n v="0"/>
    <n v="0"/>
    <n v="0"/>
    <s v="Greater Than 8 Weeks Old"/>
  </r>
  <r>
    <s v="02-81-0001-00-00"/>
    <x v="15"/>
    <x v="7"/>
    <x v="8"/>
    <n v="2"/>
    <n v="36"/>
    <n v="11"/>
    <n v="5.5"/>
    <n v="25"/>
    <n v="0.69"/>
    <x v="1"/>
    <d v="2019-08-19T00:00:00"/>
    <x v="1"/>
    <s v="Monday"/>
    <n v="0"/>
    <s v="Low Cost per Unit"/>
    <n v="0"/>
    <n v="1.08"/>
    <n v="0"/>
    <n v="0"/>
    <n v="0"/>
    <s v="Greater Than 8 Weeks Old"/>
  </r>
  <r>
    <s v="02-85-0301-01-00"/>
    <x v="15"/>
    <x v="7"/>
    <x v="21"/>
    <n v="3"/>
    <n v="81"/>
    <n v="16.05"/>
    <n v="5.3500000000000005"/>
    <n v="64.95"/>
    <n v="0.8"/>
    <x v="1"/>
    <d v="2019-08-19T00:00:00"/>
    <x v="1"/>
    <s v="Monday"/>
    <n v="0"/>
    <s v="Low Cost per Unit"/>
    <n v="0"/>
    <n v="2.4299999999999997"/>
    <n v="0"/>
    <n v="0"/>
    <n v="0"/>
    <s v="Greater Than 8 Weeks Old"/>
  </r>
  <r>
    <s v="03-22-0001-01-12"/>
    <x v="15"/>
    <x v="1"/>
    <x v="13"/>
    <n v="1"/>
    <n v="68.989999999999995"/>
    <n v="30.64"/>
    <n v="30.64"/>
    <n v="38.35"/>
    <n v="0.56000000000000005"/>
    <x v="1"/>
    <d v="2019-08-19T00:00:00"/>
    <x v="1"/>
    <s v="Monday"/>
    <n v="0"/>
    <s v="High Cost per Unit"/>
    <n v="0"/>
    <n v="0"/>
    <n v="0"/>
    <n v="0"/>
    <n v="0"/>
    <s v="Greater Than 8 Weeks Old"/>
  </r>
  <r>
    <s v="03-22-0002-01-12"/>
    <x v="15"/>
    <x v="1"/>
    <x v="3"/>
    <n v="8"/>
    <n v="391.92"/>
    <n v="245.12"/>
    <n v="30.64"/>
    <n v="146.80000000000001"/>
    <n v="0.37"/>
    <x v="1"/>
    <d v="2019-08-19T00:00:00"/>
    <x v="1"/>
    <s v="Monday"/>
    <n v="0"/>
    <s v="High Cost per Unit"/>
    <n v="0"/>
    <n v="11.7576"/>
    <n v="0"/>
    <n v="0"/>
    <n v="0"/>
    <s v="Greater Than 8 Weeks Old"/>
  </r>
  <r>
    <s v="03-22-0004"/>
    <x v="15"/>
    <x v="2"/>
    <x v="2"/>
    <n v="14"/>
    <n v="405.86"/>
    <n v="308"/>
    <n v="22"/>
    <n v="97.86"/>
    <n v="0.24"/>
    <x v="1"/>
    <d v="2019-08-19T00:00:00"/>
    <x v="1"/>
    <s v="Monday"/>
    <n v="0"/>
    <s v="High Cost per Unit"/>
    <n v="0"/>
    <n v="12.175800000000001"/>
    <n v="0"/>
    <n v="0"/>
    <n v="0"/>
    <s v="Greater Than 8 Weeks Old"/>
  </r>
  <r>
    <s v="03-22-0101-01-00"/>
    <x v="15"/>
    <x v="1"/>
    <x v="13"/>
    <n v="2"/>
    <n v="198"/>
    <n v="60"/>
    <n v="30"/>
    <n v="138"/>
    <n v="0.7"/>
    <x v="1"/>
    <d v="2019-08-19T00:00:00"/>
    <x v="1"/>
    <s v="Monday"/>
    <n v="0"/>
    <s v="High Cost per Unit"/>
    <n v="0"/>
    <n v="5.9399999999999995"/>
    <n v="0"/>
    <n v="0"/>
    <n v="0"/>
    <s v="Greater Than 8 Weeks Old"/>
  </r>
  <r>
    <s v="03-22-0110-11-00"/>
    <x v="15"/>
    <x v="2"/>
    <x v="2"/>
    <n v="35"/>
    <n v="2923.66"/>
    <n v="1680"/>
    <n v="48"/>
    <n v="1243.6600000000001"/>
    <n v="0.43"/>
    <x v="1"/>
    <d v="2019-08-19T00:00:00"/>
    <x v="1"/>
    <s v="Monday"/>
    <n v="0"/>
    <s v="High Cost per Unit"/>
    <n v="0"/>
    <n v="87.709799999999987"/>
    <n v="0"/>
    <n v="0"/>
    <n v="0"/>
    <s v="Greater Than 8 Weeks Old"/>
  </r>
  <r>
    <s v="03-24-0301-00-12"/>
    <x v="15"/>
    <x v="1"/>
    <x v="3"/>
    <n v="3"/>
    <n v="68.97"/>
    <n v="32.4"/>
    <n v="10.799999999999999"/>
    <n v="36.57"/>
    <n v="0.53"/>
    <x v="1"/>
    <d v="2019-08-19T00:00:00"/>
    <x v="1"/>
    <s v="Monday"/>
    <n v="0"/>
    <s v="Low Cost per Unit"/>
    <n v="0"/>
    <n v="2.0690999999999997"/>
    <n v="0"/>
    <n v="0"/>
    <n v="0"/>
    <s v="Greater Than 8 Weeks Old"/>
  </r>
  <r>
    <s v="03-24-0302-01-00"/>
    <x v="15"/>
    <x v="1"/>
    <x v="3"/>
    <n v="1"/>
    <n v="18.989999999999998"/>
    <n v="10.5"/>
    <n v="10.5"/>
    <n v="8.49"/>
    <n v="0.45"/>
    <x v="1"/>
    <d v="2019-08-19T00:00:00"/>
    <x v="1"/>
    <s v="Monday"/>
    <n v="0"/>
    <s v="Low Cost per Unit"/>
    <n v="0"/>
    <n v="0"/>
    <n v="0"/>
    <n v="0"/>
    <n v="0"/>
    <s v="Greater Than 8 Weeks Old"/>
  </r>
  <r>
    <s v="03-25-0001-01-00"/>
    <x v="15"/>
    <x v="0"/>
    <x v="0"/>
    <n v="6"/>
    <n v="269.94"/>
    <n v="108"/>
    <n v="18"/>
    <n v="161.94"/>
    <n v="0.6"/>
    <x v="1"/>
    <d v="2019-08-19T00:00:00"/>
    <x v="1"/>
    <s v="Monday"/>
    <n v="0"/>
    <s v="High Cost per Unit"/>
    <n v="26.994"/>
    <n v="8.0982000000000003"/>
    <n v="0"/>
    <n v="0"/>
    <n v="0"/>
    <s v="Greater Than 8 Weeks Old"/>
  </r>
  <r>
    <s v="03-25-0002-01-00"/>
    <x v="15"/>
    <x v="1"/>
    <x v="3"/>
    <n v="6"/>
    <n v="239.94"/>
    <n v="97.2"/>
    <n v="16.2"/>
    <n v="142.74"/>
    <n v="0.59"/>
    <x v="1"/>
    <d v="2019-08-19T00:00:00"/>
    <x v="1"/>
    <s v="Monday"/>
    <n v="0"/>
    <s v="Low Cost per Unit"/>
    <n v="0"/>
    <n v="7.1981999999999999"/>
    <n v="0"/>
    <n v="0"/>
    <n v="0"/>
    <s v="Greater Than 8 Weeks Old"/>
  </r>
  <r>
    <s v="03-25-0003-01-00"/>
    <x v="15"/>
    <x v="0"/>
    <x v="0"/>
    <n v="1"/>
    <n v="44.99"/>
    <n v="18"/>
    <n v="18"/>
    <n v="26.99"/>
    <n v="0.6"/>
    <x v="1"/>
    <d v="2019-08-19T00:00:00"/>
    <x v="1"/>
    <s v="Monday"/>
    <n v="0"/>
    <s v="High Cost per Unit"/>
    <n v="4.4990000000000006"/>
    <n v="0"/>
    <n v="0"/>
    <n v="0"/>
    <n v="0"/>
    <s v="Greater Than 8 Weeks Old"/>
  </r>
  <r>
    <s v="03-26-0002-00-00"/>
    <x v="15"/>
    <x v="2"/>
    <x v="2"/>
    <n v="1"/>
    <n v="27.99"/>
    <n v="21"/>
    <n v="21"/>
    <n v="6.99"/>
    <n v="0.25"/>
    <x v="1"/>
    <d v="2019-08-19T00:00:00"/>
    <x v="1"/>
    <s v="Monday"/>
    <n v="0"/>
    <s v="High Cost per Unit"/>
    <n v="0"/>
    <n v="0"/>
    <n v="0"/>
    <n v="0"/>
    <n v="0"/>
    <s v="Greater Than 8 Weeks Old"/>
  </r>
  <r>
    <s v="03-31-0102-01-00"/>
    <x v="15"/>
    <x v="4"/>
    <x v="5"/>
    <n v="1"/>
    <n v="20"/>
    <n v="4"/>
    <n v="4"/>
    <n v="16"/>
    <n v="0.8"/>
    <x v="1"/>
    <d v="2019-08-19T00:00:00"/>
    <x v="1"/>
    <s v="Monday"/>
    <n v="0"/>
    <s v="Low Cost per Unit"/>
    <n v="0"/>
    <n v="0"/>
    <n v="0"/>
    <n v="0"/>
    <n v="0"/>
    <s v="Greater Than 8 Weeks Old"/>
  </r>
  <r>
    <s v="03-32-0402-00-00"/>
    <x v="15"/>
    <x v="5"/>
    <x v="6"/>
    <n v="17"/>
    <n v="679.83"/>
    <n v="225.08"/>
    <n v="13.24"/>
    <n v="454.75"/>
    <n v="0.67"/>
    <x v="1"/>
    <d v="2019-08-19T00:00:00"/>
    <x v="1"/>
    <s v="Monday"/>
    <n v="0"/>
    <s v="Low Cost per Unit"/>
    <n v="0"/>
    <n v="20.3949"/>
    <n v="0"/>
    <n v="0"/>
    <n v="0"/>
    <s v="Greater Than 8 Weeks Old"/>
  </r>
  <r>
    <s v="03-35-0101-01-00"/>
    <x v="15"/>
    <x v="1"/>
    <x v="14"/>
    <n v="1"/>
    <n v="69"/>
    <n v="15"/>
    <n v="15"/>
    <n v="54"/>
    <n v="0.78"/>
    <x v="1"/>
    <d v="2019-08-19T00:00:00"/>
    <x v="1"/>
    <s v="Monday"/>
    <n v="0"/>
    <s v="Low Cost per Unit"/>
    <n v="0"/>
    <n v="0"/>
    <n v="0"/>
    <n v="0"/>
    <n v="0"/>
    <s v="Greater Than 8 Weeks Old"/>
  </r>
  <r>
    <s v="03-35-0101-07-00"/>
    <x v="15"/>
    <x v="1"/>
    <x v="14"/>
    <n v="4"/>
    <n v="135.96"/>
    <n v="60"/>
    <n v="15"/>
    <n v="75.959999999999994"/>
    <n v="0.56000000000000005"/>
    <x v="1"/>
    <d v="2019-08-19T00:00:00"/>
    <x v="1"/>
    <s v="Monday"/>
    <n v="0"/>
    <s v="Low Cost per Unit"/>
    <n v="0"/>
    <n v="4.0788000000000002"/>
    <n v="0"/>
    <n v="0"/>
    <n v="0"/>
    <s v="Greater Than 8 Weeks Old"/>
  </r>
  <r>
    <s v="03-40-0101-01-12"/>
    <x v="15"/>
    <x v="6"/>
    <x v="7"/>
    <n v="1"/>
    <n v="19"/>
    <n v="6"/>
    <n v="6"/>
    <n v="13"/>
    <n v="0.68"/>
    <x v="1"/>
    <d v="2019-08-19T00:00:00"/>
    <x v="1"/>
    <s v="Monday"/>
    <n v="0"/>
    <s v="Low Cost per Unit"/>
    <n v="0"/>
    <n v="0"/>
    <n v="0"/>
    <n v="0"/>
    <n v="0"/>
    <s v="Greater Than 8 Weeks Old"/>
  </r>
  <r>
    <s v="03-40-0102-01-12"/>
    <x v="15"/>
    <x v="6"/>
    <x v="7"/>
    <n v="1"/>
    <n v="25"/>
    <n v="9.2799999999999994"/>
    <n v="9.2799999999999994"/>
    <n v="15.72"/>
    <n v="0.63"/>
    <x v="1"/>
    <d v="2019-08-19T00:00:00"/>
    <x v="1"/>
    <s v="Monday"/>
    <n v="0"/>
    <s v="Low Cost per Unit"/>
    <n v="0"/>
    <n v="0"/>
    <n v="0"/>
    <n v="0"/>
    <n v="0"/>
    <s v="Greater Than 8 Weeks Old"/>
  </r>
  <r>
    <s v="03-40-1302-00-00"/>
    <x v="15"/>
    <x v="2"/>
    <x v="2"/>
    <n v="2"/>
    <n v="67.98"/>
    <n v="27"/>
    <n v="13.5"/>
    <n v="40.98"/>
    <n v="0.6"/>
    <x v="1"/>
    <d v="2019-08-19T00:00:00"/>
    <x v="1"/>
    <s v="Monday"/>
    <n v="0"/>
    <s v="Low Cost per Unit"/>
    <n v="0"/>
    <n v="2.0394000000000001"/>
    <n v="0"/>
    <n v="0"/>
    <n v="0"/>
    <s v="Greater Than 8 Weeks Old"/>
  </r>
  <r>
    <s v="03-72-0501-01-00"/>
    <x v="15"/>
    <x v="4"/>
    <x v="11"/>
    <n v="1"/>
    <n v="22"/>
    <n v="3.2"/>
    <n v="3.2"/>
    <n v="18.8"/>
    <n v="0.85"/>
    <x v="1"/>
    <d v="2019-08-19T00:00:00"/>
    <x v="1"/>
    <s v="Monday"/>
    <n v="0"/>
    <s v="Low Cost per Unit"/>
    <n v="0"/>
    <n v="0"/>
    <n v="0"/>
    <n v="0"/>
    <n v="0"/>
    <s v="Greater Than 8 Weeks Old"/>
  </r>
  <r>
    <s v="03-74-0001-01-00"/>
    <x v="15"/>
    <x v="8"/>
    <x v="15"/>
    <n v="4"/>
    <n v="35.96"/>
    <n v="28"/>
    <n v="7"/>
    <n v="7.96"/>
    <n v="0.22"/>
    <x v="1"/>
    <d v="2019-08-19T00:00:00"/>
    <x v="1"/>
    <s v="Monday"/>
    <n v="0"/>
    <s v="Low Cost per Unit"/>
    <n v="0"/>
    <n v="1.0788"/>
    <n v="0"/>
    <n v="0"/>
    <n v="0"/>
    <s v="Greater Than 8 Weeks Old"/>
  </r>
  <r>
    <s v="03-74-0002-01-00"/>
    <x v="15"/>
    <x v="8"/>
    <x v="15"/>
    <n v="2"/>
    <n v="50"/>
    <n v="9.5"/>
    <n v="4.75"/>
    <n v="40.5"/>
    <n v="0.81"/>
    <x v="1"/>
    <d v="2019-08-19T00:00:00"/>
    <x v="1"/>
    <s v="Monday"/>
    <n v="0"/>
    <s v="Low Cost per Unit"/>
    <n v="0"/>
    <n v="1.5"/>
    <n v="0"/>
    <n v="0"/>
    <n v="0"/>
    <s v="Greater Than 8 Weeks Old"/>
  </r>
  <r>
    <s v="03-74-0003-01-00"/>
    <x v="15"/>
    <x v="4"/>
    <x v="11"/>
    <n v="1"/>
    <n v="99"/>
    <n v="24"/>
    <n v="24"/>
    <n v="75"/>
    <n v="0.76"/>
    <x v="1"/>
    <d v="2019-08-19T00:00:00"/>
    <x v="1"/>
    <s v="Monday"/>
    <n v="0"/>
    <s v="High Cost per Unit"/>
    <n v="0"/>
    <n v="0"/>
    <n v="0"/>
    <n v="0"/>
    <n v="0"/>
    <s v="Greater Than 8 Weeks Old"/>
  </r>
  <r>
    <s v="03-81-0101-00-00"/>
    <x v="15"/>
    <x v="7"/>
    <x v="8"/>
    <n v="5"/>
    <n v="49.95"/>
    <n v="22"/>
    <n v="4.4000000000000004"/>
    <n v="27.95"/>
    <n v="0.56000000000000005"/>
    <x v="1"/>
    <d v="2019-08-19T00:00:00"/>
    <x v="1"/>
    <s v="Monday"/>
    <n v="0"/>
    <s v="Low Cost per Unit"/>
    <n v="0"/>
    <n v="1.4984999999999999"/>
    <n v="0"/>
    <n v="0"/>
    <n v="0"/>
    <s v="Greater Than 8 Weeks Old"/>
  </r>
  <r>
    <s v="03-81-1702-00-00"/>
    <x v="15"/>
    <x v="7"/>
    <x v="8"/>
    <n v="2"/>
    <n v="18"/>
    <n v="6"/>
    <n v="3"/>
    <n v="12"/>
    <n v="0.67"/>
    <x v="1"/>
    <d v="2019-08-19T00:00:00"/>
    <x v="1"/>
    <s v="Monday"/>
    <n v="0"/>
    <s v="Low Cost per Unit"/>
    <n v="0"/>
    <n v="0.54"/>
    <n v="0"/>
    <n v="0"/>
    <n v="0"/>
    <s v="Greater Than 8 Weeks Old"/>
  </r>
  <r>
    <s v="04-13-1101-03-00"/>
    <x v="15"/>
    <x v="5"/>
    <x v="16"/>
    <n v="3"/>
    <n v="108"/>
    <n v="35.4"/>
    <n v="11.799999999999999"/>
    <n v="72.599999999999994"/>
    <n v="0.67"/>
    <x v="1"/>
    <d v="2019-08-19T00:00:00"/>
    <x v="1"/>
    <s v="Monday"/>
    <n v="0"/>
    <s v="Low Cost per Unit"/>
    <n v="0"/>
    <n v="3.2399999999999998"/>
    <n v="0"/>
    <n v="0"/>
    <n v="0"/>
    <s v="Greater Than 8 Weeks Old"/>
  </r>
  <r>
    <s v="04-15-0105-01-00"/>
    <x v="15"/>
    <x v="5"/>
    <x v="23"/>
    <n v="11"/>
    <n v="87.89"/>
    <n v="30.58"/>
    <n v="2.78"/>
    <n v="57.31"/>
    <n v="0.65"/>
    <x v="1"/>
    <d v="2019-08-19T00:00:00"/>
    <x v="1"/>
    <s v="Monday"/>
    <n v="0"/>
    <s v="Low Cost per Unit"/>
    <n v="0"/>
    <n v="2.6366999999999998"/>
    <n v="0"/>
    <n v="0"/>
    <n v="0"/>
    <s v="Greater Than 8 Weeks Old"/>
  </r>
  <r>
    <s v="04-82-0001-00-00"/>
    <x v="15"/>
    <x v="7"/>
    <x v="17"/>
    <n v="4"/>
    <n v="128"/>
    <n v="44.8"/>
    <n v="11.2"/>
    <n v="83.2"/>
    <n v="0.65"/>
    <x v="1"/>
    <d v="2019-08-19T00:00:00"/>
    <x v="1"/>
    <s v="Monday"/>
    <n v="0"/>
    <s v="Low Cost per Unit"/>
    <n v="0"/>
    <n v="3.84"/>
    <n v="0"/>
    <n v="0"/>
    <n v="0"/>
    <s v="Greater Than 8 Weeks Old"/>
  </r>
  <r>
    <s v="04-82-0001-00-12"/>
    <x v="15"/>
    <x v="7"/>
    <x v="17"/>
    <n v="2"/>
    <n v="138"/>
    <n v="62.5"/>
    <n v="31.25"/>
    <n v="75.5"/>
    <n v="0.55000000000000004"/>
    <x v="1"/>
    <d v="2019-08-19T00:00:00"/>
    <x v="1"/>
    <s v="Monday"/>
    <n v="0"/>
    <s v="High Cost per Unit"/>
    <n v="0"/>
    <n v="4.1399999999999997"/>
    <n v="0"/>
    <n v="0"/>
    <n v="0"/>
    <s v="Greater Than 8 Weeks Old"/>
  </r>
  <r>
    <s v="06-81-1702-00-00"/>
    <x v="15"/>
    <x v="7"/>
    <x v="8"/>
    <n v="1"/>
    <n v="32"/>
    <n v="12.8"/>
    <n v="12.8"/>
    <n v="19.2"/>
    <n v="0.6"/>
    <x v="1"/>
    <d v="2019-08-19T00:00:00"/>
    <x v="1"/>
    <s v="Monday"/>
    <n v="0"/>
    <s v="Low Cost per Unit"/>
    <n v="0"/>
    <n v="0"/>
    <n v="0"/>
    <n v="0"/>
    <n v="0"/>
    <s v="Greater Than 8 Weeks Old"/>
  </r>
  <r>
    <s v="06-81-1703-00-00"/>
    <x v="15"/>
    <x v="7"/>
    <x v="8"/>
    <n v="2"/>
    <n v="38"/>
    <n v="19"/>
    <n v="9.5"/>
    <n v="19"/>
    <n v="0.5"/>
    <x v="1"/>
    <d v="2019-08-19T00:00:00"/>
    <x v="1"/>
    <s v="Monday"/>
    <n v="0"/>
    <s v="Low Cost per Unit"/>
    <n v="0"/>
    <n v="1.1399999999999999"/>
    <n v="0"/>
    <n v="0"/>
    <n v="0"/>
    <s v="Greater Than 8 Weeks Old"/>
  </r>
  <r>
    <s v="08-28-0201-00-00"/>
    <x v="15"/>
    <x v="1"/>
    <x v="4"/>
    <n v="32"/>
    <n v="706.68"/>
    <n v="350.4"/>
    <n v="10.95"/>
    <n v="356.28"/>
    <n v="0.5"/>
    <x v="1"/>
    <d v="2019-08-19T00:00:00"/>
    <x v="1"/>
    <s v="Monday"/>
    <n v="0"/>
    <s v="Low Cost per Unit"/>
    <n v="0"/>
    <n v="21.200399999999998"/>
    <n v="0"/>
    <n v="0"/>
    <n v="0"/>
    <s v="Greater Than 8 Weeks Old"/>
  </r>
  <r>
    <s v="08-31-0201-00-00"/>
    <x v="15"/>
    <x v="4"/>
    <x v="5"/>
    <n v="11"/>
    <n v="120.89"/>
    <n v="74.25"/>
    <n v="6.75"/>
    <n v="46.64"/>
    <n v="0.39"/>
    <x v="1"/>
    <d v="2019-08-19T00:00:00"/>
    <x v="1"/>
    <s v="Monday"/>
    <n v="0"/>
    <s v="Low Cost per Unit"/>
    <n v="0"/>
    <n v="3.6267"/>
    <n v="0"/>
    <n v="0"/>
    <n v="0"/>
    <s v="Greater Than 8 Weeks Old"/>
  </r>
  <r>
    <s v="08-31-0202-00-00"/>
    <x v="15"/>
    <x v="4"/>
    <x v="5"/>
    <n v="12"/>
    <n v="107.88"/>
    <n v="28.44"/>
    <n v="2.37"/>
    <n v="79.44"/>
    <n v="0.74"/>
    <x v="1"/>
    <d v="2019-08-19T00:00:00"/>
    <x v="1"/>
    <s v="Monday"/>
    <n v="0"/>
    <s v="Low Cost per Unit"/>
    <n v="0"/>
    <n v="3.2363999999999997"/>
    <n v="0"/>
    <n v="0"/>
    <n v="0"/>
    <s v="Greater Than 8 Weeks Old"/>
  </r>
  <r>
    <s v="08-31-0203-00-00"/>
    <x v="15"/>
    <x v="4"/>
    <x v="5"/>
    <n v="36"/>
    <n v="359.64"/>
    <n v="216"/>
    <n v="6"/>
    <n v="143.63999999999999"/>
    <n v="0.4"/>
    <x v="1"/>
    <d v="2019-08-19T00:00:00"/>
    <x v="1"/>
    <s v="Monday"/>
    <n v="0"/>
    <s v="Low Cost per Unit"/>
    <n v="0"/>
    <n v="10.789199999999999"/>
    <n v="0"/>
    <n v="0"/>
    <n v="0"/>
    <s v="Greater Than 8 Weeks Old"/>
  </r>
  <r>
    <s v="08-34-0201-00-00"/>
    <x v="15"/>
    <x v="5"/>
    <x v="6"/>
    <n v="2"/>
    <n v="50"/>
    <n v="14.88"/>
    <n v="7.44"/>
    <n v="35.119999999999997"/>
    <n v="0.7"/>
    <x v="1"/>
    <d v="2019-08-19T00:00:00"/>
    <x v="1"/>
    <s v="Monday"/>
    <n v="0"/>
    <s v="Low Cost per Unit"/>
    <n v="0"/>
    <n v="1.5"/>
    <n v="0"/>
    <n v="0"/>
    <n v="0"/>
    <s v="Greater Than 8 Weeks Old"/>
  </r>
  <r>
    <s v="08-34-0209-00-00"/>
    <x v="15"/>
    <x v="5"/>
    <x v="6"/>
    <n v="1"/>
    <n v="25"/>
    <n v="11.48"/>
    <n v="11.48"/>
    <n v="13.52"/>
    <n v="0.54"/>
    <x v="1"/>
    <d v="2019-08-19T00:00:00"/>
    <x v="1"/>
    <s v="Monday"/>
    <n v="0"/>
    <s v="Low Cost per Unit"/>
    <n v="0"/>
    <n v="0"/>
    <n v="0"/>
    <n v="0"/>
    <n v="0"/>
    <s v="Greater Than 8 Weeks Old"/>
  </r>
  <r>
    <s v="08-34-0211-00-00"/>
    <x v="15"/>
    <x v="5"/>
    <x v="6"/>
    <n v="3"/>
    <n v="75"/>
    <n v="34.44"/>
    <n v="11.479999999999999"/>
    <n v="40.56"/>
    <n v="0.54"/>
    <x v="1"/>
    <d v="2019-08-19T00:00:00"/>
    <x v="1"/>
    <s v="Monday"/>
    <n v="0"/>
    <s v="Low Cost per Unit"/>
    <n v="0"/>
    <n v="2.25"/>
    <n v="0"/>
    <n v="0"/>
    <n v="0"/>
    <s v="Greater Than 8 Weeks Old"/>
  </r>
  <r>
    <s v="10-81-0001-00-00"/>
    <x v="15"/>
    <x v="7"/>
    <x v="8"/>
    <n v="3"/>
    <n v="87"/>
    <n v="37.5"/>
    <n v="12.5"/>
    <n v="49.5"/>
    <n v="0.56999999999999995"/>
    <x v="1"/>
    <d v="2019-08-19T00:00:00"/>
    <x v="1"/>
    <s v="Monday"/>
    <n v="0"/>
    <s v="Low Cost per Unit"/>
    <n v="0"/>
    <n v="2.61"/>
    <n v="0"/>
    <n v="0"/>
    <n v="0"/>
    <s v="Greater Than 8 Weeks Old"/>
  </r>
  <r>
    <s v="13-31-0101-01"/>
    <x v="15"/>
    <x v="4"/>
    <x v="5"/>
    <n v="2"/>
    <n v="40"/>
    <n v="14.24"/>
    <n v="7.12"/>
    <n v="25.76"/>
    <n v="0.64"/>
    <x v="1"/>
    <d v="2019-08-19T00:00:00"/>
    <x v="1"/>
    <s v="Monday"/>
    <n v="0"/>
    <s v="Low Cost per Unit"/>
    <n v="0"/>
    <n v="1.2"/>
    <n v="0"/>
    <n v="0"/>
    <n v="0"/>
    <s v="Greater Than 8 Weeks Old"/>
  </r>
  <r>
    <s v="13-31-0101-02"/>
    <x v="15"/>
    <x v="4"/>
    <x v="5"/>
    <n v="2"/>
    <n v="40"/>
    <n v="14.24"/>
    <n v="7.12"/>
    <n v="25.76"/>
    <n v="0.64"/>
    <x v="1"/>
    <d v="2019-08-19T00:00:00"/>
    <x v="1"/>
    <s v="Monday"/>
    <n v="0"/>
    <s v="Low Cost per Unit"/>
    <n v="0"/>
    <n v="1.2"/>
    <n v="0"/>
    <n v="0"/>
    <n v="0"/>
    <s v="Greater Than 8 Weeks Old"/>
  </r>
  <r>
    <s v="13-81-0101-00-00"/>
    <x v="15"/>
    <x v="7"/>
    <x v="8"/>
    <n v="2"/>
    <n v="38"/>
    <n v="12"/>
    <n v="6"/>
    <n v="26"/>
    <n v="0.68"/>
    <x v="1"/>
    <d v="2019-08-19T00:00:00"/>
    <x v="1"/>
    <s v="Monday"/>
    <n v="0"/>
    <s v="Low Cost per Unit"/>
    <n v="0"/>
    <n v="1.1399999999999999"/>
    <n v="0"/>
    <n v="0"/>
    <n v="0"/>
    <s v="Greater Than 8 Weeks Old"/>
  </r>
  <r>
    <s v="13-82-0101-01-00"/>
    <x v="15"/>
    <x v="7"/>
    <x v="17"/>
    <n v="2"/>
    <n v="52"/>
    <n v="17.760000000000002"/>
    <n v="8.8800000000000008"/>
    <n v="34.24"/>
    <n v="0.66"/>
    <x v="1"/>
    <d v="2019-08-19T00:00:00"/>
    <x v="1"/>
    <s v="Monday"/>
    <n v="0"/>
    <s v="Low Cost per Unit"/>
    <n v="0"/>
    <n v="1.56"/>
    <n v="0"/>
    <n v="0"/>
    <n v="0"/>
    <s v="Greater Than 8 Weeks Old"/>
  </r>
  <r>
    <s v="14-63-1401-01-00"/>
    <x v="15"/>
    <x v="1"/>
    <x v="19"/>
    <n v="11"/>
    <n v="219.89"/>
    <n v="170.5"/>
    <n v="15.5"/>
    <n v="49.39"/>
    <n v="0.22"/>
    <x v="1"/>
    <d v="2019-08-19T00:00:00"/>
    <x v="1"/>
    <s v="Monday"/>
    <n v="0"/>
    <s v="Low Cost per Unit"/>
    <n v="0"/>
    <n v="6.5966999999999993"/>
    <n v="0"/>
    <n v="0"/>
    <n v="0"/>
    <s v="Greater Than 8 Weeks Old"/>
  </r>
  <r>
    <s v="17-24-0106-11-00"/>
    <x v="15"/>
    <x v="1"/>
    <x v="3"/>
    <n v="2"/>
    <n v="78"/>
    <n v="18.899999999999999"/>
    <n v="9.4499999999999993"/>
    <n v="59.1"/>
    <n v="0.76"/>
    <x v="1"/>
    <d v="2019-08-19T00:00:00"/>
    <x v="1"/>
    <s v="Monday"/>
    <n v="0"/>
    <s v="Low Cost per Unit"/>
    <n v="0"/>
    <n v="2.34"/>
    <n v="0"/>
    <n v="0"/>
    <n v="0"/>
    <s v="Greater Than 8 Weeks Old"/>
  </r>
  <r>
    <s v="17-24-0108-11-00"/>
    <x v="15"/>
    <x v="1"/>
    <x v="3"/>
    <n v="1"/>
    <n v="10.99"/>
    <n v="5.25"/>
    <n v="5.25"/>
    <n v="5.74"/>
    <n v="0.52"/>
    <x v="1"/>
    <d v="2019-08-19T00:00:00"/>
    <x v="1"/>
    <s v="Monday"/>
    <n v="0"/>
    <s v="Low Cost per Unit"/>
    <n v="0"/>
    <n v="0"/>
    <n v="0"/>
    <n v="0"/>
    <n v="0"/>
    <s v="Greater Than 8 Weeks Old"/>
  </r>
  <r>
    <s v="17-24-0109-11-00"/>
    <x v="15"/>
    <x v="1"/>
    <x v="3"/>
    <n v="3"/>
    <n v="32.97"/>
    <n v="17.28"/>
    <n v="5.7600000000000007"/>
    <n v="15.69"/>
    <n v="0.48"/>
    <x v="1"/>
    <d v="2019-08-19T00:00:00"/>
    <x v="1"/>
    <s v="Monday"/>
    <n v="0"/>
    <s v="Low Cost per Unit"/>
    <n v="0"/>
    <n v="0.98909999999999998"/>
    <n v="0"/>
    <n v="0"/>
    <n v="0"/>
    <s v="Greater Than 8 Weeks Old"/>
  </r>
  <r>
    <s v="17-24-0112-01-00"/>
    <x v="15"/>
    <x v="1"/>
    <x v="3"/>
    <n v="1"/>
    <n v="19"/>
    <n v="4.05"/>
    <n v="4.05"/>
    <n v="14.95"/>
    <n v="0.79"/>
    <x v="1"/>
    <d v="2019-08-19T00:00:00"/>
    <x v="1"/>
    <s v="Monday"/>
    <n v="0"/>
    <s v="Low Cost per Unit"/>
    <n v="0"/>
    <n v="0"/>
    <n v="0"/>
    <n v="0"/>
    <n v="0"/>
    <s v="Greater Than 8 Weeks Old"/>
  </r>
  <r>
    <s v="17-24-0301-11-00"/>
    <x v="15"/>
    <x v="2"/>
    <x v="2"/>
    <n v="4"/>
    <n v="27.96"/>
    <n v="11.16"/>
    <n v="2.79"/>
    <n v="16.8"/>
    <n v="0.6"/>
    <x v="1"/>
    <d v="2019-08-19T00:00:00"/>
    <x v="1"/>
    <s v="Monday"/>
    <n v="0"/>
    <s v="Low Cost per Unit"/>
    <n v="0"/>
    <n v="0.83879999999999999"/>
    <n v="0"/>
    <n v="0"/>
    <n v="0"/>
    <s v="Greater Than 8 Weeks Old"/>
  </r>
  <r>
    <s v="17-26-0002-01-00"/>
    <x v="15"/>
    <x v="1"/>
    <x v="14"/>
    <n v="1"/>
    <n v="32"/>
    <n v="12.57"/>
    <n v="12.57"/>
    <n v="19.43"/>
    <n v="0.61"/>
    <x v="1"/>
    <d v="2019-08-19T00:00:00"/>
    <x v="1"/>
    <s v="Monday"/>
    <n v="0"/>
    <s v="Low Cost per Unit"/>
    <n v="0"/>
    <n v="0"/>
    <n v="0"/>
    <n v="0"/>
    <n v="0"/>
    <s v="Greater Than 8 Weeks Old"/>
  </r>
  <r>
    <s v="20-87-0001-00"/>
    <x v="15"/>
    <x v="7"/>
    <x v="17"/>
    <n v="1"/>
    <n v="5"/>
    <n v="1.44"/>
    <n v="1.44"/>
    <n v="3.56"/>
    <n v="0.71"/>
    <x v="1"/>
    <d v="2019-08-19T00:00:00"/>
    <x v="1"/>
    <s v="Monday"/>
    <n v="0"/>
    <s v="Low Cost per Unit"/>
    <n v="0"/>
    <n v="0"/>
    <n v="0"/>
    <n v="0"/>
    <n v="0"/>
    <s v="Greater Than 8 Weeks Old"/>
  </r>
  <r>
    <s v="20-87-0001-00"/>
    <x v="15"/>
    <x v="7"/>
    <x v="17"/>
    <n v="2"/>
    <n v="18"/>
    <n v="5.76"/>
    <n v="2.88"/>
    <n v="12.24"/>
    <n v="0.68"/>
    <x v="1"/>
    <d v="2019-08-19T00:00:00"/>
    <x v="1"/>
    <s v="Monday"/>
    <n v="0"/>
    <s v="Low Cost per Unit"/>
    <n v="0"/>
    <n v="0.54"/>
    <n v="0"/>
    <n v="0"/>
    <n v="0"/>
    <s v="Greater Than 8 Weeks Old"/>
  </r>
  <r>
    <s v="22-82-1301-00-12"/>
    <x v="15"/>
    <x v="7"/>
    <x v="17"/>
    <n v="7"/>
    <n v="209.93"/>
    <n v="111.51"/>
    <n v="15.930000000000001"/>
    <n v="98.42"/>
    <n v="0.47"/>
    <x v="1"/>
    <d v="2019-08-19T00:00:00"/>
    <x v="1"/>
    <s v="Monday"/>
    <n v="0"/>
    <s v="Low Cost per Unit"/>
    <n v="0"/>
    <n v="6.2979000000000003"/>
    <n v="0"/>
    <n v="0"/>
    <n v="0"/>
    <s v="Greater Than 8 Weeks Old"/>
  </r>
  <r>
    <s v="23-33-0201-00-00"/>
    <x v="15"/>
    <x v="5"/>
    <x v="6"/>
    <n v="1"/>
    <n v="16"/>
    <n v="6.75"/>
    <n v="6.75"/>
    <n v="9.25"/>
    <n v="0.57999999999999996"/>
    <x v="1"/>
    <d v="2019-08-19T00:00:00"/>
    <x v="1"/>
    <s v="Monday"/>
    <n v="0"/>
    <s v="Low Cost per Unit"/>
    <n v="0"/>
    <n v="0"/>
    <n v="0"/>
    <n v="0"/>
    <n v="0"/>
    <s v="Greater Than 8 Weeks Old"/>
  </r>
  <r>
    <s v="23-82-0101-01-00"/>
    <x v="15"/>
    <x v="7"/>
    <x v="17"/>
    <n v="1"/>
    <n v="42"/>
    <n v="12.38"/>
    <n v="12.38"/>
    <n v="29.62"/>
    <n v="0.71"/>
    <x v="1"/>
    <d v="2019-08-19T00:00:00"/>
    <x v="1"/>
    <s v="Monday"/>
    <n v="0"/>
    <s v="Low Cost per Unit"/>
    <n v="0"/>
    <n v="0"/>
    <n v="0"/>
    <n v="0"/>
    <n v="0"/>
    <s v="Greater Than 8 Weeks Old"/>
  </r>
  <r>
    <s v="23-82-1301-01-00"/>
    <x v="15"/>
    <x v="7"/>
    <x v="17"/>
    <n v="2"/>
    <n v="32"/>
    <n v="9.76"/>
    <n v="4.88"/>
    <n v="22.24"/>
    <n v="0.7"/>
    <x v="1"/>
    <d v="2019-08-19T00:00:00"/>
    <x v="1"/>
    <s v="Monday"/>
    <n v="0"/>
    <s v="Low Cost per Unit"/>
    <n v="0"/>
    <n v="0.96"/>
    <n v="0"/>
    <n v="0"/>
    <n v="0"/>
    <s v="Greater Than 8 Weeks Old"/>
  </r>
  <r>
    <s v="33-81-1701-00-00"/>
    <x v="15"/>
    <x v="7"/>
    <x v="8"/>
    <n v="5"/>
    <n v="40"/>
    <n v="18.54"/>
    <n v="3.7079999999999997"/>
    <n v="21.46"/>
    <n v="0.54"/>
    <x v="1"/>
    <d v="2019-08-19T00:00:00"/>
    <x v="1"/>
    <s v="Monday"/>
    <n v="0"/>
    <s v="Low Cost per Unit"/>
    <n v="0"/>
    <n v="1.2"/>
    <n v="0"/>
    <n v="0"/>
    <n v="0"/>
    <s v="Greater Than 8 Weeks Old"/>
  </r>
  <r>
    <s v="34-84-0901-01"/>
    <x v="15"/>
    <x v="7"/>
    <x v="22"/>
    <n v="1"/>
    <n v="20"/>
    <n v="8.1999999999999993"/>
    <n v="8.1999999999999993"/>
    <n v="11.8"/>
    <n v="0.59"/>
    <x v="1"/>
    <d v="2019-08-19T00:00:00"/>
    <x v="1"/>
    <s v="Monday"/>
    <n v="0"/>
    <s v="Low Cost per Unit"/>
    <n v="0"/>
    <n v="0"/>
    <n v="0"/>
    <n v="0"/>
    <n v="0"/>
    <s v="Greater Than 8 Weeks Old"/>
  </r>
  <r>
    <s v="37-84-0201-01-00"/>
    <x v="15"/>
    <x v="7"/>
    <x v="22"/>
    <n v="9"/>
    <n v="170.91"/>
    <n v="165.42"/>
    <n v="18.38"/>
    <n v="5.49"/>
    <n v="0.03"/>
    <x v="1"/>
    <d v="2019-08-19T00:00:00"/>
    <x v="1"/>
    <s v="Monday"/>
    <n v="0"/>
    <s v="High Cost per Unit"/>
    <n v="0"/>
    <n v="5.1273"/>
    <n v="0"/>
    <n v="0"/>
    <n v="0"/>
    <s v="Greater Than 8 Weeks Old"/>
  </r>
  <r>
    <s v="38-31-0001-00-12"/>
    <x v="15"/>
    <x v="3"/>
    <x v="5"/>
    <n v="2"/>
    <n v="90"/>
    <n v="32.64"/>
    <n v="16.32"/>
    <n v="57.36"/>
    <n v="0.64"/>
    <x v="1"/>
    <d v="2019-08-19T00:00:00"/>
    <x v="1"/>
    <s v="Monday"/>
    <n v="0"/>
    <s v="Low Cost per Unit"/>
    <n v="0"/>
    <n v="2.6999999999999997"/>
    <n v="0"/>
    <n v="0"/>
    <n v="18"/>
    <s v="Greater Than 8 Weeks Old"/>
  </r>
  <r>
    <s v="38-51-0101-01-00"/>
    <x v="15"/>
    <x v="8"/>
    <x v="10"/>
    <n v="2"/>
    <n v="198"/>
    <n v="74.84"/>
    <n v="37.42"/>
    <n v="123.16"/>
    <n v="0.62"/>
    <x v="1"/>
    <d v="2019-08-19T00:00:00"/>
    <x v="1"/>
    <s v="Monday"/>
    <n v="0"/>
    <s v="High Cost per Unit"/>
    <n v="0"/>
    <n v="5.9399999999999995"/>
    <n v="0"/>
    <n v="0"/>
    <n v="0"/>
    <s v="Greater Than 8 Weeks Old"/>
  </r>
  <r>
    <s v="38-73-1401-01-00"/>
    <x v="15"/>
    <x v="2"/>
    <x v="2"/>
    <n v="7"/>
    <n v="83.93"/>
    <n v="41.65"/>
    <n v="5.95"/>
    <n v="42.28"/>
    <n v="0.5"/>
    <x v="1"/>
    <d v="2019-08-19T00:00:00"/>
    <x v="1"/>
    <s v="Monday"/>
    <n v="0"/>
    <s v="Low Cost per Unit"/>
    <n v="0"/>
    <n v="2.5179"/>
    <n v="0"/>
    <n v="0"/>
    <n v="0"/>
    <s v="Greater Than 8 Weeks Old"/>
  </r>
  <r>
    <s v="38-82-0401-00-12"/>
    <x v="15"/>
    <x v="7"/>
    <x v="17"/>
    <n v="1"/>
    <n v="59"/>
    <n v="28.87"/>
    <n v="28.87"/>
    <n v="30.13"/>
    <n v="0.51"/>
    <x v="1"/>
    <d v="2019-08-19T00:00:00"/>
    <x v="1"/>
    <s v="Monday"/>
    <n v="0"/>
    <s v="High Cost per Unit"/>
    <n v="0"/>
    <n v="0"/>
    <n v="0"/>
    <n v="0"/>
    <n v="0"/>
    <s v="Greater Than 8 Weeks Old"/>
  </r>
  <r>
    <s v="40-24-0001-01-00"/>
    <x v="15"/>
    <x v="1"/>
    <x v="3"/>
    <n v="3"/>
    <n v="105"/>
    <n v="26.91"/>
    <n v="8.9700000000000006"/>
    <n v="78.09"/>
    <n v="0.74"/>
    <x v="1"/>
    <d v="2019-08-19T00:00:00"/>
    <x v="1"/>
    <s v="Monday"/>
    <n v="0"/>
    <s v="Low Cost per Unit"/>
    <n v="0"/>
    <n v="3.15"/>
    <n v="0"/>
    <n v="0"/>
    <n v="0"/>
    <s v="Greater Than 8 Weeks Old"/>
  </r>
  <r>
    <s v="40-33-0001-00-00"/>
    <x v="15"/>
    <x v="5"/>
    <x v="6"/>
    <n v="6"/>
    <n v="594"/>
    <n v="215.82"/>
    <n v="35.97"/>
    <n v="378.18"/>
    <n v="0.64"/>
    <x v="1"/>
    <d v="2019-08-19T00:00:00"/>
    <x v="1"/>
    <s v="Monday"/>
    <n v="0"/>
    <s v="High Cost per Unit"/>
    <n v="0"/>
    <n v="17.82"/>
    <n v="0"/>
    <n v="0"/>
    <n v="0"/>
    <s v="Greater Than 8 Weeks Old"/>
  </r>
  <r>
    <s v="40-74-0001-01-00"/>
    <x v="15"/>
    <x v="8"/>
    <x v="15"/>
    <n v="1"/>
    <n v="29"/>
    <n v="10.77"/>
    <n v="10.77"/>
    <n v="18.23"/>
    <n v="0.63"/>
    <x v="1"/>
    <d v="2019-08-19T00:00:00"/>
    <x v="1"/>
    <s v="Monday"/>
    <n v="0"/>
    <s v="Low Cost per Unit"/>
    <n v="0"/>
    <n v="0"/>
    <n v="0"/>
    <n v="0"/>
    <n v="0"/>
    <s v="Greater Than 8 Weeks Old"/>
  </r>
  <r>
    <s v="42-26-0002-01-00"/>
    <x v="15"/>
    <x v="2"/>
    <x v="2"/>
    <n v="1"/>
    <n v="18.989999999999998"/>
    <n v="15"/>
    <n v="15"/>
    <n v="3.99"/>
    <n v="0.21"/>
    <x v="1"/>
    <d v="2019-08-19T00:00:00"/>
    <x v="1"/>
    <s v="Monday"/>
    <n v="0"/>
    <s v="Low Cost per Unit"/>
    <n v="0"/>
    <n v="0"/>
    <n v="0"/>
    <n v="0"/>
    <n v="0"/>
    <s v="Greater Than 8 Weeks Old"/>
  </r>
  <r>
    <s v="42-26-0003-01-00"/>
    <x v="15"/>
    <x v="2"/>
    <x v="2"/>
    <n v="1"/>
    <n v="18.989999999999998"/>
    <n v="15"/>
    <n v="15"/>
    <n v="3.99"/>
    <n v="0.21"/>
    <x v="1"/>
    <d v="2019-08-19T00:00:00"/>
    <x v="1"/>
    <s v="Monday"/>
    <n v="0"/>
    <s v="Low Cost per Unit"/>
    <n v="0"/>
    <n v="0"/>
    <n v="0"/>
    <n v="0"/>
    <n v="0"/>
    <s v="Greater Than 8 Weeks Old"/>
  </r>
  <r>
    <s v="43-85-0001-01-00"/>
    <x v="15"/>
    <x v="9"/>
    <x v="21"/>
    <n v="1"/>
    <n v="189"/>
    <n v="92"/>
    <n v="92"/>
    <n v="97"/>
    <n v="0.51"/>
    <x v="1"/>
    <d v="2019-08-19T00:00:00"/>
    <x v="1"/>
    <s v="Monday"/>
    <n v="0"/>
    <s v="High Cost per Unit"/>
    <n v="0"/>
    <n v="0"/>
    <n v="0"/>
    <n v="0"/>
    <n v="0"/>
    <s v="Greater Than 8 Weeks Old"/>
  </r>
  <r>
    <s v="44-12-0001-06-09"/>
    <x v="15"/>
    <x v="5"/>
    <x v="23"/>
    <n v="1"/>
    <n v="69"/>
    <n v="30"/>
    <n v="30"/>
    <n v="39"/>
    <n v="0.56999999999999995"/>
    <x v="1"/>
    <d v="2019-08-19T00:00:00"/>
    <x v="1"/>
    <s v="Monday"/>
    <n v="0"/>
    <s v="High Cost per Unit"/>
    <n v="0"/>
    <n v="0"/>
    <n v="0"/>
    <n v="0"/>
    <n v="0"/>
    <s v="Greater Than 8 Weeks Old"/>
  </r>
  <r>
    <s v="44-12-0001-06-10"/>
    <x v="15"/>
    <x v="5"/>
    <x v="23"/>
    <n v="1"/>
    <n v="69"/>
    <n v="30"/>
    <n v="30"/>
    <n v="39"/>
    <n v="0.56999999999999995"/>
    <x v="1"/>
    <d v="2019-08-19T00:00:00"/>
    <x v="1"/>
    <s v="Monday"/>
    <n v="0"/>
    <s v="High Cost per Unit"/>
    <n v="0"/>
    <n v="0"/>
    <n v="0"/>
    <n v="0"/>
    <n v="0"/>
    <s v="Greater Than 8 Weeks Old"/>
  </r>
  <r>
    <s v="01-21-1001-15-12"/>
    <x v="16"/>
    <x v="0"/>
    <x v="0"/>
    <n v="1"/>
    <n v="55"/>
    <n v="17.649999999999999"/>
    <n v="17.649999999999999"/>
    <n v="37.35"/>
    <n v="0.68"/>
    <x v="2"/>
    <d v="2019-08-20T00:00:00"/>
    <x v="2"/>
    <s v="Tuesday"/>
    <n v="0"/>
    <s v="High Cost per Unit"/>
    <n v="5.5"/>
    <n v="0"/>
    <n v="0"/>
    <n v="0"/>
    <n v="0"/>
    <s v="Greater Than 8 Weeks Old"/>
  </r>
  <r>
    <s v="01-21-1002-14-12"/>
    <x v="16"/>
    <x v="0"/>
    <x v="0"/>
    <n v="1"/>
    <n v="55"/>
    <n v="12.65"/>
    <n v="12.65"/>
    <n v="42.35"/>
    <n v="0.77"/>
    <x v="2"/>
    <d v="2019-08-20T00:00:00"/>
    <x v="2"/>
    <s v="Tuesday"/>
    <n v="0"/>
    <s v="Low Cost per Unit"/>
    <n v="5.5"/>
    <n v="0"/>
    <n v="0"/>
    <n v="0"/>
    <n v="0"/>
    <s v="Greater Than 8 Weeks Old"/>
  </r>
  <r>
    <s v="01-21-1004-14-12"/>
    <x v="16"/>
    <x v="0"/>
    <x v="0"/>
    <n v="1"/>
    <n v="59"/>
    <n v="20.3"/>
    <n v="20.3"/>
    <n v="38.700000000000003"/>
    <n v="0.66"/>
    <x v="2"/>
    <d v="2019-08-20T00:00:00"/>
    <x v="2"/>
    <s v="Tuesday"/>
    <n v="0"/>
    <s v="High Cost per Unit"/>
    <n v="5.9"/>
    <n v="0"/>
    <n v="0"/>
    <n v="0"/>
    <n v="0"/>
    <s v="Greater Than 8 Weeks Old"/>
  </r>
  <r>
    <s v="01-21-1005-14-12"/>
    <x v="16"/>
    <x v="0"/>
    <x v="0"/>
    <n v="3"/>
    <n v="177"/>
    <n v="67.95"/>
    <n v="22.650000000000002"/>
    <n v="109.05"/>
    <n v="0.62"/>
    <x v="2"/>
    <d v="2019-08-20T00:00:00"/>
    <x v="2"/>
    <s v="Tuesday"/>
    <n v="0"/>
    <s v="High Cost per Unit"/>
    <n v="17.7"/>
    <n v="5.31"/>
    <n v="0"/>
    <n v="0"/>
    <n v="0"/>
    <s v="Greater Than 8 Weeks Old"/>
  </r>
  <r>
    <s v="01-21-1007-15-12"/>
    <x v="16"/>
    <x v="0"/>
    <x v="0"/>
    <n v="1"/>
    <n v="55"/>
    <n v="21.26"/>
    <n v="21.26"/>
    <n v="33.74"/>
    <n v="0.61"/>
    <x v="2"/>
    <d v="2019-08-20T00:00:00"/>
    <x v="2"/>
    <s v="Tuesday"/>
    <n v="0"/>
    <s v="High Cost per Unit"/>
    <n v="5.5"/>
    <n v="0"/>
    <n v="0"/>
    <n v="0"/>
    <n v="0"/>
    <s v="Greater Than 8 Weeks Old"/>
  </r>
  <r>
    <s v="01-21-1008-14-12"/>
    <x v="16"/>
    <x v="0"/>
    <x v="0"/>
    <n v="2"/>
    <n v="118"/>
    <n v="46.04"/>
    <n v="23.02"/>
    <n v="71.959999999999994"/>
    <n v="0.61"/>
    <x v="2"/>
    <d v="2019-08-20T00:00:00"/>
    <x v="2"/>
    <s v="Tuesday"/>
    <n v="0"/>
    <s v="High Cost per Unit"/>
    <n v="11.8"/>
    <n v="3.54"/>
    <n v="0"/>
    <n v="0"/>
    <n v="0"/>
    <s v="Greater Than 8 Weeks Old"/>
  </r>
  <r>
    <s v="01-21-1013-14-12"/>
    <x v="16"/>
    <x v="0"/>
    <x v="0"/>
    <n v="1"/>
    <n v="79"/>
    <n v="19.940000000000001"/>
    <n v="19.940000000000001"/>
    <n v="59.06"/>
    <n v="0.75"/>
    <x v="2"/>
    <d v="2019-08-20T00:00:00"/>
    <x v="2"/>
    <s v="Tuesday"/>
    <n v="0"/>
    <s v="High Cost per Unit"/>
    <n v="7.9"/>
    <n v="0"/>
    <n v="0"/>
    <n v="0"/>
    <n v="0"/>
    <s v="Greater Than 8 Weeks Old"/>
  </r>
  <r>
    <s v="01-21-2001-14-12"/>
    <x v="16"/>
    <x v="0"/>
    <x v="0"/>
    <n v="1"/>
    <n v="89"/>
    <n v="32.520000000000003"/>
    <n v="32.520000000000003"/>
    <n v="56.48"/>
    <n v="0.63"/>
    <x v="2"/>
    <d v="2019-08-20T00:00:00"/>
    <x v="2"/>
    <s v="Tuesday"/>
    <n v="0"/>
    <s v="High Cost per Unit"/>
    <n v="8.9"/>
    <n v="0"/>
    <n v="0"/>
    <n v="0"/>
    <n v="0"/>
    <s v="Greater Than 8 Weeks Old"/>
  </r>
  <r>
    <s v="01-21-2002-14-12"/>
    <x v="16"/>
    <x v="0"/>
    <x v="0"/>
    <n v="1"/>
    <n v="85"/>
    <n v="30.01"/>
    <n v="30.01"/>
    <n v="54.99"/>
    <n v="0.65"/>
    <x v="2"/>
    <d v="2019-08-20T00:00:00"/>
    <x v="2"/>
    <s v="Tuesday"/>
    <n v="0"/>
    <s v="High Cost per Unit"/>
    <n v="8.5"/>
    <n v="0"/>
    <n v="0"/>
    <n v="0"/>
    <n v="0"/>
    <s v="Greater Than 8 Weeks Old"/>
  </r>
  <r>
    <s v="01-21-2012-14-12"/>
    <x v="16"/>
    <x v="0"/>
    <x v="0"/>
    <n v="1"/>
    <n v="75"/>
    <n v="16.2"/>
    <n v="16.2"/>
    <n v="58.8"/>
    <n v="0.78"/>
    <x v="2"/>
    <d v="2019-08-20T00:00:00"/>
    <x v="2"/>
    <s v="Tuesday"/>
    <n v="0"/>
    <s v="Low Cost per Unit"/>
    <n v="7.5"/>
    <n v="0"/>
    <n v="0"/>
    <n v="0"/>
    <n v="0"/>
    <s v="Greater Than 8 Weeks Old"/>
  </r>
  <r>
    <s v="01-21-3002-14-12"/>
    <x v="16"/>
    <x v="0"/>
    <x v="0"/>
    <n v="1"/>
    <n v="65"/>
    <n v="19"/>
    <n v="19"/>
    <n v="46"/>
    <n v="0.71"/>
    <x v="2"/>
    <d v="2019-08-20T00:00:00"/>
    <x v="2"/>
    <s v="Tuesday"/>
    <n v="0"/>
    <s v="High Cost per Unit"/>
    <n v="6.5"/>
    <n v="0"/>
    <n v="0"/>
    <n v="0"/>
    <n v="0"/>
    <s v="Greater Than 8 Weeks Old"/>
  </r>
  <r>
    <s v="01-21-4002-14-12"/>
    <x v="16"/>
    <x v="0"/>
    <x v="0"/>
    <n v="1"/>
    <n v="57"/>
    <n v="19.93"/>
    <n v="19.93"/>
    <n v="37.07"/>
    <n v="0.65"/>
    <x v="2"/>
    <d v="2019-08-20T00:00:00"/>
    <x v="2"/>
    <s v="Tuesday"/>
    <n v="0"/>
    <s v="High Cost per Unit"/>
    <n v="5.7"/>
    <n v="0"/>
    <n v="0"/>
    <n v="0"/>
    <n v="0"/>
    <s v="Greater Than 8 Weeks Old"/>
  </r>
  <r>
    <s v="01-21-4003-14-12"/>
    <x v="16"/>
    <x v="0"/>
    <x v="0"/>
    <n v="1"/>
    <n v="59"/>
    <n v="18.75"/>
    <n v="18.75"/>
    <n v="40.25"/>
    <n v="0.68"/>
    <x v="2"/>
    <d v="2019-08-20T00:00:00"/>
    <x v="2"/>
    <s v="Tuesday"/>
    <n v="0"/>
    <s v="High Cost per Unit"/>
    <n v="5.9"/>
    <n v="0"/>
    <n v="0"/>
    <n v="0"/>
    <n v="0"/>
    <s v="Greater Than 8 Weeks Old"/>
  </r>
  <r>
    <s v="01-22-0103-01-00"/>
    <x v="16"/>
    <x v="1"/>
    <x v="1"/>
    <n v="15"/>
    <n v="735"/>
    <n v="412.5"/>
    <n v="27.5"/>
    <n v="322.5"/>
    <n v="0.44"/>
    <x v="2"/>
    <d v="2019-08-20T00:00:00"/>
    <x v="2"/>
    <s v="Tuesday"/>
    <n v="0"/>
    <s v="High Cost per Unit"/>
    <n v="0"/>
    <n v="22.05"/>
    <n v="0"/>
    <n v="73.5"/>
    <n v="0"/>
    <s v="Greater Than 8 Weeks Old"/>
  </r>
  <r>
    <s v="01-24-0304-01-00"/>
    <x v="16"/>
    <x v="2"/>
    <x v="2"/>
    <n v="3"/>
    <n v="20.97"/>
    <n v="13.41"/>
    <n v="4.47"/>
    <n v="7.56"/>
    <n v="0.36"/>
    <x v="2"/>
    <d v="2019-08-20T00:00:00"/>
    <x v="2"/>
    <s v="Tuesday"/>
    <n v="0"/>
    <s v="Low Cost per Unit"/>
    <n v="0"/>
    <n v="0.62909999999999999"/>
    <n v="0"/>
    <n v="0"/>
    <n v="0"/>
    <s v="Greater Than 8 Weeks Old"/>
  </r>
  <r>
    <s v="01-28-1301-03-12"/>
    <x v="16"/>
    <x v="1"/>
    <x v="4"/>
    <n v="9"/>
    <n v="189"/>
    <n v="64.53"/>
    <n v="7.17"/>
    <n v="124.47"/>
    <n v="0.66"/>
    <x v="2"/>
    <d v="2019-08-20T00:00:00"/>
    <x v="2"/>
    <s v="Tuesday"/>
    <n v="0"/>
    <s v="Low Cost per Unit"/>
    <n v="0"/>
    <n v="5.67"/>
    <n v="0"/>
    <n v="18.900000000000002"/>
    <n v="0"/>
    <s v="Greater Than 8 Weeks Old"/>
  </r>
  <r>
    <s v="01-29-0002-00-00"/>
    <x v="16"/>
    <x v="1"/>
    <x v="18"/>
    <n v="1"/>
    <n v="5"/>
    <n v="0.25"/>
    <n v="0.25"/>
    <n v="4.75"/>
    <n v="0.95"/>
    <x v="2"/>
    <d v="2019-08-20T00:00:00"/>
    <x v="2"/>
    <s v="Tuesday"/>
    <n v="0"/>
    <s v="Low Cost per Unit"/>
    <n v="0"/>
    <n v="0"/>
    <n v="0.75"/>
    <n v="0.5"/>
    <n v="0"/>
    <s v="Greater Than 8 Weeks Old"/>
  </r>
  <r>
    <s v="01-29-1304-01-00"/>
    <x v="16"/>
    <x v="1"/>
    <x v="18"/>
    <n v="3"/>
    <n v="17.97"/>
    <n v="6.3"/>
    <n v="2.1"/>
    <n v="11.67"/>
    <n v="0.65"/>
    <x v="2"/>
    <d v="2019-08-20T00:00:00"/>
    <x v="2"/>
    <s v="Tuesday"/>
    <n v="0"/>
    <s v="Low Cost per Unit"/>
    <n v="0"/>
    <n v="0.53909999999999991"/>
    <n v="2.6954999999999996"/>
    <n v="1.7969999999999999"/>
    <n v="0"/>
    <s v="Greater Than 8 Weeks Old"/>
  </r>
  <r>
    <s v="01-31-0101-01-00"/>
    <x v="16"/>
    <x v="3"/>
    <x v="5"/>
    <n v="12"/>
    <n v="239.88"/>
    <n v="95.28"/>
    <n v="7.94"/>
    <n v="144.6"/>
    <n v="0.6"/>
    <x v="2"/>
    <d v="2019-08-20T00:00:00"/>
    <x v="2"/>
    <s v="Tuesday"/>
    <n v="0"/>
    <s v="Low Cost per Unit"/>
    <n v="0"/>
    <n v="7.1963999999999997"/>
    <n v="0"/>
    <n v="0"/>
    <n v="0"/>
    <s v="Greater Than 8 Weeks Old"/>
  </r>
  <r>
    <s v="01-31-0103-01-00"/>
    <x v="16"/>
    <x v="4"/>
    <x v="5"/>
    <n v="1"/>
    <n v="25"/>
    <n v="4.5"/>
    <n v="4.5"/>
    <n v="20.5"/>
    <n v="0.82"/>
    <x v="2"/>
    <d v="2019-08-20T00:00:00"/>
    <x v="2"/>
    <s v="Tuesday"/>
    <n v="0"/>
    <s v="Low Cost per Unit"/>
    <n v="0"/>
    <n v="0"/>
    <n v="0"/>
    <n v="0"/>
    <n v="0"/>
    <s v="Greater Than 8 Weeks Old"/>
  </r>
  <r>
    <s v="01-31-0104-01-00"/>
    <x v="16"/>
    <x v="3"/>
    <x v="5"/>
    <n v="1"/>
    <n v="29"/>
    <n v="6.2"/>
    <n v="6.2"/>
    <n v="22.8"/>
    <n v="0.79"/>
    <x v="2"/>
    <d v="2019-08-20T00:00:00"/>
    <x v="2"/>
    <s v="Tuesday"/>
    <n v="0"/>
    <s v="Low Cost per Unit"/>
    <n v="0"/>
    <n v="0"/>
    <n v="0"/>
    <n v="0"/>
    <n v="0"/>
    <s v="Greater Than 8 Weeks Old"/>
  </r>
  <r>
    <s v="01-31-0105-01-00"/>
    <x v="16"/>
    <x v="3"/>
    <x v="5"/>
    <n v="5"/>
    <n v="74.95"/>
    <n v="33"/>
    <n v="6.6"/>
    <n v="41.95"/>
    <n v="0.56000000000000005"/>
    <x v="2"/>
    <d v="2019-08-20T00:00:00"/>
    <x v="2"/>
    <s v="Tuesday"/>
    <n v="0"/>
    <s v="Low Cost per Unit"/>
    <n v="0"/>
    <n v="2.2484999999999999"/>
    <n v="0"/>
    <n v="0"/>
    <n v="0"/>
    <s v="Greater Than 8 Weeks Old"/>
  </r>
  <r>
    <s v="01-31-0106-01-00"/>
    <x v="16"/>
    <x v="3"/>
    <x v="5"/>
    <n v="1"/>
    <n v="25"/>
    <n v="6.8"/>
    <n v="6.8"/>
    <n v="18.2"/>
    <n v="0.73"/>
    <x v="2"/>
    <d v="2019-08-20T00:00:00"/>
    <x v="2"/>
    <s v="Tuesday"/>
    <n v="0"/>
    <s v="Low Cost per Unit"/>
    <n v="0"/>
    <n v="0"/>
    <n v="0"/>
    <n v="0"/>
    <n v="0"/>
    <s v="Greater Than 8 Weeks Old"/>
  </r>
  <r>
    <s v="01-31-0109-01-00"/>
    <x v="16"/>
    <x v="3"/>
    <x v="5"/>
    <n v="5"/>
    <n v="110"/>
    <n v="31.75"/>
    <n v="6.35"/>
    <n v="78.25"/>
    <n v="0.71"/>
    <x v="2"/>
    <d v="2019-08-20T00:00:00"/>
    <x v="2"/>
    <s v="Tuesday"/>
    <n v="0"/>
    <s v="Low Cost per Unit"/>
    <n v="0"/>
    <n v="3.3"/>
    <n v="0"/>
    <n v="0"/>
    <n v="0"/>
    <s v="Greater Than 8 Weeks Old"/>
  </r>
  <r>
    <s v="01-32-0101-01"/>
    <x v="16"/>
    <x v="5"/>
    <x v="6"/>
    <n v="12"/>
    <n v="119.88"/>
    <n v="45.6"/>
    <n v="3.8000000000000003"/>
    <n v="74.28"/>
    <n v="0.62"/>
    <x v="2"/>
    <d v="2019-08-20T00:00:00"/>
    <x v="2"/>
    <s v="Tuesday"/>
    <n v="0"/>
    <s v="Low Cost per Unit"/>
    <n v="0"/>
    <n v="3.5963999999999996"/>
    <n v="0"/>
    <n v="0"/>
    <n v="0"/>
    <s v="Greater Than 8 Weeks Old"/>
  </r>
  <r>
    <s v="01-74-1301-00-00"/>
    <x v="16"/>
    <x v="4"/>
    <x v="11"/>
    <n v="1"/>
    <n v="21.99"/>
    <n v="17.149999999999999"/>
    <n v="17.149999999999999"/>
    <n v="4.84"/>
    <n v="0.22"/>
    <x v="2"/>
    <d v="2019-08-20T00:00:00"/>
    <x v="2"/>
    <s v="Tuesday"/>
    <n v="0"/>
    <s v="High Cost per Unit"/>
    <n v="0"/>
    <n v="0"/>
    <n v="0"/>
    <n v="0"/>
    <n v="0"/>
    <s v="Greater Than 8 Weeks Old"/>
  </r>
  <r>
    <s v="01-81-1601-00-00"/>
    <x v="16"/>
    <x v="7"/>
    <x v="8"/>
    <n v="17"/>
    <n v="135.83000000000001"/>
    <n v="54.4"/>
    <n v="3.1999999999999997"/>
    <n v="81.430000000000007"/>
    <n v="0.6"/>
    <x v="2"/>
    <d v="2019-08-20T00:00:00"/>
    <x v="2"/>
    <s v="Tuesday"/>
    <n v="0"/>
    <s v="Low Cost per Unit"/>
    <n v="0"/>
    <n v="4.0749000000000004"/>
    <n v="0"/>
    <n v="0"/>
    <n v="0"/>
    <s v="Greater Than 8 Weeks Old"/>
  </r>
  <r>
    <s v="01-83-1601-00-00"/>
    <x v="16"/>
    <x v="7"/>
    <x v="9"/>
    <n v="6"/>
    <n v="44.95"/>
    <n v="25.8"/>
    <n v="4.3"/>
    <n v="19.149999999999999"/>
    <n v="0.43"/>
    <x v="2"/>
    <d v="2019-08-20T00:00:00"/>
    <x v="2"/>
    <s v="Tuesday"/>
    <n v="0"/>
    <s v="Low Cost per Unit"/>
    <n v="0"/>
    <n v="1.3485"/>
    <n v="0"/>
    <n v="0"/>
    <n v="0"/>
    <s v="Greater Than 8 Weeks Old"/>
  </r>
  <r>
    <s v="01-83-1602-00-00"/>
    <x v="16"/>
    <x v="7"/>
    <x v="9"/>
    <n v="10"/>
    <n v="80.91"/>
    <n v="39.799999999999997"/>
    <n v="3.9799999999999995"/>
    <n v="41.11"/>
    <n v="0.51"/>
    <x v="2"/>
    <d v="2019-08-20T00:00:00"/>
    <x v="2"/>
    <s v="Tuesday"/>
    <n v="0"/>
    <s v="Low Cost per Unit"/>
    <n v="0"/>
    <n v="2.4272999999999998"/>
    <n v="0"/>
    <n v="0"/>
    <n v="0"/>
    <s v="Greater Than 8 Weeks Old"/>
  </r>
  <r>
    <s v="02-31-0101-01-00"/>
    <x v="16"/>
    <x v="3"/>
    <x v="5"/>
    <n v="23"/>
    <n v="160.77000000000001"/>
    <n v="40.25"/>
    <n v="1.75"/>
    <n v="120.52"/>
    <n v="0.75"/>
    <x v="2"/>
    <d v="2019-08-20T00:00:00"/>
    <x v="2"/>
    <s v="Tuesday"/>
    <n v="0"/>
    <s v="Low Cost per Unit"/>
    <n v="0"/>
    <n v="4.8231000000000002"/>
    <n v="0"/>
    <n v="0"/>
    <n v="0"/>
    <s v="Greater Than 8 Weeks Old"/>
  </r>
  <r>
    <s v="02-31-0103-01-00"/>
    <x v="16"/>
    <x v="4"/>
    <x v="5"/>
    <n v="8"/>
    <n v="79.92"/>
    <n v="23.6"/>
    <n v="2.95"/>
    <n v="56.32"/>
    <n v="0.7"/>
    <x v="2"/>
    <d v="2019-08-20T00:00:00"/>
    <x v="2"/>
    <s v="Tuesday"/>
    <n v="0"/>
    <s v="Low Cost per Unit"/>
    <n v="0"/>
    <n v="2.3976000000000002"/>
    <n v="0"/>
    <n v="0"/>
    <n v="0"/>
    <s v="Greater Than 8 Weeks Old"/>
  </r>
  <r>
    <s v="02-40-0001"/>
    <x v="16"/>
    <x v="6"/>
    <x v="7"/>
    <n v="2"/>
    <n v="38"/>
    <n v="9"/>
    <n v="4.5"/>
    <n v="29"/>
    <n v="0.76"/>
    <x v="2"/>
    <d v="2019-08-20T00:00:00"/>
    <x v="2"/>
    <s v="Tuesday"/>
    <n v="0"/>
    <s v="Low Cost per Unit"/>
    <n v="0"/>
    <n v="1.1399999999999999"/>
    <n v="0"/>
    <n v="0"/>
    <n v="0"/>
    <s v="Greater Than 8 Weeks Old"/>
  </r>
  <r>
    <s v="02-40-0301-01-12"/>
    <x v="16"/>
    <x v="6"/>
    <x v="7"/>
    <n v="1"/>
    <n v="17"/>
    <n v="2.99"/>
    <n v="2.99"/>
    <n v="14.01"/>
    <n v="0.82"/>
    <x v="2"/>
    <d v="2019-08-20T00:00:00"/>
    <x v="2"/>
    <s v="Tuesday"/>
    <n v="0"/>
    <s v="Low Cost per Unit"/>
    <n v="0"/>
    <n v="0"/>
    <n v="0"/>
    <n v="0"/>
    <n v="0"/>
    <s v="Greater Than 8 Weeks Old"/>
  </r>
  <r>
    <s v="02-40-0401-00-00"/>
    <x v="16"/>
    <x v="6"/>
    <x v="7"/>
    <n v="6"/>
    <n v="59.94"/>
    <n v="17.7"/>
    <n v="2.9499999999999997"/>
    <n v="42.24"/>
    <n v="0.7"/>
    <x v="2"/>
    <d v="2019-08-20T00:00:00"/>
    <x v="2"/>
    <s v="Tuesday"/>
    <n v="0"/>
    <s v="Low Cost per Unit"/>
    <n v="0"/>
    <n v="1.7981999999999998"/>
    <n v="0"/>
    <n v="0"/>
    <n v="0"/>
    <s v="Greater Than 8 Weeks Old"/>
  </r>
  <r>
    <s v="02-40-0402-00-00"/>
    <x v="16"/>
    <x v="2"/>
    <x v="2"/>
    <n v="2"/>
    <n v="21.98"/>
    <n v="7.5"/>
    <n v="3.75"/>
    <n v="14.48"/>
    <n v="0.66"/>
    <x v="2"/>
    <d v="2019-08-20T00:00:00"/>
    <x v="2"/>
    <s v="Tuesday"/>
    <n v="0"/>
    <s v="Low Cost per Unit"/>
    <n v="0"/>
    <n v="0.65939999999999999"/>
    <n v="0"/>
    <n v="0"/>
    <n v="0"/>
    <s v="Greater Than 8 Weeks Old"/>
  </r>
  <r>
    <s v="02-40-1301-00-00"/>
    <x v="16"/>
    <x v="6"/>
    <x v="7"/>
    <n v="4"/>
    <n v="39.96"/>
    <n v="15"/>
    <n v="3.75"/>
    <n v="24.96"/>
    <n v="0.62"/>
    <x v="2"/>
    <d v="2019-08-20T00:00:00"/>
    <x v="2"/>
    <s v="Tuesday"/>
    <n v="0"/>
    <s v="Low Cost per Unit"/>
    <n v="0"/>
    <n v="1.1988000000000001"/>
    <n v="0"/>
    <n v="0"/>
    <n v="0"/>
    <s v="Greater Than 8 Weeks Old"/>
  </r>
  <r>
    <s v="02-52-1301-01-12"/>
    <x v="16"/>
    <x v="8"/>
    <x v="20"/>
    <n v="6"/>
    <n v="419.94"/>
    <n v="129.06"/>
    <n v="21.51"/>
    <n v="290.88"/>
    <n v="0.69"/>
    <x v="2"/>
    <d v="2019-08-20T00:00:00"/>
    <x v="2"/>
    <s v="Tuesday"/>
    <n v="0"/>
    <s v="High Cost per Unit"/>
    <n v="0"/>
    <n v="12.5982"/>
    <n v="0"/>
    <n v="0"/>
    <n v="0"/>
    <s v="Greater Than 8 Weeks Old"/>
  </r>
  <r>
    <s v="02-62-0401-01-12"/>
    <x v="16"/>
    <x v="1"/>
    <x v="19"/>
    <n v="6"/>
    <n v="437.94"/>
    <n v="227.04"/>
    <n v="37.839999999999996"/>
    <n v="210.9"/>
    <n v="0.48"/>
    <x v="2"/>
    <d v="2019-08-20T00:00:00"/>
    <x v="2"/>
    <s v="Tuesday"/>
    <n v="0"/>
    <s v="High Cost per Unit"/>
    <n v="0"/>
    <n v="13.138199999999999"/>
    <n v="0"/>
    <n v="43.794000000000004"/>
    <n v="0"/>
    <s v="Greater Than 8 Weeks Old"/>
  </r>
  <r>
    <s v="02-62-1401-01-00"/>
    <x v="16"/>
    <x v="1"/>
    <x v="19"/>
    <n v="1"/>
    <n v="29"/>
    <n v="9.75"/>
    <n v="9.75"/>
    <n v="19.25"/>
    <n v="0.66"/>
    <x v="2"/>
    <d v="2019-08-20T00:00:00"/>
    <x v="2"/>
    <s v="Tuesday"/>
    <n v="0"/>
    <s v="Low Cost per Unit"/>
    <n v="0"/>
    <n v="0"/>
    <n v="0"/>
    <n v="2.9000000000000004"/>
    <n v="0"/>
    <s v="Greater Than 8 Weeks Old"/>
  </r>
  <r>
    <s v="02-63-0402-01-12"/>
    <x v="16"/>
    <x v="1"/>
    <x v="19"/>
    <n v="1"/>
    <n v="85"/>
    <n v="24"/>
    <n v="24"/>
    <n v="61"/>
    <n v="0.72"/>
    <x v="2"/>
    <d v="2019-08-20T00:00:00"/>
    <x v="2"/>
    <s v="Tuesday"/>
    <n v="0"/>
    <s v="High Cost per Unit"/>
    <n v="0"/>
    <n v="0"/>
    <n v="0"/>
    <n v="8.5"/>
    <n v="0"/>
    <s v="Greater Than 8 Weeks Old"/>
  </r>
  <r>
    <s v="02-63-0403-01-00"/>
    <x v="16"/>
    <x v="1"/>
    <x v="19"/>
    <n v="3"/>
    <n v="1184.97"/>
    <n v="516"/>
    <n v="172"/>
    <n v="668.97"/>
    <n v="0.56000000000000005"/>
    <x v="2"/>
    <d v="2019-08-20T00:00:00"/>
    <x v="2"/>
    <s v="Tuesday"/>
    <n v="0"/>
    <s v="High Cost per Unit"/>
    <n v="0"/>
    <n v="35.549100000000003"/>
    <n v="0"/>
    <n v="118.49700000000001"/>
    <n v="0"/>
    <s v="Greater Than 8 Weeks Old"/>
  </r>
  <r>
    <s v="02-63-0403-01-12"/>
    <x v="16"/>
    <x v="1"/>
    <x v="19"/>
    <n v="1"/>
    <n v="695"/>
    <n v="257.5"/>
    <n v="257.5"/>
    <n v="437.5"/>
    <n v="0.63"/>
    <x v="2"/>
    <d v="2019-08-20T00:00:00"/>
    <x v="2"/>
    <s v="Tuesday"/>
    <n v="0"/>
    <s v="High Cost per Unit"/>
    <n v="0"/>
    <n v="0"/>
    <n v="0"/>
    <n v="69.5"/>
    <n v="0"/>
    <s v="Greater Than 8 Weeks Old"/>
  </r>
  <r>
    <s v="02-63-1403-01-00"/>
    <x v="16"/>
    <x v="1"/>
    <x v="19"/>
    <n v="1"/>
    <n v="99"/>
    <n v="32.4"/>
    <n v="32.4"/>
    <n v="66.599999999999994"/>
    <n v="0.67"/>
    <x v="2"/>
    <d v="2019-08-20T00:00:00"/>
    <x v="2"/>
    <s v="Tuesday"/>
    <n v="0"/>
    <s v="High Cost per Unit"/>
    <n v="0"/>
    <n v="0"/>
    <n v="0"/>
    <n v="9.9"/>
    <n v="0"/>
    <s v="Greater Than 8 Weeks Old"/>
  </r>
  <r>
    <s v="02-71-1401-01-00"/>
    <x v="16"/>
    <x v="4"/>
    <x v="11"/>
    <n v="3"/>
    <n v="168.99"/>
    <n v="36"/>
    <n v="12"/>
    <n v="132.99"/>
    <n v="0.79"/>
    <x v="2"/>
    <d v="2019-08-20T00:00:00"/>
    <x v="2"/>
    <s v="Tuesday"/>
    <n v="0"/>
    <s v="Low Cost per Unit"/>
    <n v="0"/>
    <n v="5.0697000000000001"/>
    <n v="0"/>
    <n v="0"/>
    <n v="0"/>
    <s v="Greater Than 8 Weeks Old"/>
  </r>
  <r>
    <s v="02-71-1402-01-12"/>
    <x v="16"/>
    <x v="4"/>
    <x v="11"/>
    <n v="1"/>
    <n v="49.99"/>
    <n v="18.95"/>
    <n v="18.95"/>
    <n v="31.04"/>
    <n v="0.62"/>
    <x v="2"/>
    <d v="2019-08-20T00:00:00"/>
    <x v="2"/>
    <s v="Tuesday"/>
    <n v="0"/>
    <s v="High Cost per Unit"/>
    <n v="0"/>
    <n v="0"/>
    <n v="0"/>
    <n v="0"/>
    <n v="0"/>
    <s v="Greater Than 8 Weeks Old"/>
  </r>
  <r>
    <s v="02-73-0002-01-00"/>
    <x v="16"/>
    <x v="4"/>
    <x v="12"/>
    <n v="1"/>
    <n v="45"/>
    <n v="11"/>
    <n v="11"/>
    <n v="34"/>
    <n v="0.76"/>
    <x v="2"/>
    <d v="2019-08-20T00:00:00"/>
    <x v="2"/>
    <s v="Tuesday"/>
    <n v="0"/>
    <s v="Low Cost per Unit"/>
    <n v="0"/>
    <n v="0"/>
    <n v="0"/>
    <n v="0"/>
    <n v="0"/>
    <s v="Greater Than 8 Weeks Old"/>
  </r>
  <r>
    <s v="02-73-1302-01-00"/>
    <x v="16"/>
    <x v="4"/>
    <x v="12"/>
    <n v="5"/>
    <n v="19.95"/>
    <n v="7"/>
    <n v="1.4"/>
    <n v="12.95"/>
    <n v="0.65"/>
    <x v="2"/>
    <d v="2019-08-20T00:00:00"/>
    <x v="2"/>
    <s v="Tuesday"/>
    <n v="0"/>
    <s v="Low Cost per Unit"/>
    <n v="0"/>
    <n v="0.59849999999999992"/>
    <n v="0"/>
    <n v="0"/>
    <n v="0"/>
    <s v="Greater Than 8 Weeks Old"/>
  </r>
  <r>
    <s v="02-73-1401-01-12"/>
    <x v="16"/>
    <x v="4"/>
    <x v="12"/>
    <n v="1"/>
    <n v="26"/>
    <n v="6"/>
    <n v="6"/>
    <n v="20"/>
    <n v="0.77"/>
    <x v="2"/>
    <d v="2019-08-20T00:00:00"/>
    <x v="2"/>
    <s v="Tuesday"/>
    <n v="0"/>
    <s v="Low Cost per Unit"/>
    <n v="0"/>
    <n v="0"/>
    <n v="0"/>
    <n v="0"/>
    <n v="0"/>
    <s v="Greater Than 8 Weeks Old"/>
  </r>
  <r>
    <s v="02-74-0401-01-00"/>
    <x v="16"/>
    <x v="4"/>
    <x v="11"/>
    <n v="2"/>
    <n v="24"/>
    <n v="3"/>
    <n v="1.5"/>
    <n v="21"/>
    <n v="0.88"/>
    <x v="2"/>
    <d v="2019-08-20T00:00:00"/>
    <x v="2"/>
    <s v="Tuesday"/>
    <n v="0"/>
    <s v="Low Cost per Unit"/>
    <n v="0"/>
    <n v="0.72"/>
    <n v="0"/>
    <n v="0"/>
    <n v="0"/>
    <s v="Greater Than 8 Weeks Old"/>
  </r>
  <r>
    <s v="02-74-0405-01"/>
    <x v="16"/>
    <x v="4"/>
    <x v="11"/>
    <n v="4"/>
    <n v="76"/>
    <n v="17.399999999999999"/>
    <n v="4.3499999999999996"/>
    <n v="58.6"/>
    <n v="0.77"/>
    <x v="2"/>
    <d v="2019-08-20T00:00:00"/>
    <x v="2"/>
    <s v="Tuesday"/>
    <n v="0"/>
    <s v="Low Cost per Unit"/>
    <n v="0"/>
    <n v="2.2799999999999998"/>
    <n v="0"/>
    <n v="0"/>
    <n v="0"/>
    <s v="Greater Than 8 Weeks Old"/>
  </r>
  <r>
    <s v="02-74-1201-00-00"/>
    <x v="16"/>
    <x v="2"/>
    <x v="2"/>
    <n v="5"/>
    <n v="64.95"/>
    <n v="27.5"/>
    <n v="5.5"/>
    <n v="37.450000000000003"/>
    <n v="0.57999999999999996"/>
    <x v="2"/>
    <d v="2019-08-20T00:00:00"/>
    <x v="2"/>
    <s v="Tuesday"/>
    <n v="0"/>
    <s v="Low Cost per Unit"/>
    <n v="0"/>
    <n v="1.9485000000000001"/>
    <n v="0"/>
    <n v="0"/>
    <n v="0"/>
    <s v="Greater Than 8 Weeks Old"/>
  </r>
  <r>
    <s v="02-74-1301-01-00"/>
    <x v="16"/>
    <x v="2"/>
    <x v="2"/>
    <n v="1"/>
    <n v="9.99"/>
    <n v="8.25"/>
    <n v="8.25"/>
    <n v="1.74"/>
    <n v="0.17"/>
    <x v="2"/>
    <d v="2019-08-20T00:00:00"/>
    <x v="2"/>
    <s v="Tuesday"/>
    <n v="0"/>
    <s v="Low Cost per Unit"/>
    <n v="0"/>
    <n v="0"/>
    <n v="0"/>
    <n v="0"/>
    <n v="0"/>
    <s v="Greater Than 8 Weeks Old"/>
  </r>
  <r>
    <s v="02-74-1402-01-00"/>
    <x v="16"/>
    <x v="4"/>
    <x v="11"/>
    <n v="1"/>
    <n v="50"/>
    <n v="12"/>
    <n v="12"/>
    <n v="38"/>
    <n v="0.76"/>
    <x v="2"/>
    <d v="2019-08-20T00:00:00"/>
    <x v="2"/>
    <s v="Tuesday"/>
    <n v="0"/>
    <s v="Low Cost per Unit"/>
    <n v="0"/>
    <n v="0"/>
    <n v="0"/>
    <n v="0"/>
    <n v="0"/>
    <s v="Greater Than 8 Weeks Old"/>
  </r>
  <r>
    <s v="02-85-0301-01-00"/>
    <x v="16"/>
    <x v="7"/>
    <x v="21"/>
    <n v="2"/>
    <n v="54"/>
    <n v="10.7"/>
    <n v="5.35"/>
    <n v="43.3"/>
    <n v="0.8"/>
    <x v="2"/>
    <d v="2019-08-20T00:00:00"/>
    <x v="2"/>
    <s v="Tuesday"/>
    <n v="0"/>
    <s v="Low Cost per Unit"/>
    <n v="0"/>
    <n v="1.6199999999999999"/>
    <n v="0"/>
    <n v="0"/>
    <n v="0"/>
    <s v="Greater Than 8 Weeks Old"/>
  </r>
  <r>
    <s v="03-22-0001-01-12"/>
    <x v="16"/>
    <x v="1"/>
    <x v="13"/>
    <n v="1"/>
    <n v="68.989999999999995"/>
    <n v="30.64"/>
    <n v="30.64"/>
    <n v="38.35"/>
    <n v="0.56000000000000005"/>
    <x v="2"/>
    <d v="2019-08-20T00:00:00"/>
    <x v="2"/>
    <s v="Tuesday"/>
    <n v="0"/>
    <s v="High Cost per Unit"/>
    <n v="0"/>
    <n v="0"/>
    <n v="0"/>
    <n v="6.899"/>
    <n v="0"/>
    <s v="Greater Than 8 Weeks Old"/>
  </r>
  <r>
    <s v="03-22-0002-01-12"/>
    <x v="16"/>
    <x v="1"/>
    <x v="3"/>
    <n v="4"/>
    <n v="195.96"/>
    <n v="122.56"/>
    <n v="30.64"/>
    <n v="73.400000000000006"/>
    <n v="0.37"/>
    <x v="2"/>
    <d v="2019-08-20T00:00:00"/>
    <x v="2"/>
    <s v="Tuesday"/>
    <n v="0"/>
    <s v="High Cost per Unit"/>
    <n v="0"/>
    <n v="5.8788"/>
    <n v="0"/>
    <n v="19.596000000000004"/>
    <n v="0"/>
    <s v="Greater Than 8 Weeks Old"/>
  </r>
  <r>
    <s v="03-22-0004"/>
    <x v="16"/>
    <x v="2"/>
    <x v="2"/>
    <n v="20"/>
    <n v="579.79999999999995"/>
    <n v="440"/>
    <n v="22"/>
    <n v="139.80000000000001"/>
    <n v="0.24"/>
    <x v="2"/>
    <d v="2019-08-20T00:00:00"/>
    <x v="2"/>
    <s v="Tuesday"/>
    <n v="0"/>
    <s v="High Cost per Unit"/>
    <n v="0"/>
    <n v="17.393999999999998"/>
    <n v="0"/>
    <n v="0"/>
    <n v="0"/>
    <s v="Greater Than 8 Weeks Old"/>
  </r>
  <r>
    <s v="03-22-0101-01-00"/>
    <x v="16"/>
    <x v="1"/>
    <x v="13"/>
    <n v="1"/>
    <n v="99"/>
    <n v="30"/>
    <n v="30"/>
    <n v="69"/>
    <n v="0.7"/>
    <x v="2"/>
    <d v="2019-08-20T00:00:00"/>
    <x v="2"/>
    <s v="Tuesday"/>
    <n v="0"/>
    <s v="High Cost per Unit"/>
    <n v="0"/>
    <n v="0"/>
    <n v="0"/>
    <n v="9.9"/>
    <n v="0"/>
    <s v="Greater Than 8 Weeks Old"/>
  </r>
  <r>
    <s v="03-22-0110-11-00"/>
    <x v="16"/>
    <x v="2"/>
    <x v="2"/>
    <n v="11"/>
    <n v="945.89"/>
    <n v="528"/>
    <n v="48"/>
    <n v="417.89"/>
    <n v="0.44"/>
    <x v="2"/>
    <d v="2019-08-20T00:00:00"/>
    <x v="2"/>
    <s v="Tuesday"/>
    <n v="0"/>
    <s v="High Cost per Unit"/>
    <n v="0"/>
    <n v="28.3767"/>
    <n v="0"/>
    <n v="0"/>
    <n v="0"/>
    <s v="Greater Than 8 Weeks Old"/>
  </r>
  <r>
    <s v="03-24-0301-00-12"/>
    <x v="16"/>
    <x v="1"/>
    <x v="3"/>
    <n v="3"/>
    <n v="68.97"/>
    <n v="32.4"/>
    <n v="10.799999999999999"/>
    <n v="36.57"/>
    <n v="0.53"/>
    <x v="2"/>
    <d v="2019-08-20T00:00:00"/>
    <x v="2"/>
    <s v="Tuesday"/>
    <n v="0"/>
    <s v="Low Cost per Unit"/>
    <n v="0"/>
    <n v="2.0690999999999997"/>
    <n v="0"/>
    <n v="6.8970000000000002"/>
    <n v="0"/>
    <s v="Greater Than 8 Weeks Old"/>
  </r>
  <r>
    <s v="03-24-0302-01-00"/>
    <x v="16"/>
    <x v="1"/>
    <x v="3"/>
    <n v="2"/>
    <n v="37.979999999999997"/>
    <n v="21"/>
    <n v="10.5"/>
    <n v="16.98"/>
    <n v="0.45"/>
    <x v="2"/>
    <d v="2019-08-20T00:00:00"/>
    <x v="2"/>
    <s v="Tuesday"/>
    <n v="0"/>
    <s v="Low Cost per Unit"/>
    <n v="0"/>
    <n v="1.1394"/>
    <n v="0"/>
    <n v="3.798"/>
    <n v="0"/>
    <s v="Greater Than 8 Weeks Old"/>
  </r>
  <r>
    <s v="03-25-0001-01-00"/>
    <x v="16"/>
    <x v="0"/>
    <x v="0"/>
    <n v="4"/>
    <n v="179.96"/>
    <n v="72"/>
    <n v="18"/>
    <n v="107.96"/>
    <n v="0.6"/>
    <x v="2"/>
    <d v="2019-08-20T00:00:00"/>
    <x v="2"/>
    <s v="Tuesday"/>
    <n v="0"/>
    <s v="High Cost per Unit"/>
    <n v="17.996000000000002"/>
    <n v="5.3987999999999996"/>
    <n v="0"/>
    <n v="0"/>
    <n v="0"/>
    <s v="Greater Than 8 Weeks Old"/>
  </r>
  <r>
    <s v="03-25-0002-01-00"/>
    <x v="16"/>
    <x v="1"/>
    <x v="3"/>
    <n v="1"/>
    <n v="39.99"/>
    <n v="16.2"/>
    <n v="16.2"/>
    <n v="23.79"/>
    <n v="0.59"/>
    <x v="2"/>
    <d v="2019-08-20T00:00:00"/>
    <x v="2"/>
    <s v="Tuesday"/>
    <n v="0"/>
    <s v="Low Cost per Unit"/>
    <n v="0"/>
    <n v="0"/>
    <n v="0"/>
    <n v="3.9990000000000006"/>
    <n v="0"/>
    <s v="Greater Than 8 Weeks Old"/>
  </r>
  <r>
    <s v="03-25-0003-01-00"/>
    <x v="16"/>
    <x v="0"/>
    <x v="0"/>
    <n v="1"/>
    <n v="44.99"/>
    <n v="18"/>
    <n v="18"/>
    <n v="26.99"/>
    <n v="0.6"/>
    <x v="2"/>
    <d v="2019-08-20T00:00:00"/>
    <x v="2"/>
    <s v="Tuesday"/>
    <n v="0"/>
    <s v="High Cost per Unit"/>
    <n v="4.4990000000000006"/>
    <n v="0"/>
    <n v="0"/>
    <n v="0"/>
    <n v="0"/>
    <s v="Greater Than 8 Weeks Old"/>
  </r>
  <r>
    <s v="03-26-0001-01-00"/>
    <x v="16"/>
    <x v="1"/>
    <x v="14"/>
    <n v="1"/>
    <n v="59"/>
    <n v="20.99"/>
    <n v="20.99"/>
    <n v="38.01"/>
    <n v="0.64"/>
    <x v="2"/>
    <d v="2019-08-20T00:00:00"/>
    <x v="2"/>
    <s v="Tuesday"/>
    <n v="0"/>
    <s v="High Cost per Unit"/>
    <n v="0"/>
    <n v="0"/>
    <n v="0"/>
    <n v="5.9"/>
    <n v="0"/>
    <s v="Greater Than 8 Weeks Old"/>
  </r>
  <r>
    <s v="03-32-0402-00-00"/>
    <x v="16"/>
    <x v="5"/>
    <x v="6"/>
    <n v="12"/>
    <n v="479.88"/>
    <n v="158.88"/>
    <n v="13.24"/>
    <n v="321"/>
    <n v="0.67"/>
    <x v="2"/>
    <d v="2019-08-20T00:00:00"/>
    <x v="2"/>
    <s v="Tuesday"/>
    <n v="0"/>
    <s v="Low Cost per Unit"/>
    <n v="0"/>
    <n v="14.3964"/>
    <n v="0"/>
    <n v="0"/>
    <n v="0"/>
    <s v="Greater Than 8 Weeks Old"/>
  </r>
  <r>
    <s v="03-35-0101-01-00"/>
    <x v="16"/>
    <x v="1"/>
    <x v="14"/>
    <n v="1"/>
    <n v="69"/>
    <n v="15"/>
    <n v="15"/>
    <n v="54"/>
    <n v="0.78"/>
    <x v="2"/>
    <d v="2019-08-20T00:00:00"/>
    <x v="2"/>
    <s v="Tuesday"/>
    <n v="0"/>
    <s v="Low Cost per Unit"/>
    <n v="0"/>
    <n v="0"/>
    <n v="0"/>
    <n v="6.9"/>
    <n v="0"/>
    <s v="Greater Than 8 Weeks Old"/>
  </r>
  <r>
    <s v="03-35-0101-07-00"/>
    <x v="16"/>
    <x v="1"/>
    <x v="14"/>
    <n v="7"/>
    <n v="237.93"/>
    <n v="105"/>
    <n v="15"/>
    <n v="132.93"/>
    <n v="0.56000000000000005"/>
    <x v="2"/>
    <d v="2019-08-20T00:00:00"/>
    <x v="2"/>
    <s v="Tuesday"/>
    <n v="0"/>
    <s v="Low Cost per Unit"/>
    <n v="0"/>
    <n v="7.1379000000000001"/>
    <n v="0"/>
    <n v="23.793000000000003"/>
    <n v="0"/>
    <s v="Greater Than 8 Weeks Old"/>
  </r>
  <r>
    <s v="03-40-1301-00-00"/>
    <x v="16"/>
    <x v="6"/>
    <x v="7"/>
    <n v="1"/>
    <n v="25"/>
    <n v="7.35"/>
    <n v="7.35"/>
    <n v="17.649999999999999"/>
    <n v="0.71"/>
    <x v="2"/>
    <d v="2019-08-20T00:00:00"/>
    <x v="2"/>
    <s v="Tuesday"/>
    <n v="0"/>
    <s v="Low Cost per Unit"/>
    <n v="0"/>
    <n v="0"/>
    <n v="0"/>
    <n v="0"/>
    <n v="0"/>
    <s v="Greater Than 8 Weeks Old"/>
  </r>
  <r>
    <s v="03-40-1302-00-00"/>
    <x v="16"/>
    <x v="2"/>
    <x v="2"/>
    <n v="1"/>
    <n v="33.99"/>
    <n v="13.5"/>
    <n v="13.5"/>
    <n v="20.49"/>
    <n v="0.6"/>
    <x v="2"/>
    <d v="2019-08-20T00:00:00"/>
    <x v="2"/>
    <s v="Tuesday"/>
    <n v="0"/>
    <s v="Low Cost per Unit"/>
    <n v="0"/>
    <n v="0"/>
    <n v="0"/>
    <n v="0"/>
    <n v="0"/>
    <s v="Greater Than 8 Weeks Old"/>
  </r>
  <r>
    <s v="03-52-1301-01-00"/>
    <x v="16"/>
    <x v="8"/>
    <x v="20"/>
    <n v="1"/>
    <n v="140"/>
    <n v="43.26"/>
    <n v="43.26"/>
    <n v="96.74"/>
    <n v="0.69"/>
    <x v="2"/>
    <d v="2019-08-20T00:00:00"/>
    <x v="2"/>
    <s v="Tuesday"/>
    <n v="0"/>
    <s v="High Cost per Unit"/>
    <n v="0"/>
    <n v="0"/>
    <n v="0"/>
    <n v="0"/>
    <n v="0"/>
    <s v="Greater Than 8 Weeks Old"/>
  </r>
  <r>
    <s v="03-74-0002-01-00"/>
    <x v="16"/>
    <x v="8"/>
    <x v="15"/>
    <n v="1"/>
    <n v="25"/>
    <n v="4.75"/>
    <n v="4.75"/>
    <n v="20.25"/>
    <n v="0.81"/>
    <x v="2"/>
    <d v="2019-08-20T00:00:00"/>
    <x v="2"/>
    <s v="Tuesday"/>
    <n v="0"/>
    <s v="Low Cost per Unit"/>
    <n v="0"/>
    <n v="0"/>
    <n v="0"/>
    <n v="0"/>
    <n v="0"/>
    <s v="Greater Than 8 Weeks Old"/>
  </r>
  <r>
    <s v="03-74-0003-01-00"/>
    <x v="16"/>
    <x v="4"/>
    <x v="11"/>
    <n v="1"/>
    <n v="99"/>
    <n v="24"/>
    <n v="24"/>
    <n v="75"/>
    <n v="0.76"/>
    <x v="2"/>
    <d v="2019-08-20T00:00:00"/>
    <x v="2"/>
    <s v="Tuesday"/>
    <n v="0"/>
    <s v="High Cost per Unit"/>
    <n v="0"/>
    <n v="0"/>
    <n v="0"/>
    <n v="0"/>
    <n v="0"/>
    <s v="Greater Than 8 Weeks Old"/>
  </r>
  <r>
    <s v="03-81-0001-00-03"/>
    <x v="16"/>
    <x v="7"/>
    <x v="8"/>
    <n v="1"/>
    <n v="13"/>
    <n v="1.85"/>
    <n v="1.85"/>
    <n v="11.15"/>
    <n v="0.86"/>
    <x v="2"/>
    <d v="2019-08-20T00:00:00"/>
    <x v="2"/>
    <s v="Tuesday"/>
    <n v="0"/>
    <s v="Low Cost per Unit"/>
    <n v="0"/>
    <n v="0"/>
    <n v="0"/>
    <n v="0"/>
    <n v="0"/>
    <s v="Greater Than 8 Weeks Old"/>
  </r>
  <r>
    <s v="03-81-0101-00-00"/>
    <x v="16"/>
    <x v="7"/>
    <x v="8"/>
    <n v="3"/>
    <n v="29.97"/>
    <n v="13.2"/>
    <n v="4.3999999999999995"/>
    <n v="16.77"/>
    <n v="0.56000000000000005"/>
    <x v="2"/>
    <d v="2019-08-20T00:00:00"/>
    <x v="2"/>
    <s v="Tuesday"/>
    <n v="0"/>
    <s v="Low Cost per Unit"/>
    <n v="0"/>
    <n v="0.8990999999999999"/>
    <n v="0"/>
    <n v="0"/>
    <n v="0"/>
    <s v="Greater Than 8 Weeks Old"/>
  </r>
  <r>
    <s v="03-81-1702-00-00"/>
    <x v="16"/>
    <x v="7"/>
    <x v="8"/>
    <n v="2"/>
    <n v="18"/>
    <n v="6"/>
    <n v="3"/>
    <n v="12"/>
    <n v="0.67"/>
    <x v="2"/>
    <d v="2019-08-20T00:00:00"/>
    <x v="2"/>
    <s v="Tuesday"/>
    <n v="0"/>
    <s v="Low Cost per Unit"/>
    <n v="0"/>
    <n v="0.54"/>
    <n v="0"/>
    <n v="0"/>
    <n v="0"/>
    <s v="Greater Than 8 Weeks Old"/>
  </r>
  <r>
    <s v="04-13-1101-03-00"/>
    <x v="16"/>
    <x v="5"/>
    <x v="16"/>
    <n v="1"/>
    <n v="36"/>
    <n v="11.8"/>
    <n v="11.8"/>
    <n v="24.2"/>
    <n v="0.67"/>
    <x v="2"/>
    <d v="2019-08-20T00:00:00"/>
    <x v="2"/>
    <s v="Tuesday"/>
    <n v="0"/>
    <s v="Low Cost per Unit"/>
    <n v="0"/>
    <n v="0"/>
    <n v="0"/>
    <n v="0"/>
    <n v="0"/>
    <s v="Greater Than 8 Weeks Old"/>
  </r>
  <r>
    <s v="04-15-0104-01-00"/>
    <x v="16"/>
    <x v="5"/>
    <x v="23"/>
    <n v="2"/>
    <n v="44"/>
    <n v="9.32"/>
    <n v="4.66"/>
    <n v="34.68"/>
    <n v="0.79"/>
    <x v="2"/>
    <d v="2019-08-20T00:00:00"/>
    <x v="2"/>
    <s v="Tuesday"/>
    <n v="0"/>
    <s v="Low Cost per Unit"/>
    <n v="0"/>
    <n v="1.3199999999999998"/>
    <n v="0"/>
    <n v="0"/>
    <n v="0"/>
    <s v="Greater Than 8 Weeks Old"/>
  </r>
  <r>
    <s v="04-15-0105-01-00"/>
    <x v="16"/>
    <x v="5"/>
    <x v="23"/>
    <n v="4"/>
    <n v="31.96"/>
    <n v="11.12"/>
    <n v="2.78"/>
    <n v="20.84"/>
    <n v="0.65"/>
    <x v="2"/>
    <d v="2019-08-20T00:00:00"/>
    <x v="2"/>
    <s v="Tuesday"/>
    <n v="0"/>
    <s v="Low Cost per Unit"/>
    <n v="0"/>
    <n v="0.95879999999999999"/>
    <n v="0"/>
    <n v="0"/>
    <n v="0"/>
    <s v="Greater Than 8 Weeks Old"/>
  </r>
  <r>
    <s v="04-82-0001-00-00"/>
    <x v="16"/>
    <x v="7"/>
    <x v="17"/>
    <n v="2"/>
    <n v="64"/>
    <n v="22.4"/>
    <n v="11.2"/>
    <n v="41.6"/>
    <n v="0.65"/>
    <x v="2"/>
    <d v="2019-08-20T00:00:00"/>
    <x v="2"/>
    <s v="Tuesday"/>
    <n v="0"/>
    <s v="Low Cost per Unit"/>
    <n v="0"/>
    <n v="1.92"/>
    <n v="0"/>
    <n v="0"/>
    <n v="0"/>
    <s v="Greater Than 8 Weeks Old"/>
  </r>
  <r>
    <s v="06-81-1702-00-00"/>
    <x v="16"/>
    <x v="7"/>
    <x v="8"/>
    <n v="1"/>
    <n v="32"/>
    <n v="12.8"/>
    <n v="12.8"/>
    <n v="19.2"/>
    <n v="0.6"/>
    <x v="2"/>
    <d v="2019-08-20T00:00:00"/>
    <x v="2"/>
    <s v="Tuesday"/>
    <n v="0"/>
    <s v="Low Cost per Unit"/>
    <n v="0"/>
    <n v="0"/>
    <n v="0"/>
    <n v="0"/>
    <n v="0"/>
    <s v="Greater Than 8 Weeks Old"/>
  </r>
  <r>
    <s v="06-81-1703-00-00"/>
    <x v="16"/>
    <x v="7"/>
    <x v="8"/>
    <n v="1"/>
    <n v="19"/>
    <n v="9.5"/>
    <n v="9.5"/>
    <n v="9.5"/>
    <n v="0.5"/>
    <x v="2"/>
    <d v="2019-08-20T00:00:00"/>
    <x v="2"/>
    <s v="Tuesday"/>
    <n v="0"/>
    <s v="Low Cost per Unit"/>
    <n v="0"/>
    <n v="0"/>
    <n v="0"/>
    <n v="0"/>
    <n v="0"/>
    <s v="Greater Than 8 Weeks Old"/>
  </r>
  <r>
    <s v="08-28-0201-00-00"/>
    <x v="16"/>
    <x v="1"/>
    <x v="4"/>
    <n v="26"/>
    <n v="575.74"/>
    <n v="284.7"/>
    <n v="10.95"/>
    <n v="291.04000000000002"/>
    <n v="0.51"/>
    <x v="2"/>
    <d v="2019-08-20T00:00:00"/>
    <x v="2"/>
    <s v="Tuesday"/>
    <n v="0"/>
    <s v="Low Cost per Unit"/>
    <n v="0"/>
    <n v="17.272199999999998"/>
    <n v="0"/>
    <n v="57.574000000000005"/>
    <n v="0"/>
    <s v="Greater Than 8 Weeks Old"/>
  </r>
  <r>
    <s v="08-31-0201-00-00"/>
    <x v="16"/>
    <x v="4"/>
    <x v="5"/>
    <n v="3"/>
    <n v="32.97"/>
    <n v="20.25"/>
    <n v="6.75"/>
    <n v="12.72"/>
    <n v="0.39"/>
    <x v="2"/>
    <d v="2019-08-20T00:00:00"/>
    <x v="2"/>
    <s v="Tuesday"/>
    <n v="0"/>
    <s v="Low Cost per Unit"/>
    <n v="0"/>
    <n v="0.98909999999999998"/>
    <n v="0"/>
    <n v="0"/>
    <n v="0"/>
    <s v="Greater Than 8 Weeks Old"/>
  </r>
  <r>
    <s v="08-31-0202-00-00"/>
    <x v="16"/>
    <x v="4"/>
    <x v="5"/>
    <n v="9"/>
    <n v="71.92"/>
    <n v="21.33"/>
    <n v="2.3699999999999997"/>
    <n v="50.59"/>
    <n v="0.7"/>
    <x v="2"/>
    <d v="2019-08-20T00:00:00"/>
    <x v="2"/>
    <s v="Tuesday"/>
    <n v="0"/>
    <s v="Low Cost per Unit"/>
    <n v="0"/>
    <n v="2.1576"/>
    <n v="0"/>
    <n v="0"/>
    <n v="0"/>
    <s v="Greater Than 8 Weeks Old"/>
  </r>
  <r>
    <s v="08-31-0203-00-00"/>
    <x v="16"/>
    <x v="4"/>
    <x v="5"/>
    <n v="21"/>
    <n v="209.79"/>
    <n v="126"/>
    <n v="6"/>
    <n v="83.79"/>
    <n v="0.4"/>
    <x v="2"/>
    <d v="2019-08-20T00:00:00"/>
    <x v="2"/>
    <s v="Tuesday"/>
    <n v="0"/>
    <s v="Low Cost per Unit"/>
    <n v="0"/>
    <n v="6.2936999999999994"/>
    <n v="0"/>
    <n v="0"/>
    <n v="0"/>
    <s v="Greater Than 8 Weeks Old"/>
  </r>
  <r>
    <s v="08-34-0201-00-00"/>
    <x v="16"/>
    <x v="5"/>
    <x v="6"/>
    <n v="1"/>
    <n v="25"/>
    <n v="7.44"/>
    <n v="7.44"/>
    <n v="17.559999999999999"/>
    <n v="0.7"/>
    <x v="2"/>
    <d v="2019-08-20T00:00:00"/>
    <x v="2"/>
    <s v="Tuesday"/>
    <n v="0"/>
    <s v="Low Cost per Unit"/>
    <n v="0"/>
    <n v="0"/>
    <n v="0"/>
    <n v="0"/>
    <n v="0"/>
    <s v="Greater Than 8 Weeks Old"/>
  </r>
  <r>
    <s v="08-34-0209-00-00"/>
    <x v="16"/>
    <x v="5"/>
    <x v="6"/>
    <n v="2"/>
    <n v="50"/>
    <n v="22.96"/>
    <n v="11.48"/>
    <n v="27.04"/>
    <n v="0.54"/>
    <x v="2"/>
    <d v="2019-08-20T00:00:00"/>
    <x v="2"/>
    <s v="Tuesday"/>
    <n v="0"/>
    <s v="Low Cost per Unit"/>
    <n v="0"/>
    <n v="1.5"/>
    <n v="0"/>
    <n v="0"/>
    <n v="0"/>
    <s v="Greater Than 8 Weeks Old"/>
  </r>
  <r>
    <s v="08-34-0210-00-00"/>
    <x v="16"/>
    <x v="5"/>
    <x v="6"/>
    <n v="1"/>
    <n v="25"/>
    <n v="11.48"/>
    <n v="11.48"/>
    <n v="13.52"/>
    <n v="0.54"/>
    <x v="2"/>
    <d v="2019-08-20T00:00:00"/>
    <x v="2"/>
    <s v="Tuesday"/>
    <n v="0"/>
    <s v="Low Cost per Unit"/>
    <n v="0"/>
    <n v="0"/>
    <n v="0"/>
    <n v="0"/>
    <n v="0"/>
    <s v="Greater Than 8 Weeks Old"/>
  </r>
  <r>
    <s v="08-34-0211-00-00"/>
    <x v="16"/>
    <x v="5"/>
    <x v="6"/>
    <n v="1"/>
    <n v="25"/>
    <n v="11.48"/>
    <n v="11.48"/>
    <n v="13.52"/>
    <n v="0.54"/>
    <x v="2"/>
    <d v="2019-08-20T00:00:00"/>
    <x v="2"/>
    <s v="Tuesday"/>
    <n v="0"/>
    <s v="Low Cost per Unit"/>
    <n v="0"/>
    <n v="0"/>
    <n v="0"/>
    <n v="0"/>
    <n v="0"/>
    <s v="Greater Than 8 Weeks Old"/>
  </r>
  <r>
    <s v="14-63-1401-01-00"/>
    <x v="16"/>
    <x v="1"/>
    <x v="19"/>
    <n v="3"/>
    <n v="59.97"/>
    <n v="46.5"/>
    <n v="15.5"/>
    <n v="13.47"/>
    <n v="0.22"/>
    <x v="2"/>
    <d v="2019-08-20T00:00:00"/>
    <x v="2"/>
    <s v="Tuesday"/>
    <n v="0"/>
    <s v="Low Cost per Unit"/>
    <n v="0"/>
    <n v="1.7990999999999999"/>
    <n v="0"/>
    <n v="5.9969999999999999"/>
    <n v="0"/>
    <s v="Greater Than 8 Weeks Old"/>
  </r>
  <r>
    <s v="17-24-0109-11-00"/>
    <x v="16"/>
    <x v="1"/>
    <x v="3"/>
    <n v="1"/>
    <n v="10.99"/>
    <n v="5.76"/>
    <n v="5.76"/>
    <n v="5.23"/>
    <n v="0.48"/>
    <x v="2"/>
    <d v="2019-08-20T00:00:00"/>
    <x v="2"/>
    <s v="Tuesday"/>
    <n v="0"/>
    <s v="Low Cost per Unit"/>
    <n v="0"/>
    <n v="0"/>
    <n v="0"/>
    <n v="1.099"/>
    <n v="0"/>
    <s v="Greater Than 8 Weeks Old"/>
  </r>
  <r>
    <s v="17-26-0002-01-00"/>
    <x v="16"/>
    <x v="1"/>
    <x v="14"/>
    <n v="1"/>
    <n v="32"/>
    <n v="12.57"/>
    <n v="12.57"/>
    <n v="19.43"/>
    <n v="0.61"/>
    <x v="2"/>
    <d v="2019-08-20T00:00:00"/>
    <x v="2"/>
    <s v="Tuesday"/>
    <n v="0"/>
    <s v="Low Cost per Unit"/>
    <n v="0"/>
    <n v="0"/>
    <n v="0"/>
    <n v="3.2"/>
    <n v="0"/>
    <s v="Greater Than 8 Weeks Old"/>
  </r>
  <r>
    <s v="20-87-0001-00"/>
    <x v="16"/>
    <x v="7"/>
    <x v="17"/>
    <n v="1"/>
    <n v="9"/>
    <n v="2.88"/>
    <n v="2.88"/>
    <n v="6.12"/>
    <n v="0.68"/>
    <x v="2"/>
    <d v="2019-08-20T00:00:00"/>
    <x v="2"/>
    <s v="Tuesday"/>
    <n v="0"/>
    <s v="Low Cost per Unit"/>
    <n v="0"/>
    <n v="0"/>
    <n v="0"/>
    <n v="0"/>
    <n v="0"/>
    <s v="Greater Than 8 Weeks Old"/>
  </r>
  <r>
    <s v="20-87-0001-00"/>
    <x v="16"/>
    <x v="7"/>
    <x v="17"/>
    <n v="1"/>
    <n v="18"/>
    <n v="5.76"/>
    <n v="5.76"/>
    <n v="12.24"/>
    <n v="0.68"/>
    <x v="2"/>
    <d v="2019-08-20T00:00:00"/>
    <x v="2"/>
    <s v="Tuesday"/>
    <n v="0"/>
    <s v="Low Cost per Unit"/>
    <n v="0"/>
    <n v="0"/>
    <n v="0"/>
    <n v="0"/>
    <n v="0"/>
    <s v="Greater Than 8 Weeks Old"/>
  </r>
  <r>
    <s v="22-82-1301-00-12"/>
    <x v="16"/>
    <x v="7"/>
    <x v="17"/>
    <n v="3"/>
    <n v="89.97"/>
    <n v="47.79"/>
    <n v="15.93"/>
    <n v="42.18"/>
    <n v="0.47"/>
    <x v="2"/>
    <d v="2019-08-20T00:00:00"/>
    <x v="2"/>
    <s v="Tuesday"/>
    <n v="0"/>
    <s v="Low Cost per Unit"/>
    <n v="0"/>
    <n v="2.6991000000000001"/>
    <n v="0"/>
    <n v="0"/>
    <n v="0"/>
    <s v="Greater Than 8 Weeks Old"/>
  </r>
  <r>
    <s v="23-82-0101-01-00"/>
    <x v="16"/>
    <x v="7"/>
    <x v="17"/>
    <n v="2"/>
    <n v="84"/>
    <n v="24.76"/>
    <n v="12.38"/>
    <n v="59.24"/>
    <n v="0.71"/>
    <x v="2"/>
    <d v="2019-08-20T00:00:00"/>
    <x v="2"/>
    <s v="Tuesday"/>
    <n v="0"/>
    <s v="Low Cost per Unit"/>
    <n v="0"/>
    <n v="2.52"/>
    <n v="0"/>
    <n v="0"/>
    <n v="0"/>
    <s v="Greater Than 8 Weeks Old"/>
  </r>
  <r>
    <s v="23-82-1301-01-00"/>
    <x v="16"/>
    <x v="7"/>
    <x v="17"/>
    <n v="3"/>
    <n v="48"/>
    <n v="14.64"/>
    <n v="4.88"/>
    <n v="33.36"/>
    <n v="0.7"/>
    <x v="2"/>
    <d v="2019-08-20T00:00:00"/>
    <x v="2"/>
    <s v="Tuesday"/>
    <n v="0"/>
    <s v="Low Cost per Unit"/>
    <n v="0"/>
    <n v="1.44"/>
    <n v="0"/>
    <n v="0"/>
    <n v="0"/>
    <s v="Greater Than 8 Weeks Old"/>
  </r>
  <r>
    <s v="33-81-1701-00-00"/>
    <x v="16"/>
    <x v="7"/>
    <x v="8"/>
    <n v="5"/>
    <n v="40"/>
    <n v="18.54"/>
    <n v="3.7079999999999997"/>
    <n v="21.46"/>
    <n v="0.54"/>
    <x v="2"/>
    <d v="2019-08-20T00:00:00"/>
    <x v="2"/>
    <s v="Tuesday"/>
    <n v="0"/>
    <s v="Low Cost per Unit"/>
    <n v="0"/>
    <n v="1.2"/>
    <n v="0"/>
    <n v="0"/>
    <n v="0"/>
    <s v="Greater Than 8 Weeks Old"/>
  </r>
  <r>
    <s v="34-84-0901-01"/>
    <x v="16"/>
    <x v="7"/>
    <x v="22"/>
    <n v="1"/>
    <n v="20"/>
    <n v="8.1999999999999993"/>
    <n v="8.1999999999999993"/>
    <n v="11.8"/>
    <n v="0.59"/>
    <x v="2"/>
    <d v="2019-08-20T00:00:00"/>
    <x v="2"/>
    <s v="Tuesday"/>
    <n v="0"/>
    <s v="Low Cost per Unit"/>
    <n v="0"/>
    <n v="0"/>
    <n v="0"/>
    <n v="0"/>
    <n v="0"/>
    <s v="Greater Than 8 Weeks Old"/>
  </r>
  <r>
    <s v="34-84-0901-01"/>
    <x v="16"/>
    <x v="7"/>
    <x v="22"/>
    <n v="1"/>
    <n v="20"/>
    <n v="8.1999999999999993"/>
    <n v="8.1999999999999993"/>
    <n v="11.8"/>
    <n v="0.59"/>
    <x v="2"/>
    <d v="2019-08-20T00:00:00"/>
    <x v="2"/>
    <s v="Tuesday"/>
    <n v="0"/>
    <s v="Low Cost per Unit"/>
    <n v="0"/>
    <n v="0"/>
    <n v="0"/>
    <n v="0"/>
    <n v="0"/>
    <s v="Greater Than 8 Weeks Old"/>
  </r>
  <r>
    <s v="37-84-0201-01-00"/>
    <x v="16"/>
    <x v="7"/>
    <x v="22"/>
    <n v="16"/>
    <n v="303.83999999999997"/>
    <n v="294.08"/>
    <n v="18.38"/>
    <n v="9.76"/>
    <n v="0.03"/>
    <x v="2"/>
    <d v="2019-08-20T00:00:00"/>
    <x v="2"/>
    <s v="Tuesday"/>
    <n v="0"/>
    <s v="High Cost per Unit"/>
    <n v="0"/>
    <n v="9.1151999999999997"/>
    <n v="0"/>
    <n v="0"/>
    <n v="0"/>
    <s v="Greater Than 8 Weeks Old"/>
  </r>
  <r>
    <s v="38-31-0001-00-12"/>
    <x v="16"/>
    <x v="3"/>
    <x v="5"/>
    <n v="2"/>
    <n v="90"/>
    <n v="32.64"/>
    <n v="16.32"/>
    <n v="57.36"/>
    <n v="0.64"/>
    <x v="2"/>
    <d v="2019-08-20T00:00:00"/>
    <x v="2"/>
    <s v="Tuesday"/>
    <n v="0"/>
    <s v="Low Cost per Unit"/>
    <n v="0"/>
    <n v="2.6999999999999997"/>
    <n v="0"/>
    <n v="0"/>
    <n v="0"/>
    <s v="Greater Than 8 Weeks Old"/>
  </r>
  <r>
    <s v="38-73-1401-01-00"/>
    <x v="16"/>
    <x v="2"/>
    <x v="2"/>
    <n v="4"/>
    <n v="47.96"/>
    <n v="23.8"/>
    <n v="5.95"/>
    <n v="24.16"/>
    <n v="0.5"/>
    <x v="2"/>
    <d v="2019-08-20T00:00:00"/>
    <x v="2"/>
    <s v="Tuesday"/>
    <n v="0"/>
    <s v="Low Cost per Unit"/>
    <n v="0"/>
    <n v="1.4388000000000001"/>
    <n v="0"/>
    <n v="0"/>
    <n v="0"/>
    <s v="Greater Than 8 Weeks Old"/>
  </r>
  <r>
    <s v="40-24-0001-01-00"/>
    <x v="16"/>
    <x v="1"/>
    <x v="3"/>
    <n v="3"/>
    <n v="105"/>
    <n v="26.91"/>
    <n v="8.9700000000000006"/>
    <n v="78.09"/>
    <n v="0.74"/>
    <x v="2"/>
    <d v="2019-08-20T00:00:00"/>
    <x v="2"/>
    <s v="Tuesday"/>
    <n v="0"/>
    <s v="Low Cost per Unit"/>
    <n v="0"/>
    <n v="3.15"/>
    <n v="0"/>
    <n v="10.5"/>
    <n v="0"/>
    <s v="Greater Than 8 Weeks Old"/>
  </r>
  <r>
    <s v="40-33-0001-00-00"/>
    <x v="16"/>
    <x v="5"/>
    <x v="6"/>
    <n v="1"/>
    <n v="99"/>
    <n v="35.97"/>
    <n v="35.97"/>
    <n v="63.03"/>
    <n v="0.64"/>
    <x v="2"/>
    <d v="2019-08-20T00:00:00"/>
    <x v="2"/>
    <s v="Tuesday"/>
    <n v="0"/>
    <s v="High Cost per Unit"/>
    <n v="0"/>
    <n v="0"/>
    <n v="0"/>
    <n v="0"/>
    <n v="0"/>
    <s v="Greater Than 8 Weeks Old"/>
  </r>
  <r>
    <s v="40-51-0001-01-12"/>
    <x v="16"/>
    <x v="8"/>
    <x v="10"/>
    <n v="1"/>
    <n v="99"/>
    <n v="37.42"/>
    <n v="37.42"/>
    <n v="61.58"/>
    <n v="0.62"/>
    <x v="2"/>
    <d v="2019-08-20T00:00:00"/>
    <x v="2"/>
    <s v="Tuesday"/>
    <n v="0"/>
    <s v="High Cost per Unit"/>
    <n v="0"/>
    <n v="0"/>
    <n v="0"/>
    <n v="0"/>
    <n v="0"/>
    <s v="Greater Than 8 Weeks Old"/>
  </r>
  <r>
    <s v="40-74-0001-01-00"/>
    <x v="16"/>
    <x v="8"/>
    <x v="15"/>
    <n v="2"/>
    <n v="58"/>
    <n v="21.54"/>
    <n v="10.77"/>
    <n v="36.46"/>
    <n v="0.63"/>
    <x v="2"/>
    <d v="2019-08-20T00:00:00"/>
    <x v="2"/>
    <s v="Tuesday"/>
    <n v="0"/>
    <s v="Low Cost per Unit"/>
    <n v="0"/>
    <n v="1.74"/>
    <n v="0"/>
    <n v="0"/>
    <n v="0"/>
    <s v="Greater Than 8 Weeks Old"/>
  </r>
  <r>
    <s v="42-26-0001-01-00"/>
    <x v="16"/>
    <x v="2"/>
    <x v="2"/>
    <n v="3"/>
    <n v="56.97"/>
    <n v="51"/>
    <n v="17"/>
    <n v="5.97"/>
    <n v="0.1"/>
    <x v="2"/>
    <d v="2019-08-20T00:00:00"/>
    <x v="2"/>
    <s v="Tuesday"/>
    <n v="0"/>
    <s v="High Cost per Unit"/>
    <n v="0"/>
    <n v="1.7090999999999998"/>
    <n v="0"/>
    <n v="0"/>
    <n v="0"/>
    <s v="Greater Than 8 Weeks Old"/>
  </r>
  <r>
    <s v="42-26-0002-01-00"/>
    <x v="16"/>
    <x v="2"/>
    <x v="2"/>
    <n v="1"/>
    <n v="18.989999999999998"/>
    <n v="15"/>
    <n v="15"/>
    <n v="3.99"/>
    <n v="0.21"/>
    <x v="2"/>
    <d v="2019-08-20T00:00:00"/>
    <x v="2"/>
    <s v="Tuesday"/>
    <n v="0"/>
    <s v="Low Cost per Unit"/>
    <n v="0"/>
    <n v="0"/>
    <n v="0"/>
    <n v="0"/>
    <n v="0"/>
    <s v="Greater Than 8 Weeks Old"/>
  </r>
  <r>
    <s v="42-26-0003-01-00"/>
    <x v="16"/>
    <x v="2"/>
    <x v="2"/>
    <n v="1"/>
    <n v="18.989999999999998"/>
    <n v="15"/>
    <n v="15"/>
    <n v="3.99"/>
    <n v="0.21"/>
    <x v="2"/>
    <d v="2019-08-20T00:00:00"/>
    <x v="2"/>
    <s v="Tuesday"/>
    <n v="0"/>
    <s v="Low Cost per Unit"/>
    <n v="0"/>
    <n v="0"/>
    <n v="0"/>
    <n v="0"/>
    <n v="0"/>
    <s v="Greater Than 8 Weeks Old"/>
  </r>
  <r>
    <s v="42-74-0003-00-00"/>
    <x v="16"/>
    <x v="4"/>
    <x v="11"/>
    <n v="1"/>
    <n v="35"/>
    <n v="12"/>
    <n v="12"/>
    <n v="23"/>
    <n v="0.66"/>
    <x v="2"/>
    <d v="2019-08-20T00:00:00"/>
    <x v="2"/>
    <s v="Tuesday"/>
    <n v="0"/>
    <s v="Low Cost per Unit"/>
    <n v="0"/>
    <n v="0"/>
    <n v="0"/>
    <n v="0"/>
    <n v="0"/>
    <s v="Greater Than 8 Weeks Old"/>
  </r>
  <r>
    <s v="01-21-1002-14-12"/>
    <x v="17"/>
    <x v="0"/>
    <x v="0"/>
    <n v="3"/>
    <n v="165"/>
    <n v="37.950000000000003"/>
    <n v="12.65"/>
    <n v="127.05"/>
    <n v="0.77"/>
    <x v="3"/>
    <d v="2019-08-21T00:00:00"/>
    <x v="3"/>
    <s v="Wednesday"/>
    <n v="0"/>
    <s v="Low Cost per Unit"/>
    <n v="16.5"/>
    <n v="4.95"/>
    <n v="0"/>
    <n v="0"/>
    <n v="0"/>
    <s v="Greater Than 8 Weeks Old"/>
  </r>
  <r>
    <s v="01-21-1004-14-12"/>
    <x v="17"/>
    <x v="0"/>
    <x v="0"/>
    <n v="3"/>
    <n v="177"/>
    <n v="60.9"/>
    <n v="20.3"/>
    <n v="116.1"/>
    <n v="0.66"/>
    <x v="3"/>
    <d v="2019-08-21T00:00:00"/>
    <x v="3"/>
    <s v="Wednesday"/>
    <n v="0"/>
    <s v="High Cost per Unit"/>
    <n v="17.7"/>
    <n v="5.31"/>
    <n v="0"/>
    <n v="0"/>
    <n v="0"/>
    <s v="Greater Than 8 Weeks Old"/>
  </r>
  <r>
    <s v="01-21-1005-14-12"/>
    <x v="17"/>
    <x v="0"/>
    <x v="0"/>
    <n v="1"/>
    <n v="59"/>
    <n v="22.65"/>
    <n v="22.65"/>
    <n v="36.35"/>
    <n v="0.62"/>
    <x v="3"/>
    <d v="2019-08-21T00:00:00"/>
    <x v="3"/>
    <s v="Wednesday"/>
    <n v="0"/>
    <s v="High Cost per Unit"/>
    <n v="5.9"/>
    <n v="0"/>
    <n v="0"/>
    <n v="0"/>
    <n v="0"/>
    <s v="Greater Than 8 Weeks Old"/>
  </r>
  <r>
    <s v="01-21-1005-15-12"/>
    <x v="17"/>
    <x v="0"/>
    <x v="0"/>
    <n v="1"/>
    <n v="59"/>
    <n v="22.7"/>
    <n v="22.7"/>
    <n v="36.299999999999997"/>
    <n v="0.62"/>
    <x v="3"/>
    <d v="2019-08-21T00:00:00"/>
    <x v="3"/>
    <s v="Wednesday"/>
    <n v="0"/>
    <s v="High Cost per Unit"/>
    <n v="5.9"/>
    <n v="0"/>
    <n v="0"/>
    <n v="0"/>
    <n v="0"/>
    <s v="Greater Than 8 Weeks Old"/>
  </r>
  <r>
    <s v="01-21-1006-15-12"/>
    <x v="17"/>
    <x v="0"/>
    <x v="0"/>
    <n v="1"/>
    <n v="55"/>
    <n v="21.23"/>
    <n v="21.23"/>
    <n v="33.770000000000003"/>
    <n v="0.61"/>
    <x v="3"/>
    <d v="2019-08-21T00:00:00"/>
    <x v="3"/>
    <s v="Wednesday"/>
    <n v="0"/>
    <s v="High Cost per Unit"/>
    <n v="5.5"/>
    <n v="0"/>
    <n v="0"/>
    <n v="0"/>
    <n v="0"/>
    <s v="Greater Than 8 Weeks Old"/>
  </r>
  <r>
    <s v="01-21-1008-14-12"/>
    <x v="17"/>
    <x v="0"/>
    <x v="0"/>
    <n v="1"/>
    <n v="59"/>
    <n v="23.02"/>
    <n v="23.02"/>
    <n v="35.979999999999997"/>
    <n v="0.61"/>
    <x v="3"/>
    <d v="2019-08-21T00:00:00"/>
    <x v="3"/>
    <s v="Wednesday"/>
    <n v="0"/>
    <s v="High Cost per Unit"/>
    <n v="5.9"/>
    <n v="0"/>
    <n v="0"/>
    <n v="0"/>
    <n v="0"/>
    <s v="Greater Than 8 Weeks Old"/>
  </r>
  <r>
    <s v="01-21-1014-14-12"/>
    <x v="17"/>
    <x v="0"/>
    <x v="0"/>
    <n v="2"/>
    <n v="100"/>
    <n v="29"/>
    <n v="14.5"/>
    <n v="71"/>
    <n v="0.71"/>
    <x v="3"/>
    <d v="2019-08-21T00:00:00"/>
    <x v="3"/>
    <s v="Wednesday"/>
    <n v="0"/>
    <s v="Low Cost per Unit"/>
    <n v="10"/>
    <n v="3"/>
    <n v="0"/>
    <n v="0"/>
    <n v="0"/>
    <s v="Greater Than 8 Weeks Old"/>
  </r>
  <r>
    <s v="01-21-2001-14-12"/>
    <x v="17"/>
    <x v="0"/>
    <x v="0"/>
    <n v="1"/>
    <n v="89"/>
    <n v="32.520000000000003"/>
    <n v="32.520000000000003"/>
    <n v="56.48"/>
    <n v="0.63"/>
    <x v="3"/>
    <d v="2019-08-21T00:00:00"/>
    <x v="3"/>
    <s v="Wednesday"/>
    <n v="0"/>
    <s v="High Cost per Unit"/>
    <n v="8.9"/>
    <n v="0"/>
    <n v="0"/>
    <n v="0"/>
    <n v="0"/>
    <s v="Greater Than 8 Weeks Old"/>
  </r>
  <r>
    <s v="01-21-2005-14-12"/>
    <x v="17"/>
    <x v="0"/>
    <x v="0"/>
    <n v="2"/>
    <n v="218"/>
    <n v="70.819999999999993"/>
    <n v="35.409999999999997"/>
    <n v="147.18"/>
    <n v="0.68"/>
    <x v="3"/>
    <d v="2019-08-21T00:00:00"/>
    <x v="3"/>
    <s v="Wednesday"/>
    <n v="0"/>
    <s v="High Cost per Unit"/>
    <n v="21.8"/>
    <n v="6.54"/>
    <n v="0"/>
    <n v="0"/>
    <n v="0"/>
    <s v="Greater Than 8 Weeks Old"/>
  </r>
  <r>
    <s v="01-21-2012-14-12"/>
    <x v="17"/>
    <x v="0"/>
    <x v="0"/>
    <n v="3"/>
    <n v="225"/>
    <n v="48.6"/>
    <n v="16.2"/>
    <n v="176.4"/>
    <n v="0.78"/>
    <x v="3"/>
    <d v="2019-08-21T00:00:00"/>
    <x v="3"/>
    <s v="Wednesday"/>
    <n v="0"/>
    <s v="Low Cost per Unit"/>
    <n v="22.5"/>
    <n v="6.75"/>
    <n v="0"/>
    <n v="0"/>
    <n v="0"/>
    <s v="Greater Than 8 Weeks Old"/>
  </r>
  <r>
    <s v="01-21-4001-14-12"/>
    <x v="17"/>
    <x v="0"/>
    <x v="0"/>
    <n v="1"/>
    <n v="55"/>
    <n v="16.399999999999999"/>
    <n v="16.399999999999999"/>
    <n v="38.6"/>
    <n v="0.7"/>
    <x v="3"/>
    <d v="2019-08-21T00:00:00"/>
    <x v="3"/>
    <s v="Wednesday"/>
    <n v="0"/>
    <s v="Low Cost per Unit"/>
    <n v="5.5"/>
    <n v="0"/>
    <n v="0"/>
    <n v="0"/>
    <n v="0"/>
    <s v="Greater Than 8 Weeks Old"/>
  </r>
  <r>
    <s v="01-21-4003-14-12"/>
    <x v="17"/>
    <x v="0"/>
    <x v="0"/>
    <n v="2"/>
    <n v="118"/>
    <n v="37.5"/>
    <n v="18.75"/>
    <n v="80.5"/>
    <n v="0.68"/>
    <x v="3"/>
    <d v="2019-08-21T00:00:00"/>
    <x v="3"/>
    <s v="Wednesday"/>
    <n v="0"/>
    <s v="High Cost per Unit"/>
    <n v="11.8"/>
    <n v="3.54"/>
    <n v="0"/>
    <n v="0"/>
    <n v="0"/>
    <s v="Greater Than 8 Weeks Old"/>
  </r>
  <r>
    <s v="01-22-0103-01-00"/>
    <x v="17"/>
    <x v="1"/>
    <x v="1"/>
    <n v="20"/>
    <n v="980.99"/>
    <n v="550"/>
    <n v="27.5"/>
    <n v="430.99"/>
    <n v="0.44"/>
    <x v="3"/>
    <d v="2019-08-21T00:00:00"/>
    <x v="3"/>
    <s v="Wednesday"/>
    <n v="0"/>
    <s v="High Cost per Unit"/>
    <n v="0"/>
    <n v="29.4297"/>
    <n v="0"/>
    <n v="0"/>
    <n v="0"/>
    <s v="Greater Than 8 Weeks Old"/>
  </r>
  <r>
    <s v="01-24-0304-01-00"/>
    <x v="17"/>
    <x v="2"/>
    <x v="2"/>
    <n v="3"/>
    <n v="20.97"/>
    <n v="13.41"/>
    <n v="4.47"/>
    <n v="7.56"/>
    <n v="0.36"/>
    <x v="3"/>
    <d v="2019-08-21T00:00:00"/>
    <x v="3"/>
    <s v="Wednesday"/>
    <n v="0"/>
    <s v="Low Cost per Unit"/>
    <n v="0"/>
    <n v="0.62909999999999999"/>
    <n v="0"/>
    <n v="0"/>
    <n v="0"/>
    <s v="Greater Than 8 Weeks Old"/>
  </r>
  <r>
    <s v="01-27-0303-01-12"/>
    <x v="17"/>
    <x v="1"/>
    <x v="3"/>
    <n v="1"/>
    <n v="52"/>
    <n v="14.5"/>
    <n v="14.5"/>
    <n v="37.5"/>
    <n v="0.72"/>
    <x v="3"/>
    <d v="2019-08-21T00:00:00"/>
    <x v="3"/>
    <s v="Wednesday"/>
    <n v="0"/>
    <s v="Low Cost per Unit"/>
    <n v="0"/>
    <n v="0"/>
    <n v="0"/>
    <n v="0"/>
    <n v="0"/>
    <s v="Greater Than 8 Weeks Old"/>
  </r>
  <r>
    <s v="01-28-1301-03-12"/>
    <x v="17"/>
    <x v="1"/>
    <x v="4"/>
    <n v="3"/>
    <n v="63"/>
    <n v="21.51"/>
    <n v="7.1700000000000008"/>
    <n v="41.49"/>
    <n v="0.66"/>
    <x v="3"/>
    <d v="2019-08-21T00:00:00"/>
    <x v="3"/>
    <s v="Wednesday"/>
    <n v="0"/>
    <s v="Low Cost per Unit"/>
    <n v="0"/>
    <n v="1.89"/>
    <n v="0"/>
    <n v="0"/>
    <n v="0"/>
    <s v="Greater Than 8 Weeks Old"/>
  </r>
  <r>
    <s v="01-29-0002-00-00"/>
    <x v="17"/>
    <x v="1"/>
    <x v="18"/>
    <n v="2"/>
    <n v="10"/>
    <n v="0.5"/>
    <n v="0.25"/>
    <n v="9.5"/>
    <n v="0.95"/>
    <x v="3"/>
    <d v="2019-08-21T00:00:00"/>
    <x v="3"/>
    <s v="Wednesday"/>
    <n v="0"/>
    <s v="Low Cost per Unit"/>
    <n v="0"/>
    <n v="0.3"/>
    <n v="1.5"/>
    <n v="0"/>
    <n v="0"/>
    <s v="Greater Than 8 Weeks Old"/>
  </r>
  <r>
    <s v="01-29-1301-01-00"/>
    <x v="17"/>
    <x v="1"/>
    <x v="18"/>
    <n v="2"/>
    <n v="64"/>
    <n v="11"/>
    <n v="5.5"/>
    <n v="53"/>
    <n v="0.83"/>
    <x v="3"/>
    <d v="2019-08-21T00:00:00"/>
    <x v="3"/>
    <s v="Wednesday"/>
    <n v="0"/>
    <s v="Low Cost per Unit"/>
    <n v="0"/>
    <n v="1.92"/>
    <n v="9.6"/>
    <n v="0"/>
    <n v="0"/>
    <s v="Greater Than 8 Weeks Old"/>
  </r>
  <r>
    <s v="01-31-0101-01-00"/>
    <x v="17"/>
    <x v="3"/>
    <x v="5"/>
    <n v="15"/>
    <n v="299.85000000000002"/>
    <n v="119.1"/>
    <n v="7.9399999999999995"/>
    <n v="180.75"/>
    <n v="0.6"/>
    <x v="3"/>
    <d v="2019-08-21T00:00:00"/>
    <x v="3"/>
    <s v="Wednesday"/>
    <n v="0"/>
    <s v="Low Cost per Unit"/>
    <n v="0"/>
    <n v="8.9954999999999998"/>
    <n v="0"/>
    <n v="0"/>
    <n v="0"/>
    <s v="Greater Than 8 Weeks Old"/>
  </r>
  <r>
    <s v="01-31-0103-01-00"/>
    <x v="17"/>
    <x v="4"/>
    <x v="5"/>
    <n v="2"/>
    <n v="50"/>
    <n v="9"/>
    <n v="4.5"/>
    <n v="41"/>
    <n v="0.82"/>
    <x v="3"/>
    <d v="2019-08-21T00:00:00"/>
    <x v="3"/>
    <s v="Wednesday"/>
    <n v="0"/>
    <s v="Low Cost per Unit"/>
    <n v="0"/>
    <n v="1.5"/>
    <n v="0"/>
    <n v="0"/>
    <n v="0"/>
    <s v="Greater Than 8 Weeks Old"/>
  </r>
  <r>
    <s v="01-31-0105-01-00"/>
    <x v="17"/>
    <x v="3"/>
    <x v="5"/>
    <n v="8"/>
    <n v="119.92"/>
    <n v="52.8"/>
    <n v="6.6"/>
    <n v="67.12"/>
    <n v="0.56000000000000005"/>
    <x v="3"/>
    <d v="2019-08-21T00:00:00"/>
    <x v="3"/>
    <s v="Wednesday"/>
    <n v="0"/>
    <s v="Low Cost per Unit"/>
    <n v="0"/>
    <n v="3.5975999999999999"/>
    <n v="0"/>
    <n v="0"/>
    <n v="0"/>
    <s v="Greater Than 8 Weeks Old"/>
  </r>
  <r>
    <s v="01-31-0106-01-00"/>
    <x v="17"/>
    <x v="3"/>
    <x v="5"/>
    <n v="2"/>
    <n v="50"/>
    <n v="13.6"/>
    <n v="6.8"/>
    <n v="36.4"/>
    <n v="0.73"/>
    <x v="3"/>
    <d v="2019-08-21T00:00:00"/>
    <x v="3"/>
    <s v="Wednesday"/>
    <n v="0"/>
    <s v="Low Cost per Unit"/>
    <n v="0"/>
    <n v="1.5"/>
    <n v="0"/>
    <n v="0"/>
    <n v="0"/>
    <s v="Greater Than 8 Weeks Old"/>
  </r>
  <r>
    <s v="01-31-0109-01-00"/>
    <x v="17"/>
    <x v="3"/>
    <x v="5"/>
    <n v="4"/>
    <n v="88"/>
    <n v="25.4"/>
    <n v="6.35"/>
    <n v="62.6"/>
    <n v="0.71"/>
    <x v="3"/>
    <d v="2019-08-21T00:00:00"/>
    <x v="3"/>
    <s v="Wednesday"/>
    <n v="0"/>
    <s v="Low Cost per Unit"/>
    <n v="0"/>
    <n v="2.6399999999999997"/>
    <n v="0"/>
    <n v="0"/>
    <n v="0"/>
    <s v="Greater Than 8 Weeks Old"/>
  </r>
  <r>
    <s v="01-32-0101-01"/>
    <x v="17"/>
    <x v="5"/>
    <x v="6"/>
    <n v="22"/>
    <n v="219.78"/>
    <n v="83.6"/>
    <n v="3.8"/>
    <n v="136.18"/>
    <n v="0.62"/>
    <x v="3"/>
    <d v="2019-08-21T00:00:00"/>
    <x v="3"/>
    <s v="Wednesday"/>
    <n v="0"/>
    <s v="Low Cost per Unit"/>
    <n v="0"/>
    <n v="6.5933999999999999"/>
    <n v="0"/>
    <n v="0"/>
    <n v="0"/>
    <s v="Greater Than 8 Weeks Old"/>
  </r>
  <r>
    <s v="01-74-1301-00-00"/>
    <x v="17"/>
    <x v="4"/>
    <x v="11"/>
    <n v="3"/>
    <n v="65.97"/>
    <n v="51.45"/>
    <n v="17.150000000000002"/>
    <n v="14.52"/>
    <n v="0.22"/>
    <x v="3"/>
    <d v="2019-08-21T00:00:00"/>
    <x v="3"/>
    <s v="Wednesday"/>
    <n v="0"/>
    <s v="High Cost per Unit"/>
    <n v="0"/>
    <n v="1.9790999999999999"/>
    <n v="0"/>
    <n v="0"/>
    <n v="0"/>
    <s v="Greater Than 8 Weeks Old"/>
  </r>
  <r>
    <s v="01-81-1601-00-00"/>
    <x v="17"/>
    <x v="7"/>
    <x v="8"/>
    <n v="10"/>
    <n v="79.900000000000006"/>
    <n v="32"/>
    <n v="3.2"/>
    <n v="47.9"/>
    <n v="0.6"/>
    <x v="3"/>
    <d v="2019-08-21T00:00:00"/>
    <x v="3"/>
    <s v="Wednesday"/>
    <n v="0"/>
    <s v="Low Cost per Unit"/>
    <n v="0"/>
    <n v="2.3970000000000002"/>
    <n v="0"/>
    <n v="0"/>
    <n v="0"/>
    <s v="Greater Than 8 Weeks Old"/>
  </r>
  <r>
    <s v="01-83-1601-00-00"/>
    <x v="17"/>
    <x v="7"/>
    <x v="9"/>
    <n v="10"/>
    <n v="89.9"/>
    <n v="43"/>
    <n v="4.3"/>
    <n v="46.9"/>
    <n v="0.52"/>
    <x v="3"/>
    <d v="2019-08-21T00:00:00"/>
    <x v="3"/>
    <s v="Wednesday"/>
    <n v="0"/>
    <s v="Low Cost per Unit"/>
    <n v="0"/>
    <n v="2.6970000000000001"/>
    <n v="0"/>
    <n v="0"/>
    <n v="0"/>
    <s v="Greater Than 8 Weeks Old"/>
  </r>
  <r>
    <s v="01-83-1602-00-00"/>
    <x v="17"/>
    <x v="7"/>
    <x v="9"/>
    <n v="7"/>
    <n v="62.93"/>
    <n v="27.86"/>
    <n v="3.98"/>
    <n v="35.07"/>
    <n v="0.56000000000000005"/>
    <x v="3"/>
    <d v="2019-08-21T00:00:00"/>
    <x v="3"/>
    <s v="Wednesday"/>
    <n v="0"/>
    <s v="Low Cost per Unit"/>
    <n v="0"/>
    <n v="1.8878999999999999"/>
    <n v="0"/>
    <n v="0"/>
    <n v="0"/>
    <s v="Greater Than 8 Weeks Old"/>
  </r>
  <r>
    <s v="01-83-1603-00-00"/>
    <x v="17"/>
    <x v="7"/>
    <x v="9"/>
    <n v="2"/>
    <n v="28"/>
    <n v="5.5"/>
    <n v="2.75"/>
    <n v="22.5"/>
    <n v="0.8"/>
    <x v="3"/>
    <d v="2019-08-21T00:00:00"/>
    <x v="3"/>
    <s v="Wednesday"/>
    <n v="0"/>
    <s v="Low Cost per Unit"/>
    <n v="0"/>
    <n v="0.84"/>
    <n v="0"/>
    <n v="0"/>
    <n v="0"/>
    <s v="Greater Than 8 Weeks Old"/>
  </r>
  <r>
    <s v="02-31-0101-01-00"/>
    <x v="17"/>
    <x v="3"/>
    <x v="5"/>
    <n v="24"/>
    <n v="167.76"/>
    <n v="42"/>
    <n v="1.75"/>
    <n v="125.76"/>
    <n v="0.75"/>
    <x v="3"/>
    <d v="2019-08-21T00:00:00"/>
    <x v="3"/>
    <s v="Wednesday"/>
    <n v="0"/>
    <s v="Low Cost per Unit"/>
    <n v="0"/>
    <n v="5.0327999999999999"/>
    <n v="0"/>
    <n v="0"/>
    <n v="0"/>
    <s v="Greater Than 8 Weeks Old"/>
  </r>
  <r>
    <s v="02-31-0103-01-00"/>
    <x v="17"/>
    <x v="4"/>
    <x v="5"/>
    <n v="11"/>
    <n v="109.89"/>
    <n v="32.450000000000003"/>
    <n v="2.95"/>
    <n v="77.44"/>
    <n v="0.7"/>
    <x v="3"/>
    <d v="2019-08-21T00:00:00"/>
    <x v="3"/>
    <s v="Wednesday"/>
    <n v="0"/>
    <s v="Low Cost per Unit"/>
    <n v="0"/>
    <n v="3.2967"/>
    <n v="0"/>
    <n v="0"/>
    <n v="0"/>
    <s v="Greater Than 8 Weeks Old"/>
  </r>
  <r>
    <s v="02-32-0101-01-00"/>
    <x v="17"/>
    <x v="5"/>
    <x v="6"/>
    <n v="2"/>
    <n v="44"/>
    <n v="4.0999999999999996"/>
    <n v="2.0499999999999998"/>
    <n v="39.9"/>
    <n v="0.91"/>
    <x v="3"/>
    <d v="2019-08-21T00:00:00"/>
    <x v="3"/>
    <s v="Wednesday"/>
    <n v="0"/>
    <s v="Low Cost per Unit"/>
    <n v="0"/>
    <n v="1.3199999999999998"/>
    <n v="0"/>
    <n v="0"/>
    <n v="0"/>
    <s v="Greater Than 8 Weeks Old"/>
  </r>
  <r>
    <s v="02-32-0401-00-00"/>
    <x v="17"/>
    <x v="5"/>
    <x v="6"/>
    <n v="2"/>
    <n v="130"/>
    <n v="32.4"/>
    <n v="16.2"/>
    <n v="97.6"/>
    <n v="0.75"/>
    <x v="3"/>
    <d v="2019-08-21T00:00:00"/>
    <x v="3"/>
    <s v="Wednesday"/>
    <n v="0"/>
    <s v="Low Cost per Unit"/>
    <n v="0"/>
    <n v="3.9"/>
    <n v="0"/>
    <n v="0"/>
    <n v="0"/>
    <s v="Greater Than 8 Weeks Old"/>
  </r>
  <r>
    <s v="02-40-0001"/>
    <x v="17"/>
    <x v="6"/>
    <x v="7"/>
    <n v="1"/>
    <n v="19"/>
    <n v="4.5"/>
    <n v="4.5"/>
    <n v="14.5"/>
    <n v="0.76"/>
    <x v="3"/>
    <d v="2019-08-21T00:00:00"/>
    <x v="3"/>
    <s v="Wednesday"/>
    <n v="0"/>
    <s v="Low Cost per Unit"/>
    <n v="0"/>
    <n v="0"/>
    <n v="0"/>
    <n v="0"/>
    <n v="0"/>
    <s v="Greater Than 8 Weeks Old"/>
  </r>
  <r>
    <s v="02-40-0301-01-12"/>
    <x v="17"/>
    <x v="6"/>
    <x v="7"/>
    <n v="2"/>
    <n v="34"/>
    <n v="5.98"/>
    <n v="2.99"/>
    <n v="28.02"/>
    <n v="0.82"/>
    <x v="3"/>
    <d v="2019-08-21T00:00:00"/>
    <x v="3"/>
    <s v="Wednesday"/>
    <n v="0"/>
    <s v="Low Cost per Unit"/>
    <n v="0"/>
    <n v="1.02"/>
    <n v="0"/>
    <n v="0"/>
    <n v="0"/>
    <s v="Greater Than 8 Weeks Old"/>
  </r>
  <r>
    <s v="02-40-0401-00-00"/>
    <x v="17"/>
    <x v="6"/>
    <x v="7"/>
    <n v="8"/>
    <n v="79.92"/>
    <n v="23.6"/>
    <n v="2.95"/>
    <n v="56.32"/>
    <n v="0.7"/>
    <x v="3"/>
    <d v="2019-08-21T00:00:00"/>
    <x v="3"/>
    <s v="Wednesday"/>
    <n v="0"/>
    <s v="Low Cost per Unit"/>
    <n v="0"/>
    <n v="2.3976000000000002"/>
    <n v="0"/>
    <n v="0"/>
    <n v="0"/>
    <s v="Greater Than 8 Weeks Old"/>
  </r>
  <r>
    <s v="02-40-0402-00-00"/>
    <x v="17"/>
    <x v="2"/>
    <x v="2"/>
    <n v="3"/>
    <n v="32.97"/>
    <n v="11.25"/>
    <n v="3.75"/>
    <n v="21.72"/>
    <n v="0.66"/>
    <x v="3"/>
    <d v="2019-08-21T00:00:00"/>
    <x v="3"/>
    <s v="Wednesday"/>
    <n v="0"/>
    <s v="Low Cost per Unit"/>
    <n v="0"/>
    <n v="0.98909999999999998"/>
    <n v="0"/>
    <n v="0"/>
    <n v="0"/>
    <s v="Greater Than 8 Weeks Old"/>
  </r>
  <r>
    <s v="02-40-1301-00-00"/>
    <x v="17"/>
    <x v="6"/>
    <x v="7"/>
    <n v="17"/>
    <n v="169.83"/>
    <n v="63.75"/>
    <n v="3.75"/>
    <n v="106.08"/>
    <n v="0.62"/>
    <x v="3"/>
    <d v="2019-08-21T00:00:00"/>
    <x v="3"/>
    <s v="Wednesday"/>
    <n v="0"/>
    <s v="Low Cost per Unit"/>
    <n v="0"/>
    <n v="5.0949"/>
    <n v="0"/>
    <n v="0"/>
    <n v="0"/>
    <s v="Greater Than 8 Weeks Old"/>
  </r>
  <r>
    <s v="02-52-1301-01-12"/>
    <x v="17"/>
    <x v="8"/>
    <x v="20"/>
    <n v="7"/>
    <n v="489.93"/>
    <n v="150.57"/>
    <n v="21.509999999999998"/>
    <n v="339.36"/>
    <n v="0.69"/>
    <x v="3"/>
    <d v="2019-08-21T00:00:00"/>
    <x v="3"/>
    <s v="Wednesday"/>
    <n v="0"/>
    <s v="High Cost per Unit"/>
    <n v="0"/>
    <n v="14.697899999999999"/>
    <n v="0"/>
    <n v="0"/>
    <n v="0"/>
    <s v="Greater Than 8 Weeks Old"/>
  </r>
  <r>
    <s v="02-62-0401-01-12"/>
    <x v="17"/>
    <x v="1"/>
    <x v="19"/>
    <n v="3"/>
    <n v="218.97"/>
    <n v="113.52"/>
    <n v="37.839999999999996"/>
    <n v="105.45"/>
    <n v="0.48"/>
    <x v="3"/>
    <d v="2019-08-21T00:00:00"/>
    <x v="3"/>
    <s v="Wednesday"/>
    <n v="0"/>
    <s v="High Cost per Unit"/>
    <n v="0"/>
    <n v="6.5690999999999997"/>
    <n v="0"/>
    <n v="0"/>
    <n v="0"/>
    <s v="Greater Than 8 Weeks Old"/>
  </r>
  <r>
    <s v="02-62-1401-01-00"/>
    <x v="17"/>
    <x v="1"/>
    <x v="19"/>
    <n v="1"/>
    <n v="29"/>
    <n v="9.75"/>
    <n v="9.75"/>
    <n v="19.25"/>
    <n v="0.66"/>
    <x v="3"/>
    <d v="2019-08-21T00:00:00"/>
    <x v="3"/>
    <s v="Wednesday"/>
    <n v="0"/>
    <s v="Low Cost per Unit"/>
    <n v="0"/>
    <n v="0"/>
    <n v="0"/>
    <n v="0"/>
    <n v="0"/>
    <s v="Greater Than 8 Weeks Old"/>
  </r>
  <r>
    <s v="02-63-0402-01-12"/>
    <x v="17"/>
    <x v="1"/>
    <x v="19"/>
    <n v="1"/>
    <n v="85"/>
    <n v="24"/>
    <n v="24"/>
    <n v="61"/>
    <n v="0.72"/>
    <x v="3"/>
    <d v="2019-08-21T00:00:00"/>
    <x v="3"/>
    <s v="Wednesday"/>
    <n v="0"/>
    <s v="High Cost per Unit"/>
    <n v="0"/>
    <n v="0"/>
    <n v="0"/>
    <n v="0"/>
    <n v="0"/>
    <s v="Greater Than 8 Weeks Old"/>
  </r>
  <r>
    <s v="02-63-0403-01-00"/>
    <x v="17"/>
    <x v="1"/>
    <x v="19"/>
    <n v="7"/>
    <n v="2764.93"/>
    <n v="1204"/>
    <n v="172"/>
    <n v="1560.93"/>
    <n v="0.56000000000000005"/>
    <x v="3"/>
    <d v="2019-08-21T00:00:00"/>
    <x v="3"/>
    <s v="Wednesday"/>
    <n v="0"/>
    <s v="High Cost per Unit"/>
    <n v="0"/>
    <n v="82.94789999999999"/>
    <n v="0"/>
    <n v="0"/>
    <n v="0"/>
    <s v="Greater Than 8 Weeks Old"/>
  </r>
  <r>
    <s v="02-63-0403-01-12"/>
    <x v="17"/>
    <x v="1"/>
    <x v="19"/>
    <n v="2"/>
    <n v="1390"/>
    <n v="515"/>
    <n v="257.5"/>
    <n v="875"/>
    <n v="0.63"/>
    <x v="3"/>
    <d v="2019-08-21T00:00:00"/>
    <x v="3"/>
    <s v="Wednesday"/>
    <n v="0"/>
    <s v="High Cost per Unit"/>
    <n v="0"/>
    <n v="41.699999999999996"/>
    <n v="0"/>
    <n v="0"/>
    <n v="0"/>
    <s v="Greater Than 8 Weeks Old"/>
  </r>
  <r>
    <s v="02-71-1401-01-00"/>
    <x v="17"/>
    <x v="4"/>
    <x v="11"/>
    <n v="3"/>
    <n v="195"/>
    <n v="36"/>
    <n v="12"/>
    <n v="159"/>
    <n v="0.82"/>
    <x v="3"/>
    <d v="2019-08-21T00:00:00"/>
    <x v="3"/>
    <s v="Wednesday"/>
    <n v="0"/>
    <s v="Low Cost per Unit"/>
    <n v="0"/>
    <n v="5.85"/>
    <n v="0"/>
    <n v="0"/>
    <n v="0"/>
    <s v="Greater Than 8 Weeks Old"/>
  </r>
  <r>
    <s v="02-71-1402-01-12"/>
    <x v="17"/>
    <x v="4"/>
    <x v="11"/>
    <n v="1"/>
    <n v="75"/>
    <n v="18.95"/>
    <n v="18.95"/>
    <n v="56.05"/>
    <n v="0.75"/>
    <x v="3"/>
    <d v="2019-08-21T00:00:00"/>
    <x v="3"/>
    <s v="Wednesday"/>
    <n v="0"/>
    <s v="High Cost per Unit"/>
    <n v="0"/>
    <n v="0"/>
    <n v="0"/>
    <n v="0"/>
    <n v="0"/>
    <s v="Greater Than 8 Weeks Old"/>
  </r>
  <r>
    <s v="02-71-1403-01-12"/>
    <x v="17"/>
    <x v="4"/>
    <x v="11"/>
    <n v="2"/>
    <n v="218"/>
    <n v="66.3"/>
    <n v="33.15"/>
    <n v="151.69999999999999"/>
    <n v="0.7"/>
    <x v="3"/>
    <d v="2019-08-21T00:00:00"/>
    <x v="3"/>
    <s v="Wednesday"/>
    <n v="0"/>
    <s v="High Cost per Unit"/>
    <n v="0"/>
    <n v="6.54"/>
    <n v="0"/>
    <n v="0"/>
    <n v="0"/>
    <s v="Greater Than 8 Weeks Old"/>
  </r>
  <r>
    <s v="02-72-0101-01-00"/>
    <x v="17"/>
    <x v="4"/>
    <x v="11"/>
    <n v="1"/>
    <n v="29"/>
    <n v="5.6"/>
    <n v="5.6"/>
    <n v="23.4"/>
    <n v="0.81"/>
    <x v="3"/>
    <d v="2019-08-21T00:00:00"/>
    <x v="3"/>
    <s v="Wednesday"/>
    <n v="0"/>
    <s v="Low Cost per Unit"/>
    <n v="0"/>
    <n v="0"/>
    <n v="0"/>
    <n v="0"/>
    <n v="0"/>
    <s v="Greater Than 8 Weeks Old"/>
  </r>
  <r>
    <s v="02-73-0002-01-00"/>
    <x v="17"/>
    <x v="4"/>
    <x v="12"/>
    <n v="1"/>
    <n v="45"/>
    <n v="11"/>
    <n v="11"/>
    <n v="34"/>
    <n v="0.76"/>
    <x v="3"/>
    <d v="2019-08-21T00:00:00"/>
    <x v="3"/>
    <s v="Wednesday"/>
    <n v="0"/>
    <s v="Low Cost per Unit"/>
    <n v="0"/>
    <n v="0"/>
    <n v="0"/>
    <n v="0"/>
    <n v="0"/>
    <s v="Greater Than 8 Weeks Old"/>
  </r>
  <r>
    <s v="02-73-1302-01-00"/>
    <x v="17"/>
    <x v="4"/>
    <x v="12"/>
    <n v="3"/>
    <n v="11.97"/>
    <n v="4.2"/>
    <n v="1.4000000000000001"/>
    <n v="7.77"/>
    <n v="0.65"/>
    <x v="3"/>
    <d v="2019-08-21T00:00:00"/>
    <x v="3"/>
    <s v="Wednesday"/>
    <n v="0"/>
    <s v="Low Cost per Unit"/>
    <n v="0"/>
    <n v="0.35910000000000003"/>
    <n v="0"/>
    <n v="0"/>
    <n v="0"/>
    <s v="Greater Than 8 Weeks Old"/>
  </r>
  <r>
    <s v="02-73-1402-01-12"/>
    <x v="17"/>
    <x v="4"/>
    <x v="12"/>
    <n v="1"/>
    <n v="60"/>
    <n v="16.8"/>
    <n v="16.8"/>
    <n v="43.2"/>
    <n v="0.72"/>
    <x v="3"/>
    <d v="2019-08-21T00:00:00"/>
    <x v="3"/>
    <s v="Wednesday"/>
    <n v="0"/>
    <s v="Low Cost per Unit"/>
    <n v="0"/>
    <n v="0"/>
    <n v="0"/>
    <n v="0"/>
    <n v="0"/>
    <s v="Greater Than 8 Weeks Old"/>
  </r>
  <r>
    <s v="02-74-0401-01-00"/>
    <x v="17"/>
    <x v="4"/>
    <x v="11"/>
    <n v="2"/>
    <n v="24"/>
    <n v="3"/>
    <n v="1.5"/>
    <n v="21"/>
    <n v="0.88"/>
    <x v="3"/>
    <d v="2019-08-21T00:00:00"/>
    <x v="3"/>
    <s v="Wednesday"/>
    <n v="0"/>
    <s v="Low Cost per Unit"/>
    <n v="0"/>
    <n v="0.72"/>
    <n v="0"/>
    <n v="0"/>
    <n v="0"/>
    <s v="Greater Than 8 Weeks Old"/>
  </r>
  <r>
    <s v="02-74-0402-01-00"/>
    <x v="17"/>
    <x v="4"/>
    <x v="11"/>
    <n v="1"/>
    <n v="19"/>
    <n v="7"/>
    <n v="7"/>
    <n v="12"/>
    <n v="0.63"/>
    <x v="3"/>
    <d v="2019-08-21T00:00:00"/>
    <x v="3"/>
    <s v="Wednesday"/>
    <n v="0"/>
    <s v="Low Cost per Unit"/>
    <n v="0"/>
    <n v="0"/>
    <n v="0"/>
    <n v="0"/>
    <n v="0"/>
    <s v="Greater Than 8 Weeks Old"/>
  </r>
  <r>
    <s v="02-74-0405-01"/>
    <x v="17"/>
    <x v="4"/>
    <x v="11"/>
    <n v="1"/>
    <n v="19"/>
    <n v="4.3499999999999996"/>
    <n v="4.3499999999999996"/>
    <n v="14.65"/>
    <n v="0.77"/>
    <x v="3"/>
    <d v="2019-08-21T00:00:00"/>
    <x v="3"/>
    <s v="Wednesday"/>
    <n v="0"/>
    <s v="Low Cost per Unit"/>
    <n v="0"/>
    <n v="0"/>
    <n v="0"/>
    <n v="0"/>
    <n v="0"/>
    <s v="Greater Than 8 Weeks Old"/>
  </r>
  <r>
    <s v="02-74-0405-01"/>
    <x v="17"/>
    <x v="4"/>
    <x v="11"/>
    <n v="1"/>
    <n v="19"/>
    <n v="4.3499999999999996"/>
    <n v="4.3499999999999996"/>
    <n v="14.65"/>
    <n v="0.77"/>
    <x v="3"/>
    <d v="2019-08-21T00:00:00"/>
    <x v="3"/>
    <s v="Wednesday"/>
    <n v="0"/>
    <s v="Low Cost per Unit"/>
    <n v="0"/>
    <n v="0"/>
    <n v="0"/>
    <n v="0"/>
    <n v="0"/>
    <s v="Greater Than 8 Weeks Old"/>
  </r>
  <r>
    <s v="02-74-1201-00-00"/>
    <x v="17"/>
    <x v="2"/>
    <x v="2"/>
    <n v="6"/>
    <n v="77.94"/>
    <n v="33"/>
    <n v="5.5"/>
    <n v="44.94"/>
    <n v="0.57999999999999996"/>
    <x v="3"/>
    <d v="2019-08-21T00:00:00"/>
    <x v="3"/>
    <s v="Wednesday"/>
    <n v="0"/>
    <s v="Low Cost per Unit"/>
    <n v="0"/>
    <n v="2.3382000000000001"/>
    <n v="0"/>
    <n v="0"/>
    <n v="0"/>
    <s v="Greater Than 8 Weeks Old"/>
  </r>
  <r>
    <s v="02-74-1301-01-00"/>
    <x v="17"/>
    <x v="2"/>
    <x v="2"/>
    <n v="2"/>
    <n v="19.98"/>
    <n v="16.5"/>
    <n v="8.25"/>
    <n v="3.48"/>
    <n v="0.17"/>
    <x v="3"/>
    <d v="2019-08-21T00:00:00"/>
    <x v="3"/>
    <s v="Wednesday"/>
    <n v="0"/>
    <s v="Low Cost per Unit"/>
    <n v="0"/>
    <n v="0.59940000000000004"/>
    <n v="0"/>
    <n v="0"/>
    <n v="0"/>
    <s v="Greater Than 8 Weeks Old"/>
  </r>
  <r>
    <s v="02-81-0001-00-00"/>
    <x v="17"/>
    <x v="7"/>
    <x v="8"/>
    <n v="1"/>
    <n v="18"/>
    <n v="5.5"/>
    <n v="5.5"/>
    <n v="12.5"/>
    <n v="0.69"/>
    <x v="3"/>
    <d v="2019-08-21T00:00:00"/>
    <x v="3"/>
    <s v="Wednesday"/>
    <n v="0"/>
    <s v="Low Cost per Unit"/>
    <n v="0"/>
    <n v="0"/>
    <n v="0"/>
    <n v="0"/>
    <n v="0"/>
    <s v="Greater Than 8 Weeks Old"/>
  </r>
  <r>
    <s v="02-85-0301-01-00"/>
    <x v="17"/>
    <x v="7"/>
    <x v="21"/>
    <n v="2"/>
    <n v="54"/>
    <n v="10.7"/>
    <n v="5.35"/>
    <n v="43.3"/>
    <n v="0.8"/>
    <x v="3"/>
    <d v="2019-08-21T00:00:00"/>
    <x v="3"/>
    <s v="Wednesday"/>
    <n v="0"/>
    <s v="Low Cost per Unit"/>
    <n v="0"/>
    <n v="1.6199999999999999"/>
    <n v="0"/>
    <n v="0"/>
    <n v="0"/>
    <s v="Greater Than 8 Weeks Old"/>
  </r>
  <r>
    <s v="03-22-0001-01-12"/>
    <x v="17"/>
    <x v="1"/>
    <x v="13"/>
    <n v="8"/>
    <n v="551.91999999999996"/>
    <n v="245.12"/>
    <n v="30.64"/>
    <n v="306.8"/>
    <n v="0.56000000000000005"/>
    <x v="3"/>
    <d v="2019-08-21T00:00:00"/>
    <x v="3"/>
    <s v="Wednesday"/>
    <n v="0"/>
    <s v="High Cost per Unit"/>
    <n v="0"/>
    <n v="16.557599999999997"/>
    <n v="0"/>
    <n v="0"/>
    <n v="0"/>
    <s v="Greater Than 8 Weeks Old"/>
  </r>
  <r>
    <s v="03-22-0002-01-12"/>
    <x v="17"/>
    <x v="1"/>
    <x v="3"/>
    <n v="8"/>
    <n v="391.92"/>
    <n v="245.12"/>
    <n v="30.64"/>
    <n v="146.80000000000001"/>
    <n v="0.37"/>
    <x v="3"/>
    <d v="2019-08-21T00:00:00"/>
    <x v="3"/>
    <s v="Wednesday"/>
    <n v="0"/>
    <s v="High Cost per Unit"/>
    <n v="0"/>
    <n v="11.7576"/>
    <n v="0"/>
    <n v="0"/>
    <n v="0"/>
    <s v="Greater Than 8 Weeks Old"/>
  </r>
  <r>
    <s v="03-22-0004"/>
    <x v="17"/>
    <x v="2"/>
    <x v="2"/>
    <n v="29"/>
    <n v="840.71"/>
    <n v="638"/>
    <n v="22"/>
    <n v="202.71"/>
    <n v="0.24"/>
    <x v="3"/>
    <d v="2019-08-21T00:00:00"/>
    <x v="3"/>
    <s v="Wednesday"/>
    <n v="0"/>
    <s v="High Cost per Unit"/>
    <n v="0"/>
    <n v="25.221299999999999"/>
    <n v="0"/>
    <n v="0"/>
    <n v="0"/>
    <s v="Greater Than 8 Weeks Old"/>
  </r>
  <r>
    <s v="03-22-0107-01-12"/>
    <x v="17"/>
    <x v="1"/>
    <x v="13"/>
    <n v="1"/>
    <n v="50"/>
    <n v="13.85"/>
    <n v="13.85"/>
    <n v="36.15"/>
    <n v="0.72"/>
    <x v="3"/>
    <d v="2019-08-21T00:00:00"/>
    <x v="3"/>
    <s v="Wednesday"/>
    <n v="0"/>
    <s v="Low Cost per Unit"/>
    <n v="0"/>
    <n v="0"/>
    <n v="0"/>
    <n v="0"/>
    <n v="0"/>
    <s v="Greater Than 8 Weeks Old"/>
  </r>
  <r>
    <s v="03-22-0110-11-00"/>
    <x v="17"/>
    <x v="2"/>
    <x v="2"/>
    <n v="28"/>
    <n v="2407.7199999999998"/>
    <n v="1344"/>
    <n v="48"/>
    <n v="1063.72"/>
    <n v="0.44"/>
    <x v="3"/>
    <d v="2019-08-21T00:00:00"/>
    <x v="3"/>
    <s v="Wednesday"/>
    <n v="0"/>
    <s v="High Cost per Unit"/>
    <n v="0"/>
    <n v="72.231599999999986"/>
    <n v="0"/>
    <n v="0"/>
    <n v="0"/>
    <s v="Greater Than 8 Weeks Old"/>
  </r>
  <r>
    <s v="03-24-0301-00-12"/>
    <x v="17"/>
    <x v="1"/>
    <x v="3"/>
    <n v="4"/>
    <n v="91.96"/>
    <n v="43.2"/>
    <n v="10.8"/>
    <n v="48.76"/>
    <n v="0.53"/>
    <x v="3"/>
    <d v="2019-08-21T00:00:00"/>
    <x v="3"/>
    <s v="Wednesday"/>
    <n v="0"/>
    <s v="Low Cost per Unit"/>
    <n v="0"/>
    <n v="2.7587999999999999"/>
    <n v="0"/>
    <n v="0"/>
    <n v="0"/>
    <s v="Greater Than 8 Weeks Old"/>
  </r>
  <r>
    <s v="03-24-0302-01-00"/>
    <x v="17"/>
    <x v="1"/>
    <x v="3"/>
    <n v="1"/>
    <n v="18.989999999999998"/>
    <n v="10.5"/>
    <n v="10.5"/>
    <n v="8.49"/>
    <n v="0.45"/>
    <x v="3"/>
    <d v="2019-08-21T00:00:00"/>
    <x v="3"/>
    <s v="Wednesday"/>
    <n v="0"/>
    <s v="Low Cost per Unit"/>
    <n v="0"/>
    <n v="0"/>
    <n v="0"/>
    <n v="0"/>
    <n v="0"/>
    <s v="Greater Than 8 Weeks Old"/>
  </r>
  <r>
    <s v="03-25-0001-01-00"/>
    <x v="17"/>
    <x v="0"/>
    <x v="0"/>
    <n v="10"/>
    <n v="449.9"/>
    <n v="180"/>
    <n v="18"/>
    <n v="269.89999999999998"/>
    <n v="0.6"/>
    <x v="3"/>
    <d v="2019-08-21T00:00:00"/>
    <x v="3"/>
    <s v="Wednesday"/>
    <n v="0"/>
    <s v="High Cost per Unit"/>
    <n v="44.99"/>
    <n v="13.496999999999998"/>
    <n v="0"/>
    <n v="0"/>
    <n v="0"/>
    <s v="Greater Than 8 Weeks Old"/>
  </r>
  <r>
    <s v="03-25-0003-01-00"/>
    <x v="17"/>
    <x v="0"/>
    <x v="0"/>
    <n v="3"/>
    <n v="134.97"/>
    <n v="54"/>
    <n v="18"/>
    <n v="80.97"/>
    <n v="0.6"/>
    <x v="3"/>
    <d v="2019-08-21T00:00:00"/>
    <x v="3"/>
    <s v="Wednesday"/>
    <n v="0"/>
    <s v="High Cost per Unit"/>
    <n v="13.497"/>
    <n v="4.0491000000000001"/>
    <n v="0"/>
    <n v="0"/>
    <n v="0"/>
    <s v="Greater Than 8 Weeks Old"/>
  </r>
  <r>
    <s v="03-32-0402-00-00"/>
    <x v="17"/>
    <x v="5"/>
    <x v="6"/>
    <n v="26"/>
    <n v="1039.74"/>
    <n v="344.24"/>
    <n v="13.24"/>
    <n v="695.5"/>
    <n v="0.67"/>
    <x v="3"/>
    <d v="2019-08-21T00:00:00"/>
    <x v="3"/>
    <s v="Wednesday"/>
    <n v="0"/>
    <s v="Low Cost per Unit"/>
    <n v="0"/>
    <n v="31.1922"/>
    <n v="0"/>
    <n v="0"/>
    <n v="0"/>
    <s v="Greater Than 8 Weeks Old"/>
  </r>
  <r>
    <s v="03-33-1303-00-00"/>
    <x v="17"/>
    <x v="5"/>
    <x v="6"/>
    <n v="2"/>
    <n v="258"/>
    <n v="80.34"/>
    <n v="40.17"/>
    <n v="177.66"/>
    <n v="0.69"/>
    <x v="3"/>
    <d v="2019-08-21T00:00:00"/>
    <x v="3"/>
    <s v="Wednesday"/>
    <n v="0"/>
    <s v="High Cost per Unit"/>
    <n v="0"/>
    <n v="7.7399999999999993"/>
    <n v="0"/>
    <n v="0"/>
    <n v="0"/>
    <s v="Greater Than 8 Weeks Old"/>
  </r>
  <r>
    <s v="03-35-0101-01-00"/>
    <x v="17"/>
    <x v="1"/>
    <x v="14"/>
    <n v="1"/>
    <n v="69"/>
    <n v="15"/>
    <n v="15"/>
    <n v="54"/>
    <n v="0.78"/>
    <x v="3"/>
    <d v="2019-08-21T00:00:00"/>
    <x v="3"/>
    <s v="Wednesday"/>
    <n v="0"/>
    <s v="Low Cost per Unit"/>
    <n v="0"/>
    <n v="0"/>
    <n v="0"/>
    <n v="0"/>
    <n v="0"/>
    <s v="Greater Than 8 Weeks Old"/>
  </r>
  <r>
    <s v="03-35-0101-07-00"/>
    <x v="17"/>
    <x v="1"/>
    <x v="14"/>
    <n v="11"/>
    <n v="373.89"/>
    <n v="165"/>
    <n v="15"/>
    <n v="208.89"/>
    <n v="0.56000000000000005"/>
    <x v="3"/>
    <d v="2019-08-21T00:00:00"/>
    <x v="3"/>
    <s v="Wednesday"/>
    <n v="0"/>
    <s v="Low Cost per Unit"/>
    <n v="0"/>
    <n v="11.216699999999999"/>
    <n v="0"/>
    <n v="0"/>
    <n v="0"/>
    <s v="Greater Than 8 Weeks Old"/>
  </r>
  <r>
    <s v="03-40-1301-00-00"/>
    <x v="17"/>
    <x v="6"/>
    <x v="7"/>
    <n v="3"/>
    <n v="75"/>
    <n v="22.05"/>
    <n v="7.3500000000000005"/>
    <n v="52.95"/>
    <n v="0.71"/>
    <x v="3"/>
    <d v="2019-08-21T00:00:00"/>
    <x v="3"/>
    <s v="Wednesday"/>
    <n v="0"/>
    <s v="Low Cost per Unit"/>
    <n v="0"/>
    <n v="2.25"/>
    <n v="0"/>
    <n v="0"/>
    <n v="0"/>
    <s v="Greater Than 8 Weeks Old"/>
  </r>
  <r>
    <s v="03-40-1302-00-00"/>
    <x v="17"/>
    <x v="2"/>
    <x v="2"/>
    <n v="1"/>
    <n v="33.99"/>
    <n v="13.5"/>
    <n v="13.5"/>
    <n v="20.49"/>
    <n v="0.6"/>
    <x v="3"/>
    <d v="2019-08-21T00:00:00"/>
    <x v="3"/>
    <s v="Wednesday"/>
    <n v="0"/>
    <s v="Low Cost per Unit"/>
    <n v="0"/>
    <n v="0"/>
    <n v="0"/>
    <n v="0"/>
    <n v="0"/>
    <s v="Greater Than 8 Weeks Old"/>
  </r>
  <r>
    <s v="03-74-0002-01-00"/>
    <x v="17"/>
    <x v="8"/>
    <x v="15"/>
    <n v="2"/>
    <n v="50"/>
    <n v="9.5"/>
    <n v="4.75"/>
    <n v="40.5"/>
    <n v="0.81"/>
    <x v="3"/>
    <d v="2019-08-21T00:00:00"/>
    <x v="3"/>
    <s v="Wednesday"/>
    <n v="0"/>
    <s v="Low Cost per Unit"/>
    <n v="0"/>
    <n v="1.5"/>
    <n v="0"/>
    <n v="0"/>
    <n v="0"/>
    <s v="Greater Than 8 Weeks Old"/>
  </r>
  <r>
    <s v="03-81-0001-00-03"/>
    <x v="17"/>
    <x v="7"/>
    <x v="8"/>
    <n v="1"/>
    <n v="13"/>
    <n v="1.85"/>
    <n v="1.85"/>
    <n v="11.15"/>
    <n v="0.86"/>
    <x v="3"/>
    <d v="2019-08-21T00:00:00"/>
    <x v="3"/>
    <s v="Wednesday"/>
    <n v="0"/>
    <s v="Low Cost per Unit"/>
    <n v="0"/>
    <n v="0"/>
    <n v="0"/>
    <n v="0"/>
    <n v="0"/>
    <s v="Greater Than 8 Weeks Old"/>
  </r>
  <r>
    <s v="03-81-0002-00-00"/>
    <x v="17"/>
    <x v="7"/>
    <x v="8"/>
    <n v="1"/>
    <n v="19"/>
    <n v="6"/>
    <n v="6"/>
    <n v="13"/>
    <n v="0.68"/>
    <x v="3"/>
    <d v="2019-08-21T00:00:00"/>
    <x v="3"/>
    <s v="Wednesday"/>
    <n v="0"/>
    <s v="Low Cost per Unit"/>
    <n v="0"/>
    <n v="0"/>
    <n v="0"/>
    <n v="0"/>
    <n v="0"/>
    <s v="Greater Than 8 Weeks Old"/>
  </r>
  <r>
    <s v="03-81-0101-00-00"/>
    <x v="17"/>
    <x v="7"/>
    <x v="8"/>
    <n v="1"/>
    <n v="9.99"/>
    <n v="4.4000000000000004"/>
    <n v="4.4000000000000004"/>
    <n v="5.59"/>
    <n v="0.56000000000000005"/>
    <x v="3"/>
    <d v="2019-08-21T00:00:00"/>
    <x v="3"/>
    <s v="Wednesday"/>
    <n v="0"/>
    <s v="Low Cost per Unit"/>
    <n v="0"/>
    <n v="0"/>
    <n v="0"/>
    <n v="0"/>
    <n v="0"/>
    <s v="Greater Than 8 Weeks Old"/>
  </r>
  <r>
    <s v="03-85-0301-01-00"/>
    <x v="17"/>
    <x v="7"/>
    <x v="21"/>
    <n v="1"/>
    <n v="59"/>
    <n v="21"/>
    <n v="21"/>
    <n v="38"/>
    <n v="0.64"/>
    <x v="3"/>
    <d v="2019-08-21T00:00:00"/>
    <x v="3"/>
    <s v="Wednesday"/>
    <n v="0"/>
    <s v="High Cost per Unit"/>
    <n v="0"/>
    <n v="0"/>
    <n v="0"/>
    <n v="0"/>
    <n v="0"/>
    <s v="Greater Than 8 Weeks Old"/>
  </r>
  <r>
    <s v="04-13-1101-03-00"/>
    <x v="17"/>
    <x v="5"/>
    <x v="16"/>
    <n v="3"/>
    <n v="108"/>
    <n v="35.4"/>
    <n v="11.799999999999999"/>
    <n v="72.599999999999994"/>
    <n v="0.67"/>
    <x v="3"/>
    <d v="2019-08-21T00:00:00"/>
    <x v="3"/>
    <s v="Wednesday"/>
    <n v="0"/>
    <s v="Low Cost per Unit"/>
    <n v="0"/>
    <n v="3.2399999999999998"/>
    <n v="0"/>
    <n v="0"/>
    <n v="0"/>
    <s v="Greater Than 8 Weeks Old"/>
  </r>
  <r>
    <s v="04-15-0104-01-00"/>
    <x v="17"/>
    <x v="5"/>
    <x v="23"/>
    <n v="2"/>
    <n v="44"/>
    <n v="9.32"/>
    <n v="4.66"/>
    <n v="34.68"/>
    <n v="0.79"/>
    <x v="3"/>
    <d v="2019-08-21T00:00:00"/>
    <x v="3"/>
    <s v="Wednesday"/>
    <n v="0"/>
    <s v="Low Cost per Unit"/>
    <n v="0"/>
    <n v="1.3199999999999998"/>
    <n v="0"/>
    <n v="0"/>
    <n v="0"/>
    <s v="Greater Than 8 Weeks Old"/>
  </r>
  <r>
    <s v="04-15-0105-01-00"/>
    <x v="17"/>
    <x v="5"/>
    <x v="23"/>
    <n v="4"/>
    <n v="31.96"/>
    <n v="11.12"/>
    <n v="2.78"/>
    <n v="20.84"/>
    <n v="0.65"/>
    <x v="3"/>
    <d v="2019-08-21T00:00:00"/>
    <x v="3"/>
    <s v="Wednesday"/>
    <n v="0"/>
    <s v="Low Cost per Unit"/>
    <n v="0"/>
    <n v="0.95879999999999999"/>
    <n v="0"/>
    <n v="0"/>
    <n v="0"/>
    <s v="Greater Than 8 Weeks Old"/>
  </r>
  <r>
    <s v="06-81-1702-00-00"/>
    <x v="17"/>
    <x v="7"/>
    <x v="8"/>
    <n v="2"/>
    <n v="64"/>
    <n v="25.6"/>
    <n v="12.8"/>
    <n v="38.4"/>
    <n v="0.6"/>
    <x v="3"/>
    <d v="2019-08-21T00:00:00"/>
    <x v="3"/>
    <s v="Wednesday"/>
    <n v="0"/>
    <s v="Low Cost per Unit"/>
    <n v="0"/>
    <n v="1.92"/>
    <n v="0"/>
    <n v="0"/>
    <n v="0"/>
    <s v="Greater Than 8 Weeks Old"/>
  </r>
  <r>
    <s v="06-81-1703-00-00"/>
    <x v="17"/>
    <x v="7"/>
    <x v="8"/>
    <n v="2"/>
    <n v="38"/>
    <n v="19"/>
    <n v="9.5"/>
    <n v="19"/>
    <n v="0.5"/>
    <x v="3"/>
    <d v="2019-08-21T00:00:00"/>
    <x v="3"/>
    <s v="Wednesday"/>
    <n v="0"/>
    <s v="Low Cost per Unit"/>
    <n v="0"/>
    <n v="1.1399999999999999"/>
    <n v="0"/>
    <n v="0"/>
    <n v="0"/>
    <s v="Greater Than 8 Weeks Old"/>
  </r>
  <r>
    <s v="08-28-0201-00-00"/>
    <x v="17"/>
    <x v="1"/>
    <x v="4"/>
    <n v="15"/>
    <n v="329.85"/>
    <n v="164.25"/>
    <n v="10.95"/>
    <n v="165.6"/>
    <n v="0.5"/>
    <x v="3"/>
    <d v="2019-08-21T00:00:00"/>
    <x v="3"/>
    <s v="Wednesday"/>
    <n v="0"/>
    <s v="Low Cost per Unit"/>
    <n v="0"/>
    <n v="9.8955000000000002"/>
    <n v="0"/>
    <n v="0"/>
    <n v="0"/>
    <s v="Greater Than 8 Weeks Old"/>
  </r>
  <r>
    <s v="08-31-0201-00-00"/>
    <x v="17"/>
    <x v="4"/>
    <x v="5"/>
    <n v="8"/>
    <n v="87.92"/>
    <n v="54"/>
    <n v="6.75"/>
    <n v="33.92"/>
    <n v="0.39"/>
    <x v="3"/>
    <d v="2019-08-21T00:00:00"/>
    <x v="3"/>
    <s v="Wednesday"/>
    <n v="0"/>
    <s v="Low Cost per Unit"/>
    <n v="0"/>
    <n v="2.6375999999999999"/>
    <n v="0"/>
    <n v="0"/>
    <n v="0"/>
    <s v="Greater Than 8 Weeks Old"/>
  </r>
  <r>
    <s v="08-31-0202-00-00"/>
    <x v="17"/>
    <x v="4"/>
    <x v="5"/>
    <n v="15"/>
    <n v="134.85"/>
    <n v="35.549999999999997"/>
    <n v="2.3699999999999997"/>
    <n v="99.3"/>
    <n v="0.74"/>
    <x v="3"/>
    <d v="2019-08-21T00:00:00"/>
    <x v="3"/>
    <s v="Wednesday"/>
    <n v="0"/>
    <s v="Low Cost per Unit"/>
    <n v="0"/>
    <n v="4.0454999999999997"/>
    <n v="0"/>
    <n v="0"/>
    <n v="0"/>
    <s v="Greater Than 8 Weeks Old"/>
  </r>
  <r>
    <s v="08-31-0203-00-00"/>
    <x v="17"/>
    <x v="4"/>
    <x v="5"/>
    <n v="23"/>
    <n v="229.77"/>
    <n v="138"/>
    <n v="6"/>
    <n v="91.77"/>
    <n v="0.4"/>
    <x v="3"/>
    <d v="2019-08-21T00:00:00"/>
    <x v="3"/>
    <s v="Wednesday"/>
    <n v="0"/>
    <s v="Low Cost per Unit"/>
    <n v="0"/>
    <n v="6.8931000000000004"/>
    <n v="0"/>
    <n v="0"/>
    <n v="0"/>
    <s v="Greater Than 8 Weeks Old"/>
  </r>
  <r>
    <s v="08-34-0201-00-00"/>
    <x v="17"/>
    <x v="5"/>
    <x v="6"/>
    <n v="2"/>
    <n v="50"/>
    <n v="14.88"/>
    <n v="7.44"/>
    <n v="35.119999999999997"/>
    <n v="0.7"/>
    <x v="3"/>
    <d v="2019-08-21T00:00:00"/>
    <x v="3"/>
    <s v="Wednesday"/>
    <n v="0"/>
    <s v="Low Cost per Unit"/>
    <n v="0"/>
    <n v="1.5"/>
    <n v="0"/>
    <n v="0"/>
    <n v="0"/>
    <s v="Greater Than 8 Weeks Old"/>
  </r>
  <r>
    <s v="08-34-0204-00-00"/>
    <x v="17"/>
    <x v="5"/>
    <x v="6"/>
    <n v="1"/>
    <n v="36"/>
    <n v="16.579999999999998"/>
    <n v="16.579999999999998"/>
    <n v="19.420000000000002"/>
    <n v="0.54"/>
    <x v="3"/>
    <d v="2019-08-21T00:00:00"/>
    <x v="3"/>
    <s v="Wednesday"/>
    <n v="0"/>
    <s v="Low Cost per Unit"/>
    <n v="0"/>
    <n v="0"/>
    <n v="0"/>
    <n v="0"/>
    <n v="0"/>
    <s v="Greater Than 8 Weeks Old"/>
  </r>
  <r>
    <s v="08-34-0209-00-00"/>
    <x v="17"/>
    <x v="5"/>
    <x v="6"/>
    <n v="3"/>
    <n v="75"/>
    <n v="34.44"/>
    <n v="11.479999999999999"/>
    <n v="40.56"/>
    <n v="0.54"/>
    <x v="3"/>
    <d v="2019-08-21T00:00:00"/>
    <x v="3"/>
    <s v="Wednesday"/>
    <n v="0"/>
    <s v="Low Cost per Unit"/>
    <n v="0"/>
    <n v="2.25"/>
    <n v="0"/>
    <n v="0"/>
    <n v="0"/>
    <s v="Greater Than 8 Weeks Old"/>
  </r>
  <r>
    <s v="08-34-0210-00-00"/>
    <x v="17"/>
    <x v="5"/>
    <x v="6"/>
    <n v="3"/>
    <n v="75"/>
    <n v="34.44"/>
    <n v="11.479999999999999"/>
    <n v="40.56"/>
    <n v="0.54"/>
    <x v="3"/>
    <d v="2019-08-21T00:00:00"/>
    <x v="3"/>
    <s v="Wednesday"/>
    <n v="0"/>
    <s v="Low Cost per Unit"/>
    <n v="0"/>
    <n v="2.25"/>
    <n v="0"/>
    <n v="0"/>
    <n v="0"/>
    <s v="Greater Than 8 Weeks Old"/>
  </r>
  <r>
    <s v="08-34-0211-00-00"/>
    <x v="17"/>
    <x v="5"/>
    <x v="6"/>
    <n v="1"/>
    <n v="25"/>
    <n v="11.48"/>
    <n v="11.48"/>
    <n v="13.52"/>
    <n v="0.54"/>
    <x v="3"/>
    <d v="2019-08-21T00:00:00"/>
    <x v="3"/>
    <s v="Wednesday"/>
    <n v="0"/>
    <s v="Low Cost per Unit"/>
    <n v="0"/>
    <n v="0"/>
    <n v="0"/>
    <n v="0"/>
    <n v="0"/>
    <s v="Greater Than 8 Weeks Old"/>
  </r>
  <r>
    <s v="10-81-0001-00-00"/>
    <x v="17"/>
    <x v="7"/>
    <x v="8"/>
    <n v="2"/>
    <n v="58"/>
    <n v="25"/>
    <n v="12.5"/>
    <n v="33"/>
    <n v="0.56999999999999995"/>
    <x v="3"/>
    <d v="2019-08-21T00:00:00"/>
    <x v="3"/>
    <s v="Wednesday"/>
    <n v="0"/>
    <s v="Low Cost per Unit"/>
    <n v="0"/>
    <n v="1.74"/>
    <n v="0"/>
    <n v="0"/>
    <n v="0"/>
    <s v="Greater Than 8 Weeks Old"/>
  </r>
  <r>
    <s v="13-31-0101-01"/>
    <x v="17"/>
    <x v="4"/>
    <x v="5"/>
    <n v="1"/>
    <n v="20"/>
    <n v="7.12"/>
    <n v="7.12"/>
    <n v="12.88"/>
    <n v="0.64"/>
    <x v="3"/>
    <d v="2019-08-21T00:00:00"/>
    <x v="3"/>
    <s v="Wednesday"/>
    <n v="0"/>
    <s v="Low Cost per Unit"/>
    <n v="0"/>
    <n v="0"/>
    <n v="0"/>
    <n v="0"/>
    <n v="0"/>
    <s v="Greater Than 8 Weeks Old"/>
  </r>
  <r>
    <s v="13-31-0101-02"/>
    <x v="17"/>
    <x v="4"/>
    <x v="5"/>
    <n v="2"/>
    <n v="40"/>
    <n v="14.24"/>
    <n v="7.12"/>
    <n v="25.76"/>
    <n v="0.64"/>
    <x v="3"/>
    <d v="2019-08-21T00:00:00"/>
    <x v="3"/>
    <s v="Wednesday"/>
    <n v="0"/>
    <s v="Low Cost per Unit"/>
    <n v="0"/>
    <n v="1.2"/>
    <n v="0"/>
    <n v="0"/>
    <n v="0"/>
    <s v="Greater Than 8 Weeks Old"/>
  </r>
  <r>
    <s v="13-81-0101-00-00"/>
    <x v="17"/>
    <x v="7"/>
    <x v="8"/>
    <n v="1"/>
    <n v="19"/>
    <n v="6"/>
    <n v="6"/>
    <n v="13"/>
    <n v="0.68"/>
    <x v="3"/>
    <d v="2019-08-21T00:00:00"/>
    <x v="3"/>
    <s v="Wednesday"/>
    <n v="0"/>
    <s v="Low Cost per Unit"/>
    <n v="0"/>
    <n v="0"/>
    <n v="0"/>
    <n v="0"/>
    <n v="0"/>
    <s v="Greater Than 8 Weeks Old"/>
  </r>
  <r>
    <s v="13-82-0101-01-00"/>
    <x v="17"/>
    <x v="7"/>
    <x v="17"/>
    <n v="3"/>
    <n v="78"/>
    <n v="26.64"/>
    <n v="8.8800000000000008"/>
    <n v="51.36"/>
    <n v="0.66"/>
    <x v="3"/>
    <d v="2019-08-21T00:00:00"/>
    <x v="3"/>
    <s v="Wednesday"/>
    <n v="0"/>
    <s v="Low Cost per Unit"/>
    <n v="0"/>
    <n v="2.34"/>
    <n v="0"/>
    <n v="0"/>
    <n v="0"/>
    <s v="Greater Than 8 Weeks Old"/>
  </r>
  <r>
    <s v="14-63-1401-01-00"/>
    <x v="17"/>
    <x v="1"/>
    <x v="19"/>
    <n v="5"/>
    <n v="99.95"/>
    <n v="77.5"/>
    <n v="15.5"/>
    <n v="22.45"/>
    <n v="0.22"/>
    <x v="3"/>
    <d v="2019-08-21T00:00:00"/>
    <x v="3"/>
    <s v="Wednesday"/>
    <n v="0"/>
    <s v="Low Cost per Unit"/>
    <n v="0"/>
    <n v="2.9984999999999999"/>
    <n v="0"/>
    <n v="0"/>
    <n v="0"/>
    <s v="Greater Than 8 Weeks Old"/>
  </r>
  <r>
    <s v="17-24-0105-11-00"/>
    <x v="17"/>
    <x v="1"/>
    <x v="3"/>
    <n v="1"/>
    <n v="39"/>
    <n v="14.25"/>
    <n v="14.25"/>
    <n v="24.75"/>
    <n v="0.63"/>
    <x v="3"/>
    <d v="2019-08-21T00:00:00"/>
    <x v="3"/>
    <s v="Wednesday"/>
    <n v="0"/>
    <s v="Low Cost per Unit"/>
    <n v="0"/>
    <n v="0"/>
    <n v="0"/>
    <n v="0"/>
    <n v="0"/>
    <s v="Greater Than 8 Weeks Old"/>
  </r>
  <r>
    <s v="17-24-0108-11-00"/>
    <x v="17"/>
    <x v="1"/>
    <x v="3"/>
    <n v="3"/>
    <n v="32.97"/>
    <n v="15.75"/>
    <n v="5.25"/>
    <n v="17.22"/>
    <n v="0.52"/>
    <x v="3"/>
    <d v="2019-08-21T00:00:00"/>
    <x v="3"/>
    <s v="Wednesday"/>
    <n v="0"/>
    <s v="Low Cost per Unit"/>
    <n v="0"/>
    <n v="0.98909999999999998"/>
    <n v="0"/>
    <n v="0"/>
    <n v="0"/>
    <s v="Greater Than 8 Weeks Old"/>
  </r>
  <r>
    <s v="17-24-0109-11-00"/>
    <x v="17"/>
    <x v="1"/>
    <x v="3"/>
    <n v="2"/>
    <n v="21.98"/>
    <n v="11.52"/>
    <n v="5.76"/>
    <n v="10.46"/>
    <n v="0.48"/>
    <x v="3"/>
    <d v="2019-08-21T00:00:00"/>
    <x v="3"/>
    <s v="Wednesday"/>
    <n v="0"/>
    <s v="Low Cost per Unit"/>
    <n v="0"/>
    <n v="0.65939999999999999"/>
    <n v="0"/>
    <n v="0"/>
    <n v="0"/>
    <s v="Greater Than 8 Weeks Old"/>
  </r>
  <r>
    <s v="17-24-0111-11-00"/>
    <x v="17"/>
    <x v="1"/>
    <x v="3"/>
    <n v="2"/>
    <n v="60"/>
    <n v="15.6"/>
    <n v="7.8"/>
    <n v="44.4"/>
    <n v="0.74"/>
    <x v="3"/>
    <d v="2019-08-21T00:00:00"/>
    <x v="3"/>
    <s v="Wednesday"/>
    <n v="0"/>
    <s v="Low Cost per Unit"/>
    <n v="0"/>
    <n v="1.7999999999999998"/>
    <n v="0"/>
    <n v="0"/>
    <n v="0"/>
    <s v="Greater Than 8 Weeks Old"/>
  </r>
  <r>
    <s v="17-24-0112-01-00"/>
    <x v="17"/>
    <x v="1"/>
    <x v="3"/>
    <n v="1"/>
    <n v="19"/>
    <n v="4.05"/>
    <n v="4.05"/>
    <n v="14.95"/>
    <n v="0.79"/>
    <x v="3"/>
    <d v="2019-08-21T00:00:00"/>
    <x v="3"/>
    <s v="Wednesday"/>
    <n v="0"/>
    <s v="Low Cost per Unit"/>
    <n v="0"/>
    <n v="0"/>
    <n v="0"/>
    <n v="0"/>
    <n v="0"/>
    <s v="Greater Than 8 Weeks Old"/>
  </r>
  <r>
    <s v="17-24-0301-11-00"/>
    <x v="17"/>
    <x v="2"/>
    <x v="2"/>
    <n v="1"/>
    <n v="6.99"/>
    <n v="2.79"/>
    <n v="2.79"/>
    <n v="4.2"/>
    <n v="0.6"/>
    <x v="3"/>
    <d v="2019-08-21T00:00:00"/>
    <x v="3"/>
    <s v="Wednesday"/>
    <n v="0"/>
    <s v="Low Cost per Unit"/>
    <n v="0"/>
    <n v="0"/>
    <n v="0"/>
    <n v="0"/>
    <n v="0"/>
    <s v="Greater Than 8 Weeks Old"/>
  </r>
  <r>
    <s v="17-26-0002-01-00"/>
    <x v="17"/>
    <x v="1"/>
    <x v="14"/>
    <n v="2"/>
    <n v="64"/>
    <n v="25.14"/>
    <n v="12.57"/>
    <n v="38.86"/>
    <n v="0.61"/>
    <x v="3"/>
    <d v="2019-08-21T00:00:00"/>
    <x v="3"/>
    <s v="Wednesday"/>
    <n v="0"/>
    <s v="Low Cost per Unit"/>
    <n v="0"/>
    <n v="1.92"/>
    <n v="0"/>
    <n v="0"/>
    <n v="0"/>
    <s v="Greater Than 8 Weeks Old"/>
  </r>
  <r>
    <s v="20-87-0001-00"/>
    <x v="17"/>
    <x v="7"/>
    <x v="17"/>
    <n v="2"/>
    <n v="6"/>
    <n v="1.44"/>
    <n v="0.72"/>
    <n v="4.5599999999999996"/>
    <n v="0.76"/>
    <x v="3"/>
    <d v="2019-08-21T00:00:00"/>
    <x v="3"/>
    <s v="Wednesday"/>
    <n v="0"/>
    <s v="Low Cost per Unit"/>
    <n v="0"/>
    <n v="0.18"/>
    <n v="0"/>
    <n v="0"/>
    <n v="0"/>
    <s v="Greater Than 8 Weeks Old"/>
  </r>
  <r>
    <s v="20-87-0001-00"/>
    <x v="17"/>
    <x v="7"/>
    <x v="17"/>
    <n v="1"/>
    <n v="22"/>
    <n v="7.2"/>
    <n v="7.2"/>
    <n v="14.8"/>
    <n v="0.67"/>
    <x v="3"/>
    <d v="2019-08-21T00:00:00"/>
    <x v="3"/>
    <s v="Wednesday"/>
    <n v="0"/>
    <s v="Low Cost per Unit"/>
    <n v="0"/>
    <n v="0"/>
    <n v="0"/>
    <n v="0"/>
    <n v="0"/>
    <s v="Greater Than 8 Weeks Old"/>
  </r>
  <r>
    <s v="22-82-1301-00-12"/>
    <x v="17"/>
    <x v="7"/>
    <x v="17"/>
    <n v="5"/>
    <n v="149.94999999999999"/>
    <n v="79.650000000000006"/>
    <n v="15.930000000000001"/>
    <n v="70.3"/>
    <n v="0.47"/>
    <x v="3"/>
    <d v="2019-08-21T00:00:00"/>
    <x v="3"/>
    <s v="Wednesday"/>
    <n v="0"/>
    <s v="Low Cost per Unit"/>
    <n v="0"/>
    <n v="4.4984999999999991"/>
    <n v="0"/>
    <n v="0"/>
    <n v="0"/>
    <s v="Greater Than 8 Weeks Old"/>
  </r>
  <r>
    <s v="23-33-0201-00-00"/>
    <x v="17"/>
    <x v="5"/>
    <x v="6"/>
    <n v="1"/>
    <n v="16"/>
    <n v="6.75"/>
    <n v="6.75"/>
    <n v="9.25"/>
    <n v="0.57999999999999996"/>
    <x v="3"/>
    <d v="2019-08-21T00:00:00"/>
    <x v="3"/>
    <s v="Wednesday"/>
    <n v="0"/>
    <s v="Low Cost per Unit"/>
    <n v="0"/>
    <n v="0"/>
    <n v="0"/>
    <n v="0"/>
    <n v="0"/>
    <s v="Greater Than 8 Weeks Old"/>
  </r>
  <r>
    <s v="23-82-1301-01-00"/>
    <x v="17"/>
    <x v="7"/>
    <x v="17"/>
    <n v="3"/>
    <n v="48"/>
    <n v="14.64"/>
    <n v="4.88"/>
    <n v="33.36"/>
    <n v="0.7"/>
    <x v="3"/>
    <d v="2019-08-21T00:00:00"/>
    <x v="3"/>
    <s v="Wednesday"/>
    <n v="0"/>
    <s v="Low Cost per Unit"/>
    <n v="0"/>
    <n v="1.44"/>
    <n v="0"/>
    <n v="0"/>
    <n v="0"/>
    <s v="Greater Than 8 Weeks Old"/>
  </r>
  <r>
    <s v="33-81-1701-00-00"/>
    <x v="17"/>
    <x v="7"/>
    <x v="8"/>
    <n v="3"/>
    <n v="24"/>
    <n v="11.12"/>
    <n v="3.7066666666666666"/>
    <n v="12.88"/>
    <n v="0.54"/>
    <x v="3"/>
    <d v="2019-08-21T00:00:00"/>
    <x v="3"/>
    <s v="Wednesday"/>
    <n v="0"/>
    <s v="Low Cost per Unit"/>
    <n v="0"/>
    <n v="0.72"/>
    <n v="0"/>
    <n v="0"/>
    <n v="0"/>
    <s v="Greater Than 8 Weeks Old"/>
  </r>
  <r>
    <s v="37-84-0201-01-00"/>
    <x v="17"/>
    <x v="7"/>
    <x v="22"/>
    <n v="10"/>
    <n v="189.9"/>
    <n v="183.8"/>
    <n v="18.380000000000003"/>
    <n v="6.1"/>
    <n v="0.03"/>
    <x v="3"/>
    <d v="2019-08-21T00:00:00"/>
    <x v="3"/>
    <s v="Wednesday"/>
    <n v="0"/>
    <s v="High Cost per Unit"/>
    <n v="0"/>
    <n v="5.6970000000000001"/>
    <n v="0"/>
    <n v="0"/>
    <n v="0"/>
    <s v="Greater Than 8 Weeks Old"/>
  </r>
  <r>
    <s v="38-31-0001-00-12"/>
    <x v="17"/>
    <x v="3"/>
    <x v="5"/>
    <n v="1"/>
    <n v="45"/>
    <n v="16.32"/>
    <n v="16.32"/>
    <n v="28.68"/>
    <n v="0.64"/>
    <x v="3"/>
    <d v="2019-08-21T00:00:00"/>
    <x v="3"/>
    <s v="Wednesday"/>
    <n v="0"/>
    <s v="Low Cost per Unit"/>
    <n v="0"/>
    <n v="0"/>
    <n v="0"/>
    <n v="0"/>
    <n v="0"/>
    <s v="Greater Than 8 Weeks Old"/>
  </r>
  <r>
    <s v="38-73-1401-01-00"/>
    <x v="17"/>
    <x v="2"/>
    <x v="2"/>
    <n v="1"/>
    <n v="11.99"/>
    <n v="5.95"/>
    <n v="5.95"/>
    <n v="6.04"/>
    <n v="0.5"/>
    <x v="3"/>
    <d v="2019-08-21T00:00:00"/>
    <x v="3"/>
    <s v="Wednesday"/>
    <n v="0"/>
    <s v="Low Cost per Unit"/>
    <n v="0"/>
    <n v="0"/>
    <n v="0"/>
    <n v="0"/>
    <n v="0"/>
    <s v="Greater Than 8 Weeks Old"/>
  </r>
  <r>
    <s v="38-82-0401-00-12"/>
    <x v="17"/>
    <x v="7"/>
    <x v="17"/>
    <n v="1"/>
    <n v="59"/>
    <n v="28.87"/>
    <n v="28.87"/>
    <n v="30.13"/>
    <n v="0.51"/>
    <x v="3"/>
    <d v="2019-08-21T00:00:00"/>
    <x v="3"/>
    <s v="Wednesday"/>
    <n v="0"/>
    <s v="High Cost per Unit"/>
    <n v="0"/>
    <n v="0"/>
    <n v="0"/>
    <n v="0"/>
    <n v="0"/>
    <s v="Greater Than 8 Weeks Old"/>
  </r>
  <r>
    <s v="40-24-0001-01-00"/>
    <x v="17"/>
    <x v="1"/>
    <x v="3"/>
    <n v="1"/>
    <n v="35"/>
    <n v="8.9700000000000006"/>
    <n v="8.9700000000000006"/>
    <n v="26.03"/>
    <n v="0.74"/>
    <x v="3"/>
    <d v="2019-08-21T00:00:00"/>
    <x v="3"/>
    <s v="Wednesday"/>
    <n v="0"/>
    <s v="Low Cost per Unit"/>
    <n v="0"/>
    <n v="0"/>
    <n v="0"/>
    <n v="0"/>
    <n v="0"/>
    <s v="Greater Than 8 Weeks Old"/>
  </r>
  <r>
    <s v="40-33-0001-00-00"/>
    <x v="17"/>
    <x v="5"/>
    <x v="6"/>
    <n v="3"/>
    <n v="297"/>
    <n v="107.91"/>
    <n v="35.97"/>
    <n v="189.09"/>
    <n v="0.64"/>
    <x v="3"/>
    <d v="2019-08-21T00:00:00"/>
    <x v="3"/>
    <s v="Wednesday"/>
    <n v="0"/>
    <s v="High Cost per Unit"/>
    <n v="0"/>
    <n v="8.91"/>
    <n v="0"/>
    <n v="0"/>
    <n v="0"/>
    <s v="Greater Than 8 Weeks Old"/>
  </r>
  <r>
    <s v="40-74-0001-01-00"/>
    <x v="17"/>
    <x v="8"/>
    <x v="15"/>
    <n v="3"/>
    <n v="87"/>
    <n v="32.31"/>
    <n v="10.770000000000001"/>
    <n v="54.69"/>
    <n v="0.63"/>
    <x v="3"/>
    <d v="2019-08-21T00:00:00"/>
    <x v="3"/>
    <s v="Wednesday"/>
    <n v="0"/>
    <s v="Low Cost per Unit"/>
    <n v="0"/>
    <n v="2.61"/>
    <n v="0"/>
    <n v="0"/>
    <n v="0"/>
    <s v="Greater Than 8 Weeks Old"/>
  </r>
  <r>
    <s v="42-26-0001-01-00"/>
    <x v="17"/>
    <x v="2"/>
    <x v="2"/>
    <n v="3"/>
    <n v="56.97"/>
    <n v="51"/>
    <n v="17"/>
    <n v="5.97"/>
    <n v="0.1"/>
    <x v="3"/>
    <d v="2019-08-21T00:00:00"/>
    <x v="3"/>
    <s v="Wednesday"/>
    <n v="0"/>
    <s v="High Cost per Unit"/>
    <n v="0"/>
    <n v="1.7090999999999998"/>
    <n v="0"/>
    <n v="0"/>
    <n v="0"/>
    <s v="Greater Than 8 Weeks Old"/>
  </r>
  <r>
    <s v="42-26-0003-01-00"/>
    <x v="17"/>
    <x v="2"/>
    <x v="2"/>
    <n v="1"/>
    <n v="18.989999999999998"/>
    <n v="15"/>
    <n v="15"/>
    <n v="3.99"/>
    <n v="0.21"/>
    <x v="3"/>
    <d v="2019-08-21T00:00:00"/>
    <x v="3"/>
    <s v="Wednesday"/>
    <n v="0"/>
    <s v="Low Cost per Unit"/>
    <n v="0"/>
    <n v="0"/>
    <n v="0"/>
    <n v="0"/>
    <n v="0"/>
    <s v="Greater Than 8 Weeks Old"/>
  </r>
  <r>
    <s v="01-21-1004-14-12"/>
    <x v="18"/>
    <x v="0"/>
    <x v="0"/>
    <n v="2"/>
    <n v="118"/>
    <n v="40.6"/>
    <n v="20.3"/>
    <n v="77.400000000000006"/>
    <n v="0.66"/>
    <x v="4"/>
    <d v="2019-08-22T00:00:00"/>
    <x v="4"/>
    <s v="Thursday"/>
    <n v="0"/>
    <s v="High Cost per Unit"/>
    <n v="11.8"/>
    <n v="3.54"/>
    <n v="0"/>
    <n v="0"/>
    <n v="0"/>
    <s v="Greater Than 8 Weeks Old"/>
  </r>
  <r>
    <s v="01-21-1004-15-12"/>
    <x v="18"/>
    <x v="0"/>
    <x v="0"/>
    <n v="1"/>
    <n v="59"/>
    <n v="13.9"/>
    <n v="13.9"/>
    <n v="45.1"/>
    <n v="0.76"/>
    <x v="4"/>
    <d v="2019-08-22T00:00:00"/>
    <x v="4"/>
    <s v="Thursday"/>
    <n v="0"/>
    <s v="Low Cost per Unit"/>
    <n v="5.9"/>
    <n v="0"/>
    <n v="0"/>
    <n v="0"/>
    <n v="0"/>
    <s v="Greater Than 8 Weeks Old"/>
  </r>
  <r>
    <s v="01-21-1005-14-12"/>
    <x v="18"/>
    <x v="0"/>
    <x v="0"/>
    <n v="1"/>
    <n v="59"/>
    <n v="22.65"/>
    <n v="22.65"/>
    <n v="36.35"/>
    <n v="0.62"/>
    <x v="4"/>
    <d v="2019-08-22T00:00:00"/>
    <x v="4"/>
    <s v="Thursday"/>
    <n v="0"/>
    <s v="High Cost per Unit"/>
    <n v="5.9"/>
    <n v="0"/>
    <n v="0"/>
    <n v="0"/>
    <n v="0"/>
    <s v="Greater Than 8 Weeks Old"/>
  </r>
  <r>
    <s v="01-21-1006-15-12"/>
    <x v="18"/>
    <x v="0"/>
    <x v="0"/>
    <n v="1"/>
    <n v="55"/>
    <n v="21.23"/>
    <n v="21.23"/>
    <n v="33.770000000000003"/>
    <n v="0.61"/>
    <x v="4"/>
    <d v="2019-08-22T00:00:00"/>
    <x v="4"/>
    <s v="Thursday"/>
    <n v="0"/>
    <s v="High Cost per Unit"/>
    <n v="5.5"/>
    <n v="0"/>
    <n v="0"/>
    <n v="0"/>
    <n v="0"/>
    <s v="Greater Than 8 Weeks Old"/>
  </r>
  <r>
    <s v="01-21-1008-14-12"/>
    <x v="18"/>
    <x v="0"/>
    <x v="0"/>
    <n v="1"/>
    <n v="59"/>
    <n v="23.02"/>
    <n v="23.02"/>
    <n v="35.979999999999997"/>
    <n v="0.61"/>
    <x v="4"/>
    <d v="2019-08-22T00:00:00"/>
    <x v="4"/>
    <s v="Thursday"/>
    <n v="0"/>
    <s v="High Cost per Unit"/>
    <n v="5.9"/>
    <n v="0"/>
    <n v="0"/>
    <n v="0"/>
    <n v="0"/>
    <s v="Greater Than 8 Weeks Old"/>
  </r>
  <r>
    <s v="01-21-2006-14-12"/>
    <x v="18"/>
    <x v="0"/>
    <x v="0"/>
    <n v="2"/>
    <n v="158"/>
    <n v="54.34"/>
    <n v="27.17"/>
    <n v="103.66"/>
    <n v="0.66"/>
    <x v="4"/>
    <d v="2019-08-22T00:00:00"/>
    <x v="4"/>
    <s v="Thursday"/>
    <n v="0"/>
    <s v="High Cost per Unit"/>
    <n v="15.8"/>
    <n v="4.74"/>
    <n v="0"/>
    <n v="0"/>
    <n v="0"/>
    <s v="Greater Than 8 Weeks Old"/>
  </r>
  <r>
    <s v="01-21-2010-14-12"/>
    <x v="18"/>
    <x v="0"/>
    <x v="0"/>
    <n v="1"/>
    <n v="65"/>
    <n v="14.65"/>
    <n v="14.65"/>
    <n v="50.35"/>
    <n v="0.77"/>
    <x v="4"/>
    <d v="2019-08-22T00:00:00"/>
    <x v="4"/>
    <s v="Thursday"/>
    <n v="0"/>
    <s v="Low Cost per Unit"/>
    <n v="6.5"/>
    <n v="0"/>
    <n v="0"/>
    <n v="0"/>
    <n v="0"/>
    <s v="Greater Than 8 Weeks Old"/>
  </r>
  <r>
    <s v="01-21-4001-14-12"/>
    <x v="18"/>
    <x v="0"/>
    <x v="0"/>
    <n v="2"/>
    <n v="110"/>
    <n v="32.799999999999997"/>
    <n v="16.399999999999999"/>
    <n v="77.2"/>
    <n v="0.7"/>
    <x v="4"/>
    <d v="2019-08-22T00:00:00"/>
    <x v="4"/>
    <s v="Thursday"/>
    <n v="0"/>
    <s v="Low Cost per Unit"/>
    <n v="11"/>
    <n v="3.3"/>
    <n v="0"/>
    <n v="0"/>
    <n v="0"/>
    <s v="Greater Than 8 Weeks Old"/>
  </r>
  <r>
    <s v="01-21-4003-14-12"/>
    <x v="18"/>
    <x v="0"/>
    <x v="0"/>
    <n v="1"/>
    <n v="59"/>
    <n v="18.75"/>
    <n v="18.75"/>
    <n v="40.25"/>
    <n v="0.68"/>
    <x v="4"/>
    <d v="2019-08-22T00:00:00"/>
    <x v="4"/>
    <s v="Thursday"/>
    <n v="0"/>
    <s v="High Cost per Unit"/>
    <n v="5.9"/>
    <n v="0"/>
    <n v="0"/>
    <n v="0"/>
    <n v="0"/>
    <s v="Greater Than 8 Weeks Old"/>
  </r>
  <r>
    <s v="01-22-0103-01-00"/>
    <x v="18"/>
    <x v="1"/>
    <x v="1"/>
    <n v="14"/>
    <n v="687.98"/>
    <n v="385"/>
    <n v="27.5"/>
    <n v="302.98"/>
    <n v="0.44"/>
    <x v="4"/>
    <d v="2019-08-22T00:00:00"/>
    <x v="4"/>
    <s v="Thursday"/>
    <n v="0"/>
    <s v="High Cost per Unit"/>
    <n v="0"/>
    <n v="20.639399999999998"/>
    <n v="0"/>
    <n v="0"/>
    <n v="0"/>
    <s v="Greater Than 8 Weeks Old"/>
  </r>
  <r>
    <s v="01-24-0304-01-00"/>
    <x v="18"/>
    <x v="2"/>
    <x v="2"/>
    <n v="2"/>
    <n v="13.98"/>
    <n v="8.94"/>
    <n v="4.47"/>
    <n v="5.04"/>
    <n v="0.36"/>
    <x v="4"/>
    <d v="2019-08-22T00:00:00"/>
    <x v="4"/>
    <s v="Thursday"/>
    <n v="0"/>
    <s v="Low Cost per Unit"/>
    <n v="0"/>
    <n v="0.4194"/>
    <n v="0"/>
    <n v="0"/>
    <n v="0"/>
    <s v="Greater Than 8 Weeks Old"/>
  </r>
  <r>
    <s v="01-25-0007-01-12"/>
    <x v="18"/>
    <x v="1"/>
    <x v="24"/>
    <n v="1"/>
    <n v="58"/>
    <n v="19"/>
    <n v="19"/>
    <n v="39"/>
    <n v="0.67"/>
    <x v="4"/>
    <d v="2019-08-22T00:00:00"/>
    <x v="4"/>
    <s v="Thursday"/>
    <n v="0"/>
    <s v="High Cost per Unit"/>
    <n v="0"/>
    <n v="0"/>
    <n v="0"/>
    <n v="0"/>
    <n v="0"/>
    <s v="Greater Than 8 Weeks Old"/>
  </r>
  <r>
    <s v="01-25-0009-01-12"/>
    <x v="18"/>
    <x v="1"/>
    <x v="24"/>
    <n v="1"/>
    <n v="52"/>
    <n v="17.420000000000002"/>
    <n v="17.420000000000002"/>
    <n v="34.58"/>
    <n v="0.67"/>
    <x v="4"/>
    <d v="2019-08-22T00:00:00"/>
    <x v="4"/>
    <s v="Thursday"/>
    <n v="0"/>
    <s v="High Cost per Unit"/>
    <n v="0"/>
    <n v="0"/>
    <n v="0"/>
    <n v="0"/>
    <n v="0"/>
    <s v="Greater Than 8 Weeks Old"/>
  </r>
  <r>
    <s v="01-27-0301-01-12"/>
    <x v="18"/>
    <x v="1"/>
    <x v="3"/>
    <n v="1"/>
    <n v="89"/>
    <n v="13"/>
    <n v="13"/>
    <n v="76"/>
    <n v="0.85"/>
    <x v="4"/>
    <d v="2019-08-22T00:00:00"/>
    <x v="4"/>
    <s v="Thursday"/>
    <n v="0"/>
    <s v="Low Cost per Unit"/>
    <n v="0"/>
    <n v="0"/>
    <n v="0"/>
    <n v="0"/>
    <n v="0"/>
    <s v="Greater Than 8 Weeks Old"/>
  </r>
  <r>
    <s v="01-28-1301-03-12"/>
    <x v="18"/>
    <x v="1"/>
    <x v="4"/>
    <n v="3"/>
    <n v="63"/>
    <n v="21.51"/>
    <n v="7.1700000000000008"/>
    <n v="41.49"/>
    <n v="0.66"/>
    <x v="4"/>
    <d v="2019-08-22T00:00:00"/>
    <x v="4"/>
    <s v="Thursday"/>
    <n v="0"/>
    <s v="Low Cost per Unit"/>
    <n v="0"/>
    <n v="1.89"/>
    <n v="0"/>
    <n v="0"/>
    <n v="0"/>
    <s v="Greater Than 8 Weeks Old"/>
  </r>
  <r>
    <s v="01-29-0002-00-00"/>
    <x v="18"/>
    <x v="1"/>
    <x v="18"/>
    <n v="2"/>
    <n v="10"/>
    <n v="0.5"/>
    <n v="0.25"/>
    <n v="9.5"/>
    <n v="0.95"/>
    <x v="4"/>
    <d v="2019-08-22T00:00:00"/>
    <x v="4"/>
    <s v="Thursday"/>
    <n v="0"/>
    <s v="Low Cost per Unit"/>
    <n v="0"/>
    <n v="0.3"/>
    <n v="1.5"/>
    <n v="0"/>
    <n v="0"/>
    <s v="Greater Than 8 Weeks Old"/>
  </r>
  <r>
    <s v="01-29-1301-01-00"/>
    <x v="18"/>
    <x v="1"/>
    <x v="18"/>
    <n v="3"/>
    <n v="96"/>
    <n v="16.5"/>
    <n v="5.5"/>
    <n v="79.5"/>
    <n v="0.83"/>
    <x v="4"/>
    <d v="2019-08-22T00:00:00"/>
    <x v="4"/>
    <s v="Thursday"/>
    <n v="0"/>
    <s v="Low Cost per Unit"/>
    <n v="0"/>
    <n v="2.88"/>
    <n v="14.399999999999999"/>
    <n v="0"/>
    <n v="0"/>
    <s v="Greater Than 8 Weeks Old"/>
  </r>
  <r>
    <s v="01-29-1304-01-00"/>
    <x v="18"/>
    <x v="1"/>
    <x v="18"/>
    <n v="1"/>
    <n v="5.99"/>
    <n v="2.1"/>
    <n v="2.1"/>
    <n v="3.89"/>
    <n v="0.65"/>
    <x v="4"/>
    <d v="2019-08-22T00:00:00"/>
    <x v="4"/>
    <s v="Thursday"/>
    <n v="0"/>
    <s v="Low Cost per Unit"/>
    <n v="0"/>
    <n v="0"/>
    <n v="0.89849999999999997"/>
    <n v="0"/>
    <n v="0"/>
    <s v="Greater Than 8 Weeks Old"/>
  </r>
  <r>
    <s v="01-31-0101-01-00"/>
    <x v="18"/>
    <x v="3"/>
    <x v="5"/>
    <n v="11"/>
    <n v="219.89"/>
    <n v="87.34"/>
    <n v="7.94"/>
    <n v="132.55000000000001"/>
    <n v="0.6"/>
    <x v="4"/>
    <d v="2019-08-22T00:00:00"/>
    <x v="4"/>
    <s v="Thursday"/>
    <n v="0"/>
    <s v="Low Cost per Unit"/>
    <n v="0"/>
    <n v="6.5966999999999993"/>
    <n v="0"/>
    <n v="0"/>
    <n v="0"/>
    <s v="Greater Than 8 Weeks Old"/>
  </r>
  <r>
    <s v="01-31-0104-01-00"/>
    <x v="18"/>
    <x v="3"/>
    <x v="5"/>
    <n v="1"/>
    <n v="29"/>
    <n v="6.2"/>
    <n v="6.2"/>
    <n v="22.8"/>
    <n v="0.79"/>
    <x v="4"/>
    <d v="2019-08-22T00:00:00"/>
    <x v="4"/>
    <s v="Thursday"/>
    <n v="0"/>
    <s v="Low Cost per Unit"/>
    <n v="0"/>
    <n v="0"/>
    <n v="0"/>
    <n v="0"/>
    <n v="0"/>
    <s v="Greater Than 8 Weeks Old"/>
  </r>
  <r>
    <s v="01-31-0105-01-00"/>
    <x v="18"/>
    <x v="3"/>
    <x v="5"/>
    <n v="6"/>
    <n v="89.94"/>
    <n v="39.6"/>
    <n v="6.6000000000000005"/>
    <n v="50.34"/>
    <n v="0.56000000000000005"/>
    <x v="4"/>
    <d v="2019-08-22T00:00:00"/>
    <x v="4"/>
    <s v="Thursday"/>
    <n v="0"/>
    <s v="Low Cost per Unit"/>
    <n v="0"/>
    <n v="2.6981999999999999"/>
    <n v="0"/>
    <n v="0"/>
    <n v="0"/>
    <s v="Greater Than 8 Weeks Old"/>
  </r>
  <r>
    <s v="01-31-0106-01-00"/>
    <x v="18"/>
    <x v="3"/>
    <x v="5"/>
    <n v="5"/>
    <n v="125"/>
    <n v="34"/>
    <n v="6.8"/>
    <n v="91"/>
    <n v="0.73"/>
    <x v="4"/>
    <d v="2019-08-22T00:00:00"/>
    <x v="4"/>
    <s v="Thursday"/>
    <n v="0"/>
    <s v="Low Cost per Unit"/>
    <n v="0"/>
    <n v="3.75"/>
    <n v="0"/>
    <n v="0"/>
    <n v="0"/>
    <s v="Greater Than 8 Weeks Old"/>
  </r>
  <r>
    <s v="01-31-0108-01-00"/>
    <x v="18"/>
    <x v="3"/>
    <x v="5"/>
    <n v="2"/>
    <n v="44"/>
    <n v="10.5"/>
    <n v="5.25"/>
    <n v="33.5"/>
    <n v="0.76"/>
    <x v="4"/>
    <d v="2019-08-22T00:00:00"/>
    <x v="4"/>
    <s v="Thursday"/>
    <n v="0"/>
    <s v="Low Cost per Unit"/>
    <n v="0"/>
    <n v="1.3199999999999998"/>
    <n v="0"/>
    <n v="0"/>
    <n v="0"/>
    <s v="Greater Than 8 Weeks Old"/>
  </r>
  <r>
    <s v="01-31-0109-01-00"/>
    <x v="18"/>
    <x v="3"/>
    <x v="5"/>
    <n v="3"/>
    <n v="66"/>
    <n v="19.05"/>
    <n v="6.3500000000000005"/>
    <n v="46.95"/>
    <n v="0.71"/>
    <x v="4"/>
    <d v="2019-08-22T00:00:00"/>
    <x v="4"/>
    <s v="Thursday"/>
    <n v="0"/>
    <s v="Low Cost per Unit"/>
    <n v="0"/>
    <n v="1.98"/>
    <n v="0"/>
    <n v="0"/>
    <n v="0"/>
    <s v="Greater Than 8 Weeks Old"/>
  </r>
  <r>
    <s v="01-32-0101-01"/>
    <x v="18"/>
    <x v="5"/>
    <x v="6"/>
    <n v="8"/>
    <n v="79.92"/>
    <n v="30.4"/>
    <n v="3.8"/>
    <n v="49.52"/>
    <n v="0.62"/>
    <x v="4"/>
    <d v="2019-08-22T00:00:00"/>
    <x v="4"/>
    <s v="Thursday"/>
    <n v="0"/>
    <s v="Low Cost per Unit"/>
    <n v="0"/>
    <n v="2.3976000000000002"/>
    <n v="0"/>
    <n v="0"/>
    <n v="0"/>
    <s v="Greater Than 8 Weeks Old"/>
  </r>
  <r>
    <s v="01-81-1601-00-00"/>
    <x v="18"/>
    <x v="7"/>
    <x v="8"/>
    <n v="10"/>
    <n v="79.900000000000006"/>
    <n v="32"/>
    <n v="3.2"/>
    <n v="47.9"/>
    <n v="0.6"/>
    <x v="4"/>
    <d v="2019-08-22T00:00:00"/>
    <x v="4"/>
    <s v="Thursday"/>
    <n v="0"/>
    <s v="Low Cost per Unit"/>
    <n v="0"/>
    <n v="2.3970000000000002"/>
    <n v="0"/>
    <n v="0"/>
    <n v="0"/>
    <s v="Greater Than 8 Weeks Old"/>
  </r>
  <r>
    <s v="01-83-1601-00-00"/>
    <x v="18"/>
    <x v="7"/>
    <x v="9"/>
    <n v="13"/>
    <n v="116.87"/>
    <n v="55.9"/>
    <n v="4.3"/>
    <n v="60.97"/>
    <n v="0.52"/>
    <x v="4"/>
    <d v="2019-08-22T00:00:00"/>
    <x v="4"/>
    <s v="Thursday"/>
    <n v="0"/>
    <s v="Low Cost per Unit"/>
    <n v="0"/>
    <n v="3.5061"/>
    <n v="0"/>
    <n v="0"/>
    <n v="0"/>
    <s v="Greater Than 8 Weeks Old"/>
  </r>
  <r>
    <s v="01-83-1602-00-00"/>
    <x v="18"/>
    <x v="7"/>
    <x v="9"/>
    <n v="12"/>
    <n v="107.88"/>
    <n v="47.76"/>
    <n v="3.98"/>
    <n v="60.12"/>
    <n v="0.56000000000000005"/>
    <x v="4"/>
    <d v="2019-08-22T00:00:00"/>
    <x v="4"/>
    <s v="Thursday"/>
    <n v="0"/>
    <s v="Low Cost per Unit"/>
    <n v="0"/>
    <n v="3.2363999999999997"/>
    <n v="0"/>
    <n v="0"/>
    <n v="0"/>
    <s v="Greater Than 8 Weeks Old"/>
  </r>
  <r>
    <s v="01-83-1603-00-00"/>
    <x v="18"/>
    <x v="7"/>
    <x v="9"/>
    <n v="3"/>
    <n v="42"/>
    <n v="8.25"/>
    <n v="2.75"/>
    <n v="33.75"/>
    <n v="0.8"/>
    <x v="4"/>
    <d v="2019-08-22T00:00:00"/>
    <x v="4"/>
    <s v="Thursday"/>
    <n v="0"/>
    <s v="Low Cost per Unit"/>
    <n v="0"/>
    <n v="1.26"/>
    <n v="0"/>
    <n v="0"/>
    <n v="0"/>
    <s v="Greater Than 8 Weeks Old"/>
  </r>
  <r>
    <s v="02-31-0101-01-00"/>
    <x v="18"/>
    <x v="3"/>
    <x v="5"/>
    <n v="19"/>
    <n v="132.81"/>
    <n v="33.25"/>
    <n v="1.75"/>
    <n v="99.56"/>
    <n v="0.75"/>
    <x v="4"/>
    <d v="2019-08-22T00:00:00"/>
    <x v="4"/>
    <s v="Thursday"/>
    <n v="0"/>
    <s v="Low Cost per Unit"/>
    <n v="0"/>
    <n v="3.9842999999999997"/>
    <n v="0"/>
    <n v="0"/>
    <n v="0"/>
    <s v="Greater Than 8 Weeks Old"/>
  </r>
  <r>
    <s v="02-31-0103-01-00"/>
    <x v="18"/>
    <x v="4"/>
    <x v="5"/>
    <n v="10"/>
    <n v="99.9"/>
    <n v="29.5"/>
    <n v="2.95"/>
    <n v="70.400000000000006"/>
    <n v="0.7"/>
    <x v="4"/>
    <d v="2019-08-22T00:00:00"/>
    <x v="4"/>
    <s v="Thursday"/>
    <n v="0"/>
    <s v="Low Cost per Unit"/>
    <n v="0"/>
    <n v="2.9969999999999999"/>
    <n v="0"/>
    <n v="0"/>
    <n v="0"/>
    <s v="Greater Than 8 Weeks Old"/>
  </r>
  <r>
    <s v="02-32-0401-00-00"/>
    <x v="18"/>
    <x v="5"/>
    <x v="6"/>
    <n v="2"/>
    <n v="130"/>
    <n v="32.4"/>
    <n v="16.2"/>
    <n v="97.6"/>
    <n v="0.75"/>
    <x v="4"/>
    <d v="2019-08-22T00:00:00"/>
    <x v="4"/>
    <s v="Thursday"/>
    <n v="0"/>
    <s v="Low Cost per Unit"/>
    <n v="0"/>
    <n v="3.9"/>
    <n v="0"/>
    <n v="0"/>
    <n v="0"/>
    <s v="Greater Than 8 Weeks Old"/>
  </r>
  <r>
    <s v="02-40-0001"/>
    <x v="18"/>
    <x v="6"/>
    <x v="7"/>
    <n v="3"/>
    <n v="57"/>
    <n v="13.5"/>
    <n v="4.5"/>
    <n v="43.5"/>
    <n v="0.76"/>
    <x v="4"/>
    <d v="2019-08-22T00:00:00"/>
    <x v="4"/>
    <s v="Thursday"/>
    <n v="0"/>
    <s v="Low Cost per Unit"/>
    <n v="0"/>
    <n v="1.71"/>
    <n v="0"/>
    <n v="0"/>
    <n v="0"/>
    <s v="Greater Than 8 Weeks Old"/>
  </r>
  <r>
    <s v="02-40-0401-00-00"/>
    <x v="18"/>
    <x v="6"/>
    <x v="7"/>
    <n v="4"/>
    <n v="39.96"/>
    <n v="11.8"/>
    <n v="2.95"/>
    <n v="28.16"/>
    <n v="0.7"/>
    <x v="4"/>
    <d v="2019-08-22T00:00:00"/>
    <x v="4"/>
    <s v="Thursday"/>
    <n v="0"/>
    <s v="Low Cost per Unit"/>
    <n v="0"/>
    <n v="1.1988000000000001"/>
    <n v="0"/>
    <n v="0"/>
    <n v="0"/>
    <s v="Greater Than 8 Weeks Old"/>
  </r>
  <r>
    <s v="02-40-0402-00-00"/>
    <x v="18"/>
    <x v="2"/>
    <x v="2"/>
    <n v="4"/>
    <n v="43.96"/>
    <n v="15"/>
    <n v="3.75"/>
    <n v="28.96"/>
    <n v="0.66"/>
    <x v="4"/>
    <d v="2019-08-22T00:00:00"/>
    <x v="4"/>
    <s v="Thursday"/>
    <n v="0"/>
    <s v="Low Cost per Unit"/>
    <n v="0"/>
    <n v="1.3188"/>
    <n v="0"/>
    <n v="0"/>
    <n v="0"/>
    <s v="Greater Than 8 Weeks Old"/>
  </r>
  <r>
    <s v="02-40-1301-00-00"/>
    <x v="18"/>
    <x v="6"/>
    <x v="7"/>
    <n v="9"/>
    <n v="89.91"/>
    <n v="33.75"/>
    <n v="3.75"/>
    <n v="56.16"/>
    <n v="0.62"/>
    <x v="4"/>
    <d v="2019-08-22T00:00:00"/>
    <x v="4"/>
    <s v="Thursday"/>
    <n v="0"/>
    <s v="Low Cost per Unit"/>
    <n v="0"/>
    <n v="2.6972999999999998"/>
    <n v="0"/>
    <n v="0"/>
    <n v="0"/>
    <s v="Greater Than 8 Weeks Old"/>
  </r>
  <r>
    <s v="02-52-1301-01-12"/>
    <x v="18"/>
    <x v="8"/>
    <x v="20"/>
    <n v="1"/>
    <n v="69.989999999999995"/>
    <n v="21.51"/>
    <n v="21.51"/>
    <n v="48.48"/>
    <n v="0.69"/>
    <x v="4"/>
    <d v="2019-08-22T00:00:00"/>
    <x v="4"/>
    <s v="Thursday"/>
    <n v="0"/>
    <s v="High Cost per Unit"/>
    <n v="0"/>
    <n v="0"/>
    <n v="0"/>
    <n v="0"/>
    <n v="0"/>
    <s v="Greater Than 8 Weeks Old"/>
  </r>
  <r>
    <s v="02-62-0401-01-12"/>
    <x v="18"/>
    <x v="1"/>
    <x v="19"/>
    <n v="5"/>
    <n v="364.95"/>
    <n v="189.2"/>
    <n v="37.839999999999996"/>
    <n v="175.75"/>
    <n v="0.48"/>
    <x v="4"/>
    <d v="2019-08-22T00:00:00"/>
    <x v="4"/>
    <s v="Thursday"/>
    <n v="0"/>
    <s v="High Cost per Unit"/>
    <n v="0"/>
    <n v="10.948499999999999"/>
    <n v="0"/>
    <n v="0"/>
    <n v="0"/>
    <s v="Greater Than 8 Weeks Old"/>
  </r>
  <r>
    <s v="02-62-1401-01-00"/>
    <x v="18"/>
    <x v="1"/>
    <x v="19"/>
    <n v="2"/>
    <n v="58"/>
    <n v="19.5"/>
    <n v="9.75"/>
    <n v="38.5"/>
    <n v="0.66"/>
    <x v="4"/>
    <d v="2019-08-22T00:00:00"/>
    <x v="4"/>
    <s v="Thursday"/>
    <n v="0"/>
    <s v="Low Cost per Unit"/>
    <n v="0"/>
    <n v="1.74"/>
    <n v="0"/>
    <n v="0"/>
    <n v="0"/>
    <s v="Greater Than 8 Weeks Old"/>
  </r>
  <r>
    <s v="02-63-0402-01-12"/>
    <x v="18"/>
    <x v="1"/>
    <x v="19"/>
    <n v="1"/>
    <n v="85"/>
    <n v="24"/>
    <n v="24"/>
    <n v="61"/>
    <n v="0.72"/>
    <x v="4"/>
    <d v="2019-08-22T00:00:00"/>
    <x v="4"/>
    <s v="Thursday"/>
    <n v="0"/>
    <s v="High Cost per Unit"/>
    <n v="0"/>
    <n v="0"/>
    <n v="0"/>
    <n v="0"/>
    <n v="0"/>
    <s v="Greater Than 8 Weeks Old"/>
  </r>
  <r>
    <s v="02-63-0403-01-00"/>
    <x v="18"/>
    <x v="1"/>
    <x v="19"/>
    <n v="2"/>
    <n v="889.99"/>
    <n v="344"/>
    <n v="172"/>
    <n v="545.99"/>
    <n v="0.61"/>
    <x v="4"/>
    <d v="2019-08-22T00:00:00"/>
    <x v="4"/>
    <s v="Thursday"/>
    <n v="0"/>
    <s v="High Cost per Unit"/>
    <n v="0"/>
    <n v="26.6997"/>
    <n v="0"/>
    <n v="0"/>
    <n v="0"/>
    <s v="Greater Than 8 Weeks Old"/>
  </r>
  <r>
    <s v="02-63-1403-01-00"/>
    <x v="18"/>
    <x v="1"/>
    <x v="19"/>
    <n v="1"/>
    <n v="99"/>
    <n v="32.4"/>
    <n v="32.4"/>
    <n v="66.599999999999994"/>
    <n v="0.67"/>
    <x v="4"/>
    <d v="2019-08-22T00:00:00"/>
    <x v="4"/>
    <s v="Thursday"/>
    <n v="0"/>
    <s v="High Cost per Unit"/>
    <n v="0"/>
    <n v="0"/>
    <n v="0"/>
    <n v="0"/>
    <n v="0"/>
    <s v="Greater Than 8 Weeks Old"/>
  </r>
  <r>
    <s v="02-71-1401-01-00"/>
    <x v="18"/>
    <x v="4"/>
    <x v="11"/>
    <n v="1"/>
    <n v="65"/>
    <n v="12"/>
    <n v="12"/>
    <n v="53"/>
    <n v="0.82"/>
    <x v="4"/>
    <d v="2019-08-22T00:00:00"/>
    <x v="4"/>
    <s v="Thursday"/>
    <n v="0"/>
    <s v="Low Cost per Unit"/>
    <n v="0"/>
    <n v="0"/>
    <n v="0"/>
    <n v="0"/>
    <n v="0"/>
    <s v="Greater Than 8 Weeks Old"/>
  </r>
  <r>
    <s v="02-71-1402-01-12"/>
    <x v="18"/>
    <x v="4"/>
    <x v="11"/>
    <n v="2"/>
    <n v="124.99"/>
    <n v="37.9"/>
    <n v="18.95"/>
    <n v="87.09"/>
    <n v="0.7"/>
    <x v="4"/>
    <d v="2019-08-22T00:00:00"/>
    <x v="4"/>
    <s v="Thursday"/>
    <n v="0"/>
    <s v="High Cost per Unit"/>
    <n v="0"/>
    <n v="3.7496999999999998"/>
    <n v="0"/>
    <n v="0"/>
    <n v="0"/>
    <s v="Greater Than 8 Weeks Old"/>
  </r>
  <r>
    <s v="02-71-1403-01-12"/>
    <x v="18"/>
    <x v="4"/>
    <x v="11"/>
    <n v="2"/>
    <n v="218"/>
    <n v="66.3"/>
    <n v="33.15"/>
    <n v="151.69999999999999"/>
    <n v="0.7"/>
    <x v="4"/>
    <d v="2019-08-22T00:00:00"/>
    <x v="4"/>
    <s v="Thursday"/>
    <n v="0"/>
    <s v="High Cost per Unit"/>
    <n v="0"/>
    <n v="6.54"/>
    <n v="0"/>
    <n v="0"/>
    <n v="0"/>
    <s v="Greater Than 8 Weeks Old"/>
  </r>
  <r>
    <s v="02-72-0101-01-00"/>
    <x v="18"/>
    <x v="4"/>
    <x v="11"/>
    <n v="3"/>
    <n v="87"/>
    <n v="16.8"/>
    <n v="5.6000000000000005"/>
    <n v="70.2"/>
    <n v="0.81"/>
    <x v="4"/>
    <d v="2019-08-22T00:00:00"/>
    <x v="4"/>
    <s v="Thursday"/>
    <n v="0"/>
    <s v="Low Cost per Unit"/>
    <n v="0"/>
    <n v="2.61"/>
    <n v="0"/>
    <n v="0"/>
    <n v="0"/>
    <s v="Greater Than 8 Weeks Old"/>
  </r>
  <r>
    <s v="02-73-0001-01-00"/>
    <x v="18"/>
    <x v="4"/>
    <x v="12"/>
    <n v="1"/>
    <n v="39"/>
    <n v="10.85"/>
    <n v="10.85"/>
    <n v="28.15"/>
    <n v="0.72"/>
    <x v="4"/>
    <d v="2019-08-22T00:00:00"/>
    <x v="4"/>
    <s v="Thursday"/>
    <n v="0"/>
    <s v="Low Cost per Unit"/>
    <n v="0"/>
    <n v="0"/>
    <n v="0"/>
    <n v="0"/>
    <n v="0"/>
    <s v="Greater Than 8 Weeks Old"/>
  </r>
  <r>
    <s v="02-73-1302-01-00"/>
    <x v="18"/>
    <x v="4"/>
    <x v="12"/>
    <n v="6"/>
    <n v="23.94"/>
    <n v="8.4"/>
    <n v="1.4000000000000001"/>
    <n v="15.54"/>
    <n v="0.65"/>
    <x v="4"/>
    <d v="2019-08-22T00:00:00"/>
    <x v="4"/>
    <s v="Thursday"/>
    <n v="0"/>
    <s v="Low Cost per Unit"/>
    <n v="0"/>
    <n v="0.71820000000000006"/>
    <n v="0"/>
    <n v="0"/>
    <n v="0"/>
    <s v="Greater Than 8 Weeks Old"/>
  </r>
  <r>
    <s v="02-73-1401-01-12"/>
    <x v="18"/>
    <x v="4"/>
    <x v="12"/>
    <n v="2"/>
    <n v="52"/>
    <n v="12"/>
    <n v="6"/>
    <n v="40"/>
    <n v="0.77"/>
    <x v="4"/>
    <d v="2019-08-22T00:00:00"/>
    <x v="4"/>
    <s v="Thursday"/>
    <n v="0"/>
    <s v="Low Cost per Unit"/>
    <n v="0"/>
    <n v="1.56"/>
    <n v="0"/>
    <n v="0"/>
    <n v="0"/>
    <s v="Greater Than 8 Weeks Old"/>
  </r>
  <r>
    <s v="02-74-0401-01-00"/>
    <x v="18"/>
    <x v="4"/>
    <x v="11"/>
    <n v="2"/>
    <n v="24"/>
    <n v="3"/>
    <n v="1.5"/>
    <n v="21"/>
    <n v="0.88"/>
    <x v="4"/>
    <d v="2019-08-22T00:00:00"/>
    <x v="4"/>
    <s v="Thursday"/>
    <n v="0"/>
    <s v="Low Cost per Unit"/>
    <n v="0"/>
    <n v="0.72"/>
    <n v="0"/>
    <n v="0"/>
    <n v="0"/>
    <s v="Greater Than 8 Weeks Old"/>
  </r>
  <r>
    <s v="02-74-0402-01-00"/>
    <x v="18"/>
    <x v="4"/>
    <x v="11"/>
    <n v="2"/>
    <n v="38"/>
    <n v="14"/>
    <n v="7"/>
    <n v="24"/>
    <n v="0.63"/>
    <x v="4"/>
    <d v="2019-08-22T00:00:00"/>
    <x v="4"/>
    <s v="Thursday"/>
    <n v="0"/>
    <s v="Low Cost per Unit"/>
    <n v="0"/>
    <n v="1.1399999999999999"/>
    <n v="0"/>
    <n v="0"/>
    <n v="0"/>
    <s v="Greater Than 8 Weeks Old"/>
  </r>
  <r>
    <s v="02-74-0405-01"/>
    <x v="18"/>
    <x v="4"/>
    <x v="11"/>
    <n v="3"/>
    <n v="57"/>
    <n v="13.05"/>
    <n v="4.3500000000000005"/>
    <n v="43.95"/>
    <n v="0.77"/>
    <x v="4"/>
    <d v="2019-08-22T00:00:00"/>
    <x v="4"/>
    <s v="Thursday"/>
    <n v="0"/>
    <s v="Low Cost per Unit"/>
    <n v="0"/>
    <n v="1.71"/>
    <n v="0"/>
    <n v="0"/>
    <n v="0"/>
    <s v="Greater Than 8 Weeks Old"/>
  </r>
  <r>
    <s v="02-74-1201-00-00"/>
    <x v="18"/>
    <x v="2"/>
    <x v="2"/>
    <n v="5"/>
    <n v="64.95"/>
    <n v="27.5"/>
    <n v="5.5"/>
    <n v="37.450000000000003"/>
    <n v="0.57999999999999996"/>
    <x v="4"/>
    <d v="2019-08-22T00:00:00"/>
    <x v="4"/>
    <s v="Thursday"/>
    <n v="0"/>
    <s v="Low Cost per Unit"/>
    <n v="0"/>
    <n v="1.9485000000000001"/>
    <n v="0"/>
    <n v="0"/>
    <n v="0"/>
    <s v="Greater Than 8 Weeks Old"/>
  </r>
  <r>
    <s v="02-74-1302-01-13"/>
    <x v="18"/>
    <x v="4"/>
    <x v="11"/>
    <n v="2"/>
    <n v="70"/>
    <n v="16.2"/>
    <n v="8.1"/>
    <n v="53.8"/>
    <n v="0.77"/>
    <x v="4"/>
    <d v="2019-08-22T00:00:00"/>
    <x v="4"/>
    <s v="Thursday"/>
    <n v="0"/>
    <s v="Low Cost per Unit"/>
    <n v="0"/>
    <n v="2.1"/>
    <n v="0"/>
    <n v="0"/>
    <n v="0"/>
    <s v="Greater Than 8 Weeks Old"/>
  </r>
  <r>
    <s v="02-74-1402-01-00"/>
    <x v="18"/>
    <x v="4"/>
    <x v="11"/>
    <n v="1"/>
    <n v="50"/>
    <n v="12"/>
    <n v="12"/>
    <n v="38"/>
    <n v="0.76"/>
    <x v="4"/>
    <d v="2019-08-22T00:00:00"/>
    <x v="4"/>
    <s v="Thursday"/>
    <n v="0"/>
    <s v="Low Cost per Unit"/>
    <n v="0"/>
    <n v="0"/>
    <n v="0"/>
    <n v="0"/>
    <n v="0"/>
    <s v="Greater Than 8 Weeks Old"/>
  </r>
  <r>
    <s v="02-85-0301-01-00"/>
    <x v="18"/>
    <x v="7"/>
    <x v="21"/>
    <n v="1"/>
    <n v="27"/>
    <n v="5.35"/>
    <n v="5.35"/>
    <n v="21.65"/>
    <n v="0.8"/>
    <x v="4"/>
    <d v="2019-08-22T00:00:00"/>
    <x v="4"/>
    <s v="Thursday"/>
    <n v="0"/>
    <s v="Low Cost per Unit"/>
    <n v="0"/>
    <n v="0"/>
    <n v="0"/>
    <n v="0"/>
    <n v="0"/>
    <s v="Greater Than 8 Weeks Old"/>
  </r>
  <r>
    <s v="03-22-0001-01-12"/>
    <x v="18"/>
    <x v="1"/>
    <x v="13"/>
    <n v="1"/>
    <n v="99"/>
    <n v="30.64"/>
    <n v="30.64"/>
    <n v="68.36"/>
    <n v="0.69"/>
    <x v="4"/>
    <d v="2019-08-22T00:00:00"/>
    <x v="4"/>
    <s v="Thursday"/>
    <n v="0"/>
    <s v="High Cost per Unit"/>
    <n v="0"/>
    <n v="0"/>
    <n v="0"/>
    <n v="0"/>
    <n v="0"/>
    <s v="Greater Than 8 Weeks Old"/>
  </r>
  <r>
    <s v="03-22-0002-01-12"/>
    <x v="18"/>
    <x v="1"/>
    <x v="3"/>
    <n v="7"/>
    <n v="342.93"/>
    <n v="214.48"/>
    <n v="30.639999999999997"/>
    <n v="128.44999999999999"/>
    <n v="0.37"/>
    <x v="4"/>
    <d v="2019-08-22T00:00:00"/>
    <x v="4"/>
    <s v="Thursday"/>
    <n v="0"/>
    <s v="High Cost per Unit"/>
    <n v="0"/>
    <n v="10.2879"/>
    <n v="0"/>
    <n v="0"/>
    <n v="0"/>
    <s v="Greater Than 8 Weeks Old"/>
  </r>
  <r>
    <s v="03-22-0004"/>
    <x v="18"/>
    <x v="2"/>
    <x v="2"/>
    <n v="1"/>
    <n v="49.99"/>
    <n v="23.45"/>
    <n v="23.45"/>
    <n v="26.54"/>
    <n v="0.53"/>
    <x v="4"/>
    <d v="2019-08-22T00:00:00"/>
    <x v="4"/>
    <s v="Thursday"/>
    <n v="0"/>
    <s v="High Cost per Unit"/>
    <n v="0"/>
    <n v="0"/>
    <n v="0"/>
    <n v="0"/>
    <n v="0"/>
    <s v="Greater Than 8 Weeks Old"/>
  </r>
  <r>
    <s v="03-22-0004"/>
    <x v="18"/>
    <x v="2"/>
    <x v="2"/>
    <n v="17"/>
    <n v="513.83000000000004"/>
    <n v="374"/>
    <n v="22"/>
    <n v="139.83000000000001"/>
    <n v="0.27"/>
    <x v="4"/>
    <d v="2019-08-22T00:00:00"/>
    <x v="4"/>
    <s v="Thursday"/>
    <n v="0"/>
    <s v="High Cost per Unit"/>
    <n v="0"/>
    <n v="15.414900000000001"/>
    <n v="0"/>
    <n v="0"/>
    <n v="0"/>
    <s v="Greater Than 8 Weeks Old"/>
  </r>
  <r>
    <s v="03-22-0101-01-00"/>
    <x v="18"/>
    <x v="1"/>
    <x v="13"/>
    <n v="2"/>
    <n v="198"/>
    <n v="60"/>
    <n v="30"/>
    <n v="138"/>
    <n v="0.7"/>
    <x v="4"/>
    <d v="2019-08-22T00:00:00"/>
    <x v="4"/>
    <s v="Thursday"/>
    <n v="0"/>
    <s v="High Cost per Unit"/>
    <n v="0"/>
    <n v="5.9399999999999995"/>
    <n v="0"/>
    <n v="0"/>
    <n v="0"/>
    <s v="Greater Than 8 Weeks Old"/>
  </r>
  <r>
    <s v="03-22-0110-11-00"/>
    <x v="18"/>
    <x v="2"/>
    <x v="2"/>
    <n v="17"/>
    <n v="1375.84"/>
    <n v="816"/>
    <n v="48"/>
    <n v="559.84"/>
    <n v="0.41"/>
    <x v="4"/>
    <d v="2019-08-22T00:00:00"/>
    <x v="4"/>
    <s v="Thursday"/>
    <n v="0"/>
    <s v="High Cost per Unit"/>
    <n v="0"/>
    <n v="41.275199999999998"/>
    <n v="0"/>
    <n v="0"/>
    <n v="0"/>
    <s v="Greater Than 8 Weeks Old"/>
  </r>
  <r>
    <s v="03-24-0301-00-12"/>
    <x v="18"/>
    <x v="1"/>
    <x v="3"/>
    <n v="4"/>
    <n v="91.96"/>
    <n v="43.2"/>
    <n v="10.8"/>
    <n v="48.76"/>
    <n v="0.53"/>
    <x v="4"/>
    <d v="2019-08-22T00:00:00"/>
    <x v="4"/>
    <s v="Thursday"/>
    <n v="0"/>
    <s v="Low Cost per Unit"/>
    <n v="0"/>
    <n v="2.7587999999999999"/>
    <n v="0"/>
    <n v="0"/>
    <n v="0"/>
    <s v="Greater Than 8 Weeks Old"/>
  </r>
  <r>
    <s v="03-24-0302-01-00"/>
    <x v="18"/>
    <x v="1"/>
    <x v="3"/>
    <n v="2"/>
    <n v="37.979999999999997"/>
    <n v="21"/>
    <n v="10.5"/>
    <n v="16.98"/>
    <n v="0.45"/>
    <x v="4"/>
    <d v="2019-08-22T00:00:00"/>
    <x v="4"/>
    <s v="Thursday"/>
    <n v="0"/>
    <s v="Low Cost per Unit"/>
    <n v="0"/>
    <n v="1.1394"/>
    <n v="0"/>
    <n v="0"/>
    <n v="0"/>
    <s v="Greater Than 8 Weeks Old"/>
  </r>
  <r>
    <s v="03-25-0001-01-00"/>
    <x v="18"/>
    <x v="0"/>
    <x v="0"/>
    <n v="6"/>
    <n v="269.94"/>
    <n v="108"/>
    <n v="18"/>
    <n v="161.94"/>
    <n v="0.6"/>
    <x v="4"/>
    <d v="2019-08-22T00:00:00"/>
    <x v="4"/>
    <s v="Thursday"/>
    <n v="0"/>
    <s v="High Cost per Unit"/>
    <n v="26.994"/>
    <n v="8.0982000000000003"/>
    <n v="0"/>
    <n v="0"/>
    <n v="0"/>
    <s v="Greater Than 8 Weeks Old"/>
  </r>
  <r>
    <s v="03-25-0003-01-00"/>
    <x v="18"/>
    <x v="0"/>
    <x v="0"/>
    <n v="1"/>
    <n v="44.99"/>
    <n v="18"/>
    <n v="18"/>
    <n v="26.99"/>
    <n v="0.6"/>
    <x v="4"/>
    <d v="2019-08-22T00:00:00"/>
    <x v="4"/>
    <s v="Thursday"/>
    <n v="0"/>
    <s v="High Cost per Unit"/>
    <n v="4.4990000000000006"/>
    <n v="0"/>
    <n v="0"/>
    <n v="0"/>
    <n v="0"/>
    <s v="Greater Than 8 Weeks Old"/>
  </r>
  <r>
    <s v="03-31-0102-01-00"/>
    <x v="18"/>
    <x v="4"/>
    <x v="5"/>
    <n v="4"/>
    <n v="80"/>
    <n v="16"/>
    <n v="4"/>
    <n v="64"/>
    <n v="0.8"/>
    <x v="4"/>
    <d v="2019-08-22T00:00:00"/>
    <x v="4"/>
    <s v="Thursday"/>
    <n v="0"/>
    <s v="Low Cost per Unit"/>
    <n v="0"/>
    <n v="2.4"/>
    <n v="0"/>
    <n v="0"/>
    <n v="0"/>
    <s v="Greater Than 8 Weeks Old"/>
  </r>
  <r>
    <s v="03-32-0402-00-00"/>
    <x v="18"/>
    <x v="5"/>
    <x v="6"/>
    <n v="14"/>
    <n v="559.86"/>
    <n v="185.36"/>
    <n v="13.24"/>
    <n v="374.5"/>
    <n v="0.67"/>
    <x v="4"/>
    <d v="2019-08-22T00:00:00"/>
    <x v="4"/>
    <s v="Thursday"/>
    <n v="0"/>
    <s v="Low Cost per Unit"/>
    <n v="0"/>
    <n v="16.7958"/>
    <n v="0"/>
    <n v="0"/>
    <n v="0"/>
    <s v="Greater Than 8 Weeks Old"/>
  </r>
  <r>
    <s v="03-35-0101-07-00"/>
    <x v="18"/>
    <x v="1"/>
    <x v="14"/>
    <n v="6"/>
    <n v="203.94"/>
    <n v="90"/>
    <n v="15"/>
    <n v="113.94"/>
    <n v="0.56000000000000005"/>
    <x v="4"/>
    <d v="2019-08-22T00:00:00"/>
    <x v="4"/>
    <s v="Thursday"/>
    <n v="0"/>
    <s v="Low Cost per Unit"/>
    <n v="0"/>
    <n v="6.1181999999999999"/>
    <n v="0"/>
    <n v="0"/>
    <n v="0"/>
    <s v="Greater Than 8 Weeks Old"/>
  </r>
  <r>
    <s v="03-40-0101-01-12"/>
    <x v="18"/>
    <x v="6"/>
    <x v="7"/>
    <n v="1"/>
    <n v="19"/>
    <n v="6"/>
    <n v="6"/>
    <n v="13"/>
    <n v="0.68"/>
    <x v="4"/>
    <d v="2019-08-22T00:00:00"/>
    <x v="4"/>
    <s v="Thursday"/>
    <n v="0"/>
    <s v="Low Cost per Unit"/>
    <n v="0"/>
    <n v="0"/>
    <n v="0"/>
    <n v="0"/>
    <n v="0"/>
    <s v="Greater Than 8 Weeks Old"/>
  </r>
  <r>
    <s v="03-40-1301-00-00"/>
    <x v="18"/>
    <x v="6"/>
    <x v="7"/>
    <n v="1"/>
    <n v="25"/>
    <n v="7.35"/>
    <n v="7.35"/>
    <n v="17.649999999999999"/>
    <n v="0.71"/>
    <x v="4"/>
    <d v="2019-08-22T00:00:00"/>
    <x v="4"/>
    <s v="Thursday"/>
    <n v="0"/>
    <s v="Low Cost per Unit"/>
    <n v="0"/>
    <n v="0"/>
    <n v="0"/>
    <n v="0"/>
    <n v="0"/>
    <s v="Greater Than 8 Weeks Old"/>
  </r>
  <r>
    <s v="03-64-0001"/>
    <x v="18"/>
    <x v="1"/>
    <x v="19"/>
    <n v="1"/>
    <n v="299.99"/>
    <n v="135"/>
    <n v="135"/>
    <n v="164.99"/>
    <n v="0.55000000000000004"/>
    <x v="4"/>
    <d v="2019-08-22T00:00:00"/>
    <x v="4"/>
    <s v="Thursday"/>
    <n v="0"/>
    <s v="High Cost per Unit"/>
    <n v="0"/>
    <n v="0"/>
    <n v="0"/>
    <n v="0"/>
    <n v="0"/>
    <s v="Greater Than 8 Weeks Old"/>
  </r>
  <r>
    <s v="03-72-0501-01-00"/>
    <x v="18"/>
    <x v="4"/>
    <x v="11"/>
    <n v="1"/>
    <n v="22"/>
    <n v="3.2"/>
    <n v="3.2"/>
    <n v="18.8"/>
    <n v="0.85"/>
    <x v="4"/>
    <d v="2019-08-22T00:00:00"/>
    <x v="4"/>
    <s v="Thursday"/>
    <n v="0"/>
    <s v="Low Cost per Unit"/>
    <n v="0"/>
    <n v="0"/>
    <n v="0"/>
    <n v="0"/>
    <n v="0"/>
    <s v="Greater Than 8 Weeks Old"/>
  </r>
  <r>
    <s v="03-74-0002-01-00"/>
    <x v="18"/>
    <x v="8"/>
    <x v="15"/>
    <n v="2"/>
    <n v="50"/>
    <n v="9.5"/>
    <n v="4.75"/>
    <n v="40.5"/>
    <n v="0.81"/>
    <x v="4"/>
    <d v="2019-08-22T00:00:00"/>
    <x v="4"/>
    <s v="Thursday"/>
    <n v="0"/>
    <s v="Low Cost per Unit"/>
    <n v="0"/>
    <n v="1.5"/>
    <n v="0"/>
    <n v="0"/>
    <n v="0"/>
    <s v="Greater Than 8 Weeks Old"/>
  </r>
  <r>
    <s v="03-74-0003-01-00"/>
    <x v="18"/>
    <x v="4"/>
    <x v="11"/>
    <n v="3"/>
    <n v="297"/>
    <n v="72"/>
    <n v="24"/>
    <n v="225"/>
    <n v="0.76"/>
    <x v="4"/>
    <d v="2019-08-22T00:00:00"/>
    <x v="4"/>
    <s v="Thursday"/>
    <n v="0"/>
    <s v="High Cost per Unit"/>
    <n v="0"/>
    <n v="8.91"/>
    <n v="0"/>
    <n v="0"/>
    <n v="0"/>
    <s v="Greater Than 8 Weeks Old"/>
  </r>
  <r>
    <s v="03-81-0101-00-00"/>
    <x v="18"/>
    <x v="7"/>
    <x v="8"/>
    <n v="4"/>
    <n v="39.96"/>
    <n v="17.600000000000001"/>
    <n v="4.4000000000000004"/>
    <n v="22.36"/>
    <n v="0.56000000000000005"/>
    <x v="4"/>
    <d v="2019-08-22T00:00:00"/>
    <x v="4"/>
    <s v="Thursday"/>
    <n v="0"/>
    <s v="Low Cost per Unit"/>
    <n v="0"/>
    <n v="1.1988000000000001"/>
    <n v="0"/>
    <n v="0"/>
    <n v="0"/>
    <s v="Greater Than 8 Weeks Old"/>
  </r>
  <r>
    <s v="03-81-1702-00-00"/>
    <x v="18"/>
    <x v="7"/>
    <x v="8"/>
    <n v="1"/>
    <n v="9"/>
    <n v="3"/>
    <n v="3"/>
    <n v="6"/>
    <n v="0.67"/>
    <x v="4"/>
    <d v="2019-08-22T00:00:00"/>
    <x v="4"/>
    <s v="Thursday"/>
    <n v="0"/>
    <s v="Low Cost per Unit"/>
    <n v="0"/>
    <n v="0"/>
    <n v="0"/>
    <n v="0"/>
    <n v="0"/>
    <s v="Greater Than 8 Weeks Old"/>
  </r>
  <r>
    <s v="04-15-0104-01-00"/>
    <x v="18"/>
    <x v="5"/>
    <x v="23"/>
    <n v="2"/>
    <n v="44"/>
    <n v="9.32"/>
    <n v="4.66"/>
    <n v="34.68"/>
    <n v="0.79"/>
    <x v="4"/>
    <d v="2019-08-22T00:00:00"/>
    <x v="4"/>
    <s v="Thursday"/>
    <n v="0"/>
    <s v="Low Cost per Unit"/>
    <n v="0"/>
    <n v="1.3199999999999998"/>
    <n v="0"/>
    <n v="0"/>
    <n v="0"/>
    <s v="Greater Than 8 Weeks Old"/>
  </r>
  <r>
    <s v="06-81-1702-00-00"/>
    <x v="18"/>
    <x v="7"/>
    <x v="8"/>
    <n v="1"/>
    <n v="32"/>
    <n v="12.8"/>
    <n v="12.8"/>
    <n v="19.2"/>
    <n v="0.6"/>
    <x v="4"/>
    <d v="2019-08-22T00:00:00"/>
    <x v="4"/>
    <s v="Thursday"/>
    <n v="0"/>
    <s v="Low Cost per Unit"/>
    <n v="0"/>
    <n v="0"/>
    <n v="0"/>
    <n v="0"/>
    <n v="0"/>
    <s v="Greater Than 8 Weeks Old"/>
  </r>
  <r>
    <s v="06-81-1703-00-00"/>
    <x v="18"/>
    <x v="7"/>
    <x v="8"/>
    <n v="1"/>
    <n v="19"/>
    <n v="9.5"/>
    <n v="9.5"/>
    <n v="9.5"/>
    <n v="0.5"/>
    <x v="4"/>
    <d v="2019-08-22T00:00:00"/>
    <x v="4"/>
    <s v="Thursday"/>
    <n v="0"/>
    <s v="Low Cost per Unit"/>
    <n v="0"/>
    <n v="0"/>
    <n v="0"/>
    <n v="0"/>
    <n v="0"/>
    <s v="Greater Than 8 Weeks Old"/>
  </r>
  <r>
    <s v="08-28-0201-00-00"/>
    <x v="18"/>
    <x v="1"/>
    <x v="4"/>
    <n v="19"/>
    <n v="417.81"/>
    <n v="208.05"/>
    <n v="10.950000000000001"/>
    <n v="209.76"/>
    <n v="0.5"/>
    <x v="4"/>
    <d v="2019-08-22T00:00:00"/>
    <x v="4"/>
    <s v="Thursday"/>
    <n v="0"/>
    <s v="Low Cost per Unit"/>
    <n v="0"/>
    <n v="12.5343"/>
    <n v="0"/>
    <n v="0"/>
    <n v="0"/>
    <s v="Greater Than 8 Weeks Old"/>
  </r>
  <r>
    <s v="08-31-0201-00-00"/>
    <x v="18"/>
    <x v="4"/>
    <x v="5"/>
    <n v="4"/>
    <n v="43.96"/>
    <n v="27"/>
    <n v="6.75"/>
    <n v="16.96"/>
    <n v="0.39"/>
    <x v="4"/>
    <d v="2019-08-22T00:00:00"/>
    <x v="4"/>
    <s v="Thursday"/>
    <n v="0"/>
    <s v="Low Cost per Unit"/>
    <n v="0"/>
    <n v="1.3188"/>
    <n v="0"/>
    <n v="0"/>
    <n v="0"/>
    <s v="Greater Than 8 Weeks Old"/>
  </r>
  <r>
    <s v="08-31-0202-00-00"/>
    <x v="18"/>
    <x v="4"/>
    <x v="5"/>
    <n v="16"/>
    <n v="143.84"/>
    <n v="37.92"/>
    <n v="2.37"/>
    <n v="105.92"/>
    <n v="0.74"/>
    <x v="4"/>
    <d v="2019-08-22T00:00:00"/>
    <x v="4"/>
    <s v="Thursday"/>
    <n v="0"/>
    <s v="Low Cost per Unit"/>
    <n v="0"/>
    <n v="4.3151999999999999"/>
    <n v="0"/>
    <n v="0"/>
    <n v="0"/>
    <s v="Greater Than 8 Weeks Old"/>
  </r>
  <r>
    <s v="08-31-0203-00-00"/>
    <x v="18"/>
    <x v="4"/>
    <x v="5"/>
    <n v="18"/>
    <n v="179.82"/>
    <n v="108"/>
    <n v="6"/>
    <n v="71.819999999999993"/>
    <n v="0.4"/>
    <x v="4"/>
    <d v="2019-08-22T00:00:00"/>
    <x v="4"/>
    <s v="Thursday"/>
    <n v="0"/>
    <s v="Low Cost per Unit"/>
    <n v="0"/>
    <n v="5.3945999999999996"/>
    <n v="0"/>
    <n v="0"/>
    <n v="0"/>
    <s v="Greater Than 8 Weeks Old"/>
  </r>
  <r>
    <s v="08-34-0201-00-00"/>
    <x v="18"/>
    <x v="5"/>
    <x v="6"/>
    <n v="1"/>
    <n v="25"/>
    <n v="7.44"/>
    <n v="7.44"/>
    <n v="17.559999999999999"/>
    <n v="0.7"/>
    <x v="4"/>
    <d v="2019-08-22T00:00:00"/>
    <x v="4"/>
    <s v="Thursday"/>
    <n v="0"/>
    <s v="Low Cost per Unit"/>
    <n v="0"/>
    <n v="0"/>
    <n v="0"/>
    <n v="0"/>
    <n v="0"/>
    <s v="Greater Than 8 Weeks Old"/>
  </r>
  <r>
    <s v="08-34-0204-00-00"/>
    <x v="18"/>
    <x v="5"/>
    <x v="6"/>
    <n v="1"/>
    <n v="36"/>
    <n v="16.579999999999998"/>
    <n v="16.579999999999998"/>
    <n v="19.420000000000002"/>
    <n v="0.54"/>
    <x v="4"/>
    <d v="2019-08-22T00:00:00"/>
    <x v="4"/>
    <s v="Thursday"/>
    <n v="0"/>
    <s v="Low Cost per Unit"/>
    <n v="0"/>
    <n v="0"/>
    <n v="0"/>
    <n v="0"/>
    <n v="0"/>
    <s v="Greater Than 8 Weeks Old"/>
  </r>
  <r>
    <s v="08-34-0210-00-00"/>
    <x v="18"/>
    <x v="5"/>
    <x v="6"/>
    <n v="2"/>
    <n v="50"/>
    <n v="22.96"/>
    <n v="11.48"/>
    <n v="27.04"/>
    <n v="0.54"/>
    <x v="4"/>
    <d v="2019-08-22T00:00:00"/>
    <x v="4"/>
    <s v="Thursday"/>
    <n v="0"/>
    <s v="Low Cost per Unit"/>
    <n v="0"/>
    <n v="1.5"/>
    <n v="0"/>
    <n v="0"/>
    <n v="0"/>
    <s v="Greater Than 8 Weeks Old"/>
  </r>
  <r>
    <s v="08-34-0211-00-00"/>
    <x v="18"/>
    <x v="5"/>
    <x v="6"/>
    <n v="1"/>
    <n v="25"/>
    <n v="11.48"/>
    <n v="11.48"/>
    <n v="13.52"/>
    <n v="0.54"/>
    <x v="4"/>
    <d v="2019-08-22T00:00:00"/>
    <x v="4"/>
    <s v="Thursday"/>
    <n v="0"/>
    <s v="Low Cost per Unit"/>
    <n v="0"/>
    <n v="0"/>
    <n v="0"/>
    <n v="0"/>
    <n v="0"/>
    <s v="Greater Than 8 Weeks Old"/>
  </r>
  <r>
    <s v="10-81-0001-00-00"/>
    <x v="18"/>
    <x v="7"/>
    <x v="8"/>
    <n v="3"/>
    <n v="87"/>
    <n v="37.5"/>
    <n v="12.5"/>
    <n v="49.5"/>
    <n v="0.56999999999999995"/>
    <x v="4"/>
    <d v="2019-08-22T00:00:00"/>
    <x v="4"/>
    <s v="Thursday"/>
    <n v="0"/>
    <s v="Low Cost per Unit"/>
    <n v="0"/>
    <n v="2.61"/>
    <n v="0"/>
    <n v="0"/>
    <n v="0"/>
    <s v="Greater Than 8 Weeks Old"/>
  </r>
  <r>
    <s v="13-31-0101-02"/>
    <x v="18"/>
    <x v="4"/>
    <x v="5"/>
    <n v="1"/>
    <n v="20"/>
    <n v="7.12"/>
    <n v="7.12"/>
    <n v="12.88"/>
    <n v="0.64"/>
    <x v="4"/>
    <d v="2019-08-22T00:00:00"/>
    <x v="4"/>
    <s v="Thursday"/>
    <n v="0"/>
    <s v="Low Cost per Unit"/>
    <n v="0"/>
    <n v="0"/>
    <n v="0"/>
    <n v="0"/>
    <n v="0"/>
    <s v="Greater Than 8 Weeks Old"/>
  </r>
  <r>
    <s v="13-31-0101-03"/>
    <x v="18"/>
    <x v="4"/>
    <x v="5"/>
    <n v="1"/>
    <n v="20"/>
    <n v="7.12"/>
    <n v="7.12"/>
    <n v="12.88"/>
    <n v="0.64"/>
    <x v="4"/>
    <d v="2019-08-22T00:00:00"/>
    <x v="4"/>
    <s v="Thursday"/>
    <n v="0"/>
    <s v="Low Cost per Unit"/>
    <n v="0"/>
    <n v="0"/>
    <n v="0"/>
    <n v="0"/>
    <n v="0"/>
    <s v="Greater Than 8 Weeks Old"/>
  </r>
  <r>
    <s v="13-81-0101-00-00"/>
    <x v="18"/>
    <x v="7"/>
    <x v="8"/>
    <n v="1"/>
    <n v="19"/>
    <n v="6"/>
    <n v="6"/>
    <n v="13"/>
    <n v="0.68"/>
    <x v="4"/>
    <d v="2019-08-22T00:00:00"/>
    <x v="4"/>
    <s v="Thursday"/>
    <n v="0"/>
    <s v="Low Cost per Unit"/>
    <n v="0"/>
    <n v="0"/>
    <n v="0"/>
    <n v="0"/>
    <n v="0"/>
    <s v="Greater Than 8 Weeks Old"/>
  </r>
  <r>
    <s v="13-82-0101-01-00"/>
    <x v="18"/>
    <x v="7"/>
    <x v="17"/>
    <n v="6"/>
    <n v="156"/>
    <n v="53.28"/>
    <n v="8.8800000000000008"/>
    <n v="102.72"/>
    <n v="0.66"/>
    <x v="4"/>
    <d v="2019-08-22T00:00:00"/>
    <x v="4"/>
    <s v="Thursday"/>
    <n v="0"/>
    <s v="Low Cost per Unit"/>
    <n v="0"/>
    <n v="4.68"/>
    <n v="0"/>
    <n v="0"/>
    <n v="0"/>
    <s v="Greater Than 8 Weeks Old"/>
  </r>
  <r>
    <s v="14-63-1401-01-00"/>
    <x v="18"/>
    <x v="1"/>
    <x v="19"/>
    <n v="6"/>
    <n v="119.94"/>
    <n v="93"/>
    <n v="15.5"/>
    <n v="26.94"/>
    <n v="0.22"/>
    <x v="4"/>
    <d v="2019-08-22T00:00:00"/>
    <x v="4"/>
    <s v="Thursday"/>
    <n v="0"/>
    <s v="Low Cost per Unit"/>
    <n v="0"/>
    <n v="3.5981999999999998"/>
    <n v="0"/>
    <n v="0"/>
    <n v="0"/>
    <s v="Greater Than 8 Weeks Old"/>
  </r>
  <r>
    <s v="17-24-0105-11-00"/>
    <x v="18"/>
    <x v="1"/>
    <x v="3"/>
    <n v="1"/>
    <n v="39"/>
    <n v="14.25"/>
    <n v="14.25"/>
    <n v="24.75"/>
    <n v="0.63"/>
    <x v="4"/>
    <d v="2019-08-22T00:00:00"/>
    <x v="4"/>
    <s v="Thursday"/>
    <n v="0"/>
    <s v="Low Cost per Unit"/>
    <n v="0"/>
    <n v="0"/>
    <n v="0"/>
    <n v="0"/>
    <n v="0"/>
    <s v="Greater Than 8 Weeks Old"/>
  </r>
  <r>
    <s v="17-24-0108-11-00"/>
    <x v="18"/>
    <x v="1"/>
    <x v="3"/>
    <n v="4"/>
    <n v="43.96"/>
    <n v="21"/>
    <n v="5.25"/>
    <n v="22.96"/>
    <n v="0.52"/>
    <x v="4"/>
    <d v="2019-08-22T00:00:00"/>
    <x v="4"/>
    <s v="Thursday"/>
    <n v="0"/>
    <s v="Low Cost per Unit"/>
    <n v="0"/>
    <n v="1.3188"/>
    <n v="0"/>
    <n v="0"/>
    <n v="0"/>
    <s v="Greater Than 8 Weeks Old"/>
  </r>
  <r>
    <s v="17-24-0109-11-00"/>
    <x v="18"/>
    <x v="1"/>
    <x v="3"/>
    <n v="2"/>
    <n v="21.98"/>
    <n v="11.52"/>
    <n v="5.76"/>
    <n v="10.46"/>
    <n v="0.48"/>
    <x v="4"/>
    <d v="2019-08-22T00:00:00"/>
    <x v="4"/>
    <s v="Thursday"/>
    <n v="0"/>
    <s v="Low Cost per Unit"/>
    <n v="0"/>
    <n v="0.65939999999999999"/>
    <n v="0"/>
    <n v="0"/>
    <n v="0"/>
    <s v="Greater Than 8 Weeks Old"/>
  </r>
  <r>
    <s v="17-24-0113-01-00"/>
    <x v="18"/>
    <x v="1"/>
    <x v="3"/>
    <n v="1"/>
    <n v="40"/>
    <n v="7.69"/>
    <n v="7.69"/>
    <n v="32.31"/>
    <n v="0.81"/>
    <x v="4"/>
    <d v="2019-08-22T00:00:00"/>
    <x v="4"/>
    <s v="Thursday"/>
    <n v="0"/>
    <s v="Low Cost per Unit"/>
    <n v="0"/>
    <n v="0"/>
    <n v="0"/>
    <n v="0"/>
    <n v="0"/>
    <s v="Greater Than 8 Weeks Old"/>
  </r>
  <r>
    <s v="17-24-0301-11-00"/>
    <x v="18"/>
    <x v="2"/>
    <x v="2"/>
    <n v="2"/>
    <n v="13.98"/>
    <n v="5.58"/>
    <n v="2.79"/>
    <n v="8.4"/>
    <n v="0.6"/>
    <x v="4"/>
    <d v="2019-08-22T00:00:00"/>
    <x v="4"/>
    <s v="Thursday"/>
    <n v="0"/>
    <s v="Low Cost per Unit"/>
    <n v="0"/>
    <n v="0.4194"/>
    <n v="0"/>
    <n v="0"/>
    <n v="0"/>
    <s v="Greater Than 8 Weeks Old"/>
  </r>
  <r>
    <s v="22-82-1301-00-12"/>
    <x v="18"/>
    <x v="7"/>
    <x v="17"/>
    <n v="8"/>
    <n v="239.92"/>
    <n v="127.44"/>
    <n v="15.93"/>
    <n v="112.48"/>
    <n v="0.47"/>
    <x v="4"/>
    <d v="2019-08-22T00:00:00"/>
    <x v="4"/>
    <s v="Thursday"/>
    <n v="0"/>
    <s v="Low Cost per Unit"/>
    <n v="0"/>
    <n v="7.1975999999999996"/>
    <n v="0"/>
    <n v="0"/>
    <n v="0"/>
    <s v="Greater Than 8 Weeks Old"/>
  </r>
  <r>
    <s v="23-82-0101-01-00"/>
    <x v="18"/>
    <x v="7"/>
    <x v="17"/>
    <n v="3"/>
    <n v="126"/>
    <n v="37.14"/>
    <n v="12.38"/>
    <n v="88.86"/>
    <n v="0.71"/>
    <x v="4"/>
    <d v="2019-08-22T00:00:00"/>
    <x v="4"/>
    <s v="Thursday"/>
    <n v="0"/>
    <s v="Low Cost per Unit"/>
    <n v="0"/>
    <n v="3.78"/>
    <n v="0"/>
    <n v="0"/>
    <n v="0"/>
    <s v="Greater Than 8 Weeks Old"/>
  </r>
  <r>
    <s v="23-82-0102-01-00"/>
    <x v="18"/>
    <x v="7"/>
    <x v="17"/>
    <n v="1"/>
    <n v="21"/>
    <n v="7.43"/>
    <n v="7.43"/>
    <n v="13.57"/>
    <n v="0.65"/>
    <x v="4"/>
    <d v="2019-08-22T00:00:00"/>
    <x v="4"/>
    <s v="Thursday"/>
    <n v="0"/>
    <s v="Low Cost per Unit"/>
    <n v="0"/>
    <n v="0"/>
    <n v="0"/>
    <n v="0"/>
    <n v="0"/>
    <s v="Greater Than 8 Weeks Old"/>
  </r>
  <r>
    <s v="23-82-1301-01-00"/>
    <x v="18"/>
    <x v="7"/>
    <x v="17"/>
    <n v="2"/>
    <n v="32"/>
    <n v="9.76"/>
    <n v="4.88"/>
    <n v="22.24"/>
    <n v="0.7"/>
    <x v="4"/>
    <d v="2019-08-22T00:00:00"/>
    <x v="4"/>
    <s v="Thursday"/>
    <n v="0"/>
    <s v="Low Cost per Unit"/>
    <n v="0"/>
    <n v="0.96"/>
    <n v="0"/>
    <n v="0"/>
    <n v="0"/>
    <s v="Greater Than 8 Weeks Old"/>
  </r>
  <r>
    <s v="33-81-1701-00-00"/>
    <x v="18"/>
    <x v="7"/>
    <x v="8"/>
    <n v="5"/>
    <n v="40"/>
    <n v="18.54"/>
    <n v="3.7079999999999997"/>
    <n v="21.46"/>
    <n v="0.54"/>
    <x v="4"/>
    <d v="2019-08-22T00:00:00"/>
    <x v="4"/>
    <s v="Thursday"/>
    <n v="0"/>
    <s v="Low Cost per Unit"/>
    <n v="0"/>
    <n v="1.2"/>
    <n v="0"/>
    <n v="0"/>
    <n v="0"/>
    <s v="Greater Than 8 Weeks Old"/>
  </r>
  <r>
    <s v="34-84-0901-01"/>
    <x v="18"/>
    <x v="7"/>
    <x v="22"/>
    <n v="1"/>
    <n v="20"/>
    <n v="8.1999999999999993"/>
    <n v="8.1999999999999993"/>
    <n v="11.8"/>
    <n v="0.59"/>
    <x v="4"/>
    <d v="2019-08-22T00:00:00"/>
    <x v="4"/>
    <s v="Thursday"/>
    <n v="0"/>
    <s v="Low Cost per Unit"/>
    <n v="0"/>
    <n v="0"/>
    <n v="0"/>
    <n v="0"/>
    <n v="0"/>
    <s v="Greater Than 8 Weeks Old"/>
  </r>
  <r>
    <s v="37-84-0201-01-00"/>
    <x v="18"/>
    <x v="7"/>
    <x v="22"/>
    <n v="5"/>
    <n v="94.95"/>
    <n v="91.9"/>
    <n v="18.380000000000003"/>
    <n v="3.05"/>
    <n v="0.03"/>
    <x v="4"/>
    <d v="2019-08-22T00:00:00"/>
    <x v="4"/>
    <s v="Thursday"/>
    <n v="0"/>
    <s v="High Cost per Unit"/>
    <n v="0"/>
    <n v="2.8485"/>
    <n v="0"/>
    <n v="0"/>
    <n v="0"/>
    <s v="Greater Than 8 Weeks Old"/>
  </r>
  <r>
    <s v="38-31-0001-00-12"/>
    <x v="18"/>
    <x v="3"/>
    <x v="5"/>
    <n v="1"/>
    <n v="45"/>
    <n v="16.32"/>
    <n v="16.32"/>
    <n v="28.68"/>
    <n v="0.64"/>
    <x v="4"/>
    <d v="2019-08-22T00:00:00"/>
    <x v="4"/>
    <s v="Thursday"/>
    <n v="0"/>
    <s v="Low Cost per Unit"/>
    <n v="0"/>
    <n v="0"/>
    <n v="0"/>
    <n v="0"/>
    <n v="0"/>
    <s v="Greater Than 8 Weeks Old"/>
  </r>
  <r>
    <s v="40-24-0001-01-00"/>
    <x v="18"/>
    <x v="1"/>
    <x v="3"/>
    <n v="1"/>
    <n v="35"/>
    <n v="8.9700000000000006"/>
    <n v="8.9700000000000006"/>
    <n v="26.03"/>
    <n v="0.74"/>
    <x v="4"/>
    <d v="2019-08-22T00:00:00"/>
    <x v="4"/>
    <s v="Thursday"/>
    <n v="0"/>
    <s v="Low Cost per Unit"/>
    <n v="0"/>
    <n v="0"/>
    <n v="0"/>
    <n v="0"/>
    <n v="0"/>
    <s v="Greater Than 8 Weeks Old"/>
  </r>
  <r>
    <s v="40-33-0001-00-00"/>
    <x v="18"/>
    <x v="5"/>
    <x v="6"/>
    <n v="1"/>
    <n v="99"/>
    <n v="35.97"/>
    <n v="35.97"/>
    <n v="63.03"/>
    <n v="0.64"/>
    <x v="4"/>
    <d v="2019-08-22T00:00:00"/>
    <x v="4"/>
    <s v="Thursday"/>
    <n v="0"/>
    <s v="High Cost per Unit"/>
    <n v="0"/>
    <n v="0"/>
    <n v="0"/>
    <n v="0"/>
    <n v="0"/>
    <s v="Greater Than 8 Weeks Old"/>
  </r>
  <r>
    <s v="40-51-0001-01-12"/>
    <x v="18"/>
    <x v="8"/>
    <x v="10"/>
    <n v="1"/>
    <n v="99"/>
    <n v="37.42"/>
    <n v="37.42"/>
    <n v="61.58"/>
    <n v="0.62"/>
    <x v="4"/>
    <d v="2019-08-22T00:00:00"/>
    <x v="4"/>
    <s v="Thursday"/>
    <n v="0"/>
    <s v="High Cost per Unit"/>
    <n v="0"/>
    <n v="0"/>
    <n v="0"/>
    <n v="0"/>
    <n v="0"/>
    <s v="Greater Than 8 Weeks Old"/>
  </r>
  <r>
    <s v="42-26-0001-01-00"/>
    <x v="18"/>
    <x v="2"/>
    <x v="2"/>
    <n v="3"/>
    <n v="56.97"/>
    <n v="51"/>
    <n v="17"/>
    <n v="5.97"/>
    <n v="0.1"/>
    <x v="4"/>
    <d v="2019-08-22T00:00:00"/>
    <x v="4"/>
    <s v="Thursday"/>
    <n v="0"/>
    <s v="High Cost per Unit"/>
    <n v="0"/>
    <n v="1.7090999999999998"/>
    <n v="0"/>
    <n v="0"/>
    <n v="0"/>
    <s v="Greater Than 8 Weeks Old"/>
  </r>
  <r>
    <s v="42-26-0002-01-00"/>
    <x v="18"/>
    <x v="2"/>
    <x v="2"/>
    <n v="1"/>
    <n v="18.989999999999998"/>
    <n v="15"/>
    <n v="15"/>
    <n v="3.99"/>
    <n v="0.21"/>
    <x v="4"/>
    <d v="2019-08-22T00:00:00"/>
    <x v="4"/>
    <s v="Thursday"/>
    <n v="0"/>
    <s v="Low Cost per Unit"/>
    <n v="0"/>
    <n v="0"/>
    <n v="0"/>
    <n v="0"/>
    <n v="0"/>
    <s v="Greater Than 8 Weeks Old"/>
  </r>
  <r>
    <s v="42-26-0003-01-00"/>
    <x v="18"/>
    <x v="2"/>
    <x v="2"/>
    <n v="2"/>
    <n v="37.979999999999997"/>
    <n v="30"/>
    <n v="15"/>
    <n v="7.98"/>
    <n v="0.21"/>
    <x v="4"/>
    <d v="2019-08-22T00:00:00"/>
    <x v="4"/>
    <s v="Thursday"/>
    <n v="0"/>
    <s v="Low Cost per Unit"/>
    <n v="0"/>
    <n v="1.1394"/>
    <n v="0"/>
    <n v="0"/>
    <n v="0"/>
    <s v="Greater Than 8 Weeks Old"/>
  </r>
  <r>
    <s v="43-85-0001-01-00"/>
    <x v="18"/>
    <x v="9"/>
    <x v="21"/>
    <n v="1"/>
    <n v="189"/>
    <n v="92"/>
    <n v="92"/>
    <n v="97"/>
    <n v="0.51"/>
    <x v="4"/>
    <d v="2019-08-22T00:00:00"/>
    <x v="4"/>
    <s v="Thursday"/>
    <n v="0"/>
    <s v="High Cost per Unit"/>
    <n v="0"/>
    <n v="0"/>
    <n v="0"/>
    <n v="0"/>
    <n v="0"/>
    <s v="Greater Than 8 Weeks Old"/>
  </r>
  <r>
    <s v="01-21-1005-14-12"/>
    <x v="19"/>
    <x v="0"/>
    <x v="0"/>
    <n v="1"/>
    <n v="59"/>
    <n v="22.65"/>
    <n v="22.65"/>
    <n v="36.35"/>
    <n v="0.62"/>
    <x v="5"/>
    <d v="2019-08-23T00:00:00"/>
    <x v="5"/>
    <s v="Friday"/>
    <n v="0.05"/>
    <s v="High Cost per Unit"/>
    <n v="5.9"/>
    <n v="0"/>
    <n v="0"/>
    <n v="0"/>
    <n v="0"/>
    <s v="Greater Than 8 Weeks Old"/>
  </r>
  <r>
    <s v="01-21-1006-15-12"/>
    <x v="19"/>
    <x v="0"/>
    <x v="0"/>
    <n v="2"/>
    <n v="110"/>
    <n v="42.46"/>
    <n v="21.23"/>
    <n v="67.540000000000006"/>
    <n v="0.61"/>
    <x v="5"/>
    <d v="2019-08-23T00:00:00"/>
    <x v="5"/>
    <s v="Friday"/>
    <n v="0.1"/>
    <s v="High Cost per Unit"/>
    <n v="11"/>
    <n v="3.3"/>
    <n v="0"/>
    <n v="0"/>
    <n v="0"/>
    <s v="Greater Than 8 Weeks Old"/>
  </r>
  <r>
    <s v="01-21-1007-15-12"/>
    <x v="19"/>
    <x v="0"/>
    <x v="0"/>
    <n v="1"/>
    <n v="55"/>
    <n v="21.26"/>
    <n v="21.26"/>
    <n v="33.74"/>
    <n v="0.61"/>
    <x v="5"/>
    <d v="2019-08-23T00:00:00"/>
    <x v="5"/>
    <s v="Friday"/>
    <n v="0.05"/>
    <s v="High Cost per Unit"/>
    <n v="5.5"/>
    <n v="0"/>
    <n v="0"/>
    <n v="0"/>
    <n v="0"/>
    <s v="Greater Than 8 Weeks Old"/>
  </r>
  <r>
    <s v="01-21-1011-14-12"/>
    <x v="19"/>
    <x v="0"/>
    <x v="0"/>
    <n v="3"/>
    <n v="150"/>
    <n v="52.95"/>
    <n v="17.650000000000002"/>
    <n v="97.05"/>
    <n v="0.65"/>
    <x v="5"/>
    <d v="2019-08-23T00:00:00"/>
    <x v="5"/>
    <s v="Friday"/>
    <n v="0.15000000000000002"/>
    <s v="High Cost per Unit"/>
    <n v="15"/>
    <n v="4.5"/>
    <n v="0"/>
    <n v="0"/>
    <n v="0"/>
    <s v="Greater Than 8 Weeks Old"/>
  </r>
  <r>
    <s v="01-21-2009-14-12"/>
    <x v="19"/>
    <x v="0"/>
    <x v="0"/>
    <n v="1"/>
    <n v="85"/>
    <n v="29.97"/>
    <n v="29.97"/>
    <n v="55.03"/>
    <n v="0.65"/>
    <x v="5"/>
    <d v="2019-08-23T00:00:00"/>
    <x v="5"/>
    <s v="Friday"/>
    <n v="0.05"/>
    <s v="High Cost per Unit"/>
    <n v="8.5"/>
    <n v="0"/>
    <n v="0"/>
    <n v="0"/>
    <n v="0"/>
    <s v="Greater Than 8 Weeks Old"/>
  </r>
  <r>
    <s v="01-21-2010-14-12"/>
    <x v="19"/>
    <x v="0"/>
    <x v="0"/>
    <n v="1"/>
    <n v="65"/>
    <n v="14.65"/>
    <n v="14.65"/>
    <n v="50.35"/>
    <n v="0.77"/>
    <x v="5"/>
    <d v="2019-08-23T00:00:00"/>
    <x v="5"/>
    <s v="Friday"/>
    <n v="0.05"/>
    <s v="Low Cost per Unit"/>
    <n v="6.5"/>
    <n v="0"/>
    <n v="0"/>
    <n v="0"/>
    <n v="0"/>
    <s v="Greater Than 8 Weeks Old"/>
  </r>
  <r>
    <s v="01-21-2011-14-12"/>
    <x v="19"/>
    <x v="0"/>
    <x v="0"/>
    <n v="1"/>
    <n v="99.99"/>
    <n v="42.17"/>
    <n v="42.17"/>
    <n v="57.82"/>
    <n v="0.57999999999999996"/>
    <x v="5"/>
    <d v="2019-08-23T00:00:00"/>
    <x v="5"/>
    <s v="Friday"/>
    <n v="0.05"/>
    <s v="High Cost per Unit"/>
    <n v="9.9990000000000006"/>
    <n v="0"/>
    <n v="0"/>
    <n v="0"/>
    <n v="0"/>
    <s v="Greater Than 8 Weeks Old"/>
  </r>
  <r>
    <s v="01-21-3002-14-12"/>
    <x v="19"/>
    <x v="0"/>
    <x v="0"/>
    <n v="1"/>
    <n v="65"/>
    <n v="19"/>
    <n v="19"/>
    <n v="46"/>
    <n v="0.71"/>
    <x v="5"/>
    <d v="2019-08-23T00:00:00"/>
    <x v="5"/>
    <s v="Friday"/>
    <n v="0.05"/>
    <s v="High Cost per Unit"/>
    <n v="6.5"/>
    <n v="0"/>
    <n v="0"/>
    <n v="0"/>
    <n v="0"/>
    <s v="Greater Than 8 Weeks Old"/>
  </r>
  <r>
    <s v="01-21-4003-14-12"/>
    <x v="19"/>
    <x v="0"/>
    <x v="0"/>
    <n v="1"/>
    <n v="59"/>
    <n v="18.75"/>
    <n v="18.75"/>
    <n v="40.25"/>
    <n v="0.68"/>
    <x v="5"/>
    <d v="2019-08-23T00:00:00"/>
    <x v="5"/>
    <s v="Friday"/>
    <n v="0.05"/>
    <s v="High Cost per Unit"/>
    <n v="5.9"/>
    <n v="0"/>
    <n v="0"/>
    <n v="0"/>
    <n v="0"/>
    <s v="Greater Than 8 Weeks Old"/>
  </r>
  <r>
    <s v="01-22-0103-01-00"/>
    <x v="19"/>
    <x v="1"/>
    <x v="1"/>
    <n v="9"/>
    <n v="417.49"/>
    <n v="247.5"/>
    <n v="27.5"/>
    <n v="169.99"/>
    <n v="0.41"/>
    <x v="5"/>
    <d v="2019-08-23T00:00:00"/>
    <x v="5"/>
    <s v="Friday"/>
    <n v="0.45"/>
    <s v="High Cost per Unit"/>
    <n v="0"/>
    <n v="12.524699999999999"/>
    <n v="0"/>
    <n v="0"/>
    <n v="0"/>
    <s v="Greater Than 8 Weeks Old"/>
  </r>
  <r>
    <s v="01-24-0304-01-00"/>
    <x v="19"/>
    <x v="2"/>
    <x v="2"/>
    <n v="2"/>
    <n v="13.98"/>
    <n v="8.94"/>
    <n v="4.47"/>
    <n v="5.04"/>
    <n v="0.36"/>
    <x v="5"/>
    <d v="2019-08-23T00:00:00"/>
    <x v="5"/>
    <s v="Friday"/>
    <n v="0.1"/>
    <s v="Low Cost per Unit"/>
    <n v="0"/>
    <n v="0.4194"/>
    <n v="0"/>
    <n v="0"/>
    <n v="0"/>
    <s v="Greater Than 8 Weeks Old"/>
  </r>
  <r>
    <s v="01-27-0301-01-12"/>
    <x v="19"/>
    <x v="1"/>
    <x v="3"/>
    <n v="2"/>
    <n v="178"/>
    <n v="26"/>
    <n v="13"/>
    <n v="152"/>
    <n v="0.85"/>
    <x v="5"/>
    <d v="2019-08-23T00:00:00"/>
    <x v="5"/>
    <s v="Friday"/>
    <n v="0.1"/>
    <s v="Low Cost per Unit"/>
    <n v="0"/>
    <n v="5.34"/>
    <n v="0"/>
    <n v="0"/>
    <n v="0"/>
    <s v="Greater Than 8 Weeks Old"/>
  </r>
  <r>
    <s v="01-28-1301-03-12"/>
    <x v="19"/>
    <x v="1"/>
    <x v="4"/>
    <n v="6"/>
    <n v="126"/>
    <n v="43.02"/>
    <n v="7.1700000000000008"/>
    <n v="82.98"/>
    <n v="0.66"/>
    <x v="5"/>
    <d v="2019-08-23T00:00:00"/>
    <x v="5"/>
    <s v="Friday"/>
    <n v="0.30000000000000004"/>
    <s v="Low Cost per Unit"/>
    <n v="0"/>
    <n v="3.78"/>
    <n v="0"/>
    <n v="0"/>
    <n v="0"/>
    <s v="Greater Than 8 Weeks Old"/>
  </r>
  <r>
    <s v="01-29-1301-01-00"/>
    <x v="19"/>
    <x v="1"/>
    <x v="18"/>
    <n v="1"/>
    <n v="32"/>
    <n v="5.5"/>
    <n v="5.5"/>
    <n v="26.5"/>
    <n v="0.83"/>
    <x v="5"/>
    <d v="2019-08-23T00:00:00"/>
    <x v="5"/>
    <s v="Friday"/>
    <n v="0.05"/>
    <s v="Low Cost per Unit"/>
    <n v="0"/>
    <n v="0"/>
    <n v="4.8"/>
    <n v="0"/>
    <n v="0"/>
    <s v="Greater Than 8 Weeks Old"/>
  </r>
  <r>
    <s v="01-29-1304-01-00"/>
    <x v="19"/>
    <x v="1"/>
    <x v="18"/>
    <n v="2"/>
    <n v="11.98"/>
    <n v="4.2"/>
    <n v="2.1"/>
    <n v="7.78"/>
    <n v="0.65"/>
    <x v="5"/>
    <d v="2019-08-23T00:00:00"/>
    <x v="5"/>
    <s v="Friday"/>
    <n v="0.1"/>
    <s v="Low Cost per Unit"/>
    <n v="0"/>
    <n v="0.3594"/>
    <n v="1.7969999999999999"/>
    <n v="0"/>
    <n v="0"/>
    <s v="Greater Than 8 Weeks Old"/>
  </r>
  <r>
    <s v="01-31-0101-01-00"/>
    <x v="19"/>
    <x v="3"/>
    <x v="5"/>
    <n v="9"/>
    <n v="179.91"/>
    <n v="71.459999999999994"/>
    <n v="7.9399999999999995"/>
    <n v="108.45"/>
    <n v="0.6"/>
    <x v="5"/>
    <d v="2019-08-23T00:00:00"/>
    <x v="5"/>
    <s v="Friday"/>
    <n v="0.45"/>
    <s v="Low Cost per Unit"/>
    <n v="0"/>
    <n v="5.3972999999999995"/>
    <n v="0"/>
    <n v="0"/>
    <n v="0"/>
    <s v="Greater Than 8 Weeks Old"/>
  </r>
  <r>
    <s v="01-31-0104-01-00"/>
    <x v="19"/>
    <x v="3"/>
    <x v="5"/>
    <n v="1"/>
    <n v="29"/>
    <n v="6.2"/>
    <n v="6.2"/>
    <n v="22.8"/>
    <n v="0.79"/>
    <x v="5"/>
    <d v="2019-08-23T00:00:00"/>
    <x v="5"/>
    <s v="Friday"/>
    <n v="0.05"/>
    <s v="Low Cost per Unit"/>
    <n v="0"/>
    <n v="0"/>
    <n v="0"/>
    <n v="0"/>
    <n v="0"/>
    <s v="Greater Than 8 Weeks Old"/>
  </r>
  <r>
    <s v="01-31-0105-01-00"/>
    <x v="19"/>
    <x v="3"/>
    <x v="5"/>
    <n v="41"/>
    <n v="614.59"/>
    <n v="270.60000000000002"/>
    <n v="6.6000000000000005"/>
    <n v="343.99"/>
    <n v="0.56000000000000005"/>
    <x v="5"/>
    <d v="2019-08-23T00:00:00"/>
    <x v="5"/>
    <s v="Friday"/>
    <n v="2.0500000000000003"/>
    <s v="Low Cost per Unit"/>
    <n v="0"/>
    <n v="18.4377"/>
    <n v="0"/>
    <n v="0"/>
    <n v="0"/>
    <s v="Greater Than 8 Weeks Old"/>
  </r>
  <r>
    <s v="01-31-0106-01-00"/>
    <x v="19"/>
    <x v="3"/>
    <x v="5"/>
    <n v="3"/>
    <n v="75"/>
    <n v="20.399999999999999"/>
    <n v="6.8"/>
    <n v="54.6"/>
    <n v="0.73"/>
    <x v="5"/>
    <d v="2019-08-23T00:00:00"/>
    <x v="5"/>
    <s v="Friday"/>
    <n v="0.15000000000000002"/>
    <s v="Low Cost per Unit"/>
    <n v="0"/>
    <n v="2.25"/>
    <n v="0"/>
    <n v="0"/>
    <n v="0"/>
    <s v="Greater Than 8 Weeks Old"/>
  </r>
  <r>
    <s v="01-31-0108-01-00"/>
    <x v="19"/>
    <x v="3"/>
    <x v="5"/>
    <n v="4"/>
    <n v="88"/>
    <n v="21"/>
    <n v="5.25"/>
    <n v="67"/>
    <n v="0.76"/>
    <x v="5"/>
    <d v="2019-08-23T00:00:00"/>
    <x v="5"/>
    <s v="Friday"/>
    <n v="0.2"/>
    <s v="Low Cost per Unit"/>
    <n v="0"/>
    <n v="2.6399999999999997"/>
    <n v="0"/>
    <n v="0"/>
    <n v="0"/>
    <s v="Greater Than 8 Weeks Old"/>
  </r>
  <r>
    <s v="01-31-0109-01-00"/>
    <x v="19"/>
    <x v="3"/>
    <x v="5"/>
    <n v="9"/>
    <n v="198"/>
    <n v="57.15"/>
    <n v="6.35"/>
    <n v="140.85"/>
    <n v="0.71"/>
    <x v="5"/>
    <d v="2019-08-23T00:00:00"/>
    <x v="5"/>
    <s v="Friday"/>
    <n v="0.45"/>
    <s v="Low Cost per Unit"/>
    <n v="0"/>
    <n v="5.9399999999999995"/>
    <n v="0"/>
    <n v="0"/>
    <n v="0"/>
    <s v="Greater Than 8 Weeks Old"/>
  </r>
  <r>
    <s v="01-32-0101-01"/>
    <x v="19"/>
    <x v="5"/>
    <x v="6"/>
    <n v="55"/>
    <n v="549.45000000000005"/>
    <n v="209"/>
    <n v="3.8"/>
    <n v="340.45"/>
    <n v="0.62"/>
    <x v="5"/>
    <d v="2019-08-23T00:00:00"/>
    <x v="5"/>
    <s v="Friday"/>
    <n v="2.75"/>
    <s v="Low Cost per Unit"/>
    <n v="0"/>
    <n v="16.483499999999999"/>
    <n v="0"/>
    <n v="0"/>
    <n v="0"/>
    <s v="Greater Than 8 Weeks Old"/>
  </r>
  <r>
    <s v="01-81-1601-00-00"/>
    <x v="19"/>
    <x v="7"/>
    <x v="8"/>
    <n v="10"/>
    <n v="79.900000000000006"/>
    <n v="32"/>
    <n v="3.2"/>
    <n v="47.9"/>
    <n v="0.6"/>
    <x v="5"/>
    <d v="2019-08-23T00:00:00"/>
    <x v="5"/>
    <s v="Friday"/>
    <n v="0.5"/>
    <s v="Low Cost per Unit"/>
    <n v="0"/>
    <n v="2.3970000000000002"/>
    <n v="0"/>
    <n v="0"/>
    <n v="0"/>
    <s v="Greater Than 8 Weeks Old"/>
  </r>
  <r>
    <s v="01-83-1601-00-00"/>
    <x v="19"/>
    <x v="7"/>
    <x v="9"/>
    <n v="11"/>
    <n v="98.89"/>
    <n v="47.3"/>
    <n v="4.3"/>
    <n v="51.59"/>
    <n v="0.52"/>
    <x v="5"/>
    <d v="2019-08-23T00:00:00"/>
    <x v="5"/>
    <s v="Friday"/>
    <n v="0.55000000000000004"/>
    <s v="Low Cost per Unit"/>
    <n v="0"/>
    <n v="2.9666999999999999"/>
    <n v="0"/>
    <n v="0"/>
    <n v="0"/>
    <s v="Greater Than 8 Weeks Old"/>
  </r>
  <r>
    <s v="01-83-1602-00-00"/>
    <x v="19"/>
    <x v="7"/>
    <x v="9"/>
    <n v="12"/>
    <n v="107.88"/>
    <n v="47.76"/>
    <n v="3.98"/>
    <n v="60.12"/>
    <n v="0.56000000000000005"/>
    <x v="5"/>
    <d v="2019-08-23T00:00:00"/>
    <x v="5"/>
    <s v="Friday"/>
    <n v="0.60000000000000009"/>
    <s v="Low Cost per Unit"/>
    <n v="0"/>
    <n v="3.2363999999999997"/>
    <n v="0"/>
    <n v="0"/>
    <n v="0"/>
    <s v="Greater Than 8 Weeks Old"/>
  </r>
  <r>
    <s v="01-83-1603-00-00"/>
    <x v="19"/>
    <x v="7"/>
    <x v="9"/>
    <n v="1"/>
    <n v="14"/>
    <n v="2.75"/>
    <n v="2.75"/>
    <n v="11.25"/>
    <n v="0.8"/>
    <x v="5"/>
    <d v="2019-08-23T00:00:00"/>
    <x v="5"/>
    <s v="Friday"/>
    <n v="0.05"/>
    <s v="Low Cost per Unit"/>
    <n v="0"/>
    <n v="0"/>
    <n v="0"/>
    <n v="0"/>
    <n v="0"/>
    <s v="Greater Than 8 Weeks Old"/>
  </r>
  <r>
    <s v="02-31-0101-01-00"/>
    <x v="19"/>
    <x v="3"/>
    <x v="5"/>
    <n v="58"/>
    <n v="405.42"/>
    <n v="101.5"/>
    <n v="1.75"/>
    <n v="303.92"/>
    <n v="0.75"/>
    <x v="5"/>
    <d v="2019-08-23T00:00:00"/>
    <x v="5"/>
    <s v="Friday"/>
    <n v="2.9000000000000004"/>
    <s v="Low Cost per Unit"/>
    <n v="0"/>
    <n v="12.162599999999999"/>
    <n v="0"/>
    <n v="0"/>
    <n v="0"/>
    <s v="Greater Than 8 Weeks Old"/>
  </r>
  <r>
    <s v="02-31-0103-01-00"/>
    <x v="19"/>
    <x v="4"/>
    <x v="5"/>
    <n v="22"/>
    <n v="219.78"/>
    <n v="64.900000000000006"/>
    <n v="2.95"/>
    <n v="154.88"/>
    <n v="0.7"/>
    <x v="5"/>
    <d v="2019-08-23T00:00:00"/>
    <x v="5"/>
    <s v="Friday"/>
    <n v="1.1000000000000001"/>
    <s v="Low Cost per Unit"/>
    <n v="0"/>
    <n v="6.5933999999999999"/>
    <n v="0"/>
    <n v="0"/>
    <n v="0"/>
    <s v="Greater Than 8 Weeks Old"/>
  </r>
  <r>
    <s v="02-32-0101-01-00"/>
    <x v="19"/>
    <x v="5"/>
    <x v="6"/>
    <n v="1"/>
    <n v="22"/>
    <n v="2.0499999999999998"/>
    <n v="2.0499999999999998"/>
    <n v="19.95"/>
    <n v="0.91"/>
    <x v="5"/>
    <d v="2019-08-23T00:00:00"/>
    <x v="5"/>
    <s v="Friday"/>
    <n v="0.05"/>
    <s v="Low Cost per Unit"/>
    <n v="0"/>
    <n v="0"/>
    <n v="0"/>
    <n v="0"/>
    <n v="0"/>
    <s v="Greater Than 8 Weeks Old"/>
  </r>
  <r>
    <s v="02-32-0401-00-00"/>
    <x v="19"/>
    <x v="5"/>
    <x v="6"/>
    <n v="2"/>
    <n v="130"/>
    <n v="32.4"/>
    <n v="16.2"/>
    <n v="97.6"/>
    <n v="0.75"/>
    <x v="5"/>
    <d v="2019-08-23T00:00:00"/>
    <x v="5"/>
    <s v="Friday"/>
    <n v="0.1"/>
    <s v="Low Cost per Unit"/>
    <n v="0"/>
    <n v="3.9"/>
    <n v="0"/>
    <n v="0"/>
    <n v="0"/>
    <s v="Greater Than 8 Weeks Old"/>
  </r>
  <r>
    <s v="02-40-0001"/>
    <x v="19"/>
    <x v="6"/>
    <x v="7"/>
    <n v="1"/>
    <n v="19"/>
    <n v="4.5"/>
    <n v="4.5"/>
    <n v="14.5"/>
    <n v="0.76"/>
    <x v="5"/>
    <d v="2019-08-23T00:00:00"/>
    <x v="5"/>
    <s v="Friday"/>
    <n v="0.05"/>
    <s v="Low Cost per Unit"/>
    <n v="0"/>
    <n v="0"/>
    <n v="0"/>
    <n v="0"/>
    <n v="0"/>
    <s v="Greater Than 8 Weeks Old"/>
  </r>
  <r>
    <s v="02-40-0401-00-00"/>
    <x v="19"/>
    <x v="6"/>
    <x v="7"/>
    <n v="18"/>
    <n v="179.82"/>
    <n v="53.1"/>
    <n v="2.95"/>
    <n v="126.72"/>
    <n v="0.7"/>
    <x v="5"/>
    <d v="2019-08-23T00:00:00"/>
    <x v="5"/>
    <s v="Friday"/>
    <n v="0.9"/>
    <s v="Low Cost per Unit"/>
    <n v="0"/>
    <n v="5.3945999999999996"/>
    <n v="0"/>
    <n v="0"/>
    <n v="0"/>
    <s v="Greater Than 8 Weeks Old"/>
  </r>
  <r>
    <s v="02-40-0402-00-00"/>
    <x v="19"/>
    <x v="2"/>
    <x v="2"/>
    <n v="17"/>
    <n v="186.83"/>
    <n v="63.75"/>
    <n v="3.75"/>
    <n v="123.08"/>
    <n v="0.66"/>
    <x v="5"/>
    <d v="2019-08-23T00:00:00"/>
    <x v="5"/>
    <s v="Friday"/>
    <n v="0.85000000000000009"/>
    <s v="Low Cost per Unit"/>
    <n v="0"/>
    <n v="5.6048999999999998"/>
    <n v="0"/>
    <n v="0"/>
    <n v="0"/>
    <s v="Greater Than 8 Weeks Old"/>
  </r>
  <r>
    <s v="02-40-1301-00-00"/>
    <x v="19"/>
    <x v="6"/>
    <x v="7"/>
    <n v="16"/>
    <n v="159.84"/>
    <n v="60"/>
    <n v="3.75"/>
    <n v="99.84"/>
    <n v="0.62"/>
    <x v="5"/>
    <d v="2019-08-23T00:00:00"/>
    <x v="5"/>
    <s v="Friday"/>
    <n v="0.8"/>
    <s v="Low Cost per Unit"/>
    <n v="0"/>
    <n v="4.7952000000000004"/>
    <n v="0"/>
    <n v="0"/>
    <n v="0"/>
    <s v="Greater Than 8 Weeks Old"/>
  </r>
  <r>
    <s v="02-52-1301-01-12"/>
    <x v="19"/>
    <x v="8"/>
    <x v="20"/>
    <n v="5"/>
    <n v="279.95999999999998"/>
    <n v="107.55"/>
    <n v="21.509999999999998"/>
    <n v="172.41"/>
    <n v="0.62"/>
    <x v="5"/>
    <d v="2019-08-23T00:00:00"/>
    <x v="5"/>
    <s v="Friday"/>
    <n v="0.25"/>
    <s v="High Cost per Unit"/>
    <n v="0"/>
    <n v="8.3987999999999996"/>
    <n v="0"/>
    <n v="0"/>
    <n v="0"/>
    <s v="Greater Than 8 Weeks Old"/>
  </r>
  <r>
    <s v="02-54-0101-01-00"/>
    <x v="19"/>
    <x v="8"/>
    <x v="10"/>
    <n v="1"/>
    <n v="14"/>
    <n v="2.2999999999999998"/>
    <n v="2.2999999999999998"/>
    <n v="11.7"/>
    <n v="0.84"/>
    <x v="5"/>
    <d v="2019-08-23T00:00:00"/>
    <x v="5"/>
    <s v="Friday"/>
    <n v="0.05"/>
    <s v="Low Cost per Unit"/>
    <n v="0"/>
    <n v="0"/>
    <n v="0"/>
    <n v="0"/>
    <n v="0"/>
    <s v="Greater Than 8 Weeks Old"/>
  </r>
  <r>
    <s v="02-54-0701-01-00"/>
    <x v="19"/>
    <x v="8"/>
    <x v="10"/>
    <n v="1"/>
    <n v="19"/>
    <n v="2.8"/>
    <n v="2.8"/>
    <n v="16.2"/>
    <n v="0.85"/>
    <x v="5"/>
    <d v="2019-08-23T00:00:00"/>
    <x v="5"/>
    <s v="Friday"/>
    <n v="0.05"/>
    <s v="Low Cost per Unit"/>
    <n v="0"/>
    <n v="0"/>
    <n v="0"/>
    <n v="0"/>
    <n v="0"/>
    <s v="Greater Than 8 Weeks Old"/>
  </r>
  <r>
    <s v="02-62-0401-01-12"/>
    <x v="19"/>
    <x v="1"/>
    <x v="19"/>
    <n v="4"/>
    <n v="291.95999999999998"/>
    <n v="151.36000000000001"/>
    <n v="37.840000000000003"/>
    <n v="140.6"/>
    <n v="0.48"/>
    <x v="5"/>
    <d v="2019-08-23T00:00:00"/>
    <x v="5"/>
    <s v="Friday"/>
    <n v="0.2"/>
    <s v="High Cost per Unit"/>
    <n v="0"/>
    <n v="8.758799999999999"/>
    <n v="0"/>
    <n v="0"/>
    <n v="0"/>
    <s v="Greater Than 8 Weeks Old"/>
  </r>
  <r>
    <s v="02-63-0403-01-00"/>
    <x v="19"/>
    <x v="1"/>
    <x v="19"/>
    <n v="3"/>
    <n v="1184.97"/>
    <n v="516"/>
    <n v="172"/>
    <n v="668.97"/>
    <n v="0.56000000000000005"/>
    <x v="5"/>
    <d v="2019-08-23T00:00:00"/>
    <x v="5"/>
    <s v="Friday"/>
    <n v="0.15000000000000002"/>
    <s v="High Cost per Unit"/>
    <n v="0"/>
    <n v="35.549100000000003"/>
    <n v="0"/>
    <n v="0"/>
    <n v="0"/>
    <s v="Greater Than 8 Weeks Old"/>
  </r>
  <r>
    <s v="02-63-1403-01-00"/>
    <x v="19"/>
    <x v="1"/>
    <x v="19"/>
    <n v="1"/>
    <n v="99"/>
    <n v="32.4"/>
    <n v="32.4"/>
    <n v="66.599999999999994"/>
    <n v="0.67"/>
    <x v="5"/>
    <d v="2019-08-23T00:00:00"/>
    <x v="5"/>
    <s v="Friday"/>
    <n v="0.05"/>
    <s v="High Cost per Unit"/>
    <n v="0"/>
    <n v="0"/>
    <n v="0"/>
    <n v="0"/>
    <n v="0"/>
    <s v="Greater Than 8 Weeks Old"/>
  </r>
  <r>
    <s v="02-71-1401-01-00"/>
    <x v="19"/>
    <x v="4"/>
    <x v="11"/>
    <n v="5"/>
    <n v="325"/>
    <n v="60"/>
    <n v="12"/>
    <n v="265"/>
    <n v="0.82"/>
    <x v="5"/>
    <d v="2019-08-23T00:00:00"/>
    <x v="5"/>
    <s v="Friday"/>
    <n v="0.25"/>
    <s v="Low Cost per Unit"/>
    <n v="0"/>
    <n v="9.75"/>
    <n v="0"/>
    <n v="0"/>
    <n v="0"/>
    <s v="Greater Than 8 Weeks Old"/>
  </r>
  <r>
    <s v="02-71-1402-01-12"/>
    <x v="19"/>
    <x v="4"/>
    <x v="11"/>
    <n v="3"/>
    <n v="124.99"/>
    <n v="56.85"/>
    <n v="18.95"/>
    <n v="68.14"/>
    <n v="0.55000000000000004"/>
    <x v="5"/>
    <d v="2019-08-23T00:00:00"/>
    <x v="5"/>
    <s v="Friday"/>
    <n v="0.15000000000000002"/>
    <s v="High Cost per Unit"/>
    <n v="0"/>
    <n v="3.7496999999999998"/>
    <n v="0"/>
    <n v="0"/>
    <n v="0"/>
    <s v="Greater Than 8 Weeks Old"/>
  </r>
  <r>
    <s v="02-71-1403-01-12"/>
    <x v="19"/>
    <x v="4"/>
    <x v="11"/>
    <n v="4"/>
    <n v="436"/>
    <n v="132.6"/>
    <n v="33.15"/>
    <n v="303.39999999999998"/>
    <n v="0.7"/>
    <x v="5"/>
    <d v="2019-08-23T00:00:00"/>
    <x v="5"/>
    <s v="Friday"/>
    <n v="0.2"/>
    <s v="High Cost per Unit"/>
    <n v="0"/>
    <n v="13.08"/>
    <n v="0"/>
    <n v="0"/>
    <n v="0"/>
    <s v="Greater Than 8 Weeks Old"/>
  </r>
  <r>
    <s v="02-73-0001-01-00"/>
    <x v="19"/>
    <x v="4"/>
    <x v="12"/>
    <n v="1"/>
    <n v="39"/>
    <n v="10.85"/>
    <n v="10.85"/>
    <n v="28.15"/>
    <n v="0.72"/>
    <x v="5"/>
    <d v="2019-08-23T00:00:00"/>
    <x v="5"/>
    <s v="Friday"/>
    <n v="0.05"/>
    <s v="Low Cost per Unit"/>
    <n v="0"/>
    <n v="0"/>
    <n v="0"/>
    <n v="0"/>
    <n v="0"/>
    <s v="Greater Than 8 Weeks Old"/>
  </r>
  <r>
    <s v="02-73-1302-01-00"/>
    <x v="19"/>
    <x v="4"/>
    <x v="12"/>
    <n v="7"/>
    <n v="27.93"/>
    <n v="9.8000000000000007"/>
    <n v="1.4000000000000001"/>
    <n v="18.13"/>
    <n v="0.65"/>
    <x v="5"/>
    <d v="2019-08-23T00:00:00"/>
    <x v="5"/>
    <s v="Friday"/>
    <n v="0.35000000000000003"/>
    <s v="Low Cost per Unit"/>
    <n v="0"/>
    <n v="0.83789999999999998"/>
    <n v="0"/>
    <n v="0"/>
    <n v="0"/>
    <s v="Greater Than 8 Weeks Old"/>
  </r>
  <r>
    <s v="02-73-1401-01-12"/>
    <x v="19"/>
    <x v="4"/>
    <x v="12"/>
    <n v="1"/>
    <n v="26"/>
    <n v="6"/>
    <n v="6"/>
    <n v="20"/>
    <n v="0.77"/>
    <x v="5"/>
    <d v="2019-08-23T00:00:00"/>
    <x v="5"/>
    <s v="Friday"/>
    <n v="0.05"/>
    <s v="Low Cost per Unit"/>
    <n v="0"/>
    <n v="0"/>
    <n v="0"/>
    <n v="0"/>
    <n v="0"/>
    <s v="Greater Than 8 Weeks Old"/>
  </r>
  <r>
    <s v="02-74-0402-01-00"/>
    <x v="19"/>
    <x v="4"/>
    <x v="11"/>
    <n v="1"/>
    <n v="19"/>
    <n v="7"/>
    <n v="7"/>
    <n v="12"/>
    <n v="0.63"/>
    <x v="5"/>
    <d v="2019-08-23T00:00:00"/>
    <x v="5"/>
    <s v="Friday"/>
    <n v="0.05"/>
    <s v="Low Cost per Unit"/>
    <n v="0"/>
    <n v="0"/>
    <n v="0"/>
    <n v="0"/>
    <n v="0"/>
    <s v="Greater Than 8 Weeks Old"/>
  </r>
  <r>
    <s v="02-74-0404-01-00"/>
    <x v="19"/>
    <x v="4"/>
    <x v="11"/>
    <n v="3"/>
    <n v="27"/>
    <n v="8.85"/>
    <n v="2.9499999999999997"/>
    <n v="18.149999999999999"/>
    <n v="0.67"/>
    <x v="5"/>
    <d v="2019-08-23T00:00:00"/>
    <x v="5"/>
    <s v="Friday"/>
    <n v="0.15000000000000002"/>
    <s v="Low Cost per Unit"/>
    <n v="0"/>
    <n v="0.80999999999999994"/>
    <n v="0"/>
    <n v="0"/>
    <n v="0"/>
    <s v="Greater Than 8 Weeks Old"/>
  </r>
  <r>
    <s v="02-74-0405-01"/>
    <x v="19"/>
    <x v="4"/>
    <x v="11"/>
    <n v="1"/>
    <n v="19"/>
    <n v="4.3499999999999996"/>
    <n v="4.3499999999999996"/>
    <n v="14.65"/>
    <n v="0.77"/>
    <x v="5"/>
    <d v="2019-08-23T00:00:00"/>
    <x v="5"/>
    <s v="Friday"/>
    <n v="0.05"/>
    <s v="Low Cost per Unit"/>
    <n v="0"/>
    <n v="0"/>
    <n v="0"/>
    <n v="0"/>
    <n v="0"/>
    <s v="Greater Than 8 Weeks Old"/>
  </r>
  <r>
    <s v="02-74-1201-00-00"/>
    <x v="19"/>
    <x v="2"/>
    <x v="2"/>
    <n v="7"/>
    <n v="90.93"/>
    <n v="38.5"/>
    <n v="5.5"/>
    <n v="52.43"/>
    <n v="0.57999999999999996"/>
    <x v="5"/>
    <d v="2019-08-23T00:00:00"/>
    <x v="5"/>
    <s v="Friday"/>
    <n v="0.35000000000000003"/>
    <s v="Low Cost per Unit"/>
    <n v="0"/>
    <n v="2.7279"/>
    <n v="0"/>
    <n v="0"/>
    <n v="0"/>
    <s v="Greater Than 8 Weeks Old"/>
  </r>
  <r>
    <s v="02-74-1302-01-13"/>
    <x v="19"/>
    <x v="4"/>
    <x v="11"/>
    <n v="2"/>
    <n v="70"/>
    <n v="16.2"/>
    <n v="8.1"/>
    <n v="53.8"/>
    <n v="0.77"/>
    <x v="5"/>
    <d v="2019-08-23T00:00:00"/>
    <x v="5"/>
    <s v="Friday"/>
    <n v="0.1"/>
    <s v="Low Cost per Unit"/>
    <n v="0"/>
    <n v="2.1"/>
    <n v="0"/>
    <n v="0"/>
    <n v="0"/>
    <s v="Greater Than 8 Weeks Old"/>
  </r>
  <r>
    <s v="02-81-0001-00-00"/>
    <x v="19"/>
    <x v="7"/>
    <x v="8"/>
    <n v="1"/>
    <n v="18"/>
    <n v="5.5"/>
    <n v="5.5"/>
    <n v="12.5"/>
    <n v="0.69"/>
    <x v="5"/>
    <d v="2019-08-23T00:00:00"/>
    <x v="5"/>
    <s v="Friday"/>
    <n v="0.05"/>
    <s v="Low Cost per Unit"/>
    <n v="0"/>
    <n v="0"/>
    <n v="0"/>
    <n v="0"/>
    <n v="0"/>
    <s v="Greater Than 8 Weeks Old"/>
  </r>
  <r>
    <s v="03-22-0001-01-12"/>
    <x v="19"/>
    <x v="1"/>
    <x v="13"/>
    <n v="1"/>
    <n v="68.989999999999995"/>
    <n v="30.64"/>
    <n v="30.64"/>
    <n v="38.35"/>
    <n v="0.56000000000000005"/>
    <x v="5"/>
    <d v="2019-08-23T00:00:00"/>
    <x v="5"/>
    <s v="Friday"/>
    <n v="0.05"/>
    <s v="High Cost per Unit"/>
    <n v="0"/>
    <n v="0"/>
    <n v="0"/>
    <n v="0"/>
    <n v="0"/>
    <s v="Greater Than 8 Weeks Old"/>
  </r>
  <r>
    <s v="03-22-0002-01-12"/>
    <x v="19"/>
    <x v="1"/>
    <x v="3"/>
    <n v="10"/>
    <n v="489.9"/>
    <n v="306.39999999999998"/>
    <n v="30.639999999999997"/>
    <n v="183.5"/>
    <n v="0.37"/>
    <x v="5"/>
    <d v="2019-08-23T00:00:00"/>
    <x v="5"/>
    <s v="Friday"/>
    <n v="0.5"/>
    <s v="High Cost per Unit"/>
    <n v="0"/>
    <n v="14.696999999999999"/>
    <n v="0"/>
    <n v="0"/>
    <n v="0"/>
    <s v="Greater Than 8 Weeks Old"/>
  </r>
  <r>
    <s v="03-22-0004"/>
    <x v="19"/>
    <x v="2"/>
    <x v="2"/>
    <n v="17"/>
    <n v="474.84"/>
    <n v="374"/>
    <n v="22"/>
    <n v="100.84"/>
    <n v="0.21"/>
    <x v="5"/>
    <d v="2019-08-23T00:00:00"/>
    <x v="5"/>
    <s v="Friday"/>
    <n v="0.85000000000000009"/>
    <s v="High Cost per Unit"/>
    <n v="0"/>
    <n v="14.245199999999999"/>
    <n v="0"/>
    <n v="0"/>
    <n v="0"/>
    <s v="Greater Than 8 Weeks Old"/>
  </r>
  <r>
    <s v="03-22-0105-01-02"/>
    <x v="19"/>
    <x v="1"/>
    <x v="13"/>
    <n v="1"/>
    <n v="29.99"/>
    <n v="18"/>
    <n v="18"/>
    <n v="11.99"/>
    <n v="0.4"/>
    <x v="5"/>
    <d v="2019-08-23T00:00:00"/>
    <x v="5"/>
    <s v="Friday"/>
    <n v="0.05"/>
    <s v="High Cost per Unit"/>
    <n v="0"/>
    <n v="0"/>
    <n v="0"/>
    <n v="0"/>
    <n v="0"/>
    <s v="Greater Than 8 Weeks Old"/>
  </r>
  <r>
    <s v="03-22-0110-11-00"/>
    <x v="19"/>
    <x v="2"/>
    <x v="2"/>
    <n v="19"/>
    <n v="1461.83"/>
    <n v="912"/>
    <n v="48"/>
    <n v="549.83000000000004"/>
    <n v="0.38"/>
    <x v="5"/>
    <d v="2019-08-23T00:00:00"/>
    <x v="5"/>
    <s v="Friday"/>
    <n v="0.95000000000000007"/>
    <s v="High Cost per Unit"/>
    <n v="0"/>
    <n v="43.854899999999994"/>
    <n v="0"/>
    <n v="0"/>
    <n v="0"/>
    <s v="Greater Than 8 Weeks Old"/>
  </r>
  <r>
    <s v="03-24-0301-00-12"/>
    <x v="19"/>
    <x v="1"/>
    <x v="3"/>
    <n v="4"/>
    <n v="91.96"/>
    <n v="43.2"/>
    <n v="10.8"/>
    <n v="48.76"/>
    <n v="0.53"/>
    <x v="5"/>
    <d v="2019-08-23T00:00:00"/>
    <x v="5"/>
    <s v="Friday"/>
    <n v="0.2"/>
    <s v="Low Cost per Unit"/>
    <n v="0"/>
    <n v="2.7587999999999999"/>
    <n v="0"/>
    <n v="0"/>
    <n v="0"/>
    <s v="Greater Than 8 Weeks Old"/>
  </r>
  <r>
    <s v="03-24-0302-01-00"/>
    <x v="19"/>
    <x v="1"/>
    <x v="3"/>
    <n v="4"/>
    <n v="75.959999999999994"/>
    <n v="42"/>
    <n v="10.5"/>
    <n v="33.96"/>
    <n v="0.45"/>
    <x v="5"/>
    <d v="2019-08-23T00:00:00"/>
    <x v="5"/>
    <s v="Friday"/>
    <n v="0.2"/>
    <s v="Low Cost per Unit"/>
    <n v="0"/>
    <n v="2.2787999999999999"/>
    <n v="0"/>
    <n v="0"/>
    <n v="0"/>
    <s v="Greater Than 8 Weeks Old"/>
  </r>
  <r>
    <s v="03-25-0001-01-00"/>
    <x v="19"/>
    <x v="0"/>
    <x v="0"/>
    <n v="8"/>
    <n v="359.92"/>
    <n v="144"/>
    <n v="18"/>
    <n v="215.92"/>
    <n v="0.6"/>
    <x v="5"/>
    <d v="2019-08-23T00:00:00"/>
    <x v="5"/>
    <s v="Friday"/>
    <n v="0.4"/>
    <s v="High Cost per Unit"/>
    <n v="35.992000000000004"/>
    <n v="10.797599999999999"/>
    <n v="0"/>
    <n v="0"/>
    <n v="0"/>
    <s v="Greater Than 8 Weeks Old"/>
  </r>
  <r>
    <s v="03-25-0002-01-00"/>
    <x v="19"/>
    <x v="1"/>
    <x v="3"/>
    <n v="4"/>
    <n v="159.96"/>
    <n v="64.8"/>
    <n v="16.2"/>
    <n v="95.16"/>
    <n v="0.59"/>
    <x v="5"/>
    <d v="2019-08-23T00:00:00"/>
    <x v="5"/>
    <s v="Friday"/>
    <n v="0.2"/>
    <s v="Low Cost per Unit"/>
    <n v="0"/>
    <n v="4.7988"/>
    <n v="0"/>
    <n v="0"/>
    <n v="0"/>
    <s v="Greater Than 8 Weeks Old"/>
  </r>
  <r>
    <s v="03-25-0003-01-00"/>
    <x v="19"/>
    <x v="0"/>
    <x v="0"/>
    <n v="9"/>
    <n v="395.91"/>
    <n v="162"/>
    <n v="18"/>
    <n v="233.91"/>
    <n v="0.59"/>
    <x v="5"/>
    <d v="2019-08-23T00:00:00"/>
    <x v="5"/>
    <s v="Friday"/>
    <n v="0.45"/>
    <s v="High Cost per Unit"/>
    <n v="39.591000000000008"/>
    <n v="11.8773"/>
    <n v="0"/>
    <n v="0"/>
    <n v="0"/>
    <s v="Greater Than 8 Weeks Old"/>
  </r>
  <r>
    <s v="03-31-0102-01-00"/>
    <x v="19"/>
    <x v="4"/>
    <x v="5"/>
    <n v="5"/>
    <n v="100"/>
    <n v="20"/>
    <n v="4"/>
    <n v="80"/>
    <n v="0.8"/>
    <x v="5"/>
    <d v="2019-08-23T00:00:00"/>
    <x v="5"/>
    <s v="Friday"/>
    <n v="0.25"/>
    <s v="Low Cost per Unit"/>
    <n v="0"/>
    <n v="3"/>
    <n v="0"/>
    <n v="0"/>
    <n v="0"/>
    <s v="Greater Than 8 Weeks Old"/>
  </r>
  <r>
    <s v="03-32-0402-00-00"/>
    <x v="19"/>
    <x v="5"/>
    <x v="6"/>
    <n v="13"/>
    <n v="519.87"/>
    <n v="172.12"/>
    <n v="13.24"/>
    <n v="347.75"/>
    <n v="0.67"/>
    <x v="5"/>
    <d v="2019-08-23T00:00:00"/>
    <x v="5"/>
    <s v="Friday"/>
    <n v="0.65"/>
    <s v="Low Cost per Unit"/>
    <n v="0"/>
    <n v="15.5961"/>
    <n v="0"/>
    <n v="0"/>
    <n v="0"/>
    <s v="Greater Than 8 Weeks Old"/>
  </r>
  <r>
    <s v="03-35-0101-07-00"/>
    <x v="19"/>
    <x v="1"/>
    <x v="14"/>
    <n v="10"/>
    <n v="339.9"/>
    <n v="150"/>
    <n v="15"/>
    <n v="189.9"/>
    <n v="0.56000000000000005"/>
    <x v="5"/>
    <d v="2019-08-23T00:00:00"/>
    <x v="5"/>
    <s v="Friday"/>
    <n v="0.5"/>
    <s v="Low Cost per Unit"/>
    <n v="0"/>
    <n v="10.196999999999999"/>
    <n v="0"/>
    <n v="0"/>
    <n v="0"/>
    <s v="Greater Than 8 Weeks Old"/>
  </r>
  <r>
    <s v="03-40-0102-01-12"/>
    <x v="19"/>
    <x v="6"/>
    <x v="7"/>
    <n v="1"/>
    <n v="25"/>
    <n v="9.2799999999999994"/>
    <n v="9.2799999999999994"/>
    <n v="15.72"/>
    <n v="0.63"/>
    <x v="5"/>
    <d v="2019-08-23T00:00:00"/>
    <x v="5"/>
    <s v="Friday"/>
    <n v="0.05"/>
    <s v="Low Cost per Unit"/>
    <n v="0"/>
    <n v="0"/>
    <n v="0"/>
    <n v="0"/>
    <n v="0"/>
    <s v="Greater Than 8 Weeks Old"/>
  </r>
  <r>
    <s v="03-40-1302-00-00"/>
    <x v="19"/>
    <x v="2"/>
    <x v="2"/>
    <n v="1"/>
    <n v="33.99"/>
    <n v="13.5"/>
    <n v="13.5"/>
    <n v="20.49"/>
    <n v="0.6"/>
    <x v="5"/>
    <d v="2019-08-23T00:00:00"/>
    <x v="5"/>
    <s v="Friday"/>
    <n v="0.05"/>
    <s v="Low Cost per Unit"/>
    <n v="0"/>
    <n v="0"/>
    <n v="0"/>
    <n v="0"/>
    <n v="0"/>
    <s v="Greater Than 8 Weeks Old"/>
  </r>
  <r>
    <s v="03-64-0001"/>
    <x v="19"/>
    <x v="1"/>
    <x v="19"/>
    <n v="1"/>
    <n v="299.99"/>
    <n v="135"/>
    <n v="135"/>
    <n v="164.99"/>
    <n v="0.55000000000000004"/>
    <x v="5"/>
    <d v="2019-08-23T00:00:00"/>
    <x v="5"/>
    <s v="Friday"/>
    <n v="0.05"/>
    <s v="High Cost per Unit"/>
    <n v="0"/>
    <n v="0"/>
    <n v="0"/>
    <n v="0"/>
    <n v="0"/>
    <s v="Greater Than 8 Weeks Old"/>
  </r>
  <r>
    <s v="03-72-0501-01-00"/>
    <x v="19"/>
    <x v="4"/>
    <x v="11"/>
    <n v="2"/>
    <n v="44"/>
    <n v="6.4"/>
    <n v="3.2"/>
    <n v="37.6"/>
    <n v="0.85"/>
    <x v="5"/>
    <d v="2019-08-23T00:00:00"/>
    <x v="5"/>
    <s v="Friday"/>
    <n v="0.1"/>
    <s v="Low Cost per Unit"/>
    <n v="0"/>
    <n v="1.3199999999999998"/>
    <n v="0"/>
    <n v="0"/>
    <n v="0"/>
    <s v="Greater Than 8 Weeks Old"/>
  </r>
  <r>
    <s v="03-74-0002-01-00"/>
    <x v="19"/>
    <x v="8"/>
    <x v="15"/>
    <n v="2"/>
    <n v="50"/>
    <n v="9.5"/>
    <n v="4.75"/>
    <n v="40.5"/>
    <n v="0.81"/>
    <x v="5"/>
    <d v="2019-08-23T00:00:00"/>
    <x v="5"/>
    <s v="Friday"/>
    <n v="0.1"/>
    <s v="Low Cost per Unit"/>
    <n v="0"/>
    <n v="1.5"/>
    <n v="0"/>
    <n v="0"/>
    <n v="0"/>
    <s v="Greater Than 8 Weeks Old"/>
  </r>
  <r>
    <s v="03-74-0003-01-00"/>
    <x v="19"/>
    <x v="4"/>
    <x v="11"/>
    <n v="1"/>
    <n v="99"/>
    <n v="24"/>
    <n v="24"/>
    <n v="75"/>
    <n v="0.76"/>
    <x v="5"/>
    <d v="2019-08-23T00:00:00"/>
    <x v="5"/>
    <s v="Friday"/>
    <n v="0.05"/>
    <s v="High Cost per Unit"/>
    <n v="0"/>
    <n v="0"/>
    <n v="0"/>
    <n v="0"/>
    <n v="0"/>
    <s v="Greater Than 8 Weeks Old"/>
  </r>
  <r>
    <s v="03-81-0002-00-00"/>
    <x v="19"/>
    <x v="7"/>
    <x v="8"/>
    <n v="2"/>
    <n v="38"/>
    <n v="12"/>
    <n v="6"/>
    <n v="26"/>
    <n v="0.68"/>
    <x v="5"/>
    <d v="2019-08-23T00:00:00"/>
    <x v="5"/>
    <s v="Friday"/>
    <n v="0.1"/>
    <s v="Low Cost per Unit"/>
    <n v="0"/>
    <n v="1.1399999999999999"/>
    <n v="0"/>
    <n v="0"/>
    <n v="0"/>
    <s v="Greater Than 8 Weeks Old"/>
  </r>
  <r>
    <s v="03-81-0101-00-00"/>
    <x v="19"/>
    <x v="7"/>
    <x v="8"/>
    <n v="2"/>
    <n v="19.98"/>
    <n v="8.8000000000000007"/>
    <n v="4.4000000000000004"/>
    <n v="11.18"/>
    <n v="0.56000000000000005"/>
    <x v="5"/>
    <d v="2019-08-23T00:00:00"/>
    <x v="5"/>
    <s v="Friday"/>
    <n v="0.1"/>
    <s v="Low Cost per Unit"/>
    <n v="0"/>
    <n v="0.59940000000000004"/>
    <n v="0"/>
    <n v="0"/>
    <n v="0"/>
    <s v="Greater Than 8 Weeks Old"/>
  </r>
  <r>
    <s v="03-81-1702-00-00"/>
    <x v="19"/>
    <x v="7"/>
    <x v="8"/>
    <n v="10"/>
    <n v="90"/>
    <n v="30"/>
    <n v="3"/>
    <n v="60"/>
    <n v="0.67"/>
    <x v="5"/>
    <d v="2019-08-23T00:00:00"/>
    <x v="5"/>
    <s v="Friday"/>
    <n v="0.5"/>
    <s v="Low Cost per Unit"/>
    <n v="0"/>
    <n v="2.6999999999999997"/>
    <n v="0"/>
    <n v="0"/>
    <n v="0"/>
    <s v="Greater Than 8 Weeks Old"/>
  </r>
  <r>
    <s v="04-15-0104-01-00"/>
    <x v="19"/>
    <x v="5"/>
    <x v="23"/>
    <n v="1"/>
    <n v="22"/>
    <n v="4.66"/>
    <n v="4.66"/>
    <n v="17.34"/>
    <n v="0.79"/>
    <x v="5"/>
    <d v="2019-08-23T00:00:00"/>
    <x v="5"/>
    <s v="Friday"/>
    <n v="0.05"/>
    <s v="Low Cost per Unit"/>
    <n v="0"/>
    <n v="0"/>
    <n v="0"/>
    <n v="0"/>
    <n v="0"/>
    <s v="Greater Than 8 Weeks Old"/>
  </r>
  <r>
    <s v="04-15-0105-01-00"/>
    <x v="19"/>
    <x v="5"/>
    <x v="23"/>
    <n v="10"/>
    <n v="79.900000000000006"/>
    <n v="27.8"/>
    <n v="2.7800000000000002"/>
    <n v="52.1"/>
    <n v="0.65"/>
    <x v="5"/>
    <d v="2019-08-23T00:00:00"/>
    <x v="5"/>
    <s v="Friday"/>
    <n v="0.5"/>
    <s v="Low Cost per Unit"/>
    <n v="0"/>
    <n v="2.3970000000000002"/>
    <n v="0"/>
    <n v="0"/>
    <n v="0"/>
    <s v="Greater Than 8 Weeks Old"/>
  </r>
  <r>
    <s v="04-82-0001-00-00"/>
    <x v="19"/>
    <x v="7"/>
    <x v="17"/>
    <n v="1"/>
    <n v="32"/>
    <n v="11.2"/>
    <n v="11.2"/>
    <n v="20.8"/>
    <n v="0.65"/>
    <x v="5"/>
    <d v="2019-08-23T00:00:00"/>
    <x v="5"/>
    <s v="Friday"/>
    <n v="0.05"/>
    <s v="Low Cost per Unit"/>
    <n v="0"/>
    <n v="0"/>
    <n v="0"/>
    <n v="0"/>
    <n v="0"/>
    <s v="Greater Than 8 Weeks Old"/>
  </r>
  <r>
    <s v="06-81-1702-00-00"/>
    <x v="19"/>
    <x v="7"/>
    <x v="8"/>
    <n v="1"/>
    <n v="32"/>
    <n v="12.8"/>
    <n v="12.8"/>
    <n v="19.2"/>
    <n v="0.6"/>
    <x v="5"/>
    <d v="2019-08-23T00:00:00"/>
    <x v="5"/>
    <s v="Friday"/>
    <n v="0.05"/>
    <s v="Low Cost per Unit"/>
    <n v="0"/>
    <n v="0"/>
    <n v="0"/>
    <n v="0"/>
    <n v="0"/>
    <s v="Greater Than 8 Weeks Old"/>
  </r>
  <r>
    <s v="08-28-0201-00-00"/>
    <x v="19"/>
    <x v="1"/>
    <x v="4"/>
    <n v="33"/>
    <n v="593.73"/>
    <n v="361.35"/>
    <n v="10.950000000000001"/>
    <n v="232.38"/>
    <n v="0.39"/>
    <x v="5"/>
    <d v="2019-08-23T00:00:00"/>
    <x v="5"/>
    <s v="Friday"/>
    <n v="1.6500000000000001"/>
    <s v="Low Cost per Unit"/>
    <n v="0"/>
    <n v="17.811900000000001"/>
    <n v="0"/>
    <n v="0"/>
    <n v="0"/>
    <s v="Greater Than 8 Weeks Old"/>
  </r>
  <r>
    <s v="08-31-0201-00-00"/>
    <x v="19"/>
    <x v="4"/>
    <x v="5"/>
    <n v="21"/>
    <n v="230.79"/>
    <n v="141.75"/>
    <n v="6.75"/>
    <n v="89.04"/>
    <n v="0.39"/>
    <x v="5"/>
    <d v="2019-08-23T00:00:00"/>
    <x v="5"/>
    <s v="Friday"/>
    <n v="1.05"/>
    <s v="Low Cost per Unit"/>
    <n v="0"/>
    <n v="6.9236999999999993"/>
    <n v="0"/>
    <n v="0"/>
    <n v="0"/>
    <s v="Greater Than 8 Weeks Old"/>
  </r>
  <r>
    <s v="08-31-0202-00-00"/>
    <x v="19"/>
    <x v="4"/>
    <x v="5"/>
    <n v="20"/>
    <n v="174.4"/>
    <n v="47.4"/>
    <n v="2.37"/>
    <n v="127"/>
    <n v="0.73"/>
    <x v="5"/>
    <d v="2019-08-23T00:00:00"/>
    <x v="5"/>
    <s v="Friday"/>
    <n v="1"/>
    <s v="Low Cost per Unit"/>
    <n v="0"/>
    <n v="5.2320000000000002"/>
    <n v="0"/>
    <n v="0"/>
    <n v="0"/>
    <s v="Greater Than 8 Weeks Old"/>
  </r>
  <r>
    <s v="08-31-0203-00-00"/>
    <x v="19"/>
    <x v="4"/>
    <x v="5"/>
    <n v="46"/>
    <n v="419.58"/>
    <n v="276"/>
    <n v="6"/>
    <n v="143.58000000000001"/>
    <n v="0.34"/>
    <x v="5"/>
    <d v="2019-08-23T00:00:00"/>
    <x v="5"/>
    <s v="Friday"/>
    <n v="2.3000000000000003"/>
    <s v="Low Cost per Unit"/>
    <n v="0"/>
    <n v="12.587399999999999"/>
    <n v="0"/>
    <n v="0"/>
    <n v="0"/>
    <s v="Greater Than 8 Weeks Old"/>
  </r>
  <r>
    <s v="08-34-0201-00-00"/>
    <x v="19"/>
    <x v="5"/>
    <x v="6"/>
    <n v="1"/>
    <n v="25"/>
    <n v="7.44"/>
    <n v="7.44"/>
    <n v="17.559999999999999"/>
    <n v="0.7"/>
    <x v="5"/>
    <d v="2019-08-23T00:00:00"/>
    <x v="5"/>
    <s v="Friday"/>
    <n v="0.05"/>
    <s v="Low Cost per Unit"/>
    <n v="0"/>
    <n v="0"/>
    <n v="0"/>
    <n v="0"/>
    <n v="0"/>
    <s v="Greater Than 8 Weeks Old"/>
  </r>
  <r>
    <s v="08-34-0209-00-00"/>
    <x v="19"/>
    <x v="5"/>
    <x v="6"/>
    <n v="2"/>
    <n v="50"/>
    <n v="22.96"/>
    <n v="11.48"/>
    <n v="27.04"/>
    <n v="0.54"/>
    <x v="5"/>
    <d v="2019-08-23T00:00:00"/>
    <x v="5"/>
    <s v="Friday"/>
    <n v="0.1"/>
    <s v="Low Cost per Unit"/>
    <n v="0"/>
    <n v="1.5"/>
    <n v="0"/>
    <n v="0"/>
    <n v="0"/>
    <s v="Greater Than 8 Weeks Old"/>
  </r>
  <r>
    <s v="08-34-0210-00-00"/>
    <x v="19"/>
    <x v="5"/>
    <x v="6"/>
    <n v="1"/>
    <n v="25"/>
    <n v="11.48"/>
    <n v="11.48"/>
    <n v="13.52"/>
    <n v="0.54"/>
    <x v="5"/>
    <d v="2019-08-23T00:00:00"/>
    <x v="5"/>
    <s v="Friday"/>
    <n v="0.05"/>
    <s v="Low Cost per Unit"/>
    <n v="0"/>
    <n v="0"/>
    <n v="0"/>
    <n v="0"/>
    <n v="0"/>
    <s v="Greater Than 8 Weeks Old"/>
  </r>
  <r>
    <s v="08-34-0211-00-00"/>
    <x v="19"/>
    <x v="5"/>
    <x v="6"/>
    <n v="1"/>
    <n v="25"/>
    <n v="11.48"/>
    <n v="11.48"/>
    <n v="13.52"/>
    <n v="0.54"/>
    <x v="5"/>
    <d v="2019-08-23T00:00:00"/>
    <x v="5"/>
    <s v="Friday"/>
    <n v="0.05"/>
    <s v="Low Cost per Unit"/>
    <n v="0"/>
    <n v="0"/>
    <n v="0"/>
    <n v="0"/>
    <n v="0"/>
    <s v="Greater Than 8 Weeks Old"/>
  </r>
  <r>
    <s v="13-31-0101-01"/>
    <x v="19"/>
    <x v="4"/>
    <x v="5"/>
    <n v="2"/>
    <n v="40"/>
    <n v="14.24"/>
    <n v="7.12"/>
    <n v="25.76"/>
    <n v="0.64"/>
    <x v="5"/>
    <d v="2019-08-23T00:00:00"/>
    <x v="5"/>
    <s v="Friday"/>
    <n v="0.1"/>
    <s v="Low Cost per Unit"/>
    <n v="0"/>
    <n v="1.2"/>
    <n v="0"/>
    <n v="0"/>
    <n v="0"/>
    <s v="Greater Than 8 Weeks Old"/>
  </r>
  <r>
    <s v="13-31-0101-02"/>
    <x v="19"/>
    <x v="4"/>
    <x v="5"/>
    <n v="1"/>
    <n v="20"/>
    <n v="7.12"/>
    <n v="7.12"/>
    <n v="12.88"/>
    <n v="0.64"/>
    <x v="5"/>
    <d v="2019-08-23T00:00:00"/>
    <x v="5"/>
    <s v="Friday"/>
    <n v="0.05"/>
    <s v="Low Cost per Unit"/>
    <n v="0"/>
    <n v="0"/>
    <n v="0"/>
    <n v="0"/>
    <n v="0"/>
    <s v="Greater Than 8 Weeks Old"/>
  </r>
  <r>
    <s v="13-81-0101-00-00"/>
    <x v="19"/>
    <x v="7"/>
    <x v="8"/>
    <n v="1"/>
    <n v="19"/>
    <n v="6"/>
    <n v="6"/>
    <n v="13"/>
    <n v="0.68"/>
    <x v="5"/>
    <d v="2019-08-23T00:00:00"/>
    <x v="5"/>
    <s v="Friday"/>
    <n v="0.05"/>
    <s v="Low Cost per Unit"/>
    <n v="0"/>
    <n v="0"/>
    <n v="0"/>
    <n v="0"/>
    <n v="0"/>
    <s v="Greater Than 8 Weeks Old"/>
  </r>
  <r>
    <s v="13-82-0101-01-00"/>
    <x v="19"/>
    <x v="7"/>
    <x v="17"/>
    <n v="4"/>
    <n v="104"/>
    <n v="35.520000000000003"/>
    <n v="8.8800000000000008"/>
    <n v="68.48"/>
    <n v="0.66"/>
    <x v="5"/>
    <d v="2019-08-23T00:00:00"/>
    <x v="5"/>
    <s v="Friday"/>
    <n v="0.2"/>
    <s v="Low Cost per Unit"/>
    <n v="0"/>
    <n v="3.12"/>
    <n v="0"/>
    <n v="0"/>
    <n v="0"/>
    <s v="Greater Than 8 Weeks Old"/>
  </r>
  <r>
    <s v="14-63-1401-01-00"/>
    <x v="19"/>
    <x v="1"/>
    <x v="19"/>
    <n v="4"/>
    <n v="79.959999999999994"/>
    <n v="62"/>
    <n v="15.5"/>
    <n v="17.96"/>
    <n v="0.22"/>
    <x v="5"/>
    <d v="2019-08-23T00:00:00"/>
    <x v="5"/>
    <s v="Friday"/>
    <n v="0.2"/>
    <s v="Low Cost per Unit"/>
    <n v="0"/>
    <n v="2.3987999999999996"/>
    <n v="0"/>
    <n v="0"/>
    <n v="0"/>
    <s v="Greater Than 8 Weeks Old"/>
  </r>
  <r>
    <s v="17-24-0108-11-00"/>
    <x v="19"/>
    <x v="1"/>
    <x v="3"/>
    <n v="5"/>
    <n v="54.95"/>
    <n v="26.25"/>
    <n v="5.25"/>
    <n v="28.7"/>
    <n v="0.52"/>
    <x v="5"/>
    <d v="2019-08-23T00:00:00"/>
    <x v="5"/>
    <s v="Friday"/>
    <n v="0.25"/>
    <s v="Low Cost per Unit"/>
    <n v="0"/>
    <n v="1.6485000000000001"/>
    <n v="0"/>
    <n v="0"/>
    <n v="0"/>
    <s v="Greater Than 8 Weeks Old"/>
  </r>
  <r>
    <s v="17-24-0109-11-00"/>
    <x v="19"/>
    <x v="1"/>
    <x v="3"/>
    <n v="4"/>
    <n v="43.96"/>
    <n v="23.04"/>
    <n v="5.76"/>
    <n v="20.92"/>
    <n v="0.48"/>
    <x v="5"/>
    <d v="2019-08-23T00:00:00"/>
    <x v="5"/>
    <s v="Friday"/>
    <n v="0.2"/>
    <s v="Low Cost per Unit"/>
    <n v="0"/>
    <n v="1.3188"/>
    <n v="0"/>
    <n v="0"/>
    <n v="0"/>
    <s v="Greater Than 8 Weeks Old"/>
  </r>
  <r>
    <s v="17-24-0111-11-00"/>
    <x v="19"/>
    <x v="1"/>
    <x v="3"/>
    <n v="1"/>
    <n v="30"/>
    <n v="7.8"/>
    <n v="7.8"/>
    <n v="22.2"/>
    <n v="0.74"/>
    <x v="5"/>
    <d v="2019-08-23T00:00:00"/>
    <x v="5"/>
    <s v="Friday"/>
    <n v="0.05"/>
    <s v="Low Cost per Unit"/>
    <n v="0"/>
    <n v="0"/>
    <n v="0"/>
    <n v="0"/>
    <n v="0"/>
    <s v="Greater Than 8 Weeks Old"/>
  </r>
  <r>
    <s v="17-26-0002-01-00"/>
    <x v="19"/>
    <x v="1"/>
    <x v="14"/>
    <n v="2"/>
    <n v="64"/>
    <n v="25.14"/>
    <n v="12.57"/>
    <n v="38.86"/>
    <n v="0.61"/>
    <x v="5"/>
    <d v="2019-08-23T00:00:00"/>
    <x v="5"/>
    <s v="Friday"/>
    <n v="0.1"/>
    <s v="Low Cost per Unit"/>
    <n v="0"/>
    <n v="1.92"/>
    <n v="0"/>
    <n v="0"/>
    <n v="0"/>
    <s v="Greater Than 8 Weeks Old"/>
  </r>
  <r>
    <s v="17-26-0003-01-00"/>
    <x v="19"/>
    <x v="1"/>
    <x v="14"/>
    <n v="1"/>
    <n v="31.99"/>
    <n v="16.95"/>
    <n v="16.95"/>
    <n v="15.04"/>
    <n v="0.47"/>
    <x v="5"/>
    <d v="2019-08-23T00:00:00"/>
    <x v="5"/>
    <s v="Friday"/>
    <n v="0.05"/>
    <s v="High Cost per Unit"/>
    <n v="0"/>
    <n v="0"/>
    <n v="0"/>
    <n v="0"/>
    <n v="0"/>
    <s v="Greater Than 8 Weeks Old"/>
  </r>
  <r>
    <s v="20-87-0001-00"/>
    <x v="19"/>
    <x v="7"/>
    <x v="17"/>
    <n v="2"/>
    <n v="18"/>
    <n v="5.76"/>
    <n v="2.88"/>
    <n v="12.24"/>
    <n v="0.68"/>
    <x v="5"/>
    <d v="2019-08-23T00:00:00"/>
    <x v="5"/>
    <s v="Friday"/>
    <n v="0.1"/>
    <s v="Low Cost per Unit"/>
    <n v="0"/>
    <n v="0.54"/>
    <n v="0"/>
    <n v="0"/>
    <n v="0"/>
    <s v="Greater Than 8 Weeks Old"/>
  </r>
  <r>
    <s v="20-87-0001-00"/>
    <x v="19"/>
    <x v="7"/>
    <x v="17"/>
    <n v="1"/>
    <n v="18"/>
    <n v="5.76"/>
    <n v="5.76"/>
    <n v="12.24"/>
    <n v="0.68"/>
    <x v="5"/>
    <d v="2019-08-23T00:00:00"/>
    <x v="5"/>
    <s v="Friday"/>
    <n v="0.05"/>
    <s v="Low Cost per Unit"/>
    <n v="0"/>
    <n v="0"/>
    <n v="0"/>
    <n v="0"/>
    <n v="0"/>
    <s v="Greater Than 8 Weeks Old"/>
  </r>
  <r>
    <s v="22-82-1301-00-12"/>
    <x v="19"/>
    <x v="7"/>
    <x v="17"/>
    <n v="8"/>
    <n v="239.92"/>
    <n v="127.44"/>
    <n v="15.93"/>
    <n v="112.48"/>
    <n v="0.47"/>
    <x v="5"/>
    <d v="2019-08-23T00:00:00"/>
    <x v="5"/>
    <s v="Friday"/>
    <n v="0.4"/>
    <s v="Low Cost per Unit"/>
    <n v="0"/>
    <n v="7.1975999999999996"/>
    <n v="0"/>
    <n v="0"/>
    <n v="0"/>
    <s v="Greater Than 8 Weeks Old"/>
  </r>
  <r>
    <s v="23-33-0201-00-00"/>
    <x v="19"/>
    <x v="5"/>
    <x v="6"/>
    <n v="2"/>
    <n v="32"/>
    <n v="13.5"/>
    <n v="6.75"/>
    <n v="18.5"/>
    <n v="0.57999999999999996"/>
    <x v="5"/>
    <d v="2019-08-23T00:00:00"/>
    <x v="5"/>
    <s v="Friday"/>
    <n v="0.1"/>
    <s v="Low Cost per Unit"/>
    <n v="0"/>
    <n v="0.96"/>
    <n v="0"/>
    <n v="0"/>
    <n v="0"/>
    <s v="Greater Than 8 Weeks Old"/>
  </r>
  <r>
    <s v="23-82-0101-01-00"/>
    <x v="19"/>
    <x v="7"/>
    <x v="17"/>
    <n v="2"/>
    <n v="84"/>
    <n v="24.76"/>
    <n v="12.38"/>
    <n v="59.24"/>
    <n v="0.71"/>
    <x v="5"/>
    <d v="2019-08-23T00:00:00"/>
    <x v="5"/>
    <s v="Friday"/>
    <n v="0.1"/>
    <s v="Low Cost per Unit"/>
    <n v="0"/>
    <n v="2.52"/>
    <n v="0"/>
    <n v="0"/>
    <n v="0"/>
    <s v="Greater Than 8 Weeks Old"/>
  </r>
  <r>
    <s v="23-82-1301-01-00"/>
    <x v="19"/>
    <x v="7"/>
    <x v="17"/>
    <n v="2"/>
    <n v="32"/>
    <n v="9.76"/>
    <n v="4.88"/>
    <n v="22.24"/>
    <n v="0.7"/>
    <x v="5"/>
    <d v="2019-08-23T00:00:00"/>
    <x v="5"/>
    <s v="Friday"/>
    <n v="0.1"/>
    <s v="Low Cost per Unit"/>
    <n v="0"/>
    <n v="0.96"/>
    <n v="0"/>
    <n v="0"/>
    <n v="0"/>
    <s v="Greater Than 8 Weeks Old"/>
  </r>
  <r>
    <s v="37-84-0201-01-00"/>
    <x v="19"/>
    <x v="7"/>
    <x v="22"/>
    <n v="12"/>
    <n v="227.88"/>
    <n v="220.56"/>
    <n v="18.38"/>
    <n v="7.32"/>
    <n v="0.03"/>
    <x v="5"/>
    <d v="2019-08-23T00:00:00"/>
    <x v="5"/>
    <s v="Friday"/>
    <n v="0.60000000000000009"/>
    <s v="High Cost per Unit"/>
    <n v="0"/>
    <n v="6.8363999999999994"/>
    <n v="0"/>
    <n v="0"/>
    <n v="0"/>
    <s v="Greater Than 8 Weeks Old"/>
  </r>
  <r>
    <s v="38-31-0001-00-12"/>
    <x v="19"/>
    <x v="3"/>
    <x v="5"/>
    <n v="1"/>
    <n v="45"/>
    <n v="16.32"/>
    <n v="16.32"/>
    <n v="28.68"/>
    <n v="0.64"/>
    <x v="5"/>
    <d v="2019-08-23T00:00:00"/>
    <x v="5"/>
    <s v="Friday"/>
    <n v="0.05"/>
    <s v="Low Cost per Unit"/>
    <n v="0"/>
    <n v="0"/>
    <n v="0"/>
    <n v="0"/>
    <n v="0"/>
    <s v="Greater Than 8 Weeks Old"/>
  </r>
  <r>
    <s v="38-82-0401-00-12"/>
    <x v="19"/>
    <x v="7"/>
    <x v="17"/>
    <n v="1"/>
    <n v="59"/>
    <n v="28.87"/>
    <n v="28.87"/>
    <n v="30.13"/>
    <n v="0.51"/>
    <x v="5"/>
    <d v="2019-08-23T00:00:00"/>
    <x v="5"/>
    <s v="Friday"/>
    <n v="0.05"/>
    <s v="High Cost per Unit"/>
    <n v="0"/>
    <n v="0"/>
    <n v="0"/>
    <n v="0"/>
    <n v="0"/>
    <s v="Greater Than 8 Weeks Old"/>
  </r>
  <r>
    <s v="40-33-0001-00-00"/>
    <x v="19"/>
    <x v="5"/>
    <x v="6"/>
    <n v="2"/>
    <n v="198"/>
    <n v="71.94"/>
    <n v="35.97"/>
    <n v="126.06"/>
    <n v="0.64"/>
    <x v="5"/>
    <d v="2019-08-23T00:00:00"/>
    <x v="5"/>
    <s v="Friday"/>
    <n v="0.1"/>
    <s v="High Cost per Unit"/>
    <n v="0"/>
    <n v="5.9399999999999995"/>
    <n v="0"/>
    <n v="0"/>
    <n v="0"/>
    <s v="Greater Than 8 Weeks Old"/>
  </r>
  <r>
    <s v="42-26-0001-01-00"/>
    <x v="19"/>
    <x v="2"/>
    <x v="2"/>
    <n v="2"/>
    <n v="37.979999999999997"/>
    <n v="34"/>
    <n v="17"/>
    <n v="3.98"/>
    <n v="0.1"/>
    <x v="5"/>
    <d v="2019-08-23T00:00:00"/>
    <x v="5"/>
    <s v="Friday"/>
    <n v="0.1"/>
    <s v="High Cost per Unit"/>
    <n v="0"/>
    <n v="1.1394"/>
    <n v="0"/>
    <n v="0"/>
    <n v="0"/>
    <s v="Greater Than 8 Weeks Old"/>
  </r>
  <r>
    <s v="42-26-0003-01-00"/>
    <x v="19"/>
    <x v="2"/>
    <x v="2"/>
    <n v="1"/>
    <n v="18.989999999999998"/>
    <n v="15"/>
    <n v="15"/>
    <n v="3.99"/>
    <n v="0.21"/>
    <x v="5"/>
    <d v="2019-08-23T00:00:00"/>
    <x v="5"/>
    <s v="Friday"/>
    <n v="0.05"/>
    <s v="Low Cost per Unit"/>
    <n v="0"/>
    <n v="0"/>
    <n v="0"/>
    <n v="0"/>
    <n v="0"/>
    <s v="Greater Than 8 Weeks Old"/>
  </r>
  <r>
    <s v="43-85-0001-01-00"/>
    <x v="19"/>
    <x v="9"/>
    <x v="21"/>
    <n v="1"/>
    <n v="189"/>
    <n v="92"/>
    <n v="92"/>
    <n v="97"/>
    <n v="0.51"/>
    <x v="5"/>
    <d v="2019-08-23T00:00:00"/>
    <x v="5"/>
    <s v="Friday"/>
    <n v="0.05"/>
    <s v="High Cost per Unit"/>
    <n v="0"/>
    <n v="0"/>
    <n v="0"/>
    <n v="0"/>
    <n v="0"/>
    <s v="Greater Than 8 Weeks Old"/>
  </r>
  <r>
    <s v="44-12-0001-06-09"/>
    <x v="19"/>
    <x v="5"/>
    <x v="23"/>
    <n v="1"/>
    <n v="69"/>
    <n v="30"/>
    <n v="30"/>
    <n v="39"/>
    <n v="0.56999999999999995"/>
    <x v="5"/>
    <d v="2019-08-23T00:00:00"/>
    <x v="5"/>
    <s v="Friday"/>
    <n v="0.05"/>
    <s v="High Cost per Unit"/>
    <n v="0"/>
    <n v="0"/>
    <n v="0"/>
    <n v="0"/>
    <n v="0"/>
    <s v="Greater Than 8 Weeks Old"/>
  </r>
  <r>
    <s v="01-21-1004-14-12"/>
    <x v="20"/>
    <x v="0"/>
    <x v="0"/>
    <n v="2"/>
    <n v="118"/>
    <n v="40.6"/>
    <n v="20.3"/>
    <n v="77.400000000000006"/>
    <n v="0.66"/>
    <x v="6"/>
    <d v="2019-08-24T00:00:00"/>
    <x v="6"/>
    <s v="Saturday"/>
    <n v="0"/>
    <s v="High Cost per Unit"/>
    <n v="11.8"/>
    <n v="3.54"/>
    <n v="0"/>
    <n v="0"/>
    <n v="0"/>
    <s v="Greater Than 8 Weeks Old"/>
  </r>
  <r>
    <s v="01-21-1005-15-12"/>
    <x v="20"/>
    <x v="0"/>
    <x v="0"/>
    <n v="1"/>
    <n v="34.99"/>
    <n v="22.7"/>
    <n v="22.7"/>
    <n v="12.29"/>
    <n v="0.35"/>
    <x v="6"/>
    <d v="2019-08-24T00:00:00"/>
    <x v="6"/>
    <s v="Saturday"/>
    <n v="0"/>
    <s v="High Cost per Unit"/>
    <n v="3.4990000000000006"/>
    <n v="0"/>
    <n v="0"/>
    <n v="0"/>
    <n v="0"/>
    <s v="Greater Than 8 Weeks Old"/>
  </r>
  <r>
    <s v="01-21-1006-15-12"/>
    <x v="20"/>
    <x v="0"/>
    <x v="0"/>
    <n v="1"/>
    <n v="55"/>
    <n v="21.23"/>
    <n v="21.23"/>
    <n v="33.770000000000003"/>
    <n v="0.61"/>
    <x v="6"/>
    <d v="2019-08-24T00:00:00"/>
    <x v="6"/>
    <s v="Saturday"/>
    <n v="0"/>
    <s v="High Cost per Unit"/>
    <n v="5.5"/>
    <n v="0"/>
    <n v="0"/>
    <n v="0"/>
    <n v="0"/>
    <s v="Greater Than 8 Weeks Old"/>
  </r>
  <r>
    <s v="01-21-1007-15-12"/>
    <x v="20"/>
    <x v="0"/>
    <x v="0"/>
    <n v="4"/>
    <n v="175.98"/>
    <n v="85.04"/>
    <n v="21.26"/>
    <n v="90.94"/>
    <n v="0.52"/>
    <x v="6"/>
    <d v="2019-08-24T00:00:00"/>
    <x v="6"/>
    <s v="Saturday"/>
    <n v="0"/>
    <s v="High Cost per Unit"/>
    <n v="17.597999999999999"/>
    <n v="5.2793999999999999"/>
    <n v="0"/>
    <n v="0"/>
    <n v="0"/>
    <s v="Greater Than 8 Weeks Old"/>
  </r>
  <r>
    <s v="01-21-1013-14-12"/>
    <x v="20"/>
    <x v="0"/>
    <x v="0"/>
    <n v="1"/>
    <n v="79"/>
    <n v="19.940000000000001"/>
    <n v="19.940000000000001"/>
    <n v="59.06"/>
    <n v="0.75"/>
    <x v="6"/>
    <d v="2019-08-24T00:00:00"/>
    <x v="6"/>
    <s v="Saturday"/>
    <n v="0"/>
    <s v="High Cost per Unit"/>
    <n v="7.9"/>
    <n v="0"/>
    <n v="0"/>
    <n v="0"/>
    <n v="0"/>
    <s v="Greater Than 8 Weeks Old"/>
  </r>
  <r>
    <s v="01-21-1015-15-12"/>
    <x v="20"/>
    <x v="0"/>
    <x v="0"/>
    <n v="1"/>
    <n v="62"/>
    <n v="20.3"/>
    <n v="20.3"/>
    <n v="41.7"/>
    <n v="0.67"/>
    <x v="6"/>
    <d v="2019-08-24T00:00:00"/>
    <x v="6"/>
    <s v="Saturday"/>
    <n v="0"/>
    <s v="High Cost per Unit"/>
    <n v="6.2"/>
    <n v="0"/>
    <n v="0"/>
    <n v="0"/>
    <n v="0"/>
    <s v="Greater Than 8 Weeks Old"/>
  </r>
  <r>
    <s v="01-21-2002-14-12"/>
    <x v="20"/>
    <x v="0"/>
    <x v="0"/>
    <n v="5"/>
    <n v="249.95"/>
    <n v="150.05000000000001"/>
    <n v="30.01"/>
    <n v="99.9"/>
    <n v="0.4"/>
    <x v="6"/>
    <d v="2019-08-24T00:00:00"/>
    <x v="6"/>
    <s v="Saturday"/>
    <n v="0"/>
    <s v="High Cost per Unit"/>
    <n v="24.995000000000001"/>
    <n v="7.4984999999999991"/>
    <n v="0"/>
    <n v="0"/>
    <n v="0"/>
    <s v="Greater Than 8 Weeks Old"/>
  </r>
  <r>
    <s v="01-21-2010-14-12"/>
    <x v="20"/>
    <x v="0"/>
    <x v="0"/>
    <n v="3"/>
    <n v="95.97"/>
    <n v="43.95"/>
    <n v="14.65"/>
    <n v="52.02"/>
    <n v="0.54"/>
    <x v="6"/>
    <d v="2019-08-24T00:00:00"/>
    <x v="6"/>
    <s v="Saturday"/>
    <n v="0"/>
    <s v="Low Cost per Unit"/>
    <n v="9.5970000000000013"/>
    <n v="2.8790999999999998"/>
    <n v="0"/>
    <n v="0"/>
    <n v="0"/>
    <s v="Greater Than 8 Weeks Old"/>
  </r>
  <r>
    <s v="01-21-2011-14-12"/>
    <x v="20"/>
    <x v="0"/>
    <x v="0"/>
    <n v="1"/>
    <n v="99.99"/>
    <n v="42.17"/>
    <n v="42.17"/>
    <n v="57.82"/>
    <n v="0.57999999999999996"/>
    <x v="6"/>
    <d v="2019-08-24T00:00:00"/>
    <x v="6"/>
    <s v="Saturday"/>
    <n v="0"/>
    <s v="High Cost per Unit"/>
    <n v="9.9990000000000006"/>
    <n v="0"/>
    <n v="0"/>
    <n v="0"/>
    <n v="0"/>
    <s v="Greater Than 8 Weeks Old"/>
  </r>
  <r>
    <s v="01-21-4003-14-12"/>
    <x v="20"/>
    <x v="0"/>
    <x v="0"/>
    <n v="1"/>
    <n v="59"/>
    <n v="18.75"/>
    <n v="18.75"/>
    <n v="40.25"/>
    <n v="0.68"/>
    <x v="6"/>
    <d v="2019-08-24T00:00:00"/>
    <x v="6"/>
    <s v="Saturday"/>
    <n v="0"/>
    <s v="High Cost per Unit"/>
    <n v="5.9"/>
    <n v="0"/>
    <n v="0"/>
    <n v="0"/>
    <n v="0"/>
    <s v="Greater Than 8 Weeks Old"/>
  </r>
  <r>
    <s v="01-22-0103-01-00"/>
    <x v="20"/>
    <x v="1"/>
    <x v="1"/>
    <n v="64"/>
    <n v="2837.1"/>
    <n v="1760"/>
    <n v="27.5"/>
    <n v="1077.0999999999999"/>
    <n v="0.38"/>
    <x v="6"/>
    <d v="2019-08-24T00:00:00"/>
    <x v="6"/>
    <s v="Saturday"/>
    <n v="0"/>
    <s v="High Cost per Unit"/>
    <n v="0"/>
    <n v="85.113"/>
    <n v="0"/>
    <n v="0"/>
    <n v="0"/>
    <s v="Greater Than 8 Weeks Old"/>
  </r>
  <r>
    <s v="01-24-0203-00-12"/>
    <x v="20"/>
    <x v="1"/>
    <x v="3"/>
    <n v="1"/>
    <n v="45"/>
    <n v="16.21"/>
    <n v="16.21"/>
    <n v="28.79"/>
    <n v="0.64"/>
    <x v="6"/>
    <d v="2019-08-24T00:00:00"/>
    <x v="6"/>
    <s v="Saturday"/>
    <n v="0"/>
    <s v="Low Cost per Unit"/>
    <n v="0"/>
    <n v="0"/>
    <n v="0"/>
    <n v="0"/>
    <n v="0"/>
    <s v="Greater Than 8 Weeks Old"/>
  </r>
  <r>
    <s v="01-24-0304-01-00"/>
    <x v="20"/>
    <x v="2"/>
    <x v="2"/>
    <n v="14"/>
    <n v="97.86"/>
    <n v="62.58"/>
    <n v="4.47"/>
    <n v="35.28"/>
    <n v="0.36"/>
    <x v="6"/>
    <d v="2019-08-24T00:00:00"/>
    <x v="6"/>
    <s v="Saturday"/>
    <n v="0"/>
    <s v="Low Cost per Unit"/>
    <n v="0"/>
    <n v="2.9358"/>
    <n v="0"/>
    <n v="0"/>
    <n v="0"/>
    <s v="Greater Than 8 Weeks Old"/>
  </r>
  <r>
    <s v="01-25-0007-01-12"/>
    <x v="20"/>
    <x v="1"/>
    <x v="24"/>
    <n v="1"/>
    <n v="58"/>
    <n v="19"/>
    <n v="19"/>
    <n v="39"/>
    <n v="0.67"/>
    <x v="6"/>
    <d v="2019-08-24T00:00:00"/>
    <x v="6"/>
    <s v="Saturday"/>
    <n v="0"/>
    <s v="High Cost per Unit"/>
    <n v="0"/>
    <n v="0"/>
    <n v="0"/>
    <n v="0"/>
    <n v="0"/>
    <s v="Greater Than 8 Weeks Old"/>
  </r>
  <r>
    <s v="01-25-0009-01-12"/>
    <x v="20"/>
    <x v="1"/>
    <x v="24"/>
    <n v="1"/>
    <n v="52"/>
    <n v="17.420000000000002"/>
    <n v="17.420000000000002"/>
    <n v="34.58"/>
    <n v="0.67"/>
    <x v="6"/>
    <d v="2019-08-24T00:00:00"/>
    <x v="6"/>
    <s v="Saturday"/>
    <n v="0"/>
    <s v="High Cost per Unit"/>
    <n v="0"/>
    <n v="0"/>
    <n v="0"/>
    <n v="0"/>
    <n v="0"/>
    <s v="Greater Than 8 Weeks Old"/>
  </r>
  <r>
    <s v="01-27-0301-01-12"/>
    <x v="20"/>
    <x v="1"/>
    <x v="3"/>
    <n v="1"/>
    <n v="89"/>
    <n v="13"/>
    <n v="13"/>
    <n v="76"/>
    <n v="0.85"/>
    <x v="6"/>
    <d v="2019-08-24T00:00:00"/>
    <x v="6"/>
    <s v="Saturday"/>
    <n v="0"/>
    <s v="Low Cost per Unit"/>
    <n v="0"/>
    <n v="0"/>
    <n v="0"/>
    <n v="0"/>
    <n v="0"/>
    <s v="Greater Than 8 Weeks Old"/>
  </r>
  <r>
    <s v="01-28-1301-03-12"/>
    <x v="20"/>
    <x v="1"/>
    <x v="4"/>
    <n v="5"/>
    <n v="105"/>
    <n v="35.85"/>
    <n v="7.17"/>
    <n v="69.150000000000006"/>
    <n v="0.66"/>
    <x v="6"/>
    <d v="2019-08-24T00:00:00"/>
    <x v="6"/>
    <s v="Saturday"/>
    <n v="0"/>
    <s v="Low Cost per Unit"/>
    <n v="0"/>
    <n v="3.15"/>
    <n v="0"/>
    <n v="0"/>
    <n v="0"/>
    <s v="Greater Than 8 Weeks Old"/>
  </r>
  <r>
    <s v="01-29-1304-01-00"/>
    <x v="20"/>
    <x v="1"/>
    <x v="18"/>
    <n v="3"/>
    <n v="17.97"/>
    <n v="6.3"/>
    <n v="2.1"/>
    <n v="11.67"/>
    <n v="0.65"/>
    <x v="6"/>
    <d v="2019-08-24T00:00:00"/>
    <x v="6"/>
    <s v="Saturday"/>
    <n v="0"/>
    <s v="Low Cost per Unit"/>
    <n v="0"/>
    <n v="0.53909999999999991"/>
    <n v="2.6954999999999996"/>
    <n v="0"/>
    <n v="0"/>
    <s v="Greater Than 8 Weeks Old"/>
  </r>
  <r>
    <s v="01-31-0101-01-00"/>
    <x v="20"/>
    <x v="3"/>
    <x v="5"/>
    <n v="22"/>
    <n v="409.84"/>
    <n v="174.68"/>
    <n v="7.94"/>
    <n v="235.16"/>
    <n v="0.56999999999999995"/>
    <x v="6"/>
    <d v="2019-08-24T00:00:00"/>
    <x v="6"/>
    <s v="Saturday"/>
    <n v="0"/>
    <s v="Low Cost per Unit"/>
    <n v="0"/>
    <n v="12.295199999999999"/>
    <n v="0"/>
    <n v="0"/>
    <n v="0"/>
    <s v="Greater Than 8 Weeks Old"/>
  </r>
  <r>
    <s v="01-31-0103-01-00"/>
    <x v="20"/>
    <x v="4"/>
    <x v="5"/>
    <n v="8"/>
    <n v="108.93"/>
    <n v="36"/>
    <n v="4.5"/>
    <n v="72.930000000000007"/>
    <n v="0.67"/>
    <x v="6"/>
    <d v="2019-08-24T00:00:00"/>
    <x v="6"/>
    <s v="Saturday"/>
    <n v="0"/>
    <s v="Low Cost per Unit"/>
    <n v="0"/>
    <n v="3.2679"/>
    <n v="0"/>
    <n v="0"/>
    <n v="0"/>
    <s v="Greater Than 8 Weeks Old"/>
  </r>
  <r>
    <s v="01-31-0104-01-00"/>
    <x v="20"/>
    <x v="3"/>
    <x v="5"/>
    <n v="9"/>
    <n v="152.94"/>
    <n v="55.8"/>
    <n v="6.1999999999999993"/>
    <n v="97.14"/>
    <n v="0.64"/>
    <x v="6"/>
    <d v="2019-08-24T00:00:00"/>
    <x v="6"/>
    <s v="Saturday"/>
    <n v="0"/>
    <s v="Low Cost per Unit"/>
    <n v="0"/>
    <n v="4.5881999999999996"/>
    <n v="0"/>
    <n v="0"/>
    <n v="0"/>
    <s v="Greater Than 8 Weeks Old"/>
  </r>
  <r>
    <s v="01-31-0105-01-00"/>
    <x v="20"/>
    <x v="3"/>
    <x v="5"/>
    <n v="42"/>
    <n v="603.71"/>
    <n v="277.2"/>
    <n v="6.6"/>
    <n v="326.51"/>
    <n v="0.54"/>
    <x v="6"/>
    <d v="2019-08-24T00:00:00"/>
    <x v="6"/>
    <s v="Saturday"/>
    <n v="0"/>
    <s v="Low Cost per Unit"/>
    <n v="0"/>
    <n v="18.1113"/>
    <n v="0"/>
    <n v="0"/>
    <n v="0"/>
    <s v="Greater Than 8 Weeks Old"/>
  </r>
  <r>
    <s v="01-31-0106-01-00"/>
    <x v="20"/>
    <x v="3"/>
    <x v="5"/>
    <n v="11"/>
    <n v="187"/>
    <n v="74.8"/>
    <n v="6.8"/>
    <n v="112.2"/>
    <n v="0.6"/>
    <x v="6"/>
    <d v="2019-08-24T00:00:00"/>
    <x v="6"/>
    <s v="Saturday"/>
    <n v="0"/>
    <s v="Low Cost per Unit"/>
    <n v="0"/>
    <n v="5.6099999999999994"/>
    <n v="0"/>
    <n v="0"/>
    <n v="0"/>
    <s v="Greater Than 8 Weeks Old"/>
  </r>
  <r>
    <s v="01-31-0107-01-12"/>
    <x v="20"/>
    <x v="5"/>
    <x v="6"/>
    <n v="5"/>
    <n v="345"/>
    <n v="100.3"/>
    <n v="20.059999999999999"/>
    <n v="244.7"/>
    <n v="0.71"/>
    <x v="6"/>
    <d v="2019-08-24T00:00:00"/>
    <x v="6"/>
    <s v="Saturday"/>
    <n v="0"/>
    <s v="High Cost per Unit"/>
    <n v="0"/>
    <n v="10.35"/>
    <n v="0"/>
    <n v="0"/>
    <n v="0"/>
    <s v="Greater Than 8 Weeks Old"/>
  </r>
  <r>
    <s v="01-31-0108-01-00"/>
    <x v="20"/>
    <x v="3"/>
    <x v="5"/>
    <n v="8"/>
    <n v="121"/>
    <n v="42"/>
    <n v="5.25"/>
    <n v="79"/>
    <n v="0.65"/>
    <x v="6"/>
    <d v="2019-08-24T00:00:00"/>
    <x v="6"/>
    <s v="Saturday"/>
    <n v="0"/>
    <s v="Low Cost per Unit"/>
    <n v="0"/>
    <n v="3.63"/>
    <n v="0"/>
    <n v="0"/>
    <n v="0"/>
    <s v="Greater Than 8 Weeks Old"/>
  </r>
  <r>
    <s v="01-31-0109-01-00"/>
    <x v="20"/>
    <x v="3"/>
    <x v="5"/>
    <n v="8"/>
    <n v="176"/>
    <n v="50.8"/>
    <n v="6.35"/>
    <n v="125.2"/>
    <n v="0.71"/>
    <x v="6"/>
    <d v="2019-08-24T00:00:00"/>
    <x v="6"/>
    <s v="Saturday"/>
    <n v="0"/>
    <s v="Low Cost per Unit"/>
    <n v="0"/>
    <n v="5.2799999999999994"/>
    <n v="0"/>
    <n v="0"/>
    <n v="0"/>
    <s v="Greater Than 8 Weeks Old"/>
  </r>
  <r>
    <s v="01-32-0101-01"/>
    <x v="20"/>
    <x v="5"/>
    <x v="6"/>
    <n v="67"/>
    <n v="662.19"/>
    <n v="254.6"/>
    <n v="3.8"/>
    <n v="407.59"/>
    <n v="0.62"/>
    <x v="6"/>
    <d v="2019-08-24T00:00:00"/>
    <x v="6"/>
    <s v="Saturday"/>
    <n v="0"/>
    <s v="Low Cost per Unit"/>
    <n v="0"/>
    <n v="19.8657"/>
    <n v="0"/>
    <n v="0"/>
    <n v="0"/>
    <s v="Greater Than 8 Weeks Old"/>
  </r>
  <r>
    <s v="01-40-0401-00-00"/>
    <x v="20"/>
    <x v="6"/>
    <x v="7"/>
    <n v="5"/>
    <n v="84.96"/>
    <n v="27"/>
    <n v="5.4"/>
    <n v="57.96"/>
    <n v="0.68"/>
    <x v="6"/>
    <d v="2019-08-24T00:00:00"/>
    <x v="6"/>
    <s v="Saturday"/>
    <n v="0"/>
    <s v="Low Cost per Unit"/>
    <n v="0"/>
    <n v="2.5487999999999995"/>
    <n v="0"/>
    <n v="0"/>
    <n v="0"/>
    <s v="Greater Than 8 Weeks Old"/>
  </r>
  <r>
    <s v="01-81-1601-00-00"/>
    <x v="20"/>
    <x v="7"/>
    <x v="8"/>
    <n v="23"/>
    <n v="183.77"/>
    <n v="73.599999999999994"/>
    <n v="3.1999999999999997"/>
    <n v="110.17"/>
    <n v="0.6"/>
    <x v="6"/>
    <d v="2019-08-24T00:00:00"/>
    <x v="6"/>
    <s v="Saturday"/>
    <n v="0"/>
    <s v="Low Cost per Unit"/>
    <n v="0"/>
    <n v="5.5130999999999997"/>
    <n v="0"/>
    <n v="0"/>
    <n v="0"/>
    <s v="Greater Than 8 Weeks Old"/>
  </r>
  <r>
    <s v="01-83-1601-00-00"/>
    <x v="20"/>
    <x v="7"/>
    <x v="9"/>
    <n v="10"/>
    <n v="89.9"/>
    <n v="43"/>
    <n v="4.3"/>
    <n v="46.9"/>
    <n v="0.52"/>
    <x v="6"/>
    <d v="2019-08-24T00:00:00"/>
    <x v="6"/>
    <s v="Saturday"/>
    <n v="0"/>
    <s v="Low Cost per Unit"/>
    <n v="0"/>
    <n v="2.6970000000000001"/>
    <n v="0"/>
    <n v="0"/>
    <n v="0"/>
    <s v="Greater Than 8 Weeks Old"/>
  </r>
  <r>
    <s v="01-83-1602-00-00"/>
    <x v="20"/>
    <x v="7"/>
    <x v="9"/>
    <n v="13"/>
    <n v="116.87"/>
    <n v="51.74"/>
    <n v="3.98"/>
    <n v="65.13"/>
    <n v="0.56000000000000005"/>
    <x v="6"/>
    <d v="2019-08-24T00:00:00"/>
    <x v="6"/>
    <s v="Saturday"/>
    <n v="0"/>
    <s v="Low Cost per Unit"/>
    <n v="0"/>
    <n v="3.5061"/>
    <n v="0"/>
    <n v="0"/>
    <n v="0"/>
    <s v="Greater Than 8 Weeks Old"/>
  </r>
  <r>
    <s v="01-83-1603-00-00"/>
    <x v="20"/>
    <x v="7"/>
    <x v="9"/>
    <n v="7"/>
    <n v="98"/>
    <n v="19.25"/>
    <n v="2.75"/>
    <n v="78.75"/>
    <n v="0.8"/>
    <x v="6"/>
    <d v="2019-08-24T00:00:00"/>
    <x v="6"/>
    <s v="Saturday"/>
    <n v="0"/>
    <s v="Low Cost per Unit"/>
    <n v="0"/>
    <n v="2.94"/>
    <n v="0"/>
    <n v="0"/>
    <n v="0"/>
    <s v="Greater Than 8 Weeks Old"/>
  </r>
  <r>
    <s v="02-31-0101-01-00"/>
    <x v="20"/>
    <x v="3"/>
    <x v="5"/>
    <n v="43"/>
    <n v="300.57"/>
    <n v="75.25"/>
    <n v="1.75"/>
    <n v="225.32"/>
    <n v="0.75"/>
    <x v="6"/>
    <d v="2019-08-24T00:00:00"/>
    <x v="6"/>
    <s v="Saturday"/>
    <n v="0"/>
    <s v="Low Cost per Unit"/>
    <n v="0"/>
    <n v="9.0170999999999992"/>
    <n v="0"/>
    <n v="0"/>
    <n v="0"/>
    <s v="Greater Than 8 Weeks Old"/>
  </r>
  <r>
    <s v="02-31-0103-01-00"/>
    <x v="20"/>
    <x v="4"/>
    <x v="5"/>
    <n v="21"/>
    <n v="209.79"/>
    <n v="61.95"/>
    <n v="2.95"/>
    <n v="147.84"/>
    <n v="0.7"/>
    <x v="6"/>
    <d v="2019-08-24T00:00:00"/>
    <x v="6"/>
    <s v="Saturday"/>
    <n v="0"/>
    <s v="Low Cost per Unit"/>
    <n v="0"/>
    <n v="6.2936999999999994"/>
    <n v="0"/>
    <n v="0"/>
    <n v="0"/>
    <s v="Greater Than 8 Weeks Old"/>
  </r>
  <r>
    <s v="02-32-0101-01-00"/>
    <x v="20"/>
    <x v="5"/>
    <x v="6"/>
    <n v="2"/>
    <n v="44"/>
    <n v="4.0999999999999996"/>
    <n v="2.0499999999999998"/>
    <n v="39.9"/>
    <n v="0.91"/>
    <x v="6"/>
    <d v="2019-08-24T00:00:00"/>
    <x v="6"/>
    <s v="Saturday"/>
    <n v="0"/>
    <s v="Low Cost per Unit"/>
    <n v="0"/>
    <n v="1.3199999999999998"/>
    <n v="0"/>
    <n v="0"/>
    <n v="0"/>
    <s v="Greater Than 8 Weeks Old"/>
  </r>
  <r>
    <s v="02-32-0401-00-00"/>
    <x v="20"/>
    <x v="5"/>
    <x v="6"/>
    <n v="9"/>
    <n v="381"/>
    <n v="145.80000000000001"/>
    <n v="16.200000000000003"/>
    <n v="235.2"/>
    <n v="0.62"/>
    <x v="6"/>
    <d v="2019-08-24T00:00:00"/>
    <x v="6"/>
    <s v="Saturday"/>
    <n v="0"/>
    <s v="Low Cost per Unit"/>
    <n v="0"/>
    <n v="11.43"/>
    <n v="0"/>
    <n v="0"/>
    <n v="0"/>
    <s v="Greater Than 8 Weeks Old"/>
  </r>
  <r>
    <s v="02-40-0001"/>
    <x v="20"/>
    <x v="6"/>
    <x v="7"/>
    <n v="7"/>
    <n v="133"/>
    <n v="31.5"/>
    <n v="4.5"/>
    <n v="101.5"/>
    <n v="0.76"/>
    <x v="6"/>
    <d v="2019-08-24T00:00:00"/>
    <x v="6"/>
    <s v="Saturday"/>
    <n v="0"/>
    <s v="Low Cost per Unit"/>
    <n v="0"/>
    <n v="3.9899999999999998"/>
    <n v="0"/>
    <n v="0"/>
    <n v="0"/>
    <s v="Greater Than 8 Weeks Old"/>
  </r>
  <r>
    <s v="02-40-0401-00-00"/>
    <x v="20"/>
    <x v="6"/>
    <x v="7"/>
    <n v="20"/>
    <n v="199.8"/>
    <n v="59"/>
    <n v="2.95"/>
    <n v="140.80000000000001"/>
    <n v="0.7"/>
    <x v="6"/>
    <d v="2019-08-24T00:00:00"/>
    <x v="6"/>
    <s v="Saturday"/>
    <n v="0"/>
    <s v="Low Cost per Unit"/>
    <n v="0"/>
    <n v="5.9939999999999998"/>
    <n v="0"/>
    <n v="0"/>
    <n v="0"/>
    <s v="Greater Than 8 Weeks Old"/>
  </r>
  <r>
    <s v="02-40-0402-00-00"/>
    <x v="20"/>
    <x v="2"/>
    <x v="2"/>
    <n v="12"/>
    <n v="131.88"/>
    <n v="45"/>
    <n v="3.75"/>
    <n v="86.88"/>
    <n v="0.66"/>
    <x v="6"/>
    <d v="2019-08-24T00:00:00"/>
    <x v="6"/>
    <s v="Saturday"/>
    <n v="0"/>
    <s v="Low Cost per Unit"/>
    <n v="0"/>
    <n v="3.9563999999999999"/>
    <n v="0"/>
    <n v="0"/>
    <n v="0"/>
    <s v="Greater Than 8 Weeks Old"/>
  </r>
  <r>
    <s v="02-40-1301-00-00"/>
    <x v="20"/>
    <x v="6"/>
    <x v="7"/>
    <n v="17"/>
    <n v="149.85"/>
    <n v="63.75"/>
    <n v="3.75"/>
    <n v="86.1"/>
    <n v="0.56999999999999995"/>
    <x v="6"/>
    <d v="2019-08-24T00:00:00"/>
    <x v="6"/>
    <s v="Saturday"/>
    <n v="0"/>
    <s v="Low Cost per Unit"/>
    <n v="0"/>
    <n v="4.4954999999999998"/>
    <n v="0"/>
    <n v="0"/>
    <n v="0"/>
    <s v="Greater Than 8 Weeks Old"/>
  </r>
  <r>
    <s v="02-52-1301-01-12"/>
    <x v="20"/>
    <x v="8"/>
    <x v="20"/>
    <n v="4"/>
    <n v="279.95999999999998"/>
    <n v="86.04"/>
    <n v="21.51"/>
    <n v="193.92"/>
    <n v="0.69"/>
    <x v="6"/>
    <d v="2019-08-24T00:00:00"/>
    <x v="6"/>
    <s v="Saturday"/>
    <n v="0"/>
    <s v="High Cost per Unit"/>
    <n v="0"/>
    <n v="8.3987999999999996"/>
    <n v="0"/>
    <n v="0"/>
    <n v="0"/>
    <s v="Greater Than 8 Weeks Old"/>
  </r>
  <r>
    <s v="02-54-1401-01-00"/>
    <x v="20"/>
    <x v="8"/>
    <x v="10"/>
    <n v="3"/>
    <n v="58"/>
    <n v="13.95"/>
    <n v="4.6499999999999995"/>
    <n v="44.05"/>
    <n v="0.76"/>
    <x v="6"/>
    <d v="2019-08-24T00:00:00"/>
    <x v="6"/>
    <s v="Saturday"/>
    <n v="0"/>
    <s v="Low Cost per Unit"/>
    <n v="0"/>
    <n v="1.74"/>
    <n v="0"/>
    <n v="0"/>
    <n v="0"/>
    <s v="Greater Than 8 Weeks Old"/>
  </r>
  <r>
    <s v="02-62-0401-01-12"/>
    <x v="20"/>
    <x v="1"/>
    <x v="19"/>
    <n v="7"/>
    <n v="510.93"/>
    <n v="264.88"/>
    <n v="37.839999999999996"/>
    <n v="246.05"/>
    <n v="0.48"/>
    <x v="6"/>
    <d v="2019-08-24T00:00:00"/>
    <x v="6"/>
    <s v="Saturday"/>
    <n v="0"/>
    <s v="High Cost per Unit"/>
    <n v="0"/>
    <n v="15.3279"/>
    <n v="0"/>
    <n v="0"/>
    <n v="0"/>
    <s v="Greater Than 8 Weeks Old"/>
  </r>
  <r>
    <s v="02-63-0403-01-00"/>
    <x v="20"/>
    <x v="1"/>
    <x v="19"/>
    <n v="2"/>
    <n v="789.98"/>
    <n v="344"/>
    <n v="172"/>
    <n v="445.98"/>
    <n v="0.56000000000000005"/>
    <x v="6"/>
    <d v="2019-08-24T00:00:00"/>
    <x v="6"/>
    <s v="Saturday"/>
    <n v="0"/>
    <s v="High Cost per Unit"/>
    <n v="0"/>
    <n v="23.699400000000001"/>
    <n v="0"/>
    <n v="0"/>
    <n v="0"/>
    <s v="Greater Than 8 Weeks Old"/>
  </r>
  <r>
    <s v="02-71-1401-01-00"/>
    <x v="20"/>
    <x v="4"/>
    <x v="11"/>
    <n v="12"/>
    <n v="575"/>
    <n v="144"/>
    <n v="12"/>
    <n v="431"/>
    <n v="0.75"/>
    <x v="6"/>
    <d v="2019-08-24T00:00:00"/>
    <x v="6"/>
    <s v="Saturday"/>
    <n v="0"/>
    <s v="Low Cost per Unit"/>
    <n v="0"/>
    <n v="17.25"/>
    <n v="0"/>
    <n v="0"/>
    <n v="0"/>
    <s v="Greater Than 8 Weeks Old"/>
  </r>
  <r>
    <s v="02-71-1402-01-12"/>
    <x v="20"/>
    <x v="4"/>
    <x v="11"/>
    <n v="1"/>
    <n v="75"/>
    <n v="18.95"/>
    <n v="18.95"/>
    <n v="56.05"/>
    <n v="0.75"/>
    <x v="6"/>
    <d v="2019-08-24T00:00:00"/>
    <x v="6"/>
    <s v="Saturday"/>
    <n v="0"/>
    <s v="High Cost per Unit"/>
    <n v="0"/>
    <n v="0"/>
    <n v="0"/>
    <n v="0"/>
    <n v="0"/>
    <s v="Greater Than 8 Weeks Old"/>
  </r>
  <r>
    <s v="02-71-1403-01-12"/>
    <x v="20"/>
    <x v="4"/>
    <x v="11"/>
    <n v="2"/>
    <n v="218"/>
    <n v="66.3"/>
    <n v="33.15"/>
    <n v="151.69999999999999"/>
    <n v="0.7"/>
    <x v="6"/>
    <d v="2019-08-24T00:00:00"/>
    <x v="6"/>
    <s v="Saturday"/>
    <n v="0"/>
    <s v="High Cost per Unit"/>
    <n v="0"/>
    <n v="6.54"/>
    <n v="0"/>
    <n v="0"/>
    <n v="0"/>
    <s v="Greater Than 8 Weeks Old"/>
  </r>
  <r>
    <s v="02-72-0101-01-00"/>
    <x v="20"/>
    <x v="4"/>
    <x v="11"/>
    <n v="3"/>
    <n v="45"/>
    <n v="16.8"/>
    <n v="5.6000000000000005"/>
    <n v="28.2"/>
    <n v="0.63"/>
    <x v="6"/>
    <d v="2019-08-24T00:00:00"/>
    <x v="6"/>
    <s v="Saturday"/>
    <n v="0"/>
    <s v="Low Cost per Unit"/>
    <n v="0"/>
    <n v="1.3499999999999999"/>
    <n v="0"/>
    <n v="0"/>
    <n v="0"/>
    <s v="Greater Than 8 Weeks Old"/>
  </r>
  <r>
    <s v="02-73-1302-01-00"/>
    <x v="20"/>
    <x v="4"/>
    <x v="12"/>
    <n v="10"/>
    <n v="39.9"/>
    <n v="14"/>
    <n v="1.4"/>
    <n v="25.9"/>
    <n v="0.65"/>
    <x v="6"/>
    <d v="2019-08-24T00:00:00"/>
    <x v="6"/>
    <s v="Saturday"/>
    <n v="0"/>
    <s v="Low Cost per Unit"/>
    <n v="0"/>
    <n v="1.1969999999999998"/>
    <n v="0"/>
    <n v="0"/>
    <n v="0"/>
    <s v="Greater Than 8 Weeks Old"/>
  </r>
  <r>
    <s v="02-73-1402-01-12"/>
    <x v="20"/>
    <x v="4"/>
    <x v="12"/>
    <n v="1"/>
    <n v="60"/>
    <n v="16.8"/>
    <n v="16.8"/>
    <n v="43.2"/>
    <n v="0.72"/>
    <x v="6"/>
    <d v="2019-08-24T00:00:00"/>
    <x v="6"/>
    <s v="Saturday"/>
    <n v="0"/>
    <s v="Low Cost per Unit"/>
    <n v="0"/>
    <n v="0"/>
    <n v="0"/>
    <n v="0"/>
    <n v="0"/>
    <s v="Greater Than 8 Weeks Old"/>
  </r>
  <r>
    <s v="02-74-0401-01-00"/>
    <x v="20"/>
    <x v="4"/>
    <x v="11"/>
    <n v="5"/>
    <n v="60"/>
    <n v="7.5"/>
    <n v="1.5"/>
    <n v="52.5"/>
    <n v="0.88"/>
    <x v="6"/>
    <d v="2019-08-24T00:00:00"/>
    <x v="6"/>
    <s v="Saturday"/>
    <n v="0"/>
    <s v="Low Cost per Unit"/>
    <n v="0"/>
    <n v="1.7999999999999998"/>
    <n v="0"/>
    <n v="0"/>
    <n v="0"/>
    <s v="Greater Than 8 Weeks Old"/>
  </r>
  <r>
    <s v="02-74-0404-01-00"/>
    <x v="20"/>
    <x v="4"/>
    <x v="11"/>
    <n v="1"/>
    <n v="9"/>
    <n v="2.95"/>
    <n v="2.95"/>
    <n v="6.05"/>
    <n v="0.67"/>
    <x v="6"/>
    <d v="2019-08-24T00:00:00"/>
    <x v="6"/>
    <s v="Saturday"/>
    <n v="0"/>
    <s v="Low Cost per Unit"/>
    <n v="0"/>
    <n v="0"/>
    <n v="0"/>
    <n v="0"/>
    <n v="0"/>
    <s v="Greater Than 8 Weeks Old"/>
  </r>
  <r>
    <s v="02-74-1201-00-00"/>
    <x v="20"/>
    <x v="2"/>
    <x v="2"/>
    <n v="12"/>
    <n v="155.88"/>
    <n v="66"/>
    <n v="5.5"/>
    <n v="89.88"/>
    <n v="0.57999999999999996"/>
    <x v="6"/>
    <d v="2019-08-24T00:00:00"/>
    <x v="6"/>
    <s v="Saturday"/>
    <n v="0"/>
    <s v="Low Cost per Unit"/>
    <n v="0"/>
    <n v="4.6764000000000001"/>
    <n v="0"/>
    <n v="0"/>
    <n v="0"/>
    <s v="Greater Than 8 Weeks Old"/>
  </r>
  <r>
    <s v="02-74-1301-01-00"/>
    <x v="20"/>
    <x v="2"/>
    <x v="2"/>
    <n v="2"/>
    <n v="19.98"/>
    <n v="16.5"/>
    <n v="8.25"/>
    <n v="3.48"/>
    <n v="0.17"/>
    <x v="6"/>
    <d v="2019-08-24T00:00:00"/>
    <x v="6"/>
    <s v="Saturday"/>
    <n v="0"/>
    <s v="Low Cost per Unit"/>
    <n v="0"/>
    <n v="0.59940000000000004"/>
    <n v="0"/>
    <n v="0"/>
    <n v="0"/>
    <s v="Greater Than 8 Weeks Old"/>
  </r>
  <r>
    <s v="02-74-1402-01-00"/>
    <x v="20"/>
    <x v="4"/>
    <x v="11"/>
    <n v="8"/>
    <n v="259.93"/>
    <n v="96"/>
    <n v="12"/>
    <n v="163.93"/>
    <n v="0.63"/>
    <x v="6"/>
    <d v="2019-08-24T00:00:00"/>
    <x v="6"/>
    <s v="Saturday"/>
    <n v="0"/>
    <s v="Low Cost per Unit"/>
    <n v="0"/>
    <n v="7.7979000000000003"/>
    <n v="0"/>
    <n v="0"/>
    <n v="0"/>
    <s v="Greater Than 8 Weeks Old"/>
  </r>
  <r>
    <s v="02-85-0301-01-00"/>
    <x v="20"/>
    <x v="7"/>
    <x v="21"/>
    <n v="13"/>
    <n v="191.94"/>
    <n v="69.55"/>
    <n v="5.35"/>
    <n v="122.39"/>
    <n v="0.64"/>
    <x v="6"/>
    <d v="2019-08-24T00:00:00"/>
    <x v="6"/>
    <s v="Saturday"/>
    <n v="0"/>
    <s v="Low Cost per Unit"/>
    <n v="0"/>
    <n v="5.7581999999999995"/>
    <n v="0"/>
    <n v="0"/>
    <n v="0"/>
    <s v="Greater Than 8 Weeks Old"/>
  </r>
  <r>
    <s v="03-22-0001-01-12"/>
    <x v="20"/>
    <x v="1"/>
    <x v="13"/>
    <n v="5"/>
    <n v="344.95"/>
    <n v="153.19999999999999"/>
    <n v="30.639999999999997"/>
    <n v="191.75"/>
    <n v="0.56000000000000005"/>
    <x v="6"/>
    <d v="2019-08-24T00:00:00"/>
    <x v="6"/>
    <s v="Saturday"/>
    <n v="0"/>
    <s v="High Cost per Unit"/>
    <n v="0"/>
    <n v="10.3485"/>
    <n v="0"/>
    <n v="0"/>
    <n v="0"/>
    <s v="Greater Than 8 Weeks Old"/>
  </r>
  <r>
    <s v="03-22-0002-01-12"/>
    <x v="20"/>
    <x v="1"/>
    <x v="3"/>
    <n v="4"/>
    <n v="195.96"/>
    <n v="122.56"/>
    <n v="30.64"/>
    <n v="73.400000000000006"/>
    <n v="0.37"/>
    <x v="6"/>
    <d v="2019-08-24T00:00:00"/>
    <x v="6"/>
    <s v="Saturday"/>
    <n v="0"/>
    <s v="High Cost per Unit"/>
    <n v="0"/>
    <n v="5.8788"/>
    <n v="0"/>
    <n v="0"/>
    <n v="0"/>
    <s v="Greater Than 8 Weeks Old"/>
  </r>
  <r>
    <s v="03-22-0004"/>
    <x v="20"/>
    <x v="2"/>
    <x v="2"/>
    <n v="46"/>
    <n v="1333.54"/>
    <n v="1012"/>
    <n v="22"/>
    <n v="321.54000000000002"/>
    <n v="0.24"/>
    <x v="6"/>
    <d v="2019-08-24T00:00:00"/>
    <x v="6"/>
    <s v="Saturday"/>
    <n v="0"/>
    <s v="High Cost per Unit"/>
    <n v="0"/>
    <n v="40.0062"/>
    <n v="0"/>
    <n v="0"/>
    <n v="0"/>
    <s v="Greater Than 8 Weeks Old"/>
  </r>
  <r>
    <s v="03-22-0101-01-00"/>
    <x v="20"/>
    <x v="1"/>
    <x v="13"/>
    <n v="2"/>
    <n v="198"/>
    <n v="60"/>
    <n v="30"/>
    <n v="138"/>
    <n v="0.7"/>
    <x v="6"/>
    <d v="2019-08-24T00:00:00"/>
    <x v="6"/>
    <s v="Saturday"/>
    <n v="0"/>
    <s v="High Cost per Unit"/>
    <n v="0"/>
    <n v="5.9399999999999995"/>
    <n v="0"/>
    <n v="0"/>
    <n v="0"/>
    <s v="Greater Than 8 Weeks Old"/>
  </r>
  <r>
    <s v="03-22-0110-11-00"/>
    <x v="20"/>
    <x v="2"/>
    <x v="2"/>
    <n v="20"/>
    <n v="1633.81"/>
    <n v="960"/>
    <n v="48"/>
    <n v="673.81"/>
    <n v="0.41"/>
    <x v="6"/>
    <d v="2019-08-24T00:00:00"/>
    <x v="6"/>
    <s v="Saturday"/>
    <n v="0"/>
    <s v="High Cost per Unit"/>
    <n v="0"/>
    <n v="49.014299999999999"/>
    <n v="0"/>
    <n v="0"/>
    <n v="0"/>
    <s v="Greater Than 8 Weeks Old"/>
  </r>
  <r>
    <s v="03-24-0301-00-12"/>
    <x v="20"/>
    <x v="1"/>
    <x v="3"/>
    <n v="4"/>
    <n v="91.96"/>
    <n v="43.2"/>
    <n v="10.8"/>
    <n v="48.76"/>
    <n v="0.53"/>
    <x v="6"/>
    <d v="2019-08-24T00:00:00"/>
    <x v="6"/>
    <s v="Saturday"/>
    <n v="0"/>
    <s v="Low Cost per Unit"/>
    <n v="0"/>
    <n v="2.7587999999999999"/>
    <n v="0"/>
    <n v="0"/>
    <n v="0"/>
    <s v="Greater Than 8 Weeks Old"/>
  </r>
  <r>
    <s v="03-24-0302-01-00"/>
    <x v="20"/>
    <x v="1"/>
    <x v="3"/>
    <n v="9"/>
    <n v="170.91"/>
    <n v="94.5"/>
    <n v="10.5"/>
    <n v="76.41"/>
    <n v="0.45"/>
    <x v="6"/>
    <d v="2019-08-24T00:00:00"/>
    <x v="6"/>
    <s v="Saturday"/>
    <n v="0"/>
    <s v="Low Cost per Unit"/>
    <n v="0"/>
    <n v="5.1273"/>
    <n v="0"/>
    <n v="0"/>
    <n v="0"/>
    <s v="Greater Than 8 Weeks Old"/>
  </r>
  <r>
    <s v="03-25-0001-01-00"/>
    <x v="20"/>
    <x v="0"/>
    <x v="0"/>
    <n v="13"/>
    <n v="584.87"/>
    <n v="234"/>
    <n v="18"/>
    <n v="350.87"/>
    <n v="0.6"/>
    <x v="6"/>
    <d v="2019-08-24T00:00:00"/>
    <x v="6"/>
    <s v="Saturday"/>
    <n v="0"/>
    <s v="High Cost per Unit"/>
    <n v="58.487000000000002"/>
    <n v="17.546099999999999"/>
    <n v="0"/>
    <n v="0"/>
    <n v="0"/>
    <s v="Greater Than 8 Weeks Old"/>
  </r>
  <r>
    <s v="03-25-0002-01-00"/>
    <x v="20"/>
    <x v="1"/>
    <x v="3"/>
    <n v="3"/>
    <n v="119.97"/>
    <n v="48.6"/>
    <n v="16.2"/>
    <n v="71.37"/>
    <n v="0.59"/>
    <x v="6"/>
    <d v="2019-08-24T00:00:00"/>
    <x v="6"/>
    <s v="Saturday"/>
    <n v="0"/>
    <s v="Low Cost per Unit"/>
    <n v="0"/>
    <n v="3.5991"/>
    <n v="0"/>
    <n v="0"/>
    <n v="0"/>
    <s v="Greater Than 8 Weeks Old"/>
  </r>
  <r>
    <s v="03-25-0003-01-00"/>
    <x v="20"/>
    <x v="0"/>
    <x v="0"/>
    <n v="11"/>
    <n v="449.89"/>
    <n v="198"/>
    <n v="18"/>
    <n v="251.89"/>
    <n v="0.56000000000000005"/>
    <x v="6"/>
    <d v="2019-08-24T00:00:00"/>
    <x v="6"/>
    <s v="Saturday"/>
    <n v="0"/>
    <s v="High Cost per Unit"/>
    <n v="44.989000000000004"/>
    <n v="13.496699999999999"/>
    <n v="0"/>
    <n v="0"/>
    <n v="0"/>
    <s v="Greater Than 8 Weeks Old"/>
  </r>
  <r>
    <s v="03-27-0301-01-00"/>
    <x v="20"/>
    <x v="1"/>
    <x v="3"/>
    <n v="1"/>
    <n v="50"/>
    <n v="14.99"/>
    <n v="14.99"/>
    <n v="35.01"/>
    <n v="0.7"/>
    <x v="6"/>
    <d v="2019-08-24T00:00:00"/>
    <x v="6"/>
    <s v="Saturday"/>
    <n v="0"/>
    <s v="Low Cost per Unit"/>
    <n v="0"/>
    <n v="0"/>
    <n v="0"/>
    <n v="0"/>
    <n v="0"/>
    <s v="Greater Than 8 Weeks Old"/>
  </r>
  <r>
    <s v="03-31-0102-01-00"/>
    <x v="20"/>
    <x v="4"/>
    <x v="5"/>
    <n v="4"/>
    <n v="55.97"/>
    <n v="16"/>
    <n v="4"/>
    <n v="39.97"/>
    <n v="0.71"/>
    <x v="6"/>
    <d v="2019-08-24T00:00:00"/>
    <x v="6"/>
    <s v="Saturday"/>
    <n v="0"/>
    <s v="Low Cost per Unit"/>
    <n v="0"/>
    <n v="1.6790999999999998"/>
    <n v="0"/>
    <n v="0"/>
    <n v="0"/>
    <s v="Greater Than 8 Weeks Old"/>
  </r>
  <r>
    <s v="03-32-0402-00-00"/>
    <x v="20"/>
    <x v="5"/>
    <x v="6"/>
    <n v="34"/>
    <n v="1267.92"/>
    <n v="450.16"/>
    <n v="13.24"/>
    <n v="817.76"/>
    <n v="0.64"/>
    <x v="6"/>
    <d v="2019-08-24T00:00:00"/>
    <x v="6"/>
    <s v="Saturday"/>
    <n v="0"/>
    <s v="Low Cost per Unit"/>
    <n v="0"/>
    <n v="38.037599999999998"/>
    <n v="0"/>
    <n v="0"/>
    <n v="0"/>
    <s v="Greater Than 8 Weeks Old"/>
  </r>
  <r>
    <s v="03-35-0101-01-00"/>
    <x v="20"/>
    <x v="1"/>
    <x v="14"/>
    <n v="1"/>
    <n v="69"/>
    <n v="15"/>
    <n v="15"/>
    <n v="54"/>
    <n v="0.78"/>
    <x v="6"/>
    <d v="2019-08-24T00:00:00"/>
    <x v="6"/>
    <s v="Saturday"/>
    <n v="0"/>
    <s v="Low Cost per Unit"/>
    <n v="0"/>
    <n v="0"/>
    <n v="0"/>
    <n v="0"/>
    <n v="0"/>
    <s v="Greater Than 8 Weeks Old"/>
  </r>
  <r>
    <s v="03-35-0101-07-00"/>
    <x v="20"/>
    <x v="1"/>
    <x v="14"/>
    <n v="15"/>
    <n v="509.85"/>
    <n v="225"/>
    <n v="15"/>
    <n v="284.85000000000002"/>
    <n v="0.56000000000000005"/>
    <x v="6"/>
    <d v="2019-08-24T00:00:00"/>
    <x v="6"/>
    <s v="Saturday"/>
    <n v="0"/>
    <s v="Low Cost per Unit"/>
    <n v="0"/>
    <n v="15.295500000000001"/>
    <n v="0"/>
    <n v="0"/>
    <n v="0"/>
    <s v="Greater Than 8 Weeks Old"/>
  </r>
  <r>
    <s v="03-40-0101-01-12"/>
    <x v="20"/>
    <x v="6"/>
    <x v="7"/>
    <n v="7"/>
    <n v="76"/>
    <n v="42"/>
    <n v="6"/>
    <n v="34"/>
    <n v="0.45"/>
    <x v="6"/>
    <d v="2019-08-24T00:00:00"/>
    <x v="6"/>
    <s v="Saturday"/>
    <n v="0"/>
    <s v="Low Cost per Unit"/>
    <n v="0"/>
    <n v="2.2799999999999998"/>
    <n v="0"/>
    <n v="0"/>
    <n v="0"/>
    <s v="Greater Than 8 Weeks Old"/>
  </r>
  <r>
    <s v="03-40-1301-00-00"/>
    <x v="20"/>
    <x v="6"/>
    <x v="7"/>
    <n v="3"/>
    <n v="75"/>
    <n v="22.05"/>
    <n v="7.3500000000000005"/>
    <n v="52.95"/>
    <n v="0.71"/>
    <x v="6"/>
    <d v="2019-08-24T00:00:00"/>
    <x v="6"/>
    <s v="Saturday"/>
    <n v="0"/>
    <s v="Low Cost per Unit"/>
    <n v="0"/>
    <n v="2.25"/>
    <n v="0"/>
    <n v="0"/>
    <n v="0"/>
    <s v="Greater Than 8 Weeks Old"/>
  </r>
  <r>
    <s v="03-40-1302-00-00"/>
    <x v="20"/>
    <x v="2"/>
    <x v="2"/>
    <n v="4"/>
    <n v="135.96"/>
    <n v="54"/>
    <n v="13.5"/>
    <n v="81.96"/>
    <n v="0.6"/>
    <x v="6"/>
    <d v="2019-08-24T00:00:00"/>
    <x v="6"/>
    <s v="Saturday"/>
    <n v="0"/>
    <s v="Low Cost per Unit"/>
    <n v="0"/>
    <n v="4.0788000000000002"/>
    <n v="0"/>
    <n v="0"/>
    <n v="0"/>
    <s v="Greater Than 8 Weeks Old"/>
  </r>
  <r>
    <s v="03-64-0001"/>
    <x v="20"/>
    <x v="1"/>
    <x v="19"/>
    <n v="3"/>
    <n v="899.97"/>
    <n v="405"/>
    <n v="135"/>
    <n v="494.97"/>
    <n v="0.55000000000000004"/>
    <x v="6"/>
    <d v="2019-08-24T00:00:00"/>
    <x v="6"/>
    <s v="Saturday"/>
    <n v="0"/>
    <s v="High Cost per Unit"/>
    <n v="0"/>
    <n v="26.999099999999999"/>
    <n v="0"/>
    <n v="0"/>
    <n v="0"/>
    <s v="Greater Than 8 Weeks Old"/>
  </r>
  <r>
    <s v="03-72-0501-01-00"/>
    <x v="20"/>
    <x v="4"/>
    <x v="11"/>
    <n v="3"/>
    <n v="38.97"/>
    <n v="9.6"/>
    <n v="3.1999999999999997"/>
    <n v="29.37"/>
    <n v="0.75"/>
    <x v="6"/>
    <d v="2019-08-24T00:00:00"/>
    <x v="6"/>
    <s v="Saturday"/>
    <n v="0"/>
    <s v="Low Cost per Unit"/>
    <n v="0"/>
    <n v="1.1691"/>
    <n v="0"/>
    <n v="0"/>
    <n v="0"/>
    <s v="Greater Than 8 Weeks Old"/>
  </r>
  <r>
    <s v="03-74-0002-01-00"/>
    <x v="20"/>
    <x v="8"/>
    <x v="15"/>
    <n v="1"/>
    <n v="25"/>
    <n v="4.75"/>
    <n v="4.75"/>
    <n v="20.25"/>
    <n v="0.81"/>
    <x v="6"/>
    <d v="2019-08-24T00:00:00"/>
    <x v="6"/>
    <s v="Saturday"/>
    <n v="0"/>
    <s v="Low Cost per Unit"/>
    <n v="0"/>
    <n v="0"/>
    <n v="0"/>
    <n v="0"/>
    <n v="0"/>
    <s v="Greater Than 8 Weeks Old"/>
  </r>
  <r>
    <s v="03-74-0003-01-00"/>
    <x v="20"/>
    <x v="4"/>
    <x v="11"/>
    <n v="3"/>
    <n v="297"/>
    <n v="72"/>
    <n v="24"/>
    <n v="225"/>
    <n v="0.76"/>
    <x v="6"/>
    <d v="2019-08-24T00:00:00"/>
    <x v="6"/>
    <s v="Saturday"/>
    <n v="0"/>
    <s v="High Cost per Unit"/>
    <n v="0"/>
    <n v="8.91"/>
    <n v="0"/>
    <n v="0"/>
    <n v="0"/>
    <s v="Greater Than 8 Weeks Old"/>
  </r>
  <r>
    <s v="03-81-0001-00-03"/>
    <x v="20"/>
    <x v="7"/>
    <x v="8"/>
    <n v="1"/>
    <n v="13"/>
    <n v="1.85"/>
    <n v="1.85"/>
    <n v="11.15"/>
    <n v="0.86"/>
    <x v="6"/>
    <d v="2019-08-24T00:00:00"/>
    <x v="6"/>
    <s v="Saturday"/>
    <n v="0"/>
    <s v="Low Cost per Unit"/>
    <n v="0"/>
    <n v="0"/>
    <n v="0"/>
    <n v="0"/>
    <n v="0"/>
    <s v="Greater Than 8 Weeks Old"/>
  </r>
  <r>
    <s v="03-81-0002-00-00"/>
    <x v="20"/>
    <x v="7"/>
    <x v="8"/>
    <n v="3"/>
    <n v="38.97"/>
    <n v="18"/>
    <n v="6"/>
    <n v="20.97"/>
    <n v="0.54"/>
    <x v="6"/>
    <d v="2019-08-24T00:00:00"/>
    <x v="6"/>
    <s v="Saturday"/>
    <n v="0"/>
    <s v="Low Cost per Unit"/>
    <n v="0"/>
    <n v="1.1691"/>
    <n v="0"/>
    <n v="0"/>
    <n v="0"/>
    <s v="Greater Than 8 Weeks Old"/>
  </r>
  <r>
    <s v="03-81-0101-00-00"/>
    <x v="20"/>
    <x v="7"/>
    <x v="8"/>
    <n v="3"/>
    <n v="29.97"/>
    <n v="13.2"/>
    <n v="4.3999999999999995"/>
    <n v="16.77"/>
    <n v="0.56000000000000005"/>
    <x v="6"/>
    <d v="2019-08-24T00:00:00"/>
    <x v="6"/>
    <s v="Saturday"/>
    <n v="0"/>
    <s v="Low Cost per Unit"/>
    <n v="0"/>
    <n v="0.8990999999999999"/>
    <n v="0"/>
    <n v="0"/>
    <n v="0"/>
    <s v="Greater Than 8 Weeks Old"/>
  </r>
  <r>
    <s v="03-81-1702-00-00"/>
    <x v="20"/>
    <x v="7"/>
    <x v="8"/>
    <n v="1"/>
    <n v="9"/>
    <n v="3"/>
    <n v="3"/>
    <n v="6"/>
    <n v="0.67"/>
    <x v="6"/>
    <d v="2019-08-24T00:00:00"/>
    <x v="6"/>
    <s v="Saturday"/>
    <n v="0"/>
    <s v="Low Cost per Unit"/>
    <n v="0"/>
    <n v="0"/>
    <n v="0"/>
    <n v="0"/>
    <n v="0"/>
    <s v="Greater Than 8 Weeks Old"/>
  </r>
  <r>
    <s v="04-15-0104-01-00"/>
    <x v="20"/>
    <x v="5"/>
    <x v="23"/>
    <n v="1"/>
    <n v="22"/>
    <n v="4.66"/>
    <n v="4.66"/>
    <n v="17.34"/>
    <n v="0.79"/>
    <x v="6"/>
    <d v="2019-08-24T00:00:00"/>
    <x v="6"/>
    <s v="Saturday"/>
    <n v="0"/>
    <s v="Low Cost per Unit"/>
    <n v="0"/>
    <n v="0"/>
    <n v="0"/>
    <n v="0"/>
    <n v="0"/>
    <s v="Greater Than 8 Weeks Old"/>
  </r>
  <r>
    <s v="04-15-0105-01-00"/>
    <x v="20"/>
    <x v="5"/>
    <x v="23"/>
    <n v="2"/>
    <n v="15.98"/>
    <n v="5.56"/>
    <n v="2.78"/>
    <n v="10.42"/>
    <n v="0.65"/>
    <x v="6"/>
    <d v="2019-08-24T00:00:00"/>
    <x v="6"/>
    <s v="Saturday"/>
    <n v="0"/>
    <s v="Low Cost per Unit"/>
    <n v="0"/>
    <n v="0.47939999999999999"/>
    <n v="0"/>
    <n v="0"/>
    <n v="0"/>
    <s v="Greater Than 8 Weeks Old"/>
  </r>
  <r>
    <s v="04-82-0001-00-00"/>
    <x v="20"/>
    <x v="7"/>
    <x v="17"/>
    <n v="1"/>
    <n v="32"/>
    <n v="11.2"/>
    <n v="11.2"/>
    <n v="20.8"/>
    <n v="0.65"/>
    <x v="6"/>
    <d v="2019-08-24T00:00:00"/>
    <x v="6"/>
    <s v="Saturday"/>
    <n v="0"/>
    <s v="Low Cost per Unit"/>
    <n v="0"/>
    <n v="0"/>
    <n v="0"/>
    <n v="0"/>
    <n v="0"/>
    <s v="Greater Than 8 Weeks Old"/>
  </r>
  <r>
    <s v="04-82-0001-00-12"/>
    <x v="20"/>
    <x v="7"/>
    <x v="17"/>
    <n v="1"/>
    <n v="69"/>
    <n v="31.25"/>
    <n v="31.25"/>
    <n v="37.75"/>
    <n v="0.55000000000000004"/>
    <x v="6"/>
    <d v="2019-08-24T00:00:00"/>
    <x v="6"/>
    <s v="Saturday"/>
    <n v="0"/>
    <s v="High Cost per Unit"/>
    <n v="0"/>
    <n v="0"/>
    <n v="0"/>
    <n v="0"/>
    <n v="0"/>
    <s v="Greater Than 8 Weeks Old"/>
  </r>
  <r>
    <s v="05-24-0101-01-00"/>
    <x v="20"/>
    <x v="1"/>
    <x v="3"/>
    <n v="3"/>
    <n v="105"/>
    <n v="29.85"/>
    <n v="9.9500000000000011"/>
    <n v="75.150000000000006"/>
    <n v="0.72"/>
    <x v="6"/>
    <d v="2019-08-24T00:00:00"/>
    <x v="6"/>
    <s v="Saturday"/>
    <n v="0"/>
    <s v="Low Cost per Unit"/>
    <n v="0"/>
    <n v="3.15"/>
    <n v="0"/>
    <n v="0"/>
    <n v="0"/>
    <s v="Greater Than 8 Weeks Old"/>
  </r>
  <r>
    <s v="06-81-1703-00-00"/>
    <x v="20"/>
    <x v="7"/>
    <x v="8"/>
    <n v="2"/>
    <n v="38"/>
    <n v="19"/>
    <n v="9.5"/>
    <n v="19"/>
    <n v="0.5"/>
    <x v="6"/>
    <d v="2019-08-24T00:00:00"/>
    <x v="6"/>
    <s v="Saturday"/>
    <n v="0"/>
    <s v="Low Cost per Unit"/>
    <n v="0"/>
    <n v="1.1399999999999999"/>
    <n v="0"/>
    <n v="0"/>
    <n v="0"/>
    <s v="Greater Than 8 Weeks Old"/>
  </r>
  <r>
    <s v="08-28-0201-00-00"/>
    <x v="20"/>
    <x v="1"/>
    <x v="4"/>
    <n v="33"/>
    <n v="725.67"/>
    <n v="361.35"/>
    <n v="10.950000000000001"/>
    <n v="364.32"/>
    <n v="0.5"/>
    <x v="6"/>
    <d v="2019-08-24T00:00:00"/>
    <x v="6"/>
    <s v="Saturday"/>
    <n v="0"/>
    <s v="Low Cost per Unit"/>
    <n v="0"/>
    <n v="21.770099999999999"/>
    <n v="0"/>
    <n v="0"/>
    <n v="0"/>
    <s v="Greater Than 8 Weeks Old"/>
  </r>
  <r>
    <s v="08-31-0201-00-00"/>
    <x v="20"/>
    <x v="4"/>
    <x v="5"/>
    <n v="21"/>
    <n v="230.79"/>
    <n v="141.75"/>
    <n v="6.75"/>
    <n v="89.04"/>
    <n v="0.39"/>
    <x v="6"/>
    <d v="2019-08-24T00:00:00"/>
    <x v="6"/>
    <s v="Saturday"/>
    <n v="0"/>
    <s v="Low Cost per Unit"/>
    <n v="0"/>
    <n v="6.9236999999999993"/>
    <n v="0"/>
    <n v="0"/>
    <n v="0"/>
    <s v="Greater Than 8 Weeks Old"/>
  </r>
  <r>
    <s v="08-31-0202-00-00"/>
    <x v="20"/>
    <x v="4"/>
    <x v="5"/>
    <n v="59"/>
    <n v="480.91"/>
    <n v="139.83000000000001"/>
    <n v="2.37"/>
    <n v="341.08"/>
    <n v="0.71"/>
    <x v="6"/>
    <d v="2019-08-24T00:00:00"/>
    <x v="6"/>
    <s v="Saturday"/>
    <n v="0"/>
    <s v="Low Cost per Unit"/>
    <n v="0"/>
    <n v="14.427300000000001"/>
    <n v="0"/>
    <n v="0"/>
    <n v="0"/>
    <s v="Greater Than 8 Weeks Old"/>
  </r>
  <r>
    <s v="08-31-0203-00-00"/>
    <x v="20"/>
    <x v="4"/>
    <x v="5"/>
    <n v="51"/>
    <n v="499.5"/>
    <n v="306"/>
    <n v="6"/>
    <n v="193.5"/>
    <n v="0.39"/>
    <x v="6"/>
    <d v="2019-08-24T00:00:00"/>
    <x v="6"/>
    <s v="Saturday"/>
    <n v="0"/>
    <s v="Low Cost per Unit"/>
    <n v="0"/>
    <n v="14.984999999999999"/>
    <n v="0"/>
    <n v="0"/>
    <n v="0"/>
    <s v="Greater Than 8 Weeks Old"/>
  </r>
  <r>
    <s v="08-34-0201-00-00"/>
    <x v="20"/>
    <x v="5"/>
    <x v="6"/>
    <n v="3"/>
    <n v="69.989999999999995"/>
    <n v="22.32"/>
    <n v="7.44"/>
    <n v="47.67"/>
    <n v="0.68"/>
    <x v="6"/>
    <d v="2019-08-24T00:00:00"/>
    <x v="6"/>
    <s v="Saturday"/>
    <n v="0"/>
    <s v="Low Cost per Unit"/>
    <n v="0"/>
    <n v="2.0996999999999999"/>
    <n v="0"/>
    <n v="0"/>
    <n v="0"/>
    <s v="Greater Than 8 Weeks Old"/>
  </r>
  <r>
    <s v="08-34-0203-00-00"/>
    <x v="20"/>
    <x v="5"/>
    <x v="6"/>
    <n v="1"/>
    <n v="19.989999999999998"/>
    <n v="6.16"/>
    <n v="6.16"/>
    <n v="13.83"/>
    <n v="0.69"/>
    <x v="6"/>
    <d v="2019-08-24T00:00:00"/>
    <x v="6"/>
    <s v="Saturday"/>
    <n v="0"/>
    <s v="Low Cost per Unit"/>
    <n v="0"/>
    <n v="0"/>
    <n v="0"/>
    <n v="0"/>
    <n v="0"/>
    <s v="Greater Than 8 Weeks Old"/>
  </r>
  <r>
    <s v="08-34-0206-01-00"/>
    <x v="20"/>
    <x v="5"/>
    <x v="6"/>
    <n v="1"/>
    <n v="115"/>
    <n v="42.08"/>
    <n v="42.08"/>
    <n v="72.92"/>
    <n v="0.63"/>
    <x v="6"/>
    <d v="2019-08-24T00:00:00"/>
    <x v="6"/>
    <s v="Saturday"/>
    <n v="0"/>
    <s v="High Cost per Unit"/>
    <n v="0"/>
    <n v="0"/>
    <n v="0"/>
    <n v="0"/>
    <n v="0"/>
    <s v="Greater Than 8 Weeks Old"/>
  </r>
  <r>
    <s v="08-34-0210-00-00"/>
    <x v="20"/>
    <x v="5"/>
    <x v="6"/>
    <n v="2"/>
    <n v="39.979999999999997"/>
    <n v="22.96"/>
    <n v="11.48"/>
    <n v="17.02"/>
    <n v="0.43"/>
    <x v="6"/>
    <d v="2019-08-24T00:00:00"/>
    <x v="6"/>
    <s v="Saturday"/>
    <n v="0"/>
    <s v="Low Cost per Unit"/>
    <n v="0"/>
    <n v="1.1993999999999998"/>
    <n v="0"/>
    <n v="0"/>
    <n v="0"/>
    <s v="Greater Than 8 Weeks Old"/>
  </r>
  <r>
    <s v="08-34-0211-00-00"/>
    <x v="20"/>
    <x v="5"/>
    <x v="6"/>
    <n v="3"/>
    <n v="64.98"/>
    <n v="34.44"/>
    <n v="11.479999999999999"/>
    <n v="30.54"/>
    <n v="0.47"/>
    <x v="6"/>
    <d v="2019-08-24T00:00:00"/>
    <x v="6"/>
    <s v="Saturday"/>
    <n v="0"/>
    <s v="Low Cost per Unit"/>
    <n v="0"/>
    <n v="1.9494"/>
    <n v="0"/>
    <n v="0"/>
    <n v="0"/>
    <s v="Greater Than 8 Weeks Old"/>
  </r>
  <r>
    <s v="10-81-0001-00-00"/>
    <x v="20"/>
    <x v="7"/>
    <x v="8"/>
    <n v="1"/>
    <n v="29"/>
    <n v="12.5"/>
    <n v="12.5"/>
    <n v="16.5"/>
    <n v="0.56999999999999995"/>
    <x v="6"/>
    <d v="2019-08-24T00:00:00"/>
    <x v="6"/>
    <s v="Saturday"/>
    <n v="0"/>
    <s v="Low Cost per Unit"/>
    <n v="0"/>
    <n v="0"/>
    <n v="0"/>
    <n v="0"/>
    <n v="0"/>
    <s v="Greater Than 8 Weeks Old"/>
  </r>
  <r>
    <s v="13-31-0101-01"/>
    <x v="20"/>
    <x v="4"/>
    <x v="5"/>
    <n v="4"/>
    <n v="80"/>
    <n v="28.48"/>
    <n v="7.12"/>
    <n v="51.52"/>
    <n v="0.64"/>
    <x v="6"/>
    <d v="2019-08-24T00:00:00"/>
    <x v="6"/>
    <s v="Saturday"/>
    <n v="0"/>
    <s v="Low Cost per Unit"/>
    <n v="0"/>
    <n v="2.4"/>
    <n v="0"/>
    <n v="0"/>
    <n v="0"/>
    <s v="Greater Than 8 Weeks Old"/>
  </r>
  <r>
    <s v="13-31-0101-03"/>
    <x v="20"/>
    <x v="4"/>
    <x v="5"/>
    <n v="1"/>
    <n v="20"/>
    <n v="7.12"/>
    <n v="7.12"/>
    <n v="12.88"/>
    <n v="0.64"/>
    <x v="6"/>
    <d v="2019-08-24T00:00:00"/>
    <x v="6"/>
    <s v="Saturday"/>
    <n v="0"/>
    <s v="Low Cost per Unit"/>
    <n v="0"/>
    <n v="0"/>
    <n v="0"/>
    <n v="0"/>
    <n v="0"/>
    <s v="Greater Than 8 Weeks Old"/>
  </r>
  <r>
    <s v="13-31-0101-04"/>
    <x v="20"/>
    <x v="4"/>
    <x v="5"/>
    <n v="1"/>
    <n v="20"/>
    <n v="7.12"/>
    <n v="7.12"/>
    <n v="12.88"/>
    <n v="0.64"/>
    <x v="6"/>
    <d v="2019-08-24T00:00:00"/>
    <x v="6"/>
    <s v="Saturday"/>
    <n v="0"/>
    <s v="Low Cost per Unit"/>
    <n v="0"/>
    <n v="0"/>
    <n v="0"/>
    <n v="0"/>
    <n v="0"/>
    <s v="Greater Than 8 Weeks Old"/>
  </r>
  <r>
    <s v="13-81-0101-00-00"/>
    <x v="20"/>
    <x v="7"/>
    <x v="8"/>
    <n v="3"/>
    <n v="38.97"/>
    <n v="18"/>
    <n v="6"/>
    <n v="20.97"/>
    <n v="0.54"/>
    <x v="6"/>
    <d v="2019-08-24T00:00:00"/>
    <x v="6"/>
    <s v="Saturday"/>
    <n v="0"/>
    <s v="Low Cost per Unit"/>
    <n v="0"/>
    <n v="1.1691"/>
    <n v="0"/>
    <n v="0"/>
    <n v="0"/>
    <s v="Greater Than 8 Weeks Old"/>
  </r>
  <r>
    <s v="13-82-0101-01-00"/>
    <x v="20"/>
    <x v="7"/>
    <x v="17"/>
    <n v="4"/>
    <n v="104"/>
    <n v="35.520000000000003"/>
    <n v="8.8800000000000008"/>
    <n v="68.48"/>
    <n v="0.66"/>
    <x v="6"/>
    <d v="2019-08-24T00:00:00"/>
    <x v="6"/>
    <s v="Saturday"/>
    <n v="0"/>
    <s v="Low Cost per Unit"/>
    <n v="0"/>
    <n v="3.12"/>
    <n v="0"/>
    <n v="0"/>
    <n v="0"/>
    <s v="Greater Than 8 Weeks Old"/>
  </r>
  <r>
    <s v="14-63-1401-01-00"/>
    <x v="20"/>
    <x v="1"/>
    <x v="19"/>
    <n v="1"/>
    <n v="19.989999999999998"/>
    <n v="15.5"/>
    <n v="15.5"/>
    <n v="4.49"/>
    <n v="0.22"/>
    <x v="6"/>
    <d v="2019-08-24T00:00:00"/>
    <x v="6"/>
    <s v="Saturday"/>
    <n v="0"/>
    <s v="Low Cost per Unit"/>
    <n v="0"/>
    <n v="0"/>
    <n v="0"/>
    <n v="0"/>
    <n v="0"/>
    <s v="Greater Than 8 Weeks Old"/>
  </r>
  <r>
    <s v="17-24-0106-11-00"/>
    <x v="20"/>
    <x v="1"/>
    <x v="3"/>
    <n v="1"/>
    <n v="39"/>
    <n v="9.4499999999999993"/>
    <n v="9.4499999999999993"/>
    <n v="29.55"/>
    <n v="0.76"/>
    <x v="6"/>
    <d v="2019-08-24T00:00:00"/>
    <x v="6"/>
    <s v="Saturday"/>
    <n v="0"/>
    <s v="Low Cost per Unit"/>
    <n v="0"/>
    <n v="0"/>
    <n v="0"/>
    <n v="0"/>
    <n v="0"/>
    <s v="Greater Than 8 Weeks Old"/>
  </r>
  <r>
    <s v="17-24-0108-11-00"/>
    <x v="20"/>
    <x v="1"/>
    <x v="3"/>
    <n v="4"/>
    <n v="43.96"/>
    <n v="21"/>
    <n v="5.25"/>
    <n v="22.96"/>
    <n v="0.52"/>
    <x v="6"/>
    <d v="2019-08-24T00:00:00"/>
    <x v="6"/>
    <s v="Saturday"/>
    <n v="0"/>
    <s v="Low Cost per Unit"/>
    <n v="0"/>
    <n v="1.3188"/>
    <n v="0"/>
    <n v="0"/>
    <n v="0"/>
    <s v="Greater Than 8 Weeks Old"/>
  </r>
  <r>
    <s v="17-24-0109-11-00"/>
    <x v="20"/>
    <x v="1"/>
    <x v="3"/>
    <n v="6"/>
    <n v="65.94"/>
    <n v="34.56"/>
    <n v="5.7600000000000007"/>
    <n v="31.38"/>
    <n v="0.48"/>
    <x v="6"/>
    <d v="2019-08-24T00:00:00"/>
    <x v="6"/>
    <s v="Saturday"/>
    <n v="0"/>
    <s v="Low Cost per Unit"/>
    <n v="0"/>
    <n v="1.9782"/>
    <n v="0"/>
    <n v="0"/>
    <n v="0"/>
    <s v="Greater Than 8 Weeks Old"/>
  </r>
  <r>
    <s v="17-24-0111-11-00"/>
    <x v="20"/>
    <x v="1"/>
    <x v="3"/>
    <n v="2"/>
    <n v="60"/>
    <n v="15.6"/>
    <n v="7.8"/>
    <n v="44.4"/>
    <n v="0.74"/>
    <x v="6"/>
    <d v="2019-08-24T00:00:00"/>
    <x v="6"/>
    <s v="Saturday"/>
    <n v="0"/>
    <s v="Low Cost per Unit"/>
    <n v="0"/>
    <n v="1.7999999999999998"/>
    <n v="0"/>
    <n v="0"/>
    <n v="0"/>
    <s v="Greater Than 8 Weeks Old"/>
  </r>
  <r>
    <s v="17-24-0301-11-00"/>
    <x v="20"/>
    <x v="2"/>
    <x v="2"/>
    <n v="5"/>
    <n v="34.950000000000003"/>
    <n v="13.95"/>
    <n v="2.79"/>
    <n v="21"/>
    <n v="0.6"/>
    <x v="6"/>
    <d v="2019-08-24T00:00:00"/>
    <x v="6"/>
    <s v="Saturday"/>
    <n v="0"/>
    <s v="Low Cost per Unit"/>
    <n v="0"/>
    <n v="1.0485"/>
    <n v="0"/>
    <n v="0"/>
    <n v="0"/>
    <s v="Greater Than 8 Weeks Old"/>
  </r>
  <r>
    <s v="17-26-0001-01-00"/>
    <x v="20"/>
    <x v="1"/>
    <x v="14"/>
    <n v="2"/>
    <n v="80"/>
    <n v="23.76"/>
    <n v="11.88"/>
    <n v="56.24"/>
    <n v="0.7"/>
    <x v="6"/>
    <d v="2019-08-24T00:00:00"/>
    <x v="6"/>
    <s v="Saturday"/>
    <n v="0"/>
    <s v="Low Cost per Unit"/>
    <n v="0"/>
    <n v="2.4"/>
    <n v="0"/>
    <n v="0"/>
    <n v="0"/>
    <s v="Greater Than 8 Weeks Old"/>
  </r>
  <r>
    <s v="17-26-0002-01-00"/>
    <x v="20"/>
    <x v="1"/>
    <x v="14"/>
    <n v="1"/>
    <n v="32"/>
    <n v="12.57"/>
    <n v="12.57"/>
    <n v="19.43"/>
    <n v="0.61"/>
    <x v="6"/>
    <d v="2019-08-24T00:00:00"/>
    <x v="6"/>
    <s v="Saturday"/>
    <n v="0"/>
    <s v="Low Cost per Unit"/>
    <n v="0"/>
    <n v="0"/>
    <n v="0"/>
    <n v="0"/>
    <n v="0"/>
    <s v="Greater Than 8 Weeks Old"/>
  </r>
  <r>
    <s v="22-82-1301-00-12"/>
    <x v="20"/>
    <x v="7"/>
    <x v="17"/>
    <n v="19"/>
    <n v="569.80999999999995"/>
    <n v="302.67"/>
    <n v="15.930000000000001"/>
    <n v="267.14"/>
    <n v="0.47"/>
    <x v="6"/>
    <d v="2019-08-24T00:00:00"/>
    <x v="6"/>
    <s v="Saturday"/>
    <n v="0"/>
    <s v="Low Cost per Unit"/>
    <n v="0"/>
    <n v="17.094299999999997"/>
    <n v="0"/>
    <n v="0"/>
    <n v="0"/>
    <s v="Greater Than 8 Weeks Old"/>
  </r>
  <r>
    <s v="23-33-0201-00-00"/>
    <x v="20"/>
    <x v="5"/>
    <x v="6"/>
    <n v="3"/>
    <n v="48"/>
    <n v="20.25"/>
    <n v="6.75"/>
    <n v="27.75"/>
    <n v="0.57999999999999996"/>
    <x v="6"/>
    <d v="2019-08-24T00:00:00"/>
    <x v="6"/>
    <s v="Saturday"/>
    <n v="0"/>
    <s v="Low Cost per Unit"/>
    <n v="0"/>
    <n v="1.44"/>
    <n v="0"/>
    <n v="0"/>
    <n v="0"/>
    <s v="Greater Than 8 Weeks Old"/>
  </r>
  <r>
    <s v="23-82-0101-01-00"/>
    <x v="20"/>
    <x v="7"/>
    <x v="17"/>
    <n v="2"/>
    <n v="84"/>
    <n v="24.76"/>
    <n v="12.38"/>
    <n v="59.24"/>
    <n v="0.71"/>
    <x v="6"/>
    <d v="2019-08-24T00:00:00"/>
    <x v="6"/>
    <s v="Saturday"/>
    <n v="0"/>
    <s v="Low Cost per Unit"/>
    <n v="0"/>
    <n v="2.52"/>
    <n v="0"/>
    <n v="0"/>
    <n v="0"/>
    <s v="Greater Than 8 Weeks Old"/>
  </r>
  <r>
    <s v="23-82-1301-01-00"/>
    <x v="20"/>
    <x v="7"/>
    <x v="17"/>
    <n v="3"/>
    <n v="48"/>
    <n v="14.64"/>
    <n v="4.88"/>
    <n v="33.36"/>
    <n v="0.7"/>
    <x v="6"/>
    <d v="2019-08-24T00:00:00"/>
    <x v="6"/>
    <s v="Saturday"/>
    <n v="0"/>
    <s v="Low Cost per Unit"/>
    <n v="0"/>
    <n v="1.44"/>
    <n v="0"/>
    <n v="0"/>
    <n v="0"/>
    <s v="Greater Than 8 Weeks Old"/>
  </r>
  <r>
    <s v="33-81-1701-00-00"/>
    <x v="20"/>
    <x v="7"/>
    <x v="8"/>
    <n v="2"/>
    <n v="16"/>
    <n v="7.42"/>
    <n v="3.71"/>
    <n v="8.58"/>
    <n v="0.54"/>
    <x v="6"/>
    <d v="2019-08-24T00:00:00"/>
    <x v="6"/>
    <s v="Saturday"/>
    <n v="0"/>
    <s v="Low Cost per Unit"/>
    <n v="0"/>
    <n v="0.48"/>
    <n v="0"/>
    <n v="0"/>
    <n v="0"/>
    <s v="Greater Than 8 Weeks Old"/>
  </r>
  <r>
    <s v="37-84-0201-01-00"/>
    <x v="20"/>
    <x v="7"/>
    <x v="22"/>
    <n v="9"/>
    <n v="170.91"/>
    <n v="165.42"/>
    <n v="18.38"/>
    <n v="5.49"/>
    <n v="0.03"/>
    <x v="6"/>
    <d v="2019-08-24T00:00:00"/>
    <x v="6"/>
    <s v="Saturday"/>
    <n v="0"/>
    <s v="High Cost per Unit"/>
    <n v="0"/>
    <n v="5.1273"/>
    <n v="0"/>
    <n v="0"/>
    <n v="0"/>
    <s v="Greater Than 8 Weeks Old"/>
  </r>
  <r>
    <s v="38-31-0001-00-12"/>
    <x v="20"/>
    <x v="3"/>
    <x v="5"/>
    <n v="8"/>
    <n v="360"/>
    <n v="130.56"/>
    <n v="16.32"/>
    <n v="229.44"/>
    <n v="0.64"/>
    <x v="6"/>
    <d v="2019-08-24T00:00:00"/>
    <x v="6"/>
    <s v="Saturday"/>
    <n v="0"/>
    <s v="Low Cost per Unit"/>
    <n v="0"/>
    <n v="10.799999999999999"/>
    <n v="0"/>
    <n v="0"/>
    <n v="0"/>
    <s v="Greater Than 8 Weeks Old"/>
  </r>
  <r>
    <s v="38-51-0101-01-00"/>
    <x v="20"/>
    <x v="8"/>
    <x v="10"/>
    <n v="2"/>
    <n v="198"/>
    <n v="74.84"/>
    <n v="37.42"/>
    <n v="123.16"/>
    <n v="0.62"/>
    <x v="6"/>
    <d v="2019-08-24T00:00:00"/>
    <x v="6"/>
    <s v="Saturday"/>
    <n v="0"/>
    <s v="High Cost per Unit"/>
    <n v="0"/>
    <n v="5.9399999999999995"/>
    <n v="0"/>
    <n v="0"/>
    <n v="0"/>
    <s v="Greater Than 8 Weeks Old"/>
  </r>
  <r>
    <s v="40-24-0001-01-00"/>
    <x v="20"/>
    <x v="1"/>
    <x v="3"/>
    <n v="4"/>
    <n v="94.97"/>
    <n v="35.880000000000003"/>
    <n v="8.9700000000000006"/>
    <n v="59.09"/>
    <n v="0.62"/>
    <x v="6"/>
    <d v="2019-08-24T00:00:00"/>
    <x v="6"/>
    <s v="Saturday"/>
    <n v="0"/>
    <s v="Low Cost per Unit"/>
    <n v="0"/>
    <n v="2.8491"/>
    <n v="0"/>
    <n v="0"/>
    <n v="0"/>
    <s v="Greater Than 8 Weeks Old"/>
  </r>
  <r>
    <s v="40-33-0001-00-00"/>
    <x v="20"/>
    <x v="5"/>
    <x v="6"/>
    <n v="5"/>
    <n v="495"/>
    <n v="179.85"/>
    <n v="35.97"/>
    <n v="315.14999999999998"/>
    <n v="0.64"/>
    <x v="6"/>
    <d v="2019-08-24T00:00:00"/>
    <x v="6"/>
    <s v="Saturday"/>
    <n v="0"/>
    <s v="High Cost per Unit"/>
    <n v="0"/>
    <n v="14.85"/>
    <n v="0"/>
    <n v="0"/>
    <n v="0"/>
    <s v="Greater Than 8 Weeks Old"/>
  </r>
  <r>
    <s v="40-51-0001-01-12"/>
    <x v="20"/>
    <x v="8"/>
    <x v="10"/>
    <n v="1"/>
    <n v="65.989999999999995"/>
    <n v="37.42"/>
    <n v="37.42"/>
    <n v="28.57"/>
    <n v="0.43"/>
    <x v="6"/>
    <d v="2019-08-24T00:00:00"/>
    <x v="6"/>
    <s v="Saturday"/>
    <n v="0"/>
    <s v="High Cost per Unit"/>
    <n v="0"/>
    <n v="0"/>
    <n v="0"/>
    <n v="0"/>
    <n v="0"/>
    <s v="Greater Than 8 Weeks Old"/>
  </r>
  <r>
    <s v="40-54-0001-01-00"/>
    <x v="20"/>
    <x v="8"/>
    <x v="20"/>
    <n v="2"/>
    <n v="99.98"/>
    <n v="47.94"/>
    <n v="23.97"/>
    <n v="52.04"/>
    <n v="0.52"/>
    <x v="6"/>
    <d v="2019-08-24T00:00:00"/>
    <x v="6"/>
    <s v="Saturday"/>
    <n v="0"/>
    <s v="High Cost per Unit"/>
    <n v="0"/>
    <n v="2.9994000000000001"/>
    <n v="0"/>
    <n v="0"/>
    <n v="0"/>
    <s v="Greater Than 8 Weeks Old"/>
  </r>
  <r>
    <s v="40-74-0001-01-00"/>
    <x v="20"/>
    <x v="8"/>
    <x v="15"/>
    <n v="1"/>
    <n v="29"/>
    <n v="10.77"/>
    <n v="10.77"/>
    <n v="18.23"/>
    <n v="0.63"/>
    <x v="6"/>
    <d v="2019-08-24T00:00:00"/>
    <x v="6"/>
    <s v="Saturday"/>
    <n v="0"/>
    <s v="Low Cost per Unit"/>
    <n v="0"/>
    <n v="0"/>
    <n v="0"/>
    <n v="0"/>
    <n v="0"/>
    <s v="Greater Than 8 Weeks Old"/>
  </r>
  <r>
    <s v="42-26-0001-01-00"/>
    <x v="20"/>
    <x v="2"/>
    <x v="2"/>
    <n v="7"/>
    <n v="132.93"/>
    <n v="119"/>
    <n v="17"/>
    <n v="13.93"/>
    <n v="0.1"/>
    <x v="6"/>
    <d v="2019-08-24T00:00:00"/>
    <x v="6"/>
    <s v="Saturday"/>
    <n v="0"/>
    <s v="High Cost per Unit"/>
    <n v="0"/>
    <n v="3.9879000000000002"/>
    <n v="0"/>
    <n v="0"/>
    <n v="0"/>
    <s v="Greater Than 8 Weeks Old"/>
  </r>
  <r>
    <s v="42-26-0002-01-00"/>
    <x v="20"/>
    <x v="2"/>
    <x v="2"/>
    <n v="2"/>
    <n v="37.979999999999997"/>
    <n v="30"/>
    <n v="15"/>
    <n v="7.98"/>
    <n v="0.21"/>
    <x v="6"/>
    <d v="2019-08-24T00:00:00"/>
    <x v="6"/>
    <s v="Saturday"/>
    <n v="0"/>
    <s v="Low Cost per Unit"/>
    <n v="0"/>
    <n v="1.1394"/>
    <n v="0"/>
    <n v="0"/>
    <n v="0"/>
    <s v="Greater Than 8 Weeks Old"/>
  </r>
  <r>
    <s v="42-26-0003-01-00"/>
    <x v="20"/>
    <x v="2"/>
    <x v="2"/>
    <n v="4"/>
    <n v="75.959999999999994"/>
    <n v="60"/>
    <n v="15"/>
    <n v="15.96"/>
    <n v="0.21"/>
    <x v="6"/>
    <d v="2019-08-24T00:00:00"/>
    <x v="6"/>
    <s v="Saturday"/>
    <n v="0"/>
    <s v="Low Cost per Unit"/>
    <n v="0"/>
    <n v="2.2787999999999999"/>
    <n v="0"/>
    <n v="0"/>
    <n v="0"/>
    <s v="Greater Than 8 Weeks Old"/>
  </r>
  <r>
    <s v="43-85-0001-01-00"/>
    <x v="20"/>
    <x v="9"/>
    <x v="21"/>
    <n v="1"/>
    <n v="189"/>
    <n v="92"/>
    <n v="92"/>
    <n v="97"/>
    <n v="0.51"/>
    <x v="6"/>
    <d v="2019-08-24T00:00:00"/>
    <x v="6"/>
    <s v="Saturday"/>
    <n v="0"/>
    <s v="High Cost per Unit"/>
    <n v="0"/>
    <n v="0"/>
    <n v="0"/>
    <n v="0"/>
    <n v="0"/>
    <s v="Greater Than 8 Weeks Old"/>
  </r>
  <r>
    <s v="44-12-0001-06-09"/>
    <x v="20"/>
    <x v="5"/>
    <x v="23"/>
    <n v="2"/>
    <n v="138"/>
    <n v="60"/>
    <n v="30"/>
    <n v="78"/>
    <n v="0.56999999999999995"/>
    <x v="6"/>
    <d v="2019-08-24T00:00:00"/>
    <x v="6"/>
    <s v="Saturday"/>
    <n v="0"/>
    <s v="High Cost per Unit"/>
    <n v="0"/>
    <n v="4.1399999999999997"/>
    <n v="0"/>
    <n v="0"/>
    <n v="0"/>
    <s v="Greater Than 8 Weeks Old"/>
  </r>
  <r>
    <s v="01-21-1004-14-12"/>
    <x v="21"/>
    <x v="0"/>
    <x v="0"/>
    <n v="3"/>
    <n v="177"/>
    <n v="60.9"/>
    <n v="20.3"/>
    <n v="116.1"/>
    <n v="0.66"/>
    <x v="0"/>
    <d v="2019-08-25T00:00:00"/>
    <x v="0"/>
    <s v="Monday"/>
    <n v="0"/>
    <s v="High Cost per Unit"/>
    <n v="17.7"/>
    <n v="5.31"/>
    <n v="0"/>
    <n v="0"/>
    <n v="0"/>
    <s v="Greater Than 8 Weeks Old"/>
  </r>
  <r>
    <s v="01-21-1005-14-12"/>
    <x v="21"/>
    <x v="0"/>
    <x v="0"/>
    <n v="1"/>
    <n v="59"/>
    <n v="22.65"/>
    <n v="22.65"/>
    <n v="36.35"/>
    <n v="0.62"/>
    <x v="0"/>
    <d v="2019-08-25T00:00:00"/>
    <x v="0"/>
    <s v="Monday"/>
    <n v="0"/>
    <s v="High Cost per Unit"/>
    <n v="5.9"/>
    <n v="0"/>
    <n v="0"/>
    <n v="0"/>
    <n v="0"/>
    <s v="Greater Than 8 Weeks Old"/>
  </r>
  <r>
    <s v="01-21-1005-15-12"/>
    <x v="21"/>
    <x v="0"/>
    <x v="0"/>
    <n v="4"/>
    <n v="139.96"/>
    <n v="90.8"/>
    <n v="22.7"/>
    <n v="49.16"/>
    <n v="0.35"/>
    <x v="0"/>
    <d v="2019-08-25T00:00:00"/>
    <x v="0"/>
    <s v="Monday"/>
    <n v="0"/>
    <s v="High Cost per Unit"/>
    <n v="13.996000000000002"/>
    <n v="4.1988000000000003"/>
    <n v="0"/>
    <n v="0"/>
    <n v="0"/>
    <s v="Greater Than 8 Weeks Old"/>
  </r>
  <r>
    <s v="01-21-1007-15-12"/>
    <x v="21"/>
    <x v="0"/>
    <x v="0"/>
    <n v="12"/>
    <n v="395.88"/>
    <n v="255.12"/>
    <n v="21.26"/>
    <n v="140.76"/>
    <n v="0.36"/>
    <x v="0"/>
    <d v="2019-08-25T00:00:00"/>
    <x v="0"/>
    <s v="Monday"/>
    <n v="0"/>
    <s v="High Cost per Unit"/>
    <n v="39.588000000000001"/>
    <n v="11.8764"/>
    <n v="0"/>
    <n v="0"/>
    <n v="0"/>
    <s v="Greater Than 8 Weeks Old"/>
  </r>
  <r>
    <s v="01-21-1012-14-12"/>
    <x v="21"/>
    <x v="0"/>
    <x v="0"/>
    <n v="1"/>
    <n v="65"/>
    <n v="11.72"/>
    <n v="11.72"/>
    <n v="53.28"/>
    <n v="0.82"/>
    <x v="0"/>
    <d v="2019-08-25T00:00:00"/>
    <x v="0"/>
    <s v="Monday"/>
    <n v="0"/>
    <s v="Low Cost per Unit"/>
    <n v="6.5"/>
    <n v="0"/>
    <n v="0"/>
    <n v="0"/>
    <n v="0"/>
    <s v="Greater Than 8 Weeks Old"/>
  </r>
  <r>
    <s v="01-21-1013-14-12"/>
    <x v="21"/>
    <x v="0"/>
    <x v="0"/>
    <n v="1"/>
    <n v="79"/>
    <n v="19.940000000000001"/>
    <n v="19.940000000000001"/>
    <n v="59.06"/>
    <n v="0.75"/>
    <x v="0"/>
    <d v="2019-08-25T00:00:00"/>
    <x v="0"/>
    <s v="Monday"/>
    <n v="0"/>
    <s v="High Cost per Unit"/>
    <n v="7.9"/>
    <n v="0"/>
    <n v="0"/>
    <n v="0"/>
    <n v="0"/>
    <s v="Greater Than 8 Weeks Old"/>
  </r>
  <r>
    <s v="01-21-2001-14-12"/>
    <x v="21"/>
    <x v="0"/>
    <x v="0"/>
    <n v="1"/>
    <n v="89"/>
    <n v="32.520000000000003"/>
    <n v="32.520000000000003"/>
    <n v="56.48"/>
    <n v="0.63"/>
    <x v="0"/>
    <d v="2019-08-25T00:00:00"/>
    <x v="0"/>
    <s v="Monday"/>
    <n v="0"/>
    <s v="High Cost per Unit"/>
    <n v="8.9"/>
    <n v="0"/>
    <n v="0"/>
    <n v="0"/>
    <n v="0"/>
    <s v="Greater Than 8 Weeks Old"/>
  </r>
  <r>
    <s v="01-21-2002-14-12"/>
    <x v="21"/>
    <x v="0"/>
    <x v="0"/>
    <n v="10"/>
    <n v="499.9"/>
    <n v="300.10000000000002"/>
    <n v="30.01"/>
    <n v="199.8"/>
    <n v="0.4"/>
    <x v="0"/>
    <d v="2019-08-25T00:00:00"/>
    <x v="0"/>
    <s v="Monday"/>
    <n v="0"/>
    <s v="High Cost per Unit"/>
    <n v="49.99"/>
    <n v="14.996999999999998"/>
    <n v="0"/>
    <n v="0"/>
    <n v="0"/>
    <s v="Greater Than 8 Weeks Old"/>
  </r>
  <r>
    <s v="01-21-2010-14-12"/>
    <x v="21"/>
    <x v="0"/>
    <x v="0"/>
    <n v="5"/>
    <n v="159.94999999999999"/>
    <n v="73.25"/>
    <n v="14.65"/>
    <n v="86.7"/>
    <n v="0.54"/>
    <x v="0"/>
    <d v="2019-08-25T00:00:00"/>
    <x v="0"/>
    <s v="Monday"/>
    <n v="0"/>
    <s v="Low Cost per Unit"/>
    <n v="15.994999999999999"/>
    <n v="4.7984999999999998"/>
    <n v="0"/>
    <n v="0"/>
    <n v="0"/>
    <s v="Greater Than 8 Weeks Old"/>
  </r>
  <r>
    <s v="01-21-4001-14-12"/>
    <x v="21"/>
    <x v="0"/>
    <x v="0"/>
    <n v="1"/>
    <n v="55"/>
    <n v="16.399999999999999"/>
    <n v="16.399999999999999"/>
    <n v="38.6"/>
    <n v="0.7"/>
    <x v="0"/>
    <d v="2019-08-25T00:00:00"/>
    <x v="0"/>
    <s v="Monday"/>
    <n v="0"/>
    <s v="Low Cost per Unit"/>
    <n v="5.5"/>
    <n v="0"/>
    <n v="0"/>
    <n v="0"/>
    <n v="0"/>
    <s v="Greater Than 8 Weeks Old"/>
  </r>
  <r>
    <s v="01-22-0103-01-00"/>
    <x v="21"/>
    <x v="1"/>
    <x v="1"/>
    <n v="33"/>
    <n v="1460.2"/>
    <n v="907.5"/>
    <n v="27.5"/>
    <n v="552.70000000000005"/>
    <n v="0.38"/>
    <x v="0"/>
    <d v="2019-08-25T00:00:00"/>
    <x v="0"/>
    <s v="Monday"/>
    <n v="0"/>
    <s v="High Cost per Unit"/>
    <n v="0"/>
    <n v="43.805999999999997"/>
    <n v="0"/>
    <n v="0"/>
    <n v="0"/>
    <s v="Greater Than 8 Weeks Old"/>
  </r>
  <r>
    <s v="01-24-0304-01-00"/>
    <x v="21"/>
    <x v="2"/>
    <x v="2"/>
    <n v="5"/>
    <n v="34.950000000000003"/>
    <n v="22.35"/>
    <n v="4.4700000000000006"/>
    <n v="12.6"/>
    <n v="0.36"/>
    <x v="0"/>
    <d v="2019-08-25T00:00:00"/>
    <x v="0"/>
    <s v="Monday"/>
    <n v="0"/>
    <s v="Low Cost per Unit"/>
    <n v="0"/>
    <n v="1.0485"/>
    <n v="0"/>
    <n v="0"/>
    <n v="0"/>
    <s v="Greater Than 8 Weeks Old"/>
  </r>
  <r>
    <s v="01-28-1301-03-12"/>
    <x v="21"/>
    <x v="1"/>
    <x v="4"/>
    <n v="6"/>
    <n v="126"/>
    <n v="43.02"/>
    <n v="7.1700000000000008"/>
    <n v="82.98"/>
    <n v="0.66"/>
    <x v="0"/>
    <d v="2019-08-25T00:00:00"/>
    <x v="0"/>
    <s v="Monday"/>
    <n v="0"/>
    <s v="Low Cost per Unit"/>
    <n v="0"/>
    <n v="3.78"/>
    <n v="0"/>
    <n v="0"/>
    <n v="0"/>
    <s v="Greater Than 8 Weeks Old"/>
  </r>
  <r>
    <s v="01-29-0002-00-00"/>
    <x v="21"/>
    <x v="1"/>
    <x v="18"/>
    <n v="2"/>
    <n v="10"/>
    <n v="0.5"/>
    <n v="0.25"/>
    <n v="9.5"/>
    <n v="0.95"/>
    <x v="0"/>
    <d v="2019-08-25T00:00:00"/>
    <x v="0"/>
    <s v="Monday"/>
    <n v="0"/>
    <s v="Low Cost per Unit"/>
    <n v="0"/>
    <n v="0.3"/>
    <n v="1.5"/>
    <n v="0"/>
    <n v="0"/>
    <s v="Greater Than 8 Weeks Old"/>
  </r>
  <r>
    <s v="01-29-1301-01-00"/>
    <x v="21"/>
    <x v="1"/>
    <x v="18"/>
    <n v="2"/>
    <n v="64"/>
    <n v="11"/>
    <n v="5.5"/>
    <n v="53"/>
    <n v="0.83"/>
    <x v="0"/>
    <d v="2019-08-25T00:00:00"/>
    <x v="0"/>
    <s v="Monday"/>
    <n v="0"/>
    <s v="Low Cost per Unit"/>
    <n v="0"/>
    <n v="1.92"/>
    <n v="9.6"/>
    <n v="0"/>
    <n v="0"/>
    <s v="Greater Than 8 Weeks Old"/>
  </r>
  <r>
    <s v="01-29-1304-01-00"/>
    <x v="21"/>
    <x v="1"/>
    <x v="18"/>
    <n v="2"/>
    <n v="11.98"/>
    <n v="4.2"/>
    <n v="2.1"/>
    <n v="7.78"/>
    <n v="0.65"/>
    <x v="0"/>
    <d v="2019-08-25T00:00:00"/>
    <x v="0"/>
    <s v="Monday"/>
    <n v="0"/>
    <s v="Low Cost per Unit"/>
    <n v="0"/>
    <n v="0.3594"/>
    <n v="1.7969999999999999"/>
    <n v="0"/>
    <n v="0"/>
    <s v="Greater Than 8 Weeks Old"/>
  </r>
  <r>
    <s v="01-31-0101-01-00"/>
    <x v="21"/>
    <x v="3"/>
    <x v="5"/>
    <n v="19"/>
    <n v="359.82"/>
    <n v="150.86000000000001"/>
    <n v="7.94"/>
    <n v="208.96"/>
    <n v="0.57999999999999996"/>
    <x v="0"/>
    <d v="2019-08-25T00:00:00"/>
    <x v="0"/>
    <s v="Monday"/>
    <n v="0"/>
    <s v="Low Cost per Unit"/>
    <n v="0"/>
    <n v="10.794599999999999"/>
    <n v="0"/>
    <n v="0"/>
    <n v="0"/>
    <s v="Greater Than 8 Weeks Old"/>
  </r>
  <r>
    <s v="01-31-0103-01-00"/>
    <x v="21"/>
    <x v="4"/>
    <x v="5"/>
    <n v="11"/>
    <n v="119.9"/>
    <n v="49.5"/>
    <n v="4.5"/>
    <n v="70.400000000000006"/>
    <n v="0.59"/>
    <x v="0"/>
    <d v="2019-08-25T00:00:00"/>
    <x v="0"/>
    <s v="Monday"/>
    <n v="0"/>
    <s v="Low Cost per Unit"/>
    <n v="0"/>
    <n v="3.597"/>
    <n v="0"/>
    <n v="0"/>
    <n v="0"/>
    <s v="Greater Than 8 Weeks Old"/>
  </r>
  <r>
    <s v="01-31-0104-01-00"/>
    <x v="21"/>
    <x v="3"/>
    <x v="5"/>
    <n v="18"/>
    <n v="186.83"/>
    <n v="111.6"/>
    <n v="6.1999999999999993"/>
    <n v="75.23"/>
    <n v="0.4"/>
    <x v="0"/>
    <d v="2019-08-25T00:00:00"/>
    <x v="0"/>
    <s v="Monday"/>
    <n v="0"/>
    <s v="Low Cost per Unit"/>
    <n v="0"/>
    <n v="5.6048999999999998"/>
    <n v="0"/>
    <n v="0"/>
    <n v="0"/>
    <s v="Greater Than 8 Weeks Old"/>
  </r>
  <r>
    <s v="01-31-0105-01-00"/>
    <x v="21"/>
    <x v="3"/>
    <x v="5"/>
    <n v="12"/>
    <n v="164.89"/>
    <n v="79.2"/>
    <n v="6.6000000000000005"/>
    <n v="85.69"/>
    <n v="0.52"/>
    <x v="0"/>
    <d v="2019-08-25T00:00:00"/>
    <x v="0"/>
    <s v="Monday"/>
    <n v="0"/>
    <s v="Low Cost per Unit"/>
    <n v="0"/>
    <n v="4.946699999999999"/>
    <n v="0"/>
    <n v="0"/>
    <n v="0"/>
    <s v="Greater Than 8 Weeks Old"/>
  </r>
  <r>
    <s v="01-31-0106-01-00"/>
    <x v="21"/>
    <x v="3"/>
    <x v="5"/>
    <n v="5"/>
    <n v="100"/>
    <n v="34"/>
    <n v="6.8"/>
    <n v="66"/>
    <n v="0.66"/>
    <x v="0"/>
    <d v="2019-08-25T00:00:00"/>
    <x v="0"/>
    <s v="Monday"/>
    <n v="0"/>
    <s v="Low Cost per Unit"/>
    <n v="0"/>
    <n v="3"/>
    <n v="0"/>
    <n v="0"/>
    <n v="0"/>
    <s v="Greater Than 8 Weeks Old"/>
  </r>
  <r>
    <s v="01-31-0107-01-12"/>
    <x v="21"/>
    <x v="5"/>
    <x v="6"/>
    <n v="3"/>
    <n v="138"/>
    <n v="60.18"/>
    <n v="20.059999999999999"/>
    <n v="77.819999999999993"/>
    <n v="0.56000000000000005"/>
    <x v="0"/>
    <d v="2019-08-25T00:00:00"/>
    <x v="0"/>
    <s v="Monday"/>
    <n v="0"/>
    <s v="High Cost per Unit"/>
    <n v="0"/>
    <n v="4.1399999999999997"/>
    <n v="0"/>
    <n v="0"/>
    <n v="0"/>
    <s v="Greater Than 8 Weeks Old"/>
  </r>
  <r>
    <s v="01-31-0108-01-00"/>
    <x v="21"/>
    <x v="3"/>
    <x v="5"/>
    <n v="5"/>
    <n v="88"/>
    <n v="26.25"/>
    <n v="5.25"/>
    <n v="61.75"/>
    <n v="0.7"/>
    <x v="0"/>
    <d v="2019-08-25T00:00:00"/>
    <x v="0"/>
    <s v="Monday"/>
    <n v="0"/>
    <s v="Low Cost per Unit"/>
    <n v="0"/>
    <n v="2.6399999999999997"/>
    <n v="0"/>
    <n v="0"/>
    <n v="0"/>
    <s v="Greater Than 8 Weeks Old"/>
  </r>
  <r>
    <s v="01-31-0109-01-00"/>
    <x v="21"/>
    <x v="3"/>
    <x v="5"/>
    <n v="5"/>
    <n v="88"/>
    <n v="31.75"/>
    <n v="6.35"/>
    <n v="56.25"/>
    <n v="0.64"/>
    <x v="0"/>
    <d v="2019-08-25T00:00:00"/>
    <x v="0"/>
    <s v="Monday"/>
    <n v="0"/>
    <s v="Low Cost per Unit"/>
    <n v="0"/>
    <n v="2.6399999999999997"/>
    <n v="0"/>
    <n v="0"/>
    <n v="0"/>
    <s v="Greater Than 8 Weeks Old"/>
  </r>
  <r>
    <s v="01-32-0101-01"/>
    <x v="21"/>
    <x v="5"/>
    <x v="6"/>
    <n v="31"/>
    <n v="309.69"/>
    <n v="117.8"/>
    <n v="3.8"/>
    <n v="191.89"/>
    <n v="0.62"/>
    <x v="0"/>
    <d v="2019-08-25T00:00:00"/>
    <x v="0"/>
    <s v="Monday"/>
    <n v="0"/>
    <s v="Low Cost per Unit"/>
    <n v="0"/>
    <n v="9.2906999999999993"/>
    <n v="0"/>
    <n v="0"/>
    <n v="0"/>
    <s v="Greater Than 8 Weeks Old"/>
  </r>
  <r>
    <s v="01-40-0401-00-00"/>
    <x v="21"/>
    <x v="6"/>
    <x v="7"/>
    <n v="10"/>
    <n v="149.9"/>
    <n v="54"/>
    <n v="5.4"/>
    <n v="95.9"/>
    <n v="0.64"/>
    <x v="0"/>
    <d v="2019-08-25T00:00:00"/>
    <x v="0"/>
    <s v="Monday"/>
    <n v="0"/>
    <s v="Low Cost per Unit"/>
    <n v="0"/>
    <n v="4.4969999999999999"/>
    <n v="0"/>
    <n v="0"/>
    <n v="0"/>
    <s v="Greater Than 8 Weeks Old"/>
  </r>
  <r>
    <s v="01-81-1601-00-00"/>
    <x v="21"/>
    <x v="7"/>
    <x v="8"/>
    <n v="14"/>
    <n v="109.46"/>
    <n v="44.8"/>
    <n v="3.1999999999999997"/>
    <n v="64.66"/>
    <n v="0.59"/>
    <x v="0"/>
    <d v="2019-08-25T00:00:00"/>
    <x v="0"/>
    <s v="Monday"/>
    <n v="0"/>
    <s v="Low Cost per Unit"/>
    <n v="0"/>
    <n v="3.2837999999999998"/>
    <n v="0"/>
    <n v="0"/>
    <n v="0"/>
    <s v="Greater Than 8 Weeks Old"/>
  </r>
  <r>
    <s v="01-83-1601-00-00"/>
    <x v="21"/>
    <x v="7"/>
    <x v="9"/>
    <n v="8"/>
    <n v="71.92"/>
    <n v="34.4"/>
    <n v="4.3"/>
    <n v="37.520000000000003"/>
    <n v="0.52"/>
    <x v="0"/>
    <d v="2019-08-25T00:00:00"/>
    <x v="0"/>
    <s v="Monday"/>
    <n v="0"/>
    <s v="Low Cost per Unit"/>
    <n v="0"/>
    <n v="2.1576"/>
    <n v="0"/>
    <n v="0"/>
    <n v="0"/>
    <s v="Greater Than 8 Weeks Old"/>
  </r>
  <r>
    <s v="01-83-1602-00-00"/>
    <x v="21"/>
    <x v="7"/>
    <x v="9"/>
    <n v="15"/>
    <n v="125.86"/>
    <n v="59.7"/>
    <n v="3.98"/>
    <n v="66.16"/>
    <n v="0.53"/>
    <x v="0"/>
    <d v="2019-08-25T00:00:00"/>
    <x v="0"/>
    <s v="Monday"/>
    <n v="0"/>
    <s v="Low Cost per Unit"/>
    <n v="0"/>
    <n v="3.7757999999999998"/>
    <n v="0"/>
    <n v="0"/>
    <n v="0"/>
    <s v="Greater Than 8 Weeks Old"/>
  </r>
  <r>
    <s v="01-83-1603-00-00"/>
    <x v="21"/>
    <x v="7"/>
    <x v="9"/>
    <n v="3"/>
    <n v="42"/>
    <n v="8.25"/>
    <n v="2.75"/>
    <n v="33.75"/>
    <n v="0.8"/>
    <x v="0"/>
    <d v="2019-08-25T00:00:00"/>
    <x v="0"/>
    <s v="Monday"/>
    <n v="0"/>
    <s v="Low Cost per Unit"/>
    <n v="0"/>
    <n v="1.26"/>
    <n v="0"/>
    <n v="0"/>
    <n v="0"/>
    <s v="Greater Than 8 Weeks Old"/>
  </r>
  <r>
    <s v="02-31-0101-01-00"/>
    <x v="21"/>
    <x v="3"/>
    <x v="5"/>
    <n v="31"/>
    <n v="209.7"/>
    <n v="54.25"/>
    <n v="1.75"/>
    <n v="155.44999999999999"/>
    <n v="0.74"/>
    <x v="0"/>
    <d v="2019-08-25T00:00:00"/>
    <x v="0"/>
    <s v="Monday"/>
    <n v="0"/>
    <s v="Low Cost per Unit"/>
    <n v="0"/>
    <n v="6.2909999999999995"/>
    <n v="0"/>
    <n v="0"/>
    <n v="0"/>
    <s v="Greater Than 8 Weeks Old"/>
  </r>
  <r>
    <s v="02-31-0103-01-00"/>
    <x v="21"/>
    <x v="4"/>
    <x v="5"/>
    <n v="15"/>
    <n v="139.86000000000001"/>
    <n v="44.25"/>
    <n v="2.95"/>
    <n v="95.61"/>
    <n v="0.68"/>
    <x v="0"/>
    <d v="2019-08-25T00:00:00"/>
    <x v="0"/>
    <s v="Monday"/>
    <n v="0"/>
    <s v="Low Cost per Unit"/>
    <n v="0"/>
    <n v="4.1958000000000002"/>
    <n v="0"/>
    <n v="0"/>
    <n v="0"/>
    <s v="Greater Than 8 Weeks Old"/>
  </r>
  <r>
    <s v="02-32-0101-01-00"/>
    <x v="21"/>
    <x v="5"/>
    <x v="6"/>
    <n v="2"/>
    <n v="22"/>
    <n v="4.0999999999999996"/>
    <n v="2.0499999999999998"/>
    <n v="17.899999999999999"/>
    <n v="0.81"/>
    <x v="0"/>
    <d v="2019-08-25T00:00:00"/>
    <x v="0"/>
    <s v="Monday"/>
    <n v="0"/>
    <s v="Low Cost per Unit"/>
    <n v="0"/>
    <n v="0.65999999999999992"/>
    <n v="0"/>
    <n v="0"/>
    <n v="0"/>
    <s v="Greater Than 8 Weeks Old"/>
  </r>
  <r>
    <s v="02-40-0001"/>
    <x v="21"/>
    <x v="6"/>
    <x v="7"/>
    <n v="4"/>
    <n v="76"/>
    <n v="18"/>
    <n v="4.5"/>
    <n v="58"/>
    <n v="0.76"/>
    <x v="0"/>
    <d v="2019-08-25T00:00:00"/>
    <x v="0"/>
    <s v="Monday"/>
    <n v="0"/>
    <s v="Low Cost per Unit"/>
    <n v="0"/>
    <n v="2.2799999999999998"/>
    <n v="0"/>
    <n v="0"/>
    <n v="0"/>
    <s v="Greater Than 8 Weeks Old"/>
  </r>
  <r>
    <s v="02-40-0301-01-12"/>
    <x v="21"/>
    <x v="6"/>
    <x v="7"/>
    <n v="1"/>
    <n v="17"/>
    <n v="2.99"/>
    <n v="2.99"/>
    <n v="14.01"/>
    <n v="0.82"/>
    <x v="0"/>
    <d v="2019-08-25T00:00:00"/>
    <x v="0"/>
    <s v="Monday"/>
    <n v="0"/>
    <s v="Low Cost per Unit"/>
    <n v="0"/>
    <n v="0"/>
    <n v="0"/>
    <n v="0"/>
    <n v="0"/>
    <s v="Greater Than 8 Weeks Old"/>
  </r>
  <r>
    <s v="02-40-0401-00-00"/>
    <x v="21"/>
    <x v="6"/>
    <x v="7"/>
    <n v="13"/>
    <n v="129.87"/>
    <n v="38.35"/>
    <n v="2.95"/>
    <n v="91.52"/>
    <n v="0.7"/>
    <x v="0"/>
    <d v="2019-08-25T00:00:00"/>
    <x v="0"/>
    <s v="Monday"/>
    <n v="0"/>
    <s v="Low Cost per Unit"/>
    <n v="0"/>
    <n v="3.8961000000000001"/>
    <n v="0"/>
    <n v="0"/>
    <n v="0"/>
    <s v="Greater Than 8 Weeks Old"/>
  </r>
  <r>
    <s v="02-40-0402-00-00"/>
    <x v="21"/>
    <x v="2"/>
    <x v="2"/>
    <n v="7"/>
    <n v="76.930000000000007"/>
    <n v="26.25"/>
    <n v="3.75"/>
    <n v="50.68"/>
    <n v="0.66"/>
    <x v="0"/>
    <d v="2019-08-25T00:00:00"/>
    <x v="0"/>
    <s v="Monday"/>
    <n v="0"/>
    <s v="Low Cost per Unit"/>
    <n v="0"/>
    <n v="2.3079000000000001"/>
    <n v="0"/>
    <n v="0"/>
    <n v="0"/>
    <s v="Greater Than 8 Weeks Old"/>
  </r>
  <r>
    <s v="02-40-1301-00-00"/>
    <x v="21"/>
    <x v="6"/>
    <x v="7"/>
    <n v="11"/>
    <n v="109.89"/>
    <n v="41.25"/>
    <n v="3.75"/>
    <n v="68.64"/>
    <n v="0.62"/>
    <x v="0"/>
    <d v="2019-08-25T00:00:00"/>
    <x v="0"/>
    <s v="Monday"/>
    <n v="0"/>
    <s v="Low Cost per Unit"/>
    <n v="0"/>
    <n v="3.2967"/>
    <n v="0"/>
    <n v="0"/>
    <n v="0"/>
    <s v="Greater Than 8 Weeks Old"/>
  </r>
  <r>
    <s v="02-52-1301-01-12"/>
    <x v="21"/>
    <x v="8"/>
    <x v="20"/>
    <n v="6"/>
    <n v="419.94"/>
    <n v="129.06"/>
    <n v="21.51"/>
    <n v="290.88"/>
    <n v="0.69"/>
    <x v="0"/>
    <d v="2019-08-25T00:00:00"/>
    <x v="0"/>
    <s v="Monday"/>
    <n v="0"/>
    <s v="High Cost per Unit"/>
    <n v="0"/>
    <n v="12.5982"/>
    <n v="0"/>
    <n v="0"/>
    <n v="0"/>
    <s v="Greater Than 8 Weeks Old"/>
  </r>
  <r>
    <s v="02-62-0401-01-12"/>
    <x v="21"/>
    <x v="1"/>
    <x v="19"/>
    <n v="3"/>
    <n v="218.97"/>
    <n v="113.52"/>
    <n v="37.839999999999996"/>
    <n v="105.45"/>
    <n v="0.48"/>
    <x v="0"/>
    <d v="2019-08-25T00:00:00"/>
    <x v="0"/>
    <s v="Monday"/>
    <n v="0"/>
    <s v="High Cost per Unit"/>
    <n v="0"/>
    <n v="6.5690999999999997"/>
    <n v="0"/>
    <n v="0"/>
    <n v="0"/>
    <s v="Greater Than 8 Weeks Old"/>
  </r>
  <r>
    <s v="02-63-0403-01-00"/>
    <x v="21"/>
    <x v="1"/>
    <x v="19"/>
    <n v="4"/>
    <n v="1779.98"/>
    <n v="688"/>
    <n v="172"/>
    <n v="1091.98"/>
    <n v="0.61"/>
    <x v="0"/>
    <d v="2019-08-25T00:00:00"/>
    <x v="0"/>
    <s v="Monday"/>
    <n v="0"/>
    <s v="High Cost per Unit"/>
    <n v="0"/>
    <n v="53.3994"/>
    <n v="0"/>
    <n v="0"/>
    <n v="0"/>
    <s v="Greater Than 8 Weeks Old"/>
  </r>
  <r>
    <s v="02-63-0403-01-12"/>
    <x v="21"/>
    <x v="1"/>
    <x v="19"/>
    <n v="3"/>
    <n v="2085"/>
    <n v="772.5"/>
    <n v="257.5"/>
    <n v="1312.5"/>
    <n v="0.63"/>
    <x v="0"/>
    <d v="2019-08-25T00:00:00"/>
    <x v="0"/>
    <s v="Monday"/>
    <n v="0"/>
    <s v="High Cost per Unit"/>
    <n v="0"/>
    <n v="62.55"/>
    <n v="0"/>
    <n v="0"/>
    <n v="0"/>
    <s v="Greater Than 8 Weeks Old"/>
  </r>
  <r>
    <s v="02-63-1301-01-00"/>
    <x v="21"/>
    <x v="1"/>
    <x v="19"/>
    <n v="2"/>
    <n v="70"/>
    <n v="12.8"/>
    <n v="6.4"/>
    <n v="57.2"/>
    <n v="0.82"/>
    <x v="0"/>
    <d v="2019-08-25T00:00:00"/>
    <x v="0"/>
    <s v="Monday"/>
    <n v="0"/>
    <s v="Low Cost per Unit"/>
    <n v="0"/>
    <n v="2.1"/>
    <n v="0"/>
    <n v="0"/>
    <n v="0"/>
    <s v="Greater Than 8 Weeks Old"/>
  </r>
  <r>
    <s v="02-71-1401-01-00"/>
    <x v="21"/>
    <x v="4"/>
    <x v="11"/>
    <n v="3"/>
    <n v="195"/>
    <n v="36"/>
    <n v="12"/>
    <n v="159"/>
    <n v="0.82"/>
    <x v="0"/>
    <d v="2019-08-25T00:00:00"/>
    <x v="0"/>
    <s v="Monday"/>
    <n v="0"/>
    <s v="Low Cost per Unit"/>
    <n v="0"/>
    <n v="5.85"/>
    <n v="0"/>
    <n v="0"/>
    <n v="0"/>
    <s v="Greater Than 8 Weeks Old"/>
  </r>
  <r>
    <s v="02-71-1402-01-12"/>
    <x v="21"/>
    <x v="4"/>
    <x v="11"/>
    <n v="1"/>
    <n v="75"/>
    <n v="18.95"/>
    <n v="18.95"/>
    <n v="56.05"/>
    <n v="0.75"/>
    <x v="0"/>
    <d v="2019-08-25T00:00:00"/>
    <x v="0"/>
    <s v="Monday"/>
    <n v="0"/>
    <s v="High Cost per Unit"/>
    <n v="0"/>
    <n v="0"/>
    <n v="0"/>
    <n v="0"/>
    <n v="0"/>
    <s v="Greater Than 8 Weeks Old"/>
  </r>
  <r>
    <s v="02-71-1403-01-12"/>
    <x v="21"/>
    <x v="4"/>
    <x v="11"/>
    <n v="1"/>
    <n v="109"/>
    <n v="33.15"/>
    <n v="33.15"/>
    <n v="75.849999999999994"/>
    <n v="0.7"/>
    <x v="0"/>
    <d v="2019-08-25T00:00:00"/>
    <x v="0"/>
    <s v="Monday"/>
    <n v="0"/>
    <s v="High Cost per Unit"/>
    <n v="0"/>
    <n v="0"/>
    <n v="0"/>
    <n v="0"/>
    <n v="0"/>
    <s v="Greater Than 8 Weeks Old"/>
  </r>
  <r>
    <s v="02-72-0101-01-00"/>
    <x v="21"/>
    <x v="4"/>
    <x v="11"/>
    <n v="4"/>
    <n v="116"/>
    <n v="22.4"/>
    <n v="5.6"/>
    <n v="93.6"/>
    <n v="0.81"/>
    <x v="0"/>
    <d v="2019-08-25T00:00:00"/>
    <x v="0"/>
    <s v="Monday"/>
    <n v="0"/>
    <s v="Low Cost per Unit"/>
    <n v="0"/>
    <n v="3.48"/>
    <n v="0"/>
    <n v="0"/>
    <n v="0"/>
    <s v="Greater Than 8 Weeks Old"/>
  </r>
  <r>
    <s v="02-73-0001-01-00"/>
    <x v="21"/>
    <x v="4"/>
    <x v="12"/>
    <n v="1"/>
    <n v="39"/>
    <n v="10.85"/>
    <n v="10.85"/>
    <n v="28.15"/>
    <n v="0.72"/>
    <x v="0"/>
    <d v="2019-08-25T00:00:00"/>
    <x v="0"/>
    <s v="Monday"/>
    <n v="0"/>
    <s v="Low Cost per Unit"/>
    <n v="0"/>
    <n v="0"/>
    <n v="0"/>
    <n v="0"/>
    <n v="0"/>
    <s v="Greater Than 8 Weeks Old"/>
  </r>
  <r>
    <s v="02-73-0002-01-00"/>
    <x v="21"/>
    <x v="4"/>
    <x v="12"/>
    <n v="6"/>
    <n v="215.94"/>
    <n v="66"/>
    <n v="11"/>
    <n v="149.94"/>
    <n v="0.69"/>
    <x v="0"/>
    <d v="2019-08-25T00:00:00"/>
    <x v="0"/>
    <s v="Monday"/>
    <n v="0"/>
    <s v="Low Cost per Unit"/>
    <n v="0"/>
    <n v="6.4781999999999993"/>
    <n v="0"/>
    <n v="0"/>
    <n v="0"/>
    <s v="Greater Than 8 Weeks Old"/>
  </r>
  <r>
    <s v="02-73-1302-01-00"/>
    <x v="21"/>
    <x v="4"/>
    <x v="12"/>
    <n v="11"/>
    <n v="43.89"/>
    <n v="15.4"/>
    <n v="1.4000000000000001"/>
    <n v="28.49"/>
    <n v="0.65"/>
    <x v="0"/>
    <d v="2019-08-25T00:00:00"/>
    <x v="0"/>
    <s v="Monday"/>
    <n v="0"/>
    <s v="Low Cost per Unit"/>
    <n v="0"/>
    <n v="1.3167"/>
    <n v="0"/>
    <n v="0"/>
    <n v="0"/>
    <s v="Greater Than 8 Weeks Old"/>
  </r>
  <r>
    <s v="02-73-1402-01-12"/>
    <x v="21"/>
    <x v="4"/>
    <x v="12"/>
    <n v="2"/>
    <n v="120"/>
    <n v="33.6"/>
    <n v="16.8"/>
    <n v="86.4"/>
    <n v="0.72"/>
    <x v="0"/>
    <d v="2019-08-25T00:00:00"/>
    <x v="0"/>
    <s v="Monday"/>
    <n v="0"/>
    <s v="Low Cost per Unit"/>
    <n v="0"/>
    <n v="3.5999999999999996"/>
    <n v="0"/>
    <n v="0"/>
    <n v="0"/>
    <s v="Greater Than 8 Weeks Old"/>
  </r>
  <r>
    <s v="02-74-1201-00-00"/>
    <x v="21"/>
    <x v="2"/>
    <x v="2"/>
    <n v="13"/>
    <n v="168.87"/>
    <n v="71.5"/>
    <n v="5.5"/>
    <n v="97.37"/>
    <n v="0.57999999999999996"/>
    <x v="0"/>
    <d v="2019-08-25T00:00:00"/>
    <x v="0"/>
    <s v="Monday"/>
    <n v="0"/>
    <s v="Low Cost per Unit"/>
    <n v="0"/>
    <n v="5.0660999999999996"/>
    <n v="0"/>
    <n v="0"/>
    <n v="0"/>
    <s v="Greater Than 8 Weeks Old"/>
  </r>
  <r>
    <s v="02-74-1301-01-00"/>
    <x v="21"/>
    <x v="2"/>
    <x v="2"/>
    <n v="1"/>
    <n v="9.99"/>
    <n v="8.25"/>
    <n v="8.25"/>
    <n v="1.74"/>
    <n v="0.17"/>
    <x v="0"/>
    <d v="2019-08-25T00:00:00"/>
    <x v="0"/>
    <s v="Monday"/>
    <n v="0"/>
    <s v="Low Cost per Unit"/>
    <n v="0"/>
    <n v="0"/>
    <n v="0"/>
    <n v="0"/>
    <n v="0"/>
    <s v="Greater Than 8 Weeks Old"/>
  </r>
  <r>
    <s v="02-74-1402-01-00"/>
    <x v="21"/>
    <x v="4"/>
    <x v="11"/>
    <n v="5"/>
    <n v="149.94999999999999"/>
    <n v="60"/>
    <n v="12"/>
    <n v="89.95"/>
    <n v="0.6"/>
    <x v="0"/>
    <d v="2019-08-25T00:00:00"/>
    <x v="0"/>
    <s v="Monday"/>
    <n v="0"/>
    <s v="Low Cost per Unit"/>
    <n v="0"/>
    <n v="4.4984999999999991"/>
    <n v="0"/>
    <n v="0"/>
    <n v="0"/>
    <s v="Greater Than 8 Weeks Old"/>
  </r>
  <r>
    <s v="02-85-0301-01-00"/>
    <x v="21"/>
    <x v="7"/>
    <x v="21"/>
    <n v="36"/>
    <n v="463.74"/>
    <n v="192.6"/>
    <n v="5.35"/>
    <n v="271.14"/>
    <n v="0.57999999999999996"/>
    <x v="0"/>
    <d v="2019-08-25T00:00:00"/>
    <x v="0"/>
    <s v="Monday"/>
    <n v="0"/>
    <s v="Low Cost per Unit"/>
    <n v="0"/>
    <n v="13.9122"/>
    <n v="0"/>
    <n v="0"/>
    <n v="0"/>
    <s v="Greater Than 8 Weeks Old"/>
  </r>
  <r>
    <s v="03-22-0001-01-12"/>
    <x v="21"/>
    <x v="1"/>
    <x v="13"/>
    <n v="3"/>
    <n v="206.97"/>
    <n v="91.92"/>
    <n v="30.64"/>
    <n v="115.05"/>
    <n v="0.56000000000000005"/>
    <x v="0"/>
    <d v="2019-08-25T00:00:00"/>
    <x v="0"/>
    <s v="Monday"/>
    <n v="0"/>
    <s v="High Cost per Unit"/>
    <n v="0"/>
    <n v="6.2090999999999994"/>
    <n v="0"/>
    <n v="0"/>
    <n v="0"/>
    <s v="Greater Than 8 Weeks Old"/>
  </r>
  <r>
    <s v="03-22-0002-01-12"/>
    <x v="21"/>
    <x v="1"/>
    <x v="3"/>
    <n v="31"/>
    <n v="1518.69"/>
    <n v="949.84"/>
    <n v="30.64"/>
    <n v="568.85"/>
    <n v="0.37"/>
    <x v="0"/>
    <d v="2019-08-25T00:00:00"/>
    <x v="0"/>
    <s v="Monday"/>
    <n v="0"/>
    <s v="High Cost per Unit"/>
    <n v="0"/>
    <n v="45.560699999999997"/>
    <n v="0"/>
    <n v="0"/>
    <n v="0"/>
    <s v="Greater Than 8 Weeks Old"/>
  </r>
  <r>
    <s v="03-22-0004"/>
    <x v="21"/>
    <x v="2"/>
    <x v="2"/>
    <n v="71"/>
    <n v="2029.3"/>
    <n v="1562"/>
    <n v="22"/>
    <n v="467.3"/>
    <n v="0.23"/>
    <x v="0"/>
    <d v="2019-08-25T00:00:00"/>
    <x v="0"/>
    <s v="Monday"/>
    <n v="0"/>
    <s v="High Cost per Unit"/>
    <n v="0"/>
    <n v="60.878999999999998"/>
    <n v="0"/>
    <n v="0"/>
    <n v="0"/>
    <s v="Greater Than 8 Weeks Old"/>
  </r>
  <r>
    <s v="03-22-0110-11-00"/>
    <x v="21"/>
    <x v="2"/>
    <x v="2"/>
    <n v="14"/>
    <n v="1203.8599999999999"/>
    <n v="672"/>
    <n v="48"/>
    <n v="531.86"/>
    <n v="0.44"/>
    <x v="0"/>
    <d v="2019-08-25T00:00:00"/>
    <x v="0"/>
    <s v="Monday"/>
    <n v="0"/>
    <s v="High Cost per Unit"/>
    <n v="0"/>
    <n v="36.115799999999993"/>
    <n v="0"/>
    <n v="0"/>
    <n v="0"/>
    <s v="Greater Than 8 Weeks Old"/>
  </r>
  <r>
    <s v="03-24-0301-00-12"/>
    <x v="21"/>
    <x v="1"/>
    <x v="3"/>
    <n v="4"/>
    <n v="91.96"/>
    <n v="43.2"/>
    <n v="10.8"/>
    <n v="48.76"/>
    <n v="0.53"/>
    <x v="0"/>
    <d v="2019-08-25T00:00:00"/>
    <x v="0"/>
    <s v="Monday"/>
    <n v="0"/>
    <s v="Low Cost per Unit"/>
    <n v="0"/>
    <n v="2.7587999999999999"/>
    <n v="0"/>
    <n v="0"/>
    <n v="0"/>
    <s v="Greater Than 8 Weeks Old"/>
  </r>
  <r>
    <s v="03-24-0302-01-00"/>
    <x v="21"/>
    <x v="1"/>
    <x v="3"/>
    <n v="1"/>
    <n v="18.989999999999998"/>
    <n v="10.5"/>
    <n v="10.5"/>
    <n v="8.49"/>
    <n v="0.45"/>
    <x v="0"/>
    <d v="2019-08-25T00:00:00"/>
    <x v="0"/>
    <s v="Monday"/>
    <n v="0"/>
    <s v="Low Cost per Unit"/>
    <n v="0"/>
    <n v="0"/>
    <n v="0"/>
    <n v="0"/>
    <n v="0"/>
    <s v="Greater Than 8 Weeks Old"/>
  </r>
  <r>
    <s v="03-25-0001-01-00"/>
    <x v="21"/>
    <x v="0"/>
    <x v="0"/>
    <n v="9"/>
    <n v="404.91"/>
    <n v="162"/>
    <n v="18"/>
    <n v="242.91"/>
    <n v="0.6"/>
    <x v="0"/>
    <d v="2019-08-25T00:00:00"/>
    <x v="0"/>
    <s v="Monday"/>
    <n v="0"/>
    <s v="High Cost per Unit"/>
    <n v="40.491000000000007"/>
    <n v="12.1473"/>
    <n v="0"/>
    <n v="0"/>
    <n v="0"/>
    <s v="Greater Than 8 Weeks Old"/>
  </r>
  <r>
    <s v="03-25-0002-01-00"/>
    <x v="21"/>
    <x v="1"/>
    <x v="3"/>
    <n v="2"/>
    <n v="79.98"/>
    <n v="32.4"/>
    <n v="16.2"/>
    <n v="47.58"/>
    <n v="0.59"/>
    <x v="0"/>
    <d v="2019-08-25T00:00:00"/>
    <x v="0"/>
    <s v="Monday"/>
    <n v="0"/>
    <s v="Low Cost per Unit"/>
    <n v="0"/>
    <n v="2.3994"/>
    <n v="0"/>
    <n v="0"/>
    <n v="0"/>
    <s v="Greater Than 8 Weeks Old"/>
  </r>
  <r>
    <s v="03-25-0003-01-00"/>
    <x v="21"/>
    <x v="0"/>
    <x v="0"/>
    <n v="4"/>
    <n v="161.96"/>
    <n v="72"/>
    <n v="18"/>
    <n v="89.96"/>
    <n v="0.56000000000000005"/>
    <x v="0"/>
    <d v="2019-08-25T00:00:00"/>
    <x v="0"/>
    <s v="Monday"/>
    <n v="0"/>
    <s v="High Cost per Unit"/>
    <n v="16.196000000000002"/>
    <n v="4.8588000000000005"/>
    <n v="0"/>
    <n v="0"/>
    <n v="0"/>
    <s v="Greater Than 8 Weeks Old"/>
  </r>
  <r>
    <s v="03-26-0001-01-00"/>
    <x v="21"/>
    <x v="1"/>
    <x v="14"/>
    <n v="1"/>
    <n v="59"/>
    <n v="20.99"/>
    <n v="20.99"/>
    <n v="38.01"/>
    <n v="0.64"/>
    <x v="0"/>
    <d v="2019-08-25T00:00:00"/>
    <x v="0"/>
    <s v="Monday"/>
    <n v="0"/>
    <s v="High Cost per Unit"/>
    <n v="0"/>
    <n v="0"/>
    <n v="0"/>
    <n v="0"/>
    <n v="0"/>
    <s v="Greater Than 8 Weeks Old"/>
  </r>
  <r>
    <s v="03-31-0102-01-00"/>
    <x v="21"/>
    <x v="4"/>
    <x v="5"/>
    <n v="12"/>
    <n v="131.88999999999999"/>
    <n v="48"/>
    <n v="4"/>
    <n v="83.89"/>
    <n v="0.64"/>
    <x v="0"/>
    <d v="2019-08-25T00:00:00"/>
    <x v="0"/>
    <s v="Monday"/>
    <n v="0"/>
    <s v="Low Cost per Unit"/>
    <n v="0"/>
    <n v="3.9566999999999997"/>
    <n v="0"/>
    <n v="0"/>
    <n v="0"/>
    <s v="Greater Than 8 Weeks Old"/>
  </r>
  <r>
    <s v="03-32-0402-00-00"/>
    <x v="21"/>
    <x v="5"/>
    <x v="6"/>
    <n v="17"/>
    <n v="639.84"/>
    <n v="225.08"/>
    <n v="13.24"/>
    <n v="414.76"/>
    <n v="0.65"/>
    <x v="0"/>
    <d v="2019-08-25T00:00:00"/>
    <x v="0"/>
    <s v="Monday"/>
    <n v="0"/>
    <s v="Low Cost per Unit"/>
    <n v="0"/>
    <n v="19.1952"/>
    <n v="0"/>
    <n v="0"/>
    <n v="0"/>
    <s v="Greater Than 8 Weeks Old"/>
  </r>
  <r>
    <s v="03-35-0101-07-00"/>
    <x v="21"/>
    <x v="1"/>
    <x v="14"/>
    <n v="8"/>
    <n v="271.92"/>
    <n v="120"/>
    <n v="15"/>
    <n v="151.91999999999999"/>
    <n v="0.56000000000000005"/>
    <x v="0"/>
    <d v="2019-08-25T00:00:00"/>
    <x v="0"/>
    <s v="Monday"/>
    <n v="0"/>
    <s v="Low Cost per Unit"/>
    <n v="0"/>
    <n v="8.1576000000000004"/>
    <n v="0"/>
    <n v="0"/>
    <n v="0"/>
    <s v="Greater Than 8 Weeks Old"/>
  </r>
  <r>
    <s v="03-40-1301-00-00"/>
    <x v="21"/>
    <x v="6"/>
    <x v="7"/>
    <n v="2"/>
    <n v="50"/>
    <n v="14.7"/>
    <n v="7.35"/>
    <n v="35.299999999999997"/>
    <n v="0.71"/>
    <x v="0"/>
    <d v="2019-08-25T00:00:00"/>
    <x v="0"/>
    <s v="Monday"/>
    <n v="0"/>
    <s v="Low Cost per Unit"/>
    <n v="0"/>
    <n v="1.5"/>
    <n v="0"/>
    <n v="0"/>
    <n v="0"/>
    <s v="Greater Than 8 Weeks Old"/>
  </r>
  <r>
    <s v="03-40-1302-00-00"/>
    <x v="21"/>
    <x v="2"/>
    <x v="2"/>
    <n v="1"/>
    <n v="33.99"/>
    <n v="13.5"/>
    <n v="13.5"/>
    <n v="20.49"/>
    <n v="0.6"/>
    <x v="0"/>
    <d v="2019-08-25T00:00:00"/>
    <x v="0"/>
    <s v="Monday"/>
    <n v="0"/>
    <s v="Low Cost per Unit"/>
    <n v="0"/>
    <n v="0"/>
    <n v="0"/>
    <n v="0"/>
    <n v="0"/>
    <s v="Greater Than 8 Weeks Old"/>
  </r>
  <r>
    <s v="03-52-1301-01-00"/>
    <x v="21"/>
    <x v="8"/>
    <x v="20"/>
    <n v="1"/>
    <n v="140"/>
    <n v="43.26"/>
    <n v="43.26"/>
    <n v="96.74"/>
    <n v="0.69"/>
    <x v="0"/>
    <d v="2019-08-25T00:00:00"/>
    <x v="0"/>
    <s v="Monday"/>
    <n v="0"/>
    <s v="High Cost per Unit"/>
    <n v="0"/>
    <n v="0"/>
    <n v="0"/>
    <n v="0"/>
    <n v="0"/>
    <s v="Greater Than 8 Weeks Old"/>
  </r>
  <r>
    <s v="03-64-0001"/>
    <x v="21"/>
    <x v="1"/>
    <x v="19"/>
    <n v="1"/>
    <n v="299.99"/>
    <n v="135"/>
    <n v="135"/>
    <n v="164.99"/>
    <n v="0.55000000000000004"/>
    <x v="0"/>
    <d v="2019-08-25T00:00:00"/>
    <x v="0"/>
    <s v="Monday"/>
    <n v="0"/>
    <s v="High Cost per Unit"/>
    <n v="0"/>
    <n v="0"/>
    <n v="0"/>
    <n v="0"/>
    <n v="0"/>
    <s v="Greater Than 8 Weeks Old"/>
  </r>
  <r>
    <s v="03-64-0401-01-12"/>
    <x v="21"/>
    <x v="1"/>
    <x v="19"/>
    <n v="1"/>
    <n v="999"/>
    <n v="498"/>
    <n v="498"/>
    <n v="501"/>
    <n v="0.5"/>
    <x v="0"/>
    <d v="2019-08-25T00:00:00"/>
    <x v="0"/>
    <s v="Monday"/>
    <n v="0"/>
    <s v="High Cost per Unit"/>
    <n v="0"/>
    <n v="0"/>
    <n v="0"/>
    <n v="0"/>
    <n v="0"/>
    <s v="Greater Than 8 Weeks Old"/>
  </r>
  <r>
    <s v="03-72-0501-01-00"/>
    <x v="21"/>
    <x v="4"/>
    <x v="11"/>
    <n v="19"/>
    <n v="246.81"/>
    <n v="60.8"/>
    <n v="3.1999999999999997"/>
    <n v="186.01"/>
    <n v="0.75"/>
    <x v="0"/>
    <d v="2019-08-25T00:00:00"/>
    <x v="0"/>
    <s v="Monday"/>
    <n v="0"/>
    <s v="Low Cost per Unit"/>
    <n v="0"/>
    <n v="7.4043000000000001"/>
    <n v="0"/>
    <n v="0"/>
    <n v="0"/>
    <s v="Greater Than 8 Weeks Old"/>
  </r>
  <r>
    <s v="03-81-0001-00-03"/>
    <x v="21"/>
    <x v="7"/>
    <x v="8"/>
    <n v="1"/>
    <n v="13"/>
    <n v="1.85"/>
    <n v="1.85"/>
    <n v="11.15"/>
    <n v="0.86"/>
    <x v="0"/>
    <d v="2019-08-25T00:00:00"/>
    <x v="0"/>
    <s v="Monday"/>
    <n v="0"/>
    <s v="Low Cost per Unit"/>
    <n v="0"/>
    <n v="0"/>
    <n v="0"/>
    <n v="0"/>
    <n v="0"/>
    <s v="Greater Than 8 Weeks Old"/>
  </r>
  <r>
    <s v="03-81-0002-00-00"/>
    <x v="21"/>
    <x v="7"/>
    <x v="8"/>
    <n v="13"/>
    <n v="168.87"/>
    <n v="78"/>
    <n v="6"/>
    <n v="90.87"/>
    <n v="0.54"/>
    <x v="0"/>
    <d v="2019-08-25T00:00:00"/>
    <x v="0"/>
    <s v="Monday"/>
    <n v="0"/>
    <s v="Low Cost per Unit"/>
    <n v="0"/>
    <n v="5.0660999999999996"/>
    <n v="0"/>
    <n v="0"/>
    <n v="0"/>
    <s v="Greater Than 8 Weeks Old"/>
  </r>
  <r>
    <s v="03-81-0101-00-00"/>
    <x v="21"/>
    <x v="7"/>
    <x v="8"/>
    <n v="8"/>
    <n v="79.92"/>
    <n v="35.200000000000003"/>
    <n v="4.4000000000000004"/>
    <n v="44.72"/>
    <n v="0.56000000000000005"/>
    <x v="0"/>
    <d v="2019-08-25T00:00:00"/>
    <x v="0"/>
    <s v="Monday"/>
    <n v="0"/>
    <s v="Low Cost per Unit"/>
    <n v="0"/>
    <n v="2.3976000000000002"/>
    <n v="0"/>
    <n v="0"/>
    <n v="0"/>
    <s v="Greater Than 8 Weeks Old"/>
  </r>
  <r>
    <s v="03-81-1702-00-00"/>
    <x v="21"/>
    <x v="7"/>
    <x v="8"/>
    <n v="3"/>
    <n v="27"/>
    <n v="9"/>
    <n v="3"/>
    <n v="18"/>
    <n v="0.67"/>
    <x v="0"/>
    <d v="2019-08-25T00:00:00"/>
    <x v="0"/>
    <s v="Monday"/>
    <n v="0"/>
    <s v="Low Cost per Unit"/>
    <n v="0"/>
    <n v="0.80999999999999994"/>
    <n v="0"/>
    <n v="0"/>
    <n v="0"/>
    <s v="Greater Than 8 Weeks Old"/>
  </r>
  <r>
    <s v="04-13-1101-03-00"/>
    <x v="21"/>
    <x v="5"/>
    <x v="16"/>
    <n v="1"/>
    <n v="36"/>
    <n v="11.8"/>
    <n v="11.8"/>
    <n v="24.2"/>
    <n v="0.67"/>
    <x v="0"/>
    <d v="2019-08-25T00:00:00"/>
    <x v="0"/>
    <s v="Monday"/>
    <n v="0"/>
    <s v="Low Cost per Unit"/>
    <n v="0"/>
    <n v="0"/>
    <n v="0"/>
    <n v="0"/>
    <n v="0"/>
    <s v="Greater Than 8 Weeks Old"/>
  </r>
  <r>
    <s v="04-15-0105-01-00"/>
    <x v="21"/>
    <x v="5"/>
    <x v="23"/>
    <n v="6"/>
    <n v="47.94"/>
    <n v="16.68"/>
    <n v="2.78"/>
    <n v="31.26"/>
    <n v="0.65"/>
    <x v="0"/>
    <d v="2019-08-25T00:00:00"/>
    <x v="0"/>
    <s v="Monday"/>
    <n v="0"/>
    <s v="Low Cost per Unit"/>
    <n v="0"/>
    <n v="1.4381999999999999"/>
    <n v="0"/>
    <n v="0"/>
    <n v="0"/>
    <s v="Greater Than 8 Weeks Old"/>
  </r>
  <r>
    <s v="08-28-0201-00-00"/>
    <x v="21"/>
    <x v="1"/>
    <x v="4"/>
    <n v="21"/>
    <n v="461.79"/>
    <n v="229.95"/>
    <n v="10.95"/>
    <n v="231.84"/>
    <n v="0.5"/>
    <x v="0"/>
    <d v="2019-08-25T00:00:00"/>
    <x v="0"/>
    <s v="Monday"/>
    <n v="0"/>
    <s v="Low Cost per Unit"/>
    <n v="0"/>
    <n v="13.8537"/>
    <n v="0"/>
    <n v="0"/>
    <n v="0"/>
    <s v="Greater Than 8 Weeks Old"/>
  </r>
  <r>
    <s v="08-31-0201-00-00"/>
    <x v="21"/>
    <x v="4"/>
    <x v="5"/>
    <n v="12"/>
    <n v="120.89"/>
    <n v="81"/>
    <n v="6.75"/>
    <n v="39.89"/>
    <n v="0.33"/>
    <x v="0"/>
    <d v="2019-08-25T00:00:00"/>
    <x v="0"/>
    <s v="Monday"/>
    <n v="0"/>
    <s v="Low Cost per Unit"/>
    <n v="0"/>
    <n v="3.6267"/>
    <n v="0"/>
    <n v="0"/>
    <n v="0"/>
    <s v="Greater Than 8 Weeks Old"/>
  </r>
  <r>
    <s v="08-31-0202-00-00"/>
    <x v="21"/>
    <x v="4"/>
    <x v="5"/>
    <n v="32"/>
    <n v="250.79"/>
    <n v="75.84"/>
    <n v="2.37"/>
    <n v="174.95"/>
    <n v="0.7"/>
    <x v="0"/>
    <d v="2019-08-25T00:00:00"/>
    <x v="0"/>
    <s v="Monday"/>
    <n v="0"/>
    <s v="Low Cost per Unit"/>
    <n v="0"/>
    <n v="7.5236999999999998"/>
    <n v="0"/>
    <n v="0"/>
    <n v="0"/>
    <s v="Greater Than 8 Weeks Old"/>
  </r>
  <r>
    <s v="08-31-0203-00-00"/>
    <x v="21"/>
    <x v="4"/>
    <x v="5"/>
    <n v="31"/>
    <n v="289.70999999999998"/>
    <n v="186"/>
    <n v="6"/>
    <n v="103.71"/>
    <n v="0.36"/>
    <x v="0"/>
    <d v="2019-08-25T00:00:00"/>
    <x v="0"/>
    <s v="Monday"/>
    <n v="0"/>
    <s v="Low Cost per Unit"/>
    <n v="0"/>
    <n v="8.6912999999999982"/>
    <n v="0"/>
    <n v="0"/>
    <n v="0"/>
    <s v="Greater Than 8 Weeks Old"/>
  </r>
  <r>
    <s v="08-34-0201-00-00"/>
    <x v="21"/>
    <x v="5"/>
    <x v="6"/>
    <n v="4"/>
    <n v="79.959999999999994"/>
    <n v="29.76"/>
    <n v="7.44"/>
    <n v="50.2"/>
    <n v="0.63"/>
    <x v="0"/>
    <d v="2019-08-25T00:00:00"/>
    <x v="0"/>
    <s v="Monday"/>
    <n v="0"/>
    <s v="Low Cost per Unit"/>
    <n v="0"/>
    <n v="2.3987999999999996"/>
    <n v="0"/>
    <n v="0"/>
    <n v="0"/>
    <s v="Greater Than 8 Weeks Old"/>
  </r>
  <r>
    <s v="08-34-0203-00-00"/>
    <x v="21"/>
    <x v="5"/>
    <x v="6"/>
    <n v="1"/>
    <n v="19.989999999999998"/>
    <n v="6.16"/>
    <n v="6.16"/>
    <n v="13.83"/>
    <n v="0.69"/>
    <x v="0"/>
    <d v="2019-08-25T00:00:00"/>
    <x v="0"/>
    <s v="Monday"/>
    <n v="0"/>
    <s v="Low Cost per Unit"/>
    <n v="0"/>
    <n v="0"/>
    <n v="0"/>
    <n v="0"/>
    <n v="0"/>
    <s v="Greater Than 8 Weeks Old"/>
  </r>
  <r>
    <s v="08-34-0209-00-00"/>
    <x v="21"/>
    <x v="5"/>
    <x v="6"/>
    <n v="7"/>
    <n v="139.93"/>
    <n v="80.36"/>
    <n v="11.48"/>
    <n v="59.57"/>
    <n v="0.43"/>
    <x v="0"/>
    <d v="2019-08-25T00:00:00"/>
    <x v="0"/>
    <s v="Monday"/>
    <n v="0"/>
    <s v="Low Cost per Unit"/>
    <n v="0"/>
    <n v="4.1978999999999997"/>
    <n v="0"/>
    <n v="0"/>
    <n v="0"/>
    <s v="Greater Than 8 Weeks Old"/>
  </r>
  <r>
    <s v="08-34-0210-00-00"/>
    <x v="21"/>
    <x v="5"/>
    <x v="6"/>
    <n v="3"/>
    <n v="59.97"/>
    <n v="34.44"/>
    <n v="11.479999999999999"/>
    <n v="25.53"/>
    <n v="0.43"/>
    <x v="0"/>
    <d v="2019-08-25T00:00:00"/>
    <x v="0"/>
    <s v="Monday"/>
    <n v="0"/>
    <s v="Low Cost per Unit"/>
    <n v="0"/>
    <n v="1.7990999999999999"/>
    <n v="0"/>
    <n v="0"/>
    <n v="0"/>
    <s v="Greater Than 8 Weeks Old"/>
  </r>
  <r>
    <s v="08-34-0211-00-00"/>
    <x v="21"/>
    <x v="5"/>
    <x v="6"/>
    <n v="3"/>
    <n v="59.97"/>
    <n v="34.44"/>
    <n v="11.479999999999999"/>
    <n v="25.53"/>
    <n v="0.43"/>
    <x v="0"/>
    <d v="2019-08-25T00:00:00"/>
    <x v="0"/>
    <s v="Monday"/>
    <n v="0"/>
    <s v="Low Cost per Unit"/>
    <n v="0"/>
    <n v="1.7990999999999999"/>
    <n v="0"/>
    <n v="0"/>
    <n v="0"/>
    <s v="Greater Than 8 Weeks Old"/>
  </r>
  <r>
    <s v="10-81-0001-00-00"/>
    <x v="21"/>
    <x v="7"/>
    <x v="8"/>
    <n v="1"/>
    <n v="29"/>
    <n v="12.5"/>
    <n v="12.5"/>
    <n v="16.5"/>
    <n v="0.56999999999999995"/>
    <x v="0"/>
    <d v="2019-08-25T00:00:00"/>
    <x v="0"/>
    <s v="Monday"/>
    <n v="0"/>
    <s v="Low Cost per Unit"/>
    <n v="0"/>
    <n v="0"/>
    <n v="0"/>
    <n v="0"/>
    <n v="0"/>
    <s v="Greater Than 8 Weeks Old"/>
  </r>
  <r>
    <s v="13-31-0101-01"/>
    <x v="21"/>
    <x v="4"/>
    <x v="5"/>
    <n v="2"/>
    <n v="20"/>
    <n v="14.24"/>
    <n v="7.12"/>
    <n v="5.76"/>
    <n v="0.28999999999999998"/>
    <x v="0"/>
    <d v="2019-08-25T00:00:00"/>
    <x v="0"/>
    <s v="Monday"/>
    <n v="0"/>
    <s v="Low Cost per Unit"/>
    <n v="0"/>
    <n v="0.6"/>
    <n v="0"/>
    <n v="0"/>
    <n v="0"/>
    <s v="Greater Than 8 Weeks Old"/>
  </r>
  <r>
    <s v="13-31-0101-02"/>
    <x v="21"/>
    <x v="4"/>
    <x v="5"/>
    <n v="1"/>
    <n v="20"/>
    <n v="7.12"/>
    <n v="7.12"/>
    <n v="12.88"/>
    <n v="0.64"/>
    <x v="0"/>
    <d v="2019-08-25T00:00:00"/>
    <x v="0"/>
    <s v="Monday"/>
    <n v="0"/>
    <s v="Low Cost per Unit"/>
    <n v="0"/>
    <n v="0"/>
    <n v="0"/>
    <n v="0"/>
    <n v="0"/>
    <s v="Greater Than 8 Weeks Old"/>
  </r>
  <r>
    <s v="13-82-0101-01-00"/>
    <x v="21"/>
    <x v="7"/>
    <x v="17"/>
    <n v="4"/>
    <n v="104"/>
    <n v="35.520000000000003"/>
    <n v="8.8800000000000008"/>
    <n v="68.48"/>
    <n v="0.66"/>
    <x v="0"/>
    <d v="2019-08-25T00:00:00"/>
    <x v="0"/>
    <s v="Monday"/>
    <n v="0"/>
    <s v="Low Cost per Unit"/>
    <n v="0"/>
    <n v="3.12"/>
    <n v="0"/>
    <n v="0"/>
    <n v="0"/>
    <s v="Greater Than 8 Weeks Old"/>
  </r>
  <r>
    <s v="17-24-0105-11-00"/>
    <x v="21"/>
    <x v="1"/>
    <x v="3"/>
    <n v="1"/>
    <n v="39"/>
    <n v="14.25"/>
    <n v="14.25"/>
    <n v="24.75"/>
    <n v="0.63"/>
    <x v="0"/>
    <d v="2019-08-25T00:00:00"/>
    <x v="0"/>
    <s v="Monday"/>
    <n v="0"/>
    <s v="Low Cost per Unit"/>
    <n v="0"/>
    <n v="0"/>
    <n v="0"/>
    <n v="0"/>
    <n v="0"/>
    <s v="Greater Than 8 Weeks Old"/>
  </r>
  <r>
    <s v="17-24-0108-11-00"/>
    <x v="21"/>
    <x v="1"/>
    <x v="3"/>
    <n v="1"/>
    <n v="10.99"/>
    <n v="5.25"/>
    <n v="5.25"/>
    <n v="5.74"/>
    <n v="0.52"/>
    <x v="0"/>
    <d v="2019-08-25T00:00:00"/>
    <x v="0"/>
    <s v="Monday"/>
    <n v="0"/>
    <s v="Low Cost per Unit"/>
    <n v="0"/>
    <n v="0"/>
    <n v="0"/>
    <n v="0"/>
    <n v="0"/>
    <s v="Greater Than 8 Weeks Old"/>
  </r>
  <r>
    <s v="17-24-0109-11-00"/>
    <x v="21"/>
    <x v="1"/>
    <x v="3"/>
    <n v="2"/>
    <n v="21.98"/>
    <n v="11.52"/>
    <n v="5.76"/>
    <n v="10.46"/>
    <n v="0.48"/>
    <x v="0"/>
    <d v="2019-08-25T00:00:00"/>
    <x v="0"/>
    <s v="Monday"/>
    <n v="0"/>
    <s v="Low Cost per Unit"/>
    <n v="0"/>
    <n v="0.65939999999999999"/>
    <n v="0"/>
    <n v="0"/>
    <n v="0"/>
    <s v="Greater Than 8 Weeks Old"/>
  </r>
  <r>
    <s v="17-24-0111-11-00"/>
    <x v="21"/>
    <x v="1"/>
    <x v="3"/>
    <n v="1"/>
    <n v="30"/>
    <n v="7.8"/>
    <n v="7.8"/>
    <n v="22.2"/>
    <n v="0.74"/>
    <x v="0"/>
    <d v="2019-08-25T00:00:00"/>
    <x v="0"/>
    <s v="Monday"/>
    <n v="0"/>
    <s v="Low Cost per Unit"/>
    <n v="0"/>
    <n v="0"/>
    <n v="0"/>
    <n v="0"/>
    <n v="0"/>
    <s v="Greater Than 8 Weeks Old"/>
  </r>
  <r>
    <s v="17-24-0301-11-00"/>
    <x v="21"/>
    <x v="2"/>
    <x v="2"/>
    <n v="1"/>
    <n v="6.99"/>
    <n v="2.79"/>
    <n v="2.79"/>
    <n v="4.2"/>
    <n v="0.6"/>
    <x v="0"/>
    <d v="2019-08-25T00:00:00"/>
    <x v="0"/>
    <s v="Monday"/>
    <n v="0"/>
    <s v="Low Cost per Unit"/>
    <n v="0"/>
    <n v="0"/>
    <n v="0"/>
    <n v="0"/>
    <n v="0"/>
    <s v="Greater Than 8 Weeks Old"/>
  </r>
  <r>
    <s v="20-87-0001-00"/>
    <x v="21"/>
    <x v="7"/>
    <x v="17"/>
    <n v="2"/>
    <n v="6"/>
    <n v="1.44"/>
    <n v="0.72"/>
    <n v="4.5599999999999996"/>
    <n v="0.76"/>
    <x v="0"/>
    <d v="2019-08-25T00:00:00"/>
    <x v="0"/>
    <s v="Monday"/>
    <n v="0"/>
    <s v="Low Cost per Unit"/>
    <n v="0"/>
    <n v="0.18"/>
    <n v="0"/>
    <n v="0"/>
    <n v="0"/>
    <s v="Greater Than 8 Weeks Old"/>
  </r>
  <r>
    <s v="20-87-0001-00"/>
    <x v="21"/>
    <x v="7"/>
    <x v="17"/>
    <n v="1"/>
    <n v="9"/>
    <n v="2.88"/>
    <n v="2.88"/>
    <n v="6.12"/>
    <n v="0.68"/>
    <x v="0"/>
    <d v="2019-08-25T00:00:00"/>
    <x v="0"/>
    <s v="Monday"/>
    <n v="0"/>
    <s v="Low Cost per Unit"/>
    <n v="0"/>
    <n v="0"/>
    <n v="0"/>
    <n v="0"/>
    <n v="0"/>
    <s v="Greater Than 8 Weeks Old"/>
  </r>
  <r>
    <s v="22-82-1301-00-12"/>
    <x v="21"/>
    <x v="7"/>
    <x v="17"/>
    <n v="10"/>
    <n v="299.89999999999998"/>
    <n v="159.30000000000001"/>
    <n v="15.930000000000001"/>
    <n v="140.6"/>
    <n v="0.47"/>
    <x v="0"/>
    <d v="2019-08-25T00:00:00"/>
    <x v="0"/>
    <s v="Monday"/>
    <n v="0"/>
    <s v="Low Cost per Unit"/>
    <n v="0"/>
    <n v="8.9969999999999981"/>
    <n v="0"/>
    <n v="0"/>
    <n v="0"/>
    <s v="Greater Than 8 Weeks Old"/>
  </r>
  <r>
    <s v="23-82-0101-01-00"/>
    <x v="21"/>
    <x v="7"/>
    <x v="17"/>
    <n v="1"/>
    <n v="42"/>
    <n v="12.38"/>
    <n v="12.38"/>
    <n v="29.62"/>
    <n v="0.71"/>
    <x v="0"/>
    <d v="2019-08-25T00:00:00"/>
    <x v="0"/>
    <s v="Monday"/>
    <n v="0"/>
    <s v="Low Cost per Unit"/>
    <n v="0"/>
    <n v="0"/>
    <n v="0"/>
    <n v="0"/>
    <n v="0"/>
    <s v="Greater Than 8 Weeks Old"/>
  </r>
  <r>
    <s v="23-82-0102-01-00"/>
    <x v="21"/>
    <x v="7"/>
    <x v="17"/>
    <n v="1"/>
    <n v="21"/>
    <n v="7.43"/>
    <n v="7.43"/>
    <n v="13.57"/>
    <n v="0.65"/>
    <x v="0"/>
    <d v="2019-08-25T00:00:00"/>
    <x v="0"/>
    <s v="Monday"/>
    <n v="0"/>
    <s v="Low Cost per Unit"/>
    <n v="0"/>
    <n v="0"/>
    <n v="0"/>
    <n v="0"/>
    <n v="0"/>
    <s v="Greater Than 8 Weeks Old"/>
  </r>
  <r>
    <s v="23-82-1301-01-00"/>
    <x v="21"/>
    <x v="7"/>
    <x v="17"/>
    <n v="1"/>
    <n v="16"/>
    <n v="4.88"/>
    <n v="4.88"/>
    <n v="11.12"/>
    <n v="0.7"/>
    <x v="0"/>
    <d v="2019-08-25T00:00:00"/>
    <x v="0"/>
    <s v="Monday"/>
    <n v="0"/>
    <s v="Low Cost per Unit"/>
    <n v="0"/>
    <n v="0"/>
    <n v="0"/>
    <n v="0"/>
    <n v="0"/>
    <s v="Greater Than 8 Weeks Old"/>
  </r>
  <r>
    <s v="37-84-0201-01-00"/>
    <x v="21"/>
    <x v="7"/>
    <x v="22"/>
    <n v="4"/>
    <n v="75.959999999999994"/>
    <n v="73.52"/>
    <n v="18.38"/>
    <n v="2.44"/>
    <n v="0.03"/>
    <x v="0"/>
    <d v="2019-08-25T00:00:00"/>
    <x v="0"/>
    <s v="Monday"/>
    <n v="0"/>
    <s v="High Cost per Unit"/>
    <n v="0"/>
    <n v="2.2787999999999999"/>
    <n v="0"/>
    <n v="0"/>
    <n v="0"/>
    <s v="Greater Than 8 Weeks Old"/>
  </r>
  <r>
    <s v="38-31-0001-00-12"/>
    <x v="21"/>
    <x v="3"/>
    <x v="5"/>
    <n v="3"/>
    <n v="135"/>
    <n v="48.96"/>
    <n v="16.32"/>
    <n v="86.04"/>
    <n v="0.64"/>
    <x v="0"/>
    <d v="2019-08-25T00:00:00"/>
    <x v="0"/>
    <s v="Monday"/>
    <n v="0"/>
    <s v="Low Cost per Unit"/>
    <n v="0"/>
    <n v="4.05"/>
    <n v="0"/>
    <n v="0"/>
    <n v="0"/>
    <s v="Greater Than 8 Weeks Old"/>
  </r>
  <r>
    <s v="38-51-0101-01-00"/>
    <x v="21"/>
    <x v="8"/>
    <x v="10"/>
    <n v="1"/>
    <n v="99"/>
    <n v="37.42"/>
    <n v="37.42"/>
    <n v="61.58"/>
    <n v="0.62"/>
    <x v="0"/>
    <d v="2019-08-25T00:00:00"/>
    <x v="0"/>
    <s v="Monday"/>
    <n v="0"/>
    <s v="High Cost per Unit"/>
    <n v="0"/>
    <n v="0"/>
    <n v="0"/>
    <n v="0"/>
    <n v="0"/>
    <s v="Greater Than 8 Weeks Old"/>
  </r>
  <r>
    <s v="40-24-0001-01-00"/>
    <x v="21"/>
    <x v="1"/>
    <x v="3"/>
    <n v="6"/>
    <n v="119.94"/>
    <n v="53.82"/>
    <n v="8.9700000000000006"/>
    <n v="66.12"/>
    <n v="0.55000000000000004"/>
    <x v="0"/>
    <d v="2019-08-25T00:00:00"/>
    <x v="0"/>
    <s v="Monday"/>
    <n v="0"/>
    <s v="Low Cost per Unit"/>
    <n v="0"/>
    <n v="3.5981999999999998"/>
    <n v="0"/>
    <n v="0"/>
    <n v="0"/>
    <s v="Greater Than 8 Weeks Old"/>
  </r>
  <r>
    <s v="40-33-0001-00-00"/>
    <x v="21"/>
    <x v="5"/>
    <x v="6"/>
    <n v="5"/>
    <n v="495"/>
    <n v="179.85"/>
    <n v="35.97"/>
    <n v="315.14999999999998"/>
    <n v="0.64"/>
    <x v="0"/>
    <d v="2019-08-25T00:00:00"/>
    <x v="0"/>
    <s v="Monday"/>
    <n v="0"/>
    <s v="High Cost per Unit"/>
    <n v="0"/>
    <n v="14.85"/>
    <n v="0"/>
    <n v="0"/>
    <n v="0"/>
    <s v="Greater Than 8 Weeks Old"/>
  </r>
  <r>
    <s v="40-51-0001-01-12"/>
    <x v="21"/>
    <x v="8"/>
    <x v="10"/>
    <n v="1"/>
    <n v="65.989999999999995"/>
    <n v="37.42"/>
    <n v="37.42"/>
    <n v="28.57"/>
    <n v="0.43"/>
    <x v="0"/>
    <d v="2019-08-25T00:00:00"/>
    <x v="0"/>
    <s v="Monday"/>
    <n v="0"/>
    <s v="High Cost per Unit"/>
    <n v="0"/>
    <n v="0"/>
    <n v="0"/>
    <n v="0"/>
    <n v="0"/>
    <s v="Greater Than 8 Weeks Old"/>
  </r>
  <r>
    <s v="40-54-0001-01-00"/>
    <x v="21"/>
    <x v="8"/>
    <x v="20"/>
    <n v="7"/>
    <n v="349.93"/>
    <n v="167.79"/>
    <n v="23.97"/>
    <n v="182.14"/>
    <n v="0.52"/>
    <x v="0"/>
    <d v="2019-08-25T00:00:00"/>
    <x v="0"/>
    <s v="Monday"/>
    <n v="0"/>
    <s v="High Cost per Unit"/>
    <n v="0"/>
    <n v="10.4979"/>
    <n v="0"/>
    <n v="0"/>
    <n v="0"/>
    <s v="Greater Than 8 Weeks Old"/>
  </r>
  <r>
    <s v="42-26-0001-01-00"/>
    <x v="21"/>
    <x v="2"/>
    <x v="2"/>
    <n v="2"/>
    <n v="37.979999999999997"/>
    <n v="34"/>
    <n v="17"/>
    <n v="3.98"/>
    <n v="0.1"/>
    <x v="0"/>
    <d v="2019-08-25T00:00:00"/>
    <x v="0"/>
    <s v="Monday"/>
    <n v="0"/>
    <s v="High Cost per Unit"/>
    <n v="0"/>
    <n v="1.1394"/>
    <n v="0"/>
    <n v="0"/>
    <n v="0"/>
    <s v="Greater Than 8 Weeks Old"/>
  </r>
  <r>
    <s v="42-26-0002-01-00"/>
    <x v="21"/>
    <x v="2"/>
    <x v="2"/>
    <n v="2"/>
    <n v="37.979999999999997"/>
    <n v="30"/>
    <n v="15"/>
    <n v="7.98"/>
    <n v="0.21"/>
    <x v="0"/>
    <d v="2019-08-25T00:00:00"/>
    <x v="0"/>
    <s v="Monday"/>
    <n v="0"/>
    <s v="Low Cost per Unit"/>
    <n v="0"/>
    <n v="1.1394"/>
    <n v="0"/>
    <n v="0"/>
    <n v="0"/>
    <s v="Greater Than 8 Weeks Old"/>
  </r>
  <r>
    <s v="42-26-0003-01-00"/>
    <x v="21"/>
    <x v="2"/>
    <x v="2"/>
    <n v="2"/>
    <n v="37.979999999999997"/>
    <n v="30"/>
    <n v="15"/>
    <n v="7.98"/>
    <n v="0.21"/>
    <x v="0"/>
    <d v="2019-08-25T00:00:00"/>
    <x v="0"/>
    <s v="Monday"/>
    <n v="0"/>
    <s v="Low Cost per Unit"/>
    <n v="0"/>
    <n v="1.1394"/>
    <n v="0"/>
    <n v="0"/>
    <n v="0"/>
    <s v="Greater Than 8 Weeks Old"/>
  </r>
  <r>
    <s v="43-85-0001-01-00"/>
    <x v="21"/>
    <x v="9"/>
    <x v="21"/>
    <n v="1"/>
    <n v="189"/>
    <n v="92"/>
    <n v="92"/>
    <n v="97"/>
    <n v="0.51"/>
    <x v="0"/>
    <d v="2019-08-25T00:00:00"/>
    <x v="0"/>
    <s v="Monday"/>
    <n v="0"/>
    <s v="High Cost per Unit"/>
    <n v="0"/>
    <n v="0"/>
    <n v="0"/>
    <n v="0"/>
    <n v="0"/>
    <s v="Greater Than 8 Weeks Old"/>
  </r>
  <r>
    <s v="01-21-1002-14-12"/>
    <x v="22"/>
    <x v="0"/>
    <x v="0"/>
    <n v="1"/>
    <n v="55"/>
    <n v="12.65"/>
    <n v="12.65"/>
    <n v="42.35"/>
    <n v="0.77"/>
    <x v="1"/>
    <d v="2019-08-26T00:00:00"/>
    <x v="1"/>
    <s v="Monday"/>
    <n v="0"/>
    <s v="Low Cost per Unit"/>
    <n v="5.5"/>
    <n v="0"/>
    <n v="0"/>
    <n v="0"/>
    <n v="0"/>
    <s v="Greater Than 8 Weeks Old"/>
  </r>
  <r>
    <s v="01-21-1004-14-12"/>
    <x v="22"/>
    <x v="0"/>
    <x v="0"/>
    <n v="4"/>
    <n v="236"/>
    <n v="81.2"/>
    <n v="20.3"/>
    <n v="154.80000000000001"/>
    <n v="0.66"/>
    <x v="1"/>
    <d v="2019-08-26T00:00:00"/>
    <x v="1"/>
    <s v="Monday"/>
    <n v="0"/>
    <s v="High Cost per Unit"/>
    <n v="23.6"/>
    <n v="7.08"/>
    <n v="0"/>
    <n v="0"/>
    <n v="0"/>
    <s v="Greater Than 8 Weeks Old"/>
  </r>
  <r>
    <s v="01-21-1005-14-12"/>
    <x v="22"/>
    <x v="0"/>
    <x v="0"/>
    <n v="2"/>
    <n v="118"/>
    <n v="45.3"/>
    <n v="22.65"/>
    <n v="72.7"/>
    <n v="0.62"/>
    <x v="1"/>
    <d v="2019-08-26T00:00:00"/>
    <x v="1"/>
    <s v="Monday"/>
    <n v="0"/>
    <s v="High Cost per Unit"/>
    <n v="11.8"/>
    <n v="3.54"/>
    <n v="0"/>
    <n v="0"/>
    <n v="0"/>
    <s v="Greater Than 8 Weeks Old"/>
  </r>
  <r>
    <s v="01-21-1005-15-12"/>
    <x v="22"/>
    <x v="0"/>
    <x v="0"/>
    <n v="3"/>
    <n v="104.97"/>
    <n v="68.099999999999994"/>
    <n v="22.7"/>
    <n v="36.869999999999997"/>
    <n v="0.35"/>
    <x v="1"/>
    <d v="2019-08-26T00:00:00"/>
    <x v="1"/>
    <s v="Monday"/>
    <n v="0"/>
    <s v="High Cost per Unit"/>
    <n v="10.497"/>
    <n v="3.1490999999999998"/>
    <n v="0"/>
    <n v="0"/>
    <n v="0"/>
    <s v="Greater Than 8 Weeks Old"/>
  </r>
  <r>
    <s v="01-21-1006-15-12"/>
    <x v="22"/>
    <x v="0"/>
    <x v="0"/>
    <n v="1"/>
    <n v="55"/>
    <n v="21.23"/>
    <n v="21.23"/>
    <n v="33.770000000000003"/>
    <n v="0.61"/>
    <x v="1"/>
    <d v="2019-08-26T00:00:00"/>
    <x v="1"/>
    <s v="Monday"/>
    <n v="0"/>
    <s v="High Cost per Unit"/>
    <n v="5.5"/>
    <n v="0"/>
    <n v="0"/>
    <n v="0"/>
    <n v="0"/>
    <s v="Greater Than 8 Weeks Old"/>
  </r>
  <r>
    <s v="01-21-1007-15-12"/>
    <x v="22"/>
    <x v="0"/>
    <x v="0"/>
    <n v="13"/>
    <n v="428.87"/>
    <n v="276.38"/>
    <n v="21.259999999999998"/>
    <n v="152.49"/>
    <n v="0.36"/>
    <x v="1"/>
    <d v="2019-08-26T00:00:00"/>
    <x v="1"/>
    <s v="Monday"/>
    <n v="0"/>
    <s v="High Cost per Unit"/>
    <n v="42.887"/>
    <n v="12.866099999999999"/>
    <n v="0"/>
    <n v="0"/>
    <n v="0"/>
    <s v="Greater Than 8 Weeks Old"/>
  </r>
  <r>
    <s v="01-21-1008-14-12"/>
    <x v="22"/>
    <x v="0"/>
    <x v="0"/>
    <n v="1"/>
    <n v="59"/>
    <n v="23.02"/>
    <n v="23.02"/>
    <n v="35.979999999999997"/>
    <n v="0.61"/>
    <x v="1"/>
    <d v="2019-08-26T00:00:00"/>
    <x v="1"/>
    <s v="Monday"/>
    <n v="0"/>
    <s v="High Cost per Unit"/>
    <n v="5.9"/>
    <n v="0"/>
    <n v="0"/>
    <n v="0"/>
    <n v="0"/>
    <s v="Greater Than 8 Weeks Old"/>
  </r>
  <r>
    <s v="01-21-1011-14-12"/>
    <x v="22"/>
    <x v="0"/>
    <x v="0"/>
    <n v="1"/>
    <n v="50"/>
    <n v="17.649999999999999"/>
    <n v="17.649999999999999"/>
    <n v="32.35"/>
    <n v="0.65"/>
    <x v="1"/>
    <d v="2019-08-26T00:00:00"/>
    <x v="1"/>
    <s v="Monday"/>
    <n v="0"/>
    <s v="High Cost per Unit"/>
    <n v="5"/>
    <n v="0"/>
    <n v="0"/>
    <n v="0"/>
    <n v="0"/>
    <s v="Greater Than 8 Weeks Old"/>
  </r>
  <r>
    <s v="01-21-2002-14-12"/>
    <x v="22"/>
    <x v="0"/>
    <x v="0"/>
    <n v="9"/>
    <n v="449.91"/>
    <n v="270.08999999999997"/>
    <n v="30.009999999999998"/>
    <n v="179.82"/>
    <n v="0.4"/>
    <x v="1"/>
    <d v="2019-08-26T00:00:00"/>
    <x v="1"/>
    <s v="Monday"/>
    <n v="0"/>
    <s v="High Cost per Unit"/>
    <n v="44.991000000000007"/>
    <n v="13.497300000000001"/>
    <n v="0"/>
    <n v="0"/>
    <n v="0"/>
    <s v="Greater Than 8 Weeks Old"/>
  </r>
  <r>
    <s v="01-21-2009-14-12"/>
    <x v="22"/>
    <x v="0"/>
    <x v="0"/>
    <n v="1"/>
    <n v="85"/>
    <n v="29.97"/>
    <n v="29.97"/>
    <n v="55.03"/>
    <n v="0.65"/>
    <x v="1"/>
    <d v="2019-08-26T00:00:00"/>
    <x v="1"/>
    <s v="Monday"/>
    <n v="0"/>
    <s v="High Cost per Unit"/>
    <n v="8.5"/>
    <n v="0"/>
    <n v="0"/>
    <n v="0"/>
    <n v="0"/>
    <s v="Greater Than 8 Weeks Old"/>
  </r>
  <r>
    <s v="01-21-2010-14-12"/>
    <x v="22"/>
    <x v="0"/>
    <x v="0"/>
    <n v="5"/>
    <n v="159.94999999999999"/>
    <n v="73.25"/>
    <n v="14.65"/>
    <n v="86.7"/>
    <n v="0.54"/>
    <x v="1"/>
    <d v="2019-08-26T00:00:00"/>
    <x v="1"/>
    <s v="Monday"/>
    <n v="0"/>
    <s v="Low Cost per Unit"/>
    <n v="15.994999999999999"/>
    <n v="4.7984999999999998"/>
    <n v="0"/>
    <n v="0"/>
    <n v="0"/>
    <s v="Greater Than 8 Weeks Old"/>
  </r>
  <r>
    <s v="01-21-3005-14-12"/>
    <x v="22"/>
    <x v="0"/>
    <x v="0"/>
    <n v="1"/>
    <n v="73"/>
    <n v="14.25"/>
    <n v="14.25"/>
    <n v="58.75"/>
    <n v="0.8"/>
    <x v="1"/>
    <d v="2019-08-26T00:00:00"/>
    <x v="1"/>
    <s v="Monday"/>
    <n v="0"/>
    <s v="Low Cost per Unit"/>
    <n v="7.3000000000000007"/>
    <n v="0"/>
    <n v="0"/>
    <n v="0"/>
    <n v="0"/>
    <s v="Greater Than 8 Weeks Old"/>
  </r>
  <r>
    <s v="01-22-0103-01-00"/>
    <x v="22"/>
    <x v="1"/>
    <x v="1"/>
    <n v="20"/>
    <n v="842.8"/>
    <n v="550"/>
    <n v="27.5"/>
    <n v="292.8"/>
    <n v="0.35"/>
    <x v="1"/>
    <d v="2019-08-26T00:00:00"/>
    <x v="1"/>
    <s v="Monday"/>
    <n v="0"/>
    <s v="High Cost per Unit"/>
    <n v="0"/>
    <n v="25.283999999999999"/>
    <n v="0"/>
    <n v="0"/>
    <n v="0"/>
    <s v="Greater Than 8 Weeks Old"/>
  </r>
  <r>
    <s v="01-24-0304-01-00"/>
    <x v="22"/>
    <x v="2"/>
    <x v="2"/>
    <n v="9"/>
    <n v="62.91"/>
    <n v="40.229999999999997"/>
    <n v="4.47"/>
    <n v="22.68"/>
    <n v="0.36"/>
    <x v="1"/>
    <d v="2019-08-26T00:00:00"/>
    <x v="1"/>
    <s v="Monday"/>
    <n v="0"/>
    <s v="Low Cost per Unit"/>
    <n v="0"/>
    <n v="1.8872999999999998"/>
    <n v="0"/>
    <n v="0"/>
    <n v="0"/>
    <s v="Greater Than 8 Weeks Old"/>
  </r>
  <r>
    <s v="01-25-0009-01-12"/>
    <x v="22"/>
    <x v="1"/>
    <x v="24"/>
    <n v="2"/>
    <n v="104"/>
    <n v="34.840000000000003"/>
    <n v="17.420000000000002"/>
    <n v="69.16"/>
    <n v="0.67"/>
    <x v="1"/>
    <d v="2019-08-26T00:00:00"/>
    <x v="1"/>
    <s v="Monday"/>
    <n v="0"/>
    <s v="High Cost per Unit"/>
    <n v="0"/>
    <n v="3.12"/>
    <n v="0"/>
    <n v="0"/>
    <n v="0"/>
    <s v="Greater Than 8 Weeks Old"/>
  </r>
  <r>
    <s v="01-28-1301-03-12"/>
    <x v="22"/>
    <x v="1"/>
    <x v="4"/>
    <n v="5"/>
    <n v="105"/>
    <n v="35.85"/>
    <n v="7.17"/>
    <n v="69.150000000000006"/>
    <n v="0.66"/>
    <x v="1"/>
    <d v="2019-08-26T00:00:00"/>
    <x v="1"/>
    <s v="Monday"/>
    <n v="0"/>
    <s v="Low Cost per Unit"/>
    <n v="0"/>
    <n v="3.15"/>
    <n v="0"/>
    <n v="0"/>
    <n v="0"/>
    <s v="Greater Than 8 Weeks Old"/>
  </r>
  <r>
    <s v="01-29-0002-00-00"/>
    <x v="22"/>
    <x v="1"/>
    <x v="18"/>
    <n v="2"/>
    <n v="10"/>
    <n v="0.5"/>
    <n v="0.25"/>
    <n v="9.5"/>
    <n v="0.95"/>
    <x v="1"/>
    <d v="2019-08-26T00:00:00"/>
    <x v="1"/>
    <s v="Monday"/>
    <n v="0"/>
    <s v="Low Cost per Unit"/>
    <n v="0"/>
    <n v="0.3"/>
    <n v="1.5"/>
    <n v="0"/>
    <n v="0"/>
    <s v="Greater Than 8 Weeks Old"/>
  </r>
  <r>
    <s v="01-29-1301-01-00"/>
    <x v="22"/>
    <x v="1"/>
    <x v="18"/>
    <n v="1"/>
    <n v="32"/>
    <n v="5.5"/>
    <n v="5.5"/>
    <n v="26.5"/>
    <n v="0.83"/>
    <x v="1"/>
    <d v="2019-08-26T00:00:00"/>
    <x v="1"/>
    <s v="Monday"/>
    <n v="0"/>
    <s v="Low Cost per Unit"/>
    <n v="0"/>
    <n v="0"/>
    <n v="4.8"/>
    <n v="0"/>
    <n v="0"/>
    <s v="Greater Than 8 Weeks Old"/>
  </r>
  <r>
    <s v="01-29-1304-01-00"/>
    <x v="22"/>
    <x v="1"/>
    <x v="18"/>
    <n v="1"/>
    <n v="5.99"/>
    <n v="2.1"/>
    <n v="2.1"/>
    <n v="3.89"/>
    <n v="0.65"/>
    <x v="1"/>
    <d v="2019-08-26T00:00:00"/>
    <x v="1"/>
    <s v="Monday"/>
    <n v="0"/>
    <s v="Low Cost per Unit"/>
    <n v="0"/>
    <n v="0"/>
    <n v="0.89849999999999997"/>
    <n v="0"/>
    <n v="0"/>
    <s v="Greater Than 8 Weeks Old"/>
  </r>
  <r>
    <s v="01-31-0101-01-00"/>
    <x v="22"/>
    <x v="3"/>
    <x v="5"/>
    <n v="11"/>
    <n v="219.89"/>
    <n v="87.34"/>
    <n v="7.94"/>
    <n v="132.55000000000001"/>
    <n v="0.6"/>
    <x v="1"/>
    <d v="2019-08-26T00:00:00"/>
    <x v="1"/>
    <s v="Monday"/>
    <n v="0"/>
    <s v="Low Cost per Unit"/>
    <n v="0"/>
    <n v="6.5966999999999993"/>
    <n v="0"/>
    <n v="0"/>
    <n v="43.978000000000002"/>
    <s v="Greater Than 8 Weeks Old"/>
  </r>
  <r>
    <s v="01-31-0103-01-00"/>
    <x v="22"/>
    <x v="4"/>
    <x v="5"/>
    <n v="18"/>
    <n v="228.83"/>
    <n v="81"/>
    <n v="4.5"/>
    <n v="147.83000000000001"/>
    <n v="0.65"/>
    <x v="1"/>
    <d v="2019-08-26T00:00:00"/>
    <x v="1"/>
    <s v="Monday"/>
    <n v="0"/>
    <s v="Low Cost per Unit"/>
    <n v="0"/>
    <n v="6.8649000000000004"/>
    <n v="0"/>
    <n v="0"/>
    <n v="0"/>
    <s v="Greater Than 8 Weeks Old"/>
  </r>
  <r>
    <s v="01-31-0104-01-00"/>
    <x v="22"/>
    <x v="3"/>
    <x v="5"/>
    <n v="42"/>
    <n v="461.58"/>
    <n v="260.39999999999998"/>
    <n v="6.1999999999999993"/>
    <n v="201.18"/>
    <n v="0.44"/>
    <x v="1"/>
    <d v="2019-08-26T00:00:00"/>
    <x v="1"/>
    <s v="Monday"/>
    <n v="0"/>
    <s v="Low Cost per Unit"/>
    <n v="0"/>
    <n v="13.847399999999999"/>
    <n v="0"/>
    <n v="0"/>
    <n v="92.316000000000003"/>
    <s v="Greater Than 8 Weeks Old"/>
  </r>
  <r>
    <s v="01-31-0105-01-00"/>
    <x v="22"/>
    <x v="3"/>
    <x v="5"/>
    <n v="16"/>
    <n v="239.84"/>
    <n v="105.6"/>
    <n v="6.6"/>
    <n v="134.24"/>
    <n v="0.56000000000000005"/>
    <x v="1"/>
    <d v="2019-08-26T00:00:00"/>
    <x v="1"/>
    <s v="Monday"/>
    <n v="0"/>
    <s v="Low Cost per Unit"/>
    <n v="0"/>
    <n v="7.1951999999999998"/>
    <n v="0"/>
    <n v="0"/>
    <n v="47.968000000000004"/>
    <s v="Greater Than 8 Weeks Old"/>
  </r>
  <r>
    <s v="01-31-0106-01-00"/>
    <x v="22"/>
    <x v="3"/>
    <x v="5"/>
    <n v="4"/>
    <n v="100"/>
    <n v="27.2"/>
    <n v="6.8"/>
    <n v="72.8"/>
    <n v="0.73"/>
    <x v="1"/>
    <d v="2019-08-26T00:00:00"/>
    <x v="1"/>
    <s v="Monday"/>
    <n v="0"/>
    <s v="Low Cost per Unit"/>
    <n v="0"/>
    <n v="3"/>
    <n v="0"/>
    <n v="0"/>
    <n v="20"/>
    <s v="Greater Than 8 Weeks Old"/>
  </r>
  <r>
    <s v="01-31-0107-01-12"/>
    <x v="22"/>
    <x v="5"/>
    <x v="6"/>
    <n v="1"/>
    <n v="69"/>
    <n v="20.059999999999999"/>
    <n v="20.059999999999999"/>
    <n v="48.94"/>
    <n v="0.71"/>
    <x v="1"/>
    <d v="2019-08-26T00:00:00"/>
    <x v="1"/>
    <s v="Monday"/>
    <n v="0"/>
    <s v="High Cost per Unit"/>
    <n v="0"/>
    <n v="0"/>
    <n v="0"/>
    <n v="0"/>
    <n v="0"/>
    <s v="Greater Than 8 Weeks Old"/>
  </r>
  <r>
    <s v="01-31-0108-01-00"/>
    <x v="22"/>
    <x v="3"/>
    <x v="5"/>
    <n v="4"/>
    <n v="88"/>
    <n v="21"/>
    <n v="5.25"/>
    <n v="67"/>
    <n v="0.76"/>
    <x v="1"/>
    <d v="2019-08-26T00:00:00"/>
    <x v="1"/>
    <s v="Monday"/>
    <n v="0"/>
    <s v="Low Cost per Unit"/>
    <n v="0"/>
    <n v="2.6399999999999997"/>
    <n v="0"/>
    <n v="0"/>
    <n v="17.600000000000001"/>
    <s v="Greater Than 8 Weeks Old"/>
  </r>
  <r>
    <s v="01-31-0109-01-00"/>
    <x v="22"/>
    <x v="3"/>
    <x v="5"/>
    <n v="5"/>
    <n v="110"/>
    <n v="31.75"/>
    <n v="6.35"/>
    <n v="78.25"/>
    <n v="0.71"/>
    <x v="1"/>
    <d v="2019-08-26T00:00:00"/>
    <x v="1"/>
    <s v="Monday"/>
    <n v="0"/>
    <s v="Low Cost per Unit"/>
    <n v="0"/>
    <n v="3.3"/>
    <n v="0"/>
    <n v="0"/>
    <n v="22"/>
    <s v="Greater Than 8 Weeks Old"/>
  </r>
  <r>
    <s v="01-32-0101-01"/>
    <x v="22"/>
    <x v="5"/>
    <x v="6"/>
    <n v="20"/>
    <n v="199.8"/>
    <n v="76"/>
    <n v="3.8"/>
    <n v="123.8"/>
    <n v="0.62"/>
    <x v="1"/>
    <d v="2019-08-26T00:00:00"/>
    <x v="1"/>
    <s v="Monday"/>
    <n v="0"/>
    <s v="Low Cost per Unit"/>
    <n v="0"/>
    <n v="5.9939999999999998"/>
    <n v="0"/>
    <n v="0"/>
    <n v="0"/>
    <s v="Greater Than 8 Weeks Old"/>
  </r>
  <r>
    <s v="01-40-0401-00-00"/>
    <x v="22"/>
    <x v="6"/>
    <x v="7"/>
    <n v="21"/>
    <n v="314.79000000000002"/>
    <n v="113.4"/>
    <n v="5.4"/>
    <n v="201.39"/>
    <n v="0.64"/>
    <x v="1"/>
    <d v="2019-08-26T00:00:00"/>
    <x v="1"/>
    <s v="Monday"/>
    <n v="0"/>
    <s v="Low Cost per Unit"/>
    <n v="0"/>
    <n v="9.4436999999999998"/>
    <n v="0"/>
    <n v="0"/>
    <n v="0"/>
    <s v="Greater Than 8 Weeks Old"/>
  </r>
  <r>
    <s v="01-81-1601-00-00"/>
    <x v="22"/>
    <x v="7"/>
    <x v="8"/>
    <n v="15"/>
    <n v="119.85"/>
    <n v="48"/>
    <n v="3.2"/>
    <n v="71.849999999999994"/>
    <n v="0.6"/>
    <x v="1"/>
    <d v="2019-08-26T00:00:00"/>
    <x v="1"/>
    <s v="Monday"/>
    <n v="0"/>
    <s v="Low Cost per Unit"/>
    <n v="0"/>
    <n v="3.5954999999999999"/>
    <n v="0"/>
    <n v="0"/>
    <n v="0"/>
    <s v="Greater Than 8 Weeks Old"/>
  </r>
  <r>
    <s v="01-83-1601-00-00"/>
    <x v="22"/>
    <x v="7"/>
    <x v="9"/>
    <n v="11"/>
    <n v="98.89"/>
    <n v="47.3"/>
    <n v="4.3"/>
    <n v="51.59"/>
    <n v="0.52"/>
    <x v="1"/>
    <d v="2019-08-26T00:00:00"/>
    <x v="1"/>
    <s v="Monday"/>
    <n v="0"/>
    <s v="Low Cost per Unit"/>
    <n v="0"/>
    <n v="2.9666999999999999"/>
    <n v="0"/>
    <n v="0"/>
    <n v="0"/>
    <s v="Greater Than 8 Weeks Old"/>
  </r>
  <r>
    <s v="01-83-1602-00-00"/>
    <x v="22"/>
    <x v="7"/>
    <x v="9"/>
    <n v="16"/>
    <n v="143.84"/>
    <n v="63.68"/>
    <n v="3.98"/>
    <n v="80.16"/>
    <n v="0.56000000000000005"/>
    <x v="1"/>
    <d v="2019-08-26T00:00:00"/>
    <x v="1"/>
    <s v="Monday"/>
    <n v="0"/>
    <s v="Low Cost per Unit"/>
    <n v="0"/>
    <n v="4.3151999999999999"/>
    <n v="0"/>
    <n v="0"/>
    <n v="0"/>
    <s v="Greater Than 8 Weeks Old"/>
  </r>
  <r>
    <s v="01-83-1603-00-00"/>
    <x v="22"/>
    <x v="7"/>
    <x v="9"/>
    <n v="3"/>
    <n v="42"/>
    <n v="8.25"/>
    <n v="2.75"/>
    <n v="33.75"/>
    <n v="0.8"/>
    <x v="1"/>
    <d v="2019-08-26T00:00:00"/>
    <x v="1"/>
    <s v="Monday"/>
    <n v="0"/>
    <s v="Low Cost per Unit"/>
    <n v="0"/>
    <n v="1.26"/>
    <n v="0"/>
    <n v="0"/>
    <n v="0"/>
    <s v="Greater Than 8 Weeks Old"/>
  </r>
  <r>
    <s v="02-31-0101-01-00"/>
    <x v="22"/>
    <x v="3"/>
    <x v="5"/>
    <n v="26"/>
    <n v="181.74"/>
    <n v="45.5"/>
    <n v="1.75"/>
    <n v="136.24"/>
    <n v="0.75"/>
    <x v="1"/>
    <d v="2019-08-26T00:00:00"/>
    <x v="1"/>
    <s v="Monday"/>
    <n v="0"/>
    <s v="Low Cost per Unit"/>
    <n v="0"/>
    <n v="5.4522000000000004"/>
    <n v="0"/>
    <n v="0"/>
    <n v="36.348000000000006"/>
    <s v="Greater Than 8 Weeks Old"/>
  </r>
  <r>
    <s v="02-31-0103-01-00"/>
    <x v="22"/>
    <x v="4"/>
    <x v="5"/>
    <n v="8"/>
    <n v="79.92"/>
    <n v="23.6"/>
    <n v="2.95"/>
    <n v="56.32"/>
    <n v="0.7"/>
    <x v="1"/>
    <d v="2019-08-26T00:00:00"/>
    <x v="1"/>
    <s v="Monday"/>
    <n v="0"/>
    <s v="Low Cost per Unit"/>
    <n v="0"/>
    <n v="2.3976000000000002"/>
    <n v="0"/>
    <n v="0"/>
    <n v="0"/>
    <s v="Greater Than 8 Weeks Old"/>
  </r>
  <r>
    <s v="02-32-0101-01-00"/>
    <x v="22"/>
    <x v="5"/>
    <x v="6"/>
    <n v="2"/>
    <n v="44"/>
    <n v="4.0999999999999996"/>
    <n v="2.0499999999999998"/>
    <n v="39.9"/>
    <n v="0.91"/>
    <x v="1"/>
    <d v="2019-08-26T00:00:00"/>
    <x v="1"/>
    <s v="Monday"/>
    <n v="0"/>
    <s v="Low Cost per Unit"/>
    <n v="0"/>
    <n v="1.3199999999999998"/>
    <n v="0"/>
    <n v="0"/>
    <n v="0"/>
    <s v="Greater Than 8 Weeks Old"/>
  </r>
  <r>
    <s v="02-32-0401-00-00"/>
    <x v="22"/>
    <x v="5"/>
    <x v="6"/>
    <n v="1"/>
    <n v="65"/>
    <n v="16.2"/>
    <n v="16.2"/>
    <n v="48.8"/>
    <n v="0.75"/>
    <x v="1"/>
    <d v="2019-08-26T00:00:00"/>
    <x v="1"/>
    <s v="Monday"/>
    <n v="0"/>
    <s v="Low Cost per Unit"/>
    <n v="0"/>
    <n v="0"/>
    <n v="0"/>
    <n v="0"/>
    <n v="0"/>
    <s v="Greater Than 8 Weeks Old"/>
  </r>
  <r>
    <s v="02-40-0001"/>
    <x v="22"/>
    <x v="6"/>
    <x v="7"/>
    <n v="1"/>
    <n v="19"/>
    <n v="4.5"/>
    <n v="4.5"/>
    <n v="14.5"/>
    <n v="0.76"/>
    <x v="1"/>
    <d v="2019-08-26T00:00:00"/>
    <x v="1"/>
    <s v="Monday"/>
    <n v="0"/>
    <s v="Low Cost per Unit"/>
    <n v="0"/>
    <n v="0"/>
    <n v="0"/>
    <n v="0"/>
    <n v="0"/>
    <s v="Greater Than 8 Weeks Old"/>
  </r>
  <r>
    <s v="02-40-0301-01-12"/>
    <x v="22"/>
    <x v="6"/>
    <x v="7"/>
    <n v="2"/>
    <n v="34"/>
    <n v="5.98"/>
    <n v="2.99"/>
    <n v="28.02"/>
    <n v="0.82"/>
    <x v="1"/>
    <d v="2019-08-26T00:00:00"/>
    <x v="1"/>
    <s v="Monday"/>
    <n v="0"/>
    <s v="Low Cost per Unit"/>
    <n v="0"/>
    <n v="1.02"/>
    <n v="0"/>
    <n v="0"/>
    <n v="0"/>
    <s v="Greater Than 8 Weeks Old"/>
  </r>
  <r>
    <s v="02-40-0401-00-00"/>
    <x v="22"/>
    <x v="6"/>
    <x v="7"/>
    <n v="8"/>
    <n v="79.92"/>
    <n v="23.6"/>
    <n v="2.95"/>
    <n v="56.32"/>
    <n v="0.7"/>
    <x v="1"/>
    <d v="2019-08-26T00:00:00"/>
    <x v="1"/>
    <s v="Monday"/>
    <n v="0"/>
    <s v="Low Cost per Unit"/>
    <n v="0"/>
    <n v="2.3976000000000002"/>
    <n v="0"/>
    <n v="0"/>
    <n v="0"/>
    <s v="Greater Than 8 Weeks Old"/>
  </r>
  <r>
    <s v="02-40-0402-00-00"/>
    <x v="22"/>
    <x v="2"/>
    <x v="2"/>
    <n v="6"/>
    <n v="65.94"/>
    <n v="22.5"/>
    <n v="3.75"/>
    <n v="43.44"/>
    <n v="0.66"/>
    <x v="1"/>
    <d v="2019-08-26T00:00:00"/>
    <x v="1"/>
    <s v="Monday"/>
    <n v="0"/>
    <s v="Low Cost per Unit"/>
    <n v="0"/>
    <n v="1.9782"/>
    <n v="0"/>
    <n v="0"/>
    <n v="0"/>
    <s v="Greater Than 8 Weeks Old"/>
  </r>
  <r>
    <s v="02-40-1301-00-00"/>
    <x v="22"/>
    <x v="6"/>
    <x v="7"/>
    <n v="13"/>
    <n v="129.87"/>
    <n v="48.75"/>
    <n v="3.75"/>
    <n v="81.12"/>
    <n v="0.62"/>
    <x v="1"/>
    <d v="2019-08-26T00:00:00"/>
    <x v="1"/>
    <s v="Monday"/>
    <n v="0"/>
    <s v="Low Cost per Unit"/>
    <n v="0"/>
    <n v="3.8961000000000001"/>
    <n v="0"/>
    <n v="0"/>
    <n v="0"/>
    <s v="Greater Than 8 Weeks Old"/>
  </r>
  <r>
    <s v="02-52-1301-01-12"/>
    <x v="22"/>
    <x v="8"/>
    <x v="20"/>
    <n v="4"/>
    <n v="279.95999999999998"/>
    <n v="86.04"/>
    <n v="21.51"/>
    <n v="193.92"/>
    <n v="0.69"/>
    <x v="1"/>
    <d v="2019-08-26T00:00:00"/>
    <x v="1"/>
    <s v="Monday"/>
    <n v="0"/>
    <s v="High Cost per Unit"/>
    <n v="0"/>
    <n v="8.3987999999999996"/>
    <n v="0"/>
    <n v="0"/>
    <n v="0"/>
    <s v="Greater Than 8 Weeks Old"/>
  </r>
  <r>
    <s v="02-62-0401-01-12"/>
    <x v="22"/>
    <x v="1"/>
    <x v="19"/>
    <n v="6"/>
    <n v="437.94"/>
    <n v="227.04"/>
    <n v="37.839999999999996"/>
    <n v="210.9"/>
    <n v="0.48"/>
    <x v="1"/>
    <d v="2019-08-26T00:00:00"/>
    <x v="1"/>
    <s v="Monday"/>
    <n v="0"/>
    <s v="High Cost per Unit"/>
    <n v="0"/>
    <n v="13.138199999999999"/>
    <n v="0"/>
    <n v="0"/>
    <n v="0"/>
    <s v="Greater Than 8 Weeks Old"/>
  </r>
  <r>
    <s v="02-62-1401-01-00"/>
    <x v="22"/>
    <x v="1"/>
    <x v="19"/>
    <n v="1"/>
    <n v="29"/>
    <n v="9.75"/>
    <n v="9.75"/>
    <n v="19.25"/>
    <n v="0.66"/>
    <x v="1"/>
    <d v="2019-08-26T00:00:00"/>
    <x v="1"/>
    <s v="Monday"/>
    <n v="0"/>
    <s v="Low Cost per Unit"/>
    <n v="0"/>
    <n v="0"/>
    <n v="0"/>
    <n v="0"/>
    <n v="0"/>
    <s v="Greater Than 8 Weeks Old"/>
  </r>
  <r>
    <s v="02-63-1403-01-00"/>
    <x v="22"/>
    <x v="1"/>
    <x v="19"/>
    <n v="1"/>
    <n v="99"/>
    <n v="32.4"/>
    <n v="32.4"/>
    <n v="66.599999999999994"/>
    <n v="0.67"/>
    <x v="1"/>
    <d v="2019-08-26T00:00:00"/>
    <x v="1"/>
    <s v="Monday"/>
    <n v="0"/>
    <s v="High Cost per Unit"/>
    <n v="0"/>
    <n v="0"/>
    <n v="0"/>
    <n v="0"/>
    <n v="0"/>
    <s v="Greater Than 8 Weeks Old"/>
  </r>
  <r>
    <s v="02-71-1401-01-00"/>
    <x v="22"/>
    <x v="4"/>
    <x v="11"/>
    <n v="2"/>
    <n v="130"/>
    <n v="24"/>
    <n v="12"/>
    <n v="106"/>
    <n v="0.82"/>
    <x v="1"/>
    <d v="2019-08-26T00:00:00"/>
    <x v="1"/>
    <s v="Monday"/>
    <n v="0"/>
    <s v="Low Cost per Unit"/>
    <n v="0"/>
    <n v="3.9"/>
    <n v="0"/>
    <n v="0"/>
    <n v="0"/>
    <s v="Greater Than 8 Weeks Old"/>
  </r>
  <r>
    <s v="02-71-1404-01-00"/>
    <x v="22"/>
    <x v="9"/>
    <x v="21"/>
    <n v="1"/>
    <n v="12.99"/>
    <n v="4.5999999999999996"/>
    <n v="4.5999999999999996"/>
    <n v="8.39"/>
    <n v="0.65"/>
    <x v="1"/>
    <d v="2019-08-26T00:00:00"/>
    <x v="1"/>
    <s v="Monday"/>
    <n v="0"/>
    <s v="Low Cost per Unit"/>
    <n v="0"/>
    <n v="0"/>
    <n v="0"/>
    <n v="0"/>
    <n v="0"/>
    <s v="Greater Than 8 Weeks Old"/>
  </r>
  <r>
    <s v="02-73-0001-01-00"/>
    <x v="22"/>
    <x v="4"/>
    <x v="12"/>
    <n v="1"/>
    <n v="39"/>
    <n v="10.85"/>
    <n v="10.85"/>
    <n v="28.15"/>
    <n v="0.72"/>
    <x v="1"/>
    <d v="2019-08-26T00:00:00"/>
    <x v="1"/>
    <s v="Monday"/>
    <n v="0"/>
    <s v="Low Cost per Unit"/>
    <n v="0"/>
    <n v="0"/>
    <n v="0"/>
    <n v="0"/>
    <n v="0"/>
    <s v="Greater Than 8 Weeks Old"/>
  </r>
  <r>
    <s v="02-73-0002-01-00"/>
    <x v="22"/>
    <x v="4"/>
    <x v="12"/>
    <n v="8"/>
    <n v="287.92"/>
    <n v="88"/>
    <n v="11"/>
    <n v="199.92"/>
    <n v="0.69"/>
    <x v="1"/>
    <d v="2019-08-26T00:00:00"/>
    <x v="1"/>
    <s v="Monday"/>
    <n v="0"/>
    <s v="Low Cost per Unit"/>
    <n v="0"/>
    <n v="8.6376000000000008"/>
    <n v="0"/>
    <n v="0"/>
    <n v="0"/>
    <s v="Greater Than 8 Weeks Old"/>
  </r>
  <r>
    <s v="02-73-1302-01-00"/>
    <x v="22"/>
    <x v="4"/>
    <x v="12"/>
    <n v="15"/>
    <n v="59.85"/>
    <n v="21"/>
    <n v="1.4"/>
    <n v="38.85"/>
    <n v="0.65"/>
    <x v="1"/>
    <d v="2019-08-26T00:00:00"/>
    <x v="1"/>
    <s v="Monday"/>
    <n v="0"/>
    <s v="Low Cost per Unit"/>
    <n v="0"/>
    <n v="1.7954999999999999"/>
    <n v="0"/>
    <n v="0"/>
    <n v="0"/>
    <s v="Greater Than 8 Weeks Old"/>
  </r>
  <r>
    <s v="02-73-1402-01-12"/>
    <x v="22"/>
    <x v="4"/>
    <x v="12"/>
    <n v="2"/>
    <n v="120"/>
    <n v="33.6"/>
    <n v="16.8"/>
    <n v="86.4"/>
    <n v="0.72"/>
    <x v="1"/>
    <d v="2019-08-26T00:00:00"/>
    <x v="1"/>
    <s v="Monday"/>
    <n v="0"/>
    <s v="Low Cost per Unit"/>
    <n v="0"/>
    <n v="3.5999999999999996"/>
    <n v="0"/>
    <n v="0"/>
    <n v="0"/>
    <s v="Greater Than 8 Weeks Old"/>
  </r>
  <r>
    <s v="02-74-0401-01-00"/>
    <x v="22"/>
    <x v="4"/>
    <x v="11"/>
    <n v="2"/>
    <n v="24"/>
    <n v="3"/>
    <n v="1.5"/>
    <n v="21"/>
    <n v="0.88"/>
    <x v="1"/>
    <d v="2019-08-26T00:00:00"/>
    <x v="1"/>
    <s v="Monday"/>
    <n v="0"/>
    <s v="Low Cost per Unit"/>
    <n v="0"/>
    <n v="0.72"/>
    <n v="0"/>
    <n v="0"/>
    <n v="0"/>
    <s v="Greater Than 8 Weeks Old"/>
  </r>
  <r>
    <s v="02-74-0405-01-12"/>
    <x v="22"/>
    <x v="4"/>
    <x v="11"/>
    <n v="2"/>
    <n v="58"/>
    <n v="22.7"/>
    <n v="11.35"/>
    <n v="35.299999999999997"/>
    <n v="0.61"/>
    <x v="1"/>
    <d v="2019-08-26T00:00:00"/>
    <x v="1"/>
    <s v="Monday"/>
    <n v="0"/>
    <s v="Low Cost per Unit"/>
    <n v="0"/>
    <n v="1.74"/>
    <n v="0"/>
    <n v="0"/>
    <n v="0"/>
    <s v="Greater Than 8 Weeks Old"/>
  </r>
  <r>
    <s v="02-74-1201-00-00"/>
    <x v="22"/>
    <x v="2"/>
    <x v="2"/>
    <n v="3"/>
    <n v="38.97"/>
    <n v="16.5"/>
    <n v="5.5"/>
    <n v="22.47"/>
    <n v="0.57999999999999996"/>
    <x v="1"/>
    <d v="2019-08-26T00:00:00"/>
    <x v="1"/>
    <s v="Monday"/>
    <n v="0"/>
    <s v="Low Cost per Unit"/>
    <n v="0"/>
    <n v="1.1691"/>
    <n v="0"/>
    <n v="0"/>
    <n v="0"/>
    <s v="Greater Than 8 Weeks Old"/>
  </r>
  <r>
    <s v="02-74-1301-01-00"/>
    <x v="22"/>
    <x v="2"/>
    <x v="2"/>
    <n v="5"/>
    <n v="49.95"/>
    <n v="41.25"/>
    <n v="8.25"/>
    <n v="8.6999999999999993"/>
    <n v="0.17"/>
    <x v="1"/>
    <d v="2019-08-26T00:00:00"/>
    <x v="1"/>
    <s v="Monday"/>
    <n v="0"/>
    <s v="Low Cost per Unit"/>
    <n v="0"/>
    <n v="1.4984999999999999"/>
    <n v="0"/>
    <n v="0"/>
    <n v="0"/>
    <s v="Greater Than 8 Weeks Old"/>
  </r>
  <r>
    <s v="02-74-1402-01-00"/>
    <x v="22"/>
    <x v="4"/>
    <x v="11"/>
    <n v="30"/>
    <n v="869.71"/>
    <n v="360"/>
    <n v="12"/>
    <n v="509.71"/>
    <n v="0.59"/>
    <x v="1"/>
    <d v="2019-08-26T00:00:00"/>
    <x v="1"/>
    <s v="Monday"/>
    <n v="0"/>
    <s v="Low Cost per Unit"/>
    <n v="0"/>
    <n v="26.0913"/>
    <n v="0"/>
    <n v="0"/>
    <n v="0"/>
    <s v="Greater Than 8 Weeks Old"/>
  </r>
  <r>
    <s v="02-85-0301-01-00"/>
    <x v="22"/>
    <x v="7"/>
    <x v="21"/>
    <n v="47"/>
    <n v="610.53"/>
    <n v="251.45"/>
    <n v="5.35"/>
    <n v="359.08"/>
    <n v="0.59"/>
    <x v="1"/>
    <d v="2019-08-26T00:00:00"/>
    <x v="1"/>
    <s v="Monday"/>
    <n v="0"/>
    <s v="Low Cost per Unit"/>
    <n v="0"/>
    <n v="18.315899999999999"/>
    <n v="0"/>
    <n v="0"/>
    <n v="0"/>
    <s v="Greater Than 8 Weeks Old"/>
  </r>
  <r>
    <s v="03-22-0001-01-12"/>
    <x v="22"/>
    <x v="1"/>
    <x v="13"/>
    <n v="5"/>
    <n v="275.95999999999998"/>
    <n v="153.19999999999999"/>
    <n v="30.639999999999997"/>
    <n v="122.76"/>
    <n v="0.44"/>
    <x v="1"/>
    <d v="2019-08-26T00:00:00"/>
    <x v="1"/>
    <s v="Monday"/>
    <n v="0"/>
    <s v="High Cost per Unit"/>
    <n v="0"/>
    <n v="8.2787999999999986"/>
    <n v="0"/>
    <n v="0"/>
    <n v="0"/>
    <s v="Greater Than 8 Weeks Old"/>
  </r>
  <r>
    <s v="03-22-0002-01-12"/>
    <x v="22"/>
    <x v="1"/>
    <x v="3"/>
    <n v="19"/>
    <n v="930.81"/>
    <n v="582.16"/>
    <n v="30.639999999999997"/>
    <n v="348.65"/>
    <n v="0.37"/>
    <x v="1"/>
    <d v="2019-08-26T00:00:00"/>
    <x v="1"/>
    <s v="Monday"/>
    <n v="0"/>
    <s v="High Cost per Unit"/>
    <n v="0"/>
    <n v="27.924299999999999"/>
    <n v="0"/>
    <n v="0"/>
    <n v="0"/>
    <s v="Greater Than 8 Weeks Old"/>
  </r>
  <r>
    <s v="03-22-0004"/>
    <x v="22"/>
    <x v="2"/>
    <x v="2"/>
    <n v="43"/>
    <n v="1302.58"/>
    <n v="946"/>
    <n v="22"/>
    <n v="356.58"/>
    <n v="0.27"/>
    <x v="1"/>
    <d v="2019-08-26T00:00:00"/>
    <x v="1"/>
    <s v="Monday"/>
    <n v="0"/>
    <s v="High Cost per Unit"/>
    <n v="0"/>
    <n v="39.077399999999997"/>
    <n v="0"/>
    <n v="0"/>
    <n v="0"/>
    <s v="Greater Than 8 Weeks Old"/>
  </r>
  <r>
    <s v="03-22-0101-01-00"/>
    <x v="22"/>
    <x v="1"/>
    <x v="13"/>
    <n v="1"/>
    <n v="99"/>
    <n v="30"/>
    <n v="30"/>
    <n v="69"/>
    <n v="0.7"/>
    <x v="1"/>
    <d v="2019-08-26T00:00:00"/>
    <x v="1"/>
    <s v="Monday"/>
    <n v="0"/>
    <s v="High Cost per Unit"/>
    <n v="0"/>
    <n v="0"/>
    <n v="0"/>
    <n v="0"/>
    <n v="0"/>
    <s v="Greater Than 8 Weeks Old"/>
  </r>
  <r>
    <s v="03-22-0110-11-00"/>
    <x v="22"/>
    <x v="2"/>
    <x v="2"/>
    <n v="16"/>
    <n v="1375.84"/>
    <n v="768"/>
    <n v="48"/>
    <n v="607.84"/>
    <n v="0.44"/>
    <x v="1"/>
    <d v="2019-08-26T00:00:00"/>
    <x v="1"/>
    <s v="Monday"/>
    <n v="0"/>
    <s v="High Cost per Unit"/>
    <n v="0"/>
    <n v="41.275199999999998"/>
    <n v="0"/>
    <n v="0"/>
    <n v="0"/>
    <s v="Greater Than 8 Weeks Old"/>
  </r>
  <r>
    <s v="03-24-0301-00-12"/>
    <x v="22"/>
    <x v="1"/>
    <x v="3"/>
    <n v="4"/>
    <n v="91.96"/>
    <n v="43.2"/>
    <n v="10.8"/>
    <n v="48.76"/>
    <n v="0.53"/>
    <x v="1"/>
    <d v="2019-08-26T00:00:00"/>
    <x v="1"/>
    <s v="Monday"/>
    <n v="0"/>
    <s v="Low Cost per Unit"/>
    <n v="0"/>
    <n v="2.7587999999999999"/>
    <n v="0"/>
    <n v="0"/>
    <n v="0"/>
    <s v="Greater Than 8 Weeks Old"/>
  </r>
  <r>
    <s v="03-24-0302-01-00"/>
    <x v="22"/>
    <x v="1"/>
    <x v="3"/>
    <n v="2"/>
    <n v="37.979999999999997"/>
    <n v="21"/>
    <n v="10.5"/>
    <n v="16.98"/>
    <n v="0.45"/>
    <x v="1"/>
    <d v="2019-08-26T00:00:00"/>
    <x v="1"/>
    <s v="Monday"/>
    <n v="0"/>
    <s v="Low Cost per Unit"/>
    <n v="0"/>
    <n v="1.1394"/>
    <n v="0"/>
    <n v="0"/>
    <n v="0"/>
    <s v="Greater Than 8 Weeks Old"/>
  </r>
  <r>
    <s v="03-25-0001-01-00"/>
    <x v="22"/>
    <x v="0"/>
    <x v="0"/>
    <n v="4"/>
    <n v="179.96"/>
    <n v="72"/>
    <n v="18"/>
    <n v="107.96"/>
    <n v="0.6"/>
    <x v="1"/>
    <d v="2019-08-26T00:00:00"/>
    <x v="1"/>
    <s v="Monday"/>
    <n v="0"/>
    <s v="High Cost per Unit"/>
    <n v="17.996000000000002"/>
    <n v="5.3987999999999996"/>
    <n v="0"/>
    <n v="0"/>
    <n v="0"/>
    <s v="Greater Than 8 Weeks Old"/>
  </r>
  <r>
    <s v="03-25-0003-01-00"/>
    <x v="22"/>
    <x v="0"/>
    <x v="0"/>
    <n v="3"/>
    <n v="121.47"/>
    <n v="54"/>
    <n v="18"/>
    <n v="67.47"/>
    <n v="0.56000000000000005"/>
    <x v="1"/>
    <d v="2019-08-26T00:00:00"/>
    <x v="1"/>
    <s v="Monday"/>
    <n v="0"/>
    <s v="High Cost per Unit"/>
    <n v="12.147"/>
    <n v="3.6440999999999999"/>
    <n v="0"/>
    <n v="0"/>
    <n v="0"/>
    <s v="Greater Than 8 Weeks Old"/>
  </r>
  <r>
    <s v="03-27-0301-01-00"/>
    <x v="22"/>
    <x v="1"/>
    <x v="3"/>
    <n v="1"/>
    <n v="50"/>
    <n v="14.99"/>
    <n v="14.99"/>
    <n v="35.01"/>
    <n v="0.7"/>
    <x v="1"/>
    <d v="2019-08-26T00:00:00"/>
    <x v="1"/>
    <s v="Monday"/>
    <n v="0"/>
    <s v="Low Cost per Unit"/>
    <n v="0"/>
    <n v="0"/>
    <n v="0"/>
    <n v="0"/>
    <n v="0"/>
    <s v="Greater Than 8 Weeks Old"/>
  </r>
  <r>
    <s v="03-31-0102-01-00"/>
    <x v="22"/>
    <x v="4"/>
    <x v="5"/>
    <n v="8"/>
    <n v="95.92"/>
    <n v="32"/>
    <n v="4"/>
    <n v="63.92"/>
    <n v="0.67"/>
    <x v="1"/>
    <d v="2019-08-26T00:00:00"/>
    <x v="1"/>
    <s v="Monday"/>
    <n v="0"/>
    <s v="Low Cost per Unit"/>
    <n v="0"/>
    <n v="2.8776000000000002"/>
    <n v="0"/>
    <n v="0"/>
    <n v="0"/>
    <s v="Greater Than 8 Weeks Old"/>
  </r>
  <r>
    <s v="03-32-0402-00-00"/>
    <x v="22"/>
    <x v="5"/>
    <x v="6"/>
    <n v="15"/>
    <n v="599.85"/>
    <n v="198.6"/>
    <n v="13.24"/>
    <n v="401.25"/>
    <n v="0.67"/>
    <x v="1"/>
    <d v="2019-08-26T00:00:00"/>
    <x v="1"/>
    <s v="Monday"/>
    <n v="0"/>
    <s v="Low Cost per Unit"/>
    <n v="0"/>
    <n v="17.9955"/>
    <n v="0"/>
    <n v="0"/>
    <n v="0"/>
    <s v="Greater Than 8 Weeks Old"/>
  </r>
  <r>
    <s v="03-35-0101-07-00"/>
    <x v="22"/>
    <x v="1"/>
    <x v="14"/>
    <n v="9"/>
    <n v="305.91000000000003"/>
    <n v="135"/>
    <n v="15"/>
    <n v="170.91"/>
    <n v="0.56000000000000005"/>
    <x v="1"/>
    <d v="2019-08-26T00:00:00"/>
    <x v="1"/>
    <s v="Monday"/>
    <n v="0"/>
    <s v="Low Cost per Unit"/>
    <n v="0"/>
    <n v="9.1773000000000007"/>
    <n v="0"/>
    <n v="0"/>
    <n v="0"/>
    <s v="Greater Than 8 Weeks Old"/>
  </r>
  <r>
    <s v="03-40-0101-01-12"/>
    <x v="22"/>
    <x v="6"/>
    <x v="7"/>
    <n v="1"/>
    <n v="19"/>
    <n v="6"/>
    <n v="6"/>
    <n v="13"/>
    <n v="0.68"/>
    <x v="1"/>
    <d v="2019-08-26T00:00:00"/>
    <x v="1"/>
    <s v="Monday"/>
    <n v="0"/>
    <s v="Low Cost per Unit"/>
    <n v="0"/>
    <n v="0"/>
    <n v="0"/>
    <n v="0"/>
    <n v="0"/>
    <s v="Greater Than 8 Weeks Old"/>
  </r>
  <r>
    <s v="03-40-1301-00-00"/>
    <x v="22"/>
    <x v="6"/>
    <x v="7"/>
    <n v="2"/>
    <n v="50"/>
    <n v="14.7"/>
    <n v="7.35"/>
    <n v="35.299999999999997"/>
    <n v="0.71"/>
    <x v="1"/>
    <d v="2019-08-26T00:00:00"/>
    <x v="1"/>
    <s v="Monday"/>
    <n v="0"/>
    <s v="Low Cost per Unit"/>
    <n v="0"/>
    <n v="1.5"/>
    <n v="0"/>
    <n v="0"/>
    <n v="0"/>
    <s v="Greater Than 8 Weeks Old"/>
  </r>
  <r>
    <s v="03-40-1302-00-00"/>
    <x v="22"/>
    <x v="2"/>
    <x v="2"/>
    <n v="3"/>
    <n v="101.97"/>
    <n v="40.5"/>
    <n v="13.5"/>
    <n v="61.47"/>
    <n v="0.6"/>
    <x v="1"/>
    <d v="2019-08-26T00:00:00"/>
    <x v="1"/>
    <s v="Monday"/>
    <n v="0"/>
    <s v="Low Cost per Unit"/>
    <n v="0"/>
    <n v="3.0590999999999999"/>
    <n v="0"/>
    <n v="0"/>
    <n v="0"/>
    <s v="Greater Than 8 Weeks Old"/>
  </r>
  <r>
    <s v="03-52-1301-01-00"/>
    <x v="22"/>
    <x v="8"/>
    <x v="20"/>
    <n v="1"/>
    <n v="140"/>
    <n v="43.26"/>
    <n v="43.26"/>
    <n v="96.74"/>
    <n v="0.69"/>
    <x v="1"/>
    <d v="2019-08-26T00:00:00"/>
    <x v="1"/>
    <s v="Monday"/>
    <n v="0"/>
    <s v="High Cost per Unit"/>
    <n v="0"/>
    <n v="0"/>
    <n v="0"/>
    <n v="0"/>
    <n v="0"/>
    <s v="Greater Than 8 Weeks Old"/>
  </r>
  <r>
    <s v="03-64-0001"/>
    <x v="22"/>
    <x v="1"/>
    <x v="19"/>
    <n v="1"/>
    <n v="299.99"/>
    <n v="135"/>
    <n v="135"/>
    <n v="164.99"/>
    <n v="0.55000000000000004"/>
    <x v="1"/>
    <d v="2019-08-26T00:00:00"/>
    <x v="1"/>
    <s v="Monday"/>
    <n v="0"/>
    <s v="High Cost per Unit"/>
    <n v="0"/>
    <n v="0"/>
    <n v="0"/>
    <n v="0"/>
    <n v="0"/>
    <s v="Greater Than 8 Weeks Old"/>
  </r>
  <r>
    <s v="03-64-0003-01-12"/>
    <x v="22"/>
    <x v="1"/>
    <x v="19"/>
    <n v="1"/>
    <n v="579"/>
    <n v="273"/>
    <n v="273"/>
    <n v="306"/>
    <n v="0.53"/>
    <x v="1"/>
    <d v="2019-08-26T00:00:00"/>
    <x v="1"/>
    <s v="Monday"/>
    <n v="0"/>
    <s v="High Cost per Unit"/>
    <n v="0"/>
    <n v="0"/>
    <n v="0"/>
    <n v="0"/>
    <n v="0"/>
    <s v="Greater Than 8 Weeks Old"/>
  </r>
  <r>
    <s v="03-72-0501-01-00"/>
    <x v="22"/>
    <x v="4"/>
    <x v="11"/>
    <n v="16"/>
    <n v="207.84"/>
    <n v="51.2"/>
    <n v="3.2"/>
    <n v="156.63999999999999"/>
    <n v="0.75"/>
    <x v="1"/>
    <d v="2019-08-26T00:00:00"/>
    <x v="1"/>
    <s v="Monday"/>
    <n v="0"/>
    <s v="Low Cost per Unit"/>
    <n v="0"/>
    <n v="6.2351999999999999"/>
    <n v="0"/>
    <n v="0"/>
    <n v="0"/>
    <s v="Greater Than 8 Weeks Old"/>
  </r>
  <r>
    <s v="03-74-0002-01-00"/>
    <x v="22"/>
    <x v="8"/>
    <x v="15"/>
    <n v="5"/>
    <n v="125"/>
    <n v="23.75"/>
    <n v="4.75"/>
    <n v="101.25"/>
    <n v="0.81"/>
    <x v="1"/>
    <d v="2019-08-26T00:00:00"/>
    <x v="1"/>
    <s v="Monday"/>
    <n v="0"/>
    <s v="Low Cost per Unit"/>
    <n v="0"/>
    <n v="3.75"/>
    <n v="0"/>
    <n v="0"/>
    <n v="0"/>
    <s v="Greater Than 8 Weeks Old"/>
  </r>
  <r>
    <s v="03-74-0003-01-00"/>
    <x v="22"/>
    <x v="4"/>
    <x v="11"/>
    <n v="2"/>
    <n v="198"/>
    <n v="48"/>
    <n v="24"/>
    <n v="150"/>
    <n v="0.76"/>
    <x v="1"/>
    <d v="2019-08-26T00:00:00"/>
    <x v="1"/>
    <s v="Monday"/>
    <n v="0"/>
    <s v="High Cost per Unit"/>
    <n v="0"/>
    <n v="5.9399999999999995"/>
    <n v="0"/>
    <n v="0"/>
    <n v="0"/>
    <s v="Greater Than 8 Weeks Old"/>
  </r>
  <r>
    <s v="03-81-0001-00-03"/>
    <x v="22"/>
    <x v="7"/>
    <x v="8"/>
    <n v="3"/>
    <n v="39"/>
    <n v="5.55"/>
    <n v="1.8499999999999999"/>
    <n v="33.450000000000003"/>
    <n v="0.86"/>
    <x v="1"/>
    <d v="2019-08-26T00:00:00"/>
    <x v="1"/>
    <s v="Monday"/>
    <n v="0"/>
    <s v="Low Cost per Unit"/>
    <n v="0"/>
    <n v="1.17"/>
    <n v="0"/>
    <n v="0"/>
    <n v="0"/>
    <s v="Greater Than 8 Weeks Old"/>
  </r>
  <r>
    <s v="03-81-0002-00-00"/>
    <x v="22"/>
    <x v="7"/>
    <x v="8"/>
    <n v="12"/>
    <n v="155.88"/>
    <n v="72"/>
    <n v="6"/>
    <n v="83.88"/>
    <n v="0.54"/>
    <x v="1"/>
    <d v="2019-08-26T00:00:00"/>
    <x v="1"/>
    <s v="Monday"/>
    <n v="0"/>
    <s v="Low Cost per Unit"/>
    <n v="0"/>
    <n v="4.6764000000000001"/>
    <n v="0"/>
    <n v="0"/>
    <n v="0"/>
    <s v="Greater Than 8 Weeks Old"/>
  </r>
  <r>
    <s v="03-81-0101-00-00"/>
    <x v="22"/>
    <x v="7"/>
    <x v="8"/>
    <n v="5"/>
    <n v="49.95"/>
    <n v="22"/>
    <n v="4.4000000000000004"/>
    <n v="27.95"/>
    <n v="0.56000000000000005"/>
    <x v="1"/>
    <d v="2019-08-26T00:00:00"/>
    <x v="1"/>
    <s v="Monday"/>
    <n v="0"/>
    <s v="Low Cost per Unit"/>
    <n v="0"/>
    <n v="1.4984999999999999"/>
    <n v="0"/>
    <n v="0"/>
    <n v="0"/>
    <s v="Greater Than 8 Weeks Old"/>
  </r>
  <r>
    <s v="03-81-1702-00-00"/>
    <x v="22"/>
    <x v="7"/>
    <x v="8"/>
    <n v="2"/>
    <n v="18"/>
    <n v="6"/>
    <n v="3"/>
    <n v="12"/>
    <n v="0.67"/>
    <x v="1"/>
    <d v="2019-08-26T00:00:00"/>
    <x v="1"/>
    <s v="Monday"/>
    <n v="0"/>
    <s v="Low Cost per Unit"/>
    <n v="0"/>
    <n v="0.54"/>
    <n v="0"/>
    <n v="0"/>
    <n v="0"/>
    <s v="Greater Than 8 Weeks Old"/>
  </r>
  <r>
    <s v="04-13-1101-03-00"/>
    <x v="22"/>
    <x v="5"/>
    <x v="16"/>
    <n v="1"/>
    <n v="36"/>
    <n v="11.8"/>
    <n v="11.8"/>
    <n v="24.2"/>
    <n v="0.67"/>
    <x v="1"/>
    <d v="2019-08-26T00:00:00"/>
    <x v="1"/>
    <s v="Monday"/>
    <n v="0"/>
    <s v="Low Cost per Unit"/>
    <n v="0"/>
    <n v="0"/>
    <n v="0"/>
    <n v="0"/>
    <n v="0"/>
    <s v="Greater Than 8 Weeks Old"/>
  </r>
  <r>
    <s v="04-15-0104-01-00"/>
    <x v="22"/>
    <x v="5"/>
    <x v="23"/>
    <n v="1"/>
    <n v="22"/>
    <n v="4.66"/>
    <n v="4.66"/>
    <n v="17.34"/>
    <n v="0.79"/>
    <x v="1"/>
    <d v="2019-08-26T00:00:00"/>
    <x v="1"/>
    <s v="Monday"/>
    <n v="0"/>
    <s v="Low Cost per Unit"/>
    <n v="0"/>
    <n v="0"/>
    <n v="0"/>
    <n v="0"/>
    <n v="0"/>
    <s v="Greater Than 8 Weeks Old"/>
  </r>
  <r>
    <s v="04-15-0105-01-00"/>
    <x v="22"/>
    <x v="5"/>
    <x v="23"/>
    <n v="9"/>
    <n v="71.91"/>
    <n v="25.02"/>
    <n v="2.78"/>
    <n v="46.89"/>
    <n v="0.65"/>
    <x v="1"/>
    <d v="2019-08-26T00:00:00"/>
    <x v="1"/>
    <s v="Monday"/>
    <n v="0"/>
    <s v="Low Cost per Unit"/>
    <n v="0"/>
    <n v="2.1572999999999998"/>
    <n v="0"/>
    <n v="0"/>
    <n v="0"/>
    <s v="Greater Than 8 Weeks Old"/>
  </r>
  <r>
    <s v="05-24-0101-01-00"/>
    <x v="22"/>
    <x v="1"/>
    <x v="3"/>
    <n v="2"/>
    <n v="70"/>
    <n v="19.899999999999999"/>
    <n v="9.9499999999999993"/>
    <n v="50.1"/>
    <n v="0.72"/>
    <x v="1"/>
    <d v="2019-08-26T00:00:00"/>
    <x v="1"/>
    <s v="Monday"/>
    <n v="0"/>
    <s v="Low Cost per Unit"/>
    <n v="0"/>
    <n v="2.1"/>
    <n v="0"/>
    <n v="0"/>
    <n v="0"/>
    <s v="Greater Than 8 Weeks Old"/>
  </r>
  <r>
    <s v="06-81-1703-00-00"/>
    <x v="22"/>
    <x v="7"/>
    <x v="8"/>
    <n v="1"/>
    <n v="19"/>
    <n v="9.5"/>
    <n v="9.5"/>
    <n v="9.5"/>
    <n v="0.5"/>
    <x v="1"/>
    <d v="2019-08-26T00:00:00"/>
    <x v="1"/>
    <s v="Monday"/>
    <n v="0"/>
    <s v="Low Cost per Unit"/>
    <n v="0"/>
    <n v="0"/>
    <n v="0"/>
    <n v="0"/>
    <n v="0"/>
    <s v="Greater Than 8 Weeks Old"/>
  </r>
  <r>
    <s v="08-28-0201-00-00"/>
    <x v="22"/>
    <x v="1"/>
    <x v="4"/>
    <n v="22"/>
    <n v="485.78"/>
    <n v="240.9"/>
    <n v="10.950000000000001"/>
    <n v="244.88"/>
    <n v="0.5"/>
    <x v="1"/>
    <d v="2019-08-26T00:00:00"/>
    <x v="1"/>
    <s v="Monday"/>
    <n v="0"/>
    <s v="Low Cost per Unit"/>
    <n v="0"/>
    <n v="14.573399999999999"/>
    <n v="0"/>
    <n v="0"/>
    <n v="0"/>
    <s v="Greater Than 8 Weeks Old"/>
  </r>
  <r>
    <s v="08-31-0201-00-00"/>
    <x v="22"/>
    <x v="4"/>
    <x v="5"/>
    <n v="8"/>
    <n v="87.92"/>
    <n v="54"/>
    <n v="6.75"/>
    <n v="33.92"/>
    <n v="0.39"/>
    <x v="1"/>
    <d v="2019-08-26T00:00:00"/>
    <x v="1"/>
    <s v="Monday"/>
    <n v="0"/>
    <s v="Low Cost per Unit"/>
    <n v="0"/>
    <n v="2.6375999999999999"/>
    <n v="0"/>
    <n v="0"/>
    <n v="0"/>
    <s v="Greater Than 8 Weeks Old"/>
  </r>
  <r>
    <s v="08-31-0202-00-00"/>
    <x v="22"/>
    <x v="4"/>
    <x v="5"/>
    <n v="25"/>
    <n v="202.25"/>
    <n v="59.25"/>
    <n v="2.37"/>
    <n v="143"/>
    <n v="0.71"/>
    <x v="1"/>
    <d v="2019-08-26T00:00:00"/>
    <x v="1"/>
    <s v="Monday"/>
    <n v="0"/>
    <s v="Low Cost per Unit"/>
    <n v="0"/>
    <n v="6.0674999999999999"/>
    <n v="0"/>
    <n v="0"/>
    <n v="0"/>
    <s v="Greater Than 8 Weeks Old"/>
  </r>
  <r>
    <s v="08-31-0203-00-00"/>
    <x v="22"/>
    <x v="4"/>
    <x v="5"/>
    <n v="34"/>
    <n v="339.66"/>
    <n v="204"/>
    <n v="6"/>
    <n v="135.66"/>
    <n v="0.4"/>
    <x v="1"/>
    <d v="2019-08-26T00:00:00"/>
    <x v="1"/>
    <s v="Monday"/>
    <n v="0"/>
    <s v="Low Cost per Unit"/>
    <n v="0"/>
    <n v="10.1898"/>
    <n v="0"/>
    <n v="0"/>
    <n v="0"/>
    <s v="Greater Than 8 Weeks Old"/>
  </r>
  <r>
    <s v="08-34-0201-00-00"/>
    <x v="22"/>
    <x v="5"/>
    <x v="6"/>
    <n v="2"/>
    <n v="39.979999999999997"/>
    <n v="14.88"/>
    <n v="7.44"/>
    <n v="25.1"/>
    <n v="0.63"/>
    <x v="1"/>
    <d v="2019-08-26T00:00:00"/>
    <x v="1"/>
    <s v="Monday"/>
    <n v="0"/>
    <s v="Low Cost per Unit"/>
    <n v="0"/>
    <n v="1.1993999999999998"/>
    <n v="0"/>
    <n v="0"/>
    <n v="0"/>
    <s v="Greater Than 8 Weeks Old"/>
  </r>
  <r>
    <s v="08-34-0203-00-00"/>
    <x v="22"/>
    <x v="5"/>
    <x v="6"/>
    <n v="2"/>
    <n v="39.979999999999997"/>
    <n v="12.32"/>
    <n v="6.16"/>
    <n v="27.66"/>
    <n v="0.69"/>
    <x v="1"/>
    <d v="2019-08-26T00:00:00"/>
    <x v="1"/>
    <s v="Monday"/>
    <n v="0"/>
    <s v="Low Cost per Unit"/>
    <n v="0"/>
    <n v="1.1993999999999998"/>
    <n v="0"/>
    <n v="0"/>
    <n v="0"/>
    <s v="Greater Than 8 Weeks Old"/>
  </r>
  <r>
    <s v="08-34-0206-01-00"/>
    <x v="22"/>
    <x v="5"/>
    <x v="6"/>
    <n v="2"/>
    <n v="230"/>
    <n v="84.16"/>
    <n v="42.08"/>
    <n v="145.84"/>
    <n v="0.63"/>
    <x v="1"/>
    <d v="2019-08-26T00:00:00"/>
    <x v="1"/>
    <s v="Monday"/>
    <n v="0"/>
    <s v="High Cost per Unit"/>
    <n v="0"/>
    <n v="6.8999999999999995"/>
    <n v="0"/>
    <n v="0"/>
    <n v="0"/>
    <s v="Greater Than 8 Weeks Old"/>
  </r>
  <r>
    <s v="08-34-0209-00-00"/>
    <x v="22"/>
    <x v="5"/>
    <x v="6"/>
    <n v="21"/>
    <n v="424.8"/>
    <n v="241.08"/>
    <n v="11.48"/>
    <n v="183.72"/>
    <n v="0.43"/>
    <x v="1"/>
    <d v="2019-08-26T00:00:00"/>
    <x v="1"/>
    <s v="Monday"/>
    <n v="0"/>
    <s v="Low Cost per Unit"/>
    <n v="0"/>
    <n v="12.744"/>
    <n v="0"/>
    <n v="0"/>
    <n v="0"/>
    <s v="Greater Than 8 Weeks Old"/>
  </r>
  <r>
    <s v="08-34-0210-00-00"/>
    <x v="22"/>
    <x v="5"/>
    <x v="6"/>
    <n v="5"/>
    <n v="99.95"/>
    <n v="57.4"/>
    <n v="11.48"/>
    <n v="42.55"/>
    <n v="0.43"/>
    <x v="1"/>
    <d v="2019-08-26T00:00:00"/>
    <x v="1"/>
    <s v="Monday"/>
    <n v="0"/>
    <s v="Low Cost per Unit"/>
    <n v="0"/>
    <n v="2.9984999999999999"/>
    <n v="0"/>
    <n v="0"/>
    <n v="0"/>
    <s v="Greater Than 8 Weeks Old"/>
  </r>
  <r>
    <s v="08-34-0211-00-00"/>
    <x v="22"/>
    <x v="5"/>
    <x v="6"/>
    <n v="11"/>
    <n v="219.89"/>
    <n v="126.28"/>
    <n v="11.48"/>
    <n v="93.61"/>
    <n v="0.43"/>
    <x v="1"/>
    <d v="2019-08-26T00:00:00"/>
    <x v="1"/>
    <s v="Monday"/>
    <n v="0"/>
    <s v="Low Cost per Unit"/>
    <n v="0"/>
    <n v="6.5966999999999993"/>
    <n v="0"/>
    <n v="0"/>
    <n v="0"/>
    <s v="Greater Than 8 Weeks Old"/>
  </r>
  <r>
    <s v="10-81-0001-00-00"/>
    <x v="22"/>
    <x v="7"/>
    <x v="8"/>
    <n v="2"/>
    <n v="58"/>
    <n v="25"/>
    <n v="12.5"/>
    <n v="33"/>
    <n v="0.56999999999999995"/>
    <x v="1"/>
    <d v="2019-08-26T00:00:00"/>
    <x v="1"/>
    <s v="Monday"/>
    <n v="0"/>
    <s v="Low Cost per Unit"/>
    <n v="0"/>
    <n v="1.74"/>
    <n v="0"/>
    <n v="0"/>
    <n v="0"/>
    <s v="Greater Than 8 Weeks Old"/>
  </r>
  <r>
    <s v="13-31-0101-01"/>
    <x v="22"/>
    <x v="4"/>
    <x v="5"/>
    <n v="3"/>
    <n v="60"/>
    <n v="21.36"/>
    <n v="7.12"/>
    <n v="38.64"/>
    <n v="0.64"/>
    <x v="1"/>
    <d v="2019-08-26T00:00:00"/>
    <x v="1"/>
    <s v="Monday"/>
    <n v="0"/>
    <s v="Low Cost per Unit"/>
    <n v="0"/>
    <n v="1.7999999999999998"/>
    <n v="0"/>
    <n v="0"/>
    <n v="0"/>
    <s v="Greater Than 8 Weeks Old"/>
  </r>
  <r>
    <s v="13-31-0101-02"/>
    <x v="22"/>
    <x v="4"/>
    <x v="5"/>
    <n v="2"/>
    <n v="40"/>
    <n v="14.24"/>
    <n v="7.12"/>
    <n v="25.76"/>
    <n v="0.64"/>
    <x v="1"/>
    <d v="2019-08-26T00:00:00"/>
    <x v="1"/>
    <s v="Monday"/>
    <n v="0"/>
    <s v="Low Cost per Unit"/>
    <n v="0"/>
    <n v="1.2"/>
    <n v="0"/>
    <n v="0"/>
    <n v="0"/>
    <s v="Greater Than 8 Weeks Old"/>
  </r>
  <r>
    <s v="13-81-0101-00-00"/>
    <x v="22"/>
    <x v="7"/>
    <x v="8"/>
    <n v="2"/>
    <n v="25.98"/>
    <n v="12"/>
    <n v="6"/>
    <n v="13.98"/>
    <n v="0.54"/>
    <x v="1"/>
    <d v="2019-08-26T00:00:00"/>
    <x v="1"/>
    <s v="Monday"/>
    <n v="0"/>
    <s v="Low Cost per Unit"/>
    <n v="0"/>
    <n v="0.77939999999999998"/>
    <n v="0"/>
    <n v="0"/>
    <n v="0"/>
    <s v="Greater Than 8 Weeks Old"/>
  </r>
  <r>
    <s v="13-82-0101-01-00"/>
    <x v="22"/>
    <x v="7"/>
    <x v="17"/>
    <n v="2"/>
    <n v="52"/>
    <n v="17.760000000000002"/>
    <n v="8.8800000000000008"/>
    <n v="34.24"/>
    <n v="0.66"/>
    <x v="1"/>
    <d v="2019-08-26T00:00:00"/>
    <x v="1"/>
    <s v="Monday"/>
    <n v="0"/>
    <s v="Low Cost per Unit"/>
    <n v="0"/>
    <n v="1.56"/>
    <n v="0"/>
    <n v="0"/>
    <n v="0"/>
    <s v="Greater Than 8 Weeks Old"/>
  </r>
  <r>
    <s v="17-24-0105-11-00"/>
    <x v="22"/>
    <x v="1"/>
    <x v="3"/>
    <n v="1"/>
    <n v="39"/>
    <n v="14.25"/>
    <n v="14.25"/>
    <n v="24.75"/>
    <n v="0.63"/>
    <x v="1"/>
    <d v="2019-08-26T00:00:00"/>
    <x v="1"/>
    <s v="Monday"/>
    <n v="0"/>
    <s v="Low Cost per Unit"/>
    <n v="0"/>
    <n v="0"/>
    <n v="0"/>
    <n v="0"/>
    <n v="0"/>
    <s v="Greater Than 8 Weeks Old"/>
  </r>
  <r>
    <s v="17-24-0108-11-00"/>
    <x v="22"/>
    <x v="1"/>
    <x v="3"/>
    <n v="1"/>
    <n v="10.99"/>
    <n v="5.25"/>
    <n v="5.25"/>
    <n v="5.74"/>
    <n v="0.52"/>
    <x v="1"/>
    <d v="2019-08-26T00:00:00"/>
    <x v="1"/>
    <s v="Monday"/>
    <n v="0"/>
    <s v="Low Cost per Unit"/>
    <n v="0"/>
    <n v="0"/>
    <n v="0"/>
    <n v="0"/>
    <n v="0"/>
    <s v="Greater Than 8 Weeks Old"/>
  </r>
  <r>
    <s v="17-24-0109-11-00"/>
    <x v="22"/>
    <x v="1"/>
    <x v="3"/>
    <n v="2"/>
    <n v="21.98"/>
    <n v="11.52"/>
    <n v="5.76"/>
    <n v="10.46"/>
    <n v="0.48"/>
    <x v="1"/>
    <d v="2019-08-26T00:00:00"/>
    <x v="1"/>
    <s v="Monday"/>
    <n v="0"/>
    <s v="Low Cost per Unit"/>
    <n v="0"/>
    <n v="0.65939999999999999"/>
    <n v="0"/>
    <n v="0"/>
    <n v="0"/>
    <s v="Greater Than 8 Weeks Old"/>
  </r>
  <r>
    <s v="17-24-0113-01-00"/>
    <x v="22"/>
    <x v="1"/>
    <x v="3"/>
    <n v="2"/>
    <n v="80"/>
    <n v="15.38"/>
    <n v="7.69"/>
    <n v="64.62"/>
    <n v="0.81"/>
    <x v="1"/>
    <d v="2019-08-26T00:00:00"/>
    <x v="1"/>
    <s v="Monday"/>
    <n v="0"/>
    <s v="Low Cost per Unit"/>
    <n v="0"/>
    <n v="2.4"/>
    <n v="0"/>
    <n v="0"/>
    <n v="0"/>
    <s v="Greater Than 8 Weeks Old"/>
  </r>
  <r>
    <s v="17-24-0301-11-00"/>
    <x v="22"/>
    <x v="2"/>
    <x v="2"/>
    <n v="2"/>
    <n v="13.98"/>
    <n v="5.58"/>
    <n v="2.79"/>
    <n v="8.4"/>
    <n v="0.6"/>
    <x v="1"/>
    <d v="2019-08-26T00:00:00"/>
    <x v="1"/>
    <s v="Monday"/>
    <n v="0"/>
    <s v="Low Cost per Unit"/>
    <n v="0"/>
    <n v="0.4194"/>
    <n v="0"/>
    <n v="0"/>
    <n v="0"/>
    <s v="Greater Than 8 Weeks Old"/>
  </r>
  <r>
    <s v="17-26-0001-01-00"/>
    <x v="22"/>
    <x v="1"/>
    <x v="14"/>
    <n v="1"/>
    <n v="40"/>
    <n v="11.88"/>
    <n v="11.88"/>
    <n v="28.12"/>
    <n v="0.7"/>
    <x v="1"/>
    <d v="2019-08-26T00:00:00"/>
    <x v="1"/>
    <s v="Monday"/>
    <n v="0"/>
    <s v="Low Cost per Unit"/>
    <n v="0"/>
    <n v="0"/>
    <n v="0"/>
    <n v="0"/>
    <n v="0"/>
    <s v="Greater Than 8 Weeks Old"/>
  </r>
  <r>
    <s v="20-87-0001-00"/>
    <x v="22"/>
    <x v="7"/>
    <x v="17"/>
    <n v="2"/>
    <n v="6"/>
    <n v="1.44"/>
    <n v="0.72"/>
    <n v="4.5599999999999996"/>
    <n v="0.76"/>
    <x v="1"/>
    <d v="2019-08-26T00:00:00"/>
    <x v="1"/>
    <s v="Monday"/>
    <n v="0"/>
    <s v="Low Cost per Unit"/>
    <n v="0"/>
    <n v="0.18"/>
    <n v="0"/>
    <n v="0"/>
    <n v="0"/>
    <s v="Greater Than 8 Weeks Old"/>
  </r>
  <r>
    <s v="22-82-1301-00-12"/>
    <x v="22"/>
    <x v="7"/>
    <x v="17"/>
    <n v="14"/>
    <n v="419.86"/>
    <n v="223.02"/>
    <n v="15.930000000000001"/>
    <n v="196.84"/>
    <n v="0.47"/>
    <x v="1"/>
    <d v="2019-08-26T00:00:00"/>
    <x v="1"/>
    <s v="Monday"/>
    <n v="0"/>
    <s v="Low Cost per Unit"/>
    <n v="0"/>
    <n v="12.595800000000001"/>
    <n v="0"/>
    <n v="0"/>
    <n v="0"/>
    <s v="Greater Than 8 Weeks Old"/>
  </r>
  <r>
    <s v="23-82-0101-01-00"/>
    <x v="22"/>
    <x v="7"/>
    <x v="17"/>
    <n v="1"/>
    <n v="42"/>
    <n v="12.38"/>
    <n v="12.38"/>
    <n v="29.62"/>
    <n v="0.71"/>
    <x v="1"/>
    <d v="2019-08-26T00:00:00"/>
    <x v="1"/>
    <s v="Monday"/>
    <n v="0"/>
    <s v="Low Cost per Unit"/>
    <n v="0"/>
    <n v="0"/>
    <n v="0"/>
    <n v="0"/>
    <n v="0"/>
    <s v="Greater Than 8 Weeks Old"/>
  </r>
  <r>
    <s v="33-81-1701-00-00"/>
    <x v="22"/>
    <x v="7"/>
    <x v="8"/>
    <n v="7"/>
    <n v="56"/>
    <n v="25.96"/>
    <n v="3.7085714285714286"/>
    <n v="30.04"/>
    <n v="0.54"/>
    <x v="1"/>
    <d v="2019-08-26T00:00:00"/>
    <x v="1"/>
    <s v="Monday"/>
    <n v="0"/>
    <s v="Low Cost per Unit"/>
    <n v="0"/>
    <n v="1.68"/>
    <n v="0"/>
    <n v="0"/>
    <n v="0"/>
    <s v="Greater Than 8 Weeks Old"/>
  </r>
  <r>
    <s v="37-84-0201-01-00"/>
    <x v="22"/>
    <x v="7"/>
    <x v="22"/>
    <n v="6"/>
    <n v="113.94"/>
    <n v="110.28"/>
    <n v="18.38"/>
    <n v="3.66"/>
    <n v="0.03"/>
    <x v="1"/>
    <d v="2019-08-26T00:00:00"/>
    <x v="1"/>
    <s v="Monday"/>
    <n v="0"/>
    <s v="High Cost per Unit"/>
    <n v="0"/>
    <n v="3.4181999999999997"/>
    <n v="0"/>
    <n v="0"/>
    <n v="0"/>
    <s v="Greater Than 8 Weeks Old"/>
  </r>
  <r>
    <s v="38-31-0001-00-12"/>
    <x v="22"/>
    <x v="3"/>
    <x v="5"/>
    <n v="2"/>
    <n v="90"/>
    <n v="32.64"/>
    <n v="16.32"/>
    <n v="57.36"/>
    <n v="0.64"/>
    <x v="1"/>
    <d v="2019-08-26T00:00:00"/>
    <x v="1"/>
    <s v="Monday"/>
    <n v="0"/>
    <s v="Low Cost per Unit"/>
    <n v="0"/>
    <n v="2.6999999999999997"/>
    <n v="0"/>
    <n v="0"/>
    <n v="18"/>
    <s v="Greater Than 8 Weeks Old"/>
  </r>
  <r>
    <s v="38-51-0101-01-00"/>
    <x v="22"/>
    <x v="8"/>
    <x v="10"/>
    <n v="2"/>
    <n v="198"/>
    <n v="74.84"/>
    <n v="37.42"/>
    <n v="123.16"/>
    <n v="0.62"/>
    <x v="1"/>
    <d v="2019-08-26T00:00:00"/>
    <x v="1"/>
    <s v="Monday"/>
    <n v="0"/>
    <s v="High Cost per Unit"/>
    <n v="0"/>
    <n v="5.9399999999999995"/>
    <n v="0"/>
    <n v="0"/>
    <n v="0"/>
    <s v="Greater Than 8 Weeks Old"/>
  </r>
  <r>
    <s v="38-63-0001-00-12"/>
    <x v="22"/>
    <x v="1"/>
    <x v="19"/>
    <n v="1"/>
    <n v="1390"/>
    <n v="617.95000000000005"/>
    <n v="617.95000000000005"/>
    <n v="772.05"/>
    <n v="0.56000000000000005"/>
    <x v="1"/>
    <d v="2019-08-26T00:00:00"/>
    <x v="1"/>
    <s v="Monday"/>
    <n v="0"/>
    <s v="High Cost per Unit"/>
    <n v="0"/>
    <n v="0"/>
    <n v="0"/>
    <n v="0"/>
    <n v="0"/>
    <s v="Greater Than 8 Weeks Old"/>
  </r>
  <r>
    <s v="40-24-0001-01-00"/>
    <x v="22"/>
    <x v="1"/>
    <x v="3"/>
    <n v="4"/>
    <n v="79.959999999999994"/>
    <n v="35.880000000000003"/>
    <n v="8.9700000000000006"/>
    <n v="44.08"/>
    <n v="0.55000000000000004"/>
    <x v="1"/>
    <d v="2019-08-26T00:00:00"/>
    <x v="1"/>
    <s v="Monday"/>
    <n v="0"/>
    <s v="Low Cost per Unit"/>
    <n v="0"/>
    <n v="2.3987999999999996"/>
    <n v="0"/>
    <n v="0"/>
    <n v="0"/>
    <s v="Greater Than 8 Weeks Old"/>
  </r>
  <r>
    <s v="40-33-0001-00-00"/>
    <x v="22"/>
    <x v="5"/>
    <x v="6"/>
    <n v="2"/>
    <n v="198"/>
    <n v="71.94"/>
    <n v="35.97"/>
    <n v="126.06"/>
    <n v="0.64"/>
    <x v="1"/>
    <d v="2019-08-26T00:00:00"/>
    <x v="1"/>
    <s v="Monday"/>
    <n v="0"/>
    <s v="High Cost per Unit"/>
    <n v="0"/>
    <n v="5.9399999999999995"/>
    <n v="0"/>
    <n v="0"/>
    <n v="0"/>
    <s v="Greater Than 8 Weeks Old"/>
  </r>
  <r>
    <s v="40-51-0001-01-12"/>
    <x v="22"/>
    <x v="8"/>
    <x v="10"/>
    <n v="4"/>
    <n v="263.95999999999998"/>
    <n v="149.68"/>
    <n v="37.42"/>
    <n v="114.28"/>
    <n v="0.43"/>
    <x v="1"/>
    <d v="2019-08-26T00:00:00"/>
    <x v="1"/>
    <s v="Monday"/>
    <n v="0"/>
    <s v="High Cost per Unit"/>
    <n v="0"/>
    <n v="7.9187999999999992"/>
    <n v="0"/>
    <n v="0"/>
    <n v="0"/>
    <s v="Greater Than 8 Weeks Old"/>
  </r>
  <r>
    <s v="40-54-0001-01-00"/>
    <x v="22"/>
    <x v="8"/>
    <x v="20"/>
    <n v="6"/>
    <n v="299.94"/>
    <n v="143.82"/>
    <n v="23.97"/>
    <n v="156.12"/>
    <n v="0.52"/>
    <x v="1"/>
    <d v="2019-08-26T00:00:00"/>
    <x v="1"/>
    <s v="Monday"/>
    <n v="0"/>
    <s v="High Cost per Unit"/>
    <n v="0"/>
    <n v="8.9981999999999989"/>
    <n v="0"/>
    <n v="0"/>
    <n v="0"/>
    <s v="Greater Than 8 Weeks Old"/>
  </r>
  <r>
    <s v="40-74-0001-01-00"/>
    <x v="22"/>
    <x v="8"/>
    <x v="15"/>
    <n v="2"/>
    <n v="58"/>
    <n v="21.54"/>
    <n v="10.77"/>
    <n v="36.46"/>
    <n v="0.63"/>
    <x v="1"/>
    <d v="2019-08-26T00:00:00"/>
    <x v="1"/>
    <s v="Monday"/>
    <n v="0"/>
    <s v="Low Cost per Unit"/>
    <n v="0"/>
    <n v="1.74"/>
    <n v="0"/>
    <n v="0"/>
    <n v="0"/>
    <s v="Greater Than 8 Weeks Old"/>
  </r>
  <r>
    <s v="42-26-0001-01-00"/>
    <x v="22"/>
    <x v="2"/>
    <x v="2"/>
    <n v="2"/>
    <n v="37.979999999999997"/>
    <n v="34"/>
    <n v="17"/>
    <n v="3.98"/>
    <n v="0.1"/>
    <x v="1"/>
    <d v="2019-08-26T00:00:00"/>
    <x v="1"/>
    <s v="Monday"/>
    <n v="0"/>
    <s v="High Cost per Unit"/>
    <n v="0"/>
    <n v="1.1394"/>
    <n v="0"/>
    <n v="0"/>
    <n v="0"/>
    <s v="Greater Than 8 Weeks Old"/>
  </r>
  <r>
    <s v="42-26-0002-01-00"/>
    <x v="22"/>
    <x v="2"/>
    <x v="2"/>
    <n v="1"/>
    <n v="18.989999999999998"/>
    <n v="15"/>
    <n v="15"/>
    <n v="3.99"/>
    <n v="0.21"/>
    <x v="1"/>
    <d v="2019-08-26T00:00:00"/>
    <x v="1"/>
    <s v="Monday"/>
    <n v="0"/>
    <s v="Low Cost per Unit"/>
    <n v="0"/>
    <n v="0"/>
    <n v="0"/>
    <n v="0"/>
    <n v="0"/>
    <s v="Greater Than 8 Weeks Old"/>
  </r>
  <r>
    <s v="42-26-0003-01-00"/>
    <x v="22"/>
    <x v="2"/>
    <x v="2"/>
    <n v="1"/>
    <n v="18.989999999999998"/>
    <n v="15"/>
    <n v="15"/>
    <n v="3.99"/>
    <n v="0.21"/>
    <x v="1"/>
    <d v="2019-08-26T00:00:00"/>
    <x v="1"/>
    <s v="Monday"/>
    <n v="0"/>
    <s v="Low Cost per Unit"/>
    <n v="0"/>
    <n v="0"/>
    <n v="0"/>
    <n v="0"/>
    <n v="0"/>
    <s v="Greater Than 8 Weeks Old"/>
  </r>
  <r>
    <s v="01-21-1003-14-12"/>
    <x v="23"/>
    <x v="0"/>
    <x v="0"/>
    <n v="1"/>
    <n v="55"/>
    <n v="17.73"/>
    <n v="17.73"/>
    <n v="37.270000000000003"/>
    <n v="0.68"/>
    <x v="2"/>
    <d v="2019-08-27T00:00:00"/>
    <x v="2"/>
    <s v="Tuesday"/>
    <n v="0"/>
    <s v="High Cost per Unit"/>
    <n v="5.5"/>
    <n v="0"/>
    <n v="0"/>
    <n v="0"/>
    <n v="0"/>
    <s v="Greater Than 8 Weeks Old"/>
  </r>
  <r>
    <s v="01-21-1004-14-12"/>
    <x v="23"/>
    <x v="0"/>
    <x v="0"/>
    <n v="1"/>
    <n v="59"/>
    <n v="20.3"/>
    <n v="20.3"/>
    <n v="38.700000000000003"/>
    <n v="0.66"/>
    <x v="2"/>
    <d v="2019-08-27T00:00:00"/>
    <x v="2"/>
    <s v="Tuesday"/>
    <n v="0"/>
    <s v="High Cost per Unit"/>
    <n v="5.9"/>
    <n v="0"/>
    <n v="0"/>
    <n v="0"/>
    <n v="0"/>
    <s v="Greater Than 8 Weeks Old"/>
  </r>
  <r>
    <s v="01-21-1005-14-12"/>
    <x v="23"/>
    <x v="0"/>
    <x v="0"/>
    <n v="2"/>
    <n v="118"/>
    <n v="45.3"/>
    <n v="22.65"/>
    <n v="72.7"/>
    <n v="0.62"/>
    <x v="2"/>
    <d v="2019-08-27T00:00:00"/>
    <x v="2"/>
    <s v="Tuesday"/>
    <n v="0"/>
    <s v="High Cost per Unit"/>
    <n v="11.8"/>
    <n v="3.54"/>
    <n v="0"/>
    <n v="0"/>
    <n v="0"/>
    <s v="Greater Than 8 Weeks Old"/>
  </r>
  <r>
    <s v="01-21-1005-15-12"/>
    <x v="23"/>
    <x v="0"/>
    <x v="0"/>
    <n v="6"/>
    <n v="209.94"/>
    <n v="136.19999999999999"/>
    <n v="22.7"/>
    <n v="73.739999999999995"/>
    <n v="0.35"/>
    <x v="2"/>
    <d v="2019-08-27T00:00:00"/>
    <x v="2"/>
    <s v="Tuesday"/>
    <n v="0"/>
    <s v="High Cost per Unit"/>
    <n v="20.994"/>
    <n v="6.2981999999999996"/>
    <n v="0"/>
    <n v="0"/>
    <n v="0"/>
    <s v="Greater Than 8 Weeks Old"/>
  </r>
  <r>
    <s v="01-21-1007-15-12"/>
    <x v="23"/>
    <x v="0"/>
    <x v="0"/>
    <n v="9"/>
    <n v="296.91000000000003"/>
    <n v="191.34"/>
    <n v="21.26"/>
    <n v="105.57"/>
    <n v="0.36"/>
    <x v="2"/>
    <d v="2019-08-27T00:00:00"/>
    <x v="2"/>
    <s v="Tuesday"/>
    <n v="0"/>
    <s v="High Cost per Unit"/>
    <n v="29.691000000000003"/>
    <n v="8.9073000000000011"/>
    <n v="0"/>
    <n v="0"/>
    <n v="0"/>
    <s v="Greater Than 8 Weeks Old"/>
  </r>
  <r>
    <s v="01-21-1011-14-12"/>
    <x v="23"/>
    <x v="0"/>
    <x v="0"/>
    <n v="1"/>
    <n v="50"/>
    <n v="17.649999999999999"/>
    <n v="17.649999999999999"/>
    <n v="32.35"/>
    <n v="0.65"/>
    <x v="2"/>
    <d v="2019-08-27T00:00:00"/>
    <x v="2"/>
    <s v="Tuesday"/>
    <n v="0"/>
    <s v="High Cost per Unit"/>
    <n v="5"/>
    <n v="0"/>
    <n v="0"/>
    <n v="0"/>
    <n v="0"/>
    <s v="Greater Than 8 Weeks Old"/>
  </r>
  <r>
    <s v="01-21-1014-14-12"/>
    <x v="23"/>
    <x v="0"/>
    <x v="0"/>
    <n v="1"/>
    <n v="50"/>
    <n v="14.5"/>
    <n v="14.5"/>
    <n v="35.5"/>
    <n v="0.71"/>
    <x v="2"/>
    <d v="2019-08-27T00:00:00"/>
    <x v="2"/>
    <s v="Tuesday"/>
    <n v="0"/>
    <s v="Low Cost per Unit"/>
    <n v="5"/>
    <n v="0"/>
    <n v="0"/>
    <n v="0"/>
    <n v="0"/>
    <s v="Greater Than 8 Weeks Old"/>
  </r>
  <r>
    <s v="01-21-2002-14-12"/>
    <x v="23"/>
    <x v="0"/>
    <x v="0"/>
    <n v="6"/>
    <n v="299.94"/>
    <n v="180.06"/>
    <n v="30.01"/>
    <n v="119.88"/>
    <n v="0.4"/>
    <x v="2"/>
    <d v="2019-08-27T00:00:00"/>
    <x v="2"/>
    <s v="Tuesday"/>
    <n v="0"/>
    <s v="High Cost per Unit"/>
    <n v="29.994"/>
    <n v="8.9981999999999989"/>
    <n v="0"/>
    <n v="0"/>
    <n v="0"/>
    <s v="Greater Than 8 Weeks Old"/>
  </r>
  <r>
    <s v="01-21-2010-14-12"/>
    <x v="23"/>
    <x v="0"/>
    <x v="0"/>
    <n v="10"/>
    <n v="319.89999999999998"/>
    <n v="146.5"/>
    <n v="14.65"/>
    <n v="173.4"/>
    <n v="0.54"/>
    <x v="2"/>
    <d v="2019-08-27T00:00:00"/>
    <x v="2"/>
    <s v="Tuesday"/>
    <n v="0"/>
    <s v="Low Cost per Unit"/>
    <n v="31.99"/>
    <n v="9.5969999999999995"/>
    <n v="0"/>
    <n v="0"/>
    <n v="0"/>
    <s v="Greater Than 8 Weeks Old"/>
  </r>
  <r>
    <s v="01-21-4001-14-12"/>
    <x v="23"/>
    <x v="0"/>
    <x v="0"/>
    <n v="1"/>
    <n v="55"/>
    <n v="16.399999999999999"/>
    <n v="16.399999999999999"/>
    <n v="38.6"/>
    <n v="0.7"/>
    <x v="2"/>
    <d v="2019-08-27T00:00:00"/>
    <x v="2"/>
    <s v="Tuesday"/>
    <n v="0"/>
    <s v="Low Cost per Unit"/>
    <n v="5.5"/>
    <n v="0"/>
    <n v="0"/>
    <n v="0"/>
    <n v="0"/>
    <s v="Greater Than 8 Weeks Old"/>
  </r>
  <r>
    <s v="01-22-0103-01-00"/>
    <x v="23"/>
    <x v="1"/>
    <x v="1"/>
    <n v="20"/>
    <n v="882"/>
    <n v="550"/>
    <n v="27.5"/>
    <n v="332"/>
    <n v="0.38"/>
    <x v="2"/>
    <d v="2019-08-27T00:00:00"/>
    <x v="2"/>
    <s v="Tuesday"/>
    <n v="0"/>
    <s v="High Cost per Unit"/>
    <n v="0"/>
    <n v="26.459999999999997"/>
    <n v="0"/>
    <n v="88.2"/>
    <n v="0"/>
    <s v="Greater Than 8 Weeks Old"/>
  </r>
  <r>
    <s v="01-24-0304-01-00"/>
    <x v="23"/>
    <x v="2"/>
    <x v="2"/>
    <n v="4"/>
    <n v="27.96"/>
    <n v="17.88"/>
    <n v="4.47"/>
    <n v="10.08"/>
    <n v="0.36"/>
    <x v="2"/>
    <d v="2019-08-27T00:00:00"/>
    <x v="2"/>
    <s v="Tuesday"/>
    <n v="0"/>
    <s v="Low Cost per Unit"/>
    <n v="0"/>
    <n v="0.83879999999999999"/>
    <n v="0"/>
    <n v="0"/>
    <n v="0"/>
    <s v="Greater Than 8 Weeks Old"/>
  </r>
  <r>
    <s v="01-27-0303-01-12"/>
    <x v="23"/>
    <x v="1"/>
    <x v="3"/>
    <n v="1"/>
    <n v="52"/>
    <n v="14.5"/>
    <n v="14.5"/>
    <n v="37.5"/>
    <n v="0.72"/>
    <x v="2"/>
    <d v="2019-08-27T00:00:00"/>
    <x v="2"/>
    <s v="Tuesday"/>
    <n v="0"/>
    <s v="Low Cost per Unit"/>
    <n v="0"/>
    <n v="0"/>
    <n v="0"/>
    <n v="5.2"/>
    <n v="0"/>
    <s v="Greater Than 8 Weeks Old"/>
  </r>
  <r>
    <s v="01-28-1301-03-12"/>
    <x v="23"/>
    <x v="1"/>
    <x v="4"/>
    <n v="8"/>
    <n v="168"/>
    <n v="57.36"/>
    <n v="7.17"/>
    <n v="110.64"/>
    <n v="0.66"/>
    <x v="2"/>
    <d v="2019-08-27T00:00:00"/>
    <x v="2"/>
    <s v="Tuesday"/>
    <n v="0"/>
    <s v="Low Cost per Unit"/>
    <n v="0"/>
    <n v="5.04"/>
    <n v="0"/>
    <n v="16.8"/>
    <n v="0"/>
    <s v="Greater Than 8 Weeks Old"/>
  </r>
  <r>
    <s v="01-29-0002-00-00"/>
    <x v="23"/>
    <x v="1"/>
    <x v="18"/>
    <n v="1"/>
    <n v="5"/>
    <n v="0.25"/>
    <n v="0.25"/>
    <n v="4.75"/>
    <n v="0.95"/>
    <x v="2"/>
    <d v="2019-08-27T00:00:00"/>
    <x v="2"/>
    <s v="Tuesday"/>
    <n v="0"/>
    <s v="Low Cost per Unit"/>
    <n v="0"/>
    <n v="0"/>
    <n v="0.75"/>
    <n v="0.5"/>
    <n v="0"/>
    <s v="Greater Than 8 Weeks Old"/>
  </r>
  <r>
    <s v="01-29-1301-01-00"/>
    <x v="23"/>
    <x v="1"/>
    <x v="18"/>
    <n v="2"/>
    <n v="64"/>
    <n v="11"/>
    <n v="5.5"/>
    <n v="53"/>
    <n v="0.83"/>
    <x v="2"/>
    <d v="2019-08-27T00:00:00"/>
    <x v="2"/>
    <s v="Tuesday"/>
    <n v="0"/>
    <s v="Low Cost per Unit"/>
    <n v="0"/>
    <n v="1.92"/>
    <n v="9.6"/>
    <n v="6.4"/>
    <n v="0"/>
    <s v="Greater Than 8 Weeks Old"/>
  </r>
  <r>
    <s v="01-29-1304-01-00"/>
    <x v="23"/>
    <x v="1"/>
    <x v="18"/>
    <n v="1"/>
    <n v="5.99"/>
    <n v="2.1"/>
    <n v="2.1"/>
    <n v="3.89"/>
    <n v="0.65"/>
    <x v="2"/>
    <d v="2019-08-27T00:00:00"/>
    <x v="2"/>
    <s v="Tuesday"/>
    <n v="0"/>
    <s v="Low Cost per Unit"/>
    <n v="0"/>
    <n v="0"/>
    <n v="0.89849999999999997"/>
    <n v="0.59900000000000009"/>
    <n v="0"/>
    <s v="Greater Than 8 Weeks Old"/>
  </r>
  <r>
    <s v="01-31-0101-01-00"/>
    <x v="23"/>
    <x v="3"/>
    <x v="5"/>
    <n v="16"/>
    <n v="319.83999999999997"/>
    <n v="127.04"/>
    <n v="7.94"/>
    <n v="192.8"/>
    <n v="0.6"/>
    <x v="2"/>
    <d v="2019-08-27T00:00:00"/>
    <x v="2"/>
    <s v="Tuesday"/>
    <n v="0"/>
    <s v="Low Cost per Unit"/>
    <n v="0"/>
    <n v="9.5951999999999984"/>
    <n v="0"/>
    <n v="0"/>
    <n v="0"/>
    <s v="Greater Than 8 Weeks Old"/>
  </r>
  <r>
    <s v="01-31-0103-01-00"/>
    <x v="23"/>
    <x v="4"/>
    <x v="5"/>
    <n v="80"/>
    <n v="959.2"/>
    <n v="360"/>
    <n v="4.5"/>
    <n v="599.20000000000005"/>
    <n v="0.62"/>
    <x v="2"/>
    <d v="2019-08-27T00:00:00"/>
    <x v="2"/>
    <s v="Tuesday"/>
    <n v="0"/>
    <s v="Low Cost per Unit"/>
    <n v="0"/>
    <n v="28.776"/>
    <n v="0"/>
    <n v="0"/>
    <n v="0"/>
    <s v="Greater Than 8 Weeks Old"/>
  </r>
  <r>
    <s v="01-31-0104-01-00"/>
    <x v="23"/>
    <x v="3"/>
    <x v="5"/>
    <n v="34"/>
    <n v="373.66"/>
    <n v="210.8"/>
    <n v="6.2"/>
    <n v="162.86000000000001"/>
    <n v="0.44"/>
    <x v="2"/>
    <d v="2019-08-27T00:00:00"/>
    <x v="2"/>
    <s v="Tuesday"/>
    <n v="0"/>
    <s v="Low Cost per Unit"/>
    <n v="0"/>
    <n v="11.2098"/>
    <n v="0"/>
    <n v="0"/>
    <n v="0"/>
    <s v="Greater Than 8 Weeks Old"/>
  </r>
  <r>
    <s v="01-31-0105-01-00"/>
    <x v="23"/>
    <x v="3"/>
    <x v="5"/>
    <n v="14"/>
    <n v="209.86"/>
    <n v="92.4"/>
    <n v="6.6000000000000005"/>
    <n v="117.46"/>
    <n v="0.56000000000000005"/>
    <x v="2"/>
    <d v="2019-08-27T00:00:00"/>
    <x v="2"/>
    <s v="Tuesday"/>
    <n v="0"/>
    <s v="Low Cost per Unit"/>
    <n v="0"/>
    <n v="6.2957999999999998"/>
    <n v="0"/>
    <n v="0"/>
    <n v="0"/>
    <s v="Greater Than 8 Weeks Old"/>
  </r>
  <r>
    <s v="01-31-0106-01-00"/>
    <x v="23"/>
    <x v="3"/>
    <x v="5"/>
    <n v="5"/>
    <n v="125"/>
    <n v="34"/>
    <n v="6.8"/>
    <n v="91"/>
    <n v="0.73"/>
    <x v="2"/>
    <d v="2019-08-27T00:00:00"/>
    <x v="2"/>
    <s v="Tuesday"/>
    <n v="0"/>
    <s v="Low Cost per Unit"/>
    <n v="0"/>
    <n v="3.75"/>
    <n v="0"/>
    <n v="0"/>
    <n v="0"/>
    <s v="Greater Than 8 Weeks Old"/>
  </r>
  <r>
    <s v="01-31-0107-01-12"/>
    <x v="23"/>
    <x v="5"/>
    <x v="6"/>
    <n v="2"/>
    <n v="138"/>
    <n v="40.119999999999997"/>
    <n v="20.059999999999999"/>
    <n v="97.88"/>
    <n v="0.71"/>
    <x v="2"/>
    <d v="2019-08-27T00:00:00"/>
    <x v="2"/>
    <s v="Tuesday"/>
    <n v="0"/>
    <s v="High Cost per Unit"/>
    <n v="0"/>
    <n v="4.1399999999999997"/>
    <n v="0"/>
    <n v="0"/>
    <n v="0"/>
    <s v="Greater Than 8 Weeks Old"/>
  </r>
  <r>
    <s v="01-31-0109-01-00"/>
    <x v="23"/>
    <x v="3"/>
    <x v="5"/>
    <n v="5"/>
    <n v="110"/>
    <n v="31.75"/>
    <n v="6.35"/>
    <n v="78.25"/>
    <n v="0.71"/>
    <x v="2"/>
    <d v="2019-08-27T00:00:00"/>
    <x v="2"/>
    <s v="Tuesday"/>
    <n v="0"/>
    <s v="Low Cost per Unit"/>
    <n v="0"/>
    <n v="3.3"/>
    <n v="0"/>
    <n v="0"/>
    <n v="0"/>
    <s v="Greater Than 8 Weeks Old"/>
  </r>
  <r>
    <s v="01-32-0101-01"/>
    <x v="23"/>
    <x v="5"/>
    <x v="6"/>
    <n v="33"/>
    <n v="329.67"/>
    <n v="125.4"/>
    <n v="3.8000000000000003"/>
    <n v="204.27"/>
    <n v="0.62"/>
    <x v="2"/>
    <d v="2019-08-27T00:00:00"/>
    <x v="2"/>
    <s v="Tuesday"/>
    <n v="0"/>
    <s v="Low Cost per Unit"/>
    <n v="0"/>
    <n v="9.8901000000000003"/>
    <n v="0"/>
    <n v="0"/>
    <n v="0"/>
    <s v="Greater Than 8 Weeks Old"/>
  </r>
  <r>
    <s v="01-40-0401-00-00"/>
    <x v="23"/>
    <x v="6"/>
    <x v="7"/>
    <n v="8"/>
    <n v="119.92"/>
    <n v="43.2"/>
    <n v="5.4"/>
    <n v="76.72"/>
    <n v="0.64"/>
    <x v="2"/>
    <d v="2019-08-27T00:00:00"/>
    <x v="2"/>
    <s v="Tuesday"/>
    <n v="0"/>
    <s v="Low Cost per Unit"/>
    <n v="0"/>
    <n v="3.5975999999999999"/>
    <n v="0"/>
    <n v="0"/>
    <n v="0"/>
    <s v="Greater Than 8 Weeks Old"/>
  </r>
  <r>
    <s v="01-81-1601-00-00"/>
    <x v="23"/>
    <x v="7"/>
    <x v="8"/>
    <n v="21"/>
    <n v="159.80000000000001"/>
    <n v="67.2"/>
    <n v="3.2"/>
    <n v="92.6"/>
    <n v="0.57999999999999996"/>
    <x v="2"/>
    <d v="2019-08-27T00:00:00"/>
    <x v="2"/>
    <s v="Tuesday"/>
    <n v="0"/>
    <s v="Low Cost per Unit"/>
    <n v="0"/>
    <n v="4.7940000000000005"/>
    <n v="0"/>
    <n v="0"/>
    <n v="0"/>
    <s v="Greater Than 8 Weeks Old"/>
  </r>
  <r>
    <s v="01-83-1601-00-00"/>
    <x v="23"/>
    <x v="7"/>
    <x v="9"/>
    <n v="14"/>
    <n v="125.86"/>
    <n v="60.2"/>
    <n v="4.3"/>
    <n v="65.66"/>
    <n v="0.52"/>
    <x v="2"/>
    <d v="2019-08-27T00:00:00"/>
    <x v="2"/>
    <s v="Tuesday"/>
    <n v="0"/>
    <s v="Low Cost per Unit"/>
    <n v="0"/>
    <n v="3.7757999999999998"/>
    <n v="0"/>
    <n v="0"/>
    <n v="0"/>
    <s v="Greater Than 8 Weeks Old"/>
  </r>
  <r>
    <s v="01-83-1602-00-00"/>
    <x v="23"/>
    <x v="7"/>
    <x v="9"/>
    <n v="14"/>
    <n v="125.86"/>
    <n v="55.72"/>
    <n v="3.98"/>
    <n v="70.14"/>
    <n v="0.56000000000000005"/>
    <x v="2"/>
    <d v="2019-08-27T00:00:00"/>
    <x v="2"/>
    <s v="Tuesday"/>
    <n v="0"/>
    <s v="Low Cost per Unit"/>
    <n v="0"/>
    <n v="3.7757999999999998"/>
    <n v="0"/>
    <n v="0"/>
    <n v="0"/>
    <s v="Greater Than 8 Weeks Old"/>
  </r>
  <r>
    <s v="01-83-1603-00-00"/>
    <x v="23"/>
    <x v="7"/>
    <x v="9"/>
    <n v="5"/>
    <n v="56"/>
    <n v="13.75"/>
    <n v="2.75"/>
    <n v="42.25"/>
    <n v="0.75"/>
    <x v="2"/>
    <d v="2019-08-27T00:00:00"/>
    <x v="2"/>
    <s v="Tuesday"/>
    <n v="0"/>
    <s v="Low Cost per Unit"/>
    <n v="0"/>
    <n v="1.68"/>
    <n v="0"/>
    <n v="0"/>
    <n v="0"/>
    <s v="Greater Than 8 Weeks Old"/>
  </r>
  <r>
    <s v="02-31-0101-01-00"/>
    <x v="23"/>
    <x v="3"/>
    <x v="5"/>
    <n v="54"/>
    <n v="377.46"/>
    <n v="94.5"/>
    <n v="1.75"/>
    <n v="282.95999999999998"/>
    <n v="0.75"/>
    <x v="2"/>
    <d v="2019-08-27T00:00:00"/>
    <x v="2"/>
    <s v="Tuesday"/>
    <n v="0"/>
    <s v="Low Cost per Unit"/>
    <n v="0"/>
    <n v="11.323799999999999"/>
    <n v="0"/>
    <n v="0"/>
    <n v="0"/>
    <s v="Greater Than 8 Weeks Old"/>
  </r>
  <r>
    <s v="02-31-0103-01-00"/>
    <x v="23"/>
    <x v="4"/>
    <x v="5"/>
    <n v="15"/>
    <n v="149.85"/>
    <n v="44.25"/>
    <n v="2.95"/>
    <n v="105.6"/>
    <n v="0.7"/>
    <x v="2"/>
    <d v="2019-08-27T00:00:00"/>
    <x v="2"/>
    <s v="Tuesday"/>
    <n v="0"/>
    <s v="Low Cost per Unit"/>
    <n v="0"/>
    <n v="4.4954999999999998"/>
    <n v="0"/>
    <n v="0"/>
    <n v="0"/>
    <s v="Greater Than 8 Weeks Old"/>
  </r>
  <r>
    <s v="02-40-0001"/>
    <x v="23"/>
    <x v="6"/>
    <x v="7"/>
    <n v="2"/>
    <n v="38"/>
    <n v="9"/>
    <n v="4.5"/>
    <n v="29"/>
    <n v="0.76"/>
    <x v="2"/>
    <d v="2019-08-27T00:00:00"/>
    <x v="2"/>
    <s v="Tuesday"/>
    <n v="0"/>
    <s v="Low Cost per Unit"/>
    <n v="0"/>
    <n v="1.1399999999999999"/>
    <n v="0"/>
    <n v="0"/>
    <n v="0"/>
    <s v="Greater Than 8 Weeks Old"/>
  </r>
  <r>
    <s v="02-40-0301-01-12"/>
    <x v="23"/>
    <x v="6"/>
    <x v="7"/>
    <n v="1"/>
    <n v="17"/>
    <n v="2.99"/>
    <n v="2.99"/>
    <n v="14.01"/>
    <n v="0.82"/>
    <x v="2"/>
    <d v="2019-08-27T00:00:00"/>
    <x v="2"/>
    <s v="Tuesday"/>
    <n v="0"/>
    <s v="Low Cost per Unit"/>
    <n v="0"/>
    <n v="0"/>
    <n v="0"/>
    <n v="0"/>
    <n v="0"/>
    <s v="Greater Than 8 Weeks Old"/>
  </r>
  <r>
    <s v="02-40-0401-00-00"/>
    <x v="23"/>
    <x v="6"/>
    <x v="7"/>
    <n v="10"/>
    <n v="99.9"/>
    <n v="29.5"/>
    <n v="2.95"/>
    <n v="70.400000000000006"/>
    <n v="0.7"/>
    <x v="2"/>
    <d v="2019-08-27T00:00:00"/>
    <x v="2"/>
    <s v="Tuesday"/>
    <n v="0"/>
    <s v="Low Cost per Unit"/>
    <n v="0"/>
    <n v="2.9969999999999999"/>
    <n v="0"/>
    <n v="0"/>
    <n v="0"/>
    <s v="Greater Than 8 Weeks Old"/>
  </r>
  <r>
    <s v="02-40-0402-00-00"/>
    <x v="23"/>
    <x v="2"/>
    <x v="2"/>
    <n v="8"/>
    <n v="87.92"/>
    <n v="30"/>
    <n v="3.75"/>
    <n v="57.92"/>
    <n v="0.66"/>
    <x v="2"/>
    <d v="2019-08-27T00:00:00"/>
    <x v="2"/>
    <s v="Tuesday"/>
    <n v="0"/>
    <s v="Low Cost per Unit"/>
    <n v="0"/>
    <n v="2.6375999999999999"/>
    <n v="0"/>
    <n v="0"/>
    <n v="0"/>
    <s v="Greater Than 8 Weeks Old"/>
  </r>
  <r>
    <s v="02-40-1301-00-00"/>
    <x v="23"/>
    <x v="6"/>
    <x v="7"/>
    <n v="15"/>
    <n v="149.85"/>
    <n v="56.25"/>
    <n v="3.75"/>
    <n v="93.6"/>
    <n v="0.62"/>
    <x v="2"/>
    <d v="2019-08-27T00:00:00"/>
    <x v="2"/>
    <s v="Tuesday"/>
    <n v="0"/>
    <s v="Low Cost per Unit"/>
    <n v="0"/>
    <n v="4.4954999999999998"/>
    <n v="0"/>
    <n v="0"/>
    <n v="0"/>
    <s v="Greater Than 8 Weeks Old"/>
  </r>
  <r>
    <s v="02-52-1301-01-12"/>
    <x v="23"/>
    <x v="8"/>
    <x v="20"/>
    <n v="4"/>
    <n v="279.95999999999998"/>
    <n v="86.04"/>
    <n v="21.51"/>
    <n v="193.92"/>
    <n v="0.69"/>
    <x v="2"/>
    <d v="2019-08-27T00:00:00"/>
    <x v="2"/>
    <s v="Tuesday"/>
    <n v="0"/>
    <s v="High Cost per Unit"/>
    <n v="0"/>
    <n v="8.3987999999999996"/>
    <n v="0"/>
    <n v="0"/>
    <n v="0"/>
    <s v="Greater Than 8 Weeks Old"/>
  </r>
  <r>
    <s v="02-62-0401-01-12"/>
    <x v="23"/>
    <x v="1"/>
    <x v="19"/>
    <n v="2"/>
    <n v="145.97999999999999"/>
    <n v="75.680000000000007"/>
    <n v="37.840000000000003"/>
    <n v="70.3"/>
    <n v="0.48"/>
    <x v="2"/>
    <d v="2019-08-27T00:00:00"/>
    <x v="2"/>
    <s v="Tuesday"/>
    <n v="0"/>
    <s v="High Cost per Unit"/>
    <n v="0"/>
    <n v="4.3793999999999995"/>
    <n v="0"/>
    <n v="14.597999999999999"/>
    <n v="0"/>
    <s v="Greater Than 8 Weeks Old"/>
  </r>
  <r>
    <s v="02-63-1301-01-00"/>
    <x v="23"/>
    <x v="1"/>
    <x v="19"/>
    <n v="1"/>
    <n v="35"/>
    <n v="6.4"/>
    <n v="6.4"/>
    <n v="28.6"/>
    <n v="0.82"/>
    <x v="2"/>
    <d v="2019-08-27T00:00:00"/>
    <x v="2"/>
    <s v="Tuesday"/>
    <n v="0"/>
    <s v="Low Cost per Unit"/>
    <n v="0"/>
    <n v="0"/>
    <n v="0"/>
    <n v="3.5"/>
    <n v="0"/>
    <s v="Greater Than 8 Weeks Old"/>
  </r>
  <r>
    <s v="02-71-1401-01-00"/>
    <x v="23"/>
    <x v="4"/>
    <x v="11"/>
    <n v="2"/>
    <n v="130"/>
    <n v="24"/>
    <n v="12"/>
    <n v="106"/>
    <n v="0.82"/>
    <x v="2"/>
    <d v="2019-08-27T00:00:00"/>
    <x v="2"/>
    <s v="Tuesday"/>
    <n v="0"/>
    <s v="Low Cost per Unit"/>
    <n v="0"/>
    <n v="3.9"/>
    <n v="0"/>
    <n v="0"/>
    <n v="0"/>
    <s v="Greater Than 8 Weeks Old"/>
  </r>
  <r>
    <s v="02-71-1402-01-12"/>
    <x v="23"/>
    <x v="4"/>
    <x v="11"/>
    <n v="1"/>
    <n v="49.99"/>
    <n v="18.95"/>
    <n v="18.95"/>
    <n v="31.04"/>
    <n v="0.62"/>
    <x v="2"/>
    <d v="2019-08-27T00:00:00"/>
    <x v="2"/>
    <s v="Tuesday"/>
    <n v="0"/>
    <s v="High Cost per Unit"/>
    <n v="0"/>
    <n v="0"/>
    <n v="0"/>
    <n v="0"/>
    <n v="0"/>
    <s v="Greater Than 8 Weeks Old"/>
  </r>
  <r>
    <s v="02-72-0101-01-00"/>
    <x v="23"/>
    <x v="4"/>
    <x v="11"/>
    <n v="2"/>
    <n v="58"/>
    <n v="11.2"/>
    <n v="5.6"/>
    <n v="46.8"/>
    <n v="0.81"/>
    <x v="2"/>
    <d v="2019-08-27T00:00:00"/>
    <x v="2"/>
    <s v="Tuesday"/>
    <n v="0"/>
    <s v="Low Cost per Unit"/>
    <n v="0"/>
    <n v="1.74"/>
    <n v="0"/>
    <n v="0"/>
    <n v="0"/>
    <s v="Greater Than 8 Weeks Old"/>
  </r>
  <r>
    <s v="02-73-0002-01-00"/>
    <x v="23"/>
    <x v="4"/>
    <x v="12"/>
    <n v="13"/>
    <n v="467.87"/>
    <n v="143"/>
    <n v="11"/>
    <n v="324.87"/>
    <n v="0.69"/>
    <x v="2"/>
    <d v="2019-08-27T00:00:00"/>
    <x v="2"/>
    <s v="Tuesday"/>
    <n v="0"/>
    <s v="Low Cost per Unit"/>
    <n v="0"/>
    <n v="14.036099999999999"/>
    <n v="0"/>
    <n v="0"/>
    <n v="0"/>
    <s v="Greater Than 8 Weeks Old"/>
  </r>
  <r>
    <s v="02-73-1302-01-00"/>
    <x v="23"/>
    <x v="4"/>
    <x v="12"/>
    <n v="19"/>
    <n v="75.81"/>
    <n v="26.6"/>
    <n v="1.4000000000000001"/>
    <n v="49.21"/>
    <n v="0.65"/>
    <x v="2"/>
    <d v="2019-08-27T00:00:00"/>
    <x v="2"/>
    <s v="Tuesday"/>
    <n v="0"/>
    <s v="Low Cost per Unit"/>
    <n v="0"/>
    <n v="2.2742999999999998"/>
    <n v="0"/>
    <n v="0"/>
    <n v="0"/>
    <s v="Greater Than 8 Weeks Old"/>
  </r>
  <r>
    <s v="02-74-0401-01-00"/>
    <x v="23"/>
    <x v="4"/>
    <x v="11"/>
    <n v="3"/>
    <n v="36"/>
    <n v="4.5"/>
    <n v="1.5"/>
    <n v="31.5"/>
    <n v="0.88"/>
    <x v="2"/>
    <d v="2019-08-27T00:00:00"/>
    <x v="2"/>
    <s v="Tuesday"/>
    <n v="0"/>
    <s v="Low Cost per Unit"/>
    <n v="0"/>
    <n v="1.08"/>
    <n v="0"/>
    <n v="0"/>
    <n v="0"/>
    <s v="Greater Than 8 Weeks Old"/>
  </r>
  <r>
    <s v="02-74-0405-01-12"/>
    <x v="23"/>
    <x v="4"/>
    <x v="11"/>
    <n v="1"/>
    <n v="29"/>
    <n v="11.35"/>
    <n v="11.35"/>
    <n v="17.649999999999999"/>
    <n v="0.61"/>
    <x v="2"/>
    <d v="2019-08-27T00:00:00"/>
    <x v="2"/>
    <s v="Tuesday"/>
    <n v="0"/>
    <s v="Low Cost per Unit"/>
    <n v="0"/>
    <n v="0"/>
    <n v="0"/>
    <n v="0"/>
    <n v="0"/>
    <s v="Greater Than 8 Weeks Old"/>
  </r>
  <r>
    <s v="02-74-1201-00-00"/>
    <x v="23"/>
    <x v="2"/>
    <x v="2"/>
    <n v="9"/>
    <n v="116.91"/>
    <n v="49.5"/>
    <n v="5.5"/>
    <n v="67.41"/>
    <n v="0.57999999999999996"/>
    <x v="2"/>
    <d v="2019-08-27T00:00:00"/>
    <x v="2"/>
    <s v="Tuesday"/>
    <n v="0"/>
    <s v="Low Cost per Unit"/>
    <n v="0"/>
    <n v="3.5072999999999999"/>
    <n v="0"/>
    <n v="0"/>
    <n v="0"/>
    <s v="Greater Than 8 Weeks Old"/>
  </r>
  <r>
    <s v="02-74-1301-01-00"/>
    <x v="23"/>
    <x v="2"/>
    <x v="2"/>
    <n v="7"/>
    <n v="69.930000000000007"/>
    <n v="57.75"/>
    <n v="8.25"/>
    <n v="12.18"/>
    <n v="0.17"/>
    <x v="2"/>
    <d v="2019-08-27T00:00:00"/>
    <x v="2"/>
    <s v="Tuesday"/>
    <n v="0"/>
    <s v="Low Cost per Unit"/>
    <n v="0"/>
    <n v="2.0979000000000001"/>
    <n v="0"/>
    <n v="0"/>
    <n v="0"/>
    <s v="Greater Than 8 Weeks Old"/>
  </r>
  <r>
    <s v="02-74-1402-01-00"/>
    <x v="23"/>
    <x v="4"/>
    <x v="11"/>
    <n v="19"/>
    <n v="569.80999999999995"/>
    <n v="228"/>
    <n v="12"/>
    <n v="341.81"/>
    <n v="0.6"/>
    <x v="2"/>
    <d v="2019-08-27T00:00:00"/>
    <x v="2"/>
    <s v="Tuesday"/>
    <n v="0"/>
    <s v="Low Cost per Unit"/>
    <n v="0"/>
    <n v="17.094299999999997"/>
    <n v="0"/>
    <n v="0"/>
    <n v="0"/>
    <s v="Greater Than 8 Weeks Old"/>
  </r>
  <r>
    <s v="02-85-0301-01-00"/>
    <x v="23"/>
    <x v="7"/>
    <x v="21"/>
    <n v="44"/>
    <n v="571.55999999999995"/>
    <n v="235.4"/>
    <n v="5.3500000000000005"/>
    <n v="336.16"/>
    <n v="0.59"/>
    <x v="2"/>
    <d v="2019-08-27T00:00:00"/>
    <x v="2"/>
    <s v="Tuesday"/>
    <n v="0"/>
    <s v="Low Cost per Unit"/>
    <n v="0"/>
    <n v="17.146799999999999"/>
    <n v="0"/>
    <n v="0"/>
    <n v="0"/>
    <s v="Greater Than 8 Weeks Old"/>
  </r>
  <r>
    <s v="03-22-0001-01-12"/>
    <x v="23"/>
    <x v="1"/>
    <x v="13"/>
    <n v="2"/>
    <n v="137.97999999999999"/>
    <n v="61.28"/>
    <n v="30.64"/>
    <n v="76.7"/>
    <n v="0.56000000000000005"/>
    <x v="2"/>
    <d v="2019-08-27T00:00:00"/>
    <x v="2"/>
    <s v="Tuesday"/>
    <n v="0"/>
    <s v="High Cost per Unit"/>
    <n v="0"/>
    <n v="4.1393999999999993"/>
    <n v="0"/>
    <n v="13.798"/>
    <n v="0"/>
    <s v="Greater Than 8 Weeks Old"/>
  </r>
  <r>
    <s v="03-22-0002-01-12"/>
    <x v="23"/>
    <x v="1"/>
    <x v="3"/>
    <n v="13"/>
    <n v="636.87"/>
    <n v="398.32"/>
    <n v="30.64"/>
    <n v="238.55"/>
    <n v="0.37"/>
    <x v="2"/>
    <d v="2019-08-27T00:00:00"/>
    <x v="2"/>
    <s v="Tuesday"/>
    <n v="0"/>
    <s v="High Cost per Unit"/>
    <n v="0"/>
    <n v="19.106099999999998"/>
    <n v="0"/>
    <n v="63.687000000000005"/>
    <n v="0"/>
    <s v="Greater Than 8 Weeks Old"/>
  </r>
  <r>
    <s v="03-22-0003-01-03"/>
    <x v="23"/>
    <x v="1"/>
    <x v="13"/>
    <n v="1"/>
    <n v="119"/>
    <n v="37.5"/>
    <n v="37.5"/>
    <n v="81.5"/>
    <n v="0.68"/>
    <x v="2"/>
    <d v="2019-08-27T00:00:00"/>
    <x v="2"/>
    <s v="Tuesday"/>
    <n v="0"/>
    <s v="High Cost per Unit"/>
    <n v="0"/>
    <n v="0"/>
    <n v="0"/>
    <n v="11.9"/>
    <n v="0"/>
    <s v="Greater Than 8 Weeks Old"/>
  </r>
  <r>
    <s v="03-22-0004"/>
    <x v="23"/>
    <x v="2"/>
    <x v="2"/>
    <n v="43"/>
    <n v="1217.58"/>
    <n v="946"/>
    <n v="22"/>
    <n v="271.58"/>
    <n v="0.22"/>
    <x v="2"/>
    <d v="2019-08-27T00:00:00"/>
    <x v="2"/>
    <s v="Tuesday"/>
    <n v="0"/>
    <s v="High Cost per Unit"/>
    <n v="0"/>
    <n v="36.527399999999993"/>
    <n v="0"/>
    <n v="0"/>
    <n v="0"/>
    <s v="Greater Than 8 Weeks Old"/>
  </r>
  <r>
    <s v="03-22-0110-11-00"/>
    <x v="23"/>
    <x v="2"/>
    <x v="2"/>
    <n v="15"/>
    <n v="1289.8499999999999"/>
    <n v="720"/>
    <n v="48"/>
    <n v="569.85"/>
    <n v="0.44"/>
    <x v="2"/>
    <d v="2019-08-27T00:00:00"/>
    <x v="2"/>
    <s v="Tuesday"/>
    <n v="0"/>
    <s v="High Cost per Unit"/>
    <n v="0"/>
    <n v="38.695499999999996"/>
    <n v="0"/>
    <n v="0"/>
    <n v="0"/>
    <s v="Greater Than 8 Weeks Old"/>
  </r>
  <r>
    <s v="03-24-0301-00-12"/>
    <x v="23"/>
    <x v="1"/>
    <x v="3"/>
    <n v="9"/>
    <n v="206.91"/>
    <n v="97.2"/>
    <n v="10.8"/>
    <n v="109.71"/>
    <n v="0.53"/>
    <x v="2"/>
    <d v="2019-08-27T00:00:00"/>
    <x v="2"/>
    <s v="Tuesday"/>
    <n v="0"/>
    <s v="Low Cost per Unit"/>
    <n v="0"/>
    <n v="6.2073"/>
    <n v="0"/>
    <n v="20.691000000000003"/>
    <n v="0"/>
    <s v="Greater Than 8 Weeks Old"/>
  </r>
  <r>
    <s v="03-24-0302-01-00"/>
    <x v="23"/>
    <x v="1"/>
    <x v="3"/>
    <n v="4"/>
    <n v="75.959999999999994"/>
    <n v="42"/>
    <n v="10.5"/>
    <n v="33.96"/>
    <n v="0.45"/>
    <x v="2"/>
    <d v="2019-08-27T00:00:00"/>
    <x v="2"/>
    <s v="Tuesday"/>
    <n v="0"/>
    <s v="Low Cost per Unit"/>
    <n v="0"/>
    <n v="2.2787999999999999"/>
    <n v="0"/>
    <n v="7.5960000000000001"/>
    <n v="0"/>
    <s v="Greater Than 8 Weeks Old"/>
  </r>
  <r>
    <s v="03-25-0001-01-00"/>
    <x v="23"/>
    <x v="0"/>
    <x v="0"/>
    <n v="5"/>
    <n v="224.95"/>
    <n v="90"/>
    <n v="18"/>
    <n v="134.94999999999999"/>
    <n v="0.6"/>
    <x v="2"/>
    <d v="2019-08-27T00:00:00"/>
    <x v="2"/>
    <s v="Tuesday"/>
    <n v="0"/>
    <s v="High Cost per Unit"/>
    <n v="22.495000000000001"/>
    <n v="6.7484999999999991"/>
    <n v="0"/>
    <n v="0"/>
    <n v="0"/>
    <s v="Greater Than 8 Weeks Old"/>
  </r>
  <r>
    <s v="03-27-0301-01-00"/>
    <x v="23"/>
    <x v="1"/>
    <x v="3"/>
    <n v="1"/>
    <n v="50"/>
    <n v="14.99"/>
    <n v="14.99"/>
    <n v="35.01"/>
    <n v="0.7"/>
    <x v="2"/>
    <d v="2019-08-27T00:00:00"/>
    <x v="2"/>
    <s v="Tuesday"/>
    <n v="0"/>
    <s v="Low Cost per Unit"/>
    <n v="0"/>
    <n v="0"/>
    <n v="0"/>
    <n v="5"/>
    <n v="0"/>
    <s v="Greater Than 8 Weeks Old"/>
  </r>
  <r>
    <s v="03-31-0102-01-00"/>
    <x v="23"/>
    <x v="4"/>
    <x v="5"/>
    <n v="18"/>
    <n v="215.82"/>
    <n v="72"/>
    <n v="4"/>
    <n v="143.82"/>
    <n v="0.67"/>
    <x v="2"/>
    <d v="2019-08-27T00:00:00"/>
    <x v="2"/>
    <s v="Tuesday"/>
    <n v="0"/>
    <s v="Low Cost per Unit"/>
    <n v="0"/>
    <n v="6.4745999999999997"/>
    <n v="0"/>
    <n v="0"/>
    <n v="0"/>
    <s v="Greater Than 8 Weeks Old"/>
  </r>
  <r>
    <s v="03-32-0402-00-00"/>
    <x v="23"/>
    <x v="5"/>
    <x v="6"/>
    <n v="22"/>
    <n v="879.78"/>
    <n v="291.27999999999997"/>
    <n v="13.239999999999998"/>
    <n v="588.5"/>
    <n v="0.67"/>
    <x v="2"/>
    <d v="2019-08-27T00:00:00"/>
    <x v="2"/>
    <s v="Tuesday"/>
    <n v="0"/>
    <s v="Low Cost per Unit"/>
    <n v="0"/>
    <n v="26.3934"/>
    <n v="0"/>
    <n v="0"/>
    <n v="0"/>
    <s v="Greater Than 8 Weeks Old"/>
  </r>
  <r>
    <s v="03-35-0101-01-00"/>
    <x v="23"/>
    <x v="1"/>
    <x v="14"/>
    <n v="1"/>
    <n v="69"/>
    <n v="15"/>
    <n v="15"/>
    <n v="54"/>
    <n v="0.78"/>
    <x v="2"/>
    <d v="2019-08-27T00:00:00"/>
    <x v="2"/>
    <s v="Tuesday"/>
    <n v="0"/>
    <s v="Low Cost per Unit"/>
    <n v="0"/>
    <n v="0"/>
    <n v="0"/>
    <n v="6.9"/>
    <n v="0"/>
    <s v="Greater Than 8 Weeks Old"/>
  </r>
  <r>
    <s v="03-35-0101-07-00"/>
    <x v="23"/>
    <x v="1"/>
    <x v="14"/>
    <n v="9"/>
    <n v="305.91000000000003"/>
    <n v="135"/>
    <n v="15"/>
    <n v="170.91"/>
    <n v="0.56000000000000005"/>
    <x v="2"/>
    <d v="2019-08-27T00:00:00"/>
    <x v="2"/>
    <s v="Tuesday"/>
    <n v="0"/>
    <s v="Low Cost per Unit"/>
    <n v="0"/>
    <n v="9.1773000000000007"/>
    <n v="0"/>
    <n v="30.591000000000005"/>
    <n v="0"/>
    <s v="Greater Than 8 Weeks Old"/>
  </r>
  <r>
    <s v="03-40-1301-00-00"/>
    <x v="23"/>
    <x v="6"/>
    <x v="7"/>
    <n v="2"/>
    <n v="50"/>
    <n v="14.7"/>
    <n v="7.35"/>
    <n v="35.299999999999997"/>
    <n v="0.71"/>
    <x v="2"/>
    <d v="2019-08-27T00:00:00"/>
    <x v="2"/>
    <s v="Tuesday"/>
    <n v="0"/>
    <s v="Low Cost per Unit"/>
    <n v="0"/>
    <n v="1.5"/>
    <n v="0"/>
    <n v="0"/>
    <n v="0"/>
    <s v="Greater Than 8 Weeks Old"/>
  </r>
  <r>
    <s v="03-40-1302-00-00"/>
    <x v="23"/>
    <x v="2"/>
    <x v="2"/>
    <n v="3"/>
    <n v="101.97"/>
    <n v="40.5"/>
    <n v="13.5"/>
    <n v="61.47"/>
    <n v="0.6"/>
    <x v="2"/>
    <d v="2019-08-27T00:00:00"/>
    <x v="2"/>
    <s v="Tuesday"/>
    <n v="0"/>
    <s v="Low Cost per Unit"/>
    <n v="0"/>
    <n v="3.0590999999999999"/>
    <n v="0"/>
    <n v="0"/>
    <n v="0"/>
    <s v="Greater Than 8 Weeks Old"/>
  </r>
  <r>
    <s v="03-64-0001"/>
    <x v="23"/>
    <x v="1"/>
    <x v="19"/>
    <n v="2"/>
    <n v="599.98"/>
    <n v="270"/>
    <n v="135"/>
    <n v="329.98"/>
    <n v="0.55000000000000004"/>
    <x v="2"/>
    <d v="2019-08-27T00:00:00"/>
    <x v="2"/>
    <s v="Tuesday"/>
    <n v="0"/>
    <s v="High Cost per Unit"/>
    <n v="0"/>
    <n v="17.999400000000001"/>
    <n v="0"/>
    <n v="59.998000000000005"/>
    <n v="0"/>
    <s v="Greater Than 8 Weeks Old"/>
  </r>
  <r>
    <s v="03-72-0501-01-00"/>
    <x v="23"/>
    <x v="4"/>
    <x v="11"/>
    <n v="38"/>
    <n v="493.62"/>
    <n v="121.6"/>
    <n v="3.1999999999999997"/>
    <n v="372.02"/>
    <n v="0.75"/>
    <x v="2"/>
    <d v="2019-08-27T00:00:00"/>
    <x v="2"/>
    <s v="Tuesday"/>
    <n v="0"/>
    <s v="Low Cost per Unit"/>
    <n v="0"/>
    <n v="14.8086"/>
    <n v="0"/>
    <n v="0"/>
    <n v="0"/>
    <s v="Greater Than 8 Weeks Old"/>
  </r>
  <r>
    <s v="03-74-0002-01-00"/>
    <x v="23"/>
    <x v="8"/>
    <x v="15"/>
    <n v="1"/>
    <n v="25"/>
    <n v="4.75"/>
    <n v="4.75"/>
    <n v="20.25"/>
    <n v="0.81"/>
    <x v="2"/>
    <d v="2019-08-27T00:00:00"/>
    <x v="2"/>
    <s v="Tuesday"/>
    <n v="0"/>
    <s v="Low Cost per Unit"/>
    <n v="0"/>
    <n v="0"/>
    <n v="0"/>
    <n v="0"/>
    <n v="0"/>
    <s v="Greater Than 8 Weeks Old"/>
  </r>
  <r>
    <s v="03-74-0003-01-00"/>
    <x v="23"/>
    <x v="4"/>
    <x v="11"/>
    <n v="1"/>
    <n v="99"/>
    <n v="24"/>
    <n v="24"/>
    <n v="75"/>
    <n v="0.76"/>
    <x v="2"/>
    <d v="2019-08-27T00:00:00"/>
    <x v="2"/>
    <s v="Tuesday"/>
    <n v="0"/>
    <s v="High Cost per Unit"/>
    <n v="0"/>
    <n v="0"/>
    <n v="0"/>
    <n v="0"/>
    <n v="0"/>
    <s v="Greater Than 8 Weeks Old"/>
  </r>
  <r>
    <s v="03-81-0001-00-03"/>
    <x v="23"/>
    <x v="7"/>
    <x v="8"/>
    <n v="1"/>
    <n v="13"/>
    <n v="1.85"/>
    <n v="1.85"/>
    <n v="11.15"/>
    <n v="0.86"/>
    <x v="2"/>
    <d v="2019-08-27T00:00:00"/>
    <x v="2"/>
    <s v="Tuesday"/>
    <n v="0"/>
    <s v="Low Cost per Unit"/>
    <n v="0"/>
    <n v="0"/>
    <n v="0"/>
    <n v="0"/>
    <n v="0"/>
    <s v="Greater Than 8 Weeks Old"/>
  </r>
  <r>
    <s v="03-81-0002-00-00"/>
    <x v="23"/>
    <x v="7"/>
    <x v="8"/>
    <n v="16"/>
    <n v="207.84"/>
    <n v="96"/>
    <n v="6"/>
    <n v="111.84"/>
    <n v="0.54"/>
    <x v="2"/>
    <d v="2019-08-27T00:00:00"/>
    <x v="2"/>
    <s v="Tuesday"/>
    <n v="0"/>
    <s v="Low Cost per Unit"/>
    <n v="0"/>
    <n v="6.2351999999999999"/>
    <n v="0"/>
    <n v="0"/>
    <n v="0"/>
    <s v="Greater Than 8 Weeks Old"/>
  </r>
  <r>
    <s v="03-81-0101-00-00"/>
    <x v="23"/>
    <x v="7"/>
    <x v="8"/>
    <n v="6"/>
    <n v="59.94"/>
    <n v="26.4"/>
    <n v="4.3999999999999995"/>
    <n v="33.54"/>
    <n v="0.56000000000000005"/>
    <x v="2"/>
    <d v="2019-08-27T00:00:00"/>
    <x v="2"/>
    <s v="Tuesday"/>
    <n v="0"/>
    <s v="Low Cost per Unit"/>
    <n v="0"/>
    <n v="1.7981999999999998"/>
    <n v="0"/>
    <n v="0"/>
    <n v="0"/>
    <s v="Greater Than 8 Weeks Old"/>
  </r>
  <r>
    <s v="03-81-1702-00-00"/>
    <x v="23"/>
    <x v="7"/>
    <x v="8"/>
    <n v="1"/>
    <n v="9"/>
    <n v="3"/>
    <n v="3"/>
    <n v="6"/>
    <n v="0.67"/>
    <x v="2"/>
    <d v="2019-08-27T00:00:00"/>
    <x v="2"/>
    <s v="Tuesday"/>
    <n v="0"/>
    <s v="Low Cost per Unit"/>
    <n v="0"/>
    <n v="0"/>
    <n v="0"/>
    <n v="0"/>
    <n v="0"/>
    <s v="Greater Than 8 Weeks Old"/>
  </r>
  <r>
    <s v="04-15-0105-01-00"/>
    <x v="23"/>
    <x v="5"/>
    <x v="23"/>
    <n v="13"/>
    <n v="103.87"/>
    <n v="36.14"/>
    <n v="2.7800000000000002"/>
    <n v="67.73"/>
    <n v="0.65"/>
    <x v="2"/>
    <d v="2019-08-27T00:00:00"/>
    <x v="2"/>
    <s v="Tuesday"/>
    <n v="0"/>
    <s v="Low Cost per Unit"/>
    <n v="0"/>
    <n v="3.1160999999999999"/>
    <n v="0"/>
    <n v="0"/>
    <n v="0"/>
    <s v="Greater Than 8 Weeks Old"/>
  </r>
  <r>
    <s v="04-82-0001-00-12"/>
    <x v="23"/>
    <x v="7"/>
    <x v="17"/>
    <n v="2"/>
    <n v="138"/>
    <n v="62.5"/>
    <n v="31.25"/>
    <n v="75.5"/>
    <n v="0.55000000000000004"/>
    <x v="2"/>
    <d v="2019-08-27T00:00:00"/>
    <x v="2"/>
    <s v="Tuesday"/>
    <n v="0"/>
    <s v="High Cost per Unit"/>
    <n v="0"/>
    <n v="4.1399999999999997"/>
    <n v="0"/>
    <n v="0"/>
    <n v="0"/>
    <s v="Greater Than 8 Weeks Old"/>
  </r>
  <r>
    <s v="06-81-1702-00-00"/>
    <x v="23"/>
    <x v="7"/>
    <x v="8"/>
    <n v="2"/>
    <n v="64"/>
    <n v="25.6"/>
    <n v="12.8"/>
    <n v="38.4"/>
    <n v="0.6"/>
    <x v="2"/>
    <d v="2019-08-27T00:00:00"/>
    <x v="2"/>
    <s v="Tuesday"/>
    <n v="0"/>
    <s v="Low Cost per Unit"/>
    <n v="0"/>
    <n v="1.92"/>
    <n v="0"/>
    <n v="0"/>
    <n v="0"/>
    <s v="Greater Than 8 Weeks Old"/>
  </r>
  <r>
    <s v="08-28-0201-00-00"/>
    <x v="23"/>
    <x v="1"/>
    <x v="4"/>
    <n v="33"/>
    <n v="704.68"/>
    <n v="361.35"/>
    <n v="10.950000000000001"/>
    <n v="343.33"/>
    <n v="0.49"/>
    <x v="2"/>
    <d v="2019-08-27T00:00:00"/>
    <x v="2"/>
    <s v="Tuesday"/>
    <n v="0"/>
    <s v="Low Cost per Unit"/>
    <n v="0"/>
    <n v="21.140399999999996"/>
    <n v="0"/>
    <n v="70.468000000000004"/>
    <n v="0"/>
    <s v="Greater Than 8 Weeks Old"/>
  </r>
  <r>
    <s v="08-31-0201-00-00"/>
    <x v="23"/>
    <x v="4"/>
    <x v="5"/>
    <n v="11"/>
    <n v="120.89"/>
    <n v="74.25"/>
    <n v="6.75"/>
    <n v="46.64"/>
    <n v="0.39"/>
    <x v="2"/>
    <d v="2019-08-27T00:00:00"/>
    <x v="2"/>
    <s v="Tuesday"/>
    <n v="0"/>
    <s v="Low Cost per Unit"/>
    <n v="0"/>
    <n v="3.6267"/>
    <n v="0"/>
    <n v="0"/>
    <n v="0"/>
    <s v="Greater Than 8 Weeks Old"/>
  </r>
  <r>
    <s v="08-31-0202-00-00"/>
    <x v="23"/>
    <x v="4"/>
    <x v="5"/>
    <n v="38"/>
    <n v="292.14"/>
    <n v="90.06"/>
    <n v="2.37"/>
    <n v="202.08"/>
    <n v="0.69"/>
    <x v="2"/>
    <d v="2019-08-27T00:00:00"/>
    <x v="2"/>
    <s v="Tuesday"/>
    <n v="0"/>
    <s v="Low Cost per Unit"/>
    <n v="0"/>
    <n v="8.7641999999999989"/>
    <n v="0"/>
    <n v="0"/>
    <n v="0"/>
    <s v="Greater Than 8 Weeks Old"/>
  </r>
  <r>
    <s v="08-31-0203-00-00"/>
    <x v="23"/>
    <x v="4"/>
    <x v="5"/>
    <n v="43"/>
    <n v="419.58"/>
    <n v="258"/>
    <n v="6"/>
    <n v="161.58000000000001"/>
    <n v="0.39"/>
    <x v="2"/>
    <d v="2019-08-27T00:00:00"/>
    <x v="2"/>
    <s v="Tuesday"/>
    <n v="0"/>
    <s v="Low Cost per Unit"/>
    <n v="0"/>
    <n v="12.587399999999999"/>
    <n v="0"/>
    <n v="0"/>
    <n v="0"/>
    <s v="Greater Than 8 Weeks Old"/>
  </r>
  <r>
    <s v="08-34-0201-00-00"/>
    <x v="23"/>
    <x v="5"/>
    <x v="6"/>
    <n v="10"/>
    <n v="199.9"/>
    <n v="74.400000000000006"/>
    <n v="7.44"/>
    <n v="125.5"/>
    <n v="0.63"/>
    <x v="2"/>
    <d v="2019-08-27T00:00:00"/>
    <x v="2"/>
    <s v="Tuesday"/>
    <n v="0"/>
    <s v="Low Cost per Unit"/>
    <n v="0"/>
    <n v="5.9969999999999999"/>
    <n v="0"/>
    <n v="0"/>
    <n v="0"/>
    <s v="Greater Than 8 Weeks Old"/>
  </r>
  <r>
    <s v="08-34-0203-00-00"/>
    <x v="23"/>
    <x v="5"/>
    <x v="6"/>
    <n v="3"/>
    <n v="59.97"/>
    <n v="18.48"/>
    <n v="6.16"/>
    <n v="41.49"/>
    <n v="0.69"/>
    <x v="2"/>
    <d v="2019-08-27T00:00:00"/>
    <x v="2"/>
    <s v="Tuesday"/>
    <n v="0"/>
    <s v="Low Cost per Unit"/>
    <n v="0"/>
    <n v="1.7990999999999999"/>
    <n v="0"/>
    <n v="0"/>
    <n v="0"/>
    <s v="Greater Than 8 Weeks Old"/>
  </r>
  <r>
    <s v="08-34-0206-01-00"/>
    <x v="23"/>
    <x v="5"/>
    <x v="6"/>
    <n v="1"/>
    <n v="115"/>
    <n v="42.08"/>
    <n v="42.08"/>
    <n v="72.92"/>
    <n v="0.63"/>
    <x v="2"/>
    <d v="2019-08-27T00:00:00"/>
    <x v="2"/>
    <s v="Tuesday"/>
    <n v="0"/>
    <s v="High Cost per Unit"/>
    <n v="0"/>
    <n v="0"/>
    <n v="0"/>
    <n v="0"/>
    <n v="0"/>
    <s v="Greater Than 8 Weeks Old"/>
  </r>
  <r>
    <s v="08-34-0209-00-00"/>
    <x v="23"/>
    <x v="5"/>
    <x v="6"/>
    <n v="11"/>
    <n v="219.89"/>
    <n v="126.28"/>
    <n v="11.48"/>
    <n v="93.61"/>
    <n v="0.43"/>
    <x v="2"/>
    <d v="2019-08-27T00:00:00"/>
    <x v="2"/>
    <s v="Tuesday"/>
    <n v="0"/>
    <s v="Low Cost per Unit"/>
    <n v="0"/>
    <n v="6.5966999999999993"/>
    <n v="0"/>
    <n v="0"/>
    <n v="0"/>
    <s v="Greater Than 8 Weeks Old"/>
  </r>
  <r>
    <s v="08-34-0210-00-00"/>
    <x v="23"/>
    <x v="5"/>
    <x v="6"/>
    <n v="5"/>
    <n v="99.95"/>
    <n v="57.4"/>
    <n v="11.48"/>
    <n v="42.55"/>
    <n v="0.43"/>
    <x v="2"/>
    <d v="2019-08-27T00:00:00"/>
    <x v="2"/>
    <s v="Tuesday"/>
    <n v="0"/>
    <s v="Low Cost per Unit"/>
    <n v="0"/>
    <n v="2.9984999999999999"/>
    <n v="0"/>
    <n v="0"/>
    <n v="0"/>
    <s v="Greater Than 8 Weeks Old"/>
  </r>
  <r>
    <s v="08-34-0211-00-00"/>
    <x v="23"/>
    <x v="5"/>
    <x v="6"/>
    <n v="10"/>
    <n v="199.9"/>
    <n v="114.8"/>
    <n v="11.48"/>
    <n v="85.1"/>
    <n v="0.43"/>
    <x v="2"/>
    <d v="2019-08-27T00:00:00"/>
    <x v="2"/>
    <s v="Tuesday"/>
    <n v="0"/>
    <s v="Low Cost per Unit"/>
    <n v="0"/>
    <n v="5.9969999999999999"/>
    <n v="0"/>
    <n v="0"/>
    <n v="0"/>
    <s v="Greater Than 8 Weeks Old"/>
  </r>
  <r>
    <s v="10-81-0001-00-00"/>
    <x v="23"/>
    <x v="7"/>
    <x v="8"/>
    <n v="4"/>
    <n v="116"/>
    <n v="50"/>
    <n v="12.5"/>
    <n v="66"/>
    <n v="0.56999999999999995"/>
    <x v="2"/>
    <d v="2019-08-27T00:00:00"/>
    <x v="2"/>
    <s v="Tuesday"/>
    <n v="0"/>
    <s v="Low Cost per Unit"/>
    <n v="0"/>
    <n v="3.48"/>
    <n v="0"/>
    <n v="0"/>
    <n v="0"/>
    <s v="Greater Than 8 Weeks Old"/>
  </r>
  <r>
    <s v="13-31-0101-01"/>
    <x v="23"/>
    <x v="4"/>
    <x v="5"/>
    <n v="2"/>
    <n v="40"/>
    <n v="14.24"/>
    <n v="7.12"/>
    <n v="25.76"/>
    <n v="0.64"/>
    <x v="2"/>
    <d v="2019-08-27T00:00:00"/>
    <x v="2"/>
    <s v="Tuesday"/>
    <n v="0"/>
    <s v="Low Cost per Unit"/>
    <n v="0"/>
    <n v="1.2"/>
    <n v="0"/>
    <n v="0"/>
    <n v="0"/>
    <s v="Greater Than 8 Weeks Old"/>
  </r>
  <r>
    <s v="13-31-0101-02"/>
    <x v="23"/>
    <x v="4"/>
    <x v="5"/>
    <n v="2"/>
    <n v="40"/>
    <n v="14.24"/>
    <n v="7.12"/>
    <n v="25.76"/>
    <n v="0.64"/>
    <x v="2"/>
    <d v="2019-08-27T00:00:00"/>
    <x v="2"/>
    <s v="Tuesday"/>
    <n v="0"/>
    <s v="Low Cost per Unit"/>
    <n v="0"/>
    <n v="1.2"/>
    <n v="0"/>
    <n v="0"/>
    <n v="0"/>
    <s v="Greater Than 8 Weeks Old"/>
  </r>
  <r>
    <s v="13-31-0101-04"/>
    <x v="23"/>
    <x v="4"/>
    <x v="5"/>
    <n v="1"/>
    <n v="20"/>
    <n v="7.12"/>
    <n v="7.12"/>
    <n v="12.88"/>
    <n v="0.64"/>
    <x v="2"/>
    <d v="2019-08-27T00:00:00"/>
    <x v="2"/>
    <s v="Tuesday"/>
    <n v="0"/>
    <s v="Low Cost per Unit"/>
    <n v="0"/>
    <n v="0"/>
    <n v="0"/>
    <n v="0"/>
    <n v="0"/>
    <s v="Greater Than 8 Weeks Old"/>
  </r>
  <r>
    <s v="13-81-0101-00-00"/>
    <x v="23"/>
    <x v="7"/>
    <x v="8"/>
    <n v="13"/>
    <n v="168.87"/>
    <n v="78"/>
    <n v="6"/>
    <n v="90.87"/>
    <n v="0.54"/>
    <x v="2"/>
    <d v="2019-08-27T00:00:00"/>
    <x v="2"/>
    <s v="Tuesday"/>
    <n v="0"/>
    <s v="Low Cost per Unit"/>
    <n v="0"/>
    <n v="5.0660999999999996"/>
    <n v="0"/>
    <n v="0"/>
    <n v="0"/>
    <s v="Greater Than 8 Weeks Old"/>
  </r>
  <r>
    <s v="17-24-0105-11-00"/>
    <x v="23"/>
    <x v="1"/>
    <x v="3"/>
    <n v="1"/>
    <n v="39"/>
    <n v="14.25"/>
    <n v="14.25"/>
    <n v="24.75"/>
    <n v="0.63"/>
    <x v="2"/>
    <d v="2019-08-27T00:00:00"/>
    <x v="2"/>
    <s v="Tuesday"/>
    <n v="0"/>
    <s v="Low Cost per Unit"/>
    <n v="0"/>
    <n v="0"/>
    <n v="0"/>
    <n v="3.9000000000000004"/>
    <n v="0"/>
    <s v="Greater Than 8 Weeks Old"/>
  </r>
  <r>
    <s v="17-24-0108-11-00"/>
    <x v="23"/>
    <x v="1"/>
    <x v="3"/>
    <n v="2"/>
    <n v="21.98"/>
    <n v="10.5"/>
    <n v="5.25"/>
    <n v="11.48"/>
    <n v="0.52"/>
    <x v="2"/>
    <d v="2019-08-27T00:00:00"/>
    <x v="2"/>
    <s v="Tuesday"/>
    <n v="0"/>
    <s v="Low Cost per Unit"/>
    <n v="0"/>
    <n v="0.65939999999999999"/>
    <n v="0"/>
    <n v="2.198"/>
    <n v="0"/>
    <s v="Greater Than 8 Weeks Old"/>
  </r>
  <r>
    <s v="17-24-0109-11-00"/>
    <x v="23"/>
    <x v="1"/>
    <x v="3"/>
    <n v="3"/>
    <n v="32.97"/>
    <n v="17.28"/>
    <n v="5.7600000000000007"/>
    <n v="15.69"/>
    <n v="0.48"/>
    <x v="2"/>
    <d v="2019-08-27T00:00:00"/>
    <x v="2"/>
    <s v="Tuesday"/>
    <n v="0"/>
    <s v="Low Cost per Unit"/>
    <n v="0"/>
    <n v="0.98909999999999998"/>
    <n v="0"/>
    <n v="3.2970000000000002"/>
    <n v="0"/>
    <s v="Greater Than 8 Weeks Old"/>
  </r>
  <r>
    <s v="17-24-0111-11-00"/>
    <x v="23"/>
    <x v="1"/>
    <x v="3"/>
    <n v="2"/>
    <n v="60"/>
    <n v="15.6"/>
    <n v="7.8"/>
    <n v="44.4"/>
    <n v="0.74"/>
    <x v="2"/>
    <d v="2019-08-27T00:00:00"/>
    <x v="2"/>
    <s v="Tuesday"/>
    <n v="0"/>
    <s v="Low Cost per Unit"/>
    <n v="0"/>
    <n v="1.7999999999999998"/>
    <n v="0"/>
    <n v="6"/>
    <n v="0"/>
    <s v="Greater Than 8 Weeks Old"/>
  </r>
  <r>
    <s v="17-24-0113-01-00"/>
    <x v="23"/>
    <x v="1"/>
    <x v="3"/>
    <n v="1"/>
    <n v="40"/>
    <n v="7.69"/>
    <n v="7.69"/>
    <n v="32.31"/>
    <n v="0.81"/>
    <x v="2"/>
    <d v="2019-08-27T00:00:00"/>
    <x v="2"/>
    <s v="Tuesday"/>
    <n v="0"/>
    <s v="Low Cost per Unit"/>
    <n v="0"/>
    <n v="0"/>
    <n v="0"/>
    <n v="4"/>
    <n v="0"/>
    <s v="Greater Than 8 Weeks Old"/>
  </r>
  <r>
    <s v="17-24-0301-11-00"/>
    <x v="23"/>
    <x v="2"/>
    <x v="2"/>
    <n v="4"/>
    <n v="27.96"/>
    <n v="11.16"/>
    <n v="2.79"/>
    <n v="16.8"/>
    <n v="0.6"/>
    <x v="2"/>
    <d v="2019-08-27T00:00:00"/>
    <x v="2"/>
    <s v="Tuesday"/>
    <n v="0"/>
    <s v="Low Cost per Unit"/>
    <n v="0"/>
    <n v="0.83879999999999999"/>
    <n v="0"/>
    <n v="0"/>
    <n v="0"/>
    <s v="Greater Than 8 Weeks Old"/>
  </r>
  <r>
    <s v="20-87-0001-00"/>
    <x v="23"/>
    <x v="7"/>
    <x v="17"/>
    <n v="1"/>
    <n v="3"/>
    <n v="0.72"/>
    <n v="0.72"/>
    <n v="2.2799999999999998"/>
    <n v="0.76"/>
    <x v="2"/>
    <d v="2019-08-27T00:00:00"/>
    <x v="2"/>
    <s v="Tuesday"/>
    <n v="0"/>
    <s v="Low Cost per Unit"/>
    <n v="0"/>
    <n v="0"/>
    <n v="0"/>
    <n v="0"/>
    <n v="0"/>
    <s v="Greater Than 8 Weeks Old"/>
  </r>
  <r>
    <s v="20-87-0001-00"/>
    <x v="23"/>
    <x v="7"/>
    <x v="17"/>
    <n v="3"/>
    <n v="27"/>
    <n v="8.64"/>
    <n v="2.8800000000000003"/>
    <n v="18.36"/>
    <n v="0.68"/>
    <x v="2"/>
    <d v="2019-08-27T00:00:00"/>
    <x v="2"/>
    <s v="Tuesday"/>
    <n v="0"/>
    <s v="Low Cost per Unit"/>
    <n v="0"/>
    <n v="0.80999999999999994"/>
    <n v="0"/>
    <n v="0"/>
    <n v="0"/>
    <s v="Greater Than 8 Weeks Old"/>
  </r>
  <r>
    <s v="20-87-0001-00"/>
    <x v="23"/>
    <x v="7"/>
    <x v="17"/>
    <n v="1"/>
    <n v="22"/>
    <n v="7.2"/>
    <n v="7.2"/>
    <n v="14.8"/>
    <n v="0.67"/>
    <x v="2"/>
    <d v="2019-08-27T00:00:00"/>
    <x v="2"/>
    <s v="Tuesday"/>
    <n v="0"/>
    <s v="Low Cost per Unit"/>
    <n v="0"/>
    <n v="0"/>
    <n v="0"/>
    <n v="0"/>
    <n v="0"/>
    <s v="Greater Than 8 Weeks Old"/>
  </r>
  <r>
    <s v="22-82-1301-00-12"/>
    <x v="23"/>
    <x v="7"/>
    <x v="17"/>
    <n v="10"/>
    <n v="299.89999999999998"/>
    <n v="159.30000000000001"/>
    <n v="15.930000000000001"/>
    <n v="140.6"/>
    <n v="0.47"/>
    <x v="2"/>
    <d v="2019-08-27T00:00:00"/>
    <x v="2"/>
    <s v="Tuesday"/>
    <n v="0"/>
    <s v="Low Cost per Unit"/>
    <n v="0"/>
    <n v="8.9969999999999981"/>
    <n v="0"/>
    <n v="0"/>
    <n v="0"/>
    <s v="Greater Than 8 Weeks Old"/>
  </r>
  <r>
    <s v="23-33-0201-00-00"/>
    <x v="23"/>
    <x v="5"/>
    <x v="6"/>
    <n v="1"/>
    <n v="16"/>
    <n v="6.75"/>
    <n v="6.75"/>
    <n v="9.25"/>
    <n v="0.57999999999999996"/>
    <x v="2"/>
    <d v="2019-08-27T00:00:00"/>
    <x v="2"/>
    <s v="Tuesday"/>
    <n v="0"/>
    <s v="Low Cost per Unit"/>
    <n v="0"/>
    <n v="0"/>
    <n v="0"/>
    <n v="0"/>
    <n v="0"/>
    <s v="Greater Than 8 Weeks Old"/>
  </r>
  <r>
    <s v="23-82-0101-01-00"/>
    <x v="23"/>
    <x v="7"/>
    <x v="17"/>
    <n v="2"/>
    <n v="84"/>
    <n v="24.76"/>
    <n v="12.38"/>
    <n v="59.24"/>
    <n v="0.71"/>
    <x v="2"/>
    <d v="2019-08-27T00:00:00"/>
    <x v="2"/>
    <s v="Tuesday"/>
    <n v="0"/>
    <s v="Low Cost per Unit"/>
    <n v="0"/>
    <n v="2.52"/>
    <n v="0"/>
    <n v="0"/>
    <n v="0"/>
    <s v="Greater Than 8 Weeks Old"/>
  </r>
  <r>
    <s v="23-82-0102-01-00"/>
    <x v="23"/>
    <x v="7"/>
    <x v="17"/>
    <n v="1"/>
    <n v="21"/>
    <n v="7.43"/>
    <n v="7.43"/>
    <n v="13.57"/>
    <n v="0.65"/>
    <x v="2"/>
    <d v="2019-08-27T00:00:00"/>
    <x v="2"/>
    <s v="Tuesday"/>
    <n v="0"/>
    <s v="Low Cost per Unit"/>
    <n v="0"/>
    <n v="0"/>
    <n v="0"/>
    <n v="0"/>
    <n v="0"/>
    <s v="Greater Than 8 Weeks Old"/>
  </r>
  <r>
    <s v="23-82-1301-01-00"/>
    <x v="23"/>
    <x v="7"/>
    <x v="17"/>
    <n v="3"/>
    <n v="48"/>
    <n v="14.64"/>
    <n v="4.88"/>
    <n v="33.36"/>
    <n v="0.7"/>
    <x v="2"/>
    <d v="2019-08-27T00:00:00"/>
    <x v="2"/>
    <s v="Tuesday"/>
    <n v="0"/>
    <s v="Low Cost per Unit"/>
    <n v="0"/>
    <n v="1.44"/>
    <n v="0"/>
    <n v="0"/>
    <n v="0"/>
    <s v="Greater Than 8 Weeks Old"/>
  </r>
  <r>
    <s v="33-81-1701-00-00"/>
    <x v="23"/>
    <x v="7"/>
    <x v="8"/>
    <n v="1"/>
    <n v="8"/>
    <n v="3.71"/>
    <n v="3.71"/>
    <n v="4.29"/>
    <n v="0.54"/>
    <x v="2"/>
    <d v="2019-08-27T00:00:00"/>
    <x v="2"/>
    <s v="Tuesday"/>
    <n v="0"/>
    <s v="Low Cost per Unit"/>
    <n v="0"/>
    <n v="0"/>
    <n v="0"/>
    <n v="0"/>
    <n v="0"/>
    <s v="Greater Than 8 Weeks Old"/>
  </r>
  <r>
    <s v="37-84-0201-01-00"/>
    <x v="23"/>
    <x v="7"/>
    <x v="22"/>
    <n v="8"/>
    <n v="151.91999999999999"/>
    <n v="147.04"/>
    <n v="18.38"/>
    <n v="4.88"/>
    <n v="0.03"/>
    <x v="2"/>
    <d v="2019-08-27T00:00:00"/>
    <x v="2"/>
    <s v="Tuesday"/>
    <n v="0"/>
    <s v="High Cost per Unit"/>
    <n v="0"/>
    <n v="4.5575999999999999"/>
    <n v="0"/>
    <n v="0"/>
    <n v="0"/>
    <s v="Greater Than 8 Weeks Old"/>
  </r>
  <r>
    <s v="38-31-0001-00-12"/>
    <x v="23"/>
    <x v="3"/>
    <x v="5"/>
    <n v="3"/>
    <n v="135"/>
    <n v="48.96"/>
    <n v="16.32"/>
    <n v="86.04"/>
    <n v="0.64"/>
    <x v="2"/>
    <d v="2019-08-27T00:00:00"/>
    <x v="2"/>
    <s v="Tuesday"/>
    <n v="0"/>
    <s v="Low Cost per Unit"/>
    <n v="0"/>
    <n v="4.05"/>
    <n v="0"/>
    <n v="0"/>
    <n v="0"/>
    <s v="Greater Than 8 Weeks Old"/>
  </r>
  <r>
    <s v="38-63-0001-00-12"/>
    <x v="23"/>
    <x v="1"/>
    <x v="19"/>
    <n v="1"/>
    <n v="1390"/>
    <n v="617.95000000000005"/>
    <n v="617.95000000000005"/>
    <n v="772.05"/>
    <n v="0.56000000000000005"/>
    <x v="2"/>
    <d v="2019-08-27T00:00:00"/>
    <x v="2"/>
    <s v="Tuesday"/>
    <n v="0"/>
    <s v="High Cost per Unit"/>
    <n v="0"/>
    <n v="0"/>
    <n v="0"/>
    <n v="139"/>
    <n v="0"/>
    <s v="Greater Than 8 Weeks Old"/>
  </r>
  <r>
    <s v="40-24-0001-01-00"/>
    <x v="23"/>
    <x v="1"/>
    <x v="3"/>
    <n v="6"/>
    <n v="119.94"/>
    <n v="53.82"/>
    <n v="8.9700000000000006"/>
    <n v="66.12"/>
    <n v="0.55000000000000004"/>
    <x v="2"/>
    <d v="2019-08-27T00:00:00"/>
    <x v="2"/>
    <s v="Tuesday"/>
    <n v="0"/>
    <s v="Low Cost per Unit"/>
    <n v="0"/>
    <n v="3.5981999999999998"/>
    <n v="0"/>
    <n v="11.994"/>
    <n v="0"/>
    <s v="Greater Than 8 Weeks Old"/>
  </r>
  <r>
    <s v="40-51-0001-01-12"/>
    <x v="23"/>
    <x v="8"/>
    <x v="10"/>
    <n v="3"/>
    <n v="197.97"/>
    <n v="112.26"/>
    <n v="37.42"/>
    <n v="85.71"/>
    <n v="0.43"/>
    <x v="2"/>
    <d v="2019-08-27T00:00:00"/>
    <x v="2"/>
    <s v="Tuesday"/>
    <n v="0"/>
    <s v="High Cost per Unit"/>
    <n v="0"/>
    <n v="5.9390999999999998"/>
    <n v="0"/>
    <n v="0"/>
    <n v="0"/>
    <s v="Greater Than 8 Weeks Old"/>
  </r>
  <r>
    <s v="40-54-0001-01-00"/>
    <x v="23"/>
    <x v="8"/>
    <x v="20"/>
    <n v="5"/>
    <n v="249.95"/>
    <n v="119.85"/>
    <n v="23.97"/>
    <n v="130.1"/>
    <n v="0.52"/>
    <x v="2"/>
    <d v="2019-08-27T00:00:00"/>
    <x v="2"/>
    <s v="Tuesday"/>
    <n v="0"/>
    <s v="High Cost per Unit"/>
    <n v="0"/>
    <n v="7.4984999999999991"/>
    <n v="0"/>
    <n v="0"/>
    <n v="0"/>
    <s v="Greater Than 8 Weeks Old"/>
  </r>
  <r>
    <s v="40-74-0001-01-00"/>
    <x v="23"/>
    <x v="8"/>
    <x v="15"/>
    <n v="1"/>
    <n v="29"/>
    <n v="10.77"/>
    <n v="10.77"/>
    <n v="18.23"/>
    <n v="0.63"/>
    <x v="2"/>
    <d v="2019-08-27T00:00:00"/>
    <x v="2"/>
    <s v="Tuesday"/>
    <n v="0"/>
    <s v="Low Cost per Unit"/>
    <n v="0"/>
    <n v="0"/>
    <n v="0"/>
    <n v="0"/>
    <n v="0"/>
    <s v="Greater Than 8 Weeks Old"/>
  </r>
  <r>
    <s v="42-26-0001-01-00"/>
    <x v="23"/>
    <x v="2"/>
    <x v="2"/>
    <n v="2"/>
    <n v="37.979999999999997"/>
    <n v="34"/>
    <n v="17"/>
    <n v="3.98"/>
    <n v="0.1"/>
    <x v="2"/>
    <d v="2019-08-27T00:00:00"/>
    <x v="2"/>
    <s v="Tuesday"/>
    <n v="0"/>
    <s v="High Cost per Unit"/>
    <n v="0"/>
    <n v="1.1394"/>
    <n v="0"/>
    <n v="0"/>
    <n v="0"/>
    <s v="Greater Than 8 Weeks Old"/>
  </r>
  <r>
    <s v="42-26-0002-01-00"/>
    <x v="23"/>
    <x v="2"/>
    <x v="2"/>
    <n v="2"/>
    <n v="37.979999999999997"/>
    <n v="30"/>
    <n v="15"/>
    <n v="7.98"/>
    <n v="0.21"/>
    <x v="2"/>
    <d v="2019-08-27T00:00:00"/>
    <x v="2"/>
    <s v="Tuesday"/>
    <n v="0"/>
    <s v="Low Cost per Unit"/>
    <n v="0"/>
    <n v="1.1394"/>
    <n v="0"/>
    <n v="0"/>
    <n v="0"/>
    <s v="Greater Than 8 Weeks Old"/>
  </r>
  <r>
    <s v="42-26-0003-01-00"/>
    <x v="23"/>
    <x v="2"/>
    <x v="2"/>
    <n v="2"/>
    <n v="37.979999999999997"/>
    <n v="30"/>
    <n v="15"/>
    <n v="7.98"/>
    <n v="0.21"/>
    <x v="2"/>
    <d v="2019-08-27T00:00:00"/>
    <x v="2"/>
    <s v="Tuesday"/>
    <n v="0"/>
    <s v="Low Cost per Unit"/>
    <n v="0"/>
    <n v="1.1394"/>
    <n v="0"/>
    <n v="0"/>
    <n v="0"/>
    <s v="Greater Than 8 Weeks Old"/>
  </r>
  <r>
    <s v="44-12-0001-06-10"/>
    <x v="23"/>
    <x v="5"/>
    <x v="23"/>
    <n v="1"/>
    <n v="69"/>
    <n v="30"/>
    <n v="30"/>
    <n v="39"/>
    <n v="0.56999999999999995"/>
    <x v="2"/>
    <d v="2019-08-27T00:00:00"/>
    <x v="2"/>
    <s v="Tuesday"/>
    <n v="0"/>
    <s v="High Cost per Unit"/>
    <n v="0"/>
    <n v="0"/>
    <n v="0"/>
    <n v="0"/>
    <n v="0"/>
    <s v="Greater Than 8 Weeks Old"/>
  </r>
  <r>
    <s v="01-21-1002-14-12"/>
    <x v="24"/>
    <x v="0"/>
    <x v="0"/>
    <n v="1"/>
    <n v="55"/>
    <n v="12.65"/>
    <n v="12.65"/>
    <n v="42.35"/>
    <n v="0.77"/>
    <x v="3"/>
    <d v="2019-08-28T00:00:00"/>
    <x v="3"/>
    <s v="Wednesday"/>
    <n v="0"/>
    <s v="Low Cost per Unit"/>
    <n v="5.5"/>
    <n v="0"/>
    <n v="0"/>
    <n v="0"/>
    <n v="0"/>
    <s v="Greater Than 8 Weeks Old"/>
  </r>
  <r>
    <s v="01-21-1003-14-12"/>
    <x v="24"/>
    <x v="0"/>
    <x v="0"/>
    <n v="2"/>
    <n v="110"/>
    <n v="35.46"/>
    <n v="17.73"/>
    <n v="74.540000000000006"/>
    <n v="0.68"/>
    <x v="3"/>
    <d v="2019-08-28T00:00:00"/>
    <x v="3"/>
    <s v="Wednesday"/>
    <n v="0"/>
    <s v="High Cost per Unit"/>
    <n v="11"/>
    <n v="3.3"/>
    <n v="0"/>
    <n v="0"/>
    <n v="0"/>
    <s v="Greater Than 8 Weeks Old"/>
  </r>
  <r>
    <s v="01-21-1004-14-12"/>
    <x v="24"/>
    <x v="0"/>
    <x v="0"/>
    <n v="4"/>
    <n v="236"/>
    <n v="81.2"/>
    <n v="20.3"/>
    <n v="154.80000000000001"/>
    <n v="0.66"/>
    <x v="3"/>
    <d v="2019-08-28T00:00:00"/>
    <x v="3"/>
    <s v="Wednesday"/>
    <n v="0"/>
    <s v="High Cost per Unit"/>
    <n v="23.6"/>
    <n v="7.08"/>
    <n v="0"/>
    <n v="0"/>
    <n v="0"/>
    <s v="Greater Than 8 Weeks Old"/>
  </r>
  <r>
    <s v="01-21-1005-14-12"/>
    <x v="24"/>
    <x v="0"/>
    <x v="0"/>
    <n v="2"/>
    <n v="118"/>
    <n v="45.3"/>
    <n v="22.65"/>
    <n v="72.7"/>
    <n v="0.62"/>
    <x v="3"/>
    <d v="2019-08-28T00:00:00"/>
    <x v="3"/>
    <s v="Wednesday"/>
    <n v="0"/>
    <s v="High Cost per Unit"/>
    <n v="11.8"/>
    <n v="3.54"/>
    <n v="0"/>
    <n v="0"/>
    <n v="0"/>
    <s v="Greater Than 8 Weeks Old"/>
  </r>
  <r>
    <s v="01-21-1005-15-12"/>
    <x v="24"/>
    <x v="0"/>
    <x v="0"/>
    <n v="24"/>
    <n v="839.76"/>
    <n v="544.79999999999995"/>
    <n v="22.7"/>
    <n v="294.95999999999998"/>
    <n v="0.35"/>
    <x v="3"/>
    <d v="2019-08-28T00:00:00"/>
    <x v="3"/>
    <s v="Wednesday"/>
    <n v="0"/>
    <s v="High Cost per Unit"/>
    <n v="83.975999999999999"/>
    <n v="25.192799999999998"/>
    <n v="0"/>
    <n v="0"/>
    <n v="0"/>
    <s v="Greater Than 8 Weeks Old"/>
  </r>
  <r>
    <s v="01-21-1007-15-12"/>
    <x v="24"/>
    <x v="0"/>
    <x v="0"/>
    <n v="24"/>
    <n v="791.76"/>
    <n v="510.24"/>
    <n v="21.26"/>
    <n v="281.52"/>
    <n v="0.36"/>
    <x v="3"/>
    <d v="2019-08-28T00:00:00"/>
    <x v="3"/>
    <s v="Wednesday"/>
    <n v="0"/>
    <s v="High Cost per Unit"/>
    <n v="79.176000000000002"/>
    <n v="23.752800000000001"/>
    <n v="0"/>
    <n v="0"/>
    <n v="0"/>
    <s v="Greater Than 8 Weeks Old"/>
  </r>
  <r>
    <s v="01-21-1010-15-12"/>
    <x v="24"/>
    <x v="0"/>
    <x v="0"/>
    <n v="1"/>
    <n v="50"/>
    <n v="14.9"/>
    <n v="14.9"/>
    <n v="35.1"/>
    <n v="0.7"/>
    <x v="3"/>
    <d v="2019-08-28T00:00:00"/>
    <x v="3"/>
    <s v="Wednesday"/>
    <n v="0"/>
    <s v="Low Cost per Unit"/>
    <n v="5"/>
    <n v="0"/>
    <n v="0"/>
    <n v="0"/>
    <n v="0"/>
    <s v="Greater Than 8 Weeks Old"/>
  </r>
  <r>
    <s v="01-21-1012-14-12"/>
    <x v="24"/>
    <x v="0"/>
    <x v="0"/>
    <n v="1"/>
    <n v="65"/>
    <n v="11.72"/>
    <n v="11.72"/>
    <n v="53.28"/>
    <n v="0.82"/>
    <x v="3"/>
    <d v="2019-08-28T00:00:00"/>
    <x v="3"/>
    <s v="Wednesday"/>
    <n v="0"/>
    <s v="Low Cost per Unit"/>
    <n v="6.5"/>
    <n v="0"/>
    <n v="0"/>
    <n v="0"/>
    <n v="0"/>
    <s v="Greater Than 8 Weeks Old"/>
  </r>
  <r>
    <s v="01-21-2002-14-12"/>
    <x v="24"/>
    <x v="0"/>
    <x v="0"/>
    <n v="4"/>
    <n v="199.96"/>
    <n v="120.04"/>
    <n v="30.01"/>
    <n v="79.92"/>
    <n v="0.4"/>
    <x v="3"/>
    <d v="2019-08-28T00:00:00"/>
    <x v="3"/>
    <s v="Wednesday"/>
    <n v="0"/>
    <s v="High Cost per Unit"/>
    <n v="19.996000000000002"/>
    <n v="5.9988000000000001"/>
    <n v="0"/>
    <n v="0"/>
    <n v="0"/>
    <s v="Greater Than 8 Weeks Old"/>
  </r>
  <r>
    <s v="01-21-2010-14-12"/>
    <x v="24"/>
    <x v="0"/>
    <x v="0"/>
    <n v="14"/>
    <n v="447.86"/>
    <n v="205.1"/>
    <n v="14.65"/>
    <n v="242.76"/>
    <n v="0.54"/>
    <x v="3"/>
    <d v="2019-08-28T00:00:00"/>
    <x v="3"/>
    <s v="Wednesday"/>
    <n v="0"/>
    <s v="Low Cost per Unit"/>
    <n v="44.786000000000001"/>
    <n v="13.4358"/>
    <n v="0"/>
    <n v="0"/>
    <n v="0"/>
    <s v="Greater Than 8 Weeks Old"/>
  </r>
  <r>
    <s v="01-21-2011-14-12"/>
    <x v="24"/>
    <x v="0"/>
    <x v="0"/>
    <n v="1"/>
    <n v="99.99"/>
    <n v="42.17"/>
    <n v="42.17"/>
    <n v="57.82"/>
    <n v="0.57999999999999996"/>
    <x v="3"/>
    <d v="2019-08-28T00:00:00"/>
    <x v="3"/>
    <s v="Wednesday"/>
    <n v="0"/>
    <s v="High Cost per Unit"/>
    <n v="9.9990000000000006"/>
    <n v="0"/>
    <n v="0"/>
    <n v="0"/>
    <n v="0"/>
    <s v="Greater Than 8 Weeks Old"/>
  </r>
  <r>
    <s v="01-21-3002-14-12"/>
    <x v="24"/>
    <x v="0"/>
    <x v="0"/>
    <n v="1"/>
    <n v="65"/>
    <n v="19"/>
    <n v="19"/>
    <n v="46"/>
    <n v="0.71"/>
    <x v="3"/>
    <d v="2019-08-28T00:00:00"/>
    <x v="3"/>
    <s v="Wednesday"/>
    <n v="0"/>
    <s v="High Cost per Unit"/>
    <n v="6.5"/>
    <n v="0"/>
    <n v="0"/>
    <n v="0"/>
    <n v="0"/>
    <s v="Greater Than 8 Weeks Old"/>
  </r>
  <r>
    <s v="01-21-4001-14-12"/>
    <x v="24"/>
    <x v="0"/>
    <x v="0"/>
    <n v="1"/>
    <n v="55"/>
    <n v="16.399999999999999"/>
    <n v="16.399999999999999"/>
    <n v="38.6"/>
    <n v="0.7"/>
    <x v="3"/>
    <d v="2019-08-28T00:00:00"/>
    <x v="3"/>
    <s v="Wednesday"/>
    <n v="0"/>
    <s v="Low Cost per Unit"/>
    <n v="5.5"/>
    <n v="0"/>
    <n v="0"/>
    <n v="0"/>
    <n v="0"/>
    <s v="Greater Than 8 Weeks Old"/>
  </r>
  <r>
    <s v="01-21-4003-14-12"/>
    <x v="24"/>
    <x v="0"/>
    <x v="0"/>
    <n v="1"/>
    <n v="59"/>
    <n v="18.75"/>
    <n v="18.75"/>
    <n v="40.25"/>
    <n v="0.68"/>
    <x v="3"/>
    <d v="2019-08-28T00:00:00"/>
    <x v="3"/>
    <s v="Wednesday"/>
    <n v="0"/>
    <s v="High Cost per Unit"/>
    <n v="5.9"/>
    <n v="0"/>
    <n v="0"/>
    <n v="0"/>
    <n v="0"/>
    <s v="Greater Than 8 Weeks Old"/>
  </r>
  <r>
    <s v="01-22-0103-01-00"/>
    <x v="24"/>
    <x v="1"/>
    <x v="1"/>
    <n v="24"/>
    <n v="1058.4000000000001"/>
    <n v="660"/>
    <n v="27.5"/>
    <n v="398.4"/>
    <n v="0.38"/>
    <x v="3"/>
    <d v="2019-08-28T00:00:00"/>
    <x v="3"/>
    <s v="Wednesday"/>
    <n v="0"/>
    <s v="High Cost per Unit"/>
    <n v="0"/>
    <n v="31.752000000000002"/>
    <n v="0"/>
    <n v="0"/>
    <n v="0"/>
    <s v="Greater Than 8 Weeks Old"/>
  </r>
  <r>
    <s v="01-24-0304-01-00"/>
    <x v="24"/>
    <x v="2"/>
    <x v="2"/>
    <n v="3"/>
    <n v="20.97"/>
    <n v="13.41"/>
    <n v="4.47"/>
    <n v="7.56"/>
    <n v="0.36"/>
    <x v="3"/>
    <d v="2019-08-28T00:00:00"/>
    <x v="3"/>
    <s v="Wednesday"/>
    <n v="0"/>
    <s v="Low Cost per Unit"/>
    <n v="0"/>
    <n v="0.62909999999999999"/>
    <n v="0"/>
    <n v="0"/>
    <n v="0"/>
    <s v="Greater Than 8 Weeks Old"/>
  </r>
  <r>
    <s v="01-27-0301-01-12"/>
    <x v="24"/>
    <x v="1"/>
    <x v="3"/>
    <n v="1"/>
    <n v="89"/>
    <n v="13"/>
    <n v="13"/>
    <n v="76"/>
    <n v="0.85"/>
    <x v="3"/>
    <d v="2019-08-28T00:00:00"/>
    <x v="3"/>
    <s v="Wednesday"/>
    <n v="0"/>
    <s v="Low Cost per Unit"/>
    <n v="0"/>
    <n v="0"/>
    <n v="0"/>
    <n v="0"/>
    <n v="0"/>
    <s v="Greater Than 8 Weeks Old"/>
  </r>
  <r>
    <s v="01-27-0303-01-12"/>
    <x v="24"/>
    <x v="1"/>
    <x v="3"/>
    <n v="1"/>
    <n v="52"/>
    <n v="14.5"/>
    <n v="14.5"/>
    <n v="37.5"/>
    <n v="0.72"/>
    <x v="3"/>
    <d v="2019-08-28T00:00:00"/>
    <x v="3"/>
    <s v="Wednesday"/>
    <n v="0"/>
    <s v="Low Cost per Unit"/>
    <n v="0"/>
    <n v="0"/>
    <n v="0"/>
    <n v="0"/>
    <n v="0"/>
    <s v="Greater Than 8 Weeks Old"/>
  </r>
  <r>
    <s v="01-28-1301-03-12"/>
    <x v="24"/>
    <x v="1"/>
    <x v="4"/>
    <n v="7"/>
    <n v="147"/>
    <n v="50.19"/>
    <n v="7.17"/>
    <n v="96.81"/>
    <n v="0.66"/>
    <x v="3"/>
    <d v="2019-08-28T00:00:00"/>
    <x v="3"/>
    <s v="Wednesday"/>
    <n v="0"/>
    <s v="Low Cost per Unit"/>
    <n v="0"/>
    <n v="4.41"/>
    <n v="0"/>
    <n v="0"/>
    <n v="0"/>
    <s v="Greater Than 8 Weeks Old"/>
  </r>
  <r>
    <s v="01-29-0002-00-00"/>
    <x v="24"/>
    <x v="1"/>
    <x v="18"/>
    <n v="1"/>
    <n v="5"/>
    <n v="0.25"/>
    <n v="0.25"/>
    <n v="4.75"/>
    <n v="0.95"/>
    <x v="3"/>
    <d v="2019-08-28T00:00:00"/>
    <x v="3"/>
    <s v="Wednesday"/>
    <n v="0"/>
    <s v="Low Cost per Unit"/>
    <n v="0"/>
    <n v="0"/>
    <n v="0.75"/>
    <n v="0"/>
    <n v="0"/>
    <s v="Greater Than 8 Weeks Old"/>
  </r>
  <r>
    <s v="01-29-1301-01-00"/>
    <x v="24"/>
    <x v="1"/>
    <x v="18"/>
    <n v="1"/>
    <n v="32"/>
    <n v="5.5"/>
    <n v="5.5"/>
    <n v="26.5"/>
    <n v="0.83"/>
    <x v="3"/>
    <d v="2019-08-28T00:00:00"/>
    <x v="3"/>
    <s v="Wednesday"/>
    <n v="0"/>
    <s v="Low Cost per Unit"/>
    <n v="0"/>
    <n v="0"/>
    <n v="4.8"/>
    <n v="0"/>
    <n v="0"/>
    <s v="Greater Than 8 Weeks Old"/>
  </r>
  <r>
    <s v="01-29-1304-01-00"/>
    <x v="24"/>
    <x v="1"/>
    <x v="18"/>
    <n v="2"/>
    <n v="11.98"/>
    <n v="4.2"/>
    <n v="2.1"/>
    <n v="7.78"/>
    <n v="0.65"/>
    <x v="3"/>
    <d v="2019-08-28T00:00:00"/>
    <x v="3"/>
    <s v="Wednesday"/>
    <n v="0"/>
    <s v="Low Cost per Unit"/>
    <n v="0"/>
    <n v="0.3594"/>
    <n v="1.7969999999999999"/>
    <n v="0"/>
    <n v="0"/>
    <s v="Greater Than 8 Weeks Old"/>
  </r>
  <r>
    <s v="01-31-0101-01-00"/>
    <x v="24"/>
    <x v="3"/>
    <x v="5"/>
    <n v="16"/>
    <n v="319.83999999999997"/>
    <n v="127.04"/>
    <n v="7.94"/>
    <n v="192.8"/>
    <n v="0.6"/>
    <x v="3"/>
    <d v="2019-08-28T00:00:00"/>
    <x v="3"/>
    <s v="Wednesday"/>
    <n v="0"/>
    <s v="Low Cost per Unit"/>
    <n v="0"/>
    <n v="9.5951999999999984"/>
    <n v="0"/>
    <n v="0"/>
    <n v="0"/>
    <s v="Greater Than 8 Weeks Old"/>
  </r>
  <r>
    <s v="01-31-0103-01-00"/>
    <x v="24"/>
    <x v="4"/>
    <x v="5"/>
    <n v="50"/>
    <n v="599.5"/>
    <n v="225"/>
    <n v="4.5"/>
    <n v="374.5"/>
    <n v="0.62"/>
    <x v="3"/>
    <d v="2019-08-28T00:00:00"/>
    <x v="3"/>
    <s v="Wednesday"/>
    <n v="0"/>
    <s v="Low Cost per Unit"/>
    <n v="0"/>
    <n v="17.984999999999999"/>
    <n v="0"/>
    <n v="0"/>
    <n v="0"/>
    <s v="Greater Than 8 Weeks Old"/>
  </r>
  <r>
    <s v="01-31-0104-01-00"/>
    <x v="24"/>
    <x v="3"/>
    <x v="5"/>
    <n v="36"/>
    <n v="395.64"/>
    <n v="223.2"/>
    <n v="6.1999999999999993"/>
    <n v="172.44"/>
    <n v="0.44"/>
    <x v="3"/>
    <d v="2019-08-28T00:00:00"/>
    <x v="3"/>
    <s v="Wednesday"/>
    <n v="0"/>
    <s v="Low Cost per Unit"/>
    <n v="0"/>
    <n v="11.869199999999999"/>
    <n v="0"/>
    <n v="0"/>
    <n v="0"/>
    <s v="Greater Than 8 Weeks Old"/>
  </r>
  <r>
    <s v="01-31-0105-01-00"/>
    <x v="24"/>
    <x v="3"/>
    <x v="5"/>
    <n v="18"/>
    <n v="269.82"/>
    <n v="118.8"/>
    <n v="6.6"/>
    <n v="151.02000000000001"/>
    <n v="0.56000000000000005"/>
    <x v="3"/>
    <d v="2019-08-28T00:00:00"/>
    <x v="3"/>
    <s v="Wednesday"/>
    <n v="0"/>
    <s v="Low Cost per Unit"/>
    <n v="0"/>
    <n v="8.0945999999999998"/>
    <n v="0"/>
    <n v="0"/>
    <n v="0"/>
    <s v="Greater Than 8 Weeks Old"/>
  </r>
  <r>
    <s v="01-31-0106-01-00"/>
    <x v="24"/>
    <x v="3"/>
    <x v="5"/>
    <n v="4"/>
    <n v="100"/>
    <n v="27.2"/>
    <n v="6.8"/>
    <n v="72.8"/>
    <n v="0.73"/>
    <x v="3"/>
    <d v="2019-08-28T00:00:00"/>
    <x v="3"/>
    <s v="Wednesday"/>
    <n v="0"/>
    <s v="Low Cost per Unit"/>
    <n v="0"/>
    <n v="3"/>
    <n v="0"/>
    <n v="0"/>
    <n v="0"/>
    <s v="Greater Than 8 Weeks Old"/>
  </r>
  <r>
    <s v="01-31-0107-01-12"/>
    <x v="24"/>
    <x v="5"/>
    <x v="6"/>
    <n v="1"/>
    <n v="69"/>
    <n v="20.059999999999999"/>
    <n v="20.059999999999999"/>
    <n v="48.94"/>
    <n v="0.71"/>
    <x v="3"/>
    <d v="2019-08-28T00:00:00"/>
    <x v="3"/>
    <s v="Wednesday"/>
    <n v="0"/>
    <s v="High Cost per Unit"/>
    <n v="0"/>
    <n v="0"/>
    <n v="0"/>
    <n v="0"/>
    <n v="0"/>
    <s v="Greater Than 8 Weeks Old"/>
  </r>
  <r>
    <s v="01-31-0108-01-00"/>
    <x v="24"/>
    <x v="3"/>
    <x v="5"/>
    <n v="6"/>
    <n v="132"/>
    <n v="31.5"/>
    <n v="5.25"/>
    <n v="100.5"/>
    <n v="0.76"/>
    <x v="3"/>
    <d v="2019-08-28T00:00:00"/>
    <x v="3"/>
    <s v="Wednesday"/>
    <n v="0"/>
    <s v="Low Cost per Unit"/>
    <n v="0"/>
    <n v="3.96"/>
    <n v="0"/>
    <n v="0"/>
    <n v="0"/>
    <s v="Greater Than 8 Weeks Old"/>
  </r>
  <r>
    <s v="01-31-0109-01-00"/>
    <x v="24"/>
    <x v="3"/>
    <x v="5"/>
    <n v="5"/>
    <n v="110"/>
    <n v="31.75"/>
    <n v="6.35"/>
    <n v="78.25"/>
    <n v="0.71"/>
    <x v="3"/>
    <d v="2019-08-28T00:00:00"/>
    <x v="3"/>
    <s v="Wednesday"/>
    <n v="0"/>
    <s v="Low Cost per Unit"/>
    <n v="0"/>
    <n v="3.3"/>
    <n v="0"/>
    <n v="0"/>
    <n v="0"/>
    <s v="Greater Than 8 Weeks Old"/>
  </r>
  <r>
    <s v="01-32-0101-01"/>
    <x v="24"/>
    <x v="5"/>
    <x v="6"/>
    <n v="39"/>
    <n v="389.61"/>
    <n v="148.19999999999999"/>
    <n v="3.8"/>
    <n v="241.41"/>
    <n v="0.62"/>
    <x v="3"/>
    <d v="2019-08-28T00:00:00"/>
    <x v="3"/>
    <s v="Wednesday"/>
    <n v="0"/>
    <s v="Low Cost per Unit"/>
    <n v="0"/>
    <n v="11.6883"/>
    <n v="0"/>
    <n v="0"/>
    <n v="0"/>
    <s v="Greater Than 8 Weeks Old"/>
  </r>
  <r>
    <s v="01-40-0401-00-00"/>
    <x v="24"/>
    <x v="6"/>
    <x v="7"/>
    <n v="19"/>
    <n v="284.81"/>
    <n v="102.6"/>
    <n v="5.3999999999999995"/>
    <n v="182.21"/>
    <n v="0.64"/>
    <x v="3"/>
    <d v="2019-08-28T00:00:00"/>
    <x v="3"/>
    <s v="Wednesday"/>
    <n v="0"/>
    <s v="Low Cost per Unit"/>
    <n v="0"/>
    <n v="8.5442999999999998"/>
    <n v="0"/>
    <n v="0"/>
    <n v="0"/>
    <s v="Greater Than 8 Weeks Old"/>
  </r>
  <r>
    <s v="01-81-1601-00-00"/>
    <x v="24"/>
    <x v="7"/>
    <x v="8"/>
    <n v="25"/>
    <n v="199.75"/>
    <n v="80"/>
    <n v="3.2"/>
    <n v="119.75"/>
    <n v="0.6"/>
    <x v="3"/>
    <d v="2019-08-28T00:00:00"/>
    <x v="3"/>
    <s v="Wednesday"/>
    <n v="0"/>
    <s v="Low Cost per Unit"/>
    <n v="0"/>
    <n v="5.9924999999999997"/>
    <n v="0"/>
    <n v="0"/>
    <n v="0"/>
    <s v="Greater Than 8 Weeks Old"/>
  </r>
  <r>
    <s v="01-83-1601-00-00"/>
    <x v="24"/>
    <x v="7"/>
    <x v="9"/>
    <n v="21"/>
    <n v="188.79"/>
    <n v="90.3"/>
    <n v="4.3"/>
    <n v="98.49"/>
    <n v="0.52"/>
    <x v="3"/>
    <d v="2019-08-28T00:00:00"/>
    <x v="3"/>
    <s v="Wednesday"/>
    <n v="0"/>
    <s v="Low Cost per Unit"/>
    <n v="0"/>
    <n v="5.6636999999999995"/>
    <n v="0"/>
    <n v="0"/>
    <n v="0"/>
    <s v="Greater Than 8 Weeks Old"/>
  </r>
  <r>
    <s v="01-83-1602-00-00"/>
    <x v="24"/>
    <x v="7"/>
    <x v="9"/>
    <n v="17"/>
    <n v="152.83000000000001"/>
    <n v="67.66"/>
    <n v="3.98"/>
    <n v="85.17"/>
    <n v="0.56000000000000005"/>
    <x v="3"/>
    <d v="2019-08-28T00:00:00"/>
    <x v="3"/>
    <s v="Wednesday"/>
    <n v="0"/>
    <s v="Low Cost per Unit"/>
    <n v="0"/>
    <n v="4.5849000000000002"/>
    <n v="0"/>
    <n v="0"/>
    <n v="0"/>
    <s v="Greater Than 8 Weeks Old"/>
  </r>
  <r>
    <s v="01-83-1603-00-00"/>
    <x v="24"/>
    <x v="7"/>
    <x v="9"/>
    <n v="4"/>
    <n v="56"/>
    <n v="11"/>
    <n v="2.75"/>
    <n v="45"/>
    <n v="0.8"/>
    <x v="3"/>
    <d v="2019-08-28T00:00:00"/>
    <x v="3"/>
    <s v="Wednesday"/>
    <n v="0"/>
    <s v="Low Cost per Unit"/>
    <n v="0"/>
    <n v="1.68"/>
    <n v="0"/>
    <n v="0"/>
    <n v="0"/>
    <s v="Greater Than 8 Weeks Old"/>
  </r>
  <r>
    <s v="02-31-0101-01-00"/>
    <x v="24"/>
    <x v="3"/>
    <x v="5"/>
    <n v="38"/>
    <n v="265.62"/>
    <n v="66.5"/>
    <n v="1.75"/>
    <n v="199.12"/>
    <n v="0.75"/>
    <x v="3"/>
    <d v="2019-08-28T00:00:00"/>
    <x v="3"/>
    <s v="Wednesday"/>
    <n v="0"/>
    <s v="Low Cost per Unit"/>
    <n v="0"/>
    <n v="7.9685999999999995"/>
    <n v="0"/>
    <n v="0"/>
    <n v="0"/>
    <s v="Greater Than 8 Weeks Old"/>
  </r>
  <r>
    <s v="02-31-0103-01-00"/>
    <x v="24"/>
    <x v="4"/>
    <x v="5"/>
    <n v="26"/>
    <n v="259.74"/>
    <n v="76.7"/>
    <n v="2.95"/>
    <n v="183.04"/>
    <n v="0.7"/>
    <x v="3"/>
    <d v="2019-08-28T00:00:00"/>
    <x v="3"/>
    <s v="Wednesday"/>
    <n v="0"/>
    <s v="Low Cost per Unit"/>
    <n v="0"/>
    <n v="7.7922000000000002"/>
    <n v="0"/>
    <n v="0"/>
    <n v="0"/>
    <s v="Greater Than 8 Weeks Old"/>
  </r>
  <r>
    <s v="02-32-0101-01-00"/>
    <x v="24"/>
    <x v="5"/>
    <x v="6"/>
    <n v="1"/>
    <n v="22"/>
    <n v="2.0499999999999998"/>
    <n v="2.0499999999999998"/>
    <n v="19.95"/>
    <n v="0.91"/>
    <x v="3"/>
    <d v="2019-08-28T00:00:00"/>
    <x v="3"/>
    <s v="Wednesday"/>
    <n v="0"/>
    <s v="Low Cost per Unit"/>
    <n v="0"/>
    <n v="0"/>
    <n v="0"/>
    <n v="0"/>
    <n v="0"/>
    <s v="Greater Than 8 Weeks Old"/>
  </r>
  <r>
    <s v="02-40-0001"/>
    <x v="24"/>
    <x v="6"/>
    <x v="7"/>
    <n v="4"/>
    <n v="76"/>
    <n v="18"/>
    <n v="4.5"/>
    <n v="58"/>
    <n v="0.76"/>
    <x v="3"/>
    <d v="2019-08-28T00:00:00"/>
    <x v="3"/>
    <s v="Wednesday"/>
    <n v="0"/>
    <s v="Low Cost per Unit"/>
    <n v="0"/>
    <n v="2.2799999999999998"/>
    <n v="0"/>
    <n v="0"/>
    <n v="0"/>
    <s v="Greater Than 8 Weeks Old"/>
  </r>
  <r>
    <s v="02-40-0301-01-12"/>
    <x v="24"/>
    <x v="6"/>
    <x v="7"/>
    <n v="1"/>
    <n v="17"/>
    <n v="2.99"/>
    <n v="2.99"/>
    <n v="14.01"/>
    <n v="0.82"/>
    <x v="3"/>
    <d v="2019-08-28T00:00:00"/>
    <x v="3"/>
    <s v="Wednesday"/>
    <n v="0"/>
    <s v="Low Cost per Unit"/>
    <n v="0"/>
    <n v="0"/>
    <n v="0"/>
    <n v="0"/>
    <n v="0"/>
    <s v="Greater Than 8 Weeks Old"/>
  </r>
  <r>
    <s v="02-40-0401-00-00"/>
    <x v="24"/>
    <x v="6"/>
    <x v="7"/>
    <n v="15"/>
    <n v="149.85"/>
    <n v="44.25"/>
    <n v="2.95"/>
    <n v="105.6"/>
    <n v="0.7"/>
    <x v="3"/>
    <d v="2019-08-28T00:00:00"/>
    <x v="3"/>
    <s v="Wednesday"/>
    <n v="0"/>
    <s v="Low Cost per Unit"/>
    <n v="0"/>
    <n v="4.4954999999999998"/>
    <n v="0"/>
    <n v="0"/>
    <n v="0"/>
    <s v="Greater Than 8 Weeks Old"/>
  </r>
  <r>
    <s v="02-40-0402-00-00"/>
    <x v="24"/>
    <x v="2"/>
    <x v="2"/>
    <n v="6"/>
    <n v="65.94"/>
    <n v="22.5"/>
    <n v="3.75"/>
    <n v="43.44"/>
    <n v="0.66"/>
    <x v="3"/>
    <d v="2019-08-28T00:00:00"/>
    <x v="3"/>
    <s v="Wednesday"/>
    <n v="0"/>
    <s v="Low Cost per Unit"/>
    <n v="0"/>
    <n v="1.9782"/>
    <n v="0"/>
    <n v="0"/>
    <n v="0"/>
    <s v="Greater Than 8 Weeks Old"/>
  </r>
  <r>
    <s v="02-40-1301-00-00"/>
    <x v="24"/>
    <x v="6"/>
    <x v="7"/>
    <n v="24"/>
    <n v="239.76"/>
    <n v="90"/>
    <n v="3.75"/>
    <n v="149.76"/>
    <n v="0.62"/>
    <x v="3"/>
    <d v="2019-08-28T00:00:00"/>
    <x v="3"/>
    <s v="Wednesday"/>
    <n v="0"/>
    <s v="Low Cost per Unit"/>
    <n v="0"/>
    <n v="7.1927999999999992"/>
    <n v="0"/>
    <n v="0"/>
    <n v="0"/>
    <s v="Greater Than 8 Weeks Old"/>
  </r>
  <r>
    <s v="02-52-1301-01-12"/>
    <x v="24"/>
    <x v="8"/>
    <x v="20"/>
    <n v="3"/>
    <n v="209.97"/>
    <n v="64.53"/>
    <n v="21.51"/>
    <n v="145.44"/>
    <n v="0.69"/>
    <x v="3"/>
    <d v="2019-08-28T00:00:00"/>
    <x v="3"/>
    <s v="Wednesday"/>
    <n v="0"/>
    <s v="High Cost per Unit"/>
    <n v="0"/>
    <n v="6.2991000000000001"/>
    <n v="0"/>
    <n v="0"/>
    <n v="0"/>
    <s v="Greater Than 8 Weeks Old"/>
  </r>
  <r>
    <s v="02-62-0401-01-12"/>
    <x v="24"/>
    <x v="1"/>
    <x v="19"/>
    <n v="2"/>
    <n v="145.97999999999999"/>
    <n v="75.680000000000007"/>
    <n v="37.840000000000003"/>
    <n v="70.3"/>
    <n v="0.48"/>
    <x v="3"/>
    <d v="2019-08-28T00:00:00"/>
    <x v="3"/>
    <s v="Wednesday"/>
    <n v="0"/>
    <s v="High Cost per Unit"/>
    <n v="0"/>
    <n v="4.3793999999999995"/>
    <n v="0"/>
    <n v="0"/>
    <n v="0"/>
    <s v="Greater Than 8 Weeks Old"/>
  </r>
  <r>
    <s v="02-62-1401-01-00"/>
    <x v="24"/>
    <x v="1"/>
    <x v="19"/>
    <n v="1"/>
    <n v="29"/>
    <n v="9.75"/>
    <n v="9.75"/>
    <n v="19.25"/>
    <n v="0.66"/>
    <x v="3"/>
    <d v="2019-08-28T00:00:00"/>
    <x v="3"/>
    <s v="Wednesday"/>
    <n v="0"/>
    <s v="Low Cost per Unit"/>
    <n v="0"/>
    <n v="0"/>
    <n v="0"/>
    <n v="0"/>
    <n v="0"/>
    <s v="Greater Than 8 Weeks Old"/>
  </r>
  <r>
    <s v="02-63-0403-01-00"/>
    <x v="24"/>
    <x v="1"/>
    <x v="19"/>
    <n v="1"/>
    <n v="495"/>
    <n v="172"/>
    <n v="172"/>
    <n v="323"/>
    <n v="0.65"/>
    <x v="3"/>
    <d v="2019-08-28T00:00:00"/>
    <x v="3"/>
    <s v="Wednesday"/>
    <n v="0"/>
    <s v="High Cost per Unit"/>
    <n v="0"/>
    <n v="0"/>
    <n v="0"/>
    <n v="0"/>
    <n v="0"/>
    <s v="Greater Than 8 Weeks Old"/>
  </r>
  <r>
    <s v="02-71-1401-01-00"/>
    <x v="24"/>
    <x v="4"/>
    <x v="11"/>
    <n v="3"/>
    <n v="195"/>
    <n v="36"/>
    <n v="12"/>
    <n v="159"/>
    <n v="0.82"/>
    <x v="3"/>
    <d v="2019-08-28T00:00:00"/>
    <x v="3"/>
    <s v="Wednesday"/>
    <n v="0"/>
    <s v="Low Cost per Unit"/>
    <n v="0"/>
    <n v="5.85"/>
    <n v="0"/>
    <n v="0"/>
    <n v="0"/>
    <s v="Greater Than 8 Weeks Old"/>
  </r>
  <r>
    <s v="02-71-1402-01-12"/>
    <x v="24"/>
    <x v="4"/>
    <x v="11"/>
    <n v="3"/>
    <n v="225"/>
    <n v="56.85"/>
    <n v="18.95"/>
    <n v="168.15"/>
    <n v="0.75"/>
    <x v="3"/>
    <d v="2019-08-28T00:00:00"/>
    <x v="3"/>
    <s v="Wednesday"/>
    <n v="0"/>
    <s v="High Cost per Unit"/>
    <n v="0"/>
    <n v="6.75"/>
    <n v="0"/>
    <n v="0"/>
    <n v="0"/>
    <s v="Greater Than 8 Weeks Old"/>
  </r>
  <r>
    <s v="02-71-1403-01-12"/>
    <x v="24"/>
    <x v="4"/>
    <x v="11"/>
    <n v="3"/>
    <n v="327"/>
    <n v="99.45"/>
    <n v="33.15"/>
    <n v="227.55"/>
    <n v="0.7"/>
    <x v="3"/>
    <d v="2019-08-28T00:00:00"/>
    <x v="3"/>
    <s v="Wednesday"/>
    <n v="0"/>
    <s v="High Cost per Unit"/>
    <n v="0"/>
    <n v="9.81"/>
    <n v="0"/>
    <n v="0"/>
    <n v="0"/>
    <s v="Greater Than 8 Weeks Old"/>
  </r>
  <r>
    <s v="02-72-0101-01-00"/>
    <x v="24"/>
    <x v="4"/>
    <x v="11"/>
    <n v="1"/>
    <n v="29"/>
    <n v="5.6"/>
    <n v="5.6"/>
    <n v="23.4"/>
    <n v="0.81"/>
    <x v="3"/>
    <d v="2019-08-28T00:00:00"/>
    <x v="3"/>
    <s v="Wednesday"/>
    <n v="0"/>
    <s v="Low Cost per Unit"/>
    <n v="0"/>
    <n v="0"/>
    <n v="0"/>
    <n v="0"/>
    <n v="0"/>
    <s v="Greater Than 8 Weeks Old"/>
  </r>
  <r>
    <s v="02-73-0001-01-00"/>
    <x v="24"/>
    <x v="4"/>
    <x v="12"/>
    <n v="2"/>
    <n v="78"/>
    <n v="21.7"/>
    <n v="10.85"/>
    <n v="56.3"/>
    <n v="0.72"/>
    <x v="3"/>
    <d v="2019-08-28T00:00:00"/>
    <x v="3"/>
    <s v="Wednesday"/>
    <n v="0"/>
    <s v="Low Cost per Unit"/>
    <n v="0"/>
    <n v="2.34"/>
    <n v="0"/>
    <n v="0"/>
    <n v="0"/>
    <s v="Greater Than 8 Weeks Old"/>
  </r>
  <r>
    <s v="02-73-0002-01-00"/>
    <x v="24"/>
    <x v="4"/>
    <x v="12"/>
    <n v="13"/>
    <n v="467.87"/>
    <n v="143"/>
    <n v="11"/>
    <n v="324.87"/>
    <n v="0.69"/>
    <x v="3"/>
    <d v="2019-08-28T00:00:00"/>
    <x v="3"/>
    <s v="Wednesday"/>
    <n v="0"/>
    <s v="Low Cost per Unit"/>
    <n v="0"/>
    <n v="14.036099999999999"/>
    <n v="0"/>
    <n v="0"/>
    <n v="0"/>
    <s v="Greater Than 8 Weeks Old"/>
  </r>
  <r>
    <s v="02-73-1302-01-00"/>
    <x v="24"/>
    <x v="4"/>
    <x v="12"/>
    <n v="5"/>
    <n v="19.95"/>
    <n v="7"/>
    <n v="1.4"/>
    <n v="12.95"/>
    <n v="0.65"/>
    <x v="3"/>
    <d v="2019-08-28T00:00:00"/>
    <x v="3"/>
    <s v="Wednesday"/>
    <n v="0"/>
    <s v="Low Cost per Unit"/>
    <n v="0"/>
    <n v="0.59849999999999992"/>
    <n v="0"/>
    <n v="0"/>
    <n v="0"/>
    <s v="Greater Than 8 Weeks Old"/>
  </r>
  <r>
    <s v="02-73-1401-01-12"/>
    <x v="24"/>
    <x v="4"/>
    <x v="12"/>
    <n v="1"/>
    <n v="26"/>
    <n v="6"/>
    <n v="6"/>
    <n v="20"/>
    <n v="0.77"/>
    <x v="3"/>
    <d v="2019-08-28T00:00:00"/>
    <x v="3"/>
    <s v="Wednesday"/>
    <n v="0"/>
    <s v="Low Cost per Unit"/>
    <n v="0"/>
    <n v="0"/>
    <n v="0"/>
    <n v="0"/>
    <n v="0"/>
    <s v="Greater Than 8 Weeks Old"/>
  </r>
  <r>
    <s v="02-74-0405-01"/>
    <x v="24"/>
    <x v="4"/>
    <x v="11"/>
    <n v="1"/>
    <n v="19"/>
    <n v="4.3499999999999996"/>
    <n v="4.3499999999999996"/>
    <n v="14.65"/>
    <n v="0.77"/>
    <x v="3"/>
    <d v="2019-08-28T00:00:00"/>
    <x v="3"/>
    <s v="Wednesday"/>
    <n v="0"/>
    <s v="Low Cost per Unit"/>
    <n v="0"/>
    <n v="0"/>
    <n v="0"/>
    <n v="0"/>
    <n v="0"/>
    <s v="Greater Than 8 Weeks Old"/>
  </r>
  <r>
    <s v="02-74-0405-01-12"/>
    <x v="24"/>
    <x v="4"/>
    <x v="11"/>
    <n v="4"/>
    <n v="116"/>
    <n v="45.4"/>
    <n v="11.35"/>
    <n v="70.599999999999994"/>
    <n v="0.61"/>
    <x v="3"/>
    <d v="2019-08-28T00:00:00"/>
    <x v="3"/>
    <s v="Wednesday"/>
    <n v="0"/>
    <s v="Low Cost per Unit"/>
    <n v="0"/>
    <n v="3.48"/>
    <n v="0"/>
    <n v="0"/>
    <n v="0"/>
    <s v="Greater Than 8 Weeks Old"/>
  </r>
  <r>
    <s v="02-74-1201-00-00"/>
    <x v="24"/>
    <x v="2"/>
    <x v="2"/>
    <n v="11"/>
    <n v="142.88999999999999"/>
    <n v="60.5"/>
    <n v="5.5"/>
    <n v="82.39"/>
    <n v="0.57999999999999996"/>
    <x v="3"/>
    <d v="2019-08-28T00:00:00"/>
    <x v="3"/>
    <s v="Wednesday"/>
    <n v="0"/>
    <s v="Low Cost per Unit"/>
    <n v="0"/>
    <n v="4.2866999999999997"/>
    <n v="0"/>
    <n v="0"/>
    <n v="0"/>
    <s v="Greater Than 8 Weeks Old"/>
  </r>
  <r>
    <s v="02-74-1301-01-00"/>
    <x v="24"/>
    <x v="2"/>
    <x v="2"/>
    <n v="3"/>
    <n v="29.97"/>
    <n v="24.75"/>
    <n v="8.25"/>
    <n v="5.22"/>
    <n v="0.17"/>
    <x v="3"/>
    <d v="2019-08-28T00:00:00"/>
    <x v="3"/>
    <s v="Wednesday"/>
    <n v="0"/>
    <s v="Low Cost per Unit"/>
    <n v="0"/>
    <n v="0.8990999999999999"/>
    <n v="0"/>
    <n v="0"/>
    <n v="0"/>
    <s v="Greater Than 8 Weeks Old"/>
  </r>
  <r>
    <s v="02-74-1302-01-13"/>
    <x v="24"/>
    <x v="4"/>
    <x v="11"/>
    <n v="3"/>
    <n v="105"/>
    <n v="24.3"/>
    <n v="8.1"/>
    <n v="80.7"/>
    <n v="0.77"/>
    <x v="3"/>
    <d v="2019-08-28T00:00:00"/>
    <x v="3"/>
    <s v="Wednesday"/>
    <n v="0"/>
    <s v="Low Cost per Unit"/>
    <n v="0"/>
    <n v="3.15"/>
    <n v="0"/>
    <n v="0"/>
    <n v="0"/>
    <s v="Greater Than 8 Weeks Old"/>
  </r>
  <r>
    <s v="02-74-1402-01-00"/>
    <x v="24"/>
    <x v="4"/>
    <x v="11"/>
    <n v="13"/>
    <n v="389.87"/>
    <n v="156"/>
    <n v="12"/>
    <n v="233.87"/>
    <n v="0.6"/>
    <x v="3"/>
    <d v="2019-08-28T00:00:00"/>
    <x v="3"/>
    <s v="Wednesday"/>
    <n v="0"/>
    <s v="Low Cost per Unit"/>
    <n v="0"/>
    <n v="11.696099999999999"/>
    <n v="0"/>
    <n v="0"/>
    <n v="0"/>
    <s v="Greater Than 8 Weeks Old"/>
  </r>
  <r>
    <s v="02-85-0301-01-00"/>
    <x v="24"/>
    <x v="7"/>
    <x v="21"/>
    <n v="45"/>
    <n v="584.54999999999995"/>
    <n v="240.75"/>
    <n v="5.35"/>
    <n v="343.8"/>
    <n v="0.59"/>
    <x v="3"/>
    <d v="2019-08-28T00:00:00"/>
    <x v="3"/>
    <s v="Wednesday"/>
    <n v="0"/>
    <s v="Low Cost per Unit"/>
    <n v="0"/>
    <n v="17.536499999999997"/>
    <n v="0"/>
    <n v="0"/>
    <n v="0"/>
    <s v="Greater Than 8 Weeks Old"/>
  </r>
  <r>
    <s v="03-22-0001-01-12"/>
    <x v="24"/>
    <x v="1"/>
    <x v="13"/>
    <n v="10"/>
    <n v="689.9"/>
    <n v="306.39999999999998"/>
    <n v="30.639999999999997"/>
    <n v="383.5"/>
    <n v="0.56000000000000005"/>
    <x v="3"/>
    <d v="2019-08-28T00:00:00"/>
    <x v="3"/>
    <s v="Wednesday"/>
    <n v="0"/>
    <s v="High Cost per Unit"/>
    <n v="0"/>
    <n v="20.696999999999999"/>
    <n v="0"/>
    <n v="0"/>
    <n v="0"/>
    <s v="Greater Than 8 Weeks Old"/>
  </r>
  <r>
    <s v="03-22-0002-01-12"/>
    <x v="24"/>
    <x v="1"/>
    <x v="3"/>
    <n v="13"/>
    <n v="636.87"/>
    <n v="398.32"/>
    <n v="30.64"/>
    <n v="238.55"/>
    <n v="0.37"/>
    <x v="3"/>
    <d v="2019-08-28T00:00:00"/>
    <x v="3"/>
    <s v="Wednesday"/>
    <n v="0"/>
    <s v="High Cost per Unit"/>
    <n v="0"/>
    <n v="19.106099999999998"/>
    <n v="0"/>
    <n v="0"/>
    <n v="0"/>
    <s v="Greater Than 8 Weeks Old"/>
  </r>
  <r>
    <s v="03-22-0004"/>
    <x v="24"/>
    <x v="2"/>
    <x v="2"/>
    <n v="46"/>
    <n v="1333.54"/>
    <n v="1012"/>
    <n v="22"/>
    <n v="321.54000000000002"/>
    <n v="0.24"/>
    <x v="3"/>
    <d v="2019-08-28T00:00:00"/>
    <x v="3"/>
    <s v="Wednesday"/>
    <n v="0"/>
    <s v="High Cost per Unit"/>
    <n v="0"/>
    <n v="40.0062"/>
    <n v="0"/>
    <n v="0"/>
    <n v="0"/>
    <s v="Greater Than 8 Weeks Old"/>
  </r>
  <r>
    <s v="03-22-0107-01-12"/>
    <x v="24"/>
    <x v="1"/>
    <x v="13"/>
    <n v="1"/>
    <n v="50"/>
    <n v="13.85"/>
    <n v="13.85"/>
    <n v="36.15"/>
    <n v="0.72"/>
    <x v="3"/>
    <d v="2019-08-28T00:00:00"/>
    <x v="3"/>
    <s v="Wednesday"/>
    <n v="0"/>
    <s v="Low Cost per Unit"/>
    <n v="0"/>
    <n v="0"/>
    <n v="0"/>
    <n v="0"/>
    <n v="0"/>
    <s v="Greater Than 8 Weeks Old"/>
  </r>
  <r>
    <s v="03-22-0110-11-00"/>
    <x v="24"/>
    <x v="2"/>
    <x v="2"/>
    <n v="25"/>
    <n v="2149.75"/>
    <n v="1200"/>
    <n v="48"/>
    <n v="949.75"/>
    <n v="0.44"/>
    <x v="3"/>
    <d v="2019-08-28T00:00:00"/>
    <x v="3"/>
    <s v="Wednesday"/>
    <n v="0"/>
    <s v="High Cost per Unit"/>
    <n v="0"/>
    <n v="64.492499999999993"/>
    <n v="0"/>
    <n v="0"/>
    <n v="0"/>
    <s v="Greater Than 8 Weeks Old"/>
  </r>
  <r>
    <s v="03-24-0301-00-12"/>
    <x v="24"/>
    <x v="1"/>
    <x v="3"/>
    <n v="8"/>
    <n v="183.92"/>
    <n v="86.4"/>
    <n v="10.8"/>
    <n v="97.52"/>
    <n v="0.53"/>
    <x v="3"/>
    <d v="2019-08-28T00:00:00"/>
    <x v="3"/>
    <s v="Wednesday"/>
    <n v="0"/>
    <s v="Low Cost per Unit"/>
    <n v="0"/>
    <n v="5.5175999999999998"/>
    <n v="0"/>
    <n v="0"/>
    <n v="0"/>
    <s v="Greater Than 8 Weeks Old"/>
  </r>
  <r>
    <s v="03-24-0302-01-00"/>
    <x v="24"/>
    <x v="1"/>
    <x v="3"/>
    <n v="3"/>
    <n v="56.97"/>
    <n v="31.5"/>
    <n v="10.5"/>
    <n v="25.47"/>
    <n v="0.45"/>
    <x v="3"/>
    <d v="2019-08-28T00:00:00"/>
    <x v="3"/>
    <s v="Wednesday"/>
    <n v="0"/>
    <s v="Low Cost per Unit"/>
    <n v="0"/>
    <n v="1.7090999999999998"/>
    <n v="0"/>
    <n v="0"/>
    <n v="0"/>
    <s v="Greater Than 8 Weeks Old"/>
  </r>
  <r>
    <s v="03-25-0001-01-00"/>
    <x v="24"/>
    <x v="0"/>
    <x v="0"/>
    <n v="9"/>
    <n v="404.91"/>
    <n v="162"/>
    <n v="18"/>
    <n v="242.91"/>
    <n v="0.6"/>
    <x v="3"/>
    <d v="2019-08-28T00:00:00"/>
    <x v="3"/>
    <s v="Wednesday"/>
    <n v="0"/>
    <s v="High Cost per Unit"/>
    <n v="40.491000000000007"/>
    <n v="12.1473"/>
    <n v="0"/>
    <n v="0"/>
    <n v="0"/>
    <s v="Greater Than 8 Weeks Old"/>
  </r>
  <r>
    <s v="03-25-0003-01-00"/>
    <x v="24"/>
    <x v="0"/>
    <x v="0"/>
    <n v="2"/>
    <n v="80.98"/>
    <n v="36"/>
    <n v="18"/>
    <n v="44.98"/>
    <n v="0.56000000000000005"/>
    <x v="3"/>
    <d v="2019-08-28T00:00:00"/>
    <x v="3"/>
    <s v="Wednesday"/>
    <n v="0"/>
    <s v="High Cost per Unit"/>
    <n v="8.0980000000000008"/>
    <n v="2.4294000000000002"/>
    <n v="0"/>
    <n v="0"/>
    <n v="0"/>
    <s v="Greater Than 8 Weeks Old"/>
  </r>
  <r>
    <s v="03-26-0001-01-00"/>
    <x v="24"/>
    <x v="1"/>
    <x v="14"/>
    <n v="1"/>
    <n v="59"/>
    <n v="20.99"/>
    <n v="20.99"/>
    <n v="38.01"/>
    <n v="0.64"/>
    <x v="3"/>
    <d v="2019-08-28T00:00:00"/>
    <x v="3"/>
    <s v="Wednesday"/>
    <n v="0"/>
    <s v="High Cost per Unit"/>
    <n v="0"/>
    <n v="0"/>
    <n v="0"/>
    <n v="0"/>
    <n v="0"/>
    <s v="Greater Than 8 Weeks Old"/>
  </r>
  <r>
    <s v="03-31-0102-01-00"/>
    <x v="24"/>
    <x v="4"/>
    <x v="5"/>
    <n v="44"/>
    <n v="527.55999999999995"/>
    <n v="176"/>
    <n v="4"/>
    <n v="351.56"/>
    <n v="0.67"/>
    <x v="3"/>
    <d v="2019-08-28T00:00:00"/>
    <x v="3"/>
    <s v="Wednesday"/>
    <n v="0"/>
    <s v="Low Cost per Unit"/>
    <n v="0"/>
    <n v="15.826799999999999"/>
    <n v="0"/>
    <n v="0"/>
    <n v="0"/>
    <s v="Greater Than 8 Weeks Old"/>
  </r>
  <r>
    <s v="03-32-0402-00-00"/>
    <x v="24"/>
    <x v="5"/>
    <x v="6"/>
    <n v="16"/>
    <n v="639.84"/>
    <n v="211.84"/>
    <n v="13.24"/>
    <n v="428"/>
    <n v="0.67"/>
    <x v="3"/>
    <d v="2019-08-28T00:00:00"/>
    <x v="3"/>
    <s v="Wednesday"/>
    <n v="0"/>
    <s v="Low Cost per Unit"/>
    <n v="0"/>
    <n v="19.1952"/>
    <n v="0"/>
    <n v="0"/>
    <n v="0"/>
    <s v="Greater Than 8 Weeks Old"/>
  </r>
  <r>
    <s v="03-33-1303-00-00"/>
    <x v="24"/>
    <x v="5"/>
    <x v="6"/>
    <n v="1"/>
    <n v="129"/>
    <n v="40.17"/>
    <n v="40.17"/>
    <n v="88.83"/>
    <n v="0.69"/>
    <x v="3"/>
    <d v="2019-08-28T00:00:00"/>
    <x v="3"/>
    <s v="Wednesday"/>
    <n v="0"/>
    <s v="High Cost per Unit"/>
    <n v="0"/>
    <n v="0"/>
    <n v="0"/>
    <n v="0"/>
    <n v="0"/>
    <s v="Greater Than 8 Weeks Old"/>
  </r>
  <r>
    <s v="03-35-0101-01-00"/>
    <x v="24"/>
    <x v="1"/>
    <x v="14"/>
    <n v="1"/>
    <n v="69"/>
    <n v="15"/>
    <n v="15"/>
    <n v="54"/>
    <n v="0.78"/>
    <x v="3"/>
    <d v="2019-08-28T00:00:00"/>
    <x v="3"/>
    <s v="Wednesday"/>
    <n v="0"/>
    <s v="Low Cost per Unit"/>
    <n v="0"/>
    <n v="0"/>
    <n v="0"/>
    <n v="0"/>
    <n v="0"/>
    <s v="Greater Than 8 Weeks Old"/>
  </r>
  <r>
    <s v="03-35-0101-07-00"/>
    <x v="24"/>
    <x v="1"/>
    <x v="14"/>
    <n v="7"/>
    <n v="237.93"/>
    <n v="105"/>
    <n v="15"/>
    <n v="132.93"/>
    <n v="0.56000000000000005"/>
    <x v="3"/>
    <d v="2019-08-28T00:00:00"/>
    <x v="3"/>
    <s v="Wednesday"/>
    <n v="0"/>
    <s v="Low Cost per Unit"/>
    <n v="0"/>
    <n v="7.1379000000000001"/>
    <n v="0"/>
    <n v="0"/>
    <n v="0"/>
    <s v="Greater Than 8 Weeks Old"/>
  </r>
  <r>
    <s v="03-40-0102-01-12"/>
    <x v="24"/>
    <x v="6"/>
    <x v="7"/>
    <n v="1"/>
    <n v="25"/>
    <n v="9.2799999999999994"/>
    <n v="9.2799999999999994"/>
    <n v="15.72"/>
    <n v="0.63"/>
    <x v="3"/>
    <d v="2019-08-28T00:00:00"/>
    <x v="3"/>
    <s v="Wednesday"/>
    <n v="0"/>
    <s v="Low Cost per Unit"/>
    <n v="0"/>
    <n v="0"/>
    <n v="0"/>
    <n v="0"/>
    <n v="0"/>
    <s v="Greater Than 8 Weeks Old"/>
  </r>
  <r>
    <s v="03-40-1301-00-00"/>
    <x v="24"/>
    <x v="6"/>
    <x v="7"/>
    <n v="1"/>
    <n v="25"/>
    <n v="7.35"/>
    <n v="7.35"/>
    <n v="17.649999999999999"/>
    <n v="0.71"/>
    <x v="3"/>
    <d v="2019-08-28T00:00:00"/>
    <x v="3"/>
    <s v="Wednesday"/>
    <n v="0"/>
    <s v="Low Cost per Unit"/>
    <n v="0"/>
    <n v="0"/>
    <n v="0"/>
    <n v="0"/>
    <n v="0"/>
    <s v="Greater Than 8 Weeks Old"/>
  </r>
  <r>
    <s v="03-40-1302-00-00"/>
    <x v="24"/>
    <x v="2"/>
    <x v="2"/>
    <n v="1"/>
    <n v="33.99"/>
    <n v="13.5"/>
    <n v="13.5"/>
    <n v="20.49"/>
    <n v="0.6"/>
    <x v="3"/>
    <d v="2019-08-28T00:00:00"/>
    <x v="3"/>
    <s v="Wednesday"/>
    <n v="0"/>
    <s v="Low Cost per Unit"/>
    <n v="0"/>
    <n v="0"/>
    <n v="0"/>
    <n v="0"/>
    <n v="0"/>
    <s v="Greater Than 8 Weeks Old"/>
  </r>
  <r>
    <s v="03-72-0501-01-00"/>
    <x v="24"/>
    <x v="4"/>
    <x v="11"/>
    <n v="42"/>
    <n v="545.58000000000004"/>
    <n v="134.4"/>
    <n v="3.2"/>
    <n v="411.18"/>
    <n v="0.75"/>
    <x v="3"/>
    <d v="2019-08-28T00:00:00"/>
    <x v="3"/>
    <s v="Wednesday"/>
    <n v="0"/>
    <s v="Low Cost per Unit"/>
    <n v="0"/>
    <n v="16.3674"/>
    <n v="0"/>
    <n v="0"/>
    <n v="0"/>
    <s v="Greater Than 8 Weeks Old"/>
  </r>
  <r>
    <s v="03-74-0002-01-00"/>
    <x v="24"/>
    <x v="8"/>
    <x v="15"/>
    <n v="1"/>
    <n v="25"/>
    <n v="4.75"/>
    <n v="4.75"/>
    <n v="20.25"/>
    <n v="0.81"/>
    <x v="3"/>
    <d v="2019-08-28T00:00:00"/>
    <x v="3"/>
    <s v="Wednesday"/>
    <n v="0"/>
    <s v="Low Cost per Unit"/>
    <n v="0"/>
    <n v="0"/>
    <n v="0"/>
    <n v="0"/>
    <n v="0"/>
    <s v="Greater Than 8 Weeks Old"/>
  </r>
  <r>
    <s v="03-74-0003-01-00"/>
    <x v="24"/>
    <x v="4"/>
    <x v="11"/>
    <n v="1"/>
    <n v="99"/>
    <n v="24"/>
    <n v="24"/>
    <n v="75"/>
    <n v="0.76"/>
    <x v="3"/>
    <d v="2019-08-28T00:00:00"/>
    <x v="3"/>
    <s v="Wednesday"/>
    <n v="0"/>
    <s v="High Cost per Unit"/>
    <n v="0"/>
    <n v="0"/>
    <n v="0"/>
    <n v="0"/>
    <n v="0"/>
    <s v="Greater Than 8 Weeks Old"/>
  </r>
  <r>
    <s v="03-81-0001-00-03"/>
    <x v="24"/>
    <x v="7"/>
    <x v="8"/>
    <n v="5"/>
    <n v="65"/>
    <n v="9.25"/>
    <n v="1.85"/>
    <n v="55.75"/>
    <n v="0.86"/>
    <x v="3"/>
    <d v="2019-08-28T00:00:00"/>
    <x v="3"/>
    <s v="Wednesday"/>
    <n v="0"/>
    <s v="Low Cost per Unit"/>
    <n v="0"/>
    <n v="1.95"/>
    <n v="0"/>
    <n v="0"/>
    <n v="0"/>
    <s v="Greater Than 8 Weeks Old"/>
  </r>
  <r>
    <s v="03-81-0002-00-00"/>
    <x v="24"/>
    <x v="7"/>
    <x v="8"/>
    <n v="33"/>
    <n v="428.67"/>
    <n v="198"/>
    <n v="6"/>
    <n v="230.67"/>
    <n v="0.54"/>
    <x v="3"/>
    <d v="2019-08-28T00:00:00"/>
    <x v="3"/>
    <s v="Wednesday"/>
    <n v="0"/>
    <s v="Low Cost per Unit"/>
    <n v="0"/>
    <n v="12.860099999999999"/>
    <n v="0"/>
    <n v="0"/>
    <n v="0"/>
    <s v="Greater Than 8 Weeks Old"/>
  </r>
  <r>
    <s v="03-81-0101-00-00"/>
    <x v="24"/>
    <x v="7"/>
    <x v="8"/>
    <n v="4"/>
    <n v="39.96"/>
    <n v="17.600000000000001"/>
    <n v="4.4000000000000004"/>
    <n v="22.36"/>
    <n v="0.56000000000000005"/>
    <x v="3"/>
    <d v="2019-08-28T00:00:00"/>
    <x v="3"/>
    <s v="Wednesday"/>
    <n v="0"/>
    <s v="Low Cost per Unit"/>
    <n v="0"/>
    <n v="1.1988000000000001"/>
    <n v="0"/>
    <n v="0"/>
    <n v="0"/>
    <s v="Greater Than 8 Weeks Old"/>
  </r>
  <r>
    <s v="03-85-0301-01-00"/>
    <x v="24"/>
    <x v="7"/>
    <x v="21"/>
    <n v="2"/>
    <n v="118"/>
    <n v="42"/>
    <n v="21"/>
    <n v="76"/>
    <n v="0.64"/>
    <x v="3"/>
    <d v="2019-08-28T00:00:00"/>
    <x v="3"/>
    <s v="Wednesday"/>
    <n v="0"/>
    <s v="High Cost per Unit"/>
    <n v="0"/>
    <n v="3.54"/>
    <n v="0"/>
    <n v="0"/>
    <n v="0"/>
    <s v="Greater Than 8 Weeks Old"/>
  </r>
  <r>
    <s v="04-13-1101-03-00"/>
    <x v="24"/>
    <x v="5"/>
    <x v="16"/>
    <n v="3"/>
    <n v="108"/>
    <n v="35.4"/>
    <n v="11.799999999999999"/>
    <n v="72.599999999999994"/>
    <n v="0.67"/>
    <x v="3"/>
    <d v="2019-08-28T00:00:00"/>
    <x v="3"/>
    <s v="Wednesday"/>
    <n v="0"/>
    <s v="Low Cost per Unit"/>
    <n v="0"/>
    <n v="3.2399999999999998"/>
    <n v="0"/>
    <n v="0"/>
    <n v="0"/>
    <s v="Greater Than 8 Weeks Old"/>
  </r>
  <r>
    <s v="04-15-0104-01-00"/>
    <x v="24"/>
    <x v="5"/>
    <x v="23"/>
    <n v="2"/>
    <n v="44"/>
    <n v="9.32"/>
    <n v="4.66"/>
    <n v="34.68"/>
    <n v="0.79"/>
    <x v="3"/>
    <d v="2019-08-28T00:00:00"/>
    <x v="3"/>
    <s v="Wednesday"/>
    <n v="0"/>
    <s v="Low Cost per Unit"/>
    <n v="0"/>
    <n v="1.3199999999999998"/>
    <n v="0"/>
    <n v="0"/>
    <n v="0"/>
    <s v="Greater Than 8 Weeks Old"/>
  </r>
  <r>
    <s v="04-15-0105-01-00"/>
    <x v="24"/>
    <x v="5"/>
    <x v="23"/>
    <n v="14"/>
    <n v="111.86"/>
    <n v="38.92"/>
    <n v="2.7800000000000002"/>
    <n v="72.94"/>
    <n v="0.65"/>
    <x v="3"/>
    <d v="2019-08-28T00:00:00"/>
    <x v="3"/>
    <s v="Wednesday"/>
    <n v="0"/>
    <s v="Low Cost per Unit"/>
    <n v="0"/>
    <n v="3.3557999999999999"/>
    <n v="0"/>
    <n v="0"/>
    <n v="0"/>
    <s v="Greater Than 8 Weeks Old"/>
  </r>
  <r>
    <s v="04-82-0001-00-00"/>
    <x v="24"/>
    <x v="7"/>
    <x v="17"/>
    <n v="1"/>
    <n v="32"/>
    <n v="11.2"/>
    <n v="11.2"/>
    <n v="20.8"/>
    <n v="0.65"/>
    <x v="3"/>
    <d v="2019-08-28T00:00:00"/>
    <x v="3"/>
    <s v="Wednesday"/>
    <n v="0"/>
    <s v="Low Cost per Unit"/>
    <n v="0"/>
    <n v="0"/>
    <n v="0"/>
    <n v="0"/>
    <n v="0"/>
    <s v="Greater Than 8 Weeks Old"/>
  </r>
  <r>
    <s v="04-82-0001-00-12"/>
    <x v="24"/>
    <x v="7"/>
    <x v="17"/>
    <n v="1"/>
    <n v="69"/>
    <n v="31.25"/>
    <n v="31.25"/>
    <n v="37.75"/>
    <n v="0.55000000000000004"/>
    <x v="3"/>
    <d v="2019-08-28T00:00:00"/>
    <x v="3"/>
    <s v="Wednesday"/>
    <n v="0"/>
    <s v="High Cost per Unit"/>
    <n v="0"/>
    <n v="0"/>
    <n v="0"/>
    <n v="0"/>
    <n v="0"/>
    <s v="Greater Than 8 Weeks Old"/>
  </r>
  <r>
    <s v="08-28-0201-00-00"/>
    <x v="24"/>
    <x v="1"/>
    <x v="4"/>
    <n v="32"/>
    <n v="704.68"/>
    <n v="350.4"/>
    <n v="10.95"/>
    <n v="354.28"/>
    <n v="0.5"/>
    <x v="3"/>
    <d v="2019-08-28T00:00:00"/>
    <x v="3"/>
    <s v="Wednesday"/>
    <n v="0"/>
    <s v="Low Cost per Unit"/>
    <n v="0"/>
    <n v="21.140399999999996"/>
    <n v="0"/>
    <n v="0"/>
    <n v="0"/>
    <s v="Greater Than 8 Weeks Old"/>
  </r>
  <r>
    <s v="08-31-0201-00-00"/>
    <x v="24"/>
    <x v="4"/>
    <x v="5"/>
    <n v="12"/>
    <n v="131.88"/>
    <n v="81"/>
    <n v="6.75"/>
    <n v="50.88"/>
    <n v="0.39"/>
    <x v="3"/>
    <d v="2019-08-28T00:00:00"/>
    <x v="3"/>
    <s v="Wednesday"/>
    <n v="0"/>
    <s v="Low Cost per Unit"/>
    <n v="0"/>
    <n v="3.9563999999999999"/>
    <n v="0"/>
    <n v="0"/>
    <n v="0"/>
    <s v="Greater Than 8 Weeks Old"/>
  </r>
  <r>
    <s v="08-31-0202-00-00"/>
    <x v="24"/>
    <x v="4"/>
    <x v="5"/>
    <n v="38"/>
    <n v="308.32"/>
    <n v="90.06"/>
    <n v="2.37"/>
    <n v="218.26"/>
    <n v="0.71"/>
    <x v="3"/>
    <d v="2019-08-28T00:00:00"/>
    <x v="3"/>
    <s v="Wednesday"/>
    <n v="0"/>
    <s v="Low Cost per Unit"/>
    <n v="0"/>
    <n v="9.2495999999999992"/>
    <n v="0"/>
    <n v="0"/>
    <n v="0"/>
    <s v="Greater Than 8 Weeks Old"/>
  </r>
  <r>
    <s v="08-31-0203-00-00"/>
    <x v="24"/>
    <x v="4"/>
    <x v="5"/>
    <n v="41"/>
    <n v="409.59"/>
    <n v="246"/>
    <n v="6"/>
    <n v="163.59"/>
    <n v="0.4"/>
    <x v="3"/>
    <d v="2019-08-28T00:00:00"/>
    <x v="3"/>
    <s v="Wednesday"/>
    <n v="0"/>
    <s v="Low Cost per Unit"/>
    <n v="0"/>
    <n v="12.287699999999999"/>
    <n v="0"/>
    <n v="0"/>
    <n v="0"/>
    <s v="Greater Than 8 Weeks Old"/>
  </r>
  <r>
    <s v="08-34-0201-00-00"/>
    <x v="24"/>
    <x v="5"/>
    <x v="6"/>
    <n v="23"/>
    <n v="459.77"/>
    <n v="171.12"/>
    <n v="7.44"/>
    <n v="288.64999999999998"/>
    <n v="0.63"/>
    <x v="3"/>
    <d v="2019-08-28T00:00:00"/>
    <x v="3"/>
    <s v="Wednesday"/>
    <n v="0"/>
    <s v="Low Cost per Unit"/>
    <n v="0"/>
    <n v="13.793099999999999"/>
    <n v="0"/>
    <n v="0"/>
    <n v="0"/>
    <s v="Greater Than 8 Weeks Old"/>
  </r>
  <r>
    <s v="08-34-0203-00-00"/>
    <x v="24"/>
    <x v="5"/>
    <x v="6"/>
    <n v="13"/>
    <n v="259.87"/>
    <n v="80.08"/>
    <n v="6.16"/>
    <n v="179.79"/>
    <n v="0.69"/>
    <x v="3"/>
    <d v="2019-08-28T00:00:00"/>
    <x v="3"/>
    <s v="Wednesday"/>
    <n v="0"/>
    <s v="Low Cost per Unit"/>
    <n v="0"/>
    <n v="7.7961"/>
    <n v="0"/>
    <n v="0"/>
    <n v="0"/>
    <s v="Greater Than 8 Weeks Old"/>
  </r>
  <r>
    <s v="08-34-0204-00-00"/>
    <x v="24"/>
    <x v="5"/>
    <x v="6"/>
    <n v="2"/>
    <n v="72"/>
    <n v="33.159999999999997"/>
    <n v="16.579999999999998"/>
    <n v="38.840000000000003"/>
    <n v="0.54"/>
    <x v="3"/>
    <d v="2019-08-28T00:00:00"/>
    <x v="3"/>
    <s v="Wednesday"/>
    <n v="0"/>
    <s v="Low Cost per Unit"/>
    <n v="0"/>
    <n v="2.16"/>
    <n v="0"/>
    <n v="0"/>
    <n v="0"/>
    <s v="Greater Than 8 Weeks Old"/>
  </r>
  <r>
    <s v="08-34-0205-00-00"/>
    <x v="24"/>
    <x v="5"/>
    <x v="6"/>
    <n v="1"/>
    <n v="58"/>
    <n v="16.579999999999998"/>
    <n v="16.579999999999998"/>
    <n v="41.42"/>
    <n v="0.71"/>
    <x v="3"/>
    <d v="2019-08-28T00:00:00"/>
    <x v="3"/>
    <s v="Wednesday"/>
    <n v="0"/>
    <s v="Low Cost per Unit"/>
    <n v="0"/>
    <n v="0"/>
    <n v="0"/>
    <n v="0"/>
    <n v="0"/>
    <s v="Greater Than 8 Weeks Old"/>
  </r>
  <r>
    <s v="08-34-0209-00-00"/>
    <x v="24"/>
    <x v="5"/>
    <x v="6"/>
    <n v="12"/>
    <n v="239.88"/>
    <n v="137.76"/>
    <n v="11.479999999999999"/>
    <n v="102.12"/>
    <n v="0.43"/>
    <x v="3"/>
    <d v="2019-08-28T00:00:00"/>
    <x v="3"/>
    <s v="Wednesday"/>
    <n v="0"/>
    <s v="Low Cost per Unit"/>
    <n v="0"/>
    <n v="7.1963999999999997"/>
    <n v="0"/>
    <n v="0"/>
    <n v="0"/>
    <s v="Greater Than 8 Weeks Old"/>
  </r>
  <r>
    <s v="08-34-0210-00-00"/>
    <x v="24"/>
    <x v="5"/>
    <x v="6"/>
    <n v="10"/>
    <n v="199.9"/>
    <n v="114.8"/>
    <n v="11.48"/>
    <n v="85.1"/>
    <n v="0.43"/>
    <x v="3"/>
    <d v="2019-08-28T00:00:00"/>
    <x v="3"/>
    <s v="Wednesday"/>
    <n v="0"/>
    <s v="Low Cost per Unit"/>
    <n v="0"/>
    <n v="5.9969999999999999"/>
    <n v="0"/>
    <n v="0"/>
    <n v="0"/>
    <s v="Greater Than 8 Weeks Old"/>
  </r>
  <r>
    <s v="08-34-0211-00-00"/>
    <x v="24"/>
    <x v="5"/>
    <x v="6"/>
    <n v="12"/>
    <n v="239.88"/>
    <n v="137.76"/>
    <n v="11.479999999999999"/>
    <n v="102.12"/>
    <n v="0.43"/>
    <x v="3"/>
    <d v="2019-08-28T00:00:00"/>
    <x v="3"/>
    <s v="Wednesday"/>
    <n v="0"/>
    <s v="Low Cost per Unit"/>
    <n v="0"/>
    <n v="7.1963999999999997"/>
    <n v="0"/>
    <n v="0"/>
    <n v="0"/>
    <s v="Greater Than 8 Weeks Old"/>
  </r>
  <r>
    <s v="10-81-0001-00-00"/>
    <x v="24"/>
    <x v="7"/>
    <x v="8"/>
    <n v="2"/>
    <n v="58"/>
    <n v="25"/>
    <n v="12.5"/>
    <n v="33"/>
    <n v="0.56999999999999995"/>
    <x v="3"/>
    <d v="2019-08-28T00:00:00"/>
    <x v="3"/>
    <s v="Wednesday"/>
    <n v="0"/>
    <s v="Low Cost per Unit"/>
    <n v="0"/>
    <n v="1.74"/>
    <n v="0"/>
    <n v="0"/>
    <n v="0"/>
    <s v="Greater Than 8 Weeks Old"/>
  </r>
  <r>
    <s v="13-31-0101-01"/>
    <x v="24"/>
    <x v="4"/>
    <x v="5"/>
    <n v="2"/>
    <n v="40"/>
    <n v="14.24"/>
    <n v="7.12"/>
    <n v="25.76"/>
    <n v="0.64"/>
    <x v="3"/>
    <d v="2019-08-28T00:00:00"/>
    <x v="3"/>
    <s v="Wednesday"/>
    <n v="0"/>
    <s v="Low Cost per Unit"/>
    <n v="0"/>
    <n v="1.2"/>
    <n v="0"/>
    <n v="0"/>
    <n v="0"/>
    <s v="Greater Than 8 Weeks Old"/>
  </r>
  <r>
    <s v="13-31-0101-02"/>
    <x v="24"/>
    <x v="4"/>
    <x v="5"/>
    <n v="3"/>
    <n v="60"/>
    <n v="21.36"/>
    <n v="7.12"/>
    <n v="38.64"/>
    <n v="0.64"/>
    <x v="3"/>
    <d v="2019-08-28T00:00:00"/>
    <x v="3"/>
    <s v="Wednesday"/>
    <n v="0"/>
    <s v="Low Cost per Unit"/>
    <n v="0"/>
    <n v="1.7999999999999998"/>
    <n v="0"/>
    <n v="0"/>
    <n v="0"/>
    <s v="Greater Than 8 Weeks Old"/>
  </r>
  <r>
    <s v="13-31-0101-03"/>
    <x v="24"/>
    <x v="4"/>
    <x v="5"/>
    <n v="1"/>
    <n v="20"/>
    <n v="7.12"/>
    <n v="7.12"/>
    <n v="12.88"/>
    <n v="0.64"/>
    <x v="3"/>
    <d v="2019-08-28T00:00:00"/>
    <x v="3"/>
    <s v="Wednesday"/>
    <n v="0"/>
    <s v="Low Cost per Unit"/>
    <n v="0"/>
    <n v="0"/>
    <n v="0"/>
    <n v="0"/>
    <n v="0"/>
    <s v="Greater Than 8 Weeks Old"/>
  </r>
  <r>
    <s v="13-81-0101-00-00"/>
    <x v="24"/>
    <x v="7"/>
    <x v="8"/>
    <n v="9"/>
    <n v="116.91"/>
    <n v="54"/>
    <n v="6"/>
    <n v="62.91"/>
    <n v="0.54"/>
    <x v="3"/>
    <d v="2019-08-28T00:00:00"/>
    <x v="3"/>
    <s v="Wednesday"/>
    <n v="0"/>
    <s v="Low Cost per Unit"/>
    <n v="0"/>
    <n v="3.5072999999999999"/>
    <n v="0"/>
    <n v="0"/>
    <n v="0"/>
    <s v="Greater Than 8 Weeks Old"/>
  </r>
  <r>
    <s v="13-82-0101-01-00"/>
    <x v="24"/>
    <x v="7"/>
    <x v="17"/>
    <n v="7"/>
    <n v="182"/>
    <n v="62.16"/>
    <n v="8.879999999999999"/>
    <n v="119.84"/>
    <n v="0.66"/>
    <x v="3"/>
    <d v="2019-08-28T00:00:00"/>
    <x v="3"/>
    <s v="Wednesday"/>
    <n v="0"/>
    <s v="Low Cost per Unit"/>
    <n v="0"/>
    <n v="5.46"/>
    <n v="0"/>
    <n v="0"/>
    <n v="0"/>
    <s v="Greater Than 8 Weeks Old"/>
  </r>
  <r>
    <s v="17-24-0105-11-00"/>
    <x v="24"/>
    <x v="1"/>
    <x v="3"/>
    <n v="1"/>
    <n v="39"/>
    <n v="14.25"/>
    <n v="14.25"/>
    <n v="24.75"/>
    <n v="0.63"/>
    <x v="3"/>
    <d v="2019-08-28T00:00:00"/>
    <x v="3"/>
    <s v="Wednesday"/>
    <n v="0"/>
    <s v="Low Cost per Unit"/>
    <n v="0"/>
    <n v="0"/>
    <n v="0"/>
    <n v="0"/>
    <n v="0"/>
    <s v="Greater Than 8 Weeks Old"/>
  </r>
  <r>
    <s v="17-24-0106-11-00"/>
    <x v="24"/>
    <x v="1"/>
    <x v="3"/>
    <n v="1"/>
    <n v="39"/>
    <n v="9.4499999999999993"/>
    <n v="9.4499999999999993"/>
    <n v="29.55"/>
    <n v="0.76"/>
    <x v="3"/>
    <d v="2019-08-28T00:00:00"/>
    <x v="3"/>
    <s v="Wednesday"/>
    <n v="0"/>
    <s v="Low Cost per Unit"/>
    <n v="0"/>
    <n v="0"/>
    <n v="0"/>
    <n v="0"/>
    <n v="0"/>
    <s v="Greater Than 8 Weeks Old"/>
  </r>
  <r>
    <s v="17-24-0108-11-00"/>
    <x v="24"/>
    <x v="1"/>
    <x v="3"/>
    <n v="4"/>
    <n v="43.96"/>
    <n v="21"/>
    <n v="5.25"/>
    <n v="22.96"/>
    <n v="0.52"/>
    <x v="3"/>
    <d v="2019-08-28T00:00:00"/>
    <x v="3"/>
    <s v="Wednesday"/>
    <n v="0"/>
    <s v="Low Cost per Unit"/>
    <n v="0"/>
    <n v="1.3188"/>
    <n v="0"/>
    <n v="0"/>
    <n v="0"/>
    <s v="Greater Than 8 Weeks Old"/>
  </r>
  <r>
    <s v="17-24-0109-11-00"/>
    <x v="24"/>
    <x v="1"/>
    <x v="3"/>
    <n v="3"/>
    <n v="32.97"/>
    <n v="17.28"/>
    <n v="5.7600000000000007"/>
    <n v="15.69"/>
    <n v="0.48"/>
    <x v="3"/>
    <d v="2019-08-28T00:00:00"/>
    <x v="3"/>
    <s v="Wednesday"/>
    <n v="0"/>
    <s v="Low Cost per Unit"/>
    <n v="0"/>
    <n v="0.98909999999999998"/>
    <n v="0"/>
    <n v="0"/>
    <n v="0"/>
    <s v="Greater Than 8 Weeks Old"/>
  </r>
  <r>
    <s v="17-24-0111-11-00"/>
    <x v="24"/>
    <x v="1"/>
    <x v="3"/>
    <n v="3"/>
    <n v="90"/>
    <n v="23.4"/>
    <n v="7.8"/>
    <n v="66.599999999999994"/>
    <n v="0.74"/>
    <x v="3"/>
    <d v="2019-08-28T00:00:00"/>
    <x v="3"/>
    <s v="Wednesday"/>
    <n v="0"/>
    <s v="Low Cost per Unit"/>
    <n v="0"/>
    <n v="2.6999999999999997"/>
    <n v="0"/>
    <n v="0"/>
    <n v="0"/>
    <s v="Greater Than 8 Weeks Old"/>
  </r>
  <r>
    <s v="17-24-0113-01-00"/>
    <x v="24"/>
    <x v="1"/>
    <x v="3"/>
    <n v="1"/>
    <n v="40"/>
    <n v="7.69"/>
    <n v="7.69"/>
    <n v="32.31"/>
    <n v="0.81"/>
    <x v="3"/>
    <d v="2019-08-28T00:00:00"/>
    <x v="3"/>
    <s v="Wednesday"/>
    <n v="0"/>
    <s v="Low Cost per Unit"/>
    <n v="0"/>
    <n v="0"/>
    <n v="0"/>
    <n v="0"/>
    <n v="0"/>
    <s v="Greater Than 8 Weeks Old"/>
  </r>
  <r>
    <s v="17-24-0301-11-00"/>
    <x v="24"/>
    <x v="2"/>
    <x v="2"/>
    <n v="4"/>
    <n v="27.96"/>
    <n v="11.16"/>
    <n v="2.79"/>
    <n v="16.8"/>
    <n v="0.6"/>
    <x v="3"/>
    <d v="2019-08-28T00:00:00"/>
    <x v="3"/>
    <s v="Wednesday"/>
    <n v="0"/>
    <s v="Low Cost per Unit"/>
    <n v="0"/>
    <n v="0.83879999999999999"/>
    <n v="0"/>
    <n v="0"/>
    <n v="0"/>
    <s v="Greater Than 8 Weeks Old"/>
  </r>
  <r>
    <s v="20-87-0001-00"/>
    <x v="24"/>
    <x v="7"/>
    <x v="17"/>
    <n v="1"/>
    <n v="5"/>
    <n v="1.44"/>
    <n v="1.44"/>
    <n v="3.56"/>
    <n v="0.71"/>
    <x v="3"/>
    <d v="2019-08-28T00:00:00"/>
    <x v="3"/>
    <s v="Wednesday"/>
    <n v="0"/>
    <s v="Low Cost per Unit"/>
    <n v="0"/>
    <n v="0"/>
    <n v="0"/>
    <n v="0"/>
    <n v="0"/>
    <s v="Greater Than 8 Weeks Old"/>
  </r>
  <r>
    <s v="20-87-0001-00"/>
    <x v="24"/>
    <x v="7"/>
    <x v="17"/>
    <n v="1"/>
    <n v="9"/>
    <n v="2.88"/>
    <n v="2.88"/>
    <n v="6.12"/>
    <n v="0.68"/>
    <x v="3"/>
    <d v="2019-08-28T00:00:00"/>
    <x v="3"/>
    <s v="Wednesday"/>
    <n v="0"/>
    <s v="Low Cost per Unit"/>
    <n v="0"/>
    <n v="0"/>
    <n v="0"/>
    <n v="0"/>
    <n v="0"/>
    <s v="Greater Than 8 Weeks Old"/>
  </r>
  <r>
    <s v="22-82-1301-00-12"/>
    <x v="24"/>
    <x v="7"/>
    <x v="17"/>
    <n v="18"/>
    <n v="539.82000000000005"/>
    <n v="286.74"/>
    <n v="15.93"/>
    <n v="253.08"/>
    <n v="0.47"/>
    <x v="3"/>
    <d v="2019-08-28T00:00:00"/>
    <x v="3"/>
    <s v="Wednesday"/>
    <n v="0"/>
    <s v="Low Cost per Unit"/>
    <n v="0"/>
    <n v="16.194600000000001"/>
    <n v="0"/>
    <n v="0"/>
    <n v="0"/>
    <s v="Greater Than 8 Weeks Old"/>
  </r>
  <r>
    <s v="23-33-0201-00-00"/>
    <x v="24"/>
    <x v="5"/>
    <x v="6"/>
    <n v="1"/>
    <n v="16"/>
    <n v="6.75"/>
    <n v="6.75"/>
    <n v="9.25"/>
    <n v="0.57999999999999996"/>
    <x v="3"/>
    <d v="2019-08-28T00:00:00"/>
    <x v="3"/>
    <s v="Wednesday"/>
    <n v="0"/>
    <s v="Low Cost per Unit"/>
    <n v="0"/>
    <n v="0"/>
    <n v="0"/>
    <n v="0"/>
    <n v="0"/>
    <s v="Greater Than 8 Weeks Old"/>
  </r>
  <r>
    <s v="23-82-0101-01-00"/>
    <x v="24"/>
    <x v="7"/>
    <x v="17"/>
    <n v="2"/>
    <n v="84"/>
    <n v="24.76"/>
    <n v="12.38"/>
    <n v="59.24"/>
    <n v="0.71"/>
    <x v="3"/>
    <d v="2019-08-28T00:00:00"/>
    <x v="3"/>
    <s v="Wednesday"/>
    <n v="0"/>
    <s v="Low Cost per Unit"/>
    <n v="0"/>
    <n v="2.52"/>
    <n v="0"/>
    <n v="0"/>
    <n v="0"/>
    <s v="Greater Than 8 Weeks Old"/>
  </r>
  <r>
    <s v="23-82-1301-01-00"/>
    <x v="24"/>
    <x v="7"/>
    <x v="17"/>
    <n v="3"/>
    <n v="48"/>
    <n v="14.64"/>
    <n v="4.88"/>
    <n v="33.36"/>
    <n v="0.7"/>
    <x v="3"/>
    <d v="2019-08-28T00:00:00"/>
    <x v="3"/>
    <s v="Wednesday"/>
    <n v="0"/>
    <s v="Low Cost per Unit"/>
    <n v="0"/>
    <n v="1.44"/>
    <n v="0"/>
    <n v="0"/>
    <n v="0"/>
    <s v="Greater Than 8 Weeks Old"/>
  </r>
  <r>
    <s v="33-81-1701-00-00"/>
    <x v="24"/>
    <x v="7"/>
    <x v="8"/>
    <n v="1"/>
    <n v="8"/>
    <n v="3.71"/>
    <n v="3.71"/>
    <n v="4.29"/>
    <n v="0.54"/>
    <x v="3"/>
    <d v="2019-08-28T00:00:00"/>
    <x v="3"/>
    <s v="Wednesday"/>
    <n v="0"/>
    <s v="Low Cost per Unit"/>
    <n v="0"/>
    <n v="0"/>
    <n v="0"/>
    <n v="0"/>
    <n v="0"/>
    <s v="Greater Than 8 Weeks Old"/>
  </r>
  <r>
    <s v="37-84-0201-01-00"/>
    <x v="24"/>
    <x v="7"/>
    <x v="22"/>
    <n v="11"/>
    <n v="208.89"/>
    <n v="202.18"/>
    <n v="18.38"/>
    <n v="6.71"/>
    <n v="0.03"/>
    <x v="3"/>
    <d v="2019-08-28T00:00:00"/>
    <x v="3"/>
    <s v="Wednesday"/>
    <n v="0"/>
    <s v="High Cost per Unit"/>
    <n v="0"/>
    <n v="6.2666999999999993"/>
    <n v="0"/>
    <n v="0"/>
    <n v="0"/>
    <s v="Greater Than 8 Weeks Old"/>
  </r>
  <r>
    <s v="38-31-0001-00-12"/>
    <x v="24"/>
    <x v="3"/>
    <x v="5"/>
    <n v="2"/>
    <n v="90"/>
    <n v="32.64"/>
    <n v="16.32"/>
    <n v="57.36"/>
    <n v="0.64"/>
    <x v="3"/>
    <d v="2019-08-28T00:00:00"/>
    <x v="3"/>
    <s v="Wednesday"/>
    <n v="0"/>
    <s v="Low Cost per Unit"/>
    <n v="0"/>
    <n v="2.6999999999999997"/>
    <n v="0"/>
    <n v="0"/>
    <n v="0"/>
    <s v="Greater Than 8 Weeks Old"/>
  </r>
  <r>
    <s v="38-51-0101-01-00"/>
    <x v="24"/>
    <x v="8"/>
    <x v="10"/>
    <n v="3"/>
    <n v="297"/>
    <n v="112.26"/>
    <n v="37.42"/>
    <n v="184.74"/>
    <n v="0.62"/>
    <x v="3"/>
    <d v="2019-08-28T00:00:00"/>
    <x v="3"/>
    <s v="Wednesday"/>
    <n v="0"/>
    <s v="High Cost per Unit"/>
    <n v="0"/>
    <n v="8.91"/>
    <n v="0"/>
    <n v="0"/>
    <n v="0"/>
    <s v="Greater Than 8 Weeks Old"/>
  </r>
  <r>
    <s v="38-82-0401-00-12"/>
    <x v="24"/>
    <x v="7"/>
    <x v="17"/>
    <n v="1"/>
    <n v="59"/>
    <n v="28.87"/>
    <n v="28.87"/>
    <n v="30.13"/>
    <n v="0.51"/>
    <x v="3"/>
    <d v="2019-08-28T00:00:00"/>
    <x v="3"/>
    <s v="Wednesday"/>
    <n v="0"/>
    <s v="High Cost per Unit"/>
    <n v="0"/>
    <n v="0"/>
    <n v="0"/>
    <n v="0"/>
    <n v="0"/>
    <s v="Greater Than 8 Weeks Old"/>
  </r>
  <r>
    <s v="40-24-0001-01-00"/>
    <x v="24"/>
    <x v="1"/>
    <x v="3"/>
    <n v="13"/>
    <n v="259.87"/>
    <n v="116.61"/>
    <n v="8.9700000000000006"/>
    <n v="143.26"/>
    <n v="0.55000000000000004"/>
    <x v="3"/>
    <d v="2019-08-28T00:00:00"/>
    <x v="3"/>
    <s v="Wednesday"/>
    <n v="0"/>
    <s v="Low Cost per Unit"/>
    <n v="0"/>
    <n v="7.7961"/>
    <n v="0"/>
    <n v="0"/>
    <n v="0"/>
    <s v="Greater Than 8 Weeks Old"/>
  </r>
  <r>
    <s v="40-33-0001-00-00"/>
    <x v="24"/>
    <x v="5"/>
    <x v="6"/>
    <n v="2"/>
    <n v="198"/>
    <n v="71.94"/>
    <n v="35.97"/>
    <n v="126.06"/>
    <n v="0.64"/>
    <x v="3"/>
    <d v="2019-08-28T00:00:00"/>
    <x v="3"/>
    <s v="Wednesday"/>
    <n v="0"/>
    <s v="High Cost per Unit"/>
    <n v="0"/>
    <n v="5.9399999999999995"/>
    <n v="0"/>
    <n v="0"/>
    <n v="0"/>
    <s v="Greater Than 8 Weeks Old"/>
  </r>
  <r>
    <s v="40-54-0001-01-00"/>
    <x v="24"/>
    <x v="8"/>
    <x v="20"/>
    <n v="12"/>
    <n v="599.88"/>
    <n v="287.64"/>
    <n v="23.97"/>
    <n v="312.24"/>
    <n v="0.52"/>
    <x v="3"/>
    <d v="2019-08-28T00:00:00"/>
    <x v="3"/>
    <s v="Wednesday"/>
    <n v="0"/>
    <s v="High Cost per Unit"/>
    <n v="0"/>
    <n v="17.996399999999998"/>
    <n v="0"/>
    <n v="0"/>
    <n v="0"/>
    <s v="Greater Than 8 Weeks Old"/>
  </r>
  <r>
    <s v="42-26-0001-01-00"/>
    <x v="24"/>
    <x v="2"/>
    <x v="2"/>
    <n v="1"/>
    <n v="18.989999999999998"/>
    <n v="17"/>
    <n v="17"/>
    <n v="1.99"/>
    <n v="0.1"/>
    <x v="3"/>
    <d v="2019-08-28T00:00:00"/>
    <x v="3"/>
    <s v="Wednesday"/>
    <n v="0"/>
    <s v="High Cost per Unit"/>
    <n v="0"/>
    <n v="0"/>
    <n v="0"/>
    <n v="0"/>
    <n v="0"/>
    <s v="Greater Than 8 Weeks Old"/>
  </r>
  <r>
    <s v="42-26-0003-01-00"/>
    <x v="24"/>
    <x v="2"/>
    <x v="2"/>
    <n v="3"/>
    <n v="56.97"/>
    <n v="45"/>
    <n v="15"/>
    <n v="11.97"/>
    <n v="0.21"/>
    <x v="3"/>
    <d v="2019-08-28T00:00:00"/>
    <x v="3"/>
    <s v="Wednesday"/>
    <n v="0"/>
    <s v="Low Cost per Unit"/>
    <n v="0"/>
    <n v="1.7090999999999998"/>
    <n v="0"/>
    <n v="0"/>
    <n v="0"/>
    <s v="Greater Than 8 Weeks Old"/>
  </r>
  <r>
    <s v="43-85-0003-01-01"/>
    <x v="24"/>
    <x v="9"/>
    <x v="21"/>
    <n v="1"/>
    <n v="45"/>
    <n v="22.5"/>
    <n v="22.5"/>
    <n v="22.5"/>
    <n v="0.5"/>
    <x v="3"/>
    <d v="2019-08-28T00:00:00"/>
    <x v="3"/>
    <s v="Wednesday"/>
    <n v="0"/>
    <s v="High Cost per Unit"/>
    <n v="0"/>
    <n v="0"/>
    <n v="0"/>
    <n v="0"/>
    <n v="0"/>
    <s v="Greater Than 8 Weeks Old"/>
  </r>
  <r>
    <s v="01-21-1002-14-12"/>
    <x v="25"/>
    <x v="0"/>
    <x v="0"/>
    <n v="1"/>
    <n v="55"/>
    <n v="12.65"/>
    <n v="12.65"/>
    <n v="42.35"/>
    <n v="0.77"/>
    <x v="4"/>
    <d v="2019-08-29T00:00:00"/>
    <x v="4"/>
    <s v="Thursday"/>
    <n v="0"/>
    <s v="Low Cost per Unit"/>
    <n v="5.5"/>
    <n v="0"/>
    <n v="0"/>
    <n v="0"/>
    <n v="0"/>
    <s v="Greater Than 8 Weeks Old"/>
  </r>
  <r>
    <s v="01-21-1004-14-12"/>
    <x v="25"/>
    <x v="0"/>
    <x v="0"/>
    <n v="5"/>
    <n v="295"/>
    <n v="101.5"/>
    <n v="20.3"/>
    <n v="193.5"/>
    <n v="0.66"/>
    <x v="4"/>
    <d v="2019-08-29T00:00:00"/>
    <x v="4"/>
    <s v="Thursday"/>
    <n v="0"/>
    <s v="High Cost per Unit"/>
    <n v="29.5"/>
    <n v="8.85"/>
    <n v="0"/>
    <n v="0"/>
    <n v="0"/>
    <s v="Greater Than 8 Weeks Old"/>
  </r>
  <r>
    <s v="01-21-1004-15-12"/>
    <x v="25"/>
    <x v="0"/>
    <x v="0"/>
    <n v="1"/>
    <n v="59"/>
    <n v="13.9"/>
    <n v="13.9"/>
    <n v="45.1"/>
    <n v="0.76"/>
    <x v="4"/>
    <d v="2019-08-29T00:00:00"/>
    <x v="4"/>
    <s v="Thursday"/>
    <n v="0"/>
    <s v="Low Cost per Unit"/>
    <n v="5.9"/>
    <n v="0"/>
    <n v="0"/>
    <n v="0"/>
    <n v="0"/>
    <s v="Greater Than 8 Weeks Old"/>
  </r>
  <r>
    <s v="01-21-1005-15-12"/>
    <x v="25"/>
    <x v="0"/>
    <x v="0"/>
    <n v="26"/>
    <n v="909.74"/>
    <n v="590.20000000000005"/>
    <n v="22.700000000000003"/>
    <n v="319.54000000000002"/>
    <n v="0.35"/>
    <x v="4"/>
    <d v="2019-08-29T00:00:00"/>
    <x v="4"/>
    <s v="Thursday"/>
    <n v="0"/>
    <s v="High Cost per Unit"/>
    <n v="90.974000000000004"/>
    <n v="27.292199999999998"/>
    <n v="0"/>
    <n v="0"/>
    <n v="0"/>
    <s v="Greater Than 8 Weeks Old"/>
  </r>
  <r>
    <s v="01-21-1006-15-12"/>
    <x v="25"/>
    <x v="0"/>
    <x v="0"/>
    <n v="2"/>
    <n v="110"/>
    <n v="42.46"/>
    <n v="21.23"/>
    <n v="67.540000000000006"/>
    <n v="0.61"/>
    <x v="4"/>
    <d v="2019-08-29T00:00:00"/>
    <x v="4"/>
    <s v="Thursday"/>
    <n v="0"/>
    <s v="High Cost per Unit"/>
    <n v="11"/>
    <n v="3.3"/>
    <n v="0"/>
    <n v="0"/>
    <n v="0"/>
    <s v="Greater Than 8 Weeks Old"/>
  </r>
  <r>
    <s v="01-21-1007-15-12"/>
    <x v="25"/>
    <x v="0"/>
    <x v="0"/>
    <n v="11"/>
    <n v="362.89"/>
    <n v="233.86"/>
    <n v="21.26"/>
    <n v="129.03"/>
    <n v="0.36"/>
    <x v="4"/>
    <d v="2019-08-29T00:00:00"/>
    <x v="4"/>
    <s v="Thursday"/>
    <n v="0"/>
    <s v="High Cost per Unit"/>
    <n v="36.289000000000001"/>
    <n v="10.886699999999999"/>
    <n v="0"/>
    <n v="0"/>
    <n v="0"/>
    <s v="Greater Than 8 Weeks Old"/>
  </r>
  <r>
    <s v="01-21-1010-15-12"/>
    <x v="25"/>
    <x v="0"/>
    <x v="0"/>
    <n v="1"/>
    <n v="50"/>
    <n v="14.9"/>
    <n v="14.9"/>
    <n v="35.1"/>
    <n v="0.7"/>
    <x v="4"/>
    <d v="2019-08-29T00:00:00"/>
    <x v="4"/>
    <s v="Thursday"/>
    <n v="0"/>
    <s v="Low Cost per Unit"/>
    <n v="5"/>
    <n v="0"/>
    <n v="0"/>
    <n v="0"/>
    <n v="0"/>
    <s v="Greater Than 8 Weeks Old"/>
  </r>
  <r>
    <s v="01-21-1011-14-12"/>
    <x v="25"/>
    <x v="0"/>
    <x v="0"/>
    <n v="1"/>
    <n v="50"/>
    <n v="17.649999999999999"/>
    <n v="17.649999999999999"/>
    <n v="32.35"/>
    <n v="0.65"/>
    <x v="4"/>
    <d v="2019-08-29T00:00:00"/>
    <x v="4"/>
    <s v="Thursday"/>
    <n v="0"/>
    <s v="High Cost per Unit"/>
    <n v="5"/>
    <n v="0"/>
    <n v="0"/>
    <n v="0"/>
    <n v="0"/>
    <s v="Greater Than 8 Weeks Old"/>
  </r>
  <r>
    <s v="01-21-1015-15-12"/>
    <x v="25"/>
    <x v="0"/>
    <x v="0"/>
    <n v="1"/>
    <n v="62"/>
    <n v="20.3"/>
    <n v="20.3"/>
    <n v="41.7"/>
    <n v="0.67"/>
    <x v="4"/>
    <d v="2019-08-29T00:00:00"/>
    <x v="4"/>
    <s v="Thursday"/>
    <n v="0"/>
    <s v="High Cost per Unit"/>
    <n v="6.2"/>
    <n v="0"/>
    <n v="0"/>
    <n v="0"/>
    <n v="0"/>
    <s v="Greater Than 8 Weeks Old"/>
  </r>
  <r>
    <s v="01-21-2003-15-12"/>
    <x v="25"/>
    <x v="0"/>
    <x v="0"/>
    <n v="1"/>
    <n v="85"/>
    <n v="24.68"/>
    <n v="24.68"/>
    <n v="60.32"/>
    <n v="0.71"/>
    <x v="4"/>
    <d v="2019-08-29T00:00:00"/>
    <x v="4"/>
    <s v="Thursday"/>
    <n v="0"/>
    <s v="High Cost per Unit"/>
    <n v="8.5"/>
    <n v="0"/>
    <n v="0"/>
    <n v="0"/>
    <n v="0"/>
    <s v="Greater Than 8 Weeks Old"/>
  </r>
  <r>
    <s v="01-21-2006-14-12"/>
    <x v="25"/>
    <x v="0"/>
    <x v="0"/>
    <n v="1"/>
    <n v="79"/>
    <n v="27.17"/>
    <n v="27.17"/>
    <n v="51.83"/>
    <n v="0.66"/>
    <x v="4"/>
    <d v="2019-08-29T00:00:00"/>
    <x v="4"/>
    <s v="Thursday"/>
    <n v="0"/>
    <s v="High Cost per Unit"/>
    <n v="7.9"/>
    <n v="0"/>
    <n v="0"/>
    <n v="0"/>
    <n v="0"/>
    <s v="Greater Than 8 Weeks Old"/>
  </r>
  <r>
    <s v="01-21-2009-14-12"/>
    <x v="25"/>
    <x v="0"/>
    <x v="0"/>
    <n v="1"/>
    <n v="85"/>
    <n v="29.97"/>
    <n v="29.97"/>
    <n v="55.03"/>
    <n v="0.65"/>
    <x v="4"/>
    <d v="2019-08-29T00:00:00"/>
    <x v="4"/>
    <s v="Thursday"/>
    <n v="0"/>
    <s v="High Cost per Unit"/>
    <n v="8.5"/>
    <n v="0"/>
    <n v="0"/>
    <n v="0"/>
    <n v="0"/>
    <s v="Greater Than 8 Weeks Old"/>
  </r>
  <r>
    <s v="01-21-2010-14-12"/>
    <x v="25"/>
    <x v="0"/>
    <x v="0"/>
    <n v="15"/>
    <n v="479.85"/>
    <n v="219.75"/>
    <n v="14.65"/>
    <n v="260.10000000000002"/>
    <n v="0.54"/>
    <x v="4"/>
    <d v="2019-08-29T00:00:00"/>
    <x v="4"/>
    <s v="Thursday"/>
    <n v="0"/>
    <s v="Low Cost per Unit"/>
    <n v="47.985000000000007"/>
    <n v="14.3955"/>
    <n v="0"/>
    <n v="0"/>
    <n v="0"/>
    <s v="Greater Than 8 Weeks Old"/>
  </r>
  <r>
    <s v="01-21-2011-14-12"/>
    <x v="25"/>
    <x v="0"/>
    <x v="0"/>
    <n v="1"/>
    <n v="99.99"/>
    <n v="42.17"/>
    <n v="42.17"/>
    <n v="57.82"/>
    <n v="0.57999999999999996"/>
    <x v="4"/>
    <d v="2019-08-29T00:00:00"/>
    <x v="4"/>
    <s v="Thursday"/>
    <n v="0"/>
    <s v="High Cost per Unit"/>
    <n v="9.9990000000000006"/>
    <n v="0"/>
    <n v="0"/>
    <n v="0"/>
    <n v="0"/>
    <s v="Greater Than 8 Weeks Old"/>
  </r>
  <r>
    <s v="01-21-3002-14-12"/>
    <x v="25"/>
    <x v="0"/>
    <x v="0"/>
    <n v="1"/>
    <n v="65"/>
    <n v="19"/>
    <n v="19"/>
    <n v="46"/>
    <n v="0.71"/>
    <x v="4"/>
    <d v="2019-08-29T00:00:00"/>
    <x v="4"/>
    <s v="Thursday"/>
    <n v="0"/>
    <s v="High Cost per Unit"/>
    <n v="6.5"/>
    <n v="0"/>
    <n v="0"/>
    <n v="0"/>
    <n v="0"/>
    <s v="Greater Than 8 Weeks Old"/>
  </r>
  <r>
    <s v="01-21-4003-14-12"/>
    <x v="25"/>
    <x v="0"/>
    <x v="0"/>
    <n v="1"/>
    <n v="59"/>
    <n v="18.75"/>
    <n v="18.75"/>
    <n v="40.25"/>
    <n v="0.68"/>
    <x v="4"/>
    <d v="2019-08-29T00:00:00"/>
    <x v="4"/>
    <s v="Thursday"/>
    <n v="0"/>
    <s v="High Cost per Unit"/>
    <n v="5.9"/>
    <n v="0"/>
    <n v="0"/>
    <n v="0"/>
    <n v="0"/>
    <s v="Greater Than 8 Weeks Old"/>
  </r>
  <r>
    <s v="01-22-0103-01-00"/>
    <x v="25"/>
    <x v="1"/>
    <x v="1"/>
    <n v="20"/>
    <n v="886.9"/>
    <n v="550"/>
    <n v="27.5"/>
    <n v="336.9"/>
    <n v="0.38"/>
    <x v="4"/>
    <d v="2019-08-29T00:00:00"/>
    <x v="4"/>
    <s v="Thursday"/>
    <n v="0"/>
    <s v="High Cost per Unit"/>
    <n v="0"/>
    <n v="26.606999999999999"/>
    <n v="0"/>
    <n v="0"/>
    <n v="0"/>
    <s v="Greater Than 8 Weeks Old"/>
  </r>
  <r>
    <s v="01-24-0203-00-12"/>
    <x v="25"/>
    <x v="1"/>
    <x v="3"/>
    <n v="1"/>
    <n v="45"/>
    <n v="16.21"/>
    <n v="16.21"/>
    <n v="28.79"/>
    <n v="0.64"/>
    <x v="4"/>
    <d v="2019-08-29T00:00:00"/>
    <x v="4"/>
    <s v="Thursday"/>
    <n v="0"/>
    <s v="Low Cost per Unit"/>
    <n v="0"/>
    <n v="0"/>
    <n v="0"/>
    <n v="0"/>
    <n v="0"/>
    <s v="Greater Than 8 Weeks Old"/>
  </r>
  <r>
    <s v="01-24-0304-01-00"/>
    <x v="25"/>
    <x v="2"/>
    <x v="2"/>
    <n v="9"/>
    <n v="62.91"/>
    <n v="40.229999999999997"/>
    <n v="4.47"/>
    <n v="22.68"/>
    <n v="0.36"/>
    <x v="4"/>
    <d v="2019-08-29T00:00:00"/>
    <x v="4"/>
    <s v="Thursday"/>
    <n v="0"/>
    <s v="Low Cost per Unit"/>
    <n v="0"/>
    <n v="1.8872999999999998"/>
    <n v="0"/>
    <n v="0"/>
    <n v="0"/>
    <s v="Greater Than 8 Weeks Old"/>
  </r>
  <r>
    <s v="01-25-0009-01-12"/>
    <x v="25"/>
    <x v="1"/>
    <x v="24"/>
    <n v="1"/>
    <n v="52"/>
    <n v="17.420000000000002"/>
    <n v="17.420000000000002"/>
    <n v="34.58"/>
    <n v="0.67"/>
    <x v="4"/>
    <d v="2019-08-29T00:00:00"/>
    <x v="4"/>
    <s v="Thursday"/>
    <n v="0"/>
    <s v="High Cost per Unit"/>
    <n v="0"/>
    <n v="0"/>
    <n v="0"/>
    <n v="0"/>
    <n v="0"/>
    <s v="Greater Than 8 Weeks Old"/>
  </r>
  <r>
    <s v="01-28-1301-03-12"/>
    <x v="25"/>
    <x v="1"/>
    <x v="4"/>
    <n v="5"/>
    <n v="105"/>
    <n v="35.85"/>
    <n v="7.17"/>
    <n v="69.150000000000006"/>
    <n v="0.66"/>
    <x v="4"/>
    <d v="2019-08-29T00:00:00"/>
    <x v="4"/>
    <s v="Thursday"/>
    <n v="0"/>
    <s v="Low Cost per Unit"/>
    <n v="0"/>
    <n v="3.15"/>
    <n v="0"/>
    <n v="0"/>
    <n v="0"/>
    <s v="Greater Than 8 Weeks Old"/>
  </r>
  <r>
    <s v="01-29-0002-00-00"/>
    <x v="25"/>
    <x v="1"/>
    <x v="18"/>
    <n v="4"/>
    <n v="20"/>
    <n v="1"/>
    <n v="0.25"/>
    <n v="19"/>
    <n v="0.95"/>
    <x v="4"/>
    <d v="2019-08-29T00:00:00"/>
    <x v="4"/>
    <s v="Thursday"/>
    <n v="0"/>
    <s v="Low Cost per Unit"/>
    <n v="0"/>
    <n v="0.6"/>
    <n v="3"/>
    <n v="0"/>
    <n v="0"/>
    <s v="Greater Than 8 Weeks Old"/>
  </r>
  <r>
    <s v="01-29-1301-01-00"/>
    <x v="25"/>
    <x v="1"/>
    <x v="18"/>
    <n v="3"/>
    <n v="96"/>
    <n v="16.5"/>
    <n v="5.5"/>
    <n v="79.5"/>
    <n v="0.83"/>
    <x v="4"/>
    <d v="2019-08-29T00:00:00"/>
    <x v="4"/>
    <s v="Thursday"/>
    <n v="0"/>
    <s v="Low Cost per Unit"/>
    <n v="0"/>
    <n v="2.88"/>
    <n v="14.399999999999999"/>
    <n v="0"/>
    <n v="0"/>
    <s v="Greater Than 8 Weeks Old"/>
  </r>
  <r>
    <s v="01-29-1304-01-00"/>
    <x v="25"/>
    <x v="1"/>
    <x v="18"/>
    <n v="9"/>
    <n v="53.91"/>
    <n v="18.899999999999999"/>
    <n v="2.0999999999999996"/>
    <n v="35.01"/>
    <n v="0.65"/>
    <x v="4"/>
    <d v="2019-08-29T00:00:00"/>
    <x v="4"/>
    <s v="Thursday"/>
    <n v="0"/>
    <s v="Low Cost per Unit"/>
    <n v="0"/>
    <n v="1.6172999999999997"/>
    <n v="8.0864999999999991"/>
    <n v="0"/>
    <n v="0"/>
    <s v="Greater Than 8 Weeks Old"/>
  </r>
  <r>
    <s v="01-31-0101-01-00"/>
    <x v="25"/>
    <x v="3"/>
    <x v="5"/>
    <n v="14"/>
    <n v="279.86"/>
    <n v="111.16"/>
    <n v="7.9399999999999995"/>
    <n v="168.7"/>
    <n v="0.6"/>
    <x v="4"/>
    <d v="2019-08-29T00:00:00"/>
    <x v="4"/>
    <s v="Thursday"/>
    <n v="0"/>
    <s v="Low Cost per Unit"/>
    <n v="0"/>
    <n v="8.3957999999999995"/>
    <n v="0"/>
    <n v="0"/>
    <n v="0"/>
    <s v="Greater Than 8 Weeks Old"/>
  </r>
  <r>
    <s v="01-31-0103-01-00"/>
    <x v="25"/>
    <x v="4"/>
    <x v="5"/>
    <n v="28"/>
    <n v="335.72"/>
    <n v="126"/>
    <n v="4.5"/>
    <n v="209.72"/>
    <n v="0.62"/>
    <x v="4"/>
    <d v="2019-08-29T00:00:00"/>
    <x v="4"/>
    <s v="Thursday"/>
    <n v="0"/>
    <s v="Low Cost per Unit"/>
    <n v="0"/>
    <n v="10.0716"/>
    <n v="0"/>
    <n v="0"/>
    <n v="0"/>
    <s v="Greater Than 8 Weeks Old"/>
  </r>
  <r>
    <s v="01-31-0104-01-00"/>
    <x v="25"/>
    <x v="3"/>
    <x v="5"/>
    <n v="51"/>
    <n v="560.49"/>
    <n v="316.2"/>
    <n v="6.2"/>
    <n v="244.29"/>
    <n v="0.44"/>
    <x v="4"/>
    <d v="2019-08-29T00:00:00"/>
    <x v="4"/>
    <s v="Thursday"/>
    <n v="0"/>
    <s v="Low Cost per Unit"/>
    <n v="0"/>
    <n v="16.814699999999998"/>
    <n v="0"/>
    <n v="0"/>
    <n v="0"/>
    <s v="Greater Than 8 Weeks Old"/>
  </r>
  <r>
    <s v="01-31-0105-01-00"/>
    <x v="25"/>
    <x v="3"/>
    <x v="5"/>
    <n v="20"/>
    <n v="299.8"/>
    <n v="132"/>
    <n v="6.6"/>
    <n v="167.8"/>
    <n v="0.56000000000000005"/>
    <x v="4"/>
    <d v="2019-08-29T00:00:00"/>
    <x v="4"/>
    <s v="Thursday"/>
    <n v="0"/>
    <s v="Low Cost per Unit"/>
    <n v="0"/>
    <n v="8.9939999999999998"/>
    <n v="0"/>
    <n v="0"/>
    <n v="0"/>
    <s v="Greater Than 8 Weeks Old"/>
  </r>
  <r>
    <s v="01-31-0106-01-00"/>
    <x v="25"/>
    <x v="3"/>
    <x v="5"/>
    <n v="6"/>
    <n v="150"/>
    <n v="40.799999999999997"/>
    <n v="6.8"/>
    <n v="109.2"/>
    <n v="0.73"/>
    <x v="4"/>
    <d v="2019-08-29T00:00:00"/>
    <x v="4"/>
    <s v="Thursday"/>
    <n v="0"/>
    <s v="Low Cost per Unit"/>
    <n v="0"/>
    <n v="4.5"/>
    <n v="0"/>
    <n v="0"/>
    <n v="0"/>
    <s v="Greater Than 8 Weeks Old"/>
  </r>
  <r>
    <s v="01-31-0107-01-12"/>
    <x v="25"/>
    <x v="5"/>
    <x v="6"/>
    <n v="3"/>
    <n v="207"/>
    <n v="60.18"/>
    <n v="20.059999999999999"/>
    <n v="146.82"/>
    <n v="0.71"/>
    <x v="4"/>
    <d v="2019-08-29T00:00:00"/>
    <x v="4"/>
    <s v="Thursday"/>
    <n v="0"/>
    <s v="High Cost per Unit"/>
    <n v="0"/>
    <n v="6.21"/>
    <n v="0"/>
    <n v="0"/>
    <n v="0"/>
    <s v="Greater Than 8 Weeks Old"/>
  </r>
  <r>
    <s v="01-31-0108-01-00"/>
    <x v="25"/>
    <x v="3"/>
    <x v="5"/>
    <n v="3"/>
    <n v="66"/>
    <n v="15.75"/>
    <n v="5.25"/>
    <n v="50.25"/>
    <n v="0.76"/>
    <x v="4"/>
    <d v="2019-08-29T00:00:00"/>
    <x v="4"/>
    <s v="Thursday"/>
    <n v="0"/>
    <s v="Low Cost per Unit"/>
    <n v="0"/>
    <n v="1.98"/>
    <n v="0"/>
    <n v="0"/>
    <n v="0"/>
    <s v="Greater Than 8 Weeks Old"/>
  </r>
  <r>
    <s v="01-31-0109-01-00"/>
    <x v="25"/>
    <x v="3"/>
    <x v="5"/>
    <n v="2"/>
    <n v="44"/>
    <n v="12.7"/>
    <n v="6.35"/>
    <n v="31.3"/>
    <n v="0.71"/>
    <x v="4"/>
    <d v="2019-08-29T00:00:00"/>
    <x v="4"/>
    <s v="Thursday"/>
    <n v="0"/>
    <s v="Low Cost per Unit"/>
    <n v="0"/>
    <n v="1.3199999999999998"/>
    <n v="0"/>
    <n v="0"/>
    <n v="0"/>
    <s v="Greater Than 8 Weeks Old"/>
  </r>
  <r>
    <s v="01-32-0101-01"/>
    <x v="25"/>
    <x v="5"/>
    <x v="6"/>
    <n v="28"/>
    <n v="279.72000000000003"/>
    <n v="106.4"/>
    <n v="3.8000000000000003"/>
    <n v="173.32"/>
    <n v="0.62"/>
    <x v="4"/>
    <d v="2019-08-29T00:00:00"/>
    <x v="4"/>
    <s v="Thursday"/>
    <n v="0"/>
    <s v="Low Cost per Unit"/>
    <n v="0"/>
    <n v="8.3916000000000004"/>
    <n v="0"/>
    <n v="0"/>
    <n v="0"/>
    <s v="Greater Than 8 Weeks Old"/>
  </r>
  <r>
    <s v="01-40-0401-00-00"/>
    <x v="25"/>
    <x v="6"/>
    <x v="7"/>
    <n v="10"/>
    <n v="159.91"/>
    <n v="54"/>
    <n v="5.4"/>
    <n v="105.91"/>
    <n v="0.66"/>
    <x v="4"/>
    <d v="2019-08-29T00:00:00"/>
    <x v="4"/>
    <s v="Thursday"/>
    <n v="0"/>
    <s v="Low Cost per Unit"/>
    <n v="0"/>
    <n v="4.7972999999999999"/>
    <n v="0"/>
    <n v="0"/>
    <n v="0"/>
    <s v="Greater Than 8 Weeks Old"/>
  </r>
  <r>
    <s v="01-81-1601-00-00"/>
    <x v="25"/>
    <x v="7"/>
    <x v="8"/>
    <n v="48"/>
    <n v="383.52"/>
    <n v="153.6"/>
    <n v="3.1999999999999997"/>
    <n v="229.92"/>
    <n v="0.6"/>
    <x v="4"/>
    <d v="2019-08-29T00:00:00"/>
    <x v="4"/>
    <s v="Thursday"/>
    <n v="0"/>
    <s v="Low Cost per Unit"/>
    <n v="0"/>
    <n v="11.505599999999999"/>
    <n v="0"/>
    <n v="0"/>
    <n v="0"/>
    <s v="Greater Than 8 Weeks Old"/>
  </r>
  <r>
    <s v="01-83-1601-00-00"/>
    <x v="25"/>
    <x v="7"/>
    <x v="9"/>
    <n v="19"/>
    <n v="170.81"/>
    <n v="81.7"/>
    <n v="4.3"/>
    <n v="89.11"/>
    <n v="0.52"/>
    <x v="4"/>
    <d v="2019-08-29T00:00:00"/>
    <x v="4"/>
    <s v="Thursday"/>
    <n v="0"/>
    <s v="Low Cost per Unit"/>
    <n v="0"/>
    <n v="5.1242999999999999"/>
    <n v="0"/>
    <n v="0"/>
    <n v="0"/>
    <s v="Greater Than 8 Weeks Old"/>
  </r>
  <r>
    <s v="01-83-1602-00-00"/>
    <x v="25"/>
    <x v="7"/>
    <x v="9"/>
    <n v="21"/>
    <n v="188.79"/>
    <n v="83.58"/>
    <n v="3.98"/>
    <n v="105.21"/>
    <n v="0.56000000000000005"/>
    <x v="4"/>
    <d v="2019-08-29T00:00:00"/>
    <x v="4"/>
    <s v="Thursday"/>
    <n v="0"/>
    <s v="Low Cost per Unit"/>
    <n v="0"/>
    <n v="5.6636999999999995"/>
    <n v="0"/>
    <n v="0"/>
    <n v="0"/>
    <s v="Greater Than 8 Weeks Old"/>
  </r>
  <r>
    <s v="01-83-1603-00-00"/>
    <x v="25"/>
    <x v="7"/>
    <x v="9"/>
    <n v="6"/>
    <n v="84"/>
    <n v="16.5"/>
    <n v="2.75"/>
    <n v="67.5"/>
    <n v="0.8"/>
    <x v="4"/>
    <d v="2019-08-29T00:00:00"/>
    <x v="4"/>
    <s v="Thursday"/>
    <n v="0"/>
    <s v="Low Cost per Unit"/>
    <n v="0"/>
    <n v="2.52"/>
    <n v="0"/>
    <n v="0"/>
    <n v="0"/>
    <s v="Greater Than 8 Weeks Old"/>
  </r>
  <r>
    <s v="02-31-0101-01-00"/>
    <x v="25"/>
    <x v="3"/>
    <x v="5"/>
    <n v="50"/>
    <n v="349.5"/>
    <n v="87.5"/>
    <n v="1.75"/>
    <n v="262"/>
    <n v="0.75"/>
    <x v="4"/>
    <d v="2019-08-29T00:00:00"/>
    <x v="4"/>
    <s v="Thursday"/>
    <n v="0"/>
    <s v="Low Cost per Unit"/>
    <n v="0"/>
    <n v="10.484999999999999"/>
    <n v="0"/>
    <n v="0"/>
    <n v="0"/>
    <s v="Greater Than 8 Weeks Old"/>
  </r>
  <r>
    <s v="02-31-0103-01-00"/>
    <x v="25"/>
    <x v="4"/>
    <x v="5"/>
    <n v="23"/>
    <n v="229.77"/>
    <n v="67.849999999999994"/>
    <n v="2.9499999999999997"/>
    <n v="161.91999999999999"/>
    <n v="0.7"/>
    <x v="4"/>
    <d v="2019-08-29T00:00:00"/>
    <x v="4"/>
    <s v="Thursday"/>
    <n v="0"/>
    <s v="Low Cost per Unit"/>
    <n v="0"/>
    <n v="6.8931000000000004"/>
    <n v="0"/>
    <n v="0"/>
    <n v="0"/>
    <s v="Greater Than 8 Weeks Old"/>
  </r>
  <r>
    <s v="02-32-0101-01-00"/>
    <x v="25"/>
    <x v="5"/>
    <x v="6"/>
    <n v="5"/>
    <n v="110"/>
    <n v="10.25"/>
    <n v="2.0499999999999998"/>
    <n v="99.75"/>
    <n v="0.91"/>
    <x v="4"/>
    <d v="2019-08-29T00:00:00"/>
    <x v="4"/>
    <s v="Thursday"/>
    <n v="0"/>
    <s v="Low Cost per Unit"/>
    <n v="0"/>
    <n v="3.3"/>
    <n v="0"/>
    <n v="0"/>
    <n v="0"/>
    <s v="Greater Than 8 Weeks Old"/>
  </r>
  <r>
    <s v="02-32-0401-00-00"/>
    <x v="25"/>
    <x v="5"/>
    <x v="6"/>
    <n v="1"/>
    <n v="65"/>
    <n v="16.2"/>
    <n v="16.2"/>
    <n v="48.8"/>
    <n v="0.75"/>
    <x v="4"/>
    <d v="2019-08-29T00:00:00"/>
    <x v="4"/>
    <s v="Thursday"/>
    <n v="0"/>
    <s v="Low Cost per Unit"/>
    <n v="0"/>
    <n v="0"/>
    <n v="0"/>
    <n v="0"/>
    <n v="0"/>
    <s v="Greater Than 8 Weeks Old"/>
  </r>
  <r>
    <s v="02-40-0001"/>
    <x v="25"/>
    <x v="6"/>
    <x v="7"/>
    <n v="3"/>
    <n v="57"/>
    <n v="13.5"/>
    <n v="4.5"/>
    <n v="43.5"/>
    <n v="0.76"/>
    <x v="4"/>
    <d v="2019-08-29T00:00:00"/>
    <x v="4"/>
    <s v="Thursday"/>
    <n v="0"/>
    <s v="Low Cost per Unit"/>
    <n v="0"/>
    <n v="1.71"/>
    <n v="0"/>
    <n v="0"/>
    <n v="0"/>
    <s v="Greater Than 8 Weeks Old"/>
  </r>
  <r>
    <s v="02-40-0301-01-12"/>
    <x v="25"/>
    <x v="6"/>
    <x v="7"/>
    <n v="3"/>
    <n v="51"/>
    <n v="8.9700000000000006"/>
    <n v="2.99"/>
    <n v="42.03"/>
    <n v="0.82"/>
    <x v="4"/>
    <d v="2019-08-29T00:00:00"/>
    <x v="4"/>
    <s v="Thursday"/>
    <n v="0"/>
    <s v="Low Cost per Unit"/>
    <n v="0"/>
    <n v="1.53"/>
    <n v="0"/>
    <n v="0"/>
    <n v="0"/>
    <s v="Greater Than 8 Weeks Old"/>
  </r>
  <r>
    <s v="02-40-0401-00-00"/>
    <x v="25"/>
    <x v="6"/>
    <x v="7"/>
    <n v="19"/>
    <n v="171.82"/>
    <n v="56.05"/>
    <n v="2.9499999999999997"/>
    <n v="115.77"/>
    <n v="0.67"/>
    <x v="4"/>
    <d v="2019-08-29T00:00:00"/>
    <x v="4"/>
    <s v="Thursday"/>
    <n v="0"/>
    <s v="Low Cost per Unit"/>
    <n v="0"/>
    <n v="5.1545999999999994"/>
    <n v="0"/>
    <n v="0"/>
    <n v="0"/>
    <s v="Greater Than 8 Weeks Old"/>
  </r>
  <r>
    <s v="02-40-0402-00-00"/>
    <x v="25"/>
    <x v="2"/>
    <x v="2"/>
    <n v="7"/>
    <n v="76.930000000000007"/>
    <n v="26.25"/>
    <n v="3.75"/>
    <n v="50.68"/>
    <n v="0.66"/>
    <x v="4"/>
    <d v="2019-08-29T00:00:00"/>
    <x v="4"/>
    <s v="Thursday"/>
    <n v="0"/>
    <s v="Low Cost per Unit"/>
    <n v="0"/>
    <n v="2.3079000000000001"/>
    <n v="0"/>
    <n v="0"/>
    <n v="0"/>
    <s v="Greater Than 8 Weeks Old"/>
  </r>
  <r>
    <s v="02-40-1301-00-00"/>
    <x v="25"/>
    <x v="6"/>
    <x v="7"/>
    <n v="15"/>
    <n v="149.85"/>
    <n v="56.25"/>
    <n v="3.75"/>
    <n v="93.6"/>
    <n v="0.62"/>
    <x v="4"/>
    <d v="2019-08-29T00:00:00"/>
    <x v="4"/>
    <s v="Thursday"/>
    <n v="0"/>
    <s v="Low Cost per Unit"/>
    <n v="0"/>
    <n v="4.4954999999999998"/>
    <n v="0"/>
    <n v="0"/>
    <n v="0"/>
    <s v="Greater Than 8 Weeks Old"/>
  </r>
  <r>
    <s v="02-62-0401-01-12"/>
    <x v="25"/>
    <x v="1"/>
    <x v="19"/>
    <n v="4"/>
    <n v="291.95999999999998"/>
    <n v="151.36000000000001"/>
    <n v="37.840000000000003"/>
    <n v="140.6"/>
    <n v="0.48"/>
    <x v="4"/>
    <d v="2019-08-29T00:00:00"/>
    <x v="4"/>
    <s v="Thursday"/>
    <n v="0"/>
    <s v="High Cost per Unit"/>
    <n v="0"/>
    <n v="8.758799999999999"/>
    <n v="0"/>
    <n v="0"/>
    <n v="0"/>
    <s v="Greater Than 8 Weeks Old"/>
  </r>
  <r>
    <s v="02-62-1401-01-00"/>
    <x v="25"/>
    <x v="1"/>
    <x v="19"/>
    <n v="1"/>
    <n v="29"/>
    <n v="9.75"/>
    <n v="9.75"/>
    <n v="19.25"/>
    <n v="0.66"/>
    <x v="4"/>
    <d v="2019-08-29T00:00:00"/>
    <x v="4"/>
    <s v="Thursday"/>
    <n v="0"/>
    <s v="Low Cost per Unit"/>
    <n v="0"/>
    <n v="0"/>
    <n v="0"/>
    <n v="0"/>
    <n v="0"/>
    <s v="Greater Than 8 Weeks Old"/>
  </r>
  <r>
    <s v="02-63-0403-01-00"/>
    <x v="25"/>
    <x v="1"/>
    <x v="19"/>
    <n v="2"/>
    <n v="990"/>
    <n v="344"/>
    <n v="172"/>
    <n v="646"/>
    <n v="0.65"/>
    <x v="4"/>
    <d v="2019-08-29T00:00:00"/>
    <x v="4"/>
    <s v="Thursday"/>
    <n v="0"/>
    <s v="High Cost per Unit"/>
    <n v="0"/>
    <n v="29.7"/>
    <n v="0"/>
    <n v="0"/>
    <n v="0"/>
    <s v="Greater Than 8 Weeks Old"/>
  </r>
  <r>
    <s v="02-63-0403-01-12"/>
    <x v="25"/>
    <x v="1"/>
    <x v="19"/>
    <n v="1"/>
    <n v="695"/>
    <n v="257.5"/>
    <n v="257.5"/>
    <n v="437.5"/>
    <n v="0.63"/>
    <x v="4"/>
    <d v="2019-08-29T00:00:00"/>
    <x v="4"/>
    <s v="Thursday"/>
    <n v="0"/>
    <s v="High Cost per Unit"/>
    <n v="0"/>
    <n v="0"/>
    <n v="0"/>
    <n v="0"/>
    <n v="0"/>
    <s v="Greater Than 8 Weeks Old"/>
  </r>
  <r>
    <s v="02-63-1301-01-00"/>
    <x v="25"/>
    <x v="1"/>
    <x v="19"/>
    <n v="2"/>
    <n v="35"/>
    <n v="12.8"/>
    <n v="6.4"/>
    <n v="22.2"/>
    <n v="0.63"/>
    <x v="4"/>
    <d v="2019-08-29T00:00:00"/>
    <x v="4"/>
    <s v="Thursday"/>
    <n v="0"/>
    <s v="Low Cost per Unit"/>
    <n v="0"/>
    <n v="1.05"/>
    <n v="0"/>
    <n v="0"/>
    <n v="0"/>
    <s v="Greater Than 8 Weeks Old"/>
  </r>
  <r>
    <s v="02-71-1401-01-00"/>
    <x v="25"/>
    <x v="4"/>
    <x v="11"/>
    <n v="6"/>
    <n v="390"/>
    <n v="72"/>
    <n v="12"/>
    <n v="318"/>
    <n v="0.82"/>
    <x v="4"/>
    <d v="2019-08-29T00:00:00"/>
    <x v="4"/>
    <s v="Thursday"/>
    <n v="0"/>
    <s v="Low Cost per Unit"/>
    <n v="0"/>
    <n v="11.7"/>
    <n v="0"/>
    <n v="0"/>
    <n v="0"/>
    <s v="Greater Than 8 Weeks Old"/>
  </r>
  <r>
    <s v="02-71-1403-01-12"/>
    <x v="25"/>
    <x v="4"/>
    <x v="11"/>
    <n v="5"/>
    <n v="545"/>
    <n v="165.75"/>
    <n v="33.15"/>
    <n v="379.25"/>
    <n v="0.7"/>
    <x v="4"/>
    <d v="2019-08-29T00:00:00"/>
    <x v="4"/>
    <s v="Thursday"/>
    <n v="0"/>
    <s v="High Cost per Unit"/>
    <n v="0"/>
    <n v="16.349999999999998"/>
    <n v="0"/>
    <n v="0"/>
    <n v="0"/>
    <s v="Greater Than 8 Weeks Old"/>
  </r>
  <r>
    <s v="02-72-0101-01-00"/>
    <x v="25"/>
    <x v="4"/>
    <x v="11"/>
    <n v="1"/>
    <n v="29"/>
    <n v="5.6"/>
    <n v="5.6"/>
    <n v="23.4"/>
    <n v="0.81"/>
    <x v="4"/>
    <d v="2019-08-29T00:00:00"/>
    <x v="4"/>
    <s v="Thursday"/>
    <n v="0"/>
    <s v="Low Cost per Unit"/>
    <n v="0"/>
    <n v="0"/>
    <n v="0"/>
    <n v="0"/>
    <n v="0"/>
    <s v="Greater Than 8 Weeks Old"/>
  </r>
  <r>
    <s v="02-73-0002-01-00"/>
    <x v="25"/>
    <x v="4"/>
    <x v="12"/>
    <n v="9"/>
    <n v="323.91000000000003"/>
    <n v="99"/>
    <n v="11"/>
    <n v="224.91"/>
    <n v="0.69"/>
    <x v="4"/>
    <d v="2019-08-29T00:00:00"/>
    <x v="4"/>
    <s v="Thursday"/>
    <n v="0"/>
    <s v="Low Cost per Unit"/>
    <n v="0"/>
    <n v="9.7172999999999998"/>
    <n v="0"/>
    <n v="0"/>
    <n v="0"/>
    <s v="Greater Than 8 Weeks Old"/>
  </r>
  <r>
    <s v="02-73-1302-01-00"/>
    <x v="25"/>
    <x v="4"/>
    <x v="12"/>
    <n v="5"/>
    <n v="19.95"/>
    <n v="7"/>
    <n v="1.4"/>
    <n v="12.95"/>
    <n v="0.65"/>
    <x v="4"/>
    <d v="2019-08-29T00:00:00"/>
    <x v="4"/>
    <s v="Thursday"/>
    <n v="0"/>
    <s v="Low Cost per Unit"/>
    <n v="0"/>
    <n v="0.59849999999999992"/>
    <n v="0"/>
    <n v="0"/>
    <n v="0"/>
    <s v="Greater Than 8 Weeks Old"/>
  </r>
  <r>
    <s v="02-73-1401-01-12"/>
    <x v="25"/>
    <x v="4"/>
    <x v="12"/>
    <n v="1"/>
    <n v="26"/>
    <n v="6"/>
    <n v="6"/>
    <n v="20"/>
    <n v="0.77"/>
    <x v="4"/>
    <d v="2019-08-29T00:00:00"/>
    <x v="4"/>
    <s v="Thursday"/>
    <n v="0"/>
    <s v="Low Cost per Unit"/>
    <n v="0"/>
    <n v="0"/>
    <n v="0"/>
    <n v="0"/>
    <n v="0"/>
    <s v="Greater Than 8 Weeks Old"/>
  </r>
  <r>
    <s v="02-73-1402-01-12"/>
    <x v="25"/>
    <x v="4"/>
    <x v="12"/>
    <n v="3"/>
    <n v="180"/>
    <n v="50.4"/>
    <n v="16.8"/>
    <n v="129.6"/>
    <n v="0.72"/>
    <x v="4"/>
    <d v="2019-08-29T00:00:00"/>
    <x v="4"/>
    <s v="Thursday"/>
    <n v="0"/>
    <s v="Low Cost per Unit"/>
    <n v="0"/>
    <n v="5.3999999999999995"/>
    <n v="0"/>
    <n v="0"/>
    <n v="0"/>
    <s v="Greater Than 8 Weeks Old"/>
  </r>
  <r>
    <s v="02-74-0402-01-00"/>
    <x v="25"/>
    <x v="4"/>
    <x v="11"/>
    <n v="1"/>
    <n v="19"/>
    <n v="7"/>
    <n v="7"/>
    <n v="12"/>
    <n v="0.63"/>
    <x v="4"/>
    <d v="2019-08-29T00:00:00"/>
    <x v="4"/>
    <s v="Thursday"/>
    <n v="0"/>
    <s v="Low Cost per Unit"/>
    <n v="0"/>
    <n v="0"/>
    <n v="0"/>
    <n v="0"/>
    <n v="0"/>
    <s v="Greater Than 8 Weeks Old"/>
  </r>
  <r>
    <s v="02-74-0403-01-00"/>
    <x v="25"/>
    <x v="4"/>
    <x v="11"/>
    <n v="2"/>
    <n v="120"/>
    <n v="29.2"/>
    <n v="14.6"/>
    <n v="90.8"/>
    <n v="0.76"/>
    <x v="4"/>
    <d v="2019-08-29T00:00:00"/>
    <x v="4"/>
    <s v="Thursday"/>
    <n v="0"/>
    <s v="Low Cost per Unit"/>
    <n v="0"/>
    <n v="3.5999999999999996"/>
    <n v="0"/>
    <n v="0"/>
    <n v="0"/>
    <s v="Greater Than 8 Weeks Old"/>
  </r>
  <r>
    <s v="02-74-0405-01"/>
    <x v="25"/>
    <x v="4"/>
    <x v="11"/>
    <n v="2"/>
    <n v="38"/>
    <n v="8.6999999999999993"/>
    <n v="4.3499999999999996"/>
    <n v="29.3"/>
    <n v="0.77"/>
    <x v="4"/>
    <d v="2019-08-29T00:00:00"/>
    <x v="4"/>
    <s v="Thursday"/>
    <n v="0"/>
    <s v="Low Cost per Unit"/>
    <n v="0"/>
    <n v="1.1399999999999999"/>
    <n v="0"/>
    <n v="0"/>
    <n v="0"/>
    <s v="Greater Than 8 Weeks Old"/>
  </r>
  <r>
    <s v="02-74-0405-01-12"/>
    <x v="25"/>
    <x v="4"/>
    <x v="11"/>
    <n v="2"/>
    <n v="58"/>
    <n v="22.7"/>
    <n v="11.35"/>
    <n v="35.299999999999997"/>
    <n v="0.61"/>
    <x v="4"/>
    <d v="2019-08-29T00:00:00"/>
    <x v="4"/>
    <s v="Thursday"/>
    <n v="0"/>
    <s v="Low Cost per Unit"/>
    <n v="0"/>
    <n v="1.74"/>
    <n v="0"/>
    <n v="0"/>
    <n v="0"/>
    <s v="Greater Than 8 Weeks Old"/>
  </r>
  <r>
    <s v="02-74-1201-00-00"/>
    <x v="25"/>
    <x v="2"/>
    <x v="2"/>
    <n v="11"/>
    <n v="142.88999999999999"/>
    <n v="60.5"/>
    <n v="5.5"/>
    <n v="82.39"/>
    <n v="0.57999999999999996"/>
    <x v="4"/>
    <d v="2019-08-29T00:00:00"/>
    <x v="4"/>
    <s v="Thursday"/>
    <n v="0"/>
    <s v="Low Cost per Unit"/>
    <n v="0"/>
    <n v="4.2866999999999997"/>
    <n v="0"/>
    <n v="0"/>
    <n v="0"/>
    <s v="Greater Than 8 Weeks Old"/>
  </r>
  <r>
    <s v="02-74-1402-01-00"/>
    <x v="25"/>
    <x v="4"/>
    <x v="11"/>
    <n v="21"/>
    <n v="629.79"/>
    <n v="252"/>
    <n v="12"/>
    <n v="377.79"/>
    <n v="0.6"/>
    <x v="4"/>
    <d v="2019-08-29T00:00:00"/>
    <x v="4"/>
    <s v="Thursday"/>
    <n v="0"/>
    <s v="Low Cost per Unit"/>
    <n v="0"/>
    <n v="18.893699999999999"/>
    <n v="0"/>
    <n v="0"/>
    <n v="0"/>
    <s v="Greater Than 8 Weeks Old"/>
  </r>
  <r>
    <s v="02-81-0001-00-00"/>
    <x v="25"/>
    <x v="7"/>
    <x v="8"/>
    <n v="1"/>
    <n v="18"/>
    <n v="5.5"/>
    <n v="5.5"/>
    <n v="12.5"/>
    <n v="0.69"/>
    <x v="4"/>
    <d v="2019-08-29T00:00:00"/>
    <x v="4"/>
    <s v="Thursday"/>
    <n v="0"/>
    <s v="Low Cost per Unit"/>
    <n v="0"/>
    <n v="0"/>
    <n v="0"/>
    <n v="0"/>
    <n v="0"/>
    <s v="Greater Than 8 Weeks Old"/>
  </r>
  <r>
    <s v="02-85-0301-01-00"/>
    <x v="25"/>
    <x v="7"/>
    <x v="21"/>
    <n v="79"/>
    <n v="1026.21"/>
    <n v="422.65"/>
    <n v="5.35"/>
    <n v="603.55999999999995"/>
    <n v="0.59"/>
    <x v="4"/>
    <d v="2019-08-29T00:00:00"/>
    <x v="4"/>
    <s v="Thursday"/>
    <n v="0"/>
    <s v="Low Cost per Unit"/>
    <n v="0"/>
    <n v="30.786300000000001"/>
    <n v="0"/>
    <n v="0"/>
    <n v="0"/>
    <s v="Greater Than 8 Weeks Old"/>
  </r>
  <r>
    <s v="03-22-0001-01-12"/>
    <x v="25"/>
    <x v="1"/>
    <x v="13"/>
    <n v="7"/>
    <n v="462.23"/>
    <n v="214.48"/>
    <n v="30.639999999999997"/>
    <n v="247.75"/>
    <n v="0.54"/>
    <x v="4"/>
    <d v="2019-08-29T00:00:00"/>
    <x v="4"/>
    <s v="Thursday"/>
    <n v="0"/>
    <s v="High Cost per Unit"/>
    <n v="0"/>
    <n v="13.866899999999999"/>
    <n v="0"/>
    <n v="0"/>
    <n v="0"/>
    <s v="Greater Than 8 Weeks Old"/>
  </r>
  <r>
    <s v="03-22-0002-01-12"/>
    <x v="25"/>
    <x v="1"/>
    <x v="3"/>
    <n v="35"/>
    <n v="1650.95"/>
    <n v="1072.4000000000001"/>
    <n v="30.640000000000004"/>
    <n v="578.54999999999995"/>
    <n v="0.35"/>
    <x v="4"/>
    <d v="2019-08-29T00:00:00"/>
    <x v="4"/>
    <s v="Thursday"/>
    <n v="0"/>
    <s v="High Cost per Unit"/>
    <n v="0"/>
    <n v="49.528500000000001"/>
    <n v="0"/>
    <n v="0"/>
    <n v="0"/>
    <s v="Greater Than 8 Weeks Old"/>
  </r>
  <r>
    <s v="03-22-0004"/>
    <x v="25"/>
    <x v="2"/>
    <x v="2"/>
    <n v="50"/>
    <n v="1460.5"/>
    <n v="1100"/>
    <n v="22"/>
    <n v="360.5"/>
    <n v="0.25"/>
    <x v="4"/>
    <d v="2019-08-29T00:00:00"/>
    <x v="4"/>
    <s v="Thursday"/>
    <n v="0"/>
    <s v="High Cost per Unit"/>
    <n v="0"/>
    <n v="43.814999999999998"/>
    <n v="0"/>
    <n v="0"/>
    <n v="0"/>
    <s v="Greater Than 8 Weeks Old"/>
  </r>
  <r>
    <s v="03-22-0110-11-00"/>
    <x v="25"/>
    <x v="2"/>
    <x v="2"/>
    <n v="31"/>
    <n v="2665.69"/>
    <n v="1488"/>
    <n v="48"/>
    <n v="1177.69"/>
    <n v="0.44"/>
    <x v="4"/>
    <d v="2019-08-29T00:00:00"/>
    <x v="4"/>
    <s v="Thursday"/>
    <n v="0"/>
    <s v="High Cost per Unit"/>
    <n v="0"/>
    <n v="79.970699999999994"/>
    <n v="0"/>
    <n v="0"/>
    <n v="0"/>
    <s v="Greater Than 8 Weeks Old"/>
  </r>
  <r>
    <s v="03-24-0301-00-12"/>
    <x v="25"/>
    <x v="1"/>
    <x v="3"/>
    <n v="5"/>
    <n v="114.95"/>
    <n v="54"/>
    <n v="10.8"/>
    <n v="60.95"/>
    <n v="0.53"/>
    <x v="4"/>
    <d v="2019-08-29T00:00:00"/>
    <x v="4"/>
    <s v="Thursday"/>
    <n v="0"/>
    <s v="Low Cost per Unit"/>
    <n v="0"/>
    <n v="3.4485000000000001"/>
    <n v="0"/>
    <n v="0"/>
    <n v="0"/>
    <s v="Greater Than 8 Weeks Old"/>
  </r>
  <r>
    <s v="03-24-0302-01-00"/>
    <x v="25"/>
    <x v="1"/>
    <x v="3"/>
    <n v="8"/>
    <n v="151.91999999999999"/>
    <n v="84"/>
    <n v="10.5"/>
    <n v="67.92"/>
    <n v="0.45"/>
    <x v="4"/>
    <d v="2019-08-29T00:00:00"/>
    <x v="4"/>
    <s v="Thursday"/>
    <n v="0"/>
    <s v="Low Cost per Unit"/>
    <n v="0"/>
    <n v="4.5575999999999999"/>
    <n v="0"/>
    <n v="0"/>
    <n v="0"/>
    <s v="Greater Than 8 Weeks Old"/>
  </r>
  <r>
    <s v="03-25-0001-01-00"/>
    <x v="25"/>
    <x v="0"/>
    <x v="0"/>
    <n v="12"/>
    <n v="539.88"/>
    <n v="216"/>
    <n v="18"/>
    <n v="323.88"/>
    <n v="0.6"/>
    <x v="4"/>
    <d v="2019-08-29T00:00:00"/>
    <x v="4"/>
    <s v="Thursday"/>
    <n v="0"/>
    <s v="High Cost per Unit"/>
    <n v="53.988"/>
    <n v="16.196400000000001"/>
    <n v="0"/>
    <n v="0"/>
    <n v="0"/>
    <s v="Greater Than 8 Weeks Old"/>
  </r>
  <r>
    <s v="03-25-0003-01-00"/>
    <x v="25"/>
    <x v="0"/>
    <x v="0"/>
    <n v="3"/>
    <n v="121.47"/>
    <n v="54"/>
    <n v="18"/>
    <n v="67.47"/>
    <n v="0.56000000000000005"/>
    <x v="4"/>
    <d v="2019-08-29T00:00:00"/>
    <x v="4"/>
    <s v="Thursday"/>
    <n v="0"/>
    <s v="High Cost per Unit"/>
    <n v="12.147"/>
    <n v="3.6440999999999999"/>
    <n v="0"/>
    <n v="0"/>
    <n v="0"/>
    <s v="Greater Than 8 Weeks Old"/>
  </r>
  <r>
    <s v="03-27-0301-01-00"/>
    <x v="25"/>
    <x v="1"/>
    <x v="3"/>
    <n v="2"/>
    <n v="100"/>
    <n v="29.98"/>
    <n v="14.99"/>
    <n v="70.02"/>
    <n v="0.7"/>
    <x v="4"/>
    <d v="2019-08-29T00:00:00"/>
    <x v="4"/>
    <s v="Thursday"/>
    <n v="0"/>
    <s v="Low Cost per Unit"/>
    <n v="0"/>
    <n v="3"/>
    <n v="0"/>
    <n v="0"/>
    <n v="0"/>
    <s v="Greater Than 8 Weeks Old"/>
  </r>
  <r>
    <s v="03-31-0102-01-00"/>
    <x v="25"/>
    <x v="4"/>
    <x v="5"/>
    <n v="35"/>
    <n v="419.65"/>
    <n v="140"/>
    <n v="4"/>
    <n v="279.64999999999998"/>
    <n v="0.67"/>
    <x v="4"/>
    <d v="2019-08-29T00:00:00"/>
    <x v="4"/>
    <s v="Thursday"/>
    <n v="0"/>
    <s v="Low Cost per Unit"/>
    <n v="0"/>
    <n v="12.589499999999999"/>
    <n v="0"/>
    <n v="0"/>
    <n v="0"/>
    <s v="Greater Than 8 Weeks Old"/>
  </r>
  <r>
    <s v="03-32-0402-00-00"/>
    <x v="25"/>
    <x v="5"/>
    <x v="6"/>
    <n v="27"/>
    <n v="1051.73"/>
    <n v="357.48"/>
    <n v="13.24"/>
    <n v="694.25"/>
    <n v="0.66"/>
    <x v="4"/>
    <d v="2019-08-29T00:00:00"/>
    <x v="4"/>
    <s v="Thursday"/>
    <n v="0"/>
    <s v="Low Cost per Unit"/>
    <n v="0"/>
    <n v="31.5519"/>
    <n v="0"/>
    <n v="0"/>
    <n v="0"/>
    <s v="Greater Than 8 Weeks Old"/>
  </r>
  <r>
    <s v="03-35-0101-07-00"/>
    <x v="25"/>
    <x v="1"/>
    <x v="14"/>
    <n v="5"/>
    <n v="169.95"/>
    <n v="75"/>
    <n v="15"/>
    <n v="94.95"/>
    <n v="0.56000000000000005"/>
    <x v="4"/>
    <d v="2019-08-29T00:00:00"/>
    <x v="4"/>
    <s v="Thursday"/>
    <n v="0"/>
    <s v="Low Cost per Unit"/>
    <n v="0"/>
    <n v="5.0984999999999996"/>
    <n v="0"/>
    <n v="0"/>
    <n v="0"/>
    <s v="Greater Than 8 Weeks Old"/>
  </r>
  <r>
    <s v="03-40-1301-00-00"/>
    <x v="25"/>
    <x v="6"/>
    <x v="7"/>
    <n v="1"/>
    <n v="25"/>
    <n v="7.35"/>
    <n v="7.35"/>
    <n v="17.649999999999999"/>
    <n v="0.71"/>
    <x v="4"/>
    <d v="2019-08-29T00:00:00"/>
    <x v="4"/>
    <s v="Thursday"/>
    <n v="0"/>
    <s v="Low Cost per Unit"/>
    <n v="0"/>
    <n v="0"/>
    <n v="0"/>
    <n v="0"/>
    <n v="0"/>
    <s v="Greater Than 8 Weeks Old"/>
  </r>
  <r>
    <s v="03-52-1301-01-00"/>
    <x v="25"/>
    <x v="8"/>
    <x v="20"/>
    <n v="1"/>
    <n v="140"/>
    <n v="43.26"/>
    <n v="43.26"/>
    <n v="96.74"/>
    <n v="0.69"/>
    <x v="4"/>
    <d v="2019-08-29T00:00:00"/>
    <x v="4"/>
    <s v="Thursday"/>
    <n v="0"/>
    <s v="High Cost per Unit"/>
    <n v="0"/>
    <n v="0"/>
    <n v="0"/>
    <n v="0"/>
    <n v="0"/>
    <s v="Greater Than 8 Weeks Old"/>
  </r>
  <r>
    <s v="03-72-0501-01-00"/>
    <x v="25"/>
    <x v="4"/>
    <x v="11"/>
    <n v="31"/>
    <n v="402.69"/>
    <n v="99.2"/>
    <n v="3.2"/>
    <n v="303.49"/>
    <n v="0.75"/>
    <x v="4"/>
    <d v="2019-08-29T00:00:00"/>
    <x v="4"/>
    <s v="Thursday"/>
    <n v="0"/>
    <s v="Low Cost per Unit"/>
    <n v="0"/>
    <n v="12.0807"/>
    <n v="0"/>
    <n v="0"/>
    <n v="0"/>
    <s v="Greater Than 8 Weeks Old"/>
  </r>
  <r>
    <s v="03-74-0002-01-00"/>
    <x v="25"/>
    <x v="8"/>
    <x v="15"/>
    <n v="2"/>
    <n v="50"/>
    <n v="9.5"/>
    <n v="4.75"/>
    <n v="40.5"/>
    <n v="0.81"/>
    <x v="4"/>
    <d v="2019-08-29T00:00:00"/>
    <x v="4"/>
    <s v="Thursday"/>
    <n v="0"/>
    <s v="Low Cost per Unit"/>
    <n v="0"/>
    <n v="1.5"/>
    <n v="0"/>
    <n v="0"/>
    <n v="0"/>
    <s v="Greater Than 8 Weeks Old"/>
  </r>
  <r>
    <s v="03-74-0003-01-00"/>
    <x v="25"/>
    <x v="4"/>
    <x v="11"/>
    <n v="1"/>
    <n v="99"/>
    <n v="24"/>
    <n v="24"/>
    <n v="75"/>
    <n v="0.76"/>
    <x v="4"/>
    <d v="2019-08-29T00:00:00"/>
    <x v="4"/>
    <s v="Thursday"/>
    <n v="0"/>
    <s v="High Cost per Unit"/>
    <n v="0"/>
    <n v="0"/>
    <n v="0"/>
    <n v="0"/>
    <n v="0"/>
    <s v="Greater Than 8 Weeks Old"/>
  </r>
  <r>
    <s v="03-81-0001-00-03"/>
    <x v="25"/>
    <x v="7"/>
    <x v="8"/>
    <n v="2"/>
    <n v="26"/>
    <n v="3.7"/>
    <n v="1.85"/>
    <n v="22.3"/>
    <n v="0.86"/>
    <x v="4"/>
    <d v="2019-08-29T00:00:00"/>
    <x v="4"/>
    <s v="Thursday"/>
    <n v="0"/>
    <s v="Low Cost per Unit"/>
    <n v="0"/>
    <n v="0.78"/>
    <n v="0"/>
    <n v="0"/>
    <n v="0"/>
    <s v="Greater Than 8 Weeks Old"/>
  </r>
  <r>
    <s v="03-81-0002-00-00"/>
    <x v="25"/>
    <x v="7"/>
    <x v="8"/>
    <n v="39"/>
    <n v="506.61"/>
    <n v="234"/>
    <n v="6"/>
    <n v="272.61"/>
    <n v="0.54"/>
    <x v="4"/>
    <d v="2019-08-29T00:00:00"/>
    <x v="4"/>
    <s v="Thursday"/>
    <n v="0"/>
    <s v="Low Cost per Unit"/>
    <n v="0"/>
    <n v="15.1983"/>
    <n v="0"/>
    <n v="0"/>
    <n v="0"/>
    <s v="Greater Than 8 Weeks Old"/>
  </r>
  <r>
    <s v="03-81-0101-00-00"/>
    <x v="25"/>
    <x v="7"/>
    <x v="8"/>
    <n v="9"/>
    <n v="89.91"/>
    <n v="39.6"/>
    <n v="4.4000000000000004"/>
    <n v="50.31"/>
    <n v="0.56000000000000005"/>
    <x v="4"/>
    <d v="2019-08-29T00:00:00"/>
    <x v="4"/>
    <s v="Thursday"/>
    <n v="0"/>
    <s v="Low Cost per Unit"/>
    <n v="0"/>
    <n v="2.6972999999999998"/>
    <n v="0"/>
    <n v="0"/>
    <n v="0"/>
    <s v="Greater Than 8 Weeks Old"/>
  </r>
  <r>
    <s v="03-85-0301-01-00"/>
    <x v="25"/>
    <x v="7"/>
    <x v="21"/>
    <n v="1"/>
    <n v="59"/>
    <n v="21"/>
    <n v="21"/>
    <n v="38"/>
    <n v="0.64"/>
    <x v="4"/>
    <d v="2019-08-29T00:00:00"/>
    <x v="4"/>
    <s v="Thursday"/>
    <n v="0"/>
    <s v="High Cost per Unit"/>
    <n v="0"/>
    <n v="0"/>
    <n v="0"/>
    <n v="0"/>
    <n v="0"/>
    <s v="Greater Than 8 Weeks Old"/>
  </r>
  <r>
    <s v="04-15-0104-01-00"/>
    <x v="25"/>
    <x v="5"/>
    <x v="23"/>
    <n v="3"/>
    <n v="66"/>
    <n v="13.98"/>
    <n v="4.66"/>
    <n v="52.02"/>
    <n v="0.79"/>
    <x v="4"/>
    <d v="2019-08-29T00:00:00"/>
    <x v="4"/>
    <s v="Thursday"/>
    <n v="0"/>
    <s v="Low Cost per Unit"/>
    <n v="0"/>
    <n v="1.98"/>
    <n v="0"/>
    <n v="0"/>
    <n v="0"/>
    <s v="Greater Than 8 Weeks Old"/>
  </r>
  <r>
    <s v="04-15-0105-01-00"/>
    <x v="25"/>
    <x v="5"/>
    <x v="23"/>
    <n v="6"/>
    <n v="47.94"/>
    <n v="16.68"/>
    <n v="2.78"/>
    <n v="31.26"/>
    <n v="0.65"/>
    <x v="4"/>
    <d v="2019-08-29T00:00:00"/>
    <x v="4"/>
    <s v="Thursday"/>
    <n v="0"/>
    <s v="Low Cost per Unit"/>
    <n v="0"/>
    <n v="1.4381999999999999"/>
    <n v="0"/>
    <n v="0"/>
    <n v="0"/>
    <s v="Greater Than 8 Weeks Old"/>
  </r>
  <r>
    <s v="06-81-1702-00-00"/>
    <x v="25"/>
    <x v="7"/>
    <x v="8"/>
    <n v="1"/>
    <n v="32"/>
    <n v="12.8"/>
    <n v="12.8"/>
    <n v="19.2"/>
    <n v="0.6"/>
    <x v="4"/>
    <d v="2019-08-29T00:00:00"/>
    <x v="4"/>
    <s v="Thursday"/>
    <n v="0"/>
    <s v="Low Cost per Unit"/>
    <n v="0"/>
    <n v="0"/>
    <n v="0"/>
    <n v="0"/>
    <n v="0"/>
    <s v="Greater Than 8 Weeks Old"/>
  </r>
  <r>
    <s v="08-28-0201-00-00"/>
    <x v="25"/>
    <x v="1"/>
    <x v="4"/>
    <n v="39"/>
    <n v="820.21"/>
    <n v="427.05"/>
    <n v="10.950000000000001"/>
    <n v="393.16"/>
    <n v="0.48"/>
    <x v="4"/>
    <d v="2019-08-29T00:00:00"/>
    <x v="4"/>
    <s v="Thursday"/>
    <n v="0"/>
    <s v="Low Cost per Unit"/>
    <n v="0"/>
    <n v="24.606300000000001"/>
    <n v="0"/>
    <n v="0"/>
    <n v="0"/>
    <s v="Greater Than 8 Weeks Old"/>
  </r>
  <r>
    <s v="08-31-0201-00-00"/>
    <x v="25"/>
    <x v="4"/>
    <x v="5"/>
    <n v="9"/>
    <n v="98.91"/>
    <n v="60.75"/>
    <n v="6.75"/>
    <n v="38.159999999999997"/>
    <n v="0.39"/>
    <x v="4"/>
    <d v="2019-08-29T00:00:00"/>
    <x v="4"/>
    <s v="Thursday"/>
    <n v="0"/>
    <s v="Low Cost per Unit"/>
    <n v="0"/>
    <n v="2.9672999999999998"/>
    <n v="0"/>
    <n v="0"/>
    <n v="0"/>
    <s v="Greater Than 8 Weeks Old"/>
  </r>
  <r>
    <s v="08-31-0202-00-00"/>
    <x v="25"/>
    <x v="4"/>
    <x v="5"/>
    <n v="35"/>
    <n v="283.14999999999998"/>
    <n v="82.95"/>
    <n v="2.37"/>
    <n v="200.2"/>
    <n v="0.71"/>
    <x v="4"/>
    <d v="2019-08-29T00:00:00"/>
    <x v="4"/>
    <s v="Thursday"/>
    <n v="0"/>
    <s v="Low Cost per Unit"/>
    <n v="0"/>
    <n v="8.4944999999999986"/>
    <n v="0"/>
    <n v="0"/>
    <n v="0"/>
    <s v="Greater Than 8 Weeks Old"/>
  </r>
  <r>
    <s v="08-31-0203-00-00"/>
    <x v="25"/>
    <x v="4"/>
    <x v="5"/>
    <n v="45"/>
    <n v="437.55"/>
    <n v="270"/>
    <n v="6"/>
    <n v="167.55"/>
    <n v="0.38"/>
    <x v="4"/>
    <d v="2019-08-29T00:00:00"/>
    <x v="4"/>
    <s v="Thursday"/>
    <n v="0"/>
    <s v="Low Cost per Unit"/>
    <n v="0"/>
    <n v="13.1265"/>
    <n v="0"/>
    <n v="0"/>
    <n v="0"/>
    <s v="Greater Than 8 Weeks Old"/>
  </r>
  <r>
    <s v="08-34-0201-00-00"/>
    <x v="25"/>
    <x v="5"/>
    <x v="6"/>
    <n v="25"/>
    <n v="499.75"/>
    <n v="186"/>
    <n v="7.44"/>
    <n v="313.75"/>
    <n v="0.63"/>
    <x v="4"/>
    <d v="2019-08-29T00:00:00"/>
    <x v="4"/>
    <s v="Thursday"/>
    <n v="0"/>
    <s v="Low Cost per Unit"/>
    <n v="0"/>
    <n v="14.9925"/>
    <n v="0"/>
    <n v="0"/>
    <n v="0"/>
    <s v="Greater Than 8 Weeks Old"/>
  </r>
  <r>
    <s v="08-34-0203-00-00"/>
    <x v="25"/>
    <x v="5"/>
    <x v="6"/>
    <n v="14"/>
    <n v="279.86"/>
    <n v="86.24"/>
    <n v="6.1599999999999993"/>
    <n v="193.62"/>
    <n v="0.69"/>
    <x v="4"/>
    <d v="2019-08-29T00:00:00"/>
    <x v="4"/>
    <s v="Thursday"/>
    <n v="0"/>
    <s v="Low Cost per Unit"/>
    <n v="0"/>
    <n v="8.3957999999999995"/>
    <n v="0"/>
    <n v="0"/>
    <n v="0"/>
    <s v="Greater Than 8 Weeks Old"/>
  </r>
  <r>
    <s v="08-34-0206-01-00"/>
    <x v="25"/>
    <x v="5"/>
    <x v="6"/>
    <n v="1"/>
    <n v="115"/>
    <n v="42.08"/>
    <n v="42.08"/>
    <n v="72.92"/>
    <n v="0.63"/>
    <x v="4"/>
    <d v="2019-08-29T00:00:00"/>
    <x v="4"/>
    <s v="Thursday"/>
    <n v="0"/>
    <s v="High Cost per Unit"/>
    <n v="0"/>
    <n v="0"/>
    <n v="0"/>
    <n v="0"/>
    <n v="0"/>
    <s v="Greater Than 8 Weeks Old"/>
  </r>
  <r>
    <s v="08-34-0209-00-00"/>
    <x v="25"/>
    <x v="5"/>
    <x v="6"/>
    <n v="14"/>
    <n v="279.86"/>
    <n v="160.72"/>
    <n v="11.48"/>
    <n v="119.14"/>
    <n v="0.43"/>
    <x v="4"/>
    <d v="2019-08-29T00:00:00"/>
    <x v="4"/>
    <s v="Thursday"/>
    <n v="0"/>
    <s v="Low Cost per Unit"/>
    <n v="0"/>
    <n v="8.3957999999999995"/>
    <n v="0"/>
    <n v="0"/>
    <n v="0"/>
    <s v="Greater Than 8 Weeks Old"/>
  </r>
  <r>
    <s v="08-34-0210-00-00"/>
    <x v="25"/>
    <x v="5"/>
    <x v="6"/>
    <n v="19"/>
    <n v="379.81"/>
    <n v="218.12"/>
    <n v="11.48"/>
    <n v="161.69"/>
    <n v="0.43"/>
    <x v="4"/>
    <d v="2019-08-29T00:00:00"/>
    <x v="4"/>
    <s v="Thursday"/>
    <n v="0"/>
    <s v="Low Cost per Unit"/>
    <n v="0"/>
    <n v="11.394299999999999"/>
    <n v="0"/>
    <n v="0"/>
    <n v="0"/>
    <s v="Greater Than 8 Weeks Old"/>
  </r>
  <r>
    <s v="08-34-0211-00-00"/>
    <x v="25"/>
    <x v="5"/>
    <x v="6"/>
    <n v="7"/>
    <n v="139.93"/>
    <n v="80.36"/>
    <n v="11.48"/>
    <n v="59.57"/>
    <n v="0.43"/>
    <x v="4"/>
    <d v="2019-08-29T00:00:00"/>
    <x v="4"/>
    <s v="Thursday"/>
    <n v="0"/>
    <s v="Low Cost per Unit"/>
    <n v="0"/>
    <n v="4.1978999999999997"/>
    <n v="0"/>
    <n v="0"/>
    <n v="0"/>
    <s v="Greater Than 8 Weeks Old"/>
  </r>
  <r>
    <s v="10-81-0001-00-00"/>
    <x v="25"/>
    <x v="7"/>
    <x v="8"/>
    <n v="2"/>
    <n v="58"/>
    <n v="25"/>
    <n v="12.5"/>
    <n v="33"/>
    <n v="0.56999999999999995"/>
    <x v="4"/>
    <d v="2019-08-29T00:00:00"/>
    <x v="4"/>
    <s v="Thursday"/>
    <n v="0"/>
    <s v="Low Cost per Unit"/>
    <n v="0"/>
    <n v="1.74"/>
    <n v="0"/>
    <n v="0"/>
    <n v="0"/>
    <s v="Greater Than 8 Weeks Old"/>
  </r>
  <r>
    <s v="13-31-0101-01"/>
    <x v="25"/>
    <x v="4"/>
    <x v="5"/>
    <n v="1"/>
    <n v="20"/>
    <n v="7.12"/>
    <n v="7.12"/>
    <n v="12.88"/>
    <n v="0.64"/>
    <x v="4"/>
    <d v="2019-08-29T00:00:00"/>
    <x v="4"/>
    <s v="Thursday"/>
    <n v="0"/>
    <s v="Low Cost per Unit"/>
    <n v="0"/>
    <n v="0"/>
    <n v="0"/>
    <n v="0"/>
    <n v="0"/>
    <s v="Greater Than 8 Weeks Old"/>
  </r>
  <r>
    <s v="13-31-0101-02"/>
    <x v="25"/>
    <x v="4"/>
    <x v="5"/>
    <n v="2"/>
    <n v="40"/>
    <n v="14.24"/>
    <n v="7.12"/>
    <n v="25.76"/>
    <n v="0.64"/>
    <x v="4"/>
    <d v="2019-08-29T00:00:00"/>
    <x v="4"/>
    <s v="Thursday"/>
    <n v="0"/>
    <s v="Low Cost per Unit"/>
    <n v="0"/>
    <n v="1.2"/>
    <n v="0"/>
    <n v="0"/>
    <n v="0"/>
    <s v="Greater Than 8 Weeks Old"/>
  </r>
  <r>
    <s v="13-31-0101-04"/>
    <x v="25"/>
    <x v="4"/>
    <x v="5"/>
    <n v="1"/>
    <n v="20"/>
    <n v="7.12"/>
    <n v="7.12"/>
    <n v="12.88"/>
    <n v="0.64"/>
    <x v="4"/>
    <d v="2019-08-29T00:00:00"/>
    <x v="4"/>
    <s v="Thursday"/>
    <n v="0"/>
    <s v="Low Cost per Unit"/>
    <n v="0"/>
    <n v="0"/>
    <n v="0"/>
    <n v="0"/>
    <n v="0"/>
    <s v="Greater Than 8 Weeks Old"/>
  </r>
  <r>
    <s v="13-81-0101-00-00"/>
    <x v="25"/>
    <x v="7"/>
    <x v="8"/>
    <n v="10"/>
    <n v="129.9"/>
    <n v="60"/>
    <n v="6"/>
    <n v="69.900000000000006"/>
    <n v="0.54"/>
    <x v="4"/>
    <d v="2019-08-29T00:00:00"/>
    <x v="4"/>
    <s v="Thursday"/>
    <n v="0"/>
    <s v="Low Cost per Unit"/>
    <n v="0"/>
    <n v="3.8970000000000002"/>
    <n v="0"/>
    <n v="0"/>
    <n v="0"/>
    <s v="Greater Than 8 Weeks Old"/>
  </r>
  <r>
    <s v="13-82-0101-01-00"/>
    <x v="25"/>
    <x v="7"/>
    <x v="17"/>
    <n v="4"/>
    <n v="104"/>
    <n v="35.520000000000003"/>
    <n v="8.8800000000000008"/>
    <n v="68.48"/>
    <n v="0.66"/>
    <x v="4"/>
    <d v="2019-08-29T00:00:00"/>
    <x v="4"/>
    <s v="Thursday"/>
    <n v="0"/>
    <s v="Low Cost per Unit"/>
    <n v="0"/>
    <n v="3.12"/>
    <n v="0"/>
    <n v="0"/>
    <n v="0"/>
    <s v="Greater Than 8 Weeks Old"/>
  </r>
  <r>
    <s v="17-24-0105-11-00"/>
    <x v="25"/>
    <x v="1"/>
    <x v="3"/>
    <n v="3"/>
    <n v="117"/>
    <n v="42.75"/>
    <n v="14.25"/>
    <n v="74.25"/>
    <n v="0.63"/>
    <x v="4"/>
    <d v="2019-08-29T00:00:00"/>
    <x v="4"/>
    <s v="Thursday"/>
    <n v="0"/>
    <s v="Low Cost per Unit"/>
    <n v="0"/>
    <n v="3.51"/>
    <n v="0"/>
    <n v="0"/>
    <n v="0"/>
    <s v="Greater Than 8 Weeks Old"/>
  </r>
  <r>
    <s v="17-24-0108-11-00"/>
    <x v="25"/>
    <x v="1"/>
    <x v="3"/>
    <n v="1"/>
    <n v="10.99"/>
    <n v="5.25"/>
    <n v="5.25"/>
    <n v="5.74"/>
    <n v="0.52"/>
    <x v="4"/>
    <d v="2019-08-29T00:00:00"/>
    <x v="4"/>
    <s v="Thursday"/>
    <n v="0"/>
    <s v="Low Cost per Unit"/>
    <n v="0"/>
    <n v="0"/>
    <n v="0"/>
    <n v="0"/>
    <n v="0"/>
    <s v="Greater Than 8 Weeks Old"/>
  </r>
  <r>
    <s v="17-24-0109-11-00"/>
    <x v="25"/>
    <x v="1"/>
    <x v="3"/>
    <n v="8"/>
    <n v="87.92"/>
    <n v="46.08"/>
    <n v="5.76"/>
    <n v="41.84"/>
    <n v="0.48"/>
    <x v="4"/>
    <d v="2019-08-29T00:00:00"/>
    <x v="4"/>
    <s v="Thursday"/>
    <n v="0"/>
    <s v="Low Cost per Unit"/>
    <n v="0"/>
    <n v="2.6375999999999999"/>
    <n v="0"/>
    <n v="0"/>
    <n v="0"/>
    <s v="Greater Than 8 Weeks Old"/>
  </r>
  <r>
    <s v="17-24-0113-01-00"/>
    <x v="25"/>
    <x v="1"/>
    <x v="3"/>
    <n v="2"/>
    <n v="80"/>
    <n v="15.38"/>
    <n v="7.69"/>
    <n v="64.62"/>
    <n v="0.81"/>
    <x v="4"/>
    <d v="2019-08-29T00:00:00"/>
    <x v="4"/>
    <s v="Thursday"/>
    <n v="0"/>
    <s v="Low Cost per Unit"/>
    <n v="0"/>
    <n v="2.4"/>
    <n v="0"/>
    <n v="0"/>
    <n v="0"/>
    <s v="Greater Than 8 Weeks Old"/>
  </r>
  <r>
    <s v="17-24-0301-11-00"/>
    <x v="25"/>
    <x v="2"/>
    <x v="2"/>
    <n v="3"/>
    <n v="20.97"/>
    <n v="8.3699999999999992"/>
    <n v="2.7899999999999996"/>
    <n v="12.6"/>
    <n v="0.6"/>
    <x v="4"/>
    <d v="2019-08-29T00:00:00"/>
    <x v="4"/>
    <s v="Thursday"/>
    <n v="0"/>
    <s v="Low Cost per Unit"/>
    <n v="0"/>
    <n v="0.62909999999999999"/>
    <n v="0"/>
    <n v="0"/>
    <n v="0"/>
    <s v="Greater Than 8 Weeks Old"/>
  </r>
  <r>
    <s v="20-87-0001-00"/>
    <x v="25"/>
    <x v="7"/>
    <x v="17"/>
    <n v="1"/>
    <n v="3"/>
    <n v="0.72"/>
    <n v="0.72"/>
    <n v="2.2799999999999998"/>
    <n v="0.76"/>
    <x v="4"/>
    <d v="2019-08-29T00:00:00"/>
    <x v="4"/>
    <s v="Thursday"/>
    <n v="0"/>
    <s v="Low Cost per Unit"/>
    <n v="0"/>
    <n v="0"/>
    <n v="0"/>
    <n v="0"/>
    <n v="0"/>
    <s v="Greater Than 8 Weeks Old"/>
  </r>
  <r>
    <s v="20-87-0001-00"/>
    <x v="25"/>
    <x v="7"/>
    <x v="17"/>
    <n v="1"/>
    <n v="5"/>
    <n v="1.44"/>
    <n v="1.44"/>
    <n v="3.56"/>
    <n v="0.71"/>
    <x v="4"/>
    <d v="2019-08-29T00:00:00"/>
    <x v="4"/>
    <s v="Thursday"/>
    <n v="0"/>
    <s v="Low Cost per Unit"/>
    <n v="0"/>
    <n v="0"/>
    <n v="0"/>
    <n v="0"/>
    <n v="0"/>
    <s v="Greater Than 8 Weeks Old"/>
  </r>
  <r>
    <s v="22-82-1301-00-12"/>
    <x v="25"/>
    <x v="7"/>
    <x v="17"/>
    <n v="16"/>
    <n v="479.84"/>
    <n v="254.88"/>
    <n v="15.93"/>
    <n v="224.96"/>
    <n v="0.47"/>
    <x v="4"/>
    <d v="2019-08-29T00:00:00"/>
    <x v="4"/>
    <s v="Thursday"/>
    <n v="0"/>
    <s v="Low Cost per Unit"/>
    <n v="0"/>
    <n v="14.395199999999999"/>
    <n v="0"/>
    <n v="0"/>
    <n v="0"/>
    <s v="Greater Than 8 Weeks Old"/>
  </r>
  <r>
    <s v="23-33-0201-00-00"/>
    <x v="25"/>
    <x v="5"/>
    <x v="6"/>
    <n v="1"/>
    <n v="16"/>
    <n v="6.75"/>
    <n v="6.75"/>
    <n v="9.25"/>
    <n v="0.57999999999999996"/>
    <x v="4"/>
    <d v="2019-08-29T00:00:00"/>
    <x v="4"/>
    <s v="Thursday"/>
    <n v="0"/>
    <s v="Low Cost per Unit"/>
    <n v="0"/>
    <n v="0"/>
    <n v="0"/>
    <n v="0"/>
    <n v="0"/>
    <s v="Greater Than 8 Weeks Old"/>
  </r>
  <r>
    <s v="23-82-0101-01-00"/>
    <x v="25"/>
    <x v="7"/>
    <x v="17"/>
    <n v="2"/>
    <n v="84"/>
    <n v="24.76"/>
    <n v="12.38"/>
    <n v="59.24"/>
    <n v="0.71"/>
    <x v="4"/>
    <d v="2019-08-29T00:00:00"/>
    <x v="4"/>
    <s v="Thursday"/>
    <n v="0"/>
    <s v="Low Cost per Unit"/>
    <n v="0"/>
    <n v="2.52"/>
    <n v="0"/>
    <n v="0"/>
    <n v="0"/>
    <s v="Greater Than 8 Weeks Old"/>
  </r>
  <r>
    <s v="23-82-0102-01-00"/>
    <x v="25"/>
    <x v="7"/>
    <x v="17"/>
    <n v="1"/>
    <n v="21"/>
    <n v="7.43"/>
    <n v="7.43"/>
    <n v="13.57"/>
    <n v="0.65"/>
    <x v="4"/>
    <d v="2019-08-29T00:00:00"/>
    <x v="4"/>
    <s v="Thursday"/>
    <n v="0"/>
    <s v="Low Cost per Unit"/>
    <n v="0"/>
    <n v="0"/>
    <n v="0"/>
    <n v="0"/>
    <n v="0"/>
    <s v="Greater Than 8 Weeks Old"/>
  </r>
  <r>
    <s v="23-82-1301-01-00"/>
    <x v="25"/>
    <x v="7"/>
    <x v="17"/>
    <n v="3"/>
    <n v="48"/>
    <n v="14.64"/>
    <n v="4.88"/>
    <n v="33.36"/>
    <n v="0.7"/>
    <x v="4"/>
    <d v="2019-08-29T00:00:00"/>
    <x v="4"/>
    <s v="Thursday"/>
    <n v="0"/>
    <s v="Low Cost per Unit"/>
    <n v="0"/>
    <n v="1.44"/>
    <n v="0"/>
    <n v="0"/>
    <n v="0"/>
    <s v="Greater Than 8 Weeks Old"/>
  </r>
  <r>
    <s v="33-81-1701-00-00"/>
    <x v="25"/>
    <x v="7"/>
    <x v="8"/>
    <n v="2"/>
    <n v="16"/>
    <n v="7.42"/>
    <n v="3.71"/>
    <n v="8.58"/>
    <n v="0.54"/>
    <x v="4"/>
    <d v="2019-08-29T00:00:00"/>
    <x v="4"/>
    <s v="Thursday"/>
    <n v="0"/>
    <s v="Low Cost per Unit"/>
    <n v="0"/>
    <n v="0.48"/>
    <n v="0"/>
    <n v="0"/>
    <n v="0"/>
    <s v="Greater Than 8 Weeks Old"/>
  </r>
  <r>
    <s v="34-84-0901-01"/>
    <x v="25"/>
    <x v="7"/>
    <x v="22"/>
    <n v="1"/>
    <n v="20"/>
    <n v="8.1999999999999993"/>
    <n v="8.1999999999999993"/>
    <n v="11.8"/>
    <n v="0.59"/>
    <x v="4"/>
    <d v="2019-08-29T00:00:00"/>
    <x v="4"/>
    <s v="Thursday"/>
    <n v="0"/>
    <s v="Low Cost per Unit"/>
    <n v="0"/>
    <n v="0"/>
    <n v="0"/>
    <n v="0"/>
    <n v="0"/>
    <s v="Greater Than 8 Weeks Old"/>
  </r>
  <r>
    <s v="37-84-0201-01-00"/>
    <x v="25"/>
    <x v="7"/>
    <x v="22"/>
    <n v="19"/>
    <n v="357.01"/>
    <n v="349.22"/>
    <n v="18.380000000000003"/>
    <n v="7.79"/>
    <n v="0.02"/>
    <x v="4"/>
    <d v="2019-08-29T00:00:00"/>
    <x v="4"/>
    <s v="Thursday"/>
    <n v="0"/>
    <s v="High Cost per Unit"/>
    <n v="0"/>
    <n v="10.7103"/>
    <n v="0"/>
    <n v="0"/>
    <n v="0"/>
    <s v="Greater Than 8 Weeks Old"/>
  </r>
  <r>
    <s v="38-31-0001-00-12"/>
    <x v="25"/>
    <x v="3"/>
    <x v="5"/>
    <n v="3"/>
    <n v="135"/>
    <n v="48.96"/>
    <n v="16.32"/>
    <n v="86.04"/>
    <n v="0.64"/>
    <x v="4"/>
    <d v="2019-08-29T00:00:00"/>
    <x v="4"/>
    <s v="Thursday"/>
    <n v="0"/>
    <s v="Low Cost per Unit"/>
    <n v="0"/>
    <n v="4.05"/>
    <n v="0"/>
    <n v="0"/>
    <n v="0"/>
    <s v="Greater Than 8 Weeks Old"/>
  </r>
  <r>
    <s v="38-51-0101-01-00"/>
    <x v="25"/>
    <x v="8"/>
    <x v="10"/>
    <n v="2"/>
    <n v="198"/>
    <n v="74.84"/>
    <n v="37.42"/>
    <n v="123.16"/>
    <n v="0.62"/>
    <x v="4"/>
    <d v="2019-08-29T00:00:00"/>
    <x v="4"/>
    <s v="Thursday"/>
    <n v="0"/>
    <s v="High Cost per Unit"/>
    <n v="0"/>
    <n v="5.9399999999999995"/>
    <n v="0"/>
    <n v="0"/>
    <n v="0"/>
    <s v="Greater Than 8 Weeks Old"/>
  </r>
  <r>
    <s v="38-82-0401-00-12"/>
    <x v="25"/>
    <x v="7"/>
    <x v="17"/>
    <n v="1"/>
    <n v="59"/>
    <n v="28.87"/>
    <n v="28.87"/>
    <n v="30.13"/>
    <n v="0.51"/>
    <x v="4"/>
    <d v="2019-08-29T00:00:00"/>
    <x v="4"/>
    <s v="Thursday"/>
    <n v="0"/>
    <s v="High Cost per Unit"/>
    <n v="0"/>
    <n v="0"/>
    <n v="0"/>
    <n v="0"/>
    <n v="0"/>
    <s v="Greater Than 8 Weeks Old"/>
  </r>
  <r>
    <s v="40-24-0001-01-00"/>
    <x v="25"/>
    <x v="1"/>
    <x v="3"/>
    <n v="16"/>
    <n v="319.83999999999997"/>
    <n v="143.52000000000001"/>
    <n v="8.9700000000000006"/>
    <n v="176.32"/>
    <n v="0.55000000000000004"/>
    <x v="4"/>
    <d v="2019-08-29T00:00:00"/>
    <x v="4"/>
    <s v="Thursday"/>
    <n v="0"/>
    <s v="Low Cost per Unit"/>
    <n v="0"/>
    <n v="9.5951999999999984"/>
    <n v="0"/>
    <n v="0"/>
    <n v="0"/>
    <s v="Greater Than 8 Weeks Old"/>
  </r>
  <r>
    <s v="40-33-0001-00-00"/>
    <x v="25"/>
    <x v="5"/>
    <x v="6"/>
    <n v="4"/>
    <n v="396"/>
    <n v="143.88"/>
    <n v="35.97"/>
    <n v="252.12"/>
    <n v="0.64"/>
    <x v="4"/>
    <d v="2019-08-29T00:00:00"/>
    <x v="4"/>
    <s v="Thursday"/>
    <n v="0"/>
    <s v="High Cost per Unit"/>
    <n v="0"/>
    <n v="11.879999999999999"/>
    <n v="0"/>
    <n v="0"/>
    <n v="0"/>
    <s v="Greater Than 8 Weeks Old"/>
  </r>
  <r>
    <s v="40-51-0001-01-12"/>
    <x v="25"/>
    <x v="8"/>
    <x v="10"/>
    <n v="4"/>
    <n v="263.95999999999998"/>
    <n v="149.68"/>
    <n v="37.42"/>
    <n v="114.28"/>
    <n v="0.43"/>
    <x v="4"/>
    <d v="2019-08-29T00:00:00"/>
    <x v="4"/>
    <s v="Thursday"/>
    <n v="0"/>
    <s v="High Cost per Unit"/>
    <n v="0"/>
    <n v="7.9187999999999992"/>
    <n v="0"/>
    <n v="0"/>
    <n v="0"/>
    <s v="Greater Than 8 Weeks Old"/>
  </r>
  <r>
    <s v="40-54-0001-01-00"/>
    <x v="25"/>
    <x v="8"/>
    <x v="20"/>
    <n v="4"/>
    <n v="199.96"/>
    <n v="95.88"/>
    <n v="23.97"/>
    <n v="104.08"/>
    <n v="0.52"/>
    <x v="4"/>
    <d v="2019-08-29T00:00:00"/>
    <x v="4"/>
    <s v="Thursday"/>
    <n v="0"/>
    <s v="High Cost per Unit"/>
    <n v="0"/>
    <n v="5.9988000000000001"/>
    <n v="0"/>
    <n v="0"/>
    <n v="0"/>
    <s v="Greater Than 8 Weeks Old"/>
  </r>
  <r>
    <s v="40-74-0001-01-00"/>
    <x v="25"/>
    <x v="8"/>
    <x v="15"/>
    <n v="1"/>
    <n v="29"/>
    <n v="10.77"/>
    <n v="10.77"/>
    <n v="18.23"/>
    <n v="0.63"/>
    <x v="4"/>
    <d v="2019-08-29T00:00:00"/>
    <x v="4"/>
    <s v="Thursday"/>
    <n v="0"/>
    <s v="Low Cost per Unit"/>
    <n v="0"/>
    <n v="0"/>
    <n v="0"/>
    <n v="0"/>
    <n v="0"/>
    <s v="Greater Than 8 Weeks Old"/>
  </r>
  <r>
    <s v="42-26-0001-01-00"/>
    <x v="25"/>
    <x v="2"/>
    <x v="2"/>
    <n v="4"/>
    <n v="75.959999999999994"/>
    <n v="68"/>
    <n v="17"/>
    <n v="7.96"/>
    <n v="0.1"/>
    <x v="4"/>
    <d v="2019-08-29T00:00:00"/>
    <x v="4"/>
    <s v="Thursday"/>
    <n v="0"/>
    <s v="High Cost per Unit"/>
    <n v="0"/>
    <n v="2.2787999999999999"/>
    <n v="0"/>
    <n v="0"/>
    <n v="0"/>
    <s v="Greater Than 8 Weeks Old"/>
  </r>
  <r>
    <s v="42-26-0002-01-00"/>
    <x v="25"/>
    <x v="2"/>
    <x v="2"/>
    <n v="1"/>
    <n v="18.989999999999998"/>
    <n v="15"/>
    <n v="15"/>
    <n v="3.99"/>
    <n v="0.21"/>
    <x v="4"/>
    <d v="2019-08-29T00:00:00"/>
    <x v="4"/>
    <s v="Thursday"/>
    <n v="0"/>
    <s v="Low Cost per Unit"/>
    <n v="0"/>
    <n v="0"/>
    <n v="0"/>
    <n v="0"/>
    <n v="0"/>
    <s v="Greater Than 8 Weeks Old"/>
  </r>
  <r>
    <s v="42-26-0003-01-00"/>
    <x v="25"/>
    <x v="2"/>
    <x v="2"/>
    <n v="6"/>
    <n v="113.94"/>
    <n v="90"/>
    <n v="15"/>
    <n v="23.94"/>
    <n v="0.21"/>
    <x v="4"/>
    <d v="2019-08-29T00:00:00"/>
    <x v="4"/>
    <s v="Thursday"/>
    <n v="0"/>
    <s v="Low Cost per Unit"/>
    <n v="0"/>
    <n v="3.4181999999999997"/>
    <n v="0"/>
    <n v="0"/>
    <n v="0"/>
    <s v="Greater Than 8 Weeks Old"/>
  </r>
  <r>
    <s v="44-12-0001-06-10"/>
    <x v="25"/>
    <x v="5"/>
    <x v="23"/>
    <n v="1"/>
    <n v="69"/>
    <n v="30"/>
    <n v="30"/>
    <n v="39"/>
    <n v="0.56999999999999995"/>
    <x v="4"/>
    <d v="2019-08-29T00:00:00"/>
    <x v="4"/>
    <s v="Thursday"/>
    <n v="0"/>
    <s v="High Cost per Unit"/>
    <n v="0"/>
    <n v="0"/>
    <n v="0"/>
    <n v="0"/>
    <n v="0"/>
    <s v="Greater Than 8 Weeks Old"/>
  </r>
  <r>
    <s v="01-21-1004-14-12"/>
    <x v="26"/>
    <x v="0"/>
    <x v="0"/>
    <n v="2"/>
    <n v="118"/>
    <n v="40.6"/>
    <n v="20.3"/>
    <n v="77.400000000000006"/>
    <n v="0.66"/>
    <x v="5"/>
    <d v="2019-08-30T00:00:00"/>
    <x v="5"/>
    <s v="Friday"/>
    <n v="0.1"/>
    <s v="High Cost per Unit"/>
    <n v="11.8"/>
    <n v="3.54"/>
    <n v="0"/>
    <n v="0"/>
    <n v="0"/>
    <s v="Greater Than 8 Weeks Old"/>
  </r>
  <r>
    <s v="01-21-1005-14-12"/>
    <x v="26"/>
    <x v="0"/>
    <x v="0"/>
    <n v="4"/>
    <n v="236"/>
    <n v="90.6"/>
    <n v="22.65"/>
    <n v="145.4"/>
    <n v="0.62"/>
    <x v="5"/>
    <d v="2019-08-30T00:00:00"/>
    <x v="5"/>
    <s v="Friday"/>
    <n v="0.2"/>
    <s v="High Cost per Unit"/>
    <n v="23.6"/>
    <n v="7.08"/>
    <n v="0"/>
    <n v="0"/>
    <n v="0"/>
    <s v="Greater Than 8 Weeks Old"/>
  </r>
  <r>
    <s v="01-21-1005-15-12"/>
    <x v="26"/>
    <x v="0"/>
    <x v="0"/>
    <n v="10"/>
    <n v="349.9"/>
    <n v="227"/>
    <n v="22.7"/>
    <n v="122.9"/>
    <n v="0.35"/>
    <x v="5"/>
    <d v="2019-08-30T00:00:00"/>
    <x v="5"/>
    <s v="Friday"/>
    <n v="0.5"/>
    <s v="High Cost per Unit"/>
    <n v="34.99"/>
    <n v="10.496999999999998"/>
    <n v="0"/>
    <n v="0"/>
    <n v="0"/>
    <s v="Greater Than 8 Weeks Old"/>
  </r>
  <r>
    <s v="01-21-1006-15-12"/>
    <x v="26"/>
    <x v="0"/>
    <x v="0"/>
    <n v="3"/>
    <n v="165"/>
    <n v="63.69"/>
    <n v="21.23"/>
    <n v="101.31"/>
    <n v="0.61"/>
    <x v="5"/>
    <d v="2019-08-30T00:00:00"/>
    <x v="5"/>
    <s v="Friday"/>
    <n v="0.15000000000000002"/>
    <s v="High Cost per Unit"/>
    <n v="16.5"/>
    <n v="4.95"/>
    <n v="0"/>
    <n v="0"/>
    <n v="0"/>
    <s v="Greater Than 8 Weeks Old"/>
  </r>
  <r>
    <s v="01-21-1011-14-12"/>
    <x v="26"/>
    <x v="0"/>
    <x v="0"/>
    <n v="1"/>
    <n v="50"/>
    <n v="17.649999999999999"/>
    <n v="17.649999999999999"/>
    <n v="32.35"/>
    <n v="0.65"/>
    <x v="5"/>
    <d v="2019-08-30T00:00:00"/>
    <x v="5"/>
    <s v="Friday"/>
    <n v="0.05"/>
    <s v="High Cost per Unit"/>
    <n v="5"/>
    <n v="0"/>
    <n v="0"/>
    <n v="0"/>
    <n v="0"/>
    <s v="Greater Than 8 Weeks Old"/>
  </r>
  <r>
    <s v="01-21-1012-14-12"/>
    <x v="26"/>
    <x v="0"/>
    <x v="0"/>
    <n v="1"/>
    <n v="65"/>
    <n v="11.72"/>
    <n v="11.72"/>
    <n v="53.28"/>
    <n v="0.82"/>
    <x v="5"/>
    <d v="2019-08-30T00:00:00"/>
    <x v="5"/>
    <s v="Friday"/>
    <n v="0.05"/>
    <s v="Low Cost per Unit"/>
    <n v="6.5"/>
    <n v="0"/>
    <n v="0"/>
    <n v="0"/>
    <n v="0"/>
    <s v="Greater Than 8 Weeks Old"/>
  </r>
  <r>
    <s v="01-21-2010-14-12"/>
    <x v="26"/>
    <x v="0"/>
    <x v="0"/>
    <n v="14"/>
    <n v="447.86"/>
    <n v="205.1"/>
    <n v="14.65"/>
    <n v="242.76"/>
    <n v="0.54"/>
    <x v="5"/>
    <d v="2019-08-30T00:00:00"/>
    <x v="5"/>
    <s v="Friday"/>
    <n v="0.70000000000000007"/>
    <s v="Low Cost per Unit"/>
    <n v="44.786000000000001"/>
    <n v="13.4358"/>
    <n v="0"/>
    <n v="0"/>
    <n v="0"/>
    <s v="Greater Than 8 Weeks Old"/>
  </r>
  <r>
    <s v="01-21-4001-14-12"/>
    <x v="26"/>
    <x v="0"/>
    <x v="0"/>
    <n v="1"/>
    <n v="55"/>
    <n v="16.399999999999999"/>
    <n v="16.399999999999999"/>
    <n v="38.6"/>
    <n v="0.7"/>
    <x v="5"/>
    <d v="2019-08-30T00:00:00"/>
    <x v="5"/>
    <s v="Friday"/>
    <n v="0.05"/>
    <s v="Low Cost per Unit"/>
    <n v="5.5"/>
    <n v="0"/>
    <n v="0"/>
    <n v="0"/>
    <n v="0"/>
    <s v="Greater Than 8 Weeks Old"/>
  </r>
  <r>
    <s v="01-22-0103-01-00"/>
    <x v="26"/>
    <x v="1"/>
    <x v="1"/>
    <n v="12"/>
    <n v="534.1"/>
    <n v="330"/>
    <n v="27.5"/>
    <n v="204.1"/>
    <n v="0.38"/>
    <x v="5"/>
    <d v="2019-08-30T00:00:00"/>
    <x v="5"/>
    <s v="Friday"/>
    <n v="0.60000000000000009"/>
    <s v="High Cost per Unit"/>
    <n v="0"/>
    <n v="16.023"/>
    <n v="0"/>
    <n v="0"/>
    <n v="0"/>
    <s v="Greater Than 8 Weeks Old"/>
  </r>
  <r>
    <s v="01-24-0304-01-00"/>
    <x v="26"/>
    <x v="2"/>
    <x v="2"/>
    <n v="11"/>
    <n v="76.89"/>
    <n v="49.17"/>
    <n v="4.47"/>
    <n v="27.72"/>
    <n v="0.36"/>
    <x v="5"/>
    <d v="2019-08-30T00:00:00"/>
    <x v="5"/>
    <s v="Friday"/>
    <n v="0.55000000000000004"/>
    <s v="Low Cost per Unit"/>
    <n v="0"/>
    <n v="2.3066999999999998"/>
    <n v="0"/>
    <n v="0"/>
    <n v="0"/>
    <s v="Greater Than 8 Weeks Old"/>
  </r>
  <r>
    <s v="01-28-1301-03-12"/>
    <x v="26"/>
    <x v="1"/>
    <x v="4"/>
    <n v="15"/>
    <n v="315"/>
    <n v="107.55"/>
    <n v="7.17"/>
    <n v="207.45"/>
    <n v="0.66"/>
    <x v="5"/>
    <d v="2019-08-30T00:00:00"/>
    <x v="5"/>
    <s v="Friday"/>
    <n v="0.75"/>
    <s v="Low Cost per Unit"/>
    <n v="0"/>
    <n v="9.4499999999999993"/>
    <n v="0"/>
    <n v="0"/>
    <n v="0"/>
    <s v="Greater Than 8 Weeks Old"/>
  </r>
  <r>
    <s v="01-29-0002-00-00"/>
    <x v="26"/>
    <x v="1"/>
    <x v="18"/>
    <n v="1"/>
    <n v="5"/>
    <n v="0.25"/>
    <n v="0.25"/>
    <n v="4.75"/>
    <n v="0.95"/>
    <x v="5"/>
    <d v="2019-08-30T00:00:00"/>
    <x v="5"/>
    <s v="Friday"/>
    <n v="0.05"/>
    <s v="Low Cost per Unit"/>
    <n v="0"/>
    <n v="0"/>
    <n v="0.75"/>
    <n v="0"/>
    <n v="0"/>
    <s v="Greater Than 8 Weeks Old"/>
  </r>
  <r>
    <s v="01-29-1301-01-00"/>
    <x v="26"/>
    <x v="1"/>
    <x v="18"/>
    <n v="6"/>
    <n v="192"/>
    <n v="33"/>
    <n v="5.5"/>
    <n v="159"/>
    <n v="0.83"/>
    <x v="5"/>
    <d v="2019-08-30T00:00:00"/>
    <x v="5"/>
    <s v="Friday"/>
    <n v="0.30000000000000004"/>
    <s v="Low Cost per Unit"/>
    <n v="0"/>
    <n v="5.76"/>
    <n v="28.799999999999997"/>
    <n v="0"/>
    <n v="0"/>
    <s v="Greater Than 8 Weeks Old"/>
  </r>
  <r>
    <s v="01-29-1304-01-00"/>
    <x v="26"/>
    <x v="1"/>
    <x v="18"/>
    <n v="5"/>
    <n v="29.95"/>
    <n v="10.5"/>
    <n v="2.1"/>
    <n v="19.45"/>
    <n v="0.65"/>
    <x v="5"/>
    <d v="2019-08-30T00:00:00"/>
    <x v="5"/>
    <s v="Friday"/>
    <n v="0.25"/>
    <s v="Low Cost per Unit"/>
    <n v="0"/>
    <n v="0.89849999999999997"/>
    <n v="4.4924999999999997"/>
    <n v="0"/>
    <n v="0"/>
    <s v="Greater Than 8 Weeks Old"/>
  </r>
  <r>
    <s v="01-31-0101-01-00"/>
    <x v="26"/>
    <x v="3"/>
    <x v="5"/>
    <n v="10"/>
    <n v="199.9"/>
    <n v="79.400000000000006"/>
    <n v="7.94"/>
    <n v="120.5"/>
    <n v="0.6"/>
    <x v="5"/>
    <d v="2019-08-30T00:00:00"/>
    <x v="5"/>
    <s v="Friday"/>
    <n v="0.5"/>
    <s v="Low Cost per Unit"/>
    <n v="0"/>
    <n v="5.9969999999999999"/>
    <n v="0"/>
    <n v="0"/>
    <n v="0"/>
    <s v="Greater Than 8 Weeks Old"/>
  </r>
  <r>
    <s v="01-31-0103-01-00"/>
    <x v="26"/>
    <x v="4"/>
    <x v="5"/>
    <n v="27"/>
    <n v="323.73"/>
    <n v="121.5"/>
    <n v="4.5"/>
    <n v="202.23"/>
    <n v="0.62"/>
    <x v="5"/>
    <d v="2019-08-30T00:00:00"/>
    <x v="5"/>
    <s v="Friday"/>
    <n v="1.35"/>
    <s v="Low Cost per Unit"/>
    <n v="0"/>
    <n v="9.7119"/>
    <n v="0"/>
    <n v="0"/>
    <n v="0"/>
    <s v="Greater Than 8 Weeks Old"/>
  </r>
  <r>
    <s v="01-31-0104-01-00"/>
    <x v="26"/>
    <x v="3"/>
    <x v="5"/>
    <n v="27"/>
    <n v="296.73"/>
    <n v="167.4"/>
    <n v="6.2"/>
    <n v="129.33000000000001"/>
    <n v="0.44"/>
    <x v="5"/>
    <d v="2019-08-30T00:00:00"/>
    <x v="5"/>
    <s v="Friday"/>
    <n v="1.35"/>
    <s v="Low Cost per Unit"/>
    <n v="0"/>
    <n v="8.9018999999999995"/>
    <n v="0"/>
    <n v="0"/>
    <n v="0"/>
    <s v="Greater Than 8 Weeks Old"/>
  </r>
  <r>
    <s v="01-31-0105-01-00"/>
    <x v="26"/>
    <x v="3"/>
    <x v="5"/>
    <n v="14"/>
    <n v="209.86"/>
    <n v="92.4"/>
    <n v="6.6000000000000005"/>
    <n v="117.46"/>
    <n v="0.56000000000000005"/>
    <x v="5"/>
    <d v="2019-08-30T00:00:00"/>
    <x v="5"/>
    <s v="Friday"/>
    <n v="0.70000000000000007"/>
    <s v="Low Cost per Unit"/>
    <n v="0"/>
    <n v="6.2957999999999998"/>
    <n v="0"/>
    <n v="0"/>
    <n v="0"/>
    <s v="Greater Than 8 Weeks Old"/>
  </r>
  <r>
    <s v="01-31-0106-01-00"/>
    <x v="26"/>
    <x v="3"/>
    <x v="5"/>
    <n v="6"/>
    <n v="150"/>
    <n v="40.799999999999997"/>
    <n v="6.8"/>
    <n v="109.2"/>
    <n v="0.73"/>
    <x v="5"/>
    <d v="2019-08-30T00:00:00"/>
    <x v="5"/>
    <s v="Friday"/>
    <n v="0.30000000000000004"/>
    <s v="Low Cost per Unit"/>
    <n v="0"/>
    <n v="4.5"/>
    <n v="0"/>
    <n v="0"/>
    <n v="0"/>
    <s v="Greater Than 8 Weeks Old"/>
  </r>
  <r>
    <s v="01-31-0107-01-12"/>
    <x v="26"/>
    <x v="5"/>
    <x v="6"/>
    <n v="1"/>
    <n v="69"/>
    <n v="20.059999999999999"/>
    <n v="20.059999999999999"/>
    <n v="48.94"/>
    <n v="0.71"/>
    <x v="5"/>
    <d v="2019-08-30T00:00:00"/>
    <x v="5"/>
    <s v="Friday"/>
    <n v="0.05"/>
    <s v="High Cost per Unit"/>
    <n v="0"/>
    <n v="0"/>
    <n v="0"/>
    <n v="0"/>
    <n v="0"/>
    <s v="Greater Than 8 Weeks Old"/>
  </r>
  <r>
    <s v="01-31-0109-01-00"/>
    <x v="26"/>
    <x v="3"/>
    <x v="5"/>
    <n v="2"/>
    <n v="44"/>
    <n v="12.7"/>
    <n v="6.35"/>
    <n v="31.3"/>
    <n v="0.71"/>
    <x v="5"/>
    <d v="2019-08-30T00:00:00"/>
    <x v="5"/>
    <s v="Friday"/>
    <n v="0.1"/>
    <s v="Low Cost per Unit"/>
    <n v="0"/>
    <n v="1.3199999999999998"/>
    <n v="0"/>
    <n v="0"/>
    <n v="0"/>
    <s v="Greater Than 8 Weeks Old"/>
  </r>
  <r>
    <s v="01-32-0101-01"/>
    <x v="26"/>
    <x v="5"/>
    <x v="6"/>
    <n v="20"/>
    <n v="199.8"/>
    <n v="76"/>
    <n v="3.8"/>
    <n v="123.8"/>
    <n v="0.62"/>
    <x v="5"/>
    <d v="2019-08-30T00:00:00"/>
    <x v="5"/>
    <s v="Friday"/>
    <n v="1"/>
    <s v="Low Cost per Unit"/>
    <n v="0"/>
    <n v="5.9939999999999998"/>
    <n v="0"/>
    <n v="0"/>
    <n v="0"/>
    <s v="Greater Than 8 Weeks Old"/>
  </r>
  <r>
    <s v="01-40-0401-00-00"/>
    <x v="26"/>
    <x v="6"/>
    <x v="7"/>
    <n v="12"/>
    <n v="179.88"/>
    <n v="64.8"/>
    <n v="5.3999999999999995"/>
    <n v="115.08"/>
    <n v="0.64"/>
    <x v="5"/>
    <d v="2019-08-30T00:00:00"/>
    <x v="5"/>
    <s v="Friday"/>
    <n v="0.60000000000000009"/>
    <s v="Low Cost per Unit"/>
    <n v="0"/>
    <n v="5.3963999999999999"/>
    <n v="0"/>
    <n v="0"/>
    <n v="0"/>
    <s v="Greater Than 8 Weeks Old"/>
  </r>
  <r>
    <s v="01-81-1601-00-00"/>
    <x v="26"/>
    <x v="7"/>
    <x v="8"/>
    <n v="19"/>
    <n v="151.81"/>
    <n v="60.8"/>
    <n v="3.1999999999999997"/>
    <n v="91.01"/>
    <n v="0.6"/>
    <x v="5"/>
    <d v="2019-08-30T00:00:00"/>
    <x v="5"/>
    <s v="Friday"/>
    <n v="0.95000000000000007"/>
    <s v="Low Cost per Unit"/>
    <n v="0"/>
    <n v="4.5542999999999996"/>
    <n v="0"/>
    <n v="0"/>
    <n v="0"/>
    <s v="Greater Than 8 Weeks Old"/>
  </r>
  <r>
    <s v="01-83-1601-00-00"/>
    <x v="26"/>
    <x v="7"/>
    <x v="9"/>
    <n v="16"/>
    <n v="143.84"/>
    <n v="68.8"/>
    <n v="4.3"/>
    <n v="75.040000000000006"/>
    <n v="0.52"/>
    <x v="5"/>
    <d v="2019-08-30T00:00:00"/>
    <x v="5"/>
    <s v="Friday"/>
    <n v="0.8"/>
    <s v="Low Cost per Unit"/>
    <n v="0"/>
    <n v="4.3151999999999999"/>
    <n v="0"/>
    <n v="0"/>
    <n v="0"/>
    <s v="Greater Than 8 Weeks Old"/>
  </r>
  <r>
    <s v="01-83-1602-00-00"/>
    <x v="26"/>
    <x v="7"/>
    <x v="9"/>
    <n v="12"/>
    <n v="107.88"/>
    <n v="47.76"/>
    <n v="3.98"/>
    <n v="60.12"/>
    <n v="0.56000000000000005"/>
    <x v="5"/>
    <d v="2019-08-30T00:00:00"/>
    <x v="5"/>
    <s v="Friday"/>
    <n v="0.60000000000000009"/>
    <s v="Low Cost per Unit"/>
    <n v="0"/>
    <n v="3.2363999999999997"/>
    <n v="0"/>
    <n v="0"/>
    <n v="0"/>
    <s v="Greater Than 8 Weeks Old"/>
  </r>
  <r>
    <s v="01-83-1603-00-00"/>
    <x v="26"/>
    <x v="7"/>
    <x v="9"/>
    <n v="5"/>
    <n v="70"/>
    <n v="13.75"/>
    <n v="2.75"/>
    <n v="56.25"/>
    <n v="0.8"/>
    <x v="5"/>
    <d v="2019-08-30T00:00:00"/>
    <x v="5"/>
    <s v="Friday"/>
    <n v="0.25"/>
    <s v="Low Cost per Unit"/>
    <n v="0"/>
    <n v="2.1"/>
    <n v="0"/>
    <n v="0"/>
    <n v="0"/>
    <s v="Greater Than 8 Weeks Old"/>
  </r>
  <r>
    <s v="02-31-0101-01-00"/>
    <x v="26"/>
    <x v="3"/>
    <x v="5"/>
    <n v="52"/>
    <n v="363.48"/>
    <n v="91"/>
    <n v="1.75"/>
    <n v="272.48"/>
    <n v="0.75"/>
    <x v="5"/>
    <d v="2019-08-30T00:00:00"/>
    <x v="5"/>
    <s v="Friday"/>
    <n v="2.6"/>
    <s v="Low Cost per Unit"/>
    <n v="0"/>
    <n v="10.904400000000001"/>
    <n v="0"/>
    <n v="0"/>
    <n v="0"/>
    <s v="Greater Than 8 Weeks Old"/>
  </r>
  <r>
    <s v="02-31-0103-01-00"/>
    <x v="26"/>
    <x v="4"/>
    <x v="5"/>
    <n v="10"/>
    <n v="89.91"/>
    <n v="29.5"/>
    <n v="2.95"/>
    <n v="60.41"/>
    <n v="0.67"/>
    <x v="5"/>
    <d v="2019-08-30T00:00:00"/>
    <x v="5"/>
    <s v="Friday"/>
    <n v="0.5"/>
    <s v="Low Cost per Unit"/>
    <n v="0"/>
    <n v="2.6972999999999998"/>
    <n v="0"/>
    <n v="0"/>
    <n v="0"/>
    <s v="Greater Than 8 Weeks Old"/>
  </r>
  <r>
    <s v="02-32-0101-01-00"/>
    <x v="26"/>
    <x v="5"/>
    <x v="6"/>
    <n v="2"/>
    <n v="44"/>
    <n v="4.0999999999999996"/>
    <n v="2.0499999999999998"/>
    <n v="39.9"/>
    <n v="0.91"/>
    <x v="5"/>
    <d v="2019-08-30T00:00:00"/>
    <x v="5"/>
    <s v="Friday"/>
    <n v="0.1"/>
    <s v="Low Cost per Unit"/>
    <n v="0"/>
    <n v="1.3199999999999998"/>
    <n v="0"/>
    <n v="0"/>
    <n v="0"/>
    <s v="Greater Than 8 Weeks Old"/>
  </r>
  <r>
    <s v="02-32-0401-00-00"/>
    <x v="26"/>
    <x v="5"/>
    <x v="6"/>
    <n v="1"/>
    <n v="65"/>
    <n v="16.2"/>
    <n v="16.2"/>
    <n v="48.8"/>
    <n v="0.75"/>
    <x v="5"/>
    <d v="2019-08-30T00:00:00"/>
    <x v="5"/>
    <s v="Friday"/>
    <n v="0.05"/>
    <s v="Low Cost per Unit"/>
    <n v="0"/>
    <n v="0"/>
    <n v="0"/>
    <n v="0"/>
    <n v="0"/>
    <s v="Greater Than 8 Weeks Old"/>
  </r>
  <r>
    <s v="02-40-0001"/>
    <x v="26"/>
    <x v="6"/>
    <x v="7"/>
    <n v="5"/>
    <n v="95"/>
    <n v="22.5"/>
    <n v="4.5"/>
    <n v="72.5"/>
    <n v="0.76"/>
    <x v="5"/>
    <d v="2019-08-30T00:00:00"/>
    <x v="5"/>
    <s v="Friday"/>
    <n v="0.25"/>
    <s v="Low Cost per Unit"/>
    <n v="0"/>
    <n v="2.85"/>
    <n v="0"/>
    <n v="0"/>
    <n v="0"/>
    <s v="Greater Than 8 Weeks Old"/>
  </r>
  <r>
    <s v="02-40-0401-00-00"/>
    <x v="26"/>
    <x v="6"/>
    <x v="7"/>
    <n v="28"/>
    <n v="252.72"/>
    <n v="82.6"/>
    <n v="2.9499999999999997"/>
    <n v="170.12"/>
    <n v="0.67"/>
    <x v="5"/>
    <d v="2019-08-30T00:00:00"/>
    <x v="5"/>
    <s v="Friday"/>
    <n v="1.4000000000000001"/>
    <s v="Low Cost per Unit"/>
    <n v="0"/>
    <n v="7.5815999999999999"/>
    <n v="0"/>
    <n v="0"/>
    <n v="0"/>
    <s v="Greater Than 8 Weeks Old"/>
  </r>
  <r>
    <s v="02-40-0402-00-00"/>
    <x v="26"/>
    <x v="2"/>
    <x v="2"/>
    <n v="8"/>
    <n v="87.92"/>
    <n v="30"/>
    <n v="3.75"/>
    <n v="57.92"/>
    <n v="0.66"/>
    <x v="5"/>
    <d v="2019-08-30T00:00:00"/>
    <x v="5"/>
    <s v="Friday"/>
    <n v="0.4"/>
    <s v="Low Cost per Unit"/>
    <n v="0"/>
    <n v="2.6375999999999999"/>
    <n v="0"/>
    <n v="0"/>
    <n v="0"/>
    <s v="Greater Than 8 Weeks Old"/>
  </r>
  <r>
    <s v="02-40-1301-00-00"/>
    <x v="26"/>
    <x v="6"/>
    <x v="7"/>
    <n v="21"/>
    <n v="189.81"/>
    <n v="78.75"/>
    <n v="3.75"/>
    <n v="111.06"/>
    <n v="0.59"/>
    <x v="5"/>
    <d v="2019-08-30T00:00:00"/>
    <x v="5"/>
    <s v="Friday"/>
    <n v="1.05"/>
    <s v="Low Cost per Unit"/>
    <n v="0"/>
    <n v="5.6943000000000001"/>
    <n v="0"/>
    <n v="0"/>
    <n v="0"/>
    <s v="Greater Than 8 Weeks Old"/>
  </r>
  <r>
    <s v="02-54-0101-01-00"/>
    <x v="26"/>
    <x v="8"/>
    <x v="10"/>
    <n v="1"/>
    <n v="14"/>
    <n v="2.2999999999999998"/>
    <n v="2.2999999999999998"/>
    <n v="11.7"/>
    <n v="0.84"/>
    <x v="5"/>
    <d v="2019-08-30T00:00:00"/>
    <x v="5"/>
    <s v="Friday"/>
    <n v="0.05"/>
    <s v="Low Cost per Unit"/>
    <n v="0"/>
    <n v="0"/>
    <n v="0"/>
    <n v="0"/>
    <n v="0"/>
    <s v="Greater Than 8 Weeks Old"/>
  </r>
  <r>
    <s v="02-62-0401-01-12"/>
    <x v="26"/>
    <x v="1"/>
    <x v="19"/>
    <n v="8"/>
    <n v="583.91999999999996"/>
    <n v="302.72000000000003"/>
    <n v="37.840000000000003"/>
    <n v="281.2"/>
    <n v="0.48"/>
    <x v="5"/>
    <d v="2019-08-30T00:00:00"/>
    <x v="5"/>
    <s v="Friday"/>
    <n v="0.4"/>
    <s v="High Cost per Unit"/>
    <n v="0"/>
    <n v="17.517599999999998"/>
    <n v="0"/>
    <n v="0"/>
    <n v="0"/>
    <s v="Greater Than 8 Weeks Old"/>
  </r>
  <r>
    <s v="02-63-0403-01-00"/>
    <x v="26"/>
    <x v="1"/>
    <x v="19"/>
    <n v="1"/>
    <n v="394.99"/>
    <n v="172"/>
    <n v="172"/>
    <n v="222.99"/>
    <n v="0.56000000000000005"/>
    <x v="5"/>
    <d v="2019-08-30T00:00:00"/>
    <x v="5"/>
    <s v="Friday"/>
    <n v="0.05"/>
    <s v="High Cost per Unit"/>
    <n v="0"/>
    <n v="0"/>
    <n v="0"/>
    <n v="0"/>
    <n v="0"/>
    <s v="Greater Than 8 Weeks Old"/>
  </r>
  <r>
    <s v="02-71-1401-01-00"/>
    <x v="26"/>
    <x v="4"/>
    <x v="11"/>
    <n v="1"/>
    <n v="38.99"/>
    <n v="12"/>
    <n v="12"/>
    <n v="26.99"/>
    <n v="0.69"/>
    <x v="5"/>
    <d v="2019-08-30T00:00:00"/>
    <x v="5"/>
    <s v="Friday"/>
    <n v="0.05"/>
    <s v="Low Cost per Unit"/>
    <n v="0"/>
    <n v="0"/>
    <n v="0"/>
    <n v="0"/>
    <n v="0"/>
    <s v="Greater Than 8 Weeks Old"/>
  </r>
  <r>
    <s v="02-71-1403-01-12"/>
    <x v="26"/>
    <x v="4"/>
    <x v="11"/>
    <n v="1"/>
    <n v="109"/>
    <n v="33.15"/>
    <n v="33.15"/>
    <n v="75.849999999999994"/>
    <n v="0.7"/>
    <x v="5"/>
    <d v="2019-08-30T00:00:00"/>
    <x v="5"/>
    <s v="Friday"/>
    <n v="0.05"/>
    <s v="High Cost per Unit"/>
    <n v="0"/>
    <n v="0"/>
    <n v="0"/>
    <n v="0"/>
    <n v="0"/>
    <s v="Greater Than 8 Weeks Old"/>
  </r>
  <r>
    <s v="02-72-0101-01-00"/>
    <x v="26"/>
    <x v="4"/>
    <x v="11"/>
    <n v="3"/>
    <n v="87"/>
    <n v="16.8"/>
    <n v="5.6000000000000005"/>
    <n v="70.2"/>
    <n v="0.81"/>
    <x v="5"/>
    <d v="2019-08-30T00:00:00"/>
    <x v="5"/>
    <s v="Friday"/>
    <n v="0.15000000000000002"/>
    <s v="Low Cost per Unit"/>
    <n v="0"/>
    <n v="2.61"/>
    <n v="0"/>
    <n v="0"/>
    <n v="0"/>
    <s v="Greater Than 8 Weeks Old"/>
  </r>
  <r>
    <s v="02-73-0001-01-00"/>
    <x v="26"/>
    <x v="4"/>
    <x v="12"/>
    <n v="1"/>
    <n v="39"/>
    <n v="10.85"/>
    <n v="10.85"/>
    <n v="28.15"/>
    <n v="0.72"/>
    <x v="5"/>
    <d v="2019-08-30T00:00:00"/>
    <x v="5"/>
    <s v="Friday"/>
    <n v="0.05"/>
    <s v="Low Cost per Unit"/>
    <n v="0"/>
    <n v="0"/>
    <n v="0"/>
    <n v="0"/>
    <n v="0"/>
    <s v="Greater Than 8 Weeks Old"/>
  </r>
  <r>
    <s v="02-73-0002-01-00"/>
    <x v="26"/>
    <x v="4"/>
    <x v="12"/>
    <n v="9"/>
    <n v="323.91000000000003"/>
    <n v="99"/>
    <n v="11"/>
    <n v="224.91"/>
    <n v="0.69"/>
    <x v="5"/>
    <d v="2019-08-30T00:00:00"/>
    <x v="5"/>
    <s v="Friday"/>
    <n v="0.45"/>
    <s v="Low Cost per Unit"/>
    <n v="0"/>
    <n v="9.7172999999999998"/>
    <n v="0"/>
    <n v="0"/>
    <n v="0"/>
    <s v="Greater Than 8 Weeks Old"/>
  </r>
  <r>
    <s v="02-73-1302-01-00"/>
    <x v="26"/>
    <x v="4"/>
    <x v="12"/>
    <n v="4"/>
    <n v="15.96"/>
    <n v="5.6"/>
    <n v="1.4"/>
    <n v="10.36"/>
    <n v="0.65"/>
    <x v="5"/>
    <d v="2019-08-30T00:00:00"/>
    <x v="5"/>
    <s v="Friday"/>
    <n v="0.2"/>
    <s v="Low Cost per Unit"/>
    <n v="0"/>
    <n v="0.4788"/>
    <n v="0"/>
    <n v="0"/>
    <n v="0"/>
    <s v="Greater Than 8 Weeks Old"/>
  </r>
  <r>
    <s v="02-73-1401-01-12"/>
    <x v="26"/>
    <x v="4"/>
    <x v="12"/>
    <n v="1"/>
    <n v="26"/>
    <n v="6"/>
    <n v="6"/>
    <n v="20"/>
    <n v="0.77"/>
    <x v="5"/>
    <d v="2019-08-30T00:00:00"/>
    <x v="5"/>
    <s v="Friday"/>
    <n v="0.05"/>
    <s v="Low Cost per Unit"/>
    <n v="0"/>
    <n v="0"/>
    <n v="0"/>
    <n v="0"/>
    <n v="0"/>
    <s v="Greater Than 8 Weeks Old"/>
  </r>
  <r>
    <s v="02-73-1402-01-12"/>
    <x v="26"/>
    <x v="4"/>
    <x v="12"/>
    <n v="1"/>
    <n v="60"/>
    <n v="16.8"/>
    <n v="16.8"/>
    <n v="43.2"/>
    <n v="0.72"/>
    <x v="5"/>
    <d v="2019-08-30T00:00:00"/>
    <x v="5"/>
    <s v="Friday"/>
    <n v="0.05"/>
    <s v="Low Cost per Unit"/>
    <n v="0"/>
    <n v="0"/>
    <n v="0"/>
    <n v="0"/>
    <n v="0"/>
    <s v="Greater Than 8 Weeks Old"/>
  </r>
  <r>
    <s v="02-74-0403-01-00"/>
    <x v="26"/>
    <x v="4"/>
    <x v="11"/>
    <n v="2"/>
    <n v="120"/>
    <n v="29.2"/>
    <n v="14.6"/>
    <n v="90.8"/>
    <n v="0.76"/>
    <x v="5"/>
    <d v="2019-08-30T00:00:00"/>
    <x v="5"/>
    <s v="Friday"/>
    <n v="0.1"/>
    <s v="Low Cost per Unit"/>
    <n v="0"/>
    <n v="3.5999999999999996"/>
    <n v="0"/>
    <n v="0"/>
    <n v="0"/>
    <s v="Greater Than 8 Weeks Old"/>
  </r>
  <r>
    <s v="02-74-0404-01-00"/>
    <x v="26"/>
    <x v="4"/>
    <x v="11"/>
    <n v="1"/>
    <n v="9"/>
    <n v="2.95"/>
    <n v="2.95"/>
    <n v="6.05"/>
    <n v="0.67"/>
    <x v="5"/>
    <d v="2019-08-30T00:00:00"/>
    <x v="5"/>
    <s v="Friday"/>
    <n v="0.05"/>
    <s v="Low Cost per Unit"/>
    <n v="0"/>
    <n v="0"/>
    <n v="0"/>
    <n v="0"/>
    <n v="0"/>
    <s v="Greater Than 8 Weeks Old"/>
  </r>
  <r>
    <s v="02-74-1201-00-00"/>
    <x v="26"/>
    <x v="2"/>
    <x v="2"/>
    <n v="9"/>
    <n v="116.91"/>
    <n v="49.5"/>
    <n v="5.5"/>
    <n v="67.41"/>
    <n v="0.57999999999999996"/>
    <x v="5"/>
    <d v="2019-08-30T00:00:00"/>
    <x v="5"/>
    <s v="Friday"/>
    <n v="0.45"/>
    <s v="Low Cost per Unit"/>
    <n v="0"/>
    <n v="3.5072999999999999"/>
    <n v="0"/>
    <n v="0"/>
    <n v="0"/>
    <s v="Greater Than 8 Weeks Old"/>
  </r>
  <r>
    <s v="02-74-1301-01-00"/>
    <x v="26"/>
    <x v="2"/>
    <x v="2"/>
    <n v="6"/>
    <n v="59.94"/>
    <n v="49.5"/>
    <n v="8.25"/>
    <n v="10.44"/>
    <n v="0.17"/>
    <x v="5"/>
    <d v="2019-08-30T00:00:00"/>
    <x v="5"/>
    <s v="Friday"/>
    <n v="0.30000000000000004"/>
    <s v="Low Cost per Unit"/>
    <n v="0"/>
    <n v="1.7981999999999998"/>
    <n v="0"/>
    <n v="0"/>
    <n v="0"/>
    <s v="Greater Than 8 Weeks Old"/>
  </r>
  <r>
    <s v="02-74-1402-01-00"/>
    <x v="26"/>
    <x v="4"/>
    <x v="11"/>
    <n v="20"/>
    <n v="599.79999999999995"/>
    <n v="240"/>
    <n v="12"/>
    <n v="359.8"/>
    <n v="0.6"/>
    <x v="5"/>
    <d v="2019-08-30T00:00:00"/>
    <x v="5"/>
    <s v="Friday"/>
    <n v="1"/>
    <s v="Low Cost per Unit"/>
    <n v="0"/>
    <n v="17.993999999999996"/>
    <n v="0"/>
    <n v="0"/>
    <n v="0"/>
    <s v="Greater Than 8 Weeks Old"/>
  </r>
  <r>
    <s v="02-81-0001-00-00"/>
    <x v="26"/>
    <x v="7"/>
    <x v="8"/>
    <n v="2"/>
    <n v="36"/>
    <n v="11"/>
    <n v="5.5"/>
    <n v="25"/>
    <n v="0.69"/>
    <x v="5"/>
    <d v="2019-08-30T00:00:00"/>
    <x v="5"/>
    <s v="Friday"/>
    <n v="0.1"/>
    <s v="Low Cost per Unit"/>
    <n v="0"/>
    <n v="1.08"/>
    <n v="0"/>
    <n v="0"/>
    <n v="0"/>
    <s v="Greater Than 8 Weeks Old"/>
  </r>
  <r>
    <s v="02-85-0301-01-00"/>
    <x v="26"/>
    <x v="7"/>
    <x v="21"/>
    <n v="46"/>
    <n v="597.54"/>
    <n v="246.1"/>
    <n v="5.35"/>
    <n v="351.44"/>
    <n v="0.59"/>
    <x v="5"/>
    <d v="2019-08-30T00:00:00"/>
    <x v="5"/>
    <s v="Friday"/>
    <n v="2.3000000000000003"/>
    <s v="Low Cost per Unit"/>
    <n v="0"/>
    <n v="17.926199999999998"/>
    <n v="0"/>
    <n v="0"/>
    <n v="0"/>
    <s v="Greater Than 8 Weeks Old"/>
  </r>
  <r>
    <s v="03-22-0001-01-12"/>
    <x v="26"/>
    <x v="1"/>
    <x v="13"/>
    <n v="4"/>
    <n v="248.36"/>
    <n v="122.56"/>
    <n v="30.64"/>
    <n v="125.8"/>
    <n v="0.51"/>
    <x v="5"/>
    <d v="2019-08-30T00:00:00"/>
    <x v="5"/>
    <s v="Friday"/>
    <n v="0.2"/>
    <s v="High Cost per Unit"/>
    <n v="0"/>
    <n v="7.4508000000000001"/>
    <n v="0"/>
    <n v="0"/>
    <n v="0"/>
    <s v="Greater Than 8 Weeks Old"/>
  </r>
  <r>
    <s v="03-22-0002-01-12"/>
    <x v="26"/>
    <x v="1"/>
    <x v="3"/>
    <n v="32"/>
    <n v="1415.78"/>
    <n v="980.48"/>
    <n v="30.64"/>
    <n v="435.3"/>
    <n v="0.31"/>
    <x v="5"/>
    <d v="2019-08-30T00:00:00"/>
    <x v="5"/>
    <s v="Friday"/>
    <n v="1.6"/>
    <s v="High Cost per Unit"/>
    <n v="0"/>
    <n v="42.473399999999998"/>
    <n v="0"/>
    <n v="0"/>
    <n v="0"/>
    <s v="Greater Than 8 Weeks Old"/>
  </r>
  <r>
    <s v="03-22-0004"/>
    <x v="26"/>
    <x v="2"/>
    <x v="2"/>
    <n v="39"/>
    <n v="1101.6199999999999"/>
    <n v="858"/>
    <n v="22"/>
    <n v="243.62"/>
    <n v="0.22"/>
    <x v="5"/>
    <d v="2019-08-30T00:00:00"/>
    <x v="5"/>
    <s v="Friday"/>
    <n v="1.9500000000000002"/>
    <s v="High Cost per Unit"/>
    <n v="0"/>
    <n v="33.048599999999993"/>
    <n v="0"/>
    <n v="0"/>
    <n v="0"/>
    <s v="Greater Than 8 Weeks Old"/>
  </r>
  <r>
    <s v="03-22-0101-01-00"/>
    <x v="26"/>
    <x v="1"/>
    <x v="13"/>
    <n v="1"/>
    <n v="99"/>
    <n v="30"/>
    <n v="30"/>
    <n v="69"/>
    <n v="0.7"/>
    <x v="5"/>
    <d v="2019-08-30T00:00:00"/>
    <x v="5"/>
    <s v="Friday"/>
    <n v="0.05"/>
    <s v="High Cost per Unit"/>
    <n v="0"/>
    <n v="0"/>
    <n v="0"/>
    <n v="0"/>
    <n v="0"/>
    <s v="Greater Than 8 Weeks Old"/>
  </r>
  <r>
    <s v="03-22-0110-11-00"/>
    <x v="26"/>
    <x v="2"/>
    <x v="2"/>
    <n v="18"/>
    <n v="1547.82"/>
    <n v="864"/>
    <n v="48"/>
    <n v="683.82"/>
    <n v="0.44"/>
    <x v="5"/>
    <d v="2019-08-30T00:00:00"/>
    <x v="5"/>
    <s v="Friday"/>
    <n v="0.9"/>
    <s v="High Cost per Unit"/>
    <n v="0"/>
    <n v="46.434599999999996"/>
    <n v="0"/>
    <n v="0"/>
    <n v="0"/>
    <s v="Greater Than 8 Weeks Old"/>
  </r>
  <r>
    <s v="03-24-0302-01-00"/>
    <x v="26"/>
    <x v="1"/>
    <x v="3"/>
    <n v="7"/>
    <n v="132.93"/>
    <n v="73.5"/>
    <n v="10.5"/>
    <n v="59.43"/>
    <n v="0.45"/>
    <x v="5"/>
    <d v="2019-08-30T00:00:00"/>
    <x v="5"/>
    <s v="Friday"/>
    <n v="0.35000000000000003"/>
    <s v="Low Cost per Unit"/>
    <n v="0"/>
    <n v="3.9879000000000002"/>
    <n v="0"/>
    <n v="0"/>
    <n v="0"/>
    <s v="Greater Than 8 Weeks Old"/>
  </r>
  <r>
    <s v="03-25-0001-01-00"/>
    <x v="26"/>
    <x v="0"/>
    <x v="0"/>
    <n v="9"/>
    <n v="404.91"/>
    <n v="162"/>
    <n v="18"/>
    <n v="242.91"/>
    <n v="0.6"/>
    <x v="5"/>
    <d v="2019-08-30T00:00:00"/>
    <x v="5"/>
    <s v="Friday"/>
    <n v="0.45"/>
    <s v="High Cost per Unit"/>
    <n v="40.491000000000007"/>
    <n v="12.1473"/>
    <n v="0"/>
    <n v="0"/>
    <n v="0"/>
    <s v="Greater Than 8 Weeks Old"/>
  </r>
  <r>
    <s v="03-25-0003-01-00"/>
    <x v="26"/>
    <x v="0"/>
    <x v="0"/>
    <n v="3"/>
    <n v="121.47"/>
    <n v="54"/>
    <n v="18"/>
    <n v="67.47"/>
    <n v="0.56000000000000005"/>
    <x v="5"/>
    <d v="2019-08-30T00:00:00"/>
    <x v="5"/>
    <s v="Friday"/>
    <n v="0.15000000000000002"/>
    <s v="High Cost per Unit"/>
    <n v="12.147"/>
    <n v="3.6440999999999999"/>
    <n v="0"/>
    <n v="0"/>
    <n v="0"/>
    <s v="Greater Than 8 Weeks Old"/>
  </r>
  <r>
    <s v="03-26-0001-01-00"/>
    <x v="26"/>
    <x v="1"/>
    <x v="14"/>
    <n v="1"/>
    <n v="59"/>
    <n v="20.99"/>
    <n v="20.99"/>
    <n v="38.01"/>
    <n v="0.64"/>
    <x v="5"/>
    <d v="2019-08-30T00:00:00"/>
    <x v="5"/>
    <s v="Friday"/>
    <n v="0.05"/>
    <s v="High Cost per Unit"/>
    <n v="0"/>
    <n v="0"/>
    <n v="0"/>
    <n v="0"/>
    <n v="0"/>
    <s v="Greater Than 8 Weeks Old"/>
  </r>
  <r>
    <s v="03-31-0102-01-00"/>
    <x v="26"/>
    <x v="4"/>
    <x v="5"/>
    <n v="15"/>
    <n v="179.85"/>
    <n v="60"/>
    <n v="4"/>
    <n v="119.85"/>
    <n v="0.67"/>
    <x v="5"/>
    <d v="2019-08-30T00:00:00"/>
    <x v="5"/>
    <s v="Friday"/>
    <n v="0.75"/>
    <s v="Low Cost per Unit"/>
    <n v="0"/>
    <n v="5.3954999999999993"/>
    <n v="0"/>
    <n v="0"/>
    <n v="0"/>
    <s v="Greater Than 8 Weeks Old"/>
  </r>
  <r>
    <s v="03-32-0402-00-00"/>
    <x v="26"/>
    <x v="5"/>
    <x v="6"/>
    <n v="26"/>
    <n v="959.74"/>
    <n v="344.24"/>
    <n v="13.24"/>
    <n v="615.5"/>
    <n v="0.64"/>
    <x v="5"/>
    <d v="2019-08-30T00:00:00"/>
    <x v="5"/>
    <s v="Friday"/>
    <n v="1.3"/>
    <s v="Low Cost per Unit"/>
    <n v="0"/>
    <n v="28.792199999999998"/>
    <n v="0"/>
    <n v="0"/>
    <n v="0"/>
    <s v="Greater Than 8 Weeks Old"/>
  </r>
  <r>
    <s v="03-35-0101-01-00"/>
    <x v="26"/>
    <x v="1"/>
    <x v="14"/>
    <n v="1"/>
    <n v="69"/>
    <n v="15"/>
    <n v="15"/>
    <n v="54"/>
    <n v="0.78"/>
    <x v="5"/>
    <d v="2019-08-30T00:00:00"/>
    <x v="5"/>
    <s v="Friday"/>
    <n v="0.05"/>
    <s v="Low Cost per Unit"/>
    <n v="0"/>
    <n v="0"/>
    <n v="0"/>
    <n v="0"/>
    <n v="0"/>
    <s v="Greater Than 8 Weeks Old"/>
  </r>
  <r>
    <s v="03-35-0101-07-00"/>
    <x v="26"/>
    <x v="1"/>
    <x v="14"/>
    <n v="1"/>
    <n v="33.99"/>
    <n v="15"/>
    <n v="15"/>
    <n v="18.989999999999998"/>
    <n v="0.56000000000000005"/>
    <x v="5"/>
    <d v="2019-08-30T00:00:00"/>
    <x v="5"/>
    <s v="Friday"/>
    <n v="0.05"/>
    <s v="Low Cost per Unit"/>
    <n v="0"/>
    <n v="0"/>
    <n v="0"/>
    <n v="0"/>
    <n v="0"/>
    <s v="Greater Than 8 Weeks Old"/>
  </r>
  <r>
    <s v="03-40-1302-00-00"/>
    <x v="26"/>
    <x v="2"/>
    <x v="2"/>
    <n v="1"/>
    <n v="33.99"/>
    <n v="13.5"/>
    <n v="13.5"/>
    <n v="20.49"/>
    <n v="0.6"/>
    <x v="5"/>
    <d v="2019-08-30T00:00:00"/>
    <x v="5"/>
    <s v="Friday"/>
    <n v="0.05"/>
    <s v="Low Cost per Unit"/>
    <n v="0"/>
    <n v="0"/>
    <n v="0"/>
    <n v="0"/>
    <n v="0"/>
    <s v="Greater Than 8 Weeks Old"/>
  </r>
  <r>
    <s v="03-52-1301-01-00"/>
    <x v="26"/>
    <x v="8"/>
    <x v="20"/>
    <n v="2"/>
    <n v="280"/>
    <n v="86.52"/>
    <n v="43.26"/>
    <n v="193.48"/>
    <n v="0.69"/>
    <x v="5"/>
    <d v="2019-08-30T00:00:00"/>
    <x v="5"/>
    <s v="Friday"/>
    <n v="0.1"/>
    <s v="High Cost per Unit"/>
    <n v="0"/>
    <n v="8.4"/>
    <n v="0"/>
    <n v="0"/>
    <n v="0"/>
    <s v="Greater Than 8 Weeks Old"/>
  </r>
  <r>
    <s v="03-64-0001"/>
    <x v="26"/>
    <x v="1"/>
    <x v="19"/>
    <n v="4"/>
    <n v="1199.96"/>
    <n v="540"/>
    <n v="135"/>
    <n v="659.96"/>
    <n v="0.55000000000000004"/>
    <x v="5"/>
    <d v="2019-08-30T00:00:00"/>
    <x v="5"/>
    <s v="Friday"/>
    <n v="0.2"/>
    <s v="High Cost per Unit"/>
    <n v="0"/>
    <n v="35.998800000000003"/>
    <n v="0"/>
    <n v="0"/>
    <n v="0"/>
    <s v="Greater Than 8 Weeks Old"/>
  </r>
  <r>
    <s v="03-72-0501-01-00"/>
    <x v="26"/>
    <x v="4"/>
    <x v="11"/>
    <n v="27"/>
    <n v="350.73"/>
    <n v="86.4"/>
    <n v="3.2"/>
    <n v="264.33"/>
    <n v="0.75"/>
    <x v="5"/>
    <d v="2019-08-30T00:00:00"/>
    <x v="5"/>
    <s v="Friday"/>
    <n v="1.35"/>
    <s v="Low Cost per Unit"/>
    <n v="0"/>
    <n v="10.5219"/>
    <n v="0"/>
    <n v="0"/>
    <n v="0"/>
    <s v="Greater Than 8 Weeks Old"/>
  </r>
  <r>
    <s v="03-74-0002-01-00"/>
    <x v="26"/>
    <x v="8"/>
    <x v="15"/>
    <n v="4"/>
    <n v="100"/>
    <n v="19"/>
    <n v="4.75"/>
    <n v="81"/>
    <n v="0.81"/>
    <x v="5"/>
    <d v="2019-08-30T00:00:00"/>
    <x v="5"/>
    <s v="Friday"/>
    <n v="0.2"/>
    <s v="Low Cost per Unit"/>
    <n v="0"/>
    <n v="3"/>
    <n v="0"/>
    <n v="0"/>
    <n v="0"/>
    <s v="Greater Than 8 Weeks Old"/>
  </r>
  <r>
    <s v="03-74-0003-01-00"/>
    <x v="26"/>
    <x v="4"/>
    <x v="11"/>
    <n v="1"/>
    <n v="99"/>
    <n v="24"/>
    <n v="24"/>
    <n v="75"/>
    <n v="0.76"/>
    <x v="5"/>
    <d v="2019-08-30T00:00:00"/>
    <x v="5"/>
    <s v="Friday"/>
    <n v="0.05"/>
    <s v="High Cost per Unit"/>
    <n v="0"/>
    <n v="0"/>
    <n v="0"/>
    <n v="0"/>
    <n v="0"/>
    <s v="Greater Than 8 Weeks Old"/>
  </r>
  <r>
    <s v="03-74-0004-01-00"/>
    <x v="26"/>
    <x v="4"/>
    <x v="11"/>
    <n v="1"/>
    <n v="49"/>
    <n v="18"/>
    <n v="18"/>
    <n v="31"/>
    <n v="0.63"/>
    <x v="5"/>
    <d v="2019-08-30T00:00:00"/>
    <x v="5"/>
    <s v="Friday"/>
    <n v="0.05"/>
    <s v="High Cost per Unit"/>
    <n v="0"/>
    <n v="0"/>
    <n v="0"/>
    <n v="0"/>
    <n v="0"/>
    <s v="Greater Than 8 Weeks Old"/>
  </r>
  <r>
    <s v="03-81-0001-00-03"/>
    <x v="26"/>
    <x v="7"/>
    <x v="8"/>
    <n v="1"/>
    <n v="13"/>
    <n v="1.85"/>
    <n v="1.85"/>
    <n v="11.15"/>
    <n v="0.86"/>
    <x v="5"/>
    <d v="2019-08-30T00:00:00"/>
    <x v="5"/>
    <s v="Friday"/>
    <n v="0.05"/>
    <s v="Low Cost per Unit"/>
    <n v="0"/>
    <n v="0"/>
    <n v="0"/>
    <n v="0"/>
    <n v="0"/>
    <s v="Greater Than 8 Weeks Old"/>
  </r>
  <r>
    <s v="03-81-0002-00-00"/>
    <x v="26"/>
    <x v="7"/>
    <x v="8"/>
    <n v="28"/>
    <n v="363.72"/>
    <n v="168"/>
    <n v="6"/>
    <n v="195.72"/>
    <n v="0.54"/>
    <x v="5"/>
    <d v="2019-08-30T00:00:00"/>
    <x v="5"/>
    <s v="Friday"/>
    <n v="1.4000000000000001"/>
    <s v="Low Cost per Unit"/>
    <n v="0"/>
    <n v="10.9116"/>
    <n v="0"/>
    <n v="0"/>
    <n v="0"/>
    <s v="Greater Than 8 Weeks Old"/>
  </r>
  <r>
    <s v="03-81-0101-00-00"/>
    <x v="26"/>
    <x v="7"/>
    <x v="8"/>
    <n v="6"/>
    <n v="59.94"/>
    <n v="26.4"/>
    <n v="4.3999999999999995"/>
    <n v="33.54"/>
    <n v="0.56000000000000005"/>
    <x v="5"/>
    <d v="2019-08-30T00:00:00"/>
    <x v="5"/>
    <s v="Friday"/>
    <n v="0.30000000000000004"/>
    <s v="Low Cost per Unit"/>
    <n v="0"/>
    <n v="1.7981999999999998"/>
    <n v="0"/>
    <n v="0"/>
    <n v="0"/>
    <s v="Greater Than 8 Weeks Old"/>
  </r>
  <r>
    <s v="03-85-0301-01-00"/>
    <x v="26"/>
    <x v="7"/>
    <x v="21"/>
    <n v="1"/>
    <n v="59"/>
    <n v="21"/>
    <n v="21"/>
    <n v="38"/>
    <n v="0.64"/>
    <x v="5"/>
    <d v="2019-08-30T00:00:00"/>
    <x v="5"/>
    <s v="Friday"/>
    <n v="0.05"/>
    <s v="High Cost per Unit"/>
    <n v="0"/>
    <n v="0"/>
    <n v="0"/>
    <n v="0"/>
    <n v="0"/>
    <s v="Greater Than 8 Weeks Old"/>
  </r>
  <r>
    <s v="04-15-0105-01-00"/>
    <x v="26"/>
    <x v="5"/>
    <x v="23"/>
    <n v="4"/>
    <n v="31.96"/>
    <n v="11.12"/>
    <n v="2.78"/>
    <n v="20.84"/>
    <n v="0.65"/>
    <x v="5"/>
    <d v="2019-08-30T00:00:00"/>
    <x v="5"/>
    <s v="Friday"/>
    <n v="0.2"/>
    <s v="Low Cost per Unit"/>
    <n v="0"/>
    <n v="0.95879999999999999"/>
    <n v="0"/>
    <n v="0"/>
    <n v="0"/>
    <s v="Greater Than 8 Weeks Old"/>
  </r>
  <r>
    <s v="04-82-0001-00-12"/>
    <x v="26"/>
    <x v="7"/>
    <x v="17"/>
    <n v="1"/>
    <n v="69"/>
    <n v="31.25"/>
    <n v="31.25"/>
    <n v="37.75"/>
    <n v="0.55000000000000004"/>
    <x v="5"/>
    <d v="2019-08-30T00:00:00"/>
    <x v="5"/>
    <s v="Friday"/>
    <n v="0.05"/>
    <s v="High Cost per Unit"/>
    <n v="0"/>
    <n v="0"/>
    <n v="0"/>
    <n v="0"/>
    <n v="0"/>
    <s v="Greater Than 8 Weeks Old"/>
  </r>
  <r>
    <s v="06-81-1702-00-00"/>
    <x v="26"/>
    <x v="7"/>
    <x v="8"/>
    <n v="1"/>
    <n v="32"/>
    <n v="12.8"/>
    <n v="12.8"/>
    <n v="19.2"/>
    <n v="0.6"/>
    <x v="5"/>
    <d v="2019-08-30T00:00:00"/>
    <x v="5"/>
    <s v="Friday"/>
    <n v="0.05"/>
    <s v="Low Cost per Unit"/>
    <n v="0"/>
    <n v="0"/>
    <n v="0"/>
    <n v="0"/>
    <n v="0"/>
    <s v="Greater Than 8 Weeks Old"/>
  </r>
  <r>
    <s v="08-28-0201-00-00"/>
    <x v="26"/>
    <x v="1"/>
    <x v="4"/>
    <n v="54"/>
    <n v="1081.8599999999999"/>
    <n v="591.29999999999995"/>
    <n v="10.95"/>
    <n v="490.56"/>
    <n v="0.45"/>
    <x v="5"/>
    <d v="2019-08-30T00:00:00"/>
    <x v="5"/>
    <s v="Friday"/>
    <n v="2.7"/>
    <s v="Low Cost per Unit"/>
    <n v="0"/>
    <n v="32.455799999999996"/>
    <n v="0"/>
    <n v="0"/>
    <n v="0"/>
    <s v="Greater Than 8 Weeks Old"/>
  </r>
  <r>
    <s v="08-31-0201-00-00"/>
    <x v="26"/>
    <x v="4"/>
    <x v="5"/>
    <n v="7"/>
    <n v="76.930000000000007"/>
    <n v="47.25"/>
    <n v="6.75"/>
    <n v="29.68"/>
    <n v="0.39"/>
    <x v="5"/>
    <d v="2019-08-30T00:00:00"/>
    <x v="5"/>
    <s v="Friday"/>
    <n v="0.35000000000000003"/>
    <s v="Low Cost per Unit"/>
    <n v="0"/>
    <n v="2.3079000000000001"/>
    <n v="0"/>
    <n v="0"/>
    <n v="0"/>
    <s v="Greater Than 8 Weeks Old"/>
  </r>
  <r>
    <s v="08-31-0202-00-00"/>
    <x v="26"/>
    <x v="4"/>
    <x v="5"/>
    <n v="22"/>
    <n v="161.80000000000001"/>
    <n v="52.14"/>
    <n v="2.37"/>
    <n v="109.66"/>
    <n v="0.68"/>
    <x v="5"/>
    <d v="2019-08-30T00:00:00"/>
    <x v="5"/>
    <s v="Friday"/>
    <n v="1.1000000000000001"/>
    <s v="Low Cost per Unit"/>
    <n v="0"/>
    <n v="4.8540000000000001"/>
    <n v="0"/>
    <n v="0"/>
    <n v="0"/>
    <s v="Greater Than 8 Weeks Old"/>
  </r>
  <r>
    <s v="08-31-0203-00-00"/>
    <x v="26"/>
    <x v="4"/>
    <x v="5"/>
    <n v="64"/>
    <n v="588.36"/>
    <n v="384"/>
    <n v="6"/>
    <n v="204.36"/>
    <n v="0.35"/>
    <x v="5"/>
    <d v="2019-08-30T00:00:00"/>
    <x v="5"/>
    <s v="Friday"/>
    <n v="3.2"/>
    <s v="Low Cost per Unit"/>
    <n v="0"/>
    <n v="17.6508"/>
    <n v="0"/>
    <n v="0"/>
    <n v="0"/>
    <s v="Greater Than 8 Weeks Old"/>
  </r>
  <r>
    <s v="08-34-0201-00-00"/>
    <x v="26"/>
    <x v="5"/>
    <x v="6"/>
    <n v="7"/>
    <n v="139.93"/>
    <n v="52.08"/>
    <n v="7.4399999999999995"/>
    <n v="87.85"/>
    <n v="0.63"/>
    <x v="5"/>
    <d v="2019-08-30T00:00:00"/>
    <x v="5"/>
    <s v="Friday"/>
    <n v="0.35000000000000003"/>
    <s v="Low Cost per Unit"/>
    <n v="0"/>
    <n v="4.1978999999999997"/>
    <n v="0"/>
    <n v="0"/>
    <n v="0"/>
    <s v="Greater Than 8 Weeks Old"/>
  </r>
  <r>
    <s v="08-34-0203-00-00"/>
    <x v="26"/>
    <x v="5"/>
    <x v="6"/>
    <n v="4"/>
    <n v="79.959999999999994"/>
    <n v="24.64"/>
    <n v="6.16"/>
    <n v="55.32"/>
    <n v="0.69"/>
    <x v="5"/>
    <d v="2019-08-30T00:00:00"/>
    <x v="5"/>
    <s v="Friday"/>
    <n v="0.2"/>
    <s v="Low Cost per Unit"/>
    <n v="0"/>
    <n v="2.3987999999999996"/>
    <n v="0"/>
    <n v="0"/>
    <n v="0"/>
    <s v="Greater Than 8 Weeks Old"/>
  </r>
  <r>
    <s v="08-34-0205-00-00"/>
    <x v="26"/>
    <x v="5"/>
    <x v="6"/>
    <n v="1"/>
    <n v="58"/>
    <n v="16.579999999999998"/>
    <n v="16.579999999999998"/>
    <n v="41.42"/>
    <n v="0.71"/>
    <x v="5"/>
    <d v="2019-08-30T00:00:00"/>
    <x v="5"/>
    <s v="Friday"/>
    <n v="0.05"/>
    <s v="Low Cost per Unit"/>
    <n v="0"/>
    <n v="0"/>
    <n v="0"/>
    <n v="0"/>
    <n v="0"/>
    <s v="Greater Than 8 Weeks Old"/>
  </r>
  <r>
    <s v="08-34-0206-01-00"/>
    <x v="26"/>
    <x v="5"/>
    <x v="6"/>
    <n v="1"/>
    <n v="115"/>
    <n v="42.08"/>
    <n v="42.08"/>
    <n v="72.92"/>
    <n v="0.63"/>
    <x v="5"/>
    <d v="2019-08-30T00:00:00"/>
    <x v="5"/>
    <s v="Friday"/>
    <n v="0.05"/>
    <s v="High Cost per Unit"/>
    <n v="0"/>
    <n v="0"/>
    <n v="0"/>
    <n v="0"/>
    <n v="0"/>
    <s v="Greater Than 8 Weeks Old"/>
  </r>
  <r>
    <s v="08-34-0209-00-00"/>
    <x v="26"/>
    <x v="5"/>
    <x v="6"/>
    <n v="4"/>
    <n v="79.959999999999994"/>
    <n v="45.92"/>
    <n v="11.48"/>
    <n v="34.04"/>
    <n v="0.43"/>
    <x v="5"/>
    <d v="2019-08-30T00:00:00"/>
    <x v="5"/>
    <s v="Friday"/>
    <n v="0.2"/>
    <s v="Low Cost per Unit"/>
    <n v="0"/>
    <n v="2.3987999999999996"/>
    <n v="0"/>
    <n v="0"/>
    <n v="0"/>
    <s v="Greater Than 8 Weeks Old"/>
  </r>
  <r>
    <s v="08-34-0210-00-00"/>
    <x v="26"/>
    <x v="5"/>
    <x v="6"/>
    <n v="10"/>
    <n v="199.9"/>
    <n v="114.8"/>
    <n v="11.48"/>
    <n v="85.1"/>
    <n v="0.43"/>
    <x v="5"/>
    <d v="2019-08-30T00:00:00"/>
    <x v="5"/>
    <s v="Friday"/>
    <n v="0.5"/>
    <s v="Low Cost per Unit"/>
    <n v="0"/>
    <n v="5.9969999999999999"/>
    <n v="0"/>
    <n v="0"/>
    <n v="0"/>
    <s v="Greater Than 8 Weeks Old"/>
  </r>
  <r>
    <s v="08-34-0211-00-00"/>
    <x v="26"/>
    <x v="5"/>
    <x v="6"/>
    <n v="8"/>
    <n v="159.91999999999999"/>
    <n v="91.84"/>
    <n v="11.48"/>
    <n v="68.08"/>
    <n v="0.43"/>
    <x v="5"/>
    <d v="2019-08-30T00:00:00"/>
    <x v="5"/>
    <s v="Friday"/>
    <n v="0.4"/>
    <s v="Low Cost per Unit"/>
    <n v="0"/>
    <n v="4.7975999999999992"/>
    <n v="0"/>
    <n v="0"/>
    <n v="0"/>
    <s v="Greater Than 8 Weeks Old"/>
  </r>
  <r>
    <s v="10-81-0001-00-00"/>
    <x v="26"/>
    <x v="7"/>
    <x v="8"/>
    <n v="4"/>
    <n v="116"/>
    <n v="50"/>
    <n v="12.5"/>
    <n v="66"/>
    <n v="0.56999999999999995"/>
    <x v="5"/>
    <d v="2019-08-30T00:00:00"/>
    <x v="5"/>
    <s v="Friday"/>
    <n v="0.2"/>
    <s v="Low Cost per Unit"/>
    <n v="0"/>
    <n v="3.48"/>
    <n v="0"/>
    <n v="0"/>
    <n v="0"/>
    <s v="Greater Than 8 Weeks Old"/>
  </r>
  <r>
    <s v="13-31-0101-03"/>
    <x v="26"/>
    <x v="4"/>
    <x v="5"/>
    <n v="1"/>
    <n v="20"/>
    <n v="7.12"/>
    <n v="7.12"/>
    <n v="12.88"/>
    <n v="0.64"/>
    <x v="5"/>
    <d v="2019-08-30T00:00:00"/>
    <x v="5"/>
    <s v="Friday"/>
    <n v="0.05"/>
    <s v="Low Cost per Unit"/>
    <n v="0"/>
    <n v="0"/>
    <n v="0"/>
    <n v="0"/>
    <n v="0"/>
    <s v="Greater Than 8 Weeks Old"/>
  </r>
  <r>
    <s v="13-81-0101-00-00"/>
    <x v="26"/>
    <x v="7"/>
    <x v="8"/>
    <n v="6"/>
    <n v="77.94"/>
    <n v="36"/>
    <n v="6"/>
    <n v="41.94"/>
    <n v="0.54"/>
    <x v="5"/>
    <d v="2019-08-30T00:00:00"/>
    <x v="5"/>
    <s v="Friday"/>
    <n v="0.30000000000000004"/>
    <s v="Low Cost per Unit"/>
    <n v="0"/>
    <n v="2.3382000000000001"/>
    <n v="0"/>
    <n v="0"/>
    <n v="0"/>
    <s v="Greater Than 8 Weeks Old"/>
  </r>
  <r>
    <s v="13-82-0101-01-00"/>
    <x v="26"/>
    <x v="7"/>
    <x v="17"/>
    <n v="2"/>
    <n v="52"/>
    <n v="17.760000000000002"/>
    <n v="8.8800000000000008"/>
    <n v="34.24"/>
    <n v="0.66"/>
    <x v="5"/>
    <d v="2019-08-30T00:00:00"/>
    <x v="5"/>
    <s v="Friday"/>
    <n v="0.1"/>
    <s v="Low Cost per Unit"/>
    <n v="0"/>
    <n v="1.56"/>
    <n v="0"/>
    <n v="0"/>
    <n v="0"/>
    <s v="Greater Than 8 Weeks Old"/>
  </r>
  <r>
    <s v="17-24-0106-11-00"/>
    <x v="26"/>
    <x v="1"/>
    <x v="3"/>
    <n v="1"/>
    <n v="39"/>
    <n v="9.4499999999999993"/>
    <n v="9.4499999999999993"/>
    <n v="29.55"/>
    <n v="0.76"/>
    <x v="5"/>
    <d v="2019-08-30T00:00:00"/>
    <x v="5"/>
    <s v="Friday"/>
    <n v="0.05"/>
    <s v="Low Cost per Unit"/>
    <n v="0"/>
    <n v="0"/>
    <n v="0"/>
    <n v="0"/>
    <n v="0"/>
    <s v="Greater Than 8 Weeks Old"/>
  </r>
  <r>
    <s v="17-24-0109-11-00"/>
    <x v="26"/>
    <x v="1"/>
    <x v="3"/>
    <n v="4"/>
    <n v="43.96"/>
    <n v="23.04"/>
    <n v="5.76"/>
    <n v="20.92"/>
    <n v="0.48"/>
    <x v="5"/>
    <d v="2019-08-30T00:00:00"/>
    <x v="5"/>
    <s v="Friday"/>
    <n v="0.2"/>
    <s v="Low Cost per Unit"/>
    <n v="0"/>
    <n v="1.3188"/>
    <n v="0"/>
    <n v="0"/>
    <n v="0"/>
    <s v="Greater Than 8 Weeks Old"/>
  </r>
  <r>
    <s v="17-24-0111-11-00"/>
    <x v="26"/>
    <x v="1"/>
    <x v="3"/>
    <n v="1"/>
    <n v="30"/>
    <n v="7.8"/>
    <n v="7.8"/>
    <n v="22.2"/>
    <n v="0.74"/>
    <x v="5"/>
    <d v="2019-08-30T00:00:00"/>
    <x v="5"/>
    <s v="Friday"/>
    <n v="0.05"/>
    <s v="Low Cost per Unit"/>
    <n v="0"/>
    <n v="0"/>
    <n v="0"/>
    <n v="0"/>
    <n v="0"/>
    <s v="Greater Than 8 Weeks Old"/>
  </r>
  <r>
    <s v="17-24-0113-01-00"/>
    <x v="26"/>
    <x v="1"/>
    <x v="3"/>
    <n v="1"/>
    <n v="40"/>
    <n v="7.69"/>
    <n v="7.69"/>
    <n v="32.31"/>
    <n v="0.81"/>
    <x v="5"/>
    <d v="2019-08-30T00:00:00"/>
    <x v="5"/>
    <s v="Friday"/>
    <n v="0.05"/>
    <s v="Low Cost per Unit"/>
    <n v="0"/>
    <n v="0"/>
    <n v="0"/>
    <n v="0"/>
    <n v="0"/>
    <s v="Greater Than 8 Weeks Old"/>
  </r>
  <r>
    <s v="17-24-0301-11-00"/>
    <x v="26"/>
    <x v="2"/>
    <x v="2"/>
    <n v="2"/>
    <n v="13.98"/>
    <n v="5.58"/>
    <n v="2.79"/>
    <n v="8.4"/>
    <n v="0.6"/>
    <x v="5"/>
    <d v="2019-08-30T00:00:00"/>
    <x v="5"/>
    <s v="Friday"/>
    <n v="0.1"/>
    <s v="Low Cost per Unit"/>
    <n v="0"/>
    <n v="0.4194"/>
    <n v="0"/>
    <n v="0"/>
    <n v="0"/>
    <s v="Greater Than 8 Weeks Old"/>
  </r>
  <r>
    <s v="22-82-1301-00-12"/>
    <x v="26"/>
    <x v="7"/>
    <x v="17"/>
    <n v="13"/>
    <n v="389.87"/>
    <n v="207.09"/>
    <n v="15.93"/>
    <n v="182.78"/>
    <n v="0.47"/>
    <x v="5"/>
    <d v="2019-08-30T00:00:00"/>
    <x v="5"/>
    <s v="Friday"/>
    <n v="0.65"/>
    <s v="Low Cost per Unit"/>
    <n v="0"/>
    <n v="11.696099999999999"/>
    <n v="0"/>
    <n v="0"/>
    <n v="0"/>
    <s v="Greater Than 8 Weeks Old"/>
  </r>
  <r>
    <s v="23-33-0201-00-00"/>
    <x v="26"/>
    <x v="5"/>
    <x v="6"/>
    <n v="3"/>
    <n v="48"/>
    <n v="20.25"/>
    <n v="6.75"/>
    <n v="27.75"/>
    <n v="0.57999999999999996"/>
    <x v="5"/>
    <d v="2019-08-30T00:00:00"/>
    <x v="5"/>
    <s v="Friday"/>
    <n v="0.15000000000000002"/>
    <s v="Low Cost per Unit"/>
    <n v="0"/>
    <n v="1.44"/>
    <n v="0"/>
    <n v="0"/>
    <n v="0"/>
    <s v="Greater Than 8 Weeks Old"/>
  </r>
  <r>
    <s v="23-82-0101-01-00"/>
    <x v="26"/>
    <x v="7"/>
    <x v="17"/>
    <n v="3"/>
    <n v="126"/>
    <n v="37.14"/>
    <n v="12.38"/>
    <n v="88.86"/>
    <n v="0.71"/>
    <x v="5"/>
    <d v="2019-08-30T00:00:00"/>
    <x v="5"/>
    <s v="Friday"/>
    <n v="0.15000000000000002"/>
    <s v="Low Cost per Unit"/>
    <n v="0"/>
    <n v="3.78"/>
    <n v="0"/>
    <n v="0"/>
    <n v="0"/>
    <s v="Greater Than 8 Weeks Old"/>
  </r>
  <r>
    <s v="23-82-1301-01-00"/>
    <x v="26"/>
    <x v="7"/>
    <x v="17"/>
    <n v="3"/>
    <n v="48"/>
    <n v="14.64"/>
    <n v="4.88"/>
    <n v="33.36"/>
    <n v="0.7"/>
    <x v="5"/>
    <d v="2019-08-30T00:00:00"/>
    <x v="5"/>
    <s v="Friday"/>
    <n v="0.15000000000000002"/>
    <s v="Low Cost per Unit"/>
    <n v="0"/>
    <n v="1.44"/>
    <n v="0"/>
    <n v="0"/>
    <n v="0"/>
    <s v="Greater Than 8 Weeks Old"/>
  </r>
  <r>
    <s v="33-81-1701-00-00"/>
    <x v="26"/>
    <x v="7"/>
    <x v="8"/>
    <n v="1"/>
    <n v="8"/>
    <n v="3.71"/>
    <n v="3.71"/>
    <n v="4.29"/>
    <n v="0.54"/>
    <x v="5"/>
    <d v="2019-08-30T00:00:00"/>
    <x v="5"/>
    <s v="Friday"/>
    <n v="0.05"/>
    <s v="Low Cost per Unit"/>
    <n v="0"/>
    <n v="0"/>
    <n v="0"/>
    <n v="0"/>
    <n v="0"/>
    <s v="Greater Than 8 Weeks Old"/>
  </r>
  <r>
    <s v="34-84-0901-01"/>
    <x v="26"/>
    <x v="7"/>
    <x v="22"/>
    <n v="1"/>
    <n v="20"/>
    <n v="8.1999999999999993"/>
    <n v="8.1999999999999993"/>
    <n v="11.8"/>
    <n v="0.59"/>
    <x v="5"/>
    <d v="2019-08-30T00:00:00"/>
    <x v="5"/>
    <s v="Friday"/>
    <n v="0.05"/>
    <s v="Low Cost per Unit"/>
    <n v="0"/>
    <n v="0"/>
    <n v="0"/>
    <n v="0"/>
    <n v="0"/>
    <s v="Greater Than 8 Weeks Old"/>
  </r>
  <r>
    <s v="38-31-0001-00-12"/>
    <x v="26"/>
    <x v="3"/>
    <x v="5"/>
    <n v="3"/>
    <n v="135"/>
    <n v="48.96"/>
    <n v="16.32"/>
    <n v="86.04"/>
    <n v="0.64"/>
    <x v="5"/>
    <d v="2019-08-30T00:00:00"/>
    <x v="5"/>
    <s v="Friday"/>
    <n v="0.15000000000000002"/>
    <s v="Low Cost per Unit"/>
    <n v="0"/>
    <n v="4.05"/>
    <n v="0"/>
    <n v="0"/>
    <n v="0"/>
    <s v="Greater Than 8 Weeks Old"/>
  </r>
  <r>
    <s v="38-51-0101-01-00"/>
    <x v="26"/>
    <x v="8"/>
    <x v="10"/>
    <n v="2"/>
    <n v="198"/>
    <n v="74.84"/>
    <n v="37.42"/>
    <n v="123.16"/>
    <n v="0.62"/>
    <x v="5"/>
    <d v="2019-08-30T00:00:00"/>
    <x v="5"/>
    <s v="Friday"/>
    <n v="0.1"/>
    <s v="High Cost per Unit"/>
    <n v="0"/>
    <n v="5.9399999999999995"/>
    <n v="0"/>
    <n v="0"/>
    <n v="0"/>
    <s v="Greater Than 8 Weeks Old"/>
  </r>
  <r>
    <s v="40-24-0001-01-00"/>
    <x v="26"/>
    <x v="1"/>
    <x v="3"/>
    <n v="11"/>
    <n v="219.89"/>
    <n v="98.67"/>
    <n v="8.9700000000000006"/>
    <n v="121.22"/>
    <n v="0.55000000000000004"/>
    <x v="5"/>
    <d v="2019-08-30T00:00:00"/>
    <x v="5"/>
    <s v="Friday"/>
    <n v="0.55000000000000004"/>
    <s v="Low Cost per Unit"/>
    <n v="0"/>
    <n v="6.5966999999999993"/>
    <n v="0"/>
    <n v="0"/>
    <n v="0"/>
    <s v="Greater Than 8 Weeks Old"/>
  </r>
  <r>
    <s v="40-33-0001-00-00"/>
    <x v="26"/>
    <x v="5"/>
    <x v="6"/>
    <n v="4"/>
    <n v="396"/>
    <n v="143.88"/>
    <n v="35.97"/>
    <n v="252.12"/>
    <n v="0.64"/>
    <x v="5"/>
    <d v="2019-08-30T00:00:00"/>
    <x v="5"/>
    <s v="Friday"/>
    <n v="0.2"/>
    <s v="High Cost per Unit"/>
    <n v="0"/>
    <n v="11.879999999999999"/>
    <n v="0"/>
    <n v="0"/>
    <n v="0"/>
    <s v="Greater Than 8 Weeks Old"/>
  </r>
  <r>
    <s v="40-51-0001-01-12"/>
    <x v="26"/>
    <x v="8"/>
    <x v="10"/>
    <n v="4"/>
    <n v="263.95999999999998"/>
    <n v="149.68"/>
    <n v="37.42"/>
    <n v="114.28"/>
    <n v="0.43"/>
    <x v="5"/>
    <d v="2019-08-30T00:00:00"/>
    <x v="5"/>
    <s v="Friday"/>
    <n v="0.2"/>
    <s v="High Cost per Unit"/>
    <n v="0"/>
    <n v="7.9187999999999992"/>
    <n v="0"/>
    <n v="0"/>
    <n v="0"/>
    <s v="Greater Than 8 Weeks Old"/>
  </r>
  <r>
    <s v="40-54-0001-01-00"/>
    <x v="26"/>
    <x v="8"/>
    <x v="20"/>
    <n v="5"/>
    <n v="249.95"/>
    <n v="119.85"/>
    <n v="23.97"/>
    <n v="130.1"/>
    <n v="0.52"/>
    <x v="5"/>
    <d v="2019-08-30T00:00:00"/>
    <x v="5"/>
    <s v="Friday"/>
    <n v="0.25"/>
    <s v="High Cost per Unit"/>
    <n v="0"/>
    <n v="7.4984999999999991"/>
    <n v="0"/>
    <n v="0"/>
    <n v="0"/>
    <s v="Greater Than 8 Weeks Old"/>
  </r>
  <r>
    <s v="42-26-0001-01-00"/>
    <x v="26"/>
    <x v="2"/>
    <x v="2"/>
    <n v="3"/>
    <n v="56.97"/>
    <n v="51"/>
    <n v="17"/>
    <n v="5.97"/>
    <n v="0.1"/>
    <x v="5"/>
    <d v="2019-08-30T00:00:00"/>
    <x v="5"/>
    <s v="Friday"/>
    <n v="0.15000000000000002"/>
    <s v="High Cost per Unit"/>
    <n v="0"/>
    <n v="1.7090999999999998"/>
    <n v="0"/>
    <n v="0"/>
    <n v="0"/>
    <s v="Greater Than 8 Weeks Old"/>
  </r>
  <r>
    <s v="42-26-0002-01-00"/>
    <x v="26"/>
    <x v="2"/>
    <x v="2"/>
    <n v="1"/>
    <n v="18.989999999999998"/>
    <n v="15"/>
    <n v="15"/>
    <n v="3.99"/>
    <n v="0.21"/>
    <x v="5"/>
    <d v="2019-08-30T00:00:00"/>
    <x v="5"/>
    <s v="Friday"/>
    <n v="0.05"/>
    <s v="Low Cost per Unit"/>
    <n v="0"/>
    <n v="0"/>
    <n v="0"/>
    <n v="0"/>
    <n v="0"/>
    <s v="Greater Than 8 Weeks Old"/>
  </r>
  <r>
    <s v="42-26-0003-01-00"/>
    <x v="26"/>
    <x v="2"/>
    <x v="2"/>
    <n v="3"/>
    <n v="56.97"/>
    <n v="45"/>
    <n v="15"/>
    <n v="11.97"/>
    <n v="0.21"/>
    <x v="5"/>
    <d v="2019-08-30T00:00:00"/>
    <x v="5"/>
    <s v="Friday"/>
    <n v="0.15000000000000002"/>
    <s v="Low Cost per Unit"/>
    <n v="0"/>
    <n v="1.7090999999999998"/>
    <n v="0"/>
    <n v="0"/>
    <n v="0"/>
    <s v="Greater Than 8 Weeks Old"/>
  </r>
  <r>
    <s v="01-21-1002-14-12"/>
    <x v="27"/>
    <x v="0"/>
    <x v="0"/>
    <n v="2"/>
    <n v="110"/>
    <n v="25.3"/>
    <n v="12.65"/>
    <n v="84.7"/>
    <n v="0.77"/>
    <x v="6"/>
    <d v="2019-08-31T00:00:00"/>
    <x v="6"/>
    <s v="Saturday"/>
    <n v="0"/>
    <s v="Low Cost per Unit"/>
    <n v="11"/>
    <n v="3.3"/>
    <n v="0"/>
    <n v="0"/>
    <n v="0"/>
    <s v="Greater Than 8 Weeks Old"/>
  </r>
  <r>
    <s v="01-21-1003-14-12"/>
    <x v="27"/>
    <x v="0"/>
    <x v="0"/>
    <n v="2"/>
    <n v="110"/>
    <n v="35.46"/>
    <n v="17.73"/>
    <n v="74.540000000000006"/>
    <n v="0.68"/>
    <x v="6"/>
    <d v="2019-08-31T00:00:00"/>
    <x v="6"/>
    <s v="Saturday"/>
    <n v="0"/>
    <s v="High Cost per Unit"/>
    <n v="11"/>
    <n v="3.3"/>
    <n v="0"/>
    <n v="0"/>
    <n v="0"/>
    <s v="Greater Than 8 Weeks Old"/>
  </r>
  <r>
    <s v="01-21-1004-14-12"/>
    <x v="27"/>
    <x v="0"/>
    <x v="0"/>
    <n v="2"/>
    <n v="118"/>
    <n v="40.6"/>
    <n v="20.3"/>
    <n v="77.400000000000006"/>
    <n v="0.66"/>
    <x v="6"/>
    <d v="2019-08-31T00:00:00"/>
    <x v="6"/>
    <s v="Saturday"/>
    <n v="0"/>
    <s v="High Cost per Unit"/>
    <n v="11.8"/>
    <n v="3.54"/>
    <n v="0"/>
    <n v="0"/>
    <n v="0"/>
    <s v="Greater Than 8 Weeks Old"/>
  </r>
  <r>
    <s v="01-21-1005-14-12"/>
    <x v="27"/>
    <x v="0"/>
    <x v="0"/>
    <n v="1"/>
    <n v="59"/>
    <n v="22.65"/>
    <n v="22.65"/>
    <n v="36.35"/>
    <n v="0.62"/>
    <x v="6"/>
    <d v="2019-08-31T00:00:00"/>
    <x v="6"/>
    <s v="Saturday"/>
    <n v="0"/>
    <s v="High Cost per Unit"/>
    <n v="5.9"/>
    <n v="0"/>
    <n v="0"/>
    <n v="0"/>
    <n v="0"/>
    <s v="Greater Than 8 Weeks Old"/>
  </r>
  <r>
    <s v="01-21-1006-15-12"/>
    <x v="27"/>
    <x v="0"/>
    <x v="0"/>
    <n v="3"/>
    <n v="165"/>
    <n v="63.69"/>
    <n v="21.23"/>
    <n v="101.31"/>
    <n v="0.61"/>
    <x v="6"/>
    <d v="2019-08-31T00:00:00"/>
    <x v="6"/>
    <s v="Saturday"/>
    <n v="0"/>
    <s v="High Cost per Unit"/>
    <n v="16.5"/>
    <n v="4.95"/>
    <n v="0"/>
    <n v="0"/>
    <n v="0"/>
    <s v="Greater Than 8 Weeks Old"/>
  </r>
  <r>
    <s v="01-21-1008-14-12"/>
    <x v="27"/>
    <x v="0"/>
    <x v="0"/>
    <n v="2"/>
    <n v="118"/>
    <n v="46.04"/>
    <n v="23.02"/>
    <n v="71.959999999999994"/>
    <n v="0.61"/>
    <x v="6"/>
    <d v="2019-08-31T00:00:00"/>
    <x v="6"/>
    <s v="Saturday"/>
    <n v="0"/>
    <s v="High Cost per Unit"/>
    <n v="11.8"/>
    <n v="3.54"/>
    <n v="0"/>
    <n v="0"/>
    <n v="0"/>
    <s v="Greater Than 8 Weeks Old"/>
  </r>
  <r>
    <s v="01-21-1011-14-12"/>
    <x v="27"/>
    <x v="0"/>
    <x v="0"/>
    <n v="2"/>
    <n v="100"/>
    <n v="35.299999999999997"/>
    <n v="17.649999999999999"/>
    <n v="64.7"/>
    <n v="0.65"/>
    <x v="6"/>
    <d v="2019-08-31T00:00:00"/>
    <x v="6"/>
    <s v="Saturday"/>
    <n v="0"/>
    <s v="High Cost per Unit"/>
    <n v="10"/>
    <n v="3"/>
    <n v="0"/>
    <n v="0"/>
    <n v="0"/>
    <s v="Greater Than 8 Weeks Old"/>
  </r>
  <r>
    <s v="01-21-1013-14-12"/>
    <x v="27"/>
    <x v="0"/>
    <x v="0"/>
    <n v="1"/>
    <n v="79"/>
    <n v="19.940000000000001"/>
    <n v="19.940000000000001"/>
    <n v="59.06"/>
    <n v="0.75"/>
    <x v="6"/>
    <d v="2019-08-31T00:00:00"/>
    <x v="6"/>
    <s v="Saturday"/>
    <n v="0"/>
    <s v="High Cost per Unit"/>
    <n v="7.9"/>
    <n v="0"/>
    <n v="0"/>
    <n v="0"/>
    <n v="0"/>
    <s v="Greater Than 8 Weeks Old"/>
  </r>
  <r>
    <s v="01-21-2001-14-12"/>
    <x v="27"/>
    <x v="0"/>
    <x v="0"/>
    <n v="1"/>
    <n v="89"/>
    <n v="32.520000000000003"/>
    <n v="32.520000000000003"/>
    <n v="56.48"/>
    <n v="0.63"/>
    <x v="6"/>
    <d v="2019-08-31T00:00:00"/>
    <x v="6"/>
    <s v="Saturday"/>
    <n v="0"/>
    <s v="High Cost per Unit"/>
    <n v="8.9"/>
    <n v="0"/>
    <n v="0"/>
    <n v="0"/>
    <n v="0"/>
    <s v="Greater Than 8 Weeks Old"/>
  </r>
  <r>
    <s v="01-21-2003-15-12"/>
    <x v="27"/>
    <x v="0"/>
    <x v="0"/>
    <n v="1"/>
    <n v="85"/>
    <n v="24.68"/>
    <n v="24.68"/>
    <n v="60.32"/>
    <n v="0.71"/>
    <x v="6"/>
    <d v="2019-08-31T00:00:00"/>
    <x v="6"/>
    <s v="Saturday"/>
    <n v="0"/>
    <s v="High Cost per Unit"/>
    <n v="8.5"/>
    <n v="0"/>
    <n v="0"/>
    <n v="0"/>
    <n v="0"/>
    <s v="Greater Than 8 Weeks Old"/>
  </r>
  <r>
    <s v="01-21-2010-14-12"/>
    <x v="27"/>
    <x v="0"/>
    <x v="0"/>
    <n v="4"/>
    <n v="127.96"/>
    <n v="58.6"/>
    <n v="14.65"/>
    <n v="69.36"/>
    <n v="0.54"/>
    <x v="6"/>
    <d v="2019-08-31T00:00:00"/>
    <x v="6"/>
    <s v="Saturday"/>
    <n v="0"/>
    <s v="Low Cost per Unit"/>
    <n v="12.795999999999999"/>
    <n v="3.8387999999999995"/>
    <n v="0"/>
    <n v="0"/>
    <n v="0"/>
    <s v="Greater Than 8 Weeks Old"/>
  </r>
  <r>
    <s v="01-21-2012-14-12"/>
    <x v="27"/>
    <x v="0"/>
    <x v="0"/>
    <n v="1"/>
    <n v="75"/>
    <n v="16.2"/>
    <n v="16.2"/>
    <n v="58.8"/>
    <n v="0.78"/>
    <x v="6"/>
    <d v="2019-08-31T00:00:00"/>
    <x v="6"/>
    <s v="Saturday"/>
    <n v="0"/>
    <s v="Low Cost per Unit"/>
    <n v="7.5"/>
    <n v="0"/>
    <n v="0"/>
    <n v="0"/>
    <n v="0"/>
    <s v="Greater Than 8 Weeks Old"/>
  </r>
  <r>
    <s v="01-21-3002-14-12"/>
    <x v="27"/>
    <x v="0"/>
    <x v="0"/>
    <n v="1"/>
    <n v="65"/>
    <n v="19"/>
    <n v="19"/>
    <n v="46"/>
    <n v="0.71"/>
    <x v="6"/>
    <d v="2019-08-31T00:00:00"/>
    <x v="6"/>
    <s v="Saturday"/>
    <n v="0"/>
    <s v="High Cost per Unit"/>
    <n v="6.5"/>
    <n v="0"/>
    <n v="0"/>
    <n v="0"/>
    <n v="0"/>
    <s v="Greater Than 8 Weeks Old"/>
  </r>
  <r>
    <s v="01-21-4002-14-12"/>
    <x v="27"/>
    <x v="0"/>
    <x v="0"/>
    <n v="1"/>
    <n v="57"/>
    <n v="19.93"/>
    <n v="19.93"/>
    <n v="37.07"/>
    <n v="0.65"/>
    <x v="6"/>
    <d v="2019-08-31T00:00:00"/>
    <x v="6"/>
    <s v="Saturday"/>
    <n v="0"/>
    <s v="High Cost per Unit"/>
    <n v="5.7"/>
    <n v="0"/>
    <n v="0"/>
    <n v="0"/>
    <n v="0"/>
    <s v="Greater Than 8 Weeks Old"/>
  </r>
  <r>
    <s v="01-22-0103-01-00"/>
    <x v="27"/>
    <x v="1"/>
    <x v="1"/>
    <n v="11"/>
    <n v="485.1"/>
    <n v="302.5"/>
    <n v="27.5"/>
    <n v="182.6"/>
    <n v="0.38"/>
    <x v="6"/>
    <d v="2019-08-31T00:00:00"/>
    <x v="6"/>
    <s v="Saturday"/>
    <n v="0"/>
    <s v="High Cost per Unit"/>
    <n v="0"/>
    <n v="14.553000000000001"/>
    <n v="0"/>
    <n v="0"/>
    <n v="0"/>
    <s v="Greater Than 8 Weeks Old"/>
  </r>
  <r>
    <s v="01-24-0203-00-12"/>
    <x v="27"/>
    <x v="1"/>
    <x v="3"/>
    <n v="1"/>
    <n v="45"/>
    <n v="16.21"/>
    <n v="16.21"/>
    <n v="28.79"/>
    <n v="0.64"/>
    <x v="6"/>
    <d v="2019-08-31T00:00:00"/>
    <x v="6"/>
    <s v="Saturday"/>
    <n v="0"/>
    <s v="Low Cost per Unit"/>
    <n v="0"/>
    <n v="0"/>
    <n v="0"/>
    <n v="0"/>
    <n v="0"/>
    <s v="Greater Than 8 Weeks Old"/>
  </r>
  <r>
    <s v="01-24-0304-01-00"/>
    <x v="27"/>
    <x v="2"/>
    <x v="2"/>
    <n v="5"/>
    <n v="34.950000000000003"/>
    <n v="22.35"/>
    <n v="4.4700000000000006"/>
    <n v="12.6"/>
    <n v="0.36"/>
    <x v="6"/>
    <d v="2019-08-31T00:00:00"/>
    <x v="6"/>
    <s v="Saturday"/>
    <n v="0"/>
    <s v="Low Cost per Unit"/>
    <n v="0"/>
    <n v="1.0485"/>
    <n v="0"/>
    <n v="0"/>
    <n v="0"/>
    <s v="Greater Than 8 Weeks Old"/>
  </r>
  <r>
    <s v="01-28-1301-03-12"/>
    <x v="27"/>
    <x v="1"/>
    <x v="4"/>
    <n v="16"/>
    <n v="336"/>
    <n v="114.72"/>
    <n v="7.17"/>
    <n v="221.28"/>
    <n v="0.66"/>
    <x v="6"/>
    <d v="2019-08-31T00:00:00"/>
    <x v="6"/>
    <s v="Saturday"/>
    <n v="0"/>
    <s v="Low Cost per Unit"/>
    <n v="0"/>
    <n v="10.08"/>
    <n v="0"/>
    <n v="0"/>
    <n v="0"/>
    <s v="Greater Than 8 Weeks Old"/>
  </r>
  <r>
    <s v="01-29-0002-00-00"/>
    <x v="27"/>
    <x v="1"/>
    <x v="18"/>
    <n v="1"/>
    <n v="5"/>
    <n v="0.25"/>
    <n v="0.25"/>
    <n v="4.75"/>
    <n v="0.95"/>
    <x v="6"/>
    <d v="2019-08-31T00:00:00"/>
    <x v="6"/>
    <s v="Saturday"/>
    <n v="0"/>
    <s v="Low Cost per Unit"/>
    <n v="0"/>
    <n v="0"/>
    <n v="0.75"/>
    <n v="0"/>
    <n v="0"/>
    <s v="Greater Than 8 Weeks Old"/>
  </r>
  <r>
    <s v="01-29-1301-01-00"/>
    <x v="27"/>
    <x v="1"/>
    <x v="18"/>
    <n v="3"/>
    <n v="96"/>
    <n v="16.5"/>
    <n v="5.5"/>
    <n v="79.5"/>
    <n v="0.83"/>
    <x v="6"/>
    <d v="2019-08-31T00:00:00"/>
    <x v="6"/>
    <s v="Saturday"/>
    <n v="0"/>
    <s v="Low Cost per Unit"/>
    <n v="0"/>
    <n v="2.88"/>
    <n v="14.399999999999999"/>
    <n v="0"/>
    <n v="0"/>
    <s v="Greater Than 8 Weeks Old"/>
  </r>
  <r>
    <s v="01-29-1304-01-00"/>
    <x v="27"/>
    <x v="1"/>
    <x v="18"/>
    <n v="3"/>
    <n v="17.97"/>
    <n v="6.3"/>
    <n v="2.1"/>
    <n v="11.67"/>
    <n v="0.65"/>
    <x v="6"/>
    <d v="2019-08-31T00:00:00"/>
    <x v="6"/>
    <s v="Saturday"/>
    <n v="0"/>
    <s v="Low Cost per Unit"/>
    <n v="0"/>
    <n v="0.53909999999999991"/>
    <n v="2.6954999999999996"/>
    <n v="0"/>
    <n v="0"/>
    <s v="Greater Than 8 Weeks Old"/>
  </r>
  <r>
    <s v="01-31-0101-01-00"/>
    <x v="27"/>
    <x v="3"/>
    <x v="5"/>
    <n v="20"/>
    <n v="399.8"/>
    <n v="158.80000000000001"/>
    <n v="7.94"/>
    <n v="241"/>
    <n v="0.6"/>
    <x v="6"/>
    <d v="2019-08-31T00:00:00"/>
    <x v="6"/>
    <s v="Saturday"/>
    <n v="0"/>
    <s v="Low Cost per Unit"/>
    <n v="0"/>
    <n v="11.994"/>
    <n v="0"/>
    <n v="0"/>
    <n v="0"/>
    <s v="Greater Than 8 Weeks Old"/>
  </r>
  <r>
    <s v="01-31-0103-01-00"/>
    <x v="27"/>
    <x v="4"/>
    <x v="5"/>
    <n v="28"/>
    <n v="335.72"/>
    <n v="126"/>
    <n v="4.5"/>
    <n v="209.72"/>
    <n v="0.62"/>
    <x v="6"/>
    <d v="2019-08-31T00:00:00"/>
    <x v="6"/>
    <s v="Saturday"/>
    <n v="0"/>
    <s v="Low Cost per Unit"/>
    <n v="0"/>
    <n v="10.0716"/>
    <n v="0"/>
    <n v="0"/>
    <n v="0"/>
    <s v="Greater Than 8 Weeks Old"/>
  </r>
  <r>
    <s v="01-31-0104-01-00"/>
    <x v="27"/>
    <x v="3"/>
    <x v="5"/>
    <n v="37"/>
    <n v="406.63"/>
    <n v="229.4"/>
    <n v="6.2"/>
    <n v="177.23"/>
    <n v="0.44"/>
    <x v="6"/>
    <d v="2019-08-31T00:00:00"/>
    <x v="6"/>
    <s v="Saturday"/>
    <n v="0"/>
    <s v="Low Cost per Unit"/>
    <n v="0"/>
    <n v="12.1989"/>
    <n v="0"/>
    <n v="0"/>
    <n v="0"/>
    <s v="Greater Than 8 Weeks Old"/>
  </r>
  <r>
    <s v="01-31-0105-01-00"/>
    <x v="27"/>
    <x v="3"/>
    <x v="5"/>
    <n v="19"/>
    <n v="284.81"/>
    <n v="125.4"/>
    <n v="6.6000000000000005"/>
    <n v="159.41"/>
    <n v="0.56000000000000005"/>
    <x v="6"/>
    <d v="2019-08-31T00:00:00"/>
    <x v="6"/>
    <s v="Saturday"/>
    <n v="0"/>
    <s v="Low Cost per Unit"/>
    <n v="0"/>
    <n v="8.5442999999999998"/>
    <n v="0"/>
    <n v="0"/>
    <n v="0"/>
    <s v="Greater Than 8 Weeks Old"/>
  </r>
  <r>
    <s v="01-31-0106-01-00"/>
    <x v="27"/>
    <x v="3"/>
    <x v="5"/>
    <n v="2"/>
    <n v="50"/>
    <n v="13.6"/>
    <n v="6.8"/>
    <n v="36.4"/>
    <n v="0.73"/>
    <x v="6"/>
    <d v="2019-08-31T00:00:00"/>
    <x v="6"/>
    <s v="Saturday"/>
    <n v="0"/>
    <s v="Low Cost per Unit"/>
    <n v="0"/>
    <n v="1.5"/>
    <n v="0"/>
    <n v="0"/>
    <n v="0"/>
    <s v="Greater Than 8 Weeks Old"/>
  </r>
  <r>
    <s v="01-31-0107-01-12"/>
    <x v="27"/>
    <x v="5"/>
    <x v="6"/>
    <n v="4"/>
    <n v="276"/>
    <n v="80.239999999999995"/>
    <n v="20.059999999999999"/>
    <n v="195.76"/>
    <n v="0.71"/>
    <x v="6"/>
    <d v="2019-08-31T00:00:00"/>
    <x v="6"/>
    <s v="Saturday"/>
    <n v="0"/>
    <s v="High Cost per Unit"/>
    <n v="0"/>
    <n v="8.2799999999999994"/>
    <n v="0"/>
    <n v="0"/>
    <n v="0"/>
    <s v="Greater Than 8 Weeks Old"/>
  </r>
  <r>
    <s v="01-31-0108-01-00"/>
    <x v="27"/>
    <x v="3"/>
    <x v="5"/>
    <n v="2"/>
    <n v="44"/>
    <n v="10.5"/>
    <n v="5.25"/>
    <n v="33.5"/>
    <n v="0.76"/>
    <x v="6"/>
    <d v="2019-08-31T00:00:00"/>
    <x v="6"/>
    <s v="Saturday"/>
    <n v="0"/>
    <s v="Low Cost per Unit"/>
    <n v="0"/>
    <n v="1.3199999999999998"/>
    <n v="0"/>
    <n v="0"/>
    <n v="0"/>
    <s v="Greater Than 8 Weeks Old"/>
  </r>
  <r>
    <s v="01-31-0109-01-00"/>
    <x v="27"/>
    <x v="3"/>
    <x v="5"/>
    <n v="5"/>
    <n v="110"/>
    <n v="31.75"/>
    <n v="6.35"/>
    <n v="78.25"/>
    <n v="0.71"/>
    <x v="6"/>
    <d v="2019-08-31T00:00:00"/>
    <x v="6"/>
    <s v="Saturday"/>
    <n v="0"/>
    <s v="Low Cost per Unit"/>
    <n v="0"/>
    <n v="3.3"/>
    <n v="0"/>
    <n v="0"/>
    <n v="0"/>
    <s v="Greater Than 8 Weeks Old"/>
  </r>
  <r>
    <s v="01-32-0101-01"/>
    <x v="27"/>
    <x v="5"/>
    <x v="6"/>
    <n v="37"/>
    <n v="369.63"/>
    <n v="140.6"/>
    <n v="3.8"/>
    <n v="229.03"/>
    <n v="0.62"/>
    <x v="6"/>
    <d v="2019-08-31T00:00:00"/>
    <x v="6"/>
    <s v="Saturday"/>
    <n v="0"/>
    <s v="Low Cost per Unit"/>
    <n v="0"/>
    <n v="11.088899999999999"/>
    <n v="0"/>
    <n v="0"/>
    <n v="0"/>
    <s v="Greater Than 8 Weeks Old"/>
  </r>
  <r>
    <s v="01-40-0401-00-00"/>
    <x v="27"/>
    <x v="6"/>
    <x v="7"/>
    <n v="14"/>
    <n v="209.86"/>
    <n v="75.599999999999994"/>
    <n v="5.3999999999999995"/>
    <n v="134.26"/>
    <n v="0.64"/>
    <x v="6"/>
    <d v="2019-08-31T00:00:00"/>
    <x v="6"/>
    <s v="Saturday"/>
    <n v="0"/>
    <s v="Low Cost per Unit"/>
    <n v="0"/>
    <n v="6.2957999999999998"/>
    <n v="0"/>
    <n v="0"/>
    <n v="0"/>
    <s v="Greater Than 8 Weeks Old"/>
  </r>
  <r>
    <s v="01-81-1601-00-00"/>
    <x v="27"/>
    <x v="7"/>
    <x v="8"/>
    <n v="36"/>
    <n v="287.64"/>
    <n v="115.2"/>
    <n v="3.2"/>
    <n v="172.44"/>
    <n v="0.6"/>
    <x v="6"/>
    <d v="2019-08-31T00:00:00"/>
    <x v="6"/>
    <s v="Saturday"/>
    <n v="0"/>
    <s v="Low Cost per Unit"/>
    <n v="0"/>
    <n v="8.6291999999999991"/>
    <n v="0"/>
    <n v="0"/>
    <n v="0"/>
    <s v="Greater Than 8 Weeks Old"/>
  </r>
  <r>
    <s v="01-83-1601-00-00"/>
    <x v="27"/>
    <x v="7"/>
    <x v="9"/>
    <n v="16"/>
    <n v="143.84"/>
    <n v="68.8"/>
    <n v="4.3"/>
    <n v="75.040000000000006"/>
    <n v="0.52"/>
    <x v="6"/>
    <d v="2019-08-31T00:00:00"/>
    <x v="6"/>
    <s v="Saturday"/>
    <n v="0"/>
    <s v="Low Cost per Unit"/>
    <n v="0"/>
    <n v="4.3151999999999999"/>
    <n v="0"/>
    <n v="0"/>
    <n v="0"/>
    <s v="Greater Than 8 Weeks Old"/>
  </r>
  <r>
    <s v="01-83-1602-00-00"/>
    <x v="27"/>
    <x v="7"/>
    <x v="9"/>
    <n v="20"/>
    <n v="179.8"/>
    <n v="79.599999999999994"/>
    <n v="3.9799999999999995"/>
    <n v="100.2"/>
    <n v="0.56000000000000005"/>
    <x v="6"/>
    <d v="2019-08-31T00:00:00"/>
    <x v="6"/>
    <s v="Saturday"/>
    <n v="0"/>
    <s v="Low Cost per Unit"/>
    <n v="0"/>
    <n v="5.3940000000000001"/>
    <n v="0"/>
    <n v="0"/>
    <n v="0"/>
    <s v="Greater Than 8 Weeks Old"/>
  </r>
  <r>
    <s v="01-83-1603-00-00"/>
    <x v="27"/>
    <x v="7"/>
    <x v="9"/>
    <n v="4"/>
    <n v="56"/>
    <n v="11"/>
    <n v="2.75"/>
    <n v="45"/>
    <n v="0.8"/>
    <x v="6"/>
    <d v="2019-08-31T00:00:00"/>
    <x v="6"/>
    <s v="Saturday"/>
    <n v="0"/>
    <s v="Low Cost per Unit"/>
    <n v="0"/>
    <n v="1.68"/>
    <n v="0"/>
    <n v="0"/>
    <n v="0"/>
    <s v="Greater Than 8 Weeks Old"/>
  </r>
  <r>
    <s v="02-31-0101-01-00"/>
    <x v="27"/>
    <x v="3"/>
    <x v="5"/>
    <n v="46"/>
    <n v="321.54000000000002"/>
    <n v="80.5"/>
    <n v="1.75"/>
    <n v="241.04"/>
    <n v="0.75"/>
    <x v="6"/>
    <d v="2019-08-31T00:00:00"/>
    <x v="6"/>
    <s v="Saturday"/>
    <n v="0"/>
    <s v="Low Cost per Unit"/>
    <n v="0"/>
    <n v="9.6462000000000003"/>
    <n v="0"/>
    <n v="0"/>
    <n v="0"/>
    <s v="Greater Than 8 Weeks Old"/>
  </r>
  <r>
    <s v="02-31-0103-01-00"/>
    <x v="27"/>
    <x v="4"/>
    <x v="5"/>
    <n v="38"/>
    <n v="379.62"/>
    <n v="112.1"/>
    <n v="2.9499999999999997"/>
    <n v="267.52"/>
    <n v="0.7"/>
    <x v="6"/>
    <d v="2019-08-31T00:00:00"/>
    <x v="6"/>
    <s v="Saturday"/>
    <n v="0"/>
    <s v="Low Cost per Unit"/>
    <n v="0"/>
    <n v="11.3886"/>
    <n v="0"/>
    <n v="0"/>
    <n v="0"/>
    <s v="Greater Than 8 Weeks Old"/>
  </r>
  <r>
    <s v="02-32-0101-01-00"/>
    <x v="27"/>
    <x v="5"/>
    <x v="6"/>
    <n v="3"/>
    <n v="66"/>
    <n v="6.15"/>
    <n v="2.0500000000000003"/>
    <n v="59.85"/>
    <n v="0.91"/>
    <x v="6"/>
    <d v="2019-08-31T00:00:00"/>
    <x v="6"/>
    <s v="Saturday"/>
    <n v="0"/>
    <s v="Low Cost per Unit"/>
    <n v="0"/>
    <n v="1.98"/>
    <n v="0"/>
    <n v="0"/>
    <n v="0"/>
    <s v="Greater Than 8 Weeks Old"/>
  </r>
  <r>
    <s v="02-32-0401-00-00"/>
    <x v="27"/>
    <x v="5"/>
    <x v="6"/>
    <n v="1"/>
    <n v="65"/>
    <n v="16.2"/>
    <n v="16.2"/>
    <n v="48.8"/>
    <n v="0.75"/>
    <x v="6"/>
    <d v="2019-08-31T00:00:00"/>
    <x v="6"/>
    <s v="Saturday"/>
    <n v="0"/>
    <s v="Low Cost per Unit"/>
    <n v="0"/>
    <n v="0"/>
    <n v="0"/>
    <n v="0"/>
    <n v="0"/>
    <s v="Greater Than 8 Weeks Old"/>
  </r>
  <r>
    <s v="02-40-0001"/>
    <x v="27"/>
    <x v="6"/>
    <x v="7"/>
    <n v="7"/>
    <n v="133"/>
    <n v="31.5"/>
    <n v="4.5"/>
    <n v="101.5"/>
    <n v="0.76"/>
    <x v="6"/>
    <d v="2019-08-31T00:00:00"/>
    <x v="6"/>
    <s v="Saturday"/>
    <n v="0"/>
    <s v="Low Cost per Unit"/>
    <n v="0"/>
    <n v="3.9899999999999998"/>
    <n v="0"/>
    <n v="0"/>
    <n v="0"/>
    <s v="Greater Than 8 Weeks Old"/>
  </r>
  <r>
    <s v="02-40-0301-01-12"/>
    <x v="27"/>
    <x v="6"/>
    <x v="7"/>
    <n v="1"/>
    <n v="17"/>
    <n v="2.99"/>
    <n v="2.99"/>
    <n v="14.01"/>
    <n v="0.82"/>
    <x v="6"/>
    <d v="2019-08-31T00:00:00"/>
    <x v="6"/>
    <s v="Saturday"/>
    <n v="0"/>
    <s v="Low Cost per Unit"/>
    <n v="0"/>
    <n v="0"/>
    <n v="0"/>
    <n v="0"/>
    <n v="0"/>
    <s v="Greater Than 8 Weeks Old"/>
  </r>
  <r>
    <s v="02-40-0401-00-00"/>
    <x v="27"/>
    <x v="6"/>
    <x v="7"/>
    <n v="28"/>
    <n v="255.72"/>
    <n v="82.6"/>
    <n v="2.9499999999999997"/>
    <n v="173.12"/>
    <n v="0.68"/>
    <x v="6"/>
    <d v="2019-08-31T00:00:00"/>
    <x v="6"/>
    <s v="Saturday"/>
    <n v="0"/>
    <s v="Low Cost per Unit"/>
    <n v="0"/>
    <n v="7.6715999999999998"/>
    <n v="0"/>
    <n v="0"/>
    <n v="0"/>
    <s v="Greater Than 8 Weeks Old"/>
  </r>
  <r>
    <s v="02-40-0402-00-00"/>
    <x v="27"/>
    <x v="2"/>
    <x v="2"/>
    <n v="11"/>
    <n v="120.89"/>
    <n v="41.25"/>
    <n v="3.75"/>
    <n v="79.64"/>
    <n v="0.66"/>
    <x v="6"/>
    <d v="2019-08-31T00:00:00"/>
    <x v="6"/>
    <s v="Saturday"/>
    <n v="0"/>
    <s v="Low Cost per Unit"/>
    <n v="0"/>
    <n v="3.6267"/>
    <n v="0"/>
    <n v="0"/>
    <n v="0"/>
    <s v="Greater Than 8 Weeks Old"/>
  </r>
  <r>
    <s v="02-40-1301-00-00"/>
    <x v="27"/>
    <x v="6"/>
    <x v="7"/>
    <n v="14"/>
    <n v="139.86000000000001"/>
    <n v="52.5"/>
    <n v="3.75"/>
    <n v="87.36"/>
    <n v="0.62"/>
    <x v="6"/>
    <d v="2019-08-31T00:00:00"/>
    <x v="6"/>
    <s v="Saturday"/>
    <n v="0"/>
    <s v="Low Cost per Unit"/>
    <n v="0"/>
    <n v="4.1958000000000002"/>
    <n v="0"/>
    <n v="0"/>
    <n v="0"/>
    <s v="Greater Than 8 Weeks Old"/>
  </r>
  <r>
    <s v="02-52-1301-01-12"/>
    <x v="27"/>
    <x v="8"/>
    <x v="20"/>
    <n v="1"/>
    <n v="69.989999999999995"/>
    <n v="21.51"/>
    <n v="21.51"/>
    <n v="48.48"/>
    <n v="0.69"/>
    <x v="6"/>
    <d v="2019-08-31T00:00:00"/>
    <x v="6"/>
    <s v="Saturday"/>
    <n v="0"/>
    <s v="High Cost per Unit"/>
    <n v="0"/>
    <n v="0"/>
    <n v="0"/>
    <n v="0"/>
    <n v="0"/>
    <s v="Greater Than 8 Weeks Old"/>
  </r>
  <r>
    <s v="02-62-0401-01-12"/>
    <x v="27"/>
    <x v="1"/>
    <x v="19"/>
    <n v="5"/>
    <n v="364.95"/>
    <n v="189.2"/>
    <n v="37.839999999999996"/>
    <n v="175.75"/>
    <n v="0.48"/>
    <x v="6"/>
    <d v="2019-08-31T00:00:00"/>
    <x v="6"/>
    <s v="Saturday"/>
    <n v="0"/>
    <s v="High Cost per Unit"/>
    <n v="0"/>
    <n v="10.948499999999999"/>
    <n v="0"/>
    <n v="0"/>
    <n v="0"/>
    <s v="Greater Than 8 Weeks Old"/>
  </r>
  <r>
    <s v="02-62-1401-01-00"/>
    <x v="27"/>
    <x v="1"/>
    <x v="19"/>
    <n v="1"/>
    <n v="29"/>
    <n v="9.75"/>
    <n v="9.75"/>
    <n v="19.25"/>
    <n v="0.66"/>
    <x v="6"/>
    <d v="2019-08-31T00:00:00"/>
    <x v="6"/>
    <s v="Saturday"/>
    <n v="0"/>
    <s v="Low Cost per Unit"/>
    <n v="0"/>
    <n v="0"/>
    <n v="0"/>
    <n v="0"/>
    <n v="0"/>
    <s v="Greater Than 8 Weeks Old"/>
  </r>
  <r>
    <s v="02-63-0402-01-12"/>
    <x v="27"/>
    <x v="1"/>
    <x v="19"/>
    <n v="2"/>
    <n v="170"/>
    <n v="48"/>
    <n v="24"/>
    <n v="122"/>
    <n v="0.72"/>
    <x v="6"/>
    <d v="2019-08-31T00:00:00"/>
    <x v="6"/>
    <s v="Saturday"/>
    <n v="0"/>
    <s v="High Cost per Unit"/>
    <n v="0"/>
    <n v="5.0999999999999996"/>
    <n v="0"/>
    <n v="0"/>
    <n v="0"/>
    <s v="Greater Than 8 Weeks Old"/>
  </r>
  <r>
    <s v="02-63-0403-01-00"/>
    <x v="27"/>
    <x v="1"/>
    <x v="19"/>
    <n v="1"/>
    <n v="394.99"/>
    <n v="172"/>
    <n v="172"/>
    <n v="222.99"/>
    <n v="0.56000000000000005"/>
    <x v="6"/>
    <d v="2019-08-31T00:00:00"/>
    <x v="6"/>
    <s v="Saturday"/>
    <n v="0"/>
    <s v="High Cost per Unit"/>
    <n v="0"/>
    <n v="0"/>
    <n v="0"/>
    <n v="0"/>
    <n v="0"/>
    <s v="Greater Than 8 Weeks Old"/>
  </r>
  <r>
    <s v="02-71-1401-01-00"/>
    <x v="27"/>
    <x v="4"/>
    <x v="11"/>
    <n v="7"/>
    <n v="428.99"/>
    <n v="84"/>
    <n v="12"/>
    <n v="344.99"/>
    <n v="0.8"/>
    <x v="6"/>
    <d v="2019-08-31T00:00:00"/>
    <x v="6"/>
    <s v="Saturday"/>
    <n v="0"/>
    <s v="Low Cost per Unit"/>
    <n v="0"/>
    <n v="12.8697"/>
    <n v="0"/>
    <n v="0"/>
    <n v="0"/>
    <s v="Greater Than 8 Weeks Old"/>
  </r>
  <r>
    <s v="02-71-1403-01-12"/>
    <x v="27"/>
    <x v="4"/>
    <x v="11"/>
    <n v="4"/>
    <n v="436"/>
    <n v="132.6"/>
    <n v="33.15"/>
    <n v="303.39999999999998"/>
    <n v="0.7"/>
    <x v="6"/>
    <d v="2019-08-31T00:00:00"/>
    <x v="6"/>
    <s v="Saturday"/>
    <n v="0"/>
    <s v="High Cost per Unit"/>
    <n v="0"/>
    <n v="13.08"/>
    <n v="0"/>
    <n v="0"/>
    <n v="0"/>
    <s v="Greater Than 8 Weeks Old"/>
  </r>
  <r>
    <s v="02-72-0101-01-00"/>
    <x v="27"/>
    <x v="4"/>
    <x v="11"/>
    <n v="3"/>
    <n v="87"/>
    <n v="16.8"/>
    <n v="5.6000000000000005"/>
    <n v="70.2"/>
    <n v="0.81"/>
    <x v="6"/>
    <d v="2019-08-31T00:00:00"/>
    <x v="6"/>
    <s v="Saturday"/>
    <n v="0"/>
    <s v="Low Cost per Unit"/>
    <n v="0"/>
    <n v="2.61"/>
    <n v="0"/>
    <n v="0"/>
    <n v="0"/>
    <s v="Greater Than 8 Weeks Old"/>
  </r>
  <r>
    <s v="02-73-0002-01-00"/>
    <x v="27"/>
    <x v="4"/>
    <x v="12"/>
    <n v="8"/>
    <n v="287.92"/>
    <n v="88"/>
    <n v="11"/>
    <n v="199.92"/>
    <n v="0.69"/>
    <x v="6"/>
    <d v="2019-08-31T00:00:00"/>
    <x v="6"/>
    <s v="Saturday"/>
    <n v="0"/>
    <s v="Low Cost per Unit"/>
    <n v="0"/>
    <n v="8.6376000000000008"/>
    <n v="0"/>
    <n v="0"/>
    <n v="0"/>
    <s v="Greater Than 8 Weeks Old"/>
  </r>
  <r>
    <s v="02-73-1302-01-00"/>
    <x v="27"/>
    <x v="4"/>
    <x v="12"/>
    <n v="8"/>
    <n v="31.92"/>
    <n v="11.2"/>
    <n v="1.4"/>
    <n v="20.72"/>
    <n v="0.65"/>
    <x v="6"/>
    <d v="2019-08-31T00:00:00"/>
    <x v="6"/>
    <s v="Saturday"/>
    <n v="0"/>
    <s v="Low Cost per Unit"/>
    <n v="0"/>
    <n v="0.95760000000000001"/>
    <n v="0"/>
    <n v="0"/>
    <n v="0"/>
    <s v="Greater Than 8 Weeks Old"/>
  </r>
  <r>
    <s v="02-73-1401-01-12"/>
    <x v="27"/>
    <x v="4"/>
    <x v="12"/>
    <n v="1"/>
    <n v="26"/>
    <n v="6"/>
    <n v="6"/>
    <n v="20"/>
    <n v="0.77"/>
    <x v="6"/>
    <d v="2019-08-31T00:00:00"/>
    <x v="6"/>
    <s v="Saturday"/>
    <n v="0"/>
    <s v="Low Cost per Unit"/>
    <n v="0"/>
    <n v="0"/>
    <n v="0"/>
    <n v="0"/>
    <n v="0"/>
    <s v="Greater Than 8 Weeks Old"/>
  </r>
  <r>
    <s v="02-73-1402-01-12"/>
    <x v="27"/>
    <x v="4"/>
    <x v="12"/>
    <n v="2"/>
    <n v="120"/>
    <n v="33.6"/>
    <n v="16.8"/>
    <n v="86.4"/>
    <n v="0.72"/>
    <x v="6"/>
    <d v="2019-08-31T00:00:00"/>
    <x v="6"/>
    <s v="Saturday"/>
    <n v="0"/>
    <s v="Low Cost per Unit"/>
    <n v="0"/>
    <n v="3.5999999999999996"/>
    <n v="0"/>
    <n v="0"/>
    <n v="0"/>
    <s v="Greater Than 8 Weeks Old"/>
  </r>
  <r>
    <s v="02-74-0403-01-00"/>
    <x v="27"/>
    <x v="4"/>
    <x v="11"/>
    <n v="1"/>
    <n v="60"/>
    <n v="14.6"/>
    <n v="14.6"/>
    <n v="45.4"/>
    <n v="0.76"/>
    <x v="6"/>
    <d v="2019-08-31T00:00:00"/>
    <x v="6"/>
    <s v="Saturday"/>
    <n v="0"/>
    <s v="Low Cost per Unit"/>
    <n v="0"/>
    <n v="0"/>
    <n v="0"/>
    <n v="0"/>
    <n v="0"/>
    <s v="Greater Than 8 Weeks Old"/>
  </r>
  <r>
    <s v="02-74-0405-01"/>
    <x v="27"/>
    <x v="4"/>
    <x v="11"/>
    <n v="2"/>
    <n v="38"/>
    <n v="8.6999999999999993"/>
    <n v="4.3499999999999996"/>
    <n v="29.3"/>
    <n v="0.77"/>
    <x v="6"/>
    <d v="2019-08-31T00:00:00"/>
    <x v="6"/>
    <s v="Saturday"/>
    <n v="0"/>
    <s v="Low Cost per Unit"/>
    <n v="0"/>
    <n v="1.1399999999999999"/>
    <n v="0"/>
    <n v="0"/>
    <n v="0"/>
    <s v="Greater Than 8 Weeks Old"/>
  </r>
  <r>
    <s v="02-74-0405-01-12"/>
    <x v="27"/>
    <x v="4"/>
    <x v="11"/>
    <n v="2"/>
    <n v="58"/>
    <n v="22.7"/>
    <n v="11.35"/>
    <n v="35.299999999999997"/>
    <n v="0.61"/>
    <x v="6"/>
    <d v="2019-08-31T00:00:00"/>
    <x v="6"/>
    <s v="Saturday"/>
    <n v="0"/>
    <s v="Low Cost per Unit"/>
    <n v="0"/>
    <n v="1.74"/>
    <n v="0"/>
    <n v="0"/>
    <n v="0"/>
    <s v="Greater Than 8 Weeks Old"/>
  </r>
  <r>
    <s v="02-74-1201-00-00"/>
    <x v="27"/>
    <x v="2"/>
    <x v="2"/>
    <n v="11"/>
    <n v="142.88999999999999"/>
    <n v="60.5"/>
    <n v="5.5"/>
    <n v="82.39"/>
    <n v="0.57999999999999996"/>
    <x v="6"/>
    <d v="2019-08-31T00:00:00"/>
    <x v="6"/>
    <s v="Saturday"/>
    <n v="0"/>
    <s v="Low Cost per Unit"/>
    <n v="0"/>
    <n v="4.2866999999999997"/>
    <n v="0"/>
    <n v="0"/>
    <n v="0"/>
    <s v="Greater Than 8 Weeks Old"/>
  </r>
  <r>
    <s v="02-74-1402-01-00"/>
    <x v="27"/>
    <x v="4"/>
    <x v="11"/>
    <n v="18"/>
    <n v="539.82000000000005"/>
    <n v="216"/>
    <n v="12"/>
    <n v="323.82"/>
    <n v="0.6"/>
    <x v="6"/>
    <d v="2019-08-31T00:00:00"/>
    <x v="6"/>
    <s v="Saturday"/>
    <n v="0"/>
    <s v="Low Cost per Unit"/>
    <n v="0"/>
    <n v="16.194600000000001"/>
    <n v="0"/>
    <n v="0"/>
    <n v="0"/>
    <s v="Greater Than 8 Weeks Old"/>
  </r>
  <r>
    <s v="03-22-0001-01-12"/>
    <x v="27"/>
    <x v="1"/>
    <x v="13"/>
    <n v="6"/>
    <n v="372.54"/>
    <n v="183.84"/>
    <n v="30.64"/>
    <n v="188.7"/>
    <n v="0.51"/>
    <x v="6"/>
    <d v="2019-08-31T00:00:00"/>
    <x v="6"/>
    <s v="Saturday"/>
    <n v="0"/>
    <s v="High Cost per Unit"/>
    <n v="0"/>
    <n v="11.1762"/>
    <n v="0"/>
    <n v="0"/>
    <n v="0"/>
    <s v="Greater Than 8 Weeks Old"/>
  </r>
  <r>
    <s v="03-22-0002-01-12"/>
    <x v="27"/>
    <x v="1"/>
    <x v="3"/>
    <n v="37"/>
    <n v="1646.03"/>
    <n v="1133.68"/>
    <n v="30.64"/>
    <n v="512.35"/>
    <n v="0.31"/>
    <x v="6"/>
    <d v="2019-08-31T00:00:00"/>
    <x v="6"/>
    <s v="Saturday"/>
    <n v="0"/>
    <s v="High Cost per Unit"/>
    <n v="0"/>
    <n v="49.380899999999997"/>
    <n v="0"/>
    <n v="0"/>
    <n v="0"/>
    <s v="Greater Than 8 Weeks Old"/>
  </r>
  <r>
    <s v="03-22-0003-01-00"/>
    <x v="27"/>
    <x v="1"/>
    <x v="13"/>
    <n v="3"/>
    <n v="297"/>
    <n v="96"/>
    <n v="32"/>
    <n v="201"/>
    <n v="0.68"/>
    <x v="6"/>
    <d v="2019-08-31T00:00:00"/>
    <x v="6"/>
    <s v="Saturday"/>
    <n v="0"/>
    <s v="High Cost per Unit"/>
    <n v="0"/>
    <n v="8.91"/>
    <n v="0"/>
    <n v="0"/>
    <n v="0"/>
    <s v="Greater Than 8 Weeks Old"/>
  </r>
  <r>
    <s v="03-22-0004"/>
    <x v="27"/>
    <x v="2"/>
    <x v="2"/>
    <n v="93"/>
    <n v="2707.07"/>
    <n v="2046"/>
    <n v="22"/>
    <n v="661.07"/>
    <n v="0.24"/>
    <x v="6"/>
    <d v="2019-08-31T00:00:00"/>
    <x v="6"/>
    <s v="Saturday"/>
    <n v="0"/>
    <s v="High Cost per Unit"/>
    <n v="0"/>
    <n v="81.212100000000007"/>
    <n v="0"/>
    <n v="0"/>
    <n v="0"/>
    <s v="Greater Than 8 Weeks Old"/>
  </r>
  <r>
    <s v="03-22-0101-01-00"/>
    <x v="27"/>
    <x v="1"/>
    <x v="13"/>
    <n v="1"/>
    <n v="99"/>
    <n v="30"/>
    <n v="30"/>
    <n v="69"/>
    <n v="0.7"/>
    <x v="6"/>
    <d v="2019-08-31T00:00:00"/>
    <x v="6"/>
    <s v="Saturday"/>
    <n v="0"/>
    <s v="High Cost per Unit"/>
    <n v="0"/>
    <n v="0"/>
    <n v="0"/>
    <n v="0"/>
    <n v="0"/>
    <s v="Greater Than 8 Weeks Old"/>
  </r>
  <r>
    <s v="03-22-0110-11-00"/>
    <x v="27"/>
    <x v="2"/>
    <x v="2"/>
    <n v="35"/>
    <n v="3009.65"/>
    <n v="1680"/>
    <n v="48"/>
    <n v="1329.65"/>
    <n v="0.44"/>
    <x v="6"/>
    <d v="2019-08-31T00:00:00"/>
    <x v="6"/>
    <s v="Saturday"/>
    <n v="0"/>
    <s v="High Cost per Unit"/>
    <n v="0"/>
    <n v="90.289500000000004"/>
    <n v="0"/>
    <n v="0"/>
    <n v="0"/>
    <s v="Greater Than 8 Weeks Old"/>
  </r>
  <r>
    <s v="03-24-0302-01-00"/>
    <x v="27"/>
    <x v="1"/>
    <x v="3"/>
    <n v="6"/>
    <n v="113.94"/>
    <n v="63"/>
    <n v="10.5"/>
    <n v="50.94"/>
    <n v="0.45"/>
    <x v="6"/>
    <d v="2019-08-31T00:00:00"/>
    <x v="6"/>
    <s v="Saturday"/>
    <n v="0"/>
    <s v="Low Cost per Unit"/>
    <n v="0"/>
    <n v="3.4181999999999997"/>
    <n v="0"/>
    <n v="0"/>
    <n v="0"/>
    <s v="Greater Than 8 Weeks Old"/>
  </r>
  <r>
    <s v="03-25-0001-01-00"/>
    <x v="27"/>
    <x v="0"/>
    <x v="0"/>
    <n v="11"/>
    <n v="494.89"/>
    <n v="198"/>
    <n v="18"/>
    <n v="296.89"/>
    <n v="0.6"/>
    <x v="6"/>
    <d v="2019-08-31T00:00:00"/>
    <x v="6"/>
    <s v="Saturday"/>
    <n v="0"/>
    <s v="High Cost per Unit"/>
    <n v="49.489000000000004"/>
    <n v="14.846699999999998"/>
    <n v="0"/>
    <n v="0"/>
    <n v="0"/>
    <s v="Greater Than 8 Weeks Old"/>
  </r>
  <r>
    <s v="03-25-0003-01-00"/>
    <x v="27"/>
    <x v="0"/>
    <x v="0"/>
    <n v="13"/>
    <n v="526.37"/>
    <n v="234"/>
    <n v="18"/>
    <n v="292.37"/>
    <n v="0.56000000000000005"/>
    <x v="6"/>
    <d v="2019-08-31T00:00:00"/>
    <x v="6"/>
    <s v="Saturday"/>
    <n v="0"/>
    <s v="High Cost per Unit"/>
    <n v="52.637"/>
    <n v="15.7911"/>
    <n v="0"/>
    <n v="0"/>
    <n v="0"/>
    <s v="Greater Than 8 Weeks Old"/>
  </r>
  <r>
    <s v="03-26-0001-01-00"/>
    <x v="27"/>
    <x v="1"/>
    <x v="14"/>
    <n v="2"/>
    <n v="118"/>
    <n v="41.98"/>
    <n v="20.99"/>
    <n v="76.02"/>
    <n v="0.64"/>
    <x v="6"/>
    <d v="2019-08-31T00:00:00"/>
    <x v="6"/>
    <s v="Saturday"/>
    <n v="0"/>
    <s v="High Cost per Unit"/>
    <n v="0"/>
    <n v="3.54"/>
    <n v="0"/>
    <n v="0"/>
    <n v="0"/>
    <s v="Greater Than 8 Weeks Old"/>
  </r>
  <r>
    <s v="03-31-0102-01-00"/>
    <x v="27"/>
    <x v="4"/>
    <x v="5"/>
    <n v="32"/>
    <n v="383.68"/>
    <n v="128"/>
    <n v="4"/>
    <n v="255.68"/>
    <n v="0.67"/>
    <x v="6"/>
    <d v="2019-08-31T00:00:00"/>
    <x v="6"/>
    <s v="Saturday"/>
    <n v="0"/>
    <s v="Low Cost per Unit"/>
    <n v="0"/>
    <n v="11.510400000000001"/>
    <n v="0"/>
    <n v="0"/>
    <n v="0"/>
    <s v="Greater Than 8 Weeks Old"/>
  </r>
  <r>
    <s v="03-32-0402-00-00"/>
    <x v="27"/>
    <x v="5"/>
    <x v="6"/>
    <n v="31"/>
    <n v="1115.69"/>
    <n v="410.44"/>
    <n v="13.24"/>
    <n v="705.25"/>
    <n v="0.63"/>
    <x v="6"/>
    <d v="2019-08-31T00:00:00"/>
    <x v="6"/>
    <s v="Saturday"/>
    <n v="0"/>
    <s v="Low Cost per Unit"/>
    <n v="0"/>
    <n v="33.470700000000001"/>
    <n v="0"/>
    <n v="0"/>
    <n v="0"/>
    <s v="Greater Than 8 Weeks Old"/>
  </r>
  <r>
    <s v="03-35-0101-01-00"/>
    <x v="27"/>
    <x v="1"/>
    <x v="14"/>
    <n v="5"/>
    <n v="345"/>
    <n v="75"/>
    <n v="15"/>
    <n v="270"/>
    <n v="0.78"/>
    <x v="6"/>
    <d v="2019-08-31T00:00:00"/>
    <x v="6"/>
    <s v="Saturday"/>
    <n v="0"/>
    <s v="Low Cost per Unit"/>
    <n v="0"/>
    <n v="10.35"/>
    <n v="0"/>
    <n v="0"/>
    <n v="0"/>
    <s v="Greater Than 8 Weeks Old"/>
  </r>
  <r>
    <s v="03-72-0501-01-00"/>
    <x v="27"/>
    <x v="4"/>
    <x v="11"/>
    <n v="31"/>
    <n v="402.69"/>
    <n v="99.2"/>
    <n v="3.2"/>
    <n v="303.49"/>
    <n v="0.75"/>
    <x v="6"/>
    <d v="2019-08-31T00:00:00"/>
    <x v="6"/>
    <s v="Saturday"/>
    <n v="0"/>
    <s v="Low Cost per Unit"/>
    <n v="0"/>
    <n v="12.0807"/>
    <n v="0"/>
    <n v="0"/>
    <n v="0"/>
    <s v="Greater Than 8 Weeks Old"/>
  </r>
  <r>
    <s v="03-74-0002-01-00"/>
    <x v="27"/>
    <x v="8"/>
    <x v="15"/>
    <n v="3"/>
    <n v="75"/>
    <n v="14.25"/>
    <n v="4.75"/>
    <n v="60.75"/>
    <n v="0.81"/>
    <x v="6"/>
    <d v="2019-08-31T00:00:00"/>
    <x v="6"/>
    <s v="Saturday"/>
    <n v="0"/>
    <s v="Low Cost per Unit"/>
    <n v="0"/>
    <n v="2.25"/>
    <n v="0"/>
    <n v="0"/>
    <n v="0"/>
    <s v="Greater Than 8 Weeks Old"/>
  </r>
  <r>
    <s v="03-74-0003-01-00"/>
    <x v="27"/>
    <x v="4"/>
    <x v="11"/>
    <n v="1"/>
    <n v="99"/>
    <n v="24"/>
    <n v="24"/>
    <n v="75"/>
    <n v="0.76"/>
    <x v="6"/>
    <d v="2019-08-31T00:00:00"/>
    <x v="6"/>
    <s v="Saturday"/>
    <n v="0"/>
    <s v="High Cost per Unit"/>
    <n v="0"/>
    <n v="0"/>
    <n v="0"/>
    <n v="0"/>
    <n v="0"/>
    <s v="Greater Than 8 Weeks Old"/>
  </r>
  <r>
    <s v="03-81-0002-00-00"/>
    <x v="27"/>
    <x v="7"/>
    <x v="8"/>
    <n v="21"/>
    <n v="272.79000000000002"/>
    <n v="126"/>
    <n v="6"/>
    <n v="146.79"/>
    <n v="0.54"/>
    <x v="6"/>
    <d v="2019-08-31T00:00:00"/>
    <x v="6"/>
    <s v="Saturday"/>
    <n v="0"/>
    <s v="Low Cost per Unit"/>
    <n v="0"/>
    <n v="8.1837"/>
    <n v="0"/>
    <n v="0"/>
    <n v="0"/>
    <s v="Greater Than 8 Weeks Old"/>
  </r>
  <r>
    <s v="03-81-0101-00-00"/>
    <x v="27"/>
    <x v="7"/>
    <x v="8"/>
    <n v="10"/>
    <n v="99.9"/>
    <n v="44"/>
    <n v="4.4000000000000004"/>
    <n v="55.9"/>
    <n v="0.56000000000000005"/>
    <x v="6"/>
    <d v="2019-08-31T00:00:00"/>
    <x v="6"/>
    <s v="Saturday"/>
    <n v="0"/>
    <s v="Low Cost per Unit"/>
    <n v="0"/>
    <n v="2.9969999999999999"/>
    <n v="0"/>
    <n v="0"/>
    <n v="0"/>
    <s v="Greater Than 8 Weeks Old"/>
  </r>
  <r>
    <s v="04-15-0104-01-00"/>
    <x v="27"/>
    <x v="5"/>
    <x v="23"/>
    <n v="2"/>
    <n v="44"/>
    <n v="9.32"/>
    <n v="4.66"/>
    <n v="34.68"/>
    <n v="0.79"/>
    <x v="6"/>
    <d v="2019-08-31T00:00:00"/>
    <x v="6"/>
    <s v="Saturday"/>
    <n v="0"/>
    <s v="Low Cost per Unit"/>
    <n v="0"/>
    <n v="1.3199999999999998"/>
    <n v="0"/>
    <n v="0"/>
    <n v="0"/>
    <s v="Greater Than 8 Weeks Old"/>
  </r>
  <r>
    <s v="04-15-0105-01-00"/>
    <x v="27"/>
    <x v="5"/>
    <x v="23"/>
    <n v="14"/>
    <n v="111.86"/>
    <n v="38.92"/>
    <n v="2.7800000000000002"/>
    <n v="72.94"/>
    <n v="0.65"/>
    <x v="6"/>
    <d v="2019-08-31T00:00:00"/>
    <x v="6"/>
    <s v="Saturday"/>
    <n v="0"/>
    <s v="Low Cost per Unit"/>
    <n v="0"/>
    <n v="3.3557999999999999"/>
    <n v="0"/>
    <n v="0"/>
    <n v="0"/>
    <s v="Greater Than 8 Weeks Old"/>
  </r>
  <r>
    <s v="04-82-0001-00-00"/>
    <x v="27"/>
    <x v="7"/>
    <x v="17"/>
    <n v="1"/>
    <n v="32"/>
    <n v="11.2"/>
    <n v="11.2"/>
    <n v="20.8"/>
    <n v="0.65"/>
    <x v="6"/>
    <d v="2019-08-31T00:00:00"/>
    <x v="6"/>
    <s v="Saturday"/>
    <n v="0"/>
    <s v="Low Cost per Unit"/>
    <n v="0"/>
    <n v="0"/>
    <n v="0"/>
    <n v="0"/>
    <n v="0"/>
    <s v="Greater Than 8 Weeks Old"/>
  </r>
  <r>
    <s v="04-82-0001-00-12"/>
    <x v="27"/>
    <x v="7"/>
    <x v="17"/>
    <n v="2"/>
    <n v="138"/>
    <n v="62.5"/>
    <n v="31.25"/>
    <n v="75.5"/>
    <n v="0.55000000000000004"/>
    <x v="6"/>
    <d v="2019-08-31T00:00:00"/>
    <x v="6"/>
    <s v="Saturday"/>
    <n v="0"/>
    <s v="High Cost per Unit"/>
    <n v="0"/>
    <n v="4.1399999999999997"/>
    <n v="0"/>
    <n v="0"/>
    <n v="0"/>
    <s v="Greater Than 8 Weeks Old"/>
  </r>
  <r>
    <s v="05-24-0101-01-00"/>
    <x v="27"/>
    <x v="1"/>
    <x v="3"/>
    <n v="1"/>
    <n v="35"/>
    <n v="9.9499999999999993"/>
    <n v="9.9499999999999993"/>
    <n v="25.05"/>
    <n v="0.72"/>
    <x v="6"/>
    <d v="2019-08-31T00:00:00"/>
    <x v="6"/>
    <s v="Saturday"/>
    <n v="0"/>
    <s v="Low Cost per Unit"/>
    <n v="0"/>
    <n v="0"/>
    <n v="0"/>
    <n v="0"/>
    <n v="0"/>
    <s v="Greater Than 8 Weeks Old"/>
  </r>
  <r>
    <s v="06-81-1702-00-00"/>
    <x v="27"/>
    <x v="7"/>
    <x v="8"/>
    <n v="4"/>
    <n v="128"/>
    <n v="51.2"/>
    <n v="12.8"/>
    <n v="76.8"/>
    <n v="0.6"/>
    <x v="6"/>
    <d v="2019-08-31T00:00:00"/>
    <x v="6"/>
    <s v="Saturday"/>
    <n v="0"/>
    <s v="Low Cost per Unit"/>
    <n v="0"/>
    <n v="3.84"/>
    <n v="0"/>
    <n v="0"/>
    <n v="0"/>
    <s v="Greater Than 8 Weeks Old"/>
  </r>
  <r>
    <s v="08-28-0201-00-00"/>
    <x v="27"/>
    <x v="1"/>
    <x v="4"/>
    <n v="71"/>
    <n v="1391.9"/>
    <n v="777.45"/>
    <n v="10.950000000000001"/>
    <n v="614.45000000000005"/>
    <n v="0.44"/>
    <x v="6"/>
    <d v="2019-08-31T00:00:00"/>
    <x v="6"/>
    <s v="Saturday"/>
    <n v="0"/>
    <s v="Low Cost per Unit"/>
    <n v="0"/>
    <n v="41.756999999999998"/>
    <n v="0"/>
    <n v="0"/>
    <n v="0"/>
    <s v="Greater Than 8 Weeks Old"/>
  </r>
  <r>
    <s v="08-31-0201-00-00"/>
    <x v="27"/>
    <x v="4"/>
    <x v="5"/>
    <n v="16"/>
    <n v="175.84"/>
    <n v="108"/>
    <n v="6.75"/>
    <n v="67.84"/>
    <n v="0.39"/>
    <x v="6"/>
    <d v="2019-08-31T00:00:00"/>
    <x v="6"/>
    <s v="Saturday"/>
    <n v="0"/>
    <s v="Low Cost per Unit"/>
    <n v="0"/>
    <n v="5.2751999999999999"/>
    <n v="0"/>
    <n v="0"/>
    <n v="0"/>
    <s v="Greater Than 8 Weeks Old"/>
  </r>
  <r>
    <s v="08-31-0202-00-00"/>
    <x v="27"/>
    <x v="4"/>
    <x v="5"/>
    <n v="45"/>
    <n v="356.86"/>
    <n v="106.65"/>
    <n v="2.37"/>
    <n v="250.21"/>
    <n v="0.7"/>
    <x v="6"/>
    <d v="2019-08-31T00:00:00"/>
    <x v="6"/>
    <s v="Saturday"/>
    <n v="0"/>
    <s v="Low Cost per Unit"/>
    <n v="0"/>
    <n v="10.7058"/>
    <n v="0"/>
    <n v="0"/>
    <n v="0"/>
    <s v="Greater Than 8 Weeks Old"/>
  </r>
  <r>
    <s v="08-31-0203-00-00"/>
    <x v="27"/>
    <x v="4"/>
    <x v="5"/>
    <n v="63"/>
    <n v="575.37"/>
    <n v="378"/>
    <n v="6"/>
    <n v="197.37"/>
    <n v="0.34"/>
    <x v="6"/>
    <d v="2019-08-31T00:00:00"/>
    <x v="6"/>
    <s v="Saturday"/>
    <n v="0"/>
    <s v="Low Cost per Unit"/>
    <n v="0"/>
    <n v="17.261099999999999"/>
    <n v="0"/>
    <n v="0"/>
    <n v="0"/>
    <s v="Greater Than 8 Weeks Old"/>
  </r>
  <r>
    <s v="08-34-0201-00-00"/>
    <x v="27"/>
    <x v="5"/>
    <x v="6"/>
    <n v="13"/>
    <n v="259.87"/>
    <n v="96.72"/>
    <n v="7.4399999999999995"/>
    <n v="163.15"/>
    <n v="0.63"/>
    <x v="6"/>
    <d v="2019-08-31T00:00:00"/>
    <x v="6"/>
    <s v="Saturday"/>
    <n v="0"/>
    <s v="Low Cost per Unit"/>
    <n v="0"/>
    <n v="7.7961"/>
    <n v="0"/>
    <n v="0"/>
    <n v="0"/>
    <s v="Greater Than 8 Weeks Old"/>
  </r>
  <r>
    <s v="08-34-0203-00-00"/>
    <x v="27"/>
    <x v="5"/>
    <x v="6"/>
    <n v="5"/>
    <n v="99.95"/>
    <n v="30.8"/>
    <n v="6.16"/>
    <n v="69.150000000000006"/>
    <n v="0.69"/>
    <x v="6"/>
    <d v="2019-08-31T00:00:00"/>
    <x v="6"/>
    <s v="Saturday"/>
    <n v="0"/>
    <s v="Low Cost per Unit"/>
    <n v="0"/>
    <n v="2.9984999999999999"/>
    <n v="0"/>
    <n v="0"/>
    <n v="0"/>
    <s v="Greater Than 8 Weeks Old"/>
  </r>
  <r>
    <s v="08-34-0210-00-00"/>
    <x v="27"/>
    <x v="5"/>
    <x v="6"/>
    <n v="23"/>
    <n v="459.77"/>
    <n v="264.04000000000002"/>
    <n v="11.48"/>
    <n v="195.73"/>
    <n v="0.43"/>
    <x v="6"/>
    <d v="2019-08-31T00:00:00"/>
    <x v="6"/>
    <s v="Saturday"/>
    <n v="0"/>
    <s v="Low Cost per Unit"/>
    <n v="0"/>
    <n v="13.793099999999999"/>
    <n v="0"/>
    <n v="0"/>
    <n v="0"/>
    <s v="Greater Than 8 Weeks Old"/>
  </r>
  <r>
    <s v="08-34-0211-00-00"/>
    <x v="27"/>
    <x v="5"/>
    <x v="6"/>
    <n v="15"/>
    <n v="299.85000000000002"/>
    <n v="172.2"/>
    <n v="11.479999999999999"/>
    <n v="127.65"/>
    <n v="0.43"/>
    <x v="6"/>
    <d v="2019-08-31T00:00:00"/>
    <x v="6"/>
    <s v="Saturday"/>
    <n v="0"/>
    <s v="Low Cost per Unit"/>
    <n v="0"/>
    <n v="8.9954999999999998"/>
    <n v="0"/>
    <n v="0"/>
    <n v="0"/>
    <s v="Greater Than 8 Weeks Old"/>
  </r>
  <r>
    <s v="10-81-0001-00-00"/>
    <x v="27"/>
    <x v="7"/>
    <x v="8"/>
    <n v="2"/>
    <n v="58"/>
    <n v="25"/>
    <n v="12.5"/>
    <n v="33"/>
    <n v="0.56999999999999995"/>
    <x v="6"/>
    <d v="2019-08-31T00:00:00"/>
    <x v="6"/>
    <s v="Saturday"/>
    <n v="0"/>
    <s v="Low Cost per Unit"/>
    <n v="0"/>
    <n v="1.74"/>
    <n v="0"/>
    <n v="0"/>
    <n v="0"/>
    <s v="Greater Than 8 Weeks Old"/>
  </r>
  <r>
    <s v="13-31-0101-02"/>
    <x v="27"/>
    <x v="4"/>
    <x v="5"/>
    <n v="2"/>
    <n v="40"/>
    <n v="14.24"/>
    <n v="7.12"/>
    <n v="25.76"/>
    <n v="0.64"/>
    <x v="6"/>
    <d v="2019-08-31T00:00:00"/>
    <x v="6"/>
    <s v="Saturday"/>
    <n v="0"/>
    <s v="Low Cost per Unit"/>
    <n v="0"/>
    <n v="1.2"/>
    <n v="0"/>
    <n v="0"/>
    <n v="0"/>
    <s v="Greater Than 8 Weeks Old"/>
  </r>
  <r>
    <s v="13-31-0101-03"/>
    <x v="27"/>
    <x v="4"/>
    <x v="5"/>
    <n v="1"/>
    <n v="20"/>
    <n v="7.12"/>
    <n v="7.12"/>
    <n v="12.88"/>
    <n v="0.64"/>
    <x v="6"/>
    <d v="2019-08-31T00:00:00"/>
    <x v="6"/>
    <s v="Saturday"/>
    <n v="0"/>
    <s v="Low Cost per Unit"/>
    <n v="0"/>
    <n v="0"/>
    <n v="0"/>
    <n v="0"/>
    <n v="0"/>
    <s v="Greater Than 8 Weeks Old"/>
  </r>
  <r>
    <s v="13-81-0101-00-00"/>
    <x v="27"/>
    <x v="7"/>
    <x v="8"/>
    <n v="7"/>
    <n v="90.93"/>
    <n v="42"/>
    <n v="6"/>
    <n v="48.93"/>
    <n v="0.54"/>
    <x v="6"/>
    <d v="2019-08-31T00:00:00"/>
    <x v="6"/>
    <s v="Saturday"/>
    <n v="0"/>
    <s v="Low Cost per Unit"/>
    <n v="0"/>
    <n v="2.7279"/>
    <n v="0"/>
    <n v="0"/>
    <n v="0"/>
    <s v="Greater Than 8 Weeks Old"/>
  </r>
  <r>
    <s v="13-82-0101-01-00"/>
    <x v="27"/>
    <x v="7"/>
    <x v="17"/>
    <n v="2"/>
    <n v="52"/>
    <n v="17.760000000000002"/>
    <n v="8.8800000000000008"/>
    <n v="34.24"/>
    <n v="0.66"/>
    <x v="6"/>
    <d v="2019-08-31T00:00:00"/>
    <x v="6"/>
    <s v="Saturday"/>
    <n v="0"/>
    <s v="Low Cost per Unit"/>
    <n v="0"/>
    <n v="1.56"/>
    <n v="0"/>
    <n v="0"/>
    <n v="0"/>
    <s v="Greater Than 8 Weeks Old"/>
  </r>
  <r>
    <s v="17-24-0106-11-00"/>
    <x v="27"/>
    <x v="1"/>
    <x v="3"/>
    <n v="1"/>
    <n v="39"/>
    <n v="9.4499999999999993"/>
    <n v="9.4499999999999993"/>
    <n v="29.55"/>
    <n v="0.76"/>
    <x v="6"/>
    <d v="2019-08-31T00:00:00"/>
    <x v="6"/>
    <s v="Saturday"/>
    <n v="0"/>
    <s v="Low Cost per Unit"/>
    <n v="0"/>
    <n v="0"/>
    <n v="0"/>
    <n v="0"/>
    <n v="0"/>
    <s v="Greater Than 8 Weeks Old"/>
  </r>
  <r>
    <s v="17-24-0109-11-00"/>
    <x v="27"/>
    <x v="1"/>
    <x v="3"/>
    <n v="7"/>
    <n v="76.930000000000007"/>
    <n v="40.32"/>
    <n v="5.76"/>
    <n v="36.61"/>
    <n v="0.48"/>
    <x v="6"/>
    <d v="2019-08-31T00:00:00"/>
    <x v="6"/>
    <s v="Saturday"/>
    <n v="0"/>
    <s v="Low Cost per Unit"/>
    <n v="0"/>
    <n v="2.3079000000000001"/>
    <n v="0"/>
    <n v="0"/>
    <n v="0"/>
    <s v="Greater Than 8 Weeks Old"/>
  </r>
  <r>
    <s v="17-24-0111-11-00"/>
    <x v="27"/>
    <x v="1"/>
    <x v="3"/>
    <n v="5"/>
    <n v="150"/>
    <n v="39"/>
    <n v="7.8"/>
    <n v="111"/>
    <n v="0.74"/>
    <x v="6"/>
    <d v="2019-08-31T00:00:00"/>
    <x v="6"/>
    <s v="Saturday"/>
    <n v="0"/>
    <s v="Low Cost per Unit"/>
    <n v="0"/>
    <n v="4.5"/>
    <n v="0"/>
    <n v="0"/>
    <n v="0"/>
    <s v="Greater Than 8 Weeks Old"/>
  </r>
  <r>
    <s v="20-87-0001-00"/>
    <x v="27"/>
    <x v="7"/>
    <x v="17"/>
    <n v="1"/>
    <n v="3"/>
    <n v="0.72"/>
    <n v="0.72"/>
    <n v="2.2799999999999998"/>
    <n v="0.76"/>
    <x v="6"/>
    <d v="2019-08-31T00:00:00"/>
    <x v="6"/>
    <s v="Saturday"/>
    <n v="0"/>
    <s v="Low Cost per Unit"/>
    <n v="0"/>
    <n v="0"/>
    <n v="0"/>
    <n v="0"/>
    <n v="0"/>
    <s v="Greater Than 8 Weeks Old"/>
  </r>
  <r>
    <s v="22-82-1301-00-12"/>
    <x v="27"/>
    <x v="7"/>
    <x v="17"/>
    <n v="22"/>
    <n v="659.78"/>
    <n v="350.46"/>
    <n v="15.93"/>
    <n v="309.32"/>
    <n v="0.47"/>
    <x v="6"/>
    <d v="2019-08-31T00:00:00"/>
    <x v="6"/>
    <s v="Saturday"/>
    <n v="0"/>
    <s v="Low Cost per Unit"/>
    <n v="0"/>
    <n v="19.793399999999998"/>
    <n v="0"/>
    <n v="0"/>
    <n v="0"/>
    <s v="Greater Than 8 Weeks Old"/>
  </r>
  <r>
    <s v="23-33-0201-00-00"/>
    <x v="27"/>
    <x v="5"/>
    <x v="6"/>
    <n v="2"/>
    <n v="32"/>
    <n v="13.5"/>
    <n v="6.75"/>
    <n v="18.5"/>
    <n v="0.57999999999999996"/>
    <x v="6"/>
    <d v="2019-08-31T00:00:00"/>
    <x v="6"/>
    <s v="Saturday"/>
    <n v="0"/>
    <s v="Low Cost per Unit"/>
    <n v="0"/>
    <n v="0.96"/>
    <n v="0"/>
    <n v="0"/>
    <n v="0"/>
    <s v="Greater Than 8 Weeks Old"/>
  </r>
  <r>
    <s v="23-82-0101-01-00"/>
    <x v="27"/>
    <x v="7"/>
    <x v="17"/>
    <n v="4"/>
    <n v="168"/>
    <n v="49.52"/>
    <n v="12.38"/>
    <n v="118.48"/>
    <n v="0.71"/>
    <x v="6"/>
    <d v="2019-08-31T00:00:00"/>
    <x v="6"/>
    <s v="Saturday"/>
    <n v="0"/>
    <s v="Low Cost per Unit"/>
    <n v="0"/>
    <n v="5.04"/>
    <n v="0"/>
    <n v="0"/>
    <n v="0"/>
    <s v="Greater Than 8 Weeks Old"/>
  </r>
  <r>
    <s v="23-82-0102-01-00"/>
    <x v="27"/>
    <x v="7"/>
    <x v="17"/>
    <n v="2"/>
    <n v="42"/>
    <n v="14.86"/>
    <n v="7.43"/>
    <n v="27.14"/>
    <n v="0.65"/>
    <x v="6"/>
    <d v="2019-08-31T00:00:00"/>
    <x v="6"/>
    <s v="Saturday"/>
    <n v="0"/>
    <s v="Low Cost per Unit"/>
    <n v="0"/>
    <n v="1.26"/>
    <n v="0"/>
    <n v="0"/>
    <n v="0"/>
    <s v="Greater Than 8 Weeks Old"/>
  </r>
  <r>
    <s v="23-82-1301-01-00"/>
    <x v="27"/>
    <x v="7"/>
    <x v="17"/>
    <n v="2"/>
    <n v="32"/>
    <n v="9.76"/>
    <n v="4.88"/>
    <n v="22.24"/>
    <n v="0.7"/>
    <x v="6"/>
    <d v="2019-08-31T00:00:00"/>
    <x v="6"/>
    <s v="Saturday"/>
    <n v="0"/>
    <s v="Low Cost per Unit"/>
    <n v="0"/>
    <n v="0.96"/>
    <n v="0"/>
    <n v="0"/>
    <n v="0"/>
    <s v="Greater Than 8 Weeks Old"/>
  </r>
  <r>
    <s v="33-81-1701-00-00"/>
    <x v="27"/>
    <x v="7"/>
    <x v="8"/>
    <n v="4"/>
    <n v="32"/>
    <n v="14.83"/>
    <n v="3.7075"/>
    <n v="17.170000000000002"/>
    <n v="0.54"/>
    <x v="6"/>
    <d v="2019-08-31T00:00:00"/>
    <x v="6"/>
    <s v="Saturday"/>
    <n v="0"/>
    <s v="Low Cost per Unit"/>
    <n v="0"/>
    <n v="0.96"/>
    <n v="0"/>
    <n v="0"/>
    <n v="0"/>
    <s v="Greater Than 8 Weeks Old"/>
  </r>
  <r>
    <s v="38-31-0001-00-12"/>
    <x v="27"/>
    <x v="3"/>
    <x v="5"/>
    <n v="1"/>
    <n v="45"/>
    <n v="16.32"/>
    <n v="16.32"/>
    <n v="28.68"/>
    <n v="0.64"/>
    <x v="6"/>
    <d v="2019-08-31T00:00:00"/>
    <x v="6"/>
    <s v="Saturday"/>
    <n v="0"/>
    <s v="Low Cost per Unit"/>
    <n v="0"/>
    <n v="0"/>
    <n v="0"/>
    <n v="0"/>
    <n v="0"/>
    <s v="Greater Than 8 Weeks Old"/>
  </r>
  <r>
    <s v="38-82-0401-00-12"/>
    <x v="27"/>
    <x v="7"/>
    <x v="17"/>
    <n v="1"/>
    <n v="59"/>
    <n v="28.87"/>
    <n v="28.87"/>
    <n v="30.13"/>
    <n v="0.51"/>
    <x v="6"/>
    <d v="2019-08-31T00:00:00"/>
    <x v="6"/>
    <s v="Saturday"/>
    <n v="0"/>
    <s v="High Cost per Unit"/>
    <n v="0"/>
    <n v="0"/>
    <n v="0"/>
    <n v="0"/>
    <n v="0"/>
    <s v="Greater Than 8 Weeks Old"/>
  </r>
  <r>
    <s v="40-24-0001-01-00"/>
    <x v="27"/>
    <x v="1"/>
    <x v="3"/>
    <n v="15"/>
    <n v="299.85000000000002"/>
    <n v="134.55000000000001"/>
    <n v="8.9700000000000006"/>
    <n v="165.3"/>
    <n v="0.55000000000000004"/>
    <x v="6"/>
    <d v="2019-08-31T00:00:00"/>
    <x v="6"/>
    <s v="Saturday"/>
    <n v="0"/>
    <s v="Low Cost per Unit"/>
    <n v="0"/>
    <n v="8.9954999999999998"/>
    <n v="0"/>
    <n v="0"/>
    <n v="0"/>
    <s v="Greater Than 8 Weeks Old"/>
  </r>
  <r>
    <s v="40-33-0001-00-00"/>
    <x v="27"/>
    <x v="5"/>
    <x v="6"/>
    <n v="6"/>
    <n v="594"/>
    <n v="215.82"/>
    <n v="35.97"/>
    <n v="378.18"/>
    <n v="0.64"/>
    <x v="6"/>
    <d v="2019-08-31T00:00:00"/>
    <x v="6"/>
    <s v="Saturday"/>
    <n v="0"/>
    <s v="High Cost per Unit"/>
    <n v="0"/>
    <n v="17.82"/>
    <n v="0"/>
    <n v="0"/>
    <n v="0"/>
    <s v="Greater Than 8 Weeks Old"/>
  </r>
  <r>
    <s v="40-51-0001-01-12"/>
    <x v="27"/>
    <x v="8"/>
    <x v="10"/>
    <n v="3"/>
    <n v="131.97999999999999"/>
    <n v="112.26"/>
    <n v="37.42"/>
    <n v="19.72"/>
    <n v="0.15"/>
    <x v="6"/>
    <d v="2019-08-31T00:00:00"/>
    <x v="6"/>
    <s v="Saturday"/>
    <n v="0"/>
    <s v="High Cost per Unit"/>
    <n v="0"/>
    <n v="3.9593999999999996"/>
    <n v="0"/>
    <n v="0"/>
    <n v="0"/>
    <s v="Greater Than 8 Weeks Old"/>
  </r>
  <r>
    <s v="40-54-0001-01-00"/>
    <x v="27"/>
    <x v="8"/>
    <x v="20"/>
    <n v="10"/>
    <n v="499.9"/>
    <n v="239.7"/>
    <n v="23.97"/>
    <n v="260.2"/>
    <n v="0.52"/>
    <x v="6"/>
    <d v="2019-08-31T00:00:00"/>
    <x v="6"/>
    <s v="Saturday"/>
    <n v="0"/>
    <s v="High Cost per Unit"/>
    <n v="0"/>
    <n v="14.996999999999998"/>
    <n v="0"/>
    <n v="0"/>
    <n v="0"/>
    <s v="Greater Than 8 Weeks Old"/>
  </r>
  <r>
    <s v="40-74-0001-01-00"/>
    <x v="27"/>
    <x v="8"/>
    <x v="15"/>
    <n v="1"/>
    <n v="29"/>
    <n v="10.77"/>
    <n v="10.77"/>
    <n v="18.23"/>
    <n v="0.63"/>
    <x v="6"/>
    <d v="2019-08-31T00:00:00"/>
    <x v="6"/>
    <s v="Saturday"/>
    <n v="0"/>
    <s v="Low Cost per Unit"/>
    <n v="0"/>
    <n v="0"/>
    <n v="0"/>
    <n v="0"/>
    <n v="0"/>
    <s v="Greater Than 8 Weeks Old"/>
  </r>
  <r>
    <s v="42-26-0001-01-00"/>
    <x v="27"/>
    <x v="2"/>
    <x v="2"/>
    <n v="3"/>
    <n v="61.97"/>
    <n v="51"/>
    <n v="17"/>
    <n v="10.97"/>
    <n v="0.18"/>
    <x v="6"/>
    <d v="2019-08-31T00:00:00"/>
    <x v="6"/>
    <s v="Saturday"/>
    <n v="0"/>
    <s v="High Cost per Unit"/>
    <n v="0"/>
    <n v="1.8591"/>
    <n v="0"/>
    <n v="0"/>
    <n v="0"/>
    <s v="Greater Than 8 Weeks Old"/>
  </r>
  <r>
    <s v="42-26-0003-01-00"/>
    <x v="27"/>
    <x v="2"/>
    <x v="2"/>
    <n v="4"/>
    <n v="75.959999999999994"/>
    <n v="60"/>
    <n v="15"/>
    <n v="15.96"/>
    <n v="0.21"/>
    <x v="6"/>
    <d v="2019-08-31T00:00:00"/>
    <x v="6"/>
    <s v="Saturday"/>
    <n v="0"/>
    <s v="Low Cost per Unit"/>
    <n v="0"/>
    <n v="2.2787999999999999"/>
    <n v="0"/>
    <n v="0"/>
    <n v="0"/>
    <s v="Greater Than 8 Weeks Old"/>
  </r>
  <r>
    <s v="42-74-0004-00-00"/>
    <x v="27"/>
    <x v="4"/>
    <x v="11"/>
    <n v="1"/>
    <n v="35"/>
    <n v="15"/>
    <n v="15"/>
    <n v="20"/>
    <n v="0.56999999999999995"/>
    <x v="6"/>
    <d v="2019-08-31T00:00:00"/>
    <x v="6"/>
    <s v="Saturday"/>
    <n v="0"/>
    <s v="Low Cost per Unit"/>
    <n v="0"/>
    <n v="0"/>
    <n v="0"/>
    <n v="0"/>
    <n v="0"/>
    <s v="Greater Than 8 Weeks Old"/>
  </r>
  <r>
    <s v="43-85-0001-01-00"/>
    <x v="27"/>
    <x v="9"/>
    <x v="21"/>
    <n v="2"/>
    <n v="378"/>
    <n v="184"/>
    <n v="92"/>
    <n v="194"/>
    <n v="0.51"/>
    <x v="6"/>
    <d v="2019-08-31T00:00:00"/>
    <x v="6"/>
    <s v="Saturday"/>
    <n v="0"/>
    <s v="High Cost per Unit"/>
    <n v="0"/>
    <n v="11.34"/>
    <n v="0"/>
    <n v="0"/>
    <n v="0"/>
    <s v="Greater Than 8 Weeks Old"/>
  </r>
  <r>
    <s v="44-12-0001-06-10"/>
    <x v="27"/>
    <x v="5"/>
    <x v="23"/>
    <n v="2"/>
    <n v="138"/>
    <n v="60"/>
    <n v="30"/>
    <n v="78"/>
    <n v="0.56999999999999995"/>
    <x v="6"/>
    <d v="2019-08-31T00:00:00"/>
    <x v="6"/>
    <s v="Saturday"/>
    <n v="0"/>
    <s v="High Cost per Unit"/>
    <n v="0"/>
    <n v="4.1399999999999997"/>
    <n v="0"/>
    <n v="0"/>
    <n v="0"/>
    <s v="Greater Than 8 Weeks Old"/>
  </r>
  <r>
    <s v="01-21-1001-15-12"/>
    <x v="28"/>
    <x v="0"/>
    <x v="0"/>
    <n v="1"/>
    <n v="55"/>
    <n v="17.649999999999999"/>
    <n v="17.649999999999999"/>
    <n v="37.35"/>
    <n v="0.68"/>
    <x v="0"/>
    <d v="2019-09-01T00:00:00"/>
    <x v="0"/>
    <s v="Monday"/>
    <n v="0"/>
    <s v="High Cost per Unit"/>
    <n v="5.5"/>
    <n v="0"/>
    <n v="0"/>
    <n v="0"/>
    <n v="0"/>
    <s v="Greater Than 8 Weeks Old"/>
  </r>
  <r>
    <s v="01-21-1002-14-12"/>
    <x v="28"/>
    <x v="0"/>
    <x v="0"/>
    <n v="2"/>
    <n v="110"/>
    <n v="25.3"/>
    <n v="12.65"/>
    <n v="84.7"/>
    <n v="0.77"/>
    <x v="0"/>
    <d v="2019-09-01T00:00:00"/>
    <x v="0"/>
    <s v="Monday"/>
    <n v="0"/>
    <s v="Low Cost per Unit"/>
    <n v="11"/>
    <n v="3.3"/>
    <n v="0"/>
    <n v="0"/>
    <n v="0"/>
    <s v="Greater Than 8 Weeks Old"/>
  </r>
  <r>
    <s v="01-21-1003-14-12"/>
    <x v="28"/>
    <x v="0"/>
    <x v="0"/>
    <n v="1"/>
    <n v="55"/>
    <n v="17.73"/>
    <n v="17.73"/>
    <n v="37.270000000000003"/>
    <n v="0.68"/>
    <x v="0"/>
    <d v="2019-09-01T00:00:00"/>
    <x v="0"/>
    <s v="Monday"/>
    <n v="0"/>
    <s v="High Cost per Unit"/>
    <n v="5.5"/>
    <n v="0"/>
    <n v="0"/>
    <n v="0"/>
    <n v="0"/>
    <s v="Greater Than 8 Weeks Old"/>
  </r>
  <r>
    <s v="01-21-1004-14-12"/>
    <x v="28"/>
    <x v="0"/>
    <x v="0"/>
    <n v="3"/>
    <n v="177"/>
    <n v="60.9"/>
    <n v="20.3"/>
    <n v="116.1"/>
    <n v="0.66"/>
    <x v="0"/>
    <d v="2019-09-01T00:00:00"/>
    <x v="0"/>
    <s v="Monday"/>
    <n v="0"/>
    <s v="High Cost per Unit"/>
    <n v="17.7"/>
    <n v="5.31"/>
    <n v="0"/>
    <n v="0"/>
    <n v="0"/>
    <s v="Greater Than 8 Weeks Old"/>
  </r>
  <r>
    <s v="01-21-1005-14-12"/>
    <x v="28"/>
    <x v="0"/>
    <x v="0"/>
    <n v="1"/>
    <n v="59"/>
    <n v="22.65"/>
    <n v="22.65"/>
    <n v="36.35"/>
    <n v="0.62"/>
    <x v="0"/>
    <d v="2019-09-01T00:00:00"/>
    <x v="0"/>
    <s v="Monday"/>
    <n v="0"/>
    <s v="High Cost per Unit"/>
    <n v="5.9"/>
    <n v="0"/>
    <n v="0"/>
    <n v="0"/>
    <n v="0"/>
    <s v="Greater Than 8 Weeks Old"/>
  </r>
  <r>
    <s v="01-21-1006-15-12"/>
    <x v="28"/>
    <x v="0"/>
    <x v="0"/>
    <n v="1"/>
    <n v="55"/>
    <n v="21.23"/>
    <n v="21.23"/>
    <n v="33.770000000000003"/>
    <n v="0.61"/>
    <x v="0"/>
    <d v="2019-09-01T00:00:00"/>
    <x v="0"/>
    <s v="Monday"/>
    <n v="0"/>
    <s v="High Cost per Unit"/>
    <n v="5.5"/>
    <n v="0"/>
    <n v="0"/>
    <n v="0"/>
    <n v="0"/>
    <s v="Greater Than 8 Weeks Old"/>
  </r>
  <r>
    <s v="01-21-1008-14-12"/>
    <x v="28"/>
    <x v="0"/>
    <x v="0"/>
    <n v="1"/>
    <n v="59"/>
    <n v="23.02"/>
    <n v="23.02"/>
    <n v="35.979999999999997"/>
    <n v="0.61"/>
    <x v="0"/>
    <d v="2019-09-01T00:00:00"/>
    <x v="0"/>
    <s v="Monday"/>
    <n v="0"/>
    <s v="High Cost per Unit"/>
    <n v="5.9"/>
    <n v="0"/>
    <n v="0"/>
    <n v="0"/>
    <n v="0"/>
    <s v="Greater Than 8 Weeks Old"/>
  </r>
  <r>
    <s v="01-21-1010-15-12"/>
    <x v="28"/>
    <x v="0"/>
    <x v="0"/>
    <n v="1"/>
    <n v="50"/>
    <n v="14.9"/>
    <n v="14.9"/>
    <n v="35.1"/>
    <n v="0.7"/>
    <x v="0"/>
    <d v="2019-09-01T00:00:00"/>
    <x v="0"/>
    <s v="Monday"/>
    <n v="0"/>
    <s v="Low Cost per Unit"/>
    <n v="5"/>
    <n v="0"/>
    <n v="0"/>
    <n v="0"/>
    <n v="0"/>
    <s v="Greater Than 8 Weeks Old"/>
  </r>
  <r>
    <s v="01-21-1011-14-12"/>
    <x v="28"/>
    <x v="0"/>
    <x v="0"/>
    <n v="1"/>
    <n v="50"/>
    <n v="17.649999999999999"/>
    <n v="17.649999999999999"/>
    <n v="32.35"/>
    <n v="0.65"/>
    <x v="0"/>
    <d v="2019-09-01T00:00:00"/>
    <x v="0"/>
    <s v="Monday"/>
    <n v="0"/>
    <s v="High Cost per Unit"/>
    <n v="5"/>
    <n v="0"/>
    <n v="0"/>
    <n v="0"/>
    <n v="0"/>
    <s v="Greater Than 8 Weeks Old"/>
  </r>
  <r>
    <s v="01-21-1012-14-12"/>
    <x v="28"/>
    <x v="0"/>
    <x v="0"/>
    <n v="1"/>
    <n v="65"/>
    <n v="11.72"/>
    <n v="11.72"/>
    <n v="53.28"/>
    <n v="0.82"/>
    <x v="0"/>
    <d v="2019-09-01T00:00:00"/>
    <x v="0"/>
    <s v="Monday"/>
    <n v="0"/>
    <s v="Low Cost per Unit"/>
    <n v="6.5"/>
    <n v="0"/>
    <n v="0"/>
    <n v="0"/>
    <n v="0"/>
    <s v="Greater Than 8 Weeks Old"/>
  </r>
  <r>
    <s v="01-21-1013-14-12"/>
    <x v="28"/>
    <x v="0"/>
    <x v="0"/>
    <n v="1"/>
    <n v="79"/>
    <n v="19.940000000000001"/>
    <n v="19.940000000000001"/>
    <n v="59.06"/>
    <n v="0.75"/>
    <x v="0"/>
    <d v="2019-09-01T00:00:00"/>
    <x v="0"/>
    <s v="Monday"/>
    <n v="0"/>
    <s v="High Cost per Unit"/>
    <n v="7.9"/>
    <n v="0"/>
    <n v="0"/>
    <n v="0"/>
    <n v="0"/>
    <s v="Greater Than 8 Weeks Old"/>
  </r>
  <r>
    <s v="01-21-2012-14-12"/>
    <x v="28"/>
    <x v="0"/>
    <x v="0"/>
    <n v="2"/>
    <n v="150"/>
    <n v="32.4"/>
    <n v="16.2"/>
    <n v="117.6"/>
    <n v="0.78"/>
    <x v="0"/>
    <d v="2019-09-01T00:00:00"/>
    <x v="0"/>
    <s v="Monday"/>
    <n v="0"/>
    <s v="Low Cost per Unit"/>
    <n v="15"/>
    <n v="4.5"/>
    <n v="0"/>
    <n v="0"/>
    <n v="0"/>
    <s v="Greater Than 8 Weeks Old"/>
  </r>
  <r>
    <s v="01-21-4002-14-12"/>
    <x v="28"/>
    <x v="0"/>
    <x v="0"/>
    <n v="4"/>
    <n v="228"/>
    <n v="79.72"/>
    <n v="19.93"/>
    <n v="148.28"/>
    <n v="0.65"/>
    <x v="0"/>
    <d v="2019-09-01T00:00:00"/>
    <x v="0"/>
    <s v="Monday"/>
    <n v="0"/>
    <s v="High Cost per Unit"/>
    <n v="22.8"/>
    <n v="6.84"/>
    <n v="0"/>
    <n v="0"/>
    <n v="0"/>
    <s v="Greater Than 8 Weeks Old"/>
  </r>
  <r>
    <s v="01-22-0103-01-00"/>
    <x v="28"/>
    <x v="1"/>
    <x v="1"/>
    <n v="1"/>
    <n v="44.1"/>
    <n v="27.5"/>
    <n v="27.5"/>
    <n v="16.600000000000001"/>
    <n v="0.38"/>
    <x v="0"/>
    <d v="2019-09-01T00:00:00"/>
    <x v="0"/>
    <s v="Monday"/>
    <n v="0"/>
    <s v="High Cost per Unit"/>
    <n v="0"/>
    <n v="0"/>
    <n v="0"/>
    <n v="0"/>
    <n v="0"/>
    <s v="Greater Than 8 Weeks Old"/>
  </r>
  <r>
    <s v="01-24-0304-01-00"/>
    <x v="28"/>
    <x v="2"/>
    <x v="2"/>
    <n v="2"/>
    <n v="13.98"/>
    <n v="8.94"/>
    <n v="4.47"/>
    <n v="5.04"/>
    <n v="0.36"/>
    <x v="0"/>
    <d v="2019-09-01T00:00:00"/>
    <x v="0"/>
    <s v="Monday"/>
    <n v="0"/>
    <s v="Low Cost per Unit"/>
    <n v="0"/>
    <n v="0.4194"/>
    <n v="0"/>
    <n v="0"/>
    <n v="0"/>
    <s v="Greater Than 8 Weeks Old"/>
  </r>
  <r>
    <s v="01-25-0007-01-12"/>
    <x v="28"/>
    <x v="1"/>
    <x v="24"/>
    <n v="1"/>
    <n v="58"/>
    <n v="19"/>
    <n v="19"/>
    <n v="39"/>
    <n v="0.67"/>
    <x v="0"/>
    <d v="2019-09-01T00:00:00"/>
    <x v="0"/>
    <s v="Monday"/>
    <n v="0"/>
    <s v="High Cost per Unit"/>
    <n v="0"/>
    <n v="0"/>
    <n v="0"/>
    <n v="0"/>
    <n v="0"/>
    <s v="Greater Than 8 Weeks Old"/>
  </r>
  <r>
    <s v="01-25-0009-01-12"/>
    <x v="28"/>
    <x v="1"/>
    <x v="24"/>
    <n v="1"/>
    <n v="52"/>
    <n v="17.420000000000002"/>
    <n v="17.420000000000002"/>
    <n v="34.58"/>
    <n v="0.67"/>
    <x v="0"/>
    <d v="2019-09-01T00:00:00"/>
    <x v="0"/>
    <s v="Monday"/>
    <n v="0"/>
    <s v="High Cost per Unit"/>
    <n v="0"/>
    <n v="0"/>
    <n v="0"/>
    <n v="0"/>
    <n v="0"/>
    <s v="Greater Than 8 Weeks Old"/>
  </r>
  <r>
    <s v="01-27-0303-01-12"/>
    <x v="28"/>
    <x v="1"/>
    <x v="3"/>
    <n v="1"/>
    <n v="52"/>
    <n v="14.5"/>
    <n v="14.5"/>
    <n v="37.5"/>
    <n v="0.72"/>
    <x v="0"/>
    <d v="2019-09-01T00:00:00"/>
    <x v="0"/>
    <s v="Monday"/>
    <n v="0"/>
    <s v="Low Cost per Unit"/>
    <n v="0"/>
    <n v="0"/>
    <n v="0"/>
    <n v="0"/>
    <n v="0"/>
    <s v="Greater Than 8 Weeks Old"/>
  </r>
  <r>
    <s v="01-28-1301-03-12"/>
    <x v="28"/>
    <x v="1"/>
    <x v="4"/>
    <n v="12"/>
    <n v="252"/>
    <n v="86.04"/>
    <n v="7.1700000000000008"/>
    <n v="165.96"/>
    <n v="0.66"/>
    <x v="0"/>
    <d v="2019-09-01T00:00:00"/>
    <x v="0"/>
    <s v="Monday"/>
    <n v="0"/>
    <s v="Low Cost per Unit"/>
    <n v="0"/>
    <n v="7.56"/>
    <n v="0"/>
    <n v="0"/>
    <n v="0"/>
    <s v="Greater Than 8 Weeks Old"/>
  </r>
  <r>
    <s v="01-29-1301-01-00"/>
    <x v="28"/>
    <x v="1"/>
    <x v="18"/>
    <n v="2"/>
    <n v="64"/>
    <n v="11"/>
    <n v="5.5"/>
    <n v="53"/>
    <n v="0.83"/>
    <x v="0"/>
    <d v="2019-09-01T00:00:00"/>
    <x v="0"/>
    <s v="Monday"/>
    <n v="0"/>
    <s v="Low Cost per Unit"/>
    <n v="0"/>
    <n v="1.92"/>
    <n v="9.6"/>
    <n v="0"/>
    <n v="0"/>
    <s v="Greater Than 8 Weeks Old"/>
  </r>
  <r>
    <s v="01-29-1304-01-00"/>
    <x v="28"/>
    <x v="1"/>
    <x v="18"/>
    <n v="2"/>
    <n v="11.98"/>
    <n v="4.2"/>
    <n v="2.1"/>
    <n v="7.78"/>
    <n v="0.65"/>
    <x v="0"/>
    <d v="2019-09-01T00:00:00"/>
    <x v="0"/>
    <s v="Monday"/>
    <n v="0"/>
    <s v="Low Cost per Unit"/>
    <n v="0"/>
    <n v="0.3594"/>
    <n v="1.7969999999999999"/>
    <n v="0"/>
    <n v="0"/>
    <s v="Greater Than 8 Weeks Old"/>
  </r>
  <r>
    <s v="01-31-0101-01-00"/>
    <x v="28"/>
    <x v="3"/>
    <x v="5"/>
    <n v="9"/>
    <n v="179.91"/>
    <n v="71.459999999999994"/>
    <n v="7.9399999999999995"/>
    <n v="108.45"/>
    <n v="0.6"/>
    <x v="0"/>
    <d v="2019-09-01T00:00:00"/>
    <x v="0"/>
    <s v="Monday"/>
    <n v="0"/>
    <s v="Low Cost per Unit"/>
    <n v="0"/>
    <n v="5.3972999999999995"/>
    <n v="0"/>
    <n v="0"/>
    <n v="0"/>
    <s v="Greater Than 8 Weeks Old"/>
  </r>
  <r>
    <s v="01-31-0103-01-00"/>
    <x v="28"/>
    <x v="4"/>
    <x v="5"/>
    <n v="20"/>
    <n v="239.8"/>
    <n v="90"/>
    <n v="4.5"/>
    <n v="149.80000000000001"/>
    <n v="0.62"/>
    <x v="0"/>
    <d v="2019-09-01T00:00:00"/>
    <x v="0"/>
    <s v="Monday"/>
    <n v="0"/>
    <s v="Low Cost per Unit"/>
    <n v="0"/>
    <n v="7.194"/>
    <n v="0"/>
    <n v="0"/>
    <n v="0"/>
    <s v="Greater Than 8 Weeks Old"/>
  </r>
  <r>
    <s v="01-31-0104-01-00"/>
    <x v="28"/>
    <x v="3"/>
    <x v="5"/>
    <n v="21"/>
    <n v="248.8"/>
    <n v="130.19999999999999"/>
    <n v="6.1999999999999993"/>
    <n v="118.6"/>
    <n v="0.48"/>
    <x v="0"/>
    <d v="2019-09-01T00:00:00"/>
    <x v="0"/>
    <s v="Monday"/>
    <n v="0"/>
    <s v="Low Cost per Unit"/>
    <n v="0"/>
    <n v="7.4640000000000004"/>
    <n v="0"/>
    <n v="0"/>
    <n v="0"/>
    <s v="Greater Than 8 Weeks Old"/>
  </r>
  <r>
    <s v="01-31-0105-01-00"/>
    <x v="28"/>
    <x v="3"/>
    <x v="5"/>
    <n v="10"/>
    <n v="149.9"/>
    <n v="66"/>
    <n v="6.6"/>
    <n v="83.9"/>
    <n v="0.56000000000000005"/>
    <x v="0"/>
    <d v="2019-09-01T00:00:00"/>
    <x v="0"/>
    <s v="Monday"/>
    <n v="0"/>
    <s v="Low Cost per Unit"/>
    <n v="0"/>
    <n v="4.4969999999999999"/>
    <n v="0"/>
    <n v="0"/>
    <n v="0"/>
    <s v="Greater Than 8 Weeks Old"/>
  </r>
  <r>
    <s v="01-31-0106-01-00"/>
    <x v="28"/>
    <x v="3"/>
    <x v="5"/>
    <n v="4"/>
    <n v="100"/>
    <n v="27.2"/>
    <n v="6.8"/>
    <n v="72.8"/>
    <n v="0.73"/>
    <x v="0"/>
    <d v="2019-09-01T00:00:00"/>
    <x v="0"/>
    <s v="Monday"/>
    <n v="0"/>
    <s v="Low Cost per Unit"/>
    <n v="0"/>
    <n v="3"/>
    <n v="0"/>
    <n v="0"/>
    <n v="0"/>
    <s v="Greater Than 8 Weeks Old"/>
  </r>
  <r>
    <s v="01-31-0107-01-12"/>
    <x v="28"/>
    <x v="5"/>
    <x v="6"/>
    <n v="1"/>
    <n v="69"/>
    <n v="20.059999999999999"/>
    <n v="20.059999999999999"/>
    <n v="48.94"/>
    <n v="0.71"/>
    <x v="0"/>
    <d v="2019-09-01T00:00:00"/>
    <x v="0"/>
    <s v="Monday"/>
    <n v="0"/>
    <s v="High Cost per Unit"/>
    <n v="0"/>
    <n v="0"/>
    <n v="0"/>
    <n v="0"/>
    <n v="0"/>
    <s v="Greater Than 8 Weeks Old"/>
  </r>
  <r>
    <s v="01-31-0108-01-00"/>
    <x v="28"/>
    <x v="3"/>
    <x v="5"/>
    <n v="2"/>
    <n v="44"/>
    <n v="10.5"/>
    <n v="5.25"/>
    <n v="33.5"/>
    <n v="0.76"/>
    <x v="0"/>
    <d v="2019-09-01T00:00:00"/>
    <x v="0"/>
    <s v="Monday"/>
    <n v="0"/>
    <s v="Low Cost per Unit"/>
    <n v="0"/>
    <n v="1.3199999999999998"/>
    <n v="0"/>
    <n v="0"/>
    <n v="0"/>
    <s v="Greater Than 8 Weeks Old"/>
  </r>
  <r>
    <s v="01-31-0109-01-00"/>
    <x v="28"/>
    <x v="3"/>
    <x v="5"/>
    <n v="5"/>
    <n v="110"/>
    <n v="31.75"/>
    <n v="6.35"/>
    <n v="78.25"/>
    <n v="0.71"/>
    <x v="0"/>
    <d v="2019-09-01T00:00:00"/>
    <x v="0"/>
    <s v="Monday"/>
    <n v="0"/>
    <s v="Low Cost per Unit"/>
    <n v="0"/>
    <n v="3.3"/>
    <n v="0"/>
    <n v="0"/>
    <n v="0"/>
    <s v="Greater Than 8 Weeks Old"/>
  </r>
  <r>
    <s v="01-32-0101-01"/>
    <x v="28"/>
    <x v="5"/>
    <x v="6"/>
    <n v="20"/>
    <n v="199.8"/>
    <n v="76"/>
    <n v="3.8"/>
    <n v="123.8"/>
    <n v="0.62"/>
    <x v="0"/>
    <d v="2019-09-01T00:00:00"/>
    <x v="0"/>
    <s v="Monday"/>
    <n v="0"/>
    <s v="Low Cost per Unit"/>
    <n v="0"/>
    <n v="5.9939999999999998"/>
    <n v="0"/>
    <n v="0"/>
    <n v="0"/>
    <s v="Greater Than 8 Weeks Old"/>
  </r>
  <r>
    <s v="01-40-0401-00-00"/>
    <x v="28"/>
    <x v="6"/>
    <x v="7"/>
    <n v="9"/>
    <n v="154.93"/>
    <n v="48.6"/>
    <n v="5.4"/>
    <n v="106.33"/>
    <n v="0.69"/>
    <x v="0"/>
    <d v="2019-09-01T00:00:00"/>
    <x v="0"/>
    <s v="Monday"/>
    <n v="0"/>
    <s v="Low Cost per Unit"/>
    <n v="0"/>
    <n v="4.6478999999999999"/>
    <n v="0"/>
    <n v="0"/>
    <n v="0"/>
    <s v="Greater Than 8 Weeks Old"/>
  </r>
  <r>
    <s v="01-81-1601-00-00"/>
    <x v="28"/>
    <x v="7"/>
    <x v="8"/>
    <n v="17"/>
    <n v="162.86000000000001"/>
    <n v="54.4"/>
    <n v="3.1999999999999997"/>
    <n v="108.46"/>
    <n v="0.67"/>
    <x v="0"/>
    <d v="2019-09-01T00:00:00"/>
    <x v="0"/>
    <s v="Monday"/>
    <n v="0"/>
    <s v="Low Cost per Unit"/>
    <n v="0"/>
    <n v="4.8858000000000006"/>
    <n v="0"/>
    <n v="0"/>
    <n v="0"/>
    <s v="Greater Than 8 Weeks Old"/>
  </r>
  <r>
    <s v="01-83-1601-00-00"/>
    <x v="28"/>
    <x v="7"/>
    <x v="9"/>
    <n v="11"/>
    <n v="98.89"/>
    <n v="47.3"/>
    <n v="4.3"/>
    <n v="51.59"/>
    <n v="0.52"/>
    <x v="0"/>
    <d v="2019-09-01T00:00:00"/>
    <x v="0"/>
    <s v="Monday"/>
    <n v="0"/>
    <s v="Low Cost per Unit"/>
    <n v="0"/>
    <n v="2.9666999999999999"/>
    <n v="0"/>
    <n v="0"/>
    <n v="0"/>
    <s v="Greater Than 8 Weeks Old"/>
  </r>
  <r>
    <s v="01-83-1602-00-00"/>
    <x v="28"/>
    <x v="7"/>
    <x v="9"/>
    <n v="8"/>
    <n v="71.92"/>
    <n v="31.84"/>
    <n v="3.98"/>
    <n v="40.08"/>
    <n v="0.56000000000000005"/>
    <x v="0"/>
    <d v="2019-09-01T00:00:00"/>
    <x v="0"/>
    <s v="Monday"/>
    <n v="0"/>
    <s v="Low Cost per Unit"/>
    <n v="0"/>
    <n v="2.1576"/>
    <n v="0"/>
    <n v="0"/>
    <n v="0"/>
    <s v="Greater Than 8 Weeks Old"/>
  </r>
  <r>
    <s v="01-83-1603-00-00"/>
    <x v="28"/>
    <x v="7"/>
    <x v="9"/>
    <n v="3"/>
    <n v="42"/>
    <n v="8.25"/>
    <n v="2.75"/>
    <n v="33.75"/>
    <n v="0.8"/>
    <x v="0"/>
    <d v="2019-09-01T00:00:00"/>
    <x v="0"/>
    <s v="Monday"/>
    <n v="0"/>
    <s v="Low Cost per Unit"/>
    <n v="0"/>
    <n v="1.26"/>
    <n v="0"/>
    <n v="0"/>
    <n v="0"/>
    <s v="Greater Than 8 Weeks Old"/>
  </r>
  <r>
    <s v="02-31-0101-01-00"/>
    <x v="28"/>
    <x v="3"/>
    <x v="5"/>
    <n v="20"/>
    <n v="143.81"/>
    <n v="35"/>
    <n v="1.75"/>
    <n v="108.81"/>
    <n v="0.76"/>
    <x v="0"/>
    <d v="2019-09-01T00:00:00"/>
    <x v="0"/>
    <s v="Monday"/>
    <n v="0"/>
    <s v="Low Cost per Unit"/>
    <n v="0"/>
    <n v="4.3143000000000002"/>
    <n v="0"/>
    <n v="0"/>
    <n v="0"/>
    <s v="Greater Than 8 Weeks Old"/>
  </r>
  <r>
    <s v="02-31-0103-01-00"/>
    <x v="28"/>
    <x v="4"/>
    <x v="5"/>
    <n v="15"/>
    <n v="149.85"/>
    <n v="44.25"/>
    <n v="2.95"/>
    <n v="105.6"/>
    <n v="0.7"/>
    <x v="0"/>
    <d v="2019-09-01T00:00:00"/>
    <x v="0"/>
    <s v="Monday"/>
    <n v="0"/>
    <s v="Low Cost per Unit"/>
    <n v="0"/>
    <n v="4.4954999999999998"/>
    <n v="0"/>
    <n v="0"/>
    <n v="0"/>
    <s v="Greater Than 8 Weeks Old"/>
  </r>
  <r>
    <s v="02-32-0101-01-00"/>
    <x v="28"/>
    <x v="5"/>
    <x v="6"/>
    <n v="1"/>
    <n v="22"/>
    <n v="2.0499999999999998"/>
    <n v="2.0499999999999998"/>
    <n v="19.95"/>
    <n v="0.91"/>
    <x v="0"/>
    <d v="2019-09-01T00:00:00"/>
    <x v="0"/>
    <s v="Monday"/>
    <n v="0"/>
    <s v="Low Cost per Unit"/>
    <n v="0"/>
    <n v="0"/>
    <n v="0"/>
    <n v="0"/>
    <n v="0"/>
    <s v="Greater Than 8 Weeks Old"/>
  </r>
  <r>
    <s v="02-40-0001"/>
    <x v="28"/>
    <x v="6"/>
    <x v="7"/>
    <n v="1"/>
    <n v="19"/>
    <n v="4.5"/>
    <n v="4.5"/>
    <n v="14.5"/>
    <n v="0.76"/>
    <x v="0"/>
    <d v="2019-09-01T00:00:00"/>
    <x v="0"/>
    <s v="Monday"/>
    <n v="0"/>
    <s v="Low Cost per Unit"/>
    <n v="0"/>
    <n v="0"/>
    <n v="0"/>
    <n v="0"/>
    <n v="0"/>
    <s v="Greater Than 8 Weeks Old"/>
  </r>
  <r>
    <s v="02-40-0301-01-12"/>
    <x v="28"/>
    <x v="6"/>
    <x v="7"/>
    <n v="2"/>
    <n v="34"/>
    <n v="5.98"/>
    <n v="2.99"/>
    <n v="28.02"/>
    <n v="0.82"/>
    <x v="0"/>
    <d v="2019-09-01T00:00:00"/>
    <x v="0"/>
    <s v="Monday"/>
    <n v="0"/>
    <s v="Low Cost per Unit"/>
    <n v="0"/>
    <n v="1.02"/>
    <n v="0"/>
    <n v="0"/>
    <n v="0"/>
    <s v="Greater Than 8 Weeks Old"/>
  </r>
  <r>
    <s v="02-40-0401-00-00"/>
    <x v="28"/>
    <x v="6"/>
    <x v="7"/>
    <n v="15"/>
    <n v="157.87"/>
    <n v="44.25"/>
    <n v="2.95"/>
    <n v="113.62"/>
    <n v="0.72"/>
    <x v="0"/>
    <d v="2019-09-01T00:00:00"/>
    <x v="0"/>
    <s v="Monday"/>
    <n v="0"/>
    <s v="Low Cost per Unit"/>
    <n v="0"/>
    <n v="4.7360999999999995"/>
    <n v="0"/>
    <n v="0"/>
    <n v="0"/>
    <s v="Greater Than 8 Weeks Old"/>
  </r>
  <r>
    <s v="02-40-0402-00-00"/>
    <x v="28"/>
    <x v="2"/>
    <x v="2"/>
    <n v="3"/>
    <n v="32.97"/>
    <n v="11.25"/>
    <n v="3.75"/>
    <n v="21.72"/>
    <n v="0.66"/>
    <x v="0"/>
    <d v="2019-09-01T00:00:00"/>
    <x v="0"/>
    <s v="Monday"/>
    <n v="0"/>
    <s v="Low Cost per Unit"/>
    <n v="0"/>
    <n v="0.98909999999999998"/>
    <n v="0"/>
    <n v="0"/>
    <n v="0"/>
    <s v="Greater Than 8 Weeks Old"/>
  </r>
  <r>
    <s v="02-40-1301-00-00"/>
    <x v="28"/>
    <x v="6"/>
    <x v="7"/>
    <n v="8"/>
    <n v="89.93"/>
    <n v="30"/>
    <n v="3.75"/>
    <n v="59.93"/>
    <n v="0.67"/>
    <x v="0"/>
    <d v="2019-09-01T00:00:00"/>
    <x v="0"/>
    <s v="Monday"/>
    <n v="0"/>
    <s v="Low Cost per Unit"/>
    <n v="0"/>
    <n v="2.6979000000000002"/>
    <n v="0"/>
    <n v="0"/>
    <n v="0"/>
    <s v="Greater Than 8 Weeks Old"/>
  </r>
  <r>
    <s v="02-62-0401-01-12"/>
    <x v="28"/>
    <x v="1"/>
    <x v="19"/>
    <n v="3"/>
    <n v="254.98"/>
    <n v="113.52"/>
    <n v="37.839999999999996"/>
    <n v="141.46"/>
    <n v="0.55000000000000004"/>
    <x v="0"/>
    <d v="2019-09-01T00:00:00"/>
    <x v="0"/>
    <s v="Monday"/>
    <n v="0"/>
    <s v="High Cost per Unit"/>
    <n v="0"/>
    <n v="7.6493999999999991"/>
    <n v="0"/>
    <n v="0"/>
    <n v="0"/>
    <s v="Greater Than 8 Weeks Old"/>
  </r>
  <r>
    <s v="02-62-1401-01-00"/>
    <x v="28"/>
    <x v="1"/>
    <x v="19"/>
    <n v="1"/>
    <n v="29"/>
    <n v="9.75"/>
    <n v="9.75"/>
    <n v="19.25"/>
    <n v="0.66"/>
    <x v="0"/>
    <d v="2019-09-01T00:00:00"/>
    <x v="0"/>
    <s v="Monday"/>
    <n v="0"/>
    <s v="Low Cost per Unit"/>
    <n v="0"/>
    <n v="0"/>
    <n v="0"/>
    <n v="0"/>
    <n v="0"/>
    <s v="Greater Than 8 Weeks Old"/>
  </r>
  <r>
    <s v="02-71-1401-01-00"/>
    <x v="28"/>
    <x v="4"/>
    <x v="11"/>
    <n v="2"/>
    <n v="130"/>
    <n v="24"/>
    <n v="12"/>
    <n v="106"/>
    <n v="0.82"/>
    <x v="0"/>
    <d v="2019-09-01T00:00:00"/>
    <x v="0"/>
    <s v="Monday"/>
    <n v="0"/>
    <s v="Low Cost per Unit"/>
    <n v="0"/>
    <n v="3.9"/>
    <n v="0"/>
    <n v="0"/>
    <n v="0"/>
    <s v="Greater Than 8 Weeks Old"/>
  </r>
  <r>
    <s v="02-71-1402-01-12"/>
    <x v="28"/>
    <x v="4"/>
    <x v="11"/>
    <n v="2"/>
    <n v="150"/>
    <n v="37.9"/>
    <n v="18.95"/>
    <n v="112.1"/>
    <n v="0.75"/>
    <x v="0"/>
    <d v="2019-09-01T00:00:00"/>
    <x v="0"/>
    <s v="Monday"/>
    <n v="0"/>
    <s v="High Cost per Unit"/>
    <n v="0"/>
    <n v="4.5"/>
    <n v="0"/>
    <n v="0"/>
    <n v="0"/>
    <s v="Greater Than 8 Weeks Old"/>
  </r>
  <r>
    <s v="02-71-1403-01-12"/>
    <x v="28"/>
    <x v="4"/>
    <x v="11"/>
    <n v="5"/>
    <n v="545"/>
    <n v="165.75"/>
    <n v="33.15"/>
    <n v="379.25"/>
    <n v="0.7"/>
    <x v="0"/>
    <d v="2019-09-01T00:00:00"/>
    <x v="0"/>
    <s v="Monday"/>
    <n v="0"/>
    <s v="High Cost per Unit"/>
    <n v="0"/>
    <n v="16.349999999999998"/>
    <n v="0"/>
    <n v="0"/>
    <n v="0"/>
    <s v="Greater Than 8 Weeks Old"/>
  </r>
  <r>
    <s v="02-72-0101-01-00"/>
    <x v="28"/>
    <x v="4"/>
    <x v="11"/>
    <n v="1"/>
    <n v="29"/>
    <n v="5.6"/>
    <n v="5.6"/>
    <n v="23.4"/>
    <n v="0.81"/>
    <x v="0"/>
    <d v="2019-09-01T00:00:00"/>
    <x v="0"/>
    <s v="Monday"/>
    <n v="0"/>
    <s v="Low Cost per Unit"/>
    <n v="0"/>
    <n v="0"/>
    <n v="0"/>
    <n v="0"/>
    <n v="0"/>
    <s v="Greater Than 8 Weeks Old"/>
  </r>
  <r>
    <s v="02-73-0001-01-00"/>
    <x v="28"/>
    <x v="4"/>
    <x v="12"/>
    <n v="3"/>
    <n v="117"/>
    <n v="32.549999999999997"/>
    <n v="10.85"/>
    <n v="84.45"/>
    <n v="0.72"/>
    <x v="0"/>
    <d v="2019-09-01T00:00:00"/>
    <x v="0"/>
    <s v="Monday"/>
    <n v="0"/>
    <s v="Low Cost per Unit"/>
    <n v="0"/>
    <n v="3.51"/>
    <n v="0"/>
    <n v="0"/>
    <n v="0"/>
    <s v="Greater Than 8 Weeks Old"/>
  </r>
  <r>
    <s v="02-73-0002-01-00"/>
    <x v="28"/>
    <x v="4"/>
    <x v="12"/>
    <n v="3"/>
    <n v="107.97"/>
    <n v="33"/>
    <n v="11"/>
    <n v="74.97"/>
    <n v="0.69"/>
    <x v="0"/>
    <d v="2019-09-01T00:00:00"/>
    <x v="0"/>
    <s v="Monday"/>
    <n v="0"/>
    <s v="Low Cost per Unit"/>
    <n v="0"/>
    <n v="3.2390999999999996"/>
    <n v="0"/>
    <n v="0"/>
    <n v="0"/>
    <s v="Greater Than 8 Weeks Old"/>
  </r>
  <r>
    <s v="02-73-1302-01-00"/>
    <x v="28"/>
    <x v="4"/>
    <x v="12"/>
    <n v="4"/>
    <n v="15.96"/>
    <n v="5.6"/>
    <n v="1.4"/>
    <n v="10.36"/>
    <n v="0.65"/>
    <x v="0"/>
    <d v="2019-09-01T00:00:00"/>
    <x v="0"/>
    <s v="Monday"/>
    <n v="0"/>
    <s v="Low Cost per Unit"/>
    <n v="0"/>
    <n v="0.4788"/>
    <n v="0"/>
    <n v="0"/>
    <n v="0"/>
    <s v="Greater Than 8 Weeks Old"/>
  </r>
  <r>
    <s v="02-74-0401-01-00"/>
    <x v="28"/>
    <x v="4"/>
    <x v="11"/>
    <n v="2"/>
    <n v="24"/>
    <n v="3"/>
    <n v="1.5"/>
    <n v="21"/>
    <n v="0.88"/>
    <x v="0"/>
    <d v="2019-09-01T00:00:00"/>
    <x v="0"/>
    <s v="Monday"/>
    <n v="0"/>
    <s v="Low Cost per Unit"/>
    <n v="0"/>
    <n v="0.72"/>
    <n v="0"/>
    <n v="0"/>
    <n v="0"/>
    <s v="Greater Than 8 Weeks Old"/>
  </r>
  <r>
    <s v="02-74-0405-01-12"/>
    <x v="28"/>
    <x v="4"/>
    <x v="11"/>
    <n v="2"/>
    <n v="58"/>
    <n v="22.7"/>
    <n v="11.35"/>
    <n v="35.299999999999997"/>
    <n v="0.61"/>
    <x v="0"/>
    <d v="2019-09-01T00:00:00"/>
    <x v="0"/>
    <s v="Monday"/>
    <n v="0"/>
    <s v="Low Cost per Unit"/>
    <n v="0"/>
    <n v="1.74"/>
    <n v="0"/>
    <n v="0"/>
    <n v="0"/>
    <s v="Greater Than 8 Weeks Old"/>
  </r>
  <r>
    <s v="02-74-1201-00-00"/>
    <x v="28"/>
    <x v="2"/>
    <x v="2"/>
    <n v="6"/>
    <n v="77.94"/>
    <n v="33"/>
    <n v="5.5"/>
    <n v="44.94"/>
    <n v="0.57999999999999996"/>
    <x v="0"/>
    <d v="2019-09-01T00:00:00"/>
    <x v="0"/>
    <s v="Monday"/>
    <n v="0"/>
    <s v="Low Cost per Unit"/>
    <n v="0"/>
    <n v="2.3382000000000001"/>
    <n v="0"/>
    <n v="0"/>
    <n v="0"/>
    <s v="Greater Than 8 Weeks Old"/>
  </r>
  <r>
    <s v="02-74-1301-01-00"/>
    <x v="28"/>
    <x v="2"/>
    <x v="2"/>
    <n v="6"/>
    <n v="59.94"/>
    <n v="49.5"/>
    <n v="8.25"/>
    <n v="10.44"/>
    <n v="0.17"/>
    <x v="0"/>
    <d v="2019-09-01T00:00:00"/>
    <x v="0"/>
    <s v="Monday"/>
    <n v="0"/>
    <s v="Low Cost per Unit"/>
    <n v="0"/>
    <n v="1.7981999999999998"/>
    <n v="0"/>
    <n v="0"/>
    <n v="0"/>
    <s v="Greater Than 8 Weeks Old"/>
  </r>
  <r>
    <s v="02-74-1402-01-00"/>
    <x v="28"/>
    <x v="4"/>
    <x v="11"/>
    <n v="4"/>
    <n v="119.96"/>
    <n v="48"/>
    <n v="12"/>
    <n v="71.959999999999994"/>
    <n v="0.6"/>
    <x v="0"/>
    <d v="2019-09-01T00:00:00"/>
    <x v="0"/>
    <s v="Monday"/>
    <n v="0"/>
    <s v="Low Cost per Unit"/>
    <n v="0"/>
    <n v="3.5987999999999998"/>
    <n v="0"/>
    <n v="0"/>
    <n v="0"/>
    <s v="Greater Than 8 Weeks Old"/>
  </r>
  <r>
    <s v="02-81-0001-00-00"/>
    <x v="28"/>
    <x v="7"/>
    <x v="8"/>
    <n v="1"/>
    <n v="18"/>
    <n v="5.5"/>
    <n v="5.5"/>
    <n v="12.5"/>
    <n v="0.69"/>
    <x v="0"/>
    <d v="2019-09-01T00:00:00"/>
    <x v="0"/>
    <s v="Monday"/>
    <n v="0"/>
    <s v="Low Cost per Unit"/>
    <n v="0"/>
    <n v="0"/>
    <n v="0"/>
    <n v="0"/>
    <n v="0"/>
    <s v="Greater Than 8 Weeks Old"/>
  </r>
  <r>
    <s v="03-22-0001-01-12"/>
    <x v="28"/>
    <x v="1"/>
    <x v="13"/>
    <n v="3"/>
    <n v="223.18"/>
    <n v="91.92"/>
    <n v="30.64"/>
    <n v="131.26"/>
    <n v="0.59"/>
    <x v="0"/>
    <d v="2019-09-01T00:00:00"/>
    <x v="0"/>
    <s v="Monday"/>
    <n v="0"/>
    <s v="High Cost per Unit"/>
    <n v="0"/>
    <n v="6.6954000000000002"/>
    <n v="0"/>
    <n v="0"/>
    <n v="0"/>
    <s v="Greater Than 8 Weeks Old"/>
  </r>
  <r>
    <s v="03-22-0002-01-12"/>
    <x v="28"/>
    <x v="1"/>
    <x v="3"/>
    <n v="21"/>
    <n v="935.69"/>
    <n v="643.44000000000005"/>
    <n v="30.640000000000004"/>
    <n v="292.25"/>
    <n v="0.31"/>
    <x v="0"/>
    <d v="2019-09-01T00:00:00"/>
    <x v="0"/>
    <s v="Monday"/>
    <n v="0"/>
    <s v="High Cost per Unit"/>
    <n v="0"/>
    <n v="28.070700000000002"/>
    <n v="0"/>
    <n v="0"/>
    <n v="0"/>
    <s v="Greater Than 8 Weeks Old"/>
  </r>
  <r>
    <s v="03-22-0003-01-00"/>
    <x v="28"/>
    <x v="1"/>
    <x v="13"/>
    <n v="2"/>
    <n v="198"/>
    <n v="64"/>
    <n v="32"/>
    <n v="134"/>
    <n v="0.68"/>
    <x v="0"/>
    <d v="2019-09-01T00:00:00"/>
    <x v="0"/>
    <s v="Monday"/>
    <n v="0"/>
    <s v="High Cost per Unit"/>
    <n v="0"/>
    <n v="5.9399999999999995"/>
    <n v="0"/>
    <n v="0"/>
    <n v="0"/>
    <s v="Greater Than 8 Weeks Old"/>
  </r>
  <r>
    <s v="03-22-0004"/>
    <x v="28"/>
    <x v="2"/>
    <x v="2"/>
    <n v="42"/>
    <n v="1188.5899999999999"/>
    <n v="924"/>
    <n v="22"/>
    <n v="264.58999999999997"/>
    <n v="0.22"/>
    <x v="0"/>
    <d v="2019-09-01T00:00:00"/>
    <x v="0"/>
    <s v="Monday"/>
    <n v="0"/>
    <s v="High Cost per Unit"/>
    <n v="0"/>
    <n v="35.657699999999998"/>
    <n v="0"/>
    <n v="0"/>
    <n v="0"/>
    <s v="Greater Than 8 Weeks Old"/>
  </r>
  <r>
    <s v="03-22-0110-11-00"/>
    <x v="28"/>
    <x v="2"/>
    <x v="2"/>
    <n v="20"/>
    <n v="1840.83"/>
    <n v="960"/>
    <n v="48"/>
    <n v="880.83"/>
    <n v="0.48"/>
    <x v="0"/>
    <d v="2019-09-01T00:00:00"/>
    <x v="0"/>
    <s v="Monday"/>
    <n v="0"/>
    <s v="High Cost per Unit"/>
    <n v="0"/>
    <n v="55.224899999999998"/>
    <n v="0"/>
    <n v="0"/>
    <n v="0"/>
    <s v="Greater Than 8 Weeks Old"/>
  </r>
  <r>
    <s v="03-24-0301-00-12"/>
    <x v="28"/>
    <x v="1"/>
    <x v="3"/>
    <n v="1"/>
    <n v="22.99"/>
    <n v="10.8"/>
    <n v="10.8"/>
    <n v="12.19"/>
    <n v="0.53"/>
    <x v="0"/>
    <d v="2019-09-01T00:00:00"/>
    <x v="0"/>
    <s v="Monday"/>
    <n v="0"/>
    <s v="Low Cost per Unit"/>
    <n v="0"/>
    <n v="0"/>
    <n v="0"/>
    <n v="0"/>
    <n v="0"/>
    <s v="Greater Than 8 Weeks Old"/>
  </r>
  <r>
    <s v="03-24-0302-01-00"/>
    <x v="28"/>
    <x v="1"/>
    <x v="3"/>
    <n v="6"/>
    <n v="113.94"/>
    <n v="63"/>
    <n v="10.5"/>
    <n v="50.94"/>
    <n v="0.45"/>
    <x v="0"/>
    <d v="2019-09-01T00:00:00"/>
    <x v="0"/>
    <s v="Monday"/>
    <n v="0"/>
    <s v="Low Cost per Unit"/>
    <n v="0"/>
    <n v="3.4181999999999997"/>
    <n v="0"/>
    <n v="0"/>
    <n v="0"/>
    <s v="Greater Than 8 Weeks Old"/>
  </r>
  <r>
    <s v="03-25-0001-01-00"/>
    <x v="28"/>
    <x v="0"/>
    <x v="0"/>
    <n v="4"/>
    <n v="168.98"/>
    <n v="72"/>
    <n v="18"/>
    <n v="96.98"/>
    <n v="0.56999999999999995"/>
    <x v="0"/>
    <d v="2019-09-01T00:00:00"/>
    <x v="0"/>
    <s v="Monday"/>
    <n v="0"/>
    <s v="High Cost per Unit"/>
    <n v="16.898"/>
    <n v="5.0693999999999999"/>
    <n v="0"/>
    <n v="0"/>
    <n v="0"/>
    <s v="Greater Than 8 Weeks Old"/>
  </r>
  <r>
    <s v="03-25-0003-01-00"/>
    <x v="28"/>
    <x v="0"/>
    <x v="0"/>
    <n v="3"/>
    <n v="121.47"/>
    <n v="54"/>
    <n v="18"/>
    <n v="67.47"/>
    <n v="0.56000000000000005"/>
    <x v="0"/>
    <d v="2019-09-01T00:00:00"/>
    <x v="0"/>
    <s v="Monday"/>
    <n v="0"/>
    <s v="High Cost per Unit"/>
    <n v="12.147"/>
    <n v="3.6440999999999999"/>
    <n v="0"/>
    <n v="0"/>
    <n v="0"/>
    <s v="Greater Than 8 Weeks Old"/>
  </r>
  <r>
    <s v="03-31-0102-01-00"/>
    <x v="28"/>
    <x v="4"/>
    <x v="5"/>
    <n v="18"/>
    <n v="223.83"/>
    <n v="72"/>
    <n v="4"/>
    <n v="151.83000000000001"/>
    <n v="0.68"/>
    <x v="0"/>
    <d v="2019-09-01T00:00:00"/>
    <x v="0"/>
    <s v="Monday"/>
    <n v="0"/>
    <s v="Low Cost per Unit"/>
    <n v="0"/>
    <n v="6.7149000000000001"/>
    <n v="0"/>
    <n v="0"/>
    <n v="0"/>
    <s v="Greater Than 8 Weeks Old"/>
  </r>
  <r>
    <s v="03-32-0402-00-00"/>
    <x v="28"/>
    <x v="5"/>
    <x v="6"/>
    <n v="21"/>
    <n v="832.82"/>
    <n v="278.04000000000002"/>
    <n v="13.24"/>
    <n v="554.78"/>
    <n v="0.67"/>
    <x v="0"/>
    <d v="2019-09-01T00:00:00"/>
    <x v="0"/>
    <s v="Monday"/>
    <n v="0"/>
    <s v="Low Cost per Unit"/>
    <n v="0"/>
    <n v="24.9846"/>
    <n v="0"/>
    <n v="0"/>
    <n v="0"/>
    <s v="Greater Than 8 Weeks Old"/>
  </r>
  <r>
    <s v="03-35-0101-01-00"/>
    <x v="28"/>
    <x v="1"/>
    <x v="14"/>
    <n v="3"/>
    <n v="207"/>
    <n v="45"/>
    <n v="15"/>
    <n v="162"/>
    <n v="0.78"/>
    <x v="0"/>
    <d v="2019-09-01T00:00:00"/>
    <x v="0"/>
    <s v="Monday"/>
    <n v="0"/>
    <s v="Low Cost per Unit"/>
    <n v="0"/>
    <n v="6.21"/>
    <n v="0"/>
    <n v="0"/>
    <n v="0"/>
    <s v="Greater Than 8 Weeks Old"/>
  </r>
  <r>
    <s v="03-40-0101-01-12"/>
    <x v="28"/>
    <x v="6"/>
    <x v="7"/>
    <n v="1"/>
    <n v="19"/>
    <n v="6"/>
    <n v="6"/>
    <n v="13"/>
    <n v="0.68"/>
    <x v="0"/>
    <d v="2019-09-01T00:00:00"/>
    <x v="0"/>
    <s v="Monday"/>
    <n v="0"/>
    <s v="Low Cost per Unit"/>
    <n v="0"/>
    <n v="0"/>
    <n v="0"/>
    <n v="0"/>
    <n v="0"/>
    <s v="Greater Than 8 Weeks Old"/>
  </r>
  <r>
    <s v="03-64-0001"/>
    <x v="28"/>
    <x v="1"/>
    <x v="19"/>
    <n v="1"/>
    <n v="299.99"/>
    <n v="135"/>
    <n v="135"/>
    <n v="164.99"/>
    <n v="0.55000000000000004"/>
    <x v="0"/>
    <d v="2019-09-01T00:00:00"/>
    <x v="0"/>
    <s v="Monday"/>
    <n v="0"/>
    <s v="High Cost per Unit"/>
    <n v="0"/>
    <n v="0"/>
    <n v="0"/>
    <n v="0"/>
    <n v="0"/>
    <s v="Greater Than 8 Weeks Old"/>
  </r>
  <r>
    <s v="03-64-0401-01-12"/>
    <x v="28"/>
    <x v="1"/>
    <x v="19"/>
    <n v="1"/>
    <n v="999"/>
    <n v="498"/>
    <n v="498"/>
    <n v="501"/>
    <n v="0.5"/>
    <x v="0"/>
    <d v="2019-09-01T00:00:00"/>
    <x v="0"/>
    <s v="Monday"/>
    <n v="0"/>
    <s v="High Cost per Unit"/>
    <n v="0"/>
    <n v="0"/>
    <n v="0"/>
    <n v="0"/>
    <n v="0"/>
    <s v="Greater Than 8 Weeks Old"/>
  </r>
  <r>
    <s v="03-72-0501-01-00"/>
    <x v="28"/>
    <x v="4"/>
    <x v="11"/>
    <n v="29"/>
    <n v="403.74"/>
    <n v="92.8"/>
    <n v="3.1999999999999997"/>
    <n v="310.94"/>
    <n v="0.77"/>
    <x v="0"/>
    <d v="2019-09-01T00:00:00"/>
    <x v="0"/>
    <s v="Monday"/>
    <n v="0"/>
    <s v="Low Cost per Unit"/>
    <n v="0"/>
    <n v="12.1122"/>
    <n v="0"/>
    <n v="0"/>
    <n v="0"/>
    <s v="Greater Than 8 Weeks Old"/>
  </r>
  <r>
    <s v="03-74-0002-01-00"/>
    <x v="28"/>
    <x v="8"/>
    <x v="15"/>
    <n v="1"/>
    <n v="25"/>
    <n v="4.75"/>
    <n v="4.75"/>
    <n v="20.25"/>
    <n v="0.81"/>
    <x v="0"/>
    <d v="2019-09-01T00:00:00"/>
    <x v="0"/>
    <s v="Monday"/>
    <n v="0"/>
    <s v="Low Cost per Unit"/>
    <n v="0"/>
    <n v="0"/>
    <n v="0"/>
    <n v="0"/>
    <n v="0"/>
    <s v="Greater Than 8 Weeks Old"/>
  </r>
  <r>
    <s v="03-81-0002-00-00"/>
    <x v="28"/>
    <x v="7"/>
    <x v="8"/>
    <n v="16"/>
    <n v="213.85"/>
    <n v="96"/>
    <n v="6"/>
    <n v="117.85"/>
    <n v="0.55000000000000004"/>
    <x v="0"/>
    <d v="2019-09-01T00:00:00"/>
    <x v="0"/>
    <s v="Monday"/>
    <n v="0"/>
    <s v="Low Cost per Unit"/>
    <n v="0"/>
    <n v="6.4154999999999998"/>
    <n v="0"/>
    <n v="0"/>
    <n v="0"/>
    <s v="Greater Than 8 Weeks Old"/>
  </r>
  <r>
    <s v="03-81-0101-00-00"/>
    <x v="28"/>
    <x v="7"/>
    <x v="8"/>
    <n v="3"/>
    <n v="29.97"/>
    <n v="13.2"/>
    <n v="4.3999999999999995"/>
    <n v="16.77"/>
    <n v="0.56000000000000005"/>
    <x v="0"/>
    <d v="2019-09-01T00:00:00"/>
    <x v="0"/>
    <s v="Monday"/>
    <n v="0"/>
    <s v="Low Cost per Unit"/>
    <n v="0"/>
    <n v="0.8990999999999999"/>
    <n v="0"/>
    <n v="0"/>
    <n v="0"/>
    <s v="Greater Than 8 Weeks Old"/>
  </r>
  <r>
    <s v="03-81-1702-00-00"/>
    <x v="28"/>
    <x v="7"/>
    <x v="8"/>
    <n v="1"/>
    <n v="10.46"/>
    <n v="3"/>
    <n v="3"/>
    <n v="7.46"/>
    <n v="0.71"/>
    <x v="0"/>
    <d v="2019-09-01T00:00:00"/>
    <x v="0"/>
    <s v="Monday"/>
    <n v="0"/>
    <s v="Low Cost per Unit"/>
    <n v="0"/>
    <n v="0"/>
    <n v="0"/>
    <n v="0"/>
    <n v="0"/>
    <s v="Greater Than 8 Weeks Old"/>
  </r>
  <r>
    <s v="03-85-0301-01-00"/>
    <x v="28"/>
    <x v="7"/>
    <x v="21"/>
    <n v="1"/>
    <n v="59"/>
    <n v="21"/>
    <n v="21"/>
    <n v="38"/>
    <n v="0.64"/>
    <x v="0"/>
    <d v="2019-09-01T00:00:00"/>
    <x v="0"/>
    <s v="Monday"/>
    <n v="0"/>
    <s v="High Cost per Unit"/>
    <n v="0"/>
    <n v="0"/>
    <n v="0"/>
    <n v="0"/>
    <n v="0"/>
    <s v="Greater Than 8 Weeks Old"/>
  </r>
  <r>
    <s v="04-13-1101-03-00"/>
    <x v="28"/>
    <x v="5"/>
    <x v="16"/>
    <n v="1"/>
    <n v="36"/>
    <n v="11.8"/>
    <n v="11.8"/>
    <n v="24.2"/>
    <n v="0.67"/>
    <x v="0"/>
    <d v="2019-09-01T00:00:00"/>
    <x v="0"/>
    <s v="Monday"/>
    <n v="0"/>
    <s v="Low Cost per Unit"/>
    <n v="0"/>
    <n v="0"/>
    <n v="0"/>
    <n v="0"/>
    <n v="0"/>
    <s v="Greater Than 8 Weeks Old"/>
  </r>
  <r>
    <s v="04-15-0105-01-00"/>
    <x v="28"/>
    <x v="5"/>
    <x v="23"/>
    <n v="3"/>
    <n v="23.97"/>
    <n v="8.34"/>
    <n v="2.78"/>
    <n v="15.63"/>
    <n v="0.65"/>
    <x v="0"/>
    <d v="2019-09-01T00:00:00"/>
    <x v="0"/>
    <s v="Monday"/>
    <n v="0"/>
    <s v="Low Cost per Unit"/>
    <n v="0"/>
    <n v="0.71909999999999996"/>
    <n v="0"/>
    <n v="0"/>
    <n v="0"/>
    <s v="Greater Than 8 Weeks Old"/>
  </r>
  <r>
    <s v="04-82-0001-00-00"/>
    <x v="28"/>
    <x v="7"/>
    <x v="17"/>
    <n v="2"/>
    <n v="64"/>
    <n v="22.4"/>
    <n v="11.2"/>
    <n v="41.6"/>
    <n v="0.65"/>
    <x v="0"/>
    <d v="2019-09-01T00:00:00"/>
    <x v="0"/>
    <s v="Monday"/>
    <n v="0"/>
    <s v="Low Cost per Unit"/>
    <n v="0"/>
    <n v="1.92"/>
    <n v="0"/>
    <n v="0"/>
    <n v="0"/>
    <s v="Greater Than 8 Weeks Old"/>
  </r>
  <r>
    <s v="04-82-0001-00-12"/>
    <x v="28"/>
    <x v="7"/>
    <x v="17"/>
    <n v="4"/>
    <n v="276"/>
    <n v="125"/>
    <n v="31.25"/>
    <n v="151"/>
    <n v="0.55000000000000004"/>
    <x v="0"/>
    <d v="2019-09-01T00:00:00"/>
    <x v="0"/>
    <s v="Monday"/>
    <n v="0"/>
    <s v="High Cost per Unit"/>
    <n v="0"/>
    <n v="8.2799999999999994"/>
    <n v="0"/>
    <n v="0"/>
    <n v="0"/>
    <s v="Greater Than 8 Weeks Old"/>
  </r>
  <r>
    <s v="05-24-0101-01-00"/>
    <x v="28"/>
    <x v="1"/>
    <x v="3"/>
    <n v="1"/>
    <n v="35"/>
    <n v="9.9499999999999993"/>
    <n v="9.9499999999999993"/>
    <n v="25.05"/>
    <n v="0.72"/>
    <x v="0"/>
    <d v="2019-09-01T00:00:00"/>
    <x v="0"/>
    <s v="Monday"/>
    <n v="0"/>
    <s v="Low Cost per Unit"/>
    <n v="0"/>
    <n v="0"/>
    <n v="0"/>
    <n v="0"/>
    <n v="0"/>
    <s v="Greater Than 8 Weeks Old"/>
  </r>
  <r>
    <s v="06-81-1702-00-00"/>
    <x v="28"/>
    <x v="7"/>
    <x v="8"/>
    <n v="1"/>
    <n v="32"/>
    <n v="12.8"/>
    <n v="12.8"/>
    <n v="19.2"/>
    <n v="0.6"/>
    <x v="0"/>
    <d v="2019-09-01T00:00:00"/>
    <x v="0"/>
    <s v="Monday"/>
    <n v="0"/>
    <s v="Low Cost per Unit"/>
    <n v="0"/>
    <n v="0"/>
    <n v="0"/>
    <n v="0"/>
    <n v="0"/>
    <s v="Greater Than 8 Weeks Old"/>
  </r>
  <r>
    <s v="08-28-0201-00-00"/>
    <x v="28"/>
    <x v="1"/>
    <x v="4"/>
    <n v="38"/>
    <n v="829.75"/>
    <n v="416.1"/>
    <n v="10.950000000000001"/>
    <n v="413.65"/>
    <n v="0.5"/>
    <x v="0"/>
    <d v="2019-09-01T00:00:00"/>
    <x v="0"/>
    <s v="Monday"/>
    <n v="0"/>
    <s v="Low Cost per Unit"/>
    <n v="0"/>
    <n v="24.892499999999998"/>
    <n v="0"/>
    <n v="0"/>
    <n v="0"/>
    <s v="Greater Than 8 Weeks Old"/>
  </r>
  <r>
    <s v="08-31-0201-00-00"/>
    <x v="28"/>
    <x v="4"/>
    <x v="5"/>
    <n v="7"/>
    <n v="88.94"/>
    <n v="47.25"/>
    <n v="6.75"/>
    <n v="41.69"/>
    <n v="0.47"/>
    <x v="0"/>
    <d v="2019-09-01T00:00:00"/>
    <x v="0"/>
    <s v="Monday"/>
    <n v="0"/>
    <s v="Low Cost per Unit"/>
    <n v="0"/>
    <n v="2.6681999999999997"/>
    <n v="0"/>
    <n v="0"/>
    <n v="0"/>
    <s v="Greater Than 8 Weeks Old"/>
  </r>
  <r>
    <s v="08-31-0202-00-00"/>
    <x v="28"/>
    <x v="4"/>
    <x v="5"/>
    <n v="32"/>
    <n v="288.61"/>
    <n v="75.84"/>
    <n v="2.37"/>
    <n v="212.77"/>
    <n v="0.74"/>
    <x v="0"/>
    <d v="2019-09-01T00:00:00"/>
    <x v="0"/>
    <s v="Monday"/>
    <n v="0"/>
    <s v="Low Cost per Unit"/>
    <n v="0"/>
    <n v="8.6583000000000006"/>
    <n v="0"/>
    <n v="0"/>
    <n v="0"/>
    <s v="Greater Than 8 Weeks Old"/>
  </r>
  <r>
    <s v="08-31-0203-00-00"/>
    <x v="28"/>
    <x v="4"/>
    <x v="5"/>
    <n v="38"/>
    <n v="355.63"/>
    <n v="228"/>
    <n v="6"/>
    <n v="127.63"/>
    <n v="0.36"/>
    <x v="0"/>
    <d v="2019-09-01T00:00:00"/>
    <x v="0"/>
    <s v="Monday"/>
    <n v="0"/>
    <s v="Low Cost per Unit"/>
    <n v="0"/>
    <n v="10.668899999999999"/>
    <n v="0"/>
    <n v="0"/>
    <n v="0"/>
    <s v="Greater Than 8 Weeks Old"/>
  </r>
  <r>
    <s v="08-34-0201-00-00"/>
    <x v="28"/>
    <x v="5"/>
    <x v="6"/>
    <n v="7"/>
    <n v="149.94999999999999"/>
    <n v="52.08"/>
    <n v="7.4399999999999995"/>
    <n v="97.87"/>
    <n v="0.65"/>
    <x v="0"/>
    <d v="2019-09-01T00:00:00"/>
    <x v="0"/>
    <s v="Monday"/>
    <n v="0"/>
    <s v="Low Cost per Unit"/>
    <n v="0"/>
    <n v="4.4984999999999991"/>
    <n v="0"/>
    <n v="0"/>
    <n v="0"/>
    <s v="Greater Than 8 Weeks Old"/>
  </r>
  <r>
    <s v="08-34-0203-00-00"/>
    <x v="28"/>
    <x v="5"/>
    <x v="6"/>
    <n v="3"/>
    <n v="59.97"/>
    <n v="18.48"/>
    <n v="6.16"/>
    <n v="41.49"/>
    <n v="0.69"/>
    <x v="0"/>
    <d v="2019-09-01T00:00:00"/>
    <x v="0"/>
    <s v="Monday"/>
    <n v="0"/>
    <s v="Low Cost per Unit"/>
    <n v="0"/>
    <n v="1.7990999999999999"/>
    <n v="0"/>
    <n v="0"/>
    <n v="0"/>
    <s v="Greater Than 8 Weeks Old"/>
  </r>
  <r>
    <s v="08-34-0210-00-00"/>
    <x v="28"/>
    <x v="5"/>
    <x v="6"/>
    <n v="9"/>
    <n v="189.93"/>
    <n v="103.32"/>
    <n v="11.479999999999999"/>
    <n v="86.61"/>
    <n v="0.46"/>
    <x v="0"/>
    <d v="2019-09-01T00:00:00"/>
    <x v="0"/>
    <s v="Monday"/>
    <n v="0"/>
    <s v="Low Cost per Unit"/>
    <n v="0"/>
    <n v="5.6978999999999997"/>
    <n v="0"/>
    <n v="0"/>
    <n v="0"/>
    <s v="Greater Than 8 Weeks Old"/>
  </r>
  <r>
    <s v="08-34-0211-00-00"/>
    <x v="28"/>
    <x v="5"/>
    <x v="6"/>
    <n v="8"/>
    <n v="159.91999999999999"/>
    <n v="91.84"/>
    <n v="11.48"/>
    <n v="68.08"/>
    <n v="0.43"/>
    <x v="0"/>
    <d v="2019-09-01T00:00:00"/>
    <x v="0"/>
    <s v="Monday"/>
    <n v="0"/>
    <s v="Low Cost per Unit"/>
    <n v="0"/>
    <n v="4.7975999999999992"/>
    <n v="0"/>
    <n v="0"/>
    <n v="0"/>
    <s v="Greater Than 8 Weeks Old"/>
  </r>
  <r>
    <s v="10-81-0001-00-00"/>
    <x v="28"/>
    <x v="7"/>
    <x v="8"/>
    <n v="2"/>
    <n v="58"/>
    <n v="25"/>
    <n v="12.5"/>
    <n v="33"/>
    <n v="0.56999999999999995"/>
    <x v="0"/>
    <d v="2019-09-01T00:00:00"/>
    <x v="0"/>
    <s v="Monday"/>
    <n v="0"/>
    <s v="Low Cost per Unit"/>
    <n v="0"/>
    <n v="1.74"/>
    <n v="0"/>
    <n v="0"/>
    <n v="0"/>
    <s v="Greater Than 8 Weeks Old"/>
  </r>
  <r>
    <s v="13-31-0101-02"/>
    <x v="28"/>
    <x v="4"/>
    <x v="5"/>
    <n v="2"/>
    <n v="40"/>
    <n v="14.24"/>
    <n v="7.12"/>
    <n v="25.76"/>
    <n v="0.64"/>
    <x v="0"/>
    <d v="2019-09-01T00:00:00"/>
    <x v="0"/>
    <s v="Monday"/>
    <n v="0"/>
    <s v="Low Cost per Unit"/>
    <n v="0"/>
    <n v="1.2"/>
    <n v="0"/>
    <n v="0"/>
    <n v="0"/>
    <s v="Greater Than 8 Weeks Old"/>
  </r>
  <r>
    <s v="13-31-0101-03"/>
    <x v="28"/>
    <x v="4"/>
    <x v="5"/>
    <n v="2"/>
    <n v="40"/>
    <n v="14.24"/>
    <n v="7.12"/>
    <n v="25.76"/>
    <n v="0.64"/>
    <x v="0"/>
    <d v="2019-09-01T00:00:00"/>
    <x v="0"/>
    <s v="Monday"/>
    <n v="0"/>
    <s v="Low Cost per Unit"/>
    <n v="0"/>
    <n v="1.2"/>
    <n v="0"/>
    <n v="0"/>
    <n v="0"/>
    <s v="Greater Than 8 Weeks Old"/>
  </r>
  <r>
    <s v="13-31-0101-04"/>
    <x v="28"/>
    <x v="4"/>
    <x v="5"/>
    <n v="1"/>
    <n v="20"/>
    <n v="7.12"/>
    <n v="7.12"/>
    <n v="12.88"/>
    <n v="0.64"/>
    <x v="0"/>
    <d v="2019-09-01T00:00:00"/>
    <x v="0"/>
    <s v="Monday"/>
    <n v="0"/>
    <s v="Low Cost per Unit"/>
    <n v="0"/>
    <n v="0"/>
    <n v="0"/>
    <n v="0"/>
    <n v="0"/>
    <s v="Greater Than 8 Weeks Old"/>
  </r>
  <r>
    <s v="13-81-0101-00-00"/>
    <x v="28"/>
    <x v="7"/>
    <x v="8"/>
    <n v="6"/>
    <n v="77.94"/>
    <n v="36"/>
    <n v="6"/>
    <n v="41.94"/>
    <n v="0.54"/>
    <x v="0"/>
    <d v="2019-09-01T00:00:00"/>
    <x v="0"/>
    <s v="Monday"/>
    <n v="0"/>
    <s v="Low Cost per Unit"/>
    <n v="0"/>
    <n v="2.3382000000000001"/>
    <n v="0"/>
    <n v="0"/>
    <n v="0"/>
    <s v="Greater Than 8 Weeks Old"/>
  </r>
  <r>
    <s v="13-82-0101-01-00"/>
    <x v="28"/>
    <x v="7"/>
    <x v="17"/>
    <n v="1"/>
    <n v="26"/>
    <n v="8.8800000000000008"/>
    <n v="8.8800000000000008"/>
    <n v="17.12"/>
    <n v="0.66"/>
    <x v="0"/>
    <d v="2019-09-01T00:00:00"/>
    <x v="0"/>
    <s v="Monday"/>
    <n v="0"/>
    <s v="Low Cost per Unit"/>
    <n v="0"/>
    <n v="0"/>
    <n v="0"/>
    <n v="0"/>
    <n v="0"/>
    <s v="Greater Than 8 Weeks Old"/>
  </r>
  <r>
    <s v="17-24-0108-11-00"/>
    <x v="28"/>
    <x v="1"/>
    <x v="3"/>
    <n v="1"/>
    <n v="10.99"/>
    <n v="5.25"/>
    <n v="5.25"/>
    <n v="5.74"/>
    <n v="0.52"/>
    <x v="0"/>
    <d v="2019-09-01T00:00:00"/>
    <x v="0"/>
    <s v="Monday"/>
    <n v="0"/>
    <s v="Low Cost per Unit"/>
    <n v="0"/>
    <n v="0"/>
    <n v="0"/>
    <n v="0"/>
    <n v="0"/>
    <s v="Greater Than 8 Weeks Old"/>
  </r>
  <r>
    <s v="17-24-0109-11-00"/>
    <x v="28"/>
    <x v="1"/>
    <x v="3"/>
    <n v="6"/>
    <n v="65.94"/>
    <n v="34.56"/>
    <n v="5.7600000000000007"/>
    <n v="31.38"/>
    <n v="0.48"/>
    <x v="0"/>
    <d v="2019-09-01T00:00:00"/>
    <x v="0"/>
    <s v="Monday"/>
    <n v="0"/>
    <s v="Low Cost per Unit"/>
    <n v="0"/>
    <n v="1.9782"/>
    <n v="0"/>
    <n v="0"/>
    <n v="0"/>
    <s v="Greater Than 8 Weeks Old"/>
  </r>
  <r>
    <s v="17-24-0112-01-00"/>
    <x v="28"/>
    <x v="1"/>
    <x v="3"/>
    <n v="1"/>
    <n v="19"/>
    <n v="4.05"/>
    <n v="4.05"/>
    <n v="14.95"/>
    <n v="0.79"/>
    <x v="0"/>
    <d v="2019-09-01T00:00:00"/>
    <x v="0"/>
    <s v="Monday"/>
    <n v="0"/>
    <s v="Low Cost per Unit"/>
    <n v="0"/>
    <n v="0"/>
    <n v="0"/>
    <n v="0"/>
    <n v="0"/>
    <s v="Greater Than 8 Weeks Old"/>
  </r>
  <r>
    <s v="17-24-0113-01-00"/>
    <x v="28"/>
    <x v="1"/>
    <x v="3"/>
    <n v="1"/>
    <n v="40"/>
    <n v="7.69"/>
    <n v="7.69"/>
    <n v="32.31"/>
    <n v="0.81"/>
    <x v="0"/>
    <d v="2019-09-01T00:00:00"/>
    <x v="0"/>
    <s v="Monday"/>
    <n v="0"/>
    <s v="Low Cost per Unit"/>
    <n v="0"/>
    <n v="0"/>
    <n v="0"/>
    <n v="0"/>
    <n v="0"/>
    <s v="Greater Than 8 Weeks Old"/>
  </r>
  <r>
    <s v="20-87-0001-00"/>
    <x v="28"/>
    <x v="7"/>
    <x v="17"/>
    <n v="2"/>
    <n v="6"/>
    <n v="1.44"/>
    <n v="0.72"/>
    <n v="4.5599999999999996"/>
    <n v="0.76"/>
    <x v="0"/>
    <d v="2019-09-01T00:00:00"/>
    <x v="0"/>
    <s v="Monday"/>
    <n v="0"/>
    <s v="Low Cost per Unit"/>
    <n v="0"/>
    <n v="0.18"/>
    <n v="0"/>
    <n v="0"/>
    <n v="0"/>
    <s v="Greater Than 8 Weeks Old"/>
  </r>
  <r>
    <s v="20-87-0001-00"/>
    <x v="28"/>
    <x v="7"/>
    <x v="17"/>
    <n v="1"/>
    <n v="9"/>
    <n v="2.88"/>
    <n v="2.88"/>
    <n v="6.12"/>
    <n v="0.68"/>
    <x v="0"/>
    <d v="2019-09-01T00:00:00"/>
    <x v="0"/>
    <s v="Monday"/>
    <n v="0"/>
    <s v="Low Cost per Unit"/>
    <n v="0"/>
    <n v="0"/>
    <n v="0"/>
    <n v="0"/>
    <n v="0"/>
    <s v="Greater Than 8 Weeks Old"/>
  </r>
  <r>
    <s v="20-87-0001-00"/>
    <x v="28"/>
    <x v="7"/>
    <x v="17"/>
    <n v="1"/>
    <n v="22"/>
    <n v="7.2"/>
    <n v="7.2"/>
    <n v="14.8"/>
    <n v="0.67"/>
    <x v="0"/>
    <d v="2019-09-01T00:00:00"/>
    <x v="0"/>
    <s v="Monday"/>
    <n v="0"/>
    <s v="Low Cost per Unit"/>
    <n v="0"/>
    <n v="0"/>
    <n v="0"/>
    <n v="0"/>
    <n v="0"/>
    <s v="Greater Than 8 Weeks Old"/>
  </r>
  <r>
    <s v="22-82-1301-00-12"/>
    <x v="28"/>
    <x v="7"/>
    <x v="17"/>
    <n v="12"/>
    <n v="359.88"/>
    <n v="191.16"/>
    <n v="15.93"/>
    <n v="168.72"/>
    <n v="0.47"/>
    <x v="0"/>
    <d v="2019-09-01T00:00:00"/>
    <x v="0"/>
    <s v="Monday"/>
    <n v="0"/>
    <s v="Low Cost per Unit"/>
    <n v="0"/>
    <n v="10.7964"/>
    <n v="0"/>
    <n v="0"/>
    <n v="0"/>
    <s v="Greater Than 8 Weeks Old"/>
  </r>
  <r>
    <s v="23-82-0101-01-00"/>
    <x v="28"/>
    <x v="7"/>
    <x v="17"/>
    <n v="1"/>
    <n v="42"/>
    <n v="12.38"/>
    <n v="12.38"/>
    <n v="29.62"/>
    <n v="0.71"/>
    <x v="0"/>
    <d v="2019-09-01T00:00:00"/>
    <x v="0"/>
    <s v="Monday"/>
    <n v="0"/>
    <s v="Low Cost per Unit"/>
    <n v="0"/>
    <n v="0"/>
    <n v="0"/>
    <n v="0"/>
    <n v="0"/>
    <s v="Greater Than 8 Weeks Old"/>
  </r>
  <r>
    <s v="23-82-1301-01-00"/>
    <x v="28"/>
    <x v="7"/>
    <x v="17"/>
    <n v="3"/>
    <n v="48"/>
    <n v="14.64"/>
    <n v="4.88"/>
    <n v="33.36"/>
    <n v="0.7"/>
    <x v="0"/>
    <d v="2019-09-01T00:00:00"/>
    <x v="0"/>
    <s v="Monday"/>
    <n v="0"/>
    <s v="Low Cost per Unit"/>
    <n v="0"/>
    <n v="1.44"/>
    <n v="0"/>
    <n v="0"/>
    <n v="0"/>
    <s v="Greater Than 8 Weeks Old"/>
  </r>
  <r>
    <s v="33-81-1701-00-00"/>
    <x v="28"/>
    <x v="7"/>
    <x v="8"/>
    <n v="2"/>
    <n v="16"/>
    <n v="7.42"/>
    <n v="3.71"/>
    <n v="8.58"/>
    <n v="0.54"/>
    <x v="0"/>
    <d v="2019-09-01T00:00:00"/>
    <x v="0"/>
    <s v="Monday"/>
    <n v="0"/>
    <s v="Low Cost per Unit"/>
    <n v="0"/>
    <n v="0.48"/>
    <n v="0"/>
    <n v="0"/>
    <n v="0"/>
    <s v="Greater Than 8 Weeks Old"/>
  </r>
  <r>
    <s v="34-84-0901-01"/>
    <x v="28"/>
    <x v="7"/>
    <x v="22"/>
    <n v="2"/>
    <n v="40"/>
    <n v="16.399999999999999"/>
    <n v="8.1999999999999993"/>
    <n v="23.6"/>
    <n v="0.59"/>
    <x v="0"/>
    <d v="2019-09-01T00:00:00"/>
    <x v="0"/>
    <s v="Monday"/>
    <n v="0"/>
    <s v="Low Cost per Unit"/>
    <n v="0"/>
    <n v="1.2"/>
    <n v="0"/>
    <n v="0"/>
    <n v="0"/>
    <s v="Greater Than 8 Weeks Old"/>
  </r>
  <r>
    <s v="38-51-0101-01-00"/>
    <x v="28"/>
    <x v="8"/>
    <x v="10"/>
    <n v="1"/>
    <n v="99"/>
    <n v="37.42"/>
    <n v="37.42"/>
    <n v="61.58"/>
    <n v="0.62"/>
    <x v="0"/>
    <d v="2019-09-01T00:00:00"/>
    <x v="0"/>
    <s v="Monday"/>
    <n v="0"/>
    <s v="High Cost per Unit"/>
    <n v="0"/>
    <n v="0"/>
    <n v="0"/>
    <n v="0"/>
    <n v="0"/>
    <s v="Greater Than 8 Weeks Old"/>
  </r>
  <r>
    <s v="40-24-0001-01-00"/>
    <x v="28"/>
    <x v="1"/>
    <x v="3"/>
    <n v="9"/>
    <n v="179.91"/>
    <n v="80.73"/>
    <n v="8.9700000000000006"/>
    <n v="99.18"/>
    <n v="0.55000000000000004"/>
    <x v="0"/>
    <d v="2019-09-01T00:00:00"/>
    <x v="0"/>
    <s v="Monday"/>
    <n v="0"/>
    <s v="Low Cost per Unit"/>
    <n v="0"/>
    <n v="5.3972999999999995"/>
    <n v="0"/>
    <n v="0"/>
    <n v="0"/>
    <s v="Greater Than 8 Weeks Old"/>
  </r>
  <r>
    <s v="40-33-0001-00-00"/>
    <x v="28"/>
    <x v="5"/>
    <x v="6"/>
    <n v="4"/>
    <n v="396"/>
    <n v="143.88"/>
    <n v="35.97"/>
    <n v="252.12"/>
    <n v="0.64"/>
    <x v="0"/>
    <d v="2019-09-01T00:00:00"/>
    <x v="0"/>
    <s v="Monday"/>
    <n v="0"/>
    <s v="High Cost per Unit"/>
    <n v="0"/>
    <n v="11.879999999999999"/>
    <n v="0"/>
    <n v="0"/>
    <n v="0"/>
    <s v="Greater Than 8 Weeks Old"/>
  </r>
  <r>
    <s v="40-51-0001-01-12"/>
    <x v="28"/>
    <x v="8"/>
    <x v="10"/>
    <n v="2"/>
    <n v="131.97999999999999"/>
    <n v="74.84"/>
    <n v="37.42"/>
    <n v="57.14"/>
    <n v="0.43"/>
    <x v="0"/>
    <d v="2019-09-01T00:00:00"/>
    <x v="0"/>
    <s v="Monday"/>
    <n v="0"/>
    <s v="High Cost per Unit"/>
    <n v="0"/>
    <n v="3.9593999999999996"/>
    <n v="0"/>
    <n v="0"/>
    <n v="0"/>
    <s v="Greater Than 8 Weeks Old"/>
  </r>
  <r>
    <s v="40-54-0001-01-00"/>
    <x v="28"/>
    <x v="8"/>
    <x v="20"/>
    <n v="1"/>
    <n v="49.99"/>
    <n v="23.97"/>
    <n v="23.97"/>
    <n v="26.02"/>
    <n v="0.52"/>
    <x v="0"/>
    <d v="2019-09-01T00:00:00"/>
    <x v="0"/>
    <s v="Monday"/>
    <n v="0"/>
    <s v="High Cost per Unit"/>
    <n v="0"/>
    <n v="0"/>
    <n v="0"/>
    <n v="0"/>
    <n v="0"/>
    <s v="Greater Than 8 Weeks Old"/>
  </r>
  <r>
    <s v="42-26-0001-01-00"/>
    <x v="28"/>
    <x v="2"/>
    <x v="2"/>
    <n v="3"/>
    <n v="56.97"/>
    <n v="51"/>
    <n v="17"/>
    <n v="5.97"/>
    <n v="0.1"/>
    <x v="0"/>
    <d v="2019-09-01T00:00:00"/>
    <x v="0"/>
    <s v="Monday"/>
    <n v="0"/>
    <s v="High Cost per Unit"/>
    <n v="0"/>
    <n v="1.7090999999999998"/>
    <n v="0"/>
    <n v="0"/>
    <n v="0"/>
    <s v="Greater Than 8 Weeks Old"/>
  </r>
  <r>
    <s v="42-26-0002-01-00"/>
    <x v="28"/>
    <x v="2"/>
    <x v="2"/>
    <n v="2"/>
    <n v="37.979999999999997"/>
    <n v="30"/>
    <n v="15"/>
    <n v="7.98"/>
    <n v="0.21"/>
    <x v="0"/>
    <d v="2019-09-01T00:00:00"/>
    <x v="0"/>
    <s v="Monday"/>
    <n v="0"/>
    <s v="Low Cost per Unit"/>
    <n v="0"/>
    <n v="1.1394"/>
    <n v="0"/>
    <n v="0"/>
    <n v="0"/>
    <s v="Greater Than 8 Weeks Old"/>
  </r>
  <r>
    <s v="42-26-0003-01-00"/>
    <x v="28"/>
    <x v="2"/>
    <x v="2"/>
    <n v="2"/>
    <n v="37.979999999999997"/>
    <n v="30"/>
    <n v="15"/>
    <n v="7.98"/>
    <n v="0.21"/>
    <x v="0"/>
    <d v="2019-09-01T00:00:00"/>
    <x v="0"/>
    <s v="Monday"/>
    <n v="0"/>
    <s v="Low Cost per Unit"/>
    <n v="0"/>
    <n v="1.1394"/>
    <n v="0"/>
    <n v="0"/>
    <n v="0"/>
    <s v="Greater Than 8 Weeks Old"/>
  </r>
  <r>
    <s v="01-21-1002-14-12"/>
    <x v="29"/>
    <x v="0"/>
    <x v="0"/>
    <n v="1"/>
    <n v="55"/>
    <n v="12.65"/>
    <n v="12.65"/>
    <n v="42.35"/>
    <n v="0.77"/>
    <x v="1"/>
    <d v="2019-09-02T00:00:00"/>
    <x v="1"/>
    <s v="Monday"/>
    <n v="0"/>
    <s v="Low Cost per Unit"/>
    <n v="5.5"/>
    <n v="0"/>
    <n v="0"/>
    <n v="0"/>
    <n v="0"/>
    <s v="Greater Than 8 Weeks Old"/>
  </r>
  <r>
    <s v="01-21-1004-14-12"/>
    <x v="29"/>
    <x v="0"/>
    <x v="0"/>
    <n v="3"/>
    <n v="177"/>
    <n v="60.9"/>
    <n v="20.3"/>
    <n v="116.1"/>
    <n v="0.66"/>
    <x v="1"/>
    <d v="2019-09-02T00:00:00"/>
    <x v="1"/>
    <s v="Monday"/>
    <n v="0"/>
    <s v="High Cost per Unit"/>
    <n v="17.7"/>
    <n v="5.31"/>
    <n v="0"/>
    <n v="0"/>
    <n v="0"/>
    <s v="Greater Than 8 Weeks Old"/>
  </r>
  <r>
    <s v="01-21-1008-14-12"/>
    <x v="29"/>
    <x v="0"/>
    <x v="0"/>
    <n v="1"/>
    <n v="59"/>
    <n v="23.02"/>
    <n v="23.02"/>
    <n v="35.979999999999997"/>
    <n v="0.61"/>
    <x v="1"/>
    <d v="2019-09-02T00:00:00"/>
    <x v="1"/>
    <s v="Monday"/>
    <n v="0"/>
    <s v="High Cost per Unit"/>
    <n v="5.9"/>
    <n v="0"/>
    <n v="0"/>
    <n v="0"/>
    <n v="0"/>
    <s v="Greater Than 8 Weeks Old"/>
  </r>
  <r>
    <s v="01-21-1012-14-12"/>
    <x v="29"/>
    <x v="0"/>
    <x v="0"/>
    <n v="1"/>
    <n v="50"/>
    <n v="11.72"/>
    <n v="11.72"/>
    <n v="38.28"/>
    <n v="0.77"/>
    <x v="1"/>
    <d v="2019-09-02T00:00:00"/>
    <x v="1"/>
    <s v="Monday"/>
    <n v="0"/>
    <s v="Low Cost per Unit"/>
    <n v="5"/>
    <n v="0"/>
    <n v="0"/>
    <n v="0"/>
    <n v="0"/>
    <s v="Greater Than 8 Weeks Old"/>
  </r>
  <r>
    <s v="01-21-1013-14-12"/>
    <x v="29"/>
    <x v="0"/>
    <x v="0"/>
    <n v="1"/>
    <n v="79"/>
    <n v="19.940000000000001"/>
    <n v="19.940000000000001"/>
    <n v="59.06"/>
    <n v="0.75"/>
    <x v="1"/>
    <d v="2019-09-02T00:00:00"/>
    <x v="1"/>
    <s v="Monday"/>
    <n v="0"/>
    <s v="High Cost per Unit"/>
    <n v="7.9"/>
    <n v="0"/>
    <n v="0"/>
    <n v="0"/>
    <n v="0"/>
    <s v="Greater Than 8 Weeks Old"/>
  </r>
  <r>
    <s v="01-21-2012-14-12"/>
    <x v="29"/>
    <x v="0"/>
    <x v="0"/>
    <n v="2"/>
    <n v="150"/>
    <n v="32.4"/>
    <n v="16.2"/>
    <n v="117.6"/>
    <n v="0.78"/>
    <x v="1"/>
    <d v="2019-09-02T00:00:00"/>
    <x v="1"/>
    <s v="Monday"/>
    <n v="0"/>
    <s v="Low Cost per Unit"/>
    <n v="15"/>
    <n v="4.5"/>
    <n v="0"/>
    <n v="0"/>
    <n v="0"/>
    <s v="Greater Than 8 Weeks Old"/>
  </r>
  <r>
    <s v="01-25-0007-01-12"/>
    <x v="29"/>
    <x v="1"/>
    <x v="24"/>
    <n v="1"/>
    <n v="58"/>
    <n v="19"/>
    <n v="19"/>
    <n v="39"/>
    <n v="0.67"/>
    <x v="1"/>
    <d v="2019-09-02T00:00:00"/>
    <x v="1"/>
    <s v="Monday"/>
    <n v="0"/>
    <s v="High Cost per Unit"/>
    <n v="0"/>
    <n v="0"/>
    <n v="0"/>
    <n v="0"/>
    <n v="0"/>
    <s v="Greater Than 8 Weeks Old"/>
  </r>
  <r>
    <s v="01-25-0009-01-12"/>
    <x v="29"/>
    <x v="1"/>
    <x v="24"/>
    <n v="1"/>
    <n v="52"/>
    <n v="17.420000000000002"/>
    <n v="17.420000000000002"/>
    <n v="34.58"/>
    <n v="0.67"/>
    <x v="1"/>
    <d v="2019-09-02T00:00:00"/>
    <x v="1"/>
    <s v="Monday"/>
    <n v="0"/>
    <s v="High Cost per Unit"/>
    <n v="0"/>
    <n v="0"/>
    <n v="0"/>
    <n v="0"/>
    <n v="0"/>
    <s v="Greater Than 8 Weeks Old"/>
  </r>
  <r>
    <s v="01-28-1301-03-12"/>
    <x v="29"/>
    <x v="1"/>
    <x v="4"/>
    <n v="1"/>
    <n v="21"/>
    <n v="7.17"/>
    <n v="7.17"/>
    <n v="13.83"/>
    <n v="0.66"/>
    <x v="1"/>
    <d v="2019-09-02T00:00:00"/>
    <x v="1"/>
    <s v="Monday"/>
    <n v="0"/>
    <s v="Low Cost per Unit"/>
    <n v="0"/>
    <n v="0"/>
    <n v="0"/>
    <n v="0"/>
    <n v="0"/>
    <s v="Greater Than 8 Weeks Old"/>
  </r>
  <r>
    <s v="01-29-1301-01-00"/>
    <x v="29"/>
    <x v="1"/>
    <x v="18"/>
    <n v="2"/>
    <n v="64"/>
    <n v="11"/>
    <n v="5.5"/>
    <n v="53"/>
    <n v="0.83"/>
    <x v="1"/>
    <d v="2019-09-02T00:00:00"/>
    <x v="1"/>
    <s v="Monday"/>
    <n v="0"/>
    <s v="Low Cost per Unit"/>
    <n v="0"/>
    <n v="1.92"/>
    <n v="9.6"/>
    <n v="0"/>
    <n v="0"/>
    <s v="Greater Than 8 Weeks Old"/>
  </r>
  <r>
    <s v="01-31-0101-01-00"/>
    <x v="29"/>
    <x v="3"/>
    <x v="5"/>
    <n v="3"/>
    <n v="59.98"/>
    <n v="23.82"/>
    <n v="7.94"/>
    <n v="36.159999999999997"/>
    <n v="0.6"/>
    <x v="1"/>
    <d v="2019-09-02T00:00:00"/>
    <x v="1"/>
    <s v="Monday"/>
    <n v="0"/>
    <s v="Low Cost per Unit"/>
    <n v="0"/>
    <n v="1.7993999999999999"/>
    <n v="0"/>
    <n v="0"/>
    <n v="11.996"/>
    <s v="Greater Than 8 Weeks Old"/>
  </r>
  <r>
    <s v="01-31-0103-01-00"/>
    <x v="29"/>
    <x v="4"/>
    <x v="5"/>
    <n v="1"/>
    <n v="25"/>
    <n v="4.5"/>
    <n v="4.5"/>
    <n v="20.5"/>
    <n v="0.82"/>
    <x v="1"/>
    <d v="2019-09-02T00:00:00"/>
    <x v="1"/>
    <s v="Monday"/>
    <n v="0"/>
    <s v="Low Cost per Unit"/>
    <n v="0"/>
    <n v="0"/>
    <n v="0"/>
    <n v="0"/>
    <n v="0"/>
    <s v="Greater Than 8 Weeks Old"/>
  </r>
  <r>
    <s v="01-31-0104-01-00"/>
    <x v="29"/>
    <x v="3"/>
    <x v="5"/>
    <n v="5"/>
    <n v="54.95"/>
    <n v="31"/>
    <n v="6.2"/>
    <n v="23.95"/>
    <n v="0.44"/>
    <x v="1"/>
    <d v="2019-09-02T00:00:00"/>
    <x v="1"/>
    <s v="Monday"/>
    <n v="0"/>
    <s v="Low Cost per Unit"/>
    <n v="0"/>
    <n v="1.6485000000000001"/>
    <n v="0"/>
    <n v="0"/>
    <n v="10.990000000000002"/>
    <s v="Greater Than 8 Weeks Old"/>
  </r>
  <r>
    <s v="01-31-0105-01-00"/>
    <x v="29"/>
    <x v="3"/>
    <x v="5"/>
    <n v="3"/>
    <n v="44.97"/>
    <n v="19.8"/>
    <n v="6.6000000000000005"/>
    <n v="25.17"/>
    <n v="0.56000000000000005"/>
    <x v="1"/>
    <d v="2019-09-02T00:00:00"/>
    <x v="1"/>
    <s v="Monday"/>
    <n v="0"/>
    <s v="Low Cost per Unit"/>
    <n v="0"/>
    <n v="1.3491"/>
    <n v="0"/>
    <n v="0"/>
    <n v="8.9939999999999998"/>
    <s v="Greater Than 8 Weeks Old"/>
  </r>
  <r>
    <s v="01-31-0107-01-12"/>
    <x v="29"/>
    <x v="5"/>
    <x v="6"/>
    <n v="3"/>
    <n v="138"/>
    <n v="60.18"/>
    <n v="20.059999999999999"/>
    <n v="77.819999999999993"/>
    <n v="0.56000000000000005"/>
    <x v="1"/>
    <d v="2019-09-02T00:00:00"/>
    <x v="1"/>
    <s v="Monday"/>
    <n v="0"/>
    <s v="High Cost per Unit"/>
    <n v="0"/>
    <n v="4.1399999999999997"/>
    <n v="0"/>
    <n v="0"/>
    <n v="0"/>
    <s v="Greater Than 8 Weeks Old"/>
  </r>
  <r>
    <s v="01-31-0109-01-00"/>
    <x v="29"/>
    <x v="3"/>
    <x v="5"/>
    <n v="1"/>
    <n v="22"/>
    <n v="6.35"/>
    <n v="6.35"/>
    <n v="15.65"/>
    <n v="0.71"/>
    <x v="1"/>
    <d v="2019-09-02T00:00:00"/>
    <x v="1"/>
    <s v="Monday"/>
    <n v="0"/>
    <s v="Low Cost per Unit"/>
    <n v="0"/>
    <n v="0"/>
    <n v="0"/>
    <n v="0"/>
    <n v="4.4000000000000004"/>
    <s v="Greater Than 8 Weeks Old"/>
  </r>
  <r>
    <s v="01-32-0101-01"/>
    <x v="29"/>
    <x v="5"/>
    <x v="6"/>
    <n v="2"/>
    <n v="27.99"/>
    <n v="7.6"/>
    <n v="3.8"/>
    <n v="20.39"/>
    <n v="0.73"/>
    <x v="1"/>
    <d v="2019-09-02T00:00:00"/>
    <x v="1"/>
    <s v="Monday"/>
    <n v="0"/>
    <s v="Low Cost per Unit"/>
    <n v="0"/>
    <n v="0.83969999999999989"/>
    <n v="0"/>
    <n v="0"/>
    <n v="0"/>
    <s v="Greater Than 8 Weeks Old"/>
  </r>
  <r>
    <s v="01-40-0401-00-00"/>
    <x v="29"/>
    <x v="6"/>
    <x v="7"/>
    <n v="3"/>
    <n v="47.98"/>
    <n v="16.2"/>
    <n v="5.3999999999999995"/>
    <n v="31.78"/>
    <n v="0.66"/>
    <x v="1"/>
    <d v="2019-09-02T00:00:00"/>
    <x v="1"/>
    <s v="Monday"/>
    <n v="0"/>
    <s v="Low Cost per Unit"/>
    <n v="0"/>
    <n v="1.4393999999999998"/>
    <n v="0"/>
    <n v="0"/>
    <n v="0"/>
    <s v="Greater Than 8 Weeks Old"/>
  </r>
  <r>
    <s v="01-81-1601-00-00"/>
    <x v="29"/>
    <x v="7"/>
    <x v="8"/>
    <n v="7"/>
    <n v="73.95"/>
    <n v="22.4"/>
    <n v="3.1999999999999997"/>
    <n v="51.55"/>
    <n v="0.7"/>
    <x v="1"/>
    <d v="2019-09-02T00:00:00"/>
    <x v="1"/>
    <s v="Monday"/>
    <n v="0"/>
    <s v="Low Cost per Unit"/>
    <n v="0"/>
    <n v="2.2185000000000001"/>
    <n v="0"/>
    <n v="0"/>
    <n v="0"/>
    <s v="Greater Than 8 Weeks Old"/>
  </r>
  <r>
    <s v="01-83-1601-00-00"/>
    <x v="29"/>
    <x v="7"/>
    <x v="9"/>
    <n v="4"/>
    <n v="26.98"/>
    <n v="17.2"/>
    <n v="4.3"/>
    <n v="9.7799999999999994"/>
    <n v="0.36"/>
    <x v="1"/>
    <d v="2019-09-02T00:00:00"/>
    <x v="1"/>
    <s v="Monday"/>
    <n v="0"/>
    <s v="Low Cost per Unit"/>
    <n v="0"/>
    <n v="0.80940000000000001"/>
    <n v="0"/>
    <n v="0"/>
    <n v="0"/>
    <s v="Greater Than 8 Weeks Old"/>
  </r>
  <r>
    <s v="01-83-1602-00-00"/>
    <x v="29"/>
    <x v="7"/>
    <x v="9"/>
    <n v="1"/>
    <n v="13"/>
    <n v="3.98"/>
    <n v="3.98"/>
    <n v="9.02"/>
    <n v="0.69"/>
    <x v="1"/>
    <d v="2019-09-02T00:00:00"/>
    <x v="1"/>
    <s v="Monday"/>
    <n v="0"/>
    <s v="Low Cost per Unit"/>
    <n v="0"/>
    <n v="0"/>
    <n v="0"/>
    <n v="0"/>
    <n v="0"/>
    <s v="Greater Than 8 Weeks Old"/>
  </r>
  <r>
    <s v="01-83-1603-00-00"/>
    <x v="29"/>
    <x v="7"/>
    <x v="9"/>
    <n v="1"/>
    <n v="14"/>
    <n v="2.75"/>
    <n v="2.75"/>
    <n v="11.25"/>
    <n v="0.8"/>
    <x v="1"/>
    <d v="2019-09-02T00:00:00"/>
    <x v="1"/>
    <s v="Monday"/>
    <n v="0"/>
    <s v="Low Cost per Unit"/>
    <n v="0"/>
    <n v="0"/>
    <n v="0"/>
    <n v="0"/>
    <n v="0"/>
    <s v="Greater Than 8 Weeks Old"/>
  </r>
  <r>
    <s v="02-31-0101-01-00"/>
    <x v="29"/>
    <x v="3"/>
    <x v="5"/>
    <n v="4"/>
    <n v="28.97"/>
    <n v="7"/>
    <n v="1.75"/>
    <n v="21.97"/>
    <n v="0.76"/>
    <x v="1"/>
    <d v="2019-09-02T00:00:00"/>
    <x v="1"/>
    <s v="Monday"/>
    <n v="0"/>
    <s v="Low Cost per Unit"/>
    <n v="0"/>
    <n v="0.86909999999999998"/>
    <n v="0"/>
    <n v="0"/>
    <n v="5.7940000000000005"/>
    <s v="Greater Than 8 Weeks Old"/>
  </r>
  <r>
    <s v="02-32-0401-00-00"/>
    <x v="29"/>
    <x v="5"/>
    <x v="6"/>
    <n v="1"/>
    <n v="65"/>
    <n v="16.2"/>
    <n v="16.2"/>
    <n v="48.8"/>
    <n v="0.75"/>
    <x v="1"/>
    <d v="2019-09-02T00:00:00"/>
    <x v="1"/>
    <s v="Monday"/>
    <n v="0"/>
    <s v="Low Cost per Unit"/>
    <n v="0"/>
    <n v="0"/>
    <n v="0"/>
    <n v="0"/>
    <n v="0"/>
    <s v="Greater Than 8 Weeks Old"/>
  </r>
  <r>
    <s v="02-40-0001"/>
    <x v="29"/>
    <x v="6"/>
    <x v="7"/>
    <n v="3"/>
    <n v="57"/>
    <n v="13.5"/>
    <n v="4.5"/>
    <n v="43.5"/>
    <n v="0.76"/>
    <x v="1"/>
    <d v="2019-09-02T00:00:00"/>
    <x v="1"/>
    <s v="Monday"/>
    <n v="0"/>
    <s v="Low Cost per Unit"/>
    <n v="0"/>
    <n v="1.71"/>
    <n v="0"/>
    <n v="0"/>
    <n v="0"/>
    <s v="Greater Than 8 Weeks Old"/>
  </r>
  <r>
    <s v="02-40-0301-01-12"/>
    <x v="29"/>
    <x v="6"/>
    <x v="7"/>
    <n v="1"/>
    <n v="17"/>
    <n v="2.99"/>
    <n v="2.99"/>
    <n v="14.01"/>
    <n v="0.82"/>
    <x v="1"/>
    <d v="2019-09-02T00:00:00"/>
    <x v="1"/>
    <s v="Monday"/>
    <n v="0"/>
    <s v="Low Cost per Unit"/>
    <n v="0"/>
    <n v="0"/>
    <n v="0"/>
    <n v="0"/>
    <n v="0"/>
    <s v="Greater Than 8 Weeks Old"/>
  </r>
  <r>
    <s v="02-40-0401-00-00"/>
    <x v="29"/>
    <x v="6"/>
    <x v="7"/>
    <n v="6"/>
    <n v="64.95"/>
    <n v="17.7"/>
    <n v="2.9499999999999997"/>
    <n v="47.25"/>
    <n v="0.73"/>
    <x v="1"/>
    <d v="2019-09-02T00:00:00"/>
    <x v="1"/>
    <s v="Monday"/>
    <n v="0"/>
    <s v="Low Cost per Unit"/>
    <n v="0"/>
    <n v="1.9485000000000001"/>
    <n v="0"/>
    <n v="0"/>
    <n v="0"/>
    <s v="Greater Than 8 Weeks Old"/>
  </r>
  <r>
    <s v="02-40-0402-00-00"/>
    <x v="29"/>
    <x v="2"/>
    <x v="2"/>
    <n v="2"/>
    <n v="32.99"/>
    <n v="7.5"/>
    <n v="3.75"/>
    <n v="25.49"/>
    <n v="0.77"/>
    <x v="1"/>
    <d v="2019-09-02T00:00:00"/>
    <x v="1"/>
    <s v="Monday"/>
    <n v="0"/>
    <s v="Low Cost per Unit"/>
    <n v="0"/>
    <n v="0.98970000000000002"/>
    <n v="0"/>
    <n v="0"/>
    <n v="0"/>
    <s v="Greater Than 8 Weeks Old"/>
  </r>
  <r>
    <s v="02-40-1301-00-00"/>
    <x v="29"/>
    <x v="6"/>
    <x v="7"/>
    <n v="2"/>
    <n v="19.98"/>
    <n v="7.5"/>
    <n v="3.75"/>
    <n v="12.48"/>
    <n v="0.62"/>
    <x v="1"/>
    <d v="2019-09-02T00:00:00"/>
    <x v="1"/>
    <s v="Monday"/>
    <n v="0"/>
    <s v="Low Cost per Unit"/>
    <n v="0"/>
    <n v="0.59940000000000004"/>
    <n v="0"/>
    <n v="0"/>
    <n v="0"/>
    <s v="Greater Than 8 Weeks Old"/>
  </r>
  <r>
    <s v="02-62-0401-01-12"/>
    <x v="29"/>
    <x v="1"/>
    <x v="19"/>
    <n v="3"/>
    <n v="290.99"/>
    <n v="113.52"/>
    <n v="37.839999999999996"/>
    <n v="177.47"/>
    <n v="0.61"/>
    <x v="1"/>
    <d v="2019-09-02T00:00:00"/>
    <x v="1"/>
    <s v="Monday"/>
    <n v="0"/>
    <s v="High Cost per Unit"/>
    <n v="0"/>
    <n v="8.7296999999999993"/>
    <n v="0"/>
    <n v="0"/>
    <n v="0"/>
    <s v="Greater Than 8 Weeks Old"/>
  </r>
  <r>
    <s v="02-62-1401-01-00"/>
    <x v="29"/>
    <x v="1"/>
    <x v="19"/>
    <n v="1"/>
    <n v="29"/>
    <n v="9.75"/>
    <n v="9.75"/>
    <n v="19.25"/>
    <n v="0.66"/>
    <x v="1"/>
    <d v="2019-09-02T00:00:00"/>
    <x v="1"/>
    <s v="Monday"/>
    <n v="0"/>
    <s v="Low Cost per Unit"/>
    <n v="0"/>
    <n v="0"/>
    <n v="0"/>
    <n v="0"/>
    <n v="0"/>
    <s v="Greater Than 8 Weeks Old"/>
  </r>
  <r>
    <s v="02-63-0403-01-00"/>
    <x v="29"/>
    <x v="1"/>
    <x v="19"/>
    <n v="1"/>
    <n v="495"/>
    <n v="172"/>
    <n v="172"/>
    <n v="323"/>
    <n v="0.65"/>
    <x v="1"/>
    <d v="2019-09-02T00:00:00"/>
    <x v="1"/>
    <s v="Monday"/>
    <n v="0"/>
    <s v="High Cost per Unit"/>
    <n v="0"/>
    <n v="0"/>
    <n v="0"/>
    <n v="0"/>
    <n v="0"/>
    <s v="Greater Than 8 Weeks Old"/>
  </r>
  <r>
    <s v="02-71-1401-01-00"/>
    <x v="29"/>
    <x v="4"/>
    <x v="11"/>
    <n v="1"/>
    <n v="65"/>
    <n v="12"/>
    <n v="12"/>
    <n v="53"/>
    <n v="0.82"/>
    <x v="1"/>
    <d v="2019-09-02T00:00:00"/>
    <x v="1"/>
    <s v="Monday"/>
    <n v="0"/>
    <s v="Low Cost per Unit"/>
    <n v="0"/>
    <n v="0"/>
    <n v="0"/>
    <n v="0"/>
    <n v="0"/>
    <s v="Greater Than 8 Weeks Old"/>
  </r>
  <r>
    <s v="02-71-1402-01-12"/>
    <x v="29"/>
    <x v="4"/>
    <x v="11"/>
    <n v="1"/>
    <n v="75"/>
    <n v="18.95"/>
    <n v="18.95"/>
    <n v="56.05"/>
    <n v="0.75"/>
    <x v="1"/>
    <d v="2019-09-02T00:00:00"/>
    <x v="1"/>
    <s v="Monday"/>
    <n v="0"/>
    <s v="High Cost per Unit"/>
    <n v="0"/>
    <n v="0"/>
    <n v="0"/>
    <n v="0"/>
    <n v="0"/>
    <s v="Greater Than 8 Weeks Old"/>
  </r>
  <r>
    <s v="02-71-1403-01-12"/>
    <x v="29"/>
    <x v="4"/>
    <x v="11"/>
    <n v="4"/>
    <n v="436"/>
    <n v="132.6"/>
    <n v="33.15"/>
    <n v="303.39999999999998"/>
    <n v="0.7"/>
    <x v="1"/>
    <d v="2019-09-02T00:00:00"/>
    <x v="1"/>
    <s v="Monday"/>
    <n v="0"/>
    <s v="High Cost per Unit"/>
    <n v="0"/>
    <n v="13.08"/>
    <n v="0"/>
    <n v="0"/>
    <n v="0"/>
    <s v="Greater Than 8 Weeks Old"/>
  </r>
  <r>
    <s v="02-73-0001-01-00"/>
    <x v="29"/>
    <x v="4"/>
    <x v="12"/>
    <n v="2"/>
    <n v="78"/>
    <n v="21.7"/>
    <n v="10.85"/>
    <n v="56.3"/>
    <n v="0.72"/>
    <x v="1"/>
    <d v="2019-09-02T00:00:00"/>
    <x v="1"/>
    <s v="Monday"/>
    <n v="0"/>
    <s v="Low Cost per Unit"/>
    <n v="0"/>
    <n v="2.34"/>
    <n v="0"/>
    <n v="0"/>
    <n v="0"/>
    <s v="Greater Than 8 Weeks Old"/>
  </r>
  <r>
    <s v="02-73-0002-01-00"/>
    <x v="29"/>
    <x v="4"/>
    <x v="12"/>
    <n v="1"/>
    <n v="36"/>
    <n v="11"/>
    <n v="11"/>
    <n v="25"/>
    <n v="0.69"/>
    <x v="1"/>
    <d v="2019-09-02T00:00:00"/>
    <x v="1"/>
    <s v="Monday"/>
    <n v="0"/>
    <s v="Low Cost per Unit"/>
    <n v="0"/>
    <n v="0"/>
    <n v="0"/>
    <n v="0"/>
    <n v="0"/>
    <s v="Greater Than 8 Weeks Old"/>
  </r>
  <r>
    <s v="02-73-1302-01-00"/>
    <x v="29"/>
    <x v="4"/>
    <x v="12"/>
    <n v="1"/>
    <n v="12"/>
    <n v="1.4"/>
    <n v="1.4"/>
    <n v="10.6"/>
    <n v="0.88"/>
    <x v="1"/>
    <d v="2019-09-02T00:00:00"/>
    <x v="1"/>
    <s v="Monday"/>
    <n v="0"/>
    <s v="Low Cost per Unit"/>
    <n v="0"/>
    <n v="0"/>
    <n v="0"/>
    <n v="0"/>
    <n v="0"/>
    <s v="Greater Than 8 Weeks Old"/>
  </r>
  <r>
    <s v="02-74-0401-01-00"/>
    <x v="29"/>
    <x v="4"/>
    <x v="11"/>
    <n v="2"/>
    <n v="24"/>
    <n v="3"/>
    <n v="1.5"/>
    <n v="21"/>
    <n v="0.88"/>
    <x v="1"/>
    <d v="2019-09-02T00:00:00"/>
    <x v="1"/>
    <s v="Monday"/>
    <n v="0"/>
    <s v="Low Cost per Unit"/>
    <n v="0"/>
    <n v="0.72"/>
    <n v="0"/>
    <n v="0"/>
    <n v="0"/>
    <s v="Greater Than 8 Weeks Old"/>
  </r>
  <r>
    <s v="02-74-0405-01-12"/>
    <x v="29"/>
    <x v="4"/>
    <x v="11"/>
    <n v="1"/>
    <n v="29"/>
    <n v="11.35"/>
    <n v="11.35"/>
    <n v="17.649999999999999"/>
    <n v="0.61"/>
    <x v="1"/>
    <d v="2019-09-02T00:00:00"/>
    <x v="1"/>
    <s v="Monday"/>
    <n v="0"/>
    <s v="Low Cost per Unit"/>
    <n v="0"/>
    <n v="0"/>
    <n v="0"/>
    <n v="0"/>
    <n v="0"/>
    <s v="Greater Than 8 Weeks Old"/>
  </r>
  <r>
    <s v="03-22-0001-01-12"/>
    <x v="29"/>
    <x v="1"/>
    <x v="13"/>
    <n v="1"/>
    <n v="62.09"/>
    <n v="30.64"/>
    <n v="30.64"/>
    <n v="31.45"/>
    <n v="0.51"/>
    <x v="1"/>
    <d v="2019-09-02T00:00:00"/>
    <x v="1"/>
    <s v="Monday"/>
    <n v="0"/>
    <s v="High Cost per Unit"/>
    <n v="0"/>
    <n v="0"/>
    <n v="0"/>
    <n v="0"/>
    <n v="0"/>
    <s v="Greater Than 8 Weeks Old"/>
  </r>
  <r>
    <s v="03-22-0002-01-12"/>
    <x v="29"/>
    <x v="1"/>
    <x v="3"/>
    <n v="5"/>
    <n v="335.17"/>
    <n v="153.19999999999999"/>
    <n v="30.639999999999997"/>
    <n v="181.97"/>
    <n v="0.54"/>
    <x v="1"/>
    <d v="2019-09-02T00:00:00"/>
    <x v="1"/>
    <s v="Monday"/>
    <n v="0"/>
    <s v="High Cost per Unit"/>
    <n v="0"/>
    <n v="10.055099999999999"/>
    <n v="0"/>
    <n v="0"/>
    <n v="0"/>
    <s v="Greater Than 8 Weeks Old"/>
  </r>
  <r>
    <s v="03-22-0003-01-00"/>
    <x v="29"/>
    <x v="1"/>
    <x v="13"/>
    <n v="1"/>
    <n v="99"/>
    <n v="32"/>
    <n v="32"/>
    <n v="67"/>
    <n v="0.68"/>
    <x v="1"/>
    <d v="2019-09-02T00:00:00"/>
    <x v="1"/>
    <s v="Monday"/>
    <n v="0"/>
    <s v="High Cost per Unit"/>
    <n v="0"/>
    <n v="0"/>
    <n v="0"/>
    <n v="0"/>
    <n v="0"/>
    <s v="Greater Than 8 Weeks Old"/>
  </r>
  <r>
    <s v="03-22-0004"/>
    <x v="29"/>
    <x v="2"/>
    <x v="2"/>
    <n v="5"/>
    <n v="256.97000000000003"/>
    <n v="110"/>
    <n v="22"/>
    <n v="146.97"/>
    <n v="0.56999999999999995"/>
    <x v="1"/>
    <d v="2019-09-02T00:00:00"/>
    <x v="1"/>
    <s v="Monday"/>
    <n v="0"/>
    <s v="High Cost per Unit"/>
    <n v="0"/>
    <n v="7.7091000000000003"/>
    <n v="0"/>
    <n v="0"/>
    <n v="0"/>
    <s v="Greater Than 8 Weeks Old"/>
  </r>
  <r>
    <s v="03-22-0110-11-00"/>
    <x v="29"/>
    <x v="2"/>
    <x v="2"/>
    <n v="6"/>
    <n v="335.99"/>
    <n v="288"/>
    <n v="48"/>
    <n v="47.99"/>
    <n v="0.14000000000000001"/>
    <x v="1"/>
    <d v="2019-09-02T00:00:00"/>
    <x v="1"/>
    <s v="Monday"/>
    <n v="0"/>
    <s v="High Cost per Unit"/>
    <n v="0"/>
    <n v="10.079700000000001"/>
    <n v="0"/>
    <n v="0"/>
    <n v="0"/>
    <s v="Greater Than 8 Weeks Old"/>
  </r>
  <r>
    <s v="03-24-0302-01-00"/>
    <x v="29"/>
    <x v="1"/>
    <x v="3"/>
    <n v="1"/>
    <n v="18.989999999999998"/>
    <n v="10.5"/>
    <n v="10.5"/>
    <n v="8.49"/>
    <n v="0.45"/>
    <x v="1"/>
    <d v="2019-09-02T00:00:00"/>
    <x v="1"/>
    <s v="Monday"/>
    <n v="0"/>
    <s v="Low Cost per Unit"/>
    <n v="0"/>
    <n v="0"/>
    <n v="0"/>
    <n v="0"/>
    <n v="0"/>
    <s v="Greater Than 8 Weeks Old"/>
  </r>
  <r>
    <s v="03-26-0001-01-00"/>
    <x v="29"/>
    <x v="1"/>
    <x v="14"/>
    <n v="1"/>
    <n v="59"/>
    <n v="20.99"/>
    <n v="20.99"/>
    <n v="38.01"/>
    <n v="0.64"/>
    <x v="1"/>
    <d v="2019-09-02T00:00:00"/>
    <x v="1"/>
    <s v="Monday"/>
    <n v="0"/>
    <s v="High Cost per Unit"/>
    <n v="0"/>
    <n v="0"/>
    <n v="0"/>
    <n v="0"/>
    <n v="0"/>
    <s v="Greater Than 8 Weeks Old"/>
  </r>
  <r>
    <s v="03-31-0102-01-00"/>
    <x v="29"/>
    <x v="4"/>
    <x v="5"/>
    <n v="1"/>
    <n v="20"/>
    <n v="4"/>
    <n v="4"/>
    <n v="16"/>
    <n v="0.8"/>
    <x v="1"/>
    <d v="2019-09-02T00:00:00"/>
    <x v="1"/>
    <s v="Monday"/>
    <n v="0"/>
    <s v="Low Cost per Unit"/>
    <n v="0"/>
    <n v="0"/>
    <n v="0"/>
    <n v="0"/>
    <n v="0"/>
    <s v="Greater Than 8 Weeks Old"/>
  </r>
  <r>
    <s v="03-32-0402-00-00"/>
    <x v="29"/>
    <x v="5"/>
    <x v="6"/>
    <n v="3"/>
    <n v="130.97999999999999"/>
    <n v="39.72"/>
    <n v="13.24"/>
    <n v="91.26"/>
    <n v="0.7"/>
    <x v="1"/>
    <d v="2019-09-02T00:00:00"/>
    <x v="1"/>
    <s v="Monday"/>
    <n v="0"/>
    <s v="Low Cost per Unit"/>
    <n v="0"/>
    <n v="3.9293999999999993"/>
    <n v="0"/>
    <n v="0"/>
    <n v="0"/>
    <s v="Greater Than 8 Weeks Old"/>
  </r>
  <r>
    <s v="03-35-0101-01-00"/>
    <x v="29"/>
    <x v="1"/>
    <x v="14"/>
    <n v="1"/>
    <n v="69"/>
    <n v="15"/>
    <n v="15"/>
    <n v="54"/>
    <n v="0.78"/>
    <x v="1"/>
    <d v="2019-09-02T00:00:00"/>
    <x v="1"/>
    <s v="Monday"/>
    <n v="0"/>
    <s v="Low Cost per Unit"/>
    <n v="0"/>
    <n v="0"/>
    <n v="0"/>
    <n v="0"/>
    <n v="0"/>
    <s v="Greater Than 8 Weeks Old"/>
  </r>
  <r>
    <s v="03-40-0101-01-12"/>
    <x v="29"/>
    <x v="6"/>
    <x v="7"/>
    <n v="1"/>
    <n v="19"/>
    <n v="6"/>
    <n v="6"/>
    <n v="13"/>
    <n v="0.68"/>
    <x v="1"/>
    <d v="2019-09-02T00:00:00"/>
    <x v="1"/>
    <s v="Monday"/>
    <n v="0"/>
    <s v="Low Cost per Unit"/>
    <n v="0"/>
    <n v="0"/>
    <n v="0"/>
    <n v="0"/>
    <n v="0"/>
    <s v="Greater Than 8 Weeks Old"/>
  </r>
  <r>
    <s v="03-52-1301-01-00"/>
    <x v="29"/>
    <x v="8"/>
    <x v="20"/>
    <n v="1"/>
    <n v="140"/>
    <n v="43.26"/>
    <n v="43.26"/>
    <n v="96.74"/>
    <n v="0.69"/>
    <x v="1"/>
    <d v="2019-09-02T00:00:00"/>
    <x v="1"/>
    <s v="Monday"/>
    <n v="0"/>
    <s v="High Cost per Unit"/>
    <n v="0"/>
    <n v="0"/>
    <n v="0"/>
    <n v="0"/>
    <n v="0"/>
    <s v="Greater Than 8 Weeks Old"/>
  </r>
  <r>
    <s v="03-72-0501-01-00"/>
    <x v="29"/>
    <x v="4"/>
    <x v="11"/>
    <n v="4"/>
    <n v="51.96"/>
    <n v="12.8"/>
    <n v="3.2"/>
    <n v="39.159999999999997"/>
    <n v="0.75"/>
    <x v="1"/>
    <d v="2019-09-02T00:00:00"/>
    <x v="1"/>
    <s v="Monday"/>
    <n v="0"/>
    <s v="Low Cost per Unit"/>
    <n v="0"/>
    <n v="1.5588"/>
    <n v="0"/>
    <n v="0"/>
    <n v="0"/>
    <s v="Greater Than 8 Weeks Old"/>
  </r>
  <r>
    <s v="04-82-0001-00-12"/>
    <x v="29"/>
    <x v="7"/>
    <x v="17"/>
    <n v="2"/>
    <n v="138"/>
    <n v="62.5"/>
    <n v="31.25"/>
    <n v="75.5"/>
    <n v="0.55000000000000004"/>
    <x v="1"/>
    <d v="2019-09-02T00:00:00"/>
    <x v="1"/>
    <s v="Monday"/>
    <n v="0"/>
    <s v="High Cost per Unit"/>
    <n v="0"/>
    <n v="4.1399999999999997"/>
    <n v="0"/>
    <n v="0"/>
    <n v="0"/>
    <s v="Greater Than 8 Weeks Old"/>
  </r>
  <r>
    <s v="08-28-0201-00-00"/>
    <x v="29"/>
    <x v="1"/>
    <x v="4"/>
    <n v="5"/>
    <n v="117.16"/>
    <n v="54.75"/>
    <n v="10.95"/>
    <n v="62.41"/>
    <n v="0.53"/>
    <x v="1"/>
    <d v="2019-09-02T00:00:00"/>
    <x v="1"/>
    <s v="Monday"/>
    <n v="0"/>
    <s v="Low Cost per Unit"/>
    <n v="0"/>
    <n v="3.5147999999999997"/>
    <n v="0"/>
    <n v="0"/>
    <n v="0"/>
    <s v="Greater Than 8 Weeks Old"/>
  </r>
  <r>
    <s v="08-31-0201-00-00"/>
    <x v="29"/>
    <x v="4"/>
    <x v="5"/>
    <n v="2"/>
    <n v="21.98"/>
    <n v="13.5"/>
    <n v="6.75"/>
    <n v="8.48"/>
    <n v="0.39"/>
    <x v="1"/>
    <d v="2019-09-02T00:00:00"/>
    <x v="1"/>
    <s v="Monday"/>
    <n v="0"/>
    <s v="Low Cost per Unit"/>
    <n v="0"/>
    <n v="0.65939999999999999"/>
    <n v="0"/>
    <n v="0"/>
    <n v="0"/>
    <s v="Greater Than 8 Weeks Old"/>
  </r>
  <r>
    <s v="08-31-0202-00-00"/>
    <x v="29"/>
    <x v="4"/>
    <x v="5"/>
    <n v="4"/>
    <n v="36.270000000000003"/>
    <n v="9.48"/>
    <n v="2.37"/>
    <n v="26.79"/>
    <n v="0.74"/>
    <x v="1"/>
    <d v="2019-09-02T00:00:00"/>
    <x v="1"/>
    <s v="Monday"/>
    <n v="0"/>
    <s v="Low Cost per Unit"/>
    <n v="0"/>
    <n v="1.0881000000000001"/>
    <n v="0"/>
    <n v="0"/>
    <n v="0"/>
    <s v="Greater Than 8 Weeks Old"/>
  </r>
  <r>
    <s v="08-31-0203-00-00"/>
    <x v="29"/>
    <x v="4"/>
    <x v="5"/>
    <n v="8"/>
    <n v="104.95"/>
    <n v="48"/>
    <n v="6"/>
    <n v="56.95"/>
    <n v="0.54"/>
    <x v="1"/>
    <d v="2019-09-02T00:00:00"/>
    <x v="1"/>
    <s v="Monday"/>
    <n v="0"/>
    <s v="Low Cost per Unit"/>
    <n v="0"/>
    <n v="3.1484999999999999"/>
    <n v="0"/>
    <n v="0"/>
    <n v="0"/>
    <s v="Greater Than 8 Weeks Old"/>
  </r>
  <r>
    <s v="08-34-0201-00-00"/>
    <x v="29"/>
    <x v="5"/>
    <x v="6"/>
    <n v="1"/>
    <n v="19.989999999999998"/>
    <n v="7.44"/>
    <n v="7.44"/>
    <n v="12.55"/>
    <n v="0.63"/>
    <x v="1"/>
    <d v="2019-09-02T00:00:00"/>
    <x v="1"/>
    <s v="Monday"/>
    <n v="0"/>
    <s v="Low Cost per Unit"/>
    <n v="0"/>
    <n v="0"/>
    <n v="0"/>
    <n v="0"/>
    <n v="0"/>
    <s v="Greater Than 8 Weeks Old"/>
  </r>
  <r>
    <s v="08-34-0203-00-00"/>
    <x v="29"/>
    <x v="5"/>
    <x v="6"/>
    <n v="2"/>
    <n v="19.989999999999998"/>
    <n v="12.32"/>
    <n v="6.16"/>
    <n v="7.67"/>
    <n v="0.38"/>
    <x v="1"/>
    <d v="2019-09-02T00:00:00"/>
    <x v="1"/>
    <s v="Monday"/>
    <n v="0"/>
    <s v="Low Cost per Unit"/>
    <n v="0"/>
    <n v="0.5996999999999999"/>
    <n v="0"/>
    <n v="0"/>
    <n v="0"/>
    <s v="Greater Than 8 Weeks Old"/>
  </r>
  <r>
    <s v="08-34-0205-00-00"/>
    <x v="29"/>
    <x v="5"/>
    <x v="6"/>
    <n v="2"/>
    <n v="116"/>
    <n v="33.159999999999997"/>
    <n v="16.579999999999998"/>
    <n v="82.84"/>
    <n v="0.71"/>
    <x v="1"/>
    <d v="2019-09-02T00:00:00"/>
    <x v="1"/>
    <s v="Monday"/>
    <n v="0"/>
    <s v="Low Cost per Unit"/>
    <n v="0"/>
    <n v="3.48"/>
    <n v="0"/>
    <n v="0"/>
    <n v="0"/>
    <s v="Greater Than 8 Weeks Old"/>
  </r>
  <r>
    <s v="08-34-0209-00-00"/>
    <x v="29"/>
    <x v="5"/>
    <x v="6"/>
    <n v="1"/>
    <n v="19.989999999999998"/>
    <n v="11.48"/>
    <n v="11.48"/>
    <n v="8.51"/>
    <n v="0.43"/>
    <x v="1"/>
    <d v="2019-09-02T00:00:00"/>
    <x v="1"/>
    <s v="Monday"/>
    <n v="0"/>
    <s v="Low Cost per Unit"/>
    <n v="0"/>
    <n v="0"/>
    <n v="0"/>
    <n v="0"/>
    <n v="0"/>
    <s v="Greater Than 8 Weeks Old"/>
  </r>
  <r>
    <s v="08-34-0210-00-00"/>
    <x v="29"/>
    <x v="5"/>
    <x v="6"/>
    <n v="3"/>
    <n v="69.989999999999995"/>
    <n v="34.44"/>
    <n v="11.479999999999999"/>
    <n v="35.549999999999997"/>
    <n v="0.51"/>
    <x v="1"/>
    <d v="2019-09-02T00:00:00"/>
    <x v="1"/>
    <s v="Monday"/>
    <n v="0"/>
    <s v="Low Cost per Unit"/>
    <n v="0"/>
    <n v="2.0996999999999999"/>
    <n v="0"/>
    <n v="0"/>
    <n v="0"/>
    <s v="Greater Than 8 Weeks Old"/>
  </r>
  <r>
    <s v="13-31-0101-02"/>
    <x v="29"/>
    <x v="4"/>
    <x v="5"/>
    <n v="3"/>
    <n v="60"/>
    <n v="21.36"/>
    <n v="7.12"/>
    <n v="38.64"/>
    <n v="0.64"/>
    <x v="1"/>
    <d v="2019-09-02T00:00:00"/>
    <x v="1"/>
    <s v="Monday"/>
    <n v="0"/>
    <s v="Low Cost per Unit"/>
    <n v="0"/>
    <n v="1.7999999999999998"/>
    <n v="0"/>
    <n v="0"/>
    <n v="0"/>
    <s v="Greater Than 8 Weeks Old"/>
  </r>
  <r>
    <s v="13-82-0101-01-00"/>
    <x v="29"/>
    <x v="7"/>
    <x v="17"/>
    <n v="1"/>
    <n v="26"/>
    <n v="8.8800000000000008"/>
    <n v="8.8800000000000008"/>
    <n v="17.12"/>
    <n v="0.66"/>
    <x v="1"/>
    <d v="2019-09-02T00:00:00"/>
    <x v="1"/>
    <s v="Monday"/>
    <n v="0"/>
    <s v="Low Cost per Unit"/>
    <n v="0"/>
    <n v="0"/>
    <n v="0"/>
    <n v="0"/>
    <n v="0"/>
    <s v="Greater Than 8 Weeks Old"/>
  </r>
  <r>
    <s v="17-24-0105-11-00"/>
    <x v="29"/>
    <x v="1"/>
    <x v="3"/>
    <n v="1"/>
    <n v="39"/>
    <n v="14.25"/>
    <n v="14.25"/>
    <n v="24.75"/>
    <n v="0.63"/>
    <x v="1"/>
    <d v="2019-09-02T00:00:00"/>
    <x v="1"/>
    <s v="Monday"/>
    <n v="0"/>
    <s v="Low Cost per Unit"/>
    <n v="0"/>
    <n v="0"/>
    <n v="0"/>
    <n v="0"/>
    <n v="0"/>
    <s v="Greater Than 8 Weeks Old"/>
  </r>
  <r>
    <s v="17-24-0106-11-00"/>
    <x v="29"/>
    <x v="1"/>
    <x v="3"/>
    <n v="1"/>
    <n v="39"/>
    <n v="9.4499999999999993"/>
    <n v="9.4499999999999993"/>
    <n v="29.55"/>
    <n v="0.76"/>
    <x v="1"/>
    <d v="2019-09-02T00:00:00"/>
    <x v="1"/>
    <s v="Monday"/>
    <n v="0"/>
    <s v="Low Cost per Unit"/>
    <n v="0"/>
    <n v="0"/>
    <n v="0"/>
    <n v="0"/>
    <n v="0"/>
    <s v="Greater Than 8 Weeks Old"/>
  </r>
  <r>
    <s v="17-24-0109-11-00"/>
    <x v="29"/>
    <x v="1"/>
    <x v="3"/>
    <n v="2"/>
    <n v="35.99"/>
    <n v="11.52"/>
    <n v="5.76"/>
    <n v="24.47"/>
    <n v="0.68"/>
    <x v="1"/>
    <d v="2019-09-02T00:00:00"/>
    <x v="1"/>
    <s v="Monday"/>
    <n v="0"/>
    <s v="Low Cost per Unit"/>
    <n v="0"/>
    <n v="1.0797000000000001"/>
    <n v="0"/>
    <n v="0"/>
    <n v="0"/>
    <s v="Greater Than 8 Weeks Old"/>
  </r>
  <r>
    <s v="17-24-0111-11-00"/>
    <x v="29"/>
    <x v="1"/>
    <x v="3"/>
    <n v="1"/>
    <n v="30"/>
    <n v="7.8"/>
    <n v="7.8"/>
    <n v="22.2"/>
    <n v="0.74"/>
    <x v="1"/>
    <d v="2019-09-02T00:00:00"/>
    <x v="1"/>
    <s v="Monday"/>
    <n v="0"/>
    <s v="Low Cost per Unit"/>
    <n v="0"/>
    <n v="0"/>
    <n v="0"/>
    <n v="0"/>
    <n v="0"/>
    <s v="Greater Than 8 Weeks Old"/>
  </r>
  <r>
    <s v="20-87-0001-00"/>
    <x v="29"/>
    <x v="7"/>
    <x v="17"/>
    <n v="2"/>
    <n v="6"/>
    <n v="1.44"/>
    <n v="0.72"/>
    <n v="4.5599999999999996"/>
    <n v="0.76"/>
    <x v="1"/>
    <d v="2019-09-02T00:00:00"/>
    <x v="1"/>
    <s v="Monday"/>
    <n v="0"/>
    <s v="Low Cost per Unit"/>
    <n v="0"/>
    <n v="0.18"/>
    <n v="0"/>
    <n v="0"/>
    <n v="0"/>
    <s v="Greater Than 8 Weeks Old"/>
  </r>
  <r>
    <s v="22-82-1301-00-12"/>
    <x v="29"/>
    <x v="7"/>
    <x v="17"/>
    <n v="5"/>
    <n v="179.97"/>
    <n v="79.650000000000006"/>
    <n v="15.930000000000001"/>
    <n v="100.32"/>
    <n v="0.56000000000000005"/>
    <x v="1"/>
    <d v="2019-09-02T00:00:00"/>
    <x v="1"/>
    <s v="Monday"/>
    <n v="0"/>
    <s v="Low Cost per Unit"/>
    <n v="0"/>
    <n v="5.3990999999999998"/>
    <n v="0"/>
    <n v="0"/>
    <n v="0"/>
    <s v="Greater Than 8 Weeks Old"/>
  </r>
  <r>
    <s v="23-33-0201-00-00"/>
    <x v="29"/>
    <x v="5"/>
    <x v="6"/>
    <n v="2"/>
    <n v="32"/>
    <n v="13.5"/>
    <n v="6.75"/>
    <n v="18.5"/>
    <n v="0.57999999999999996"/>
    <x v="1"/>
    <d v="2019-09-02T00:00:00"/>
    <x v="1"/>
    <s v="Monday"/>
    <n v="0"/>
    <s v="Low Cost per Unit"/>
    <n v="0"/>
    <n v="0.96"/>
    <n v="0"/>
    <n v="0"/>
    <n v="0"/>
    <s v="Greater Than 8 Weeks Old"/>
  </r>
  <r>
    <s v="23-82-0101-01-00"/>
    <x v="29"/>
    <x v="7"/>
    <x v="17"/>
    <n v="2"/>
    <n v="84"/>
    <n v="24.76"/>
    <n v="12.38"/>
    <n v="59.24"/>
    <n v="0.71"/>
    <x v="1"/>
    <d v="2019-09-02T00:00:00"/>
    <x v="1"/>
    <s v="Monday"/>
    <n v="0"/>
    <s v="Low Cost per Unit"/>
    <n v="0"/>
    <n v="2.52"/>
    <n v="0"/>
    <n v="0"/>
    <n v="0"/>
    <s v="Greater Than 8 Weeks Old"/>
  </r>
  <r>
    <s v="23-82-1301-01-00"/>
    <x v="29"/>
    <x v="7"/>
    <x v="17"/>
    <n v="2"/>
    <n v="16"/>
    <n v="9.76"/>
    <n v="4.88"/>
    <n v="6.24"/>
    <n v="0.39"/>
    <x v="1"/>
    <d v="2019-09-02T00:00:00"/>
    <x v="1"/>
    <s v="Monday"/>
    <n v="0"/>
    <s v="Low Cost per Unit"/>
    <n v="0"/>
    <n v="0.48"/>
    <n v="0"/>
    <n v="0"/>
    <n v="0"/>
    <s v="Greater Than 8 Weeks Old"/>
  </r>
  <r>
    <s v="33-81-1701-00-00"/>
    <x v="29"/>
    <x v="7"/>
    <x v="8"/>
    <n v="1"/>
    <n v="8"/>
    <n v="3.71"/>
    <n v="3.71"/>
    <n v="4.29"/>
    <n v="0.54"/>
    <x v="1"/>
    <d v="2019-09-02T00:00:00"/>
    <x v="1"/>
    <s v="Monday"/>
    <n v="0"/>
    <s v="Low Cost per Unit"/>
    <n v="0"/>
    <n v="0"/>
    <n v="0"/>
    <n v="0"/>
    <n v="0"/>
    <s v="Greater Than 8 Weeks Old"/>
  </r>
  <r>
    <s v="38-51-0101-01-00"/>
    <x v="29"/>
    <x v="8"/>
    <x v="10"/>
    <n v="1"/>
    <n v="99"/>
    <n v="37.42"/>
    <n v="37.42"/>
    <n v="61.58"/>
    <n v="0.62"/>
    <x v="1"/>
    <d v="2019-09-02T00:00:00"/>
    <x v="1"/>
    <s v="Monday"/>
    <n v="0"/>
    <s v="High Cost per Unit"/>
    <n v="0"/>
    <n v="0"/>
    <n v="0"/>
    <n v="0"/>
    <n v="0"/>
    <s v="Greater Than 8 Weeks Old"/>
  </r>
  <r>
    <s v="38-82-0401-00-12"/>
    <x v="29"/>
    <x v="7"/>
    <x v="17"/>
    <n v="1"/>
    <n v="59"/>
    <n v="28.87"/>
    <n v="28.87"/>
    <n v="30.13"/>
    <n v="0.51"/>
    <x v="1"/>
    <d v="2019-09-02T00:00:00"/>
    <x v="1"/>
    <s v="Monday"/>
    <n v="0"/>
    <s v="High Cost per Unit"/>
    <n v="0"/>
    <n v="0"/>
    <n v="0"/>
    <n v="0"/>
    <n v="0"/>
    <s v="Greater Than 8 Weeks Old"/>
  </r>
  <r>
    <s v="40-24-0001-01-00"/>
    <x v="29"/>
    <x v="1"/>
    <x v="3"/>
    <n v="3"/>
    <n v="74.98"/>
    <n v="26.91"/>
    <n v="8.9700000000000006"/>
    <n v="48.07"/>
    <n v="0.64"/>
    <x v="1"/>
    <d v="2019-09-02T00:00:00"/>
    <x v="1"/>
    <s v="Monday"/>
    <n v="0"/>
    <s v="Low Cost per Unit"/>
    <n v="0"/>
    <n v="2.2494000000000001"/>
    <n v="0"/>
    <n v="0"/>
    <n v="0"/>
    <s v="Greater Than 8 Weeks Old"/>
  </r>
  <r>
    <s v="40-33-0001-00-00"/>
    <x v="29"/>
    <x v="5"/>
    <x v="6"/>
    <n v="1"/>
    <n v="99"/>
    <n v="35.97"/>
    <n v="35.97"/>
    <n v="63.03"/>
    <n v="0.64"/>
    <x v="1"/>
    <d v="2019-09-02T00:00:00"/>
    <x v="1"/>
    <s v="Monday"/>
    <n v="0"/>
    <s v="High Cost per Unit"/>
    <n v="0"/>
    <n v="0"/>
    <n v="0"/>
    <n v="0"/>
    <n v="0"/>
    <s v="Greater Than 8 Weeks Old"/>
  </r>
  <r>
    <s v="42-26-0001-01-00"/>
    <x v="29"/>
    <x v="2"/>
    <x v="2"/>
    <n v="1"/>
    <n v="18.989999999999998"/>
    <n v="17"/>
    <n v="17"/>
    <n v="1.99"/>
    <n v="0.1"/>
    <x v="1"/>
    <d v="2019-09-02T00:00:00"/>
    <x v="1"/>
    <s v="Monday"/>
    <n v="0"/>
    <s v="High Cost per Unit"/>
    <n v="0"/>
    <n v="0"/>
    <n v="0"/>
    <n v="0"/>
    <n v="0"/>
    <s v="Greater Than 8 Weeks Old"/>
  </r>
  <r>
    <s v="01-21-1002-14-12"/>
    <x v="30"/>
    <x v="0"/>
    <x v="0"/>
    <n v="1"/>
    <n v="55"/>
    <n v="12.65"/>
    <n v="12.65"/>
    <n v="42.35"/>
    <n v="0.77"/>
    <x v="2"/>
    <d v="2019-09-03T00:00:00"/>
    <x v="2"/>
    <s v="Tuesday"/>
    <n v="0"/>
    <s v="Low Cost per Unit"/>
    <n v="5.5"/>
    <n v="0"/>
    <n v="0"/>
    <n v="0"/>
    <n v="0"/>
    <s v="Greater Than 8 Weeks Old"/>
  </r>
  <r>
    <s v="01-21-1004-14-12"/>
    <x v="30"/>
    <x v="0"/>
    <x v="0"/>
    <n v="2"/>
    <n v="118"/>
    <n v="40.6"/>
    <n v="20.3"/>
    <n v="77.400000000000006"/>
    <n v="0.66"/>
    <x v="2"/>
    <d v="2019-09-03T00:00:00"/>
    <x v="2"/>
    <s v="Tuesday"/>
    <n v="0"/>
    <s v="High Cost per Unit"/>
    <n v="11.8"/>
    <n v="3.54"/>
    <n v="0"/>
    <n v="0"/>
    <n v="0"/>
    <s v="Greater Than 8 Weeks Old"/>
  </r>
  <r>
    <s v="01-21-4001-14-12"/>
    <x v="30"/>
    <x v="0"/>
    <x v="0"/>
    <n v="3"/>
    <n v="165"/>
    <n v="49.2"/>
    <n v="16.400000000000002"/>
    <n v="115.8"/>
    <n v="0.7"/>
    <x v="2"/>
    <d v="2019-09-03T00:00:00"/>
    <x v="2"/>
    <s v="Tuesday"/>
    <n v="0"/>
    <s v="Low Cost per Unit"/>
    <n v="16.5"/>
    <n v="4.95"/>
    <n v="0"/>
    <n v="0"/>
    <n v="0"/>
    <s v="Greater Than 8 Weeks Old"/>
  </r>
  <r>
    <s v="01-24-0203-00-12"/>
    <x v="30"/>
    <x v="1"/>
    <x v="3"/>
    <n v="3"/>
    <n v="135"/>
    <n v="48.63"/>
    <n v="16.21"/>
    <n v="86.37"/>
    <n v="0.64"/>
    <x v="2"/>
    <d v="2019-09-03T00:00:00"/>
    <x v="2"/>
    <s v="Tuesday"/>
    <n v="0"/>
    <s v="Low Cost per Unit"/>
    <n v="0"/>
    <n v="4.05"/>
    <n v="0"/>
    <n v="13.5"/>
    <n v="0"/>
    <s v="Greater Than 8 Weeks Old"/>
  </r>
  <r>
    <s v="01-27-0302-01-12"/>
    <x v="30"/>
    <x v="1"/>
    <x v="3"/>
    <n v="1"/>
    <n v="74"/>
    <n v="20.8"/>
    <n v="20.8"/>
    <n v="53.2"/>
    <n v="0.72"/>
    <x v="2"/>
    <d v="2019-09-03T00:00:00"/>
    <x v="2"/>
    <s v="Tuesday"/>
    <n v="0"/>
    <s v="High Cost per Unit"/>
    <n v="0"/>
    <n v="0"/>
    <n v="0"/>
    <n v="7.4"/>
    <n v="0"/>
    <s v="Greater Than 8 Weeks Old"/>
  </r>
  <r>
    <s v="01-28-1301-03-12"/>
    <x v="30"/>
    <x v="1"/>
    <x v="4"/>
    <n v="4"/>
    <n v="69"/>
    <n v="28.68"/>
    <n v="7.17"/>
    <n v="40.32"/>
    <n v="0.57999999999999996"/>
    <x v="2"/>
    <d v="2019-09-03T00:00:00"/>
    <x v="2"/>
    <s v="Tuesday"/>
    <n v="0"/>
    <s v="Low Cost per Unit"/>
    <n v="0"/>
    <n v="2.0699999999999998"/>
    <n v="0"/>
    <n v="6.9"/>
    <n v="0"/>
    <s v="Greater Than 8 Weeks Old"/>
  </r>
  <r>
    <s v="01-31-0101-01-00"/>
    <x v="30"/>
    <x v="3"/>
    <x v="5"/>
    <n v="3"/>
    <n v="59.99"/>
    <n v="23.82"/>
    <n v="7.94"/>
    <n v="36.17"/>
    <n v="0.6"/>
    <x v="2"/>
    <d v="2019-09-03T00:00:00"/>
    <x v="2"/>
    <s v="Tuesday"/>
    <n v="0"/>
    <s v="Low Cost per Unit"/>
    <n v="0"/>
    <n v="1.7997000000000001"/>
    <n v="0"/>
    <n v="0"/>
    <n v="0"/>
    <s v="Greater Than 8 Weeks Old"/>
  </r>
  <r>
    <s v="01-31-0103-01-00"/>
    <x v="30"/>
    <x v="4"/>
    <x v="5"/>
    <n v="2"/>
    <n v="31.99"/>
    <n v="9"/>
    <n v="4.5"/>
    <n v="22.99"/>
    <n v="0.72"/>
    <x v="2"/>
    <d v="2019-09-03T00:00:00"/>
    <x v="2"/>
    <s v="Tuesday"/>
    <n v="0"/>
    <s v="Low Cost per Unit"/>
    <n v="0"/>
    <n v="0.95969999999999989"/>
    <n v="0"/>
    <n v="0"/>
    <n v="0"/>
    <s v="Greater Than 8 Weeks Old"/>
  </r>
  <r>
    <s v="01-31-0104-01-00"/>
    <x v="30"/>
    <x v="3"/>
    <x v="5"/>
    <n v="1"/>
    <n v="10.99"/>
    <n v="6.2"/>
    <n v="6.2"/>
    <n v="4.79"/>
    <n v="0.44"/>
    <x v="2"/>
    <d v="2019-09-03T00:00:00"/>
    <x v="2"/>
    <s v="Tuesday"/>
    <n v="0"/>
    <s v="Low Cost per Unit"/>
    <n v="0"/>
    <n v="0"/>
    <n v="0"/>
    <n v="0"/>
    <n v="0"/>
    <s v="Greater Than 8 Weeks Old"/>
  </r>
  <r>
    <s v="01-31-0106-01-00"/>
    <x v="30"/>
    <x v="3"/>
    <x v="5"/>
    <n v="1"/>
    <n v="25"/>
    <n v="6.8"/>
    <n v="6.8"/>
    <n v="18.2"/>
    <n v="0.73"/>
    <x v="2"/>
    <d v="2019-09-03T00:00:00"/>
    <x v="2"/>
    <s v="Tuesday"/>
    <n v="0"/>
    <s v="Low Cost per Unit"/>
    <n v="0"/>
    <n v="0"/>
    <n v="0"/>
    <n v="0"/>
    <n v="0"/>
    <s v="Greater Than 8 Weeks Old"/>
  </r>
  <r>
    <s v="01-31-0107-01-12"/>
    <x v="30"/>
    <x v="5"/>
    <x v="6"/>
    <n v="1"/>
    <n v="69"/>
    <n v="20.059999999999999"/>
    <n v="20.059999999999999"/>
    <n v="48.94"/>
    <n v="0.71"/>
    <x v="2"/>
    <d v="2019-09-03T00:00:00"/>
    <x v="2"/>
    <s v="Tuesday"/>
    <n v="0"/>
    <s v="High Cost per Unit"/>
    <n v="0"/>
    <n v="0"/>
    <n v="0"/>
    <n v="0"/>
    <n v="0"/>
    <s v="Greater Than 8 Weeks Old"/>
  </r>
  <r>
    <s v="01-31-0109-01-00"/>
    <x v="30"/>
    <x v="3"/>
    <x v="5"/>
    <n v="3"/>
    <n v="66"/>
    <n v="19.05"/>
    <n v="6.3500000000000005"/>
    <n v="46.95"/>
    <n v="0.71"/>
    <x v="2"/>
    <d v="2019-09-03T00:00:00"/>
    <x v="2"/>
    <s v="Tuesday"/>
    <n v="0"/>
    <s v="Low Cost per Unit"/>
    <n v="0"/>
    <n v="1.98"/>
    <n v="0"/>
    <n v="0"/>
    <n v="0"/>
    <s v="Greater Than 8 Weeks Old"/>
  </r>
  <r>
    <s v="01-32-0101-01"/>
    <x v="30"/>
    <x v="5"/>
    <x v="6"/>
    <n v="2"/>
    <n v="27.99"/>
    <n v="7.6"/>
    <n v="3.8"/>
    <n v="20.39"/>
    <n v="0.73"/>
    <x v="2"/>
    <d v="2019-09-03T00:00:00"/>
    <x v="2"/>
    <s v="Tuesday"/>
    <n v="0"/>
    <s v="Low Cost per Unit"/>
    <n v="0"/>
    <n v="0.83969999999999989"/>
    <n v="0"/>
    <n v="0"/>
    <n v="0"/>
    <s v="Greater Than 8 Weeks Old"/>
  </r>
  <r>
    <s v="01-81-1601-00-00"/>
    <x v="30"/>
    <x v="7"/>
    <x v="8"/>
    <n v="7"/>
    <n v="55.98"/>
    <n v="22.4"/>
    <n v="3.1999999999999997"/>
    <n v="33.58"/>
    <n v="0.6"/>
    <x v="2"/>
    <d v="2019-09-03T00:00:00"/>
    <x v="2"/>
    <s v="Tuesday"/>
    <n v="0"/>
    <s v="Low Cost per Unit"/>
    <n v="0"/>
    <n v="1.6793999999999998"/>
    <n v="0"/>
    <n v="0"/>
    <n v="0"/>
    <s v="Greater Than 8 Weeks Old"/>
  </r>
  <r>
    <s v="01-83-1601-00-00"/>
    <x v="30"/>
    <x v="7"/>
    <x v="9"/>
    <n v="2"/>
    <n v="18"/>
    <n v="8.6"/>
    <n v="4.3"/>
    <n v="9.4"/>
    <n v="0.52"/>
    <x v="2"/>
    <d v="2019-09-03T00:00:00"/>
    <x v="2"/>
    <s v="Tuesday"/>
    <n v="0"/>
    <s v="Low Cost per Unit"/>
    <n v="0"/>
    <n v="0.54"/>
    <n v="0"/>
    <n v="0"/>
    <n v="0"/>
    <s v="Greater Than 8 Weeks Old"/>
  </r>
  <r>
    <s v="01-83-1602-00-00"/>
    <x v="30"/>
    <x v="7"/>
    <x v="9"/>
    <n v="2"/>
    <n v="18"/>
    <n v="7.96"/>
    <n v="3.98"/>
    <n v="10.039999999999999"/>
    <n v="0.56000000000000005"/>
    <x v="2"/>
    <d v="2019-09-03T00:00:00"/>
    <x v="2"/>
    <s v="Tuesday"/>
    <n v="0"/>
    <s v="Low Cost per Unit"/>
    <n v="0"/>
    <n v="0.54"/>
    <n v="0"/>
    <n v="0"/>
    <n v="0"/>
    <s v="Greater Than 8 Weeks Old"/>
  </r>
  <r>
    <s v="01-83-1603-00-00"/>
    <x v="30"/>
    <x v="7"/>
    <x v="9"/>
    <n v="2"/>
    <n v="28"/>
    <n v="5.5"/>
    <n v="2.75"/>
    <n v="22.5"/>
    <n v="0.8"/>
    <x v="2"/>
    <d v="2019-09-03T00:00:00"/>
    <x v="2"/>
    <s v="Tuesday"/>
    <n v="0"/>
    <s v="Low Cost per Unit"/>
    <n v="0"/>
    <n v="0.84"/>
    <n v="0"/>
    <n v="0"/>
    <n v="0"/>
    <s v="Greater Than 8 Weeks Old"/>
  </r>
  <r>
    <s v="02-31-0101-01-00"/>
    <x v="30"/>
    <x v="3"/>
    <x v="5"/>
    <n v="2"/>
    <n v="16"/>
    <n v="3.5"/>
    <n v="1.75"/>
    <n v="12.5"/>
    <n v="0.78"/>
    <x v="2"/>
    <d v="2019-09-03T00:00:00"/>
    <x v="2"/>
    <s v="Tuesday"/>
    <n v="0"/>
    <s v="Low Cost per Unit"/>
    <n v="0"/>
    <n v="0.48"/>
    <n v="0"/>
    <n v="0"/>
    <n v="0"/>
    <s v="Greater Than 8 Weeks Old"/>
  </r>
  <r>
    <s v="02-31-0103-01-00"/>
    <x v="30"/>
    <x v="4"/>
    <x v="5"/>
    <n v="5"/>
    <n v="69.989999999999995"/>
    <n v="14.75"/>
    <n v="2.95"/>
    <n v="55.24"/>
    <n v="0.79"/>
    <x v="2"/>
    <d v="2019-09-03T00:00:00"/>
    <x v="2"/>
    <s v="Tuesday"/>
    <n v="0"/>
    <s v="Low Cost per Unit"/>
    <n v="0"/>
    <n v="2.0996999999999999"/>
    <n v="0"/>
    <n v="0"/>
    <n v="0"/>
    <s v="Greater Than 8 Weeks Old"/>
  </r>
  <r>
    <s v="02-40-0401-00-00"/>
    <x v="30"/>
    <x v="6"/>
    <x v="7"/>
    <n v="4"/>
    <n v="48.98"/>
    <n v="11.8"/>
    <n v="2.95"/>
    <n v="37.18"/>
    <n v="0.76"/>
    <x v="2"/>
    <d v="2019-09-03T00:00:00"/>
    <x v="2"/>
    <s v="Tuesday"/>
    <n v="0"/>
    <s v="Low Cost per Unit"/>
    <n v="0"/>
    <n v="1.4693999999999998"/>
    <n v="0"/>
    <n v="0"/>
    <n v="0"/>
    <s v="Greater Than 8 Weeks Old"/>
  </r>
  <r>
    <s v="02-40-0402-00-00"/>
    <x v="30"/>
    <x v="2"/>
    <x v="2"/>
    <n v="1"/>
    <n v="18"/>
    <n v="3.75"/>
    <n v="3.75"/>
    <n v="14.25"/>
    <n v="0.79"/>
    <x v="2"/>
    <d v="2019-09-03T00:00:00"/>
    <x v="2"/>
    <s v="Tuesday"/>
    <n v="0"/>
    <s v="Low Cost per Unit"/>
    <n v="0"/>
    <n v="0"/>
    <n v="0"/>
    <n v="0"/>
    <n v="0"/>
    <s v="Greater Than 8 Weeks Old"/>
  </r>
  <r>
    <s v="02-40-1301-00-00"/>
    <x v="30"/>
    <x v="6"/>
    <x v="7"/>
    <n v="1"/>
    <n v="15"/>
    <n v="3.75"/>
    <n v="3.75"/>
    <n v="11.25"/>
    <n v="0.75"/>
    <x v="2"/>
    <d v="2019-09-03T00:00:00"/>
    <x v="2"/>
    <s v="Tuesday"/>
    <n v="0"/>
    <s v="Low Cost per Unit"/>
    <n v="0"/>
    <n v="0"/>
    <n v="0"/>
    <n v="0"/>
    <n v="0"/>
    <s v="Greater Than 8 Weeks Old"/>
  </r>
  <r>
    <s v="02-62-0401-01-12"/>
    <x v="30"/>
    <x v="1"/>
    <x v="19"/>
    <n v="1"/>
    <n v="109"/>
    <n v="37.840000000000003"/>
    <n v="37.840000000000003"/>
    <n v="71.16"/>
    <n v="0.65"/>
    <x v="2"/>
    <d v="2019-09-03T00:00:00"/>
    <x v="2"/>
    <s v="Tuesday"/>
    <n v="0"/>
    <s v="High Cost per Unit"/>
    <n v="0"/>
    <n v="0"/>
    <n v="0"/>
    <n v="10.9"/>
    <n v="0"/>
    <s v="Greater Than 8 Weeks Old"/>
  </r>
  <r>
    <s v="02-62-1401-01-00"/>
    <x v="30"/>
    <x v="1"/>
    <x v="19"/>
    <n v="1"/>
    <n v="29"/>
    <n v="9.75"/>
    <n v="9.75"/>
    <n v="19.25"/>
    <n v="0.66"/>
    <x v="2"/>
    <d v="2019-09-03T00:00:00"/>
    <x v="2"/>
    <s v="Tuesday"/>
    <n v="0"/>
    <s v="Low Cost per Unit"/>
    <n v="0"/>
    <n v="0"/>
    <n v="0"/>
    <n v="2.9000000000000004"/>
    <n v="0"/>
    <s v="Greater Than 8 Weeks Old"/>
  </r>
  <r>
    <s v="02-63-0403-01-00"/>
    <x v="30"/>
    <x v="1"/>
    <x v="19"/>
    <n v="2"/>
    <n v="990"/>
    <n v="344"/>
    <n v="172"/>
    <n v="646"/>
    <n v="0.65"/>
    <x v="2"/>
    <d v="2019-09-03T00:00:00"/>
    <x v="2"/>
    <s v="Tuesday"/>
    <n v="0"/>
    <s v="High Cost per Unit"/>
    <n v="0"/>
    <n v="29.7"/>
    <n v="0"/>
    <n v="99"/>
    <n v="0"/>
    <s v="Greater Than 8 Weeks Old"/>
  </r>
  <r>
    <s v="02-63-1301-01-00"/>
    <x v="30"/>
    <x v="1"/>
    <x v="19"/>
    <n v="2"/>
    <n v="56"/>
    <n v="12.8"/>
    <n v="6.4"/>
    <n v="43.2"/>
    <n v="0.77"/>
    <x v="2"/>
    <d v="2019-09-03T00:00:00"/>
    <x v="2"/>
    <s v="Tuesday"/>
    <n v="0"/>
    <s v="Low Cost per Unit"/>
    <n v="0"/>
    <n v="1.68"/>
    <n v="0"/>
    <n v="5.6000000000000005"/>
    <n v="0"/>
    <s v="Greater Than 8 Weeks Old"/>
  </r>
  <r>
    <s v="02-71-1401-01-00"/>
    <x v="30"/>
    <x v="4"/>
    <x v="11"/>
    <n v="1"/>
    <n v="65"/>
    <n v="12"/>
    <n v="12"/>
    <n v="53"/>
    <n v="0.82"/>
    <x v="2"/>
    <d v="2019-09-03T00:00:00"/>
    <x v="2"/>
    <s v="Tuesday"/>
    <n v="0"/>
    <s v="Low Cost per Unit"/>
    <n v="0"/>
    <n v="0"/>
    <n v="0"/>
    <n v="0"/>
    <n v="0"/>
    <s v="Greater Than 8 Weeks Old"/>
  </r>
  <r>
    <s v="02-71-1402-01-12"/>
    <x v="30"/>
    <x v="4"/>
    <x v="11"/>
    <n v="1"/>
    <n v="75"/>
    <n v="18.95"/>
    <n v="18.95"/>
    <n v="56.05"/>
    <n v="0.75"/>
    <x v="2"/>
    <d v="2019-09-03T00:00:00"/>
    <x v="2"/>
    <s v="Tuesday"/>
    <n v="0"/>
    <s v="High Cost per Unit"/>
    <n v="0"/>
    <n v="0"/>
    <n v="0"/>
    <n v="0"/>
    <n v="0"/>
    <s v="Greater Than 8 Weeks Old"/>
  </r>
  <r>
    <s v="02-73-0001-01-00"/>
    <x v="30"/>
    <x v="4"/>
    <x v="12"/>
    <n v="1"/>
    <n v="39"/>
    <n v="10.85"/>
    <n v="10.85"/>
    <n v="28.15"/>
    <n v="0.72"/>
    <x v="2"/>
    <d v="2019-09-03T00:00:00"/>
    <x v="2"/>
    <s v="Tuesday"/>
    <n v="0"/>
    <s v="Low Cost per Unit"/>
    <n v="0"/>
    <n v="0"/>
    <n v="0"/>
    <n v="0"/>
    <n v="0"/>
    <s v="Greater Than 8 Weeks Old"/>
  </r>
  <r>
    <s v="02-73-1402-01-12"/>
    <x v="30"/>
    <x v="4"/>
    <x v="12"/>
    <n v="1"/>
    <n v="60"/>
    <n v="16.8"/>
    <n v="16.8"/>
    <n v="43.2"/>
    <n v="0.72"/>
    <x v="2"/>
    <d v="2019-09-03T00:00:00"/>
    <x v="2"/>
    <s v="Tuesday"/>
    <n v="0"/>
    <s v="Low Cost per Unit"/>
    <n v="0"/>
    <n v="0"/>
    <n v="0"/>
    <n v="0"/>
    <n v="0"/>
    <s v="Greater Than 8 Weeks Old"/>
  </r>
  <r>
    <s v="02-74-0405-01"/>
    <x v="30"/>
    <x v="4"/>
    <x v="11"/>
    <n v="1"/>
    <n v="19"/>
    <n v="4.3499999999999996"/>
    <n v="4.3499999999999996"/>
    <n v="14.65"/>
    <n v="0.77"/>
    <x v="2"/>
    <d v="2019-09-03T00:00:00"/>
    <x v="2"/>
    <s v="Tuesday"/>
    <n v="0"/>
    <s v="Low Cost per Unit"/>
    <n v="0"/>
    <n v="0"/>
    <n v="0"/>
    <n v="0"/>
    <n v="0"/>
    <s v="Greater Than 8 Weeks Old"/>
  </r>
  <r>
    <s v="02-81-0001-00-00"/>
    <x v="30"/>
    <x v="7"/>
    <x v="8"/>
    <n v="1"/>
    <n v="18"/>
    <n v="5.5"/>
    <n v="5.5"/>
    <n v="12.5"/>
    <n v="0.69"/>
    <x v="2"/>
    <d v="2019-09-03T00:00:00"/>
    <x v="2"/>
    <s v="Tuesday"/>
    <n v="0"/>
    <s v="Low Cost per Unit"/>
    <n v="0"/>
    <n v="0"/>
    <n v="0"/>
    <n v="0"/>
    <n v="0"/>
    <s v="Greater Than 8 Weeks Old"/>
  </r>
  <r>
    <s v="03-22-0001-01-12"/>
    <x v="30"/>
    <x v="1"/>
    <x v="13"/>
    <n v="2"/>
    <n v="168"/>
    <n v="61.28"/>
    <n v="30.64"/>
    <n v="106.72"/>
    <n v="0.64"/>
    <x v="2"/>
    <d v="2019-09-03T00:00:00"/>
    <x v="2"/>
    <s v="Tuesday"/>
    <n v="0"/>
    <s v="High Cost per Unit"/>
    <n v="0"/>
    <n v="5.04"/>
    <n v="0"/>
    <n v="16.8"/>
    <n v="0"/>
    <s v="Greater Than 8 Weeks Old"/>
  </r>
  <r>
    <s v="03-22-0002-01-12"/>
    <x v="30"/>
    <x v="1"/>
    <x v="3"/>
    <n v="1"/>
    <n v="62"/>
    <n v="30.64"/>
    <n v="30.64"/>
    <n v="31.36"/>
    <n v="0.51"/>
    <x v="2"/>
    <d v="2019-09-03T00:00:00"/>
    <x v="2"/>
    <s v="Tuesday"/>
    <n v="0"/>
    <s v="High Cost per Unit"/>
    <n v="0"/>
    <n v="0"/>
    <n v="0"/>
    <n v="6.2"/>
    <n v="0"/>
    <s v="Greater Than 8 Weeks Old"/>
  </r>
  <r>
    <s v="03-22-0003-01-00"/>
    <x v="30"/>
    <x v="1"/>
    <x v="13"/>
    <n v="1"/>
    <n v="99"/>
    <n v="32"/>
    <n v="32"/>
    <n v="67"/>
    <n v="0.68"/>
    <x v="2"/>
    <d v="2019-09-03T00:00:00"/>
    <x v="2"/>
    <s v="Tuesday"/>
    <n v="0"/>
    <s v="High Cost per Unit"/>
    <n v="0"/>
    <n v="0"/>
    <n v="0"/>
    <n v="9.9"/>
    <n v="0"/>
    <s v="Greater Than 8 Weeks Old"/>
  </r>
  <r>
    <s v="03-22-0004"/>
    <x v="30"/>
    <x v="2"/>
    <x v="2"/>
    <n v="4"/>
    <n v="177.98"/>
    <n v="88"/>
    <n v="22"/>
    <n v="89.98"/>
    <n v="0.51"/>
    <x v="2"/>
    <d v="2019-09-03T00:00:00"/>
    <x v="2"/>
    <s v="Tuesday"/>
    <n v="0"/>
    <s v="High Cost per Unit"/>
    <n v="0"/>
    <n v="5.3393999999999995"/>
    <n v="0"/>
    <n v="0"/>
    <n v="0"/>
    <s v="Greater Than 8 Weeks Old"/>
  </r>
  <r>
    <s v="03-22-0101-01-00"/>
    <x v="30"/>
    <x v="1"/>
    <x v="13"/>
    <n v="1"/>
    <n v="99"/>
    <n v="30"/>
    <n v="30"/>
    <n v="69"/>
    <n v="0.7"/>
    <x v="2"/>
    <d v="2019-09-03T00:00:00"/>
    <x v="2"/>
    <s v="Tuesday"/>
    <n v="0"/>
    <s v="High Cost per Unit"/>
    <n v="0"/>
    <n v="0"/>
    <n v="0"/>
    <n v="9.9"/>
    <n v="0"/>
    <s v="Greater Than 8 Weeks Old"/>
  </r>
  <r>
    <s v="03-22-0110-11-00"/>
    <x v="30"/>
    <x v="2"/>
    <x v="2"/>
    <n v="3"/>
    <n v="335.99"/>
    <n v="144"/>
    <n v="48"/>
    <n v="191.99"/>
    <n v="0.56999999999999995"/>
    <x v="2"/>
    <d v="2019-09-03T00:00:00"/>
    <x v="2"/>
    <s v="Tuesday"/>
    <n v="0"/>
    <s v="High Cost per Unit"/>
    <n v="0"/>
    <n v="10.079700000000001"/>
    <n v="0"/>
    <n v="0"/>
    <n v="0"/>
    <s v="Greater Than 8 Weeks Old"/>
  </r>
  <r>
    <s v="03-25-0003-01-00"/>
    <x v="30"/>
    <x v="0"/>
    <x v="0"/>
    <n v="1"/>
    <n v="45"/>
    <n v="18"/>
    <n v="18"/>
    <n v="27"/>
    <n v="0.6"/>
    <x v="2"/>
    <d v="2019-09-03T00:00:00"/>
    <x v="2"/>
    <s v="Tuesday"/>
    <n v="0"/>
    <s v="High Cost per Unit"/>
    <n v="4.5"/>
    <n v="0"/>
    <n v="0"/>
    <n v="0"/>
    <n v="0"/>
    <s v="Greater Than 8 Weeks Old"/>
  </r>
  <r>
    <s v="03-31-0102-01-00"/>
    <x v="30"/>
    <x v="4"/>
    <x v="5"/>
    <n v="4"/>
    <n v="59.98"/>
    <n v="16"/>
    <n v="4"/>
    <n v="43.98"/>
    <n v="0.73"/>
    <x v="2"/>
    <d v="2019-09-03T00:00:00"/>
    <x v="2"/>
    <s v="Tuesday"/>
    <n v="0"/>
    <s v="Low Cost per Unit"/>
    <n v="0"/>
    <n v="1.7993999999999999"/>
    <n v="0"/>
    <n v="0"/>
    <n v="0"/>
    <s v="Greater Than 8 Weeks Old"/>
  </r>
  <r>
    <s v="03-32-0402-00-00"/>
    <x v="30"/>
    <x v="5"/>
    <x v="6"/>
    <n v="1"/>
    <n v="59"/>
    <n v="13.24"/>
    <n v="13.24"/>
    <n v="45.76"/>
    <n v="0.78"/>
    <x v="2"/>
    <d v="2019-09-03T00:00:00"/>
    <x v="2"/>
    <s v="Tuesday"/>
    <n v="0"/>
    <s v="Low Cost per Unit"/>
    <n v="0"/>
    <n v="0"/>
    <n v="0"/>
    <n v="0"/>
    <n v="0"/>
    <s v="Greater Than 8 Weeks Old"/>
  </r>
  <r>
    <s v="03-33-1303-00-00"/>
    <x v="30"/>
    <x v="5"/>
    <x v="6"/>
    <n v="1"/>
    <n v="129"/>
    <n v="40.17"/>
    <n v="40.17"/>
    <n v="88.83"/>
    <n v="0.69"/>
    <x v="2"/>
    <d v="2019-09-03T00:00:00"/>
    <x v="2"/>
    <s v="Tuesday"/>
    <n v="0"/>
    <s v="High Cost per Unit"/>
    <n v="0"/>
    <n v="0"/>
    <n v="0"/>
    <n v="0"/>
    <n v="0"/>
    <s v="Greater Than 8 Weeks Old"/>
  </r>
  <r>
    <s v="03-35-0101-01-00"/>
    <x v="30"/>
    <x v="1"/>
    <x v="14"/>
    <n v="3"/>
    <n v="207"/>
    <n v="45"/>
    <n v="15"/>
    <n v="162"/>
    <n v="0.78"/>
    <x v="2"/>
    <d v="2019-09-03T00:00:00"/>
    <x v="2"/>
    <s v="Tuesday"/>
    <n v="0"/>
    <s v="Low Cost per Unit"/>
    <n v="0"/>
    <n v="6.21"/>
    <n v="0"/>
    <n v="20.700000000000003"/>
    <n v="0"/>
    <s v="Greater Than 8 Weeks Old"/>
  </r>
  <r>
    <s v="03-72-0501-01-00"/>
    <x v="30"/>
    <x v="4"/>
    <x v="11"/>
    <n v="1"/>
    <n v="22"/>
    <n v="3.2"/>
    <m/>
    <n v="18.8"/>
    <n v="0.85"/>
    <x v="2"/>
    <d v="2019-09-03T00:00:00"/>
    <x v="2"/>
    <s v="Tuesday"/>
    <n v="0"/>
    <s v="Low Cost per Unit"/>
    <n v="0"/>
    <n v="0"/>
    <n v="0"/>
    <n v="0"/>
    <n v="0"/>
    <s v="Greater Than 8 Weeks Old"/>
  </r>
  <r>
    <s v="03-74-0002-01-00"/>
    <x v="30"/>
    <x v="8"/>
    <x v="15"/>
    <n v="1"/>
    <n v="25"/>
    <n v="4.75"/>
    <m/>
    <n v="20.25"/>
    <n v="0.81"/>
    <x v="2"/>
    <d v="2019-09-03T00:00:00"/>
    <x v="2"/>
    <s v="Tuesday"/>
    <n v="0"/>
    <s v="Low Cost per Unit"/>
    <n v="0"/>
    <n v="0"/>
    <n v="0"/>
    <n v="0"/>
    <n v="0"/>
    <s v="Greater Than 8 Weeks Old"/>
  </r>
  <r>
    <s v="03-74-0003-01-00"/>
    <x v="30"/>
    <x v="4"/>
    <x v="11"/>
    <n v="1"/>
    <n v="99"/>
    <n v="24"/>
    <m/>
    <n v="75"/>
    <n v="0.76"/>
    <x v="2"/>
    <d v="2019-09-03T00:00:00"/>
    <x v="2"/>
    <s v="Tuesday"/>
    <n v="0"/>
    <s v="Low Cost per Unit"/>
    <n v="0"/>
    <n v="0"/>
    <n v="0"/>
    <n v="0"/>
    <n v="0"/>
    <s v="Greater Than 8 Weeks Old"/>
  </r>
  <r>
    <s v="03-81-0001-00-03"/>
    <x v="30"/>
    <x v="7"/>
    <x v="8"/>
    <n v="3"/>
    <n v="24"/>
    <n v="5.55"/>
    <m/>
    <n v="18.45"/>
    <n v="0.77"/>
    <x v="2"/>
    <d v="2019-09-03T00:00:00"/>
    <x v="2"/>
    <s v="Tuesday"/>
    <n v="0"/>
    <s v="Low Cost per Unit"/>
    <n v="0"/>
    <n v="0.72"/>
    <n v="0"/>
    <n v="0"/>
    <n v="0"/>
    <s v="Greater Than 8 Weeks Old"/>
  </r>
  <r>
    <s v="03-81-0002-00-00"/>
    <x v="30"/>
    <x v="7"/>
    <x v="8"/>
    <n v="2"/>
    <n v="24"/>
    <n v="12"/>
    <m/>
    <n v="12"/>
    <n v="0.5"/>
    <x v="2"/>
    <d v="2019-09-03T00:00:00"/>
    <x v="2"/>
    <s v="Tuesday"/>
    <n v="0"/>
    <s v="Low Cost per Unit"/>
    <n v="0"/>
    <n v="0.72"/>
    <n v="0"/>
    <n v="0"/>
    <n v="0"/>
    <s v="Greater Than 8 Weeks Old"/>
  </r>
  <r>
    <s v="04-82-0001-00-00"/>
    <x v="30"/>
    <x v="7"/>
    <x v="17"/>
    <n v="1"/>
    <n v="32"/>
    <n v="11.2"/>
    <m/>
    <n v="20.8"/>
    <n v="0.65"/>
    <x v="2"/>
    <d v="2019-09-03T00:00:00"/>
    <x v="2"/>
    <s v="Tuesday"/>
    <n v="0"/>
    <s v="Low Cost per Unit"/>
    <n v="0"/>
    <n v="0"/>
    <n v="0"/>
    <n v="0"/>
    <n v="0"/>
    <s v="Greater Than 8 Weeks Old"/>
  </r>
  <r>
    <s v="08-28-0201-00-00"/>
    <x v="30"/>
    <x v="1"/>
    <x v="4"/>
    <n v="4"/>
    <n v="133.79"/>
    <n v="43.8"/>
    <m/>
    <n v="89.99"/>
    <n v="0.67"/>
    <x v="2"/>
    <d v="2019-09-03T00:00:00"/>
    <x v="2"/>
    <s v="Tuesday"/>
    <n v="0"/>
    <s v="Low Cost per Unit"/>
    <n v="0"/>
    <n v="4.0137"/>
    <n v="0"/>
    <n v="13.379"/>
    <n v="0"/>
    <s v="Greater Than 8 Weeks Old"/>
  </r>
  <r>
    <s v="08-31-0201-00-00"/>
    <x v="30"/>
    <x v="4"/>
    <x v="5"/>
    <n v="1"/>
    <n v="10.99"/>
    <n v="6.75"/>
    <m/>
    <n v="4.24"/>
    <n v="0.39"/>
    <x v="2"/>
    <d v="2019-09-03T00:00:00"/>
    <x v="2"/>
    <s v="Tuesday"/>
    <n v="0"/>
    <s v="Low Cost per Unit"/>
    <n v="0"/>
    <n v="0"/>
    <n v="0"/>
    <n v="0"/>
    <n v="0"/>
    <s v="Greater Than 8 Weeks Old"/>
  </r>
  <r>
    <s v="08-31-0202-00-00"/>
    <x v="30"/>
    <x v="4"/>
    <x v="5"/>
    <n v="1"/>
    <n v="12"/>
    <n v="2.37"/>
    <m/>
    <n v="9.6300000000000008"/>
    <n v="0.8"/>
    <x v="2"/>
    <d v="2019-09-03T00:00:00"/>
    <x v="2"/>
    <s v="Tuesday"/>
    <n v="0"/>
    <s v="Low Cost per Unit"/>
    <n v="0"/>
    <n v="0"/>
    <n v="0"/>
    <n v="0"/>
    <n v="0"/>
    <s v="Greater Than 8 Weeks Old"/>
  </r>
  <r>
    <s v="08-31-0203-00-00"/>
    <x v="30"/>
    <x v="4"/>
    <x v="5"/>
    <n v="2"/>
    <n v="19.98"/>
    <n v="12"/>
    <m/>
    <n v="7.98"/>
    <n v="0.4"/>
    <x v="2"/>
    <d v="2019-09-03T00:00:00"/>
    <x v="2"/>
    <s v="Tuesday"/>
    <n v="0"/>
    <s v="Low Cost per Unit"/>
    <n v="0"/>
    <n v="0.59940000000000004"/>
    <n v="0"/>
    <n v="0"/>
    <n v="0"/>
    <s v="Greater Than 8 Weeks Old"/>
  </r>
  <r>
    <s v="08-34-0203-00-00"/>
    <x v="30"/>
    <x v="5"/>
    <x v="6"/>
    <n v="1"/>
    <n v="20"/>
    <n v="6.16"/>
    <m/>
    <n v="13.84"/>
    <n v="0.69"/>
    <x v="2"/>
    <d v="2019-09-03T00:00:00"/>
    <x v="2"/>
    <s v="Tuesday"/>
    <n v="0"/>
    <s v="Low Cost per Unit"/>
    <n v="0"/>
    <n v="0"/>
    <n v="0"/>
    <n v="0"/>
    <n v="0"/>
    <s v="Greater Than 8 Weeks Old"/>
  </r>
  <r>
    <s v="08-34-0205-00-00"/>
    <x v="30"/>
    <x v="5"/>
    <x v="6"/>
    <n v="1"/>
    <n v="58"/>
    <n v="16.579999999999998"/>
    <m/>
    <n v="41.42"/>
    <n v="0.71"/>
    <x v="2"/>
    <d v="2019-09-03T00:00:00"/>
    <x v="2"/>
    <s v="Tuesday"/>
    <n v="0"/>
    <s v="Low Cost per Unit"/>
    <n v="0"/>
    <n v="0"/>
    <n v="0"/>
    <n v="0"/>
    <n v="0"/>
    <s v="Greater Than 8 Weeks Old"/>
  </r>
  <r>
    <s v="08-34-0210-00-00"/>
    <x v="30"/>
    <x v="5"/>
    <x v="6"/>
    <n v="1"/>
    <n v="25"/>
    <n v="11.48"/>
    <m/>
    <n v="13.52"/>
    <n v="0.54"/>
    <x v="2"/>
    <d v="2019-09-03T00:00:00"/>
    <x v="2"/>
    <s v="Tuesday"/>
    <n v="0"/>
    <s v="Low Cost per Unit"/>
    <n v="0"/>
    <n v="0"/>
    <n v="0"/>
    <n v="0"/>
    <n v="0"/>
    <s v="Greater Than 8 Weeks Old"/>
  </r>
  <r>
    <s v="10-81-0001-00-00"/>
    <x v="30"/>
    <x v="7"/>
    <x v="8"/>
    <n v="1"/>
    <n v="29"/>
    <n v="12.5"/>
    <m/>
    <n v="16.5"/>
    <n v="0.56999999999999995"/>
    <x v="2"/>
    <d v="2019-09-03T00:00:00"/>
    <x v="2"/>
    <s v="Tuesday"/>
    <n v="0"/>
    <s v="Low Cost per Unit"/>
    <n v="0"/>
    <n v="0"/>
    <n v="0"/>
    <n v="0"/>
    <n v="0"/>
    <s v="Greater Than 8 Weeks Old"/>
  </r>
  <r>
    <s v="17-24-0111-11-00"/>
    <x v="30"/>
    <x v="1"/>
    <x v="3"/>
    <n v="3"/>
    <n v="90"/>
    <n v="23.4"/>
    <m/>
    <n v="66.599999999999994"/>
    <n v="0.74"/>
    <x v="2"/>
    <d v="2019-09-03T00:00:00"/>
    <x v="2"/>
    <s v="Tuesday"/>
    <n v="0"/>
    <s v="Low Cost per Unit"/>
    <n v="0"/>
    <n v="2.6999999999999997"/>
    <n v="0"/>
    <n v="9"/>
    <n v="0"/>
    <s v="Greater Than 8 Weeks Old"/>
  </r>
  <r>
    <s v="17-24-0113-01-00"/>
    <x v="30"/>
    <x v="1"/>
    <x v="3"/>
    <n v="1"/>
    <n v="40"/>
    <n v="7.69"/>
    <m/>
    <n v="32.31"/>
    <n v="0.81"/>
    <x v="2"/>
    <d v="2019-09-03T00:00:00"/>
    <x v="2"/>
    <s v="Tuesday"/>
    <n v="0"/>
    <s v="Low Cost per Unit"/>
    <n v="0"/>
    <n v="0"/>
    <n v="0"/>
    <n v="4"/>
    <n v="0"/>
    <s v="Greater Than 8 Weeks Old"/>
  </r>
  <r>
    <s v="20-87-0001-00"/>
    <x v="30"/>
    <x v="7"/>
    <x v="17"/>
    <n v="1"/>
    <n v="5"/>
    <n v="1.44"/>
    <m/>
    <n v="3.56"/>
    <n v="0.71"/>
    <x v="2"/>
    <d v="2019-09-03T00:00:00"/>
    <x v="2"/>
    <s v="Tuesday"/>
    <n v="0"/>
    <s v="Low Cost per Unit"/>
    <n v="0"/>
    <n v="0"/>
    <n v="0"/>
    <n v="0"/>
    <n v="0"/>
    <s v="Greater Than 8 Weeks Old"/>
  </r>
  <r>
    <s v="22-82-1301-00-12"/>
    <x v="30"/>
    <x v="7"/>
    <x v="17"/>
    <n v="1"/>
    <n v="45"/>
    <n v="15.93"/>
    <m/>
    <n v="29.07"/>
    <n v="0.65"/>
    <x v="2"/>
    <d v="2019-09-03T00:00:00"/>
    <x v="2"/>
    <s v="Tuesday"/>
    <n v="0"/>
    <s v="Low Cost per Unit"/>
    <n v="0"/>
    <n v="0"/>
    <n v="0"/>
    <n v="0"/>
    <n v="0"/>
    <s v="Greater Than 8 Weeks Old"/>
  </r>
  <r>
    <s v="33-81-1701-00-00"/>
    <x v="30"/>
    <x v="7"/>
    <x v="8"/>
    <n v="1"/>
    <n v="8"/>
    <n v="3.71"/>
    <m/>
    <n v="4.29"/>
    <n v="0.54"/>
    <x v="2"/>
    <d v="2019-09-03T00:00:00"/>
    <x v="2"/>
    <s v="Tuesday"/>
    <n v="0"/>
    <s v="Low Cost per Unit"/>
    <n v="0"/>
    <n v="0"/>
    <n v="0"/>
    <n v="0"/>
    <n v="0"/>
    <s v="Greater Than 8 Weeks Old"/>
  </r>
  <r>
    <s v="38-31-0001-00-12"/>
    <x v="30"/>
    <x v="3"/>
    <x v="5"/>
    <n v="1"/>
    <n v="45"/>
    <n v="16.32"/>
    <m/>
    <n v="28.68"/>
    <n v="0.64"/>
    <x v="2"/>
    <d v="2019-09-03T00:00:00"/>
    <x v="2"/>
    <s v="Tuesday"/>
    <n v="0"/>
    <s v="Low Cost per Unit"/>
    <n v="0"/>
    <n v="0"/>
    <n v="0"/>
    <n v="0"/>
    <n v="0"/>
    <s v="Greater Than 8 Weeks Old"/>
  </r>
  <r>
    <s v="38-51-0101-01-00"/>
    <x v="30"/>
    <x v="8"/>
    <x v="10"/>
    <n v="2"/>
    <n v="198"/>
    <n v="74.84"/>
    <m/>
    <n v="123.16"/>
    <n v="0.62"/>
    <x v="2"/>
    <d v="2019-09-03T00:00:00"/>
    <x v="2"/>
    <s v="Tuesday"/>
    <n v="0"/>
    <s v="Low Cost per Unit"/>
    <n v="0"/>
    <n v="5.9399999999999995"/>
    <n v="0"/>
    <n v="0"/>
    <n v="0"/>
    <s v="Greater Than 8 Weeks Old"/>
  </r>
  <r>
    <s v="40-24-0001-01-00"/>
    <x v="30"/>
    <x v="1"/>
    <x v="3"/>
    <n v="1"/>
    <n v="25"/>
    <n v="8.9700000000000006"/>
    <m/>
    <n v="16.03"/>
    <n v="0.64"/>
    <x v="2"/>
    <d v="2019-09-03T00:00:00"/>
    <x v="2"/>
    <s v="Tuesday"/>
    <n v="0"/>
    <s v="Low Cost per Unit"/>
    <n v="0"/>
    <n v="0"/>
    <n v="0"/>
    <n v="2.5"/>
    <n v="0"/>
    <s v="Greater Than 8 Weeks Old"/>
  </r>
  <r>
    <s v="40-54-0001-01-00"/>
    <x v="30"/>
    <x v="8"/>
    <x v="20"/>
    <n v="1"/>
    <n v="49.99"/>
    <n v="23.97"/>
    <m/>
    <n v="26.02"/>
    <n v="0.52"/>
    <x v="2"/>
    <d v="2019-09-03T00:00:00"/>
    <x v="2"/>
    <s v="Tuesday"/>
    <n v="0"/>
    <s v="Low Cost per Unit"/>
    <n v="0"/>
    <n v="0"/>
    <n v="0"/>
    <n v="0"/>
    <n v="0"/>
    <s v="Greater Than 8 Weeks Old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5">
  <r>
    <x v="0"/>
    <x v="0"/>
    <s v="MASKS"/>
    <s v="Yes"/>
    <n v="1"/>
    <n v="61.34"/>
    <n v="21.23"/>
    <n v="61.34"/>
    <n v="40.11"/>
    <n v="0.65"/>
    <s v="Above Average"/>
    <x v="0"/>
  </r>
  <r>
    <x v="1"/>
    <x v="0"/>
    <s v="MASKS"/>
    <s v="Yes"/>
    <n v="3"/>
    <n v="173"/>
    <n v="69.06"/>
    <n v="57.67"/>
    <n v="103.94"/>
    <n v="0.6"/>
    <s v="Average"/>
    <x v="0"/>
  </r>
  <r>
    <x v="2"/>
    <x v="1"/>
    <s v="-"/>
    <s v="Yes"/>
    <n v="1"/>
    <n v="78"/>
    <n v="26.93"/>
    <n v="78"/>
    <n v="51.07"/>
    <n v="0.65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5"/>
    <x v="1"/>
    <s v="-"/>
    <s v="Yes"/>
    <n v="1"/>
    <n v="17"/>
    <n v="3"/>
    <n v="17"/>
    <n v="14"/>
    <n v="0.82"/>
    <s v="Above Average"/>
    <x v="0"/>
  </r>
  <r>
    <x v="6"/>
    <x v="1"/>
    <s v="-"/>
    <s v="Yes"/>
    <n v="1"/>
    <n v="42"/>
    <n v="12.85"/>
    <n v="42"/>
    <n v="29.15"/>
    <n v="0.69"/>
    <s v="Above Average"/>
    <x v="0"/>
  </r>
  <r>
    <x v="7"/>
    <x v="1"/>
    <s v="-"/>
    <s v="Yes"/>
    <n v="1"/>
    <n v="42"/>
    <n v="13.3"/>
    <n v="42"/>
    <n v="28.7"/>
    <n v="0.68"/>
    <s v="Above Average"/>
    <x v="0"/>
  </r>
  <r>
    <x v="8"/>
    <x v="1"/>
    <s v="-"/>
    <s v="Yes"/>
    <n v="1"/>
    <n v="32"/>
    <n v="11.81"/>
    <n v="32"/>
    <n v="20.190000000000001"/>
    <n v="0.63"/>
    <s v="Above Average"/>
    <x v="0"/>
  </r>
  <r>
    <x v="9"/>
    <x v="2"/>
    <s v="ACCESSORIES"/>
    <s v="Yes"/>
    <n v="2"/>
    <n v="68.39"/>
    <n v="11"/>
    <n v="34.200000000000003"/>
    <n v="57.39"/>
    <n v="0.84"/>
    <s v="Average"/>
    <x v="0"/>
  </r>
  <r>
    <x v="10"/>
    <x v="3"/>
    <s v="RINGS"/>
    <s v="Yes"/>
    <n v="4"/>
    <n v="66.849999999999994"/>
    <n v="18"/>
    <n v="16.71"/>
    <n v="48.85"/>
    <n v="0.73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2"/>
    <n v="50"/>
    <n v="13.6"/>
    <n v="25"/>
    <n v="36.4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1"/>
    <n v="22"/>
    <n v="5.25"/>
    <n v="22"/>
    <n v="16.75"/>
    <n v="0.76"/>
    <s v="Above Average"/>
    <x v="0"/>
  </r>
  <r>
    <x v="15"/>
    <x v="4"/>
    <s v="RINGS"/>
    <s v="Yes"/>
    <n v="2"/>
    <n v="44"/>
    <n v="12.7"/>
    <n v="22"/>
    <n v="31.3"/>
    <n v="0.71"/>
    <s v="Above 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2"/>
    <n v="28"/>
    <n v="5.5"/>
    <n v="14"/>
    <n v="22.5"/>
    <n v="0.8"/>
    <s v="Above Average"/>
    <x v="0"/>
  </r>
  <r>
    <x v="18"/>
    <x v="3"/>
    <s v="RINGS"/>
    <s v="Yes"/>
    <n v="2"/>
    <n v="30"/>
    <n v="5.9"/>
    <n v="15"/>
    <n v="24.1"/>
    <n v="0.8"/>
    <s v="Above Average"/>
    <x v="0"/>
  </r>
  <r>
    <x v="19"/>
    <x v="1"/>
    <s v="-"/>
    <s v="Yes"/>
    <n v="2"/>
    <n v="76.55"/>
    <n v="15.9"/>
    <n v="38.28"/>
    <n v="60.65"/>
    <n v="0.79"/>
    <s v="Average"/>
    <x v="0"/>
  </r>
  <r>
    <x v="20"/>
    <x v="5"/>
    <s v="OUTERWEAR"/>
    <s v="Yes"/>
    <n v="1"/>
    <n v="65"/>
    <n v="16.2"/>
    <n v="65"/>
    <n v="48.8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22"/>
    <x v="2"/>
    <s v="CYCLING"/>
    <s v="Yes"/>
    <n v="1"/>
    <n v="399"/>
    <n v="119"/>
    <n v="399"/>
    <n v="280"/>
    <n v="0.7"/>
    <s v="Average"/>
    <x v="1"/>
  </r>
  <r>
    <x v="23"/>
    <x v="2"/>
    <s v="CYCLING"/>
    <s v="Yes"/>
    <n v="1"/>
    <n v="109"/>
    <n v="37.840000000000003"/>
    <n v="109"/>
    <n v="71.16"/>
    <n v="0.65"/>
    <s v="Average"/>
    <x v="1"/>
  </r>
  <r>
    <x v="24"/>
    <x v="1"/>
    <s v="-"/>
    <s v="Yes"/>
    <n v="2"/>
    <n v="198"/>
    <n v="64.8"/>
    <n v="99"/>
    <n v="133.19999999999999"/>
    <n v="0.67"/>
    <s v="Average"/>
    <x v="0"/>
  </r>
  <r>
    <x v="25"/>
    <x v="1"/>
    <s v="-"/>
    <s v="Yes"/>
    <n v="1"/>
    <n v="649"/>
    <n v="241.75"/>
    <n v="649"/>
    <n v="407.25"/>
    <n v="0.63"/>
    <s v="Average"/>
    <x v="1"/>
  </r>
  <r>
    <x v="26"/>
    <x v="2"/>
    <s v="CYCLING"/>
    <s v="Yes"/>
    <n v="1"/>
    <n v="28"/>
    <n v="6.4"/>
    <n v="28"/>
    <n v="21.6"/>
    <n v="0.77"/>
    <s v="Above Average"/>
    <x v="0"/>
  </r>
  <r>
    <x v="27"/>
    <x v="3"/>
    <s v="IMPULSE"/>
    <s v="Yes"/>
    <n v="3"/>
    <n v="327"/>
    <n v="99.45"/>
    <n v="109"/>
    <n v="227.55"/>
    <n v="0.7"/>
    <s v="Average"/>
    <x v="1"/>
  </r>
  <r>
    <x v="28"/>
    <x v="3"/>
    <s v="BELTS"/>
    <s v="Yes"/>
    <n v="1"/>
    <n v="39"/>
    <n v="10.85"/>
    <n v="39"/>
    <n v="28.15"/>
    <n v="0.72"/>
    <s v="Above Average"/>
    <x v="0"/>
  </r>
  <r>
    <x v="29"/>
    <x v="3"/>
    <s v="BELTS"/>
    <s v="Yes"/>
    <n v="2"/>
    <n v="72"/>
    <n v="22"/>
    <n v="36"/>
    <n v="50"/>
    <n v="0.69"/>
    <s v="Above Average"/>
    <x v="0"/>
  </r>
  <r>
    <x v="30"/>
    <x v="1"/>
    <s v="-"/>
    <s v="Yes"/>
    <n v="2"/>
    <n v="70"/>
    <n v="11.3"/>
    <n v="35"/>
    <n v="58.7"/>
    <n v="0.84"/>
    <s v="Average"/>
    <x v="0"/>
  </r>
  <r>
    <x v="31"/>
    <x v="1"/>
    <s v="-"/>
    <s v="Yes"/>
    <n v="1"/>
    <n v="29"/>
    <n v="5.15"/>
    <n v="29"/>
    <n v="23.85"/>
    <n v="0.82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33"/>
    <x v="3"/>
    <s v="IMPULSE"/>
    <s v="Yes"/>
    <n v="1"/>
    <n v="8"/>
    <n v="1.5"/>
    <n v="8"/>
    <n v="6.5"/>
    <n v="0.81"/>
    <s v="Above Average"/>
    <x v="0"/>
  </r>
  <r>
    <x v="34"/>
    <x v="3"/>
    <s v="IMPULSE"/>
    <s v="Yes"/>
    <n v="1"/>
    <n v="19"/>
    <n v="7"/>
    <n v="19"/>
    <n v="12"/>
    <n v="0.63"/>
    <s v="Above Average"/>
    <x v="0"/>
  </r>
  <r>
    <x v="35"/>
    <x v="3"/>
    <s v="IMPULSE"/>
    <s v="Yes"/>
    <n v="1"/>
    <n v="19"/>
    <n v="4.3499999999999996"/>
    <n v="19"/>
    <n v="14.65"/>
    <n v="0.77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37"/>
    <x v="3"/>
    <s v="IMPULSE"/>
    <s v="Yes"/>
    <n v="2"/>
    <n v="70"/>
    <n v="24"/>
    <n v="35"/>
    <n v="46"/>
    <n v="0.66"/>
    <s v="Above Average"/>
    <x v="0"/>
  </r>
  <r>
    <x v="38"/>
    <x v="2"/>
    <s v="APPAREL"/>
    <s v="Yes"/>
    <n v="2"/>
    <n v="198"/>
    <n v="64"/>
    <n v="99"/>
    <n v="134"/>
    <n v="0.68"/>
    <s v="Average"/>
    <x v="0"/>
  </r>
  <r>
    <x v="39"/>
    <x v="1"/>
    <s v="-"/>
    <s v="Yes"/>
    <n v="3"/>
    <n v="237"/>
    <n v="90"/>
    <n v="79"/>
    <n v="147"/>
    <n v="0.62"/>
    <s v="Average"/>
    <x v="0"/>
  </r>
  <r>
    <x v="40"/>
    <x v="2"/>
    <s v="APPAREL"/>
    <s v="Yes"/>
    <n v="2"/>
    <n v="250"/>
    <n v="96"/>
    <n v="125"/>
    <n v="154"/>
    <n v="0.62"/>
    <s v="Average"/>
    <x v="1"/>
  </r>
  <r>
    <x v="41"/>
    <x v="1"/>
    <s v="-"/>
    <s v="Yes"/>
    <n v="1"/>
    <n v="29"/>
    <n v="8.2899999999999991"/>
    <n v="29"/>
    <n v="20.71"/>
    <n v="0.71"/>
    <s v="Above Average"/>
    <x v="0"/>
  </r>
  <r>
    <x v="42"/>
    <x v="5"/>
    <s v="OUTERWEAR"/>
    <s v="Yes"/>
    <n v="4"/>
    <n v="242.49"/>
    <n v="52.96"/>
    <n v="60.62"/>
    <n v="189.53"/>
    <n v="0.78"/>
    <s v="Average"/>
    <x v="0"/>
  </r>
  <r>
    <x v="43"/>
    <x v="1"/>
    <s v="-"/>
    <s v="Yes"/>
    <n v="1"/>
    <n v="49"/>
    <n v="11.36"/>
    <n v="49"/>
    <n v="37.64"/>
    <n v="0.77"/>
    <s v="Above Average"/>
    <x v="0"/>
  </r>
  <r>
    <x v="43"/>
    <x v="1"/>
    <s v="-"/>
    <s v="Yes"/>
    <n v="1"/>
    <n v="49"/>
    <n v="14.83"/>
    <n v="49"/>
    <n v="34.17"/>
    <n v="0.7"/>
    <s v="Above Average"/>
    <x v="0"/>
  </r>
  <r>
    <x v="44"/>
    <x v="1"/>
    <s v="-"/>
    <s v="Yes"/>
    <n v="2"/>
    <n v="58"/>
    <n v="14.4"/>
    <n v="29"/>
    <n v="43.6"/>
    <n v="0.75"/>
    <s v="Above Average"/>
    <x v="0"/>
  </r>
  <r>
    <x v="45"/>
    <x v="3"/>
    <s v="IMPULSE"/>
    <s v="Yes"/>
    <n v="1"/>
    <n v="99"/>
    <n v="24"/>
    <n v="99"/>
    <n v="75"/>
    <n v="0.76"/>
    <s v="Average"/>
    <x v="0"/>
  </r>
  <r>
    <x v="46"/>
    <x v="3"/>
    <s v="IMPULSE"/>
    <s v="Yes"/>
    <n v="1"/>
    <n v="49"/>
    <n v="18"/>
    <n v="49"/>
    <n v="31"/>
    <n v="0.63"/>
    <s v="Above Average"/>
    <x v="0"/>
  </r>
  <r>
    <x v="47"/>
    <x v="1"/>
    <s v="-"/>
    <s v="Yes"/>
    <n v="2"/>
    <n v="30"/>
    <n v="10.74"/>
    <n v="15"/>
    <n v="19.260000000000002"/>
    <n v="0.64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3"/>
    <n v="60"/>
    <n v="17.7"/>
    <n v="20"/>
    <n v="42.3"/>
    <n v="0.71"/>
    <s v="Above Average"/>
    <x v="0"/>
  </r>
  <r>
    <x v="49"/>
    <x v="1"/>
    <s v="-"/>
    <s v="Yes"/>
    <n v="1"/>
    <n v="35"/>
    <n v="11.8"/>
    <n v="35"/>
    <n v="23.2"/>
    <n v="0.66"/>
    <s v="Above Average"/>
    <x v="0"/>
  </r>
  <r>
    <x v="50"/>
    <x v="7"/>
    <s v="SHEETS"/>
    <s v="Yes"/>
    <n v="1"/>
    <n v="59"/>
    <n v="21"/>
    <n v="59"/>
    <n v="38"/>
    <n v="0.64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52"/>
    <x v="1"/>
    <s v="-"/>
    <s v="Yes"/>
    <n v="1"/>
    <n v="89"/>
    <n v="35.01"/>
    <n v="89"/>
    <n v="53.99"/>
    <n v="0.61"/>
    <s v="Above Average"/>
    <x v="0"/>
  </r>
  <r>
    <x v="53"/>
    <x v="5"/>
    <s v="SOCKS"/>
    <s v="Yes"/>
    <n v="1"/>
    <n v="36"/>
    <n v="11.8"/>
    <n v="36"/>
    <n v="24.2"/>
    <n v="0.67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5"/>
    <x v="1"/>
    <s v="-"/>
    <s v="Yes"/>
    <n v="4"/>
    <n v="260"/>
    <n v="96"/>
    <n v="65"/>
    <n v="164"/>
    <n v="0.63"/>
    <s v="Average"/>
    <x v="0"/>
  </r>
  <r>
    <x v="55"/>
    <x v="1"/>
    <s v="-"/>
    <s v="Yes"/>
    <n v="1"/>
    <n v="65"/>
    <n v="24"/>
    <n v="65"/>
    <n v="41"/>
    <n v="0.63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5"/>
    <n v="295"/>
    <n v="112"/>
    <n v="59"/>
    <n v="183"/>
    <n v="0.62"/>
    <s v="Average"/>
    <x v="0"/>
  </r>
  <r>
    <x v="58"/>
    <x v="7"/>
    <s v="BODY CARE"/>
    <s v="Yes"/>
    <n v="1"/>
    <n v="12.48"/>
    <n v="2.8"/>
    <n v="12.48"/>
    <n v="9.68"/>
    <n v="0.78"/>
    <s v="Above Average"/>
    <x v="0"/>
  </r>
  <r>
    <x v="59"/>
    <x v="1"/>
    <s v="-"/>
    <s v="Yes"/>
    <n v="5"/>
    <n v="65"/>
    <n v="15.6"/>
    <n v="13"/>
    <n v="49.4"/>
    <n v="0.76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6"/>
    <n v="228"/>
    <n v="65.7"/>
    <n v="38"/>
    <n v="162.30000000000001"/>
    <n v="0.71"/>
    <s v="Average"/>
    <x v="0"/>
  </r>
  <r>
    <x v="62"/>
    <x v="3"/>
    <s v="RINGS"/>
    <s v="Yes"/>
    <n v="3"/>
    <n v="36"/>
    <n v="7.11"/>
    <n v="12"/>
    <n v="28.89"/>
    <n v="0.8"/>
    <s v="Above Average"/>
    <x v="0"/>
  </r>
  <r>
    <x v="63"/>
    <x v="3"/>
    <s v="RINGS"/>
    <s v="Yes"/>
    <n v="2"/>
    <n v="40"/>
    <n v="12"/>
    <n v="20"/>
    <n v="28"/>
    <n v="0.7"/>
    <s v="Above Average"/>
    <x v="0"/>
  </r>
  <r>
    <x v="64"/>
    <x v="5"/>
    <s v="OUTERWEAR"/>
    <s v="Yes"/>
    <n v="1"/>
    <n v="20"/>
    <n v="6.16"/>
    <n v="20"/>
    <n v="13.84"/>
    <n v="0.69"/>
    <s v="Above Average"/>
    <x v="0"/>
  </r>
  <r>
    <x v="65"/>
    <x v="5"/>
    <s v="OUTERWEAR"/>
    <s v="Yes"/>
    <n v="1"/>
    <n v="58"/>
    <n v="16.579999999999998"/>
    <n v="58"/>
    <n v="41.42"/>
    <n v="0.71"/>
    <s v="Above Average"/>
    <x v="0"/>
  </r>
  <r>
    <x v="66"/>
    <x v="5"/>
    <s v="OUTERWEAR"/>
    <s v="Yes"/>
    <n v="1"/>
    <n v="115"/>
    <n v="42.08"/>
    <n v="115"/>
    <n v="72.92"/>
    <n v="0.63"/>
    <s v="Average"/>
    <x v="1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8"/>
    <x v="1"/>
    <s v="-"/>
    <s v="Yes"/>
    <n v="3"/>
    <n v="75"/>
    <n v="13.2"/>
    <n v="25"/>
    <n v="61.8"/>
    <n v="0.82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3"/>
    <n v="165"/>
    <n v="39.39"/>
    <n v="55"/>
    <n v="125.61"/>
    <n v="0.76"/>
    <s v="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2"/>
    <n v="78"/>
    <n v="21.94"/>
    <n v="39"/>
    <n v="56.06"/>
    <n v="0.72"/>
    <s v="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77"/>
    <x v="7"/>
    <s v="BATH"/>
    <s v="Yes"/>
    <n v="1"/>
    <n v="5"/>
    <n v="1.44"/>
    <n v="5"/>
    <n v="3.56"/>
    <n v="0.71"/>
    <s v="Above Average"/>
    <x v="0"/>
  </r>
  <r>
    <x v="77"/>
    <x v="7"/>
    <s v="BATH"/>
    <s v="Yes"/>
    <n v="1"/>
    <n v="22"/>
    <n v="7.2"/>
    <n v="22"/>
    <n v="14.8"/>
    <n v="0.67"/>
    <s v="Above Average"/>
    <x v="0"/>
  </r>
  <r>
    <x v="78"/>
    <x v="1"/>
    <s v="-"/>
    <s v="Yes"/>
    <n v="4"/>
    <n v="40"/>
    <n v="11.8"/>
    <n v="10"/>
    <n v="28.2"/>
    <n v="0.71"/>
    <s v="Above Average"/>
    <x v="0"/>
  </r>
  <r>
    <x v="78"/>
    <x v="1"/>
    <s v="-"/>
    <s v="Yes"/>
    <n v="3"/>
    <n v="30"/>
    <n v="8.85"/>
    <n v="10"/>
    <n v="21.1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9"/>
    <x v="1"/>
    <s v="-"/>
    <s v="Yes"/>
    <n v="2"/>
    <n v="90"/>
    <n v="33"/>
    <n v="45"/>
    <n v="57"/>
    <n v="0.63"/>
    <s v="Average"/>
    <x v="0"/>
  </r>
  <r>
    <x v="80"/>
    <x v="7"/>
    <s v="BATH"/>
    <s v="Yes"/>
    <n v="1"/>
    <n v="42"/>
    <n v="12.38"/>
    <n v="42"/>
    <n v="29.62"/>
    <n v="0.71"/>
    <s v="Above Average"/>
    <x v="0"/>
  </r>
  <r>
    <x v="81"/>
    <x v="7"/>
    <s v="GLOVES"/>
    <s v="Yes"/>
    <n v="1"/>
    <n v="22.87"/>
    <n v="8.1999999999999993"/>
    <n v="22.87"/>
    <n v="14.67"/>
    <n v="0.64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3"/>
    <x v="8"/>
    <s v="ELECTRO ACCESSORIES"/>
    <s v="Yes"/>
    <n v="3"/>
    <n v="297"/>
    <n v="112.26"/>
    <n v="99"/>
    <n v="184.74"/>
    <n v="0.62"/>
    <s v="Average"/>
    <x v="0"/>
  </r>
  <r>
    <x v="84"/>
    <x v="5"/>
    <s v="OUTERWEAR"/>
    <s v="Yes"/>
    <n v="5"/>
    <n v="495"/>
    <n v="179.85"/>
    <n v="99"/>
    <n v="315.14999999999998"/>
    <n v="0.64"/>
    <s v="Average"/>
    <x v="0"/>
  </r>
  <r>
    <x v="85"/>
    <x v="0"/>
    <s v="MASKS"/>
    <s v="Yes"/>
    <n v="1"/>
    <n v="61.34"/>
    <n v="12.65"/>
    <n v="61.34"/>
    <n v="48.69"/>
    <n v="0.79"/>
    <s v="Above Average"/>
    <x v="0"/>
  </r>
  <r>
    <x v="86"/>
    <x v="0"/>
    <s v="MASKS"/>
    <s v="Yes"/>
    <n v="4"/>
    <n v="236"/>
    <n v="81.2"/>
    <n v="59"/>
    <n v="154.80000000000001"/>
    <n v="0.66"/>
    <s v="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87"/>
    <x v="1"/>
    <s v="-"/>
    <s v="Yes"/>
    <n v="1"/>
    <n v="62"/>
    <n v="23.31"/>
    <n v="62"/>
    <n v="38.69"/>
    <n v="0.62"/>
    <s v="Above Average"/>
    <x v="0"/>
  </r>
  <r>
    <x v="88"/>
    <x v="1"/>
    <s v="-"/>
    <s v="Yes"/>
    <n v="3"/>
    <n v="150"/>
    <n v="52.95"/>
    <n v="50"/>
    <n v="97.05"/>
    <n v="0.65"/>
    <s v="Average"/>
    <x v="0"/>
  </r>
  <r>
    <x v="89"/>
    <x v="0"/>
    <s v="MASKS"/>
    <s v="Yes"/>
    <n v="2"/>
    <n v="178"/>
    <n v="65.040000000000006"/>
    <n v="89"/>
    <n v="112.96"/>
    <n v="0.63"/>
    <s v="Average"/>
    <x v="0"/>
  </r>
  <r>
    <x v="90"/>
    <x v="1"/>
    <s v="-"/>
    <s v="Yes"/>
    <n v="2"/>
    <n v="70"/>
    <n v="17.54"/>
    <n v="35"/>
    <n v="52.46"/>
    <n v="0.75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5"/>
    <x v="1"/>
    <s v="-"/>
    <s v="Yes"/>
    <n v="1"/>
    <n v="17"/>
    <n v="3"/>
    <n v="17"/>
    <n v="14"/>
    <n v="0.82"/>
    <s v="Above Average"/>
    <x v="0"/>
  </r>
  <r>
    <x v="7"/>
    <x v="1"/>
    <s v="-"/>
    <s v="Yes"/>
    <n v="1"/>
    <n v="42"/>
    <n v="13.3"/>
    <n v="42"/>
    <n v="28.7"/>
    <n v="0.68"/>
    <s v="Above Average"/>
    <x v="0"/>
  </r>
  <r>
    <x v="8"/>
    <x v="1"/>
    <s v="-"/>
    <s v="Yes"/>
    <n v="1"/>
    <n v="32"/>
    <n v="11.81"/>
    <n v="32"/>
    <n v="20.190000000000001"/>
    <n v="0.63"/>
    <s v="Above Average"/>
    <x v="0"/>
  </r>
  <r>
    <x v="91"/>
    <x v="1"/>
    <s v="-"/>
    <s v="Yes"/>
    <n v="2"/>
    <n v="22"/>
    <n v="5.2"/>
    <n v="11"/>
    <n v="16.8"/>
    <n v="0.76"/>
    <s v="Above Average"/>
    <x v="0"/>
  </r>
  <r>
    <x v="92"/>
    <x v="4"/>
    <s v="RINGS"/>
    <s v="Yes"/>
    <n v="1"/>
    <n v="20"/>
    <n v="7.94"/>
    <n v="20"/>
    <n v="12.06"/>
    <n v="0.6"/>
    <s v="Above Average"/>
    <x v="0"/>
  </r>
  <r>
    <x v="10"/>
    <x v="3"/>
    <s v="RINGS"/>
    <s v="Yes"/>
    <n v="4"/>
    <n v="80"/>
    <n v="18"/>
    <n v="20"/>
    <n v="62"/>
    <n v="0.78"/>
    <s v="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5"/>
    <n v="125"/>
    <n v="34"/>
    <n v="25"/>
    <n v="91"/>
    <n v="0.73"/>
    <s v="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1"/>
    <n v="22"/>
    <n v="5.25"/>
    <n v="22"/>
    <n v="16.75"/>
    <n v="0.76"/>
    <s v="Above Average"/>
    <x v="0"/>
  </r>
  <r>
    <x v="15"/>
    <x v="4"/>
    <s v="RINGS"/>
    <s v="Yes"/>
    <n v="4"/>
    <n v="88"/>
    <n v="25.4"/>
    <n v="22"/>
    <n v="62.6"/>
    <n v="0.71"/>
    <s v="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8"/>
    <x v="3"/>
    <s v="RINGS"/>
    <s v="Yes"/>
    <n v="2"/>
    <n v="30"/>
    <n v="5.9"/>
    <n v="15"/>
    <n v="24.1"/>
    <n v="0.8"/>
    <s v="Above Average"/>
    <x v="0"/>
  </r>
  <r>
    <x v="19"/>
    <x v="1"/>
    <s v="-"/>
    <s v="Yes"/>
    <n v="3"/>
    <n v="108"/>
    <n v="23.85"/>
    <n v="36"/>
    <n v="84.15"/>
    <n v="0.78"/>
    <s v="Average"/>
    <x v="0"/>
  </r>
  <r>
    <x v="93"/>
    <x v="5"/>
    <s v="OUTERWEAR"/>
    <s v="Yes"/>
    <n v="1"/>
    <n v="10"/>
    <n v="2.0499999999999998"/>
    <n v="10"/>
    <n v="7.95"/>
    <n v="0.8"/>
    <s v="Above Average"/>
    <x v="0"/>
  </r>
  <r>
    <x v="94"/>
    <x v="6"/>
    <s v="INTIMATES"/>
    <s v="Yes"/>
    <n v="2"/>
    <n v="24.48"/>
    <n v="5.98"/>
    <n v="12.24"/>
    <n v="18.5"/>
    <n v="0.76"/>
    <s v="Above Average"/>
    <x v="0"/>
  </r>
  <r>
    <x v="21"/>
    <x v="6"/>
    <s v="INTIMATES"/>
    <s v="Yes"/>
    <n v="2"/>
    <n v="30.6"/>
    <n v="5.9"/>
    <n v="15.3"/>
    <n v="24.7"/>
    <n v="0.81"/>
    <s v="Above Average"/>
    <x v="0"/>
  </r>
  <r>
    <x v="23"/>
    <x v="2"/>
    <s v="CYCLING"/>
    <s v="Yes"/>
    <n v="1"/>
    <n v="109"/>
    <n v="37.840000000000003"/>
    <n v="109"/>
    <n v="71.16"/>
    <n v="0.65"/>
    <s v="Average"/>
    <x v="1"/>
  </r>
  <r>
    <x v="95"/>
    <x v="2"/>
    <s v="CYCLING"/>
    <s v="Yes"/>
    <n v="1"/>
    <n v="29"/>
    <n v="9.75"/>
    <n v="29"/>
    <n v="19.25"/>
    <n v="0.66"/>
    <s v="Above Average"/>
    <x v="0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4"/>
    <n v="260"/>
    <n v="48"/>
    <n v="65"/>
    <n v="212"/>
    <n v="0.82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29"/>
    <x v="3"/>
    <s v="BELTS"/>
    <s v="Yes"/>
    <n v="1"/>
    <n v="36"/>
    <n v="11"/>
    <n v="36"/>
    <n v="25"/>
    <n v="0.69"/>
    <s v="Above Average"/>
    <x v="0"/>
  </r>
  <r>
    <x v="31"/>
    <x v="1"/>
    <s v="-"/>
    <s v="Yes"/>
    <n v="1"/>
    <n v="33.270000000000003"/>
    <n v="5.15"/>
    <n v="33.270000000000003"/>
    <n v="28.12"/>
    <n v="0.85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37"/>
    <x v="3"/>
    <s v="IMPULSE"/>
    <s v="Yes"/>
    <n v="2"/>
    <n v="70"/>
    <n v="24"/>
    <n v="35"/>
    <n v="46"/>
    <n v="0.66"/>
    <s v="Above Average"/>
    <x v="0"/>
  </r>
  <r>
    <x v="98"/>
    <x v="7"/>
    <s v="BODY CARE"/>
    <s v="Yes"/>
    <n v="2"/>
    <n v="36"/>
    <n v="11"/>
    <n v="18"/>
    <n v="25"/>
    <n v="0.69"/>
    <s v="Above Average"/>
    <x v="0"/>
  </r>
  <r>
    <x v="99"/>
    <x v="1"/>
    <s v="-"/>
    <s v="Yes"/>
    <n v="1"/>
    <n v="29"/>
    <n v="8"/>
    <n v="29"/>
    <n v="21"/>
    <n v="0.72"/>
    <s v="Above Average"/>
    <x v="0"/>
  </r>
  <r>
    <x v="38"/>
    <x v="2"/>
    <s v="APPAREL"/>
    <s v="Yes"/>
    <n v="2"/>
    <n v="198"/>
    <n v="64"/>
    <n v="99"/>
    <n v="134"/>
    <n v="0.68"/>
    <s v="Average"/>
    <x v="0"/>
  </r>
  <r>
    <x v="100"/>
    <x v="2"/>
    <s v="APPAREL"/>
    <s v="Yes"/>
    <n v="3"/>
    <n v="297"/>
    <n v="90"/>
    <n v="99"/>
    <n v="207"/>
    <n v="0.7"/>
    <s v="Average"/>
    <x v="0"/>
  </r>
  <r>
    <x v="101"/>
    <x v="3"/>
    <s v="RINGS"/>
    <s v="Yes"/>
    <n v="3"/>
    <n v="54"/>
    <n v="12"/>
    <n v="18"/>
    <n v="42"/>
    <n v="0.78"/>
    <s v="Above Average"/>
    <x v="0"/>
  </r>
  <r>
    <x v="41"/>
    <x v="1"/>
    <s v="-"/>
    <s v="Yes"/>
    <n v="3"/>
    <n v="87"/>
    <n v="24.87"/>
    <n v="29"/>
    <n v="62.13"/>
    <n v="0.71"/>
    <s v="Average"/>
    <x v="0"/>
  </r>
  <r>
    <x v="42"/>
    <x v="5"/>
    <s v="OUTERWEAR"/>
    <s v="Yes"/>
    <n v="1"/>
    <n v="64.45"/>
    <n v="13.24"/>
    <n v="64.45"/>
    <n v="51.21"/>
    <n v="0.79"/>
    <s v="Above Average"/>
    <x v="0"/>
  </r>
  <r>
    <x v="102"/>
    <x v="2"/>
    <s v="WEIGHTS"/>
    <s v="Yes"/>
    <n v="2"/>
    <n v="138"/>
    <n v="30"/>
    <n v="69"/>
    <n v="108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104"/>
    <x v="6"/>
    <s v="INTIMATES"/>
    <s v="Yes"/>
    <n v="1"/>
    <n v="25"/>
    <n v="9.2799999999999994"/>
    <n v="25"/>
    <n v="15.72"/>
    <n v="0.63"/>
    <s v="Above Average"/>
    <x v="0"/>
  </r>
  <r>
    <x v="105"/>
    <x v="8"/>
    <s v="COMPLETE KIT"/>
    <s v="Yes"/>
    <n v="1"/>
    <n v="140"/>
    <n v="43.26"/>
    <n v="140"/>
    <n v="96.74"/>
    <n v="0.69"/>
    <s v="Average"/>
    <x v="1"/>
  </r>
  <r>
    <x v="106"/>
    <x v="8"/>
    <s v="AUDIO"/>
    <s v="Yes"/>
    <n v="1"/>
    <n v="25"/>
    <n v="4.75"/>
    <n v="25"/>
    <n v="20.25"/>
    <n v="0.81"/>
    <s v="Above Average"/>
    <x v="0"/>
  </r>
  <r>
    <x v="45"/>
    <x v="3"/>
    <s v="IMPULSE"/>
    <s v="Yes"/>
    <n v="2"/>
    <n v="198"/>
    <n v="48"/>
    <n v="99"/>
    <n v="150"/>
    <n v="0.76"/>
    <s v="Average"/>
    <x v="0"/>
  </r>
  <r>
    <x v="107"/>
    <x v="7"/>
    <s v="BODY CARE"/>
    <s v="Yes"/>
    <n v="5"/>
    <n v="40"/>
    <n v="9.25"/>
    <n v="8"/>
    <n v="30.75"/>
    <n v="0.77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1"/>
    <n v="20"/>
    <n v="5.9"/>
    <n v="20"/>
    <n v="14.1"/>
    <n v="0.71"/>
    <s v="Above Average"/>
    <x v="0"/>
  </r>
  <r>
    <x v="49"/>
    <x v="1"/>
    <s v="-"/>
    <s v="Yes"/>
    <n v="1"/>
    <n v="35"/>
    <n v="11.8"/>
    <n v="35"/>
    <n v="23.2"/>
    <n v="0.66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52"/>
    <x v="1"/>
    <s v="-"/>
    <s v="Yes"/>
    <n v="2"/>
    <n v="178"/>
    <n v="70.02"/>
    <n v="89"/>
    <n v="107.98"/>
    <n v="0.61"/>
    <s v="Average"/>
    <x v="0"/>
  </r>
  <r>
    <x v="52"/>
    <x v="1"/>
    <s v="-"/>
    <s v="Yes"/>
    <n v="2"/>
    <n v="178"/>
    <n v="70.02"/>
    <n v="89"/>
    <n v="107.98"/>
    <n v="0.61"/>
    <s v="Average"/>
    <x v="0"/>
  </r>
  <r>
    <x v="108"/>
    <x v="1"/>
    <s v="-"/>
    <s v="Yes"/>
    <n v="2"/>
    <n v="78"/>
    <n v="28.52"/>
    <n v="39"/>
    <n v="49.48"/>
    <n v="0.63"/>
    <s v="Above Average"/>
    <x v="0"/>
  </r>
  <r>
    <x v="109"/>
    <x v="1"/>
    <s v="-"/>
    <s v="Yes"/>
    <n v="2"/>
    <n v="98"/>
    <n v="36.4"/>
    <n v="49"/>
    <n v="61.6"/>
    <n v="0.63"/>
    <s v="Average"/>
    <x v="0"/>
  </r>
  <r>
    <x v="109"/>
    <x v="1"/>
    <s v="-"/>
    <s v="Yes"/>
    <n v="3"/>
    <n v="147"/>
    <n v="54.6"/>
    <n v="49"/>
    <n v="92.4"/>
    <n v="0.63"/>
    <s v="Average"/>
    <x v="0"/>
  </r>
  <r>
    <x v="110"/>
    <x v="5"/>
    <s v="TOPS"/>
    <s v="Yes"/>
    <n v="1"/>
    <n v="8"/>
    <n v="2.78"/>
    <n v="8"/>
    <n v="5.22"/>
    <n v="0.65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4"/>
    <x v="1"/>
    <s v="-"/>
    <s v="Yes"/>
    <n v="3"/>
    <n v="87"/>
    <n v="30.6"/>
    <n v="29"/>
    <n v="56.4"/>
    <n v="0.65"/>
    <s v="Average"/>
    <x v="0"/>
  </r>
  <r>
    <x v="111"/>
    <x v="1"/>
    <s v="-"/>
    <s v="Yes"/>
    <n v="1"/>
    <n v="20"/>
    <n v="5.4"/>
    <n v="20"/>
    <n v="14.6"/>
    <n v="0.73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8"/>
    <x v="7"/>
    <s v="BODY CARE"/>
    <s v="Yes"/>
    <n v="2"/>
    <n v="22"/>
    <n v="5.6"/>
    <n v="11"/>
    <n v="16.399999999999999"/>
    <n v="0.75"/>
    <s v="Above Average"/>
    <x v="0"/>
  </r>
  <r>
    <x v="60"/>
    <x v="1"/>
    <s v="-"/>
    <s v="Yes"/>
    <n v="3"/>
    <n v="48"/>
    <n v="11.25"/>
    <n v="16"/>
    <n v="36.75"/>
    <n v="0.77"/>
    <s v="Above Average"/>
    <x v="0"/>
  </r>
  <r>
    <x v="61"/>
    <x v="2"/>
    <s v="MAT"/>
    <s v="Yes"/>
    <n v="2"/>
    <n v="76"/>
    <n v="21.9"/>
    <n v="38"/>
    <n v="54.1"/>
    <n v="0.71"/>
    <s v="Above Average"/>
    <x v="0"/>
  </r>
  <r>
    <x v="112"/>
    <x v="3"/>
    <s v="RINGS"/>
    <s v="Yes"/>
    <n v="7"/>
    <n v="119"/>
    <n v="47.25"/>
    <n v="17"/>
    <n v="71.75"/>
    <n v="0.6"/>
    <s v="Average"/>
    <x v="0"/>
  </r>
  <r>
    <x v="62"/>
    <x v="3"/>
    <s v="RINGS"/>
    <s v="Yes"/>
    <n v="9"/>
    <n v="108.48"/>
    <n v="21.33"/>
    <n v="12.05"/>
    <n v="87.15"/>
    <n v="0.8"/>
    <s v="Average"/>
    <x v="0"/>
  </r>
  <r>
    <x v="63"/>
    <x v="3"/>
    <s v="RINGS"/>
    <s v="Yes"/>
    <n v="4"/>
    <n v="80"/>
    <n v="24"/>
    <n v="20"/>
    <n v="56"/>
    <n v="0.7"/>
    <s v="Average"/>
    <x v="0"/>
  </r>
  <r>
    <x v="64"/>
    <x v="5"/>
    <s v="OUTERWEAR"/>
    <s v="Yes"/>
    <n v="1"/>
    <n v="20"/>
    <n v="6.16"/>
    <n v="20"/>
    <n v="13.84"/>
    <n v="0.69"/>
    <s v="Above Average"/>
    <x v="0"/>
  </r>
  <r>
    <x v="65"/>
    <x v="5"/>
    <s v="OUTERWEAR"/>
    <s v="Yes"/>
    <n v="1"/>
    <n v="58"/>
    <n v="16.579999999999998"/>
    <n v="58"/>
    <n v="41.42"/>
    <n v="0.71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2"/>
    <n v="110"/>
    <n v="26.26"/>
    <n v="55"/>
    <n v="83.74"/>
    <n v="0.76"/>
    <s v="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6"/>
    <x v="1"/>
    <s v="-"/>
    <s v="Yes"/>
    <n v="1"/>
    <n v="55"/>
    <n v="14.95"/>
    <n v="55"/>
    <n v="40.049999999999997"/>
    <n v="0.73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17"/>
    <x v="1"/>
    <s v="-"/>
    <s v="Yes"/>
    <n v="1"/>
    <n v="35"/>
    <n v="10.41"/>
    <n v="35"/>
    <n v="24.59"/>
    <n v="0.7"/>
    <s v="Above Average"/>
    <x v="0"/>
  </r>
  <r>
    <x v="118"/>
    <x v="2"/>
    <s v="LOWER BODY"/>
    <s v="Yes"/>
    <n v="1"/>
    <n v="39"/>
    <n v="9.4499999999999993"/>
    <n v="39"/>
    <n v="29.55"/>
    <n v="0.76"/>
    <s v="Above Average"/>
    <x v="0"/>
  </r>
  <r>
    <x v="119"/>
    <x v="2"/>
    <s v="LOWER BODY"/>
    <s v="Yes"/>
    <n v="1"/>
    <n v="40"/>
    <n v="7.69"/>
    <n v="40"/>
    <n v="32.31"/>
    <n v="0.81"/>
    <s v="Above Average"/>
    <x v="0"/>
  </r>
  <r>
    <x v="120"/>
    <x v="1"/>
    <s v="-"/>
    <s v="Yes"/>
    <n v="1"/>
    <n v="25"/>
    <n v="7.77"/>
    <n v="25"/>
    <n v="17.23"/>
    <n v="0.69"/>
    <s v="Above Average"/>
    <x v="0"/>
  </r>
  <r>
    <x v="77"/>
    <x v="7"/>
    <s v="BATH"/>
    <s v="Yes"/>
    <n v="1"/>
    <n v="3"/>
    <n v="0.72"/>
    <n v="3"/>
    <n v="2.2799999999999998"/>
    <n v="0.76"/>
    <s v="Above Average"/>
    <x v="0"/>
  </r>
  <r>
    <x v="77"/>
    <x v="7"/>
    <s v="BATH"/>
    <s v="Yes"/>
    <n v="1"/>
    <n v="9"/>
    <n v="2.88"/>
    <n v="9"/>
    <n v="6.12"/>
    <n v="0.68"/>
    <s v="Above Average"/>
    <x v="0"/>
  </r>
  <r>
    <x v="78"/>
    <x v="1"/>
    <s v="-"/>
    <s v="Yes"/>
    <n v="1"/>
    <n v="10.4"/>
    <n v="2.95"/>
    <n v="10.4"/>
    <n v="7.45"/>
    <n v="0.72"/>
    <s v="Above Average"/>
    <x v="0"/>
  </r>
  <r>
    <x v="121"/>
    <x v="1"/>
    <s v="-"/>
    <s v="Yes"/>
    <n v="2"/>
    <n v="30"/>
    <n v="6.8"/>
    <n v="15"/>
    <n v="23.2"/>
    <n v="0.77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2"/>
    <x v="7"/>
    <s v="BATH"/>
    <s v="Yes"/>
    <n v="2"/>
    <n v="42"/>
    <n v="14.86"/>
    <n v="21"/>
    <n v="27.14"/>
    <n v="0.65"/>
    <s v="Above Average"/>
    <x v="0"/>
  </r>
  <r>
    <x v="123"/>
    <x v="7"/>
    <s v="BATH"/>
    <s v="Yes"/>
    <n v="2"/>
    <n v="32"/>
    <n v="9.76"/>
    <n v="16"/>
    <n v="22.24"/>
    <n v="0.7"/>
    <s v="Above Average"/>
    <x v="0"/>
  </r>
  <r>
    <x v="82"/>
    <x v="4"/>
    <s v="RINGS"/>
    <s v="Yes"/>
    <n v="3"/>
    <n v="135"/>
    <n v="48.96"/>
    <n v="45"/>
    <n v="86.04"/>
    <n v="0.64"/>
    <s v="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84"/>
    <x v="5"/>
    <s v="OUTERWEAR"/>
    <s v="Yes"/>
    <n v="1"/>
    <n v="99"/>
    <n v="35.97"/>
    <n v="99"/>
    <n v="63.03"/>
    <n v="0.64"/>
    <s v="Average"/>
    <x v="0"/>
  </r>
  <r>
    <x v="124"/>
    <x v="8"/>
    <s v="COMPLETE KIT"/>
    <s v="Yes"/>
    <n v="1"/>
    <n v="79"/>
    <n v="23.97"/>
    <n v="79"/>
    <n v="55.03"/>
    <n v="0.7"/>
    <s v="Above Average"/>
    <x v="0"/>
  </r>
  <r>
    <x v="125"/>
    <x v="0"/>
    <s v="MASKS"/>
    <s v="Yes"/>
    <n v="1"/>
    <n v="55"/>
    <n v="17.649999999999999"/>
    <n v="55"/>
    <n v="37.35"/>
    <n v="0.68"/>
    <s v="Above Average"/>
    <x v="0"/>
  </r>
  <r>
    <x v="86"/>
    <x v="0"/>
    <s v="MASKS"/>
    <s v="Yes"/>
    <n v="1"/>
    <n v="59"/>
    <n v="20.3"/>
    <n v="59"/>
    <n v="38.700000000000003"/>
    <n v="0.66"/>
    <s v="Above Average"/>
    <x v="0"/>
  </r>
  <r>
    <x v="88"/>
    <x v="1"/>
    <s v="-"/>
    <s v="Yes"/>
    <n v="2"/>
    <n v="100"/>
    <n v="35.299999999999997"/>
    <n v="50"/>
    <n v="64.7"/>
    <n v="0.65"/>
    <s v="Average"/>
    <x v="0"/>
  </r>
  <r>
    <x v="126"/>
    <x v="0"/>
    <s v="MASKS"/>
    <s v="Yes"/>
    <n v="1"/>
    <n v="50"/>
    <n v="14.5"/>
    <n v="50"/>
    <n v="35.5"/>
    <n v="0.71"/>
    <s v="Above Average"/>
    <x v="0"/>
  </r>
  <r>
    <x v="127"/>
    <x v="0"/>
    <s v="MASKS"/>
    <s v="Yes"/>
    <n v="1"/>
    <n v="50"/>
    <n v="12.75"/>
    <n v="50"/>
    <n v="37.25"/>
    <n v="0.75"/>
    <s v="Above Average"/>
    <x v="0"/>
  </r>
  <r>
    <x v="2"/>
    <x v="1"/>
    <s v="-"/>
    <s v="Yes"/>
    <n v="1"/>
    <n v="78"/>
    <n v="26.93"/>
    <n v="78"/>
    <n v="51.07"/>
    <n v="0.65"/>
    <s v="Above Average"/>
    <x v="0"/>
  </r>
  <r>
    <x v="128"/>
    <x v="0"/>
    <s v="MASKS"/>
    <s v="Yes"/>
    <n v="1"/>
    <n v="57"/>
    <n v="19.93"/>
    <n v="57"/>
    <n v="37.07"/>
    <n v="0.65"/>
    <s v="Above Average"/>
    <x v="0"/>
  </r>
  <r>
    <x v="8"/>
    <x v="1"/>
    <s v="-"/>
    <s v="Yes"/>
    <n v="1"/>
    <n v="32"/>
    <n v="12.6"/>
    <n v="32"/>
    <n v="19.399999999999999"/>
    <n v="0.61"/>
    <s v="Above Average"/>
    <x v="0"/>
  </r>
  <r>
    <x v="8"/>
    <x v="1"/>
    <s v="-"/>
    <s v="Yes"/>
    <n v="1"/>
    <n v="32"/>
    <n v="11.81"/>
    <n v="32"/>
    <n v="20.190000000000001"/>
    <n v="0.63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91"/>
    <x v="1"/>
    <s v="-"/>
    <s v="Yes"/>
    <n v="1"/>
    <n v="11"/>
    <n v="2.6"/>
    <n v="11"/>
    <n v="8.4"/>
    <n v="0.76"/>
    <s v="Above Average"/>
    <x v="0"/>
  </r>
  <r>
    <x v="129"/>
    <x v="2"/>
    <s v="ACCESSORIES"/>
    <s v="Yes"/>
    <n v="1"/>
    <n v="8"/>
    <n v="2.1"/>
    <n v="8"/>
    <n v="5.9"/>
    <n v="0.74"/>
    <s v="Above Average"/>
    <x v="0"/>
  </r>
  <r>
    <x v="92"/>
    <x v="4"/>
    <s v="RINGS"/>
    <s v="Yes"/>
    <n v="1"/>
    <n v="20"/>
    <n v="7.94"/>
    <n v="20"/>
    <n v="12.06"/>
    <n v="0.6"/>
    <s v="Above Average"/>
    <x v="0"/>
  </r>
  <r>
    <x v="10"/>
    <x v="3"/>
    <s v="RINGS"/>
    <s v="Yes"/>
    <n v="2"/>
    <n v="40"/>
    <n v="9"/>
    <n v="20"/>
    <n v="31"/>
    <n v="0.78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2"/>
    <n v="50"/>
    <n v="13.6"/>
    <n v="25"/>
    <n v="36.4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1"/>
    <n v="22"/>
    <n v="5.25"/>
    <n v="22"/>
    <n v="16.75"/>
    <n v="0.76"/>
    <s v="Above Average"/>
    <x v="0"/>
  </r>
  <r>
    <x v="15"/>
    <x v="4"/>
    <s v="RINGS"/>
    <s v="Yes"/>
    <n v="4"/>
    <n v="88"/>
    <n v="25.4"/>
    <n v="22"/>
    <n v="62.6"/>
    <n v="0.71"/>
    <s v="Average"/>
    <x v="0"/>
  </r>
  <r>
    <x v="16"/>
    <x v="6"/>
    <s v="INTIMATES"/>
    <s v="Yes"/>
    <n v="2"/>
    <n v="36"/>
    <n v="10.8"/>
    <n v="18"/>
    <n v="25.2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30"/>
    <x v="4"/>
    <s v="RINGS"/>
    <s v="Yes"/>
    <n v="1"/>
    <n v="8"/>
    <n v="1.75"/>
    <n v="8"/>
    <n v="6.25"/>
    <n v="0.78"/>
    <s v="Above Average"/>
    <x v="0"/>
  </r>
  <r>
    <x v="18"/>
    <x v="3"/>
    <s v="RINGS"/>
    <s v="Yes"/>
    <n v="1"/>
    <n v="15"/>
    <n v="2.95"/>
    <n v="15"/>
    <n v="12.05"/>
    <n v="0.8"/>
    <s v="Above Average"/>
    <x v="0"/>
  </r>
  <r>
    <x v="19"/>
    <x v="1"/>
    <s v="-"/>
    <s v="Yes"/>
    <n v="3"/>
    <n v="108"/>
    <n v="23.85"/>
    <n v="36"/>
    <n v="84.15"/>
    <n v="0.78"/>
    <s v="Average"/>
    <x v="0"/>
  </r>
  <r>
    <x v="93"/>
    <x v="5"/>
    <s v="OUTERWEAR"/>
    <s v="Yes"/>
    <n v="1"/>
    <n v="10"/>
    <n v="2.0499999999999998"/>
    <n v="10"/>
    <n v="7.95"/>
    <n v="0.8"/>
    <s v="Above Average"/>
    <x v="0"/>
  </r>
  <r>
    <x v="20"/>
    <x v="5"/>
    <s v="OUTERWEAR"/>
    <s v="Yes"/>
    <n v="3"/>
    <n v="130"/>
    <n v="48.6"/>
    <n v="43.33"/>
    <n v="81.400000000000006"/>
    <n v="0.63"/>
    <s v="Average"/>
    <x v="0"/>
  </r>
  <r>
    <x v="131"/>
    <x v="1"/>
    <s v="-"/>
    <s v="Yes"/>
    <n v="1"/>
    <n v="19"/>
    <n v="4.5"/>
    <n v="19"/>
    <n v="14.5"/>
    <n v="0.76"/>
    <s v="Above Average"/>
    <x v="0"/>
  </r>
  <r>
    <x v="21"/>
    <x v="6"/>
    <s v="INTIMATES"/>
    <s v="Yes"/>
    <n v="6"/>
    <n v="90"/>
    <n v="17.7"/>
    <n v="15"/>
    <n v="72.3"/>
    <n v="0.8"/>
    <s v="Average"/>
    <x v="0"/>
  </r>
  <r>
    <x v="132"/>
    <x v="8"/>
    <s v="ELECTRO ACCESSORIES"/>
    <s v="Yes"/>
    <n v="1"/>
    <n v="20"/>
    <n v="4.6500000000000004"/>
    <n v="20"/>
    <n v="15.35"/>
    <n v="0.77"/>
    <s v="Above Average"/>
    <x v="0"/>
  </r>
  <r>
    <x v="22"/>
    <x v="2"/>
    <s v="CYCLING"/>
    <s v="Yes"/>
    <n v="1"/>
    <n v="399"/>
    <n v="119"/>
    <n v="399"/>
    <n v="280"/>
    <n v="0.7"/>
    <s v="Average"/>
    <x v="1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5"/>
    <n v="325"/>
    <n v="60"/>
    <n v="65"/>
    <n v="265"/>
    <n v="0.82"/>
    <s v="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28"/>
    <x v="3"/>
    <s v="BELTS"/>
    <s v="Yes"/>
    <n v="1"/>
    <n v="39"/>
    <n v="10.85"/>
    <n v="39"/>
    <n v="28.15"/>
    <n v="0.72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1"/>
    <x v="1"/>
    <s v="-"/>
    <s v="Yes"/>
    <n v="1"/>
    <n v="29"/>
    <n v="5.15"/>
    <n v="29"/>
    <n v="23.85"/>
    <n v="0.82"/>
    <s v="Above Average"/>
    <x v="0"/>
  </r>
  <r>
    <x v="31"/>
    <x v="1"/>
    <s v="-"/>
    <s v="Yes"/>
    <n v="1"/>
    <n v="29"/>
    <n v="5.15"/>
    <n v="29"/>
    <n v="23.85"/>
    <n v="0.82"/>
    <s v="Above Average"/>
    <x v="0"/>
  </r>
  <r>
    <x v="35"/>
    <x v="3"/>
    <s v="IMPULSE"/>
    <s v="Yes"/>
    <n v="1"/>
    <n v="19"/>
    <n v="4.3499999999999996"/>
    <n v="19"/>
    <n v="14.65"/>
    <n v="0.77"/>
    <s v="Above Average"/>
    <x v="0"/>
  </r>
  <r>
    <x v="134"/>
    <x v="3"/>
    <s v="IMPULSE"/>
    <s v="Yes"/>
    <n v="1"/>
    <n v="35"/>
    <n v="8.1"/>
    <n v="35"/>
    <n v="26.9"/>
    <n v="0.77"/>
    <s v="Above Average"/>
    <x v="0"/>
  </r>
  <r>
    <x v="99"/>
    <x v="1"/>
    <s v="-"/>
    <s v="Yes"/>
    <n v="1"/>
    <n v="29"/>
    <n v="8"/>
    <n v="29"/>
    <n v="21"/>
    <n v="0.72"/>
    <s v="Above Average"/>
    <x v="0"/>
  </r>
  <r>
    <x v="38"/>
    <x v="2"/>
    <s v="APPAREL"/>
    <s v="Yes"/>
    <n v="3"/>
    <n v="297"/>
    <n v="96"/>
    <n v="99"/>
    <n v="201"/>
    <n v="0.68"/>
    <s v="Average"/>
    <x v="0"/>
  </r>
  <r>
    <x v="39"/>
    <x v="1"/>
    <s v="-"/>
    <s v="Yes"/>
    <n v="1"/>
    <n v="79"/>
    <n v="30"/>
    <n v="79"/>
    <n v="49"/>
    <n v="0.62"/>
    <s v="Above Average"/>
    <x v="0"/>
  </r>
  <r>
    <x v="41"/>
    <x v="1"/>
    <s v="-"/>
    <s v="Yes"/>
    <n v="1"/>
    <n v="29"/>
    <n v="8.2899999999999991"/>
    <n v="29"/>
    <n v="20.71"/>
    <n v="0.71"/>
    <s v="Above Average"/>
    <x v="0"/>
  </r>
  <r>
    <x v="42"/>
    <x v="5"/>
    <s v="OUTERWEAR"/>
    <s v="Yes"/>
    <n v="4"/>
    <n v="236"/>
    <n v="52.96"/>
    <n v="59"/>
    <n v="183.04"/>
    <n v="0.78"/>
    <s v="Average"/>
    <x v="0"/>
  </r>
  <r>
    <x v="102"/>
    <x v="2"/>
    <s v="WEIGHTS"/>
    <s v="Yes"/>
    <n v="1"/>
    <n v="69"/>
    <n v="15"/>
    <n v="69"/>
    <n v="54"/>
    <n v="0.78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1"/>
    <n v="25"/>
    <n v="4.75"/>
    <n v="25"/>
    <n v="20.25"/>
    <n v="0.81"/>
    <s v="Above Average"/>
    <x v="0"/>
  </r>
  <r>
    <x v="47"/>
    <x v="1"/>
    <s v="-"/>
    <s v="Yes"/>
    <n v="2"/>
    <n v="50"/>
    <n v="14.8"/>
    <n v="25"/>
    <n v="35.200000000000003"/>
    <n v="0.7"/>
    <s v="Above Average"/>
    <x v="0"/>
  </r>
  <r>
    <x v="47"/>
    <x v="1"/>
    <s v="-"/>
    <s v="Yes"/>
    <n v="1"/>
    <n v="40"/>
    <n v="14.8"/>
    <n v="40"/>
    <n v="25.2"/>
    <n v="0.63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8"/>
    <x v="1"/>
    <s v="-"/>
    <s v="Yes"/>
    <n v="1"/>
    <n v="25"/>
    <n v="7.3"/>
    <n v="25"/>
    <n v="17.7"/>
    <n v="0.71"/>
    <s v="Above Average"/>
    <x v="0"/>
  </r>
  <r>
    <x v="49"/>
    <x v="1"/>
    <s v="-"/>
    <s v="Yes"/>
    <n v="5"/>
    <n v="100"/>
    <n v="29.5"/>
    <n v="20"/>
    <n v="70.5"/>
    <n v="0.71"/>
    <s v="Average"/>
    <x v="0"/>
  </r>
  <r>
    <x v="49"/>
    <x v="1"/>
    <s v="-"/>
    <s v="Yes"/>
    <n v="2"/>
    <n v="70"/>
    <n v="23.6"/>
    <n v="35"/>
    <n v="46.4"/>
    <n v="0.66"/>
    <s v="Above Average"/>
    <x v="0"/>
  </r>
  <r>
    <x v="50"/>
    <x v="7"/>
    <s v="SHEETS"/>
    <s v="Yes"/>
    <n v="1"/>
    <n v="59"/>
    <n v="21"/>
    <n v="59"/>
    <n v="38"/>
    <n v="0.64"/>
    <s v="Above Average"/>
    <x v="0"/>
  </r>
  <r>
    <x v="51"/>
    <x v="1"/>
    <s v="-"/>
    <s v="Yes"/>
    <n v="2"/>
    <n v="90"/>
    <n v="33.6"/>
    <n v="45"/>
    <n v="56.4"/>
    <n v="0.63"/>
    <s v="Average"/>
    <x v="0"/>
  </r>
  <r>
    <x v="52"/>
    <x v="1"/>
    <s v="-"/>
    <s v="Yes"/>
    <n v="2"/>
    <n v="178"/>
    <n v="70.02"/>
    <n v="89"/>
    <n v="107.98"/>
    <n v="0.61"/>
    <s v="Average"/>
    <x v="0"/>
  </r>
  <r>
    <x v="108"/>
    <x v="1"/>
    <s v="-"/>
    <s v="Yes"/>
    <n v="1"/>
    <n v="39"/>
    <n v="14.26"/>
    <n v="39"/>
    <n v="24.74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54"/>
    <x v="1"/>
    <s v="-"/>
    <s v="Yes"/>
    <n v="4"/>
    <n v="116"/>
    <n v="40.799999999999997"/>
    <n v="29"/>
    <n v="75.2"/>
    <n v="0.65"/>
    <s v="Average"/>
    <x v="0"/>
  </r>
  <r>
    <x v="54"/>
    <x v="1"/>
    <s v="-"/>
    <s v="Yes"/>
    <n v="3"/>
    <n v="87"/>
    <n v="30.6"/>
    <n v="29"/>
    <n v="56.4"/>
    <n v="0.65"/>
    <s v="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5"/>
    <x v="1"/>
    <s v="-"/>
    <s v="Yes"/>
    <n v="4"/>
    <n v="260"/>
    <n v="96"/>
    <n v="65"/>
    <n v="164"/>
    <n v="0.63"/>
    <s v="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1"/>
    <n v="29"/>
    <n v="9.3000000000000007"/>
    <n v="29"/>
    <n v="19.7"/>
    <n v="0.68"/>
    <s v="Above Average"/>
    <x v="0"/>
  </r>
  <r>
    <x v="58"/>
    <x v="7"/>
    <s v="BODY CARE"/>
    <s v="Yes"/>
    <n v="2"/>
    <n v="22"/>
    <n v="5.6"/>
    <n v="11"/>
    <n v="16.399999999999999"/>
    <n v="0.75"/>
    <s v="Above Average"/>
    <x v="0"/>
  </r>
  <r>
    <x v="59"/>
    <x v="1"/>
    <s v="-"/>
    <s v="Yes"/>
    <n v="2"/>
    <n v="26"/>
    <n v="6.24"/>
    <n v="13"/>
    <n v="19.760000000000002"/>
    <n v="0.76"/>
    <s v="Above Average"/>
    <x v="0"/>
  </r>
  <r>
    <x v="60"/>
    <x v="1"/>
    <s v="-"/>
    <s v="Yes"/>
    <n v="1"/>
    <n v="16"/>
    <n v="3.75"/>
    <n v="16"/>
    <n v="12.25"/>
    <n v="0.77"/>
    <s v="Above Average"/>
    <x v="0"/>
  </r>
  <r>
    <x v="112"/>
    <x v="3"/>
    <s v="RINGS"/>
    <s v="Yes"/>
    <n v="1"/>
    <n v="17"/>
    <n v="6.75"/>
    <n v="17"/>
    <n v="10.25"/>
    <n v="0.6"/>
    <s v="Above Average"/>
    <x v="0"/>
  </r>
  <r>
    <x v="63"/>
    <x v="3"/>
    <s v="RINGS"/>
    <s v="Yes"/>
    <n v="5"/>
    <n v="80"/>
    <n v="30"/>
    <n v="16"/>
    <n v="50"/>
    <n v="0.63"/>
    <s v="Above Average"/>
    <x v="0"/>
  </r>
  <r>
    <x v="67"/>
    <x v="1"/>
    <s v="-"/>
    <s v="Yes"/>
    <n v="3"/>
    <n v="120"/>
    <n v="31.65"/>
    <n v="40"/>
    <n v="88.35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2"/>
    <n v="78"/>
    <n v="21.94"/>
    <n v="39"/>
    <n v="56.06"/>
    <n v="0.72"/>
    <s v="Average"/>
    <x v="0"/>
  </r>
  <r>
    <x v="117"/>
    <x v="1"/>
    <s v="-"/>
    <s v="Yes"/>
    <n v="1"/>
    <n v="25"/>
    <n v="7.53"/>
    <n v="25"/>
    <n v="17.47"/>
    <n v="0.7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3"/>
    <x v="7"/>
    <s v="BATH"/>
    <s v="Yes"/>
    <n v="2"/>
    <n v="32"/>
    <n v="9.76"/>
    <n v="16"/>
    <n v="22.24"/>
    <n v="0.7"/>
    <s v="Above Average"/>
    <x v="0"/>
  </r>
  <r>
    <x v="82"/>
    <x v="4"/>
    <s v="RINGS"/>
    <s v="Yes"/>
    <n v="3"/>
    <n v="135"/>
    <n v="48.96"/>
    <n v="45"/>
    <n v="86.04"/>
    <n v="0.64"/>
    <s v="Average"/>
    <x v="0"/>
  </r>
  <r>
    <x v="83"/>
    <x v="8"/>
    <s v="ELECTRO ACCESSORIES"/>
    <s v="Yes"/>
    <n v="3"/>
    <n v="297"/>
    <n v="112.26"/>
    <n v="99"/>
    <n v="184.74"/>
    <n v="0.62"/>
    <s v="Average"/>
    <x v="0"/>
  </r>
  <r>
    <x v="84"/>
    <x v="5"/>
    <s v="OUTERWEAR"/>
    <s v="Yes"/>
    <n v="2"/>
    <n v="198"/>
    <n v="71.94"/>
    <n v="99"/>
    <n v="126.06"/>
    <n v="0.64"/>
    <s v="Average"/>
    <x v="0"/>
  </r>
  <r>
    <x v="124"/>
    <x v="8"/>
    <s v="COMPLETE KIT"/>
    <s v="Yes"/>
    <n v="1"/>
    <n v="79"/>
    <n v="23.97"/>
    <n v="79"/>
    <n v="55.03"/>
    <n v="0.7"/>
    <s v="Above Average"/>
    <x v="0"/>
  </r>
  <r>
    <x v="137"/>
    <x v="8"/>
    <s v="AUDIO"/>
    <s v="Yes"/>
    <n v="1"/>
    <n v="29"/>
    <n v="10.77"/>
    <n v="29"/>
    <n v="18.23"/>
    <n v="0.63"/>
    <s v="Above Average"/>
    <x v="0"/>
  </r>
  <r>
    <x v="138"/>
    <x v="1"/>
    <s v="-"/>
    <s v="Yes"/>
    <n v="1"/>
    <n v="19"/>
    <n v="6"/>
    <n v="19"/>
    <n v="13"/>
    <n v="0.68"/>
    <s v="Above Average"/>
    <x v="0"/>
  </r>
  <r>
    <x v="139"/>
    <x v="0"/>
    <s v="MASKS"/>
    <s v="Yes"/>
    <n v="1"/>
    <n v="59"/>
    <n v="22.65"/>
    <n v="59"/>
    <n v="36.35"/>
    <n v="0.62"/>
    <s v="Above Average"/>
    <x v="0"/>
  </r>
  <r>
    <x v="1"/>
    <x v="0"/>
    <s v="MASKS"/>
    <s v="Yes"/>
    <n v="1"/>
    <n v="59"/>
    <n v="23.02"/>
    <n v="59"/>
    <n v="35.979999999999997"/>
    <n v="0.61"/>
    <s v="Above Average"/>
    <x v="0"/>
  </r>
  <r>
    <x v="88"/>
    <x v="1"/>
    <s v="-"/>
    <s v="Yes"/>
    <n v="2"/>
    <n v="100"/>
    <n v="35.299999999999997"/>
    <n v="50"/>
    <n v="64.7"/>
    <n v="0.65"/>
    <s v="Average"/>
    <x v="0"/>
  </r>
  <r>
    <x v="140"/>
    <x v="0"/>
    <s v="MASKS"/>
    <s v="Yes"/>
    <n v="1"/>
    <n v="50"/>
    <n v="11.72"/>
    <n v="50"/>
    <n v="38.28"/>
    <n v="0.77"/>
    <s v="Above 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90"/>
    <x v="1"/>
    <s v="-"/>
    <s v="Yes"/>
    <n v="2"/>
    <n v="70"/>
    <n v="17.54"/>
    <n v="35"/>
    <n v="52.46"/>
    <n v="0.75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5"/>
    <x v="1"/>
    <s v="-"/>
    <s v="Yes"/>
    <n v="1"/>
    <n v="17"/>
    <n v="3"/>
    <n v="17"/>
    <n v="14"/>
    <n v="0.82"/>
    <s v="Above Average"/>
    <x v="0"/>
  </r>
  <r>
    <x v="142"/>
    <x v="1"/>
    <s v="-"/>
    <s v="Yes"/>
    <n v="1"/>
    <n v="48"/>
    <n v="14.3"/>
    <n v="48"/>
    <n v="33.700000000000003"/>
    <n v="0.7"/>
    <s v="Above Average"/>
    <x v="0"/>
  </r>
  <r>
    <x v="129"/>
    <x v="2"/>
    <s v="ACCESSORIES"/>
    <s v="Yes"/>
    <n v="1"/>
    <n v="8"/>
    <n v="2.1"/>
    <n v="8"/>
    <n v="5.9"/>
    <n v="0.74"/>
    <s v="Above Average"/>
    <x v="0"/>
  </r>
  <r>
    <x v="13"/>
    <x v="5"/>
    <s v="OUTERWEAR"/>
    <s v="Yes"/>
    <n v="2"/>
    <n v="138"/>
    <n v="40.119999999999997"/>
    <n v="69"/>
    <n v="97.88"/>
    <n v="0.71"/>
    <s v="Average"/>
    <x v="0"/>
  </r>
  <r>
    <x v="15"/>
    <x v="4"/>
    <s v="RINGS"/>
    <s v="Yes"/>
    <n v="2"/>
    <n v="44"/>
    <n v="12.7"/>
    <n v="22"/>
    <n v="31.3"/>
    <n v="0.71"/>
    <s v="Above Average"/>
    <x v="0"/>
  </r>
  <r>
    <x v="16"/>
    <x v="6"/>
    <s v="INTIMATES"/>
    <s v="Yes"/>
    <n v="3"/>
    <n v="54"/>
    <n v="16.2"/>
    <n v="18"/>
    <n v="37.799999999999997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131"/>
    <x v="1"/>
    <s v="-"/>
    <s v="Yes"/>
    <n v="4"/>
    <n v="76"/>
    <n v="18"/>
    <n v="19"/>
    <n v="58"/>
    <n v="0.76"/>
    <s v="Average"/>
    <x v="0"/>
  </r>
  <r>
    <x v="94"/>
    <x v="6"/>
    <s v="INTIMATES"/>
    <s v="Yes"/>
    <n v="2"/>
    <n v="24"/>
    <n v="5.98"/>
    <n v="12"/>
    <n v="18.02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2"/>
    <n v="130"/>
    <n v="24"/>
    <n v="65"/>
    <n v="106"/>
    <n v="0.82"/>
    <s v="Average"/>
    <x v="0"/>
  </r>
  <r>
    <x v="133"/>
    <x v="3"/>
    <s v="IMPULSE"/>
    <s v="Yes"/>
    <n v="3"/>
    <n v="150"/>
    <n v="56.85"/>
    <n v="50"/>
    <n v="93.15"/>
    <n v="0.62"/>
    <s v="Average"/>
    <x v="0"/>
  </r>
  <r>
    <x v="143"/>
    <x v="3"/>
    <s v="IMPULSE"/>
    <s v="Yes"/>
    <n v="1"/>
    <n v="22"/>
    <n v="5.6"/>
    <n v="22"/>
    <n v="16.399999999999999"/>
    <n v="0.75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144"/>
    <x v="3"/>
    <s v="BELTS"/>
    <s v="Yes"/>
    <n v="2"/>
    <n v="8"/>
    <n v="2.8"/>
    <n v="4"/>
    <n v="5.2"/>
    <n v="0.65"/>
    <s v="Above Average"/>
    <x v="0"/>
  </r>
  <r>
    <x v="145"/>
    <x v="3"/>
    <s v="BELTS"/>
    <s v="Yes"/>
    <n v="1"/>
    <n v="60"/>
    <n v="16.8"/>
    <n v="60"/>
    <n v="43.2"/>
    <n v="0.72"/>
    <s v="Above Average"/>
    <x v="0"/>
  </r>
  <r>
    <x v="33"/>
    <x v="3"/>
    <s v="IMPULSE"/>
    <s v="Yes"/>
    <n v="1"/>
    <n v="8"/>
    <n v="1.5"/>
    <n v="8"/>
    <n v="6.5"/>
    <n v="0.81"/>
    <s v="Above Average"/>
    <x v="0"/>
  </r>
  <r>
    <x v="35"/>
    <x v="3"/>
    <s v="IMPULSE"/>
    <s v="Yes"/>
    <n v="1"/>
    <n v="19"/>
    <n v="4.3499999999999996"/>
    <n v="19"/>
    <n v="14.65"/>
    <n v="0.77"/>
    <s v="Above Average"/>
    <x v="0"/>
  </r>
  <r>
    <x v="99"/>
    <x v="1"/>
    <s v="-"/>
    <s v="Yes"/>
    <n v="1"/>
    <n v="29"/>
    <n v="8"/>
    <n v="29"/>
    <n v="21"/>
    <n v="0.72"/>
    <s v="Above Average"/>
    <x v="0"/>
  </r>
  <r>
    <x v="146"/>
    <x v="2"/>
    <s v="APPAREL"/>
    <s v="Yes"/>
    <n v="3"/>
    <n v="357"/>
    <n v="112.5"/>
    <n v="119"/>
    <n v="244.5"/>
    <n v="0.68"/>
    <s v="Average"/>
    <x v="1"/>
  </r>
  <r>
    <x v="39"/>
    <x v="1"/>
    <s v="-"/>
    <s v="Yes"/>
    <n v="5"/>
    <n v="395"/>
    <n v="150"/>
    <n v="79"/>
    <n v="245"/>
    <n v="0.62"/>
    <s v="Average"/>
    <x v="0"/>
  </r>
  <r>
    <x v="101"/>
    <x v="3"/>
    <s v="RINGS"/>
    <s v="Yes"/>
    <n v="2"/>
    <n v="36"/>
    <n v="8"/>
    <n v="18"/>
    <n v="28"/>
    <n v="0.78"/>
    <s v="Above Average"/>
    <x v="0"/>
  </r>
  <r>
    <x v="41"/>
    <x v="1"/>
    <s v="-"/>
    <s v="Yes"/>
    <n v="2"/>
    <n v="58"/>
    <n v="16.579999999999998"/>
    <n v="29"/>
    <n v="41.42"/>
    <n v="0.71"/>
    <s v="Above Average"/>
    <x v="0"/>
  </r>
  <r>
    <x v="42"/>
    <x v="5"/>
    <s v="OUTERWEAR"/>
    <s v="Yes"/>
    <n v="3"/>
    <n v="118"/>
    <n v="39.72"/>
    <n v="39.33"/>
    <n v="78.28"/>
    <n v="0.66"/>
    <s v="Average"/>
    <x v="0"/>
  </r>
  <r>
    <x v="102"/>
    <x v="2"/>
    <s v="WEIGHTS"/>
    <s v="Yes"/>
    <n v="3"/>
    <n v="207"/>
    <n v="45"/>
    <n v="69"/>
    <n v="162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2"/>
    <n v="50"/>
    <n v="9.5"/>
    <n v="25"/>
    <n v="40.5"/>
    <n v="0.81"/>
    <s v="Above Average"/>
    <x v="0"/>
  </r>
  <r>
    <x v="107"/>
    <x v="7"/>
    <s v="BODY CARE"/>
    <s v="Yes"/>
    <n v="1"/>
    <n v="8"/>
    <n v="1.85"/>
    <n v="8"/>
    <n v="6.15"/>
    <n v="0.77"/>
    <s v="Above Average"/>
    <x v="0"/>
  </r>
  <r>
    <x v="47"/>
    <x v="1"/>
    <s v="-"/>
    <s v="Yes"/>
    <n v="1"/>
    <n v="15"/>
    <n v="5.37"/>
    <n v="15"/>
    <n v="9.6300000000000008"/>
    <n v="0.64"/>
    <s v="Above Average"/>
    <x v="0"/>
  </r>
  <r>
    <x v="47"/>
    <x v="1"/>
    <s v="-"/>
    <s v="Yes"/>
    <n v="4"/>
    <n v="100"/>
    <n v="29.6"/>
    <n v="25"/>
    <n v="70.400000000000006"/>
    <n v="0.7"/>
    <s v="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7"/>
    <n v="140"/>
    <n v="41.3"/>
    <n v="20"/>
    <n v="98.7"/>
    <n v="0.71"/>
    <s v="Average"/>
    <x v="0"/>
  </r>
  <r>
    <x v="49"/>
    <x v="1"/>
    <s v="-"/>
    <s v="Yes"/>
    <n v="1"/>
    <n v="35"/>
    <n v="11.8"/>
    <n v="35"/>
    <n v="23.2"/>
    <n v="0.66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09"/>
    <x v="1"/>
    <s v="-"/>
    <s v="Yes"/>
    <n v="2"/>
    <n v="98"/>
    <n v="36.4"/>
    <n v="49"/>
    <n v="61.6"/>
    <n v="0.63"/>
    <s v="Average"/>
    <x v="0"/>
  </r>
  <r>
    <x v="110"/>
    <x v="5"/>
    <s v="TOPS"/>
    <s v="Yes"/>
    <n v="1"/>
    <n v="8.31"/>
    <n v="2.78"/>
    <n v="8.31"/>
    <n v="5.53"/>
    <n v="0.67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4"/>
    <x v="1"/>
    <s v="-"/>
    <s v="Yes"/>
    <n v="3"/>
    <n v="87"/>
    <n v="30.6"/>
    <n v="29"/>
    <n v="56.4"/>
    <n v="0.65"/>
    <s v="Average"/>
    <x v="0"/>
  </r>
  <r>
    <x v="55"/>
    <x v="1"/>
    <s v="-"/>
    <s v="Yes"/>
    <n v="6"/>
    <n v="390"/>
    <n v="144"/>
    <n v="65"/>
    <n v="246"/>
    <n v="0.63"/>
    <s v="Average"/>
    <x v="0"/>
  </r>
  <r>
    <x v="55"/>
    <x v="1"/>
    <s v="-"/>
    <s v="Yes"/>
    <n v="5"/>
    <n v="325"/>
    <n v="120"/>
    <n v="65"/>
    <n v="205"/>
    <n v="0.63"/>
    <s v="Average"/>
    <x v="0"/>
  </r>
  <r>
    <x v="135"/>
    <x v="1"/>
    <s v="-"/>
    <s v="Yes"/>
    <n v="32"/>
    <n v="928"/>
    <n v="297.60000000000002"/>
    <n v="29"/>
    <n v="630.4"/>
    <n v="0.68"/>
    <s v="Average"/>
    <x v="0"/>
  </r>
  <r>
    <x v="111"/>
    <x v="1"/>
    <s v="-"/>
    <s v="Yes"/>
    <n v="1"/>
    <n v="20"/>
    <n v="5.4"/>
    <n v="20"/>
    <n v="14.6"/>
    <n v="0.73"/>
    <s v="Above Average"/>
    <x v="0"/>
  </r>
  <r>
    <x v="56"/>
    <x v="7"/>
    <s v="BATH"/>
    <s v="Yes"/>
    <n v="2"/>
    <n v="64"/>
    <n v="22.4"/>
    <n v="32"/>
    <n v="41.6"/>
    <n v="0.65"/>
    <s v="Above Average"/>
    <x v="0"/>
  </r>
  <r>
    <x v="57"/>
    <x v="1"/>
    <s v="-"/>
    <s v="Yes"/>
    <n v="4"/>
    <n v="236"/>
    <n v="89.6"/>
    <n v="59"/>
    <n v="146.4"/>
    <n v="0.62"/>
    <s v="Average"/>
    <x v="0"/>
  </r>
  <r>
    <x v="60"/>
    <x v="1"/>
    <s v="-"/>
    <s v="Yes"/>
    <n v="1"/>
    <n v="16"/>
    <n v="3.75"/>
    <n v="16"/>
    <n v="12.25"/>
    <n v="0.77"/>
    <s v="Above Average"/>
    <x v="0"/>
  </r>
  <r>
    <x v="61"/>
    <x v="2"/>
    <s v="MAT"/>
    <s v="Yes"/>
    <n v="12"/>
    <n v="342"/>
    <n v="131.4"/>
    <n v="28.5"/>
    <n v="210.6"/>
    <n v="0.62"/>
    <s v="Average"/>
    <x v="0"/>
  </r>
  <r>
    <x v="112"/>
    <x v="3"/>
    <s v="RINGS"/>
    <s v="Yes"/>
    <n v="2"/>
    <n v="34"/>
    <n v="13.5"/>
    <n v="17"/>
    <n v="20.5"/>
    <n v="0.6"/>
    <s v="Above Average"/>
    <x v="0"/>
  </r>
  <r>
    <x v="62"/>
    <x v="3"/>
    <s v="RINGS"/>
    <s v="Yes"/>
    <n v="4"/>
    <n v="48.46"/>
    <n v="9.48"/>
    <n v="12.12"/>
    <n v="38.979999999999997"/>
    <n v="0.8"/>
    <s v="Above Average"/>
    <x v="0"/>
  </r>
  <r>
    <x v="63"/>
    <x v="3"/>
    <s v="RINGS"/>
    <s v="Yes"/>
    <n v="3"/>
    <n v="60"/>
    <n v="18"/>
    <n v="20"/>
    <n v="42"/>
    <n v="0.7"/>
    <s v="Above Average"/>
    <x v="0"/>
  </r>
  <r>
    <x v="66"/>
    <x v="5"/>
    <s v="OUTERWEAR"/>
    <s v="Yes"/>
    <n v="2"/>
    <n v="230"/>
    <n v="84.16"/>
    <n v="115"/>
    <n v="145.84"/>
    <n v="0.63"/>
    <s v="Average"/>
    <x v="1"/>
  </r>
  <r>
    <x v="67"/>
    <x v="1"/>
    <s v="-"/>
    <s v="Yes"/>
    <n v="2"/>
    <n v="80"/>
    <n v="21.1"/>
    <n v="40"/>
    <n v="58.9"/>
    <n v="0.74"/>
    <s v="Average"/>
    <x v="0"/>
  </r>
  <r>
    <x v="68"/>
    <x v="1"/>
    <s v="-"/>
    <s v="Yes"/>
    <n v="3"/>
    <n v="75"/>
    <n v="13.2"/>
    <n v="25"/>
    <n v="61.8"/>
    <n v="0.82"/>
    <s v="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69"/>
    <x v="1"/>
    <s v="-"/>
    <s v="Yes"/>
    <n v="2"/>
    <n v="50"/>
    <n v="8.8000000000000007"/>
    <n v="25"/>
    <n v="41.2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2"/>
    <n v="58"/>
    <n v="11.38"/>
    <n v="29"/>
    <n v="46.62"/>
    <n v="0.8"/>
    <s v="Above Average"/>
    <x v="0"/>
  </r>
  <r>
    <x v="113"/>
    <x v="1"/>
    <s v="-"/>
    <s v="Yes"/>
    <n v="3"/>
    <n v="87"/>
    <n v="17.07"/>
    <n v="29"/>
    <n v="69.930000000000007"/>
    <n v="0.8"/>
    <s v="Average"/>
    <x v="0"/>
  </r>
  <r>
    <x v="71"/>
    <x v="1"/>
    <s v="-"/>
    <s v="Yes"/>
    <n v="1"/>
    <n v="40"/>
    <n v="12.35"/>
    <n v="40"/>
    <n v="27.65"/>
    <n v="0.69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6"/>
    <x v="1"/>
    <s v="-"/>
    <s v="Yes"/>
    <n v="1"/>
    <n v="55"/>
    <n v="14.95"/>
    <n v="55"/>
    <n v="40.049999999999997"/>
    <n v="0.73"/>
    <s v="Above Average"/>
    <x v="0"/>
  </r>
  <r>
    <x v="116"/>
    <x v="1"/>
    <s v="-"/>
    <s v="Yes"/>
    <n v="1"/>
    <n v="55"/>
    <n v="14.95"/>
    <n v="55"/>
    <n v="40.049999999999997"/>
    <n v="0.73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47"/>
    <x v="7"/>
    <s v="BATH"/>
    <s v="Yes"/>
    <n v="1"/>
    <n v="27"/>
    <n v="8.8800000000000008"/>
    <n v="27"/>
    <n v="18.12"/>
    <n v="0.67"/>
    <s v="Above Average"/>
    <x v="0"/>
  </r>
  <r>
    <x v="117"/>
    <x v="1"/>
    <s v="-"/>
    <s v="Yes"/>
    <n v="1"/>
    <n v="35"/>
    <n v="10.41"/>
    <n v="35"/>
    <n v="24.59"/>
    <n v="0.7"/>
    <s v="Above Average"/>
    <x v="0"/>
  </r>
  <r>
    <x v="148"/>
    <x v="2"/>
    <s v="LOWER BODY"/>
    <s v="Yes"/>
    <n v="1"/>
    <n v="39"/>
    <n v="14.25"/>
    <n v="39"/>
    <n v="24.75"/>
    <n v="0.63"/>
    <s v="Above Average"/>
    <x v="0"/>
  </r>
  <r>
    <x v="77"/>
    <x v="7"/>
    <s v="BATH"/>
    <s v="Yes"/>
    <n v="2"/>
    <n v="6"/>
    <n v="1.44"/>
    <n v="3"/>
    <n v="4.5599999999999996"/>
    <n v="0.76"/>
    <s v="Above Average"/>
    <x v="0"/>
  </r>
  <r>
    <x v="121"/>
    <x v="1"/>
    <s v="-"/>
    <s v="Yes"/>
    <n v="1"/>
    <n v="15.58"/>
    <n v="5"/>
    <n v="15.58"/>
    <n v="10.58"/>
    <n v="0.68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3"/>
    <n v="126"/>
    <n v="37.14"/>
    <n v="42"/>
    <n v="88.86"/>
    <n v="0.71"/>
    <s v="Average"/>
    <x v="0"/>
  </r>
  <r>
    <x v="122"/>
    <x v="7"/>
    <s v="BATH"/>
    <s v="Yes"/>
    <n v="1"/>
    <n v="21"/>
    <n v="7.43"/>
    <n v="21"/>
    <n v="13.57"/>
    <n v="0.65"/>
    <s v="Above 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2"/>
    <n v="90"/>
    <n v="32.64"/>
    <n v="45"/>
    <n v="57.36"/>
    <n v="0.64"/>
    <s v="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149"/>
    <x v="1"/>
    <s v="-"/>
    <s v="Yes"/>
    <n v="1"/>
    <n v="25"/>
    <n v="5.01"/>
    <n v="25"/>
    <n v="19.989999999999998"/>
    <n v="0.8"/>
    <s v="Above Average"/>
    <x v="0"/>
  </r>
  <r>
    <x v="84"/>
    <x v="5"/>
    <s v="OUTERWEAR"/>
    <s v="Yes"/>
    <n v="4"/>
    <n v="396"/>
    <n v="143.88"/>
    <n v="99"/>
    <n v="252.12"/>
    <n v="0.64"/>
    <s v="Average"/>
    <x v="0"/>
  </r>
  <r>
    <x v="150"/>
    <x v="8"/>
    <s v="ELECTRO ACCESSORIES"/>
    <s v="Yes"/>
    <n v="1"/>
    <n v="99"/>
    <n v="37.42"/>
    <n v="99"/>
    <n v="61.58"/>
    <n v="0.62"/>
    <s v="Average"/>
    <x v="0"/>
  </r>
  <r>
    <x v="137"/>
    <x v="8"/>
    <s v="AUDIO"/>
    <s v="Yes"/>
    <n v="1"/>
    <n v="29"/>
    <n v="10.77"/>
    <n v="29"/>
    <n v="18.23"/>
    <n v="0.63"/>
    <s v="Above Average"/>
    <x v="0"/>
  </r>
  <r>
    <x v="139"/>
    <x v="0"/>
    <s v="MASKS"/>
    <s v="Yes"/>
    <n v="1"/>
    <n v="59"/>
    <n v="22.65"/>
    <n v="59"/>
    <n v="36.35"/>
    <n v="0.62"/>
    <s v="Above 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87"/>
    <x v="1"/>
    <s v="-"/>
    <s v="Yes"/>
    <n v="1"/>
    <n v="62"/>
    <n v="23.31"/>
    <n v="62"/>
    <n v="38.69"/>
    <n v="0.62"/>
    <s v="Above Average"/>
    <x v="0"/>
  </r>
  <r>
    <x v="151"/>
    <x v="1"/>
    <s v="-"/>
    <s v="Yes"/>
    <n v="1"/>
    <n v="50"/>
    <n v="17.649999999999999"/>
    <n v="50"/>
    <n v="32.35"/>
    <n v="0.65"/>
    <s v="Above Average"/>
    <x v="0"/>
  </r>
  <r>
    <x v="152"/>
    <x v="1"/>
    <s v="-"/>
    <s v="Yes"/>
    <n v="1"/>
    <n v="50"/>
    <n v="17.649999999999999"/>
    <n v="50"/>
    <n v="32.35"/>
    <n v="0.65"/>
    <s v="Above Average"/>
    <x v="0"/>
  </r>
  <r>
    <x v="153"/>
    <x v="0"/>
    <s v="MASKS"/>
    <s v="Yes"/>
    <n v="1"/>
    <n v="79"/>
    <n v="27.17"/>
    <n v="79"/>
    <n v="51.83"/>
    <n v="0.66"/>
    <s v="Above Average"/>
    <x v="0"/>
  </r>
  <r>
    <x v="154"/>
    <x v="1"/>
    <s v="-"/>
    <s v="Yes"/>
    <n v="1"/>
    <n v="22"/>
    <n v="5.65"/>
    <n v="22"/>
    <n v="16.350000000000001"/>
    <n v="0.74"/>
    <s v="Above Average"/>
    <x v="0"/>
  </r>
  <r>
    <x v="155"/>
    <x v="1"/>
    <s v="-"/>
    <s v="Yes"/>
    <n v="1"/>
    <n v="32"/>
    <n v="7.15"/>
    <n v="32"/>
    <n v="24.85"/>
    <n v="0.78"/>
    <s v="Above Average"/>
    <x v="0"/>
  </r>
  <r>
    <x v="7"/>
    <x v="1"/>
    <s v="-"/>
    <s v="Yes"/>
    <n v="1"/>
    <n v="42"/>
    <n v="11.28"/>
    <n v="42"/>
    <n v="30.72"/>
    <n v="0.73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92"/>
    <x v="4"/>
    <s v="RINGS"/>
    <s v="Yes"/>
    <n v="2"/>
    <n v="40"/>
    <n v="15.88"/>
    <n v="20"/>
    <n v="24.12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2"/>
    <n v="50"/>
    <n v="13.6"/>
    <n v="25"/>
    <n v="36.4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5"/>
    <x v="4"/>
    <s v="RINGS"/>
    <s v="Yes"/>
    <n v="2"/>
    <n v="44"/>
    <n v="12.7"/>
    <n v="22"/>
    <n v="31.3"/>
    <n v="0.71"/>
    <s v="Above Average"/>
    <x v="0"/>
  </r>
  <r>
    <x v="16"/>
    <x v="6"/>
    <s v="INTIMATES"/>
    <s v="Yes"/>
    <n v="2"/>
    <n v="36"/>
    <n v="10.8"/>
    <n v="18"/>
    <n v="25.2"/>
    <n v="0.7"/>
    <s v="Above Average"/>
    <x v="0"/>
  </r>
  <r>
    <x v="156"/>
    <x v="7"/>
    <s v="BODY CARE"/>
    <s v="Yes"/>
    <n v="2"/>
    <n v="17.3"/>
    <n v="6.4"/>
    <n v="8.65"/>
    <n v="10.9"/>
    <n v="0.63"/>
    <s v="Above Average"/>
    <x v="0"/>
  </r>
  <r>
    <x v="17"/>
    <x v="7"/>
    <s v="ORAL CARE"/>
    <s v="Yes"/>
    <n v="2"/>
    <n v="28"/>
    <n v="5.5"/>
    <n v="14"/>
    <n v="22.5"/>
    <n v="0.8"/>
    <s v="Above Average"/>
    <x v="0"/>
  </r>
  <r>
    <x v="130"/>
    <x v="4"/>
    <s v="RINGS"/>
    <s v="Yes"/>
    <n v="4"/>
    <n v="32"/>
    <n v="7"/>
    <n v="8"/>
    <n v="25"/>
    <n v="0.78"/>
    <s v="Above 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131"/>
    <x v="1"/>
    <s v="-"/>
    <s v="Yes"/>
    <n v="3"/>
    <n v="38"/>
    <n v="13.5"/>
    <n v="12.67"/>
    <n v="24.5"/>
    <n v="0.64"/>
    <s v="Above Average"/>
    <x v="0"/>
  </r>
  <r>
    <x v="21"/>
    <x v="6"/>
    <s v="INTIMATES"/>
    <s v="Yes"/>
    <n v="1"/>
    <n v="15"/>
    <n v="2.95"/>
    <n v="15"/>
    <n v="12.05"/>
    <n v="0.8"/>
    <s v="Above Average"/>
    <x v="0"/>
  </r>
  <r>
    <x v="157"/>
    <x v="6"/>
    <s v="INTIMATES"/>
    <s v="Yes"/>
    <n v="1"/>
    <n v="15"/>
    <n v="3.75"/>
    <n v="15"/>
    <n v="11.25"/>
    <n v="0.75"/>
    <s v="Above Average"/>
    <x v="0"/>
  </r>
  <r>
    <x v="23"/>
    <x v="2"/>
    <s v="CYCLING"/>
    <s v="Yes"/>
    <n v="1"/>
    <n v="121.42"/>
    <n v="37.840000000000003"/>
    <n v="121.42"/>
    <n v="83.58"/>
    <n v="0.69"/>
    <s v="Average"/>
    <x v="1"/>
  </r>
  <r>
    <x v="97"/>
    <x v="3"/>
    <s v="IMPULSE"/>
    <s v="Yes"/>
    <n v="1"/>
    <n v="65"/>
    <n v="12"/>
    <n v="65"/>
    <n v="53"/>
    <n v="0.82"/>
    <s v="Above 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143"/>
    <x v="3"/>
    <s v="IMPULSE"/>
    <s v="Yes"/>
    <n v="2"/>
    <n v="44"/>
    <n v="11.2"/>
    <n v="22"/>
    <n v="32.799999999999997"/>
    <n v="0.75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1"/>
    <x v="1"/>
    <s v="-"/>
    <s v="Yes"/>
    <n v="1"/>
    <n v="29"/>
    <n v="5.15"/>
    <n v="29"/>
    <n v="23.85"/>
    <n v="0.82"/>
    <s v="Above Average"/>
    <x v="0"/>
  </r>
  <r>
    <x v="144"/>
    <x v="3"/>
    <s v="BELTS"/>
    <s v="Yes"/>
    <n v="1"/>
    <n v="4"/>
    <n v="1.4"/>
    <n v="4"/>
    <n v="2.6"/>
    <n v="0.65"/>
    <s v="Above Average"/>
    <x v="0"/>
  </r>
  <r>
    <x v="33"/>
    <x v="3"/>
    <s v="IMPULSE"/>
    <s v="Yes"/>
    <n v="2"/>
    <n v="16"/>
    <n v="3"/>
    <n v="8"/>
    <n v="13"/>
    <n v="0.81"/>
    <s v="Above Average"/>
    <x v="0"/>
  </r>
  <r>
    <x v="134"/>
    <x v="3"/>
    <s v="IMPULSE"/>
    <s v="Yes"/>
    <n v="2"/>
    <n v="70"/>
    <n v="16.2"/>
    <n v="35"/>
    <n v="53.8"/>
    <n v="0.77"/>
    <s v="Above Average"/>
    <x v="0"/>
  </r>
  <r>
    <x v="99"/>
    <x v="1"/>
    <s v="-"/>
    <s v="Yes"/>
    <n v="2"/>
    <n v="58"/>
    <n v="16"/>
    <n v="29"/>
    <n v="42"/>
    <n v="0.72"/>
    <s v="Above Average"/>
    <x v="0"/>
  </r>
  <r>
    <x v="39"/>
    <x v="1"/>
    <s v="-"/>
    <s v="Yes"/>
    <n v="3"/>
    <n v="237"/>
    <n v="90"/>
    <n v="79"/>
    <n v="147"/>
    <n v="0.62"/>
    <s v="Average"/>
    <x v="0"/>
  </r>
  <r>
    <x v="40"/>
    <x v="2"/>
    <s v="APPAREL"/>
    <s v="Yes"/>
    <n v="1"/>
    <n v="125"/>
    <n v="48"/>
    <n v="125"/>
    <n v="77"/>
    <n v="0.62"/>
    <s v="Average"/>
    <x v="1"/>
  </r>
  <r>
    <x v="101"/>
    <x v="3"/>
    <s v="RINGS"/>
    <s v="Yes"/>
    <n v="2"/>
    <n v="36"/>
    <n v="8"/>
    <n v="18"/>
    <n v="28"/>
    <n v="0.78"/>
    <s v="Above Average"/>
    <x v="0"/>
  </r>
  <r>
    <x v="42"/>
    <x v="5"/>
    <s v="OUTERWEAR"/>
    <s v="Yes"/>
    <n v="1"/>
    <n v="59"/>
    <n v="13.24"/>
    <n v="59"/>
    <n v="45.76"/>
    <n v="0.78"/>
    <s v="Above Average"/>
    <x v="0"/>
  </r>
  <r>
    <x v="158"/>
    <x v="2"/>
    <s v="APPAREL"/>
    <s v="Yes"/>
    <n v="2"/>
    <n v="138"/>
    <n v="36"/>
    <n v="69"/>
    <n v="102"/>
    <n v="0.74"/>
    <s v="Average"/>
    <x v="0"/>
  </r>
  <r>
    <x v="159"/>
    <x v="3"/>
    <s v="IMPULSE"/>
    <s v="Yes"/>
    <n v="1"/>
    <n v="22"/>
    <n v="3.2"/>
    <n v="22"/>
    <n v="18.8"/>
    <n v="0.85"/>
    <s v="Above Average"/>
    <x v="0"/>
  </r>
  <r>
    <x v="47"/>
    <x v="1"/>
    <s v="-"/>
    <s v="Yes"/>
    <n v="1"/>
    <n v="15"/>
    <n v="5.37"/>
    <n v="15"/>
    <n v="9.6300000000000008"/>
    <n v="0.64"/>
    <s v="Above Average"/>
    <x v="0"/>
  </r>
  <r>
    <x v="48"/>
    <x v="1"/>
    <s v="-"/>
    <s v="Yes"/>
    <n v="4"/>
    <n v="100"/>
    <n v="29.2"/>
    <n v="25"/>
    <n v="70.8"/>
    <n v="0.71"/>
    <s v="Average"/>
    <x v="0"/>
  </r>
  <r>
    <x v="49"/>
    <x v="1"/>
    <s v="-"/>
    <s v="Yes"/>
    <n v="2"/>
    <n v="40"/>
    <n v="11.8"/>
    <n v="20"/>
    <n v="28.2"/>
    <n v="0.71"/>
    <s v="Above Average"/>
    <x v="0"/>
  </r>
  <r>
    <x v="49"/>
    <x v="1"/>
    <s v="-"/>
    <s v="Yes"/>
    <n v="1"/>
    <n v="35"/>
    <n v="11.8"/>
    <n v="35"/>
    <n v="23.2"/>
    <n v="0.66"/>
    <s v="Above Average"/>
    <x v="0"/>
  </r>
  <r>
    <x v="108"/>
    <x v="1"/>
    <s v="-"/>
    <s v="Yes"/>
    <n v="1"/>
    <n v="39"/>
    <n v="14.26"/>
    <n v="39"/>
    <n v="24.74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10"/>
    <x v="5"/>
    <s v="TOPS"/>
    <s v="Yes"/>
    <n v="2"/>
    <n v="16"/>
    <n v="5.56"/>
    <n v="8"/>
    <n v="10.44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8"/>
    <n v="232"/>
    <n v="74.400000000000006"/>
    <n v="29"/>
    <n v="157.6"/>
    <n v="0.68"/>
    <s v="Average"/>
    <x v="0"/>
  </r>
  <r>
    <x v="111"/>
    <x v="1"/>
    <s v="-"/>
    <s v="Yes"/>
    <n v="1"/>
    <n v="20"/>
    <n v="5.25"/>
    <n v="20"/>
    <n v="14.75"/>
    <n v="0.74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1"/>
    <n v="59"/>
    <n v="22.4"/>
    <n v="59"/>
    <n v="36.6"/>
    <n v="0.62"/>
    <s v="Above Average"/>
    <x v="0"/>
  </r>
  <r>
    <x v="160"/>
    <x v="2"/>
    <s v="LOWER BODY"/>
    <s v="Yes"/>
    <n v="2"/>
    <n v="70"/>
    <n v="19.899999999999999"/>
    <n v="35"/>
    <n v="50.1"/>
    <n v="0.72"/>
    <s v="Above Average"/>
    <x v="0"/>
  </r>
  <r>
    <x v="59"/>
    <x v="1"/>
    <s v="-"/>
    <s v="Yes"/>
    <n v="1"/>
    <n v="13"/>
    <n v="3.12"/>
    <n v="13"/>
    <n v="9.8800000000000008"/>
    <n v="0.76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7"/>
    <n v="270.77"/>
    <n v="76.650000000000006"/>
    <n v="38.68"/>
    <n v="194.12"/>
    <n v="0.72"/>
    <s v="Average"/>
    <x v="0"/>
  </r>
  <r>
    <x v="63"/>
    <x v="3"/>
    <s v="RINGS"/>
    <s v="Yes"/>
    <n v="5"/>
    <n v="80"/>
    <n v="30"/>
    <n v="16"/>
    <n v="50"/>
    <n v="0.63"/>
    <s v="Above Average"/>
    <x v="0"/>
  </r>
  <r>
    <x v="161"/>
    <x v="5"/>
    <s v="OUTERWEAR"/>
    <s v="Yes"/>
    <n v="1"/>
    <n v="20.76"/>
    <n v="7.44"/>
    <n v="20.76"/>
    <n v="13.32"/>
    <n v="0.64"/>
    <s v="Above Average"/>
    <x v="0"/>
  </r>
  <r>
    <x v="64"/>
    <x v="5"/>
    <s v="OUTERWEAR"/>
    <s v="Yes"/>
    <n v="1"/>
    <n v="20"/>
    <n v="6.16"/>
    <n v="20"/>
    <n v="13.84"/>
    <n v="0.69"/>
    <s v="Above Average"/>
    <x v="0"/>
  </r>
  <r>
    <x v="67"/>
    <x v="1"/>
    <s v="-"/>
    <s v="Yes"/>
    <n v="5"/>
    <n v="200"/>
    <n v="52.75"/>
    <n v="40"/>
    <n v="147.25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63"/>
    <x v="1"/>
    <s v="-"/>
    <s v="Yes"/>
    <n v="1"/>
    <n v="29"/>
    <n v="5.84"/>
    <n v="29"/>
    <n v="23.16"/>
    <n v="0.8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2"/>
    <n v="78"/>
    <n v="21.94"/>
    <n v="39"/>
    <n v="56.06"/>
    <n v="0.72"/>
    <s v="Average"/>
    <x v="0"/>
  </r>
  <r>
    <x v="76"/>
    <x v="1"/>
    <s v="-"/>
    <s v="Yes"/>
    <n v="2"/>
    <n v="78"/>
    <n v="21.94"/>
    <n v="39"/>
    <n v="56.06"/>
    <n v="0.72"/>
    <s v="Average"/>
    <x v="0"/>
  </r>
  <r>
    <x v="117"/>
    <x v="1"/>
    <s v="-"/>
    <s v="Yes"/>
    <n v="1"/>
    <n v="25"/>
    <n v="7.53"/>
    <n v="25"/>
    <n v="17.47"/>
    <n v="0.7"/>
    <s v="Above Average"/>
    <x v="0"/>
  </r>
  <r>
    <x v="148"/>
    <x v="2"/>
    <s v="LOWER BODY"/>
    <s v="Yes"/>
    <n v="1"/>
    <n v="39"/>
    <n v="14.25"/>
    <n v="39"/>
    <n v="24.75"/>
    <n v="0.63"/>
    <s v="Above Average"/>
    <x v="0"/>
  </r>
  <r>
    <x v="118"/>
    <x v="2"/>
    <s v="LOWER BODY"/>
    <s v="Yes"/>
    <n v="1"/>
    <n v="39"/>
    <n v="9.4499999999999993"/>
    <n v="39"/>
    <n v="29.55"/>
    <n v="0.76"/>
    <s v="Above Average"/>
    <x v="0"/>
  </r>
  <r>
    <x v="77"/>
    <x v="7"/>
    <s v="BATH"/>
    <s v="Yes"/>
    <n v="2"/>
    <n v="6"/>
    <n v="1.44"/>
    <n v="3"/>
    <n v="4.5599999999999996"/>
    <n v="0.76"/>
    <s v="Above Average"/>
    <x v="0"/>
  </r>
  <r>
    <x v="164"/>
    <x v="1"/>
    <s v="-"/>
    <s v="Yes"/>
    <n v="2"/>
    <n v="30"/>
    <n v="7.2"/>
    <n v="15"/>
    <n v="22.8"/>
    <n v="0.76"/>
    <s v="Above Average"/>
    <x v="0"/>
  </r>
  <r>
    <x v="121"/>
    <x v="1"/>
    <s v="-"/>
    <s v="Yes"/>
    <n v="1"/>
    <n v="15.57"/>
    <n v="5"/>
    <n v="15.57"/>
    <n v="10.57"/>
    <n v="0.68"/>
    <s v="Above Average"/>
    <x v="0"/>
  </r>
  <r>
    <x v="121"/>
    <x v="1"/>
    <s v="-"/>
    <s v="Yes"/>
    <n v="1"/>
    <n v="15.57"/>
    <n v="5"/>
    <n v="15.57"/>
    <n v="10.57"/>
    <n v="0.68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2"/>
    <n v="90"/>
    <n v="32.64"/>
    <n v="45"/>
    <n v="57.36"/>
    <n v="0.64"/>
    <s v="Average"/>
    <x v="0"/>
  </r>
  <r>
    <x v="83"/>
    <x v="8"/>
    <s v="ELECTRO ACCESSORIES"/>
    <s v="Yes"/>
    <n v="1"/>
    <n v="99"/>
    <n v="37.42"/>
    <n v="99"/>
    <n v="61.58"/>
    <n v="0.62"/>
    <s v="Average"/>
    <x v="0"/>
  </r>
  <r>
    <x v="137"/>
    <x v="8"/>
    <s v="AUDIO"/>
    <s v="Yes"/>
    <n v="1"/>
    <n v="29"/>
    <n v="10.77"/>
    <n v="29"/>
    <n v="18.23"/>
    <n v="0.63"/>
    <s v="Above Average"/>
    <x v="0"/>
  </r>
  <r>
    <x v="165"/>
    <x v="1"/>
    <s v="-"/>
    <s v="Yes"/>
    <n v="1"/>
    <n v="48.3"/>
    <n v="15.9"/>
    <n v="48.3"/>
    <n v="32.4"/>
    <n v="0.67"/>
    <s v="Above Average"/>
    <x v="0"/>
  </r>
  <r>
    <x v="165"/>
    <x v="1"/>
    <s v="-"/>
    <s v="Yes"/>
    <n v="3"/>
    <n v="207"/>
    <n v="47.7"/>
    <n v="69"/>
    <n v="159.30000000000001"/>
    <n v="0.77"/>
    <s v="Average"/>
    <x v="0"/>
  </r>
  <r>
    <x v="165"/>
    <x v="1"/>
    <s v="-"/>
    <s v="Yes"/>
    <n v="1"/>
    <n v="69"/>
    <n v="16.5"/>
    <n v="69"/>
    <n v="52.5"/>
    <n v="0.76"/>
    <s v="Above Average"/>
    <x v="0"/>
  </r>
  <r>
    <x v="125"/>
    <x v="0"/>
    <s v="MASKS"/>
    <s v="Yes"/>
    <n v="3"/>
    <n v="170.87"/>
    <n v="49.2"/>
    <n v="56.96"/>
    <n v="121.67"/>
    <n v="0.71"/>
    <s v="Average"/>
    <x v="0"/>
  </r>
  <r>
    <x v="86"/>
    <x v="0"/>
    <s v="MASKS"/>
    <s v="Yes"/>
    <n v="2"/>
    <n v="118"/>
    <n v="40.6"/>
    <n v="59"/>
    <n v="77.400000000000006"/>
    <n v="0.66"/>
    <s v="Average"/>
    <x v="0"/>
  </r>
  <r>
    <x v="139"/>
    <x v="0"/>
    <s v="MASKS"/>
    <s v="Yes"/>
    <n v="1"/>
    <n v="59"/>
    <n v="22.65"/>
    <n v="59"/>
    <n v="36.35"/>
    <n v="0.62"/>
    <s v="Above Average"/>
    <x v="0"/>
  </r>
  <r>
    <x v="0"/>
    <x v="0"/>
    <s v="MASKS"/>
    <s v="Yes"/>
    <n v="3"/>
    <n v="165"/>
    <n v="63.69"/>
    <n v="55"/>
    <n v="101.31"/>
    <n v="0.61"/>
    <s v="Average"/>
    <x v="0"/>
  </r>
  <r>
    <x v="151"/>
    <x v="1"/>
    <s v="-"/>
    <s v="Yes"/>
    <n v="2"/>
    <n v="100"/>
    <n v="35.299999999999997"/>
    <n v="50"/>
    <n v="64.7"/>
    <n v="0.65"/>
    <s v="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126"/>
    <x v="0"/>
    <s v="MASKS"/>
    <s v="Yes"/>
    <n v="1"/>
    <n v="50"/>
    <n v="14.5"/>
    <n v="50"/>
    <n v="35.5"/>
    <n v="0.71"/>
    <s v="Above Average"/>
    <x v="0"/>
  </r>
  <r>
    <x v="127"/>
    <x v="0"/>
    <s v="MASKS"/>
    <s v="Yes"/>
    <n v="1"/>
    <n v="50"/>
    <n v="12.75"/>
    <n v="50"/>
    <n v="37.25"/>
    <n v="0.75"/>
    <s v="Above 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166"/>
    <x v="0"/>
    <s v="MASKS"/>
    <s v="Yes"/>
    <n v="1"/>
    <n v="85"/>
    <n v="32.5"/>
    <n v="85"/>
    <n v="52.5"/>
    <n v="0.62"/>
    <s v="Above Average"/>
    <x v="0"/>
  </r>
  <r>
    <x v="167"/>
    <x v="0"/>
    <s v="MASKS"/>
    <s v="Yes"/>
    <n v="1"/>
    <n v="109"/>
    <n v="35.409999999999997"/>
    <n v="109"/>
    <n v="73.59"/>
    <n v="0.68"/>
    <s v="Average"/>
    <x v="1"/>
  </r>
  <r>
    <x v="2"/>
    <x v="1"/>
    <s v="-"/>
    <s v="Yes"/>
    <n v="1"/>
    <n v="78"/>
    <n v="26.93"/>
    <n v="78"/>
    <n v="51.07"/>
    <n v="0.65"/>
    <s v="Above Average"/>
    <x v="0"/>
  </r>
  <r>
    <x v="168"/>
    <x v="0"/>
    <s v="MASKS"/>
    <s v="Yes"/>
    <n v="2"/>
    <n v="110"/>
    <n v="32.799999999999997"/>
    <n v="55"/>
    <n v="77.2"/>
    <n v="0.7"/>
    <s v="Average"/>
    <x v="0"/>
  </r>
  <r>
    <x v="5"/>
    <x v="1"/>
    <s v="-"/>
    <s v="Yes"/>
    <n v="1"/>
    <n v="17"/>
    <n v="3"/>
    <n v="17"/>
    <n v="14"/>
    <n v="0.82"/>
    <s v="Above Average"/>
    <x v="0"/>
  </r>
  <r>
    <x v="169"/>
    <x v="1"/>
    <s v="-"/>
    <s v="Yes"/>
    <n v="1"/>
    <n v="50"/>
    <n v="17.12"/>
    <n v="50"/>
    <n v="32.880000000000003"/>
    <n v="0.66"/>
    <s v="Above Average"/>
    <x v="0"/>
  </r>
  <r>
    <x v="155"/>
    <x v="1"/>
    <s v="-"/>
    <s v="Yes"/>
    <n v="1"/>
    <n v="32"/>
    <n v="7.15"/>
    <n v="32"/>
    <n v="24.85"/>
    <n v="0.78"/>
    <s v="Above Average"/>
    <x v="0"/>
  </r>
  <r>
    <x v="170"/>
    <x v="2"/>
    <s v="ACCESSORIES"/>
    <s v="Yes"/>
    <n v="1"/>
    <n v="2"/>
    <n v="0.25"/>
    <n v="2"/>
    <n v="1.75"/>
    <n v="0.88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11"/>
    <x v="4"/>
    <s v="RINGS"/>
    <s v="Yes"/>
    <n v="3"/>
    <n v="75"/>
    <n v="18.600000000000001"/>
    <n v="25"/>
    <n v="56.4"/>
    <n v="0.75"/>
    <s v="Average"/>
    <x v="0"/>
  </r>
  <r>
    <x v="14"/>
    <x v="4"/>
    <s v="RINGS"/>
    <s v="Yes"/>
    <n v="2"/>
    <n v="44"/>
    <n v="10.5"/>
    <n v="22"/>
    <n v="33.5"/>
    <n v="0.76"/>
    <s v="Above Average"/>
    <x v="0"/>
  </r>
  <r>
    <x v="16"/>
    <x v="6"/>
    <s v="INTIMATES"/>
    <s v="Yes"/>
    <n v="1"/>
    <n v="18"/>
    <n v="5.4"/>
    <n v="18"/>
    <n v="12.6"/>
    <n v="0.7"/>
    <s v="Above Average"/>
    <x v="0"/>
  </r>
  <r>
    <x v="130"/>
    <x v="4"/>
    <s v="RINGS"/>
    <s v="Yes"/>
    <n v="7"/>
    <n v="56"/>
    <n v="12.25"/>
    <n v="8"/>
    <n v="43.75"/>
    <n v="0.78"/>
    <s v="Above Average"/>
    <x v="0"/>
  </r>
  <r>
    <x v="18"/>
    <x v="3"/>
    <s v="RINGS"/>
    <s v="Yes"/>
    <n v="1"/>
    <n v="15"/>
    <n v="2.95"/>
    <n v="15"/>
    <n v="12.05"/>
    <n v="0.8"/>
    <s v="Above Average"/>
    <x v="0"/>
  </r>
  <r>
    <x v="93"/>
    <x v="5"/>
    <s v="OUTERWEAR"/>
    <s v="Yes"/>
    <n v="4"/>
    <n v="40"/>
    <n v="8.1999999999999993"/>
    <n v="10"/>
    <n v="31.8"/>
    <n v="0.8"/>
    <s v="Above Average"/>
    <x v="0"/>
  </r>
  <r>
    <x v="94"/>
    <x v="6"/>
    <s v="INTIMATES"/>
    <s v="Yes"/>
    <n v="3"/>
    <n v="36.39"/>
    <n v="8.9700000000000006"/>
    <n v="12.13"/>
    <n v="27.42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171"/>
    <x v="8"/>
    <s v="ELECTRO ACCESSORIES"/>
    <s v="Yes"/>
    <n v="3"/>
    <n v="10"/>
    <n v="2.25"/>
    <n v="3.33"/>
    <n v="7.75"/>
    <n v="0.78"/>
    <s v="Above Average"/>
    <x v="0"/>
  </r>
  <r>
    <x v="132"/>
    <x v="8"/>
    <s v="ELECTRO ACCESSORIES"/>
    <s v="Yes"/>
    <n v="1"/>
    <n v="20"/>
    <n v="4.6500000000000004"/>
    <n v="20"/>
    <n v="15.35"/>
    <n v="0.77"/>
    <s v="Above Average"/>
    <x v="0"/>
  </r>
  <r>
    <x v="22"/>
    <x v="2"/>
    <s v="CYCLING"/>
    <s v="Yes"/>
    <n v="2"/>
    <n v="798"/>
    <n v="238"/>
    <n v="399"/>
    <n v="560"/>
    <n v="0.7"/>
    <s v="Average"/>
    <x v="1"/>
  </r>
  <r>
    <x v="23"/>
    <x v="2"/>
    <s v="CYCLING"/>
    <s v="Yes"/>
    <n v="1"/>
    <n v="120.72"/>
    <n v="37.840000000000003"/>
    <n v="120.72"/>
    <n v="82.88"/>
    <n v="0.69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4"/>
    <n v="267.22000000000003"/>
    <n v="48"/>
    <n v="66.81"/>
    <n v="219.22"/>
    <n v="0.82"/>
    <s v="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2"/>
    <n v="218"/>
    <n v="66.3"/>
    <n v="109"/>
    <n v="151.69999999999999"/>
    <n v="0.7"/>
    <s v="Average"/>
    <x v="1"/>
  </r>
  <r>
    <x v="29"/>
    <x v="3"/>
    <s v="BELTS"/>
    <s v="Yes"/>
    <n v="1"/>
    <n v="36"/>
    <n v="11"/>
    <n v="36"/>
    <n v="25"/>
    <n v="0.69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99"/>
    <x v="1"/>
    <s v="-"/>
    <s v="Yes"/>
    <n v="2"/>
    <n v="58"/>
    <n v="16"/>
    <n v="29"/>
    <n v="42"/>
    <n v="0.72"/>
    <s v="Above Average"/>
    <x v="0"/>
  </r>
  <r>
    <x v="38"/>
    <x v="2"/>
    <s v="APPAREL"/>
    <s v="Yes"/>
    <n v="2"/>
    <n v="198"/>
    <n v="64"/>
    <n v="99"/>
    <n v="134"/>
    <n v="0.68"/>
    <s v="Average"/>
    <x v="0"/>
  </r>
  <r>
    <x v="146"/>
    <x v="2"/>
    <s v="APPAREL"/>
    <s v="Yes"/>
    <n v="5"/>
    <n v="595"/>
    <n v="187.5"/>
    <n v="119"/>
    <n v="407.5"/>
    <n v="0.68"/>
    <s v="Average"/>
    <x v="1"/>
  </r>
  <r>
    <x v="39"/>
    <x v="1"/>
    <s v="-"/>
    <s v="Yes"/>
    <n v="2"/>
    <n v="158"/>
    <n v="60"/>
    <n v="79"/>
    <n v="98"/>
    <n v="0.62"/>
    <s v="Average"/>
    <x v="0"/>
  </r>
  <r>
    <x v="172"/>
    <x v="2"/>
    <s v="WEIGHTS"/>
    <s v="Yes"/>
    <n v="1"/>
    <n v="59"/>
    <n v="20.99"/>
    <n v="59"/>
    <n v="38.01"/>
    <n v="0.64"/>
    <s v="Above Average"/>
    <x v="0"/>
  </r>
  <r>
    <x v="101"/>
    <x v="3"/>
    <s v="RINGS"/>
    <s v="Yes"/>
    <n v="1"/>
    <n v="18"/>
    <n v="4"/>
    <n v="18"/>
    <n v="14"/>
    <n v="0.78"/>
    <s v="Above Average"/>
    <x v="0"/>
  </r>
  <r>
    <x v="42"/>
    <x v="5"/>
    <s v="OUTERWEAR"/>
    <s v="Yes"/>
    <n v="2"/>
    <n v="123.97"/>
    <n v="26.48"/>
    <n v="61.99"/>
    <n v="97.49"/>
    <n v="0.79"/>
    <s v="Average"/>
    <x v="0"/>
  </r>
  <r>
    <x v="173"/>
    <x v="6"/>
    <s v="INTIMATES"/>
    <s v="Yes"/>
    <n v="1"/>
    <n v="25"/>
    <n v="7.35"/>
    <n v="25"/>
    <n v="17.649999999999999"/>
    <n v="0.71"/>
    <s v="Above Average"/>
    <x v="0"/>
  </r>
  <r>
    <x v="158"/>
    <x v="2"/>
    <s v="APPAREL"/>
    <s v="Yes"/>
    <n v="3"/>
    <n v="207"/>
    <n v="54"/>
    <n v="69"/>
    <n v="153"/>
    <n v="0.74"/>
    <s v="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1"/>
    <n v="25"/>
    <n v="4.75"/>
    <n v="25"/>
    <n v="20.25"/>
    <n v="0.81"/>
    <s v="Above Average"/>
    <x v="0"/>
  </r>
  <r>
    <x v="45"/>
    <x v="3"/>
    <s v="IMPULSE"/>
    <s v="Yes"/>
    <n v="1"/>
    <n v="99"/>
    <n v="24"/>
    <n v="99"/>
    <n v="75"/>
    <n v="0.76"/>
    <s v="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9"/>
    <x v="1"/>
    <s v="-"/>
    <s v="Yes"/>
    <n v="3"/>
    <n v="60"/>
    <n v="17.7"/>
    <n v="20"/>
    <n v="42.3"/>
    <n v="0.71"/>
    <s v="Above Average"/>
    <x v="0"/>
  </r>
  <r>
    <x v="49"/>
    <x v="1"/>
    <s v="-"/>
    <s v="Yes"/>
    <n v="2"/>
    <n v="70"/>
    <n v="23.6"/>
    <n v="35"/>
    <n v="46.4"/>
    <n v="0.66"/>
    <s v="Above Average"/>
    <x v="0"/>
  </r>
  <r>
    <x v="51"/>
    <x v="1"/>
    <s v="-"/>
    <s v="Yes"/>
    <n v="1"/>
    <n v="45"/>
    <n v="16.8"/>
    <n v="45"/>
    <n v="28.2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54"/>
    <x v="1"/>
    <s v="-"/>
    <s v="Yes"/>
    <n v="4"/>
    <n v="116"/>
    <n v="40.799999999999997"/>
    <n v="29"/>
    <n v="75.2"/>
    <n v="0.65"/>
    <s v="Average"/>
    <x v="0"/>
  </r>
  <r>
    <x v="55"/>
    <x v="1"/>
    <s v="-"/>
    <s v="Yes"/>
    <n v="3"/>
    <n v="195"/>
    <n v="72"/>
    <n v="65"/>
    <n v="123"/>
    <n v="0.63"/>
    <s v="Average"/>
    <x v="0"/>
  </r>
  <r>
    <x v="55"/>
    <x v="1"/>
    <s v="-"/>
    <s v="Yes"/>
    <n v="3"/>
    <n v="195"/>
    <n v="72"/>
    <n v="65"/>
    <n v="123"/>
    <n v="0.63"/>
    <s v="Average"/>
    <x v="0"/>
  </r>
  <r>
    <x v="135"/>
    <x v="1"/>
    <s v="-"/>
    <s v="Yes"/>
    <n v="2"/>
    <n v="58"/>
    <n v="18.600000000000001"/>
    <n v="29"/>
    <n v="39.4"/>
    <n v="0.68"/>
    <s v="Above Average"/>
    <x v="0"/>
  </r>
  <r>
    <x v="160"/>
    <x v="2"/>
    <s v="LOWER BODY"/>
    <s v="Yes"/>
    <n v="1"/>
    <n v="35"/>
    <n v="9.9499999999999993"/>
    <n v="35"/>
    <n v="25.05"/>
    <n v="0.72"/>
    <s v="Above 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61"/>
    <x v="2"/>
    <s v="MAT"/>
    <s v="Yes"/>
    <n v="5"/>
    <n v="190"/>
    <n v="54.75"/>
    <n v="38"/>
    <n v="135.25"/>
    <n v="0.71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2"/>
    <n v="24"/>
    <n v="4.74"/>
    <n v="12"/>
    <n v="19.260000000000002"/>
    <n v="0.8"/>
    <s v="Above Average"/>
    <x v="0"/>
  </r>
  <r>
    <x v="66"/>
    <x v="5"/>
    <s v="OUTERWEAR"/>
    <s v="Yes"/>
    <n v="1"/>
    <n v="115"/>
    <n v="42.08"/>
    <n v="115"/>
    <n v="72.92"/>
    <n v="0.63"/>
    <s v="Average"/>
    <x v="1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36.090000000000003"/>
    <n v="5.69"/>
    <n v="36.090000000000003"/>
    <n v="30.4"/>
    <n v="0.84"/>
    <s v="Above Average"/>
    <x v="0"/>
  </r>
  <r>
    <x v="71"/>
    <x v="1"/>
    <s v="-"/>
    <s v="Yes"/>
    <n v="1"/>
    <n v="40"/>
    <n v="12.35"/>
    <n v="40"/>
    <n v="27.65"/>
    <n v="0.69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17"/>
    <x v="1"/>
    <s v="-"/>
    <s v="Yes"/>
    <n v="1"/>
    <n v="25"/>
    <n v="7.53"/>
    <n v="25"/>
    <n v="17.47"/>
    <n v="0.7"/>
    <s v="Above Average"/>
    <x v="0"/>
  </r>
  <r>
    <x v="118"/>
    <x v="2"/>
    <s v="LOWER BODY"/>
    <s v="Yes"/>
    <n v="1"/>
    <n v="39"/>
    <n v="9.4499999999999993"/>
    <n v="39"/>
    <n v="29.55"/>
    <n v="0.76"/>
    <s v="Above Average"/>
    <x v="0"/>
  </r>
  <r>
    <x v="174"/>
    <x v="2"/>
    <s v="LOWER BODY"/>
    <s v="Yes"/>
    <n v="1"/>
    <n v="15"/>
    <n v="5.76"/>
    <n v="15"/>
    <n v="9.24"/>
    <n v="0.62"/>
    <s v="Above Average"/>
    <x v="0"/>
  </r>
  <r>
    <x v="175"/>
    <x v="2"/>
    <s v="LOWER BODY"/>
    <s v="Yes"/>
    <n v="1"/>
    <n v="30"/>
    <n v="8.16"/>
    <n v="30"/>
    <n v="21.84"/>
    <n v="0.73"/>
    <s v="Above Average"/>
    <x v="0"/>
  </r>
  <r>
    <x v="77"/>
    <x v="7"/>
    <s v="BATH"/>
    <s v="Yes"/>
    <n v="1"/>
    <n v="9"/>
    <n v="2.88"/>
    <n v="9"/>
    <n v="6.12"/>
    <n v="0.68"/>
    <s v="Above Average"/>
    <x v="0"/>
  </r>
  <r>
    <x v="121"/>
    <x v="1"/>
    <s v="-"/>
    <s v="Yes"/>
    <n v="1"/>
    <n v="17.55"/>
    <n v="5"/>
    <n v="17.55"/>
    <n v="12.55"/>
    <n v="0.72"/>
    <s v="Above Average"/>
    <x v="0"/>
  </r>
  <r>
    <x v="80"/>
    <x v="7"/>
    <s v="BATH"/>
    <s v="Yes"/>
    <n v="2"/>
    <n v="84"/>
    <n v="24.76"/>
    <n v="42"/>
    <n v="59.24"/>
    <n v="0.71"/>
    <s v="Average"/>
    <x v="0"/>
  </r>
  <r>
    <x v="122"/>
    <x v="7"/>
    <s v="BATH"/>
    <s v="Yes"/>
    <n v="1"/>
    <n v="21"/>
    <n v="7.43"/>
    <n v="21"/>
    <n v="13.57"/>
    <n v="0.65"/>
    <s v="Above Average"/>
    <x v="0"/>
  </r>
  <r>
    <x v="123"/>
    <x v="7"/>
    <s v="BATH"/>
    <s v="Yes"/>
    <n v="2"/>
    <n v="32"/>
    <n v="9.76"/>
    <n v="16"/>
    <n v="22.24"/>
    <n v="0.7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4"/>
    <x v="5"/>
    <s v="OUTERWEAR"/>
    <s v="Yes"/>
    <n v="2"/>
    <n v="198"/>
    <n v="71.94"/>
    <n v="99"/>
    <n v="126.06"/>
    <n v="0.64"/>
    <s v="Average"/>
    <x v="0"/>
  </r>
  <r>
    <x v="165"/>
    <x v="1"/>
    <s v="-"/>
    <s v="Yes"/>
    <n v="3"/>
    <n v="207"/>
    <n v="49.5"/>
    <n v="69"/>
    <n v="157.5"/>
    <n v="0.76"/>
    <s v="Average"/>
    <x v="0"/>
  </r>
  <r>
    <x v="125"/>
    <x v="0"/>
    <s v="MASKS"/>
    <s v="Yes"/>
    <n v="1"/>
    <n v="55"/>
    <n v="17.649999999999999"/>
    <n v="55"/>
    <n v="37.35"/>
    <n v="0.68"/>
    <s v="Above Average"/>
    <x v="0"/>
  </r>
  <r>
    <x v="86"/>
    <x v="0"/>
    <s v="MASKS"/>
    <s v="Yes"/>
    <n v="2"/>
    <n v="118"/>
    <n v="40.6"/>
    <n v="59"/>
    <n v="77.400000000000006"/>
    <n v="0.66"/>
    <s v="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151"/>
    <x v="1"/>
    <s v="-"/>
    <s v="Yes"/>
    <n v="2"/>
    <n v="100"/>
    <n v="35.299999999999997"/>
    <n v="50"/>
    <n v="64.7"/>
    <n v="0.65"/>
    <s v="Average"/>
    <x v="0"/>
  </r>
  <r>
    <x v="176"/>
    <x v="0"/>
    <s v="MASKS"/>
    <s v="Yes"/>
    <n v="1"/>
    <n v="60"/>
    <n v="14.25"/>
    <n v="60"/>
    <n v="45.75"/>
    <n v="0.76"/>
    <s v="Above Average"/>
    <x v="0"/>
  </r>
  <r>
    <x v="168"/>
    <x v="0"/>
    <s v="MASKS"/>
    <s v="Yes"/>
    <n v="1"/>
    <n v="55"/>
    <n v="16.399999999999999"/>
    <n v="55"/>
    <n v="38.6"/>
    <n v="0.7"/>
    <s v="Above Average"/>
    <x v="0"/>
  </r>
  <r>
    <x v="177"/>
    <x v="0"/>
    <s v="MASKS"/>
    <s v="Yes"/>
    <n v="1"/>
    <n v="59"/>
    <n v="18.75"/>
    <n v="59"/>
    <n v="40.25"/>
    <n v="0.68"/>
    <s v="Above Average"/>
    <x v="0"/>
  </r>
  <r>
    <x v="3"/>
    <x v="1"/>
    <s v="-"/>
    <s v="Yes"/>
    <n v="1"/>
    <n v="29"/>
    <n v="11.01"/>
    <n v="29"/>
    <n v="17.989999999999998"/>
    <n v="0.62"/>
    <s v="Above Average"/>
    <x v="0"/>
  </r>
  <r>
    <x v="170"/>
    <x v="2"/>
    <s v="ACCESSORIES"/>
    <s v="Yes"/>
    <n v="2"/>
    <n v="4"/>
    <n v="0.5"/>
    <n v="2"/>
    <n v="3.5"/>
    <n v="0.88"/>
    <s v="Above Average"/>
    <x v="0"/>
  </r>
  <r>
    <x v="92"/>
    <x v="4"/>
    <s v="RINGS"/>
    <s v="Yes"/>
    <n v="4"/>
    <n v="80"/>
    <n v="31.76"/>
    <n v="20"/>
    <n v="48.24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2"/>
    <x v="4"/>
    <s v="RINGS"/>
    <s v="Yes"/>
    <n v="3"/>
    <n v="75"/>
    <n v="20.399999999999999"/>
    <n v="25"/>
    <n v="54.6"/>
    <n v="0.73"/>
    <s v="Above Average"/>
    <x v="0"/>
  </r>
  <r>
    <x v="13"/>
    <x v="5"/>
    <s v="OUTERWEAR"/>
    <s v="Yes"/>
    <n v="2"/>
    <n v="138"/>
    <n v="40.119999999999997"/>
    <n v="69"/>
    <n v="97.88"/>
    <n v="0.71"/>
    <s v="Average"/>
    <x v="0"/>
  </r>
  <r>
    <x v="15"/>
    <x v="4"/>
    <s v="RINGS"/>
    <s v="Yes"/>
    <n v="6"/>
    <n v="132"/>
    <n v="38.1"/>
    <n v="22"/>
    <n v="93.9"/>
    <n v="0.71"/>
    <s v="Average"/>
    <x v="0"/>
  </r>
  <r>
    <x v="17"/>
    <x v="7"/>
    <s v="ORAL CARE"/>
    <s v="Yes"/>
    <n v="4"/>
    <n v="56"/>
    <n v="11"/>
    <n v="14"/>
    <n v="45"/>
    <n v="0.8"/>
    <s v="Above Average"/>
    <x v="0"/>
  </r>
  <r>
    <x v="130"/>
    <x v="4"/>
    <s v="RINGS"/>
    <s v="Yes"/>
    <n v="8"/>
    <n v="64"/>
    <n v="14"/>
    <n v="8"/>
    <n v="50"/>
    <n v="0.78"/>
    <s v="Above Average"/>
    <x v="0"/>
  </r>
  <r>
    <x v="19"/>
    <x v="1"/>
    <s v="-"/>
    <s v="Yes"/>
    <n v="2"/>
    <n v="72"/>
    <n v="15.9"/>
    <n v="36"/>
    <n v="56.1"/>
    <n v="0.78"/>
    <s v="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20"/>
    <x v="5"/>
    <s v="OUTERWEAR"/>
    <s v="Yes"/>
    <n v="1"/>
    <n v="65"/>
    <n v="16.2"/>
    <n v="65"/>
    <n v="48.8"/>
    <n v="0.75"/>
    <s v="Above Average"/>
    <x v="0"/>
  </r>
  <r>
    <x v="94"/>
    <x v="6"/>
    <s v="INTIMATES"/>
    <s v="Yes"/>
    <n v="1"/>
    <n v="12"/>
    <n v="2.99"/>
    <n v="12"/>
    <n v="9.01"/>
    <n v="0.75"/>
    <s v="Above Average"/>
    <x v="0"/>
  </r>
  <r>
    <x v="21"/>
    <x v="6"/>
    <s v="INTIMATES"/>
    <s v="Yes"/>
    <n v="1"/>
    <n v="15"/>
    <n v="2.95"/>
    <n v="15"/>
    <n v="12.05"/>
    <n v="0.8"/>
    <s v="Above Average"/>
    <x v="0"/>
  </r>
  <r>
    <x v="157"/>
    <x v="6"/>
    <s v="INTIMATES"/>
    <s v="Yes"/>
    <n v="1"/>
    <n v="15"/>
    <n v="3.75"/>
    <n v="15"/>
    <n v="11.25"/>
    <n v="0.75"/>
    <s v="Above Average"/>
    <x v="0"/>
  </r>
  <r>
    <x v="97"/>
    <x v="3"/>
    <s v="IMPULSE"/>
    <s v="Yes"/>
    <n v="1"/>
    <n v="65"/>
    <n v="12"/>
    <n v="65"/>
    <n v="53"/>
    <n v="0.82"/>
    <s v="Above 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2"/>
    <n v="218"/>
    <n v="66.3"/>
    <n v="109"/>
    <n v="151.69999999999999"/>
    <n v="0.7"/>
    <s v="Average"/>
    <x v="1"/>
  </r>
  <r>
    <x v="32"/>
    <x v="1"/>
    <s v="-"/>
    <s v="Yes"/>
    <n v="1"/>
    <n v="16"/>
    <n v="3.7"/>
    <n v="16"/>
    <n v="12.3"/>
    <n v="0.77"/>
    <s v="Above Average"/>
    <x v="0"/>
  </r>
  <r>
    <x v="145"/>
    <x v="3"/>
    <s v="BELTS"/>
    <s v="Yes"/>
    <n v="1"/>
    <n v="60"/>
    <n v="16.8"/>
    <n v="60"/>
    <n v="43.2"/>
    <n v="0.72"/>
    <s v="Above Average"/>
    <x v="0"/>
  </r>
  <r>
    <x v="134"/>
    <x v="3"/>
    <s v="IMPULSE"/>
    <s v="Yes"/>
    <n v="1"/>
    <n v="35"/>
    <n v="8.1"/>
    <n v="35"/>
    <n v="26.9"/>
    <n v="0.77"/>
    <s v="Above Average"/>
    <x v="0"/>
  </r>
  <r>
    <x v="146"/>
    <x v="2"/>
    <s v="APPAREL"/>
    <s v="Yes"/>
    <n v="3"/>
    <n v="357"/>
    <n v="112.5"/>
    <n v="119"/>
    <n v="244.5"/>
    <n v="0.68"/>
    <s v="Average"/>
    <x v="1"/>
  </r>
  <r>
    <x v="178"/>
    <x v="9"/>
    <s v="DISC"/>
    <s v="Yes"/>
    <n v="1"/>
    <n v="60"/>
    <n v="22"/>
    <n v="60"/>
    <n v="38"/>
    <n v="0.63"/>
    <s v="Above Average"/>
    <x v="0"/>
  </r>
  <r>
    <x v="41"/>
    <x v="1"/>
    <s v="-"/>
    <s v="Yes"/>
    <n v="2"/>
    <n v="58"/>
    <n v="16.579999999999998"/>
    <n v="29"/>
    <n v="41.42"/>
    <n v="0.71"/>
    <s v="Above Average"/>
    <x v="0"/>
  </r>
  <r>
    <x v="43"/>
    <x v="1"/>
    <s v="-"/>
    <s v="Yes"/>
    <n v="1"/>
    <n v="49"/>
    <n v="11.36"/>
    <n v="49"/>
    <n v="37.64"/>
    <n v="0.77"/>
    <s v="Above Average"/>
    <x v="0"/>
  </r>
  <r>
    <x v="179"/>
    <x v="5"/>
    <s v="OUTERWEAR"/>
    <s v="Yes"/>
    <n v="2"/>
    <n v="258"/>
    <n v="82.26"/>
    <n v="129"/>
    <n v="175.74"/>
    <n v="0.68"/>
    <s v="Average"/>
    <x v="1"/>
  </r>
  <r>
    <x v="102"/>
    <x v="2"/>
    <s v="WEIGHTS"/>
    <s v="Yes"/>
    <n v="1"/>
    <n v="69"/>
    <n v="15"/>
    <n v="69"/>
    <n v="54"/>
    <n v="0.78"/>
    <s v="Above Average"/>
    <x v="0"/>
  </r>
  <r>
    <x v="158"/>
    <x v="2"/>
    <s v="APPAREL"/>
    <s v="Yes"/>
    <n v="2"/>
    <n v="138"/>
    <n v="36"/>
    <n v="69"/>
    <n v="102"/>
    <n v="0.74"/>
    <s v="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106"/>
    <x v="8"/>
    <s v="AUDIO"/>
    <s v="Yes"/>
    <n v="1"/>
    <n v="25"/>
    <n v="4.75"/>
    <n v="25"/>
    <n v="20.25"/>
    <n v="0.81"/>
    <s v="Above Average"/>
    <x v="0"/>
  </r>
  <r>
    <x v="45"/>
    <x v="3"/>
    <s v="IMPULSE"/>
    <s v="Yes"/>
    <n v="1"/>
    <n v="99"/>
    <n v="24"/>
    <n v="99"/>
    <n v="75"/>
    <n v="0.76"/>
    <s v="Average"/>
    <x v="0"/>
  </r>
  <r>
    <x v="47"/>
    <x v="1"/>
    <s v="-"/>
    <s v="Yes"/>
    <n v="2"/>
    <n v="30"/>
    <n v="10.74"/>
    <n v="15"/>
    <n v="19.260000000000002"/>
    <n v="0.64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7"/>
    <x v="1"/>
    <s v="-"/>
    <s v="Yes"/>
    <n v="1"/>
    <n v="40"/>
    <n v="14.8"/>
    <n v="40"/>
    <n v="25.2"/>
    <n v="0.63"/>
    <s v="Above Average"/>
    <x v="0"/>
  </r>
  <r>
    <x v="48"/>
    <x v="1"/>
    <s v="-"/>
    <s v="Yes"/>
    <n v="1"/>
    <n v="10"/>
    <n v="3"/>
    <n v="10"/>
    <n v="7"/>
    <n v="0.7"/>
    <s v="Above Average"/>
    <x v="0"/>
  </r>
  <r>
    <x v="48"/>
    <x v="1"/>
    <s v="-"/>
    <s v="Yes"/>
    <n v="3"/>
    <n v="75"/>
    <n v="21.9"/>
    <n v="25"/>
    <n v="53.1"/>
    <n v="0.71"/>
    <s v="Above Average"/>
    <x v="0"/>
  </r>
  <r>
    <x v="49"/>
    <x v="1"/>
    <s v="-"/>
    <s v="Yes"/>
    <n v="2"/>
    <n v="40"/>
    <n v="11.8"/>
    <n v="20"/>
    <n v="28.2"/>
    <n v="0.71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8"/>
    <n v="232"/>
    <n v="74.400000000000006"/>
    <n v="29"/>
    <n v="157.6"/>
    <n v="0.68"/>
    <s v="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2"/>
    <n v="118"/>
    <n v="44.8"/>
    <n v="59"/>
    <n v="73.2"/>
    <n v="0.62"/>
    <s v="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5"/>
    <n v="195.31"/>
    <n v="54.75"/>
    <n v="39.06"/>
    <n v="140.56"/>
    <n v="0.72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6"/>
    <n v="72"/>
    <n v="14.22"/>
    <n v="12"/>
    <n v="57.78"/>
    <n v="0.8"/>
    <s v="Average"/>
    <x v="0"/>
  </r>
  <r>
    <x v="63"/>
    <x v="3"/>
    <s v="RINGS"/>
    <s v="Yes"/>
    <n v="2"/>
    <n v="40"/>
    <n v="12"/>
    <n v="20"/>
    <n v="28"/>
    <n v="0.7"/>
    <s v="Above Average"/>
    <x v="0"/>
  </r>
  <r>
    <x v="66"/>
    <x v="5"/>
    <s v="OUTERWEAR"/>
    <s v="Yes"/>
    <n v="2"/>
    <n v="230"/>
    <n v="84.16"/>
    <n v="115"/>
    <n v="145.84"/>
    <n v="0.63"/>
    <s v="Average"/>
    <x v="1"/>
  </r>
  <r>
    <x v="180"/>
    <x v="1"/>
    <s v="-"/>
    <s v="Yes"/>
    <n v="1"/>
    <n v="25"/>
    <n v="4.63"/>
    <n v="25"/>
    <n v="20.37"/>
    <n v="0.81"/>
    <s v="Above Average"/>
    <x v="0"/>
  </r>
  <r>
    <x v="67"/>
    <x v="1"/>
    <s v="-"/>
    <s v="Yes"/>
    <n v="2"/>
    <n v="88.53"/>
    <n v="21.1"/>
    <n v="44.27"/>
    <n v="67.430000000000007"/>
    <n v="0.76"/>
    <s v="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115"/>
    <x v="1"/>
    <s v="-"/>
    <s v="Yes"/>
    <n v="2"/>
    <n v="44"/>
    <n v="10.6"/>
    <n v="22"/>
    <n v="33.4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3"/>
    <x v="1"/>
    <s v="-"/>
    <s v="Yes"/>
    <n v="1"/>
    <n v="32"/>
    <n v="6.6"/>
    <n v="32"/>
    <n v="25.4"/>
    <n v="0.79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2"/>
    <n v="85.46"/>
    <n v="21.94"/>
    <n v="42.73"/>
    <n v="63.52"/>
    <n v="0.74"/>
    <s v="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47"/>
    <x v="7"/>
    <s v="BATH"/>
    <s v="Yes"/>
    <n v="1"/>
    <n v="29.91"/>
    <n v="8.8800000000000008"/>
    <n v="29.91"/>
    <n v="21.03"/>
    <n v="0.7"/>
    <s v="Above Average"/>
    <x v="0"/>
  </r>
  <r>
    <x v="117"/>
    <x v="1"/>
    <s v="-"/>
    <s v="Yes"/>
    <n v="1"/>
    <n v="35"/>
    <n v="10.41"/>
    <n v="35"/>
    <n v="24.59"/>
    <n v="0.7"/>
    <s v="Above Average"/>
    <x v="0"/>
  </r>
  <r>
    <x v="175"/>
    <x v="2"/>
    <s v="LOWER BODY"/>
    <s v="Yes"/>
    <n v="1"/>
    <n v="30"/>
    <n v="8.16"/>
    <n v="30"/>
    <n v="21.84"/>
    <n v="0.73"/>
    <s v="Above Average"/>
    <x v="0"/>
  </r>
  <r>
    <x v="77"/>
    <x v="7"/>
    <s v="BATH"/>
    <s v="Yes"/>
    <n v="1"/>
    <n v="5"/>
    <n v="1.44"/>
    <n v="5"/>
    <n v="3.56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164"/>
    <x v="1"/>
    <s v="-"/>
    <s v="Yes"/>
    <n v="1"/>
    <n v="15"/>
    <n v="3.6"/>
    <n v="15"/>
    <n v="11.4"/>
    <n v="0.76"/>
    <s v="Above Average"/>
    <x v="0"/>
  </r>
  <r>
    <x v="121"/>
    <x v="1"/>
    <s v="-"/>
    <s v="Yes"/>
    <n v="1"/>
    <n v="15"/>
    <n v="3.9"/>
    <n v="15"/>
    <n v="11.1"/>
    <n v="0.74"/>
    <s v="Above Average"/>
    <x v="0"/>
  </r>
  <r>
    <x v="123"/>
    <x v="7"/>
    <s v="BATH"/>
    <s v="Yes"/>
    <n v="2"/>
    <n v="33.54"/>
    <n v="9.76"/>
    <n v="16.77"/>
    <n v="23.78"/>
    <n v="0.71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84"/>
    <x v="5"/>
    <s v="OUTERWEAR"/>
    <s v="Yes"/>
    <n v="2"/>
    <n v="198"/>
    <n v="71.94"/>
    <n v="99"/>
    <n v="126.06"/>
    <n v="0.64"/>
    <s v="Average"/>
    <x v="0"/>
  </r>
  <r>
    <x v="124"/>
    <x v="8"/>
    <s v="COMPLETE KIT"/>
    <s v="Yes"/>
    <n v="1"/>
    <n v="79"/>
    <n v="23.97"/>
    <n v="79"/>
    <n v="55.03"/>
    <n v="0.7"/>
    <s v="Above Average"/>
    <x v="0"/>
  </r>
  <r>
    <x v="165"/>
    <x v="1"/>
    <s v="-"/>
    <s v="Yes"/>
    <n v="2"/>
    <n v="138"/>
    <n v="31.8"/>
    <n v="69"/>
    <n v="106.2"/>
    <n v="0.77"/>
    <s v="Average"/>
    <x v="0"/>
  </r>
  <r>
    <x v="165"/>
    <x v="1"/>
    <s v="-"/>
    <s v="Yes"/>
    <n v="3"/>
    <n v="207"/>
    <n v="49.5"/>
    <n v="69"/>
    <n v="157.5"/>
    <n v="0.76"/>
    <s v="Average"/>
    <x v="0"/>
  </r>
  <r>
    <x v="125"/>
    <x v="0"/>
    <s v="MASKS"/>
    <s v="Yes"/>
    <n v="1"/>
    <n v="55"/>
    <n v="17.649999999999999"/>
    <n v="55"/>
    <n v="37.35"/>
    <n v="0.68"/>
    <s v="Above Average"/>
    <x v="0"/>
  </r>
  <r>
    <x v="86"/>
    <x v="0"/>
    <s v="MASKS"/>
    <s v="Yes"/>
    <n v="1"/>
    <n v="59"/>
    <n v="20.3"/>
    <n v="59"/>
    <n v="38.700000000000003"/>
    <n v="0.66"/>
    <s v="Above Average"/>
    <x v="0"/>
  </r>
  <r>
    <x v="139"/>
    <x v="0"/>
    <s v="MASKS"/>
    <s v="Yes"/>
    <n v="3"/>
    <n v="183.06"/>
    <n v="67.95"/>
    <n v="61.02"/>
    <n v="115.11"/>
    <n v="0.63"/>
    <s v="Average"/>
    <x v="0"/>
  </r>
  <r>
    <x v="0"/>
    <x v="0"/>
    <s v="MASKS"/>
    <s v="Yes"/>
    <n v="1"/>
    <n v="55"/>
    <n v="21.23"/>
    <n v="55"/>
    <n v="33.770000000000003"/>
    <n v="0.61"/>
    <s v="Above Average"/>
    <x v="0"/>
  </r>
  <r>
    <x v="151"/>
    <x v="1"/>
    <s v="-"/>
    <s v="Yes"/>
    <n v="1"/>
    <n v="50"/>
    <n v="17.649999999999999"/>
    <n v="50"/>
    <n v="32.35"/>
    <n v="0.65"/>
    <s v="Above Average"/>
    <x v="0"/>
  </r>
  <r>
    <x v="140"/>
    <x v="0"/>
    <s v="MASKS"/>
    <s v="Yes"/>
    <n v="1"/>
    <n v="50"/>
    <n v="11.72"/>
    <n v="50"/>
    <n v="38.28"/>
    <n v="0.77"/>
    <s v="Above 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127"/>
    <x v="0"/>
    <s v="MASKS"/>
    <s v="Yes"/>
    <n v="1"/>
    <n v="50"/>
    <n v="12.75"/>
    <n v="50"/>
    <n v="37.25"/>
    <n v="0.75"/>
    <s v="Above Average"/>
    <x v="0"/>
  </r>
  <r>
    <x v="167"/>
    <x v="0"/>
    <s v="MASKS"/>
    <s v="Yes"/>
    <n v="1"/>
    <n v="109"/>
    <n v="35.409999999999997"/>
    <n v="109"/>
    <n v="73.59"/>
    <n v="0.68"/>
    <s v="Average"/>
    <x v="1"/>
  </r>
  <r>
    <x v="181"/>
    <x v="0"/>
    <s v="MASKS"/>
    <s v="Yes"/>
    <n v="1"/>
    <n v="75"/>
    <n v="20.98"/>
    <n v="75"/>
    <n v="54.02"/>
    <n v="0.72"/>
    <s v="Above Average"/>
    <x v="0"/>
  </r>
  <r>
    <x v="176"/>
    <x v="0"/>
    <s v="MASKS"/>
    <s v="Yes"/>
    <n v="1"/>
    <n v="60"/>
    <n v="14.25"/>
    <n v="60"/>
    <n v="45.75"/>
    <n v="0.76"/>
    <s v="Above Average"/>
    <x v="0"/>
  </r>
  <r>
    <x v="177"/>
    <x v="0"/>
    <s v="MASKS"/>
    <s v="Yes"/>
    <n v="1"/>
    <n v="59"/>
    <n v="18.75"/>
    <n v="59"/>
    <n v="40.25"/>
    <n v="0.68"/>
    <s v="Above Average"/>
    <x v="0"/>
  </r>
  <r>
    <x v="90"/>
    <x v="1"/>
    <s v="-"/>
    <s v="Yes"/>
    <n v="1"/>
    <n v="35"/>
    <n v="8.77"/>
    <n v="35"/>
    <n v="26.23"/>
    <n v="0.75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142"/>
    <x v="1"/>
    <s v="-"/>
    <s v="Yes"/>
    <n v="1"/>
    <n v="48"/>
    <n v="14.3"/>
    <n v="48"/>
    <n v="33.700000000000003"/>
    <n v="0.7"/>
    <s v="Above Average"/>
    <x v="0"/>
  </r>
  <r>
    <x v="92"/>
    <x v="4"/>
    <s v="RINGS"/>
    <s v="Yes"/>
    <n v="1"/>
    <n v="20"/>
    <n v="7.94"/>
    <n v="20"/>
    <n v="12.06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3"/>
    <n v="75"/>
    <n v="20.399999999999999"/>
    <n v="25"/>
    <n v="54.6"/>
    <n v="0.73"/>
    <s v="Above Average"/>
    <x v="0"/>
  </r>
  <r>
    <x v="13"/>
    <x v="5"/>
    <s v="OUTERWEAR"/>
    <s v="Yes"/>
    <n v="1"/>
    <n v="69"/>
    <n v="20.059999999999999"/>
    <n v="69"/>
    <n v="48.94"/>
    <n v="0.71"/>
    <s v="Above Average"/>
    <x v="0"/>
  </r>
  <r>
    <x v="14"/>
    <x v="4"/>
    <s v="RINGS"/>
    <s v="Yes"/>
    <n v="2"/>
    <n v="44"/>
    <n v="10.5"/>
    <n v="22"/>
    <n v="33.5"/>
    <n v="0.76"/>
    <s v="Above Average"/>
    <x v="0"/>
  </r>
  <r>
    <x v="15"/>
    <x v="4"/>
    <s v="RINGS"/>
    <s v="Yes"/>
    <n v="2"/>
    <n v="44"/>
    <n v="12.7"/>
    <n v="22"/>
    <n v="31.3"/>
    <n v="0.71"/>
    <s v="Above Average"/>
    <x v="0"/>
  </r>
  <r>
    <x v="17"/>
    <x v="7"/>
    <s v="ORAL CARE"/>
    <s v="Yes"/>
    <n v="1"/>
    <n v="15.49"/>
    <n v="2.75"/>
    <n v="15.49"/>
    <n v="12.74"/>
    <n v="0.82"/>
    <s v="Above Average"/>
    <x v="0"/>
  </r>
  <r>
    <x v="130"/>
    <x v="4"/>
    <s v="RINGS"/>
    <s v="Yes"/>
    <n v="7"/>
    <n v="57.3"/>
    <n v="12.25"/>
    <n v="8.19"/>
    <n v="45.05"/>
    <n v="0.79"/>
    <s v="Above Average"/>
    <x v="0"/>
  </r>
  <r>
    <x v="18"/>
    <x v="3"/>
    <s v="RINGS"/>
    <s v="Yes"/>
    <n v="4"/>
    <n v="60"/>
    <n v="11.8"/>
    <n v="15"/>
    <n v="48.2"/>
    <n v="0.8"/>
    <s v="Above Average"/>
    <x v="0"/>
  </r>
  <r>
    <x v="19"/>
    <x v="1"/>
    <s v="-"/>
    <s v="Yes"/>
    <n v="1"/>
    <n v="36"/>
    <n v="7.95"/>
    <n v="36"/>
    <n v="28.05"/>
    <n v="0.78"/>
    <s v="Above Average"/>
    <x v="0"/>
  </r>
  <r>
    <x v="93"/>
    <x v="5"/>
    <s v="OUTERWEAR"/>
    <s v="Yes"/>
    <n v="1"/>
    <n v="10"/>
    <n v="2.0499999999999998"/>
    <n v="10"/>
    <n v="7.95"/>
    <n v="0.8"/>
    <s v="Above Average"/>
    <x v="0"/>
  </r>
  <r>
    <x v="20"/>
    <x v="5"/>
    <s v="OUTERWEAR"/>
    <s v="Yes"/>
    <n v="3"/>
    <n v="195"/>
    <n v="48.6"/>
    <n v="65"/>
    <n v="146.4"/>
    <n v="0.75"/>
    <s v="Average"/>
    <x v="0"/>
  </r>
  <r>
    <x v="94"/>
    <x v="6"/>
    <s v="INTIMATES"/>
    <s v="Yes"/>
    <n v="1"/>
    <n v="12"/>
    <n v="2.99"/>
    <n v="12"/>
    <n v="9.01"/>
    <n v="0.75"/>
    <s v="Above Average"/>
    <x v="0"/>
  </r>
  <r>
    <x v="21"/>
    <x v="6"/>
    <s v="INTIMATES"/>
    <s v="Yes"/>
    <n v="4"/>
    <n v="60"/>
    <n v="11.8"/>
    <n v="15"/>
    <n v="48.2"/>
    <n v="0.8"/>
    <s v="Above Average"/>
    <x v="0"/>
  </r>
  <r>
    <x v="157"/>
    <x v="6"/>
    <s v="INTIMATES"/>
    <s v="Yes"/>
    <n v="2"/>
    <n v="30"/>
    <n v="7.5"/>
    <n v="15"/>
    <n v="22.5"/>
    <n v="0.75"/>
    <s v="Above Average"/>
    <x v="0"/>
  </r>
  <r>
    <x v="23"/>
    <x v="2"/>
    <s v="CYCLING"/>
    <s v="Yes"/>
    <n v="1"/>
    <n v="120.82"/>
    <n v="37.840000000000003"/>
    <n v="120.82"/>
    <n v="82.98"/>
    <n v="0.69"/>
    <s v="Average"/>
    <x v="1"/>
  </r>
  <r>
    <x v="95"/>
    <x v="2"/>
    <s v="CYCLING"/>
    <s v="Yes"/>
    <n v="1"/>
    <n v="33.049999999999997"/>
    <n v="9.75"/>
    <n v="33.049999999999997"/>
    <n v="23.3"/>
    <n v="0.7"/>
    <s v="Above Average"/>
    <x v="0"/>
  </r>
  <r>
    <x v="24"/>
    <x v="1"/>
    <s v="-"/>
    <s v="Yes"/>
    <n v="1"/>
    <n v="99"/>
    <n v="32.4"/>
    <n v="99"/>
    <n v="66.599999999999994"/>
    <n v="0.67"/>
    <s v="Average"/>
    <x v="0"/>
  </r>
  <r>
    <x v="96"/>
    <x v="2"/>
    <s v="CYCLING"/>
    <s v="Yes"/>
    <n v="2"/>
    <n v="990"/>
    <n v="344"/>
    <n v="495"/>
    <n v="646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26"/>
    <x v="2"/>
    <s v="CYCLING"/>
    <s v="Yes"/>
    <n v="1"/>
    <n v="28"/>
    <n v="6.95"/>
    <n v="28"/>
    <n v="21.05"/>
    <n v="0.75"/>
    <s v="Above Average"/>
    <x v="0"/>
  </r>
  <r>
    <x v="97"/>
    <x v="3"/>
    <s v="IMPULSE"/>
    <s v="Yes"/>
    <n v="5"/>
    <n v="327.13"/>
    <n v="60"/>
    <n v="65.430000000000007"/>
    <n v="267.13"/>
    <n v="0.82"/>
    <s v="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143"/>
    <x v="3"/>
    <s v="IMPULSE"/>
    <s v="Yes"/>
    <n v="3"/>
    <n v="66"/>
    <n v="16.8"/>
    <n v="22"/>
    <n v="49.2"/>
    <n v="0.75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32"/>
    <x v="1"/>
    <s v="-"/>
    <s v="Yes"/>
    <n v="1"/>
    <n v="16"/>
    <n v="3.7"/>
    <n v="16"/>
    <n v="12.3"/>
    <n v="0.77"/>
    <s v="Above Average"/>
    <x v="0"/>
  </r>
  <r>
    <x v="145"/>
    <x v="3"/>
    <s v="BELTS"/>
    <s v="Yes"/>
    <n v="2"/>
    <n v="120"/>
    <n v="33.6"/>
    <n v="60"/>
    <n v="86.4"/>
    <n v="0.72"/>
    <s v="Average"/>
    <x v="0"/>
  </r>
  <r>
    <x v="33"/>
    <x v="3"/>
    <s v="IMPULSE"/>
    <s v="Yes"/>
    <n v="1"/>
    <n v="8"/>
    <n v="1.5"/>
    <n v="8"/>
    <n v="6.5"/>
    <n v="0.81"/>
    <s v="Above Average"/>
    <x v="0"/>
  </r>
  <r>
    <x v="182"/>
    <x v="3"/>
    <s v="IMPULSE"/>
    <s v="Yes"/>
    <n v="1"/>
    <n v="60"/>
    <n v="14.6"/>
    <n v="60"/>
    <n v="45.4"/>
    <n v="0.76"/>
    <s v="Above Average"/>
    <x v="0"/>
  </r>
  <r>
    <x v="183"/>
    <x v="3"/>
    <s v="IMPULSE"/>
    <s v="Yes"/>
    <n v="1"/>
    <n v="9"/>
    <n v="2.95"/>
    <n v="9"/>
    <n v="6.05"/>
    <n v="0.67"/>
    <s v="Above Average"/>
    <x v="0"/>
  </r>
  <r>
    <x v="98"/>
    <x v="7"/>
    <s v="BODY CARE"/>
    <s v="Yes"/>
    <n v="1"/>
    <n v="18"/>
    <n v="5.5"/>
    <n v="18"/>
    <n v="12.5"/>
    <n v="0.69"/>
    <s v="Above Average"/>
    <x v="0"/>
  </r>
  <r>
    <x v="99"/>
    <x v="1"/>
    <s v="-"/>
    <s v="Yes"/>
    <n v="1"/>
    <n v="30.98"/>
    <n v="8"/>
    <n v="30.98"/>
    <n v="22.98"/>
    <n v="0.74"/>
    <s v="Above Average"/>
    <x v="0"/>
  </r>
  <r>
    <x v="38"/>
    <x v="2"/>
    <s v="APPAREL"/>
    <s v="Yes"/>
    <n v="1"/>
    <n v="99"/>
    <n v="32"/>
    <n v="99"/>
    <n v="67"/>
    <n v="0.68"/>
    <s v="Average"/>
    <x v="0"/>
  </r>
  <r>
    <x v="146"/>
    <x v="2"/>
    <s v="APPAREL"/>
    <s v="Yes"/>
    <n v="3"/>
    <n v="357"/>
    <n v="112.5"/>
    <n v="119"/>
    <n v="244.5"/>
    <n v="0.68"/>
    <s v="Average"/>
    <x v="1"/>
  </r>
  <r>
    <x v="39"/>
    <x v="1"/>
    <s v="-"/>
    <s v="Yes"/>
    <n v="1"/>
    <n v="79"/>
    <n v="30"/>
    <n v="79"/>
    <n v="49"/>
    <n v="0.62"/>
    <s v="Above Average"/>
    <x v="0"/>
  </r>
  <r>
    <x v="40"/>
    <x v="2"/>
    <s v="APPAREL"/>
    <s v="Yes"/>
    <n v="3"/>
    <n v="389.41"/>
    <n v="144"/>
    <n v="129.80000000000001"/>
    <n v="245.41"/>
    <n v="0.63"/>
    <s v="Average"/>
    <x v="1"/>
  </r>
  <r>
    <x v="41"/>
    <x v="1"/>
    <s v="-"/>
    <s v="Yes"/>
    <n v="4"/>
    <n v="116"/>
    <n v="33.159999999999997"/>
    <n v="29"/>
    <n v="82.84"/>
    <n v="0.71"/>
    <s v="Average"/>
    <x v="0"/>
  </r>
  <r>
    <x v="102"/>
    <x v="2"/>
    <s v="WEIGHTS"/>
    <s v="Yes"/>
    <n v="1"/>
    <n v="69"/>
    <n v="15"/>
    <n v="69"/>
    <n v="54"/>
    <n v="0.78"/>
    <s v="Above Average"/>
    <x v="0"/>
  </r>
  <r>
    <x v="159"/>
    <x v="3"/>
    <s v="IMPULSE"/>
    <s v="Yes"/>
    <n v="1"/>
    <n v="22"/>
    <n v="3.2"/>
    <n v="22"/>
    <n v="18.8"/>
    <n v="0.85"/>
    <s v="Above Average"/>
    <x v="0"/>
  </r>
  <r>
    <x v="44"/>
    <x v="1"/>
    <s v="-"/>
    <s v="Yes"/>
    <n v="1"/>
    <n v="33.049999999999997"/>
    <n v="7.2"/>
    <n v="33.049999999999997"/>
    <n v="25.85"/>
    <n v="0.78"/>
    <s v="Above Average"/>
    <x v="0"/>
  </r>
  <r>
    <x v="45"/>
    <x v="3"/>
    <s v="IMPULSE"/>
    <s v="Yes"/>
    <n v="3"/>
    <n v="297"/>
    <n v="72"/>
    <n v="99"/>
    <n v="225"/>
    <n v="0.76"/>
    <s v="Average"/>
    <x v="0"/>
  </r>
  <r>
    <x v="107"/>
    <x v="7"/>
    <s v="BODY CARE"/>
    <s v="Yes"/>
    <n v="2"/>
    <n v="16"/>
    <n v="3.7"/>
    <n v="8"/>
    <n v="12.3"/>
    <n v="0.77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8"/>
    <x v="1"/>
    <s v="-"/>
    <s v="Yes"/>
    <n v="2"/>
    <n v="30"/>
    <n v="7.3"/>
    <n v="15"/>
    <n v="22.7"/>
    <n v="0.76"/>
    <s v="Above Average"/>
    <x v="0"/>
  </r>
  <r>
    <x v="48"/>
    <x v="1"/>
    <s v="-"/>
    <s v="Yes"/>
    <n v="1"/>
    <n v="25"/>
    <n v="7.3"/>
    <n v="25"/>
    <n v="17.7"/>
    <n v="0.71"/>
    <s v="Above Average"/>
    <x v="0"/>
  </r>
  <r>
    <x v="49"/>
    <x v="1"/>
    <s v="-"/>
    <s v="Yes"/>
    <n v="3"/>
    <n v="60"/>
    <n v="17.7"/>
    <n v="20"/>
    <n v="42.3"/>
    <n v="0.71"/>
    <s v="Above Average"/>
    <x v="0"/>
  </r>
  <r>
    <x v="49"/>
    <x v="1"/>
    <s v="-"/>
    <s v="Yes"/>
    <n v="1"/>
    <n v="38.21"/>
    <n v="5.9"/>
    <n v="38.21"/>
    <n v="32.31"/>
    <n v="0.85"/>
    <s v="Above Average"/>
    <x v="0"/>
  </r>
  <r>
    <x v="50"/>
    <x v="7"/>
    <s v="SHEETS"/>
    <s v="Yes"/>
    <n v="1"/>
    <n v="59"/>
    <n v="21.5"/>
    <n v="59"/>
    <n v="37.5"/>
    <n v="0.64"/>
    <s v="Above Average"/>
    <x v="0"/>
  </r>
  <r>
    <x v="52"/>
    <x v="1"/>
    <s v="-"/>
    <s v="Yes"/>
    <n v="1"/>
    <n v="89"/>
    <n v="35.01"/>
    <n v="89"/>
    <n v="53.99"/>
    <n v="0.61"/>
    <s v="Above Average"/>
    <x v="0"/>
  </r>
  <r>
    <x v="108"/>
    <x v="1"/>
    <s v="-"/>
    <s v="Yes"/>
    <n v="1"/>
    <n v="39"/>
    <n v="14.26"/>
    <n v="39"/>
    <n v="24.74"/>
    <n v="0.63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7"/>
    <n v="203"/>
    <n v="65.099999999999994"/>
    <n v="29"/>
    <n v="137.9"/>
    <n v="0.68"/>
    <s v="Average"/>
    <x v="0"/>
  </r>
  <r>
    <x v="111"/>
    <x v="1"/>
    <s v="-"/>
    <s v="Yes"/>
    <n v="1"/>
    <n v="20"/>
    <n v="5.25"/>
    <n v="20"/>
    <n v="14.75"/>
    <n v="0.74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57"/>
    <x v="1"/>
    <s v="-"/>
    <s v="Yes"/>
    <n v="3"/>
    <n v="177"/>
    <n v="67.2"/>
    <n v="59"/>
    <n v="109.8"/>
    <n v="0.62"/>
    <s v="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59"/>
    <x v="1"/>
    <s v="-"/>
    <s v="Yes"/>
    <n v="1"/>
    <n v="13"/>
    <n v="3.12"/>
    <n v="13"/>
    <n v="9.8800000000000008"/>
    <n v="0.76"/>
    <s v="Above Average"/>
    <x v="0"/>
  </r>
  <r>
    <x v="60"/>
    <x v="1"/>
    <s v="-"/>
    <s v="Yes"/>
    <n v="2"/>
    <n v="32"/>
    <n v="7.5"/>
    <n v="16"/>
    <n v="24.5"/>
    <n v="0.77"/>
    <s v="Above Average"/>
    <x v="0"/>
  </r>
  <r>
    <x v="61"/>
    <x v="2"/>
    <s v="MAT"/>
    <s v="Yes"/>
    <n v="6"/>
    <n v="232.55"/>
    <n v="65.7"/>
    <n v="38.76"/>
    <n v="166.85"/>
    <n v="0.72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3"/>
    <n v="36"/>
    <n v="7.11"/>
    <n v="12"/>
    <n v="28.89"/>
    <n v="0.8"/>
    <s v="Above Average"/>
    <x v="0"/>
  </r>
  <r>
    <x v="63"/>
    <x v="3"/>
    <s v="RINGS"/>
    <s v="Yes"/>
    <n v="1"/>
    <n v="20"/>
    <n v="6"/>
    <n v="20"/>
    <n v="14"/>
    <n v="0.7"/>
    <s v="Above Average"/>
    <x v="0"/>
  </r>
  <r>
    <x v="64"/>
    <x v="5"/>
    <s v="OUTERWEAR"/>
    <s v="Yes"/>
    <n v="1"/>
    <n v="20"/>
    <n v="6.16"/>
    <n v="20"/>
    <n v="13.84"/>
    <n v="0.69"/>
    <s v="Above Average"/>
    <x v="0"/>
  </r>
  <r>
    <x v="184"/>
    <x v="1"/>
    <s v="-"/>
    <s v="Yes"/>
    <n v="2"/>
    <n v="18"/>
    <n v="6.8"/>
    <n v="9"/>
    <n v="11.2"/>
    <n v="0.62"/>
    <s v="Above 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2"/>
    <n v="80"/>
    <n v="21.1"/>
    <n v="40"/>
    <n v="58.9"/>
    <n v="0.74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2"/>
    <n v="50"/>
    <n v="8.8000000000000007"/>
    <n v="25"/>
    <n v="41.2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3"/>
    <n v="165"/>
    <n v="39.39"/>
    <n v="55"/>
    <n v="125.61"/>
    <n v="0.76"/>
    <s v="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2"/>
    <n v="58"/>
    <n v="11.38"/>
    <n v="29"/>
    <n v="46.62"/>
    <n v="0.8"/>
    <s v="Above Average"/>
    <x v="0"/>
  </r>
  <r>
    <x v="115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16"/>
    <x v="1"/>
    <s v="-"/>
    <s v="Yes"/>
    <n v="2"/>
    <n v="110"/>
    <n v="29.9"/>
    <n v="55"/>
    <n v="80.099999999999994"/>
    <n v="0.73"/>
    <s v="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2"/>
    <n v="78"/>
    <n v="21.94"/>
    <n v="39"/>
    <n v="56.06"/>
    <n v="0.72"/>
    <s v="Average"/>
    <x v="0"/>
  </r>
  <r>
    <x v="75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2"/>
    <n v="78"/>
    <n v="21.94"/>
    <n v="39"/>
    <n v="56.06"/>
    <n v="0.72"/>
    <s v="Average"/>
    <x v="0"/>
  </r>
  <r>
    <x v="185"/>
    <x v="1"/>
    <s v="-"/>
    <s v="Yes"/>
    <n v="2"/>
    <n v="58"/>
    <n v="17"/>
    <n v="29"/>
    <n v="41"/>
    <n v="0.71"/>
    <s v="Above Average"/>
    <x v="0"/>
  </r>
  <r>
    <x v="117"/>
    <x v="1"/>
    <s v="-"/>
    <s v="Yes"/>
    <n v="1"/>
    <n v="100"/>
    <n v="31.53"/>
    <n v="100"/>
    <n v="68.47"/>
    <n v="0.68"/>
    <s v="Average"/>
    <x v="0"/>
  </r>
  <r>
    <x v="175"/>
    <x v="2"/>
    <s v="LOWER BODY"/>
    <s v="Yes"/>
    <n v="2"/>
    <n v="60"/>
    <n v="16.32"/>
    <n v="30"/>
    <n v="43.68"/>
    <n v="0.73"/>
    <s v="Above Average"/>
    <x v="0"/>
  </r>
  <r>
    <x v="119"/>
    <x v="2"/>
    <s v="LOWER BODY"/>
    <s v="Yes"/>
    <n v="2"/>
    <n v="80"/>
    <n v="15.38"/>
    <n v="40"/>
    <n v="64.62"/>
    <n v="0.81"/>
    <s v="Average"/>
    <x v="0"/>
  </r>
  <r>
    <x v="77"/>
    <x v="7"/>
    <s v="BATH"/>
    <s v="Yes"/>
    <n v="2"/>
    <n v="6"/>
    <n v="1.44"/>
    <n v="3"/>
    <n v="4.5599999999999996"/>
    <n v="0.76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164"/>
    <x v="1"/>
    <s v="-"/>
    <s v="Yes"/>
    <n v="1"/>
    <n v="15"/>
    <n v="3.6"/>
    <n v="15"/>
    <n v="11.4"/>
    <n v="0.76"/>
    <s v="Above Average"/>
    <x v="0"/>
  </r>
  <r>
    <x v="121"/>
    <x v="1"/>
    <s v="-"/>
    <s v="Yes"/>
    <n v="1"/>
    <n v="15"/>
    <n v="3.9"/>
    <n v="15"/>
    <n v="11.1"/>
    <n v="0.74"/>
    <s v="Above Average"/>
    <x v="0"/>
  </r>
  <r>
    <x v="80"/>
    <x v="7"/>
    <s v="BATH"/>
    <s v="Yes"/>
    <n v="1"/>
    <n v="42"/>
    <n v="12.38"/>
    <n v="42"/>
    <n v="29.62"/>
    <n v="0.71"/>
    <s v="Above Average"/>
    <x v="0"/>
  </r>
  <r>
    <x v="123"/>
    <x v="7"/>
    <s v="BATH"/>
    <s v="Yes"/>
    <n v="3"/>
    <n v="49.56"/>
    <n v="14.64"/>
    <n v="16.52"/>
    <n v="34.92"/>
    <n v="0.7"/>
    <s v="Above Average"/>
    <x v="0"/>
  </r>
  <r>
    <x v="83"/>
    <x v="8"/>
    <s v="ELECTRO ACCESSORIES"/>
    <s v="Yes"/>
    <n v="1"/>
    <n v="99"/>
    <n v="37.42"/>
    <n v="99"/>
    <n v="61.58"/>
    <n v="0.62"/>
    <s v="Average"/>
    <x v="0"/>
  </r>
  <r>
    <x v="149"/>
    <x v="1"/>
    <s v="-"/>
    <s v="Yes"/>
    <n v="1"/>
    <n v="25"/>
    <n v="5.01"/>
    <n v="25"/>
    <n v="19.989999999999998"/>
    <n v="0.8"/>
    <s v="Above Average"/>
    <x v="0"/>
  </r>
  <r>
    <x v="84"/>
    <x v="5"/>
    <s v="OUTERWEAR"/>
    <s v="Yes"/>
    <n v="2"/>
    <n v="198"/>
    <n v="71.94"/>
    <n v="99"/>
    <n v="126.06"/>
    <n v="0.64"/>
    <s v="Average"/>
    <x v="0"/>
  </r>
  <r>
    <x v="137"/>
    <x v="8"/>
    <s v="AUDIO"/>
    <s v="Yes"/>
    <n v="1"/>
    <n v="29"/>
    <n v="10.77"/>
    <n v="29"/>
    <n v="18.23"/>
    <n v="0.63"/>
    <s v="Above Average"/>
    <x v="0"/>
  </r>
  <r>
    <x v="138"/>
    <x v="1"/>
    <s v="-"/>
    <s v="Yes"/>
    <n v="1"/>
    <n v="19"/>
    <n v="6"/>
    <n v="19"/>
    <n v="13"/>
    <n v="0.68"/>
    <s v="Above Average"/>
    <x v="0"/>
  </r>
  <r>
    <x v="165"/>
    <x v="1"/>
    <s v="-"/>
    <s v="Yes"/>
    <n v="1"/>
    <n v="69"/>
    <n v="15.9"/>
    <n v="69"/>
    <n v="53.1"/>
    <n v="0.77"/>
    <s v="Above Average"/>
    <x v="0"/>
  </r>
  <r>
    <x v="165"/>
    <x v="1"/>
    <s v="-"/>
    <s v="Yes"/>
    <n v="2"/>
    <n v="138"/>
    <n v="33"/>
    <n v="69"/>
    <n v="105"/>
    <n v="0.76"/>
    <s v="Average"/>
    <x v="0"/>
  </r>
  <r>
    <x v="125"/>
    <x v="0"/>
    <s v="MASKS"/>
    <s v="Yes"/>
    <n v="2"/>
    <n v="110"/>
    <n v="35.299999999999997"/>
    <n v="55"/>
    <n v="74.7"/>
    <n v="0.68"/>
    <s v="Average"/>
    <x v="0"/>
  </r>
  <r>
    <x v="86"/>
    <x v="0"/>
    <s v="MASKS"/>
    <s v="Yes"/>
    <n v="2"/>
    <n v="118"/>
    <n v="40.6"/>
    <n v="59"/>
    <n v="77.400000000000006"/>
    <n v="0.66"/>
    <s v="Average"/>
    <x v="0"/>
  </r>
  <r>
    <x v="186"/>
    <x v="0"/>
    <s v="MASKS"/>
    <s v="Yes"/>
    <n v="1"/>
    <n v="59"/>
    <n v="13.9"/>
    <n v="59"/>
    <n v="45.1"/>
    <n v="0.76"/>
    <s v="Above Average"/>
    <x v="0"/>
  </r>
  <r>
    <x v="1"/>
    <x v="0"/>
    <s v="MASKS"/>
    <s v="Yes"/>
    <n v="1"/>
    <n v="59"/>
    <n v="23.02"/>
    <n v="59"/>
    <n v="35.979999999999997"/>
    <n v="0.61"/>
    <s v="Above Average"/>
    <x v="0"/>
  </r>
  <r>
    <x v="87"/>
    <x v="1"/>
    <s v="-"/>
    <s v="Yes"/>
    <n v="1"/>
    <n v="64.03"/>
    <n v="19.55"/>
    <n v="64.03"/>
    <n v="44.48"/>
    <n v="0.69"/>
    <s v="Above Average"/>
    <x v="0"/>
  </r>
  <r>
    <x v="151"/>
    <x v="1"/>
    <s v="-"/>
    <s v="Yes"/>
    <n v="3"/>
    <n v="150"/>
    <n v="52.95"/>
    <n v="50"/>
    <n v="97.05"/>
    <n v="0.65"/>
    <s v="Average"/>
    <x v="0"/>
  </r>
  <r>
    <x v="140"/>
    <x v="0"/>
    <s v="MASKS"/>
    <s v="Yes"/>
    <n v="1"/>
    <n v="50"/>
    <n v="11.72"/>
    <n v="50"/>
    <n v="38.28"/>
    <n v="0.77"/>
    <s v="Above Average"/>
    <x v="0"/>
  </r>
  <r>
    <x v="141"/>
    <x v="0"/>
    <s v="MASKS"/>
    <s v="Yes"/>
    <n v="1"/>
    <n v="79"/>
    <n v="19.940000000000001"/>
    <n v="79"/>
    <n v="59.06"/>
    <n v="0.75"/>
    <s v="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167"/>
    <x v="0"/>
    <s v="MASKS"/>
    <s v="Yes"/>
    <n v="1"/>
    <n v="109"/>
    <n v="35.409999999999997"/>
    <n v="109"/>
    <n v="73.59"/>
    <n v="0.68"/>
    <s v="Average"/>
    <x v="1"/>
  </r>
  <r>
    <x v="169"/>
    <x v="1"/>
    <s v="-"/>
    <s v="Yes"/>
    <n v="1"/>
    <n v="50"/>
    <n v="17.12"/>
    <n v="50"/>
    <n v="32.880000000000003"/>
    <n v="0.66"/>
    <s v="Above Average"/>
    <x v="0"/>
  </r>
  <r>
    <x v="6"/>
    <x v="1"/>
    <s v="-"/>
    <s v="Yes"/>
    <n v="1"/>
    <n v="42"/>
    <n v="12.85"/>
    <n v="42"/>
    <n v="29.15"/>
    <n v="0.69"/>
    <s v="Above Average"/>
    <x v="0"/>
  </r>
  <r>
    <x v="7"/>
    <x v="1"/>
    <s v="-"/>
    <s v="Yes"/>
    <n v="1"/>
    <n v="42"/>
    <n v="13.3"/>
    <n v="42"/>
    <n v="28.7"/>
    <n v="0.68"/>
    <s v="Above Average"/>
    <x v="0"/>
  </r>
  <r>
    <x v="187"/>
    <x v="2"/>
    <s v="LOWER BODY"/>
    <s v="Yes"/>
    <n v="1"/>
    <n v="52"/>
    <n v="14.5"/>
    <n v="52"/>
    <n v="37.5"/>
    <n v="0.72"/>
    <s v="Above Average"/>
    <x v="0"/>
  </r>
  <r>
    <x v="170"/>
    <x v="2"/>
    <s v="ACCESSORIES"/>
    <s v="Yes"/>
    <n v="3"/>
    <n v="6"/>
    <n v="0.75"/>
    <n v="2"/>
    <n v="5.25"/>
    <n v="0.88"/>
    <s v="Above Average"/>
    <x v="0"/>
  </r>
  <r>
    <x v="9"/>
    <x v="2"/>
    <s v="ACCESSORIES"/>
    <s v="Yes"/>
    <n v="1"/>
    <n v="32"/>
    <n v="5.5"/>
    <n v="32"/>
    <n v="26.5"/>
    <n v="0.83"/>
    <s v="Above Average"/>
    <x v="0"/>
  </r>
  <r>
    <x v="91"/>
    <x v="1"/>
    <s v="-"/>
    <s v="Yes"/>
    <n v="1"/>
    <n v="11"/>
    <n v="2.6"/>
    <n v="11"/>
    <n v="8.4"/>
    <n v="0.76"/>
    <s v="Above Average"/>
    <x v="0"/>
  </r>
  <r>
    <x v="92"/>
    <x v="4"/>
    <s v="RINGS"/>
    <s v="Yes"/>
    <n v="3"/>
    <n v="60"/>
    <n v="23.82"/>
    <n v="20"/>
    <n v="36.18"/>
    <n v="0.6"/>
    <s v="Above Average"/>
    <x v="0"/>
  </r>
  <r>
    <x v="10"/>
    <x v="3"/>
    <s v="RINGS"/>
    <s v="Yes"/>
    <n v="1"/>
    <n v="20"/>
    <n v="4.5"/>
    <n v="20"/>
    <n v="15.5"/>
    <n v="0.78"/>
    <s v="Above Average"/>
    <x v="0"/>
  </r>
  <r>
    <x v="11"/>
    <x v="4"/>
    <s v="RINGS"/>
    <s v="Yes"/>
    <n v="4"/>
    <n v="100"/>
    <n v="24.8"/>
    <n v="25"/>
    <n v="75.2"/>
    <n v="0.75"/>
    <s v="Average"/>
    <x v="0"/>
  </r>
  <r>
    <x v="12"/>
    <x v="4"/>
    <s v="RINGS"/>
    <s v="Yes"/>
    <n v="2"/>
    <n v="50"/>
    <n v="13.6"/>
    <n v="25"/>
    <n v="36.4"/>
    <n v="0.73"/>
    <s v="Above Average"/>
    <x v="0"/>
  </r>
  <r>
    <x v="14"/>
    <x v="4"/>
    <s v="RINGS"/>
    <s v="Yes"/>
    <n v="4"/>
    <n v="88"/>
    <n v="21"/>
    <n v="22"/>
    <n v="67"/>
    <n v="0.76"/>
    <s v="Average"/>
    <x v="0"/>
  </r>
  <r>
    <x v="15"/>
    <x v="4"/>
    <s v="RINGS"/>
    <s v="Yes"/>
    <n v="3"/>
    <n v="66"/>
    <n v="19.05"/>
    <n v="22"/>
    <n v="46.95"/>
    <n v="0.71"/>
    <s v="Above 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30"/>
    <x v="4"/>
    <s v="RINGS"/>
    <s v="Yes"/>
    <n v="12"/>
    <n v="96"/>
    <n v="21"/>
    <n v="8"/>
    <n v="75"/>
    <n v="0.78"/>
    <s v="Average"/>
    <x v="0"/>
  </r>
  <r>
    <x v="18"/>
    <x v="3"/>
    <s v="RINGS"/>
    <s v="Yes"/>
    <n v="3"/>
    <n v="45"/>
    <n v="8.85"/>
    <n v="15"/>
    <n v="36.15"/>
    <n v="0.8"/>
    <s v="Above Average"/>
    <x v="0"/>
  </r>
  <r>
    <x v="19"/>
    <x v="1"/>
    <s v="-"/>
    <s v="Yes"/>
    <n v="1"/>
    <n v="36"/>
    <n v="7.95"/>
    <n v="36"/>
    <n v="28.05"/>
    <n v="0.78"/>
    <s v="Above Average"/>
    <x v="0"/>
  </r>
  <r>
    <x v="93"/>
    <x v="5"/>
    <s v="OUTERWEAR"/>
    <s v="Yes"/>
    <n v="3"/>
    <n v="30"/>
    <n v="6.15"/>
    <n v="10"/>
    <n v="23.85"/>
    <n v="0.8"/>
    <s v="Above Average"/>
    <x v="0"/>
  </r>
  <r>
    <x v="131"/>
    <x v="1"/>
    <s v="-"/>
    <s v="Yes"/>
    <n v="1"/>
    <n v="19"/>
    <n v="4.5"/>
    <n v="19"/>
    <n v="14.5"/>
    <n v="0.76"/>
    <s v="Above Average"/>
    <x v="0"/>
  </r>
  <r>
    <x v="94"/>
    <x v="6"/>
    <s v="INTIMATES"/>
    <s v="Yes"/>
    <n v="2"/>
    <n v="24"/>
    <n v="5.98"/>
    <n v="12"/>
    <n v="18.02"/>
    <n v="0.75"/>
    <s v="Above Average"/>
    <x v="0"/>
  </r>
  <r>
    <x v="21"/>
    <x v="6"/>
    <s v="INTIMATES"/>
    <s v="Yes"/>
    <n v="2"/>
    <n v="30"/>
    <n v="5.9"/>
    <n v="15"/>
    <n v="24.1"/>
    <n v="0.8"/>
    <s v="Above Average"/>
    <x v="0"/>
  </r>
  <r>
    <x v="157"/>
    <x v="6"/>
    <s v="INTIMATES"/>
    <s v="Yes"/>
    <n v="2"/>
    <n v="30"/>
    <n v="7.5"/>
    <n v="15"/>
    <n v="22.5"/>
    <n v="0.75"/>
    <s v="Above Average"/>
    <x v="0"/>
  </r>
  <r>
    <x v="22"/>
    <x v="2"/>
    <s v="CYCLING"/>
    <s v="Yes"/>
    <n v="2"/>
    <n v="798"/>
    <n v="238"/>
    <n v="399"/>
    <n v="560"/>
    <n v="0.7"/>
    <s v="Average"/>
    <x v="1"/>
  </r>
  <r>
    <x v="188"/>
    <x v="2"/>
    <s v="CYCLING"/>
    <s v="Yes"/>
    <n v="1"/>
    <n v="85"/>
    <n v="24"/>
    <n v="85"/>
    <n v="61"/>
    <n v="0.72"/>
    <s v="Average"/>
    <x v="0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1"/>
    <n v="649"/>
    <n v="241.75"/>
    <n v="649"/>
    <n v="407.25"/>
    <n v="0.63"/>
    <s v="Average"/>
    <x v="1"/>
  </r>
  <r>
    <x v="97"/>
    <x v="3"/>
    <s v="IMPULSE"/>
    <s v="Yes"/>
    <n v="1"/>
    <n v="65"/>
    <n v="12"/>
    <n v="65"/>
    <n v="53"/>
    <n v="0.82"/>
    <s v="Above Average"/>
    <x v="0"/>
  </r>
  <r>
    <x v="133"/>
    <x v="3"/>
    <s v="IMPULSE"/>
    <s v="Yes"/>
    <n v="1"/>
    <n v="75"/>
    <n v="18.95"/>
    <n v="75"/>
    <n v="56.05"/>
    <n v="0.75"/>
    <s v="Average"/>
    <x v="0"/>
  </r>
  <r>
    <x v="27"/>
    <x v="3"/>
    <s v="IMPULSE"/>
    <s v="Yes"/>
    <n v="2"/>
    <n v="218"/>
    <n v="66.3"/>
    <n v="109"/>
    <n v="151.69999999999999"/>
    <n v="0.7"/>
    <s v="Average"/>
    <x v="1"/>
  </r>
  <r>
    <x v="143"/>
    <x v="3"/>
    <s v="IMPULSE"/>
    <s v="Yes"/>
    <n v="2"/>
    <n v="44"/>
    <n v="11.2"/>
    <n v="22"/>
    <n v="32.799999999999997"/>
    <n v="0.75"/>
    <s v="Above Average"/>
    <x v="0"/>
  </r>
  <r>
    <x v="28"/>
    <x v="3"/>
    <s v="BELTS"/>
    <s v="Yes"/>
    <n v="1"/>
    <n v="39"/>
    <n v="10.85"/>
    <n v="39"/>
    <n v="28.15"/>
    <n v="0.72"/>
    <s v="Above Average"/>
    <x v="0"/>
  </r>
  <r>
    <x v="29"/>
    <x v="3"/>
    <s v="BELTS"/>
    <s v="Yes"/>
    <n v="1"/>
    <n v="36"/>
    <n v="11"/>
    <n v="36"/>
    <n v="25"/>
    <n v="0.69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0"/>
    <x v="1"/>
    <s v="-"/>
    <s v="Yes"/>
    <n v="1"/>
    <n v="35"/>
    <n v="5.65"/>
    <n v="35"/>
    <n v="29.35"/>
    <n v="0.84"/>
    <s v="Above Average"/>
    <x v="0"/>
  </r>
  <r>
    <x v="32"/>
    <x v="1"/>
    <s v="-"/>
    <s v="Yes"/>
    <n v="2"/>
    <n v="32"/>
    <n v="7.4"/>
    <n v="16"/>
    <n v="24.6"/>
    <n v="0.77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37"/>
    <x v="3"/>
    <s v="IMPULSE"/>
    <s v="Yes"/>
    <n v="2"/>
    <n v="70"/>
    <n v="24"/>
    <n v="35"/>
    <n v="46"/>
    <n v="0.66"/>
    <s v="Above Average"/>
    <x v="0"/>
  </r>
  <r>
    <x v="38"/>
    <x v="2"/>
    <s v="APPAREL"/>
    <s v="Yes"/>
    <n v="1"/>
    <n v="99"/>
    <n v="32"/>
    <n v="99"/>
    <n v="67"/>
    <n v="0.68"/>
    <s v="Average"/>
    <x v="0"/>
  </r>
  <r>
    <x v="146"/>
    <x v="2"/>
    <s v="APPAREL"/>
    <s v="Yes"/>
    <n v="5"/>
    <n v="595"/>
    <n v="187.5"/>
    <n v="119"/>
    <n v="407.5"/>
    <n v="0.68"/>
    <s v="Average"/>
    <x v="1"/>
  </r>
  <r>
    <x v="178"/>
    <x v="9"/>
    <s v="DISC"/>
    <s v="Yes"/>
    <n v="1"/>
    <n v="60"/>
    <n v="22"/>
    <n v="60"/>
    <n v="38"/>
    <n v="0.63"/>
    <s v="Above Average"/>
    <x v="0"/>
  </r>
  <r>
    <x v="39"/>
    <x v="1"/>
    <s v="-"/>
    <s v="Yes"/>
    <n v="3"/>
    <n v="237"/>
    <n v="90"/>
    <n v="79"/>
    <n v="147"/>
    <n v="0.62"/>
    <s v="Average"/>
    <x v="0"/>
  </r>
  <r>
    <x v="40"/>
    <x v="2"/>
    <s v="APPAREL"/>
    <s v="Yes"/>
    <n v="2"/>
    <n v="250"/>
    <n v="96"/>
    <n v="125"/>
    <n v="154"/>
    <n v="0.62"/>
    <s v="Average"/>
    <x v="1"/>
  </r>
  <r>
    <x v="101"/>
    <x v="3"/>
    <s v="RINGS"/>
    <s v="Yes"/>
    <n v="5"/>
    <n v="90"/>
    <n v="20"/>
    <n v="18"/>
    <n v="70"/>
    <n v="0.78"/>
    <s v="Average"/>
    <x v="0"/>
  </r>
  <r>
    <x v="41"/>
    <x v="1"/>
    <s v="-"/>
    <s v="Yes"/>
    <n v="2"/>
    <n v="58"/>
    <n v="16.579999999999998"/>
    <n v="29"/>
    <n v="41.42"/>
    <n v="0.71"/>
    <s v="Above Average"/>
    <x v="0"/>
  </r>
  <r>
    <x v="42"/>
    <x v="5"/>
    <s v="OUTERWEAR"/>
    <s v="Yes"/>
    <n v="1"/>
    <n v="59"/>
    <n v="13.24"/>
    <n v="59"/>
    <n v="45.76"/>
    <n v="0.78"/>
    <s v="Above Average"/>
    <x v="0"/>
  </r>
  <r>
    <x v="102"/>
    <x v="2"/>
    <s v="WEIGHTS"/>
    <s v="Yes"/>
    <n v="2"/>
    <n v="138"/>
    <n v="30"/>
    <n v="69"/>
    <n v="108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173"/>
    <x v="6"/>
    <s v="INTIMATES"/>
    <s v="Yes"/>
    <n v="2"/>
    <n v="50"/>
    <n v="14.7"/>
    <n v="25"/>
    <n v="35.299999999999997"/>
    <n v="0.71"/>
    <s v="Above Average"/>
    <x v="0"/>
  </r>
  <r>
    <x v="158"/>
    <x v="2"/>
    <s v="APPAREL"/>
    <s v="Yes"/>
    <n v="1"/>
    <n v="69"/>
    <n v="18"/>
    <n v="69"/>
    <n v="51"/>
    <n v="0.74"/>
    <s v="Above Average"/>
    <x v="0"/>
  </r>
  <r>
    <x v="189"/>
    <x v="1"/>
    <s v="-"/>
    <s v="Yes"/>
    <n v="1"/>
    <n v="400"/>
    <n v="135"/>
    <n v="400"/>
    <n v="265"/>
    <n v="0.66"/>
    <s v="Average"/>
    <x v="1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33.049999999999997"/>
    <n v="7.2"/>
    <n v="33.049999999999997"/>
    <n v="25.85"/>
    <n v="0.78"/>
    <s v="Above Average"/>
    <x v="0"/>
  </r>
  <r>
    <x v="106"/>
    <x v="8"/>
    <s v="AUDIO"/>
    <s v="Yes"/>
    <n v="2"/>
    <n v="50"/>
    <n v="9.5"/>
    <n v="25"/>
    <n v="40.5"/>
    <n v="0.81"/>
    <s v="Above Average"/>
    <x v="0"/>
  </r>
  <r>
    <x v="45"/>
    <x v="3"/>
    <s v="IMPULSE"/>
    <s v="Yes"/>
    <n v="2"/>
    <n v="198"/>
    <n v="48"/>
    <n v="99"/>
    <n v="150"/>
    <n v="0.76"/>
    <s v="Average"/>
    <x v="0"/>
  </r>
  <r>
    <x v="107"/>
    <x v="7"/>
    <s v="BODY CARE"/>
    <s v="Yes"/>
    <n v="3"/>
    <n v="24"/>
    <n v="5.55"/>
    <n v="8"/>
    <n v="18.45"/>
    <n v="0.77"/>
    <s v="Above Average"/>
    <x v="0"/>
  </r>
  <r>
    <x v="47"/>
    <x v="1"/>
    <s v="-"/>
    <s v="Yes"/>
    <n v="1"/>
    <n v="25"/>
    <n v="7.4"/>
    <n v="25"/>
    <n v="17.600000000000001"/>
    <n v="0.7"/>
    <s v="Above Average"/>
    <x v="0"/>
  </r>
  <r>
    <x v="47"/>
    <x v="1"/>
    <s v="-"/>
    <s v="Yes"/>
    <n v="1"/>
    <n v="40"/>
    <n v="14.8"/>
    <n v="40"/>
    <n v="25.2"/>
    <n v="0.63"/>
    <s v="Above Average"/>
    <x v="0"/>
  </r>
  <r>
    <x v="48"/>
    <x v="1"/>
    <s v="-"/>
    <s v="Yes"/>
    <n v="1"/>
    <n v="10"/>
    <n v="3"/>
    <n v="10"/>
    <n v="7"/>
    <n v="0.7"/>
    <s v="Above Average"/>
    <x v="0"/>
  </r>
  <r>
    <x v="48"/>
    <x v="1"/>
    <s v="-"/>
    <s v="Yes"/>
    <n v="4"/>
    <n v="60"/>
    <n v="14.6"/>
    <n v="15"/>
    <n v="45.4"/>
    <n v="0.76"/>
    <s v="Above Average"/>
    <x v="0"/>
  </r>
  <r>
    <x v="48"/>
    <x v="1"/>
    <s v="-"/>
    <s v="Yes"/>
    <n v="4"/>
    <n v="100"/>
    <n v="29.2"/>
    <n v="25"/>
    <n v="70.8"/>
    <n v="0.71"/>
    <s v="Average"/>
    <x v="0"/>
  </r>
  <r>
    <x v="49"/>
    <x v="1"/>
    <s v="-"/>
    <s v="Yes"/>
    <n v="6"/>
    <n v="120"/>
    <n v="35.4"/>
    <n v="20"/>
    <n v="84.6"/>
    <n v="0.71"/>
    <s v="Average"/>
    <x v="0"/>
  </r>
  <r>
    <x v="49"/>
    <x v="1"/>
    <s v="-"/>
    <s v="Yes"/>
    <n v="2"/>
    <n v="70"/>
    <n v="23.6"/>
    <n v="35"/>
    <n v="46.4"/>
    <n v="0.66"/>
    <s v="Above Average"/>
    <x v="0"/>
  </r>
  <r>
    <x v="51"/>
    <x v="1"/>
    <s v="-"/>
    <s v="Yes"/>
    <n v="2"/>
    <n v="90"/>
    <n v="33.6"/>
    <n v="45"/>
    <n v="56.4"/>
    <n v="0.63"/>
    <s v="Average"/>
    <x v="0"/>
  </r>
  <r>
    <x v="51"/>
    <x v="1"/>
    <s v="-"/>
    <s v="Yes"/>
    <n v="1"/>
    <n v="45"/>
    <n v="16.8"/>
    <n v="45"/>
    <n v="28.2"/>
    <n v="0.63"/>
    <s v="Above Average"/>
    <x v="0"/>
  </r>
  <r>
    <x v="108"/>
    <x v="1"/>
    <s v="-"/>
    <s v="Yes"/>
    <n v="2"/>
    <n v="78"/>
    <n v="28.52"/>
    <n v="39"/>
    <n v="49.48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190"/>
    <x v="5"/>
    <s v="TOPS"/>
    <s v="Yes"/>
    <n v="1"/>
    <n v="22"/>
    <n v="4.66"/>
    <n v="22"/>
    <n v="17.34"/>
    <n v="0.79"/>
    <s v="Above Average"/>
    <x v="0"/>
  </r>
  <r>
    <x v="54"/>
    <x v="1"/>
    <s v="-"/>
    <s v="Yes"/>
    <n v="1"/>
    <n v="29"/>
    <n v="10.199999999999999"/>
    <n v="29"/>
    <n v="18.8"/>
    <n v="0.65"/>
    <s v="Above Average"/>
    <x v="0"/>
  </r>
  <r>
    <x v="55"/>
    <x v="1"/>
    <s v="-"/>
    <s v="Yes"/>
    <n v="4"/>
    <n v="260"/>
    <n v="96"/>
    <n v="65"/>
    <n v="164"/>
    <n v="0.63"/>
    <s v="Average"/>
    <x v="0"/>
  </r>
  <r>
    <x v="55"/>
    <x v="1"/>
    <s v="-"/>
    <s v="Yes"/>
    <n v="1"/>
    <n v="65"/>
    <n v="24"/>
    <n v="65"/>
    <n v="41"/>
    <n v="0.63"/>
    <s v="Above Average"/>
    <x v="0"/>
  </r>
  <r>
    <x v="135"/>
    <x v="1"/>
    <s v="-"/>
    <s v="Yes"/>
    <n v="4"/>
    <n v="116"/>
    <n v="37.200000000000003"/>
    <n v="29"/>
    <n v="78.8"/>
    <n v="0.68"/>
    <s v="Average"/>
    <x v="0"/>
  </r>
  <r>
    <x v="111"/>
    <x v="1"/>
    <s v="-"/>
    <s v="Yes"/>
    <n v="1"/>
    <n v="20"/>
    <n v="5.4"/>
    <n v="20"/>
    <n v="14.6"/>
    <n v="0.73"/>
    <s v="Above Average"/>
    <x v="0"/>
  </r>
  <r>
    <x v="56"/>
    <x v="7"/>
    <s v="BATH"/>
    <s v="Yes"/>
    <n v="1"/>
    <n v="32"/>
    <n v="11.2"/>
    <n v="32"/>
    <n v="20.8"/>
    <n v="0.65"/>
    <s v="Above Average"/>
    <x v="0"/>
  </r>
  <r>
    <x v="191"/>
    <x v="1"/>
    <s v="-"/>
    <s v="Yes"/>
    <n v="5"/>
    <n v="195"/>
    <n v="65"/>
    <n v="39"/>
    <n v="130"/>
    <n v="0.67"/>
    <s v="Average"/>
    <x v="0"/>
  </r>
  <r>
    <x v="58"/>
    <x v="7"/>
    <s v="BODY CARE"/>
    <s v="Yes"/>
    <n v="1"/>
    <n v="11"/>
    <n v="2.8"/>
    <n v="11"/>
    <n v="8.1999999999999993"/>
    <n v="0.75"/>
    <s v="Above Average"/>
    <x v="0"/>
  </r>
  <r>
    <x v="60"/>
    <x v="1"/>
    <s v="-"/>
    <s v="Yes"/>
    <n v="4"/>
    <n v="64"/>
    <n v="15"/>
    <n v="16"/>
    <n v="49"/>
    <n v="0.77"/>
    <s v="Above Average"/>
    <x v="0"/>
  </r>
  <r>
    <x v="61"/>
    <x v="2"/>
    <s v="MAT"/>
    <s v="Yes"/>
    <n v="7"/>
    <n v="266"/>
    <n v="76.650000000000006"/>
    <n v="38"/>
    <n v="189.35"/>
    <n v="0.71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1"/>
    <n v="12"/>
    <n v="2.37"/>
    <n v="12"/>
    <n v="9.6300000000000008"/>
    <n v="0.8"/>
    <s v="Above Average"/>
    <x v="0"/>
  </r>
  <r>
    <x v="63"/>
    <x v="3"/>
    <s v="RINGS"/>
    <s v="Yes"/>
    <n v="5"/>
    <n v="100"/>
    <n v="30"/>
    <n v="20"/>
    <n v="70"/>
    <n v="0.7"/>
    <s v="Average"/>
    <x v="0"/>
  </r>
  <r>
    <x v="64"/>
    <x v="5"/>
    <s v="OUTERWEAR"/>
    <s v="Yes"/>
    <n v="2"/>
    <n v="40"/>
    <n v="12.32"/>
    <n v="20"/>
    <n v="27.68"/>
    <n v="0.69"/>
    <s v="Above Average"/>
    <x v="0"/>
  </r>
  <r>
    <x v="66"/>
    <x v="5"/>
    <s v="OUTERWEAR"/>
    <s v="Yes"/>
    <n v="1"/>
    <n v="115"/>
    <n v="42.08"/>
    <n v="115"/>
    <n v="72.92"/>
    <n v="0.63"/>
    <s v="Average"/>
    <x v="1"/>
  </r>
  <r>
    <x v="184"/>
    <x v="1"/>
    <s v="-"/>
    <s v="Yes"/>
    <n v="29"/>
    <n v="261"/>
    <n v="98.6"/>
    <n v="9"/>
    <n v="162.4"/>
    <n v="0.62"/>
    <s v="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4"/>
    <n v="160"/>
    <n v="42.2"/>
    <n v="40"/>
    <n v="117.8"/>
    <n v="0.74"/>
    <s v="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69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1"/>
    <n v="55"/>
    <n v="13.13"/>
    <n v="55"/>
    <n v="41.87"/>
    <n v="0.76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29"/>
    <n v="5.69"/>
    <n v="29"/>
    <n v="23.31"/>
    <n v="0.8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4"/>
    <x v="1"/>
    <s v="-"/>
    <s v="Yes"/>
    <n v="2"/>
    <n v="148"/>
    <n v="47.38"/>
    <n v="74"/>
    <n v="100.62"/>
    <n v="0.68"/>
    <s v="Average"/>
    <x v="0"/>
  </r>
  <r>
    <x v="75"/>
    <x v="1"/>
    <s v="-"/>
    <s v="Yes"/>
    <n v="1"/>
    <n v="39"/>
    <n v="10.97"/>
    <n v="39"/>
    <n v="28.03"/>
    <n v="0.72"/>
    <s v="Above Average"/>
    <x v="0"/>
  </r>
  <r>
    <x v="75"/>
    <x v="1"/>
    <s v="-"/>
    <s v="Yes"/>
    <n v="1"/>
    <n v="39"/>
    <n v="10.97"/>
    <n v="39"/>
    <n v="28.03"/>
    <n v="0.72"/>
    <s v="Above Average"/>
    <x v="0"/>
  </r>
  <r>
    <x v="192"/>
    <x v="1"/>
    <s v="-"/>
    <s v="Yes"/>
    <n v="2"/>
    <n v="40"/>
    <n v="10"/>
    <n v="20"/>
    <n v="30"/>
    <n v="0.75"/>
    <s v="Above Average"/>
    <x v="0"/>
  </r>
  <r>
    <x v="192"/>
    <x v="1"/>
    <s v="-"/>
    <s v="Yes"/>
    <n v="2"/>
    <n v="60"/>
    <n v="17"/>
    <n v="30"/>
    <n v="43"/>
    <n v="0.72"/>
    <s v="Above Average"/>
    <x v="0"/>
  </r>
  <r>
    <x v="147"/>
    <x v="7"/>
    <s v="BATH"/>
    <s v="Yes"/>
    <n v="3"/>
    <n v="86.75"/>
    <n v="26.64"/>
    <n v="28.92"/>
    <n v="60.11"/>
    <n v="0.69"/>
    <s v="Average"/>
    <x v="0"/>
  </r>
  <r>
    <x v="185"/>
    <x v="1"/>
    <s v="-"/>
    <s v="Yes"/>
    <n v="51"/>
    <n v="1479"/>
    <n v="433.5"/>
    <n v="29"/>
    <n v="1045.5"/>
    <n v="0.71"/>
    <s v="Average"/>
    <x v="0"/>
  </r>
  <r>
    <x v="117"/>
    <x v="1"/>
    <s v="-"/>
    <s v="Yes"/>
    <n v="2"/>
    <n v="70"/>
    <n v="20.82"/>
    <n v="35"/>
    <n v="49.18"/>
    <n v="0.7"/>
    <s v="Above Average"/>
    <x v="0"/>
  </r>
  <r>
    <x v="117"/>
    <x v="1"/>
    <s v="-"/>
    <s v="Yes"/>
    <n v="1"/>
    <n v="50"/>
    <n v="14.25"/>
    <n v="50"/>
    <n v="35.75"/>
    <n v="0.72"/>
    <s v="Above Average"/>
    <x v="0"/>
  </r>
  <r>
    <x v="117"/>
    <x v="1"/>
    <s v="-"/>
    <s v="Yes"/>
    <n v="1"/>
    <n v="100"/>
    <n v="31.53"/>
    <n v="100"/>
    <n v="68.47"/>
    <n v="0.68"/>
    <s v="Average"/>
    <x v="0"/>
  </r>
  <r>
    <x v="148"/>
    <x v="2"/>
    <s v="LOWER BODY"/>
    <s v="Yes"/>
    <n v="1"/>
    <n v="39"/>
    <n v="14.25"/>
    <n v="39"/>
    <n v="24.75"/>
    <n v="0.63"/>
    <s v="Above Average"/>
    <x v="0"/>
  </r>
  <r>
    <x v="175"/>
    <x v="2"/>
    <s v="LOWER BODY"/>
    <s v="Yes"/>
    <n v="1"/>
    <n v="30"/>
    <n v="8.16"/>
    <n v="30"/>
    <n v="21.84"/>
    <n v="0.73"/>
    <s v="Above Average"/>
    <x v="0"/>
  </r>
  <r>
    <x v="193"/>
    <x v="2"/>
    <s v="LOWER BODY"/>
    <s v="Yes"/>
    <n v="1"/>
    <n v="19"/>
    <n v="4.05"/>
    <n v="19"/>
    <n v="14.95"/>
    <n v="0.79"/>
    <s v="Above Average"/>
    <x v="0"/>
  </r>
  <r>
    <x v="194"/>
    <x v="1"/>
    <s v="-"/>
    <s v="Yes"/>
    <n v="1"/>
    <n v="25"/>
    <n v="7.77"/>
    <n v="25"/>
    <n v="17.23"/>
    <n v="0.69"/>
    <s v="Above Average"/>
    <x v="0"/>
  </r>
  <r>
    <x v="120"/>
    <x v="1"/>
    <s v="-"/>
    <s v="Yes"/>
    <n v="1"/>
    <n v="25"/>
    <n v="7.77"/>
    <n v="25"/>
    <n v="17.23"/>
    <n v="0.69"/>
    <s v="Above Average"/>
    <x v="0"/>
  </r>
  <r>
    <x v="77"/>
    <x v="7"/>
    <s v="BATH"/>
    <s v="Yes"/>
    <n v="1"/>
    <n v="3"/>
    <n v="0.72"/>
    <n v="3"/>
    <n v="2.2799999999999998"/>
    <n v="0.76"/>
    <s v="Above Average"/>
    <x v="0"/>
  </r>
  <r>
    <x v="77"/>
    <x v="7"/>
    <s v="BATH"/>
    <s v="Yes"/>
    <n v="1"/>
    <n v="5"/>
    <n v="1.44"/>
    <n v="5"/>
    <n v="3.56"/>
    <n v="0.71"/>
    <s v="Above Average"/>
    <x v="0"/>
  </r>
  <r>
    <x v="77"/>
    <x v="7"/>
    <s v="BATH"/>
    <s v="Yes"/>
    <n v="1"/>
    <n v="9"/>
    <n v="2.88"/>
    <n v="9"/>
    <n v="6.12"/>
    <n v="0.68"/>
    <s v="Above Average"/>
    <x v="0"/>
  </r>
  <r>
    <x v="121"/>
    <x v="1"/>
    <s v="-"/>
    <s v="Yes"/>
    <n v="1"/>
    <n v="15"/>
    <n v="3.9"/>
    <n v="15"/>
    <n v="11.1"/>
    <n v="0.74"/>
    <s v="Above Average"/>
    <x v="0"/>
  </r>
  <r>
    <x v="79"/>
    <x v="1"/>
    <s v="-"/>
    <s v="Yes"/>
    <n v="3"/>
    <n v="135"/>
    <n v="49.5"/>
    <n v="45"/>
    <n v="85.5"/>
    <n v="0.63"/>
    <s v="Average"/>
    <x v="0"/>
  </r>
  <r>
    <x v="80"/>
    <x v="7"/>
    <s v="BATH"/>
    <s v="Yes"/>
    <n v="5"/>
    <n v="210"/>
    <n v="61.9"/>
    <n v="42"/>
    <n v="148.1"/>
    <n v="0.71"/>
    <s v="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4"/>
    <n v="180"/>
    <n v="65.28"/>
    <n v="45"/>
    <n v="114.72"/>
    <n v="0.64"/>
    <s v="Average"/>
    <x v="0"/>
  </r>
  <r>
    <x v="83"/>
    <x v="8"/>
    <s v="ELECTRO ACCESSORIES"/>
    <s v="Yes"/>
    <n v="3"/>
    <n v="297"/>
    <n v="112.26"/>
    <n v="99"/>
    <n v="184.74"/>
    <n v="0.62"/>
    <s v="Average"/>
    <x v="0"/>
  </r>
  <r>
    <x v="84"/>
    <x v="5"/>
    <s v="OUTERWEAR"/>
    <s v="Yes"/>
    <n v="8"/>
    <n v="792"/>
    <n v="287.76"/>
    <n v="99"/>
    <n v="504.24"/>
    <n v="0.64"/>
    <s v="Average"/>
    <x v="0"/>
  </r>
  <r>
    <x v="150"/>
    <x v="8"/>
    <s v="ELECTRO ACCESSORIES"/>
    <s v="Yes"/>
    <n v="1"/>
    <n v="99"/>
    <n v="37.42"/>
    <n v="99"/>
    <n v="61.58"/>
    <n v="0.62"/>
    <s v="Average"/>
    <x v="0"/>
  </r>
  <r>
    <x v="165"/>
    <x v="1"/>
    <s v="-"/>
    <s v="Yes"/>
    <n v="1"/>
    <n v="69"/>
    <n v="16.5"/>
    <n v="69"/>
    <n v="52.5"/>
    <n v="0.76"/>
    <s v="Above Average"/>
    <x v="0"/>
  </r>
  <r>
    <x v="125"/>
    <x v="0"/>
    <s v="MASKS"/>
    <s v="Yes"/>
    <n v="2"/>
    <n v="110"/>
    <n v="35.299999999999997"/>
    <n v="55"/>
    <n v="74.7"/>
    <n v="0.68"/>
    <s v="Average"/>
    <x v="0"/>
  </r>
  <r>
    <x v="86"/>
    <x v="0"/>
    <s v="MASKS"/>
    <s v="Yes"/>
    <n v="1"/>
    <n v="59"/>
    <n v="20.3"/>
    <n v="59"/>
    <n v="38.700000000000003"/>
    <n v="0.66"/>
    <s v="Above Average"/>
    <x v="0"/>
  </r>
  <r>
    <x v="139"/>
    <x v="0"/>
    <s v="MASKS"/>
    <s v="Yes"/>
    <n v="3"/>
    <n v="177"/>
    <n v="67.95"/>
    <n v="59"/>
    <n v="109.05"/>
    <n v="0.62"/>
    <s v="Average"/>
    <x v="0"/>
  </r>
  <r>
    <x v="1"/>
    <x v="0"/>
    <s v="MASKS"/>
    <s v="Yes"/>
    <n v="1"/>
    <n v="59"/>
    <n v="23.02"/>
    <n v="59"/>
    <n v="35.979999999999997"/>
    <n v="0.61"/>
    <s v="Above Average"/>
    <x v="0"/>
  </r>
  <r>
    <x v="87"/>
    <x v="1"/>
    <s v="-"/>
    <s v="Yes"/>
    <n v="3"/>
    <n v="186"/>
    <n v="69.930000000000007"/>
    <n v="62"/>
    <n v="116.07"/>
    <n v="0.62"/>
    <s v="Average"/>
    <x v="0"/>
  </r>
  <r>
    <x v="151"/>
    <x v="1"/>
    <s v="-"/>
    <s v="Yes"/>
    <n v="2"/>
    <n v="100"/>
    <n v="35.299999999999997"/>
    <n v="50"/>
    <n v="64.7"/>
    <n v="0.65"/>
    <s v="Average"/>
    <x v="0"/>
  </r>
  <r>
    <x v="89"/>
    <x v="0"/>
    <s v="MASKS"/>
    <s v="Yes"/>
    <n v="1"/>
    <n v="89"/>
    <n v="32.520000000000003"/>
    <n v="89"/>
    <n v="56.48"/>
    <n v="0.63"/>
    <s v="Average"/>
    <x v="0"/>
  </r>
  <r>
    <x v="181"/>
    <x v="0"/>
    <s v="MASKS"/>
    <s v="Yes"/>
    <n v="1"/>
    <n v="75"/>
    <n v="20.98"/>
    <n v="75"/>
    <n v="54.02"/>
    <n v="0.72"/>
    <s v="Above Average"/>
    <x v="0"/>
  </r>
  <r>
    <x v="195"/>
    <x v="0"/>
    <s v="MASKS"/>
    <s v="Yes"/>
    <n v="1"/>
    <n v="65"/>
    <n v="19"/>
    <n v="65"/>
    <n v="46"/>
    <n v="0.71"/>
    <s v="Above Average"/>
    <x v="0"/>
  </r>
  <r>
    <x v="168"/>
    <x v="0"/>
    <s v="MASKS"/>
    <s v="Yes"/>
    <n v="1"/>
    <n v="55"/>
    <n v="16.399999999999999"/>
    <n v="55"/>
    <n v="38.6"/>
    <n v="0.7"/>
    <s v="Above Average"/>
    <x v="0"/>
  </r>
  <r>
    <x v="128"/>
    <x v="0"/>
    <s v="MASKS"/>
    <s v="Yes"/>
    <n v="1"/>
    <n v="57"/>
    <n v="19.93"/>
    <n v="57"/>
    <n v="37.07"/>
    <n v="0.65"/>
    <s v="Above Average"/>
    <x v="0"/>
  </r>
  <r>
    <x v="177"/>
    <x v="0"/>
    <s v="MASKS"/>
    <s v="Yes"/>
    <n v="1"/>
    <n v="59"/>
    <n v="18.75"/>
    <n v="59"/>
    <n v="40.25"/>
    <n v="0.68"/>
    <s v="Above Average"/>
    <x v="0"/>
  </r>
  <r>
    <x v="90"/>
    <x v="1"/>
    <s v="-"/>
    <s v="Yes"/>
    <n v="1"/>
    <n v="35"/>
    <n v="8.77"/>
    <n v="35"/>
    <n v="26.23"/>
    <n v="0.75"/>
    <s v="Above Average"/>
    <x v="0"/>
  </r>
  <r>
    <x v="3"/>
    <x v="1"/>
    <s v="-"/>
    <s v="Yes"/>
    <n v="2"/>
    <n v="58"/>
    <n v="22.02"/>
    <n v="29"/>
    <n v="35.979999999999997"/>
    <n v="0.62"/>
    <s v="Above Average"/>
    <x v="0"/>
  </r>
  <r>
    <x v="4"/>
    <x v="2"/>
    <s v="LOWER BODY"/>
    <s v="Yes"/>
    <n v="1"/>
    <n v="45"/>
    <n v="16.21"/>
    <n v="45"/>
    <n v="28.79"/>
    <n v="0.64"/>
    <s v="Above Average"/>
    <x v="0"/>
  </r>
  <r>
    <x v="6"/>
    <x v="1"/>
    <s v="-"/>
    <s v="Yes"/>
    <n v="1"/>
    <n v="42"/>
    <n v="12.85"/>
    <n v="42"/>
    <n v="29.15"/>
    <n v="0.69"/>
    <s v="Above Average"/>
    <x v="0"/>
  </r>
  <r>
    <x v="196"/>
    <x v="2"/>
    <s v="LOWER BODY"/>
    <s v="Yes"/>
    <n v="2"/>
    <n v="178"/>
    <n v="26"/>
    <n v="89"/>
    <n v="152"/>
    <n v="0.85"/>
    <s v="Average"/>
    <x v="0"/>
  </r>
  <r>
    <x v="92"/>
    <x v="4"/>
    <s v="RINGS"/>
    <s v="Yes"/>
    <n v="2"/>
    <n v="40"/>
    <n v="15.88"/>
    <n v="20"/>
    <n v="24.12"/>
    <n v="0.6"/>
    <s v="Above Average"/>
    <x v="0"/>
  </r>
  <r>
    <x v="11"/>
    <x v="4"/>
    <s v="RINGS"/>
    <s v="Yes"/>
    <n v="1"/>
    <n v="25"/>
    <n v="6.2"/>
    <n v="25"/>
    <n v="18.8"/>
    <n v="0.75"/>
    <s v="Above Average"/>
    <x v="0"/>
  </r>
  <r>
    <x v="12"/>
    <x v="4"/>
    <s v="RINGS"/>
    <s v="Yes"/>
    <n v="1"/>
    <n v="25"/>
    <n v="6.8"/>
    <n v="25"/>
    <n v="18.2"/>
    <n v="0.73"/>
    <s v="Above Average"/>
    <x v="0"/>
  </r>
  <r>
    <x v="15"/>
    <x v="4"/>
    <s v="RINGS"/>
    <s v="Yes"/>
    <n v="4"/>
    <n v="88"/>
    <n v="25.4"/>
    <n v="22"/>
    <n v="62.6"/>
    <n v="0.71"/>
    <s v="Average"/>
    <x v="0"/>
  </r>
  <r>
    <x v="16"/>
    <x v="6"/>
    <s v="INTIMATES"/>
    <s v="Yes"/>
    <n v="1"/>
    <n v="18"/>
    <n v="5.4"/>
    <n v="18"/>
    <n v="12.6"/>
    <n v="0.7"/>
    <s v="Above Average"/>
    <x v="0"/>
  </r>
  <r>
    <x v="17"/>
    <x v="7"/>
    <s v="ORAL CARE"/>
    <s v="Yes"/>
    <n v="1"/>
    <n v="14"/>
    <n v="2.75"/>
    <n v="14"/>
    <n v="11.25"/>
    <n v="0.8"/>
    <s v="Above Average"/>
    <x v="0"/>
  </r>
  <r>
    <x v="130"/>
    <x v="4"/>
    <s v="RINGS"/>
    <s v="Yes"/>
    <n v="7"/>
    <n v="56"/>
    <n v="12.25"/>
    <n v="8"/>
    <n v="43.75"/>
    <n v="0.78"/>
    <s v="Above Average"/>
    <x v="0"/>
  </r>
  <r>
    <x v="19"/>
    <x v="1"/>
    <s v="-"/>
    <s v="Yes"/>
    <n v="5"/>
    <n v="180"/>
    <n v="39.75"/>
    <n v="36"/>
    <n v="140.25"/>
    <n v="0.78"/>
    <s v="Average"/>
    <x v="0"/>
  </r>
  <r>
    <x v="93"/>
    <x v="5"/>
    <s v="OUTERWEAR"/>
    <s v="Yes"/>
    <n v="2"/>
    <n v="20"/>
    <n v="4.0999999999999996"/>
    <n v="10"/>
    <n v="15.9"/>
    <n v="0.8"/>
    <s v="Above Average"/>
    <x v="0"/>
  </r>
  <r>
    <x v="20"/>
    <x v="5"/>
    <s v="OUTERWEAR"/>
    <s v="Yes"/>
    <n v="1"/>
    <n v="65"/>
    <n v="16.2"/>
    <n v="65"/>
    <n v="48.8"/>
    <n v="0.75"/>
    <s v="Above Average"/>
    <x v="0"/>
  </r>
  <r>
    <x v="131"/>
    <x v="1"/>
    <s v="-"/>
    <s v="Yes"/>
    <n v="1"/>
    <n v="19"/>
    <n v="4.5"/>
    <n v="19"/>
    <n v="14.5"/>
    <n v="0.76"/>
    <s v="Above Average"/>
    <x v="0"/>
  </r>
  <r>
    <x v="94"/>
    <x v="6"/>
    <s v="INTIMATES"/>
    <s v="Yes"/>
    <n v="2"/>
    <n v="24"/>
    <n v="5.98"/>
    <n v="12"/>
    <n v="18.02"/>
    <n v="0.75"/>
    <s v="Above Average"/>
    <x v="0"/>
  </r>
  <r>
    <x v="21"/>
    <x v="6"/>
    <s v="INTIMATES"/>
    <s v="Yes"/>
    <n v="2"/>
    <n v="32.5"/>
    <n v="5.9"/>
    <n v="16.25"/>
    <n v="26.6"/>
    <n v="0.82"/>
    <s v="Above Average"/>
    <x v="0"/>
  </r>
  <r>
    <x v="157"/>
    <x v="6"/>
    <s v="INTIMATES"/>
    <s v="Yes"/>
    <n v="1"/>
    <n v="15"/>
    <n v="3.75"/>
    <n v="15"/>
    <n v="11.25"/>
    <n v="0.75"/>
    <s v="Above Average"/>
    <x v="0"/>
  </r>
  <r>
    <x v="197"/>
    <x v="8"/>
    <s v="ELECTRO ACCESSORIES"/>
    <s v="Yes"/>
    <n v="1"/>
    <n v="12"/>
    <n v="2.8"/>
    <n v="12"/>
    <n v="9.1999999999999993"/>
    <n v="0.77"/>
    <s v="Above Average"/>
    <x v="0"/>
  </r>
  <r>
    <x v="171"/>
    <x v="8"/>
    <s v="ELECTRO ACCESSORIES"/>
    <s v="Yes"/>
    <n v="1"/>
    <n v="10"/>
    <n v="0.75"/>
    <n v="10"/>
    <n v="9.25"/>
    <n v="0.93"/>
    <s v="Above Average"/>
    <x v="0"/>
  </r>
  <r>
    <x v="132"/>
    <x v="8"/>
    <s v="ELECTRO ACCESSORIES"/>
    <s v="Yes"/>
    <n v="2"/>
    <n v="40"/>
    <n v="9.3000000000000007"/>
    <n v="20"/>
    <n v="30.7"/>
    <n v="0.77"/>
    <s v="Above Average"/>
    <x v="0"/>
  </r>
  <r>
    <x v="22"/>
    <x v="2"/>
    <s v="CYCLING"/>
    <s v="Yes"/>
    <n v="2"/>
    <n v="798"/>
    <n v="238"/>
    <n v="399"/>
    <n v="560"/>
    <n v="0.7"/>
    <s v="Average"/>
    <x v="1"/>
  </r>
  <r>
    <x v="23"/>
    <x v="2"/>
    <s v="CYCLING"/>
    <s v="Yes"/>
    <n v="3"/>
    <n v="338.4"/>
    <n v="113.52"/>
    <n v="112.8"/>
    <n v="224.88"/>
    <n v="0.66"/>
    <s v="Average"/>
    <x v="1"/>
  </r>
  <r>
    <x v="95"/>
    <x v="2"/>
    <s v="CYCLING"/>
    <s v="Yes"/>
    <n v="2"/>
    <n v="59.88"/>
    <n v="19.5"/>
    <n v="29.94"/>
    <n v="40.380000000000003"/>
    <n v="0.67"/>
    <s v="Above Average"/>
    <x v="0"/>
  </r>
  <r>
    <x v="96"/>
    <x v="2"/>
    <s v="CYCLING"/>
    <s v="Yes"/>
    <n v="1"/>
    <n v="495"/>
    <n v="172"/>
    <n v="495"/>
    <n v="323"/>
    <n v="0.65"/>
    <s v="Average"/>
    <x v="1"/>
  </r>
  <r>
    <x v="25"/>
    <x v="1"/>
    <s v="-"/>
    <s v="Yes"/>
    <n v="2"/>
    <n v="1298"/>
    <n v="483.5"/>
    <n v="649"/>
    <n v="814.5"/>
    <n v="0.63"/>
    <s v="Average"/>
    <x v="1"/>
  </r>
  <r>
    <x v="26"/>
    <x v="2"/>
    <s v="CYCLING"/>
    <s v="Yes"/>
    <n v="2"/>
    <n v="56"/>
    <n v="13.9"/>
    <n v="28"/>
    <n v="42.1"/>
    <n v="0.75"/>
    <s v="Above Average"/>
    <x v="0"/>
  </r>
  <r>
    <x v="27"/>
    <x v="3"/>
    <s v="IMPULSE"/>
    <s v="Yes"/>
    <n v="1"/>
    <n v="109"/>
    <n v="33.15"/>
    <n v="109"/>
    <n v="75.849999999999994"/>
    <n v="0.7"/>
    <s v="Average"/>
    <x v="1"/>
  </r>
  <r>
    <x v="29"/>
    <x v="3"/>
    <s v="BELTS"/>
    <s v="Yes"/>
    <n v="1"/>
    <n v="36"/>
    <n v="11"/>
    <n v="36"/>
    <n v="25"/>
    <n v="0.69"/>
    <s v="Above Average"/>
    <x v="0"/>
  </r>
  <r>
    <x v="30"/>
    <x v="1"/>
    <s v="-"/>
    <s v="Yes"/>
    <n v="1"/>
    <n v="38.08"/>
    <n v="5.65"/>
    <n v="38.08"/>
    <n v="32.43"/>
    <n v="0.85"/>
    <s v="Above Average"/>
    <x v="0"/>
  </r>
  <r>
    <x v="31"/>
    <x v="1"/>
    <s v="-"/>
    <s v="Yes"/>
    <n v="1"/>
    <n v="32.93"/>
    <n v="5.15"/>
    <n v="32.93"/>
    <n v="27.78"/>
    <n v="0.84"/>
    <s v="Above Average"/>
    <x v="0"/>
  </r>
  <r>
    <x v="144"/>
    <x v="3"/>
    <s v="BELTS"/>
    <s v="Yes"/>
    <n v="5"/>
    <n v="20"/>
    <n v="7"/>
    <n v="4"/>
    <n v="13"/>
    <n v="0.65"/>
    <s v="Above Average"/>
    <x v="0"/>
  </r>
  <r>
    <x v="198"/>
    <x v="3"/>
    <s v="BELTS"/>
    <s v="Yes"/>
    <n v="1"/>
    <n v="29.85"/>
    <n v="6"/>
    <n v="29.85"/>
    <n v="23.85"/>
    <n v="0.8"/>
    <s v="Above Average"/>
    <x v="0"/>
  </r>
  <r>
    <x v="36"/>
    <x v="3"/>
    <s v="IMPULSE"/>
    <s v="Yes"/>
    <n v="1"/>
    <n v="29"/>
    <n v="11.35"/>
    <n v="29"/>
    <n v="17.649999999999999"/>
    <n v="0.61"/>
    <s v="Above Average"/>
    <x v="0"/>
  </r>
  <r>
    <x v="37"/>
    <x v="3"/>
    <s v="IMPULSE"/>
    <s v="Yes"/>
    <n v="1"/>
    <n v="35"/>
    <n v="12"/>
    <n v="35"/>
    <n v="23"/>
    <n v="0.66"/>
    <s v="Above Average"/>
    <x v="0"/>
  </r>
  <r>
    <x v="98"/>
    <x v="7"/>
    <s v="BODY CARE"/>
    <s v="Yes"/>
    <n v="1"/>
    <n v="18"/>
    <n v="5.5"/>
    <n v="18"/>
    <n v="12.5"/>
    <n v="0.69"/>
    <s v="Above Average"/>
    <x v="0"/>
  </r>
  <r>
    <x v="38"/>
    <x v="2"/>
    <s v="APPAREL"/>
    <s v="Yes"/>
    <n v="1"/>
    <n v="99"/>
    <n v="32"/>
    <n v="99"/>
    <n v="67"/>
    <n v="0.68"/>
    <s v="Average"/>
    <x v="0"/>
  </r>
  <r>
    <x v="146"/>
    <x v="2"/>
    <s v="APPAREL"/>
    <s v="Yes"/>
    <n v="2"/>
    <n v="238"/>
    <n v="75"/>
    <n v="119"/>
    <n v="163"/>
    <n v="0.68"/>
    <s v="Average"/>
    <x v="1"/>
  </r>
  <r>
    <x v="199"/>
    <x v="2"/>
    <s v="APPAREL"/>
    <s v="Yes"/>
    <n v="1"/>
    <n v="50"/>
    <n v="13.85"/>
    <n v="50"/>
    <n v="36.15"/>
    <n v="0.72"/>
    <s v="Above Average"/>
    <x v="0"/>
  </r>
  <r>
    <x v="40"/>
    <x v="2"/>
    <s v="APPAREL"/>
    <s v="Yes"/>
    <n v="1"/>
    <n v="139.32"/>
    <n v="48"/>
    <n v="139.32"/>
    <n v="91.32"/>
    <n v="0.66"/>
    <s v="Average"/>
    <x v="1"/>
  </r>
  <r>
    <x v="200"/>
    <x v="2"/>
    <s v="LOWER BODY"/>
    <s v="Yes"/>
    <n v="1"/>
    <n v="50"/>
    <n v="15.6"/>
    <n v="50"/>
    <n v="34.4"/>
    <n v="0.69"/>
    <s v="Above Average"/>
    <x v="0"/>
  </r>
  <r>
    <x v="41"/>
    <x v="1"/>
    <s v="-"/>
    <s v="Yes"/>
    <n v="1"/>
    <n v="29"/>
    <n v="8.2899999999999991"/>
    <n v="29"/>
    <n v="20.71"/>
    <n v="0.71"/>
    <s v="Above Average"/>
    <x v="0"/>
  </r>
  <r>
    <x v="42"/>
    <x v="5"/>
    <s v="OUTERWEAR"/>
    <s v="Yes"/>
    <n v="1"/>
    <n v="59"/>
    <n v="13.24"/>
    <n v="59"/>
    <n v="45.76"/>
    <n v="0.78"/>
    <s v="Above Average"/>
    <x v="0"/>
  </r>
  <r>
    <x v="179"/>
    <x v="5"/>
    <s v="OUTERWEAR"/>
    <s v="Yes"/>
    <n v="2"/>
    <n v="258"/>
    <n v="82.26"/>
    <n v="129"/>
    <n v="175.74"/>
    <n v="0.68"/>
    <s v="Average"/>
    <x v="1"/>
  </r>
  <r>
    <x v="102"/>
    <x v="2"/>
    <s v="WEIGHTS"/>
    <s v="Yes"/>
    <n v="2"/>
    <n v="138"/>
    <n v="30"/>
    <n v="69"/>
    <n v="108"/>
    <n v="0.78"/>
    <s v="Average"/>
    <x v="0"/>
  </r>
  <r>
    <x v="103"/>
    <x v="6"/>
    <s v="INTIMATES"/>
    <s v="Yes"/>
    <n v="1"/>
    <n v="19"/>
    <n v="6"/>
    <n v="19"/>
    <n v="13"/>
    <n v="0.68"/>
    <s v="Above Average"/>
    <x v="0"/>
  </r>
  <r>
    <x v="173"/>
    <x v="6"/>
    <s v="INTIMATES"/>
    <s v="Yes"/>
    <n v="1"/>
    <n v="25"/>
    <n v="7.35"/>
    <n v="25"/>
    <n v="17.649999999999999"/>
    <n v="0.71"/>
    <s v="Above Average"/>
    <x v="0"/>
  </r>
  <r>
    <x v="159"/>
    <x v="3"/>
    <s v="IMPULSE"/>
    <s v="Yes"/>
    <n v="1"/>
    <n v="22"/>
    <n v="3.2"/>
    <n v="22"/>
    <n v="18.8"/>
    <n v="0.8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4"/>
    <x v="1"/>
    <s v="-"/>
    <s v="Yes"/>
    <n v="1"/>
    <n v="29"/>
    <n v="7.2"/>
    <n v="29"/>
    <n v="21.8"/>
    <n v="0.75"/>
    <s v="Above Average"/>
    <x v="0"/>
  </r>
  <r>
    <x v="47"/>
    <x v="1"/>
    <s v="-"/>
    <s v="Yes"/>
    <n v="1"/>
    <n v="15"/>
    <n v="5.37"/>
    <n v="15"/>
    <n v="9.6300000000000008"/>
    <n v="0.64"/>
    <s v="Above Average"/>
    <x v="0"/>
  </r>
  <r>
    <x v="47"/>
    <x v="1"/>
    <s v="-"/>
    <s v="Yes"/>
    <n v="2"/>
    <n v="50"/>
    <n v="14.8"/>
    <n v="25"/>
    <n v="35.200000000000003"/>
    <n v="0.7"/>
    <s v="Above Average"/>
    <x v="0"/>
  </r>
  <r>
    <x v="48"/>
    <x v="1"/>
    <s v="-"/>
    <s v="Yes"/>
    <n v="1"/>
    <n v="10"/>
    <n v="3"/>
    <n v="10"/>
    <n v="7"/>
    <n v="0.7"/>
    <s v="Above Average"/>
    <x v="0"/>
  </r>
  <r>
    <x v="48"/>
    <x v="1"/>
    <s v="-"/>
    <s v="Yes"/>
    <n v="1"/>
    <n v="15"/>
    <n v="3.65"/>
    <n v="15"/>
    <n v="11.35"/>
    <n v="0.76"/>
    <s v="Above Average"/>
    <x v="0"/>
  </r>
  <r>
    <x v="48"/>
    <x v="1"/>
    <s v="-"/>
    <s v="Yes"/>
    <n v="1"/>
    <n v="25"/>
    <n v="7.3"/>
    <n v="25"/>
    <n v="17.7"/>
    <n v="0.71"/>
    <s v="Above Average"/>
    <x v="0"/>
  </r>
  <r>
    <x v="49"/>
    <x v="1"/>
    <s v="-"/>
    <s v="Yes"/>
    <n v="6"/>
    <n v="120"/>
    <n v="35.4"/>
    <n v="20"/>
    <n v="84.6"/>
    <n v="0.71"/>
    <s v="Average"/>
    <x v="0"/>
  </r>
  <r>
    <x v="49"/>
    <x v="1"/>
    <s v="-"/>
    <s v="Yes"/>
    <n v="1"/>
    <n v="35"/>
    <n v="11.8"/>
    <n v="35"/>
    <n v="23.2"/>
    <n v="0.66"/>
    <s v="Above Average"/>
    <x v="0"/>
  </r>
  <r>
    <x v="50"/>
    <x v="7"/>
    <s v="SHEETS"/>
    <s v="Yes"/>
    <n v="2"/>
    <n v="118"/>
    <n v="43"/>
    <n v="59"/>
    <n v="75"/>
    <n v="0.64"/>
    <s v="Average"/>
    <x v="0"/>
  </r>
  <r>
    <x v="51"/>
    <x v="1"/>
    <s v="-"/>
    <s v="Yes"/>
    <n v="1"/>
    <n v="45"/>
    <n v="16.8"/>
    <n v="45"/>
    <n v="28.2"/>
    <n v="0.63"/>
    <s v="Above Average"/>
    <x v="0"/>
  </r>
  <r>
    <x v="109"/>
    <x v="1"/>
    <s v="-"/>
    <s v="Yes"/>
    <n v="1"/>
    <n v="49"/>
    <n v="18.2"/>
    <n v="49"/>
    <n v="30.8"/>
    <n v="0.63"/>
    <s v="Above Average"/>
    <x v="0"/>
  </r>
  <r>
    <x v="53"/>
    <x v="5"/>
    <s v="SOCKS"/>
    <s v="Yes"/>
    <n v="1"/>
    <n v="36"/>
    <n v="11.8"/>
    <n v="36"/>
    <n v="24.2"/>
    <n v="0.67"/>
    <s v="Above Average"/>
    <x v="0"/>
  </r>
  <r>
    <x v="190"/>
    <x v="5"/>
    <s v="TOPS"/>
    <s v="Yes"/>
    <n v="1"/>
    <n v="23.74"/>
    <n v="4.66"/>
    <n v="23.74"/>
    <n v="19.079999999999998"/>
    <n v="0.8"/>
    <s v="Above Average"/>
    <x v="0"/>
  </r>
  <r>
    <x v="110"/>
    <x v="5"/>
    <s v="TOPS"/>
    <s v="Yes"/>
    <n v="1"/>
    <n v="8"/>
    <n v="2.78"/>
    <n v="8"/>
    <n v="5.22"/>
    <n v="0.65"/>
    <s v="Above Average"/>
    <x v="0"/>
  </r>
  <r>
    <x v="54"/>
    <x v="1"/>
    <s v="-"/>
    <s v="Yes"/>
    <n v="2"/>
    <n v="58"/>
    <n v="20.399999999999999"/>
    <n v="29"/>
    <n v="37.6"/>
    <n v="0.65"/>
    <s v="Above Average"/>
    <x v="0"/>
  </r>
  <r>
    <x v="135"/>
    <x v="1"/>
    <s v="-"/>
    <s v="Yes"/>
    <n v="5"/>
    <n v="145"/>
    <n v="46.5"/>
    <n v="29"/>
    <n v="98.5"/>
    <n v="0.68"/>
    <s v="Average"/>
    <x v="0"/>
  </r>
  <r>
    <x v="57"/>
    <x v="1"/>
    <s v="-"/>
    <s v="Yes"/>
    <n v="2"/>
    <n v="118"/>
    <n v="44.8"/>
    <n v="59"/>
    <n v="73.2"/>
    <n v="0.62"/>
    <s v="Average"/>
    <x v="0"/>
  </r>
  <r>
    <x v="191"/>
    <x v="1"/>
    <s v="-"/>
    <s v="Yes"/>
    <n v="2"/>
    <n v="78"/>
    <n v="26"/>
    <n v="39"/>
    <n v="52"/>
    <n v="0.67"/>
    <s v="Above Average"/>
    <x v="0"/>
  </r>
  <r>
    <x v="58"/>
    <x v="7"/>
    <s v="BODY CARE"/>
    <s v="Yes"/>
    <n v="3"/>
    <n v="33"/>
    <n v="8.4"/>
    <n v="11"/>
    <n v="24.6"/>
    <n v="0.75"/>
    <s v="Above Average"/>
    <x v="0"/>
  </r>
  <r>
    <x v="59"/>
    <x v="1"/>
    <s v="-"/>
    <s v="Yes"/>
    <n v="1"/>
    <n v="13"/>
    <n v="3.12"/>
    <n v="13"/>
    <n v="9.8800000000000008"/>
    <n v="0.76"/>
    <s v="Above Average"/>
    <x v="0"/>
  </r>
  <r>
    <x v="60"/>
    <x v="1"/>
    <s v="-"/>
    <s v="Yes"/>
    <n v="5"/>
    <n v="80"/>
    <n v="18.75"/>
    <n v="16"/>
    <n v="61.25"/>
    <n v="0.77"/>
    <s v="Average"/>
    <x v="0"/>
  </r>
  <r>
    <x v="61"/>
    <x v="2"/>
    <s v="MAT"/>
    <s v="Yes"/>
    <n v="6"/>
    <n v="231.17"/>
    <n v="65.7"/>
    <n v="38.53"/>
    <n v="165.47"/>
    <n v="0.72"/>
    <s v="Average"/>
    <x v="0"/>
  </r>
  <r>
    <x v="112"/>
    <x v="3"/>
    <s v="RINGS"/>
    <s v="Yes"/>
    <n v="1"/>
    <n v="17"/>
    <n v="6.75"/>
    <n v="17"/>
    <n v="10.25"/>
    <n v="0.6"/>
    <s v="Above Average"/>
    <x v="0"/>
  </r>
  <r>
    <x v="62"/>
    <x v="3"/>
    <s v="RINGS"/>
    <s v="Yes"/>
    <n v="3"/>
    <n v="36"/>
    <n v="7.11"/>
    <n v="12"/>
    <n v="28.89"/>
    <n v="0.8"/>
    <s v="Above Average"/>
    <x v="0"/>
  </r>
  <r>
    <x v="63"/>
    <x v="3"/>
    <s v="RINGS"/>
    <s v="Yes"/>
    <n v="5"/>
    <n v="100"/>
    <n v="30"/>
    <n v="20"/>
    <n v="70"/>
    <n v="0.7"/>
    <s v="Average"/>
    <x v="0"/>
  </r>
  <r>
    <x v="64"/>
    <x v="5"/>
    <s v="OUTERWEAR"/>
    <s v="Yes"/>
    <n v="1"/>
    <n v="20"/>
    <n v="6.16"/>
    <n v="20"/>
    <n v="13.84"/>
    <n v="0.69"/>
    <s v="Above Average"/>
    <x v="0"/>
  </r>
  <r>
    <x v="184"/>
    <x v="1"/>
    <s v="-"/>
    <s v="Yes"/>
    <n v="9"/>
    <n v="81"/>
    <n v="30.6"/>
    <n v="9"/>
    <n v="50.4"/>
    <n v="0.62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7"/>
    <x v="1"/>
    <s v="-"/>
    <s v="Yes"/>
    <n v="1"/>
    <n v="40"/>
    <n v="10.55"/>
    <n v="40"/>
    <n v="29.45"/>
    <n v="0.74"/>
    <s v="Above Average"/>
    <x v="0"/>
  </r>
  <r>
    <x v="68"/>
    <x v="1"/>
    <s v="-"/>
    <s v="Yes"/>
    <n v="1"/>
    <n v="29.93"/>
    <n v="4.4000000000000004"/>
    <n v="29.93"/>
    <n v="25.53"/>
    <n v="0.85"/>
    <s v="Above Average"/>
    <x v="0"/>
  </r>
  <r>
    <x v="68"/>
    <x v="1"/>
    <s v="-"/>
    <s v="Yes"/>
    <n v="1"/>
    <n v="25"/>
    <n v="4.4000000000000004"/>
    <n v="25"/>
    <n v="20.6"/>
    <n v="0.82"/>
    <s v="Above Average"/>
    <x v="0"/>
  </r>
  <r>
    <x v="70"/>
    <x v="1"/>
    <s v="-"/>
    <s v="Yes"/>
    <n v="3"/>
    <n v="165"/>
    <n v="39.39"/>
    <n v="55"/>
    <n v="125.61"/>
    <n v="0.76"/>
    <s v="Average"/>
    <x v="0"/>
  </r>
  <r>
    <x v="113"/>
    <x v="1"/>
    <s v="-"/>
    <s v="Yes"/>
    <n v="1"/>
    <n v="29"/>
    <n v="5.69"/>
    <n v="29"/>
    <n v="23.31"/>
    <n v="0.8"/>
    <s v="Above Average"/>
    <x v="0"/>
  </r>
  <r>
    <x v="113"/>
    <x v="1"/>
    <s v="-"/>
    <s v="Yes"/>
    <n v="1"/>
    <n v="33.97"/>
    <n v="5.69"/>
    <n v="33.97"/>
    <n v="28.28"/>
    <n v="0.83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4"/>
    <x v="1"/>
    <s v="-"/>
    <s v="Yes"/>
    <n v="1"/>
    <n v="29"/>
    <n v="5.69"/>
    <n v="29"/>
    <n v="23.31"/>
    <n v="0.8"/>
    <s v="Above Average"/>
    <x v="0"/>
  </r>
  <r>
    <x v="115"/>
    <x v="1"/>
    <s v="-"/>
    <s v="Yes"/>
    <n v="2"/>
    <n v="44"/>
    <n v="10.6"/>
    <n v="22"/>
    <n v="33.4"/>
    <n v="0.76"/>
    <s v="Above Average"/>
    <x v="0"/>
  </r>
  <r>
    <x v="72"/>
    <x v="1"/>
    <s v="-"/>
    <s v="Yes"/>
    <n v="1"/>
    <n v="22"/>
    <n v="5.3"/>
    <n v="22"/>
    <n v="16.7"/>
    <n v="0.76"/>
    <s v="Above Average"/>
    <x v="0"/>
  </r>
  <r>
    <x v="162"/>
    <x v="1"/>
    <s v="-"/>
    <s v="Yes"/>
    <n v="1"/>
    <n v="55"/>
    <n v="13.43"/>
    <n v="55"/>
    <n v="41.57"/>
    <n v="0.76"/>
    <s v="Above Average"/>
    <x v="0"/>
  </r>
  <r>
    <x v="136"/>
    <x v="1"/>
    <s v="-"/>
    <s v="Yes"/>
    <n v="1"/>
    <n v="29"/>
    <n v="5.84"/>
    <n v="29"/>
    <n v="23.16"/>
    <n v="0.8"/>
    <s v="Above Average"/>
    <x v="0"/>
  </r>
  <r>
    <x v="201"/>
    <x v="1"/>
    <s v="-"/>
    <s v="Yes"/>
    <n v="1"/>
    <n v="38.19"/>
    <n v="6.6"/>
    <n v="38.19"/>
    <n v="31.59"/>
    <n v="0.83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4"/>
    <x v="1"/>
    <s v="-"/>
    <s v="Yes"/>
    <n v="1"/>
    <n v="74"/>
    <n v="23.69"/>
    <n v="74"/>
    <n v="50.31"/>
    <n v="0.68"/>
    <s v="Above Average"/>
    <x v="0"/>
  </r>
  <r>
    <x v="75"/>
    <x v="1"/>
    <s v="-"/>
    <s v="Yes"/>
    <n v="1"/>
    <n v="46.44"/>
    <n v="10.97"/>
    <n v="46.44"/>
    <n v="35.47"/>
    <n v="0.76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76"/>
    <x v="1"/>
    <s v="-"/>
    <s v="Yes"/>
    <n v="1"/>
    <n v="39"/>
    <n v="10.97"/>
    <n v="39"/>
    <n v="28.03"/>
    <n v="0.72"/>
    <s v="Above Average"/>
    <x v="0"/>
  </r>
  <r>
    <x v="192"/>
    <x v="1"/>
    <s v="-"/>
    <s v="Yes"/>
    <n v="1"/>
    <n v="20"/>
    <n v="5"/>
    <n v="20"/>
    <n v="15"/>
    <n v="0.75"/>
    <s v="Above Average"/>
    <x v="0"/>
  </r>
  <r>
    <x v="192"/>
    <x v="1"/>
    <s v="-"/>
    <s v="Yes"/>
    <n v="2"/>
    <n v="60"/>
    <n v="17"/>
    <n v="30"/>
    <n v="43"/>
    <n v="0.72"/>
    <s v="Above Average"/>
    <x v="0"/>
  </r>
  <r>
    <x v="185"/>
    <x v="1"/>
    <s v="-"/>
    <s v="Yes"/>
    <n v="17"/>
    <n v="493"/>
    <n v="144.5"/>
    <n v="29"/>
    <n v="348.5"/>
    <n v="0.71"/>
    <s v="Average"/>
    <x v="0"/>
  </r>
  <r>
    <x v="117"/>
    <x v="1"/>
    <s v="-"/>
    <s v="Yes"/>
    <n v="1"/>
    <n v="35"/>
    <n v="10.41"/>
    <n v="35"/>
    <n v="24.59"/>
    <n v="0.7"/>
    <s v="Above Average"/>
    <x v="0"/>
  </r>
  <r>
    <x v="117"/>
    <x v="1"/>
    <s v="-"/>
    <s v="Yes"/>
    <n v="1"/>
    <n v="100"/>
    <n v="31.53"/>
    <n v="100"/>
    <n v="68.47"/>
    <n v="0.68"/>
    <s v="Average"/>
    <x v="0"/>
  </r>
  <r>
    <x v="175"/>
    <x v="2"/>
    <s v="LOWER BODY"/>
    <s v="Yes"/>
    <n v="2"/>
    <n v="60"/>
    <n v="16.32"/>
    <n v="30"/>
    <n v="43.68"/>
    <n v="0.73"/>
    <s v="Above Average"/>
    <x v="0"/>
  </r>
  <r>
    <x v="119"/>
    <x v="2"/>
    <s v="LOWER BODY"/>
    <s v="Yes"/>
    <n v="1"/>
    <n v="40"/>
    <n v="7.69"/>
    <n v="40"/>
    <n v="32.31"/>
    <n v="0.81"/>
    <s v="Above Average"/>
    <x v="0"/>
  </r>
  <r>
    <x v="194"/>
    <x v="1"/>
    <s v="-"/>
    <s v="Yes"/>
    <n v="2"/>
    <n v="50"/>
    <n v="15.54"/>
    <n v="25"/>
    <n v="34.46"/>
    <n v="0.69"/>
    <s v="Above Average"/>
    <x v="0"/>
  </r>
  <r>
    <x v="78"/>
    <x v="1"/>
    <s v="-"/>
    <s v="Yes"/>
    <n v="1"/>
    <n v="10"/>
    <n v="2.95"/>
    <n v="10"/>
    <n v="7.05"/>
    <n v="0.71"/>
    <s v="Above Average"/>
    <x v="0"/>
  </r>
  <r>
    <x v="164"/>
    <x v="1"/>
    <s v="-"/>
    <s v="Yes"/>
    <n v="2"/>
    <n v="30"/>
    <n v="7.2"/>
    <n v="15"/>
    <n v="22.8"/>
    <n v="0.76"/>
    <s v="Above Average"/>
    <x v="0"/>
  </r>
  <r>
    <x v="164"/>
    <x v="1"/>
    <s v="-"/>
    <s v="Yes"/>
    <n v="3"/>
    <n v="45"/>
    <n v="10.8"/>
    <n v="15"/>
    <n v="34.200000000000003"/>
    <n v="0.76"/>
    <s v="Above Average"/>
    <x v="0"/>
  </r>
  <r>
    <x v="164"/>
    <x v="1"/>
    <s v="-"/>
    <s v="Yes"/>
    <n v="2"/>
    <n v="30"/>
    <n v="7.2"/>
    <n v="15"/>
    <n v="22.8"/>
    <n v="0.76"/>
    <s v="Above Average"/>
    <x v="0"/>
  </r>
  <r>
    <x v="121"/>
    <x v="1"/>
    <s v="-"/>
    <s v="Yes"/>
    <n v="1"/>
    <n v="17.5"/>
    <n v="5"/>
    <n v="17.5"/>
    <n v="12.5"/>
    <n v="0.71"/>
    <s v="Above Average"/>
    <x v="0"/>
  </r>
  <r>
    <x v="79"/>
    <x v="1"/>
    <s v="-"/>
    <s v="Yes"/>
    <n v="1"/>
    <n v="45"/>
    <n v="16.5"/>
    <n v="45"/>
    <n v="28.5"/>
    <n v="0.63"/>
    <s v="Above Average"/>
    <x v="0"/>
  </r>
  <r>
    <x v="80"/>
    <x v="7"/>
    <s v="BATH"/>
    <s v="Yes"/>
    <n v="3"/>
    <n v="126"/>
    <n v="37.14"/>
    <n v="42"/>
    <n v="88.86"/>
    <n v="0.71"/>
    <s v="Average"/>
    <x v="0"/>
  </r>
  <r>
    <x v="123"/>
    <x v="7"/>
    <s v="BATH"/>
    <s v="Yes"/>
    <n v="1"/>
    <n v="16"/>
    <n v="4.88"/>
    <n v="16"/>
    <n v="11.12"/>
    <n v="0.7"/>
    <s v="Above Average"/>
    <x v="0"/>
  </r>
  <r>
    <x v="82"/>
    <x v="4"/>
    <s v="RINGS"/>
    <s v="Yes"/>
    <n v="1"/>
    <n v="45"/>
    <n v="16.32"/>
    <n v="45"/>
    <n v="28.68"/>
    <n v="0.64"/>
    <s v="Above Average"/>
    <x v="0"/>
  </r>
  <r>
    <x v="83"/>
    <x v="8"/>
    <s v="ELECTRO ACCESSORIES"/>
    <s v="Yes"/>
    <n v="2"/>
    <n v="198"/>
    <n v="74.84"/>
    <n v="99"/>
    <n v="123.16"/>
    <n v="0.62"/>
    <s v="Average"/>
    <x v="0"/>
  </r>
  <r>
    <x v="84"/>
    <x v="5"/>
    <s v="OUTERWEAR"/>
    <s v="Yes"/>
    <n v="2"/>
    <n v="198"/>
    <n v="71.94"/>
    <n v="99"/>
    <n v="126.06"/>
    <n v="0.64"/>
    <s v="Average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6">
  <r>
    <s v="01-21-1001-14-12"/>
    <d v="2019-08-01T00:00:00"/>
    <x v="0"/>
    <s v="MASKS"/>
    <n v="2"/>
    <n v="110"/>
    <n v="35.299999999999997"/>
    <n v="17.649999999999999"/>
    <n v="74.7"/>
    <n v="0.68"/>
    <s v="Thursday"/>
    <d v="2019-08-04T00:00:00"/>
    <s v="Sunday"/>
    <s v="Monday"/>
    <n v="0"/>
    <s v="High Cost per Unit"/>
    <n v="11"/>
    <n v="3.3"/>
    <n v="0"/>
    <n v="0"/>
    <n v="0"/>
    <s v="Greater Than 8 Weeks Old"/>
  </r>
  <r>
    <s v="01-21-1001-14-12"/>
    <d v="2019-08-03T00:00:00"/>
    <x v="0"/>
    <s v="MASKS"/>
    <n v="1"/>
    <n v="55"/>
    <n v="17.649999999999999"/>
    <n v="17.649999999999999"/>
    <n v="37.35"/>
    <n v="0.68"/>
    <s v="Saturday"/>
    <d v="2019-08-06T00:00:00"/>
    <s v="Tuesday"/>
    <s v="Tuesday"/>
    <n v="0"/>
    <s v="High Cost per Unit"/>
    <n v="5.5"/>
    <n v="0"/>
    <n v="0"/>
    <n v="0"/>
    <n v="0"/>
    <s v="Greater Than 8 Weeks Old"/>
  </r>
  <r>
    <s v="01-21-1001-14-12"/>
    <d v="2019-08-04T00:00:00"/>
    <x v="0"/>
    <s v="MASKS"/>
    <n v="4"/>
    <n v="133"/>
    <n v="70.599999999999994"/>
    <n v="17.649999999999999"/>
    <n v="62.4"/>
    <n v="0.47"/>
    <s v="Sunday"/>
    <d v="2019-08-07T00:00:00"/>
    <s v="Wednesday"/>
    <s v="Wednesday"/>
    <n v="0"/>
    <s v="High Cost per Unit"/>
    <n v="13.3"/>
    <n v="3.9899999999999998"/>
    <n v="0"/>
    <n v="0"/>
    <n v="0"/>
    <s v="Greater Than 8 Weeks Old"/>
  </r>
  <r>
    <s v="01-21-1001-14-12"/>
    <d v="2019-08-05T00:00:00"/>
    <x v="0"/>
    <s v="MASKS"/>
    <n v="2"/>
    <n v="110"/>
    <n v="35.299999999999997"/>
    <n v="17.649999999999999"/>
    <n v="74.7"/>
    <n v="0.68"/>
    <s v="Monday"/>
    <d v="2019-08-08T00:00:00"/>
    <s v="Thursday"/>
    <s v="Thursday"/>
    <n v="0"/>
    <s v="High Cost per Unit"/>
    <n v="11"/>
    <n v="3.3"/>
    <n v="0"/>
    <n v="0"/>
    <n v="0"/>
    <s v="Greater Than 8 Weeks Old"/>
  </r>
  <r>
    <s v="01-21-1001-14-12"/>
    <d v="2019-08-06T00:00:00"/>
    <x v="0"/>
    <s v="MASKS"/>
    <n v="1"/>
    <n v="55"/>
    <n v="17.649999999999999"/>
    <n v="17.649999999999999"/>
    <n v="37.35"/>
    <n v="0.68"/>
    <s v="Tuesday"/>
    <d v="2019-08-09T00:00:00"/>
    <s v="Friday"/>
    <s v="Friday"/>
    <n v="2.75"/>
    <s v="High Cost per Unit"/>
    <n v="5.5"/>
    <n v="0"/>
    <n v="0"/>
    <n v="0"/>
    <n v="0"/>
    <s v="Greater Than 8 Weeks Old"/>
  </r>
  <r>
    <s v="01-21-1001-14-12"/>
    <d v="2019-08-07T00:00:00"/>
    <x v="0"/>
    <s v="MASKS"/>
    <n v="2"/>
    <n v="110"/>
    <n v="35.299999999999997"/>
    <n v="17.649999999999999"/>
    <n v="74.7"/>
    <n v="0.68"/>
    <s v="Wednesday"/>
    <d v="2019-08-10T00:00:00"/>
    <s v="Saturday"/>
    <s v="Saturday"/>
    <n v="0"/>
    <s v="High Cost per Unit"/>
    <n v="11"/>
    <n v="3.3"/>
    <n v="0"/>
    <n v="0"/>
    <n v="0"/>
    <s v="Greater Than 8 Weeks Old"/>
  </r>
  <r>
    <s v="01-21-1001-14-12"/>
    <d v="2019-08-08T00:00:00"/>
    <x v="0"/>
    <s v="MASKS"/>
    <n v="2"/>
    <n v="110"/>
    <n v="35.299999999999997"/>
    <n v="17.649999999999999"/>
    <n v="74.7"/>
    <n v="0.68"/>
    <s v="Thursday"/>
    <d v="2019-08-11T00:00:00"/>
    <s v="Sunday"/>
    <s v="Monday"/>
    <n v="0"/>
    <s v="High Cost per Unit"/>
    <n v="11"/>
    <n v="3.3"/>
    <n v="0"/>
    <n v="0"/>
    <n v="0"/>
    <s v="Greater Than 8 Weeks Old"/>
  </r>
  <r>
    <s v="01-21-1001-14-12"/>
    <d v="2019-08-09T00:00:00"/>
    <x v="0"/>
    <s v="MASKS"/>
    <n v="2"/>
    <n v="110"/>
    <n v="35.299999999999997"/>
    <n v="17.649999999999999"/>
    <n v="74.7"/>
    <n v="0.68"/>
    <s v="Friday"/>
    <d v="2019-08-12T00:00:00"/>
    <s v="Monday"/>
    <s v="Monday"/>
    <n v="0"/>
    <s v="High Cost per Unit"/>
    <n v="11"/>
    <n v="3.3"/>
    <n v="0"/>
    <n v="0"/>
    <n v="0"/>
    <s v="Greater Than 8 Weeks Old"/>
  </r>
  <r>
    <s v="01-21-1001-14-12"/>
    <d v="2019-08-11T00:00:00"/>
    <x v="0"/>
    <s v="MASKS"/>
    <n v="2"/>
    <n v="110"/>
    <n v="35.299999999999997"/>
    <n v="17.649999999999999"/>
    <n v="74.7"/>
    <n v="0.68"/>
    <s v="Sunday"/>
    <d v="2019-08-14T00:00:00"/>
    <s v="Wednesday"/>
    <s v="Wednesday"/>
    <n v="0"/>
    <s v="High Cost per Unit"/>
    <n v="11"/>
    <n v="3.3"/>
    <n v="0"/>
    <n v="0"/>
    <n v="0"/>
    <s v="Greater Than 8 Weeks Old"/>
  </r>
  <r>
    <s v="01-21-1001-14-12"/>
    <d v="2019-08-12T00:00:00"/>
    <x v="0"/>
    <s v="MASKS"/>
    <n v="2"/>
    <n v="110"/>
    <n v="35.299999999999997"/>
    <n v="17.649999999999999"/>
    <n v="74.7"/>
    <n v="0.68"/>
    <s v="Monday"/>
    <d v="2019-08-15T00:00:00"/>
    <s v="Thursday"/>
    <s v="Thursday"/>
    <n v="0"/>
    <s v="High Cost per Unit"/>
    <n v="11"/>
    <n v="3.3"/>
    <n v="0"/>
    <n v="0"/>
    <n v="0"/>
    <s v="Greater Than 8 Weeks Old"/>
  </r>
  <r>
    <s v="01-21-1001-14-12"/>
    <d v="2019-08-13T00:00:00"/>
    <x v="0"/>
    <s v="MASKS"/>
    <n v="1"/>
    <n v="55"/>
    <n v="17.649999999999999"/>
    <n v="17.649999999999999"/>
    <n v="37.35"/>
    <n v="0.68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1-15-12"/>
    <d v="2019-08-02T00:00:00"/>
    <x v="0"/>
    <s v="MASKS"/>
    <n v="1"/>
    <n v="55"/>
    <n v="17.649999999999999"/>
    <n v="17.649999999999999"/>
    <n v="37.35"/>
    <n v="0.68"/>
    <s v="Friday"/>
    <d v="2019-08-05T00:00:00"/>
    <s v="Monday"/>
    <s v="Monday"/>
    <n v="0"/>
    <s v="High Cost per Unit"/>
    <n v="5.5"/>
    <n v="0"/>
    <n v="0"/>
    <n v="0"/>
    <n v="0"/>
    <s v="Greater Than 8 Weeks Old"/>
  </r>
  <r>
    <s v="01-21-1001-15-12"/>
    <d v="2019-08-05T00:00:00"/>
    <x v="0"/>
    <s v="MASKS"/>
    <n v="1"/>
    <n v="55"/>
    <n v="17.649999999999999"/>
    <n v="17.649999999999999"/>
    <n v="37.35"/>
    <n v="0.68"/>
    <s v="Monday"/>
    <d v="2019-08-08T00:00:00"/>
    <s v="Thursday"/>
    <s v="Thursday"/>
    <n v="0"/>
    <s v="High Cost per Unit"/>
    <n v="5.5"/>
    <n v="0"/>
    <n v="0"/>
    <n v="0"/>
    <n v="0"/>
    <s v="Greater Than 8 Weeks Old"/>
  </r>
  <r>
    <s v="01-21-1001-15-12"/>
    <d v="2019-08-17T00:00:00"/>
    <x v="0"/>
    <s v="MASKS"/>
    <n v="1"/>
    <n v="55"/>
    <n v="17.649999999999999"/>
    <n v="17.649999999999999"/>
    <n v="37.35"/>
    <n v="0.68"/>
    <s v="Saturday"/>
    <d v="2019-08-20T00:00:00"/>
    <s v="Tuesday"/>
    <s v="Tuesday"/>
    <n v="0"/>
    <s v="High Cost per Unit"/>
    <n v="5.5"/>
    <n v="0"/>
    <n v="0"/>
    <n v="0"/>
    <n v="0"/>
    <s v="Greater Than 8 Weeks Old"/>
  </r>
  <r>
    <s v="01-21-1001-15-12"/>
    <d v="2019-08-29T00:00:00"/>
    <x v="0"/>
    <s v="MASKS"/>
    <n v="1"/>
    <n v="55"/>
    <n v="17.649999999999999"/>
    <n v="17.649999999999999"/>
    <n v="37.35"/>
    <n v="0.68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2-14-12"/>
    <d v="2019-08-02T00:00:00"/>
    <x v="0"/>
    <s v="MASKS"/>
    <n v="2"/>
    <n v="110"/>
    <n v="25.3"/>
    <n v="12.65"/>
    <n v="84.7"/>
    <n v="0.77"/>
    <s v="Friday"/>
    <d v="2019-08-05T00:00:00"/>
    <s v="Monday"/>
    <s v="Monday"/>
    <n v="0"/>
    <s v="Low Cost per Unit"/>
    <n v="11"/>
    <n v="3.3"/>
    <n v="0"/>
    <n v="0"/>
    <n v="0"/>
    <s v="Greater Than 8 Weeks Old"/>
  </r>
  <r>
    <s v="01-21-1002-14-12"/>
    <d v="2019-08-04T00:00:00"/>
    <x v="0"/>
    <s v="MASKS"/>
    <n v="2"/>
    <n v="52"/>
    <n v="25.3"/>
    <n v="12.65"/>
    <n v="26.7"/>
    <n v="0.51"/>
    <s v="Sunday"/>
    <d v="2019-08-07T00:00:00"/>
    <s v="Wednesday"/>
    <s v="Wednesday"/>
    <n v="0"/>
    <s v="Low Cost per Unit"/>
    <n v="5.2"/>
    <n v="1.56"/>
    <n v="0"/>
    <n v="0"/>
    <n v="0"/>
    <s v="Greater Than 8 Weeks Old"/>
  </r>
  <r>
    <s v="01-21-1002-14-12"/>
    <d v="2019-08-05T00:00:00"/>
    <x v="0"/>
    <s v="MASKS"/>
    <n v="1"/>
    <n v="55"/>
    <n v="12.65"/>
    <n v="12.65"/>
    <n v="42.35"/>
    <n v="0.77"/>
    <s v="Monday"/>
    <d v="2019-08-08T00:00:00"/>
    <s v="Thursday"/>
    <s v="Thursday"/>
    <n v="0"/>
    <s v="Low Cost per Unit"/>
    <n v="5.5"/>
    <n v="0"/>
    <n v="0"/>
    <n v="0"/>
    <n v="0"/>
    <s v="Greater Than 8 Weeks Old"/>
  </r>
  <r>
    <s v="01-21-1002-14-12"/>
    <d v="2019-08-08T00:00:00"/>
    <x v="0"/>
    <s v="MASKS"/>
    <n v="1"/>
    <n v="55"/>
    <n v="12.65"/>
    <n v="12.65"/>
    <n v="42.35"/>
    <n v="0.77"/>
    <s v="Thursday"/>
    <d v="2019-08-11T00:00:00"/>
    <s v="Sunday"/>
    <s v="Monday"/>
    <n v="0"/>
    <s v="Low Cost per Unit"/>
    <n v="5.5"/>
    <n v="0"/>
    <n v="0"/>
    <n v="0"/>
    <n v="0"/>
    <s v="Greater Than 8 Weeks Old"/>
  </r>
  <r>
    <s v="01-21-1002-14-12"/>
    <d v="2019-08-09T00:00:00"/>
    <x v="0"/>
    <s v="MASKS"/>
    <n v="2"/>
    <n v="110"/>
    <n v="25.3"/>
    <n v="12.65"/>
    <n v="84.7"/>
    <n v="0.77"/>
    <s v="Friday"/>
    <d v="2019-08-12T00:00:00"/>
    <s v="Monday"/>
    <s v="Monday"/>
    <n v="0"/>
    <s v="Low Cost per Unit"/>
    <n v="11"/>
    <n v="3.3"/>
    <n v="0"/>
    <n v="0"/>
    <n v="0"/>
    <s v="Greater Than 8 Weeks Old"/>
  </r>
  <r>
    <s v="01-21-1002-14-12"/>
    <d v="2019-08-13T00:00:00"/>
    <x v="0"/>
    <s v="MASKS"/>
    <n v="1"/>
    <n v="55"/>
    <n v="12.65"/>
    <n v="12.65"/>
    <n v="42.35"/>
    <n v="0.77"/>
    <s v="Tuesday"/>
    <d v="2019-08-16T00:00:00"/>
    <s v="Friday"/>
    <s v="Friday"/>
    <n v="2.75"/>
    <s v="Low Cost per Unit"/>
    <n v="5.5"/>
    <n v="0"/>
    <n v="0"/>
    <n v="0"/>
    <n v="0"/>
    <s v="Greater Than 8 Weeks Old"/>
  </r>
  <r>
    <s v="01-21-1002-14-12"/>
    <d v="2019-08-15T00:00:00"/>
    <x v="0"/>
    <s v="MASKS"/>
    <n v="2"/>
    <n v="110"/>
    <n v="25.3"/>
    <n v="12.65"/>
    <n v="84.7"/>
    <n v="0.77"/>
    <s v="Thursday"/>
    <d v="2019-08-18T00:00:00"/>
    <s v="Sunday"/>
    <s v="Monday"/>
    <n v="0"/>
    <s v="Low Cost per Unit"/>
    <n v="11"/>
    <n v="3.3"/>
    <n v="0"/>
    <n v="0"/>
    <n v="0"/>
    <s v="Greater Than 8 Weeks Old"/>
  </r>
  <r>
    <s v="01-21-1002-14-12"/>
    <d v="2019-08-16T00:00:00"/>
    <x v="0"/>
    <s v="MASKS"/>
    <n v="1"/>
    <n v="55"/>
    <n v="12.65"/>
    <n v="12.65"/>
    <n v="42.35"/>
    <n v="0.77"/>
    <s v="Friday"/>
    <d v="2019-08-19T00:00:00"/>
    <s v="Monday"/>
    <s v="Monday"/>
    <n v="0"/>
    <s v="Low Cost per Unit"/>
    <n v="5.5"/>
    <n v="0"/>
    <n v="0"/>
    <n v="0"/>
    <n v="0"/>
    <s v="Greater Than 8 Weeks Old"/>
  </r>
  <r>
    <s v="01-21-1002-14-12"/>
    <d v="2019-08-17T00:00:00"/>
    <x v="0"/>
    <s v="MASKS"/>
    <n v="1"/>
    <n v="55"/>
    <n v="12.65"/>
    <n v="12.65"/>
    <n v="42.35"/>
    <n v="0.77"/>
    <s v="Saturday"/>
    <d v="2019-08-20T00:00:00"/>
    <s v="Tuesday"/>
    <s v="Tuesday"/>
    <n v="0"/>
    <s v="Low Cost per Unit"/>
    <n v="5.5"/>
    <n v="0"/>
    <n v="0"/>
    <n v="0"/>
    <n v="0"/>
    <s v="Greater Than 8 Weeks Old"/>
  </r>
  <r>
    <s v="01-21-1002-14-12"/>
    <d v="2019-08-18T00:00:00"/>
    <x v="0"/>
    <s v="MASKS"/>
    <n v="3"/>
    <n v="165"/>
    <n v="37.950000000000003"/>
    <n v="12.65"/>
    <n v="127.05"/>
    <n v="0.77"/>
    <s v="Sunday"/>
    <d v="2019-08-21T00:00:00"/>
    <s v="Wednesday"/>
    <s v="Wednesday"/>
    <n v="0"/>
    <s v="Low Cost per Unit"/>
    <n v="16.5"/>
    <n v="4.95"/>
    <n v="0"/>
    <n v="0"/>
    <n v="0"/>
    <s v="Greater Than 8 Weeks Old"/>
  </r>
  <r>
    <s v="01-21-1002-14-12"/>
    <d v="2019-08-23T00:00:00"/>
    <x v="0"/>
    <s v="MASKS"/>
    <n v="1"/>
    <n v="55"/>
    <n v="12.65"/>
    <n v="12.65"/>
    <n v="42.35"/>
    <n v="0.77"/>
    <s v="Friday"/>
    <d v="2019-08-26T00:00:00"/>
    <s v="Monday"/>
    <s v="Monday"/>
    <n v="0"/>
    <s v="Low Cost per Unit"/>
    <n v="5.5"/>
    <n v="0"/>
    <n v="0"/>
    <n v="0"/>
    <n v="0"/>
    <s v="Greater Than 8 Weeks Old"/>
  </r>
  <r>
    <s v="01-21-1002-14-12"/>
    <d v="2019-08-25T00:00:00"/>
    <x v="0"/>
    <s v="MASKS"/>
    <n v="1"/>
    <n v="55"/>
    <n v="12.65"/>
    <n v="12.65"/>
    <n v="42.35"/>
    <n v="0.77"/>
    <s v="Sunday"/>
    <d v="2019-08-28T00:00:00"/>
    <s v="Wednesday"/>
    <s v="Wednesday"/>
    <n v="0"/>
    <s v="Low Cost per Unit"/>
    <n v="5.5"/>
    <n v="0"/>
    <n v="0"/>
    <n v="0"/>
    <n v="0"/>
    <s v="Greater Than 8 Weeks Old"/>
  </r>
  <r>
    <s v="01-21-1002-14-12"/>
    <d v="2019-08-26T00:00:00"/>
    <x v="0"/>
    <s v="MASKS"/>
    <n v="1"/>
    <n v="55"/>
    <n v="12.65"/>
    <n v="12.65"/>
    <n v="42.35"/>
    <n v="0.77"/>
    <s v="Monday"/>
    <d v="2019-08-29T00:00:00"/>
    <s v="Thursday"/>
    <s v="Thursday"/>
    <n v="0"/>
    <s v="Low Cost per Unit"/>
    <n v="5.5"/>
    <n v="0"/>
    <n v="0"/>
    <n v="0"/>
    <n v="0"/>
    <s v="Greater Than 8 Weeks Old"/>
  </r>
  <r>
    <s v="01-21-1002-14-12"/>
    <d v="2019-08-28T00:00:00"/>
    <x v="0"/>
    <s v="MASKS"/>
    <n v="2"/>
    <n v="110"/>
    <n v="25.3"/>
    <n v="12.65"/>
    <n v="84.7"/>
    <n v="0.77"/>
    <s v="Wednesday"/>
    <d v="2019-08-31T00:00:00"/>
    <s v="Saturday"/>
    <s v="Saturday"/>
    <n v="0"/>
    <s v="Low Cost per Unit"/>
    <n v="11"/>
    <n v="3.3"/>
    <n v="0"/>
    <n v="0"/>
    <n v="0"/>
    <s v="Greater Than 8 Weeks Old"/>
  </r>
  <r>
    <s v="01-21-1002-14-12"/>
    <d v="2019-08-29T00:00:00"/>
    <x v="0"/>
    <s v="MASKS"/>
    <n v="2"/>
    <n v="110"/>
    <n v="25.3"/>
    <n v="12.65"/>
    <n v="84.7"/>
    <n v="0.77"/>
    <s v="Thursday"/>
    <d v="2019-09-01T00:00:00"/>
    <s v="Sunday"/>
    <s v="Monday"/>
    <n v="0"/>
    <s v="Low Cost per Unit"/>
    <n v="11"/>
    <n v="3.3"/>
    <n v="0"/>
    <n v="0"/>
    <n v="0"/>
    <s v="Greater Than 8 Weeks Old"/>
  </r>
  <r>
    <s v="01-21-1002-14-12"/>
    <d v="2019-08-30T00:00:00"/>
    <x v="0"/>
    <s v="MASKS"/>
    <n v="1"/>
    <n v="55"/>
    <n v="12.65"/>
    <n v="12.65"/>
    <n v="42.35"/>
    <n v="0.77"/>
    <s v="Friday"/>
    <d v="2019-09-02T00:00:00"/>
    <s v="Monday"/>
    <s v="Monday"/>
    <n v="0"/>
    <s v="Low Cost per Unit"/>
    <n v="5.5"/>
    <n v="0"/>
    <n v="0"/>
    <n v="0"/>
    <n v="0"/>
    <s v="Greater Than 8 Weeks Old"/>
  </r>
  <r>
    <s v="01-21-1002-14-12"/>
    <d v="2019-08-31T00:00:00"/>
    <x v="0"/>
    <s v="MASKS"/>
    <n v="1"/>
    <n v="55"/>
    <n v="12.65"/>
    <n v="12.65"/>
    <n v="42.35"/>
    <n v="0.77"/>
    <s v="Saturday"/>
    <d v="2019-09-03T00:00:00"/>
    <s v="Tuesday"/>
    <s v="Tuesday"/>
    <n v="0"/>
    <s v="Low Cost per Unit"/>
    <n v="5.5"/>
    <n v="0"/>
    <n v="0"/>
    <n v="0"/>
    <n v="0"/>
    <s v="Greater Than 8 Weeks Old"/>
  </r>
  <r>
    <s v="01-21-1003-14-12"/>
    <d v="2019-08-04T00:00:00"/>
    <x v="0"/>
    <s v="MASKS"/>
    <n v="2"/>
    <n v="52"/>
    <n v="27.8"/>
    <n v="13.9"/>
    <n v="24.2"/>
    <n v="0.47"/>
    <s v="Sunday"/>
    <d v="2019-08-07T00:00:00"/>
    <s v="Wednesday"/>
    <s v="Wednesday"/>
    <n v="0"/>
    <s v="Low Cost per Unit"/>
    <n v="5.2"/>
    <n v="1.56"/>
    <n v="0"/>
    <n v="0"/>
    <n v="0"/>
    <s v="Greater Than 8 Weeks Old"/>
  </r>
  <r>
    <s v="01-21-1003-14-12"/>
    <d v="2019-08-07T00:00:00"/>
    <x v="0"/>
    <s v="MASKS"/>
    <n v="1"/>
    <n v="55"/>
    <n v="13.9"/>
    <n v="13.9"/>
    <n v="41.1"/>
    <n v="0.75"/>
    <s v="Wednesday"/>
    <d v="2019-08-10T00:00:00"/>
    <s v="Saturday"/>
    <s v="Saturday"/>
    <n v="0"/>
    <s v="Low Cost per Unit"/>
    <n v="5.5"/>
    <n v="0"/>
    <n v="0"/>
    <n v="0"/>
    <n v="0"/>
    <s v="Greater Than 8 Weeks Old"/>
  </r>
  <r>
    <s v="01-21-1003-14-12"/>
    <d v="2019-08-10T00:00:00"/>
    <x v="0"/>
    <s v="MASKS"/>
    <n v="1"/>
    <n v="55"/>
    <n v="13.9"/>
    <n v="13.9"/>
    <n v="41.1"/>
    <n v="0.75"/>
    <s v="Saturday"/>
    <d v="2019-08-13T00:00:00"/>
    <s v="Tuesday"/>
    <s v="Tuesday"/>
    <n v="0"/>
    <s v="Low Cost per Unit"/>
    <n v="5.5"/>
    <n v="0"/>
    <n v="0"/>
    <n v="0"/>
    <n v="0"/>
    <s v="Greater Than 8 Weeks Old"/>
  </r>
  <r>
    <s v="01-21-1003-14-12"/>
    <d v="2019-08-11T00:00:00"/>
    <x v="0"/>
    <s v="MASKS"/>
    <n v="1"/>
    <n v="55"/>
    <n v="13.9"/>
    <n v="13.9"/>
    <n v="41.1"/>
    <n v="0.75"/>
    <s v="Sunday"/>
    <d v="2019-08-14T00:00:00"/>
    <s v="Wednesday"/>
    <s v="Wednesday"/>
    <n v="0"/>
    <s v="Low Cost per Unit"/>
    <n v="5.5"/>
    <n v="0"/>
    <n v="0"/>
    <n v="0"/>
    <n v="0"/>
    <s v="Greater Than 8 Weeks Old"/>
  </r>
  <r>
    <s v="01-21-1003-14-12"/>
    <d v="2019-08-12T00:00:00"/>
    <x v="0"/>
    <s v="MASKS"/>
    <n v="1"/>
    <n v="55"/>
    <n v="13.9"/>
    <n v="13.9"/>
    <n v="41.1"/>
    <n v="0.75"/>
    <s v="Monday"/>
    <d v="2019-08-15T00:00:00"/>
    <s v="Thursday"/>
    <s v="Thursday"/>
    <n v="0"/>
    <s v="Low Cost per Unit"/>
    <n v="5.5"/>
    <n v="0"/>
    <n v="0"/>
    <n v="0"/>
    <n v="0"/>
    <s v="Greater Than 8 Weeks Old"/>
  </r>
  <r>
    <s v="01-21-1003-14-12"/>
    <d v="2019-08-13T00:00:00"/>
    <x v="0"/>
    <s v="MASKS"/>
    <n v="1"/>
    <n v="55"/>
    <n v="17.73"/>
    <n v="17.73"/>
    <n v="37.270000000000003"/>
    <n v="0.68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3-14-12"/>
    <d v="2019-08-14T00:00:00"/>
    <x v="0"/>
    <s v="MASKS"/>
    <n v="1"/>
    <n v="55"/>
    <n v="17.73"/>
    <n v="17.73"/>
    <n v="37.270000000000003"/>
    <n v="0.68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3-14-12"/>
    <d v="2019-08-15T00:00:00"/>
    <x v="0"/>
    <s v="MASKS"/>
    <n v="1"/>
    <n v="55"/>
    <n v="17.73"/>
    <n v="17.73"/>
    <n v="37.270000000000003"/>
    <n v="0.68"/>
    <s v="Thursday"/>
    <d v="2019-08-18T00:00:00"/>
    <s v="Sunday"/>
    <s v="Monday"/>
    <n v="0"/>
    <s v="High Cost per Unit"/>
    <n v="5.5"/>
    <n v="0"/>
    <n v="0"/>
    <n v="0"/>
    <n v="0"/>
    <s v="Greater Than 8 Weeks Old"/>
  </r>
  <r>
    <s v="01-21-1003-14-12"/>
    <d v="2019-08-24T00:00:00"/>
    <x v="0"/>
    <s v="MASKS"/>
    <n v="1"/>
    <n v="55"/>
    <n v="17.73"/>
    <n v="17.73"/>
    <n v="37.270000000000003"/>
    <n v="0.68"/>
    <s v="Saturday"/>
    <d v="2019-08-27T00:00:00"/>
    <s v="Tuesday"/>
    <s v="Tuesday"/>
    <n v="0"/>
    <s v="High Cost per Unit"/>
    <n v="5.5"/>
    <n v="0"/>
    <n v="0"/>
    <n v="0"/>
    <n v="0"/>
    <s v="Greater Than 8 Weeks Old"/>
  </r>
  <r>
    <s v="01-21-1003-14-12"/>
    <d v="2019-08-25T00:00:00"/>
    <x v="0"/>
    <s v="MASKS"/>
    <n v="2"/>
    <n v="110"/>
    <n v="35.46"/>
    <n v="17.73"/>
    <n v="74.540000000000006"/>
    <n v="0.68"/>
    <s v="Sunday"/>
    <d v="2019-08-28T00:00:00"/>
    <s v="Wednesday"/>
    <s v="Wednesday"/>
    <n v="0"/>
    <s v="High Cost per Unit"/>
    <n v="11"/>
    <n v="3.3"/>
    <n v="0"/>
    <n v="0"/>
    <n v="0"/>
    <s v="Greater Than 8 Weeks Old"/>
  </r>
  <r>
    <s v="01-21-1003-14-12"/>
    <d v="2019-08-28T00:00:00"/>
    <x v="0"/>
    <s v="MASKS"/>
    <n v="2"/>
    <n v="110"/>
    <n v="35.46"/>
    <n v="17.73"/>
    <n v="74.540000000000006"/>
    <n v="0.68"/>
    <s v="Wednesday"/>
    <d v="2019-08-31T00:00:00"/>
    <s v="Saturday"/>
    <s v="Saturday"/>
    <n v="0"/>
    <s v="High Cost per Unit"/>
    <n v="11"/>
    <n v="3.3"/>
    <n v="0"/>
    <n v="0"/>
    <n v="0"/>
    <s v="Greater Than 8 Weeks Old"/>
  </r>
  <r>
    <s v="01-21-1003-14-12"/>
    <d v="2019-08-29T00:00:00"/>
    <x v="0"/>
    <s v="MASKS"/>
    <n v="1"/>
    <n v="55"/>
    <n v="17.73"/>
    <n v="17.73"/>
    <n v="37.270000000000003"/>
    <n v="0.68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4-14-12"/>
    <d v="2019-08-01T00:00:00"/>
    <x v="0"/>
    <s v="MASKS"/>
    <n v="1"/>
    <n v="59"/>
    <n v="20.3"/>
    <n v="20.3"/>
    <n v="38.700000000000003"/>
    <n v="0.66"/>
    <s v="Thursday"/>
    <d v="2019-08-04T00:00:00"/>
    <s v="Sunday"/>
    <s v="Monday"/>
    <n v="0"/>
    <s v="High Cost per Unit"/>
    <n v="5.9"/>
    <n v="0"/>
    <n v="0"/>
    <n v="0"/>
    <n v="0"/>
    <s v="Greater Than 8 Weeks Old"/>
  </r>
  <r>
    <s v="01-21-1004-14-12"/>
    <d v="2019-08-03T00:00:00"/>
    <x v="0"/>
    <s v="MASKS"/>
    <n v="4"/>
    <n v="236"/>
    <n v="81.2"/>
    <n v="20.3"/>
    <n v="154.80000000000001"/>
    <n v="0.66"/>
    <s v="Saturday"/>
    <d v="2019-08-06T00:00:00"/>
    <s v="Tuesday"/>
    <s v="Tuesday"/>
    <n v="0"/>
    <s v="High Cost per Unit"/>
    <n v="23.6"/>
    <n v="7.08"/>
    <n v="0"/>
    <n v="0"/>
    <n v="0"/>
    <s v="Greater Than 8 Weeks Old"/>
  </r>
  <r>
    <s v="01-21-1004-14-12"/>
    <d v="2019-08-04T00:00:00"/>
    <x v="0"/>
    <s v="MASKS"/>
    <n v="6"/>
    <n v="239"/>
    <n v="121.8"/>
    <n v="20.3"/>
    <n v="117.2"/>
    <n v="0.49"/>
    <s v="Sunday"/>
    <d v="2019-08-07T00:00:00"/>
    <s v="Wednesday"/>
    <s v="Wednesday"/>
    <n v="0"/>
    <s v="High Cost per Unit"/>
    <n v="23.900000000000002"/>
    <n v="7.17"/>
    <n v="0"/>
    <n v="0"/>
    <n v="0"/>
    <s v="Greater Than 8 Weeks Old"/>
  </r>
  <r>
    <s v="01-21-1004-14-12"/>
    <d v="2019-08-05T00:00:00"/>
    <x v="0"/>
    <s v="MASKS"/>
    <n v="1"/>
    <n v="59"/>
    <n v="20.3"/>
    <n v="20.3"/>
    <n v="38.700000000000003"/>
    <n v="0.66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1004-14-12"/>
    <d v="2019-08-06T00:00:00"/>
    <x v="0"/>
    <s v="MASKS"/>
    <n v="3"/>
    <n v="177"/>
    <n v="60.9"/>
    <n v="20.3"/>
    <n v="116.1"/>
    <n v="0.66"/>
    <s v="Tuesday"/>
    <d v="2019-08-09T00:00:00"/>
    <s v="Friday"/>
    <s v="Friday"/>
    <n v="8.85"/>
    <s v="High Cost per Unit"/>
    <n v="17.7"/>
    <n v="5.31"/>
    <n v="0"/>
    <n v="0"/>
    <n v="0"/>
    <s v="Greater Than 8 Weeks Old"/>
  </r>
  <r>
    <s v="01-21-1004-14-12"/>
    <d v="2019-08-07T00:00:00"/>
    <x v="0"/>
    <s v="MASKS"/>
    <n v="3"/>
    <n v="177"/>
    <n v="60.9"/>
    <n v="20.3"/>
    <n v="116.1"/>
    <n v="0.66"/>
    <s v="Wednesday"/>
    <d v="2019-08-10T00:00:00"/>
    <s v="Saturday"/>
    <s v="Saturday"/>
    <n v="0"/>
    <s v="High Cost per Unit"/>
    <n v="17.7"/>
    <n v="5.31"/>
    <n v="0"/>
    <n v="0"/>
    <n v="0"/>
    <s v="Greater Than 8 Weeks Old"/>
  </r>
  <r>
    <s v="01-21-1004-14-12"/>
    <d v="2019-08-09T00:00:00"/>
    <x v="0"/>
    <s v="MASKS"/>
    <n v="1"/>
    <n v="59"/>
    <n v="20.3"/>
    <n v="20.3"/>
    <n v="38.700000000000003"/>
    <n v="0.66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4-14-12"/>
    <d v="2019-08-12T00:00:00"/>
    <x v="0"/>
    <s v="MASKS"/>
    <n v="4"/>
    <n v="236"/>
    <n v="81.2"/>
    <n v="20.3"/>
    <n v="154.80000000000001"/>
    <n v="0.66"/>
    <s v="Monday"/>
    <d v="2019-08-15T00:00:00"/>
    <s v="Thursday"/>
    <s v="Thursday"/>
    <n v="0"/>
    <s v="High Cost per Unit"/>
    <n v="23.6"/>
    <n v="7.08"/>
    <n v="0"/>
    <n v="0"/>
    <n v="0"/>
    <s v="Greater Than 8 Weeks Old"/>
  </r>
  <r>
    <s v="01-21-1004-14-12"/>
    <d v="2019-08-13T00:00:00"/>
    <x v="0"/>
    <s v="MASKS"/>
    <n v="1"/>
    <n v="59"/>
    <n v="20.3"/>
    <n v="20.3"/>
    <n v="38.700000000000003"/>
    <n v="0.66"/>
    <s v="Tuesday"/>
    <d v="2019-08-16T00:00:00"/>
    <s v="Friday"/>
    <s v="Friday"/>
    <n v="2.95"/>
    <s v="High Cost per Unit"/>
    <n v="5.9"/>
    <n v="0"/>
    <n v="0"/>
    <n v="0"/>
    <n v="0"/>
    <s v="Greater Than 8 Weeks Old"/>
  </r>
  <r>
    <s v="01-21-1004-14-12"/>
    <d v="2019-08-14T00:00:00"/>
    <x v="0"/>
    <s v="MASKS"/>
    <n v="4"/>
    <n v="236"/>
    <n v="81.2"/>
    <n v="20.3"/>
    <n v="154.80000000000001"/>
    <n v="0.66"/>
    <s v="Wednesday"/>
    <d v="2019-08-17T00:00:00"/>
    <s v="Saturday"/>
    <s v="Saturday"/>
    <n v="0"/>
    <s v="High Cost per Unit"/>
    <n v="23.6"/>
    <n v="7.08"/>
    <n v="0"/>
    <n v="0"/>
    <n v="0"/>
    <s v="Greater Than 8 Weeks Old"/>
  </r>
  <r>
    <s v="01-21-1004-14-12"/>
    <d v="2019-08-15T00:00:00"/>
    <x v="0"/>
    <s v="MASKS"/>
    <n v="2"/>
    <n v="118"/>
    <n v="40.6"/>
    <n v="20.3"/>
    <n v="77.400000000000006"/>
    <n v="0.66"/>
    <s v="Thursday"/>
    <d v="2019-08-18T00:00:00"/>
    <s v="Sunday"/>
    <s v="Monday"/>
    <n v="0"/>
    <s v="High Cost per Unit"/>
    <n v="11.8"/>
    <n v="3.54"/>
    <n v="0"/>
    <n v="0"/>
    <n v="0"/>
    <s v="Greater Than 8 Weeks Old"/>
  </r>
  <r>
    <s v="01-21-1004-14-12"/>
    <d v="2019-08-17T00:00:00"/>
    <x v="0"/>
    <s v="MASKS"/>
    <n v="1"/>
    <n v="59"/>
    <n v="20.3"/>
    <n v="20.3"/>
    <n v="38.700000000000003"/>
    <n v="0.66"/>
    <s v="Saturday"/>
    <d v="2019-08-20T00:00:00"/>
    <s v="Tuesday"/>
    <s v="Tuesday"/>
    <n v="0"/>
    <s v="High Cost per Unit"/>
    <n v="5.9"/>
    <n v="0"/>
    <n v="0"/>
    <n v="0"/>
    <n v="0"/>
    <s v="Greater Than 8 Weeks Old"/>
  </r>
  <r>
    <s v="01-21-1004-14-12"/>
    <d v="2019-08-18T00:00:00"/>
    <x v="0"/>
    <s v="MASKS"/>
    <n v="3"/>
    <n v="177"/>
    <n v="60.9"/>
    <n v="20.3"/>
    <n v="116.1"/>
    <n v="0.66"/>
    <s v="Sunday"/>
    <d v="2019-08-21T00:00:00"/>
    <s v="Wednesday"/>
    <s v="Wednesday"/>
    <n v="0"/>
    <s v="High Cost per Unit"/>
    <n v="17.7"/>
    <n v="5.31"/>
    <n v="0"/>
    <n v="0"/>
    <n v="0"/>
    <s v="Greater Than 8 Weeks Old"/>
  </r>
  <r>
    <s v="01-21-1004-14-12"/>
    <d v="2019-08-19T00:00:00"/>
    <x v="0"/>
    <s v="MASKS"/>
    <n v="2"/>
    <n v="118"/>
    <n v="40.6"/>
    <n v="20.3"/>
    <n v="77.400000000000006"/>
    <n v="0.66"/>
    <s v="Monday"/>
    <d v="2019-08-22T00:00:00"/>
    <s v="Thursday"/>
    <s v="Thursday"/>
    <n v="0"/>
    <s v="High Cost per Unit"/>
    <n v="11.8"/>
    <n v="3.54"/>
    <n v="0"/>
    <n v="0"/>
    <n v="0"/>
    <s v="Greater Than 8 Weeks Old"/>
  </r>
  <r>
    <s v="01-21-1004-14-12"/>
    <d v="2019-08-21T00:00:00"/>
    <x v="0"/>
    <s v="MASKS"/>
    <n v="2"/>
    <n v="118"/>
    <n v="40.6"/>
    <n v="20.3"/>
    <n v="77.400000000000006"/>
    <n v="0.66"/>
    <s v="Wednesday"/>
    <d v="2019-08-24T00:00:00"/>
    <s v="Saturday"/>
    <s v="Saturday"/>
    <n v="0"/>
    <s v="High Cost per Unit"/>
    <n v="11.8"/>
    <n v="3.54"/>
    <n v="0"/>
    <n v="0"/>
    <n v="0"/>
    <s v="Greater Than 8 Weeks Old"/>
  </r>
  <r>
    <s v="01-21-1004-14-12"/>
    <d v="2019-08-22T00:00:00"/>
    <x v="0"/>
    <s v="MASKS"/>
    <n v="3"/>
    <n v="177"/>
    <n v="60.9"/>
    <n v="20.3"/>
    <n v="116.1"/>
    <n v="0.66"/>
    <s v="Thursday"/>
    <d v="2019-08-25T00:00:00"/>
    <s v="Sunday"/>
    <s v="Monday"/>
    <n v="0"/>
    <s v="High Cost per Unit"/>
    <n v="17.7"/>
    <n v="5.31"/>
    <n v="0"/>
    <n v="0"/>
    <n v="0"/>
    <s v="Greater Than 8 Weeks Old"/>
  </r>
  <r>
    <s v="01-21-1004-14-12"/>
    <d v="2019-08-23T00:00:00"/>
    <x v="0"/>
    <s v="MASKS"/>
    <n v="4"/>
    <n v="236"/>
    <n v="81.2"/>
    <n v="20.3"/>
    <n v="154.80000000000001"/>
    <n v="0.66"/>
    <s v="Friday"/>
    <d v="2019-08-26T00:00:00"/>
    <s v="Monday"/>
    <s v="Monday"/>
    <n v="0"/>
    <s v="High Cost per Unit"/>
    <n v="23.6"/>
    <n v="7.08"/>
    <n v="0"/>
    <n v="0"/>
    <n v="0"/>
    <s v="Greater Than 8 Weeks Old"/>
  </r>
  <r>
    <s v="01-21-1004-14-12"/>
    <d v="2019-08-24T00:00:00"/>
    <x v="0"/>
    <s v="MASKS"/>
    <n v="1"/>
    <n v="59"/>
    <n v="20.3"/>
    <n v="20.3"/>
    <n v="38.700000000000003"/>
    <n v="0.66"/>
    <s v="Saturday"/>
    <d v="2019-08-27T00:00:00"/>
    <s v="Tuesday"/>
    <s v="Tuesday"/>
    <n v="0"/>
    <s v="High Cost per Unit"/>
    <n v="5.9"/>
    <n v="0"/>
    <n v="0"/>
    <n v="0"/>
    <n v="0"/>
    <s v="Greater Than 8 Weeks Old"/>
  </r>
  <r>
    <s v="01-21-1004-14-12"/>
    <d v="2019-08-25T00:00:00"/>
    <x v="0"/>
    <s v="MASKS"/>
    <n v="4"/>
    <n v="236"/>
    <n v="81.2"/>
    <n v="20.3"/>
    <n v="154.80000000000001"/>
    <n v="0.66"/>
    <s v="Sunday"/>
    <d v="2019-08-28T00:00:00"/>
    <s v="Wednesday"/>
    <s v="Wednesday"/>
    <n v="0"/>
    <s v="High Cost per Unit"/>
    <n v="23.6"/>
    <n v="7.08"/>
    <n v="0"/>
    <n v="0"/>
    <n v="0"/>
    <s v="Greater Than 8 Weeks Old"/>
  </r>
  <r>
    <s v="01-21-1004-14-12"/>
    <d v="2019-08-26T00:00:00"/>
    <x v="0"/>
    <s v="MASKS"/>
    <n v="5"/>
    <n v="295"/>
    <n v="101.5"/>
    <n v="20.3"/>
    <n v="193.5"/>
    <n v="0.66"/>
    <s v="Monday"/>
    <d v="2019-08-29T00:00:00"/>
    <s v="Thursday"/>
    <s v="Thursday"/>
    <n v="0"/>
    <s v="High Cost per Unit"/>
    <n v="29.5"/>
    <n v="8.85"/>
    <n v="0"/>
    <n v="0"/>
    <n v="0"/>
    <s v="Greater Than 8 Weeks Old"/>
  </r>
  <r>
    <s v="01-21-1004-14-12"/>
    <d v="2019-08-27T00:00:00"/>
    <x v="0"/>
    <s v="MASKS"/>
    <n v="2"/>
    <n v="118"/>
    <n v="40.6"/>
    <n v="20.3"/>
    <n v="77.400000000000006"/>
    <n v="0.66"/>
    <s v="Tuesday"/>
    <d v="2019-08-30T00:00:00"/>
    <s v="Friday"/>
    <s v="Friday"/>
    <n v="5.9"/>
    <s v="High Cost per Unit"/>
    <n v="11.8"/>
    <n v="3.54"/>
    <n v="0"/>
    <n v="0"/>
    <n v="0"/>
    <s v="Greater Than 8 Weeks Old"/>
  </r>
  <r>
    <s v="01-21-1004-14-12"/>
    <d v="2019-08-28T00:00:00"/>
    <x v="0"/>
    <s v="MASKS"/>
    <n v="2"/>
    <n v="118"/>
    <n v="40.6"/>
    <n v="20.3"/>
    <n v="77.400000000000006"/>
    <n v="0.66"/>
    <s v="Wednesday"/>
    <d v="2019-08-31T00:00:00"/>
    <s v="Saturday"/>
    <s v="Saturday"/>
    <n v="0"/>
    <s v="High Cost per Unit"/>
    <n v="11.8"/>
    <n v="3.54"/>
    <n v="0"/>
    <n v="0"/>
    <n v="0"/>
    <s v="Greater Than 8 Weeks Old"/>
  </r>
  <r>
    <s v="01-21-1004-14-12"/>
    <d v="2019-08-29T00:00:00"/>
    <x v="0"/>
    <s v="MASKS"/>
    <n v="3"/>
    <n v="177"/>
    <n v="60.9"/>
    <n v="20.3"/>
    <n v="116.1"/>
    <n v="0.66"/>
    <s v="Thursday"/>
    <d v="2019-09-01T00:00:00"/>
    <s v="Sunday"/>
    <s v="Monday"/>
    <n v="0"/>
    <s v="High Cost per Unit"/>
    <n v="17.7"/>
    <n v="5.31"/>
    <n v="0"/>
    <n v="0"/>
    <n v="0"/>
    <s v="Greater Than 8 Weeks Old"/>
  </r>
  <r>
    <s v="01-21-1004-14-12"/>
    <d v="2019-08-30T00:00:00"/>
    <x v="0"/>
    <s v="MASKS"/>
    <n v="3"/>
    <n v="177"/>
    <n v="60.9"/>
    <n v="20.3"/>
    <n v="116.1"/>
    <n v="0.66"/>
    <s v="Friday"/>
    <d v="2019-09-02T00:00:00"/>
    <s v="Monday"/>
    <s v="Monday"/>
    <n v="0"/>
    <s v="High Cost per Unit"/>
    <n v="17.7"/>
    <n v="5.31"/>
    <n v="0"/>
    <n v="0"/>
    <n v="0"/>
    <s v="Greater Than 8 Weeks Old"/>
  </r>
  <r>
    <s v="01-21-1004-14-12"/>
    <d v="2019-08-31T00:00:00"/>
    <x v="0"/>
    <s v="MASKS"/>
    <n v="2"/>
    <n v="118"/>
    <n v="40.6"/>
    <n v="20.3"/>
    <n v="77.400000000000006"/>
    <n v="0.66"/>
    <s v="Saturday"/>
    <d v="2019-09-03T00:00:00"/>
    <s v="Tuesday"/>
    <s v="Tuesday"/>
    <n v="0"/>
    <s v="High Cost per Unit"/>
    <n v="11.8"/>
    <n v="3.54"/>
    <n v="0"/>
    <n v="0"/>
    <n v="0"/>
    <s v="Greater Than 8 Weeks Old"/>
  </r>
  <r>
    <s v="01-21-1004-15-12"/>
    <d v="2019-08-10T00:00:00"/>
    <x v="0"/>
    <s v="MASKS"/>
    <n v="1"/>
    <n v="59"/>
    <n v="13.9"/>
    <n v="13.9"/>
    <n v="45.1"/>
    <n v="0.76"/>
    <s v="Saturday"/>
    <d v="2019-08-13T00:00:00"/>
    <s v="Tuesday"/>
    <s v="Tuesday"/>
    <n v="0"/>
    <s v="Low Cost per Unit"/>
    <n v="5.9"/>
    <n v="0"/>
    <n v="0"/>
    <n v="0"/>
    <n v="0"/>
    <s v="Greater Than 8 Weeks Old"/>
  </r>
  <r>
    <s v="01-21-1004-15-12"/>
    <d v="2019-08-12T00:00:00"/>
    <x v="0"/>
    <s v="MASKS"/>
    <n v="1"/>
    <n v="59"/>
    <n v="13.9"/>
    <n v="13.9"/>
    <n v="45.1"/>
    <n v="0.76"/>
    <s v="Monday"/>
    <d v="2019-08-15T00:00:00"/>
    <s v="Thursday"/>
    <s v="Thursday"/>
    <n v="0"/>
    <s v="Low Cost per Unit"/>
    <n v="5.9"/>
    <n v="0"/>
    <n v="0"/>
    <n v="0"/>
    <n v="0"/>
    <s v="Greater Than 8 Weeks Old"/>
  </r>
  <r>
    <s v="01-21-1004-15-12"/>
    <d v="2019-08-19T00:00:00"/>
    <x v="0"/>
    <s v="MASKS"/>
    <n v="1"/>
    <n v="59"/>
    <n v="13.9"/>
    <n v="13.9"/>
    <n v="45.1"/>
    <n v="0.76"/>
    <s v="Monday"/>
    <d v="2019-08-22T00:00:00"/>
    <s v="Thursday"/>
    <s v="Thursday"/>
    <n v="0"/>
    <s v="Low Cost per Unit"/>
    <n v="5.9"/>
    <n v="0"/>
    <n v="0"/>
    <n v="0"/>
    <n v="0"/>
    <s v="Greater Than 8 Weeks Old"/>
  </r>
  <r>
    <s v="01-21-1004-15-12"/>
    <d v="2019-08-26T00:00:00"/>
    <x v="0"/>
    <s v="MASKS"/>
    <n v="1"/>
    <n v="59"/>
    <n v="13.9"/>
    <n v="13.9"/>
    <n v="45.1"/>
    <n v="0.76"/>
    <s v="Monday"/>
    <d v="2019-08-29T00:00:00"/>
    <s v="Thursday"/>
    <s v="Thursday"/>
    <n v="0"/>
    <s v="Low Cost per Unit"/>
    <n v="5.9"/>
    <n v="0"/>
    <n v="0"/>
    <n v="0"/>
    <n v="0"/>
    <s v="Greater Than 8 Weeks Old"/>
  </r>
  <r>
    <s v="01-21-1005-14-12"/>
    <d v="2019-08-02T00:00:00"/>
    <x v="0"/>
    <s v="MASKS"/>
    <n v="4"/>
    <n v="236"/>
    <n v="90.6"/>
    <n v="22.65"/>
    <n v="145.4"/>
    <n v="0.62"/>
    <s v="Friday"/>
    <d v="2019-08-05T00:00:00"/>
    <s v="Monday"/>
    <s v="Monday"/>
    <n v="0"/>
    <s v="High Cost per Unit"/>
    <n v="23.6"/>
    <n v="7.08"/>
    <n v="0"/>
    <n v="0"/>
    <n v="0"/>
    <s v="Greater Than 8 Weeks Old"/>
  </r>
  <r>
    <s v="01-21-1005-14-12"/>
    <d v="2019-08-03T00:00:00"/>
    <x v="0"/>
    <s v="MASKS"/>
    <n v="2"/>
    <n v="118"/>
    <n v="45.3"/>
    <n v="22.65"/>
    <n v="72.7"/>
    <n v="0.62"/>
    <s v="Saturday"/>
    <d v="2019-08-06T00:00:00"/>
    <s v="Tuesday"/>
    <s v="Tuesday"/>
    <n v="0"/>
    <s v="High Cost per Unit"/>
    <n v="11.8"/>
    <n v="3.54"/>
    <n v="0"/>
    <n v="0"/>
    <n v="0"/>
    <s v="Greater Than 8 Weeks Old"/>
  </r>
  <r>
    <s v="01-21-1005-14-12"/>
    <d v="2019-08-04T00:00:00"/>
    <x v="0"/>
    <s v="MASKS"/>
    <n v="5"/>
    <n v="245.5"/>
    <n v="113.25"/>
    <n v="22.65"/>
    <n v="132.25"/>
    <n v="0.54"/>
    <s v="Sunday"/>
    <d v="2019-08-07T00:00:00"/>
    <s v="Wednesday"/>
    <s v="Wednesday"/>
    <n v="0"/>
    <s v="High Cost per Unit"/>
    <n v="24.55"/>
    <n v="7.3649999999999993"/>
    <n v="0"/>
    <n v="0"/>
    <n v="0"/>
    <s v="Greater Than 8 Weeks Old"/>
  </r>
  <r>
    <s v="01-21-1005-14-12"/>
    <d v="2019-08-05T00:00:00"/>
    <x v="0"/>
    <s v="MASKS"/>
    <n v="1"/>
    <n v="59"/>
    <n v="22.65"/>
    <n v="22.65"/>
    <n v="36.35"/>
    <n v="0.62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1005-14-12"/>
    <d v="2019-08-06T00:00:00"/>
    <x v="0"/>
    <s v="MASKS"/>
    <n v="1"/>
    <n v="59"/>
    <n v="22.65"/>
    <n v="22.65"/>
    <n v="36.35"/>
    <n v="0.62"/>
    <s v="Tuesday"/>
    <d v="2019-08-09T00:00:00"/>
    <s v="Friday"/>
    <s v="Friday"/>
    <n v="2.95"/>
    <s v="High Cost per Unit"/>
    <n v="5.9"/>
    <n v="0"/>
    <n v="0"/>
    <n v="0"/>
    <n v="0"/>
    <s v="Greater Than 8 Weeks Old"/>
  </r>
  <r>
    <s v="01-21-1005-14-12"/>
    <d v="2019-08-08T00:00:00"/>
    <x v="0"/>
    <s v="MASKS"/>
    <n v="1"/>
    <n v="59"/>
    <n v="22.65"/>
    <n v="22.65"/>
    <n v="36.35"/>
    <n v="0.62"/>
    <s v="Thursday"/>
    <d v="2019-08-11T00:00:00"/>
    <s v="Sunday"/>
    <s v="Monday"/>
    <n v="0"/>
    <s v="High Cost per Unit"/>
    <n v="5.9"/>
    <n v="0"/>
    <n v="0"/>
    <n v="0"/>
    <n v="0"/>
    <s v="Greater Than 8 Weeks Old"/>
  </r>
  <r>
    <s v="01-21-1005-14-12"/>
    <d v="2019-08-09T00:00:00"/>
    <x v="0"/>
    <s v="MASKS"/>
    <n v="1"/>
    <n v="59"/>
    <n v="22.65"/>
    <n v="22.65"/>
    <n v="36.35"/>
    <n v="0.62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5-14-12"/>
    <d v="2019-08-11T00:00:00"/>
    <x v="0"/>
    <s v="MASKS"/>
    <n v="2"/>
    <n v="118"/>
    <n v="45.3"/>
    <n v="22.65"/>
    <n v="72.7"/>
    <n v="0.62"/>
    <s v="Sunday"/>
    <d v="2019-08-14T00:00:00"/>
    <s v="Wednesday"/>
    <s v="Wednesday"/>
    <n v="0"/>
    <s v="High Cost per Unit"/>
    <n v="11.8"/>
    <n v="3.54"/>
    <n v="0"/>
    <n v="0"/>
    <n v="0"/>
    <s v="Greater Than 8 Weeks Old"/>
  </r>
  <r>
    <s v="01-21-1005-14-12"/>
    <d v="2019-08-12T00:00:00"/>
    <x v="0"/>
    <s v="MASKS"/>
    <n v="3"/>
    <n v="177"/>
    <n v="67.95"/>
    <n v="22.650000000000002"/>
    <n v="109.05"/>
    <n v="0.62"/>
    <s v="Monday"/>
    <d v="2019-08-15T00:00:00"/>
    <s v="Thursday"/>
    <s v="Thursday"/>
    <n v="0"/>
    <s v="High Cost per Unit"/>
    <n v="17.7"/>
    <n v="5.31"/>
    <n v="0"/>
    <n v="0"/>
    <n v="0"/>
    <s v="Greater Than 8 Weeks Old"/>
  </r>
  <r>
    <s v="01-21-1005-14-12"/>
    <d v="2019-08-13T00:00:00"/>
    <x v="0"/>
    <s v="MASKS"/>
    <n v="2"/>
    <n v="118"/>
    <n v="45.3"/>
    <n v="22.65"/>
    <n v="72.7"/>
    <n v="0.62"/>
    <s v="Tuesday"/>
    <d v="2019-08-16T00:00:00"/>
    <s v="Friday"/>
    <s v="Friday"/>
    <n v="5.9"/>
    <s v="High Cost per Unit"/>
    <n v="11.8"/>
    <n v="3.54"/>
    <n v="0"/>
    <n v="0"/>
    <n v="0"/>
    <s v="Greater Than 8 Weeks Old"/>
  </r>
  <r>
    <s v="01-21-1005-14-12"/>
    <d v="2019-08-14T00:00:00"/>
    <x v="0"/>
    <s v="MASKS"/>
    <n v="2"/>
    <n v="118"/>
    <n v="45.3"/>
    <n v="22.65"/>
    <n v="72.7"/>
    <n v="0.62"/>
    <s v="Wednesday"/>
    <d v="2019-08-17T00:00:00"/>
    <s v="Saturday"/>
    <s v="Saturday"/>
    <n v="0"/>
    <s v="High Cost per Unit"/>
    <n v="11.8"/>
    <n v="3.54"/>
    <n v="0"/>
    <n v="0"/>
    <n v="0"/>
    <s v="Greater Than 8 Weeks Old"/>
  </r>
  <r>
    <s v="01-21-1005-14-12"/>
    <d v="2019-08-15T00:00:00"/>
    <x v="0"/>
    <s v="MASKS"/>
    <n v="2"/>
    <n v="118"/>
    <n v="45.3"/>
    <n v="22.65"/>
    <n v="72.7"/>
    <n v="0.62"/>
    <s v="Thursday"/>
    <d v="2019-08-18T00:00:00"/>
    <s v="Sunday"/>
    <s v="Monday"/>
    <n v="0"/>
    <s v="High Cost per Unit"/>
    <n v="11.8"/>
    <n v="3.54"/>
    <n v="0"/>
    <n v="0"/>
    <n v="0"/>
    <s v="Greater Than 8 Weeks Old"/>
  </r>
  <r>
    <s v="01-21-1005-14-12"/>
    <d v="2019-08-16T00:00:00"/>
    <x v="0"/>
    <s v="MASKS"/>
    <n v="2"/>
    <n v="118"/>
    <n v="45.3"/>
    <n v="22.65"/>
    <n v="72.7"/>
    <n v="0.62"/>
    <s v="Friday"/>
    <d v="2019-08-19T00:00:00"/>
    <s v="Monday"/>
    <s v="Monday"/>
    <n v="0"/>
    <s v="High Cost per Unit"/>
    <n v="11.8"/>
    <n v="3.54"/>
    <n v="0"/>
    <n v="0"/>
    <n v="0"/>
    <s v="Greater Than 8 Weeks Old"/>
  </r>
  <r>
    <s v="01-21-1005-14-12"/>
    <d v="2019-08-17T00:00:00"/>
    <x v="0"/>
    <s v="MASKS"/>
    <n v="3"/>
    <n v="177"/>
    <n v="67.95"/>
    <n v="22.650000000000002"/>
    <n v="109.05"/>
    <n v="0.62"/>
    <s v="Saturday"/>
    <d v="2019-08-20T00:00:00"/>
    <s v="Tuesday"/>
    <s v="Tuesday"/>
    <n v="0"/>
    <s v="High Cost per Unit"/>
    <n v="17.7"/>
    <n v="5.31"/>
    <n v="0"/>
    <n v="0"/>
    <n v="0"/>
    <s v="Greater Than 8 Weeks Old"/>
  </r>
  <r>
    <s v="01-21-1005-14-12"/>
    <d v="2019-08-18T00:00:00"/>
    <x v="0"/>
    <s v="MASKS"/>
    <n v="1"/>
    <n v="59"/>
    <n v="22.65"/>
    <n v="22.65"/>
    <n v="36.35"/>
    <n v="0.62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5-14-12"/>
    <d v="2019-08-19T00:00:00"/>
    <x v="0"/>
    <s v="MASKS"/>
    <n v="1"/>
    <n v="59"/>
    <n v="22.65"/>
    <n v="22.65"/>
    <n v="36.35"/>
    <n v="0.62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1005-14-12"/>
    <d v="2019-08-20T00:00:00"/>
    <x v="0"/>
    <s v="MASKS"/>
    <n v="1"/>
    <n v="59"/>
    <n v="22.65"/>
    <n v="22.65"/>
    <n v="36.35"/>
    <n v="0.62"/>
    <s v="Tuesday"/>
    <d v="2019-08-23T00:00:00"/>
    <s v="Friday"/>
    <s v="Friday"/>
    <n v="2.95"/>
    <s v="High Cost per Unit"/>
    <n v="5.9"/>
    <n v="0"/>
    <n v="0"/>
    <n v="0"/>
    <n v="0"/>
    <s v="Greater Than 8 Weeks Old"/>
  </r>
  <r>
    <s v="01-21-1005-14-12"/>
    <d v="2019-08-22T00:00:00"/>
    <x v="0"/>
    <s v="MASKS"/>
    <n v="1"/>
    <n v="59"/>
    <n v="22.65"/>
    <n v="22.65"/>
    <n v="36.35"/>
    <n v="0.62"/>
    <s v="Thursday"/>
    <d v="2019-08-25T00:00:00"/>
    <s v="Sunday"/>
    <s v="Monday"/>
    <n v="0"/>
    <s v="High Cost per Unit"/>
    <n v="5.9"/>
    <n v="0"/>
    <n v="0"/>
    <n v="0"/>
    <n v="0"/>
    <s v="Greater Than 8 Weeks Old"/>
  </r>
  <r>
    <s v="01-21-1005-14-12"/>
    <d v="2019-08-23T00:00:00"/>
    <x v="0"/>
    <s v="MASKS"/>
    <n v="2"/>
    <n v="118"/>
    <n v="45.3"/>
    <n v="22.65"/>
    <n v="72.7"/>
    <n v="0.62"/>
    <s v="Friday"/>
    <d v="2019-08-26T00:00:00"/>
    <s v="Monday"/>
    <s v="Monday"/>
    <n v="0"/>
    <s v="High Cost per Unit"/>
    <n v="11.8"/>
    <n v="3.54"/>
    <n v="0"/>
    <n v="0"/>
    <n v="0"/>
    <s v="Greater Than 8 Weeks Old"/>
  </r>
  <r>
    <s v="01-21-1005-14-12"/>
    <d v="2019-08-24T00:00:00"/>
    <x v="0"/>
    <s v="MASKS"/>
    <n v="2"/>
    <n v="118"/>
    <n v="45.3"/>
    <n v="22.65"/>
    <n v="72.7"/>
    <n v="0.62"/>
    <s v="Saturday"/>
    <d v="2019-08-27T00:00:00"/>
    <s v="Tuesday"/>
    <s v="Tuesday"/>
    <n v="0"/>
    <s v="High Cost per Unit"/>
    <n v="11.8"/>
    <n v="3.54"/>
    <n v="0"/>
    <n v="0"/>
    <n v="0"/>
    <s v="Greater Than 8 Weeks Old"/>
  </r>
  <r>
    <s v="01-21-1005-14-12"/>
    <d v="2019-08-25T00:00:00"/>
    <x v="0"/>
    <s v="MASKS"/>
    <n v="2"/>
    <n v="118"/>
    <n v="45.3"/>
    <n v="22.65"/>
    <n v="72.7"/>
    <n v="0.62"/>
    <s v="Sunday"/>
    <d v="2019-08-28T00:00:00"/>
    <s v="Wednesday"/>
    <s v="Wednesday"/>
    <n v="0"/>
    <s v="High Cost per Unit"/>
    <n v="11.8"/>
    <n v="3.54"/>
    <n v="0"/>
    <n v="0"/>
    <n v="0"/>
    <s v="Greater Than 8 Weeks Old"/>
  </r>
  <r>
    <s v="01-21-1005-14-12"/>
    <d v="2019-08-27T00:00:00"/>
    <x v="0"/>
    <s v="MASKS"/>
    <n v="4"/>
    <n v="236"/>
    <n v="90.6"/>
    <n v="22.65"/>
    <n v="145.4"/>
    <n v="0.62"/>
    <s v="Tuesday"/>
    <d v="2019-08-30T00:00:00"/>
    <s v="Friday"/>
    <s v="Friday"/>
    <n v="11.8"/>
    <s v="High Cost per Unit"/>
    <n v="23.6"/>
    <n v="7.08"/>
    <n v="0"/>
    <n v="0"/>
    <n v="0"/>
    <s v="Greater Than 8 Weeks Old"/>
  </r>
  <r>
    <s v="01-21-1005-14-12"/>
    <d v="2019-08-28T00:00:00"/>
    <x v="0"/>
    <s v="MASKS"/>
    <n v="1"/>
    <n v="59"/>
    <n v="22.65"/>
    <n v="22.65"/>
    <n v="36.35"/>
    <n v="0.62"/>
    <s v="Wednesday"/>
    <d v="2019-08-31T00:00:00"/>
    <s v="Saturday"/>
    <s v="Saturday"/>
    <n v="0"/>
    <s v="High Cost per Unit"/>
    <n v="5.9"/>
    <n v="0"/>
    <n v="0"/>
    <n v="0"/>
    <n v="0"/>
    <s v="Greater Than 8 Weeks Old"/>
  </r>
  <r>
    <s v="01-21-1005-14-12"/>
    <d v="2019-08-29T00:00:00"/>
    <x v="0"/>
    <s v="MASKS"/>
    <n v="1"/>
    <n v="59"/>
    <n v="22.65"/>
    <n v="22.65"/>
    <n v="36.35"/>
    <n v="0.62"/>
    <s v="Thursday"/>
    <d v="2019-09-01T00:00:00"/>
    <s v="Sunday"/>
    <s v="Monday"/>
    <n v="0"/>
    <s v="High Cost per Unit"/>
    <n v="5.9"/>
    <n v="0"/>
    <n v="0"/>
    <n v="0"/>
    <n v="0"/>
    <s v="Greater Than 8 Weeks Old"/>
  </r>
  <r>
    <s v="01-21-1005-15-12"/>
    <d v="2019-08-09T00:00:00"/>
    <x v="0"/>
    <s v="MASKS"/>
    <n v="2"/>
    <n v="118"/>
    <n v="45.4"/>
    <n v="22.7"/>
    <n v="72.599999999999994"/>
    <n v="0.62"/>
    <s v="Friday"/>
    <d v="2019-08-12T00:00:00"/>
    <s v="Monday"/>
    <s v="Monday"/>
    <n v="0"/>
    <s v="High Cost per Unit"/>
    <n v="11.8"/>
    <n v="3.54"/>
    <n v="0"/>
    <n v="0"/>
    <n v="0"/>
    <s v="Greater Than 8 Weeks Old"/>
  </r>
  <r>
    <s v="01-21-1005-15-12"/>
    <d v="2019-08-10T00:00:00"/>
    <x v="0"/>
    <s v="MASKS"/>
    <n v="1"/>
    <n v="59"/>
    <n v="22.7"/>
    <n v="22.7"/>
    <n v="36.299999999999997"/>
    <n v="0.62"/>
    <s v="Saturday"/>
    <d v="2019-08-13T00:00:00"/>
    <s v="Tuesday"/>
    <s v="Tuesday"/>
    <n v="0"/>
    <s v="High Cost per Unit"/>
    <n v="5.9"/>
    <n v="0"/>
    <n v="0"/>
    <n v="0"/>
    <n v="0"/>
    <s v="Greater Than 8 Weeks Old"/>
  </r>
  <r>
    <s v="01-21-1005-15-12"/>
    <d v="2019-08-12T00:00:00"/>
    <x v="0"/>
    <s v="MASKS"/>
    <n v="1"/>
    <n v="59"/>
    <n v="22.7"/>
    <n v="22.7"/>
    <n v="36.299999999999997"/>
    <n v="0.62"/>
    <s v="Monday"/>
    <d v="2019-08-15T00:00:00"/>
    <s v="Thursday"/>
    <s v="Thursday"/>
    <n v="0"/>
    <s v="High Cost per Unit"/>
    <n v="5.9"/>
    <n v="0"/>
    <n v="0"/>
    <n v="0"/>
    <n v="0"/>
    <s v="Greater Than 8 Weeks Old"/>
  </r>
  <r>
    <s v="01-21-1005-15-12"/>
    <d v="2019-08-16T00:00:00"/>
    <x v="0"/>
    <s v="MASKS"/>
    <n v="1"/>
    <n v="59"/>
    <n v="22.7"/>
    <n v="22.7"/>
    <n v="36.299999999999997"/>
    <n v="0.62"/>
    <s v="Friday"/>
    <d v="2019-08-19T00:00:00"/>
    <s v="Monday"/>
    <s v="Monday"/>
    <n v="0"/>
    <s v="High Cost per Unit"/>
    <n v="5.9"/>
    <n v="0"/>
    <n v="0"/>
    <n v="0"/>
    <n v="0"/>
    <s v="Greater Than 8 Weeks Old"/>
  </r>
  <r>
    <s v="01-21-1005-15-12"/>
    <d v="2019-08-18T00:00:00"/>
    <x v="0"/>
    <s v="MASKS"/>
    <n v="1"/>
    <n v="59"/>
    <n v="22.7"/>
    <n v="22.7"/>
    <n v="36.299999999999997"/>
    <n v="0.62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5-15-12"/>
    <d v="2019-08-21T00:00:00"/>
    <x v="0"/>
    <s v="MASKS"/>
    <n v="1"/>
    <n v="34.99"/>
    <n v="22.7"/>
    <n v="22.7"/>
    <n v="12.29"/>
    <n v="0.35"/>
    <s v="Wednesday"/>
    <d v="2019-08-24T00:00:00"/>
    <s v="Saturday"/>
    <s v="Saturday"/>
    <n v="0"/>
    <s v="High Cost per Unit"/>
    <n v="3.4990000000000006"/>
    <n v="0"/>
    <n v="0"/>
    <n v="0"/>
    <n v="0"/>
    <s v="Greater Than 8 Weeks Old"/>
  </r>
  <r>
    <s v="01-21-1005-15-12"/>
    <d v="2019-08-22T00:00:00"/>
    <x v="0"/>
    <s v="MASKS"/>
    <n v="4"/>
    <n v="139.96"/>
    <n v="90.8"/>
    <n v="22.7"/>
    <n v="49.16"/>
    <n v="0.35"/>
    <s v="Thursday"/>
    <d v="2019-08-25T00:00:00"/>
    <s v="Sunday"/>
    <s v="Monday"/>
    <n v="0"/>
    <s v="High Cost per Unit"/>
    <n v="13.996000000000002"/>
    <n v="4.1988000000000003"/>
    <n v="0"/>
    <n v="0"/>
    <n v="0"/>
    <s v="Greater Than 8 Weeks Old"/>
  </r>
  <r>
    <s v="01-21-1005-15-12"/>
    <d v="2019-08-23T00:00:00"/>
    <x v="0"/>
    <s v="MASKS"/>
    <n v="3"/>
    <n v="104.97"/>
    <n v="68.099999999999994"/>
    <n v="22.7"/>
    <n v="36.869999999999997"/>
    <n v="0.35"/>
    <s v="Friday"/>
    <d v="2019-08-26T00:00:00"/>
    <s v="Monday"/>
    <s v="Monday"/>
    <n v="0"/>
    <s v="High Cost per Unit"/>
    <n v="10.497"/>
    <n v="3.1490999999999998"/>
    <n v="0"/>
    <n v="0"/>
    <n v="0"/>
    <s v="Greater Than 8 Weeks Old"/>
  </r>
  <r>
    <s v="01-21-1005-15-12"/>
    <d v="2019-08-24T00:00:00"/>
    <x v="0"/>
    <s v="MASKS"/>
    <n v="6"/>
    <n v="209.94"/>
    <n v="136.19999999999999"/>
    <n v="22.7"/>
    <n v="73.739999999999995"/>
    <n v="0.35"/>
    <s v="Saturday"/>
    <d v="2019-08-27T00:00:00"/>
    <s v="Tuesday"/>
    <s v="Tuesday"/>
    <n v="0"/>
    <s v="High Cost per Unit"/>
    <n v="20.994"/>
    <n v="6.2981999999999996"/>
    <n v="0"/>
    <n v="0"/>
    <n v="0"/>
    <s v="Greater Than 8 Weeks Old"/>
  </r>
  <r>
    <s v="01-21-1005-15-12"/>
    <d v="2019-08-25T00:00:00"/>
    <x v="0"/>
    <s v="MASKS"/>
    <n v="24"/>
    <n v="839.76"/>
    <n v="544.79999999999995"/>
    <n v="22.7"/>
    <n v="294.95999999999998"/>
    <n v="0.35"/>
    <s v="Sunday"/>
    <d v="2019-08-28T00:00:00"/>
    <s v="Wednesday"/>
    <s v="Wednesday"/>
    <n v="0"/>
    <s v="High Cost per Unit"/>
    <n v="83.975999999999999"/>
    <n v="25.192799999999998"/>
    <n v="0"/>
    <n v="0"/>
    <n v="0"/>
    <s v="Greater Than 8 Weeks Old"/>
  </r>
  <r>
    <s v="01-21-1005-15-12"/>
    <d v="2019-08-26T00:00:00"/>
    <x v="0"/>
    <s v="MASKS"/>
    <n v="26"/>
    <n v="909.74"/>
    <n v="590.20000000000005"/>
    <n v="22.700000000000003"/>
    <n v="319.54000000000002"/>
    <n v="0.35"/>
    <s v="Monday"/>
    <d v="2019-08-29T00:00:00"/>
    <s v="Thursday"/>
    <s v="Thursday"/>
    <n v="0"/>
    <s v="High Cost per Unit"/>
    <n v="90.974000000000004"/>
    <n v="27.292199999999998"/>
    <n v="0"/>
    <n v="0"/>
    <n v="0"/>
    <s v="Greater Than 8 Weeks Old"/>
  </r>
  <r>
    <s v="01-21-1005-15-12"/>
    <d v="2019-08-27T00:00:00"/>
    <x v="0"/>
    <s v="MASKS"/>
    <n v="10"/>
    <n v="349.9"/>
    <n v="227"/>
    <n v="22.7"/>
    <n v="122.9"/>
    <n v="0.35"/>
    <s v="Tuesday"/>
    <d v="2019-08-30T00:00:00"/>
    <s v="Friday"/>
    <s v="Friday"/>
    <n v="17.495000000000001"/>
    <s v="High Cost per Unit"/>
    <n v="34.99"/>
    <n v="10.496999999999998"/>
    <n v="0"/>
    <n v="0"/>
    <n v="0"/>
    <s v="Greater Than 8 Weeks Old"/>
  </r>
  <r>
    <s v="01-21-1006-15-12"/>
    <d v="2019-08-01T00:00:00"/>
    <x v="0"/>
    <s v="MASKS"/>
    <n v="1"/>
    <n v="38.5"/>
    <n v="21.23"/>
    <n v="21.23"/>
    <n v="17.27"/>
    <n v="0.45"/>
    <s v="Thursday"/>
    <d v="2019-08-04T00:00:00"/>
    <s v="Sunday"/>
    <s v="Monday"/>
    <n v="0"/>
    <s v="High Cost per Unit"/>
    <n v="3.85"/>
    <n v="0"/>
    <n v="0"/>
    <n v="0"/>
    <n v="0"/>
    <s v="Greater Than 8 Weeks Old"/>
  </r>
  <r>
    <s v="01-21-1006-15-12"/>
    <d v="2019-08-03T00:00:00"/>
    <x v="0"/>
    <s v="MASKS"/>
    <n v="2"/>
    <n v="110"/>
    <n v="42.46"/>
    <n v="21.23"/>
    <n v="67.540000000000006"/>
    <n v="0.61"/>
    <s v="Saturday"/>
    <d v="2019-08-06T00:00:00"/>
    <s v="Tuesday"/>
    <s v="Tuesday"/>
    <n v="0"/>
    <s v="High Cost per Unit"/>
    <n v="11"/>
    <n v="3.3"/>
    <n v="0"/>
    <n v="0"/>
    <n v="0"/>
    <s v="Greater Than 8 Weeks Old"/>
  </r>
  <r>
    <s v="01-21-1006-15-12"/>
    <d v="2019-08-07T00:00:00"/>
    <x v="0"/>
    <s v="MASKS"/>
    <n v="1"/>
    <n v="55"/>
    <n v="21.23"/>
    <n v="21.23"/>
    <n v="33.770000000000003"/>
    <n v="0.61"/>
    <s v="Wednesday"/>
    <d v="2019-08-10T00:00:00"/>
    <s v="Saturday"/>
    <s v="Saturday"/>
    <n v="0"/>
    <s v="High Cost per Unit"/>
    <n v="5.5"/>
    <n v="0"/>
    <n v="0"/>
    <n v="0"/>
    <n v="0"/>
    <s v="Greater Than 8 Weeks Old"/>
  </r>
  <r>
    <s v="01-21-1006-15-12"/>
    <d v="2019-08-09T00:00:00"/>
    <x v="0"/>
    <s v="MASKS"/>
    <n v="2"/>
    <n v="110"/>
    <n v="42.46"/>
    <n v="21.23"/>
    <n v="67.540000000000006"/>
    <n v="0.61"/>
    <s v="Friday"/>
    <d v="2019-08-12T00:00:00"/>
    <s v="Monday"/>
    <s v="Monday"/>
    <n v="0"/>
    <s v="High Cost per Unit"/>
    <n v="11"/>
    <n v="3.3"/>
    <n v="0"/>
    <n v="0"/>
    <n v="0"/>
    <s v="Greater Than 8 Weeks Old"/>
  </r>
  <r>
    <s v="01-21-1006-15-12"/>
    <d v="2019-08-10T00:00:00"/>
    <x v="0"/>
    <s v="MASKS"/>
    <n v="3"/>
    <n v="165"/>
    <n v="63.69"/>
    <n v="21.23"/>
    <n v="101.31"/>
    <n v="0.61"/>
    <s v="Saturday"/>
    <d v="2019-08-13T00:00:00"/>
    <s v="Tuesday"/>
    <s v="Tuesday"/>
    <n v="0"/>
    <s v="High Cost per Unit"/>
    <n v="16.5"/>
    <n v="4.95"/>
    <n v="0"/>
    <n v="0"/>
    <n v="0"/>
    <s v="Greater Than 8 Weeks Old"/>
  </r>
  <r>
    <s v="01-21-1006-15-12"/>
    <d v="2019-08-11T00:00:00"/>
    <x v="0"/>
    <s v="MASKS"/>
    <n v="3"/>
    <n v="165"/>
    <n v="63.69"/>
    <n v="21.23"/>
    <n v="101.31"/>
    <n v="0.61"/>
    <s v="Sunday"/>
    <d v="2019-08-14T00:00:00"/>
    <s v="Wednesday"/>
    <s v="Wednesday"/>
    <n v="0"/>
    <s v="High Cost per Unit"/>
    <n v="16.5"/>
    <n v="4.95"/>
    <n v="0"/>
    <n v="0"/>
    <n v="0"/>
    <s v="Greater Than 8 Weeks Old"/>
  </r>
  <r>
    <s v="01-21-1006-15-12"/>
    <d v="2019-08-12T00:00:00"/>
    <x v="0"/>
    <s v="MASKS"/>
    <n v="2"/>
    <n v="110"/>
    <n v="42.46"/>
    <n v="21.23"/>
    <n v="67.540000000000006"/>
    <n v="0.61"/>
    <s v="Monday"/>
    <d v="2019-08-15T00:00:00"/>
    <s v="Thursday"/>
    <s v="Thursday"/>
    <n v="0"/>
    <s v="High Cost per Unit"/>
    <n v="11"/>
    <n v="3.3"/>
    <n v="0"/>
    <n v="0"/>
    <n v="0"/>
    <s v="Greater Than 8 Weeks Old"/>
  </r>
  <r>
    <s v="01-21-1006-15-12"/>
    <d v="2019-08-13T00:00:00"/>
    <x v="0"/>
    <s v="MASKS"/>
    <n v="3"/>
    <n v="165"/>
    <n v="63.69"/>
    <n v="21.23"/>
    <n v="101.31"/>
    <n v="0.61"/>
    <s v="Tuesday"/>
    <d v="2019-08-16T00:00:00"/>
    <s v="Friday"/>
    <s v="Friday"/>
    <n v="8.25"/>
    <s v="High Cost per Unit"/>
    <n v="16.5"/>
    <n v="4.95"/>
    <n v="0"/>
    <n v="0"/>
    <n v="0"/>
    <s v="Greater Than 8 Weeks Old"/>
  </r>
  <r>
    <s v="01-21-1006-15-12"/>
    <d v="2019-08-14T00:00:00"/>
    <x v="0"/>
    <s v="MASKS"/>
    <n v="1"/>
    <n v="55"/>
    <n v="21.23"/>
    <n v="21.23"/>
    <n v="33.770000000000003"/>
    <n v="0.61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6-15-12"/>
    <d v="2019-08-16T00:00:00"/>
    <x v="0"/>
    <s v="MASKS"/>
    <n v="1"/>
    <n v="55"/>
    <n v="21.23"/>
    <n v="21.23"/>
    <n v="33.770000000000003"/>
    <n v="0.61"/>
    <s v="Friday"/>
    <d v="2019-08-19T00:00:00"/>
    <s v="Monday"/>
    <s v="Monday"/>
    <n v="0"/>
    <s v="High Cost per Unit"/>
    <n v="5.5"/>
    <n v="0"/>
    <n v="0"/>
    <n v="0"/>
    <n v="0"/>
    <s v="Greater Than 8 Weeks Old"/>
  </r>
  <r>
    <s v="01-21-1006-15-12"/>
    <d v="2019-08-18T00:00:00"/>
    <x v="0"/>
    <s v="MASKS"/>
    <n v="1"/>
    <n v="55"/>
    <n v="21.23"/>
    <n v="21.23"/>
    <n v="33.770000000000003"/>
    <n v="0.61"/>
    <s v="Sunday"/>
    <d v="2019-08-21T00:00:00"/>
    <s v="Wednesday"/>
    <s v="Wednesday"/>
    <n v="0"/>
    <s v="High Cost per Unit"/>
    <n v="5.5"/>
    <n v="0"/>
    <n v="0"/>
    <n v="0"/>
    <n v="0"/>
    <s v="Greater Than 8 Weeks Old"/>
  </r>
  <r>
    <s v="01-21-1006-15-12"/>
    <d v="2019-08-19T00:00:00"/>
    <x v="0"/>
    <s v="MASKS"/>
    <n v="1"/>
    <n v="55"/>
    <n v="21.23"/>
    <n v="21.23"/>
    <n v="33.770000000000003"/>
    <n v="0.61"/>
    <s v="Monday"/>
    <d v="2019-08-22T00:00:00"/>
    <s v="Thursday"/>
    <s v="Thursday"/>
    <n v="0"/>
    <s v="High Cost per Unit"/>
    <n v="5.5"/>
    <n v="0"/>
    <n v="0"/>
    <n v="0"/>
    <n v="0"/>
    <s v="Greater Than 8 Weeks Old"/>
  </r>
  <r>
    <s v="01-21-1006-15-12"/>
    <d v="2019-08-20T00:00:00"/>
    <x v="0"/>
    <s v="MASKS"/>
    <n v="2"/>
    <n v="110"/>
    <n v="42.46"/>
    <n v="21.23"/>
    <n v="67.540000000000006"/>
    <n v="0.61"/>
    <s v="Tuesday"/>
    <d v="2019-08-23T00:00:00"/>
    <s v="Friday"/>
    <s v="Friday"/>
    <n v="5.5"/>
    <s v="High Cost per Unit"/>
    <n v="11"/>
    <n v="3.3"/>
    <n v="0"/>
    <n v="0"/>
    <n v="0"/>
    <s v="Greater Than 8 Weeks Old"/>
  </r>
  <r>
    <s v="01-21-1006-15-12"/>
    <d v="2019-08-21T00:00:00"/>
    <x v="0"/>
    <s v="MASKS"/>
    <n v="1"/>
    <n v="55"/>
    <n v="21.23"/>
    <n v="21.23"/>
    <n v="33.770000000000003"/>
    <n v="0.61"/>
    <s v="Wednesday"/>
    <d v="2019-08-24T00:00:00"/>
    <s v="Saturday"/>
    <s v="Saturday"/>
    <n v="0"/>
    <s v="High Cost per Unit"/>
    <n v="5.5"/>
    <n v="0"/>
    <n v="0"/>
    <n v="0"/>
    <n v="0"/>
    <s v="Greater Than 8 Weeks Old"/>
  </r>
  <r>
    <s v="01-21-1006-15-12"/>
    <d v="2019-08-23T00:00:00"/>
    <x v="0"/>
    <s v="MASKS"/>
    <n v="1"/>
    <n v="55"/>
    <n v="21.23"/>
    <n v="21.23"/>
    <n v="33.770000000000003"/>
    <n v="0.61"/>
    <s v="Friday"/>
    <d v="2019-08-26T00:00:00"/>
    <s v="Monday"/>
    <s v="Monday"/>
    <n v="0"/>
    <s v="High Cost per Unit"/>
    <n v="5.5"/>
    <n v="0"/>
    <n v="0"/>
    <n v="0"/>
    <n v="0"/>
    <s v="Greater Than 8 Weeks Old"/>
  </r>
  <r>
    <s v="01-21-1006-15-12"/>
    <d v="2019-08-26T00:00:00"/>
    <x v="0"/>
    <s v="MASKS"/>
    <n v="2"/>
    <n v="110"/>
    <n v="42.46"/>
    <n v="21.23"/>
    <n v="67.540000000000006"/>
    <n v="0.61"/>
    <s v="Monday"/>
    <d v="2019-08-29T00:00:00"/>
    <s v="Thursday"/>
    <s v="Thursday"/>
    <n v="0"/>
    <s v="High Cost per Unit"/>
    <n v="11"/>
    <n v="3.3"/>
    <n v="0"/>
    <n v="0"/>
    <n v="0"/>
    <s v="Greater Than 8 Weeks Old"/>
  </r>
  <r>
    <s v="01-21-1006-15-12"/>
    <d v="2019-08-27T00:00:00"/>
    <x v="0"/>
    <s v="MASKS"/>
    <n v="3"/>
    <n v="165"/>
    <n v="63.69"/>
    <n v="21.23"/>
    <n v="101.31"/>
    <n v="0.61"/>
    <s v="Tuesday"/>
    <d v="2019-08-30T00:00:00"/>
    <s v="Friday"/>
    <s v="Friday"/>
    <n v="8.25"/>
    <s v="High Cost per Unit"/>
    <n v="16.5"/>
    <n v="4.95"/>
    <n v="0"/>
    <n v="0"/>
    <n v="0"/>
    <s v="Greater Than 8 Weeks Old"/>
  </r>
  <r>
    <s v="01-21-1006-15-12"/>
    <d v="2019-08-28T00:00:00"/>
    <x v="0"/>
    <s v="MASKS"/>
    <n v="3"/>
    <n v="165"/>
    <n v="63.69"/>
    <n v="21.23"/>
    <n v="101.31"/>
    <n v="0.61"/>
    <s v="Wednesday"/>
    <d v="2019-08-31T00:00:00"/>
    <s v="Saturday"/>
    <s v="Saturday"/>
    <n v="0"/>
    <s v="High Cost per Unit"/>
    <n v="16.5"/>
    <n v="4.95"/>
    <n v="0"/>
    <n v="0"/>
    <n v="0"/>
    <s v="Greater Than 8 Weeks Old"/>
  </r>
  <r>
    <s v="01-21-1006-15-12"/>
    <d v="2019-08-29T00:00:00"/>
    <x v="0"/>
    <s v="MASKS"/>
    <n v="1"/>
    <n v="55"/>
    <n v="21.23"/>
    <n v="21.23"/>
    <n v="33.770000000000003"/>
    <n v="0.61"/>
    <s v="Thursday"/>
    <d v="2019-09-01T00:00:00"/>
    <s v="Sunday"/>
    <s v="Monday"/>
    <n v="0"/>
    <s v="High Cost per Unit"/>
    <n v="5.5"/>
    <n v="0"/>
    <n v="0"/>
    <n v="0"/>
    <n v="0"/>
    <s v="Greater Than 8 Weeks Old"/>
  </r>
  <r>
    <s v="01-21-1007-15-12"/>
    <d v="2019-08-07T00:00:00"/>
    <x v="0"/>
    <s v="MASKS"/>
    <n v="2"/>
    <n v="110"/>
    <n v="42.52"/>
    <n v="21.26"/>
    <n v="67.48"/>
    <n v="0.61"/>
    <s v="Wednesday"/>
    <d v="2019-08-10T00:00:00"/>
    <s v="Saturday"/>
    <s v="Saturday"/>
    <n v="0"/>
    <s v="High Cost per Unit"/>
    <n v="11"/>
    <n v="3.3"/>
    <n v="0"/>
    <n v="0"/>
    <n v="0"/>
    <s v="Greater Than 8 Weeks Old"/>
  </r>
  <r>
    <s v="01-21-1007-15-12"/>
    <d v="2019-08-13T00:00:00"/>
    <x v="0"/>
    <s v="MASKS"/>
    <n v="1"/>
    <n v="55"/>
    <n v="21.26"/>
    <n v="21.26"/>
    <n v="33.74"/>
    <n v="0.61"/>
    <s v="Tuesday"/>
    <d v="2019-08-16T00:00:00"/>
    <s v="Friday"/>
    <s v="Friday"/>
    <n v="2.75"/>
    <s v="High Cost per Unit"/>
    <n v="5.5"/>
    <n v="0"/>
    <n v="0"/>
    <n v="0"/>
    <n v="0"/>
    <s v="Greater Than 8 Weeks Old"/>
  </r>
  <r>
    <s v="01-21-1007-15-12"/>
    <d v="2019-08-14T00:00:00"/>
    <x v="0"/>
    <s v="MASKS"/>
    <n v="1"/>
    <n v="55"/>
    <n v="21.26"/>
    <n v="21.26"/>
    <n v="33.74"/>
    <n v="0.61"/>
    <s v="Wednesday"/>
    <d v="2019-08-17T00:00:00"/>
    <s v="Saturday"/>
    <s v="Saturday"/>
    <n v="0"/>
    <s v="High Cost per Unit"/>
    <n v="5.5"/>
    <n v="0"/>
    <n v="0"/>
    <n v="0"/>
    <n v="0"/>
    <s v="Greater Than 8 Weeks Old"/>
  </r>
  <r>
    <s v="01-21-1007-15-12"/>
    <d v="2019-08-17T00:00:00"/>
    <x v="0"/>
    <s v="MASKS"/>
    <n v="1"/>
    <n v="55"/>
    <n v="21.26"/>
    <n v="21.26"/>
    <n v="33.74"/>
    <n v="0.61"/>
    <s v="Saturday"/>
    <d v="2019-08-20T00:00:00"/>
    <s v="Tuesday"/>
    <s v="Tuesday"/>
    <n v="0"/>
    <s v="High Cost per Unit"/>
    <n v="5.5"/>
    <n v="0"/>
    <n v="0"/>
    <n v="0"/>
    <n v="0"/>
    <s v="Greater Than 8 Weeks Old"/>
  </r>
  <r>
    <s v="01-21-1007-15-12"/>
    <d v="2019-08-20T00:00:00"/>
    <x v="0"/>
    <s v="MASKS"/>
    <n v="1"/>
    <n v="55"/>
    <n v="21.26"/>
    <n v="21.26"/>
    <n v="33.74"/>
    <n v="0.61"/>
    <s v="Tuesday"/>
    <d v="2019-08-23T00:00:00"/>
    <s v="Friday"/>
    <s v="Friday"/>
    <n v="2.75"/>
    <s v="High Cost per Unit"/>
    <n v="5.5"/>
    <n v="0"/>
    <n v="0"/>
    <n v="0"/>
    <n v="0"/>
    <s v="Greater Than 8 Weeks Old"/>
  </r>
  <r>
    <s v="01-21-1007-15-12"/>
    <d v="2019-08-21T00:00:00"/>
    <x v="0"/>
    <s v="MASKS"/>
    <n v="4"/>
    <n v="175.98"/>
    <n v="85.04"/>
    <n v="21.26"/>
    <n v="90.94"/>
    <n v="0.52"/>
    <s v="Wednesday"/>
    <d v="2019-08-24T00:00:00"/>
    <s v="Saturday"/>
    <s v="Saturday"/>
    <n v="0"/>
    <s v="High Cost per Unit"/>
    <n v="17.597999999999999"/>
    <n v="5.2793999999999999"/>
    <n v="0"/>
    <n v="0"/>
    <n v="0"/>
    <s v="Greater Than 8 Weeks Old"/>
  </r>
  <r>
    <s v="01-21-1007-15-12"/>
    <d v="2019-08-22T00:00:00"/>
    <x v="0"/>
    <s v="MASKS"/>
    <n v="12"/>
    <n v="395.88"/>
    <n v="255.12"/>
    <n v="21.26"/>
    <n v="140.76"/>
    <n v="0.36"/>
    <s v="Thursday"/>
    <d v="2019-08-25T00:00:00"/>
    <s v="Sunday"/>
    <s v="Monday"/>
    <n v="0"/>
    <s v="High Cost per Unit"/>
    <n v="39.588000000000001"/>
    <n v="11.8764"/>
    <n v="0"/>
    <n v="0"/>
    <n v="0"/>
    <s v="Greater Than 8 Weeks Old"/>
  </r>
  <r>
    <s v="01-21-1007-15-12"/>
    <d v="2019-08-23T00:00:00"/>
    <x v="0"/>
    <s v="MASKS"/>
    <n v="13"/>
    <n v="428.87"/>
    <n v="276.38"/>
    <n v="21.259999999999998"/>
    <n v="152.49"/>
    <n v="0.36"/>
    <s v="Friday"/>
    <d v="2019-08-26T00:00:00"/>
    <s v="Monday"/>
    <s v="Monday"/>
    <n v="0"/>
    <s v="High Cost per Unit"/>
    <n v="42.887"/>
    <n v="12.866099999999999"/>
    <n v="0"/>
    <n v="0"/>
    <n v="0"/>
    <s v="Greater Than 8 Weeks Old"/>
  </r>
  <r>
    <s v="01-21-1007-15-12"/>
    <d v="2019-08-24T00:00:00"/>
    <x v="0"/>
    <s v="MASKS"/>
    <n v="9"/>
    <n v="296.91000000000003"/>
    <n v="191.34"/>
    <n v="21.26"/>
    <n v="105.57"/>
    <n v="0.36"/>
    <s v="Saturday"/>
    <d v="2019-08-27T00:00:00"/>
    <s v="Tuesday"/>
    <s v="Tuesday"/>
    <n v="0"/>
    <s v="High Cost per Unit"/>
    <n v="29.691000000000003"/>
    <n v="8.9073000000000011"/>
    <n v="0"/>
    <n v="0"/>
    <n v="0"/>
    <s v="Greater Than 8 Weeks Old"/>
  </r>
  <r>
    <s v="01-21-1007-15-12"/>
    <d v="2019-08-25T00:00:00"/>
    <x v="0"/>
    <s v="MASKS"/>
    <n v="24"/>
    <n v="791.76"/>
    <n v="510.24"/>
    <n v="21.26"/>
    <n v="281.52"/>
    <n v="0.36"/>
    <s v="Sunday"/>
    <d v="2019-08-28T00:00:00"/>
    <s v="Wednesday"/>
    <s v="Wednesday"/>
    <n v="0"/>
    <s v="High Cost per Unit"/>
    <n v="79.176000000000002"/>
    <n v="23.752800000000001"/>
    <n v="0"/>
    <n v="0"/>
    <n v="0"/>
    <s v="Greater Than 8 Weeks Old"/>
  </r>
  <r>
    <s v="01-21-1007-15-12"/>
    <d v="2019-08-26T00:00:00"/>
    <x v="0"/>
    <s v="MASKS"/>
    <n v="11"/>
    <n v="362.89"/>
    <n v="233.86"/>
    <n v="21.26"/>
    <n v="129.03"/>
    <n v="0.36"/>
    <s v="Monday"/>
    <d v="2019-08-29T00:00:00"/>
    <s v="Thursday"/>
    <s v="Thursday"/>
    <n v="0"/>
    <s v="High Cost per Unit"/>
    <n v="36.289000000000001"/>
    <n v="10.886699999999999"/>
    <n v="0"/>
    <n v="0"/>
    <n v="0"/>
    <s v="Greater Than 8 Weeks Old"/>
  </r>
  <r>
    <s v="01-21-1008-14-12"/>
    <d v="2019-08-02T00:00:00"/>
    <x v="0"/>
    <s v="MASKS"/>
    <n v="1"/>
    <n v="59"/>
    <n v="23.02"/>
    <n v="23.02"/>
    <n v="35.979999999999997"/>
    <n v="0.61"/>
    <s v="Friday"/>
    <d v="2019-08-05T00:00:00"/>
    <s v="Monday"/>
    <s v="Monday"/>
    <n v="0"/>
    <s v="High Cost per Unit"/>
    <n v="5.9"/>
    <n v="0"/>
    <n v="0"/>
    <n v="0"/>
    <n v="0"/>
    <s v="Greater Than 8 Weeks Old"/>
  </r>
  <r>
    <s v="01-21-1008-14-12"/>
    <d v="2019-08-04T00:00:00"/>
    <x v="0"/>
    <s v="MASKS"/>
    <n v="5"/>
    <n v="174.5"/>
    <n v="115.1"/>
    <n v="23.02"/>
    <n v="59.4"/>
    <n v="0.34"/>
    <s v="Sunday"/>
    <d v="2019-08-07T00:00:00"/>
    <s v="Wednesday"/>
    <s v="Wednesday"/>
    <n v="0"/>
    <s v="High Cost per Unit"/>
    <n v="17.45"/>
    <n v="5.2349999999999994"/>
    <n v="0"/>
    <n v="0"/>
    <n v="0"/>
    <s v="Greater Than 8 Weeks Old"/>
  </r>
  <r>
    <s v="01-21-1008-14-12"/>
    <d v="2019-08-08T00:00:00"/>
    <x v="0"/>
    <s v="MASKS"/>
    <n v="2"/>
    <n v="118"/>
    <n v="46.04"/>
    <n v="23.02"/>
    <n v="71.959999999999994"/>
    <n v="0.61"/>
    <s v="Thursday"/>
    <d v="2019-08-11T00:00:00"/>
    <s v="Sunday"/>
    <s v="Monday"/>
    <n v="0"/>
    <s v="High Cost per Unit"/>
    <n v="11.8"/>
    <n v="3.54"/>
    <n v="0"/>
    <n v="0"/>
    <n v="0"/>
    <s v="Greater Than 8 Weeks Old"/>
  </r>
  <r>
    <s v="01-21-1008-14-12"/>
    <d v="2019-08-09T00:00:00"/>
    <x v="0"/>
    <s v="MASKS"/>
    <n v="1"/>
    <n v="59"/>
    <n v="23.02"/>
    <n v="23.02"/>
    <n v="35.979999999999997"/>
    <n v="0.61"/>
    <s v="Friday"/>
    <d v="2019-08-12T00:00:00"/>
    <s v="Monday"/>
    <s v="Monday"/>
    <n v="0"/>
    <s v="High Cost per Unit"/>
    <n v="5.9"/>
    <n v="0"/>
    <n v="0"/>
    <n v="0"/>
    <n v="0"/>
    <s v="Greater Than 8 Weeks Old"/>
  </r>
  <r>
    <s v="01-21-1008-14-12"/>
    <d v="2019-08-10T00:00:00"/>
    <x v="0"/>
    <s v="MASKS"/>
    <n v="1"/>
    <n v="59"/>
    <n v="23.02"/>
    <n v="23.02"/>
    <n v="35.979999999999997"/>
    <n v="0.61"/>
    <s v="Saturday"/>
    <d v="2019-08-13T00:00:00"/>
    <s v="Tuesday"/>
    <s v="Tuesday"/>
    <n v="0"/>
    <s v="High Cost per Unit"/>
    <n v="5.9"/>
    <n v="0"/>
    <n v="0"/>
    <n v="0"/>
    <n v="0"/>
    <s v="Greater Than 8 Weeks Old"/>
  </r>
  <r>
    <s v="01-21-1008-14-12"/>
    <d v="2019-08-11T00:00:00"/>
    <x v="0"/>
    <s v="MASKS"/>
    <n v="2"/>
    <n v="118"/>
    <n v="46.04"/>
    <n v="23.02"/>
    <n v="71.959999999999994"/>
    <n v="0.61"/>
    <s v="Sunday"/>
    <d v="2019-08-14T00:00:00"/>
    <s v="Wednesday"/>
    <s v="Wednesday"/>
    <n v="0"/>
    <s v="High Cost per Unit"/>
    <n v="11.8"/>
    <n v="3.54"/>
    <n v="0"/>
    <n v="0"/>
    <n v="0"/>
    <s v="Greater Than 8 Weeks Old"/>
  </r>
  <r>
    <s v="01-21-1008-14-12"/>
    <d v="2019-08-14T00:00:00"/>
    <x v="0"/>
    <s v="MASKS"/>
    <n v="1"/>
    <n v="59"/>
    <n v="23.02"/>
    <n v="23.02"/>
    <n v="35.979999999999997"/>
    <n v="0.61"/>
    <s v="Wednesday"/>
    <d v="2019-08-17T00:00:00"/>
    <s v="Saturday"/>
    <s v="Saturday"/>
    <n v="0"/>
    <s v="High Cost per Unit"/>
    <n v="5.9"/>
    <n v="0"/>
    <n v="0"/>
    <n v="0"/>
    <n v="0"/>
    <s v="Greater Than 8 Weeks Old"/>
  </r>
  <r>
    <s v="01-21-1008-14-12"/>
    <d v="2019-08-15T00:00:00"/>
    <x v="0"/>
    <s v="MASKS"/>
    <n v="3"/>
    <n v="177"/>
    <n v="69.06"/>
    <n v="23.02"/>
    <n v="107.94"/>
    <n v="0.61"/>
    <s v="Thursday"/>
    <d v="2019-08-18T00:00:00"/>
    <s v="Sunday"/>
    <s v="Monday"/>
    <n v="0"/>
    <s v="High Cost per Unit"/>
    <n v="17.7"/>
    <n v="5.31"/>
    <n v="0"/>
    <n v="0"/>
    <n v="0"/>
    <s v="Greater Than 8 Weeks Old"/>
  </r>
  <r>
    <s v="01-21-1008-14-12"/>
    <d v="2019-08-17T00:00:00"/>
    <x v="0"/>
    <s v="MASKS"/>
    <n v="2"/>
    <n v="118"/>
    <n v="46.04"/>
    <n v="23.02"/>
    <n v="71.959999999999994"/>
    <n v="0.61"/>
    <s v="Saturday"/>
    <d v="2019-08-20T00:00:00"/>
    <s v="Tuesday"/>
    <s v="Tuesday"/>
    <n v="0"/>
    <s v="High Cost per Unit"/>
    <n v="11.8"/>
    <n v="3.54"/>
    <n v="0"/>
    <n v="0"/>
    <n v="0"/>
    <s v="Greater Than 8 Weeks Old"/>
  </r>
  <r>
    <s v="01-21-1008-14-12"/>
    <d v="2019-08-18T00:00:00"/>
    <x v="0"/>
    <s v="MASKS"/>
    <n v="1"/>
    <n v="59"/>
    <n v="23.02"/>
    <n v="23.02"/>
    <n v="35.979999999999997"/>
    <n v="0.61"/>
    <s v="Sunday"/>
    <d v="2019-08-21T00:00:00"/>
    <s v="Wednesday"/>
    <s v="Wednesday"/>
    <n v="0"/>
    <s v="High Cost per Unit"/>
    <n v="5.9"/>
    <n v="0"/>
    <n v="0"/>
    <n v="0"/>
    <n v="0"/>
    <s v="Greater Than 8 Weeks Old"/>
  </r>
  <r>
    <s v="01-21-1008-14-12"/>
    <d v="2019-08-19T00:00:00"/>
    <x v="0"/>
    <s v="MASKS"/>
    <n v="1"/>
    <n v="59"/>
    <n v="23.02"/>
    <n v="23.02"/>
    <n v="35.979999999999997"/>
    <n v="0.61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1008-14-12"/>
    <d v="2019-08-23T00:00:00"/>
    <x v="0"/>
    <s v="MASKS"/>
    <n v="1"/>
    <n v="59"/>
    <n v="23.02"/>
    <n v="23.02"/>
    <n v="35.979999999999997"/>
    <n v="0.61"/>
    <s v="Friday"/>
    <d v="2019-08-26T00:00:00"/>
    <s v="Monday"/>
    <s v="Monday"/>
    <n v="0"/>
    <s v="High Cost per Unit"/>
    <n v="5.9"/>
    <n v="0"/>
    <n v="0"/>
    <n v="0"/>
    <n v="0"/>
    <s v="Greater Than 8 Weeks Old"/>
  </r>
  <r>
    <s v="01-21-1008-14-12"/>
    <d v="2019-08-28T00:00:00"/>
    <x v="0"/>
    <s v="MASKS"/>
    <n v="2"/>
    <n v="118"/>
    <n v="46.04"/>
    <n v="23.02"/>
    <n v="71.959999999999994"/>
    <n v="0.61"/>
    <s v="Wednesday"/>
    <d v="2019-08-31T00:00:00"/>
    <s v="Saturday"/>
    <s v="Saturday"/>
    <n v="0"/>
    <s v="High Cost per Unit"/>
    <n v="11.8"/>
    <n v="3.54"/>
    <n v="0"/>
    <n v="0"/>
    <n v="0"/>
    <s v="Greater Than 8 Weeks Old"/>
  </r>
  <r>
    <s v="01-21-1008-14-12"/>
    <d v="2019-08-29T00:00:00"/>
    <x v="0"/>
    <s v="MASKS"/>
    <n v="1"/>
    <n v="59"/>
    <n v="23.02"/>
    <n v="23.02"/>
    <n v="35.979999999999997"/>
    <n v="0.61"/>
    <s v="Thursday"/>
    <d v="2019-09-01T00:00:00"/>
    <s v="Sunday"/>
    <s v="Monday"/>
    <n v="0"/>
    <s v="High Cost per Unit"/>
    <n v="5.9"/>
    <n v="0"/>
    <n v="0"/>
    <n v="0"/>
    <n v="0"/>
    <s v="Greater Than 8 Weeks Old"/>
  </r>
  <r>
    <s v="01-21-1008-14-12"/>
    <d v="2019-08-30T00:00:00"/>
    <x v="0"/>
    <s v="MASKS"/>
    <n v="1"/>
    <n v="59"/>
    <n v="23.02"/>
    <n v="23.02"/>
    <n v="35.979999999999997"/>
    <n v="0.61"/>
    <s v="Friday"/>
    <d v="2019-09-02T00:00:00"/>
    <s v="Monday"/>
    <s v="Monday"/>
    <n v="0"/>
    <s v="High Cost per Unit"/>
    <n v="5.9"/>
    <n v="0"/>
    <n v="0"/>
    <n v="0"/>
    <n v="0"/>
    <s v="Greater Than 8 Weeks Old"/>
  </r>
  <r>
    <s v="01-21-1010-15-12"/>
    <d v="2019-08-25T00:00:00"/>
    <x v="0"/>
    <s v="MASKS"/>
    <n v="1"/>
    <n v="50"/>
    <n v="14.9"/>
    <n v="14.9"/>
    <n v="35.1"/>
    <n v="0.7"/>
    <s v="Sunday"/>
    <d v="2019-08-28T00:00:00"/>
    <s v="Wednesday"/>
    <s v="Wednesday"/>
    <n v="0"/>
    <s v="Low Cost per Unit"/>
    <n v="5"/>
    <n v="0"/>
    <n v="0"/>
    <n v="0"/>
    <n v="0"/>
    <s v="Greater Than 8 Weeks Old"/>
  </r>
  <r>
    <s v="01-21-1010-15-12"/>
    <d v="2019-08-26T00:00:00"/>
    <x v="0"/>
    <s v="MASKS"/>
    <n v="1"/>
    <n v="50"/>
    <n v="14.9"/>
    <n v="14.9"/>
    <n v="35.1"/>
    <n v="0.7"/>
    <s v="Monday"/>
    <d v="2019-08-29T00:00:00"/>
    <s v="Thursday"/>
    <s v="Thursday"/>
    <n v="0"/>
    <s v="Low Cost per Unit"/>
    <n v="5"/>
    <n v="0"/>
    <n v="0"/>
    <n v="0"/>
    <n v="0"/>
    <s v="Greater Than 8 Weeks Old"/>
  </r>
  <r>
    <s v="01-21-1010-15-12"/>
    <d v="2019-08-29T00:00:00"/>
    <x v="0"/>
    <s v="MASKS"/>
    <n v="1"/>
    <n v="50"/>
    <n v="14.9"/>
    <n v="14.9"/>
    <n v="35.1"/>
    <n v="0.7"/>
    <s v="Thursday"/>
    <d v="2019-09-01T00:00:00"/>
    <s v="Sunday"/>
    <s v="Monday"/>
    <n v="0"/>
    <s v="Low Cost per Unit"/>
    <n v="5"/>
    <n v="0"/>
    <n v="0"/>
    <n v="0"/>
    <n v="0"/>
    <s v="Greater Than 8 Weeks Old"/>
  </r>
  <r>
    <s v="01-21-1011-14-12"/>
    <d v="2019-08-02T00:00:00"/>
    <x v="0"/>
    <s v="MASKS"/>
    <n v="1"/>
    <n v="50"/>
    <n v="13.9"/>
    <n v="13.9"/>
    <n v="36.1"/>
    <n v="0.72"/>
    <s v="Friday"/>
    <d v="2019-08-05T00:00:00"/>
    <s v="Monday"/>
    <s v="Monday"/>
    <n v="0"/>
    <s v="Low Cost per Unit"/>
    <n v="5"/>
    <n v="0"/>
    <n v="0"/>
    <n v="0"/>
    <n v="0"/>
    <s v="Greater Than 8 Weeks Old"/>
  </r>
  <r>
    <s v="01-21-1011-14-12"/>
    <d v="2019-08-03T00:00:00"/>
    <x v="0"/>
    <s v="MASKS"/>
    <n v="2"/>
    <n v="100"/>
    <n v="27.8"/>
    <n v="13.9"/>
    <n v="72.2"/>
    <n v="0.72"/>
    <s v="Saturday"/>
    <d v="2019-08-06T00:00:00"/>
    <s v="Tuesday"/>
    <s v="Tuesday"/>
    <n v="0"/>
    <s v="Low Cost per Unit"/>
    <n v="10"/>
    <n v="3"/>
    <n v="0"/>
    <n v="0"/>
    <n v="0"/>
    <s v="Greater Than 8 Weeks Old"/>
  </r>
  <r>
    <s v="01-21-1011-14-12"/>
    <d v="2019-08-05T00:00:00"/>
    <x v="0"/>
    <s v="MASKS"/>
    <n v="1"/>
    <n v="50"/>
    <n v="13.9"/>
    <n v="13.9"/>
    <n v="36.1"/>
    <n v="0.72"/>
    <s v="Monday"/>
    <d v="2019-08-08T00:00:00"/>
    <s v="Thursday"/>
    <s v="Thursday"/>
    <n v="0"/>
    <s v="Low Cost per Unit"/>
    <n v="5"/>
    <n v="0"/>
    <n v="0"/>
    <n v="0"/>
    <n v="0"/>
    <s v="Greater Than 8 Weeks Old"/>
  </r>
  <r>
    <s v="01-21-1011-14-12"/>
    <d v="2019-08-07T00:00:00"/>
    <x v="0"/>
    <s v="MASKS"/>
    <n v="1"/>
    <n v="50"/>
    <n v="13.9"/>
    <n v="13.9"/>
    <n v="36.1"/>
    <n v="0.72"/>
    <s v="Wednesday"/>
    <d v="2019-08-10T00:00:00"/>
    <s v="Saturday"/>
    <s v="Saturday"/>
    <n v="0"/>
    <s v="Low Cost per Unit"/>
    <n v="5"/>
    <n v="0"/>
    <n v="0"/>
    <n v="0"/>
    <n v="0"/>
    <s v="Greater Than 8 Weeks Old"/>
  </r>
  <r>
    <s v="01-21-1011-14-12"/>
    <d v="2019-08-11T00:00:00"/>
    <x v="0"/>
    <s v="MASKS"/>
    <n v="1"/>
    <n v="50"/>
    <n v="13.9"/>
    <n v="13.9"/>
    <n v="36.1"/>
    <n v="0.72"/>
    <s v="Sunday"/>
    <d v="2019-08-14T00:00:00"/>
    <s v="Wednesday"/>
    <s v="Wednesday"/>
    <n v="0"/>
    <s v="Low Cost per Unit"/>
    <n v="5"/>
    <n v="0"/>
    <n v="0"/>
    <n v="0"/>
    <n v="0"/>
    <s v="Greater Than 8 Weeks Old"/>
  </r>
  <r>
    <s v="01-21-1011-14-12"/>
    <d v="2019-08-13T00:00:00"/>
    <x v="0"/>
    <s v="MASKS"/>
    <n v="1"/>
    <n v="50"/>
    <n v="17.649999999999999"/>
    <n v="17.649999999999999"/>
    <n v="32.35"/>
    <n v="0.65"/>
    <s v="Tuesday"/>
    <d v="2019-08-16T00:00:00"/>
    <s v="Friday"/>
    <s v="Friday"/>
    <n v="2.5"/>
    <s v="High Cost per Unit"/>
    <n v="5"/>
    <n v="0"/>
    <n v="0"/>
    <n v="0"/>
    <n v="0"/>
    <s v="Greater Than 8 Weeks Old"/>
  </r>
  <r>
    <s v="01-21-1011-14-12"/>
    <d v="2019-08-20T00:00:00"/>
    <x v="0"/>
    <s v="MASKS"/>
    <n v="3"/>
    <n v="150"/>
    <n v="52.95"/>
    <n v="17.650000000000002"/>
    <n v="97.05"/>
    <n v="0.65"/>
    <s v="Tuesday"/>
    <d v="2019-08-23T00:00:00"/>
    <s v="Friday"/>
    <s v="Friday"/>
    <n v="7.5"/>
    <s v="High Cost per Unit"/>
    <n v="15"/>
    <n v="4.5"/>
    <n v="0"/>
    <n v="0"/>
    <n v="0"/>
    <s v="Greater Than 8 Weeks Old"/>
  </r>
  <r>
    <s v="01-21-1011-14-12"/>
    <d v="2019-08-23T00:00:00"/>
    <x v="0"/>
    <s v="MASKS"/>
    <n v="1"/>
    <n v="50"/>
    <n v="17.649999999999999"/>
    <n v="17.649999999999999"/>
    <n v="32.35"/>
    <n v="0.65"/>
    <s v="Friday"/>
    <d v="2019-08-26T00:00:00"/>
    <s v="Monday"/>
    <s v="Monday"/>
    <n v="0"/>
    <s v="High Cost per Unit"/>
    <n v="5"/>
    <n v="0"/>
    <n v="0"/>
    <n v="0"/>
    <n v="0"/>
    <s v="Greater Than 8 Weeks Old"/>
  </r>
  <r>
    <s v="01-21-1011-14-12"/>
    <d v="2019-08-24T00:00:00"/>
    <x v="0"/>
    <s v="MASKS"/>
    <n v="1"/>
    <n v="50"/>
    <n v="17.649999999999999"/>
    <n v="17.649999999999999"/>
    <n v="32.35"/>
    <n v="0.65"/>
    <s v="Saturday"/>
    <d v="2019-08-27T00:00:00"/>
    <s v="Tuesday"/>
    <s v="Tuesday"/>
    <n v="0"/>
    <s v="High Cost per Unit"/>
    <n v="5"/>
    <n v="0"/>
    <n v="0"/>
    <n v="0"/>
    <n v="0"/>
    <s v="Greater Than 8 Weeks Old"/>
  </r>
  <r>
    <s v="01-21-1011-14-12"/>
    <d v="2019-08-26T00:00:00"/>
    <x v="0"/>
    <s v="MASKS"/>
    <n v="1"/>
    <n v="50"/>
    <n v="17.649999999999999"/>
    <n v="17.649999999999999"/>
    <n v="32.35"/>
    <n v="0.65"/>
    <s v="Monday"/>
    <d v="2019-08-29T00:00:00"/>
    <s v="Thursday"/>
    <s v="Thursday"/>
    <n v="0"/>
    <s v="High Cost per Unit"/>
    <n v="5"/>
    <n v="0"/>
    <n v="0"/>
    <n v="0"/>
    <n v="0"/>
    <s v="Greater Than 8 Weeks Old"/>
  </r>
  <r>
    <s v="01-21-1011-14-12"/>
    <d v="2019-08-27T00:00:00"/>
    <x v="0"/>
    <s v="MASKS"/>
    <n v="1"/>
    <n v="50"/>
    <n v="17.649999999999999"/>
    <n v="17.649999999999999"/>
    <n v="32.35"/>
    <n v="0.65"/>
    <s v="Tuesday"/>
    <d v="2019-08-30T00:00:00"/>
    <s v="Friday"/>
    <s v="Friday"/>
    <n v="2.5"/>
    <s v="High Cost per Unit"/>
    <n v="5"/>
    <n v="0"/>
    <n v="0"/>
    <n v="0"/>
    <n v="0"/>
    <s v="Greater Than 8 Weeks Old"/>
  </r>
  <r>
    <s v="01-21-1011-14-12"/>
    <d v="2019-08-28T00:00:00"/>
    <x v="0"/>
    <s v="MASKS"/>
    <n v="2"/>
    <n v="100"/>
    <n v="35.299999999999997"/>
    <n v="17.649999999999999"/>
    <n v="64.7"/>
    <n v="0.65"/>
    <s v="Wednesday"/>
    <d v="2019-08-31T00:00:00"/>
    <s v="Saturday"/>
    <s v="Saturday"/>
    <n v="0"/>
    <s v="High Cost per Unit"/>
    <n v="10"/>
    <n v="3"/>
    <n v="0"/>
    <n v="0"/>
    <n v="0"/>
    <s v="Greater Than 8 Weeks Old"/>
  </r>
  <r>
    <s v="01-21-1011-14-12"/>
    <d v="2019-08-29T00:00:00"/>
    <x v="0"/>
    <s v="MASKS"/>
    <n v="1"/>
    <n v="50"/>
    <n v="17.649999999999999"/>
    <n v="17.649999999999999"/>
    <n v="32.35"/>
    <n v="0.65"/>
    <s v="Thursday"/>
    <d v="2019-09-01T00:00:00"/>
    <s v="Sunday"/>
    <s v="Monday"/>
    <n v="0"/>
    <s v="High Cost per Unit"/>
    <n v="5"/>
    <n v="0"/>
    <n v="0"/>
    <n v="0"/>
    <n v="0"/>
    <s v="Greater Than 8 Weeks Old"/>
  </r>
  <r>
    <s v="01-21-1012-14-12"/>
    <d v="2019-08-07T00:00:00"/>
    <x v="0"/>
    <s v="MASKS"/>
    <n v="1"/>
    <n v="65"/>
    <n v="11.72"/>
    <n v="11.72"/>
    <n v="53.28"/>
    <n v="0.82"/>
    <s v="Wednesday"/>
    <d v="2019-08-10T00:00:00"/>
    <s v="Saturday"/>
    <s v="Saturday"/>
    <n v="0"/>
    <s v="Low Cost per Unit"/>
    <n v="6.5"/>
    <n v="0"/>
    <n v="0"/>
    <n v="0"/>
    <n v="0"/>
    <s v="Greater Than 8 Weeks Old"/>
  </r>
  <r>
    <s v="01-21-1012-14-12"/>
    <d v="2019-08-13T00:00:00"/>
    <x v="0"/>
    <s v="MASKS"/>
    <n v="2"/>
    <n v="130"/>
    <n v="23.44"/>
    <n v="11.72"/>
    <n v="106.56"/>
    <n v="0.82"/>
    <s v="Tuesday"/>
    <d v="2019-08-16T00:00:00"/>
    <s v="Friday"/>
    <s v="Friday"/>
    <n v="6.5"/>
    <s v="Low Cost per Unit"/>
    <n v="13"/>
    <n v="3.9"/>
    <n v="0"/>
    <n v="0"/>
    <n v="0"/>
    <s v="Greater Than 8 Weeks Old"/>
  </r>
  <r>
    <s v="01-21-1012-14-12"/>
    <d v="2019-08-22T00:00:00"/>
    <x v="0"/>
    <s v="MASKS"/>
    <n v="1"/>
    <n v="65"/>
    <n v="11.72"/>
    <n v="11.72"/>
    <n v="53.28"/>
    <n v="0.82"/>
    <s v="Thursday"/>
    <d v="2019-08-25T00:00:00"/>
    <s v="Sunday"/>
    <s v="Monday"/>
    <n v="0"/>
    <s v="Low Cost per Unit"/>
    <n v="6.5"/>
    <n v="0"/>
    <n v="0"/>
    <n v="0"/>
    <n v="0"/>
    <s v="Greater Than 8 Weeks Old"/>
  </r>
  <r>
    <s v="01-21-1012-14-12"/>
    <d v="2019-08-25T00:00:00"/>
    <x v="0"/>
    <s v="MASKS"/>
    <n v="1"/>
    <n v="65"/>
    <n v="11.72"/>
    <n v="11.72"/>
    <n v="53.28"/>
    <n v="0.82"/>
    <s v="Sunday"/>
    <d v="2019-08-28T00:00:00"/>
    <s v="Wednesday"/>
    <s v="Wednesday"/>
    <n v="0"/>
    <s v="Low Cost per Unit"/>
    <n v="6.5"/>
    <n v="0"/>
    <n v="0"/>
    <n v="0"/>
    <n v="0"/>
    <s v="Greater Than 8 Weeks Old"/>
  </r>
  <r>
    <s v="01-21-1012-14-12"/>
    <d v="2019-08-27T00:00:00"/>
    <x v="0"/>
    <s v="MASKS"/>
    <n v="1"/>
    <n v="65"/>
    <n v="11.72"/>
    <n v="11.72"/>
    <n v="53.28"/>
    <n v="0.82"/>
    <s v="Tuesday"/>
    <d v="2019-08-30T00:00:00"/>
    <s v="Friday"/>
    <s v="Friday"/>
    <n v="3.25"/>
    <s v="Low Cost per Unit"/>
    <n v="6.5"/>
    <n v="0"/>
    <n v="0"/>
    <n v="0"/>
    <n v="0"/>
    <s v="Greater Than 8 Weeks Old"/>
  </r>
  <r>
    <s v="01-21-1012-14-12"/>
    <d v="2019-08-29T00:00:00"/>
    <x v="0"/>
    <s v="MASKS"/>
    <n v="1"/>
    <n v="65"/>
    <n v="11.72"/>
    <n v="11.72"/>
    <n v="53.28"/>
    <n v="0.82"/>
    <s v="Thursday"/>
    <d v="2019-09-01T00:00:00"/>
    <s v="Sunday"/>
    <s v="Monday"/>
    <n v="0"/>
    <s v="Low Cost per Unit"/>
    <n v="6.5"/>
    <n v="0"/>
    <n v="0"/>
    <n v="0"/>
    <n v="0"/>
    <s v="Greater Than 8 Weeks Old"/>
  </r>
  <r>
    <s v="01-21-1012-14-12"/>
    <d v="2019-08-30T00:00:00"/>
    <x v="0"/>
    <s v="MASKS"/>
    <n v="1"/>
    <n v="50"/>
    <n v="11.72"/>
    <n v="11.72"/>
    <n v="38.28"/>
    <n v="0.77"/>
    <s v="Friday"/>
    <d v="2019-09-02T00:00:00"/>
    <s v="Monday"/>
    <s v="Monday"/>
    <n v="0"/>
    <s v="Low Cost per Unit"/>
    <n v="5"/>
    <n v="0"/>
    <n v="0"/>
    <n v="0"/>
    <n v="0"/>
    <s v="Greater Than 8 Weeks Old"/>
  </r>
  <r>
    <s v="01-21-1013-14-12"/>
    <d v="2019-08-07T00:00:00"/>
    <x v="0"/>
    <s v="MASKS"/>
    <n v="1"/>
    <n v="79"/>
    <n v="19.940000000000001"/>
    <n v="19.940000000000001"/>
    <n v="59.06"/>
    <n v="0.75"/>
    <s v="Wednesday"/>
    <d v="2019-08-10T00:00:00"/>
    <s v="Saturday"/>
    <s v="Saturday"/>
    <n v="0"/>
    <s v="High Cost per Unit"/>
    <n v="7.9"/>
    <n v="0"/>
    <n v="0"/>
    <n v="0"/>
    <n v="0"/>
    <s v="Greater Than 8 Weeks Old"/>
  </r>
  <r>
    <s v="01-21-1013-14-12"/>
    <d v="2019-08-08T00:00:00"/>
    <x v="0"/>
    <s v="MASKS"/>
    <n v="1"/>
    <n v="79"/>
    <n v="19.940000000000001"/>
    <n v="19.940000000000001"/>
    <n v="59.06"/>
    <n v="0.75"/>
    <s v="Thursday"/>
    <d v="2019-08-11T00:00:00"/>
    <s v="Sunday"/>
    <s v="Monday"/>
    <n v="0"/>
    <s v="High Cost per Unit"/>
    <n v="7.9"/>
    <n v="0"/>
    <n v="0"/>
    <n v="0"/>
    <n v="0"/>
    <s v="Greater Than 8 Weeks Old"/>
  </r>
  <r>
    <s v="01-21-1013-14-12"/>
    <d v="2019-08-09T00:00:00"/>
    <x v="0"/>
    <s v="MASKS"/>
    <n v="1"/>
    <n v="79"/>
    <n v="19.940000000000001"/>
    <n v="19.940000000000001"/>
    <n v="59.06"/>
    <n v="0.75"/>
    <s v="Friday"/>
    <d v="2019-08-12T00:00:00"/>
    <s v="Monday"/>
    <s v="Monday"/>
    <n v="0"/>
    <s v="High Cost per Unit"/>
    <n v="7.9"/>
    <n v="0"/>
    <n v="0"/>
    <n v="0"/>
    <n v="0"/>
    <s v="Greater Than 8 Weeks Old"/>
  </r>
  <r>
    <s v="01-21-1013-14-12"/>
    <d v="2019-08-12T00:00:00"/>
    <x v="0"/>
    <s v="MASKS"/>
    <n v="1"/>
    <n v="79"/>
    <n v="19.940000000000001"/>
    <n v="19.940000000000001"/>
    <n v="59.06"/>
    <n v="0.75"/>
    <s v="Monday"/>
    <d v="2019-08-15T00:00:00"/>
    <s v="Thursday"/>
    <s v="Thursday"/>
    <n v="0"/>
    <s v="High Cost per Unit"/>
    <n v="7.9"/>
    <n v="0"/>
    <n v="0"/>
    <n v="0"/>
    <n v="0"/>
    <s v="Greater Than 8 Weeks Old"/>
  </r>
  <r>
    <s v="01-21-1013-14-12"/>
    <d v="2019-08-13T00:00:00"/>
    <x v="0"/>
    <s v="MASKS"/>
    <n v="1"/>
    <n v="79"/>
    <n v="19.940000000000001"/>
    <n v="19.940000000000001"/>
    <n v="59.06"/>
    <n v="0.75"/>
    <s v="Tuesday"/>
    <d v="2019-08-16T00:00:00"/>
    <s v="Friday"/>
    <s v="Friday"/>
    <n v="3.95"/>
    <s v="High Cost per Unit"/>
    <n v="7.9"/>
    <n v="0"/>
    <n v="0"/>
    <n v="0"/>
    <n v="0"/>
    <s v="Greater Than 8 Weeks Old"/>
  </r>
  <r>
    <s v="01-21-1013-14-12"/>
    <d v="2019-08-14T00:00:00"/>
    <x v="0"/>
    <s v="MASKS"/>
    <n v="2"/>
    <n v="158"/>
    <n v="39.880000000000003"/>
    <n v="19.940000000000001"/>
    <n v="118.12"/>
    <n v="0.75"/>
    <s v="Wednesday"/>
    <d v="2019-08-17T00:00:00"/>
    <s v="Saturday"/>
    <s v="Saturday"/>
    <n v="0"/>
    <s v="High Cost per Unit"/>
    <n v="15.8"/>
    <n v="4.74"/>
    <n v="0"/>
    <n v="0"/>
    <n v="0"/>
    <s v="Greater Than 8 Weeks Old"/>
  </r>
  <r>
    <s v="01-21-1013-14-12"/>
    <d v="2019-08-16T00:00:00"/>
    <x v="0"/>
    <s v="MASKS"/>
    <n v="1"/>
    <n v="79"/>
    <n v="19.940000000000001"/>
    <n v="19.940000000000001"/>
    <n v="59.06"/>
    <n v="0.75"/>
    <s v="Friday"/>
    <d v="2019-08-19T00:00:00"/>
    <s v="Monday"/>
    <s v="Monday"/>
    <n v="0"/>
    <s v="High Cost per Unit"/>
    <n v="7.9"/>
    <n v="0"/>
    <n v="0"/>
    <n v="0"/>
    <n v="0"/>
    <s v="Greater Than 8 Weeks Old"/>
  </r>
  <r>
    <s v="01-21-1013-14-12"/>
    <d v="2019-08-17T00:00:00"/>
    <x v="0"/>
    <s v="MASKS"/>
    <n v="1"/>
    <n v="79"/>
    <n v="19.940000000000001"/>
    <n v="19.940000000000001"/>
    <n v="59.06"/>
    <n v="0.75"/>
    <s v="Saturday"/>
    <d v="2019-08-20T00:00:00"/>
    <s v="Tuesday"/>
    <s v="Tuesday"/>
    <n v="0"/>
    <s v="High Cost per Unit"/>
    <n v="7.9"/>
    <n v="0"/>
    <n v="0"/>
    <n v="0"/>
    <n v="0"/>
    <s v="Greater Than 8 Weeks Old"/>
  </r>
  <r>
    <s v="01-21-1013-14-12"/>
    <d v="2019-08-21T00:00:00"/>
    <x v="0"/>
    <s v="MASKS"/>
    <n v="1"/>
    <n v="79"/>
    <n v="19.940000000000001"/>
    <n v="19.940000000000001"/>
    <n v="59.06"/>
    <n v="0.75"/>
    <s v="Wednesday"/>
    <d v="2019-08-24T00:00:00"/>
    <s v="Saturday"/>
    <s v="Saturday"/>
    <n v="0"/>
    <s v="High Cost per Unit"/>
    <n v="7.9"/>
    <n v="0"/>
    <n v="0"/>
    <n v="0"/>
    <n v="0"/>
    <s v="Greater Than 8 Weeks Old"/>
  </r>
  <r>
    <s v="01-21-1013-14-12"/>
    <d v="2019-08-22T00:00:00"/>
    <x v="0"/>
    <s v="MASKS"/>
    <n v="1"/>
    <n v="79"/>
    <n v="19.940000000000001"/>
    <n v="19.940000000000001"/>
    <n v="59.06"/>
    <n v="0.75"/>
    <s v="Thursday"/>
    <d v="2019-08-25T00:00:00"/>
    <s v="Sunday"/>
    <s v="Monday"/>
    <n v="0"/>
    <s v="High Cost per Unit"/>
    <n v="7.9"/>
    <n v="0"/>
    <n v="0"/>
    <n v="0"/>
    <n v="0"/>
    <s v="Greater Than 8 Weeks Old"/>
  </r>
  <r>
    <s v="01-21-1013-14-12"/>
    <d v="2019-08-28T00:00:00"/>
    <x v="0"/>
    <s v="MASKS"/>
    <n v="1"/>
    <n v="79"/>
    <n v="19.940000000000001"/>
    <n v="19.940000000000001"/>
    <n v="59.06"/>
    <n v="0.75"/>
    <s v="Wednesday"/>
    <d v="2019-08-31T00:00:00"/>
    <s v="Saturday"/>
    <s v="Saturday"/>
    <n v="0"/>
    <s v="High Cost per Unit"/>
    <n v="7.9"/>
    <n v="0"/>
    <n v="0"/>
    <n v="0"/>
    <n v="0"/>
    <s v="Greater Than 8 Weeks Old"/>
  </r>
  <r>
    <s v="01-21-1013-14-12"/>
    <d v="2019-08-29T00:00:00"/>
    <x v="0"/>
    <s v="MASKS"/>
    <n v="1"/>
    <n v="79"/>
    <n v="19.940000000000001"/>
    <n v="19.940000000000001"/>
    <n v="59.06"/>
    <n v="0.75"/>
    <s v="Thursday"/>
    <d v="2019-09-01T00:00:00"/>
    <s v="Sunday"/>
    <s v="Monday"/>
    <n v="0"/>
    <s v="High Cost per Unit"/>
    <n v="7.9"/>
    <n v="0"/>
    <n v="0"/>
    <n v="0"/>
    <n v="0"/>
    <s v="Greater Than 8 Weeks Old"/>
  </r>
  <r>
    <s v="01-21-1013-14-12"/>
    <d v="2019-08-30T00:00:00"/>
    <x v="0"/>
    <s v="MASKS"/>
    <n v="1"/>
    <n v="79"/>
    <n v="19.940000000000001"/>
    <n v="19.940000000000001"/>
    <n v="59.06"/>
    <n v="0.75"/>
    <s v="Friday"/>
    <d v="2019-09-02T00:00:00"/>
    <s v="Monday"/>
    <s v="Monday"/>
    <n v="0"/>
    <s v="High Cost per Unit"/>
    <n v="7.9"/>
    <n v="0"/>
    <n v="0"/>
    <n v="0"/>
    <n v="0"/>
    <s v="Greater Than 8 Weeks Old"/>
  </r>
  <r>
    <s v="01-21-1014-14-12"/>
    <d v="2019-08-04T00:00:00"/>
    <x v="0"/>
    <s v="MASKS"/>
    <n v="1"/>
    <n v="50"/>
    <n v="14.5"/>
    <n v="14.5"/>
    <n v="35.5"/>
    <n v="0.71"/>
    <s v="Sunday"/>
    <d v="2019-08-07T00:00:00"/>
    <s v="Wednesday"/>
    <s v="Wednesday"/>
    <n v="0"/>
    <s v="Low Cost per Unit"/>
    <n v="5"/>
    <n v="0"/>
    <n v="0"/>
    <n v="0"/>
    <n v="0"/>
    <s v="Greater Than 8 Weeks Old"/>
  </r>
  <r>
    <s v="01-21-1014-14-12"/>
    <d v="2019-08-10T00:00:00"/>
    <x v="0"/>
    <s v="MASKS"/>
    <n v="2"/>
    <n v="100"/>
    <n v="29"/>
    <n v="14.5"/>
    <n v="71"/>
    <n v="0.71"/>
    <s v="Saturday"/>
    <d v="2019-08-13T00:00:00"/>
    <s v="Tuesday"/>
    <s v="Tuesday"/>
    <n v="0"/>
    <s v="Low Cost per Unit"/>
    <n v="10"/>
    <n v="3"/>
    <n v="0"/>
    <n v="0"/>
    <n v="0"/>
    <s v="Greater Than 8 Weeks Old"/>
  </r>
  <r>
    <s v="01-21-1014-14-12"/>
    <d v="2019-08-11T00:00:00"/>
    <x v="0"/>
    <s v="MASKS"/>
    <n v="2"/>
    <n v="100"/>
    <n v="29"/>
    <n v="14.5"/>
    <n v="71"/>
    <n v="0.71"/>
    <s v="Sunday"/>
    <d v="2019-08-14T00:00:00"/>
    <s v="Wednesday"/>
    <s v="Wednesday"/>
    <n v="0"/>
    <s v="Low Cost per Unit"/>
    <n v="10"/>
    <n v="3"/>
    <n v="0"/>
    <n v="0"/>
    <n v="0"/>
    <s v="Greater Than 8 Weeks Old"/>
  </r>
  <r>
    <s v="01-21-1014-14-12"/>
    <d v="2019-08-18T00:00:00"/>
    <x v="0"/>
    <s v="MASKS"/>
    <n v="2"/>
    <n v="100"/>
    <n v="29"/>
    <n v="14.5"/>
    <n v="71"/>
    <n v="0.71"/>
    <s v="Sunday"/>
    <d v="2019-08-21T00:00:00"/>
    <s v="Wednesday"/>
    <s v="Wednesday"/>
    <n v="0"/>
    <s v="Low Cost per Unit"/>
    <n v="10"/>
    <n v="3"/>
    <n v="0"/>
    <n v="0"/>
    <n v="0"/>
    <s v="Greater Than 8 Weeks Old"/>
  </r>
  <r>
    <s v="01-21-1014-14-12"/>
    <d v="2019-08-24T00:00:00"/>
    <x v="0"/>
    <s v="MASKS"/>
    <n v="1"/>
    <n v="50"/>
    <n v="14.5"/>
    <n v="14.5"/>
    <n v="35.5"/>
    <n v="0.71"/>
    <s v="Saturday"/>
    <d v="2019-08-27T00:00:00"/>
    <s v="Tuesday"/>
    <s v="Tuesday"/>
    <n v="0"/>
    <s v="Low Cost per Unit"/>
    <n v="5"/>
    <n v="0"/>
    <n v="0"/>
    <n v="0"/>
    <n v="0"/>
    <s v="Greater Than 8 Weeks Old"/>
  </r>
  <r>
    <s v="01-21-1015-14-12"/>
    <d v="2019-08-03T00:00:00"/>
    <x v="0"/>
    <s v="MASKS"/>
    <n v="1"/>
    <n v="50"/>
    <n v="12.75"/>
    <n v="12.75"/>
    <n v="37.25"/>
    <n v="0.75"/>
    <s v="Saturday"/>
    <d v="2019-08-06T00:00:00"/>
    <s v="Tuesday"/>
    <s v="Tuesday"/>
    <n v="0"/>
    <s v="Low Cost per Unit"/>
    <n v="5"/>
    <n v="0"/>
    <n v="0"/>
    <n v="0"/>
    <n v="0"/>
    <s v="Greater Than 8 Weeks Old"/>
  </r>
  <r>
    <s v="01-21-1015-14-12"/>
    <d v="2019-08-09T00:00:00"/>
    <x v="0"/>
    <s v="MASKS"/>
    <n v="1"/>
    <n v="50"/>
    <n v="12.75"/>
    <n v="12.75"/>
    <n v="37.25"/>
    <n v="0.75"/>
    <s v="Friday"/>
    <d v="2019-08-12T00:00:00"/>
    <s v="Monday"/>
    <s v="Monday"/>
    <n v="0"/>
    <s v="Low Cost per Unit"/>
    <n v="5"/>
    <n v="0"/>
    <n v="0"/>
    <n v="0"/>
    <n v="0"/>
    <s v="Greater Than 8 Weeks Old"/>
  </r>
  <r>
    <s v="01-21-1015-14-12"/>
    <d v="2019-08-13T00:00:00"/>
    <x v="0"/>
    <s v="MASKS"/>
    <n v="1"/>
    <n v="50"/>
    <n v="12.75"/>
    <n v="12.75"/>
    <n v="37.25"/>
    <n v="0.75"/>
    <s v="Tuesday"/>
    <d v="2019-08-16T00:00:00"/>
    <s v="Friday"/>
    <s v="Friday"/>
    <n v="2.5"/>
    <s v="Low Cost per Unit"/>
    <n v="5"/>
    <n v="0"/>
    <n v="0"/>
    <n v="0"/>
    <n v="0"/>
    <s v="Greater Than 8 Weeks Old"/>
  </r>
  <r>
    <s v="01-21-1015-15-12"/>
    <d v="2019-08-10T00:00:00"/>
    <x v="0"/>
    <s v="MASKS"/>
    <n v="1"/>
    <n v="62"/>
    <n v="20.3"/>
    <n v="20.3"/>
    <n v="41.7"/>
    <n v="0.67"/>
    <s v="Saturday"/>
    <d v="2019-08-13T00:00:00"/>
    <s v="Tuesday"/>
    <s v="Tuesday"/>
    <n v="0"/>
    <s v="High Cost per Unit"/>
    <n v="6.2"/>
    <n v="0"/>
    <n v="0"/>
    <n v="0"/>
    <n v="0"/>
    <s v="Greater Than 8 Weeks Old"/>
  </r>
  <r>
    <s v="01-21-1015-15-12"/>
    <d v="2019-08-21T00:00:00"/>
    <x v="0"/>
    <s v="MASKS"/>
    <n v="1"/>
    <n v="62"/>
    <n v="20.3"/>
    <n v="20.3"/>
    <n v="41.7"/>
    <n v="0.67"/>
    <s v="Wednesday"/>
    <d v="2019-08-24T00:00:00"/>
    <s v="Saturday"/>
    <s v="Saturday"/>
    <n v="0"/>
    <s v="High Cost per Unit"/>
    <n v="6.2"/>
    <n v="0"/>
    <n v="0"/>
    <n v="0"/>
    <n v="0"/>
    <s v="Greater Than 8 Weeks Old"/>
  </r>
  <r>
    <s v="01-21-1015-15-12"/>
    <d v="2019-08-26T00:00:00"/>
    <x v="0"/>
    <s v="MASKS"/>
    <n v="1"/>
    <n v="62"/>
    <n v="20.3"/>
    <n v="20.3"/>
    <n v="41.7"/>
    <n v="0.67"/>
    <s v="Monday"/>
    <d v="2019-08-29T00:00:00"/>
    <s v="Thursday"/>
    <s v="Thursday"/>
    <n v="0"/>
    <s v="High Cost per Unit"/>
    <n v="6.2"/>
    <n v="0"/>
    <n v="0"/>
    <n v="0"/>
    <n v="0"/>
    <s v="Greater Than 8 Weeks Old"/>
  </r>
  <r>
    <s v="01-21-2001-14-12"/>
    <d v="2019-08-02T00:00:00"/>
    <x v="0"/>
    <s v="MASKS"/>
    <n v="1"/>
    <n v="89"/>
    <n v="32.520000000000003"/>
    <n v="32.520000000000003"/>
    <n v="56.48"/>
    <n v="0.63"/>
    <s v="Friday"/>
    <d v="2019-08-05T00:00:00"/>
    <s v="Monday"/>
    <s v="Monday"/>
    <n v="0"/>
    <s v="High Cost per Unit"/>
    <n v="8.9"/>
    <n v="0"/>
    <n v="0"/>
    <n v="0"/>
    <n v="0"/>
    <s v="Greater Than 8 Weeks Old"/>
  </r>
  <r>
    <s v="01-21-2001-14-12"/>
    <d v="2019-08-04T00:00:00"/>
    <x v="0"/>
    <s v="MASKS"/>
    <n v="1"/>
    <n v="51"/>
    <n v="32.520000000000003"/>
    <n v="32.520000000000003"/>
    <n v="18.48"/>
    <n v="0.36"/>
    <s v="Sunday"/>
    <d v="2019-08-07T00:00:00"/>
    <s v="Wednesday"/>
    <s v="Wednesday"/>
    <n v="0"/>
    <s v="High Cost per Unit"/>
    <n v="5.1000000000000005"/>
    <n v="0"/>
    <n v="0"/>
    <n v="0"/>
    <n v="0"/>
    <s v="Greater Than 8 Weeks Old"/>
  </r>
  <r>
    <s v="01-21-2001-14-12"/>
    <d v="2019-08-06T00:00:00"/>
    <x v="0"/>
    <s v="MASKS"/>
    <n v="1"/>
    <n v="89"/>
    <n v="32.520000000000003"/>
    <n v="32.520000000000003"/>
    <n v="56.48"/>
    <n v="0.63"/>
    <s v="Tuesday"/>
    <d v="2019-08-09T00:00:00"/>
    <s v="Friday"/>
    <s v="Friday"/>
    <n v="4.45"/>
    <s v="High Cost per Unit"/>
    <n v="8.9"/>
    <n v="0"/>
    <n v="0"/>
    <n v="0"/>
    <n v="0"/>
    <s v="Greater Than 8 Weeks Old"/>
  </r>
  <r>
    <s v="01-21-2001-14-12"/>
    <d v="2019-08-07T00:00:00"/>
    <x v="0"/>
    <s v="MASKS"/>
    <n v="1"/>
    <n v="89"/>
    <n v="32.520000000000003"/>
    <n v="32.520000000000003"/>
    <n v="56.48"/>
    <n v="0.63"/>
    <s v="Wednesday"/>
    <d v="2019-08-10T00:00:00"/>
    <s v="Saturday"/>
    <s v="Saturday"/>
    <n v="0"/>
    <s v="High Cost per Unit"/>
    <n v="8.9"/>
    <n v="0"/>
    <n v="0"/>
    <n v="0"/>
    <n v="0"/>
    <s v="Greater Than 8 Weeks Old"/>
  </r>
  <r>
    <s v="01-21-2001-14-12"/>
    <d v="2019-08-09T00:00:00"/>
    <x v="0"/>
    <s v="MASKS"/>
    <n v="2"/>
    <n v="178"/>
    <n v="65.040000000000006"/>
    <n v="32.520000000000003"/>
    <n v="112.96"/>
    <n v="0.63"/>
    <s v="Friday"/>
    <d v="2019-08-12T00:00:00"/>
    <s v="Monday"/>
    <s v="Monday"/>
    <n v="0"/>
    <s v="High Cost per Unit"/>
    <n v="17.8"/>
    <n v="5.34"/>
    <n v="0"/>
    <n v="0"/>
    <n v="0"/>
    <s v="Greater Than 8 Weeks Old"/>
  </r>
  <r>
    <s v="01-21-2001-14-12"/>
    <d v="2019-08-11T00:00:00"/>
    <x v="0"/>
    <s v="MASKS"/>
    <n v="1"/>
    <n v="89"/>
    <n v="32.520000000000003"/>
    <n v="32.520000000000003"/>
    <n v="56.48"/>
    <n v="0.63"/>
    <s v="Sunday"/>
    <d v="2019-08-14T00:00:00"/>
    <s v="Wednesday"/>
    <s v="Wednesday"/>
    <n v="0"/>
    <s v="High Cost per Unit"/>
    <n v="8.9"/>
    <n v="0"/>
    <n v="0"/>
    <n v="0"/>
    <n v="0"/>
    <s v="Greater Than 8 Weeks Old"/>
  </r>
  <r>
    <s v="01-21-2001-14-12"/>
    <d v="2019-08-13T00:00:00"/>
    <x v="0"/>
    <s v="MASKS"/>
    <n v="1"/>
    <n v="89"/>
    <n v="32.520000000000003"/>
    <n v="32.520000000000003"/>
    <n v="56.48"/>
    <n v="0.63"/>
    <s v="Tuesday"/>
    <d v="2019-08-16T00:00:00"/>
    <s v="Friday"/>
    <s v="Friday"/>
    <n v="4.45"/>
    <s v="High Cost per Unit"/>
    <n v="8.9"/>
    <n v="0"/>
    <n v="0"/>
    <n v="0"/>
    <n v="0"/>
    <s v="Greater Than 8 Weeks Old"/>
  </r>
  <r>
    <s v="01-21-2001-14-12"/>
    <d v="2019-08-15T00:00:00"/>
    <x v="0"/>
    <s v="MASKS"/>
    <n v="1"/>
    <n v="89"/>
    <n v="32.520000000000003"/>
    <n v="32.520000000000003"/>
    <n v="56.48"/>
    <n v="0.63"/>
    <s v="Thursday"/>
    <d v="2019-08-18T00:00:00"/>
    <s v="Sunday"/>
    <s v="Monday"/>
    <n v="0"/>
    <s v="High Cost per Unit"/>
    <n v="8.9"/>
    <n v="0"/>
    <n v="0"/>
    <n v="0"/>
    <n v="0"/>
    <s v="Greater Than 8 Weeks Old"/>
  </r>
  <r>
    <s v="01-21-2001-14-12"/>
    <d v="2019-08-16T00:00:00"/>
    <x v="0"/>
    <s v="MASKS"/>
    <n v="1"/>
    <n v="89"/>
    <n v="32.520000000000003"/>
    <n v="32.520000000000003"/>
    <n v="56.48"/>
    <n v="0.63"/>
    <s v="Friday"/>
    <d v="2019-08-19T00:00:00"/>
    <s v="Monday"/>
    <s v="Monday"/>
    <n v="0"/>
    <s v="High Cost per Unit"/>
    <n v="8.9"/>
    <n v="0"/>
    <n v="0"/>
    <n v="0"/>
    <n v="0"/>
    <s v="Greater Than 8 Weeks Old"/>
  </r>
  <r>
    <s v="01-21-2001-14-12"/>
    <d v="2019-08-17T00:00:00"/>
    <x v="0"/>
    <s v="MASKS"/>
    <n v="1"/>
    <n v="89"/>
    <n v="32.520000000000003"/>
    <n v="32.520000000000003"/>
    <n v="56.48"/>
    <n v="0.63"/>
    <s v="Saturday"/>
    <d v="2019-08-20T00:00:00"/>
    <s v="Tuesday"/>
    <s v="Tuesday"/>
    <n v="0"/>
    <s v="High Cost per Unit"/>
    <n v="8.9"/>
    <n v="0"/>
    <n v="0"/>
    <n v="0"/>
    <n v="0"/>
    <s v="Greater Than 8 Weeks Old"/>
  </r>
  <r>
    <s v="01-21-2001-14-12"/>
    <d v="2019-08-18T00:00:00"/>
    <x v="0"/>
    <s v="MASKS"/>
    <n v="1"/>
    <n v="89"/>
    <n v="32.520000000000003"/>
    <n v="32.520000000000003"/>
    <n v="56.48"/>
    <n v="0.63"/>
    <s v="Sunday"/>
    <d v="2019-08-21T00:00:00"/>
    <s v="Wednesday"/>
    <s v="Wednesday"/>
    <n v="0"/>
    <s v="High Cost per Unit"/>
    <n v="8.9"/>
    <n v="0"/>
    <n v="0"/>
    <n v="0"/>
    <n v="0"/>
    <s v="Greater Than 8 Weeks Old"/>
  </r>
  <r>
    <s v="01-21-2001-14-12"/>
    <d v="2019-08-22T00:00:00"/>
    <x v="0"/>
    <s v="MASKS"/>
    <n v="1"/>
    <n v="89"/>
    <n v="32.520000000000003"/>
    <n v="32.520000000000003"/>
    <n v="56.48"/>
    <n v="0.63"/>
    <s v="Thursday"/>
    <d v="2019-08-25T00:00:00"/>
    <s v="Sunday"/>
    <s v="Monday"/>
    <n v="0"/>
    <s v="High Cost per Unit"/>
    <n v="8.9"/>
    <n v="0"/>
    <n v="0"/>
    <n v="0"/>
    <n v="0"/>
    <s v="Greater Than 8 Weeks Old"/>
  </r>
  <r>
    <s v="01-21-2001-14-12"/>
    <d v="2019-08-28T00:00:00"/>
    <x v="0"/>
    <s v="MASKS"/>
    <n v="1"/>
    <n v="89"/>
    <n v="32.520000000000003"/>
    <n v="32.520000000000003"/>
    <n v="56.48"/>
    <n v="0.63"/>
    <s v="Wednesday"/>
    <d v="2019-08-31T00:00:00"/>
    <s v="Saturday"/>
    <s v="Saturday"/>
    <n v="0"/>
    <s v="High Cost per Unit"/>
    <n v="8.9"/>
    <n v="0"/>
    <n v="0"/>
    <n v="0"/>
    <n v="0"/>
    <s v="Greater Than 8 Weeks Old"/>
  </r>
  <r>
    <s v="01-21-2002-14-12"/>
    <d v="2019-08-04T00:00:00"/>
    <x v="0"/>
    <s v="MASKS"/>
    <n v="1"/>
    <n v="85"/>
    <n v="30.01"/>
    <n v="30.01"/>
    <n v="54.99"/>
    <n v="0.65"/>
    <s v="Sunday"/>
    <d v="2019-08-07T00:00:00"/>
    <s v="Wednesday"/>
    <s v="Wednesday"/>
    <n v="0"/>
    <s v="High Cost per Unit"/>
    <n v="8.5"/>
    <n v="0"/>
    <n v="0"/>
    <n v="0"/>
    <n v="0"/>
    <s v="Greater Than 8 Weeks Old"/>
  </r>
  <r>
    <s v="01-21-2002-14-12"/>
    <d v="2019-08-06T00:00:00"/>
    <x v="0"/>
    <s v="MASKS"/>
    <n v="1"/>
    <n v="85"/>
    <n v="30.01"/>
    <n v="30.01"/>
    <n v="54.99"/>
    <n v="0.65"/>
    <s v="Tuesday"/>
    <d v="2019-08-09T00:00:00"/>
    <s v="Friday"/>
    <s v="Friday"/>
    <n v="4.25"/>
    <s v="High Cost per Unit"/>
    <n v="8.5"/>
    <n v="0"/>
    <n v="0"/>
    <n v="0"/>
    <n v="0"/>
    <s v="Greater Than 8 Weeks Old"/>
  </r>
  <r>
    <s v="01-21-2002-14-12"/>
    <d v="2019-08-11T00:00:00"/>
    <x v="0"/>
    <s v="MASKS"/>
    <n v="1"/>
    <n v="85"/>
    <n v="30.01"/>
    <n v="30.01"/>
    <n v="54.99"/>
    <n v="0.65"/>
    <s v="Sunday"/>
    <d v="2019-08-14T00:00:00"/>
    <s v="Wednesday"/>
    <s v="Wednesday"/>
    <n v="0"/>
    <s v="High Cost per Unit"/>
    <n v="8.5"/>
    <n v="0"/>
    <n v="0"/>
    <n v="0"/>
    <n v="0"/>
    <s v="Greater Than 8 Weeks Old"/>
  </r>
  <r>
    <s v="01-21-2002-14-12"/>
    <d v="2019-08-17T00:00:00"/>
    <x v="0"/>
    <s v="MASKS"/>
    <n v="1"/>
    <n v="85"/>
    <n v="30.01"/>
    <n v="30.01"/>
    <n v="54.99"/>
    <n v="0.65"/>
    <s v="Saturday"/>
    <d v="2019-08-20T00:00:00"/>
    <s v="Tuesday"/>
    <s v="Tuesday"/>
    <n v="0"/>
    <s v="High Cost per Unit"/>
    <n v="8.5"/>
    <n v="0"/>
    <n v="0"/>
    <n v="0"/>
    <n v="0"/>
    <s v="Greater Than 8 Weeks Old"/>
  </r>
  <r>
    <s v="01-21-2002-14-12"/>
    <d v="2019-08-21T00:00:00"/>
    <x v="0"/>
    <s v="MASKS"/>
    <n v="5"/>
    <n v="249.95"/>
    <n v="150.05000000000001"/>
    <n v="30.01"/>
    <n v="99.9"/>
    <n v="0.4"/>
    <s v="Wednesday"/>
    <d v="2019-08-24T00:00:00"/>
    <s v="Saturday"/>
    <s v="Saturday"/>
    <n v="0"/>
    <s v="High Cost per Unit"/>
    <n v="24.995000000000001"/>
    <n v="7.4984999999999991"/>
    <n v="0"/>
    <n v="0"/>
    <n v="0"/>
    <s v="Greater Than 8 Weeks Old"/>
  </r>
  <r>
    <s v="01-21-2002-14-12"/>
    <d v="2019-08-22T00:00:00"/>
    <x v="0"/>
    <s v="MASKS"/>
    <n v="10"/>
    <n v="499.9"/>
    <n v="300.10000000000002"/>
    <n v="30.01"/>
    <n v="199.8"/>
    <n v="0.4"/>
    <s v="Thursday"/>
    <d v="2019-08-25T00:00:00"/>
    <s v="Sunday"/>
    <s v="Monday"/>
    <n v="0"/>
    <s v="High Cost per Unit"/>
    <n v="49.99"/>
    <n v="14.996999999999998"/>
    <n v="0"/>
    <n v="0"/>
    <n v="0"/>
    <s v="Greater Than 8 Weeks Old"/>
  </r>
  <r>
    <s v="01-21-2002-14-12"/>
    <d v="2019-08-23T00:00:00"/>
    <x v="0"/>
    <s v="MASKS"/>
    <n v="9"/>
    <n v="449.91"/>
    <n v="270.08999999999997"/>
    <n v="30.009999999999998"/>
    <n v="179.82"/>
    <n v="0.4"/>
    <s v="Friday"/>
    <d v="2019-08-26T00:00:00"/>
    <s v="Monday"/>
    <s v="Monday"/>
    <n v="0"/>
    <s v="High Cost per Unit"/>
    <n v="44.991000000000007"/>
    <n v="13.497300000000001"/>
    <n v="0"/>
    <n v="0"/>
    <n v="0"/>
    <s v="Greater Than 8 Weeks Old"/>
  </r>
  <r>
    <s v="01-21-2002-14-12"/>
    <d v="2019-08-24T00:00:00"/>
    <x v="0"/>
    <s v="MASKS"/>
    <n v="6"/>
    <n v="299.94"/>
    <n v="180.06"/>
    <n v="30.01"/>
    <n v="119.88"/>
    <n v="0.4"/>
    <s v="Saturday"/>
    <d v="2019-08-27T00:00:00"/>
    <s v="Tuesday"/>
    <s v="Tuesday"/>
    <n v="0"/>
    <s v="High Cost per Unit"/>
    <n v="29.994"/>
    <n v="8.9981999999999989"/>
    <n v="0"/>
    <n v="0"/>
    <n v="0"/>
    <s v="Greater Than 8 Weeks Old"/>
  </r>
  <r>
    <s v="01-21-2002-14-12"/>
    <d v="2019-08-25T00:00:00"/>
    <x v="0"/>
    <s v="MASKS"/>
    <n v="4"/>
    <n v="199.96"/>
    <n v="120.04"/>
    <n v="30.01"/>
    <n v="79.92"/>
    <n v="0.4"/>
    <s v="Sunday"/>
    <d v="2019-08-28T00:00:00"/>
    <s v="Wednesday"/>
    <s v="Wednesday"/>
    <n v="0"/>
    <s v="High Cost per Unit"/>
    <n v="19.996000000000002"/>
    <n v="5.9988000000000001"/>
    <n v="0"/>
    <n v="0"/>
    <n v="0"/>
    <s v="Greater Than 8 Weeks Old"/>
  </r>
  <r>
    <s v="01-21-2003-15-12"/>
    <d v="2019-08-05T00:00:00"/>
    <x v="0"/>
    <s v="MASKS"/>
    <n v="1"/>
    <n v="85"/>
    <n v="24.68"/>
    <n v="24.68"/>
    <n v="60.32"/>
    <n v="0.71"/>
    <s v="Monday"/>
    <d v="2019-08-08T00:00:00"/>
    <s v="Thursday"/>
    <s v="Thursday"/>
    <n v="0"/>
    <s v="High Cost per Unit"/>
    <n v="8.5"/>
    <n v="0"/>
    <n v="0"/>
    <n v="0"/>
    <n v="0"/>
    <s v="Greater Than 8 Weeks Old"/>
  </r>
  <r>
    <s v="01-21-2003-15-12"/>
    <d v="2019-08-07T00:00:00"/>
    <x v="0"/>
    <s v="MASKS"/>
    <n v="1"/>
    <n v="85"/>
    <n v="24.68"/>
    <n v="24.68"/>
    <n v="60.32"/>
    <n v="0.71"/>
    <s v="Wednesday"/>
    <d v="2019-08-10T00:00:00"/>
    <s v="Saturday"/>
    <s v="Saturday"/>
    <n v="0"/>
    <s v="High Cost per Unit"/>
    <n v="8.5"/>
    <n v="0"/>
    <n v="0"/>
    <n v="0"/>
    <n v="0"/>
    <s v="Greater Than 8 Weeks Old"/>
  </r>
  <r>
    <s v="01-21-2003-15-12"/>
    <d v="2019-08-26T00:00:00"/>
    <x v="0"/>
    <s v="MASKS"/>
    <n v="1"/>
    <n v="85"/>
    <n v="24.68"/>
    <n v="24.68"/>
    <n v="60.32"/>
    <n v="0.71"/>
    <s v="Monday"/>
    <d v="2019-08-29T00:00:00"/>
    <s v="Thursday"/>
    <s v="Thursday"/>
    <n v="0"/>
    <s v="High Cost per Unit"/>
    <n v="8.5"/>
    <n v="0"/>
    <n v="0"/>
    <n v="0"/>
    <n v="0"/>
    <s v="Greater Than 8 Weeks Old"/>
  </r>
  <r>
    <s v="01-21-2003-15-12"/>
    <d v="2019-08-28T00:00:00"/>
    <x v="0"/>
    <s v="MASKS"/>
    <n v="1"/>
    <n v="85"/>
    <n v="24.68"/>
    <n v="24.68"/>
    <n v="60.32"/>
    <n v="0.71"/>
    <s v="Wednesday"/>
    <d v="2019-08-31T00:00:00"/>
    <s v="Saturday"/>
    <s v="Saturday"/>
    <n v="0"/>
    <s v="High Cost per Unit"/>
    <n v="8.5"/>
    <n v="0"/>
    <n v="0"/>
    <n v="0"/>
    <n v="0"/>
    <s v="Greater Than 8 Weeks Old"/>
  </r>
  <r>
    <s v="01-21-2005-14-12"/>
    <d v="2019-08-02T00:00:00"/>
    <x v="0"/>
    <s v="MASKS"/>
    <n v="1"/>
    <n v="109"/>
    <n v="35.409999999999997"/>
    <n v="35.409999999999997"/>
    <n v="73.59"/>
    <n v="0.68"/>
    <s v="Friday"/>
    <d v="2019-08-05T00:00:00"/>
    <s v="Monday"/>
    <s v="Monday"/>
    <n v="0"/>
    <s v="High Cost per Unit"/>
    <n v="10.9"/>
    <n v="0"/>
    <n v="0"/>
    <n v="0"/>
    <n v="0"/>
    <s v="Greater Than 8 Weeks Old"/>
  </r>
  <r>
    <s v="01-21-2005-14-12"/>
    <d v="2019-08-04T00:00:00"/>
    <x v="0"/>
    <s v="MASKS"/>
    <n v="2"/>
    <n v="164.7"/>
    <n v="70.819999999999993"/>
    <n v="35.409999999999997"/>
    <n v="93.88"/>
    <n v="0.56999999999999995"/>
    <s v="Sunday"/>
    <d v="2019-08-07T00:00:00"/>
    <s v="Wednesday"/>
    <s v="Wednesday"/>
    <n v="0"/>
    <s v="High Cost per Unit"/>
    <n v="16.47"/>
    <n v="4.9409999999999998"/>
    <n v="0"/>
    <n v="0"/>
    <n v="0"/>
    <s v="Greater Than 8 Weeks Old"/>
  </r>
  <r>
    <s v="01-21-2005-14-12"/>
    <d v="2019-08-11T00:00:00"/>
    <x v="0"/>
    <s v="MASKS"/>
    <n v="2"/>
    <n v="218"/>
    <n v="70.819999999999993"/>
    <n v="35.409999999999997"/>
    <n v="147.18"/>
    <n v="0.68"/>
    <s v="Sunday"/>
    <d v="2019-08-14T00:00:00"/>
    <s v="Wednesday"/>
    <s v="Wednesday"/>
    <n v="0"/>
    <s v="High Cost per Unit"/>
    <n v="21.8"/>
    <n v="6.54"/>
    <n v="0"/>
    <n v="0"/>
    <n v="0"/>
    <s v="Greater Than 8 Weeks Old"/>
  </r>
  <r>
    <s v="01-21-2005-14-12"/>
    <d v="2019-08-13T00:00:00"/>
    <x v="0"/>
    <s v="MASKS"/>
    <n v="1"/>
    <n v="109"/>
    <n v="35.409999999999997"/>
    <n v="35.409999999999997"/>
    <n v="73.59"/>
    <n v="0.68"/>
    <s v="Tuesday"/>
    <d v="2019-08-16T00:00:00"/>
    <s v="Friday"/>
    <s v="Friday"/>
    <n v="5.45"/>
    <s v="High Cost per Unit"/>
    <n v="10.9"/>
    <n v="0"/>
    <n v="0"/>
    <n v="0"/>
    <n v="0"/>
    <s v="Greater Than 8 Weeks Old"/>
  </r>
  <r>
    <s v="01-21-2005-14-12"/>
    <d v="2019-08-14T00:00:00"/>
    <x v="0"/>
    <s v="MASKS"/>
    <n v="1"/>
    <n v="109"/>
    <n v="35.409999999999997"/>
    <n v="35.409999999999997"/>
    <n v="73.59"/>
    <n v="0.68"/>
    <s v="Wednesday"/>
    <d v="2019-08-17T00:00:00"/>
    <s v="Saturday"/>
    <s v="Saturday"/>
    <n v="0"/>
    <s v="High Cost per Unit"/>
    <n v="10.9"/>
    <n v="0"/>
    <n v="0"/>
    <n v="0"/>
    <n v="0"/>
    <s v="Greater Than 8 Weeks Old"/>
  </r>
  <r>
    <s v="01-21-2005-14-12"/>
    <d v="2019-08-18T00:00:00"/>
    <x v="0"/>
    <s v="MASKS"/>
    <n v="2"/>
    <n v="218"/>
    <n v="70.819999999999993"/>
    <n v="35.409999999999997"/>
    <n v="147.18"/>
    <n v="0.68"/>
    <s v="Sunday"/>
    <d v="2019-08-21T00:00:00"/>
    <s v="Wednesday"/>
    <s v="Wednesday"/>
    <n v="0"/>
    <s v="High Cost per Unit"/>
    <n v="21.8"/>
    <n v="6.54"/>
    <n v="0"/>
    <n v="0"/>
    <n v="0"/>
    <s v="Greater Than 8 Weeks Old"/>
  </r>
  <r>
    <s v="01-21-2006-14-12"/>
    <d v="2019-08-04T00:00:00"/>
    <x v="0"/>
    <s v="MASKS"/>
    <n v="6"/>
    <n v="289"/>
    <n v="163.02000000000001"/>
    <n v="27.17"/>
    <n v="125.98"/>
    <n v="0.44"/>
    <s v="Sunday"/>
    <d v="2019-08-07T00:00:00"/>
    <s v="Wednesday"/>
    <s v="Wednesday"/>
    <n v="0"/>
    <s v="High Cost per Unit"/>
    <n v="28.900000000000002"/>
    <n v="8.67"/>
    <n v="0"/>
    <n v="0"/>
    <n v="0"/>
    <s v="Greater Than 8 Weeks Old"/>
  </r>
  <r>
    <s v="01-21-2006-14-12"/>
    <d v="2019-08-07T00:00:00"/>
    <x v="0"/>
    <s v="MASKS"/>
    <n v="1"/>
    <n v="79"/>
    <n v="27.17"/>
    <n v="27.17"/>
    <n v="51.83"/>
    <n v="0.66"/>
    <s v="Wednesday"/>
    <d v="2019-08-10T00:00:00"/>
    <s v="Saturday"/>
    <s v="Saturday"/>
    <n v="0"/>
    <s v="High Cost per Unit"/>
    <n v="7.9"/>
    <n v="0"/>
    <n v="0"/>
    <n v="0"/>
    <n v="0"/>
    <s v="Greater Than 8 Weeks Old"/>
  </r>
  <r>
    <s v="01-21-2006-14-12"/>
    <d v="2019-08-08T00:00:00"/>
    <x v="0"/>
    <s v="MASKS"/>
    <n v="1"/>
    <n v="79"/>
    <n v="27.17"/>
    <n v="27.17"/>
    <n v="51.83"/>
    <n v="0.66"/>
    <s v="Thursday"/>
    <d v="2019-08-11T00:00:00"/>
    <s v="Sunday"/>
    <s v="Monday"/>
    <n v="0"/>
    <s v="High Cost per Unit"/>
    <n v="7.9"/>
    <n v="0"/>
    <n v="0"/>
    <n v="0"/>
    <n v="0"/>
    <s v="Greater Than 8 Weeks Old"/>
  </r>
  <r>
    <s v="01-21-2006-14-12"/>
    <d v="2019-08-09T00:00:00"/>
    <x v="0"/>
    <s v="MASKS"/>
    <n v="1"/>
    <n v="79"/>
    <n v="27.17"/>
    <n v="27.17"/>
    <n v="51.83"/>
    <n v="0.66"/>
    <s v="Friday"/>
    <d v="2019-08-12T00:00:00"/>
    <s v="Monday"/>
    <s v="Monday"/>
    <n v="0"/>
    <s v="High Cost per Unit"/>
    <n v="7.9"/>
    <n v="0"/>
    <n v="0"/>
    <n v="0"/>
    <n v="0"/>
    <s v="Greater Than 8 Weeks Old"/>
  </r>
  <r>
    <s v="01-21-2006-14-12"/>
    <d v="2019-08-10T00:00:00"/>
    <x v="0"/>
    <s v="MASKS"/>
    <n v="2"/>
    <n v="158"/>
    <n v="54.34"/>
    <n v="27.17"/>
    <n v="103.66"/>
    <n v="0.66"/>
    <s v="Saturday"/>
    <d v="2019-08-13T00:00:00"/>
    <s v="Tuesday"/>
    <s v="Tuesday"/>
    <n v="0"/>
    <s v="High Cost per Unit"/>
    <n v="15.8"/>
    <n v="4.74"/>
    <n v="0"/>
    <n v="0"/>
    <n v="0"/>
    <s v="Greater Than 8 Weeks Old"/>
  </r>
  <r>
    <s v="01-21-2006-14-12"/>
    <d v="2019-08-12T00:00:00"/>
    <x v="0"/>
    <s v="MASKS"/>
    <n v="1"/>
    <n v="79"/>
    <n v="27.17"/>
    <n v="27.17"/>
    <n v="51.83"/>
    <n v="0.66"/>
    <s v="Monday"/>
    <d v="2019-08-15T00:00:00"/>
    <s v="Thursday"/>
    <s v="Thursday"/>
    <n v="0"/>
    <s v="High Cost per Unit"/>
    <n v="7.9"/>
    <n v="0"/>
    <n v="0"/>
    <n v="0"/>
    <n v="0"/>
    <s v="Greater Than 8 Weeks Old"/>
  </r>
  <r>
    <s v="01-21-2006-14-12"/>
    <d v="2019-08-13T00:00:00"/>
    <x v="0"/>
    <s v="MASKS"/>
    <n v="2"/>
    <n v="158"/>
    <n v="54.34"/>
    <n v="27.17"/>
    <n v="103.66"/>
    <n v="0.66"/>
    <s v="Tuesday"/>
    <d v="2019-08-16T00:00:00"/>
    <s v="Friday"/>
    <s v="Friday"/>
    <n v="7.9"/>
    <s v="High Cost per Unit"/>
    <n v="15.8"/>
    <n v="4.74"/>
    <n v="0"/>
    <n v="0"/>
    <n v="0"/>
    <s v="Greater Than 8 Weeks Old"/>
  </r>
  <r>
    <s v="01-21-2006-14-12"/>
    <d v="2019-08-19T00:00:00"/>
    <x v="0"/>
    <s v="MASKS"/>
    <n v="2"/>
    <n v="158"/>
    <n v="54.34"/>
    <n v="27.17"/>
    <n v="103.66"/>
    <n v="0.66"/>
    <s v="Monday"/>
    <d v="2019-08-22T00:00:00"/>
    <s v="Thursday"/>
    <s v="Thursday"/>
    <n v="0"/>
    <s v="High Cost per Unit"/>
    <n v="15.8"/>
    <n v="4.74"/>
    <n v="0"/>
    <n v="0"/>
    <n v="0"/>
    <s v="Greater Than 8 Weeks Old"/>
  </r>
  <r>
    <s v="01-21-2006-14-12"/>
    <d v="2019-08-26T00:00:00"/>
    <x v="0"/>
    <s v="MASKS"/>
    <n v="1"/>
    <n v="79"/>
    <n v="27.17"/>
    <n v="27.17"/>
    <n v="51.83"/>
    <n v="0.66"/>
    <s v="Monday"/>
    <d v="2019-08-29T00:00:00"/>
    <s v="Thursday"/>
    <s v="Thursday"/>
    <n v="0"/>
    <s v="High Cost per Unit"/>
    <n v="7.9"/>
    <n v="0"/>
    <n v="0"/>
    <n v="0"/>
    <n v="0"/>
    <s v="Greater Than 8 Weeks Old"/>
  </r>
  <r>
    <s v="01-21-2008-14-12"/>
    <d v="2019-08-07T00:00:00"/>
    <x v="0"/>
    <s v="MASKS"/>
    <n v="1"/>
    <n v="75"/>
    <n v="17.149999999999999"/>
    <n v="17.149999999999999"/>
    <n v="57.85"/>
    <n v="0.77"/>
    <s v="Wednesday"/>
    <d v="2019-08-10T00:00:00"/>
    <s v="Saturday"/>
    <s v="Saturday"/>
    <n v="0"/>
    <s v="High Cost per Unit"/>
    <n v="7.5"/>
    <n v="0"/>
    <n v="0"/>
    <n v="0"/>
    <n v="0"/>
    <s v="Greater Than 8 Weeks Old"/>
  </r>
  <r>
    <s v="01-21-2008-14-12"/>
    <d v="2019-08-15T00:00:00"/>
    <x v="0"/>
    <s v="MASKS"/>
    <n v="1"/>
    <n v="75"/>
    <n v="17.149999999999999"/>
    <n v="17.149999999999999"/>
    <n v="57.85"/>
    <n v="0.77"/>
    <s v="Thursday"/>
    <d v="2019-08-18T00:00:00"/>
    <s v="Sunday"/>
    <s v="Monday"/>
    <n v="0"/>
    <s v="High Cost per Unit"/>
    <n v="7.5"/>
    <n v="0"/>
    <n v="0"/>
    <n v="0"/>
    <n v="0"/>
    <s v="Greater Than 8 Weeks Old"/>
  </r>
  <r>
    <s v="01-21-2009-14-12"/>
    <d v="2019-08-04T00:00:00"/>
    <x v="0"/>
    <s v="MASKS"/>
    <n v="2"/>
    <n v="170"/>
    <n v="52.3"/>
    <n v="26.15"/>
    <n v="117.7"/>
    <n v="0.69"/>
    <s v="Sunday"/>
    <d v="2019-08-07T00:00:00"/>
    <s v="Wednesday"/>
    <s v="Wednesday"/>
    <n v="0"/>
    <s v="High Cost per Unit"/>
    <n v="17"/>
    <n v="5.0999999999999996"/>
    <n v="0"/>
    <n v="0"/>
    <n v="0"/>
    <s v="Greater Than 8 Weeks Old"/>
  </r>
  <r>
    <s v="01-21-2009-14-12"/>
    <d v="2019-08-10T00:00:00"/>
    <x v="0"/>
    <s v="MASKS"/>
    <n v="1"/>
    <n v="85"/>
    <n v="26.15"/>
    <n v="26.15"/>
    <n v="58.85"/>
    <n v="0.69"/>
    <s v="Saturday"/>
    <d v="2019-08-13T00:00:00"/>
    <s v="Tuesday"/>
    <s v="Tuesday"/>
    <n v="0"/>
    <s v="High Cost per Unit"/>
    <n v="8.5"/>
    <n v="0"/>
    <n v="0"/>
    <n v="0"/>
    <n v="0"/>
    <s v="Greater Than 8 Weeks Old"/>
  </r>
  <r>
    <s v="01-21-2009-14-12"/>
    <d v="2019-08-20T00:00:00"/>
    <x v="0"/>
    <s v="MASKS"/>
    <n v="1"/>
    <n v="85"/>
    <n v="29.97"/>
    <n v="29.97"/>
    <n v="55.03"/>
    <n v="0.65"/>
    <s v="Tuesday"/>
    <d v="2019-08-23T00:00:00"/>
    <s v="Friday"/>
    <s v="Friday"/>
    <n v="4.25"/>
    <s v="High Cost per Unit"/>
    <n v="8.5"/>
    <n v="0"/>
    <n v="0"/>
    <n v="0"/>
    <n v="0"/>
    <s v="Greater Than 8 Weeks Old"/>
  </r>
  <r>
    <s v="01-21-2009-14-12"/>
    <d v="2019-08-23T00:00:00"/>
    <x v="0"/>
    <s v="MASKS"/>
    <n v="1"/>
    <n v="85"/>
    <n v="29.97"/>
    <n v="29.97"/>
    <n v="55.03"/>
    <n v="0.65"/>
    <s v="Friday"/>
    <d v="2019-08-26T00:00:00"/>
    <s v="Monday"/>
    <s v="Monday"/>
    <n v="0"/>
    <s v="High Cost per Unit"/>
    <n v="8.5"/>
    <n v="0"/>
    <n v="0"/>
    <n v="0"/>
    <n v="0"/>
    <s v="Greater Than 8 Weeks Old"/>
  </r>
  <r>
    <s v="01-21-2009-14-12"/>
    <d v="2019-08-26T00:00:00"/>
    <x v="0"/>
    <s v="MASKS"/>
    <n v="1"/>
    <n v="85"/>
    <n v="29.97"/>
    <n v="29.97"/>
    <n v="55.03"/>
    <n v="0.65"/>
    <s v="Monday"/>
    <d v="2019-08-29T00:00:00"/>
    <s v="Thursday"/>
    <s v="Thursday"/>
    <n v="0"/>
    <s v="High Cost per Unit"/>
    <n v="8.5"/>
    <n v="0"/>
    <n v="0"/>
    <n v="0"/>
    <n v="0"/>
    <s v="Greater Than 8 Weeks Old"/>
  </r>
  <r>
    <s v="01-21-2010-14-12"/>
    <d v="2019-08-01T00:00:00"/>
    <x v="0"/>
    <s v="MASKS"/>
    <n v="1"/>
    <n v="65"/>
    <n v="14.65"/>
    <n v="14.65"/>
    <n v="50.35"/>
    <n v="0.77"/>
    <s v="Thursday"/>
    <d v="2019-08-04T00:00:00"/>
    <s v="Sunday"/>
    <s v="Monday"/>
    <n v="0"/>
    <s v="Low Cost per Unit"/>
    <n v="6.5"/>
    <n v="0"/>
    <n v="0"/>
    <n v="0"/>
    <n v="0"/>
    <s v="Greater Than 8 Weeks Old"/>
  </r>
  <r>
    <s v="01-21-2010-14-12"/>
    <d v="2019-08-04T00:00:00"/>
    <x v="0"/>
    <s v="MASKS"/>
    <n v="1"/>
    <n v="65"/>
    <n v="14.65"/>
    <n v="14.65"/>
    <n v="50.35"/>
    <n v="0.77"/>
    <s v="Sunday"/>
    <d v="2019-08-07T00:00:00"/>
    <s v="Wednesday"/>
    <s v="Wednesday"/>
    <n v="0"/>
    <s v="Low Cost per Unit"/>
    <n v="6.5"/>
    <n v="0"/>
    <n v="0"/>
    <n v="0"/>
    <n v="0"/>
    <s v="Greater Than 8 Weeks Old"/>
  </r>
  <r>
    <s v="01-21-2010-14-12"/>
    <d v="2019-08-19T00:00:00"/>
    <x v="0"/>
    <s v="MASKS"/>
    <n v="1"/>
    <n v="65"/>
    <n v="14.65"/>
    <n v="14.65"/>
    <n v="50.35"/>
    <n v="0.77"/>
    <s v="Monday"/>
    <d v="2019-08-22T00:00:00"/>
    <s v="Thursday"/>
    <s v="Thursday"/>
    <n v="0"/>
    <s v="Low Cost per Unit"/>
    <n v="6.5"/>
    <n v="0"/>
    <n v="0"/>
    <n v="0"/>
    <n v="0"/>
    <s v="Greater Than 8 Weeks Old"/>
  </r>
  <r>
    <s v="01-21-2010-14-12"/>
    <d v="2019-08-20T00:00:00"/>
    <x v="0"/>
    <s v="MASKS"/>
    <n v="1"/>
    <n v="65"/>
    <n v="14.65"/>
    <n v="14.65"/>
    <n v="50.35"/>
    <n v="0.77"/>
    <s v="Tuesday"/>
    <d v="2019-08-23T00:00:00"/>
    <s v="Friday"/>
    <s v="Friday"/>
    <n v="3.25"/>
    <s v="Low Cost per Unit"/>
    <n v="6.5"/>
    <n v="0"/>
    <n v="0"/>
    <n v="0"/>
    <n v="0"/>
    <s v="Greater Than 8 Weeks Old"/>
  </r>
  <r>
    <s v="01-21-2010-14-12"/>
    <d v="2019-08-21T00:00:00"/>
    <x v="0"/>
    <s v="MASKS"/>
    <n v="3"/>
    <n v="95.97"/>
    <n v="43.95"/>
    <n v="14.65"/>
    <n v="52.02"/>
    <n v="0.54"/>
    <s v="Wednesday"/>
    <d v="2019-08-24T00:00:00"/>
    <s v="Saturday"/>
    <s v="Saturday"/>
    <n v="0"/>
    <s v="Low Cost per Unit"/>
    <n v="9.5970000000000013"/>
    <n v="2.8790999999999998"/>
    <n v="0"/>
    <n v="0"/>
    <n v="0"/>
    <s v="Greater Than 8 Weeks Old"/>
  </r>
  <r>
    <s v="01-21-2010-14-12"/>
    <d v="2019-08-22T00:00:00"/>
    <x v="0"/>
    <s v="MASKS"/>
    <n v="5"/>
    <n v="159.94999999999999"/>
    <n v="73.25"/>
    <n v="14.65"/>
    <n v="86.7"/>
    <n v="0.54"/>
    <s v="Thursday"/>
    <d v="2019-08-25T00:00:00"/>
    <s v="Sunday"/>
    <s v="Monday"/>
    <n v="0"/>
    <s v="Low Cost per Unit"/>
    <n v="15.994999999999999"/>
    <n v="4.7984999999999998"/>
    <n v="0"/>
    <n v="0"/>
    <n v="0"/>
    <s v="Greater Than 8 Weeks Old"/>
  </r>
  <r>
    <s v="01-21-2010-14-12"/>
    <d v="2019-08-23T00:00:00"/>
    <x v="0"/>
    <s v="MASKS"/>
    <n v="5"/>
    <n v="159.94999999999999"/>
    <n v="73.25"/>
    <n v="14.65"/>
    <n v="86.7"/>
    <n v="0.54"/>
    <s v="Friday"/>
    <d v="2019-08-26T00:00:00"/>
    <s v="Monday"/>
    <s v="Monday"/>
    <n v="0"/>
    <s v="Low Cost per Unit"/>
    <n v="15.994999999999999"/>
    <n v="4.7984999999999998"/>
    <n v="0"/>
    <n v="0"/>
    <n v="0"/>
    <s v="Greater Than 8 Weeks Old"/>
  </r>
  <r>
    <s v="01-21-2010-14-12"/>
    <d v="2019-08-24T00:00:00"/>
    <x v="0"/>
    <s v="MASKS"/>
    <n v="10"/>
    <n v="319.89999999999998"/>
    <n v="146.5"/>
    <n v="14.65"/>
    <n v="173.4"/>
    <n v="0.54"/>
    <s v="Saturday"/>
    <d v="2019-08-27T00:00:00"/>
    <s v="Tuesday"/>
    <s v="Tuesday"/>
    <n v="0"/>
    <s v="Low Cost per Unit"/>
    <n v="31.99"/>
    <n v="9.5969999999999995"/>
    <n v="0"/>
    <n v="0"/>
    <n v="0"/>
    <s v="Greater Than 8 Weeks Old"/>
  </r>
  <r>
    <s v="01-21-2010-14-12"/>
    <d v="2019-08-25T00:00:00"/>
    <x v="0"/>
    <s v="MASKS"/>
    <n v="14"/>
    <n v="447.86"/>
    <n v="205.1"/>
    <n v="14.65"/>
    <n v="242.76"/>
    <n v="0.54"/>
    <s v="Sunday"/>
    <d v="2019-08-28T00:00:00"/>
    <s v="Wednesday"/>
    <s v="Wednesday"/>
    <n v="0"/>
    <s v="Low Cost per Unit"/>
    <n v="44.786000000000001"/>
    <n v="13.4358"/>
    <n v="0"/>
    <n v="0"/>
    <n v="0"/>
    <s v="Greater Than 8 Weeks Old"/>
  </r>
  <r>
    <s v="01-21-2010-14-12"/>
    <d v="2019-08-26T00:00:00"/>
    <x v="0"/>
    <s v="MASKS"/>
    <n v="15"/>
    <n v="479.85"/>
    <n v="219.75"/>
    <n v="14.65"/>
    <n v="260.10000000000002"/>
    <n v="0.54"/>
    <s v="Monday"/>
    <d v="2019-08-29T00:00:00"/>
    <s v="Thursday"/>
    <s v="Thursday"/>
    <n v="0"/>
    <s v="Low Cost per Unit"/>
    <n v="47.985000000000007"/>
    <n v="14.3955"/>
    <n v="0"/>
    <n v="0"/>
    <n v="0"/>
    <s v="Greater Than 8 Weeks Old"/>
  </r>
  <r>
    <s v="01-21-2010-14-12"/>
    <d v="2019-08-27T00:00:00"/>
    <x v="0"/>
    <s v="MASKS"/>
    <n v="14"/>
    <n v="447.86"/>
    <n v="205.1"/>
    <n v="14.65"/>
    <n v="242.76"/>
    <n v="0.54"/>
    <s v="Tuesday"/>
    <d v="2019-08-30T00:00:00"/>
    <s v="Friday"/>
    <s v="Friday"/>
    <n v="22.393000000000001"/>
    <s v="Low Cost per Unit"/>
    <n v="44.786000000000001"/>
    <n v="13.4358"/>
    <n v="0"/>
    <n v="0"/>
    <n v="0"/>
    <s v="Greater Than 8 Weeks Old"/>
  </r>
  <r>
    <s v="01-21-2010-14-12"/>
    <d v="2019-08-28T00:00:00"/>
    <x v="0"/>
    <s v="MASKS"/>
    <n v="4"/>
    <n v="127.96"/>
    <n v="58.6"/>
    <n v="14.65"/>
    <n v="69.36"/>
    <n v="0.54"/>
    <s v="Wednesday"/>
    <d v="2019-08-31T00:00:00"/>
    <s v="Saturday"/>
    <s v="Saturday"/>
    <n v="0"/>
    <s v="Low Cost per Unit"/>
    <n v="12.795999999999999"/>
    <n v="3.8387999999999995"/>
    <n v="0"/>
    <n v="0"/>
    <n v="0"/>
    <s v="Greater Than 8 Weeks Old"/>
  </r>
  <r>
    <s v="01-21-2011-14-12"/>
    <d v="2019-08-07T00:00:00"/>
    <x v="0"/>
    <s v="MASKS"/>
    <n v="1"/>
    <n v="99.99"/>
    <n v="42.17"/>
    <n v="42.17"/>
    <n v="57.82"/>
    <n v="0.57999999999999996"/>
    <s v="Wednesday"/>
    <d v="2019-08-10T00:00:00"/>
    <s v="Saturday"/>
    <s v="Saturday"/>
    <n v="0"/>
    <s v="High Cost per Unit"/>
    <n v="9.9990000000000006"/>
    <n v="0"/>
    <n v="0"/>
    <n v="0"/>
    <n v="0"/>
    <s v="Greater Than 8 Weeks Old"/>
  </r>
  <r>
    <s v="01-21-2011-14-12"/>
    <d v="2019-08-10T00:00:00"/>
    <x v="0"/>
    <s v="MASKS"/>
    <n v="3"/>
    <n v="299.97000000000003"/>
    <n v="126.51"/>
    <n v="42.17"/>
    <n v="173.46"/>
    <n v="0.57999999999999996"/>
    <s v="Saturday"/>
    <d v="2019-08-13T00:00:00"/>
    <s v="Tuesday"/>
    <s v="Tuesday"/>
    <n v="0"/>
    <s v="High Cost per Unit"/>
    <n v="29.997000000000003"/>
    <n v="8.9991000000000003"/>
    <n v="0"/>
    <n v="0"/>
    <n v="0"/>
    <s v="Greater Than 8 Weeks Old"/>
  </r>
  <r>
    <s v="01-21-2011-14-12"/>
    <d v="2019-08-11T00:00:00"/>
    <x v="0"/>
    <s v="MASKS"/>
    <n v="3"/>
    <n v="299.97000000000003"/>
    <n v="126.51"/>
    <n v="42.17"/>
    <n v="173.46"/>
    <n v="0.57999999999999996"/>
    <s v="Sunday"/>
    <d v="2019-08-14T00:00:00"/>
    <s v="Wednesday"/>
    <s v="Wednesday"/>
    <n v="0"/>
    <s v="High Cost per Unit"/>
    <n v="29.997000000000003"/>
    <n v="8.9991000000000003"/>
    <n v="0"/>
    <n v="0"/>
    <n v="0"/>
    <s v="Greater Than 8 Weeks Old"/>
  </r>
  <r>
    <s v="01-21-2011-14-12"/>
    <d v="2019-08-12T00:00:00"/>
    <x v="0"/>
    <s v="MASKS"/>
    <n v="1"/>
    <n v="99.99"/>
    <n v="42.17"/>
    <n v="42.17"/>
    <n v="57.82"/>
    <n v="0.57999999999999996"/>
    <s v="Monday"/>
    <d v="2019-08-15T00:00:00"/>
    <s v="Thursday"/>
    <s v="Thursday"/>
    <n v="0"/>
    <s v="High Cost per Unit"/>
    <n v="9.9990000000000006"/>
    <n v="0"/>
    <n v="0"/>
    <n v="0"/>
    <n v="0"/>
    <s v="Greater Than 8 Weeks Old"/>
  </r>
  <r>
    <s v="01-21-2011-14-12"/>
    <d v="2019-08-13T00:00:00"/>
    <x v="0"/>
    <s v="MASKS"/>
    <n v="1"/>
    <n v="99.99"/>
    <n v="42.17"/>
    <n v="42.17"/>
    <n v="57.82"/>
    <n v="0.57999999999999996"/>
    <s v="Tuesday"/>
    <d v="2019-08-16T00:00:00"/>
    <s v="Friday"/>
    <s v="Friday"/>
    <n v="4.9995000000000003"/>
    <s v="High Cost per Unit"/>
    <n v="9.9990000000000006"/>
    <n v="0"/>
    <n v="0"/>
    <n v="0"/>
    <n v="0"/>
    <s v="Greater Than 8 Weeks Old"/>
  </r>
  <r>
    <s v="01-21-2011-14-12"/>
    <d v="2019-08-14T00:00:00"/>
    <x v="0"/>
    <s v="MASKS"/>
    <n v="2"/>
    <n v="199.98"/>
    <n v="84.34"/>
    <n v="42.17"/>
    <n v="115.64"/>
    <n v="0.57999999999999996"/>
    <s v="Wednesday"/>
    <d v="2019-08-17T00:00:00"/>
    <s v="Saturday"/>
    <s v="Saturday"/>
    <n v="0"/>
    <s v="High Cost per Unit"/>
    <n v="19.998000000000001"/>
    <n v="5.9993999999999996"/>
    <n v="0"/>
    <n v="0"/>
    <n v="0"/>
    <s v="Greater Than 8 Weeks Old"/>
  </r>
  <r>
    <s v="01-21-2011-14-12"/>
    <d v="2019-08-20T00:00:00"/>
    <x v="0"/>
    <s v="MASKS"/>
    <n v="1"/>
    <n v="99.99"/>
    <n v="42.17"/>
    <n v="42.17"/>
    <n v="57.82"/>
    <n v="0.57999999999999996"/>
    <s v="Tuesday"/>
    <d v="2019-08-23T00:00:00"/>
    <s v="Friday"/>
    <s v="Friday"/>
    <n v="4.9995000000000003"/>
    <s v="High Cost per Unit"/>
    <n v="9.9990000000000006"/>
    <n v="0"/>
    <n v="0"/>
    <n v="0"/>
    <n v="0"/>
    <s v="Greater Than 8 Weeks Old"/>
  </r>
  <r>
    <s v="01-21-2011-14-12"/>
    <d v="2019-08-21T00:00:00"/>
    <x v="0"/>
    <s v="MASKS"/>
    <n v="1"/>
    <n v="99.99"/>
    <n v="42.17"/>
    <n v="42.17"/>
    <n v="57.82"/>
    <n v="0.57999999999999996"/>
    <s v="Wednesday"/>
    <d v="2019-08-24T00:00:00"/>
    <s v="Saturday"/>
    <s v="Saturday"/>
    <n v="0"/>
    <s v="High Cost per Unit"/>
    <n v="9.9990000000000006"/>
    <n v="0"/>
    <n v="0"/>
    <n v="0"/>
    <n v="0"/>
    <s v="Greater Than 8 Weeks Old"/>
  </r>
  <r>
    <s v="01-21-2011-14-12"/>
    <d v="2019-08-25T00:00:00"/>
    <x v="0"/>
    <s v="MASKS"/>
    <n v="1"/>
    <n v="99.99"/>
    <n v="42.17"/>
    <n v="42.17"/>
    <n v="57.82"/>
    <n v="0.57999999999999996"/>
    <s v="Sunday"/>
    <d v="2019-08-28T00:00:00"/>
    <s v="Wednesday"/>
    <s v="Wednesday"/>
    <n v="0"/>
    <s v="High Cost per Unit"/>
    <n v="9.9990000000000006"/>
    <n v="0"/>
    <n v="0"/>
    <n v="0"/>
    <n v="0"/>
    <s v="Greater Than 8 Weeks Old"/>
  </r>
  <r>
    <s v="01-21-2011-14-12"/>
    <d v="2019-08-26T00:00:00"/>
    <x v="0"/>
    <s v="MASKS"/>
    <n v="1"/>
    <n v="99.99"/>
    <n v="42.17"/>
    <n v="42.17"/>
    <n v="57.82"/>
    <n v="0.57999999999999996"/>
    <s v="Monday"/>
    <d v="2019-08-29T00:00:00"/>
    <s v="Thursday"/>
    <s v="Thursday"/>
    <n v="0"/>
    <s v="High Cost per Unit"/>
    <n v="9.9990000000000006"/>
    <n v="0"/>
    <n v="0"/>
    <n v="0"/>
    <n v="0"/>
    <s v="Greater Than 8 Weeks Old"/>
  </r>
  <r>
    <s v="01-21-2012-14-12"/>
    <d v="2019-08-06T00:00:00"/>
    <x v="0"/>
    <s v="MASKS"/>
    <n v="1"/>
    <n v="75"/>
    <n v="16.2"/>
    <n v="16.2"/>
    <n v="58.8"/>
    <n v="0.78"/>
    <s v="Tuesday"/>
    <d v="2019-08-09T00:00:00"/>
    <s v="Friday"/>
    <s v="Friday"/>
    <n v="3.75"/>
    <s v="Low Cost per Unit"/>
    <n v="7.5"/>
    <n v="0"/>
    <n v="0"/>
    <n v="0"/>
    <n v="0"/>
    <s v="Greater Than 8 Weeks Old"/>
  </r>
  <r>
    <s v="01-21-2012-14-12"/>
    <d v="2019-08-07T00:00:00"/>
    <x v="0"/>
    <s v="MASKS"/>
    <n v="1"/>
    <n v="75"/>
    <n v="16.2"/>
    <n v="16.2"/>
    <n v="58.8"/>
    <n v="0.78"/>
    <s v="Wednesday"/>
    <d v="2019-08-10T00:00:00"/>
    <s v="Saturday"/>
    <s v="Saturday"/>
    <n v="0"/>
    <s v="Low Cost per Unit"/>
    <n v="7.5"/>
    <n v="0"/>
    <n v="0"/>
    <n v="0"/>
    <n v="0"/>
    <s v="Greater Than 8 Weeks Old"/>
  </r>
  <r>
    <s v="01-21-2012-14-12"/>
    <d v="2019-08-08T00:00:00"/>
    <x v="0"/>
    <s v="MASKS"/>
    <n v="1"/>
    <n v="75"/>
    <n v="16.2"/>
    <n v="16.2"/>
    <n v="58.8"/>
    <n v="0.78"/>
    <s v="Thursday"/>
    <d v="2019-08-11T00:00:00"/>
    <s v="Sunday"/>
    <s v="Monday"/>
    <n v="0"/>
    <s v="Low Cost per Unit"/>
    <n v="7.5"/>
    <n v="0"/>
    <n v="0"/>
    <n v="0"/>
    <n v="0"/>
    <s v="Greater Than 8 Weeks Old"/>
  </r>
  <r>
    <s v="01-21-2012-14-12"/>
    <d v="2019-08-09T00:00:00"/>
    <x v="0"/>
    <s v="MASKS"/>
    <n v="1"/>
    <n v="75"/>
    <n v="16.2"/>
    <n v="16.2"/>
    <n v="58.8"/>
    <n v="0.78"/>
    <s v="Friday"/>
    <d v="2019-08-12T00:00:00"/>
    <s v="Monday"/>
    <s v="Monday"/>
    <n v="0"/>
    <s v="Low Cost per Unit"/>
    <n v="7.5"/>
    <n v="0"/>
    <n v="0"/>
    <n v="0"/>
    <n v="0"/>
    <s v="Greater Than 8 Weeks Old"/>
  </r>
  <r>
    <s v="01-21-2012-14-12"/>
    <d v="2019-08-10T00:00:00"/>
    <x v="0"/>
    <s v="MASKS"/>
    <n v="1"/>
    <n v="75"/>
    <n v="16.2"/>
    <n v="16.2"/>
    <n v="58.8"/>
    <n v="0.78"/>
    <s v="Saturday"/>
    <d v="2019-08-13T00:00:00"/>
    <s v="Tuesday"/>
    <s v="Tuesday"/>
    <n v="0"/>
    <s v="Low Cost per Unit"/>
    <n v="7.5"/>
    <n v="0"/>
    <n v="0"/>
    <n v="0"/>
    <n v="0"/>
    <s v="Greater Than 8 Weeks Old"/>
  </r>
  <r>
    <s v="01-21-2012-14-12"/>
    <d v="2019-08-13T00:00:00"/>
    <x v="0"/>
    <s v="MASKS"/>
    <n v="1"/>
    <n v="75"/>
    <n v="16.2"/>
    <n v="16.2"/>
    <n v="58.8"/>
    <n v="0.78"/>
    <s v="Tuesday"/>
    <d v="2019-08-16T00:00:00"/>
    <s v="Friday"/>
    <s v="Friday"/>
    <n v="3.75"/>
    <s v="Low Cost per Unit"/>
    <n v="7.5"/>
    <n v="0"/>
    <n v="0"/>
    <n v="0"/>
    <n v="0"/>
    <s v="Greater Than 8 Weeks Old"/>
  </r>
  <r>
    <s v="01-21-2012-14-12"/>
    <d v="2019-08-17T00:00:00"/>
    <x v="0"/>
    <s v="MASKS"/>
    <n v="1"/>
    <n v="75"/>
    <n v="16.2"/>
    <n v="16.2"/>
    <n v="58.8"/>
    <n v="0.78"/>
    <s v="Saturday"/>
    <d v="2019-08-20T00:00:00"/>
    <s v="Tuesday"/>
    <s v="Tuesday"/>
    <n v="0"/>
    <s v="Low Cost per Unit"/>
    <n v="7.5"/>
    <n v="0"/>
    <n v="0"/>
    <n v="0"/>
    <n v="0"/>
    <s v="Greater Than 8 Weeks Old"/>
  </r>
  <r>
    <s v="01-21-2012-14-12"/>
    <d v="2019-08-18T00:00:00"/>
    <x v="0"/>
    <s v="MASKS"/>
    <n v="3"/>
    <n v="225"/>
    <n v="48.6"/>
    <n v="16.2"/>
    <n v="176.4"/>
    <n v="0.78"/>
    <s v="Sunday"/>
    <d v="2019-08-21T00:00:00"/>
    <s v="Wednesday"/>
    <s v="Wednesday"/>
    <n v="0"/>
    <s v="Low Cost per Unit"/>
    <n v="22.5"/>
    <n v="6.75"/>
    <n v="0"/>
    <n v="0"/>
    <n v="0"/>
    <s v="Greater Than 8 Weeks Old"/>
  </r>
  <r>
    <s v="01-21-2012-14-12"/>
    <d v="2019-08-28T00:00:00"/>
    <x v="0"/>
    <s v="MASKS"/>
    <n v="1"/>
    <n v="75"/>
    <n v="16.2"/>
    <n v="16.2"/>
    <n v="58.8"/>
    <n v="0.78"/>
    <s v="Wednesday"/>
    <d v="2019-08-31T00:00:00"/>
    <s v="Saturday"/>
    <s v="Saturday"/>
    <n v="0"/>
    <s v="Low Cost per Unit"/>
    <n v="7.5"/>
    <n v="0"/>
    <n v="0"/>
    <n v="0"/>
    <n v="0"/>
    <s v="Greater Than 8 Weeks Old"/>
  </r>
  <r>
    <s v="01-21-2012-14-12"/>
    <d v="2019-08-29T00:00:00"/>
    <x v="0"/>
    <s v="MASKS"/>
    <n v="2"/>
    <n v="150"/>
    <n v="32.4"/>
    <n v="16.2"/>
    <n v="117.6"/>
    <n v="0.78"/>
    <s v="Thursday"/>
    <d v="2019-09-01T00:00:00"/>
    <s v="Sunday"/>
    <s v="Monday"/>
    <n v="0"/>
    <s v="Low Cost per Unit"/>
    <n v="15"/>
    <n v="4.5"/>
    <n v="0"/>
    <n v="0"/>
    <n v="0"/>
    <s v="Greater Than 8 Weeks Old"/>
  </r>
  <r>
    <s v="01-21-2012-14-12"/>
    <d v="2019-08-30T00:00:00"/>
    <x v="0"/>
    <s v="MASKS"/>
    <n v="2"/>
    <n v="150"/>
    <n v="32.4"/>
    <n v="16.2"/>
    <n v="117.6"/>
    <n v="0.78"/>
    <s v="Friday"/>
    <d v="2019-09-02T00:00:00"/>
    <s v="Monday"/>
    <s v="Monday"/>
    <n v="0"/>
    <s v="Low Cost per Unit"/>
    <n v="15"/>
    <n v="4.5"/>
    <n v="0"/>
    <n v="0"/>
    <n v="0"/>
    <s v="Greater Than 8 Weeks Old"/>
  </r>
  <r>
    <s v="01-21-3001-14-12"/>
    <d v="2019-08-07T00:00:00"/>
    <x v="0"/>
    <s v="MASKS"/>
    <n v="2"/>
    <n v="77.98"/>
    <n v="35.299999999999997"/>
    <n v="17.649999999999999"/>
    <n v="42.68"/>
    <n v="0.55000000000000004"/>
    <s v="Wednesday"/>
    <d v="2019-08-10T00:00:00"/>
    <s v="Saturday"/>
    <s v="Saturday"/>
    <n v="0"/>
    <s v="High Cost per Unit"/>
    <n v="7.7980000000000009"/>
    <n v="2.3393999999999999"/>
    <n v="0"/>
    <n v="0"/>
    <n v="0"/>
    <s v="Greater Than 8 Weeks Old"/>
  </r>
  <r>
    <s v="01-21-3001-14-12"/>
    <d v="2019-08-08T00:00:00"/>
    <x v="0"/>
    <s v="MASKS"/>
    <n v="1"/>
    <n v="38.99"/>
    <n v="17.649999999999999"/>
    <n v="17.649999999999999"/>
    <n v="21.34"/>
    <n v="0.55000000000000004"/>
    <s v="Thursday"/>
    <d v="2019-08-11T00:00:00"/>
    <s v="Sunday"/>
    <s v="Monday"/>
    <n v="0"/>
    <s v="High Cost per Unit"/>
    <n v="3.8990000000000005"/>
    <n v="0"/>
    <n v="0"/>
    <n v="0"/>
    <n v="0"/>
    <s v="Greater Than 8 Weeks Old"/>
  </r>
  <r>
    <s v="01-21-3001-14-12"/>
    <d v="2019-08-09T00:00:00"/>
    <x v="0"/>
    <s v="MASKS"/>
    <n v="4"/>
    <n v="155.96"/>
    <n v="70.599999999999994"/>
    <n v="17.649999999999999"/>
    <n v="85.36"/>
    <n v="0.55000000000000004"/>
    <s v="Friday"/>
    <d v="2019-08-12T00:00:00"/>
    <s v="Monday"/>
    <s v="Monday"/>
    <n v="0"/>
    <s v="High Cost per Unit"/>
    <n v="15.596000000000002"/>
    <n v="4.6787999999999998"/>
    <n v="0"/>
    <n v="0"/>
    <n v="0"/>
    <s v="Greater Than 8 Weeks Old"/>
  </r>
  <r>
    <s v="01-21-3001-14-12"/>
    <d v="2019-08-10T00:00:00"/>
    <x v="0"/>
    <s v="MASKS"/>
    <n v="3"/>
    <n v="116.97"/>
    <n v="52.95"/>
    <n v="17.650000000000002"/>
    <n v="64.02"/>
    <n v="0.55000000000000004"/>
    <s v="Saturday"/>
    <d v="2019-08-13T00:00:00"/>
    <s v="Tuesday"/>
    <s v="Tuesday"/>
    <n v="0"/>
    <s v="High Cost per Unit"/>
    <n v="11.697000000000001"/>
    <n v="3.5090999999999997"/>
    <n v="0"/>
    <n v="0"/>
    <n v="0"/>
    <s v="Greater Than 8 Weeks Old"/>
  </r>
  <r>
    <s v="01-21-3001-14-12"/>
    <d v="2019-08-11T00:00:00"/>
    <x v="0"/>
    <s v="MASKS"/>
    <n v="6"/>
    <n v="233.94"/>
    <n v="105.9"/>
    <n v="17.650000000000002"/>
    <n v="128.04"/>
    <n v="0.55000000000000004"/>
    <s v="Sunday"/>
    <d v="2019-08-14T00:00:00"/>
    <s v="Wednesday"/>
    <s v="Wednesday"/>
    <n v="0"/>
    <s v="High Cost per Unit"/>
    <n v="23.394000000000002"/>
    <n v="7.0181999999999993"/>
    <n v="0"/>
    <n v="0"/>
    <n v="0"/>
    <s v="Greater Than 8 Weeks Old"/>
  </r>
  <r>
    <s v="01-21-3001-14-12"/>
    <d v="2019-08-12T00:00:00"/>
    <x v="0"/>
    <s v="MASKS"/>
    <n v="5"/>
    <n v="194.95"/>
    <n v="88.25"/>
    <n v="17.649999999999999"/>
    <n v="106.7"/>
    <n v="0.55000000000000004"/>
    <s v="Monday"/>
    <d v="2019-08-15T00:00:00"/>
    <s v="Thursday"/>
    <s v="Thursday"/>
    <n v="0"/>
    <s v="High Cost per Unit"/>
    <n v="19.495000000000001"/>
    <n v="5.8484999999999996"/>
    <n v="0"/>
    <n v="0"/>
    <n v="0"/>
    <s v="Greater Than 8 Weeks Old"/>
  </r>
  <r>
    <s v="01-21-3001-14-12"/>
    <d v="2019-08-13T00:00:00"/>
    <x v="0"/>
    <s v="MASKS"/>
    <n v="2"/>
    <n v="77.98"/>
    <n v="42.86"/>
    <n v="21.43"/>
    <n v="35.119999999999997"/>
    <n v="0.45"/>
    <s v="Tuesday"/>
    <d v="2019-08-16T00:00:00"/>
    <s v="Friday"/>
    <s v="Friday"/>
    <n v="3.8990000000000005"/>
    <s v="High Cost per Unit"/>
    <n v="7.7980000000000009"/>
    <n v="2.3393999999999999"/>
    <n v="0"/>
    <n v="0"/>
    <n v="0"/>
    <s v="Greater Than 8 Weeks Old"/>
  </r>
  <r>
    <s v="01-21-3001-14-12"/>
    <d v="2019-08-14T00:00:00"/>
    <x v="0"/>
    <s v="MASKS"/>
    <n v="1"/>
    <n v="38.99"/>
    <n v="21.43"/>
    <n v="21.43"/>
    <n v="17.559999999999999"/>
    <n v="0.45"/>
    <s v="Wednesday"/>
    <d v="2019-08-17T00:00:00"/>
    <s v="Saturday"/>
    <s v="Saturday"/>
    <n v="0"/>
    <s v="High Cost per Unit"/>
    <n v="3.8990000000000005"/>
    <n v="0"/>
    <n v="0"/>
    <n v="0"/>
    <n v="0"/>
    <s v="Greater Than 8 Weeks Old"/>
  </r>
  <r>
    <s v="01-21-3002-14-12"/>
    <d v="2019-08-08T00:00:00"/>
    <x v="0"/>
    <s v="MASKS"/>
    <n v="1"/>
    <n v="65"/>
    <n v="19"/>
    <n v="19"/>
    <n v="46"/>
    <n v="0.71"/>
    <s v="Thursday"/>
    <d v="2019-08-11T00:00:00"/>
    <s v="Sunday"/>
    <s v="Monday"/>
    <n v="0"/>
    <s v="High Cost per Unit"/>
    <n v="6.5"/>
    <n v="0"/>
    <n v="0"/>
    <n v="0"/>
    <n v="0"/>
    <s v="Greater Than 8 Weeks Old"/>
  </r>
  <r>
    <s v="01-21-3002-14-12"/>
    <d v="2019-08-11T00:00:00"/>
    <x v="0"/>
    <s v="MASKS"/>
    <n v="1"/>
    <n v="65"/>
    <n v="19"/>
    <n v="19"/>
    <n v="46"/>
    <n v="0.71"/>
    <s v="Sunday"/>
    <d v="2019-08-14T00:00:00"/>
    <s v="Wednesday"/>
    <s v="Wednesday"/>
    <n v="0"/>
    <s v="High Cost per Unit"/>
    <n v="6.5"/>
    <n v="0"/>
    <n v="0"/>
    <n v="0"/>
    <n v="0"/>
    <s v="Greater Than 8 Weeks Old"/>
  </r>
  <r>
    <s v="01-21-3002-14-12"/>
    <d v="2019-08-12T00:00:00"/>
    <x v="0"/>
    <s v="MASKS"/>
    <n v="1"/>
    <n v="65"/>
    <n v="19"/>
    <n v="19"/>
    <n v="46"/>
    <n v="0.71"/>
    <s v="Monday"/>
    <d v="2019-08-15T00:00:00"/>
    <s v="Thursday"/>
    <s v="Thursday"/>
    <n v="0"/>
    <s v="High Cost per Unit"/>
    <n v="6.5"/>
    <n v="0"/>
    <n v="0"/>
    <n v="0"/>
    <n v="0"/>
    <s v="Greater Than 8 Weeks Old"/>
  </r>
  <r>
    <s v="01-21-3002-14-12"/>
    <d v="2019-08-17T00:00:00"/>
    <x v="0"/>
    <s v="MASKS"/>
    <n v="1"/>
    <n v="65"/>
    <n v="19"/>
    <n v="19"/>
    <n v="46"/>
    <n v="0.71"/>
    <s v="Saturday"/>
    <d v="2019-08-20T00:00:00"/>
    <s v="Tuesday"/>
    <s v="Tuesday"/>
    <n v="0"/>
    <s v="High Cost per Unit"/>
    <n v="6.5"/>
    <n v="0"/>
    <n v="0"/>
    <n v="0"/>
    <n v="0"/>
    <s v="Greater Than 8 Weeks Old"/>
  </r>
  <r>
    <s v="01-21-3002-14-12"/>
    <d v="2019-08-20T00:00:00"/>
    <x v="0"/>
    <s v="MASKS"/>
    <n v="1"/>
    <n v="65"/>
    <n v="19"/>
    <n v="19"/>
    <n v="46"/>
    <n v="0.71"/>
    <s v="Tuesday"/>
    <d v="2019-08-23T00:00:00"/>
    <s v="Friday"/>
    <s v="Friday"/>
    <n v="3.25"/>
    <s v="High Cost per Unit"/>
    <n v="6.5"/>
    <n v="0"/>
    <n v="0"/>
    <n v="0"/>
    <n v="0"/>
    <s v="Greater Than 8 Weeks Old"/>
  </r>
  <r>
    <s v="01-21-3002-14-12"/>
    <d v="2019-08-25T00:00:00"/>
    <x v="0"/>
    <s v="MASKS"/>
    <n v="1"/>
    <n v="65"/>
    <n v="19"/>
    <n v="19"/>
    <n v="46"/>
    <n v="0.71"/>
    <s v="Sunday"/>
    <d v="2019-08-28T00:00:00"/>
    <s v="Wednesday"/>
    <s v="Wednesday"/>
    <n v="0"/>
    <s v="High Cost per Unit"/>
    <n v="6.5"/>
    <n v="0"/>
    <n v="0"/>
    <n v="0"/>
    <n v="0"/>
    <s v="Greater Than 8 Weeks Old"/>
  </r>
  <r>
    <s v="01-21-3002-14-12"/>
    <d v="2019-08-26T00:00:00"/>
    <x v="0"/>
    <s v="MASKS"/>
    <n v="1"/>
    <n v="65"/>
    <n v="19"/>
    <n v="19"/>
    <n v="46"/>
    <n v="0.71"/>
    <s v="Monday"/>
    <d v="2019-08-29T00:00:00"/>
    <s v="Thursday"/>
    <s v="Thursday"/>
    <n v="0"/>
    <s v="High Cost per Unit"/>
    <n v="6.5"/>
    <n v="0"/>
    <n v="0"/>
    <n v="0"/>
    <n v="0"/>
    <s v="Greater Than 8 Weeks Old"/>
  </r>
  <r>
    <s v="01-21-3002-14-12"/>
    <d v="2019-08-28T00:00:00"/>
    <x v="0"/>
    <s v="MASKS"/>
    <n v="1"/>
    <n v="65"/>
    <n v="19"/>
    <n v="19"/>
    <n v="46"/>
    <n v="0.71"/>
    <s v="Wednesday"/>
    <d v="2019-08-31T00:00:00"/>
    <s v="Saturday"/>
    <s v="Saturday"/>
    <n v="0"/>
    <s v="High Cost per Unit"/>
    <n v="6.5"/>
    <n v="0"/>
    <n v="0"/>
    <n v="0"/>
    <n v="0"/>
    <s v="Greater Than 8 Weeks Old"/>
  </r>
  <r>
    <s v="01-21-3003-14-12"/>
    <d v="2019-08-04T00:00:00"/>
    <x v="0"/>
    <s v="MASKS"/>
    <n v="1"/>
    <n v="65"/>
    <n v="24.58"/>
    <n v="24.58"/>
    <n v="40.42"/>
    <n v="0.62"/>
    <s v="Sunday"/>
    <d v="2019-08-07T00:00:00"/>
    <s v="Wednesday"/>
    <s v="Wednesday"/>
    <n v="0"/>
    <s v="High Cost per Unit"/>
    <n v="6.5"/>
    <n v="0"/>
    <n v="0"/>
    <n v="0"/>
    <n v="0"/>
    <s v="Greater Than 8 Weeks Old"/>
  </r>
  <r>
    <s v="01-21-3003-14-12"/>
    <d v="2019-08-08T00:00:00"/>
    <x v="0"/>
    <s v="MASKS"/>
    <n v="1"/>
    <n v="65"/>
    <n v="24.58"/>
    <n v="24.58"/>
    <n v="40.42"/>
    <n v="0.62"/>
    <s v="Thursday"/>
    <d v="2019-08-11T00:00:00"/>
    <s v="Sunday"/>
    <s v="Monday"/>
    <n v="0"/>
    <s v="High Cost per Unit"/>
    <n v="6.5"/>
    <n v="0"/>
    <n v="0"/>
    <n v="0"/>
    <n v="0"/>
    <s v="Greater Than 8 Weeks Old"/>
  </r>
  <r>
    <s v="01-21-3003-14-12"/>
    <d v="2019-08-10T00:00:00"/>
    <x v="0"/>
    <s v="MASKS"/>
    <n v="1"/>
    <n v="65"/>
    <n v="24.58"/>
    <n v="24.58"/>
    <n v="40.42"/>
    <n v="0.62"/>
    <s v="Saturday"/>
    <d v="2019-08-13T00:00:00"/>
    <s v="Tuesday"/>
    <s v="Tuesday"/>
    <n v="0"/>
    <s v="High Cost per Unit"/>
    <n v="6.5"/>
    <n v="0"/>
    <n v="0"/>
    <n v="0"/>
    <n v="0"/>
    <s v="Greater Than 8 Weeks Old"/>
  </r>
  <r>
    <s v="01-21-3003-14-12"/>
    <d v="2019-08-11T00:00:00"/>
    <x v="0"/>
    <s v="MASKS"/>
    <n v="1"/>
    <n v="65"/>
    <n v="24.58"/>
    <n v="24.58"/>
    <n v="40.42"/>
    <n v="0.62"/>
    <s v="Sunday"/>
    <d v="2019-08-14T00:00:00"/>
    <s v="Wednesday"/>
    <s v="Wednesday"/>
    <n v="0"/>
    <s v="High Cost per Unit"/>
    <n v="6.5"/>
    <n v="0"/>
    <n v="0"/>
    <n v="0"/>
    <n v="0"/>
    <s v="Greater Than 8 Weeks Old"/>
  </r>
  <r>
    <s v="01-21-3003-14-12"/>
    <d v="2019-08-12T00:00:00"/>
    <x v="0"/>
    <s v="MASKS"/>
    <n v="1"/>
    <n v="65"/>
    <n v="24.58"/>
    <n v="24.58"/>
    <n v="40.42"/>
    <n v="0.62"/>
    <s v="Monday"/>
    <d v="2019-08-15T00:00:00"/>
    <s v="Thursday"/>
    <s v="Thursday"/>
    <n v="0"/>
    <s v="High Cost per Unit"/>
    <n v="6.5"/>
    <n v="0"/>
    <n v="0"/>
    <n v="0"/>
    <n v="0"/>
    <s v="Greater Than 8 Weeks Old"/>
  </r>
  <r>
    <s v="01-21-3004-14-12"/>
    <d v="2019-08-07T00:00:00"/>
    <x v="0"/>
    <s v="MASKS"/>
    <n v="5"/>
    <n v="244.95"/>
    <n v="115.75"/>
    <n v="23.15"/>
    <n v="129.19999999999999"/>
    <n v="0.53"/>
    <s v="Wednesday"/>
    <d v="2019-08-10T00:00:00"/>
    <s v="Saturday"/>
    <s v="Saturday"/>
    <n v="0"/>
    <s v="High Cost per Unit"/>
    <n v="24.495000000000001"/>
    <n v="7.3484999999999996"/>
    <n v="0"/>
    <n v="0"/>
    <n v="0"/>
    <s v="Greater Than 8 Weeks Old"/>
  </r>
  <r>
    <s v="01-21-3004-14-12"/>
    <d v="2019-08-08T00:00:00"/>
    <x v="0"/>
    <s v="MASKS"/>
    <n v="2"/>
    <n v="97.98"/>
    <n v="46.3"/>
    <n v="23.15"/>
    <n v="51.68"/>
    <n v="0.53"/>
    <s v="Thursday"/>
    <d v="2019-08-11T00:00:00"/>
    <s v="Sunday"/>
    <s v="Monday"/>
    <n v="0"/>
    <s v="High Cost per Unit"/>
    <n v="9.7980000000000018"/>
    <n v="2.9394"/>
    <n v="0"/>
    <n v="0"/>
    <n v="0"/>
    <s v="Greater Than 8 Weeks Old"/>
  </r>
  <r>
    <s v="01-21-3004-14-12"/>
    <d v="2019-08-09T00:00:00"/>
    <x v="0"/>
    <s v="MASKS"/>
    <n v="5"/>
    <n v="244.95"/>
    <n v="115.75"/>
    <n v="23.15"/>
    <n v="129.19999999999999"/>
    <n v="0.53"/>
    <s v="Friday"/>
    <d v="2019-08-12T00:00:00"/>
    <s v="Monday"/>
    <s v="Monday"/>
    <n v="0"/>
    <s v="High Cost per Unit"/>
    <n v="24.495000000000001"/>
    <n v="7.3484999999999996"/>
    <n v="0"/>
    <n v="0"/>
    <n v="0"/>
    <s v="Greater Than 8 Weeks Old"/>
  </r>
  <r>
    <s v="01-21-3004-14-12"/>
    <d v="2019-08-10T00:00:00"/>
    <x v="0"/>
    <s v="MASKS"/>
    <n v="6"/>
    <n v="293.94"/>
    <n v="138.9"/>
    <n v="23.150000000000002"/>
    <n v="155.04"/>
    <n v="0.53"/>
    <s v="Saturday"/>
    <d v="2019-08-13T00:00:00"/>
    <s v="Tuesday"/>
    <s v="Tuesday"/>
    <n v="0"/>
    <s v="High Cost per Unit"/>
    <n v="29.394000000000002"/>
    <n v="8.8181999999999992"/>
    <n v="0"/>
    <n v="0"/>
    <n v="0"/>
    <s v="Greater Than 8 Weeks Old"/>
  </r>
  <r>
    <s v="01-21-3004-14-12"/>
    <d v="2019-08-11T00:00:00"/>
    <x v="0"/>
    <s v="MASKS"/>
    <n v="1"/>
    <n v="48.99"/>
    <n v="23.15"/>
    <n v="23.15"/>
    <n v="25.84"/>
    <n v="0.53"/>
    <s v="Sunday"/>
    <d v="2019-08-14T00:00:00"/>
    <s v="Wednesday"/>
    <s v="Wednesday"/>
    <n v="0"/>
    <s v="High Cost per Unit"/>
    <n v="4.8990000000000009"/>
    <n v="0"/>
    <n v="0"/>
    <n v="0"/>
    <n v="0"/>
    <s v="Greater Than 8 Weeks Old"/>
  </r>
  <r>
    <s v="01-21-3005-14-12"/>
    <d v="2019-08-01T00:00:00"/>
    <x v="0"/>
    <s v="MASKS"/>
    <n v="1"/>
    <n v="73"/>
    <n v="14.25"/>
    <n v="14.25"/>
    <n v="58.75"/>
    <n v="0.8"/>
    <s v="Thursday"/>
    <d v="2019-08-04T00:00:00"/>
    <s v="Sunday"/>
    <s v="Monday"/>
    <n v="0"/>
    <s v="Low Cost per Unit"/>
    <n v="7.3000000000000007"/>
    <n v="0"/>
    <n v="0"/>
    <n v="0"/>
    <n v="0"/>
    <s v="Greater Than 8 Weeks Old"/>
  </r>
  <r>
    <s v="01-21-3005-14-12"/>
    <d v="2019-08-07T00:00:00"/>
    <x v="0"/>
    <s v="MASKS"/>
    <n v="1"/>
    <n v="73"/>
    <n v="14.25"/>
    <n v="14.25"/>
    <n v="58.75"/>
    <n v="0.8"/>
    <s v="Wednesday"/>
    <d v="2019-08-10T00:00:00"/>
    <s v="Saturday"/>
    <s v="Saturday"/>
    <n v="0"/>
    <s v="Low Cost per Unit"/>
    <n v="7.3000000000000007"/>
    <n v="0"/>
    <n v="0"/>
    <n v="0"/>
    <n v="0"/>
    <s v="Greater Than 8 Weeks Old"/>
  </r>
  <r>
    <s v="01-21-3005-14-12"/>
    <d v="2019-08-08T00:00:00"/>
    <x v="0"/>
    <s v="MASKS"/>
    <n v="1"/>
    <n v="73"/>
    <n v="14.25"/>
    <n v="14.25"/>
    <n v="58.75"/>
    <n v="0.8"/>
    <s v="Thursday"/>
    <d v="2019-08-11T00:00:00"/>
    <s v="Sunday"/>
    <s v="Monday"/>
    <n v="0"/>
    <s v="Low Cost per Unit"/>
    <n v="7.3000000000000007"/>
    <n v="0"/>
    <n v="0"/>
    <n v="0"/>
    <n v="0"/>
    <s v="Greater Than 8 Weeks Old"/>
  </r>
  <r>
    <s v="01-21-3005-14-12"/>
    <d v="2019-08-12T00:00:00"/>
    <x v="0"/>
    <s v="MASKS"/>
    <n v="1"/>
    <n v="73"/>
    <n v="14.25"/>
    <n v="14.25"/>
    <n v="58.75"/>
    <n v="0.8"/>
    <s v="Monday"/>
    <d v="2019-08-15T00:00:00"/>
    <s v="Thursday"/>
    <s v="Thursday"/>
    <n v="0"/>
    <s v="Low Cost per Unit"/>
    <n v="7.3000000000000007"/>
    <n v="0"/>
    <n v="0"/>
    <n v="0"/>
    <n v="0"/>
    <s v="Greater Than 8 Weeks Old"/>
  </r>
  <r>
    <s v="01-21-3005-14-12"/>
    <d v="2019-08-14T00:00:00"/>
    <x v="0"/>
    <s v="MASKS"/>
    <n v="1"/>
    <n v="73"/>
    <n v="14.25"/>
    <n v="14.25"/>
    <n v="58.75"/>
    <n v="0.8"/>
    <s v="Wednesday"/>
    <d v="2019-08-17T00:00:00"/>
    <s v="Saturday"/>
    <s v="Saturday"/>
    <n v="0"/>
    <s v="Low Cost per Unit"/>
    <n v="7.3000000000000007"/>
    <n v="0"/>
    <n v="0"/>
    <n v="0"/>
    <n v="0"/>
    <s v="Greater Than 8 Weeks Old"/>
  </r>
  <r>
    <s v="01-21-3005-14-12"/>
    <d v="2019-08-23T00:00:00"/>
    <x v="0"/>
    <s v="MASKS"/>
    <n v="1"/>
    <n v="73"/>
    <n v="14.25"/>
    <n v="14.25"/>
    <n v="58.75"/>
    <n v="0.8"/>
    <s v="Friday"/>
    <d v="2019-08-26T00:00:00"/>
    <s v="Monday"/>
    <s v="Monday"/>
    <n v="0"/>
    <s v="Low Cost per Unit"/>
    <n v="7.3000000000000007"/>
    <n v="0"/>
    <n v="0"/>
    <n v="0"/>
    <n v="0"/>
    <s v="Greater Than 8 Weeks Old"/>
  </r>
  <r>
    <s v="01-21-4001-14-12"/>
    <d v="2019-08-01T00:00:00"/>
    <x v="0"/>
    <s v="MASKS"/>
    <n v="2"/>
    <n v="110"/>
    <n v="32.799999999999997"/>
    <n v="16.399999999999999"/>
    <n v="77.2"/>
    <n v="0.7"/>
    <s v="Thursday"/>
    <d v="2019-08-04T00:00:00"/>
    <s v="Sunday"/>
    <s v="Monday"/>
    <n v="0"/>
    <s v="Low Cost per Unit"/>
    <n v="11"/>
    <n v="3.3"/>
    <n v="0"/>
    <n v="0"/>
    <n v="0"/>
    <s v="Greater Than 8 Weeks Old"/>
  </r>
  <r>
    <s v="01-21-4001-14-12"/>
    <d v="2019-08-04T00:00:00"/>
    <x v="0"/>
    <s v="MASKS"/>
    <n v="3"/>
    <n v="90.75"/>
    <n v="49.2"/>
    <n v="16.400000000000002"/>
    <n v="41.55"/>
    <n v="0.46"/>
    <s v="Sunday"/>
    <d v="2019-08-07T00:00:00"/>
    <s v="Wednesday"/>
    <s v="Wednesday"/>
    <n v="0"/>
    <s v="Low Cost per Unit"/>
    <n v="9.0750000000000011"/>
    <n v="2.7224999999999997"/>
    <n v="0"/>
    <n v="0"/>
    <n v="0"/>
    <s v="Greater Than 8 Weeks Old"/>
  </r>
  <r>
    <s v="01-21-4001-14-12"/>
    <d v="2019-08-07T00:00:00"/>
    <x v="0"/>
    <s v="MASKS"/>
    <n v="2"/>
    <n v="110"/>
    <n v="32.799999999999997"/>
    <n v="16.399999999999999"/>
    <n v="77.2"/>
    <n v="0.7"/>
    <s v="Wednesday"/>
    <d v="2019-08-10T00:00:00"/>
    <s v="Saturday"/>
    <s v="Saturday"/>
    <n v="0"/>
    <s v="Low Cost per Unit"/>
    <n v="11"/>
    <n v="3.3"/>
    <n v="0"/>
    <n v="0"/>
    <n v="0"/>
    <s v="Greater Than 8 Weeks Old"/>
  </r>
  <r>
    <s v="01-21-4001-14-12"/>
    <d v="2019-08-08T00:00:00"/>
    <x v="0"/>
    <s v="MASKS"/>
    <n v="1"/>
    <n v="55"/>
    <n v="16.399999999999999"/>
    <n v="16.399999999999999"/>
    <n v="38.6"/>
    <n v="0.7"/>
    <s v="Thursday"/>
    <d v="2019-08-11T00:00:00"/>
    <s v="Sunday"/>
    <s v="Monday"/>
    <n v="0"/>
    <s v="Low Cost per Unit"/>
    <n v="5.5"/>
    <n v="0"/>
    <n v="0"/>
    <n v="0"/>
    <n v="0"/>
    <s v="Greater Than 8 Weeks Old"/>
  </r>
  <r>
    <s v="01-21-4001-14-12"/>
    <d v="2019-08-11T00:00:00"/>
    <x v="0"/>
    <s v="MASKS"/>
    <n v="1"/>
    <n v="55"/>
    <n v="16.399999999999999"/>
    <n v="16.399999999999999"/>
    <n v="38.6"/>
    <n v="0.7"/>
    <s v="Sunday"/>
    <d v="2019-08-14T00:00:00"/>
    <s v="Wednesday"/>
    <s v="Wednesday"/>
    <n v="0"/>
    <s v="Low Cost per Unit"/>
    <n v="5.5"/>
    <n v="0"/>
    <n v="0"/>
    <n v="0"/>
    <n v="0"/>
    <s v="Greater Than 8 Weeks Old"/>
  </r>
  <r>
    <s v="01-21-4001-14-12"/>
    <d v="2019-08-12T00:00:00"/>
    <x v="0"/>
    <s v="MASKS"/>
    <n v="1"/>
    <n v="55"/>
    <n v="16.399999999999999"/>
    <n v="16.399999999999999"/>
    <n v="38.6"/>
    <n v="0.7"/>
    <s v="Monday"/>
    <d v="2019-08-15T00:00:00"/>
    <s v="Thursday"/>
    <s v="Thursday"/>
    <n v="0"/>
    <s v="Low Cost per Unit"/>
    <n v="5.5"/>
    <n v="0"/>
    <n v="0"/>
    <n v="0"/>
    <n v="0"/>
    <s v="Greater Than 8 Weeks Old"/>
  </r>
  <r>
    <s v="01-21-4001-14-12"/>
    <d v="2019-08-16T00:00:00"/>
    <x v="0"/>
    <s v="MASKS"/>
    <n v="2"/>
    <n v="110"/>
    <n v="32.799999999999997"/>
    <n v="16.399999999999999"/>
    <n v="77.2"/>
    <n v="0.7"/>
    <s v="Friday"/>
    <d v="2019-08-19T00:00:00"/>
    <s v="Monday"/>
    <s v="Monday"/>
    <n v="0"/>
    <s v="Low Cost per Unit"/>
    <n v="11"/>
    <n v="3.3"/>
    <n v="0"/>
    <n v="0"/>
    <n v="0"/>
    <s v="Greater Than 8 Weeks Old"/>
  </r>
  <r>
    <s v="01-21-4001-14-12"/>
    <d v="2019-08-18T00:00:00"/>
    <x v="0"/>
    <s v="MASKS"/>
    <n v="1"/>
    <n v="55"/>
    <n v="16.399999999999999"/>
    <n v="16.399999999999999"/>
    <n v="38.6"/>
    <n v="0.7"/>
    <s v="Sunday"/>
    <d v="2019-08-21T00:00:00"/>
    <s v="Wednesday"/>
    <s v="Wednesday"/>
    <n v="0"/>
    <s v="Low Cost per Unit"/>
    <n v="5.5"/>
    <n v="0"/>
    <n v="0"/>
    <n v="0"/>
    <n v="0"/>
    <s v="Greater Than 8 Weeks Old"/>
  </r>
  <r>
    <s v="01-21-4001-14-12"/>
    <d v="2019-08-19T00:00:00"/>
    <x v="0"/>
    <s v="MASKS"/>
    <n v="2"/>
    <n v="110"/>
    <n v="32.799999999999997"/>
    <n v="16.399999999999999"/>
    <n v="77.2"/>
    <n v="0.7"/>
    <s v="Monday"/>
    <d v="2019-08-22T00:00:00"/>
    <s v="Thursday"/>
    <s v="Thursday"/>
    <n v="0"/>
    <s v="Low Cost per Unit"/>
    <n v="11"/>
    <n v="3.3"/>
    <n v="0"/>
    <n v="0"/>
    <n v="0"/>
    <s v="Greater Than 8 Weeks Old"/>
  </r>
  <r>
    <s v="01-21-4001-14-12"/>
    <d v="2019-08-22T00:00:00"/>
    <x v="0"/>
    <s v="MASKS"/>
    <n v="1"/>
    <n v="55"/>
    <n v="16.399999999999999"/>
    <n v="16.399999999999999"/>
    <n v="38.6"/>
    <n v="0.7"/>
    <s v="Thursday"/>
    <d v="2019-08-25T00:00:00"/>
    <s v="Sunday"/>
    <s v="Monday"/>
    <n v="0"/>
    <s v="Low Cost per Unit"/>
    <n v="5.5"/>
    <n v="0"/>
    <n v="0"/>
    <n v="0"/>
    <n v="0"/>
    <s v="Greater Than 8 Weeks Old"/>
  </r>
  <r>
    <s v="01-21-4001-14-12"/>
    <d v="2019-08-24T00:00:00"/>
    <x v="0"/>
    <s v="MASKS"/>
    <n v="1"/>
    <n v="55"/>
    <n v="16.399999999999999"/>
    <n v="16.399999999999999"/>
    <n v="38.6"/>
    <n v="0.7"/>
    <s v="Saturday"/>
    <d v="2019-08-27T00:00:00"/>
    <s v="Tuesday"/>
    <s v="Tuesday"/>
    <n v="0"/>
    <s v="Low Cost per Unit"/>
    <n v="5.5"/>
    <n v="0"/>
    <n v="0"/>
    <n v="0"/>
    <n v="0"/>
    <s v="Greater Than 8 Weeks Old"/>
  </r>
  <r>
    <s v="01-21-4001-14-12"/>
    <d v="2019-08-25T00:00:00"/>
    <x v="0"/>
    <s v="MASKS"/>
    <n v="1"/>
    <n v="55"/>
    <n v="16.399999999999999"/>
    <n v="16.399999999999999"/>
    <n v="38.6"/>
    <n v="0.7"/>
    <s v="Sunday"/>
    <d v="2019-08-28T00:00:00"/>
    <s v="Wednesday"/>
    <s v="Wednesday"/>
    <n v="0"/>
    <s v="Low Cost per Unit"/>
    <n v="5.5"/>
    <n v="0"/>
    <n v="0"/>
    <n v="0"/>
    <n v="0"/>
    <s v="Greater Than 8 Weeks Old"/>
  </r>
  <r>
    <s v="01-21-4001-14-12"/>
    <d v="2019-08-27T00:00:00"/>
    <x v="0"/>
    <s v="MASKS"/>
    <n v="1"/>
    <n v="55"/>
    <n v="16.399999999999999"/>
    <n v="16.399999999999999"/>
    <n v="38.6"/>
    <n v="0.7"/>
    <s v="Tuesday"/>
    <d v="2019-08-30T00:00:00"/>
    <s v="Friday"/>
    <s v="Friday"/>
    <n v="2.75"/>
    <s v="Low Cost per Unit"/>
    <n v="5.5"/>
    <n v="0"/>
    <n v="0"/>
    <n v="0"/>
    <n v="0"/>
    <s v="Greater Than 8 Weeks Old"/>
  </r>
  <r>
    <s v="01-21-4001-14-12"/>
    <d v="2019-08-31T00:00:00"/>
    <x v="0"/>
    <s v="MASKS"/>
    <n v="3"/>
    <n v="165"/>
    <n v="49.2"/>
    <n v="16.400000000000002"/>
    <n v="115.8"/>
    <n v="0.7"/>
    <s v="Saturday"/>
    <d v="2019-09-03T00:00:00"/>
    <s v="Tuesday"/>
    <s v="Tuesday"/>
    <n v="0"/>
    <s v="Low Cost per Unit"/>
    <n v="16.5"/>
    <n v="4.95"/>
    <n v="0"/>
    <n v="0"/>
    <n v="0"/>
    <s v="Greater Than 8 Weeks Old"/>
  </r>
  <r>
    <s v="01-21-4002-14-12"/>
    <d v="2019-08-03T00:00:00"/>
    <x v="0"/>
    <s v="MASKS"/>
    <n v="2"/>
    <n v="114"/>
    <n v="39.86"/>
    <n v="19.93"/>
    <n v="74.14"/>
    <n v="0.65"/>
    <s v="Saturday"/>
    <d v="2019-08-06T00:00:00"/>
    <s v="Tuesday"/>
    <s v="Tuesday"/>
    <n v="0"/>
    <s v="High Cost per Unit"/>
    <n v="11.4"/>
    <n v="3.42"/>
    <n v="0"/>
    <n v="0"/>
    <n v="0"/>
    <s v="Greater Than 8 Weeks Old"/>
  </r>
  <r>
    <s v="01-21-4002-14-12"/>
    <d v="2019-08-04T00:00:00"/>
    <x v="0"/>
    <s v="MASKS"/>
    <n v="1"/>
    <n v="30.25"/>
    <n v="19.93"/>
    <n v="19.93"/>
    <n v="10.32"/>
    <n v="0.34"/>
    <s v="Sunday"/>
    <d v="2019-08-07T00:00:00"/>
    <s v="Wednesday"/>
    <s v="Wednesday"/>
    <n v="0"/>
    <s v="High Cost per Unit"/>
    <n v="3.0250000000000004"/>
    <n v="0"/>
    <n v="0"/>
    <n v="0"/>
    <n v="0"/>
    <s v="Greater Than 8 Weeks Old"/>
  </r>
  <r>
    <s v="01-21-4002-14-12"/>
    <d v="2019-08-06T00:00:00"/>
    <x v="0"/>
    <s v="MASKS"/>
    <n v="1"/>
    <n v="57"/>
    <n v="19.93"/>
    <n v="19.93"/>
    <n v="37.07"/>
    <n v="0.65"/>
    <s v="Tuesday"/>
    <d v="2019-08-09T00:00:00"/>
    <s v="Friday"/>
    <s v="Friday"/>
    <n v="2.85"/>
    <s v="High Cost per Unit"/>
    <n v="5.7"/>
    <n v="0"/>
    <n v="0"/>
    <n v="0"/>
    <n v="0"/>
    <s v="Greater Than 8 Weeks Old"/>
  </r>
  <r>
    <s v="01-21-4002-14-12"/>
    <d v="2019-08-07T00:00:00"/>
    <x v="0"/>
    <s v="MASKS"/>
    <n v="1"/>
    <n v="57"/>
    <n v="19.93"/>
    <n v="19.93"/>
    <n v="37.07"/>
    <n v="0.65"/>
    <s v="Wednesday"/>
    <d v="2019-08-10T00:00:00"/>
    <s v="Saturday"/>
    <s v="Saturday"/>
    <n v="0"/>
    <s v="High Cost per Unit"/>
    <n v="5.7"/>
    <n v="0"/>
    <n v="0"/>
    <n v="0"/>
    <n v="0"/>
    <s v="Greater Than 8 Weeks Old"/>
  </r>
  <r>
    <s v="01-21-4002-14-12"/>
    <d v="2019-08-17T00:00:00"/>
    <x v="0"/>
    <s v="MASKS"/>
    <n v="1"/>
    <n v="57"/>
    <n v="19.93"/>
    <n v="19.93"/>
    <n v="37.07"/>
    <n v="0.65"/>
    <s v="Saturday"/>
    <d v="2019-08-20T00:00:00"/>
    <s v="Tuesday"/>
    <s v="Tuesday"/>
    <n v="0"/>
    <s v="High Cost per Unit"/>
    <n v="5.7"/>
    <n v="0"/>
    <n v="0"/>
    <n v="0"/>
    <n v="0"/>
    <s v="Greater Than 8 Weeks Old"/>
  </r>
  <r>
    <s v="01-21-4002-14-12"/>
    <d v="2019-08-28T00:00:00"/>
    <x v="0"/>
    <s v="MASKS"/>
    <n v="1"/>
    <n v="57"/>
    <n v="19.93"/>
    <n v="19.93"/>
    <n v="37.07"/>
    <n v="0.65"/>
    <s v="Wednesday"/>
    <d v="2019-08-31T00:00:00"/>
    <s v="Saturday"/>
    <s v="Saturday"/>
    <n v="0"/>
    <s v="High Cost per Unit"/>
    <n v="5.7"/>
    <n v="0"/>
    <n v="0"/>
    <n v="0"/>
    <n v="0"/>
    <s v="Greater Than 8 Weeks Old"/>
  </r>
  <r>
    <s v="01-21-4002-14-12"/>
    <d v="2019-08-29T00:00:00"/>
    <x v="0"/>
    <s v="MASKS"/>
    <n v="4"/>
    <n v="228"/>
    <n v="79.72"/>
    <n v="19.93"/>
    <n v="148.28"/>
    <n v="0.65"/>
    <s v="Thursday"/>
    <d v="2019-09-01T00:00:00"/>
    <s v="Sunday"/>
    <s v="Monday"/>
    <n v="0"/>
    <s v="High Cost per Unit"/>
    <n v="22.8"/>
    <n v="6.84"/>
    <n v="0"/>
    <n v="0"/>
    <n v="0"/>
    <s v="Greater Than 8 Weeks Old"/>
  </r>
  <r>
    <s v="01-21-4003-14-12"/>
    <d v="2019-08-03T00:00:00"/>
    <x v="0"/>
    <s v="MASKS"/>
    <n v="1"/>
    <n v="59"/>
    <n v="18.75"/>
    <n v="18.75"/>
    <n v="40.25"/>
    <n v="0.68"/>
    <s v="Saturday"/>
    <d v="2019-08-06T00:00:00"/>
    <s v="Tuesday"/>
    <s v="Tuesday"/>
    <n v="0"/>
    <s v="High Cost per Unit"/>
    <n v="5.9"/>
    <n v="0"/>
    <n v="0"/>
    <n v="0"/>
    <n v="0"/>
    <s v="Greater Than 8 Weeks Old"/>
  </r>
  <r>
    <s v="01-21-4003-14-12"/>
    <d v="2019-08-04T00:00:00"/>
    <x v="0"/>
    <s v="MASKS"/>
    <n v="1"/>
    <n v="34.25"/>
    <n v="18.75"/>
    <n v="18.75"/>
    <n v="15.5"/>
    <n v="0.45"/>
    <s v="Sunday"/>
    <d v="2019-08-07T00:00:00"/>
    <s v="Wednesday"/>
    <s v="Wednesday"/>
    <n v="0"/>
    <s v="High Cost per Unit"/>
    <n v="3.4250000000000003"/>
    <n v="0"/>
    <n v="0"/>
    <n v="0"/>
    <n v="0"/>
    <s v="Greater Than 8 Weeks Old"/>
  </r>
  <r>
    <s v="01-21-4003-14-12"/>
    <d v="2019-08-05T00:00:00"/>
    <x v="0"/>
    <s v="MASKS"/>
    <n v="1"/>
    <n v="59"/>
    <n v="18.75"/>
    <n v="18.75"/>
    <n v="40.25"/>
    <n v="0.68"/>
    <s v="Monday"/>
    <d v="2019-08-08T00:00:00"/>
    <s v="Thursday"/>
    <s v="Thursday"/>
    <n v="0"/>
    <s v="High Cost per Unit"/>
    <n v="5.9"/>
    <n v="0"/>
    <n v="0"/>
    <n v="0"/>
    <n v="0"/>
    <s v="Greater Than 8 Weeks Old"/>
  </r>
  <r>
    <s v="01-21-4003-14-12"/>
    <d v="2019-08-07T00:00:00"/>
    <x v="0"/>
    <s v="MASKS"/>
    <n v="2"/>
    <n v="118"/>
    <n v="37.5"/>
    <n v="18.75"/>
    <n v="80.5"/>
    <n v="0.68"/>
    <s v="Wednesday"/>
    <d v="2019-08-10T00:00:00"/>
    <s v="Saturday"/>
    <s v="Saturday"/>
    <n v="0"/>
    <s v="High Cost per Unit"/>
    <n v="11.8"/>
    <n v="3.54"/>
    <n v="0"/>
    <n v="0"/>
    <n v="0"/>
    <s v="Greater Than 8 Weeks Old"/>
  </r>
  <r>
    <s v="01-21-4003-14-12"/>
    <d v="2019-08-12T00:00:00"/>
    <x v="0"/>
    <s v="MASKS"/>
    <n v="1"/>
    <n v="59"/>
    <n v="18.75"/>
    <n v="18.75"/>
    <n v="40.25"/>
    <n v="0.68"/>
    <s v="Monday"/>
    <d v="2019-08-15T00:00:00"/>
    <s v="Thursday"/>
    <s v="Thursday"/>
    <n v="0"/>
    <s v="High Cost per Unit"/>
    <n v="5.9"/>
    <n v="0"/>
    <n v="0"/>
    <n v="0"/>
    <n v="0"/>
    <s v="Greater Than 8 Weeks Old"/>
  </r>
  <r>
    <s v="01-21-4003-14-12"/>
    <d v="2019-08-13T00:00:00"/>
    <x v="0"/>
    <s v="MASKS"/>
    <n v="1"/>
    <n v="59"/>
    <n v="18.75"/>
    <n v="18.75"/>
    <n v="40.25"/>
    <n v="0.68"/>
    <s v="Tuesday"/>
    <d v="2019-08-16T00:00:00"/>
    <s v="Friday"/>
    <s v="Friday"/>
    <n v="2.95"/>
    <s v="High Cost per Unit"/>
    <n v="5.9"/>
    <n v="0"/>
    <n v="0"/>
    <n v="0"/>
    <n v="0"/>
    <s v="Greater Than 8 Weeks Old"/>
  </r>
  <r>
    <s v="01-21-4003-14-12"/>
    <d v="2019-08-17T00:00:00"/>
    <x v="0"/>
    <s v="MASKS"/>
    <n v="1"/>
    <n v="59"/>
    <n v="18.75"/>
    <n v="18.75"/>
    <n v="40.25"/>
    <n v="0.68"/>
    <s v="Saturday"/>
    <d v="2019-08-20T00:00:00"/>
    <s v="Tuesday"/>
    <s v="Tuesday"/>
    <n v="0"/>
    <s v="High Cost per Unit"/>
    <n v="5.9"/>
    <n v="0"/>
    <n v="0"/>
    <n v="0"/>
    <n v="0"/>
    <s v="Greater Than 8 Weeks Old"/>
  </r>
  <r>
    <s v="01-21-4003-14-12"/>
    <d v="2019-08-18T00:00:00"/>
    <x v="0"/>
    <s v="MASKS"/>
    <n v="2"/>
    <n v="118"/>
    <n v="37.5"/>
    <n v="18.75"/>
    <n v="80.5"/>
    <n v="0.68"/>
    <s v="Sunday"/>
    <d v="2019-08-21T00:00:00"/>
    <s v="Wednesday"/>
    <s v="Wednesday"/>
    <n v="0"/>
    <s v="High Cost per Unit"/>
    <n v="11.8"/>
    <n v="3.54"/>
    <n v="0"/>
    <n v="0"/>
    <n v="0"/>
    <s v="Greater Than 8 Weeks Old"/>
  </r>
  <r>
    <s v="01-21-4003-14-12"/>
    <d v="2019-08-19T00:00:00"/>
    <x v="0"/>
    <s v="MASKS"/>
    <n v="1"/>
    <n v="59"/>
    <n v="18.75"/>
    <n v="18.75"/>
    <n v="40.25"/>
    <n v="0.68"/>
    <s v="Monday"/>
    <d v="2019-08-22T00:00:00"/>
    <s v="Thursday"/>
    <s v="Thursday"/>
    <n v="0"/>
    <s v="High Cost per Unit"/>
    <n v="5.9"/>
    <n v="0"/>
    <n v="0"/>
    <n v="0"/>
    <n v="0"/>
    <s v="Greater Than 8 Weeks Old"/>
  </r>
  <r>
    <s v="01-21-4003-14-12"/>
    <d v="2019-08-20T00:00:00"/>
    <x v="0"/>
    <s v="MASKS"/>
    <n v="1"/>
    <n v="59"/>
    <n v="18.75"/>
    <n v="18.75"/>
    <n v="40.25"/>
    <n v="0.68"/>
    <s v="Tuesday"/>
    <d v="2019-08-23T00:00:00"/>
    <s v="Friday"/>
    <s v="Friday"/>
    <n v="2.95"/>
    <s v="High Cost per Unit"/>
    <n v="5.9"/>
    <n v="0"/>
    <n v="0"/>
    <n v="0"/>
    <n v="0"/>
    <s v="Greater Than 8 Weeks Old"/>
  </r>
  <r>
    <s v="01-21-4003-14-12"/>
    <d v="2019-08-21T00:00:00"/>
    <x v="0"/>
    <s v="MASKS"/>
    <n v="1"/>
    <n v="59"/>
    <n v="18.75"/>
    <n v="18.75"/>
    <n v="40.25"/>
    <n v="0.68"/>
    <s v="Wednesday"/>
    <d v="2019-08-24T00:00:00"/>
    <s v="Saturday"/>
    <s v="Saturday"/>
    <n v="0"/>
    <s v="High Cost per Unit"/>
    <n v="5.9"/>
    <n v="0"/>
    <n v="0"/>
    <n v="0"/>
    <n v="0"/>
    <s v="Greater Than 8 Weeks Old"/>
  </r>
  <r>
    <s v="01-21-4003-14-12"/>
    <d v="2019-08-25T00:00:00"/>
    <x v="0"/>
    <s v="MASKS"/>
    <n v="1"/>
    <n v="59"/>
    <n v="18.75"/>
    <n v="18.75"/>
    <n v="40.25"/>
    <n v="0.68"/>
    <s v="Sunday"/>
    <d v="2019-08-28T00:00:00"/>
    <s v="Wednesday"/>
    <s v="Wednesday"/>
    <n v="0"/>
    <s v="High Cost per Unit"/>
    <n v="5.9"/>
    <n v="0"/>
    <n v="0"/>
    <n v="0"/>
    <n v="0"/>
    <s v="Greater Than 8 Weeks Old"/>
  </r>
  <r>
    <s v="01-21-4003-14-12"/>
    <d v="2019-08-26T00:00:00"/>
    <x v="0"/>
    <s v="MASKS"/>
    <n v="1"/>
    <n v="59"/>
    <n v="18.75"/>
    <n v="18.75"/>
    <n v="40.25"/>
    <n v="0.68"/>
    <s v="Monday"/>
    <d v="2019-08-29T00:00:00"/>
    <s v="Thursday"/>
    <s v="Thursday"/>
    <n v="0"/>
    <s v="High Cost per Unit"/>
    <n v="5.9"/>
    <n v="0"/>
    <n v="0"/>
    <n v="0"/>
    <n v="0"/>
    <s v="Greater Than 8 Weeks Old"/>
  </r>
  <r>
    <s v="01-22-0103-01-00"/>
    <d v="2019-08-01T00:00:00"/>
    <x v="1"/>
    <s v="FOOTWEAR"/>
    <n v="2"/>
    <n v="198"/>
    <n v="55"/>
    <n v="27.5"/>
    <n v="143"/>
    <n v="0.72"/>
    <s v="Thursday"/>
    <d v="2019-08-04T00:00:00"/>
    <s v="Sunday"/>
    <s v="Monday"/>
    <n v="0"/>
    <s v="High Cost per Unit"/>
    <n v="0"/>
    <n v="5.9399999999999995"/>
    <n v="0"/>
    <n v="0"/>
    <n v="0"/>
    <s v="Greater Than 8 Weeks Old"/>
  </r>
  <r>
    <s v="01-22-0103-01-00"/>
    <d v="2019-08-02T00:00:00"/>
    <x v="1"/>
    <s v="FOOTWEAR"/>
    <n v="1"/>
    <n v="99"/>
    <n v="27.5"/>
    <n v="27.5"/>
    <n v="71.5"/>
    <n v="0.7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1-22-0103-01-00"/>
    <d v="2019-08-05T00:00:00"/>
    <x v="1"/>
    <s v="FOOTWEAR"/>
    <n v="1"/>
    <n v="99"/>
    <n v="27.5"/>
    <n v="27.5"/>
    <n v="71.5"/>
    <n v="0.7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1-22-0103-01-00"/>
    <d v="2019-08-06T00:00:00"/>
    <x v="1"/>
    <s v="FOOTWEAR"/>
    <n v="2"/>
    <n v="148.99"/>
    <n v="55"/>
    <n v="27.5"/>
    <n v="93.99"/>
    <n v="0.63"/>
    <s v="Tuesday"/>
    <d v="2019-08-09T00:00:00"/>
    <s v="Friday"/>
    <s v="Friday"/>
    <n v="7.4495000000000005"/>
    <s v="High Cost per Unit"/>
    <n v="0"/>
    <n v="4.4697000000000005"/>
    <n v="0"/>
    <n v="0"/>
    <n v="0"/>
    <s v="Greater Than 8 Weeks Old"/>
  </r>
  <r>
    <s v="01-22-0103-01-00"/>
    <d v="2019-08-07T00:00:00"/>
    <x v="1"/>
    <s v="FOOTWEAR"/>
    <n v="20"/>
    <n v="999.8"/>
    <n v="550"/>
    <n v="27.5"/>
    <n v="449.8"/>
    <n v="0.45"/>
    <s v="Wednesday"/>
    <d v="2019-08-10T00:00:00"/>
    <s v="Saturday"/>
    <s v="Saturday"/>
    <n v="0"/>
    <s v="High Cost per Unit"/>
    <n v="0"/>
    <n v="29.993999999999996"/>
    <n v="0"/>
    <n v="0"/>
    <n v="0"/>
    <s v="Greater Than 8 Weeks Old"/>
  </r>
  <r>
    <s v="01-22-0103-01-00"/>
    <d v="2019-08-08T00:00:00"/>
    <x v="1"/>
    <s v="FOOTWEAR"/>
    <n v="15"/>
    <n v="749.85"/>
    <n v="412.5"/>
    <n v="27.5"/>
    <n v="337.35"/>
    <n v="0.45"/>
    <s v="Thursday"/>
    <d v="2019-08-11T00:00:00"/>
    <s v="Sunday"/>
    <s v="Monday"/>
    <n v="0"/>
    <s v="High Cost per Unit"/>
    <n v="0"/>
    <n v="22.4955"/>
    <n v="0"/>
    <n v="0"/>
    <n v="0"/>
    <s v="Greater Than 8 Weeks Old"/>
  </r>
  <r>
    <s v="01-22-0103-01-00"/>
    <d v="2019-08-09T00:00:00"/>
    <x v="1"/>
    <s v="FOOTWEAR"/>
    <n v="29"/>
    <n v="1449.71"/>
    <n v="797.5"/>
    <n v="27.5"/>
    <n v="652.21"/>
    <n v="0.45"/>
    <s v="Friday"/>
    <d v="2019-08-12T00:00:00"/>
    <s v="Monday"/>
    <s v="Monday"/>
    <n v="0"/>
    <s v="High Cost per Unit"/>
    <n v="0"/>
    <n v="43.491300000000003"/>
    <n v="0"/>
    <n v="0"/>
    <n v="0"/>
    <s v="Greater Than 8 Weeks Old"/>
  </r>
  <r>
    <s v="01-22-0103-01-00"/>
    <d v="2019-08-10T00:00:00"/>
    <x v="1"/>
    <s v="FOOTWEAR"/>
    <n v="29"/>
    <n v="1449.71"/>
    <n v="797.5"/>
    <n v="27.5"/>
    <n v="652.21"/>
    <n v="0.45"/>
    <s v="Saturday"/>
    <d v="2019-08-13T00:00:00"/>
    <s v="Tuesday"/>
    <s v="Tuesday"/>
    <n v="0"/>
    <s v="High Cost per Unit"/>
    <n v="0"/>
    <n v="43.491300000000003"/>
    <n v="0"/>
    <n v="144.971"/>
    <n v="0"/>
    <s v="Greater Than 8 Weeks Old"/>
  </r>
  <r>
    <s v="01-22-0103-01-00"/>
    <d v="2019-08-11T00:00:00"/>
    <x v="1"/>
    <s v="FOOTWEAR"/>
    <n v="17"/>
    <n v="849.83"/>
    <n v="467.5"/>
    <n v="27.5"/>
    <n v="382.33"/>
    <n v="0.45"/>
    <s v="Sunday"/>
    <d v="2019-08-14T00:00:00"/>
    <s v="Wednesday"/>
    <s v="Wednesday"/>
    <n v="0"/>
    <s v="High Cost per Unit"/>
    <n v="0"/>
    <n v="25.494900000000001"/>
    <n v="0"/>
    <n v="0"/>
    <n v="0"/>
    <s v="Greater Than 8 Weeks Old"/>
  </r>
  <r>
    <s v="01-22-0103-01-00"/>
    <d v="2019-08-12T00:00:00"/>
    <x v="1"/>
    <s v="FOOTWEAR"/>
    <n v="13"/>
    <n v="649.87"/>
    <n v="357.5"/>
    <n v="27.5"/>
    <n v="292.37"/>
    <n v="0.45"/>
    <s v="Monday"/>
    <d v="2019-08-15T00:00:00"/>
    <s v="Thursday"/>
    <s v="Thursday"/>
    <n v="0"/>
    <s v="High Cost per Unit"/>
    <n v="0"/>
    <n v="19.496099999999998"/>
    <n v="0"/>
    <n v="0"/>
    <n v="0"/>
    <s v="Greater Than 8 Weeks Old"/>
  </r>
  <r>
    <s v="01-22-0103-01-00"/>
    <d v="2019-08-13T00:00:00"/>
    <x v="1"/>
    <s v="FOOTWEAR"/>
    <n v="27"/>
    <n v="1346.76"/>
    <n v="742.5"/>
    <n v="27.5"/>
    <n v="604.26"/>
    <n v="0.45"/>
    <s v="Tuesday"/>
    <d v="2019-08-16T00:00:00"/>
    <s v="Friday"/>
    <s v="Friday"/>
    <n v="67.338000000000008"/>
    <s v="High Cost per Unit"/>
    <n v="0"/>
    <n v="40.402799999999999"/>
    <n v="0"/>
    <n v="0"/>
    <n v="0"/>
    <s v="Greater Than 8 Weeks Old"/>
  </r>
  <r>
    <s v="01-22-0103-01-00"/>
    <d v="2019-08-14T00:00:00"/>
    <x v="1"/>
    <s v="FOOTWEAR"/>
    <n v="31"/>
    <n v="1570.98"/>
    <n v="852.5"/>
    <n v="27.5"/>
    <n v="718.48"/>
    <n v="0.46"/>
    <s v="Wednesday"/>
    <d v="2019-08-17T00:00:00"/>
    <s v="Saturday"/>
    <s v="Saturday"/>
    <n v="0"/>
    <s v="High Cost per Unit"/>
    <n v="0"/>
    <n v="47.129399999999997"/>
    <n v="0"/>
    <n v="0"/>
    <n v="0"/>
    <s v="Greater Than 8 Weeks Old"/>
  </r>
  <r>
    <s v="01-22-0103-01-00"/>
    <d v="2019-08-15T00:00:00"/>
    <x v="1"/>
    <s v="FOOTWEAR"/>
    <n v="28"/>
    <n v="1372.99"/>
    <n v="770"/>
    <n v="27.5"/>
    <n v="602.99"/>
    <n v="0.44"/>
    <s v="Thursday"/>
    <d v="2019-08-18T00:00:00"/>
    <s v="Sunday"/>
    <s v="Monday"/>
    <n v="0"/>
    <s v="High Cost per Unit"/>
    <n v="0"/>
    <n v="41.189700000000002"/>
    <n v="0"/>
    <n v="0"/>
    <n v="0"/>
    <s v="Greater Than 8 Weeks Old"/>
  </r>
  <r>
    <s v="01-22-0103-01-00"/>
    <d v="2019-08-16T00:00:00"/>
    <x v="1"/>
    <s v="FOOTWEAR"/>
    <n v="17"/>
    <n v="787.96"/>
    <n v="467.5"/>
    <n v="27.5"/>
    <n v="320.45999999999998"/>
    <n v="0.41"/>
    <s v="Friday"/>
    <d v="2019-08-19T00:00:00"/>
    <s v="Monday"/>
    <s v="Monday"/>
    <n v="0"/>
    <s v="High Cost per Unit"/>
    <n v="0"/>
    <n v="23.6388"/>
    <n v="0"/>
    <n v="0"/>
    <n v="0"/>
    <s v="Greater Than 8 Weeks Old"/>
  </r>
  <r>
    <s v="01-22-0103-01-00"/>
    <d v="2019-08-17T00:00:00"/>
    <x v="1"/>
    <s v="FOOTWEAR"/>
    <n v="15"/>
    <n v="735"/>
    <n v="412.5"/>
    <n v="27.5"/>
    <n v="322.5"/>
    <n v="0.44"/>
    <s v="Saturday"/>
    <d v="2019-08-20T00:00:00"/>
    <s v="Tuesday"/>
    <s v="Tuesday"/>
    <n v="0"/>
    <s v="High Cost per Unit"/>
    <n v="0"/>
    <n v="22.05"/>
    <n v="0"/>
    <n v="73.5"/>
    <n v="0"/>
    <s v="Greater Than 8 Weeks Old"/>
  </r>
  <r>
    <s v="01-22-0103-01-00"/>
    <d v="2019-08-18T00:00:00"/>
    <x v="1"/>
    <s v="FOOTWEAR"/>
    <n v="20"/>
    <n v="980.99"/>
    <n v="550"/>
    <n v="27.5"/>
    <n v="430.99"/>
    <n v="0.44"/>
    <s v="Sunday"/>
    <d v="2019-08-21T00:00:00"/>
    <s v="Wednesday"/>
    <s v="Wednesday"/>
    <n v="0"/>
    <s v="High Cost per Unit"/>
    <n v="0"/>
    <n v="29.4297"/>
    <n v="0"/>
    <n v="0"/>
    <n v="0"/>
    <s v="Greater Than 8 Weeks Old"/>
  </r>
  <r>
    <s v="01-22-0103-01-00"/>
    <d v="2019-08-19T00:00:00"/>
    <x v="1"/>
    <s v="FOOTWEAR"/>
    <n v="14"/>
    <n v="687.98"/>
    <n v="385"/>
    <n v="27.5"/>
    <n v="302.98"/>
    <n v="0.44"/>
    <s v="Monday"/>
    <d v="2019-08-22T00:00:00"/>
    <s v="Thursday"/>
    <s v="Thursday"/>
    <n v="0"/>
    <s v="High Cost per Unit"/>
    <n v="0"/>
    <n v="20.639399999999998"/>
    <n v="0"/>
    <n v="0"/>
    <n v="0"/>
    <s v="Greater Than 8 Weeks Old"/>
  </r>
  <r>
    <s v="01-22-0103-01-00"/>
    <d v="2019-08-20T00:00:00"/>
    <x v="1"/>
    <s v="FOOTWEAR"/>
    <n v="9"/>
    <n v="417.49"/>
    <n v="247.5"/>
    <n v="27.5"/>
    <n v="169.99"/>
    <n v="0.41"/>
    <s v="Tuesday"/>
    <d v="2019-08-23T00:00:00"/>
    <s v="Friday"/>
    <s v="Friday"/>
    <n v="20.874500000000001"/>
    <s v="High Cost per Unit"/>
    <n v="0"/>
    <n v="12.524699999999999"/>
    <n v="0"/>
    <n v="0"/>
    <n v="0"/>
    <s v="Greater Than 8 Weeks Old"/>
  </r>
  <r>
    <s v="01-22-0103-01-00"/>
    <d v="2019-08-21T00:00:00"/>
    <x v="1"/>
    <s v="FOOTWEAR"/>
    <n v="64"/>
    <n v="2837.1"/>
    <n v="1760"/>
    <n v="27.5"/>
    <n v="1077.0999999999999"/>
    <n v="0.38"/>
    <s v="Wednesday"/>
    <d v="2019-08-24T00:00:00"/>
    <s v="Saturday"/>
    <s v="Saturday"/>
    <n v="0"/>
    <s v="High Cost per Unit"/>
    <n v="0"/>
    <n v="85.113"/>
    <n v="0"/>
    <n v="0"/>
    <n v="0"/>
    <s v="Greater Than 8 Weeks Old"/>
  </r>
  <r>
    <s v="01-22-0103-01-00"/>
    <d v="2019-08-22T00:00:00"/>
    <x v="1"/>
    <s v="FOOTWEAR"/>
    <n v="33"/>
    <n v="1460.2"/>
    <n v="907.5"/>
    <n v="27.5"/>
    <n v="552.70000000000005"/>
    <n v="0.38"/>
    <s v="Thursday"/>
    <d v="2019-08-25T00:00:00"/>
    <s v="Sunday"/>
    <s v="Monday"/>
    <n v="0"/>
    <s v="High Cost per Unit"/>
    <n v="0"/>
    <n v="43.805999999999997"/>
    <n v="0"/>
    <n v="0"/>
    <n v="0"/>
    <s v="Greater Than 8 Weeks Old"/>
  </r>
  <r>
    <s v="01-22-0103-01-00"/>
    <d v="2019-08-23T00:00:00"/>
    <x v="1"/>
    <s v="FOOTWEAR"/>
    <n v="20"/>
    <n v="842.8"/>
    <n v="550"/>
    <n v="27.5"/>
    <n v="292.8"/>
    <n v="0.35"/>
    <s v="Friday"/>
    <d v="2019-08-26T00:00:00"/>
    <s v="Monday"/>
    <s v="Monday"/>
    <n v="0"/>
    <s v="High Cost per Unit"/>
    <n v="0"/>
    <n v="25.283999999999999"/>
    <n v="0"/>
    <n v="0"/>
    <n v="0"/>
    <s v="Greater Than 8 Weeks Old"/>
  </r>
  <r>
    <s v="01-22-0103-01-00"/>
    <d v="2019-08-24T00:00:00"/>
    <x v="1"/>
    <s v="FOOTWEAR"/>
    <n v="20"/>
    <n v="882"/>
    <n v="550"/>
    <n v="27.5"/>
    <n v="332"/>
    <n v="0.38"/>
    <s v="Saturday"/>
    <d v="2019-08-27T00:00:00"/>
    <s v="Tuesday"/>
    <s v="Tuesday"/>
    <n v="0"/>
    <s v="High Cost per Unit"/>
    <n v="0"/>
    <n v="26.459999999999997"/>
    <n v="0"/>
    <n v="88.2"/>
    <n v="0"/>
    <s v="Greater Than 8 Weeks Old"/>
  </r>
  <r>
    <s v="01-22-0103-01-00"/>
    <d v="2019-08-25T00:00:00"/>
    <x v="1"/>
    <s v="FOOTWEAR"/>
    <n v="24"/>
    <n v="1058.4000000000001"/>
    <n v="660"/>
    <n v="27.5"/>
    <n v="398.4"/>
    <n v="0.38"/>
    <s v="Sunday"/>
    <d v="2019-08-28T00:00:00"/>
    <s v="Wednesday"/>
    <s v="Wednesday"/>
    <n v="0"/>
    <s v="High Cost per Unit"/>
    <n v="0"/>
    <n v="31.752000000000002"/>
    <n v="0"/>
    <n v="0"/>
    <n v="0"/>
    <s v="Greater Than 8 Weeks Old"/>
  </r>
  <r>
    <s v="01-22-0103-01-00"/>
    <d v="2019-08-26T00:00:00"/>
    <x v="1"/>
    <s v="FOOTWEAR"/>
    <n v="20"/>
    <n v="886.9"/>
    <n v="550"/>
    <n v="27.5"/>
    <n v="336.9"/>
    <n v="0.38"/>
    <s v="Monday"/>
    <d v="2019-08-29T00:00:00"/>
    <s v="Thursday"/>
    <s v="Thursday"/>
    <n v="0"/>
    <s v="High Cost per Unit"/>
    <n v="0"/>
    <n v="26.606999999999999"/>
    <n v="0"/>
    <n v="0"/>
    <n v="0"/>
    <s v="Greater Than 8 Weeks Old"/>
  </r>
  <r>
    <s v="01-22-0103-01-00"/>
    <d v="2019-08-27T00:00:00"/>
    <x v="1"/>
    <s v="FOOTWEAR"/>
    <n v="12"/>
    <n v="534.1"/>
    <n v="330"/>
    <n v="27.5"/>
    <n v="204.1"/>
    <n v="0.38"/>
    <s v="Tuesday"/>
    <d v="2019-08-30T00:00:00"/>
    <s v="Friday"/>
    <s v="Friday"/>
    <n v="26.705000000000002"/>
    <s v="High Cost per Unit"/>
    <n v="0"/>
    <n v="16.023"/>
    <n v="0"/>
    <n v="0"/>
    <n v="0"/>
    <s v="Greater Than 8 Weeks Old"/>
  </r>
  <r>
    <s v="01-22-0103-01-00"/>
    <d v="2019-08-28T00:00:00"/>
    <x v="1"/>
    <s v="FOOTWEAR"/>
    <n v="11"/>
    <n v="485.1"/>
    <n v="302.5"/>
    <n v="27.5"/>
    <n v="182.6"/>
    <n v="0.38"/>
    <s v="Wednesday"/>
    <d v="2019-08-31T00:00:00"/>
    <s v="Saturday"/>
    <s v="Saturday"/>
    <n v="0"/>
    <s v="High Cost per Unit"/>
    <n v="0"/>
    <n v="14.553000000000001"/>
    <n v="0"/>
    <n v="0"/>
    <n v="0"/>
    <s v="Greater Than 8 Weeks Old"/>
  </r>
  <r>
    <s v="01-22-0103-01-00"/>
    <d v="2019-08-29T00:00:00"/>
    <x v="1"/>
    <s v="FOOTWEAR"/>
    <n v="1"/>
    <n v="44.1"/>
    <n v="27.5"/>
    <n v="27.5"/>
    <n v="16.600000000000001"/>
    <n v="0.38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3-0101-01-00"/>
    <d v="2019-08-01T00:00:00"/>
    <x v="2"/>
    <s v="DISC"/>
    <n v="1"/>
    <n v="20"/>
    <n v="4.75"/>
    <n v="4.75"/>
    <n v="15.25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3-0101-01-00"/>
    <d v="2019-08-02T00:00:00"/>
    <x v="2"/>
    <s v="DISC"/>
    <n v="1"/>
    <n v="20"/>
    <n v="4.75"/>
    <n v="4.75"/>
    <n v="15.25"/>
    <n v="0.76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23-0101-01-00"/>
    <d v="2019-08-07T00:00:00"/>
    <x v="2"/>
    <s v="DISC"/>
    <n v="14"/>
    <n v="97.86"/>
    <n v="66.5"/>
    <n v="4.75"/>
    <n v="31.36"/>
    <n v="0.32"/>
    <s v="Wednesday"/>
    <d v="2019-08-10T00:00:00"/>
    <s v="Saturday"/>
    <s v="Saturday"/>
    <n v="0"/>
    <s v="Low Cost per Unit"/>
    <n v="0"/>
    <n v="2.9358"/>
    <n v="0"/>
    <n v="0"/>
    <n v="0"/>
    <s v="Greater Than 8 Weeks Old"/>
  </r>
  <r>
    <s v="01-23-0101-01-00"/>
    <d v="2019-08-08T00:00:00"/>
    <x v="2"/>
    <s v="DISC"/>
    <n v="28"/>
    <n v="195.72"/>
    <n v="133"/>
    <n v="4.75"/>
    <n v="62.72"/>
    <n v="0.32"/>
    <s v="Thursday"/>
    <d v="2019-08-11T00:00:00"/>
    <s v="Sunday"/>
    <s v="Monday"/>
    <n v="0"/>
    <s v="Low Cost per Unit"/>
    <n v="0"/>
    <n v="5.8715999999999999"/>
    <n v="0"/>
    <n v="0"/>
    <n v="0"/>
    <s v="Greater Than 8 Weeks Old"/>
  </r>
  <r>
    <s v="01-23-0101-01-00"/>
    <d v="2019-08-09T00:00:00"/>
    <x v="2"/>
    <s v="DISC"/>
    <n v="2"/>
    <n v="13.98"/>
    <n v="9.5"/>
    <n v="4.75"/>
    <n v="4.4800000000000004"/>
    <n v="0.32"/>
    <s v="Friday"/>
    <d v="2019-08-12T00:00:00"/>
    <s v="Monday"/>
    <s v="Monday"/>
    <n v="0"/>
    <s v="Low Cost per Unit"/>
    <n v="0"/>
    <n v="0.4194"/>
    <n v="0"/>
    <n v="0"/>
    <n v="0"/>
    <s v="Greater Than 8 Weeks Old"/>
  </r>
  <r>
    <s v="01-23-0102-01-00"/>
    <d v="2019-08-01T00:00:00"/>
    <x v="2"/>
    <s v="DISC"/>
    <n v="1"/>
    <n v="25"/>
    <n v="4.9000000000000004"/>
    <n v="4.9000000000000004"/>
    <n v="20.100000000000001"/>
    <n v="0.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3-0102-01-00"/>
    <d v="2019-08-07T00:00:00"/>
    <x v="2"/>
    <s v="DISC"/>
    <n v="14"/>
    <n v="97.86"/>
    <n v="68.599999999999994"/>
    <n v="4.8999999999999995"/>
    <n v="29.26"/>
    <n v="0.3"/>
    <s v="Wednesday"/>
    <d v="2019-08-10T00:00:00"/>
    <s v="Saturday"/>
    <s v="Saturday"/>
    <n v="0"/>
    <s v="Low Cost per Unit"/>
    <n v="0"/>
    <n v="2.9358"/>
    <n v="0"/>
    <n v="0"/>
    <n v="0"/>
    <s v="Greater Than 8 Weeks Old"/>
  </r>
  <r>
    <s v="01-23-0103-01-00"/>
    <d v="2019-08-07T00:00:00"/>
    <x v="1"/>
    <s v="FOOTWEAR"/>
    <n v="9"/>
    <n v="89.91"/>
    <n v="59.94"/>
    <n v="6.66"/>
    <n v="29.97"/>
    <n v="0.33"/>
    <s v="Wednesday"/>
    <d v="2019-08-10T00:00:00"/>
    <s v="Saturday"/>
    <s v="Saturday"/>
    <n v="0"/>
    <s v="Low Cost per Unit"/>
    <n v="0"/>
    <n v="2.6972999999999998"/>
    <n v="0"/>
    <n v="0"/>
    <n v="0"/>
    <s v="Greater Than 8 Weeks Old"/>
  </r>
  <r>
    <s v="01-23-0103-01-00"/>
    <d v="2019-08-08T00:00:00"/>
    <x v="1"/>
    <s v="FOOTWEAR"/>
    <n v="16"/>
    <n v="159.84"/>
    <n v="106.56"/>
    <n v="6.66"/>
    <n v="53.28"/>
    <n v="0.33"/>
    <s v="Thursday"/>
    <d v="2019-08-11T00:00:00"/>
    <s v="Sunday"/>
    <s v="Monday"/>
    <n v="0"/>
    <s v="Low Cost per Unit"/>
    <n v="0"/>
    <n v="4.7952000000000004"/>
    <n v="0"/>
    <n v="0"/>
    <n v="0"/>
    <s v="Greater Than 8 Weeks Old"/>
  </r>
  <r>
    <s v="01-23-0103-01-00"/>
    <d v="2019-08-09T00:00:00"/>
    <x v="1"/>
    <s v="FOOTWEAR"/>
    <n v="10"/>
    <n v="99.9"/>
    <n v="66.599999999999994"/>
    <n v="6.6599999999999993"/>
    <n v="33.299999999999997"/>
    <n v="0.33"/>
    <s v="Friday"/>
    <d v="2019-08-12T00:00:00"/>
    <s v="Monday"/>
    <s v="Monday"/>
    <n v="0"/>
    <s v="Low Cost per Unit"/>
    <n v="0"/>
    <n v="2.9969999999999999"/>
    <n v="0"/>
    <n v="0"/>
    <n v="0"/>
    <s v="Greater Than 8 Weeks Old"/>
  </r>
  <r>
    <s v="01-23-0103-01-00"/>
    <d v="2019-08-10T00:00:00"/>
    <x v="1"/>
    <s v="FOOTWEAR"/>
    <n v="4"/>
    <n v="39.96"/>
    <n v="26.64"/>
    <n v="6.66"/>
    <n v="13.32"/>
    <n v="0.33"/>
    <s v="Saturday"/>
    <d v="2019-08-13T00:00:00"/>
    <s v="Tuesday"/>
    <s v="Tuesday"/>
    <n v="0"/>
    <s v="Low Cost per Unit"/>
    <n v="0"/>
    <n v="1.1988000000000001"/>
    <n v="0"/>
    <n v="3.9960000000000004"/>
    <n v="0"/>
    <s v="Greater Than 8 Weeks Old"/>
  </r>
  <r>
    <s v="01-23-0104-01-00"/>
    <d v="2019-08-02T00:00:00"/>
    <x v="1"/>
    <s v="FOOTWEAR"/>
    <n v="1"/>
    <n v="21"/>
    <n v="6.66"/>
    <n v="6.66"/>
    <n v="14.34"/>
    <n v="0.6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23-0104-01-00"/>
    <d v="2019-08-07T00:00:00"/>
    <x v="1"/>
    <s v="FOOTWEAR"/>
    <n v="12"/>
    <n v="119.88"/>
    <n v="79.92"/>
    <n v="6.66"/>
    <n v="39.96"/>
    <n v="0.33"/>
    <s v="Wednesday"/>
    <d v="2019-08-10T00:00:00"/>
    <s v="Saturday"/>
    <s v="Saturday"/>
    <n v="0"/>
    <s v="Low Cost per Unit"/>
    <n v="0"/>
    <n v="3.5963999999999996"/>
    <n v="0"/>
    <n v="0"/>
    <n v="0"/>
    <s v="Greater Than 8 Weeks Old"/>
  </r>
  <r>
    <s v="01-24-0203-00-12"/>
    <d v="2019-08-01T00:00:00"/>
    <x v="1"/>
    <s v="LOWER BODY"/>
    <n v="1"/>
    <n v="45"/>
    <n v="12.15"/>
    <n v="12.15"/>
    <n v="32.85"/>
    <n v="0.73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4-0203-00-12"/>
    <d v="2019-08-05T00:00:00"/>
    <x v="1"/>
    <s v="LOWER BODY"/>
    <n v="1"/>
    <n v="45"/>
    <n v="12.15"/>
    <n v="12.15"/>
    <n v="32.85"/>
    <n v="0.73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24-0203-00-12"/>
    <d v="2019-08-09T00:00:00"/>
    <x v="1"/>
    <s v="LOWER BODY"/>
    <n v="1"/>
    <n v="45"/>
    <n v="12.15"/>
    <n v="12.15"/>
    <n v="32.85"/>
    <n v="0.7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24-0203-00-12"/>
    <d v="2019-08-10T00:00:00"/>
    <x v="1"/>
    <s v="LOWER BODY"/>
    <n v="1"/>
    <n v="45"/>
    <n v="12.15"/>
    <n v="12.15"/>
    <n v="32.85"/>
    <n v="0.73"/>
    <s v="Saturday"/>
    <d v="2019-08-13T00:00:00"/>
    <s v="Tuesday"/>
    <s v="Tuesday"/>
    <n v="0"/>
    <s v="Low Cost per Unit"/>
    <n v="0"/>
    <n v="0"/>
    <n v="0"/>
    <n v="4.5"/>
    <n v="0"/>
    <s v="Greater Than 8 Weeks Old"/>
  </r>
  <r>
    <s v="01-24-0203-00-12"/>
    <d v="2019-08-11T00:00:00"/>
    <x v="1"/>
    <s v="LOWER BODY"/>
    <n v="2"/>
    <n v="90"/>
    <n v="24.3"/>
    <n v="12.15"/>
    <n v="65.7"/>
    <n v="0.73"/>
    <s v="Sunday"/>
    <d v="2019-08-14T00:00:00"/>
    <s v="Wednesday"/>
    <s v="Wednesday"/>
    <n v="0"/>
    <s v="Low Cost per Unit"/>
    <n v="0"/>
    <n v="2.6999999999999997"/>
    <n v="0"/>
    <n v="0"/>
    <n v="0"/>
    <s v="Greater Than 8 Weeks Old"/>
  </r>
  <r>
    <s v="01-24-0203-00-12"/>
    <d v="2019-08-13T00:00:00"/>
    <x v="1"/>
    <s v="LOWER BODY"/>
    <n v="1"/>
    <n v="45"/>
    <n v="16.21"/>
    <n v="16.21"/>
    <n v="28.79"/>
    <n v="0.64"/>
    <s v="Tuesday"/>
    <d v="2019-08-16T00:00:00"/>
    <s v="Friday"/>
    <s v="Friday"/>
    <n v="2.25"/>
    <s v="Low Cost per Unit"/>
    <n v="0"/>
    <n v="0"/>
    <n v="0"/>
    <n v="0"/>
    <n v="0"/>
    <s v="Greater Than 8 Weeks Old"/>
  </r>
  <r>
    <s v="01-24-0203-00-12"/>
    <d v="2019-08-14T00:00:00"/>
    <x v="1"/>
    <s v="LOWER BODY"/>
    <n v="1"/>
    <n v="45"/>
    <n v="16.21"/>
    <n v="16.21"/>
    <n v="28.79"/>
    <n v="0.6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24-0203-00-12"/>
    <d v="2019-08-15T00:00:00"/>
    <x v="1"/>
    <s v="LOWER BODY"/>
    <n v="1"/>
    <n v="45"/>
    <n v="16.21"/>
    <n v="16.21"/>
    <n v="28.79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1-24-0203-00-12"/>
    <d v="2019-08-21T00:00:00"/>
    <x v="1"/>
    <s v="LOWER BODY"/>
    <n v="1"/>
    <n v="45"/>
    <n v="16.21"/>
    <n v="16.21"/>
    <n v="28.79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1-24-0203-00-12"/>
    <d v="2019-08-26T00:00:00"/>
    <x v="1"/>
    <s v="LOWER BODY"/>
    <n v="1"/>
    <n v="45"/>
    <n v="16.21"/>
    <n v="16.21"/>
    <n v="28.79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1-24-0203-00-12"/>
    <d v="2019-08-28T00:00:00"/>
    <x v="1"/>
    <s v="LOWER BODY"/>
    <n v="1"/>
    <n v="45"/>
    <n v="16.21"/>
    <n v="16.21"/>
    <n v="28.79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1-24-0203-00-12"/>
    <d v="2019-08-31T00:00:00"/>
    <x v="1"/>
    <s v="LOWER BODY"/>
    <n v="3"/>
    <n v="135"/>
    <n v="48.63"/>
    <n v="16.21"/>
    <n v="86.37"/>
    <n v="0.64"/>
    <s v="Saturday"/>
    <d v="2019-09-03T00:00:00"/>
    <s v="Tuesday"/>
    <s v="Tuesday"/>
    <n v="0"/>
    <s v="Low Cost per Unit"/>
    <n v="0"/>
    <n v="4.05"/>
    <n v="0"/>
    <n v="13.5"/>
    <n v="0"/>
    <s v="Greater Than 8 Weeks Old"/>
  </r>
  <r>
    <s v="01-24-0304-01-00"/>
    <d v="2019-08-07T00:00:00"/>
    <x v="2"/>
    <s v="DISC"/>
    <n v="1"/>
    <n v="6.99"/>
    <n v="4.47"/>
    <n v="4.47"/>
    <n v="2.52"/>
    <n v="0.36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24-0304-01-00"/>
    <d v="2019-08-08T00:00:00"/>
    <x v="2"/>
    <s v="DISC"/>
    <n v="1"/>
    <n v="6.99"/>
    <n v="4.47"/>
    <n v="4.47"/>
    <n v="2.52"/>
    <n v="0.3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24-0304-01-00"/>
    <d v="2019-08-09T00:00:00"/>
    <x v="2"/>
    <s v="DISC"/>
    <n v="4"/>
    <n v="27.96"/>
    <n v="17.88"/>
    <n v="4.47"/>
    <n v="10.08"/>
    <n v="0.36"/>
    <s v="Friday"/>
    <d v="2019-08-12T00:00:00"/>
    <s v="Monday"/>
    <s v="Monday"/>
    <n v="0"/>
    <s v="Low Cost per Unit"/>
    <n v="0"/>
    <n v="0.83879999999999999"/>
    <n v="0"/>
    <n v="0"/>
    <n v="0"/>
    <s v="Greater Than 8 Weeks Old"/>
  </r>
  <r>
    <s v="01-24-0304-01-00"/>
    <d v="2019-08-10T00:00:00"/>
    <x v="2"/>
    <s v="DISC"/>
    <n v="3"/>
    <n v="20.97"/>
    <n v="13.41"/>
    <n v="4.47"/>
    <n v="7.56"/>
    <n v="0.36"/>
    <s v="Saturday"/>
    <d v="2019-08-13T00:00:00"/>
    <s v="Tuesday"/>
    <s v="Tuesday"/>
    <n v="0"/>
    <s v="Low Cost per Unit"/>
    <n v="0"/>
    <n v="0.62909999999999999"/>
    <n v="0"/>
    <n v="0"/>
    <n v="0"/>
    <s v="Greater Than 8 Weeks Old"/>
  </r>
  <r>
    <s v="01-24-0304-01-00"/>
    <d v="2019-08-11T00:00:00"/>
    <x v="2"/>
    <s v="DISC"/>
    <n v="2"/>
    <n v="13.98"/>
    <n v="8.94"/>
    <n v="4.47"/>
    <n v="5.04"/>
    <n v="0.36"/>
    <s v="Sunday"/>
    <d v="2019-08-14T00:00:00"/>
    <s v="Wednesday"/>
    <s v="Wednesday"/>
    <n v="0"/>
    <s v="Low Cost per Unit"/>
    <n v="0"/>
    <n v="0.4194"/>
    <n v="0"/>
    <n v="0"/>
    <n v="0"/>
    <s v="Greater Than 8 Weeks Old"/>
  </r>
  <r>
    <s v="01-24-0304-01-00"/>
    <d v="2019-08-12T00:00:00"/>
    <x v="2"/>
    <s v="DISC"/>
    <n v="5"/>
    <n v="34.950000000000003"/>
    <n v="22.35"/>
    <n v="4.4700000000000006"/>
    <n v="12.6"/>
    <n v="0.36"/>
    <s v="Monday"/>
    <d v="2019-08-15T00:00:00"/>
    <s v="Thursday"/>
    <s v="Thursday"/>
    <n v="0"/>
    <s v="Low Cost per Unit"/>
    <n v="0"/>
    <n v="1.0485"/>
    <n v="0"/>
    <n v="0"/>
    <n v="0"/>
    <s v="Greater Than 8 Weeks Old"/>
  </r>
  <r>
    <s v="01-24-0304-01-00"/>
    <d v="2019-08-13T00:00:00"/>
    <x v="2"/>
    <s v="DISC"/>
    <n v="7"/>
    <n v="48.93"/>
    <n v="31.29"/>
    <n v="4.47"/>
    <n v="17.64"/>
    <n v="0.36"/>
    <s v="Tuesday"/>
    <d v="2019-08-16T00:00:00"/>
    <s v="Friday"/>
    <s v="Friday"/>
    <n v="2.4465000000000003"/>
    <s v="Low Cost per Unit"/>
    <n v="0"/>
    <n v="1.4679"/>
    <n v="0"/>
    <n v="0"/>
    <n v="0"/>
    <s v="Greater Than 8 Weeks Old"/>
  </r>
  <r>
    <s v="01-24-0304-01-00"/>
    <d v="2019-08-14T00:00:00"/>
    <x v="2"/>
    <s v="DISC"/>
    <n v="1"/>
    <n v="6.99"/>
    <n v="4.47"/>
    <n v="4.47"/>
    <n v="2.52"/>
    <n v="0.3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24-0304-01-00"/>
    <d v="2019-08-15T00:00:00"/>
    <x v="2"/>
    <s v="DISC"/>
    <n v="5"/>
    <n v="34.950000000000003"/>
    <n v="22.35"/>
    <n v="4.4700000000000006"/>
    <n v="12.6"/>
    <n v="0.36"/>
    <s v="Thursday"/>
    <d v="2019-08-18T00:00:00"/>
    <s v="Sunday"/>
    <s v="Monday"/>
    <n v="0"/>
    <s v="Low Cost per Unit"/>
    <n v="0"/>
    <n v="1.0485"/>
    <n v="0"/>
    <n v="0"/>
    <n v="0"/>
    <s v="Greater Than 8 Weeks Old"/>
  </r>
  <r>
    <s v="01-24-0304-01-00"/>
    <d v="2019-08-16T00:00:00"/>
    <x v="2"/>
    <s v="DISC"/>
    <n v="3"/>
    <n v="13.98"/>
    <n v="13.41"/>
    <n v="4.47"/>
    <n v="0.56999999999999995"/>
    <n v="0.04"/>
    <s v="Friday"/>
    <d v="2019-08-19T00:00:00"/>
    <s v="Monday"/>
    <s v="Monday"/>
    <n v="0"/>
    <s v="Low Cost per Unit"/>
    <n v="0"/>
    <n v="0.4194"/>
    <n v="0"/>
    <n v="0"/>
    <n v="0"/>
    <s v="Greater Than 8 Weeks Old"/>
  </r>
  <r>
    <s v="01-24-0304-01-00"/>
    <d v="2019-08-17T00:00:00"/>
    <x v="2"/>
    <s v="DISC"/>
    <n v="3"/>
    <n v="20.97"/>
    <n v="13.41"/>
    <n v="4.47"/>
    <n v="7.56"/>
    <n v="0.36"/>
    <s v="Saturday"/>
    <d v="2019-08-20T00:00:00"/>
    <s v="Tuesday"/>
    <s v="Tuesday"/>
    <n v="0"/>
    <s v="Low Cost per Unit"/>
    <n v="0"/>
    <n v="0.62909999999999999"/>
    <n v="0"/>
    <n v="0"/>
    <n v="0"/>
    <s v="Greater Than 8 Weeks Old"/>
  </r>
  <r>
    <s v="01-24-0304-01-00"/>
    <d v="2019-08-18T00:00:00"/>
    <x v="2"/>
    <s v="DISC"/>
    <n v="3"/>
    <n v="20.97"/>
    <n v="13.41"/>
    <n v="4.47"/>
    <n v="7.56"/>
    <n v="0.36"/>
    <s v="Sunday"/>
    <d v="2019-08-21T00:00:00"/>
    <s v="Wednesday"/>
    <s v="Wednesday"/>
    <n v="0"/>
    <s v="Low Cost per Unit"/>
    <n v="0"/>
    <n v="0.62909999999999999"/>
    <n v="0"/>
    <n v="0"/>
    <n v="0"/>
    <s v="Greater Than 8 Weeks Old"/>
  </r>
  <r>
    <s v="01-24-0304-01-00"/>
    <d v="2019-08-19T00:00:00"/>
    <x v="2"/>
    <s v="DISC"/>
    <n v="2"/>
    <n v="13.98"/>
    <n v="8.94"/>
    <n v="4.47"/>
    <n v="5.04"/>
    <n v="0.36"/>
    <s v="Monday"/>
    <d v="2019-08-22T00:00:00"/>
    <s v="Thursday"/>
    <s v="Thursday"/>
    <n v="0"/>
    <s v="Low Cost per Unit"/>
    <n v="0"/>
    <n v="0.4194"/>
    <n v="0"/>
    <n v="0"/>
    <n v="0"/>
    <s v="Greater Than 8 Weeks Old"/>
  </r>
  <r>
    <s v="01-24-0304-01-00"/>
    <d v="2019-08-20T00:00:00"/>
    <x v="2"/>
    <s v="DISC"/>
    <n v="2"/>
    <n v="13.98"/>
    <n v="8.94"/>
    <n v="4.47"/>
    <n v="5.04"/>
    <n v="0.36"/>
    <s v="Tuesday"/>
    <d v="2019-08-23T00:00:00"/>
    <s v="Friday"/>
    <s v="Friday"/>
    <n v="0.69900000000000007"/>
    <s v="Low Cost per Unit"/>
    <n v="0"/>
    <n v="0.4194"/>
    <n v="0"/>
    <n v="0"/>
    <n v="0"/>
    <s v="Greater Than 8 Weeks Old"/>
  </r>
  <r>
    <s v="01-24-0304-01-00"/>
    <d v="2019-08-21T00:00:00"/>
    <x v="2"/>
    <s v="DISC"/>
    <n v="14"/>
    <n v="97.86"/>
    <n v="62.58"/>
    <n v="4.47"/>
    <n v="35.28"/>
    <n v="0.36"/>
    <s v="Wednesday"/>
    <d v="2019-08-24T00:00:00"/>
    <s v="Saturday"/>
    <s v="Saturday"/>
    <n v="0"/>
    <s v="Low Cost per Unit"/>
    <n v="0"/>
    <n v="2.9358"/>
    <n v="0"/>
    <n v="0"/>
    <n v="0"/>
    <s v="Greater Than 8 Weeks Old"/>
  </r>
  <r>
    <s v="01-24-0304-01-00"/>
    <d v="2019-08-22T00:00:00"/>
    <x v="2"/>
    <s v="DISC"/>
    <n v="5"/>
    <n v="34.950000000000003"/>
    <n v="22.35"/>
    <n v="4.4700000000000006"/>
    <n v="12.6"/>
    <n v="0.36"/>
    <s v="Thursday"/>
    <d v="2019-08-25T00:00:00"/>
    <s v="Sunday"/>
    <s v="Monday"/>
    <n v="0"/>
    <s v="Low Cost per Unit"/>
    <n v="0"/>
    <n v="1.0485"/>
    <n v="0"/>
    <n v="0"/>
    <n v="0"/>
    <s v="Greater Than 8 Weeks Old"/>
  </r>
  <r>
    <s v="01-24-0304-01-00"/>
    <d v="2019-08-23T00:00:00"/>
    <x v="2"/>
    <s v="DISC"/>
    <n v="9"/>
    <n v="62.91"/>
    <n v="40.229999999999997"/>
    <n v="4.47"/>
    <n v="22.68"/>
    <n v="0.36"/>
    <s v="Friday"/>
    <d v="2019-08-26T00:00:00"/>
    <s v="Monday"/>
    <s v="Monday"/>
    <n v="0"/>
    <s v="Low Cost per Unit"/>
    <n v="0"/>
    <n v="1.8872999999999998"/>
    <n v="0"/>
    <n v="0"/>
    <n v="0"/>
    <s v="Greater Than 8 Weeks Old"/>
  </r>
  <r>
    <s v="01-24-0304-01-00"/>
    <d v="2019-08-24T00:00:00"/>
    <x v="2"/>
    <s v="DISC"/>
    <n v="4"/>
    <n v="27.96"/>
    <n v="17.88"/>
    <n v="4.47"/>
    <n v="10.08"/>
    <n v="0.36"/>
    <s v="Saturday"/>
    <d v="2019-08-27T00:00:00"/>
    <s v="Tuesday"/>
    <s v="Tuesday"/>
    <n v="0"/>
    <s v="Low Cost per Unit"/>
    <n v="0"/>
    <n v="0.83879999999999999"/>
    <n v="0"/>
    <n v="0"/>
    <n v="0"/>
    <s v="Greater Than 8 Weeks Old"/>
  </r>
  <r>
    <s v="01-24-0304-01-00"/>
    <d v="2019-08-25T00:00:00"/>
    <x v="2"/>
    <s v="DISC"/>
    <n v="3"/>
    <n v="20.97"/>
    <n v="13.41"/>
    <n v="4.47"/>
    <n v="7.56"/>
    <n v="0.36"/>
    <s v="Sunday"/>
    <d v="2019-08-28T00:00:00"/>
    <s v="Wednesday"/>
    <s v="Wednesday"/>
    <n v="0"/>
    <s v="Low Cost per Unit"/>
    <n v="0"/>
    <n v="0.62909999999999999"/>
    <n v="0"/>
    <n v="0"/>
    <n v="0"/>
    <s v="Greater Than 8 Weeks Old"/>
  </r>
  <r>
    <s v="01-24-0304-01-00"/>
    <d v="2019-08-26T00:00:00"/>
    <x v="2"/>
    <s v="DISC"/>
    <n v="9"/>
    <n v="62.91"/>
    <n v="40.229999999999997"/>
    <n v="4.47"/>
    <n v="22.68"/>
    <n v="0.36"/>
    <s v="Monday"/>
    <d v="2019-08-29T00:00:00"/>
    <s v="Thursday"/>
    <s v="Thursday"/>
    <n v="0"/>
    <s v="Low Cost per Unit"/>
    <n v="0"/>
    <n v="1.8872999999999998"/>
    <n v="0"/>
    <n v="0"/>
    <n v="0"/>
    <s v="Greater Than 8 Weeks Old"/>
  </r>
  <r>
    <s v="01-24-0304-01-00"/>
    <d v="2019-08-27T00:00:00"/>
    <x v="2"/>
    <s v="DISC"/>
    <n v="11"/>
    <n v="76.89"/>
    <n v="49.17"/>
    <n v="4.47"/>
    <n v="27.72"/>
    <n v="0.36"/>
    <s v="Tuesday"/>
    <d v="2019-08-30T00:00:00"/>
    <s v="Friday"/>
    <s v="Friday"/>
    <n v="3.8445"/>
    <s v="Low Cost per Unit"/>
    <n v="0"/>
    <n v="2.3066999999999998"/>
    <n v="0"/>
    <n v="0"/>
    <n v="0"/>
    <s v="Greater Than 8 Weeks Old"/>
  </r>
  <r>
    <s v="01-24-0304-01-00"/>
    <d v="2019-08-28T00:00:00"/>
    <x v="2"/>
    <s v="DISC"/>
    <n v="5"/>
    <n v="34.950000000000003"/>
    <n v="22.35"/>
    <n v="4.4700000000000006"/>
    <n v="12.6"/>
    <n v="0.36"/>
    <s v="Wednesday"/>
    <d v="2019-08-31T00:00:00"/>
    <s v="Saturday"/>
    <s v="Saturday"/>
    <n v="0"/>
    <s v="Low Cost per Unit"/>
    <n v="0"/>
    <n v="1.0485"/>
    <n v="0"/>
    <n v="0"/>
    <n v="0"/>
    <s v="Greater Than 8 Weeks Old"/>
  </r>
  <r>
    <s v="01-24-0304-01-00"/>
    <d v="2019-08-29T00:00:00"/>
    <x v="2"/>
    <s v="DISC"/>
    <n v="2"/>
    <n v="13.98"/>
    <n v="8.94"/>
    <n v="4.47"/>
    <n v="5.04"/>
    <n v="0.36"/>
    <s v="Thursday"/>
    <d v="2019-09-01T00:00:00"/>
    <s v="Sunday"/>
    <s v="Monday"/>
    <n v="0"/>
    <s v="Low Cost per Unit"/>
    <n v="0"/>
    <n v="0.4194"/>
    <n v="0"/>
    <n v="0"/>
    <n v="0"/>
    <s v="Greater Than 8 Weeks Old"/>
  </r>
  <r>
    <s v="01-25-0005-01-04"/>
    <d v="2019-08-01T00:00:00"/>
    <x v="1"/>
    <s v="LOWER BODY"/>
    <n v="1"/>
    <n v="38"/>
    <n v="10.8"/>
    <n v="10.8"/>
    <n v="27.2"/>
    <n v="0.7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25-0007-01-12"/>
    <d v="2019-08-04T00:00:00"/>
    <x v="1"/>
    <s v="ELECTRO DEV"/>
    <n v="2"/>
    <n v="55"/>
    <n v="29.52"/>
    <n v="14.76"/>
    <n v="25.48"/>
    <n v="0.46"/>
    <s v="Sunday"/>
    <d v="2019-08-07T00:00:00"/>
    <s v="Wednesday"/>
    <s v="Wednesday"/>
    <n v="0"/>
    <s v="Low Cost per Unit"/>
    <n v="0"/>
    <n v="1.65"/>
    <n v="0"/>
    <n v="0"/>
    <n v="0"/>
    <s v="Greater Than 8 Weeks Old"/>
  </r>
  <r>
    <s v="01-25-0007-01-12"/>
    <d v="2019-08-08T00:00:00"/>
    <x v="1"/>
    <s v="ELECTRO DEV"/>
    <n v="1"/>
    <n v="58"/>
    <n v="14.76"/>
    <n v="14.76"/>
    <n v="43.24"/>
    <n v="0.7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25-0007-01-12"/>
    <d v="2019-08-09T00:00:00"/>
    <x v="1"/>
    <s v="ELECTRO DEV"/>
    <n v="1"/>
    <n v="58"/>
    <n v="14.76"/>
    <n v="14.76"/>
    <n v="43.24"/>
    <n v="0.7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25-0007-01-12"/>
    <d v="2019-08-15T00:00:00"/>
    <x v="1"/>
    <s v="ELECTRO DEV"/>
    <n v="1"/>
    <n v="58"/>
    <n v="19"/>
    <n v="19"/>
    <n v="39"/>
    <n v="0.6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1-25-0007-01-12"/>
    <d v="2019-08-19T00:00:00"/>
    <x v="1"/>
    <s v="ELECTRO DEV"/>
    <n v="1"/>
    <n v="58"/>
    <n v="19"/>
    <n v="19"/>
    <n v="39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1-25-0007-01-12"/>
    <d v="2019-08-21T00:00:00"/>
    <x v="1"/>
    <s v="ELECTRO DEV"/>
    <n v="1"/>
    <n v="58"/>
    <n v="19"/>
    <n v="19"/>
    <n v="39"/>
    <n v="0.67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1-25-0007-01-12"/>
    <d v="2019-08-29T00:00:00"/>
    <x v="1"/>
    <s v="ELECTRO DEV"/>
    <n v="1"/>
    <n v="58"/>
    <n v="19"/>
    <n v="19"/>
    <n v="39"/>
    <n v="0.67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5-0007-01-12"/>
    <d v="2019-08-30T00:00:00"/>
    <x v="1"/>
    <s v="ELECTRO DEV"/>
    <n v="1"/>
    <n v="58"/>
    <n v="19"/>
    <n v="19"/>
    <n v="39"/>
    <n v="0.67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1-25-0009-01-12"/>
    <d v="2019-08-04T00:00:00"/>
    <x v="1"/>
    <s v="ELECTRO DEV"/>
    <n v="1"/>
    <n v="52"/>
    <n v="13.3"/>
    <n v="13.3"/>
    <n v="38.700000000000003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25-0009-01-12"/>
    <d v="2019-08-15T00:00:00"/>
    <x v="1"/>
    <s v="ELECTRO DEV"/>
    <n v="2"/>
    <n v="104"/>
    <n v="34.840000000000003"/>
    <n v="17.420000000000002"/>
    <n v="69.16"/>
    <n v="0.67"/>
    <s v="Thursday"/>
    <d v="2019-08-18T00:00:00"/>
    <s v="Sunday"/>
    <s v="Monday"/>
    <n v="0"/>
    <s v="High Cost per Unit"/>
    <n v="0"/>
    <n v="3.12"/>
    <n v="0"/>
    <n v="0"/>
    <n v="0"/>
    <s v="Greater Than 8 Weeks Old"/>
  </r>
  <r>
    <s v="01-25-0009-01-12"/>
    <d v="2019-08-19T00:00:00"/>
    <x v="1"/>
    <s v="ELECTRO DEV"/>
    <n v="1"/>
    <n v="52"/>
    <n v="17.420000000000002"/>
    <n v="17.420000000000002"/>
    <n v="34.58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1-25-0009-01-12"/>
    <d v="2019-08-21T00:00:00"/>
    <x v="1"/>
    <s v="ELECTRO DEV"/>
    <n v="1"/>
    <n v="52"/>
    <n v="17.420000000000002"/>
    <n v="17.420000000000002"/>
    <n v="34.58"/>
    <n v="0.67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1-25-0009-01-12"/>
    <d v="2019-08-23T00:00:00"/>
    <x v="1"/>
    <s v="ELECTRO DEV"/>
    <n v="2"/>
    <n v="104"/>
    <n v="34.840000000000003"/>
    <n v="17.420000000000002"/>
    <n v="69.16"/>
    <n v="0.67"/>
    <s v="Friday"/>
    <d v="2019-08-26T00:00:00"/>
    <s v="Monday"/>
    <s v="Monday"/>
    <n v="0"/>
    <s v="High Cost per Unit"/>
    <n v="0"/>
    <n v="3.12"/>
    <n v="0"/>
    <n v="0"/>
    <n v="0"/>
    <s v="Greater Than 8 Weeks Old"/>
  </r>
  <r>
    <s v="01-25-0009-01-12"/>
    <d v="2019-08-26T00:00:00"/>
    <x v="1"/>
    <s v="ELECTRO DEV"/>
    <n v="1"/>
    <n v="52"/>
    <n v="17.420000000000002"/>
    <n v="17.420000000000002"/>
    <n v="34.58"/>
    <n v="0.67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1-25-0009-01-12"/>
    <d v="2019-08-29T00:00:00"/>
    <x v="1"/>
    <s v="ELECTRO DEV"/>
    <n v="1"/>
    <n v="52"/>
    <n v="17.420000000000002"/>
    <n v="17.420000000000002"/>
    <n v="34.58"/>
    <n v="0.67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25-0009-01-12"/>
    <d v="2019-08-30T00:00:00"/>
    <x v="1"/>
    <s v="ELECTRO DEV"/>
    <n v="1"/>
    <n v="52"/>
    <n v="17.420000000000002"/>
    <n v="17.420000000000002"/>
    <n v="34.58"/>
    <n v="0.67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1-27-0301-01-12"/>
    <d v="2019-08-08T00:00:00"/>
    <x v="1"/>
    <s v="LOWER BODY"/>
    <n v="2"/>
    <n v="178"/>
    <n v="26"/>
    <n v="13"/>
    <n v="152"/>
    <n v="0.85"/>
    <s v="Thursday"/>
    <d v="2019-08-11T00:00:00"/>
    <s v="Sunday"/>
    <s v="Monday"/>
    <n v="0"/>
    <s v="Low Cost per Unit"/>
    <n v="0"/>
    <n v="5.34"/>
    <n v="0"/>
    <n v="0"/>
    <n v="0"/>
    <s v="Greater Than 8 Weeks Old"/>
  </r>
  <r>
    <s v="01-27-0301-01-12"/>
    <d v="2019-08-11T00:00:00"/>
    <x v="1"/>
    <s v="LOWER BODY"/>
    <n v="1"/>
    <n v="89"/>
    <n v="13"/>
    <n v="13"/>
    <n v="76"/>
    <n v="0.85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1-27-0301-01-12"/>
    <d v="2019-08-19T00:00:00"/>
    <x v="1"/>
    <s v="LOWER BODY"/>
    <n v="1"/>
    <n v="89"/>
    <n v="13"/>
    <n v="13"/>
    <n v="76"/>
    <n v="0.8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1-27-0301-01-12"/>
    <d v="2019-08-20T00:00:00"/>
    <x v="1"/>
    <s v="LOWER BODY"/>
    <n v="2"/>
    <n v="178"/>
    <n v="26"/>
    <n v="13"/>
    <n v="152"/>
    <n v="0.85"/>
    <s v="Tuesday"/>
    <d v="2019-08-23T00:00:00"/>
    <s v="Friday"/>
    <s v="Friday"/>
    <n v="8.9"/>
    <s v="Low Cost per Unit"/>
    <n v="0"/>
    <n v="5.34"/>
    <n v="0"/>
    <n v="0"/>
    <n v="0"/>
    <s v="Greater Than 8 Weeks Old"/>
  </r>
  <r>
    <s v="01-27-0301-01-12"/>
    <d v="2019-08-21T00:00:00"/>
    <x v="1"/>
    <s v="LOWER BODY"/>
    <n v="1"/>
    <n v="89"/>
    <n v="13"/>
    <n v="13"/>
    <n v="76"/>
    <n v="0.8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1-27-0301-01-12"/>
    <d v="2019-08-25T00:00:00"/>
    <x v="1"/>
    <s v="LOWER BODY"/>
    <n v="1"/>
    <n v="89"/>
    <n v="13"/>
    <n v="13"/>
    <n v="76"/>
    <n v="0.85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1-27-0302-01-12"/>
    <d v="2019-08-07T00:00:00"/>
    <x v="1"/>
    <s v="LOWER BODY"/>
    <n v="1"/>
    <n v="74"/>
    <n v="20.8"/>
    <n v="20.8"/>
    <n v="53.2"/>
    <n v="0.72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1-27-0302-01-12"/>
    <d v="2019-08-08T00:00:00"/>
    <x v="1"/>
    <s v="LOWER BODY"/>
    <n v="2"/>
    <n v="148"/>
    <n v="41.6"/>
    <n v="20.8"/>
    <n v="106.4"/>
    <n v="0.72"/>
    <s v="Thursday"/>
    <d v="2019-08-11T00:00:00"/>
    <s v="Sunday"/>
    <s v="Monday"/>
    <n v="0"/>
    <s v="High Cost per Unit"/>
    <n v="0"/>
    <n v="4.4399999999999995"/>
    <n v="0"/>
    <n v="0"/>
    <n v="0"/>
    <s v="Greater Than 8 Weeks Old"/>
  </r>
  <r>
    <s v="01-27-0302-01-12"/>
    <d v="2019-08-31T00:00:00"/>
    <x v="1"/>
    <s v="LOWER BODY"/>
    <n v="1"/>
    <n v="74"/>
    <n v="20.8"/>
    <n v="20.8"/>
    <n v="53.2"/>
    <n v="0.72"/>
    <s v="Saturday"/>
    <d v="2019-09-03T00:00:00"/>
    <s v="Tuesday"/>
    <s v="Tuesday"/>
    <n v="0"/>
    <s v="High Cost per Unit"/>
    <n v="0"/>
    <n v="0"/>
    <n v="0"/>
    <n v="7.4"/>
    <n v="0"/>
    <s v="Greater Than 8 Weeks Old"/>
  </r>
  <r>
    <s v="01-27-0303-01-12"/>
    <d v="2019-08-04T00:00:00"/>
    <x v="1"/>
    <s v="LOWER BODY"/>
    <n v="1"/>
    <n v="52"/>
    <n v="14.5"/>
    <n v="14.5"/>
    <n v="37.5"/>
    <n v="0.72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27-0303-01-12"/>
    <d v="2019-08-10T00:00:00"/>
    <x v="1"/>
    <s v="LOWER BODY"/>
    <n v="1"/>
    <n v="52"/>
    <n v="14.5"/>
    <n v="14.5"/>
    <n v="37.5"/>
    <n v="0.72"/>
    <s v="Saturday"/>
    <d v="2019-08-13T00:00:00"/>
    <s v="Tuesday"/>
    <s v="Tuesday"/>
    <n v="0"/>
    <s v="Low Cost per Unit"/>
    <n v="0"/>
    <n v="0"/>
    <n v="0"/>
    <n v="5.2"/>
    <n v="0"/>
    <s v="Greater Than 8 Weeks Old"/>
  </r>
  <r>
    <s v="01-27-0303-01-12"/>
    <d v="2019-08-12T00:00:00"/>
    <x v="1"/>
    <s v="LOWER BODY"/>
    <n v="1"/>
    <n v="52"/>
    <n v="14.5"/>
    <n v="14.5"/>
    <n v="37.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1-27-0303-01-12"/>
    <d v="2019-08-18T00:00:00"/>
    <x v="1"/>
    <s v="LOWER BODY"/>
    <n v="1"/>
    <n v="52"/>
    <n v="14.5"/>
    <n v="14.5"/>
    <n v="37.5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1-27-0303-01-12"/>
    <d v="2019-08-24T00:00:00"/>
    <x v="1"/>
    <s v="LOWER BODY"/>
    <n v="1"/>
    <n v="52"/>
    <n v="14.5"/>
    <n v="14.5"/>
    <n v="37.5"/>
    <n v="0.72"/>
    <s v="Saturday"/>
    <d v="2019-08-27T00:00:00"/>
    <s v="Tuesday"/>
    <s v="Tuesday"/>
    <n v="0"/>
    <s v="Low Cost per Unit"/>
    <n v="0"/>
    <n v="0"/>
    <n v="0"/>
    <n v="5.2"/>
    <n v="0"/>
    <s v="Greater Than 8 Weeks Old"/>
  </r>
  <r>
    <s v="01-27-0303-01-12"/>
    <d v="2019-08-25T00:00:00"/>
    <x v="1"/>
    <s v="LOWER BODY"/>
    <n v="1"/>
    <n v="52"/>
    <n v="14.5"/>
    <n v="14.5"/>
    <n v="37.5"/>
    <n v="0.7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1-27-0303-01-12"/>
    <d v="2019-08-29T00:00:00"/>
    <x v="1"/>
    <s v="LOWER BODY"/>
    <n v="1"/>
    <n v="52"/>
    <n v="14.5"/>
    <n v="14.5"/>
    <n v="37.5"/>
    <n v="0.7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1-28-1301-03-12"/>
    <d v="2019-08-01T00:00:00"/>
    <x v="1"/>
    <s v="MAT"/>
    <n v="5"/>
    <n v="105"/>
    <n v="35.85"/>
    <n v="7.17"/>
    <n v="69.150000000000006"/>
    <n v="0.66"/>
    <s v="Thursday"/>
    <d v="2019-08-04T00:00:00"/>
    <s v="Sunday"/>
    <s v="Monday"/>
    <n v="0"/>
    <s v="Low Cost per Unit"/>
    <n v="0"/>
    <n v="3.15"/>
    <n v="0"/>
    <n v="0"/>
    <n v="0"/>
    <s v="Greater Than 8 Weeks Old"/>
  </r>
  <r>
    <s v="01-28-1301-03-12"/>
    <d v="2019-08-03T00:00:00"/>
    <x v="1"/>
    <s v="MAT"/>
    <n v="3"/>
    <n v="63"/>
    <n v="21.51"/>
    <n v="7.1700000000000008"/>
    <n v="41.49"/>
    <n v="0.66"/>
    <s v="Saturday"/>
    <d v="2019-08-06T00:00:00"/>
    <s v="Tuesday"/>
    <s v="Tuesday"/>
    <n v="0"/>
    <s v="Low Cost per Unit"/>
    <n v="0"/>
    <n v="1.89"/>
    <n v="0"/>
    <n v="6.3000000000000007"/>
    <n v="0"/>
    <s v="Greater Than 8 Weeks Old"/>
  </r>
  <r>
    <s v="01-28-1301-03-12"/>
    <d v="2019-08-04T00:00:00"/>
    <x v="1"/>
    <s v="MAT"/>
    <n v="3"/>
    <n v="63"/>
    <n v="21.51"/>
    <n v="7.1700000000000008"/>
    <n v="41.49"/>
    <n v="0.66"/>
    <s v="Sunday"/>
    <d v="2019-08-07T00:00:00"/>
    <s v="Wednesday"/>
    <s v="Wednesday"/>
    <n v="0"/>
    <s v="Low Cost per Unit"/>
    <n v="0"/>
    <n v="1.89"/>
    <n v="0"/>
    <n v="0"/>
    <n v="0"/>
    <s v="Greater Than 8 Weeks Old"/>
  </r>
  <r>
    <s v="01-28-1301-03-12"/>
    <d v="2019-08-05T00:00:00"/>
    <x v="1"/>
    <s v="MAT"/>
    <n v="5"/>
    <n v="105"/>
    <n v="35.85"/>
    <n v="7.17"/>
    <n v="69.150000000000006"/>
    <n v="0.66"/>
    <s v="Monday"/>
    <d v="2019-08-08T00:00:00"/>
    <s v="Thursday"/>
    <s v="Thursday"/>
    <n v="0"/>
    <s v="Low Cost per Unit"/>
    <n v="0"/>
    <n v="3.15"/>
    <n v="0"/>
    <n v="0"/>
    <n v="0"/>
    <s v="Greater Than 8 Weeks Old"/>
  </r>
  <r>
    <s v="01-28-1301-03-12"/>
    <d v="2019-08-06T00:00:00"/>
    <x v="1"/>
    <s v="MAT"/>
    <n v="2"/>
    <n v="21"/>
    <n v="14.34"/>
    <n v="7.17"/>
    <n v="6.66"/>
    <n v="0.32"/>
    <s v="Tuesday"/>
    <d v="2019-08-09T00:00:00"/>
    <s v="Friday"/>
    <s v="Friday"/>
    <n v="1.05"/>
    <s v="Low Cost per Unit"/>
    <n v="0"/>
    <n v="0.63"/>
    <n v="0"/>
    <n v="0"/>
    <n v="0"/>
    <s v="Greater Than 8 Weeks Old"/>
  </r>
  <r>
    <s v="01-28-1301-03-12"/>
    <d v="2019-08-07T00:00:00"/>
    <x v="1"/>
    <s v="MAT"/>
    <n v="7"/>
    <n v="147"/>
    <n v="50.19"/>
    <n v="7.17"/>
    <n v="96.81"/>
    <n v="0.66"/>
    <s v="Wednesday"/>
    <d v="2019-08-10T00:00:00"/>
    <s v="Saturday"/>
    <s v="Saturday"/>
    <n v="0"/>
    <s v="Low Cost per Unit"/>
    <n v="0"/>
    <n v="4.41"/>
    <n v="0"/>
    <n v="0"/>
    <n v="0"/>
    <s v="Greater Than 8 Weeks Old"/>
  </r>
  <r>
    <s v="01-28-1301-03-12"/>
    <d v="2019-08-08T00:00:00"/>
    <x v="1"/>
    <s v="MAT"/>
    <n v="6"/>
    <n v="105"/>
    <n v="43.02"/>
    <n v="7.1700000000000008"/>
    <n v="61.98"/>
    <n v="0.59"/>
    <s v="Thursday"/>
    <d v="2019-08-11T00:00:00"/>
    <s v="Sunday"/>
    <s v="Monday"/>
    <n v="0"/>
    <s v="Low Cost per Unit"/>
    <n v="0"/>
    <n v="3.15"/>
    <n v="0"/>
    <n v="0"/>
    <n v="0"/>
    <s v="Greater Than 8 Weeks Old"/>
  </r>
  <r>
    <s v="01-28-1301-03-12"/>
    <d v="2019-08-09T00:00:00"/>
    <x v="1"/>
    <s v="MAT"/>
    <n v="8"/>
    <n v="168"/>
    <n v="57.36"/>
    <n v="7.17"/>
    <n v="110.64"/>
    <n v="0.66"/>
    <s v="Friday"/>
    <d v="2019-08-12T00:00:00"/>
    <s v="Monday"/>
    <s v="Monday"/>
    <n v="0"/>
    <s v="Low Cost per Unit"/>
    <n v="0"/>
    <n v="5.04"/>
    <n v="0"/>
    <n v="0"/>
    <n v="0"/>
    <s v="Greater Than 8 Weeks Old"/>
  </r>
  <r>
    <s v="01-28-1301-03-12"/>
    <d v="2019-08-10T00:00:00"/>
    <x v="1"/>
    <s v="MAT"/>
    <n v="11"/>
    <n v="231"/>
    <n v="78.87"/>
    <n v="7.1700000000000008"/>
    <n v="152.13"/>
    <n v="0.66"/>
    <s v="Saturday"/>
    <d v="2019-08-13T00:00:00"/>
    <s v="Tuesday"/>
    <s v="Tuesday"/>
    <n v="0"/>
    <s v="Low Cost per Unit"/>
    <n v="0"/>
    <n v="6.93"/>
    <n v="0"/>
    <n v="23.1"/>
    <n v="0"/>
    <s v="Greater Than 8 Weeks Old"/>
  </r>
  <r>
    <s v="01-28-1301-03-12"/>
    <d v="2019-08-11T00:00:00"/>
    <x v="1"/>
    <s v="MAT"/>
    <n v="13"/>
    <n v="273"/>
    <n v="93.21"/>
    <n v="7.17"/>
    <n v="179.79"/>
    <n v="0.66"/>
    <s v="Sunday"/>
    <d v="2019-08-14T00:00:00"/>
    <s v="Wednesday"/>
    <s v="Wednesday"/>
    <n v="0"/>
    <s v="Low Cost per Unit"/>
    <n v="0"/>
    <n v="8.19"/>
    <n v="0"/>
    <n v="0"/>
    <n v="0"/>
    <s v="Greater Than 8 Weeks Old"/>
  </r>
  <r>
    <s v="01-28-1301-03-12"/>
    <d v="2019-08-12T00:00:00"/>
    <x v="1"/>
    <s v="MAT"/>
    <n v="7"/>
    <n v="147"/>
    <n v="50.19"/>
    <n v="7.17"/>
    <n v="96.81"/>
    <n v="0.66"/>
    <s v="Monday"/>
    <d v="2019-08-15T00:00:00"/>
    <s v="Thursday"/>
    <s v="Thursday"/>
    <n v="0"/>
    <s v="Low Cost per Unit"/>
    <n v="0"/>
    <n v="4.41"/>
    <n v="0"/>
    <n v="0"/>
    <n v="0"/>
    <s v="Greater Than 8 Weeks Old"/>
  </r>
  <r>
    <s v="01-28-1301-03-12"/>
    <d v="2019-08-13T00:00:00"/>
    <x v="1"/>
    <s v="MAT"/>
    <n v="11"/>
    <n v="231"/>
    <n v="78.87"/>
    <n v="7.1700000000000008"/>
    <n v="152.13"/>
    <n v="0.66"/>
    <s v="Tuesday"/>
    <d v="2019-08-16T00:00:00"/>
    <s v="Friday"/>
    <s v="Friday"/>
    <n v="11.55"/>
    <s v="Low Cost per Unit"/>
    <n v="0"/>
    <n v="6.93"/>
    <n v="0"/>
    <n v="0"/>
    <n v="0"/>
    <s v="Greater Than 8 Weeks Old"/>
  </r>
  <r>
    <s v="01-28-1301-03-12"/>
    <d v="2019-08-14T00:00:00"/>
    <x v="1"/>
    <s v="MAT"/>
    <n v="8"/>
    <n v="168"/>
    <n v="57.36"/>
    <n v="7.17"/>
    <n v="110.64"/>
    <n v="0.66"/>
    <s v="Wednesday"/>
    <d v="2019-08-17T00:00:00"/>
    <s v="Saturday"/>
    <s v="Saturday"/>
    <n v="0"/>
    <s v="Low Cost per Unit"/>
    <n v="0"/>
    <n v="5.04"/>
    <n v="0"/>
    <n v="0"/>
    <n v="0"/>
    <s v="Greater Than 8 Weeks Old"/>
  </r>
  <r>
    <s v="01-28-1301-03-12"/>
    <d v="2019-08-15T00:00:00"/>
    <x v="1"/>
    <s v="MAT"/>
    <n v="3"/>
    <n v="63"/>
    <n v="21.51"/>
    <n v="7.1700000000000008"/>
    <n v="41.49"/>
    <n v="0.66"/>
    <s v="Thursday"/>
    <d v="2019-08-18T00:00:00"/>
    <s v="Sunday"/>
    <s v="Monday"/>
    <n v="0"/>
    <s v="Low Cost per Unit"/>
    <n v="0"/>
    <n v="1.89"/>
    <n v="0"/>
    <n v="0"/>
    <n v="0"/>
    <s v="Greater Than 8 Weeks Old"/>
  </r>
  <r>
    <s v="01-28-1301-03-12"/>
    <d v="2019-08-16T00:00:00"/>
    <x v="1"/>
    <s v="MAT"/>
    <n v="3"/>
    <n v="63"/>
    <n v="21.51"/>
    <n v="7.1700000000000008"/>
    <n v="41.49"/>
    <n v="0.66"/>
    <s v="Friday"/>
    <d v="2019-08-19T00:00:00"/>
    <s v="Monday"/>
    <s v="Monday"/>
    <n v="0"/>
    <s v="Low Cost per Unit"/>
    <n v="0"/>
    <n v="1.89"/>
    <n v="0"/>
    <n v="0"/>
    <n v="0"/>
    <s v="Greater Than 8 Weeks Old"/>
  </r>
  <r>
    <s v="01-28-1301-03-12"/>
    <d v="2019-08-17T00:00:00"/>
    <x v="1"/>
    <s v="MAT"/>
    <n v="9"/>
    <n v="189"/>
    <n v="64.53"/>
    <n v="7.17"/>
    <n v="124.47"/>
    <n v="0.66"/>
    <s v="Saturday"/>
    <d v="2019-08-20T00:00:00"/>
    <s v="Tuesday"/>
    <s v="Tuesday"/>
    <n v="0"/>
    <s v="Low Cost per Unit"/>
    <n v="0"/>
    <n v="5.67"/>
    <n v="0"/>
    <n v="18.900000000000002"/>
    <n v="0"/>
    <s v="Greater Than 8 Weeks Old"/>
  </r>
  <r>
    <s v="01-28-1301-03-12"/>
    <d v="2019-08-18T00:00:00"/>
    <x v="1"/>
    <s v="MAT"/>
    <n v="3"/>
    <n v="63"/>
    <n v="21.51"/>
    <n v="7.1700000000000008"/>
    <n v="41.49"/>
    <n v="0.66"/>
    <s v="Sunday"/>
    <d v="2019-08-21T00:00:00"/>
    <s v="Wednesday"/>
    <s v="Wednesday"/>
    <n v="0"/>
    <s v="Low Cost per Unit"/>
    <n v="0"/>
    <n v="1.89"/>
    <n v="0"/>
    <n v="0"/>
    <n v="0"/>
    <s v="Greater Than 8 Weeks Old"/>
  </r>
  <r>
    <s v="01-28-1301-03-12"/>
    <d v="2019-08-19T00:00:00"/>
    <x v="1"/>
    <s v="MAT"/>
    <n v="3"/>
    <n v="63"/>
    <n v="21.51"/>
    <n v="7.1700000000000008"/>
    <n v="41.49"/>
    <n v="0.66"/>
    <s v="Monday"/>
    <d v="2019-08-22T00:00:00"/>
    <s v="Thursday"/>
    <s v="Thursday"/>
    <n v="0"/>
    <s v="Low Cost per Unit"/>
    <n v="0"/>
    <n v="1.89"/>
    <n v="0"/>
    <n v="0"/>
    <n v="0"/>
    <s v="Greater Than 8 Weeks Old"/>
  </r>
  <r>
    <s v="01-28-1301-03-12"/>
    <d v="2019-08-20T00:00:00"/>
    <x v="1"/>
    <s v="MAT"/>
    <n v="6"/>
    <n v="126"/>
    <n v="43.02"/>
    <n v="7.1700000000000008"/>
    <n v="82.98"/>
    <n v="0.66"/>
    <s v="Tuesday"/>
    <d v="2019-08-23T00:00:00"/>
    <s v="Friday"/>
    <s v="Friday"/>
    <n v="6.3000000000000007"/>
    <s v="Low Cost per Unit"/>
    <n v="0"/>
    <n v="3.78"/>
    <n v="0"/>
    <n v="0"/>
    <n v="0"/>
    <s v="Greater Than 8 Weeks Old"/>
  </r>
  <r>
    <s v="01-28-1301-03-12"/>
    <d v="2019-08-21T00:00:00"/>
    <x v="1"/>
    <s v="MAT"/>
    <n v="5"/>
    <n v="105"/>
    <n v="35.85"/>
    <n v="7.17"/>
    <n v="69.150000000000006"/>
    <n v="0.66"/>
    <s v="Wednesday"/>
    <d v="2019-08-24T00:00:00"/>
    <s v="Saturday"/>
    <s v="Saturday"/>
    <n v="0"/>
    <s v="Low Cost per Unit"/>
    <n v="0"/>
    <n v="3.15"/>
    <n v="0"/>
    <n v="0"/>
    <n v="0"/>
    <s v="Greater Than 8 Weeks Old"/>
  </r>
  <r>
    <s v="01-28-1301-03-12"/>
    <d v="2019-08-22T00:00:00"/>
    <x v="1"/>
    <s v="MAT"/>
    <n v="6"/>
    <n v="126"/>
    <n v="43.02"/>
    <n v="7.1700000000000008"/>
    <n v="82.98"/>
    <n v="0.66"/>
    <s v="Thursday"/>
    <d v="2019-08-25T00:00:00"/>
    <s v="Sunday"/>
    <s v="Monday"/>
    <n v="0"/>
    <s v="Low Cost per Unit"/>
    <n v="0"/>
    <n v="3.78"/>
    <n v="0"/>
    <n v="0"/>
    <n v="0"/>
    <s v="Greater Than 8 Weeks Old"/>
  </r>
  <r>
    <s v="01-28-1301-03-12"/>
    <d v="2019-08-23T00:00:00"/>
    <x v="1"/>
    <s v="MAT"/>
    <n v="5"/>
    <n v="105"/>
    <n v="35.85"/>
    <n v="7.17"/>
    <n v="69.150000000000006"/>
    <n v="0.66"/>
    <s v="Friday"/>
    <d v="2019-08-26T00:00:00"/>
    <s v="Monday"/>
    <s v="Monday"/>
    <n v="0"/>
    <s v="Low Cost per Unit"/>
    <n v="0"/>
    <n v="3.15"/>
    <n v="0"/>
    <n v="0"/>
    <n v="0"/>
    <s v="Greater Than 8 Weeks Old"/>
  </r>
  <r>
    <s v="01-28-1301-03-12"/>
    <d v="2019-08-24T00:00:00"/>
    <x v="1"/>
    <s v="MAT"/>
    <n v="8"/>
    <n v="168"/>
    <n v="57.36"/>
    <n v="7.17"/>
    <n v="110.64"/>
    <n v="0.66"/>
    <s v="Saturday"/>
    <d v="2019-08-27T00:00:00"/>
    <s v="Tuesday"/>
    <s v="Tuesday"/>
    <n v="0"/>
    <s v="Low Cost per Unit"/>
    <n v="0"/>
    <n v="5.04"/>
    <n v="0"/>
    <n v="16.8"/>
    <n v="0"/>
    <s v="Greater Than 8 Weeks Old"/>
  </r>
  <r>
    <s v="01-28-1301-03-12"/>
    <d v="2019-08-25T00:00:00"/>
    <x v="1"/>
    <s v="MAT"/>
    <n v="7"/>
    <n v="147"/>
    <n v="50.19"/>
    <n v="7.17"/>
    <n v="96.81"/>
    <n v="0.66"/>
    <s v="Sunday"/>
    <d v="2019-08-28T00:00:00"/>
    <s v="Wednesday"/>
    <s v="Wednesday"/>
    <n v="0"/>
    <s v="Low Cost per Unit"/>
    <n v="0"/>
    <n v="4.41"/>
    <n v="0"/>
    <n v="0"/>
    <n v="0"/>
    <s v="Greater Than 8 Weeks Old"/>
  </r>
  <r>
    <s v="01-28-1301-03-12"/>
    <d v="2019-08-26T00:00:00"/>
    <x v="1"/>
    <s v="MAT"/>
    <n v="5"/>
    <n v="105"/>
    <n v="35.85"/>
    <n v="7.17"/>
    <n v="69.150000000000006"/>
    <n v="0.66"/>
    <s v="Monday"/>
    <d v="2019-08-29T00:00:00"/>
    <s v="Thursday"/>
    <s v="Thursday"/>
    <n v="0"/>
    <s v="Low Cost per Unit"/>
    <n v="0"/>
    <n v="3.15"/>
    <n v="0"/>
    <n v="0"/>
    <n v="0"/>
    <s v="Greater Than 8 Weeks Old"/>
  </r>
  <r>
    <s v="01-28-1301-03-12"/>
    <d v="2019-08-27T00:00:00"/>
    <x v="1"/>
    <s v="MAT"/>
    <n v="15"/>
    <n v="315"/>
    <n v="107.55"/>
    <n v="7.17"/>
    <n v="207.45"/>
    <n v="0.66"/>
    <s v="Tuesday"/>
    <d v="2019-08-30T00:00:00"/>
    <s v="Friday"/>
    <s v="Friday"/>
    <n v="15.75"/>
    <s v="Low Cost per Unit"/>
    <n v="0"/>
    <n v="9.4499999999999993"/>
    <n v="0"/>
    <n v="0"/>
    <n v="0"/>
    <s v="Greater Than 8 Weeks Old"/>
  </r>
  <r>
    <s v="01-28-1301-03-12"/>
    <d v="2019-08-28T00:00:00"/>
    <x v="1"/>
    <s v="MAT"/>
    <n v="16"/>
    <n v="336"/>
    <n v="114.72"/>
    <n v="7.17"/>
    <n v="221.28"/>
    <n v="0.66"/>
    <s v="Wednesday"/>
    <d v="2019-08-31T00:00:00"/>
    <s v="Saturday"/>
    <s v="Saturday"/>
    <n v="0"/>
    <s v="Low Cost per Unit"/>
    <n v="0"/>
    <n v="10.08"/>
    <n v="0"/>
    <n v="0"/>
    <n v="0"/>
    <s v="Greater Than 8 Weeks Old"/>
  </r>
  <r>
    <s v="01-28-1301-03-12"/>
    <d v="2019-08-29T00:00:00"/>
    <x v="1"/>
    <s v="MAT"/>
    <n v="12"/>
    <n v="252"/>
    <n v="86.04"/>
    <n v="7.1700000000000008"/>
    <n v="165.96"/>
    <n v="0.66"/>
    <s v="Thursday"/>
    <d v="2019-09-01T00:00:00"/>
    <s v="Sunday"/>
    <s v="Monday"/>
    <n v="0"/>
    <s v="Low Cost per Unit"/>
    <n v="0"/>
    <n v="7.56"/>
    <n v="0"/>
    <n v="0"/>
    <n v="0"/>
    <s v="Greater Than 8 Weeks Old"/>
  </r>
  <r>
    <s v="01-28-1301-03-12"/>
    <d v="2019-08-30T00:00:00"/>
    <x v="1"/>
    <s v="MAT"/>
    <n v="1"/>
    <n v="21"/>
    <n v="7.17"/>
    <n v="7.17"/>
    <n v="13.83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28-1301-03-12"/>
    <d v="2019-08-31T00:00:00"/>
    <x v="1"/>
    <s v="MAT"/>
    <n v="4"/>
    <n v="69"/>
    <n v="28.68"/>
    <n v="7.17"/>
    <n v="40.32"/>
    <n v="0.57999999999999996"/>
    <s v="Saturday"/>
    <d v="2019-09-03T00:00:00"/>
    <s v="Tuesday"/>
    <s v="Tuesday"/>
    <n v="0"/>
    <s v="Low Cost per Unit"/>
    <n v="0"/>
    <n v="2.0699999999999998"/>
    <n v="0"/>
    <n v="6.9"/>
    <n v="0"/>
    <s v="Greater Than 8 Weeks Old"/>
  </r>
  <r>
    <s v="01-29-0002-00-00"/>
    <d v="2019-08-02T00:00:00"/>
    <x v="1"/>
    <s v="ACCESSORIES"/>
    <n v="1"/>
    <n v="5"/>
    <n v="0.25"/>
    <n v="0.25"/>
    <n v="4.75"/>
    <n v="0.95"/>
    <s v="Friday"/>
    <d v="2019-08-05T00:00:00"/>
    <s v="Monday"/>
    <s v="Monday"/>
    <n v="0"/>
    <s v="Low Cost per Unit"/>
    <n v="0"/>
    <n v="0"/>
    <n v="0.75"/>
    <n v="0"/>
    <n v="0"/>
    <s v="Greater Than 8 Weeks Old"/>
  </r>
  <r>
    <s v="01-29-0002-00-00"/>
    <d v="2019-08-03T00:00:00"/>
    <x v="1"/>
    <s v="ACCESSORIES"/>
    <n v="1"/>
    <n v="5"/>
    <n v="0.25"/>
    <n v="0.25"/>
    <n v="4.75"/>
    <n v="0.95"/>
    <s v="Saturday"/>
    <d v="2019-08-06T00:00:00"/>
    <s v="Tuesday"/>
    <s v="Tuesday"/>
    <n v="0"/>
    <s v="Low Cost per Unit"/>
    <n v="0"/>
    <n v="0"/>
    <n v="0.75"/>
    <n v="0.5"/>
    <n v="0"/>
    <s v="Greater Than 8 Weeks Old"/>
  </r>
  <r>
    <s v="01-29-0002-00-00"/>
    <d v="2019-08-04T00:00:00"/>
    <x v="1"/>
    <s v="ACCESSORIES"/>
    <n v="1"/>
    <n v="5"/>
    <n v="0.25"/>
    <n v="0.25"/>
    <n v="4.75"/>
    <n v="0.95"/>
    <s v="Sunday"/>
    <d v="2019-08-07T00:00:00"/>
    <s v="Wednesday"/>
    <s v="Wednesday"/>
    <n v="0"/>
    <s v="Low Cost per Unit"/>
    <n v="0"/>
    <n v="0"/>
    <n v="0.75"/>
    <n v="0"/>
    <n v="0"/>
    <s v="Greater Than 8 Weeks Old"/>
  </r>
  <r>
    <s v="01-29-0002-00-00"/>
    <d v="2019-08-05T00:00:00"/>
    <x v="1"/>
    <s v="ACCESSORIES"/>
    <n v="1"/>
    <n v="5"/>
    <n v="0.25"/>
    <n v="0.25"/>
    <n v="4.75"/>
    <n v="0.95"/>
    <s v="Monday"/>
    <d v="2019-08-08T00:00:00"/>
    <s v="Thursday"/>
    <s v="Thursday"/>
    <n v="0"/>
    <s v="Low Cost per Unit"/>
    <n v="0"/>
    <n v="0"/>
    <n v="0.75"/>
    <n v="0"/>
    <n v="0"/>
    <s v="Greater Than 8 Weeks Old"/>
  </r>
  <r>
    <s v="01-29-0002-00-00"/>
    <d v="2019-08-06T00:00:00"/>
    <x v="1"/>
    <s v="ACCESSORIES"/>
    <n v="1"/>
    <n v="5"/>
    <n v="0.25"/>
    <n v="0.25"/>
    <n v="4.75"/>
    <n v="0.95"/>
    <s v="Tuesday"/>
    <d v="2019-08-09T00:00:00"/>
    <s v="Friday"/>
    <s v="Friday"/>
    <n v="0.25"/>
    <s v="Low Cost per Unit"/>
    <n v="0"/>
    <n v="0"/>
    <n v="0.75"/>
    <n v="0"/>
    <n v="0"/>
    <s v="Greater Than 8 Weeks Old"/>
  </r>
  <r>
    <s v="01-29-0002-00-00"/>
    <d v="2019-08-08T00:00:00"/>
    <x v="1"/>
    <s v="ACCESSORIES"/>
    <n v="2"/>
    <n v="10"/>
    <n v="0.5"/>
    <n v="0.25"/>
    <n v="9.5"/>
    <n v="0.95"/>
    <s v="Thursday"/>
    <d v="2019-08-11T00:00:00"/>
    <s v="Sunday"/>
    <s v="Monday"/>
    <n v="0"/>
    <s v="Low Cost per Unit"/>
    <n v="0"/>
    <n v="0.3"/>
    <n v="1.5"/>
    <n v="0"/>
    <n v="0"/>
    <s v="Greater Than 8 Weeks Old"/>
  </r>
  <r>
    <s v="01-29-0002-00-00"/>
    <d v="2019-08-09T00:00:00"/>
    <x v="1"/>
    <s v="ACCESSORIES"/>
    <n v="2"/>
    <n v="10"/>
    <n v="0.5"/>
    <n v="0.25"/>
    <n v="9.5"/>
    <n v="0.95"/>
    <s v="Friday"/>
    <d v="2019-08-12T00:00:00"/>
    <s v="Monday"/>
    <s v="Monday"/>
    <n v="0"/>
    <s v="Low Cost per Unit"/>
    <n v="0"/>
    <n v="0.3"/>
    <n v="1.5"/>
    <n v="0"/>
    <n v="0"/>
    <s v="Greater Than 8 Weeks Old"/>
  </r>
  <r>
    <s v="01-29-0002-00-00"/>
    <d v="2019-08-11T00:00:00"/>
    <x v="1"/>
    <s v="ACCESSORIES"/>
    <n v="6"/>
    <n v="30"/>
    <n v="1.5"/>
    <n v="0.25"/>
    <n v="28.5"/>
    <n v="0.95"/>
    <s v="Sunday"/>
    <d v="2019-08-14T00:00:00"/>
    <s v="Wednesday"/>
    <s v="Wednesday"/>
    <n v="0"/>
    <s v="Low Cost per Unit"/>
    <n v="0"/>
    <n v="0.89999999999999991"/>
    <n v="4.5"/>
    <n v="0"/>
    <n v="0"/>
    <s v="Greater Than 8 Weeks Old"/>
  </r>
  <r>
    <s v="01-29-0002-00-00"/>
    <d v="2019-08-13T00:00:00"/>
    <x v="1"/>
    <s v="ACCESSORIES"/>
    <n v="6"/>
    <n v="30"/>
    <n v="1.5"/>
    <n v="0.25"/>
    <n v="28.5"/>
    <n v="0.95"/>
    <s v="Tuesday"/>
    <d v="2019-08-16T00:00:00"/>
    <s v="Friday"/>
    <s v="Friday"/>
    <n v="1.5"/>
    <s v="Low Cost per Unit"/>
    <n v="0"/>
    <n v="0.89999999999999991"/>
    <n v="4.5"/>
    <n v="0"/>
    <n v="0"/>
    <s v="Greater Than 8 Weeks Old"/>
  </r>
  <r>
    <s v="01-29-0002-00-00"/>
    <d v="2019-08-14T00:00:00"/>
    <x v="1"/>
    <s v="ACCESSORIES"/>
    <n v="1"/>
    <n v="5"/>
    <n v="0.25"/>
    <n v="0.25"/>
    <n v="4.75"/>
    <n v="0.95"/>
    <s v="Wednesday"/>
    <d v="2019-08-17T00:00:00"/>
    <s v="Saturday"/>
    <s v="Saturday"/>
    <n v="0"/>
    <s v="Low Cost per Unit"/>
    <n v="0"/>
    <n v="0"/>
    <n v="0.75"/>
    <n v="0"/>
    <n v="0"/>
    <s v="Greater Than 8 Weeks Old"/>
  </r>
  <r>
    <s v="01-29-0002-00-00"/>
    <d v="2019-08-15T00:00:00"/>
    <x v="1"/>
    <s v="ACCESSORIES"/>
    <n v="2"/>
    <n v="10"/>
    <n v="0.5"/>
    <n v="0.25"/>
    <n v="9.5"/>
    <n v="0.95"/>
    <s v="Thursday"/>
    <d v="2019-08-18T00:00:00"/>
    <s v="Sunday"/>
    <s v="Monday"/>
    <n v="0"/>
    <s v="Low Cost per Unit"/>
    <n v="0"/>
    <n v="0.3"/>
    <n v="1.5"/>
    <n v="0"/>
    <n v="0"/>
    <s v="Greater Than 8 Weeks Old"/>
  </r>
  <r>
    <s v="01-29-0002-00-00"/>
    <d v="2019-08-16T00:00:00"/>
    <x v="1"/>
    <s v="ACCESSORIES"/>
    <n v="4"/>
    <n v="20"/>
    <n v="1"/>
    <n v="0.25"/>
    <n v="19"/>
    <n v="0.95"/>
    <s v="Friday"/>
    <d v="2019-08-19T00:00:00"/>
    <s v="Monday"/>
    <s v="Monday"/>
    <n v="0"/>
    <s v="Low Cost per Unit"/>
    <n v="0"/>
    <n v="0.6"/>
    <n v="3"/>
    <n v="0"/>
    <n v="0"/>
    <s v="Greater Than 8 Weeks Old"/>
  </r>
  <r>
    <s v="01-29-0002-00-00"/>
    <d v="2019-08-17T00:00:00"/>
    <x v="1"/>
    <s v="ACCESSORIES"/>
    <n v="1"/>
    <n v="5"/>
    <n v="0.25"/>
    <n v="0.25"/>
    <n v="4.75"/>
    <n v="0.95"/>
    <s v="Saturday"/>
    <d v="2019-08-20T00:00:00"/>
    <s v="Tuesday"/>
    <s v="Tuesday"/>
    <n v="0"/>
    <s v="Low Cost per Unit"/>
    <n v="0"/>
    <n v="0"/>
    <n v="0.75"/>
    <n v="0.5"/>
    <n v="0"/>
    <s v="Greater Than 8 Weeks Old"/>
  </r>
  <r>
    <s v="01-29-0002-00-00"/>
    <d v="2019-08-18T00:00:00"/>
    <x v="1"/>
    <s v="ACCESSORIES"/>
    <n v="2"/>
    <n v="10"/>
    <n v="0.5"/>
    <n v="0.25"/>
    <n v="9.5"/>
    <n v="0.95"/>
    <s v="Sunday"/>
    <d v="2019-08-21T00:00:00"/>
    <s v="Wednesday"/>
    <s v="Wednesday"/>
    <n v="0"/>
    <s v="Low Cost per Unit"/>
    <n v="0"/>
    <n v="0.3"/>
    <n v="1.5"/>
    <n v="0"/>
    <n v="0"/>
    <s v="Greater Than 8 Weeks Old"/>
  </r>
  <r>
    <s v="01-29-0002-00-00"/>
    <d v="2019-08-19T00:00:00"/>
    <x v="1"/>
    <s v="ACCESSORIES"/>
    <n v="2"/>
    <n v="10"/>
    <n v="0.5"/>
    <n v="0.25"/>
    <n v="9.5"/>
    <n v="0.95"/>
    <s v="Monday"/>
    <d v="2019-08-22T00:00:00"/>
    <s v="Thursday"/>
    <s v="Thursday"/>
    <n v="0"/>
    <s v="Low Cost per Unit"/>
    <n v="0"/>
    <n v="0.3"/>
    <n v="1.5"/>
    <n v="0"/>
    <n v="0"/>
    <s v="Greater Than 8 Weeks Old"/>
  </r>
  <r>
    <s v="01-29-0002-00-00"/>
    <d v="2019-08-22T00:00:00"/>
    <x v="1"/>
    <s v="ACCESSORIES"/>
    <n v="2"/>
    <n v="10"/>
    <n v="0.5"/>
    <n v="0.25"/>
    <n v="9.5"/>
    <n v="0.95"/>
    <s v="Thursday"/>
    <d v="2019-08-25T00:00:00"/>
    <s v="Sunday"/>
    <s v="Monday"/>
    <n v="0"/>
    <s v="Low Cost per Unit"/>
    <n v="0"/>
    <n v="0.3"/>
    <n v="1.5"/>
    <n v="0"/>
    <n v="0"/>
    <s v="Greater Than 8 Weeks Old"/>
  </r>
  <r>
    <s v="01-29-0002-00-00"/>
    <d v="2019-08-23T00:00:00"/>
    <x v="1"/>
    <s v="ACCESSORIES"/>
    <n v="2"/>
    <n v="10"/>
    <n v="0.5"/>
    <n v="0.25"/>
    <n v="9.5"/>
    <n v="0.95"/>
    <s v="Friday"/>
    <d v="2019-08-26T00:00:00"/>
    <s v="Monday"/>
    <s v="Monday"/>
    <n v="0"/>
    <s v="Low Cost per Unit"/>
    <n v="0"/>
    <n v="0.3"/>
    <n v="1.5"/>
    <n v="0"/>
    <n v="0"/>
    <s v="Greater Than 8 Weeks Old"/>
  </r>
  <r>
    <s v="01-29-0002-00-00"/>
    <d v="2019-08-24T00:00:00"/>
    <x v="1"/>
    <s v="ACCESSORIES"/>
    <n v="1"/>
    <n v="5"/>
    <n v="0.25"/>
    <n v="0.25"/>
    <n v="4.75"/>
    <n v="0.95"/>
    <s v="Saturday"/>
    <d v="2019-08-27T00:00:00"/>
    <s v="Tuesday"/>
    <s v="Tuesday"/>
    <n v="0"/>
    <s v="Low Cost per Unit"/>
    <n v="0"/>
    <n v="0"/>
    <n v="0.75"/>
    <n v="0.5"/>
    <n v="0"/>
    <s v="Greater Than 8 Weeks Old"/>
  </r>
  <r>
    <s v="01-29-0002-00-00"/>
    <d v="2019-08-25T00:00:00"/>
    <x v="1"/>
    <s v="ACCESSORIES"/>
    <n v="1"/>
    <n v="5"/>
    <n v="0.25"/>
    <n v="0.25"/>
    <n v="4.75"/>
    <n v="0.95"/>
    <s v="Sunday"/>
    <d v="2019-08-28T00:00:00"/>
    <s v="Wednesday"/>
    <s v="Wednesday"/>
    <n v="0"/>
    <s v="Low Cost per Unit"/>
    <n v="0"/>
    <n v="0"/>
    <n v="0.75"/>
    <n v="0"/>
    <n v="0"/>
    <s v="Greater Than 8 Weeks Old"/>
  </r>
  <r>
    <s v="01-29-0002-00-00"/>
    <d v="2019-08-26T00:00:00"/>
    <x v="1"/>
    <s v="ACCESSORIES"/>
    <n v="4"/>
    <n v="20"/>
    <n v="1"/>
    <n v="0.25"/>
    <n v="19"/>
    <n v="0.95"/>
    <s v="Monday"/>
    <d v="2019-08-29T00:00:00"/>
    <s v="Thursday"/>
    <s v="Thursday"/>
    <n v="0"/>
    <s v="Low Cost per Unit"/>
    <n v="0"/>
    <n v="0.6"/>
    <n v="3"/>
    <n v="0"/>
    <n v="0"/>
    <s v="Greater Than 8 Weeks Old"/>
  </r>
  <r>
    <s v="01-29-0002-00-00"/>
    <d v="2019-08-27T00:00:00"/>
    <x v="1"/>
    <s v="ACCESSORIES"/>
    <n v="1"/>
    <n v="5"/>
    <n v="0.25"/>
    <n v="0.25"/>
    <n v="4.75"/>
    <n v="0.95"/>
    <s v="Tuesday"/>
    <d v="2019-08-30T00:00:00"/>
    <s v="Friday"/>
    <s v="Friday"/>
    <n v="0.25"/>
    <s v="Low Cost per Unit"/>
    <n v="0"/>
    <n v="0"/>
    <n v="0.75"/>
    <n v="0"/>
    <n v="0"/>
    <s v="Greater Than 8 Weeks Old"/>
  </r>
  <r>
    <s v="01-29-0002-00-00"/>
    <d v="2019-08-28T00:00:00"/>
    <x v="1"/>
    <s v="ACCESSORIES"/>
    <n v="1"/>
    <n v="5"/>
    <n v="0.25"/>
    <n v="0.25"/>
    <n v="4.75"/>
    <n v="0.95"/>
    <s v="Wednesday"/>
    <d v="2019-08-31T00:00:00"/>
    <s v="Saturday"/>
    <s v="Saturday"/>
    <n v="0"/>
    <s v="Low Cost per Unit"/>
    <n v="0"/>
    <n v="0"/>
    <n v="0.75"/>
    <n v="0"/>
    <n v="0"/>
    <s v="Greater Than 8 Weeks Old"/>
  </r>
  <r>
    <s v="01-29-1301-01-00"/>
    <d v="2019-08-02T00:00:00"/>
    <x v="1"/>
    <s v="ACCESSORIES"/>
    <n v="1"/>
    <n v="32"/>
    <n v="5.5"/>
    <n v="5.5"/>
    <n v="26.5"/>
    <n v="0.83"/>
    <s v="Friday"/>
    <d v="2019-08-05T00:00:00"/>
    <s v="Monday"/>
    <s v="Monday"/>
    <n v="0"/>
    <s v="Low Cost per Unit"/>
    <n v="0"/>
    <n v="0"/>
    <n v="4.8"/>
    <n v="0"/>
    <n v="0"/>
    <s v="Greater Than 8 Weeks Old"/>
  </r>
  <r>
    <s v="01-29-1301-01-00"/>
    <d v="2019-08-03T00:00:00"/>
    <x v="1"/>
    <s v="ACCESSORIES"/>
    <n v="1"/>
    <n v="32"/>
    <n v="5.5"/>
    <n v="5.5"/>
    <n v="26.5"/>
    <n v="0.83"/>
    <s v="Saturday"/>
    <d v="2019-08-06T00:00:00"/>
    <s v="Tuesday"/>
    <s v="Tuesday"/>
    <n v="0"/>
    <s v="Low Cost per Unit"/>
    <n v="0"/>
    <n v="0"/>
    <n v="4.8"/>
    <n v="3.2"/>
    <n v="0"/>
    <s v="Greater Than 8 Weeks Old"/>
  </r>
  <r>
    <s v="01-29-1301-01-00"/>
    <d v="2019-08-06T00:00:00"/>
    <x v="1"/>
    <s v="ACCESSORIES"/>
    <n v="1"/>
    <n v="32"/>
    <n v="5.5"/>
    <n v="5.5"/>
    <n v="26.5"/>
    <n v="0.83"/>
    <s v="Tuesday"/>
    <d v="2019-08-09T00:00:00"/>
    <s v="Friday"/>
    <s v="Friday"/>
    <n v="1.6"/>
    <s v="Low Cost per Unit"/>
    <n v="0"/>
    <n v="0"/>
    <n v="4.8"/>
    <n v="0"/>
    <n v="0"/>
    <s v="Greater Than 8 Weeks Old"/>
  </r>
  <r>
    <s v="01-29-1301-01-00"/>
    <d v="2019-08-07T00:00:00"/>
    <x v="1"/>
    <s v="ACCESSORIES"/>
    <n v="2"/>
    <n v="64"/>
    <n v="11"/>
    <n v="5.5"/>
    <n v="53"/>
    <n v="0.83"/>
    <s v="Wednesday"/>
    <d v="2019-08-10T00:00:00"/>
    <s v="Saturday"/>
    <s v="Saturday"/>
    <n v="0"/>
    <s v="Low Cost per Unit"/>
    <n v="0"/>
    <n v="1.92"/>
    <n v="9.6"/>
    <n v="0"/>
    <n v="0"/>
    <s v="Greater Than 8 Weeks Old"/>
  </r>
  <r>
    <s v="01-29-1301-01-00"/>
    <d v="2019-08-08T00:00:00"/>
    <x v="1"/>
    <s v="ACCESSORIES"/>
    <n v="2"/>
    <n v="64"/>
    <n v="11"/>
    <n v="5.5"/>
    <n v="53"/>
    <n v="0.83"/>
    <s v="Thursday"/>
    <d v="2019-08-11T00:00:00"/>
    <s v="Sunday"/>
    <s v="Monday"/>
    <n v="0"/>
    <s v="Low Cost per Unit"/>
    <n v="0"/>
    <n v="1.92"/>
    <n v="9.6"/>
    <n v="0"/>
    <n v="0"/>
    <s v="Greater Than 8 Weeks Old"/>
  </r>
  <r>
    <s v="01-29-1301-01-00"/>
    <d v="2019-08-09T00:00:00"/>
    <x v="1"/>
    <s v="ACCESSORIES"/>
    <n v="3"/>
    <n v="96"/>
    <n v="16.5"/>
    <n v="5.5"/>
    <n v="79.5"/>
    <n v="0.83"/>
    <s v="Friday"/>
    <d v="2019-08-12T00:00:00"/>
    <s v="Monday"/>
    <s v="Monday"/>
    <n v="0"/>
    <s v="Low Cost per Unit"/>
    <n v="0"/>
    <n v="2.88"/>
    <n v="14.399999999999999"/>
    <n v="0"/>
    <n v="0"/>
    <s v="Greater Than 8 Weeks Old"/>
  </r>
  <r>
    <s v="01-29-1301-01-00"/>
    <d v="2019-08-10T00:00:00"/>
    <x v="1"/>
    <s v="ACCESSORIES"/>
    <n v="1"/>
    <n v="32"/>
    <n v="5.5"/>
    <n v="5.5"/>
    <n v="26.5"/>
    <n v="0.83"/>
    <s v="Saturday"/>
    <d v="2019-08-13T00:00:00"/>
    <s v="Tuesday"/>
    <s v="Tuesday"/>
    <n v="0"/>
    <s v="Low Cost per Unit"/>
    <n v="0"/>
    <n v="0"/>
    <n v="4.8"/>
    <n v="3.2"/>
    <n v="0"/>
    <s v="Greater Than 8 Weeks Old"/>
  </r>
  <r>
    <s v="01-29-1301-01-00"/>
    <d v="2019-08-11T00:00:00"/>
    <x v="1"/>
    <s v="ACCESSORIES"/>
    <n v="4"/>
    <n v="128"/>
    <n v="22"/>
    <n v="5.5"/>
    <n v="106"/>
    <n v="0.83"/>
    <s v="Sunday"/>
    <d v="2019-08-14T00:00:00"/>
    <s v="Wednesday"/>
    <s v="Wednesday"/>
    <n v="0"/>
    <s v="Low Cost per Unit"/>
    <n v="0"/>
    <n v="3.84"/>
    <n v="19.2"/>
    <n v="0"/>
    <n v="0"/>
    <s v="Greater Than 8 Weeks Old"/>
  </r>
  <r>
    <s v="01-29-1301-01-00"/>
    <d v="2019-08-13T00:00:00"/>
    <x v="1"/>
    <s v="ACCESSORIES"/>
    <n v="1"/>
    <n v="32"/>
    <n v="5.5"/>
    <n v="5.5"/>
    <n v="26.5"/>
    <n v="0.83"/>
    <s v="Tuesday"/>
    <d v="2019-08-16T00:00:00"/>
    <s v="Friday"/>
    <s v="Friday"/>
    <n v="1.6"/>
    <s v="Low Cost per Unit"/>
    <n v="0"/>
    <n v="0"/>
    <n v="4.8"/>
    <n v="0"/>
    <n v="0"/>
    <s v="Greater Than 8 Weeks Old"/>
  </r>
  <r>
    <s v="01-29-1301-01-00"/>
    <d v="2019-08-14T00:00:00"/>
    <x v="1"/>
    <s v="ACCESSORIES"/>
    <n v="2"/>
    <n v="64"/>
    <n v="11"/>
    <n v="5.5"/>
    <n v="53"/>
    <n v="0.83"/>
    <s v="Wednesday"/>
    <d v="2019-08-17T00:00:00"/>
    <s v="Saturday"/>
    <s v="Saturday"/>
    <n v="0"/>
    <s v="Low Cost per Unit"/>
    <n v="0"/>
    <n v="1.92"/>
    <n v="9.6"/>
    <n v="0"/>
    <n v="0"/>
    <s v="Greater Than 8 Weeks Old"/>
  </r>
  <r>
    <s v="01-29-1301-01-00"/>
    <d v="2019-08-18T00:00:00"/>
    <x v="1"/>
    <s v="ACCESSORIES"/>
    <n v="2"/>
    <n v="64"/>
    <n v="11"/>
    <n v="5.5"/>
    <n v="53"/>
    <n v="0.83"/>
    <s v="Sunday"/>
    <d v="2019-08-21T00:00:00"/>
    <s v="Wednesday"/>
    <s v="Wednesday"/>
    <n v="0"/>
    <s v="Low Cost per Unit"/>
    <n v="0"/>
    <n v="1.92"/>
    <n v="9.6"/>
    <n v="0"/>
    <n v="0"/>
    <s v="Greater Than 8 Weeks Old"/>
  </r>
  <r>
    <s v="01-29-1301-01-00"/>
    <d v="2019-08-19T00:00:00"/>
    <x v="1"/>
    <s v="ACCESSORIES"/>
    <n v="3"/>
    <n v="96"/>
    <n v="16.5"/>
    <n v="5.5"/>
    <n v="79.5"/>
    <n v="0.83"/>
    <s v="Monday"/>
    <d v="2019-08-22T00:00:00"/>
    <s v="Thursday"/>
    <s v="Thursday"/>
    <n v="0"/>
    <s v="Low Cost per Unit"/>
    <n v="0"/>
    <n v="2.88"/>
    <n v="14.399999999999999"/>
    <n v="0"/>
    <n v="0"/>
    <s v="Greater Than 8 Weeks Old"/>
  </r>
  <r>
    <s v="01-29-1301-01-00"/>
    <d v="2019-08-20T00:00:00"/>
    <x v="1"/>
    <s v="ACCESSORIES"/>
    <n v="1"/>
    <n v="32"/>
    <n v="5.5"/>
    <n v="5.5"/>
    <n v="26.5"/>
    <n v="0.83"/>
    <s v="Tuesday"/>
    <d v="2019-08-23T00:00:00"/>
    <s v="Friday"/>
    <s v="Friday"/>
    <n v="1.6"/>
    <s v="Low Cost per Unit"/>
    <n v="0"/>
    <n v="0"/>
    <n v="4.8"/>
    <n v="0"/>
    <n v="0"/>
    <s v="Greater Than 8 Weeks Old"/>
  </r>
  <r>
    <s v="01-29-1301-01-00"/>
    <d v="2019-08-22T00:00:00"/>
    <x v="1"/>
    <s v="ACCESSORIES"/>
    <n v="2"/>
    <n v="64"/>
    <n v="11"/>
    <n v="5.5"/>
    <n v="53"/>
    <n v="0.83"/>
    <s v="Thursday"/>
    <d v="2019-08-25T00:00:00"/>
    <s v="Sunday"/>
    <s v="Monday"/>
    <n v="0"/>
    <s v="Low Cost per Unit"/>
    <n v="0"/>
    <n v="1.92"/>
    <n v="9.6"/>
    <n v="0"/>
    <n v="0"/>
    <s v="Greater Than 8 Weeks Old"/>
  </r>
  <r>
    <s v="01-29-1301-01-00"/>
    <d v="2019-08-23T00:00:00"/>
    <x v="1"/>
    <s v="ACCESSORIES"/>
    <n v="1"/>
    <n v="32"/>
    <n v="5.5"/>
    <n v="5.5"/>
    <n v="26.5"/>
    <n v="0.83"/>
    <s v="Friday"/>
    <d v="2019-08-26T00:00:00"/>
    <s v="Monday"/>
    <s v="Monday"/>
    <n v="0"/>
    <s v="Low Cost per Unit"/>
    <n v="0"/>
    <n v="0"/>
    <n v="4.8"/>
    <n v="0"/>
    <n v="0"/>
    <s v="Greater Than 8 Weeks Old"/>
  </r>
  <r>
    <s v="01-29-1301-01-00"/>
    <d v="2019-08-24T00:00:00"/>
    <x v="1"/>
    <s v="ACCESSORIES"/>
    <n v="2"/>
    <n v="64"/>
    <n v="11"/>
    <n v="5.5"/>
    <n v="53"/>
    <n v="0.83"/>
    <s v="Saturday"/>
    <d v="2019-08-27T00:00:00"/>
    <s v="Tuesday"/>
    <s v="Tuesday"/>
    <n v="0"/>
    <s v="Low Cost per Unit"/>
    <n v="0"/>
    <n v="1.92"/>
    <n v="9.6"/>
    <n v="6.4"/>
    <n v="0"/>
    <s v="Greater Than 8 Weeks Old"/>
  </r>
  <r>
    <s v="01-29-1301-01-00"/>
    <d v="2019-08-25T00:00:00"/>
    <x v="1"/>
    <s v="ACCESSORIES"/>
    <n v="1"/>
    <n v="32"/>
    <n v="5.5"/>
    <n v="5.5"/>
    <n v="26.5"/>
    <n v="0.83"/>
    <s v="Sunday"/>
    <d v="2019-08-28T00:00:00"/>
    <s v="Wednesday"/>
    <s v="Wednesday"/>
    <n v="0"/>
    <s v="Low Cost per Unit"/>
    <n v="0"/>
    <n v="0"/>
    <n v="4.8"/>
    <n v="0"/>
    <n v="0"/>
    <s v="Greater Than 8 Weeks Old"/>
  </r>
  <r>
    <s v="01-29-1301-01-00"/>
    <d v="2019-08-26T00:00:00"/>
    <x v="1"/>
    <s v="ACCESSORIES"/>
    <n v="3"/>
    <n v="96"/>
    <n v="16.5"/>
    <n v="5.5"/>
    <n v="79.5"/>
    <n v="0.83"/>
    <s v="Monday"/>
    <d v="2019-08-29T00:00:00"/>
    <s v="Thursday"/>
    <s v="Thursday"/>
    <n v="0"/>
    <s v="Low Cost per Unit"/>
    <n v="0"/>
    <n v="2.88"/>
    <n v="14.399999999999999"/>
    <n v="0"/>
    <n v="0"/>
    <s v="Greater Than 8 Weeks Old"/>
  </r>
  <r>
    <s v="01-29-1301-01-00"/>
    <d v="2019-08-27T00:00:00"/>
    <x v="1"/>
    <s v="ACCESSORIES"/>
    <n v="6"/>
    <n v="192"/>
    <n v="33"/>
    <n v="5.5"/>
    <n v="159"/>
    <n v="0.83"/>
    <s v="Tuesday"/>
    <d v="2019-08-30T00:00:00"/>
    <s v="Friday"/>
    <s v="Friday"/>
    <n v="9.6000000000000014"/>
    <s v="Low Cost per Unit"/>
    <n v="0"/>
    <n v="5.76"/>
    <n v="28.799999999999997"/>
    <n v="0"/>
    <n v="0"/>
    <s v="Greater Than 8 Weeks Old"/>
  </r>
  <r>
    <s v="01-29-1301-01-00"/>
    <d v="2019-08-28T00:00:00"/>
    <x v="1"/>
    <s v="ACCESSORIES"/>
    <n v="3"/>
    <n v="96"/>
    <n v="16.5"/>
    <n v="5.5"/>
    <n v="79.5"/>
    <n v="0.83"/>
    <s v="Wednesday"/>
    <d v="2019-08-31T00:00:00"/>
    <s v="Saturday"/>
    <s v="Saturday"/>
    <n v="0"/>
    <s v="Low Cost per Unit"/>
    <n v="0"/>
    <n v="2.88"/>
    <n v="14.399999999999999"/>
    <n v="0"/>
    <n v="0"/>
    <s v="Greater Than 8 Weeks Old"/>
  </r>
  <r>
    <s v="01-29-1301-01-00"/>
    <d v="2019-08-29T00:00:00"/>
    <x v="1"/>
    <s v="ACCESSORIES"/>
    <n v="2"/>
    <n v="64"/>
    <n v="11"/>
    <n v="5.5"/>
    <n v="53"/>
    <n v="0.83"/>
    <s v="Thursday"/>
    <d v="2019-09-01T00:00:00"/>
    <s v="Sunday"/>
    <s v="Monday"/>
    <n v="0"/>
    <s v="Low Cost per Unit"/>
    <n v="0"/>
    <n v="1.92"/>
    <n v="9.6"/>
    <n v="0"/>
    <n v="0"/>
    <s v="Greater Than 8 Weeks Old"/>
  </r>
  <r>
    <s v="01-29-1301-01-00"/>
    <d v="2019-08-30T00:00:00"/>
    <x v="1"/>
    <s v="ACCESSORIES"/>
    <n v="2"/>
    <n v="64"/>
    <n v="11"/>
    <n v="5.5"/>
    <n v="53"/>
    <n v="0.83"/>
    <s v="Friday"/>
    <d v="2019-09-02T00:00:00"/>
    <s v="Monday"/>
    <s v="Monday"/>
    <n v="0"/>
    <s v="Low Cost per Unit"/>
    <n v="0"/>
    <n v="1.92"/>
    <n v="9.6"/>
    <n v="0"/>
    <n v="0"/>
    <s v="Greater Than 8 Weeks Old"/>
  </r>
  <r>
    <s v="01-29-1302-01-00"/>
    <d v="2019-08-07T00:00:00"/>
    <x v="2"/>
    <s v="DISC"/>
    <n v="3"/>
    <n v="29.97"/>
    <n v="11.25"/>
    <n v="3.75"/>
    <n v="18.72"/>
    <n v="0.62"/>
    <s v="Wednesday"/>
    <d v="2019-08-10T00:00:00"/>
    <s v="Saturday"/>
    <s v="Saturday"/>
    <n v="0"/>
    <s v="Low Cost per Unit"/>
    <n v="0"/>
    <n v="0.8990999999999999"/>
    <n v="0"/>
    <n v="0"/>
    <n v="0"/>
    <s v="Greater Than 8 Weeks Old"/>
  </r>
  <r>
    <s v="01-29-1304-01-00"/>
    <d v="2019-08-03T00:00:00"/>
    <x v="1"/>
    <s v="ACCESSORIES"/>
    <n v="2"/>
    <n v="30"/>
    <n v="4.2"/>
    <n v="2.1"/>
    <n v="25.8"/>
    <n v="0.86"/>
    <s v="Saturday"/>
    <d v="2019-08-06T00:00:00"/>
    <s v="Tuesday"/>
    <s v="Tuesday"/>
    <n v="0"/>
    <s v="Low Cost per Unit"/>
    <n v="0"/>
    <n v="0.89999999999999991"/>
    <n v="4.5"/>
    <n v="3"/>
    <n v="0"/>
    <s v="Greater Than 8 Weeks Old"/>
  </r>
  <r>
    <s v="01-29-1304-01-00"/>
    <d v="2019-08-06T00:00:00"/>
    <x v="1"/>
    <s v="ACCESSORIES"/>
    <n v="1"/>
    <n v="15"/>
    <n v="2.1"/>
    <n v="2.1"/>
    <n v="12.9"/>
    <n v="0.86"/>
    <s v="Tuesday"/>
    <d v="2019-08-09T00:00:00"/>
    <s v="Friday"/>
    <s v="Friday"/>
    <n v="0.75"/>
    <s v="Low Cost per Unit"/>
    <n v="0"/>
    <n v="0"/>
    <n v="2.25"/>
    <n v="0"/>
    <n v="0"/>
    <s v="Greater Than 8 Weeks Old"/>
  </r>
  <r>
    <s v="01-29-1304-01-00"/>
    <d v="2019-08-07T00:00:00"/>
    <x v="1"/>
    <s v="ACCESSORIES"/>
    <n v="4"/>
    <n v="23.96"/>
    <n v="8.4"/>
    <n v="2.1"/>
    <n v="15.56"/>
    <n v="0.65"/>
    <s v="Wednesday"/>
    <d v="2019-08-10T00:00:00"/>
    <s v="Saturday"/>
    <s v="Saturday"/>
    <n v="0"/>
    <s v="Low Cost per Unit"/>
    <n v="0"/>
    <n v="0.71879999999999999"/>
    <n v="3.5939999999999999"/>
    <n v="0"/>
    <n v="0"/>
    <s v="Greater Than 8 Weeks Old"/>
  </r>
  <r>
    <s v="01-29-1304-01-00"/>
    <d v="2019-08-09T00:00:00"/>
    <x v="1"/>
    <s v="ACCESSORIES"/>
    <n v="4"/>
    <n v="23.96"/>
    <n v="8.4"/>
    <n v="2.1"/>
    <n v="15.56"/>
    <n v="0.65"/>
    <s v="Friday"/>
    <d v="2019-08-12T00:00:00"/>
    <s v="Monday"/>
    <s v="Monday"/>
    <n v="0"/>
    <s v="Low Cost per Unit"/>
    <n v="0"/>
    <n v="0.71879999999999999"/>
    <n v="3.5939999999999999"/>
    <n v="0"/>
    <n v="0"/>
    <s v="Greater Than 8 Weeks Old"/>
  </r>
  <r>
    <s v="01-29-1304-01-00"/>
    <d v="2019-08-10T00:00:00"/>
    <x v="1"/>
    <s v="ACCESSORIES"/>
    <n v="6"/>
    <n v="44.95"/>
    <n v="12.6"/>
    <n v="2.1"/>
    <n v="32.35"/>
    <n v="0.72"/>
    <s v="Saturday"/>
    <d v="2019-08-13T00:00:00"/>
    <s v="Tuesday"/>
    <s v="Tuesday"/>
    <n v="0"/>
    <s v="Low Cost per Unit"/>
    <n v="0"/>
    <n v="1.3485"/>
    <n v="6.7425000000000006"/>
    <n v="4.4950000000000001"/>
    <n v="0"/>
    <s v="Greater Than 8 Weeks Old"/>
  </r>
  <r>
    <s v="01-29-1304-01-00"/>
    <d v="2019-08-11T00:00:00"/>
    <x v="1"/>
    <s v="ACCESSORIES"/>
    <n v="2"/>
    <n v="11.98"/>
    <n v="4.2"/>
    <n v="2.1"/>
    <n v="7.78"/>
    <n v="0.65"/>
    <s v="Sunday"/>
    <d v="2019-08-14T00:00:00"/>
    <s v="Wednesday"/>
    <s v="Wednesday"/>
    <n v="0"/>
    <s v="Low Cost per Unit"/>
    <n v="0"/>
    <n v="0.3594"/>
    <n v="1.7969999999999999"/>
    <n v="0"/>
    <n v="0"/>
    <s v="Greater Than 8 Weeks Old"/>
  </r>
  <r>
    <s v="01-29-1304-01-00"/>
    <d v="2019-08-13T00:00:00"/>
    <x v="1"/>
    <s v="ACCESSORIES"/>
    <n v="3"/>
    <n v="17.97"/>
    <n v="6.3"/>
    <n v="2.1"/>
    <n v="11.67"/>
    <n v="0.65"/>
    <s v="Tuesday"/>
    <d v="2019-08-16T00:00:00"/>
    <s v="Friday"/>
    <s v="Friday"/>
    <n v="0.89849999999999997"/>
    <s v="Low Cost per Unit"/>
    <n v="0"/>
    <n v="0.53909999999999991"/>
    <n v="2.6954999999999996"/>
    <n v="0"/>
    <n v="0"/>
    <s v="Greater Than 8 Weeks Old"/>
  </r>
  <r>
    <s v="01-29-1304-01-00"/>
    <d v="2019-08-14T00:00:00"/>
    <x v="1"/>
    <s v="ACCESSORIES"/>
    <n v="4"/>
    <n v="23.96"/>
    <n v="8.4"/>
    <n v="2.1"/>
    <n v="15.56"/>
    <n v="0.65"/>
    <s v="Wednesday"/>
    <d v="2019-08-17T00:00:00"/>
    <s v="Saturday"/>
    <s v="Saturday"/>
    <n v="0"/>
    <s v="Low Cost per Unit"/>
    <n v="0"/>
    <n v="0.71879999999999999"/>
    <n v="3.5939999999999999"/>
    <n v="0"/>
    <n v="0"/>
    <s v="Greater Than 8 Weeks Old"/>
  </r>
  <r>
    <s v="01-29-1304-01-00"/>
    <d v="2019-08-15T00:00:00"/>
    <x v="1"/>
    <s v="ACCESSORIES"/>
    <n v="1"/>
    <n v="5.99"/>
    <n v="2.1"/>
    <n v="2.1"/>
    <n v="3.89"/>
    <n v="0.65"/>
    <s v="Thursday"/>
    <d v="2019-08-18T00:00:00"/>
    <s v="Sunday"/>
    <s v="Monday"/>
    <n v="0"/>
    <s v="Low Cost per Unit"/>
    <n v="0"/>
    <n v="0"/>
    <n v="0.89849999999999997"/>
    <n v="0"/>
    <n v="0"/>
    <s v="Greater Than 8 Weeks Old"/>
  </r>
  <r>
    <s v="01-29-1304-01-00"/>
    <d v="2019-08-16T00:00:00"/>
    <x v="1"/>
    <s v="ACCESSORIES"/>
    <n v="1"/>
    <n v="5.99"/>
    <n v="2.1"/>
    <n v="2.1"/>
    <n v="3.89"/>
    <n v="0.65"/>
    <s v="Friday"/>
    <d v="2019-08-19T00:00:00"/>
    <s v="Monday"/>
    <s v="Monday"/>
    <n v="0"/>
    <s v="Low Cost per Unit"/>
    <n v="0"/>
    <n v="0"/>
    <n v="0.89849999999999997"/>
    <n v="0"/>
    <n v="0"/>
    <s v="Greater Than 8 Weeks Old"/>
  </r>
  <r>
    <s v="01-29-1304-01-00"/>
    <d v="2019-08-17T00:00:00"/>
    <x v="1"/>
    <s v="ACCESSORIES"/>
    <n v="3"/>
    <n v="17.97"/>
    <n v="6.3"/>
    <n v="2.1"/>
    <n v="11.67"/>
    <n v="0.65"/>
    <s v="Saturday"/>
    <d v="2019-08-20T00:00:00"/>
    <s v="Tuesday"/>
    <s v="Tuesday"/>
    <n v="0"/>
    <s v="Low Cost per Unit"/>
    <n v="0"/>
    <n v="0.53909999999999991"/>
    <n v="2.6954999999999996"/>
    <n v="1.7969999999999999"/>
    <n v="0"/>
    <s v="Greater Than 8 Weeks Old"/>
  </r>
  <r>
    <s v="01-29-1304-01-00"/>
    <d v="2019-08-19T00:00:00"/>
    <x v="1"/>
    <s v="ACCESSORIES"/>
    <n v="1"/>
    <n v="5.99"/>
    <n v="2.1"/>
    <n v="2.1"/>
    <n v="3.89"/>
    <n v="0.65"/>
    <s v="Monday"/>
    <d v="2019-08-22T00:00:00"/>
    <s v="Thursday"/>
    <s v="Thursday"/>
    <n v="0"/>
    <s v="Low Cost per Unit"/>
    <n v="0"/>
    <n v="0"/>
    <n v="0.89849999999999997"/>
    <n v="0"/>
    <n v="0"/>
    <s v="Greater Than 8 Weeks Old"/>
  </r>
  <r>
    <s v="01-29-1304-01-00"/>
    <d v="2019-08-20T00:00:00"/>
    <x v="1"/>
    <s v="ACCESSORIES"/>
    <n v="2"/>
    <n v="11.98"/>
    <n v="4.2"/>
    <n v="2.1"/>
    <n v="7.78"/>
    <n v="0.65"/>
    <s v="Tuesday"/>
    <d v="2019-08-23T00:00:00"/>
    <s v="Friday"/>
    <s v="Friday"/>
    <n v="0.59900000000000009"/>
    <s v="Low Cost per Unit"/>
    <n v="0"/>
    <n v="0.3594"/>
    <n v="1.7969999999999999"/>
    <n v="0"/>
    <n v="0"/>
    <s v="Greater Than 8 Weeks Old"/>
  </r>
  <r>
    <s v="01-29-1304-01-00"/>
    <d v="2019-08-21T00:00:00"/>
    <x v="1"/>
    <s v="ACCESSORIES"/>
    <n v="3"/>
    <n v="17.97"/>
    <n v="6.3"/>
    <n v="2.1"/>
    <n v="11.67"/>
    <n v="0.65"/>
    <s v="Wednesday"/>
    <d v="2019-08-24T00:00:00"/>
    <s v="Saturday"/>
    <s v="Saturday"/>
    <n v="0"/>
    <s v="Low Cost per Unit"/>
    <n v="0"/>
    <n v="0.53909999999999991"/>
    <n v="2.6954999999999996"/>
    <n v="0"/>
    <n v="0"/>
    <s v="Greater Than 8 Weeks Old"/>
  </r>
  <r>
    <s v="01-29-1304-01-00"/>
    <d v="2019-08-22T00:00:00"/>
    <x v="1"/>
    <s v="ACCESSORIES"/>
    <n v="2"/>
    <n v="11.98"/>
    <n v="4.2"/>
    <n v="2.1"/>
    <n v="7.78"/>
    <n v="0.65"/>
    <s v="Thursday"/>
    <d v="2019-08-25T00:00:00"/>
    <s v="Sunday"/>
    <s v="Monday"/>
    <n v="0"/>
    <s v="Low Cost per Unit"/>
    <n v="0"/>
    <n v="0.3594"/>
    <n v="1.7969999999999999"/>
    <n v="0"/>
    <n v="0"/>
    <s v="Greater Than 8 Weeks Old"/>
  </r>
  <r>
    <s v="01-29-1304-01-00"/>
    <d v="2019-08-23T00:00:00"/>
    <x v="1"/>
    <s v="ACCESSORIES"/>
    <n v="1"/>
    <n v="5.99"/>
    <n v="2.1"/>
    <n v="2.1"/>
    <n v="3.89"/>
    <n v="0.65"/>
    <s v="Friday"/>
    <d v="2019-08-26T00:00:00"/>
    <s v="Monday"/>
    <s v="Monday"/>
    <n v="0"/>
    <s v="Low Cost per Unit"/>
    <n v="0"/>
    <n v="0"/>
    <n v="0.89849999999999997"/>
    <n v="0"/>
    <n v="0"/>
    <s v="Greater Than 8 Weeks Old"/>
  </r>
  <r>
    <s v="01-29-1304-01-00"/>
    <d v="2019-08-24T00:00:00"/>
    <x v="1"/>
    <s v="ACCESSORIES"/>
    <n v="1"/>
    <n v="5.99"/>
    <n v="2.1"/>
    <n v="2.1"/>
    <n v="3.89"/>
    <n v="0.65"/>
    <s v="Saturday"/>
    <d v="2019-08-27T00:00:00"/>
    <s v="Tuesday"/>
    <s v="Tuesday"/>
    <n v="0"/>
    <s v="Low Cost per Unit"/>
    <n v="0"/>
    <n v="0"/>
    <n v="0.89849999999999997"/>
    <n v="0.59900000000000009"/>
    <n v="0"/>
    <s v="Greater Than 8 Weeks Old"/>
  </r>
  <r>
    <s v="01-29-1304-01-00"/>
    <d v="2019-08-25T00:00:00"/>
    <x v="1"/>
    <s v="ACCESSORIES"/>
    <n v="2"/>
    <n v="11.98"/>
    <n v="4.2"/>
    <n v="2.1"/>
    <n v="7.78"/>
    <n v="0.65"/>
    <s v="Sunday"/>
    <d v="2019-08-28T00:00:00"/>
    <s v="Wednesday"/>
    <s v="Wednesday"/>
    <n v="0"/>
    <s v="Low Cost per Unit"/>
    <n v="0"/>
    <n v="0.3594"/>
    <n v="1.7969999999999999"/>
    <n v="0"/>
    <n v="0"/>
    <s v="Greater Than 8 Weeks Old"/>
  </r>
  <r>
    <s v="01-29-1304-01-00"/>
    <d v="2019-08-26T00:00:00"/>
    <x v="1"/>
    <s v="ACCESSORIES"/>
    <n v="9"/>
    <n v="53.91"/>
    <n v="18.899999999999999"/>
    <n v="2.0999999999999996"/>
    <n v="35.01"/>
    <n v="0.65"/>
    <s v="Monday"/>
    <d v="2019-08-29T00:00:00"/>
    <s v="Thursday"/>
    <s v="Thursday"/>
    <n v="0"/>
    <s v="Low Cost per Unit"/>
    <n v="0"/>
    <n v="1.6172999999999997"/>
    <n v="8.0864999999999991"/>
    <n v="0"/>
    <n v="0"/>
    <s v="Greater Than 8 Weeks Old"/>
  </r>
  <r>
    <s v="01-29-1304-01-00"/>
    <d v="2019-08-27T00:00:00"/>
    <x v="1"/>
    <s v="ACCESSORIES"/>
    <n v="5"/>
    <n v="29.95"/>
    <n v="10.5"/>
    <n v="2.1"/>
    <n v="19.45"/>
    <n v="0.65"/>
    <s v="Tuesday"/>
    <d v="2019-08-30T00:00:00"/>
    <s v="Friday"/>
    <s v="Friday"/>
    <n v="1.4975000000000001"/>
    <s v="Low Cost per Unit"/>
    <n v="0"/>
    <n v="0.89849999999999997"/>
    <n v="4.4924999999999997"/>
    <n v="0"/>
    <n v="0"/>
    <s v="Greater Than 8 Weeks Old"/>
  </r>
  <r>
    <s v="01-29-1304-01-00"/>
    <d v="2019-08-28T00:00:00"/>
    <x v="1"/>
    <s v="ACCESSORIES"/>
    <n v="3"/>
    <n v="17.97"/>
    <n v="6.3"/>
    <n v="2.1"/>
    <n v="11.67"/>
    <n v="0.65"/>
    <s v="Wednesday"/>
    <d v="2019-08-31T00:00:00"/>
    <s v="Saturday"/>
    <s v="Saturday"/>
    <n v="0"/>
    <s v="Low Cost per Unit"/>
    <n v="0"/>
    <n v="0.53909999999999991"/>
    <n v="2.6954999999999996"/>
    <n v="0"/>
    <n v="0"/>
    <s v="Greater Than 8 Weeks Old"/>
  </r>
  <r>
    <s v="01-29-1304-01-00"/>
    <d v="2019-08-29T00:00:00"/>
    <x v="1"/>
    <s v="ACCESSORIES"/>
    <n v="2"/>
    <n v="11.98"/>
    <n v="4.2"/>
    <n v="2.1"/>
    <n v="7.78"/>
    <n v="0.65"/>
    <s v="Thursday"/>
    <d v="2019-09-01T00:00:00"/>
    <s v="Sunday"/>
    <s v="Monday"/>
    <n v="0"/>
    <s v="Low Cost per Unit"/>
    <n v="0"/>
    <n v="0.3594"/>
    <n v="1.7969999999999999"/>
    <n v="0"/>
    <n v="0"/>
    <s v="Greater Than 8 Weeks Old"/>
  </r>
  <r>
    <s v="01-29-1305-01-00"/>
    <d v="2019-08-07T00:00:00"/>
    <x v="1"/>
    <s v="ACCESSORIES"/>
    <n v="7"/>
    <n v="104.93"/>
    <n v="90.23"/>
    <n v="12.89"/>
    <n v="14.7"/>
    <n v="0.14000000000000001"/>
    <s v="Wednesday"/>
    <d v="2019-08-10T00:00:00"/>
    <s v="Saturday"/>
    <s v="Saturday"/>
    <n v="0"/>
    <s v="Low Cost per Unit"/>
    <n v="0"/>
    <n v="3.1478999999999999"/>
    <n v="15.7395"/>
    <n v="0"/>
    <n v="0"/>
    <s v="Greater Than 8 Weeks Old"/>
  </r>
  <r>
    <s v="01-29-1305-01-00"/>
    <d v="2019-08-08T00:00:00"/>
    <x v="1"/>
    <s v="ACCESSORIES"/>
    <n v="6"/>
    <n v="89.94"/>
    <n v="77.34"/>
    <n v="12.89"/>
    <n v="12.6"/>
    <n v="0.14000000000000001"/>
    <s v="Thursday"/>
    <d v="2019-08-11T00:00:00"/>
    <s v="Sunday"/>
    <s v="Monday"/>
    <n v="0"/>
    <s v="Low Cost per Unit"/>
    <n v="0"/>
    <n v="2.6981999999999999"/>
    <n v="13.491"/>
    <n v="0"/>
    <n v="0"/>
    <s v="Greater Than 8 Weeks Old"/>
  </r>
  <r>
    <s v="01-29-1305-01-00"/>
    <d v="2019-08-09T00:00:00"/>
    <x v="1"/>
    <s v="ACCESSORIES"/>
    <n v="3"/>
    <n v="44.97"/>
    <n v="38.67"/>
    <n v="12.89"/>
    <n v="6.3"/>
    <n v="0.14000000000000001"/>
    <s v="Friday"/>
    <d v="2019-08-12T00:00:00"/>
    <s v="Monday"/>
    <s v="Monday"/>
    <n v="0"/>
    <s v="Low Cost per Unit"/>
    <n v="0"/>
    <n v="1.3491"/>
    <n v="6.7454999999999998"/>
    <n v="0"/>
    <n v="0"/>
    <s v="Greater Than 8 Weeks Old"/>
  </r>
  <r>
    <s v="01-29-1305-01-00"/>
    <d v="2019-08-10T00:00:00"/>
    <x v="1"/>
    <s v="ACCESSORIES"/>
    <n v="3"/>
    <n v="44.97"/>
    <n v="38.67"/>
    <n v="12.89"/>
    <n v="6.3"/>
    <n v="0.14000000000000001"/>
    <s v="Saturday"/>
    <d v="2019-08-13T00:00:00"/>
    <s v="Tuesday"/>
    <s v="Tuesday"/>
    <n v="0"/>
    <s v="Low Cost per Unit"/>
    <n v="0"/>
    <n v="1.3491"/>
    <n v="6.7454999999999998"/>
    <n v="4.4969999999999999"/>
    <n v="0"/>
    <s v="Greater Than 8 Weeks Old"/>
  </r>
  <r>
    <s v="01-31-0101-01-00"/>
    <d v="2019-08-02T00:00:00"/>
    <x v="3"/>
    <s v="RINGS"/>
    <n v="2"/>
    <n v="58"/>
    <n v="15.88"/>
    <n v="7.94"/>
    <n v="42.12"/>
    <n v="0.73"/>
    <s v="Friday"/>
    <d v="2019-08-05T00:00:00"/>
    <s v="Monday"/>
    <s v="Monday"/>
    <n v="0"/>
    <s v="Low Cost per Unit"/>
    <n v="0"/>
    <n v="1.74"/>
    <n v="0"/>
    <n v="0"/>
    <n v="11.600000000000001"/>
    <s v="Greater Than 8 Weeks Old"/>
  </r>
  <r>
    <s v="01-31-0101-01-00"/>
    <d v="2019-08-03T00:00:00"/>
    <x v="3"/>
    <s v="RINGS"/>
    <n v="1"/>
    <n v="29"/>
    <n v="7.94"/>
    <n v="7.94"/>
    <n v="21.06"/>
    <n v="0.73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1-01-00"/>
    <d v="2019-08-04T00:00:00"/>
    <x v="3"/>
    <s v="RINGS"/>
    <n v="2"/>
    <n v="58"/>
    <n v="15.88"/>
    <n v="7.94"/>
    <n v="42.12"/>
    <n v="0.73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01-31-0101-01-00"/>
    <d v="2019-08-05T00:00:00"/>
    <x v="3"/>
    <s v="RINGS"/>
    <n v="1"/>
    <n v="29"/>
    <n v="7.94"/>
    <n v="7.94"/>
    <n v="21.06"/>
    <n v="0.73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1-01-00"/>
    <d v="2019-08-07T00:00:00"/>
    <x v="3"/>
    <s v="RINGS"/>
    <n v="14"/>
    <n v="279.86"/>
    <n v="111.16"/>
    <n v="7.9399999999999995"/>
    <n v="168.7"/>
    <n v="0.6"/>
    <s v="Wednesday"/>
    <d v="2019-08-10T00:00:00"/>
    <s v="Saturday"/>
    <s v="Saturday"/>
    <n v="0"/>
    <s v="Low Cost per Unit"/>
    <n v="0"/>
    <n v="8.3957999999999995"/>
    <n v="0"/>
    <n v="0"/>
    <n v="0"/>
    <s v="Greater Than 8 Weeks Old"/>
  </r>
  <r>
    <s v="01-31-0101-01-00"/>
    <d v="2019-08-08T00:00:00"/>
    <x v="3"/>
    <s v="RINGS"/>
    <n v="21"/>
    <n v="419.79"/>
    <n v="166.74"/>
    <n v="7.94"/>
    <n v="253.05"/>
    <n v="0.6"/>
    <s v="Thursday"/>
    <d v="2019-08-11T00:00:00"/>
    <s v="Sunday"/>
    <s v="Monday"/>
    <n v="0"/>
    <s v="Low Cost per Unit"/>
    <n v="0"/>
    <n v="12.5937"/>
    <n v="0"/>
    <n v="0"/>
    <n v="0"/>
    <s v="Greater Than 8 Weeks Old"/>
  </r>
  <r>
    <s v="01-31-0101-01-00"/>
    <d v="2019-08-09T00:00:00"/>
    <x v="3"/>
    <s v="RINGS"/>
    <n v="16"/>
    <n v="319.83999999999997"/>
    <n v="127.04"/>
    <n v="7.94"/>
    <n v="192.8"/>
    <n v="0.6"/>
    <s v="Friday"/>
    <d v="2019-08-12T00:00:00"/>
    <s v="Monday"/>
    <s v="Monday"/>
    <n v="0"/>
    <s v="Low Cost per Unit"/>
    <n v="0"/>
    <n v="9.5951999999999984"/>
    <n v="0"/>
    <n v="0"/>
    <n v="63.967999999999996"/>
    <s v="Greater Than 8 Weeks Old"/>
  </r>
  <r>
    <s v="01-31-0101-01-00"/>
    <d v="2019-08-10T00:00:00"/>
    <x v="3"/>
    <s v="RINGS"/>
    <n v="19"/>
    <n v="379.81"/>
    <n v="150.86000000000001"/>
    <n v="7.94"/>
    <n v="228.95"/>
    <n v="0.6"/>
    <s v="Saturday"/>
    <d v="2019-08-13T00:00:00"/>
    <s v="Tuesday"/>
    <s v="Tuesday"/>
    <n v="0"/>
    <s v="Low Cost per Unit"/>
    <n v="0"/>
    <n v="11.394299999999999"/>
    <n v="0"/>
    <n v="0"/>
    <n v="0"/>
    <s v="Greater Than 8 Weeks Old"/>
  </r>
  <r>
    <s v="01-31-0101-01-00"/>
    <d v="2019-08-11T00:00:00"/>
    <x v="3"/>
    <s v="RINGS"/>
    <n v="22"/>
    <n v="439.78"/>
    <n v="174.68"/>
    <n v="7.94"/>
    <n v="265.10000000000002"/>
    <n v="0.6"/>
    <s v="Sunday"/>
    <d v="2019-08-14T00:00:00"/>
    <s v="Wednesday"/>
    <s v="Wednesday"/>
    <n v="0"/>
    <s v="Low Cost per Unit"/>
    <n v="0"/>
    <n v="13.193399999999999"/>
    <n v="0"/>
    <n v="0"/>
    <n v="0"/>
    <s v="Greater Than 8 Weeks Old"/>
  </r>
  <r>
    <s v="01-31-0101-01-00"/>
    <d v="2019-08-12T00:00:00"/>
    <x v="3"/>
    <s v="RINGS"/>
    <n v="11"/>
    <n v="219.89"/>
    <n v="87.34"/>
    <n v="7.94"/>
    <n v="132.55000000000001"/>
    <n v="0.6"/>
    <s v="Monday"/>
    <d v="2019-08-15T00:00:00"/>
    <s v="Thursday"/>
    <s v="Thursday"/>
    <n v="0"/>
    <s v="Low Cost per Unit"/>
    <n v="0"/>
    <n v="6.5966999999999993"/>
    <n v="0"/>
    <n v="0"/>
    <n v="0"/>
    <s v="Greater Than 8 Weeks Old"/>
  </r>
  <r>
    <s v="01-31-0101-01-00"/>
    <d v="2019-08-13T00:00:00"/>
    <x v="3"/>
    <s v="RINGS"/>
    <n v="10"/>
    <n v="199.9"/>
    <n v="79.400000000000006"/>
    <n v="7.94"/>
    <n v="120.5"/>
    <n v="0.6"/>
    <s v="Tuesday"/>
    <d v="2019-08-16T00:00:00"/>
    <s v="Friday"/>
    <s v="Friday"/>
    <n v="9.995000000000001"/>
    <s v="Low Cost per Unit"/>
    <n v="0"/>
    <n v="5.9969999999999999"/>
    <n v="0"/>
    <n v="0"/>
    <n v="0"/>
    <s v="Greater Than 8 Weeks Old"/>
  </r>
  <r>
    <s v="01-31-0101-01-00"/>
    <d v="2019-08-14T00:00:00"/>
    <x v="3"/>
    <s v="RINGS"/>
    <n v="9"/>
    <n v="179.91"/>
    <n v="71.459999999999994"/>
    <n v="7.9399999999999995"/>
    <n v="108.45"/>
    <n v="0.6"/>
    <s v="Wednesday"/>
    <d v="2019-08-17T00:00:00"/>
    <s v="Saturday"/>
    <s v="Saturday"/>
    <n v="0"/>
    <s v="Low Cost per Unit"/>
    <n v="0"/>
    <n v="5.3972999999999995"/>
    <n v="0"/>
    <n v="0"/>
    <n v="0"/>
    <s v="Greater Than 8 Weeks Old"/>
  </r>
  <r>
    <s v="01-31-0101-01-00"/>
    <d v="2019-08-15T00:00:00"/>
    <x v="3"/>
    <s v="RINGS"/>
    <n v="13"/>
    <n v="259.87"/>
    <n v="103.22"/>
    <n v="7.9399999999999995"/>
    <n v="156.65"/>
    <n v="0.6"/>
    <s v="Thursday"/>
    <d v="2019-08-18T00:00:00"/>
    <s v="Sunday"/>
    <s v="Monday"/>
    <n v="0"/>
    <s v="Low Cost per Unit"/>
    <n v="0"/>
    <n v="7.7961"/>
    <n v="0"/>
    <n v="0"/>
    <n v="0"/>
    <s v="Greater Than 8 Weeks Old"/>
  </r>
  <r>
    <s v="01-31-0101-01-00"/>
    <d v="2019-08-16T00:00:00"/>
    <x v="3"/>
    <s v="RINGS"/>
    <n v="21"/>
    <n v="419.79"/>
    <n v="166.74"/>
    <n v="7.94"/>
    <n v="253.05"/>
    <n v="0.6"/>
    <s v="Friday"/>
    <d v="2019-08-19T00:00:00"/>
    <s v="Monday"/>
    <s v="Monday"/>
    <n v="0"/>
    <s v="Low Cost per Unit"/>
    <n v="0"/>
    <n v="12.5937"/>
    <n v="0"/>
    <n v="0"/>
    <n v="83.958000000000013"/>
    <s v="Greater Than 8 Weeks Old"/>
  </r>
  <r>
    <s v="01-31-0101-01-00"/>
    <d v="2019-08-17T00:00:00"/>
    <x v="3"/>
    <s v="RINGS"/>
    <n v="12"/>
    <n v="239.88"/>
    <n v="95.28"/>
    <n v="7.94"/>
    <n v="144.6"/>
    <n v="0.6"/>
    <s v="Saturday"/>
    <d v="2019-08-20T00:00:00"/>
    <s v="Tuesday"/>
    <s v="Tuesday"/>
    <n v="0"/>
    <s v="Low Cost per Unit"/>
    <n v="0"/>
    <n v="7.1963999999999997"/>
    <n v="0"/>
    <n v="0"/>
    <n v="0"/>
    <s v="Greater Than 8 Weeks Old"/>
  </r>
  <r>
    <s v="01-31-0101-01-00"/>
    <d v="2019-08-18T00:00:00"/>
    <x v="3"/>
    <s v="RINGS"/>
    <n v="15"/>
    <n v="299.85000000000002"/>
    <n v="119.1"/>
    <n v="7.9399999999999995"/>
    <n v="180.75"/>
    <n v="0.6"/>
    <s v="Sunday"/>
    <d v="2019-08-21T00:00:00"/>
    <s v="Wednesday"/>
    <s v="Wednesday"/>
    <n v="0"/>
    <s v="Low Cost per Unit"/>
    <n v="0"/>
    <n v="8.9954999999999998"/>
    <n v="0"/>
    <n v="0"/>
    <n v="0"/>
    <s v="Greater Than 8 Weeks Old"/>
  </r>
  <r>
    <s v="01-31-0101-01-00"/>
    <d v="2019-08-19T00:00:00"/>
    <x v="3"/>
    <s v="RINGS"/>
    <n v="11"/>
    <n v="219.89"/>
    <n v="87.34"/>
    <n v="7.94"/>
    <n v="132.55000000000001"/>
    <n v="0.6"/>
    <s v="Monday"/>
    <d v="2019-08-22T00:00:00"/>
    <s v="Thursday"/>
    <s v="Thursday"/>
    <n v="0"/>
    <s v="Low Cost per Unit"/>
    <n v="0"/>
    <n v="6.5966999999999993"/>
    <n v="0"/>
    <n v="0"/>
    <n v="0"/>
    <s v="Greater Than 8 Weeks Old"/>
  </r>
  <r>
    <s v="01-31-0101-01-00"/>
    <d v="2019-08-20T00:00:00"/>
    <x v="3"/>
    <s v="RINGS"/>
    <n v="9"/>
    <n v="179.91"/>
    <n v="71.459999999999994"/>
    <n v="7.9399999999999995"/>
    <n v="108.45"/>
    <n v="0.6"/>
    <s v="Tuesday"/>
    <d v="2019-08-23T00:00:00"/>
    <s v="Friday"/>
    <s v="Friday"/>
    <n v="8.9954999999999998"/>
    <s v="Low Cost per Unit"/>
    <n v="0"/>
    <n v="5.3972999999999995"/>
    <n v="0"/>
    <n v="0"/>
    <n v="0"/>
    <s v="Greater Than 8 Weeks Old"/>
  </r>
  <r>
    <s v="01-31-0101-01-00"/>
    <d v="2019-08-21T00:00:00"/>
    <x v="3"/>
    <s v="RINGS"/>
    <n v="22"/>
    <n v="409.84"/>
    <n v="174.68"/>
    <n v="7.94"/>
    <n v="235.16"/>
    <n v="0.56999999999999995"/>
    <s v="Wednesday"/>
    <d v="2019-08-24T00:00:00"/>
    <s v="Saturday"/>
    <s v="Saturday"/>
    <n v="0"/>
    <s v="Low Cost per Unit"/>
    <n v="0"/>
    <n v="12.295199999999999"/>
    <n v="0"/>
    <n v="0"/>
    <n v="0"/>
    <s v="Greater Than 8 Weeks Old"/>
  </r>
  <r>
    <s v="01-31-0101-01-00"/>
    <d v="2019-08-22T00:00:00"/>
    <x v="3"/>
    <s v="RINGS"/>
    <n v="19"/>
    <n v="359.82"/>
    <n v="150.86000000000001"/>
    <n v="7.94"/>
    <n v="208.96"/>
    <n v="0.57999999999999996"/>
    <s v="Thursday"/>
    <d v="2019-08-25T00:00:00"/>
    <s v="Sunday"/>
    <s v="Monday"/>
    <n v="0"/>
    <s v="Low Cost per Unit"/>
    <n v="0"/>
    <n v="10.794599999999999"/>
    <n v="0"/>
    <n v="0"/>
    <n v="0"/>
    <s v="Greater Than 8 Weeks Old"/>
  </r>
  <r>
    <s v="01-31-0101-01-00"/>
    <d v="2019-08-23T00:00:00"/>
    <x v="3"/>
    <s v="RINGS"/>
    <n v="11"/>
    <n v="219.89"/>
    <n v="87.34"/>
    <n v="7.94"/>
    <n v="132.55000000000001"/>
    <n v="0.6"/>
    <s v="Friday"/>
    <d v="2019-08-26T00:00:00"/>
    <s v="Monday"/>
    <s v="Monday"/>
    <n v="0"/>
    <s v="Low Cost per Unit"/>
    <n v="0"/>
    <n v="6.5966999999999993"/>
    <n v="0"/>
    <n v="0"/>
    <n v="43.978000000000002"/>
    <s v="Greater Than 8 Weeks Old"/>
  </r>
  <r>
    <s v="01-31-0101-01-00"/>
    <d v="2019-08-24T00:00:00"/>
    <x v="3"/>
    <s v="RINGS"/>
    <n v="16"/>
    <n v="319.83999999999997"/>
    <n v="127.04"/>
    <n v="7.94"/>
    <n v="192.8"/>
    <n v="0.6"/>
    <s v="Saturday"/>
    <d v="2019-08-27T00:00:00"/>
    <s v="Tuesday"/>
    <s v="Tuesday"/>
    <n v="0"/>
    <s v="Low Cost per Unit"/>
    <n v="0"/>
    <n v="9.5951999999999984"/>
    <n v="0"/>
    <n v="0"/>
    <n v="0"/>
    <s v="Greater Than 8 Weeks Old"/>
  </r>
  <r>
    <s v="01-31-0101-01-00"/>
    <d v="2019-08-25T00:00:00"/>
    <x v="3"/>
    <s v="RINGS"/>
    <n v="16"/>
    <n v="319.83999999999997"/>
    <n v="127.04"/>
    <n v="7.94"/>
    <n v="192.8"/>
    <n v="0.6"/>
    <s v="Sunday"/>
    <d v="2019-08-28T00:00:00"/>
    <s v="Wednesday"/>
    <s v="Wednesday"/>
    <n v="0"/>
    <s v="Low Cost per Unit"/>
    <n v="0"/>
    <n v="9.5951999999999984"/>
    <n v="0"/>
    <n v="0"/>
    <n v="0"/>
    <s v="Greater Than 8 Weeks Old"/>
  </r>
  <r>
    <s v="01-31-0101-01-00"/>
    <d v="2019-08-26T00:00:00"/>
    <x v="3"/>
    <s v="RINGS"/>
    <n v="14"/>
    <n v="279.86"/>
    <n v="111.16"/>
    <n v="7.9399999999999995"/>
    <n v="168.7"/>
    <n v="0.6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1-31-0101-01-00"/>
    <d v="2019-08-27T00:00:00"/>
    <x v="3"/>
    <s v="RINGS"/>
    <n v="10"/>
    <n v="199.9"/>
    <n v="79.400000000000006"/>
    <n v="7.94"/>
    <n v="120.5"/>
    <n v="0.6"/>
    <s v="Tuesday"/>
    <d v="2019-08-30T00:00:00"/>
    <s v="Friday"/>
    <s v="Friday"/>
    <n v="9.995000000000001"/>
    <s v="Low Cost per Unit"/>
    <n v="0"/>
    <n v="5.9969999999999999"/>
    <n v="0"/>
    <n v="0"/>
    <n v="0"/>
    <s v="Greater Than 8 Weeks Old"/>
  </r>
  <r>
    <s v="01-31-0101-01-00"/>
    <d v="2019-08-28T00:00:00"/>
    <x v="3"/>
    <s v="RINGS"/>
    <n v="20"/>
    <n v="399.8"/>
    <n v="158.80000000000001"/>
    <n v="7.94"/>
    <n v="241"/>
    <n v="0.6"/>
    <s v="Wednesday"/>
    <d v="2019-08-31T00:00:00"/>
    <s v="Saturday"/>
    <s v="Saturday"/>
    <n v="0"/>
    <s v="Low Cost per Unit"/>
    <n v="0"/>
    <n v="11.994"/>
    <n v="0"/>
    <n v="0"/>
    <n v="0"/>
    <s v="Greater Than 8 Weeks Old"/>
  </r>
  <r>
    <s v="01-31-0101-01-00"/>
    <d v="2019-08-29T00:00:00"/>
    <x v="3"/>
    <s v="RINGS"/>
    <n v="9"/>
    <n v="179.91"/>
    <n v="71.459999999999994"/>
    <n v="7.9399999999999995"/>
    <n v="108.45"/>
    <n v="0.6"/>
    <s v="Thursday"/>
    <d v="2019-09-01T00:00:00"/>
    <s v="Sunday"/>
    <s v="Monday"/>
    <n v="0"/>
    <s v="Low Cost per Unit"/>
    <n v="0"/>
    <n v="5.3972999999999995"/>
    <n v="0"/>
    <n v="0"/>
    <n v="0"/>
    <s v="Greater Than 8 Weeks Old"/>
  </r>
  <r>
    <s v="01-31-0101-01-00"/>
    <d v="2019-08-30T00:00:00"/>
    <x v="3"/>
    <s v="RINGS"/>
    <n v="3"/>
    <n v="59.98"/>
    <n v="23.82"/>
    <n v="7.94"/>
    <n v="36.159999999999997"/>
    <n v="0.6"/>
    <s v="Friday"/>
    <d v="2019-09-02T00:00:00"/>
    <s v="Monday"/>
    <s v="Monday"/>
    <n v="0"/>
    <s v="Low Cost per Unit"/>
    <n v="0"/>
    <n v="1.7993999999999999"/>
    <n v="0"/>
    <n v="0"/>
    <n v="11.996"/>
    <s v="Greater Than 8 Weeks Old"/>
  </r>
  <r>
    <s v="01-31-0101-01-00"/>
    <d v="2019-08-31T00:00:00"/>
    <x v="3"/>
    <s v="RINGS"/>
    <n v="3"/>
    <n v="59.99"/>
    <n v="23.82"/>
    <n v="7.94"/>
    <n v="36.17"/>
    <n v="0.6"/>
    <s v="Saturday"/>
    <d v="2019-09-03T00:00:00"/>
    <s v="Tuesday"/>
    <s v="Tuesday"/>
    <n v="0"/>
    <s v="Low Cost per Unit"/>
    <n v="0"/>
    <n v="1.7997000000000001"/>
    <n v="0"/>
    <n v="0"/>
    <n v="0"/>
    <s v="Greater Than 8 Weeks Old"/>
  </r>
  <r>
    <s v="01-31-0102-01-00"/>
    <d v="2019-08-01T00:00:00"/>
    <x v="3"/>
    <s v="RINGS"/>
    <n v="2"/>
    <n v="76"/>
    <n v="18.18"/>
    <n v="9.09"/>
    <n v="57.82"/>
    <n v="0.76"/>
    <s v="Thursday"/>
    <d v="2019-08-04T00:00:00"/>
    <s v="Sunday"/>
    <s v="Monday"/>
    <n v="0"/>
    <s v="Low Cost per Unit"/>
    <n v="0"/>
    <n v="2.2799999999999998"/>
    <n v="0"/>
    <n v="0"/>
    <n v="0"/>
    <s v="Greater Than 8 Weeks Old"/>
  </r>
  <r>
    <s v="01-31-0102-01-00"/>
    <d v="2019-08-02T00:00:00"/>
    <x v="3"/>
    <s v="RINGS"/>
    <n v="3"/>
    <n v="114"/>
    <n v="27.27"/>
    <n v="9.09"/>
    <n v="86.73"/>
    <n v="0.76"/>
    <s v="Friday"/>
    <d v="2019-08-05T00:00:00"/>
    <s v="Monday"/>
    <s v="Monday"/>
    <n v="0"/>
    <s v="Low Cost per Unit"/>
    <n v="0"/>
    <n v="3.42"/>
    <n v="0"/>
    <n v="0"/>
    <n v="22.8"/>
    <s v="Greater Than 8 Weeks Old"/>
  </r>
  <r>
    <s v="01-31-0103-01-00"/>
    <d v="2019-08-01T00:00:00"/>
    <x v="4"/>
    <s v="RINGS"/>
    <n v="2"/>
    <n v="50"/>
    <n v="9"/>
    <n v="4.5"/>
    <n v="41"/>
    <n v="0.82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1-31-0103-01-00"/>
    <d v="2019-08-02T00:00:00"/>
    <x v="4"/>
    <s v="RINGS"/>
    <n v="2"/>
    <n v="50"/>
    <n v="9"/>
    <n v="4.5"/>
    <n v="41"/>
    <n v="0.82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1-31-0103-01-00"/>
    <d v="2019-08-03T00:00:00"/>
    <x v="4"/>
    <s v="RINGS"/>
    <n v="2"/>
    <n v="50"/>
    <n v="9"/>
    <n v="4.5"/>
    <n v="41"/>
    <n v="0.82"/>
    <s v="Saturday"/>
    <d v="2019-08-06T00:00:00"/>
    <s v="Tuesday"/>
    <s v="Tuesday"/>
    <n v="0"/>
    <s v="Low Cost per Unit"/>
    <n v="0"/>
    <n v="1.5"/>
    <n v="0"/>
    <n v="0"/>
    <n v="0"/>
    <s v="Greater Than 8 Weeks Old"/>
  </r>
  <r>
    <s v="01-31-0103-01-00"/>
    <d v="2019-08-04T00:00:00"/>
    <x v="4"/>
    <s v="RINGS"/>
    <n v="3"/>
    <n v="75"/>
    <n v="13.5"/>
    <n v="4.5"/>
    <n v="61.5"/>
    <n v="0.82"/>
    <s v="Sunday"/>
    <d v="2019-08-07T00:00:00"/>
    <s v="Wednesday"/>
    <s v="Wednesday"/>
    <n v="0"/>
    <s v="Low Cost per Unit"/>
    <n v="0"/>
    <n v="2.25"/>
    <n v="0"/>
    <n v="0"/>
    <n v="0"/>
    <s v="Greater Than 8 Weeks Old"/>
  </r>
  <r>
    <s v="01-31-0103-01-00"/>
    <d v="2019-08-06T00:00:00"/>
    <x v="4"/>
    <s v="RINGS"/>
    <n v="1"/>
    <n v="25"/>
    <n v="4.5"/>
    <n v="4.5"/>
    <n v="20.5"/>
    <n v="0.82"/>
    <s v="Tuesday"/>
    <d v="2019-08-09T00:00:00"/>
    <s v="Friday"/>
    <s v="Friday"/>
    <n v="1.25"/>
    <s v="Low Cost per Unit"/>
    <n v="0"/>
    <n v="0"/>
    <n v="0"/>
    <n v="0"/>
    <n v="0"/>
    <s v="Greater Than 8 Weeks Old"/>
  </r>
  <r>
    <s v="01-31-0103-01-00"/>
    <d v="2019-08-07T00:00:00"/>
    <x v="4"/>
    <s v="RINGS"/>
    <n v="1"/>
    <n v="25"/>
    <n v="4.5"/>
    <n v="4.5"/>
    <n v="20.5"/>
    <n v="0.82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31-0103-01-00"/>
    <d v="2019-08-08T00:00:00"/>
    <x v="4"/>
    <s v="RINGS"/>
    <n v="5"/>
    <n v="125"/>
    <n v="22.5"/>
    <n v="4.5"/>
    <n v="102.5"/>
    <n v="0.82"/>
    <s v="Thursday"/>
    <d v="2019-08-11T00:00:00"/>
    <s v="Sunday"/>
    <s v="Monday"/>
    <n v="0"/>
    <s v="Low Cost per Unit"/>
    <n v="0"/>
    <n v="3.75"/>
    <n v="0"/>
    <n v="0"/>
    <n v="0"/>
    <s v="Greater Than 8 Weeks Old"/>
  </r>
  <r>
    <s v="01-31-0103-01-00"/>
    <d v="2019-08-09T00:00:00"/>
    <x v="4"/>
    <s v="RINGS"/>
    <n v="1"/>
    <n v="25"/>
    <n v="4.5"/>
    <n v="4.5"/>
    <n v="20.5"/>
    <n v="0.82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31-0103-01-00"/>
    <d v="2019-08-10T00:00:00"/>
    <x v="4"/>
    <s v="RINGS"/>
    <n v="1"/>
    <n v="25"/>
    <n v="4.5"/>
    <n v="4.5"/>
    <n v="20.5"/>
    <n v="0.8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1-31-0103-01-00"/>
    <d v="2019-08-11T00:00:00"/>
    <x v="4"/>
    <s v="RINGS"/>
    <n v="3"/>
    <n v="75"/>
    <n v="13.5"/>
    <n v="4.5"/>
    <n v="61.5"/>
    <n v="0.82"/>
    <s v="Sunday"/>
    <d v="2019-08-14T00:00:00"/>
    <s v="Wednesday"/>
    <s v="Wednesday"/>
    <n v="0"/>
    <s v="Low Cost per Unit"/>
    <n v="0"/>
    <n v="2.25"/>
    <n v="0"/>
    <n v="0"/>
    <n v="0"/>
    <s v="Greater Than 8 Weeks Old"/>
  </r>
  <r>
    <s v="01-31-0103-01-00"/>
    <d v="2019-08-12T00:00:00"/>
    <x v="4"/>
    <s v="RINGS"/>
    <n v="2"/>
    <n v="50"/>
    <n v="9"/>
    <n v="4.5"/>
    <n v="41"/>
    <n v="0.82"/>
    <s v="Monday"/>
    <d v="2019-08-15T00:00:00"/>
    <s v="Thursday"/>
    <s v="Thursday"/>
    <n v="0"/>
    <s v="Low Cost per Unit"/>
    <n v="0"/>
    <n v="1.5"/>
    <n v="0"/>
    <n v="0"/>
    <n v="0"/>
    <s v="Greater Than 8 Weeks Old"/>
  </r>
  <r>
    <s v="01-31-0103-01-00"/>
    <d v="2019-08-15T00:00:00"/>
    <x v="4"/>
    <s v="RINGS"/>
    <n v="1"/>
    <n v="25"/>
    <n v="4.5"/>
    <n v="4.5"/>
    <n v="20.5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1-31-0103-01-00"/>
    <d v="2019-08-16T00:00:00"/>
    <x v="4"/>
    <s v="RINGS"/>
    <n v="2"/>
    <n v="50"/>
    <n v="9"/>
    <n v="4.5"/>
    <n v="41"/>
    <n v="0.82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1-31-0103-01-00"/>
    <d v="2019-08-17T00:00:00"/>
    <x v="4"/>
    <s v="RINGS"/>
    <n v="1"/>
    <n v="25"/>
    <n v="4.5"/>
    <n v="4.5"/>
    <n v="20.5"/>
    <n v="0.82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3-01-00"/>
    <d v="2019-08-18T00:00:00"/>
    <x v="4"/>
    <s v="RINGS"/>
    <n v="2"/>
    <n v="50"/>
    <n v="9"/>
    <n v="4.5"/>
    <n v="41"/>
    <n v="0.82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1-31-0103-01-00"/>
    <d v="2019-08-21T00:00:00"/>
    <x v="4"/>
    <s v="RINGS"/>
    <n v="8"/>
    <n v="108.93"/>
    <n v="36"/>
    <n v="4.5"/>
    <n v="72.930000000000007"/>
    <n v="0.67"/>
    <s v="Wednesday"/>
    <d v="2019-08-24T00:00:00"/>
    <s v="Saturday"/>
    <s v="Saturday"/>
    <n v="0"/>
    <s v="Low Cost per Unit"/>
    <n v="0"/>
    <n v="3.2679"/>
    <n v="0"/>
    <n v="0"/>
    <n v="0"/>
    <s v="Greater Than 8 Weeks Old"/>
  </r>
  <r>
    <s v="01-31-0103-01-00"/>
    <d v="2019-08-22T00:00:00"/>
    <x v="4"/>
    <s v="RINGS"/>
    <n v="11"/>
    <n v="119.9"/>
    <n v="49.5"/>
    <n v="4.5"/>
    <n v="70.400000000000006"/>
    <n v="0.59"/>
    <s v="Thursday"/>
    <d v="2019-08-25T00:00:00"/>
    <s v="Sunday"/>
    <s v="Monday"/>
    <n v="0"/>
    <s v="Low Cost per Unit"/>
    <n v="0"/>
    <n v="3.597"/>
    <n v="0"/>
    <n v="0"/>
    <n v="0"/>
    <s v="Greater Than 8 Weeks Old"/>
  </r>
  <r>
    <s v="01-31-0103-01-00"/>
    <d v="2019-08-23T00:00:00"/>
    <x v="4"/>
    <s v="RINGS"/>
    <n v="18"/>
    <n v="228.83"/>
    <n v="81"/>
    <n v="4.5"/>
    <n v="147.83000000000001"/>
    <n v="0.65"/>
    <s v="Friday"/>
    <d v="2019-08-26T00:00:00"/>
    <s v="Monday"/>
    <s v="Monday"/>
    <n v="0"/>
    <s v="Low Cost per Unit"/>
    <n v="0"/>
    <n v="6.8649000000000004"/>
    <n v="0"/>
    <n v="0"/>
    <n v="0"/>
    <s v="Greater Than 8 Weeks Old"/>
  </r>
  <r>
    <s v="01-31-0103-01-00"/>
    <d v="2019-08-24T00:00:00"/>
    <x v="4"/>
    <s v="RINGS"/>
    <n v="80"/>
    <n v="959.2"/>
    <n v="360"/>
    <n v="4.5"/>
    <n v="599.20000000000005"/>
    <n v="0.62"/>
    <s v="Saturday"/>
    <d v="2019-08-27T00:00:00"/>
    <s v="Tuesday"/>
    <s v="Tuesday"/>
    <n v="0"/>
    <s v="Low Cost per Unit"/>
    <n v="0"/>
    <n v="28.776"/>
    <n v="0"/>
    <n v="0"/>
    <n v="0"/>
    <s v="Greater Than 8 Weeks Old"/>
  </r>
  <r>
    <s v="01-31-0103-01-00"/>
    <d v="2019-08-25T00:00:00"/>
    <x v="4"/>
    <s v="RINGS"/>
    <n v="50"/>
    <n v="599.5"/>
    <n v="225"/>
    <n v="4.5"/>
    <n v="374.5"/>
    <n v="0.62"/>
    <s v="Sunday"/>
    <d v="2019-08-28T00:00:00"/>
    <s v="Wednesday"/>
    <s v="Wednesday"/>
    <n v="0"/>
    <s v="Low Cost per Unit"/>
    <n v="0"/>
    <n v="17.984999999999999"/>
    <n v="0"/>
    <n v="0"/>
    <n v="0"/>
    <s v="Greater Than 8 Weeks Old"/>
  </r>
  <r>
    <s v="01-31-0103-01-00"/>
    <d v="2019-08-26T00:00:00"/>
    <x v="4"/>
    <s v="RINGS"/>
    <n v="28"/>
    <n v="335.72"/>
    <n v="126"/>
    <n v="4.5"/>
    <n v="209.72"/>
    <n v="0.62"/>
    <s v="Monday"/>
    <d v="2019-08-29T00:00:00"/>
    <s v="Thursday"/>
    <s v="Thursday"/>
    <n v="0"/>
    <s v="Low Cost per Unit"/>
    <n v="0"/>
    <n v="10.0716"/>
    <n v="0"/>
    <n v="0"/>
    <n v="0"/>
    <s v="Greater Than 8 Weeks Old"/>
  </r>
  <r>
    <s v="01-31-0103-01-00"/>
    <d v="2019-08-27T00:00:00"/>
    <x v="4"/>
    <s v="RINGS"/>
    <n v="27"/>
    <n v="323.73"/>
    <n v="121.5"/>
    <n v="4.5"/>
    <n v="202.23"/>
    <n v="0.62"/>
    <s v="Tuesday"/>
    <d v="2019-08-30T00:00:00"/>
    <s v="Friday"/>
    <s v="Friday"/>
    <n v="16.186500000000002"/>
    <s v="Low Cost per Unit"/>
    <n v="0"/>
    <n v="9.7119"/>
    <n v="0"/>
    <n v="0"/>
    <n v="0"/>
    <s v="Greater Than 8 Weeks Old"/>
  </r>
  <r>
    <s v="01-31-0103-01-00"/>
    <d v="2019-08-28T00:00:00"/>
    <x v="4"/>
    <s v="RINGS"/>
    <n v="28"/>
    <n v="335.72"/>
    <n v="126"/>
    <n v="4.5"/>
    <n v="209.72"/>
    <n v="0.62"/>
    <s v="Wednesday"/>
    <d v="2019-08-31T00:00:00"/>
    <s v="Saturday"/>
    <s v="Saturday"/>
    <n v="0"/>
    <s v="Low Cost per Unit"/>
    <n v="0"/>
    <n v="10.0716"/>
    <n v="0"/>
    <n v="0"/>
    <n v="0"/>
    <s v="Greater Than 8 Weeks Old"/>
  </r>
  <r>
    <s v="01-31-0103-01-00"/>
    <d v="2019-08-29T00:00:00"/>
    <x v="4"/>
    <s v="RINGS"/>
    <n v="20"/>
    <n v="239.8"/>
    <n v="90"/>
    <n v="4.5"/>
    <n v="149.80000000000001"/>
    <n v="0.62"/>
    <s v="Thursday"/>
    <d v="2019-09-01T00:00:00"/>
    <s v="Sunday"/>
    <s v="Monday"/>
    <n v="0"/>
    <s v="Low Cost per Unit"/>
    <n v="0"/>
    <n v="7.194"/>
    <n v="0"/>
    <n v="0"/>
    <n v="0"/>
    <s v="Greater Than 8 Weeks Old"/>
  </r>
  <r>
    <s v="01-31-0103-01-00"/>
    <d v="2019-08-30T00:00:00"/>
    <x v="4"/>
    <s v="RINGS"/>
    <n v="1"/>
    <n v="25"/>
    <n v="4.5"/>
    <n v="4.5"/>
    <n v="20.5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31-0103-01-00"/>
    <d v="2019-08-31T00:00:00"/>
    <x v="4"/>
    <s v="RINGS"/>
    <n v="2"/>
    <n v="31.99"/>
    <n v="9"/>
    <n v="4.5"/>
    <n v="22.99"/>
    <n v="0.72"/>
    <s v="Saturday"/>
    <d v="2019-09-03T00:00:00"/>
    <s v="Tuesday"/>
    <s v="Tuesday"/>
    <n v="0"/>
    <s v="Low Cost per Unit"/>
    <n v="0"/>
    <n v="0.95969999999999989"/>
    <n v="0"/>
    <n v="0"/>
    <n v="0"/>
    <s v="Greater Than 8 Weeks Old"/>
  </r>
  <r>
    <s v="01-31-0104-01-00"/>
    <d v="2019-08-01T00:00:00"/>
    <x v="3"/>
    <s v="RINGS"/>
    <n v="2"/>
    <n v="58"/>
    <n v="12.4"/>
    <n v="6.2"/>
    <n v="45.6"/>
    <n v="0.79"/>
    <s v="Thursday"/>
    <d v="2019-08-04T00:00:00"/>
    <s v="Sunday"/>
    <s v="Monday"/>
    <n v="0"/>
    <s v="Low Cost per Unit"/>
    <n v="0"/>
    <n v="1.74"/>
    <n v="0"/>
    <n v="0"/>
    <n v="0"/>
    <s v="Greater Than 8 Weeks Old"/>
  </r>
  <r>
    <s v="01-31-0104-01-00"/>
    <d v="2019-08-02T00:00:00"/>
    <x v="3"/>
    <s v="RINGS"/>
    <n v="1"/>
    <n v="29"/>
    <n v="6.2"/>
    <n v="6.2"/>
    <n v="22.8"/>
    <n v="0.79"/>
    <s v="Friday"/>
    <d v="2019-08-05T00:00:00"/>
    <s v="Monday"/>
    <s v="Monday"/>
    <n v="0"/>
    <s v="Low Cost per Unit"/>
    <n v="0"/>
    <n v="0"/>
    <n v="0"/>
    <n v="0"/>
    <n v="5.8000000000000007"/>
    <s v="Greater Than 8 Weeks Old"/>
  </r>
  <r>
    <s v="01-31-0104-01-00"/>
    <d v="2019-08-04T00:00:00"/>
    <x v="3"/>
    <s v="RINGS"/>
    <n v="1"/>
    <n v="29"/>
    <n v="6.2"/>
    <n v="6.2"/>
    <n v="22.8"/>
    <n v="0.79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31-0104-01-00"/>
    <d v="2019-08-05T00:00:00"/>
    <x v="3"/>
    <s v="RINGS"/>
    <n v="1"/>
    <n v="29"/>
    <n v="6.2"/>
    <n v="6.2"/>
    <n v="22.8"/>
    <n v="0.79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4-01-00"/>
    <d v="2019-08-06T00:00:00"/>
    <x v="3"/>
    <s v="RINGS"/>
    <n v="1"/>
    <n v="29"/>
    <n v="6.2"/>
    <n v="6.2"/>
    <n v="22.8"/>
    <n v="0.79"/>
    <s v="Tuesday"/>
    <d v="2019-08-09T00:00:00"/>
    <s v="Friday"/>
    <s v="Friday"/>
    <n v="1.4500000000000002"/>
    <s v="Low Cost per Unit"/>
    <n v="0"/>
    <n v="0"/>
    <n v="0"/>
    <n v="0"/>
    <n v="0"/>
    <s v="Greater Than 8 Weeks Old"/>
  </r>
  <r>
    <s v="01-31-0104-01-00"/>
    <d v="2019-08-07T00:00:00"/>
    <x v="3"/>
    <s v="RINGS"/>
    <n v="1"/>
    <n v="29"/>
    <n v="6.2"/>
    <n v="6.2"/>
    <n v="22.8"/>
    <n v="0.79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31-0104-01-00"/>
    <d v="2019-08-09T00:00:00"/>
    <x v="3"/>
    <s v="RINGS"/>
    <n v="3"/>
    <n v="87"/>
    <n v="18.600000000000001"/>
    <n v="6.2"/>
    <n v="68.400000000000006"/>
    <n v="0.79"/>
    <s v="Friday"/>
    <d v="2019-08-12T00:00:00"/>
    <s v="Monday"/>
    <s v="Monday"/>
    <n v="0"/>
    <s v="Low Cost per Unit"/>
    <n v="0"/>
    <n v="2.61"/>
    <n v="0"/>
    <n v="0"/>
    <n v="17.400000000000002"/>
    <s v="Greater Than 8 Weeks Old"/>
  </r>
  <r>
    <s v="01-31-0104-01-00"/>
    <d v="2019-08-12T00:00:00"/>
    <x v="3"/>
    <s v="RINGS"/>
    <n v="2"/>
    <n v="58"/>
    <n v="12.4"/>
    <n v="6.2"/>
    <n v="45.6"/>
    <n v="0.79"/>
    <s v="Monday"/>
    <d v="2019-08-15T00:00:00"/>
    <s v="Thursday"/>
    <s v="Thursday"/>
    <n v="0"/>
    <s v="Low Cost per Unit"/>
    <n v="0"/>
    <n v="1.74"/>
    <n v="0"/>
    <n v="0"/>
    <n v="0"/>
    <s v="Greater Than 8 Weeks Old"/>
  </r>
  <r>
    <s v="01-31-0104-01-00"/>
    <d v="2019-08-13T00:00:00"/>
    <x v="3"/>
    <s v="RINGS"/>
    <n v="2"/>
    <n v="58"/>
    <n v="12.4"/>
    <n v="6.2"/>
    <n v="45.6"/>
    <n v="0.79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1-31-0104-01-00"/>
    <d v="2019-08-14T00:00:00"/>
    <x v="3"/>
    <s v="RINGS"/>
    <n v="2"/>
    <n v="58"/>
    <n v="12.4"/>
    <n v="6.2"/>
    <n v="45.6"/>
    <n v="0.79"/>
    <s v="Wednesday"/>
    <d v="2019-08-17T00:00:00"/>
    <s v="Saturday"/>
    <s v="Saturday"/>
    <n v="0"/>
    <s v="Low Cost per Unit"/>
    <n v="0"/>
    <n v="1.74"/>
    <n v="0"/>
    <n v="0"/>
    <n v="0"/>
    <s v="Greater Than 8 Weeks Old"/>
  </r>
  <r>
    <s v="01-31-0104-01-00"/>
    <d v="2019-08-16T00:00:00"/>
    <x v="3"/>
    <s v="RINGS"/>
    <n v="3"/>
    <n v="87"/>
    <n v="18.600000000000001"/>
    <n v="6.2"/>
    <n v="68.400000000000006"/>
    <n v="0.79"/>
    <s v="Friday"/>
    <d v="2019-08-19T00:00:00"/>
    <s v="Monday"/>
    <s v="Monday"/>
    <n v="0"/>
    <s v="Low Cost per Unit"/>
    <n v="0"/>
    <n v="2.61"/>
    <n v="0"/>
    <n v="0"/>
    <n v="17.400000000000002"/>
    <s v="Greater Than 8 Weeks Old"/>
  </r>
  <r>
    <s v="01-31-0104-01-00"/>
    <d v="2019-08-17T00:00:00"/>
    <x v="3"/>
    <s v="RINGS"/>
    <n v="1"/>
    <n v="29"/>
    <n v="6.2"/>
    <n v="6.2"/>
    <n v="22.8"/>
    <n v="0.79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4-01-00"/>
    <d v="2019-08-19T00:00:00"/>
    <x v="3"/>
    <s v="RINGS"/>
    <n v="1"/>
    <n v="29"/>
    <n v="6.2"/>
    <n v="6.2"/>
    <n v="22.8"/>
    <n v="0.79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1-31-0104-01-00"/>
    <d v="2019-08-20T00:00:00"/>
    <x v="3"/>
    <s v="RINGS"/>
    <n v="1"/>
    <n v="29"/>
    <n v="6.2"/>
    <n v="6.2"/>
    <n v="22.8"/>
    <n v="0.79"/>
    <s v="Tuesday"/>
    <d v="2019-08-23T00:00:00"/>
    <s v="Friday"/>
    <s v="Friday"/>
    <n v="1.4500000000000002"/>
    <s v="Low Cost per Unit"/>
    <n v="0"/>
    <n v="0"/>
    <n v="0"/>
    <n v="0"/>
    <n v="0"/>
    <s v="Greater Than 8 Weeks Old"/>
  </r>
  <r>
    <s v="01-31-0104-01-00"/>
    <d v="2019-08-21T00:00:00"/>
    <x v="3"/>
    <s v="RINGS"/>
    <n v="9"/>
    <n v="152.94"/>
    <n v="55.8"/>
    <n v="6.1999999999999993"/>
    <n v="97.14"/>
    <n v="0.64"/>
    <s v="Wednesday"/>
    <d v="2019-08-24T00:00:00"/>
    <s v="Saturday"/>
    <s v="Saturday"/>
    <n v="0"/>
    <s v="Low Cost per Unit"/>
    <n v="0"/>
    <n v="4.5881999999999996"/>
    <n v="0"/>
    <n v="0"/>
    <n v="0"/>
    <s v="Greater Than 8 Weeks Old"/>
  </r>
  <r>
    <s v="01-31-0104-01-00"/>
    <d v="2019-08-22T00:00:00"/>
    <x v="3"/>
    <s v="RINGS"/>
    <n v="18"/>
    <n v="186.83"/>
    <n v="111.6"/>
    <n v="6.1999999999999993"/>
    <n v="75.23"/>
    <n v="0.4"/>
    <s v="Thursday"/>
    <d v="2019-08-25T00:00:00"/>
    <s v="Sunday"/>
    <s v="Monday"/>
    <n v="0"/>
    <s v="Low Cost per Unit"/>
    <n v="0"/>
    <n v="5.6048999999999998"/>
    <n v="0"/>
    <n v="0"/>
    <n v="0"/>
    <s v="Greater Than 8 Weeks Old"/>
  </r>
  <r>
    <s v="01-31-0104-01-00"/>
    <d v="2019-08-23T00:00:00"/>
    <x v="3"/>
    <s v="RINGS"/>
    <n v="42"/>
    <n v="461.58"/>
    <n v="260.39999999999998"/>
    <n v="6.1999999999999993"/>
    <n v="201.18"/>
    <n v="0.44"/>
    <s v="Friday"/>
    <d v="2019-08-26T00:00:00"/>
    <s v="Monday"/>
    <s v="Monday"/>
    <n v="0"/>
    <s v="Low Cost per Unit"/>
    <n v="0"/>
    <n v="13.847399999999999"/>
    <n v="0"/>
    <n v="0"/>
    <n v="92.316000000000003"/>
    <s v="Greater Than 8 Weeks Old"/>
  </r>
  <r>
    <s v="01-31-0104-01-00"/>
    <d v="2019-08-24T00:00:00"/>
    <x v="3"/>
    <s v="RINGS"/>
    <n v="34"/>
    <n v="373.66"/>
    <n v="210.8"/>
    <n v="6.2"/>
    <n v="162.86000000000001"/>
    <n v="0.44"/>
    <s v="Saturday"/>
    <d v="2019-08-27T00:00:00"/>
    <s v="Tuesday"/>
    <s v="Tuesday"/>
    <n v="0"/>
    <s v="Low Cost per Unit"/>
    <n v="0"/>
    <n v="11.2098"/>
    <n v="0"/>
    <n v="0"/>
    <n v="0"/>
    <s v="Greater Than 8 Weeks Old"/>
  </r>
  <r>
    <s v="01-31-0104-01-00"/>
    <d v="2019-08-25T00:00:00"/>
    <x v="3"/>
    <s v="RINGS"/>
    <n v="36"/>
    <n v="395.64"/>
    <n v="223.2"/>
    <n v="6.1999999999999993"/>
    <n v="172.44"/>
    <n v="0.44"/>
    <s v="Sunday"/>
    <d v="2019-08-28T00:00:00"/>
    <s v="Wednesday"/>
    <s v="Wednesday"/>
    <n v="0"/>
    <s v="Low Cost per Unit"/>
    <n v="0"/>
    <n v="11.869199999999999"/>
    <n v="0"/>
    <n v="0"/>
    <n v="0"/>
    <s v="Greater Than 8 Weeks Old"/>
  </r>
  <r>
    <s v="01-31-0104-01-00"/>
    <d v="2019-08-26T00:00:00"/>
    <x v="3"/>
    <s v="RINGS"/>
    <n v="51"/>
    <n v="560.49"/>
    <n v="316.2"/>
    <n v="6.2"/>
    <n v="244.29"/>
    <n v="0.44"/>
    <s v="Monday"/>
    <d v="2019-08-29T00:00:00"/>
    <s v="Thursday"/>
    <s v="Thursday"/>
    <n v="0"/>
    <s v="Low Cost per Unit"/>
    <n v="0"/>
    <n v="16.814699999999998"/>
    <n v="0"/>
    <n v="0"/>
    <n v="0"/>
    <s v="Greater Than 8 Weeks Old"/>
  </r>
  <r>
    <s v="01-31-0104-01-00"/>
    <d v="2019-08-27T00:00:00"/>
    <x v="3"/>
    <s v="RINGS"/>
    <n v="27"/>
    <n v="296.73"/>
    <n v="167.4"/>
    <n v="6.2"/>
    <n v="129.33000000000001"/>
    <n v="0.44"/>
    <s v="Tuesday"/>
    <d v="2019-08-30T00:00:00"/>
    <s v="Friday"/>
    <s v="Friday"/>
    <n v="14.836500000000001"/>
    <s v="Low Cost per Unit"/>
    <n v="0"/>
    <n v="8.9018999999999995"/>
    <n v="0"/>
    <n v="0"/>
    <n v="0"/>
    <s v="Greater Than 8 Weeks Old"/>
  </r>
  <r>
    <s v="01-31-0104-01-00"/>
    <d v="2019-08-28T00:00:00"/>
    <x v="3"/>
    <s v="RINGS"/>
    <n v="37"/>
    <n v="406.63"/>
    <n v="229.4"/>
    <n v="6.2"/>
    <n v="177.23"/>
    <n v="0.44"/>
    <s v="Wednesday"/>
    <d v="2019-08-31T00:00:00"/>
    <s v="Saturday"/>
    <s v="Saturday"/>
    <n v="0"/>
    <s v="Low Cost per Unit"/>
    <n v="0"/>
    <n v="12.1989"/>
    <n v="0"/>
    <n v="0"/>
    <n v="0"/>
    <s v="Greater Than 8 Weeks Old"/>
  </r>
  <r>
    <s v="01-31-0104-01-00"/>
    <d v="2019-08-29T00:00:00"/>
    <x v="3"/>
    <s v="RINGS"/>
    <n v="21"/>
    <n v="248.8"/>
    <n v="130.19999999999999"/>
    <n v="6.1999999999999993"/>
    <n v="118.6"/>
    <n v="0.48"/>
    <s v="Thursday"/>
    <d v="2019-09-01T00:00:00"/>
    <s v="Sunday"/>
    <s v="Monday"/>
    <n v="0"/>
    <s v="Low Cost per Unit"/>
    <n v="0"/>
    <n v="7.4640000000000004"/>
    <n v="0"/>
    <n v="0"/>
    <n v="0"/>
    <s v="Greater Than 8 Weeks Old"/>
  </r>
  <r>
    <s v="01-31-0104-01-00"/>
    <d v="2019-08-30T00:00:00"/>
    <x v="3"/>
    <s v="RINGS"/>
    <n v="5"/>
    <n v="54.95"/>
    <n v="31"/>
    <n v="6.2"/>
    <n v="23.95"/>
    <n v="0.44"/>
    <s v="Friday"/>
    <d v="2019-09-02T00:00:00"/>
    <s v="Monday"/>
    <s v="Monday"/>
    <n v="0"/>
    <s v="Low Cost per Unit"/>
    <n v="0"/>
    <n v="1.6485000000000001"/>
    <n v="0"/>
    <n v="0"/>
    <n v="10.990000000000002"/>
    <s v="Greater Than 8 Weeks Old"/>
  </r>
  <r>
    <s v="01-31-0104-01-00"/>
    <d v="2019-08-31T00:00:00"/>
    <x v="3"/>
    <s v="RINGS"/>
    <n v="1"/>
    <n v="10.99"/>
    <n v="6.2"/>
    <n v="6.2"/>
    <n v="4.79"/>
    <n v="0.4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1-31-0105-01-00"/>
    <d v="2019-08-02T00:00:00"/>
    <x v="3"/>
    <s v="RINGS"/>
    <n v="2"/>
    <n v="50"/>
    <n v="13.2"/>
    <n v="6.6"/>
    <n v="36.799999999999997"/>
    <n v="0.74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1-31-0105-01-00"/>
    <d v="2019-08-03T00:00:00"/>
    <x v="3"/>
    <s v="RINGS"/>
    <n v="1"/>
    <n v="25"/>
    <n v="6.6"/>
    <n v="6.6"/>
    <n v="18.399999999999999"/>
    <n v="0.7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5-01-00"/>
    <d v="2019-08-04T00:00:00"/>
    <x v="3"/>
    <s v="RINGS"/>
    <n v="1"/>
    <n v="25"/>
    <n v="6.6"/>
    <n v="6.6"/>
    <n v="18.399999999999999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31-0105-01-00"/>
    <d v="2019-08-05T00:00:00"/>
    <x v="3"/>
    <s v="RINGS"/>
    <n v="1"/>
    <n v="25"/>
    <n v="6.6"/>
    <n v="6.6"/>
    <n v="18.399999999999999"/>
    <n v="0.7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31-0105-01-00"/>
    <d v="2019-08-07T00:00:00"/>
    <x v="3"/>
    <s v="RINGS"/>
    <n v="6"/>
    <n v="89.94"/>
    <n v="39.6"/>
    <n v="6.6000000000000005"/>
    <n v="50.34"/>
    <n v="0.56000000000000005"/>
    <s v="Wednesday"/>
    <d v="2019-08-10T00:00:00"/>
    <s v="Saturday"/>
    <s v="Saturday"/>
    <n v="0"/>
    <s v="Low Cost per Unit"/>
    <n v="0"/>
    <n v="2.6981999999999999"/>
    <n v="0"/>
    <n v="0"/>
    <n v="0"/>
    <s v="Greater Than 8 Weeks Old"/>
  </r>
  <r>
    <s v="01-31-0105-01-00"/>
    <d v="2019-08-08T00:00:00"/>
    <x v="3"/>
    <s v="RINGS"/>
    <n v="13"/>
    <n v="194.87"/>
    <n v="85.8"/>
    <n v="6.6"/>
    <n v="109.07"/>
    <n v="0.56000000000000005"/>
    <s v="Thursday"/>
    <d v="2019-08-11T00:00:00"/>
    <s v="Sunday"/>
    <s v="Monday"/>
    <n v="0"/>
    <s v="Low Cost per Unit"/>
    <n v="0"/>
    <n v="5.8460999999999999"/>
    <n v="0"/>
    <n v="0"/>
    <n v="0"/>
    <s v="Greater Than 8 Weeks Old"/>
  </r>
  <r>
    <s v="01-31-0105-01-00"/>
    <d v="2019-08-09T00:00:00"/>
    <x v="3"/>
    <s v="RINGS"/>
    <n v="10"/>
    <n v="149.9"/>
    <n v="66"/>
    <n v="6.6"/>
    <n v="83.9"/>
    <n v="0.56000000000000005"/>
    <s v="Friday"/>
    <d v="2019-08-12T00:00:00"/>
    <s v="Monday"/>
    <s v="Monday"/>
    <n v="0"/>
    <s v="Low Cost per Unit"/>
    <n v="0"/>
    <n v="4.4969999999999999"/>
    <n v="0"/>
    <n v="0"/>
    <n v="29.980000000000004"/>
    <s v="Greater Than 8 Weeks Old"/>
  </r>
  <r>
    <s v="01-31-0105-01-00"/>
    <d v="2019-08-10T00:00:00"/>
    <x v="3"/>
    <s v="RINGS"/>
    <n v="13"/>
    <n v="194.87"/>
    <n v="85.8"/>
    <n v="6.6"/>
    <n v="109.07"/>
    <n v="0.56000000000000005"/>
    <s v="Saturday"/>
    <d v="2019-08-13T00:00:00"/>
    <s v="Tuesday"/>
    <s v="Tuesday"/>
    <n v="0"/>
    <s v="Low Cost per Unit"/>
    <n v="0"/>
    <n v="5.8460999999999999"/>
    <n v="0"/>
    <n v="0"/>
    <n v="0"/>
    <s v="Greater Than 8 Weeks Old"/>
  </r>
  <r>
    <s v="01-31-0105-01-00"/>
    <d v="2019-08-11T00:00:00"/>
    <x v="3"/>
    <s v="RINGS"/>
    <n v="16"/>
    <n v="239.84"/>
    <n v="105.6"/>
    <n v="6.6"/>
    <n v="134.24"/>
    <n v="0.56000000000000005"/>
    <s v="Sunday"/>
    <d v="2019-08-14T00:00:00"/>
    <s v="Wednesday"/>
    <s v="Wednesday"/>
    <n v="0"/>
    <s v="Low Cost per Unit"/>
    <n v="0"/>
    <n v="7.1951999999999998"/>
    <n v="0"/>
    <n v="0"/>
    <n v="0"/>
    <s v="Greater Than 8 Weeks Old"/>
  </r>
  <r>
    <s v="01-31-0105-01-00"/>
    <d v="2019-08-12T00:00:00"/>
    <x v="3"/>
    <s v="RINGS"/>
    <n v="6"/>
    <n v="89.94"/>
    <n v="39.6"/>
    <n v="6.6000000000000005"/>
    <n v="50.34"/>
    <n v="0.56000000000000005"/>
    <s v="Monday"/>
    <d v="2019-08-15T00:00:00"/>
    <s v="Thursday"/>
    <s v="Thursday"/>
    <n v="0"/>
    <s v="Low Cost per Unit"/>
    <n v="0"/>
    <n v="2.6981999999999999"/>
    <n v="0"/>
    <n v="0"/>
    <n v="0"/>
    <s v="Greater Than 8 Weeks Old"/>
  </r>
  <r>
    <s v="01-31-0105-01-00"/>
    <d v="2019-08-13T00:00:00"/>
    <x v="3"/>
    <s v="RINGS"/>
    <n v="11"/>
    <n v="164.89"/>
    <n v="72.599999999999994"/>
    <n v="6.6"/>
    <n v="92.29"/>
    <n v="0.56000000000000005"/>
    <s v="Tuesday"/>
    <d v="2019-08-16T00:00:00"/>
    <s v="Friday"/>
    <s v="Friday"/>
    <n v="8.2445000000000004"/>
    <s v="Low Cost per Unit"/>
    <n v="0"/>
    <n v="4.946699999999999"/>
    <n v="0"/>
    <n v="0"/>
    <n v="0"/>
    <s v="Greater Than 8 Weeks Old"/>
  </r>
  <r>
    <s v="01-31-0105-01-00"/>
    <d v="2019-08-14T00:00:00"/>
    <x v="3"/>
    <s v="RINGS"/>
    <n v="8"/>
    <n v="119.92"/>
    <n v="52.8"/>
    <n v="6.6"/>
    <n v="67.12"/>
    <n v="0.56000000000000005"/>
    <s v="Wednesday"/>
    <d v="2019-08-17T00:00:00"/>
    <s v="Saturday"/>
    <s v="Saturday"/>
    <n v="0"/>
    <s v="Low Cost per Unit"/>
    <n v="0"/>
    <n v="3.5975999999999999"/>
    <n v="0"/>
    <n v="0"/>
    <n v="0"/>
    <s v="Greater Than 8 Weeks Old"/>
  </r>
  <r>
    <s v="01-31-0105-01-00"/>
    <d v="2019-08-15T00:00:00"/>
    <x v="3"/>
    <s v="RINGS"/>
    <n v="6"/>
    <n v="89.94"/>
    <n v="39.6"/>
    <n v="6.6000000000000005"/>
    <n v="50.34"/>
    <n v="0.56000000000000005"/>
    <s v="Thursday"/>
    <d v="2019-08-18T00:00:00"/>
    <s v="Sunday"/>
    <s v="Monday"/>
    <n v="0"/>
    <s v="Low Cost per Unit"/>
    <n v="0"/>
    <n v="2.6981999999999999"/>
    <n v="0"/>
    <n v="0"/>
    <n v="0"/>
    <s v="Greater Than 8 Weeks Old"/>
  </r>
  <r>
    <s v="01-31-0105-01-00"/>
    <d v="2019-08-16T00:00:00"/>
    <x v="3"/>
    <s v="RINGS"/>
    <n v="10"/>
    <n v="149.9"/>
    <n v="66"/>
    <n v="6.6"/>
    <n v="83.9"/>
    <n v="0.56000000000000005"/>
    <s v="Friday"/>
    <d v="2019-08-19T00:00:00"/>
    <s v="Monday"/>
    <s v="Monday"/>
    <n v="0"/>
    <s v="Low Cost per Unit"/>
    <n v="0"/>
    <n v="4.4969999999999999"/>
    <n v="0"/>
    <n v="0"/>
    <n v="29.980000000000004"/>
    <s v="Greater Than 8 Weeks Old"/>
  </r>
  <r>
    <s v="01-31-0105-01-00"/>
    <d v="2019-08-17T00:00:00"/>
    <x v="3"/>
    <s v="RINGS"/>
    <n v="5"/>
    <n v="74.95"/>
    <n v="33"/>
    <n v="6.6"/>
    <n v="41.95"/>
    <n v="0.56000000000000005"/>
    <s v="Saturday"/>
    <d v="2019-08-20T00:00:00"/>
    <s v="Tuesday"/>
    <s v="Tuesday"/>
    <n v="0"/>
    <s v="Low Cost per Unit"/>
    <n v="0"/>
    <n v="2.2484999999999999"/>
    <n v="0"/>
    <n v="0"/>
    <n v="0"/>
    <s v="Greater Than 8 Weeks Old"/>
  </r>
  <r>
    <s v="01-31-0105-01-00"/>
    <d v="2019-08-18T00:00:00"/>
    <x v="3"/>
    <s v="RINGS"/>
    <n v="8"/>
    <n v="119.92"/>
    <n v="52.8"/>
    <n v="6.6"/>
    <n v="67.12"/>
    <n v="0.56000000000000005"/>
    <s v="Sunday"/>
    <d v="2019-08-21T00:00:00"/>
    <s v="Wednesday"/>
    <s v="Wednesday"/>
    <n v="0"/>
    <s v="Low Cost per Unit"/>
    <n v="0"/>
    <n v="3.5975999999999999"/>
    <n v="0"/>
    <n v="0"/>
    <n v="0"/>
    <s v="Greater Than 8 Weeks Old"/>
  </r>
  <r>
    <s v="01-31-0105-01-00"/>
    <d v="2019-08-19T00:00:00"/>
    <x v="3"/>
    <s v="RINGS"/>
    <n v="6"/>
    <n v="89.94"/>
    <n v="39.6"/>
    <n v="6.6000000000000005"/>
    <n v="50.34"/>
    <n v="0.56000000000000005"/>
    <s v="Monday"/>
    <d v="2019-08-22T00:00:00"/>
    <s v="Thursday"/>
    <s v="Thursday"/>
    <n v="0"/>
    <s v="Low Cost per Unit"/>
    <n v="0"/>
    <n v="2.6981999999999999"/>
    <n v="0"/>
    <n v="0"/>
    <n v="0"/>
    <s v="Greater Than 8 Weeks Old"/>
  </r>
  <r>
    <s v="01-31-0105-01-00"/>
    <d v="2019-08-20T00:00:00"/>
    <x v="3"/>
    <s v="RINGS"/>
    <n v="41"/>
    <n v="614.59"/>
    <n v="270.60000000000002"/>
    <n v="6.6000000000000005"/>
    <n v="343.99"/>
    <n v="0.56000000000000005"/>
    <s v="Tuesday"/>
    <d v="2019-08-23T00:00:00"/>
    <s v="Friday"/>
    <s v="Friday"/>
    <n v="30.729500000000002"/>
    <s v="Low Cost per Unit"/>
    <n v="0"/>
    <n v="18.4377"/>
    <n v="0"/>
    <n v="0"/>
    <n v="0"/>
    <s v="Greater Than 8 Weeks Old"/>
  </r>
  <r>
    <s v="01-31-0105-01-00"/>
    <d v="2019-08-21T00:00:00"/>
    <x v="3"/>
    <s v="RINGS"/>
    <n v="42"/>
    <n v="603.71"/>
    <n v="277.2"/>
    <n v="6.6"/>
    <n v="326.51"/>
    <n v="0.54"/>
    <s v="Wednesday"/>
    <d v="2019-08-24T00:00:00"/>
    <s v="Saturday"/>
    <s v="Saturday"/>
    <n v="0"/>
    <s v="Low Cost per Unit"/>
    <n v="0"/>
    <n v="18.1113"/>
    <n v="0"/>
    <n v="0"/>
    <n v="0"/>
    <s v="Greater Than 8 Weeks Old"/>
  </r>
  <r>
    <s v="01-31-0105-01-00"/>
    <d v="2019-08-22T00:00:00"/>
    <x v="3"/>
    <s v="RINGS"/>
    <n v="12"/>
    <n v="164.89"/>
    <n v="79.2"/>
    <n v="6.6000000000000005"/>
    <n v="85.69"/>
    <n v="0.52"/>
    <s v="Thursday"/>
    <d v="2019-08-25T00:00:00"/>
    <s v="Sunday"/>
    <s v="Monday"/>
    <n v="0"/>
    <s v="Low Cost per Unit"/>
    <n v="0"/>
    <n v="4.946699999999999"/>
    <n v="0"/>
    <n v="0"/>
    <n v="0"/>
    <s v="Greater Than 8 Weeks Old"/>
  </r>
  <r>
    <s v="01-31-0105-01-00"/>
    <d v="2019-08-23T00:00:00"/>
    <x v="3"/>
    <s v="RINGS"/>
    <n v="16"/>
    <n v="239.84"/>
    <n v="105.6"/>
    <n v="6.6"/>
    <n v="134.24"/>
    <n v="0.56000000000000005"/>
    <s v="Friday"/>
    <d v="2019-08-26T00:00:00"/>
    <s v="Monday"/>
    <s v="Monday"/>
    <n v="0"/>
    <s v="Low Cost per Unit"/>
    <n v="0"/>
    <n v="7.1951999999999998"/>
    <n v="0"/>
    <n v="0"/>
    <n v="47.968000000000004"/>
    <s v="Greater Than 8 Weeks Old"/>
  </r>
  <r>
    <s v="01-31-0105-01-00"/>
    <d v="2019-08-24T00:00:00"/>
    <x v="3"/>
    <s v="RINGS"/>
    <n v="14"/>
    <n v="209.86"/>
    <n v="92.4"/>
    <n v="6.6000000000000005"/>
    <n v="117.46"/>
    <n v="0.56000000000000005"/>
    <s v="Saturday"/>
    <d v="2019-08-27T00:00:00"/>
    <s v="Tuesday"/>
    <s v="Tuesday"/>
    <n v="0"/>
    <s v="Low Cost per Unit"/>
    <n v="0"/>
    <n v="6.2957999999999998"/>
    <n v="0"/>
    <n v="0"/>
    <n v="0"/>
    <s v="Greater Than 8 Weeks Old"/>
  </r>
  <r>
    <s v="01-31-0105-01-00"/>
    <d v="2019-08-25T00:00:00"/>
    <x v="3"/>
    <s v="RINGS"/>
    <n v="18"/>
    <n v="269.82"/>
    <n v="118.8"/>
    <n v="6.6"/>
    <n v="151.02000000000001"/>
    <n v="0.56000000000000005"/>
    <s v="Sunday"/>
    <d v="2019-08-28T00:00:00"/>
    <s v="Wednesday"/>
    <s v="Wednesday"/>
    <n v="0"/>
    <s v="Low Cost per Unit"/>
    <n v="0"/>
    <n v="8.0945999999999998"/>
    <n v="0"/>
    <n v="0"/>
    <n v="0"/>
    <s v="Greater Than 8 Weeks Old"/>
  </r>
  <r>
    <s v="01-31-0105-01-00"/>
    <d v="2019-08-26T00:00:00"/>
    <x v="3"/>
    <s v="RINGS"/>
    <n v="20"/>
    <n v="299.8"/>
    <n v="132"/>
    <n v="6.6"/>
    <n v="167.8"/>
    <n v="0.56000000000000005"/>
    <s v="Monday"/>
    <d v="2019-08-29T00:00:00"/>
    <s v="Thursday"/>
    <s v="Thursday"/>
    <n v="0"/>
    <s v="Low Cost per Unit"/>
    <n v="0"/>
    <n v="8.9939999999999998"/>
    <n v="0"/>
    <n v="0"/>
    <n v="0"/>
    <s v="Greater Than 8 Weeks Old"/>
  </r>
  <r>
    <s v="01-31-0105-01-00"/>
    <d v="2019-08-27T00:00:00"/>
    <x v="3"/>
    <s v="RINGS"/>
    <n v="14"/>
    <n v="209.86"/>
    <n v="92.4"/>
    <n v="6.6000000000000005"/>
    <n v="117.46"/>
    <n v="0.56000000000000005"/>
    <s v="Tuesday"/>
    <d v="2019-08-30T00:00:00"/>
    <s v="Friday"/>
    <s v="Friday"/>
    <n v="10.493000000000002"/>
    <s v="Low Cost per Unit"/>
    <n v="0"/>
    <n v="6.2957999999999998"/>
    <n v="0"/>
    <n v="0"/>
    <n v="0"/>
    <s v="Greater Than 8 Weeks Old"/>
  </r>
  <r>
    <s v="01-31-0105-01-00"/>
    <d v="2019-08-28T00:00:00"/>
    <x v="3"/>
    <s v="RINGS"/>
    <n v="19"/>
    <n v="284.81"/>
    <n v="125.4"/>
    <n v="6.6000000000000005"/>
    <n v="159.41"/>
    <n v="0.56000000000000005"/>
    <s v="Wednesday"/>
    <d v="2019-08-31T00:00:00"/>
    <s v="Saturday"/>
    <s v="Saturday"/>
    <n v="0"/>
    <s v="Low Cost per Unit"/>
    <n v="0"/>
    <n v="8.5442999999999998"/>
    <n v="0"/>
    <n v="0"/>
    <n v="0"/>
    <s v="Greater Than 8 Weeks Old"/>
  </r>
  <r>
    <s v="01-31-0105-01-00"/>
    <d v="2019-08-29T00:00:00"/>
    <x v="3"/>
    <s v="RINGS"/>
    <n v="10"/>
    <n v="149.9"/>
    <n v="66"/>
    <n v="6.6"/>
    <n v="83.9"/>
    <n v="0.56000000000000005"/>
    <s v="Thursday"/>
    <d v="2019-09-01T00:00:00"/>
    <s v="Sunday"/>
    <s v="Monday"/>
    <n v="0"/>
    <s v="Low Cost per Unit"/>
    <n v="0"/>
    <n v="4.4969999999999999"/>
    <n v="0"/>
    <n v="0"/>
    <n v="0"/>
    <s v="Greater Than 8 Weeks Old"/>
  </r>
  <r>
    <s v="01-31-0105-01-00"/>
    <d v="2019-08-30T00:00:00"/>
    <x v="3"/>
    <s v="RINGS"/>
    <n v="3"/>
    <n v="44.97"/>
    <n v="19.8"/>
    <n v="6.6000000000000005"/>
    <n v="25.17"/>
    <n v="0.56000000000000005"/>
    <s v="Friday"/>
    <d v="2019-09-02T00:00:00"/>
    <s v="Monday"/>
    <s v="Monday"/>
    <n v="0"/>
    <s v="Low Cost per Unit"/>
    <n v="0"/>
    <n v="1.3491"/>
    <n v="0"/>
    <n v="0"/>
    <n v="8.9939999999999998"/>
    <s v="Greater Than 8 Weeks Old"/>
  </r>
  <r>
    <s v="01-31-0106-01-00"/>
    <d v="2019-08-01T00:00:00"/>
    <x v="3"/>
    <s v="RINGS"/>
    <n v="1"/>
    <n v="25"/>
    <n v="6.57"/>
    <n v="6.57"/>
    <n v="18.43"/>
    <n v="0.7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1-0106-01-00"/>
    <d v="2019-08-02T00:00:00"/>
    <x v="3"/>
    <s v="RINGS"/>
    <n v="2"/>
    <n v="50"/>
    <n v="13.14"/>
    <n v="6.57"/>
    <n v="36.86"/>
    <n v="0.74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1-31-0106-01-00"/>
    <d v="2019-08-03T00:00:00"/>
    <x v="3"/>
    <s v="RINGS"/>
    <n v="1"/>
    <n v="25"/>
    <n v="6.57"/>
    <n v="6.57"/>
    <n v="18.43"/>
    <n v="0.7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6-01-00"/>
    <d v="2019-08-04T00:00:00"/>
    <x v="3"/>
    <s v="RINGS"/>
    <n v="4"/>
    <n v="100"/>
    <n v="26.28"/>
    <n v="6.57"/>
    <n v="73.72"/>
    <n v="0.74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1-31-0106-01-00"/>
    <d v="2019-08-05T00:00:00"/>
    <x v="3"/>
    <s v="RINGS"/>
    <n v="2"/>
    <n v="50"/>
    <n v="13.14"/>
    <n v="6.57"/>
    <n v="36.86"/>
    <n v="0.74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1-31-0106-01-00"/>
    <d v="2019-08-06T00:00:00"/>
    <x v="3"/>
    <s v="RINGS"/>
    <n v="3"/>
    <n v="75"/>
    <n v="19.71"/>
    <n v="6.57"/>
    <n v="55.29"/>
    <n v="0.74"/>
    <s v="Tuesday"/>
    <d v="2019-08-09T00:00:00"/>
    <s v="Friday"/>
    <s v="Friday"/>
    <n v="3.75"/>
    <s v="Low Cost per Unit"/>
    <n v="0"/>
    <n v="2.25"/>
    <n v="0"/>
    <n v="0"/>
    <n v="0"/>
    <s v="Greater Than 8 Weeks Old"/>
  </r>
  <r>
    <s v="01-31-0106-01-00"/>
    <d v="2019-08-07T00:00:00"/>
    <x v="3"/>
    <s v="RINGS"/>
    <n v="2"/>
    <n v="50"/>
    <n v="13.14"/>
    <n v="6.57"/>
    <n v="36.86"/>
    <n v="0.74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1-31-0106-01-00"/>
    <d v="2019-08-08T00:00:00"/>
    <x v="3"/>
    <s v="RINGS"/>
    <n v="4"/>
    <n v="100"/>
    <n v="26.28"/>
    <n v="6.57"/>
    <n v="73.72"/>
    <n v="0.74"/>
    <s v="Thursday"/>
    <d v="2019-08-11T00:00:00"/>
    <s v="Sunday"/>
    <s v="Monday"/>
    <n v="0"/>
    <s v="Low Cost per Unit"/>
    <n v="0"/>
    <n v="3"/>
    <n v="0"/>
    <n v="0"/>
    <n v="0"/>
    <s v="Greater Than 8 Weeks Old"/>
  </r>
  <r>
    <s v="01-31-0106-01-00"/>
    <d v="2019-08-09T00:00:00"/>
    <x v="3"/>
    <s v="RINGS"/>
    <n v="3"/>
    <n v="75"/>
    <n v="19.71"/>
    <n v="6.57"/>
    <n v="55.29"/>
    <n v="0.74"/>
    <s v="Friday"/>
    <d v="2019-08-12T00:00:00"/>
    <s v="Monday"/>
    <s v="Monday"/>
    <n v="0"/>
    <s v="Low Cost per Unit"/>
    <n v="0"/>
    <n v="2.25"/>
    <n v="0"/>
    <n v="0"/>
    <n v="15"/>
    <s v="Greater Than 8 Weeks Old"/>
  </r>
  <r>
    <s v="01-31-0106-01-00"/>
    <d v="2019-08-10T00:00:00"/>
    <x v="3"/>
    <s v="RINGS"/>
    <n v="2"/>
    <n v="50"/>
    <n v="13.14"/>
    <n v="6.57"/>
    <n v="36.86"/>
    <n v="0.74"/>
    <s v="Saturday"/>
    <d v="2019-08-13T00:00:00"/>
    <s v="Tuesday"/>
    <s v="Tuesday"/>
    <n v="0"/>
    <s v="Low Cost per Unit"/>
    <n v="0"/>
    <n v="1.5"/>
    <n v="0"/>
    <n v="0"/>
    <n v="0"/>
    <s v="Greater Than 8 Weeks Old"/>
  </r>
  <r>
    <s v="01-31-0106-01-00"/>
    <d v="2019-08-11T00:00:00"/>
    <x v="3"/>
    <s v="RINGS"/>
    <n v="5"/>
    <n v="125"/>
    <n v="32.85"/>
    <n v="6.57"/>
    <n v="92.15"/>
    <n v="0.74"/>
    <s v="Sunday"/>
    <d v="2019-08-14T00:00:00"/>
    <s v="Wednesday"/>
    <s v="Wednesday"/>
    <n v="0"/>
    <s v="Low Cost per Unit"/>
    <n v="0"/>
    <n v="3.75"/>
    <n v="0"/>
    <n v="0"/>
    <n v="0"/>
    <s v="Greater Than 8 Weeks Old"/>
  </r>
  <r>
    <s v="01-31-0106-01-00"/>
    <d v="2019-08-12T00:00:00"/>
    <x v="3"/>
    <s v="RINGS"/>
    <n v="2"/>
    <n v="50"/>
    <n v="13.14"/>
    <n v="6.57"/>
    <n v="36.86"/>
    <n v="0.74"/>
    <s v="Monday"/>
    <d v="2019-08-15T00:00:00"/>
    <s v="Thursday"/>
    <s v="Thursday"/>
    <n v="0"/>
    <s v="Low Cost per Unit"/>
    <n v="0"/>
    <n v="1.5"/>
    <n v="0"/>
    <n v="0"/>
    <n v="0"/>
    <s v="Greater Than 8 Weeks Old"/>
  </r>
  <r>
    <s v="01-31-0106-01-00"/>
    <d v="2019-08-13T00:00:00"/>
    <x v="3"/>
    <s v="RINGS"/>
    <n v="2"/>
    <n v="50"/>
    <n v="13.14"/>
    <n v="6.57"/>
    <n v="36.86"/>
    <n v="0.7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1-31-0106-01-00"/>
    <d v="2019-08-14T00:00:00"/>
    <x v="3"/>
    <s v="RINGS"/>
    <n v="2"/>
    <n v="50"/>
    <n v="13.6"/>
    <n v="6.8"/>
    <n v="36.4"/>
    <n v="0.73"/>
    <s v="Wednesday"/>
    <d v="2019-08-17T00:00:00"/>
    <s v="Saturday"/>
    <s v="Saturday"/>
    <n v="0"/>
    <s v="Low Cost per Unit"/>
    <n v="0"/>
    <n v="1.5"/>
    <n v="0"/>
    <n v="0"/>
    <n v="0"/>
    <s v="Greater Than 8 Weeks Old"/>
  </r>
  <r>
    <s v="01-31-0106-01-00"/>
    <d v="2019-08-15T00:00:00"/>
    <x v="3"/>
    <s v="RINGS"/>
    <n v="2"/>
    <n v="50"/>
    <n v="13.6"/>
    <n v="6.8"/>
    <n v="36.4"/>
    <n v="0.73"/>
    <s v="Thursday"/>
    <d v="2019-08-18T00:00:00"/>
    <s v="Sunday"/>
    <s v="Monday"/>
    <n v="0"/>
    <s v="Low Cost per Unit"/>
    <n v="0"/>
    <n v="1.5"/>
    <n v="0"/>
    <n v="0"/>
    <n v="0"/>
    <s v="Greater Than 8 Weeks Old"/>
  </r>
  <r>
    <s v="01-31-0106-01-00"/>
    <d v="2019-08-16T00:00:00"/>
    <x v="3"/>
    <s v="RINGS"/>
    <n v="1"/>
    <n v="25"/>
    <n v="6.8"/>
    <n v="6.8"/>
    <n v="18.2"/>
    <n v="0.73"/>
    <s v="Friday"/>
    <d v="2019-08-19T00:00:00"/>
    <s v="Monday"/>
    <s v="Monday"/>
    <n v="0"/>
    <s v="Low Cost per Unit"/>
    <n v="0"/>
    <n v="0"/>
    <n v="0"/>
    <n v="0"/>
    <n v="5"/>
    <s v="Greater Than 8 Weeks Old"/>
  </r>
  <r>
    <s v="01-31-0106-01-00"/>
    <d v="2019-08-17T00:00:00"/>
    <x v="3"/>
    <s v="RINGS"/>
    <n v="1"/>
    <n v="25"/>
    <n v="6.8"/>
    <n v="6.8"/>
    <n v="18.2"/>
    <n v="0.73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1-31-0106-01-00"/>
    <d v="2019-08-18T00:00:00"/>
    <x v="3"/>
    <s v="RINGS"/>
    <n v="2"/>
    <n v="50"/>
    <n v="13.6"/>
    <n v="6.8"/>
    <n v="36.4"/>
    <n v="0.73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1-31-0106-01-00"/>
    <d v="2019-08-19T00:00:00"/>
    <x v="3"/>
    <s v="RINGS"/>
    <n v="5"/>
    <n v="125"/>
    <n v="34"/>
    <n v="6.8"/>
    <n v="91"/>
    <n v="0.73"/>
    <s v="Monday"/>
    <d v="2019-08-22T00:00:00"/>
    <s v="Thursday"/>
    <s v="Thursday"/>
    <n v="0"/>
    <s v="Low Cost per Unit"/>
    <n v="0"/>
    <n v="3.75"/>
    <n v="0"/>
    <n v="0"/>
    <n v="0"/>
    <s v="Greater Than 8 Weeks Old"/>
  </r>
  <r>
    <s v="01-31-0106-01-00"/>
    <d v="2019-08-20T00:00:00"/>
    <x v="3"/>
    <s v="RINGS"/>
    <n v="3"/>
    <n v="75"/>
    <n v="20.399999999999999"/>
    <n v="6.8"/>
    <n v="54.6"/>
    <n v="0.73"/>
    <s v="Tuesday"/>
    <d v="2019-08-23T00:00:00"/>
    <s v="Friday"/>
    <s v="Friday"/>
    <n v="3.75"/>
    <s v="Low Cost per Unit"/>
    <n v="0"/>
    <n v="2.25"/>
    <n v="0"/>
    <n v="0"/>
    <n v="0"/>
    <s v="Greater Than 8 Weeks Old"/>
  </r>
  <r>
    <s v="01-31-0106-01-00"/>
    <d v="2019-08-21T00:00:00"/>
    <x v="3"/>
    <s v="RINGS"/>
    <n v="11"/>
    <n v="187"/>
    <n v="74.8"/>
    <n v="6.8"/>
    <n v="112.2"/>
    <n v="0.6"/>
    <s v="Wednesday"/>
    <d v="2019-08-24T00:00:00"/>
    <s v="Saturday"/>
    <s v="Saturday"/>
    <n v="0"/>
    <s v="Low Cost per Unit"/>
    <n v="0"/>
    <n v="5.6099999999999994"/>
    <n v="0"/>
    <n v="0"/>
    <n v="0"/>
    <s v="Greater Than 8 Weeks Old"/>
  </r>
  <r>
    <s v="01-31-0106-01-00"/>
    <d v="2019-08-22T00:00:00"/>
    <x v="3"/>
    <s v="RINGS"/>
    <n v="5"/>
    <n v="100"/>
    <n v="34"/>
    <n v="6.8"/>
    <n v="66"/>
    <n v="0.66"/>
    <s v="Thursday"/>
    <d v="2019-08-25T00:00:00"/>
    <s v="Sunday"/>
    <s v="Monday"/>
    <n v="0"/>
    <s v="Low Cost per Unit"/>
    <n v="0"/>
    <n v="3"/>
    <n v="0"/>
    <n v="0"/>
    <n v="0"/>
    <s v="Greater Than 8 Weeks Old"/>
  </r>
  <r>
    <s v="01-31-0106-01-00"/>
    <d v="2019-08-23T00:00:00"/>
    <x v="3"/>
    <s v="RINGS"/>
    <n v="4"/>
    <n v="100"/>
    <n v="27.2"/>
    <n v="6.8"/>
    <n v="72.8"/>
    <n v="0.73"/>
    <s v="Friday"/>
    <d v="2019-08-26T00:00:00"/>
    <s v="Monday"/>
    <s v="Monday"/>
    <n v="0"/>
    <s v="Low Cost per Unit"/>
    <n v="0"/>
    <n v="3"/>
    <n v="0"/>
    <n v="0"/>
    <n v="20"/>
    <s v="Greater Than 8 Weeks Old"/>
  </r>
  <r>
    <s v="01-31-0106-01-00"/>
    <d v="2019-08-24T00:00:00"/>
    <x v="3"/>
    <s v="RINGS"/>
    <n v="5"/>
    <n v="125"/>
    <n v="34"/>
    <n v="6.8"/>
    <n v="91"/>
    <n v="0.73"/>
    <s v="Saturday"/>
    <d v="2019-08-27T00:00:00"/>
    <s v="Tuesday"/>
    <s v="Tuesday"/>
    <n v="0"/>
    <s v="Low Cost per Unit"/>
    <n v="0"/>
    <n v="3.75"/>
    <n v="0"/>
    <n v="0"/>
    <n v="0"/>
    <s v="Greater Than 8 Weeks Old"/>
  </r>
  <r>
    <s v="01-31-0106-01-00"/>
    <d v="2019-08-25T00:00:00"/>
    <x v="3"/>
    <s v="RINGS"/>
    <n v="4"/>
    <n v="100"/>
    <n v="27.2"/>
    <n v="6.8"/>
    <n v="72.8"/>
    <n v="0.73"/>
    <s v="Sunday"/>
    <d v="2019-08-28T00:00:00"/>
    <s v="Wednesday"/>
    <s v="Wednesday"/>
    <n v="0"/>
    <s v="Low Cost per Unit"/>
    <n v="0"/>
    <n v="3"/>
    <n v="0"/>
    <n v="0"/>
    <n v="0"/>
    <s v="Greater Than 8 Weeks Old"/>
  </r>
  <r>
    <s v="01-31-0106-01-00"/>
    <d v="2019-08-26T00:00:00"/>
    <x v="3"/>
    <s v="RINGS"/>
    <n v="6"/>
    <n v="150"/>
    <n v="40.799999999999997"/>
    <n v="6.8"/>
    <n v="109.2"/>
    <n v="0.73"/>
    <s v="Monday"/>
    <d v="2019-08-29T00:00:00"/>
    <s v="Thursday"/>
    <s v="Thursday"/>
    <n v="0"/>
    <s v="Low Cost per Unit"/>
    <n v="0"/>
    <n v="4.5"/>
    <n v="0"/>
    <n v="0"/>
    <n v="0"/>
    <s v="Greater Than 8 Weeks Old"/>
  </r>
  <r>
    <s v="01-31-0106-01-00"/>
    <d v="2019-08-27T00:00:00"/>
    <x v="3"/>
    <s v="RINGS"/>
    <n v="6"/>
    <n v="150"/>
    <n v="40.799999999999997"/>
    <n v="6.8"/>
    <n v="109.2"/>
    <n v="0.73"/>
    <s v="Tuesday"/>
    <d v="2019-08-30T00:00:00"/>
    <s v="Friday"/>
    <s v="Friday"/>
    <n v="7.5"/>
    <s v="Low Cost per Unit"/>
    <n v="0"/>
    <n v="4.5"/>
    <n v="0"/>
    <n v="0"/>
    <n v="0"/>
    <s v="Greater Than 8 Weeks Old"/>
  </r>
  <r>
    <s v="01-31-0106-01-00"/>
    <d v="2019-08-28T00:00:00"/>
    <x v="3"/>
    <s v="RINGS"/>
    <n v="2"/>
    <n v="50"/>
    <n v="13.6"/>
    <n v="6.8"/>
    <n v="36.4"/>
    <n v="0.73"/>
    <s v="Wednesday"/>
    <d v="2019-08-31T00:00:00"/>
    <s v="Saturday"/>
    <s v="Saturday"/>
    <n v="0"/>
    <s v="Low Cost per Unit"/>
    <n v="0"/>
    <n v="1.5"/>
    <n v="0"/>
    <n v="0"/>
    <n v="0"/>
    <s v="Greater Than 8 Weeks Old"/>
  </r>
  <r>
    <s v="01-31-0106-01-00"/>
    <d v="2019-08-29T00:00:00"/>
    <x v="3"/>
    <s v="RINGS"/>
    <n v="4"/>
    <n v="100"/>
    <n v="27.2"/>
    <n v="6.8"/>
    <n v="72.8"/>
    <n v="0.73"/>
    <s v="Thursday"/>
    <d v="2019-09-01T00:00:00"/>
    <s v="Sunday"/>
    <s v="Monday"/>
    <n v="0"/>
    <s v="Low Cost per Unit"/>
    <n v="0"/>
    <n v="3"/>
    <n v="0"/>
    <n v="0"/>
    <n v="0"/>
    <s v="Greater Than 8 Weeks Old"/>
  </r>
  <r>
    <s v="01-31-0106-01-00"/>
    <d v="2019-08-31T00:00:00"/>
    <x v="3"/>
    <s v="RINGS"/>
    <n v="1"/>
    <n v="25"/>
    <n v="6.8"/>
    <n v="6.8"/>
    <n v="18.2"/>
    <n v="0.73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1-31-0107-01-12"/>
    <d v="2019-08-01T00:00:00"/>
    <x v="5"/>
    <s v="OUTERWEAR"/>
    <n v="4"/>
    <n v="276"/>
    <n v="80.239999999999995"/>
    <n v="20.059999999999999"/>
    <n v="195.76"/>
    <n v="0.71"/>
    <s v="Thursday"/>
    <d v="2019-08-04T00:00:00"/>
    <s v="Sunday"/>
    <s v="Monday"/>
    <n v="0"/>
    <s v="High Cost per Unit"/>
    <n v="0"/>
    <n v="8.2799999999999994"/>
    <n v="0"/>
    <n v="0"/>
    <n v="0"/>
    <s v="Greater Than 8 Weeks Old"/>
  </r>
  <r>
    <s v="01-31-0107-01-12"/>
    <d v="2019-08-03T00:00:00"/>
    <x v="5"/>
    <s v="OUTERWEAR"/>
    <n v="3"/>
    <n v="207"/>
    <n v="60.18"/>
    <n v="20.059999999999999"/>
    <n v="146.82"/>
    <n v="0.71"/>
    <s v="Saturday"/>
    <d v="2019-08-06T00:00:00"/>
    <s v="Tuesday"/>
    <s v="Tuesday"/>
    <n v="0"/>
    <s v="High Cost per Unit"/>
    <n v="0"/>
    <n v="6.21"/>
    <n v="0"/>
    <n v="0"/>
    <n v="0"/>
    <s v="Greater Than 8 Weeks Old"/>
  </r>
  <r>
    <s v="01-31-0107-01-12"/>
    <d v="2019-08-04T00:00:00"/>
    <x v="5"/>
    <s v="OUTERWEAR"/>
    <n v="3"/>
    <n v="207"/>
    <n v="60.18"/>
    <n v="20.059999999999999"/>
    <n v="146.82"/>
    <n v="0.71"/>
    <s v="Sunday"/>
    <d v="2019-08-07T00:00:00"/>
    <s v="Wednesday"/>
    <s v="Wednesday"/>
    <n v="0"/>
    <s v="High Cost per Unit"/>
    <n v="0"/>
    <n v="6.21"/>
    <n v="0"/>
    <n v="0"/>
    <n v="0"/>
    <s v="Greater Than 8 Weeks Old"/>
  </r>
  <r>
    <s v="01-31-0107-01-12"/>
    <d v="2019-08-05T00:00:00"/>
    <x v="5"/>
    <s v="OUTERWEAR"/>
    <n v="2"/>
    <n v="138"/>
    <n v="40.119999999999997"/>
    <n v="20.059999999999999"/>
    <n v="97.88"/>
    <n v="0.71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1-31-0107-01-12"/>
    <d v="2019-08-06T00:00:00"/>
    <x v="5"/>
    <s v="OUTERWEAR"/>
    <n v="2"/>
    <n v="138"/>
    <n v="40.119999999999997"/>
    <n v="20.059999999999999"/>
    <n v="97.88"/>
    <n v="0.71"/>
    <s v="Tuesday"/>
    <d v="2019-08-09T00:00:00"/>
    <s v="Friday"/>
    <s v="Friday"/>
    <n v="6.9"/>
    <s v="High Cost per Unit"/>
    <n v="0"/>
    <n v="4.1399999999999997"/>
    <n v="0"/>
    <n v="0"/>
    <n v="0"/>
    <s v="Greater Than 8 Weeks Old"/>
  </r>
  <r>
    <s v="01-31-0107-01-12"/>
    <d v="2019-08-09T00:00:00"/>
    <x v="5"/>
    <s v="OUTERWEAR"/>
    <n v="2"/>
    <n v="138"/>
    <n v="40.119999999999997"/>
    <n v="20.059999999999999"/>
    <n v="97.88"/>
    <n v="0.71"/>
    <s v="Friday"/>
    <d v="2019-08-12T00:00:00"/>
    <s v="Monday"/>
    <s v="Monday"/>
    <n v="0"/>
    <s v="High Cost per Unit"/>
    <n v="0"/>
    <n v="4.1399999999999997"/>
    <n v="0"/>
    <n v="0"/>
    <n v="0"/>
    <s v="Greater Than 8 Weeks Old"/>
  </r>
  <r>
    <s v="01-31-0107-01-12"/>
    <d v="2019-08-11T00:00:00"/>
    <x v="5"/>
    <s v="OUTERWEAR"/>
    <n v="2"/>
    <n v="138"/>
    <n v="40.119999999999997"/>
    <n v="20.059999999999999"/>
    <n v="97.88"/>
    <n v="0.71"/>
    <s v="Sunday"/>
    <d v="2019-08-14T00:00:00"/>
    <s v="Wednesday"/>
    <s v="Wednesday"/>
    <n v="0"/>
    <s v="High Cost per Unit"/>
    <n v="0"/>
    <n v="4.1399999999999997"/>
    <n v="0"/>
    <n v="0"/>
    <n v="0"/>
    <s v="Greater Than 8 Weeks Old"/>
  </r>
  <r>
    <s v="01-31-0107-01-12"/>
    <d v="2019-08-12T00:00:00"/>
    <x v="5"/>
    <s v="OUTERWEAR"/>
    <n v="1"/>
    <n v="69"/>
    <n v="20.059999999999999"/>
    <n v="20.059999999999999"/>
    <n v="48.94"/>
    <n v="0.71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1-31-0107-01-12"/>
    <d v="2019-08-13T00:00:00"/>
    <x v="5"/>
    <s v="OUTERWEAR"/>
    <n v="1"/>
    <n v="69"/>
    <n v="20.059999999999999"/>
    <n v="20.059999999999999"/>
    <n v="48.94"/>
    <n v="0.71"/>
    <s v="Tuesday"/>
    <d v="2019-08-16T00:00:00"/>
    <s v="Friday"/>
    <s v="Friday"/>
    <n v="3.45"/>
    <s v="High Cost per Unit"/>
    <n v="0"/>
    <n v="0"/>
    <n v="0"/>
    <n v="0"/>
    <n v="0"/>
    <s v="Greater Than 8 Weeks Old"/>
  </r>
  <r>
    <s v="01-31-0107-01-12"/>
    <d v="2019-08-14T00:00:00"/>
    <x v="5"/>
    <s v="OUTERWEAR"/>
    <n v="1"/>
    <n v="69"/>
    <n v="20.059999999999999"/>
    <n v="20.059999999999999"/>
    <n v="48.94"/>
    <n v="0.7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1-31-0107-01-12"/>
    <d v="2019-08-15T00:00:00"/>
    <x v="5"/>
    <s v="OUTERWEAR"/>
    <n v="3"/>
    <n v="207"/>
    <n v="60.18"/>
    <n v="20.059999999999999"/>
    <n v="146.82"/>
    <n v="0.71"/>
    <s v="Thursday"/>
    <d v="2019-08-18T00:00:00"/>
    <s v="Sunday"/>
    <s v="Monday"/>
    <n v="0"/>
    <s v="High Cost per Unit"/>
    <n v="0"/>
    <n v="6.21"/>
    <n v="0"/>
    <n v="0"/>
    <n v="0"/>
    <s v="Greater Than 8 Weeks Old"/>
  </r>
  <r>
    <s v="01-31-0107-01-12"/>
    <d v="2019-08-16T00:00:00"/>
    <x v="5"/>
    <s v="OUTERWEAR"/>
    <n v="3"/>
    <n v="207"/>
    <n v="60.18"/>
    <n v="20.059999999999999"/>
    <n v="146.82"/>
    <n v="0.71"/>
    <s v="Friday"/>
    <d v="2019-08-19T00:00:00"/>
    <s v="Monday"/>
    <s v="Monday"/>
    <n v="0"/>
    <s v="High Cost per Unit"/>
    <n v="0"/>
    <n v="6.21"/>
    <n v="0"/>
    <n v="0"/>
    <n v="0"/>
    <s v="Greater Than 8 Weeks Old"/>
  </r>
  <r>
    <s v="01-31-0107-01-12"/>
    <d v="2019-08-21T00:00:00"/>
    <x v="5"/>
    <s v="OUTERWEAR"/>
    <n v="5"/>
    <n v="345"/>
    <n v="100.3"/>
    <n v="20.059999999999999"/>
    <n v="244.7"/>
    <n v="0.71"/>
    <s v="Wednesday"/>
    <d v="2019-08-24T00:00:00"/>
    <s v="Saturday"/>
    <s v="Saturday"/>
    <n v="0"/>
    <s v="High Cost per Unit"/>
    <n v="0"/>
    <n v="10.35"/>
    <n v="0"/>
    <n v="0"/>
    <n v="0"/>
    <s v="Greater Than 8 Weeks Old"/>
  </r>
  <r>
    <s v="01-31-0107-01-12"/>
    <d v="2019-08-22T00:00:00"/>
    <x v="5"/>
    <s v="OUTERWEAR"/>
    <n v="3"/>
    <n v="138"/>
    <n v="60.18"/>
    <n v="20.059999999999999"/>
    <n v="77.819999999999993"/>
    <n v="0.56000000000000005"/>
    <s v="Thursday"/>
    <d v="2019-08-25T00:00:00"/>
    <s v="Sunday"/>
    <s v="Monday"/>
    <n v="0"/>
    <s v="High Cost per Unit"/>
    <n v="0"/>
    <n v="4.1399999999999997"/>
    <n v="0"/>
    <n v="0"/>
    <n v="0"/>
    <s v="Greater Than 8 Weeks Old"/>
  </r>
  <r>
    <s v="01-31-0107-01-12"/>
    <d v="2019-08-23T00:00:00"/>
    <x v="5"/>
    <s v="OUTERWEAR"/>
    <n v="1"/>
    <n v="69"/>
    <n v="20.059999999999999"/>
    <n v="20.059999999999999"/>
    <n v="48.94"/>
    <n v="0.71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1-31-0107-01-12"/>
    <d v="2019-08-24T00:00:00"/>
    <x v="5"/>
    <s v="OUTERWEAR"/>
    <n v="2"/>
    <n v="138"/>
    <n v="40.119999999999997"/>
    <n v="20.059999999999999"/>
    <n v="97.88"/>
    <n v="0.71"/>
    <s v="Saturday"/>
    <d v="2019-08-27T00:00:00"/>
    <s v="Tuesday"/>
    <s v="Tuesday"/>
    <n v="0"/>
    <s v="High Cost per Unit"/>
    <n v="0"/>
    <n v="4.1399999999999997"/>
    <n v="0"/>
    <n v="0"/>
    <n v="0"/>
    <s v="Greater Than 8 Weeks Old"/>
  </r>
  <r>
    <s v="01-31-0107-01-12"/>
    <d v="2019-08-25T00:00:00"/>
    <x v="5"/>
    <s v="OUTERWEAR"/>
    <n v="1"/>
    <n v="69"/>
    <n v="20.059999999999999"/>
    <n v="20.059999999999999"/>
    <n v="48.94"/>
    <n v="0.7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1-31-0107-01-12"/>
    <d v="2019-08-26T00:00:00"/>
    <x v="5"/>
    <s v="OUTERWEAR"/>
    <n v="3"/>
    <n v="207"/>
    <n v="60.18"/>
    <n v="20.059999999999999"/>
    <n v="146.82"/>
    <n v="0.71"/>
    <s v="Monday"/>
    <d v="2019-08-29T00:00:00"/>
    <s v="Thursday"/>
    <s v="Thursday"/>
    <n v="0"/>
    <s v="High Cost per Unit"/>
    <n v="0"/>
    <n v="6.21"/>
    <n v="0"/>
    <n v="0"/>
    <n v="0"/>
    <s v="Greater Than 8 Weeks Old"/>
  </r>
  <r>
    <s v="01-31-0107-01-12"/>
    <d v="2019-08-27T00:00:00"/>
    <x v="5"/>
    <s v="OUTERWEAR"/>
    <n v="1"/>
    <n v="69"/>
    <n v="20.059999999999999"/>
    <n v="20.059999999999999"/>
    <n v="48.94"/>
    <n v="0.71"/>
    <s v="Tuesday"/>
    <d v="2019-08-30T00:00:00"/>
    <s v="Friday"/>
    <s v="Friday"/>
    <n v="3.45"/>
    <s v="High Cost per Unit"/>
    <n v="0"/>
    <n v="0"/>
    <n v="0"/>
    <n v="0"/>
    <n v="0"/>
    <s v="Greater Than 8 Weeks Old"/>
  </r>
  <r>
    <s v="01-31-0107-01-12"/>
    <d v="2019-08-28T00:00:00"/>
    <x v="5"/>
    <s v="OUTERWEAR"/>
    <n v="4"/>
    <n v="276"/>
    <n v="80.239999999999995"/>
    <n v="20.059999999999999"/>
    <n v="195.76"/>
    <n v="0.71"/>
    <s v="Wednesday"/>
    <d v="2019-08-31T00:00:00"/>
    <s v="Saturday"/>
    <s v="Saturday"/>
    <n v="0"/>
    <s v="High Cost per Unit"/>
    <n v="0"/>
    <n v="8.2799999999999994"/>
    <n v="0"/>
    <n v="0"/>
    <n v="0"/>
    <s v="Greater Than 8 Weeks Old"/>
  </r>
  <r>
    <s v="01-31-0107-01-12"/>
    <d v="2019-08-29T00:00:00"/>
    <x v="5"/>
    <s v="OUTERWEAR"/>
    <n v="1"/>
    <n v="69"/>
    <n v="20.059999999999999"/>
    <n v="20.059999999999999"/>
    <n v="48.94"/>
    <n v="0.71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1-31-0107-01-12"/>
    <d v="2019-08-30T00:00:00"/>
    <x v="5"/>
    <s v="OUTERWEAR"/>
    <n v="3"/>
    <n v="138"/>
    <n v="60.18"/>
    <n v="20.059999999999999"/>
    <n v="77.819999999999993"/>
    <n v="0.56000000000000005"/>
    <s v="Friday"/>
    <d v="2019-09-02T00:00:00"/>
    <s v="Monday"/>
    <s v="Monday"/>
    <n v="0"/>
    <s v="High Cost per Unit"/>
    <n v="0"/>
    <n v="4.1399999999999997"/>
    <n v="0"/>
    <n v="0"/>
    <n v="0"/>
    <s v="Greater Than 8 Weeks Old"/>
  </r>
  <r>
    <s v="01-31-0107-01-12"/>
    <d v="2019-08-31T00:00:00"/>
    <x v="5"/>
    <s v="OUTERWEAR"/>
    <n v="1"/>
    <n v="69"/>
    <n v="20.059999999999999"/>
    <n v="20.059999999999999"/>
    <n v="48.94"/>
    <n v="0.71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1-31-0108-01-00"/>
    <d v="2019-08-01T00:00:00"/>
    <x v="3"/>
    <s v="RINGS"/>
    <n v="1"/>
    <n v="22"/>
    <n v="5.25"/>
    <n v="5.25"/>
    <n v="16.75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1-0108-01-00"/>
    <d v="2019-08-02T00:00:00"/>
    <x v="3"/>
    <s v="RINGS"/>
    <n v="3"/>
    <n v="44"/>
    <n v="15.75"/>
    <n v="5.25"/>
    <n v="28.25"/>
    <n v="0.64"/>
    <s v="Friday"/>
    <d v="2019-08-05T00:00:00"/>
    <s v="Monday"/>
    <s v="Monday"/>
    <n v="0"/>
    <s v="Low Cost per Unit"/>
    <n v="0"/>
    <n v="1.3199999999999998"/>
    <n v="0"/>
    <n v="0"/>
    <n v="8.8000000000000007"/>
    <s v="Greater Than 8 Weeks Old"/>
  </r>
  <r>
    <s v="01-31-0108-01-00"/>
    <d v="2019-08-03T00:00:00"/>
    <x v="3"/>
    <s v="RINGS"/>
    <n v="1"/>
    <n v="22"/>
    <n v="5.25"/>
    <n v="5.25"/>
    <n v="16.75"/>
    <n v="0.7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1-0108-01-00"/>
    <d v="2019-08-05T00:00:00"/>
    <x v="3"/>
    <s v="RINGS"/>
    <n v="2"/>
    <n v="44"/>
    <n v="10.5"/>
    <n v="5.25"/>
    <n v="33.5"/>
    <n v="0.76"/>
    <s v="Monday"/>
    <d v="2019-08-08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d v="2019-08-06T00:00:00"/>
    <x v="3"/>
    <s v="RINGS"/>
    <n v="1"/>
    <n v="22"/>
    <n v="5.25"/>
    <n v="5.25"/>
    <n v="16.75"/>
    <n v="0.76"/>
    <s v="Tuesday"/>
    <d v="2019-08-09T00:00:00"/>
    <s v="Friday"/>
    <s v="Friday"/>
    <n v="1.1000000000000001"/>
    <s v="Low Cost per Unit"/>
    <n v="0"/>
    <n v="0"/>
    <n v="0"/>
    <n v="0"/>
    <n v="0"/>
    <s v="Greater Than 8 Weeks Old"/>
  </r>
  <r>
    <s v="01-31-0108-01-00"/>
    <d v="2019-08-07T00:00:00"/>
    <x v="3"/>
    <s v="RINGS"/>
    <n v="4"/>
    <n v="88"/>
    <n v="21"/>
    <n v="5.25"/>
    <n v="67"/>
    <n v="0.76"/>
    <s v="Wednesday"/>
    <d v="2019-08-10T00:00:00"/>
    <s v="Saturday"/>
    <s v="Saturday"/>
    <n v="0"/>
    <s v="Low Cost per Unit"/>
    <n v="0"/>
    <n v="2.6399999999999997"/>
    <n v="0"/>
    <n v="0"/>
    <n v="0"/>
    <s v="Greater Than 8 Weeks Old"/>
  </r>
  <r>
    <s v="01-31-0108-01-00"/>
    <d v="2019-08-09T00:00:00"/>
    <x v="3"/>
    <s v="RINGS"/>
    <n v="2"/>
    <n v="44"/>
    <n v="10.5"/>
    <n v="5.25"/>
    <n v="33.5"/>
    <n v="0.76"/>
    <s v="Friday"/>
    <d v="2019-08-12T00:00:00"/>
    <s v="Monday"/>
    <s v="Monday"/>
    <n v="0"/>
    <s v="Low Cost per Unit"/>
    <n v="0"/>
    <n v="1.3199999999999998"/>
    <n v="0"/>
    <n v="0"/>
    <n v="8.8000000000000007"/>
    <s v="Greater Than 8 Weeks Old"/>
  </r>
  <r>
    <s v="01-31-0108-01-00"/>
    <d v="2019-08-10T00:00:00"/>
    <x v="3"/>
    <s v="RINGS"/>
    <n v="3"/>
    <n v="66"/>
    <n v="15.75"/>
    <n v="5.25"/>
    <n v="50.25"/>
    <n v="0.76"/>
    <s v="Saturday"/>
    <d v="2019-08-13T00:00:00"/>
    <s v="Tuesday"/>
    <s v="Tuesday"/>
    <n v="0"/>
    <s v="Low Cost per Unit"/>
    <n v="0"/>
    <n v="1.98"/>
    <n v="0"/>
    <n v="0"/>
    <n v="0"/>
    <s v="Greater Than 8 Weeks Old"/>
  </r>
  <r>
    <s v="01-31-0108-01-00"/>
    <d v="2019-08-11T00:00:00"/>
    <x v="3"/>
    <s v="RINGS"/>
    <n v="3"/>
    <n v="66"/>
    <n v="15.75"/>
    <n v="5.25"/>
    <n v="50.25"/>
    <n v="0.76"/>
    <s v="Sunday"/>
    <d v="2019-08-14T00:00:00"/>
    <s v="Wednesday"/>
    <s v="Wednesday"/>
    <n v="0"/>
    <s v="Low Cost per Unit"/>
    <n v="0"/>
    <n v="1.98"/>
    <n v="0"/>
    <n v="0"/>
    <n v="0"/>
    <s v="Greater Than 8 Weeks Old"/>
  </r>
  <r>
    <s v="01-31-0108-01-00"/>
    <d v="2019-08-12T00:00:00"/>
    <x v="3"/>
    <s v="RINGS"/>
    <n v="2"/>
    <n v="44"/>
    <n v="10.5"/>
    <n v="5.25"/>
    <n v="33.5"/>
    <n v="0.76"/>
    <s v="Monday"/>
    <d v="2019-08-15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d v="2019-08-13T00:00:00"/>
    <x v="3"/>
    <s v="RINGS"/>
    <n v="1"/>
    <n v="22"/>
    <n v="5.25"/>
    <n v="5.25"/>
    <n v="16.75"/>
    <n v="0.76"/>
    <s v="Tuesday"/>
    <d v="2019-08-16T00:00:00"/>
    <s v="Friday"/>
    <s v="Friday"/>
    <n v="1.1000000000000001"/>
    <s v="Low Cost per Unit"/>
    <n v="0"/>
    <n v="0"/>
    <n v="0"/>
    <n v="0"/>
    <n v="0"/>
    <s v="Greater Than 8 Weeks Old"/>
  </r>
  <r>
    <s v="01-31-0108-01-00"/>
    <d v="2019-08-14T00:00:00"/>
    <x v="3"/>
    <s v="RINGS"/>
    <n v="1"/>
    <n v="22"/>
    <n v="5.25"/>
    <n v="5.25"/>
    <n v="16.75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1-31-0108-01-00"/>
    <d v="2019-08-15T00:00:00"/>
    <x v="3"/>
    <s v="RINGS"/>
    <n v="2"/>
    <n v="44"/>
    <n v="10.5"/>
    <n v="5.25"/>
    <n v="33.5"/>
    <n v="0.76"/>
    <s v="Thursday"/>
    <d v="2019-08-18T00:00:00"/>
    <s v="Sunday"/>
    <s v="Monday"/>
    <n v="0"/>
    <s v="Low Cost per Unit"/>
    <n v="0"/>
    <n v="1.3199999999999998"/>
    <n v="0"/>
    <n v="0"/>
    <n v="0"/>
    <s v="Greater Than 8 Weeks Old"/>
  </r>
  <r>
    <s v="01-31-0108-01-00"/>
    <d v="2019-08-19T00:00:00"/>
    <x v="3"/>
    <s v="RINGS"/>
    <n v="2"/>
    <n v="44"/>
    <n v="10.5"/>
    <n v="5.25"/>
    <n v="33.5"/>
    <n v="0.76"/>
    <s v="Monday"/>
    <d v="2019-08-22T00:00:00"/>
    <s v="Thursday"/>
    <s v="Thursday"/>
    <n v="0"/>
    <s v="Low Cost per Unit"/>
    <n v="0"/>
    <n v="1.3199999999999998"/>
    <n v="0"/>
    <n v="0"/>
    <n v="0"/>
    <s v="Greater Than 8 Weeks Old"/>
  </r>
  <r>
    <s v="01-31-0108-01-00"/>
    <d v="2019-08-20T00:00:00"/>
    <x v="3"/>
    <s v="RINGS"/>
    <n v="4"/>
    <n v="88"/>
    <n v="21"/>
    <n v="5.25"/>
    <n v="67"/>
    <n v="0.76"/>
    <s v="Tuesday"/>
    <d v="2019-08-23T00:00:00"/>
    <s v="Friday"/>
    <s v="Friday"/>
    <n v="4.4000000000000004"/>
    <s v="Low Cost per Unit"/>
    <n v="0"/>
    <n v="2.6399999999999997"/>
    <n v="0"/>
    <n v="0"/>
    <n v="0"/>
    <s v="Greater Than 8 Weeks Old"/>
  </r>
  <r>
    <s v="01-31-0108-01-00"/>
    <d v="2019-08-21T00:00:00"/>
    <x v="3"/>
    <s v="RINGS"/>
    <n v="8"/>
    <n v="121"/>
    <n v="42"/>
    <n v="5.25"/>
    <n v="79"/>
    <n v="0.65"/>
    <s v="Wednesday"/>
    <d v="2019-08-24T00:00:00"/>
    <s v="Saturday"/>
    <s v="Saturday"/>
    <n v="0"/>
    <s v="Low Cost per Unit"/>
    <n v="0"/>
    <n v="3.63"/>
    <n v="0"/>
    <n v="0"/>
    <n v="0"/>
    <s v="Greater Than 8 Weeks Old"/>
  </r>
  <r>
    <s v="01-31-0108-01-00"/>
    <d v="2019-08-22T00:00:00"/>
    <x v="3"/>
    <s v="RINGS"/>
    <n v="5"/>
    <n v="88"/>
    <n v="26.25"/>
    <n v="5.25"/>
    <n v="61.75"/>
    <n v="0.7"/>
    <s v="Thursday"/>
    <d v="2019-08-25T00:00:00"/>
    <s v="Sunday"/>
    <s v="Monday"/>
    <n v="0"/>
    <s v="Low Cost per Unit"/>
    <n v="0"/>
    <n v="2.6399999999999997"/>
    <n v="0"/>
    <n v="0"/>
    <n v="0"/>
    <s v="Greater Than 8 Weeks Old"/>
  </r>
  <r>
    <s v="01-31-0108-01-00"/>
    <d v="2019-08-23T00:00:00"/>
    <x v="3"/>
    <s v="RINGS"/>
    <n v="4"/>
    <n v="88"/>
    <n v="21"/>
    <n v="5.25"/>
    <n v="67"/>
    <n v="0.76"/>
    <s v="Friday"/>
    <d v="2019-08-26T00:00:00"/>
    <s v="Monday"/>
    <s v="Monday"/>
    <n v="0"/>
    <s v="Low Cost per Unit"/>
    <n v="0"/>
    <n v="2.6399999999999997"/>
    <n v="0"/>
    <n v="0"/>
    <n v="17.600000000000001"/>
    <s v="Greater Than 8 Weeks Old"/>
  </r>
  <r>
    <s v="01-31-0108-01-00"/>
    <d v="2019-08-25T00:00:00"/>
    <x v="3"/>
    <s v="RINGS"/>
    <n v="6"/>
    <n v="132"/>
    <n v="31.5"/>
    <n v="5.25"/>
    <n v="100.5"/>
    <n v="0.76"/>
    <s v="Sunday"/>
    <d v="2019-08-28T00:00:00"/>
    <s v="Wednesday"/>
    <s v="Wednesday"/>
    <n v="0"/>
    <s v="Low Cost per Unit"/>
    <n v="0"/>
    <n v="3.96"/>
    <n v="0"/>
    <n v="0"/>
    <n v="0"/>
    <s v="Greater Than 8 Weeks Old"/>
  </r>
  <r>
    <s v="01-31-0108-01-00"/>
    <d v="2019-08-26T00:00:00"/>
    <x v="3"/>
    <s v="RINGS"/>
    <n v="3"/>
    <n v="66"/>
    <n v="15.75"/>
    <n v="5.25"/>
    <n v="50.25"/>
    <n v="0.76"/>
    <s v="Monday"/>
    <d v="2019-08-29T00:00:00"/>
    <s v="Thursday"/>
    <s v="Thursday"/>
    <n v="0"/>
    <s v="Low Cost per Unit"/>
    <n v="0"/>
    <n v="1.98"/>
    <n v="0"/>
    <n v="0"/>
    <n v="0"/>
    <s v="Greater Than 8 Weeks Old"/>
  </r>
  <r>
    <s v="01-31-0108-01-00"/>
    <d v="2019-08-28T00:00:00"/>
    <x v="3"/>
    <s v="RINGS"/>
    <n v="2"/>
    <n v="44"/>
    <n v="10.5"/>
    <n v="5.25"/>
    <n v="33.5"/>
    <n v="0.76"/>
    <s v="Wednesday"/>
    <d v="2019-08-31T00:00:00"/>
    <s v="Saturday"/>
    <s v="Saturday"/>
    <n v="0"/>
    <s v="Low Cost per Unit"/>
    <n v="0"/>
    <n v="1.3199999999999998"/>
    <n v="0"/>
    <n v="0"/>
    <n v="0"/>
    <s v="Greater Than 8 Weeks Old"/>
  </r>
  <r>
    <s v="01-31-0108-01-00"/>
    <d v="2019-08-29T00:00:00"/>
    <x v="3"/>
    <s v="RINGS"/>
    <n v="2"/>
    <n v="44"/>
    <n v="10.5"/>
    <n v="5.25"/>
    <n v="33.5"/>
    <n v="0.76"/>
    <s v="Thursday"/>
    <d v="2019-09-01T00:00:00"/>
    <s v="Sunday"/>
    <s v="Monday"/>
    <n v="0"/>
    <s v="Low Cost per Unit"/>
    <n v="0"/>
    <n v="1.3199999999999998"/>
    <n v="0"/>
    <n v="0"/>
    <n v="0"/>
    <s v="Greater Than 8 Weeks Old"/>
  </r>
  <r>
    <s v="01-31-0109-01-00"/>
    <d v="2019-08-01T00:00:00"/>
    <x v="3"/>
    <s v="RINGS"/>
    <n v="10"/>
    <n v="191.4"/>
    <n v="63.5"/>
    <n v="6.35"/>
    <n v="127.9"/>
    <n v="0.67"/>
    <s v="Thursday"/>
    <d v="2019-08-04T00:00:00"/>
    <s v="Sunday"/>
    <s v="Monday"/>
    <n v="0"/>
    <s v="Low Cost per Unit"/>
    <n v="0"/>
    <n v="5.742"/>
    <n v="0"/>
    <n v="0"/>
    <n v="0"/>
    <s v="Greater Than 8 Weeks Old"/>
  </r>
  <r>
    <s v="01-31-0109-01-00"/>
    <d v="2019-08-02T00:00:00"/>
    <x v="3"/>
    <s v="RINGS"/>
    <n v="16"/>
    <n v="330"/>
    <n v="101.6"/>
    <n v="6.35"/>
    <n v="228.4"/>
    <n v="0.69"/>
    <s v="Friday"/>
    <d v="2019-08-05T00:00:00"/>
    <s v="Monday"/>
    <s v="Monday"/>
    <n v="0"/>
    <s v="Low Cost per Unit"/>
    <n v="0"/>
    <n v="9.9"/>
    <n v="0"/>
    <n v="0"/>
    <n v="66"/>
    <s v="Greater Than 8 Weeks Old"/>
  </r>
  <r>
    <s v="01-31-0109-01-00"/>
    <d v="2019-08-03T00:00:00"/>
    <x v="3"/>
    <s v="RINGS"/>
    <n v="7"/>
    <n v="154"/>
    <n v="44.45"/>
    <n v="6.3500000000000005"/>
    <n v="109.55"/>
    <n v="0.71"/>
    <s v="Saturday"/>
    <d v="2019-08-06T00:00:00"/>
    <s v="Tuesday"/>
    <s v="Tuesday"/>
    <n v="0"/>
    <s v="Low Cost per Unit"/>
    <n v="0"/>
    <n v="4.62"/>
    <n v="0"/>
    <n v="0"/>
    <n v="0"/>
    <s v="Greater Than 8 Weeks Old"/>
  </r>
  <r>
    <s v="01-31-0109-01-00"/>
    <d v="2019-08-04T00:00:00"/>
    <x v="3"/>
    <s v="RINGS"/>
    <n v="3"/>
    <n v="66"/>
    <n v="19.05"/>
    <n v="6.3500000000000005"/>
    <n v="46.95"/>
    <n v="0.71"/>
    <s v="Sunday"/>
    <d v="2019-08-07T00:00:00"/>
    <s v="Wednesday"/>
    <s v="Wednesday"/>
    <n v="0"/>
    <s v="Low Cost per Unit"/>
    <n v="0"/>
    <n v="1.98"/>
    <n v="0"/>
    <n v="0"/>
    <n v="0"/>
    <s v="Greater Than 8 Weeks Old"/>
  </r>
  <r>
    <s v="01-31-0109-01-00"/>
    <d v="2019-08-05T00:00:00"/>
    <x v="3"/>
    <s v="RINGS"/>
    <n v="7"/>
    <n v="154"/>
    <n v="44.45"/>
    <n v="6.3500000000000005"/>
    <n v="109.55"/>
    <n v="0.71"/>
    <s v="Monday"/>
    <d v="2019-08-08T00:00:00"/>
    <s v="Thursday"/>
    <s v="Thursday"/>
    <n v="0"/>
    <s v="Low Cost per Unit"/>
    <n v="0"/>
    <n v="4.62"/>
    <n v="0"/>
    <n v="0"/>
    <n v="0"/>
    <s v="Greater Than 8 Weeks Old"/>
  </r>
  <r>
    <s v="01-31-0109-01-00"/>
    <d v="2019-08-06T00:00:00"/>
    <x v="3"/>
    <s v="RINGS"/>
    <n v="5"/>
    <n v="110"/>
    <n v="31.75"/>
    <n v="6.35"/>
    <n v="78.25"/>
    <n v="0.71"/>
    <s v="Tuesday"/>
    <d v="2019-08-09T00:00:00"/>
    <s v="Friday"/>
    <s v="Friday"/>
    <n v="5.5"/>
    <s v="Low Cost per Unit"/>
    <n v="0"/>
    <n v="3.3"/>
    <n v="0"/>
    <n v="0"/>
    <n v="0"/>
    <s v="Greater Than 8 Weeks Old"/>
  </r>
  <r>
    <s v="01-31-0109-01-00"/>
    <d v="2019-08-07T00:00:00"/>
    <x v="3"/>
    <s v="RINGS"/>
    <n v="9"/>
    <n v="198"/>
    <n v="57.15"/>
    <n v="6.35"/>
    <n v="140.85"/>
    <n v="0.71"/>
    <s v="Wednesday"/>
    <d v="2019-08-10T00:00:00"/>
    <s v="Saturday"/>
    <s v="Saturday"/>
    <n v="0"/>
    <s v="Low Cost per Unit"/>
    <n v="0"/>
    <n v="5.9399999999999995"/>
    <n v="0"/>
    <n v="0"/>
    <n v="0"/>
    <s v="Greater Than 8 Weeks Old"/>
  </r>
  <r>
    <s v="01-31-0109-01-00"/>
    <d v="2019-08-08T00:00:00"/>
    <x v="3"/>
    <s v="RINGS"/>
    <n v="3"/>
    <n v="66"/>
    <n v="19.05"/>
    <n v="6.3500000000000005"/>
    <n v="46.95"/>
    <n v="0.71"/>
    <s v="Thursday"/>
    <d v="2019-08-11T00:00:00"/>
    <s v="Sunday"/>
    <s v="Monday"/>
    <n v="0"/>
    <s v="Low Cost per Unit"/>
    <n v="0"/>
    <n v="1.98"/>
    <n v="0"/>
    <n v="0"/>
    <n v="0"/>
    <s v="Greater Than 8 Weeks Old"/>
  </r>
  <r>
    <s v="01-31-0109-01-00"/>
    <d v="2019-08-09T00:00:00"/>
    <x v="3"/>
    <s v="RINGS"/>
    <n v="5"/>
    <n v="110"/>
    <n v="31.75"/>
    <n v="6.35"/>
    <n v="78.25"/>
    <n v="0.71"/>
    <s v="Friday"/>
    <d v="2019-08-12T00:00:00"/>
    <s v="Monday"/>
    <s v="Monday"/>
    <n v="0"/>
    <s v="Low Cost per Unit"/>
    <n v="0"/>
    <n v="3.3"/>
    <n v="0"/>
    <n v="0"/>
    <n v="22"/>
    <s v="Greater Than 8 Weeks Old"/>
  </r>
  <r>
    <s v="01-31-0109-01-00"/>
    <d v="2019-08-10T00:00:00"/>
    <x v="3"/>
    <s v="RINGS"/>
    <n v="2"/>
    <n v="44"/>
    <n v="12.7"/>
    <n v="6.35"/>
    <n v="31.3"/>
    <n v="0.71"/>
    <s v="Saturday"/>
    <d v="2019-08-13T00:00:00"/>
    <s v="Tuesday"/>
    <s v="Tuesday"/>
    <n v="0"/>
    <s v="Low Cost per Unit"/>
    <n v="0"/>
    <n v="1.3199999999999998"/>
    <n v="0"/>
    <n v="0"/>
    <n v="0"/>
    <s v="Greater Than 8 Weeks Old"/>
  </r>
  <r>
    <s v="01-31-0109-01-00"/>
    <d v="2019-08-11T00:00:00"/>
    <x v="3"/>
    <s v="RINGS"/>
    <n v="3"/>
    <n v="66"/>
    <n v="19.05"/>
    <n v="6.3500000000000005"/>
    <n v="46.95"/>
    <n v="0.71"/>
    <s v="Sunday"/>
    <d v="2019-08-14T00:00:00"/>
    <s v="Wednesday"/>
    <s v="Wednesday"/>
    <n v="0"/>
    <s v="Low Cost per Unit"/>
    <n v="0"/>
    <n v="1.98"/>
    <n v="0"/>
    <n v="0"/>
    <n v="0"/>
    <s v="Greater Than 8 Weeks Old"/>
  </r>
  <r>
    <s v="01-31-0109-01-00"/>
    <d v="2019-08-12T00:00:00"/>
    <x v="3"/>
    <s v="RINGS"/>
    <n v="4"/>
    <n v="66"/>
    <n v="25.4"/>
    <n v="6.35"/>
    <n v="40.6"/>
    <n v="0.62"/>
    <s v="Monday"/>
    <d v="2019-08-15T00:00:00"/>
    <s v="Thursday"/>
    <s v="Thursday"/>
    <n v="0"/>
    <s v="Low Cost per Unit"/>
    <n v="0"/>
    <n v="1.98"/>
    <n v="0"/>
    <n v="0"/>
    <n v="0"/>
    <s v="Greater Than 8 Weeks Old"/>
  </r>
  <r>
    <s v="01-31-0109-01-00"/>
    <d v="2019-08-14T00:00:00"/>
    <x v="3"/>
    <s v="RINGS"/>
    <n v="5"/>
    <n v="110"/>
    <n v="31.75"/>
    <n v="6.35"/>
    <n v="78.25"/>
    <n v="0.71"/>
    <s v="Wednesday"/>
    <d v="2019-08-17T00:00:00"/>
    <s v="Saturday"/>
    <s v="Saturday"/>
    <n v="0"/>
    <s v="Low Cost per Unit"/>
    <n v="0"/>
    <n v="3.3"/>
    <n v="0"/>
    <n v="0"/>
    <n v="0"/>
    <s v="Greater Than 8 Weeks Old"/>
  </r>
  <r>
    <s v="01-31-0109-01-00"/>
    <d v="2019-08-15T00:00:00"/>
    <x v="3"/>
    <s v="RINGS"/>
    <n v="8"/>
    <n v="176"/>
    <n v="50.8"/>
    <n v="6.35"/>
    <n v="125.2"/>
    <n v="0.71"/>
    <s v="Thursday"/>
    <d v="2019-08-18T00:00:00"/>
    <s v="Sunday"/>
    <s v="Monday"/>
    <n v="0"/>
    <s v="Low Cost per Unit"/>
    <n v="0"/>
    <n v="5.2799999999999994"/>
    <n v="0"/>
    <n v="0"/>
    <n v="0"/>
    <s v="Greater Than 8 Weeks Old"/>
  </r>
  <r>
    <s v="01-31-0109-01-00"/>
    <d v="2019-08-16T00:00:00"/>
    <x v="3"/>
    <s v="RINGS"/>
    <n v="3"/>
    <n v="66"/>
    <n v="19.05"/>
    <n v="6.3500000000000005"/>
    <n v="46.95"/>
    <n v="0.71"/>
    <s v="Friday"/>
    <d v="2019-08-19T00:00:00"/>
    <s v="Monday"/>
    <s v="Monday"/>
    <n v="0"/>
    <s v="Low Cost per Unit"/>
    <n v="0"/>
    <n v="1.98"/>
    <n v="0"/>
    <n v="0"/>
    <n v="13.200000000000001"/>
    <s v="Greater Than 8 Weeks Old"/>
  </r>
  <r>
    <s v="01-31-0109-01-00"/>
    <d v="2019-08-17T00:00:00"/>
    <x v="3"/>
    <s v="RINGS"/>
    <n v="5"/>
    <n v="110"/>
    <n v="31.75"/>
    <n v="6.35"/>
    <n v="78.25"/>
    <n v="0.71"/>
    <s v="Saturday"/>
    <d v="2019-08-20T00:00:00"/>
    <s v="Tuesday"/>
    <s v="Tuesday"/>
    <n v="0"/>
    <s v="Low Cost per Unit"/>
    <n v="0"/>
    <n v="3.3"/>
    <n v="0"/>
    <n v="0"/>
    <n v="0"/>
    <s v="Greater Than 8 Weeks Old"/>
  </r>
  <r>
    <s v="01-31-0109-01-00"/>
    <d v="2019-08-18T00:00:00"/>
    <x v="3"/>
    <s v="RINGS"/>
    <n v="4"/>
    <n v="88"/>
    <n v="25.4"/>
    <n v="6.35"/>
    <n v="62.6"/>
    <n v="0.71"/>
    <s v="Sunday"/>
    <d v="2019-08-21T00:00:00"/>
    <s v="Wednesday"/>
    <s v="Wednesday"/>
    <n v="0"/>
    <s v="Low Cost per Unit"/>
    <n v="0"/>
    <n v="2.6399999999999997"/>
    <n v="0"/>
    <n v="0"/>
    <n v="0"/>
    <s v="Greater Than 8 Weeks Old"/>
  </r>
  <r>
    <s v="01-31-0109-01-00"/>
    <d v="2019-08-19T00:00:00"/>
    <x v="3"/>
    <s v="RINGS"/>
    <n v="3"/>
    <n v="66"/>
    <n v="19.05"/>
    <n v="6.3500000000000005"/>
    <n v="46.95"/>
    <n v="0.71"/>
    <s v="Monday"/>
    <d v="2019-08-22T00:00:00"/>
    <s v="Thursday"/>
    <s v="Thursday"/>
    <n v="0"/>
    <s v="Low Cost per Unit"/>
    <n v="0"/>
    <n v="1.98"/>
    <n v="0"/>
    <n v="0"/>
    <n v="0"/>
    <s v="Greater Than 8 Weeks Old"/>
  </r>
  <r>
    <s v="01-31-0109-01-00"/>
    <d v="2019-08-20T00:00:00"/>
    <x v="3"/>
    <s v="RINGS"/>
    <n v="9"/>
    <n v="198"/>
    <n v="57.15"/>
    <n v="6.35"/>
    <n v="140.85"/>
    <n v="0.71"/>
    <s v="Tuesday"/>
    <d v="2019-08-23T00:00:00"/>
    <s v="Friday"/>
    <s v="Friday"/>
    <n v="9.9"/>
    <s v="Low Cost per Unit"/>
    <n v="0"/>
    <n v="5.9399999999999995"/>
    <n v="0"/>
    <n v="0"/>
    <n v="0"/>
    <s v="Greater Than 8 Weeks Old"/>
  </r>
  <r>
    <s v="01-31-0109-01-00"/>
    <d v="2019-08-21T00:00:00"/>
    <x v="3"/>
    <s v="RINGS"/>
    <n v="8"/>
    <n v="176"/>
    <n v="50.8"/>
    <n v="6.35"/>
    <n v="125.2"/>
    <n v="0.71"/>
    <s v="Wednesday"/>
    <d v="2019-08-24T00:00:00"/>
    <s v="Saturday"/>
    <s v="Saturday"/>
    <n v="0"/>
    <s v="Low Cost per Unit"/>
    <n v="0"/>
    <n v="5.2799999999999994"/>
    <n v="0"/>
    <n v="0"/>
    <n v="0"/>
    <s v="Greater Than 8 Weeks Old"/>
  </r>
  <r>
    <s v="01-31-0109-01-00"/>
    <d v="2019-08-22T00:00:00"/>
    <x v="3"/>
    <s v="RINGS"/>
    <n v="5"/>
    <n v="88"/>
    <n v="31.75"/>
    <n v="6.35"/>
    <n v="56.25"/>
    <n v="0.64"/>
    <s v="Thursday"/>
    <d v="2019-08-25T00:00:00"/>
    <s v="Sunday"/>
    <s v="Monday"/>
    <n v="0"/>
    <s v="Low Cost per Unit"/>
    <n v="0"/>
    <n v="2.6399999999999997"/>
    <n v="0"/>
    <n v="0"/>
    <n v="0"/>
    <s v="Greater Than 8 Weeks Old"/>
  </r>
  <r>
    <s v="01-31-0109-01-00"/>
    <d v="2019-08-23T00:00:00"/>
    <x v="3"/>
    <s v="RINGS"/>
    <n v="5"/>
    <n v="110"/>
    <n v="31.75"/>
    <n v="6.35"/>
    <n v="78.25"/>
    <n v="0.71"/>
    <s v="Friday"/>
    <d v="2019-08-26T00:00:00"/>
    <s v="Monday"/>
    <s v="Monday"/>
    <n v="0"/>
    <s v="Low Cost per Unit"/>
    <n v="0"/>
    <n v="3.3"/>
    <n v="0"/>
    <n v="0"/>
    <n v="22"/>
    <s v="Greater Than 8 Weeks Old"/>
  </r>
  <r>
    <s v="01-31-0109-01-00"/>
    <d v="2019-08-24T00:00:00"/>
    <x v="3"/>
    <s v="RINGS"/>
    <n v="5"/>
    <n v="110"/>
    <n v="31.75"/>
    <n v="6.35"/>
    <n v="78.25"/>
    <n v="0.71"/>
    <s v="Saturday"/>
    <d v="2019-08-27T00:00:00"/>
    <s v="Tuesday"/>
    <s v="Tuesday"/>
    <n v="0"/>
    <s v="Low Cost per Unit"/>
    <n v="0"/>
    <n v="3.3"/>
    <n v="0"/>
    <n v="0"/>
    <n v="0"/>
    <s v="Greater Than 8 Weeks Old"/>
  </r>
  <r>
    <s v="01-31-0109-01-00"/>
    <d v="2019-08-25T00:00:00"/>
    <x v="3"/>
    <s v="RINGS"/>
    <n v="5"/>
    <n v="110"/>
    <n v="31.75"/>
    <n v="6.35"/>
    <n v="78.25"/>
    <n v="0.71"/>
    <s v="Sunday"/>
    <d v="2019-08-28T00:00:00"/>
    <s v="Wednesday"/>
    <s v="Wednesday"/>
    <n v="0"/>
    <s v="Low Cost per Unit"/>
    <n v="0"/>
    <n v="3.3"/>
    <n v="0"/>
    <n v="0"/>
    <n v="0"/>
    <s v="Greater Than 8 Weeks Old"/>
  </r>
  <r>
    <s v="01-31-0109-01-00"/>
    <d v="2019-08-26T00:00:00"/>
    <x v="3"/>
    <s v="RINGS"/>
    <n v="2"/>
    <n v="44"/>
    <n v="12.7"/>
    <n v="6.35"/>
    <n v="31.3"/>
    <n v="0.71"/>
    <s v="Monday"/>
    <d v="2019-08-29T00:00:00"/>
    <s v="Thursday"/>
    <s v="Thursday"/>
    <n v="0"/>
    <s v="Low Cost per Unit"/>
    <n v="0"/>
    <n v="1.3199999999999998"/>
    <n v="0"/>
    <n v="0"/>
    <n v="0"/>
    <s v="Greater Than 8 Weeks Old"/>
  </r>
  <r>
    <s v="01-31-0109-01-00"/>
    <d v="2019-08-27T00:00:00"/>
    <x v="3"/>
    <s v="RINGS"/>
    <n v="2"/>
    <n v="44"/>
    <n v="12.7"/>
    <n v="6.35"/>
    <n v="31.3"/>
    <n v="0.71"/>
    <s v="Tuesday"/>
    <d v="2019-08-30T00:00:00"/>
    <s v="Friday"/>
    <s v="Friday"/>
    <n v="2.2000000000000002"/>
    <s v="Low Cost per Unit"/>
    <n v="0"/>
    <n v="1.3199999999999998"/>
    <n v="0"/>
    <n v="0"/>
    <n v="0"/>
    <s v="Greater Than 8 Weeks Old"/>
  </r>
  <r>
    <s v="01-31-0109-01-00"/>
    <d v="2019-08-28T00:00:00"/>
    <x v="3"/>
    <s v="RINGS"/>
    <n v="5"/>
    <n v="110"/>
    <n v="31.75"/>
    <n v="6.35"/>
    <n v="78.25"/>
    <n v="0.71"/>
    <s v="Wednesday"/>
    <d v="2019-08-31T00:00:00"/>
    <s v="Saturday"/>
    <s v="Saturday"/>
    <n v="0"/>
    <s v="Low Cost per Unit"/>
    <n v="0"/>
    <n v="3.3"/>
    <n v="0"/>
    <n v="0"/>
    <n v="0"/>
    <s v="Greater Than 8 Weeks Old"/>
  </r>
  <r>
    <s v="01-31-0109-01-00"/>
    <d v="2019-08-29T00:00:00"/>
    <x v="3"/>
    <s v="RINGS"/>
    <n v="5"/>
    <n v="110"/>
    <n v="31.75"/>
    <n v="6.35"/>
    <n v="78.25"/>
    <n v="0.71"/>
    <s v="Thursday"/>
    <d v="2019-09-01T00:00:00"/>
    <s v="Sunday"/>
    <s v="Monday"/>
    <n v="0"/>
    <s v="Low Cost per Unit"/>
    <n v="0"/>
    <n v="3.3"/>
    <n v="0"/>
    <n v="0"/>
    <n v="0"/>
    <s v="Greater Than 8 Weeks Old"/>
  </r>
  <r>
    <s v="01-31-0109-01-00"/>
    <d v="2019-08-30T00:00:00"/>
    <x v="3"/>
    <s v="RINGS"/>
    <n v="1"/>
    <n v="22"/>
    <n v="6.35"/>
    <n v="6.35"/>
    <n v="15.65"/>
    <n v="0.71"/>
    <s v="Friday"/>
    <d v="2019-09-02T00:00:00"/>
    <s v="Monday"/>
    <s v="Monday"/>
    <n v="0"/>
    <s v="Low Cost per Unit"/>
    <n v="0"/>
    <n v="0"/>
    <n v="0"/>
    <n v="0"/>
    <n v="4.4000000000000004"/>
    <s v="Greater Than 8 Weeks Old"/>
  </r>
  <r>
    <s v="01-31-0109-01-00"/>
    <d v="2019-08-31T00:00:00"/>
    <x v="3"/>
    <s v="RINGS"/>
    <n v="3"/>
    <n v="66"/>
    <n v="19.05"/>
    <n v="6.3500000000000005"/>
    <n v="46.95"/>
    <n v="0.71"/>
    <s v="Saturday"/>
    <d v="2019-09-03T00:00:00"/>
    <s v="Tuesday"/>
    <s v="Tuesday"/>
    <n v="0"/>
    <s v="Low Cost per Unit"/>
    <n v="0"/>
    <n v="1.98"/>
    <n v="0"/>
    <n v="0"/>
    <n v="0"/>
    <s v="Greater Than 8 Weeks Old"/>
  </r>
  <r>
    <s v="01-32-0101-01"/>
    <d v="2019-08-01T00:00:00"/>
    <x v="5"/>
    <s v="OUTERWEAR"/>
    <n v="1"/>
    <n v="25"/>
    <n v="3.8"/>
    <n v="3.8"/>
    <n v="21.2"/>
    <n v="0.8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32-0101-01"/>
    <d v="2019-08-03T00:00:00"/>
    <x v="5"/>
    <s v="OUTERWEAR"/>
    <n v="1"/>
    <n v="25"/>
    <n v="3.8"/>
    <n v="3.8"/>
    <n v="21.2"/>
    <n v="0.85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32-0101-01"/>
    <d v="2019-08-04T00:00:00"/>
    <x v="5"/>
    <s v="OUTERWEAR"/>
    <n v="4"/>
    <n v="100"/>
    <n v="15.2"/>
    <n v="3.8"/>
    <n v="84.8"/>
    <n v="0.85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1-32-0101-01"/>
    <d v="2019-08-06T00:00:00"/>
    <x v="5"/>
    <s v="OUTERWEAR"/>
    <n v="4"/>
    <n v="39.96"/>
    <n v="15.2"/>
    <n v="3.8"/>
    <n v="24.76"/>
    <n v="0.62"/>
    <s v="Tuesday"/>
    <d v="2019-08-09T00:00:00"/>
    <s v="Friday"/>
    <s v="Friday"/>
    <n v="1.9980000000000002"/>
    <s v="Low Cost per Unit"/>
    <n v="0"/>
    <n v="1.1988000000000001"/>
    <n v="0"/>
    <n v="0"/>
    <n v="0"/>
    <s v="Greater Than 8 Weeks Old"/>
  </r>
  <r>
    <s v="01-32-0101-01"/>
    <d v="2019-08-07T00:00:00"/>
    <x v="5"/>
    <s v="OUTERWEAR"/>
    <n v="32"/>
    <n v="319.68"/>
    <n v="121.6"/>
    <n v="3.8"/>
    <n v="198.08"/>
    <n v="0.62"/>
    <s v="Wednesday"/>
    <d v="2019-08-10T00:00:00"/>
    <s v="Saturday"/>
    <s v="Saturday"/>
    <n v="0"/>
    <s v="Low Cost per Unit"/>
    <n v="0"/>
    <n v="9.5904000000000007"/>
    <n v="0"/>
    <n v="0"/>
    <n v="0"/>
    <s v="Greater Than 8 Weeks Old"/>
  </r>
  <r>
    <s v="01-32-0101-01"/>
    <d v="2019-08-08T00:00:00"/>
    <x v="5"/>
    <s v="OUTERWEAR"/>
    <n v="18"/>
    <n v="179.82"/>
    <n v="68.400000000000006"/>
    <n v="3.8000000000000003"/>
    <n v="111.42"/>
    <n v="0.62"/>
    <s v="Thursday"/>
    <d v="2019-08-11T00:00:00"/>
    <s v="Sunday"/>
    <s v="Monday"/>
    <n v="0"/>
    <s v="Low Cost per Unit"/>
    <n v="0"/>
    <n v="5.3945999999999996"/>
    <n v="0"/>
    <n v="0"/>
    <n v="0"/>
    <s v="Greater Than 8 Weeks Old"/>
  </r>
  <r>
    <s v="01-32-0101-01"/>
    <d v="2019-08-09T00:00:00"/>
    <x v="5"/>
    <s v="OUTERWEAR"/>
    <n v="23"/>
    <n v="229.77"/>
    <n v="87.4"/>
    <n v="3.8000000000000003"/>
    <n v="142.37"/>
    <n v="0.62"/>
    <s v="Friday"/>
    <d v="2019-08-12T00:00:00"/>
    <s v="Monday"/>
    <s v="Monday"/>
    <n v="0"/>
    <s v="Low Cost per Unit"/>
    <n v="0"/>
    <n v="6.8931000000000004"/>
    <n v="0"/>
    <n v="0"/>
    <n v="0"/>
    <s v="Greater Than 8 Weeks Old"/>
  </r>
  <r>
    <s v="01-32-0101-01"/>
    <d v="2019-08-10T00:00:00"/>
    <x v="5"/>
    <s v="OUTERWEAR"/>
    <n v="30"/>
    <n v="299.7"/>
    <n v="114"/>
    <n v="3.8"/>
    <n v="185.7"/>
    <n v="0.62"/>
    <s v="Saturday"/>
    <d v="2019-08-13T00:00:00"/>
    <s v="Tuesday"/>
    <s v="Tuesday"/>
    <n v="0"/>
    <s v="Low Cost per Unit"/>
    <n v="0"/>
    <n v="8.9909999999999997"/>
    <n v="0"/>
    <n v="0"/>
    <n v="0"/>
    <s v="Greater Than 8 Weeks Old"/>
  </r>
  <r>
    <s v="01-32-0101-01"/>
    <d v="2019-08-11T00:00:00"/>
    <x v="5"/>
    <s v="OUTERWEAR"/>
    <n v="15"/>
    <n v="149.85"/>
    <n v="57"/>
    <n v="3.8"/>
    <n v="92.85"/>
    <n v="0.62"/>
    <s v="Sunday"/>
    <d v="2019-08-14T00:00:00"/>
    <s v="Wednesday"/>
    <s v="Wednesday"/>
    <n v="0"/>
    <s v="Low Cost per Unit"/>
    <n v="0"/>
    <n v="4.4954999999999998"/>
    <n v="0"/>
    <n v="0"/>
    <n v="0"/>
    <s v="Greater Than 8 Weeks Old"/>
  </r>
  <r>
    <s v="01-32-0101-01"/>
    <d v="2019-08-12T00:00:00"/>
    <x v="5"/>
    <s v="OUTERWEAR"/>
    <n v="17"/>
    <n v="169.83"/>
    <n v="64.599999999999994"/>
    <n v="3.8"/>
    <n v="105.23"/>
    <n v="0.62"/>
    <s v="Monday"/>
    <d v="2019-08-15T00:00:00"/>
    <s v="Thursday"/>
    <s v="Thursday"/>
    <n v="0"/>
    <s v="Low Cost per Unit"/>
    <n v="0"/>
    <n v="5.0949"/>
    <n v="0"/>
    <n v="0"/>
    <n v="0"/>
    <s v="Greater Than 8 Weeks Old"/>
  </r>
  <r>
    <s v="01-32-0101-01"/>
    <d v="2019-08-13T00:00:00"/>
    <x v="5"/>
    <s v="OUTERWEAR"/>
    <n v="14"/>
    <n v="129.87"/>
    <n v="53.2"/>
    <n v="3.8000000000000003"/>
    <n v="76.67"/>
    <n v="0.59"/>
    <s v="Tuesday"/>
    <d v="2019-08-16T00:00:00"/>
    <s v="Friday"/>
    <s v="Friday"/>
    <n v="6.4935000000000009"/>
    <s v="Low Cost per Unit"/>
    <n v="0"/>
    <n v="3.8961000000000001"/>
    <n v="0"/>
    <n v="0"/>
    <n v="0"/>
    <s v="Greater Than 8 Weeks Old"/>
  </r>
  <r>
    <s v="01-32-0101-01"/>
    <d v="2019-08-14T00:00:00"/>
    <x v="5"/>
    <s v="OUTERWEAR"/>
    <n v="17"/>
    <n v="169.83"/>
    <n v="64.599999999999994"/>
    <n v="3.8"/>
    <n v="105.23"/>
    <n v="0.62"/>
    <s v="Wednesday"/>
    <d v="2019-08-17T00:00:00"/>
    <s v="Saturday"/>
    <s v="Saturday"/>
    <n v="0"/>
    <s v="Low Cost per Unit"/>
    <n v="0"/>
    <n v="5.0949"/>
    <n v="0"/>
    <n v="0"/>
    <n v="0"/>
    <s v="Greater Than 8 Weeks Old"/>
  </r>
  <r>
    <s v="01-32-0101-01"/>
    <d v="2019-08-15T00:00:00"/>
    <x v="5"/>
    <s v="OUTERWEAR"/>
    <n v="15"/>
    <n v="149.85"/>
    <n v="57"/>
    <n v="3.8"/>
    <n v="92.85"/>
    <n v="0.62"/>
    <s v="Thursday"/>
    <d v="2019-08-18T00:00:00"/>
    <s v="Sunday"/>
    <s v="Monday"/>
    <n v="0"/>
    <s v="Low Cost per Unit"/>
    <n v="0"/>
    <n v="4.4954999999999998"/>
    <n v="0"/>
    <n v="0"/>
    <n v="0"/>
    <s v="Greater Than 8 Weeks Old"/>
  </r>
  <r>
    <s v="01-32-0101-01"/>
    <d v="2019-08-16T00:00:00"/>
    <x v="5"/>
    <s v="OUTERWEAR"/>
    <n v="20"/>
    <n v="199.8"/>
    <n v="76"/>
    <n v="3.8"/>
    <n v="123.8"/>
    <n v="0.62"/>
    <s v="Friday"/>
    <d v="2019-08-19T00:00:00"/>
    <s v="Monday"/>
    <s v="Monday"/>
    <n v="0"/>
    <s v="Low Cost per Unit"/>
    <n v="0"/>
    <n v="5.9939999999999998"/>
    <n v="0"/>
    <n v="0"/>
    <n v="0"/>
    <s v="Greater Than 8 Weeks Old"/>
  </r>
  <r>
    <s v="01-32-0101-01"/>
    <d v="2019-08-17T00:00:00"/>
    <x v="5"/>
    <s v="OUTERWEAR"/>
    <n v="12"/>
    <n v="119.88"/>
    <n v="45.6"/>
    <n v="3.8000000000000003"/>
    <n v="74.28"/>
    <n v="0.62"/>
    <s v="Saturday"/>
    <d v="2019-08-20T00:00:00"/>
    <s v="Tuesday"/>
    <s v="Tuesday"/>
    <n v="0"/>
    <s v="Low Cost per Unit"/>
    <n v="0"/>
    <n v="3.5963999999999996"/>
    <n v="0"/>
    <n v="0"/>
    <n v="0"/>
    <s v="Greater Than 8 Weeks Old"/>
  </r>
  <r>
    <s v="01-32-0101-01"/>
    <d v="2019-08-18T00:00:00"/>
    <x v="5"/>
    <s v="OUTERWEAR"/>
    <n v="22"/>
    <n v="219.78"/>
    <n v="83.6"/>
    <n v="3.8"/>
    <n v="136.18"/>
    <n v="0.62"/>
    <s v="Sunday"/>
    <d v="2019-08-21T00:00:00"/>
    <s v="Wednesday"/>
    <s v="Wednesday"/>
    <n v="0"/>
    <s v="Low Cost per Unit"/>
    <n v="0"/>
    <n v="6.5933999999999999"/>
    <n v="0"/>
    <n v="0"/>
    <n v="0"/>
    <s v="Greater Than 8 Weeks Old"/>
  </r>
  <r>
    <s v="01-32-0101-01"/>
    <d v="2019-08-19T00:00:00"/>
    <x v="5"/>
    <s v="OUTERWEAR"/>
    <n v="8"/>
    <n v="79.92"/>
    <n v="30.4"/>
    <n v="3.8"/>
    <n v="49.52"/>
    <n v="0.62"/>
    <s v="Monday"/>
    <d v="2019-08-22T00:00:00"/>
    <s v="Thursday"/>
    <s v="Thursday"/>
    <n v="0"/>
    <s v="Low Cost per Unit"/>
    <n v="0"/>
    <n v="2.3976000000000002"/>
    <n v="0"/>
    <n v="0"/>
    <n v="0"/>
    <s v="Greater Than 8 Weeks Old"/>
  </r>
  <r>
    <s v="01-32-0101-01"/>
    <d v="2019-08-20T00:00:00"/>
    <x v="5"/>
    <s v="OUTERWEAR"/>
    <n v="55"/>
    <n v="549.45000000000005"/>
    <n v="209"/>
    <n v="3.8"/>
    <n v="340.45"/>
    <n v="0.62"/>
    <s v="Tuesday"/>
    <d v="2019-08-23T00:00:00"/>
    <s v="Friday"/>
    <s v="Friday"/>
    <n v="27.472500000000004"/>
    <s v="Low Cost per Unit"/>
    <n v="0"/>
    <n v="16.483499999999999"/>
    <n v="0"/>
    <n v="0"/>
    <n v="0"/>
    <s v="Greater Than 8 Weeks Old"/>
  </r>
  <r>
    <s v="01-32-0101-01"/>
    <d v="2019-08-21T00:00:00"/>
    <x v="5"/>
    <s v="OUTERWEAR"/>
    <n v="67"/>
    <n v="662.19"/>
    <n v="254.6"/>
    <n v="3.8"/>
    <n v="407.59"/>
    <n v="0.62"/>
    <s v="Wednesday"/>
    <d v="2019-08-24T00:00:00"/>
    <s v="Saturday"/>
    <s v="Saturday"/>
    <n v="0"/>
    <s v="Low Cost per Unit"/>
    <n v="0"/>
    <n v="19.8657"/>
    <n v="0"/>
    <n v="0"/>
    <n v="0"/>
    <s v="Greater Than 8 Weeks Old"/>
  </r>
  <r>
    <s v="01-32-0101-01"/>
    <d v="2019-08-22T00:00:00"/>
    <x v="5"/>
    <s v="OUTERWEAR"/>
    <n v="31"/>
    <n v="309.69"/>
    <n v="117.8"/>
    <n v="3.8"/>
    <n v="191.89"/>
    <n v="0.62"/>
    <s v="Thursday"/>
    <d v="2019-08-25T00:00:00"/>
    <s v="Sunday"/>
    <s v="Monday"/>
    <n v="0"/>
    <s v="Low Cost per Unit"/>
    <n v="0"/>
    <n v="9.2906999999999993"/>
    <n v="0"/>
    <n v="0"/>
    <n v="0"/>
    <s v="Greater Than 8 Weeks Old"/>
  </r>
  <r>
    <s v="01-32-0101-01"/>
    <d v="2019-08-23T00:00:00"/>
    <x v="5"/>
    <s v="OUTERWEAR"/>
    <n v="20"/>
    <n v="199.8"/>
    <n v="76"/>
    <n v="3.8"/>
    <n v="123.8"/>
    <n v="0.62"/>
    <s v="Friday"/>
    <d v="2019-08-26T00:00:00"/>
    <s v="Monday"/>
    <s v="Monday"/>
    <n v="0"/>
    <s v="Low Cost per Unit"/>
    <n v="0"/>
    <n v="5.9939999999999998"/>
    <n v="0"/>
    <n v="0"/>
    <n v="0"/>
    <s v="Greater Than 8 Weeks Old"/>
  </r>
  <r>
    <s v="01-32-0101-01"/>
    <d v="2019-08-24T00:00:00"/>
    <x v="5"/>
    <s v="OUTERWEAR"/>
    <n v="33"/>
    <n v="329.67"/>
    <n v="125.4"/>
    <n v="3.8000000000000003"/>
    <n v="204.27"/>
    <n v="0.62"/>
    <s v="Saturday"/>
    <d v="2019-08-27T00:00:00"/>
    <s v="Tuesday"/>
    <s v="Tuesday"/>
    <n v="0"/>
    <s v="Low Cost per Unit"/>
    <n v="0"/>
    <n v="9.8901000000000003"/>
    <n v="0"/>
    <n v="0"/>
    <n v="0"/>
    <s v="Greater Than 8 Weeks Old"/>
  </r>
  <r>
    <s v="01-32-0101-01"/>
    <d v="2019-08-25T00:00:00"/>
    <x v="5"/>
    <s v="OUTERWEAR"/>
    <n v="39"/>
    <n v="389.61"/>
    <n v="148.19999999999999"/>
    <n v="3.8"/>
    <n v="241.41"/>
    <n v="0.62"/>
    <s v="Sunday"/>
    <d v="2019-08-28T00:00:00"/>
    <s v="Wednesday"/>
    <s v="Wednesday"/>
    <n v="0"/>
    <s v="Low Cost per Unit"/>
    <n v="0"/>
    <n v="11.6883"/>
    <n v="0"/>
    <n v="0"/>
    <n v="0"/>
    <s v="Greater Than 8 Weeks Old"/>
  </r>
  <r>
    <s v="01-32-0101-01"/>
    <d v="2019-08-26T00:00:00"/>
    <x v="5"/>
    <s v="OUTERWEAR"/>
    <n v="28"/>
    <n v="279.72000000000003"/>
    <n v="106.4"/>
    <n v="3.8000000000000003"/>
    <n v="173.32"/>
    <n v="0.62"/>
    <s v="Monday"/>
    <d v="2019-08-29T00:00:00"/>
    <s v="Thursday"/>
    <s v="Thursday"/>
    <n v="0"/>
    <s v="Low Cost per Unit"/>
    <n v="0"/>
    <n v="8.3916000000000004"/>
    <n v="0"/>
    <n v="0"/>
    <n v="0"/>
    <s v="Greater Than 8 Weeks Old"/>
  </r>
  <r>
    <s v="01-32-0101-01"/>
    <d v="2019-08-27T00:00:00"/>
    <x v="5"/>
    <s v="OUTERWEAR"/>
    <n v="20"/>
    <n v="199.8"/>
    <n v="76"/>
    <n v="3.8"/>
    <n v="123.8"/>
    <n v="0.62"/>
    <s v="Tuesday"/>
    <d v="2019-08-30T00:00:00"/>
    <s v="Friday"/>
    <s v="Friday"/>
    <n v="9.990000000000002"/>
    <s v="Low Cost per Unit"/>
    <n v="0"/>
    <n v="5.9939999999999998"/>
    <n v="0"/>
    <n v="0"/>
    <n v="0"/>
    <s v="Greater Than 8 Weeks Old"/>
  </r>
  <r>
    <s v="01-32-0101-01"/>
    <d v="2019-08-28T00:00:00"/>
    <x v="5"/>
    <s v="OUTERWEAR"/>
    <n v="37"/>
    <n v="369.63"/>
    <n v="140.6"/>
    <n v="3.8"/>
    <n v="229.03"/>
    <n v="0.62"/>
    <s v="Wednesday"/>
    <d v="2019-08-31T00:00:00"/>
    <s v="Saturday"/>
    <s v="Saturday"/>
    <n v="0"/>
    <s v="Low Cost per Unit"/>
    <n v="0"/>
    <n v="11.088899999999999"/>
    <n v="0"/>
    <n v="0"/>
    <n v="0"/>
    <s v="Greater Than 8 Weeks Old"/>
  </r>
  <r>
    <s v="01-32-0101-01"/>
    <d v="2019-08-29T00:00:00"/>
    <x v="5"/>
    <s v="OUTERWEAR"/>
    <n v="20"/>
    <n v="199.8"/>
    <n v="76"/>
    <n v="3.8"/>
    <n v="123.8"/>
    <n v="0.62"/>
    <s v="Thursday"/>
    <d v="2019-09-01T00:00:00"/>
    <s v="Sunday"/>
    <s v="Monday"/>
    <n v="0"/>
    <s v="Low Cost per Unit"/>
    <n v="0"/>
    <n v="5.9939999999999998"/>
    <n v="0"/>
    <n v="0"/>
    <n v="0"/>
    <s v="Greater Than 8 Weeks Old"/>
  </r>
  <r>
    <s v="01-32-0101-01"/>
    <d v="2019-08-30T00:00:00"/>
    <x v="5"/>
    <s v="OUTERWEAR"/>
    <n v="2"/>
    <n v="27.99"/>
    <n v="7.6"/>
    <n v="3.8"/>
    <n v="20.39"/>
    <n v="0.73"/>
    <s v="Friday"/>
    <d v="2019-09-02T00:00:00"/>
    <s v="Monday"/>
    <s v="Monday"/>
    <n v="0"/>
    <s v="Low Cost per Unit"/>
    <n v="0"/>
    <n v="0.83969999999999989"/>
    <n v="0"/>
    <n v="0"/>
    <n v="0"/>
    <s v="Greater Than 8 Weeks Old"/>
  </r>
  <r>
    <s v="01-32-0101-01"/>
    <d v="2019-08-31T00:00:00"/>
    <x v="5"/>
    <s v="OUTERWEAR"/>
    <n v="2"/>
    <n v="27.99"/>
    <n v="7.6"/>
    <n v="3.8"/>
    <n v="20.39"/>
    <n v="0.73"/>
    <s v="Saturday"/>
    <d v="2019-09-03T00:00:00"/>
    <s v="Tuesday"/>
    <s v="Tuesday"/>
    <n v="0"/>
    <s v="Low Cost per Unit"/>
    <n v="0"/>
    <n v="0.83969999999999989"/>
    <n v="0"/>
    <n v="0"/>
    <n v="0"/>
    <s v="Greater Than 8 Weeks Old"/>
  </r>
  <r>
    <s v="01-40-0401-00-00"/>
    <d v="2019-08-01T00:00:00"/>
    <x v="6"/>
    <s v="INTIMATES"/>
    <n v="1"/>
    <n v="25"/>
    <n v="5.4"/>
    <n v="5.4"/>
    <n v="19.600000000000001"/>
    <n v="0.7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40-0401-00-00"/>
    <d v="2019-08-02T00:00:00"/>
    <x v="6"/>
    <s v="INTIMATES"/>
    <n v="1"/>
    <n v="25"/>
    <n v="5.4"/>
    <n v="5.4"/>
    <n v="19.600000000000001"/>
    <n v="0.7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40-0401-00-00"/>
    <d v="2019-08-04T00:00:00"/>
    <x v="6"/>
    <s v="INTIMATES"/>
    <n v="1"/>
    <n v="25"/>
    <n v="5.4"/>
    <n v="5.4"/>
    <n v="19.600000000000001"/>
    <n v="0.7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1-40-0401-00-00"/>
    <d v="2019-08-05T00:00:00"/>
    <x v="6"/>
    <s v="INTIMATES"/>
    <n v="2"/>
    <n v="50"/>
    <n v="10.8"/>
    <n v="5.4"/>
    <n v="39.200000000000003"/>
    <n v="0.78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1-40-0401-00-00"/>
    <d v="2019-08-06T00:00:00"/>
    <x v="6"/>
    <s v="INTIMATES"/>
    <n v="2"/>
    <n v="50"/>
    <n v="10.8"/>
    <n v="5.4"/>
    <n v="39.200000000000003"/>
    <n v="0.78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1-40-0401-00-00"/>
    <d v="2019-08-07T00:00:00"/>
    <x v="6"/>
    <s v="INTIMATES"/>
    <n v="1"/>
    <n v="25"/>
    <n v="5.4"/>
    <n v="5.4"/>
    <n v="19.600000000000001"/>
    <n v="0.7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1-40-0401-00-00"/>
    <d v="2019-08-08T00:00:00"/>
    <x v="6"/>
    <s v="INTIMATES"/>
    <n v="1"/>
    <n v="25"/>
    <n v="5.4"/>
    <n v="5.4"/>
    <n v="19.600000000000001"/>
    <n v="0.7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40-0401-00-00"/>
    <d v="2019-08-09T00:00:00"/>
    <x v="6"/>
    <s v="INTIMATES"/>
    <n v="1"/>
    <n v="25"/>
    <n v="5.4"/>
    <n v="5.4"/>
    <n v="19.600000000000001"/>
    <n v="0.78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1-40-0401-00-00"/>
    <d v="2019-08-11T00:00:00"/>
    <x v="6"/>
    <s v="INTIMATES"/>
    <n v="3"/>
    <n v="75"/>
    <n v="16.2"/>
    <n v="5.3999999999999995"/>
    <n v="58.8"/>
    <n v="0.78"/>
    <s v="Sunday"/>
    <d v="2019-08-14T00:00:00"/>
    <s v="Wednesday"/>
    <s v="Wednesday"/>
    <n v="0"/>
    <s v="Low Cost per Unit"/>
    <n v="0"/>
    <n v="2.25"/>
    <n v="0"/>
    <n v="0"/>
    <n v="0"/>
    <s v="Greater Than 8 Weeks Old"/>
  </r>
  <r>
    <s v="01-40-0401-00-00"/>
    <d v="2019-08-12T00:00:00"/>
    <x v="6"/>
    <s v="INTIMATES"/>
    <n v="1"/>
    <n v="25"/>
    <n v="5.4"/>
    <n v="5.4"/>
    <n v="19.600000000000001"/>
    <n v="0.7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1-40-0401-00-00"/>
    <d v="2019-08-21T00:00:00"/>
    <x v="6"/>
    <s v="INTIMATES"/>
    <n v="5"/>
    <n v="84.96"/>
    <n v="27"/>
    <n v="5.4"/>
    <n v="57.96"/>
    <n v="0.68"/>
    <s v="Wednesday"/>
    <d v="2019-08-24T00:00:00"/>
    <s v="Saturday"/>
    <s v="Saturday"/>
    <n v="0"/>
    <s v="Low Cost per Unit"/>
    <n v="0"/>
    <n v="2.5487999999999995"/>
    <n v="0"/>
    <n v="0"/>
    <n v="0"/>
    <s v="Greater Than 8 Weeks Old"/>
  </r>
  <r>
    <s v="01-40-0401-00-00"/>
    <d v="2019-08-22T00:00:00"/>
    <x v="6"/>
    <s v="INTIMATES"/>
    <n v="10"/>
    <n v="149.9"/>
    <n v="54"/>
    <n v="5.4"/>
    <n v="95.9"/>
    <n v="0.64"/>
    <s v="Thursday"/>
    <d v="2019-08-25T00:00:00"/>
    <s v="Sunday"/>
    <s v="Monday"/>
    <n v="0"/>
    <s v="Low Cost per Unit"/>
    <n v="0"/>
    <n v="4.4969999999999999"/>
    <n v="0"/>
    <n v="0"/>
    <n v="0"/>
    <s v="Greater Than 8 Weeks Old"/>
  </r>
  <r>
    <s v="01-40-0401-00-00"/>
    <d v="2019-08-23T00:00:00"/>
    <x v="6"/>
    <s v="INTIMATES"/>
    <n v="21"/>
    <n v="314.79000000000002"/>
    <n v="113.4"/>
    <n v="5.4"/>
    <n v="201.39"/>
    <n v="0.64"/>
    <s v="Friday"/>
    <d v="2019-08-26T00:00:00"/>
    <s v="Monday"/>
    <s v="Monday"/>
    <n v="0"/>
    <s v="Low Cost per Unit"/>
    <n v="0"/>
    <n v="9.4436999999999998"/>
    <n v="0"/>
    <n v="0"/>
    <n v="0"/>
    <s v="Greater Than 8 Weeks Old"/>
  </r>
  <r>
    <s v="01-40-0401-00-00"/>
    <d v="2019-08-24T00:00:00"/>
    <x v="6"/>
    <s v="INTIMATES"/>
    <n v="8"/>
    <n v="119.92"/>
    <n v="43.2"/>
    <n v="5.4"/>
    <n v="76.72"/>
    <n v="0.64"/>
    <s v="Saturday"/>
    <d v="2019-08-27T00:00:00"/>
    <s v="Tuesday"/>
    <s v="Tuesday"/>
    <n v="0"/>
    <s v="Low Cost per Unit"/>
    <n v="0"/>
    <n v="3.5975999999999999"/>
    <n v="0"/>
    <n v="0"/>
    <n v="0"/>
    <s v="Greater Than 8 Weeks Old"/>
  </r>
  <r>
    <s v="01-40-0401-00-00"/>
    <d v="2019-08-25T00:00:00"/>
    <x v="6"/>
    <s v="INTIMATES"/>
    <n v="19"/>
    <n v="284.81"/>
    <n v="102.6"/>
    <n v="5.3999999999999995"/>
    <n v="182.21"/>
    <n v="0.64"/>
    <s v="Sunday"/>
    <d v="2019-08-28T00:00:00"/>
    <s v="Wednesday"/>
    <s v="Wednesday"/>
    <n v="0"/>
    <s v="Low Cost per Unit"/>
    <n v="0"/>
    <n v="8.5442999999999998"/>
    <n v="0"/>
    <n v="0"/>
    <n v="0"/>
    <s v="Greater Than 8 Weeks Old"/>
  </r>
  <r>
    <s v="01-40-0401-00-00"/>
    <d v="2019-08-26T00:00:00"/>
    <x v="6"/>
    <s v="INTIMATES"/>
    <n v="10"/>
    <n v="159.91"/>
    <n v="54"/>
    <n v="5.4"/>
    <n v="105.91"/>
    <n v="0.66"/>
    <s v="Monday"/>
    <d v="2019-08-29T00:00:00"/>
    <s v="Thursday"/>
    <s v="Thursday"/>
    <n v="0"/>
    <s v="Low Cost per Unit"/>
    <n v="0"/>
    <n v="4.7972999999999999"/>
    <n v="0"/>
    <n v="0"/>
    <n v="0"/>
    <s v="Greater Than 8 Weeks Old"/>
  </r>
  <r>
    <s v="01-40-0401-00-00"/>
    <d v="2019-08-27T00:00:00"/>
    <x v="6"/>
    <s v="INTIMATES"/>
    <n v="12"/>
    <n v="179.88"/>
    <n v="64.8"/>
    <n v="5.3999999999999995"/>
    <n v="115.08"/>
    <n v="0.64"/>
    <s v="Tuesday"/>
    <d v="2019-08-30T00:00:00"/>
    <s v="Friday"/>
    <s v="Friday"/>
    <n v="8.9939999999999998"/>
    <s v="Low Cost per Unit"/>
    <n v="0"/>
    <n v="5.3963999999999999"/>
    <n v="0"/>
    <n v="0"/>
    <n v="0"/>
    <s v="Greater Than 8 Weeks Old"/>
  </r>
  <r>
    <s v="01-40-0401-00-00"/>
    <d v="2019-08-28T00:00:00"/>
    <x v="6"/>
    <s v="INTIMATES"/>
    <n v="14"/>
    <n v="209.86"/>
    <n v="75.599999999999994"/>
    <n v="5.3999999999999995"/>
    <n v="134.26"/>
    <n v="0.64"/>
    <s v="Wednesday"/>
    <d v="2019-08-31T00:00:00"/>
    <s v="Saturday"/>
    <s v="Saturday"/>
    <n v="0"/>
    <s v="Low Cost per Unit"/>
    <n v="0"/>
    <n v="6.2957999999999998"/>
    <n v="0"/>
    <n v="0"/>
    <n v="0"/>
    <s v="Greater Than 8 Weeks Old"/>
  </r>
  <r>
    <s v="01-40-0401-00-00"/>
    <d v="2019-08-29T00:00:00"/>
    <x v="6"/>
    <s v="INTIMATES"/>
    <n v="9"/>
    <n v="154.93"/>
    <n v="48.6"/>
    <n v="5.4"/>
    <n v="106.33"/>
    <n v="0.69"/>
    <s v="Thursday"/>
    <d v="2019-09-01T00:00:00"/>
    <s v="Sunday"/>
    <s v="Monday"/>
    <n v="0"/>
    <s v="Low Cost per Unit"/>
    <n v="0"/>
    <n v="4.6478999999999999"/>
    <n v="0"/>
    <n v="0"/>
    <n v="0"/>
    <s v="Greater Than 8 Weeks Old"/>
  </r>
  <r>
    <s v="01-40-0401-00-00"/>
    <d v="2019-08-30T00:00:00"/>
    <x v="6"/>
    <s v="INTIMATES"/>
    <n v="3"/>
    <n v="47.98"/>
    <n v="16.2"/>
    <n v="5.3999999999999995"/>
    <n v="31.78"/>
    <n v="0.66"/>
    <s v="Friday"/>
    <d v="2019-09-02T00:00:00"/>
    <s v="Monday"/>
    <s v="Monday"/>
    <n v="0"/>
    <s v="Low Cost per Unit"/>
    <n v="0"/>
    <n v="1.4393999999999998"/>
    <n v="0"/>
    <n v="0"/>
    <n v="0"/>
    <s v="Greater Than 8 Weeks Old"/>
  </r>
  <r>
    <s v="01-74-1301-00-00"/>
    <d v="2019-08-08T00:00:00"/>
    <x v="4"/>
    <s v="IMPULSE"/>
    <n v="1"/>
    <n v="55"/>
    <n v="17.149999999999999"/>
    <n v="17.149999999999999"/>
    <n v="37.85"/>
    <n v="0.69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1-74-1301-00-00"/>
    <d v="2019-08-09T00:00:00"/>
    <x v="4"/>
    <s v="IMPULSE"/>
    <n v="7"/>
    <n v="153.93"/>
    <n v="120.05"/>
    <n v="17.149999999999999"/>
    <n v="33.880000000000003"/>
    <n v="0.22"/>
    <s v="Friday"/>
    <d v="2019-08-12T00:00:00"/>
    <s v="Monday"/>
    <s v="Monday"/>
    <n v="0"/>
    <s v="High Cost per Unit"/>
    <n v="0"/>
    <n v="4.6178999999999997"/>
    <n v="0"/>
    <n v="0"/>
    <n v="0"/>
    <s v="Greater Than 8 Weeks Old"/>
  </r>
  <r>
    <s v="01-74-1301-00-00"/>
    <d v="2019-08-10T00:00:00"/>
    <x v="4"/>
    <s v="IMPULSE"/>
    <n v="7"/>
    <n v="153.93"/>
    <n v="120.05"/>
    <n v="17.149999999999999"/>
    <n v="33.880000000000003"/>
    <n v="0.22"/>
    <s v="Saturday"/>
    <d v="2019-08-13T00:00:00"/>
    <s v="Tuesday"/>
    <s v="Tuesday"/>
    <n v="0"/>
    <s v="High Cost per Unit"/>
    <n v="0"/>
    <n v="4.6178999999999997"/>
    <n v="0"/>
    <n v="0"/>
    <n v="0"/>
    <s v="Greater Than 8 Weeks Old"/>
  </r>
  <r>
    <s v="01-74-1301-00-00"/>
    <d v="2019-08-11T00:00:00"/>
    <x v="4"/>
    <s v="IMPULSE"/>
    <n v="4"/>
    <n v="87.96"/>
    <n v="68.599999999999994"/>
    <n v="17.149999999999999"/>
    <n v="19.36"/>
    <n v="0.22"/>
    <s v="Sunday"/>
    <d v="2019-08-14T00:00:00"/>
    <s v="Wednesday"/>
    <s v="Wednesday"/>
    <n v="0"/>
    <s v="High Cost per Unit"/>
    <n v="0"/>
    <n v="2.6387999999999998"/>
    <n v="0"/>
    <n v="0"/>
    <n v="0"/>
    <s v="Greater Than 8 Weeks Old"/>
  </r>
  <r>
    <s v="01-74-1301-00-00"/>
    <d v="2019-08-12T00:00:00"/>
    <x v="4"/>
    <s v="IMPULSE"/>
    <n v="1"/>
    <n v="21.99"/>
    <n v="17.149999999999999"/>
    <n v="17.149999999999999"/>
    <n v="4.84"/>
    <n v="0.2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1-74-1301-00-00"/>
    <d v="2019-08-14T00:00:00"/>
    <x v="4"/>
    <s v="IMPULSE"/>
    <n v="1"/>
    <n v="21.99"/>
    <n v="17.149999999999999"/>
    <n v="17.149999999999999"/>
    <n v="4.84"/>
    <n v="0.22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1-74-1301-00-00"/>
    <d v="2019-08-15T00:00:00"/>
    <x v="4"/>
    <s v="IMPULSE"/>
    <n v="5"/>
    <n v="109.95"/>
    <n v="85.75"/>
    <n v="17.149999999999999"/>
    <n v="24.2"/>
    <n v="0.22"/>
    <s v="Thursday"/>
    <d v="2019-08-18T00:00:00"/>
    <s v="Sunday"/>
    <s v="Monday"/>
    <n v="0"/>
    <s v="High Cost per Unit"/>
    <n v="0"/>
    <n v="3.2984999999999998"/>
    <n v="0"/>
    <n v="0"/>
    <n v="0"/>
    <s v="Greater Than 8 Weeks Old"/>
  </r>
  <r>
    <s v="01-74-1301-00-00"/>
    <d v="2019-08-16T00:00:00"/>
    <x v="4"/>
    <s v="IMPULSE"/>
    <n v="1"/>
    <n v="21.99"/>
    <n v="17.149999999999999"/>
    <n v="17.149999999999999"/>
    <n v="4.84"/>
    <n v="0.22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1-74-1301-00-00"/>
    <d v="2019-08-17T00:00:00"/>
    <x v="4"/>
    <s v="IMPULSE"/>
    <n v="1"/>
    <n v="21.99"/>
    <n v="17.149999999999999"/>
    <n v="17.149999999999999"/>
    <n v="4.84"/>
    <n v="0.2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1-74-1301-00-00"/>
    <d v="2019-08-18T00:00:00"/>
    <x v="4"/>
    <s v="IMPULSE"/>
    <n v="3"/>
    <n v="65.97"/>
    <n v="51.45"/>
    <n v="17.150000000000002"/>
    <n v="14.52"/>
    <n v="0.22"/>
    <s v="Sunday"/>
    <d v="2019-08-21T00:00:00"/>
    <s v="Wednesday"/>
    <s v="Wednesday"/>
    <n v="0"/>
    <s v="High Cost per Unit"/>
    <n v="0"/>
    <n v="1.9790999999999999"/>
    <n v="0"/>
    <n v="0"/>
    <n v="0"/>
    <s v="Greater Than 8 Weeks Old"/>
  </r>
  <r>
    <s v="01-81-1601-00-00"/>
    <d v="2019-08-01T00:00:00"/>
    <x v="7"/>
    <s v="BODY CARE"/>
    <n v="1"/>
    <n v="17"/>
    <n v="3.2"/>
    <n v="3.2"/>
    <n v="13.8"/>
    <n v="0.81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1-81-1601-00-00"/>
    <d v="2019-08-02T00:00:00"/>
    <x v="7"/>
    <s v="BODY CARE"/>
    <n v="2"/>
    <n v="34"/>
    <n v="6.4"/>
    <n v="3.2"/>
    <n v="27.6"/>
    <n v="0.81"/>
    <s v="Friday"/>
    <d v="2019-08-05T00:00:00"/>
    <s v="Monday"/>
    <s v="Monday"/>
    <n v="0"/>
    <s v="Low Cost per Unit"/>
    <n v="0"/>
    <n v="1.02"/>
    <n v="0"/>
    <n v="0"/>
    <n v="0"/>
    <s v="Greater Than 8 Weeks Old"/>
  </r>
  <r>
    <s v="01-81-1601-00-00"/>
    <d v="2019-08-03T00:00:00"/>
    <x v="7"/>
    <s v="BODY CARE"/>
    <n v="2"/>
    <n v="34"/>
    <n v="6.4"/>
    <n v="3.2"/>
    <n v="27.6"/>
    <n v="0.81"/>
    <s v="Saturday"/>
    <d v="2019-08-06T00:00:00"/>
    <s v="Tuesday"/>
    <s v="Tuesday"/>
    <n v="0"/>
    <s v="Low Cost per Unit"/>
    <n v="0"/>
    <n v="1.02"/>
    <n v="0"/>
    <n v="0"/>
    <n v="0"/>
    <s v="Greater Than 8 Weeks Old"/>
  </r>
  <r>
    <s v="01-81-1601-00-00"/>
    <d v="2019-08-04T00:00:00"/>
    <x v="7"/>
    <s v="BODY CARE"/>
    <n v="10"/>
    <n v="71"/>
    <n v="32"/>
    <n v="3.2"/>
    <n v="39"/>
    <n v="0.55000000000000004"/>
    <s v="Sunday"/>
    <d v="2019-08-07T00:00:00"/>
    <s v="Wednesday"/>
    <s v="Wednesday"/>
    <n v="0"/>
    <s v="Low Cost per Unit"/>
    <n v="0"/>
    <n v="2.13"/>
    <n v="0"/>
    <n v="0"/>
    <n v="0"/>
    <s v="Greater Than 8 Weeks Old"/>
  </r>
  <r>
    <s v="01-81-1601-00-00"/>
    <d v="2019-08-05T00:00:00"/>
    <x v="7"/>
    <s v="BODY CARE"/>
    <n v="1"/>
    <n v="17"/>
    <n v="3.2"/>
    <n v="3.2"/>
    <n v="13.8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81-1601-00-00"/>
    <d v="2019-08-06T00:00:00"/>
    <x v="7"/>
    <s v="BODY CARE"/>
    <n v="2"/>
    <n v="24.99"/>
    <n v="6.4"/>
    <n v="3.2"/>
    <n v="18.59"/>
    <n v="0.74"/>
    <s v="Tuesday"/>
    <d v="2019-08-09T00:00:00"/>
    <s v="Friday"/>
    <s v="Friday"/>
    <n v="1.2495000000000001"/>
    <s v="Low Cost per Unit"/>
    <n v="0"/>
    <n v="0.74969999999999992"/>
    <n v="0"/>
    <n v="0"/>
    <n v="0"/>
    <s v="Greater Than 8 Weeks Old"/>
  </r>
  <r>
    <s v="01-81-1601-00-00"/>
    <d v="2019-08-07T00:00:00"/>
    <x v="7"/>
    <s v="BODY CARE"/>
    <n v="27"/>
    <n v="224.74"/>
    <n v="86.4"/>
    <n v="3.2"/>
    <n v="138.34"/>
    <n v="0.62"/>
    <s v="Wednesday"/>
    <d v="2019-08-10T00:00:00"/>
    <s v="Saturday"/>
    <s v="Saturday"/>
    <n v="0"/>
    <s v="Low Cost per Unit"/>
    <n v="0"/>
    <n v="6.7422000000000004"/>
    <n v="0"/>
    <n v="0"/>
    <n v="0"/>
    <s v="Greater Than 8 Weeks Old"/>
  </r>
  <r>
    <s v="01-81-1601-00-00"/>
    <d v="2019-08-08T00:00:00"/>
    <x v="7"/>
    <s v="BODY CARE"/>
    <n v="20"/>
    <n v="159.80000000000001"/>
    <n v="64"/>
    <n v="3.2"/>
    <n v="95.8"/>
    <n v="0.6"/>
    <s v="Thursday"/>
    <d v="2019-08-11T00:00:00"/>
    <s v="Sunday"/>
    <s v="Monday"/>
    <n v="0"/>
    <s v="Low Cost per Unit"/>
    <n v="0"/>
    <n v="4.7940000000000005"/>
    <n v="0"/>
    <n v="0"/>
    <n v="0"/>
    <s v="Greater Than 8 Weeks Old"/>
  </r>
  <r>
    <s v="01-81-1601-00-00"/>
    <d v="2019-08-09T00:00:00"/>
    <x v="7"/>
    <s v="BODY CARE"/>
    <n v="25"/>
    <n v="199.75"/>
    <n v="80"/>
    <n v="3.2"/>
    <n v="119.75"/>
    <n v="0.6"/>
    <s v="Friday"/>
    <d v="2019-08-12T00:00:00"/>
    <s v="Monday"/>
    <s v="Monday"/>
    <n v="0"/>
    <s v="Low Cost per Unit"/>
    <n v="0"/>
    <n v="5.9924999999999997"/>
    <n v="0"/>
    <n v="0"/>
    <n v="0"/>
    <s v="Greater Than 8 Weeks Old"/>
  </r>
  <r>
    <s v="01-81-1601-00-00"/>
    <d v="2019-08-10T00:00:00"/>
    <x v="7"/>
    <s v="BODY CARE"/>
    <n v="22"/>
    <n v="175.78"/>
    <n v="70.400000000000006"/>
    <n v="3.2"/>
    <n v="105.38"/>
    <n v="0.6"/>
    <s v="Saturday"/>
    <d v="2019-08-13T00:00:00"/>
    <s v="Tuesday"/>
    <s v="Tuesday"/>
    <n v="0"/>
    <s v="Low Cost per Unit"/>
    <n v="0"/>
    <n v="5.2733999999999996"/>
    <n v="0"/>
    <n v="0"/>
    <n v="0"/>
    <s v="Greater Than 8 Weeks Old"/>
  </r>
  <r>
    <s v="01-81-1601-00-00"/>
    <d v="2019-08-11T00:00:00"/>
    <x v="7"/>
    <s v="BODY CARE"/>
    <n v="25"/>
    <n v="199.75"/>
    <n v="80"/>
    <n v="3.2"/>
    <n v="119.75"/>
    <n v="0.6"/>
    <s v="Sunday"/>
    <d v="2019-08-14T00:00:00"/>
    <s v="Wednesday"/>
    <s v="Wednesday"/>
    <n v="0"/>
    <s v="Low Cost per Unit"/>
    <n v="0"/>
    <n v="5.9924999999999997"/>
    <n v="0"/>
    <n v="0"/>
    <n v="0"/>
    <s v="Greater Than 8 Weeks Old"/>
  </r>
  <r>
    <s v="01-81-1601-00-00"/>
    <d v="2019-08-12T00:00:00"/>
    <x v="7"/>
    <s v="BODY CARE"/>
    <n v="12"/>
    <n v="95.88"/>
    <n v="38.4"/>
    <n v="3.1999999999999997"/>
    <n v="57.48"/>
    <n v="0.6"/>
    <s v="Monday"/>
    <d v="2019-08-15T00:00:00"/>
    <s v="Thursday"/>
    <s v="Thursday"/>
    <n v="0"/>
    <s v="Low Cost per Unit"/>
    <n v="0"/>
    <n v="2.8763999999999998"/>
    <n v="0"/>
    <n v="0"/>
    <n v="0"/>
    <s v="Greater Than 8 Weeks Old"/>
  </r>
  <r>
    <s v="01-81-1601-00-00"/>
    <d v="2019-08-13T00:00:00"/>
    <x v="7"/>
    <s v="BODY CARE"/>
    <n v="20"/>
    <n v="159.80000000000001"/>
    <n v="64"/>
    <n v="3.2"/>
    <n v="95.8"/>
    <n v="0.6"/>
    <s v="Tuesday"/>
    <d v="2019-08-16T00:00:00"/>
    <s v="Friday"/>
    <s v="Friday"/>
    <n v="7.9900000000000011"/>
    <s v="Low Cost per Unit"/>
    <n v="0"/>
    <n v="4.7940000000000005"/>
    <n v="0"/>
    <n v="0"/>
    <n v="0"/>
    <s v="Greater Than 8 Weeks Old"/>
  </r>
  <r>
    <s v="01-81-1601-00-00"/>
    <d v="2019-08-14T00:00:00"/>
    <x v="7"/>
    <s v="BODY CARE"/>
    <n v="9"/>
    <n v="71.91"/>
    <n v="28.8"/>
    <n v="3.2"/>
    <n v="43.11"/>
    <n v="0.6"/>
    <s v="Wednesday"/>
    <d v="2019-08-17T00:00:00"/>
    <s v="Saturday"/>
    <s v="Saturday"/>
    <n v="0"/>
    <s v="Low Cost per Unit"/>
    <n v="0"/>
    <n v="2.1572999999999998"/>
    <n v="0"/>
    <n v="0"/>
    <n v="0"/>
    <s v="Greater Than 8 Weeks Old"/>
  </r>
  <r>
    <s v="01-81-1601-00-00"/>
    <d v="2019-08-15T00:00:00"/>
    <x v="7"/>
    <s v="BODY CARE"/>
    <n v="10"/>
    <n v="79.900000000000006"/>
    <n v="32"/>
    <n v="3.2"/>
    <n v="47.9"/>
    <n v="0.6"/>
    <s v="Thursday"/>
    <d v="2019-08-18T00:00:00"/>
    <s v="Sunday"/>
    <s v="Monday"/>
    <n v="0"/>
    <s v="Low Cost per Unit"/>
    <n v="0"/>
    <n v="2.3970000000000002"/>
    <n v="0"/>
    <n v="0"/>
    <n v="0"/>
    <s v="Greater Than 8 Weeks Old"/>
  </r>
  <r>
    <s v="01-81-1601-00-00"/>
    <d v="2019-08-16T00:00:00"/>
    <x v="7"/>
    <s v="BODY CARE"/>
    <n v="10"/>
    <n v="79.900000000000006"/>
    <n v="32"/>
    <n v="3.2"/>
    <n v="47.9"/>
    <n v="0.6"/>
    <s v="Friday"/>
    <d v="2019-08-19T00:00:00"/>
    <s v="Monday"/>
    <s v="Monday"/>
    <n v="0"/>
    <s v="Low Cost per Unit"/>
    <n v="0"/>
    <n v="2.3970000000000002"/>
    <n v="0"/>
    <n v="0"/>
    <n v="0"/>
    <s v="Greater Than 8 Weeks Old"/>
  </r>
  <r>
    <s v="01-81-1601-00-00"/>
    <d v="2019-08-17T00:00:00"/>
    <x v="7"/>
    <s v="BODY CARE"/>
    <n v="17"/>
    <n v="135.83000000000001"/>
    <n v="54.4"/>
    <n v="3.1999999999999997"/>
    <n v="81.430000000000007"/>
    <n v="0.6"/>
    <s v="Saturday"/>
    <d v="2019-08-20T00:00:00"/>
    <s v="Tuesday"/>
    <s v="Tuesday"/>
    <n v="0"/>
    <s v="Low Cost per Unit"/>
    <n v="0"/>
    <n v="4.0749000000000004"/>
    <n v="0"/>
    <n v="0"/>
    <n v="0"/>
    <s v="Greater Than 8 Weeks Old"/>
  </r>
  <r>
    <s v="01-81-1601-00-00"/>
    <d v="2019-08-18T00:00:00"/>
    <x v="7"/>
    <s v="BODY CARE"/>
    <n v="10"/>
    <n v="79.900000000000006"/>
    <n v="32"/>
    <n v="3.2"/>
    <n v="47.9"/>
    <n v="0.6"/>
    <s v="Sunday"/>
    <d v="2019-08-21T00:00:00"/>
    <s v="Wednesday"/>
    <s v="Wednesday"/>
    <n v="0"/>
    <s v="Low Cost per Unit"/>
    <n v="0"/>
    <n v="2.3970000000000002"/>
    <n v="0"/>
    <n v="0"/>
    <n v="0"/>
    <s v="Greater Than 8 Weeks Old"/>
  </r>
  <r>
    <s v="01-81-1601-00-00"/>
    <d v="2019-08-19T00:00:00"/>
    <x v="7"/>
    <s v="BODY CARE"/>
    <n v="10"/>
    <n v="79.900000000000006"/>
    <n v="32"/>
    <n v="3.2"/>
    <n v="47.9"/>
    <n v="0.6"/>
    <s v="Monday"/>
    <d v="2019-08-22T00:00:00"/>
    <s v="Thursday"/>
    <s v="Thursday"/>
    <n v="0"/>
    <s v="Low Cost per Unit"/>
    <n v="0"/>
    <n v="2.3970000000000002"/>
    <n v="0"/>
    <n v="0"/>
    <n v="0"/>
    <s v="Greater Than 8 Weeks Old"/>
  </r>
  <r>
    <s v="01-81-1601-00-00"/>
    <d v="2019-08-20T00:00:00"/>
    <x v="7"/>
    <s v="BODY CARE"/>
    <n v="10"/>
    <n v="79.900000000000006"/>
    <n v="32"/>
    <n v="3.2"/>
    <n v="47.9"/>
    <n v="0.6"/>
    <s v="Tuesday"/>
    <d v="2019-08-23T00:00:00"/>
    <s v="Friday"/>
    <s v="Friday"/>
    <n v="3.9950000000000006"/>
    <s v="Low Cost per Unit"/>
    <n v="0"/>
    <n v="2.3970000000000002"/>
    <n v="0"/>
    <n v="0"/>
    <n v="0"/>
    <s v="Greater Than 8 Weeks Old"/>
  </r>
  <r>
    <s v="01-81-1601-00-00"/>
    <d v="2019-08-21T00:00:00"/>
    <x v="7"/>
    <s v="BODY CARE"/>
    <n v="23"/>
    <n v="183.77"/>
    <n v="73.599999999999994"/>
    <n v="3.1999999999999997"/>
    <n v="110.17"/>
    <n v="0.6"/>
    <s v="Wednesday"/>
    <d v="2019-08-24T00:00:00"/>
    <s v="Saturday"/>
    <s v="Saturday"/>
    <n v="0"/>
    <s v="Low Cost per Unit"/>
    <n v="0"/>
    <n v="5.5130999999999997"/>
    <n v="0"/>
    <n v="0"/>
    <n v="0"/>
    <s v="Greater Than 8 Weeks Old"/>
  </r>
  <r>
    <s v="01-81-1601-00-00"/>
    <d v="2019-08-22T00:00:00"/>
    <x v="7"/>
    <s v="BODY CARE"/>
    <n v="14"/>
    <n v="109.46"/>
    <n v="44.8"/>
    <n v="3.1999999999999997"/>
    <n v="64.66"/>
    <n v="0.59"/>
    <s v="Thursday"/>
    <d v="2019-08-25T00:00:00"/>
    <s v="Sunday"/>
    <s v="Monday"/>
    <n v="0"/>
    <s v="Low Cost per Unit"/>
    <n v="0"/>
    <n v="3.2837999999999998"/>
    <n v="0"/>
    <n v="0"/>
    <n v="0"/>
    <s v="Greater Than 8 Weeks Old"/>
  </r>
  <r>
    <s v="01-81-1601-00-00"/>
    <d v="2019-08-23T00:00:00"/>
    <x v="7"/>
    <s v="BODY CARE"/>
    <n v="15"/>
    <n v="119.85"/>
    <n v="48"/>
    <n v="3.2"/>
    <n v="71.849999999999994"/>
    <n v="0.6"/>
    <s v="Friday"/>
    <d v="2019-08-26T00:00:00"/>
    <s v="Monday"/>
    <s v="Monday"/>
    <n v="0"/>
    <s v="Low Cost per Unit"/>
    <n v="0"/>
    <n v="3.5954999999999999"/>
    <n v="0"/>
    <n v="0"/>
    <n v="0"/>
    <s v="Greater Than 8 Weeks Old"/>
  </r>
  <r>
    <s v="01-81-1601-00-00"/>
    <d v="2019-08-24T00:00:00"/>
    <x v="7"/>
    <s v="BODY CARE"/>
    <n v="21"/>
    <n v="159.80000000000001"/>
    <n v="67.2"/>
    <n v="3.2"/>
    <n v="92.6"/>
    <n v="0.57999999999999996"/>
    <s v="Saturday"/>
    <d v="2019-08-27T00:00:00"/>
    <s v="Tuesday"/>
    <s v="Tuesday"/>
    <n v="0"/>
    <s v="Low Cost per Unit"/>
    <n v="0"/>
    <n v="4.7940000000000005"/>
    <n v="0"/>
    <n v="0"/>
    <n v="0"/>
    <s v="Greater Than 8 Weeks Old"/>
  </r>
  <r>
    <s v="01-81-1601-00-00"/>
    <d v="2019-08-25T00:00:00"/>
    <x v="7"/>
    <s v="BODY CARE"/>
    <n v="25"/>
    <n v="199.75"/>
    <n v="80"/>
    <n v="3.2"/>
    <n v="119.75"/>
    <n v="0.6"/>
    <s v="Sunday"/>
    <d v="2019-08-28T00:00:00"/>
    <s v="Wednesday"/>
    <s v="Wednesday"/>
    <n v="0"/>
    <s v="Low Cost per Unit"/>
    <n v="0"/>
    <n v="5.9924999999999997"/>
    <n v="0"/>
    <n v="0"/>
    <n v="0"/>
    <s v="Greater Than 8 Weeks Old"/>
  </r>
  <r>
    <s v="01-81-1601-00-00"/>
    <d v="2019-08-26T00:00:00"/>
    <x v="7"/>
    <s v="BODY CARE"/>
    <n v="48"/>
    <n v="383.52"/>
    <n v="153.6"/>
    <n v="3.1999999999999997"/>
    <n v="229.92"/>
    <n v="0.6"/>
    <s v="Monday"/>
    <d v="2019-08-29T00:00:00"/>
    <s v="Thursday"/>
    <s v="Thursday"/>
    <n v="0"/>
    <s v="Low Cost per Unit"/>
    <n v="0"/>
    <n v="11.505599999999999"/>
    <n v="0"/>
    <n v="0"/>
    <n v="0"/>
    <s v="Greater Than 8 Weeks Old"/>
  </r>
  <r>
    <s v="01-81-1601-00-00"/>
    <d v="2019-08-27T00:00:00"/>
    <x v="7"/>
    <s v="BODY CARE"/>
    <n v="19"/>
    <n v="151.81"/>
    <n v="60.8"/>
    <n v="3.1999999999999997"/>
    <n v="91.01"/>
    <n v="0.6"/>
    <s v="Tuesday"/>
    <d v="2019-08-30T00:00:00"/>
    <s v="Friday"/>
    <s v="Friday"/>
    <n v="7.5905000000000005"/>
    <s v="Low Cost per Unit"/>
    <n v="0"/>
    <n v="4.5542999999999996"/>
    <n v="0"/>
    <n v="0"/>
    <n v="0"/>
    <s v="Greater Than 8 Weeks Old"/>
  </r>
  <r>
    <s v="01-81-1601-00-00"/>
    <d v="2019-08-28T00:00:00"/>
    <x v="7"/>
    <s v="BODY CARE"/>
    <n v="36"/>
    <n v="287.64"/>
    <n v="115.2"/>
    <n v="3.2"/>
    <n v="172.44"/>
    <n v="0.6"/>
    <s v="Wednesday"/>
    <d v="2019-08-31T00:00:00"/>
    <s v="Saturday"/>
    <s v="Saturday"/>
    <n v="0"/>
    <s v="Low Cost per Unit"/>
    <n v="0"/>
    <n v="8.6291999999999991"/>
    <n v="0"/>
    <n v="0"/>
    <n v="0"/>
    <s v="Greater Than 8 Weeks Old"/>
  </r>
  <r>
    <s v="01-81-1601-00-00"/>
    <d v="2019-08-29T00:00:00"/>
    <x v="7"/>
    <s v="BODY CARE"/>
    <n v="17"/>
    <n v="162.86000000000001"/>
    <n v="54.4"/>
    <n v="3.1999999999999997"/>
    <n v="108.46"/>
    <n v="0.67"/>
    <s v="Thursday"/>
    <d v="2019-09-01T00:00:00"/>
    <s v="Sunday"/>
    <s v="Monday"/>
    <n v="0"/>
    <s v="Low Cost per Unit"/>
    <n v="0"/>
    <n v="4.8858000000000006"/>
    <n v="0"/>
    <n v="0"/>
    <n v="0"/>
    <s v="Greater Than 8 Weeks Old"/>
  </r>
  <r>
    <s v="01-81-1601-00-00"/>
    <d v="2019-08-30T00:00:00"/>
    <x v="7"/>
    <s v="BODY CARE"/>
    <n v="7"/>
    <n v="73.95"/>
    <n v="22.4"/>
    <n v="3.1999999999999997"/>
    <n v="51.55"/>
    <n v="0.7"/>
    <s v="Friday"/>
    <d v="2019-09-02T00:00:00"/>
    <s v="Monday"/>
    <s v="Monday"/>
    <n v="0"/>
    <s v="Low Cost per Unit"/>
    <n v="0"/>
    <n v="2.2185000000000001"/>
    <n v="0"/>
    <n v="0"/>
    <n v="0"/>
    <s v="Greater Than 8 Weeks Old"/>
  </r>
  <r>
    <s v="01-81-1601-00-00"/>
    <d v="2019-08-31T00:00:00"/>
    <x v="7"/>
    <s v="BODY CARE"/>
    <n v="7"/>
    <n v="55.98"/>
    <n v="22.4"/>
    <n v="3.1999999999999997"/>
    <n v="33.58"/>
    <n v="0.6"/>
    <s v="Saturday"/>
    <d v="2019-09-03T00:00:00"/>
    <s v="Tuesday"/>
    <s v="Tuesday"/>
    <n v="0"/>
    <s v="Low Cost per Unit"/>
    <n v="0"/>
    <n v="1.6793999999999998"/>
    <n v="0"/>
    <n v="0"/>
    <n v="0"/>
    <s v="Greater Than 8 Weeks Old"/>
  </r>
  <r>
    <s v="01-83-1601-00-00"/>
    <d v="2019-08-01T00:00:00"/>
    <x v="7"/>
    <s v="ORAL CARE"/>
    <n v="2"/>
    <n v="38"/>
    <n v="8.6"/>
    <n v="4.3"/>
    <n v="29.4"/>
    <n v="0.77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01-83-1601-00-00"/>
    <d v="2019-08-03T00:00:00"/>
    <x v="7"/>
    <s v="ORAL CARE"/>
    <n v="6"/>
    <n v="114"/>
    <n v="25.8"/>
    <n v="4.3"/>
    <n v="88.2"/>
    <n v="0.77"/>
    <s v="Saturday"/>
    <d v="2019-08-06T00:00:00"/>
    <s v="Tuesday"/>
    <s v="Tuesday"/>
    <n v="0"/>
    <s v="Low Cost per Unit"/>
    <n v="0"/>
    <n v="3.42"/>
    <n v="0"/>
    <n v="0"/>
    <n v="0"/>
    <s v="Greater Than 8 Weeks Old"/>
  </r>
  <r>
    <s v="01-83-1601-00-00"/>
    <d v="2019-08-04T00:00:00"/>
    <x v="7"/>
    <s v="ORAL CARE"/>
    <n v="4"/>
    <n v="40.75"/>
    <n v="17.2"/>
    <n v="4.3"/>
    <n v="23.55"/>
    <n v="0.57999999999999996"/>
    <s v="Sunday"/>
    <d v="2019-08-07T00:00:00"/>
    <s v="Wednesday"/>
    <s v="Wednesday"/>
    <n v="0"/>
    <s v="Low Cost per Unit"/>
    <n v="0"/>
    <n v="1.2224999999999999"/>
    <n v="0"/>
    <n v="0"/>
    <n v="0"/>
    <s v="Greater Than 8 Weeks Old"/>
  </r>
  <r>
    <s v="01-83-1601-00-00"/>
    <d v="2019-08-05T00:00:00"/>
    <x v="7"/>
    <s v="ORAL CARE"/>
    <n v="3"/>
    <n v="57"/>
    <n v="12.9"/>
    <n v="4.3"/>
    <n v="44.1"/>
    <n v="0.77"/>
    <s v="Monday"/>
    <d v="2019-08-08T00:00:00"/>
    <s v="Thursday"/>
    <s v="Thursday"/>
    <n v="0"/>
    <s v="Low Cost per Unit"/>
    <n v="0"/>
    <n v="1.71"/>
    <n v="0"/>
    <n v="0"/>
    <n v="0"/>
    <s v="Greater Than 8 Weeks Old"/>
  </r>
  <r>
    <s v="01-83-1601-00-00"/>
    <d v="2019-08-06T00:00:00"/>
    <x v="7"/>
    <s v="ORAL CARE"/>
    <n v="1"/>
    <n v="19"/>
    <n v="4.3"/>
    <n v="4.3"/>
    <n v="14.7"/>
    <n v="0.77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1-83-1601-00-00"/>
    <d v="2019-08-07T00:00:00"/>
    <x v="7"/>
    <s v="ORAL CARE"/>
    <n v="13"/>
    <n v="116.87"/>
    <n v="55.9"/>
    <n v="4.3"/>
    <n v="60.97"/>
    <n v="0.52"/>
    <s v="Wednesday"/>
    <d v="2019-08-10T00:00:00"/>
    <s v="Saturday"/>
    <s v="Saturday"/>
    <n v="0"/>
    <s v="Low Cost per Unit"/>
    <n v="0"/>
    <n v="3.5061"/>
    <n v="0"/>
    <n v="0"/>
    <n v="0"/>
    <s v="Greater Than 8 Weeks Old"/>
  </r>
  <r>
    <s v="01-83-1601-00-00"/>
    <d v="2019-08-08T00:00:00"/>
    <x v="7"/>
    <s v="ORAL CARE"/>
    <n v="15"/>
    <n v="134.85"/>
    <n v="64.5"/>
    <n v="4.3"/>
    <n v="70.349999999999994"/>
    <n v="0.52"/>
    <s v="Thursday"/>
    <d v="2019-08-11T00:00:00"/>
    <s v="Sunday"/>
    <s v="Monday"/>
    <n v="0"/>
    <s v="Low Cost per Unit"/>
    <n v="0"/>
    <n v="4.0454999999999997"/>
    <n v="0"/>
    <n v="0"/>
    <n v="0"/>
    <s v="Greater Than 8 Weeks Old"/>
  </r>
  <r>
    <s v="01-83-1601-00-00"/>
    <d v="2019-08-09T00:00:00"/>
    <x v="7"/>
    <s v="ORAL CARE"/>
    <n v="15"/>
    <n v="134.85"/>
    <n v="64.5"/>
    <n v="4.3"/>
    <n v="70.349999999999994"/>
    <n v="0.52"/>
    <s v="Friday"/>
    <d v="2019-08-12T00:00:00"/>
    <s v="Monday"/>
    <s v="Monday"/>
    <n v="0"/>
    <s v="Low Cost per Unit"/>
    <n v="0"/>
    <n v="4.0454999999999997"/>
    <n v="0"/>
    <n v="0"/>
    <n v="0"/>
    <s v="Greater Than 8 Weeks Old"/>
  </r>
  <r>
    <s v="01-83-1601-00-00"/>
    <d v="2019-08-10T00:00:00"/>
    <x v="7"/>
    <s v="ORAL CARE"/>
    <n v="15"/>
    <n v="134.85"/>
    <n v="64.5"/>
    <n v="4.3"/>
    <n v="70.349999999999994"/>
    <n v="0.52"/>
    <s v="Saturday"/>
    <d v="2019-08-13T00:00:00"/>
    <s v="Tuesday"/>
    <s v="Tuesday"/>
    <n v="0"/>
    <s v="Low Cost per Unit"/>
    <n v="0"/>
    <n v="4.0454999999999997"/>
    <n v="0"/>
    <n v="0"/>
    <n v="0"/>
    <s v="Greater Than 8 Weeks Old"/>
  </r>
  <r>
    <s v="01-83-1601-00-00"/>
    <d v="2019-08-11T00:00:00"/>
    <x v="7"/>
    <s v="ORAL CARE"/>
    <n v="13"/>
    <n v="116.87"/>
    <n v="55.9"/>
    <n v="4.3"/>
    <n v="60.97"/>
    <n v="0.52"/>
    <s v="Sunday"/>
    <d v="2019-08-14T00:00:00"/>
    <s v="Wednesday"/>
    <s v="Wednesday"/>
    <n v="0"/>
    <s v="Low Cost per Unit"/>
    <n v="0"/>
    <n v="3.5061"/>
    <n v="0"/>
    <n v="0"/>
    <n v="0"/>
    <s v="Greater Than 8 Weeks Old"/>
  </r>
  <r>
    <s v="01-83-1601-00-00"/>
    <d v="2019-08-12T00:00:00"/>
    <x v="7"/>
    <s v="ORAL CARE"/>
    <n v="12"/>
    <n v="107.88"/>
    <n v="51.6"/>
    <n v="4.3"/>
    <n v="56.28"/>
    <n v="0.52"/>
    <s v="Monday"/>
    <d v="2019-08-15T00:00:00"/>
    <s v="Thursday"/>
    <s v="Thursday"/>
    <n v="0"/>
    <s v="Low Cost per Unit"/>
    <n v="0"/>
    <n v="3.2363999999999997"/>
    <n v="0"/>
    <n v="0"/>
    <n v="0"/>
    <s v="Greater Than 8 Weeks Old"/>
  </r>
  <r>
    <s v="01-83-1601-00-00"/>
    <d v="2019-08-13T00:00:00"/>
    <x v="7"/>
    <s v="ORAL CARE"/>
    <n v="10"/>
    <n v="89.9"/>
    <n v="43"/>
    <n v="4.3"/>
    <n v="46.9"/>
    <n v="0.52"/>
    <s v="Tuesday"/>
    <d v="2019-08-16T00:00:00"/>
    <s v="Friday"/>
    <s v="Friday"/>
    <n v="4.4950000000000001"/>
    <s v="Low Cost per Unit"/>
    <n v="0"/>
    <n v="2.6970000000000001"/>
    <n v="0"/>
    <n v="0"/>
    <n v="0"/>
    <s v="Greater Than 8 Weeks Old"/>
  </r>
  <r>
    <s v="01-83-1601-00-00"/>
    <d v="2019-08-14T00:00:00"/>
    <x v="7"/>
    <s v="ORAL CARE"/>
    <n v="13"/>
    <n v="116.87"/>
    <n v="55.9"/>
    <n v="4.3"/>
    <n v="60.97"/>
    <n v="0.52"/>
    <s v="Wednesday"/>
    <d v="2019-08-17T00:00:00"/>
    <s v="Saturday"/>
    <s v="Saturday"/>
    <n v="0"/>
    <s v="Low Cost per Unit"/>
    <n v="0"/>
    <n v="3.5061"/>
    <n v="0"/>
    <n v="0"/>
    <n v="0"/>
    <s v="Greater Than 8 Weeks Old"/>
  </r>
  <r>
    <s v="01-83-1601-00-00"/>
    <d v="2019-08-15T00:00:00"/>
    <x v="7"/>
    <s v="ORAL CARE"/>
    <n v="12"/>
    <n v="107.88"/>
    <n v="51.6"/>
    <n v="4.3"/>
    <n v="56.28"/>
    <n v="0.52"/>
    <s v="Thursday"/>
    <d v="2019-08-18T00:00:00"/>
    <s v="Sunday"/>
    <s v="Monday"/>
    <n v="0"/>
    <s v="Low Cost per Unit"/>
    <n v="0"/>
    <n v="3.2363999999999997"/>
    <n v="0"/>
    <n v="0"/>
    <n v="0"/>
    <s v="Greater Than 8 Weeks Old"/>
  </r>
  <r>
    <s v="01-83-1601-00-00"/>
    <d v="2019-08-16T00:00:00"/>
    <x v="7"/>
    <s v="ORAL CARE"/>
    <n v="5"/>
    <n v="44.95"/>
    <n v="21.5"/>
    <n v="4.3"/>
    <n v="23.45"/>
    <n v="0.52"/>
    <s v="Friday"/>
    <d v="2019-08-19T00:00:00"/>
    <s v="Monday"/>
    <s v="Monday"/>
    <n v="0"/>
    <s v="Low Cost per Unit"/>
    <n v="0"/>
    <n v="1.3485"/>
    <n v="0"/>
    <n v="0"/>
    <n v="0"/>
    <s v="Greater Than 8 Weeks Old"/>
  </r>
  <r>
    <s v="01-83-1601-00-00"/>
    <d v="2019-08-17T00:00:00"/>
    <x v="7"/>
    <s v="ORAL CARE"/>
    <n v="6"/>
    <n v="44.95"/>
    <n v="25.8"/>
    <n v="4.3"/>
    <n v="19.149999999999999"/>
    <n v="0.43"/>
    <s v="Saturday"/>
    <d v="2019-08-20T00:00:00"/>
    <s v="Tuesday"/>
    <s v="Tuesday"/>
    <n v="0"/>
    <s v="Low Cost per Unit"/>
    <n v="0"/>
    <n v="1.3485"/>
    <n v="0"/>
    <n v="0"/>
    <n v="0"/>
    <s v="Greater Than 8 Weeks Old"/>
  </r>
  <r>
    <s v="01-83-1601-00-00"/>
    <d v="2019-08-18T00:00:00"/>
    <x v="7"/>
    <s v="ORAL CARE"/>
    <n v="10"/>
    <n v="89.9"/>
    <n v="43"/>
    <n v="4.3"/>
    <n v="46.9"/>
    <n v="0.52"/>
    <s v="Sunday"/>
    <d v="2019-08-21T00:00:00"/>
    <s v="Wednesday"/>
    <s v="Wednesday"/>
    <n v="0"/>
    <s v="Low Cost per Unit"/>
    <n v="0"/>
    <n v="2.6970000000000001"/>
    <n v="0"/>
    <n v="0"/>
    <n v="0"/>
    <s v="Greater Than 8 Weeks Old"/>
  </r>
  <r>
    <s v="01-83-1601-00-00"/>
    <d v="2019-08-19T00:00:00"/>
    <x v="7"/>
    <s v="ORAL CARE"/>
    <n v="13"/>
    <n v="116.87"/>
    <n v="55.9"/>
    <n v="4.3"/>
    <n v="60.97"/>
    <n v="0.52"/>
    <s v="Monday"/>
    <d v="2019-08-22T00:00:00"/>
    <s v="Thursday"/>
    <s v="Thursday"/>
    <n v="0"/>
    <s v="Low Cost per Unit"/>
    <n v="0"/>
    <n v="3.5061"/>
    <n v="0"/>
    <n v="0"/>
    <n v="0"/>
    <s v="Greater Than 8 Weeks Old"/>
  </r>
  <r>
    <s v="01-83-1601-00-00"/>
    <d v="2019-08-20T00:00:00"/>
    <x v="7"/>
    <s v="ORAL CARE"/>
    <n v="11"/>
    <n v="98.89"/>
    <n v="47.3"/>
    <n v="4.3"/>
    <n v="51.59"/>
    <n v="0.52"/>
    <s v="Tuesday"/>
    <d v="2019-08-23T00:00:00"/>
    <s v="Friday"/>
    <s v="Friday"/>
    <n v="4.9445000000000006"/>
    <s v="Low Cost per Unit"/>
    <n v="0"/>
    <n v="2.9666999999999999"/>
    <n v="0"/>
    <n v="0"/>
    <n v="0"/>
    <s v="Greater Than 8 Weeks Old"/>
  </r>
  <r>
    <s v="01-83-1601-00-00"/>
    <d v="2019-08-21T00:00:00"/>
    <x v="7"/>
    <s v="ORAL CARE"/>
    <n v="10"/>
    <n v="89.9"/>
    <n v="43"/>
    <n v="4.3"/>
    <n v="46.9"/>
    <n v="0.52"/>
    <s v="Wednesday"/>
    <d v="2019-08-24T00:00:00"/>
    <s v="Saturday"/>
    <s v="Saturday"/>
    <n v="0"/>
    <s v="Low Cost per Unit"/>
    <n v="0"/>
    <n v="2.6970000000000001"/>
    <n v="0"/>
    <n v="0"/>
    <n v="0"/>
    <s v="Greater Than 8 Weeks Old"/>
  </r>
  <r>
    <s v="01-83-1601-00-00"/>
    <d v="2019-08-22T00:00:00"/>
    <x v="7"/>
    <s v="ORAL CARE"/>
    <n v="8"/>
    <n v="71.92"/>
    <n v="34.4"/>
    <n v="4.3"/>
    <n v="37.520000000000003"/>
    <n v="0.52"/>
    <s v="Thursday"/>
    <d v="2019-08-25T00:00:00"/>
    <s v="Sunday"/>
    <s v="Monday"/>
    <n v="0"/>
    <s v="Low Cost per Unit"/>
    <n v="0"/>
    <n v="2.1576"/>
    <n v="0"/>
    <n v="0"/>
    <n v="0"/>
    <s v="Greater Than 8 Weeks Old"/>
  </r>
  <r>
    <s v="01-83-1601-00-00"/>
    <d v="2019-08-23T00:00:00"/>
    <x v="7"/>
    <s v="ORAL CARE"/>
    <n v="11"/>
    <n v="98.89"/>
    <n v="47.3"/>
    <n v="4.3"/>
    <n v="51.59"/>
    <n v="0.52"/>
    <s v="Friday"/>
    <d v="2019-08-26T00:00:00"/>
    <s v="Monday"/>
    <s v="Monday"/>
    <n v="0"/>
    <s v="Low Cost per Unit"/>
    <n v="0"/>
    <n v="2.9666999999999999"/>
    <n v="0"/>
    <n v="0"/>
    <n v="0"/>
    <s v="Greater Than 8 Weeks Old"/>
  </r>
  <r>
    <s v="01-83-1601-00-00"/>
    <d v="2019-08-24T00:00:00"/>
    <x v="7"/>
    <s v="ORAL CARE"/>
    <n v="14"/>
    <n v="125.86"/>
    <n v="60.2"/>
    <n v="4.3"/>
    <n v="65.66"/>
    <n v="0.52"/>
    <s v="Saturday"/>
    <d v="2019-08-27T00:00:00"/>
    <s v="Tuesday"/>
    <s v="Tuesday"/>
    <n v="0"/>
    <s v="Low Cost per Unit"/>
    <n v="0"/>
    <n v="3.7757999999999998"/>
    <n v="0"/>
    <n v="0"/>
    <n v="0"/>
    <s v="Greater Than 8 Weeks Old"/>
  </r>
  <r>
    <s v="01-83-1601-00-00"/>
    <d v="2019-08-25T00:00:00"/>
    <x v="7"/>
    <s v="ORAL CARE"/>
    <n v="21"/>
    <n v="188.79"/>
    <n v="90.3"/>
    <n v="4.3"/>
    <n v="98.49"/>
    <n v="0.52"/>
    <s v="Sunday"/>
    <d v="2019-08-28T00:00:00"/>
    <s v="Wednesday"/>
    <s v="Wednesday"/>
    <n v="0"/>
    <s v="Low Cost per Unit"/>
    <n v="0"/>
    <n v="5.6636999999999995"/>
    <n v="0"/>
    <n v="0"/>
    <n v="0"/>
    <s v="Greater Than 8 Weeks Old"/>
  </r>
  <r>
    <s v="01-83-1601-00-00"/>
    <d v="2019-08-26T00:00:00"/>
    <x v="7"/>
    <s v="ORAL CARE"/>
    <n v="19"/>
    <n v="170.81"/>
    <n v="81.7"/>
    <n v="4.3"/>
    <n v="89.11"/>
    <n v="0.52"/>
    <s v="Monday"/>
    <d v="2019-08-29T00:00:00"/>
    <s v="Thursday"/>
    <s v="Thursday"/>
    <n v="0"/>
    <s v="Low Cost per Unit"/>
    <n v="0"/>
    <n v="5.1242999999999999"/>
    <n v="0"/>
    <n v="0"/>
    <n v="0"/>
    <s v="Greater Than 8 Weeks Old"/>
  </r>
  <r>
    <s v="01-83-1601-00-00"/>
    <d v="2019-08-27T00:00:00"/>
    <x v="7"/>
    <s v="ORAL CARE"/>
    <n v="16"/>
    <n v="143.84"/>
    <n v="68.8"/>
    <n v="4.3"/>
    <n v="75.040000000000006"/>
    <n v="0.52"/>
    <s v="Tuesday"/>
    <d v="2019-08-30T00:00:00"/>
    <s v="Friday"/>
    <s v="Friday"/>
    <n v="7.1920000000000002"/>
    <s v="Low Cost per Unit"/>
    <n v="0"/>
    <n v="4.3151999999999999"/>
    <n v="0"/>
    <n v="0"/>
    <n v="0"/>
    <s v="Greater Than 8 Weeks Old"/>
  </r>
  <r>
    <s v="01-83-1601-00-00"/>
    <d v="2019-08-28T00:00:00"/>
    <x v="7"/>
    <s v="ORAL CARE"/>
    <n v="16"/>
    <n v="143.84"/>
    <n v="68.8"/>
    <n v="4.3"/>
    <n v="75.040000000000006"/>
    <n v="0.52"/>
    <s v="Wednesday"/>
    <d v="2019-08-31T00:00:00"/>
    <s v="Saturday"/>
    <s v="Saturday"/>
    <n v="0"/>
    <s v="Low Cost per Unit"/>
    <n v="0"/>
    <n v="4.3151999999999999"/>
    <n v="0"/>
    <n v="0"/>
    <n v="0"/>
    <s v="Greater Than 8 Weeks Old"/>
  </r>
  <r>
    <s v="01-83-1601-00-00"/>
    <d v="2019-08-29T00:00:00"/>
    <x v="7"/>
    <s v="ORAL CARE"/>
    <n v="11"/>
    <n v="98.89"/>
    <n v="47.3"/>
    <n v="4.3"/>
    <n v="51.59"/>
    <n v="0.52"/>
    <s v="Thursday"/>
    <d v="2019-09-01T00:00:00"/>
    <s v="Sunday"/>
    <s v="Monday"/>
    <n v="0"/>
    <s v="Low Cost per Unit"/>
    <n v="0"/>
    <n v="2.9666999999999999"/>
    <n v="0"/>
    <n v="0"/>
    <n v="0"/>
    <s v="Greater Than 8 Weeks Old"/>
  </r>
  <r>
    <s v="01-83-1601-00-00"/>
    <d v="2019-08-30T00:00:00"/>
    <x v="7"/>
    <s v="ORAL CARE"/>
    <n v="4"/>
    <n v="26.98"/>
    <n v="17.2"/>
    <n v="4.3"/>
    <n v="9.7799999999999994"/>
    <n v="0.36"/>
    <s v="Friday"/>
    <d v="2019-09-02T00:00:00"/>
    <s v="Monday"/>
    <s v="Monday"/>
    <n v="0"/>
    <s v="Low Cost per Unit"/>
    <n v="0"/>
    <n v="0.80940000000000001"/>
    <n v="0"/>
    <n v="0"/>
    <n v="0"/>
    <s v="Greater Than 8 Weeks Old"/>
  </r>
  <r>
    <s v="01-83-1601-00-00"/>
    <d v="2019-08-31T00:00:00"/>
    <x v="7"/>
    <s v="ORAL CARE"/>
    <n v="2"/>
    <n v="18"/>
    <n v="8.6"/>
    <n v="4.3"/>
    <n v="9.4"/>
    <n v="0.52"/>
    <s v="Saturday"/>
    <d v="2019-09-03T00:00:00"/>
    <s v="Tuesday"/>
    <s v="Tuesday"/>
    <n v="0"/>
    <s v="Low Cost per Unit"/>
    <n v="0"/>
    <n v="0.54"/>
    <n v="0"/>
    <n v="0"/>
    <n v="0"/>
    <s v="Greater Than 8 Weeks Old"/>
  </r>
  <r>
    <s v="01-83-1602-00-00"/>
    <d v="2019-08-01T00:00:00"/>
    <x v="7"/>
    <s v="ORAL CARE"/>
    <n v="3"/>
    <n v="39"/>
    <n v="11.94"/>
    <n v="3.98"/>
    <n v="27.06"/>
    <n v="0.69"/>
    <s v="Thursday"/>
    <d v="2019-08-04T00:00:00"/>
    <s v="Sunday"/>
    <s v="Monday"/>
    <n v="0"/>
    <s v="Low Cost per Unit"/>
    <n v="0"/>
    <n v="1.17"/>
    <n v="0"/>
    <n v="0"/>
    <n v="0"/>
    <s v="Greater Than 8 Weeks Old"/>
  </r>
  <r>
    <s v="01-83-1602-00-00"/>
    <d v="2019-08-03T00:00:00"/>
    <x v="7"/>
    <s v="ORAL CARE"/>
    <n v="1"/>
    <n v="13"/>
    <n v="3.98"/>
    <n v="3.98"/>
    <n v="9.02"/>
    <n v="0.69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1-83-1602-00-00"/>
    <d v="2019-08-04T00:00:00"/>
    <x v="7"/>
    <s v="ORAL CARE"/>
    <n v="2"/>
    <n v="13.4"/>
    <n v="7.96"/>
    <n v="3.98"/>
    <n v="5.44"/>
    <n v="0.41"/>
    <s v="Sunday"/>
    <d v="2019-08-07T00:00:00"/>
    <s v="Wednesday"/>
    <s v="Wednesday"/>
    <n v="0"/>
    <s v="Low Cost per Unit"/>
    <n v="0"/>
    <n v="0.40199999999999997"/>
    <n v="0"/>
    <n v="0"/>
    <n v="0"/>
    <s v="Greater Than 8 Weeks Old"/>
  </r>
  <r>
    <s v="01-83-1602-00-00"/>
    <d v="2019-08-05T00:00:00"/>
    <x v="7"/>
    <s v="ORAL CARE"/>
    <n v="3"/>
    <n v="39"/>
    <n v="11.94"/>
    <n v="3.98"/>
    <n v="27.06"/>
    <n v="0.69"/>
    <s v="Monday"/>
    <d v="2019-08-08T00:00:00"/>
    <s v="Thursday"/>
    <s v="Thursday"/>
    <n v="0"/>
    <s v="Low Cost per Unit"/>
    <n v="0"/>
    <n v="1.17"/>
    <n v="0"/>
    <n v="0"/>
    <n v="0"/>
    <s v="Greater Than 8 Weeks Old"/>
  </r>
  <r>
    <s v="01-83-1602-00-00"/>
    <d v="2019-08-07T00:00:00"/>
    <x v="7"/>
    <s v="ORAL CARE"/>
    <n v="11"/>
    <n v="98.89"/>
    <n v="43.78"/>
    <n v="3.98"/>
    <n v="55.11"/>
    <n v="0.56000000000000005"/>
    <s v="Wednesday"/>
    <d v="2019-08-10T00:00:00"/>
    <s v="Saturday"/>
    <s v="Saturday"/>
    <n v="0"/>
    <s v="Low Cost per Unit"/>
    <n v="0"/>
    <n v="2.9666999999999999"/>
    <n v="0"/>
    <n v="0"/>
    <n v="0"/>
    <s v="Greater Than 8 Weeks Old"/>
  </r>
  <r>
    <s v="01-83-1602-00-00"/>
    <d v="2019-08-08T00:00:00"/>
    <x v="7"/>
    <s v="ORAL CARE"/>
    <n v="9"/>
    <n v="80.91"/>
    <n v="35.82"/>
    <n v="3.98"/>
    <n v="45.09"/>
    <n v="0.56000000000000005"/>
    <s v="Thursday"/>
    <d v="2019-08-11T00:00:00"/>
    <s v="Sunday"/>
    <s v="Monday"/>
    <n v="0"/>
    <s v="Low Cost per Unit"/>
    <n v="0"/>
    <n v="2.4272999999999998"/>
    <n v="0"/>
    <n v="0"/>
    <n v="0"/>
    <s v="Greater Than 8 Weeks Old"/>
  </r>
  <r>
    <s v="01-83-1602-00-00"/>
    <d v="2019-08-09T00:00:00"/>
    <x v="7"/>
    <s v="ORAL CARE"/>
    <n v="57"/>
    <n v="359.6"/>
    <n v="226.86"/>
    <n v="3.9800000000000004"/>
    <n v="132.74"/>
    <n v="0.37"/>
    <s v="Friday"/>
    <d v="2019-08-12T00:00:00"/>
    <s v="Monday"/>
    <s v="Monday"/>
    <n v="0"/>
    <s v="Low Cost per Unit"/>
    <n v="0"/>
    <n v="10.788"/>
    <n v="0"/>
    <n v="0"/>
    <n v="0"/>
    <s v="Greater Than 8 Weeks Old"/>
  </r>
  <r>
    <s v="01-83-1602-00-00"/>
    <d v="2019-08-10T00:00:00"/>
    <x v="7"/>
    <s v="ORAL CARE"/>
    <n v="20"/>
    <n v="179.8"/>
    <n v="79.599999999999994"/>
    <n v="3.9799999999999995"/>
    <n v="100.2"/>
    <n v="0.56000000000000005"/>
    <s v="Saturday"/>
    <d v="2019-08-13T00:00:00"/>
    <s v="Tuesday"/>
    <s v="Tuesday"/>
    <n v="0"/>
    <s v="Low Cost per Unit"/>
    <n v="0"/>
    <n v="5.3940000000000001"/>
    <n v="0"/>
    <n v="0"/>
    <n v="0"/>
    <s v="Greater Than 8 Weeks Old"/>
  </r>
  <r>
    <s v="01-83-1602-00-00"/>
    <d v="2019-08-11T00:00:00"/>
    <x v="7"/>
    <s v="ORAL CARE"/>
    <n v="16"/>
    <n v="143.84"/>
    <n v="63.68"/>
    <n v="3.98"/>
    <n v="80.16"/>
    <n v="0.56000000000000005"/>
    <s v="Sunday"/>
    <d v="2019-08-14T00:00:00"/>
    <s v="Wednesday"/>
    <s v="Wednesday"/>
    <n v="0"/>
    <s v="Low Cost per Unit"/>
    <n v="0"/>
    <n v="4.3151999999999999"/>
    <n v="0"/>
    <n v="0"/>
    <n v="0"/>
    <s v="Greater Than 8 Weeks Old"/>
  </r>
  <r>
    <s v="01-83-1602-00-00"/>
    <d v="2019-08-12T00:00:00"/>
    <x v="7"/>
    <s v="ORAL CARE"/>
    <n v="12"/>
    <n v="107.88"/>
    <n v="47.76"/>
    <n v="3.98"/>
    <n v="60.12"/>
    <n v="0.56000000000000005"/>
    <s v="Monday"/>
    <d v="2019-08-15T00:00:00"/>
    <s v="Thursday"/>
    <s v="Thursday"/>
    <n v="0"/>
    <s v="Low Cost per Unit"/>
    <n v="0"/>
    <n v="3.2363999999999997"/>
    <n v="0"/>
    <n v="0"/>
    <n v="0"/>
    <s v="Greater Than 8 Weeks Old"/>
  </r>
  <r>
    <s v="01-83-1602-00-00"/>
    <d v="2019-08-13T00:00:00"/>
    <x v="7"/>
    <s v="ORAL CARE"/>
    <n v="17"/>
    <n v="152.83000000000001"/>
    <n v="67.66"/>
    <n v="3.98"/>
    <n v="85.17"/>
    <n v="0.56000000000000005"/>
    <s v="Tuesday"/>
    <d v="2019-08-16T00:00:00"/>
    <s v="Friday"/>
    <s v="Friday"/>
    <n v="7.6415000000000006"/>
    <s v="Low Cost per Unit"/>
    <n v="0"/>
    <n v="4.5849000000000002"/>
    <n v="0"/>
    <n v="0"/>
    <n v="0"/>
    <s v="Greater Than 8 Weeks Old"/>
  </r>
  <r>
    <s v="01-83-1602-00-00"/>
    <d v="2019-08-14T00:00:00"/>
    <x v="7"/>
    <s v="ORAL CARE"/>
    <n v="7"/>
    <n v="62.93"/>
    <n v="27.86"/>
    <n v="3.98"/>
    <n v="35.07"/>
    <n v="0.56000000000000005"/>
    <s v="Wednesday"/>
    <d v="2019-08-17T00:00:00"/>
    <s v="Saturday"/>
    <s v="Saturday"/>
    <n v="0"/>
    <s v="Low Cost per Unit"/>
    <n v="0"/>
    <n v="1.8878999999999999"/>
    <n v="0"/>
    <n v="0"/>
    <n v="0"/>
    <s v="Greater Than 8 Weeks Old"/>
  </r>
  <r>
    <s v="01-83-1602-00-00"/>
    <d v="2019-08-15T00:00:00"/>
    <x v="7"/>
    <s v="ORAL CARE"/>
    <n v="11"/>
    <n v="98.89"/>
    <n v="43.78"/>
    <n v="3.98"/>
    <n v="55.11"/>
    <n v="0.56000000000000005"/>
    <s v="Thursday"/>
    <d v="2019-08-18T00:00:00"/>
    <s v="Sunday"/>
    <s v="Monday"/>
    <n v="0"/>
    <s v="Low Cost per Unit"/>
    <n v="0"/>
    <n v="2.9666999999999999"/>
    <n v="0"/>
    <n v="0"/>
    <n v="0"/>
    <s v="Greater Than 8 Weeks Old"/>
  </r>
  <r>
    <s v="01-83-1602-00-00"/>
    <d v="2019-08-16T00:00:00"/>
    <x v="7"/>
    <s v="ORAL CARE"/>
    <n v="7"/>
    <n v="62.93"/>
    <n v="27.86"/>
    <n v="3.98"/>
    <n v="35.07"/>
    <n v="0.56000000000000005"/>
    <s v="Friday"/>
    <d v="2019-08-19T00:00:00"/>
    <s v="Monday"/>
    <s v="Monday"/>
    <n v="0"/>
    <s v="Low Cost per Unit"/>
    <n v="0"/>
    <n v="1.8878999999999999"/>
    <n v="0"/>
    <n v="0"/>
    <n v="0"/>
    <s v="Greater Than 8 Weeks Old"/>
  </r>
  <r>
    <s v="01-83-1602-00-00"/>
    <d v="2019-08-17T00:00:00"/>
    <x v="7"/>
    <s v="ORAL CARE"/>
    <n v="10"/>
    <n v="80.91"/>
    <n v="39.799999999999997"/>
    <n v="3.9799999999999995"/>
    <n v="41.11"/>
    <n v="0.51"/>
    <s v="Saturday"/>
    <d v="2019-08-20T00:00:00"/>
    <s v="Tuesday"/>
    <s v="Tuesday"/>
    <n v="0"/>
    <s v="Low Cost per Unit"/>
    <n v="0"/>
    <n v="2.4272999999999998"/>
    <n v="0"/>
    <n v="0"/>
    <n v="0"/>
    <s v="Greater Than 8 Weeks Old"/>
  </r>
  <r>
    <s v="01-83-1602-00-00"/>
    <d v="2019-08-18T00:00:00"/>
    <x v="7"/>
    <s v="ORAL CARE"/>
    <n v="7"/>
    <n v="62.93"/>
    <n v="27.86"/>
    <n v="3.98"/>
    <n v="35.07"/>
    <n v="0.56000000000000005"/>
    <s v="Sunday"/>
    <d v="2019-08-21T00:00:00"/>
    <s v="Wednesday"/>
    <s v="Wednesday"/>
    <n v="0"/>
    <s v="Low Cost per Unit"/>
    <n v="0"/>
    <n v="1.8878999999999999"/>
    <n v="0"/>
    <n v="0"/>
    <n v="0"/>
    <s v="Greater Than 8 Weeks Old"/>
  </r>
  <r>
    <s v="01-83-1602-00-00"/>
    <d v="2019-08-19T00:00:00"/>
    <x v="7"/>
    <s v="ORAL CARE"/>
    <n v="12"/>
    <n v="107.88"/>
    <n v="47.76"/>
    <n v="3.98"/>
    <n v="60.12"/>
    <n v="0.56000000000000005"/>
    <s v="Monday"/>
    <d v="2019-08-22T00:00:00"/>
    <s v="Thursday"/>
    <s v="Thursday"/>
    <n v="0"/>
    <s v="Low Cost per Unit"/>
    <n v="0"/>
    <n v="3.2363999999999997"/>
    <n v="0"/>
    <n v="0"/>
    <n v="0"/>
    <s v="Greater Than 8 Weeks Old"/>
  </r>
  <r>
    <s v="01-83-1602-00-00"/>
    <d v="2019-08-20T00:00:00"/>
    <x v="7"/>
    <s v="ORAL CARE"/>
    <n v="12"/>
    <n v="107.88"/>
    <n v="47.76"/>
    <n v="3.98"/>
    <n v="60.12"/>
    <n v="0.56000000000000005"/>
    <s v="Tuesday"/>
    <d v="2019-08-23T00:00:00"/>
    <s v="Friday"/>
    <s v="Friday"/>
    <n v="5.3940000000000001"/>
    <s v="Low Cost per Unit"/>
    <n v="0"/>
    <n v="3.2363999999999997"/>
    <n v="0"/>
    <n v="0"/>
    <n v="0"/>
    <s v="Greater Than 8 Weeks Old"/>
  </r>
  <r>
    <s v="01-83-1602-00-00"/>
    <d v="2019-08-21T00:00:00"/>
    <x v="7"/>
    <s v="ORAL CARE"/>
    <n v="13"/>
    <n v="116.87"/>
    <n v="51.74"/>
    <n v="3.98"/>
    <n v="65.13"/>
    <n v="0.56000000000000005"/>
    <s v="Wednesday"/>
    <d v="2019-08-24T00:00:00"/>
    <s v="Saturday"/>
    <s v="Saturday"/>
    <n v="0"/>
    <s v="Low Cost per Unit"/>
    <n v="0"/>
    <n v="3.5061"/>
    <n v="0"/>
    <n v="0"/>
    <n v="0"/>
    <s v="Greater Than 8 Weeks Old"/>
  </r>
  <r>
    <s v="01-83-1602-00-00"/>
    <d v="2019-08-22T00:00:00"/>
    <x v="7"/>
    <s v="ORAL CARE"/>
    <n v="15"/>
    <n v="125.86"/>
    <n v="59.7"/>
    <n v="3.98"/>
    <n v="66.16"/>
    <n v="0.53"/>
    <s v="Thursday"/>
    <d v="2019-08-25T00:00:00"/>
    <s v="Sunday"/>
    <s v="Monday"/>
    <n v="0"/>
    <s v="Low Cost per Unit"/>
    <n v="0"/>
    <n v="3.7757999999999998"/>
    <n v="0"/>
    <n v="0"/>
    <n v="0"/>
    <s v="Greater Than 8 Weeks Old"/>
  </r>
  <r>
    <s v="01-83-1602-00-00"/>
    <d v="2019-08-23T00:00:00"/>
    <x v="7"/>
    <s v="ORAL CARE"/>
    <n v="16"/>
    <n v="143.84"/>
    <n v="63.68"/>
    <n v="3.98"/>
    <n v="80.16"/>
    <n v="0.56000000000000005"/>
    <s v="Friday"/>
    <d v="2019-08-26T00:00:00"/>
    <s v="Monday"/>
    <s v="Monday"/>
    <n v="0"/>
    <s v="Low Cost per Unit"/>
    <n v="0"/>
    <n v="4.3151999999999999"/>
    <n v="0"/>
    <n v="0"/>
    <n v="0"/>
    <s v="Greater Than 8 Weeks Old"/>
  </r>
  <r>
    <s v="01-83-1602-00-00"/>
    <d v="2019-08-24T00:00:00"/>
    <x v="7"/>
    <s v="ORAL CARE"/>
    <n v="14"/>
    <n v="125.86"/>
    <n v="55.72"/>
    <n v="3.98"/>
    <n v="70.14"/>
    <n v="0.56000000000000005"/>
    <s v="Saturday"/>
    <d v="2019-08-27T00:00:00"/>
    <s v="Tuesday"/>
    <s v="Tuesday"/>
    <n v="0"/>
    <s v="Low Cost per Unit"/>
    <n v="0"/>
    <n v="3.7757999999999998"/>
    <n v="0"/>
    <n v="0"/>
    <n v="0"/>
    <s v="Greater Than 8 Weeks Old"/>
  </r>
  <r>
    <s v="01-83-1602-00-00"/>
    <d v="2019-08-25T00:00:00"/>
    <x v="7"/>
    <s v="ORAL CARE"/>
    <n v="17"/>
    <n v="152.83000000000001"/>
    <n v="67.66"/>
    <n v="3.98"/>
    <n v="85.17"/>
    <n v="0.56000000000000005"/>
    <s v="Sunday"/>
    <d v="2019-08-28T00:00:00"/>
    <s v="Wednesday"/>
    <s v="Wednesday"/>
    <n v="0"/>
    <s v="Low Cost per Unit"/>
    <n v="0"/>
    <n v="4.5849000000000002"/>
    <n v="0"/>
    <n v="0"/>
    <n v="0"/>
    <s v="Greater Than 8 Weeks Old"/>
  </r>
  <r>
    <s v="01-83-1602-00-00"/>
    <d v="2019-08-26T00:00:00"/>
    <x v="7"/>
    <s v="ORAL CARE"/>
    <n v="21"/>
    <n v="188.79"/>
    <n v="83.58"/>
    <n v="3.98"/>
    <n v="105.21"/>
    <n v="0.56000000000000005"/>
    <s v="Monday"/>
    <d v="2019-08-29T00:00:00"/>
    <s v="Thursday"/>
    <s v="Thursday"/>
    <n v="0"/>
    <s v="Low Cost per Unit"/>
    <n v="0"/>
    <n v="5.6636999999999995"/>
    <n v="0"/>
    <n v="0"/>
    <n v="0"/>
    <s v="Greater Than 8 Weeks Old"/>
  </r>
  <r>
    <s v="01-83-1602-00-00"/>
    <d v="2019-08-27T00:00:00"/>
    <x v="7"/>
    <s v="ORAL CARE"/>
    <n v="12"/>
    <n v="107.88"/>
    <n v="47.76"/>
    <n v="3.98"/>
    <n v="60.12"/>
    <n v="0.56000000000000005"/>
    <s v="Tuesday"/>
    <d v="2019-08-30T00:00:00"/>
    <s v="Friday"/>
    <s v="Friday"/>
    <n v="5.3940000000000001"/>
    <s v="Low Cost per Unit"/>
    <n v="0"/>
    <n v="3.2363999999999997"/>
    <n v="0"/>
    <n v="0"/>
    <n v="0"/>
    <s v="Greater Than 8 Weeks Old"/>
  </r>
  <r>
    <s v="01-83-1602-00-00"/>
    <d v="2019-08-28T00:00:00"/>
    <x v="7"/>
    <s v="ORAL CARE"/>
    <n v="20"/>
    <n v="179.8"/>
    <n v="79.599999999999994"/>
    <n v="3.9799999999999995"/>
    <n v="100.2"/>
    <n v="0.56000000000000005"/>
    <s v="Wednesday"/>
    <d v="2019-08-31T00:00:00"/>
    <s v="Saturday"/>
    <s v="Saturday"/>
    <n v="0"/>
    <s v="Low Cost per Unit"/>
    <n v="0"/>
    <n v="5.3940000000000001"/>
    <n v="0"/>
    <n v="0"/>
    <n v="0"/>
    <s v="Greater Than 8 Weeks Old"/>
  </r>
  <r>
    <s v="01-83-1602-00-00"/>
    <d v="2019-08-29T00:00:00"/>
    <x v="7"/>
    <s v="ORAL CARE"/>
    <n v="8"/>
    <n v="71.92"/>
    <n v="31.84"/>
    <n v="3.98"/>
    <n v="40.08"/>
    <n v="0.56000000000000005"/>
    <s v="Thursday"/>
    <d v="2019-09-01T00:00:00"/>
    <s v="Sunday"/>
    <s v="Monday"/>
    <n v="0"/>
    <s v="Low Cost per Unit"/>
    <n v="0"/>
    <n v="2.1576"/>
    <n v="0"/>
    <n v="0"/>
    <n v="0"/>
    <s v="Greater Than 8 Weeks Old"/>
  </r>
  <r>
    <s v="01-83-1602-00-00"/>
    <d v="2019-08-30T00:00:00"/>
    <x v="7"/>
    <s v="ORAL CARE"/>
    <n v="1"/>
    <n v="13"/>
    <n v="3.98"/>
    <n v="3.98"/>
    <n v="9.02"/>
    <n v="0.69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83-1602-00-00"/>
    <d v="2019-08-31T00:00:00"/>
    <x v="7"/>
    <s v="ORAL CARE"/>
    <n v="2"/>
    <n v="18"/>
    <n v="7.96"/>
    <n v="3.98"/>
    <n v="10.039999999999999"/>
    <n v="0.56000000000000005"/>
    <s v="Saturday"/>
    <d v="2019-09-03T00:00:00"/>
    <s v="Tuesday"/>
    <s v="Tuesday"/>
    <n v="0"/>
    <s v="Low Cost per Unit"/>
    <n v="0"/>
    <n v="0.54"/>
    <n v="0"/>
    <n v="0"/>
    <n v="0"/>
    <s v="Greater Than 8 Weeks Old"/>
  </r>
  <r>
    <s v="01-83-1603-00-00"/>
    <d v="2019-08-01T00:00:00"/>
    <x v="7"/>
    <s v="ORAL CARE"/>
    <n v="3"/>
    <n v="42"/>
    <n v="8.25"/>
    <n v="2.75"/>
    <n v="33.75"/>
    <n v="0.8"/>
    <s v="Thursday"/>
    <d v="2019-08-04T00:00:00"/>
    <s v="Sunday"/>
    <s v="Monday"/>
    <n v="0"/>
    <s v="Low Cost per Unit"/>
    <n v="0"/>
    <n v="1.26"/>
    <n v="0"/>
    <n v="0"/>
    <n v="0"/>
    <s v="Greater Than 8 Weeks Old"/>
  </r>
  <r>
    <s v="01-83-1603-00-00"/>
    <d v="2019-08-02T00:00:00"/>
    <x v="7"/>
    <s v="ORAL CARE"/>
    <n v="1"/>
    <n v="14"/>
    <n v="2.75"/>
    <n v="2.75"/>
    <n v="11.25"/>
    <n v="0.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1-83-1603-00-00"/>
    <d v="2019-08-03T00:00:00"/>
    <x v="7"/>
    <s v="ORAL CARE"/>
    <n v="3"/>
    <n v="42"/>
    <n v="8.25"/>
    <n v="2.75"/>
    <n v="33.75"/>
    <n v="0.8"/>
    <s v="Saturday"/>
    <d v="2019-08-06T00:00:00"/>
    <s v="Tuesday"/>
    <s v="Tuesday"/>
    <n v="0"/>
    <s v="Low Cost per Unit"/>
    <n v="0"/>
    <n v="1.26"/>
    <n v="0"/>
    <n v="0"/>
    <n v="0"/>
    <s v="Greater Than 8 Weeks Old"/>
  </r>
  <r>
    <s v="01-83-1603-00-00"/>
    <d v="2019-08-04T00:00:00"/>
    <x v="7"/>
    <s v="ORAL CARE"/>
    <n v="4"/>
    <n v="32.9"/>
    <n v="11"/>
    <n v="2.75"/>
    <n v="21.9"/>
    <n v="0.67"/>
    <s v="Sunday"/>
    <d v="2019-08-07T00:00:00"/>
    <s v="Wednesday"/>
    <s v="Wednesday"/>
    <n v="0"/>
    <s v="Low Cost per Unit"/>
    <n v="0"/>
    <n v="0.98699999999999988"/>
    <n v="0"/>
    <n v="0"/>
    <n v="0"/>
    <s v="Greater Than 8 Weeks Old"/>
  </r>
  <r>
    <s v="01-83-1603-00-00"/>
    <d v="2019-08-05T00:00:00"/>
    <x v="7"/>
    <s v="ORAL CARE"/>
    <n v="1"/>
    <n v="14"/>
    <n v="2.75"/>
    <n v="2.75"/>
    <n v="11.25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1-83-1603-00-00"/>
    <d v="2019-08-06T00:00:00"/>
    <x v="7"/>
    <s v="ORAL CARE"/>
    <n v="1"/>
    <n v="14"/>
    <n v="2.75"/>
    <n v="2.75"/>
    <n v="11.25"/>
    <n v="0.8"/>
    <s v="Tuesday"/>
    <d v="2019-08-09T00:00:00"/>
    <s v="Friday"/>
    <s v="Friday"/>
    <n v="0.70000000000000007"/>
    <s v="Low Cost per Unit"/>
    <n v="0"/>
    <n v="0"/>
    <n v="0"/>
    <n v="0"/>
    <n v="0"/>
    <s v="Greater Than 8 Weeks Old"/>
  </r>
  <r>
    <s v="01-83-1603-00-00"/>
    <d v="2019-08-07T00:00:00"/>
    <x v="7"/>
    <s v="ORAL CARE"/>
    <n v="2"/>
    <n v="28"/>
    <n v="5.5"/>
    <n v="2.75"/>
    <n v="22.5"/>
    <n v="0.8"/>
    <s v="Wednesday"/>
    <d v="2019-08-10T00:00:00"/>
    <s v="Saturday"/>
    <s v="Saturday"/>
    <n v="0"/>
    <s v="Low Cost per Unit"/>
    <n v="0"/>
    <n v="0.84"/>
    <n v="0"/>
    <n v="0"/>
    <n v="0"/>
    <s v="Greater Than 8 Weeks Old"/>
  </r>
  <r>
    <s v="01-83-1603-00-00"/>
    <d v="2019-08-08T00:00:00"/>
    <x v="7"/>
    <s v="ORAL CARE"/>
    <n v="1"/>
    <n v="14"/>
    <n v="2.75"/>
    <n v="2.75"/>
    <n v="11.25"/>
    <n v="0.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1-83-1603-00-00"/>
    <d v="2019-08-09T00:00:00"/>
    <x v="7"/>
    <s v="ORAL CARE"/>
    <n v="4"/>
    <n v="56"/>
    <n v="11"/>
    <n v="2.75"/>
    <n v="45"/>
    <n v="0.8"/>
    <s v="Friday"/>
    <d v="2019-08-12T00:00:00"/>
    <s v="Monday"/>
    <s v="Monday"/>
    <n v="0"/>
    <s v="Low Cost per Unit"/>
    <n v="0"/>
    <n v="1.68"/>
    <n v="0"/>
    <n v="0"/>
    <n v="0"/>
    <s v="Greater Than 8 Weeks Old"/>
  </r>
  <r>
    <s v="01-83-1603-00-00"/>
    <d v="2019-08-10T00:00:00"/>
    <x v="7"/>
    <s v="ORAL CARE"/>
    <n v="2"/>
    <n v="28"/>
    <n v="5.5"/>
    <n v="2.75"/>
    <n v="22.5"/>
    <n v="0.8"/>
    <s v="Saturday"/>
    <d v="2019-08-13T00:00:00"/>
    <s v="Tuesday"/>
    <s v="Tuesday"/>
    <n v="0"/>
    <s v="Low Cost per Unit"/>
    <n v="0"/>
    <n v="0.84"/>
    <n v="0"/>
    <n v="0"/>
    <n v="0"/>
    <s v="Greater Than 8 Weeks Old"/>
  </r>
  <r>
    <s v="01-83-1603-00-00"/>
    <d v="2019-08-11T00:00:00"/>
    <x v="7"/>
    <s v="ORAL CARE"/>
    <n v="5"/>
    <n v="70"/>
    <n v="13.75"/>
    <n v="2.75"/>
    <n v="56.25"/>
    <n v="0.8"/>
    <s v="Sunday"/>
    <d v="2019-08-14T00:00:00"/>
    <s v="Wednesday"/>
    <s v="Wednesday"/>
    <n v="0"/>
    <s v="Low Cost per Unit"/>
    <n v="0"/>
    <n v="2.1"/>
    <n v="0"/>
    <n v="0"/>
    <n v="0"/>
    <s v="Greater Than 8 Weeks Old"/>
  </r>
  <r>
    <s v="01-83-1603-00-00"/>
    <d v="2019-08-12T00:00:00"/>
    <x v="7"/>
    <s v="ORAL CARE"/>
    <n v="4"/>
    <n v="56"/>
    <n v="11"/>
    <n v="2.75"/>
    <n v="45"/>
    <n v="0.8"/>
    <s v="Monday"/>
    <d v="2019-08-15T00:00:00"/>
    <s v="Thursday"/>
    <s v="Thursday"/>
    <n v="0"/>
    <s v="Low Cost per Unit"/>
    <n v="0"/>
    <n v="1.68"/>
    <n v="0"/>
    <n v="0"/>
    <n v="0"/>
    <s v="Greater Than 8 Weeks Old"/>
  </r>
  <r>
    <s v="01-83-1603-00-00"/>
    <d v="2019-08-13T00:00:00"/>
    <x v="7"/>
    <s v="ORAL CARE"/>
    <n v="8"/>
    <n v="112"/>
    <n v="22"/>
    <n v="2.75"/>
    <n v="90"/>
    <n v="0.8"/>
    <s v="Tuesday"/>
    <d v="2019-08-16T00:00:00"/>
    <s v="Friday"/>
    <s v="Friday"/>
    <n v="5.6000000000000005"/>
    <s v="Low Cost per Unit"/>
    <n v="0"/>
    <n v="3.36"/>
    <n v="0"/>
    <n v="0"/>
    <n v="0"/>
    <s v="Greater Than 8 Weeks Old"/>
  </r>
  <r>
    <s v="01-83-1603-00-00"/>
    <d v="2019-08-14T00:00:00"/>
    <x v="7"/>
    <s v="ORAL CARE"/>
    <n v="4"/>
    <n v="56"/>
    <n v="11"/>
    <n v="2.75"/>
    <n v="45"/>
    <n v="0.8"/>
    <s v="Wednesday"/>
    <d v="2019-08-17T00:00:00"/>
    <s v="Saturday"/>
    <s v="Saturday"/>
    <n v="0"/>
    <s v="Low Cost per Unit"/>
    <n v="0"/>
    <n v="1.68"/>
    <n v="0"/>
    <n v="0"/>
    <n v="0"/>
    <s v="Greater Than 8 Weeks Old"/>
  </r>
  <r>
    <s v="01-83-1603-00-00"/>
    <d v="2019-08-15T00:00:00"/>
    <x v="7"/>
    <s v="ORAL CARE"/>
    <n v="4"/>
    <n v="56"/>
    <n v="11"/>
    <n v="2.75"/>
    <n v="45"/>
    <n v="0.8"/>
    <s v="Thursday"/>
    <d v="2019-08-18T00:00:00"/>
    <s v="Sunday"/>
    <s v="Monday"/>
    <n v="0"/>
    <s v="Low Cost per Unit"/>
    <n v="0"/>
    <n v="1.68"/>
    <n v="0"/>
    <n v="0"/>
    <n v="0"/>
    <s v="Greater Than 8 Weeks Old"/>
  </r>
  <r>
    <s v="01-83-1603-00-00"/>
    <d v="2019-08-16T00:00:00"/>
    <x v="7"/>
    <s v="ORAL CARE"/>
    <n v="6"/>
    <n v="84"/>
    <n v="16.5"/>
    <n v="2.75"/>
    <n v="67.5"/>
    <n v="0.8"/>
    <s v="Friday"/>
    <d v="2019-08-19T00:00:00"/>
    <s v="Monday"/>
    <s v="Monday"/>
    <n v="0"/>
    <s v="Low Cost per Unit"/>
    <n v="0"/>
    <n v="2.52"/>
    <n v="0"/>
    <n v="0"/>
    <n v="0"/>
    <s v="Greater Than 8 Weeks Old"/>
  </r>
  <r>
    <s v="01-83-1603-00-00"/>
    <d v="2019-08-18T00:00:00"/>
    <x v="7"/>
    <s v="ORAL CARE"/>
    <n v="2"/>
    <n v="28"/>
    <n v="5.5"/>
    <n v="2.75"/>
    <n v="22.5"/>
    <n v="0.8"/>
    <s v="Sunday"/>
    <d v="2019-08-21T00:00:00"/>
    <s v="Wednesday"/>
    <s v="Wednesday"/>
    <n v="0"/>
    <s v="Low Cost per Unit"/>
    <n v="0"/>
    <n v="0.84"/>
    <n v="0"/>
    <n v="0"/>
    <n v="0"/>
    <s v="Greater Than 8 Weeks Old"/>
  </r>
  <r>
    <s v="01-83-1603-00-00"/>
    <d v="2019-08-19T00:00:00"/>
    <x v="7"/>
    <s v="ORAL CARE"/>
    <n v="3"/>
    <n v="42"/>
    <n v="8.25"/>
    <n v="2.75"/>
    <n v="33.75"/>
    <n v="0.8"/>
    <s v="Monday"/>
    <d v="2019-08-22T00:00:00"/>
    <s v="Thursday"/>
    <s v="Thursday"/>
    <n v="0"/>
    <s v="Low Cost per Unit"/>
    <n v="0"/>
    <n v="1.26"/>
    <n v="0"/>
    <n v="0"/>
    <n v="0"/>
    <s v="Greater Than 8 Weeks Old"/>
  </r>
  <r>
    <s v="01-83-1603-00-00"/>
    <d v="2019-08-20T00:00:00"/>
    <x v="7"/>
    <s v="ORAL CARE"/>
    <n v="1"/>
    <n v="14"/>
    <n v="2.75"/>
    <n v="2.75"/>
    <n v="11.25"/>
    <n v="0.8"/>
    <s v="Tuesday"/>
    <d v="2019-08-23T00:00:00"/>
    <s v="Friday"/>
    <s v="Friday"/>
    <n v="0.70000000000000007"/>
    <s v="Low Cost per Unit"/>
    <n v="0"/>
    <n v="0"/>
    <n v="0"/>
    <n v="0"/>
    <n v="0"/>
    <s v="Greater Than 8 Weeks Old"/>
  </r>
  <r>
    <s v="01-83-1603-00-00"/>
    <d v="2019-08-21T00:00:00"/>
    <x v="7"/>
    <s v="ORAL CARE"/>
    <n v="7"/>
    <n v="98"/>
    <n v="19.25"/>
    <n v="2.75"/>
    <n v="78.75"/>
    <n v="0.8"/>
    <s v="Wednesday"/>
    <d v="2019-08-24T00:00:00"/>
    <s v="Saturday"/>
    <s v="Saturday"/>
    <n v="0"/>
    <s v="Low Cost per Unit"/>
    <n v="0"/>
    <n v="2.94"/>
    <n v="0"/>
    <n v="0"/>
    <n v="0"/>
    <s v="Greater Than 8 Weeks Old"/>
  </r>
  <r>
    <s v="01-83-1603-00-00"/>
    <d v="2019-08-22T00:00:00"/>
    <x v="7"/>
    <s v="ORAL CARE"/>
    <n v="3"/>
    <n v="42"/>
    <n v="8.25"/>
    <n v="2.75"/>
    <n v="33.75"/>
    <n v="0.8"/>
    <s v="Thursday"/>
    <d v="2019-08-25T00:00:00"/>
    <s v="Sunday"/>
    <s v="Monday"/>
    <n v="0"/>
    <s v="Low Cost per Unit"/>
    <n v="0"/>
    <n v="1.26"/>
    <n v="0"/>
    <n v="0"/>
    <n v="0"/>
    <s v="Greater Than 8 Weeks Old"/>
  </r>
  <r>
    <s v="01-83-1603-00-00"/>
    <d v="2019-08-23T00:00:00"/>
    <x v="7"/>
    <s v="ORAL CARE"/>
    <n v="3"/>
    <n v="42"/>
    <n v="8.25"/>
    <n v="2.75"/>
    <n v="33.75"/>
    <n v="0.8"/>
    <s v="Friday"/>
    <d v="2019-08-26T00:00:00"/>
    <s v="Monday"/>
    <s v="Monday"/>
    <n v="0"/>
    <s v="Low Cost per Unit"/>
    <n v="0"/>
    <n v="1.26"/>
    <n v="0"/>
    <n v="0"/>
    <n v="0"/>
    <s v="Greater Than 8 Weeks Old"/>
  </r>
  <r>
    <s v="01-83-1603-00-00"/>
    <d v="2019-08-24T00:00:00"/>
    <x v="7"/>
    <s v="ORAL CARE"/>
    <n v="5"/>
    <n v="56"/>
    <n v="13.75"/>
    <n v="2.75"/>
    <n v="42.25"/>
    <n v="0.75"/>
    <s v="Saturday"/>
    <d v="2019-08-27T00:00:00"/>
    <s v="Tuesday"/>
    <s v="Tuesday"/>
    <n v="0"/>
    <s v="Low Cost per Unit"/>
    <n v="0"/>
    <n v="1.68"/>
    <n v="0"/>
    <n v="0"/>
    <n v="0"/>
    <s v="Greater Than 8 Weeks Old"/>
  </r>
  <r>
    <s v="01-83-1603-00-00"/>
    <d v="2019-08-25T00:00:00"/>
    <x v="7"/>
    <s v="ORAL CARE"/>
    <n v="4"/>
    <n v="56"/>
    <n v="11"/>
    <n v="2.75"/>
    <n v="45"/>
    <n v="0.8"/>
    <s v="Sunday"/>
    <d v="2019-08-28T00:00:00"/>
    <s v="Wednesday"/>
    <s v="Wednesday"/>
    <n v="0"/>
    <s v="Low Cost per Unit"/>
    <n v="0"/>
    <n v="1.68"/>
    <n v="0"/>
    <n v="0"/>
    <n v="0"/>
    <s v="Greater Than 8 Weeks Old"/>
  </r>
  <r>
    <s v="01-83-1603-00-00"/>
    <d v="2019-08-26T00:00:00"/>
    <x v="7"/>
    <s v="ORAL CARE"/>
    <n v="6"/>
    <n v="84"/>
    <n v="16.5"/>
    <n v="2.75"/>
    <n v="67.5"/>
    <n v="0.8"/>
    <s v="Monday"/>
    <d v="2019-08-29T00:00:00"/>
    <s v="Thursday"/>
    <s v="Thursday"/>
    <n v="0"/>
    <s v="Low Cost per Unit"/>
    <n v="0"/>
    <n v="2.52"/>
    <n v="0"/>
    <n v="0"/>
    <n v="0"/>
    <s v="Greater Than 8 Weeks Old"/>
  </r>
  <r>
    <s v="01-83-1603-00-00"/>
    <d v="2019-08-27T00:00:00"/>
    <x v="7"/>
    <s v="ORAL CARE"/>
    <n v="5"/>
    <n v="70"/>
    <n v="13.75"/>
    <n v="2.75"/>
    <n v="56.25"/>
    <n v="0.8"/>
    <s v="Tuesday"/>
    <d v="2019-08-30T00:00:00"/>
    <s v="Friday"/>
    <s v="Friday"/>
    <n v="3.5"/>
    <s v="Low Cost per Unit"/>
    <n v="0"/>
    <n v="2.1"/>
    <n v="0"/>
    <n v="0"/>
    <n v="0"/>
    <s v="Greater Than 8 Weeks Old"/>
  </r>
  <r>
    <s v="01-83-1603-00-00"/>
    <d v="2019-08-28T00:00:00"/>
    <x v="7"/>
    <s v="ORAL CARE"/>
    <n v="4"/>
    <n v="56"/>
    <n v="11"/>
    <n v="2.75"/>
    <n v="45"/>
    <n v="0.8"/>
    <s v="Wednesday"/>
    <d v="2019-08-31T00:00:00"/>
    <s v="Saturday"/>
    <s v="Saturday"/>
    <n v="0"/>
    <s v="Low Cost per Unit"/>
    <n v="0"/>
    <n v="1.68"/>
    <n v="0"/>
    <n v="0"/>
    <n v="0"/>
    <s v="Greater Than 8 Weeks Old"/>
  </r>
  <r>
    <s v="01-83-1603-00-00"/>
    <d v="2019-08-29T00:00:00"/>
    <x v="7"/>
    <s v="ORAL CARE"/>
    <n v="3"/>
    <n v="42"/>
    <n v="8.25"/>
    <n v="2.75"/>
    <n v="33.75"/>
    <n v="0.8"/>
    <s v="Thursday"/>
    <d v="2019-09-01T00:00:00"/>
    <s v="Sunday"/>
    <s v="Monday"/>
    <n v="0"/>
    <s v="Low Cost per Unit"/>
    <n v="0"/>
    <n v="1.26"/>
    <n v="0"/>
    <n v="0"/>
    <n v="0"/>
    <s v="Greater Than 8 Weeks Old"/>
  </r>
  <r>
    <s v="01-83-1603-00-00"/>
    <d v="2019-08-30T00:00:00"/>
    <x v="7"/>
    <s v="ORAL CARE"/>
    <n v="1"/>
    <n v="14"/>
    <n v="2.75"/>
    <n v="2.75"/>
    <n v="11.25"/>
    <n v="0.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1-83-1603-00-00"/>
    <d v="2019-08-31T00:00:00"/>
    <x v="7"/>
    <s v="ORAL CARE"/>
    <n v="2"/>
    <n v="28"/>
    <n v="5.5"/>
    <n v="2.75"/>
    <n v="22.5"/>
    <n v="0.8"/>
    <s v="Saturday"/>
    <d v="2019-09-03T00:00:00"/>
    <s v="Tuesday"/>
    <s v="Tuesday"/>
    <n v="0"/>
    <s v="Low Cost per Unit"/>
    <n v="0"/>
    <n v="0.84"/>
    <n v="0"/>
    <n v="0"/>
    <n v="0"/>
    <s v="Greater Than 8 Weeks Old"/>
  </r>
  <r>
    <s v="02-24-0101-01-00"/>
    <d v="2019-08-01T00:00:00"/>
    <x v="1"/>
    <s v="LOWER BODY"/>
    <n v="2"/>
    <n v="64"/>
    <n v="20"/>
    <n v="10"/>
    <n v="44"/>
    <n v="0.69"/>
    <s v="Thursday"/>
    <d v="2019-08-04T00:00:00"/>
    <s v="Sunday"/>
    <s v="Monday"/>
    <n v="0"/>
    <s v="Low Cost per Unit"/>
    <n v="0"/>
    <n v="1.92"/>
    <n v="0"/>
    <n v="0"/>
    <n v="0"/>
    <s v="Greater Than 8 Weeks Old"/>
  </r>
  <r>
    <s v="02-24-0101-01-00"/>
    <d v="2019-08-02T00:00:00"/>
    <x v="1"/>
    <s v="LOWER BODY"/>
    <n v="1"/>
    <n v="32"/>
    <n v="10"/>
    <n v="10"/>
    <n v="22"/>
    <n v="0.69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24-0101-01-00"/>
    <d v="2019-08-07T00:00:00"/>
    <x v="1"/>
    <s v="LOWER BODY"/>
    <n v="5"/>
    <n v="94.95"/>
    <n v="50"/>
    <n v="10"/>
    <n v="44.95"/>
    <n v="0.47"/>
    <s v="Wednesday"/>
    <d v="2019-08-10T00:00:00"/>
    <s v="Saturday"/>
    <s v="Saturday"/>
    <n v="0"/>
    <s v="Low Cost per Unit"/>
    <n v="0"/>
    <n v="2.8485"/>
    <n v="0"/>
    <n v="0"/>
    <n v="0"/>
    <s v="Greater Than 8 Weeks Old"/>
  </r>
  <r>
    <s v="02-24-0101-01-00"/>
    <d v="2019-08-08T00:00:00"/>
    <x v="1"/>
    <s v="LOWER BODY"/>
    <n v="9"/>
    <n v="170.91"/>
    <n v="90"/>
    <n v="10"/>
    <n v="80.91"/>
    <n v="0.47"/>
    <s v="Thursday"/>
    <d v="2019-08-11T00:00:00"/>
    <s v="Sunday"/>
    <s v="Monday"/>
    <n v="0"/>
    <s v="Low Cost per Unit"/>
    <n v="0"/>
    <n v="5.1273"/>
    <n v="0"/>
    <n v="0"/>
    <n v="0"/>
    <s v="Greater Than 8 Weeks Old"/>
  </r>
  <r>
    <s v="02-24-0101-01-00"/>
    <d v="2019-08-09T00:00:00"/>
    <x v="1"/>
    <s v="LOWER BODY"/>
    <n v="11"/>
    <n v="208.89"/>
    <n v="110"/>
    <n v="10"/>
    <n v="98.89"/>
    <n v="0.47"/>
    <s v="Friday"/>
    <d v="2019-08-12T00:00:00"/>
    <s v="Monday"/>
    <s v="Monday"/>
    <n v="0"/>
    <s v="Low Cost per Unit"/>
    <n v="0"/>
    <n v="6.2666999999999993"/>
    <n v="0"/>
    <n v="0"/>
    <n v="0"/>
    <s v="Greater Than 8 Weeks Old"/>
  </r>
  <r>
    <s v="02-24-0101-01-00"/>
    <d v="2019-08-10T00:00:00"/>
    <x v="1"/>
    <s v="LOWER BODY"/>
    <n v="9"/>
    <n v="170.91"/>
    <n v="90"/>
    <n v="10"/>
    <n v="80.91"/>
    <n v="0.47"/>
    <s v="Saturday"/>
    <d v="2019-08-13T00:00:00"/>
    <s v="Tuesday"/>
    <s v="Tuesday"/>
    <n v="0"/>
    <s v="Low Cost per Unit"/>
    <n v="0"/>
    <n v="5.1273"/>
    <n v="0"/>
    <n v="17.091000000000001"/>
    <n v="0"/>
    <s v="Greater Than 8 Weeks Old"/>
  </r>
  <r>
    <s v="02-24-0101-01-00"/>
    <d v="2019-08-11T00:00:00"/>
    <x v="1"/>
    <s v="LOWER BODY"/>
    <n v="7"/>
    <n v="132.93"/>
    <n v="70"/>
    <n v="10"/>
    <n v="62.93"/>
    <n v="0.47"/>
    <s v="Sunday"/>
    <d v="2019-08-14T00:00:00"/>
    <s v="Wednesday"/>
    <s v="Wednesday"/>
    <n v="0"/>
    <s v="Low Cost per Unit"/>
    <n v="0"/>
    <n v="3.9879000000000002"/>
    <n v="0"/>
    <n v="0"/>
    <n v="0"/>
    <s v="Greater Than 8 Weeks Old"/>
  </r>
  <r>
    <s v="02-24-0101-01-00"/>
    <d v="2019-08-12T00:00:00"/>
    <x v="1"/>
    <s v="LOWER BODY"/>
    <n v="8"/>
    <n v="151.91999999999999"/>
    <n v="80"/>
    <n v="10"/>
    <n v="71.92"/>
    <n v="0.47"/>
    <s v="Monday"/>
    <d v="2019-08-15T00:00:00"/>
    <s v="Thursday"/>
    <s v="Thursday"/>
    <n v="0"/>
    <s v="Low Cost per Unit"/>
    <n v="0"/>
    <n v="4.5575999999999999"/>
    <n v="0"/>
    <n v="0"/>
    <n v="0"/>
    <s v="Greater Than 8 Weeks Old"/>
  </r>
  <r>
    <s v="02-24-0101-01-00"/>
    <d v="2019-08-13T00:00:00"/>
    <x v="1"/>
    <s v="LOWER BODY"/>
    <n v="6"/>
    <n v="113.94"/>
    <n v="60"/>
    <n v="10"/>
    <n v="53.94"/>
    <n v="0.47"/>
    <s v="Tuesday"/>
    <d v="2019-08-16T00:00:00"/>
    <s v="Friday"/>
    <s v="Friday"/>
    <n v="5.6970000000000001"/>
    <s v="Low Cost per Unit"/>
    <n v="0"/>
    <n v="3.4181999999999997"/>
    <n v="0"/>
    <n v="0"/>
    <n v="0"/>
    <s v="Greater Than 8 Weeks Old"/>
  </r>
  <r>
    <s v="02-24-0101-01-00"/>
    <d v="2019-08-14T00:00:00"/>
    <x v="1"/>
    <s v="LOWER BODY"/>
    <n v="3"/>
    <n v="56.97"/>
    <n v="30"/>
    <n v="10"/>
    <n v="26.97"/>
    <n v="0.47"/>
    <s v="Wednesday"/>
    <d v="2019-08-17T00:00:00"/>
    <s v="Saturday"/>
    <s v="Saturday"/>
    <n v="0"/>
    <s v="Low Cost per Unit"/>
    <n v="0"/>
    <n v="1.7090999999999998"/>
    <n v="0"/>
    <n v="0"/>
    <n v="0"/>
    <s v="Greater Than 8 Weeks Old"/>
  </r>
  <r>
    <s v="02-24-0101-01-00"/>
    <d v="2019-08-15T00:00:00"/>
    <x v="1"/>
    <s v="LOWER BODY"/>
    <n v="4"/>
    <n v="75.959999999999994"/>
    <n v="40"/>
    <n v="10"/>
    <n v="35.96"/>
    <n v="0.47"/>
    <s v="Thursday"/>
    <d v="2019-08-18T00:00:00"/>
    <s v="Sunday"/>
    <s v="Monday"/>
    <n v="0"/>
    <s v="Low Cost per Unit"/>
    <n v="0"/>
    <n v="2.2787999999999999"/>
    <n v="0"/>
    <n v="0"/>
    <n v="0"/>
    <s v="Greater Than 8 Weeks Old"/>
  </r>
  <r>
    <s v="02-31-0101-01-00"/>
    <d v="2019-08-01T00:00:00"/>
    <x v="3"/>
    <s v="RINGS"/>
    <n v="15"/>
    <n v="88"/>
    <n v="26.25"/>
    <n v="1.75"/>
    <n v="61.75"/>
    <n v="0.7"/>
    <s v="Thursday"/>
    <d v="2019-08-04T00:00:00"/>
    <s v="Sunday"/>
    <s v="Monday"/>
    <n v="0"/>
    <s v="Low Cost per Unit"/>
    <n v="0"/>
    <n v="2.6399999999999997"/>
    <n v="0"/>
    <n v="0"/>
    <n v="0"/>
    <s v="Greater Than 8 Weeks Old"/>
  </r>
  <r>
    <s v="02-31-0101-01-00"/>
    <d v="2019-08-02T00:00:00"/>
    <x v="3"/>
    <s v="RINGS"/>
    <n v="9"/>
    <n v="66"/>
    <n v="15.75"/>
    <n v="1.75"/>
    <n v="50.25"/>
    <n v="0.76"/>
    <s v="Friday"/>
    <d v="2019-08-05T00:00:00"/>
    <s v="Monday"/>
    <s v="Monday"/>
    <n v="0"/>
    <s v="Low Cost per Unit"/>
    <n v="0"/>
    <n v="1.98"/>
    <n v="0"/>
    <n v="0"/>
    <n v="13.200000000000001"/>
    <s v="Greater Than 8 Weeks Old"/>
  </r>
  <r>
    <s v="02-31-0101-01-00"/>
    <d v="2019-08-03T00:00:00"/>
    <x v="3"/>
    <s v="RINGS"/>
    <n v="4"/>
    <n v="11"/>
    <n v="7"/>
    <n v="1.75"/>
    <n v="4"/>
    <n v="0.36"/>
    <s v="Saturday"/>
    <d v="2019-08-06T00:00:00"/>
    <s v="Tuesday"/>
    <s v="Tuesday"/>
    <n v="0"/>
    <s v="Low Cost per Unit"/>
    <n v="0"/>
    <n v="0.32999999999999996"/>
    <n v="0"/>
    <n v="0"/>
    <n v="0"/>
    <s v="Greater Than 8 Weeks Old"/>
  </r>
  <r>
    <s v="02-31-0101-01-00"/>
    <d v="2019-08-05T00:00:00"/>
    <x v="3"/>
    <s v="RINGS"/>
    <n v="9"/>
    <n v="55"/>
    <n v="15.75"/>
    <n v="1.75"/>
    <n v="39.25"/>
    <n v="0.71"/>
    <s v="Monday"/>
    <d v="2019-08-08T00:00:00"/>
    <s v="Thursday"/>
    <s v="Thursday"/>
    <n v="0"/>
    <s v="Low Cost per Unit"/>
    <n v="0"/>
    <n v="1.65"/>
    <n v="0"/>
    <n v="0"/>
    <n v="0"/>
    <s v="Greater Than 8 Weeks Old"/>
  </r>
  <r>
    <s v="02-31-0101-01-00"/>
    <d v="2019-08-06T00:00:00"/>
    <x v="3"/>
    <s v="RINGS"/>
    <n v="6"/>
    <n v="13.98"/>
    <n v="10.5"/>
    <n v="1.75"/>
    <n v="3.48"/>
    <n v="0.25"/>
    <s v="Tuesday"/>
    <d v="2019-08-09T00:00:00"/>
    <s v="Friday"/>
    <s v="Friday"/>
    <n v="0.69900000000000007"/>
    <s v="Low Cost per Unit"/>
    <n v="0"/>
    <n v="0.4194"/>
    <n v="0"/>
    <n v="0"/>
    <n v="0"/>
    <s v="Greater Than 8 Weeks Old"/>
  </r>
  <r>
    <s v="02-31-0101-01-00"/>
    <d v="2019-08-07T00:00:00"/>
    <x v="3"/>
    <s v="RINGS"/>
    <n v="72"/>
    <n v="419.4"/>
    <n v="126"/>
    <n v="1.75"/>
    <n v="293.39999999999998"/>
    <n v="0.7"/>
    <s v="Wednesday"/>
    <d v="2019-08-10T00:00:00"/>
    <s v="Saturday"/>
    <s v="Saturday"/>
    <n v="0"/>
    <s v="Low Cost per Unit"/>
    <n v="0"/>
    <n v="12.581999999999999"/>
    <n v="0"/>
    <n v="0"/>
    <n v="0"/>
    <s v="Greater Than 8 Weeks Old"/>
  </r>
  <r>
    <s v="02-31-0101-01-00"/>
    <d v="2019-08-08T00:00:00"/>
    <x v="3"/>
    <s v="RINGS"/>
    <n v="54"/>
    <n v="377.46"/>
    <n v="94.5"/>
    <n v="1.75"/>
    <n v="282.95999999999998"/>
    <n v="0.75"/>
    <s v="Thursday"/>
    <d v="2019-08-11T00:00:00"/>
    <s v="Sunday"/>
    <s v="Monday"/>
    <n v="0"/>
    <s v="Low Cost per Unit"/>
    <n v="0"/>
    <n v="11.323799999999999"/>
    <n v="0"/>
    <n v="0"/>
    <n v="0"/>
    <s v="Greater Than 8 Weeks Old"/>
  </r>
  <r>
    <s v="02-31-0101-01-00"/>
    <d v="2019-08-09T00:00:00"/>
    <x v="3"/>
    <s v="RINGS"/>
    <n v="36"/>
    <n v="251.64"/>
    <n v="63"/>
    <n v="1.75"/>
    <n v="188.64"/>
    <n v="0.75"/>
    <s v="Friday"/>
    <d v="2019-08-12T00:00:00"/>
    <s v="Monday"/>
    <s v="Monday"/>
    <n v="0"/>
    <s v="Low Cost per Unit"/>
    <n v="0"/>
    <n v="7.549199999999999"/>
    <n v="0"/>
    <n v="0"/>
    <n v="50.328000000000003"/>
    <s v="Greater Than 8 Weeks Old"/>
  </r>
  <r>
    <s v="02-31-0101-01-00"/>
    <d v="2019-08-10T00:00:00"/>
    <x v="3"/>
    <s v="RINGS"/>
    <n v="61"/>
    <n v="426.39"/>
    <n v="106.75"/>
    <n v="1.75"/>
    <n v="319.64"/>
    <n v="0.75"/>
    <s v="Saturday"/>
    <d v="2019-08-13T00:00:00"/>
    <s v="Tuesday"/>
    <s v="Tuesday"/>
    <n v="0"/>
    <s v="Low Cost per Unit"/>
    <n v="0"/>
    <n v="12.791699999999999"/>
    <n v="0"/>
    <n v="0"/>
    <n v="0"/>
    <s v="Greater Than 8 Weeks Old"/>
  </r>
  <r>
    <s v="02-31-0101-01-00"/>
    <d v="2019-08-11T00:00:00"/>
    <x v="3"/>
    <s v="RINGS"/>
    <n v="59"/>
    <n v="412.41"/>
    <n v="103.25"/>
    <n v="1.75"/>
    <n v="309.16000000000003"/>
    <n v="0.75"/>
    <s v="Sunday"/>
    <d v="2019-08-14T00:00:00"/>
    <s v="Wednesday"/>
    <s v="Wednesday"/>
    <n v="0"/>
    <s v="Low Cost per Unit"/>
    <n v="0"/>
    <n v="12.372300000000001"/>
    <n v="0"/>
    <n v="0"/>
    <n v="0"/>
    <s v="Greater Than 8 Weeks Old"/>
  </r>
  <r>
    <s v="02-31-0101-01-00"/>
    <d v="2019-08-12T00:00:00"/>
    <x v="3"/>
    <s v="RINGS"/>
    <n v="36"/>
    <n v="251.64"/>
    <n v="63"/>
    <n v="1.75"/>
    <n v="188.64"/>
    <n v="0.75"/>
    <s v="Monday"/>
    <d v="2019-08-15T00:00:00"/>
    <s v="Thursday"/>
    <s v="Thursday"/>
    <n v="0"/>
    <s v="Low Cost per Unit"/>
    <n v="0"/>
    <n v="7.549199999999999"/>
    <n v="0"/>
    <n v="0"/>
    <n v="0"/>
    <s v="Greater Than 8 Weeks Old"/>
  </r>
  <r>
    <s v="02-31-0101-01-00"/>
    <d v="2019-08-13T00:00:00"/>
    <x v="3"/>
    <s v="RINGS"/>
    <n v="26"/>
    <n v="181.74"/>
    <n v="45.5"/>
    <n v="1.75"/>
    <n v="136.24"/>
    <n v="0.75"/>
    <s v="Tuesday"/>
    <d v="2019-08-16T00:00:00"/>
    <s v="Friday"/>
    <s v="Friday"/>
    <n v="9.0870000000000015"/>
    <s v="Low Cost per Unit"/>
    <n v="0"/>
    <n v="5.4522000000000004"/>
    <n v="0"/>
    <n v="0"/>
    <n v="0"/>
    <s v="Greater Than 8 Weeks Old"/>
  </r>
  <r>
    <s v="02-31-0101-01-00"/>
    <d v="2019-08-14T00:00:00"/>
    <x v="3"/>
    <s v="RINGS"/>
    <n v="25"/>
    <n v="174.75"/>
    <n v="43.75"/>
    <n v="1.75"/>
    <n v="131"/>
    <n v="0.75"/>
    <s v="Wednesday"/>
    <d v="2019-08-17T00:00:00"/>
    <s v="Saturday"/>
    <s v="Saturday"/>
    <n v="0"/>
    <s v="Low Cost per Unit"/>
    <n v="0"/>
    <n v="5.2424999999999997"/>
    <n v="0"/>
    <n v="0"/>
    <n v="0"/>
    <s v="Greater Than 8 Weeks Old"/>
  </r>
  <r>
    <s v="02-31-0101-01-00"/>
    <d v="2019-08-15T00:00:00"/>
    <x v="3"/>
    <s v="RINGS"/>
    <n v="29"/>
    <n v="202.71"/>
    <n v="50.75"/>
    <n v="1.75"/>
    <n v="151.96"/>
    <n v="0.75"/>
    <s v="Thursday"/>
    <d v="2019-08-18T00:00:00"/>
    <s v="Sunday"/>
    <s v="Monday"/>
    <n v="0"/>
    <s v="Low Cost per Unit"/>
    <n v="0"/>
    <n v="6.0812999999999997"/>
    <n v="0"/>
    <n v="0"/>
    <n v="0"/>
    <s v="Greater Than 8 Weeks Old"/>
  </r>
  <r>
    <s v="02-31-0101-01-00"/>
    <d v="2019-08-16T00:00:00"/>
    <x v="3"/>
    <s v="RINGS"/>
    <n v="21"/>
    <n v="146.79"/>
    <n v="36.75"/>
    <n v="1.75"/>
    <n v="110.04"/>
    <n v="0.75"/>
    <s v="Friday"/>
    <d v="2019-08-19T00:00:00"/>
    <s v="Monday"/>
    <s v="Monday"/>
    <n v="0"/>
    <s v="Low Cost per Unit"/>
    <n v="0"/>
    <n v="4.4036999999999997"/>
    <n v="0"/>
    <n v="0"/>
    <n v="29.358000000000001"/>
    <s v="Greater Than 8 Weeks Old"/>
  </r>
  <r>
    <s v="02-31-0101-01-00"/>
    <d v="2019-08-17T00:00:00"/>
    <x v="3"/>
    <s v="RINGS"/>
    <n v="23"/>
    <n v="160.77000000000001"/>
    <n v="40.25"/>
    <n v="1.75"/>
    <n v="120.52"/>
    <n v="0.75"/>
    <s v="Saturday"/>
    <d v="2019-08-20T00:00:00"/>
    <s v="Tuesday"/>
    <s v="Tuesday"/>
    <n v="0"/>
    <s v="Low Cost per Unit"/>
    <n v="0"/>
    <n v="4.8231000000000002"/>
    <n v="0"/>
    <n v="0"/>
    <n v="0"/>
    <s v="Greater Than 8 Weeks Old"/>
  </r>
  <r>
    <s v="02-31-0101-01-00"/>
    <d v="2019-08-18T00:00:00"/>
    <x v="3"/>
    <s v="RINGS"/>
    <n v="24"/>
    <n v="167.76"/>
    <n v="42"/>
    <n v="1.75"/>
    <n v="125.76"/>
    <n v="0.75"/>
    <s v="Sunday"/>
    <d v="2019-08-21T00:00:00"/>
    <s v="Wednesday"/>
    <s v="Wednesday"/>
    <n v="0"/>
    <s v="Low Cost per Unit"/>
    <n v="0"/>
    <n v="5.0327999999999999"/>
    <n v="0"/>
    <n v="0"/>
    <n v="0"/>
    <s v="Greater Than 8 Weeks Old"/>
  </r>
  <r>
    <s v="02-31-0101-01-00"/>
    <d v="2019-08-19T00:00:00"/>
    <x v="3"/>
    <s v="RINGS"/>
    <n v="19"/>
    <n v="132.81"/>
    <n v="33.25"/>
    <n v="1.75"/>
    <n v="99.56"/>
    <n v="0.75"/>
    <s v="Monday"/>
    <d v="2019-08-22T00:00:00"/>
    <s v="Thursday"/>
    <s v="Thursday"/>
    <n v="0"/>
    <s v="Low Cost per Unit"/>
    <n v="0"/>
    <n v="3.9842999999999997"/>
    <n v="0"/>
    <n v="0"/>
    <n v="0"/>
    <s v="Greater Than 8 Weeks Old"/>
  </r>
  <r>
    <s v="02-31-0101-01-00"/>
    <d v="2019-08-20T00:00:00"/>
    <x v="3"/>
    <s v="RINGS"/>
    <n v="58"/>
    <n v="405.42"/>
    <n v="101.5"/>
    <n v="1.75"/>
    <n v="303.92"/>
    <n v="0.75"/>
    <s v="Tuesday"/>
    <d v="2019-08-23T00:00:00"/>
    <s v="Friday"/>
    <s v="Friday"/>
    <n v="20.271000000000001"/>
    <s v="Low Cost per Unit"/>
    <n v="0"/>
    <n v="12.162599999999999"/>
    <n v="0"/>
    <n v="0"/>
    <n v="0"/>
    <s v="Greater Than 8 Weeks Old"/>
  </r>
  <r>
    <s v="02-31-0101-01-00"/>
    <d v="2019-08-21T00:00:00"/>
    <x v="3"/>
    <s v="RINGS"/>
    <n v="43"/>
    <n v="300.57"/>
    <n v="75.25"/>
    <n v="1.75"/>
    <n v="225.32"/>
    <n v="0.75"/>
    <s v="Wednesday"/>
    <d v="2019-08-24T00:00:00"/>
    <s v="Saturday"/>
    <s v="Saturday"/>
    <n v="0"/>
    <s v="Low Cost per Unit"/>
    <n v="0"/>
    <n v="9.0170999999999992"/>
    <n v="0"/>
    <n v="0"/>
    <n v="0"/>
    <s v="Greater Than 8 Weeks Old"/>
  </r>
  <r>
    <s v="02-31-0101-01-00"/>
    <d v="2019-08-22T00:00:00"/>
    <x v="3"/>
    <s v="RINGS"/>
    <n v="31"/>
    <n v="209.7"/>
    <n v="54.25"/>
    <n v="1.75"/>
    <n v="155.44999999999999"/>
    <n v="0.74"/>
    <s v="Thursday"/>
    <d v="2019-08-25T00:00:00"/>
    <s v="Sunday"/>
    <s v="Monday"/>
    <n v="0"/>
    <s v="Low Cost per Unit"/>
    <n v="0"/>
    <n v="6.2909999999999995"/>
    <n v="0"/>
    <n v="0"/>
    <n v="0"/>
    <s v="Greater Than 8 Weeks Old"/>
  </r>
  <r>
    <s v="02-31-0101-01-00"/>
    <d v="2019-08-23T00:00:00"/>
    <x v="3"/>
    <s v="RINGS"/>
    <n v="26"/>
    <n v="181.74"/>
    <n v="45.5"/>
    <n v="1.75"/>
    <n v="136.24"/>
    <n v="0.75"/>
    <s v="Friday"/>
    <d v="2019-08-26T00:00:00"/>
    <s v="Monday"/>
    <s v="Monday"/>
    <n v="0"/>
    <s v="Low Cost per Unit"/>
    <n v="0"/>
    <n v="5.4522000000000004"/>
    <n v="0"/>
    <n v="0"/>
    <n v="36.348000000000006"/>
    <s v="Greater Than 8 Weeks Old"/>
  </r>
  <r>
    <s v="02-31-0101-01-00"/>
    <d v="2019-08-24T00:00:00"/>
    <x v="3"/>
    <s v="RINGS"/>
    <n v="54"/>
    <n v="377.46"/>
    <n v="94.5"/>
    <n v="1.75"/>
    <n v="282.95999999999998"/>
    <n v="0.75"/>
    <s v="Saturday"/>
    <d v="2019-08-27T00:00:00"/>
    <s v="Tuesday"/>
    <s v="Tuesday"/>
    <n v="0"/>
    <s v="Low Cost per Unit"/>
    <n v="0"/>
    <n v="11.323799999999999"/>
    <n v="0"/>
    <n v="0"/>
    <n v="0"/>
    <s v="Greater Than 8 Weeks Old"/>
  </r>
  <r>
    <s v="02-31-0101-01-00"/>
    <d v="2019-08-25T00:00:00"/>
    <x v="3"/>
    <s v="RINGS"/>
    <n v="38"/>
    <n v="265.62"/>
    <n v="66.5"/>
    <n v="1.75"/>
    <n v="199.12"/>
    <n v="0.75"/>
    <s v="Sunday"/>
    <d v="2019-08-28T00:00:00"/>
    <s v="Wednesday"/>
    <s v="Wednesday"/>
    <n v="0"/>
    <s v="Low Cost per Unit"/>
    <n v="0"/>
    <n v="7.9685999999999995"/>
    <n v="0"/>
    <n v="0"/>
    <n v="0"/>
    <s v="Greater Than 8 Weeks Old"/>
  </r>
  <r>
    <s v="02-31-0101-01-00"/>
    <d v="2019-08-26T00:00:00"/>
    <x v="3"/>
    <s v="RINGS"/>
    <n v="50"/>
    <n v="349.5"/>
    <n v="87.5"/>
    <n v="1.75"/>
    <n v="262"/>
    <n v="0.75"/>
    <s v="Monday"/>
    <d v="2019-08-29T00:00:00"/>
    <s v="Thursday"/>
    <s v="Thursday"/>
    <n v="0"/>
    <s v="Low Cost per Unit"/>
    <n v="0"/>
    <n v="10.484999999999999"/>
    <n v="0"/>
    <n v="0"/>
    <n v="0"/>
    <s v="Greater Than 8 Weeks Old"/>
  </r>
  <r>
    <s v="02-31-0101-01-00"/>
    <d v="2019-08-27T00:00:00"/>
    <x v="3"/>
    <s v="RINGS"/>
    <n v="52"/>
    <n v="363.48"/>
    <n v="91"/>
    <n v="1.75"/>
    <n v="272.48"/>
    <n v="0.75"/>
    <s v="Tuesday"/>
    <d v="2019-08-30T00:00:00"/>
    <s v="Friday"/>
    <s v="Friday"/>
    <n v="18.174000000000003"/>
    <s v="Low Cost per Unit"/>
    <n v="0"/>
    <n v="10.904400000000001"/>
    <n v="0"/>
    <n v="0"/>
    <n v="0"/>
    <s v="Greater Than 8 Weeks Old"/>
  </r>
  <r>
    <s v="02-31-0101-01-00"/>
    <d v="2019-08-28T00:00:00"/>
    <x v="3"/>
    <s v="RINGS"/>
    <n v="46"/>
    <n v="321.54000000000002"/>
    <n v="80.5"/>
    <n v="1.75"/>
    <n v="241.04"/>
    <n v="0.75"/>
    <s v="Wednesday"/>
    <d v="2019-08-31T00:00:00"/>
    <s v="Saturday"/>
    <s v="Saturday"/>
    <n v="0"/>
    <s v="Low Cost per Unit"/>
    <n v="0"/>
    <n v="9.6462000000000003"/>
    <n v="0"/>
    <n v="0"/>
    <n v="0"/>
    <s v="Greater Than 8 Weeks Old"/>
  </r>
  <r>
    <s v="02-31-0101-01-00"/>
    <d v="2019-08-29T00:00:00"/>
    <x v="3"/>
    <s v="RINGS"/>
    <n v="20"/>
    <n v="143.81"/>
    <n v="35"/>
    <n v="1.75"/>
    <n v="108.81"/>
    <n v="0.76"/>
    <s v="Thursday"/>
    <d v="2019-09-01T00:00:00"/>
    <s v="Sunday"/>
    <s v="Monday"/>
    <n v="0"/>
    <s v="Low Cost per Unit"/>
    <n v="0"/>
    <n v="4.3143000000000002"/>
    <n v="0"/>
    <n v="0"/>
    <n v="0"/>
    <s v="Greater Than 8 Weeks Old"/>
  </r>
  <r>
    <s v="02-31-0101-01-00"/>
    <d v="2019-08-30T00:00:00"/>
    <x v="3"/>
    <s v="RINGS"/>
    <n v="4"/>
    <n v="28.97"/>
    <n v="7"/>
    <n v="1.75"/>
    <n v="21.97"/>
    <n v="0.76"/>
    <s v="Friday"/>
    <d v="2019-09-02T00:00:00"/>
    <s v="Monday"/>
    <s v="Monday"/>
    <n v="0"/>
    <s v="Low Cost per Unit"/>
    <n v="0"/>
    <n v="0.86909999999999998"/>
    <n v="0"/>
    <n v="0"/>
    <n v="5.7940000000000005"/>
    <s v="Greater Than 8 Weeks Old"/>
  </r>
  <r>
    <s v="02-31-0101-01-00"/>
    <d v="2019-08-31T00:00:00"/>
    <x v="3"/>
    <s v="RINGS"/>
    <n v="2"/>
    <n v="16"/>
    <n v="3.5"/>
    <n v="1.75"/>
    <n v="12.5"/>
    <n v="0.78"/>
    <s v="Saturday"/>
    <d v="2019-09-03T00:00:00"/>
    <s v="Tuesday"/>
    <s v="Tuesday"/>
    <n v="0"/>
    <s v="Low Cost per Unit"/>
    <n v="0"/>
    <n v="0.48"/>
    <n v="0"/>
    <n v="0"/>
    <n v="0"/>
    <s v="Greater Than 8 Weeks Old"/>
  </r>
  <r>
    <s v="02-31-0103-01-00"/>
    <d v="2019-08-01T00:00:00"/>
    <x v="4"/>
    <s v="RINGS"/>
    <n v="1"/>
    <n v="25"/>
    <n v="2.95"/>
    <n v="2.95"/>
    <n v="22.05"/>
    <n v="0.8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31-0103-01-00"/>
    <d v="2019-08-02T00:00:00"/>
    <x v="4"/>
    <s v="RINGS"/>
    <n v="1"/>
    <n v="25"/>
    <n v="2.95"/>
    <n v="2.95"/>
    <n v="22.05"/>
    <n v="0.8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31-0103-01-00"/>
    <d v="2019-08-04T00:00:00"/>
    <x v="4"/>
    <s v="RINGS"/>
    <n v="1"/>
    <n v="25"/>
    <n v="2.95"/>
    <n v="2.95"/>
    <n v="22.05"/>
    <n v="0.8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1-0103-01-00"/>
    <d v="2019-08-07T00:00:00"/>
    <x v="4"/>
    <s v="RINGS"/>
    <n v="74"/>
    <n v="739.26"/>
    <n v="218.3"/>
    <n v="2.95"/>
    <n v="520.96"/>
    <n v="0.7"/>
    <s v="Wednesday"/>
    <d v="2019-08-10T00:00:00"/>
    <s v="Saturday"/>
    <s v="Saturday"/>
    <n v="0"/>
    <s v="Low Cost per Unit"/>
    <n v="0"/>
    <n v="22.177799999999998"/>
    <n v="0"/>
    <n v="0"/>
    <n v="0"/>
    <s v="Greater Than 8 Weeks Old"/>
  </r>
  <r>
    <s v="02-31-0103-01-00"/>
    <d v="2019-08-08T00:00:00"/>
    <x v="4"/>
    <s v="RINGS"/>
    <n v="48"/>
    <n v="479.52"/>
    <n v="141.6"/>
    <n v="2.9499999999999997"/>
    <n v="337.92"/>
    <n v="0.7"/>
    <s v="Thursday"/>
    <d v="2019-08-11T00:00:00"/>
    <s v="Sunday"/>
    <s v="Monday"/>
    <n v="0"/>
    <s v="Low Cost per Unit"/>
    <n v="0"/>
    <n v="14.385599999999998"/>
    <n v="0"/>
    <n v="0"/>
    <n v="0"/>
    <s v="Greater Than 8 Weeks Old"/>
  </r>
  <r>
    <s v="02-31-0103-01-00"/>
    <d v="2019-08-09T00:00:00"/>
    <x v="4"/>
    <s v="RINGS"/>
    <n v="25"/>
    <n v="249.75"/>
    <n v="73.75"/>
    <n v="2.95"/>
    <n v="176"/>
    <n v="0.7"/>
    <s v="Friday"/>
    <d v="2019-08-12T00:00:00"/>
    <s v="Monday"/>
    <s v="Monday"/>
    <n v="0"/>
    <s v="Low Cost per Unit"/>
    <n v="0"/>
    <n v="7.4924999999999997"/>
    <n v="0"/>
    <n v="0"/>
    <n v="0"/>
    <s v="Greater Than 8 Weeks Old"/>
  </r>
  <r>
    <s v="02-31-0103-01-00"/>
    <d v="2019-08-10T00:00:00"/>
    <x v="4"/>
    <s v="RINGS"/>
    <n v="47"/>
    <n v="469.53"/>
    <n v="138.65"/>
    <n v="2.95"/>
    <n v="330.88"/>
    <n v="0.7"/>
    <s v="Saturday"/>
    <d v="2019-08-13T00:00:00"/>
    <s v="Tuesday"/>
    <s v="Tuesday"/>
    <n v="0"/>
    <s v="Low Cost per Unit"/>
    <n v="0"/>
    <n v="14.085899999999999"/>
    <n v="0"/>
    <n v="0"/>
    <n v="0"/>
    <s v="Greater Than 8 Weeks Old"/>
  </r>
  <r>
    <s v="02-31-0103-01-00"/>
    <d v="2019-08-11T00:00:00"/>
    <x v="4"/>
    <s v="RINGS"/>
    <n v="28"/>
    <n v="279.72000000000003"/>
    <n v="82.6"/>
    <n v="2.9499999999999997"/>
    <n v="197.12"/>
    <n v="0.7"/>
    <s v="Sunday"/>
    <d v="2019-08-14T00:00:00"/>
    <s v="Wednesday"/>
    <s v="Wednesday"/>
    <n v="0"/>
    <s v="Low Cost per Unit"/>
    <n v="0"/>
    <n v="8.3916000000000004"/>
    <n v="0"/>
    <n v="0"/>
    <n v="0"/>
    <s v="Greater Than 8 Weeks Old"/>
  </r>
  <r>
    <s v="02-31-0103-01-00"/>
    <d v="2019-08-12T00:00:00"/>
    <x v="4"/>
    <s v="RINGS"/>
    <n v="19"/>
    <n v="179.82"/>
    <n v="56.05"/>
    <n v="2.9499999999999997"/>
    <n v="123.77"/>
    <n v="0.69"/>
    <s v="Monday"/>
    <d v="2019-08-15T00:00:00"/>
    <s v="Thursday"/>
    <s v="Thursday"/>
    <n v="0"/>
    <s v="Low Cost per Unit"/>
    <n v="0"/>
    <n v="5.3945999999999996"/>
    <n v="0"/>
    <n v="0"/>
    <n v="0"/>
    <s v="Greater Than 8 Weeks Old"/>
  </r>
  <r>
    <s v="02-31-0103-01-00"/>
    <d v="2019-08-13T00:00:00"/>
    <x v="4"/>
    <s v="RINGS"/>
    <n v="16"/>
    <n v="159.84"/>
    <n v="47.2"/>
    <n v="2.95"/>
    <n v="112.64"/>
    <n v="0.7"/>
    <s v="Tuesday"/>
    <d v="2019-08-16T00:00:00"/>
    <s v="Friday"/>
    <s v="Friday"/>
    <n v="7.9920000000000009"/>
    <s v="Low Cost per Unit"/>
    <n v="0"/>
    <n v="4.7952000000000004"/>
    <n v="0"/>
    <n v="0"/>
    <n v="0"/>
    <s v="Greater Than 8 Weeks Old"/>
  </r>
  <r>
    <s v="02-31-0103-01-00"/>
    <d v="2019-08-14T00:00:00"/>
    <x v="4"/>
    <s v="RINGS"/>
    <n v="8"/>
    <n v="79.92"/>
    <n v="23.6"/>
    <n v="2.95"/>
    <n v="56.32"/>
    <n v="0.7"/>
    <s v="Wednesday"/>
    <d v="2019-08-17T00:00:00"/>
    <s v="Saturday"/>
    <s v="Saturday"/>
    <n v="0"/>
    <s v="Low Cost per Unit"/>
    <n v="0"/>
    <n v="2.3976000000000002"/>
    <n v="0"/>
    <n v="0"/>
    <n v="0"/>
    <s v="Greater Than 8 Weeks Old"/>
  </r>
  <r>
    <s v="02-31-0103-01-00"/>
    <d v="2019-08-15T00:00:00"/>
    <x v="4"/>
    <s v="RINGS"/>
    <n v="9"/>
    <n v="89.91"/>
    <n v="26.55"/>
    <n v="2.95"/>
    <n v="63.36"/>
    <n v="0.7"/>
    <s v="Thursday"/>
    <d v="2019-08-18T00:00:00"/>
    <s v="Sunday"/>
    <s v="Monday"/>
    <n v="0"/>
    <s v="Low Cost per Unit"/>
    <n v="0"/>
    <n v="2.6972999999999998"/>
    <n v="0"/>
    <n v="0"/>
    <n v="0"/>
    <s v="Greater Than 8 Weeks Old"/>
  </r>
  <r>
    <s v="02-31-0103-01-00"/>
    <d v="2019-08-16T00:00:00"/>
    <x v="4"/>
    <s v="RINGS"/>
    <n v="6"/>
    <n v="59.94"/>
    <n v="17.7"/>
    <n v="2.9499999999999997"/>
    <n v="42.24"/>
    <n v="0.7"/>
    <s v="Friday"/>
    <d v="2019-08-19T00:00:00"/>
    <s v="Monday"/>
    <s v="Monday"/>
    <n v="0"/>
    <s v="Low Cost per Unit"/>
    <n v="0"/>
    <n v="1.7981999999999998"/>
    <n v="0"/>
    <n v="0"/>
    <n v="0"/>
    <s v="Greater Than 8 Weeks Old"/>
  </r>
  <r>
    <s v="02-31-0103-01-00"/>
    <d v="2019-08-17T00:00:00"/>
    <x v="4"/>
    <s v="RINGS"/>
    <n v="8"/>
    <n v="79.92"/>
    <n v="23.6"/>
    <n v="2.95"/>
    <n v="56.32"/>
    <n v="0.7"/>
    <s v="Saturday"/>
    <d v="2019-08-20T00:00:00"/>
    <s v="Tuesday"/>
    <s v="Tuesday"/>
    <n v="0"/>
    <s v="Low Cost per Unit"/>
    <n v="0"/>
    <n v="2.3976000000000002"/>
    <n v="0"/>
    <n v="0"/>
    <n v="0"/>
    <s v="Greater Than 8 Weeks Old"/>
  </r>
  <r>
    <s v="02-31-0103-01-00"/>
    <d v="2019-08-18T00:00:00"/>
    <x v="4"/>
    <s v="RINGS"/>
    <n v="11"/>
    <n v="109.89"/>
    <n v="32.450000000000003"/>
    <n v="2.95"/>
    <n v="77.44"/>
    <n v="0.7"/>
    <s v="Sunday"/>
    <d v="2019-08-21T00:00:00"/>
    <s v="Wednesday"/>
    <s v="Wednesday"/>
    <n v="0"/>
    <s v="Low Cost per Unit"/>
    <n v="0"/>
    <n v="3.2967"/>
    <n v="0"/>
    <n v="0"/>
    <n v="0"/>
    <s v="Greater Than 8 Weeks Old"/>
  </r>
  <r>
    <s v="02-31-0103-01-00"/>
    <d v="2019-08-19T00:00:00"/>
    <x v="4"/>
    <s v="RINGS"/>
    <n v="10"/>
    <n v="99.9"/>
    <n v="29.5"/>
    <n v="2.95"/>
    <n v="70.400000000000006"/>
    <n v="0.7"/>
    <s v="Monday"/>
    <d v="2019-08-22T00:00:00"/>
    <s v="Thursday"/>
    <s v="Thursday"/>
    <n v="0"/>
    <s v="Low Cost per Unit"/>
    <n v="0"/>
    <n v="2.9969999999999999"/>
    <n v="0"/>
    <n v="0"/>
    <n v="0"/>
    <s v="Greater Than 8 Weeks Old"/>
  </r>
  <r>
    <s v="02-31-0103-01-00"/>
    <d v="2019-08-20T00:00:00"/>
    <x v="4"/>
    <s v="RINGS"/>
    <n v="22"/>
    <n v="219.78"/>
    <n v="64.900000000000006"/>
    <n v="2.95"/>
    <n v="154.88"/>
    <n v="0.7"/>
    <s v="Tuesday"/>
    <d v="2019-08-23T00:00:00"/>
    <s v="Friday"/>
    <s v="Friday"/>
    <n v="10.989000000000001"/>
    <s v="Low Cost per Unit"/>
    <n v="0"/>
    <n v="6.5933999999999999"/>
    <n v="0"/>
    <n v="0"/>
    <n v="0"/>
    <s v="Greater Than 8 Weeks Old"/>
  </r>
  <r>
    <s v="02-31-0103-01-00"/>
    <d v="2019-08-21T00:00:00"/>
    <x v="4"/>
    <s v="RINGS"/>
    <n v="21"/>
    <n v="209.79"/>
    <n v="61.95"/>
    <n v="2.95"/>
    <n v="147.84"/>
    <n v="0.7"/>
    <s v="Wednesday"/>
    <d v="2019-08-24T00:00:00"/>
    <s v="Saturday"/>
    <s v="Saturday"/>
    <n v="0"/>
    <s v="Low Cost per Unit"/>
    <n v="0"/>
    <n v="6.2936999999999994"/>
    <n v="0"/>
    <n v="0"/>
    <n v="0"/>
    <s v="Greater Than 8 Weeks Old"/>
  </r>
  <r>
    <s v="02-31-0103-01-00"/>
    <d v="2019-08-22T00:00:00"/>
    <x v="4"/>
    <s v="RINGS"/>
    <n v="15"/>
    <n v="139.86000000000001"/>
    <n v="44.25"/>
    <n v="2.95"/>
    <n v="95.61"/>
    <n v="0.68"/>
    <s v="Thursday"/>
    <d v="2019-08-25T00:00:00"/>
    <s v="Sunday"/>
    <s v="Monday"/>
    <n v="0"/>
    <s v="Low Cost per Unit"/>
    <n v="0"/>
    <n v="4.1958000000000002"/>
    <n v="0"/>
    <n v="0"/>
    <n v="0"/>
    <s v="Greater Than 8 Weeks Old"/>
  </r>
  <r>
    <s v="02-31-0103-01-00"/>
    <d v="2019-08-23T00:00:00"/>
    <x v="4"/>
    <s v="RINGS"/>
    <n v="8"/>
    <n v="79.92"/>
    <n v="23.6"/>
    <n v="2.95"/>
    <n v="56.32"/>
    <n v="0.7"/>
    <s v="Friday"/>
    <d v="2019-08-26T00:00:00"/>
    <s v="Monday"/>
    <s v="Monday"/>
    <n v="0"/>
    <s v="Low Cost per Unit"/>
    <n v="0"/>
    <n v="2.3976000000000002"/>
    <n v="0"/>
    <n v="0"/>
    <n v="0"/>
    <s v="Greater Than 8 Weeks Old"/>
  </r>
  <r>
    <s v="02-31-0103-01-00"/>
    <d v="2019-08-24T00:00:00"/>
    <x v="4"/>
    <s v="RINGS"/>
    <n v="15"/>
    <n v="149.85"/>
    <n v="44.25"/>
    <n v="2.95"/>
    <n v="105.6"/>
    <n v="0.7"/>
    <s v="Saturday"/>
    <d v="2019-08-27T00:00:00"/>
    <s v="Tuesday"/>
    <s v="Tuesday"/>
    <n v="0"/>
    <s v="Low Cost per Unit"/>
    <n v="0"/>
    <n v="4.4954999999999998"/>
    <n v="0"/>
    <n v="0"/>
    <n v="0"/>
    <s v="Greater Than 8 Weeks Old"/>
  </r>
  <r>
    <s v="02-31-0103-01-00"/>
    <d v="2019-08-25T00:00:00"/>
    <x v="4"/>
    <s v="RINGS"/>
    <n v="26"/>
    <n v="259.74"/>
    <n v="76.7"/>
    <n v="2.95"/>
    <n v="183.04"/>
    <n v="0.7"/>
    <s v="Sunday"/>
    <d v="2019-08-28T00:00:00"/>
    <s v="Wednesday"/>
    <s v="Wednesday"/>
    <n v="0"/>
    <s v="Low Cost per Unit"/>
    <n v="0"/>
    <n v="7.7922000000000002"/>
    <n v="0"/>
    <n v="0"/>
    <n v="0"/>
    <s v="Greater Than 8 Weeks Old"/>
  </r>
  <r>
    <s v="02-31-0103-01-00"/>
    <d v="2019-08-26T00:00:00"/>
    <x v="4"/>
    <s v="RINGS"/>
    <n v="23"/>
    <n v="229.77"/>
    <n v="67.849999999999994"/>
    <n v="2.9499999999999997"/>
    <n v="161.91999999999999"/>
    <n v="0.7"/>
    <s v="Monday"/>
    <d v="2019-08-29T00:00:00"/>
    <s v="Thursday"/>
    <s v="Thursday"/>
    <n v="0"/>
    <s v="Low Cost per Unit"/>
    <n v="0"/>
    <n v="6.8931000000000004"/>
    <n v="0"/>
    <n v="0"/>
    <n v="0"/>
    <s v="Greater Than 8 Weeks Old"/>
  </r>
  <r>
    <s v="02-31-0103-01-00"/>
    <d v="2019-08-27T00:00:00"/>
    <x v="4"/>
    <s v="RINGS"/>
    <n v="10"/>
    <n v="89.91"/>
    <n v="29.5"/>
    <n v="2.95"/>
    <n v="60.41"/>
    <n v="0.67"/>
    <s v="Tuesday"/>
    <d v="2019-08-30T00:00:00"/>
    <s v="Friday"/>
    <s v="Friday"/>
    <n v="4.4954999999999998"/>
    <s v="Low Cost per Unit"/>
    <n v="0"/>
    <n v="2.6972999999999998"/>
    <n v="0"/>
    <n v="0"/>
    <n v="0"/>
    <s v="Greater Than 8 Weeks Old"/>
  </r>
  <r>
    <s v="02-31-0103-01-00"/>
    <d v="2019-08-28T00:00:00"/>
    <x v="4"/>
    <s v="RINGS"/>
    <n v="38"/>
    <n v="379.62"/>
    <n v="112.1"/>
    <n v="2.9499999999999997"/>
    <n v="267.52"/>
    <n v="0.7"/>
    <s v="Wednesday"/>
    <d v="2019-08-31T00:00:00"/>
    <s v="Saturday"/>
    <s v="Saturday"/>
    <n v="0"/>
    <s v="Low Cost per Unit"/>
    <n v="0"/>
    <n v="11.3886"/>
    <n v="0"/>
    <n v="0"/>
    <n v="0"/>
    <s v="Greater Than 8 Weeks Old"/>
  </r>
  <r>
    <s v="02-31-0103-01-00"/>
    <d v="2019-08-29T00:00:00"/>
    <x v="4"/>
    <s v="RINGS"/>
    <n v="15"/>
    <n v="149.85"/>
    <n v="44.25"/>
    <n v="2.95"/>
    <n v="105.6"/>
    <n v="0.7"/>
    <s v="Thursday"/>
    <d v="2019-09-01T00:00:00"/>
    <s v="Sunday"/>
    <s v="Monday"/>
    <n v="0"/>
    <s v="Low Cost per Unit"/>
    <n v="0"/>
    <n v="4.4954999999999998"/>
    <n v="0"/>
    <n v="0"/>
    <n v="0"/>
    <s v="Greater Than 8 Weeks Old"/>
  </r>
  <r>
    <s v="02-31-0103-01-00"/>
    <d v="2019-08-31T00:00:00"/>
    <x v="4"/>
    <s v="RINGS"/>
    <n v="5"/>
    <n v="69.989999999999995"/>
    <n v="14.75"/>
    <n v="2.95"/>
    <n v="55.24"/>
    <n v="0.79"/>
    <s v="Saturday"/>
    <d v="2019-09-03T00:00:00"/>
    <s v="Tuesday"/>
    <s v="Tuesday"/>
    <n v="0"/>
    <s v="Low Cost per Unit"/>
    <n v="0"/>
    <n v="2.0996999999999999"/>
    <n v="0"/>
    <n v="0"/>
    <n v="0"/>
    <s v="Greater Than 8 Weeks Old"/>
  </r>
  <r>
    <s v="02-32-0101-01-00"/>
    <d v="2019-08-03T00:00:00"/>
    <x v="5"/>
    <s v="OUTERWEAR"/>
    <n v="1"/>
    <n v="22"/>
    <n v="2.0499999999999998"/>
    <n v="2.0499999999999998"/>
    <n v="19.95"/>
    <n v="0.91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32-0101-01-00"/>
    <d v="2019-08-04T00:00:00"/>
    <x v="5"/>
    <s v="OUTERWEAR"/>
    <n v="1"/>
    <n v="22"/>
    <n v="2.0499999999999998"/>
    <n v="2.0499999999999998"/>
    <n v="19.95"/>
    <n v="0.9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2-0101-01-00"/>
    <d v="2019-08-05T00:00:00"/>
    <x v="5"/>
    <s v="OUTERWEAR"/>
    <n v="1"/>
    <n v="22"/>
    <n v="2.0499999999999998"/>
    <n v="2.0499999999999998"/>
    <n v="19.95"/>
    <n v="0.9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32-0101-01-00"/>
    <d v="2019-08-06T00:00:00"/>
    <x v="5"/>
    <s v="OUTERWEAR"/>
    <n v="1"/>
    <n v="22"/>
    <n v="2.0499999999999998"/>
    <n v="2.0499999999999998"/>
    <n v="19.95"/>
    <n v="0.91"/>
    <s v="Tuesday"/>
    <d v="2019-08-09T00:00:00"/>
    <s v="Friday"/>
    <s v="Friday"/>
    <n v="1.1000000000000001"/>
    <s v="Low Cost per Unit"/>
    <n v="0"/>
    <n v="0"/>
    <n v="0"/>
    <n v="0"/>
    <n v="0"/>
    <s v="Greater Than 8 Weeks Old"/>
  </r>
  <r>
    <s v="02-32-0101-01-00"/>
    <d v="2019-08-10T00:00:00"/>
    <x v="5"/>
    <s v="OUTERWEAR"/>
    <n v="3"/>
    <n v="66"/>
    <n v="6.15"/>
    <n v="2.0500000000000003"/>
    <n v="59.85"/>
    <n v="0.91"/>
    <s v="Saturday"/>
    <d v="2019-08-13T00:00:00"/>
    <s v="Tuesday"/>
    <s v="Tuesday"/>
    <n v="0"/>
    <s v="Low Cost per Unit"/>
    <n v="0"/>
    <n v="1.98"/>
    <n v="0"/>
    <n v="0"/>
    <n v="0"/>
    <s v="Greater Than 8 Weeks Old"/>
  </r>
  <r>
    <s v="02-32-0101-01-00"/>
    <d v="2019-08-11T00:00:00"/>
    <x v="5"/>
    <s v="OUTERWEAR"/>
    <n v="2"/>
    <n v="44"/>
    <n v="4.0999999999999996"/>
    <n v="2.0499999999999998"/>
    <n v="39.9"/>
    <n v="0.91"/>
    <s v="Sunday"/>
    <d v="2019-08-14T00:00:00"/>
    <s v="Wednesday"/>
    <s v="Wednesday"/>
    <n v="0"/>
    <s v="Low Cost per Unit"/>
    <n v="0"/>
    <n v="1.3199999999999998"/>
    <n v="0"/>
    <n v="0"/>
    <n v="0"/>
    <s v="Greater Than 8 Weeks Old"/>
  </r>
  <r>
    <s v="02-32-0101-01-00"/>
    <d v="2019-08-12T00:00:00"/>
    <x v="5"/>
    <s v="OUTERWEAR"/>
    <n v="2"/>
    <n v="44"/>
    <n v="4.0999999999999996"/>
    <n v="2.0499999999999998"/>
    <n v="39.9"/>
    <n v="0.91"/>
    <s v="Monday"/>
    <d v="2019-08-15T00:00:00"/>
    <s v="Thursday"/>
    <s v="Thursday"/>
    <n v="0"/>
    <s v="Low Cost per Unit"/>
    <n v="0"/>
    <n v="1.3199999999999998"/>
    <n v="0"/>
    <n v="0"/>
    <n v="0"/>
    <s v="Greater Than 8 Weeks Old"/>
  </r>
  <r>
    <s v="02-32-0101-01-00"/>
    <d v="2019-08-13T00:00:00"/>
    <x v="5"/>
    <s v="OUTERWEAR"/>
    <n v="1"/>
    <n v="22"/>
    <n v="2.0499999999999998"/>
    <n v="2.0499999999999998"/>
    <n v="19.95"/>
    <n v="0.91"/>
    <s v="Tuesday"/>
    <d v="2019-08-16T00:00:00"/>
    <s v="Friday"/>
    <s v="Friday"/>
    <n v="1.1000000000000001"/>
    <s v="Low Cost per Unit"/>
    <n v="0"/>
    <n v="0"/>
    <n v="0"/>
    <n v="0"/>
    <n v="0"/>
    <s v="Greater Than 8 Weeks Old"/>
  </r>
  <r>
    <s v="02-32-0101-01-00"/>
    <d v="2019-08-14T00:00:00"/>
    <x v="5"/>
    <s v="OUTERWEAR"/>
    <n v="2"/>
    <n v="44"/>
    <n v="4.0999999999999996"/>
    <n v="2.0499999999999998"/>
    <n v="39.9"/>
    <n v="0.91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2-32-0101-01-00"/>
    <d v="2019-08-15T00:00:00"/>
    <x v="5"/>
    <s v="OUTERWEAR"/>
    <n v="1"/>
    <n v="22"/>
    <n v="2.0499999999999998"/>
    <n v="2.0499999999999998"/>
    <n v="19.95"/>
    <n v="0.9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32-0101-01-00"/>
    <d v="2019-08-18T00:00:00"/>
    <x v="5"/>
    <s v="OUTERWEAR"/>
    <n v="2"/>
    <n v="44"/>
    <n v="4.0999999999999996"/>
    <n v="2.0499999999999998"/>
    <n v="39.9"/>
    <n v="0.91"/>
    <s v="Sunday"/>
    <d v="2019-08-21T00:00:00"/>
    <s v="Wednesday"/>
    <s v="Wednesday"/>
    <n v="0"/>
    <s v="Low Cost per Unit"/>
    <n v="0"/>
    <n v="1.3199999999999998"/>
    <n v="0"/>
    <n v="0"/>
    <n v="0"/>
    <s v="Greater Than 8 Weeks Old"/>
  </r>
  <r>
    <s v="02-32-0101-01-00"/>
    <d v="2019-08-20T00:00:00"/>
    <x v="5"/>
    <s v="OUTERWEAR"/>
    <n v="1"/>
    <n v="22"/>
    <n v="2.0499999999999998"/>
    <n v="2.0499999999999998"/>
    <n v="19.95"/>
    <n v="0.91"/>
    <s v="Tuesday"/>
    <d v="2019-08-23T00:00:00"/>
    <s v="Friday"/>
    <s v="Friday"/>
    <n v="1.1000000000000001"/>
    <s v="Low Cost per Unit"/>
    <n v="0"/>
    <n v="0"/>
    <n v="0"/>
    <n v="0"/>
    <n v="0"/>
    <s v="Greater Than 8 Weeks Old"/>
  </r>
  <r>
    <s v="02-32-0101-01-00"/>
    <d v="2019-08-21T00:00:00"/>
    <x v="5"/>
    <s v="OUTERWEAR"/>
    <n v="2"/>
    <n v="44"/>
    <n v="4.0999999999999996"/>
    <n v="2.0499999999999998"/>
    <n v="39.9"/>
    <n v="0.91"/>
    <s v="Wednesday"/>
    <d v="2019-08-24T00:00:00"/>
    <s v="Saturday"/>
    <s v="Saturday"/>
    <n v="0"/>
    <s v="Low Cost per Unit"/>
    <n v="0"/>
    <n v="1.3199999999999998"/>
    <n v="0"/>
    <n v="0"/>
    <n v="0"/>
    <s v="Greater Than 8 Weeks Old"/>
  </r>
  <r>
    <s v="02-32-0101-01-00"/>
    <d v="2019-08-22T00:00:00"/>
    <x v="5"/>
    <s v="OUTERWEAR"/>
    <n v="2"/>
    <n v="22"/>
    <n v="4.0999999999999996"/>
    <n v="2.0499999999999998"/>
    <n v="17.899999999999999"/>
    <n v="0.81"/>
    <s v="Thursday"/>
    <d v="2019-08-25T00:00:00"/>
    <s v="Sunday"/>
    <s v="Monday"/>
    <n v="0"/>
    <s v="Low Cost per Unit"/>
    <n v="0"/>
    <n v="0.65999999999999992"/>
    <n v="0"/>
    <n v="0"/>
    <n v="0"/>
    <s v="Greater Than 8 Weeks Old"/>
  </r>
  <r>
    <s v="02-32-0101-01-00"/>
    <d v="2019-08-23T00:00:00"/>
    <x v="5"/>
    <s v="OUTERWEAR"/>
    <n v="2"/>
    <n v="44"/>
    <n v="4.0999999999999996"/>
    <n v="2.0499999999999998"/>
    <n v="39.9"/>
    <n v="0.91"/>
    <s v="Friday"/>
    <d v="2019-08-26T00:00:00"/>
    <s v="Monday"/>
    <s v="Monday"/>
    <n v="0"/>
    <s v="Low Cost per Unit"/>
    <n v="0"/>
    <n v="1.3199999999999998"/>
    <n v="0"/>
    <n v="0"/>
    <n v="0"/>
    <s v="Greater Than 8 Weeks Old"/>
  </r>
  <r>
    <s v="02-32-0101-01-00"/>
    <d v="2019-08-25T00:00:00"/>
    <x v="5"/>
    <s v="OUTERWEAR"/>
    <n v="1"/>
    <n v="22"/>
    <n v="2.0499999999999998"/>
    <n v="2.0499999999999998"/>
    <n v="19.95"/>
    <n v="0.9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32-0101-01-00"/>
    <d v="2019-08-26T00:00:00"/>
    <x v="5"/>
    <s v="OUTERWEAR"/>
    <n v="5"/>
    <n v="110"/>
    <n v="10.25"/>
    <n v="2.0499999999999998"/>
    <n v="99.75"/>
    <n v="0.91"/>
    <s v="Monday"/>
    <d v="2019-08-29T00:00:00"/>
    <s v="Thursday"/>
    <s v="Thursday"/>
    <n v="0"/>
    <s v="Low Cost per Unit"/>
    <n v="0"/>
    <n v="3.3"/>
    <n v="0"/>
    <n v="0"/>
    <n v="0"/>
    <s v="Greater Than 8 Weeks Old"/>
  </r>
  <r>
    <s v="02-32-0101-01-00"/>
    <d v="2019-08-27T00:00:00"/>
    <x v="5"/>
    <s v="OUTERWEAR"/>
    <n v="2"/>
    <n v="44"/>
    <n v="4.0999999999999996"/>
    <n v="2.0499999999999998"/>
    <n v="39.9"/>
    <n v="0.91"/>
    <s v="Tuesday"/>
    <d v="2019-08-30T00:00:00"/>
    <s v="Friday"/>
    <s v="Friday"/>
    <n v="2.2000000000000002"/>
    <s v="Low Cost per Unit"/>
    <n v="0"/>
    <n v="1.3199999999999998"/>
    <n v="0"/>
    <n v="0"/>
    <n v="0"/>
    <s v="Greater Than 8 Weeks Old"/>
  </r>
  <r>
    <s v="02-32-0101-01-00"/>
    <d v="2019-08-28T00:00:00"/>
    <x v="5"/>
    <s v="OUTERWEAR"/>
    <n v="3"/>
    <n v="66"/>
    <n v="6.15"/>
    <n v="2.0500000000000003"/>
    <n v="59.85"/>
    <n v="0.91"/>
    <s v="Wednesday"/>
    <d v="2019-08-31T00:00:00"/>
    <s v="Saturday"/>
    <s v="Saturday"/>
    <n v="0"/>
    <s v="Low Cost per Unit"/>
    <n v="0"/>
    <n v="1.98"/>
    <n v="0"/>
    <n v="0"/>
    <n v="0"/>
    <s v="Greater Than 8 Weeks Old"/>
  </r>
  <r>
    <s v="02-32-0101-01-00"/>
    <d v="2019-08-29T00:00:00"/>
    <x v="5"/>
    <s v="OUTERWEAR"/>
    <n v="1"/>
    <n v="22"/>
    <n v="2.0499999999999998"/>
    <n v="2.0499999999999998"/>
    <n v="19.95"/>
    <n v="0.9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32-0401-00-00"/>
    <d v="2019-08-04T00:00:00"/>
    <x v="5"/>
    <s v="OUTERWEAR"/>
    <n v="1"/>
    <n v="65"/>
    <n v="16.2"/>
    <n v="16.2"/>
    <n v="48.8"/>
    <n v="0.7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32-0401-00-00"/>
    <d v="2019-08-07T00:00:00"/>
    <x v="5"/>
    <s v="OUTERWEAR"/>
    <n v="1"/>
    <n v="65"/>
    <n v="16.2"/>
    <n v="16.2"/>
    <n v="48.8"/>
    <n v="0.7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2-32-0401-00-00"/>
    <d v="2019-08-10T00:00:00"/>
    <x v="5"/>
    <s v="OUTERWEAR"/>
    <n v="1"/>
    <n v="65"/>
    <n v="16.2"/>
    <n v="16.2"/>
    <n v="48.8"/>
    <n v="0.7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32-0401-00-00"/>
    <d v="2019-08-11T00:00:00"/>
    <x v="5"/>
    <s v="OUTERWEAR"/>
    <n v="2"/>
    <n v="130"/>
    <n v="32.4"/>
    <n v="16.2"/>
    <n v="97.6"/>
    <n v="0.75"/>
    <s v="Sunday"/>
    <d v="2019-08-14T00:00:00"/>
    <s v="Wednesday"/>
    <s v="Wednesday"/>
    <n v="0"/>
    <s v="Low Cost per Unit"/>
    <n v="0"/>
    <n v="3.9"/>
    <n v="0"/>
    <n v="0"/>
    <n v="0"/>
    <s v="Greater Than 8 Weeks Old"/>
  </r>
  <r>
    <s v="02-32-0401-00-00"/>
    <d v="2019-08-14T00:00:00"/>
    <x v="5"/>
    <s v="OUTERWEAR"/>
    <n v="1"/>
    <n v="65"/>
    <n v="16.2"/>
    <n v="16.2"/>
    <n v="48.8"/>
    <n v="0.75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32-0401-00-00"/>
    <d v="2019-08-15T00:00:00"/>
    <x v="5"/>
    <s v="OUTERWEAR"/>
    <n v="1"/>
    <n v="65"/>
    <n v="16.2"/>
    <n v="16.2"/>
    <n v="48.8"/>
    <n v="0.75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32-0401-00-00"/>
    <d v="2019-08-18T00:00:00"/>
    <x v="5"/>
    <s v="OUTERWEAR"/>
    <n v="2"/>
    <n v="130"/>
    <n v="32.4"/>
    <n v="16.2"/>
    <n v="97.6"/>
    <n v="0.75"/>
    <s v="Sunday"/>
    <d v="2019-08-21T00:00:00"/>
    <s v="Wednesday"/>
    <s v="Wednesday"/>
    <n v="0"/>
    <s v="Low Cost per Unit"/>
    <n v="0"/>
    <n v="3.9"/>
    <n v="0"/>
    <n v="0"/>
    <n v="0"/>
    <s v="Greater Than 8 Weeks Old"/>
  </r>
  <r>
    <s v="02-32-0401-00-00"/>
    <d v="2019-08-19T00:00:00"/>
    <x v="5"/>
    <s v="OUTERWEAR"/>
    <n v="2"/>
    <n v="130"/>
    <n v="32.4"/>
    <n v="16.2"/>
    <n v="97.6"/>
    <n v="0.75"/>
    <s v="Monday"/>
    <d v="2019-08-22T00:00:00"/>
    <s v="Thursday"/>
    <s v="Thursday"/>
    <n v="0"/>
    <s v="Low Cost per Unit"/>
    <n v="0"/>
    <n v="3.9"/>
    <n v="0"/>
    <n v="0"/>
    <n v="0"/>
    <s v="Greater Than 8 Weeks Old"/>
  </r>
  <r>
    <s v="02-32-0401-00-00"/>
    <d v="2019-08-20T00:00:00"/>
    <x v="5"/>
    <s v="OUTERWEAR"/>
    <n v="2"/>
    <n v="130"/>
    <n v="32.4"/>
    <n v="16.2"/>
    <n v="97.6"/>
    <n v="0.75"/>
    <s v="Tuesday"/>
    <d v="2019-08-23T00:00:00"/>
    <s v="Friday"/>
    <s v="Friday"/>
    <n v="6.5"/>
    <s v="Low Cost per Unit"/>
    <n v="0"/>
    <n v="3.9"/>
    <n v="0"/>
    <n v="0"/>
    <n v="0"/>
    <s v="Greater Than 8 Weeks Old"/>
  </r>
  <r>
    <s v="02-32-0401-00-00"/>
    <d v="2019-08-21T00:00:00"/>
    <x v="5"/>
    <s v="OUTERWEAR"/>
    <n v="9"/>
    <n v="381"/>
    <n v="145.80000000000001"/>
    <n v="16.200000000000003"/>
    <n v="235.2"/>
    <n v="0.62"/>
    <s v="Wednesday"/>
    <d v="2019-08-24T00:00:00"/>
    <s v="Saturday"/>
    <s v="Saturday"/>
    <n v="0"/>
    <s v="Low Cost per Unit"/>
    <n v="0"/>
    <n v="11.43"/>
    <n v="0"/>
    <n v="0"/>
    <n v="0"/>
    <s v="Greater Than 8 Weeks Old"/>
  </r>
  <r>
    <s v="02-32-0401-00-00"/>
    <d v="2019-08-23T00:00:00"/>
    <x v="5"/>
    <s v="OUTERWEAR"/>
    <n v="1"/>
    <n v="65"/>
    <n v="16.2"/>
    <n v="16.2"/>
    <n v="48.8"/>
    <n v="0.7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32-0401-00-00"/>
    <d v="2019-08-26T00:00:00"/>
    <x v="5"/>
    <s v="OUTERWEAR"/>
    <n v="1"/>
    <n v="65"/>
    <n v="16.2"/>
    <n v="16.2"/>
    <n v="48.8"/>
    <n v="0.75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32-0401-00-00"/>
    <d v="2019-08-27T00:00:00"/>
    <x v="5"/>
    <s v="OUTERWEAR"/>
    <n v="1"/>
    <n v="65"/>
    <n v="16.2"/>
    <n v="16.2"/>
    <n v="48.8"/>
    <n v="0.75"/>
    <s v="Tuesday"/>
    <d v="2019-08-30T00:00:00"/>
    <s v="Friday"/>
    <s v="Friday"/>
    <n v="3.25"/>
    <s v="Low Cost per Unit"/>
    <n v="0"/>
    <n v="0"/>
    <n v="0"/>
    <n v="0"/>
    <n v="0"/>
    <s v="Greater Than 8 Weeks Old"/>
  </r>
  <r>
    <s v="02-32-0401-00-00"/>
    <d v="2019-08-28T00:00:00"/>
    <x v="5"/>
    <s v="OUTERWEAR"/>
    <n v="1"/>
    <n v="65"/>
    <n v="16.2"/>
    <n v="16.2"/>
    <n v="48.8"/>
    <n v="0.7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32-0401-00-00"/>
    <d v="2019-08-30T00:00:00"/>
    <x v="5"/>
    <s v="OUTERWEAR"/>
    <n v="1"/>
    <n v="65"/>
    <n v="16.2"/>
    <n v="16.2"/>
    <n v="48.8"/>
    <n v="0.75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40-0001"/>
    <d v="2019-08-01T00:00:00"/>
    <x v="6"/>
    <s v="INTIMATES"/>
    <n v="2"/>
    <n v="38"/>
    <n v="9"/>
    <n v="4.5"/>
    <n v="29"/>
    <n v="0.76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02-40-0001"/>
    <d v="2019-08-02T00:00:00"/>
    <x v="6"/>
    <s v="INTIMATES"/>
    <n v="9"/>
    <n v="152"/>
    <n v="40.5"/>
    <n v="4.5"/>
    <n v="111.5"/>
    <n v="0.73"/>
    <s v="Friday"/>
    <d v="2019-08-05T00:00:00"/>
    <s v="Monday"/>
    <s v="Monday"/>
    <n v="0"/>
    <s v="Low Cost per Unit"/>
    <n v="0"/>
    <n v="4.5599999999999996"/>
    <n v="0"/>
    <n v="0"/>
    <n v="0"/>
    <s v="Greater Than 8 Weeks Old"/>
  </r>
  <r>
    <s v="02-40-0001"/>
    <d v="2019-08-04T00:00:00"/>
    <x v="6"/>
    <s v="INTIMATES"/>
    <n v="1"/>
    <n v="19"/>
    <n v="4.5"/>
    <n v="4.5"/>
    <n v="14.5"/>
    <n v="0.7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40-0001"/>
    <d v="2019-08-05T00:00:00"/>
    <x v="6"/>
    <s v="INTIMATES"/>
    <n v="2"/>
    <n v="38"/>
    <n v="9"/>
    <n v="4.5"/>
    <n v="29"/>
    <n v="0.76"/>
    <s v="Monday"/>
    <d v="2019-08-08T00:00:00"/>
    <s v="Thursday"/>
    <s v="Thursday"/>
    <n v="0"/>
    <s v="Low Cost per Unit"/>
    <n v="0"/>
    <n v="1.1399999999999999"/>
    <n v="0"/>
    <n v="0"/>
    <n v="0"/>
    <s v="Greater Than 8 Weeks Old"/>
  </r>
  <r>
    <s v="02-40-0001"/>
    <d v="2019-08-06T00:00:00"/>
    <x v="6"/>
    <s v="INTIMATES"/>
    <n v="3"/>
    <n v="57"/>
    <n v="13.5"/>
    <n v="4.5"/>
    <n v="43.5"/>
    <n v="0.76"/>
    <s v="Tuesday"/>
    <d v="2019-08-09T00:00:00"/>
    <s v="Friday"/>
    <s v="Friday"/>
    <n v="2.85"/>
    <s v="Low Cost per Unit"/>
    <n v="0"/>
    <n v="1.71"/>
    <n v="0"/>
    <n v="0"/>
    <n v="0"/>
    <s v="Greater Than 8 Weeks Old"/>
  </r>
  <r>
    <s v="02-40-0001"/>
    <d v="2019-08-07T00:00:00"/>
    <x v="6"/>
    <s v="INTIMATES"/>
    <n v="5"/>
    <n v="95"/>
    <n v="22.5"/>
    <n v="4.5"/>
    <n v="72.5"/>
    <n v="0.76"/>
    <s v="Wednesday"/>
    <d v="2019-08-10T00:00:00"/>
    <s v="Saturday"/>
    <s v="Saturday"/>
    <n v="0"/>
    <s v="Low Cost per Unit"/>
    <n v="0"/>
    <n v="2.85"/>
    <n v="0"/>
    <n v="0"/>
    <n v="0"/>
    <s v="Greater Than 8 Weeks Old"/>
  </r>
  <r>
    <s v="02-40-0001"/>
    <d v="2019-08-08T00:00:00"/>
    <x v="6"/>
    <s v="INTIMATES"/>
    <n v="3"/>
    <n v="57"/>
    <n v="13.5"/>
    <n v="4.5"/>
    <n v="43.5"/>
    <n v="0.76"/>
    <s v="Thursday"/>
    <d v="2019-08-11T00:00:00"/>
    <s v="Sunday"/>
    <s v="Monday"/>
    <n v="0"/>
    <s v="Low Cost per Unit"/>
    <n v="0"/>
    <n v="1.71"/>
    <n v="0"/>
    <n v="0"/>
    <n v="0"/>
    <s v="Greater Than 8 Weeks Old"/>
  </r>
  <r>
    <s v="02-40-0001"/>
    <d v="2019-08-09T00:00:00"/>
    <x v="6"/>
    <s v="INTIMATES"/>
    <n v="3"/>
    <n v="57"/>
    <n v="13.5"/>
    <n v="4.5"/>
    <n v="43.5"/>
    <n v="0.76"/>
    <s v="Friday"/>
    <d v="2019-08-12T00:00:00"/>
    <s v="Monday"/>
    <s v="Monday"/>
    <n v="0"/>
    <s v="Low Cost per Unit"/>
    <n v="0"/>
    <n v="1.71"/>
    <n v="0"/>
    <n v="0"/>
    <n v="0"/>
    <s v="Greater Than 8 Weeks Old"/>
  </r>
  <r>
    <s v="02-40-0001"/>
    <d v="2019-08-10T00:00:00"/>
    <x v="6"/>
    <s v="INTIMATES"/>
    <n v="15"/>
    <n v="285"/>
    <n v="67.5"/>
    <n v="4.5"/>
    <n v="217.5"/>
    <n v="0.76"/>
    <s v="Saturday"/>
    <d v="2019-08-13T00:00:00"/>
    <s v="Tuesday"/>
    <s v="Tuesday"/>
    <n v="0"/>
    <s v="Low Cost per Unit"/>
    <n v="0"/>
    <n v="8.5499999999999989"/>
    <n v="0"/>
    <n v="0"/>
    <n v="0"/>
    <s v="Greater Than 8 Weeks Old"/>
  </r>
  <r>
    <s v="02-40-0001"/>
    <d v="2019-08-11T00:00:00"/>
    <x v="6"/>
    <s v="INTIMATES"/>
    <n v="4"/>
    <n v="76"/>
    <n v="18"/>
    <n v="4.5"/>
    <n v="58"/>
    <n v="0.76"/>
    <s v="Sunday"/>
    <d v="2019-08-14T00:00:00"/>
    <s v="Wednesday"/>
    <s v="Wednesday"/>
    <n v="0"/>
    <s v="Low Cost per Unit"/>
    <n v="0"/>
    <n v="2.2799999999999998"/>
    <n v="0"/>
    <n v="0"/>
    <n v="0"/>
    <s v="Greater Than 8 Weeks Old"/>
  </r>
  <r>
    <s v="02-40-0001"/>
    <d v="2019-08-12T00:00:00"/>
    <x v="6"/>
    <s v="INTIMATES"/>
    <n v="4"/>
    <n v="76"/>
    <n v="18"/>
    <n v="4.5"/>
    <n v="58"/>
    <n v="0.76"/>
    <s v="Monday"/>
    <d v="2019-08-15T00:00:00"/>
    <s v="Thursday"/>
    <s v="Thursday"/>
    <n v="0"/>
    <s v="Low Cost per Unit"/>
    <n v="0"/>
    <n v="2.2799999999999998"/>
    <n v="0"/>
    <n v="0"/>
    <n v="0"/>
    <s v="Greater Than 8 Weeks Old"/>
  </r>
  <r>
    <s v="02-40-0001"/>
    <d v="2019-08-13T00:00:00"/>
    <x v="6"/>
    <s v="INTIMATES"/>
    <n v="7"/>
    <n v="133"/>
    <n v="31.5"/>
    <n v="4.5"/>
    <n v="101.5"/>
    <n v="0.76"/>
    <s v="Tuesday"/>
    <d v="2019-08-16T00:00:00"/>
    <s v="Friday"/>
    <s v="Friday"/>
    <n v="6.65"/>
    <s v="Low Cost per Unit"/>
    <n v="0"/>
    <n v="3.9899999999999998"/>
    <n v="0"/>
    <n v="0"/>
    <n v="0"/>
    <s v="Greater Than 8 Weeks Old"/>
  </r>
  <r>
    <s v="02-40-0001"/>
    <d v="2019-08-14T00:00:00"/>
    <x v="6"/>
    <s v="INTIMATES"/>
    <n v="2"/>
    <n v="38"/>
    <n v="9"/>
    <n v="4.5"/>
    <n v="29"/>
    <n v="0.76"/>
    <s v="Wednesday"/>
    <d v="2019-08-17T00:00:00"/>
    <s v="Saturday"/>
    <s v="Saturday"/>
    <n v="0"/>
    <s v="Low Cost per Unit"/>
    <n v="0"/>
    <n v="1.1399999999999999"/>
    <n v="0"/>
    <n v="0"/>
    <n v="0"/>
    <s v="Greater Than 8 Weeks Old"/>
  </r>
  <r>
    <s v="02-40-0001"/>
    <d v="2019-08-15T00:00:00"/>
    <x v="6"/>
    <s v="INTIMATES"/>
    <n v="5"/>
    <n v="95"/>
    <n v="22.5"/>
    <n v="4.5"/>
    <n v="72.5"/>
    <n v="0.76"/>
    <s v="Thursday"/>
    <d v="2019-08-18T00:00:00"/>
    <s v="Sunday"/>
    <s v="Monday"/>
    <n v="0"/>
    <s v="Low Cost per Unit"/>
    <n v="0"/>
    <n v="2.85"/>
    <n v="0"/>
    <n v="0"/>
    <n v="0"/>
    <s v="Greater Than 8 Weeks Old"/>
  </r>
  <r>
    <s v="02-40-0001"/>
    <d v="2019-08-16T00:00:00"/>
    <x v="6"/>
    <s v="INTIMATES"/>
    <n v="3"/>
    <n v="57"/>
    <n v="13.5"/>
    <n v="4.5"/>
    <n v="43.5"/>
    <n v="0.76"/>
    <s v="Friday"/>
    <d v="2019-08-19T00:00:00"/>
    <s v="Monday"/>
    <s v="Monday"/>
    <n v="0"/>
    <s v="Low Cost per Unit"/>
    <n v="0"/>
    <n v="1.71"/>
    <n v="0"/>
    <n v="0"/>
    <n v="0"/>
    <s v="Greater Than 8 Weeks Old"/>
  </r>
  <r>
    <s v="02-40-0001"/>
    <d v="2019-08-17T00:00:00"/>
    <x v="6"/>
    <s v="INTIMATES"/>
    <n v="2"/>
    <n v="38"/>
    <n v="9"/>
    <n v="4.5"/>
    <n v="29"/>
    <n v="0.76"/>
    <s v="Saturday"/>
    <d v="2019-08-20T00:00:00"/>
    <s v="Tuesday"/>
    <s v="Tuesday"/>
    <n v="0"/>
    <s v="Low Cost per Unit"/>
    <n v="0"/>
    <n v="1.1399999999999999"/>
    <n v="0"/>
    <n v="0"/>
    <n v="0"/>
    <s v="Greater Than 8 Weeks Old"/>
  </r>
  <r>
    <s v="02-40-0001"/>
    <d v="2019-08-18T00:00:00"/>
    <x v="6"/>
    <s v="INTIMATES"/>
    <n v="1"/>
    <n v="19"/>
    <n v="4.5"/>
    <n v="4.5"/>
    <n v="14.5"/>
    <n v="0.7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40-0001"/>
    <d v="2019-08-19T00:00:00"/>
    <x v="6"/>
    <s v="INTIMATES"/>
    <n v="3"/>
    <n v="57"/>
    <n v="13.5"/>
    <n v="4.5"/>
    <n v="43.5"/>
    <n v="0.76"/>
    <s v="Monday"/>
    <d v="2019-08-22T00:00:00"/>
    <s v="Thursday"/>
    <s v="Thursday"/>
    <n v="0"/>
    <s v="Low Cost per Unit"/>
    <n v="0"/>
    <n v="1.71"/>
    <n v="0"/>
    <n v="0"/>
    <n v="0"/>
    <s v="Greater Than 8 Weeks Old"/>
  </r>
  <r>
    <s v="02-40-0001"/>
    <d v="2019-08-20T00:00:00"/>
    <x v="6"/>
    <s v="INTIMATES"/>
    <n v="1"/>
    <n v="19"/>
    <n v="4.5"/>
    <n v="4.5"/>
    <n v="14.5"/>
    <n v="0.76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40-0001"/>
    <d v="2019-08-21T00:00:00"/>
    <x v="6"/>
    <s v="INTIMATES"/>
    <n v="7"/>
    <n v="133"/>
    <n v="31.5"/>
    <n v="4.5"/>
    <n v="101.5"/>
    <n v="0.76"/>
    <s v="Wednesday"/>
    <d v="2019-08-24T00:00:00"/>
    <s v="Saturday"/>
    <s v="Saturday"/>
    <n v="0"/>
    <s v="Low Cost per Unit"/>
    <n v="0"/>
    <n v="3.9899999999999998"/>
    <n v="0"/>
    <n v="0"/>
    <n v="0"/>
    <s v="Greater Than 8 Weeks Old"/>
  </r>
  <r>
    <s v="02-40-0001"/>
    <d v="2019-08-22T00:00:00"/>
    <x v="6"/>
    <s v="INTIMATES"/>
    <n v="4"/>
    <n v="76"/>
    <n v="18"/>
    <n v="4.5"/>
    <n v="58"/>
    <n v="0.76"/>
    <s v="Thursday"/>
    <d v="2019-08-25T00:00:00"/>
    <s v="Sunday"/>
    <s v="Monday"/>
    <n v="0"/>
    <s v="Low Cost per Unit"/>
    <n v="0"/>
    <n v="2.2799999999999998"/>
    <n v="0"/>
    <n v="0"/>
    <n v="0"/>
    <s v="Greater Than 8 Weeks Old"/>
  </r>
  <r>
    <s v="02-40-0001"/>
    <d v="2019-08-23T00:00:00"/>
    <x v="6"/>
    <s v="INTIMATES"/>
    <n v="1"/>
    <n v="19"/>
    <n v="4.5"/>
    <n v="4.5"/>
    <n v="14.5"/>
    <n v="0.76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40-0001"/>
    <d v="2019-08-24T00:00:00"/>
    <x v="6"/>
    <s v="INTIMATES"/>
    <n v="2"/>
    <n v="38"/>
    <n v="9"/>
    <n v="4.5"/>
    <n v="29"/>
    <n v="0.76"/>
    <s v="Saturday"/>
    <d v="2019-08-27T00:00:00"/>
    <s v="Tuesday"/>
    <s v="Tuesday"/>
    <n v="0"/>
    <s v="Low Cost per Unit"/>
    <n v="0"/>
    <n v="1.1399999999999999"/>
    <n v="0"/>
    <n v="0"/>
    <n v="0"/>
    <s v="Greater Than 8 Weeks Old"/>
  </r>
  <r>
    <s v="02-40-0001"/>
    <d v="2019-08-25T00:00:00"/>
    <x v="6"/>
    <s v="INTIMATES"/>
    <n v="4"/>
    <n v="76"/>
    <n v="18"/>
    <n v="4.5"/>
    <n v="58"/>
    <n v="0.76"/>
    <s v="Sunday"/>
    <d v="2019-08-28T00:00:00"/>
    <s v="Wednesday"/>
    <s v="Wednesday"/>
    <n v="0"/>
    <s v="Low Cost per Unit"/>
    <n v="0"/>
    <n v="2.2799999999999998"/>
    <n v="0"/>
    <n v="0"/>
    <n v="0"/>
    <s v="Greater Than 8 Weeks Old"/>
  </r>
  <r>
    <s v="02-40-0001"/>
    <d v="2019-08-26T00:00:00"/>
    <x v="6"/>
    <s v="INTIMATES"/>
    <n v="3"/>
    <n v="57"/>
    <n v="13.5"/>
    <n v="4.5"/>
    <n v="43.5"/>
    <n v="0.76"/>
    <s v="Monday"/>
    <d v="2019-08-29T00:00:00"/>
    <s v="Thursday"/>
    <s v="Thursday"/>
    <n v="0"/>
    <s v="Low Cost per Unit"/>
    <n v="0"/>
    <n v="1.71"/>
    <n v="0"/>
    <n v="0"/>
    <n v="0"/>
    <s v="Greater Than 8 Weeks Old"/>
  </r>
  <r>
    <s v="02-40-0001"/>
    <d v="2019-08-27T00:00:00"/>
    <x v="6"/>
    <s v="INTIMATES"/>
    <n v="5"/>
    <n v="95"/>
    <n v="22.5"/>
    <n v="4.5"/>
    <n v="72.5"/>
    <n v="0.76"/>
    <s v="Tuesday"/>
    <d v="2019-08-30T00:00:00"/>
    <s v="Friday"/>
    <s v="Friday"/>
    <n v="4.75"/>
    <s v="Low Cost per Unit"/>
    <n v="0"/>
    <n v="2.85"/>
    <n v="0"/>
    <n v="0"/>
    <n v="0"/>
    <s v="Greater Than 8 Weeks Old"/>
  </r>
  <r>
    <s v="02-40-0001"/>
    <d v="2019-08-28T00:00:00"/>
    <x v="6"/>
    <s v="INTIMATES"/>
    <n v="7"/>
    <n v="133"/>
    <n v="31.5"/>
    <n v="4.5"/>
    <n v="101.5"/>
    <n v="0.76"/>
    <s v="Wednesday"/>
    <d v="2019-08-31T00:00:00"/>
    <s v="Saturday"/>
    <s v="Saturday"/>
    <n v="0"/>
    <s v="Low Cost per Unit"/>
    <n v="0"/>
    <n v="3.9899999999999998"/>
    <n v="0"/>
    <n v="0"/>
    <n v="0"/>
    <s v="Greater Than 8 Weeks Old"/>
  </r>
  <r>
    <s v="02-40-0001"/>
    <d v="2019-08-29T00:00:00"/>
    <x v="6"/>
    <s v="INTIMATES"/>
    <n v="1"/>
    <n v="19"/>
    <n v="4.5"/>
    <n v="4.5"/>
    <n v="14.5"/>
    <n v="0.7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40-0001"/>
    <d v="2019-08-30T00:00:00"/>
    <x v="6"/>
    <s v="INTIMATES"/>
    <n v="3"/>
    <n v="57"/>
    <n v="13.5"/>
    <n v="4.5"/>
    <n v="43.5"/>
    <n v="0.76"/>
    <s v="Friday"/>
    <d v="2019-09-02T00:00:00"/>
    <s v="Monday"/>
    <s v="Monday"/>
    <n v="0"/>
    <s v="Low Cost per Unit"/>
    <n v="0"/>
    <n v="1.71"/>
    <n v="0"/>
    <n v="0"/>
    <n v="0"/>
    <s v="Greater Than 8 Weeks Old"/>
  </r>
  <r>
    <s v="02-40-0301-01-12"/>
    <d v="2019-08-03T00:00:00"/>
    <x v="6"/>
    <s v="INTIMATES"/>
    <n v="1"/>
    <n v="17"/>
    <n v="2.99"/>
    <n v="2.99"/>
    <n v="14.01"/>
    <n v="0.82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40-0301-01-12"/>
    <d v="2019-08-04T00:00:00"/>
    <x v="6"/>
    <s v="INTIMATES"/>
    <n v="2"/>
    <n v="34"/>
    <n v="5.98"/>
    <n v="2.99"/>
    <n v="28.02"/>
    <n v="0.82"/>
    <s v="Sunday"/>
    <d v="2019-08-07T00:00:00"/>
    <s v="Wednesday"/>
    <s v="Wednesday"/>
    <n v="0"/>
    <s v="Low Cost per Unit"/>
    <n v="0"/>
    <n v="1.02"/>
    <n v="0"/>
    <n v="0"/>
    <n v="0"/>
    <s v="Greater Than 8 Weeks Old"/>
  </r>
  <r>
    <s v="02-40-0301-01-12"/>
    <d v="2019-08-06T00:00:00"/>
    <x v="6"/>
    <s v="INTIMATES"/>
    <n v="2"/>
    <n v="34"/>
    <n v="5.98"/>
    <n v="2.99"/>
    <n v="28.02"/>
    <n v="0.82"/>
    <s v="Tuesday"/>
    <d v="2019-08-09T00:00:00"/>
    <s v="Friday"/>
    <s v="Friday"/>
    <n v="1.7000000000000002"/>
    <s v="Low Cost per Unit"/>
    <n v="0"/>
    <n v="1.02"/>
    <n v="0"/>
    <n v="0"/>
    <n v="0"/>
    <s v="Greater Than 8 Weeks Old"/>
  </r>
  <r>
    <s v="02-40-0301-01-12"/>
    <d v="2019-08-07T00:00:00"/>
    <x v="6"/>
    <s v="INTIMATES"/>
    <n v="2"/>
    <n v="34"/>
    <n v="5.98"/>
    <n v="2.99"/>
    <n v="28.02"/>
    <n v="0.82"/>
    <s v="Wednesday"/>
    <d v="2019-08-10T00:00:00"/>
    <s v="Saturday"/>
    <s v="Saturday"/>
    <n v="0"/>
    <s v="Low Cost per Unit"/>
    <n v="0"/>
    <n v="1.02"/>
    <n v="0"/>
    <n v="0"/>
    <n v="0"/>
    <s v="Greater Than 8 Weeks Old"/>
  </r>
  <r>
    <s v="02-40-0301-01-12"/>
    <d v="2019-08-09T00:00:00"/>
    <x v="6"/>
    <s v="INTIMATES"/>
    <n v="2"/>
    <n v="34"/>
    <n v="5.98"/>
    <n v="2.99"/>
    <n v="28.02"/>
    <n v="0.82"/>
    <s v="Friday"/>
    <d v="2019-08-12T00:00:00"/>
    <s v="Monday"/>
    <s v="Monday"/>
    <n v="0"/>
    <s v="Low Cost per Unit"/>
    <n v="0"/>
    <n v="1.02"/>
    <n v="0"/>
    <n v="0"/>
    <n v="0"/>
    <s v="Greater Than 8 Weeks Old"/>
  </r>
  <r>
    <s v="02-40-0301-01-12"/>
    <d v="2019-08-10T00:00:00"/>
    <x v="6"/>
    <s v="INTIMATES"/>
    <n v="1"/>
    <n v="17"/>
    <n v="2.99"/>
    <n v="2.99"/>
    <n v="14.01"/>
    <n v="0.8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40-0301-01-12"/>
    <d v="2019-08-11T00:00:00"/>
    <x v="6"/>
    <s v="INTIMATES"/>
    <n v="2"/>
    <n v="34"/>
    <n v="5.98"/>
    <n v="2.99"/>
    <n v="28.02"/>
    <n v="0.82"/>
    <s v="Sunday"/>
    <d v="2019-08-14T00:00:00"/>
    <s v="Wednesday"/>
    <s v="Wednesday"/>
    <n v="0"/>
    <s v="Low Cost per Unit"/>
    <n v="0"/>
    <n v="1.02"/>
    <n v="0"/>
    <n v="0"/>
    <n v="0"/>
    <s v="Greater Than 8 Weeks Old"/>
  </r>
  <r>
    <s v="02-40-0301-01-12"/>
    <d v="2019-08-13T00:00:00"/>
    <x v="6"/>
    <s v="INTIMATES"/>
    <n v="1"/>
    <n v="17"/>
    <n v="2.99"/>
    <n v="2.99"/>
    <n v="14.01"/>
    <n v="0.82"/>
    <s v="Tuesday"/>
    <d v="2019-08-16T00:00:00"/>
    <s v="Friday"/>
    <s v="Friday"/>
    <n v="0.85000000000000009"/>
    <s v="Low Cost per Unit"/>
    <n v="0"/>
    <n v="0"/>
    <n v="0"/>
    <n v="0"/>
    <n v="0"/>
    <s v="Greater Than 8 Weeks Old"/>
  </r>
  <r>
    <s v="02-40-0301-01-12"/>
    <d v="2019-08-14T00:00:00"/>
    <x v="6"/>
    <s v="INTIMATES"/>
    <n v="1"/>
    <n v="17"/>
    <n v="2.99"/>
    <n v="2.99"/>
    <n v="14.01"/>
    <n v="0.82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40-0301-01-12"/>
    <d v="2019-08-15T00:00:00"/>
    <x v="6"/>
    <s v="INTIMATES"/>
    <n v="1"/>
    <n v="17"/>
    <n v="2.99"/>
    <n v="2.99"/>
    <n v="14.01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40-0301-01-12"/>
    <d v="2019-08-17T00:00:00"/>
    <x v="6"/>
    <s v="INTIMATES"/>
    <n v="1"/>
    <n v="17"/>
    <n v="2.99"/>
    <n v="2.99"/>
    <n v="14.01"/>
    <n v="0.82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40-0301-01-12"/>
    <d v="2019-08-18T00:00:00"/>
    <x v="6"/>
    <s v="INTIMATES"/>
    <n v="2"/>
    <n v="34"/>
    <n v="5.98"/>
    <n v="2.99"/>
    <n v="28.02"/>
    <n v="0.82"/>
    <s v="Sunday"/>
    <d v="2019-08-21T00:00:00"/>
    <s v="Wednesday"/>
    <s v="Wednesday"/>
    <n v="0"/>
    <s v="Low Cost per Unit"/>
    <n v="0"/>
    <n v="1.02"/>
    <n v="0"/>
    <n v="0"/>
    <n v="0"/>
    <s v="Greater Than 8 Weeks Old"/>
  </r>
  <r>
    <s v="02-40-0301-01-12"/>
    <d v="2019-08-22T00:00:00"/>
    <x v="6"/>
    <s v="INTIMATES"/>
    <n v="1"/>
    <n v="17"/>
    <n v="2.99"/>
    <n v="2.99"/>
    <n v="14.01"/>
    <n v="0.8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40-0301-01-12"/>
    <d v="2019-08-23T00:00:00"/>
    <x v="6"/>
    <s v="INTIMATES"/>
    <n v="2"/>
    <n v="34"/>
    <n v="5.98"/>
    <n v="2.99"/>
    <n v="28.02"/>
    <n v="0.82"/>
    <s v="Friday"/>
    <d v="2019-08-26T00:00:00"/>
    <s v="Monday"/>
    <s v="Monday"/>
    <n v="0"/>
    <s v="Low Cost per Unit"/>
    <n v="0"/>
    <n v="1.02"/>
    <n v="0"/>
    <n v="0"/>
    <n v="0"/>
    <s v="Greater Than 8 Weeks Old"/>
  </r>
  <r>
    <s v="02-40-0301-01-12"/>
    <d v="2019-08-24T00:00:00"/>
    <x v="6"/>
    <s v="INTIMATES"/>
    <n v="1"/>
    <n v="17"/>
    <n v="2.99"/>
    <n v="2.99"/>
    <n v="14.01"/>
    <n v="0.82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2-40-0301-01-12"/>
    <d v="2019-08-25T00:00:00"/>
    <x v="6"/>
    <s v="INTIMATES"/>
    <n v="1"/>
    <n v="17"/>
    <n v="2.99"/>
    <n v="2.99"/>
    <n v="14.01"/>
    <n v="0.8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40-0301-01-12"/>
    <d v="2019-08-26T00:00:00"/>
    <x v="6"/>
    <s v="INTIMATES"/>
    <n v="3"/>
    <n v="51"/>
    <n v="8.9700000000000006"/>
    <n v="2.99"/>
    <n v="42.03"/>
    <n v="0.82"/>
    <s v="Monday"/>
    <d v="2019-08-29T00:00:00"/>
    <s v="Thursday"/>
    <s v="Thursday"/>
    <n v="0"/>
    <s v="Low Cost per Unit"/>
    <n v="0"/>
    <n v="1.53"/>
    <n v="0"/>
    <n v="0"/>
    <n v="0"/>
    <s v="Greater Than 8 Weeks Old"/>
  </r>
  <r>
    <s v="02-40-0301-01-12"/>
    <d v="2019-08-28T00:00:00"/>
    <x v="6"/>
    <s v="INTIMATES"/>
    <n v="1"/>
    <n v="17"/>
    <n v="2.99"/>
    <n v="2.99"/>
    <n v="14.01"/>
    <n v="0.82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40-0301-01-12"/>
    <d v="2019-08-29T00:00:00"/>
    <x v="6"/>
    <s v="INTIMATES"/>
    <n v="2"/>
    <n v="34"/>
    <n v="5.98"/>
    <n v="2.99"/>
    <n v="28.02"/>
    <n v="0.82"/>
    <s v="Thursday"/>
    <d v="2019-09-01T00:00:00"/>
    <s v="Sunday"/>
    <s v="Monday"/>
    <n v="0"/>
    <s v="Low Cost per Unit"/>
    <n v="0"/>
    <n v="1.02"/>
    <n v="0"/>
    <n v="0"/>
    <n v="0"/>
    <s v="Greater Than 8 Weeks Old"/>
  </r>
  <r>
    <s v="02-40-0301-01-12"/>
    <d v="2019-08-30T00:00:00"/>
    <x v="6"/>
    <s v="INTIMATES"/>
    <n v="1"/>
    <n v="17"/>
    <n v="2.99"/>
    <n v="2.99"/>
    <n v="14.01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40-0401-00-00"/>
    <d v="2019-08-02T00:00:00"/>
    <x v="6"/>
    <s v="INTIMATES"/>
    <n v="3"/>
    <n v="40"/>
    <n v="8.85"/>
    <n v="2.9499999999999997"/>
    <n v="31.15"/>
    <n v="0.78"/>
    <s v="Friday"/>
    <d v="2019-08-05T00:00:00"/>
    <s v="Monday"/>
    <s v="Monday"/>
    <n v="0"/>
    <s v="Low Cost per Unit"/>
    <n v="0"/>
    <n v="1.2"/>
    <n v="0"/>
    <n v="0"/>
    <n v="0"/>
    <s v="Greater Than 8 Weeks Old"/>
  </r>
  <r>
    <s v="02-40-0401-00-00"/>
    <d v="2019-08-03T00:00:00"/>
    <x v="6"/>
    <s v="INTIMATES"/>
    <n v="1"/>
    <n v="20"/>
    <n v="2.95"/>
    <n v="2.95"/>
    <n v="17.05"/>
    <n v="0.85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40-0401-00-00"/>
    <d v="2019-08-04T00:00:00"/>
    <x v="6"/>
    <s v="INTIMATES"/>
    <n v="2"/>
    <n v="40"/>
    <n v="5.9"/>
    <n v="2.95"/>
    <n v="34.1"/>
    <n v="0.85"/>
    <s v="Sunday"/>
    <d v="2019-08-07T00:00:00"/>
    <s v="Wednesday"/>
    <s v="Wednesday"/>
    <n v="0"/>
    <s v="Low Cost per Unit"/>
    <n v="0"/>
    <n v="1.2"/>
    <n v="0"/>
    <n v="0"/>
    <n v="0"/>
    <s v="Greater Than 8 Weeks Old"/>
  </r>
  <r>
    <s v="02-40-0401-00-00"/>
    <d v="2019-08-05T00:00:00"/>
    <x v="6"/>
    <s v="INTIMATES"/>
    <n v="1"/>
    <n v="20"/>
    <n v="2.95"/>
    <n v="2.95"/>
    <n v="17.05"/>
    <n v="0.8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40-0401-00-00"/>
    <d v="2019-08-06T00:00:00"/>
    <x v="6"/>
    <s v="INTIMATES"/>
    <n v="2"/>
    <n v="40"/>
    <n v="5.9"/>
    <n v="2.95"/>
    <n v="34.1"/>
    <n v="0.85"/>
    <s v="Tuesday"/>
    <d v="2019-08-09T00:00:00"/>
    <s v="Friday"/>
    <s v="Friday"/>
    <n v="2"/>
    <s v="Low Cost per Unit"/>
    <n v="0"/>
    <n v="1.2"/>
    <n v="0"/>
    <n v="0"/>
    <n v="0"/>
    <s v="Greater Than 8 Weeks Old"/>
  </r>
  <r>
    <s v="02-40-0401-00-00"/>
    <d v="2019-08-07T00:00:00"/>
    <x v="6"/>
    <s v="INTIMATES"/>
    <n v="50"/>
    <n v="499.5"/>
    <n v="147.5"/>
    <n v="2.95"/>
    <n v="352"/>
    <n v="0.7"/>
    <s v="Wednesday"/>
    <d v="2019-08-10T00:00:00"/>
    <s v="Saturday"/>
    <s v="Saturday"/>
    <n v="0"/>
    <s v="Low Cost per Unit"/>
    <n v="0"/>
    <n v="14.984999999999999"/>
    <n v="0"/>
    <n v="0"/>
    <n v="0"/>
    <s v="Greater Than 8 Weeks Old"/>
  </r>
  <r>
    <s v="02-40-0401-00-00"/>
    <d v="2019-08-08T00:00:00"/>
    <x v="6"/>
    <s v="INTIMATES"/>
    <n v="22"/>
    <n v="219.78"/>
    <n v="64.900000000000006"/>
    <n v="2.95"/>
    <n v="154.88"/>
    <n v="0.7"/>
    <s v="Thursday"/>
    <d v="2019-08-11T00:00:00"/>
    <s v="Sunday"/>
    <s v="Monday"/>
    <n v="0"/>
    <s v="Low Cost per Unit"/>
    <n v="0"/>
    <n v="6.5933999999999999"/>
    <n v="0"/>
    <n v="0"/>
    <n v="0"/>
    <s v="Greater Than 8 Weeks Old"/>
  </r>
  <r>
    <s v="02-40-0401-00-00"/>
    <d v="2019-08-09T00:00:00"/>
    <x v="6"/>
    <s v="INTIMATES"/>
    <n v="17"/>
    <n v="169.83"/>
    <n v="50.15"/>
    <n v="2.9499999999999997"/>
    <n v="119.68"/>
    <n v="0.7"/>
    <s v="Friday"/>
    <d v="2019-08-12T00:00:00"/>
    <s v="Monday"/>
    <s v="Monday"/>
    <n v="0"/>
    <s v="Low Cost per Unit"/>
    <n v="0"/>
    <n v="5.0949"/>
    <n v="0"/>
    <n v="0"/>
    <n v="0"/>
    <s v="Greater Than 8 Weeks Old"/>
  </r>
  <r>
    <s v="02-40-0401-00-00"/>
    <d v="2019-08-10T00:00:00"/>
    <x v="6"/>
    <s v="INTIMATES"/>
    <n v="32"/>
    <n v="319.68"/>
    <n v="94.4"/>
    <n v="2.95"/>
    <n v="225.28"/>
    <n v="0.7"/>
    <s v="Saturday"/>
    <d v="2019-08-13T00:00:00"/>
    <s v="Tuesday"/>
    <s v="Tuesday"/>
    <n v="0"/>
    <s v="Low Cost per Unit"/>
    <n v="0"/>
    <n v="9.5904000000000007"/>
    <n v="0"/>
    <n v="0"/>
    <n v="0"/>
    <s v="Greater Than 8 Weeks Old"/>
  </r>
  <r>
    <s v="02-40-0401-00-00"/>
    <d v="2019-08-11T00:00:00"/>
    <x v="6"/>
    <s v="INTIMATES"/>
    <n v="25"/>
    <n v="249.75"/>
    <n v="73.75"/>
    <n v="2.95"/>
    <n v="176"/>
    <n v="0.7"/>
    <s v="Sunday"/>
    <d v="2019-08-14T00:00:00"/>
    <s v="Wednesday"/>
    <s v="Wednesday"/>
    <n v="0"/>
    <s v="Low Cost per Unit"/>
    <n v="0"/>
    <n v="7.4924999999999997"/>
    <n v="0"/>
    <n v="0"/>
    <n v="0"/>
    <s v="Greater Than 8 Weeks Old"/>
  </r>
  <r>
    <s v="02-40-0401-00-00"/>
    <d v="2019-08-12T00:00:00"/>
    <x v="6"/>
    <s v="INTIMATES"/>
    <n v="15"/>
    <n v="149.85"/>
    <n v="44.25"/>
    <n v="2.95"/>
    <n v="105.6"/>
    <n v="0.7"/>
    <s v="Monday"/>
    <d v="2019-08-15T00:00:00"/>
    <s v="Thursday"/>
    <s v="Thursday"/>
    <n v="0"/>
    <s v="Low Cost per Unit"/>
    <n v="0"/>
    <n v="4.4954999999999998"/>
    <n v="0"/>
    <n v="0"/>
    <n v="0"/>
    <s v="Greater Than 8 Weeks Old"/>
  </r>
  <r>
    <s v="02-40-0401-00-00"/>
    <d v="2019-08-13T00:00:00"/>
    <x v="6"/>
    <s v="INTIMATES"/>
    <n v="16"/>
    <n v="159.84"/>
    <n v="47.2"/>
    <n v="2.95"/>
    <n v="112.64"/>
    <n v="0.7"/>
    <s v="Tuesday"/>
    <d v="2019-08-16T00:00:00"/>
    <s v="Friday"/>
    <s v="Friday"/>
    <n v="7.9920000000000009"/>
    <s v="Low Cost per Unit"/>
    <n v="0"/>
    <n v="4.7952000000000004"/>
    <n v="0"/>
    <n v="0"/>
    <n v="0"/>
    <s v="Greater Than 8 Weeks Old"/>
  </r>
  <r>
    <s v="02-40-0401-00-00"/>
    <d v="2019-08-14T00:00:00"/>
    <x v="6"/>
    <s v="INTIMATES"/>
    <n v="15"/>
    <n v="146.85"/>
    <n v="44.25"/>
    <n v="2.95"/>
    <n v="102.6"/>
    <n v="0.7"/>
    <s v="Wednesday"/>
    <d v="2019-08-17T00:00:00"/>
    <s v="Saturday"/>
    <s v="Saturday"/>
    <n v="0"/>
    <s v="Low Cost per Unit"/>
    <n v="0"/>
    <n v="4.4055"/>
    <n v="0"/>
    <n v="0"/>
    <n v="0"/>
    <s v="Greater Than 8 Weeks Old"/>
  </r>
  <r>
    <s v="02-40-0401-00-00"/>
    <d v="2019-08-15T00:00:00"/>
    <x v="6"/>
    <s v="INTIMATES"/>
    <n v="10"/>
    <n v="99.9"/>
    <n v="29.5"/>
    <n v="2.95"/>
    <n v="70.400000000000006"/>
    <n v="0.7"/>
    <s v="Thursday"/>
    <d v="2019-08-18T00:00:00"/>
    <s v="Sunday"/>
    <s v="Monday"/>
    <n v="0"/>
    <s v="Low Cost per Unit"/>
    <n v="0"/>
    <n v="2.9969999999999999"/>
    <n v="0"/>
    <n v="0"/>
    <n v="0"/>
    <s v="Greater Than 8 Weeks Old"/>
  </r>
  <r>
    <s v="02-40-0401-00-00"/>
    <d v="2019-08-16T00:00:00"/>
    <x v="6"/>
    <s v="INTIMATES"/>
    <n v="8"/>
    <n v="79.92"/>
    <n v="23.6"/>
    <n v="2.95"/>
    <n v="56.32"/>
    <n v="0.7"/>
    <s v="Friday"/>
    <d v="2019-08-19T00:00:00"/>
    <s v="Monday"/>
    <s v="Monday"/>
    <n v="0"/>
    <s v="Low Cost per Unit"/>
    <n v="0"/>
    <n v="2.3976000000000002"/>
    <n v="0"/>
    <n v="0"/>
    <n v="0"/>
    <s v="Greater Than 8 Weeks Old"/>
  </r>
  <r>
    <s v="02-40-0401-00-00"/>
    <d v="2019-08-17T00:00:00"/>
    <x v="6"/>
    <s v="INTIMATES"/>
    <n v="6"/>
    <n v="59.94"/>
    <n v="17.7"/>
    <n v="2.9499999999999997"/>
    <n v="42.24"/>
    <n v="0.7"/>
    <s v="Saturday"/>
    <d v="2019-08-20T00:00:00"/>
    <s v="Tuesday"/>
    <s v="Tuesday"/>
    <n v="0"/>
    <s v="Low Cost per Unit"/>
    <n v="0"/>
    <n v="1.7981999999999998"/>
    <n v="0"/>
    <n v="0"/>
    <n v="0"/>
    <s v="Greater Than 8 Weeks Old"/>
  </r>
  <r>
    <s v="02-40-0401-00-00"/>
    <d v="2019-08-18T00:00:00"/>
    <x v="6"/>
    <s v="INTIMATES"/>
    <n v="8"/>
    <n v="79.92"/>
    <n v="23.6"/>
    <n v="2.95"/>
    <n v="56.32"/>
    <n v="0.7"/>
    <s v="Sunday"/>
    <d v="2019-08-21T00:00:00"/>
    <s v="Wednesday"/>
    <s v="Wednesday"/>
    <n v="0"/>
    <s v="Low Cost per Unit"/>
    <n v="0"/>
    <n v="2.3976000000000002"/>
    <n v="0"/>
    <n v="0"/>
    <n v="0"/>
    <s v="Greater Than 8 Weeks Old"/>
  </r>
  <r>
    <s v="02-40-0401-00-00"/>
    <d v="2019-08-19T00:00:00"/>
    <x v="6"/>
    <s v="INTIMATES"/>
    <n v="4"/>
    <n v="39.96"/>
    <n v="11.8"/>
    <n v="2.95"/>
    <n v="28.16"/>
    <n v="0.7"/>
    <s v="Monday"/>
    <d v="2019-08-22T00:00:00"/>
    <s v="Thursday"/>
    <s v="Thursday"/>
    <n v="0"/>
    <s v="Low Cost per Unit"/>
    <n v="0"/>
    <n v="1.1988000000000001"/>
    <n v="0"/>
    <n v="0"/>
    <n v="0"/>
    <s v="Greater Than 8 Weeks Old"/>
  </r>
  <r>
    <s v="02-40-0401-00-00"/>
    <d v="2019-08-20T00:00:00"/>
    <x v="6"/>
    <s v="INTIMATES"/>
    <n v="18"/>
    <n v="179.82"/>
    <n v="53.1"/>
    <n v="2.95"/>
    <n v="126.72"/>
    <n v="0.7"/>
    <s v="Tuesday"/>
    <d v="2019-08-23T00:00:00"/>
    <s v="Friday"/>
    <s v="Friday"/>
    <n v="8.9909999999999997"/>
    <s v="Low Cost per Unit"/>
    <n v="0"/>
    <n v="5.3945999999999996"/>
    <n v="0"/>
    <n v="0"/>
    <n v="0"/>
    <s v="Greater Than 8 Weeks Old"/>
  </r>
  <r>
    <s v="02-40-0401-00-00"/>
    <d v="2019-08-21T00:00:00"/>
    <x v="6"/>
    <s v="INTIMATES"/>
    <n v="20"/>
    <n v="199.8"/>
    <n v="59"/>
    <n v="2.95"/>
    <n v="140.80000000000001"/>
    <n v="0.7"/>
    <s v="Wednesday"/>
    <d v="2019-08-24T00:00:00"/>
    <s v="Saturday"/>
    <s v="Saturday"/>
    <n v="0"/>
    <s v="Low Cost per Unit"/>
    <n v="0"/>
    <n v="5.9939999999999998"/>
    <n v="0"/>
    <n v="0"/>
    <n v="0"/>
    <s v="Greater Than 8 Weeks Old"/>
  </r>
  <r>
    <s v="02-40-0401-00-00"/>
    <d v="2019-08-22T00:00:00"/>
    <x v="6"/>
    <s v="INTIMATES"/>
    <n v="13"/>
    <n v="129.87"/>
    <n v="38.35"/>
    <n v="2.95"/>
    <n v="91.52"/>
    <n v="0.7"/>
    <s v="Thursday"/>
    <d v="2019-08-25T00:00:00"/>
    <s v="Sunday"/>
    <s v="Monday"/>
    <n v="0"/>
    <s v="Low Cost per Unit"/>
    <n v="0"/>
    <n v="3.8961000000000001"/>
    <n v="0"/>
    <n v="0"/>
    <n v="0"/>
    <s v="Greater Than 8 Weeks Old"/>
  </r>
  <r>
    <s v="02-40-0401-00-00"/>
    <d v="2019-08-23T00:00:00"/>
    <x v="6"/>
    <s v="INTIMATES"/>
    <n v="8"/>
    <n v="79.92"/>
    <n v="23.6"/>
    <n v="2.95"/>
    <n v="56.32"/>
    <n v="0.7"/>
    <s v="Friday"/>
    <d v="2019-08-26T00:00:00"/>
    <s v="Monday"/>
    <s v="Monday"/>
    <n v="0"/>
    <s v="Low Cost per Unit"/>
    <n v="0"/>
    <n v="2.3976000000000002"/>
    <n v="0"/>
    <n v="0"/>
    <n v="0"/>
    <s v="Greater Than 8 Weeks Old"/>
  </r>
  <r>
    <s v="02-40-0401-00-00"/>
    <d v="2019-08-24T00:00:00"/>
    <x v="6"/>
    <s v="INTIMATES"/>
    <n v="10"/>
    <n v="99.9"/>
    <n v="29.5"/>
    <n v="2.95"/>
    <n v="70.400000000000006"/>
    <n v="0.7"/>
    <s v="Saturday"/>
    <d v="2019-08-27T00:00:00"/>
    <s v="Tuesday"/>
    <s v="Tuesday"/>
    <n v="0"/>
    <s v="Low Cost per Unit"/>
    <n v="0"/>
    <n v="2.9969999999999999"/>
    <n v="0"/>
    <n v="0"/>
    <n v="0"/>
    <s v="Greater Than 8 Weeks Old"/>
  </r>
  <r>
    <s v="02-40-0401-00-00"/>
    <d v="2019-08-25T00:00:00"/>
    <x v="6"/>
    <s v="INTIMATES"/>
    <n v="15"/>
    <n v="149.85"/>
    <n v="44.25"/>
    <n v="2.95"/>
    <n v="105.6"/>
    <n v="0.7"/>
    <s v="Sunday"/>
    <d v="2019-08-28T00:00:00"/>
    <s v="Wednesday"/>
    <s v="Wednesday"/>
    <n v="0"/>
    <s v="Low Cost per Unit"/>
    <n v="0"/>
    <n v="4.4954999999999998"/>
    <n v="0"/>
    <n v="0"/>
    <n v="0"/>
    <s v="Greater Than 8 Weeks Old"/>
  </r>
  <r>
    <s v="02-40-0401-00-00"/>
    <d v="2019-08-26T00:00:00"/>
    <x v="6"/>
    <s v="INTIMATES"/>
    <n v="19"/>
    <n v="171.82"/>
    <n v="56.05"/>
    <n v="2.9499999999999997"/>
    <n v="115.77"/>
    <n v="0.67"/>
    <s v="Monday"/>
    <d v="2019-08-29T00:00:00"/>
    <s v="Thursday"/>
    <s v="Thursday"/>
    <n v="0"/>
    <s v="Low Cost per Unit"/>
    <n v="0"/>
    <n v="5.1545999999999994"/>
    <n v="0"/>
    <n v="0"/>
    <n v="0"/>
    <s v="Greater Than 8 Weeks Old"/>
  </r>
  <r>
    <s v="02-40-0401-00-00"/>
    <d v="2019-08-27T00:00:00"/>
    <x v="6"/>
    <s v="INTIMATES"/>
    <n v="28"/>
    <n v="252.72"/>
    <n v="82.6"/>
    <n v="2.9499999999999997"/>
    <n v="170.12"/>
    <n v="0.67"/>
    <s v="Tuesday"/>
    <d v="2019-08-30T00:00:00"/>
    <s v="Friday"/>
    <s v="Friday"/>
    <n v="12.636000000000001"/>
    <s v="Low Cost per Unit"/>
    <n v="0"/>
    <n v="7.5815999999999999"/>
    <n v="0"/>
    <n v="0"/>
    <n v="0"/>
    <s v="Greater Than 8 Weeks Old"/>
  </r>
  <r>
    <s v="02-40-0401-00-00"/>
    <d v="2019-08-28T00:00:00"/>
    <x v="6"/>
    <s v="INTIMATES"/>
    <n v="28"/>
    <n v="255.72"/>
    <n v="82.6"/>
    <n v="2.9499999999999997"/>
    <n v="173.12"/>
    <n v="0.68"/>
    <s v="Wednesday"/>
    <d v="2019-08-31T00:00:00"/>
    <s v="Saturday"/>
    <s v="Saturday"/>
    <n v="0"/>
    <s v="Low Cost per Unit"/>
    <n v="0"/>
    <n v="7.6715999999999998"/>
    <n v="0"/>
    <n v="0"/>
    <n v="0"/>
    <s v="Greater Than 8 Weeks Old"/>
  </r>
  <r>
    <s v="02-40-0401-00-00"/>
    <d v="2019-08-29T00:00:00"/>
    <x v="6"/>
    <s v="INTIMATES"/>
    <n v="15"/>
    <n v="157.87"/>
    <n v="44.25"/>
    <n v="2.95"/>
    <n v="113.62"/>
    <n v="0.72"/>
    <s v="Thursday"/>
    <d v="2019-09-01T00:00:00"/>
    <s v="Sunday"/>
    <s v="Monday"/>
    <n v="0"/>
    <s v="Low Cost per Unit"/>
    <n v="0"/>
    <n v="4.7360999999999995"/>
    <n v="0"/>
    <n v="0"/>
    <n v="0"/>
    <s v="Greater Than 8 Weeks Old"/>
  </r>
  <r>
    <s v="02-40-0401-00-00"/>
    <d v="2019-08-30T00:00:00"/>
    <x v="6"/>
    <s v="INTIMATES"/>
    <n v="6"/>
    <n v="64.95"/>
    <n v="17.7"/>
    <n v="2.9499999999999997"/>
    <n v="47.25"/>
    <n v="0.73"/>
    <s v="Friday"/>
    <d v="2019-09-02T00:00:00"/>
    <s v="Monday"/>
    <s v="Monday"/>
    <n v="0"/>
    <s v="Low Cost per Unit"/>
    <n v="0"/>
    <n v="1.9485000000000001"/>
    <n v="0"/>
    <n v="0"/>
    <n v="0"/>
    <s v="Greater Than 8 Weeks Old"/>
  </r>
  <r>
    <s v="02-40-0401-00-00"/>
    <d v="2019-08-31T00:00:00"/>
    <x v="6"/>
    <s v="INTIMATES"/>
    <n v="4"/>
    <n v="48.98"/>
    <n v="11.8"/>
    <n v="2.95"/>
    <n v="37.18"/>
    <n v="0.76"/>
    <s v="Saturday"/>
    <d v="2019-09-03T00:00:00"/>
    <s v="Tuesday"/>
    <s v="Tuesday"/>
    <n v="0"/>
    <s v="Low Cost per Unit"/>
    <n v="0"/>
    <n v="1.4693999999999998"/>
    <n v="0"/>
    <n v="0"/>
    <n v="0"/>
    <s v="Greater Than 8 Weeks Old"/>
  </r>
  <r>
    <s v="02-40-0402-00-00"/>
    <d v="2019-08-02T00:00:00"/>
    <x v="2"/>
    <s v="DISC"/>
    <n v="1"/>
    <n v="22"/>
    <n v="3.75"/>
    <n v="3.75"/>
    <n v="18.25"/>
    <n v="0.83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40-0402-00-00"/>
    <d v="2019-08-07T00:00:00"/>
    <x v="2"/>
    <s v="DISC"/>
    <n v="10"/>
    <n v="109.9"/>
    <n v="37.5"/>
    <n v="3.75"/>
    <n v="72.400000000000006"/>
    <n v="0.66"/>
    <s v="Wednesday"/>
    <d v="2019-08-10T00:00:00"/>
    <s v="Saturday"/>
    <s v="Saturday"/>
    <n v="0"/>
    <s v="Low Cost per Unit"/>
    <n v="0"/>
    <n v="3.2970000000000002"/>
    <n v="0"/>
    <n v="0"/>
    <n v="0"/>
    <s v="Greater Than 8 Weeks Old"/>
  </r>
  <r>
    <s v="02-40-0402-00-00"/>
    <d v="2019-08-08T00:00:00"/>
    <x v="2"/>
    <s v="DISC"/>
    <n v="12"/>
    <n v="131.88"/>
    <n v="45"/>
    <n v="3.75"/>
    <n v="86.88"/>
    <n v="0.66"/>
    <s v="Thursday"/>
    <d v="2019-08-11T00:00:00"/>
    <s v="Sunday"/>
    <s v="Monday"/>
    <n v="0"/>
    <s v="Low Cost per Unit"/>
    <n v="0"/>
    <n v="3.9563999999999999"/>
    <n v="0"/>
    <n v="0"/>
    <n v="0"/>
    <s v="Greater Than 8 Weeks Old"/>
  </r>
  <r>
    <s v="02-40-0402-00-00"/>
    <d v="2019-08-09T00:00:00"/>
    <x v="2"/>
    <s v="DISC"/>
    <n v="11"/>
    <n v="120.89"/>
    <n v="41.25"/>
    <n v="3.75"/>
    <n v="79.64"/>
    <n v="0.66"/>
    <s v="Friday"/>
    <d v="2019-08-12T00:00:00"/>
    <s v="Monday"/>
    <s v="Monday"/>
    <n v="0"/>
    <s v="Low Cost per Unit"/>
    <n v="0"/>
    <n v="3.6267"/>
    <n v="0"/>
    <n v="0"/>
    <n v="0"/>
    <s v="Greater Than 8 Weeks Old"/>
  </r>
  <r>
    <s v="02-40-0402-00-00"/>
    <d v="2019-08-10T00:00:00"/>
    <x v="2"/>
    <s v="DISC"/>
    <n v="6"/>
    <n v="65.94"/>
    <n v="22.5"/>
    <n v="3.75"/>
    <n v="43.44"/>
    <n v="0.66"/>
    <s v="Saturday"/>
    <d v="2019-08-13T00:00:00"/>
    <s v="Tuesday"/>
    <s v="Tuesday"/>
    <n v="0"/>
    <s v="Low Cost per Unit"/>
    <n v="0"/>
    <n v="1.9782"/>
    <n v="0"/>
    <n v="0"/>
    <n v="0"/>
    <s v="Greater Than 8 Weeks Old"/>
  </r>
  <r>
    <s v="02-40-0402-00-00"/>
    <d v="2019-08-11T00:00:00"/>
    <x v="2"/>
    <s v="DISC"/>
    <n v="11"/>
    <n v="120.89"/>
    <n v="41.25"/>
    <n v="3.75"/>
    <n v="79.64"/>
    <n v="0.66"/>
    <s v="Sunday"/>
    <d v="2019-08-14T00:00:00"/>
    <s v="Wednesday"/>
    <s v="Wednesday"/>
    <n v="0"/>
    <s v="Low Cost per Unit"/>
    <n v="0"/>
    <n v="3.6267"/>
    <n v="0"/>
    <n v="0"/>
    <n v="0"/>
    <s v="Greater Than 8 Weeks Old"/>
  </r>
  <r>
    <s v="02-40-0402-00-00"/>
    <d v="2019-08-12T00:00:00"/>
    <x v="2"/>
    <s v="DISC"/>
    <n v="6"/>
    <n v="65.94"/>
    <n v="22.5"/>
    <n v="3.75"/>
    <n v="43.44"/>
    <n v="0.66"/>
    <s v="Monday"/>
    <d v="2019-08-15T00:00:00"/>
    <s v="Thursday"/>
    <s v="Thursday"/>
    <n v="0"/>
    <s v="Low Cost per Unit"/>
    <n v="0"/>
    <n v="1.9782"/>
    <n v="0"/>
    <n v="0"/>
    <n v="0"/>
    <s v="Greater Than 8 Weeks Old"/>
  </r>
  <r>
    <s v="02-40-0402-00-00"/>
    <d v="2019-08-13T00:00:00"/>
    <x v="2"/>
    <s v="DISC"/>
    <n v="8"/>
    <n v="87.92"/>
    <n v="30"/>
    <n v="3.75"/>
    <n v="57.92"/>
    <n v="0.66"/>
    <s v="Tuesday"/>
    <d v="2019-08-16T00:00:00"/>
    <s v="Friday"/>
    <s v="Friday"/>
    <n v="4.3959999999999999"/>
    <s v="Low Cost per Unit"/>
    <n v="0"/>
    <n v="2.6375999999999999"/>
    <n v="0"/>
    <n v="0"/>
    <n v="0"/>
    <s v="Greater Than 8 Weeks Old"/>
  </r>
  <r>
    <s v="02-40-0402-00-00"/>
    <d v="2019-08-14T00:00:00"/>
    <x v="2"/>
    <s v="DISC"/>
    <n v="5"/>
    <n v="54.95"/>
    <n v="18.75"/>
    <n v="3.75"/>
    <n v="36.200000000000003"/>
    <n v="0.66"/>
    <s v="Wednesday"/>
    <d v="2019-08-17T00:00:00"/>
    <s v="Saturday"/>
    <s v="Saturday"/>
    <n v="0"/>
    <s v="Low Cost per Unit"/>
    <n v="0"/>
    <n v="1.6485000000000001"/>
    <n v="0"/>
    <n v="0"/>
    <n v="0"/>
    <s v="Greater Than 8 Weeks Old"/>
  </r>
  <r>
    <s v="02-40-0402-00-00"/>
    <d v="2019-08-15T00:00:00"/>
    <x v="2"/>
    <s v="DISC"/>
    <n v="8"/>
    <n v="76.930000000000007"/>
    <n v="30"/>
    <n v="3.75"/>
    <n v="46.93"/>
    <n v="0.61"/>
    <s v="Thursday"/>
    <d v="2019-08-18T00:00:00"/>
    <s v="Sunday"/>
    <s v="Monday"/>
    <n v="0"/>
    <s v="Low Cost per Unit"/>
    <n v="0"/>
    <n v="2.3079000000000001"/>
    <n v="0"/>
    <n v="0"/>
    <n v="0"/>
    <s v="Greater Than 8 Weeks Old"/>
  </r>
  <r>
    <s v="02-40-0402-00-00"/>
    <d v="2019-08-16T00:00:00"/>
    <x v="2"/>
    <s v="DISC"/>
    <n v="4"/>
    <n v="43.96"/>
    <n v="15"/>
    <n v="3.75"/>
    <n v="28.96"/>
    <n v="0.66"/>
    <s v="Friday"/>
    <d v="2019-08-19T00:00:00"/>
    <s v="Monday"/>
    <s v="Monday"/>
    <n v="0"/>
    <s v="Low Cost per Unit"/>
    <n v="0"/>
    <n v="1.3188"/>
    <n v="0"/>
    <n v="0"/>
    <n v="0"/>
    <s v="Greater Than 8 Weeks Old"/>
  </r>
  <r>
    <s v="02-40-0402-00-00"/>
    <d v="2019-08-17T00:00:00"/>
    <x v="2"/>
    <s v="DISC"/>
    <n v="2"/>
    <n v="21.98"/>
    <n v="7.5"/>
    <n v="3.75"/>
    <n v="14.48"/>
    <n v="0.66"/>
    <s v="Saturday"/>
    <d v="2019-08-20T00:00:00"/>
    <s v="Tuesday"/>
    <s v="Tuesday"/>
    <n v="0"/>
    <s v="Low Cost per Unit"/>
    <n v="0"/>
    <n v="0.65939999999999999"/>
    <n v="0"/>
    <n v="0"/>
    <n v="0"/>
    <s v="Greater Than 8 Weeks Old"/>
  </r>
  <r>
    <s v="02-40-0402-00-00"/>
    <d v="2019-08-18T00:00:00"/>
    <x v="2"/>
    <s v="DISC"/>
    <n v="3"/>
    <n v="32.97"/>
    <n v="11.25"/>
    <n v="3.75"/>
    <n v="21.72"/>
    <n v="0.66"/>
    <s v="Sunday"/>
    <d v="2019-08-21T00:00:00"/>
    <s v="Wednesday"/>
    <s v="Wednesday"/>
    <n v="0"/>
    <s v="Low Cost per Unit"/>
    <n v="0"/>
    <n v="0.98909999999999998"/>
    <n v="0"/>
    <n v="0"/>
    <n v="0"/>
    <s v="Greater Than 8 Weeks Old"/>
  </r>
  <r>
    <s v="02-40-0402-00-00"/>
    <d v="2019-08-19T00:00:00"/>
    <x v="2"/>
    <s v="DISC"/>
    <n v="4"/>
    <n v="43.96"/>
    <n v="15"/>
    <n v="3.75"/>
    <n v="28.96"/>
    <n v="0.66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02-40-0402-00-00"/>
    <d v="2019-08-20T00:00:00"/>
    <x v="2"/>
    <s v="DISC"/>
    <n v="17"/>
    <n v="186.83"/>
    <n v="63.75"/>
    <n v="3.75"/>
    <n v="123.08"/>
    <n v="0.66"/>
    <s v="Tuesday"/>
    <d v="2019-08-23T00:00:00"/>
    <s v="Friday"/>
    <s v="Friday"/>
    <n v="9.3415000000000017"/>
    <s v="Low Cost per Unit"/>
    <n v="0"/>
    <n v="5.6048999999999998"/>
    <n v="0"/>
    <n v="0"/>
    <n v="0"/>
    <s v="Greater Than 8 Weeks Old"/>
  </r>
  <r>
    <s v="02-40-0402-00-00"/>
    <d v="2019-08-21T00:00:00"/>
    <x v="2"/>
    <s v="DISC"/>
    <n v="12"/>
    <n v="131.88"/>
    <n v="45"/>
    <n v="3.75"/>
    <n v="86.88"/>
    <n v="0.66"/>
    <s v="Wednesday"/>
    <d v="2019-08-24T00:00:00"/>
    <s v="Saturday"/>
    <s v="Saturday"/>
    <n v="0"/>
    <s v="Low Cost per Unit"/>
    <n v="0"/>
    <n v="3.9563999999999999"/>
    <n v="0"/>
    <n v="0"/>
    <n v="0"/>
    <s v="Greater Than 8 Weeks Old"/>
  </r>
  <r>
    <s v="02-40-0402-00-00"/>
    <d v="2019-08-22T00:00:00"/>
    <x v="2"/>
    <s v="DISC"/>
    <n v="7"/>
    <n v="76.930000000000007"/>
    <n v="26.25"/>
    <n v="3.75"/>
    <n v="50.68"/>
    <n v="0.66"/>
    <s v="Thursday"/>
    <d v="2019-08-25T00:00:00"/>
    <s v="Sunday"/>
    <s v="Monday"/>
    <n v="0"/>
    <s v="Low Cost per Unit"/>
    <n v="0"/>
    <n v="2.3079000000000001"/>
    <n v="0"/>
    <n v="0"/>
    <n v="0"/>
    <s v="Greater Than 8 Weeks Old"/>
  </r>
  <r>
    <s v="02-40-0402-00-00"/>
    <d v="2019-08-23T00:00:00"/>
    <x v="2"/>
    <s v="DISC"/>
    <n v="6"/>
    <n v="65.94"/>
    <n v="22.5"/>
    <n v="3.75"/>
    <n v="43.44"/>
    <n v="0.66"/>
    <s v="Friday"/>
    <d v="2019-08-26T00:00:00"/>
    <s v="Monday"/>
    <s v="Monday"/>
    <n v="0"/>
    <s v="Low Cost per Unit"/>
    <n v="0"/>
    <n v="1.9782"/>
    <n v="0"/>
    <n v="0"/>
    <n v="0"/>
    <s v="Greater Than 8 Weeks Old"/>
  </r>
  <r>
    <s v="02-40-0402-00-00"/>
    <d v="2019-08-24T00:00:00"/>
    <x v="2"/>
    <s v="DISC"/>
    <n v="8"/>
    <n v="87.92"/>
    <n v="30"/>
    <n v="3.75"/>
    <n v="57.92"/>
    <n v="0.66"/>
    <s v="Saturday"/>
    <d v="2019-08-27T00:00:00"/>
    <s v="Tuesday"/>
    <s v="Tuesday"/>
    <n v="0"/>
    <s v="Low Cost per Unit"/>
    <n v="0"/>
    <n v="2.6375999999999999"/>
    <n v="0"/>
    <n v="0"/>
    <n v="0"/>
    <s v="Greater Than 8 Weeks Old"/>
  </r>
  <r>
    <s v="02-40-0402-00-00"/>
    <d v="2019-08-25T00:00:00"/>
    <x v="2"/>
    <s v="DISC"/>
    <n v="6"/>
    <n v="65.94"/>
    <n v="22.5"/>
    <n v="3.75"/>
    <n v="43.44"/>
    <n v="0.66"/>
    <s v="Sunday"/>
    <d v="2019-08-28T00:00:00"/>
    <s v="Wednesday"/>
    <s v="Wednesday"/>
    <n v="0"/>
    <s v="Low Cost per Unit"/>
    <n v="0"/>
    <n v="1.9782"/>
    <n v="0"/>
    <n v="0"/>
    <n v="0"/>
    <s v="Greater Than 8 Weeks Old"/>
  </r>
  <r>
    <s v="02-40-0402-00-00"/>
    <d v="2019-08-26T00:00:00"/>
    <x v="2"/>
    <s v="DISC"/>
    <n v="7"/>
    <n v="76.930000000000007"/>
    <n v="26.25"/>
    <n v="3.75"/>
    <n v="50.68"/>
    <n v="0.66"/>
    <s v="Monday"/>
    <d v="2019-08-29T00:00:00"/>
    <s v="Thursday"/>
    <s v="Thursday"/>
    <n v="0"/>
    <s v="Low Cost per Unit"/>
    <n v="0"/>
    <n v="2.3079000000000001"/>
    <n v="0"/>
    <n v="0"/>
    <n v="0"/>
    <s v="Greater Than 8 Weeks Old"/>
  </r>
  <r>
    <s v="02-40-0402-00-00"/>
    <d v="2019-08-27T00:00:00"/>
    <x v="2"/>
    <s v="DISC"/>
    <n v="8"/>
    <n v="87.92"/>
    <n v="30"/>
    <n v="3.75"/>
    <n v="57.92"/>
    <n v="0.66"/>
    <s v="Tuesday"/>
    <d v="2019-08-30T00:00:00"/>
    <s v="Friday"/>
    <s v="Friday"/>
    <n v="4.3959999999999999"/>
    <s v="Low Cost per Unit"/>
    <n v="0"/>
    <n v="2.6375999999999999"/>
    <n v="0"/>
    <n v="0"/>
    <n v="0"/>
    <s v="Greater Than 8 Weeks Old"/>
  </r>
  <r>
    <s v="02-40-0402-00-00"/>
    <d v="2019-08-28T00:00:00"/>
    <x v="2"/>
    <s v="DISC"/>
    <n v="11"/>
    <n v="120.89"/>
    <n v="41.25"/>
    <n v="3.75"/>
    <n v="79.64"/>
    <n v="0.66"/>
    <s v="Wednesday"/>
    <d v="2019-08-31T00:00:00"/>
    <s v="Saturday"/>
    <s v="Saturday"/>
    <n v="0"/>
    <s v="Low Cost per Unit"/>
    <n v="0"/>
    <n v="3.6267"/>
    <n v="0"/>
    <n v="0"/>
    <n v="0"/>
    <s v="Greater Than 8 Weeks Old"/>
  </r>
  <r>
    <s v="02-40-0402-00-00"/>
    <d v="2019-08-29T00:00:00"/>
    <x v="2"/>
    <s v="DISC"/>
    <n v="3"/>
    <n v="32.97"/>
    <n v="11.25"/>
    <n v="3.75"/>
    <n v="21.72"/>
    <n v="0.66"/>
    <s v="Thursday"/>
    <d v="2019-09-01T00:00:00"/>
    <s v="Sunday"/>
    <s v="Monday"/>
    <n v="0"/>
    <s v="Low Cost per Unit"/>
    <n v="0"/>
    <n v="0.98909999999999998"/>
    <n v="0"/>
    <n v="0"/>
    <n v="0"/>
    <s v="Greater Than 8 Weeks Old"/>
  </r>
  <r>
    <s v="02-40-0402-00-00"/>
    <d v="2019-08-30T00:00:00"/>
    <x v="2"/>
    <s v="DISC"/>
    <n v="2"/>
    <n v="32.99"/>
    <n v="7.5"/>
    <n v="3.75"/>
    <n v="25.49"/>
    <n v="0.77"/>
    <s v="Friday"/>
    <d v="2019-09-02T00:00:00"/>
    <s v="Monday"/>
    <s v="Monday"/>
    <n v="0"/>
    <s v="Low Cost per Unit"/>
    <n v="0"/>
    <n v="0.98970000000000002"/>
    <n v="0"/>
    <n v="0"/>
    <n v="0"/>
    <s v="Greater Than 8 Weeks Old"/>
  </r>
  <r>
    <s v="02-40-0402-00-00"/>
    <d v="2019-08-31T00:00:00"/>
    <x v="2"/>
    <s v="DISC"/>
    <n v="1"/>
    <n v="18"/>
    <n v="3.75"/>
    <n v="3.75"/>
    <n v="14.25"/>
    <n v="0.7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40-1301-00-00"/>
    <d v="2019-08-05T00:00:00"/>
    <x v="6"/>
    <s v="INTIMATES"/>
    <n v="3"/>
    <n v="60"/>
    <n v="11.25"/>
    <n v="3.75"/>
    <n v="48.75"/>
    <n v="0.81"/>
    <s v="Monday"/>
    <d v="2019-08-08T00:00:00"/>
    <s v="Thursday"/>
    <s v="Thursday"/>
    <n v="0"/>
    <s v="Low Cost per Unit"/>
    <n v="0"/>
    <n v="1.7999999999999998"/>
    <n v="0"/>
    <n v="0"/>
    <n v="0"/>
    <s v="Greater Than 8 Weeks Old"/>
  </r>
  <r>
    <s v="02-40-1301-00-00"/>
    <d v="2019-08-07T00:00:00"/>
    <x v="6"/>
    <s v="INTIMATES"/>
    <n v="20"/>
    <n v="199.8"/>
    <n v="75"/>
    <n v="3.75"/>
    <n v="124.8"/>
    <n v="0.62"/>
    <s v="Wednesday"/>
    <d v="2019-08-10T00:00:00"/>
    <s v="Saturday"/>
    <s v="Saturday"/>
    <n v="0"/>
    <s v="Low Cost per Unit"/>
    <n v="0"/>
    <n v="5.9939999999999998"/>
    <n v="0"/>
    <n v="0"/>
    <n v="0"/>
    <s v="Greater Than 8 Weeks Old"/>
  </r>
  <r>
    <s v="02-40-1301-00-00"/>
    <d v="2019-08-08T00:00:00"/>
    <x v="6"/>
    <s v="INTIMATES"/>
    <n v="13"/>
    <n v="129.87"/>
    <n v="48.75"/>
    <n v="3.75"/>
    <n v="81.12"/>
    <n v="0.62"/>
    <s v="Thursday"/>
    <d v="2019-08-11T00:00:00"/>
    <s v="Sunday"/>
    <s v="Monday"/>
    <n v="0"/>
    <s v="Low Cost per Unit"/>
    <n v="0"/>
    <n v="3.8961000000000001"/>
    <n v="0"/>
    <n v="0"/>
    <n v="0"/>
    <s v="Greater Than 8 Weeks Old"/>
  </r>
  <r>
    <s v="02-40-1301-00-00"/>
    <d v="2019-08-09T00:00:00"/>
    <x v="6"/>
    <s v="INTIMATES"/>
    <n v="12"/>
    <n v="119.88"/>
    <n v="45"/>
    <n v="3.75"/>
    <n v="74.88"/>
    <n v="0.62"/>
    <s v="Friday"/>
    <d v="2019-08-12T00:00:00"/>
    <s v="Monday"/>
    <s v="Monday"/>
    <n v="0"/>
    <s v="Low Cost per Unit"/>
    <n v="0"/>
    <n v="3.5963999999999996"/>
    <n v="0"/>
    <n v="0"/>
    <n v="0"/>
    <s v="Greater Than 8 Weeks Old"/>
  </r>
  <r>
    <s v="02-40-1301-00-00"/>
    <d v="2019-08-10T00:00:00"/>
    <x v="6"/>
    <s v="INTIMATES"/>
    <n v="15"/>
    <n v="149.85"/>
    <n v="56.25"/>
    <n v="3.75"/>
    <n v="93.6"/>
    <n v="0.62"/>
    <s v="Saturday"/>
    <d v="2019-08-13T00:00:00"/>
    <s v="Tuesday"/>
    <s v="Tuesday"/>
    <n v="0"/>
    <s v="Low Cost per Unit"/>
    <n v="0"/>
    <n v="4.4954999999999998"/>
    <n v="0"/>
    <n v="0"/>
    <n v="0"/>
    <s v="Greater Than 8 Weeks Old"/>
  </r>
  <r>
    <s v="02-40-1301-00-00"/>
    <d v="2019-08-11T00:00:00"/>
    <x v="6"/>
    <s v="INTIMATES"/>
    <n v="14"/>
    <n v="139.86000000000001"/>
    <n v="52.5"/>
    <n v="3.75"/>
    <n v="87.36"/>
    <n v="0.62"/>
    <s v="Sunday"/>
    <d v="2019-08-14T00:00:00"/>
    <s v="Wednesday"/>
    <s v="Wednesday"/>
    <n v="0"/>
    <s v="Low Cost per Unit"/>
    <n v="0"/>
    <n v="4.1958000000000002"/>
    <n v="0"/>
    <n v="0"/>
    <n v="0"/>
    <s v="Greater Than 8 Weeks Old"/>
  </r>
  <r>
    <s v="02-40-1301-00-00"/>
    <d v="2019-08-12T00:00:00"/>
    <x v="6"/>
    <s v="INTIMATES"/>
    <n v="16"/>
    <n v="159.84"/>
    <n v="60"/>
    <n v="3.75"/>
    <n v="99.84"/>
    <n v="0.62"/>
    <s v="Monday"/>
    <d v="2019-08-15T00:00:00"/>
    <s v="Thursday"/>
    <s v="Thursday"/>
    <n v="0"/>
    <s v="Low Cost per Unit"/>
    <n v="0"/>
    <n v="4.7952000000000004"/>
    <n v="0"/>
    <n v="0"/>
    <n v="0"/>
    <s v="Greater Than 8 Weeks Old"/>
  </r>
  <r>
    <s v="02-40-1301-00-00"/>
    <d v="2019-08-13T00:00:00"/>
    <x v="6"/>
    <s v="INTIMATES"/>
    <n v="12"/>
    <n v="119.88"/>
    <n v="45"/>
    <n v="3.75"/>
    <n v="74.88"/>
    <n v="0.62"/>
    <s v="Tuesday"/>
    <d v="2019-08-16T00:00:00"/>
    <s v="Friday"/>
    <s v="Friday"/>
    <n v="5.9939999999999998"/>
    <s v="Low Cost per Unit"/>
    <n v="0"/>
    <n v="3.5963999999999996"/>
    <n v="0"/>
    <n v="0"/>
    <n v="0"/>
    <s v="Greater Than 8 Weeks Old"/>
  </r>
  <r>
    <s v="02-40-1301-00-00"/>
    <d v="2019-08-14T00:00:00"/>
    <x v="6"/>
    <s v="INTIMATES"/>
    <n v="9"/>
    <n v="89.91"/>
    <n v="33.75"/>
    <n v="3.75"/>
    <n v="56.16"/>
    <n v="0.62"/>
    <s v="Wednesday"/>
    <d v="2019-08-17T00:00:00"/>
    <s v="Saturday"/>
    <s v="Saturday"/>
    <n v="0"/>
    <s v="Low Cost per Unit"/>
    <n v="0"/>
    <n v="2.6972999999999998"/>
    <n v="0"/>
    <n v="0"/>
    <n v="0"/>
    <s v="Greater Than 8 Weeks Old"/>
  </r>
  <r>
    <s v="02-40-1301-00-00"/>
    <d v="2019-08-15T00:00:00"/>
    <x v="6"/>
    <s v="INTIMATES"/>
    <n v="11"/>
    <n v="109.89"/>
    <n v="41.25"/>
    <n v="3.75"/>
    <n v="68.64"/>
    <n v="0.62"/>
    <s v="Thursday"/>
    <d v="2019-08-18T00:00:00"/>
    <s v="Sunday"/>
    <s v="Monday"/>
    <n v="0"/>
    <s v="Low Cost per Unit"/>
    <n v="0"/>
    <n v="3.2967"/>
    <n v="0"/>
    <n v="0"/>
    <n v="0"/>
    <s v="Greater Than 8 Weeks Old"/>
  </r>
  <r>
    <s v="02-40-1301-00-00"/>
    <d v="2019-08-16T00:00:00"/>
    <x v="6"/>
    <s v="INTIMATES"/>
    <n v="16"/>
    <n v="159.84"/>
    <n v="60"/>
    <n v="3.75"/>
    <n v="99.84"/>
    <n v="0.62"/>
    <s v="Friday"/>
    <d v="2019-08-19T00:00:00"/>
    <s v="Monday"/>
    <s v="Monday"/>
    <n v="0"/>
    <s v="Low Cost per Unit"/>
    <n v="0"/>
    <n v="4.7952000000000004"/>
    <n v="0"/>
    <n v="0"/>
    <n v="0"/>
    <s v="Greater Than 8 Weeks Old"/>
  </r>
  <r>
    <s v="02-40-1301-00-00"/>
    <d v="2019-08-17T00:00:00"/>
    <x v="6"/>
    <s v="INTIMATES"/>
    <n v="4"/>
    <n v="39.96"/>
    <n v="15"/>
    <n v="3.75"/>
    <n v="24.96"/>
    <n v="0.62"/>
    <s v="Saturday"/>
    <d v="2019-08-20T00:00:00"/>
    <s v="Tuesday"/>
    <s v="Tuesday"/>
    <n v="0"/>
    <s v="Low Cost per Unit"/>
    <n v="0"/>
    <n v="1.1988000000000001"/>
    <n v="0"/>
    <n v="0"/>
    <n v="0"/>
    <s v="Greater Than 8 Weeks Old"/>
  </r>
  <r>
    <s v="02-40-1301-00-00"/>
    <d v="2019-08-18T00:00:00"/>
    <x v="6"/>
    <s v="INTIMATES"/>
    <n v="17"/>
    <n v="169.83"/>
    <n v="63.75"/>
    <n v="3.75"/>
    <n v="106.08"/>
    <n v="0.62"/>
    <s v="Sunday"/>
    <d v="2019-08-21T00:00:00"/>
    <s v="Wednesday"/>
    <s v="Wednesday"/>
    <n v="0"/>
    <s v="Low Cost per Unit"/>
    <n v="0"/>
    <n v="5.0949"/>
    <n v="0"/>
    <n v="0"/>
    <n v="0"/>
    <s v="Greater Than 8 Weeks Old"/>
  </r>
  <r>
    <s v="02-40-1301-00-00"/>
    <d v="2019-08-19T00:00:00"/>
    <x v="6"/>
    <s v="INTIMATES"/>
    <n v="9"/>
    <n v="89.91"/>
    <n v="33.75"/>
    <n v="3.75"/>
    <n v="56.16"/>
    <n v="0.62"/>
    <s v="Monday"/>
    <d v="2019-08-22T00:00:00"/>
    <s v="Thursday"/>
    <s v="Thursday"/>
    <n v="0"/>
    <s v="Low Cost per Unit"/>
    <n v="0"/>
    <n v="2.6972999999999998"/>
    <n v="0"/>
    <n v="0"/>
    <n v="0"/>
    <s v="Greater Than 8 Weeks Old"/>
  </r>
  <r>
    <s v="02-40-1301-00-00"/>
    <d v="2019-08-20T00:00:00"/>
    <x v="6"/>
    <s v="INTIMATES"/>
    <n v="16"/>
    <n v="159.84"/>
    <n v="60"/>
    <n v="3.75"/>
    <n v="99.84"/>
    <n v="0.62"/>
    <s v="Tuesday"/>
    <d v="2019-08-23T00:00:00"/>
    <s v="Friday"/>
    <s v="Friday"/>
    <n v="7.9920000000000009"/>
    <s v="Low Cost per Unit"/>
    <n v="0"/>
    <n v="4.7952000000000004"/>
    <n v="0"/>
    <n v="0"/>
    <n v="0"/>
    <s v="Greater Than 8 Weeks Old"/>
  </r>
  <r>
    <s v="02-40-1301-00-00"/>
    <d v="2019-08-21T00:00:00"/>
    <x v="6"/>
    <s v="INTIMATES"/>
    <n v="17"/>
    <n v="149.85"/>
    <n v="63.75"/>
    <n v="3.75"/>
    <n v="86.1"/>
    <n v="0.56999999999999995"/>
    <s v="Wednesday"/>
    <d v="2019-08-24T00:00:00"/>
    <s v="Saturday"/>
    <s v="Saturday"/>
    <n v="0"/>
    <s v="Low Cost per Unit"/>
    <n v="0"/>
    <n v="4.4954999999999998"/>
    <n v="0"/>
    <n v="0"/>
    <n v="0"/>
    <s v="Greater Than 8 Weeks Old"/>
  </r>
  <r>
    <s v="02-40-1301-00-00"/>
    <d v="2019-08-22T00:00:00"/>
    <x v="6"/>
    <s v="INTIMATES"/>
    <n v="11"/>
    <n v="109.89"/>
    <n v="41.25"/>
    <n v="3.75"/>
    <n v="68.64"/>
    <n v="0.62"/>
    <s v="Thursday"/>
    <d v="2019-08-25T00:00:00"/>
    <s v="Sunday"/>
    <s v="Monday"/>
    <n v="0"/>
    <s v="Low Cost per Unit"/>
    <n v="0"/>
    <n v="3.2967"/>
    <n v="0"/>
    <n v="0"/>
    <n v="0"/>
    <s v="Greater Than 8 Weeks Old"/>
  </r>
  <r>
    <s v="02-40-1301-00-00"/>
    <d v="2019-08-23T00:00:00"/>
    <x v="6"/>
    <s v="INTIMATES"/>
    <n v="13"/>
    <n v="129.87"/>
    <n v="48.75"/>
    <n v="3.75"/>
    <n v="81.12"/>
    <n v="0.62"/>
    <s v="Friday"/>
    <d v="2019-08-26T00:00:00"/>
    <s v="Monday"/>
    <s v="Monday"/>
    <n v="0"/>
    <s v="Low Cost per Unit"/>
    <n v="0"/>
    <n v="3.8961000000000001"/>
    <n v="0"/>
    <n v="0"/>
    <n v="0"/>
    <s v="Greater Than 8 Weeks Old"/>
  </r>
  <r>
    <s v="02-40-1301-00-00"/>
    <d v="2019-08-24T00:00:00"/>
    <x v="6"/>
    <s v="INTIMATES"/>
    <n v="15"/>
    <n v="149.85"/>
    <n v="56.25"/>
    <n v="3.75"/>
    <n v="93.6"/>
    <n v="0.62"/>
    <s v="Saturday"/>
    <d v="2019-08-27T00:00:00"/>
    <s v="Tuesday"/>
    <s v="Tuesday"/>
    <n v="0"/>
    <s v="Low Cost per Unit"/>
    <n v="0"/>
    <n v="4.4954999999999998"/>
    <n v="0"/>
    <n v="0"/>
    <n v="0"/>
    <s v="Greater Than 8 Weeks Old"/>
  </r>
  <r>
    <s v="02-40-1301-00-00"/>
    <d v="2019-08-25T00:00:00"/>
    <x v="6"/>
    <s v="INTIMATES"/>
    <n v="24"/>
    <n v="239.76"/>
    <n v="90"/>
    <n v="3.75"/>
    <n v="149.76"/>
    <n v="0.62"/>
    <s v="Sunday"/>
    <d v="2019-08-28T00:00:00"/>
    <s v="Wednesday"/>
    <s v="Wednesday"/>
    <n v="0"/>
    <s v="Low Cost per Unit"/>
    <n v="0"/>
    <n v="7.1927999999999992"/>
    <n v="0"/>
    <n v="0"/>
    <n v="0"/>
    <s v="Greater Than 8 Weeks Old"/>
  </r>
  <r>
    <s v="02-40-1301-00-00"/>
    <d v="2019-08-26T00:00:00"/>
    <x v="6"/>
    <s v="INTIMATES"/>
    <n v="15"/>
    <n v="149.85"/>
    <n v="56.25"/>
    <n v="3.75"/>
    <n v="93.6"/>
    <n v="0.62"/>
    <s v="Monday"/>
    <d v="2019-08-29T00:00:00"/>
    <s v="Thursday"/>
    <s v="Thursday"/>
    <n v="0"/>
    <s v="Low Cost per Unit"/>
    <n v="0"/>
    <n v="4.4954999999999998"/>
    <n v="0"/>
    <n v="0"/>
    <n v="0"/>
    <s v="Greater Than 8 Weeks Old"/>
  </r>
  <r>
    <s v="02-40-1301-00-00"/>
    <d v="2019-08-27T00:00:00"/>
    <x v="6"/>
    <s v="INTIMATES"/>
    <n v="21"/>
    <n v="189.81"/>
    <n v="78.75"/>
    <n v="3.75"/>
    <n v="111.06"/>
    <n v="0.59"/>
    <s v="Tuesday"/>
    <d v="2019-08-30T00:00:00"/>
    <s v="Friday"/>
    <s v="Friday"/>
    <n v="9.4905000000000008"/>
    <s v="Low Cost per Unit"/>
    <n v="0"/>
    <n v="5.6943000000000001"/>
    <n v="0"/>
    <n v="0"/>
    <n v="0"/>
    <s v="Greater Than 8 Weeks Old"/>
  </r>
  <r>
    <s v="02-40-1301-00-00"/>
    <d v="2019-08-28T00:00:00"/>
    <x v="6"/>
    <s v="INTIMATES"/>
    <n v="14"/>
    <n v="139.86000000000001"/>
    <n v="52.5"/>
    <n v="3.75"/>
    <n v="87.36"/>
    <n v="0.62"/>
    <s v="Wednesday"/>
    <d v="2019-08-31T00:00:00"/>
    <s v="Saturday"/>
    <s v="Saturday"/>
    <n v="0"/>
    <s v="Low Cost per Unit"/>
    <n v="0"/>
    <n v="4.1958000000000002"/>
    <n v="0"/>
    <n v="0"/>
    <n v="0"/>
    <s v="Greater Than 8 Weeks Old"/>
  </r>
  <r>
    <s v="02-40-1301-00-00"/>
    <d v="2019-08-29T00:00:00"/>
    <x v="6"/>
    <s v="INTIMATES"/>
    <n v="8"/>
    <n v="89.93"/>
    <n v="30"/>
    <n v="3.75"/>
    <n v="59.93"/>
    <n v="0.67"/>
    <s v="Thursday"/>
    <d v="2019-09-01T00:00:00"/>
    <s v="Sunday"/>
    <s v="Monday"/>
    <n v="0"/>
    <s v="Low Cost per Unit"/>
    <n v="0"/>
    <n v="2.6979000000000002"/>
    <n v="0"/>
    <n v="0"/>
    <n v="0"/>
    <s v="Greater Than 8 Weeks Old"/>
  </r>
  <r>
    <s v="02-40-1301-00-00"/>
    <d v="2019-08-30T00:00:00"/>
    <x v="6"/>
    <s v="INTIMATES"/>
    <n v="2"/>
    <n v="19.98"/>
    <n v="7.5"/>
    <n v="3.75"/>
    <n v="12.48"/>
    <n v="0.62"/>
    <s v="Friday"/>
    <d v="2019-09-02T00:00:00"/>
    <s v="Monday"/>
    <s v="Monday"/>
    <n v="0"/>
    <s v="Low Cost per Unit"/>
    <n v="0"/>
    <n v="0.59940000000000004"/>
    <n v="0"/>
    <n v="0"/>
    <n v="0"/>
    <s v="Greater Than 8 Weeks Old"/>
  </r>
  <r>
    <s v="02-40-1301-00-00"/>
    <d v="2019-08-31T00:00:00"/>
    <x v="6"/>
    <s v="INTIMATES"/>
    <n v="1"/>
    <n v="15"/>
    <n v="3.75"/>
    <n v="3.75"/>
    <n v="11.25"/>
    <n v="0.7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51-0101-01-00"/>
    <d v="2019-08-02T00:00:00"/>
    <x v="8"/>
    <s v="ELECTRO ACCESSORIES"/>
    <n v="1"/>
    <n v="35"/>
    <n v="10.199999999999999"/>
    <n v="10.199999999999999"/>
    <n v="24.8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2-51-0101-01-00"/>
    <d v="2019-08-08T00:00:00"/>
    <x v="8"/>
    <s v="ELECTRO ACCESSORIES"/>
    <n v="1"/>
    <n v="35"/>
    <n v="10.199999999999999"/>
    <n v="10.199999999999999"/>
    <n v="24.8"/>
    <n v="0.7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52-1301-01-12"/>
    <d v="2019-08-04T00:00:00"/>
    <x v="8"/>
    <s v="COMPLETE KIT"/>
    <n v="2"/>
    <n v="218"/>
    <n v="43.02"/>
    <n v="21.51"/>
    <n v="174.98"/>
    <n v="0.8"/>
    <s v="Sunday"/>
    <d v="2019-08-07T00:00:00"/>
    <s v="Wednesday"/>
    <s v="Wednesday"/>
    <n v="0"/>
    <s v="High Cost per Unit"/>
    <n v="0"/>
    <n v="6.54"/>
    <n v="0"/>
    <n v="0"/>
    <n v="0"/>
    <s v="Greater Than 8 Weeks Old"/>
  </r>
  <r>
    <s v="02-52-1301-01-12"/>
    <d v="2019-08-05T00:00:00"/>
    <x v="8"/>
    <s v="COMPLETE KIT"/>
    <n v="2"/>
    <n v="218"/>
    <n v="43.02"/>
    <n v="21.51"/>
    <n v="174.98"/>
    <n v="0.8"/>
    <s v="Monday"/>
    <d v="2019-08-08T00:00:00"/>
    <s v="Thursday"/>
    <s v="Thursday"/>
    <n v="0"/>
    <s v="High Cost per Unit"/>
    <n v="0"/>
    <n v="6.54"/>
    <n v="0"/>
    <n v="0"/>
    <n v="0"/>
    <s v="Greater Than 8 Weeks Old"/>
  </r>
  <r>
    <s v="02-52-1301-01-12"/>
    <d v="2019-08-07T00:00:00"/>
    <x v="8"/>
    <s v="COMPLETE KIT"/>
    <n v="17"/>
    <n v="1189.83"/>
    <n v="365.67"/>
    <n v="21.51"/>
    <n v="824.16"/>
    <n v="0.69"/>
    <s v="Wednesday"/>
    <d v="2019-08-10T00:00:00"/>
    <s v="Saturday"/>
    <s v="Saturday"/>
    <n v="0"/>
    <s v="High Cost per Unit"/>
    <n v="0"/>
    <n v="35.694899999999997"/>
    <n v="0"/>
    <n v="0"/>
    <n v="0"/>
    <s v="Greater Than 8 Weeks Old"/>
  </r>
  <r>
    <s v="02-52-1301-01-12"/>
    <d v="2019-08-08T00:00:00"/>
    <x v="8"/>
    <s v="COMPLETE KIT"/>
    <n v="7"/>
    <n v="489.93"/>
    <n v="150.57"/>
    <n v="21.509999999999998"/>
    <n v="339.36"/>
    <n v="0.69"/>
    <s v="Thursday"/>
    <d v="2019-08-11T00:00:00"/>
    <s v="Sunday"/>
    <s v="Monday"/>
    <n v="0"/>
    <s v="High Cost per Unit"/>
    <n v="0"/>
    <n v="14.697899999999999"/>
    <n v="0"/>
    <n v="0"/>
    <n v="0"/>
    <s v="Greater Than 8 Weeks Old"/>
  </r>
  <r>
    <s v="02-52-1301-01-12"/>
    <d v="2019-08-09T00:00:00"/>
    <x v="8"/>
    <s v="COMPLETE KIT"/>
    <n v="4"/>
    <n v="279.95999999999998"/>
    <n v="86.04"/>
    <n v="21.51"/>
    <n v="193.92"/>
    <n v="0.69"/>
    <s v="Friday"/>
    <d v="2019-08-12T00:00:00"/>
    <s v="Monday"/>
    <s v="Monday"/>
    <n v="0"/>
    <s v="High Cost per Unit"/>
    <n v="0"/>
    <n v="8.3987999999999996"/>
    <n v="0"/>
    <n v="0"/>
    <n v="0"/>
    <s v="Greater Than 8 Weeks Old"/>
  </r>
  <r>
    <s v="02-52-1301-01-12"/>
    <d v="2019-08-10T00:00:00"/>
    <x v="8"/>
    <s v="COMPLETE KIT"/>
    <n v="8"/>
    <n v="559.91999999999996"/>
    <n v="172.08"/>
    <n v="21.51"/>
    <n v="387.84"/>
    <n v="0.69"/>
    <s v="Saturday"/>
    <d v="2019-08-13T00:00:00"/>
    <s v="Tuesday"/>
    <s v="Tuesday"/>
    <n v="0"/>
    <s v="High Cost per Unit"/>
    <n v="0"/>
    <n v="16.797599999999999"/>
    <n v="0"/>
    <n v="0"/>
    <n v="0"/>
    <s v="Greater Than 8 Weeks Old"/>
  </r>
  <r>
    <s v="02-52-1301-01-12"/>
    <d v="2019-08-11T00:00:00"/>
    <x v="8"/>
    <s v="COMPLETE KIT"/>
    <n v="8"/>
    <n v="559.91999999999996"/>
    <n v="172.08"/>
    <n v="21.51"/>
    <n v="387.84"/>
    <n v="0.69"/>
    <s v="Sunday"/>
    <d v="2019-08-14T00:00:00"/>
    <s v="Wednesday"/>
    <s v="Wednesday"/>
    <n v="0"/>
    <s v="High Cost per Unit"/>
    <n v="0"/>
    <n v="16.797599999999999"/>
    <n v="0"/>
    <n v="0"/>
    <n v="0"/>
    <s v="Greater Than 8 Weeks Old"/>
  </r>
  <r>
    <s v="02-52-1301-01-12"/>
    <d v="2019-08-12T00:00:00"/>
    <x v="8"/>
    <s v="COMPLETE KIT"/>
    <n v="3"/>
    <n v="209.97"/>
    <n v="64.53"/>
    <n v="21.51"/>
    <n v="145.44"/>
    <n v="0.69"/>
    <s v="Monday"/>
    <d v="2019-08-15T00:00:00"/>
    <s v="Thursday"/>
    <s v="Thursday"/>
    <n v="0"/>
    <s v="High Cost per Unit"/>
    <n v="0"/>
    <n v="6.2991000000000001"/>
    <n v="0"/>
    <n v="0"/>
    <n v="0"/>
    <s v="Greater Than 8 Weeks Old"/>
  </r>
  <r>
    <s v="02-52-1301-01-12"/>
    <d v="2019-08-13T00:00:00"/>
    <x v="8"/>
    <s v="COMPLETE KIT"/>
    <n v="1"/>
    <n v="69.989999999999995"/>
    <n v="21.51"/>
    <n v="21.51"/>
    <n v="48.48"/>
    <n v="0.69"/>
    <s v="Tuesday"/>
    <d v="2019-08-16T00:00:00"/>
    <s v="Friday"/>
    <s v="Friday"/>
    <n v="3.4994999999999998"/>
    <s v="High Cost per Unit"/>
    <n v="0"/>
    <n v="0"/>
    <n v="0"/>
    <n v="0"/>
    <n v="0"/>
    <s v="Greater Than 8 Weeks Old"/>
  </r>
  <r>
    <s v="02-52-1301-01-12"/>
    <d v="2019-08-15T00:00:00"/>
    <x v="8"/>
    <s v="COMPLETE KIT"/>
    <n v="4"/>
    <n v="279.95999999999998"/>
    <n v="86.04"/>
    <n v="21.51"/>
    <n v="193.92"/>
    <n v="0.69"/>
    <s v="Thursday"/>
    <d v="2019-08-18T00:00:00"/>
    <s v="Sunday"/>
    <s v="Monday"/>
    <n v="0"/>
    <s v="High Cost per Unit"/>
    <n v="0"/>
    <n v="8.3987999999999996"/>
    <n v="0"/>
    <n v="0"/>
    <n v="0"/>
    <s v="Greater Than 8 Weeks Old"/>
  </r>
  <r>
    <s v="02-52-1301-01-12"/>
    <d v="2019-08-16T00:00:00"/>
    <x v="8"/>
    <s v="COMPLETE KIT"/>
    <n v="3"/>
    <n v="209.97"/>
    <n v="64.53"/>
    <n v="21.51"/>
    <n v="145.44"/>
    <n v="0.69"/>
    <s v="Friday"/>
    <d v="2019-08-19T00:00:00"/>
    <s v="Monday"/>
    <s v="Monday"/>
    <n v="0"/>
    <s v="High Cost per Unit"/>
    <n v="0"/>
    <n v="6.2991000000000001"/>
    <n v="0"/>
    <n v="0"/>
    <n v="0"/>
    <s v="Greater Than 8 Weeks Old"/>
  </r>
  <r>
    <s v="02-52-1301-01-12"/>
    <d v="2019-08-17T00:00:00"/>
    <x v="8"/>
    <s v="COMPLETE KIT"/>
    <n v="6"/>
    <n v="419.94"/>
    <n v="129.06"/>
    <n v="21.51"/>
    <n v="290.88"/>
    <n v="0.69"/>
    <s v="Saturday"/>
    <d v="2019-08-20T00:00:00"/>
    <s v="Tuesday"/>
    <s v="Tuesday"/>
    <n v="0"/>
    <s v="High Cost per Unit"/>
    <n v="0"/>
    <n v="12.5982"/>
    <n v="0"/>
    <n v="0"/>
    <n v="0"/>
    <s v="Greater Than 8 Weeks Old"/>
  </r>
  <r>
    <s v="02-52-1301-01-12"/>
    <d v="2019-08-18T00:00:00"/>
    <x v="8"/>
    <s v="COMPLETE KIT"/>
    <n v="7"/>
    <n v="489.93"/>
    <n v="150.57"/>
    <n v="21.509999999999998"/>
    <n v="339.36"/>
    <n v="0.69"/>
    <s v="Sunday"/>
    <d v="2019-08-21T00:00:00"/>
    <s v="Wednesday"/>
    <s v="Wednesday"/>
    <n v="0"/>
    <s v="High Cost per Unit"/>
    <n v="0"/>
    <n v="14.697899999999999"/>
    <n v="0"/>
    <n v="0"/>
    <n v="0"/>
    <s v="Greater Than 8 Weeks Old"/>
  </r>
  <r>
    <s v="02-52-1301-01-12"/>
    <d v="2019-08-19T00:00:00"/>
    <x v="8"/>
    <s v="COMPLETE KIT"/>
    <n v="1"/>
    <n v="69.989999999999995"/>
    <n v="21.51"/>
    <n v="21.51"/>
    <n v="48.48"/>
    <n v="0.69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52-1301-01-12"/>
    <d v="2019-08-20T00:00:00"/>
    <x v="8"/>
    <s v="COMPLETE KIT"/>
    <n v="5"/>
    <n v="279.95999999999998"/>
    <n v="107.55"/>
    <n v="21.509999999999998"/>
    <n v="172.41"/>
    <n v="0.62"/>
    <s v="Tuesday"/>
    <d v="2019-08-23T00:00:00"/>
    <s v="Friday"/>
    <s v="Friday"/>
    <n v="13.997999999999999"/>
    <s v="High Cost per Unit"/>
    <n v="0"/>
    <n v="8.3987999999999996"/>
    <n v="0"/>
    <n v="0"/>
    <n v="0"/>
    <s v="Greater Than 8 Weeks Old"/>
  </r>
  <r>
    <s v="02-52-1301-01-12"/>
    <d v="2019-08-21T00:00:00"/>
    <x v="8"/>
    <s v="COMPLETE KIT"/>
    <n v="4"/>
    <n v="279.95999999999998"/>
    <n v="86.04"/>
    <n v="21.51"/>
    <n v="193.92"/>
    <n v="0.69"/>
    <s v="Wednesday"/>
    <d v="2019-08-24T00:00:00"/>
    <s v="Saturday"/>
    <s v="Saturday"/>
    <n v="0"/>
    <s v="High Cost per Unit"/>
    <n v="0"/>
    <n v="8.3987999999999996"/>
    <n v="0"/>
    <n v="0"/>
    <n v="0"/>
    <s v="Greater Than 8 Weeks Old"/>
  </r>
  <r>
    <s v="02-52-1301-01-12"/>
    <d v="2019-08-22T00:00:00"/>
    <x v="8"/>
    <s v="COMPLETE KIT"/>
    <n v="6"/>
    <n v="419.94"/>
    <n v="129.06"/>
    <n v="21.51"/>
    <n v="290.88"/>
    <n v="0.69"/>
    <s v="Thursday"/>
    <d v="2019-08-25T00:00:00"/>
    <s v="Sunday"/>
    <s v="Monday"/>
    <n v="0"/>
    <s v="High Cost per Unit"/>
    <n v="0"/>
    <n v="12.5982"/>
    <n v="0"/>
    <n v="0"/>
    <n v="0"/>
    <s v="Greater Than 8 Weeks Old"/>
  </r>
  <r>
    <s v="02-52-1301-01-12"/>
    <d v="2019-08-23T00:00:00"/>
    <x v="8"/>
    <s v="COMPLETE KIT"/>
    <n v="4"/>
    <n v="279.95999999999998"/>
    <n v="86.04"/>
    <n v="21.51"/>
    <n v="193.92"/>
    <n v="0.69"/>
    <s v="Friday"/>
    <d v="2019-08-26T00:00:00"/>
    <s v="Monday"/>
    <s v="Monday"/>
    <n v="0"/>
    <s v="High Cost per Unit"/>
    <n v="0"/>
    <n v="8.3987999999999996"/>
    <n v="0"/>
    <n v="0"/>
    <n v="0"/>
    <s v="Greater Than 8 Weeks Old"/>
  </r>
  <r>
    <s v="02-52-1301-01-12"/>
    <d v="2019-08-24T00:00:00"/>
    <x v="8"/>
    <s v="COMPLETE KIT"/>
    <n v="4"/>
    <n v="279.95999999999998"/>
    <n v="86.04"/>
    <n v="21.51"/>
    <n v="193.92"/>
    <n v="0.69"/>
    <s v="Saturday"/>
    <d v="2019-08-27T00:00:00"/>
    <s v="Tuesday"/>
    <s v="Tuesday"/>
    <n v="0"/>
    <s v="High Cost per Unit"/>
    <n v="0"/>
    <n v="8.3987999999999996"/>
    <n v="0"/>
    <n v="0"/>
    <n v="0"/>
    <s v="Greater Than 8 Weeks Old"/>
  </r>
  <r>
    <s v="02-52-1301-01-12"/>
    <d v="2019-08-25T00:00:00"/>
    <x v="8"/>
    <s v="COMPLETE KIT"/>
    <n v="3"/>
    <n v="209.97"/>
    <n v="64.53"/>
    <n v="21.51"/>
    <n v="145.44"/>
    <n v="0.69"/>
    <s v="Sunday"/>
    <d v="2019-08-28T00:00:00"/>
    <s v="Wednesday"/>
    <s v="Wednesday"/>
    <n v="0"/>
    <s v="High Cost per Unit"/>
    <n v="0"/>
    <n v="6.2991000000000001"/>
    <n v="0"/>
    <n v="0"/>
    <n v="0"/>
    <s v="Greater Than 8 Weeks Old"/>
  </r>
  <r>
    <s v="02-52-1301-01-12"/>
    <d v="2019-08-28T00:00:00"/>
    <x v="8"/>
    <s v="COMPLETE KIT"/>
    <n v="1"/>
    <n v="69.989999999999995"/>
    <n v="21.51"/>
    <n v="21.51"/>
    <n v="48.48"/>
    <n v="0.69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2-54-0101-01-00"/>
    <d v="2019-08-20T00:00:00"/>
    <x v="8"/>
    <s v="ELECTRO ACCESSORIES"/>
    <n v="1"/>
    <n v="14"/>
    <n v="2.2999999999999998"/>
    <n v="2.2999999999999998"/>
    <n v="11.7"/>
    <n v="0.84"/>
    <s v="Tuesday"/>
    <d v="2019-08-23T00:00:00"/>
    <s v="Friday"/>
    <s v="Friday"/>
    <n v="0.70000000000000007"/>
    <s v="Low Cost per Unit"/>
    <n v="0"/>
    <n v="0"/>
    <n v="0"/>
    <n v="0"/>
    <n v="0"/>
    <s v="Greater Than 8 Weeks Old"/>
  </r>
  <r>
    <s v="02-54-0101-01-00"/>
    <d v="2019-08-27T00:00:00"/>
    <x v="8"/>
    <s v="ELECTRO ACCESSORIES"/>
    <n v="1"/>
    <n v="14"/>
    <n v="2.2999999999999998"/>
    <n v="2.2999999999999998"/>
    <n v="11.7"/>
    <n v="0.84"/>
    <s v="Tuesday"/>
    <d v="2019-08-30T00:00:00"/>
    <s v="Friday"/>
    <s v="Friday"/>
    <n v="0.70000000000000007"/>
    <s v="Low Cost per Unit"/>
    <n v="0"/>
    <n v="0"/>
    <n v="0"/>
    <n v="0"/>
    <n v="0"/>
    <s v="Greater Than 8 Weeks Old"/>
  </r>
  <r>
    <s v="02-54-0701-01-00"/>
    <d v="2019-08-10T00:00:00"/>
    <x v="8"/>
    <s v="ELECTRO ACCESSORIES"/>
    <n v="1"/>
    <n v="19"/>
    <n v="2.8"/>
    <n v="2.8"/>
    <n v="16.2"/>
    <n v="0.8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54-0701-01-00"/>
    <d v="2019-08-20T00:00:00"/>
    <x v="8"/>
    <s v="ELECTRO ACCESSORIES"/>
    <n v="1"/>
    <n v="19"/>
    <n v="2.8"/>
    <n v="2.8"/>
    <n v="16.2"/>
    <n v="0.85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54-0702-01-00"/>
    <d v="2019-08-09T00:00:00"/>
    <x v="8"/>
    <s v="ELECTRO ACCESSORIES"/>
    <n v="1"/>
    <n v="10"/>
    <n v="0.75"/>
    <n v="0.75"/>
    <n v="9.25"/>
    <n v="0.9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54-0702-01-00"/>
    <d v="2019-08-11T00:00:00"/>
    <x v="8"/>
    <s v="ELECTRO ACCESSORIES"/>
    <n v="1"/>
    <n v="10"/>
    <n v="0.75"/>
    <n v="0.75"/>
    <n v="9.25"/>
    <n v="0.93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54-1401-01-00"/>
    <d v="2019-08-01T00:00:00"/>
    <x v="8"/>
    <s v="ELECTRO ACCESSORIES"/>
    <n v="1"/>
    <n v="29"/>
    <n v="4.6500000000000004"/>
    <n v="4.6500000000000004"/>
    <n v="24.35"/>
    <n v="0.8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54-1401-01-00"/>
    <d v="2019-08-07T00:00:00"/>
    <x v="8"/>
    <s v="ELECTRO ACCESSORIES"/>
    <n v="1"/>
    <n v="29"/>
    <n v="4.6500000000000004"/>
    <n v="4.6500000000000004"/>
    <n v="24.35"/>
    <n v="0.8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2-54-1401-01-00"/>
    <d v="2019-08-21T00:00:00"/>
    <x v="8"/>
    <s v="ELECTRO ACCESSORIES"/>
    <n v="3"/>
    <n v="58"/>
    <n v="13.95"/>
    <n v="4.6499999999999995"/>
    <n v="44.05"/>
    <n v="0.76"/>
    <s v="Wednesday"/>
    <d v="2019-08-24T00:00:00"/>
    <s v="Saturday"/>
    <s v="Saturday"/>
    <n v="0"/>
    <s v="Low Cost per Unit"/>
    <n v="0"/>
    <n v="1.74"/>
    <n v="0"/>
    <n v="0"/>
    <n v="0"/>
    <s v="Greater Than 8 Weeks Old"/>
  </r>
  <r>
    <s v="02-61-1301-01-00"/>
    <d v="2019-08-04T00:00:00"/>
    <x v="1"/>
    <s v="CYCLING"/>
    <n v="2"/>
    <n v="450"/>
    <n v="238"/>
    <n v="119"/>
    <n v="212"/>
    <n v="0.47"/>
    <s v="Sunday"/>
    <d v="2019-08-07T00:00:00"/>
    <s v="Wednesday"/>
    <s v="Wednesday"/>
    <n v="0"/>
    <s v="High Cost per Unit"/>
    <n v="0"/>
    <n v="13.5"/>
    <n v="0"/>
    <n v="0"/>
    <n v="0"/>
    <s v="Greater Than 8 Weeks Old"/>
  </r>
  <r>
    <s v="02-62-0401-01-12"/>
    <d v="2019-08-04T00:00:00"/>
    <x v="1"/>
    <s v="CYCLING"/>
    <n v="3"/>
    <n v="327"/>
    <n v="113.52"/>
    <n v="37.839999999999996"/>
    <n v="213.48"/>
    <n v="0.65"/>
    <s v="Sunday"/>
    <d v="2019-08-07T00:00:00"/>
    <s v="Wednesday"/>
    <s v="Wednesday"/>
    <n v="0"/>
    <s v="High Cost per Unit"/>
    <n v="0"/>
    <n v="9.81"/>
    <n v="0"/>
    <n v="0"/>
    <n v="0"/>
    <s v="Greater Than 8 Weeks Old"/>
  </r>
  <r>
    <s v="02-62-0401-01-12"/>
    <d v="2019-08-05T00:00:00"/>
    <x v="1"/>
    <s v="CYCLING"/>
    <n v="3"/>
    <n v="327"/>
    <n v="113.52"/>
    <n v="37.839999999999996"/>
    <n v="213.48"/>
    <n v="0.65"/>
    <s v="Monday"/>
    <d v="2019-08-08T00:00:00"/>
    <s v="Thursday"/>
    <s v="Thursday"/>
    <n v="0"/>
    <s v="High Cost per Unit"/>
    <n v="0"/>
    <n v="9.81"/>
    <n v="0"/>
    <n v="0"/>
    <n v="0"/>
    <s v="Greater Than 8 Weeks Old"/>
  </r>
  <r>
    <s v="02-62-0401-01-12"/>
    <d v="2019-08-07T00:00:00"/>
    <x v="1"/>
    <s v="CYCLING"/>
    <n v="4"/>
    <n v="327.97"/>
    <n v="151.36000000000001"/>
    <n v="37.840000000000003"/>
    <n v="176.61"/>
    <n v="0.54"/>
    <s v="Wednesday"/>
    <d v="2019-08-10T00:00:00"/>
    <s v="Saturday"/>
    <s v="Saturday"/>
    <n v="0"/>
    <s v="High Cost per Unit"/>
    <n v="0"/>
    <n v="9.8391000000000002"/>
    <n v="0"/>
    <n v="0"/>
    <n v="0"/>
    <s v="Greater Than 8 Weeks Old"/>
  </r>
  <r>
    <s v="02-62-0401-01-12"/>
    <d v="2019-08-08T00:00:00"/>
    <x v="1"/>
    <s v="CYCLING"/>
    <n v="6"/>
    <n v="437.94"/>
    <n v="227.04"/>
    <n v="37.839999999999996"/>
    <n v="210.9"/>
    <n v="0.48"/>
    <s v="Thursday"/>
    <d v="2019-08-11T00:00:00"/>
    <s v="Sunday"/>
    <s v="Monday"/>
    <n v="0"/>
    <s v="High Cost per Unit"/>
    <n v="0"/>
    <n v="13.138199999999999"/>
    <n v="0"/>
    <n v="0"/>
    <n v="0"/>
    <s v="Greater Than 8 Weeks Old"/>
  </r>
  <r>
    <s v="02-62-0401-01-12"/>
    <d v="2019-08-09T00:00:00"/>
    <x v="1"/>
    <s v="CYCLING"/>
    <n v="2"/>
    <n v="145.97999999999999"/>
    <n v="75.680000000000007"/>
    <n v="37.840000000000003"/>
    <n v="70.3"/>
    <n v="0.48"/>
    <s v="Friday"/>
    <d v="2019-08-12T00:00:00"/>
    <s v="Monday"/>
    <s v="Monday"/>
    <n v="0"/>
    <s v="High Cost per Unit"/>
    <n v="0"/>
    <n v="4.3793999999999995"/>
    <n v="0"/>
    <n v="0"/>
    <n v="0"/>
    <s v="Greater Than 8 Weeks Old"/>
  </r>
  <r>
    <s v="02-62-0401-01-12"/>
    <d v="2019-08-10T00:00:00"/>
    <x v="1"/>
    <s v="CYCLING"/>
    <n v="3"/>
    <n v="218.97"/>
    <n v="113.52"/>
    <n v="37.839999999999996"/>
    <n v="105.45"/>
    <n v="0.48"/>
    <s v="Saturday"/>
    <d v="2019-08-13T00:00:00"/>
    <s v="Tuesday"/>
    <s v="Tuesday"/>
    <n v="0"/>
    <s v="High Cost per Unit"/>
    <n v="0"/>
    <n v="6.5690999999999997"/>
    <n v="0"/>
    <n v="21.897000000000002"/>
    <n v="0"/>
    <s v="Greater Than 8 Weeks Old"/>
  </r>
  <r>
    <s v="02-62-0401-01-12"/>
    <d v="2019-08-11T00:00:00"/>
    <x v="1"/>
    <s v="CYCLING"/>
    <n v="9"/>
    <n v="656.91"/>
    <n v="340.56"/>
    <n v="37.840000000000003"/>
    <n v="316.35000000000002"/>
    <n v="0.48"/>
    <s v="Sunday"/>
    <d v="2019-08-14T00:00:00"/>
    <s v="Wednesday"/>
    <s v="Wednesday"/>
    <n v="0"/>
    <s v="High Cost per Unit"/>
    <n v="0"/>
    <n v="19.7073"/>
    <n v="0"/>
    <n v="0"/>
    <n v="0"/>
    <s v="Greater Than 8 Weeks Old"/>
  </r>
  <r>
    <s v="02-62-0401-01-12"/>
    <d v="2019-08-12T00:00:00"/>
    <x v="1"/>
    <s v="CYCLING"/>
    <n v="6"/>
    <n v="437.94"/>
    <n v="227.04"/>
    <n v="37.839999999999996"/>
    <n v="210.9"/>
    <n v="0.48"/>
    <s v="Monday"/>
    <d v="2019-08-15T00:00:00"/>
    <s v="Thursday"/>
    <s v="Thursday"/>
    <n v="0"/>
    <s v="High Cost per Unit"/>
    <n v="0"/>
    <n v="13.138199999999999"/>
    <n v="0"/>
    <n v="0"/>
    <n v="0"/>
    <s v="Greater Than 8 Weeks Old"/>
  </r>
  <r>
    <s v="02-62-0401-01-12"/>
    <d v="2019-08-13T00:00:00"/>
    <x v="1"/>
    <s v="CYCLING"/>
    <n v="6"/>
    <n v="437.94"/>
    <n v="227.04"/>
    <n v="37.839999999999996"/>
    <n v="210.9"/>
    <n v="0.48"/>
    <s v="Tuesday"/>
    <d v="2019-08-16T00:00:00"/>
    <s v="Friday"/>
    <s v="Friday"/>
    <n v="21.897000000000002"/>
    <s v="High Cost per Unit"/>
    <n v="0"/>
    <n v="13.138199999999999"/>
    <n v="0"/>
    <n v="0"/>
    <n v="0"/>
    <s v="Greater Than 8 Weeks Old"/>
  </r>
  <r>
    <s v="02-62-0401-01-12"/>
    <d v="2019-08-14T00:00:00"/>
    <x v="1"/>
    <s v="CYCLING"/>
    <n v="5"/>
    <n v="364.95"/>
    <n v="189.2"/>
    <n v="37.839999999999996"/>
    <n v="175.75"/>
    <n v="0.48"/>
    <s v="Wednesday"/>
    <d v="2019-08-17T00:00:00"/>
    <s v="Saturday"/>
    <s v="Saturday"/>
    <n v="0"/>
    <s v="High Cost per Unit"/>
    <n v="0"/>
    <n v="10.948499999999999"/>
    <n v="0"/>
    <n v="0"/>
    <n v="0"/>
    <s v="Greater Than 8 Weeks Old"/>
  </r>
  <r>
    <s v="02-62-0401-01-12"/>
    <d v="2019-08-15T00:00:00"/>
    <x v="1"/>
    <s v="CYCLING"/>
    <n v="1"/>
    <n v="72.989999999999995"/>
    <n v="37.840000000000003"/>
    <n v="37.840000000000003"/>
    <n v="35.15"/>
    <n v="0.48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2-0401-01-12"/>
    <d v="2019-08-16T00:00:00"/>
    <x v="1"/>
    <s v="CYCLING"/>
    <n v="10"/>
    <n v="729.9"/>
    <n v="378.4"/>
    <n v="37.839999999999996"/>
    <n v="351.5"/>
    <n v="0.48"/>
    <s v="Friday"/>
    <d v="2019-08-19T00:00:00"/>
    <s v="Monday"/>
    <s v="Monday"/>
    <n v="0"/>
    <s v="High Cost per Unit"/>
    <n v="0"/>
    <n v="21.896999999999998"/>
    <n v="0"/>
    <n v="0"/>
    <n v="0"/>
    <s v="Greater Than 8 Weeks Old"/>
  </r>
  <r>
    <s v="02-62-0401-01-12"/>
    <d v="2019-08-17T00:00:00"/>
    <x v="1"/>
    <s v="CYCLING"/>
    <n v="6"/>
    <n v="437.94"/>
    <n v="227.04"/>
    <n v="37.839999999999996"/>
    <n v="210.9"/>
    <n v="0.48"/>
    <s v="Saturday"/>
    <d v="2019-08-20T00:00:00"/>
    <s v="Tuesday"/>
    <s v="Tuesday"/>
    <n v="0"/>
    <s v="High Cost per Unit"/>
    <n v="0"/>
    <n v="13.138199999999999"/>
    <n v="0"/>
    <n v="43.794000000000004"/>
    <n v="0"/>
    <s v="Greater Than 8 Weeks Old"/>
  </r>
  <r>
    <s v="02-62-0401-01-12"/>
    <d v="2019-08-18T00:00:00"/>
    <x v="1"/>
    <s v="CYCLING"/>
    <n v="3"/>
    <n v="218.97"/>
    <n v="113.52"/>
    <n v="37.839999999999996"/>
    <n v="105.45"/>
    <n v="0.48"/>
    <s v="Sunday"/>
    <d v="2019-08-21T00:00:00"/>
    <s v="Wednesday"/>
    <s v="Wednesday"/>
    <n v="0"/>
    <s v="High Cost per Unit"/>
    <n v="0"/>
    <n v="6.5690999999999997"/>
    <n v="0"/>
    <n v="0"/>
    <n v="0"/>
    <s v="Greater Than 8 Weeks Old"/>
  </r>
  <r>
    <s v="02-62-0401-01-12"/>
    <d v="2019-08-19T00:00:00"/>
    <x v="1"/>
    <s v="CYCLING"/>
    <n v="5"/>
    <n v="364.95"/>
    <n v="189.2"/>
    <n v="37.839999999999996"/>
    <n v="175.75"/>
    <n v="0.48"/>
    <s v="Monday"/>
    <d v="2019-08-22T00:00:00"/>
    <s v="Thursday"/>
    <s v="Thursday"/>
    <n v="0"/>
    <s v="High Cost per Unit"/>
    <n v="0"/>
    <n v="10.948499999999999"/>
    <n v="0"/>
    <n v="0"/>
    <n v="0"/>
    <s v="Greater Than 8 Weeks Old"/>
  </r>
  <r>
    <s v="02-62-0401-01-12"/>
    <d v="2019-08-20T00:00:00"/>
    <x v="1"/>
    <s v="CYCLING"/>
    <n v="4"/>
    <n v="291.95999999999998"/>
    <n v="151.36000000000001"/>
    <n v="37.840000000000003"/>
    <n v="140.6"/>
    <n v="0.48"/>
    <s v="Tuesday"/>
    <d v="2019-08-23T00:00:00"/>
    <s v="Friday"/>
    <s v="Friday"/>
    <n v="14.597999999999999"/>
    <s v="High Cost per Unit"/>
    <n v="0"/>
    <n v="8.758799999999999"/>
    <n v="0"/>
    <n v="0"/>
    <n v="0"/>
    <s v="Greater Than 8 Weeks Old"/>
  </r>
  <r>
    <s v="02-62-0401-01-12"/>
    <d v="2019-08-21T00:00:00"/>
    <x v="1"/>
    <s v="CYCLING"/>
    <n v="7"/>
    <n v="510.93"/>
    <n v="264.88"/>
    <n v="37.839999999999996"/>
    <n v="246.05"/>
    <n v="0.48"/>
    <s v="Wednesday"/>
    <d v="2019-08-24T00:00:00"/>
    <s v="Saturday"/>
    <s v="Saturday"/>
    <n v="0"/>
    <s v="High Cost per Unit"/>
    <n v="0"/>
    <n v="15.3279"/>
    <n v="0"/>
    <n v="0"/>
    <n v="0"/>
    <s v="Greater Than 8 Weeks Old"/>
  </r>
  <r>
    <s v="02-62-0401-01-12"/>
    <d v="2019-08-22T00:00:00"/>
    <x v="1"/>
    <s v="CYCLING"/>
    <n v="3"/>
    <n v="218.97"/>
    <n v="113.52"/>
    <n v="37.839999999999996"/>
    <n v="105.45"/>
    <n v="0.48"/>
    <s v="Thursday"/>
    <d v="2019-08-25T00:00:00"/>
    <s v="Sunday"/>
    <s v="Monday"/>
    <n v="0"/>
    <s v="High Cost per Unit"/>
    <n v="0"/>
    <n v="6.5690999999999997"/>
    <n v="0"/>
    <n v="0"/>
    <n v="0"/>
    <s v="Greater Than 8 Weeks Old"/>
  </r>
  <r>
    <s v="02-62-0401-01-12"/>
    <d v="2019-08-23T00:00:00"/>
    <x v="1"/>
    <s v="CYCLING"/>
    <n v="6"/>
    <n v="437.94"/>
    <n v="227.04"/>
    <n v="37.839999999999996"/>
    <n v="210.9"/>
    <n v="0.48"/>
    <s v="Friday"/>
    <d v="2019-08-26T00:00:00"/>
    <s v="Monday"/>
    <s v="Monday"/>
    <n v="0"/>
    <s v="High Cost per Unit"/>
    <n v="0"/>
    <n v="13.138199999999999"/>
    <n v="0"/>
    <n v="0"/>
    <n v="0"/>
    <s v="Greater Than 8 Weeks Old"/>
  </r>
  <r>
    <s v="02-62-0401-01-12"/>
    <d v="2019-08-24T00:00:00"/>
    <x v="1"/>
    <s v="CYCLING"/>
    <n v="2"/>
    <n v="145.97999999999999"/>
    <n v="75.680000000000007"/>
    <n v="37.840000000000003"/>
    <n v="70.3"/>
    <n v="0.48"/>
    <s v="Saturday"/>
    <d v="2019-08-27T00:00:00"/>
    <s v="Tuesday"/>
    <s v="Tuesday"/>
    <n v="0"/>
    <s v="High Cost per Unit"/>
    <n v="0"/>
    <n v="4.3793999999999995"/>
    <n v="0"/>
    <n v="14.597999999999999"/>
    <n v="0"/>
    <s v="Greater Than 8 Weeks Old"/>
  </r>
  <r>
    <s v="02-62-0401-01-12"/>
    <d v="2019-08-25T00:00:00"/>
    <x v="1"/>
    <s v="CYCLING"/>
    <n v="2"/>
    <n v="145.97999999999999"/>
    <n v="75.680000000000007"/>
    <n v="37.840000000000003"/>
    <n v="70.3"/>
    <n v="0.48"/>
    <s v="Sunday"/>
    <d v="2019-08-28T00:00:00"/>
    <s v="Wednesday"/>
    <s v="Wednesday"/>
    <n v="0"/>
    <s v="High Cost per Unit"/>
    <n v="0"/>
    <n v="4.3793999999999995"/>
    <n v="0"/>
    <n v="0"/>
    <n v="0"/>
    <s v="Greater Than 8 Weeks Old"/>
  </r>
  <r>
    <s v="02-62-0401-01-12"/>
    <d v="2019-08-26T00:00:00"/>
    <x v="1"/>
    <s v="CYCLING"/>
    <n v="4"/>
    <n v="291.95999999999998"/>
    <n v="151.36000000000001"/>
    <n v="37.840000000000003"/>
    <n v="140.6"/>
    <n v="0.48"/>
    <s v="Monday"/>
    <d v="2019-08-29T00:00:00"/>
    <s v="Thursday"/>
    <s v="Thursday"/>
    <n v="0"/>
    <s v="High Cost per Unit"/>
    <n v="0"/>
    <n v="8.758799999999999"/>
    <n v="0"/>
    <n v="0"/>
    <n v="0"/>
    <s v="Greater Than 8 Weeks Old"/>
  </r>
  <r>
    <s v="02-62-0401-01-12"/>
    <d v="2019-08-27T00:00:00"/>
    <x v="1"/>
    <s v="CYCLING"/>
    <n v="8"/>
    <n v="583.91999999999996"/>
    <n v="302.72000000000003"/>
    <n v="37.840000000000003"/>
    <n v="281.2"/>
    <n v="0.48"/>
    <s v="Tuesday"/>
    <d v="2019-08-30T00:00:00"/>
    <s v="Friday"/>
    <s v="Friday"/>
    <n v="29.195999999999998"/>
    <s v="High Cost per Unit"/>
    <n v="0"/>
    <n v="17.517599999999998"/>
    <n v="0"/>
    <n v="0"/>
    <n v="0"/>
    <s v="Greater Than 8 Weeks Old"/>
  </r>
  <r>
    <s v="02-62-0401-01-12"/>
    <d v="2019-08-28T00:00:00"/>
    <x v="1"/>
    <s v="CYCLING"/>
    <n v="5"/>
    <n v="364.95"/>
    <n v="189.2"/>
    <n v="37.839999999999996"/>
    <n v="175.75"/>
    <n v="0.48"/>
    <s v="Wednesday"/>
    <d v="2019-08-31T00:00:00"/>
    <s v="Saturday"/>
    <s v="Saturday"/>
    <n v="0"/>
    <s v="High Cost per Unit"/>
    <n v="0"/>
    <n v="10.948499999999999"/>
    <n v="0"/>
    <n v="0"/>
    <n v="0"/>
    <s v="Greater Than 8 Weeks Old"/>
  </r>
  <r>
    <s v="02-62-0401-01-12"/>
    <d v="2019-08-29T00:00:00"/>
    <x v="1"/>
    <s v="CYCLING"/>
    <n v="3"/>
    <n v="254.98"/>
    <n v="113.52"/>
    <n v="37.839999999999996"/>
    <n v="141.46"/>
    <n v="0.55000000000000004"/>
    <s v="Thursday"/>
    <d v="2019-09-01T00:00:00"/>
    <s v="Sunday"/>
    <s v="Monday"/>
    <n v="0"/>
    <s v="High Cost per Unit"/>
    <n v="0"/>
    <n v="7.6493999999999991"/>
    <n v="0"/>
    <n v="0"/>
    <n v="0"/>
    <s v="Greater Than 8 Weeks Old"/>
  </r>
  <r>
    <s v="02-62-0401-01-12"/>
    <d v="2019-08-30T00:00:00"/>
    <x v="1"/>
    <s v="CYCLING"/>
    <n v="3"/>
    <n v="290.99"/>
    <n v="113.52"/>
    <n v="37.839999999999996"/>
    <n v="177.47"/>
    <n v="0.61"/>
    <s v="Friday"/>
    <d v="2019-09-02T00:00:00"/>
    <s v="Monday"/>
    <s v="Monday"/>
    <n v="0"/>
    <s v="High Cost per Unit"/>
    <n v="0"/>
    <n v="8.7296999999999993"/>
    <n v="0"/>
    <n v="0"/>
    <n v="0"/>
    <s v="Greater Than 8 Weeks Old"/>
  </r>
  <r>
    <s v="02-62-0401-01-12"/>
    <d v="2019-08-31T00:00:00"/>
    <x v="1"/>
    <s v="CYCLING"/>
    <n v="1"/>
    <n v="109"/>
    <n v="37.840000000000003"/>
    <n v="37.840000000000003"/>
    <n v="71.16"/>
    <n v="0.65"/>
    <s v="Saturday"/>
    <d v="2019-09-03T00:00:00"/>
    <s v="Tuesday"/>
    <s v="Tuesday"/>
    <n v="0"/>
    <s v="High Cost per Unit"/>
    <n v="0"/>
    <n v="0"/>
    <n v="0"/>
    <n v="10.9"/>
    <n v="0"/>
    <s v="Greater Than 8 Weeks Old"/>
  </r>
  <r>
    <s v="02-62-1401-01-00"/>
    <d v="2019-08-08T00:00:00"/>
    <x v="1"/>
    <s v="CYCLING"/>
    <n v="2"/>
    <n v="58"/>
    <n v="19.5"/>
    <n v="9.75"/>
    <n v="38.5"/>
    <n v="0.66"/>
    <s v="Thursday"/>
    <d v="2019-08-11T00:00:00"/>
    <s v="Sunday"/>
    <s v="Monday"/>
    <n v="0"/>
    <s v="Low Cost per Unit"/>
    <n v="0"/>
    <n v="1.74"/>
    <n v="0"/>
    <n v="0"/>
    <n v="0"/>
    <s v="Greater Than 8 Weeks Old"/>
  </r>
  <r>
    <s v="02-62-1401-01-00"/>
    <d v="2019-08-10T00:00:00"/>
    <x v="1"/>
    <s v="CYCLING"/>
    <n v="1"/>
    <n v="29"/>
    <n v="9.75"/>
    <n v="9.75"/>
    <n v="19.25"/>
    <n v="0.66"/>
    <s v="Saturday"/>
    <d v="2019-08-13T00:00:00"/>
    <s v="Tuesday"/>
    <s v="Tuesday"/>
    <n v="0"/>
    <s v="Low Cost per Unit"/>
    <n v="0"/>
    <n v="0"/>
    <n v="0"/>
    <n v="2.9000000000000004"/>
    <n v="0"/>
    <s v="Greater Than 8 Weeks Old"/>
  </r>
  <r>
    <s v="02-62-1401-01-00"/>
    <d v="2019-08-12T00:00:00"/>
    <x v="1"/>
    <s v="CYCLING"/>
    <n v="1"/>
    <n v="29"/>
    <n v="9.75"/>
    <n v="9.75"/>
    <n v="19.25"/>
    <n v="0.6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62-1401-01-00"/>
    <d v="2019-08-13T00:00:00"/>
    <x v="1"/>
    <s v="CYCLING"/>
    <n v="2"/>
    <n v="58"/>
    <n v="19.5"/>
    <n v="9.75"/>
    <n v="38.5"/>
    <n v="0.66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2-62-1401-01-00"/>
    <d v="2019-08-14T00:00:00"/>
    <x v="1"/>
    <s v="CYCLING"/>
    <n v="1"/>
    <n v="29"/>
    <n v="9.75"/>
    <n v="9.75"/>
    <n v="19.25"/>
    <n v="0.6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62-1401-01-00"/>
    <d v="2019-08-17T00:00:00"/>
    <x v="1"/>
    <s v="CYCLING"/>
    <n v="1"/>
    <n v="29"/>
    <n v="9.75"/>
    <n v="9.75"/>
    <n v="19.25"/>
    <n v="0.66"/>
    <s v="Saturday"/>
    <d v="2019-08-20T00:00:00"/>
    <s v="Tuesday"/>
    <s v="Tuesday"/>
    <n v="0"/>
    <s v="Low Cost per Unit"/>
    <n v="0"/>
    <n v="0"/>
    <n v="0"/>
    <n v="2.9000000000000004"/>
    <n v="0"/>
    <s v="Greater Than 8 Weeks Old"/>
  </r>
  <r>
    <s v="02-62-1401-01-00"/>
    <d v="2019-08-18T00:00:00"/>
    <x v="1"/>
    <s v="CYCLING"/>
    <n v="1"/>
    <n v="29"/>
    <n v="9.75"/>
    <n v="9.75"/>
    <n v="19.25"/>
    <n v="0.6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62-1401-01-00"/>
    <d v="2019-08-19T00:00:00"/>
    <x v="1"/>
    <s v="CYCLING"/>
    <n v="2"/>
    <n v="58"/>
    <n v="19.5"/>
    <n v="9.75"/>
    <n v="38.5"/>
    <n v="0.66"/>
    <s v="Monday"/>
    <d v="2019-08-22T00:00:00"/>
    <s v="Thursday"/>
    <s v="Thursday"/>
    <n v="0"/>
    <s v="Low Cost per Unit"/>
    <n v="0"/>
    <n v="1.74"/>
    <n v="0"/>
    <n v="0"/>
    <n v="0"/>
    <s v="Greater Than 8 Weeks Old"/>
  </r>
  <r>
    <s v="02-62-1401-01-00"/>
    <d v="2019-08-23T00:00:00"/>
    <x v="1"/>
    <s v="CYCLING"/>
    <n v="1"/>
    <n v="29"/>
    <n v="9.75"/>
    <n v="9.75"/>
    <n v="19.25"/>
    <n v="0.66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62-1401-01-00"/>
    <d v="2019-08-25T00:00:00"/>
    <x v="1"/>
    <s v="CYCLING"/>
    <n v="1"/>
    <n v="29"/>
    <n v="9.75"/>
    <n v="9.75"/>
    <n v="19.25"/>
    <n v="0.6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62-1401-01-00"/>
    <d v="2019-08-26T00:00:00"/>
    <x v="1"/>
    <s v="CYCLING"/>
    <n v="1"/>
    <n v="29"/>
    <n v="9.75"/>
    <n v="9.75"/>
    <n v="19.25"/>
    <n v="0.6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62-1401-01-00"/>
    <d v="2019-08-28T00:00:00"/>
    <x v="1"/>
    <s v="CYCLING"/>
    <n v="1"/>
    <n v="29"/>
    <n v="9.75"/>
    <n v="9.75"/>
    <n v="19.25"/>
    <n v="0.6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62-1401-01-00"/>
    <d v="2019-08-29T00:00:00"/>
    <x v="1"/>
    <s v="CYCLING"/>
    <n v="1"/>
    <n v="29"/>
    <n v="9.75"/>
    <n v="9.75"/>
    <n v="19.25"/>
    <n v="0.6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62-1401-01-00"/>
    <d v="2019-08-30T00:00:00"/>
    <x v="1"/>
    <s v="CYCLING"/>
    <n v="1"/>
    <n v="29"/>
    <n v="9.75"/>
    <n v="9.75"/>
    <n v="19.25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62-1401-01-00"/>
    <d v="2019-08-31T00:00:00"/>
    <x v="1"/>
    <s v="CYCLING"/>
    <n v="1"/>
    <n v="29"/>
    <n v="9.75"/>
    <n v="9.75"/>
    <n v="19.25"/>
    <n v="0.66"/>
    <s v="Saturday"/>
    <d v="2019-09-03T00:00:00"/>
    <s v="Tuesday"/>
    <s v="Tuesday"/>
    <n v="0"/>
    <s v="Low Cost per Unit"/>
    <n v="0"/>
    <n v="0"/>
    <n v="0"/>
    <n v="2.9000000000000004"/>
    <n v="0"/>
    <s v="Greater Than 8 Weeks Old"/>
  </r>
  <r>
    <s v="02-63-0402-01-12"/>
    <d v="2019-08-07T00:00:00"/>
    <x v="1"/>
    <s v="CYCLING"/>
    <n v="3"/>
    <n v="255"/>
    <n v="72"/>
    <n v="24"/>
    <n v="183"/>
    <n v="0.72"/>
    <s v="Wednesday"/>
    <d v="2019-08-10T00:00:00"/>
    <s v="Saturday"/>
    <s v="Saturday"/>
    <n v="0"/>
    <s v="High Cost per Unit"/>
    <n v="0"/>
    <n v="7.6499999999999995"/>
    <n v="0"/>
    <n v="0"/>
    <n v="0"/>
    <s v="Greater Than 8 Weeks Old"/>
  </r>
  <r>
    <s v="02-63-0402-01-12"/>
    <d v="2019-08-09T00:00:00"/>
    <x v="1"/>
    <s v="CYCLING"/>
    <n v="3"/>
    <n v="255"/>
    <n v="72"/>
    <n v="24"/>
    <n v="183"/>
    <n v="0.72"/>
    <s v="Friday"/>
    <d v="2019-08-12T00:00:00"/>
    <s v="Monday"/>
    <s v="Monday"/>
    <n v="0"/>
    <s v="High Cost per Unit"/>
    <n v="0"/>
    <n v="7.6499999999999995"/>
    <n v="0"/>
    <n v="0"/>
    <n v="0"/>
    <s v="Greater Than 8 Weeks Old"/>
  </r>
  <r>
    <s v="02-63-0402-01-12"/>
    <d v="2019-08-11T00:00:00"/>
    <x v="1"/>
    <s v="CYCLING"/>
    <n v="3"/>
    <n v="255"/>
    <n v="72"/>
    <n v="24"/>
    <n v="183"/>
    <n v="0.72"/>
    <s v="Sunday"/>
    <d v="2019-08-14T00:00:00"/>
    <s v="Wednesday"/>
    <s v="Wednesday"/>
    <n v="0"/>
    <s v="High Cost per Unit"/>
    <n v="0"/>
    <n v="7.6499999999999995"/>
    <n v="0"/>
    <n v="0"/>
    <n v="0"/>
    <s v="Greater Than 8 Weeks Old"/>
  </r>
  <r>
    <s v="02-63-0402-01-12"/>
    <d v="2019-08-12T00:00:00"/>
    <x v="1"/>
    <s v="CYCLING"/>
    <n v="1"/>
    <n v="85"/>
    <n v="24"/>
    <n v="24"/>
    <n v="61"/>
    <n v="0.7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2-63-0402-01-12"/>
    <d v="2019-08-14T00:00:00"/>
    <x v="1"/>
    <s v="CYCLING"/>
    <n v="1"/>
    <n v="85"/>
    <n v="24"/>
    <n v="24"/>
    <n v="61"/>
    <n v="0.72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2-63-0402-01-12"/>
    <d v="2019-08-16T00:00:00"/>
    <x v="1"/>
    <s v="CYCLING"/>
    <n v="1"/>
    <n v="85"/>
    <n v="24"/>
    <n v="24"/>
    <n v="61"/>
    <n v="0.72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2-63-0402-01-12"/>
    <d v="2019-08-17T00:00:00"/>
    <x v="1"/>
    <s v="CYCLING"/>
    <n v="1"/>
    <n v="85"/>
    <n v="24"/>
    <n v="24"/>
    <n v="61"/>
    <n v="0.72"/>
    <s v="Saturday"/>
    <d v="2019-08-20T00:00:00"/>
    <s v="Tuesday"/>
    <s v="Tuesday"/>
    <n v="0"/>
    <s v="High Cost per Unit"/>
    <n v="0"/>
    <n v="0"/>
    <n v="0"/>
    <n v="8.5"/>
    <n v="0"/>
    <s v="Greater Than 8 Weeks Old"/>
  </r>
  <r>
    <s v="02-63-0402-01-12"/>
    <d v="2019-08-18T00:00:00"/>
    <x v="1"/>
    <s v="CYCLING"/>
    <n v="1"/>
    <n v="85"/>
    <n v="24"/>
    <n v="24"/>
    <n v="61"/>
    <n v="0.72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2-63-0402-01-12"/>
    <d v="2019-08-19T00:00:00"/>
    <x v="1"/>
    <s v="CYCLING"/>
    <n v="1"/>
    <n v="85"/>
    <n v="24"/>
    <n v="24"/>
    <n v="61"/>
    <n v="0.72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63-0402-01-12"/>
    <d v="2019-08-28T00:00:00"/>
    <x v="1"/>
    <s v="CYCLING"/>
    <n v="2"/>
    <n v="170"/>
    <n v="48"/>
    <n v="24"/>
    <n v="122"/>
    <n v="0.72"/>
    <s v="Wednesday"/>
    <d v="2019-08-31T00:00:00"/>
    <s v="Saturday"/>
    <s v="Saturday"/>
    <n v="0"/>
    <s v="High Cost per Unit"/>
    <n v="0"/>
    <n v="5.0999999999999996"/>
    <n v="0"/>
    <n v="0"/>
    <n v="0"/>
    <s v="Greater Than 8 Weeks Old"/>
  </r>
  <r>
    <s v="02-63-0403-01-00"/>
    <d v="2019-08-02T00:00:00"/>
    <x v="1"/>
    <s v="CYCLING"/>
    <n v="4"/>
    <n v="990"/>
    <n v="688"/>
    <n v="172"/>
    <n v="302"/>
    <n v="0.31"/>
    <s v="Friday"/>
    <d v="2019-08-05T00:00:00"/>
    <s v="Monday"/>
    <s v="Monday"/>
    <n v="0"/>
    <s v="High Cost per Unit"/>
    <n v="0"/>
    <n v="29.7"/>
    <n v="0"/>
    <n v="0"/>
    <n v="0"/>
    <s v="Greater Than 8 Weeks Old"/>
  </r>
  <r>
    <s v="02-63-0403-01-00"/>
    <d v="2019-08-03T00:00:00"/>
    <x v="1"/>
    <s v="CYCLING"/>
    <n v="1"/>
    <n v="495"/>
    <n v="172"/>
    <n v="172"/>
    <n v="323"/>
    <n v="0.65"/>
    <s v="Saturday"/>
    <d v="2019-08-06T00:00:00"/>
    <s v="Tuesday"/>
    <s v="Tuesday"/>
    <n v="0"/>
    <s v="High Cost per Unit"/>
    <n v="0"/>
    <n v="0"/>
    <n v="0"/>
    <n v="49.5"/>
    <n v="0"/>
    <s v="Greater Than 8 Weeks Old"/>
  </r>
  <r>
    <s v="02-63-0403-01-00"/>
    <d v="2019-08-05T00:00:00"/>
    <x v="1"/>
    <s v="CYCLING"/>
    <n v="1"/>
    <n v="495"/>
    <n v="172"/>
    <n v="172"/>
    <n v="323"/>
    <n v="0.65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63-0403-01-00"/>
    <d v="2019-08-07T00:00:00"/>
    <x v="1"/>
    <s v="CYCLING"/>
    <n v="8"/>
    <n v="3159.92"/>
    <n v="1376"/>
    <n v="172"/>
    <n v="1783.92"/>
    <n v="0.56000000000000005"/>
    <s v="Wednesday"/>
    <d v="2019-08-10T00:00:00"/>
    <s v="Saturday"/>
    <s v="Saturday"/>
    <n v="0"/>
    <s v="High Cost per Unit"/>
    <n v="0"/>
    <n v="94.797600000000003"/>
    <n v="0"/>
    <n v="0"/>
    <n v="0"/>
    <s v="Greater Than 8 Weeks Old"/>
  </r>
  <r>
    <s v="02-63-0403-01-00"/>
    <d v="2019-08-08T00:00:00"/>
    <x v="1"/>
    <s v="CYCLING"/>
    <n v="4"/>
    <n v="1579.96"/>
    <n v="688"/>
    <n v="172"/>
    <n v="891.96"/>
    <n v="0.56000000000000005"/>
    <s v="Thursday"/>
    <d v="2019-08-11T00:00:00"/>
    <s v="Sunday"/>
    <s v="Monday"/>
    <n v="0"/>
    <s v="High Cost per Unit"/>
    <n v="0"/>
    <n v="47.398800000000001"/>
    <n v="0"/>
    <n v="0"/>
    <n v="0"/>
    <s v="Greater Than 8 Weeks Old"/>
  </r>
  <r>
    <s v="02-63-0403-01-00"/>
    <d v="2019-08-09T00:00:00"/>
    <x v="1"/>
    <s v="CYCLING"/>
    <n v="4"/>
    <n v="1579.96"/>
    <n v="688"/>
    <n v="172"/>
    <n v="891.96"/>
    <n v="0.56000000000000005"/>
    <s v="Friday"/>
    <d v="2019-08-12T00:00:00"/>
    <s v="Monday"/>
    <s v="Monday"/>
    <n v="0"/>
    <s v="High Cost per Unit"/>
    <n v="0"/>
    <n v="47.398800000000001"/>
    <n v="0"/>
    <n v="0"/>
    <n v="0"/>
    <s v="Greater Than 8 Weeks Old"/>
  </r>
  <r>
    <s v="02-63-0403-01-00"/>
    <d v="2019-08-10T00:00:00"/>
    <x v="1"/>
    <s v="CYCLING"/>
    <n v="3"/>
    <n v="1184.97"/>
    <n v="516"/>
    <n v="172"/>
    <n v="668.97"/>
    <n v="0.56000000000000005"/>
    <s v="Saturday"/>
    <d v="2019-08-13T00:00:00"/>
    <s v="Tuesday"/>
    <s v="Tuesday"/>
    <n v="0"/>
    <s v="High Cost per Unit"/>
    <n v="0"/>
    <n v="35.549100000000003"/>
    <n v="0"/>
    <n v="118.49700000000001"/>
    <n v="0"/>
    <s v="Greater Than 8 Weeks Old"/>
  </r>
  <r>
    <s v="02-63-0403-01-00"/>
    <d v="2019-08-11T00:00:00"/>
    <x v="1"/>
    <s v="CYCLING"/>
    <n v="12"/>
    <n v="4739.88"/>
    <n v="2064"/>
    <n v="172"/>
    <n v="2675.88"/>
    <n v="0.56000000000000005"/>
    <s v="Sunday"/>
    <d v="2019-08-14T00:00:00"/>
    <s v="Wednesday"/>
    <s v="Wednesday"/>
    <n v="0"/>
    <s v="High Cost per Unit"/>
    <n v="0"/>
    <n v="142.19640000000001"/>
    <n v="0"/>
    <n v="0"/>
    <n v="0"/>
    <s v="Greater Than 8 Weeks Old"/>
  </r>
  <r>
    <s v="02-63-0403-01-00"/>
    <d v="2019-08-12T00:00:00"/>
    <x v="1"/>
    <s v="CYCLING"/>
    <n v="8"/>
    <n v="3159.92"/>
    <n v="1376"/>
    <n v="172"/>
    <n v="1783.92"/>
    <n v="0.56000000000000005"/>
    <s v="Monday"/>
    <d v="2019-08-15T00:00:00"/>
    <s v="Thursday"/>
    <s v="Thursday"/>
    <n v="0"/>
    <s v="High Cost per Unit"/>
    <n v="0"/>
    <n v="94.797600000000003"/>
    <n v="0"/>
    <n v="0"/>
    <n v="0"/>
    <s v="Greater Than 8 Weeks Old"/>
  </r>
  <r>
    <s v="02-63-0403-01-00"/>
    <d v="2019-08-13T00:00:00"/>
    <x v="1"/>
    <s v="CYCLING"/>
    <n v="4"/>
    <n v="1579.96"/>
    <n v="688"/>
    <n v="172"/>
    <n v="891.96"/>
    <n v="0.56000000000000005"/>
    <s v="Tuesday"/>
    <d v="2019-08-16T00:00:00"/>
    <s v="Friday"/>
    <s v="Friday"/>
    <n v="78.998000000000005"/>
    <s v="High Cost per Unit"/>
    <n v="0"/>
    <n v="47.398800000000001"/>
    <n v="0"/>
    <n v="0"/>
    <n v="0"/>
    <s v="Greater Than 8 Weeks Old"/>
  </r>
  <r>
    <s v="02-63-0403-01-00"/>
    <d v="2019-08-14T00:00:00"/>
    <x v="1"/>
    <s v="CYCLING"/>
    <n v="3"/>
    <n v="1184.97"/>
    <n v="516"/>
    <n v="172"/>
    <n v="668.97"/>
    <n v="0.56000000000000005"/>
    <s v="Wednesday"/>
    <d v="2019-08-17T00:00:00"/>
    <s v="Saturday"/>
    <s v="Saturday"/>
    <n v="0"/>
    <s v="High Cost per Unit"/>
    <n v="0"/>
    <n v="35.549100000000003"/>
    <n v="0"/>
    <n v="0"/>
    <n v="0"/>
    <s v="Greater Than 8 Weeks Old"/>
  </r>
  <r>
    <s v="02-63-0403-01-00"/>
    <d v="2019-08-15T00:00:00"/>
    <x v="1"/>
    <s v="CYCLING"/>
    <n v="9"/>
    <n v="3554.91"/>
    <n v="1548"/>
    <n v="172"/>
    <n v="2006.91"/>
    <n v="0.56000000000000005"/>
    <s v="Thursday"/>
    <d v="2019-08-18T00:00:00"/>
    <s v="Sunday"/>
    <s v="Monday"/>
    <n v="0"/>
    <s v="High Cost per Unit"/>
    <n v="0"/>
    <n v="106.64729999999999"/>
    <n v="0"/>
    <n v="0"/>
    <n v="0"/>
    <s v="Greater Than 8 Weeks Old"/>
  </r>
  <r>
    <s v="02-63-0403-01-00"/>
    <d v="2019-08-16T00:00:00"/>
    <x v="1"/>
    <s v="CYCLING"/>
    <n v="16"/>
    <n v="6319.84"/>
    <n v="2752"/>
    <n v="172"/>
    <n v="3567.84"/>
    <n v="0.56000000000000005"/>
    <s v="Friday"/>
    <d v="2019-08-19T00:00:00"/>
    <s v="Monday"/>
    <s v="Monday"/>
    <n v="0"/>
    <s v="High Cost per Unit"/>
    <n v="0"/>
    <n v="189.59520000000001"/>
    <n v="0"/>
    <n v="0"/>
    <n v="0"/>
    <s v="Greater Than 8 Weeks Old"/>
  </r>
  <r>
    <s v="02-63-0403-01-00"/>
    <d v="2019-08-17T00:00:00"/>
    <x v="1"/>
    <s v="CYCLING"/>
    <n v="3"/>
    <n v="1184.97"/>
    <n v="516"/>
    <n v="172"/>
    <n v="668.97"/>
    <n v="0.56000000000000005"/>
    <s v="Saturday"/>
    <d v="2019-08-20T00:00:00"/>
    <s v="Tuesday"/>
    <s v="Tuesday"/>
    <n v="0"/>
    <s v="High Cost per Unit"/>
    <n v="0"/>
    <n v="35.549100000000003"/>
    <n v="0"/>
    <n v="118.49700000000001"/>
    <n v="0"/>
    <s v="Greater Than 8 Weeks Old"/>
  </r>
  <r>
    <s v="02-63-0403-01-00"/>
    <d v="2019-08-18T00:00:00"/>
    <x v="1"/>
    <s v="CYCLING"/>
    <n v="7"/>
    <n v="2764.93"/>
    <n v="1204"/>
    <n v="172"/>
    <n v="1560.93"/>
    <n v="0.56000000000000005"/>
    <s v="Sunday"/>
    <d v="2019-08-21T00:00:00"/>
    <s v="Wednesday"/>
    <s v="Wednesday"/>
    <n v="0"/>
    <s v="High Cost per Unit"/>
    <n v="0"/>
    <n v="82.94789999999999"/>
    <n v="0"/>
    <n v="0"/>
    <n v="0"/>
    <s v="Greater Than 8 Weeks Old"/>
  </r>
  <r>
    <s v="02-63-0403-01-00"/>
    <d v="2019-08-19T00:00:00"/>
    <x v="1"/>
    <s v="CYCLING"/>
    <n v="2"/>
    <n v="889.99"/>
    <n v="344"/>
    <n v="172"/>
    <n v="545.99"/>
    <n v="0.61"/>
    <s v="Monday"/>
    <d v="2019-08-22T00:00:00"/>
    <s v="Thursday"/>
    <s v="Thursday"/>
    <n v="0"/>
    <s v="High Cost per Unit"/>
    <n v="0"/>
    <n v="26.6997"/>
    <n v="0"/>
    <n v="0"/>
    <n v="0"/>
    <s v="Greater Than 8 Weeks Old"/>
  </r>
  <r>
    <s v="02-63-0403-01-00"/>
    <d v="2019-08-20T00:00:00"/>
    <x v="1"/>
    <s v="CYCLING"/>
    <n v="3"/>
    <n v="1184.97"/>
    <n v="516"/>
    <n v="172"/>
    <n v="668.97"/>
    <n v="0.56000000000000005"/>
    <s v="Tuesday"/>
    <d v="2019-08-23T00:00:00"/>
    <s v="Friday"/>
    <s v="Friday"/>
    <n v="59.248500000000007"/>
    <s v="High Cost per Unit"/>
    <n v="0"/>
    <n v="35.549100000000003"/>
    <n v="0"/>
    <n v="0"/>
    <n v="0"/>
    <s v="Greater Than 8 Weeks Old"/>
  </r>
  <r>
    <s v="02-63-0403-01-00"/>
    <d v="2019-08-21T00:00:00"/>
    <x v="1"/>
    <s v="CYCLING"/>
    <n v="2"/>
    <n v="789.98"/>
    <n v="344"/>
    <n v="172"/>
    <n v="445.98"/>
    <n v="0.56000000000000005"/>
    <s v="Wednesday"/>
    <d v="2019-08-24T00:00:00"/>
    <s v="Saturday"/>
    <s v="Saturday"/>
    <n v="0"/>
    <s v="High Cost per Unit"/>
    <n v="0"/>
    <n v="23.699400000000001"/>
    <n v="0"/>
    <n v="0"/>
    <n v="0"/>
    <s v="Greater Than 8 Weeks Old"/>
  </r>
  <r>
    <s v="02-63-0403-01-00"/>
    <d v="2019-08-22T00:00:00"/>
    <x v="1"/>
    <s v="CYCLING"/>
    <n v="4"/>
    <n v="1779.98"/>
    <n v="688"/>
    <n v="172"/>
    <n v="1091.98"/>
    <n v="0.61"/>
    <s v="Thursday"/>
    <d v="2019-08-25T00:00:00"/>
    <s v="Sunday"/>
    <s v="Monday"/>
    <n v="0"/>
    <s v="High Cost per Unit"/>
    <n v="0"/>
    <n v="53.3994"/>
    <n v="0"/>
    <n v="0"/>
    <n v="0"/>
    <s v="Greater Than 8 Weeks Old"/>
  </r>
  <r>
    <s v="02-63-0403-01-00"/>
    <d v="2019-08-25T00:00:00"/>
    <x v="1"/>
    <s v="CYCLING"/>
    <n v="1"/>
    <n v="495"/>
    <n v="172"/>
    <n v="172"/>
    <n v="323"/>
    <n v="0.65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2-63-0403-01-00"/>
    <d v="2019-08-26T00:00:00"/>
    <x v="1"/>
    <s v="CYCLING"/>
    <n v="2"/>
    <n v="990"/>
    <n v="344"/>
    <n v="172"/>
    <n v="646"/>
    <n v="0.65"/>
    <s v="Monday"/>
    <d v="2019-08-29T00:00:00"/>
    <s v="Thursday"/>
    <s v="Thursday"/>
    <n v="0"/>
    <s v="High Cost per Unit"/>
    <n v="0"/>
    <n v="29.7"/>
    <n v="0"/>
    <n v="0"/>
    <n v="0"/>
    <s v="Greater Than 8 Weeks Old"/>
  </r>
  <r>
    <s v="02-63-0403-01-00"/>
    <d v="2019-08-27T00:00:00"/>
    <x v="1"/>
    <s v="CYCLING"/>
    <n v="1"/>
    <n v="394.99"/>
    <n v="172"/>
    <n v="172"/>
    <n v="222.99"/>
    <n v="0.56000000000000005"/>
    <s v="Tuesday"/>
    <d v="2019-08-30T00:00:00"/>
    <s v="Friday"/>
    <s v="Friday"/>
    <n v="19.749500000000001"/>
    <s v="High Cost per Unit"/>
    <n v="0"/>
    <n v="0"/>
    <n v="0"/>
    <n v="0"/>
    <n v="0"/>
    <s v="Greater Than 8 Weeks Old"/>
  </r>
  <r>
    <s v="02-63-0403-01-00"/>
    <d v="2019-08-28T00:00:00"/>
    <x v="1"/>
    <s v="CYCLING"/>
    <n v="1"/>
    <n v="394.99"/>
    <n v="172"/>
    <n v="172"/>
    <n v="222.99"/>
    <n v="0.56000000000000005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2-63-0403-01-00"/>
    <d v="2019-08-30T00:00:00"/>
    <x v="1"/>
    <s v="CYCLING"/>
    <n v="1"/>
    <n v="495"/>
    <n v="172"/>
    <n v="172"/>
    <n v="323"/>
    <n v="0.65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2-63-0403-01-00"/>
    <d v="2019-08-31T00:00:00"/>
    <x v="1"/>
    <s v="CYCLING"/>
    <n v="2"/>
    <n v="990"/>
    <n v="344"/>
    <n v="172"/>
    <n v="646"/>
    <n v="0.65"/>
    <s v="Saturday"/>
    <d v="2019-09-03T00:00:00"/>
    <s v="Tuesday"/>
    <s v="Tuesday"/>
    <n v="0"/>
    <s v="High Cost per Unit"/>
    <n v="0"/>
    <n v="29.7"/>
    <n v="0"/>
    <n v="99"/>
    <n v="0"/>
    <s v="Greater Than 8 Weeks Old"/>
  </r>
  <r>
    <s v="02-63-0403-01-12"/>
    <d v="2019-08-05T00:00:00"/>
    <x v="1"/>
    <s v="CYCLING"/>
    <n v="3"/>
    <n v="2085"/>
    <n v="772.5"/>
    <n v="257.5"/>
    <n v="1312.5"/>
    <n v="0.63"/>
    <s v="Monday"/>
    <d v="2019-08-08T00:00:00"/>
    <s v="Thursday"/>
    <s v="Thursday"/>
    <n v="0"/>
    <s v="High Cost per Unit"/>
    <n v="0"/>
    <n v="62.55"/>
    <n v="0"/>
    <n v="0"/>
    <n v="0"/>
    <s v="Greater Than 8 Weeks Old"/>
  </r>
  <r>
    <s v="02-63-0403-01-12"/>
    <d v="2019-08-06T00:00:00"/>
    <x v="1"/>
    <s v="CYCLING"/>
    <n v="1"/>
    <n v="695"/>
    <n v="257.5"/>
    <n v="257.5"/>
    <n v="437.5"/>
    <n v="0.63"/>
    <s v="Tuesday"/>
    <d v="2019-08-09T00:00:00"/>
    <s v="Friday"/>
    <s v="Friday"/>
    <n v="34.75"/>
    <s v="High Cost per Unit"/>
    <n v="0"/>
    <n v="0"/>
    <n v="0"/>
    <n v="0"/>
    <n v="0"/>
    <s v="Greater Than 8 Weeks Old"/>
  </r>
  <r>
    <s v="02-63-0403-01-12"/>
    <d v="2019-08-08T00:00:00"/>
    <x v="1"/>
    <s v="CYCLING"/>
    <n v="1"/>
    <n v="695"/>
    <n v="257.5"/>
    <n v="257.5"/>
    <n v="437.5"/>
    <n v="0.63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2-63-0403-01-12"/>
    <d v="2019-08-14T00:00:00"/>
    <x v="1"/>
    <s v="CYCLING"/>
    <n v="2"/>
    <n v="1390"/>
    <n v="515"/>
    <n v="257.5"/>
    <n v="875"/>
    <n v="0.63"/>
    <s v="Wednesday"/>
    <d v="2019-08-17T00:00:00"/>
    <s v="Saturday"/>
    <s v="Saturday"/>
    <n v="0"/>
    <s v="High Cost per Unit"/>
    <n v="0"/>
    <n v="41.699999999999996"/>
    <n v="0"/>
    <n v="0"/>
    <n v="0"/>
    <s v="Greater Than 8 Weeks Old"/>
  </r>
  <r>
    <s v="02-63-0403-01-12"/>
    <d v="2019-08-15T00:00:00"/>
    <x v="1"/>
    <s v="CYCLING"/>
    <n v="1"/>
    <n v="695"/>
    <n v="257.5"/>
    <n v="257.5"/>
    <n v="437.5"/>
    <n v="0.63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3-0403-01-12"/>
    <d v="2019-08-17T00:00:00"/>
    <x v="1"/>
    <s v="CYCLING"/>
    <n v="1"/>
    <n v="695"/>
    <n v="257.5"/>
    <n v="257.5"/>
    <n v="437.5"/>
    <n v="0.63"/>
    <s v="Saturday"/>
    <d v="2019-08-20T00:00:00"/>
    <s v="Tuesday"/>
    <s v="Tuesday"/>
    <n v="0"/>
    <s v="High Cost per Unit"/>
    <n v="0"/>
    <n v="0"/>
    <n v="0"/>
    <n v="69.5"/>
    <n v="0"/>
    <s v="Greater Than 8 Weeks Old"/>
  </r>
  <r>
    <s v="02-63-0403-01-12"/>
    <d v="2019-08-18T00:00:00"/>
    <x v="1"/>
    <s v="CYCLING"/>
    <n v="2"/>
    <n v="1390"/>
    <n v="515"/>
    <n v="257.5"/>
    <n v="875"/>
    <n v="0.63"/>
    <s v="Sunday"/>
    <d v="2019-08-21T00:00:00"/>
    <s v="Wednesday"/>
    <s v="Wednesday"/>
    <n v="0"/>
    <s v="High Cost per Unit"/>
    <n v="0"/>
    <n v="41.699999999999996"/>
    <n v="0"/>
    <n v="0"/>
    <n v="0"/>
    <s v="Greater Than 8 Weeks Old"/>
  </r>
  <r>
    <s v="02-63-0403-01-12"/>
    <d v="2019-08-22T00:00:00"/>
    <x v="1"/>
    <s v="CYCLING"/>
    <n v="3"/>
    <n v="2085"/>
    <n v="772.5"/>
    <n v="257.5"/>
    <n v="1312.5"/>
    <n v="0.63"/>
    <s v="Thursday"/>
    <d v="2019-08-25T00:00:00"/>
    <s v="Sunday"/>
    <s v="Monday"/>
    <n v="0"/>
    <s v="High Cost per Unit"/>
    <n v="0"/>
    <n v="62.55"/>
    <n v="0"/>
    <n v="0"/>
    <n v="0"/>
    <s v="Greater Than 8 Weeks Old"/>
  </r>
  <r>
    <s v="02-63-0403-01-12"/>
    <d v="2019-08-26T00:00:00"/>
    <x v="1"/>
    <s v="CYCLING"/>
    <n v="1"/>
    <n v="695"/>
    <n v="257.5"/>
    <n v="257.5"/>
    <n v="437.5"/>
    <n v="0.63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2-63-1301-01-00"/>
    <d v="2019-08-07T00:00:00"/>
    <x v="1"/>
    <s v="CYCLING"/>
    <n v="4"/>
    <n v="140"/>
    <n v="25.6"/>
    <n v="6.4"/>
    <n v="114.4"/>
    <n v="0.82"/>
    <s v="Wednesday"/>
    <d v="2019-08-10T00:00:00"/>
    <s v="Saturday"/>
    <s v="Saturday"/>
    <n v="0"/>
    <s v="Low Cost per Unit"/>
    <n v="0"/>
    <n v="4.2"/>
    <n v="0"/>
    <n v="0"/>
    <n v="0"/>
    <s v="Greater Than 8 Weeks Old"/>
  </r>
  <r>
    <s v="02-63-1301-01-00"/>
    <d v="2019-08-08T00:00:00"/>
    <x v="1"/>
    <s v="CYCLING"/>
    <n v="3"/>
    <n v="35"/>
    <n v="19.2"/>
    <n v="6.3999999999999995"/>
    <n v="15.8"/>
    <n v="0.45"/>
    <s v="Thursday"/>
    <d v="2019-08-11T00:00:00"/>
    <s v="Sunday"/>
    <s v="Monday"/>
    <n v="0"/>
    <s v="Low Cost per Unit"/>
    <n v="0"/>
    <n v="1.05"/>
    <n v="0"/>
    <n v="0"/>
    <n v="0"/>
    <s v="Greater Than 8 Weeks Old"/>
  </r>
  <r>
    <s v="02-63-1301-01-00"/>
    <d v="2019-08-09T00:00:00"/>
    <x v="1"/>
    <s v="CYCLING"/>
    <n v="2"/>
    <n v="35"/>
    <n v="12.8"/>
    <n v="6.4"/>
    <n v="22.2"/>
    <n v="0.63"/>
    <s v="Friday"/>
    <d v="2019-08-12T00:00:00"/>
    <s v="Monday"/>
    <s v="Monday"/>
    <n v="0"/>
    <s v="Low Cost per Unit"/>
    <n v="0"/>
    <n v="1.05"/>
    <n v="0"/>
    <n v="0"/>
    <n v="0"/>
    <s v="Greater Than 8 Weeks Old"/>
  </r>
  <r>
    <s v="02-63-1301-01-00"/>
    <d v="2019-08-11T00:00:00"/>
    <x v="1"/>
    <s v="CYCLING"/>
    <n v="2"/>
    <n v="70"/>
    <n v="12.8"/>
    <n v="6.4"/>
    <n v="57.2"/>
    <n v="0.82"/>
    <s v="Sunday"/>
    <d v="2019-08-14T00:00:00"/>
    <s v="Wednesday"/>
    <s v="Wednesday"/>
    <n v="0"/>
    <s v="Low Cost per Unit"/>
    <n v="0"/>
    <n v="2.1"/>
    <n v="0"/>
    <n v="0"/>
    <n v="0"/>
    <s v="Greater Than 8 Weeks Old"/>
  </r>
  <r>
    <s v="02-63-1301-01-00"/>
    <d v="2019-08-12T00:00:00"/>
    <x v="1"/>
    <s v="CYCLING"/>
    <n v="2"/>
    <n v="70"/>
    <n v="12.8"/>
    <n v="6.4"/>
    <n v="57.2"/>
    <n v="0.82"/>
    <s v="Monday"/>
    <d v="2019-08-15T00:00:00"/>
    <s v="Thursday"/>
    <s v="Thursday"/>
    <n v="0"/>
    <s v="Low Cost per Unit"/>
    <n v="0"/>
    <n v="2.1"/>
    <n v="0"/>
    <n v="0"/>
    <n v="0"/>
    <s v="Greater Than 8 Weeks Old"/>
  </r>
  <r>
    <s v="02-63-1301-01-00"/>
    <d v="2019-08-13T00:00:00"/>
    <x v="1"/>
    <s v="CYCLING"/>
    <n v="2"/>
    <n v="70"/>
    <n v="12.8"/>
    <n v="6.4"/>
    <n v="57.2"/>
    <n v="0.82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02-63-1301-01-00"/>
    <d v="2019-08-15T00:00:00"/>
    <x v="1"/>
    <s v="CYCLING"/>
    <n v="1"/>
    <n v="35"/>
    <n v="6.4"/>
    <n v="6.4"/>
    <n v="28.6"/>
    <n v="0.8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63-1301-01-00"/>
    <d v="2019-08-16T00:00:00"/>
    <x v="1"/>
    <s v="CYCLING"/>
    <n v="2"/>
    <n v="70"/>
    <n v="12.8"/>
    <n v="6.4"/>
    <n v="57.2"/>
    <n v="0.82"/>
    <s v="Friday"/>
    <d v="2019-08-19T00:00:00"/>
    <s v="Monday"/>
    <s v="Monday"/>
    <n v="0"/>
    <s v="Low Cost per Unit"/>
    <n v="0"/>
    <n v="2.1"/>
    <n v="0"/>
    <n v="0"/>
    <n v="0"/>
    <s v="Greater Than 8 Weeks Old"/>
  </r>
  <r>
    <s v="02-63-1301-01-00"/>
    <d v="2019-08-22T00:00:00"/>
    <x v="1"/>
    <s v="CYCLING"/>
    <n v="2"/>
    <n v="70"/>
    <n v="12.8"/>
    <n v="6.4"/>
    <n v="57.2"/>
    <n v="0.82"/>
    <s v="Thursday"/>
    <d v="2019-08-25T00:00:00"/>
    <s v="Sunday"/>
    <s v="Monday"/>
    <n v="0"/>
    <s v="Low Cost per Unit"/>
    <n v="0"/>
    <n v="2.1"/>
    <n v="0"/>
    <n v="0"/>
    <n v="0"/>
    <s v="Greater Than 8 Weeks Old"/>
  </r>
  <r>
    <s v="02-63-1301-01-00"/>
    <d v="2019-08-24T00:00:00"/>
    <x v="1"/>
    <s v="CYCLING"/>
    <n v="1"/>
    <n v="35"/>
    <n v="6.4"/>
    <n v="6.4"/>
    <n v="28.6"/>
    <n v="0.82"/>
    <s v="Saturday"/>
    <d v="2019-08-27T00:00:00"/>
    <s v="Tuesday"/>
    <s v="Tuesday"/>
    <n v="0"/>
    <s v="Low Cost per Unit"/>
    <n v="0"/>
    <n v="0"/>
    <n v="0"/>
    <n v="3.5"/>
    <n v="0"/>
    <s v="Greater Than 8 Weeks Old"/>
  </r>
  <r>
    <s v="02-63-1301-01-00"/>
    <d v="2019-08-26T00:00:00"/>
    <x v="1"/>
    <s v="CYCLING"/>
    <n v="2"/>
    <n v="35"/>
    <n v="12.8"/>
    <n v="6.4"/>
    <n v="22.2"/>
    <n v="0.63"/>
    <s v="Monday"/>
    <d v="2019-08-29T00:00:00"/>
    <s v="Thursday"/>
    <s v="Thursday"/>
    <n v="0"/>
    <s v="Low Cost per Unit"/>
    <n v="0"/>
    <n v="1.05"/>
    <n v="0"/>
    <n v="0"/>
    <n v="0"/>
    <s v="Greater Than 8 Weeks Old"/>
  </r>
  <r>
    <s v="02-63-1301-01-00"/>
    <d v="2019-08-31T00:00:00"/>
    <x v="1"/>
    <s v="CYCLING"/>
    <n v="2"/>
    <n v="56"/>
    <n v="12.8"/>
    <n v="6.4"/>
    <n v="43.2"/>
    <n v="0.77"/>
    <s v="Saturday"/>
    <d v="2019-09-03T00:00:00"/>
    <s v="Tuesday"/>
    <s v="Tuesday"/>
    <n v="0"/>
    <s v="Low Cost per Unit"/>
    <n v="0"/>
    <n v="1.68"/>
    <n v="0"/>
    <n v="5.6000000000000005"/>
    <n v="0"/>
    <s v="Greater Than 8 Weeks Old"/>
  </r>
  <r>
    <s v="02-63-1403-01-00"/>
    <d v="2019-08-05T00:00:00"/>
    <x v="1"/>
    <s v="CYCLING"/>
    <n v="1"/>
    <n v="99"/>
    <n v="32.4"/>
    <n v="32.4"/>
    <n v="66.599999999999994"/>
    <n v="0.67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63-1403-01-00"/>
    <d v="2019-08-07T00:00:00"/>
    <x v="1"/>
    <s v="CYCLING"/>
    <n v="3"/>
    <n v="297"/>
    <n v="97.2"/>
    <n v="32.4"/>
    <n v="199.8"/>
    <n v="0.67"/>
    <s v="Wednesday"/>
    <d v="2019-08-10T00:00:00"/>
    <s v="Saturday"/>
    <s v="Saturday"/>
    <n v="0"/>
    <s v="High Cost per Unit"/>
    <n v="0"/>
    <n v="8.91"/>
    <n v="0"/>
    <n v="0"/>
    <n v="0"/>
    <s v="Greater Than 8 Weeks Old"/>
  </r>
  <r>
    <s v="02-63-1403-01-00"/>
    <d v="2019-08-11T00:00:00"/>
    <x v="1"/>
    <s v="CYCLING"/>
    <n v="1"/>
    <n v="99"/>
    <n v="32.4"/>
    <n v="32.4"/>
    <n v="66.599999999999994"/>
    <n v="0.67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2-63-1403-01-00"/>
    <d v="2019-08-12T00:00:00"/>
    <x v="1"/>
    <s v="CYCLING"/>
    <n v="2"/>
    <n v="198"/>
    <n v="64.8"/>
    <n v="32.4"/>
    <n v="133.19999999999999"/>
    <n v="0.67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2-63-1403-01-00"/>
    <d v="2019-08-13T00:00:00"/>
    <x v="1"/>
    <s v="CYCLING"/>
    <n v="1"/>
    <n v="99"/>
    <n v="32.4"/>
    <n v="32.4"/>
    <n v="66.599999999999994"/>
    <n v="0.67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2-63-1403-01-00"/>
    <d v="2019-08-15T00:00:00"/>
    <x v="1"/>
    <s v="CYCLING"/>
    <n v="1"/>
    <n v="99"/>
    <n v="32.4"/>
    <n v="32.4"/>
    <n v="66.599999999999994"/>
    <n v="0.6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2-63-1403-01-00"/>
    <d v="2019-08-17T00:00:00"/>
    <x v="1"/>
    <s v="CYCLING"/>
    <n v="1"/>
    <n v="99"/>
    <n v="32.4"/>
    <n v="32.4"/>
    <n v="66.599999999999994"/>
    <n v="0.67"/>
    <s v="Saturday"/>
    <d v="2019-08-20T00:00:00"/>
    <s v="Tuesday"/>
    <s v="Tuesday"/>
    <n v="0"/>
    <s v="High Cost per Unit"/>
    <n v="0"/>
    <n v="0"/>
    <n v="0"/>
    <n v="9.9"/>
    <n v="0"/>
    <s v="Greater Than 8 Weeks Old"/>
  </r>
  <r>
    <s v="02-63-1403-01-00"/>
    <d v="2019-08-19T00:00:00"/>
    <x v="1"/>
    <s v="CYCLING"/>
    <n v="1"/>
    <n v="99"/>
    <n v="32.4"/>
    <n v="32.4"/>
    <n v="66.599999999999994"/>
    <n v="0.67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2-63-1403-01-00"/>
    <d v="2019-08-20T00:00:00"/>
    <x v="1"/>
    <s v="CYCLING"/>
    <n v="1"/>
    <n v="99"/>
    <n v="32.4"/>
    <n v="32.4"/>
    <n v="66.599999999999994"/>
    <n v="0.67"/>
    <s v="Tuesday"/>
    <d v="2019-08-23T00:00:00"/>
    <s v="Friday"/>
    <s v="Friday"/>
    <n v="4.95"/>
    <s v="High Cost per Unit"/>
    <n v="0"/>
    <n v="0"/>
    <n v="0"/>
    <n v="0"/>
    <n v="0"/>
    <s v="Greater Than 8 Weeks Old"/>
  </r>
  <r>
    <s v="02-63-1403-01-00"/>
    <d v="2019-08-23T00:00:00"/>
    <x v="1"/>
    <s v="CYCLING"/>
    <n v="1"/>
    <n v="99"/>
    <n v="32.4"/>
    <n v="32.4"/>
    <n v="66.599999999999994"/>
    <n v="0.67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2-71-1401-01-00"/>
    <d v="2019-08-01T00:00:00"/>
    <x v="4"/>
    <s v="IMPULSE"/>
    <n v="1"/>
    <n v="65"/>
    <n v="12"/>
    <n v="12"/>
    <n v="53"/>
    <n v="0.8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1-1401-01-00"/>
    <d v="2019-08-02T00:00:00"/>
    <x v="4"/>
    <s v="IMPULSE"/>
    <n v="3"/>
    <n v="195"/>
    <n v="36"/>
    <n v="12"/>
    <n v="159"/>
    <n v="0.82"/>
    <s v="Friday"/>
    <d v="2019-08-05T00:00:00"/>
    <s v="Monday"/>
    <s v="Monday"/>
    <n v="0"/>
    <s v="Low Cost per Unit"/>
    <n v="0"/>
    <n v="5.85"/>
    <n v="0"/>
    <n v="0"/>
    <n v="0"/>
    <s v="Greater Than 8 Weeks Old"/>
  </r>
  <r>
    <s v="02-71-1401-01-00"/>
    <d v="2019-08-03T00:00:00"/>
    <x v="4"/>
    <s v="IMPULSE"/>
    <n v="2"/>
    <n v="130"/>
    <n v="24"/>
    <n v="12"/>
    <n v="106"/>
    <n v="0.82"/>
    <s v="Saturday"/>
    <d v="2019-08-06T00:00:00"/>
    <s v="Tuesday"/>
    <s v="Tuesday"/>
    <n v="0"/>
    <s v="Low Cost per Unit"/>
    <n v="0"/>
    <n v="3.9"/>
    <n v="0"/>
    <n v="0"/>
    <n v="0"/>
    <s v="Greater Than 8 Weeks Old"/>
  </r>
  <r>
    <s v="02-71-1401-01-00"/>
    <d v="2019-08-04T00:00:00"/>
    <x v="4"/>
    <s v="IMPULSE"/>
    <n v="2"/>
    <n v="130"/>
    <n v="24"/>
    <n v="12"/>
    <n v="106"/>
    <n v="0.82"/>
    <s v="Sunday"/>
    <d v="2019-08-07T00:00:00"/>
    <s v="Wednesday"/>
    <s v="Wednesday"/>
    <n v="0"/>
    <s v="Low Cost per Unit"/>
    <n v="0"/>
    <n v="3.9"/>
    <n v="0"/>
    <n v="0"/>
    <n v="0"/>
    <s v="Greater Than 8 Weeks Old"/>
  </r>
  <r>
    <s v="02-71-1401-01-00"/>
    <d v="2019-08-05T00:00:00"/>
    <x v="4"/>
    <s v="IMPULSE"/>
    <n v="1"/>
    <n v="65"/>
    <n v="12"/>
    <n v="12"/>
    <n v="53"/>
    <n v="0.82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1-1401-01-00"/>
    <d v="2019-08-06T00:00:00"/>
    <x v="4"/>
    <s v="IMPULSE"/>
    <n v="7"/>
    <n v="376.97"/>
    <n v="84"/>
    <n v="12"/>
    <n v="292.97000000000003"/>
    <n v="0.78"/>
    <s v="Tuesday"/>
    <d v="2019-08-09T00:00:00"/>
    <s v="Friday"/>
    <s v="Friday"/>
    <n v="18.848500000000001"/>
    <s v="Low Cost per Unit"/>
    <n v="0"/>
    <n v="11.309100000000001"/>
    <n v="0"/>
    <n v="0"/>
    <n v="0"/>
    <s v="Greater Than 8 Weeks Old"/>
  </r>
  <r>
    <s v="02-71-1401-01-00"/>
    <d v="2019-08-07T00:00:00"/>
    <x v="4"/>
    <s v="IMPULSE"/>
    <n v="29"/>
    <n v="1182.73"/>
    <n v="348"/>
    <n v="12"/>
    <n v="834.73"/>
    <n v="0.71"/>
    <s v="Wednesday"/>
    <d v="2019-08-10T00:00:00"/>
    <s v="Saturday"/>
    <s v="Saturday"/>
    <n v="0"/>
    <s v="Low Cost per Unit"/>
    <n v="0"/>
    <n v="35.481899999999996"/>
    <n v="0"/>
    <n v="0"/>
    <n v="0"/>
    <s v="Greater Than 8 Weeks Old"/>
  </r>
  <r>
    <s v="02-71-1401-01-00"/>
    <d v="2019-08-08T00:00:00"/>
    <x v="4"/>
    <s v="IMPULSE"/>
    <n v="6"/>
    <n v="363.99"/>
    <n v="72"/>
    <n v="12"/>
    <n v="291.99"/>
    <n v="0.8"/>
    <s v="Thursday"/>
    <d v="2019-08-11T00:00:00"/>
    <s v="Sunday"/>
    <s v="Monday"/>
    <n v="0"/>
    <s v="Low Cost per Unit"/>
    <n v="0"/>
    <n v="10.919700000000001"/>
    <n v="0"/>
    <n v="0"/>
    <n v="0"/>
    <s v="Greater Than 8 Weeks Old"/>
  </r>
  <r>
    <s v="02-71-1401-01-00"/>
    <d v="2019-08-09T00:00:00"/>
    <x v="4"/>
    <s v="IMPULSE"/>
    <n v="4"/>
    <n v="260"/>
    <n v="48"/>
    <n v="12"/>
    <n v="212"/>
    <n v="0.82"/>
    <s v="Friday"/>
    <d v="2019-08-12T00:00:00"/>
    <s v="Monday"/>
    <s v="Monday"/>
    <n v="0"/>
    <s v="Low Cost per Unit"/>
    <n v="0"/>
    <n v="7.8"/>
    <n v="0"/>
    <n v="0"/>
    <n v="0"/>
    <s v="Greater Than 8 Weeks Old"/>
  </r>
  <r>
    <s v="02-71-1401-01-00"/>
    <d v="2019-08-10T00:00:00"/>
    <x v="4"/>
    <s v="IMPULSE"/>
    <n v="4"/>
    <n v="260"/>
    <n v="48"/>
    <n v="12"/>
    <n v="212"/>
    <n v="0.82"/>
    <s v="Saturday"/>
    <d v="2019-08-13T00:00:00"/>
    <s v="Tuesday"/>
    <s v="Tuesday"/>
    <n v="0"/>
    <s v="Low Cost per Unit"/>
    <n v="0"/>
    <n v="7.8"/>
    <n v="0"/>
    <n v="0"/>
    <n v="0"/>
    <s v="Greater Than 8 Weeks Old"/>
  </r>
  <r>
    <s v="02-71-1401-01-00"/>
    <d v="2019-08-11T00:00:00"/>
    <x v="4"/>
    <s v="IMPULSE"/>
    <n v="3"/>
    <n v="195"/>
    <n v="36"/>
    <n v="12"/>
    <n v="159"/>
    <n v="0.82"/>
    <s v="Sunday"/>
    <d v="2019-08-14T00:00:00"/>
    <s v="Wednesday"/>
    <s v="Wednesday"/>
    <n v="0"/>
    <s v="Low Cost per Unit"/>
    <n v="0"/>
    <n v="5.85"/>
    <n v="0"/>
    <n v="0"/>
    <n v="0"/>
    <s v="Greater Than 8 Weeks Old"/>
  </r>
  <r>
    <s v="02-71-1401-01-00"/>
    <d v="2019-08-12T00:00:00"/>
    <x v="4"/>
    <s v="IMPULSE"/>
    <n v="3"/>
    <n v="195"/>
    <n v="36"/>
    <n v="12"/>
    <n v="159"/>
    <n v="0.82"/>
    <s v="Monday"/>
    <d v="2019-08-15T00:00:00"/>
    <s v="Thursday"/>
    <s v="Thursday"/>
    <n v="0"/>
    <s v="Low Cost per Unit"/>
    <n v="0"/>
    <n v="5.85"/>
    <n v="0"/>
    <n v="0"/>
    <n v="0"/>
    <s v="Greater Than 8 Weeks Old"/>
  </r>
  <r>
    <s v="02-71-1401-01-00"/>
    <d v="2019-08-13T00:00:00"/>
    <x v="4"/>
    <s v="IMPULSE"/>
    <n v="1"/>
    <n v="38.99"/>
    <n v="12"/>
    <n v="12"/>
    <n v="26.99"/>
    <n v="0.69"/>
    <s v="Tuesday"/>
    <d v="2019-08-16T00:00:00"/>
    <s v="Friday"/>
    <s v="Friday"/>
    <n v="1.9495000000000002"/>
    <s v="Low Cost per Unit"/>
    <n v="0"/>
    <n v="0"/>
    <n v="0"/>
    <n v="0"/>
    <n v="0"/>
    <s v="Greater Than 8 Weeks Old"/>
  </r>
  <r>
    <s v="02-71-1401-01-00"/>
    <d v="2019-08-14T00:00:00"/>
    <x v="4"/>
    <s v="IMPULSE"/>
    <n v="2"/>
    <n v="77.98"/>
    <n v="24"/>
    <n v="12"/>
    <n v="53.98"/>
    <n v="0.69"/>
    <s v="Wednesday"/>
    <d v="2019-08-17T00:00:00"/>
    <s v="Saturday"/>
    <s v="Saturday"/>
    <n v="0"/>
    <s v="Low Cost per Unit"/>
    <n v="0"/>
    <n v="2.3393999999999999"/>
    <n v="0"/>
    <n v="0"/>
    <n v="0"/>
    <s v="Greater Than 8 Weeks Old"/>
  </r>
  <r>
    <s v="02-71-1401-01-00"/>
    <d v="2019-08-16T00:00:00"/>
    <x v="4"/>
    <s v="IMPULSE"/>
    <n v="2"/>
    <n v="130"/>
    <n v="24"/>
    <n v="12"/>
    <n v="106"/>
    <n v="0.82"/>
    <s v="Friday"/>
    <d v="2019-08-19T00:00:00"/>
    <s v="Monday"/>
    <s v="Monday"/>
    <n v="0"/>
    <s v="Low Cost per Unit"/>
    <n v="0"/>
    <n v="3.9"/>
    <n v="0"/>
    <n v="0"/>
    <n v="0"/>
    <s v="Greater Than 8 Weeks Old"/>
  </r>
  <r>
    <s v="02-71-1401-01-00"/>
    <d v="2019-08-17T00:00:00"/>
    <x v="4"/>
    <s v="IMPULSE"/>
    <n v="3"/>
    <n v="168.99"/>
    <n v="36"/>
    <n v="12"/>
    <n v="132.99"/>
    <n v="0.79"/>
    <s v="Saturday"/>
    <d v="2019-08-20T00:00:00"/>
    <s v="Tuesday"/>
    <s v="Tuesday"/>
    <n v="0"/>
    <s v="Low Cost per Unit"/>
    <n v="0"/>
    <n v="5.0697000000000001"/>
    <n v="0"/>
    <n v="0"/>
    <n v="0"/>
    <s v="Greater Than 8 Weeks Old"/>
  </r>
  <r>
    <s v="02-71-1401-01-00"/>
    <d v="2019-08-18T00:00:00"/>
    <x v="4"/>
    <s v="IMPULSE"/>
    <n v="3"/>
    <n v="195"/>
    <n v="36"/>
    <n v="12"/>
    <n v="159"/>
    <n v="0.82"/>
    <s v="Sunday"/>
    <d v="2019-08-21T00:00:00"/>
    <s v="Wednesday"/>
    <s v="Wednesday"/>
    <n v="0"/>
    <s v="Low Cost per Unit"/>
    <n v="0"/>
    <n v="5.85"/>
    <n v="0"/>
    <n v="0"/>
    <n v="0"/>
    <s v="Greater Than 8 Weeks Old"/>
  </r>
  <r>
    <s v="02-71-1401-01-00"/>
    <d v="2019-08-19T00:00:00"/>
    <x v="4"/>
    <s v="IMPULSE"/>
    <n v="1"/>
    <n v="65"/>
    <n v="12"/>
    <n v="12"/>
    <n v="53"/>
    <n v="0.82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1-1401-01-00"/>
    <d v="2019-08-20T00:00:00"/>
    <x v="4"/>
    <s v="IMPULSE"/>
    <n v="5"/>
    <n v="325"/>
    <n v="60"/>
    <n v="12"/>
    <n v="265"/>
    <n v="0.82"/>
    <s v="Tuesday"/>
    <d v="2019-08-23T00:00:00"/>
    <s v="Friday"/>
    <s v="Friday"/>
    <n v="16.25"/>
    <s v="Low Cost per Unit"/>
    <n v="0"/>
    <n v="9.75"/>
    <n v="0"/>
    <n v="0"/>
    <n v="0"/>
    <s v="Greater Than 8 Weeks Old"/>
  </r>
  <r>
    <s v="02-71-1401-01-00"/>
    <d v="2019-08-21T00:00:00"/>
    <x v="4"/>
    <s v="IMPULSE"/>
    <n v="12"/>
    <n v="575"/>
    <n v="144"/>
    <n v="12"/>
    <n v="431"/>
    <n v="0.75"/>
    <s v="Wednesday"/>
    <d v="2019-08-24T00:00:00"/>
    <s v="Saturday"/>
    <s v="Saturday"/>
    <n v="0"/>
    <s v="Low Cost per Unit"/>
    <n v="0"/>
    <n v="17.25"/>
    <n v="0"/>
    <n v="0"/>
    <n v="0"/>
    <s v="Greater Than 8 Weeks Old"/>
  </r>
  <r>
    <s v="02-71-1401-01-00"/>
    <d v="2019-08-22T00:00:00"/>
    <x v="4"/>
    <s v="IMPULSE"/>
    <n v="3"/>
    <n v="195"/>
    <n v="36"/>
    <n v="12"/>
    <n v="159"/>
    <n v="0.82"/>
    <s v="Thursday"/>
    <d v="2019-08-25T00:00:00"/>
    <s v="Sunday"/>
    <s v="Monday"/>
    <n v="0"/>
    <s v="Low Cost per Unit"/>
    <n v="0"/>
    <n v="5.85"/>
    <n v="0"/>
    <n v="0"/>
    <n v="0"/>
    <s v="Greater Than 8 Weeks Old"/>
  </r>
  <r>
    <s v="02-71-1401-01-00"/>
    <d v="2019-08-23T00:00:00"/>
    <x v="4"/>
    <s v="IMPULSE"/>
    <n v="2"/>
    <n v="130"/>
    <n v="24"/>
    <n v="12"/>
    <n v="106"/>
    <n v="0.82"/>
    <s v="Friday"/>
    <d v="2019-08-26T00:00:00"/>
    <s v="Monday"/>
    <s v="Monday"/>
    <n v="0"/>
    <s v="Low Cost per Unit"/>
    <n v="0"/>
    <n v="3.9"/>
    <n v="0"/>
    <n v="0"/>
    <n v="0"/>
    <s v="Greater Than 8 Weeks Old"/>
  </r>
  <r>
    <s v="02-71-1401-01-00"/>
    <d v="2019-08-24T00:00:00"/>
    <x v="4"/>
    <s v="IMPULSE"/>
    <n v="2"/>
    <n v="130"/>
    <n v="24"/>
    <n v="12"/>
    <n v="106"/>
    <n v="0.82"/>
    <s v="Saturday"/>
    <d v="2019-08-27T00:00:00"/>
    <s v="Tuesday"/>
    <s v="Tuesday"/>
    <n v="0"/>
    <s v="Low Cost per Unit"/>
    <n v="0"/>
    <n v="3.9"/>
    <n v="0"/>
    <n v="0"/>
    <n v="0"/>
    <s v="Greater Than 8 Weeks Old"/>
  </r>
  <r>
    <s v="02-71-1401-01-00"/>
    <d v="2019-08-25T00:00:00"/>
    <x v="4"/>
    <s v="IMPULSE"/>
    <n v="3"/>
    <n v="195"/>
    <n v="36"/>
    <n v="12"/>
    <n v="159"/>
    <n v="0.82"/>
    <s v="Sunday"/>
    <d v="2019-08-28T00:00:00"/>
    <s v="Wednesday"/>
    <s v="Wednesday"/>
    <n v="0"/>
    <s v="Low Cost per Unit"/>
    <n v="0"/>
    <n v="5.85"/>
    <n v="0"/>
    <n v="0"/>
    <n v="0"/>
    <s v="Greater Than 8 Weeks Old"/>
  </r>
  <r>
    <s v="02-71-1401-01-00"/>
    <d v="2019-08-26T00:00:00"/>
    <x v="4"/>
    <s v="IMPULSE"/>
    <n v="6"/>
    <n v="390"/>
    <n v="72"/>
    <n v="12"/>
    <n v="318"/>
    <n v="0.82"/>
    <s v="Monday"/>
    <d v="2019-08-29T00:00:00"/>
    <s v="Thursday"/>
    <s v="Thursday"/>
    <n v="0"/>
    <s v="Low Cost per Unit"/>
    <n v="0"/>
    <n v="11.7"/>
    <n v="0"/>
    <n v="0"/>
    <n v="0"/>
    <s v="Greater Than 8 Weeks Old"/>
  </r>
  <r>
    <s v="02-71-1401-01-00"/>
    <d v="2019-08-27T00:00:00"/>
    <x v="4"/>
    <s v="IMPULSE"/>
    <n v="1"/>
    <n v="38.99"/>
    <n v="12"/>
    <n v="12"/>
    <n v="26.99"/>
    <n v="0.69"/>
    <s v="Tuesday"/>
    <d v="2019-08-30T00:00:00"/>
    <s v="Friday"/>
    <s v="Friday"/>
    <n v="1.9495000000000002"/>
    <s v="Low Cost per Unit"/>
    <n v="0"/>
    <n v="0"/>
    <n v="0"/>
    <n v="0"/>
    <n v="0"/>
    <s v="Greater Than 8 Weeks Old"/>
  </r>
  <r>
    <s v="02-71-1401-01-00"/>
    <d v="2019-08-28T00:00:00"/>
    <x v="4"/>
    <s v="IMPULSE"/>
    <n v="7"/>
    <n v="428.99"/>
    <n v="84"/>
    <n v="12"/>
    <n v="344.99"/>
    <n v="0.8"/>
    <s v="Wednesday"/>
    <d v="2019-08-31T00:00:00"/>
    <s v="Saturday"/>
    <s v="Saturday"/>
    <n v="0"/>
    <s v="Low Cost per Unit"/>
    <n v="0"/>
    <n v="12.8697"/>
    <n v="0"/>
    <n v="0"/>
    <n v="0"/>
    <s v="Greater Than 8 Weeks Old"/>
  </r>
  <r>
    <s v="02-71-1401-01-00"/>
    <d v="2019-08-29T00:00:00"/>
    <x v="4"/>
    <s v="IMPULSE"/>
    <n v="2"/>
    <n v="130"/>
    <n v="24"/>
    <n v="12"/>
    <n v="106"/>
    <n v="0.82"/>
    <s v="Thursday"/>
    <d v="2019-09-01T00:00:00"/>
    <s v="Sunday"/>
    <s v="Monday"/>
    <n v="0"/>
    <s v="Low Cost per Unit"/>
    <n v="0"/>
    <n v="3.9"/>
    <n v="0"/>
    <n v="0"/>
    <n v="0"/>
    <s v="Greater Than 8 Weeks Old"/>
  </r>
  <r>
    <s v="02-71-1401-01-00"/>
    <d v="2019-08-30T00:00:00"/>
    <x v="4"/>
    <s v="IMPULSE"/>
    <n v="1"/>
    <n v="65"/>
    <n v="12"/>
    <n v="12"/>
    <n v="53"/>
    <n v="0.82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1-1401-01-00"/>
    <d v="2019-08-31T00:00:00"/>
    <x v="4"/>
    <s v="IMPULSE"/>
    <n v="1"/>
    <n v="65"/>
    <n v="12"/>
    <n v="12"/>
    <n v="53"/>
    <n v="0.8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1-1402-01-12"/>
    <d v="2019-08-02T00:00:00"/>
    <x v="4"/>
    <s v="IMPULSE"/>
    <n v="1"/>
    <n v="75"/>
    <n v="18.95"/>
    <n v="18.95"/>
    <n v="56.05"/>
    <n v="0.75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2-71-1402-01-12"/>
    <d v="2019-08-03T00:00:00"/>
    <x v="4"/>
    <s v="IMPULSE"/>
    <n v="1"/>
    <n v="75"/>
    <n v="18.95"/>
    <n v="18.95"/>
    <n v="56.05"/>
    <n v="0.75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2-71-1402-01-12"/>
    <d v="2019-08-04T00:00:00"/>
    <x v="4"/>
    <s v="IMPULSE"/>
    <n v="1"/>
    <n v="75"/>
    <n v="18.95"/>
    <n v="18.95"/>
    <n v="56.05"/>
    <n v="0.75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2-71-1402-01-12"/>
    <d v="2019-08-05T00:00:00"/>
    <x v="4"/>
    <s v="IMPULSE"/>
    <n v="1"/>
    <n v="75"/>
    <n v="18.95"/>
    <n v="18.95"/>
    <n v="56.05"/>
    <n v="0.75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2-71-1402-01-12"/>
    <d v="2019-08-07T00:00:00"/>
    <x v="4"/>
    <s v="IMPULSE"/>
    <n v="41"/>
    <n v="2049.59"/>
    <n v="776.95"/>
    <n v="18.950000000000003"/>
    <n v="1272.6400000000001"/>
    <n v="0.62"/>
    <s v="Wednesday"/>
    <d v="2019-08-10T00:00:00"/>
    <s v="Saturday"/>
    <s v="Saturday"/>
    <n v="0"/>
    <s v="High Cost per Unit"/>
    <n v="0"/>
    <n v="61.487700000000004"/>
    <n v="0"/>
    <n v="0"/>
    <n v="0"/>
    <s v="Greater Than 8 Weeks Old"/>
  </r>
  <r>
    <s v="02-71-1402-01-12"/>
    <d v="2019-08-08T00:00:00"/>
    <x v="4"/>
    <s v="IMPULSE"/>
    <n v="16"/>
    <n v="799.84"/>
    <n v="303.2"/>
    <n v="18.95"/>
    <n v="496.64"/>
    <n v="0.62"/>
    <s v="Thursday"/>
    <d v="2019-08-11T00:00:00"/>
    <s v="Sunday"/>
    <s v="Monday"/>
    <n v="0"/>
    <s v="High Cost per Unit"/>
    <n v="0"/>
    <n v="23.995200000000001"/>
    <n v="0"/>
    <n v="0"/>
    <n v="0"/>
    <s v="Greater Than 8 Weeks Old"/>
  </r>
  <r>
    <s v="02-71-1402-01-12"/>
    <d v="2019-08-09T00:00:00"/>
    <x v="4"/>
    <s v="IMPULSE"/>
    <n v="19"/>
    <n v="899.82"/>
    <n v="360.05"/>
    <n v="18.95"/>
    <n v="539.77"/>
    <n v="0.6"/>
    <s v="Friday"/>
    <d v="2019-08-12T00:00:00"/>
    <s v="Monday"/>
    <s v="Monday"/>
    <n v="0"/>
    <s v="High Cost per Unit"/>
    <n v="0"/>
    <n v="26.994600000000002"/>
    <n v="0"/>
    <n v="0"/>
    <n v="0"/>
    <s v="Greater Than 8 Weeks Old"/>
  </r>
  <r>
    <s v="02-71-1402-01-12"/>
    <d v="2019-08-10T00:00:00"/>
    <x v="4"/>
    <s v="IMPULSE"/>
    <n v="21"/>
    <n v="1049.79"/>
    <n v="397.95"/>
    <n v="18.95"/>
    <n v="651.84"/>
    <n v="0.62"/>
    <s v="Saturday"/>
    <d v="2019-08-13T00:00:00"/>
    <s v="Tuesday"/>
    <s v="Tuesday"/>
    <n v="0"/>
    <s v="High Cost per Unit"/>
    <n v="0"/>
    <n v="31.493699999999997"/>
    <n v="0"/>
    <n v="0"/>
    <n v="0"/>
    <s v="Greater Than 8 Weeks Old"/>
  </r>
  <r>
    <s v="02-71-1402-01-12"/>
    <d v="2019-08-11T00:00:00"/>
    <x v="4"/>
    <s v="IMPULSE"/>
    <n v="16"/>
    <n v="799.84"/>
    <n v="303.2"/>
    <n v="18.95"/>
    <n v="496.64"/>
    <n v="0.62"/>
    <s v="Sunday"/>
    <d v="2019-08-14T00:00:00"/>
    <s v="Wednesday"/>
    <s v="Wednesday"/>
    <n v="0"/>
    <s v="High Cost per Unit"/>
    <n v="0"/>
    <n v="23.995200000000001"/>
    <n v="0"/>
    <n v="0"/>
    <n v="0"/>
    <s v="Greater Than 8 Weeks Old"/>
  </r>
  <r>
    <s v="02-71-1402-01-12"/>
    <d v="2019-08-12T00:00:00"/>
    <x v="4"/>
    <s v="IMPULSE"/>
    <n v="16"/>
    <n v="799.84"/>
    <n v="303.2"/>
    <n v="18.95"/>
    <n v="496.64"/>
    <n v="0.62"/>
    <s v="Monday"/>
    <d v="2019-08-15T00:00:00"/>
    <s v="Thursday"/>
    <s v="Thursday"/>
    <n v="0"/>
    <s v="High Cost per Unit"/>
    <n v="0"/>
    <n v="23.995200000000001"/>
    <n v="0"/>
    <n v="0"/>
    <n v="0"/>
    <s v="Greater Than 8 Weeks Old"/>
  </r>
  <r>
    <s v="02-71-1402-01-12"/>
    <d v="2019-08-13T00:00:00"/>
    <x v="4"/>
    <s v="IMPULSE"/>
    <n v="12"/>
    <n v="599.88"/>
    <n v="227.4"/>
    <n v="18.95"/>
    <n v="372.48"/>
    <n v="0.62"/>
    <s v="Tuesday"/>
    <d v="2019-08-16T00:00:00"/>
    <s v="Friday"/>
    <s v="Friday"/>
    <n v="29.994"/>
    <s v="High Cost per Unit"/>
    <n v="0"/>
    <n v="17.996399999999998"/>
    <n v="0"/>
    <n v="0"/>
    <n v="0"/>
    <s v="Greater Than 8 Weeks Old"/>
  </r>
  <r>
    <s v="02-71-1402-01-12"/>
    <d v="2019-08-14T00:00:00"/>
    <x v="4"/>
    <s v="IMPULSE"/>
    <n v="9"/>
    <n v="449.91"/>
    <n v="170.55"/>
    <n v="18.950000000000003"/>
    <n v="279.36"/>
    <n v="0.62"/>
    <s v="Wednesday"/>
    <d v="2019-08-17T00:00:00"/>
    <s v="Saturday"/>
    <s v="Saturday"/>
    <n v="0"/>
    <s v="High Cost per Unit"/>
    <n v="0"/>
    <n v="13.497300000000001"/>
    <n v="0"/>
    <n v="0"/>
    <n v="0"/>
    <s v="Greater Than 8 Weeks Old"/>
  </r>
  <r>
    <s v="02-71-1402-01-12"/>
    <d v="2019-08-15T00:00:00"/>
    <x v="4"/>
    <s v="IMPULSE"/>
    <n v="5"/>
    <n v="324.98"/>
    <n v="94.75"/>
    <n v="18.95"/>
    <n v="230.23"/>
    <n v="0.71"/>
    <s v="Thursday"/>
    <d v="2019-08-18T00:00:00"/>
    <s v="Sunday"/>
    <s v="Monday"/>
    <n v="0"/>
    <s v="High Cost per Unit"/>
    <n v="0"/>
    <n v="9.7493999999999996"/>
    <n v="0"/>
    <n v="0"/>
    <n v="0"/>
    <s v="Greater Than 8 Weeks Old"/>
  </r>
  <r>
    <s v="02-71-1402-01-12"/>
    <d v="2019-08-16T00:00:00"/>
    <x v="4"/>
    <s v="IMPULSE"/>
    <n v="2"/>
    <n v="124.99"/>
    <n v="37.9"/>
    <n v="18.95"/>
    <n v="87.09"/>
    <n v="0.7"/>
    <s v="Friday"/>
    <d v="2019-08-19T00:00:00"/>
    <s v="Monday"/>
    <s v="Monday"/>
    <n v="0"/>
    <s v="High Cost per Unit"/>
    <n v="0"/>
    <n v="3.7496999999999998"/>
    <n v="0"/>
    <n v="0"/>
    <n v="0"/>
    <s v="Greater Than 8 Weeks Old"/>
  </r>
  <r>
    <s v="02-71-1402-01-12"/>
    <d v="2019-08-17T00:00:00"/>
    <x v="4"/>
    <s v="IMPULSE"/>
    <n v="1"/>
    <n v="49.99"/>
    <n v="18.95"/>
    <n v="18.95"/>
    <n v="31.04"/>
    <n v="0.6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2-71-1402-01-12"/>
    <d v="2019-08-18T00:00:00"/>
    <x v="4"/>
    <s v="IMPULSE"/>
    <n v="1"/>
    <n v="75"/>
    <n v="18.95"/>
    <n v="18.95"/>
    <n v="56.05"/>
    <n v="0.75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2-71-1402-01-12"/>
    <d v="2019-08-19T00:00:00"/>
    <x v="4"/>
    <s v="IMPULSE"/>
    <n v="2"/>
    <n v="124.99"/>
    <n v="37.9"/>
    <n v="18.95"/>
    <n v="87.09"/>
    <n v="0.7"/>
    <s v="Monday"/>
    <d v="2019-08-22T00:00:00"/>
    <s v="Thursday"/>
    <s v="Thursday"/>
    <n v="0"/>
    <s v="High Cost per Unit"/>
    <n v="0"/>
    <n v="3.7496999999999998"/>
    <n v="0"/>
    <n v="0"/>
    <n v="0"/>
    <s v="Greater Than 8 Weeks Old"/>
  </r>
  <r>
    <s v="02-71-1402-01-12"/>
    <d v="2019-08-20T00:00:00"/>
    <x v="4"/>
    <s v="IMPULSE"/>
    <n v="3"/>
    <n v="124.99"/>
    <n v="56.85"/>
    <n v="18.95"/>
    <n v="68.14"/>
    <n v="0.55000000000000004"/>
    <s v="Tuesday"/>
    <d v="2019-08-23T00:00:00"/>
    <s v="Friday"/>
    <s v="Friday"/>
    <n v="6.2495000000000003"/>
    <s v="High Cost per Unit"/>
    <n v="0"/>
    <n v="3.7496999999999998"/>
    <n v="0"/>
    <n v="0"/>
    <n v="0"/>
    <s v="Greater Than 8 Weeks Old"/>
  </r>
  <r>
    <s v="02-71-1402-01-12"/>
    <d v="2019-08-21T00:00:00"/>
    <x v="4"/>
    <s v="IMPULSE"/>
    <n v="1"/>
    <n v="75"/>
    <n v="18.95"/>
    <n v="18.95"/>
    <n v="56.05"/>
    <n v="0.75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2-71-1402-01-12"/>
    <d v="2019-08-22T00:00:00"/>
    <x v="4"/>
    <s v="IMPULSE"/>
    <n v="1"/>
    <n v="75"/>
    <n v="18.95"/>
    <n v="18.95"/>
    <n v="56.05"/>
    <n v="0.75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2-71-1402-01-12"/>
    <d v="2019-08-24T00:00:00"/>
    <x v="4"/>
    <s v="IMPULSE"/>
    <n v="1"/>
    <n v="49.99"/>
    <n v="18.95"/>
    <n v="18.95"/>
    <n v="31.04"/>
    <n v="0.62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2-71-1402-01-12"/>
    <d v="2019-08-25T00:00:00"/>
    <x v="4"/>
    <s v="IMPULSE"/>
    <n v="3"/>
    <n v="225"/>
    <n v="56.85"/>
    <n v="18.95"/>
    <n v="168.15"/>
    <n v="0.75"/>
    <s v="Sunday"/>
    <d v="2019-08-28T00:00:00"/>
    <s v="Wednesday"/>
    <s v="Wednesday"/>
    <n v="0"/>
    <s v="High Cost per Unit"/>
    <n v="0"/>
    <n v="6.75"/>
    <n v="0"/>
    <n v="0"/>
    <n v="0"/>
    <s v="Greater Than 8 Weeks Old"/>
  </r>
  <r>
    <s v="02-71-1402-01-12"/>
    <d v="2019-08-29T00:00:00"/>
    <x v="4"/>
    <s v="IMPULSE"/>
    <n v="2"/>
    <n v="150"/>
    <n v="37.9"/>
    <n v="18.95"/>
    <n v="112.1"/>
    <n v="0.75"/>
    <s v="Thursday"/>
    <d v="2019-09-01T00:00:00"/>
    <s v="Sunday"/>
    <s v="Monday"/>
    <n v="0"/>
    <s v="High Cost per Unit"/>
    <n v="0"/>
    <n v="4.5"/>
    <n v="0"/>
    <n v="0"/>
    <n v="0"/>
    <s v="Greater Than 8 Weeks Old"/>
  </r>
  <r>
    <s v="02-71-1402-01-12"/>
    <d v="2019-08-30T00:00:00"/>
    <x v="4"/>
    <s v="IMPULSE"/>
    <n v="1"/>
    <n v="75"/>
    <n v="18.95"/>
    <n v="18.95"/>
    <n v="56.05"/>
    <n v="0.75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2-71-1402-01-12"/>
    <d v="2019-08-31T00:00:00"/>
    <x v="4"/>
    <s v="IMPULSE"/>
    <n v="1"/>
    <n v="75"/>
    <n v="18.95"/>
    <n v="18.95"/>
    <n v="56.05"/>
    <n v="0.75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2-71-1403-01-12"/>
    <d v="2019-08-01T00:00:00"/>
    <x v="4"/>
    <s v="IMPULSE"/>
    <n v="2"/>
    <n v="218"/>
    <n v="66.3"/>
    <n v="33.15"/>
    <n v="151.69999999999999"/>
    <n v="0.7"/>
    <s v="Thursday"/>
    <d v="2019-08-04T00:00:00"/>
    <s v="Sunday"/>
    <s v="Monday"/>
    <n v="0"/>
    <s v="High Cost per Unit"/>
    <n v="0"/>
    <n v="6.54"/>
    <n v="0"/>
    <n v="0"/>
    <n v="0"/>
    <s v="Greater Than 8 Weeks Old"/>
  </r>
  <r>
    <s v="02-71-1403-01-12"/>
    <d v="2019-08-03T00:00:00"/>
    <x v="4"/>
    <s v="IMPULSE"/>
    <n v="2"/>
    <n v="218"/>
    <n v="66.3"/>
    <n v="33.15"/>
    <n v="151.69999999999999"/>
    <n v="0.7"/>
    <s v="Saturday"/>
    <d v="2019-08-06T00:00:00"/>
    <s v="Tuesday"/>
    <s v="Tuesday"/>
    <n v="0"/>
    <s v="High Cost per Unit"/>
    <n v="0"/>
    <n v="6.54"/>
    <n v="0"/>
    <n v="0"/>
    <n v="0"/>
    <s v="Greater Than 8 Weeks Old"/>
  </r>
  <r>
    <s v="02-71-1403-01-12"/>
    <d v="2019-08-04T00:00:00"/>
    <x v="4"/>
    <s v="IMPULSE"/>
    <n v="2"/>
    <n v="218"/>
    <n v="66.3"/>
    <n v="33.15"/>
    <n v="151.69999999999999"/>
    <n v="0.7"/>
    <s v="Sunday"/>
    <d v="2019-08-07T00:00:00"/>
    <s v="Wednesday"/>
    <s v="Wednesday"/>
    <n v="0"/>
    <s v="High Cost per Unit"/>
    <n v="0"/>
    <n v="6.54"/>
    <n v="0"/>
    <n v="0"/>
    <n v="0"/>
    <s v="Greater Than 8 Weeks Old"/>
  </r>
  <r>
    <s v="02-71-1403-01-12"/>
    <d v="2019-08-06T00:00:00"/>
    <x v="4"/>
    <s v="IMPULSE"/>
    <n v="1"/>
    <n v="109"/>
    <n v="33.15"/>
    <n v="33.15"/>
    <n v="75.849999999999994"/>
    <n v="0.7"/>
    <s v="Tuesday"/>
    <d v="2019-08-09T00:00:00"/>
    <s v="Friday"/>
    <s v="Friday"/>
    <n v="5.45"/>
    <s v="High Cost per Unit"/>
    <n v="0"/>
    <n v="0"/>
    <n v="0"/>
    <n v="0"/>
    <n v="0"/>
    <s v="Greater Than 8 Weeks Old"/>
  </r>
  <r>
    <s v="02-71-1403-01-12"/>
    <d v="2019-08-07T00:00:00"/>
    <x v="4"/>
    <s v="IMPULSE"/>
    <n v="3"/>
    <n v="327"/>
    <n v="99.45"/>
    <n v="33.15"/>
    <n v="227.55"/>
    <n v="0.7"/>
    <s v="Wednesday"/>
    <d v="2019-08-10T00:00:00"/>
    <s v="Saturday"/>
    <s v="Saturday"/>
    <n v="0"/>
    <s v="High Cost per Unit"/>
    <n v="0"/>
    <n v="9.81"/>
    <n v="0"/>
    <n v="0"/>
    <n v="0"/>
    <s v="Greater Than 8 Weeks Old"/>
  </r>
  <r>
    <s v="02-71-1403-01-12"/>
    <d v="2019-08-08T00:00:00"/>
    <x v="4"/>
    <s v="IMPULSE"/>
    <n v="4"/>
    <n v="436"/>
    <n v="132.6"/>
    <n v="33.15"/>
    <n v="303.39999999999998"/>
    <n v="0.7"/>
    <s v="Thursday"/>
    <d v="2019-08-11T00:00:00"/>
    <s v="Sunday"/>
    <s v="Monday"/>
    <n v="0"/>
    <s v="High Cost per Unit"/>
    <n v="0"/>
    <n v="13.08"/>
    <n v="0"/>
    <n v="0"/>
    <n v="0"/>
    <s v="Greater Than 8 Weeks Old"/>
  </r>
  <r>
    <s v="02-71-1403-01-12"/>
    <d v="2019-08-09T00:00:00"/>
    <x v="4"/>
    <s v="IMPULSE"/>
    <n v="4"/>
    <n v="436"/>
    <n v="132.6"/>
    <n v="33.15"/>
    <n v="303.39999999999998"/>
    <n v="0.7"/>
    <s v="Friday"/>
    <d v="2019-08-12T00:00:00"/>
    <s v="Monday"/>
    <s v="Monday"/>
    <n v="0"/>
    <s v="High Cost per Unit"/>
    <n v="0"/>
    <n v="13.08"/>
    <n v="0"/>
    <n v="0"/>
    <n v="0"/>
    <s v="Greater Than 8 Weeks Old"/>
  </r>
  <r>
    <s v="02-71-1403-01-12"/>
    <d v="2019-08-10T00:00:00"/>
    <x v="4"/>
    <s v="IMPULSE"/>
    <n v="3"/>
    <n v="327"/>
    <n v="99.45"/>
    <n v="33.15"/>
    <n v="227.55"/>
    <n v="0.7"/>
    <s v="Saturday"/>
    <d v="2019-08-13T00:00:00"/>
    <s v="Tuesday"/>
    <s v="Tuesday"/>
    <n v="0"/>
    <s v="High Cost per Unit"/>
    <n v="0"/>
    <n v="9.81"/>
    <n v="0"/>
    <n v="0"/>
    <n v="0"/>
    <s v="Greater Than 8 Weeks Old"/>
  </r>
  <r>
    <s v="02-71-1403-01-12"/>
    <d v="2019-08-12T00:00:00"/>
    <x v="4"/>
    <s v="IMPULSE"/>
    <n v="3"/>
    <n v="327"/>
    <n v="99.45"/>
    <n v="33.15"/>
    <n v="227.55"/>
    <n v="0.7"/>
    <s v="Monday"/>
    <d v="2019-08-15T00:00:00"/>
    <s v="Thursday"/>
    <s v="Thursday"/>
    <n v="0"/>
    <s v="High Cost per Unit"/>
    <n v="0"/>
    <n v="9.81"/>
    <n v="0"/>
    <n v="0"/>
    <n v="0"/>
    <s v="Greater Than 8 Weeks Old"/>
  </r>
  <r>
    <s v="02-71-1403-01-12"/>
    <d v="2019-08-13T00:00:00"/>
    <x v="4"/>
    <s v="IMPULSE"/>
    <n v="2"/>
    <n v="218"/>
    <n v="66.3"/>
    <n v="33.15"/>
    <n v="151.69999999999999"/>
    <n v="0.7"/>
    <s v="Tuesday"/>
    <d v="2019-08-16T00:00:00"/>
    <s v="Friday"/>
    <s v="Friday"/>
    <n v="10.9"/>
    <s v="High Cost per Unit"/>
    <n v="0"/>
    <n v="6.54"/>
    <n v="0"/>
    <n v="0"/>
    <n v="0"/>
    <s v="Greater Than 8 Weeks Old"/>
  </r>
  <r>
    <s v="02-71-1403-01-12"/>
    <d v="2019-08-14T00:00:00"/>
    <x v="4"/>
    <s v="IMPULSE"/>
    <n v="1"/>
    <n v="109"/>
    <n v="33.15"/>
    <n v="33.15"/>
    <n v="75.849999999999994"/>
    <n v="0.7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2-71-1403-01-12"/>
    <d v="2019-08-16T00:00:00"/>
    <x v="4"/>
    <s v="IMPULSE"/>
    <n v="4"/>
    <n v="436"/>
    <n v="132.6"/>
    <n v="33.15"/>
    <n v="303.39999999999998"/>
    <n v="0.7"/>
    <s v="Friday"/>
    <d v="2019-08-19T00:00:00"/>
    <s v="Monday"/>
    <s v="Monday"/>
    <n v="0"/>
    <s v="High Cost per Unit"/>
    <n v="0"/>
    <n v="13.08"/>
    <n v="0"/>
    <n v="0"/>
    <n v="0"/>
    <s v="Greater Than 8 Weeks Old"/>
  </r>
  <r>
    <s v="02-71-1403-01-12"/>
    <d v="2019-08-18T00:00:00"/>
    <x v="4"/>
    <s v="IMPULSE"/>
    <n v="2"/>
    <n v="218"/>
    <n v="66.3"/>
    <n v="33.15"/>
    <n v="151.69999999999999"/>
    <n v="0.7"/>
    <s v="Sunday"/>
    <d v="2019-08-21T00:00:00"/>
    <s v="Wednesday"/>
    <s v="Wednesday"/>
    <n v="0"/>
    <s v="High Cost per Unit"/>
    <n v="0"/>
    <n v="6.54"/>
    <n v="0"/>
    <n v="0"/>
    <n v="0"/>
    <s v="Greater Than 8 Weeks Old"/>
  </r>
  <r>
    <s v="02-71-1403-01-12"/>
    <d v="2019-08-19T00:00:00"/>
    <x v="4"/>
    <s v="IMPULSE"/>
    <n v="2"/>
    <n v="218"/>
    <n v="66.3"/>
    <n v="33.15"/>
    <n v="151.69999999999999"/>
    <n v="0.7"/>
    <s v="Monday"/>
    <d v="2019-08-22T00:00:00"/>
    <s v="Thursday"/>
    <s v="Thursday"/>
    <n v="0"/>
    <s v="High Cost per Unit"/>
    <n v="0"/>
    <n v="6.54"/>
    <n v="0"/>
    <n v="0"/>
    <n v="0"/>
    <s v="Greater Than 8 Weeks Old"/>
  </r>
  <r>
    <s v="02-71-1403-01-12"/>
    <d v="2019-08-20T00:00:00"/>
    <x v="4"/>
    <s v="IMPULSE"/>
    <n v="4"/>
    <n v="436"/>
    <n v="132.6"/>
    <n v="33.15"/>
    <n v="303.39999999999998"/>
    <n v="0.7"/>
    <s v="Tuesday"/>
    <d v="2019-08-23T00:00:00"/>
    <s v="Friday"/>
    <s v="Friday"/>
    <n v="21.8"/>
    <s v="High Cost per Unit"/>
    <n v="0"/>
    <n v="13.08"/>
    <n v="0"/>
    <n v="0"/>
    <n v="0"/>
    <s v="Greater Than 8 Weeks Old"/>
  </r>
  <r>
    <s v="02-71-1403-01-12"/>
    <d v="2019-08-21T00:00:00"/>
    <x v="4"/>
    <s v="IMPULSE"/>
    <n v="2"/>
    <n v="218"/>
    <n v="66.3"/>
    <n v="33.15"/>
    <n v="151.69999999999999"/>
    <n v="0.7"/>
    <s v="Wednesday"/>
    <d v="2019-08-24T00:00:00"/>
    <s v="Saturday"/>
    <s v="Saturday"/>
    <n v="0"/>
    <s v="High Cost per Unit"/>
    <n v="0"/>
    <n v="6.54"/>
    <n v="0"/>
    <n v="0"/>
    <n v="0"/>
    <s v="Greater Than 8 Weeks Old"/>
  </r>
  <r>
    <s v="02-71-1403-01-12"/>
    <d v="2019-08-22T00:00:00"/>
    <x v="4"/>
    <s v="IMPULSE"/>
    <n v="1"/>
    <n v="109"/>
    <n v="33.15"/>
    <n v="33.15"/>
    <n v="75.849999999999994"/>
    <n v="0.7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2-71-1403-01-12"/>
    <d v="2019-08-25T00:00:00"/>
    <x v="4"/>
    <s v="IMPULSE"/>
    <n v="3"/>
    <n v="327"/>
    <n v="99.45"/>
    <n v="33.15"/>
    <n v="227.55"/>
    <n v="0.7"/>
    <s v="Sunday"/>
    <d v="2019-08-28T00:00:00"/>
    <s v="Wednesday"/>
    <s v="Wednesday"/>
    <n v="0"/>
    <s v="High Cost per Unit"/>
    <n v="0"/>
    <n v="9.81"/>
    <n v="0"/>
    <n v="0"/>
    <n v="0"/>
    <s v="Greater Than 8 Weeks Old"/>
  </r>
  <r>
    <s v="02-71-1403-01-12"/>
    <d v="2019-08-26T00:00:00"/>
    <x v="4"/>
    <s v="IMPULSE"/>
    <n v="5"/>
    <n v="545"/>
    <n v="165.75"/>
    <n v="33.15"/>
    <n v="379.25"/>
    <n v="0.7"/>
    <s v="Monday"/>
    <d v="2019-08-29T00:00:00"/>
    <s v="Thursday"/>
    <s v="Thursday"/>
    <n v="0"/>
    <s v="High Cost per Unit"/>
    <n v="0"/>
    <n v="16.349999999999998"/>
    <n v="0"/>
    <n v="0"/>
    <n v="0"/>
    <s v="Greater Than 8 Weeks Old"/>
  </r>
  <r>
    <s v="02-71-1403-01-12"/>
    <d v="2019-08-27T00:00:00"/>
    <x v="4"/>
    <s v="IMPULSE"/>
    <n v="1"/>
    <n v="109"/>
    <n v="33.15"/>
    <n v="33.15"/>
    <n v="75.849999999999994"/>
    <n v="0.7"/>
    <s v="Tuesday"/>
    <d v="2019-08-30T00:00:00"/>
    <s v="Friday"/>
    <s v="Friday"/>
    <n v="5.45"/>
    <s v="High Cost per Unit"/>
    <n v="0"/>
    <n v="0"/>
    <n v="0"/>
    <n v="0"/>
    <n v="0"/>
    <s v="Greater Than 8 Weeks Old"/>
  </r>
  <r>
    <s v="02-71-1403-01-12"/>
    <d v="2019-08-28T00:00:00"/>
    <x v="4"/>
    <s v="IMPULSE"/>
    <n v="4"/>
    <n v="436"/>
    <n v="132.6"/>
    <n v="33.15"/>
    <n v="303.39999999999998"/>
    <n v="0.7"/>
    <s v="Wednesday"/>
    <d v="2019-08-31T00:00:00"/>
    <s v="Saturday"/>
    <s v="Saturday"/>
    <n v="0"/>
    <s v="High Cost per Unit"/>
    <n v="0"/>
    <n v="13.08"/>
    <n v="0"/>
    <n v="0"/>
    <n v="0"/>
    <s v="Greater Than 8 Weeks Old"/>
  </r>
  <r>
    <s v="02-71-1403-01-12"/>
    <d v="2019-08-29T00:00:00"/>
    <x v="4"/>
    <s v="IMPULSE"/>
    <n v="5"/>
    <n v="545"/>
    <n v="165.75"/>
    <n v="33.15"/>
    <n v="379.25"/>
    <n v="0.7"/>
    <s v="Thursday"/>
    <d v="2019-09-01T00:00:00"/>
    <s v="Sunday"/>
    <s v="Monday"/>
    <n v="0"/>
    <s v="High Cost per Unit"/>
    <n v="0"/>
    <n v="16.349999999999998"/>
    <n v="0"/>
    <n v="0"/>
    <n v="0"/>
    <s v="Greater Than 8 Weeks Old"/>
  </r>
  <r>
    <s v="02-71-1403-01-12"/>
    <d v="2019-08-30T00:00:00"/>
    <x v="4"/>
    <s v="IMPULSE"/>
    <n v="4"/>
    <n v="436"/>
    <n v="132.6"/>
    <n v="33.15"/>
    <n v="303.39999999999998"/>
    <n v="0.7"/>
    <s v="Friday"/>
    <d v="2019-09-02T00:00:00"/>
    <s v="Monday"/>
    <s v="Monday"/>
    <n v="0"/>
    <s v="High Cost per Unit"/>
    <n v="0"/>
    <n v="13.08"/>
    <n v="0"/>
    <n v="0"/>
    <n v="0"/>
    <s v="Greater Than 8 Weeks Old"/>
  </r>
  <r>
    <s v="02-71-1404-01-00"/>
    <d v="2019-08-07T00:00:00"/>
    <x v="9"/>
    <s v="SHEETS"/>
    <n v="13"/>
    <n v="168.87"/>
    <n v="59.8"/>
    <n v="4.5999999999999996"/>
    <n v="109.07"/>
    <n v="0.65"/>
    <s v="Wednesday"/>
    <d v="2019-08-10T00:00:00"/>
    <s v="Saturday"/>
    <s v="Saturday"/>
    <n v="0"/>
    <s v="Low Cost per Unit"/>
    <n v="0"/>
    <n v="5.0660999999999996"/>
    <n v="0"/>
    <n v="0"/>
    <n v="0"/>
    <s v="Greater Than 8 Weeks Old"/>
  </r>
  <r>
    <s v="02-71-1404-01-00"/>
    <d v="2019-08-08T00:00:00"/>
    <x v="9"/>
    <s v="SHEETS"/>
    <n v="20"/>
    <n v="259.8"/>
    <n v="92"/>
    <n v="4.5999999999999996"/>
    <n v="167.8"/>
    <n v="0.65"/>
    <s v="Thursday"/>
    <d v="2019-08-11T00:00:00"/>
    <s v="Sunday"/>
    <s v="Monday"/>
    <n v="0"/>
    <s v="Low Cost per Unit"/>
    <n v="0"/>
    <n v="7.7940000000000005"/>
    <n v="0"/>
    <n v="0"/>
    <n v="0"/>
    <s v="Greater Than 8 Weeks Old"/>
  </r>
  <r>
    <s v="02-71-1404-01-00"/>
    <d v="2019-08-23T00:00:00"/>
    <x v="9"/>
    <s v="SHEETS"/>
    <n v="1"/>
    <n v="12.99"/>
    <n v="4.5999999999999996"/>
    <n v="4.5999999999999996"/>
    <n v="8.39"/>
    <n v="0.6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72-0101-01-00"/>
    <d v="2019-08-03T00:00:00"/>
    <x v="4"/>
    <s v="IMPULSE"/>
    <n v="2"/>
    <n v="58"/>
    <n v="11.2"/>
    <n v="5.6"/>
    <n v="46.8"/>
    <n v="0.81"/>
    <s v="Saturday"/>
    <d v="2019-08-06T00:00:00"/>
    <s v="Tuesday"/>
    <s v="Tuesday"/>
    <n v="0"/>
    <s v="Low Cost per Unit"/>
    <n v="0"/>
    <n v="1.74"/>
    <n v="0"/>
    <n v="0"/>
    <n v="0"/>
    <s v="Greater Than 8 Weeks Old"/>
  </r>
  <r>
    <s v="02-72-0101-01-00"/>
    <d v="2019-08-05T00:00:00"/>
    <x v="4"/>
    <s v="IMPULSE"/>
    <n v="1"/>
    <n v="29"/>
    <n v="5.6"/>
    <n v="5.6"/>
    <n v="23.4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2-0101-01-00"/>
    <d v="2019-08-06T00:00:00"/>
    <x v="4"/>
    <s v="IMPULSE"/>
    <n v="1"/>
    <n v="29"/>
    <n v="5.6"/>
    <n v="5.6"/>
    <n v="23.4"/>
    <n v="0.81"/>
    <s v="Tuesday"/>
    <d v="2019-08-09T00:00:00"/>
    <s v="Friday"/>
    <s v="Friday"/>
    <n v="1.4500000000000002"/>
    <s v="Low Cost per Unit"/>
    <n v="0"/>
    <n v="0"/>
    <n v="0"/>
    <n v="0"/>
    <n v="0"/>
    <s v="Greater Than 8 Weeks Old"/>
  </r>
  <r>
    <s v="02-72-0101-01-00"/>
    <d v="2019-08-07T00:00:00"/>
    <x v="4"/>
    <s v="IMPULSE"/>
    <n v="3"/>
    <n v="87"/>
    <n v="16.8"/>
    <n v="5.6000000000000005"/>
    <n v="70.2"/>
    <n v="0.81"/>
    <s v="Wednesday"/>
    <d v="2019-08-10T00:00:00"/>
    <s v="Saturday"/>
    <s v="Saturday"/>
    <n v="0"/>
    <s v="Low Cost per Unit"/>
    <n v="0"/>
    <n v="2.61"/>
    <n v="0"/>
    <n v="0"/>
    <n v="0"/>
    <s v="Greater Than 8 Weeks Old"/>
  </r>
  <r>
    <s v="02-72-0101-01-00"/>
    <d v="2019-08-08T00:00:00"/>
    <x v="4"/>
    <s v="IMPULSE"/>
    <n v="4"/>
    <n v="116"/>
    <n v="22.4"/>
    <n v="5.6"/>
    <n v="93.6"/>
    <n v="0.81"/>
    <s v="Thursday"/>
    <d v="2019-08-11T00:00:00"/>
    <s v="Sunday"/>
    <s v="Monday"/>
    <n v="0"/>
    <s v="Low Cost per Unit"/>
    <n v="0"/>
    <n v="3.48"/>
    <n v="0"/>
    <n v="0"/>
    <n v="0"/>
    <s v="Greater Than 8 Weeks Old"/>
  </r>
  <r>
    <s v="02-72-0101-01-00"/>
    <d v="2019-08-09T00:00:00"/>
    <x v="4"/>
    <s v="IMPULSE"/>
    <n v="3"/>
    <n v="87"/>
    <n v="16.8"/>
    <n v="5.6000000000000005"/>
    <n v="70.2"/>
    <n v="0.81"/>
    <s v="Friday"/>
    <d v="2019-08-12T00:00:00"/>
    <s v="Monday"/>
    <s v="Monday"/>
    <n v="0"/>
    <s v="Low Cost per Unit"/>
    <n v="0"/>
    <n v="2.61"/>
    <n v="0"/>
    <n v="0"/>
    <n v="0"/>
    <s v="Greater Than 8 Weeks Old"/>
  </r>
  <r>
    <s v="02-72-0101-01-00"/>
    <d v="2019-08-10T00:00:00"/>
    <x v="4"/>
    <s v="IMPULSE"/>
    <n v="14"/>
    <n v="406"/>
    <n v="78.400000000000006"/>
    <n v="5.6000000000000005"/>
    <n v="327.60000000000002"/>
    <n v="0.81"/>
    <s v="Saturday"/>
    <d v="2019-08-13T00:00:00"/>
    <s v="Tuesday"/>
    <s v="Tuesday"/>
    <n v="0"/>
    <s v="Low Cost per Unit"/>
    <n v="0"/>
    <n v="12.18"/>
    <n v="0"/>
    <n v="0"/>
    <n v="0"/>
    <s v="Greater Than 8 Weeks Old"/>
  </r>
  <r>
    <s v="02-72-0101-01-00"/>
    <d v="2019-08-11T00:00:00"/>
    <x v="4"/>
    <s v="IMPULSE"/>
    <n v="4"/>
    <n v="116"/>
    <n v="22.4"/>
    <n v="5.6"/>
    <n v="93.6"/>
    <n v="0.81"/>
    <s v="Sunday"/>
    <d v="2019-08-14T00:00:00"/>
    <s v="Wednesday"/>
    <s v="Wednesday"/>
    <n v="0"/>
    <s v="Low Cost per Unit"/>
    <n v="0"/>
    <n v="3.48"/>
    <n v="0"/>
    <n v="0"/>
    <n v="0"/>
    <s v="Greater Than 8 Weeks Old"/>
  </r>
  <r>
    <s v="02-72-0101-01-00"/>
    <d v="2019-08-13T00:00:00"/>
    <x v="4"/>
    <s v="IMPULSE"/>
    <n v="2"/>
    <n v="58"/>
    <n v="11.2"/>
    <n v="5.6"/>
    <n v="46.8"/>
    <n v="0.81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02-72-0101-01-00"/>
    <d v="2019-08-15T00:00:00"/>
    <x v="4"/>
    <s v="IMPULSE"/>
    <n v="1"/>
    <n v="29"/>
    <n v="5.6"/>
    <n v="5.6"/>
    <n v="23.4"/>
    <n v="0.8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2-0101-01-00"/>
    <d v="2019-08-18T00:00:00"/>
    <x v="4"/>
    <s v="IMPULSE"/>
    <n v="1"/>
    <n v="29"/>
    <n v="5.6"/>
    <n v="5.6"/>
    <n v="23.4"/>
    <n v="0.81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2-0101-01-00"/>
    <d v="2019-08-19T00:00:00"/>
    <x v="4"/>
    <s v="IMPULSE"/>
    <n v="3"/>
    <n v="87"/>
    <n v="16.8"/>
    <n v="5.6000000000000005"/>
    <n v="70.2"/>
    <n v="0.81"/>
    <s v="Monday"/>
    <d v="2019-08-22T00:00:00"/>
    <s v="Thursday"/>
    <s v="Thursday"/>
    <n v="0"/>
    <s v="Low Cost per Unit"/>
    <n v="0"/>
    <n v="2.61"/>
    <n v="0"/>
    <n v="0"/>
    <n v="0"/>
    <s v="Greater Than 8 Weeks Old"/>
  </r>
  <r>
    <s v="02-72-0101-01-00"/>
    <d v="2019-08-21T00:00:00"/>
    <x v="4"/>
    <s v="IMPULSE"/>
    <n v="3"/>
    <n v="45"/>
    <n v="16.8"/>
    <n v="5.6000000000000005"/>
    <n v="28.2"/>
    <n v="0.63"/>
    <s v="Wednesday"/>
    <d v="2019-08-24T00:00:00"/>
    <s v="Saturday"/>
    <s v="Saturday"/>
    <n v="0"/>
    <s v="Low Cost per Unit"/>
    <n v="0"/>
    <n v="1.3499999999999999"/>
    <n v="0"/>
    <n v="0"/>
    <n v="0"/>
    <s v="Greater Than 8 Weeks Old"/>
  </r>
  <r>
    <s v="02-72-0101-01-00"/>
    <d v="2019-08-22T00:00:00"/>
    <x v="4"/>
    <s v="IMPULSE"/>
    <n v="4"/>
    <n v="116"/>
    <n v="22.4"/>
    <n v="5.6"/>
    <n v="93.6"/>
    <n v="0.81"/>
    <s v="Thursday"/>
    <d v="2019-08-25T00:00:00"/>
    <s v="Sunday"/>
    <s v="Monday"/>
    <n v="0"/>
    <s v="Low Cost per Unit"/>
    <n v="0"/>
    <n v="3.48"/>
    <n v="0"/>
    <n v="0"/>
    <n v="0"/>
    <s v="Greater Than 8 Weeks Old"/>
  </r>
  <r>
    <s v="02-72-0101-01-00"/>
    <d v="2019-08-24T00:00:00"/>
    <x v="4"/>
    <s v="IMPULSE"/>
    <n v="2"/>
    <n v="58"/>
    <n v="11.2"/>
    <n v="5.6"/>
    <n v="46.8"/>
    <n v="0.81"/>
    <s v="Saturday"/>
    <d v="2019-08-27T00:00:00"/>
    <s v="Tuesday"/>
    <s v="Tuesday"/>
    <n v="0"/>
    <s v="Low Cost per Unit"/>
    <n v="0"/>
    <n v="1.74"/>
    <n v="0"/>
    <n v="0"/>
    <n v="0"/>
    <s v="Greater Than 8 Weeks Old"/>
  </r>
  <r>
    <s v="02-72-0101-01-00"/>
    <d v="2019-08-25T00:00:00"/>
    <x v="4"/>
    <s v="IMPULSE"/>
    <n v="1"/>
    <n v="29"/>
    <n v="5.6"/>
    <n v="5.6"/>
    <n v="23.4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2-0101-01-00"/>
    <d v="2019-08-26T00:00:00"/>
    <x v="4"/>
    <s v="IMPULSE"/>
    <n v="1"/>
    <n v="29"/>
    <n v="5.6"/>
    <n v="5.6"/>
    <n v="23.4"/>
    <n v="0.8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2-0101-01-00"/>
    <d v="2019-08-27T00:00:00"/>
    <x v="4"/>
    <s v="IMPULSE"/>
    <n v="3"/>
    <n v="87"/>
    <n v="16.8"/>
    <n v="5.6000000000000005"/>
    <n v="70.2"/>
    <n v="0.81"/>
    <s v="Tuesday"/>
    <d v="2019-08-30T00:00:00"/>
    <s v="Friday"/>
    <s v="Friday"/>
    <n v="4.3500000000000005"/>
    <s v="Low Cost per Unit"/>
    <n v="0"/>
    <n v="2.61"/>
    <n v="0"/>
    <n v="0"/>
    <n v="0"/>
    <s v="Greater Than 8 Weeks Old"/>
  </r>
  <r>
    <s v="02-72-0101-01-00"/>
    <d v="2019-08-28T00:00:00"/>
    <x v="4"/>
    <s v="IMPULSE"/>
    <n v="3"/>
    <n v="87"/>
    <n v="16.8"/>
    <n v="5.6000000000000005"/>
    <n v="70.2"/>
    <n v="0.81"/>
    <s v="Wednesday"/>
    <d v="2019-08-31T00:00:00"/>
    <s v="Saturday"/>
    <s v="Saturday"/>
    <n v="0"/>
    <s v="Low Cost per Unit"/>
    <n v="0"/>
    <n v="2.61"/>
    <n v="0"/>
    <n v="0"/>
    <n v="0"/>
    <s v="Greater Than 8 Weeks Old"/>
  </r>
  <r>
    <s v="02-72-0101-01-00"/>
    <d v="2019-08-29T00:00:00"/>
    <x v="4"/>
    <s v="IMPULSE"/>
    <n v="1"/>
    <n v="29"/>
    <n v="5.6"/>
    <n v="5.6"/>
    <n v="23.4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73-0001-01-00"/>
    <d v="2019-08-01T00:00:00"/>
    <x v="4"/>
    <s v="BELTS"/>
    <n v="7"/>
    <n v="273"/>
    <n v="75.95"/>
    <n v="10.85"/>
    <n v="197.05"/>
    <n v="0.72"/>
    <s v="Thursday"/>
    <d v="2019-08-04T00:00:00"/>
    <s v="Sunday"/>
    <s v="Monday"/>
    <n v="0"/>
    <s v="Low Cost per Unit"/>
    <n v="0"/>
    <n v="8.19"/>
    <n v="0"/>
    <n v="0"/>
    <n v="0"/>
    <s v="Greater Than 8 Weeks Old"/>
  </r>
  <r>
    <s v="02-73-0001-01-00"/>
    <d v="2019-08-02T00:00:00"/>
    <x v="4"/>
    <s v="BELTS"/>
    <n v="12"/>
    <n v="468"/>
    <n v="130.19999999999999"/>
    <n v="10.85"/>
    <n v="337.8"/>
    <n v="0.72"/>
    <s v="Friday"/>
    <d v="2019-08-05T00:00:00"/>
    <s v="Monday"/>
    <s v="Monday"/>
    <n v="0"/>
    <s v="Low Cost per Unit"/>
    <n v="0"/>
    <n v="14.04"/>
    <n v="0"/>
    <n v="0"/>
    <n v="0"/>
    <s v="Greater Than 8 Weeks Old"/>
  </r>
  <r>
    <s v="02-73-0001-01-00"/>
    <d v="2019-08-03T00:00:00"/>
    <x v="4"/>
    <s v="BELTS"/>
    <n v="4"/>
    <n v="156"/>
    <n v="43.4"/>
    <n v="10.85"/>
    <n v="112.6"/>
    <n v="0.72"/>
    <s v="Saturday"/>
    <d v="2019-08-06T00:00:00"/>
    <s v="Tuesday"/>
    <s v="Tuesday"/>
    <n v="0"/>
    <s v="Low Cost per Unit"/>
    <n v="0"/>
    <n v="4.68"/>
    <n v="0"/>
    <n v="0"/>
    <n v="0"/>
    <s v="Greater Than 8 Weeks Old"/>
  </r>
  <r>
    <s v="02-73-0001-01-00"/>
    <d v="2019-08-04T00:00:00"/>
    <x v="4"/>
    <s v="BELTS"/>
    <n v="2"/>
    <n v="78"/>
    <n v="21.7"/>
    <n v="10.85"/>
    <n v="56.3"/>
    <n v="0.72"/>
    <s v="Sunday"/>
    <d v="2019-08-07T00:00:00"/>
    <s v="Wednesday"/>
    <s v="Wednesday"/>
    <n v="0"/>
    <s v="Low Cost per Unit"/>
    <n v="0"/>
    <n v="2.34"/>
    <n v="0"/>
    <n v="0"/>
    <n v="0"/>
    <s v="Greater Than 8 Weeks Old"/>
  </r>
  <r>
    <s v="02-73-0001-01-00"/>
    <d v="2019-08-05T00:00:00"/>
    <x v="4"/>
    <s v="BELTS"/>
    <n v="4"/>
    <n v="156"/>
    <n v="43.4"/>
    <n v="10.85"/>
    <n v="112.6"/>
    <n v="0.72"/>
    <s v="Monday"/>
    <d v="2019-08-08T00:00:00"/>
    <s v="Thursday"/>
    <s v="Thursday"/>
    <n v="0"/>
    <s v="Low Cost per Unit"/>
    <n v="0"/>
    <n v="4.68"/>
    <n v="0"/>
    <n v="0"/>
    <n v="0"/>
    <s v="Greater Than 8 Weeks Old"/>
  </r>
  <r>
    <s v="02-73-0001-01-00"/>
    <d v="2019-08-06T00:00:00"/>
    <x v="4"/>
    <s v="BELTS"/>
    <n v="2"/>
    <n v="78"/>
    <n v="21.7"/>
    <n v="10.85"/>
    <n v="56.3"/>
    <n v="0.72"/>
    <s v="Tuesday"/>
    <d v="2019-08-09T00:00:00"/>
    <s v="Friday"/>
    <s v="Friday"/>
    <n v="3.9000000000000004"/>
    <s v="Low Cost per Unit"/>
    <n v="0"/>
    <n v="2.34"/>
    <n v="0"/>
    <n v="0"/>
    <n v="0"/>
    <s v="Greater Than 8 Weeks Old"/>
  </r>
  <r>
    <s v="02-73-0001-01-00"/>
    <d v="2019-08-07T00:00:00"/>
    <x v="4"/>
    <s v="BELTS"/>
    <n v="4"/>
    <n v="156"/>
    <n v="43.4"/>
    <n v="10.85"/>
    <n v="112.6"/>
    <n v="0.72"/>
    <s v="Wednesday"/>
    <d v="2019-08-10T00:00:00"/>
    <s v="Saturday"/>
    <s v="Saturday"/>
    <n v="0"/>
    <s v="Low Cost per Unit"/>
    <n v="0"/>
    <n v="4.68"/>
    <n v="0"/>
    <n v="0"/>
    <n v="0"/>
    <s v="Greater Than 8 Weeks Old"/>
  </r>
  <r>
    <s v="02-73-0001-01-00"/>
    <d v="2019-08-08T00:00:00"/>
    <x v="4"/>
    <s v="BELTS"/>
    <n v="4"/>
    <n v="156"/>
    <n v="43.4"/>
    <n v="10.85"/>
    <n v="112.6"/>
    <n v="0.72"/>
    <s v="Thursday"/>
    <d v="2019-08-11T00:00:00"/>
    <s v="Sunday"/>
    <s v="Monday"/>
    <n v="0"/>
    <s v="Low Cost per Unit"/>
    <n v="0"/>
    <n v="4.68"/>
    <n v="0"/>
    <n v="0"/>
    <n v="0"/>
    <s v="Greater Than 8 Weeks Old"/>
  </r>
  <r>
    <s v="02-73-0001-01-00"/>
    <d v="2019-08-09T00:00:00"/>
    <x v="4"/>
    <s v="BELTS"/>
    <n v="2"/>
    <n v="78"/>
    <n v="21.7"/>
    <n v="10.85"/>
    <n v="56.3"/>
    <n v="0.72"/>
    <s v="Friday"/>
    <d v="2019-08-12T00:00:00"/>
    <s v="Monday"/>
    <s v="Monday"/>
    <n v="0"/>
    <s v="Low Cost per Unit"/>
    <n v="0"/>
    <n v="2.34"/>
    <n v="0"/>
    <n v="0"/>
    <n v="0"/>
    <s v="Greater Than 8 Weeks Old"/>
  </r>
  <r>
    <s v="02-73-0001-01-00"/>
    <d v="2019-08-10T00:00:00"/>
    <x v="4"/>
    <s v="BELTS"/>
    <n v="2"/>
    <n v="78"/>
    <n v="21.7"/>
    <n v="10.85"/>
    <n v="56.3"/>
    <n v="0.72"/>
    <s v="Saturday"/>
    <d v="2019-08-13T00:00:00"/>
    <s v="Tuesday"/>
    <s v="Tuesday"/>
    <n v="0"/>
    <s v="Low Cost per Unit"/>
    <n v="0"/>
    <n v="2.34"/>
    <n v="0"/>
    <n v="0"/>
    <n v="0"/>
    <s v="Greater Than 8 Weeks Old"/>
  </r>
  <r>
    <s v="02-73-0001-01-00"/>
    <d v="2019-08-11T00:00:00"/>
    <x v="4"/>
    <s v="BELTS"/>
    <n v="2"/>
    <n v="78"/>
    <n v="21.7"/>
    <n v="10.85"/>
    <n v="56.3"/>
    <n v="0.72"/>
    <s v="Sunday"/>
    <d v="2019-08-14T00:00:00"/>
    <s v="Wednesday"/>
    <s v="Wednesday"/>
    <n v="0"/>
    <s v="Low Cost per Unit"/>
    <n v="0"/>
    <n v="2.34"/>
    <n v="0"/>
    <n v="0"/>
    <n v="0"/>
    <s v="Greater Than 8 Weeks Old"/>
  </r>
  <r>
    <s v="02-73-0001-01-00"/>
    <d v="2019-08-12T00:00:00"/>
    <x v="4"/>
    <s v="BELTS"/>
    <n v="1"/>
    <n v="39"/>
    <n v="10.85"/>
    <n v="10.85"/>
    <n v="28.1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0001-01-00"/>
    <d v="2019-08-14T00:00:00"/>
    <x v="4"/>
    <s v="BELTS"/>
    <n v="3"/>
    <n v="117"/>
    <n v="32.549999999999997"/>
    <n v="10.85"/>
    <n v="84.45"/>
    <n v="0.72"/>
    <s v="Wednesday"/>
    <d v="2019-08-17T00:00:00"/>
    <s v="Saturday"/>
    <s v="Saturday"/>
    <n v="0"/>
    <s v="Low Cost per Unit"/>
    <n v="0"/>
    <n v="3.51"/>
    <n v="0"/>
    <n v="0"/>
    <n v="0"/>
    <s v="Greater Than 8 Weeks Old"/>
  </r>
  <r>
    <s v="02-73-0001-01-00"/>
    <d v="2019-08-15T00:00:00"/>
    <x v="4"/>
    <s v="BELTS"/>
    <n v="1"/>
    <n v="39"/>
    <n v="10.85"/>
    <n v="10.85"/>
    <n v="28.15"/>
    <n v="0.72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3-0001-01-00"/>
    <d v="2019-08-16T00:00:00"/>
    <x v="4"/>
    <s v="BELTS"/>
    <n v="3"/>
    <n v="117"/>
    <n v="32.549999999999997"/>
    <n v="10.85"/>
    <n v="84.45"/>
    <n v="0.72"/>
    <s v="Friday"/>
    <d v="2019-08-19T00:00:00"/>
    <s v="Monday"/>
    <s v="Monday"/>
    <n v="0"/>
    <s v="Low Cost per Unit"/>
    <n v="0"/>
    <n v="3.51"/>
    <n v="0"/>
    <n v="0"/>
    <n v="0"/>
    <s v="Greater Than 8 Weeks Old"/>
  </r>
  <r>
    <s v="02-73-0001-01-00"/>
    <d v="2019-08-19T00:00:00"/>
    <x v="4"/>
    <s v="BELTS"/>
    <n v="1"/>
    <n v="39"/>
    <n v="10.85"/>
    <n v="10.85"/>
    <n v="28.15"/>
    <n v="0.72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3-0001-01-00"/>
    <d v="2019-08-20T00:00:00"/>
    <x v="4"/>
    <s v="BELTS"/>
    <n v="1"/>
    <n v="39"/>
    <n v="10.85"/>
    <n v="10.85"/>
    <n v="28.15"/>
    <n v="0.72"/>
    <s v="Tuesday"/>
    <d v="2019-08-23T00:00:00"/>
    <s v="Friday"/>
    <s v="Friday"/>
    <n v="1.9500000000000002"/>
    <s v="Low Cost per Unit"/>
    <n v="0"/>
    <n v="0"/>
    <n v="0"/>
    <n v="0"/>
    <n v="0"/>
    <s v="Greater Than 8 Weeks Old"/>
  </r>
  <r>
    <s v="02-73-0001-01-00"/>
    <d v="2019-08-22T00:00:00"/>
    <x v="4"/>
    <s v="BELTS"/>
    <n v="1"/>
    <n v="39"/>
    <n v="10.85"/>
    <n v="10.85"/>
    <n v="28.15"/>
    <n v="0.7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73-0001-01-00"/>
    <d v="2019-08-23T00:00:00"/>
    <x v="4"/>
    <s v="BELTS"/>
    <n v="1"/>
    <n v="39"/>
    <n v="10.85"/>
    <n v="10.85"/>
    <n v="28.15"/>
    <n v="0.72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2-73-0001-01-00"/>
    <d v="2019-08-25T00:00:00"/>
    <x v="4"/>
    <s v="BELTS"/>
    <n v="2"/>
    <n v="78"/>
    <n v="21.7"/>
    <n v="10.85"/>
    <n v="56.3"/>
    <n v="0.72"/>
    <s v="Sunday"/>
    <d v="2019-08-28T00:00:00"/>
    <s v="Wednesday"/>
    <s v="Wednesday"/>
    <n v="0"/>
    <s v="Low Cost per Unit"/>
    <n v="0"/>
    <n v="2.34"/>
    <n v="0"/>
    <n v="0"/>
    <n v="0"/>
    <s v="Greater Than 8 Weeks Old"/>
  </r>
  <r>
    <s v="02-73-0001-01-00"/>
    <d v="2019-08-27T00:00:00"/>
    <x v="4"/>
    <s v="BELTS"/>
    <n v="1"/>
    <n v="39"/>
    <n v="10.85"/>
    <n v="10.85"/>
    <n v="28.15"/>
    <n v="0.72"/>
    <s v="Tuesday"/>
    <d v="2019-08-30T00:00:00"/>
    <s v="Friday"/>
    <s v="Friday"/>
    <n v="1.9500000000000002"/>
    <s v="Low Cost per Unit"/>
    <n v="0"/>
    <n v="0"/>
    <n v="0"/>
    <n v="0"/>
    <n v="0"/>
    <s v="Greater Than 8 Weeks Old"/>
  </r>
  <r>
    <s v="02-73-0001-01-00"/>
    <d v="2019-08-29T00:00:00"/>
    <x v="4"/>
    <s v="BELTS"/>
    <n v="3"/>
    <n v="117"/>
    <n v="32.549999999999997"/>
    <n v="10.85"/>
    <n v="84.45"/>
    <n v="0.72"/>
    <s v="Thursday"/>
    <d v="2019-09-01T00:00:00"/>
    <s v="Sunday"/>
    <s v="Monday"/>
    <n v="0"/>
    <s v="Low Cost per Unit"/>
    <n v="0"/>
    <n v="3.51"/>
    <n v="0"/>
    <n v="0"/>
    <n v="0"/>
    <s v="Greater Than 8 Weeks Old"/>
  </r>
  <r>
    <s v="02-73-0001-01-00"/>
    <d v="2019-08-30T00:00:00"/>
    <x v="4"/>
    <s v="BELTS"/>
    <n v="2"/>
    <n v="78"/>
    <n v="21.7"/>
    <n v="10.85"/>
    <n v="56.3"/>
    <n v="0.72"/>
    <s v="Friday"/>
    <d v="2019-09-02T00:00:00"/>
    <s v="Monday"/>
    <s v="Monday"/>
    <n v="0"/>
    <s v="Low Cost per Unit"/>
    <n v="0"/>
    <n v="2.34"/>
    <n v="0"/>
    <n v="0"/>
    <n v="0"/>
    <s v="Greater Than 8 Weeks Old"/>
  </r>
  <r>
    <s v="02-73-0001-01-00"/>
    <d v="2019-08-31T00:00:00"/>
    <x v="4"/>
    <s v="BELTS"/>
    <n v="1"/>
    <n v="39"/>
    <n v="10.85"/>
    <n v="10.85"/>
    <n v="28.15"/>
    <n v="0.7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3-0002-01-00"/>
    <d v="2019-08-01T00:00:00"/>
    <x v="4"/>
    <s v="BELTS"/>
    <n v="3"/>
    <n v="135"/>
    <n v="33"/>
    <n v="11"/>
    <n v="102"/>
    <n v="0.76"/>
    <s v="Thursday"/>
    <d v="2019-08-04T00:00:00"/>
    <s v="Sunday"/>
    <s v="Monday"/>
    <n v="0"/>
    <s v="Low Cost per Unit"/>
    <n v="0"/>
    <n v="4.05"/>
    <n v="0"/>
    <n v="0"/>
    <n v="0"/>
    <s v="Greater Than 8 Weeks Old"/>
  </r>
  <r>
    <s v="02-73-0002-01-00"/>
    <d v="2019-08-02T00:00:00"/>
    <x v="4"/>
    <s v="BELTS"/>
    <n v="3"/>
    <n v="135"/>
    <n v="33"/>
    <n v="11"/>
    <n v="102"/>
    <n v="0.76"/>
    <s v="Friday"/>
    <d v="2019-08-05T00:00:00"/>
    <s v="Monday"/>
    <s v="Monday"/>
    <n v="0"/>
    <s v="Low Cost per Unit"/>
    <n v="0"/>
    <n v="4.05"/>
    <n v="0"/>
    <n v="0"/>
    <n v="0"/>
    <s v="Greater Than 8 Weeks Old"/>
  </r>
  <r>
    <s v="02-73-0002-01-00"/>
    <d v="2019-08-03T00:00:00"/>
    <x v="4"/>
    <s v="BELTS"/>
    <n v="5"/>
    <n v="225"/>
    <n v="55"/>
    <n v="11"/>
    <n v="170"/>
    <n v="0.76"/>
    <s v="Saturday"/>
    <d v="2019-08-06T00:00:00"/>
    <s v="Tuesday"/>
    <s v="Tuesday"/>
    <n v="0"/>
    <s v="Low Cost per Unit"/>
    <n v="0"/>
    <n v="6.75"/>
    <n v="0"/>
    <n v="0"/>
    <n v="0"/>
    <s v="Greater Than 8 Weeks Old"/>
  </r>
  <r>
    <s v="02-73-0002-01-00"/>
    <d v="2019-08-04T00:00:00"/>
    <x v="4"/>
    <s v="BELTS"/>
    <n v="3"/>
    <n v="135"/>
    <n v="33"/>
    <n v="11"/>
    <n v="102"/>
    <n v="0.76"/>
    <s v="Sunday"/>
    <d v="2019-08-07T00:00:00"/>
    <s v="Wednesday"/>
    <s v="Wednesday"/>
    <n v="0"/>
    <s v="Low Cost per Unit"/>
    <n v="0"/>
    <n v="4.05"/>
    <n v="0"/>
    <n v="0"/>
    <n v="0"/>
    <s v="Greater Than 8 Weeks Old"/>
  </r>
  <r>
    <s v="02-73-0002-01-00"/>
    <d v="2019-08-05T00:00:00"/>
    <x v="4"/>
    <s v="BELTS"/>
    <n v="1"/>
    <n v="45"/>
    <n v="11"/>
    <n v="11"/>
    <n v="34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3-0002-01-00"/>
    <d v="2019-08-06T00:00:00"/>
    <x v="4"/>
    <s v="BELTS"/>
    <n v="1"/>
    <n v="45"/>
    <n v="11"/>
    <n v="11"/>
    <n v="34"/>
    <n v="0.76"/>
    <s v="Tuesday"/>
    <d v="2019-08-09T00:00:00"/>
    <s v="Friday"/>
    <s v="Friday"/>
    <n v="2.25"/>
    <s v="Low Cost per Unit"/>
    <n v="0"/>
    <n v="0"/>
    <n v="0"/>
    <n v="0"/>
    <n v="0"/>
    <s v="Greater Than 8 Weeks Old"/>
  </r>
  <r>
    <s v="02-73-0002-01-00"/>
    <d v="2019-08-07T00:00:00"/>
    <x v="4"/>
    <s v="BELTS"/>
    <n v="2"/>
    <n v="90"/>
    <n v="22"/>
    <n v="11"/>
    <n v="68"/>
    <n v="0.76"/>
    <s v="Wednesday"/>
    <d v="2019-08-10T00:00:00"/>
    <s v="Saturday"/>
    <s v="Saturday"/>
    <n v="0"/>
    <s v="Low Cost per Unit"/>
    <n v="0"/>
    <n v="2.6999999999999997"/>
    <n v="0"/>
    <n v="0"/>
    <n v="0"/>
    <s v="Greater Than 8 Weeks Old"/>
  </r>
  <r>
    <s v="02-73-0002-01-00"/>
    <d v="2019-08-08T00:00:00"/>
    <x v="4"/>
    <s v="BELTS"/>
    <n v="1"/>
    <n v="45"/>
    <n v="11"/>
    <n v="11"/>
    <n v="34"/>
    <n v="0.7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3-0002-01-00"/>
    <d v="2019-08-10T00:00:00"/>
    <x v="4"/>
    <s v="BELTS"/>
    <n v="2"/>
    <n v="90"/>
    <n v="22"/>
    <n v="11"/>
    <n v="68"/>
    <n v="0.76"/>
    <s v="Saturday"/>
    <d v="2019-08-13T00:00:00"/>
    <s v="Tuesday"/>
    <s v="Tuesday"/>
    <n v="0"/>
    <s v="Low Cost per Unit"/>
    <n v="0"/>
    <n v="2.6999999999999997"/>
    <n v="0"/>
    <n v="0"/>
    <n v="0"/>
    <s v="Greater Than 8 Weeks Old"/>
  </r>
  <r>
    <s v="02-73-0002-01-00"/>
    <d v="2019-08-11T00:00:00"/>
    <x v="4"/>
    <s v="BELTS"/>
    <n v="1"/>
    <n v="45"/>
    <n v="11"/>
    <n v="11"/>
    <n v="34"/>
    <n v="0.7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0002-01-00"/>
    <d v="2019-08-13T00:00:00"/>
    <x v="4"/>
    <s v="BELTS"/>
    <n v="2"/>
    <n v="90"/>
    <n v="22"/>
    <n v="11"/>
    <n v="68"/>
    <n v="0.76"/>
    <s v="Tuesday"/>
    <d v="2019-08-16T00:00:00"/>
    <s v="Friday"/>
    <s v="Friday"/>
    <n v="4.5"/>
    <s v="Low Cost per Unit"/>
    <n v="0"/>
    <n v="2.6999999999999997"/>
    <n v="0"/>
    <n v="0"/>
    <n v="0"/>
    <s v="Greater Than 8 Weeks Old"/>
  </r>
  <r>
    <s v="02-73-0002-01-00"/>
    <d v="2019-08-14T00:00:00"/>
    <x v="4"/>
    <s v="BELTS"/>
    <n v="1"/>
    <n v="45"/>
    <n v="11"/>
    <n v="11"/>
    <n v="34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73-0002-01-00"/>
    <d v="2019-08-15T00:00:00"/>
    <x v="4"/>
    <s v="BELTS"/>
    <n v="3"/>
    <n v="135"/>
    <n v="33"/>
    <n v="11"/>
    <n v="102"/>
    <n v="0.76"/>
    <s v="Thursday"/>
    <d v="2019-08-18T00:00:00"/>
    <s v="Sunday"/>
    <s v="Monday"/>
    <n v="0"/>
    <s v="Low Cost per Unit"/>
    <n v="0"/>
    <n v="4.05"/>
    <n v="0"/>
    <n v="0"/>
    <n v="0"/>
    <s v="Greater Than 8 Weeks Old"/>
  </r>
  <r>
    <s v="02-73-0002-01-00"/>
    <d v="2019-08-16T00:00:00"/>
    <x v="4"/>
    <s v="BELTS"/>
    <n v="1"/>
    <n v="45"/>
    <n v="11"/>
    <n v="11"/>
    <n v="34"/>
    <n v="0.7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2-73-0002-01-00"/>
    <d v="2019-08-17T00:00:00"/>
    <x v="4"/>
    <s v="BELTS"/>
    <n v="1"/>
    <n v="45"/>
    <n v="11"/>
    <n v="11"/>
    <n v="34"/>
    <n v="0.7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3-0002-01-00"/>
    <d v="2019-08-18T00:00:00"/>
    <x v="4"/>
    <s v="BELTS"/>
    <n v="1"/>
    <n v="45"/>
    <n v="11"/>
    <n v="11"/>
    <n v="34"/>
    <n v="0.7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3-0002-01-00"/>
    <d v="2019-08-22T00:00:00"/>
    <x v="4"/>
    <s v="BELTS"/>
    <n v="6"/>
    <n v="215.94"/>
    <n v="66"/>
    <n v="11"/>
    <n v="149.94"/>
    <n v="0.69"/>
    <s v="Thursday"/>
    <d v="2019-08-25T00:00:00"/>
    <s v="Sunday"/>
    <s v="Monday"/>
    <n v="0"/>
    <s v="Low Cost per Unit"/>
    <n v="0"/>
    <n v="6.4781999999999993"/>
    <n v="0"/>
    <n v="0"/>
    <n v="0"/>
    <s v="Greater Than 8 Weeks Old"/>
  </r>
  <r>
    <s v="02-73-0002-01-00"/>
    <d v="2019-08-23T00:00:00"/>
    <x v="4"/>
    <s v="BELTS"/>
    <n v="8"/>
    <n v="287.92"/>
    <n v="88"/>
    <n v="11"/>
    <n v="199.92"/>
    <n v="0.69"/>
    <s v="Friday"/>
    <d v="2019-08-26T00:00:00"/>
    <s v="Monday"/>
    <s v="Monday"/>
    <n v="0"/>
    <s v="Low Cost per Unit"/>
    <n v="0"/>
    <n v="8.6376000000000008"/>
    <n v="0"/>
    <n v="0"/>
    <n v="0"/>
    <s v="Greater Than 8 Weeks Old"/>
  </r>
  <r>
    <s v="02-73-0002-01-00"/>
    <d v="2019-08-24T00:00:00"/>
    <x v="4"/>
    <s v="BELTS"/>
    <n v="13"/>
    <n v="467.87"/>
    <n v="143"/>
    <n v="11"/>
    <n v="324.87"/>
    <n v="0.69"/>
    <s v="Saturday"/>
    <d v="2019-08-27T00:00:00"/>
    <s v="Tuesday"/>
    <s v="Tuesday"/>
    <n v="0"/>
    <s v="Low Cost per Unit"/>
    <n v="0"/>
    <n v="14.036099999999999"/>
    <n v="0"/>
    <n v="0"/>
    <n v="0"/>
    <s v="Greater Than 8 Weeks Old"/>
  </r>
  <r>
    <s v="02-73-0002-01-00"/>
    <d v="2019-08-25T00:00:00"/>
    <x v="4"/>
    <s v="BELTS"/>
    <n v="13"/>
    <n v="467.87"/>
    <n v="143"/>
    <n v="11"/>
    <n v="324.87"/>
    <n v="0.69"/>
    <s v="Sunday"/>
    <d v="2019-08-28T00:00:00"/>
    <s v="Wednesday"/>
    <s v="Wednesday"/>
    <n v="0"/>
    <s v="Low Cost per Unit"/>
    <n v="0"/>
    <n v="14.036099999999999"/>
    <n v="0"/>
    <n v="0"/>
    <n v="0"/>
    <s v="Greater Than 8 Weeks Old"/>
  </r>
  <r>
    <s v="02-73-0002-01-00"/>
    <d v="2019-08-26T00:00:00"/>
    <x v="4"/>
    <s v="BELTS"/>
    <n v="9"/>
    <n v="323.91000000000003"/>
    <n v="99"/>
    <n v="11"/>
    <n v="224.91"/>
    <n v="0.69"/>
    <s v="Monday"/>
    <d v="2019-08-29T00:00:00"/>
    <s v="Thursday"/>
    <s v="Thursday"/>
    <n v="0"/>
    <s v="Low Cost per Unit"/>
    <n v="0"/>
    <n v="9.7172999999999998"/>
    <n v="0"/>
    <n v="0"/>
    <n v="0"/>
    <s v="Greater Than 8 Weeks Old"/>
  </r>
  <r>
    <s v="02-73-0002-01-00"/>
    <d v="2019-08-27T00:00:00"/>
    <x v="4"/>
    <s v="BELTS"/>
    <n v="9"/>
    <n v="323.91000000000003"/>
    <n v="99"/>
    <n v="11"/>
    <n v="224.91"/>
    <n v="0.69"/>
    <s v="Tuesday"/>
    <d v="2019-08-30T00:00:00"/>
    <s v="Friday"/>
    <s v="Friday"/>
    <n v="16.195500000000003"/>
    <s v="Low Cost per Unit"/>
    <n v="0"/>
    <n v="9.7172999999999998"/>
    <n v="0"/>
    <n v="0"/>
    <n v="0"/>
    <s v="Greater Than 8 Weeks Old"/>
  </r>
  <r>
    <s v="02-73-0002-01-00"/>
    <d v="2019-08-28T00:00:00"/>
    <x v="4"/>
    <s v="BELTS"/>
    <n v="8"/>
    <n v="287.92"/>
    <n v="88"/>
    <n v="11"/>
    <n v="199.92"/>
    <n v="0.69"/>
    <s v="Wednesday"/>
    <d v="2019-08-31T00:00:00"/>
    <s v="Saturday"/>
    <s v="Saturday"/>
    <n v="0"/>
    <s v="Low Cost per Unit"/>
    <n v="0"/>
    <n v="8.6376000000000008"/>
    <n v="0"/>
    <n v="0"/>
    <n v="0"/>
    <s v="Greater Than 8 Weeks Old"/>
  </r>
  <r>
    <s v="02-73-0002-01-00"/>
    <d v="2019-08-29T00:00:00"/>
    <x v="4"/>
    <s v="BELTS"/>
    <n v="3"/>
    <n v="107.97"/>
    <n v="33"/>
    <n v="11"/>
    <n v="74.97"/>
    <n v="0.69"/>
    <s v="Thursday"/>
    <d v="2019-09-01T00:00:00"/>
    <s v="Sunday"/>
    <s v="Monday"/>
    <n v="0"/>
    <s v="Low Cost per Unit"/>
    <n v="0"/>
    <n v="3.2390999999999996"/>
    <n v="0"/>
    <n v="0"/>
    <n v="0"/>
    <s v="Greater Than 8 Weeks Old"/>
  </r>
  <r>
    <s v="02-73-0002-01-00"/>
    <d v="2019-08-30T00:00:00"/>
    <x v="4"/>
    <s v="BELTS"/>
    <n v="1"/>
    <n v="36"/>
    <n v="11"/>
    <n v="11"/>
    <n v="25"/>
    <n v="0.69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3-1302-01-00"/>
    <d v="2019-08-03T00:00:00"/>
    <x v="4"/>
    <s v="BELTS"/>
    <n v="2"/>
    <n v="24"/>
    <n v="2.8"/>
    <n v="1.4"/>
    <n v="21.2"/>
    <n v="0.88"/>
    <s v="Saturday"/>
    <d v="2019-08-06T00:00:00"/>
    <s v="Tuesday"/>
    <s v="Tuesday"/>
    <n v="0"/>
    <s v="Low Cost per Unit"/>
    <n v="0"/>
    <n v="0.72"/>
    <n v="0"/>
    <n v="0"/>
    <n v="0"/>
    <s v="Greater Than 8 Weeks Old"/>
  </r>
  <r>
    <s v="02-73-1302-01-00"/>
    <d v="2019-08-04T00:00:00"/>
    <x v="4"/>
    <s v="BELTS"/>
    <n v="1"/>
    <n v="12"/>
    <n v="1.4"/>
    <n v="1.4"/>
    <n v="10.6"/>
    <n v="0.8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2-73-1302-01-00"/>
    <d v="2019-08-07T00:00:00"/>
    <x v="4"/>
    <s v="BELTS"/>
    <n v="19"/>
    <n v="75.81"/>
    <n v="26.6"/>
    <n v="1.4000000000000001"/>
    <n v="49.21"/>
    <n v="0.65"/>
    <s v="Wednesday"/>
    <d v="2019-08-10T00:00:00"/>
    <s v="Saturday"/>
    <s v="Saturday"/>
    <n v="0"/>
    <s v="Low Cost per Unit"/>
    <n v="0"/>
    <n v="2.2742999999999998"/>
    <n v="0"/>
    <n v="0"/>
    <n v="0"/>
    <s v="Greater Than 8 Weeks Old"/>
  </r>
  <r>
    <s v="02-73-1302-01-00"/>
    <d v="2019-08-08T00:00:00"/>
    <x v="4"/>
    <s v="BELTS"/>
    <n v="11"/>
    <n v="43.89"/>
    <n v="15.4"/>
    <n v="1.4000000000000001"/>
    <n v="28.49"/>
    <n v="0.65"/>
    <s v="Thursday"/>
    <d v="2019-08-11T00:00:00"/>
    <s v="Sunday"/>
    <s v="Monday"/>
    <n v="0"/>
    <s v="Low Cost per Unit"/>
    <n v="0"/>
    <n v="1.3167"/>
    <n v="0"/>
    <n v="0"/>
    <n v="0"/>
    <s v="Greater Than 8 Weeks Old"/>
  </r>
  <r>
    <s v="02-73-1302-01-00"/>
    <d v="2019-08-09T00:00:00"/>
    <x v="4"/>
    <s v="BELTS"/>
    <n v="16"/>
    <n v="63.84"/>
    <n v="22.4"/>
    <n v="1.4"/>
    <n v="41.44"/>
    <n v="0.65"/>
    <s v="Friday"/>
    <d v="2019-08-12T00:00:00"/>
    <s v="Monday"/>
    <s v="Monday"/>
    <n v="0"/>
    <s v="Low Cost per Unit"/>
    <n v="0"/>
    <n v="1.9152"/>
    <n v="0"/>
    <n v="0"/>
    <n v="0"/>
    <s v="Greater Than 8 Weeks Old"/>
  </r>
  <r>
    <s v="02-73-1302-01-00"/>
    <d v="2019-08-10T00:00:00"/>
    <x v="4"/>
    <s v="BELTS"/>
    <n v="22"/>
    <n v="87.78"/>
    <n v="30.8"/>
    <n v="1.4000000000000001"/>
    <n v="56.98"/>
    <n v="0.65"/>
    <s v="Saturday"/>
    <d v="2019-08-13T00:00:00"/>
    <s v="Tuesday"/>
    <s v="Tuesday"/>
    <n v="0"/>
    <s v="Low Cost per Unit"/>
    <n v="0"/>
    <n v="2.6334"/>
    <n v="0"/>
    <n v="0"/>
    <n v="0"/>
    <s v="Greater Than 8 Weeks Old"/>
  </r>
  <r>
    <s v="02-73-1302-01-00"/>
    <d v="2019-08-11T00:00:00"/>
    <x v="4"/>
    <s v="BELTS"/>
    <n v="7"/>
    <n v="27.93"/>
    <n v="9.8000000000000007"/>
    <n v="1.4000000000000001"/>
    <n v="18.13"/>
    <n v="0.65"/>
    <s v="Sunday"/>
    <d v="2019-08-14T00:00:00"/>
    <s v="Wednesday"/>
    <s v="Wednesday"/>
    <n v="0"/>
    <s v="Low Cost per Unit"/>
    <n v="0"/>
    <n v="0.83789999999999998"/>
    <n v="0"/>
    <n v="0"/>
    <n v="0"/>
    <s v="Greater Than 8 Weeks Old"/>
  </r>
  <r>
    <s v="02-73-1302-01-00"/>
    <d v="2019-08-12T00:00:00"/>
    <x v="4"/>
    <s v="BELTS"/>
    <n v="15"/>
    <n v="59.85"/>
    <n v="21"/>
    <n v="1.4"/>
    <n v="38.85"/>
    <n v="0.65"/>
    <s v="Monday"/>
    <d v="2019-08-15T00:00:00"/>
    <s v="Thursday"/>
    <s v="Thursday"/>
    <n v="0"/>
    <s v="Low Cost per Unit"/>
    <n v="0"/>
    <n v="1.7954999999999999"/>
    <n v="0"/>
    <n v="0"/>
    <n v="0"/>
    <s v="Greater Than 8 Weeks Old"/>
  </r>
  <r>
    <s v="02-73-1302-01-00"/>
    <d v="2019-08-13T00:00:00"/>
    <x v="4"/>
    <s v="BELTS"/>
    <n v="1"/>
    <n v="3.99"/>
    <n v="1.4"/>
    <n v="1.4"/>
    <n v="2.59"/>
    <n v="0.65"/>
    <s v="Tuesday"/>
    <d v="2019-08-16T00:00:00"/>
    <s v="Friday"/>
    <s v="Friday"/>
    <n v="0.19950000000000001"/>
    <s v="Low Cost per Unit"/>
    <n v="0"/>
    <n v="0"/>
    <n v="0"/>
    <n v="0"/>
    <n v="0"/>
    <s v="Greater Than 8 Weeks Old"/>
  </r>
  <r>
    <s v="02-73-1302-01-00"/>
    <d v="2019-08-14T00:00:00"/>
    <x v="4"/>
    <s v="BELTS"/>
    <n v="8"/>
    <n v="31.92"/>
    <n v="11.2"/>
    <n v="1.4"/>
    <n v="20.72"/>
    <n v="0.65"/>
    <s v="Wednesday"/>
    <d v="2019-08-17T00:00:00"/>
    <s v="Saturday"/>
    <s v="Saturday"/>
    <n v="0"/>
    <s v="Low Cost per Unit"/>
    <n v="0"/>
    <n v="0.95760000000000001"/>
    <n v="0"/>
    <n v="0"/>
    <n v="0"/>
    <s v="Greater Than 8 Weeks Old"/>
  </r>
  <r>
    <s v="02-73-1302-01-00"/>
    <d v="2019-08-15T00:00:00"/>
    <x v="4"/>
    <s v="BELTS"/>
    <n v="4"/>
    <n v="15.96"/>
    <n v="5.6"/>
    <n v="1.4"/>
    <n v="10.36"/>
    <n v="0.65"/>
    <s v="Thursday"/>
    <d v="2019-08-18T00:00:00"/>
    <s v="Sunday"/>
    <s v="Monday"/>
    <n v="0"/>
    <s v="Low Cost per Unit"/>
    <n v="0"/>
    <n v="0.4788"/>
    <n v="0"/>
    <n v="0"/>
    <n v="0"/>
    <s v="Greater Than 8 Weeks Old"/>
  </r>
  <r>
    <s v="02-73-1302-01-00"/>
    <d v="2019-08-16T00:00:00"/>
    <x v="4"/>
    <s v="BELTS"/>
    <n v="5"/>
    <n v="19.95"/>
    <n v="7"/>
    <n v="1.4"/>
    <n v="12.95"/>
    <n v="0.65"/>
    <s v="Friday"/>
    <d v="2019-08-19T00:00:00"/>
    <s v="Monday"/>
    <s v="Monday"/>
    <n v="0"/>
    <s v="Low Cost per Unit"/>
    <n v="0"/>
    <n v="0.59849999999999992"/>
    <n v="0"/>
    <n v="0"/>
    <n v="0"/>
    <s v="Greater Than 8 Weeks Old"/>
  </r>
  <r>
    <s v="02-73-1302-01-00"/>
    <d v="2019-08-17T00:00:00"/>
    <x v="4"/>
    <s v="BELTS"/>
    <n v="5"/>
    <n v="19.95"/>
    <n v="7"/>
    <n v="1.4"/>
    <n v="12.95"/>
    <n v="0.65"/>
    <s v="Saturday"/>
    <d v="2019-08-20T00:00:00"/>
    <s v="Tuesday"/>
    <s v="Tuesday"/>
    <n v="0"/>
    <s v="Low Cost per Unit"/>
    <n v="0"/>
    <n v="0.59849999999999992"/>
    <n v="0"/>
    <n v="0"/>
    <n v="0"/>
    <s v="Greater Than 8 Weeks Old"/>
  </r>
  <r>
    <s v="02-73-1302-01-00"/>
    <d v="2019-08-18T00:00:00"/>
    <x v="4"/>
    <s v="BELTS"/>
    <n v="3"/>
    <n v="11.97"/>
    <n v="4.2"/>
    <n v="1.4000000000000001"/>
    <n v="7.77"/>
    <n v="0.65"/>
    <s v="Sunday"/>
    <d v="2019-08-21T00:00:00"/>
    <s v="Wednesday"/>
    <s v="Wednesday"/>
    <n v="0"/>
    <s v="Low Cost per Unit"/>
    <n v="0"/>
    <n v="0.35910000000000003"/>
    <n v="0"/>
    <n v="0"/>
    <n v="0"/>
    <s v="Greater Than 8 Weeks Old"/>
  </r>
  <r>
    <s v="02-73-1302-01-00"/>
    <d v="2019-08-19T00:00:00"/>
    <x v="4"/>
    <s v="BELTS"/>
    <n v="6"/>
    <n v="23.94"/>
    <n v="8.4"/>
    <n v="1.4000000000000001"/>
    <n v="15.54"/>
    <n v="0.65"/>
    <s v="Monday"/>
    <d v="2019-08-22T00:00:00"/>
    <s v="Thursday"/>
    <s v="Thursday"/>
    <n v="0"/>
    <s v="Low Cost per Unit"/>
    <n v="0"/>
    <n v="0.71820000000000006"/>
    <n v="0"/>
    <n v="0"/>
    <n v="0"/>
    <s v="Greater Than 8 Weeks Old"/>
  </r>
  <r>
    <s v="02-73-1302-01-00"/>
    <d v="2019-08-20T00:00:00"/>
    <x v="4"/>
    <s v="BELTS"/>
    <n v="7"/>
    <n v="27.93"/>
    <n v="9.8000000000000007"/>
    <n v="1.4000000000000001"/>
    <n v="18.13"/>
    <n v="0.65"/>
    <s v="Tuesday"/>
    <d v="2019-08-23T00:00:00"/>
    <s v="Friday"/>
    <s v="Friday"/>
    <n v="1.3965000000000001"/>
    <s v="Low Cost per Unit"/>
    <n v="0"/>
    <n v="0.83789999999999998"/>
    <n v="0"/>
    <n v="0"/>
    <n v="0"/>
    <s v="Greater Than 8 Weeks Old"/>
  </r>
  <r>
    <s v="02-73-1302-01-00"/>
    <d v="2019-08-21T00:00:00"/>
    <x v="4"/>
    <s v="BELTS"/>
    <n v="10"/>
    <n v="39.9"/>
    <n v="14"/>
    <n v="1.4"/>
    <n v="25.9"/>
    <n v="0.65"/>
    <s v="Wednesday"/>
    <d v="2019-08-24T00:00:00"/>
    <s v="Saturday"/>
    <s v="Saturday"/>
    <n v="0"/>
    <s v="Low Cost per Unit"/>
    <n v="0"/>
    <n v="1.1969999999999998"/>
    <n v="0"/>
    <n v="0"/>
    <n v="0"/>
    <s v="Greater Than 8 Weeks Old"/>
  </r>
  <r>
    <s v="02-73-1302-01-00"/>
    <d v="2019-08-22T00:00:00"/>
    <x v="4"/>
    <s v="BELTS"/>
    <n v="11"/>
    <n v="43.89"/>
    <n v="15.4"/>
    <n v="1.4000000000000001"/>
    <n v="28.49"/>
    <n v="0.65"/>
    <s v="Thursday"/>
    <d v="2019-08-25T00:00:00"/>
    <s v="Sunday"/>
    <s v="Monday"/>
    <n v="0"/>
    <s v="Low Cost per Unit"/>
    <n v="0"/>
    <n v="1.3167"/>
    <n v="0"/>
    <n v="0"/>
    <n v="0"/>
    <s v="Greater Than 8 Weeks Old"/>
  </r>
  <r>
    <s v="02-73-1302-01-00"/>
    <d v="2019-08-23T00:00:00"/>
    <x v="4"/>
    <s v="BELTS"/>
    <n v="15"/>
    <n v="59.85"/>
    <n v="21"/>
    <n v="1.4"/>
    <n v="38.85"/>
    <n v="0.65"/>
    <s v="Friday"/>
    <d v="2019-08-26T00:00:00"/>
    <s v="Monday"/>
    <s v="Monday"/>
    <n v="0"/>
    <s v="Low Cost per Unit"/>
    <n v="0"/>
    <n v="1.7954999999999999"/>
    <n v="0"/>
    <n v="0"/>
    <n v="0"/>
    <s v="Greater Than 8 Weeks Old"/>
  </r>
  <r>
    <s v="02-73-1302-01-00"/>
    <d v="2019-08-24T00:00:00"/>
    <x v="4"/>
    <s v="BELTS"/>
    <n v="19"/>
    <n v="75.81"/>
    <n v="26.6"/>
    <n v="1.4000000000000001"/>
    <n v="49.21"/>
    <n v="0.65"/>
    <s v="Saturday"/>
    <d v="2019-08-27T00:00:00"/>
    <s v="Tuesday"/>
    <s v="Tuesday"/>
    <n v="0"/>
    <s v="Low Cost per Unit"/>
    <n v="0"/>
    <n v="2.2742999999999998"/>
    <n v="0"/>
    <n v="0"/>
    <n v="0"/>
    <s v="Greater Than 8 Weeks Old"/>
  </r>
  <r>
    <s v="02-73-1302-01-00"/>
    <d v="2019-08-25T00:00:00"/>
    <x v="4"/>
    <s v="BELTS"/>
    <n v="5"/>
    <n v="19.95"/>
    <n v="7"/>
    <n v="1.4"/>
    <n v="12.95"/>
    <n v="0.65"/>
    <s v="Sunday"/>
    <d v="2019-08-28T00:00:00"/>
    <s v="Wednesday"/>
    <s v="Wednesday"/>
    <n v="0"/>
    <s v="Low Cost per Unit"/>
    <n v="0"/>
    <n v="0.59849999999999992"/>
    <n v="0"/>
    <n v="0"/>
    <n v="0"/>
    <s v="Greater Than 8 Weeks Old"/>
  </r>
  <r>
    <s v="02-73-1302-01-00"/>
    <d v="2019-08-26T00:00:00"/>
    <x v="4"/>
    <s v="BELTS"/>
    <n v="5"/>
    <n v="19.95"/>
    <n v="7"/>
    <n v="1.4"/>
    <n v="12.95"/>
    <n v="0.65"/>
    <s v="Monday"/>
    <d v="2019-08-29T00:00:00"/>
    <s v="Thursday"/>
    <s v="Thursday"/>
    <n v="0"/>
    <s v="Low Cost per Unit"/>
    <n v="0"/>
    <n v="0.59849999999999992"/>
    <n v="0"/>
    <n v="0"/>
    <n v="0"/>
    <s v="Greater Than 8 Weeks Old"/>
  </r>
  <r>
    <s v="02-73-1302-01-00"/>
    <d v="2019-08-27T00:00:00"/>
    <x v="4"/>
    <s v="BELTS"/>
    <n v="4"/>
    <n v="15.96"/>
    <n v="5.6"/>
    <n v="1.4"/>
    <n v="10.36"/>
    <n v="0.65"/>
    <s v="Tuesday"/>
    <d v="2019-08-30T00:00:00"/>
    <s v="Friday"/>
    <s v="Friday"/>
    <n v="0.79800000000000004"/>
    <s v="Low Cost per Unit"/>
    <n v="0"/>
    <n v="0.4788"/>
    <n v="0"/>
    <n v="0"/>
    <n v="0"/>
    <s v="Greater Than 8 Weeks Old"/>
  </r>
  <r>
    <s v="02-73-1302-01-00"/>
    <d v="2019-08-28T00:00:00"/>
    <x v="4"/>
    <s v="BELTS"/>
    <n v="8"/>
    <n v="31.92"/>
    <n v="11.2"/>
    <n v="1.4"/>
    <n v="20.72"/>
    <n v="0.65"/>
    <s v="Wednesday"/>
    <d v="2019-08-31T00:00:00"/>
    <s v="Saturday"/>
    <s v="Saturday"/>
    <n v="0"/>
    <s v="Low Cost per Unit"/>
    <n v="0"/>
    <n v="0.95760000000000001"/>
    <n v="0"/>
    <n v="0"/>
    <n v="0"/>
    <s v="Greater Than 8 Weeks Old"/>
  </r>
  <r>
    <s v="02-73-1302-01-00"/>
    <d v="2019-08-29T00:00:00"/>
    <x v="4"/>
    <s v="BELTS"/>
    <n v="4"/>
    <n v="15.96"/>
    <n v="5.6"/>
    <n v="1.4"/>
    <n v="10.36"/>
    <n v="0.65"/>
    <s v="Thursday"/>
    <d v="2019-09-01T00:00:00"/>
    <s v="Sunday"/>
    <s v="Monday"/>
    <n v="0"/>
    <s v="Low Cost per Unit"/>
    <n v="0"/>
    <n v="0.4788"/>
    <n v="0"/>
    <n v="0"/>
    <n v="0"/>
    <s v="Greater Than 8 Weeks Old"/>
  </r>
  <r>
    <s v="02-73-1302-01-00"/>
    <d v="2019-08-30T00:00:00"/>
    <x v="4"/>
    <s v="BELTS"/>
    <n v="1"/>
    <n v="12"/>
    <n v="1.4"/>
    <n v="1.4"/>
    <n v="10.6"/>
    <n v="0.8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3-1401-01-12"/>
    <d v="2019-08-03T00:00:00"/>
    <x v="4"/>
    <s v="BELTS"/>
    <n v="1"/>
    <n v="26"/>
    <n v="6"/>
    <n v="6"/>
    <n v="20"/>
    <n v="0.77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2-73-1401-01-12"/>
    <d v="2019-08-07T00:00:00"/>
    <x v="4"/>
    <s v="BELTS"/>
    <n v="2"/>
    <n v="52"/>
    <n v="12"/>
    <n v="6"/>
    <n v="40"/>
    <n v="0.77"/>
    <s v="Wednesday"/>
    <d v="2019-08-10T00:00:00"/>
    <s v="Saturday"/>
    <s v="Saturday"/>
    <n v="0"/>
    <s v="Low Cost per Unit"/>
    <n v="0"/>
    <n v="1.56"/>
    <n v="0"/>
    <n v="0"/>
    <n v="0"/>
    <s v="Greater Than 8 Weeks Old"/>
  </r>
  <r>
    <s v="02-73-1401-01-12"/>
    <d v="2019-08-09T00:00:00"/>
    <x v="4"/>
    <s v="BELTS"/>
    <n v="2"/>
    <n v="52"/>
    <n v="12"/>
    <n v="6"/>
    <n v="40"/>
    <n v="0.77"/>
    <s v="Friday"/>
    <d v="2019-08-12T00:00:00"/>
    <s v="Monday"/>
    <s v="Monday"/>
    <n v="0"/>
    <s v="Low Cost per Unit"/>
    <n v="0"/>
    <n v="1.56"/>
    <n v="0"/>
    <n v="0"/>
    <n v="0"/>
    <s v="Greater Than 8 Weeks Old"/>
  </r>
  <r>
    <s v="02-73-1401-01-12"/>
    <d v="2019-08-10T00:00:00"/>
    <x v="4"/>
    <s v="BELTS"/>
    <n v="3"/>
    <n v="78"/>
    <n v="18"/>
    <n v="6"/>
    <n v="60"/>
    <n v="0.77"/>
    <s v="Saturday"/>
    <d v="2019-08-13T00:00:00"/>
    <s v="Tuesday"/>
    <s v="Tuesday"/>
    <n v="0"/>
    <s v="Low Cost per Unit"/>
    <n v="0"/>
    <n v="2.34"/>
    <n v="0"/>
    <n v="0"/>
    <n v="0"/>
    <s v="Greater Than 8 Weeks Old"/>
  </r>
  <r>
    <s v="02-73-1401-01-12"/>
    <d v="2019-08-11T00:00:00"/>
    <x v="4"/>
    <s v="BELTS"/>
    <n v="1"/>
    <n v="26"/>
    <n v="6"/>
    <n v="6"/>
    <n v="20"/>
    <n v="0.7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1401-01-12"/>
    <d v="2019-08-12T00:00:00"/>
    <x v="4"/>
    <s v="BELTS"/>
    <n v="1"/>
    <n v="26"/>
    <n v="6"/>
    <n v="6"/>
    <n v="20"/>
    <n v="0.7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1401-01-12"/>
    <d v="2019-08-13T00:00:00"/>
    <x v="4"/>
    <s v="BELTS"/>
    <n v="3"/>
    <n v="78"/>
    <n v="18"/>
    <n v="6"/>
    <n v="60"/>
    <n v="0.77"/>
    <s v="Tuesday"/>
    <d v="2019-08-16T00:00:00"/>
    <s v="Friday"/>
    <s v="Friday"/>
    <n v="3.9000000000000004"/>
    <s v="Low Cost per Unit"/>
    <n v="0"/>
    <n v="2.34"/>
    <n v="0"/>
    <n v="0"/>
    <n v="0"/>
    <s v="Greater Than 8 Weeks Old"/>
  </r>
  <r>
    <s v="02-73-1401-01-12"/>
    <d v="2019-08-17T00:00:00"/>
    <x v="4"/>
    <s v="BELTS"/>
    <n v="1"/>
    <n v="26"/>
    <n v="6"/>
    <n v="6"/>
    <n v="20"/>
    <n v="0.7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3-1401-01-12"/>
    <d v="2019-08-19T00:00:00"/>
    <x v="4"/>
    <s v="BELTS"/>
    <n v="2"/>
    <n v="52"/>
    <n v="12"/>
    <n v="6"/>
    <n v="40"/>
    <n v="0.77"/>
    <s v="Monday"/>
    <d v="2019-08-22T00:00:00"/>
    <s v="Thursday"/>
    <s v="Thursday"/>
    <n v="0"/>
    <s v="Low Cost per Unit"/>
    <n v="0"/>
    <n v="1.56"/>
    <n v="0"/>
    <n v="0"/>
    <n v="0"/>
    <s v="Greater Than 8 Weeks Old"/>
  </r>
  <r>
    <s v="02-73-1401-01-12"/>
    <d v="2019-08-20T00:00:00"/>
    <x v="4"/>
    <s v="BELTS"/>
    <n v="1"/>
    <n v="26"/>
    <n v="6"/>
    <n v="6"/>
    <n v="20"/>
    <n v="0.77"/>
    <s v="Tuesday"/>
    <d v="2019-08-23T00:00:00"/>
    <s v="Friday"/>
    <s v="Friday"/>
    <n v="1.3"/>
    <s v="Low Cost per Unit"/>
    <n v="0"/>
    <n v="0"/>
    <n v="0"/>
    <n v="0"/>
    <n v="0"/>
    <s v="Greater Than 8 Weeks Old"/>
  </r>
  <r>
    <s v="02-73-1401-01-12"/>
    <d v="2019-08-25T00:00:00"/>
    <x v="4"/>
    <s v="BELTS"/>
    <n v="1"/>
    <n v="26"/>
    <n v="6"/>
    <n v="6"/>
    <n v="20"/>
    <n v="0.77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3-1401-01-12"/>
    <d v="2019-08-26T00:00:00"/>
    <x v="4"/>
    <s v="BELTS"/>
    <n v="1"/>
    <n v="26"/>
    <n v="6"/>
    <n v="6"/>
    <n v="20"/>
    <n v="0.77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3-1401-01-12"/>
    <d v="2019-08-27T00:00:00"/>
    <x v="4"/>
    <s v="BELTS"/>
    <n v="1"/>
    <n v="26"/>
    <n v="6"/>
    <n v="6"/>
    <n v="20"/>
    <n v="0.77"/>
    <s v="Tuesday"/>
    <d v="2019-08-30T00:00:00"/>
    <s v="Friday"/>
    <s v="Friday"/>
    <n v="1.3"/>
    <s v="Low Cost per Unit"/>
    <n v="0"/>
    <n v="0"/>
    <n v="0"/>
    <n v="0"/>
    <n v="0"/>
    <s v="Greater Than 8 Weeks Old"/>
  </r>
  <r>
    <s v="02-73-1401-01-12"/>
    <d v="2019-08-28T00:00:00"/>
    <x v="4"/>
    <s v="BELTS"/>
    <n v="1"/>
    <n v="26"/>
    <n v="6"/>
    <n v="6"/>
    <n v="20"/>
    <n v="0.77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73-1402-01-12"/>
    <d v="2019-08-01T00:00:00"/>
    <x v="4"/>
    <s v="BELTS"/>
    <n v="1"/>
    <n v="60"/>
    <n v="16.8"/>
    <n v="16.8"/>
    <n v="43.2"/>
    <n v="0.72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3-1402-01-12"/>
    <d v="2019-08-05T00:00:00"/>
    <x v="4"/>
    <s v="BELTS"/>
    <n v="3"/>
    <n v="180"/>
    <n v="50.4"/>
    <n v="16.8"/>
    <n v="129.6"/>
    <n v="0.72"/>
    <s v="Monday"/>
    <d v="2019-08-08T00:00:00"/>
    <s v="Thursday"/>
    <s v="Thursday"/>
    <n v="0"/>
    <s v="Low Cost per Unit"/>
    <n v="0"/>
    <n v="5.3999999999999995"/>
    <n v="0"/>
    <n v="0"/>
    <n v="0"/>
    <s v="Greater Than 8 Weeks Old"/>
  </r>
  <r>
    <s v="02-73-1402-01-12"/>
    <d v="2019-08-07T00:00:00"/>
    <x v="4"/>
    <s v="BELTS"/>
    <n v="3"/>
    <n v="180"/>
    <n v="50.4"/>
    <n v="16.8"/>
    <n v="129.6"/>
    <n v="0.72"/>
    <s v="Wednesday"/>
    <d v="2019-08-10T00:00:00"/>
    <s v="Saturday"/>
    <s v="Saturday"/>
    <n v="0"/>
    <s v="Low Cost per Unit"/>
    <n v="0"/>
    <n v="5.3999999999999995"/>
    <n v="0"/>
    <n v="0"/>
    <n v="0"/>
    <s v="Greater Than 8 Weeks Old"/>
  </r>
  <r>
    <s v="02-73-1402-01-12"/>
    <d v="2019-08-08T00:00:00"/>
    <x v="4"/>
    <s v="BELTS"/>
    <n v="1"/>
    <n v="60"/>
    <n v="16.8"/>
    <n v="16.8"/>
    <n v="43.2"/>
    <n v="0.7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3-1402-01-12"/>
    <d v="2019-08-09T00:00:00"/>
    <x v="4"/>
    <s v="BELTS"/>
    <n v="2"/>
    <n v="120"/>
    <n v="33.6"/>
    <n v="16.8"/>
    <n v="86.4"/>
    <n v="0.72"/>
    <s v="Friday"/>
    <d v="2019-08-12T00:00:00"/>
    <s v="Monday"/>
    <s v="Monday"/>
    <n v="0"/>
    <s v="Low Cost per Unit"/>
    <n v="0"/>
    <n v="3.5999999999999996"/>
    <n v="0"/>
    <n v="0"/>
    <n v="0"/>
    <s v="Greater Than 8 Weeks Old"/>
  </r>
  <r>
    <s v="02-73-1402-01-12"/>
    <d v="2019-08-10T00:00:00"/>
    <x v="4"/>
    <s v="BELTS"/>
    <n v="1"/>
    <n v="60"/>
    <n v="16.8"/>
    <n v="16.8"/>
    <n v="43.2"/>
    <n v="0.72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3-1402-01-12"/>
    <d v="2019-08-11T00:00:00"/>
    <x v="4"/>
    <s v="BELTS"/>
    <n v="1"/>
    <n v="60"/>
    <n v="16.8"/>
    <n v="16.8"/>
    <n v="43.2"/>
    <n v="0.72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3-1402-01-12"/>
    <d v="2019-08-12T00:00:00"/>
    <x v="4"/>
    <s v="BELTS"/>
    <n v="1"/>
    <n v="60"/>
    <n v="16.8"/>
    <n v="16.8"/>
    <n v="43.2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3-1402-01-12"/>
    <d v="2019-08-13T00:00:00"/>
    <x v="4"/>
    <s v="BELTS"/>
    <n v="3"/>
    <n v="180"/>
    <n v="50.4"/>
    <n v="16.8"/>
    <n v="129.6"/>
    <n v="0.72"/>
    <s v="Tuesday"/>
    <d v="2019-08-16T00:00:00"/>
    <s v="Friday"/>
    <s v="Friday"/>
    <n v="9"/>
    <s v="Low Cost per Unit"/>
    <n v="0"/>
    <n v="5.3999999999999995"/>
    <n v="0"/>
    <n v="0"/>
    <n v="0"/>
    <s v="Greater Than 8 Weeks Old"/>
  </r>
  <r>
    <s v="02-73-1402-01-12"/>
    <d v="2019-08-15T00:00:00"/>
    <x v="4"/>
    <s v="BELTS"/>
    <n v="2"/>
    <n v="120"/>
    <n v="33.6"/>
    <n v="16.8"/>
    <n v="86.4"/>
    <n v="0.72"/>
    <s v="Thursday"/>
    <d v="2019-08-18T00:00:00"/>
    <s v="Sunday"/>
    <s v="Monday"/>
    <n v="0"/>
    <s v="Low Cost per Unit"/>
    <n v="0"/>
    <n v="3.5999999999999996"/>
    <n v="0"/>
    <n v="0"/>
    <n v="0"/>
    <s v="Greater Than 8 Weeks Old"/>
  </r>
  <r>
    <s v="02-73-1402-01-12"/>
    <d v="2019-08-16T00:00:00"/>
    <x v="4"/>
    <s v="BELTS"/>
    <n v="2"/>
    <n v="120"/>
    <n v="33.6"/>
    <n v="16.8"/>
    <n v="86.4"/>
    <n v="0.72"/>
    <s v="Friday"/>
    <d v="2019-08-19T00:00:00"/>
    <s v="Monday"/>
    <s v="Monday"/>
    <n v="0"/>
    <s v="Low Cost per Unit"/>
    <n v="0"/>
    <n v="3.5999999999999996"/>
    <n v="0"/>
    <n v="0"/>
    <n v="0"/>
    <s v="Greater Than 8 Weeks Old"/>
  </r>
  <r>
    <s v="02-73-1402-01-12"/>
    <d v="2019-08-18T00:00:00"/>
    <x v="4"/>
    <s v="BELTS"/>
    <n v="1"/>
    <n v="60"/>
    <n v="16.8"/>
    <n v="16.8"/>
    <n v="43.2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3-1402-01-12"/>
    <d v="2019-08-21T00:00:00"/>
    <x v="4"/>
    <s v="BELTS"/>
    <n v="1"/>
    <n v="60"/>
    <n v="16.8"/>
    <n v="16.8"/>
    <n v="43.2"/>
    <n v="0.72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2-73-1402-01-12"/>
    <d v="2019-08-22T00:00:00"/>
    <x v="4"/>
    <s v="BELTS"/>
    <n v="2"/>
    <n v="120"/>
    <n v="33.6"/>
    <n v="16.8"/>
    <n v="86.4"/>
    <n v="0.72"/>
    <s v="Thursday"/>
    <d v="2019-08-25T00:00:00"/>
    <s v="Sunday"/>
    <s v="Monday"/>
    <n v="0"/>
    <s v="Low Cost per Unit"/>
    <n v="0"/>
    <n v="3.5999999999999996"/>
    <n v="0"/>
    <n v="0"/>
    <n v="0"/>
    <s v="Greater Than 8 Weeks Old"/>
  </r>
  <r>
    <s v="02-73-1402-01-12"/>
    <d v="2019-08-23T00:00:00"/>
    <x v="4"/>
    <s v="BELTS"/>
    <n v="2"/>
    <n v="120"/>
    <n v="33.6"/>
    <n v="16.8"/>
    <n v="86.4"/>
    <n v="0.72"/>
    <s v="Friday"/>
    <d v="2019-08-26T00:00:00"/>
    <s v="Monday"/>
    <s v="Monday"/>
    <n v="0"/>
    <s v="Low Cost per Unit"/>
    <n v="0"/>
    <n v="3.5999999999999996"/>
    <n v="0"/>
    <n v="0"/>
    <n v="0"/>
    <s v="Greater Than 8 Weeks Old"/>
  </r>
  <r>
    <s v="02-73-1402-01-12"/>
    <d v="2019-08-26T00:00:00"/>
    <x v="4"/>
    <s v="BELTS"/>
    <n v="3"/>
    <n v="180"/>
    <n v="50.4"/>
    <n v="16.8"/>
    <n v="129.6"/>
    <n v="0.72"/>
    <s v="Monday"/>
    <d v="2019-08-29T00:00:00"/>
    <s v="Thursday"/>
    <s v="Thursday"/>
    <n v="0"/>
    <s v="Low Cost per Unit"/>
    <n v="0"/>
    <n v="5.3999999999999995"/>
    <n v="0"/>
    <n v="0"/>
    <n v="0"/>
    <s v="Greater Than 8 Weeks Old"/>
  </r>
  <r>
    <s v="02-73-1402-01-12"/>
    <d v="2019-08-27T00:00:00"/>
    <x v="4"/>
    <s v="BELTS"/>
    <n v="1"/>
    <n v="60"/>
    <n v="16.8"/>
    <n v="16.8"/>
    <n v="43.2"/>
    <n v="0.72"/>
    <s v="Tuesday"/>
    <d v="2019-08-30T00:00:00"/>
    <s v="Friday"/>
    <s v="Friday"/>
    <n v="3"/>
    <s v="Low Cost per Unit"/>
    <n v="0"/>
    <n v="0"/>
    <n v="0"/>
    <n v="0"/>
    <n v="0"/>
    <s v="Greater Than 8 Weeks Old"/>
  </r>
  <r>
    <s v="02-73-1402-01-12"/>
    <d v="2019-08-28T00:00:00"/>
    <x v="4"/>
    <s v="BELTS"/>
    <n v="2"/>
    <n v="120"/>
    <n v="33.6"/>
    <n v="16.8"/>
    <n v="86.4"/>
    <n v="0.72"/>
    <s v="Wednesday"/>
    <d v="2019-08-31T00:00:00"/>
    <s v="Saturday"/>
    <s v="Saturday"/>
    <n v="0"/>
    <s v="Low Cost per Unit"/>
    <n v="0"/>
    <n v="3.5999999999999996"/>
    <n v="0"/>
    <n v="0"/>
    <n v="0"/>
    <s v="Greater Than 8 Weeks Old"/>
  </r>
  <r>
    <s v="02-73-1402-01-12"/>
    <d v="2019-08-31T00:00:00"/>
    <x v="4"/>
    <s v="BELTS"/>
    <n v="1"/>
    <n v="60"/>
    <n v="16.8"/>
    <n v="16.8"/>
    <n v="43.2"/>
    <n v="0.72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3-1403-01-00"/>
    <d v="2019-08-08T00:00:00"/>
    <x v="2"/>
    <s v="DISC"/>
    <n v="5"/>
    <n v="39.950000000000003"/>
    <n v="21.25"/>
    <n v="4.25"/>
    <n v="18.7"/>
    <n v="0.47"/>
    <s v="Thursday"/>
    <d v="2019-08-11T00:00:00"/>
    <s v="Sunday"/>
    <s v="Monday"/>
    <n v="0"/>
    <s v="Low Cost per Unit"/>
    <n v="0"/>
    <n v="1.1985000000000001"/>
    <n v="0"/>
    <n v="0"/>
    <n v="0"/>
    <s v="Greater Than 8 Weeks Old"/>
  </r>
  <r>
    <s v="02-73-1403-01-00"/>
    <d v="2019-08-09T00:00:00"/>
    <x v="2"/>
    <s v="DISC"/>
    <n v="8"/>
    <n v="63.92"/>
    <n v="34"/>
    <n v="4.25"/>
    <n v="29.92"/>
    <n v="0.47"/>
    <s v="Friday"/>
    <d v="2019-08-12T00:00:00"/>
    <s v="Monday"/>
    <s v="Monday"/>
    <n v="0"/>
    <s v="Low Cost per Unit"/>
    <n v="0"/>
    <n v="1.9176"/>
    <n v="0"/>
    <n v="0"/>
    <n v="0"/>
    <s v="Greater Than 8 Weeks Old"/>
  </r>
  <r>
    <s v="02-73-1403-01-00"/>
    <d v="2019-08-10T00:00:00"/>
    <x v="2"/>
    <s v="DISC"/>
    <n v="13"/>
    <n v="103.87"/>
    <n v="55.25"/>
    <n v="4.25"/>
    <n v="48.62"/>
    <n v="0.47"/>
    <s v="Saturday"/>
    <d v="2019-08-13T00:00:00"/>
    <s v="Tuesday"/>
    <s v="Tuesday"/>
    <n v="0"/>
    <s v="Low Cost per Unit"/>
    <n v="0"/>
    <n v="3.1160999999999999"/>
    <n v="0"/>
    <n v="0"/>
    <n v="0"/>
    <s v="Greater Than 8 Weeks Old"/>
  </r>
  <r>
    <s v="02-73-1403-01-00"/>
    <d v="2019-08-11T00:00:00"/>
    <x v="2"/>
    <s v="DISC"/>
    <n v="9"/>
    <n v="71.91"/>
    <n v="38.25"/>
    <n v="4.25"/>
    <n v="33.659999999999997"/>
    <n v="0.47"/>
    <s v="Sunday"/>
    <d v="2019-08-14T00:00:00"/>
    <s v="Wednesday"/>
    <s v="Wednesday"/>
    <n v="0"/>
    <s v="Low Cost per Unit"/>
    <n v="0"/>
    <n v="2.1572999999999998"/>
    <n v="0"/>
    <n v="0"/>
    <n v="0"/>
    <s v="Greater Than 8 Weeks Old"/>
  </r>
  <r>
    <s v="02-73-1403-01-00"/>
    <d v="2019-08-12T00:00:00"/>
    <x v="2"/>
    <s v="DISC"/>
    <n v="3"/>
    <n v="23.97"/>
    <n v="12.75"/>
    <n v="4.25"/>
    <n v="11.22"/>
    <n v="0.47"/>
    <s v="Monday"/>
    <d v="2019-08-15T00:00:00"/>
    <s v="Thursday"/>
    <s v="Thursday"/>
    <n v="0"/>
    <s v="Low Cost per Unit"/>
    <n v="0"/>
    <n v="0.71909999999999996"/>
    <n v="0"/>
    <n v="0"/>
    <n v="0"/>
    <s v="Greater Than 8 Weeks Old"/>
  </r>
  <r>
    <s v="02-73-1403-01-00"/>
    <d v="2019-08-13T00:00:00"/>
    <x v="2"/>
    <s v="DISC"/>
    <n v="7"/>
    <n v="55.93"/>
    <n v="29.75"/>
    <n v="4.25"/>
    <n v="26.18"/>
    <n v="0.47"/>
    <s v="Tuesday"/>
    <d v="2019-08-16T00:00:00"/>
    <s v="Friday"/>
    <s v="Friday"/>
    <n v="2.7965"/>
    <s v="Low Cost per Unit"/>
    <n v="0"/>
    <n v="1.6778999999999999"/>
    <n v="0"/>
    <n v="0"/>
    <n v="0"/>
    <s v="Greater Than 8 Weeks Old"/>
  </r>
  <r>
    <s v="02-73-1403-01-00"/>
    <d v="2019-08-14T00:00:00"/>
    <x v="2"/>
    <s v="DISC"/>
    <n v="4"/>
    <n v="31.96"/>
    <n v="17"/>
    <n v="4.25"/>
    <n v="14.96"/>
    <n v="0.47"/>
    <s v="Wednesday"/>
    <d v="2019-08-17T00:00:00"/>
    <s v="Saturday"/>
    <s v="Saturday"/>
    <n v="0"/>
    <s v="Low Cost per Unit"/>
    <n v="0"/>
    <n v="0.95879999999999999"/>
    <n v="0"/>
    <n v="0"/>
    <n v="0"/>
    <s v="Greater Than 8 Weeks Old"/>
  </r>
  <r>
    <s v="02-74-0401-01-00"/>
    <d v="2019-08-01T00:00:00"/>
    <x v="4"/>
    <s v="IMPULSE"/>
    <n v="2"/>
    <n v="24"/>
    <n v="3"/>
    <n v="1.5"/>
    <n v="21"/>
    <n v="0.88"/>
    <s v="Thursday"/>
    <d v="2019-08-04T00:00:00"/>
    <s v="Sunday"/>
    <s v="Monday"/>
    <n v="0"/>
    <s v="Low Cost per Unit"/>
    <n v="0"/>
    <n v="0.72"/>
    <n v="0"/>
    <n v="0"/>
    <n v="0"/>
    <s v="Greater Than 8 Weeks Old"/>
  </r>
  <r>
    <s v="02-74-0401-01-00"/>
    <d v="2019-08-03T00:00:00"/>
    <x v="4"/>
    <s v="IMPULSE"/>
    <n v="2"/>
    <n v="24"/>
    <n v="3"/>
    <n v="1.5"/>
    <n v="21"/>
    <n v="0.88"/>
    <s v="Saturday"/>
    <d v="2019-08-06T00:00:00"/>
    <s v="Tuesday"/>
    <s v="Tuesday"/>
    <n v="0"/>
    <s v="Low Cost per Unit"/>
    <n v="0"/>
    <n v="0.72"/>
    <n v="0"/>
    <n v="0"/>
    <n v="0"/>
    <s v="Greater Than 8 Weeks Old"/>
  </r>
  <r>
    <s v="02-74-0401-01-00"/>
    <d v="2019-08-07T00:00:00"/>
    <x v="4"/>
    <s v="IMPULSE"/>
    <n v="3"/>
    <n v="24"/>
    <n v="4.5"/>
    <n v="1.5"/>
    <n v="19.5"/>
    <n v="0.81"/>
    <s v="Wednesday"/>
    <d v="2019-08-10T00:00:00"/>
    <s v="Saturday"/>
    <s v="Saturday"/>
    <n v="0"/>
    <s v="Low Cost per Unit"/>
    <n v="0"/>
    <n v="0.72"/>
    <n v="0"/>
    <n v="0"/>
    <n v="0"/>
    <s v="Greater Than 8 Weeks Old"/>
  </r>
  <r>
    <s v="02-74-0401-01-00"/>
    <d v="2019-08-08T00:00:00"/>
    <x v="4"/>
    <s v="IMPULSE"/>
    <n v="11"/>
    <n v="132"/>
    <n v="16.5"/>
    <n v="1.5"/>
    <n v="115.5"/>
    <n v="0.88"/>
    <s v="Thursday"/>
    <d v="2019-08-11T00:00:00"/>
    <s v="Sunday"/>
    <s v="Monday"/>
    <n v="0"/>
    <s v="Low Cost per Unit"/>
    <n v="0"/>
    <n v="3.96"/>
    <n v="0"/>
    <n v="0"/>
    <n v="0"/>
    <s v="Greater Than 8 Weeks Old"/>
  </r>
  <r>
    <s v="02-74-0401-01-00"/>
    <d v="2019-08-09T00:00:00"/>
    <x v="4"/>
    <s v="IMPULSE"/>
    <n v="4"/>
    <n v="48"/>
    <n v="6"/>
    <n v="1.5"/>
    <n v="42"/>
    <n v="0.88"/>
    <s v="Friday"/>
    <d v="2019-08-12T00:00:00"/>
    <s v="Monday"/>
    <s v="Monday"/>
    <n v="0"/>
    <s v="Low Cost per Unit"/>
    <n v="0"/>
    <n v="1.44"/>
    <n v="0"/>
    <n v="0"/>
    <n v="0"/>
    <s v="Greater Than 8 Weeks Old"/>
  </r>
  <r>
    <s v="02-74-0401-01-00"/>
    <d v="2019-08-10T00:00:00"/>
    <x v="4"/>
    <s v="IMPULSE"/>
    <n v="3"/>
    <n v="36"/>
    <n v="4.5"/>
    <n v="1.5"/>
    <n v="31.5"/>
    <n v="0.88"/>
    <s v="Saturday"/>
    <d v="2019-08-13T00:00:00"/>
    <s v="Tuesday"/>
    <s v="Tuesday"/>
    <n v="0"/>
    <s v="Low Cost per Unit"/>
    <n v="0"/>
    <n v="1.08"/>
    <n v="0"/>
    <n v="0"/>
    <n v="0"/>
    <s v="Greater Than 8 Weeks Old"/>
  </r>
  <r>
    <s v="02-74-0401-01-00"/>
    <d v="2019-08-13T00:00:00"/>
    <x v="4"/>
    <s v="IMPULSE"/>
    <n v="8"/>
    <n v="96"/>
    <n v="12"/>
    <n v="1.5"/>
    <n v="84"/>
    <n v="0.88"/>
    <s v="Tuesday"/>
    <d v="2019-08-16T00:00:00"/>
    <s v="Friday"/>
    <s v="Friday"/>
    <n v="4.8000000000000007"/>
    <s v="Low Cost per Unit"/>
    <n v="0"/>
    <n v="2.88"/>
    <n v="0"/>
    <n v="0"/>
    <n v="0"/>
    <s v="Greater Than 8 Weeks Old"/>
  </r>
  <r>
    <s v="02-74-0401-01-00"/>
    <d v="2019-08-16T00:00:00"/>
    <x v="4"/>
    <s v="IMPULSE"/>
    <n v="2"/>
    <n v="24"/>
    <n v="3"/>
    <n v="1.5"/>
    <n v="21"/>
    <n v="0.88"/>
    <s v="Friday"/>
    <d v="2019-08-19T00:00:00"/>
    <s v="Monday"/>
    <s v="Monday"/>
    <n v="0"/>
    <s v="Low Cost per Unit"/>
    <n v="0"/>
    <n v="0.72"/>
    <n v="0"/>
    <n v="0"/>
    <n v="0"/>
    <s v="Greater Than 8 Weeks Old"/>
  </r>
  <r>
    <s v="02-74-0401-01-00"/>
    <d v="2019-08-17T00:00:00"/>
    <x v="4"/>
    <s v="IMPULSE"/>
    <n v="2"/>
    <n v="24"/>
    <n v="3"/>
    <n v="1.5"/>
    <n v="21"/>
    <n v="0.88"/>
    <s v="Saturday"/>
    <d v="2019-08-20T00:00:00"/>
    <s v="Tuesday"/>
    <s v="Tuesday"/>
    <n v="0"/>
    <s v="Low Cost per Unit"/>
    <n v="0"/>
    <n v="0.72"/>
    <n v="0"/>
    <n v="0"/>
    <n v="0"/>
    <s v="Greater Than 8 Weeks Old"/>
  </r>
  <r>
    <s v="02-74-0401-01-00"/>
    <d v="2019-08-18T00:00:00"/>
    <x v="4"/>
    <s v="IMPULSE"/>
    <n v="2"/>
    <n v="24"/>
    <n v="3"/>
    <n v="1.5"/>
    <n v="21"/>
    <n v="0.88"/>
    <s v="Sunday"/>
    <d v="2019-08-21T00:00:00"/>
    <s v="Wednesday"/>
    <s v="Wednesday"/>
    <n v="0"/>
    <s v="Low Cost per Unit"/>
    <n v="0"/>
    <n v="0.72"/>
    <n v="0"/>
    <n v="0"/>
    <n v="0"/>
    <s v="Greater Than 8 Weeks Old"/>
  </r>
  <r>
    <s v="02-74-0401-01-00"/>
    <d v="2019-08-19T00:00:00"/>
    <x v="4"/>
    <s v="IMPULSE"/>
    <n v="2"/>
    <n v="24"/>
    <n v="3"/>
    <n v="1.5"/>
    <n v="21"/>
    <n v="0.88"/>
    <s v="Monday"/>
    <d v="2019-08-22T00:00:00"/>
    <s v="Thursday"/>
    <s v="Thursday"/>
    <n v="0"/>
    <s v="Low Cost per Unit"/>
    <n v="0"/>
    <n v="0.72"/>
    <n v="0"/>
    <n v="0"/>
    <n v="0"/>
    <s v="Greater Than 8 Weeks Old"/>
  </r>
  <r>
    <s v="02-74-0401-01-00"/>
    <d v="2019-08-21T00:00:00"/>
    <x v="4"/>
    <s v="IMPULSE"/>
    <n v="5"/>
    <n v="60"/>
    <n v="7.5"/>
    <n v="1.5"/>
    <n v="52.5"/>
    <n v="0.88"/>
    <s v="Wednesday"/>
    <d v="2019-08-24T00:00:00"/>
    <s v="Saturday"/>
    <s v="Saturday"/>
    <n v="0"/>
    <s v="Low Cost per Unit"/>
    <n v="0"/>
    <n v="1.7999999999999998"/>
    <n v="0"/>
    <n v="0"/>
    <n v="0"/>
    <s v="Greater Than 8 Weeks Old"/>
  </r>
  <r>
    <s v="02-74-0401-01-00"/>
    <d v="2019-08-23T00:00:00"/>
    <x v="4"/>
    <s v="IMPULSE"/>
    <n v="2"/>
    <n v="24"/>
    <n v="3"/>
    <n v="1.5"/>
    <n v="21"/>
    <n v="0.88"/>
    <s v="Friday"/>
    <d v="2019-08-26T00:00:00"/>
    <s v="Monday"/>
    <s v="Monday"/>
    <n v="0"/>
    <s v="Low Cost per Unit"/>
    <n v="0"/>
    <n v="0.72"/>
    <n v="0"/>
    <n v="0"/>
    <n v="0"/>
    <s v="Greater Than 8 Weeks Old"/>
  </r>
  <r>
    <s v="02-74-0401-01-00"/>
    <d v="2019-08-24T00:00:00"/>
    <x v="4"/>
    <s v="IMPULSE"/>
    <n v="3"/>
    <n v="36"/>
    <n v="4.5"/>
    <n v="1.5"/>
    <n v="31.5"/>
    <n v="0.88"/>
    <s v="Saturday"/>
    <d v="2019-08-27T00:00:00"/>
    <s v="Tuesday"/>
    <s v="Tuesday"/>
    <n v="0"/>
    <s v="Low Cost per Unit"/>
    <n v="0"/>
    <n v="1.08"/>
    <n v="0"/>
    <n v="0"/>
    <n v="0"/>
    <s v="Greater Than 8 Weeks Old"/>
  </r>
  <r>
    <s v="02-74-0401-01-00"/>
    <d v="2019-08-29T00:00:00"/>
    <x v="4"/>
    <s v="IMPULSE"/>
    <n v="2"/>
    <n v="24"/>
    <n v="3"/>
    <n v="1.5"/>
    <n v="21"/>
    <n v="0.88"/>
    <s v="Thursday"/>
    <d v="2019-09-01T00:00:00"/>
    <s v="Sunday"/>
    <s v="Monday"/>
    <n v="0"/>
    <s v="Low Cost per Unit"/>
    <n v="0"/>
    <n v="0.72"/>
    <n v="0"/>
    <n v="0"/>
    <n v="0"/>
    <s v="Greater Than 8 Weeks Old"/>
  </r>
  <r>
    <s v="02-74-0401-01-00"/>
    <d v="2019-08-30T00:00:00"/>
    <x v="4"/>
    <s v="IMPULSE"/>
    <n v="2"/>
    <n v="24"/>
    <n v="3"/>
    <n v="1.5"/>
    <n v="21"/>
    <n v="0.88"/>
    <s v="Friday"/>
    <d v="2019-09-02T00:00:00"/>
    <s v="Monday"/>
    <s v="Monday"/>
    <n v="0"/>
    <s v="Low Cost per Unit"/>
    <n v="0"/>
    <n v="0.72"/>
    <n v="0"/>
    <n v="0"/>
    <n v="0"/>
    <s v="Greater Than 8 Weeks Old"/>
  </r>
  <r>
    <s v="02-74-0402-01-00"/>
    <d v="2019-08-02T00:00:00"/>
    <x v="4"/>
    <s v="IMPULSE"/>
    <n v="2"/>
    <n v="38"/>
    <n v="14"/>
    <n v="7"/>
    <n v="24"/>
    <n v="0.63"/>
    <s v="Friday"/>
    <d v="2019-08-05T00:00:00"/>
    <s v="Monday"/>
    <s v="Monday"/>
    <n v="0"/>
    <s v="Low Cost per Unit"/>
    <n v="0"/>
    <n v="1.1399999999999999"/>
    <n v="0"/>
    <n v="0"/>
    <n v="0"/>
    <s v="Greater Than 8 Weeks Old"/>
  </r>
  <r>
    <s v="02-74-0402-01-00"/>
    <d v="2019-08-03T00:00:00"/>
    <x v="4"/>
    <s v="IMPULSE"/>
    <n v="4"/>
    <n v="76"/>
    <n v="28"/>
    <n v="7"/>
    <n v="48"/>
    <n v="0.63"/>
    <s v="Saturday"/>
    <d v="2019-08-06T00:00:00"/>
    <s v="Tuesday"/>
    <s v="Tuesday"/>
    <n v="0"/>
    <s v="Low Cost per Unit"/>
    <n v="0"/>
    <n v="2.2799999999999998"/>
    <n v="0"/>
    <n v="0"/>
    <n v="0"/>
    <s v="Greater Than 8 Weeks Old"/>
  </r>
  <r>
    <s v="02-74-0402-01-00"/>
    <d v="2019-08-04T00:00:00"/>
    <x v="4"/>
    <s v="IMPULSE"/>
    <n v="8"/>
    <n v="108"/>
    <n v="56"/>
    <n v="7"/>
    <n v="52"/>
    <n v="0.48"/>
    <s v="Sunday"/>
    <d v="2019-08-07T00:00:00"/>
    <s v="Wednesday"/>
    <s v="Wednesday"/>
    <n v="0"/>
    <s v="Low Cost per Unit"/>
    <n v="0"/>
    <n v="3.2399999999999998"/>
    <n v="0"/>
    <n v="0"/>
    <n v="0"/>
    <s v="Greater Than 8 Weeks Old"/>
  </r>
  <r>
    <s v="02-74-0402-01-00"/>
    <d v="2019-08-06T00:00:00"/>
    <x v="4"/>
    <s v="IMPULSE"/>
    <n v="1"/>
    <n v="19"/>
    <n v="7"/>
    <n v="7"/>
    <n v="12"/>
    <n v="0.63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2-74-0402-01-00"/>
    <d v="2019-08-07T00:00:00"/>
    <x v="4"/>
    <s v="IMPULSE"/>
    <n v="2"/>
    <n v="38"/>
    <n v="14"/>
    <n v="7"/>
    <n v="24"/>
    <n v="0.63"/>
    <s v="Wednesday"/>
    <d v="2019-08-10T00:00:00"/>
    <s v="Saturday"/>
    <s v="Saturday"/>
    <n v="0"/>
    <s v="Low Cost per Unit"/>
    <n v="0"/>
    <n v="1.1399999999999999"/>
    <n v="0"/>
    <n v="0"/>
    <n v="0"/>
    <s v="Greater Than 8 Weeks Old"/>
  </r>
  <r>
    <s v="02-74-0402-01-00"/>
    <d v="2019-08-08T00:00:00"/>
    <x v="4"/>
    <s v="IMPULSE"/>
    <n v="1"/>
    <n v="19"/>
    <n v="7"/>
    <n v="7"/>
    <n v="12"/>
    <n v="0.63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4-0402-01-00"/>
    <d v="2019-08-09T00:00:00"/>
    <x v="4"/>
    <s v="IMPULSE"/>
    <n v="1"/>
    <n v="19"/>
    <n v="7"/>
    <n v="7"/>
    <n v="12"/>
    <n v="0.6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0402-01-00"/>
    <d v="2019-08-10T00:00:00"/>
    <x v="4"/>
    <s v="IMPULSE"/>
    <n v="1"/>
    <n v="19"/>
    <n v="7"/>
    <n v="7"/>
    <n v="12"/>
    <n v="0.63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4-0402-01-00"/>
    <d v="2019-08-13T00:00:00"/>
    <x v="4"/>
    <s v="IMPULSE"/>
    <n v="3"/>
    <n v="57"/>
    <n v="21"/>
    <n v="7"/>
    <n v="36"/>
    <n v="0.63"/>
    <s v="Tuesday"/>
    <d v="2019-08-16T00:00:00"/>
    <s v="Friday"/>
    <s v="Friday"/>
    <n v="2.85"/>
    <s v="Low Cost per Unit"/>
    <n v="0"/>
    <n v="1.71"/>
    <n v="0"/>
    <n v="0"/>
    <n v="0"/>
    <s v="Greater Than 8 Weeks Old"/>
  </r>
  <r>
    <s v="02-74-0402-01-00"/>
    <d v="2019-08-16T00:00:00"/>
    <x v="4"/>
    <s v="IMPULSE"/>
    <n v="1"/>
    <n v="19"/>
    <n v="7"/>
    <n v="7"/>
    <n v="12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2-74-0402-01-00"/>
    <d v="2019-08-18T00:00:00"/>
    <x v="4"/>
    <s v="IMPULSE"/>
    <n v="1"/>
    <n v="19"/>
    <n v="7"/>
    <n v="7"/>
    <n v="12"/>
    <n v="0.63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74-0402-01-00"/>
    <d v="2019-08-19T00:00:00"/>
    <x v="4"/>
    <s v="IMPULSE"/>
    <n v="2"/>
    <n v="38"/>
    <n v="14"/>
    <n v="7"/>
    <n v="24"/>
    <n v="0.63"/>
    <s v="Monday"/>
    <d v="2019-08-22T00:00:00"/>
    <s v="Thursday"/>
    <s v="Thursday"/>
    <n v="0"/>
    <s v="Low Cost per Unit"/>
    <n v="0"/>
    <n v="1.1399999999999999"/>
    <n v="0"/>
    <n v="0"/>
    <n v="0"/>
    <s v="Greater Than 8 Weeks Old"/>
  </r>
  <r>
    <s v="02-74-0402-01-00"/>
    <d v="2019-08-20T00:00:00"/>
    <x v="4"/>
    <s v="IMPULSE"/>
    <n v="1"/>
    <n v="19"/>
    <n v="7"/>
    <n v="7"/>
    <n v="12"/>
    <n v="0.63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74-0402-01-00"/>
    <d v="2019-08-26T00:00:00"/>
    <x v="4"/>
    <s v="IMPULSE"/>
    <n v="1"/>
    <n v="19"/>
    <n v="7"/>
    <n v="7"/>
    <n v="12"/>
    <n v="0.63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74-0403-01-00"/>
    <d v="2019-08-09T00:00:00"/>
    <x v="4"/>
    <s v="IMPULSE"/>
    <n v="1"/>
    <n v="60"/>
    <n v="14.6"/>
    <n v="14.6"/>
    <n v="45.4"/>
    <n v="0.7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0403-01-00"/>
    <d v="2019-08-13T00:00:00"/>
    <x v="4"/>
    <s v="IMPULSE"/>
    <n v="2"/>
    <n v="120"/>
    <n v="29.2"/>
    <n v="14.6"/>
    <n v="90.8"/>
    <n v="0.76"/>
    <s v="Tuesday"/>
    <d v="2019-08-16T00:00:00"/>
    <s v="Friday"/>
    <s v="Friday"/>
    <n v="6"/>
    <s v="Low Cost per Unit"/>
    <n v="0"/>
    <n v="3.5999999999999996"/>
    <n v="0"/>
    <n v="0"/>
    <n v="0"/>
    <s v="Greater Than 8 Weeks Old"/>
  </r>
  <r>
    <s v="02-74-0403-01-00"/>
    <d v="2019-08-26T00:00:00"/>
    <x v="4"/>
    <s v="IMPULSE"/>
    <n v="2"/>
    <n v="120"/>
    <n v="29.2"/>
    <n v="14.6"/>
    <n v="90.8"/>
    <n v="0.76"/>
    <s v="Monday"/>
    <d v="2019-08-29T00:00:00"/>
    <s v="Thursday"/>
    <s v="Thursday"/>
    <n v="0"/>
    <s v="Low Cost per Unit"/>
    <n v="0"/>
    <n v="3.5999999999999996"/>
    <n v="0"/>
    <n v="0"/>
    <n v="0"/>
    <s v="Greater Than 8 Weeks Old"/>
  </r>
  <r>
    <s v="02-74-0403-01-00"/>
    <d v="2019-08-27T00:00:00"/>
    <x v="4"/>
    <s v="IMPULSE"/>
    <n v="2"/>
    <n v="120"/>
    <n v="29.2"/>
    <n v="14.6"/>
    <n v="90.8"/>
    <n v="0.76"/>
    <s v="Tuesday"/>
    <d v="2019-08-30T00:00:00"/>
    <s v="Friday"/>
    <s v="Friday"/>
    <n v="6"/>
    <s v="Low Cost per Unit"/>
    <n v="0"/>
    <n v="3.5999999999999996"/>
    <n v="0"/>
    <n v="0"/>
    <n v="0"/>
    <s v="Greater Than 8 Weeks Old"/>
  </r>
  <r>
    <s v="02-74-0403-01-00"/>
    <d v="2019-08-28T00:00:00"/>
    <x v="4"/>
    <s v="IMPULSE"/>
    <n v="1"/>
    <n v="60"/>
    <n v="14.6"/>
    <n v="14.6"/>
    <n v="45.4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2-74-0404-01-00"/>
    <d v="2019-08-11T00:00:00"/>
    <x v="4"/>
    <s v="IMPULSE"/>
    <n v="1"/>
    <n v="9"/>
    <n v="2.95"/>
    <n v="2.95"/>
    <n v="6.05"/>
    <n v="0.6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74-0404-01-00"/>
    <d v="2019-08-20T00:00:00"/>
    <x v="4"/>
    <s v="IMPULSE"/>
    <n v="3"/>
    <n v="27"/>
    <n v="8.85"/>
    <n v="2.9499999999999997"/>
    <n v="18.149999999999999"/>
    <n v="0.67"/>
    <s v="Tuesday"/>
    <d v="2019-08-23T00:00:00"/>
    <s v="Friday"/>
    <s v="Friday"/>
    <n v="1.35"/>
    <s v="Low Cost per Unit"/>
    <n v="0"/>
    <n v="0.80999999999999994"/>
    <n v="0"/>
    <n v="0"/>
    <n v="0"/>
    <s v="Greater Than 8 Weeks Old"/>
  </r>
  <r>
    <s v="02-74-0404-01-00"/>
    <d v="2019-08-21T00:00:00"/>
    <x v="4"/>
    <s v="IMPULSE"/>
    <n v="1"/>
    <n v="9"/>
    <n v="2.95"/>
    <n v="2.95"/>
    <n v="6.05"/>
    <n v="0.6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2-74-0404-01-00"/>
    <d v="2019-08-27T00:00:00"/>
    <x v="4"/>
    <s v="IMPULSE"/>
    <n v="1"/>
    <n v="9"/>
    <n v="2.95"/>
    <n v="2.95"/>
    <n v="6.05"/>
    <n v="0.67"/>
    <s v="Tuesday"/>
    <d v="2019-08-30T00:00:00"/>
    <s v="Friday"/>
    <s v="Friday"/>
    <n v="0.45"/>
    <s v="Low Cost per Unit"/>
    <n v="0"/>
    <n v="0"/>
    <n v="0"/>
    <n v="0"/>
    <n v="0"/>
    <s v="Greater Than 8 Weeks Old"/>
  </r>
  <r>
    <s v="02-74-0405-01"/>
    <d v="2019-08-01T00:00:00"/>
    <x v="4"/>
    <s v="IMPULSE"/>
    <n v="1"/>
    <n v="19"/>
    <n v="4.3499999999999996"/>
    <n v="4.3499999999999996"/>
    <n v="14.65"/>
    <n v="0.7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0405-01"/>
    <d v="2019-08-02T00:00:00"/>
    <x v="4"/>
    <s v="IMPULSE"/>
    <n v="3"/>
    <n v="57"/>
    <n v="13.05"/>
    <n v="4.3500000000000005"/>
    <n v="43.95"/>
    <n v="0.77"/>
    <s v="Friday"/>
    <d v="2019-08-05T00:00:00"/>
    <s v="Monday"/>
    <s v="Monday"/>
    <n v="0"/>
    <s v="Low Cost per Unit"/>
    <n v="0"/>
    <n v="1.71"/>
    <n v="0"/>
    <n v="0"/>
    <n v="0"/>
    <s v="Greater Than 8 Weeks Old"/>
  </r>
  <r>
    <s v="02-74-0405-01"/>
    <d v="2019-08-03T00:00:00"/>
    <x v="4"/>
    <s v="IMPULSE"/>
    <n v="5"/>
    <n v="95"/>
    <n v="21.75"/>
    <n v="4.3499999999999996"/>
    <n v="73.25"/>
    <n v="0.77"/>
    <s v="Saturday"/>
    <d v="2019-08-06T00:00:00"/>
    <s v="Tuesday"/>
    <s v="Tuesday"/>
    <n v="0"/>
    <s v="Low Cost per Unit"/>
    <n v="0"/>
    <n v="2.85"/>
    <n v="0"/>
    <n v="0"/>
    <n v="0"/>
    <s v="Greater Than 8 Weeks Old"/>
  </r>
  <r>
    <s v="02-74-0405-01"/>
    <d v="2019-08-04T00:00:00"/>
    <x v="4"/>
    <s v="IMPULSE"/>
    <n v="8"/>
    <n v="73.599999999999994"/>
    <n v="34.799999999999997"/>
    <n v="4.3499999999999996"/>
    <n v="38.799999999999997"/>
    <n v="0.53"/>
    <s v="Sunday"/>
    <d v="2019-08-07T00:00:00"/>
    <s v="Wednesday"/>
    <s v="Wednesday"/>
    <n v="0"/>
    <s v="Low Cost per Unit"/>
    <n v="0"/>
    <n v="2.2079999999999997"/>
    <n v="0"/>
    <n v="0"/>
    <n v="0"/>
    <s v="Greater Than 8 Weeks Old"/>
  </r>
  <r>
    <s v="02-74-0405-01"/>
    <d v="2019-08-05T00:00:00"/>
    <x v="4"/>
    <s v="IMPULSE"/>
    <n v="2"/>
    <n v="38"/>
    <n v="8.6999999999999993"/>
    <n v="4.3499999999999996"/>
    <n v="29.3"/>
    <n v="0.77"/>
    <s v="Monday"/>
    <d v="2019-08-08T00:00:00"/>
    <s v="Thursday"/>
    <s v="Thursday"/>
    <n v="0"/>
    <s v="Low Cost per Unit"/>
    <n v="0"/>
    <n v="1.1399999999999999"/>
    <n v="0"/>
    <n v="0"/>
    <n v="0"/>
    <s v="Greater Than 8 Weeks Old"/>
  </r>
  <r>
    <s v="02-74-0405-01"/>
    <d v="2019-08-06T00:00:00"/>
    <x v="4"/>
    <s v="IMPULSE"/>
    <n v="5"/>
    <n v="95"/>
    <n v="21.75"/>
    <n v="4.3499999999999996"/>
    <n v="73.25"/>
    <n v="0.77"/>
    <s v="Tuesday"/>
    <d v="2019-08-09T00:00:00"/>
    <s v="Friday"/>
    <s v="Friday"/>
    <n v="4.75"/>
    <s v="Low Cost per Unit"/>
    <n v="0"/>
    <n v="2.85"/>
    <n v="0"/>
    <n v="0"/>
    <n v="0"/>
    <s v="Greater Than 8 Weeks Old"/>
  </r>
  <r>
    <s v="02-74-0405-01"/>
    <d v="2019-08-07T00:00:00"/>
    <x v="4"/>
    <s v="IMPULSE"/>
    <n v="3"/>
    <n v="57"/>
    <n v="13.05"/>
    <n v="4.3500000000000005"/>
    <n v="43.95"/>
    <n v="0.77"/>
    <s v="Wednesday"/>
    <d v="2019-08-10T00:00:00"/>
    <s v="Saturday"/>
    <s v="Saturday"/>
    <n v="0"/>
    <s v="Low Cost per Unit"/>
    <n v="0"/>
    <n v="1.71"/>
    <n v="0"/>
    <n v="0"/>
    <n v="0"/>
    <s v="Greater Than 8 Weeks Old"/>
  </r>
  <r>
    <s v="02-74-0405-01"/>
    <d v="2019-08-08T00:00:00"/>
    <x v="4"/>
    <s v="IMPULSE"/>
    <n v="3"/>
    <n v="57"/>
    <n v="13.05"/>
    <n v="4.3500000000000005"/>
    <n v="43.95"/>
    <n v="0.77"/>
    <s v="Thursday"/>
    <d v="2019-08-11T00:00:00"/>
    <s v="Sunday"/>
    <s v="Monday"/>
    <n v="0"/>
    <s v="Low Cost per Unit"/>
    <n v="0"/>
    <n v="1.71"/>
    <n v="0"/>
    <n v="0"/>
    <n v="0"/>
    <s v="Greater Than 8 Weeks Old"/>
  </r>
  <r>
    <s v="02-74-0405-01"/>
    <d v="2019-08-09T00:00:00"/>
    <x v="4"/>
    <s v="IMPULSE"/>
    <n v="2"/>
    <n v="38"/>
    <n v="8.6999999999999993"/>
    <n v="4.3499999999999996"/>
    <n v="29.3"/>
    <n v="0.77"/>
    <s v="Friday"/>
    <d v="2019-08-12T00:00:00"/>
    <s v="Monday"/>
    <s v="Monday"/>
    <n v="0"/>
    <s v="Low Cost per Unit"/>
    <n v="0"/>
    <n v="1.1399999999999999"/>
    <n v="0"/>
    <n v="0"/>
    <n v="0"/>
    <s v="Greater Than 8 Weeks Old"/>
  </r>
  <r>
    <s v="02-74-0405-01"/>
    <d v="2019-08-10T00:00:00"/>
    <x v="4"/>
    <s v="IMPULSE"/>
    <n v="2"/>
    <n v="38"/>
    <n v="8.6999999999999993"/>
    <n v="4.3499999999999996"/>
    <n v="29.3"/>
    <n v="0.77"/>
    <s v="Saturday"/>
    <d v="2019-08-13T00:00:00"/>
    <s v="Tuesday"/>
    <s v="Tuesday"/>
    <n v="0"/>
    <s v="Low Cost per Unit"/>
    <n v="0"/>
    <n v="1.1399999999999999"/>
    <n v="0"/>
    <n v="0"/>
    <n v="0"/>
    <s v="Greater Than 8 Weeks Old"/>
  </r>
  <r>
    <s v="02-74-0405-01"/>
    <d v="2019-08-12T00:00:00"/>
    <x v="4"/>
    <s v="IMPULSE"/>
    <n v="2"/>
    <n v="38"/>
    <n v="8.6999999999999993"/>
    <n v="4.3499999999999996"/>
    <n v="29.3"/>
    <n v="0.77"/>
    <s v="Monday"/>
    <d v="2019-08-15T00:00:00"/>
    <s v="Thursday"/>
    <s v="Thursday"/>
    <n v="0"/>
    <s v="Low Cost per Unit"/>
    <n v="0"/>
    <n v="1.1399999999999999"/>
    <n v="0"/>
    <n v="0"/>
    <n v="0"/>
    <s v="Greater Than 8 Weeks Old"/>
  </r>
  <r>
    <s v="02-74-0405-01"/>
    <d v="2019-08-13T00:00:00"/>
    <x v="4"/>
    <s v="IMPULSE"/>
    <n v="3"/>
    <n v="57"/>
    <n v="13.05"/>
    <n v="4.3500000000000005"/>
    <n v="43.95"/>
    <n v="0.77"/>
    <s v="Tuesday"/>
    <d v="2019-08-16T00:00:00"/>
    <s v="Friday"/>
    <s v="Friday"/>
    <n v="2.85"/>
    <s v="Low Cost per Unit"/>
    <n v="0"/>
    <n v="1.71"/>
    <n v="0"/>
    <n v="0"/>
    <n v="0"/>
    <s v="Greater Than 8 Weeks Old"/>
  </r>
  <r>
    <s v="02-74-0405-01"/>
    <d v="2019-08-14T00:00:00"/>
    <x v="4"/>
    <s v="IMPULSE"/>
    <n v="1"/>
    <n v="19"/>
    <n v="4.3499999999999996"/>
    <n v="4.3499999999999996"/>
    <n v="14.65"/>
    <n v="0.77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2-74-0405-01"/>
    <d v="2019-08-17T00:00:00"/>
    <x v="4"/>
    <s v="IMPULSE"/>
    <n v="4"/>
    <n v="76"/>
    <n v="17.399999999999999"/>
    <n v="4.3499999999999996"/>
    <n v="58.6"/>
    <n v="0.77"/>
    <s v="Saturday"/>
    <d v="2019-08-20T00:00:00"/>
    <s v="Tuesday"/>
    <s v="Tuesday"/>
    <n v="0"/>
    <s v="Low Cost per Unit"/>
    <n v="0"/>
    <n v="2.2799999999999998"/>
    <n v="0"/>
    <n v="0"/>
    <n v="0"/>
    <s v="Greater Than 8 Weeks Old"/>
  </r>
  <r>
    <s v="02-74-0405-01"/>
    <d v="2019-08-18T00:00:00"/>
    <x v="4"/>
    <s v="IMPULSE"/>
    <n v="2"/>
    <n v="38"/>
    <n v="8.6999999999999993"/>
    <n v="4.3499999999999996"/>
    <n v="29.3"/>
    <n v="0.77"/>
    <s v="Sunday"/>
    <d v="2019-08-21T00:00:00"/>
    <s v="Wednesday"/>
    <s v="Wednesday"/>
    <n v="0"/>
    <s v="Low Cost per Unit"/>
    <n v="0"/>
    <n v="1.1399999999999999"/>
    <n v="0"/>
    <n v="0"/>
    <n v="0"/>
    <s v="Greater Than 8 Weeks Old"/>
  </r>
  <r>
    <s v="02-74-0405-01"/>
    <d v="2019-08-19T00:00:00"/>
    <x v="4"/>
    <s v="IMPULSE"/>
    <n v="3"/>
    <n v="57"/>
    <n v="13.05"/>
    <n v="4.3500000000000005"/>
    <n v="43.95"/>
    <n v="0.77"/>
    <s v="Monday"/>
    <d v="2019-08-22T00:00:00"/>
    <s v="Thursday"/>
    <s v="Thursday"/>
    <n v="0"/>
    <s v="Low Cost per Unit"/>
    <n v="0"/>
    <n v="1.71"/>
    <n v="0"/>
    <n v="0"/>
    <n v="0"/>
    <s v="Greater Than 8 Weeks Old"/>
  </r>
  <r>
    <s v="02-74-0405-01"/>
    <d v="2019-08-20T00:00:00"/>
    <x v="4"/>
    <s v="IMPULSE"/>
    <n v="1"/>
    <n v="19"/>
    <n v="4.3499999999999996"/>
    <n v="4.3499999999999996"/>
    <n v="14.65"/>
    <n v="0.77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02-74-0405-01"/>
    <d v="2019-08-25T00:00:00"/>
    <x v="4"/>
    <s v="IMPULSE"/>
    <n v="1"/>
    <n v="19"/>
    <n v="4.3499999999999996"/>
    <n v="4.3499999999999996"/>
    <n v="14.65"/>
    <n v="0.77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2-74-0405-01"/>
    <d v="2019-08-26T00:00:00"/>
    <x v="4"/>
    <s v="IMPULSE"/>
    <n v="2"/>
    <n v="38"/>
    <n v="8.6999999999999993"/>
    <n v="4.3499999999999996"/>
    <n v="29.3"/>
    <n v="0.77"/>
    <s v="Monday"/>
    <d v="2019-08-29T00:00:00"/>
    <s v="Thursday"/>
    <s v="Thursday"/>
    <n v="0"/>
    <s v="Low Cost per Unit"/>
    <n v="0"/>
    <n v="1.1399999999999999"/>
    <n v="0"/>
    <n v="0"/>
    <n v="0"/>
    <s v="Greater Than 8 Weeks Old"/>
  </r>
  <r>
    <s v="02-74-0405-01"/>
    <d v="2019-08-28T00:00:00"/>
    <x v="4"/>
    <s v="IMPULSE"/>
    <n v="2"/>
    <n v="38"/>
    <n v="8.6999999999999993"/>
    <n v="4.3499999999999996"/>
    <n v="29.3"/>
    <n v="0.77"/>
    <s v="Wednesday"/>
    <d v="2019-08-31T00:00:00"/>
    <s v="Saturday"/>
    <s v="Saturday"/>
    <n v="0"/>
    <s v="Low Cost per Unit"/>
    <n v="0"/>
    <n v="1.1399999999999999"/>
    <n v="0"/>
    <n v="0"/>
    <n v="0"/>
    <s v="Greater Than 8 Weeks Old"/>
  </r>
  <r>
    <s v="02-74-0405-01"/>
    <d v="2019-08-31T00:00:00"/>
    <x v="4"/>
    <s v="IMPULSE"/>
    <n v="1"/>
    <n v="19"/>
    <n v="4.3499999999999996"/>
    <n v="4.3499999999999996"/>
    <n v="14.65"/>
    <n v="0.77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74-0405-01-12"/>
    <d v="2019-08-23T00:00:00"/>
    <x v="4"/>
    <s v="IMPULSE"/>
    <n v="2"/>
    <n v="58"/>
    <n v="22.7"/>
    <n v="11.35"/>
    <n v="35.299999999999997"/>
    <n v="0.61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02-74-0405-01-12"/>
    <d v="2019-08-24T00:00:00"/>
    <x v="4"/>
    <s v="IMPULSE"/>
    <n v="1"/>
    <n v="29"/>
    <n v="11.35"/>
    <n v="11.35"/>
    <n v="17.649999999999999"/>
    <n v="0.61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2-74-0405-01-12"/>
    <d v="2019-08-25T00:00:00"/>
    <x v="4"/>
    <s v="IMPULSE"/>
    <n v="4"/>
    <n v="116"/>
    <n v="45.4"/>
    <n v="11.35"/>
    <n v="70.599999999999994"/>
    <n v="0.61"/>
    <s v="Sunday"/>
    <d v="2019-08-28T00:00:00"/>
    <s v="Wednesday"/>
    <s v="Wednesday"/>
    <n v="0"/>
    <s v="Low Cost per Unit"/>
    <n v="0"/>
    <n v="3.48"/>
    <n v="0"/>
    <n v="0"/>
    <n v="0"/>
    <s v="Greater Than 8 Weeks Old"/>
  </r>
  <r>
    <s v="02-74-0405-01-12"/>
    <d v="2019-08-26T00:00:00"/>
    <x v="4"/>
    <s v="IMPULSE"/>
    <n v="2"/>
    <n v="58"/>
    <n v="22.7"/>
    <n v="11.35"/>
    <n v="35.299999999999997"/>
    <n v="0.61"/>
    <s v="Monday"/>
    <d v="2019-08-29T00:00:00"/>
    <s v="Thursday"/>
    <s v="Thursday"/>
    <n v="0"/>
    <s v="Low Cost per Unit"/>
    <n v="0"/>
    <n v="1.74"/>
    <n v="0"/>
    <n v="0"/>
    <n v="0"/>
    <s v="Greater Than 8 Weeks Old"/>
  </r>
  <r>
    <s v="02-74-0405-01-12"/>
    <d v="2019-08-28T00:00:00"/>
    <x v="4"/>
    <s v="IMPULSE"/>
    <n v="2"/>
    <n v="58"/>
    <n v="22.7"/>
    <n v="11.35"/>
    <n v="35.299999999999997"/>
    <n v="0.61"/>
    <s v="Wednesday"/>
    <d v="2019-08-31T00:00:00"/>
    <s v="Saturday"/>
    <s v="Saturday"/>
    <n v="0"/>
    <s v="Low Cost per Unit"/>
    <n v="0"/>
    <n v="1.74"/>
    <n v="0"/>
    <n v="0"/>
    <n v="0"/>
    <s v="Greater Than 8 Weeks Old"/>
  </r>
  <r>
    <s v="02-74-0405-01-12"/>
    <d v="2019-08-29T00:00:00"/>
    <x v="4"/>
    <s v="IMPULSE"/>
    <n v="2"/>
    <n v="58"/>
    <n v="22.7"/>
    <n v="11.35"/>
    <n v="35.299999999999997"/>
    <n v="0.61"/>
    <s v="Thursday"/>
    <d v="2019-09-01T00:00:00"/>
    <s v="Sunday"/>
    <s v="Monday"/>
    <n v="0"/>
    <s v="Low Cost per Unit"/>
    <n v="0"/>
    <n v="1.74"/>
    <n v="0"/>
    <n v="0"/>
    <n v="0"/>
    <s v="Greater Than 8 Weeks Old"/>
  </r>
  <r>
    <s v="02-74-0405-01-12"/>
    <d v="2019-08-30T00:00:00"/>
    <x v="4"/>
    <s v="IMPULSE"/>
    <n v="1"/>
    <n v="29"/>
    <n v="11.35"/>
    <n v="11.35"/>
    <n v="17.649999999999999"/>
    <n v="0.61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2-74-1201-00-00"/>
    <d v="2019-08-01T00:00:00"/>
    <x v="2"/>
    <s v="DISC"/>
    <n v="1"/>
    <n v="45"/>
    <n v="5.5"/>
    <n v="5.5"/>
    <n v="39.5"/>
    <n v="0.8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1201-00-00"/>
    <d v="2019-08-07T00:00:00"/>
    <x v="2"/>
    <s v="DISC"/>
    <n v="12"/>
    <n v="155.88"/>
    <n v="66"/>
    <n v="5.5"/>
    <n v="89.88"/>
    <n v="0.57999999999999996"/>
    <s v="Wednesday"/>
    <d v="2019-08-10T00:00:00"/>
    <s v="Saturday"/>
    <s v="Saturday"/>
    <n v="0"/>
    <s v="Low Cost per Unit"/>
    <n v="0"/>
    <n v="4.6764000000000001"/>
    <n v="0"/>
    <n v="0"/>
    <n v="0"/>
    <s v="Greater Than 8 Weeks Old"/>
  </r>
  <r>
    <s v="02-74-1201-00-00"/>
    <d v="2019-08-08T00:00:00"/>
    <x v="2"/>
    <s v="DISC"/>
    <n v="5"/>
    <n v="64.95"/>
    <n v="27.5"/>
    <n v="5.5"/>
    <n v="37.450000000000003"/>
    <n v="0.57999999999999996"/>
    <s v="Thursday"/>
    <d v="2019-08-11T00:00:00"/>
    <s v="Sunday"/>
    <s v="Monday"/>
    <n v="0"/>
    <s v="Low Cost per Unit"/>
    <n v="0"/>
    <n v="1.9485000000000001"/>
    <n v="0"/>
    <n v="0"/>
    <n v="0"/>
    <s v="Greater Than 8 Weeks Old"/>
  </r>
  <r>
    <s v="02-74-1201-00-00"/>
    <d v="2019-08-09T00:00:00"/>
    <x v="2"/>
    <s v="DISC"/>
    <n v="12"/>
    <n v="155.88"/>
    <n v="66"/>
    <n v="5.5"/>
    <n v="89.88"/>
    <n v="0.57999999999999996"/>
    <s v="Friday"/>
    <d v="2019-08-12T00:00:00"/>
    <s v="Monday"/>
    <s v="Monday"/>
    <n v="0"/>
    <s v="Low Cost per Unit"/>
    <n v="0"/>
    <n v="4.6764000000000001"/>
    <n v="0"/>
    <n v="0"/>
    <n v="0"/>
    <s v="Greater Than 8 Weeks Old"/>
  </r>
  <r>
    <s v="02-74-1201-00-00"/>
    <d v="2019-08-10T00:00:00"/>
    <x v="2"/>
    <s v="DISC"/>
    <n v="16"/>
    <n v="207.84"/>
    <n v="88"/>
    <n v="5.5"/>
    <n v="119.84"/>
    <n v="0.57999999999999996"/>
    <s v="Saturday"/>
    <d v="2019-08-13T00:00:00"/>
    <s v="Tuesday"/>
    <s v="Tuesday"/>
    <n v="0"/>
    <s v="Low Cost per Unit"/>
    <n v="0"/>
    <n v="6.2351999999999999"/>
    <n v="0"/>
    <n v="0"/>
    <n v="0"/>
    <s v="Greater Than 8 Weeks Old"/>
  </r>
  <r>
    <s v="02-74-1201-00-00"/>
    <d v="2019-08-11T00:00:00"/>
    <x v="2"/>
    <s v="DISC"/>
    <n v="8"/>
    <n v="103.92"/>
    <n v="44"/>
    <n v="5.5"/>
    <n v="59.92"/>
    <n v="0.57999999999999996"/>
    <s v="Sunday"/>
    <d v="2019-08-14T00:00:00"/>
    <s v="Wednesday"/>
    <s v="Wednesday"/>
    <n v="0"/>
    <s v="Low Cost per Unit"/>
    <n v="0"/>
    <n v="3.1175999999999999"/>
    <n v="0"/>
    <n v="0"/>
    <n v="0"/>
    <s v="Greater Than 8 Weeks Old"/>
  </r>
  <r>
    <s v="02-74-1201-00-00"/>
    <d v="2019-08-12T00:00:00"/>
    <x v="2"/>
    <s v="DISC"/>
    <n v="8"/>
    <n v="103.92"/>
    <n v="44"/>
    <n v="5.5"/>
    <n v="59.92"/>
    <n v="0.57999999999999996"/>
    <s v="Monday"/>
    <d v="2019-08-15T00:00:00"/>
    <s v="Thursday"/>
    <s v="Thursday"/>
    <n v="0"/>
    <s v="Low Cost per Unit"/>
    <n v="0"/>
    <n v="3.1175999999999999"/>
    <n v="0"/>
    <n v="0"/>
    <n v="0"/>
    <s v="Greater Than 8 Weeks Old"/>
  </r>
  <r>
    <s v="02-74-1201-00-00"/>
    <d v="2019-08-13T00:00:00"/>
    <x v="2"/>
    <s v="DISC"/>
    <n v="6"/>
    <n v="77.94"/>
    <n v="33"/>
    <n v="5.5"/>
    <n v="44.94"/>
    <n v="0.57999999999999996"/>
    <s v="Tuesday"/>
    <d v="2019-08-16T00:00:00"/>
    <s v="Friday"/>
    <s v="Friday"/>
    <n v="3.8970000000000002"/>
    <s v="Low Cost per Unit"/>
    <n v="0"/>
    <n v="2.3382000000000001"/>
    <n v="0"/>
    <n v="0"/>
    <n v="0"/>
    <s v="Greater Than 8 Weeks Old"/>
  </r>
  <r>
    <s v="02-74-1201-00-00"/>
    <d v="2019-08-14T00:00:00"/>
    <x v="2"/>
    <s v="DISC"/>
    <n v="6"/>
    <n v="77.94"/>
    <n v="33"/>
    <n v="5.5"/>
    <n v="44.94"/>
    <n v="0.57999999999999996"/>
    <s v="Wednesday"/>
    <d v="2019-08-17T00:00:00"/>
    <s v="Saturday"/>
    <s v="Saturday"/>
    <n v="0"/>
    <s v="Low Cost per Unit"/>
    <n v="0"/>
    <n v="2.3382000000000001"/>
    <n v="0"/>
    <n v="0"/>
    <n v="0"/>
    <s v="Greater Than 8 Weeks Old"/>
  </r>
  <r>
    <s v="02-74-1201-00-00"/>
    <d v="2019-08-15T00:00:00"/>
    <x v="2"/>
    <s v="DISC"/>
    <n v="15"/>
    <n v="194.85"/>
    <n v="82.5"/>
    <n v="5.5"/>
    <n v="112.35"/>
    <n v="0.57999999999999996"/>
    <s v="Thursday"/>
    <d v="2019-08-18T00:00:00"/>
    <s v="Sunday"/>
    <s v="Monday"/>
    <n v="0"/>
    <s v="Low Cost per Unit"/>
    <n v="0"/>
    <n v="5.8454999999999995"/>
    <n v="0"/>
    <n v="0"/>
    <n v="0"/>
    <s v="Greater Than 8 Weeks Old"/>
  </r>
  <r>
    <s v="02-74-1201-00-00"/>
    <d v="2019-08-16T00:00:00"/>
    <x v="2"/>
    <s v="DISC"/>
    <n v="5"/>
    <n v="64.95"/>
    <n v="27.5"/>
    <n v="5.5"/>
    <n v="37.450000000000003"/>
    <n v="0.57999999999999996"/>
    <s v="Friday"/>
    <d v="2019-08-19T00:00:00"/>
    <s v="Monday"/>
    <s v="Monday"/>
    <n v="0"/>
    <s v="Low Cost per Unit"/>
    <n v="0"/>
    <n v="1.9485000000000001"/>
    <n v="0"/>
    <n v="0"/>
    <n v="0"/>
    <s v="Greater Than 8 Weeks Old"/>
  </r>
  <r>
    <s v="02-74-1201-00-00"/>
    <d v="2019-08-17T00:00:00"/>
    <x v="2"/>
    <s v="DISC"/>
    <n v="5"/>
    <n v="64.95"/>
    <n v="27.5"/>
    <n v="5.5"/>
    <n v="37.450000000000003"/>
    <n v="0.57999999999999996"/>
    <s v="Saturday"/>
    <d v="2019-08-20T00:00:00"/>
    <s v="Tuesday"/>
    <s v="Tuesday"/>
    <n v="0"/>
    <s v="Low Cost per Unit"/>
    <n v="0"/>
    <n v="1.9485000000000001"/>
    <n v="0"/>
    <n v="0"/>
    <n v="0"/>
    <s v="Greater Than 8 Weeks Old"/>
  </r>
  <r>
    <s v="02-74-1201-00-00"/>
    <d v="2019-08-18T00:00:00"/>
    <x v="2"/>
    <s v="DISC"/>
    <n v="6"/>
    <n v="77.94"/>
    <n v="33"/>
    <n v="5.5"/>
    <n v="44.94"/>
    <n v="0.57999999999999996"/>
    <s v="Sunday"/>
    <d v="2019-08-21T00:00:00"/>
    <s v="Wednesday"/>
    <s v="Wednesday"/>
    <n v="0"/>
    <s v="Low Cost per Unit"/>
    <n v="0"/>
    <n v="2.3382000000000001"/>
    <n v="0"/>
    <n v="0"/>
    <n v="0"/>
    <s v="Greater Than 8 Weeks Old"/>
  </r>
  <r>
    <s v="02-74-1201-00-00"/>
    <d v="2019-08-19T00:00:00"/>
    <x v="2"/>
    <s v="DISC"/>
    <n v="5"/>
    <n v="64.95"/>
    <n v="27.5"/>
    <n v="5.5"/>
    <n v="37.450000000000003"/>
    <n v="0.57999999999999996"/>
    <s v="Monday"/>
    <d v="2019-08-22T00:00:00"/>
    <s v="Thursday"/>
    <s v="Thursday"/>
    <n v="0"/>
    <s v="Low Cost per Unit"/>
    <n v="0"/>
    <n v="1.9485000000000001"/>
    <n v="0"/>
    <n v="0"/>
    <n v="0"/>
    <s v="Greater Than 8 Weeks Old"/>
  </r>
  <r>
    <s v="02-74-1201-00-00"/>
    <d v="2019-08-20T00:00:00"/>
    <x v="2"/>
    <s v="DISC"/>
    <n v="7"/>
    <n v="90.93"/>
    <n v="38.5"/>
    <n v="5.5"/>
    <n v="52.43"/>
    <n v="0.57999999999999996"/>
    <s v="Tuesday"/>
    <d v="2019-08-23T00:00:00"/>
    <s v="Friday"/>
    <s v="Friday"/>
    <n v="4.5465000000000009"/>
    <s v="Low Cost per Unit"/>
    <n v="0"/>
    <n v="2.7279"/>
    <n v="0"/>
    <n v="0"/>
    <n v="0"/>
    <s v="Greater Than 8 Weeks Old"/>
  </r>
  <r>
    <s v="02-74-1201-00-00"/>
    <d v="2019-08-21T00:00:00"/>
    <x v="2"/>
    <s v="DISC"/>
    <n v="12"/>
    <n v="155.88"/>
    <n v="66"/>
    <n v="5.5"/>
    <n v="89.88"/>
    <n v="0.57999999999999996"/>
    <s v="Wednesday"/>
    <d v="2019-08-24T00:00:00"/>
    <s v="Saturday"/>
    <s v="Saturday"/>
    <n v="0"/>
    <s v="Low Cost per Unit"/>
    <n v="0"/>
    <n v="4.6764000000000001"/>
    <n v="0"/>
    <n v="0"/>
    <n v="0"/>
    <s v="Greater Than 8 Weeks Old"/>
  </r>
  <r>
    <s v="02-74-1201-00-00"/>
    <d v="2019-08-22T00:00:00"/>
    <x v="2"/>
    <s v="DISC"/>
    <n v="13"/>
    <n v="168.87"/>
    <n v="71.5"/>
    <n v="5.5"/>
    <n v="97.37"/>
    <n v="0.57999999999999996"/>
    <s v="Thursday"/>
    <d v="2019-08-25T00:00:00"/>
    <s v="Sunday"/>
    <s v="Monday"/>
    <n v="0"/>
    <s v="Low Cost per Unit"/>
    <n v="0"/>
    <n v="5.0660999999999996"/>
    <n v="0"/>
    <n v="0"/>
    <n v="0"/>
    <s v="Greater Than 8 Weeks Old"/>
  </r>
  <r>
    <s v="02-74-1201-00-00"/>
    <d v="2019-08-23T00:00:00"/>
    <x v="2"/>
    <s v="DISC"/>
    <n v="3"/>
    <n v="38.97"/>
    <n v="16.5"/>
    <n v="5.5"/>
    <n v="22.47"/>
    <n v="0.57999999999999996"/>
    <s v="Friday"/>
    <d v="2019-08-26T00:00:00"/>
    <s v="Monday"/>
    <s v="Monday"/>
    <n v="0"/>
    <s v="Low Cost per Unit"/>
    <n v="0"/>
    <n v="1.1691"/>
    <n v="0"/>
    <n v="0"/>
    <n v="0"/>
    <s v="Greater Than 8 Weeks Old"/>
  </r>
  <r>
    <s v="02-74-1201-00-00"/>
    <d v="2019-08-24T00:00:00"/>
    <x v="2"/>
    <s v="DISC"/>
    <n v="9"/>
    <n v="116.91"/>
    <n v="49.5"/>
    <n v="5.5"/>
    <n v="67.41"/>
    <n v="0.57999999999999996"/>
    <s v="Saturday"/>
    <d v="2019-08-27T00:00:00"/>
    <s v="Tuesday"/>
    <s v="Tuesday"/>
    <n v="0"/>
    <s v="Low Cost per Unit"/>
    <n v="0"/>
    <n v="3.5072999999999999"/>
    <n v="0"/>
    <n v="0"/>
    <n v="0"/>
    <s v="Greater Than 8 Weeks Old"/>
  </r>
  <r>
    <s v="02-74-1201-00-00"/>
    <d v="2019-08-25T00:00:00"/>
    <x v="2"/>
    <s v="DISC"/>
    <n v="11"/>
    <n v="142.88999999999999"/>
    <n v="60.5"/>
    <n v="5.5"/>
    <n v="82.39"/>
    <n v="0.57999999999999996"/>
    <s v="Sunday"/>
    <d v="2019-08-28T00:00:00"/>
    <s v="Wednesday"/>
    <s v="Wednesday"/>
    <n v="0"/>
    <s v="Low Cost per Unit"/>
    <n v="0"/>
    <n v="4.2866999999999997"/>
    <n v="0"/>
    <n v="0"/>
    <n v="0"/>
    <s v="Greater Than 8 Weeks Old"/>
  </r>
  <r>
    <s v="02-74-1201-00-00"/>
    <d v="2019-08-26T00:00:00"/>
    <x v="2"/>
    <s v="DISC"/>
    <n v="11"/>
    <n v="142.88999999999999"/>
    <n v="60.5"/>
    <n v="5.5"/>
    <n v="82.39"/>
    <n v="0.57999999999999996"/>
    <s v="Monday"/>
    <d v="2019-08-29T00:00:00"/>
    <s v="Thursday"/>
    <s v="Thursday"/>
    <n v="0"/>
    <s v="Low Cost per Unit"/>
    <n v="0"/>
    <n v="4.2866999999999997"/>
    <n v="0"/>
    <n v="0"/>
    <n v="0"/>
    <s v="Greater Than 8 Weeks Old"/>
  </r>
  <r>
    <s v="02-74-1201-00-00"/>
    <d v="2019-08-27T00:00:00"/>
    <x v="2"/>
    <s v="DISC"/>
    <n v="9"/>
    <n v="116.91"/>
    <n v="49.5"/>
    <n v="5.5"/>
    <n v="67.41"/>
    <n v="0.57999999999999996"/>
    <s v="Tuesday"/>
    <d v="2019-08-30T00:00:00"/>
    <s v="Friday"/>
    <s v="Friday"/>
    <n v="5.8455000000000004"/>
    <s v="Low Cost per Unit"/>
    <n v="0"/>
    <n v="3.5072999999999999"/>
    <n v="0"/>
    <n v="0"/>
    <n v="0"/>
    <s v="Greater Than 8 Weeks Old"/>
  </r>
  <r>
    <s v="02-74-1201-00-00"/>
    <d v="2019-08-28T00:00:00"/>
    <x v="2"/>
    <s v="DISC"/>
    <n v="11"/>
    <n v="142.88999999999999"/>
    <n v="60.5"/>
    <n v="5.5"/>
    <n v="82.39"/>
    <n v="0.57999999999999996"/>
    <s v="Wednesday"/>
    <d v="2019-08-31T00:00:00"/>
    <s v="Saturday"/>
    <s v="Saturday"/>
    <n v="0"/>
    <s v="Low Cost per Unit"/>
    <n v="0"/>
    <n v="4.2866999999999997"/>
    <n v="0"/>
    <n v="0"/>
    <n v="0"/>
    <s v="Greater Than 8 Weeks Old"/>
  </r>
  <r>
    <s v="02-74-1201-00-00"/>
    <d v="2019-08-29T00:00:00"/>
    <x v="2"/>
    <s v="DISC"/>
    <n v="6"/>
    <n v="77.94"/>
    <n v="33"/>
    <n v="5.5"/>
    <n v="44.94"/>
    <n v="0.57999999999999996"/>
    <s v="Thursday"/>
    <d v="2019-09-01T00:00:00"/>
    <s v="Sunday"/>
    <s v="Monday"/>
    <n v="0"/>
    <s v="Low Cost per Unit"/>
    <n v="0"/>
    <n v="2.3382000000000001"/>
    <n v="0"/>
    <n v="0"/>
    <n v="0"/>
    <s v="Greater Than 8 Weeks Old"/>
  </r>
  <r>
    <s v="02-74-1301-01-00"/>
    <d v="2019-08-07T00:00:00"/>
    <x v="2"/>
    <s v="DISC"/>
    <n v="5"/>
    <n v="49.95"/>
    <n v="41.25"/>
    <n v="8.25"/>
    <n v="8.6999999999999993"/>
    <n v="0.17"/>
    <s v="Wednesday"/>
    <d v="2019-08-10T00:00:00"/>
    <s v="Saturday"/>
    <s v="Saturday"/>
    <n v="0"/>
    <s v="Low Cost per Unit"/>
    <n v="0"/>
    <n v="1.4984999999999999"/>
    <n v="0"/>
    <n v="0"/>
    <n v="0"/>
    <s v="Greater Than 8 Weeks Old"/>
  </r>
  <r>
    <s v="02-74-1301-01-00"/>
    <d v="2019-08-08T00:00:00"/>
    <x v="2"/>
    <s v="DISC"/>
    <n v="2"/>
    <n v="19.98"/>
    <n v="16.5"/>
    <n v="8.25"/>
    <n v="3.48"/>
    <n v="0.17"/>
    <s v="Thursday"/>
    <d v="2019-08-11T00:00:00"/>
    <s v="Sunday"/>
    <s v="Monday"/>
    <n v="0"/>
    <s v="Low Cost per Unit"/>
    <n v="0"/>
    <n v="0.59940000000000004"/>
    <n v="0"/>
    <n v="0"/>
    <n v="0"/>
    <s v="Greater Than 8 Weeks Old"/>
  </r>
  <r>
    <s v="02-74-1301-01-00"/>
    <d v="2019-08-09T00:00:00"/>
    <x v="2"/>
    <s v="DISC"/>
    <n v="4"/>
    <n v="39.96"/>
    <n v="33"/>
    <n v="8.25"/>
    <n v="6.96"/>
    <n v="0.17"/>
    <s v="Friday"/>
    <d v="2019-08-12T00:00:00"/>
    <s v="Monday"/>
    <s v="Monday"/>
    <n v="0"/>
    <s v="Low Cost per Unit"/>
    <n v="0"/>
    <n v="1.1988000000000001"/>
    <n v="0"/>
    <n v="0"/>
    <n v="0"/>
    <s v="Greater Than 8 Weeks Old"/>
  </r>
  <r>
    <s v="02-74-1301-01-00"/>
    <d v="2019-08-10T00:00:00"/>
    <x v="2"/>
    <s v="DISC"/>
    <n v="3"/>
    <n v="29.97"/>
    <n v="24.75"/>
    <n v="8.25"/>
    <n v="5.22"/>
    <n v="0.17"/>
    <s v="Saturday"/>
    <d v="2019-08-13T00:00:00"/>
    <s v="Tuesday"/>
    <s v="Tuesday"/>
    <n v="0"/>
    <s v="Low Cost per Unit"/>
    <n v="0"/>
    <n v="0.8990999999999999"/>
    <n v="0"/>
    <n v="0"/>
    <n v="0"/>
    <s v="Greater Than 8 Weeks Old"/>
  </r>
  <r>
    <s v="02-74-1301-01-00"/>
    <d v="2019-08-11T00:00:00"/>
    <x v="2"/>
    <s v="DISC"/>
    <n v="6"/>
    <n v="59.94"/>
    <n v="49.5"/>
    <n v="8.25"/>
    <n v="10.44"/>
    <n v="0.17"/>
    <s v="Sunday"/>
    <d v="2019-08-14T00:00:00"/>
    <s v="Wednesday"/>
    <s v="Wednesday"/>
    <n v="0"/>
    <s v="Low Cost per Unit"/>
    <n v="0"/>
    <n v="1.7981999999999998"/>
    <n v="0"/>
    <n v="0"/>
    <n v="0"/>
    <s v="Greater Than 8 Weeks Old"/>
  </r>
  <r>
    <s v="02-74-1301-01-00"/>
    <d v="2019-08-12T00:00:00"/>
    <x v="2"/>
    <s v="DISC"/>
    <n v="1"/>
    <n v="9.99"/>
    <n v="8.25"/>
    <n v="8.25"/>
    <n v="1.74"/>
    <n v="0.1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2-74-1301-01-00"/>
    <d v="2019-08-13T00:00:00"/>
    <x v="2"/>
    <s v="DISC"/>
    <n v="1"/>
    <n v="9.99"/>
    <n v="8.25"/>
    <n v="8.25"/>
    <n v="1.74"/>
    <n v="0.17"/>
    <s v="Tuesday"/>
    <d v="2019-08-16T00:00:00"/>
    <s v="Friday"/>
    <s v="Friday"/>
    <n v="0.49950000000000006"/>
    <s v="Low Cost per Unit"/>
    <n v="0"/>
    <n v="0"/>
    <n v="0"/>
    <n v="0"/>
    <n v="0"/>
    <s v="Greater Than 8 Weeks Old"/>
  </r>
  <r>
    <s v="02-74-1301-01-00"/>
    <d v="2019-08-15T00:00:00"/>
    <x v="2"/>
    <s v="DISC"/>
    <n v="1"/>
    <n v="9.99"/>
    <n v="8.25"/>
    <n v="8.25"/>
    <n v="1.74"/>
    <n v="0.17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4-1301-01-00"/>
    <d v="2019-08-16T00:00:00"/>
    <x v="2"/>
    <s v="DISC"/>
    <n v="6"/>
    <n v="59.94"/>
    <n v="49.5"/>
    <n v="8.25"/>
    <n v="10.44"/>
    <n v="0.17"/>
    <s v="Friday"/>
    <d v="2019-08-19T00:00:00"/>
    <s v="Monday"/>
    <s v="Monday"/>
    <n v="0"/>
    <s v="Low Cost per Unit"/>
    <n v="0"/>
    <n v="1.7981999999999998"/>
    <n v="0"/>
    <n v="0"/>
    <n v="0"/>
    <s v="Greater Than 8 Weeks Old"/>
  </r>
  <r>
    <s v="02-74-1301-01-00"/>
    <d v="2019-08-17T00:00:00"/>
    <x v="2"/>
    <s v="DISC"/>
    <n v="1"/>
    <n v="9.99"/>
    <n v="8.25"/>
    <n v="8.25"/>
    <n v="1.74"/>
    <n v="0.1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4-1301-01-00"/>
    <d v="2019-08-18T00:00:00"/>
    <x v="2"/>
    <s v="DISC"/>
    <n v="2"/>
    <n v="19.98"/>
    <n v="16.5"/>
    <n v="8.25"/>
    <n v="3.48"/>
    <n v="0.17"/>
    <s v="Sunday"/>
    <d v="2019-08-21T00:00:00"/>
    <s v="Wednesday"/>
    <s v="Wednesday"/>
    <n v="0"/>
    <s v="Low Cost per Unit"/>
    <n v="0"/>
    <n v="0.59940000000000004"/>
    <n v="0"/>
    <n v="0"/>
    <n v="0"/>
    <s v="Greater Than 8 Weeks Old"/>
  </r>
  <r>
    <s v="02-74-1301-01-00"/>
    <d v="2019-08-21T00:00:00"/>
    <x v="2"/>
    <s v="DISC"/>
    <n v="2"/>
    <n v="19.98"/>
    <n v="16.5"/>
    <n v="8.25"/>
    <n v="3.48"/>
    <n v="0.17"/>
    <s v="Wednesday"/>
    <d v="2019-08-24T00:00:00"/>
    <s v="Saturday"/>
    <s v="Saturday"/>
    <n v="0"/>
    <s v="Low Cost per Unit"/>
    <n v="0"/>
    <n v="0.59940000000000004"/>
    <n v="0"/>
    <n v="0"/>
    <n v="0"/>
    <s v="Greater Than 8 Weeks Old"/>
  </r>
  <r>
    <s v="02-74-1301-01-00"/>
    <d v="2019-08-22T00:00:00"/>
    <x v="2"/>
    <s v="DISC"/>
    <n v="1"/>
    <n v="9.99"/>
    <n v="8.25"/>
    <n v="8.25"/>
    <n v="1.74"/>
    <n v="0.1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2-74-1301-01-00"/>
    <d v="2019-08-23T00:00:00"/>
    <x v="2"/>
    <s v="DISC"/>
    <n v="5"/>
    <n v="49.95"/>
    <n v="41.25"/>
    <n v="8.25"/>
    <n v="8.6999999999999993"/>
    <n v="0.17"/>
    <s v="Friday"/>
    <d v="2019-08-26T00:00:00"/>
    <s v="Monday"/>
    <s v="Monday"/>
    <n v="0"/>
    <s v="Low Cost per Unit"/>
    <n v="0"/>
    <n v="1.4984999999999999"/>
    <n v="0"/>
    <n v="0"/>
    <n v="0"/>
    <s v="Greater Than 8 Weeks Old"/>
  </r>
  <r>
    <s v="02-74-1301-01-00"/>
    <d v="2019-08-24T00:00:00"/>
    <x v="2"/>
    <s v="DISC"/>
    <n v="7"/>
    <n v="69.930000000000007"/>
    <n v="57.75"/>
    <n v="8.25"/>
    <n v="12.18"/>
    <n v="0.17"/>
    <s v="Saturday"/>
    <d v="2019-08-27T00:00:00"/>
    <s v="Tuesday"/>
    <s v="Tuesday"/>
    <n v="0"/>
    <s v="Low Cost per Unit"/>
    <n v="0"/>
    <n v="2.0979000000000001"/>
    <n v="0"/>
    <n v="0"/>
    <n v="0"/>
    <s v="Greater Than 8 Weeks Old"/>
  </r>
  <r>
    <s v="02-74-1301-01-00"/>
    <d v="2019-08-25T00:00:00"/>
    <x v="2"/>
    <s v="DISC"/>
    <n v="3"/>
    <n v="29.97"/>
    <n v="24.75"/>
    <n v="8.25"/>
    <n v="5.22"/>
    <n v="0.17"/>
    <s v="Sunday"/>
    <d v="2019-08-28T00:00:00"/>
    <s v="Wednesday"/>
    <s v="Wednesday"/>
    <n v="0"/>
    <s v="Low Cost per Unit"/>
    <n v="0"/>
    <n v="0.8990999999999999"/>
    <n v="0"/>
    <n v="0"/>
    <n v="0"/>
    <s v="Greater Than 8 Weeks Old"/>
  </r>
  <r>
    <s v="02-74-1301-01-00"/>
    <d v="2019-08-27T00:00:00"/>
    <x v="2"/>
    <s v="DISC"/>
    <n v="6"/>
    <n v="59.94"/>
    <n v="49.5"/>
    <n v="8.25"/>
    <n v="10.44"/>
    <n v="0.17"/>
    <s v="Tuesday"/>
    <d v="2019-08-30T00:00:00"/>
    <s v="Friday"/>
    <s v="Friday"/>
    <n v="2.9969999999999999"/>
    <s v="Low Cost per Unit"/>
    <n v="0"/>
    <n v="1.7981999999999998"/>
    <n v="0"/>
    <n v="0"/>
    <n v="0"/>
    <s v="Greater Than 8 Weeks Old"/>
  </r>
  <r>
    <s v="02-74-1301-01-00"/>
    <d v="2019-08-29T00:00:00"/>
    <x v="2"/>
    <s v="DISC"/>
    <n v="6"/>
    <n v="59.94"/>
    <n v="49.5"/>
    <n v="8.25"/>
    <n v="10.44"/>
    <n v="0.17"/>
    <s v="Thursday"/>
    <d v="2019-09-01T00:00:00"/>
    <s v="Sunday"/>
    <s v="Monday"/>
    <n v="0"/>
    <s v="Low Cost per Unit"/>
    <n v="0"/>
    <n v="1.7981999999999998"/>
    <n v="0"/>
    <n v="0"/>
    <n v="0"/>
    <s v="Greater Than 8 Weeks Old"/>
  </r>
  <r>
    <s v="02-74-1302-01-13"/>
    <d v="2019-08-07T00:00:00"/>
    <x v="4"/>
    <s v="IMPULSE"/>
    <n v="7"/>
    <n v="245"/>
    <n v="56.7"/>
    <n v="8.1"/>
    <n v="188.3"/>
    <n v="0.77"/>
    <s v="Wednesday"/>
    <d v="2019-08-10T00:00:00"/>
    <s v="Saturday"/>
    <s v="Saturday"/>
    <n v="0"/>
    <s v="Low Cost per Unit"/>
    <n v="0"/>
    <n v="7.35"/>
    <n v="0"/>
    <n v="0"/>
    <n v="0"/>
    <s v="Greater Than 8 Weeks Old"/>
  </r>
  <r>
    <s v="02-74-1302-01-13"/>
    <d v="2019-08-08T00:00:00"/>
    <x v="4"/>
    <s v="IMPULSE"/>
    <n v="3"/>
    <n v="35"/>
    <n v="24.3"/>
    <n v="8.1"/>
    <n v="10.7"/>
    <n v="0.31"/>
    <s v="Thursday"/>
    <d v="2019-08-11T00:00:00"/>
    <s v="Sunday"/>
    <s v="Monday"/>
    <n v="0"/>
    <s v="Low Cost per Unit"/>
    <n v="0"/>
    <n v="1.05"/>
    <n v="0"/>
    <n v="0"/>
    <n v="0"/>
    <s v="Greater Than 8 Weeks Old"/>
  </r>
  <r>
    <s v="02-74-1302-01-13"/>
    <d v="2019-08-12T00:00:00"/>
    <x v="4"/>
    <s v="IMPULSE"/>
    <n v="2"/>
    <n v="70"/>
    <n v="16.2"/>
    <n v="8.1"/>
    <n v="53.8"/>
    <n v="0.77"/>
    <s v="Monday"/>
    <d v="2019-08-15T00:00:00"/>
    <s v="Thursday"/>
    <s v="Thursday"/>
    <n v="0"/>
    <s v="Low Cost per Unit"/>
    <n v="0"/>
    <n v="2.1"/>
    <n v="0"/>
    <n v="0"/>
    <n v="0"/>
    <s v="Greater Than 8 Weeks Old"/>
  </r>
  <r>
    <s v="02-74-1302-01-13"/>
    <d v="2019-08-13T00:00:00"/>
    <x v="4"/>
    <s v="IMPULSE"/>
    <n v="2"/>
    <n v="70"/>
    <n v="16.2"/>
    <n v="8.1"/>
    <n v="53.8"/>
    <n v="0.77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02-74-1302-01-13"/>
    <d v="2019-08-14T00:00:00"/>
    <x v="4"/>
    <s v="IMPULSE"/>
    <n v="3"/>
    <n v="105"/>
    <n v="24.3"/>
    <n v="8.1"/>
    <n v="80.7"/>
    <n v="0.77"/>
    <s v="Wednesday"/>
    <d v="2019-08-17T00:00:00"/>
    <s v="Saturday"/>
    <s v="Saturday"/>
    <n v="0"/>
    <s v="Low Cost per Unit"/>
    <n v="0"/>
    <n v="3.15"/>
    <n v="0"/>
    <n v="0"/>
    <n v="0"/>
    <s v="Greater Than 8 Weeks Old"/>
  </r>
  <r>
    <s v="02-74-1302-01-13"/>
    <d v="2019-08-16T00:00:00"/>
    <x v="4"/>
    <s v="IMPULSE"/>
    <n v="4"/>
    <n v="140"/>
    <n v="32.4"/>
    <n v="8.1"/>
    <n v="107.6"/>
    <n v="0.77"/>
    <s v="Friday"/>
    <d v="2019-08-19T00:00:00"/>
    <s v="Monday"/>
    <s v="Monday"/>
    <n v="0"/>
    <s v="Low Cost per Unit"/>
    <n v="0"/>
    <n v="4.2"/>
    <n v="0"/>
    <n v="0"/>
    <n v="0"/>
    <s v="Greater Than 8 Weeks Old"/>
  </r>
  <r>
    <s v="02-74-1302-01-13"/>
    <d v="2019-08-19T00:00:00"/>
    <x v="4"/>
    <s v="IMPULSE"/>
    <n v="2"/>
    <n v="70"/>
    <n v="16.2"/>
    <n v="8.1"/>
    <n v="53.8"/>
    <n v="0.77"/>
    <s v="Monday"/>
    <d v="2019-08-22T00:00:00"/>
    <s v="Thursday"/>
    <s v="Thursday"/>
    <n v="0"/>
    <s v="Low Cost per Unit"/>
    <n v="0"/>
    <n v="2.1"/>
    <n v="0"/>
    <n v="0"/>
    <n v="0"/>
    <s v="Greater Than 8 Weeks Old"/>
  </r>
  <r>
    <s v="02-74-1302-01-13"/>
    <d v="2019-08-20T00:00:00"/>
    <x v="4"/>
    <s v="IMPULSE"/>
    <n v="2"/>
    <n v="70"/>
    <n v="16.2"/>
    <n v="8.1"/>
    <n v="53.8"/>
    <n v="0.77"/>
    <s v="Tuesday"/>
    <d v="2019-08-23T00:00:00"/>
    <s v="Friday"/>
    <s v="Friday"/>
    <n v="3.5"/>
    <s v="Low Cost per Unit"/>
    <n v="0"/>
    <n v="2.1"/>
    <n v="0"/>
    <n v="0"/>
    <n v="0"/>
    <s v="Greater Than 8 Weeks Old"/>
  </r>
  <r>
    <s v="02-74-1302-01-13"/>
    <d v="2019-08-25T00:00:00"/>
    <x v="4"/>
    <s v="IMPULSE"/>
    <n v="3"/>
    <n v="105"/>
    <n v="24.3"/>
    <n v="8.1"/>
    <n v="80.7"/>
    <n v="0.77"/>
    <s v="Sunday"/>
    <d v="2019-08-28T00:00:00"/>
    <s v="Wednesday"/>
    <s v="Wednesday"/>
    <n v="0"/>
    <s v="Low Cost per Unit"/>
    <n v="0"/>
    <n v="3.15"/>
    <n v="0"/>
    <n v="0"/>
    <n v="0"/>
    <s v="Greater Than 8 Weeks Old"/>
  </r>
  <r>
    <s v="02-74-1402-01-00"/>
    <d v="2019-08-01T00:00:00"/>
    <x v="4"/>
    <s v="IMPULSE"/>
    <n v="1"/>
    <n v="50"/>
    <n v="12"/>
    <n v="12"/>
    <n v="38"/>
    <n v="0.76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74-1402-01-00"/>
    <d v="2019-08-03T00:00:00"/>
    <x v="4"/>
    <s v="IMPULSE"/>
    <n v="2"/>
    <n v="100"/>
    <n v="24"/>
    <n v="12"/>
    <n v="76"/>
    <n v="0.76"/>
    <s v="Saturday"/>
    <d v="2019-08-06T00:00:00"/>
    <s v="Tuesday"/>
    <s v="Tuesday"/>
    <n v="0"/>
    <s v="Low Cost per Unit"/>
    <n v="0"/>
    <n v="3"/>
    <n v="0"/>
    <n v="0"/>
    <n v="0"/>
    <s v="Greater Than 8 Weeks Old"/>
  </r>
  <r>
    <s v="02-74-1402-01-00"/>
    <d v="2019-08-05T00:00:00"/>
    <x v="4"/>
    <s v="IMPULSE"/>
    <n v="1"/>
    <n v="50"/>
    <n v="12"/>
    <n v="12"/>
    <n v="38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74-1402-01-00"/>
    <d v="2019-08-07T00:00:00"/>
    <x v="4"/>
    <s v="IMPULSE"/>
    <n v="2"/>
    <n v="100"/>
    <n v="24"/>
    <n v="12"/>
    <n v="76"/>
    <n v="0.76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2-74-1402-01-00"/>
    <d v="2019-08-08T00:00:00"/>
    <x v="4"/>
    <s v="IMPULSE"/>
    <n v="1"/>
    <n v="50"/>
    <n v="12"/>
    <n v="12"/>
    <n v="38"/>
    <n v="0.7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74-1402-01-00"/>
    <d v="2019-08-10T00:00:00"/>
    <x v="4"/>
    <s v="IMPULSE"/>
    <n v="1"/>
    <n v="50"/>
    <n v="12"/>
    <n v="12"/>
    <n v="38"/>
    <n v="0.7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74-1402-01-00"/>
    <d v="2019-08-15T00:00:00"/>
    <x v="4"/>
    <s v="IMPULSE"/>
    <n v="1"/>
    <n v="50"/>
    <n v="12"/>
    <n v="12"/>
    <n v="38"/>
    <n v="0.7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74-1402-01-00"/>
    <d v="2019-08-17T00:00:00"/>
    <x v="4"/>
    <s v="IMPULSE"/>
    <n v="1"/>
    <n v="50"/>
    <n v="12"/>
    <n v="12"/>
    <n v="38"/>
    <n v="0.7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2-74-1402-01-00"/>
    <d v="2019-08-19T00:00:00"/>
    <x v="4"/>
    <s v="IMPULSE"/>
    <n v="1"/>
    <n v="50"/>
    <n v="12"/>
    <n v="12"/>
    <n v="38"/>
    <n v="0.76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74-1402-01-00"/>
    <d v="2019-08-21T00:00:00"/>
    <x v="4"/>
    <s v="IMPULSE"/>
    <n v="8"/>
    <n v="259.93"/>
    <n v="96"/>
    <n v="12"/>
    <n v="163.93"/>
    <n v="0.63"/>
    <s v="Wednesday"/>
    <d v="2019-08-24T00:00:00"/>
    <s v="Saturday"/>
    <s v="Saturday"/>
    <n v="0"/>
    <s v="Low Cost per Unit"/>
    <n v="0"/>
    <n v="7.7979000000000003"/>
    <n v="0"/>
    <n v="0"/>
    <n v="0"/>
    <s v="Greater Than 8 Weeks Old"/>
  </r>
  <r>
    <s v="02-74-1402-01-00"/>
    <d v="2019-08-22T00:00:00"/>
    <x v="4"/>
    <s v="IMPULSE"/>
    <n v="5"/>
    <n v="149.94999999999999"/>
    <n v="60"/>
    <n v="12"/>
    <n v="89.95"/>
    <n v="0.6"/>
    <s v="Thursday"/>
    <d v="2019-08-25T00:00:00"/>
    <s v="Sunday"/>
    <s v="Monday"/>
    <n v="0"/>
    <s v="Low Cost per Unit"/>
    <n v="0"/>
    <n v="4.4984999999999991"/>
    <n v="0"/>
    <n v="0"/>
    <n v="0"/>
    <s v="Greater Than 8 Weeks Old"/>
  </r>
  <r>
    <s v="02-74-1402-01-00"/>
    <d v="2019-08-23T00:00:00"/>
    <x v="4"/>
    <s v="IMPULSE"/>
    <n v="30"/>
    <n v="869.71"/>
    <n v="360"/>
    <n v="12"/>
    <n v="509.71"/>
    <n v="0.59"/>
    <s v="Friday"/>
    <d v="2019-08-26T00:00:00"/>
    <s v="Monday"/>
    <s v="Monday"/>
    <n v="0"/>
    <s v="Low Cost per Unit"/>
    <n v="0"/>
    <n v="26.0913"/>
    <n v="0"/>
    <n v="0"/>
    <n v="0"/>
    <s v="Greater Than 8 Weeks Old"/>
  </r>
  <r>
    <s v="02-74-1402-01-00"/>
    <d v="2019-08-24T00:00:00"/>
    <x v="4"/>
    <s v="IMPULSE"/>
    <n v="19"/>
    <n v="569.80999999999995"/>
    <n v="228"/>
    <n v="12"/>
    <n v="341.81"/>
    <n v="0.6"/>
    <s v="Saturday"/>
    <d v="2019-08-27T00:00:00"/>
    <s v="Tuesday"/>
    <s v="Tuesday"/>
    <n v="0"/>
    <s v="Low Cost per Unit"/>
    <n v="0"/>
    <n v="17.094299999999997"/>
    <n v="0"/>
    <n v="0"/>
    <n v="0"/>
    <s v="Greater Than 8 Weeks Old"/>
  </r>
  <r>
    <s v="02-74-1402-01-00"/>
    <d v="2019-08-25T00:00:00"/>
    <x v="4"/>
    <s v="IMPULSE"/>
    <n v="13"/>
    <n v="389.87"/>
    <n v="156"/>
    <n v="12"/>
    <n v="233.87"/>
    <n v="0.6"/>
    <s v="Sunday"/>
    <d v="2019-08-28T00:00:00"/>
    <s v="Wednesday"/>
    <s v="Wednesday"/>
    <n v="0"/>
    <s v="Low Cost per Unit"/>
    <n v="0"/>
    <n v="11.696099999999999"/>
    <n v="0"/>
    <n v="0"/>
    <n v="0"/>
    <s v="Greater Than 8 Weeks Old"/>
  </r>
  <r>
    <s v="02-74-1402-01-00"/>
    <d v="2019-08-26T00:00:00"/>
    <x v="4"/>
    <s v="IMPULSE"/>
    <n v="21"/>
    <n v="629.79"/>
    <n v="252"/>
    <n v="12"/>
    <n v="377.79"/>
    <n v="0.6"/>
    <s v="Monday"/>
    <d v="2019-08-29T00:00:00"/>
    <s v="Thursday"/>
    <s v="Thursday"/>
    <n v="0"/>
    <s v="Low Cost per Unit"/>
    <n v="0"/>
    <n v="18.893699999999999"/>
    <n v="0"/>
    <n v="0"/>
    <n v="0"/>
    <s v="Greater Than 8 Weeks Old"/>
  </r>
  <r>
    <s v="02-74-1402-01-00"/>
    <d v="2019-08-27T00:00:00"/>
    <x v="4"/>
    <s v="IMPULSE"/>
    <n v="20"/>
    <n v="599.79999999999995"/>
    <n v="240"/>
    <n v="12"/>
    <n v="359.8"/>
    <n v="0.6"/>
    <s v="Tuesday"/>
    <d v="2019-08-30T00:00:00"/>
    <s v="Friday"/>
    <s v="Friday"/>
    <n v="29.99"/>
    <s v="Low Cost per Unit"/>
    <n v="0"/>
    <n v="17.993999999999996"/>
    <n v="0"/>
    <n v="0"/>
    <n v="0"/>
    <s v="Greater Than 8 Weeks Old"/>
  </r>
  <r>
    <s v="02-74-1402-01-00"/>
    <d v="2019-08-28T00:00:00"/>
    <x v="4"/>
    <s v="IMPULSE"/>
    <n v="18"/>
    <n v="539.82000000000005"/>
    <n v="216"/>
    <n v="12"/>
    <n v="323.82"/>
    <n v="0.6"/>
    <s v="Wednesday"/>
    <d v="2019-08-31T00:00:00"/>
    <s v="Saturday"/>
    <s v="Saturday"/>
    <n v="0"/>
    <s v="Low Cost per Unit"/>
    <n v="0"/>
    <n v="16.194600000000001"/>
    <n v="0"/>
    <n v="0"/>
    <n v="0"/>
    <s v="Greater Than 8 Weeks Old"/>
  </r>
  <r>
    <s v="02-74-1402-01-00"/>
    <d v="2019-08-29T00:00:00"/>
    <x v="4"/>
    <s v="IMPULSE"/>
    <n v="4"/>
    <n v="119.96"/>
    <n v="48"/>
    <n v="12"/>
    <n v="71.959999999999994"/>
    <n v="0.6"/>
    <s v="Thursday"/>
    <d v="2019-09-01T00:00:00"/>
    <s v="Sunday"/>
    <s v="Monday"/>
    <n v="0"/>
    <s v="Low Cost per Unit"/>
    <n v="0"/>
    <n v="3.5987999999999998"/>
    <n v="0"/>
    <n v="0"/>
    <n v="0"/>
    <s v="Greater Than 8 Weeks Old"/>
  </r>
  <r>
    <s v="02-74-1701-01-00"/>
    <d v="2019-08-07T00:00:00"/>
    <x v="2"/>
    <s v="DISC"/>
    <n v="3"/>
    <n v="32.97"/>
    <n v="18.75"/>
    <n v="6.25"/>
    <n v="14.22"/>
    <n v="0.43"/>
    <s v="Wednesday"/>
    <d v="2019-08-10T00:00:00"/>
    <s v="Saturday"/>
    <s v="Saturday"/>
    <n v="0"/>
    <s v="Low Cost per Unit"/>
    <n v="0"/>
    <n v="0.98909999999999998"/>
    <n v="0"/>
    <n v="0"/>
    <n v="0"/>
    <s v="Greater Than 8 Weeks Old"/>
  </r>
  <r>
    <s v="02-74-1701-01-00"/>
    <d v="2019-08-08T00:00:00"/>
    <x v="2"/>
    <s v="DISC"/>
    <n v="8"/>
    <n v="87.92"/>
    <n v="50"/>
    <n v="6.25"/>
    <n v="37.92"/>
    <n v="0.43"/>
    <s v="Thursday"/>
    <d v="2019-08-11T00:00:00"/>
    <s v="Sunday"/>
    <s v="Monday"/>
    <n v="0"/>
    <s v="Low Cost per Unit"/>
    <n v="0"/>
    <n v="2.6375999999999999"/>
    <n v="0"/>
    <n v="0"/>
    <n v="0"/>
    <s v="Greater Than 8 Weeks Old"/>
  </r>
  <r>
    <s v="02-74-1701-01-00"/>
    <d v="2019-08-09T00:00:00"/>
    <x v="2"/>
    <s v="DISC"/>
    <n v="1"/>
    <n v="10.99"/>
    <n v="6.25"/>
    <n v="6.25"/>
    <n v="4.74"/>
    <n v="0.43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2-74-1701-01-00"/>
    <d v="2019-08-10T00:00:00"/>
    <x v="2"/>
    <s v="DISC"/>
    <n v="1"/>
    <n v="10.99"/>
    <n v="6.25"/>
    <n v="6.25"/>
    <n v="4.74"/>
    <n v="0.43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2-81-0001-00-00"/>
    <d v="2019-08-01T00:00:00"/>
    <x v="7"/>
    <s v="BODY CARE"/>
    <n v="1"/>
    <n v="18"/>
    <n v="5.5"/>
    <n v="5.5"/>
    <n v="12.5"/>
    <n v="0.69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2-81-0001-00-00"/>
    <d v="2019-08-03T00:00:00"/>
    <x v="7"/>
    <s v="BODY CARE"/>
    <n v="2"/>
    <n v="36"/>
    <n v="11"/>
    <n v="5.5"/>
    <n v="25"/>
    <n v="0.69"/>
    <s v="Saturday"/>
    <d v="2019-08-06T00:00:00"/>
    <s v="Tuesday"/>
    <s v="Tuesday"/>
    <n v="0"/>
    <s v="Low Cost per Unit"/>
    <n v="0"/>
    <n v="1.08"/>
    <n v="0"/>
    <n v="0"/>
    <n v="0"/>
    <s v="Greater Than 8 Weeks Old"/>
  </r>
  <r>
    <s v="02-81-0001-00-00"/>
    <d v="2019-08-05T00:00:00"/>
    <x v="7"/>
    <s v="BODY CARE"/>
    <n v="2"/>
    <n v="36"/>
    <n v="11"/>
    <n v="5.5"/>
    <n v="25"/>
    <n v="0.69"/>
    <s v="Monday"/>
    <d v="2019-08-08T00:00:00"/>
    <s v="Thursday"/>
    <s v="Thursday"/>
    <n v="0"/>
    <s v="Low Cost per Unit"/>
    <n v="0"/>
    <n v="1.08"/>
    <n v="0"/>
    <n v="0"/>
    <n v="0"/>
    <s v="Greater Than 8 Weeks Old"/>
  </r>
  <r>
    <s v="02-81-0001-00-00"/>
    <d v="2019-08-08T00:00:00"/>
    <x v="7"/>
    <s v="BODY CARE"/>
    <n v="1"/>
    <n v="18"/>
    <n v="5.5"/>
    <n v="5.5"/>
    <n v="12.5"/>
    <n v="0.69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2-81-0001-00-00"/>
    <d v="2019-08-10T00:00:00"/>
    <x v="7"/>
    <s v="BODY CARE"/>
    <n v="2"/>
    <n v="36"/>
    <n v="11"/>
    <n v="5.5"/>
    <n v="25"/>
    <n v="0.69"/>
    <s v="Saturday"/>
    <d v="2019-08-13T00:00:00"/>
    <s v="Tuesday"/>
    <s v="Tuesday"/>
    <n v="0"/>
    <s v="Low Cost per Unit"/>
    <n v="0"/>
    <n v="1.08"/>
    <n v="0"/>
    <n v="0"/>
    <n v="0"/>
    <s v="Greater Than 8 Weeks Old"/>
  </r>
  <r>
    <s v="02-81-0001-00-00"/>
    <d v="2019-08-11T00:00:00"/>
    <x v="7"/>
    <s v="BODY CARE"/>
    <n v="1"/>
    <n v="18"/>
    <n v="5.5"/>
    <n v="5.5"/>
    <n v="12.5"/>
    <n v="0.69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2-81-0001-00-00"/>
    <d v="2019-08-13T00:00:00"/>
    <x v="7"/>
    <s v="BODY CARE"/>
    <n v="2"/>
    <n v="36"/>
    <n v="11"/>
    <n v="5.5"/>
    <n v="25"/>
    <n v="0.69"/>
    <s v="Tuesday"/>
    <d v="2019-08-16T00:00:00"/>
    <s v="Friday"/>
    <s v="Friday"/>
    <n v="1.8"/>
    <s v="Low Cost per Unit"/>
    <n v="0"/>
    <n v="1.08"/>
    <n v="0"/>
    <n v="0"/>
    <n v="0"/>
    <s v="Greater Than 8 Weeks Old"/>
  </r>
  <r>
    <s v="02-81-0001-00-00"/>
    <d v="2019-08-15T00:00:00"/>
    <x v="7"/>
    <s v="BODY CARE"/>
    <n v="2"/>
    <n v="36"/>
    <n v="11"/>
    <n v="5.5"/>
    <n v="25"/>
    <n v="0.69"/>
    <s v="Thursday"/>
    <d v="2019-08-18T00:00:00"/>
    <s v="Sunday"/>
    <s v="Monday"/>
    <n v="0"/>
    <s v="Low Cost per Unit"/>
    <n v="0"/>
    <n v="1.08"/>
    <n v="0"/>
    <n v="0"/>
    <n v="0"/>
    <s v="Greater Than 8 Weeks Old"/>
  </r>
  <r>
    <s v="02-81-0001-00-00"/>
    <d v="2019-08-16T00:00:00"/>
    <x v="7"/>
    <s v="BODY CARE"/>
    <n v="2"/>
    <n v="36"/>
    <n v="11"/>
    <n v="5.5"/>
    <n v="25"/>
    <n v="0.69"/>
    <s v="Friday"/>
    <d v="2019-08-19T00:00:00"/>
    <s v="Monday"/>
    <s v="Monday"/>
    <n v="0"/>
    <s v="Low Cost per Unit"/>
    <n v="0"/>
    <n v="1.08"/>
    <n v="0"/>
    <n v="0"/>
    <n v="0"/>
    <s v="Greater Than 8 Weeks Old"/>
  </r>
  <r>
    <s v="02-81-0001-00-00"/>
    <d v="2019-08-18T00:00:00"/>
    <x v="7"/>
    <s v="BODY CARE"/>
    <n v="1"/>
    <n v="18"/>
    <n v="5.5"/>
    <n v="5.5"/>
    <n v="12.5"/>
    <n v="0.69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2-81-0001-00-00"/>
    <d v="2019-08-20T00:00:00"/>
    <x v="7"/>
    <s v="BODY CARE"/>
    <n v="1"/>
    <n v="18"/>
    <n v="5.5"/>
    <n v="5.5"/>
    <n v="12.5"/>
    <n v="0.69"/>
    <s v="Tuesday"/>
    <d v="2019-08-23T00:00:00"/>
    <s v="Friday"/>
    <s v="Friday"/>
    <n v="0.9"/>
    <s v="Low Cost per Unit"/>
    <n v="0"/>
    <n v="0"/>
    <n v="0"/>
    <n v="0"/>
    <n v="0"/>
    <s v="Greater Than 8 Weeks Old"/>
  </r>
  <r>
    <s v="02-81-0001-00-00"/>
    <d v="2019-08-26T00:00:00"/>
    <x v="7"/>
    <s v="BODY CARE"/>
    <n v="1"/>
    <n v="18"/>
    <n v="5.5"/>
    <n v="5.5"/>
    <n v="12.5"/>
    <n v="0.69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2-81-0001-00-00"/>
    <d v="2019-08-27T00:00:00"/>
    <x v="7"/>
    <s v="BODY CARE"/>
    <n v="2"/>
    <n v="36"/>
    <n v="11"/>
    <n v="5.5"/>
    <n v="25"/>
    <n v="0.69"/>
    <s v="Tuesday"/>
    <d v="2019-08-30T00:00:00"/>
    <s v="Friday"/>
    <s v="Friday"/>
    <n v="1.8"/>
    <s v="Low Cost per Unit"/>
    <n v="0"/>
    <n v="1.08"/>
    <n v="0"/>
    <n v="0"/>
    <n v="0"/>
    <s v="Greater Than 8 Weeks Old"/>
  </r>
  <r>
    <s v="02-81-0001-00-00"/>
    <d v="2019-08-29T00:00:00"/>
    <x v="7"/>
    <s v="BODY CARE"/>
    <n v="1"/>
    <n v="18"/>
    <n v="5.5"/>
    <n v="5.5"/>
    <n v="12.5"/>
    <n v="0.69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2-81-0001-00-00"/>
    <d v="2019-08-31T00:00:00"/>
    <x v="7"/>
    <s v="BODY CARE"/>
    <n v="1"/>
    <n v="18"/>
    <n v="5.5"/>
    <n v="5.5"/>
    <n v="12.5"/>
    <n v="0.6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2-85-0301-01-00"/>
    <d v="2019-08-03T00:00:00"/>
    <x v="7"/>
    <s v="SHEETS"/>
    <n v="3"/>
    <n v="81"/>
    <n v="16.05"/>
    <n v="5.3500000000000005"/>
    <n v="64.95"/>
    <n v="0.8"/>
    <s v="Saturday"/>
    <d v="2019-08-06T00:00:00"/>
    <s v="Tuesday"/>
    <s v="Tuesday"/>
    <n v="0"/>
    <s v="Low Cost per Unit"/>
    <n v="0"/>
    <n v="2.4299999999999997"/>
    <n v="0"/>
    <n v="0"/>
    <n v="0"/>
    <s v="Greater Than 8 Weeks Old"/>
  </r>
  <r>
    <s v="02-85-0301-01-00"/>
    <d v="2019-08-04T00:00:00"/>
    <x v="7"/>
    <s v="SHEETS"/>
    <n v="3"/>
    <n v="52"/>
    <n v="16.05"/>
    <n v="5.3500000000000005"/>
    <n v="35.950000000000003"/>
    <n v="0.69"/>
    <s v="Sunday"/>
    <d v="2019-08-07T00:00:00"/>
    <s v="Wednesday"/>
    <s v="Wednesday"/>
    <n v="0"/>
    <s v="Low Cost per Unit"/>
    <n v="0"/>
    <n v="1.56"/>
    <n v="0"/>
    <n v="0"/>
    <n v="0"/>
    <s v="Greater Than 8 Weeks Old"/>
  </r>
  <r>
    <s v="02-85-0301-01-00"/>
    <d v="2019-08-05T00:00:00"/>
    <x v="7"/>
    <s v="SHEETS"/>
    <n v="1"/>
    <n v="27"/>
    <n v="5.35"/>
    <n v="5.35"/>
    <n v="21.65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2-85-0301-01-00"/>
    <d v="2019-08-07T00:00:00"/>
    <x v="7"/>
    <s v="SHEETS"/>
    <n v="6"/>
    <n v="162"/>
    <n v="32.1"/>
    <n v="5.3500000000000005"/>
    <n v="129.9"/>
    <n v="0.8"/>
    <s v="Wednesday"/>
    <d v="2019-08-10T00:00:00"/>
    <s v="Saturday"/>
    <s v="Saturday"/>
    <n v="0"/>
    <s v="Low Cost per Unit"/>
    <n v="0"/>
    <n v="4.8599999999999994"/>
    <n v="0"/>
    <n v="0"/>
    <n v="0"/>
    <s v="Greater Than 8 Weeks Old"/>
  </r>
  <r>
    <s v="02-85-0301-01-00"/>
    <d v="2019-08-08T00:00:00"/>
    <x v="7"/>
    <s v="SHEETS"/>
    <n v="3"/>
    <n v="54"/>
    <n v="16.05"/>
    <n v="5.3500000000000005"/>
    <n v="37.950000000000003"/>
    <n v="0.7"/>
    <s v="Thursday"/>
    <d v="2019-08-11T00:00:00"/>
    <s v="Sunday"/>
    <s v="Monday"/>
    <n v="0"/>
    <s v="Low Cost per Unit"/>
    <n v="0"/>
    <n v="1.6199999999999999"/>
    <n v="0"/>
    <n v="0"/>
    <n v="0"/>
    <s v="Greater Than 8 Weeks Old"/>
  </r>
  <r>
    <s v="02-85-0301-01-00"/>
    <d v="2019-08-09T00:00:00"/>
    <x v="7"/>
    <s v="SHEETS"/>
    <n v="3"/>
    <n v="54"/>
    <n v="16.05"/>
    <n v="5.3500000000000005"/>
    <n v="37.950000000000003"/>
    <n v="0.7"/>
    <s v="Friday"/>
    <d v="2019-08-12T00:00:00"/>
    <s v="Monday"/>
    <s v="Monday"/>
    <n v="0"/>
    <s v="Low Cost per Unit"/>
    <n v="0"/>
    <n v="1.6199999999999999"/>
    <n v="0"/>
    <n v="0"/>
    <n v="0"/>
    <s v="Greater Than 8 Weeks Old"/>
  </r>
  <r>
    <s v="02-85-0301-01-00"/>
    <d v="2019-08-10T00:00:00"/>
    <x v="7"/>
    <s v="SHEETS"/>
    <n v="5"/>
    <n v="135"/>
    <n v="26.75"/>
    <n v="5.35"/>
    <n v="108.25"/>
    <n v="0.8"/>
    <s v="Saturday"/>
    <d v="2019-08-13T00:00:00"/>
    <s v="Tuesday"/>
    <s v="Tuesday"/>
    <n v="0"/>
    <s v="Low Cost per Unit"/>
    <n v="0"/>
    <n v="4.05"/>
    <n v="0"/>
    <n v="0"/>
    <n v="0"/>
    <s v="Greater Than 8 Weeks Old"/>
  </r>
  <r>
    <s v="02-85-0301-01-00"/>
    <d v="2019-08-11T00:00:00"/>
    <x v="7"/>
    <s v="SHEETS"/>
    <n v="6"/>
    <n v="162"/>
    <n v="32.1"/>
    <n v="5.3500000000000005"/>
    <n v="129.9"/>
    <n v="0.8"/>
    <s v="Sunday"/>
    <d v="2019-08-14T00:00:00"/>
    <s v="Wednesday"/>
    <s v="Wednesday"/>
    <n v="0"/>
    <s v="Low Cost per Unit"/>
    <n v="0"/>
    <n v="4.8599999999999994"/>
    <n v="0"/>
    <n v="0"/>
    <n v="0"/>
    <s v="Greater Than 8 Weeks Old"/>
  </r>
  <r>
    <s v="02-85-0301-01-00"/>
    <d v="2019-08-12T00:00:00"/>
    <x v="7"/>
    <s v="SHEETS"/>
    <n v="2"/>
    <n v="54"/>
    <n v="10.7"/>
    <n v="5.35"/>
    <n v="43.3"/>
    <n v="0.8"/>
    <s v="Monday"/>
    <d v="2019-08-15T00:00:00"/>
    <s v="Thursday"/>
    <s v="Thursday"/>
    <n v="0"/>
    <s v="Low Cost per Unit"/>
    <n v="0"/>
    <n v="1.6199999999999999"/>
    <n v="0"/>
    <n v="0"/>
    <n v="0"/>
    <s v="Greater Than 8 Weeks Old"/>
  </r>
  <r>
    <s v="02-85-0301-01-00"/>
    <d v="2019-08-13T00:00:00"/>
    <x v="7"/>
    <s v="SHEETS"/>
    <n v="3"/>
    <n v="81"/>
    <n v="16.05"/>
    <n v="5.3500000000000005"/>
    <n v="64.95"/>
    <n v="0.8"/>
    <s v="Tuesday"/>
    <d v="2019-08-16T00:00:00"/>
    <s v="Friday"/>
    <s v="Friday"/>
    <n v="4.05"/>
    <s v="Low Cost per Unit"/>
    <n v="0"/>
    <n v="2.4299999999999997"/>
    <n v="0"/>
    <n v="0"/>
    <n v="0"/>
    <s v="Greater Than 8 Weeks Old"/>
  </r>
  <r>
    <s v="02-85-0301-01-00"/>
    <d v="2019-08-14T00:00:00"/>
    <x v="7"/>
    <s v="SHEETS"/>
    <n v="2"/>
    <n v="54"/>
    <n v="10.7"/>
    <n v="5.35"/>
    <n v="43.3"/>
    <n v="0.8"/>
    <s v="Wednesday"/>
    <d v="2019-08-17T00:00:00"/>
    <s v="Saturday"/>
    <s v="Saturday"/>
    <n v="0"/>
    <s v="Low Cost per Unit"/>
    <n v="0"/>
    <n v="1.6199999999999999"/>
    <n v="0"/>
    <n v="0"/>
    <n v="0"/>
    <s v="Greater Than 8 Weeks Old"/>
  </r>
  <r>
    <s v="02-85-0301-01-00"/>
    <d v="2019-08-15T00:00:00"/>
    <x v="7"/>
    <s v="SHEETS"/>
    <n v="1"/>
    <n v="27"/>
    <n v="5.35"/>
    <n v="5.35"/>
    <n v="21.65"/>
    <n v="0.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2-85-0301-01-00"/>
    <d v="2019-08-16T00:00:00"/>
    <x v="7"/>
    <s v="SHEETS"/>
    <n v="3"/>
    <n v="81"/>
    <n v="16.05"/>
    <n v="5.3500000000000005"/>
    <n v="64.95"/>
    <n v="0.8"/>
    <s v="Friday"/>
    <d v="2019-08-19T00:00:00"/>
    <s v="Monday"/>
    <s v="Monday"/>
    <n v="0"/>
    <s v="Low Cost per Unit"/>
    <n v="0"/>
    <n v="2.4299999999999997"/>
    <n v="0"/>
    <n v="0"/>
    <n v="0"/>
    <s v="Greater Than 8 Weeks Old"/>
  </r>
  <r>
    <s v="02-85-0301-01-00"/>
    <d v="2019-08-17T00:00:00"/>
    <x v="7"/>
    <s v="SHEETS"/>
    <n v="2"/>
    <n v="54"/>
    <n v="10.7"/>
    <n v="5.35"/>
    <n v="43.3"/>
    <n v="0.8"/>
    <s v="Saturday"/>
    <d v="2019-08-20T00:00:00"/>
    <s v="Tuesday"/>
    <s v="Tuesday"/>
    <n v="0"/>
    <s v="Low Cost per Unit"/>
    <n v="0"/>
    <n v="1.6199999999999999"/>
    <n v="0"/>
    <n v="0"/>
    <n v="0"/>
    <s v="Greater Than 8 Weeks Old"/>
  </r>
  <r>
    <s v="02-85-0301-01-00"/>
    <d v="2019-08-18T00:00:00"/>
    <x v="7"/>
    <s v="SHEETS"/>
    <n v="2"/>
    <n v="54"/>
    <n v="10.7"/>
    <n v="5.35"/>
    <n v="43.3"/>
    <n v="0.8"/>
    <s v="Sunday"/>
    <d v="2019-08-21T00:00:00"/>
    <s v="Wednesday"/>
    <s v="Wednesday"/>
    <n v="0"/>
    <s v="Low Cost per Unit"/>
    <n v="0"/>
    <n v="1.6199999999999999"/>
    <n v="0"/>
    <n v="0"/>
    <n v="0"/>
    <s v="Greater Than 8 Weeks Old"/>
  </r>
  <r>
    <s v="02-85-0301-01-00"/>
    <d v="2019-08-19T00:00:00"/>
    <x v="7"/>
    <s v="SHEETS"/>
    <n v="1"/>
    <n v="27"/>
    <n v="5.35"/>
    <n v="5.35"/>
    <n v="21.65"/>
    <n v="0.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2-85-0301-01-00"/>
    <d v="2019-08-21T00:00:00"/>
    <x v="7"/>
    <s v="SHEETS"/>
    <n v="13"/>
    <n v="191.94"/>
    <n v="69.55"/>
    <n v="5.35"/>
    <n v="122.39"/>
    <n v="0.64"/>
    <s v="Wednesday"/>
    <d v="2019-08-24T00:00:00"/>
    <s v="Saturday"/>
    <s v="Saturday"/>
    <n v="0"/>
    <s v="Low Cost per Unit"/>
    <n v="0"/>
    <n v="5.7581999999999995"/>
    <n v="0"/>
    <n v="0"/>
    <n v="0"/>
    <s v="Greater Than 8 Weeks Old"/>
  </r>
  <r>
    <s v="02-85-0301-01-00"/>
    <d v="2019-08-22T00:00:00"/>
    <x v="7"/>
    <s v="SHEETS"/>
    <n v="36"/>
    <n v="463.74"/>
    <n v="192.6"/>
    <n v="5.35"/>
    <n v="271.14"/>
    <n v="0.57999999999999996"/>
    <s v="Thursday"/>
    <d v="2019-08-25T00:00:00"/>
    <s v="Sunday"/>
    <s v="Monday"/>
    <n v="0"/>
    <s v="Low Cost per Unit"/>
    <n v="0"/>
    <n v="13.9122"/>
    <n v="0"/>
    <n v="0"/>
    <n v="0"/>
    <s v="Greater Than 8 Weeks Old"/>
  </r>
  <r>
    <s v="02-85-0301-01-00"/>
    <d v="2019-08-23T00:00:00"/>
    <x v="7"/>
    <s v="SHEETS"/>
    <n v="47"/>
    <n v="610.53"/>
    <n v="251.45"/>
    <n v="5.35"/>
    <n v="359.08"/>
    <n v="0.59"/>
    <s v="Friday"/>
    <d v="2019-08-26T00:00:00"/>
    <s v="Monday"/>
    <s v="Monday"/>
    <n v="0"/>
    <s v="Low Cost per Unit"/>
    <n v="0"/>
    <n v="18.315899999999999"/>
    <n v="0"/>
    <n v="0"/>
    <n v="0"/>
    <s v="Greater Than 8 Weeks Old"/>
  </r>
  <r>
    <s v="02-85-0301-01-00"/>
    <d v="2019-08-24T00:00:00"/>
    <x v="7"/>
    <s v="SHEETS"/>
    <n v="44"/>
    <n v="571.55999999999995"/>
    <n v="235.4"/>
    <n v="5.3500000000000005"/>
    <n v="336.16"/>
    <n v="0.59"/>
    <s v="Saturday"/>
    <d v="2019-08-27T00:00:00"/>
    <s v="Tuesday"/>
    <s v="Tuesday"/>
    <n v="0"/>
    <s v="Low Cost per Unit"/>
    <n v="0"/>
    <n v="17.146799999999999"/>
    <n v="0"/>
    <n v="0"/>
    <n v="0"/>
    <s v="Greater Than 8 Weeks Old"/>
  </r>
  <r>
    <s v="02-85-0301-01-00"/>
    <d v="2019-08-25T00:00:00"/>
    <x v="7"/>
    <s v="SHEETS"/>
    <n v="45"/>
    <n v="584.54999999999995"/>
    <n v="240.75"/>
    <n v="5.35"/>
    <n v="343.8"/>
    <n v="0.59"/>
    <s v="Sunday"/>
    <d v="2019-08-28T00:00:00"/>
    <s v="Wednesday"/>
    <s v="Wednesday"/>
    <n v="0"/>
    <s v="Low Cost per Unit"/>
    <n v="0"/>
    <n v="17.536499999999997"/>
    <n v="0"/>
    <n v="0"/>
    <n v="0"/>
    <s v="Greater Than 8 Weeks Old"/>
  </r>
  <r>
    <s v="02-85-0301-01-00"/>
    <d v="2019-08-26T00:00:00"/>
    <x v="7"/>
    <s v="SHEETS"/>
    <n v="79"/>
    <n v="1026.21"/>
    <n v="422.65"/>
    <n v="5.35"/>
    <n v="603.55999999999995"/>
    <n v="0.59"/>
    <s v="Monday"/>
    <d v="2019-08-29T00:00:00"/>
    <s v="Thursday"/>
    <s v="Thursday"/>
    <n v="0"/>
    <s v="Low Cost per Unit"/>
    <n v="0"/>
    <n v="30.786300000000001"/>
    <n v="0"/>
    <n v="0"/>
    <n v="0"/>
    <s v="Greater Than 8 Weeks Old"/>
  </r>
  <r>
    <s v="02-85-0301-01-00"/>
    <d v="2019-08-27T00:00:00"/>
    <x v="7"/>
    <s v="SHEETS"/>
    <n v="46"/>
    <n v="597.54"/>
    <n v="246.1"/>
    <n v="5.35"/>
    <n v="351.44"/>
    <n v="0.59"/>
    <s v="Tuesday"/>
    <d v="2019-08-30T00:00:00"/>
    <s v="Friday"/>
    <s v="Friday"/>
    <n v="29.876999999999999"/>
    <s v="Low Cost per Unit"/>
    <n v="0"/>
    <n v="17.926199999999998"/>
    <n v="0"/>
    <n v="0"/>
    <n v="0"/>
    <s v="Greater Than 8 Weeks Old"/>
  </r>
  <r>
    <s v="03-22-0001-01-12"/>
    <d v="2019-08-02T00:00:00"/>
    <x v="1"/>
    <s v="APPAREL"/>
    <n v="3"/>
    <n v="297"/>
    <n v="91.92"/>
    <n v="30.64"/>
    <n v="205.08"/>
    <n v="0.69"/>
    <s v="Friday"/>
    <d v="2019-08-05T00:00:00"/>
    <s v="Monday"/>
    <s v="Monday"/>
    <n v="0"/>
    <s v="High Cost per Unit"/>
    <n v="0"/>
    <n v="8.91"/>
    <n v="0"/>
    <n v="0"/>
    <n v="0"/>
    <s v="Greater Than 8 Weeks Old"/>
  </r>
  <r>
    <s v="03-22-0001-01-12"/>
    <d v="2019-08-03T00:00:00"/>
    <x v="1"/>
    <s v="APPAREL"/>
    <n v="1"/>
    <n v="99"/>
    <n v="30.64"/>
    <n v="30.64"/>
    <n v="68.36"/>
    <n v="0.69"/>
    <s v="Saturday"/>
    <d v="2019-08-06T00:00:00"/>
    <s v="Tuesday"/>
    <s v="Tuesday"/>
    <n v="0"/>
    <s v="High Cost per Unit"/>
    <n v="0"/>
    <n v="0"/>
    <n v="0"/>
    <n v="9.9"/>
    <n v="0"/>
    <s v="Greater Than 8 Weeks Old"/>
  </r>
  <r>
    <s v="03-22-0001-01-12"/>
    <d v="2019-08-07T00:00:00"/>
    <x v="1"/>
    <s v="APPAREL"/>
    <n v="1"/>
    <n v="99"/>
    <n v="30.64"/>
    <n v="30.64"/>
    <n v="68.36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001-01-12"/>
    <d v="2019-08-10T00:00:00"/>
    <x v="1"/>
    <s v="APPAREL"/>
    <n v="1"/>
    <n v="99"/>
    <n v="30.64"/>
    <n v="30.64"/>
    <n v="68.36"/>
    <n v="0.69"/>
    <s v="Saturday"/>
    <d v="2019-08-13T00:00:00"/>
    <s v="Tuesday"/>
    <s v="Tuesday"/>
    <n v="0"/>
    <s v="High Cost per Unit"/>
    <n v="0"/>
    <n v="0"/>
    <n v="0"/>
    <n v="9.9"/>
    <n v="0"/>
    <s v="Greater Than 8 Weeks Old"/>
  </r>
  <r>
    <s v="03-22-0001-01-12"/>
    <d v="2019-08-11T00:00:00"/>
    <x v="1"/>
    <s v="APPAREL"/>
    <n v="2"/>
    <n v="198"/>
    <n v="61.28"/>
    <n v="30.64"/>
    <n v="136.72"/>
    <n v="0.69"/>
    <s v="Sunday"/>
    <d v="2019-08-14T00:00:00"/>
    <s v="Wednesday"/>
    <s v="Wednesday"/>
    <n v="0"/>
    <s v="High Cost per Unit"/>
    <n v="0"/>
    <n v="5.9399999999999995"/>
    <n v="0"/>
    <n v="0"/>
    <n v="0"/>
    <s v="Greater Than 8 Weeks Old"/>
  </r>
  <r>
    <s v="03-22-0001-01-12"/>
    <d v="2019-08-16T00:00:00"/>
    <x v="1"/>
    <s v="APPAREL"/>
    <n v="1"/>
    <n v="68.989999999999995"/>
    <n v="30.64"/>
    <n v="30.64"/>
    <n v="38.35"/>
    <n v="0.5600000000000000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22-0001-01-12"/>
    <d v="2019-08-17T00:00:00"/>
    <x v="1"/>
    <s v="APPAREL"/>
    <n v="1"/>
    <n v="68.989999999999995"/>
    <n v="30.64"/>
    <n v="30.64"/>
    <n v="38.35"/>
    <n v="0.56000000000000005"/>
    <s v="Saturday"/>
    <d v="2019-08-20T00:00:00"/>
    <s v="Tuesday"/>
    <s v="Tuesday"/>
    <n v="0"/>
    <s v="High Cost per Unit"/>
    <n v="0"/>
    <n v="0"/>
    <n v="0"/>
    <n v="6.899"/>
    <n v="0"/>
    <s v="Greater Than 8 Weeks Old"/>
  </r>
  <r>
    <s v="03-22-0001-01-12"/>
    <d v="2019-08-18T00:00:00"/>
    <x v="1"/>
    <s v="APPAREL"/>
    <n v="8"/>
    <n v="551.91999999999996"/>
    <n v="245.12"/>
    <n v="30.64"/>
    <n v="306.8"/>
    <n v="0.56000000000000005"/>
    <s v="Sunday"/>
    <d v="2019-08-21T00:00:00"/>
    <s v="Wednesday"/>
    <s v="Wednesday"/>
    <n v="0"/>
    <s v="High Cost per Unit"/>
    <n v="0"/>
    <n v="16.557599999999997"/>
    <n v="0"/>
    <n v="0"/>
    <n v="0"/>
    <s v="Greater Than 8 Weeks Old"/>
  </r>
  <r>
    <s v="03-22-0001-01-12"/>
    <d v="2019-08-19T00:00:00"/>
    <x v="1"/>
    <s v="APPAREL"/>
    <n v="1"/>
    <n v="99"/>
    <n v="30.64"/>
    <n v="30.64"/>
    <n v="68.36"/>
    <n v="0.69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3-22-0001-01-12"/>
    <d v="2019-08-20T00:00:00"/>
    <x v="1"/>
    <s v="APPAREL"/>
    <n v="1"/>
    <n v="68.989999999999995"/>
    <n v="30.64"/>
    <n v="30.64"/>
    <n v="38.35"/>
    <n v="0.56000000000000005"/>
    <s v="Tuesday"/>
    <d v="2019-08-23T00:00:00"/>
    <s v="Friday"/>
    <s v="Friday"/>
    <n v="3.4495"/>
    <s v="High Cost per Unit"/>
    <n v="0"/>
    <n v="0"/>
    <n v="0"/>
    <n v="0"/>
    <n v="0"/>
    <s v="Greater Than 8 Weeks Old"/>
  </r>
  <r>
    <s v="03-22-0001-01-12"/>
    <d v="2019-08-21T00:00:00"/>
    <x v="1"/>
    <s v="APPAREL"/>
    <n v="5"/>
    <n v="344.95"/>
    <n v="153.19999999999999"/>
    <n v="30.639999999999997"/>
    <n v="191.75"/>
    <n v="0.56000000000000005"/>
    <s v="Wednesday"/>
    <d v="2019-08-24T00:00:00"/>
    <s v="Saturday"/>
    <s v="Saturday"/>
    <n v="0"/>
    <s v="High Cost per Unit"/>
    <n v="0"/>
    <n v="10.3485"/>
    <n v="0"/>
    <n v="0"/>
    <n v="0"/>
    <s v="Greater Than 8 Weeks Old"/>
  </r>
  <r>
    <s v="03-22-0001-01-12"/>
    <d v="2019-08-22T00:00:00"/>
    <x v="1"/>
    <s v="APPAREL"/>
    <n v="3"/>
    <n v="206.97"/>
    <n v="91.92"/>
    <n v="30.64"/>
    <n v="115.05"/>
    <n v="0.56000000000000005"/>
    <s v="Thursday"/>
    <d v="2019-08-25T00:00:00"/>
    <s v="Sunday"/>
    <s v="Monday"/>
    <n v="0"/>
    <s v="High Cost per Unit"/>
    <n v="0"/>
    <n v="6.2090999999999994"/>
    <n v="0"/>
    <n v="0"/>
    <n v="0"/>
    <s v="Greater Than 8 Weeks Old"/>
  </r>
  <r>
    <s v="03-22-0001-01-12"/>
    <d v="2019-08-23T00:00:00"/>
    <x v="1"/>
    <s v="APPAREL"/>
    <n v="5"/>
    <n v="275.95999999999998"/>
    <n v="153.19999999999999"/>
    <n v="30.639999999999997"/>
    <n v="122.76"/>
    <n v="0.44"/>
    <s v="Friday"/>
    <d v="2019-08-26T00:00:00"/>
    <s v="Monday"/>
    <s v="Monday"/>
    <n v="0"/>
    <s v="High Cost per Unit"/>
    <n v="0"/>
    <n v="8.2787999999999986"/>
    <n v="0"/>
    <n v="0"/>
    <n v="0"/>
    <s v="Greater Than 8 Weeks Old"/>
  </r>
  <r>
    <s v="03-22-0001-01-12"/>
    <d v="2019-08-24T00:00:00"/>
    <x v="1"/>
    <s v="APPAREL"/>
    <n v="2"/>
    <n v="137.97999999999999"/>
    <n v="61.28"/>
    <n v="30.64"/>
    <n v="76.7"/>
    <n v="0.56000000000000005"/>
    <s v="Saturday"/>
    <d v="2019-08-27T00:00:00"/>
    <s v="Tuesday"/>
    <s v="Tuesday"/>
    <n v="0"/>
    <s v="High Cost per Unit"/>
    <n v="0"/>
    <n v="4.1393999999999993"/>
    <n v="0"/>
    <n v="13.798"/>
    <n v="0"/>
    <s v="Greater Than 8 Weeks Old"/>
  </r>
  <r>
    <s v="03-22-0001-01-12"/>
    <d v="2019-08-25T00:00:00"/>
    <x v="1"/>
    <s v="APPAREL"/>
    <n v="10"/>
    <n v="689.9"/>
    <n v="306.39999999999998"/>
    <n v="30.639999999999997"/>
    <n v="383.5"/>
    <n v="0.56000000000000005"/>
    <s v="Sunday"/>
    <d v="2019-08-28T00:00:00"/>
    <s v="Wednesday"/>
    <s v="Wednesday"/>
    <n v="0"/>
    <s v="High Cost per Unit"/>
    <n v="0"/>
    <n v="20.696999999999999"/>
    <n v="0"/>
    <n v="0"/>
    <n v="0"/>
    <s v="Greater Than 8 Weeks Old"/>
  </r>
  <r>
    <s v="03-22-0001-01-12"/>
    <d v="2019-08-26T00:00:00"/>
    <x v="1"/>
    <s v="APPAREL"/>
    <n v="7"/>
    <n v="462.23"/>
    <n v="214.48"/>
    <n v="30.639999999999997"/>
    <n v="247.75"/>
    <n v="0.54"/>
    <s v="Monday"/>
    <d v="2019-08-29T00:00:00"/>
    <s v="Thursday"/>
    <s v="Thursday"/>
    <n v="0"/>
    <s v="High Cost per Unit"/>
    <n v="0"/>
    <n v="13.866899999999999"/>
    <n v="0"/>
    <n v="0"/>
    <n v="0"/>
    <s v="Greater Than 8 Weeks Old"/>
  </r>
  <r>
    <s v="03-22-0001-01-12"/>
    <d v="2019-08-27T00:00:00"/>
    <x v="1"/>
    <s v="APPAREL"/>
    <n v="4"/>
    <n v="248.36"/>
    <n v="122.56"/>
    <n v="30.64"/>
    <n v="125.8"/>
    <n v="0.51"/>
    <s v="Tuesday"/>
    <d v="2019-08-30T00:00:00"/>
    <s v="Friday"/>
    <s v="Friday"/>
    <n v="12.418000000000001"/>
    <s v="High Cost per Unit"/>
    <n v="0"/>
    <n v="7.4508000000000001"/>
    <n v="0"/>
    <n v="0"/>
    <n v="0"/>
    <s v="Greater Than 8 Weeks Old"/>
  </r>
  <r>
    <s v="03-22-0001-01-12"/>
    <d v="2019-08-28T00:00:00"/>
    <x v="1"/>
    <s v="APPAREL"/>
    <n v="6"/>
    <n v="372.54"/>
    <n v="183.84"/>
    <n v="30.64"/>
    <n v="188.7"/>
    <n v="0.51"/>
    <s v="Wednesday"/>
    <d v="2019-08-31T00:00:00"/>
    <s v="Saturday"/>
    <s v="Saturday"/>
    <n v="0"/>
    <s v="High Cost per Unit"/>
    <n v="0"/>
    <n v="11.1762"/>
    <n v="0"/>
    <n v="0"/>
    <n v="0"/>
    <s v="Greater Than 8 Weeks Old"/>
  </r>
  <r>
    <s v="03-22-0001-01-12"/>
    <d v="2019-08-29T00:00:00"/>
    <x v="1"/>
    <s v="APPAREL"/>
    <n v="3"/>
    <n v="223.18"/>
    <n v="91.92"/>
    <n v="30.64"/>
    <n v="131.26"/>
    <n v="0.59"/>
    <s v="Thursday"/>
    <d v="2019-09-01T00:00:00"/>
    <s v="Sunday"/>
    <s v="Monday"/>
    <n v="0"/>
    <s v="High Cost per Unit"/>
    <n v="0"/>
    <n v="6.6954000000000002"/>
    <n v="0"/>
    <n v="0"/>
    <n v="0"/>
    <s v="Greater Than 8 Weeks Old"/>
  </r>
  <r>
    <s v="03-22-0001-01-12"/>
    <d v="2019-08-30T00:00:00"/>
    <x v="1"/>
    <s v="APPAREL"/>
    <n v="1"/>
    <n v="62.09"/>
    <n v="30.64"/>
    <n v="30.64"/>
    <n v="31.45"/>
    <n v="0.5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2-0001-01-12"/>
    <d v="2019-08-31T00:00:00"/>
    <x v="1"/>
    <s v="APPAREL"/>
    <n v="2"/>
    <n v="168"/>
    <n v="61.28"/>
    <n v="30.64"/>
    <n v="106.72"/>
    <n v="0.64"/>
    <s v="Saturday"/>
    <d v="2019-09-03T00:00:00"/>
    <s v="Tuesday"/>
    <s v="Tuesday"/>
    <n v="0"/>
    <s v="High Cost per Unit"/>
    <n v="0"/>
    <n v="5.04"/>
    <n v="0"/>
    <n v="16.8"/>
    <n v="0"/>
    <s v="Greater Than 8 Weeks Old"/>
  </r>
  <r>
    <s v="03-22-0002-01-12"/>
    <d v="2019-08-01T00:00:00"/>
    <x v="1"/>
    <s v="LOWER BODY"/>
    <n v="2"/>
    <n v="198"/>
    <n v="61.28"/>
    <n v="30.64"/>
    <n v="136.72"/>
    <n v="0.69"/>
    <s v="Thursday"/>
    <d v="2019-08-04T00:00:00"/>
    <s v="Sunday"/>
    <s v="Monday"/>
    <n v="0"/>
    <s v="High Cost per Unit"/>
    <n v="0"/>
    <n v="5.9399999999999995"/>
    <n v="0"/>
    <n v="0"/>
    <n v="0"/>
    <s v="Greater Than 8 Weeks Old"/>
  </r>
  <r>
    <s v="03-22-0002-01-12"/>
    <d v="2019-08-02T00:00:00"/>
    <x v="1"/>
    <s v="LOWER BODY"/>
    <n v="4"/>
    <n v="396"/>
    <n v="122.56"/>
    <n v="30.64"/>
    <n v="273.44"/>
    <n v="0.69"/>
    <s v="Friday"/>
    <d v="2019-08-05T00:00:00"/>
    <s v="Monday"/>
    <s v="Monday"/>
    <n v="0"/>
    <s v="High Cost per Unit"/>
    <n v="0"/>
    <n v="11.879999999999999"/>
    <n v="0"/>
    <n v="0"/>
    <n v="0"/>
    <s v="Greater Than 8 Weeks Old"/>
  </r>
  <r>
    <s v="03-22-0002-01-12"/>
    <d v="2019-08-03T00:00:00"/>
    <x v="1"/>
    <s v="LOWER BODY"/>
    <n v="2"/>
    <n v="198"/>
    <n v="61.28"/>
    <n v="30.64"/>
    <n v="136.72"/>
    <n v="0.69"/>
    <s v="Saturday"/>
    <d v="2019-08-06T00:00:00"/>
    <s v="Tuesday"/>
    <s v="Tuesday"/>
    <n v="0"/>
    <s v="High Cost per Unit"/>
    <n v="0"/>
    <n v="5.9399999999999995"/>
    <n v="0"/>
    <n v="19.8"/>
    <n v="0"/>
    <s v="Greater Than 8 Weeks Old"/>
  </r>
  <r>
    <s v="03-22-0002-01-12"/>
    <d v="2019-08-04T00:00:00"/>
    <x v="1"/>
    <s v="LOWER BODY"/>
    <n v="2"/>
    <n v="198"/>
    <n v="61.28"/>
    <n v="30.64"/>
    <n v="136.72"/>
    <n v="0.69"/>
    <s v="Sunday"/>
    <d v="2019-08-07T00:00:00"/>
    <s v="Wednesday"/>
    <s v="Wednesday"/>
    <n v="0"/>
    <s v="High Cost per Unit"/>
    <n v="0"/>
    <n v="5.9399999999999995"/>
    <n v="0"/>
    <n v="0"/>
    <n v="0"/>
    <s v="Greater Than 8 Weeks Old"/>
  </r>
  <r>
    <s v="03-22-0002-01-12"/>
    <d v="2019-08-05T00:00:00"/>
    <x v="1"/>
    <s v="LOWER BODY"/>
    <n v="1"/>
    <n v="99"/>
    <n v="30.64"/>
    <n v="30.64"/>
    <n v="68.36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2-0002-01-12"/>
    <d v="2019-08-07T00:00:00"/>
    <x v="1"/>
    <s v="LOWER BODY"/>
    <n v="1"/>
    <n v="99"/>
    <n v="30.64"/>
    <n v="30.64"/>
    <n v="68.36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002-01-12"/>
    <d v="2019-08-08T00:00:00"/>
    <x v="1"/>
    <s v="LOWER BODY"/>
    <n v="1"/>
    <n v="99"/>
    <n v="30.64"/>
    <n v="30.64"/>
    <n v="68.36"/>
    <n v="0.69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2-0002-01-12"/>
    <d v="2019-08-10T00:00:00"/>
    <x v="1"/>
    <s v="LOWER BODY"/>
    <n v="1"/>
    <n v="99"/>
    <n v="30.64"/>
    <n v="30.64"/>
    <n v="68.36"/>
    <n v="0.69"/>
    <s v="Saturday"/>
    <d v="2019-08-13T00:00:00"/>
    <s v="Tuesday"/>
    <s v="Tuesday"/>
    <n v="0"/>
    <s v="High Cost per Unit"/>
    <n v="0"/>
    <n v="0"/>
    <n v="0"/>
    <n v="9.9"/>
    <n v="0"/>
    <s v="Greater Than 8 Weeks Old"/>
  </r>
  <r>
    <s v="03-22-0002-01-12"/>
    <d v="2019-08-12T00:00:00"/>
    <x v="1"/>
    <s v="LOWER BODY"/>
    <n v="2"/>
    <n v="198"/>
    <n v="61.28"/>
    <n v="30.64"/>
    <n v="136.72"/>
    <n v="0.69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3-22-0002-01-12"/>
    <d v="2019-08-14T00:00:00"/>
    <x v="1"/>
    <s v="LOWER BODY"/>
    <n v="3"/>
    <n v="297"/>
    <n v="91.92"/>
    <n v="30.64"/>
    <n v="205.08"/>
    <n v="0.69"/>
    <s v="Wednesday"/>
    <d v="2019-08-17T00:00:00"/>
    <s v="Saturday"/>
    <s v="Saturday"/>
    <n v="0"/>
    <s v="High Cost per Unit"/>
    <n v="0"/>
    <n v="8.91"/>
    <n v="0"/>
    <n v="0"/>
    <n v="0"/>
    <s v="Greater Than 8 Weeks Old"/>
  </r>
  <r>
    <s v="03-22-0002-01-12"/>
    <d v="2019-08-15T00:00:00"/>
    <x v="1"/>
    <s v="LOWER BODY"/>
    <n v="3"/>
    <n v="146.97"/>
    <n v="91.92"/>
    <n v="30.64"/>
    <n v="55.05"/>
    <n v="0.37"/>
    <s v="Thursday"/>
    <d v="2019-08-18T00:00:00"/>
    <s v="Sunday"/>
    <s v="Monday"/>
    <n v="0"/>
    <s v="High Cost per Unit"/>
    <n v="0"/>
    <n v="4.4090999999999996"/>
    <n v="0"/>
    <n v="0"/>
    <n v="0"/>
    <s v="Greater Than 8 Weeks Old"/>
  </r>
  <r>
    <s v="03-22-0002-01-12"/>
    <d v="2019-08-16T00:00:00"/>
    <x v="1"/>
    <s v="LOWER BODY"/>
    <n v="8"/>
    <n v="391.92"/>
    <n v="245.12"/>
    <n v="30.64"/>
    <n v="146.80000000000001"/>
    <n v="0.37"/>
    <s v="Friday"/>
    <d v="2019-08-19T00:00:00"/>
    <s v="Monday"/>
    <s v="Monday"/>
    <n v="0"/>
    <s v="High Cost per Unit"/>
    <n v="0"/>
    <n v="11.7576"/>
    <n v="0"/>
    <n v="0"/>
    <n v="0"/>
    <s v="Greater Than 8 Weeks Old"/>
  </r>
  <r>
    <s v="03-22-0002-01-12"/>
    <d v="2019-08-17T00:00:00"/>
    <x v="1"/>
    <s v="LOWER BODY"/>
    <n v="4"/>
    <n v="195.96"/>
    <n v="122.56"/>
    <n v="30.64"/>
    <n v="73.400000000000006"/>
    <n v="0.37"/>
    <s v="Saturday"/>
    <d v="2019-08-20T00:00:00"/>
    <s v="Tuesday"/>
    <s v="Tuesday"/>
    <n v="0"/>
    <s v="High Cost per Unit"/>
    <n v="0"/>
    <n v="5.8788"/>
    <n v="0"/>
    <n v="19.596000000000004"/>
    <n v="0"/>
    <s v="Greater Than 8 Weeks Old"/>
  </r>
  <r>
    <s v="03-22-0002-01-12"/>
    <d v="2019-08-18T00:00:00"/>
    <x v="1"/>
    <s v="LOWER BODY"/>
    <n v="8"/>
    <n v="391.92"/>
    <n v="245.12"/>
    <n v="30.64"/>
    <n v="146.80000000000001"/>
    <n v="0.37"/>
    <s v="Sunday"/>
    <d v="2019-08-21T00:00:00"/>
    <s v="Wednesday"/>
    <s v="Wednesday"/>
    <n v="0"/>
    <s v="High Cost per Unit"/>
    <n v="0"/>
    <n v="11.7576"/>
    <n v="0"/>
    <n v="0"/>
    <n v="0"/>
    <s v="Greater Than 8 Weeks Old"/>
  </r>
  <r>
    <s v="03-22-0002-01-12"/>
    <d v="2019-08-19T00:00:00"/>
    <x v="1"/>
    <s v="LOWER BODY"/>
    <n v="7"/>
    <n v="342.93"/>
    <n v="214.48"/>
    <n v="30.639999999999997"/>
    <n v="128.44999999999999"/>
    <n v="0.37"/>
    <s v="Monday"/>
    <d v="2019-08-22T00:00:00"/>
    <s v="Thursday"/>
    <s v="Thursday"/>
    <n v="0"/>
    <s v="High Cost per Unit"/>
    <n v="0"/>
    <n v="10.2879"/>
    <n v="0"/>
    <n v="0"/>
    <n v="0"/>
    <s v="Greater Than 8 Weeks Old"/>
  </r>
  <r>
    <s v="03-22-0002-01-12"/>
    <d v="2019-08-20T00:00:00"/>
    <x v="1"/>
    <s v="LOWER BODY"/>
    <n v="10"/>
    <n v="489.9"/>
    <n v="306.39999999999998"/>
    <n v="30.639999999999997"/>
    <n v="183.5"/>
    <n v="0.37"/>
    <s v="Tuesday"/>
    <d v="2019-08-23T00:00:00"/>
    <s v="Friday"/>
    <s v="Friday"/>
    <n v="24.495000000000001"/>
    <s v="High Cost per Unit"/>
    <n v="0"/>
    <n v="14.696999999999999"/>
    <n v="0"/>
    <n v="0"/>
    <n v="0"/>
    <s v="Greater Than 8 Weeks Old"/>
  </r>
  <r>
    <s v="03-22-0002-01-12"/>
    <d v="2019-08-21T00:00:00"/>
    <x v="1"/>
    <s v="LOWER BODY"/>
    <n v="4"/>
    <n v="195.96"/>
    <n v="122.56"/>
    <n v="30.64"/>
    <n v="73.400000000000006"/>
    <n v="0.37"/>
    <s v="Wednesday"/>
    <d v="2019-08-24T00:00:00"/>
    <s v="Saturday"/>
    <s v="Saturday"/>
    <n v="0"/>
    <s v="High Cost per Unit"/>
    <n v="0"/>
    <n v="5.8788"/>
    <n v="0"/>
    <n v="0"/>
    <n v="0"/>
    <s v="Greater Than 8 Weeks Old"/>
  </r>
  <r>
    <s v="03-22-0002-01-12"/>
    <d v="2019-08-22T00:00:00"/>
    <x v="1"/>
    <s v="LOWER BODY"/>
    <n v="31"/>
    <n v="1518.69"/>
    <n v="949.84"/>
    <n v="30.64"/>
    <n v="568.85"/>
    <n v="0.37"/>
    <s v="Thursday"/>
    <d v="2019-08-25T00:00:00"/>
    <s v="Sunday"/>
    <s v="Monday"/>
    <n v="0"/>
    <s v="High Cost per Unit"/>
    <n v="0"/>
    <n v="45.560699999999997"/>
    <n v="0"/>
    <n v="0"/>
    <n v="0"/>
    <s v="Greater Than 8 Weeks Old"/>
  </r>
  <r>
    <s v="03-22-0002-01-12"/>
    <d v="2019-08-23T00:00:00"/>
    <x v="1"/>
    <s v="LOWER BODY"/>
    <n v="19"/>
    <n v="930.81"/>
    <n v="582.16"/>
    <n v="30.639999999999997"/>
    <n v="348.65"/>
    <n v="0.37"/>
    <s v="Friday"/>
    <d v="2019-08-26T00:00:00"/>
    <s v="Monday"/>
    <s v="Monday"/>
    <n v="0"/>
    <s v="High Cost per Unit"/>
    <n v="0"/>
    <n v="27.924299999999999"/>
    <n v="0"/>
    <n v="0"/>
    <n v="0"/>
    <s v="Greater Than 8 Weeks Old"/>
  </r>
  <r>
    <s v="03-22-0002-01-12"/>
    <d v="2019-08-24T00:00:00"/>
    <x v="1"/>
    <s v="LOWER BODY"/>
    <n v="13"/>
    <n v="636.87"/>
    <n v="398.32"/>
    <n v="30.64"/>
    <n v="238.55"/>
    <n v="0.37"/>
    <s v="Saturday"/>
    <d v="2019-08-27T00:00:00"/>
    <s v="Tuesday"/>
    <s v="Tuesday"/>
    <n v="0"/>
    <s v="High Cost per Unit"/>
    <n v="0"/>
    <n v="19.106099999999998"/>
    <n v="0"/>
    <n v="63.687000000000005"/>
    <n v="0"/>
    <s v="Greater Than 8 Weeks Old"/>
  </r>
  <r>
    <s v="03-22-0002-01-12"/>
    <d v="2019-08-25T00:00:00"/>
    <x v="1"/>
    <s v="LOWER BODY"/>
    <n v="13"/>
    <n v="636.87"/>
    <n v="398.32"/>
    <n v="30.64"/>
    <n v="238.55"/>
    <n v="0.37"/>
    <s v="Sunday"/>
    <d v="2019-08-28T00:00:00"/>
    <s v="Wednesday"/>
    <s v="Wednesday"/>
    <n v="0"/>
    <s v="High Cost per Unit"/>
    <n v="0"/>
    <n v="19.106099999999998"/>
    <n v="0"/>
    <n v="0"/>
    <n v="0"/>
    <s v="Greater Than 8 Weeks Old"/>
  </r>
  <r>
    <s v="03-22-0002-01-12"/>
    <d v="2019-08-26T00:00:00"/>
    <x v="1"/>
    <s v="LOWER BODY"/>
    <n v="35"/>
    <n v="1650.95"/>
    <n v="1072.4000000000001"/>
    <n v="30.640000000000004"/>
    <n v="578.54999999999995"/>
    <n v="0.35"/>
    <s v="Monday"/>
    <d v="2019-08-29T00:00:00"/>
    <s v="Thursday"/>
    <s v="Thursday"/>
    <n v="0"/>
    <s v="High Cost per Unit"/>
    <n v="0"/>
    <n v="49.528500000000001"/>
    <n v="0"/>
    <n v="0"/>
    <n v="0"/>
    <s v="Greater Than 8 Weeks Old"/>
  </r>
  <r>
    <s v="03-22-0002-01-12"/>
    <d v="2019-08-27T00:00:00"/>
    <x v="1"/>
    <s v="LOWER BODY"/>
    <n v="32"/>
    <n v="1415.78"/>
    <n v="980.48"/>
    <n v="30.64"/>
    <n v="435.3"/>
    <n v="0.31"/>
    <s v="Tuesday"/>
    <d v="2019-08-30T00:00:00"/>
    <s v="Friday"/>
    <s v="Friday"/>
    <n v="70.789000000000001"/>
    <s v="High Cost per Unit"/>
    <n v="0"/>
    <n v="42.473399999999998"/>
    <n v="0"/>
    <n v="0"/>
    <n v="0"/>
    <s v="Greater Than 8 Weeks Old"/>
  </r>
  <r>
    <s v="03-22-0002-01-12"/>
    <d v="2019-08-28T00:00:00"/>
    <x v="1"/>
    <s v="LOWER BODY"/>
    <n v="37"/>
    <n v="1646.03"/>
    <n v="1133.68"/>
    <n v="30.64"/>
    <n v="512.35"/>
    <n v="0.31"/>
    <s v="Wednesday"/>
    <d v="2019-08-31T00:00:00"/>
    <s v="Saturday"/>
    <s v="Saturday"/>
    <n v="0"/>
    <s v="High Cost per Unit"/>
    <n v="0"/>
    <n v="49.380899999999997"/>
    <n v="0"/>
    <n v="0"/>
    <n v="0"/>
    <s v="Greater Than 8 Weeks Old"/>
  </r>
  <r>
    <s v="03-22-0002-01-12"/>
    <d v="2019-08-29T00:00:00"/>
    <x v="1"/>
    <s v="LOWER BODY"/>
    <n v="21"/>
    <n v="935.69"/>
    <n v="643.44000000000005"/>
    <n v="30.640000000000004"/>
    <n v="292.25"/>
    <n v="0.31"/>
    <s v="Thursday"/>
    <d v="2019-09-01T00:00:00"/>
    <s v="Sunday"/>
    <s v="Monday"/>
    <n v="0"/>
    <s v="High Cost per Unit"/>
    <n v="0"/>
    <n v="28.070700000000002"/>
    <n v="0"/>
    <n v="0"/>
    <n v="0"/>
    <s v="Greater Than 8 Weeks Old"/>
  </r>
  <r>
    <s v="03-22-0002-01-12"/>
    <d v="2019-08-30T00:00:00"/>
    <x v="1"/>
    <s v="LOWER BODY"/>
    <n v="5"/>
    <n v="335.17"/>
    <n v="153.19999999999999"/>
    <n v="30.639999999999997"/>
    <n v="181.97"/>
    <n v="0.54"/>
    <s v="Friday"/>
    <d v="2019-09-02T00:00:00"/>
    <s v="Monday"/>
    <s v="Monday"/>
    <n v="0"/>
    <s v="High Cost per Unit"/>
    <n v="0"/>
    <n v="10.055099999999999"/>
    <n v="0"/>
    <n v="0"/>
    <n v="0"/>
    <s v="Greater Than 8 Weeks Old"/>
  </r>
  <r>
    <s v="03-22-0002-01-12"/>
    <d v="2019-08-31T00:00:00"/>
    <x v="1"/>
    <s v="LOWER BODY"/>
    <n v="1"/>
    <n v="62"/>
    <n v="30.64"/>
    <n v="30.64"/>
    <n v="31.36"/>
    <n v="0.51"/>
    <s v="Saturday"/>
    <d v="2019-09-03T00:00:00"/>
    <s v="Tuesday"/>
    <s v="Tuesday"/>
    <n v="0"/>
    <s v="High Cost per Unit"/>
    <n v="0"/>
    <n v="0"/>
    <n v="0"/>
    <n v="6.2"/>
    <n v="0"/>
    <s v="Greater Than 8 Weeks Old"/>
  </r>
  <r>
    <s v="03-22-0003-01-00"/>
    <d v="2019-08-28T00:00:00"/>
    <x v="1"/>
    <s v="APPAREL"/>
    <n v="3"/>
    <n v="297"/>
    <n v="96"/>
    <n v="32"/>
    <n v="201"/>
    <n v="0.68"/>
    <s v="Wednesday"/>
    <d v="2019-08-31T00:00:00"/>
    <s v="Saturday"/>
    <s v="Saturday"/>
    <n v="0"/>
    <s v="High Cost per Unit"/>
    <n v="0"/>
    <n v="8.91"/>
    <n v="0"/>
    <n v="0"/>
    <n v="0"/>
    <s v="Greater Than 8 Weeks Old"/>
  </r>
  <r>
    <s v="03-22-0003-01-00"/>
    <d v="2019-08-29T00:00:00"/>
    <x v="1"/>
    <s v="APPAREL"/>
    <n v="2"/>
    <n v="198"/>
    <n v="64"/>
    <n v="32"/>
    <n v="134"/>
    <n v="0.68"/>
    <s v="Thursday"/>
    <d v="2019-09-01T00:00:00"/>
    <s v="Sunday"/>
    <s v="Monday"/>
    <n v="0"/>
    <s v="High Cost per Unit"/>
    <n v="0"/>
    <n v="5.9399999999999995"/>
    <n v="0"/>
    <n v="0"/>
    <n v="0"/>
    <s v="Greater Than 8 Weeks Old"/>
  </r>
  <r>
    <s v="03-22-0003-01-00"/>
    <d v="2019-08-30T00:00:00"/>
    <x v="1"/>
    <s v="APPAREL"/>
    <n v="1"/>
    <n v="99"/>
    <n v="32"/>
    <n v="32"/>
    <n v="67"/>
    <n v="0.68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2-0003-01-00"/>
    <d v="2019-08-31T00:00:00"/>
    <x v="1"/>
    <s v="APPAREL"/>
    <n v="1"/>
    <n v="99"/>
    <n v="32"/>
    <n v="32"/>
    <n v="67"/>
    <n v="0.68"/>
    <s v="Saturday"/>
    <d v="2019-09-03T00:00:00"/>
    <s v="Tuesday"/>
    <s v="Tuesday"/>
    <n v="0"/>
    <s v="High Cost per Unit"/>
    <n v="0"/>
    <n v="0"/>
    <n v="0"/>
    <n v="9.9"/>
    <n v="0"/>
    <s v="Greater Than 8 Weeks Old"/>
  </r>
  <r>
    <s v="03-22-0003-01-03"/>
    <d v="2019-08-01T00:00:00"/>
    <x v="1"/>
    <s v="APPAREL"/>
    <n v="9"/>
    <n v="1071"/>
    <n v="337.5"/>
    <n v="37.5"/>
    <n v="733.5"/>
    <n v="0.68"/>
    <s v="Thursday"/>
    <d v="2019-08-04T00:00:00"/>
    <s v="Sunday"/>
    <s v="Monday"/>
    <n v="0"/>
    <s v="High Cost per Unit"/>
    <n v="0"/>
    <n v="32.129999999999995"/>
    <n v="0"/>
    <n v="0"/>
    <n v="0"/>
    <s v="Greater Than 8 Weeks Old"/>
  </r>
  <r>
    <s v="03-22-0003-01-03"/>
    <d v="2019-08-02T00:00:00"/>
    <x v="1"/>
    <s v="APPAREL"/>
    <n v="12"/>
    <n v="1428"/>
    <n v="450"/>
    <n v="37.5"/>
    <n v="978"/>
    <n v="0.68"/>
    <s v="Friday"/>
    <d v="2019-08-05T00:00:00"/>
    <s v="Monday"/>
    <s v="Monday"/>
    <n v="0"/>
    <s v="High Cost per Unit"/>
    <n v="0"/>
    <n v="42.839999999999996"/>
    <n v="0"/>
    <n v="0"/>
    <n v="0"/>
    <s v="Greater Than 8 Weeks Old"/>
  </r>
  <r>
    <s v="03-22-0003-01-03"/>
    <d v="2019-08-03T00:00:00"/>
    <x v="1"/>
    <s v="APPAREL"/>
    <n v="18"/>
    <n v="2142"/>
    <n v="675"/>
    <n v="37.5"/>
    <n v="1467"/>
    <n v="0.68"/>
    <s v="Saturday"/>
    <d v="2019-08-06T00:00:00"/>
    <s v="Tuesday"/>
    <s v="Tuesday"/>
    <n v="0"/>
    <s v="High Cost per Unit"/>
    <n v="0"/>
    <n v="64.259999999999991"/>
    <n v="0"/>
    <n v="214.20000000000002"/>
    <n v="0"/>
    <s v="Greater Than 8 Weeks Old"/>
  </r>
  <r>
    <s v="03-22-0003-01-03"/>
    <d v="2019-08-04T00:00:00"/>
    <x v="1"/>
    <s v="APPAREL"/>
    <n v="22"/>
    <n v="2618"/>
    <n v="825"/>
    <n v="37.5"/>
    <n v="1793"/>
    <n v="0.68"/>
    <s v="Sunday"/>
    <d v="2019-08-07T00:00:00"/>
    <s v="Wednesday"/>
    <s v="Wednesday"/>
    <n v="0"/>
    <s v="High Cost per Unit"/>
    <n v="0"/>
    <n v="78.539999999999992"/>
    <n v="0"/>
    <n v="0"/>
    <n v="0"/>
    <s v="Greater Than 8 Weeks Old"/>
  </r>
  <r>
    <s v="03-22-0003-01-03"/>
    <d v="2019-08-05T00:00:00"/>
    <x v="1"/>
    <s v="APPAREL"/>
    <n v="15"/>
    <n v="1666"/>
    <n v="562.5"/>
    <n v="37.5"/>
    <n v="1103.5"/>
    <n v="0.66"/>
    <s v="Monday"/>
    <d v="2019-08-08T00:00:00"/>
    <s v="Thursday"/>
    <s v="Thursday"/>
    <n v="0"/>
    <s v="High Cost per Unit"/>
    <n v="0"/>
    <n v="49.98"/>
    <n v="0"/>
    <n v="0"/>
    <n v="0"/>
    <s v="Greater Than 8 Weeks Old"/>
  </r>
  <r>
    <s v="03-22-0003-01-03"/>
    <d v="2019-08-06T00:00:00"/>
    <x v="1"/>
    <s v="APPAREL"/>
    <n v="10"/>
    <n v="1190"/>
    <n v="375"/>
    <n v="37.5"/>
    <n v="815"/>
    <n v="0.68"/>
    <s v="Tuesday"/>
    <d v="2019-08-09T00:00:00"/>
    <s v="Friday"/>
    <s v="Friday"/>
    <n v="59.5"/>
    <s v="High Cost per Unit"/>
    <n v="0"/>
    <n v="35.699999999999996"/>
    <n v="0"/>
    <n v="0"/>
    <n v="0"/>
    <s v="Greater Than 8 Weeks Old"/>
  </r>
  <r>
    <s v="03-22-0003-01-03"/>
    <d v="2019-08-07T00:00:00"/>
    <x v="1"/>
    <s v="APPAREL"/>
    <n v="12"/>
    <n v="1428"/>
    <n v="450"/>
    <n v="37.5"/>
    <n v="978"/>
    <n v="0.68"/>
    <s v="Wednesday"/>
    <d v="2019-08-10T00:00:00"/>
    <s v="Saturday"/>
    <s v="Saturday"/>
    <n v="0"/>
    <s v="High Cost per Unit"/>
    <n v="0"/>
    <n v="42.839999999999996"/>
    <n v="0"/>
    <n v="0"/>
    <n v="0"/>
    <s v="Greater Than 8 Weeks Old"/>
  </r>
  <r>
    <s v="03-22-0003-01-03"/>
    <d v="2019-08-08T00:00:00"/>
    <x v="1"/>
    <s v="APPAREL"/>
    <n v="6"/>
    <n v="714"/>
    <n v="225"/>
    <n v="37.5"/>
    <n v="489"/>
    <n v="0.68"/>
    <s v="Thursday"/>
    <d v="2019-08-11T00:00:00"/>
    <s v="Sunday"/>
    <s v="Monday"/>
    <n v="0"/>
    <s v="High Cost per Unit"/>
    <n v="0"/>
    <n v="21.419999999999998"/>
    <n v="0"/>
    <n v="0"/>
    <n v="0"/>
    <s v="Greater Than 8 Weeks Old"/>
  </r>
  <r>
    <s v="03-22-0003-01-03"/>
    <d v="2019-08-09T00:00:00"/>
    <x v="1"/>
    <s v="APPAREL"/>
    <n v="6"/>
    <n v="714"/>
    <n v="225"/>
    <n v="37.5"/>
    <n v="489"/>
    <n v="0.68"/>
    <s v="Friday"/>
    <d v="2019-08-12T00:00:00"/>
    <s v="Monday"/>
    <s v="Monday"/>
    <n v="0"/>
    <s v="High Cost per Unit"/>
    <n v="0"/>
    <n v="21.419999999999998"/>
    <n v="0"/>
    <n v="0"/>
    <n v="0"/>
    <s v="Greater Than 8 Weeks Old"/>
  </r>
  <r>
    <s v="03-22-0003-01-03"/>
    <d v="2019-08-10T00:00:00"/>
    <x v="1"/>
    <s v="APPAREL"/>
    <n v="11"/>
    <n v="1309"/>
    <n v="412.5"/>
    <n v="37.5"/>
    <n v="896.5"/>
    <n v="0.68"/>
    <s v="Saturday"/>
    <d v="2019-08-13T00:00:00"/>
    <s v="Tuesday"/>
    <s v="Tuesday"/>
    <n v="0"/>
    <s v="High Cost per Unit"/>
    <n v="0"/>
    <n v="39.269999999999996"/>
    <n v="0"/>
    <n v="130.9"/>
    <n v="0"/>
    <s v="Greater Than 8 Weeks Old"/>
  </r>
  <r>
    <s v="03-22-0003-01-03"/>
    <d v="2019-08-11T00:00:00"/>
    <x v="1"/>
    <s v="APPAREL"/>
    <n v="9"/>
    <n v="1071"/>
    <n v="337.5"/>
    <n v="37.5"/>
    <n v="733.5"/>
    <n v="0.68"/>
    <s v="Sunday"/>
    <d v="2019-08-14T00:00:00"/>
    <s v="Wednesday"/>
    <s v="Wednesday"/>
    <n v="0"/>
    <s v="High Cost per Unit"/>
    <n v="0"/>
    <n v="32.129999999999995"/>
    <n v="0"/>
    <n v="0"/>
    <n v="0"/>
    <s v="Greater Than 8 Weeks Old"/>
  </r>
  <r>
    <s v="03-22-0003-01-03"/>
    <d v="2019-08-12T00:00:00"/>
    <x v="1"/>
    <s v="APPAREL"/>
    <n v="6"/>
    <n v="714"/>
    <n v="225"/>
    <n v="37.5"/>
    <n v="489"/>
    <n v="0.68"/>
    <s v="Monday"/>
    <d v="2019-08-15T00:00:00"/>
    <s v="Thursday"/>
    <s v="Thursday"/>
    <n v="0"/>
    <s v="High Cost per Unit"/>
    <n v="0"/>
    <n v="21.419999999999998"/>
    <n v="0"/>
    <n v="0"/>
    <n v="0"/>
    <s v="Greater Than 8 Weeks Old"/>
  </r>
  <r>
    <s v="03-22-0003-01-03"/>
    <d v="2019-08-13T00:00:00"/>
    <x v="1"/>
    <s v="APPAREL"/>
    <n v="7"/>
    <n v="833"/>
    <n v="262.5"/>
    <n v="37.5"/>
    <n v="570.5"/>
    <n v="0.68"/>
    <s v="Tuesday"/>
    <d v="2019-08-16T00:00:00"/>
    <s v="Friday"/>
    <s v="Friday"/>
    <n v="41.650000000000006"/>
    <s v="High Cost per Unit"/>
    <n v="0"/>
    <n v="24.99"/>
    <n v="0"/>
    <n v="0"/>
    <n v="0"/>
    <s v="Greater Than 8 Weeks Old"/>
  </r>
  <r>
    <s v="03-22-0003-01-03"/>
    <d v="2019-08-14T00:00:00"/>
    <x v="1"/>
    <s v="APPAREL"/>
    <n v="4"/>
    <n v="476"/>
    <n v="150"/>
    <n v="37.5"/>
    <n v="326"/>
    <n v="0.68"/>
    <s v="Wednesday"/>
    <d v="2019-08-17T00:00:00"/>
    <s v="Saturday"/>
    <s v="Saturday"/>
    <n v="0"/>
    <s v="High Cost per Unit"/>
    <n v="0"/>
    <n v="14.28"/>
    <n v="0"/>
    <n v="0"/>
    <n v="0"/>
    <s v="Greater Than 8 Weeks Old"/>
  </r>
  <r>
    <s v="03-22-0003-01-03"/>
    <d v="2019-08-15T00:00:00"/>
    <x v="1"/>
    <s v="APPAREL"/>
    <n v="1"/>
    <n v="119"/>
    <n v="37.5"/>
    <n v="37.5"/>
    <n v="81.5"/>
    <n v="0.68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22-0003-01-03"/>
    <d v="2019-08-24T00:00:00"/>
    <x v="1"/>
    <s v="APPAREL"/>
    <n v="1"/>
    <n v="119"/>
    <n v="37.5"/>
    <n v="37.5"/>
    <n v="81.5"/>
    <n v="0.68"/>
    <s v="Saturday"/>
    <d v="2019-08-27T00:00:00"/>
    <s v="Tuesday"/>
    <s v="Tuesday"/>
    <n v="0"/>
    <s v="High Cost per Unit"/>
    <n v="0"/>
    <n v="0"/>
    <n v="0"/>
    <n v="11.9"/>
    <n v="0"/>
    <s v="Greater Than 8 Weeks Old"/>
  </r>
  <r>
    <s v="03-22-0004"/>
    <d v="2019-08-01T00:00:00"/>
    <x v="2"/>
    <s v="DISC"/>
    <n v="1"/>
    <n v="85"/>
    <n v="22"/>
    <n v="22"/>
    <n v="63"/>
    <n v="0.7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2-0004"/>
    <d v="2019-08-02T00:00:00"/>
    <x v="2"/>
    <s v="DISC"/>
    <n v="2"/>
    <n v="170"/>
    <n v="44"/>
    <n v="22"/>
    <n v="126"/>
    <n v="0.74"/>
    <s v="Friday"/>
    <d v="2019-08-05T00:00:00"/>
    <s v="Monday"/>
    <s v="Monday"/>
    <n v="0"/>
    <s v="High Cost per Unit"/>
    <n v="0"/>
    <n v="5.0999999999999996"/>
    <n v="0"/>
    <n v="0"/>
    <n v="0"/>
    <s v="Greater Than 8 Weeks Old"/>
  </r>
  <r>
    <s v="03-22-0004"/>
    <d v="2019-08-03T00:00:00"/>
    <x v="2"/>
    <s v="DISC"/>
    <n v="1"/>
    <n v="85"/>
    <n v="22"/>
    <n v="22"/>
    <n v="63"/>
    <n v="0.74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3-22-0004"/>
    <d v="2019-08-04T00:00:00"/>
    <x v="2"/>
    <s v="DISC"/>
    <n v="3"/>
    <n v="255"/>
    <n v="66"/>
    <n v="22"/>
    <n v="189"/>
    <n v="0.74"/>
    <s v="Sunday"/>
    <d v="2019-08-07T00:00:00"/>
    <s v="Wednesday"/>
    <s v="Wednesday"/>
    <n v="0"/>
    <s v="High Cost per Unit"/>
    <n v="0"/>
    <n v="7.6499999999999995"/>
    <n v="0"/>
    <n v="0"/>
    <n v="0"/>
    <s v="Greater Than 8 Weeks Old"/>
  </r>
  <r>
    <s v="03-22-0004"/>
    <d v="2019-08-05T00:00:00"/>
    <x v="2"/>
    <s v="DISC"/>
    <n v="2"/>
    <n v="170"/>
    <n v="44"/>
    <n v="22"/>
    <n v="126"/>
    <n v="0.74"/>
    <s v="Monday"/>
    <d v="2019-08-08T00:00:00"/>
    <s v="Thursday"/>
    <s v="Thursday"/>
    <n v="0"/>
    <s v="High Cost per Unit"/>
    <n v="0"/>
    <n v="5.0999999999999996"/>
    <n v="0"/>
    <n v="0"/>
    <n v="0"/>
    <s v="Greater Than 8 Weeks Old"/>
  </r>
  <r>
    <s v="03-22-0004"/>
    <d v="2019-08-06T00:00:00"/>
    <x v="2"/>
    <s v="DISC"/>
    <n v="3"/>
    <n v="219.99"/>
    <n v="66"/>
    <n v="22"/>
    <n v="153.99"/>
    <n v="0.7"/>
    <s v="Tuesday"/>
    <d v="2019-08-09T00:00:00"/>
    <s v="Friday"/>
    <s v="Friday"/>
    <n v="10.999500000000001"/>
    <s v="High Cost per Unit"/>
    <n v="0"/>
    <n v="6.5997000000000003"/>
    <n v="0"/>
    <n v="0"/>
    <n v="0"/>
    <s v="Greater Than 8 Weeks Old"/>
  </r>
  <r>
    <s v="03-22-0004"/>
    <d v="2019-08-07T00:00:00"/>
    <x v="2"/>
    <s v="DISC"/>
    <n v="12"/>
    <n v="634.89"/>
    <n v="264"/>
    <n v="22"/>
    <n v="370.89"/>
    <n v="0.57999999999999996"/>
    <s v="Wednesday"/>
    <d v="2019-08-10T00:00:00"/>
    <s v="Saturday"/>
    <s v="Saturday"/>
    <n v="0"/>
    <s v="High Cost per Unit"/>
    <n v="0"/>
    <n v="19.046699999999998"/>
    <n v="0"/>
    <n v="0"/>
    <n v="0"/>
    <s v="Greater Than 8 Weeks Old"/>
  </r>
  <r>
    <s v="03-22-0004"/>
    <d v="2019-08-08T00:00:00"/>
    <x v="2"/>
    <s v="DISC"/>
    <n v="10"/>
    <n v="499.9"/>
    <n v="220"/>
    <n v="22"/>
    <n v="279.89999999999998"/>
    <n v="0.56000000000000005"/>
    <s v="Thursday"/>
    <d v="2019-08-11T00:00:00"/>
    <s v="Sunday"/>
    <s v="Monday"/>
    <n v="0"/>
    <s v="High Cost per Unit"/>
    <n v="0"/>
    <n v="14.996999999999998"/>
    <n v="0"/>
    <n v="0"/>
    <n v="0"/>
    <s v="Greater Than 8 Weeks Old"/>
  </r>
  <r>
    <s v="03-22-0004"/>
    <d v="2019-08-09T00:00:00"/>
    <x v="2"/>
    <s v="DISC"/>
    <n v="9"/>
    <n v="449.91"/>
    <n v="198"/>
    <n v="22"/>
    <n v="251.91"/>
    <n v="0.56000000000000005"/>
    <s v="Friday"/>
    <d v="2019-08-12T00:00:00"/>
    <s v="Monday"/>
    <s v="Monday"/>
    <n v="0"/>
    <s v="High Cost per Unit"/>
    <n v="0"/>
    <n v="13.497300000000001"/>
    <n v="0"/>
    <n v="0"/>
    <n v="0"/>
    <s v="Greater Than 8 Weeks Old"/>
  </r>
  <r>
    <s v="03-22-0004"/>
    <d v="2019-08-10T00:00:00"/>
    <x v="2"/>
    <s v="DISC"/>
    <n v="15"/>
    <n v="729.85"/>
    <n v="330"/>
    <n v="22"/>
    <n v="399.85"/>
    <n v="0.55000000000000004"/>
    <s v="Saturday"/>
    <d v="2019-08-13T00:00:00"/>
    <s v="Tuesday"/>
    <s v="Tuesday"/>
    <n v="0"/>
    <s v="High Cost per Unit"/>
    <n v="0"/>
    <n v="21.895499999999998"/>
    <n v="0"/>
    <n v="0"/>
    <n v="0"/>
    <s v="Greater Than 8 Weeks Old"/>
  </r>
  <r>
    <s v="03-22-0004"/>
    <d v="2019-08-11T00:00:00"/>
    <x v="2"/>
    <s v="DISC"/>
    <n v="15"/>
    <n v="749.85"/>
    <n v="340.15"/>
    <n v="22.676666666666666"/>
    <n v="409.7"/>
    <n v="0.55000000000000004"/>
    <s v="Sunday"/>
    <d v="2019-08-14T00:00:00"/>
    <s v="Wednesday"/>
    <s v="Wednesday"/>
    <n v="0"/>
    <s v="High Cost per Unit"/>
    <n v="0"/>
    <n v="22.4955"/>
    <n v="0"/>
    <n v="0"/>
    <n v="0"/>
    <s v="Greater Than 8 Weeks Old"/>
  </r>
  <r>
    <s v="03-22-0004"/>
    <d v="2019-08-12T00:00:00"/>
    <x v="2"/>
    <s v="DISC"/>
    <n v="12"/>
    <n v="569.88"/>
    <n v="266.89999999999998"/>
    <n v="22.241666666666664"/>
    <n v="302.98"/>
    <n v="0.53"/>
    <s v="Monday"/>
    <d v="2019-08-15T00:00:00"/>
    <s v="Thursday"/>
    <s v="Thursday"/>
    <n v="0"/>
    <s v="High Cost per Unit"/>
    <n v="0"/>
    <n v="17.096399999999999"/>
    <n v="0"/>
    <n v="0"/>
    <n v="0"/>
    <s v="Greater Than 8 Weeks Old"/>
  </r>
  <r>
    <s v="03-22-0004"/>
    <d v="2019-08-13T00:00:00"/>
    <x v="2"/>
    <s v="DISC"/>
    <n v="21"/>
    <n v="859.79"/>
    <n v="464.9"/>
    <n v="22.138095238095236"/>
    <n v="394.89"/>
    <n v="0.46"/>
    <s v="Tuesday"/>
    <d v="2019-08-16T00:00:00"/>
    <s v="Friday"/>
    <s v="Friday"/>
    <n v="42.9895"/>
    <s v="High Cost per Unit"/>
    <n v="0"/>
    <n v="25.793699999999998"/>
    <n v="0"/>
    <n v="0"/>
    <n v="0"/>
    <s v="Greater Than 8 Weeks Old"/>
  </r>
  <r>
    <s v="03-22-0004"/>
    <d v="2019-08-14T00:00:00"/>
    <x v="2"/>
    <s v="DISC"/>
    <n v="19"/>
    <n v="759.81"/>
    <n v="418"/>
    <n v="22"/>
    <n v="341.81"/>
    <n v="0.45"/>
    <s v="Wednesday"/>
    <d v="2019-08-17T00:00:00"/>
    <s v="Saturday"/>
    <s v="Saturday"/>
    <n v="0"/>
    <s v="High Cost per Unit"/>
    <n v="0"/>
    <n v="22.794299999999996"/>
    <n v="0"/>
    <n v="0"/>
    <n v="0"/>
    <s v="Greater Than 8 Weeks Old"/>
  </r>
  <r>
    <s v="03-22-0004"/>
    <d v="2019-08-15T00:00:00"/>
    <x v="2"/>
    <s v="DISC"/>
    <n v="22"/>
    <n v="751.79"/>
    <n v="484"/>
    <n v="22"/>
    <n v="267.79000000000002"/>
    <n v="0.36"/>
    <s v="Thursday"/>
    <d v="2019-08-18T00:00:00"/>
    <s v="Sunday"/>
    <s v="Monday"/>
    <n v="0"/>
    <s v="High Cost per Unit"/>
    <n v="0"/>
    <n v="22.553699999999999"/>
    <n v="0"/>
    <n v="0"/>
    <n v="0"/>
    <s v="Greater Than 8 Weeks Old"/>
  </r>
  <r>
    <s v="03-22-0004"/>
    <d v="2019-08-16T00:00:00"/>
    <x v="2"/>
    <s v="DISC"/>
    <n v="14"/>
    <n v="405.86"/>
    <n v="308"/>
    <n v="22"/>
    <n v="97.86"/>
    <n v="0.24"/>
    <s v="Friday"/>
    <d v="2019-08-19T00:00:00"/>
    <s v="Monday"/>
    <s v="Monday"/>
    <n v="0"/>
    <s v="High Cost per Unit"/>
    <n v="0"/>
    <n v="12.175800000000001"/>
    <n v="0"/>
    <n v="0"/>
    <n v="0"/>
    <s v="Greater Than 8 Weeks Old"/>
  </r>
  <r>
    <s v="03-22-0004"/>
    <d v="2019-08-17T00:00:00"/>
    <x v="2"/>
    <s v="DISC"/>
    <n v="20"/>
    <n v="579.79999999999995"/>
    <n v="440"/>
    <n v="22"/>
    <n v="139.80000000000001"/>
    <n v="0.24"/>
    <s v="Saturday"/>
    <d v="2019-08-20T00:00:00"/>
    <s v="Tuesday"/>
    <s v="Tuesday"/>
    <n v="0"/>
    <s v="High Cost per Unit"/>
    <n v="0"/>
    <n v="17.393999999999998"/>
    <n v="0"/>
    <n v="0"/>
    <n v="0"/>
    <s v="Greater Than 8 Weeks Old"/>
  </r>
  <r>
    <s v="03-22-0004"/>
    <d v="2019-08-18T00:00:00"/>
    <x v="2"/>
    <s v="DISC"/>
    <n v="29"/>
    <n v="840.71"/>
    <n v="638"/>
    <n v="22"/>
    <n v="202.71"/>
    <n v="0.24"/>
    <s v="Sunday"/>
    <d v="2019-08-21T00:00:00"/>
    <s v="Wednesday"/>
    <s v="Wednesday"/>
    <n v="0"/>
    <s v="High Cost per Unit"/>
    <n v="0"/>
    <n v="25.221299999999999"/>
    <n v="0"/>
    <n v="0"/>
    <n v="0"/>
    <s v="Greater Than 8 Weeks Old"/>
  </r>
  <r>
    <s v="03-22-0004"/>
    <d v="2019-08-19T00:00:00"/>
    <x v="2"/>
    <s v="DISC"/>
    <n v="18"/>
    <n v="563.82000000000005"/>
    <n v="397.45"/>
    <n v="22.080555555555556"/>
    <n v="166.37"/>
    <n v="0.3"/>
    <s v="Monday"/>
    <d v="2019-08-22T00:00:00"/>
    <s v="Thursday"/>
    <s v="Thursday"/>
    <n v="0"/>
    <s v="High Cost per Unit"/>
    <n v="0"/>
    <n v="16.9146"/>
    <n v="0"/>
    <n v="0"/>
    <n v="0"/>
    <s v="Greater Than 8 Weeks Old"/>
  </r>
  <r>
    <s v="03-22-0004"/>
    <d v="2019-08-20T00:00:00"/>
    <x v="2"/>
    <s v="DISC"/>
    <n v="17"/>
    <n v="474.84"/>
    <n v="374"/>
    <n v="22"/>
    <n v="100.84"/>
    <n v="0.21"/>
    <s v="Tuesday"/>
    <d v="2019-08-23T00:00:00"/>
    <s v="Friday"/>
    <s v="Friday"/>
    <n v="23.742000000000001"/>
    <s v="High Cost per Unit"/>
    <n v="0"/>
    <n v="14.245199999999999"/>
    <n v="0"/>
    <n v="0"/>
    <n v="0"/>
    <s v="Greater Than 8 Weeks Old"/>
  </r>
  <r>
    <s v="03-22-0004"/>
    <d v="2019-08-21T00:00:00"/>
    <x v="2"/>
    <s v="DISC"/>
    <n v="46"/>
    <n v="1333.54"/>
    <n v="1012"/>
    <n v="22"/>
    <n v="321.54000000000002"/>
    <n v="0.24"/>
    <s v="Wednesday"/>
    <d v="2019-08-24T00:00:00"/>
    <s v="Saturday"/>
    <s v="Saturday"/>
    <n v="0"/>
    <s v="High Cost per Unit"/>
    <n v="0"/>
    <n v="40.0062"/>
    <n v="0"/>
    <n v="0"/>
    <n v="0"/>
    <s v="Greater Than 8 Weeks Old"/>
  </r>
  <r>
    <s v="03-22-0004"/>
    <d v="2019-08-22T00:00:00"/>
    <x v="2"/>
    <s v="DISC"/>
    <n v="71"/>
    <n v="2029.3"/>
    <n v="1562"/>
    <n v="22"/>
    <n v="467.3"/>
    <n v="0.23"/>
    <s v="Thursday"/>
    <d v="2019-08-25T00:00:00"/>
    <s v="Sunday"/>
    <s v="Monday"/>
    <n v="0"/>
    <s v="High Cost per Unit"/>
    <n v="0"/>
    <n v="60.878999999999998"/>
    <n v="0"/>
    <n v="0"/>
    <n v="0"/>
    <s v="Greater Than 8 Weeks Old"/>
  </r>
  <r>
    <s v="03-22-0004"/>
    <d v="2019-08-23T00:00:00"/>
    <x v="2"/>
    <s v="DISC"/>
    <n v="43"/>
    <n v="1302.58"/>
    <n v="946"/>
    <n v="22"/>
    <n v="356.58"/>
    <n v="0.27"/>
    <s v="Friday"/>
    <d v="2019-08-26T00:00:00"/>
    <s v="Monday"/>
    <s v="Monday"/>
    <n v="0"/>
    <s v="High Cost per Unit"/>
    <n v="0"/>
    <n v="39.077399999999997"/>
    <n v="0"/>
    <n v="0"/>
    <n v="0"/>
    <s v="Greater Than 8 Weeks Old"/>
  </r>
  <r>
    <s v="03-22-0004"/>
    <d v="2019-08-24T00:00:00"/>
    <x v="2"/>
    <s v="DISC"/>
    <n v="43"/>
    <n v="1217.58"/>
    <n v="946"/>
    <n v="22"/>
    <n v="271.58"/>
    <n v="0.22"/>
    <s v="Saturday"/>
    <d v="2019-08-27T00:00:00"/>
    <s v="Tuesday"/>
    <s v="Tuesday"/>
    <n v="0"/>
    <s v="High Cost per Unit"/>
    <n v="0"/>
    <n v="36.527399999999993"/>
    <n v="0"/>
    <n v="0"/>
    <n v="0"/>
    <s v="Greater Than 8 Weeks Old"/>
  </r>
  <r>
    <s v="03-22-0004"/>
    <d v="2019-08-25T00:00:00"/>
    <x v="2"/>
    <s v="DISC"/>
    <n v="46"/>
    <n v="1333.54"/>
    <n v="1012"/>
    <n v="22"/>
    <n v="321.54000000000002"/>
    <n v="0.24"/>
    <s v="Sunday"/>
    <d v="2019-08-28T00:00:00"/>
    <s v="Wednesday"/>
    <s v="Wednesday"/>
    <n v="0"/>
    <s v="High Cost per Unit"/>
    <n v="0"/>
    <n v="40.0062"/>
    <n v="0"/>
    <n v="0"/>
    <n v="0"/>
    <s v="Greater Than 8 Weeks Old"/>
  </r>
  <r>
    <s v="03-22-0004"/>
    <d v="2019-08-26T00:00:00"/>
    <x v="2"/>
    <s v="DISC"/>
    <n v="50"/>
    <n v="1460.5"/>
    <n v="1100"/>
    <n v="22"/>
    <n v="360.5"/>
    <n v="0.25"/>
    <s v="Monday"/>
    <d v="2019-08-29T00:00:00"/>
    <s v="Thursday"/>
    <s v="Thursday"/>
    <n v="0"/>
    <s v="High Cost per Unit"/>
    <n v="0"/>
    <n v="43.814999999999998"/>
    <n v="0"/>
    <n v="0"/>
    <n v="0"/>
    <s v="Greater Than 8 Weeks Old"/>
  </r>
  <r>
    <s v="03-22-0004"/>
    <d v="2019-08-27T00:00:00"/>
    <x v="2"/>
    <s v="DISC"/>
    <n v="39"/>
    <n v="1101.6199999999999"/>
    <n v="858"/>
    <n v="22"/>
    <n v="243.62"/>
    <n v="0.22"/>
    <s v="Tuesday"/>
    <d v="2019-08-30T00:00:00"/>
    <s v="Friday"/>
    <s v="Friday"/>
    <n v="55.080999999999996"/>
    <s v="High Cost per Unit"/>
    <n v="0"/>
    <n v="33.048599999999993"/>
    <n v="0"/>
    <n v="0"/>
    <n v="0"/>
    <s v="Greater Than 8 Weeks Old"/>
  </r>
  <r>
    <s v="03-22-0004"/>
    <d v="2019-08-28T00:00:00"/>
    <x v="2"/>
    <s v="DISC"/>
    <n v="93"/>
    <n v="2707.07"/>
    <n v="2046"/>
    <n v="22"/>
    <n v="661.07"/>
    <n v="0.24"/>
    <s v="Wednesday"/>
    <d v="2019-08-31T00:00:00"/>
    <s v="Saturday"/>
    <s v="Saturday"/>
    <n v="0"/>
    <s v="High Cost per Unit"/>
    <n v="0"/>
    <n v="81.212100000000007"/>
    <n v="0"/>
    <n v="0"/>
    <n v="0"/>
    <s v="Greater Than 8 Weeks Old"/>
  </r>
  <r>
    <s v="03-22-0004"/>
    <d v="2019-08-29T00:00:00"/>
    <x v="2"/>
    <s v="DISC"/>
    <n v="42"/>
    <n v="1188.5899999999999"/>
    <n v="924"/>
    <n v="22"/>
    <n v="264.58999999999997"/>
    <n v="0.22"/>
    <s v="Thursday"/>
    <d v="2019-09-01T00:00:00"/>
    <s v="Sunday"/>
    <s v="Monday"/>
    <n v="0"/>
    <s v="High Cost per Unit"/>
    <n v="0"/>
    <n v="35.657699999999998"/>
    <n v="0"/>
    <n v="0"/>
    <n v="0"/>
    <s v="Greater Than 8 Weeks Old"/>
  </r>
  <r>
    <s v="03-22-0004"/>
    <d v="2019-08-30T00:00:00"/>
    <x v="2"/>
    <s v="DISC"/>
    <n v="5"/>
    <n v="256.97000000000003"/>
    <n v="110"/>
    <n v="22"/>
    <n v="146.97"/>
    <n v="0.56999999999999995"/>
    <s v="Friday"/>
    <d v="2019-09-02T00:00:00"/>
    <s v="Monday"/>
    <s v="Monday"/>
    <n v="0"/>
    <s v="High Cost per Unit"/>
    <n v="0"/>
    <n v="7.7091000000000003"/>
    <n v="0"/>
    <n v="0"/>
    <n v="0"/>
    <s v="Greater Than 8 Weeks Old"/>
  </r>
  <r>
    <s v="03-22-0004"/>
    <d v="2019-08-31T00:00:00"/>
    <x v="2"/>
    <s v="DISC"/>
    <n v="4"/>
    <n v="177.98"/>
    <n v="88"/>
    <n v="22"/>
    <n v="89.98"/>
    <n v="0.51"/>
    <s v="Saturday"/>
    <d v="2019-09-03T00:00:00"/>
    <s v="Tuesday"/>
    <s v="Tuesday"/>
    <n v="0"/>
    <s v="High Cost per Unit"/>
    <n v="0"/>
    <n v="5.3393999999999995"/>
    <n v="0"/>
    <n v="0"/>
    <n v="0"/>
    <s v="Greater Than 8 Weeks Old"/>
  </r>
  <r>
    <s v="03-22-0101-01-00"/>
    <d v="2019-08-02T00:00:00"/>
    <x v="1"/>
    <s v="APPAREL"/>
    <n v="2"/>
    <n v="198"/>
    <n v="60"/>
    <n v="30"/>
    <n v="138"/>
    <n v="0.7"/>
    <s v="Friday"/>
    <d v="2019-08-05T00:00:00"/>
    <s v="Monday"/>
    <s v="Monday"/>
    <n v="0"/>
    <s v="High Cost per Unit"/>
    <n v="0"/>
    <n v="5.9399999999999995"/>
    <n v="0"/>
    <n v="0"/>
    <n v="0"/>
    <s v="Greater Than 8 Weeks Old"/>
  </r>
  <r>
    <s v="03-22-0101-01-00"/>
    <d v="2019-08-05T00:00:00"/>
    <x v="1"/>
    <s v="APPAREL"/>
    <n v="2"/>
    <n v="99"/>
    <n v="60"/>
    <n v="30"/>
    <n v="39"/>
    <n v="0.39"/>
    <s v="Monday"/>
    <d v="2019-08-08T00:00:00"/>
    <s v="Thursday"/>
    <s v="Thursday"/>
    <n v="0"/>
    <s v="High Cost per Unit"/>
    <n v="0"/>
    <n v="2.9699999999999998"/>
    <n v="0"/>
    <n v="0"/>
    <n v="0"/>
    <s v="Greater Than 8 Weeks Old"/>
  </r>
  <r>
    <s v="03-22-0101-01-00"/>
    <d v="2019-08-07T00:00:00"/>
    <x v="1"/>
    <s v="APPAREL"/>
    <n v="1"/>
    <n v="99"/>
    <n v="30"/>
    <n v="30"/>
    <n v="69"/>
    <n v="0.7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22-0101-01-00"/>
    <d v="2019-08-08T00:00:00"/>
    <x v="1"/>
    <s v="APPAREL"/>
    <n v="1"/>
    <n v="99"/>
    <n v="30"/>
    <n v="30"/>
    <n v="69"/>
    <n v="0.7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2-0101-01-00"/>
    <d v="2019-08-12T00:00:00"/>
    <x v="1"/>
    <s v="APPAREL"/>
    <n v="1"/>
    <n v="99"/>
    <n v="30"/>
    <n v="30"/>
    <n v="69"/>
    <n v="0.7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22-0101-01-00"/>
    <d v="2019-08-13T00:00:00"/>
    <x v="1"/>
    <s v="APPAREL"/>
    <n v="1"/>
    <n v="99"/>
    <n v="30"/>
    <n v="30"/>
    <n v="69"/>
    <n v="0.7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3-22-0101-01-00"/>
    <d v="2019-08-15T00:00:00"/>
    <x v="1"/>
    <s v="APPAREL"/>
    <n v="1"/>
    <n v="99"/>
    <n v="30"/>
    <n v="30"/>
    <n v="69"/>
    <n v="0.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22-0101-01-00"/>
    <d v="2019-08-16T00:00:00"/>
    <x v="1"/>
    <s v="APPAREL"/>
    <n v="2"/>
    <n v="198"/>
    <n v="60"/>
    <n v="30"/>
    <n v="138"/>
    <n v="0.7"/>
    <s v="Friday"/>
    <d v="2019-08-19T00:00:00"/>
    <s v="Monday"/>
    <s v="Monday"/>
    <n v="0"/>
    <s v="High Cost per Unit"/>
    <n v="0"/>
    <n v="5.9399999999999995"/>
    <n v="0"/>
    <n v="0"/>
    <n v="0"/>
    <s v="Greater Than 8 Weeks Old"/>
  </r>
  <r>
    <s v="03-22-0101-01-00"/>
    <d v="2019-08-17T00:00:00"/>
    <x v="1"/>
    <s v="APPAREL"/>
    <n v="1"/>
    <n v="99"/>
    <n v="30"/>
    <n v="30"/>
    <n v="69"/>
    <n v="0.7"/>
    <s v="Saturday"/>
    <d v="2019-08-20T00:00:00"/>
    <s v="Tuesday"/>
    <s v="Tuesday"/>
    <n v="0"/>
    <s v="High Cost per Unit"/>
    <n v="0"/>
    <n v="0"/>
    <n v="0"/>
    <n v="9.9"/>
    <n v="0"/>
    <s v="Greater Than 8 Weeks Old"/>
  </r>
  <r>
    <s v="03-22-0101-01-00"/>
    <d v="2019-08-19T00:00:00"/>
    <x v="1"/>
    <s v="APPAREL"/>
    <n v="2"/>
    <n v="198"/>
    <n v="60"/>
    <n v="30"/>
    <n v="138"/>
    <n v="0.7"/>
    <s v="Monday"/>
    <d v="2019-08-22T00:00:00"/>
    <s v="Thursday"/>
    <s v="Thursday"/>
    <n v="0"/>
    <s v="High Cost per Unit"/>
    <n v="0"/>
    <n v="5.9399999999999995"/>
    <n v="0"/>
    <n v="0"/>
    <n v="0"/>
    <s v="Greater Than 8 Weeks Old"/>
  </r>
  <r>
    <s v="03-22-0101-01-00"/>
    <d v="2019-08-21T00:00:00"/>
    <x v="1"/>
    <s v="APPAREL"/>
    <n v="2"/>
    <n v="198"/>
    <n v="60"/>
    <n v="30"/>
    <n v="138"/>
    <n v="0.7"/>
    <s v="Wednesday"/>
    <d v="2019-08-24T00:00:00"/>
    <s v="Saturday"/>
    <s v="Saturday"/>
    <n v="0"/>
    <s v="High Cost per Unit"/>
    <n v="0"/>
    <n v="5.9399999999999995"/>
    <n v="0"/>
    <n v="0"/>
    <n v="0"/>
    <s v="Greater Than 8 Weeks Old"/>
  </r>
  <r>
    <s v="03-22-0101-01-00"/>
    <d v="2019-08-23T00:00:00"/>
    <x v="1"/>
    <s v="APPAREL"/>
    <n v="1"/>
    <n v="99"/>
    <n v="30"/>
    <n v="30"/>
    <n v="69"/>
    <n v="0.7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22-0101-01-00"/>
    <d v="2019-08-27T00:00:00"/>
    <x v="1"/>
    <s v="APPAREL"/>
    <n v="1"/>
    <n v="99"/>
    <n v="30"/>
    <n v="30"/>
    <n v="69"/>
    <n v="0.7"/>
    <s v="Tuesday"/>
    <d v="2019-08-30T00:00:00"/>
    <s v="Friday"/>
    <s v="Friday"/>
    <n v="4.95"/>
    <s v="High Cost per Unit"/>
    <n v="0"/>
    <n v="0"/>
    <n v="0"/>
    <n v="0"/>
    <n v="0"/>
    <s v="Greater Than 8 Weeks Old"/>
  </r>
  <r>
    <s v="03-22-0101-01-00"/>
    <d v="2019-08-28T00:00:00"/>
    <x v="1"/>
    <s v="APPAREL"/>
    <n v="1"/>
    <n v="99"/>
    <n v="30"/>
    <n v="30"/>
    <n v="69"/>
    <n v="0.7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3-22-0101-01-00"/>
    <d v="2019-08-31T00:00:00"/>
    <x v="1"/>
    <s v="APPAREL"/>
    <n v="1"/>
    <n v="99"/>
    <n v="30"/>
    <n v="30"/>
    <n v="69"/>
    <n v="0.7"/>
    <s v="Saturday"/>
    <d v="2019-09-03T00:00:00"/>
    <s v="Tuesday"/>
    <s v="Tuesday"/>
    <n v="0"/>
    <s v="High Cost per Unit"/>
    <n v="0"/>
    <n v="0"/>
    <n v="0"/>
    <n v="9.9"/>
    <n v="0"/>
    <s v="Greater Than 8 Weeks Old"/>
  </r>
  <r>
    <s v="03-22-0103-01-12"/>
    <d v="2019-08-05T00:00:00"/>
    <x v="1"/>
    <s v="APPAREL"/>
    <n v="1"/>
    <n v="85"/>
    <n v="24.16"/>
    <n v="24.16"/>
    <n v="60.84"/>
    <n v="0.7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2-0103-01-12"/>
    <d v="2019-08-07T00:00:00"/>
    <x v="1"/>
    <s v="APPAREL"/>
    <n v="7"/>
    <n v="349.93"/>
    <n v="169.12"/>
    <n v="24.16"/>
    <n v="180.81"/>
    <n v="0.52"/>
    <s v="Wednesday"/>
    <d v="2019-08-10T00:00:00"/>
    <s v="Saturday"/>
    <s v="Saturday"/>
    <n v="0"/>
    <s v="High Cost per Unit"/>
    <n v="0"/>
    <n v="10.4979"/>
    <n v="0"/>
    <n v="0"/>
    <n v="0"/>
    <s v="Greater Than 8 Weeks Old"/>
  </r>
  <r>
    <s v="03-22-0103-01-12"/>
    <d v="2019-08-08T00:00:00"/>
    <x v="1"/>
    <s v="APPAREL"/>
    <n v="8"/>
    <n v="399.92"/>
    <n v="193.28"/>
    <n v="24.16"/>
    <n v="206.64"/>
    <n v="0.52"/>
    <s v="Thursday"/>
    <d v="2019-08-11T00:00:00"/>
    <s v="Sunday"/>
    <s v="Monday"/>
    <n v="0"/>
    <s v="High Cost per Unit"/>
    <n v="0"/>
    <n v="11.9976"/>
    <n v="0"/>
    <n v="0"/>
    <n v="0"/>
    <s v="Greater Than 8 Weeks Old"/>
  </r>
  <r>
    <s v="03-22-0103-01-12"/>
    <d v="2019-08-09T00:00:00"/>
    <x v="1"/>
    <s v="APPAREL"/>
    <n v="2"/>
    <n v="99.98"/>
    <n v="48.32"/>
    <n v="24.16"/>
    <n v="51.66"/>
    <n v="0.52"/>
    <s v="Friday"/>
    <d v="2019-08-12T00:00:00"/>
    <s v="Monday"/>
    <s v="Monday"/>
    <n v="0"/>
    <s v="High Cost per Unit"/>
    <n v="0"/>
    <n v="2.9994000000000001"/>
    <n v="0"/>
    <n v="0"/>
    <n v="0"/>
    <s v="Greater Than 8 Weeks Old"/>
  </r>
  <r>
    <s v="03-22-0103-01-12"/>
    <d v="2019-08-10T00:00:00"/>
    <x v="1"/>
    <s v="APPAREL"/>
    <n v="2"/>
    <n v="99.98"/>
    <n v="48.32"/>
    <n v="24.16"/>
    <n v="51.66"/>
    <n v="0.52"/>
    <s v="Saturday"/>
    <d v="2019-08-13T00:00:00"/>
    <s v="Tuesday"/>
    <s v="Tuesday"/>
    <n v="0"/>
    <s v="High Cost per Unit"/>
    <n v="0"/>
    <n v="2.9994000000000001"/>
    <n v="0"/>
    <n v="9.9980000000000011"/>
    <n v="0"/>
    <s v="Greater Than 8 Weeks Old"/>
  </r>
  <r>
    <s v="03-22-0103-01-12"/>
    <d v="2019-08-11T00:00:00"/>
    <x v="1"/>
    <s v="APPAREL"/>
    <n v="5"/>
    <n v="249.95"/>
    <n v="120.8"/>
    <n v="24.16"/>
    <n v="129.15"/>
    <n v="0.52"/>
    <s v="Sunday"/>
    <d v="2019-08-14T00:00:00"/>
    <s v="Wednesday"/>
    <s v="Wednesday"/>
    <n v="0"/>
    <s v="High Cost per Unit"/>
    <n v="0"/>
    <n v="7.4984999999999991"/>
    <n v="0"/>
    <n v="0"/>
    <n v="0"/>
    <s v="Greater Than 8 Weeks Old"/>
  </r>
  <r>
    <s v="03-22-0103-01-12"/>
    <d v="2019-08-12T00:00:00"/>
    <x v="1"/>
    <s v="APPAREL"/>
    <n v="3"/>
    <n v="149.97"/>
    <n v="72.48"/>
    <n v="24.16"/>
    <n v="77.489999999999995"/>
    <n v="0.52"/>
    <s v="Monday"/>
    <d v="2019-08-15T00:00:00"/>
    <s v="Thursday"/>
    <s v="Thursday"/>
    <n v="0"/>
    <s v="High Cost per Unit"/>
    <n v="0"/>
    <n v="4.4990999999999994"/>
    <n v="0"/>
    <n v="0"/>
    <n v="0"/>
    <s v="Greater Than 8 Weeks Old"/>
  </r>
  <r>
    <s v="03-22-0103-01-12"/>
    <d v="2019-08-13T00:00:00"/>
    <x v="1"/>
    <s v="APPAREL"/>
    <n v="5"/>
    <n v="199.96"/>
    <n v="120.8"/>
    <n v="24.16"/>
    <n v="79.16"/>
    <n v="0.4"/>
    <s v="Tuesday"/>
    <d v="2019-08-16T00:00:00"/>
    <s v="Friday"/>
    <s v="Friday"/>
    <n v="9.9980000000000011"/>
    <s v="High Cost per Unit"/>
    <n v="0"/>
    <n v="5.9988000000000001"/>
    <n v="0"/>
    <n v="0"/>
    <n v="0"/>
    <s v="Greater Than 8 Weeks Old"/>
  </r>
  <r>
    <s v="03-22-0105-01-02"/>
    <d v="2019-08-04T00:00:00"/>
    <x v="1"/>
    <s v="APPAREL"/>
    <n v="2"/>
    <n v="120"/>
    <n v="36"/>
    <n v="18"/>
    <n v="84"/>
    <n v="0.7"/>
    <s v="Sunday"/>
    <d v="2019-08-07T00:00:00"/>
    <s v="Wednesday"/>
    <s v="Wednesday"/>
    <n v="0"/>
    <s v="High Cost per Unit"/>
    <n v="0"/>
    <n v="3.5999999999999996"/>
    <n v="0"/>
    <n v="0"/>
    <n v="0"/>
    <s v="Greater Than 8 Weeks Old"/>
  </r>
  <r>
    <s v="03-22-0105-01-02"/>
    <d v="2019-08-06T00:00:00"/>
    <x v="1"/>
    <s v="APPAREL"/>
    <n v="1"/>
    <n v="29.99"/>
    <n v="18"/>
    <n v="18"/>
    <n v="11.99"/>
    <n v="0.4"/>
    <s v="Tuesday"/>
    <d v="2019-08-09T00:00:00"/>
    <s v="Friday"/>
    <s v="Friday"/>
    <n v="1.4995000000000001"/>
    <s v="High Cost per Unit"/>
    <n v="0"/>
    <n v="0"/>
    <n v="0"/>
    <n v="0"/>
    <n v="0"/>
    <s v="Greater Than 8 Weeks Old"/>
  </r>
  <r>
    <s v="03-22-0105-01-02"/>
    <d v="2019-08-07T00:00:00"/>
    <x v="1"/>
    <s v="APPAREL"/>
    <n v="69"/>
    <n v="2069.31"/>
    <n v="1242"/>
    <n v="18"/>
    <n v="827.31"/>
    <n v="0.4"/>
    <s v="Wednesday"/>
    <d v="2019-08-10T00:00:00"/>
    <s v="Saturday"/>
    <s v="Saturday"/>
    <n v="0"/>
    <s v="High Cost per Unit"/>
    <n v="0"/>
    <n v="62.079299999999996"/>
    <n v="0"/>
    <n v="0"/>
    <n v="0"/>
    <s v="Greater Than 8 Weeks Old"/>
  </r>
  <r>
    <s v="03-22-0105-01-02"/>
    <d v="2019-08-08T00:00:00"/>
    <x v="1"/>
    <s v="APPAREL"/>
    <n v="37"/>
    <n v="1109.6300000000001"/>
    <n v="666"/>
    <n v="18"/>
    <n v="443.63"/>
    <n v="0.4"/>
    <s v="Thursday"/>
    <d v="2019-08-11T00:00:00"/>
    <s v="Sunday"/>
    <s v="Monday"/>
    <n v="0"/>
    <s v="High Cost per Unit"/>
    <n v="0"/>
    <n v="33.288900000000005"/>
    <n v="0"/>
    <n v="0"/>
    <n v="0"/>
    <s v="Greater Than 8 Weeks Old"/>
  </r>
  <r>
    <s v="03-22-0105-01-02"/>
    <d v="2019-08-09T00:00:00"/>
    <x v="1"/>
    <s v="APPAREL"/>
    <n v="11"/>
    <n v="329.89"/>
    <n v="198"/>
    <n v="18"/>
    <n v="131.88999999999999"/>
    <n v="0.4"/>
    <s v="Friday"/>
    <d v="2019-08-12T00:00:00"/>
    <s v="Monday"/>
    <s v="Monday"/>
    <n v="0"/>
    <s v="High Cost per Unit"/>
    <n v="0"/>
    <n v="9.8966999999999992"/>
    <n v="0"/>
    <n v="0"/>
    <n v="0"/>
    <s v="Greater Than 8 Weeks Old"/>
  </r>
  <r>
    <s v="03-22-0105-01-02"/>
    <d v="2019-08-20T00:00:00"/>
    <x v="1"/>
    <s v="APPAREL"/>
    <n v="1"/>
    <n v="29.99"/>
    <n v="18"/>
    <n v="18"/>
    <n v="11.99"/>
    <n v="0.4"/>
    <s v="Tuesday"/>
    <d v="2019-08-23T00:00:00"/>
    <s v="Friday"/>
    <s v="Friday"/>
    <n v="1.4995000000000001"/>
    <s v="High Cost per Unit"/>
    <n v="0"/>
    <n v="0"/>
    <n v="0"/>
    <n v="0"/>
    <n v="0"/>
    <s v="Greater Than 8 Weeks Old"/>
  </r>
  <r>
    <s v="03-22-0106-01-00"/>
    <d v="2019-08-04T00:00:00"/>
    <x v="2"/>
    <s v="DISC"/>
    <n v="1"/>
    <n v="99"/>
    <n v="43.5"/>
    <n v="43.5"/>
    <n v="55.5"/>
    <n v="0.56000000000000005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22-0106-01-00"/>
    <d v="2019-08-07T00:00:00"/>
    <x v="2"/>
    <s v="DISC"/>
    <n v="25"/>
    <n v="1474.75"/>
    <n v="1087.5"/>
    <n v="43.5"/>
    <n v="387.25"/>
    <n v="0.26"/>
    <s v="Wednesday"/>
    <d v="2019-08-10T00:00:00"/>
    <s v="Saturday"/>
    <s v="Saturday"/>
    <n v="0"/>
    <s v="High Cost per Unit"/>
    <n v="0"/>
    <n v="44.2425"/>
    <n v="0"/>
    <n v="0"/>
    <n v="0"/>
    <s v="Greater Than 8 Weeks Old"/>
  </r>
  <r>
    <s v="03-22-0106-01-00"/>
    <d v="2019-08-08T00:00:00"/>
    <x v="2"/>
    <s v="DISC"/>
    <n v="15"/>
    <n v="884.85"/>
    <n v="652.5"/>
    <n v="43.5"/>
    <n v="232.35"/>
    <n v="0.26"/>
    <s v="Thursday"/>
    <d v="2019-08-11T00:00:00"/>
    <s v="Sunday"/>
    <s v="Monday"/>
    <n v="0"/>
    <s v="High Cost per Unit"/>
    <n v="0"/>
    <n v="26.545500000000001"/>
    <n v="0"/>
    <n v="0"/>
    <n v="0"/>
    <s v="Greater Than 8 Weeks Old"/>
  </r>
  <r>
    <s v="03-22-0106-01-00"/>
    <d v="2019-08-09T00:00:00"/>
    <x v="2"/>
    <s v="DISC"/>
    <n v="16"/>
    <n v="943.84"/>
    <n v="696"/>
    <n v="43.5"/>
    <n v="247.84"/>
    <n v="0.26"/>
    <s v="Friday"/>
    <d v="2019-08-12T00:00:00"/>
    <s v="Monday"/>
    <s v="Monday"/>
    <n v="0"/>
    <s v="High Cost per Unit"/>
    <n v="0"/>
    <n v="28.315200000000001"/>
    <n v="0"/>
    <n v="0"/>
    <n v="0"/>
    <s v="Greater Than 8 Weeks Old"/>
  </r>
  <r>
    <s v="03-22-0106-01-00"/>
    <d v="2019-08-10T00:00:00"/>
    <x v="2"/>
    <s v="DISC"/>
    <n v="11"/>
    <n v="648.89"/>
    <n v="478.5"/>
    <n v="43.5"/>
    <n v="170.39"/>
    <n v="0.26"/>
    <s v="Saturday"/>
    <d v="2019-08-13T00:00:00"/>
    <s v="Tuesday"/>
    <s v="Tuesday"/>
    <n v="0"/>
    <s v="High Cost per Unit"/>
    <n v="0"/>
    <n v="19.466699999999999"/>
    <n v="0"/>
    <n v="0"/>
    <n v="0"/>
    <s v="Greater Than 8 Weeks Old"/>
  </r>
  <r>
    <s v="03-22-0106-01-00"/>
    <d v="2019-08-14T00:00:00"/>
    <x v="2"/>
    <s v="DISC"/>
    <n v="1"/>
    <n v="58.99"/>
    <n v="43.5"/>
    <n v="43.5"/>
    <n v="15.49"/>
    <n v="0.26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22-0107-01-12"/>
    <d v="2019-08-07T00:00:00"/>
    <x v="1"/>
    <s v="APPAREL"/>
    <n v="2"/>
    <n v="100"/>
    <n v="27.7"/>
    <n v="13.85"/>
    <n v="72.3"/>
    <n v="0.72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3-22-0107-01-12"/>
    <d v="2019-08-12T00:00:00"/>
    <x v="1"/>
    <s v="APPAREL"/>
    <n v="1"/>
    <n v="50"/>
    <n v="13.85"/>
    <n v="13.85"/>
    <n v="36.15"/>
    <n v="0.72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2-0107-01-12"/>
    <d v="2019-08-18T00:00:00"/>
    <x v="1"/>
    <s v="APPAREL"/>
    <n v="1"/>
    <n v="50"/>
    <n v="13.85"/>
    <n v="13.85"/>
    <n v="36.15"/>
    <n v="0.72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22-0107-01-12"/>
    <d v="2019-08-25T00:00:00"/>
    <x v="1"/>
    <s v="APPAREL"/>
    <n v="1"/>
    <n v="50"/>
    <n v="13.85"/>
    <n v="13.85"/>
    <n v="36.15"/>
    <n v="0.72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22-0108-01-12"/>
    <d v="2019-08-03T00:00:00"/>
    <x v="1"/>
    <s v="APPAREL"/>
    <n v="1"/>
    <n v="50"/>
    <n v="15.1"/>
    <n v="15.1"/>
    <n v="34.9"/>
    <n v="0.7"/>
    <s v="Saturday"/>
    <d v="2019-08-06T00:00:00"/>
    <s v="Tuesday"/>
    <s v="Tuesday"/>
    <n v="0"/>
    <s v="Low Cost per Unit"/>
    <n v="0"/>
    <n v="0"/>
    <n v="0"/>
    <n v="5"/>
    <n v="0"/>
    <s v="Greater Than 8 Weeks Old"/>
  </r>
  <r>
    <s v="03-22-0108-01-12"/>
    <d v="2019-08-06T00:00:00"/>
    <x v="1"/>
    <s v="APPAREL"/>
    <n v="1"/>
    <n v="50"/>
    <n v="15.1"/>
    <n v="15.1"/>
    <n v="34.9"/>
    <n v="0.7"/>
    <s v="Tuesday"/>
    <d v="2019-08-09T00:00:00"/>
    <s v="Friday"/>
    <s v="Friday"/>
    <n v="2.5"/>
    <s v="Low Cost per Unit"/>
    <n v="0"/>
    <n v="0"/>
    <n v="0"/>
    <n v="0"/>
    <n v="0"/>
    <s v="Greater Than 8 Weeks Old"/>
  </r>
  <r>
    <s v="03-22-0108-01-12"/>
    <d v="2019-08-09T00:00:00"/>
    <x v="1"/>
    <s v="APPAREL"/>
    <n v="1"/>
    <n v="50"/>
    <n v="15.1"/>
    <n v="15.1"/>
    <n v="34.9"/>
    <n v="0.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22-0108-01-12"/>
    <d v="2019-08-11T00:00:00"/>
    <x v="1"/>
    <s v="APPAREL"/>
    <n v="1"/>
    <n v="50"/>
    <n v="15.1"/>
    <n v="15.1"/>
    <n v="34.9"/>
    <n v="0.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22-0108-01-12"/>
    <d v="2019-08-12T00:00:00"/>
    <x v="1"/>
    <s v="APPAREL"/>
    <n v="1"/>
    <n v="50"/>
    <n v="15.1"/>
    <n v="15.1"/>
    <n v="34.9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2-0110-01-00"/>
    <d v="2019-08-01T00:00:00"/>
    <x v="1"/>
    <s v="APPAREL"/>
    <n v="7"/>
    <n v="875"/>
    <n v="336"/>
    <n v="48"/>
    <n v="539"/>
    <n v="0.62"/>
    <s v="Thursday"/>
    <d v="2019-08-04T00:00:00"/>
    <s v="Sunday"/>
    <s v="Monday"/>
    <n v="0"/>
    <s v="High Cost per Unit"/>
    <n v="0"/>
    <n v="26.25"/>
    <n v="0"/>
    <n v="0"/>
    <n v="0"/>
    <s v="Greater Than 8 Weeks Old"/>
  </r>
  <r>
    <s v="03-22-0110-01-00"/>
    <d v="2019-08-02T00:00:00"/>
    <x v="1"/>
    <s v="APPAREL"/>
    <n v="8"/>
    <n v="1000"/>
    <n v="384"/>
    <n v="48"/>
    <n v="616"/>
    <n v="0.62"/>
    <s v="Friday"/>
    <d v="2019-08-05T00:00:00"/>
    <s v="Monday"/>
    <s v="Monday"/>
    <n v="0"/>
    <s v="High Cost per Unit"/>
    <n v="0"/>
    <n v="30"/>
    <n v="0"/>
    <n v="0"/>
    <n v="0"/>
    <s v="Greater Than 8 Weeks Old"/>
  </r>
  <r>
    <s v="03-22-0110-01-00"/>
    <d v="2019-08-03T00:00:00"/>
    <x v="1"/>
    <s v="APPAREL"/>
    <n v="4"/>
    <n v="500"/>
    <n v="192"/>
    <n v="48"/>
    <n v="308"/>
    <n v="0.62"/>
    <s v="Saturday"/>
    <d v="2019-08-06T00:00:00"/>
    <s v="Tuesday"/>
    <s v="Tuesday"/>
    <n v="0"/>
    <s v="High Cost per Unit"/>
    <n v="0"/>
    <n v="15"/>
    <n v="0"/>
    <n v="50"/>
    <n v="0"/>
    <s v="Greater Than 8 Weeks Old"/>
  </r>
  <r>
    <s v="03-22-0110-01-00"/>
    <d v="2019-08-04T00:00:00"/>
    <x v="1"/>
    <s v="APPAREL"/>
    <n v="4"/>
    <n v="500"/>
    <n v="192"/>
    <n v="48"/>
    <n v="308"/>
    <n v="0.62"/>
    <s v="Sunday"/>
    <d v="2019-08-07T00:00:00"/>
    <s v="Wednesday"/>
    <s v="Wednesday"/>
    <n v="0"/>
    <s v="High Cost per Unit"/>
    <n v="0"/>
    <n v="15"/>
    <n v="0"/>
    <n v="0"/>
    <n v="0"/>
    <s v="Greater Than 8 Weeks Old"/>
  </r>
  <r>
    <s v="03-22-0110-01-00"/>
    <d v="2019-08-05T00:00:00"/>
    <x v="1"/>
    <s v="APPAREL"/>
    <n v="8"/>
    <n v="1000"/>
    <n v="384"/>
    <n v="48"/>
    <n v="616"/>
    <n v="0.62"/>
    <s v="Monday"/>
    <d v="2019-08-08T00:00:00"/>
    <s v="Thursday"/>
    <s v="Thursday"/>
    <n v="0"/>
    <s v="High Cost per Unit"/>
    <n v="0"/>
    <n v="30"/>
    <n v="0"/>
    <n v="0"/>
    <n v="0"/>
    <s v="Greater Than 8 Weeks Old"/>
  </r>
  <r>
    <s v="03-22-0110-01-00"/>
    <d v="2019-08-06T00:00:00"/>
    <x v="1"/>
    <s v="APPAREL"/>
    <n v="10"/>
    <n v="1250"/>
    <n v="480"/>
    <n v="48"/>
    <n v="770"/>
    <n v="0.62"/>
    <s v="Tuesday"/>
    <d v="2019-08-09T00:00:00"/>
    <s v="Friday"/>
    <s v="Friday"/>
    <n v="62.5"/>
    <s v="High Cost per Unit"/>
    <n v="0"/>
    <n v="37.5"/>
    <n v="0"/>
    <n v="0"/>
    <n v="0"/>
    <s v="Greater Than 8 Weeks Old"/>
  </r>
  <r>
    <s v="03-22-0110-11-00"/>
    <d v="2019-08-06T00:00:00"/>
    <x v="2"/>
    <s v="DISC"/>
    <n v="4"/>
    <n v="359.96"/>
    <n v="192"/>
    <n v="48"/>
    <n v="167.96"/>
    <n v="0.47"/>
    <s v="Tuesday"/>
    <d v="2019-08-09T00:00:00"/>
    <s v="Friday"/>
    <s v="Friday"/>
    <n v="17.998000000000001"/>
    <s v="High Cost per Unit"/>
    <n v="0"/>
    <n v="10.798799999999998"/>
    <n v="0"/>
    <n v="0"/>
    <n v="0"/>
    <s v="Greater Than 8 Weeks Old"/>
  </r>
  <r>
    <s v="03-22-0110-11-00"/>
    <d v="2019-08-07T00:00:00"/>
    <x v="2"/>
    <s v="DISC"/>
    <n v="73"/>
    <n v="6337.27"/>
    <n v="3504"/>
    <n v="48"/>
    <n v="2833.27"/>
    <n v="0.45"/>
    <s v="Wednesday"/>
    <d v="2019-08-10T00:00:00"/>
    <s v="Saturday"/>
    <s v="Saturday"/>
    <n v="0"/>
    <s v="High Cost per Unit"/>
    <n v="0"/>
    <n v="190.1181"/>
    <n v="0"/>
    <n v="0"/>
    <n v="0"/>
    <s v="Greater Than 8 Weeks Old"/>
  </r>
  <r>
    <s v="03-22-0110-11-00"/>
    <d v="2019-08-08T00:00:00"/>
    <x v="2"/>
    <s v="DISC"/>
    <n v="41"/>
    <n v="3525.59"/>
    <n v="1968"/>
    <n v="48"/>
    <n v="1557.59"/>
    <n v="0.44"/>
    <s v="Thursday"/>
    <d v="2019-08-11T00:00:00"/>
    <s v="Sunday"/>
    <s v="Monday"/>
    <n v="0"/>
    <s v="High Cost per Unit"/>
    <n v="0"/>
    <n v="105.7677"/>
    <n v="0"/>
    <n v="0"/>
    <n v="0"/>
    <s v="Greater Than 8 Weeks Old"/>
  </r>
  <r>
    <s v="03-22-0110-11-00"/>
    <d v="2019-08-09T00:00:00"/>
    <x v="2"/>
    <s v="DISC"/>
    <n v="35"/>
    <n v="3013.65"/>
    <n v="1680"/>
    <n v="48"/>
    <n v="1333.65"/>
    <n v="0.44"/>
    <s v="Friday"/>
    <d v="2019-08-12T00:00:00"/>
    <s v="Monday"/>
    <s v="Monday"/>
    <n v="0"/>
    <s v="High Cost per Unit"/>
    <n v="0"/>
    <n v="90.409499999999994"/>
    <n v="0"/>
    <n v="0"/>
    <n v="0"/>
    <s v="Greater Than 8 Weeks Old"/>
  </r>
  <r>
    <s v="03-22-0110-11-00"/>
    <d v="2019-08-10T00:00:00"/>
    <x v="2"/>
    <s v="DISC"/>
    <n v="32"/>
    <n v="2751.68"/>
    <n v="1536"/>
    <n v="48"/>
    <n v="1215.68"/>
    <n v="0.44"/>
    <s v="Saturday"/>
    <d v="2019-08-13T00:00:00"/>
    <s v="Tuesday"/>
    <s v="Tuesday"/>
    <n v="0"/>
    <s v="High Cost per Unit"/>
    <n v="0"/>
    <n v="82.550399999999996"/>
    <n v="0"/>
    <n v="0"/>
    <n v="0"/>
    <s v="Greater Than 8 Weeks Old"/>
  </r>
  <r>
    <s v="03-22-0110-11-00"/>
    <d v="2019-08-11T00:00:00"/>
    <x v="2"/>
    <s v="DISC"/>
    <n v="41"/>
    <n v="3525.59"/>
    <n v="1968"/>
    <n v="48"/>
    <n v="1557.59"/>
    <n v="0.44"/>
    <s v="Sunday"/>
    <d v="2019-08-14T00:00:00"/>
    <s v="Wednesday"/>
    <s v="Wednesday"/>
    <n v="0"/>
    <s v="High Cost per Unit"/>
    <n v="0"/>
    <n v="105.7677"/>
    <n v="0"/>
    <n v="0"/>
    <n v="0"/>
    <s v="Greater Than 8 Weeks Old"/>
  </r>
  <r>
    <s v="03-22-0110-11-00"/>
    <d v="2019-08-12T00:00:00"/>
    <x v="2"/>
    <s v="DISC"/>
    <n v="27"/>
    <n v="2321.73"/>
    <n v="1296"/>
    <n v="48"/>
    <n v="1025.73"/>
    <n v="0.44"/>
    <s v="Monday"/>
    <d v="2019-08-15T00:00:00"/>
    <s v="Thursday"/>
    <s v="Thursday"/>
    <n v="0"/>
    <s v="High Cost per Unit"/>
    <n v="0"/>
    <n v="69.651899999999998"/>
    <n v="0"/>
    <n v="0"/>
    <n v="0"/>
    <s v="Greater Than 8 Weeks Old"/>
  </r>
  <r>
    <s v="03-22-0110-11-00"/>
    <d v="2019-08-13T00:00:00"/>
    <x v="2"/>
    <s v="DISC"/>
    <n v="29"/>
    <n v="2321.73"/>
    <n v="1392"/>
    <n v="48"/>
    <n v="929.73"/>
    <n v="0.4"/>
    <s v="Tuesday"/>
    <d v="2019-08-16T00:00:00"/>
    <s v="Friday"/>
    <s v="Friday"/>
    <n v="116.0865"/>
    <s v="High Cost per Unit"/>
    <n v="0"/>
    <n v="69.651899999999998"/>
    <n v="0"/>
    <n v="0"/>
    <n v="0"/>
    <s v="Greater Than 8 Weeks Old"/>
  </r>
  <r>
    <s v="03-22-0110-11-00"/>
    <d v="2019-08-14T00:00:00"/>
    <x v="2"/>
    <s v="DISC"/>
    <n v="36"/>
    <n v="3095.64"/>
    <n v="1728"/>
    <n v="48"/>
    <n v="1367.64"/>
    <n v="0.44"/>
    <s v="Wednesday"/>
    <d v="2019-08-17T00:00:00"/>
    <s v="Saturday"/>
    <s v="Saturday"/>
    <n v="0"/>
    <s v="High Cost per Unit"/>
    <n v="0"/>
    <n v="92.869199999999992"/>
    <n v="0"/>
    <n v="0"/>
    <n v="0"/>
    <s v="Greater Than 8 Weeks Old"/>
  </r>
  <r>
    <s v="03-22-0110-11-00"/>
    <d v="2019-08-15T00:00:00"/>
    <x v="2"/>
    <s v="DISC"/>
    <n v="22"/>
    <n v="1891.78"/>
    <n v="1056"/>
    <n v="48"/>
    <n v="835.78"/>
    <n v="0.44"/>
    <s v="Thursday"/>
    <d v="2019-08-18T00:00:00"/>
    <s v="Sunday"/>
    <s v="Monday"/>
    <n v="0"/>
    <s v="High Cost per Unit"/>
    <n v="0"/>
    <n v="56.753399999999999"/>
    <n v="0"/>
    <n v="0"/>
    <n v="0"/>
    <s v="Greater Than 8 Weeks Old"/>
  </r>
  <r>
    <s v="03-22-0110-11-00"/>
    <d v="2019-08-16T00:00:00"/>
    <x v="2"/>
    <s v="DISC"/>
    <n v="35"/>
    <n v="2923.66"/>
    <n v="1680"/>
    <n v="48"/>
    <n v="1243.6600000000001"/>
    <n v="0.43"/>
    <s v="Friday"/>
    <d v="2019-08-19T00:00:00"/>
    <s v="Monday"/>
    <s v="Monday"/>
    <n v="0"/>
    <s v="High Cost per Unit"/>
    <n v="0"/>
    <n v="87.709799999999987"/>
    <n v="0"/>
    <n v="0"/>
    <n v="0"/>
    <s v="Greater Than 8 Weeks Old"/>
  </r>
  <r>
    <s v="03-22-0110-11-00"/>
    <d v="2019-08-17T00:00:00"/>
    <x v="2"/>
    <s v="DISC"/>
    <n v="11"/>
    <n v="945.89"/>
    <n v="528"/>
    <n v="48"/>
    <n v="417.89"/>
    <n v="0.44"/>
    <s v="Saturday"/>
    <d v="2019-08-20T00:00:00"/>
    <s v="Tuesday"/>
    <s v="Tuesday"/>
    <n v="0"/>
    <s v="High Cost per Unit"/>
    <n v="0"/>
    <n v="28.3767"/>
    <n v="0"/>
    <n v="0"/>
    <n v="0"/>
    <s v="Greater Than 8 Weeks Old"/>
  </r>
  <r>
    <s v="03-22-0110-11-00"/>
    <d v="2019-08-18T00:00:00"/>
    <x v="2"/>
    <s v="DISC"/>
    <n v="28"/>
    <n v="2407.7199999999998"/>
    <n v="1344"/>
    <n v="48"/>
    <n v="1063.72"/>
    <n v="0.44"/>
    <s v="Sunday"/>
    <d v="2019-08-21T00:00:00"/>
    <s v="Wednesday"/>
    <s v="Wednesday"/>
    <n v="0"/>
    <s v="High Cost per Unit"/>
    <n v="0"/>
    <n v="72.231599999999986"/>
    <n v="0"/>
    <n v="0"/>
    <n v="0"/>
    <s v="Greater Than 8 Weeks Old"/>
  </r>
  <r>
    <s v="03-22-0110-11-00"/>
    <d v="2019-08-19T00:00:00"/>
    <x v="2"/>
    <s v="DISC"/>
    <n v="17"/>
    <n v="1375.84"/>
    <n v="816"/>
    <n v="48"/>
    <n v="559.84"/>
    <n v="0.41"/>
    <s v="Monday"/>
    <d v="2019-08-22T00:00:00"/>
    <s v="Thursday"/>
    <s v="Thursday"/>
    <n v="0"/>
    <s v="High Cost per Unit"/>
    <n v="0"/>
    <n v="41.275199999999998"/>
    <n v="0"/>
    <n v="0"/>
    <n v="0"/>
    <s v="Greater Than 8 Weeks Old"/>
  </r>
  <r>
    <s v="03-22-0110-11-00"/>
    <d v="2019-08-20T00:00:00"/>
    <x v="2"/>
    <s v="DISC"/>
    <n v="19"/>
    <n v="1461.83"/>
    <n v="912"/>
    <n v="48"/>
    <n v="549.83000000000004"/>
    <n v="0.38"/>
    <s v="Tuesday"/>
    <d v="2019-08-23T00:00:00"/>
    <s v="Friday"/>
    <s v="Friday"/>
    <n v="73.091499999999996"/>
    <s v="High Cost per Unit"/>
    <n v="0"/>
    <n v="43.854899999999994"/>
    <n v="0"/>
    <n v="0"/>
    <n v="0"/>
    <s v="Greater Than 8 Weeks Old"/>
  </r>
  <r>
    <s v="03-22-0110-11-00"/>
    <d v="2019-08-21T00:00:00"/>
    <x v="2"/>
    <s v="DISC"/>
    <n v="20"/>
    <n v="1633.81"/>
    <n v="960"/>
    <n v="48"/>
    <n v="673.81"/>
    <n v="0.41"/>
    <s v="Wednesday"/>
    <d v="2019-08-24T00:00:00"/>
    <s v="Saturday"/>
    <s v="Saturday"/>
    <n v="0"/>
    <s v="High Cost per Unit"/>
    <n v="0"/>
    <n v="49.014299999999999"/>
    <n v="0"/>
    <n v="0"/>
    <n v="0"/>
    <s v="Greater Than 8 Weeks Old"/>
  </r>
  <r>
    <s v="03-22-0110-11-00"/>
    <d v="2019-08-22T00:00:00"/>
    <x v="2"/>
    <s v="DISC"/>
    <n v="14"/>
    <n v="1203.8599999999999"/>
    <n v="672"/>
    <n v="48"/>
    <n v="531.86"/>
    <n v="0.44"/>
    <s v="Thursday"/>
    <d v="2019-08-25T00:00:00"/>
    <s v="Sunday"/>
    <s v="Monday"/>
    <n v="0"/>
    <s v="High Cost per Unit"/>
    <n v="0"/>
    <n v="36.115799999999993"/>
    <n v="0"/>
    <n v="0"/>
    <n v="0"/>
    <s v="Greater Than 8 Weeks Old"/>
  </r>
  <r>
    <s v="03-22-0110-11-00"/>
    <d v="2019-08-23T00:00:00"/>
    <x v="2"/>
    <s v="DISC"/>
    <n v="16"/>
    <n v="1375.84"/>
    <n v="768"/>
    <n v="48"/>
    <n v="607.84"/>
    <n v="0.44"/>
    <s v="Friday"/>
    <d v="2019-08-26T00:00:00"/>
    <s v="Monday"/>
    <s v="Monday"/>
    <n v="0"/>
    <s v="High Cost per Unit"/>
    <n v="0"/>
    <n v="41.275199999999998"/>
    <n v="0"/>
    <n v="0"/>
    <n v="0"/>
    <s v="Greater Than 8 Weeks Old"/>
  </r>
  <r>
    <s v="03-22-0110-11-00"/>
    <d v="2019-08-24T00:00:00"/>
    <x v="2"/>
    <s v="DISC"/>
    <n v="15"/>
    <n v="1289.8499999999999"/>
    <n v="720"/>
    <n v="48"/>
    <n v="569.85"/>
    <n v="0.44"/>
    <s v="Saturday"/>
    <d v="2019-08-27T00:00:00"/>
    <s v="Tuesday"/>
    <s v="Tuesday"/>
    <n v="0"/>
    <s v="High Cost per Unit"/>
    <n v="0"/>
    <n v="38.695499999999996"/>
    <n v="0"/>
    <n v="0"/>
    <n v="0"/>
    <s v="Greater Than 8 Weeks Old"/>
  </r>
  <r>
    <s v="03-22-0110-11-00"/>
    <d v="2019-08-25T00:00:00"/>
    <x v="2"/>
    <s v="DISC"/>
    <n v="25"/>
    <n v="2149.75"/>
    <n v="1200"/>
    <n v="48"/>
    <n v="949.75"/>
    <n v="0.44"/>
    <s v="Sunday"/>
    <d v="2019-08-28T00:00:00"/>
    <s v="Wednesday"/>
    <s v="Wednesday"/>
    <n v="0"/>
    <s v="High Cost per Unit"/>
    <n v="0"/>
    <n v="64.492499999999993"/>
    <n v="0"/>
    <n v="0"/>
    <n v="0"/>
    <s v="Greater Than 8 Weeks Old"/>
  </r>
  <r>
    <s v="03-22-0110-11-00"/>
    <d v="2019-08-26T00:00:00"/>
    <x v="2"/>
    <s v="DISC"/>
    <n v="31"/>
    <n v="2665.69"/>
    <n v="1488"/>
    <n v="48"/>
    <n v="1177.69"/>
    <n v="0.44"/>
    <s v="Monday"/>
    <d v="2019-08-29T00:00:00"/>
    <s v="Thursday"/>
    <s v="Thursday"/>
    <n v="0"/>
    <s v="High Cost per Unit"/>
    <n v="0"/>
    <n v="79.970699999999994"/>
    <n v="0"/>
    <n v="0"/>
    <n v="0"/>
    <s v="Greater Than 8 Weeks Old"/>
  </r>
  <r>
    <s v="03-22-0110-11-00"/>
    <d v="2019-08-27T00:00:00"/>
    <x v="2"/>
    <s v="DISC"/>
    <n v="18"/>
    <n v="1547.82"/>
    <n v="864"/>
    <n v="48"/>
    <n v="683.82"/>
    <n v="0.44"/>
    <s v="Tuesday"/>
    <d v="2019-08-30T00:00:00"/>
    <s v="Friday"/>
    <s v="Friday"/>
    <n v="77.391000000000005"/>
    <s v="High Cost per Unit"/>
    <n v="0"/>
    <n v="46.434599999999996"/>
    <n v="0"/>
    <n v="0"/>
    <n v="0"/>
    <s v="Greater Than 8 Weeks Old"/>
  </r>
  <r>
    <s v="03-22-0110-11-00"/>
    <d v="2019-08-28T00:00:00"/>
    <x v="2"/>
    <s v="DISC"/>
    <n v="35"/>
    <n v="3009.65"/>
    <n v="1680"/>
    <n v="48"/>
    <n v="1329.65"/>
    <n v="0.44"/>
    <s v="Wednesday"/>
    <d v="2019-08-31T00:00:00"/>
    <s v="Saturday"/>
    <s v="Saturday"/>
    <n v="0"/>
    <s v="High Cost per Unit"/>
    <n v="0"/>
    <n v="90.289500000000004"/>
    <n v="0"/>
    <n v="0"/>
    <n v="0"/>
    <s v="Greater Than 8 Weeks Old"/>
  </r>
  <r>
    <s v="03-22-0110-11-00"/>
    <d v="2019-08-29T00:00:00"/>
    <x v="2"/>
    <s v="DISC"/>
    <n v="20"/>
    <n v="1840.83"/>
    <n v="960"/>
    <n v="48"/>
    <n v="880.83"/>
    <n v="0.48"/>
    <s v="Thursday"/>
    <d v="2019-09-01T00:00:00"/>
    <s v="Sunday"/>
    <s v="Monday"/>
    <n v="0"/>
    <s v="High Cost per Unit"/>
    <n v="0"/>
    <n v="55.224899999999998"/>
    <n v="0"/>
    <n v="0"/>
    <n v="0"/>
    <s v="Greater Than 8 Weeks Old"/>
  </r>
  <r>
    <s v="03-22-0110-11-00"/>
    <d v="2019-08-30T00:00:00"/>
    <x v="2"/>
    <s v="DISC"/>
    <n v="6"/>
    <n v="335.99"/>
    <n v="288"/>
    <n v="48"/>
    <n v="47.99"/>
    <n v="0.14000000000000001"/>
    <s v="Friday"/>
    <d v="2019-09-02T00:00:00"/>
    <s v="Monday"/>
    <s v="Monday"/>
    <n v="0"/>
    <s v="High Cost per Unit"/>
    <n v="0"/>
    <n v="10.079700000000001"/>
    <n v="0"/>
    <n v="0"/>
    <n v="0"/>
    <s v="Greater Than 8 Weeks Old"/>
  </r>
  <r>
    <s v="03-22-0110-11-00"/>
    <d v="2019-08-31T00:00:00"/>
    <x v="2"/>
    <s v="DISC"/>
    <n v="3"/>
    <n v="335.99"/>
    <n v="144"/>
    <n v="48"/>
    <n v="191.99"/>
    <n v="0.56999999999999995"/>
    <s v="Saturday"/>
    <d v="2019-09-03T00:00:00"/>
    <s v="Tuesday"/>
    <s v="Tuesday"/>
    <n v="0"/>
    <s v="High Cost per Unit"/>
    <n v="0"/>
    <n v="10.079700000000001"/>
    <n v="0"/>
    <n v="0"/>
    <n v="0"/>
    <s v="Greater Than 8 Weeks Old"/>
  </r>
  <r>
    <s v="03-24-0107-01-00"/>
    <d v="2019-08-01T00:00:00"/>
    <x v="1"/>
    <s v="APPAREL"/>
    <n v="1"/>
    <n v="69"/>
    <n v="19.5"/>
    <n v="19.5"/>
    <n v="49.5"/>
    <n v="0.72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4-0107-01-00"/>
    <d v="2019-08-03T00:00:00"/>
    <x v="1"/>
    <s v="APPAREL"/>
    <n v="1"/>
    <n v="69"/>
    <n v="19.5"/>
    <n v="19.5"/>
    <n v="49.5"/>
    <n v="0.72"/>
    <s v="Saturday"/>
    <d v="2019-08-06T00:00:00"/>
    <s v="Tuesday"/>
    <s v="Tuesday"/>
    <n v="0"/>
    <s v="High Cost per Unit"/>
    <n v="0"/>
    <n v="0"/>
    <n v="0"/>
    <n v="6.9"/>
    <n v="0"/>
    <s v="Greater Than 8 Weeks Old"/>
  </r>
  <r>
    <s v="03-24-0107-01-00"/>
    <d v="2019-08-07T00:00:00"/>
    <x v="1"/>
    <s v="APPAREL"/>
    <n v="18"/>
    <n v="539.82000000000005"/>
    <n v="351"/>
    <n v="19.5"/>
    <n v="188.82"/>
    <n v="0.35"/>
    <s v="Wednesday"/>
    <d v="2019-08-10T00:00:00"/>
    <s v="Saturday"/>
    <s v="Saturday"/>
    <n v="0"/>
    <s v="High Cost per Unit"/>
    <n v="0"/>
    <n v="16.194600000000001"/>
    <n v="0"/>
    <n v="0"/>
    <n v="0"/>
    <s v="Greater Than 8 Weeks Old"/>
  </r>
  <r>
    <s v="03-24-0107-01-00"/>
    <d v="2019-08-08T00:00:00"/>
    <x v="1"/>
    <s v="APPAREL"/>
    <n v="17"/>
    <n v="509.83"/>
    <n v="331.5"/>
    <n v="19.5"/>
    <n v="178.33"/>
    <n v="0.35"/>
    <s v="Thursday"/>
    <d v="2019-08-11T00:00:00"/>
    <s v="Sunday"/>
    <s v="Monday"/>
    <n v="0"/>
    <s v="High Cost per Unit"/>
    <n v="0"/>
    <n v="15.294899999999998"/>
    <n v="0"/>
    <n v="0"/>
    <n v="0"/>
    <s v="Greater Than 8 Weeks Old"/>
  </r>
  <r>
    <s v="03-24-0107-01-00"/>
    <d v="2019-08-09T00:00:00"/>
    <x v="1"/>
    <s v="APPAREL"/>
    <n v="13"/>
    <n v="389.87"/>
    <n v="253.5"/>
    <n v="19.5"/>
    <n v="136.37"/>
    <n v="0.35"/>
    <s v="Friday"/>
    <d v="2019-08-12T00:00:00"/>
    <s v="Monday"/>
    <s v="Monday"/>
    <n v="0"/>
    <s v="High Cost per Unit"/>
    <n v="0"/>
    <n v="11.696099999999999"/>
    <n v="0"/>
    <n v="0"/>
    <n v="0"/>
    <s v="Greater Than 8 Weeks Old"/>
  </r>
  <r>
    <s v="03-24-0107-01-00"/>
    <d v="2019-08-10T00:00:00"/>
    <x v="1"/>
    <s v="APPAREL"/>
    <n v="21"/>
    <n v="629.79"/>
    <n v="409.5"/>
    <n v="19.5"/>
    <n v="220.29"/>
    <n v="0.35"/>
    <s v="Saturday"/>
    <d v="2019-08-13T00:00:00"/>
    <s v="Tuesday"/>
    <s v="Tuesday"/>
    <n v="0"/>
    <s v="High Cost per Unit"/>
    <n v="0"/>
    <n v="18.893699999999999"/>
    <n v="0"/>
    <n v="62.978999999999999"/>
    <n v="0"/>
    <s v="Greater Than 8 Weeks Old"/>
  </r>
  <r>
    <s v="03-24-0107-01-00"/>
    <d v="2019-08-11T00:00:00"/>
    <x v="1"/>
    <s v="APPAREL"/>
    <n v="12"/>
    <n v="359.88"/>
    <n v="234"/>
    <n v="19.5"/>
    <n v="125.88"/>
    <n v="0.35"/>
    <s v="Sunday"/>
    <d v="2019-08-14T00:00:00"/>
    <s v="Wednesday"/>
    <s v="Wednesday"/>
    <n v="0"/>
    <s v="High Cost per Unit"/>
    <n v="0"/>
    <n v="10.7964"/>
    <n v="0"/>
    <n v="0"/>
    <n v="0"/>
    <s v="Greater Than 8 Weeks Old"/>
  </r>
  <r>
    <s v="03-24-0107-01-00"/>
    <d v="2019-08-12T00:00:00"/>
    <x v="1"/>
    <s v="APPAREL"/>
    <n v="16"/>
    <n v="479.84"/>
    <n v="312"/>
    <n v="19.5"/>
    <n v="167.84"/>
    <n v="0.35"/>
    <s v="Monday"/>
    <d v="2019-08-15T00:00:00"/>
    <s v="Thursday"/>
    <s v="Thursday"/>
    <n v="0"/>
    <s v="High Cost per Unit"/>
    <n v="0"/>
    <n v="14.395199999999999"/>
    <n v="0"/>
    <n v="0"/>
    <n v="0"/>
    <s v="Greater Than 8 Weeks Old"/>
  </r>
  <r>
    <s v="03-24-0107-01-00"/>
    <d v="2019-08-13T00:00:00"/>
    <x v="1"/>
    <s v="APPAREL"/>
    <n v="14"/>
    <n v="419.86"/>
    <n v="273"/>
    <n v="19.5"/>
    <n v="146.86000000000001"/>
    <n v="0.35"/>
    <s v="Tuesday"/>
    <d v="2019-08-16T00:00:00"/>
    <s v="Friday"/>
    <s v="Friday"/>
    <n v="20.993000000000002"/>
    <s v="High Cost per Unit"/>
    <n v="0"/>
    <n v="12.595800000000001"/>
    <n v="0"/>
    <n v="0"/>
    <n v="0"/>
    <s v="Greater Than 8 Weeks Old"/>
  </r>
  <r>
    <s v="03-24-0107-01-00"/>
    <d v="2019-08-14T00:00:00"/>
    <x v="1"/>
    <s v="APPAREL"/>
    <n v="6"/>
    <n v="179.94"/>
    <n v="117"/>
    <n v="19.5"/>
    <n v="62.94"/>
    <n v="0.35"/>
    <s v="Wednesday"/>
    <d v="2019-08-17T00:00:00"/>
    <s v="Saturday"/>
    <s v="Saturday"/>
    <n v="0"/>
    <s v="High Cost per Unit"/>
    <n v="0"/>
    <n v="5.3982000000000001"/>
    <n v="0"/>
    <n v="0"/>
    <n v="0"/>
    <s v="Greater Than 8 Weeks Old"/>
  </r>
  <r>
    <s v="03-24-0107-01-00"/>
    <d v="2019-08-15T00:00:00"/>
    <x v="1"/>
    <s v="APPAREL"/>
    <n v="2"/>
    <n v="59.98"/>
    <n v="39"/>
    <n v="19.5"/>
    <n v="20.98"/>
    <n v="0.35"/>
    <s v="Thursday"/>
    <d v="2019-08-18T00:00:00"/>
    <s v="Sunday"/>
    <s v="Monday"/>
    <n v="0"/>
    <s v="High Cost per Unit"/>
    <n v="0"/>
    <n v="1.7993999999999999"/>
    <n v="0"/>
    <n v="0"/>
    <n v="0"/>
    <s v="Greater Than 8 Weeks Old"/>
  </r>
  <r>
    <s v="03-24-0108-01-00"/>
    <d v="2019-08-02T00:00:00"/>
    <x v="1"/>
    <s v="LOWER BODY"/>
    <n v="2"/>
    <n v="30"/>
    <n v="6.8"/>
    <n v="3.4"/>
    <n v="23.2"/>
    <n v="0.77"/>
    <s v="Friday"/>
    <d v="2019-08-05T00:00:00"/>
    <s v="Monday"/>
    <s v="Monday"/>
    <n v="0"/>
    <s v="Low Cost per Unit"/>
    <n v="0"/>
    <n v="0.89999999999999991"/>
    <n v="0"/>
    <n v="0"/>
    <n v="0"/>
    <s v="Greater Than 8 Weeks Old"/>
  </r>
  <r>
    <s v="03-24-0108-01-00"/>
    <d v="2019-08-06T00:00:00"/>
    <x v="1"/>
    <s v="LOWER BODY"/>
    <n v="1"/>
    <n v="15"/>
    <n v="3.4"/>
    <n v="3.4"/>
    <n v="11.6"/>
    <n v="0.77"/>
    <s v="Tuesday"/>
    <d v="2019-08-09T00:00:00"/>
    <s v="Friday"/>
    <s v="Friday"/>
    <n v="0.75"/>
    <s v="Low Cost per Unit"/>
    <n v="0"/>
    <n v="0"/>
    <n v="0"/>
    <n v="0"/>
    <n v="0"/>
    <s v="Greater Than 8 Weeks Old"/>
  </r>
  <r>
    <s v="03-24-0108-01-00"/>
    <d v="2019-08-07T00:00:00"/>
    <x v="1"/>
    <s v="LOWER BODY"/>
    <n v="11"/>
    <n v="76.89"/>
    <n v="37.4"/>
    <n v="3.4"/>
    <n v="39.49"/>
    <n v="0.51"/>
    <s v="Wednesday"/>
    <d v="2019-08-10T00:00:00"/>
    <s v="Saturday"/>
    <s v="Saturday"/>
    <n v="0"/>
    <s v="Low Cost per Unit"/>
    <n v="0"/>
    <n v="2.3066999999999998"/>
    <n v="0"/>
    <n v="0"/>
    <n v="0"/>
    <s v="Greater Than 8 Weeks Old"/>
  </r>
  <r>
    <s v="03-24-0108-01-00"/>
    <d v="2019-08-08T00:00:00"/>
    <x v="1"/>
    <s v="LOWER BODY"/>
    <n v="16"/>
    <n v="111.84"/>
    <n v="54.4"/>
    <n v="3.4"/>
    <n v="57.44"/>
    <n v="0.51"/>
    <s v="Thursday"/>
    <d v="2019-08-11T00:00:00"/>
    <s v="Sunday"/>
    <s v="Monday"/>
    <n v="0"/>
    <s v="Low Cost per Unit"/>
    <n v="0"/>
    <n v="3.3552"/>
    <n v="0"/>
    <n v="0"/>
    <n v="0"/>
    <s v="Greater Than 8 Weeks Old"/>
  </r>
  <r>
    <s v="03-24-0108-01-00"/>
    <d v="2019-08-09T00:00:00"/>
    <x v="1"/>
    <s v="LOWER BODY"/>
    <n v="11"/>
    <n v="76.89"/>
    <n v="37.4"/>
    <n v="3.4"/>
    <n v="39.49"/>
    <n v="0.51"/>
    <s v="Friday"/>
    <d v="2019-08-12T00:00:00"/>
    <s v="Monday"/>
    <s v="Monday"/>
    <n v="0"/>
    <s v="Low Cost per Unit"/>
    <n v="0"/>
    <n v="2.3066999999999998"/>
    <n v="0"/>
    <n v="0"/>
    <n v="0"/>
    <s v="Greater Than 8 Weeks Old"/>
  </r>
  <r>
    <s v="03-24-0108-01-00"/>
    <d v="2019-08-10T00:00:00"/>
    <x v="1"/>
    <s v="LOWER BODY"/>
    <n v="10"/>
    <n v="69.900000000000006"/>
    <n v="34"/>
    <n v="3.4"/>
    <n v="35.9"/>
    <n v="0.51"/>
    <s v="Saturday"/>
    <d v="2019-08-13T00:00:00"/>
    <s v="Tuesday"/>
    <s v="Tuesday"/>
    <n v="0"/>
    <s v="Low Cost per Unit"/>
    <n v="0"/>
    <n v="2.097"/>
    <n v="0"/>
    <n v="6.9900000000000011"/>
    <n v="0"/>
    <s v="Greater Than 8 Weeks Old"/>
  </r>
  <r>
    <s v="03-24-0108-01-00"/>
    <d v="2019-08-11T00:00:00"/>
    <x v="1"/>
    <s v="LOWER BODY"/>
    <n v="13"/>
    <n v="90.87"/>
    <n v="44.2"/>
    <n v="3.4000000000000004"/>
    <n v="46.67"/>
    <n v="0.51"/>
    <s v="Sunday"/>
    <d v="2019-08-14T00:00:00"/>
    <s v="Wednesday"/>
    <s v="Wednesday"/>
    <n v="0"/>
    <s v="Low Cost per Unit"/>
    <n v="0"/>
    <n v="2.7261000000000002"/>
    <n v="0"/>
    <n v="0"/>
    <n v="0"/>
    <s v="Greater Than 8 Weeks Old"/>
  </r>
  <r>
    <s v="03-24-0108-01-00"/>
    <d v="2019-08-12T00:00:00"/>
    <x v="1"/>
    <s v="LOWER BODY"/>
    <n v="1"/>
    <n v="6.99"/>
    <n v="3.4"/>
    <n v="3.4"/>
    <n v="3.59"/>
    <n v="0.5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24-0301-00-12"/>
    <d v="2019-08-02T00:00:00"/>
    <x v="1"/>
    <s v="LOWER BODY"/>
    <n v="1"/>
    <n v="45"/>
    <n v="10.8"/>
    <n v="10.8"/>
    <n v="34.200000000000003"/>
    <n v="0.76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24-0301-00-12"/>
    <d v="2019-08-03T00:00:00"/>
    <x v="1"/>
    <s v="LOWER BODY"/>
    <n v="3"/>
    <n v="135"/>
    <n v="32.4"/>
    <n v="10.799999999999999"/>
    <n v="102.6"/>
    <n v="0.76"/>
    <s v="Saturday"/>
    <d v="2019-08-06T00:00:00"/>
    <s v="Tuesday"/>
    <s v="Tuesday"/>
    <n v="0"/>
    <s v="Low Cost per Unit"/>
    <n v="0"/>
    <n v="4.05"/>
    <n v="0"/>
    <n v="13.5"/>
    <n v="0"/>
    <s v="Greater Than 8 Weeks Old"/>
  </r>
  <r>
    <s v="03-24-0301-00-12"/>
    <d v="2019-08-07T00:00:00"/>
    <x v="1"/>
    <s v="LOWER BODY"/>
    <n v="9"/>
    <n v="206.91"/>
    <n v="97.2"/>
    <n v="10.8"/>
    <n v="109.71"/>
    <n v="0.53"/>
    <s v="Wednesday"/>
    <d v="2019-08-10T00:00:00"/>
    <s v="Saturday"/>
    <s v="Saturday"/>
    <n v="0"/>
    <s v="Low Cost per Unit"/>
    <n v="0"/>
    <n v="6.2073"/>
    <n v="0"/>
    <n v="0"/>
    <n v="0"/>
    <s v="Greater Than 8 Weeks Old"/>
  </r>
  <r>
    <s v="03-24-0301-00-12"/>
    <d v="2019-08-08T00:00:00"/>
    <x v="1"/>
    <s v="LOWER BODY"/>
    <n v="9"/>
    <n v="206.91"/>
    <n v="97.2"/>
    <n v="10.8"/>
    <n v="109.71"/>
    <n v="0.53"/>
    <s v="Thursday"/>
    <d v="2019-08-11T00:00:00"/>
    <s v="Sunday"/>
    <s v="Monday"/>
    <n v="0"/>
    <s v="Low Cost per Unit"/>
    <n v="0"/>
    <n v="6.2073"/>
    <n v="0"/>
    <n v="0"/>
    <n v="0"/>
    <s v="Greater Than 8 Weeks Old"/>
  </r>
  <r>
    <s v="03-24-0301-00-12"/>
    <d v="2019-08-09T00:00:00"/>
    <x v="1"/>
    <s v="LOWER BODY"/>
    <n v="10"/>
    <n v="229.9"/>
    <n v="108"/>
    <n v="10.8"/>
    <n v="121.9"/>
    <n v="0.53"/>
    <s v="Friday"/>
    <d v="2019-08-12T00:00:00"/>
    <s v="Monday"/>
    <s v="Monday"/>
    <n v="0"/>
    <s v="Low Cost per Unit"/>
    <n v="0"/>
    <n v="6.8970000000000002"/>
    <n v="0"/>
    <n v="0"/>
    <n v="0"/>
    <s v="Greater Than 8 Weeks Old"/>
  </r>
  <r>
    <s v="03-24-0301-00-12"/>
    <d v="2019-08-10T00:00:00"/>
    <x v="1"/>
    <s v="LOWER BODY"/>
    <n v="7"/>
    <n v="160.93"/>
    <n v="75.599999999999994"/>
    <n v="10.799999999999999"/>
    <n v="85.33"/>
    <n v="0.53"/>
    <s v="Saturday"/>
    <d v="2019-08-13T00:00:00"/>
    <s v="Tuesday"/>
    <s v="Tuesday"/>
    <n v="0"/>
    <s v="Low Cost per Unit"/>
    <n v="0"/>
    <n v="4.8278999999999996"/>
    <n v="0"/>
    <n v="16.093"/>
    <n v="0"/>
    <s v="Greater Than 8 Weeks Old"/>
  </r>
  <r>
    <s v="03-24-0301-00-12"/>
    <d v="2019-08-11T00:00:00"/>
    <x v="1"/>
    <s v="LOWER BODY"/>
    <n v="10"/>
    <n v="229.9"/>
    <n v="108"/>
    <n v="10.8"/>
    <n v="121.9"/>
    <n v="0.53"/>
    <s v="Sunday"/>
    <d v="2019-08-14T00:00:00"/>
    <s v="Wednesday"/>
    <s v="Wednesday"/>
    <n v="0"/>
    <s v="Low Cost per Unit"/>
    <n v="0"/>
    <n v="6.8970000000000002"/>
    <n v="0"/>
    <n v="0"/>
    <n v="0"/>
    <s v="Greater Than 8 Weeks Old"/>
  </r>
  <r>
    <s v="03-24-0301-00-12"/>
    <d v="2019-08-12T00:00:00"/>
    <x v="1"/>
    <s v="LOWER BODY"/>
    <n v="6"/>
    <n v="137.94"/>
    <n v="64.8"/>
    <n v="10.799999999999999"/>
    <n v="73.14"/>
    <n v="0.53"/>
    <s v="Monday"/>
    <d v="2019-08-15T00:00:00"/>
    <s v="Thursday"/>
    <s v="Thursday"/>
    <n v="0"/>
    <s v="Low Cost per Unit"/>
    <n v="0"/>
    <n v="4.1381999999999994"/>
    <n v="0"/>
    <n v="0"/>
    <n v="0"/>
    <s v="Greater Than 8 Weeks Old"/>
  </r>
  <r>
    <s v="03-24-0301-00-12"/>
    <d v="2019-08-13T00:00:00"/>
    <x v="1"/>
    <s v="LOWER BODY"/>
    <n v="6"/>
    <n v="137.94"/>
    <n v="64.8"/>
    <n v="10.799999999999999"/>
    <n v="73.14"/>
    <n v="0.53"/>
    <s v="Tuesday"/>
    <d v="2019-08-16T00:00:00"/>
    <s v="Friday"/>
    <s v="Friday"/>
    <n v="6.8970000000000002"/>
    <s v="Low Cost per Unit"/>
    <n v="0"/>
    <n v="4.1381999999999994"/>
    <n v="0"/>
    <n v="0"/>
    <n v="0"/>
    <s v="Greater Than 8 Weeks Old"/>
  </r>
  <r>
    <s v="03-24-0301-00-12"/>
    <d v="2019-08-14T00:00:00"/>
    <x v="1"/>
    <s v="LOWER BODY"/>
    <n v="8"/>
    <n v="183.92"/>
    <n v="86.4"/>
    <n v="10.8"/>
    <n v="97.52"/>
    <n v="0.53"/>
    <s v="Wednesday"/>
    <d v="2019-08-17T00:00:00"/>
    <s v="Saturday"/>
    <s v="Saturday"/>
    <n v="0"/>
    <s v="Low Cost per Unit"/>
    <n v="0"/>
    <n v="5.5175999999999998"/>
    <n v="0"/>
    <n v="0"/>
    <n v="0"/>
    <s v="Greater Than 8 Weeks Old"/>
  </r>
  <r>
    <s v="03-24-0301-00-12"/>
    <d v="2019-08-15T00:00:00"/>
    <x v="1"/>
    <s v="LOWER BODY"/>
    <n v="10"/>
    <n v="229.9"/>
    <n v="108"/>
    <n v="10.8"/>
    <n v="121.9"/>
    <n v="0.53"/>
    <s v="Thursday"/>
    <d v="2019-08-18T00:00:00"/>
    <s v="Sunday"/>
    <s v="Monday"/>
    <n v="0"/>
    <s v="Low Cost per Unit"/>
    <n v="0"/>
    <n v="6.8970000000000002"/>
    <n v="0"/>
    <n v="0"/>
    <n v="0"/>
    <s v="Greater Than 8 Weeks Old"/>
  </r>
  <r>
    <s v="03-24-0301-00-12"/>
    <d v="2019-08-16T00:00:00"/>
    <x v="1"/>
    <s v="LOWER BODY"/>
    <n v="3"/>
    <n v="68.97"/>
    <n v="32.4"/>
    <n v="10.799999999999999"/>
    <n v="36.57"/>
    <n v="0.53"/>
    <s v="Friday"/>
    <d v="2019-08-19T00:00:00"/>
    <s v="Monday"/>
    <s v="Monday"/>
    <n v="0"/>
    <s v="Low Cost per Unit"/>
    <n v="0"/>
    <n v="2.0690999999999997"/>
    <n v="0"/>
    <n v="0"/>
    <n v="0"/>
    <s v="Greater Than 8 Weeks Old"/>
  </r>
  <r>
    <s v="03-24-0301-00-12"/>
    <d v="2019-08-17T00:00:00"/>
    <x v="1"/>
    <s v="LOWER BODY"/>
    <n v="3"/>
    <n v="68.97"/>
    <n v="32.4"/>
    <n v="10.799999999999999"/>
    <n v="36.57"/>
    <n v="0.53"/>
    <s v="Saturday"/>
    <d v="2019-08-20T00:00:00"/>
    <s v="Tuesday"/>
    <s v="Tuesday"/>
    <n v="0"/>
    <s v="Low Cost per Unit"/>
    <n v="0"/>
    <n v="2.0690999999999997"/>
    <n v="0"/>
    <n v="6.8970000000000002"/>
    <n v="0"/>
    <s v="Greater Than 8 Weeks Old"/>
  </r>
  <r>
    <s v="03-24-0301-00-12"/>
    <d v="2019-08-18T00:00:00"/>
    <x v="1"/>
    <s v="LOWER BODY"/>
    <n v="4"/>
    <n v="91.96"/>
    <n v="43.2"/>
    <n v="10.8"/>
    <n v="48.76"/>
    <n v="0.53"/>
    <s v="Sunday"/>
    <d v="2019-08-21T00:00:00"/>
    <s v="Wednesday"/>
    <s v="Wednesday"/>
    <n v="0"/>
    <s v="Low Cost per Unit"/>
    <n v="0"/>
    <n v="2.7587999999999999"/>
    <n v="0"/>
    <n v="0"/>
    <n v="0"/>
    <s v="Greater Than 8 Weeks Old"/>
  </r>
  <r>
    <s v="03-24-0301-00-12"/>
    <d v="2019-08-19T00:00:00"/>
    <x v="1"/>
    <s v="LOWER BODY"/>
    <n v="4"/>
    <n v="91.96"/>
    <n v="43.2"/>
    <n v="10.8"/>
    <n v="48.76"/>
    <n v="0.53"/>
    <s v="Monday"/>
    <d v="2019-08-22T00:00:00"/>
    <s v="Thursday"/>
    <s v="Thursday"/>
    <n v="0"/>
    <s v="Low Cost per Unit"/>
    <n v="0"/>
    <n v="2.7587999999999999"/>
    <n v="0"/>
    <n v="0"/>
    <n v="0"/>
    <s v="Greater Than 8 Weeks Old"/>
  </r>
  <r>
    <s v="03-24-0301-00-12"/>
    <d v="2019-08-20T00:00:00"/>
    <x v="1"/>
    <s v="LOWER BODY"/>
    <n v="4"/>
    <n v="91.96"/>
    <n v="43.2"/>
    <n v="10.8"/>
    <n v="48.76"/>
    <n v="0.53"/>
    <s v="Tuesday"/>
    <d v="2019-08-23T00:00:00"/>
    <s v="Friday"/>
    <s v="Friday"/>
    <n v="4.5979999999999999"/>
    <s v="Low Cost per Unit"/>
    <n v="0"/>
    <n v="2.7587999999999999"/>
    <n v="0"/>
    <n v="0"/>
    <n v="0"/>
    <s v="Greater Than 8 Weeks Old"/>
  </r>
  <r>
    <s v="03-24-0301-00-12"/>
    <d v="2019-08-21T00:00:00"/>
    <x v="1"/>
    <s v="LOWER BODY"/>
    <n v="4"/>
    <n v="91.96"/>
    <n v="43.2"/>
    <n v="10.8"/>
    <n v="48.76"/>
    <n v="0.53"/>
    <s v="Wednesday"/>
    <d v="2019-08-24T00:00:00"/>
    <s v="Saturday"/>
    <s v="Saturday"/>
    <n v="0"/>
    <s v="Low Cost per Unit"/>
    <n v="0"/>
    <n v="2.7587999999999999"/>
    <n v="0"/>
    <n v="0"/>
    <n v="0"/>
    <s v="Greater Than 8 Weeks Old"/>
  </r>
  <r>
    <s v="03-24-0301-00-12"/>
    <d v="2019-08-22T00:00:00"/>
    <x v="1"/>
    <s v="LOWER BODY"/>
    <n v="4"/>
    <n v="91.96"/>
    <n v="43.2"/>
    <n v="10.8"/>
    <n v="48.76"/>
    <n v="0.53"/>
    <s v="Thursday"/>
    <d v="2019-08-25T00:00:00"/>
    <s v="Sunday"/>
    <s v="Monday"/>
    <n v="0"/>
    <s v="Low Cost per Unit"/>
    <n v="0"/>
    <n v="2.7587999999999999"/>
    <n v="0"/>
    <n v="0"/>
    <n v="0"/>
    <s v="Greater Than 8 Weeks Old"/>
  </r>
  <r>
    <s v="03-24-0301-00-12"/>
    <d v="2019-08-23T00:00:00"/>
    <x v="1"/>
    <s v="LOWER BODY"/>
    <n v="4"/>
    <n v="91.96"/>
    <n v="43.2"/>
    <n v="10.8"/>
    <n v="48.76"/>
    <n v="0.53"/>
    <s v="Friday"/>
    <d v="2019-08-26T00:00:00"/>
    <s v="Monday"/>
    <s v="Monday"/>
    <n v="0"/>
    <s v="Low Cost per Unit"/>
    <n v="0"/>
    <n v="2.7587999999999999"/>
    <n v="0"/>
    <n v="0"/>
    <n v="0"/>
    <s v="Greater Than 8 Weeks Old"/>
  </r>
  <r>
    <s v="03-24-0301-00-12"/>
    <d v="2019-08-24T00:00:00"/>
    <x v="1"/>
    <s v="LOWER BODY"/>
    <n v="9"/>
    <n v="206.91"/>
    <n v="97.2"/>
    <n v="10.8"/>
    <n v="109.71"/>
    <n v="0.53"/>
    <s v="Saturday"/>
    <d v="2019-08-27T00:00:00"/>
    <s v="Tuesday"/>
    <s v="Tuesday"/>
    <n v="0"/>
    <s v="Low Cost per Unit"/>
    <n v="0"/>
    <n v="6.2073"/>
    <n v="0"/>
    <n v="20.691000000000003"/>
    <n v="0"/>
    <s v="Greater Than 8 Weeks Old"/>
  </r>
  <r>
    <s v="03-24-0301-00-12"/>
    <d v="2019-08-25T00:00:00"/>
    <x v="1"/>
    <s v="LOWER BODY"/>
    <n v="8"/>
    <n v="183.92"/>
    <n v="86.4"/>
    <n v="10.8"/>
    <n v="97.52"/>
    <n v="0.53"/>
    <s v="Sunday"/>
    <d v="2019-08-28T00:00:00"/>
    <s v="Wednesday"/>
    <s v="Wednesday"/>
    <n v="0"/>
    <s v="Low Cost per Unit"/>
    <n v="0"/>
    <n v="5.5175999999999998"/>
    <n v="0"/>
    <n v="0"/>
    <n v="0"/>
    <s v="Greater Than 8 Weeks Old"/>
  </r>
  <r>
    <s v="03-24-0301-00-12"/>
    <d v="2019-08-26T00:00:00"/>
    <x v="1"/>
    <s v="LOWER BODY"/>
    <n v="5"/>
    <n v="114.95"/>
    <n v="54"/>
    <n v="10.8"/>
    <n v="60.95"/>
    <n v="0.53"/>
    <s v="Monday"/>
    <d v="2019-08-29T00:00:00"/>
    <s v="Thursday"/>
    <s v="Thursday"/>
    <n v="0"/>
    <s v="Low Cost per Unit"/>
    <n v="0"/>
    <n v="3.4485000000000001"/>
    <n v="0"/>
    <n v="0"/>
    <n v="0"/>
    <s v="Greater Than 8 Weeks Old"/>
  </r>
  <r>
    <s v="03-24-0301-00-12"/>
    <d v="2019-08-29T00:00:00"/>
    <x v="1"/>
    <s v="LOWER BODY"/>
    <n v="1"/>
    <n v="22.99"/>
    <n v="10.8"/>
    <n v="10.8"/>
    <n v="12.19"/>
    <n v="0.53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24-0302-01-00"/>
    <d v="2019-08-07T00:00:00"/>
    <x v="1"/>
    <s v="LOWER BODY"/>
    <n v="1"/>
    <n v="24"/>
    <n v="10.5"/>
    <n v="10.5"/>
    <n v="13.5"/>
    <n v="0.5600000000000000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24-0302-01-00"/>
    <d v="2019-08-08T00:00:00"/>
    <x v="1"/>
    <s v="LOWER BODY"/>
    <n v="2"/>
    <n v="48"/>
    <n v="21"/>
    <n v="10.5"/>
    <n v="27"/>
    <n v="0.56000000000000005"/>
    <s v="Thursday"/>
    <d v="2019-08-11T00:00:00"/>
    <s v="Sunday"/>
    <s v="Monday"/>
    <n v="0"/>
    <s v="Low Cost per Unit"/>
    <n v="0"/>
    <n v="1.44"/>
    <n v="0"/>
    <n v="0"/>
    <n v="0"/>
    <s v="Greater Than 8 Weeks Old"/>
  </r>
  <r>
    <s v="03-24-0302-01-00"/>
    <d v="2019-08-09T00:00:00"/>
    <x v="1"/>
    <s v="LOWER BODY"/>
    <n v="6"/>
    <n v="144"/>
    <n v="63"/>
    <n v="10.5"/>
    <n v="81"/>
    <n v="0.56000000000000005"/>
    <s v="Friday"/>
    <d v="2019-08-12T00:00:00"/>
    <s v="Monday"/>
    <s v="Monday"/>
    <n v="0"/>
    <s v="Low Cost per Unit"/>
    <n v="0"/>
    <n v="4.32"/>
    <n v="0"/>
    <n v="0"/>
    <n v="0"/>
    <s v="Greater Than 8 Weeks Old"/>
  </r>
  <r>
    <s v="03-24-0302-01-00"/>
    <d v="2019-08-10T00:00:00"/>
    <x v="1"/>
    <s v="LOWER BODY"/>
    <n v="4"/>
    <n v="96"/>
    <n v="42"/>
    <n v="10.5"/>
    <n v="54"/>
    <n v="0.56000000000000005"/>
    <s v="Saturday"/>
    <d v="2019-08-13T00:00:00"/>
    <s v="Tuesday"/>
    <s v="Tuesday"/>
    <n v="0"/>
    <s v="Low Cost per Unit"/>
    <n v="0"/>
    <n v="2.88"/>
    <n v="0"/>
    <n v="9.6000000000000014"/>
    <n v="0"/>
    <s v="Greater Than 8 Weeks Old"/>
  </r>
  <r>
    <s v="03-24-0302-01-00"/>
    <d v="2019-08-11T00:00:00"/>
    <x v="1"/>
    <s v="LOWER BODY"/>
    <n v="3"/>
    <n v="72"/>
    <n v="31.5"/>
    <n v="10.5"/>
    <n v="40.5"/>
    <n v="0.56000000000000005"/>
    <s v="Sunday"/>
    <d v="2019-08-14T00:00:00"/>
    <s v="Wednesday"/>
    <s v="Wednesday"/>
    <n v="0"/>
    <s v="Low Cost per Unit"/>
    <n v="0"/>
    <n v="2.16"/>
    <n v="0"/>
    <n v="0"/>
    <n v="0"/>
    <s v="Greater Than 8 Weeks Old"/>
  </r>
  <r>
    <s v="03-24-0302-01-00"/>
    <d v="2019-08-12T00:00:00"/>
    <x v="1"/>
    <s v="LOWER BODY"/>
    <n v="2"/>
    <n v="48"/>
    <n v="21"/>
    <n v="10.5"/>
    <n v="27"/>
    <n v="0.56000000000000005"/>
    <s v="Monday"/>
    <d v="2019-08-15T00:00:00"/>
    <s v="Thursday"/>
    <s v="Thursday"/>
    <n v="0"/>
    <s v="Low Cost per Unit"/>
    <n v="0"/>
    <n v="1.44"/>
    <n v="0"/>
    <n v="0"/>
    <n v="0"/>
    <s v="Greater Than 8 Weeks Old"/>
  </r>
  <r>
    <s v="03-24-0302-01-00"/>
    <d v="2019-08-13T00:00:00"/>
    <x v="1"/>
    <s v="LOWER BODY"/>
    <n v="7"/>
    <n v="132.93"/>
    <n v="73.5"/>
    <n v="10.5"/>
    <n v="59.43"/>
    <n v="0.45"/>
    <s v="Tuesday"/>
    <d v="2019-08-16T00:00:00"/>
    <s v="Friday"/>
    <s v="Friday"/>
    <n v="6.6465000000000005"/>
    <s v="Low Cost per Unit"/>
    <n v="0"/>
    <n v="3.9879000000000002"/>
    <n v="0"/>
    <n v="0"/>
    <n v="0"/>
    <s v="Greater Than 8 Weeks Old"/>
  </r>
  <r>
    <s v="03-24-0302-01-00"/>
    <d v="2019-08-14T00:00:00"/>
    <x v="1"/>
    <s v="LOWER BODY"/>
    <n v="2"/>
    <n v="37.979999999999997"/>
    <n v="21"/>
    <n v="10.5"/>
    <n v="16.98"/>
    <n v="0.45"/>
    <s v="Wednesday"/>
    <d v="2019-08-17T00:00:00"/>
    <s v="Saturday"/>
    <s v="Saturday"/>
    <n v="0"/>
    <s v="Low Cost per Unit"/>
    <n v="0"/>
    <n v="1.1394"/>
    <n v="0"/>
    <n v="0"/>
    <n v="0"/>
    <s v="Greater Than 8 Weeks Old"/>
  </r>
  <r>
    <s v="03-24-0302-01-00"/>
    <d v="2019-08-15T00:00:00"/>
    <x v="1"/>
    <s v="LOWER BODY"/>
    <n v="4"/>
    <n v="75.959999999999994"/>
    <n v="42"/>
    <n v="10.5"/>
    <n v="33.96"/>
    <n v="0.45"/>
    <s v="Thursday"/>
    <d v="2019-08-18T00:00:00"/>
    <s v="Sunday"/>
    <s v="Monday"/>
    <n v="0"/>
    <s v="Low Cost per Unit"/>
    <n v="0"/>
    <n v="2.2787999999999999"/>
    <n v="0"/>
    <n v="0"/>
    <n v="0"/>
    <s v="Greater Than 8 Weeks Old"/>
  </r>
  <r>
    <s v="03-24-0302-01-00"/>
    <d v="2019-08-16T00:00:00"/>
    <x v="1"/>
    <s v="LOWER BODY"/>
    <n v="1"/>
    <n v="18.989999999999998"/>
    <n v="10.5"/>
    <n v="10.5"/>
    <n v="8.49"/>
    <n v="0.45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24-0302-01-00"/>
    <d v="2019-08-17T00:00:00"/>
    <x v="1"/>
    <s v="LOWER BODY"/>
    <n v="2"/>
    <n v="37.979999999999997"/>
    <n v="21"/>
    <n v="10.5"/>
    <n v="16.98"/>
    <n v="0.45"/>
    <s v="Saturday"/>
    <d v="2019-08-20T00:00:00"/>
    <s v="Tuesday"/>
    <s v="Tuesday"/>
    <n v="0"/>
    <s v="Low Cost per Unit"/>
    <n v="0"/>
    <n v="1.1394"/>
    <n v="0"/>
    <n v="3.798"/>
    <n v="0"/>
    <s v="Greater Than 8 Weeks Old"/>
  </r>
  <r>
    <s v="03-24-0302-01-00"/>
    <d v="2019-08-18T00:00:00"/>
    <x v="1"/>
    <s v="LOWER BODY"/>
    <n v="1"/>
    <n v="18.989999999999998"/>
    <n v="10.5"/>
    <n v="10.5"/>
    <n v="8.49"/>
    <n v="0.4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24-0302-01-00"/>
    <d v="2019-08-19T00:00:00"/>
    <x v="1"/>
    <s v="LOWER BODY"/>
    <n v="2"/>
    <n v="37.979999999999997"/>
    <n v="21"/>
    <n v="10.5"/>
    <n v="16.98"/>
    <n v="0.45"/>
    <s v="Monday"/>
    <d v="2019-08-22T00:00:00"/>
    <s v="Thursday"/>
    <s v="Thursday"/>
    <n v="0"/>
    <s v="Low Cost per Unit"/>
    <n v="0"/>
    <n v="1.1394"/>
    <n v="0"/>
    <n v="0"/>
    <n v="0"/>
    <s v="Greater Than 8 Weeks Old"/>
  </r>
  <r>
    <s v="03-24-0302-01-00"/>
    <d v="2019-08-20T00:00:00"/>
    <x v="1"/>
    <s v="LOWER BODY"/>
    <n v="4"/>
    <n v="75.959999999999994"/>
    <n v="42"/>
    <n v="10.5"/>
    <n v="33.96"/>
    <n v="0.45"/>
    <s v="Tuesday"/>
    <d v="2019-08-23T00:00:00"/>
    <s v="Friday"/>
    <s v="Friday"/>
    <n v="3.798"/>
    <s v="Low Cost per Unit"/>
    <n v="0"/>
    <n v="2.2787999999999999"/>
    <n v="0"/>
    <n v="0"/>
    <n v="0"/>
    <s v="Greater Than 8 Weeks Old"/>
  </r>
  <r>
    <s v="03-24-0302-01-00"/>
    <d v="2019-08-21T00:00:00"/>
    <x v="1"/>
    <s v="LOWER BODY"/>
    <n v="9"/>
    <n v="170.91"/>
    <n v="94.5"/>
    <n v="10.5"/>
    <n v="76.41"/>
    <n v="0.45"/>
    <s v="Wednesday"/>
    <d v="2019-08-24T00:00:00"/>
    <s v="Saturday"/>
    <s v="Saturday"/>
    <n v="0"/>
    <s v="Low Cost per Unit"/>
    <n v="0"/>
    <n v="5.1273"/>
    <n v="0"/>
    <n v="0"/>
    <n v="0"/>
    <s v="Greater Than 8 Weeks Old"/>
  </r>
  <r>
    <s v="03-24-0302-01-00"/>
    <d v="2019-08-22T00:00:00"/>
    <x v="1"/>
    <s v="LOWER BODY"/>
    <n v="1"/>
    <n v="18.989999999999998"/>
    <n v="10.5"/>
    <n v="10.5"/>
    <n v="8.49"/>
    <n v="0.4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24-0302-01-00"/>
    <d v="2019-08-23T00:00:00"/>
    <x v="1"/>
    <s v="LOWER BODY"/>
    <n v="2"/>
    <n v="37.979999999999997"/>
    <n v="21"/>
    <n v="10.5"/>
    <n v="16.98"/>
    <n v="0.45"/>
    <s v="Friday"/>
    <d v="2019-08-26T00:00:00"/>
    <s v="Monday"/>
    <s v="Monday"/>
    <n v="0"/>
    <s v="Low Cost per Unit"/>
    <n v="0"/>
    <n v="1.1394"/>
    <n v="0"/>
    <n v="0"/>
    <n v="0"/>
    <s v="Greater Than 8 Weeks Old"/>
  </r>
  <r>
    <s v="03-24-0302-01-00"/>
    <d v="2019-08-24T00:00:00"/>
    <x v="1"/>
    <s v="LOWER BODY"/>
    <n v="4"/>
    <n v="75.959999999999994"/>
    <n v="42"/>
    <n v="10.5"/>
    <n v="33.96"/>
    <n v="0.45"/>
    <s v="Saturday"/>
    <d v="2019-08-27T00:00:00"/>
    <s v="Tuesday"/>
    <s v="Tuesday"/>
    <n v="0"/>
    <s v="Low Cost per Unit"/>
    <n v="0"/>
    <n v="2.2787999999999999"/>
    <n v="0"/>
    <n v="7.5960000000000001"/>
    <n v="0"/>
    <s v="Greater Than 8 Weeks Old"/>
  </r>
  <r>
    <s v="03-24-0302-01-00"/>
    <d v="2019-08-25T00:00:00"/>
    <x v="1"/>
    <s v="LOWER BODY"/>
    <n v="3"/>
    <n v="56.97"/>
    <n v="31.5"/>
    <n v="10.5"/>
    <n v="25.47"/>
    <n v="0.45"/>
    <s v="Sunday"/>
    <d v="2019-08-28T00:00:00"/>
    <s v="Wednesday"/>
    <s v="Wednesday"/>
    <n v="0"/>
    <s v="Low Cost per Unit"/>
    <n v="0"/>
    <n v="1.7090999999999998"/>
    <n v="0"/>
    <n v="0"/>
    <n v="0"/>
    <s v="Greater Than 8 Weeks Old"/>
  </r>
  <r>
    <s v="03-24-0302-01-00"/>
    <d v="2019-08-26T00:00:00"/>
    <x v="1"/>
    <s v="LOWER BODY"/>
    <n v="8"/>
    <n v="151.91999999999999"/>
    <n v="84"/>
    <n v="10.5"/>
    <n v="67.92"/>
    <n v="0.45"/>
    <s v="Monday"/>
    <d v="2019-08-29T00:00:00"/>
    <s v="Thursday"/>
    <s v="Thursday"/>
    <n v="0"/>
    <s v="Low Cost per Unit"/>
    <n v="0"/>
    <n v="4.5575999999999999"/>
    <n v="0"/>
    <n v="0"/>
    <n v="0"/>
    <s v="Greater Than 8 Weeks Old"/>
  </r>
  <r>
    <s v="03-24-0302-01-00"/>
    <d v="2019-08-27T00:00:00"/>
    <x v="1"/>
    <s v="LOWER BODY"/>
    <n v="7"/>
    <n v="132.93"/>
    <n v="73.5"/>
    <n v="10.5"/>
    <n v="59.43"/>
    <n v="0.45"/>
    <s v="Tuesday"/>
    <d v="2019-08-30T00:00:00"/>
    <s v="Friday"/>
    <s v="Friday"/>
    <n v="6.6465000000000005"/>
    <s v="Low Cost per Unit"/>
    <n v="0"/>
    <n v="3.9879000000000002"/>
    <n v="0"/>
    <n v="0"/>
    <n v="0"/>
    <s v="Greater Than 8 Weeks Old"/>
  </r>
  <r>
    <s v="03-24-0302-01-00"/>
    <d v="2019-08-28T00:00:00"/>
    <x v="1"/>
    <s v="LOWER BODY"/>
    <n v="6"/>
    <n v="113.94"/>
    <n v="63"/>
    <n v="10.5"/>
    <n v="50.94"/>
    <n v="0.45"/>
    <s v="Wednesday"/>
    <d v="2019-08-31T00:00:00"/>
    <s v="Saturday"/>
    <s v="Saturday"/>
    <n v="0"/>
    <s v="Low Cost per Unit"/>
    <n v="0"/>
    <n v="3.4181999999999997"/>
    <n v="0"/>
    <n v="0"/>
    <n v="0"/>
    <s v="Greater Than 8 Weeks Old"/>
  </r>
  <r>
    <s v="03-24-0302-01-00"/>
    <d v="2019-08-29T00:00:00"/>
    <x v="1"/>
    <s v="LOWER BODY"/>
    <n v="6"/>
    <n v="113.94"/>
    <n v="63"/>
    <n v="10.5"/>
    <n v="50.94"/>
    <n v="0.45"/>
    <s v="Thursday"/>
    <d v="2019-09-01T00:00:00"/>
    <s v="Sunday"/>
    <s v="Monday"/>
    <n v="0"/>
    <s v="Low Cost per Unit"/>
    <n v="0"/>
    <n v="3.4181999999999997"/>
    <n v="0"/>
    <n v="0"/>
    <n v="0"/>
    <s v="Greater Than 8 Weeks Old"/>
  </r>
  <r>
    <s v="03-24-0302-01-00"/>
    <d v="2019-08-30T00:00:00"/>
    <x v="1"/>
    <s v="LOWER BODY"/>
    <n v="1"/>
    <n v="18.989999999999998"/>
    <n v="10.5"/>
    <n v="10.5"/>
    <n v="8.49"/>
    <n v="0.45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25-0001-01-00"/>
    <d v="2019-08-06T00:00:00"/>
    <x v="0"/>
    <s v="MASKS"/>
    <n v="1"/>
    <n v="79"/>
    <n v="18"/>
    <n v="18"/>
    <n v="61"/>
    <n v="0.77"/>
    <s v="Tuesday"/>
    <d v="2019-08-09T00:00:00"/>
    <s v="Friday"/>
    <s v="Friday"/>
    <n v="3.95"/>
    <s v="High Cost per Unit"/>
    <n v="7.9"/>
    <n v="0"/>
    <n v="0"/>
    <n v="0"/>
    <n v="0"/>
    <s v="Greater Than 8 Weeks Old"/>
  </r>
  <r>
    <s v="03-25-0001-01-00"/>
    <d v="2019-08-07T00:00:00"/>
    <x v="0"/>
    <s v="MASKS"/>
    <n v="12"/>
    <n v="539.88"/>
    <n v="216"/>
    <n v="18"/>
    <n v="323.88"/>
    <n v="0.6"/>
    <s v="Wednesday"/>
    <d v="2019-08-10T00:00:00"/>
    <s v="Saturday"/>
    <s v="Saturday"/>
    <n v="0"/>
    <s v="High Cost per Unit"/>
    <n v="53.988"/>
    <n v="16.196400000000001"/>
    <n v="0"/>
    <n v="0"/>
    <n v="0"/>
    <s v="Greater Than 8 Weeks Old"/>
  </r>
  <r>
    <s v="03-25-0001-01-00"/>
    <d v="2019-08-08T00:00:00"/>
    <x v="0"/>
    <s v="MASKS"/>
    <n v="6"/>
    <n v="269.94"/>
    <n v="108"/>
    <n v="18"/>
    <n v="161.94"/>
    <n v="0.6"/>
    <s v="Thursday"/>
    <d v="2019-08-11T00:00:00"/>
    <s v="Sunday"/>
    <s v="Monday"/>
    <n v="0"/>
    <s v="High Cost per Unit"/>
    <n v="26.994"/>
    <n v="8.0982000000000003"/>
    <n v="0"/>
    <n v="0"/>
    <n v="0"/>
    <s v="Greater Than 8 Weeks Old"/>
  </r>
  <r>
    <s v="03-25-0001-01-00"/>
    <d v="2019-08-09T00:00:00"/>
    <x v="0"/>
    <s v="MASKS"/>
    <n v="7"/>
    <n v="314.93"/>
    <n v="126"/>
    <n v="18"/>
    <n v="188.93"/>
    <n v="0.6"/>
    <s v="Friday"/>
    <d v="2019-08-12T00:00:00"/>
    <s v="Monday"/>
    <s v="Monday"/>
    <n v="0"/>
    <s v="High Cost per Unit"/>
    <n v="31.493000000000002"/>
    <n v="9.4479000000000006"/>
    <n v="0"/>
    <n v="0"/>
    <n v="0"/>
    <s v="Greater Than 8 Weeks Old"/>
  </r>
  <r>
    <s v="03-25-0001-01-00"/>
    <d v="2019-08-10T00:00:00"/>
    <x v="0"/>
    <s v="MASKS"/>
    <n v="10"/>
    <n v="449.9"/>
    <n v="180"/>
    <n v="18"/>
    <n v="269.89999999999998"/>
    <n v="0.6"/>
    <s v="Saturday"/>
    <d v="2019-08-13T00:00:00"/>
    <s v="Tuesday"/>
    <s v="Tuesday"/>
    <n v="0"/>
    <s v="High Cost per Unit"/>
    <n v="44.99"/>
    <n v="13.496999999999998"/>
    <n v="0"/>
    <n v="0"/>
    <n v="0"/>
    <s v="Greater Than 8 Weeks Old"/>
  </r>
  <r>
    <s v="03-25-0001-01-00"/>
    <d v="2019-08-11T00:00:00"/>
    <x v="0"/>
    <s v="MASKS"/>
    <n v="7"/>
    <n v="314.93"/>
    <n v="126"/>
    <n v="18"/>
    <n v="188.93"/>
    <n v="0.6"/>
    <s v="Sunday"/>
    <d v="2019-08-14T00:00:00"/>
    <s v="Wednesday"/>
    <s v="Wednesday"/>
    <n v="0"/>
    <s v="High Cost per Unit"/>
    <n v="31.493000000000002"/>
    <n v="9.4479000000000006"/>
    <n v="0"/>
    <n v="0"/>
    <n v="0"/>
    <s v="Greater Than 8 Weeks Old"/>
  </r>
  <r>
    <s v="03-25-0001-01-00"/>
    <d v="2019-08-12T00:00:00"/>
    <x v="0"/>
    <s v="MASKS"/>
    <n v="6"/>
    <n v="269.94"/>
    <n v="108"/>
    <n v="18"/>
    <n v="161.94"/>
    <n v="0.6"/>
    <s v="Monday"/>
    <d v="2019-08-15T00:00:00"/>
    <s v="Thursday"/>
    <s v="Thursday"/>
    <n v="0"/>
    <s v="High Cost per Unit"/>
    <n v="26.994"/>
    <n v="8.0982000000000003"/>
    <n v="0"/>
    <n v="0"/>
    <n v="0"/>
    <s v="Greater Than 8 Weeks Old"/>
  </r>
  <r>
    <s v="03-25-0001-01-00"/>
    <d v="2019-08-13T00:00:00"/>
    <x v="0"/>
    <s v="MASKS"/>
    <n v="7"/>
    <n v="314.93"/>
    <n v="126"/>
    <n v="18"/>
    <n v="188.93"/>
    <n v="0.6"/>
    <s v="Tuesday"/>
    <d v="2019-08-16T00:00:00"/>
    <s v="Friday"/>
    <s v="Friday"/>
    <n v="15.746500000000001"/>
    <s v="High Cost per Unit"/>
    <n v="31.493000000000002"/>
    <n v="9.4479000000000006"/>
    <n v="0"/>
    <n v="0"/>
    <n v="0"/>
    <s v="Greater Than 8 Weeks Old"/>
  </r>
  <r>
    <s v="03-25-0001-01-00"/>
    <d v="2019-08-14T00:00:00"/>
    <x v="0"/>
    <s v="MASKS"/>
    <n v="5"/>
    <n v="224.95"/>
    <n v="90"/>
    <n v="18"/>
    <n v="134.94999999999999"/>
    <n v="0.6"/>
    <s v="Wednesday"/>
    <d v="2019-08-17T00:00:00"/>
    <s v="Saturday"/>
    <s v="Saturday"/>
    <n v="0"/>
    <s v="High Cost per Unit"/>
    <n v="22.495000000000001"/>
    <n v="6.7484999999999991"/>
    <n v="0"/>
    <n v="0"/>
    <n v="0"/>
    <s v="Greater Than 8 Weeks Old"/>
  </r>
  <r>
    <s v="03-25-0001-01-00"/>
    <d v="2019-08-15T00:00:00"/>
    <x v="0"/>
    <s v="MASKS"/>
    <n v="5"/>
    <n v="224.95"/>
    <n v="90"/>
    <n v="18"/>
    <n v="134.94999999999999"/>
    <n v="0.6"/>
    <s v="Thursday"/>
    <d v="2019-08-18T00:00:00"/>
    <s v="Sunday"/>
    <s v="Monday"/>
    <n v="0"/>
    <s v="High Cost per Unit"/>
    <n v="22.495000000000001"/>
    <n v="6.7484999999999991"/>
    <n v="0"/>
    <n v="0"/>
    <n v="0"/>
    <s v="Greater Than 8 Weeks Old"/>
  </r>
  <r>
    <s v="03-25-0001-01-00"/>
    <d v="2019-08-16T00:00:00"/>
    <x v="0"/>
    <s v="MASKS"/>
    <n v="6"/>
    <n v="269.94"/>
    <n v="108"/>
    <n v="18"/>
    <n v="161.94"/>
    <n v="0.6"/>
    <s v="Friday"/>
    <d v="2019-08-19T00:00:00"/>
    <s v="Monday"/>
    <s v="Monday"/>
    <n v="0"/>
    <s v="High Cost per Unit"/>
    <n v="26.994"/>
    <n v="8.0982000000000003"/>
    <n v="0"/>
    <n v="0"/>
    <n v="0"/>
    <s v="Greater Than 8 Weeks Old"/>
  </r>
  <r>
    <s v="03-25-0001-01-00"/>
    <d v="2019-08-17T00:00:00"/>
    <x v="0"/>
    <s v="MASKS"/>
    <n v="4"/>
    <n v="179.96"/>
    <n v="72"/>
    <n v="18"/>
    <n v="107.96"/>
    <n v="0.6"/>
    <s v="Saturday"/>
    <d v="2019-08-20T00:00:00"/>
    <s v="Tuesday"/>
    <s v="Tuesday"/>
    <n v="0"/>
    <s v="High Cost per Unit"/>
    <n v="17.996000000000002"/>
    <n v="5.3987999999999996"/>
    <n v="0"/>
    <n v="0"/>
    <n v="0"/>
    <s v="Greater Than 8 Weeks Old"/>
  </r>
  <r>
    <s v="03-25-0001-01-00"/>
    <d v="2019-08-18T00:00:00"/>
    <x v="0"/>
    <s v="MASKS"/>
    <n v="10"/>
    <n v="449.9"/>
    <n v="180"/>
    <n v="18"/>
    <n v="269.89999999999998"/>
    <n v="0.6"/>
    <s v="Sunday"/>
    <d v="2019-08-21T00:00:00"/>
    <s v="Wednesday"/>
    <s v="Wednesday"/>
    <n v="0"/>
    <s v="High Cost per Unit"/>
    <n v="44.99"/>
    <n v="13.496999999999998"/>
    <n v="0"/>
    <n v="0"/>
    <n v="0"/>
    <s v="Greater Than 8 Weeks Old"/>
  </r>
  <r>
    <s v="03-25-0001-01-00"/>
    <d v="2019-08-19T00:00:00"/>
    <x v="0"/>
    <s v="MASKS"/>
    <n v="6"/>
    <n v="269.94"/>
    <n v="108"/>
    <n v="18"/>
    <n v="161.94"/>
    <n v="0.6"/>
    <s v="Monday"/>
    <d v="2019-08-22T00:00:00"/>
    <s v="Thursday"/>
    <s v="Thursday"/>
    <n v="0"/>
    <s v="High Cost per Unit"/>
    <n v="26.994"/>
    <n v="8.0982000000000003"/>
    <n v="0"/>
    <n v="0"/>
    <n v="0"/>
    <s v="Greater Than 8 Weeks Old"/>
  </r>
  <r>
    <s v="03-25-0001-01-00"/>
    <d v="2019-08-20T00:00:00"/>
    <x v="0"/>
    <s v="MASKS"/>
    <n v="8"/>
    <n v="359.92"/>
    <n v="144"/>
    <n v="18"/>
    <n v="215.92"/>
    <n v="0.6"/>
    <s v="Tuesday"/>
    <d v="2019-08-23T00:00:00"/>
    <s v="Friday"/>
    <s v="Friday"/>
    <n v="17.996000000000002"/>
    <s v="High Cost per Unit"/>
    <n v="35.992000000000004"/>
    <n v="10.797599999999999"/>
    <n v="0"/>
    <n v="0"/>
    <n v="0"/>
    <s v="Greater Than 8 Weeks Old"/>
  </r>
  <r>
    <s v="03-25-0001-01-00"/>
    <d v="2019-08-21T00:00:00"/>
    <x v="0"/>
    <s v="MASKS"/>
    <n v="13"/>
    <n v="584.87"/>
    <n v="234"/>
    <n v="18"/>
    <n v="350.87"/>
    <n v="0.6"/>
    <s v="Wednesday"/>
    <d v="2019-08-24T00:00:00"/>
    <s v="Saturday"/>
    <s v="Saturday"/>
    <n v="0"/>
    <s v="High Cost per Unit"/>
    <n v="58.487000000000002"/>
    <n v="17.546099999999999"/>
    <n v="0"/>
    <n v="0"/>
    <n v="0"/>
    <s v="Greater Than 8 Weeks Old"/>
  </r>
  <r>
    <s v="03-25-0001-01-00"/>
    <d v="2019-08-22T00:00:00"/>
    <x v="0"/>
    <s v="MASKS"/>
    <n v="9"/>
    <n v="404.91"/>
    <n v="162"/>
    <n v="18"/>
    <n v="242.91"/>
    <n v="0.6"/>
    <s v="Thursday"/>
    <d v="2019-08-25T00:00:00"/>
    <s v="Sunday"/>
    <s v="Monday"/>
    <n v="0"/>
    <s v="High Cost per Unit"/>
    <n v="40.491000000000007"/>
    <n v="12.1473"/>
    <n v="0"/>
    <n v="0"/>
    <n v="0"/>
    <s v="Greater Than 8 Weeks Old"/>
  </r>
  <r>
    <s v="03-25-0001-01-00"/>
    <d v="2019-08-23T00:00:00"/>
    <x v="0"/>
    <s v="MASKS"/>
    <n v="4"/>
    <n v="179.96"/>
    <n v="72"/>
    <n v="18"/>
    <n v="107.96"/>
    <n v="0.6"/>
    <s v="Friday"/>
    <d v="2019-08-26T00:00:00"/>
    <s v="Monday"/>
    <s v="Monday"/>
    <n v="0"/>
    <s v="High Cost per Unit"/>
    <n v="17.996000000000002"/>
    <n v="5.3987999999999996"/>
    <n v="0"/>
    <n v="0"/>
    <n v="0"/>
    <s v="Greater Than 8 Weeks Old"/>
  </r>
  <r>
    <s v="03-25-0001-01-00"/>
    <d v="2019-08-24T00:00:00"/>
    <x v="0"/>
    <s v="MASKS"/>
    <n v="5"/>
    <n v="224.95"/>
    <n v="90"/>
    <n v="18"/>
    <n v="134.94999999999999"/>
    <n v="0.6"/>
    <s v="Saturday"/>
    <d v="2019-08-27T00:00:00"/>
    <s v="Tuesday"/>
    <s v="Tuesday"/>
    <n v="0"/>
    <s v="High Cost per Unit"/>
    <n v="22.495000000000001"/>
    <n v="6.7484999999999991"/>
    <n v="0"/>
    <n v="0"/>
    <n v="0"/>
    <s v="Greater Than 8 Weeks Old"/>
  </r>
  <r>
    <s v="03-25-0001-01-00"/>
    <d v="2019-08-25T00:00:00"/>
    <x v="0"/>
    <s v="MASKS"/>
    <n v="9"/>
    <n v="404.91"/>
    <n v="162"/>
    <n v="18"/>
    <n v="242.91"/>
    <n v="0.6"/>
    <s v="Sunday"/>
    <d v="2019-08-28T00:00:00"/>
    <s v="Wednesday"/>
    <s v="Wednesday"/>
    <n v="0"/>
    <s v="High Cost per Unit"/>
    <n v="40.491000000000007"/>
    <n v="12.1473"/>
    <n v="0"/>
    <n v="0"/>
    <n v="0"/>
    <s v="Greater Than 8 Weeks Old"/>
  </r>
  <r>
    <s v="03-25-0001-01-00"/>
    <d v="2019-08-26T00:00:00"/>
    <x v="0"/>
    <s v="MASKS"/>
    <n v="12"/>
    <n v="539.88"/>
    <n v="216"/>
    <n v="18"/>
    <n v="323.88"/>
    <n v="0.6"/>
    <s v="Monday"/>
    <d v="2019-08-29T00:00:00"/>
    <s v="Thursday"/>
    <s v="Thursday"/>
    <n v="0"/>
    <s v="High Cost per Unit"/>
    <n v="53.988"/>
    <n v="16.196400000000001"/>
    <n v="0"/>
    <n v="0"/>
    <n v="0"/>
    <s v="Greater Than 8 Weeks Old"/>
  </r>
  <r>
    <s v="03-25-0001-01-00"/>
    <d v="2019-08-27T00:00:00"/>
    <x v="0"/>
    <s v="MASKS"/>
    <n v="9"/>
    <n v="404.91"/>
    <n v="162"/>
    <n v="18"/>
    <n v="242.91"/>
    <n v="0.6"/>
    <s v="Tuesday"/>
    <d v="2019-08-30T00:00:00"/>
    <s v="Friday"/>
    <s v="Friday"/>
    <n v="20.245500000000003"/>
    <s v="High Cost per Unit"/>
    <n v="40.491000000000007"/>
    <n v="12.1473"/>
    <n v="0"/>
    <n v="0"/>
    <n v="0"/>
    <s v="Greater Than 8 Weeks Old"/>
  </r>
  <r>
    <s v="03-25-0001-01-00"/>
    <d v="2019-08-28T00:00:00"/>
    <x v="0"/>
    <s v="MASKS"/>
    <n v="11"/>
    <n v="494.89"/>
    <n v="198"/>
    <n v="18"/>
    <n v="296.89"/>
    <n v="0.6"/>
    <s v="Wednesday"/>
    <d v="2019-08-31T00:00:00"/>
    <s v="Saturday"/>
    <s v="Saturday"/>
    <n v="0"/>
    <s v="High Cost per Unit"/>
    <n v="49.489000000000004"/>
    <n v="14.846699999999998"/>
    <n v="0"/>
    <n v="0"/>
    <n v="0"/>
    <s v="Greater Than 8 Weeks Old"/>
  </r>
  <r>
    <s v="03-25-0001-01-00"/>
    <d v="2019-08-29T00:00:00"/>
    <x v="0"/>
    <s v="MASKS"/>
    <n v="4"/>
    <n v="168.98"/>
    <n v="72"/>
    <n v="18"/>
    <n v="96.98"/>
    <n v="0.56999999999999995"/>
    <s v="Thursday"/>
    <d v="2019-09-01T00:00:00"/>
    <s v="Sunday"/>
    <s v="Monday"/>
    <n v="0"/>
    <s v="High Cost per Unit"/>
    <n v="16.898"/>
    <n v="5.0693999999999999"/>
    <n v="0"/>
    <n v="0"/>
    <n v="0"/>
    <s v="Greater Than 8 Weeks Old"/>
  </r>
  <r>
    <s v="03-25-0002-01-00"/>
    <d v="2019-08-02T00:00:00"/>
    <x v="1"/>
    <s v="LOWER BODY"/>
    <n v="1"/>
    <n v="59"/>
    <n v="16.2"/>
    <n v="16.2"/>
    <n v="42.8"/>
    <n v="0.73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25-0002-01-00"/>
    <d v="2019-08-04T00:00:00"/>
    <x v="1"/>
    <s v="LOWER BODY"/>
    <n v="1"/>
    <n v="59"/>
    <n v="16.2"/>
    <n v="16.2"/>
    <n v="42.8"/>
    <n v="0.73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25-0002-01-00"/>
    <d v="2019-08-07T00:00:00"/>
    <x v="1"/>
    <s v="LOWER BODY"/>
    <n v="8"/>
    <n v="319.92"/>
    <n v="129.6"/>
    <n v="16.2"/>
    <n v="190.32"/>
    <n v="0.59"/>
    <s v="Wednesday"/>
    <d v="2019-08-10T00:00:00"/>
    <s v="Saturday"/>
    <s v="Saturday"/>
    <n v="0"/>
    <s v="Low Cost per Unit"/>
    <n v="0"/>
    <n v="9.5975999999999999"/>
    <n v="0"/>
    <n v="0"/>
    <n v="0"/>
    <s v="Greater Than 8 Weeks Old"/>
  </r>
  <r>
    <s v="03-25-0002-01-00"/>
    <d v="2019-08-08T00:00:00"/>
    <x v="1"/>
    <s v="LOWER BODY"/>
    <n v="3"/>
    <n v="119.97"/>
    <n v="48.6"/>
    <n v="16.2"/>
    <n v="71.37"/>
    <n v="0.59"/>
    <s v="Thursday"/>
    <d v="2019-08-11T00:00:00"/>
    <s v="Sunday"/>
    <s v="Monday"/>
    <n v="0"/>
    <s v="Low Cost per Unit"/>
    <n v="0"/>
    <n v="3.5991"/>
    <n v="0"/>
    <n v="0"/>
    <n v="0"/>
    <s v="Greater Than 8 Weeks Old"/>
  </r>
  <r>
    <s v="03-25-0002-01-00"/>
    <d v="2019-08-09T00:00:00"/>
    <x v="1"/>
    <s v="LOWER BODY"/>
    <n v="2"/>
    <n v="79.98"/>
    <n v="32.4"/>
    <n v="16.2"/>
    <n v="47.58"/>
    <n v="0.59"/>
    <s v="Friday"/>
    <d v="2019-08-12T00:00:00"/>
    <s v="Monday"/>
    <s v="Monday"/>
    <n v="0"/>
    <s v="Low Cost per Unit"/>
    <n v="0"/>
    <n v="2.3994"/>
    <n v="0"/>
    <n v="0"/>
    <n v="0"/>
    <s v="Greater Than 8 Weeks Old"/>
  </r>
  <r>
    <s v="03-25-0002-01-00"/>
    <d v="2019-08-10T00:00:00"/>
    <x v="1"/>
    <s v="LOWER BODY"/>
    <n v="2"/>
    <n v="79.98"/>
    <n v="32.4"/>
    <n v="16.2"/>
    <n v="47.58"/>
    <n v="0.59"/>
    <s v="Saturday"/>
    <d v="2019-08-13T00:00:00"/>
    <s v="Tuesday"/>
    <s v="Tuesday"/>
    <n v="0"/>
    <s v="Low Cost per Unit"/>
    <n v="0"/>
    <n v="2.3994"/>
    <n v="0"/>
    <n v="7.9980000000000011"/>
    <n v="0"/>
    <s v="Greater Than 8 Weeks Old"/>
  </r>
  <r>
    <s v="03-25-0002-01-00"/>
    <d v="2019-08-11T00:00:00"/>
    <x v="1"/>
    <s v="LOWER BODY"/>
    <n v="3"/>
    <n v="119.97"/>
    <n v="48.6"/>
    <n v="16.2"/>
    <n v="71.37"/>
    <n v="0.59"/>
    <s v="Sunday"/>
    <d v="2019-08-14T00:00:00"/>
    <s v="Wednesday"/>
    <s v="Wednesday"/>
    <n v="0"/>
    <s v="Low Cost per Unit"/>
    <n v="0"/>
    <n v="3.5991"/>
    <n v="0"/>
    <n v="0"/>
    <n v="0"/>
    <s v="Greater Than 8 Weeks Old"/>
  </r>
  <r>
    <s v="03-25-0002-01-00"/>
    <d v="2019-08-12T00:00:00"/>
    <x v="1"/>
    <s v="LOWER BODY"/>
    <n v="4"/>
    <n v="159.96"/>
    <n v="64.8"/>
    <n v="16.2"/>
    <n v="95.16"/>
    <n v="0.59"/>
    <s v="Monday"/>
    <d v="2019-08-15T00:00:00"/>
    <s v="Thursday"/>
    <s v="Thursday"/>
    <n v="0"/>
    <s v="Low Cost per Unit"/>
    <n v="0"/>
    <n v="4.7988"/>
    <n v="0"/>
    <n v="0"/>
    <n v="0"/>
    <s v="Greater Than 8 Weeks Old"/>
  </r>
  <r>
    <s v="03-25-0002-01-00"/>
    <d v="2019-08-13T00:00:00"/>
    <x v="1"/>
    <s v="LOWER BODY"/>
    <n v="5"/>
    <n v="199.95"/>
    <n v="81"/>
    <n v="16.2"/>
    <n v="118.95"/>
    <n v="0.59"/>
    <s v="Tuesday"/>
    <d v="2019-08-16T00:00:00"/>
    <s v="Friday"/>
    <s v="Friday"/>
    <n v="9.9975000000000005"/>
    <s v="Low Cost per Unit"/>
    <n v="0"/>
    <n v="5.9984999999999991"/>
    <n v="0"/>
    <n v="0"/>
    <n v="0"/>
    <s v="Greater Than 8 Weeks Old"/>
  </r>
  <r>
    <s v="03-25-0002-01-00"/>
    <d v="2019-08-14T00:00:00"/>
    <x v="1"/>
    <s v="LOWER BODY"/>
    <n v="5"/>
    <n v="199.95"/>
    <n v="81"/>
    <n v="16.2"/>
    <n v="118.95"/>
    <n v="0.59"/>
    <s v="Wednesday"/>
    <d v="2019-08-17T00:00:00"/>
    <s v="Saturday"/>
    <s v="Saturday"/>
    <n v="0"/>
    <s v="Low Cost per Unit"/>
    <n v="0"/>
    <n v="5.9984999999999991"/>
    <n v="0"/>
    <n v="0"/>
    <n v="0"/>
    <s v="Greater Than 8 Weeks Old"/>
  </r>
  <r>
    <s v="03-25-0002-01-00"/>
    <d v="2019-08-15T00:00:00"/>
    <x v="1"/>
    <s v="LOWER BODY"/>
    <n v="3"/>
    <n v="119.97"/>
    <n v="48.6"/>
    <n v="16.2"/>
    <n v="71.37"/>
    <n v="0.59"/>
    <s v="Thursday"/>
    <d v="2019-08-18T00:00:00"/>
    <s v="Sunday"/>
    <s v="Monday"/>
    <n v="0"/>
    <s v="Low Cost per Unit"/>
    <n v="0"/>
    <n v="3.5991"/>
    <n v="0"/>
    <n v="0"/>
    <n v="0"/>
    <s v="Greater Than 8 Weeks Old"/>
  </r>
  <r>
    <s v="03-25-0002-01-00"/>
    <d v="2019-08-16T00:00:00"/>
    <x v="1"/>
    <s v="LOWER BODY"/>
    <n v="6"/>
    <n v="239.94"/>
    <n v="97.2"/>
    <n v="16.2"/>
    <n v="142.74"/>
    <n v="0.59"/>
    <s v="Friday"/>
    <d v="2019-08-19T00:00:00"/>
    <s v="Monday"/>
    <s v="Monday"/>
    <n v="0"/>
    <s v="Low Cost per Unit"/>
    <n v="0"/>
    <n v="7.1981999999999999"/>
    <n v="0"/>
    <n v="0"/>
    <n v="0"/>
    <s v="Greater Than 8 Weeks Old"/>
  </r>
  <r>
    <s v="03-25-0002-01-00"/>
    <d v="2019-08-17T00:00:00"/>
    <x v="1"/>
    <s v="LOWER BODY"/>
    <n v="1"/>
    <n v="39.99"/>
    <n v="16.2"/>
    <n v="16.2"/>
    <n v="23.79"/>
    <n v="0.59"/>
    <s v="Saturday"/>
    <d v="2019-08-20T00:00:00"/>
    <s v="Tuesday"/>
    <s v="Tuesday"/>
    <n v="0"/>
    <s v="Low Cost per Unit"/>
    <n v="0"/>
    <n v="0"/>
    <n v="0"/>
    <n v="3.9990000000000006"/>
    <n v="0"/>
    <s v="Greater Than 8 Weeks Old"/>
  </r>
  <r>
    <s v="03-25-0002-01-00"/>
    <d v="2019-08-20T00:00:00"/>
    <x v="1"/>
    <s v="LOWER BODY"/>
    <n v="4"/>
    <n v="159.96"/>
    <n v="64.8"/>
    <n v="16.2"/>
    <n v="95.16"/>
    <n v="0.59"/>
    <s v="Tuesday"/>
    <d v="2019-08-23T00:00:00"/>
    <s v="Friday"/>
    <s v="Friday"/>
    <n v="7.9980000000000011"/>
    <s v="Low Cost per Unit"/>
    <n v="0"/>
    <n v="4.7988"/>
    <n v="0"/>
    <n v="0"/>
    <n v="0"/>
    <s v="Greater Than 8 Weeks Old"/>
  </r>
  <r>
    <s v="03-25-0002-01-00"/>
    <d v="2019-08-21T00:00:00"/>
    <x v="1"/>
    <s v="LOWER BODY"/>
    <n v="3"/>
    <n v="119.97"/>
    <n v="48.6"/>
    <n v="16.2"/>
    <n v="71.37"/>
    <n v="0.59"/>
    <s v="Wednesday"/>
    <d v="2019-08-24T00:00:00"/>
    <s v="Saturday"/>
    <s v="Saturday"/>
    <n v="0"/>
    <s v="Low Cost per Unit"/>
    <n v="0"/>
    <n v="3.5991"/>
    <n v="0"/>
    <n v="0"/>
    <n v="0"/>
    <s v="Greater Than 8 Weeks Old"/>
  </r>
  <r>
    <s v="03-25-0002-01-00"/>
    <d v="2019-08-22T00:00:00"/>
    <x v="1"/>
    <s v="LOWER BODY"/>
    <n v="2"/>
    <n v="79.98"/>
    <n v="32.4"/>
    <n v="16.2"/>
    <n v="47.58"/>
    <n v="0.59"/>
    <s v="Thursday"/>
    <d v="2019-08-25T00:00:00"/>
    <s v="Sunday"/>
    <s v="Monday"/>
    <n v="0"/>
    <s v="Low Cost per Unit"/>
    <n v="0"/>
    <n v="2.3994"/>
    <n v="0"/>
    <n v="0"/>
    <n v="0"/>
    <s v="Greater Than 8 Weeks Old"/>
  </r>
  <r>
    <s v="03-25-0003-01-00"/>
    <d v="2019-08-01T00:00:00"/>
    <x v="0"/>
    <s v="MASKS"/>
    <n v="1"/>
    <n v="89"/>
    <n v="18"/>
    <n v="18"/>
    <n v="71"/>
    <n v="0.8"/>
    <s v="Thursday"/>
    <d v="2019-08-04T00:00:00"/>
    <s v="Sunday"/>
    <s v="Monday"/>
    <n v="0"/>
    <s v="High Cost per Unit"/>
    <n v="8.9"/>
    <n v="0"/>
    <n v="0"/>
    <n v="0"/>
    <n v="0"/>
    <s v="Greater Than 8 Weeks Old"/>
  </r>
  <r>
    <s v="03-25-0003-01-00"/>
    <d v="2019-08-07T00:00:00"/>
    <x v="0"/>
    <s v="MASKS"/>
    <n v="2"/>
    <n v="89.98"/>
    <n v="36"/>
    <n v="18"/>
    <n v="53.98"/>
    <n v="0.6"/>
    <s v="Wednesday"/>
    <d v="2019-08-10T00:00:00"/>
    <s v="Saturday"/>
    <s v="Saturday"/>
    <n v="0"/>
    <s v="High Cost per Unit"/>
    <n v="8.9980000000000011"/>
    <n v="2.6993999999999998"/>
    <n v="0"/>
    <n v="0"/>
    <n v="0"/>
    <s v="Greater Than 8 Weeks Old"/>
  </r>
  <r>
    <s v="03-25-0003-01-00"/>
    <d v="2019-08-08T00:00:00"/>
    <x v="0"/>
    <s v="MASKS"/>
    <n v="1"/>
    <n v="44.99"/>
    <n v="18"/>
    <n v="18"/>
    <n v="26.99"/>
    <n v="0.6"/>
    <s v="Thursday"/>
    <d v="2019-08-11T00:00:00"/>
    <s v="Sunday"/>
    <s v="Monday"/>
    <n v="0"/>
    <s v="High Cost per Unit"/>
    <n v="4.4990000000000006"/>
    <n v="0"/>
    <n v="0"/>
    <n v="0"/>
    <n v="0"/>
    <s v="Greater Than 8 Weeks Old"/>
  </r>
  <r>
    <s v="03-25-0003-01-00"/>
    <d v="2019-08-10T00:00:00"/>
    <x v="0"/>
    <s v="MASKS"/>
    <n v="4"/>
    <n v="179.96"/>
    <n v="72"/>
    <n v="18"/>
    <n v="107.96"/>
    <n v="0.6"/>
    <s v="Saturday"/>
    <d v="2019-08-13T00:00:00"/>
    <s v="Tuesday"/>
    <s v="Tuesday"/>
    <n v="0"/>
    <s v="High Cost per Unit"/>
    <n v="17.996000000000002"/>
    <n v="5.3987999999999996"/>
    <n v="0"/>
    <n v="0"/>
    <n v="0"/>
    <s v="Greater Than 8 Weeks Old"/>
  </r>
  <r>
    <s v="03-25-0003-01-00"/>
    <d v="2019-08-11T00:00:00"/>
    <x v="0"/>
    <s v="MASKS"/>
    <n v="2"/>
    <n v="89.98"/>
    <n v="36"/>
    <n v="18"/>
    <n v="53.98"/>
    <n v="0.6"/>
    <s v="Sunday"/>
    <d v="2019-08-14T00:00:00"/>
    <s v="Wednesday"/>
    <s v="Wednesday"/>
    <n v="0"/>
    <s v="High Cost per Unit"/>
    <n v="8.9980000000000011"/>
    <n v="2.6993999999999998"/>
    <n v="0"/>
    <n v="0"/>
    <n v="0"/>
    <s v="Greater Than 8 Weeks Old"/>
  </r>
  <r>
    <s v="03-25-0003-01-00"/>
    <d v="2019-08-13T00:00:00"/>
    <x v="0"/>
    <s v="MASKS"/>
    <n v="2"/>
    <n v="89.98"/>
    <n v="36"/>
    <n v="18"/>
    <n v="53.98"/>
    <n v="0.6"/>
    <s v="Tuesday"/>
    <d v="2019-08-16T00:00:00"/>
    <s v="Friday"/>
    <s v="Friday"/>
    <n v="4.4990000000000006"/>
    <s v="High Cost per Unit"/>
    <n v="8.9980000000000011"/>
    <n v="2.6993999999999998"/>
    <n v="0"/>
    <n v="0"/>
    <n v="0"/>
    <s v="Greater Than 8 Weeks Old"/>
  </r>
  <r>
    <s v="03-25-0003-01-00"/>
    <d v="2019-08-14T00:00:00"/>
    <x v="0"/>
    <s v="MASKS"/>
    <n v="2"/>
    <n v="89.98"/>
    <n v="36"/>
    <n v="18"/>
    <n v="53.98"/>
    <n v="0.6"/>
    <s v="Wednesday"/>
    <d v="2019-08-17T00:00:00"/>
    <s v="Saturday"/>
    <s v="Saturday"/>
    <n v="0"/>
    <s v="High Cost per Unit"/>
    <n v="8.9980000000000011"/>
    <n v="2.6993999999999998"/>
    <n v="0"/>
    <n v="0"/>
    <n v="0"/>
    <s v="Greater Than 8 Weeks Old"/>
  </r>
  <r>
    <s v="03-25-0003-01-00"/>
    <d v="2019-08-15T00:00:00"/>
    <x v="0"/>
    <s v="MASKS"/>
    <n v="2"/>
    <n v="89.98"/>
    <n v="36"/>
    <n v="18"/>
    <n v="53.98"/>
    <n v="0.6"/>
    <s v="Thursday"/>
    <d v="2019-08-18T00:00:00"/>
    <s v="Sunday"/>
    <s v="Monday"/>
    <n v="0"/>
    <s v="High Cost per Unit"/>
    <n v="8.9980000000000011"/>
    <n v="2.6993999999999998"/>
    <n v="0"/>
    <n v="0"/>
    <n v="0"/>
    <s v="Greater Than 8 Weeks Old"/>
  </r>
  <r>
    <s v="03-25-0003-01-00"/>
    <d v="2019-08-16T00:00:00"/>
    <x v="0"/>
    <s v="MASKS"/>
    <n v="1"/>
    <n v="44.99"/>
    <n v="18"/>
    <n v="18"/>
    <n v="26.99"/>
    <n v="0.6"/>
    <s v="Friday"/>
    <d v="2019-08-19T00:00:00"/>
    <s v="Monday"/>
    <s v="Monday"/>
    <n v="0"/>
    <s v="High Cost per Unit"/>
    <n v="4.4990000000000006"/>
    <n v="0"/>
    <n v="0"/>
    <n v="0"/>
    <n v="0"/>
    <s v="Greater Than 8 Weeks Old"/>
  </r>
  <r>
    <s v="03-25-0003-01-00"/>
    <d v="2019-08-17T00:00:00"/>
    <x v="0"/>
    <s v="MASKS"/>
    <n v="1"/>
    <n v="44.99"/>
    <n v="18"/>
    <n v="18"/>
    <n v="26.99"/>
    <n v="0.6"/>
    <s v="Saturday"/>
    <d v="2019-08-20T00:00:00"/>
    <s v="Tuesday"/>
    <s v="Tuesday"/>
    <n v="0"/>
    <s v="High Cost per Unit"/>
    <n v="4.4990000000000006"/>
    <n v="0"/>
    <n v="0"/>
    <n v="0"/>
    <n v="0"/>
    <s v="Greater Than 8 Weeks Old"/>
  </r>
  <r>
    <s v="03-25-0003-01-00"/>
    <d v="2019-08-18T00:00:00"/>
    <x v="0"/>
    <s v="MASKS"/>
    <n v="3"/>
    <n v="134.97"/>
    <n v="54"/>
    <n v="18"/>
    <n v="80.97"/>
    <n v="0.6"/>
    <s v="Sunday"/>
    <d v="2019-08-21T00:00:00"/>
    <s v="Wednesday"/>
    <s v="Wednesday"/>
    <n v="0"/>
    <s v="High Cost per Unit"/>
    <n v="13.497"/>
    <n v="4.0491000000000001"/>
    <n v="0"/>
    <n v="0"/>
    <n v="0"/>
    <s v="Greater Than 8 Weeks Old"/>
  </r>
  <r>
    <s v="03-25-0003-01-00"/>
    <d v="2019-08-19T00:00:00"/>
    <x v="0"/>
    <s v="MASKS"/>
    <n v="1"/>
    <n v="44.99"/>
    <n v="18"/>
    <n v="18"/>
    <n v="26.99"/>
    <n v="0.6"/>
    <s v="Monday"/>
    <d v="2019-08-22T00:00:00"/>
    <s v="Thursday"/>
    <s v="Thursday"/>
    <n v="0"/>
    <s v="High Cost per Unit"/>
    <n v="4.4990000000000006"/>
    <n v="0"/>
    <n v="0"/>
    <n v="0"/>
    <n v="0"/>
    <s v="Greater Than 8 Weeks Old"/>
  </r>
  <r>
    <s v="03-25-0003-01-00"/>
    <d v="2019-08-20T00:00:00"/>
    <x v="0"/>
    <s v="MASKS"/>
    <n v="9"/>
    <n v="395.91"/>
    <n v="162"/>
    <n v="18"/>
    <n v="233.91"/>
    <n v="0.59"/>
    <s v="Tuesday"/>
    <d v="2019-08-23T00:00:00"/>
    <s v="Friday"/>
    <s v="Friday"/>
    <n v="19.795500000000004"/>
    <s v="High Cost per Unit"/>
    <n v="39.591000000000008"/>
    <n v="11.8773"/>
    <n v="0"/>
    <n v="0"/>
    <n v="0"/>
    <s v="Greater Than 8 Weeks Old"/>
  </r>
  <r>
    <s v="03-25-0003-01-00"/>
    <d v="2019-08-21T00:00:00"/>
    <x v="0"/>
    <s v="MASKS"/>
    <n v="11"/>
    <n v="449.89"/>
    <n v="198"/>
    <n v="18"/>
    <n v="251.89"/>
    <n v="0.56000000000000005"/>
    <s v="Wednesday"/>
    <d v="2019-08-24T00:00:00"/>
    <s v="Saturday"/>
    <s v="Saturday"/>
    <n v="0"/>
    <s v="High Cost per Unit"/>
    <n v="44.989000000000004"/>
    <n v="13.496699999999999"/>
    <n v="0"/>
    <n v="0"/>
    <n v="0"/>
    <s v="Greater Than 8 Weeks Old"/>
  </r>
  <r>
    <s v="03-25-0003-01-00"/>
    <d v="2019-08-22T00:00:00"/>
    <x v="0"/>
    <s v="MASKS"/>
    <n v="4"/>
    <n v="161.96"/>
    <n v="72"/>
    <n v="18"/>
    <n v="89.96"/>
    <n v="0.56000000000000005"/>
    <s v="Thursday"/>
    <d v="2019-08-25T00:00:00"/>
    <s v="Sunday"/>
    <s v="Monday"/>
    <n v="0"/>
    <s v="High Cost per Unit"/>
    <n v="16.196000000000002"/>
    <n v="4.8588000000000005"/>
    <n v="0"/>
    <n v="0"/>
    <n v="0"/>
    <s v="Greater Than 8 Weeks Old"/>
  </r>
  <r>
    <s v="03-25-0003-01-00"/>
    <d v="2019-08-23T00:00:00"/>
    <x v="0"/>
    <s v="MASKS"/>
    <n v="3"/>
    <n v="121.47"/>
    <n v="54"/>
    <n v="18"/>
    <n v="67.47"/>
    <n v="0.56000000000000005"/>
    <s v="Friday"/>
    <d v="2019-08-26T00:00:00"/>
    <s v="Monday"/>
    <s v="Monday"/>
    <n v="0"/>
    <s v="High Cost per Unit"/>
    <n v="12.147"/>
    <n v="3.6440999999999999"/>
    <n v="0"/>
    <n v="0"/>
    <n v="0"/>
    <s v="Greater Than 8 Weeks Old"/>
  </r>
  <r>
    <s v="03-25-0003-01-00"/>
    <d v="2019-08-25T00:00:00"/>
    <x v="0"/>
    <s v="MASKS"/>
    <n v="2"/>
    <n v="80.98"/>
    <n v="36"/>
    <n v="18"/>
    <n v="44.98"/>
    <n v="0.56000000000000005"/>
    <s v="Sunday"/>
    <d v="2019-08-28T00:00:00"/>
    <s v="Wednesday"/>
    <s v="Wednesday"/>
    <n v="0"/>
    <s v="High Cost per Unit"/>
    <n v="8.0980000000000008"/>
    <n v="2.4294000000000002"/>
    <n v="0"/>
    <n v="0"/>
    <n v="0"/>
    <s v="Greater Than 8 Weeks Old"/>
  </r>
  <r>
    <s v="03-25-0003-01-00"/>
    <d v="2019-08-26T00:00:00"/>
    <x v="0"/>
    <s v="MASKS"/>
    <n v="3"/>
    <n v="121.47"/>
    <n v="54"/>
    <n v="18"/>
    <n v="67.47"/>
    <n v="0.56000000000000005"/>
    <s v="Monday"/>
    <d v="2019-08-29T00:00:00"/>
    <s v="Thursday"/>
    <s v="Thursday"/>
    <n v="0"/>
    <s v="High Cost per Unit"/>
    <n v="12.147"/>
    <n v="3.6440999999999999"/>
    <n v="0"/>
    <n v="0"/>
    <n v="0"/>
    <s v="Greater Than 8 Weeks Old"/>
  </r>
  <r>
    <s v="03-25-0003-01-00"/>
    <d v="2019-08-27T00:00:00"/>
    <x v="0"/>
    <s v="MASKS"/>
    <n v="3"/>
    <n v="121.47"/>
    <n v="54"/>
    <n v="18"/>
    <n v="67.47"/>
    <n v="0.56000000000000005"/>
    <s v="Tuesday"/>
    <d v="2019-08-30T00:00:00"/>
    <s v="Friday"/>
    <s v="Friday"/>
    <n v="6.0735000000000001"/>
    <s v="High Cost per Unit"/>
    <n v="12.147"/>
    <n v="3.6440999999999999"/>
    <n v="0"/>
    <n v="0"/>
    <n v="0"/>
    <s v="Greater Than 8 Weeks Old"/>
  </r>
  <r>
    <s v="03-25-0003-01-00"/>
    <d v="2019-08-28T00:00:00"/>
    <x v="0"/>
    <s v="MASKS"/>
    <n v="13"/>
    <n v="526.37"/>
    <n v="234"/>
    <n v="18"/>
    <n v="292.37"/>
    <n v="0.56000000000000005"/>
    <s v="Wednesday"/>
    <d v="2019-08-31T00:00:00"/>
    <s v="Saturday"/>
    <s v="Saturday"/>
    <n v="0"/>
    <s v="High Cost per Unit"/>
    <n v="52.637"/>
    <n v="15.7911"/>
    <n v="0"/>
    <n v="0"/>
    <n v="0"/>
    <s v="Greater Than 8 Weeks Old"/>
  </r>
  <r>
    <s v="03-25-0003-01-00"/>
    <d v="2019-08-29T00:00:00"/>
    <x v="0"/>
    <s v="MASKS"/>
    <n v="3"/>
    <n v="121.47"/>
    <n v="54"/>
    <n v="18"/>
    <n v="67.47"/>
    <n v="0.56000000000000005"/>
    <s v="Thursday"/>
    <d v="2019-09-01T00:00:00"/>
    <s v="Sunday"/>
    <s v="Monday"/>
    <n v="0"/>
    <s v="High Cost per Unit"/>
    <n v="12.147"/>
    <n v="3.6440999999999999"/>
    <n v="0"/>
    <n v="0"/>
    <n v="0"/>
    <s v="Greater Than 8 Weeks Old"/>
  </r>
  <r>
    <s v="03-25-0003-01-00"/>
    <d v="2019-08-31T00:00:00"/>
    <x v="0"/>
    <s v="MASKS"/>
    <n v="1"/>
    <n v="45"/>
    <n v="18"/>
    <n v="18"/>
    <n v="27"/>
    <n v="0.6"/>
    <s v="Saturday"/>
    <d v="2019-09-03T00:00:00"/>
    <s v="Tuesday"/>
    <s v="Tuesday"/>
    <n v="0"/>
    <s v="High Cost per Unit"/>
    <n v="4.5"/>
    <n v="0"/>
    <n v="0"/>
    <n v="0"/>
    <n v="0"/>
    <s v="Greater Than 8 Weeks Old"/>
  </r>
  <r>
    <s v="03-26-0001-01-00"/>
    <d v="2019-08-01T00:00:00"/>
    <x v="1"/>
    <s v="WEIGHTS"/>
    <n v="1"/>
    <n v="59"/>
    <n v="20.99"/>
    <n v="20.99"/>
    <n v="38.01"/>
    <n v="0.6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26-0001-01-00"/>
    <d v="2019-08-03T00:00:00"/>
    <x v="1"/>
    <s v="WEIGHTS"/>
    <n v="1"/>
    <n v="59"/>
    <n v="20.99"/>
    <n v="20.99"/>
    <n v="38.01"/>
    <n v="0.64"/>
    <s v="Saturday"/>
    <d v="2019-08-06T00:00:00"/>
    <s v="Tuesday"/>
    <s v="Tuesday"/>
    <n v="0"/>
    <s v="High Cost per Unit"/>
    <n v="0"/>
    <n v="0"/>
    <n v="0"/>
    <n v="5.9"/>
    <n v="0"/>
    <s v="Greater Than 8 Weeks Old"/>
  </r>
  <r>
    <s v="03-26-0001-01-00"/>
    <d v="2019-08-05T00:00:00"/>
    <x v="1"/>
    <s v="WEIGHTS"/>
    <n v="1"/>
    <n v="59"/>
    <n v="20.99"/>
    <n v="20.99"/>
    <n v="38.01"/>
    <n v="0.64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26-0001-01-00"/>
    <d v="2019-08-06T00:00:00"/>
    <x v="1"/>
    <s v="WEIGHTS"/>
    <n v="1"/>
    <n v="59"/>
    <n v="20.99"/>
    <n v="20.99"/>
    <n v="38.01"/>
    <n v="0.64"/>
    <s v="Tuesday"/>
    <d v="2019-08-09T00:00:00"/>
    <s v="Friday"/>
    <s v="Friday"/>
    <n v="2.95"/>
    <s v="High Cost per Unit"/>
    <n v="0"/>
    <n v="0"/>
    <n v="0"/>
    <n v="0"/>
    <n v="0"/>
    <s v="Greater Than 8 Weeks Old"/>
  </r>
  <r>
    <s v="03-26-0001-01-00"/>
    <d v="2019-08-08T00:00:00"/>
    <x v="1"/>
    <s v="WEIGHTS"/>
    <n v="1"/>
    <n v="59"/>
    <n v="20.99"/>
    <n v="20.99"/>
    <n v="38.01"/>
    <n v="0.64"/>
    <s v="Thursday"/>
    <d v="2019-08-11T00:00:00"/>
    <s v="Sunday"/>
    <s v="Monday"/>
    <n v="0"/>
    <s v="High Cost per Unit"/>
    <n v="0"/>
    <n v="0"/>
    <n v="0"/>
    <n v="0"/>
    <n v="0"/>
    <s v="Greater Than 8 Weeks Old"/>
  </r>
  <r>
    <s v="03-26-0001-01-00"/>
    <d v="2019-08-09T00:00:00"/>
    <x v="1"/>
    <s v="WEIGHTS"/>
    <n v="2"/>
    <n v="118"/>
    <n v="41.98"/>
    <n v="20.99"/>
    <n v="76.02"/>
    <n v="0.64"/>
    <s v="Friday"/>
    <d v="2019-08-12T00:00:00"/>
    <s v="Monday"/>
    <s v="Monday"/>
    <n v="0"/>
    <s v="High Cost per Unit"/>
    <n v="0"/>
    <n v="3.54"/>
    <n v="0"/>
    <n v="0"/>
    <n v="0"/>
    <s v="Greater Than 8 Weeks Old"/>
  </r>
  <r>
    <s v="03-26-0001-01-00"/>
    <d v="2019-08-17T00:00:00"/>
    <x v="1"/>
    <s v="WEIGHTS"/>
    <n v="1"/>
    <n v="59"/>
    <n v="20.99"/>
    <n v="20.99"/>
    <n v="38.01"/>
    <n v="0.64"/>
    <s v="Saturday"/>
    <d v="2019-08-20T00:00:00"/>
    <s v="Tuesday"/>
    <s v="Tuesday"/>
    <n v="0"/>
    <s v="High Cost per Unit"/>
    <n v="0"/>
    <n v="0"/>
    <n v="0"/>
    <n v="5.9"/>
    <n v="0"/>
    <s v="Greater Than 8 Weeks Old"/>
  </r>
  <r>
    <s v="03-26-0001-01-00"/>
    <d v="2019-08-22T00:00:00"/>
    <x v="1"/>
    <s v="WEIGHTS"/>
    <n v="1"/>
    <n v="59"/>
    <n v="20.99"/>
    <n v="20.99"/>
    <n v="38.01"/>
    <n v="0.64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26-0001-01-00"/>
    <d v="2019-08-25T00:00:00"/>
    <x v="1"/>
    <s v="WEIGHTS"/>
    <n v="1"/>
    <n v="59"/>
    <n v="20.99"/>
    <n v="20.99"/>
    <n v="38.01"/>
    <n v="0.64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26-0001-01-00"/>
    <d v="2019-08-27T00:00:00"/>
    <x v="1"/>
    <s v="WEIGHTS"/>
    <n v="1"/>
    <n v="59"/>
    <n v="20.99"/>
    <n v="20.99"/>
    <n v="38.01"/>
    <n v="0.64"/>
    <s v="Tuesday"/>
    <d v="2019-08-30T00:00:00"/>
    <s v="Friday"/>
    <s v="Friday"/>
    <n v="2.95"/>
    <s v="High Cost per Unit"/>
    <n v="0"/>
    <n v="0"/>
    <n v="0"/>
    <n v="0"/>
    <n v="0"/>
    <s v="Greater Than 8 Weeks Old"/>
  </r>
  <r>
    <s v="03-26-0001-01-00"/>
    <d v="2019-08-28T00:00:00"/>
    <x v="1"/>
    <s v="WEIGHTS"/>
    <n v="2"/>
    <n v="118"/>
    <n v="41.98"/>
    <n v="20.99"/>
    <n v="76.02"/>
    <n v="0.64"/>
    <s v="Wednesday"/>
    <d v="2019-08-31T00:00:00"/>
    <s v="Saturday"/>
    <s v="Saturday"/>
    <n v="0"/>
    <s v="High Cost per Unit"/>
    <n v="0"/>
    <n v="3.54"/>
    <n v="0"/>
    <n v="0"/>
    <n v="0"/>
    <s v="Greater Than 8 Weeks Old"/>
  </r>
  <r>
    <s v="03-26-0001-01-00"/>
    <d v="2019-08-30T00:00:00"/>
    <x v="1"/>
    <s v="WEIGHTS"/>
    <n v="1"/>
    <n v="59"/>
    <n v="20.99"/>
    <n v="20.99"/>
    <n v="38.01"/>
    <n v="0.64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26-0002-00-00"/>
    <d v="2019-08-07T00:00:00"/>
    <x v="2"/>
    <s v="DISC"/>
    <n v="6"/>
    <n v="167.94"/>
    <n v="126"/>
    <n v="21"/>
    <n v="41.94"/>
    <n v="0.25"/>
    <s v="Wednesday"/>
    <d v="2019-08-10T00:00:00"/>
    <s v="Saturday"/>
    <s v="Saturday"/>
    <n v="0"/>
    <s v="High Cost per Unit"/>
    <n v="0"/>
    <n v="5.0381999999999998"/>
    <n v="0"/>
    <n v="0"/>
    <n v="0"/>
    <s v="Greater Than 8 Weeks Old"/>
  </r>
  <r>
    <s v="03-26-0002-00-00"/>
    <d v="2019-08-08T00:00:00"/>
    <x v="2"/>
    <s v="DISC"/>
    <n v="11"/>
    <n v="307.89"/>
    <n v="231"/>
    <n v="21"/>
    <n v="76.89"/>
    <n v="0.25"/>
    <s v="Thursday"/>
    <d v="2019-08-11T00:00:00"/>
    <s v="Sunday"/>
    <s v="Monday"/>
    <n v="0"/>
    <s v="High Cost per Unit"/>
    <n v="0"/>
    <n v="9.236699999999999"/>
    <n v="0"/>
    <n v="0"/>
    <n v="0"/>
    <s v="Greater Than 8 Weeks Old"/>
  </r>
  <r>
    <s v="03-26-0002-00-00"/>
    <d v="2019-08-09T00:00:00"/>
    <x v="2"/>
    <s v="DISC"/>
    <n v="4"/>
    <n v="111.96"/>
    <n v="84"/>
    <n v="21"/>
    <n v="27.96"/>
    <n v="0.25"/>
    <s v="Friday"/>
    <d v="2019-08-12T00:00:00"/>
    <s v="Monday"/>
    <s v="Monday"/>
    <n v="0"/>
    <s v="High Cost per Unit"/>
    <n v="0"/>
    <n v="3.3587999999999996"/>
    <n v="0"/>
    <n v="0"/>
    <n v="0"/>
    <s v="Greater Than 8 Weeks Old"/>
  </r>
  <r>
    <s v="03-26-0002-00-00"/>
    <d v="2019-08-10T00:00:00"/>
    <x v="2"/>
    <s v="DISC"/>
    <n v="8"/>
    <n v="223.92"/>
    <n v="168"/>
    <n v="21"/>
    <n v="55.92"/>
    <n v="0.25"/>
    <s v="Saturday"/>
    <d v="2019-08-13T00:00:00"/>
    <s v="Tuesday"/>
    <s v="Tuesday"/>
    <n v="0"/>
    <s v="High Cost per Unit"/>
    <n v="0"/>
    <n v="6.7175999999999991"/>
    <n v="0"/>
    <n v="0"/>
    <n v="0"/>
    <s v="Greater Than 8 Weeks Old"/>
  </r>
  <r>
    <s v="03-26-0002-00-00"/>
    <d v="2019-08-11T00:00:00"/>
    <x v="2"/>
    <s v="DISC"/>
    <n v="5"/>
    <n v="139.94999999999999"/>
    <n v="105"/>
    <n v="21"/>
    <n v="34.950000000000003"/>
    <n v="0.25"/>
    <s v="Sunday"/>
    <d v="2019-08-14T00:00:00"/>
    <s v="Wednesday"/>
    <s v="Wednesday"/>
    <n v="0"/>
    <s v="High Cost per Unit"/>
    <n v="0"/>
    <n v="4.1984999999999992"/>
    <n v="0"/>
    <n v="0"/>
    <n v="0"/>
    <s v="Greater Than 8 Weeks Old"/>
  </r>
  <r>
    <s v="03-26-0002-00-00"/>
    <d v="2019-08-12T00:00:00"/>
    <x v="2"/>
    <s v="DISC"/>
    <n v="10"/>
    <n v="279.89999999999998"/>
    <n v="210"/>
    <n v="21"/>
    <n v="69.900000000000006"/>
    <n v="0.25"/>
    <s v="Monday"/>
    <d v="2019-08-15T00:00:00"/>
    <s v="Thursday"/>
    <s v="Thursday"/>
    <n v="0"/>
    <s v="High Cost per Unit"/>
    <n v="0"/>
    <n v="8.3969999999999985"/>
    <n v="0"/>
    <n v="0"/>
    <n v="0"/>
    <s v="Greater Than 8 Weeks Old"/>
  </r>
  <r>
    <s v="03-26-0002-00-00"/>
    <d v="2019-08-13T00:00:00"/>
    <x v="2"/>
    <s v="DISC"/>
    <n v="9"/>
    <n v="251.91"/>
    <n v="189"/>
    <n v="21"/>
    <n v="62.91"/>
    <n v="0.25"/>
    <s v="Tuesday"/>
    <d v="2019-08-16T00:00:00"/>
    <s v="Friday"/>
    <s v="Friday"/>
    <n v="12.595500000000001"/>
    <s v="High Cost per Unit"/>
    <n v="0"/>
    <n v="7.5572999999999997"/>
    <n v="0"/>
    <n v="0"/>
    <n v="0"/>
    <s v="Greater Than 8 Weeks Old"/>
  </r>
  <r>
    <s v="03-26-0002-00-00"/>
    <d v="2019-08-14T00:00:00"/>
    <x v="2"/>
    <s v="DISC"/>
    <n v="5"/>
    <n v="139.94999999999999"/>
    <n v="105"/>
    <n v="21"/>
    <n v="34.950000000000003"/>
    <n v="0.25"/>
    <s v="Wednesday"/>
    <d v="2019-08-17T00:00:00"/>
    <s v="Saturday"/>
    <s v="Saturday"/>
    <n v="0"/>
    <s v="High Cost per Unit"/>
    <n v="0"/>
    <n v="4.1984999999999992"/>
    <n v="0"/>
    <n v="0"/>
    <n v="0"/>
    <s v="Greater Than 8 Weeks Old"/>
  </r>
  <r>
    <s v="03-26-0002-00-00"/>
    <d v="2019-08-15T00:00:00"/>
    <x v="2"/>
    <s v="DISC"/>
    <n v="4"/>
    <n v="111.96"/>
    <n v="84"/>
    <n v="21"/>
    <n v="27.96"/>
    <n v="0.25"/>
    <s v="Thursday"/>
    <d v="2019-08-18T00:00:00"/>
    <s v="Sunday"/>
    <s v="Monday"/>
    <n v="0"/>
    <s v="High Cost per Unit"/>
    <n v="0"/>
    <n v="3.3587999999999996"/>
    <n v="0"/>
    <n v="0"/>
    <n v="0"/>
    <s v="Greater Than 8 Weeks Old"/>
  </r>
  <r>
    <s v="03-26-0002-00-00"/>
    <d v="2019-08-16T00:00:00"/>
    <x v="2"/>
    <s v="DISC"/>
    <n v="1"/>
    <n v="27.99"/>
    <n v="21"/>
    <n v="21"/>
    <n v="6.99"/>
    <n v="0.2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26-0003-00-00"/>
    <d v="2019-08-02T00:00:00"/>
    <x v="2"/>
    <s v="DISC"/>
    <n v="1"/>
    <n v="80"/>
    <n v="24"/>
    <n v="24"/>
    <n v="56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26-0003-00-00"/>
    <d v="2019-08-07T00:00:00"/>
    <x v="2"/>
    <s v="DISC"/>
    <n v="16"/>
    <n v="511.84"/>
    <n v="384"/>
    <n v="24"/>
    <n v="127.84"/>
    <n v="0.25"/>
    <s v="Wednesday"/>
    <d v="2019-08-10T00:00:00"/>
    <s v="Saturday"/>
    <s v="Saturday"/>
    <n v="0"/>
    <s v="High Cost per Unit"/>
    <n v="0"/>
    <n v="15.355199999999998"/>
    <n v="0"/>
    <n v="0"/>
    <n v="0"/>
    <s v="Greater Than 8 Weeks Old"/>
  </r>
  <r>
    <s v="03-26-0003-00-00"/>
    <d v="2019-08-08T00:00:00"/>
    <x v="2"/>
    <s v="DISC"/>
    <n v="3"/>
    <n v="95.97"/>
    <n v="72"/>
    <n v="24"/>
    <n v="23.97"/>
    <n v="0.25"/>
    <s v="Thursday"/>
    <d v="2019-08-11T00:00:00"/>
    <s v="Sunday"/>
    <s v="Monday"/>
    <n v="0"/>
    <s v="High Cost per Unit"/>
    <n v="0"/>
    <n v="2.8790999999999998"/>
    <n v="0"/>
    <n v="0"/>
    <n v="0"/>
    <s v="Greater Than 8 Weeks Old"/>
  </r>
  <r>
    <s v="03-27-0301-01-00"/>
    <d v="2019-08-01T00:00:00"/>
    <x v="1"/>
    <s v="LOWER BODY"/>
    <n v="1"/>
    <n v="50"/>
    <n v="14.99"/>
    <n v="14.99"/>
    <n v="35.01"/>
    <n v="0.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27-0301-01-00"/>
    <d v="2019-08-06T00:00:00"/>
    <x v="1"/>
    <s v="LOWER BODY"/>
    <n v="1"/>
    <n v="50"/>
    <n v="14.99"/>
    <n v="14.99"/>
    <n v="35.01"/>
    <n v="0.7"/>
    <s v="Tuesday"/>
    <d v="2019-08-09T00:00:00"/>
    <s v="Friday"/>
    <s v="Friday"/>
    <n v="2.5"/>
    <s v="Low Cost per Unit"/>
    <n v="0"/>
    <n v="0"/>
    <n v="0"/>
    <n v="0"/>
    <n v="0"/>
    <s v="Greater Than 8 Weeks Old"/>
  </r>
  <r>
    <s v="03-27-0301-01-00"/>
    <d v="2019-08-07T00:00:00"/>
    <x v="1"/>
    <s v="LOWER BODY"/>
    <n v="2"/>
    <n v="100"/>
    <n v="29.98"/>
    <n v="14.99"/>
    <n v="70.02"/>
    <n v="0.7"/>
    <s v="Wednesday"/>
    <d v="2019-08-10T00:00:00"/>
    <s v="Saturday"/>
    <s v="Saturday"/>
    <n v="0"/>
    <s v="Low Cost per Unit"/>
    <n v="0"/>
    <n v="3"/>
    <n v="0"/>
    <n v="0"/>
    <n v="0"/>
    <s v="Greater Than 8 Weeks Old"/>
  </r>
  <r>
    <s v="03-27-0301-01-00"/>
    <d v="2019-08-10T00:00:00"/>
    <x v="1"/>
    <s v="LOWER BODY"/>
    <n v="2"/>
    <n v="100"/>
    <n v="29.98"/>
    <n v="14.99"/>
    <n v="70.02"/>
    <n v="0.7"/>
    <s v="Saturday"/>
    <d v="2019-08-13T00:00:00"/>
    <s v="Tuesday"/>
    <s v="Tuesday"/>
    <n v="0"/>
    <s v="Low Cost per Unit"/>
    <n v="0"/>
    <n v="3"/>
    <n v="0"/>
    <n v="10"/>
    <n v="0"/>
    <s v="Greater Than 8 Weeks Old"/>
  </r>
  <r>
    <s v="03-27-0301-01-00"/>
    <d v="2019-08-21T00:00:00"/>
    <x v="1"/>
    <s v="LOWER BODY"/>
    <n v="1"/>
    <n v="50"/>
    <n v="14.99"/>
    <n v="14.99"/>
    <n v="35.01"/>
    <n v="0.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27-0301-01-00"/>
    <d v="2019-08-23T00:00:00"/>
    <x v="1"/>
    <s v="LOWER BODY"/>
    <n v="1"/>
    <n v="50"/>
    <n v="14.99"/>
    <n v="14.99"/>
    <n v="35.01"/>
    <n v="0.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3-27-0301-01-00"/>
    <d v="2019-08-24T00:00:00"/>
    <x v="1"/>
    <s v="LOWER BODY"/>
    <n v="1"/>
    <n v="50"/>
    <n v="14.99"/>
    <n v="14.99"/>
    <n v="35.01"/>
    <n v="0.7"/>
    <s v="Saturday"/>
    <d v="2019-08-27T00:00:00"/>
    <s v="Tuesday"/>
    <s v="Tuesday"/>
    <n v="0"/>
    <s v="Low Cost per Unit"/>
    <n v="0"/>
    <n v="0"/>
    <n v="0"/>
    <n v="5"/>
    <n v="0"/>
    <s v="Greater Than 8 Weeks Old"/>
  </r>
  <r>
    <s v="03-27-0301-01-00"/>
    <d v="2019-08-26T00:00:00"/>
    <x v="1"/>
    <s v="LOWER BODY"/>
    <n v="2"/>
    <n v="100"/>
    <n v="29.98"/>
    <n v="14.99"/>
    <n v="70.02"/>
    <n v="0.7"/>
    <s v="Monday"/>
    <d v="2019-08-29T00:00:00"/>
    <s v="Thursday"/>
    <s v="Thursday"/>
    <n v="0"/>
    <s v="Low Cost per Unit"/>
    <n v="0"/>
    <n v="3"/>
    <n v="0"/>
    <n v="0"/>
    <n v="0"/>
    <s v="Greater Than 8 Weeks Old"/>
  </r>
  <r>
    <s v="03-31-0102-01-00"/>
    <d v="2019-08-01T00:00:00"/>
    <x v="4"/>
    <s v="RINGS"/>
    <n v="1"/>
    <n v="20"/>
    <n v="4"/>
    <n v="4"/>
    <n v="16"/>
    <n v="0.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31-0102-01-00"/>
    <d v="2019-08-02T00:00:00"/>
    <x v="4"/>
    <s v="RINGS"/>
    <n v="1"/>
    <n v="20"/>
    <n v="4"/>
    <n v="4"/>
    <n v="16"/>
    <n v="0.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31-0102-01-00"/>
    <d v="2019-08-05T00:00:00"/>
    <x v="4"/>
    <s v="RINGS"/>
    <n v="1"/>
    <n v="20"/>
    <n v="4"/>
    <n v="4"/>
    <n v="16"/>
    <n v="0.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31-0102-01-00"/>
    <d v="2019-08-07T00:00:00"/>
    <x v="4"/>
    <s v="RINGS"/>
    <n v="2"/>
    <n v="40"/>
    <n v="8"/>
    <n v="4"/>
    <n v="32"/>
    <n v="0.8"/>
    <s v="Wednesday"/>
    <d v="2019-08-10T00:00:00"/>
    <s v="Saturday"/>
    <s v="Saturday"/>
    <n v="0"/>
    <s v="Low Cost per Unit"/>
    <n v="0"/>
    <n v="1.2"/>
    <n v="0"/>
    <n v="0"/>
    <n v="0"/>
    <s v="Greater Than 8 Weeks Old"/>
  </r>
  <r>
    <s v="03-31-0102-01-00"/>
    <d v="2019-08-09T00:00:00"/>
    <x v="4"/>
    <s v="RINGS"/>
    <n v="2"/>
    <n v="40"/>
    <n v="8"/>
    <n v="4"/>
    <n v="32"/>
    <n v="0.8"/>
    <s v="Friday"/>
    <d v="2019-08-12T00:00:00"/>
    <s v="Monday"/>
    <s v="Monday"/>
    <n v="0"/>
    <s v="Low Cost per Unit"/>
    <n v="0"/>
    <n v="1.2"/>
    <n v="0"/>
    <n v="0"/>
    <n v="0"/>
    <s v="Greater Than 8 Weeks Old"/>
  </r>
  <r>
    <s v="03-31-0102-01-00"/>
    <d v="2019-08-10T00:00:00"/>
    <x v="4"/>
    <s v="RINGS"/>
    <n v="3"/>
    <n v="60"/>
    <n v="12"/>
    <n v="4"/>
    <n v="48"/>
    <n v="0.8"/>
    <s v="Saturday"/>
    <d v="2019-08-13T00:00:00"/>
    <s v="Tuesday"/>
    <s v="Tuesday"/>
    <n v="0"/>
    <s v="Low Cost per Unit"/>
    <n v="0"/>
    <n v="1.7999999999999998"/>
    <n v="0"/>
    <n v="0"/>
    <n v="0"/>
    <s v="Greater Than 8 Weeks Old"/>
  </r>
  <r>
    <s v="03-31-0102-01-00"/>
    <d v="2019-08-11T00:00:00"/>
    <x v="4"/>
    <s v="RINGS"/>
    <n v="1"/>
    <n v="20"/>
    <n v="4"/>
    <n v="4"/>
    <n v="16"/>
    <n v="0.8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31-0102-01-00"/>
    <d v="2019-08-12T00:00:00"/>
    <x v="4"/>
    <s v="RINGS"/>
    <n v="1"/>
    <n v="20"/>
    <n v="4"/>
    <n v="4"/>
    <n v="16"/>
    <n v="0.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31-0102-01-00"/>
    <d v="2019-08-13T00:00:00"/>
    <x v="4"/>
    <s v="RINGS"/>
    <n v="1"/>
    <n v="20"/>
    <n v="4"/>
    <n v="4"/>
    <n v="16"/>
    <n v="0.8"/>
    <s v="Tuesday"/>
    <d v="2019-08-16T00:00:00"/>
    <s v="Friday"/>
    <s v="Friday"/>
    <n v="1"/>
    <s v="Low Cost per Unit"/>
    <n v="0"/>
    <n v="0"/>
    <n v="0"/>
    <n v="0"/>
    <n v="0"/>
    <s v="Greater Than 8 Weeks Old"/>
  </r>
  <r>
    <s v="03-31-0102-01-00"/>
    <d v="2019-08-14T00:00:00"/>
    <x v="4"/>
    <s v="RINGS"/>
    <n v="1"/>
    <n v="20"/>
    <n v="4"/>
    <n v="4"/>
    <n v="16"/>
    <n v="0.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31-0102-01-00"/>
    <d v="2019-08-15T00:00:00"/>
    <x v="4"/>
    <s v="RINGS"/>
    <n v="1"/>
    <n v="20"/>
    <n v="4"/>
    <n v="4"/>
    <n v="16"/>
    <n v="0.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31-0102-01-00"/>
    <d v="2019-08-16T00:00:00"/>
    <x v="4"/>
    <s v="RINGS"/>
    <n v="1"/>
    <n v="20"/>
    <n v="4"/>
    <n v="4"/>
    <n v="16"/>
    <n v="0.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31-0102-01-00"/>
    <d v="2019-08-19T00:00:00"/>
    <x v="4"/>
    <s v="RINGS"/>
    <n v="4"/>
    <n v="80"/>
    <n v="16"/>
    <n v="4"/>
    <n v="64"/>
    <n v="0.8"/>
    <s v="Monday"/>
    <d v="2019-08-22T00:00:00"/>
    <s v="Thursday"/>
    <s v="Thursday"/>
    <n v="0"/>
    <s v="Low Cost per Unit"/>
    <n v="0"/>
    <n v="2.4"/>
    <n v="0"/>
    <n v="0"/>
    <n v="0"/>
    <s v="Greater Than 8 Weeks Old"/>
  </r>
  <r>
    <s v="03-31-0102-01-00"/>
    <d v="2019-08-20T00:00:00"/>
    <x v="4"/>
    <s v="RINGS"/>
    <n v="5"/>
    <n v="100"/>
    <n v="20"/>
    <n v="4"/>
    <n v="80"/>
    <n v="0.8"/>
    <s v="Tuesday"/>
    <d v="2019-08-23T00:00:00"/>
    <s v="Friday"/>
    <s v="Friday"/>
    <n v="5"/>
    <s v="Low Cost per Unit"/>
    <n v="0"/>
    <n v="3"/>
    <n v="0"/>
    <n v="0"/>
    <n v="0"/>
    <s v="Greater Than 8 Weeks Old"/>
  </r>
  <r>
    <s v="03-31-0102-01-00"/>
    <d v="2019-08-21T00:00:00"/>
    <x v="4"/>
    <s v="RINGS"/>
    <n v="4"/>
    <n v="55.97"/>
    <n v="16"/>
    <n v="4"/>
    <n v="39.97"/>
    <n v="0.71"/>
    <s v="Wednesday"/>
    <d v="2019-08-24T00:00:00"/>
    <s v="Saturday"/>
    <s v="Saturday"/>
    <n v="0"/>
    <s v="Low Cost per Unit"/>
    <n v="0"/>
    <n v="1.6790999999999998"/>
    <n v="0"/>
    <n v="0"/>
    <n v="0"/>
    <s v="Greater Than 8 Weeks Old"/>
  </r>
  <r>
    <s v="03-31-0102-01-00"/>
    <d v="2019-08-22T00:00:00"/>
    <x v="4"/>
    <s v="RINGS"/>
    <n v="12"/>
    <n v="131.88999999999999"/>
    <n v="48"/>
    <n v="4"/>
    <n v="83.89"/>
    <n v="0.64"/>
    <s v="Thursday"/>
    <d v="2019-08-25T00:00:00"/>
    <s v="Sunday"/>
    <s v="Monday"/>
    <n v="0"/>
    <s v="Low Cost per Unit"/>
    <n v="0"/>
    <n v="3.9566999999999997"/>
    <n v="0"/>
    <n v="0"/>
    <n v="0"/>
    <s v="Greater Than 8 Weeks Old"/>
  </r>
  <r>
    <s v="03-31-0102-01-00"/>
    <d v="2019-08-23T00:00:00"/>
    <x v="4"/>
    <s v="RINGS"/>
    <n v="8"/>
    <n v="95.92"/>
    <n v="32"/>
    <n v="4"/>
    <n v="63.92"/>
    <n v="0.67"/>
    <s v="Friday"/>
    <d v="2019-08-26T00:00:00"/>
    <s v="Monday"/>
    <s v="Monday"/>
    <n v="0"/>
    <s v="Low Cost per Unit"/>
    <n v="0"/>
    <n v="2.8776000000000002"/>
    <n v="0"/>
    <n v="0"/>
    <n v="0"/>
    <s v="Greater Than 8 Weeks Old"/>
  </r>
  <r>
    <s v="03-31-0102-01-00"/>
    <d v="2019-08-24T00:00:00"/>
    <x v="4"/>
    <s v="RINGS"/>
    <n v="18"/>
    <n v="215.82"/>
    <n v="72"/>
    <n v="4"/>
    <n v="143.82"/>
    <n v="0.67"/>
    <s v="Saturday"/>
    <d v="2019-08-27T00:00:00"/>
    <s v="Tuesday"/>
    <s v="Tuesday"/>
    <n v="0"/>
    <s v="Low Cost per Unit"/>
    <n v="0"/>
    <n v="6.4745999999999997"/>
    <n v="0"/>
    <n v="0"/>
    <n v="0"/>
    <s v="Greater Than 8 Weeks Old"/>
  </r>
  <r>
    <s v="03-31-0102-01-00"/>
    <d v="2019-08-25T00:00:00"/>
    <x v="4"/>
    <s v="RINGS"/>
    <n v="44"/>
    <n v="527.55999999999995"/>
    <n v="176"/>
    <n v="4"/>
    <n v="351.56"/>
    <n v="0.67"/>
    <s v="Sunday"/>
    <d v="2019-08-28T00:00:00"/>
    <s v="Wednesday"/>
    <s v="Wednesday"/>
    <n v="0"/>
    <s v="Low Cost per Unit"/>
    <n v="0"/>
    <n v="15.826799999999999"/>
    <n v="0"/>
    <n v="0"/>
    <n v="0"/>
    <s v="Greater Than 8 Weeks Old"/>
  </r>
  <r>
    <s v="03-31-0102-01-00"/>
    <d v="2019-08-26T00:00:00"/>
    <x v="4"/>
    <s v="RINGS"/>
    <n v="35"/>
    <n v="419.65"/>
    <n v="140"/>
    <n v="4"/>
    <n v="279.64999999999998"/>
    <n v="0.67"/>
    <s v="Monday"/>
    <d v="2019-08-29T00:00:00"/>
    <s v="Thursday"/>
    <s v="Thursday"/>
    <n v="0"/>
    <s v="Low Cost per Unit"/>
    <n v="0"/>
    <n v="12.589499999999999"/>
    <n v="0"/>
    <n v="0"/>
    <n v="0"/>
    <s v="Greater Than 8 Weeks Old"/>
  </r>
  <r>
    <s v="03-31-0102-01-00"/>
    <d v="2019-08-27T00:00:00"/>
    <x v="4"/>
    <s v="RINGS"/>
    <n v="15"/>
    <n v="179.85"/>
    <n v="60"/>
    <n v="4"/>
    <n v="119.85"/>
    <n v="0.67"/>
    <s v="Tuesday"/>
    <d v="2019-08-30T00:00:00"/>
    <s v="Friday"/>
    <s v="Friday"/>
    <n v="8.9924999999999997"/>
    <s v="Low Cost per Unit"/>
    <n v="0"/>
    <n v="5.3954999999999993"/>
    <n v="0"/>
    <n v="0"/>
    <n v="0"/>
    <s v="Greater Than 8 Weeks Old"/>
  </r>
  <r>
    <s v="03-31-0102-01-00"/>
    <d v="2019-08-28T00:00:00"/>
    <x v="4"/>
    <s v="RINGS"/>
    <n v="32"/>
    <n v="383.68"/>
    <n v="128"/>
    <n v="4"/>
    <n v="255.68"/>
    <n v="0.67"/>
    <s v="Wednesday"/>
    <d v="2019-08-31T00:00:00"/>
    <s v="Saturday"/>
    <s v="Saturday"/>
    <n v="0"/>
    <s v="Low Cost per Unit"/>
    <n v="0"/>
    <n v="11.510400000000001"/>
    <n v="0"/>
    <n v="0"/>
    <n v="0"/>
    <s v="Greater Than 8 Weeks Old"/>
  </r>
  <r>
    <s v="03-31-0102-01-00"/>
    <d v="2019-08-29T00:00:00"/>
    <x v="4"/>
    <s v="RINGS"/>
    <n v="18"/>
    <n v="223.83"/>
    <n v="72"/>
    <n v="4"/>
    <n v="151.83000000000001"/>
    <n v="0.68"/>
    <s v="Thursday"/>
    <d v="2019-09-01T00:00:00"/>
    <s v="Sunday"/>
    <s v="Monday"/>
    <n v="0"/>
    <s v="Low Cost per Unit"/>
    <n v="0"/>
    <n v="6.7149000000000001"/>
    <n v="0"/>
    <n v="0"/>
    <n v="0"/>
    <s v="Greater Than 8 Weeks Old"/>
  </r>
  <r>
    <s v="03-31-0102-01-00"/>
    <d v="2019-08-30T00:00:00"/>
    <x v="4"/>
    <s v="RINGS"/>
    <n v="1"/>
    <n v="20"/>
    <n v="4"/>
    <n v="4"/>
    <n v="16"/>
    <n v="0.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31-0102-01-00"/>
    <d v="2019-08-31T00:00:00"/>
    <x v="4"/>
    <s v="RINGS"/>
    <n v="4"/>
    <n v="59.98"/>
    <n v="16"/>
    <n v="4"/>
    <n v="43.98"/>
    <n v="0.73"/>
    <s v="Saturday"/>
    <d v="2019-09-03T00:00:00"/>
    <s v="Tuesday"/>
    <s v="Tuesday"/>
    <n v="0"/>
    <s v="Low Cost per Unit"/>
    <n v="0"/>
    <n v="1.7993999999999999"/>
    <n v="0"/>
    <n v="0"/>
    <n v="0"/>
    <s v="Greater Than 8 Weeks Old"/>
  </r>
  <r>
    <s v="03-32-0402-00-00"/>
    <d v="2019-08-01T00:00:00"/>
    <x v="5"/>
    <s v="OUTERWEAR"/>
    <n v="4"/>
    <n v="236"/>
    <n v="52.96"/>
    <n v="13.24"/>
    <n v="183.04"/>
    <n v="0.78"/>
    <s v="Thursday"/>
    <d v="2019-08-04T00:00:00"/>
    <s v="Sunday"/>
    <s v="Monday"/>
    <n v="0"/>
    <s v="Low Cost per Unit"/>
    <n v="0"/>
    <n v="7.08"/>
    <n v="0"/>
    <n v="0"/>
    <n v="0"/>
    <s v="Greater Than 8 Weeks Old"/>
  </r>
  <r>
    <s v="03-32-0402-00-00"/>
    <d v="2019-08-04T00:00:00"/>
    <x v="5"/>
    <s v="OUTERWEAR"/>
    <n v="7"/>
    <n v="191.6"/>
    <n v="92.68"/>
    <n v="13.24"/>
    <n v="98.92"/>
    <n v="0.52"/>
    <s v="Sunday"/>
    <d v="2019-08-07T00:00:00"/>
    <s v="Wednesday"/>
    <s v="Wednesday"/>
    <n v="0"/>
    <s v="Low Cost per Unit"/>
    <n v="0"/>
    <n v="5.7479999999999993"/>
    <n v="0"/>
    <n v="0"/>
    <n v="0"/>
    <s v="Greater Than 8 Weeks Old"/>
  </r>
  <r>
    <s v="03-32-0402-00-00"/>
    <d v="2019-08-05T00:00:00"/>
    <x v="5"/>
    <s v="OUTERWEAR"/>
    <n v="3"/>
    <n v="177"/>
    <n v="39.72"/>
    <n v="13.24"/>
    <n v="137.28"/>
    <n v="0.78"/>
    <s v="Monday"/>
    <d v="2019-08-08T00:00:00"/>
    <s v="Thursday"/>
    <s v="Thursday"/>
    <n v="0"/>
    <s v="Low Cost per Unit"/>
    <n v="0"/>
    <n v="5.31"/>
    <n v="0"/>
    <n v="0"/>
    <n v="0"/>
    <s v="Greater Than 8 Weeks Old"/>
  </r>
  <r>
    <s v="03-32-0402-00-00"/>
    <d v="2019-08-06T00:00:00"/>
    <x v="5"/>
    <s v="OUTERWEAR"/>
    <n v="1"/>
    <n v="39.99"/>
    <n v="13.24"/>
    <n v="13.24"/>
    <n v="26.75"/>
    <n v="0.67"/>
    <s v="Tuesday"/>
    <d v="2019-08-09T00:00:00"/>
    <s v="Friday"/>
    <s v="Friday"/>
    <n v="1.9995000000000003"/>
    <s v="Low Cost per Unit"/>
    <n v="0"/>
    <n v="0"/>
    <n v="0"/>
    <n v="0"/>
    <n v="0"/>
    <s v="Greater Than 8 Weeks Old"/>
  </r>
  <r>
    <s v="03-32-0402-00-00"/>
    <d v="2019-08-07T00:00:00"/>
    <x v="5"/>
    <s v="OUTERWEAR"/>
    <n v="23"/>
    <n v="919.77"/>
    <n v="304.52"/>
    <n v="13.239999999999998"/>
    <n v="615.25"/>
    <n v="0.67"/>
    <s v="Wednesday"/>
    <d v="2019-08-10T00:00:00"/>
    <s v="Saturday"/>
    <s v="Saturday"/>
    <n v="0"/>
    <s v="Low Cost per Unit"/>
    <n v="0"/>
    <n v="27.5931"/>
    <n v="0"/>
    <n v="0"/>
    <n v="0"/>
    <s v="Greater Than 8 Weeks Old"/>
  </r>
  <r>
    <s v="03-32-0402-00-00"/>
    <d v="2019-08-08T00:00:00"/>
    <x v="5"/>
    <s v="OUTERWEAR"/>
    <n v="9"/>
    <n v="359.91"/>
    <n v="119.16"/>
    <n v="13.24"/>
    <n v="240.75"/>
    <n v="0.67"/>
    <s v="Thursday"/>
    <d v="2019-08-11T00:00:00"/>
    <s v="Sunday"/>
    <s v="Monday"/>
    <n v="0"/>
    <s v="Low Cost per Unit"/>
    <n v="0"/>
    <n v="10.7973"/>
    <n v="0"/>
    <n v="0"/>
    <n v="0"/>
    <s v="Greater Than 8 Weeks Old"/>
  </r>
  <r>
    <s v="03-32-0402-00-00"/>
    <d v="2019-08-09T00:00:00"/>
    <x v="5"/>
    <s v="OUTERWEAR"/>
    <n v="17"/>
    <n v="679.83"/>
    <n v="225.08"/>
    <n v="13.24"/>
    <n v="454.75"/>
    <n v="0.67"/>
    <s v="Friday"/>
    <d v="2019-08-12T00:00:00"/>
    <s v="Monday"/>
    <s v="Monday"/>
    <n v="0"/>
    <s v="Low Cost per Unit"/>
    <n v="0"/>
    <n v="20.3949"/>
    <n v="0"/>
    <n v="0"/>
    <n v="0"/>
    <s v="Greater Than 8 Weeks Old"/>
  </r>
  <r>
    <s v="03-32-0402-00-00"/>
    <d v="2019-08-10T00:00:00"/>
    <x v="5"/>
    <s v="OUTERWEAR"/>
    <n v="17"/>
    <n v="679.83"/>
    <n v="225.08"/>
    <n v="13.24"/>
    <n v="454.75"/>
    <n v="0.67"/>
    <s v="Saturday"/>
    <d v="2019-08-13T00:00:00"/>
    <s v="Tuesday"/>
    <s v="Tuesday"/>
    <n v="0"/>
    <s v="Low Cost per Unit"/>
    <n v="0"/>
    <n v="20.3949"/>
    <n v="0"/>
    <n v="0"/>
    <n v="0"/>
    <s v="Greater Than 8 Weeks Old"/>
  </r>
  <r>
    <s v="03-32-0402-00-00"/>
    <d v="2019-08-11T00:00:00"/>
    <x v="5"/>
    <s v="OUTERWEAR"/>
    <n v="37"/>
    <n v="1479.63"/>
    <n v="489.88"/>
    <n v="13.24"/>
    <n v="989.75"/>
    <n v="0.67"/>
    <s v="Sunday"/>
    <d v="2019-08-14T00:00:00"/>
    <s v="Wednesday"/>
    <s v="Wednesday"/>
    <n v="0"/>
    <s v="Low Cost per Unit"/>
    <n v="0"/>
    <n v="44.3889"/>
    <n v="0"/>
    <n v="0"/>
    <n v="0"/>
    <s v="Greater Than 8 Weeks Old"/>
  </r>
  <r>
    <s v="03-32-0402-00-00"/>
    <d v="2019-08-12T00:00:00"/>
    <x v="5"/>
    <s v="OUTERWEAR"/>
    <n v="10"/>
    <n v="399.9"/>
    <n v="132.4"/>
    <n v="13.24"/>
    <n v="267.5"/>
    <n v="0.67"/>
    <s v="Monday"/>
    <d v="2019-08-15T00:00:00"/>
    <s v="Thursday"/>
    <s v="Thursday"/>
    <n v="0"/>
    <s v="Low Cost per Unit"/>
    <n v="0"/>
    <n v="11.996999999999998"/>
    <n v="0"/>
    <n v="0"/>
    <n v="0"/>
    <s v="Greater Than 8 Weeks Old"/>
  </r>
  <r>
    <s v="03-32-0402-00-00"/>
    <d v="2019-08-13T00:00:00"/>
    <x v="5"/>
    <s v="OUTERWEAR"/>
    <n v="9"/>
    <n v="359.91"/>
    <n v="119.16"/>
    <n v="13.24"/>
    <n v="240.75"/>
    <n v="0.67"/>
    <s v="Tuesday"/>
    <d v="2019-08-16T00:00:00"/>
    <s v="Friday"/>
    <s v="Friday"/>
    <n v="17.995500000000003"/>
    <s v="Low Cost per Unit"/>
    <n v="0"/>
    <n v="10.7973"/>
    <n v="0"/>
    <n v="0"/>
    <n v="0"/>
    <s v="Greater Than 8 Weeks Old"/>
  </r>
  <r>
    <s v="03-32-0402-00-00"/>
    <d v="2019-08-14T00:00:00"/>
    <x v="5"/>
    <s v="OUTERWEAR"/>
    <n v="9"/>
    <n v="359.91"/>
    <n v="119.16"/>
    <n v="13.24"/>
    <n v="240.75"/>
    <n v="0.67"/>
    <s v="Wednesday"/>
    <d v="2019-08-17T00:00:00"/>
    <s v="Saturday"/>
    <s v="Saturday"/>
    <n v="0"/>
    <s v="Low Cost per Unit"/>
    <n v="0"/>
    <n v="10.7973"/>
    <n v="0"/>
    <n v="0"/>
    <n v="0"/>
    <s v="Greater Than 8 Weeks Old"/>
  </r>
  <r>
    <s v="03-32-0402-00-00"/>
    <d v="2019-08-15T00:00:00"/>
    <x v="5"/>
    <s v="OUTERWEAR"/>
    <n v="15"/>
    <n v="599.85"/>
    <n v="198.6"/>
    <n v="13.24"/>
    <n v="401.25"/>
    <n v="0.67"/>
    <s v="Thursday"/>
    <d v="2019-08-18T00:00:00"/>
    <s v="Sunday"/>
    <s v="Monday"/>
    <n v="0"/>
    <s v="Low Cost per Unit"/>
    <n v="0"/>
    <n v="17.9955"/>
    <n v="0"/>
    <n v="0"/>
    <n v="0"/>
    <s v="Greater Than 8 Weeks Old"/>
  </r>
  <r>
    <s v="03-32-0402-00-00"/>
    <d v="2019-08-16T00:00:00"/>
    <x v="5"/>
    <s v="OUTERWEAR"/>
    <n v="17"/>
    <n v="679.83"/>
    <n v="225.08"/>
    <n v="13.24"/>
    <n v="454.75"/>
    <n v="0.67"/>
    <s v="Friday"/>
    <d v="2019-08-19T00:00:00"/>
    <s v="Monday"/>
    <s v="Monday"/>
    <n v="0"/>
    <s v="Low Cost per Unit"/>
    <n v="0"/>
    <n v="20.3949"/>
    <n v="0"/>
    <n v="0"/>
    <n v="0"/>
    <s v="Greater Than 8 Weeks Old"/>
  </r>
  <r>
    <s v="03-32-0402-00-00"/>
    <d v="2019-08-17T00:00:00"/>
    <x v="5"/>
    <s v="OUTERWEAR"/>
    <n v="12"/>
    <n v="479.88"/>
    <n v="158.88"/>
    <n v="13.24"/>
    <n v="321"/>
    <n v="0.67"/>
    <s v="Saturday"/>
    <d v="2019-08-20T00:00:00"/>
    <s v="Tuesday"/>
    <s v="Tuesday"/>
    <n v="0"/>
    <s v="Low Cost per Unit"/>
    <n v="0"/>
    <n v="14.3964"/>
    <n v="0"/>
    <n v="0"/>
    <n v="0"/>
    <s v="Greater Than 8 Weeks Old"/>
  </r>
  <r>
    <s v="03-32-0402-00-00"/>
    <d v="2019-08-18T00:00:00"/>
    <x v="5"/>
    <s v="OUTERWEAR"/>
    <n v="26"/>
    <n v="1039.74"/>
    <n v="344.24"/>
    <n v="13.24"/>
    <n v="695.5"/>
    <n v="0.67"/>
    <s v="Sunday"/>
    <d v="2019-08-21T00:00:00"/>
    <s v="Wednesday"/>
    <s v="Wednesday"/>
    <n v="0"/>
    <s v="Low Cost per Unit"/>
    <n v="0"/>
    <n v="31.1922"/>
    <n v="0"/>
    <n v="0"/>
    <n v="0"/>
    <s v="Greater Than 8 Weeks Old"/>
  </r>
  <r>
    <s v="03-32-0402-00-00"/>
    <d v="2019-08-19T00:00:00"/>
    <x v="5"/>
    <s v="OUTERWEAR"/>
    <n v="14"/>
    <n v="559.86"/>
    <n v="185.36"/>
    <n v="13.24"/>
    <n v="374.5"/>
    <n v="0.67"/>
    <s v="Monday"/>
    <d v="2019-08-22T00:00:00"/>
    <s v="Thursday"/>
    <s v="Thursday"/>
    <n v="0"/>
    <s v="Low Cost per Unit"/>
    <n v="0"/>
    <n v="16.7958"/>
    <n v="0"/>
    <n v="0"/>
    <n v="0"/>
    <s v="Greater Than 8 Weeks Old"/>
  </r>
  <r>
    <s v="03-32-0402-00-00"/>
    <d v="2019-08-20T00:00:00"/>
    <x v="5"/>
    <s v="OUTERWEAR"/>
    <n v="13"/>
    <n v="519.87"/>
    <n v="172.12"/>
    <n v="13.24"/>
    <n v="347.75"/>
    <n v="0.67"/>
    <s v="Tuesday"/>
    <d v="2019-08-23T00:00:00"/>
    <s v="Friday"/>
    <s v="Friday"/>
    <n v="25.993500000000001"/>
    <s v="Low Cost per Unit"/>
    <n v="0"/>
    <n v="15.5961"/>
    <n v="0"/>
    <n v="0"/>
    <n v="0"/>
    <s v="Greater Than 8 Weeks Old"/>
  </r>
  <r>
    <s v="03-32-0402-00-00"/>
    <d v="2019-08-21T00:00:00"/>
    <x v="5"/>
    <s v="OUTERWEAR"/>
    <n v="34"/>
    <n v="1267.92"/>
    <n v="450.16"/>
    <n v="13.24"/>
    <n v="817.76"/>
    <n v="0.64"/>
    <s v="Wednesday"/>
    <d v="2019-08-24T00:00:00"/>
    <s v="Saturday"/>
    <s v="Saturday"/>
    <n v="0"/>
    <s v="Low Cost per Unit"/>
    <n v="0"/>
    <n v="38.037599999999998"/>
    <n v="0"/>
    <n v="0"/>
    <n v="0"/>
    <s v="Greater Than 8 Weeks Old"/>
  </r>
  <r>
    <s v="03-32-0402-00-00"/>
    <d v="2019-08-22T00:00:00"/>
    <x v="5"/>
    <s v="OUTERWEAR"/>
    <n v="17"/>
    <n v="639.84"/>
    <n v="225.08"/>
    <n v="13.24"/>
    <n v="414.76"/>
    <n v="0.65"/>
    <s v="Thursday"/>
    <d v="2019-08-25T00:00:00"/>
    <s v="Sunday"/>
    <s v="Monday"/>
    <n v="0"/>
    <s v="Low Cost per Unit"/>
    <n v="0"/>
    <n v="19.1952"/>
    <n v="0"/>
    <n v="0"/>
    <n v="0"/>
    <s v="Greater Than 8 Weeks Old"/>
  </r>
  <r>
    <s v="03-32-0402-00-00"/>
    <d v="2019-08-23T00:00:00"/>
    <x v="5"/>
    <s v="OUTERWEAR"/>
    <n v="15"/>
    <n v="599.85"/>
    <n v="198.6"/>
    <n v="13.24"/>
    <n v="401.25"/>
    <n v="0.67"/>
    <s v="Friday"/>
    <d v="2019-08-26T00:00:00"/>
    <s v="Monday"/>
    <s v="Monday"/>
    <n v="0"/>
    <s v="Low Cost per Unit"/>
    <n v="0"/>
    <n v="17.9955"/>
    <n v="0"/>
    <n v="0"/>
    <n v="0"/>
    <s v="Greater Than 8 Weeks Old"/>
  </r>
  <r>
    <s v="03-32-0402-00-00"/>
    <d v="2019-08-24T00:00:00"/>
    <x v="5"/>
    <s v="OUTERWEAR"/>
    <n v="22"/>
    <n v="879.78"/>
    <n v="291.27999999999997"/>
    <n v="13.239999999999998"/>
    <n v="588.5"/>
    <n v="0.67"/>
    <s v="Saturday"/>
    <d v="2019-08-27T00:00:00"/>
    <s v="Tuesday"/>
    <s v="Tuesday"/>
    <n v="0"/>
    <s v="Low Cost per Unit"/>
    <n v="0"/>
    <n v="26.3934"/>
    <n v="0"/>
    <n v="0"/>
    <n v="0"/>
    <s v="Greater Than 8 Weeks Old"/>
  </r>
  <r>
    <s v="03-32-0402-00-00"/>
    <d v="2019-08-25T00:00:00"/>
    <x v="5"/>
    <s v="OUTERWEAR"/>
    <n v="16"/>
    <n v="639.84"/>
    <n v="211.84"/>
    <n v="13.24"/>
    <n v="428"/>
    <n v="0.67"/>
    <s v="Sunday"/>
    <d v="2019-08-28T00:00:00"/>
    <s v="Wednesday"/>
    <s v="Wednesday"/>
    <n v="0"/>
    <s v="Low Cost per Unit"/>
    <n v="0"/>
    <n v="19.1952"/>
    <n v="0"/>
    <n v="0"/>
    <n v="0"/>
    <s v="Greater Than 8 Weeks Old"/>
  </r>
  <r>
    <s v="03-32-0402-00-00"/>
    <d v="2019-08-26T00:00:00"/>
    <x v="5"/>
    <s v="OUTERWEAR"/>
    <n v="27"/>
    <n v="1051.73"/>
    <n v="357.48"/>
    <n v="13.24"/>
    <n v="694.25"/>
    <n v="0.66"/>
    <s v="Monday"/>
    <d v="2019-08-29T00:00:00"/>
    <s v="Thursday"/>
    <s v="Thursday"/>
    <n v="0"/>
    <s v="Low Cost per Unit"/>
    <n v="0"/>
    <n v="31.5519"/>
    <n v="0"/>
    <n v="0"/>
    <n v="0"/>
    <s v="Greater Than 8 Weeks Old"/>
  </r>
  <r>
    <s v="03-32-0402-00-00"/>
    <d v="2019-08-27T00:00:00"/>
    <x v="5"/>
    <s v="OUTERWEAR"/>
    <n v="26"/>
    <n v="959.74"/>
    <n v="344.24"/>
    <n v="13.24"/>
    <n v="615.5"/>
    <n v="0.64"/>
    <s v="Tuesday"/>
    <d v="2019-08-30T00:00:00"/>
    <s v="Friday"/>
    <s v="Friday"/>
    <n v="47.987000000000002"/>
    <s v="Low Cost per Unit"/>
    <n v="0"/>
    <n v="28.792199999999998"/>
    <n v="0"/>
    <n v="0"/>
    <n v="0"/>
    <s v="Greater Than 8 Weeks Old"/>
  </r>
  <r>
    <s v="03-32-0402-00-00"/>
    <d v="2019-08-28T00:00:00"/>
    <x v="5"/>
    <s v="OUTERWEAR"/>
    <n v="31"/>
    <n v="1115.69"/>
    <n v="410.44"/>
    <n v="13.24"/>
    <n v="705.25"/>
    <n v="0.63"/>
    <s v="Wednesday"/>
    <d v="2019-08-31T00:00:00"/>
    <s v="Saturday"/>
    <s v="Saturday"/>
    <n v="0"/>
    <s v="Low Cost per Unit"/>
    <n v="0"/>
    <n v="33.470700000000001"/>
    <n v="0"/>
    <n v="0"/>
    <n v="0"/>
    <s v="Greater Than 8 Weeks Old"/>
  </r>
  <r>
    <s v="03-32-0402-00-00"/>
    <d v="2019-08-29T00:00:00"/>
    <x v="5"/>
    <s v="OUTERWEAR"/>
    <n v="21"/>
    <n v="832.82"/>
    <n v="278.04000000000002"/>
    <n v="13.24"/>
    <n v="554.78"/>
    <n v="0.67"/>
    <s v="Thursday"/>
    <d v="2019-09-01T00:00:00"/>
    <s v="Sunday"/>
    <s v="Monday"/>
    <n v="0"/>
    <s v="Low Cost per Unit"/>
    <n v="0"/>
    <n v="24.9846"/>
    <n v="0"/>
    <n v="0"/>
    <n v="0"/>
    <s v="Greater Than 8 Weeks Old"/>
  </r>
  <r>
    <s v="03-32-0402-00-00"/>
    <d v="2019-08-30T00:00:00"/>
    <x v="5"/>
    <s v="OUTERWEAR"/>
    <n v="3"/>
    <n v="130.97999999999999"/>
    <n v="39.72"/>
    <n v="13.24"/>
    <n v="91.26"/>
    <n v="0.7"/>
    <s v="Friday"/>
    <d v="2019-09-02T00:00:00"/>
    <s v="Monday"/>
    <s v="Monday"/>
    <n v="0"/>
    <s v="Low Cost per Unit"/>
    <n v="0"/>
    <n v="3.9293999999999993"/>
    <n v="0"/>
    <n v="0"/>
    <n v="0"/>
    <s v="Greater Than 8 Weeks Old"/>
  </r>
  <r>
    <s v="03-32-0402-00-00"/>
    <d v="2019-08-31T00:00:00"/>
    <x v="5"/>
    <s v="OUTERWEAR"/>
    <n v="1"/>
    <n v="59"/>
    <n v="13.24"/>
    <n v="13.24"/>
    <n v="45.76"/>
    <n v="0.78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33-1303-00-00"/>
    <d v="2019-08-02T00:00:00"/>
    <x v="5"/>
    <s v="OUTERWEAR"/>
    <n v="1"/>
    <n v="129"/>
    <n v="40.17"/>
    <n v="40.17"/>
    <n v="88.83"/>
    <n v="0.69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33-1303-00-00"/>
    <d v="2019-08-04T00:00:00"/>
    <x v="5"/>
    <s v="OUTERWEAR"/>
    <n v="1"/>
    <n v="129"/>
    <n v="40.17"/>
    <n v="40.17"/>
    <n v="88.83"/>
    <n v="0.69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33-1303-00-00"/>
    <d v="2019-08-05T00:00:00"/>
    <x v="5"/>
    <s v="OUTERWEAR"/>
    <n v="1"/>
    <n v="129"/>
    <n v="40.17"/>
    <n v="40.17"/>
    <n v="88.83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33-1303-00-00"/>
    <d v="2019-08-06T00:00:00"/>
    <x v="5"/>
    <s v="OUTERWEAR"/>
    <n v="1"/>
    <n v="129"/>
    <n v="40.17"/>
    <n v="40.17"/>
    <n v="88.83"/>
    <n v="0.69"/>
    <s v="Tuesday"/>
    <d v="2019-08-09T00:00:00"/>
    <s v="Friday"/>
    <s v="Friday"/>
    <n v="6.45"/>
    <s v="High Cost per Unit"/>
    <n v="0"/>
    <n v="0"/>
    <n v="0"/>
    <n v="0"/>
    <n v="0"/>
    <s v="Greater Than 8 Weeks Old"/>
  </r>
  <r>
    <s v="03-33-1303-00-00"/>
    <d v="2019-08-07T00:00:00"/>
    <x v="5"/>
    <s v="OUTERWEAR"/>
    <n v="3"/>
    <n v="387"/>
    <n v="120.51"/>
    <n v="40.17"/>
    <n v="266.49"/>
    <n v="0.69"/>
    <s v="Wednesday"/>
    <d v="2019-08-10T00:00:00"/>
    <s v="Saturday"/>
    <s v="Saturday"/>
    <n v="0"/>
    <s v="High Cost per Unit"/>
    <n v="0"/>
    <n v="11.61"/>
    <n v="0"/>
    <n v="0"/>
    <n v="0"/>
    <s v="Greater Than 8 Weeks Old"/>
  </r>
  <r>
    <s v="03-33-1303-00-00"/>
    <d v="2019-08-08T00:00:00"/>
    <x v="5"/>
    <s v="OUTERWEAR"/>
    <n v="2"/>
    <n v="258"/>
    <n v="80.34"/>
    <n v="40.17"/>
    <n v="177.66"/>
    <n v="0.69"/>
    <s v="Thursday"/>
    <d v="2019-08-11T00:00:00"/>
    <s v="Sunday"/>
    <s v="Monday"/>
    <n v="0"/>
    <s v="High Cost per Unit"/>
    <n v="0"/>
    <n v="7.7399999999999993"/>
    <n v="0"/>
    <n v="0"/>
    <n v="0"/>
    <s v="Greater Than 8 Weeks Old"/>
  </r>
  <r>
    <s v="03-33-1303-00-00"/>
    <d v="2019-08-10T00:00:00"/>
    <x v="5"/>
    <s v="OUTERWEAR"/>
    <n v="1"/>
    <n v="129"/>
    <n v="40.17"/>
    <n v="40.17"/>
    <n v="88.83"/>
    <n v="0.69"/>
    <s v="Saturday"/>
    <d v="2019-08-13T00:00:00"/>
    <s v="Tuesday"/>
    <s v="Tuesday"/>
    <n v="0"/>
    <s v="High Cost per Unit"/>
    <n v="0"/>
    <n v="0"/>
    <n v="0"/>
    <n v="0"/>
    <n v="0"/>
    <s v="Greater Than 8 Weeks Old"/>
  </r>
  <r>
    <s v="03-33-1303-00-00"/>
    <d v="2019-08-11T00:00:00"/>
    <x v="5"/>
    <s v="OUTERWEAR"/>
    <n v="1"/>
    <n v="129"/>
    <n v="40.17"/>
    <n v="40.17"/>
    <n v="88.83"/>
    <n v="0.69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3-33-1303-00-00"/>
    <d v="2019-08-12T00:00:00"/>
    <x v="5"/>
    <s v="OUTERWEAR"/>
    <n v="1"/>
    <n v="129"/>
    <n v="40.17"/>
    <n v="40.17"/>
    <n v="88.83"/>
    <n v="0.69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33-1303-00-00"/>
    <d v="2019-08-13T00:00:00"/>
    <x v="5"/>
    <s v="OUTERWEAR"/>
    <n v="1"/>
    <n v="129"/>
    <n v="40.17"/>
    <n v="40.17"/>
    <n v="88.83"/>
    <n v="0.69"/>
    <s v="Tuesday"/>
    <d v="2019-08-16T00:00:00"/>
    <s v="Friday"/>
    <s v="Friday"/>
    <n v="6.45"/>
    <s v="High Cost per Unit"/>
    <n v="0"/>
    <n v="0"/>
    <n v="0"/>
    <n v="0"/>
    <n v="0"/>
    <s v="Greater Than 8 Weeks Old"/>
  </r>
  <r>
    <s v="03-33-1303-00-00"/>
    <d v="2019-08-14T00:00:00"/>
    <x v="5"/>
    <s v="OUTERWEAR"/>
    <n v="1"/>
    <n v="129"/>
    <n v="40.17"/>
    <n v="40.17"/>
    <n v="88.83"/>
    <n v="0.69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33-1303-00-00"/>
    <d v="2019-08-15T00:00:00"/>
    <x v="5"/>
    <s v="OUTERWEAR"/>
    <n v="1"/>
    <n v="129"/>
    <n v="40.17"/>
    <n v="40.17"/>
    <n v="88.83"/>
    <n v="0.69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33-1303-00-00"/>
    <d v="2019-08-18T00:00:00"/>
    <x v="5"/>
    <s v="OUTERWEAR"/>
    <n v="2"/>
    <n v="258"/>
    <n v="80.34"/>
    <n v="40.17"/>
    <n v="177.66"/>
    <n v="0.69"/>
    <s v="Sunday"/>
    <d v="2019-08-21T00:00:00"/>
    <s v="Wednesday"/>
    <s v="Wednesday"/>
    <n v="0"/>
    <s v="High Cost per Unit"/>
    <n v="0"/>
    <n v="7.7399999999999993"/>
    <n v="0"/>
    <n v="0"/>
    <n v="0"/>
    <s v="Greater Than 8 Weeks Old"/>
  </r>
  <r>
    <s v="03-33-1303-00-00"/>
    <d v="2019-08-25T00:00:00"/>
    <x v="5"/>
    <s v="OUTERWEAR"/>
    <n v="1"/>
    <n v="129"/>
    <n v="40.17"/>
    <n v="40.17"/>
    <n v="88.83"/>
    <n v="0.69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33-1303-00-00"/>
    <d v="2019-08-31T00:00:00"/>
    <x v="5"/>
    <s v="OUTERWEAR"/>
    <n v="1"/>
    <n v="129"/>
    <n v="40.17"/>
    <n v="40.17"/>
    <n v="88.83"/>
    <n v="0.69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3-35-0101-01-00"/>
    <d v="2019-08-02T00:00:00"/>
    <x v="1"/>
    <s v="WEIGHTS"/>
    <n v="2"/>
    <n v="138"/>
    <n v="30"/>
    <n v="15"/>
    <n v="108"/>
    <n v="0.78"/>
    <s v="Friday"/>
    <d v="2019-08-05T00:00:00"/>
    <s v="Monday"/>
    <s v="Monday"/>
    <n v="0"/>
    <s v="Low Cost per Unit"/>
    <n v="0"/>
    <n v="4.1399999999999997"/>
    <n v="0"/>
    <n v="0"/>
    <n v="0"/>
    <s v="Greater Than 8 Weeks Old"/>
  </r>
  <r>
    <s v="03-35-0101-01-00"/>
    <d v="2019-08-03T00:00:00"/>
    <x v="1"/>
    <s v="WEIGHTS"/>
    <n v="1"/>
    <n v="69"/>
    <n v="15"/>
    <n v="15"/>
    <n v="54"/>
    <n v="0.78"/>
    <s v="Saturday"/>
    <d v="2019-08-06T00:00:00"/>
    <s v="Tuesday"/>
    <s v="Tuesday"/>
    <n v="0"/>
    <s v="Low Cost per Unit"/>
    <n v="0"/>
    <n v="0"/>
    <n v="0"/>
    <n v="6.9"/>
    <n v="0"/>
    <s v="Greater Than 8 Weeks Old"/>
  </r>
  <r>
    <s v="03-35-0101-01-00"/>
    <d v="2019-08-04T00:00:00"/>
    <x v="1"/>
    <s v="WEIGHTS"/>
    <n v="2"/>
    <n v="138"/>
    <n v="30"/>
    <n v="15"/>
    <n v="108"/>
    <n v="0.78"/>
    <s v="Sunday"/>
    <d v="2019-08-07T00:00:00"/>
    <s v="Wednesday"/>
    <s v="Wednesday"/>
    <n v="0"/>
    <s v="Low Cost per Unit"/>
    <n v="0"/>
    <n v="4.1399999999999997"/>
    <n v="0"/>
    <n v="0"/>
    <n v="0"/>
    <s v="Greater Than 8 Weeks Old"/>
  </r>
  <r>
    <s v="03-35-0101-01-00"/>
    <d v="2019-08-05T00:00:00"/>
    <x v="1"/>
    <s v="WEIGHTS"/>
    <n v="1"/>
    <n v="69"/>
    <n v="15"/>
    <n v="15"/>
    <n v="54"/>
    <n v="0.7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35-0101-01-00"/>
    <d v="2019-08-08T00:00:00"/>
    <x v="1"/>
    <s v="WEIGHTS"/>
    <n v="1"/>
    <n v="69"/>
    <n v="15"/>
    <n v="15"/>
    <n v="54"/>
    <n v="0.7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35-0101-01-00"/>
    <d v="2019-08-09T00:00:00"/>
    <x v="1"/>
    <s v="WEIGHTS"/>
    <n v="1"/>
    <n v="69"/>
    <n v="15"/>
    <n v="15"/>
    <n v="54"/>
    <n v="0.78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35-0101-01-00"/>
    <d v="2019-08-10T00:00:00"/>
    <x v="1"/>
    <s v="WEIGHTS"/>
    <n v="1"/>
    <n v="69"/>
    <n v="15"/>
    <n v="15"/>
    <n v="54"/>
    <n v="0.78"/>
    <s v="Saturday"/>
    <d v="2019-08-13T00:00:00"/>
    <s v="Tuesday"/>
    <s v="Tuesday"/>
    <n v="0"/>
    <s v="Low Cost per Unit"/>
    <n v="0"/>
    <n v="0"/>
    <n v="0"/>
    <n v="6.9"/>
    <n v="0"/>
    <s v="Greater Than 8 Weeks Old"/>
  </r>
  <r>
    <s v="03-35-0101-01-00"/>
    <d v="2019-08-11T00:00:00"/>
    <x v="1"/>
    <s v="WEIGHTS"/>
    <n v="2"/>
    <n v="138"/>
    <n v="30"/>
    <n v="15"/>
    <n v="108"/>
    <n v="0.78"/>
    <s v="Sunday"/>
    <d v="2019-08-14T00:00:00"/>
    <s v="Wednesday"/>
    <s v="Wednesday"/>
    <n v="0"/>
    <s v="Low Cost per Unit"/>
    <n v="0"/>
    <n v="4.1399999999999997"/>
    <n v="0"/>
    <n v="0"/>
    <n v="0"/>
    <s v="Greater Than 8 Weeks Old"/>
  </r>
  <r>
    <s v="03-35-0101-01-00"/>
    <d v="2019-08-14T00:00:00"/>
    <x v="1"/>
    <s v="WEIGHTS"/>
    <n v="1"/>
    <n v="69"/>
    <n v="15"/>
    <n v="15"/>
    <n v="54"/>
    <n v="0.7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35-0101-01-00"/>
    <d v="2019-08-15T00:00:00"/>
    <x v="1"/>
    <s v="WEIGHTS"/>
    <n v="1"/>
    <n v="69"/>
    <n v="15"/>
    <n v="15"/>
    <n v="54"/>
    <n v="0.7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35-0101-01-00"/>
    <d v="2019-08-16T00:00:00"/>
    <x v="1"/>
    <s v="WEIGHTS"/>
    <n v="1"/>
    <n v="69"/>
    <n v="15"/>
    <n v="15"/>
    <n v="54"/>
    <n v="0.7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35-0101-01-00"/>
    <d v="2019-08-17T00:00:00"/>
    <x v="1"/>
    <s v="WEIGHTS"/>
    <n v="1"/>
    <n v="69"/>
    <n v="15"/>
    <n v="15"/>
    <n v="54"/>
    <n v="0.78"/>
    <s v="Saturday"/>
    <d v="2019-08-20T00:00:00"/>
    <s v="Tuesday"/>
    <s v="Tuesday"/>
    <n v="0"/>
    <s v="Low Cost per Unit"/>
    <n v="0"/>
    <n v="0"/>
    <n v="0"/>
    <n v="6.9"/>
    <n v="0"/>
    <s v="Greater Than 8 Weeks Old"/>
  </r>
  <r>
    <s v="03-35-0101-01-00"/>
    <d v="2019-08-18T00:00:00"/>
    <x v="1"/>
    <s v="WEIGHTS"/>
    <n v="1"/>
    <n v="69"/>
    <n v="15"/>
    <n v="15"/>
    <n v="54"/>
    <n v="0.7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35-0101-01-00"/>
    <d v="2019-08-21T00:00:00"/>
    <x v="1"/>
    <s v="WEIGHTS"/>
    <n v="1"/>
    <n v="69"/>
    <n v="15"/>
    <n v="15"/>
    <n v="54"/>
    <n v="0.78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35-0101-01-00"/>
    <d v="2019-08-24T00:00:00"/>
    <x v="1"/>
    <s v="WEIGHTS"/>
    <n v="1"/>
    <n v="69"/>
    <n v="15"/>
    <n v="15"/>
    <n v="54"/>
    <n v="0.78"/>
    <s v="Saturday"/>
    <d v="2019-08-27T00:00:00"/>
    <s v="Tuesday"/>
    <s v="Tuesday"/>
    <n v="0"/>
    <s v="Low Cost per Unit"/>
    <n v="0"/>
    <n v="0"/>
    <n v="0"/>
    <n v="6.9"/>
    <n v="0"/>
    <s v="Greater Than 8 Weeks Old"/>
  </r>
  <r>
    <s v="03-35-0101-01-00"/>
    <d v="2019-08-25T00:00:00"/>
    <x v="1"/>
    <s v="WEIGHTS"/>
    <n v="1"/>
    <n v="69"/>
    <n v="15"/>
    <n v="15"/>
    <n v="54"/>
    <n v="0.78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35-0101-01-00"/>
    <d v="2019-08-27T00:00:00"/>
    <x v="1"/>
    <s v="WEIGHTS"/>
    <n v="1"/>
    <n v="69"/>
    <n v="15"/>
    <n v="15"/>
    <n v="54"/>
    <n v="0.78"/>
    <s v="Tuesday"/>
    <d v="2019-08-30T00:00:00"/>
    <s v="Friday"/>
    <s v="Friday"/>
    <n v="3.45"/>
    <s v="Low Cost per Unit"/>
    <n v="0"/>
    <n v="0"/>
    <n v="0"/>
    <n v="0"/>
    <n v="0"/>
    <s v="Greater Than 8 Weeks Old"/>
  </r>
  <r>
    <s v="03-35-0101-01-00"/>
    <d v="2019-08-28T00:00:00"/>
    <x v="1"/>
    <s v="WEIGHTS"/>
    <n v="5"/>
    <n v="345"/>
    <n v="75"/>
    <n v="15"/>
    <n v="270"/>
    <n v="0.78"/>
    <s v="Wednesday"/>
    <d v="2019-08-31T00:00:00"/>
    <s v="Saturday"/>
    <s v="Saturday"/>
    <n v="0"/>
    <s v="Low Cost per Unit"/>
    <n v="0"/>
    <n v="10.35"/>
    <n v="0"/>
    <n v="0"/>
    <n v="0"/>
    <s v="Greater Than 8 Weeks Old"/>
  </r>
  <r>
    <s v="03-35-0101-01-00"/>
    <d v="2019-08-29T00:00:00"/>
    <x v="1"/>
    <s v="WEIGHTS"/>
    <n v="3"/>
    <n v="207"/>
    <n v="45"/>
    <n v="15"/>
    <n v="162"/>
    <n v="0.78"/>
    <s v="Thursday"/>
    <d v="2019-09-01T00:00:00"/>
    <s v="Sunday"/>
    <s v="Monday"/>
    <n v="0"/>
    <s v="Low Cost per Unit"/>
    <n v="0"/>
    <n v="6.21"/>
    <n v="0"/>
    <n v="0"/>
    <n v="0"/>
    <s v="Greater Than 8 Weeks Old"/>
  </r>
  <r>
    <s v="03-35-0101-01-00"/>
    <d v="2019-08-30T00:00:00"/>
    <x v="1"/>
    <s v="WEIGHTS"/>
    <n v="1"/>
    <n v="69"/>
    <n v="15"/>
    <n v="15"/>
    <n v="54"/>
    <n v="0.7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35-0101-01-00"/>
    <d v="2019-08-31T00:00:00"/>
    <x v="1"/>
    <s v="WEIGHTS"/>
    <n v="3"/>
    <n v="207"/>
    <n v="45"/>
    <n v="15"/>
    <n v="162"/>
    <n v="0.78"/>
    <s v="Saturday"/>
    <d v="2019-09-03T00:00:00"/>
    <s v="Tuesday"/>
    <s v="Tuesday"/>
    <n v="0"/>
    <s v="Low Cost per Unit"/>
    <n v="0"/>
    <n v="6.21"/>
    <n v="0"/>
    <n v="20.700000000000003"/>
    <n v="0"/>
    <s v="Greater Than 8 Weeks Old"/>
  </r>
  <r>
    <s v="03-35-0101-07-00"/>
    <d v="2019-08-07T00:00:00"/>
    <x v="1"/>
    <s v="WEIGHTS"/>
    <n v="16"/>
    <n v="543.84"/>
    <n v="240"/>
    <n v="15"/>
    <n v="303.83999999999997"/>
    <n v="0.56000000000000005"/>
    <s v="Wednesday"/>
    <d v="2019-08-10T00:00:00"/>
    <s v="Saturday"/>
    <s v="Saturday"/>
    <n v="0"/>
    <s v="Low Cost per Unit"/>
    <n v="0"/>
    <n v="16.315200000000001"/>
    <n v="0"/>
    <n v="0"/>
    <n v="0"/>
    <s v="Greater Than 8 Weeks Old"/>
  </r>
  <r>
    <s v="03-35-0101-07-00"/>
    <d v="2019-08-08T00:00:00"/>
    <x v="1"/>
    <s v="WEIGHTS"/>
    <n v="5"/>
    <n v="169.95"/>
    <n v="75"/>
    <n v="15"/>
    <n v="94.95"/>
    <n v="0.56000000000000005"/>
    <s v="Thursday"/>
    <d v="2019-08-11T00:00:00"/>
    <s v="Sunday"/>
    <s v="Monday"/>
    <n v="0"/>
    <s v="Low Cost per Unit"/>
    <n v="0"/>
    <n v="5.0984999999999996"/>
    <n v="0"/>
    <n v="0"/>
    <n v="0"/>
    <s v="Greater Than 8 Weeks Old"/>
  </r>
  <r>
    <s v="03-35-0101-07-00"/>
    <d v="2019-08-09T00:00:00"/>
    <x v="1"/>
    <s v="WEIGHTS"/>
    <n v="25"/>
    <n v="849.75"/>
    <n v="375"/>
    <n v="15"/>
    <n v="474.75"/>
    <n v="0.56000000000000005"/>
    <s v="Friday"/>
    <d v="2019-08-12T00:00:00"/>
    <s v="Monday"/>
    <s v="Monday"/>
    <n v="0"/>
    <s v="Low Cost per Unit"/>
    <n v="0"/>
    <n v="25.4925"/>
    <n v="0"/>
    <n v="0"/>
    <n v="0"/>
    <s v="Greater Than 8 Weeks Old"/>
  </r>
  <r>
    <s v="03-35-0101-07-00"/>
    <d v="2019-08-10T00:00:00"/>
    <x v="1"/>
    <s v="WEIGHTS"/>
    <n v="20"/>
    <n v="679.8"/>
    <n v="300"/>
    <n v="15"/>
    <n v="379.8"/>
    <n v="0.56000000000000005"/>
    <s v="Saturday"/>
    <d v="2019-08-13T00:00:00"/>
    <s v="Tuesday"/>
    <s v="Tuesday"/>
    <n v="0"/>
    <s v="Low Cost per Unit"/>
    <n v="0"/>
    <n v="20.393999999999998"/>
    <n v="0"/>
    <n v="67.98"/>
    <n v="0"/>
    <s v="Greater Than 8 Weeks Old"/>
  </r>
  <r>
    <s v="03-35-0101-07-00"/>
    <d v="2019-08-11T00:00:00"/>
    <x v="1"/>
    <s v="WEIGHTS"/>
    <n v="20"/>
    <n v="679.8"/>
    <n v="300"/>
    <n v="15"/>
    <n v="379.8"/>
    <n v="0.56000000000000005"/>
    <s v="Sunday"/>
    <d v="2019-08-14T00:00:00"/>
    <s v="Wednesday"/>
    <s v="Wednesday"/>
    <n v="0"/>
    <s v="Low Cost per Unit"/>
    <n v="0"/>
    <n v="20.393999999999998"/>
    <n v="0"/>
    <n v="0"/>
    <n v="0"/>
    <s v="Greater Than 8 Weeks Old"/>
  </r>
  <r>
    <s v="03-35-0101-07-00"/>
    <d v="2019-08-12T00:00:00"/>
    <x v="1"/>
    <s v="WEIGHTS"/>
    <n v="12"/>
    <n v="407.88"/>
    <n v="180"/>
    <n v="15"/>
    <n v="227.88"/>
    <n v="0.56000000000000005"/>
    <s v="Monday"/>
    <d v="2019-08-15T00:00:00"/>
    <s v="Thursday"/>
    <s v="Thursday"/>
    <n v="0"/>
    <s v="Low Cost per Unit"/>
    <n v="0"/>
    <n v="12.2364"/>
    <n v="0"/>
    <n v="0"/>
    <n v="0"/>
    <s v="Greater Than 8 Weeks Old"/>
  </r>
  <r>
    <s v="03-35-0101-07-00"/>
    <d v="2019-08-13T00:00:00"/>
    <x v="1"/>
    <s v="WEIGHTS"/>
    <n v="14"/>
    <n v="475.86"/>
    <n v="210"/>
    <n v="15"/>
    <n v="265.86"/>
    <n v="0.56000000000000005"/>
    <s v="Tuesday"/>
    <d v="2019-08-16T00:00:00"/>
    <s v="Friday"/>
    <s v="Friday"/>
    <n v="23.793000000000003"/>
    <s v="Low Cost per Unit"/>
    <n v="0"/>
    <n v="14.2758"/>
    <n v="0"/>
    <n v="0"/>
    <n v="0"/>
    <s v="Greater Than 8 Weeks Old"/>
  </r>
  <r>
    <s v="03-35-0101-07-00"/>
    <d v="2019-08-14T00:00:00"/>
    <x v="1"/>
    <s v="WEIGHTS"/>
    <n v="11"/>
    <n v="373.89"/>
    <n v="165"/>
    <n v="15"/>
    <n v="208.89"/>
    <n v="0.56000000000000005"/>
    <s v="Wednesday"/>
    <d v="2019-08-17T00:00:00"/>
    <s v="Saturday"/>
    <s v="Saturday"/>
    <n v="0"/>
    <s v="Low Cost per Unit"/>
    <n v="0"/>
    <n v="11.216699999999999"/>
    <n v="0"/>
    <n v="0"/>
    <n v="0"/>
    <s v="Greater Than 8 Weeks Old"/>
  </r>
  <r>
    <s v="03-35-0101-07-00"/>
    <d v="2019-08-15T00:00:00"/>
    <x v="1"/>
    <s v="WEIGHTS"/>
    <n v="9"/>
    <n v="305.91000000000003"/>
    <n v="135"/>
    <n v="15"/>
    <n v="170.91"/>
    <n v="0.56000000000000005"/>
    <s v="Thursday"/>
    <d v="2019-08-18T00:00:00"/>
    <s v="Sunday"/>
    <s v="Monday"/>
    <n v="0"/>
    <s v="Low Cost per Unit"/>
    <n v="0"/>
    <n v="9.1773000000000007"/>
    <n v="0"/>
    <n v="0"/>
    <n v="0"/>
    <s v="Greater Than 8 Weeks Old"/>
  </r>
  <r>
    <s v="03-35-0101-07-00"/>
    <d v="2019-08-16T00:00:00"/>
    <x v="1"/>
    <s v="WEIGHTS"/>
    <n v="4"/>
    <n v="135.96"/>
    <n v="60"/>
    <n v="15"/>
    <n v="75.959999999999994"/>
    <n v="0.56000000000000005"/>
    <s v="Friday"/>
    <d v="2019-08-19T00:00:00"/>
    <s v="Monday"/>
    <s v="Monday"/>
    <n v="0"/>
    <s v="Low Cost per Unit"/>
    <n v="0"/>
    <n v="4.0788000000000002"/>
    <n v="0"/>
    <n v="0"/>
    <n v="0"/>
    <s v="Greater Than 8 Weeks Old"/>
  </r>
  <r>
    <s v="03-35-0101-07-00"/>
    <d v="2019-08-17T00:00:00"/>
    <x v="1"/>
    <s v="WEIGHTS"/>
    <n v="7"/>
    <n v="237.93"/>
    <n v="105"/>
    <n v="15"/>
    <n v="132.93"/>
    <n v="0.56000000000000005"/>
    <s v="Saturday"/>
    <d v="2019-08-20T00:00:00"/>
    <s v="Tuesday"/>
    <s v="Tuesday"/>
    <n v="0"/>
    <s v="Low Cost per Unit"/>
    <n v="0"/>
    <n v="7.1379000000000001"/>
    <n v="0"/>
    <n v="23.793000000000003"/>
    <n v="0"/>
    <s v="Greater Than 8 Weeks Old"/>
  </r>
  <r>
    <s v="03-35-0101-07-00"/>
    <d v="2019-08-18T00:00:00"/>
    <x v="1"/>
    <s v="WEIGHTS"/>
    <n v="11"/>
    <n v="373.89"/>
    <n v="165"/>
    <n v="15"/>
    <n v="208.89"/>
    <n v="0.56000000000000005"/>
    <s v="Sunday"/>
    <d v="2019-08-21T00:00:00"/>
    <s v="Wednesday"/>
    <s v="Wednesday"/>
    <n v="0"/>
    <s v="Low Cost per Unit"/>
    <n v="0"/>
    <n v="11.216699999999999"/>
    <n v="0"/>
    <n v="0"/>
    <n v="0"/>
    <s v="Greater Than 8 Weeks Old"/>
  </r>
  <r>
    <s v="03-35-0101-07-00"/>
    <d v="2019-08-19T00:00:00"/>
    <x v="1"/>
    <s v="WEIGHTS"/>
    <n v="6"/>
    <n v="203.94"/>
    <n v="90"/>
    <n v="15"/>
    <n v="113.94"/>
    <n v="0.56000000000000005"/>
    <s v="Monday"/>
    <d v="2019-08-22T00:00:00"/>
    <s v="Thursday"/>
    <s v="Thursday"/>
    <n v="0"/>
    <s v="Low Cost per Unit"/>
    <n v="0"/>
    <n v="6.1181999999999999"/>
    <n v="0"/>
    <n v="0"/>
    <n v="0"/>
    <s v="Greater Than 8 Weeks Old"/>
  </r>
  <r>
    <s v="03-35-0101-07-00"/>
    <d v="2019-08-20T00:00:00"/>
    <x v="1"/>
    <s v="WEIGHTS"/>
    <n v="10"/>
    <n v="339.9"/>
    <n v="150"/>
    <n v="15"/>
    <n v="189.9"/>
    <n v="0.56000000000000005"/>
    <s v="Tuesday"/>
    <d v="2019-08-23T00:00:00"/>
    <s v="Friday"/>
    <s v="Friday"/>
    <n v="16.995000000000001"/>
    <s v="Low Cost per Unit"/>
    <n v="0"/>
    <n v="10.196999999999999"/>
    <n v="0"/>
    <n v="0"/>
    <n v="0"/>
    <s v="Greater Than 8 Weeks Old"/>
  </r>
  <r>
    <s v="03-35-0101-07-00"/>
    <d v="2019-08-21T00:00:00"/>
    <x v="1"/>
    <s v="WEIGHTS"/>
    <n v="15"/>
    <n v="509.85"/>
    <n v="225"/>
    <n v="15"/>
    <n v="284.85000000000002"/>
    <n v="0.56000000000000005"/>
    <s v="Wednesday"/>
    <d v="2019-08-24T00:00:00"/>
    <s v="Saturday"/>
    <s v="Saturday"/>
    <n v="0"/>
    <s v="Low Cost per Unit"/>
    <n v="0"/>
    <n v="15.295500000000001"/>
    <n v="0"/>
    <n v="0"/>
    <n v="0"/>
    <s v="Greater Than 8 Weeks Old"/>
  </r>
  <r>
    <s v="03-35-0101-07-00"/>
    <d v="2019-08-22T00:00:00"/>
    <x v="1"/>
    <s v="WEIGHTS"/>
    <n v="8"/>
    <n v="271.92"/>
    <n v="120"/>
    <n v="15"/>
    <n v="151.91999999999999"/>
    <n v="0.56000000000000005"/>
    <s v="Thursday"/>
    <d v="2019-08-25T00:00:00"/>
    <s v="Sunday"/>
    <s v="Monday"/>
    <n v="0"/>
    <s v="Low Cost per Unit"/>
    <n v="0"/>
    <n v="8.1576000000000004"/>
    <n v="0"/>
    <n v="0"/>
    <n v="0"/>
    <s v="Greater Than 8 Weeks Old"/>
  </r>
  <r>
    <s v="03-35-0101-07-00"/>
    <d v="2019-08-23T00:00:00"/>
    <x v="1"/>
    <s v="WEIGHTS"/>
    <n v="9"/>
    <n v="305.91000000000003"/>
    <n v="135"/>
    <n v="15"/>
    <n v="170.91"/>
    <n v="0.56000000000000005"/>
    <s v="Friday"/>
    <d v="2019-08-26T00:00:00"/>
    <s v="Monday"/>
    <s v="Monday"/>
    <n v="0"/>
    <s v="Low Cost per Unit"/>
    <n v="0"/>
    <n v="9.1773000000000007"/>
    <n v="0"/>
    <n v="0"/>
    <n v="0"/>
    <s v="Greater Than 8 Weeks Old"/>
  </r>
  <r>
    <s v="03-35-0101-07-00"/>
    <d v="2019-08-24T00:00:00"/>
    <x v="1"/>
    <s v="WEIGHTS"/>
    <n v="9"/>
    <n v="305.91000000000003"/>
    <n v="135"/>
    <n v="15"/>
    <n v="170.91"/>
    <n v="0.56000000000000005"/>
    <s v="Saturday"/>
    <d v="2019-08-27T00:00:00"/>
    <s v="Tuesday"/>
    <s v="Tuesday"/>
    <n v="0"/>
    <s v="Low Cost per Unit"/>
    <n v="0"/>
    <n v="9.1773000000000007"/>
    <n v="0"/>
    <n v="30.591000000000005"/>
    <n v="0"/>
    <s v="Greater Than 8 Weeks Old"/>
  </r>
  <r>
    <s v="03-35-0101-07-00"/>
    <d v="2019-08-25T00:00:00"/>
    <x v="1"/>
    <s v="WEIGHTS"/>
    <n v="7"/>
    <n v="237.93"/>
    <n v="105"/>
    <n v="15"/>
    <n v="132.93"/>
    <n v="0.56000000000000005"/>
    <s v="Sunday"/>
    <d v="2019-08-28T00:00:00"/>
    <s v="Wednesday"/>
    <s v="Wednesday"/>
    <n v="0"/>
    <s v="Low Cost per Unit"/>
    <n v="0"/>
    <n v="7.1379000000000001"/>
    <n v="0"/>
    <n v="0"/>
    <n v="0"/>
    <s v="Greater Than 8 Weeks Old"/>
  </r>
  <r>
    <s v="03-35-0101-07-00"/>
    <d v="2019-08-26T00:00:00"/>
    <x v="1"/>
    <s v="WEIGHTS"/>
    <n v="5"/>
    <n v="169.95"/>
    <n v="75"/>
    <n v="15"/>
    <n v="94.95"/>
    <n v="0.56000000000000005"/>
    <s v="Monday"/>
    <d v="2019-08-29T00:00:00"/>
    <s v="Thursday"/>
    <s v="Thursday"/>
    <n v="0"/>
    <s v="Low Cost per Unit"/>
    <n v="0"/>
    <n v="5.0984999999999996"/>
    <n v="0"/>
    <n v="0"/>
    <n v="0"/>
    <s v="Greater Than 8 Weeks Old"/>
  </r>
  <r>
    <s v="03-35-0101-07-00"/>
    <d v="2019-08-27T00:00:00"/>
    <x v="1"/>
    <s v="WEIGHTS"/>
    <n v="1"/>
    <n v="33.99"/>
    <n v="15"/>
    <n v="15"/>
    <n v="18.989999999999998"/>
    <n v="0.56000000000000005"/>
    <s v="Tuesday"/>
    <d v="2019-08-30T00:00:00"/>
    <s v="Friday"/>
    <s v="Friday"/>
    <n v="1.6995000000000002"/>
    <s v="Low Cost per Unit"/>
    <n v="0"/>
    <n v="0"/>
    <n v="0"/>
    <n v="0"/>
    <n v="0"/>
    <s v="Greater Than 8 Weeks Old"/>
  </r>
  <r>
    <s v="03-40-0101-01-12"/>
    <d v="2019-08-01T00:00:00"/>
    <x v="6"/>
    <s v="INTIMATES"/>
    <n v="1"/>
    <n v="19"/>
    <n v="6"/>
    <n v="6"/>
    <n v="13"/>
    <n v="0.6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40-0101-01-12"/>
    <d v="2019-08-04T00:00:00"/>
    <x v="6"/>
    <s v="INTIMATES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40-0101-01-12"/>
    <d v="2019-08-08T00:00:00"/>
    <x v="6"/>
    <s v="INTIMATES"/>
    <n v="1"/>
    <n v="19"/>
    <n v="6"/>
    <n v="6"/>
    <n v="13"/>
    <n v="0.6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40-0101-01-12"/>
    <d v="2019-08-12T00:00:00"/>
    <x v="6"/>
    <s v="INTIMATES"/>
    <n v="3"/>
    <n v="57"/>
    <n v="18"/>
    <n v="6"/>
    <n v="39"/>
    <n v="0.68"/>
    <s v="Monday"/>
    <d v="2019-08-15T00:00:00"/>
    <s v="Thursday"/>
    <s v="Thursday"/>
    <n v="0"/>
    <s v="Low Cost per Unit"/>
    <n v="0"/>
    <n v="1.71"/>
    <n v="0"/>
    <n v="0"/>
    <n v="0"/>
    <s v="Greater Than 8 Weeks Old"/>
  </r>
  <r>
    <s v="03-40-0101-01-12"/>
    <d v="2019-08-13T00:00:00"/>
    <x v="6"/>
    <s v="INTIMATES"/>
    <n v="2"/>
    <n v="38"/>
    <n v="12"/>
    <n v="6"/>
    <n v="26"/>
    <n v="0.68"/>
    <s v="Tuesday"/>
    <d v="2019-08-16T00:00:00"/>
    <s v="Friday"/>
    <s v="Friday"/>
    <n v="1.9000000000000001"/>
    <s v="Low Cost per Unit"/>
    <n v="0"/>
    <n v="1.1399999999999999"/>
    <n v="0"/>
    <n v="0"/>
    <n v="0"/>
    <s v="Greater Than 8 Weeks Old"/>
  </r>
  <r>
    <s v="03-40-0101-01-12"/>
    <d v="2019-08-14T00:00:00"/>
    <x v="6"/>
    <s v="INTIMATES"/>
    <n v="1"/>
    <n v="19"/>
    <n v="6"/>
    <n v="6"/>
    <n v="13"/>
    <n v="0.6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3-40-0101-01-12"/>
    <d v="2019-08-16T00:00:00"/>
    <x v="6"/>
    <s v="INTIMATES"/>
    <n v="1"/>
    <n v="19"/>
    <n v="6"/>
    <n v="6"/>
    <n v="13"/>
    <n v="0.68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40-0101-01-12"/>
    <d v="2019-08-19T00:00:00"/>
    <x v="6"/>
    <s v="INTIMATES"/>
    <n v="1"/>
    <n v="19"/>
    <n v="6"/>
    <n v="6"/>
    <n v="13"/>
    <n v="0.6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40-0101-01-12"/>
    <d v="2019-08-21T00:00:00"/>
    <x v="6"/>
    <s v="INTIMATES"/>
    <n v="7"/>
    <n v="76"/>
    <n v="42"/>
    <n v="6"/>
    <n v="34"/>
    <n v="0.45"/>
    <s v="Wednesday"/>
    <d v="2019-08-24T00:00:00"/>
    <s v="Saturday"/>
    <s v="Saturday"/>
    <n v="0"/>
    <s v="Low Cost per Unit"/>
    <n v="0"/>
    <n v="2.2799999999999998"/>
    <n v="0"/>
    <n v="0"/>
    <n v="0"/>
    <s v="Greater Than 8 Weeks Old"/>
  </r>
  <r>
    <s v="03-40-0101-01-12"/>
    <d v="2019-08-23T00:00:00"/>
    <x v="6"/>
    <s v="INTIMATES"/>
    <n v="1"/>
    <n v="19"/>
    <n v="6"/>
    <n v="6"/>
    <n v="13"/>
    <n v="0.68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3-40-0101-01-12"/>
    <d v="2019-08-29T00:00:00"/>
    <x v="6"/>
    <s v="INTIMATES"/>
    <n v="1"/>
    <n v="19"/>
    <n v="6"/>
    <n v="6"/>
    <n v="13"/>
    <n v="0.68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40-0101-01-12"/>
    <d v="2019-08-30T00:00:00"/>
    <x v="6"/>
    <s v="INTIMATES"/>
    <n v="1"/>
    <n v="19"/>
    <n v="6"/>
    <n v="6"/>
    <n v="13"/>
    <n v="0.68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3-40-0102-01-12"/>
    <d v="2019-08-03T00:00:00"/>
    <x v="6"/>
    <s v="INTIMATES"/>
    <n v="1"/>
    <n v="25"/>
    <n v="9.2799999999999994"/>
    <n v="9.2799999999999994"/>
    <n v="15.72"/>
    <n v="0.63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40-0102-01-12"/>
    <d v="2019-08-16T00:00:00"/>
    <x v="6"/>
    <s v="INTIMATES"/>
    <n v="1"/>
    <n v="25"/>
    <n v="9.2799999999999994"/>
    <n v="9.2799999999999994"/>
    <n v="15.72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40-0102-01-12"/>
    <d v="2019-08-20T00:00:00"/>
    <x v="6"/>
    <s v="INTIMATES"/>
    <n v="1"/>
    <n v="25"/>
    <n v="9.2799999999999994"/>
    <n v="9.2799999999999994"/>
    <n v="15.72"/>
    <n v="0.63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3-40-0102-01-12"/>
    <d v="2019-08-25T00:00:00"/>
    <x v="6"/>
    <s v="INTIMATES"/>
    <n v="1"/>
    <n v="25"/>
    <n v="9.2799999999999994"/>
    <n v="9.2799999999999994"/>
    <n v="15.72"/>
    <n v="0.63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1-00-00"/>
    <d v="2019-08-01T00:00:00"/>
    <x v="6"/>
    <s v="INTIMATES"/>
    <n v="3"/>
    <n v="75"/>
    <n v="22.05"/>
    <n v="7.3500000000000005"/>
    <n v="52.95"/>
    <n v="0.71"/>
    <s v="Thursday"/>
    <d v="2019-08-04T00:00:00"/>
    <s v="Sunday"/>
    <s v="Monday"/>
    <n v="0"/>
    <s v="Low Cost per Unit"/>
    <n v="0"/>
    <n v="2.25"/>
    <n v="0"/>
    <n v="0"/>
    <n v="0"/>
    <s v="Greater Than 8 Weeks Old"/>
  </r>
  <r>
    <s v="03-40-1301-00-00"/>
    <d v="2019-08-02T00:00:00"/>
    <x v="6"/>
    <s v="INTIMATES"/>
    <n v="1"/>
    <n v="25"/>
    <n v="7.35"/>
    <n v="7.35"/>
    <n v="17.649999999999999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40-1301-00-00"/>
    <d v="2019-08-05T00:00:00"/>
    <x v="6"/>
    <s v="INTIMATES"/>
    <n v="1"/>
    <n v="25"/>
    <n v="7.35"/>
    <n v="7.35"/>
    <n v="17.649999999999999"/>
    <n v="0.7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40-1301-00-00"/>
    <d v="2019-08-06T00:00:00"/>
    <x v="6"/>
    <s v="INTIMATES"/>
    <n v="3"/>
    <n v="75"/>
    <n v="22.05"/>
    <n v="7.3500000000000005"/>
    <n v="52.95"/>
    <n v="0.71"/>
    <s v="Tuesday"/>
    <d v="2019-08-09T00:00:00"/>
    <s v="Friday"/>
    <s v="Friday"/>
    <n v="3.75"/>
    <s v="Low Cost per Unit"/>
    <n v="0"/>
    <n v="2.25"/>
    <n v="0"/>
    <n v="0"/>
    <n v="0"/>
    <s v="Greater Than 8 Weeks Old"/>
  </r>
  <r>
    <s v="03-40-1301-00-00"/>
    <d v="2019-08-07T00:00:00"/>
    <x v="6"/>
    <s v="INTIMATES"/>
    <n v="2"/>
    <n v="50"/>
    <n v="14.7"/>
    <n v="7.35"/>
    <n v="35.299999999999997"/>
    <n v="0.71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3-40-1301-00-00"/>
    <d v="2019-08-09T00:00:00"/>
    <x v="6"/>
    <s v="INTIMATES"/>
    <n v="2"/>
    <n v="50"/>
    <n v="14.7"/>
    <n v="7.35"/>
    <n v="35.299999999999997"/>
    <n v="0.71"/>
    <s v="Friday"/>
    <d v="2019-08-12T00:00:00"/>
    <s v="Monday"/>
    <s v="Monday"/>
    <n v="0"/>
    <s v="Low Cost per Unit"/>
    <n v="0"/>
    <n v="1.5"/>
    <n v="0"/>
    <n v="0"/>
    <n v="0"/>
    <s v="Greater Than 8 Weeks Old"/>
  </r>
  <r>
    <s v="03-40-1301-00-00"/>
    <d v="2019-08-12T00:00:00"/>
    <x v="6"/>
    <s v="INTIMATES"/>
    <n v="4"/>
    <n v="100"/>
    <n v="29.4"/>
    <n v="7.35"/>
    <n v="70.599999999999994"/>
    <n v="0.71"/>
    <s v="Monday"/>
    <d v="2019-08-15T00:00:00"/>
    <s v="Thursday"/>
    <s v="Thursday"/>
    <n v="0"/>
    <s v="Low Cost per Unit"/>
    <n v="0"/>
    <n v="3"/>
    <n v="0"/>
    <n v="0"/>
    <n v="0"/>
    <s v="Greater Than 8 Weeks Old"/>
  </r>
  <r>
    <s v="03-40-1301-00-00"/>
    <d v="2019-08-17T00:00:00"/>
    <x v="6"/>
    <s v="INTIMATES"/>
    <n v="1"/>
    <n v="25"/>
    <n v="7.35"/>
    <n v="7.35"/>
    <n v="17.649999999999999"/>
    <n v="0.7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40-1301-00-00"/>
    <d v="2019-08-18T00:00:00"/>
    <x v="6"/>
    <s v="INTIMATES"/>
    <n v="3"/>
    <n v="75"/>
    <n v="22.05"/>
    <n v="7.3500000000000005"/>
    <n v="52.95"/>
    <n v="0.71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3-40-1301-00-00"/>
    <d v="2019-08-19T00:00:00"/>
    <x v="6"/>
    <s v="INTIMATES"/>
    <n v="1"/>
    <n v="25"/>
    <n v="7.35"/>
    <n v="7.35"/>
    <n v="17.649999999999999"/>
    <n v="0.7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40-1301-00-00"/>
    <d v="2019-08-21T00:00:00"/>
    <x v="6"/>
    <s v="INTIMATES"/>
    <n v="3"/>
    <n v="75"/>
    <n v="22.05"/>
    <n v="7.3500000000000005"/>
    <n v="52.95"/>
    <n v="0.71"/>
    <s v="Wednesday"/>
    <d v="2019-08-24T00:00:00"/>
    <s v="Saturday"/>
    <s v="Saturday"/>
    <n v="0"/>
    <s v="Low Cost per Unit"/>
    <n v="0"/>
    <n v="2.25"/>
    <n v="0"/>
    <n v="0"/>
    <n v="0"/>
    <s v="Greater Than 8 Weeks Old"/>
  </r>
  <r>
    <s v="03-40-1301-00-00"/>
    <d v="2019-08-22T00:00:00"/>
    <x v="6"/>
    <s v="INTIMATES"/>
    <n v="2"/>
    <n v="50"/>
    <n v="14.7"/>
    <n v="7.35"/>
    <n v="35.299999999999997"/>
    <n v="0.71"/>
    <s v="Thursday"/>
    <d v="2019-08-25T00:00:00"/>
    <s v="Sunday"/>
    <s v="Monday"/>
    <n v="0"/>
    <s v="Low Cost per Unit"/>
    <n v="0"/>
    <n v="1.5"/>
    <n v="0"/>
    <n v="0"/>
    <n v="0"/>
    <s v="Greater Than 8 Weeks Old"/>
  </r>
  <r>
    <s v="03-40-1301-00-00"/>
    <d v="2019-08-23T00:00:00"/>
    <x v="6"/>
    <s v="INTIMATES"/>
    <n v="2"/>
    <n v="50"/>
    <n v="14.7"/>
    <n v="7.35"/>
    <n v="35.299999999999997"/>
    <n v="0.71"/>
    <s v="Friday"/>
    <d v="2019-08-26T00:00:00"/>
    <s v="Monday"/>
    <s v="Monday"/>
    <n v="0"/>
    <s v="Low Cost per Unit"/>
    <n v="0"/>
    <n v="1.5"/>
    <n v="0"/>
    <n v="0"/>
    <n v="0"/>
    <s v="Greater Than 8 Weeks Old"/>
  </r>
  <r>
    <s v="03-40-1301-00-00"/>
    <d v="2019-08-24T00:00:00"/>
    <x v="6"/>
    <s v="INTIMATES"/>
    <n v="2"/>
    <n v="50"/>
    <n v="14.7"/>
    <n v="7.35"/>
    <n v="35.299999999999997"/>
    <n v="0.71"/>
    <s v="Saturday"/>
    <d v="2019-08-27T00:00:00"/>
    <s v="Tuesday"/>
    <s v="Tuesday"/>
    <n v="0"/>
    <s v="Low Cost per Unit"/>
    <n v="0"/>
    <n v="1.5"/>
    <n v="0"/>
    <n v="0"/>
    <n v="0"/>
    <s v="Greater Than 8 Weeks Old"/>
  </r>
  <r>
    <s v="03-40-1301-00-00"/>
    <d v="2019-08-25T00:00:00"/>
    <x v="6"/>
    <s v="INTIMATES"/>
    <n v="1"/>
    <n v="25"/>
    <n v="7.35"/>
    <n v="7.35"/>
    <n v="17.649999999999999"/>
    <n v="0.7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1-00-00"/>
    <d v="2019-08-26T00:00:00"/>
    <x v="6"/>
    <s v="INTIMATES"/>
    <n v="1"/>
    <n v="25"/>
    <n v="7.35"/>
    <n v="7.35"/>
    <n v="17.649999999999999"/>
    <n v="0.7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3-40-1302-00-00"/>
    <d v="2019-08-07T00:00:00"/>
    <x v="2"/>
    <s v="DISC"/>
    <n v="3"/>
    <n v="101.97"/>
    <n v="40.5"/>
    <n v="13.5"/>
    <n v="61.47"/>
    <n v="0.6"/>
    <s v="Wednesday"/>
    <d v="2019-08-10T00:00:00"/>
    <s v="Saturday"/>
    <s v="Saturday"/>
    <n v="0"/>
    <s v="Low Cost per Unit"/>
    <n v="0"/>
    <n v="3.0590999999999999"/>
    <n v="0"/>
    <n v="0"/>
    <n v="0"/>
    <s v="Greater Than 8 Weeks Old"/>
  </r>
  <r>
    <s v="03-40-1302-00-00"/>
    <d v="2019-08-08T00:00:00"/>
    <x v="2"/>
    <s v="DISC"/>
    <n v="2"/>
    <n v="57.78"/>
    <n v="27"/>
    <n v="13.5"/>
    <n v="30.78"/>
    <n v="0.53"/>
    <s v="Thursday"/>
    <d v="2019-08-11T00:00:00"/>
    <s v="Sunday"/>
    <s v="Monday"/>
    <n v="0"/>
    <s v="Low Cost per Unit"/>
    <n v="0"/>
    <n v="1.7334000000000001"/>
    <n v="0"/>
    <n v="0"/>
    <n v="0"/>
    <s v="Greater Than 8 Weeks Old"/>
  </r>
  <r>
    <s v="03-40-1302-00-00"/>
    <d v="2019-08-10T00:00:00"/>
    <x v="2"/>
    <s v="DISC"/>
    <n v="1"/>
    <n v="33.99"/>
    <n v="13.5"/>
    <n v="13.5"/>
    <n v="20.49"/>
    <n v="0.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3-40-1302-00-00"/>
    <d v="2019-08-11T00:00:00"/>
    <x v="2"/>
    <s v="DISC"/>
    <n v="2"/>
    <n v="67.98"/>
    <n v="27"/>
    <n v="13.5"/>
    <n v="40.98"/>
    <n v="0.6"/>
    <s v="Sunday"/>
    <d v="2019-08-14T00:00:00"/>
    <s v="Wednesday"/>
    <s v="Wednesday"/>
    <n v="0"/>
    <s v="Low Cost per Unit"/>
    <n v="0"/>
    <n v="2.0394000000000001"/>
    <n v="0"/>
    <n v="0"/>
    <n v="0"/>
    <s v="Greater Than 8 Weeks Old"/>
  </r>
  <r>
    <s v="03-40-1302-00-00"/>
    <d v="2019-08-12T00:00:00"/>
    <x v="2"/>
    <s v="DISC"/>
    <n v="1"/>
    <n v="33.99"/>
    <n v="13.5"/>
    <n v="13.5"/>
    <n v="20.49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40-1302-00-00"/>
    <d v="2019-08-15T00:00:00"/>
    <x v="2"/>
    <s v="DISC"/>
    <n v="1"/>
    <n v="33.99"/>
    <n v="13.5"/>
    <n v="13.5"/>
    <n v="20.49"/>
    <n v="0.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40-1302-00-00"/>
    <d v="2019-08-16T00:00:00"/>
    <x v="2"/>
    <s v="DISC"/>
    <n v="2"/>
    <n v="67.98"/>
    <n v="27"/>
    <n v="13.5"/>
    <n v="40.98"/>
    <n v="0.6"/>
    <s v="Friday"/>
    <d v="2019-08-19T00:00:00"/>
    <s v="Monday"/>
    <s v="Monday"/>
    <n v="0"/>
    <s v="Low Cost per Unit"/>
    <n v="0"/>
    <n v="2.0394000000000001"/>
    <n v="0"/>
    <n v="0"/>
    <n v="0"/>
    <s v="Greater Than 8 Weeks Old"/>
  </r>
  <r>
    <s v="03-40-1302-00-00"/>
    <d v="2019-08-17T00:00:00"/>
    <x v="2"/>
    <s v="DISC"/>
    <n v="1"/>
    <n v="33.99"/>
    <n v="13.5"/>
    <n v="13.5"/>
    <n v="20.49"/>
    <n v="0.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40-1302-00-00"/>
    <d v="2019-08-18T00:00:00"/>
    <x v="2"/>
    <s v="DISC"/>
    <n v="1"/>
    <n v="33.99"/>
    <n v="13.5"/>
    <n v="13.5"/>
    <n v="20.49"/>
    <n v="0.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40-1302-00-00"/>
    <d v="2019-08-20T00:00:00"/>
    <x v="2"/>
    <s v="DISC"/>
    <n v="1"/>
    <n v="33.99"/>
    <n v="13.5"/>
    <n v="13.5"/>
    <n v="20.49"/>
    <n v="0.6"/>
    <s v="Tuesday"/>
    <d v="2019-08-23T00:00:00"/>
    <s v="Friday"/>
    <s v="Friday"/>
    <n v="1.6995000000000002"/>
    <s v="Low Cost per Unit"/>
    <n v="0"/>
    <n v="0"/>
    <n v="0"/>
    <n v="0"/>
    <n v="0"/>
    <s v="Greater Than 8 Weeks Old"/>
  </r>
  <r>
    <s v="03-40-1302-00-00"/>
    <d v="2019-08-21T00:00:00"/>
    <x v="2"/>
    <s v="DISC"/>
    <n v="4"/>
    <n v="135.96"/>
    <n v="54"/>
    <n v="13.5"/>
    <n v="81.96"/>
    <n v="0.6"/>
    <s v="Wednesday"/>
    <d v="2019-08-24T00:00:00"/>
    <s v="Saturday"/>
    <s v="Saturday"/>
    <n v="0"/>
    <s v="Low Cost per Unit"/>
    <n v="0"/>
    <n v="4.0788000000000002"/>
    <n v="0"/>
    <n v="0"/>
    <n v="0"/>
    <s v="Greater Than 8 Weeks Old"/>
  </r>
  <r>
    <s v="03-40-1302-00-00"/>
    <d v="2019-08-22T00:00:00"/>
    <x v="2"/>
    <s v="DISC"/>
    <n v="1"/>
    <n v="33.99"/>
    <n v="13.5"/>
    <n v="13.5"/>
    <n v="20.49"/>
    <n v="0.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40-1302-00-00"/>
    <d v="2019-08-23T00:00:00"/>
    <x v="2"/>
    <s v="DISC"/>
    <n v="3"/>
    <n v="101.97"/>
    <n v="40.5"/>
    <n v="13.5"/>
    <n v="61.47"/>
    <n v="0.6"/>
    <s v="Friday"/>
    <d v="2019-08-26T00:00:00"/>
    <s v="Monday"/>
    <s v="Monday"/>
    <n v="0"/>
    <s v="Low Cost per Unit"/>
    <n v="0"/>
    <n v="3.0590999999999999"/>
    <n v="0"/>
    <n v="0"/>
    <n v="0"/>
    <s v="Greater Than 8 Weeks Old"/>
  </r>
  <r>
    <s v="03-40-1302-00-00"/>
    <d v="2019-08-24T00:00:00"/>
    <x v="2"/>
    <s v="DISC"/>
    <n v="3"/>
    <n v="101.97"/>
    <n v="40.5"/>
    <n v="13.5"/>
    <n v="61.47"/>
    <n v="0.6"/>
    <s v="Saturday"/>
    <d v="2019-08-27T00:00:00"/>
    <s v="Tuesday"/>
    <s v="Tuesday"/>
    <n v="0"/>
    <s v="Low Cost per Unit"/>
    <n v="0"/>
    <n v="3.0590999999999999"/>
    <n v="0"/>
    <n v="0"/>
    <n v="0"/>
    <s v="Greater Than 8 Weeks Old"/>
  </r>
  <r>
    <s v="03-40-1302-00-00"/>
    <d v="2019-08-25T00:00:00"/>
    <x v="2"/>
    <s v="DISC"/>
    <n v="1"/>
    <n v="33.99"/>
    <n v="13.5"/>
    <n v="13.5"/>
    <n v="20.49"/>
    <n v="0.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40-1302-00-00"/>
    <d v="2019-08-27T00:00:00"/>
    <x v="2"/>
    <s v="DISC"/>
    <n v="1"/>
    <n v="33.99"/>
    <n v="13.5"/>
    <n v="13.5"/>
    <n v="20.49"/>
    <n v="0.6"/>
    <s v="Tuesday"/>
    <d v="2019-08-30T00:00:00"/>
    <s v="Friday"/>
    <s v="Friday"/>
    <n v="1.6995000000000002"/>
    <s v="Low Cost per Unit"/>
    <n v="0"/>
    <n v="0"/>
    <n v="0"/>
    <n v="0"/>
    <n v="0"/>
    <s v="Greater Than 8 Weeks Old"/>
  </r>
  <r>
    <s v="03-51-0001-01-00"/>
    <d v="2019-08-01T00:00:00"/>
    <x v="1"/>
    <s v="APPAREL"/>
    <n v="1"/>
    <n v="69"/>
    <n v="18"/>
    <n v="18"/>
    <n v="51"/>
    <n v="0.74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51-0001-01-00"/>
    <d v="2019-08-03T00:00:00"/>
    <x v="1"/>
    <s v="APPAREL"/>
    <n v="1"/>
    <n v="69"/>
    <n v="18"/>
    <n v="18"/>
    <n v="51"/>
    <n v="0.74"/>
    <s v="Saturday"/>
    <d v="2019-08-06T00:00:00"/>
    <s v="Tuesday"/>
    <s v="Tuesday"/>
    <n v="0"/>
    <s v="High Cost per Unit"/>
    <n v="0"/>
    <n v="0"/>
    <n v="0"/>
    <n v="6.9"/>
    <n v="0"/>
    <s v="Greater Than 8 Weeks Old"/>
  </r>
  <r>
    <s v="03-51-0001-01-00"/>
    <d v="2019-08-04T00:00:00"/>
    <x v="1"/>
    <s v="APPAREL"/>
    <n v="9"/>
    <n v="621"/>
    <n v="162"/>
    <n v="18"/>
    <n v="459"/>
    <n v="0.74"/>
    <s v="Sunday"/>
    <d v="2019-08-07T00:00:00"/>
    <s v="Wednesday"/>
    <s v="Wednesday"/>
    <n v="0"/>
    <s v="High Cost per Unit"/>
    <n v="0"/>
    <n v="18.63"/>
    <n v="0"/>
    <n v="0"/>
    <n v="0"/>
    <s v="Greater Than 8 Weeks Old"/>
  </r>
  <r>
    <s v="03-51-0001-01-00"/>
    <d v="2019-08-05T00:00:00"/>
    <x v="1"/>
    <s v="APPAREL"/>
    <n v="2"/>
    <n v="138"/>
    <n v="36"/>
    <n v="18"/>
    <n v="102"/>
    <n v="0.74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3-51-0001-01-00"/>
    <d v="2019-08-09T00:00:00"/>
    <x v="1"/>
    <s v="APPAREL"/>
    <n v="1"/>
    <n v="69"/>
    <n v="18"/>
    <n v="18"/>
    <n v="51"/>
    <n v="0.74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52-1301-01-00"/>
    <d v="2019-08-05T00:00:00"/>
    <x v="8"/>
    <s v="COMPLETE KIT"/>
    <n v="1"/>
    <n v="140"/>
    <n v="43.26"/>
    <n v="43.26"/>
    <n v="96.74"/>
    <n v="0.69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03-52-1301-01-00"/>
    <d v="2019-08-07T00:00:00"/>
    <x v="8"/>
    <s v="COMPLETE KIT"/>
    <n v="1"/>
    <n v="140"/>
    <n v="43.26"/>
    <n v="43.26"/>
    <n v="96.74"/>
    <n v="0.69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52-1301-01-00"/>
    <d v="2019-08-17T00:00:00"/>
    <x v="8"/>
    <s v="COMPLETE KIT"/>
    <n v="1"/>
    <n v="140"/>
    <n v="43.26"/>
    <n v="43.26"/>
    <n v="96.74"/>
    <n v="0.69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3-52-1301-01-00"/>
    <d v="2019-08-22T00:00:00"/>
    <x v="8"/>
    <s v="COMPLETE KIT"/>
    <n v="1"/>
    <n v="140"/>
    <n v="43.26"/>
    <n v="43.26"/>
    <n v="96.74"/>
    <n v="0.69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52-1301-01-00"/>
    <d v="2019-08-23T00:00:00"/>
    <x v="8"/>
    <s v="COMPLETE KIT"/>
    <n v="1"/>
    <n v="140"/>
    <n v="43.26"/>
    <n v="43.26"/>
    <n v="96.74"/>
    <n v="0.69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52-1301-01-00"/>
    <d v="2019-08-26T00:00:00"/>
    <x v="8"/>
    <s v="COMPLETE KIT"/>
    <n v="1"/>
    <n v="140"/>
    <n v="43.26"/>
    <n v="43.26"/>
    <n v="96.74"/>
    <n v="0.69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52-1301-01-00"/>
    <d v="2019-08-27T00:00:00"/>
    <x v="8"/>
    <s v="COMPLETE KIT"/>
    <n v="2"/>
    <n v="280"/>
    <n v="86.52"/>
    <n v="43.26"/>
    <n v="193.48"/>
    <n v="0.69"/>
    <s v="Tuesday"/>
    <d v="2019-08-30T00:00:00"/>
    <s v="Friday"/>
    <s v="Friday"/>
    <n v="14"/>
    <s v="High Cost per Unit"/>
    <n v="0"/>
    <n v="8.4"/>
    <n v="0"/>
    <n v="0"/>
    <n v="0"/>
    <s v="Greater Than 8 Weeks Old"/>
  </r>
  <r>
    <s v="03-52-1301-01-00"/>
    <d v="2019-08-30T00:00:00"/>
    <x v="8"/>
    <s v="COMPLETE KIT"/>
    <n v="1"/>
    <n v="140"/>
    <n v="43.26"/>
    <n v="43.26"/>
    <n v="96.74"/>
    <n v="0.69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03-64-0001"/>
    <d v="2019-08-02T00:00:00"/>
    <x v="1"/>
    <s v="CYCLING"/>
    <n v="1"/>
    <n v="450"/>
    <n v="135"/>
    <n v="135"/>
    <n v="315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03-64-0001"/>
    <d v="2019-08-07T00:00:00"/>
    <x v="1"/>
    <s v="CYCLING"/>
    <n v="1"/>
    <n v="299.99"/>
    <n v="135"/>
    <n v="135"/>
    <n v="164.99"/>
    <n v="0.55000000000000004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64-0001"/>
    <d v="2019-08-10T00:00:00"/>
    <x v="1"/>
    <s v="CYCLING"/>
    <n v="4"/>
    <n v="1199.96"/>
    <n v="540"/>
    <n v="135"/>
    <n v="659.96"/>
    <n v="0.55000000000000004"/>
    <s v="Saturday"/>
    <d v="2019-08-13T00:00:00"/>
    <s v="Tuesday"/>
    <s v="Tuesday"/>
    <n v="0"/>
    <s v="High Cost per Unit"/>
    <n v="0"/>
    <n v="35.998800000000003"/>
    <n v="0"/>
    <n v="119.99600000000001"/>
    <n v="0"/>
    <s v="Greater Than 8 Weeks Old"/>
  </r>
  <r>
    <s v="03-64-0001"/>
    <d v="2019-08-11T00:00:00"/>
    <x v="1"/>
    <s v="CYCLING"/>
    <n v="2"/>
    <n v="599.98"/>
    <n v="270"/>
    <n v="135"/>
    <n v="329.98"/>
    <n v="0.55000000000000004"/>
    <s v="Sunday"/>
    <d v="2019-08-14T00:00:00"/>
    <s v="Wednesday"/>
    <s v="Wednesday"/>
    <n v="0"/>
    <s v="High Cost per Unit"/>
    <n v="0"/>
    <n v="17.999400000000001"/>
    <n v="0"/>
    <n v="0"/>
    <n v="0"/>
    <s v="Greater Than 8 Weeks Old"/>
  </r>
  <r>
    <s v="03-64-0001"/>
    <d v="2019-08-13T00:00:00"/>
    <x v="1"/>
    <s v="CYCLING"/>
    <n v="4"/>
    <n v="1199.96"/>
    <n v="540"/>
    <n v="135"/>
    <n v="659.96"/>
    <n v="0.55000000000000004"/>
    <s v="Tuesday"/>
    <d v="2019-08-16T00:00:00"/>
    <s v="Friday"/>
    <s v="Friday"/>
    <n v="59.998000000000005"/>
    <s v="High Cost per Unit"/>
    <n v="0"/>
    <n v="35.998800000000003"/>
    <n v="0"/>
    <n v="0"/>
    <n v="0"/>
    <s v="Greater Than 8 Weeks Old"/>
  </r>
  <r>
    <s v="03-64-0001"/>
    <d v="2019-08-14T00:00:00"/>
    <x v="1"/>
    <s v="CYCLING"/>
    <n v="3"/>
    <n v="899.97"/>
    <n v="405"/>
    <n v="135"/>
    <n v="494.97"/>
    <n v="0.55000000000000004"/>
    <s v="Wednesday"/>
    <d v="2019-08-17T00:00:00"/>
    <s v="Saturday"/>
    <s v="Saturday"/>
    <n v="0"/>
    <s v="High Cost per Unit"/>
    <n v="0"/>
    <n v="26.999099999999999"/>
    <n v="0"/>
    <n v="0"/>
    <n v="0"/>
    <s v="Greater Than 8 Weeks Old"/>
  </r>
  <r>
    <s v="03-64-0001"/>
    <d v="2019-08-15T00:00:00"/>
    <x v="1"/>
    <s v="CYCLING"/>
    <n v="1"/>
    <n v="299.99"/>
    <n v="135"/>
    <n v="135"/>
    <n v="164.99"/>
    <n v="0.5500000000000000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3-64-0001"/>
    <d v="2019-08-19T00:00:00"/>
    <x v="1"/>
    <s v="CYCLING"/>
    <n v="1"/>
    <n v="299.99"/>
    <n v="135"/>
    <n v="135"/>
    <n v="164.99"/>
    <n v="0.55000000000000004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03-64-0001"/>
    <d v="2019-08-20T00:00:00"/>
    <x v="1"/>
    <s v="CYCLING"/>
    <n v="1"/>
    <n v="299.99"/>
    <n v="135"/>
    <n v="135"/>
    <n v="164.99"/>
    <n v="0.55000000000000004"/>
    <s v="Tuesday"/>
    <d v="2019-08-23T00:00:00"/>
    <s v="Friday"/>
    <s v="Friday"/>
    <n v="14.999500000000001"/>
    <s v="High Cost per Unit"/>
    <n v="0"/>
    <n v="0"/>
    <n v="0"/>
    <n v="0"/>
    <n v="0"/>
    <s v="Greater Than 8 Weeks Old"/>
  </r>
  <r>
    <s v="03-64-0001"/>
    <d v="2019-08-21T00:00:00"/>
    <x v="1"/>
    <s v="CYCLING"/>
    <n v="3"/>
    <n v="899.97"/>
    <n v="405"/>
    <n v="135"/>
    <n v="494.97"/>
    <n v="0.55000000000000004"/>
    <s v="Wednesday"/>
    <d v="2019-08-24T00:00:00"/>
    <s v="Saturday"/>
    <s v="Saturday"/>
    <n v="0"/>
    <s v="High Cost per Unit"/>
    <n v="0"/>
    <n v="26.999099999999999"/>
    <n v="0"/>
    <n v="0"/>
    <n v="0"/>
    <s v="Greater Than 8 Weeks Old"/>
  </r>
  <r>
    <s v="03-64-0001"/>
    <d v="2019-08-22T00:00:00"/>
    <x v="1"/>
    <s v="CYCLING"/>
    <n v="1"/>
    <n v="299.99"/>
    <n v="135"/>
    <n v="135"/>
    <n v="164.99"/>
    <n v="0.55000000000000004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64-0001"/>
    <d v="2019-08-23T00:00:00"/>
    <x v="1"/>
    <s v="CYCLING"/>
    <n v="1"/>
    <n v="299.99"/>
    <n v="135"/>
    <n v="135"/>
    <n v="164.99"/>
    <n v="0.55000000000000004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64-0001"/>
    <d v="2019-08-24T00:00:00"/>
    <x v="1"/>
    <s v="CYCLING"/>
    <n v="2"/>
    <n v="599.98"/>
    <n v="270"/>
    <n v="135"/>
    <n v="329.98"/>
    <n v="0.55000000000000004"/>
    <s v="Saturday"/>
    <d v="2019-08-27T00:00:00"/>
    <s v="Tuesday"/>
    <s v="Tuesday"/>
    <n v="0"/>
    <s v="High Cost per Unit"/>
    <n v="0"/>
    <n v="17.999400000000001"/>
    <n v="0"/>
    <n v="59.998000000000005"/>
    <n v="0"/>
    <s v="Greater Than 8 Weeks Old"/>
  </r>
  <r>
    <s v="03-64-0001"/>
    <d v="2019-08-27T00:00:00"/>
    <x v="1"/>
    <s v="CYCLING"/>
    <n v="4"/>
    <n v="1199.96"/>
    <n v="540"/>
    <n v="135"/>
    <n v="659.96"/>
    <n v="0.55000000000000004"/>
    <s v="Tuesday"/>
    <d v="2019-08-30T00:00:00"/>
    <s v="Friday"/>
    <s v="Friday"/>
    <n v="59.998000000000005"/>
    <s v="High Cost per Unit"/>
    <n v="0"/>
    <n v="35.998800000000003"/>
    <n v="0"/>
    <n v="0"/>
    <n v="0"/>
    <s v="Greater Than 8 Weeks Old"/>
  </r>
  <r>
    <s v="03-64-0001"/>
    <d v="2019-08-29T00:00:00"/>
    <x v="1"/>
    <s v="CYCLING"/>
    <n v="1"/>
    <n v="299.99"/>
    <n v="135"/>
    <n v="135"/>
    <n v="164.99"/>
    <n v="0.55000000000000004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3-64-0002-01-00"/>
    <d v="2019-08-07T00:00:00"/>
    <x v="2"/>
    <s v="DISC"/>
    <n v="2"/>
    <n v="599.98"/>
    <n v="553"/>
    <n v="276.5"/>
    <n v="46.98"/>
    <n v="0.08"/>
    <s v="Wednesday"/>
    <d v="2019-08-10T00:00:00"/>
    <s v="Saturday"/>
    <s v="Saturday"/>
    <n v="0"/>
    <s v="High Cost per Unit"/>
    <n v="0"/>
    <n v="17.999400000000001"/>
    <n v="0"/>
    <n v="0"/>
    <n v="0"/>
    <s v="Greater Than 8 Weeks Old"/>
  </r>
  <r>
    <s v="03-64-0002-01-00"/>
    <d v="2019-08-08T00:00:00"/>
    <x v="2"/>
    <s v="DISC"/>
    <n v="8"/>
    <n v="2399.92"/>
    <n v="2212"/>
    <n v="276.5"/>
    <n v="187.92"/>
    <n v="0.08"/>
    <s v="Thursday"/>
    <d v="2019-08-11T00:00:00"/>
    <s v="Sunday"/>
    <s v="Monday"/>
    <n v="0"/>
    <s v="High Cost per Unit"/>
    <n v="0"/>
    <n v="71.997600000000006"/>
    <n v="0"/>
    <n v="0"/>
    <n v="0"/>
    <s v="Greater Than 8 Weeks Old"/>
  </r>
  <r>
    <s v="03-64-0002-01-00"/>
    <d v="2019-08-09T00:00:00"/>
    <x v="2"/>
    <s v="DISC"/>
    <n v="26"/>
    <n v="7799.74"/>
    <n v="7189"/>
    <n v="276.5"/>
    <n v="610.74"/>
    <n v="0.08"/>
    <s v="Friday"/>
    <d v="2019-08-12T00:00:00"/>
    <s v="Monday"/>
    <s v="Monday"/>
    <n v="0"/>
    <s v="High Cost per Unit"/>
    <n v="0"/>
    <n v="233.9922"/>
    <n v="0"/>
    <n v="0"/>
    <n v="0"/>
    <s v="Greater Than 8 Weeks Old"/>
  </r>
  <r>
    <s v="03-64-0002-01-00"/>
    <d v="2019-08-10T00:00:00"/>
    <x v="2"/>
    <s v="DISC"/>
    <n v="3"/>
    <n v="899.97"/>
    <n v="829.5"/>
    <n v="276.5"/>
    <n v="70.47"/>
    <n v="0.08"/>
    <s v="Saturday"/>
    <d v="2019-08-13T00:00:00"/>
    <s v="Tuesday"/>
    <s v="Tuesday"/>
    <n v="0"/>
    <s v="High Cost per Unit"/>
    <n v="0"/>
    <n v="26.999099999999999"/>
    <n v="0"/>
    <n v="0"/>
    <n v="0"/>
    <s v="Greater Than 8 Weeks Old"/>
  </r>
  <r>
    <s v="03-64-0002-01-00"/>
    <d v="2019-08-11T00:00:00"/>
    <x v="2"/>
    <s v="DISC"/>
    <n v="10"/>
    <n v="2999.9"/>
    <n v="2765"/>
    <n v="276.5"/>
    <n v="234.9"/>
    <n v="0.08"/>
    <s v="Sunday"/>
    <d v="2019-08-14T00:00:00"/>
    <s v="Wednesday"/>
    <s v="Wednesday"/>
    <n v="0"/>
    <s v="High Cost per Unit"/>
    <n v="0"/>
    <n v="89.997"/>
    <n v="0"/>
    <n v="0"/>
    <n v="0"/>
    <s v="Greater Than 8 Weeks Old"/>
  </r>
  <r>
    <s v="03-64-0002-01-00"/>
    <d v="2019-08-12T00:00:00"/>
    <x v="2"/>
    <s v="DISC"/>
    <n v="13"/>
    <n v="3899.87"/>
    <n v="3594.5"/>
    <n v="276.5"/>
    <n v="305.37"/>
    <n v="0.08"/>
    <s v="Monday"/>
    <d v="2019-08-15T00:00:00"/>
    <s v="Thursday"/>
    <s v="Thursday"/>
    <n v="0"/>
    <s v="High Cost per Unit"/>
    <n v="0"/>
    <n v="116.9961"/>
    <n v="0"/>
    <n v="0"/>
    <n v="0"/>
    <s v="Greater Than 8 Weeks Old"/>
  </r>
  <r>
    <s v="03-64-0002-01-00"/>
    <d v="2019-08-13T00:00:00"/>
    <x v="2"/>
    <s v="DISC"/>
    <n v="1"/>
    <n v="299.99"/>
    <n v="276.5"/>
    <n v="276.5"/>
    <n v="23.49"/>
    <n v="0.08"/>
    <s v="Tuesday"/>
    <d v="2019-08-16T00:00:00"/>
    <s v="Friday"/>
    <s v="Friday"/>
    <n v="14.999500000000001"/>
    <s v="High Cost per Unit"/>
    <n v="0"/>
    <n v="0"/>
    <n v="0"/>
    <n v="0"/>
    <n v="0"/>
    <s v="Greater Than 8 Weeks Old"/>
  </r>
  <r>
    <s v="03-64-0003-01-12"/>
    <d v="2019-08-09T00:00:00"/>
    <x v="1"/>
    <s v="CYCLING"/>
    <n v="1"/>
    <n v="579"/>
    <n v="273"/>
    <n v="273"/>
    <n v="306"/>
    <n v="0.53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64-0003-01-12"/>
    <d v="2019-08-13T00:00:00"/>
    <x v="1"/>
    <s v="CYCLING"/>
    <n v="1"/>
    <n v="579"/>
    <n v="273"/>
    <n v="273"/>
    <n v="306"/>
    <n v="0.53"/>
    <s v="Tuesday"/>
    <d v="2019-08-16T00:00:00"/>
    <s v="Friday"/>
    <s v="Friday"/>
    <n v="28.950000000000003"/>
    <s v="High Cost per Unit"/>
    <n v="0"/>
    <n v="0"/>
    <n v="0"/>
    <n v="0"/>
    <n v="0"/>
    <s v="Greater Than 8 Weeks Old"/>
  </r>
  <r>
    <s v="03-64-0003-01-12"/>
    <d v="2019-08-23T00:00:00"/>
    <x v="1"/>
    <s v="CYCLING"/>
    <n v="1"/>
    <n v="579"/>
    <n v="273"/>
    <n v="273"/>
    <n v="306"/>
    <n v="0.53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03-64-0401-01-00"/>
    <d v="2019-08-12T00:00:00"/>
    <x v="1"/>
    <s v="CYCLING"/>
    <n v="1"/>
    <n v="299.99"/>
    <n v="225"/>
    <n v="225"/>
    <n v="74.989999999999995"/>
    <n v="0.25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64-0401-01-12"/>
    <d v="2019-08-03T00:00:00"/>
    <x v="1"/>
    <s v="CYCLING"/>
    <n v="1"/>
    <n v="999"/>
    <n v="498"/>
    <n v="498"/>
    <n v="501"/>
    <n v="0.5"/>
    <s v="Saturday"/>
    <d v="2019-08-06T00:00:00"/>
    <s v="Tuesday"/>
    <s v="Tuesday"/>
    <n v="0"/>
    <s v="High Cost per Unit"/>
    <n v="0"/>
    <n v="0"/>
    <n v="0"/>
    <n v="99.9"/>
    <n v="0"/>
    <s v="Greater Than 8 Weeks Old"/>
  </r>
  <r>
    <s v="03-64-0401-01-12"/>
    <d v="2019-08-22T00:00:00"/>
    <x v="1"/>
    <s v="CYCLING"/>
    <n v="1"/>
    <n v="999"/>
    <n v="498"/>
    <n v="498"/>
    <n v="501"/>
    <n v="0.5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03-64-0401-01-12"/>
    <d v="2019-08-29T00:00:00"/>
    <x v="1"/>
    <s v="CYCLING"/>
    <n v="1"/>
    <n v="999"/>
    <n v="498"/>
    <n v="498"/>
    <n v="501"/>
    <n v="0.5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3-72-0501-01-00"/>
    <d v="2019-08-01T00:00:00"/>
    <x v="4"/>
    <s v="IMPULSE"/>
    <n v="1"/>
    <n v="22"/>
    <n v="3.2"/>
    <n v="3.2"/>
    <n v="18.8"/>
    <n v="0.8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72-0501-01-00"/>
    <d v="2019-08-02T00:00:00"/>
    <x v="4"/>
    <s v="IMPULSE"/>
    <n v="1"/>
    <n v="22"/>
    <n v="3.2"/>
    <n v="3.2"/>
    <n v="18.8"/>
    <n v="0.8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72-0501-01-00"/>
    <d v="2019-08-04T00:00:00"/>
    <x v="4"/>
    <s v="IMPULSE"/>
    <n v="2"/>
    <n v="44"/>
    <n v="6.4"/>
    <n v="3.2"/>
    <n v="37.6"/>
    <n v="0.85"/>
    <s v="Sunday"/>
    <d v="2019-08-07T00:00:00"/>
    <s v="Wednesday"/>
    <s v="Wednesday"/>
    <n v="0"/>
    <s v="Low Cost per Unit"/>
    <n v="0"/>
    <n v="1.3199999999999998"/>
    <n v="0"/>
    <n v="0"/>
    <n v="0"/>
    <s v="Greater Than 8 Weeks Old"/>
  </r>
  <r>
    <s v="03-72-0501-01-00"/>
    <d v="2019-08-06T00:00:00"/>
    <x v="4"/>
    <s v="IMPULSE"/>
    <n v="3"/>
    <n v="66"/>
    <n v="9.6"/>
    <n v="3.1999999999999997"/>
    <n v="56.4"/>
    <n v="0.85"/>
    <s v="Tuesday"/>
    <d v="2019-08-09T00:00:00"/>
    <s v="Friday"/>
    <s v="Friday"/>
    <n v="3.3000000000000003"/>
    <s v="Low Cost per Unit"/>
    <n v="0"/>
    <n v="1.98"/>
    <n v="0"/>
    <n v="0"/>
    <n v="0"/>
    <s v="Greater Than 8 Weeks Old"/>
  </r>
  <r>
    <s v="03-72-0501-01-00"/>
    <d v="2019-08-07T00:00:00"/>
    <x v="4"/>
    <s v="IMPULSE"/>
    <n v="1"/>
    <n v="22"/>
    <n v="3.2"/>
    <n v="3.2"/>
    <n v="18.8"/>
    <n v="0.8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72-0501-01-00"/>
    <d v="2019-08-08T00:00:00"/>
    <x v="4"/>
    <s v="IMPULSE"/>
    <n v="1"/>
    <n v="22"/>
    <n v="3.2"/>
    <n v="3.2"/>
    <n v="18.8"/>
    <n v="0.8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72-0501-01-00"/>
    <d v="2019-08-09T00:00:00"/>
    <x v="4"/>
    <s v="IMPULSE"/>
    <n v="1"/>
    <n v="22"/>
    <n v="3.2"/>
    <n v="3.2"/>
    <n v="18.8"/>
    <n v="0.8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72-0501-01-00"/>
    <d v="2019-08-13T00:00:00"/>
    <x v="4"/>
    <s v="IMPULSE"/>
    <n v="2"/>
    <n v="44"/>
    <n v="6.4"/>
    <n v="3.2"/>
    <n v="37.6"/>
    <n v="0.85"/>
    <s v="Tuesday"/>
    <d v="2019-08-16T00:00:00"/>
    <s v="Friday"/>
    <s v="Friday"/>
    <n v="2.2000000000000002"/>
    <s v="Low Cost per Unit"/>
    <n v="0"/>
    <n v="1.3199999999999998"/>
    <n v="0"/>
    <n v="0"/>
    <n v="0"/>
    <s v="Greater Than 8 Weeks Old"/>
  </r>
  <r>
    <s v="03-72-0501-01-00"/>
    <d v="2019-08-14T00:00:00"/>
    <x v="4"/>
    <s v="IMPULSE"/>
    <n v="2"/>
    <n v="44"/>
    <n v="6.4"/>
    <n v="3.2"/>
    <n v="37.6"/>
    <n v="0.85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3-72-0501-01-00"/>
    <d v="2019-08-15T00:00:00"/>
    <x v="4"/>
    <s v="IMPULSE"/>
    <n v="2"/>
    <n v="44"/>
    <n v="6.4"/>
    <n v="3.2"/>
    <n v="37.6"/>
    <n v="0.85"/>
    <s v="Thursday"/>
    <d v="2019-08-18T00:00:00"/>
    <s v="Sunday"/>
    <s v="Monday"/>
    <n v="0"/>
    <s v="Low Cost per Unit"/>
    <n v="0"/>
    <n v="1.3199999999999998"/>
    <n v="0"/>
    <n v="0"/>
    <n v="0"/>
    <s v="Greater Than 8 Weeks Old"/>
  </r>
  <r>
    <s v="03-72-0501-01-00"/>
    <d v="2019-08-16T00:00:00"/>
    <x v="4"/>
    <s v="IMPULSE"/>
    <n v="1"/>
    <n v="22"/>
    <n v="3.2"/>
    <n v="3.2"/>
    <n v="18.8"/>
    <n v="0.85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3-72-0501-01-00"/>
    <d v="2019-08-19T00:00:00"/>
    <x v="4"/>
    <s v="IMPULSE"/>
    <n v="1"/>
    <n v="22"/>
    <n v="3.2"/>
    <n v="3.2"/>
    <n v="18.8"/>
    <n v="0.8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72-0501-01-00"/>
    <d v="2019-08-20T00:00:00"/>
    <x v="4"/>
    <s v="IMPULSE"/>
    <n v="2"/>
    <n v="44"/>
    <n v="6.4"/>
    <n v="3.2"/>
    <n v="37.6"/>
    <n v="0.85"/>
    <s v="Tuesday"/>
    <d v="2019-08-23T00:00:00"/>
    <s v="Friday"/>
    <s v="Friday"/>
    <n v="2.2000000000000002"/>
    <s v="Low Cost per Unit"/>
    <n v="0"/>
    <n v="1.3199999999999998"/>
    <n v="0"/>
    <n v="0"/>
    <n v="0"/>
    <s v="Greater Than 8 Weeks Old"/>
  </r>
  <r>
    <s v="03-72-0501-01-00"/>
    <d v="2019-08-21T00:00:00"/>
    <x v="4"/>
    <s v="IMPULSE"/>
    <n v="3"/>
    <n v="38.97"/>
    <n v="9.6"/>
    <n v="3.1999999999999997"/>
    <n v="29.37"/>
    <n v="0.75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03-72-0501-01-00"/>
    <d v="2019-08-22T00:00:00"/>
    <x v="4"/>
    <s v="IMPULSE"/>
    <n v="19"/>
    <n v="246.81"/>
    <n v="60.8"/>
    <n v="3.1999999999999997"/>
    <n v="186.01"/>
    <n v="0.75"/>
    <s v="Thursday"/>
    <d v="2019-08-25T00:00:00"/>
    <s v="Sunday"/>
    <s v="Monday"/>
    <n v="0"/>
    <s v="Low Cost per Unit"/>
    <n v="0"/>
    <n v="7.4043000000000001"/>
    <n v="0"/>
    <n v="0"/>
    <n v="0"/>
    <s v="Greater Than 8 Weeks Old"/>
  </r>
  <r>
    <s v="03-72-0501-01-00"/>
    <d v="2019-08-23T00:00:00"/>
    <x v="4"/>
    <s v="IMPULSE"/>
    <n v="16"/>
    <n v="207.84"/>
    <n v="51.2"/>
    <n v="3.2"/>
    <n v="156.63999999999999"/>
    <n v="0.75"/>
    <s v="Friday"/>
    <d v="2019-08-26T00:00:00"/>
    <s v="Monday"/>
    <s v="Monday"/>
    <n v="0"/>
    <s v="Low Cost per Unit"/>
    <n v="0"/>
    <n v="6.2351999999999999"/>
    <n v="0"/>
    <n v="0"/>
    <n v="0"/>
    <s v="Greater Than 8 Weeks Old"/>
  </r>
  <r>
    <s v="03-72-0501-01-00"/>
    <d v="2019-08-24T00:00:00"/>
    <x v="4"/>
    <s v="IMPULSE"/>
    <n v="38"/>
    <n v="493.62"/>
    <n v="121.6"/>
    <n v="3.1999999999999997"/>
    <n v="372.02"/>
    <n v="0.75"/>
    <s v="Saturday"/>
    <d v="2019-08-27T00:00:00"/>
    <s v="Tuesday"/>
    <s v="Tuesday"/>
    <n v="0"/>
    <s v="Low Cost per Unit"/>
    <n v="0"/>
    <n v="14.8086"/>
    <n v="0"/>
    <n v="0"/>
    <n v="0"/>
    <s v="Greater Than 8 Weeks Old"/>
  </r>
  <r>
    <s v="03-72-0501-01-00"/>
    <d v="2019-08-25T00:00:00"/>
    <x v="4"/>
    <s v="IMPULSE"/>
    <n v="42"/>
    <n v="545.58000000000004"/>
    <n v="134.4"/>
    <n v="3.2"/>
    <n v="411.18"/>
    <n v="0.75"/>
    <s v="Sunday"/>
    <d v="2019-08-28T00:00:00"/>
    <s v="Wednesday"/>
    <s v="Wednesday"/>
    <n v="0"/>
    <s v="Low Cost per Unit"/>
    <n v="0"/>
    <n v="16.3674"/>
    <n v="0"/>
    <n v="0"/>
    <n v="0"/>
    <s v="Greater Than 8 Weeks Old"/>
  </r>
  <r>
    <s v="03-72-0501-01-00"/>
    <d v="2019-08-26T00:00:00"/>
    <x v="4"/>
    <s v="IMPULSE"/>
    <n v="31"/>
    <n v="402.69"/>
    <n v="99.2"/>
    <n v="3.2"/>
    <n v="303.49"/>
    <n v="0.75"/>
    <s v="Monday"/>
    <d v="2019-08-29T00:00:00"/>
    <s v="Thursday"/>
    <s v="Thursday"/>
    <n v="0"/>
    <s v="Low Cost per Unit"/>
    <n v="0"/>
    <n v="12.0807"/>
    <n v="0"/>
    <n v="0"/>
    <n v="0"/>
    <s v="Greater Than 8 Weeks Old"/>
  </r>
  <r>
    <s v="03-72-0501-01-00"/>
    <d v="2019-08-27T00:00:00"/>
    <x v="4"/>
    <s v="IMPULSE"/>
    <n v="27"/>
    <n v="350.73"/>
    <n v="86.4"/>
    <n v="3.2"/>
    <n v="264.33"/>
    <n v="0.75"/>
    <s v="Tuesday"/>
    <d v="2019-08-30T00:00:00"/>
    <s v="Friday"/>
    <s v="Friday"/>
    <n v="17.5365"/>
    <s v="Low Cost per Unit"/>
    <n v="0"/>
    <n v="10.5219"/>
    <n v="0"/>
    <n v="0"/>
    <n v="0"/>
    <s v="Greater Than 8 Weeks Old"/>
  </r>
  <r>
    <s v="03-72-0501-01-00"/>
    <d v="2019-08-28T00:00:00"/>
    <x v="4"/>
    <s v="IMPULSE"/>
    <n v="31"/>
    <n v="402.69"/>
    <n v="99.2"/>
    <n v="3.2"/>
    <n v="303.49"/>
    <n v="0.75"/>
    <s v="Wednesday"/>
    <d v="2019-08-31T00:00:00"/>
    <s v="Saturday"/>
    <s v="Saturday"/>
    <n v="0"/>
    <s v="Low Cost per Unit"/>
    <n v="0"/>
    <n v="12.0807"/>
    <n v="0"/>
    <n v="0"/>
    <n v="0"/>
    <s v="Greater Than 8 Weeks Old"/>
  </r>
  <r>
    <s v="03-72-0501-01-00"/>
    <d v="2019-08-29T00:00:00"/>
    <x v="4"/>
    <s v="IMPULSE"/>
    <n v="29"/>
    <n v="403.74"/>
    <n v="92.8"/>
    <n v="3.1999999999999997"/>
    <n v="310.94"/>
    <n v="0.77"/>
    <s v="Thursday"/>
    <d v="2019-09-01T00:00:00"/>
    <s v="Sunday"/>
    <s v="Monday"/>
    <n v="0"/>
    <s v="Low Cost per Unit"/>
    <n v="0"/>
    <n v="12.1122"/>
    <n v="0"/>
    <n v="0"/>
    <n v="0"/>
    <s v="Greater Than 8 Weeks Old"/>
  </r>
  <r>
    <s v="03-72-0501-01-00"/>
    <d v="2019-08-30T00:00:00"/>
    <x v="4"/>
    <s v="IMPULSE"/>
    <n v="4"/>
    <n v="51.96"/>
    <n v="12.8"/>
    <n v="3.2"/>
    <n v="39.159999999999997"/>
    <n v="0.75"/>
    <s v="Friday"/>
    <d v="2019-09-02T00:00:00"/>
    <s v="Monday"/>
    <s v="Monday"/>
    <n v="0"/>
    <s v="Low Cost per Unit"/>
    <n v="0"/>
    <n v="1.5588"/>
    <n v="0"/>
    <n v="0"/>
    <n v="0"/>
    <s v="Greater Than 8 Weeks Old"/>
  </r>
  <r>
    <s v="03-72-0501-01-00"/>
    <d v="2019-08-31T00:00:00"/>
    <x v="4"/>
    <s v="IMPULSE"/>
    <n v="1"/>
    <n v="22"/>
    <n v="3.2"/>
    <n v="3.2"/>
    <n v="18.8"/>
    <n v="0.8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72-0502-01"/>
    <d v="2019-08-02T00:00:00"/>
    <x v="4"/>
    <s v="IMPULSE"/>
    <n v="2"/>
    <n v="50"/>
    <n v="13.5"/>
    <n v="6.75"/>
    <n v="36.5"/>
    <n v="0.73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3-72-0502-01"/>
    <d v="2019-08-03T00:00:00"/>
    <x v="4"/>
    <s v="IMPULSE"/>
    <n v="6"/>
    <n v="150"/>
    <n v="40.5"/>
    <n v="6.75"/>
    <n v="109.5"/>
    <n v="0.73"/>
    <s v="Saturday"/>
    <d v="2019-08-06T00:00:00"/>
    <s v="Tuesday"/>
    <s v="Tuesday"/>
    <n v="0"/>
    <s v="Low Cost per Unit"/>
    <n v="0"/>
    <n v="4.5"/>
    <n v="0"/>
    <n v="0"/>
    <n v="0"/>
    <s v="Greater Than 8 Weeks Old"/>
  </r>
  <r>
    <s v="03-72-0502-01"/>
    <d v="2019-08-04T00:00:00"/>
    <x v="4"/>
    <s v="IMPULSE"/>
    <n v="2"/>
    <n v="50"/>
    <n v="13.5"/>
    <n v="6.75"/>
    <n v="36.5"/>
    <n v="0.73"/>
    <s v="Sunday"/>
    <d v="2019-08-07T00:00:00"/>
    <s v="Wednesday"/>
    <s v="Wednesday"/>
    <n v="0"/>
    <s v="Low Cost per Unit"/>
    <n v="0"/>
    <n v="1.5"/>
    <n v="0"/>
    <n v="0"/>
    <n v="0"/>
    <s v="Greater Than 8 Weeks Old"/>
  </r>
  <r>
    <s v="03-72-0502-01"/>
    <d v="2019-08-06T00:00:00"/>
    <x v="4"/>
    <s v="IMPULSE"/>
    <n v="1"/>
    <n v="9.99"/>
    <n v="6.75"/>
    <n v="6.75"/>
    <n v="3.24"/>
    <n v="0.32"/>
    <s v="Tuesday"/>
    <d v="2019-08-09T00:00:00"/>
    <s v="Friday"/>
    <s v="Friday"/>
    <n v="0.49950000000000006"/>
    <s v="Low Cost per Unit"/>
    <n v="0"/>
    <n v="0"/>
    <n v="0"/>
    <n v="0"/>
    <n v="0"/>
    <s v="Greater Than 8 Weeks Old"/>
  </r>
  <r>
    <s v="03-72-0502-01"/>
    <d v="2019-08-07T00:00:00"/>
    <x v="4"/>
    <s v="IMPULSE"/>
    <n v="114"/>
    <n v="1138.8599999999999"/>
    <n v="769.5"/>
    <n v="6.75"/>
    <n v="369.36"/>
    <n v="0.32"/>
    <s v="Wednesday"/>
    <d v="2019-08-10T00:00:00"/>
    <s v="Saturday"/>
    <s v="Saturday"/>
    <n v="0"/>
    <s v="Low Cost per Unit"/>
    <n v="0"/>
    <n v="34.165799999999997"/>
    <n v="0"/>
    <n v="0"/>
    <n v="0"/>
    <s v="Greater Than 8 Weeks Old"/>
  </r>
  <r>
    <s v="03-72-0502-01"/>
    <d v="2019-08-08T00:00:00"/>
    <x v="4"/>
    <s v="IMPULSE"/>
    <n v="58"/>
    <n v="579.41999999999996"/>
    <n v="391.5"/>
    <n v="6.75"/>
    <n v="187.92"/>
    <n v="0.32"/>
    <s v="Thursday"/>
    <d v="2019-08-11T00:00:00"/>
    <s v="Sunday"/>
    <s v="Monday"/>
    <n v="0"/>
    <s v="Low Cost per Unit"/>
    <n v="0"/>
    <n v="17.382599999999996"/>
    <n v="0"/>
    <n v="0"/>
    <n v="0"/>
    <s v="Greater Than 8 Weeks Old"/>
  </r>
  <r>
    <s v="03-72-0502-01"/>
    <d v="2019-08-09T00:00:00"/>
    <x v="4"/>
    <s v="IMPULSE"/>
    <n v="45"/>
    <n v="449.55"/>
    <n v="303.75"/>
    <n v="6.75"/>
    <n v="145.80000000000001"/>
    <n v="0.32"/>
    <s v="Friday"/>
    <d v="2019-08-12T00:00:00"/>
    <s v="Monday"/>
    <s v="Monday"/>
    <n v="0"/>
    <s v="Low Cost per Unit"/>
    <n v="0"/>
    <n v="13.486499999999999"/>
    <n v="0"/>
    <n v="0"/>
    <n v="0"/>
    <s v="Greater Than 8 Weeks Old"/>
  </r>
  <r>
    <s v="03-72-0502-01"/>
    <d v="2019-08-10T00:00:00"/>
    <x v="4"/>
    <s v="IMPULSE"/>
    <n v="65"/>
    <n v="649.35"/>
    <n v="438.75"/>
    <n v="6.75"/>
    <n v="210.6"/>
    <n v="0.32"/>
    <s v="Saturday"/>
    <d v="2019-08-13T00:00:00"/>
    <s v="Tuesday"/>
    <s v="Tuesday"/>
    <n v="0"/>
    <s v="Low Cost per Unit"/>
    <n v="0"/>
    <n v="19.480499999999999"/>
    <n v="0"/>
    <n v="0"/>
    <n v="0"/>
    <s v="Greater Than 8 Weeks Old"/>
  </r>
  <r>
    <s v="03-72-0502-01"/>
    <d v="2019-08-11T00:00:00"/>
    <x v="4"/>
    <s v="IMPULSE"/>
    <n v="32"/>
    <n v="319.68"/>
    <n v="216"/>
    <n v="6.75"/>
    <n v="103.68"/>
    <n v="0.32"/>
    <s v="Sunday"/>
    <d v="2019-08-14T00:00:00"/>
    <s v="Wednesday"/>
    <s v="Wednesday"/>
    <n v="0"/>
    <s v="Low Cost per Unit"/>
    <n v="0"/>
    <n v="9.5904000000000007"/>
    <n v="0"/>
    <n v="0"/>
    <n v="0"/>
    <s v="Greater Than 8 Weeks Old"/>
  </r>
  <r>
    <s v="03-72-0502-01"/>
    <d v="2019-08-12T00:00:00"/>
    <x v="4"/>
    <s v="IMPULSE"/>
    <n v="33"/>
    <n v="329.67"/>
    <n v="222.75"/>
    <n v="6.75"/>
    <n v="106.92"/>
    <n v="0.32"/>
    <s v="Monday"/>
    <d v="2019-08-15T00:00:00"/>
    <s v="Thursday"/>
    <s v="Thursday"/>
    <n v="0"/>
    <s v="Low Cost per Unit"/>
    <n v="0"/>
    <n v="9.8901000000000003"/>
    <n v="0"/>
    <n v="0"/>
    <n v="0"/>
    <s v="Greater Than 8 Weeks Old"/>
  </r>
  <r>
    <s v="03-72-0502-01"/>
    <d v="2019-08-13T00:00:00"/>
    <x v="4"/>
    <s v="IMPULSE"/>
    <n v="24"/>
    <n v="239.76"/>
    <n v="162"/>
    <n v="6.75"/>
    <n v="77.760000000000005"/>
    <n v="0.32"/>
    <s v="Tuesday"/>
    <d v="2019-08-16T00:00:00"/>
    <s v="Friday"/>
    <s v="Friday"/>
    <n v="11.988"/>
    <s v="Low Cost per Unit"/>
    <n v="0"/>
    <n v="7.1927999999999992"/>
    <n v="0"/>
    <n v="0"/>
    <n v="0"/>
    <s v="Greater Than 8 Weeks Old"/>
  </r>
  <r>
    <s v="03-72-0502-01"/>
    <d v="2019-08-14T00:00:00"/>
    <x v="4"/>
    <s v="IMPULSE"/>
    <n v="25"/>
    <n v="249.75"/>
    <n v="168.75"/>
    <n v="6.75"/>
    <n v="81"/>
    <n v="0.32"/>
    <s v="Wednesday"/>
    <d v="2019-08-17T00:00:00"/>
    <s v="Saturday"/>
    <s v="Saturday"/>
    <n v="0"/>
    <s v="Low Cost per Unit"/>
    <n v="0"/>
    <n v="7.4924999999999997"/>
    <n v="0"/>
    <n v="0"/>
    <n v="0"/>
    <s v="Greater Than 8 Weeks Old"/>
  </r>
  <r>
    <s v="03-74-0001-01-00"/>
    <d v="2019-08-07T00:00:00"/>
    <x v="8"/>
    <s v="AUDIO"/>
    <n v="15"/>
    <n v="134.85"/>
    <n v="105"/>
    <n v="7"/>
    <n v="29.85"/>
    <n v="0.22"/>
    <s v="Wednesday"/>
    <d v="2019-08-10T00:00:00"/>
    <s v="Saturday"/>
    <s v="Saturday"/>
    <n v="0"/>
    <s v="Low Cost per Unit"/>
    <n v="0"/>
    <n v="4.0454999999999997"/>
    <n v="0"/>
    <n v="0"/>
    <n v="0"/>
    <s v="Greater Than 8 Weeks Old"/>
  </r>
  <r>
    <s v="03-74-0001-01-00"/>
    <d v="2019-08-08T00:00:00"/>
    <x v="8"/>
    <s v="AUDIO"/>
    <n v="15"/>
    <n v="134.85"/>
    <n v="105"/>
    <n v="7"/>
    <n v="29.85"/>
    <n v="0.22"/>
    <s v="Thursday"/>
    <d v="2019-08-11T00:00:00"/>
    <s v="Sunday"/>
    <s v="Monday"/>
    <n v="0"/>
    <s v="Low Cost per Unit"/>
    <n v="0"/>
    <n v="4.0454999999999997"/>
    <n v="0"/>
    <n v="0"/>
    <n v="0"/>
    <s v="Greater Than 8 Weeks Old"/>
  </r>
  <r>
    <s v="03-74-0001-01-00"/>
    <d v="2019-08-09T00:00:00"/>
    <x v="8"/>
    <s v="AUDIO"/>
    <n v="12"/>
    <n v="107.88"/>
    <n v="84"/>
    <n v="7"/>
    <n v="23.88"/>
    <n v="0.22"/>
    <s v="Friday"/>
    <d v="2019-08-12T00:00:00"/>
    <s v="Monday"/>
    <s v="Monday"/>
    <n v="0"/>
    <s v="Low Cost per Unit"/>
    <n v="0"/>
    <n v="3.2363999999999997"/>
    <n v="0"/>
    <n v="0"/>
    <n v="0"/>
    <s v="Greater Than 8 Weeks Old"/>
  </r>
  <r>
    <s v="03-74-0001-01-00"/>
    <d v="2019-08-10T00:00:00"/>
    <x v="8"/>
    <s v="AUDIO"/>
    <n v="9"/>
    <n v="80.91"/>
    <n v="63"/>
    <n v="7"/>
    <n v="17.91"/>
    <n v="0.22"/>
    <s v="Saturday"/>
    <d v="2019-08-13T00:00:00"/>
    <s v="Tuesday"/>
    <s v="Tuesday"/>
    <n v="0"/>
    <s v="Low Cost per Unit"/>
    <n v="0"/>
    <n v="2.4272999999999998"/>
    <n v="0"/>
    <n v="0"/>
    <n v="0"/>
    <s v="Greater Than 8 Weeks Old"/>
  </r>
  <r>
    <s v="03-74-0001-01-00"/>
    <d v="2019-08-11T00:00:00"/>
    <x v="8"/>
    <s v="AUDIO"/>
    <n v="14"/>
    <n v="125.86"/>
    <n v="98"/>
    <n v="7"/>
    <n v="27.86"/>
    <n v="0.22"/>
    <s v="Sunday"/>
    <d v="2019-08-14T00:00:00"/>
    <s v="Wednesday"/>
    <s v="Wednesday"/>
    <n v="0"/>
    <s v="Low Cost per Unit"/>
    <n v="0"/>
    <n v="3.7757999999999998"/>
    <n v="0"/>
    <n v="0"/>
    <n v="0"/>
    <s v="Greater Than 8 Weeks Old"/>
  </r>
  <r>
    <s v="03-74-0001-01-00"/>
    <d v="2019-08-12T00:00:00"/>
    <x v="8"/>
    <s v="AUDIO"/>
    <n v="8"/>
    <n v="71.92"/>
    <n v="56"/>
    <n v="7"/>
    <n v="15.92"/>
    <n v="0.22"/>
    <s v="Monday"/>
    <d v="2019-08-15T00:00:00"/>
    <s v="Thursday"/>
    <s v="Thursday"/>
    <n v="0"/>
    <s v="Low Cost per Unit"/>
    <n v="0"/>
    <n v="2.1576"/>
    <n v="0"/>
    <n v="0"/>
    <n v="0"/>
    <s v="Greater Than 8 Weeks Old"/>
  </r>
  <r>
    <s v="03-74-0001-01-00"/>
    <d v="2019-08-13T00:00:00"/>
    <x v="8"/>
    <s v="AUDIO"/>
    <n v="16"/>
    <n v="143.84"/>
    <n v="112"/>
    <n v="7"/>
    <n v="31.84"/>
    <n v="0.22"/>
    <s v="Tuesday"/>
    <d v="2019-08-16T00:00:00"/>
    <s v="Friday"/>
    <s v="Friday"/>
    <n v="7.1920000000000002"/>
    <s v="Low Cost per Unit"/>
    <n v="0"/>
    <n v="4.3151999999999999"/>
    <n v="0"/>
    <n v="0"/>
    <n v="0"/>
    <s v="Greater Than 8 Weeks Old"/>
  </r>
  <r>
    <s v="03-74-0001-01-00"/>
    <d v="2019-08-14T00:00:00"/>
    <x v="8"/>
    <s v="AUDIO"/>
    <n v="4"/>
    <n v="35.96"/>
    <n v="28"/>
    <n v="7"/>
    <n v="7.96"/>
    <n v="0.22"/>
    <s v="Wednesday"/>
    <d v="2019-08-17T00:00:00"/>
    <s v="Saturday"/>
    <s v="Saturday"/>
    <n v="0"/>
    <s v="Low Cost per Unit"/>
    <n v="0"/>
    <n v="1.0788"/>
    <n v="0"/>
    <n v="0"/>
    <n v="0"/>
    <s v="Greater Than 8 Weeks Old"/>
  </r>
  <r>
    <s v="03-74-0001-01-00"/>
    <d v="2019-08-15T00:00:00"/>
    <x v="8"/>
    <s v="AUDIO"/>
    <n v="11"/>
    <n v="98.89"/>
    <n v="77"/>
    <n v="7"/>
    <n v="21.89"/>
    <n v="0.22"/>
    <s v="Thursday"/>
    <d v="2019-08-18T00:00:00"/>
    <s v="Sunday"/>
    <s v="Monday"/>
    <n v="0"/>
    <s v="Low Cost per Unit"/>
    <n v="0"/>
    <n v="2.9666999999999999"/>
    <n v="0"/>
    <n v="0"/>
    <n v="0"/>
    <s v="Greater Than 8 Weeks Old"/>
  </r>
  <r>
    <s v="03-74-0001-01-00"/>
    <d v="2019-08-16T00:00:00"/>
    <x v="8"/>
    <s v="AUDIO"/>
    <n v="4"/>
    <n v="35.96"/>
    <n v="28"/>
    <n v="7"/>
    <n v="7.96"/>
    <n v="0.22"/>
    <s v="Friday"/>
    <d v="2019-08-19T00:00:00"/>
    <s v="Monday"/>
    <s v="Monday"/>
    <n v="0"/>
    <s v="Low Cost per Unit"/>
    <n v="0"/>
    <n v="1.0788"/>
    <n v="0"/>
    <n v="0"/>
    <n v="0"/>
    <s v="Greater Than 8 Weeks Old"/>
  </r>
  <r>
    <s v="03-74-0002-01-00"/>
    <d v="2019-08-01T00:00:00"/>
    <x v="8"/>
    <s v="AUDIO"/>
    <n v="2"/>
    <n v="50"/>
    <n v="9.5"/>
    <n v="4.75"/>
    <n v="40.5"/>
    <n v="0.81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3-74-0002-01-00"/>
    <d v="2019-08-02T00:00:00"/>
    <x v="8"/>
    <s v="AUDIO"/>
    <n v="1"/>
    <n v="25"/>
    <n v="4.75"/>
    <n v="4.75"/>
    <n v="20.25"/>
    <n v="0.8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74-0002-01-00"/>
    <d v="2019-08-05T00:00:00"/>
    <x v="8"/>
    <s v="AUDIO"/>
    <n v="1"/>
    <n v="25"/>
    <n v="4.75"/>
    <n v="4.75"/>
    <n v="20.25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3-74-0002-01-00"/>
    <d v="2019-08-07T00:00:00"/>
    <x v="8"/>
    <s v="AUDIO"/>
    <n v="1"/>
    <n v="25"/>
    <n v="4.75"/>
    <n v="4.75"/>
    <n v="20.25"/>
    <n v="0.81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3-74-0002-01-00"/>
    <d v="2019-08-08T00:00:00"/>
    <x v="8"/>
    <s v="AUDIO"/>
    <n v="1"/>
    <n v="25"/>
    <n v="4.75"/>
    <n v="4.75"/>
    <n v="20.25"/>
    <n v="0.8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74-0002-01-00"/>
    <d v="2019-08-09T00:00:00"/>
    <x v="8"/>
    <s v="AUDIO"/>
    <n v="3"/>
    <n v="75"/>
    <n v="14.25"/>
    <n v="4.75"/>
    <n v="60.75"/>
    <n v="0.81"/>
    <s v="Friday"/>
    <d v="2019-08-12T00:00:00"/>
    <s v="Monday"/>
    <s v="Monday"/>
    <n v="0"/>
    <s v="Low Cost per Unit"/>
    <n v="0"/>
    <n v="2.25"/>
    <n v="0"/>
    <n v="0"/>
    <n v="0"/>
    <s v="Greater Than 8 Weeks Old"/>
  </r>
  <r>
    <s v="03-74-0002-01-00"/>
    <d v="2019-08-11T00:00:00"/>
    <x v="8"/>
    <s v="AUDIO"/>
    <n v="1"/>
    <n v="25"/>
    <n v="4.75"/>
    <n v="4.75"/>
    <n v="20.25"/>
    <n v="0.81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3-74-0002-01-00"/>
    <d v="2019-08-12T00:00:00"/>
    <x v="8"/>
    <s v="AUDIO"/>
    <n v="3"/>
    <n v="75"/>
    <n v="14.25"/>
    <n v="4.75"/>
    <n v="60.75"/>
    <n v="0.81"/>
    <s v="Monday"/>
    <d v="2019-08-15T00:00:00"/>
    <s v="Thursday"/>
    <s v="Thursday"/>
    <n v="0"/>
    <s v="Low Cost per Unit"/>
    <n v="0"/>
    <n v="2.25"/>
    <n v="0"/>
    <n v="0"/>
    <n v="0"/>
    <s v="Greater Than 8 Weeks Old"/>
  </r>
  <r>
    <s v="03-74-0002-01-00"/>
    <d v="2019-08-13T00:00:00"/>
    <x v="8"/>
    <s v="AUDIO"/>
    <n v="3"/>
    <n v="75"/>
    <n v="14.25"/>
    <n v="4.75"/>
    <n v="60.75"/>
    <n v="0.81"/>
    <s v="Tuesday"/>
    <d v="2019-08-16T00:00:00"/>
    <s v="Friday"/>
    <s v="Friday"/>
    <n v="3.75"/>
    <s v="Low Cost per Unit"/>
    <n v="0"/>
    <n v="2.25"/>
    <n v="0"/>
    <n v="0"/>
    <n v="0"/>
    <s v="Greater Than 8 Weeks Old"/>
  </r>
  <r>
    <s v="03-74-0002-01-00"/>
    <d v="2019-08-15T00:00:00"/>
    <x v="8"/>
    <s v="AUDIO"/>
    <n v="2"/>
    <n v="50"/>
    <n v="9.5"/>
    <n v="4.75"/>
    <n v="40.5"/>
    <n v="0.81"/>
    <s v="Thursday"/>
    <d v="2019-08-18T00:00:00"/>
    <s v="Sunday"/>
    <s v="Monday"/>
    <n v="0"/>
    <s v="Low Cost per Unit"/>
    <n v="0"/>
    <n v="1.5"/>
    <n v="0"/>
    <n v="0"/>
    <n v="0"/>
    <s v="Greater Than 8 Weeks Old"/>
  </r>
  <r>
    <s v="03-74-0002-01-00"/>
    <d v="2019-08-16T00:00:00"/>
    <x v="8"/>
    <s v="AUDIO"/>
    <n v="2"/>
    <n v="50"/>
    <n v="9.5"/>
    <n v="4.75"/>
    <n v="40.5"/>
    <n v="0.81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3-74-0002-01-00"/>
    <d v="2019-08-17T00:00:00"/>
    <x v="8"/>
    <s v="AUDIO"/>
    <n v="1"/>
    <n v="25"/>
    <n v="4.75"/>
    <n v="4.75"/>
    <n v="20.25"/>
    <n v="0.8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74-0002-01-00"/>
    <d v="2019-08-18T00:00:00"/>
    <x v="8"/>
    <s v="AUDIO"/>
    <n v="2"/>
    <n v="50"/>
    <n v="9.5"/>
    <n v="4.75"/>
    <n v="40.5"/>
    <n v="0.81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3-74-0002-01-00"/>
    <d v="2019-08-19T00:00:00"/>
    <x v="8"/>
    <s v="AUDIO"/>
    <n v="2"/>
    <n v="50"/>
    <n v="9.5"/>
    <n v="4.75"/>
    <n v="40.5"/>
    <n v="0.81"/>
    <s v="Monday"/>
    <d v="2019-08-22T00:00:00"/>
    <s v="Thursday"/>
    <s v="Thursday"/>
    <n v="0"/>
    <s v="Low Cost per Unit"/>
    <n v="0"/>
    <n v="1.5"/>
    <n v="0"/>
    <n v="0"/>
    <n v="0"/>
    <s v="Greater Than 8 Weeks Old"/>
  </r>
  <r>
    <s v="03-74-0002-01-00"/>
    <d v="2019-08-20T00:00:00"/>
    <x v="8"/>
    <s v="AUDIO"/>
    <n v="2"/>
    <n v="50"/>
    <n v="9.5"/>
    <n v="4.75"/>
    <n v="40.5"/>
    <n v="0.81"/>
    <s v="Tuesday"/>
    <d v="2019-08-23T00:00:00"/>
    <s v="Friday"/>
    <s v="Friday"/>
    <n v="2.5"/>
    <s v="Low Cost per Unit"/>
    <n v="0"/>
    <n v="1.5"/>
    <n v="0"/>
    <n v="0"/>
    <n v="0"/>
    <s v="Greater Than 8 Weeks Old"/>
  </r>
  <r>
    <s v="03-74-0002-01-00"/>
    <d v="2019-08-21T00:00:00"/>
    <x v="8"/>
    <s v="AUDIO"/>
    <n v="1"/>
    <n v="25"/>
    <n v="4.75"/>
    <n v="4.75"/>
    <n v="20.25"/>
    <n v="0.81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74-0002-01-00"/>
    <d v="2019-08-23T00:00:00"/>
    <x v="8"/>
    <s v="AUDIO"/>
    <n v="5"/>
    <n v="125"/>
    <n v="23.75"/>
    <n v="4.75"/>
    <n v="101.25"/>
    <n v="0.81"/>
    <s v="Friday"/>
    <d v="2019-08-26T00:00:00"/>
    <s v="Monday"/>
    <s v="Monday"/>
    <n v="0"/>
    <s v="Low Cost per Unit"/>
    <n v="0"/>
    <n v="3.75"/>
    <n v="0"/>
    <n v="0"/>
    <n v="0"/>
    <s v="Greater Than 8 Weeks Old"/>
  </r>
  <r>
    <s v="03-74-0002-01-00"/>
    <d v="2019-08-24T00:00:00"/>
    <x v="8"/>
    <s v="AUDIO"/>
    <n v="1"/>
    <n v="25"/>
    <n v="4.75"/>
    <n v="4.75"/>
    <n v="20.25"/>
    <n v="0.81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74-0002-01-00"/>
    <d v="2019-08-25T00:00:00"/>
    <x v="8"/>
    <s v="AUDIO"/>
    <n v="1"/>
    <n v="25"/>
    <n v="4.75"/>
    <n v="4.75"/>
    <n v="20.25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3-74-0002-01-00"/>
    <d v="2019-08-26T00:00:00"/>
    <x v="8"/>
    <s v="AUDIO"/>
    <n v="2"/>
    <n v="50"/>
    <n v="9.5"/>
    <n v="4.75"/>
    <n v="40.5"/>
    <n v="0.81"/>
    <s v="Monday"/>
    <d v="2019-08-29T00:00:00"/>
    <s v="Thursday"/>
    <s v="Thursday"/>
    <n v="0"/>
    <s v="Low Cost per Unit"/>
    <n v="0"/>
    <n v="1.5"/>
    <n v="0"/>
    <n v="0"/>
    <n v="0"/>
    <s v="Greater Than 8 Weeks Old"/>
  </r>
  <r>
    <s v="03-74-0002-01-00"/>
    <d v="2019-08-27T00:00:00"/>
    <x v="8"/>
    <s v="AUDIO"/>
    <n v="4"/>
    <n v="100"/>
    <n v="19"/>
    <n v="4.75"/>
    <n v="81"/>
    <n v="0.81"/>
    <s v="Tuesday"/>
    <d v="2019-08-30T00:00:00"/>
    <s v="Friday"/>
    <s v="Friday"/>
    <n v="5"/>
    <s v="Low Cost per Unit"/>
    <n v="0"/>
    <n v="3"/>
    <n v="0"/>
    <n v="0"/>
    <n v="0"/>
    <s v="Greater Than 8 Weeks Old"/>
  </r>
  <r>
    <s v="03-74-0002-01-00"/>
    <d v="2019-08-28T00:00:00"/>
    <x v="8"/>
    <s v="AUDIO"/>
    <n v="3"/>
    <n v="75"/>
    <n v="14.25"/>
    <n v="4.75"/>
    <n v="60.75"/>
    <n v="0.81"/>
    <s v="Wednesday"/>
    <d v="2019-08-31T00:00:00"/>
    <s v="Saturday"/>
    <s v="Saturday"/>
    <n v="0"/>
    <s v="Low Cost per Unit"/>
    <n v="0"/>
    <n v="2.25"/>
    <n v="0"/>
    <n v="0"/>
    <n v="0"/>
    <s v="Greater Than 8 Weeks Old"/>
  </r>
  <r>
    <s v="03-74-0002-01-00"/>
    <d v="2019-08-29T00:00:00"/>
    <x v="8"/>
    <s v="AUDIO"/>
    <n v="1"/>
    <n v="25"/>
    <n v="4.75"/>
    <n v="4.75"/>
    <n v="20.25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74-0002-01-00"/>
    <d v="2019-08-31T00:00:00"/>
    <x v="8"/>
    <s v="AUDIO"/>
    <n v="1"/>
    <n v="25"/>
    <n v="4.75"/>
    <n v="4.75"/>
    <n v="20.25"/>
    <n v="0.8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3-74-0003-01-00"/>
    <d v="2019-08-01T00:00:00"/>
    <x v="4"/>
    <s v="IMPULSE"/>
    <n v="1"/>
    <n v="99"/>
    <n v="24"/>
    <n v="24"/>
    <n v="75"/>
    <n v="0.76"/>
    <s v="Thursday"/>
    <d v="2019-08-04T00:00:00"/>
    <s v="Sunday"/>
    <s v="Monday"/>
    <n v="0"/>
    <s v="High Cost per Unit"/>
    <n v="0"/>
    <n v="0"/>
    <n v="0"/>
    <n v="0"/>
    <n v="0"/>
    <s v="Greater Than 8 Weeks Old"/>
  </r>
  <r>
    <s v="03-74-0003-01-00"/>
    <d v="2019-08-02T00:00:00"/>
    <x v="4"/>
    <s v="IMPULSE"/>
    <n v="2"/>
    <n v="198"/>
    <n v="48"/>
    <n v="24"/>
    <n v="150"/>
    <n v="0.76"/>
    <s v="Friday"/>
    <d v="2019-08-05T00:00:00"/>
    <s v="Monday"/>
    <s v="Monday"/>
    <n v="0"/>
    <s v="High Cost per Unit"/>
    <n v="0"/>
    <n v="5.9399999999999995"/>
    <n v="0"/>
    <n v="0"/>
    <n v="0"/>
    <s v="Greater Than 8 Weeks Old"/>
  </r>
  <r>
    <s v="03-74-0003-01-00"/>
    <d v="2019-08-03T00:00:00"/>
    <x v="4"/>
    <s v="IMPULSE"/>
    <n v="3"/>
    <n v="297"/>
    <n v="72"/>
    <n v="24"/>
    <n v="225"/>
    <n v="0.76"/>
    <s v="Saturday"/>
    <d v="2019-08-06T00:00:00"/>
    <s v="Tuesday"/>
    <s v="Tuesday"/>
    <n v="0"/>
    <s v="High Cost per Unit"/>
    <n v="0"/>
    <n v="8.91"/>
    <n v="0"/>
    <n v="0"/>
    <n v="0"/>
    <s v="Greater Than 8 Weeks Old"/>
  </r>
  <r>
    <s v="03-74-0003-01-00"/>
    <d v="2019-08-04T00:00:00"/>
    <x v="4"/>
    <s v="IMPULSE"/>
    <n v="1"/>
    <n v="99"/>
    <n v="24"/>
    <n v="24"/>
    <n v="75"/>
    <n v="0.76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03-74-0003-01-00"/>
    <d v="2019-08-05T00:00:00"/>
    <x v="4"/>
    <s v="IMPULSE"/>
    <n v="2"/>
    <n v="198"/>
    <n v="48"/>
    <n v="24"/>
    <n v="150"/>
    <n v="0.76"/>
    <s v="Monday"/>
    <d v="2019-08-08T00:00:00"/>
    <s v="Thursday"/>
    <s v="Thursday"/>
    <n v="0"/>
    <s v="High Cost per Unit"/>
    <n v="0"/>
    <n v="5.9399999999999995"/>
    <n v="0"/>
    <n v="0"/>
    <n v="0"/>
    <s v="Greater Than 8 Weeks Old"/>
  </r>
  <r>
    <s v="03-74-0003-01-00"/>
    <d v="2019-08-06T00:00:00"/>
    <x v="4"/>
    <s v="IMPULSE"/>
    <n v="3"/>
    <n v="297"/>
    <n v="72"/>
    <n v="24"/>
    <n v="225"/>
    <n v="0.76"/>
    <s v="Tuesday"/>
    <d v="2019-08-09T00:00:00"/>
    <s v="Friday"/>
    <s v="Friday"/>
    <n v="14.850000000000001"/>
    <s v="High Cost per Unit"/>
    <n v="0"/>
    <n v="8.91"/>
    <n v="0"/>
    <n v="0"/>
    <n v="0"/>
    <s v="Greater Than 8 Weeks Old"/>
  </r>
  <r>
    <s v="03-74-0003-01-00"/>
    <d v="2019-08-07T00:00:00"/>
    <x v="4"/>
    <s v="IMPULSE"/>
    <n v="2"/>
    <n v="198"/>
    <n v="48"/>
    <n v="24"/>
    <n v="150"/>
    <n v="0.76"/>
    <s v="Wednesday"/>
    <d v="2019-08-10T00:00:00"/>
    <s v="Saturday"/>
    <s v="Saturday"/>
    <n v="0"/>
    <s v="High Cost per Unit"/>
    <n v="0"/>
    <n v="5.9399999999999995"/>
    <n v="0"/>
    <n v="0"/>
    <n v="0"/>
    <s v="Greater Than 8 Weeks Old"/>
  </r>
  <r>
    <s v="03-74-0003-01-00"/>
    <d v="2019-08-09T00:00:00"/>
    <x v="4"/>
    <s v="IMPULSE"/>
    <n v="1"/>
    <n v="99"/>
    <n v="24"/>
    <n v="24"/>
    <n v="75"/>
    <n v="0.76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74-0003-01-00"/>
    <d v="2019-08-10T00:00:00"/>
    <x v="4"/>
    <s v="IMPULSE"/>
    <n v="2"/>
    <n v="198"/>
    <n v="48"/>
    <n v="24"/>
    <n v="150"/>
    <n v="0.76"/>
    <s v="Saturday"/>
    <d v="2019-08-13T00:00:00"/>
    <s v="Tuesday"/>
    <s v="Tuesday"/>
    <n v="0"/>
    <s v="High Cost per Unit"/>
    <n v="0"/>
    <n v="5.9399999999999995"/>
    <n v="0"/>
    <n v="0"/>
    <n v="0"/>
    <s v="Greater Than 8 Weeks Old"/>
  </r>
  <r>
    <s v="03-74-0003-01-00"/>
    <d v="2019-08-12T00:00:00"/>
    <x v="4"/>
    <s v="IMPULSE"/>
    <n v="2"/>
    <n v="198"/>
    <n v="48"/>
    <n v="24"/>
    <n v="150"/>
    <n v="0.76"/>
    <s v="Monday"/>
    <d v="2019-08-15T00:00:00"/>
    <s v="Thursday"/>
    <s v="Thursday"/>
    <n v="0"/>
    <s v="High Cost per Unit"/>
    <n v="0"/>
    <n v="5.9399999999999995"/>
    <n v="0"/>
    <n v="0"/>
    <n v="0"/>
    <s v="Greater Than 8 Weeks Old"/>
  </r>
  <r>
    <s v="03-74-0003-01-00"/>
    <d v="2019-08-13T00:00:00"/>
    <x v="4"/>
    <s v="IMPULSE"/>
    <n v="1"/>
    <n v="99"/>
    <n v="24"/>
    <n v="24"/>
    <n v="75"/>
    <n v="0.76"/>
    <s v="Tuesday"/>
    <d v="2019-08-16T00:00:00"/>
    <s v="Friday"/>
    <s v="Friday"/>
    <n v="4.95"/>
    <s v="High Cost per Unit"/>
    <n v="0"/>
    <n v="0"/>
    <n v="0"/>
    <n v="0"/>
    <n v="0"/>
    <s v="Greater Than 8 Weeks Old"/>
  </r>
  <r>
    <s v="03-74-0003-01-00"/>
    <d v="2019-08-14T00:00:00"/>
    <x v="4"/>
    <s v="IMPULSE"/>
    <n v="1"/>
    <n v="99"/>
    <n v="24"/>
    <n v="24"/>
    <n v="75"/>
    <n v="0.76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74-0003-01-00"/>
    <d v="2019-08-15T00:00:00"/>
    <x v="4"/>
    <s v="IMPULSE"/>
    <n v="2"/>
    <n v="198"/>
    <n v="48"/>
    <n v="24"/>
    <n v="150"/>
    <n v="0.76"/>
    <s v="Thursday"/>
    <d v="2019-08-18T00:00:00"/>
    <s v="Sunday"/>
    <s v="Monday"/>
    <n v="0"/>
    <s v="High Cost per Unit"/>
    <n v="0"/>
    <n v="5.9399999999999995"/>
    <n v="0"/>
    <n v="0"/>
    <n v="0"/>
    <s v="Greater Than 8 Weeks Old"/>
  </r>
  <r>
    <s v="03-74-0003-01-00"/>
    <d v="2019-08-16T00:00:00"/>
    <x v="4"/>
    <s v="IMPULSE"/>
    <n v="1"/>
    <n v="99"/>
    <n v="24"/>
    <n v="24"/>
    <n v="75"/>
    <n v="0.76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03-74-0003-01-00"/>
    <d v="2019-08-17T00:00:00"/>
    <x v="4"/>
    <s v="IMPULSE"/>
    <n v="1"/>
    <n v="99"/>
    <n v="24"/>
    <n v="24"/>
    <n v="75"/>
    <n v="0.76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03-74-0003-01-00"/>
    <d v="2019-08-19T00:00:00"/>
    <x v="4"/>
    <s v="IMPULSE"/>
    <n v="3"/>
    <n v="297"/>
    <n v="72"/>
    <n v="24"/>
    <n v="225"/>
    <n v="0.76"/>
    <s v="Monday"/>
    <d v="2019-08-22T00:00:00"/>
    <s v="Thursday"/>
    <s v="Thursday"/>
    <n v="0"/>
    <s v="High Cost per Unit"/>
    <n v="0"/>
    <n v="8.91"/>
    <n v="0"/>
    <n v="0"/>
    <n v="0"/>
    <s v="Greater Than 8 Weeks Old"/>
  </r>
  <r>
    <s v="03-74-0003-01-00"/>
    <d v="2019-08-20T00:00:00"/>
    <x v="4"/>
    <s v="IMPULSE"/>
    <n v="1"/>
    <n v="99"/>
    <n v="24"/>
    <n v="24"/>
    <n v="75"/>
    <n v="0.76"/>
    <s v="Tuesday"/>
    <d v="2019-08-23T00:00:00"/>
    <s v="Friday"/>
    <s v="Friday"/>
    <n v="4.95"/>
    <s v="High Cost per Unit"/>
    <n v="0"/>
    <n v="0"/>
    <n v="0"/>
    <n v="0"/>
    <n v="0"/>
    <s v="Greater Than 8 Weeks Old"/>
  </r>
  <r>
    <s v="03-74-0003-01-00"/>
    <d v="2019-08-21T00:00:00"/>
    <x v="4"/>
    <s v="IMPULSE"/>
    <n v="3"/>
    <n v="297"/>
    <n v="72"/>
    <n v="24"/>
    <n v="225"/>
    <n v="0.76"/>
    <s v="Wednesday"/>
    <d v="2019-08-24T00:00:00"/>
    <s v="Saturday"/>
    <s v="Saturday"/>
    <n v="0"/>
    <s v="High Cost per Unit"/>
    <n v="0"/>
    <n v="8.91"/>
    <n v="0"/>
    <n v="0"/>
    <n v="0"/>
    <s v="Greater Than 8 Weeks Old"/>
  </r>
  <r>
    <s v="03-74-0003-01-00"/>
    <d v="2019-08-23T00:00:00"/>
    <x v="4"/>
    <s v="IMPULSE"/>
    <n v="2"/>
    <n v="198"/>
    <n v="48"/>
    <n v="24"/>
    <n v="150"/>
    <n v="0.76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03-74-0003-01-00"/>
    <d v="2019-08-24T00:00:00"/>
    <x v="4"/>
    <s v="IMPULSE"/>
    <n v="1"/>
    <n v="99"/>
    <n v="24"/>
    <n v="24"/>
    <n v="75"/>
    <n v="0.76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3-74-0003-01-00"/>
    <d v="2019-08-25T00:00:00"/>
    <x v="4"/>
    <s v="IMPULSE"/>
    <n v="1"/>
    <n v="99"/>
    <n v="24"/>
    <n v="24"/>
    <n v="75"/>
    <n v="0.76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3-74-0003-01-00"/>
    <d v="2019-08-26T00:00:00"/>
    <x v="4"/>
    <s v="IMPULSE"/>
    <n v="1"/>
    <n v="99"/>
    <n v="24"/>
    <n v="24"/>
    <n v="75"/>
    <n v="0.76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74-0003-01-00"/>
    <d v="2019-08-27T00:00:00"/>
    <x v="4"/>
    <s v="IMPULSE"/>
    <n v="1"/>
    <n v="99"/>
    <n v="24"/>
    <n v="24"/>
    <n v="75"/>
    <n v="0.76"/>
    <s v="Tuesday"/>
    <d v="2019-08-30T00:00:00"/>
    <s v="Friday"/>
    <s v="Friday"/>
    <n v="4.95"/>
    <s v="High Cost per Unit"/>
    <n v="0"/>
    <n v="0"/>
    <n v="0"/>
    <n v="0"/>
    <n v="0"/>
    <s v="Greater Than 8 Weeks Old"/>
  </r>
  <r>
    <s v="03-74-0003-01-00"/>
    <d v="2019-08-28T00:00:00"/>
    <x v="4"/>
    <s v="IMPULSE"/>
    <n v="1"/>
    <n v="99"/>
    <n v="24"/>
    <n v="24"/>
    <n v="75"/>
    <n v="0.76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03-74-0003-01-00"/>
    <d v="2019-08-31T00:00:00"/>
    <x v="4"/>
    <s v="IMPULSE"/>
    <n v="1"/>
    <n v="99"/>
    <n v="24"/>
    <n v="24"/>
    <n v="75"/>
    <n v="0.76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03-74-0004-01-00"/>
    <d v="2019-08-03T00:00:00"/>
    <x v="4"/>
    <s v="IMPULSE"/>
    <n v="1"/>
    <n v="49"/>
    <n v="18"/>
    <n v="18"/>
    <n v="31"/>
    <n v="0.63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03-74-0004-01-00"/>
    <d v="2019-08-07T00:00:00"/>
    <x v="4"/>
    <s v="IMPULSE"/>
    <n v="1"/>
    <n v="49"/>
    <n v="18"/>
    <n v="18"/>
    <n v="31"/>
    <n v="0.63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3-74-0004-01-00"/>
    <d v="2019-08-09T00:00:00"/>
    <x v="4"/>
    <s v="IMPULSE"/>
    <n v="1"/>
    <n v="49"/>
    <n v="18"/>
    <n v="18"/>
    <n v="31"/>
    <n v="0.63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74-0004-01-00"/>
    <d v="2019-08-27T00:00:00"/>
    <x v="4"/>
    <s v="IMPULSE"/>
    <n v="1"/>
    <n v="49"/>
    <n v="18"/>
    <n v="18"/>
    <n v="31"/>
    <n v="0.63"/>
    <s v="Tuesday"/>
    <d v="2019-08-30T00:00:00"/>
    <s v="Friday"/>
    <s v="Friday"/>
    <n v="2.4500000000000002"/>
    <s v="High Cost per Unit"/>
    <n v="0"/>
    <n v="0"/>
    <n v="0"/>
    <n v="0"/>
    <n v="0"/>
    <s v="Greater Than 8 Weeks Old"/>
  </r>
  <r>
    <s v="03-81-0001-00-03"/>
    <d v="2019-08-01T00:00:00"/>
    <x v="7"/>
    <s v="BODY CARE"/>
    <n v="2"/>
    <n v="26"/>
    <n v="3.7"/>
    <n v="1.85"/>
    <n v="22.3"/>
    <n v="0.86"/>
    <s v="Thursday"/>
    <d v="2019-08-04T00:00:00"/>
    <s v="Sunday"/>
    <s v="Monday"/>
    <n v="0"/>
    <s v="Low Cost per Unit"/>
    <n v="0"/>
    <n v="0.78"/>
    <n v="0"/>
    <n v="0"/>
    <n v="0"/>
    <s v="Greater Than 8 Weeks Old"/>
  </r>
  <r>
    <s v="03-81-0001-00-03"/>
    <d v="2019-08-04T00:00:00"/>
    <x v="7"/>
    <s v="BODY CARE"/>
    <n v="1"/>
    <n v="13"/>
    <n v="1.85"/>
    <n v="1.85"/>
    <n v="11.15"/>
    <n v="0.8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001-00-03"/>
    <d v="2019-08-07T00:00:00"/>
    <x v="7"/>
    <s v="BODY CARE"/>
    <n v="2"/>
    <n v="26"/>
    <n v="3.7"/>
    <n v="1.85"/>
    <n v="22.3"/>
    <n v="0.86"/>
    <s v="Wednesday"/>
    <d v="2019-08-10T00:00:00"/>
    <s v="Saturday"/>
    <s v="Saturday"/>
    <n v="0"/>
    <s v="Low Cost per Unit"/>
    <n v="0"/>
    <n v="0.78"/>
    <n v="0"/>
    <n v="0"/>
    <n v="0"/>
    <s v="Greater Than 8 Weeks Old"/>
  </r>
  <r>
    <s v="03-81-0001-00-03"/>
    <d v="2019-08-08T00:00:00"/>
    <x v="7"/>
    <s v="BODY CARE"/>
    <n v="1"/>
    <n v="13"/>
    <n v="1.85"/>
    <n v="1.85"/>
    <n v="11.15"/>
    <n v="0.8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81-0001-00-03"/>
    <d v="2019-08-09T00:00:00"/>
    <x v="7"/>
    <s v="BODY CARE"/>
    <n v="1"/>
    <n v="13"/>
    <n v="1.85"/>
    <n v="1.85"/>
    <n v="11.15"/>
    <n v="0.8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3-81-0001-00-03"/>
    <d v="2019-08-10T00:00:00"/>
    <x v="7"/>
    <s v="BODY CARE"/>
    <n v="2"/>
    <n v="26"/>
    <n v="3.7"/>
    <n v="1.85"/>
    <n v="22.3"/>
    <n v="0.86"/>
    <s v="Saturday"/>
    <d v="2019-08-13T00:00:00"/>
    <s v="Tuesday"/>
    <s v="Tuesday"/>
    <n v="0"/>
    <s v="Low Cost per Unit"/>
    <n v="0"/>
    <n v="0.78"/>
    <n v="0"/>
    <n v="0"/>
    <n v="0"/>
    <s v="Greater Than 8 Weeks Old"/>
  </r>
  <r>
    <s v="03-81-0001-00-03"/>
    <d v="2019-08-11T00:00:00"/>
    <x v="7"/>
    <s v="BODY CARE"/>
    <n v="2"/>
    <n v="26"/>
    <n v="3.7"/>
    <n v="1.85"/>
    <n v="22.3"/>
    <n v="0.86"/>
    <s v="Sunday"/>
    <d v="2019-08-14T00:00:00"/>
    <s v="Wednesday"/>
    <s v="Wednesday"/>
    <n v="0"/>
    <s v="Low Cost per Unit"/>
    <n v="0"/>
    <n v="0.78"/>
    <n v="0"/>
    <n v="0"/>
    <n v="0"/>
    <s v="Greater Than 8 Weeks Old"/>
  </r>
  <r>
    <s v="03-81-0001-00-03"/>
    <d v="2019-08-15T00:00:00"/>
    <x v="7"/>
    <s v="BODY CARE"/>
    <n v="1"/>
    <n v="13"/>
    <n v="1.85"/>
    <n v="1.85"/>
    <n v="11.15"/>
    <n v="0.86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3-81-0001-00-03"/>
    <d v="2019-08-17T00:00:00"/>
    <x v="7"/>
    <s v="BODY CARE"/>
    <n v="1"/>
    <n v="13"/>
    <n v="1.85"/>
    <n v="1.85"/>
    <n v="11.15"/>
    <n v="0.8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3-81-0001-00-03"/>
    <d v="2019-08-18T00:00:00"/>
    <x v="7"/>
    <s v="BODY CARE"/>
    <n v="1"/>
    <n v="13"/>
    <n v="1.85"/>
    <n v="1.85"/>
    <n v="11.15"/>
    <n v="0.8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001-00-03"/>
    <d v="2019-08-21T00:00:00"/>
    <x v="7"/>
    <s v="BODY CARE"/>
    <n v="1"/>
    <n v="13"/>
    <n v="1.85"/>
    <n v="1.85"/>
    <n v="11.15"/>
    <n v="0.86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81-0001-00-03"/>
    <d v="2019-08-22T00:00:00"/>
    <x v="7"/>
    <s v="BODY CARE"/>
    <n v="1"/>
    <n v="13"/>
    <n v="1.85"/>
    <n v="1.85"/>
    <n v="11.15"/>
    <n v="0.8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3-81-0001-00-03"/>
    <d v="2019-08-23T00:00:00"/>
    <x v="7"/>
    <s v="BODY CARE"/>
    <n v="3"/>
    <n v="39"/>
    <n v="5.55"/>
    <n v="1.8499999999999999"/>
    <n v="33.450000000000003"/>
    <n v="0.86"/>
    <s v="Friday"/>
    <d v="2019-08-26T00:00:00"/>
    <s v="Monday"/>
    <s v="Monday"/>
    <n v="0"/>
    <s v="Low Cost per Unit"/>
    <n v="0"/>
    <n v="1.17"/>
    <n v="0"/>
    <n v="0"/>
    <n v="0"/>
    <s v="Greater Than 8 Weeks Old"/>
  </r>
  <r>
    <s v="03-81-0001-00-03"/>
    <d v="2019-08-24T00:00:00"/>
    <x v="7"/>
    <s v="BODY CARE"/>
    <n v="1"/>
    <n v="13"/>
    <n v="1.85"/>
    <n v="1.85"/>
    <n v="11.15"/>
    <n v="0.86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81-0001-00-03"/>
    <d v="2019-08-25T00:00:00"/>
    <x v="7"/>
    <s v="BODY CARE"/>
    <n v="5"/>
    <n v="65"/>
    <n v="9.25"/>
    <n v="1.85"/>
    <n v="55.75"/>
    <n v="0.86"/>
    <s v="Sunday"/>
    <d v="2019-08-28T00:00:00"/>
    <s v="Wednesday"/>
    <s v="Wednesday"/>
    <n v="0"/>
    <s v="Low Cost per Unit"/>
    <n v="0"/>
    <n v="1.95"/>
    <n v="0"/>
    <n v="0"/>
    <n v="0"/>
    <s v="Greater Than 8 Weeks Old"/>
  </r>
  <r>
    <s v="03-81-0001-00-03"/>
    <d v="2019-08-26T00:00:00"/>
    <x v="7"/>
    <s v="BODY CARE"/>
    <n v="2"/>
    <n v="26"/>
    <n v="3.7"/>
    <n v="1.85"/>
    <n v="22.3"/>
    <n v="0.86"/>
    <s v="Monday"/>
    <d v="2019-08-29T00:00:00"/>
    <s v="Thursday"/>
    <s v="Thursday"/>
    <n v="0"/>
    <s v="Low Cost per Unit"/>
    <n v="0"/>
    <n v="0.78"/>
    <n v="0"/>
    <n v="0"/>
    <n v="0"/>
    <s v="Greater Than 8 Weeks Old"/>
  </r>
  <r>
    <s v="03-81-0001-00-03"/>
    <d v="2019-08-27T00:00:00"/>
    <x v="7"/>
    <s v="BODY CARE"/>
    <n v="1"/>
    <n v="13"/>
    <n v="1.85"/>
    <n v="1.85"/>
    <n v="11.15"/>
    <n v="0.86"/>
    <s v="Tuesday"/>
    <d v="2019-08-30T00:00:00"/>
    <s v="Friday"/>
    <s v="Friday"/>
    <n v="0.65"/>
    <s v="Low Cost per Unit"/>
    <n v="0"/>
    <n v="0"/>
    <n v="0"/>
    <n v="0"/>
    <n v="0"/>
    <s v="Greater Than 8 Weeks Old"/>
  </r>
  <r>
    <s v="03-81-0001-00-03"/>
    <d v="2019-08-31T00:00:00"/>
    <x v="7"/>
    <s v="BODY CARE"/>
    <n v="3"/>
    <n v="24"/>
    <n v="5.55"/>
    <n v="1.8499999999999999"/>
    <n v="18.45"/>
    <n v="0.77"/>
    <s v="Saturday"/>
    <d v="2019-09-03T00:00:00"/>
    <s v="Tuesday"/>
    <s v="Tuesday"/>
    <n v="0"/>
    <s v="Low Cost per Unit"/>
    <n v="0"/>
    <n v="0.72"/>
    <n v="0"/>
    <n v="0"/>
    <n v="0"/>
    <s v="Greater Than 8 Weeks Old"/>
  </r>
  <r>
    <s v="03-81-0002-00-00"/>
    <d v="2019-08-01T00:00:00"/>
    <x v="7"/>
    <s v="BODY CARE"/>
    <n v="1"/>
    <n v="19"/>
    <n v="6"/>
    <n v="6"/>
    <n v="13"/>
    <n v="0.68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3-81-0002-00-00"/>
    <d v="2019-08-03T00:00:00"/>
    <x v="7"/>
    <s v="BODY CARE"/>
    <n v="1"/>
    <n v="19"/>
    <n v="6"/>
    <n v="6"/>
    <n v="13"/>
    <n v="0.6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81-0002-00-00"/>
    <d v="2019-08-04T00:00:00"/>
    <x v="7"/>
    <s v="BODY CARE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002-00-00"/>
    <d v="2019-08-05T00:00:00"/>
    <x v="7"/>
    <s v="BODY CARE"/>
    <n v="3"/>
    <n v="57"/>
    <n v="18"/>
    <n v="6"/>
    <n v="39"/>
    <n v="0.68"/>
    <s v="Monday"/>
    <d v="2019-08-08T00:00:00"/>
    <s v="Thursday"/>
    <s v="Thursday"/>
    <n v="0"/>
    <s v="Low Cost per Unit"/>
    <n v="0"/>
    <n v="1.71"/>
    <n v="0"/>
    <n v="0"/>
    <n v="0"/>
    <s v="Greater Than 8 Weeks Old"/>
  </r>
  <r>
    <s v="03-81-0002-00-00"/>
    <d v="2019-08-06T00:00:00"/>
    <x v="7"/>
    <s v="BODY CARE"/>
    <n v="1"/>
    <n v="19"/>
    <n v="6"/>
    <n v="6"/>
    <n v="13"/>
    <n v="0.68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3-81-0002-00-00"/>
    <d v="2019-08-07T00:00:00"/>
    <x v="7"/>
    <s v="BODY CARE"/>
    <n v="2"/>
    <n v="38"/>
    <n v="12"/>
    <n v="6"/>
    <n v="26"/>
    <n v="0.68"/>
    <s v="Wednesday"/>
    <d v="2019-08-10T00:00:00"/>
    <s v="Saturday"/>
    <s v="Saturday"/>
    <n v="0"/>
    <s v="Low Cost per Unit"/>
    <n v="0"/>
    <n v="1.1399999999999999"/>
    <n v="0"/>
    <n v="0"/>
    <n v="0"/>
    <s v="Greater Than 8 Weeks Old"/>
  </r>
  <r>
    <s v="03-81-0002-00-00"/>
    <d v="2019-08-08T00:00:00"/>
    <x v="7"/>
    <s v="BODY CARE"/>
    <n v="1"/>
    <n v="19"/>
    <n v="6"/>
    <n v="6"/>
    <n v="13"/>
    <n v="0.68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3-81-0002-00-00"/>
    <d v="2019-08-10T00:00:00"/>
    <x v="7"/>
    <s v="BODY CARE"/>
    <n v="2"/>
    <n v="38"/>
    <n v="12"/>
    <n v="6"/>
    <n v="26"/>
    <n v="0.68"/>
    <s v="Saturday"/>
    <d v="2019-08-13T00:00:00"/>
    <s v="Tuesday"/>
    <s v="Tuesday"/>
    <n v="0"/>
    <s v="Low Cost per Unit"/>
    <n v="0"/>
    <n v="1.1399999999999999"/>
    <n v="0"/>
    <n v="0"/>
    <n v="0"/>
    <s v="Greater Than 8 Weeks Old"/>
  </r>
  <r>
    <s v="03-81-0002-00-00"/>
    <d v="2019-08-12T00:00:00"/>
    <x v="7"/>
    <s v="BODY CARE"/>
    <n v="1"/>
    <n v="19"/>
    <n v="6"/>
    <n v="6"/>
    <n v="13"/>
    <n v="0.6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3-81-0002-00-00"/>
    <d v="2019-08-13T00:00:00"/>
    <x v="7"/>
    <s v="BODY CARE"/>
    <n v="1"/>
    <n v="19"/>
    <n v="6"/>
    <n v="6"/>
    <n v="13"/>
    <n v="0.68"/>
    <s v="Tuesday"/>
    <d v="2019-08-16T00:00:00"/>
    <s v="Friday"/>
    <s v="Friday"/>
    <n v="0.95000000000000007"/>
    <s v="Low Cost per Unit"/>
    <n v="0"/>
    <n v="0"/>
    <n v="0"/>
    <n v="0"/>
    <n v="0"/>
    <s v="Greater Than 8 Weeks Old"/>
  </r>
  <r>
    <s v="03-81-0002-00-00"/>
    <d v="2019-08-15T00:00:00"/>
    <x v="7"/>
    <s v="BODY CARE"/>
    <n v="3"/>
    <n v="57"/>
    <n v="18"/>
    <n v="6"/>
    <n v="39"/>
    <n v="0.68"/>
    <s v="Thursday"/>
    <d v="2019-08-18T00:00:00"/>
    <s v="Sunday"/>
    <s v="Monday"/>
    <n v="0"/>
    <s v="Low Cost per Unit"/>
    <n v="0"/>
    <n v="1.71"/>
    <n v="0"/>
    <n v="0"/>
    <n v="0"/>
    <s v="Greater Than 8 Weeks Old"/>
  </r>
  <r>
    <s v="03-81-0002-00-00"/>
    <d v="2019-08-18T00:00:00"/>
    <x v="7"/>
    <s v="BODY CARE"/>
    <n v="1"/>
    <n v="19"/>
    <n v="6"/>
    <n v="6"/>
    <n v="13"/>
    <n v="0.6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002-00-00"/>
    <d v="2019-08-20T00:00:00"/>
    <x v="7"/>
    <s v="BODY CARE"/>
    <n v="2"/>
    <n v="38"/>
    <n v="12"/>
    <n v="6"/>
    <n v="26"/>
    <n v="0.68"/>
    <s v="Tuesday"/>
    <d v="2019-08-23T00:00:00"/>
    <s v="Friday"/>
    <s v="Friday"/>
    <n v="1.9000000000000001"/>
    <s v="Low Cost per Unit"/>
    <n v="0"/>
    <n v="1.1399999999999999"/>
    <n v="0"/>
    <n v="0"/>
    <n v="0"/>
    <s v="Greater Than 8 Weeks Old"/>
  </r>
  <r>
    <s v="03-81-0002-00-00"/>
    <d v="2019-08-21T00:00:00"/>
    <x v="7"/>
    <s v="BODY CARE"/>
    <n v="3"/>
    <n v="38.97"/>
    <n v="18"/>
    <n v="6"/>
    <n v="20.97"/>
    <n v="0.54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03-81-0002-00-00"/>
    <d v="2019-08-22T00:00:00"/>
    <x v="7"/>
    <s v="BODY CARE"/>
    <n v="13"/>
    <n v="168.87"/>
    <n v="78"/>
    <n v="6"/>
    <n v="90.87"/>
    <n v="0.54"/>
    <s v="Thursday"/>
    <d v="2019-08-25T00:00:00"/>
    <s v="Sunday"/>
    <s v="Monday"/>
    <n v="0"/>
    <s v="Low Cost per Unit"/>
    <n v="0"/>
    <n v="5.0660999999999996"/>
    <n v="0"/>
    <n v="0"/>
    <n v="0"/>
    <s v="Greater Than 8 Weeks Old"/>
  </r>
  <r>
    <s v="03-81-0002-00-00"/>
    <d v="2019-08-23T00:00:00"/>
    <x v="7"/>
    <s v="BODY CARE"/>
    <n v="12"/>
    <n v="155.88"/>
    <n v="72"/>
    <n v="6"/>
    <n v="83.88"/>
    <n v="0.54"/>
    <s v="Friday"/>
    <d v="2019-08-26T00:00:00"/>
    <s v="Monday"/>
    <s v="Monday"/>
    <n v="0"/>
    <s v="Low Cost per Unit"/>
    <n v="0"/>
    <n v="4.6764000000000001"/>
    <n v="0"/>
    <n v="0"/>
    <n v="0"/>
    <s v="Greater Than 8 Weeks Old"/>
  </r>
  <r>
    <s v="03-81-0002-00-00"/>
    <d v="2019-08-24T00:00:00"/>
    <x v="7"/>
    <s v="BODY CARE"/>
    <n v="16"/>
    <n v="207.84"/>
    <n v="96"/>
    <n v="6"/>
    <n v="111.84"/>
    <n v="0.54"/>
    <s v="Saturday"/>
    <d v="2019-08-27T00:00:00"/>
    <s v="Tuesday"/>
    <s v="Tuesday"/>
    <n v="0"/>
    <s v="Low Cost per Unit"/>
    <n v="0"/>
    <n v="6.2351999999999999"/>
    <n v="0"/>
    <n v="0"/>
    <n v="0"/>
    <s v="Greater Than 8 Weeks Old"/>
  </r>
  <r>
    <s v="03-81-0002-00-00"/>
    <d v="2019-08-25T00:00:00"/>
    <x v="7"/>
    <s v="BODY CARE"/>
    <n v="33"/>
    <n v="428.67"/>
    <n v="198"/>
    <n v="6"/>
    <n v="230.67"/>
    <n v="0.54"/>
    <s v="Sunday"/>
    <d v="2019-08-28T00:00:00"/>
    <s v="Wednesday"/>
    <s v="Wednesday"/>
    <n v="0"/>
    <s v="Low Cost per Unit"/>
    <n v="0"/>
    <n v="12.860099999999999"/>
    <n v="0"/>
    <n v="0"/>
    <n v="0"/>
    <s v="Greater Than 8 Weeks Old"/>
  </r>
  <r>
    <s v="03-81-0002-00-00"/>
    <d v="2019-08-26T00:00:00"/>
    <x v="7"/>
    <s v="BODY CARE"/>
    <n v="39"/>
    <n v="506.61"/>
    <n v="234"/>
    <n v="6"/>
    <n v="272.61"/>
    <n v="0.54"/>
    <s v="Monday"/>
    <d v="2019-08-29T00:00:00"/>
    <s v="Thursday"/>
    <s v="Thursday"/>
    <n v="0"/>
    <s v="Low Cost per Unit"/>
    <n v="0"/>
    <n v="15.1983"/>
    <n v="0"/>
    <n v="0"/>
    <n v="0"/>
    <s v="Greater Than 8 Weeks Old"/>
  </r>
  <r>
    <s v="03-81-0002-00-00"/>
    <d v="2019-08-27T00:00:00"/>
    <x v="7"/>
    <s v="BODY CARE"/>
    <n v="28"/>
    <n v="363.72"/>
    <n v="168"/>
    <n v="6"/>
    <n v="195.72"/>
    <n v="0.54"/>
    <s v="Tuesday"/>
    <d v="2019-08-30T00:00:00"/>
    <s v="Friday"/>
    <s v="Friday"/>
    <n v="18.186000000000003"/>
    <s v="Low Cost per Unit"/>
    <n v="0"/>
    <n v="10.9116"/>
    <n v="0"/>
    <n v="0"/>
    <n v="0"/>
    <s v="Greater Than 8 Weeks Old"/>
  </r>
  <r>
    <s v="03-81-0002-00-00"/>
    <d v="2019-08-28T00:00:00"/>
    <x v="7"/>
    <s v="BODY CARE"/>
    <n v="21"/>
    <n v="272.79000000000002"/>
    <n v="126"/>
    <n v="6"/>
    <n v="146.79"/>
    <n v="0.54"/>
    <s v="Wednesday"/>
    <d v="2019-08-31T00:00:00"/>
    <s v="Saturday"/>
    <s v="Saturday"/>
    <n v="0"/>
    <s v="Low Cost per Unit"/>
    <n v="0"/>
    <n v="8.1837"/>
    <n v="0"/>
    <n v="0"/>
    <n v="0"/>
    <s v="Greater Than 8 Weeks Old"/>
  </r>
  <r>
    <s v="03-81-0002-00-00"/>
    <d v="2019-08-29T00:00:00"/>
    <x v="7"/>
    <s v="BODY CARE"/>
    <n v="16"/>
    <n v="213.85"/>
    <n v="96"/>
    <n v="6"/>
    <n v="117.85"/>
    <n v="0.55000000000000004"/>
    <s v="Thursday"/>
    <d v="2019-09-01T00:00:00"/>
    <s v="Sunday"/>
    <s v="Monday"/>
    <n v="0"/>
    <s v="Low Cost per Unit"/>
    <n v="0"/>
    <n v="6.4154999999999998"/>
    <n v="0"/>
    <n v="0"/>
    <n v="0"/>
    <s v="Greater Than 8 Weeks Old"/>
  </r>
  <r>
    <s v="03-81-0002-00-00"/>
    <d v="2019-08-31T00:00:00"/>
    <x v="7"/>
    <s v="BODY CARE"/>
    <n v="2"/>
    <n v="24"/>
    <n v="12"/>
    <n v="6"/>
    <n v="12"/>
    <n v="0.5"/>
    <s v="Saturday"/>
    <d v="2019-09-03T00:00:00"/>
    <s v="Tuesday"/>
    <s v="Tuesday"/>
    <n v="0"/>
    <s v="Low Cost per Unit"/>
    <n v="0"/>
    <n v="0.72"/>
    <n v="0"/>
    <n v="0"/>
    <n v="0"/>
    <s v="Greater Than 8 Weeks Old"/>
  </r>
  <r>
    <s v="03-81-0101-00-00"/>
    <d v="2019-08-03T00:00:00"/>
    <x v="7"/>
    <s v="BODY CARE"/>
    <n v="1"/>
    <n v="20"/>
    <n v="4.4000000000000004"/>
    <n v="4.4000000000000004"/>
    <n v="15.6"/>
    <n v="0.7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3-81-0101-00-00"/>
    <d v="2019-08-04T00:00:00"/>
    <x v="7"/>
    <s v="BODY CARE"/>
    <n v="1"/>
    <n v="20"/>
    <n v="4.4000000000000004"/>
    <n v="4.4000000000000004"/>
    <n v="15.6"/>
    <n v="0.7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3-81-0101-00-00"/>
    <d v="2019-08-07T00:00:00"/>
    <x v="7"/>
    <s v="BODY CARE"/>
    <n v="7"/>
    <n v="69.930000000000007"/>
    <n v="30.8"/>
    <n v="4.4000000000000004"/>
    <n v="39.130000000000003"/>
    <n v="0.56000000000000005"/>
    <s v="Wednesday"/>
    <d v="2019-08-10T00:00:00"/>
    <s v="Saturday"/>
    <s v="Saturday"/>
    <n v="0"/>
    <s v="Low Cost per Unit"/>
    <n v="0"/>
    <n v="2.0979000000000001"/>
    <n v="0"/>
    <n v="0"/>
    <n v="0"/>
    <s v="Greater Than 8 Weeks Old"/>
  </r>
  <r>
    <s v="03-81-0101-00-00"/>
    <d v="2019-08-08T00:00:00"/>
    <x v="7"/>
    <s v="BODY CARE"/>
    <n v="7"/>
    <n v="69.930000000000007"/>
    <n v="30.8"/>
    <n v="4.4000000000000004"/>
    <n v="39.130000000000003"/>
    <n v="0.56000000000000005"/>
    <s v="Thursday"/>
    <d v="2019-08-11T00:00:00"/>
    <s v="Sunday"/>
    <s v="Monday"/>
    <n v="0"/>
    <s v="Low Cost per Unit"/>
    <n v="0"/>
    <n v="2.0979000000000001"/>
    <n v="0"/>
    <n v="0"/>
    <n v="0"/>
    <s v="Greater Than 8 Weeks Old"/>
  </r>
  <r>
    <s v="03-81-0101-00-00"/>
    <d v="2019-08-09T00:00:00"/>
    <x v="7"/>
    <s v="BODY CARE"/>
    <n v="10"/>
    <n v="99.9"/>
    <n v="44"/>
    <n v="4.4000000000000004"/>
    <n v="55.9"/>
    <n v="0.56000000000000005"/>
    <s v="Friday"/>
    <d v="2019-08-12T00:00:00"/>
    <s v="Monday"/>
    <s v="Monday"/>
    <n v="0"/>
    <s v="Low Cost per Unit"/>
    <n v="0"/>
    <n v="2.9969999999999999"/>
    <n v="0"/>
    <n v="0"/>
    <n v="0"/>
    <s v="Greater Than 8 Weeks Old"/>
  </r>
  <r>
    <s v="03-81-0101-00-00"/>
    <d v="2019-08-10T00:00:00"/>
    <x v="7"/>
    <s v="BODY CARE"/>
    <n v="9"/>
    <n v="89.91"/>
    <n v="39.6"/>
    <n v="4.4000000000000004"/>
    <n v="50.31"/>
    <n v="0.56000000000000005"/>
    <s v="Saturday"/>
    <d v="2019-08-13T00:00:00"/>
    <s v="Tuesday"/>
    <s v="Tuesday"/>
    <n v="0"/>
    <s v="Low Cost per Unit"/>
    <n v="0"/>
    <n v="2.6972999999999998"/>
    <n v="0"/>
    <n v="0"/>
    <n v="0"/>
    <s v="Greater Than 8 Weeks Old"/>
  </r>
  <r>
    <s v="03-81-0101-00-00"/>
    <d v="2019-08-11T00:00:00"/>
    <x v="7"/>
    <s v="BODY CARE"/>
    <n v="13"/>
    <n v="129.87"/>
    <n v="57.2"/>
    <n v="4.4000000000000004"/>
    <n v="72.67"/>
    <n v="0.56000000000000005"/>
    <s v="Sunday"/>
    <d v="2019-08-14T00:00:00"/>
    <s v="Wednesday"/>
    <s v="Wednesday"/>
    <n v="0"/>
    <s v="Low Cost per Unit"/>
    <n v="0"/>
    <n v="3.8961000000000001"/>
    <n v="0"/>
    <n v="0"/>
    <n v="0"/>
    <s v="Greater Than 8 Weeks Old"/>
  </r>
  <r>
    <s v="03-81-0101-00-00"/>
    <d v="2019-08-12T00:00:00"/>
    <x v="7"/>
    <s v="BODY CARE"/>
    <n v="3"/>
    <n v="29.97"/>
    <n v="13.2"/>
    <n v="4.3999999999999995"/>
    <n v="16.77"/>
    <n v="0.56000000000000005"/>
    <s v="Monday"/>
    <d v="2019-08-15T00:00:00"/>
    <s v="Thursday"/>
    <s v="Thursday"/>
    <n v="0"/>
    <s v="Low Cost per Unit"/>
    <n v="0"/>
    <n v="0.8990999999999999"/>
    <n v="0"/>
    <n v="0"/>
    <n v="0"/>
    <s v="Greater Than 8 Weeks Old"/>
  </r>
  <r>
    <s v="03-81-0101-00-00"/>
    <d v="2019-08-13T00:00:00"/>
    <x v="7"/>
    <s v="BODY CARE"/>
    <n v="4"/>
    <n v="39.96"/>
    <n v="17.600000000000001"/>
    <n v="4.4000000000000004"/>
    <n v="22.36"/>
    <n v="0.56000000000000005"/>
    <s v="Tuesday"/>
    <d v="2019-08-16T00:00:00"/>
    <s v="Friday"/>
    <s v="Friday"/>
    <n v="1.9980000000000002"/>
    <s v="Low Cost per Unit"/>
    <n v="0"/>
    <n v="1.1988000000000001"/>
    <n v="0"/>
    <n v="0"/>
    <n v="0"/>
    <s v="Greater Than 8 Weeks Old"/>
  </r>
  <r>
    <s v="03-81-0101-00-00"/>
    <d v="2019-08-14T00:00:00"/>
    <x v="7"/>
    <s v="BODY CARE"/>
    <n v="3"/>
    <n v="29.97"/>
    <n v="13.2"/>
    <n v="4.3999999999999995"/>
    <n v="16.77"/>
    <n v="0.56000000000000005"/>
    <s v="Wednesday"/>
    <d v="2019-08-17T00:00:00"/>
    <s v="Saturday"/>
    <s v="Saturday"/>
    <n v="0"/>
    <s v="Low Cost per Unit"/>
    <n v="0"/>
    <n v="0.8990999999999999"/>
    <n v="0"/>
    <n v="0"/>
    <n v="0"/>
    <s v="Greater Than 8 Weeks Old"/>
  </r>
  <r>
    <s v="03-81-0101-00-00"/>
    <d v="2019-08-15T00:00:00"/>
    <x v="7"/>
    <s v="BODY CARE"/>
    <n v="3"/>
    <n v="29.97"/>
    <n v="13.2"/>
    <n v="4.3999999999999995"/>
    <n v="16.77"/>
    <n v="0.56000000000000005"/>
    <s v="Thursday"/>
    <d v="2019-08-18T00:00:00"/>
    <s v="Sunday"/>
    <s v="Monday"/>
    <n v="0"/>
    <s v="Low Cost per Unit"/>
    <n v="0"/>
    <n v="0.8990999999999999"/>
    <n v="0"/>
    <n v="0"/>
    <n v="0"/>
    <s v="Greater Than 8 Weeks Old"/>
  </r>
  <r>
    <s v="03-81-0101-00-00"/>
    <d v="2019-08-16T00:00:00"/>
    <x v="7"/>
    <s v="BODY CARE"/>
    <n v="5"/>
    <n v="49.95"/>
    <n v="22"/>
    <n v="4.4000000000000004"/>
    <n v="27.95"/>
    <n v="0.56000000000000005"/>
    <s v="Friday"/>
    <d v="2019-08-19T00:00:00"/>
    <s v="Monday"/>
    <s v="Monday"/>
    <n v="0"/>
    <s v="Low Cost per Unit"/>
    <n v="0"/>
    <n v="1.4984999999999999"/>
    <n v="0"/>
    <n v="0"/>
    <n v="0"/>
    <s v="Greater Than 8 Weeks Old"/>
  </r>
  <r>
    <s v="03-81-0101-00-00"/>
    <d v="2019-08-17T00:00:00"/>
    <x v="7"/>
    <s v="BODY CARE"/>
    <n v="3"/>
    <n v="29.97"/>
    <n v="13.2"/>
    <n v="4.3999999999999995"/>
    <n v="16.77"/>
    <n v="0.56000000000000005"/>
    <s v="Saturday"/>
    <d v="2019-08-20T00:00:00"/>
    <s v="Tuesday"/>
    <s v="Tuesday"/>
    <n v="0"/>
    <s v="Low Cost per Unit"/>
    <n v="0"/>
    <n v="0.8990999999999999"/>
    <n v="0"/>
    <n v="0"/>
    <n v="0"/>
    <s v="Greater Than 8 Weeks Old"/>
  </r>
  <r>
    <s v="03-81-0101-00-00"/>
    <d v="2019-08-18T00:00:00"/>
    <x v="7"/>
    <s v="BODY CARE"/>
    <n v="1"/>
    <n v="9.99"/>
    <n v="4.4000000000000004"/>
    <n v="4.4000000000000004"/>
    <n v="5.59"/>
    <n v="0.5600000000000000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3-81-0101-00-00"/>
    <d v="2019-08-19T00:00:00"/>
    <x v="7"/>
    <s v="BODY CARE"/>
    <n v="4"/>
    <n v="39.96"/>
    <n v="17.600000000000001"/>
    <n v="4.4000000000000004"/>
    <n v="22.36"/>
    <n v="0.56000000000000005"/>
    <s v="Monday"/>
    <d v="2019-08-22T00:00:00"/>
    <s v="Thursday"/>
    <s v="Thursday"/>
    <n v="0"/>
    <s v="Low Cost per Unit"/>
    <n v="0"/>
    <n v="1.1988000000000001"/>
    <n v="0"/>
    <n v="0"/>
    <n v="0"/>
    <s v="Greater Than 8 Weeks Old"/>
  </r>
  <r>
    <s v="03-81-0101-00-00"/>
    <d v="2019-08-20T00:00:00"/>
    <x v="7"/>
    <s v="BODY CARE"/>
    <n v="2"/>
    <n v="19.98"/>
    <n v="8.8000000000000007"/>
    <n v="4.4000000000000004"/>
    <n v="11.18"/>
    <n v="0.56000000000000005"/>
    <s v="Tuesday"/>
    <d v="2019-08-23T00:00:00"/>
    <s v="Friday"/>
    <s v="Friday"/>
    <n v="0.99900000000000011"/>
    <s v="Low Cost per Unit"/>
    <n v="0"/>
    <n v="0.59940000000000004"/>
    <n v="0"/>
    <n v="0"/>
    <n v="0"/>
    <s v="Greater Than 8 Weeks Old"/>
  </r>
  <r>
    <s v="03-81-0101-00-00"/>
    <d v="2019-08-21T00:00:00"/>
    <x v="7"/>
    <s v="BODY CARE"/>
    <n v="3"/>
    <n v="29.97"/>
    <n v="13.2"/>
    <n v="4.3999999999999995"/>
    <n v="16.77"/>
    <n v="0.56000000000000005"/>
    <s v="Wednesday"/>
    <d v="2019-08-24T00:00:00"/>
    <s v="Saturday"/>
    <s v="Saturday"/>
    <n v="0"/>
    <s v="Low Cost per Unit"/>
    <n v="0"/>
    <n v="0.8990999999999999"/>
    <n v="0"/>
    <n v="0"/>
    <n v="0"/>
    <s v="Greater Than 8 Weeks Old"/>
  </r>
  <r>
    <s v="03-81-0101-00-00"/>
    <d v="2019-08-22T00:00:00"/>
    <x v="7"/>
    <s v="BODY CARE"/>
    <n v="8"/>
    <n v="79.92"/>
    <n v="35.200000000000003"/>
    <n v="4.4000000000000004"/>
    <n v="44.72"/>
    <n v="0.56000000000000005"/>
    <s v="Thursday"/>
    <d v="2019-08-25T00:00:00"/>
    <s v="Sunday"/>
    <s v="Monday"/>
    <n v="0"/>
    <s v="Low Cost per Unit"/>
    <n v="0"/>
    <n v="2.3976000000000002"/>
    <n v="0"/>
    <n v="0"/>
    <n v="0"/>
    <s v="Greater Than 8 Weeks Old"/>
  </r>
  <r>
    <s v="03-81-0101-00-00"/>
    <d v="2019-08-23T00:00:00"/>
    <x v="7"/>
    <s v="BODY CARE"/>
    <n v="5"/>
    <n v="49.95"/>
    <n v="22"/>
    <n v="4.4000000000000004"/>
    <n v="27.95"/>
    <n v="0.56000000000000005"/>
    <s v="Friday"/>
    <d v="2019-08-26T00:00:00"/>
    <s v="Monday"/>
    <s v="Monday"/>
    <n v="0"/>
    <s v="Low Cost per Unit"/>
    <n v="0"/>
    <n v="1.4984999999999999"/>
    <n v="0"/>
    <n v="0"/>
    <n v="0"/>
    <s v="Greater Than 8 Weeks Old"/>
  </r>
  <r>
    <s v="03-81-0101-00-00"/>
    <d v="2019-08-24T00:00:00"/>
    <x v="7"/>
    <s v="BODY CARE"/>
    <n v="6"/>
    <n v="59.94"/>
    <n v="26.4"/>
    <n v="4.3999999999999995"/>
    <n v="33.54"/>
    <n v="0.56000000000000005"/>
    <s v="Saturday"/>
    <d v="2019-08-27T00:00:00"/>
    <s v="Tuesday"/>
    <s v="Tuesday"/>
    <n v="0"/>
    <s v="Low Cost per Unit"/>
    <n v="0"/>
    <n v="1.7981999999999998"/>
    <n v="0"/>
    <n v="0"/>
    <n v="0"/>
    <s v="Greater Than 8 Weeks Old"/>
  </r>
  <r>
    <s v="03-81-0101-00-00"/>
    <d v="2019-08-25T00:00:00"/>
    <x v="7"/>
    <s v="BODY CARE"/>
    <n v="4"/>
    <n v="39.96"/>
    <n v="17.600000000000001"/>
    <n v="4.4000000000000004"/>
    <n v="22.36"/>
    <n v="0.56000000000000005"/>
    <s v="Sunday"/>
    <d v="2019-08-28T00:00:00"/>
    <s v="Wednesday"/>
    <s v="Wednesday"/>
    <n v="0"/>
    <s v="Low Cost per Unit"/>
    <n v="0"/>
    <n v="1.1988000000000001"/>
    <n v="0"/>
    <n v="0"/>
    <n v="0"/>
    <s v="Greater Than 8 Weeks Old"/>
  </r>
  <r>
    <s v="03-81-0101-00-00"/>
    <d v="2019-08-26T00:00:00"/>
    <x v="7"/>
    <s v="BODY CARE"/>
    <n v="9"/>
    <n v="89.91"/>
    <n v="39.6"/>
    <n v="4.4000000000000004"/>
    <n v="50.31"/>
    <n v="0.56000000000000005"/>
    <s v="Monday"/>
    <d v="2019-08-29T00:00:00"/>
    <s v="Thursday"/>
    <s v="Thursday"/>
    <n v="0"/>
    <s v="Low Cost per Unit"/>
    <n v="0"/>
    <n v="2.6972999999999998"/>
    <n v="0"/>
    <n v="0"/>
    <n v="0"/>
    <s v="Greater Than 8 Weeks Old"/>
  </r>
  <r>
    <s v="03-81-0101-00-00"/>
    <d v="2019-08-27T00:00:00"/>
    <x v="7"/>
    <s v="BODY CARE"/>
    <n v="6"/>
    <n v="59.94"/>
    <n v="26.4"/>
    <n v="4.3999999999999995"/>
    <n v="33.54"/>
    <n v="0.56000000000000005"/>
    <s v="Tuesday"/>
    <d v="2019-08-30T00:00:00"/>
    <s v="Friday"/>
    <s v="Friday"/>
    <n v="2.9969999999999999"/>
    <s v="Low Cost per Unit"/>
    <n v="0"/>
    <n v="1.7981999999999998"/>
    <n v="0"/>
    <n v="0"/>
    <n v="0"/>
    <s v="Greater Than 8 Weeks Old"/>
  </r>
  <r>
    <s v="03-81-0101-00-00"/>
    <d v="2019-08-28T00:00:00"/>
    <x v="7"/>
    <s v="BODY CARE"/>
    <n v="10"/>
    <n v="99.9"/>
    <n v="44"/>
    <n v="4.4000000000000004"/>
    <n v="55.9"/>
    <n v="0.56000000000000005"/>
    <s v="Wednesday"/>
    <d v="2019-08-31T00:00:00"/>
    <s v="Saturday"/>
    <s v="Saturday"/>
    <n v="0"/>
    <s v="Low Cost per Unit"/>
    <n v="0"/>
    <n v="2.9969999999999999"/>
    <n v="0"/>
    <n v="0"/>
    <n v="0"/>
    <s v="Greater Than 8 Weeks Old"/>
  </r>
  <r>
    <s v="03-81-0101-00-00"/>
    <d v="2019-08-29T00:00:00"/>
    <x v="7"/>
    <s v="BODY CARE"/>
    <n v="3"/>
    <n v="29.97"/>
    <n v="13.2"/>
    <n v="4.3999999999999995"/>
    <n v="16.77"/>
    <n v="0.56000000000000005"/>
    <s v="Thursday"/>
    <d v="2019-09-01T00:00:00"/>
    <s v="Sunday"/>
    <s v="Monday"/>
    <n v="0"/>
    <s v="Low Cost per Unit"/>
    <n v="0"/>
    <n v="0.8990999999999999"/>
    <n v="0"/>
    <n v="0"/>
    <n v="0"/>
    <s v="Greater Than 8 Weeks Old"/>
  </r>
  <r>
    <s v="03-81-1702-00-00"/>
    <d v="2019-08-02T00:00:00"/>
    <x v="7"/>
    <s v="BODY CARE"/>
    <n v="1"/>
    <n v="9"/>
    <n v="3"/>
    <n v="3"/>
    <n v="6"/>
    <n v="0.6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3-81-1702-00-00"/>
    <d v="2019-08-03T00:00:00"/>
    <x v="7"/>
    <s v="BODY CARE"/>
    <n v="2"/>
    <n v="18"/>
    <n v="6"/>
    <n v="3"/>
    <n v="12"/>
    <n v="0.67"/>
    <s v="Saturday"/>
    <d v="2019-08-06T00:00:00"/>
    <s v="Tuesday"/>
    <s v="Tuesday"/>
    <n v="0"/>
    <s v="Low Cost per Unit"/>
    <n v="0"/>
    <n v="0.54"/>
    <n v="0"/>
    <n v="0"/>
    <n v="0"/>
    <s v="Greater Than 8 Weeks Old"/>
  </r>
  <r>
    <s v="03-81-1702-00-00"/>
    <d v="2019-08-04T00:00:00"/>
    <x v="7"/>
    <s v="BODY CARE"/>
    <n v="3"/>
    <n v="27"/>
    <n v="9"/>
    <n v="3"/>
    <n v="18"/>
    <n v="0.67"/>
    <s v="Sunday"/>
    <d v="2019-08-07T00:00:00"/>
    <s v="Wednesday"/>
    <s v="Wednesday"/>
    <n v="0"/>
    <s v="Low Cost per Unit"/>
    <n v="0"/>
    <n v="0.80999999999999994"/>
    <n v="0"/>
    <n v="0"/>
    <n v="0"/>
    <s v="Greater Than 8 Weeks Old"/>
  </r>
  <r>
    <s v="03-81-1702-00-00"/>
    <d v="2019-08-05T00:00:00"/>
    <x v="7"/>
    <s v="BODY CARE"/>
    <n v="3"/>
    <n v="27"/>
    <n v="9"/>
    <n v="3"/>
    <n v="18"/>
    <n v="0.67"/>
    <s v="Monday"/>
    <d v="2019-08-08T00:00:00"/>
    <s v="Thursday"/>
    <s v="Thursday"/>
    <n v="0"/>
    <s v="Low Cost per Unit"/>
    <n v="0"/>
    <n v="0.80999999999999994"/>
    <n v="0"/>
    <n v="0"/>
    <n v="0"/>
    <s v="Greater Than 8 Weeks Old"/>
  </r>
  <r>
    <s v="03-81-1702-00-00"/>
    <d v="2019-08-06T00:00:00"/>
    <x v="7"/>
    <s v="BODY CARE"/>
    <n v="1"/>
    <n v="9"/>
    <n v="3"/>
    <n v="3"/>
    <n v="6"/>
    <n v="0.67"/>
    <s v="Tuesday"/>
    <d v="2019-08-09T00:00:00"/>
    <s v="Friday"/>
    <s v="Friday"/>
    <n v="0.45"/>
    <s v="Low Cost per Unit"/>
    <n v="0"/>
    <n v="0"/>
    <n v="0"/>
    <n v="0"/>
    <n v="0"/>
    <s v="Greater Than 8 Weeks Old"/>
  </r>
  <r>
    <s v="03-81-1702-00-00"/>
    <d v="2019-08-07T00:00:00"/>
    <x v="7"/>
    <s v="BODY CARE"/>
    <n v="4"/>
    <n v="36"/>
    <n v="12"/>
    <n v="3"/>
    <n v="24"/>
    <n v="0.67"/>
    <s v="Wednesday"/>
    <d v="2019-08-10T00:00:00"/>
    <s v="Saturday"/>
    <s v="Saturday"/>
    <n v="0"/>
    <s v="Low Cost per Unit"/>
    <n v="0"/>
    <n v="1.08"/>
    <n v="0"/>
    <n v="0"/>
    <n v="0"/>
    <s v="Greater Than 8 Weeks Old"/>
  </r>
  <r>
    <s v="03-81-1702-00-00"/>
    <d v="2019-08-08T00:00:00"/>
    <x v="7"/>
    <s v="BODY CARE"/>
    <n v="2"/>
    <n v="18"/>
    <n v="6"/>
    <n v="3"/>
    <n v="12"/>
    <n v="0.67"/>
    <s v="Thursday"/>
    <d v="2019-08-11T00:00:00"/>
    <s v="Sunday"/>
    <s v="Monday"/>
    <n v="0"/>
    <s v="Low Cost per Unit"/>
    <n v="0"/>
    <n v="0.54"/>
    <n v="0"/>
    <n v="0"/>
    <n v="0"/>
    <s v="Greater Than 8 Weeks Old"/>
  </r>
  <r>
    <s v="03-81-1702-00-00"/>
    <d v="2019-08-09T00:00:00"/>
    <x v="7"/>
    <s v="BODY CARE"/>
    <n v="8"/>
    <n v="72"/>
    <n v="24"/>
    <n v="3"/>
    <n v="48"/>
    <n v="0.67"/>
    <s v="Friday"/>
    <d v="2019-08-12T00:00:00"/>
    <s v="Monday"/>
    <s v="Monday"/>
    <n v="0"/>
    <s v="Low Cost per Unit"/>
    <n v="0"/>
    <n v="2.16"/>
    <n v="0"/>
    <n v="0"/>
    <n v="0"/>
    <s v="Greater Than 8 Weeks Old"/>
  </r>
  <r>
    <s v="03-81-1702-00-00"/>
    <d v="2019-08-10T00:00:00"/>
    <x v="7"/>
    <s v="BODY CARE"/>
    <n v="2"/>
    <n v="18"/>
    <n v="6"/>
    <n v="3"/>
    <n v="12"/>
    <n v="0.67"/>
    <s v="Saturday"/>
    <d v="2019-08-13T00:00:00"/>
    <s v="Tuesday"/>
    <s v="Tuesday"/>
    <n v="0"/>
    <s v="Low Cost per Unit"/>
    <n v="0"/>
    <n v="0.54"/>
    <n v="0"/>
    <n v="0"/>
    <n v="0"/>
    <s v="Greater Than 8 Weeks Old"/>
  </r>
  <r>
    <s v="03-81-1702-00-00"/>
    <d v="2019-08-11T00:00:00"/>
    <x v="7"/>
    <s v="BODY CARE"/>
    <n v="2"/>
    <n v="18"/>
    <n v="6"/>
    <n v="3"/>
    <n v="12"/>
    <n v="0.67"/>
    <s v="Sunday"/>
    <d v="2019-08-14T00:00:00"/>
    <s v="Wednesday"/>
    <s v="Wednesday"/>
    <n v="0"/>
    <s v="Low Cost per Unit"/>
    <n v="0"/>
    <n v="0.54"/>
    <n v="0"/>
    <n v="0"/>
    <n v="0"/>
    <s v="Greater Than 8 Weeks Old"/>
  </r>
  <r>
    <s v="03-81-1702-00-00"/>
    <d v="2019-08-12T00:00:00"/>
    <x v="7"/>
    <s v="BODY CARE"/>
    <n v="3"/>
    <n v="27"/>
    <n v="9"/>
    <n v="3"/>
    <n v="18"/>
    <n v="0.67"/>
    <s v="Monday"/>
    <d v="2019-08-15T00:00:00"/>
    <s v="Thursday"/>
    <s v="Thursday"/>
    <n v="0"/>
    <s v="Low Cost per Unit"/>
    <n v="0"/>
    <n v="0.80999999999999994"/>
    <n v="0"/>
    <n v="0"/>
    <n v="0"/>
    <s v="Greater Than 8 Weeks Old"/>
  </r>
  <r>
    <s v="03-81-1702-00-00"/>
    <d v="2019-08-13T00:00:00"/>
    <x v="7"/>
    <s v="BODY CARE"/>
    <n v="2"/>
    <n v="18"/>
    <n v="6"/>
    <n v="3"/>
    <n v="12"/>
    <n v="0.67"/>
    <s v="Tuesday"/>
    <d v="2019-08-16T00:00:00"/>
    <s v="Friday"/>
    <s v="Friday"/>
    <n v="0.9"/>
    <s v="Low Cost per Unit"/>
    <n v="0"/>
    <n v="0.54"/>
    <n v="0"/>
    <n v="0"/>
    <n v="0"/>
    <s v="Greater Than 8 Weeks Old"/>
  </r>
  <r>
    <s v="03-81-1702-00-00"/>
    <d v="2019-08-14T00:00:00"/>
    <x v="7"/>
    <s v="BODY CARE"/>
    <n v="2"/>
    <n v="18"/>
    <n v="6"/>
    <n v="3"/>
    <n v="12"/>
    <n v="0.67"/>
    <s v="Wednesday"/>
    <d v="2019-08-17T00:00:00"/>
    <s v="Saturday"/>
    <s v="Saturday"/>
    <n v="0"/>
    <s v="Low Cost per Unit"/>
    <n v="0"/>
    <n v="0.54"/>
    <n v="0"/>
    <n v="0"/>
    <n v="0"/>
    <s v="Greater Than 8 Weeks Old"/>
  </r>
  <r>
    <s v="03-81-1702-00-00"/>
    <d v="2019-08-15T00:00:00"/>
    <x v="7"/>
    <s v="BODY CARE"/>
    <n v="6"/>
    <n v="54"/>
    <n v="18"/>
    <n v="3"/>
    <n v="36"/>
    <n v="0.67"/>
    <s v="Thursday"/>
    <d v="2019-08-18T00:00:00"/>
    <s v="Sunday"/>
    <s v="Monday"/>
    <n v="0"/>
    <s v="Low Cost per Unit"/>
    <n v="0"/>
    <n v="1.6199999999999999"/>
    <n v="0"/>
    <n v="0"/>
    <n v="0"/>
    <s v="Greater Than 8 Weeks Old"/>
  </r>
  <r>
    <s v="03-81-1702-00-00"/>
    <d v="2019-08-16T00:00:00"/>
    <x v="7"/>
    <s v="BODY CARE"/>
    <n v="2"/>
    <n v="18"/>
    <n v="6"/>
    <n v="3"/>
    <n v="12"/>
    <n v="0.67"/>
    <s v="Friday"/>
    <d v="2019-08-19T00:00:00"/>
    <s v="Monday"/>
    <s v="Monday"/>
    <n v="0"/>
    <s v="Low Cost per Unit"/>
    <n v="0"/>
    <n v="0.54"/>
    <n v="0"/>
    <n v="0"/>
    <n v="0"/>
    <s v="Greater Than 8 Weeks Old"/>
  </r>
  <r>
    <s v="03-81-1702-00-00"/>
    <d v="2019-08-17T00:00:00"/>
    <x v="7"/>
    <s v="BODY CARE"/>
    <n v="2"/>
    <n v="18"/>
    <n v="6"/>
    <n v="3"/>
    <n v="12"/>
    <n v="0.67"/>
    <s v="Saturday"/>
    <d v="2019-08-20T00:00:00"/>
    <s v="Tuesday"/>
    <s v="Tuesday"/>
    <n v="0"/>
    <s v="Low Cost per Unit"/>
    <n v="0"/>
    <n v="0.54"/>
    <n v="0"/>
    <n v="0"/>
    <n v="0"/>
    <s v="Greater Than 8 Weeks Old"/>
  </r>
  <r>
    <s v="03-81-1702-00-00"/>
    <d v="2019-08-19T00:00:00"/>
    <x v="7"/>
    <s v="BODY CARE"/>
    <n v="1"/>
    <n v="9"/>
    <n v="3"/>
    <n v="3"/>
    <n v="6"/>
    <n v="0.67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3-81-1702-00-00"/>
    <d v="2019-08-20T00:00:00"/>
    <x v="7"/>
    <s v="BODY CARE"/>
    <n v="10"/>
    <n v="90"/>
    <n v="30"/>
    <n v="3"/>
    <n v="60"/>
    <n v="0.67"/>
    <s v="Tuesday"/>
    <d v="2019-08-23T00:00:00"/>
    <s v="Friday"/>
    <s v="Friday"/>
    <n v="4.5"/>
    <s v="Low Cost per Unit"/>
    <n v="0"/>
    <n v="2.6999999999999997"/>
    <n v="0"/>
    <n v="0"/>
    <n v="0"/>
    <s v="Greater Than 8 Weeks Old"/>
  </r>
  <r>
    <s v="03-81-1702-00-00"/>
    <d v="2019-08-21T00:00:00"/>
    <x v="7"/>
    <s v="BODY CARE"/>
    <n v="1"/>
    <n v="9"/>
    <n v="3"/>
    <n v="3"/>
    <n v="6"/>
    <n v="0.67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3-81-1702-00-00"/>
    <d v="2019-08-22T00:00:00"/>
    <x v="7"/>
    <s v="BODY CARE"/>
    <n v="3"/>
    <n v="27"/>
    <n v="9"/>
    <n v="3"/>
    <n v="18"/>
    <n v="0.67"/>
    <s v="Thursday"/>
    <d v="2019-08-25T00:00:00"/>
    <s v="Sunday"/>
    <s v="Monday"/>
    <n v="0"/>
    <s v="Low Cost per Unit"/>
    <n v="0"/>
    <n v="0.80999999999999994"/>
    <n v="0"/>
    <n v="0"/>
    <n v="0"/>
    <s v="Greater Than 8 Weeks Old"/>
  </r>
  <r>
    <s v="03-81-1702-00-00"/>
    <d v="2019-08-23T00:00:00"/>
    <x v="7"/>
    <s v="BODY CARE"/>
    <n v="2"/>
    <n v="18"/>
    <n v="6"/>
    <n v="3"/>
    <n v="12"/>
    <n v="0.67"/>
    <s v="Friday"/>
    <d v="2019-08-26T00:00:00"/>
    <s v="Monday"/>
    <s v="Monday"/>
    <n v="0"/>
    <s v="Low Cost per Unit"/>
    <n v="0"/>
    <n v="0.54"/>
    <n v="0"/>
    <n v="0"/>
    <n v="0"/>
    <s v="Greater Than 8 Weeks Old"/>
  </r>
  <r>
    <s v="03-81-1702-00-00"/>
    <d v="2019-08-24T00:00:00"/>
    <x v="7"/>
    <s v="BODY CARE"/>
    <n v="1"/>
    <n v="9"/>
    <n v="3"/>
    <n v="3"/>
    <n v="6"/>
    <n v="0.67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03-81-1702-00-00"/>
    <d v="2019-08-29T00:00:00"/>
    <x v="7"/>
    <s v="BODY CARE"/>
    <n v="1"/>
    <n v="10.46"/>
    <n v="3"/>
    <n v="3"/>
    <n v="7.46"/>
    <n v="0.7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3-85-0301-01-00"/>
    <d v="2019-08-09T00:00:00"/>
    <x v="7"/>
    <s v="SHEETS"/>
    <n v="1"/>
    <n v="59"/>
    <n v="21"/>
    <n v="21"/>
    <n v="38"/>
    <n v="0.64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03-85-0301-01-00"/>
    <d v="2019-08-10T00:00:00"/>
    <x v="7"/>
    <s v="SHEETS"/>
    <n v="2"/>
    <n v="118"/>
    <n v="42"/>
    <n v="21"/>
    <n v="76"/>
    <n v="0.64"/>
    <s v="Saturday"/>
    <d v="2019-08-13T00:00:00"/>
    <s v="Tuesday"/>
    <s v="Tuesday"/>
    <n v="0"/>
    <s v="High Cost per Unit"/>
    <n v="0"/>
    <n v="3.54"/>
    <n v="0"/>
    <n v="0"/>
    <n v="0"/>
    <s v="Greater Than 8 Weeks Old"/>
  </r>
  <r>
    <s v="03-85-0301-01-00"/>
    <d v="2019-08-11T00:00:00"/>
    <x v="7"/>
    <s v="SHEETS"/>
    <n v="1"/>
    <n v="59"/>
    <n v="21"/>
    <n v="21"/>
    <n v="38"/>
    <n v="0.64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3-85-0301-01-00"/>
    <d v="2019-08-12T00:00:00"/>
    <x v="7"/>
    <s v="SHEETS"/>
    <n v="1"/>
    <n v="59"/>
    <n v="21"/>
    <n v="21"/>
    <n v="38"/>
    <n v="0.64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03-85-0301-01-00"/>
    <d v="2019-08-13T00:00:00"/>
    <x v="7"/>
    <s v="SHEETS"/>
    <n v="1"/>
    <n v="59"/>
    <n v="21"/>
    <n v="21"/>
    <n v="38"/>
    <n v="0.64"/>
    <s v="Tuesday"/>
    <d v="2019-08-16T00:00:00"/>
    <s v="Friday"/>
    <s v="Friday"/>
    <n v="2.95"/>
    <s v="High Cost per Unit"/>
    <n v="0"/>
    <n v="0"/>
    <n v="0"/>
    <n v="0"/>
    <n v="0"/>
    <s v="Greater Than 8 Weeks Old"/>
  </r>
  <r>
    <s v="03-85-0301-01-00"/>
    <d v="2019-08-14T00:00:00"/>
    <x v="7"/>
    <s v="SHEETS"/>
    <n v="1"/>
    <n v="59"/>
    <n v="21"/>
    <n v="21"/>
    <n v="38"/>
    <n v="0.64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3-85-0301-01-00"/>
    <d v="2019-08-18T00:00:00"/>
    <x v="7"/>
    <s v="SHEETS"/>
    <n v="1"/>
    <n v="59"/>
    <n v="21"/>
    <n v="21"/>
    <n v="38"/>
    <n v="0.64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03-85-0301-01-00"/>
    <d v="2019-08-25T00:00:00"/>
    <x v="7"/>
    <s v="SHEETS"/>
    <n v="2"/>
    <n v="118"/>
    <n v="42"/>
    <n v="21"/>
    <n v="76"/>
    <n v="0.64"/>
    <s v="Sunday"/>
    <d v="2019-08-28T00:00:00"/>
    <s v="Wednesday"/>
    <s v="Wednesday"/>
    <n v="0"/>
    <s v="High Cost per Unit"/>
    <n v="0"/>
    <n v="3.54"/>
    <n v="0"/>
    <n v="0"/>
    <n v="0"/>
    <s v="Greater Than 8 Weeks Old"/>
  </r>
  <r>
    <s v="03-85-0301-01-00"/>
    <d v="2019-08-26T00:00:00"/>
    <x v="7"/>
    <s v="SHEETS"/>
    <n v="1"/>
    <n v="59"/>
    <n v="21"/>
    <n v="21"/>
    <n v="38"/>
    <n v="0.64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3-85-0301-01-00"/>
    <d v="2019-08-27T00:00:00"/>
    <x v="7"/>
    <s v="SHEETS"/>
    <n v="1"/>
    <n v="59"/>
    <n v="21"/>
    <n v="21"/>
    <n v="38"/>
    <n v="0.64"/>
    <s v="Tuesday"/>
    <d v="2019-08-30T00:00:00"/>
    <s v="Friday"/>
    <s v="Friday"/>
    <n v="2.95"/>
    <s v="High Cost per Unit"/>
    <n v="0"/>
    <n v="0"/>
    <n v="0"/>
    <n v="0"/>
    <n v="0"/>
    <s v="Greater Than 8 Weeks Old"/>
  </r>
  <r>
    <s v="03-85-0301-01-00"/>
    <d v="2019-08-29T00:00:00"/>
    <x v="7"/>
    <s v="SHEETS"/>
    <n v="1"/>
    <n v="59"/>
    <n v="21"/>
    <n v="21"/>
    <n v="38"/>
    <n v="0.64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04-13-1101-03-00"/>
    <d v="2019-08-01T00:00:00"/>
    <x v="5"/>
    <s v="SOCKS"/>
    <n v="1"/>
    <n v="36"/>
    <n v="11.8"/>
    <n v="11.8"/>
    <n v="24.2"/>
    <n v="0.6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4-13-1101-03-00"/>
    <d v="2019-08-03T00:00:00"/>
    <x v="5"/>
    <s v="SOCKS"/>
    <n v="2"/>
    <n v="72"/>
    <n v="23.6"/>
    <n v="11.8"/>
    <n v="48.4"/>
    <n v="0.67"/>
    <s v="Saturday"/>
    <d v="2019-08-06T00:00:00"/>
    <s v="Tuesday"/>
    <s v="Tuesday"/>
    <n v="0"/>
    <s v="Low Cost per Unit"/>
    <n v="0"/>
    <n v="2.16"/>
    <n v="0"/>
    <n v="0"/>
    <n v="0"/>
    <s v="Greater Than 8 Weeks Old"/>
  </r>
  <r>
    <s v="04-13-1101-03-00"/>
    <d v="2019-08-04T00:00:00"/>
    <x v="5"/>
    <s v="SOCKS"/>
    <n v="2"/>
    <n v="72"/>
    <n v="23.6"/>
    <n v="11.8"/>
    <n v="48.4"/>
    <n v="0.67"/>
    <s v="Sunday"/>
    <d v="2019-08-07T00:00:00"/>
    <s v="Wednesday"/>
    <s v="Wednesday"/>
    <n v="0"/>
    <s v="Low Cost per Unit"/>
    <n v="0"/>
    <n v="2.16"/>
    <n v="0"/>
    <n v="0"/>
    <n v="0"/>
    <s v="Greater Than 8 Weeks Old"/>
  </r>
  <r>
    <s v="04-13-1101-03-00"/>
    <d v="2019-08-05T00:00:00"/>
    <x v="5"/>
    <s v="SOCKS"/>
    <n v="2"/>
    <n v="72"/>
    <n v="23.6"/>
    <n v="11.8"/>
    <n v="48.4"/>
    <n v="0.67"/>
    <s v="Monday"/>
    <d v="2019-08-08T00:00:00"/>
    <s v="Thursday"/>
    <s v="Thursday"/>
    <n v="0"/>
    <s v="Low Cost per Unit"/>
    <n v="0"/>
    <n v="2.16"/>
    <n v="0"/>
    <n v="0"/>
    <n v="0"/>
    <s v="Greater Than 8 Weeks Old"/>
  </r>
  <r>
    <s v="04-13-1101-03-00"/>
    <d v="2019-08-06T00:00:00"/>
    <x v="5"/>
    <s v="SOCKS"/>
    <n v="1"/>
    <n v="36"/>
    <n v="11.8"/>
    <n v="11.8"/>
    <n v="24.2"/>
    <n v="0.67"/>
    <s v="Tuesday"/>
    <d v="2019-08-09T00:00:00"/>
    <s v="Friday"/>
    <s v="Friday"/>
    <n v="1.8"/>
    <s v="Low Cost per Unit"/>
    <n v="0"/>
    <n v="0"/>
    <n v="0"/>
    <n v="0"/>
    <n v="0"/>
    <s v="Greater Than 8 Weeks Old"/>
  </r>
  <r>
    <s v="04-13-1101-03-00"/>
    <d v="2019-08-07T00:00:00"/>
    <x v="5"/>
    <s v="SOCKS"/>
    <n v="1"/>
    <n v="36"/>
    <n v="11.8"/>
    <n v="11.8"/>
    <n v="24.2"/>
    <n v="0.6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4-13-1101-03-00"/>
    <d v="2019-08-09T00:00:00"/>
    <x v="5"/>
    <s v="SOCKS"/>
    <n v="1"/>
    <n v="36"/>
    <n v="11.8"/>
    <n v="11.8"/>
    <n v="24.2"/>
    <n v="0.6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4-13-1101-03-00"/>
    <d v="2019-08-11T00:00:00"/>
    <x v="5"/>
    <s v="SOCKS"/>
    <n v="1"/>
    <n v="36"/>
    <n v="11.8"/>
    <n v="11.8"/>
    <n v="24.2"/>
    <n v="0.6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4-13-1101-03-00"/>
    <d v="2019-08-16T00:00:00"/>
    <x v="5"/>
    <s v="SOCKS"/>
    <n v="3"/>
    <n v="108"/>
    <n v="35.4"/>
    <n v="11.799999999999999"/>
    <n v="72.599999999999994"/>
    <n v="0.67"/>
    <s v="Friday"/>
    <d v="2019-08-19T00:00:00"/>
    <s v="Monday"/>
    <s v="Monday"/>
    <n v="0"/>
    <s v="Low Cost per Unit"/>
    <n v="0"/>
    <n v="3.2399999999999998"/>
    <n v="0"/>
    <n v="0"/>
    <n v="0"/>
    <s v="Greater Than 8 Weeks Old"/>
  </r>
  <r>
    <s v="04-13-1101-03-00"/>
    <d v="2019-08-17T00:00:00"/>
    <x v="5"/>
    <s v="SOCKS"/>
    <n v="1"/>
    <n v="36"/>
    <n v="11.8"/>
    <n v="11.8"/>
    <n v="24.2"/>
    <n v="0.6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4-13-1101-03-00"/>
    <d v="2019-08-18T00:00:00"/>
    <x v="5"/>
    <s v="SOCKS"/>
    <n v="3"/>
    <n v="108"/>
    <n v="35.4"/>
    <n v="11.799999999999999"/>
    <n v="72.599999999999994"/>
    <n v="0.67"/>
    <s v="Sunday"/>
    <d v="2019-08-21T00:00:00"/>
    <s v="Wednesday"/>
    <s v="Wednesday"/>
    <n v="0"/>
    <s v="Low Cost per Unit"/>
    <n v="0"/>
    <n v="3.2399999999999998"/>
    <n v="0"/>
    <n v="0"/>
    <n v="0"/>
    <s v="Greater Than 8 Weeks Old"/>
  </r>
  <r>
    <s v="04-13-1101-03-00"/>
    <d v="2019-08-22T00:00:00"/>
    <x v="5"/>
    <s v="SOCKS"/>
    <n v="1"/>
    <n v="36"/>
    <n v="11.8"/>
    <n v="11.8"/>
    <n v="24.2"/>
    <n v="0.6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4-13-1101-03-00"/>
    <d v="2019-08-23T00:00:00"/>
    <x v="5"/>
    <s v="SOCKS"/>
    <n v="1"/>
    <n v="36"/>
    <n v="11.8"/>
    <n v="11.8"/>
    <n v="24.2"/>
    <n v="0.6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4-13-1101-03-00"/>
    <d v="2019-08-25T00:00:00"/>
    <x v="5"/>
    <s v="SOCKS"/>
    <n v="3"/>
    <n v="108"/>
    <n v="35.4"/>
    <n v="11.799999999999999"/>
    <n v="72.599999999999994"/>
    <n v="0.67"/>
    <s v="Sunday"/>
    <d v="2019-08-28T00:00:00"/>
    <s v="Wednesday"/>
    <s v="Wednesday"/>
    <n v="0"/>
    <s v="Low Cost per Unit"/>
    <n v="0"/>
    <n v="3.2399999999999998"/>
    <n v="0"/>
    <n v="0"/>
    <n v="0"/>
    <s v="Greater Than 8 Weeks Old"/>
  </r>
  <r>
    <s v="04-13-1101-03-00"/>
    <d v="2019-08-29T00:00:00"/>
    <x v="5"/>
    <s v="SOCKS"/>
    <n v="1"/>
    <n v="36"/>
    <n v="11.8"/>
    <n v="11.8"/>
    <n v="24.2"/>
    <n v="0.67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4-15-0104-01-00"/>
    <d v="2019-08-14T00:00:00"/>
    <x v="5"/>
    <s v="TOPS"/>
    <n v="2"/>
    <n v="44"/>
    <n v="9.32"/>
    <n v="4.66"/>
    <n v="34.68"/>
    <n v="0.79"/>
    <s v="Wednesday"/>
    <d v="2019-08-17T00:00:00"/>
    <s v="Saturday"/>
    <s v="Saturday"/>
    <n v="0"/>
    <s v="Low Cost per Unit"/>
    <n v="0"/>
    <n v="1.3199999999999998"/>
    <n v="0"/>
    <n v="0"/>
    <n v="0"/>
    <s v="Greater Than 8 Weeks Old"/>
  </r>
  <r>
    <s v="04-15-0104-01-00"/>
    <d v="2019-08-17T00:00:00"/>
    <x v="5"/>
    <s v="TOPS"/>
    <n v="2"/>
    <n v="44"/>
    <n v="9.32"/>
    <n v="4.66"/>
    <n v="34.68"/>
    <n v="0.79"/>
    <s v="Saturday"/>
    <d v="2019-08-20T00:00:00"/>
    <s v="Tuesday"/>
    <s v="Tuesday"/>
    <n v="0"/>
    <s v="Low Cost per Unit"/>
    <n v="0"/>
    <n v="1.3199999999999998"/>
    <n v="0"/>
    <n v="0"/>
    <n v="0"/>
    <s v="Greater Than 8 Weeks Old"/>
  </r>
  <r>
    <s v="04-15-0104-01-00"/>
    <d v="2019-08-18T00:00:00"/>
    <x v="5"/>
    <s v="TOPS"/>
    <n v="2"/>
    <n v="44"/>
    <n v="9.32"/>
    <n v="4.66"/>
    <n v="34.68"/>
    <n v="0.79"/>
    <s v="Sunday"/>
    <d v="2019-08-21T00:00:00"/>
    <s v="Wednesday"/>
    <s v="Wednesday"/>
    <n v="0"/>
    <s v="Low Cost per Unit"/>
    <n v="0"/>
    <n v="1.3199999999999998"/>
    <n v="0"/>
    <n v="0"/>
    <n v="0"/>
    <s v="Greater Than 8 Weeks Old"/>
  </r>
  <r>
    <s v="04-15-0104-01-00"/>
    <d v="2019-08-19T00:00:00"/>
    <x v="5"/>
    <s v="TOPS"/>
    <n v="2"/>
    <n v="44"/>
    <n v="9.32"/>
    <n v="4.66"/>
    <n v="34.68"/>
    <n v="0.79"/>
    <s v="Monday"/>
    <d v="2019-08-22T00:00:00"/>
    <s v="Thursday"/>
    <s v="Thursday"/>
    <n v="0"/>
    <s v="Low Cost per Unit"/>
    <n v="0"/>
    <n v="1.3199999999999998"/>
    <n v="0"/>
    <n v="0"/>
    <n v="0"/>
    <s v="Greater Than 8 Weeks Old"/>
  </r>
  <r>
    <s v="04-15-0104-01-00"/>
    <d v="2019-08-20T00:00:00"/>
    <x v="5"/>
    <s v="TOPS"/>
    <n v="1"/>
    <n v="22"/>
    <n v="4.66"/>
    <n v="4.66"/>
    <n v="17.34"/>
    <n v="0.79"/>
    <s v="Tuesday"/>
    <d v="2019-08-23T00:00:00"/>
    <s v="Friday"/>
    <s v="Friday"/>
    <n v="1.1000000000000001"/>
    <s v="Low Cost per Unit"/>
    <n v="0"/>
    <n v="0"/>
    <n v="0"/>
    <n v="0"/>
    <n v="0"/>
    <s v="Greater Than 8 Weeks Old"/>
  </r>
  <r>
    <s v="04-15-0104-01-00"/>
    <d v="2019-08-21T00:00:00"/>
    <x v="5"/>
    <s v="TOPS"/>
    <n v="1"/>
    <n v="22"/>
    <n v="4.66"/>
    <n v="4.66"/>
    <n v="17.34"/>
    <n v="0.79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4-15-0104-01-00"/>
    <d v="2019-08-23T00:00:00"/>
    <x v="5"/>
    <s v="TOPS"/>
    <n v="1"/>
    <n v="22"/>
    <n v="4.66"/>
    <n v="4.66"/>
    <n v="17.34"/>
    <n v="0.79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4-15-0104-01-00"/>
    <d v="2019-08-25T00:00:00"/>
    <x v="5"/>
    <s v="TOPS"/>
    <n v="2"/>
    <n v="44"/>
    <n v="9.32"/>
    <n v="4.66"/>
    <n v="34.68"/>
    <n v="0.79"/>
    <s v="Sunday"/>
    <d v="2019-08-28T00:00:00"/>
    <s v="Wednesday"/>
    <s v="Wednesday"/>
    <n v="0"/>
    <s v="Low Cost per Unit"/>
    <n v="0"/>
    <n v="1.3199999999999998"/>
    <n v="0"/>
    <n v="0"/>
    <n v="0"/>
    <s v="Greater Than 8 Weeks Old"/>
  </r>
  <r>
    <s v="04-15-0104-01-00"/>
    <d v="2019-08-26T00:00:00"/>
    <x v="5"/>
    <s v="TOPS"/>
    <n v="3"/>
    <n v="66"/>
    <n v="13.98"/>
    <n v="4.66"/>
    <n v="52.02"/>
    <n v="0.79"/>
    <s v="Monday"/>
    <d v="2019-08-29T00:00:00"/>
    <s v="Thursday"/>
    <s v="Thursday"/>
    <n v="0"/>
    <s v="Low Cost per Unit"/>
    <n v="0"/>
    <n v="1.98"/>
    <n v="0"/>
    <n v="0"/>
    <n v="0"/>
    <s v="Greater Than 8 Weeks Old"/>
  </r>
  <r>
    <s v="04-15-0104-01-00"/>
    <d v="2019-08-28T00:00:00"/>
    <x v="5"/>
    <s v="TOPS"/>
    <n v="2"/>
    <n v="44"/>
    <n v="9.32"/>
    <n v="4.66"/>
    <n v="34.68"/>
    <n v="0.79"/>
    <s v="Wednesday"/>
    <d v="2019-08-31T00:00:00"/>
    <s v="Saturday"/>
    <s v="Saturday"/>
    <n v="0"/>
    <s v="Low Cost per Unit"/>
    <n v="0"/>
    <n v="1.3199999999999998"/>
    <n v="0"/>
    <n v="0"/>
    <n v="0"/>
    <s v="Greater Than 8 Weeks Old"/>
  </r>
  <r>
    <s v="04-15-0105-01-00"/>
    <d v="2019-08-06T00:00:00"/>
    <x v="5"/>
    <s v="TOPS"/>
    <n v="1"/>
    <n v="12"/>
    <n v="2.78"/>
    <n v="2.78"/>
    <n v="9.2200000000000006"/>
    <n v="0.77"/>
    <s v="Tuesday"/>
    <d v="2019-08-09T00:00:00"/>
    <s v="Friday"/>
    <s v="Friday"/>
    <n v="0.60000000000000009"/>
    <s v="Low Cost per Unit"/>
    <n v="0"/>
    <n v="0"/>
    <n v="0"/>
    <n v="0"/>
    <n v="0"/>
    <s v="Greater Than 8 Weeks Old"/>
  </r>
  <r>
    <s v="04-15-0105-01-00"/>
    <d v="2019-08-07T00:00:00"/>
    <x v="5"/>
    <s v="TOPS"/>
    <n v="16"/>
    <n v="127.84"/>
    <n v="44.48"/>
    <n v="2.78"/>
    <n v="83.36"/>
    <n v="0.65"/>
    <s v="Wednesday"/>
    <d v="2019-08-10T00:00:00"/>
    <s v="Saturday"/>
    <s v="Saturday"/>
    <n v="0"/>
    <s v="Low Cost per Unit"/>
    <n v="0"/>
    <n v="3.8351999999999999"/>
    <n v="0"/>
    <n v="0"/>
    <n v="0"/>
    <s v="Greater Than 8 Weeks Old"/>
  </r>
  <r>
    <s v="04-15-0105-01-00"/>
    <d v="2019-08-08T00:00:00"/>
    <x v="5"/>
    <s v="TOPS"/>
    <n v="10"/>
    <n v="79.900000000000006"/>
    <n v="27.8"/>
    <n v="2.7800000000000002"/>
    <n v="52.1"/>
    <n v="0.65"/>
    <s v="Thursday"/>
    <d v="2019-08-11T00:00:00"/>
    <s v="Sunday"/>
    <s v="Monday"/>
    <n v="0"/>
    <s v="Low Cost per Unit"/>
    <n v="0"/>
    <n v="2.3970000000000002"/>
    <n v="0"/>
    <n v="0"/>
    <n v="0"/>
    <s v="Greater Than 8 Weeks Old"/>
  </r>
  <r>
    <s v="04-15-0105-01-00"/>
    <d v="2019-08-09T00:00:00"/>
    <x v="5"/>
    <s v="TOPS"/>
    <n v="3"/>
    <n v="23.97"/>
    <n v="8.34"/>
    <n v="2.78"/>
    <n v="15.63"/>
    <n v="0.65"/>
    <s v="Friday"/>
    <d v="2019-08-12T00:00:00"/>
    <s v="Monday"/>
    <s v="Monday"/>
    <n v="0"/>
    <s v="Low Cost per Unit"/>
    <n v="0"/>
    <n v="0.71909999999999996"/>
    <n v="0"/>
    <n v="0"/>
    <n v="0"/>
    <s v="Greater Than 8 Weeks Old"/>
  </r>
  <r>
    <s v="04-15-0105-01-00"/>
    <d v="2019-08-10T00:00:00"/>
    <x v="5"/>
    <s v="TOPS"/>
    <n v="11"/>
    <n v="87.89"/>
    <n v="30.58"/>
    <n v="2.78"/>
    <n v="57.31"/>
    <n v="0.65"/>
    <s v="Saturday"/>
    <d v="2019-08-13T00:00:00"/>
    <s v="Tuesday"/>
    <s v="Tuesday"/>
    <n v="0"/>
    <s v="Low Cost per Unit"/>
    <n v="0"/>
    <n v="2.6366999999999998"/>
    <n v="0"/>
    <n v="0"/>
    <n v="0"/>
    <s v="Greater Than 8 Weeks Old"/>
  </r>
  <r>
    <s v="04-15-0105-01-00"/>
    <d v="2019-08-11T00:00:00"/>
    <x v="5"/>
    <s v="TOPS"/>
    <n v="10"/>
    <n v="79.900000000000006"/>
    <n v="27.8"/>
    <n v="2.7800000000000002"/>
    <n v="52.1"/>
    <n v="0.65"/>
    <s v="Sunday"/>
    <d v="2019-08-14T00:00:00"/>
    <s v="Wednesday"/>
    <s v="Wednesday"/>
    <n v="0"/>
    <s v="Low Cost per Unit"/>
    <n v="0"/>
    <n v="2.3970000000000002"/>
    <n v="0"/>
    <n v="0"/>
    <n v="0"/>
    <s v="Greater Than 8 Weeks Old"/>
  </r>
  <r>
    <s v="04-15-0105-01-00"/>
    <d v="2019-08-12T00:00:00"/>
    <x v="5"/>
    <s v="TOPS"/>
    <n v="2"/>
    <n v="15.98"/>
    <n v="5.56"/>
    <n v="2.78"/>
    <n v="10.42"/>
    <n v="0.65"/>
    <s v="Monday"/>
    <d v="2019-08-15T00:00:00"/>
    <s v="Thursday"/>
    <s v="Thursday"/>
    <n v="0"/>
    <s v="Low Cost per Unit"/>
    <n v="0"/>
    <n v="0.47939999999999999"/>
    <n v="0"/>
    <n v="0"/>
    <n v="0"/>
    <s v="Greater Than 8 Weeks Old"/>
  </r>
  <r>
    <s v="04-15-0105-01-00"/>
    <d v="2019-08-13T00:00:00"/>
    <x v="5"/>
    <s v="TOPS"/>
    <n v="2"/>
    <n v="15.98"/>
    <n v="5.56"/>
    <n v="2.78"/>
    <n v="10.42"/>
    <n v="0.65"/>
    <s v="Tuesday"/>
    <d v="2019-08-16T00:00:00"/>
    <s v="Friday"/>
    <s v="Friday"/>
    <n v="0.79900000000000004"/>
    <s v="Low Cost per Unit"/>
    <n v="0"/>
    <n v="0.47939999999999999"/>
    <n v="0"/>
    <n v="0"/>
    <n v="0"/>
    <s v="Greater Than 8 Weeks Old"/>
  </r>
  <r>
    <s v="04-15-0105-01-00"/>
    <d v="2019-08-14T00:00:00"/>
    <x v="5"/>
    <s v="TOPS"/>
    <n v="6"/>
    <n v="47.94"/>
    <n v="16.68"/>
    <n v="2.78"/>
    <n v="31.26"/>
    <n v="0.65"/>
    <s v="Wednesday"/>
    <d v="2019-08-17T00:00:00"/>
    <s v="Saturday"/>
    <s v="Saturday"/>
    <n v="0"/>
    <s v="Low Cost per Unit"/>
    <n v="0"/>
    <n v="1.4381999999999999"/>
    <n v="0"/>
    <n v="0"/>
    <n v="0"/>
    <s v="Greater Than 8 Weeks Old"/>
  </r>
  <r>
    <s v="04-15-0105-01-00"/>
    <d v="2019-08-15T00:00:00"/>
    <x v="5"/>
    <s v="TOPS"/>
    <n v="10"/>
    <n v="71.91"/>
    <n v="27.8"/>
    <n v="2.7800000000000002"/>
    <n v="44.11"/>
    <n v="0.61"/>
    <s v="Thursday"/>
    <d v="2019-08-18T00:00:00"/>
    <s v="Sunday"/>
    <s v="Monday"/>
    <n v="0"/>
    <s v="Low Cost per Unit"/>
    <n v="0"/>
    <n v="2.1572999999999998"/>
    <n v="0"/>
    <n v="0"/>
    <n v="0"/>
    <s v="Greater Than 8 Weeks Old"/>
  </r>
  <r>
    <s v="04-15-0105-01-00"/>
    <d v="2019-08-16T00:00:00"/>
    <x v="5"/>
    <s v="TOPS"/>
    <n v="11"/>
    <n v="87.89"/>
    <n v="30.58"/>
    <n v="2.78"/>
    <n v="57.31"/>
    <n v="0.65"/>
    <s v="Friday"/>
    <d v="2019-08-19T00:00:00"/>
    <s v="Monday"/>
    <s v="Monday"/>
    <n v="0"/>
    <s v="Low Cost per Unit"/>
    <n v="0"/>
    <n v="2.6366999999999998"/>
    <n v="0"/>
    <n v="0"/>
    <n v="0"/>
    <s v="Greater Than 8 Weeks Old"/>
  </r>
  <r>
    <s v="04-15-0105-01-00"/>
    <d v="2019-08-17T00:00:00"/>
    <x v="5"/>
    <s v="TOPS"/>
    <n v="4"/>
    <n v="31.96"/>
    <n v="11.12"/>
    <n v="2.78"/>
    <n v="20.84"/>
    <n v="0.65"/>
    <s v="Saturday"/>
    <d v="2019-08-20T00:00:00"/>
    <s v="Tuesday"/>
    <s v="Tuesday"/>
    <n v="0"/>
    <s v="Low Cost per Unit"/>
    <n v="0"/>
    <n v="0.95879999999999999"/>
    <n v="0"/>
    <n v="0"/>
    <n v="0"/>
    <s v="Greater Than 8 Weeks Old"/>
  </r>
  <r>
    <s v="04-15-0105-01-00"/>
    <d v="2019-08-18T00:00:00"/>
    <x v="5"/>
    <s v="TOPS"/>
    <n v="4"/>
    <n v="31.96"/>
    <n v="11.12"/>
    <n v="2.78"/>
    <n v="20.84"/>
    <n v="0.65"/>
    <s v="Sunday"/>
    <d v="2019-08-21T00:00:00"/>
    <s v="Wednesday"/>
    <s v="Wednesday"/>
    <n v="0"/>
    <s v="Low Cost per Unit"/>
    <n v="0"/>
    <n v="0.95879999999999999"/>
    <n v="0"/>
    <n v="0"/>
    <n v="0"/>
    <s v="Greater Than 8 Weeks Old"/>
  </r>
  <r>
    <s v="04-15-0105-01-00"/>
    <d v="2019-08-20T00:00:00"/>
    <x v="5"/>
    <s v="TOPS"/>
    <n v="10"/>
    <n v="79.900000000000006"/>
    <n v="27.8"/>
    <n v="2.7800000000000002"/>
    <n v="52.1"/>
    <n v="0.65"/>
    <s v="Tuesday"/>
    <d v="2019-08-23T00:00:00"/>
    <s v="Friday"/>
    <s v="Friday"/>
    <n v="3.9950000000000006"/>
    <s v="Low Cost per Unit"/>
    <n v="0"/>
    <n v="2.3970000000000002"/>
    <n v="0"/>
    <n v="0"/>
    <n v="0"/>
    <s v="Greater Than 8 Weeks Old"/>
  </r>
  <r>
    <s v="04-15-0105-01-00"/>
    <d v="2019-08-21T00:00:00"/>
    <x v="5"/>
    <s v="TOPS"/>
    <n v="2"/>
    <n v="15.98"/>
    <n v="5.56"/>
    <n v="2.78"/>
    <n v="10.42"/>
    <n v="0.65"/>
    <s v="Wednesday"/>
    <d v="2019-08-24T00:00:00"/>
    <s v="Saturday"/>
    <s v="Saturday"/>
    <n v="0"/>
    <s v="Low Cost per Unit"/>
    <n v="0"/>
    <n v="0.47939999999999999"/>
    <n v="0"/>
    <n v="0"/>
    <n v="0"/>
    <s v="Greater Than 8 Weeks Old"/>
  </r>
  <r>
    <s v="04-15-0105-01-00"/>
    <d v="2019-08-22T00:00:00"/>
    <x v="5"/>
    <s v="TOPS"/>
    <n v="6"/>
    <n v="47.94"/>
    <n v="16.68"/>
    <n v="2.78"/>
    <n v="31.26"/>
    <n v="0.65"/>
    <s v="Thursday"/>
    <d v="2019-08-25T00:00:00"/>
    <s v="Sunday"/>
    <s v="Monday"/>
    <n v="0"/>
    <s v="Low Cost per Unit"/>
    <n v="0"/>
    <n v="1.4381999999999999"/>
    <n v="0"/>
    <n v="0"/>
    <n v="0"/>
    <s v="Greater Than 8 Weeks Old"/>
  </r>
  <r>
    <s v="04-15-0105-01-00"/>
    <d v="2019-08-23T00:00:00"/>
    <x v="5"/>
    <s v="TOPS"/>
    <n v="9"/>
    <n v="71.91"/>
    <n v="25.02"/>
    <n v="2.78"/>
    <n v="46.89"/>
    <n v="0.65"/>
    <s v="Friday"/>
    <d v="2019-08-26T00:00:00"/>
    <s v="Monday"/>
    <s v="Monday"/>
    <n v="0"/>
    <s v="Low Cost per Unit"/>
    <n v="0"/>
    <n v="2.1572999999999998"/>
    <n v="0"/>
    <n v="0"/>
    <n v="0"/>
    <s v="Greater Than 8 Weeks Old"/>
  </r>
  <r>
    <s v="04-15-0105-01-00"/>
    <d v="2019-08-24T00:00:00"/>
    <x v="5"/>
    <s v="TOPS"/>
    <n v="13"/>
    <n v="103.87"/>
    <n v="36.14"/>
    <n v="2.7800000000000002"/>
    <n v="67.73"/>
    <n v="0.65"/>
    <s v="Saturday"/>
    <d v="2019-08-27T00:00:00"/>
    <s v="Tuesday"/>
    <s v="Tuesday"/>
    <n v="0"/>
    <s v="Low Cost per Unit"/>
    <n v="0"/>
    <n v="3.1160999999999999"/>
    <n v="0"/>
    <n v="0"/>
    <n v="0"/>
    <s v="Greater Than 8 Weeks Old"/>
  </r>
  <r>
    <s v="04-15-0105-01-00"/>
    <d v="2019-08-25T00:00:00"/>
    <x v="5"/>
    <s v="TOPS"/>
    <n v="14"/>
    <n v="111.86"/>
    <n v="38.92"/>
    <n v="2.7800000000000002"/>
    <n v="72.94"/>
    <n v="0.65"/>
    <s v="Sunday"/>
    <d v="2019-08-28T00:00:00"/>
    <s v="Wednesday"/>
    <s v="Wednesday"/>
    <n v="0"/>
    <s v="Low Cost per Unit"/>
    <n v="0"/>
    <n v="3.3557999999999999"/>
    <n v="0"/>
    <n v="0"/>
    <n v="0"/>
    <s v="Greater Than 8 Weeks Old"/>
  </r>
  <r>
    <s v="04-15-0105-01-00"/>
    <d v="2019-08-26T00:00:00"/>
    <x v="5"/>
    <s v="TOPS"/>
    <n v="6"/>
    <n v="47.94"/>
    <n v="16.68"/>
    <n v="2.78"/>
    <n v="31.26"/>
    <n v="0.65"/>
    <s v="Monday"/>
    <d v="2019-08-29T00:00:00"/>
    <s v="Thursday"/>
    <s v="Thursday"/>
    <n v="0"/>
    <s v="Low Cost per Unit"/>
    <n v="0"/>
    <n v="1.4381999999999999"/>
    <n v="0"/>
    <n v="0"/>
    <n v="0"/>
    <s v="Greater Than 8 Weeks Old"/>
  </r>
  <r>
    <s v="04-15-0105-01-00"/>
    <d v="2019-08-27T00:00:00"/>
    <x v="5"/>
    <s v="TOPS"/>
    <n v="4"/>
    <n v="31.96"/>
    <n v="11.12"/>
    <n v="2.78"/>
    <n v="20.84"/>
    <n v="0.65"/>
    <s v="Tuesday"/>
    <d v="2019-08-30T00:00:00"/>
    <s v="Friday"/>
    <s v="Friday"/>
    <n v="1.5980000000000001"/>
    <s v="Low Cost per Unit"/>
    <n v="0"/>
    <n v="0.95879999999999999"/>
    <n v="0"/>
    <n v="0"/>
    <n v="0"/>
    <s v="Greater Than 8 Weeks Old"/>
  </r>
  <r>
    <s v="04-15-0105-01-00"/>
    <d v="2019-08-28T00:00:00"/>
    <x v="5"/>
    <s v="TOPS"/>
    <n v="14"/>
    <n v="111.86"/>
    <n v="38.92"/>
    <n v="2.7800000000000002"/>
    <n v="72.94"/>
    <n v="0.65"/>
    <s v="Wednesday"/>
    <d v="2019-08-31T00:00:00"/>
    <s v="Saturday"/>
    <s v="Saturday"/>
    <n v="0"/>
    <s v="Low Cost per Unit"/>
    <n v="0"/>
    <n v="3.3557999999999999"/>
    <n v="0"/>
    <n v="0"/>
    <n v="0"/>
    <s v="Greater Than 8 Weeks Old"/>
  </r>
  <r>
    <s v="04-15-0105-01-00"/>
    <d v="2019-08-29T00:00:00"/>
    <x v="5"/>
    <s v="TOPS"/>
    <n v="3"/>
    <n v="23.97"/>
    <n v="8.34"/>
    <n v="2.78"/>
    <n v="15.63"/>
    <n v="0.65"/>
    <s v="Thursday"/>
    <d v="2019-09-01T00:00:00"/>
    <s v="Sunday"/>
    <s v="Monday"/>
    <n v="0"/>
    <s v="Low Cost per Unit"/>
    <n v="0"/>
    <n v="0.71909999999999996"/>
    <n v="0"/>
    <n v="0"/>
    <n v="0"/>
    <s v="Greater Than 8 Weeks Old"/>
  </r>
  <r>
    <s v="04-31-0102-01-00"/>
    <d v="2019-08-02T00:00:00"/>
    <x v="3"/>
    <s v="RINGS"/>
    <n v="2"/>
    <n v="50"/>
    <n v="14.74"/>
    <n v="7.37"/>
    <n v="35.26"/>
    <n v="0.71"/>
    <s v="Friday"/>
    <d v="2019-08-05T00:00:00"/>
    <s v="Monday"/>
    <s v="Monday"/>
    <n v="0"/>
    <s v="Low Cost per Unit"/>
    <n v="0"/>
    <n v="1.5"/>
    <n v="0"/>
    <n v="0"/>
    <n v="10"/>
    <s v="Greater Than 8 Weeks Old"/>
  </r>
  <r>
    <s v="04-31-0102-01-00"/>
    <d v="2019-08-03T00:00:00"/>
    <x v="3"/>
    <s v="RINGS"/>
    <n v="1"/>
    <n v="25"/>
    <n v="7.37"/>
    <n v="7.37"/>
    <n v="17.63"/>
    <n v="0.71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4-31-0102-01-00"/>
    <d v="2019-08-06T00:00:00"/>
    <x v="3"/>
    <s v="RINGS"/>
    <n v="1"/>
    <n v="9.99"/>
    <n v="7.37"/>
    <n v="7.37"/>
    <n v="2.62"/>
    <n v="0.26"/>
    <s v="Tuesday"/>
    <d v="2019-08-09T00:00:00"/>
    <s v="Friday"/>
    <s v="Friday"/>
    <n v="0.49950000000000006"/>
    <s v="Low Cost per Unit"/>
    <n v="0"/>
    <n v="0"/>
    <n v="0"/>
    <n v="0"/>
    <n v="0"/>
    <s v="Greater Than 8 Weeks Old"/>
  </r>
  <r>
    <s v="04-31-0102-01-00"/>
    <d v="2019-08-07T00:00:00"/>
    <x v="3"/>
    <s v="RINGS"/>
    <n v="21"/>
    <n v="209.79"/>
    <n v="154.77000000000001"/>
    <n v="7.37"/>
    <n v="55.02"/>
    <n v="0.26"/>
    <s v="Wednesday"/>
    <d v="2019-08-10T00:00:00"/>
    <s v="Saturday"/>
    <s v="Saturday"/>
    <n v="0"/>
    <s v="Low Cost per Unit"/>
    <n v="0"/>
    <n v="6.2936999999999994"/>
    <n v="0"/>
    <n v="0"/>
    <n v="0"/>
    <s v="Greater Than 8 Weeks Old"/>
  </r>
  <r>
    <s v="04-31-0102-01-00"/>
    <d v="2019-08-08T00:00:00"/>
    <x v="3"/>
    <s v="RINGS"/>
    <n v="5"/>
    <n v="49.95"/>
    <n v="36.85"/>
    <n v="7.37"/>
    <n v="13.1"/>
    <n v="0.26"/>
    <s v="Thursday"/>
    <d v="2019-08-11T00:00:00"/>
    <s v="Sunday"/>
    <s v="Monday"/>
    <n v="0"/>
    <s v="Low Cost per Unit"/>
    <n v="0"/>
    <n v="1.4984999999999999"/>
    <n v="0"/>
    <n v="0"/>
    <n v="0"/>
    <s v="Greater Than 8 Weeks Old"/>
  </r>
  <r>
    <s v="04-31-0102-01-00"/>
    <d v="2019-08-09T00:00:00"/>
    <x v="3"/>
    <s v="RINGS"/>
    <n v="6"/>
    <n v="59.94"/>
    <n v="44.22"/>
    <n v="7.37"/>
    <n v="15.72"/>
    <n v="0.26"/>
    <s v="Friday"/>
    <d v="2019-08-12T00:00:00"/>
    <s v="Monday"/>
    <s v="Monday"/>
    <n v="0"/>
    <s v="Low Cost per Unit"/>
    <n v="0"/>
    <n v="1.7981999999999998"/>
    <n v="0"/>
    <n v="0"/>
    <n v="11.988"/>
    <s v="Greater Than 8 Weeks Old"/>
  </r>
  <r>
    <s v="04-31-0102-01-00"/>
    <d v="2019-08-13T00:00:00"/>
    <x v="3"/>
    <s v="RINGS"/>
    <n v="1"/>
    <n v="9.99"/>
    <n v="7.37"/>
    <n v="7.37"/>
    <n v="2.62"/>
    <n v="0.26"/>
    <s v="Tuesday"/>
    <d v="2019-08-16T00:00:00"/>
    <s v="Friday"/>
    <s v="Friday"/>
    <n v="0.49950000000000006"/>
    <s v="Low Cost per Unit"/>
    <n v="0"/>
    <n v="0"/>
    <n v="0"/>
    <n v="0"/>
    <n v="0"/>
    <s v="Greater Than 8 Weeks Old"/>
  </r>
  <r>
    <s v="04-82-0001-00-00"/>
    <d v="2019-08-02T00:00:00"/>
    <x v="7"/>
    <s v="BATH"/>
    <n v="1"/>
    <n v="32"/>
    <n v="11.2"/>
    <n v="11.2"/>
    <n v="20.8"/>
    <n v="0.6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4-82-0001-00-00"/>
    <d v="2019-08-06T00:00:00"/>
    <x v="7"/>
    <s v="BATH"/>
    <n v="2"/>
    <n v="64"/>
    <n v="22.4"/>
    <n v="11.2"/>
    <n v="41.6"/>
    <n v="0.65"/>
    <s v="Tuesday"/>
    <d v="2019-08-09T00:00:00"/>
    <s v="Friday"/>
    <s v="Friday"/>
    <n v="3.2"/>
    <s v="Low Cost per Unit"/>
    <n v="0"/>
    <n v="1.92"/>
    <n v="0"/>
    <n v="0"/>
    <n v="0"/>
    <s v="Greater Than 8 Weeks Old"/>
  </r>
  <r>
    <s v="04-82-0001-00-00"/>
    <d v="2019-08-07T00:00:00"/>
    <x v="7"/>
    <s v="BATH"/>
    <n v="1"/>
    <n v="32"/>
    <n v="11.2"/>
    <n v="11.2"/>
    <n v="20.8"/>
    <n v="0.6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04-82-0001-00-00"/>
    <d v="2019-08-08T00:00:00"/>
    <x v="7"/>
    <s v="BATH"/>
    <n v="1"/>
    <n v="32"/>
    <n v="11.2"/>
    <n v="11.2"/>
    <n v="20.8"/>
    <n v="0.6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4-82-0001-00-00"/>
    <d v="2019-08-09T00:00:00"/>
    <x v="7"/>
    <s v="BATH"/>
    <n v="1"/>
    <n v="32"/>
    <n v="11.2"/>
    <n v="11.2"/>
    <n v="20.8"/>
    <n v="0.6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4-82-0001-00-00"/>
    <d v="2019-08-10T00:00:00"/>
    <x v="7"/>
    <s v="BATH"/>
    <n v="2"/>
    <n v="64"/>
    <n v="22.4"/>
    <n v="11.2"/>
    <n v="41.6"/>
    <n v="0.65"/>
    <s v="Saturday"/>
    <d v="2019-08-13T00:00:00"/>
    <s v="Tuesday"/>
    <s v="Tuesday"/>
    <n v="0"/>
    <s v="Low Cost per Unit"/>
    <n v="0"/>
    <n v="1.92"/>
    <n v="0"/>
    <n v="0"/>
    <n v="0"/>
    <s v="Greater Than 8 Weeks Old"/>
  </r>
  <r>
    <s v="04-82-0001-00-00"/>
    <d v="2019-08-11T00:00:00"/>
    <x v="7"/>
    <s v="BATH"/>
    <n v="3"/>
    <n v="96"/>
    <n v="33.6"/>
    <n v="11.200000000000001"/>
    <n v="62.4"/>
    <n v="0.65"/>
    <s v="Sunday"/>
    <d v="2019-08-14T00:00:00"/>
    <s v="Wednesday"/>
    <s v="Wednesday"/>
    <n v="0"/>
    <s v="Low Cost per Unit"/>
    <n v="0"/>
    <n v="2.88"/>
    <n v="0"/>
    <n v="0"/>
    <n v="0"/>
    <s v="Greater Than 8 Weeks Old"/>
  </r>
  <r>
    <s v="04-82-0001-00-00"/>
    <d v="2019-08-12T00:00:00"/>
    <x v="7"/>
    <s v="BATH"/>
    <n v="1"/>
    <n v="32"/>
    <n v="11.2"/>
    <n v="11.2"/>
    <n v="20.8"/>
    <n v="0.6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4-82-0001-00-00"/>
    <d v="2019-08-13T00:00:00"/>
    <x v="7"/>
    <s v="BATH"/>
    <n v="3"/>
    <n v="96"/>
    <n v="33.6"/>
    <n v="11.200000000000001"/>
    <n v="62.4"/>
    <n v="0.65"/>
    <s v="Tuesday"/>
    <d v="2019-08-16T00:00:00"/>
    <s v="Friday"/>
    <s v="Friday"/>
    <n v="4.8000000000000007"/>
    <s v="Low Cost per Unit"/>
    <n v="0"/>
    <n v="2.88"/>
    <n v="0"/>
    <n v="0"/>
    <n v="0"/>
    <s v="Greater Than 8 Weeks Old"/>
  </r>
  <r>
    <s v="04-82-0001-00-00"/>
    <d v="2019-08-15T00:00:00"/>
    <x v="7"/>
    <s v="BATH"/>
    <n v="1"/>
    <n v="32"/>
    <n v="11.2"/>
    <n v="11.2"/>
    <n v="20.8"/>
    <n v="0.65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4-82-0001-00-00"/>
    <d v="2019-08-16T00:00:00"/>
    <x v="7"/>
    <s v="BATH"/>
    <n v="4"/>
    <n v="128"/>
    <n v="44.8"/>
    <n v="11.2"/>
    <n v="83.2"/>
    <n v="0.65"/>
    <s v="Friday"/>
    <d v="2019-08-19T00:00:00"/>
    <s v="Monday"/>
    <s v="Monday"/>
    <n v="0"/>
    <s v="Low Cost per Unit"/>
    <n v="0"/>
    <n v="3.84"/>
    <n v="0"/>
    <n v="0"/>
    <n v="0"/>
    <s v="Greater Than 8 Weeks Old"/>
  </r>
  <r>
    <s v="04-82-0001-00-00"/>
    <d v="2019-08-17T00:00:00"/>
    <x v="7"/>
    <s v="BATH"/>
    <n v="2"/>
    <n v="64"/>
    <n v="22.4"/>
    <n v="11.2"/>
    <n v="41.6"/>
    <n v="0.65"/>
    <s v="Saturday"/>
    <d v="2019-08-20T00:00:00"/>
    <s v="Tuesday"/>
    <s v="Tuesday"/>
    <n v="0"/>
    <s v="Low Cost per Unit"/>
    <n v="0"/>
    <n v="1.92"/>
    <n v="0"/>
    <n v="0"/>
    <n v="0"/>
    <s v="Greater Than 8 Weeks Old"/>
  </r>
  <r>
    <s v="04-82-0001-00-00"/>
    <d v="2019-08-20T00:00:00"/>
    <x v="7"/>
    <s v="BATH"/>
    <n v="1"/>
    <n v="32"/>
    <n v="11.2"/>
    <n v="11.2"/>
    <n v="20.8"/>
    <n v="0.65"/>
    <s v="Tuesday"/>
    <d v="2019-08-23T00:00:00"/>
    <s v="Friday"/>
    <s v="Friday"/>
    <n v="1.6"/>
    <s v="Low Cost per Unit"/>
    <n v="0"/>
    <n v="0"/>
    <n v="0"/>
    <n v="0"/>
    <n v="0"/>
    <s v="Greater Than 8 Weeks Old"/>
  </r>
  <r>
    <s v="04-82-0001-00-00"/>
    <d v="2019-08-21T00:00:00"/>
    <x v="7"/>
    <s v="BATH"/>
    <n v="1"/>
    <n v="32"/>
    <n v="11.2"/>
    <n v="11.2"/>
    <n v="20.8"/>
    <n v="0.6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4-82-0001-00-00"/>
    <d v="2019-08-25T00:00:00"/>
    <x v="7"/>
    <s v="BATH"/>
    <n v="1"/>
    <n v="32"/>
    <n v="11.2"/>
    <n v="11.2"/>
    <n v="20.8"/>
    <n v="0.65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4-82-0001-00-00"/>
    <d v="2019-08-28T00:00:00"/>
    <x v="7"/>
    <s v="BATH"/>
    <n v="1"/>
    <n v="32"/>
    <n v="11.2"/>
    <n v="11.2"/>
    <n v="20.8"/>
    <n v="0.6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4-82-0001-00-00"/>
    <d v="2019-08-29T00:00:00"/>
    <x v="7"/>
    <s v="BATH"/>
    <n v="2"/>
    <n v="64"/>
    <n v="22.4"/>
    <n v="11.2"/>
    <n v="41.6"/>
    <n v="0.65"/>
    <s v="Thursday"/>
    <d v="2019-09-01T00:00:00"/>
    <s v="Sunday"/>
    <s v="Monday"/>
    <n v="0"/>
    <s v="Low Cost per Unit"/>
    <n v="0"/>
    <n v="1.92"/>
    <n v="0"/>
    <n v="0"/>
    <n v="0"/>
    <s v="Greater Than 8 Weeks Old"/>
  </r>
  <r>
    <s v="04-82-0001-00-00"/>
    <d v="2019-08-31T00:00:00"/>
    <x v="7"/>
    <s v="BATH"/>
    <n v="1"/>
    <n v="32"/>
    <n v="11.2"/>
    <n v="11.2"/>
    <n v="20.8"/>
    <n v="0.6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4-82-0001-00-12"/>
    <d v="2019-08-01T00:00:00"/>
    <x v="7"/>
    <s v="BATH"/>
    <n v="3"/>
    <n v="207"/>
    <n v="93.75"/>
    <n v="31.25"/>
    <n v="113.25"/>
    <n v="0.55000000000000004"/>
    <s v="Thursday"/>
    <d v="2019-08-04T00:00:00"/>
    <s v="Sunday"/>
    <s v="Monday"/>
    <n v="0"/>
    <s v="High Cost per Unit"/>
    <n v="0"/>
    <n v="6.21"/>
    <n v="0"/>
    <n v="0"/>
    <n v="0"/>
    <s v="Greater Than 8 Weeks Old"/>
  </r>
  <r>
    <s v="04-82-0001-00-12"/>
    <d v="2019-08-04T00:00:00"/>
    <x v="7"/>
    <s v="BATH"/>
    <n v="3"/>
    <n v="207"/>
    <n v="93.75"/>
    <n v="31.25"/>
    <n v="113.25"/>
    <n v="0.55000000000000004"/>
    <s v="Sunday"/>
    <d v="2019-08-07T00:00:00"/>
    <s v="Wednesday"/>
    <s v="Wednesday"/>
    <n v="0"/>
    <s v="High Cost per Unit"/>
    <n v="0"/>
    <n v="6.21"/>
    <n v="0"/>
    <n v="0"/>
    <n v="0"/>
    <s v="Greater Than 8 Weeks Old"/>
  </r>
  <r>
    <s v="04-82-0001-00-12"/>
    <d v="2019-08-05T00:00:00"/>
    <x v="7"/>
    <s v="BATH"/>
    <n v="2"/>
    <n v="138"/>
    <n v="62.5"/>
    <n v="31.25"/>
    <n v="75.5"/>
    <n v="0.55000000000000004"/>
    <s v="Monday"/>
    <d v="2019-08-08T00:00:00"/>
    <s v="Thursday"/>
    <s v="Thursday"/>
    <n v="0"/>
    <s v="High Cost per Unit"/>
    <n v="0"/>
    <n v="4.1399999999999997"/>
    <n v="0"/>
    <n v="0"/>
    <n v="0"/>
    <s v="Greater Than 8 Weeks Old"/>
  </r>
  <r>
    <s v="04-82-0001-00-12"/>
    <d v="2019-08-07T00:00:00"/>
    <x v="7"/>
    <s v="BATH"/>
    <n v="1"/>
    <n v="69"/>
    <n v="31.25"/>
    <n v="31.25"/>
    <n v="37.75"/>
    <n v="0.55000000000000004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4-82-0001-00-12"/>
    <d v="2019-08-11T00:00:00"/>
    <x v="7"/>
    <s v="BATH"/>
    <n v="1"/>
    <n v="69"/>
    <n v="31.25"/>
    <n v="31.25"/>
    <n v="37.75"/>
    <n v="0.55000000000000004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04-82-0001-00-12"/>
    <d v="2019-08-12T00:00:00"/>
    <x v="7"/>
    <s v="BATH"/>
    <n v="2"/>
    <n v="138"/>
    <n v="62.5"/>
    <n v="31.25"/>
    <n v="75.5"/>
    <n v="0.55000000000000004"/>
    <s v="Monday"/>
    <d v="2019-08-15T00:00:00"/>
    <s v="Thursday"/>
    <s v="Thursday"/>
    <n v="0"/>
    <s v="High Cost per Unit"/>
    <n v="0"/>
    <n v="4.1399999999999997"/>
    <n v="0"/>
    <n v="0"/>
    <n v="0"/>
    <s v="Greater Than 8 Weeks Old"/>
  </r>
  <r>
    <s v="04-82-0001-00-12"/>
    <d v="2019-08-14T00:00:00"/>
    <x v="7"/>
    <s v="BATH"/>
    <n v="1"/>
    <n v="69"/>
    <n v="31.25"/>
    <n v="31.25"/>
    <n v="37.75"/>
    <n v="0.55000000000000004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04-82-0001-00-12"/>
    <d v="2019-08-15T00:00:00"/>
    <x v="7"/>
    <s v="BATH"/>
    <n v="1"/>
    <n v="69"/>
    <n v="31.25"/>
    <n v="31.25"/>
    <n v="37.75"/>
    <n v="0.5500000000000000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04-82-0001-00-12"/>
    <d v="2019-08-16T00:00:00"/>
    <x v="7"/>
    <s v="BATH"/>
    <n v="2"/>
    <n v="138"/>
    <n v="62.5"/>
    <n v="31.25"/>
    <n v="75.5"/>
    <n v="0.55000000000000004"/>
    <s v="Friday"/>
    <d v="2019-08-19T00:00:00"/>
    <s v="Monday"/>
    <s v="Monday"/>
    <n v="0"/>
    <s v="High Cost per Unit"/>
    <n v="0"/>
    <n v="4.1399999999999997"/>
    <n v="0"/>
    <n v="0"/>
    <n v="0"/>
    <s v="Greater Than 8 Weeks Old"/>
  </r>
  <r>
    <s v="04-82-0001-00-12"/>
    <d v="2019-08-21T00:00:00"/>
    <x v="7"/>
    <s v="BATH"/>
    <n v="1"/>
    <n v="69"/>
    <n v="31.25"/>
    <n v="31.25"/>
    <n v="37.75"/>
    <n v="0.55000000000000004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4-82-0001-00-12"/>
    <d v="2019-08-24T00:00:00"/>
    <x v="7"/>
    <s v="BATH"/>
    <n v="2"/>
    <n v="138"/>
    <n v="62.5"/>
    <n v="31.25"/>
    <n v="75.5"/>
    <n v="0.55000000000000004"/>
    <s v="Saturday"/>
    <d v="2019-08-27T00:00:00"/>
    <s v="Tuesday"/>
    <s v="Tuesday"/>
    <n v="0"/>
    <s v="High Cost per Unit"/>
    <n v="0"/>
    <n v="4.1399999999999997"/>
    <n v="0"/>
    <n v="0"/>
    <n v="0"/>
    <s v="Greater Than 8 Weeks Old"/>
  </r>
  <r>
    <s v="04-82-0001-00-12"/>
    <d v="2019-08-25T00:00:00"/>
    <x v="7"/>
    <s v="BATH"/>
    <n v="1"/>
    <n v="69"/>
    <n v="31.25"/>
    <n v="31.25"/>
    <n v="37.75"/>
    <n v="0.55000000000000004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04-82-0001-00-12"/>
    <d v="2019-08-27T00:00:00"/>
    <x v="7"/>
    <s v="BATH"/>
    <n v="1"/>
    <n v="69"/>
    <n v="31.25"/>
    <n v="31.25"/>
    <n v="37.75"/>
    <n v="0.55000000000000004"/>
    <s v="Tuesday"/>
    <d v="2019-08-30T00:00:00"/>
    <s v="Friday"/>
    <s v="Friday"/>
    <n v="3.45"/>
    <s v="High Cost per Unit"/>
    <n v="0"/>
    <n v="0"/>
    <n v="0"/>
    <n v="0"/>
    <n v="0"/>
    <s v="Greater Than 8 Weeks Old"/>
  </r>
  <r>
    <s v="04-82-0001-00-12"/>
    <d v="2019-08-28T00:00:00"/>
    <x v="7"/>
    <s v="BATH"/>
    <n v="2"/>
    <n v="138"/>
    <n v="62.5"/>
    <n v="31.25"/>
    <n v="75.5"/>
    <n v="0.55000000000000004"/>
    <s v="Wednesday"/>
    <d v="2019-08-31T00:00:00"/>
    <s v="Saturday"/>
    <s v="Saturday"/>
    <n v="0"/>
    <s v="High Cost per Unit"/>
    <n v="0"/>
    <n v="4.1399999999999997"/>
    <n v="0"/>
    <n v="0"/>
    <n v="0"/>
    <s v="Greater Than 8 Weeks Old"/>
  </r>
  <r>
    <s v="04-82-0001-00-12"/>
    <d v="2019-08-29T00:00:00"/>
    <x v="7"/>
    <s v="BATH"/>
    <n v="4"/>
    <n v="276"/>
    <n v="125"/>
    <n v="31.25"/>
    <n v="151"/>
    <n v="0.55000000000000004"/>
    <s v="Thursday"/>
    <d v="2019-09-01T00:00:00"/>
    <s v="Sunday"/>
    <s v="Monday"/>
    <n v="0"/>
    <s v="High Cost per Unit"/>
    <n v="0"/>
    <n v="8.2799999999999994"/>
    <n v="0"/>
    <n v="0"/>
    <n v="0"/>
    <s v="Greater Than 8 Weeks Old"/>
  </r>
  <r>
    <s v="04-82-0001-00-12"/>
    <d v="2019-08-30T00:00:00"/>
    <x v="7"/>
    <s v="BATH"/>
    <n v="2"/>
    <n v="138"/>
    <n v="62.5"/>
    <n v="31.25"/>
    <n v="75.5"/>
    <n v="0.55000000000000004"/>
    <s v="Friday"/>
    <d v="2019-09-02T00:00:00"/>
    <s v="Monday"/>
    <s v="Monday"/>
    <n v="0"/>
    <s v="High Cost per Unit"/>
    <n v="0"/>
    <n v="4.1399999999999997"/>
    <n v="0"/>
    <n v="0"/>
    <n v="0"/>
    <s v="Greater Than 8 Weeks Old"/>
  </r>
  <r>
    <s v="05-24-0101-01-00"/>
    <d v="2019-08-04T00:00:00"/>
    <x v="1"/>
    <s v="LOWER BODY"/>
    <n v="1"/>
    <n v="35"/>
    <n v="9.9499999999999993"/>
    <n v="9.9499999999999993"/>
    <n v="25.05"/>
    <n v="0.72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5-24-0101-01-00"/>
    <d v="2019-08-08T00:00:00"/>
    <x v="1"/>
    <s v="LOWER BODY"/>
    <n v="1"/>
    <n v="35"/>
    <n v="9.9499999999999993"/>
    <n v="9.9499999999999993"/>
    <n v="25.05"/>
    <n v="0.7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5-24-0101-01-00"/>
    <d v="2019-08-10T00:00:00"/>
    <x v="1"/>
    <s v="LOWER BODY"/>
    <n v="1"/>
    <n v="35"/>
    <n v="9.9499999999999993"/>
    <n v="9.9499999999999993"/>
    <n v="25.05"/>
    <n v="0.72"/>
    <s v="Saturday"/>
    <d v="2019-08-13T00:00:00"/>
    <s v="Tuesday"/>
    <s v="Tuesday"/>
    <n v="0"/>
    <s v="Low Cost per Unit"/>
    <n v="0"/>
    <n v="0"/>
    <n v="0"/>
    <n v="3.5"/>
    <n v="0"/>
    <s v="Greater Than 8 Weeks Old"/>
  </r>
  <r>
    <s v="05-24-0101-01-00"/>
    <d v="2019-08-11T00:00:00"/>
    <x v="1"/>
    <s v="LOWER BODY"/>
    <n v="1"/>
    <n v="35"/>
    <n v="9.9499999999999993"/>
    <n v="9.9499999999999993"/>
    <n v="25.05"/>
    <n v="0.72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5-24-0101-01-00"/>
    <d v="2019-08-15T00:00:00"/>
    <x v="1"/>
    <s v="LOWER BODY"/>
    <n v="2"/>
    <n v="70"/>
    <n v="19.899999999999999"/>
    <n v="9.9499999999999993"/>
    <n v="50.1"/>
    <n v="0.72"/>
    <s v="Thursday"/>
    <d v="2019-08-18T00:00:00"/>
    <s v="Sunday"/>
    <s v="Monday"/>
    <n v="0"/>
    <s v="Low Cost per Unit"/>
    <n v="0"/>
    <n v="2.1"/>
    <n v="0"/>
    <n v="0"/>
    <n v="0"/>
    <s v="Greater Than 8 Weeks Old"/>
  </r>
  <r>
    <s v="05-24-0101-01-00"/>
    <d v="2019-08-21T00:00:00"/>
    <x v="1"/>
    <s v="LOWER BODY"/>
    <n v="3"/>
    <n v="105"/>
    <n v="29.85"/>
    <n v="9.9500000000000011"/>
    <n v="75.150000000000006"/>
    <n v="0.72"/>
    <s v="Wednesday"/>
    <d v="2019-08-24T00:00:00"/>
    <s v="Saturday"/>
    <s v="Saturday"/>
    <n v="0"/>
    <s v="Low Cost per Unit"/>
    <n v="0"/>
    <n v="3.15"/>
    <n v="0"/>
    <n v="0"/>
    <n v="0"/>
    <s v="Greater Than 8 Weeks Old"/>
  </r>
  <r>
    <s v="05-24-0101-01-00"/>
    <d v="2019-08-23T00:00:00"/>
    <x v="1"/>
    <s v="LOWER BODY"/>
    <n v="2"/>
    <n v="70"/>
    <n v="19.899999999999999"/>
    <n v="9.9499999999999993"/>
    <n v="50.1"/>
    <n v="0.72"/>
    <s v="Friday"/>
    <d v="2019-08-26T00:00:00"/>
    <s v="Monday"/>
    <s v="Monday"/>
    <n v="0"/>
    <s v="Low Cost per Unit"/>
    <n v="0"/>
    <n v="2.1"/>
    <n v="0"/>
    <n v="0"/>
    <n v="0"/>
    <s v="Greater Than 8 Weeks Old"/>
  </r>
  <r>
    <s v="05-24-0101-01-00"/>
    <d v="2019-08-28T00:00:00"/>
    <x v="1"/>
    <s v="LOWER BODY"/>
    <n v="1"/>
    <n v="35"/>
    <n v="9.9499999999999993"/>
    <n v="9.9499999999999993"/>
    <n v="25.05"/>
    <n v="0.72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05-24-0101-01-00"/>
    <d v="2019-08-29T00:00:00"/>
    <x v="1"/>
    <s v="LOWER BODY"/>
    <n v="1"/>
    <n v="35"/>
    <n v="9.9499999999999993"/>
    <n v="9.9499999999999993"/>
    <n v="25.05"/>
    <n v="0.7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6-81-1701-00-00"/>
    <d v="2019-08-01T00:00:00"/>
    <x v="7"/>
    <s v="BODY CARE"/>
    <n v="3"/>
    <n v="33"/>
    <n v="8.4"/>
    <n v="2.8000000000000003"/>
    <n v="24.6"/>
    <n v="0.75"/>
    <s v="Thursday"/>
    <d v="2019-08-04T00:00:00"/>
    <s v="Sunday"/>
    <s v="Monday"/>
    <n v="0"/>
    <s v="Low Cost per Unit"/>
    <n v="0"/>
    <n v="0.99"/>
    <n v="0"/>
    <n v="0"/>
    <n v="0"/>
    <s v="Greater Than 8 Weeks Old"/>
  </r>
  <r>
    <s v="06-81-1701-00-00"/>
    <d v="2019-08-03T00:00:00"/>
    <x v="7"/>
    <s v="BODY CARE"/>
    <n v="2"/>
    <n v="22"/>
    <n v="5.6"/>
    <n v="2.8"/>
    <n v="16.399999999999999"/>
    <n v="0.75"/>
    <s v="Saturday"/>
    <d v="2019-08-06T00:00:00"/>
    <s v="Tuesday"/>
    <s v="Tuesday"/>
    <n v="0"/>
    <s v="Low Cost per Unit"/>
    <n v="0"/>
    <n v="0.65999999999999992"/>
    <n v="0"/>
    <n v="0"/>
    <n v="0"/>
    <s v="Greater Than 8 Weeks Old"/>
  </r>
  <r>
    <s v="06-81-1701-00-00"/>
    <d v="2019-08-04T00:00:00"/>
    <x v="7"/>
    <s v="BODY CARE"/>
    <n v="1"/>
    <n v="11"/>
    <n v="2.8"/>
    <n v="2.8"/>
    <n v="8.1999999999999993"/>
    <n v="0.7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6-81-1701-00-00"/>
    <d v="2019-08-05T00:00:00"/>
    <x v="7"/>
    <s v="BODY CARE"/>
    <n v="1"/>
    <n v="11"/>
    <n v="2.8"/>
    <n v="2.8"/>
    <n v="8.1999999999999993"/>
    <n v="0.7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6-81-1701-00-00"/>
    <d v="2019-08-07T00:00:00"/>
    <x v="7"/>
    <s v="BODY CARE"/>
    <n v="4"/>
    <n v="44"/>
    <n v="11.2"/>
    <n v="2.8"/>
    <n v="32.799999999999997"/>
    <n v="0.75"/>
    <s v="Wednesday"/>
    <d v="2019-08-10T00:00:00"/>
    <s v="Saturday"/>
    <s v="Saturday"/>
    <n v="0"/>
    <s v="Low Cost per Unit"/>
    <n v="0"/>
    <n v="1.3199999999999998"/>
    <n v="0"/>
    <n v="0"/>
    <n v="0"/>
    <s v="Greater Than 8 Weeks Old"/>
  </r>
  <r>
    <s v="06-81-1701-00-00"/>
    <d v="2019-08-08T00:00:00"/>
    <x v="7"/>
    <s v="BODY CARE"/>
    <n v="1"/>
    <n v="11"/>
    <n v="2.8"/>
    <n v="2.8"/>
    <n v="8.1999999999999993"/>
    <n v="0.7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6-81-1701-00-00"/>
    <d v="2019-08-09T00:00:00"/>
    <x v="7"/>
    <s v="BODY CARE"/>
    <n v="3"/>
    <n v="33"/>
    <n v="8.4"/>
    <n v="2.8000000000000003"/>
    <n v="24.6"/>
    <n v="0.75"/>
    <s v="Friday"/>
    <d v="2019-08-12T00:00:00"/>
    <s v="Monday"/>
    <s v="Monday"/>
    <n v="0"/>
    <s v="Low Cost per Unit"/>
    <n v="0"/>
    <n v="0.99"/>
    <n v="0"/>
    <n v="0"/>
    <n v="0"/>
    <s v="Greater Than 8 Weeks Old"/>
  </r>
  <r>
    <s v="06-81-1702-00-00"/>
    <d v="2019-08-03T00:00:00"/>
    <x v="7"/>
    <s v="BODY CARE"/>
    <n v="1"/>
    <n v="32"/>
    <n v="12.8"/>
    <n v="12.8"/>
    <n v="19.2"/>
    <n v="0.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6-81-1702-00-00"/>
    <d v="2019-08-04T00:00:00"/>
    <x v="7"/>
    <s v="BODY CARE"/>
    <n v="2"/>
    <n v="64"/>
    <n v="25.6"/>
    <n v="12.8"/>
    <n v="38.4"/>
    <n v="0.6"/>
    <s v="Sunday"/>
    <d v="2019-08-07T00:00:00"/>
    <s v="Wednesday"/>
    <s v="Wednesday"/>
    <n v="0"/>
    <s v="Low Cost per Unit"/>
    <n v="0"/>
    <n v="1.92"/>
    <n v="0"/>
    <n v="0"/>
    <n v="0"/>
    <s v="Greater Than 8 Weeks Old"/>
  </r>
  <r>
    <s v="06-81-1702-00-00"/>
    <d v="2019-08-07T00:00:00"/>
    <x v="7"/>
    <s v="BODY CARE"/>
    <n v="3"/>
    <n v="96"/>
    <n v="38.4"/>
    <n v="12.799999999999999"/>
    <n v="57.6"/>
    <n v="0.6"/>
    <s v="Wednesday"/>
    <d v="2019-08-10T00:00:00"/>
    <s v="Saturday"/>
    <s v="Saturday"/>
    <n v="0"/>
    <s v="Low Cost per Unit"/>
    <n v="0"/>
    <n v="2.88"/>
    <n v="0"/>
    <n v="0"/>
    <n v="0"/>
    <s v="Greater Than 8 Weeks Old"/>
  </r>
  <r>
    <s v="06-81-1702-00-00"/>
    <d v="2019-08-10T00:00:00"/>
    <x v="7"/>
    <s v="BODY CARE"/>
    <n v="1"/>
    <n v="32"/>
    <n v="12.8"/>
    <n v="12.8"/>
    <n v="19.2"/>
    <n v="0.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6-81-1702-00-00"/>
    <d v="2019-08-11T00:00:00"/>
    <x v="7"/>
    <s v="BODY CARE"/>
    <n v="1"/>
    <n v="32"/>
    <n v="12.8"/>
    <n v="12.8"/>
    <n v="19.2"/>
    <n v="0.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6-81-1702-00-00"/>
    <d v="2019-08-12T00:00:00"/>
    <x v="7"/>
    <s v="BODY CARE"/>
    <n v="1"/>
    <n v="32"/>
    <n v="12.8"/>
    <n v="12.8"/>
    <n v="19.2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6-81-1702-00-00"/>
    <d v="2019-08-13T00:00:00"/>
    <x v="7"/>
    <s v="BODY CARE"/>
    <n v="2"/>
    <n v="64"/>
    <n v="25.6"/>
    <n v="12.8"/>
    <n v="38.4"/>
    <n v="0.6"/>
    <s v="Tuesday"/>
    <d v="2019-08-16T00:00:00"/>
    <s v="Friday"/>
    <s v="Friday"/>
    <n v="3.2"/>
    <s v="Low Cost per Unit"/>
    <n v="0"/>
    <n v="1.92"/>
    <n v="0"/>
    <n v="0"/>
    <n v="0"/>
    <s v="Greater Than 8 Weeks Old"/>
  </r>
  <r>
    <s v="06-81-1702-00-00"/>
    <d v="2019-08-16T00:00:00"/>
    <x v="7"/>
    <s v="BODY CARE"/>
    <n v="1"/>
    <n v="32"/>
    <n v="12.8"/>
    <n v="12.8"/>
    <n v="19.2"/>
    <n v="0.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6-81-1702-00-00"/>
    <d v="2019-08-17T00:00:00"/>
    <x v="7"/>
    <s v="BODY CARE"/>
    <n v="1"/>
    <n v="32"/>
    <n v="12.8"/>
    <n v="12.8"/>
    <n v="19.2"/>
    <n v="0.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6-81-1702-00-00"/>
    <d v="2019-08-18T00:00:00"/>
    <x v="7"/>
    <s v="BODY CARE"/>
    <n v="2"/>
    <n v="64"/>
    <n v="25.6"/>
    <n v="12.8"/>
    <n v="38.4"/>
    <n v="0.6"/>
    <s v="Sunday"/>
    <d v="2019-08-21T00:00:00"/>
    <s v="Wednesday"/>
    <s v="Wednesday"/>
    <n v="0"/>
    <s v="Low Cost per Unit"/>
    <n v="0"/>
    <n v="1.92"/>
    <n v="0"/>
    <n v="0"/>
    <n v="0"/>
    <s v="Greater Than 8 Weeks Old"/>
  </r>
  <r>
    <s v="06-81-1702-00-00"/>
    <d v="2019-08-19T00:00:00"/>
    <x v="7"/>
    <s v="BODY CARE"/>
    <n v="1"/>
    <n v="32"/>
    <n v="12.8"/>
    <n v="12.8"/>
    <n v="19.2"/>
    <n v="0.6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6-81-1702-00-00"/>
    <d v="2019-08-20T00:00:00"/>
    <x v="7"/>
    <s v="BODY CARE"/>
    <n v="1"/>
    <n v="32"/>
    <n v="12.8"/>
    <n v="12.8"/>
    <n v="19.2"/>
    <n v="0.6"/>
    <s v="Tuesday"/>
    <d v="2019-08-23T00:00:00"/>
    <s v="Friday"/>
    <s v="Friday"/>
    <n v="1.6"/>
    <s v="Low Cost per Unit"/>
    <n v="0"/>
    <n v="0"/>
    <n v="0"/>
    <n v="0"/>
    <n v="0"/>
    <s v="Greater Than 8 Weeks Old"/>
  </r>
  <r>
    <s v="06-81-1702-00-00"/>
    <d v="2019-08-24T00:00:00"/>
    <x v="7"/>
    <s v="BODY CARE"/>
    <n v="2"/>
    <n v="64"/>
    <n v="25.6"/>
    <n v="12.8"/>
    <n v="38.4"/>
    <n v="0.6"/>
    <s v="Saturday"/>
    <d v="2019-08-27T00:00:00"/>
    <s v="Tuesday"/>
    <s v="Tuesday"/>
    <n v="0"/>
    <s v="Low Cost per Unit"/>
    <n v="0"/>
    <n v="1.92"/>
    <n v="0"/>
    <n v="0"/>
    <n v="0"/>
    <s v="Greater Than 8 Weeks Old"/>
  </r>
  <r>
    <s v="06-81-1702-00-00"/>
    <d v="2019-08-26T00:00:00"/>
    <x v="7"/>
    <s v="BODY CARE"/>
    <n v="1"/>
    <n v="32"/>
    <n v="12.8"/>
    <n v="12.8"/>
    <n v="19.2"/>
    <n v="0.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06-81-1702-00-00"/>
    <d v="2019-08-27T00:00:00"/>
    <x v="7"/>
    <s v="BODY CARE"/>
    <n v="1"/>
    <n v="32"/>
    <n v="12.8"/>
    <n v="12.8"/>
    <n v="19.2"/>
    <n v="0.6"/>
    <s v="Tuesday"/>
    <d v="2019-08-30T00:00:00"/>
    <s v="Friday"/>
    <s v="Friday"/>
    <n v="1.6"/>
    <s v="Low Cost per Unit"/>
    <n v="0"/>
    <n v="0"/>
    <n v="0"/>
    <n v="0"/>
    <n v="0"/>
    <s v="Greater Than 8 Weeks Old"/>
  </r>
  <r>
    <s v="06-81-1702-00-00"/>
    <d v="2019-08-28T00:00:00"/>
    <x v="7"/>
    <s v="BODY CARE"/>
    <n v="4"/>
    <n v="128"/>
    <n v="51.2"/>
    <n v="12.8"/>
    <n v="76.8"/>
    <n v="0.6"/>
    <s v="Wednesday"/>
    <d v="2019-08-31T00:00:00"/>
    <s v="Saturday"/>
    <s v="Saturday"/>
    <n v="0"/>
    <s v="Low Cost per Unit"/>
    <n v="0"/>
    <n v="3.84"/>
    <n v="0"/>
    <n v="0"/>
    <n v="0"/>
    <s v="Greater Than 8 Weeks Old"/>
  </r>
  <r>
    <s v="06-81-1702-00-00"/>
    <d v="2019-08-29T00:00:00"/>
    <x v="7"/>
    <s v="BODY CARE"/>
    <n v="1"/>
    <n v="32"/>
    <n v="12.8"/>
    <n v="12.8"/>
    <n v="19.2"/>
    <n v="0.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06-81-1703-00-00"/>
    <d v="2019-08-02T00:00:00"/>
    <x v="7"/>
    <s v="BODY CARE"/>
    <n v="1"/>
    <n v="19"/>
    <n v="9.5"/>
    <n v="9.5"/>
    <n v="9.5"/>
    <n v="0.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6-81-1703-00-00"/>
    <d v="2019-08-03T00:00:00"/>
    <x v="7"/>
    <s v="BODY CARE"/>
    <n v="2"/>
    <n v="38"/>
    <n v="19"/>
    <n v="9.5"/>
    <n v="19"/>
    <n v="0.5"/>
    <s v="Saturday"/>
    <d v="2019-08-06T00:00:00"/>
    <s v="Tuesday"/>
    <s v="Tuesday"/>
    <n v="0"/>
    <s v="Low Cost per Unit"/>
    <n v="0"/>
    <n v="1.1399999999999999"/>
    <n v="0"/>
    <n v="0"/>
    <n v="0"/>
    <s v="Greater Than 8 Weeks Old"/>
  </r>
  <r>
    <s v="06-81-1703-00-00"/>
    <d v="2019-08-05T00:00:00"/>
    <x v="7"/>
    <s v="BODY CARE"/>
    <n v="1"/>
    <n v="19"/>
    <n v="9.5"/>
    <n v="9.5"/>
    <n v="9.5"/>
    <n v="0.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6-81-1703-00-00"/>
    <d v="2019-08-06T00:00:00"/>
    <x v="7"/>
    <s v="BODY CARE"/>
    <n v="1"/>
    <n v="19"/>
    <n v="9.5"/>
    <n v="9.5"/>
    <n v="9.5"/>
    <n v="0.5"/>
    <s v="Tuesday"/>
    <d v="2019-08-09T00:00:00"/>
    <s v="Friday"/>
    <s v="Friday"/>
    <n v="0.95000000000000007"/>
    <s v="Low Cost per Unit"/>
    <n v="0"/>
    <n v="0"/>
    <n v="0"/>
    <n v="0"/>
    <n v="0"/>
    <s v="Greater Than 8 Weeks Old"/>
  </r>
  <r>
    <s v="06-81-1703-00-00"/>
    <d v="2019-08-08T00:00:00"/>
    <x v="7"/>
    <s v="BODY CARE"/>
    <n v="2"/>
    <n v="38"/>
    <n v="19"/>
    <n v="9.5"/>
    <n v="19"/>
    <n v="0.5"/>
    <s v="Thursday"/>
    <d v="2019-08-11T00:00:00"/>
    <s v="Sunday"/>
    <s v="Monday"/>
    <n v="0"/>
    <s v="Low Cost per Unit"/>
    <n v="0"/>
    <n v="1.1399999999999999"/>
    <n v="0"/>
    <n v="0"/>
    <n v="0"/>
    <s v="Greater Than 8 Weeks Old"/>
  </r>
  <r>
    <s v="06-81-1703-00-00"/>
    <d v="2019-08-09T00:00:00"/>
    <x v="7"/>
    <s v="BODY CARE"/>
    <n v="2"/>
    <n v="38"/>
    <n v="19"/>
    <n v="9.5"/>
    <n v="19"/>
    <n v="0.5"/>
    <s v="Friday"/>
    <d v="2019-08-12T00:00:00"/>
    <s v="Monday"/>
    <s v="Monday"/>
    <n v="0"/>
    <s v="Low Cost per Unit"/>
    <n v="0"/>
    <n v="1.1399999999999999"/>
    <n v="0"/>
    <n v="0"/>
    <n v="0"/>
    <s v="Greater Than 8 Weeks Old"/>
  </r>
  <r>
    <s v="06-81-1703-00-00"/>
    <d v="2019-08-10T00:00:00"/>
    <x v="7"/>
    <s v="BODY CARE"/>
    <n v="4"/>
    <n v="76"/>
    <n v="38"/>
    <n v="9.5"/>
    <n v="38"/>
    <n v="0.5"/>
    <s v="Saturday"/>
    <d v="2019-08-13T00:00:00"/>
    <s v="Tuesday"/>
    <s v="Tuesday"/>
    <n v="0"/>
    <s v="Low Cost per Unit"/>
    <n v="0"/>
    <n v="2.2799999999999998"/>
    <n v="0"/>
    <n v="0"/>
    <n v="0"/>
    <s v="Greater Than 8 Weeks Old"/>
  </r>
  <r>
    <s v="06-81-1703-00-00"/>
    <d v="2019-08-11T00:00:00"/>
    <x v="7"/>
    <s v="BODY CARE"/>
    <n v="4"/>
    <n v="76"/>
    <n v="38"/>
    <n v="9.5"/>
    <n v="38"/>
    <n v="0.5"/>
    <s v="Sunday"/>
    <d v="2019-08-14T00:00:00"/>
    <s v="Wednesday"/>
    <s v="Wednesday"/>
    <n v="0"/>
    <s v="Low Cost per Unit"/>
    <n v="0"/>
    <n v="2.2799999999999998"/>
    <n v="0"/>
    <n v="0"/>
    <n v="0"/>
    <s v="Greater Than 8 Weeks Old"/>
  </r>
  <r>
    <s v="06-81-1703-00-00"/>
    <d v="2019-08-12T00:00:00"/>
    <x v="7"/>
    <s v="BODY CARE"/>
    <n v="1"/>
    <n v="19"/>
    <n v="9.5"/>
    <n v="9.5"/>
    <n v="9.5"/>
    <n v="0.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06-81-1703-00-00"/>
    <d v="2019-08-13T00:00:00"/>
    <x v="7"/>
    <s v="BODY CARE"/>
    <n v="2"/>
    <n v="38"/>
    <n v="19"/>
    <n v="9.5"/>
    <n v="19"/>
    <n v="0.5"/>
    <s v="Tuesday"/>
    <d v="2019-08-16T00:00:00"/>
    <s v="Friday"/>
    <s v="Friday"/>
    <n v="1.9000000000000001"/>
    <s v="Low Cost per Unit"/>
    <n v="0"/>
    <n v="1.1399999999999999"/>
    <n v="0"/>
    <n v="0"/>
    <n v="0"/>
    <s v="Greater Than 8 Weeks Old"/>
  </r>
  <r>
    <s v="06-81-1703-00-00"/>
    <d v="2019-08-14T00:00:00"/>
    <x v="7"/>
    <s v="BODY CARE"/>
    <n v="2"/>
    <n v="38"/>
    <n v="19"/>
    <n v="9.5"/>
    <n v="19"/>
    <n v="0.5"/>
    <s v="Wednesday"/>
    <d v="2019-08-17T00:00:00"/>
    <s v="Saturday"/>
    <s v="Saturday"/>
    <n v="0"/>
    <s v="Low Cost per Unit"/>
    <n v="0"/>
    <n v="1.1399999999999999"/>
    <n v="0"/>
    <n v="0"/>
    <n v="0"/>
    <s v="Greater Than 8 Weeks Old"/>
  </r>
  <r>
    <s v="06-81-1703-00-00"/>
    <d v="2019-08-15T00:00:00"/>
    <x v="7"/>
    <s v="BODY CARE"/>
    <n v="4"/>
    <n v="76"/>
    <n v="38"/>
    <n v="9.5"/>
    <n v="38"/>
    <n v="0.5"/>
    <s v="Thursday"/>
    <d v="2019-08-18T00:00:00"/>
    <s v="Sunday"/>
    <s v="Monday"/>
    <n v="0"/>
    <s v="Low Cost per Unit"/>
    <n v="0"/>
    <n v="2.2799999999999998"/>
    <n v="0"/>
    <n v="0"/>
    <n v="0"/>
    <s v="Greater Than 8 Weeks Old"/>
  </r>
  <r>
    <s v="06-81-1703-00-00"/>
    <d v="2019-08-16T00:00:00"/>
    <x v="7"/>
    <s v="BODY CARE"/>
    <n v="2"/>
    <n v="38"/>
    <n v="19"/>
    <n v="9.5"/>
    <n v="19"/>
    <n v="0.5"/>
    <s v="Friday"/>
    <d v="2019-08-19T00:00:00"/>
    <s v="Monday"/>
    <s v="Monday"/>
    <n v="0"/>
    <s v="Low Cost per Unit"/>
    <n v="0"/>
    <n v="1.1399999999999999"/>
    <n v="0"/>
    <n v="0"/>
    <n v="0"/>
    <s v="Greater Than 8 Weeks Old"/>
  </r>
  <r>
    <s v="06-81-1703-00-00"/>
    <d v="2019-08-17T00:00:00"/>
    <x v="7"/>
    <s v="BODY CARE"/>
    <n v="1"/>
    <n v="19"/>
    <n v="9.5"/>
    <n v="9.5"/>
    <n v="9.5"/>
    <n v="0.5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6-81-1703-00-00"/>
    <d v="2019-08-18T00:00:00"/>
    <x v="7"/>
    <s v="BODY CARE"/>
    <n v="2"/>
    <n v="38"/>
    <n v="19"/>
    <n v="9.5"/>
    <n v="19"/>
    <n v="0.5"/>
    <s v="Sunday"/>
    <d v="2019-08-21T00:00:00"/>
    <s v="Wednesday"/>
    <s v="Wednesday"/>
    <n v="0"/>
    <s v="Low Cost per Unit"/>
    <n v="0"/>
    <n v="1.1399999999999999"/>
    <n v="0"/>
    <n v="0"/>
    <n v="0"/>
    <s v="Greater Than 8 Weeks Old"/>
  </r>
  <r>
    <s v="06-81-1703-00-00"/>
    <d v="2019-08-19T00:00:00"/>
    <x v="7"/>
    <s v="BODY CARE"/>
    <n v="1"/>
    <n v="19"/>
    <n v="9.5"/>
    <n v="9.5"/>
    <n v="9.5"/>
    <n v="0.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6-81-1703-00-00"/>
    <d v="2019-08-21T00:00:00"/>
    <x v="7"/>
    <s v="BODY CARE"/>
    <n v="2"/>
    <n v="38"/>
    <n v="19"/>
    <n v="9.5"/>
    <n v="19"/>
    <n v="0.5"/>
    <s v="Wednesday"/>
    <d v="2019-08-24T00:00:00"/>
    <s v="Saturday"/>
    <s v="Saturday"/>
    <n v="0"/>
    <s v="Low Cost per Unit"/>
    <n v="0"/>
    <n v="1.1399999999999999"/>
    <n v="0"/>
    <n v="0"/>
    <n v="0"/>
    <s v="Greater Than 8 Weeks Old"/>
  </r>
  <r>
    <s v="06-81-1703-00-00"/>
    <d v="2019-08-23T00:00:00"/>
    <x v="7"/>
    <s v="BODY CARE"/>
    <n v="1"/>
    <n v="19"/>
    <n v="9.5"/>
    <n v="9.5"/>
    <n v="9.5"/>
    <n v="0.5"/>
    <s v="Friday"/>
    <d v="2019-08-26T00:00:00"/>
    <s v="Monday"/>
    <s v="Monday"/>
    <n v="0"/>
    <s v="Low Cost per Unit"/>
    <n v="0"/>
    <n v="0"/>
    <n v="0"/>
    <n v="0"/>
    <n v="0"/>
    <s v="Greater Than 8 Weeks Old"/>
  </r>
  <r>
    <s v="08-28-0201-00-00"/>
    <d v="2019-08-01T00:00:00"/>
    <x v="1"/>
    <s v="MAT"/>
    <n v="5"/>
    <n v="225"/>
    <n v="54.75"/>
    <n v="10.95"/>
    <n v="170.25"/>
    <n v="0.76"/>
    <s v="Thursday"/>
    <d v="2019-08-04T00:00:00"/>
    <s v="Sunday"/>
    <s v="Monday"/>
    <n v="0"/>
    <s v="Low Cost per Unit"/>
    <n v="0"/>
    <n v="6.75"/>
    <n v="0"/>
    <n v="0"/>
    <n v="0"/>
    <s v="Greater Than 8 Weeks Old"/>
  </r>
  <r>
    <s v="08-28-0201-00-00"/>
    <d v="2019-08-02T00:00:00"/>
    <x v="1"/>
    <s v="MAT"/>
    <n v="4"/>
    <n v="180"/>
    <n v="43.8"/>
    <n v="10.95"/>
    <n v="136.19999999999999"/>
    <n v="0.76"/>
    <s v="Friday"/>
    <d v="2019-08-05T00:00:00"/>
    <s v="Monday"/>
    <s v="Monday"/>
    <n v="0"/>
    <s v="Low Cost per Unit"/>
    <n v="0"/>
    <n v="5.3999999999999995"/>
    <n v="0"/>
    <n v="0"/>
    <n v="0"/>
    <s v="Greater Than 8 Weeks Old"/>
  </r>
  <r>
    <s v="08-28-0201-00-00"/>
    <d v="2019-08-03T00:00:00"/>
    <x v="1"/>
    <s v="MAT"/>
    <n v="3"/>
    <n v="135"/>
    <n v="32.85"/>
    <n v="10.950000000000001"/>
    <n v="102.15"/>
    <n v="0.76"/>
    <s v="Saturday"/>
    <d v="2019-08-06T00:00:00"/>
    <s v="Tuesday"/>
    <s v="Tuesday"/>
    <n v="0"/>
    <s v="Low Cost per Unit"/>
    <n v="0"/>
    <n v="4.05"/>
    <n v="0"/>
    <n v="13.5"/>
    <n v="0"/>
    <s v="Greater Than 8 Weeks Old"/>
  </r>
  <r>
    <s v="08-28-0201-00-00"/>
    <d v="2019-08-04T00:00:00"/>
    <x v="1"/>
    <s v="MAT"/>
    <n v="5"/>
    <n v="225"/>
    <n v="54.75"/>
    <n v="10.95"/>
    <n v="170.25"/>
    <n v="0.76"/>
    <s v="Sunday"/>
    <d v="2019-08-07T00:00:00"/>
    <s v="Wednesday"/>
    <s v="Wednesday"/>
    <n v="0"/>
    <s v="Low Cost per Unit"/>
    <n v="0"/>
    <n v="6.75"/>
    <n v="0"/>
    <n v="0"/>
    <n v="0"/>
    <s v="Greater Than 8 Weeks Old"/>
  </r>
  <r>
    <s v="08-28-0201-00-00"/>
    <d v="2019-08-05T00:00:00"/>
    <x v="1"/>
    <s v="MAT"/>
    <n v="7"/>
    <n v="315"/>
    <n v="76.650000000000006"/>
    <n v="10.950000000000001"/>
    <n v="238.35"/>
    <n v="0.76"/>
    <s v="Monday"/>
    <d v="2019-08-08T00:00:00"/>
    <s v="Thursday"/>
    <s v="Thursday"/>
    <n v="0"/>
    <s v="Low Cost per Unit"/>
    <n v="0"/>
    <n v="9.4499999999999993"/>
    <n v="0"/>
    <n v="0"/>
    <n v="0"/>
    <s v="Greater Than 8 Weeks Old"/>
  </r>
  <r>
    <s v="08-28-0201-00-00"/>
    <d v="2019-08-06T00:00:00"/>
    <x v="1"/>
    <s v="MAT"/>
    <n v="4"/>
    <n v="135.97999999999999"/>
    <n v="43.8"/>
    <n v="10.95"/>
    <n v="92.18"/>
    <n v="0.68"/>
    <s v="Tuesday"/>
    <d v="2019-08-09T00:00:00"/>
    <s v="Friday"/>
    <s v="Friday"/>
    <n v="6.7989999999999995"/>
    <s v="Low Cost per Unit"/>
    <n v="0"/>
    <n v="4.0793999999999997"/>
    <n v="0"/>
    <n v="0"/>
    <n v="0"/>
    <s v="Greater Than 8 Weeks Old"/>
  </r>
  <r>
    <s v="08-28-0201-00-00"/>
    <d v="2019-08-07T00:00:00"/>
    <x v="1"/>
    <s v="MAT"/>
    <n v="34"/>
    <n v="803.67"/>
    <n v="372.3"/>
    <n v="10.950000000000001"/>
    <n v="431.37"/>
    <n v="0.54"/>
    <s v="Wednesday"/>
    <d v="2019-08-10T00:00:00"/>
    <s v="Saturday"/>
    <s v="Saturday"/>
    <n v="0"/>
    <s v="Low Cost per Unit"/>
    <n v="0"/>
    <n v="24.110099999999999"/>
    <n v="0"/>
    <n v="0"/>
    <n v="0"/>
    <s v="Greater Than 8 Weeks Old"/>
  </r>
  <r>
    <s v="08-28-0201-00-00"/>
    <d v="2019-08-08T00:00:00"/>
    <x v="1"/>
    <s v="MAT"/>
    <n v="26"/>
    <n v="596.76"/>
    <n v="284.7"/>
    <n v="10.95"/>
    <n v="312.06"/>
    <n v="0.52"/>
    <s v="Thursday"/>
    <d v="2019-08-11T00:00:00"/>
    <s v="Sunday"/>
    <s v="Monday"/>
    <n v="0"/>
    <s v="Low Cost per Unit"/>
    <n v="0"/>
    <n v="17.902799999999999"/>
    <n v="0"/>
    <n v="0"/>
    <n v="0"/>
    <s v="Greater Than 8 Weeks Old"/>
  </r>
  <r>
    <s v="08-28-0201-00-00"/>
    <d v="2019-08-09T00:00:00"/>
    <x v="1"/>
    <s v="MAT"/>
    <n v="48"/>
    <n v="1103.52"/>
    <n v="525.6"/>
    <n v="10.950000000000001"/>
    <n v="577.91999999999996"/>
    <n v="0.52"/>
    <s v="Friday"/>
    <d v="2019-08-12T00:00:00"/>
    <s v="Monday"/>
    <s v="Monday"/>
    <n v="0"/>
    <s v="Low Cost per Unit"/>
    <n v="0"/>
    <n v="33.105599999999995"/>
    <n v="0"/>
    <n v="0"/>
    <n v="0"/>
    <s v="Greater Than 8 Weeks Old"/>
  </r>
  <r>
    <s v="08-28-0201-00-00"/>
    <d v="2019-08-10T00:00:00"/>
    <x v="1"/>
    <s v="MAT"/>
    <n v="48"/>
    <n v="1103.52"/>
    <n v="525.6"/>
    <n v="10.950000000000001"/>
    <n v="577.91999999999996"/>
    <n v="0.52"/>
    <s v="Saturday"/>
    <d v="2019-08-13T00:00:00"/>
    <s v="Tuesday"/>
    <s v="Tuesday"/>
    <n v="0"/>
    <s v="Low Cost per Unit"/>
    <n v="0"/>
    <n v="33.105599999999995"/>
    <n v="0"/>
    <n v="110.352"/>
    <n v="0"/>
    <s v="Greater Than 8 Weeks Old"/>
  </r>
  <r>
    <s v="08-28-0201-00-00"/>
    <d v="2019-08-11T00:00:00"/>
    <x v="1"/>
    <s v="MAT"/>
    <n v="50"/>
    <n v="1171.51"/>
    <n v="547.5"/>
    <n v="10.95"/>
    <n v="624.01"/>
    <n v="0.53"/>
    <s v="Sunday"/>
    <d v="2019-08-14T00:00:00"/>
    <s v="Wednesday"/>
    <s v="Wednesday"/>
    <n v="0"/>
    <s v="Low Cost per Unit"/>
    <n v="0"/>
    <n v="35.145299999999999"/>
    <n v="0"/>
    <n v="0"/>
    <n v="0"/>
    <s v="Greater Than 8 Weeks Old"/>
  </r>
  <r>
    <s v="08-28-0201-00-00"/>
    <d v="2019-08-12T00:00:00"/>
    <x v="1"/>
    <s v="MAT"/>
    <n v="33"/>
    <n v="758.67"/>
    <n v="361.35"/>
    <n v="10.950000000000001"/>
    <n v="397.32"/>
    <n v="0.52"/>
    <s v="Monday"/>
    <d v="2019-08-15T00:00:00"/>
    <s v="Thursday"/>
    <s v="Thursday"/>
    <n v="0"/>
    <s v="Low Cost per Unit"/>
    <n v="0"/>
    <n v="22.760099999999998"/>
    <n v="0"/>
    <n v="0"/>
    <n v="0"/>
    <s v="Greater Than 8 Weeks Old"/>
  </r>
  <r>
    <s v="08-28-0201-00-00"/>
    <d v="2019-08-13T00:00:00"/>
    <x v="1"/>
    <s v="MAT"/>
    <n v="37"/>
    <n v="836.63"/>
    <n v="405.15"/>
    <n v="10.95"/>
    <n v="431.48"/>
    <n v="0.52"/>
    <s v="Tuesday"/>
    <d v="2019-08-16T00:00:00"/>
    <s v="Friday"/>
    <s v="Friday"/>
    <n v="41.831500000000005"/>
    <s v="Low Cost per Unit"/>
    <n v="0"/>
    <n v="25.0989"/>
    <n v="0"/>
    <n v="0"/>
    <n v="0"/>
    <s v="Greater Than 8 Weeks Old"/>
  </r>
  <r>
    <s v="08-28-0201-00-00"/>
    <d v="2019-08-14T00:00:00"/>
    <x v="1"/>
    <s v="MAT"/>
    <n v="26"/>
    <n v="573.74"/>
    <n v="284.7"/>
    <n v="10.95"/>
    <n v="289.04000000000002"/>
    <n v="0.5"/>
    <s v="Wednesday"/>
    <d v="2019-08-17T00:00:00"/>
    <s v="Saturday"/>
    <s v="Saturday"/>
    <n v="0"/>
    <s v="Low Cost per Unit"/>
    <n v="0"/>
    <n v="17.212199999999999"/>
    <n v="0"/>
    <n v="0"/>
    <n v="0"/>
    <s v="Greater Than 8 Weeks Old"/>
  </r>
  <r>
    <s v="08-28-0201-00-00"/>
    <d v="2019-08-15T00:00:00"/>
    <x v="1"/>
    <s v="MAT"/>
    <n v="23"/>
    <n v="508.77"/>
    <n v="251.85"/>
    <n v="10.95"/>
    <n v="256.92"/>
    <n v="0.5"/>
    <s v="Thursday"/>
    <d v="2019-08-18T00:00:00"/>
    <s v="Sunday"/>
    <s v="Monday"/>
    <n v="0"/>
    <s v="Low Cost per Unit"/>
    <n v="0"/>
    <n v="15.2631"/>
    <n v="0"/>
    <n v="0"/>
    <n v="0"/>
    <s v="Greater Than 8 Weeks Old"/>
  </r>
  <r>
    <s v="08-28-0201-00-00"/>
    <d v="2019-08-16T00:00:00"/>
    <x v="1"/>
    <s v="MAT"/>
    <n v="32"/>
    <n v="706.68"/>
    <n v="350.4"/>
    <n v="10.95"/>
    <n v="356.28"/>
    <n v="0.5"/>
    <s v="Friday"/>
    <d v="2019-08-19T00:00:00"/>
    <s v="Monday"/>
    <s v="Monday"/>
    <n v="0"/>
    <s v="Low Cost per Unit"/>
    <n v="0"/>
    <n v="21.200399999999998"/>
    <n v="0"/>
    <n v="0"/>
    <n v="0"/>
    <s v="Greater Than 8 Weeks Old"/>
  </r>
  <r>
    <s v="08-28-0201-00-00"/>
    <d v="2019-08-17T00:00:00"/>
    <x v="1"/>
    <s v="MAT"/>
    <n v="26"/>
    <n v="575.74"/>
    <n v="284.7"/>
    <n v="10.95"/>
    <n v="291.04000000000002"/>
    <n v="0.51"/>
    <s v="Saturday"/>
    <d v="2019-08-20T00:00:00"/>
    <s v="Tuesday"/>
    <s v="Tuesday"/>
    <n v="0"/>
    <s v="Low Cost per Unit"/>
    <n v="0"/>
    <n v="17.272199999999998"/>
    <n v="0"/>
    <n v="57.574000000000005"/>
    <n v="0"/>
    <s v="Greater Than 8 Weeks Old"/>
  </r>
  <r>
    <s v="08-28-0201-00-00"/>
    <d v="2019-08-18T00:00:00"/>
    <x v="1"/>
    <s v="MAT"/>
    <n v="15"/>
    <n v="329.85"/>
    <n v="164.25"/>
    <n v="10.95"/>
    <n v="165.6"/>
    <n v="0.5"/>
    <s v="Sunday"/>
    <d v="2019-08-21T00:00:00"/>
    <s v="Wednesday"/>
    <s v="Wednesday"/>
    <n v="0"/>
    <s v="Low Cost per Unit"/>
    <n v="0"/>
    <n v="9.8955000000000002"/>
    <n v="0"/>
    <n v="0"/>
    <n v="0"/>
    <s v="Greater Than 8 Weeks Old"/>
  </r>
  <r>
    <s v="08-28-0201-00-00"/>
    <d v="2019-08-19T00:00:00"/>
    <x v="1"/>
    <s v="MAT"/>
    <n v="19"/>
    <n v="417.81"/>
    <n v="208.05"/>
    <n v="10.950000000000001"/>
    <n v="209.76"/>
    <n v="0.5"/>
    <s v="Monday"/>
    <d v="2019-08-22T00:00:00"/>
    <s v="Thursday"/>
    <s v="Thursday"/>
    <n v="0"/>
    <s v="Low Cost per Unit"/>
    <n v="0"/>
    <n v="12.5343"/>
    <n v="0"/>
    <n v="0"/>
    <n v="0"/>
    <s v="Greater Than 8 Weeks Old"/>
  </r>
  <r>
    <s v="08-28-0201-00-00"/>
    <d v="2019-08-20T00:00:00"/>
    <x v="1"/>
    <s v="MAT"/>
    <n v="33"/>
    <n v="593.73"/>
    <n v="361.35"/>
    <n v="10.950000000000001"/>
    <n v="232.38"/>
    <n v="0.39"/>
    <s v="Tuesday"/>
    <d v="2019-08-23T00:00:00"/>
    <s v="Friday"/>
    <s v="Friday"/>
    <n v="29.686500000000002"/>
    <s v="Low Cost per Unit"/>
    <n v="0"/>
    <n v="17.811900000000001"/>
    <n v="0"/>
    <n v="0"/>
    <n v="0"/>
    <s v="Greater Than 8 Weeks Old"/>
  </r>
  <r>
    <s v="08-28-0201-00-00"/>
    <d v="2019-08-21T00:00:00"/>
    <x v="1"/>
    <s v="MAT"/>
    <n v="33"/>
    <n v="725.67"/>
    <n v="361.35"/>
    <n v="10.950000000000001"/>
    <n v="364.32"/>
    <n v="0.5"/>
    <s v="Wednesday"/>
    <d v="2019-08-24T00:00:00"/>
    <s v="Saturday"/>
    <s v="Saturday"/>
    <n v="0"/>
    <s v="Low Cost per Unit"/>
    <n v="0"/>
    <n v="21.770099999999999"/>
    <n v="0"/>
    <n v="0"/>
    <n v="0"/>
    <s v="Greater Than 8 Weeks Old"/>
  </r>
  <r>
    <s v="08-28-0201-00-00"/>
    <d v="2019-08-22T00:00:00"/>
    <x v="1"/>
    <s v="MAT"/>
    <n v="21"/>
    <n v="461.79"/>
    <n v="229.95"/>
    <n v="10.95"/>
    <n v="231.84"/>
    <n v="0.5"/>
    <s v="Thursday"/>
    <d v="2019-08-25T00:00:00"/>
    <s v="Sunday"/>
    <s v="Monday"/>
    <n v="0"/>
    <s v="Low Cost per Unit"/>
    <n v="0"/>
    <n v="13.8537"/>
    <n v="0"/>
    <n v="0"/>
    <n v="0"/>
    <s v="Greater Than 8 Weeks Old"/>
  </r>
  <r>
    <s v="08-28-0201-00-00"/>
    <d v="2019-08-23T00:00:00"/>
    <x v="1"/>
    <s v="MAT"/>
    <n v="22"/>
    <n v="485.78"/>
    <n v="240.9"/>
    <n v="10.950000000000001"/>
    <n v="244.88"/>
    <n v="0.5"/>
    <s v="Friday"/>
    <d v="2019-08-26T00:00:00"/>
    <s v="Monday"/>
    <s v="Monday"/>
    <n v="0"/>
    <s v="Low Cost per Unit"/>
    <n v="0"/>
    <n v="14.573399999999999"/>
    <n v="0"/>
    <n v="0"/>
    <n v="0"/>
    <s v="Greater Than 8 Weeks Old"/>
  </r>
  <r>
    <s v="08-28-0201-00-00"/>
    <d v="2019-08-24T00:00:00"/>
    <x v="1"/>
    <s v="MAT"/>
    <n v="33"/>
    <n v="704.68"/>
    <n v="361.35"/>
    <n v="10.950000000000001"/>
    <n v="343.33"/>
    <n v="0.49"/>
    <s v="Saturday"/>
    <d v="2019-08-27T00:00:00"/>
    <s v="Tuesday"/>
    <s v="Tuesday"/>
    <n v="0"/>
    <s v="Low Cost per Unit"/>
    <n v="0"/>
    <n v="21.140399999999996"/>
    <n v="0"/>
    <n v="70.468000000000004"/>
    <n v="0"/>
    <s v="Greater Than 8 Weeks Old"/>
  </r>
  <r>
    <s v="08-28-0201-00-00"/>
    <d v="2019-08-25T00:00:00"/>
    <x v="1"/>
    <s v="MAT"/>
    <n v="32"/>
    <n v="704.68"/>
    <n v="350.4"/>
    <n v="10.95"/>
    <n v="354.28"/>
    <n v="0.5"/>
    <s v="Sunday"/>
    <d v="2019-08-28T00:00:00"/>
    <s v="Wednesday"/>
    <s v="Wednesday"/>
    <n v="0"/>
    <s v="Low Cost per Unit"/>
    <n v="0"/>
    <n v="21.140399999999996"/>
    <n v="0"/>
    <n v="0"/>
    <n v="0"/>
    <s v="Greater Than 8 Weeks Old"/>
  </r>
  <r>
    <s v="08-28-0201-00-00"/>
    <d v="2019-08-26T00:00:00"/>
    <x v="1"/>
    <s v="MAT"/>
    <n v="39"/>
    <n v="820.21"/>
    <n v="427.05"/>
    <n v="10.950000000000001"/>
    <n v="393.16"/>
    <n v="0.48"/>
    <s v="Monday"/>
    <d v="2019-08-29T00:00:00"/>
    <s v="Thursday"/>
    <s v="Thursday"/>
    <n v="0"/>
    <s v="Low Cost per Unit"/>
    <n v="0"/>
    <n v="24.606300000000001"/>
    <n v="0"/>
    <n v="0"/>
    <n v="0"/>
    <s v="Greater Than 8 Weeks Old"/>
  </r>
  <r>
    <s v="08-28-0201-00-00"/>
    <d v="2019-08-27T00:00:00"/>
    <x v="1"/>
    <s v="MAT"/>
    <n v="54"/>
    <n v="1081.8599999999999"/>
    <n v="591.29999999999995"/>
    <n v="10.95"/>
    <n v="490.56"/>
    <n v="0.45"/>
    <s v="Tuesday"/>
    <d v="2019-08-30T00:00:00"/>
    <s v="Friday"/>
    <s v="Friday"/>
    <n v="54.092999999999996"/>
    <s v="Low Cost per Unit"/>
    <n v="0"/>
    <n v="32.455799999999996"/>
    <n v="0"/>
    <n v="0"/>
    <n v="0"/>
    <s v="Greater Than 8 Weeks Old"/>
  </r>
  <r>
    <s v="08-28-0201-00-00"/>
    <d v="2019-08-28T00:00:00"/>
    <x v="1"/>
    <s v="MAT"/>
    <n v="71"/>
    <n v="1391.9"/>
    <n v="777.45"/>
    <n v="10.950000000000001"/>
    <n v="614.45000000000005"/>
    <n v="0.44"/>
    <s v="Wednesday"/>
    <d v="2019-08-31T00:00:00"/>
    <s v="Saturday"/>
    <s v="Saturday"/>
    <n v="0"/>
    <s v="Low Cost per Unit"/>
    <n v="0"/>
    <n v="41.756999999999998"/>
    <n v="0"/>
    <n v="0"/>
    <n v="0"/>
    <s v="Greater Than 8 Weeks Old"/>
  </r>
  <r>
    <s v="08-28-0201-00-00"/>
    <d v="2019-08-29T00:00:00"/>
    <x v="1"/>
    <s v="MAT"/>
    <n v="38"/>
    <n v="829.75"/>
    <n v="416.1"/>
    <n v="10.950000000000001"/>
    <n v="413.65"/>
    <n v="0.5"/>
    <s v="Thursday"/>
    <d v="2019-09-01T00:00:00"/>
    <s v="Sunday"/>
    <s v="Monday"/>
    <n v="0"/>
    <s v="Low Cost per Unit"/>
    <n v="0"/>
    <n v="24.892499999999998"/>
    <n v="0"/>
    <n v="0"/>
    <n v="0"/>
    <s v="Greater Than 8 Weeks Old"/>
  </r>
  <r>
    <s v="08-28-0201-00-00"/>
    <d v="2019-08-30T00:00:00"/>
    <x v="1"/>
    <s v="MAT"/>
    <n v="5"/>
    <n v="117.16"/>
    <n v="54.75"/>
    <n v="10.95"/>
    <n v="62.41"/>
    <n v="0.53"/>
    <s v="Friday"/>
    <d v="2019-09-02T00:00:00"/>
    <s v="Monday"/>
    <s v="Monday"/>
    <n v="0"/>
    <s v="Low Cost per Unit"/>
    <n v="0"/>
    <n v="3.5147999999999997"/>
    <n v="0"/>
    <n v="0"/>
    <n v="0"/>
    <s v="Greater Than 8 Weeks Old"/>
  </r>
  <r>
    <s v="08-28-0201-00-00"/>
    <d v="2019-08-31T00:00:00"/>
    <x v="1"/>
    <s v="MAT"/>
    <n v="4"/>
    <n v="133.79"/>
    <n v="43.8"/>
    <n v="10.95"/>
    <n v="89.99"/>
    <n v="0.67"/>
    <s v="Saturday"/>
    <d v="2019-09-03T00:00:00"/>
    <s v="Tuesday"/>
    <s v="Tuesday"/>
    <n v="0"/>
    <s v="Low Cost per Unit"/>
    <n v="0"/>
    <n v="4.0137"/>
    <n v="0"/>
    <n v="13.379"/>
    <n v="0"/>
    <s v="Greater Than 8 Weeks Old"/>
  </r>
  <r>
    <s v="08-31-0201-00-00"/>
    <d v="2019-08-01T00:00:00"/>
    <x v="4"/>
    <s v="RINGS"/>
    <n v="1"/>
    <n v="23"/>
    <n v="6.75"/>
    <n v="6.75"/>
    <n v="16.25"/>
    <n v="0.71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1-0201-00-00"/>
    <d v="2019-08-02T00:00:00"/>
    <x v="4"/>
    <s v="RINGS"/>
    <n v="1"/>
    <n v="23"/>
    <n v="6.75"/>
    <n v="6.75"/>
    <n v="16.25"/>
    <n v="0.71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1-0201-00-00"/>
    <d v="2019-08-03T00:00:00"/>
    <x v="4"/>
    <s v="RINGS"/>
    <n v="3"/>
    <n v="69"/>
    <n v="20.25"/>
    <n v="6.75"/>
    <n v="48.75"/>
    <n v="0.71"/>
    <s v="Saturday"/>
    <d v="2019-08-06T00:00:00"/>
    <s v="Tuesday"/>
    <s v="Tuesday"/>
    <n v="0"/>
    <s v="Low Cost per Unit"/>
    <n v="0"/>
    <n v="2.0699999999999998"/>
    <n v="0"/>
    <n v="0"/>
    <n v="0"/>
    <s v="Greater Than 8 Weeks Old"/>
  </r>
  <r>
    <s v="08-31-0201-00-00"/>
    <d v="2019-08-04T00:00:00"/>
    <x v="4"/>
    <s v="RINGS"/>
    <n v="1"/>
    <n v="23"/>
    <n v="6.75"/>
    <n v="6.75"/>
    <n v="16.25"/>
    <n v="0.7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1-0201-00-00"/>
    <d v="2019-08-05T00:00:00"/>
    <x v="4"/>
    <s v="RINGS"/>
    <n v="3"/>
    <n v="69"/>
    <n v="20.25"/>
    <n v="6.75"/>
    <n v="48.75"/>
    <n v="0.71"/>
    <s v="Monday"/>
    <d v="2019-08-08T00:00:00"/>
    <s v="Thursday"/>
    <s v="Thursday"/>
    <n v="0"/>
    <s v="Low Cost per Unit"/>
    <n v="0"/>
    <n v="2.0699999999999998"/>
    <n v="0"/>
    <n v="0"/>
    <n v="0"/>
    <s v="Greater Than 8 Weeks Old"/>
  </r>
  <r>
    <s v="08-31-0201-00-00"/>
    <d v="2019-08-07T00:00:00"/>
    <x v="4"/>
    <s v="RINGS"/>
    <n v="7"/>
    <n v="76.930000000000007"/>
    <n v="47.25"/>
    <n v="6.75"/>
    <n v="29.68"/>
    <n v="0.39"/>
    <s v="Wednesday"/>
    <d v="2019-08-10T00:00:00"/>
    <s v="Saturday"/>
    <s v="Saturday"/>
    <n v="0"/>
    <s v="Low Cost per Unit"/>
    <n v="0"/>
    <n v="2.3079000000000001"/>
    <n v="0"/>
    <n v="0"/>
    <n v="0"/>
    <s v="Greater Than 8 Weeks Old"/>
  </r>
  <r>
    <s v="08-31-0201-00-00"/>
    <d v="2019-08-08T00:00:00"/>
    <x v="4"/>
    <s v="RINGS"/>
    <n v="13"/>
    <n v="142.87"/>
    <n v="87.75"/>
    <n v="6.75"/>
    <n v="55.12"/>
    <n v="0.39"/>
    <s v="Thursday"/>
    <d v="2019-08-11T00:00:00"/>
    <s v="Sunday"/>
    <s v="Monday"/>
    <n v="0"/>
    <s v="Low Cost per Unit"/>
    <n v="0"/>
    <n v="4.2861000000000002"/>
    <n v="0"/>
    <n v="0"/>
    <n v="0"/>
    <s v="Greater Than 8 Weeks Old"/>
  </r>
  <r>
    <s v="08-31-0201-00-00"/>
    <d v="2019-08-09T00:00:00"/>
    <x v="4"/>
    <s v="RINGS"/>
    <n v="6"/>
    <n v="65.94"/>
    <n v="40.5"/>
    <n v="6.75"/>
    <n v="25.44"/>
    <n v="0.39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08-31-0201-00-00"/>
    <d v="2019-08-10T00:00:00"/>
    <x v="4"/>
    <s v="RINGS"/>
    <n v="8"/>
    <n v="87.92"/>
    <n v="54"/>
    <n v="6.75"/>
    <n v="33.92"/>
    <n v="0.39"/>
    <s v="Saturday"/>
    <d v="2019-08-13T00:00:00"/>
    <s v="Tuesday"/>
    <s v="Tuesday"/>
    <n v="0"/>
    <s v="Low Cost per Unit"/>
    <n v="0"/>
    <n v="2.6375999999999999"/>
    <n v="0"/>
    <n v="0"/>
    <n v="0"/>
    <s v="Greater Than 8 Weeks Old"/>
  </r>
  <r>
    <s v="08-31-0201-00-00"/>
    <d v="2019-08-11T00:00:00"/>
    <x v="4"/>
    <s v="RINGS"/>
    <n v="12"/>
    <n v="121.99"/>
    <n v="81"/>
    <n v="6.75"/>
    <n v="40.99"/>
    <n v="0.34"/>
    <s v="Sunday"/>
    <d v="2019-08-14T00:00:00"/>
    <s v="Wednesday"/>
    <s v="Wednesday"/>
    <n v="0"/>
    <s v="Low Cost per Unit"/>
    <n v="0"/>
    <n v="3.6596999999999995"/>
    <n v="0"/>
    <n v="0"/>
    <n v="0"/>
    <s v="Greater Than 8 Weeks Old"/>
  </r>
  <r>
    <s v="08-31-0201-00-00"/>
    <d v="2019-08-12T00:00:00"/>
    <x v="4"/>
    <s v="RINGS"/>
    <n v="8"/>
    <n v="87.92"/>
    <n v="54"/>
    <n v="6.75"/>
    <n v="33.92"/>
    <n v="0.39"/>
    <s v="Monday"/>
    <d v="2019-08-15T00:00:00"/>
    <s v="Thursday"/>
    <s v="Thursday"/>
    <n v="0"/>
    <s v="Low Cost per Unit"/>
    <n v="0"/>
    <n v="2.6375999999999999"/>
    <n v="0"/>
    <n v="0"/>
    <n v="0"/>
    <s v="Greater Than 8 Weeks Old"/>
  </r>
  <r>
    <s v="08-31-0201-00-00"/>
    <d v="2019-08-13T00:00:00"/>
    <x v="4"/>
    <s v="RINGS"/>
    <n v="10"/>
    <n v="109.9"/>
    <n v="67.5"/>
    <n v="6.75"/>
    <n v="42.4"/>
    <n v="0.39"/>
    <s v="Tuesday"/>
    <d v="2019-08-16T00:00:00"/>
    <s v="Friday"/>
    <s v="Friday"/>
    <n v="5.495000000000001"/>
    <s v="Low Cost per Unit"/>
    <n v="0"/>
    <n v="3.2970000000000002"/>
    <n v="0"/>
    <n v="0"/>
    <n v="0"/>
    <s v="Greater Than 8 Weeks Old"/>
  </r>
  <r>
    <s v="08-31-0201-00-00"/>
    <d v="2019-08-14T00:00:00"/>
    <x v="4"/>
    <s v="RINGS"/>
    <n v="11"/>
    <n v="120.89"/>
    <n v="74.25"/>
    <n v="6.75"/>
    <n v="46.64"/>
    <n v="0.39"/>
    <s v="Wednesday"/>
    <d v="2019-08-17T00:00:00"/>
    <s v="Saturday"/>
    <s v="Saturday"/>
    <n v="0"/>
    <s v="Low Cost per Unit"/>
    <n v="0"/>
    <n v="3.6267"/>
    <n v="0"/>
    <n v="0"/>
    <n v="0"/>
    <s v="Greater Than 8 Weeks Old"/>
  </r>
  <r>
    <s v="08-31-0201-00-00"/>
    <d v="2019-08-15T00:00:00"/>
    <x v="4"/>
    <s v="RINGS"/>
    <n v="10"/>
    <n v="109.9"/>
    <n v="67.5"/>
    <n v="6.75"/>
    <n v="42.4"/>
    <n v="0.39"/>
    <s v="Thursday"/>
    <d v="2019-08-18T00:00:00"/>
    <s v="Sunday"/>
    <s v="Monday"/>
    <n v="0"/>
    <s v="Low Cost per Unit"/>
    <n v="0"/>
    <n v="3.2970000000000002"/>
    <n v="0"/>
    <n v="0"/>
    <n v="0"/>
    <s v="Greater Than 8 Weeks Old"/>
  </r>
  <r>
    <s v="08-31-0201-00-00"/>
    <d v="2019-08-16T00:00:00"/>
    <x v="4"/>
    <s v="RINGS"/>
    <n v="11"/>
    <n v="120.89"/>
    <n v="74.25"/>
    <n v="6.75"/>
    <n v="46.64"/>
    <n v="0.39"/>
    <s v="Friday"/>
    <d v="2019-08-19T00:00:00"/>
    <s v="Monday"/>
    <s v="Monday"/>
    <n v="0"/>
    <s v="Low Cost per Unit"/>
    <n v="0"/>
    <n v="3.6267"/>
    <n v="0"/>
    <n v="0"/>
    <n v="0"/>
    <s v="Greater Than 8 Weeks Old"/>
  </r>
  <r>
    <s v="08-31-0201-00-00"/>
    <d v="2019-08-17T00:00:00"/>
    <x v="4"/>
    <s v="RINGS"/>
    <n v="3"/>
    <n v="32.97"/>
    <n v="20.25"/>
    <n v="6.75"/>
    <n v="12.72"/>
    <n v="0.39"/>
    <s v="Saturday"/>
    <d v="2019-08-20T00:00:00"/>
    <s v="Tuesday"/>
    <s v="Tuesday"/>
    <n v="0"/>
    <s v="Low Cost per Unit"/>
    <n v="0"/>
    <n v="0.98909999999999998"/>
    <n v="0"/>
    <n v="0"/>
    <n v="0"/>
    <s v="Greater Than 8 Weeks Old"/>
  </r>
  <r>
    <s v="08-31-0201-00-00"/>
    <d v="2019-08-18T00:00:00"/>
    <x v="4"/>
    <s v="RINGS"/>
    <n v="8"/>
    <n v="87.92"/>
    <n v="54"/>
    <n v="6.75"/>
    <n v="33.92"/>
    <n v="0.39"/>
    <s v="Sunday"/>
    <d v="2019-08-21T00:00:00"/>
    <s v="Wednesday"/>
    <s v="Wednesday"/>
    <n v="0"/>
    <s v="Low Cost per Unit"/>
    <n v="0"/>
    <n v="2.6375999999999999"/>
    <n v="0"/>
    <n v="0"/>
    <n v="0"/>
    <s v="Greater Than 8 Weeks Old"/>
  </r>
  <r>
    <s v="08-31-0201-00-00"/>
    <d v="2019-08-19T00:00:00"/>
    <x v="4"/>
    <s v="RINGS"/>
    <n v="4"/>
    <n v="43.96"/>
    <n v="27"/>
    <n v="6.75"/>
    <n v="16.96"/>
    <n v="0.39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08-31-0201-00-00"/>
    <d v="2019-08-20T00:00:00"/>
    <x v="4"/>
    <s v="RINGS"/>
    <n v="21"/>
    <n v="230.79"/>
    <n v="141.75"/>
    <n v="6.75"/>
    <n v="89.04"/>
    <n v="0.39"/>
    <s v="Tuesday"/>
    <d v="2019-08-23T00:00:00"/>
    <s v="Friday"/>
    <s v="Friday"/>
    <n v="11.5395"/>
    <s v="Low Cost per Unit"/>
    <n v="0"/>
    <n v="6.9236999999999993"/>
    <n v="0"/>
    <n v="0"/>
    <n v="0"/>
    <s v="Greater Than 8 Weeks Old"/>
  </r>
  <r>
    <s v="08-31-0201-00-00"/>
    <d v="2019-08-21T00:00:00"/>
    <x v="4"/>
    <s v="RINGS"/>
    <n v="21"/>
    <n v="230.79"/>
    <n v="141.75"/>
    <n v="6.75"/>
    <n v="89.04"/>
    <n v="0.39"/>
    <s v="Wednesday"/>
    <d v="2019-08-24T00:00:00"/>
    <s v="Saturday"/>
    <s v="Saturday"/>
    <n v="0"/>
    <s v="Low Cost per Unit"/>
    <n v="0"/>
    <n v="6.9236999999999993"/>
    <n v="0"/>
    <n v="0"/>
    <n v="0"/>
    <s v="Greater Than 8 Weeks Old"/>
  </r>
  <r>
    <s v="08-31-0201-00-00"/>
    <d v="2019-08-22T00:00:00"/>
    <x v="4"/>
    <s v="RINGS"/>
    <n v="12"/>
    <n v="120.89"/>
    <n v="81"/>
    <n v="6.75"/>
    <n v="39.89"/>
    <n v="0.33"/>
    <s v="Thursday"/>
    <d v="2019-08-25T00:00:00"/>
    <s v="Sunday"/>
    <s v="Monday"/>
    <n v="0"/>
    <s v="Low Cost per Unit"/>
    <n v="0"/>
    <n v="3.6267"/>
    <n v="0"/>
    <n v="0"/>
    <n v="0"/>
    <s v="Greater Than 8 Weeks Old"/>
  </r>
  <r>
    <s v="08-31-0201-00-00"/>
    <d v="2019-08-23T00:00:00"/>
    <x v="4"/>
    <s v="RINGS"/>
    <n v="8"/>
    <n v="87.92"/>
    <n v="54"/>
    <n v="6.75"/>
    <n v="33.92"/>
    <n v="0.39"/>
    <s v="Friday"/>
    <d v="2019-08-26T00:00:00"/>
    <s v="Monday"/>
    <s v="Monday"/>
    <n v="0"/>
    <s v="Low Cost per Unit"/>
    <n v="0"/>
    <n v="2.6375999999999999"/>
    <n v="0"/>
    <n v="0"/>
    <n v="0"/>
    <s v="Greater Than 8 Weeks Old"/>
  </r>
  <r>
    <s v="08-31-0201-00-00"/>
    <d v="2019-08-24T00:00:00"/>
    <x v="4"/>
    <s v="RINGS"/>
    <n v="11"/>
    <n v="120.89"/>
    <n v="74.25"/>
    <n v="6.75"/>
    <n v="46.64"/>
    <n v="0.39"/>
    <s v="Saturday"/>
    <d v="2019-08-27T00:00:00"/>
    <s v="Tuesday"/>
    <s v="Tuesday"/>
    <n v="0"/>
    <s v="Low Cost per Unit"/>
    <n v="0"/>
    <n v="3.6267"/>
    <n v="0"/>
    <n v="0"/>
    <n v="0"/>
    <s v="Greater Than 8 Weeks Old"/>
  </r>
  <r>
    <s v="08-31-0201-00-00"/>
    <d v="2019-08-25T00:00:00"/>
    <x v="4"/>
    <s v="RINGS"/>
    <n v="12"/>
    <n v="131.88"/>
    <n v="81"/>
    <n v="6.75"/>
    <n v="50.88"/>
    <n v="0.39"/>
    <s v="Sunday"/>
    <d v="2019-08-28T00:00:00"/>
    <s v="Wednesday"/>
    <s v="Wednesday"/>
    <n v="0"/>
    <s v="Low Cost per Unit"/>
    <n v="0"/>
    <n v="3.9563999999999999"/>
    <n v="0"/>
    <n v="0"/>
    <n v="0"/>
    <s v="Greater Than 8 Weeks Old"/>
  </r>
  <r>
    <s v="08-31-0201-00-00"/>
    <d v="2019-08-26T00:00:00"/>
    <x v="4"/>
    <s v="RINGS"/>
    <n v="9"/>
    <n v="98.91"/>
    <n v="60.75"/>
    <n v="6.75"/>
    <n v="38.159999999999997"/>
    <n v="0.39"/>
    <s v="Monday"/>
    <d v="2019-08-29T00:00:00"/>
    <s v="Thursday"/>
    <s v="Thursday"/>
    <n v="0"/>
    <s v="Low Cost per Unit"/>
    <n v="0"/>
    <n v="2.9672999999999998"/>
    <n v="0"/>
    <n v="0"/>
    <n v="0"/>
    <s v="Greater Than 8 Weeks Old"/>
  </r>
  <r>
    <s v="08-31-0201-00-00"/>
    <d v="2019-08-27T00:00:00"/>
    <x v="4"/>
    <s v="RINGS"/>
    <n v="7"/>
    <n v="76.930000000000007"/>
    <n v="47.25"/>
    <n v="6.75"/>
    <n v="29.68"/>
    <n v="0.39"/>
    <s v="Tuesday"/>
    <d v="2019-08-30T00:00:00"/>
    <s v="Friday"/>
    <s v="Friday"/>
    <n v="3.8465000000000007"/>
    <s v="Low Cost per Unit"/>
    <n v="0"/>
    <n v="2.3079000000000001"/>
    <n v="0"/>
    <n v="0"/>
    <n v="0"/>
    <s v="Greater Than 8 Weeks Old"/>
  </r>
  <r>
    <s v="08-31-0201-00-00"/>
    <d v="2019-08-28T00:00:00"/>
    <x v="4"/>
    <s v="RINGS"/>
    <n v="16"/>
    <n v="175.84"/>
    <n v="108"/>
    <n v="6.75"/>
    <n v="67.84"/>
    <n v="0.39"/>
    <s v="Wednesday"/>
    <d v="2019-08-31T00:00:00"/>
    <s v="Saturday"/>
    <s v="Saturday"/>
    <n v="0"/>
    <s v="Low Cost per Unit"/>
    <n v="0"/>
    <n v="5.2751999999999999"/>
    <n v="0"/>
    <n v="0"/>
    <n v="0"/>
    <s v="Greater Than 8 Weeks Old"/>
  </r>
  <r>
    <s v="08-31-0201-00-00"/>
    <d v="2019-08-29T00:00:00"/>
    <x v="4"/>
    <s v="RINGS"/>
    <n v="7"/>
    <n v="88.94"/>
    <n v="47.25"/>
    <n v="6.75"/>
    <n v="41.69"/>
    <n v="0.47"/>
    <s v="Thursday"/>
    <d v="2019-09-01T00:00:00"/>
    <s v="Sunday"/>
    <s v="Monday"/>
    <n v="0"/>
    <s v="Low Cost per Unit"/>
    <n v="0"/>
    <n v="2.6681999999999997"/>
    <n v="0"/>
    <n v="0"/>
    <n v="0"/>
    <s v="Greater Than 8 Weeks Old"/>
  </r>
  <r>
    <s v="08-31-0201-00-00"/>
    <d v="2019-08-30T00:00:00"/>
    <x v="4"/>
    <s v="RINGS"/>
    <n v="2"/>
    <n v="21.98"/>
    <n v="13.5"/>
    <n v="6.75"/>
    <n v="8.48"/>
    <n v="0.39"/>
    <s v="Friday"/>
    <d v="2019-09-02T00:00:00"/>
    <s v="Monday"/>
    <s v="Monday"/>
    <n v="0"/>
    <s v="Low Cost per Unit"/>
    <n v="0"/>
    <n v="0.65939999999999999"/>
    <n v="0"/>
    <n v="0"/>
    <n v="0"/>
    <s v="Greater Than 8 Weeks Old"/>
  </r>
  <r>
    <s v="08-31-0201-00-00"/>
    <d v="2019-08-31T00:00:00"/>
    <x v="4"/>
    <s v="RINGS"/>
    <n v="1"/>
    <n v="10.99"/>
    <n v="6.75"/>
    <n v="6.75"/>
    <n v="4.24"/>
    <n v="0.3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1-0202-00-00"/>
    <d v="2019-08-01T00:00:00"/>
    <x v="4"/>
    <s v="RINGS"/>
    <n v="1"/>
    <n v="18"/>
    <n v="2.37"/>
    <n v="2.37"/>
    <n v="15.63"/>
    <n v="0.8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1-0202-00-00"/>
    <d v="2019-08-02T00:00:00"/>
    <x v="4"/>
    <s v="RINGS"/>
    <n v="2"/>
    <n v="36"/>
    <n v="4.74"/>
    <n v="2.37"/>
    <n v="31.26"/>
    <n v="0.87"/>
    <s v="Friday"/>
    <d v="2019-08-05T00:00:00"/>
    <s v="Monday"/>
    <s v="Monday"/>
    <n v="0"/>
    <s v="Low Cost per Unit"/>
    <n v="0"/>
    <n v="1.08"/>
    <n v="0"/>
    <n v="0"/>
    <n v="0"/>
    <s v="Greater Than 8 Weeks Old"/>
  </r>
  <r>
    <s v="08-31-0202-00-00"/>
    <d v="2019-08-03T00:00:00"/>
    <x v="4"/>
    <s v="RINGS"/>
    <n v="5"/>
    <n v="90"/>
    <n v="11.85"/>
    <n v="2.37"/>
    <n v="78.150000000000006"/>
    <n v="0.87"/>
    <s v="Saturday"/>
    <d v="2019-08-06T00:00:00"/>
    <s v="Tuesday"/>
    <s v="Tuesday"/>
    <n v="0"/>
    <s v="Low Cost per Unit"/>
    <n v="0"/>
    <n v="2.6999999999999997"/>
    <n v="0"/>
    <n v="0"/>
    <n v="0"/>
    <s v="Greater Than 8 Weeks Old"/>
  </r>
  <r>
    <s v="08-31-0202-00-00"/>
    <d v="2019-08-04T00:00:00"/>
    <x v="4"/>
    <s v="RINGS"/>
    <n v="3"/>
    <n v="36"/>
    <n v="7.11"/>
    <n v="2.37"/>
    <n v="28.89"/>
    <n v="0.8"/>
    <s v="Sunday"/>
    <d v="2019-08-07T00:00:00"/>
    <s v="Wednesday"/>
    <s v="Wednesday"/>
    <n v="0"/>
    <s v="Low Cost per Unit"/>
    <n v="0"/>
    <n v="1.08"/>
    <n v="0"/>
    <n v="0"/>
    <n v="0"/>
    <s v="Greater Than 8 Weeks Old"/>
  </r>
  <r>
    <s v="08-31-0202-00-00"/>
    <d v="2019-08-05T00:00:00"/>
    <x v="4"/>
    <s v="RINGS"/>
    <n v="4"/>
    <n v="72"/>
    <n v="9.48"/>
    <n v="2.37"/>
    <n v="62.52"/>
    <n v="0.87"/>
    <s v="Monday"/>
    <d v="2019-08-08T00:00:00"/>
    <s v="Thursday"/>
    <s v="Thursday"/>
    <n v="0"/>
    <s v="Low Cost per Unit"/>
    <n v="0"/>
    <n v="2.16"/>
    <n v="0"/>
    <n v="0"/>
    <n v="0"/>
    <s v="Greater Than 8 Weeks Old"/>
  </r>
  <r>
    <s v="08-31-0202-00-00"/>
    <d v="2019-08-06T00:00:00"/>
    <x v="4"/>
    <s v="RINGS"/>
    <n v="2"/>
    <n v="18"/>
    <n v="4.74"/>
    <n v="2.37"/>
    <n v="13.26"/>
    <n v="0.74"/>
    <s v="Tuesday"/>
    <d v="2019-08-09T00:00:00"/>
    <s v="Friday"/>
    <s v="Friday"/>
    <n v="0.9"/>
    <s v="Low Cost per Unit"/>
    <n v="0"/>
    <n v="0.54"/>
    <n v="0"/>
    <n v="0"/>
    <n v="0"/>
    <s v="Greater Than 8 Weeks Old"/>
  </r>
  <r>
    <s v="08-31-0202-00-00"/>
    <d v="2019-08-07T00:00:00"/>
    <x v="4"/>
    <s v="RINGS"/>
    <n v="14"/>
    <n v="125.86"/>
    <n v="33.18"/>
    <n v="2.37"/>
    <n v="92.68"/>
    <n v="0.74"/>
    <s v="Wednesday"/>
    <d v="2019-08-10T00:00:00"/>
    <s v="Saturday"/>
    <s v="Saturday"/>
    <n v="0"/>
    <s v="Low Cost per Unit"/>
    <n v="0"/>
    <n v="3.7757999999999998"/>
    <n v="0"/>
    <n v="0"/>
    <n v="0"/>
    <s v="Greater Than 8 Weeks Old"/>
  </r>
  <r>
    <s v="08-31-0202-00-00"/>
    <d v="2019-08-08T00:00:00"/>
    <x v="4"/>
    <s v="RINGS"/>
    <n v="22"/>
    <n v="188.81"/>
    <n v="52.14"/>
    <n v="2.37"/>
    <n v="136.66999999999999"/>
    <n v="0.72"/>
    <s v="Thursday"/>
    <d v="2019-08-11T00:00:00"/>
    <s v="Sunday"/>
    <s v="Monday"/>
    <n v="0"/>
    <s v="Low Cost per Unit"/>
    <n v="0"/>
    <n v="5.6642999999999999"/>
    <n v="0"/>
    <n v="0"/>
    <n v="0"/>
    <s v="Greater Than 8 Weeks Old"/>
  </r>
  <r>
    <s v="08-31-0202-00-00"/>
    <d v="2019-08-09T00:00:00"/>
    <x v="4"/>
    <s v="RINGS"/>
    <n v="11"/>
    <n v="89.9"/>
    <n v="26.07"/>
    <n v="2.37"/>
    <n v="63.83"/>
    <n v="0.71"/>
    <s v="Friday"/>
    <d v="2019-08-12T00:00:00"/>
    <s v="Monday"/>
    <s v="Monday"/>
    <n v="0"/>
    <s v="Low Cost per Unit"/>
    <n v="0"/>
    <n v="2.6970000000000001"/>
    <n v="0"/>
    <n v="0"/>
    <n v="0"/>
    <s v="Greater Than 8 Weeks Old"/>
  </r>
  <r>
    <s v="08-31-0202-00-00"/>
    <d v="2019-08-10T00:00:00"/>
    <x v="4"/>
    <s v="RINGS"/>
    <n v="17"/>
    <n v="152.83000000000001"/>
    <n v="40.29"/>
    <n v="2.37"/>
    <n v="112.54"/>
    <n v="0.74"/>
    <s v="Saturday"/>
    <d v="2019-08-13T00:00:00"/>
    <s v="Tuesday"/>
    <s v="Tuesday"/>
    <n v="0"/>
    <s v="Low Cost per Unit"/>
    <n v="0"/>
    <n v="4.5849000000000002"/>
    <n v="0"/>
    <n v="0"/>
    <n v="0"/>
    <s v="Greater Than 8 Weeks Old"/>
  </r>
  <r>
    <s v="08-31-0202-00-00"/>
    <d v="2019-08-11T00:00:00"/>
    <x v="4"/>
    <s v="RINGS"/>
    <n v="19"/>
    <n v="170.81"/>
    <n v="45.03"/>
    <n v="2.37"/>
    <n v="125.78"/>
    <n v="0.74"/>
    <s v="Sunday"/>
    <d v="2019-08-14T00:00:00"/>
    <s v="Wednesday"/>
    <s v="Wednesday"/>
    <n v="0"/>
    <s v="Low Cost per Unit"/>
    <n v="0"/>
    <n v="5.1242999999999999"/>
    <n v="0"/>
    <n v="0"/>
    <n v="0"/>
    <s v="Greater Than 8 Weeks Old"/>
  </r>
  <r>
    <s v="08-31-0202-00-00"/>
    <d v="2019-08-12T00:00:00"/>
    <x v="4"/>
    <s v="RINGS"/>
    <n v="15"/>
    <n v="134.85"/>
    <n v="35.549999999999997"/>
    <n v="2.3699999999999997"/>
    <n v="99.3"/>
    <n v="0.74"/>
    <s v="Monday"/>
    <d v="2019-08-15T00:00:00"/>
    <s v="Thursday"/>
    <s v="Thursday"/>
    <n v="0"/>
    <s v="Low Cost per Unit"/>
    <n v="0"/>
    <n v="4.0454999999999997"/>
    <n v="0"/>
    <n v="0"/>
    <n v="0"/>
    <s v="Greater Than 8 Weeks Old"/>
  </r>
  <r>
    <s v="08-31-0202-00-00"/>
    <d v="2019-08-13T00:00:00"/>
    <x v="4"/>
    <s v="RINGS"/>
    <n v="16"/>
    <n v="143.84"/>
    <n v="37.92"/>
    <n v="2.37"/>
    <n v="105.92"/>
    <n v="0.74"/>
    <s v="Tuesday"/>
    <d v="2019-08-16T00:00:00"/>
    <s v="Friday"/>
    <s v="Friday"/>
    <n v="7.1920000000000002"/>
    <s v="Low Cost per Unit"/>
    <n v="0"/>
    <n v="4.3151999999999999"/>
    <n v="0"/>
    <n v="0"/>
    <n v="0"/>
    <s v="Greater Than 8 Weeks Old"/>
  </r>
  <r>
    <s v="08-31-0202-00-00"/>
    <d v="2019-08-14T00:00:00"/>
    <x v="4"/>
    <s v="RINGS"/>
    <n v="7"/>
    <n v="62.93"/>
    <n v="16.59"/>
    <n v="2.37"/>
    <n v="46.34"/>
    <n v="0.74"/>
    <s v="Wednesday"/>
    <d v="2019-08-17T00:00:00"/>
    <s v="Saturday"/>
    <s v="Saturday"/>
    <n v="0"/>
    <s v="Low Cost per Unit"/>
    <n v="0"/>
    <n v="1.8878999999999999"/>
    <n v="0"/>
    <n v="0"/>
    <n v="0"/>
    <s v="Greater Than 8 Weeks Old"/>
  </r>
  <r>
    <s v="08-31-0202-00-00"/>
    <d v="2019-08-15T00:00:00"/>
    <x v="4"/>
    <s v="RINGS"/>
    <n v="14"/>
    <n v="116.87"/>
    <n v="33.18"/>
    <n v="2.37"/>
    <n v="83.69"/>
    <n v="0.72"/>
    <s v="Thursday"/>
    <d v="2019-08-18T00:00:00"/>
    <s v="Sunday"/>
    <s v="Monday"/>
    <n v="0"/>
    <s v="Low Cost per Unit"/>
    <n v="0"/>
    <n v="3.5061"/>
    <n v="0"/>
    <n v="0"/>
    <n v="0"/>
    <s v="Greater Than 8 Weeks Old"/>
  </r>
  <r>
    <s v="08-31-0202-00-00"/>
    <d v="2019-08-16T00:00:00"/>
    <x v="4"/>
    <s v="RINGS"/>
    <n v="12"/>
    <n v="107.88"/>
    <n v="28.44"/>
    <n v="2.37"/>
    <n v="79.44"/>
    <n v="0.74"/>
    <s v="Friday"/>
    <d v="2019-08-19T00:00:00"/>
    <s v="Monday"/>
    <s v="Monday"/>
    <n v="0"/>
    <s v="Low Cost per Unit"/>
    <n v="0"/>
    <n v="3.2363999999999997"/>
    <n v="0"/>
    <n v="0"/>
    <n v="0"/>
    <s v="Greater Than 8 Weeks Old"/>
  </r>
  <r>
    <s v="08-31-0202-00-00"/>
    <d v="2019-08-17T00:00:00"/>
    <x v="4"/>
    <s v="RINGS"/>
    <n v="9"/>
    <n v="71.92"/>
    <n v="21.33"/>
    <n v="2.3699999999999997"/>
    <n v="50.59"/>
    <n v="0.7"/>
    <s v="Saturday"/>
    <d v="2019-08-20T00:00:00"/>
    <s v="Tuesday"/>
    <s v="Tuesday"/>
    <n v="0"/>
    <s v="Low Cost per Unit"/>
    <n v="0"/>
    <n v="2.1576"/>
    <n v="0"/>
    <n v="0"/>
    <n v="0"/>
    <s v="Greater Than 8 Weeks Old"/>
  </r>
  <r>
    <s v="08-31-0202-00-00"/>
    <d v="2019-08-18T00:00:00"/>
    <x v="4"/>
    <s v="RINGS"/>
    <n v="15"/>
    <n v="134.85"/>
    <n v="35.549999999999997"/>
    <n v="2.3699999999999997"/>
    <n v="99.3"/>
    <n v="0.74"/>
    <s v="Sunday"/>
    <d v="2019-08-21T00:00:00"/>
    <s v="Wednesday"/>
    <s v="Wednesday"/>
    <n v="0"/>
    <s v="Low Cost per Unit"/>
    <n v="0"/>
    <n v="4.0454999999999997"/>
    <n v="0"/>
    <n v="0"/>
    <n v="0"/>
    <s v="Greater Than 8 Weeks Old"/>
  </r>
  <r>
    <s v="08-31-0202-00-00"/>
    <d v="2019-08-19T00:00:00"/>
    <x v="4"/>
    <s v="RINGS"/>
    <n v="16"/>
    <n v="143.84"/>
    <n v="37.92"/>
    <n v="2.37"/>
    <n v="105.92"/>
    <n v="0.74"/>
    <s v="Monday"/>
    <d v="2019-08-22T00:00:00"/>
    <s v="Thursday"/>
    <s v="Thursday"/>
    <n v="0"/>
    <s v="Low Cost per Unit"/>
    <n v="0"/>
    <n v="4.3151999999999999"/>
    <n v="0"/>
    <n v="0"/>
    <n v="0"/>
    <s v="Greater Than 8 Weeks Old"/>
  </r>
  <r>
    <s v="08-31-0202-00-00"/>
    <d v="2019-08-20T00:00:00"/>
    <x v="4"/>
    <s v="RINGS"/>
    <n v="20"/>
    <n v="174.4"/>
    <n v="47.4"/>
    <n v="2.37"/>
    <n v="127"/>
    <n v="0.73"/>
    <s v="Tuesday"/>
    <d v="2019-08-23T00:00:00"/>
    <s v="Friday"/>
    <s v="Friday"/>
    <n v="8.7200000000000006"/>
    <s v="Low Cost per Unit"/>
    <n v="0"/>
    <n v="5.2320000000000002"/>
    <n v="0"/>
    <n v="0"/>
    <n v="0"/>
    <s v="Greater Than 8 Weeks Old"/>
  </r>
  <r>
    <s v="08-31-0202-00-00"/>
    <d v="2019-08-21T00:00:00"/>
    <x v="4"/>
    <s v="RINGS"/>
    <n v="59"/>
    <n v="480.91"/>
    <n v="139.83000000000001"/>
    <n v="2.37"/>
    <n v="341.08"/>
    <n v="0.71"/>
    <s v="Wednesday"/>
    <d v="2019-08-24T00:00:00"/>
    <s v="Saturday"/>
    <s v="Saturday"/>
    <n v="0"/>
    <s v="Low Cost per Unit"/>
    <n v="0"/>
    <n v="14.427300000000001"/>
    <n v="0"/>
    <n v="0"/>
    <n v="0"/>
    <s v="Greater Than 8 Weeks Old"/>
  </r>
  <r>
    <s v="08-31-0202-00-00"/>
    <d v="2019-08-22T00:00:00"/>
    <x v="4"/>
    <s v="RINGS"/>
    <n v="32"/>
    <n v="250.79"/>
    <n v="75.84"/>
    <n v="2.37"/>
    <n v="174.95"/>
    <n v="0.7"/>
    <s v="Thursday"/>
    <d v="2019-08-25T00:00:00"/>
    <s v="Sunday"/>
    <s v="Monday"/>
    <n v="0"/>
    <s v="Low Cost per Unit"/>
    <n v="0"/>
    <n v="7.5236999999999998"/>
    <n v="0"/>
    <n v="0"/>
    <n v="0"/>
    <s v="Greater Than 8 Weeks Old"/>
  </r>
  <r>
    <s v="08-31-0202-00-00"/>
    <d v="2019-08-23T00:00:00"/>
    <x v="4"/>
    <s v="RINGS"/>
    <n v="25"/>
    <n v="202.25"/>
    <n v="59.25"/>
    <n v="2.37"/>
    <n v="143"/>
    <n v="0.71"/>
    <s v="Friday"/>
    <d v="2019-08-26T00:00:00"/>
    <s v="Monday"/>
    <s v="Monday"/>
    <n v="0"/>
    <s v="Low Cost per Unit"/>
    <n v="0"/>
    <n v="6.0674999999999999"/>
    <n v="0"/>
    <n v="0"/>
    <n v="0"/>
    <s v="Greater Than 8 Weeks Old"/>
  </r>
  <r>
    <s v="08-31-0202-00-00"/>
    <d v="2019-08-24T00:00:00"/>
    <x v="4"/>
    <s v="RINGS"/>
    <n v="38"/>
    <n v="292.14"/>
    <n v="90.06"/>
    <n v="2.37"/>
    <n v="202.08"/>
    <n v="0.69"/>
    <s v="Saturday"/>
    <d v="2019-08-27T00:00:00"/>
    <s v="Tuesday"/>
    <s v="Tuesday"/>
    <n v="0"/>
    <s v="Low Cost per Unit"/>
    <n v="0"/>
    <n v="8.7641999999999989"/>
    <n v="0"/>
    <n v="0"/>
    <n v="0"/>
    <s v="Greater Than 8 Weeks Old"/>
  </r>
  <r>
    <s v="08-31-0202-00-00"/>
    <d v="2019-08-25T00:00:00"/>
    <x v="4"/>
    <s v="RINGS"/>
    <n v="38"/>
    <n v="308.32"/>
    <n v="90.06"/>
    <n v="2.37"/>
    <n v="218.26"/>
    <n v="0.71"/>
    <s v="Sunday"/>
    <d v="2019-08-28T00:00:00"/>
    <s v="Wednesday"/>
    <s v="Wednesday"/>
    <n v="0"/>
    <s v="Low Cost per Unit"/>
    <n v="0"/>
    <n v="9.2495999999999992"/>
    <n v="0"/>
    <n v="0"/>
    <n v="0"/>
    <s v="Greater Than 8 Weeks Old"/>
  </r>
  <r>
    <s v="08-31-0202-00-00"/>
    <d v="2019-08-26T00:00:00"/>
    <x v="4"/>
    <s v="RINGS"/>
    <n v="35"/>
    <n v="283.14999999999998"/>
    <n v="82.95"/>
    <n v="2.37"/>
    <n v="200.2"/>
    <n v="0.71"/>
    <s v="Monday"/>
    <d v="2019-08-29T00:00:00"/>
    <s v="Thursday"/>
    <s v="Thursday"/>
    <n v="0"/>
    <s v="Low Cost per Unit"/>
    <n v="0"/>
    <n v="8.4944999999999986"/>
    <n v="0"/>
    <n v="0"/>
    <n v="0"/>
    <s v="Greater Than 8 Weeks Old"/>
  </r>
  <r>
    <s v="08-31-0202-00-00"/>
    <d v="2019-08-27T00:00:00"/>
    <x v="4"/>
    <s v="RINGS"/>
    <n v="22"/>
    <n v="161.80000000000001"/>
    <n v="52.14"/>
    <n v="2.37"/>
    <n v="109.66"/>
    <n v="0.68"/>
    <s v="Tuesday"/>
    <d v="2019-08-30T00:00:00"/>
    <s v="Friday"/>
    <s v="Friday"/>
    <n v="8.0900000000000016"/>
    <s v="Low Cost per Unit"/>
    <n v="0"/>
    <n v="4.8540000000000001"/>
    <n v="0"/>
    <n v="0"/>
    <n v="0"/>
    <s v="Greater Than 8 Weeks Old"/>
  </r>
  <r>
    <s v="08-31-0202-00-00"/>
    <d v="2019-08-28T00:00:00"/>
    <x v="4"/>
    <s v="RINGS"/>
    <n v="45"/>
    <n v="356.86"/>
    <n v="106.65"/>
    <n v="2.37"/>
    <n v="250.21"/>
    <n v="0.7"/>
    <s v="Wednesday"/>
    <d v="2019-08-31T00:00:00"/>
    <s v="Saturday"/>
    <s v="Saturday"/>
    <n v="0"/>
    <s v="Low Cost per Unit"/>
    <n v="0"/>
    <n v="10.7058"/>
    <n v="0"/>
    <n v="0"/>
    <n v="0"/>
    <s v="Greater Than 8 Weeks Old"/>
  </r>
  <r>
    <s v="08-31-0202-00-00"/>
    <d v="2019-08-29T00:00:00"/>
    <x v="4"/>
    <s v="RINGS"/>
    <n v="32"/>
    <n v="288.61"/>
    <n v="75.84"/>
    <n v="2.37"/>
    <n v="212.77"/>
    <n v="0.74"/>
    <s v="Thursday"/>
    <d v="2019-09-01T00:00:00"/>
    <s v="Sunday"/>
    <s v="Monday"/>
    <n v="0"/>
    <s v="Low Cost per Unit"/>
    <n v="0"/>
    <n v="8.6583000000000006"/>
    <n v="0"/>
    <n v="0"/>
    <n v="0"/>
    <s v="Greater Than 8 Weeks Old"/>
  </r>
  <r>
    <s v="08-31-0202-00-00"/>
    <d v="2019-08-30T00:00:00"/>
    <x v="4"/>
    <s v="RINGS"/>
    <n v="4"/>
    <n v="36.270000000000003"/>
    <n v="9.48"/>
    <n v="2.37"/>
    <n v="26.79"/>
    <n v="0.74"/>
    <s v="Friday"/>
    <d v="2019-09-02T00:00:00"/>
    <s v="Monday"/>
    <s v="Monday"/>
    <n v="0"/>
    <s v="Low Cost per Unit"/>
    <n v="0"/>
    <n v="1.0881000000000001"/>
    <n v="0"/>
    <n v="0"/>
    <n v="0"/>
    <s v="Greater Than 8 Weeks Old"/>
  </r>
  <r>
    <s v="08-31-0202-00-00"/>
    <d v="2019-08-31T00:00:00"/>
    <x v="4"/>
    <s v="RINGS"/>
    <n v="1"/>
    <n v="12"/>
    <n v="2.37"/>
    <n v="2.37"/>
    <n v="9.6300000000000008"/>
    <n v="0.8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1-0203-00-00"/>
    <d v="2019-08-01T00:00:00"/>
    <x v="4"/>
    <s v="RINGS"/>
    <n v="2"/>
    <n v="40"/>
    <n v="12"/>
    <n v="6"/>
    <n v="28"/>
    <n v="0.7"/>
    <s v="Thursday"/>
    <d v="2019-08-04T00:00:00"/>
    <s v="Sunday"/>
    <s v="Monday"/>
    <n v="0"/>
    <s v="Low Cost per Unit"/>
    <n v="0"/>
    <n v="1.2"/>
    <n v="0"/>
    <n v="0"/>
    <n v="0"/>
    <s v="Greater Than 8 Weeks Old"/>
  </r>
  <r>
    <s v="08-31-0203-00-00"/>
    <d v="2019-08-02T00:00:00"/>
    <x v="4"/>
    <s v="RINGS"/>
    <n v="2"/>
    <n v="40"/>
    <n v="12"/>
    <n v="6"/>
    <n v="28"/>
    <n v="0.7"/>
    <s v="Friday"/>
    <d v="2019-08-05T00:00:00"/>
    <s v="Monday"/>
    <s v="Monday"/>
    <n v="0"/>
    <s v="Low Cost per Unit"/>
    <n v="0"/>
    <n v="1.2"/>
    <n v="0"/>
    <n v="0"/>
    <n v="0"/>
    <s v="Greater Than 8 Weeks Old"/>
  </r>
  <r>
    <s v="08-31-0203-00-00"/>
    <d v="2019-08-03T00:00:00"/>
    <x v="4"/>
    <s v="RINGS"/>
    <n v="3"/>
    <n v="60"/>
    <n v="18"/>
    <n v="6"/>
    <n v="42"/>
    <n v="0.7"/>
    <s v="Saturday"/>
    <d v="2019-08-06T00:00:00"/>
    <s v="Tuesday"/>
    <s v="Tuesday"/>
    <n v="0"/>
    <s v="Low Cost per Unit"/>
    <n v="0"/>
    <n v="1.7999999999999998"/>
    <n v="0"/>
    <n v="0"/>
    <n v="0"/>
    <s v="Greater Than 8 Weeks Old"/>
  </r>
  <r>
    <s v="08-31-0203-00-00"/>
    <d v="2019-08-04T00:00:00"/>
    <x v="4"/>
    <s v="RINGS"/>
    <n v="5"/>
    <n v="100"/>
    <n v="30"/>
    <n v="6"/>
    <n v="70"/>
    <n v="0.7"/>
    <s v="Sunday"/>
    <d v="2019-08-07T00:00:00"/>
    <s v="Wednesday"/>
    <s v="Wednesday"/>
    <n v="0"/>
    <s v="Low Cost per Unit"/>
    <n v="0"/>
    <n v="3"/>
    <n v="0"/>
    <n v="0"/>
    <n v="0"/>
    <s v="Greater Than 8 Weeks Old"/>
  </r>
  <r>
    <s v="08-31-0203-00-00"/>
    <d v="2019-08-05T00:00:00"/>
    <x v="4"/>
    <s v="RINGS"/>
    <n v="6"/>
    <n v="120"/>
    <n v="36"/>
    <n v="6"/>
    <n v="84"/>
    <n v="0.7"/>
    <s v="Monday"/>
    <d v="2019-08-08T00:00:00"/>
    <s v="Thursday"/>
    <s v="Thursday"/>
    <n v="0"/>
    <s v="Low Cost per Unit"/>
    <n v="0"/>
    <n v="3.5999999999999996"/>
    <n v="0"/>
    <n v="0"/>
    <n v="0"/>
    <s v="Greater Than 8 Weeks Old"/>
  </r>
  <r>
    <s v="08-31-0203-00-00"/>
    <d v="2019-08-06T00:00:00"/>
    <x v="4"/>
    <s v="RINGS"/>
    <n v="1"/>
    <n v="20"/>
    <n v="6"/>
    <n v="6"/>
    <n v="14"/>
    <n v="0.7"/>
    <s v="Tuesday"/>
    <d v="2019-08-09T00:00:00"/>
    <s v="Friday"/>
    <s v="Friday"/>
    <n v="1"/>
    <s v="Low Cost per Unit"/>
    <n v="0"/>
    <n v="0"/>
    <n v="0"/>
    <n v="0"/>
    <n v="0"/>
    <s v="Greater Than 8 Weeks Old"/>
  </r>
  <r>
    <s v="08-31-0203-00-00"/>
    <d v="2019-08-07T00:00:00"/>
    <x v="4"/>
    <s v="RINGS"/>
    <n v="40"/>
    <n v="409.61"/>
    <n v="240"/>
    <n v="6"/>
    <n v="169.61"/>
    <n v="0.41"/>
    <s v="Wednesday"/>
    <d v="2019-08-10T00:00:00"/>
    <s v="Saturday"/>
    <s v="Saturday"/>
    <n v="0"/>
    <s v="Low Cost per Unit"/>
    <n v="0"/>
    <n v="12.2883"/>
    <n v="0"/>
    <n v="0"/>
    <n v="0"/>
    <s v="Greater Than 8 Weeks Old"/>
  </r>
  <r>
    <s v="08-31-0203-00-00"/>
    <d v="2019-08-08T00:00:00"/>
    <x v="4"/>
    <s v="RINGS"/>
    <n v="32"/>
    <n v="319.68"/>
    <n v="192"/>
    <n v="6"/>
    <n v="127.68"/>
    <n v="0.4"/>
    <s v="Thursday"/>
    <d v="2019-08-11T00:00:00"/>
    <s v="Sunday"/>
    <s v="Monday"/>
    <n v="0"/>
    <s v="Low Cost per Unit"/>
    <n v="0"/>
    <n v="9.5904000000000007"/>
    <n v="0"/>
    <n v="0"/>
    <n v="0"/>
    <s v="Greater Than 8 Weeks Old"/>
  </r>
  <r>
    <s v="08-31-0203-00-00"/>
    <d v="2019-08-09T00:00:00"/>
    <x v="4"/>
    <s v="RINGS"/>
    <n v="39"/>
    <n v="399.62"/>
    <n v="234"/>
    <n v="6"/>
    <n v="165.62"/>
    <n v="0.41"/>
    <s v="Friday"/>
    <d v="2019-08-12T00:00:00"/>
    <s v="Monday"/>
    <s v="Monday"/>
    <n v="0"/>
    <s v="Low Cost per Unit"/>
    <n v="0"/>
    <n v="11.9886"/>
    <n v="0"/>
    <n v="0"/>
    <n v="0"/>
    <s v="Greater Than 8 Weeks Old"/>
  </r>
  <r>
    <s v="08-31-0203-00-00"/>
    <d v="2019-08-10T00:00:00"/>
    <x v="4"/>
    <s v="RINGS"/>
    <n v="35"/>
    <n v="349.65"/>
    <n v="210"/>
    <n v="6"/>
    <n v="139.65"/>
    <n v="0.4"/>
    <s v="Saturday"/>
    <d v="2019-08-13T00:00:00"/>
    <s v="Tuesday"/>
    <s v="Tuesday"/>
    <n v="0"/>
    <s v="Low Cost per Unit"/>
    <n v="0"/>
    <n v="10.4895"/>
    <n v="0"/>
    <n v="0"/>
    <n v="0"/>
    <s v="Greater Than 8 Weeks Old"/>
  </r>
  <r>
    <s v="08-31-0203-00-00"/>
    <d v="2019-08-11T00:00:00"/>
    <x v="4"/>
    <s v="RINGS"/>
    <n v="103"/>
    <n v="1028.97"/>
    <n v="618"/>
    <n v="6"/>
    <n v="410.97"/>
    <n v="0.4"/>
    <s v="Sunday"/>
    <d v="2019-08-14T00:00:00"/>
    <s v="Wednesday"/>
    <s v="Wednesday"/>
    <n v="0"/>
    <s v="Low Cost per Unit"/>
    <n v="0"/>
    <n v="30.8691"/>
    <n v="0"/>
    <n v="0"/>
    <n v="0"/>
    <s v="Greater Than 8 Weeks Old"/>
  </r>
  <r>
    <s v="08-31-0203-00-00"/>
    <d v="2019-08-12T00:00:00"/>
    <x v="4"/>
    <s v="RINGS"/>
    <n v="44"/>
    <n v="439.56"/>
    <n v="264"/>
    <n v="6"/>
    <n v="175.56"/>
    <n v="0.4"/>
    <s v="Monday"/>
    <d v="2019-08-15T00:00:00"/>
    <s v="Thursday"/>
    <s v="Thursday"/>
    <n v="0"/>
    <s v="Low Cost per Unit"/>
    <n v="0"/>
    <n v="13.1868"/>
    <n v="0"/>
    <n v="0"/>
    <n v="0"/>
    <s v="Greater Than 8 Weeks Old"/>
  </r>
  <r>
    <s v="08-31-0203-00-00"/>
    <d v="2019-08-13T00:00:00"/>
    <x v="4"/>
    <s v="RINGS"/>
    <n v="41"/>
    <n v="409.59"/>
    <n v="246"/>
    <n v="6"/>
    <n v="163.59"/>
    <n v="0.4"/>
    <s v="Tuesday"/>
    <d v="2019-08-16T00:00:00"/>
    <s v="Friday"/>
    <s v="Friday"/>
    <n v="20.479500000000002"/>
    <s v="Low Cost per Unit"/>
    <n v="0"/>
    <n v="12.287699999999999"/>
    <n v="0"/>
    <n v="0"/>
    <n v="0"/>
    <s v="Greater Than 8 Weeks Old"/>
  </r>
  <r>
    <s v="08-31-0203-00-00"/>
    <d v="2019-08-14T00:00:00"/>
    <x v="4"/>
    <s v="RINGS"/>
    <n v="19"/>
    <n v="189.81"/>
    <n v="114"/>
    <n v="6"/>
    <n v="75.81"/>
    <n v="0.4"/>
    <s v="Wednesday"/>
    <d v="2019-08-17T00:00:00"/>
    <s v="Saturday"/>
    <s v="Saturday"/>
    <n v="0"/>
    <s v="Low Cost per Unit"/>
    <n v="0"/>
    <n v="5.6943000000000001"/>
    <n v="0"/>
    <n v="0"/>
    <n v="0"/>
    <s v="Greater Than 8 Weeks Old"/>
  </r>
  <r>
    <s v="08-31-0203-00-00"/>
    <d v="2019-08-15T00:00:00"/>
    <x v="4"/>
    <s v="RINGS"/>
    <n v="29"/>
    <n v="289.70999999999998"/>
    <n v="174"/>
    <n v="6"/>
    <n v="115.71"/>
    <n v="0.4"/>
    <s v="Thursday"/>
    <d v="2019-08-18T00:00:00"/>
    <s v="Sunday"/>
    <s v="Monday"/>
    <n v="0"/>
    <s v="Low Cost per Unit"/>
    <n v="0"/>
    <n v="8.6912999999999982"/>
    <n v="0"/>
    <n v="0"/>
    <n v="0"/>
    <s v="Greater Than 8 Weeks Old"/>
  </r>
  <r>
    <s v="08-31-0203-00-00"/>
    <d v="2019-08-16T00:00:00"/>
    <x v="4"/>
    <s v="RINGS"/>
    <n v="36"/>
    <n v="359.64"/>
    <n v="216"/>
    <n v="6"/>
    <n v="143.63999999999999"/>
    <n v="0.4"/>
    <s v="Friday"/>
    <d v="2019-08-19T00:00:00"/>
    <s v="Monday"/>
    <s v="Monday"/>
    <n v="0"/>
    <s v="Low Cost per Unit"/>
    <n v="0"/>
    <n v="10.789199999999999"/>
    <n v="0"/>
    <n v="0"/>
    <n v="0"/>
    <s v="Greater Than 8 Weeks Old"/>
  </r>
  <r>
    <s v="08-31-0203-00-00"/>
    <d v="2019-08-17T00:00:00"/>
    <x v="4"/>
    <s v="RINGS"/>
    <n v="21"/>
    <n v="209.79"/>
    <n v="126"/>
    <n v="6"/>
    <n v="83.79"/>
    <n v="0.4"/>
    <s v="Saturday"/>
    <d v="2019-08-20T00:00:00"/>
    <s v="Tuesday"/>
    <s v="Tuesday"/>
    <n v="0"/>
    <s v="Low Cost per Unit"/>
    <n v="0"/>
    <n v="6.2936999999999994"/>
    <n v="0"/>
    <n v="0"/>
    <n v="0"/>
    <s v="Greater Than 8 Weeks Old"/>
  </r>
  <r>
    <s v="08-31-0203-00-00"/>
    <d v="2019-08-18T00:00:00"/>
    <x v="4"/>
    <s v="RINGS"/>
    <n v="23"/>
    <n v="229.77"/>
    <n v="138"/>
    <n v="6"/>
    <n v="91.77"/>
    <n v="0.4"/>
    <s v="Sunday"/>
    <d v="2019-08-21T00:00:00"/>
    <s v="Wednesday"/>
    <s v="Wednesday"/>
    <n v="0"/>
    <s v="Low Cost per Unit"/>
    <n v="0"/>
    <n v="6.8931000000000004"/>
    <n v="0"/>
    <n v="0"/>
    <n v="0"/>
    <s v="Greater Than 8 Weeks Old"/>
  </r>
  <r>
    <s v="08-31-0203-00-00"/>
    <d v="2019-08-19T00:00:00"/>
    <x v="4"/>
    <s v="RINGS"/>
    <n v="18"/>
    <n v="179.82"/>
    <n v="108"/>
    <n v="6"/>
    <n v="71.819999999999993"/>
    <n v="0.4"/>
    <s v="Monday"/>
    <d v="2019-08-22T00:00:00"/>
    <s v="Thursday"/>
    <s v="Thursday"/>
    <n v="0"/>
    <s v="Low Cost per Unit"/>
    <n v="0"/>
    <n v="5.3945999999999996"/>
    <n v="0"/>
    <n v="0"/>
    <n v="0"/>
    <s v="Greater Than 8 Weeks Old"/>
  </r>
  <r>
    <s v="08-31-0203-00-00"/>
    <d v="2019-08-20T00:00:00"/>
    <x v="4"/>
    <s v="RINGS"/>
    <n v="46"/>
    <n v="419.58"/>
    <n v="276"/>
    <n v="6"/>
    <n v="143.58000000000001"/>
    <n v="0.34"/>
    <s v="Tuesday"/>
    <d v="2019-08-23T00:00:00"/>
    <s v="Friday"/>
    <s v="Friday"/>
    <n v="20.978999999999999"/>
    <s v="Low Cost per Unit"/>
    <n v="0"/>
    <n v="12.587399999999999"/>
    <n v="0"/>
    <n v="0"/>
    <n v="0"/>
    <s v="Greater Than 8 Weeks Old"/>
  </r>
  <r>
    <s v="08-31-0203-00-00"/>
    <d v="2019-08-21T00:00:00"/>
    <x v="4"/>
    <s v="RINGS"/>
    <n v="51"/>
    <n v="499.5"/>
    <n v="306"/>
    <n v="6"/>
    <n v="193.5"/>
    <n v="0.39"/>
    <s v="Wednesday"/>
    <d v="2019-08-24T00:00:00"/>
    <s v="Saturday"/>
    <s v="Saturday"/>
    <n v="0"/>
    <s v="Low Cost per Unit"/>
    <n v="0"/>
    <n v="14.984999999999999"/>
    <n v="0"/>
    <n v="0"/>
    <n v="0"/>
    <s v="Greater Than 8 Weeks Old"/>
  </r>
  <r>
    <s v="08-31-0203-00-00"/>
    <d v="2019-08-22T00:00:00"/>
    <x v="4"/>
    <s v="RINGS"/>
    <n v="31"/>
    <n v="289.70999999999998"/>
    <n v="186"/>
    <n v="6"/>
    <n v="103.71"/>
    <n v="0.36"/>
    <s v="Thursday"/>
    <d v="2019-08-25T00:00:00"/>
    <s v="Sunday"/>
    <s v="Monday"/>
    <n v="0"/>
    <s v="Low Cost per Unit"/>
    <n v="0"/>
    <n v="8.6912999999999982"/>
    <n v="0"/>
    <n v="0"/>
    <n v="0"/>
    <s v="Greater Than 8 Weeks Old"/>
  </r>
  <r>
    <s v="08-31-0203-00-00"/>
    <d v="2019-08-23T00:00:00"/>
    <x v="4"/>
    <s v="RINGS"/>
    <n v="34"/>
    <n v="339.66"/>
    <n v="204"/>
    <n v="6"/>
    <n v="135.66"/>
    <n v="0.4"/>
    <s v="Friday"/>
    <d v="2019-08-26T00:00:00"/>
    <s v="Monday"/>
    <s v="Monday"/>
    <n v="0"/>
    <s v="Low Cost per Unit"/>
    <n v="0"/>
    <n v="10.1898"/>
    <n v="0"/>
    <n v="0"/>
    <n v="0"/>
    <s v="Greater Than 8 Weeks Old"/>
  </r>
  <r>
    <s v="08-31-0203-00-00"/>
    <d v="2019-08-24T00:00:00"/>
    <x v="4"/>
    <s v="RINGS"/>
    <n v="43"/>
    <n v="419.58"/>
    <n v="258"/>
    <n v="6"/>
    <n v="161.58000000000001"/>
    <n v="0.39"/>
    <s v="Saturday"/>
    <d v="2019-08-27T00:00:00"/>
    <s v="Tuesday"/>
    <s v="Tuesday"/>
    <n v="0"/>
    <s v="Low Cost per Unit"/>
    <n v="0"/>
    <n v="12.587399999999999"/>
    <n v="0"/>
    <n v="0"/>
    <n v="0"/>
    <s v="Greater Than 8 Weeks Old"/>
  </r>
  <r>
    <s v="08-31-0203-00-00"/>
    <d v="2019-08-25T00:00:00"/>
    <x v="4"/>
    <s v="RINGS"/>
    <n v="41"/>
    <n v="409.59"/>
    <n v="246"/>
    <n v="6"/>
    <n v="163.59"/>
    <n v="0.4"/>
    <s v="Sunday"/>
    <d v="2019-08-28T00:00:00"/>
    <s v="Wednesday"/>
    <s v="Wednesday"/>
    <n v="0"/>
    <s v="Low Cost per Unit"/>
    <n v="0"/>
    <n v="12.287699999999999"/>
    <n v="0"/>
    <n v="0"/>
    <n v="0"/>
    <s v="Greater Than 8 Weeks Old"/>
  </r>
  <r>
    <s v="08-31-0203-00-00"/>
    <d v="2019-08-26T00:00:00"/>
    <x v="4"/>
    <s v="RINGS"/>
    <n v="45"/>
    <n v="437.55"/>
    <n v="270"/>
    <n v="6"/>
    <n v="167.55"/>
    <n v="0.38"/>
    <s v="Monday"/>
    <d v="2019-08-29T00:00:00"/>
    <s v="Thursday"/>
    <s v="Thursday"/>
    <n v="0"/>
    <s v="Low Cost per Unit"/>
    <n v="0"/>
    <n v="13.1265"/>
    <n v="0"/>
    <n v="0"/>
    <n v="0"/>
    <s v="Greater Than 8 Weeks Old"/>
  </r>
  <r>
    <s v="08-31-0203-00-00"/>
    <d v="2019-08-27T00:00:00"/>
    <x v="4"/>
    <s v="RINGS"/>
    <n v="64"/>
    <n v="588.36"/>
    <n v="384"/>
    <n v="6"/>
    <n v="204.36"/>
    <n v="0.35"/>
    <s v="Tuesday"/>
    <d v="2019-08-30T00:00:00"/>
    <s v="Friday"/>
    <s v="Friday"/>
    <n v="29.418000000000003"/>
    <s v="Low Cost per Unit"/>
    <n v="0"/>
    <n v="17.6508"/>
    <n v="0"/>
    <n v="0"/>
    <n v="0"/>
    <s v="Greater Than 8 Weeks Old"/>
  </r>
  <r>
    <s v="08-31-0203-00-00"/>
    <d v="2019-08-28T00:00:00"/>
    <x v="4"/>
    <s v="RINGS"/>
    <n v="63"/>
    <n v="575.37"/>
    <n v="378"/>
    <n v="6"/>
    <n v="197.37"/>
    <n v="0.34"/>
    <s v="Wednesday"/>
    <d v="2019-08-31T00:00:00"/>
    <s v="Saturday"/>
    <s v="Saturday"/>
    <n v="0"/>
    <s v="Low Cost per Unit"/>
    <n v="0"/>
    <n v="17.261099999999999"/>
    <n v="0"/>
    <n v="0"/>
    <n v="0"/>
    <s v="Greater Than 8 Weeks Old"/>
  </r>
  <r>
    <s v="08-31-0203-00-00"/>
    <d v="2019-08-29T00:00:00"/>
    <x v="4"/>
    <s v="RINGS"/>
    <n v="38"/>
    <n v="355.63"/>
    <n v="228"/>
    <n v="6"/>
    <n v="127.63"/>
    <n v="0.36"/>
    <s v="Thursday"/>
    <d v="2019-09-01T00:00:00"/>
    <s v="Sunday"/>
    <s v="Monday"/>
    <n v="0"/>
    <s v="Low Cost per Unit"/>
    <n v="0"/>
    <n v="10.668899999999999"/>
    <n v="0"/>
    <n v="0"/>
    <n v="0"/>
    <s v="Greater Than 8 Weeks Old"/>
  </r>
  <r>
    <s v="08-31-0203-00-00"/>
    <d v="2019-08-30T00:00:00"/>
    <x v="4"/>
    <s v="RINGS"/>
    <n v="8"/>
    <n v="104.95"/>
    <n v="48"/>
    <n v="6"/>
    <n v="56.95"/>
    <n v="0.54"/>
    <s v="Friday"/>
    <d v="2019-09-02T00:00:00"/>
    <s v="Monday"/>
    <s v="Monday"/>
    <n v="0"/>
    <s v="Low Cost per Unit"/>
    <n v="0"/>
    <n v="3.1484999999999999"/>
    <n v="0"/>
    <n v="0"/>
    <n v="0"/>
    <s v="Greater Than 8 Weeks Old"/>
  </r>
  <r>
    <s v="08-31-0203-00-00"/>
    <d v="2019-08-31T00:00:00"/>
    <x v="4"/>
    <s v="RINGS"/>
    <n v="2"/>
    <n v="19.98"/>
    <n v="12"/>
    <n v="6"/>
    <n v="7.98"/>
    <n v="0.4"/>
    <s v="Saturday"/>
    <d v="2019-09-03T00:00:00"/>
    <s v="Tuesday"/>
    <s v="Tuesday"/>
    <n v="0"/>
    <s v="Low Cost per Unit"/>
    <n v="0"/>
    <n v="0.59940000000000004"/>
    <n v="0"/>
    <n v="0"/>
    <n v="0"/>
    <s v="Greater Than 8 Weeks Old"/>
  </r>
  <r>
    <s v="08-34-0201-00-00"/>
    <d v="2019-08-02T00:00:00"/>
    <x v="5"/>
    <s v="OUTERWEAR"/>
    <n v="4"/>
    <n v="100"/>
    <n v="29.76"/>
    <n v="7.44"/>
    <n v="70.239999999999995"/>
    <n v="0.7"/>
    <s v="Friday"/>
    <d v="2019-08-05T00:00:00"/>
    <s v="Monday"/>
    <s v="Monday"/>
    <n v="0"/>
    <s v="Low Cost per Unit"/>
    <n v="0"/>
    <n v="3"/>
    <n v="0"/>
    <n v="0"/>
    <n v="0"/>
    <s v="Greater Than 8 Weeks Old"/>
  </r>
  <r>
    <s v="08-34-0201-00-00"/>
    <d v="2019-08-05T00:00:00"/>
    <x v="5"/>
    <s v="OUTERWEAR"/>
    <n v="1"/>
    <n v="25"/>
    <n v="7.44"/>
    <n v="7.44"/>
    <n v="17.559999999999999"/>
    <n v="0.7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01-00-00"/>
    <d v="2019-08-07T00:00:00"/>
    <x v="5"/>
    <s v="OUTERWEAR"/>
    <n v="3"/>
    <n v="75"/>
    <n v="22.32"/>
    <n v="7.44"/>
    <n v="52.68"/>
    <n v="0.7"/>
    <s v="Wednesday"/>
    <d v="2019-08-10T00:00:00"/>
    <s v="Saturday"/>
    <s v="Saturday"/>
    <n v="0"/>
    <s v="Low Cost per Unit"/>
    <n v="0"/>
    <n v="2.25"/>
    <n v="0"/>
    <n v="0"/>
    <n v="0"/>
    <s v="Greater Than 8 Weeks Old"/>
  </r>
  <r>
    <s v="08-34-0201-00-00"/>
    <d v="2019-08-08T00:00:00"/>
    <x v="5"/>
    <s v="OUTERWEAR"/>
    <n v="4"/>
    <n v="100"/>
    <n v="29.76"/>
    <n v="7.44"/>
    <n v="70.239999999999995"/>
    <n v="0.7"/>
    <s v="Thursday"/>
    <d v="2019-08-11T00:00:00"/>
    <s v="Sunday"/>
    <s v="Monday"/>
    <n v="0"/>
    <s v="Low Cost per Unit"/>
    <n v="0"/>
    <n v="3"/>
    <n v="0"/>
    <n v="0"/>
    <n v="0"/>
    <s v="Greater Than 8 Weeks Old"/>
  </r>
  <r>
    <s v="08-34-0201-00-00"/>
    <d v="2019-08-09T00:00:00"/>
    <x v="5"/>
    <s v="OUTERWEAR"/>
    <n v="1"/>
    <n v="25"/>
    <n v="7.44"/>
    <n v="7.44"/>
    <n v="17.559999999999999"/>
    <n v="0.7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01-00-00"/>
    <d v="2019-08-10T00:00:00"/>
    <x v="5"/>
    <s v="OUTERWEAR"/>
    <n v="1"/>
    <n v="25"/>
    <n v="7.44"/>
    <n v="7.44"/>
    <n v="17.559999999999999"/>
    <n v="0.7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1-00-00"/>
    <d v="2019-08-11T00:00:00"/>
    <x v="5"/>
    <s v="OUTERWEAR"/>
    <n v="5"/>
    <n v="125"/>
    <n v="37.200000000000003"/>
    <n v="7.44"/>
    <n v="87.8"/>
    <n v="0.7"/>
    <s v="Sunday"/>
    <d v="2019-08-14T00:00:00"/>
    <s v="Wednesday"/>
    <s v="Wednesday"/>
    <n v="0"/>
    <s v="Low Cost per Unit"/>
    <n v="0"/>
    <n v="3.75"/>
    <n v="0"/>
    <n v="0"/>
    <n v="0"/>
    <s v="Greater Than 8 Weeks Old"/>
  </r>
  <r>
    <s v="08-34-0201-00-00"/>
    <d v="2019-08-12T00:00:00"/>
    <x v="5"/>
    <s v="OUTERWEAR"/>
    <n v="3"/>
    <n v="75"/>
    <n v="22.32"/>
    <n v="7.44"/>
    <n v="52.68"/>
    <n v="0.7"/>
    <s v="Monday"/>
    <d v="2019-08-15T00:00:00"/>
    <s v="Thursday"/>
    <s v="Thursday"/>
    <n v="0"/>
    <s v="Low Cost per Unit"/>
    <n v="0"/>
    <n v="2.25"/>
    <n v="0"/>
    <n v="0"/>
    <n v="0"/>
    <s v="Greater Than 8 Weeks Old"/>
  </r>
  <r>
    <s v="08-34-0201-00-00"/>
    <d v="2019-08-13T00:00:00"/>
    <x v="5"/>
    <s v="OUTERWEAR"/>
    <n v="2"/>
    <n v="50"/>
    <n v="14.88"/>
    <n v="7.44"/>
    <n v="35.119999999999997"/>
    <n v="0.7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01-00-00"/>
    <d v="2019-08-14T00:00:00"/>
    <x v="5"/>
    <s v="OUTERWEAR"/>
    <n v="3"/>
    <n v="75"/>
    <n v="22.32"/>
    <n v="7.44"/>
    <n v="52.68"/>
    <n v="0.7"/>
    <s v="Wednesday"/>
    <d v="2019-08-17T00:00:00"/>
    <s v="Saturday"/>
    <s v="Saturday"/>
    <n v="0"/>
    <s v="Low Cost per Unit"/>
    <n v="0"/>
    <n v="2.25"/>
    <n v="0"/>
    <n v="0"/>
    <n v="0"/>
    <s v="Greater Than 8 Weeks Old"/>
  </r>
  <r>
    <s v="08-34-0201-00-00"/>
    <d v="2019-08-15T00:00:00"/>
    <x v="5"/>
    <s v="OUTERWEAR"/>
    <n v="4"/>
    <n v="100"/>
    <n v="29.76"/>
    <n v="7.44"/>
    <n v="70.239999999999995"/>
    <n v="0.7"/>
    <s v="Thursday"/>
    <d v="2019-08-18T00:00:00"/>
    <s v="Sunday"/>
    <s v="Monday"/>
    <n v="0"/>
    <s v="Low Cost per Unit"/>
    <n v="0"/>
    <n v="3"/>
    <n v="0"/>
    <n v="0"/>
    <n v="0"/>
    <s v="Greater Than 8 Weeks Old"/>
  </r>
  <r>
    <s v="08-34-0201-00-00"/>
    <d v="2019-08-16T00:00:00"/>
    <x v="5"/>
    <s v="OUTERWEAR"/>
    <n v="2"/>
    <n v="50"/>
    <n v="14.88"/>
    <n v="7.44"/>
    <n v="35.119999999999997"/>
    <n v="0.7"/>
    <s v="Friday"/>
    <d v="2019-08-19T00:00:00"/>
    <s v="Monday"/>
    <s v="Monday"/>
    <n v="0"/>
    <s v="Low Cost per Unit"/>
    <n v="0"/>
    <n v="1.5"/>
    <n v="0"/>
    <n v="0"/>
    <n v="0"/>
    <s v="Greater Than 8 Weeks Old"/>
  </r>
  <r>
    <s v="08-34-0201-00-00"/>
    <d v="2019-08-17T00:00:00"/>
    <x v="5"/>
    <s v="OUTERWEAR"/>
    <n v="1"/>
    <n v="25"/>
    <n v="7.44"/>
    <n v="7.44"/>
    <n v="17.559999999999999"/>
    <n v="0.7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01-00-00"/>
    <d v="2019-08-18T00:00:00"/>
    <x v="5"/>
    <s v="OUTERWEAR"/>
    <n v="2"/>
    <n v="50"/>
    <n v="14.88"/>
    <n v="7.44"/>
    <n v="35.119999999999997"/>
    <n v="0.7"/>
    <s v="Sunday"/>
    <d v="2019-08-21T00:00:00"/>
    <s v="Wednesday"/>
    <s v="Wednesday"/>
    <n v="0"/>
    <s v="Low Cost per Unit"/>
    <n v="0"/>
    <n v="1.5"/>
    <n v="0"/>
    <n v="0"/>
    <n v="0"/>
    <s v="Greater Than 8 Weeks Old"/>
  </r>
  <r>
    <s v="08-34-0201-00-00"/>
    <d v="2019-08-19T00:00:00"/>
    <x v="5"/>
    <s v="OUTERWEAR"/>
    <n v="1"/>
    <n v="25"/>
    <n v="7.44"/>
    <n v="7.44"/>
    <n v="17.559999999999999"/>
    <n v="0.7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01-00-00"/>
    <d v="2019-08-20T00:00:00"/>
    <x v="5"/>
    <s v="OUTERWEAR"/>
    <n v="1"/>
    <n v="25"/>
    <n v="7.44"/>
    <n v="7.44"/>
    <n v="17.559999999999999"/>
    <n v="0.7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01-00-00"/>
    <d v="2019-08-21T00:00:00"/>
    <x v="5"/>
    <s v="OUTERWEAR"/>
    <n v="3"/>
    <n v="69.989999999999995"/>
    <n v="22.32"/>
    <n v="7.44"/>
    <n v="47.67"/>
    <n v="0.68"/>
    <s v="Wednesday"/>
    <d v="2019-08-24T00:00:00"/>
    <s v="Saturday"/>
    <s v="Saturday"/>
    <n v="0"/>
    <s v="Low Cost per Unit"/>
    <n v="0"/>
    <n v="2.0996999999999999"/>
    <n v="0"/>
    <n v="0"/>
    <n v="0"/>
    <s v="Greater Than 8 Weeks Old"/>
  </r>
  <r>
    <s v="08-34-0201-00-00"/>
    <d v="2019-08-22T00:00:00"/>
    <x v="5"/>
    <s v="OUTERWEAR"/>
    <n v="4"/>
    <n v="79.959999999999994"/>
    <n v="29.76"/>
    <n v="7.44"/>
    <n v="50.2"/>
    <n v="0.63"/>
    <s v="Thursday"/>
    <d v="2019-08-25T00:00:00"/>
    <s v="Sunday"/>
    <s v="Monday"/>
    <n v="0"/>
    <s v="Low Cost per Unit"/>
    <n v="0"/>
    <n v="2.3987999999999996"/>
    <n v="0"/>
    <n v="0"/>
    <n v="0"/>
    <s v="Greater Than 8 Weeks Old"/>
  </r>
  <r>
    <s v="08-34-0201-00-00"/>
    <d v="2019-08-23T00:00:00"/>
    <x v="5"/>
    <s v="OUTERWEAR"/>
    <n v="2"/>
    <n v="39.979999999999997"/>
    <n v="14.88"/>
    <n v="7.44"/>
    <n v="25.1"/>
    <n v="0.63"/>
    <s v="Friday"/>
    <d v="2019-08-26T00:00:00"/>
    <s v="Monday"/>
    <s v="Monday"/>
    <n v="0"/>
    <s v="Low Cost per Unit"/>
    <n v="0"/>
    <n v="1.1993999999999998"/>
    <n v="0"/>
    <n v="0"/>
    <n v="0"/>
    <s v="Greater Than 8 Weeks Old"/>
  </r>
  <r>
    <s v="08-34-0201-00-00"/>
    <d v="2019-08-24T00:00:00"/>
    <x v="5"/>
    <s v="OUTERWEAR"/>
    <n v="10"/>
    <n v="199.9"/>
    <n v="74.400000000000006"/>
    <n v="7.44"/>
    <n v="125.5"/>
    <n v="0.63"/>
    <s v="Saturday"/>
    <d v="2019-08-27T00:00:00"/>
    <s v="Tuesday"/>
    <s v="Tuesday"/>
    <n v="0"/>
    <s v="Low Cost per Unit"/>
    <n v="0"/>
    <n v="5.9969999999999999"/>
    <n v="0"/>
    <n v="0"/>
    <n v="0"/>
    <s v="Greater Than 8 Weeks Old"/>
  </r>
  <r>
    <s v="08-34-0201-00-00"/>
    <d v="2019-08-25T00:00:00"/>
    <x v="5"/>
    <s v="OUTERWEAR"/>
    <n v="23"/>
    <n v="459.77"/>
    <n v="171.12"/>
    <n v="7.44"/>
    <n v="288.64999999999998"/>
    <n v="0.63"/>
    <s v="Sunday"/>
    <d v="2019-08-28T00:00:00"/>
    <s v="Wednesday"/>
    <s v="Wednesday"/>
    <n v="0"/>
    <s v="Low Cost per Unit"/>
    <n v="0"/>
    <n v="13.793099999999999"/>
    <n v="0"/>
    <n v="0"/>
    <n v="0"/>
    <s v="Greater Than 8 Weeks Old"/>
  </r>
  <r>
    <s v="08-34-0201-00-00"/>
    <d v="2019-08-26T00:00:00"/>
    <x v="5"/>
    <s v="OUTERWEAR"/>
    <n v="25"/>
    <n v="499.75"/>
    <n v="186"/>
    <n v="7.44"/>
    <n v="313.75"/>
    <n v="0.63"/>
    <s v="Monday"/>
    <d v="2019-08-29T00:00:00"/>
    <s v="Thursday"/>
    <s v="Thursday"/>
    <n v="0"/>
    <s v="Low Cost per Unit"/>
    <n v="0"/>
    <n v="14.9925"/>
    <n v="0"/>
    <n v="0"/>
    <n v="0"/>
    <s v="Greater Than 8 Weeks Old"/>
  </r>
  <r>
    <s v="08-34-0201-00-00"/>
    <d v="2019-08-27T00:00:00"/>
    <x v="5"/>
    <s v="OUTERWEAR"/>
    <n v="7"/>
    <n v="139.93"/>
    <n v="52.08"/>
    <n v="7.4399999999999995"/>
    <n v="87.85"/>
    <n v="0.63"/>
    <s v="Tuesday"/>
    <d v="2019-08-30T00:00:00"/>
    <s v="Friday"/>
    <s v="Friday"/>
    <n v="6.9965000000000011"/>
    <s v="Low Cost per Unit"/>
    <n v="0"/>
    <n v="4.1978999999999997"/>
    <n v="0"/>
    <n v="0"/>
    <n v="0"/>
    <s v="Greater Than 8 Weeks Old"/>
  </r>
  <r>
    <s v="08-34-0201-00-00"/>
    <d v="2019-08-28T00:00:00"/>
    <x v="5"/>
    <s v="OUTERWEAR"/>
    <n v="13"/>
    <n v="259.87"/>
    <n v="96.72"/>
    <n v="7.4399999999999995"/>
    <n v="163.15"/>
    <n v="0.63"/>
    <s v="Wednesday"/>
    <d v="2019-08-31T00:00:00"/>
    <s v="Saturday"/>
    <s v="Saturday"/>
    <n v="0"/>
    <s v="Low Cost per Unit"/>
    <n v="0"/>
    <n v="7.7961"/>
    <n v="0"/>
    <n v="0"/>
    <n v="0"/>
    <s v="Greater Than 8 Weeks Old"/>
  </r>
  <r>
    <s v="08-34-0201-00-00"/>
    <d v="2019-08-29T00:00:00"/>
    <x v="5"/>
    <s v="OUTERWEAR"/>
    <n v="7"/>
    <n v="149.94999999999999"/>
    <n v="52.08"/>
    <n v="7.4399999999999995"/>
    <n v="97.87"/>
    <n v="0.65"/>
    <s v="Thursday"/>
    <d v="2019-09-01T00:00:00"/>
    <s v="Sunday"/>
    <s v="Monday"/>
    <n v="0"/>
    <s v="Low Cost per Unit"/>
    <n v="0"/>
    <n v="4.4984999999999991"/>
    <n v="0"/>
    <n v="0"/>
    <n v="0"/>
    <s v="Greater Than 8 Weeks Old"/>
  </r>
  <r>
    <s v="08-34-0201-00-00"/>
    <d v="2019-08-30T00:00:00"/>
    <x v="5"/>
    <s v="OUTERWEAR"/>
    <n v="1"/>
    <n v="19.989999999999998"/>
    <n v="7.44"/>
    <n v="7.44"/>
    <n v="12.55"/>
    <n v="0.6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8-34-0202-00-00"/>
    <d v="2019-08-02T00:00:00"/>
    <x v="5"/>
    <s v="OUTERWEAR"/>
    <n v="2"/>
    <n v="50"/>
    <n v="15.6"/>
    <n v="7.8"/>
    <n v="34.4"/>
    <n v="0.69"/>
    <s v="Friday"/>
    <d v="2019-08-05T00:00:00"/>
    <s v="Monday"/>
    <s v="Monday"/>
    <n v="0"/>
    <s v="Low Cost per Unit"/>
    <n v="0"/>
    <n v="1.5"/>
    <n v="0"/>
    <n v="0"/>
    <n v="0"/>
    <s v="Greater Than 8 Weeks Old"/>
  </r>
  <r>
    <s v="08-34-0202-00-00"/>
    <d v="2019-08-04T00:00:00"/>
    <x v="5"/>
    <s v="OUTERWEAR"/>
    <n v="1"/>
    <n v="25"/>
    <n v="7.8"/>
    <n v="7.8"/>
    <n v="17.2"/>
    <n v="0.69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02-00-00"/>
    <d v="2019-08-05T00:00:00"/>
    <x v="5"/>
    <s v="OUTERWEAR"/>
    <n v="1"/>
    <n v="25"/>
    <n v="7.8"/>
    <n v="7.8"/>
    <n v="17.2"/>
    <n v="0.69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02-00-00"/>
    <d v="2019-08-07T00:00:00"/>
    <x v="5"/>
    <s v="OUTERWEAR"/>
    <n v="16"/>
    <n v="239.84"/>
    <n v="124.8"/>
    <n v="7.8"/>
    <n v="115.04"/>
    <n v="0.48"/>
    <s v="Wednesday"/>
    <d v="2019-08-10T00:00:00"/>
    <s v="Saturday"/>
    <s v="Saturday"/>
    <n v="0"/>
    <s v="Low Cost per Unit"/>
    <n v="0"/>
    <n v="7.1951999999999998"/>
    <n v="0"/>
    <n v="0"/>
    <n v="0"/>
    <s v="Greater Than 8 Weeks Old"/>
  </r>
  <r>
    <s v="08-34-0202-00-00"/>
    <d v="2019-08-08T00:00:00"/>
    <x v="5"/>
    <s v="OUTERWEAR"/>
    <n v="19"/>
    <n v="294.82"/>
    <n v="148.19999999999999"/>
    <n v="7.8"/>
    <n v="146.62"/>
    <n v="0.5"/>
    <s v="Thursday"/>
    <d v="2019-08-11T00:00:00"/>
    <s v="Sunday"/>
    <s v="Monday"/>
    <n v="0"/>
    <s v="Low Cost per Unit"/>
    <n v="0"/>
    <n v="8.8445999999999998"/>
    <n v="0"/>
    <n v="0"/>
    <n v="0"/>
    <s v="Greater Than 8 Weeks Old"/>
  </r>
  <r>
    <s v="08-34-0202-00-00"/>
    <d v="2019-08-09T00:00:00"/>
    <x v="5"/>
    <s v="OUTERWEAR"/>
    <n v="17"/>
    <n v="254.83"/>
    <n v="132.6"/>
    <n v="7.8"/>
    <n v="122.23"/>
    <n v="0.48"/>
    <s v="Friday"/>
    <d v="2019-08-12T00:00:00"/>
    <s v="Monday"/>
    <s v="Monday"/>
    <n v="0"/>
    <s v="Low Cost per Unit"/>
    <n v="0"/>
    <n v="7.6448999999999998"/>
    <n v="0"/>
    <n v="0"/>
    <n v="0"/>
    <s v="Greater Than 8 Weeks Old"/>
  </r>
  <r>
    <s v="08-34-0202-00-00"/>
    <d v="2019-08-10T00:00:00"/>
    <x v="5"/>
    <s v="OUTERWEAR"/>
    <n v="19"/>
    <n v="284.81"/>
    <n v="148.19999999999999"/>
    <n v="7.8"/>
    <n v="136.61000000000001"/>
    <n v="0.48"/>
    <s v="Saturday"/>
    <d v="2019-08-13T00:00:00"/>
    <s v="Tuesday"/>
    <s v="Tuesday"/>
    <n v="0"/>
    <s v="Low Cost per Unit"/>
    <n v="0"/>
    <n v="8.5442999999999998"/>
    <n v="0"/>
    <n v="0"/>
    <n v="0"/>
    <s v="Greater Than 8 Weeks Old"/>
  </r>
  <r>
    <s v="08-34-0202-00-00"/>
    <d v="2019-08-11T00:00:00"/>
    <x v="5"/>
    <s v="OUTERWEAR"/>
    <n v="21"/>
    <n v="314.79000000000002"/>
    <n v="163.80000000000001"/>
    <n v="7.8000000000000007"/>
    <n v="150.99"/>
    <n v="0.48"/>
    <s v="Sunday"/>
    <d v="2019-08-14T00:00:00"/>
    <s v="Wednesday"/>
    <s v="Wednesday"/>
    <n v="0"/>
    <s v="Low Cost per Unit"/>
    <n v="0"/>
    <n v="9.4436999999999998"/>
    <n v="0"/>
    <n v="0"/>
    <n v="0"/>
    <s v="Greater Than 8 Weeks Old"/>
  </r>
  <r>
    <s v="08-34-0202-00-00"/>
    <d v="2019-08-12T00:00:00"/>
    <x v="5"/>
    <s v="OUTERWEAR"/>
    <n v="12"/>
    <n v="179.88"/>
    <n v="93.6"/>
    <n v="7.8"/>
    <n v="86.28"/>
    <n v="0.48"/>
    <s v="Monday"/>
    <d v="2019-08-15T00:00:00"/>
    <s v="Thursday"/>
    <s v="Thursday"/>
    <n v="0"/>
    <s v="Low Cost per Unit"/>
    <n v="0"/>
    <n v="5.3963999999999999"/>
    <n v="0"/>
    <n v="0"/>
    <n v="0"/>
    <s v="Greater Than 8 Weeks Old"/>
  </r>
  <r>
    <s v="08-34-0202-00-00"/>
    <d v="2019-08-13T00:00:00"/>
    <x v="5"/>
    <s v="OUTERWEAR"/>
    <n v="13"/>
    <n v="194.87"/>
    <n v="101.4"/>
    <n v="7.8000000000000007"/>
    <n v="93.47"/>
    <n v="0.48"/>
    <s v="Tuesday"/>
    <d v="2019-08-16T00:00:00"/>
    <s v="Friday"/>
    <s v="Friday"/>
    <n v="9.7435000000000009"/>
    <s v="Low Cost per Unit"/>
    <n v="0"/>
    <n v="5.8460999999999999"/>
    <n v="0"/>
    <n v="0"/>
    <n v="0"/>
    <s v="Greater Than 8 Weeks Old"/>
  </r>
  <r>
    <s v="08-34-0202-00-00"/>
    <d v="2019-08-14T00:00:00"/>
    <x v="5"/>
    <s v="OUTERWEAR"/>
    <n v="3"/>
    <n v="44.97"/>
    <n v="23.4"/>
    <n v="7.8"/>
    <n v="21.57"/>
    <n v="0.48"/>
    <s v="Wednesday"/>
    <d v="2019-08-17T00:00:00"/>
    <s v="Saturday"/>
    <s v="Saturday"/>
    <n v="0"/>
    <s v="Low Cost per Unit"/>
    <n v="0"/>
    <n v="1.3491"/>
    <n v="0"/>
    <n v="0"/>
    <n v="0"/>
    <s v="Greater Than 8 Weeks Old"/>
  </r>
  <r>
    <s v="08-34-0202-00-00"/>
    <d v="2019-08-15T00:00:00"/>
    <x v="5"/>
    <s v="OUTERWEAR"/>
    <n v="1"/>
    <n v="14.99"/>
    <n v="7.8"/>
    <n v="7.8"/>
    <n v="7.19"/>
    <n v="0.4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3-00-00"/>
    <d v="2019-08-04T00:00:00"/>
    <x v="5"/>
    <s v="OUTERWEAR"/>
    <n v="1"/>
    <n v="26"/>
    <n v="6.16"/>
    <n v="6.16"/>
    <n v="19.84"/>
    <n v="0.7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03-00-00"/>
    <d v="2019-08-11T00:00:00"/>
    <x v="5"/>
    <s v="OUTERWEAR"/>
    <n v="2"/>
    <n v="52"/>
    <n v="12.32"/>
    <n v="6.16"/>
    <n v="39.68"/>
    <n v="0.76"/>
    <s v="Sunday"/>
    <d v="2019-08-14T00:00:00"/>
    <s v="Wednesday"/>
    <s v="Wednesday"/>
    <n v="0"/>
    <s v="Low Cost per Unit"/>
    <n v="0"/>
    <n v="1.56"/>
    <n v="0"/>
    <n v="0"/>
    <n v="0"/>
    <s v="Greater Than 8 Weeks Old"/>
  </r>
  <r>
    <s v="08-34-0203-00-00"/>
    <d v="2019-08-14T00:00:00"/>
    <x v="5"/>
    <s v="OUTERWEAR"/>
    <n v="1"/>
    <n v="26"/>
    <n v="6.16"/>
    <n v="6.16"/>
    <n v="19.84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8-34-0203-00-00"/>
    <d v="2019-08-21T00:00:00"/>
    <x v="5"/>
    <s v="OUTERWEAR"/>
    <n v="1"/>
    <n v="19.989999999999998"/>
    <n v="6.16"/>
    <n v="6.16"/>
    <n v="13.83"/>
    <n v="0.69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08-34-0203-00-00"/>
    <d v="2019-08-22T00:00:00"/>
    <x v="5"/>
    <s v="OUTERWEAR"/>
    <n v="1"/>
    <n v="19.989999999999998"/>
    <n v="6.16"/>
    <n v="6.16"/>
    <n v="13.83"/>
    <n v="0.69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08-34-0203-00-00"/>
    <d v="2019-08-23T00:00:00"/>
    <x v="5"/>
    <s v="OUTERWEAR"/>
    <n v="2"/>
    <n v="39.979999999999997"/>
    <n v="12.32"/>
    <n v="6.16"/>
    <n v="27.66"/>
    <n v="0.69"/>
    <s v="Friday"/>
    <d v="2019-08-26T00:00:00"/>
    <s v="Monday"/>
    <s v="Monday"/>
    <n v="0"/>
    <s v="Low Cost per Unit"/>
    <n v="0"/>
    <n v="1.1993999999999998"/>
    <n v="0"/>
    <n v="0"/>
    <n v="0"/>
    <s v="Greater Than 8 Weeks Old"/>
  </r>
  <r>
    <s v="08-34-0203-00-00"/>
    <d v="2019-08-24T00:00:00"/>
    <x v="5"/>
    <s v="OUTERWEAR"/>
    <n v="3"/>
    <n v="59.97"/>
    <n v="18.48"/>
    <n v="6.16"/>
    <n v="41.49"/>
    <n v="0.69"/>
    <s v="Saturday"/>
    <d v="2019-08-27T00:00:00"/>
    <s v="Tuesday"/>
    <s v="Tuesday"/>
    <n v="0"/>
    <s v="Low Cost per Unit"/>
    <n v="0"/>
    <n v="1.7990999999999999"/>
    <n v="0"/>
    <n v="0"/>
    <n v="0"/>
    <s v="Greater Than 8 Weeks Old"/>
  </r>
  <r>
    <s v="08-34-0203-00-00"/>
    <d v="2019-08-25T00:00:00"/>
    <x v="5"/>
    <s v="OUTERWEAR"/>
    <n v="13"/>
    <n v="259.87"/>
    <n v="80.08"/>
    <n v="6.16"/>
    <n v="179.79"/>
    <n v="0.69"/>
    <s v="Sunday"/>
    <d v="2019-08-28T00:00:00"/>
    <s v="Wednesday"/>
    <s v="Wednesday"/>
    <n v="0"/>
    <s v="Low Cost per Unit"/>
    <n v="0"/>
    <n v="7.7961"/>
    <n v="0"/>
    <n v="0"/>
    <n v="0"/>
    <s v="Greater Than 8 Weeks Old"/>
  </r>
  <r>
    <s v="08-34-0203-00-00"/>
    <d v="2019-08-26T00:00:00"/>
    <x v="5"/>
    <s v="OUTERWEAR"/>
    <n v="14"/>
    <n v="279.86"/>
    <n v="86.24"/>
    <n v="6.1599999999999993"/>
    <n v="193.62"/>
    <n v="0.69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8-34-0203-00-00"/>
    <d v="2019-08-27T00:00:00"/>
    <x v="5"/>
    <s v="OUTERWEAR"/>
    <n v="4"/>
    <n v="79.959999999999994"/>
    <n v="24.64"/>
    <n v="6.16"/>
    <n v="55.32"/>
    <n v="0.69"/>
    <s v="Tuesday"/>
    <d v="2019-08-30T00:00:00"/>
    <s v="Friday"/>
    <s v="Friday"/>
    <n v="3.9979999999999998"/>
    <s v="Low Cost per Unit"/>
    <n v="0"/>
    <n v="2.3987999999999996"/>
    <n v="0"/>
    <n v="0"/>
    <n v="0"/>
    <s v="Greater Than 8 Weeks Old"/>
  </r>
  <r>
    <s v="08-34-0203-00-00"/>
    <d v="2019-08-28T00:00:00"/>
    <x v="5"/>
    <s v="OUTERWEAR"/>
    <n v="5"/>
    <n v="99.95"/>
    <n v="30.8"/>
    <n v="6.16"/>
    <n v="69.150000000000006"/>
    <n v="0.69"/>
    <s v="Wednesday"/>
    <d v="2019-08-31T00:00:00"/>
    <s v="Saturday"/>
    <s v="Saturday"/>
    <n v="0"/>
    <s v="Low Cost per Unit"/>
    <n v="0"/>
    <n v="2.9984999999999999"/>
    <n v="0"/>
    <n v="0"/>
    <n v="0"/>
    <s v="Greater Than 8 Weeks Old"/>
  </r>
  <r>
    <s v="08-34-0203-00-00"/>
    <d v="2019-08-29T00:00:00"/>
    <x v="5"/>
    <s v="OUTERWEAR"/>
    <n v="3"/>
    <n v="59.97"/>
    <n v="18.48"/>
    <n v="6.16"/>
    <n v="41.49"/>
    <n v="0.69"/>
    <s v="Thursday"/>
    <d v="2019-09-01T00:00:00"/>
    <s v="Sunday"/>
    <s v="Monday"/>
    <n v="0"/>
    <s v="Low Cost per Unit"/>
    <n v="0"/>
    <n v="1.7990999999999999"/>
    <n v="0"/>
    <n v="0"/>
    <n v="0"/>
    <s v="Greater Than 8 Weeks Old"/>
  </r>
  <r>
    <s v="08-34-0203-00-00"/>
    <d v="2019-08-30T00:00:00"/>
    <x v="5"/>
    <s v="OUTERWEAR"/>
    <n v="2"/>
    <n v="19.989999999999998"/>
    <n v="12.32"/>
    <n v="6.16"/>
    <n v="7.67"/>
    <n v="0.38"/>
    <s v="Friday"/>
    <d v="2019-09-02T00:00:00"/>
    <s v="Monday"/>
    <s v="Monday"/>
    <n v="0"/>
    <s v="Low Cost per Unit"/>
    <n v="0"/>
    <n v="0.5996999999999999"/>
    <n v="0"/>
    <n v="0"/>
    <n v="0"/>
    <s v="Greater Than 8 Weeks Old"/>
  </r>
  <r>
    <s v="08-34-0203-00-00"/>
    <d v="2019-08-31T00:00:00"/>
    <x v="5"/>
    <s v="OUTERWEAR"/>
    <n v="1"/>
    <n v="20"/>
    <n v="6.16"/>
    <n v="6.16"/>
    <n v="13.84"/>
    <n v="0.69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04-00-00"/>
    <d v="2019-08-02T00:00:00"/>
    <x v="5"/>
    <s v="OUTERWEAR"/>
    <n v="2"/>
    <n v="72"/>
    <n v="33.159999999999997"/>
    <n v="16.579999999999998"/>
    <n v="38.840000000000003"/>
    <n v="0.54"/>
    <s v="Friday"/>
    <d v="2019-08-05T00:00:00"/>
    <s v="Monday"/>
    <s v="Monday"/>
    <n v="0"/>
    <s v="Low Cost per Unit"/>
    <n v="0"/>
    <n v="2.16"/>
    <n v="0"/>
    <n v="0"/>
    <n v="0"/>
    <s v="Greater Than 8 Weeks Old"/>
  </r>
  <r>
    <s v="08-34-0204-00-00"/>
    <d v="2019-08-05T00:00:00"/>
    <x v="5"/>
    <s v="OUTERWEAR"/>
    <n v="3"/>
    <n v="108"/>
    <n v="49.74"/>
    <n v="16.580000000000002"/>
    <n v="58.26"/>
    <n v="0.54"/>
    <s v="Monday"/>
    <d v="2019-08-08T00:00:00"/>
    <s v="Thursday"/>
    <s v="Thursday"/>
    <n v="0"/>
    <s v="Low Cost per Unit"/>
    <n v="0"/>
    <n v="3.2399999999999998"/>
    <n v="0"/>
    <n v="0"/>
    <n v="0"/>
    <s v="Greater Than 8 Weeks Old"/>
  </r>
  <r>
    <s v="08-34-0204-00-00"/>
    <d v="2019-08-08T00:00:00"/>
    <x v="5"/>
    <s v="OUTERWEAR"/>
    <n v="1"/>
    <n v="36"/>
    <n v="16.579999999999998"/>
    <n v="16.579999999999998"/>
    <n v="19.420000000000002"/>
    <n v="0.5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8-34-0204-00-00"/>
    <d v="2019-08-10T00:00:00"/>
    <x v="5"/>
    <s v="OUTERWEAR"/>
    <n v="1"/>
    <n v="36"/>
    <n v="16.579999999999998"/>
    <n v="16.579999999999998"/>
    <n v="19.420000000000002"/>
    <n v="0.5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4-00-00"/>
    <d v="2019-08-11T00:00:00"/>
    <x v="5"/>
    <s v="OUTERWEAR"/>
    <n v="1"/>
    <n v="36"/>
    <n v="16.579999999999998"/>
    <n v="16.579999999999998"/>
    <n v="19.420000000000002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8-34-0204-00-00"/>
    <d v="2019-08-15T00:00:00"/>
    <x v="5"/>
    <s v="OUTERWEAR"/>
    <n v="1"/>
    <n v="36"/>
    <n v="16.579999999999998"/>
    <n v="16.579999999999998"/>
    <n v="19.42000000000000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4-00-00"/>
    <d v="2019-08-18T00:00:00"/>
    <x v="5"/>
    <s v="OUTERWEAR"/>
    <n v="1"/>
    <n v="36"/>
    <n v="16.579999999999998"/>
    <n v="16.579999999999998"/>
    <n v="19.420000000000002"/>
    <n v="0.5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8-34-0204-00-00"/>
    <d v="2019-08-19T00:00:00"/>
    <x v="5"/>
    <s v="OUTERWEAR"/>
    <n v="1"/>
    <n v="36"/>
    <n v="16.579999999999998"/>
    <n v="16.579999999999998"/>
    <n v="19.420000000000002"/>
    <n v="0.5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04-00-00"/>
    <d v="2019-08-25T00:00:00"/>
    <x v="5"/>
    <s v="OUTERWEAR"/>
    <n v="2"/>
    <n v="72"/>
    <n v="33.159999999999997"/>
    <n v="16.579999999999998"/>
    <n v="38.840000000000003"/>
    <n v="0.54"/>
    <s v="Sunday"/>
    <d v="2019-08-28T00:00:00"/>
    <s v="Wednesday"/>
    <s v="Wednesday"/>
    <n v="0"/>
    <s v="Low Cost per Unit"/>
    <n v="0"/>
    <n v="2.16"/>
    <n v="0"/>
    <n v="0"/>
    <n v="0"/>
    <s v="Greater Than 8 Weeks Old"/>
  </r>
  <r>
    <s v="08-34-0205-00-00"/>
    <d v="2019-08-25T00:00:00"/>
    <x v="5"/>
    <s v="OUTERWEAR"/>
    <n v="1"/>
    <n v="58"/>
    <n v="16.579999999999998"/>
    <n v="16.579999999999998"/>
    <n v="41.42"/>
    <n v="0.7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08-34-0205-00-00"/>
    <d v="2019-08-27T00:00:00"/>
    <x v="5"/>
    <s v="OUTERWEAR"/>
    <n v="1"/>
    <n v="58"/>
    <n v="16.579999999999998"/>
    <n v="16.579999999999998"/>
    <n v="41.42"/>
    <n v="0.71"/>
    <s v="Tuesday"/>
    <d v="2019-08-30T00:00:00"/>
    <s v="Friday"/>
    <s v="Friday"/>
    <n v="2.9000000000000004"/>
    <s v="Low Cost per Unit"/>
    <n v="0"/>
    <n v="0"/>
    <n v="0"/>
    <n v="0"/>
    <n v="0"/>
    <s v="Greater Than 8 Weeks Old"/>
  </r>
  <r>
    <s v="08-34-0205-00-00"/>
    <d v="2019-08-30T00:00:00"/>
    <x v="5"/>
    <s v="OUTERWEAR"/>
    <n v="2"/>
    <n v="116"/>
    <n v="33.159999999999997"/>
    <n v="16.579999999999998"/>
    <n v="82.84"/>
    <n v="0.71"/>
    <s v="Friday"/>
    <d v="2019-09-02T00:00:00"/>
    <s v="Monday"/>
    <s v="Monday"/>
    <n v="0"/>
    <s v="Low Cost per Unit"/>
    <n v="0"/>
    <n v="3.48"/>
    <n v="0"/>
    <n v="0"/>
    <n v="0"/>
    <s v="Greater Than 8 Weeks Old"/>
  </r>
  <r>
    <s v="08-34-0205-00-00"/>
    <d v="2019-08-31T00:00:00"/>
    <x v="5"/>
    <s v="OUTERWEAR"/>
    <n v="1"/>
    <n v="58"/>
    <n v="16.579999999999998"/>
    <n v="16.579999999999998"/>
    <n v="41.42"/>
    <n v="0.7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06-01-00"/>
    <d v="2019-08-03T00:00:00"/>
    <x v="5"/>
    <s v="OUTERWEAR"/>
    <n v="2"/>
    <n v="230"/>
    <n v="84.16"/>
    <n v="42.08"/>
    <n v="145.84"/>
    <n v="0.63"/>
    <s v="Saturday"/>
    <d v="2019-08-06T00:00:00"/>
    <s v="Tuesday"/>
    <s v="Tuesday"/>
    <n v="0"/>
    <s v="High Cost per Unit"/>
    <n v="0"/>
    <n v="6.8999999999999995"/>
    <n v="0"/>
    <n v="0"/>
    <n v="0"/>
    <s v="Greater Than 8 Weeks Old"/>
  </r>
  <r>
    <s v="08-34-0206-01-00"/>
    <d v="2019-08-05T00:00:00"/>
    <x v="5"/>
    <s v="OUTERWEAR"/>
    <n v="2"/>
    <n v="230"/>
    <n v="84.16"/>
    <n v="42.08"/>
    <n v="145.84"/>
    <n v="0.63"/>
    <s v="Monday"/>
    <d v="2019-08-08T00:00:00"/>
    <s v="Thursday"/>
    <s v="Thursday"/>
    <n v="0"/>
    <s v="High Cost per Unit"/>
    <n v="0"/>
    <n v="6.8999999999999995"/>
    <n v="0"/>
    <n v="0"/>
    <n v="0"/>
    <s v="Greater Than 8 Weeks Old"/>
  </r>
  <r>
    <s v="08-34-0206-01-00"/>
    <d v="2019-08-07T00:00:00"/>
    <x v="5"/>
    <s v="OUTERWEAR"/>
    <n v="1"/>
    <n v="115"/>
    <n v="42.08"/>
    <n v="42.08"/>
    <n v="72.92"/>
    <n v="0.63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08-34-0206-01-00"/>
    <d v="2019-08-21T00:00:00"/>
    <x v="5"/>
    <s v="OUTERWEAR"/>
    <n v="1"/>
    <n v="115"/>
    <n v="42.08"/>
    <n v="42.08"/>
    <n v="72.92"/>
    <n v="0.63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08-34-0206-01-00"/>
    <d v="2019-08-23T00:00:00"/>
    <x v="5"/>
    <s v="OUTERWEAR"/>
    <n v="2"/>
    <n v="230"/>
    <n v="84.16"/>
    <n v="42.08"/>
    <n v="145.84"/>
    <n v="0.63"/>
    <s v="Friday"/>
    <d v="2019-08-26T00:00:00"/>
    <s v="Monday"/>
    <s v="Monday"/>
    <n v="0"/>
    <s v="High Cost per Unit"/>
    <n v="0"/>
    <n v="6.8999999999999995"/>
    <n v="0"/>
    <n v="0"/>
    <n v="0"/>
    <s v="Greater Than 8 Weeks Old"/>
  </r>
  <r>
    <s v="08-34-0206-01-00"/>
    <d v="2019-08-24T00:00:00"/>
    <x v="5"/>
    <s v="OUTERWEAR"/>
    <n v="1"/>
    <n v="115"/>
    <n v="42.08"/>
    <n v="42.08"/>
    <n v="72.92"/>
    <n v="0.63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08-34-0206-01-00"/>
    <d v="2019-08-26T00:00:00"/>
    <x v="5"/>
    <s v="OUTERWEAR"/>
    <n v="1"/>
    <n v="115"/>
    <n v="42.08"/>
    <n v="42.08"/>
    <n v="72.92"/>
    <n v="0.63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08-34-0206-01-00"/>
    <d v="2019-08-27T00:00:00"/>
    <x v="5"/>
    <s v="OUTERWEAR"/>
    <n v="1"/>
    <n v="115"/>
    <n v="42.08"/>
    <n v="42.08"/>
    <n v="72.92"/>
    <n v="0.63"/>
    <s v="Tuesday"/>
    <d v="2019-08-30T00:00:00"/>
    <s v="Friday"/>
    <s v="Friday"/>
    <n v="5.75"/>
    <s v="High Cost per Unit"/>
    <n v="0"/>
    <n v="0"/>
    <n v="0"/>
    <n v="0"/>
    <n v="0"/>
    <s v="Greater Than 8 Weeks Old"/>
  </r>
  <r>
    <s v="08-34-0209-00-00"/>
    <d v="2019-08-01T00:00:00"/>
    <x v="5"/>
    <s v="OUTERWEAR"/>
    <n v="1"/>
    <n v="25"/>
    <n v="11.48"/>
    <n v="11.48"/>
    <n v="13.52"/>
    <n v="0.5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4-0209-00-00"/>
    <d v="2019-08-02T00:00:00"/>
    <x v="5"/>
    <s v="OUTERWEAR"/>
    <n v="1"/>
    <n v="25"/>
    <n v="11.48"/>
    <n v="11.48"/>
    <n v="13.52"/>
    <n v="0.5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4-0209-00-00"/>
    <d v="2019-08-03T00:00:00"/>
    <x v="5"/>
    <s v="OUTERWEAR"/>
    <n v="1"/>
    <n v="25"/>
    <n v="11.48"/>
    <n v="11.48"/>
    <n v="13.52"/>
    <n v="0.5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8-34-0209-00-00"/>
    <d v="2019-08-05T00:00:00"/>
    <x v="5"/>
    <s v="OUTERWEAR"/>
    <n v="2"/>
    <n v="50"/>
    <n v="22.96"/>
    <n v="11.48"/>
    <n v="27.04"/>
    <n v="0.54"/>
    <s v="Monday"/>
    <d v="2019-08-08T00:00:00"/>
    <s v="Thursday"/>
    <s v="Thursday"/>
    <n v="0"/>
    <s v="Low Cost per Unit"/>
    <n v="0"/>
    <n v="1.5"/>
    <n v="0"/>
    <n v="0"/>
    <n v="0"/>
    <s v="Greater Than 8 Weeks Old"/>
  </r>
  <r>
    <s v="08-34-0209-00-00"/>
    <d v="2019-08-08T00:00:00"/>
    <x v="5"/>
    <s v="OUTERWEAR"/>
    <n v="3"/>
    <n v="75"/>
    <n v="34.44"/>
    <n v="11.479999999999999"/>
    <n v="40.56"/>
    <n v="0.54"/>
    <s v="Thursday"/>
    <d v="2019-08-11T00:00:00"/>
    <s v="Sunday"/>
    <s v="Monday"/>
    <n v="0"/>
    <s v="Low Cost per Unit"/>
    <n v="0"/>
    <n v="2.25"/>
    <n v="0"/>
    <n v="0"/>
    <n v="0"/>
    <s v="Greater Than 8 Weeks Old"/>
  </r>
  <r>
    <s v="08-34-0209-00-00"/>
    <d v="2019-08-09T00:00:00"/>
    <x v="5"/>
    <s v="OUTERWEAR"/>
    <n v="1"/>
    <n v="25"/>
    <n v="11.48"/>
    <n v="11.48"/>
    <n v="13.52"/>
    <n v="0.5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09-00-00"/>
    <d v="2019-08-10T00:00:00"/>
    <x v="5"/>
    <s v="OUTERWEAR"/>
    <n v="1"/>
    <n v="25"/>
    <n v="11.48"/>
    <n v="11.48"/>
    <n v="13.52"/>
    <n v="0.5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08-34-0209-00-00"/>
    <d v="2019-08-11T00:00:00"/>
    <x v="5"/>
    <s v="OUTERWEAR"/>
    <n v="2"/>
    <n v="50"/>
    <n v="22.96"/>
    <n v="11.48"/>
    <n v="27.04"/>
    <n v="0.54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08-34-0209-00-00"/>
    <d v="2019-08-13T00:00:00"/>
    <x v="5"/>
    <s v="OUTERWEAR"/>
    <n v="2"/>
    <n v="50"/>
    <n v="22.96"/>
    <n v="11.48"/>
    <n v="27.04"/>
    <n v="0.5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09-00-00"/>
    <d v="2019-08-14T00:00:00"/>
    <x v="5"/>
    <s v="OUTERWEAR"/>
    <n v="1"/>
    <n v="25"/>
    <n v="11.48"/>
    <n v="11.48"/>
    <n v="13.52"/>
    <n v="0.5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08-34-0209-00-00"/>
    <d v="2019-08-15T00:00:00"/>
    <x v="5"/>
    <s v="OUTERWEAR"/>
    <n v="1"/>
    <n v="25"/>
    <n v="11.48"/>
    <n v="11.48"/>
    <n v="13.5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09-00-00"/>
    <d v="2019-08-16T00:00:00"/>
    <x v="5"/>
    <s v="OUTERWEAR"/>
    <n v="1"/>
    <n v="25"/>
    <n v="11.48"/>
    <n v="11.48"/>
    <n v="13.52"/>
    <n v="0.54"/>
    <s v="Friday"/>
    <d v="2019-08-19T00:00:00"/>
    <s v="Monday"/>
    <s v="Monday"/>
    <n v="0"/>
    <s v="Low Cost per Unit"/>
    <n v="0"/>
    <n v="0"/>
    <n v="0"/>
    <n v="0"/>
    <n v="0"/>
    <s v="Greater Than 8 Weeks Old"/>
  </r>
  <r>
    <s v="08-34-0209-00-00"/>
    <d v="2019-08-17T00:00:00"/>
    <x v="5"/>
    <s v="OUTERWEAR"/>
    <n v="2"/>
    <n v="50"/>
    <n v="22.96"/>
    <n v="11.48"/>
    <n v="27.04"/>
    <n v="0.54"/>
    <s v="Saturday"/>
    <d v="2019-08-20T00:00:00"/>
    <s v="Tuesday"/>
    <s v="Tuesday"/>
    <n v="0"/>
    <s v="Low Cost per Unit"/>
    <n v="0"/>
    <n v="1.5"/>
    <n v="0"/>
    <n v="0"/>
    <n v="0"/>
    <s v="Greater Than 8 Weeks Old"/>
  </r>
  <r>
    <s v="08-34-0209-00-00"/>
    <d v="2019-08-18T00:00:00"/>
    <x v="5"/>
    <s v="OUTERWEAR"/>
    <n v="3"/>
    <n v="75"/>
    <n v="34.44"/>
    <n v="11.479999999999999"/>
    <n v="40.56"/>
    <n v="0.54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8-34-0209-00-00"/>
    <d v="2019-08-20T00:00:00"/>
    <x v="5"/>
    <s v="OUTERWEAR"/>
    <n v="2"/>
    <n v="50"/>
    <n v="22.96"/>
    <n v="11.48"/>
    <n v="27.04"/>
    <n v="0.54"/>
    <s v="Tuesday"/>
    <d v="2019-08-23T00:00:00"/>
    <s v="Friday"/>
    <s v="Friday"/>
    <n v="2.5"/>
    <s v="Low Cost per Unit"/>
    <n v="0"/>
    <n v="1.5"/>
    <n v="0"/>
    <n v="0"/>
    <n v="0"/>
    <s v="Greater Than 8 Weeks Old"/>
  </r>
  <r>
    <s v="08-34-0209-00-00"/>
    <d v="2019-08-22T00:00:00"/>
    <x v="5"/>
    <s v="OUTERWEAR"/>
    <n v="7"/>
    <n v="139.93"/>
    <n v="80.36"/>
    <n v="11.48"/>
    <n v="59.57"/>
    <n v="0.43"/>
    <s v="Thursday"/>
    <d v="2019-08-25T00:00:00"/>
    <s v="Sunday"/>
    <s v="Monday"/>
    <n v="0"/>
    <s v="Low Cost per Unit"/>
    <n v="0"/>
    <n v="4.1978999999999997"/>
    <n v="0"/>
    <n v="0"/>
    <n v="0"/>
    <s v="Greater Than 8 Weeks Old"/>
  </r>
  <r>
    <s v="08-34-0209-00-00"/>
    <d v="2019-08-23T00:00:00"/>
    <x v="5"/>
    <s v="OUTERWEAR"/>
    <n v="21"/>
    <n v="424.8"/>
    <n v="241.08"/>
    <n v="11.48"/>
    <n v="183.72"/>
    <n v="0.43"/>
    <s v="Friday"/>
    <d v="2019-08-26T00:00:00"/>
    <s v="Monday"/>
    <s v="Monday"/>
    <n v="0"/>
    <s v="Low Cost per Unit"/>
    <n v="0"/>
    <n v="12.744"/>
    <n v="0"/>
    <n v="0"/>
    <n v="0"/>
    <s v="Greater Than 8 Weeks Old"/>
  </r>
  <r>
    <s v="08-34-0209-00-00"/>
    <d v="2019-08-24T00:00:00"/>
    <x v="5"/>
    <s v="OUTERWEAR"/>
    <n v="11"/>
    <n v="219.89"/>
    <n v="126.28"/>
    <n v="11.48"/>
    <n v="93.61"/>
    <n v="0.43"/>
    <s v="Saturday"/>
    <d v="2019-08-27T00:00:00"/>
    <s v="Tuesday"/>
    <s v="Tuesday"/>
    <n v="0"/>
    <s v="Low Cost per Unit"/>
    <n v="0"/>
    <n v="6.5966999999999993"/>
    <n v="0"/>
    <n v="0"/>
    <n v="0"/>
    <s v="Greater Than 8 Weeks Old"/>
  </r>
  <r>
    <s v="08-34-0209-00-00"/>
    <d v="2019-08-25T00:00:00"/>
    <x v="5"/>
    <s v="OUTERWEAR"/>
    <n v="12"/>
    <n v="239.88"/>
    <n v="137.76"/>
    <n v="11.479999999999999"/>
    <n v="102.12"/>
    <n v="0.43"/>
    <s v="Sunday"/>
    <d v="2019-08-28T00:00:00"/>
    <s v="Wednesday"/>
    <s v="Wednesday"/>
    <n v="0"/>
    <s v="Low Cost per Unit"/>
    <n v="0"/>
    <n v="7.1963999999999997"/>
    <n v="0"/>
    <n v="0"/>
    <n v="0"/>
    <s v="Greater Than 8 Weeks Old"/>
  </r>
  <r>
    <s v="08-34-0209-00-00"/>
    <d v="2019-08-26T00:00:00"/>
    <x v="5"/>
    <s v="OUTERWEAR"/>
    <n v="14"/>
    <n v="279.86"/>
    <n v="160.72"/>
    <n v="11.48"/>
    <n v="119.14"/>
    <n v="0.43"/>
    <s v="Monday"/>
    <d v="2019-08-29T00:00:00"/>
    <s v="Thursday"/>
    <s v="Thursday"/>
    <n v="0"/>
    <s v="Low Cost per Unit"/>
    <n v="0"/>
    <n v="8.3957999999999995"/>
    <n v="0"/>
    <n v="0"/>
    <n v="0"/>
    <s v="Greater Than 8 Weeks Old"/>
  </r>
  <r>
    <s v="08-34-0209-00-00"/>
    <d v="2019-08-27T00:00:00"/>
    <x v="5"/>
    <s v="OUTERWEAR"/>
    <n v="4"/>
    <n v="79.959999999999994"/>
    <n v="45.92"/>
    <n v="11.48"/>
    <n v="34.04"/>
    <n v="0.43"/>
    <s v="Tuesday"/>
    <d v="2019-08-30T00:00:00"/>
    <s v="Friday"/>
    <s v="Friday"/>
    <n v="3.9979999999999998"/>
    <s v="Low Cost per Unit"/>
    <n v="0"/>
    <n v="2.3987999999999996"/>
    <n v="0"/>
    <n v="0"/>
    <n v="0"/>
    <s v="Greater Than 8 Weeks Old"/>
  </r>
  <r>
    <s v="08-34-0209-00-00"/>
    <d v="2019-08-30T00:00:00"/>
    <x v="5"/>
    <s v="OUTERWEAR"/>
    <n v="1"/>
    <n v="19.989999999999998"/>
    <n v="11.48"/>
    <n v="11.48"/>
    <n v="8.51"/>
    <n v="0.4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08-34-0210-00-00"/>
    <d v="2019-08-01T00:00:00"/>
    <x v="5"/>
    <s v="OUTERWEAR"/>
    <n v="1"/>
    <n v="25"/>
    <n v="11.48"/>
    <n v="11.48"/>
    <n v="13.52"/>
    <n v="0.5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08-34-0210-00-00"/>
    <d v="2019-08-02T00:00:00"/>
    <x v="5"/>
    <s v="OUTERWEAR"/>
    <n v="1"/>
    <n v="25"/>
    <n v="11.48"/>
    <n v="11.48"/>
    <n v="13.52"/>
    <n v="0.5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08-34-0210-00-00"/>
    <d v="2019-08-04T00:00:00"/>
    <x v="5"/>
    <s v="OUTERWEAR"/>
    <n v="1"/>
    <n v="25"/>
    <n v="11.48"/>
    <n v="11.48"/>
    <n v="13.52"/>
    <n v="0.5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08-34-0210-00-00"/>
    <d v="2019-08-05T00:00:00"/>
    <x v="5"/>
    <s v="OUTERWEAR"/>
    <n v="1"/>
    <n v="25"/>
    <n v="11.48"/>
    <n v="11.48"/>
    <n v="13.52"/>
    <n v="0.5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10-00-00"/>
    <d v="2019-08-06T00:00:00"/>
    <x v="5"/>
    <s v="OUTERWEAR"/>
    <n v="2"/>
    <n v="50"/>
    <n v="22.96"/>
    <n v="11.48"/>
    <n v="27.04"/>
    <n v="0.54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8-34-0210-00-00"/>
    <d v="2019-08-07T00:00:00"/>
    <x v="5"/>
    <s v="OUTERWEAR"/>
    <n v="2"/>
    <n v="50"/>
    <n v="22.96"/>
    <n v="11.48"/>
    <n v="27.04"/>
    <n v="0.54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8-34-0210-00-00"/>
    <d v="2019-08-09T00:00:00"/>
    <x v="5"/>
    <s v="OUTERWEAR"/>
    <n v="1"/>
    <n v="25"/>
    <n v="11.48"/>
    <n v="11.48"/>
    <n v="13.52"/>
    <n v="0.5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08-34-0210-00-00"/>
    <d v="2019-08-10T00:00:00"/>
    <x v="5"/>
    <s v="OUTERWEAR"/>
    <n v="2"/>
    <n v="50"/>
    <n v="22.96"/>
    <n v="11.48"/>
    <n v="27.04"/>
    <n v="0.54"/>
    <s v="Saturday"/>
    <d v="2019-08-13T00:00:00"/>
    <s v="Tuesday"/>
    <s v="Tuesday"/>
    <n v="0"/>
    <s v="Low Cost per Unit"/>
    <n v="0"/>
    <n v="1.5"/>
    <n v="0"/>
    <n v="0"/>
    <n v="0"/>
    <s v="Greater Than 8 Weeks Old"/>
  </r>
  <r>
    <s v="08-34-0210-00-00"/>
    <d v="2019-08-11T00:00:00"/>
    <x v="5"/>
    <s v="OUTERWEAR"/>
    <n v="2"/>
    <n v="50"/>
    <n v="22.96"/>
    <n v="11.48"/>
    <n v="27.04"/>
    <n v="0.54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08-34-0210-00-00"/>
    <d v="2019-08-13T00:00:00"/>
    <x v="5"/>
    <s v="OUTERWEAR"/>
    <n v="1"/>
    <n v="25"/>
    <n v="11.48"/>
    <n v="11.48"/>
    <n v="13.52"/>
    <n v="0.54"/>
    <s v="Tuesday"/>
    <d v="2019-08-16T00:00:00"/>
    <s v="Friday"/>
    <s v="Friday"/>
    <n v="1.25"/>
    <s v="Low Cost per Unit"/>
    <n v="0"/>
    <n v="0"/>
    <n v="0"/>
    <n v="0"/>
    <n v="0"/>
    <s v="Greater Than 8 Weeks Old"/>
  </r>
  <r>
    <s v="08-34-0210-00-00"/>
    <d v="2019-08-17T00:00:00"/>
    <x v="5"/>
    <s v="OUTERWEAR"/>
    <n v="1"/>
    <n v="25"/>
    <n v="11.48"/>
    <n v="11.48"/>
    <n v="13.52"/>
    <n v="0.54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10-00-00"/>
    <d v="2019-08-18T00:00:00"/>
    <x v="5"/>
    <s v="OUTERWEAR"/>
    <n v="3"/>
    <n v="75"/>
    <n v="34.44"/>
    <n v="11.479999999999999"/>
    <n v="40.56"/>
    <n v="0.54"/>
    <s v="Sunday"/>
    <d v="2019-08-21T00:00:00"/>
    <s v="Wednesday"/>
    <s v="Wednesday"/>
    <n v="0"/>
    <s v="Low Cost per Unit"/>
    <n v="0"/>
    <n v="2.25"/>
    <n v="0"/>
    <n v="0"/>
    <n v="0"/>
    <s v="Greater Than 8 Weeks Old"/>
  </r>
  <r>
    <s v="08-34-0210-00-00"/>
    <d v="2019-08-19T00:00:00"/>
    <x v="5"/>
    <s v="OUTERWEAR"/>
    <n v="2"/>
    <n v="50"/>
    <n v="22.96"/>
    <n v="11.48"/>
    <n v="27.04"/>
    <n v="0.54"/>
    <s v="Monday"/>
    <d v="2019-08-22T00:00:00"/>
    <s v="Thursday"/>
    <s v="Thursday"/>
    <n v="0"/>
    <s v="Low Cost per Unit"/>
    <n v="0"/>
    <n v="1.5"/>
    <n v="0"/>
    <n v="0"/>
    <n v="0"/>
    <s v="Greater Than 8 Weeks Old"/>
  </r>
  <r>
    <s v="08-34-0210-00-00"/>
    <d v="2019-08-20T00:00:00"/>
    <x v="5"/>
    <s v="OUTERWEAR"/>
    <n v="1"/>
    <n v="25"/>
    <n v="11.48"/>
    <n v="11.48"/>
    <n v="13.52"/>
    <n v="0.54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10-00-00"/>
    <d v="2019-08-21T00:00:00"/>
    <x v="5"/>
    <s v="OUTERWEAR"/>
    <n v="2"/>
    <n v="39.979999999999997"/>
    <n v="22.96"/>
    <n v="11.48"/>
    <n v="17.02"/>
    <n v="0.43"/>
    <s v="Wednesday"/>
    <d v="2019-08-24T00:00:00"/>
    <s v="Saturday"/>
    <s v="Saturday"/>
    <n v="0"/>
    <s v="Low Cost per Unit"/>
    <n v="0"/>
    <n v="1.1993999999999998"/>
    <n v="0"/>
    <n v="0"/>
    <n v="0"/>
    <s v="Greater Than 8 Weeks Old"/>
  </r>
  <r>
    <s v="08-34-0210-00-00"/>
    <d v="2019-08-22T00:00:00"/>
    <x v="5"/>
    <s v="OUTERWEAR"/>
    <n v="3"/>
    <n v="59.97"/>
    <n v="34.44"/>
    <n v="11.479999999999999"/>
    <n v="25.53"/>
    <n v="0.43"/>
    <s v="Thursday"/>
    <d v="2019-08-25T00:00:00"/>
    <s v="Sunday"/>
    <s v="Monday"/>
    <n v="0"/>
    <s v="Low Cost per Unit"/>
    <n v="0"/>
    <n v="1.7990999999999999"/>
    <n v="0"/>
    <n v="0"/>
    <n v="0"/>
    <s v="Greater Than 8 Weeks Old"/>
  </r>
  <r>
    <s v="08-34-0210-00-00"/>
    <d v="2019-08-23T00:00:00"/>
    <x v="5"/>
    <s v="OUTERWEAR"/>
    <n v="5"/>
    <n v="99.95"/>
    <n v="57.4"/>
    <n v="11.48"/>
    <n v="42.55"/>
    <n v="0.43"/>
    <s v="Friday"/>
    <d v="2019-08-26T00:00:00"/>
    <s v="Monday"/>
    <s v="Monday"/>
    <n v="0"/>
    <s v="Low Cost per Unit"/>
    <n v="0"/>
    <n v="2.9984999999999999"/>
    <n v="0"/>
    <n v="0"/>
    <n v="0"/>
    <s v="Greater Than 8 Weeks Old"/>
  </r>
  <r>
    <s v="08-34-0210-00-00"/>
    <d v="2019-08-24T00:00:00"/>
    <x v="5"/>
    <s v="OUTERWEAR"/>
    <n v="5"/>
    <n v="99.95"/>
    <n v="57.4"/>
    <n v="11.48"/>
    <n v="42.55"/>
    <n v="0.43"/>
    <s v="Saturday"/>
    <d v="2019-08-27T00:00:00"/>
    <s v="Tuesday"/>
    <s v="Tuesday"/>
    <n v="0"/>
    <s v="Low Cost per Unit"/>
    <n v="0"/>
    <n v="2.9984999999999999"/>
    <n v="0"/>
    <n v="0"/>
    <n v="0"/>
    <s v="Greater Than 8 Weeks Old"/>
  </r>
  <r>
    <s v="08-34-0210-00-00"/>
    <d v="2019-08-25T00:00:00"/>
    <x v="5"/>
    <s v="OUTERWEAR"/>
    <n v="10"/>
    <n v="199.9"/>
    <n v="114.8"/>
    <n v="11.48"/>
    <n v="85.1"/>
    <n v="0.43"/>
    <s v="Sunday"/>
    <d v="2019-08-28T00:00:00"/>
    <s v="Wednesday"/>
    <s v="Wednesday"/>
    <n v="0"/>
    <s v="Low Cost per Unit"/>
    <n v="0"/>
    <n v="5.9969999999999999"/>
    <n v="0"/>
    <n v="0"/>
    <n v="0"/>
    <s v="Greater Than 8 Weeks Old"/>
  </r>
  <r>
    <s v="08-34-0210-00-00"/>
    <d v="2019-08-26T00:00:00"/>
    <x v="5"/>
    <s v="OUTERWEAR"/>
    <n v="19"/>
    <n v="379.81"/>
    <n v="218.12"/>
    <n v="11.48"/>
    <n v="161.69"/>
    <n v="0.43"/>
    <s v="Monday"/>
    <d v="2019-08-29T00:00:00"/>
    <s v="Thursday"/>
    <s v="Thursday"/>
    <n v="0"/>
    <s v="Low Cost per Unit"/>
    <n v="0"/>
    <n v="11.394299999999999"/>
    <n v="0"/>
    <n v="0"/>
    <n v="0"/>
    <s v="Greater Than 8 Weeks Old"/>
  </r>
  <r>
    <s v="08-34-0210-00-00"/>
    <d v="2019-08-27T00:00:00"/>
    <x v="5"/>
    <s v="OUTERWEAR"/>
    <n v="10"/>
    <n v="199.9"/>
    <n v="114.8"/>
    <n v="11.48"/>
    <n v="85.1"/>
    <n v="0.43"/>
    <s v="Tuesday"/>
    <d v="2019-08-30T00:00:00"/>
    <s v="Friday"/>
    <s v="Friday"/>
    <n v="9.995000000000001"/>
    <s v="Low Cost per Unit"/>
    <n v="0"/>
    <n v="5.9969999999999999"/>
    <n v="0"/>
    <n v="0"/>
    <n v="0"/>
    <s v="Greater Than 8 Weeks Old"/>
  </r>
  <r>
    <s v="08-34-0210-00-00"/>
    <d v="2019-08-28T00:00:00"/>
    <x v="5"/>
    <s v="OUTERWEAR"/>
    <n v="23"/>
    <n v="459.77"/>
    <n v="264.04000000000002"/>
    <n v="11.48"/>
    <n v="195.73"/>
    <n v="0.43"/>
    <s v="Wednesday"/>
    <d v="2019-08-31T00:00:00"/>
    <s v="Saturday"/>
    <s v="Saturday"/>
    <n v="0"/>
    <s v="Low Cost per Unit"/>
    <n v="0"/>
    <n v="13.793099999999999"/>
    <n v="0"/>
    <n v="0"/>
    <n v="0"/>
    <s v="Greater Than 8 Weeks Old"/>
  </r>
  <r>
    <s v="08-34-0210-00-00"/>
    <d v="2019-08-29T00:00:00"/>
    <x v="5"/>
    <s v="OUTERWEAR"/>
    <n v="9"/>
    <n v="189.93"/>
    <n v="103.32"/>
    <n v="11.479999999999999"/>
    <n v="86.61"/>
    <n v="0.46"/>
    <s v="Thursday"/>
    <d v="2019-09-01T00:00:00"/>
    <s v="Sunday"/>
    <s v="Monday"/>
    <n v="0"/>
    <s v="Low Cost per Unit"/>
    <n v="0"/>
    <n v="5.6978999999999997"/>
    <n v="0"/>
    <n v="0"/>
    <n v="0"/>
    <s v="Greater Than 8 Weeks Old"/>
  </r>
  <r>
    <s v="08-34-0210-00-00"/>
    <d v="2019-08-30T00:00:00"/>
    <x v="5"/>
    <s v="OUTERWEAR"/>
    <n v="3"/>
    <n v="69.989999999999995"/>
    <n v="34.44"/>
    <n v="11.479999999999999"/>
    <n v="35.549999999999997"/>
    <n v="0.51"/>
    <s v="Friday"/>
    <d v="2019-09-02T00:00:00"/>
    <s v="Monday"/>
    <s v="Monday"/>
    <n v="0"/>
    <s v="Low Cost per Unit"/>
    <n v="0"/>
    <n v="2.0996999999999999"/>
    <n v="0"/>
    <n v="0"/>
    <n v="0"/>
    <s v="Greater Than 8 Weeks Old"/>
  </r>
  <r>
    <s v="08-34-0210-00-00"/>
    <d v="2019-08-31T00:00:00"/>
    <x v="5"/>
    <s v="OUTERWEAR"/>
    <n v="1"/>
    <n v="25"/>
    <n v="11.48"/>
    <n v="11.48"/>
    <n v="13.52"/>
    <n v="0.5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08-34-0211-00-00"/>
    <d v="2019-08-01T00:00:00"/>
    <x v="5"/>
    <s v="OUTERWEAR"/>
    <n v="2"/>
    <n v="50"/>
    <n v="22.96"/>
    <n v="11.48"/>
    <n v="27.04"/>
    <n v="0.54"/>
    <s v="Thursday"/>
    <d v="2019-08-04T00:00:00"/>
    <s v="Sunday"/>
    <s v="Monday"/>
    <n v="0"/>
    <s v="Low Cost per Unit"/>
    <n v="0"/>
    <n v="1.5"/>
    <n v="0"/>
    <n v="0"/>
    <n v="0"/>
    <s v="Greater Than 8 Weeks Old"/>
  </r>
  <r>
    <s v="08-34-0211-00-00"/>
    <d v="2019-08-03T00:00:00"/>
    <x v="5"/>
    <s v="OUTERWEAR"/>
    <n v="1"/>
    <n v="25"/>
    <n v="11.48"/>
    <n v="11.48"/>
    <n v="13.52"/>
    <n v="0.5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08-34-0211-00-00"/>
    <d v="2019-08-05T00:00:00"/>
    <x v="5"/>
    <s v="OUTERWEAR"/>
    <n v="1"/>
    <n v="25"/>
    <n v="11.48"/>
    <n v="11.48"/>
    <n v="13.52"/>
    <n v="0.5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08-34-0211-00-00"/>
    <d v="2019-08-06T00:00:00"/>
    <x v="5"/>
    <s v="OUTERWEAR"/>
    <n v="2"/>
    <n v="50"/>
    <n v="22.96"/>
    <n v="11.48"/>
    <n v="27.04"/>
    <n v="0.54"/>
    <s v="Tuesday"/>
    <d v="2019-08-09T00:00:00"/>
    <s v="Friday"/>
    <s v="Friday"/>
    <n v="2.5"/>
    <s v="Low Cost per Unit"/>
    <n v="0"/>
    <n v="1.5"/>
    <n v="0"/>
    <n v="0"/>
    <n v="0"/>
    <s v="Greater Than 8 Weeks Old"/>
  </r>
  <r>
    <s v="08-34-0211-00-00"/>
    <d v="2019-08-07T00:00:00"/>
    <x v="5"/>
    <s v="OUTERWEAR"/>
    <n v="3"/>
    <n v="50"/>
    <n v="34.44"/>
    <n v="11.479999999999999"/>
    <n v="15.56"/>
    <n v="0.31"/>
    <s v="Wednesday"/>
    <d v="2019-08-10T00:00:00"/>
    <s v="Saturday"/>
    <s v="Saturday"/>
    <n v="0"/>
    <s v="Low Cost per Unit"/>
    <n v="0"/>
    <n v="1.5"/>
    <n v="0"/>
    <n v="0"/>
    <n v="0"/>
    <s v="Greater Than 8 Weeks Old"/>
  </r>
  <r>
    <s v="08-34-0211-00-00"/>
    <d v="2019-08-08T00:00:00"/>
    <x v="5"/>
    <s v="OUTERWEAR"/>
    <n v="1"/>
    <n v="25"/>
    <n v="11.48"/>
    <n v="11.48"/>
    <n v="13.52"/>
    <n v="0.5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08-34-0211-00-00"/>
    <d v="2019-08-11T00:00:00"/>
    <x v="5"/>
    <s v="OUTERWEAR"/>
    <n v="1"/>
    <n v="25"/>
    <n v="11.48"/>
    <n v="11.48"/>
    <n v="13.52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08-34-0211-00-00"/>
    <d v="2019-08-13T00:00:00"/>
    <x v="5"/>
    <s v="OUTERWEAR"/>
    <n v="2"/>
    <n v="50"/>
    <n v="22.96"/>
    <n v="11.48"/>
    <n v="27.04"/>
    <n v="0.54"/>
    <s v="Tuesday"/>
    <d v="2019-08-16T00:00:00"/>
    <s v="Friday"/>
    <s v="Friday"/>
    <n v="2.5"/>
    <s v="Low Cost per Unit"/>
    <n v="0"/>
    <n v="1.5"/>
    <n v="0"/>
    <n v="0"/>
    <n v="0"/>
    <s v="Greater Than 8 Weeks Old"/>
  </r>
  <r>
    <s v="08-34-0211-00-00"/>
    <d v="2019-08-14T00:00:00"/>
    <x v="5"/>
    <s v="OUTERWEAR"/>
    <n v="3"/>
    <n v="75"/>
    <n v="34.44"/>
    <n v="11.479999999999999"/>
    <n v="40.56"/>
    <n v="0.54"/>
    <s v="Wednesday"/>
    <d v="2019-08-17T00:00:00"/>
    <s v="Saturday"/>
    <s v="Saturday"/>
    <n v="0"/>
    <s v="Low Cost per Unit"/>
    <n v="0"/>
    <n v="2.25"/>
    <n v="0"/>
    <n v="0"/>
    <n v="0"/>
    <s v="Greater Than 8 Weeks Old"/>
  </r>
  <r>
    <s v="08-34-0211-00-00"/>
    <d v="2019-08-15T00:00:00"/>
    <x v="5"/>
    <s v="OUTERWEAR"/>
    <n v="1"/>
    <n v="25"/>
    <n v="11.48"/>
    <n v="11.48"/>
    <n v="13.52"/>
    <n v="0.5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08-34-0211-00-00"/>
    <d v="2019-08-16T00:00:00"/>
    <x v="5"/>
    <s v="OUTERWEAR"/>
    <n v="3"/>
    <n v="75"/>
    <n v="34.44"/>
    <n v="11.479999999999999"/>
    <n v="40.56"/>
    <n v="0.54"/>
    <s v="Friday"/>
    <d v="2019-08-19T00:00:00"/>
    <s v="Monday"/>
    <s v="Monday"/>
    <n v="0"/>
    <s v="Low Cost per Unit"/>
    <n v="0"/>
    <n v="2.25"/>
    <n v="0"/>
    <n v="0"/>
    <n v="0"/>
    <s v="Greater Than 8 Weeks Old"/>
  </r>
  <r>
    <s v="08-34-0211-00-00"/>
    <d v="2019-08-17T00:00:00"/>
    <x v="5"/>
    <s v="OUTERWEAR"/>
    <n v="1"/>
    <n v="25"/>
    <n v="11.48"/>
    <n v="11.48"/>
    <n v="13.52"/>
    <n v="0.54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08-34-0211-00-00"/>
    <d v="2019-08-18T00:00:00"/>
    <x v="5"/>
    <s v="OUTERWEAR"/>
    <n v="1"/>
    <n v="25"/>
    <n v="11.48"/>
    <n v="11.48"/>
    <n v="13.52"/>
    <n v="0.5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08-34-0211-00-00"/>
    <d v="2019-08-19T00:00:00"/>
    <x v="5"/>
    <s v="OUTERWEAR"/>
    <n v="1"/>
    <n v="25"/>
    <n v="11.48"/>
    <n v="11.48"/>
    <n v="13.52"/>
    <n v="0.5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08-34-0211-00-00"/>
    <d v="2019-08-20T00:00:00"/>
    <x v="5"/>
    <s v="OUTERWEAR"/>
    <n v="1"/>
    <n v="25"/>
    <n v="11.48"/>
    <n v="11.48"/>
    <n v="13.52"/>
    <n v="0.54"/>
    <s v="Tuesday"/>
    <d v="2019-08-23T00:00:00"/>
    <s v="Friday"/>
    <s v="Friday"/>
    <n v="1.25"/>
    <s v="Low Cost per Unit"/>
    <n v="0"/>
    <n v="0"/>
    <n v="0"/>
    <n v="0"/>
    <n v="0"/>
    <s v="Greater Than 8 Weeks Old"/>
  </r>
  <r>
    <s v="08-34-0211-00-00"/>
    <d v="2019-08-21T00:00:00"/>
    <x v="5"/>
    <s v="OUTERWEAR"/>
    <n v="3"/>
    <n v="64.98"/>
    <n v="34.44"/>
    <n v="11.479999999999999"/>
    <n v="30.54"/>
    <n v="0.47"/>
    <s v="Wednesday"/>
    <d v="2019-08-24T00:00:00"/>
    <s v="Saturday"/>
    <s v="Saturday"/>
    <n v="0"/>
    <s v="Low Cost per Unit"/>
    <n v="0"/>
    <n v="1.9494"/>
    <n v="0"/>
    <n v="0"/>
    <n v="0"/>
    <s v="Greater Than 8 Weeks Old"/>
  </r>
  <r>
    <s v="08-34-0211-00-00"/>
    <d v="2019-08-22T00:00:00"/>
    <x v="5"/>
    <s v="OUTERWEAR"/>
    <n v="3"/>
    <n v="59.97"/>
    <n v="34.44"/>
    <n v="11.479999999999999"/>
    <n v="25.53"/>
    <n v="0.43"/>
    <s v="Thursday"/>
    <d v="2019-08-25T00:00:00"/>
    <s v="Sunday"/>
    <s v="Monday"/>
    <n v="0"/>
    <s v="Low Cost per Unit"/>
    <n v="0"/>
    <n v="1.7990999999999999"/>
    <n v="0"/>
    <n v="0"/>
    <n v="0"/>
    <s v="Greater Than 8 Weeks Old"/>
  </r>
  <r>
    <s v="08-34-0211-00-00"/>
    <d v="2019-08-23T00:00:00"/>
    <x v="5"/>
    <s v="OUTERWEAR"/>
    <n v="11"/>
    <n v="219.89"/>
    <n v="126.28"/>
    <n v="11.48"/>
    <n v="93.61"/>
    <n v="0.43"/>
    <s v="Friday"/>
    <d v="2019-08-26T00:00:00"/>
    <s v="Monday"/>
    <s v="Monday"/>
    <n v="0"/>
    <s v="Low Cost per Unit"/>
    <n v="0"/>
    <n v="6.5966999999999993"/>
    <n v="0"/>
    <n v="0"/>
    <n v="0"/>
    <s v="Greater Than 8 Weeks Old"/>
  </r>
  <r>
    <s v="08-34-0211-00-00"/>
    <d v="2019-08-24T00:00:00"/>
    <x v="5"/>
    <s v="OUTERWEAR"/>
    <n v="10"/>
    <n v="199.9"/>
    <n v="114.8"/>
    <n v="11.48"/>
    <n v="85.1"/>
    <n v="0.43"/>
    <s v="Saturday"/>
    <d v="2019-08-27T00:00:00"/>
    <s v="Tuesday"/>
    <s v="Tuesday"/>
    <n v="0"/>
    <s v="Low Cost per Unit"/>
    <n v="0"/>
    <n v="5.9969999999999999"/>
    <n v="0"/>
    <n v="0"/>
    <n v="0"/>
    <s v="Greater Than 8 Weeks Old"/>
  </r>
  <r>
    <s v="08-34-0211-00-00"/>
    <d v="2019-08-25T00:00:00"/>
    <x v="5"/>
    <s v="OUTERWEAR"/>
    <n v="12"/>
    <n v="239.88"/>
    <n v="137.76"/>
    <n v="11.479999999999999"/>
    <n v="102.12"/>
    <n v="0.43"/>
    <s v="Sunday"/>
    <d v="2019-08-28T00:00:00"/>
    <s v="Wednesday"/>
    <s v="Wednesday"/>
    <n v="0"/>
    <s v="Low Cost per Unit"/>
    <n v="0"/>
    <n v="7.1963999999999997"/>
    <n v="0"/>
    <n v="0"/>
    <n v="0"/>
    <s v="Greater Than 8 Weeks Old"/>
  </r>
  <r>
    <s v="08-34-0211-00-00"/>
    <d v="2019-08-26T00:00:00"/>
    <x v="5"/>
    <s v="OUTERWEAR"/>
    <n v="7"/>
    <n v="139.93"/>
    <n v="80.36"/>
    <n v="11.48"/>
    <n v="59.57"/>
    <n v="0.43"/>
    <s v="Monday"/>
    <d v="2019-08-29T00:00:00"/>
    <s v="Thursday"/>
    <s v="Thursday"/>
    <n v="0"/>
    <s v="Low Cost per Unit"/>
    <n v="0"/>
    <n v="4.1978999999999997"/>
    <n v="0"/>
    <n v="0"/>
    <n v="0"/>
    <s v="Greater Than 8 Weeks Old"/>
  </r>
  <r>
    <s v="08-34-0211-00-00"/>
    <d v="2019-08-27T00:00:00"/>
    <x v="5"/>
    <s v="OUTERWEAR"/>
    <n v="8"/>
    <n v="159.91999999999999"/>
    <n v="91.84"/>
    <n v="11.48"/>
    <n v="68.08"/>
    <n v="0.43"/>
    <s v="Tuesday"/>
    <d v="2019-08-30T00:00:00"/>
    <s v="Friday"/>
    <s v="Friday"/>
    <n v="7.9959999999999996"/>
    <s v="Low Cost per Unit"/>
    <n v="0"/>
    <n v="4.7975999999999992"/>
    <n v="0"/>
    <n v="0"/>
    <n v="0"/>
    <s v="Greater Than 8 Weeks Old"/>
  </r>
  <r>
    <s v="08-34-0211-00-00"/>
    <d v="2019-08-28T00:00:00"/>
    <x v="5"/>
    <s v="OUTERWEAR"/>
    <n v="15"/>
    <n v="299.85000000000002"/>
    <n v="172.2"/>
    <n v="11.479999999999999"/>
    <n v="127.65"/>
    <n v="0.43"/>
    <s v="Wednesday"/>
    <d v="2019-08-31T00:00:00"/>
    <s v="Saturday"/>
    <s v="Saturday"/>
    <n v="0"/>
    <s v="Low Cost per Unit"/>
    <n v="0"/>
    <n v="8.9954999999999998"/>
    <n v="0"/>
    <n v="0"/>
    <n v="0"/>
    <s v="Greater Than 8 Weeks Old"/>
  </r>
  <r>
    <s v="08-34-0211-00-00"/>
    <d v="2019-08-29T00:00:00"/>
    <x v="5"/>
    <s v="OUTERWEAR"/>
    <n v="8"/>
    <n v="159.91999999999999"/>
    <n v="91.84"/>
    <n v="11.48"/>
    <n v="68.08"/>
    <n v="0.43"/>
    <s v="Thursday"/>
    <d v="2019-09-01T00:00:00"/>
    <s v="Sunday"/>
    <s v="Monday"/>
    <n v="0"/>
    <s v="Low Cost per Unit"/>
    <n v="0"/>
    <n v="4.7975999999999992"/>
    <n v="0"/>
    <n v="0"/>
    <n v="0"/>
    <s v="Greater Than 8 Weeks Old"/>
  </r>
  <r>
    <s v="10-81-0001-00-00"/>
    <d v="2019-08-02T00:00:00"/>
    <x v="7"/>
    <s v="BODY CARE"/>
    <n v="1"/>
    <n v="29"/>
    <n v="12.5"/>
    <n v="12.5"/>
    <n v="16.5"/>
    <n v="0.5699999999999999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10-81-0001-00-00"/>
    <d v="2019-08-04T00:00:00"/>
    <x v="7"/>
    <s v="BODY CARE"/>
    <n v="2"/>
    <n v="58"/>
    <n v="25"/>
    <n v="12.5"/>
    <n v="33"/>
    <n v="0.56999999999999995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10-81-0001-00-00"/>
    <d v="2019-08-05T00:00:00"/>
    <x v="7"/>
    <s v="BODY CARE"/>
    <n v="2"/>
    <n v="58"/>
    <n v="25"/>
    <n v="12.5"/>
    <n v="33"/>
    <n v="0.56999999999999995"/>
    <s v="Monday"/>
    <d v="2019-08-08T00:00:00"/>
    <s v="Thursday"/>
    <s v="Thursday"/>
    <n v="0"/>
    <s v="Low Cost per Unit"/>
    <n v="0"/>
    <n v="1.74"/>
    <n v="0"/>
    <n v="0"/>
    <n v="0"/>
    <s v="Greater Than 8 Weeks Old"/>
  </r>
  <r>
    <s v="10-81-0001-00-00"/>
    <d v="2019-08-06T00:00:00"/>
    <x v="7"/>
    <s v="BODY CARE"/>
    <n v="2"/>
    <n v="58"/>
    <n v="25"/>
    <n v="12.5"/>
    <n v="33"/>
    <n v="0.56999999999999995"/>
    <s v="Tuesday"/>
    <d v="2019-08-09T00:00:00"/>
    <s v="Friday"/>
    <s v="Friday"/>
    <n v="2.9000000000000004"/>
    <s v="Low Cost per Unit"/>
    <n v="0"/>
    <n v="1.74"/>
    <n v="0"/>
    <n v="0"/>
    <n v="0"/>
    <s v="Greater Than 8 Weeks Old"/>
  </r>
  <r>
    <s v="10-81-0001-00-00"/>
    <d v="2019-08-07T00:00:00"/>
    <x v="7"/>
    <s v="BODY CARE"/>
    <n v="7"/>
    <n v="203"/>
    <n v="87.5"/>
    <n v="12.5"/>
    <n v="115.5"/>
    <n v="0.56999999999999995"/>
    <s v="Wednesday"/>
    <d v="2019-08-10T00:00:00"/>
    <s v="Saturday"/>
    <s v="Saturday"/>
    <n v="0"/>
    <s v="Low Cost per Unit"/>
    <n v="0"/>
    <n v="6.09"/>
    <n v="0"/>
    <n v="0"/>
    <n v="0"/>
    <s v="Greater Than 8 Weeks Old"/>
  </r>
  <r>
    <s v="10-81-0001-00-00"/>
    <d v="2019-08-08T00:00:00"/>
    <x v="7"/>
    <s v="BODY CARE"/>
    <n v="2"/>
    <n v="58"/>
    <n v="25"/>
    <n v="12.5"/>
    <n v="33"/>
    <n v="0.56999999999999995"/>
    <s v="Thursday"/>
    <d v="2019-08-11T00:00:00"/>
    <s v="Sunday"/>
    <s v="Monday"/>
    <n v="0"/>
    <s v="Low Cost per Unit"/>
    <n v="0"/>
    <n v="1.74"/>
    <n v="0"/>
    <n v="0"/>
    <n v="0"/>
    <s v="Greater Than 8 Weeks Old"/>
  </r>
  <r>
    <s v="10-81-0001-00-00"/>
    <d v="2019-08-09T00:00:00"/>
    <x v="7"/>
    <s v="BODY CARE"/>
    <n v="2"/>
    <n v="58"/>
    <n v="25"/>
    <n v="12.5"/>
    <n v="33"/>
    <n v="0.56999999999999995"/>
    <s v="Friday"/>
    <d v="2019-08-12T00:00:00"/>
    <s v="Monday"/>
    <s v="Monday"/>
    <n v="0"/>
    <s v="Low Cost per Unit"/>
    <n v="0"/>
    <n v="1.74"/>
    <n v="0"/>
    <n v="0"/>
    <n v="0"/>
    <s v="Greater Than 8 Weeks Old"/>
  </r>
  <r>
    <s v="10-81-0001-00-00"/>
    <d v="2019-08-10T00:00:00"/>
    <x v="7"/>
    <s v="BODY CARE"/>
    <n v="3"/>
    <n v="87"/>
    <n v="37.5"/>
    <n v="12.5"/>
    <n v="49.5"/>
    <n v="0.56999999999999995"/>
    <s v="Saturday"/>
    <d v="2019-08-13T00:00:00"/>
    <s v="Tuesday"/>
    <s v="Tuesday"/>
    <n v="0"/>
    <s v="Low Cost per Unit"/>
    <n v="0"/>
    <n v="2.61"/>
    <n v="0"/>
    <n v="0"/>
    <n v="0"/>
    <s v="Greater Than 8 Weeks Old"/>
  </r>
  <r>
    <s v="10-81-0001-00-00"/>
    <d v="2019-08-11T00:00:00"/>
    <x v="7"/>
    <s v="BODY CARE"/>
    <n v="6"/>
    <n v="174"/>
    <n v="75"/>
    <n v="12.5"/>
    <n v="99"/>
    <n v="0.56999999999999995"/>
    <s v="Sunday"/>
    <d v="2019-08-14T00:00:00"/>
    <s v="Wednesday"/>
    <s v="Wednesday"/>
    <n v="0"/>
    <s v="Low Cost per Unit"/>
    <n v="0"/>
    <n v="5.22"/>
    <n v="0"/>
    <n v="0"/>
    <n v="0"/>
    <s v="Greater Than 8 Weeks Old"/>
  </r>
  <r>
    <s v="10-81-0001-00-00"/>
    <d v="2019-08-12T00:00:00"/>
    <x v="7"/>
    <s v="BODY CARE"/>
    <n v="1"/>
    <n v="29"/>
    <n v="12.5"/>
    <n v="12.5"/>
    <n v="16.5"/>
    <n v="0.56999999999999995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0-81-0001-00-00"/>
    <d v="2019-08-13T00:00:00"/>
    <x v="7"/>
    <s v="BODY CARE"/>
    <n v="2"/>
    <n v="58"/>
    <n v="25"/>
    <n v="12.5"/>
    <n v="33"/>
    <n v="0.56999999999999995"/>
    <s v="Tuesday"/>
    <d v="2019-08-16T00:00:00"/>
    <s v="Friday"/>
    <s v="Friday"/>
    <n v="2.9000000000000004"/>
    <s v="Low Cost per Unit"/>
    <n v="0"/>
    <n v="1.74"/>
    <n v="0"/>
    <n v="0"/>
    <n v="0"/>
    <s v="Greater Than 8 Weeks Old"/>
  </r>
  <r>
    <s v="10-81-0001-00-00"/>
    <d v="2019-08-16T00:00:00"/>
    <x v="7"/>
    <s v="BODY CARE"/>
    <n v="3"/>
    <n v="87"/>
    <n v="37.5"/>
    <n v="12.5"/>
    <n v="49.5"/>
    <n v="0.56999999999999995"/>
    <s v="Friday"/>
    <d v="2019-08-19T00:00:00"/>
    <s v="Monday"/>
    <s v="Monday"/>
    <n v="0"/>
    <s v="Low Cost per Unit"/>
    <n v="0"/>
    <n v="2.61"/>
    <n v="0"/>
    <n v="0"/>
    <n v="0"/>
    <s v="Greater Than 8 Weeks Old"/>
  </r>
  <r>
    <s v="10-81-0001-00-00"/>
    <d v="2019-08-18T00:00:00"/>
    <x v="7"/>
    <s v="BODY CARE"/>
    <n v="2"/>
    <n v="58"/>
    <n v="25"/>
    <n v="12.5"/>
    <n v="33"/>
    <n v="0.56999999999999995"/>
    <s v="Sunday"/>
    <d v="2019-08-21T00:00:00"/>
    <s v="Wednesday"/>
    <s v="Wednesday"/>
    <n v="0"/>
    <s v="Low Cost per Unit"/>
    <n v="0"/>
    <n v="1.74"/>
    <n v="0"/>
    <n v="0"/>
    <n v="0"/>
    <s v="Greater Than 8 Weeks Old"/>
  </r>
  <r>
    <s v="10-81-0001-00-00"/>
    <d v="2019-08-19T00:00:00"/>
    <x v="7"/>
    <s v="BODY CARE"/>
    <n v="3"/>
    <n v="87"/>
    <n v="37.5"/>
    <n v="12.5"/>
    <n v="49.5"/>
    <n v="0.56999999999999995"/>
    <s v="Monday"/>
    <d v="2019-08-22T00:00:00"/>
    <s v="Thursday"/>
    <s v="Thursday"/>
    <n v="0"/>
    <s v="Low Cost per Unit"/>
    <n v="0"/>
    <n v="2.61"/>
    <n v="0"/>
    <n v="0"/>
    <n v="0"/>
    <s v="Greater Than 8 Weeks Old"/>
  </r>
  <r>
    <s v="10-81-0001-00-00"/>
    <d v="2019-08-21T00:00:00"/>
    <x v="7"/>
    <s v="BODY CARE"/>
    <n v="1"/>
    <n v="29"/>
    <n v="12.5"/>
    <n v="12.5"/>
    <n v="16.5"/>
    <n v="0.56999999999999995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0-81-0001-00-00"/>
    <d v="2019-08-22T00:00:00"/>
    <x v="7"/>
    <s v="BODY CARE"/>
    <n v="1"/>
    <n v="29"/>
    <n v="12.5"/>
    <n v="12.5"/>
    <n v="16.5"/>
    <n v="0.5699999999999999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0-81-0001-00-00"/>
    <d v="2019-08-23T00:00:00"/>
    <x v="7"/>
    <s v="BODY CARE"/>
    <n v="2"/>
    <n v="58"/>
    <n v="25"/>
    <n v="12.5"/>
    <n v="33"/>
    <n v="0.56999999999999995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10-81-0001-00-00"/>
    <d v="2019-08-24T00:00:00"/>
    <x v="7"/>
    <s v="BODY CARE"/>
    <n v="4"/>
    <n v="116"/>
    <n v="50"/>
    <n v="12.5"/>
    <n v="66"/>
    <n v="0.56999999999999995"/>
    <s v="Saturday"/>
    <d v="2019-08-27T00:00:00"/>
    <s v="Tuesday"/>
    <s v="Tuesday"/>
    <n v="0"/>
    <s v="Low Cost per Unit"/>
    <n v="0"/>
    <n v="3.48"/>
    <n v="0"/>
    <n v="0"/>
    <n v="0"/>
    <s v="Greater Than 8 Weeks Old"/>
  </r>
  <r>
    <s v="10-81-0001-00-00"/>
    <d v="2019-08-25T00:00:00"/>
    <x v="7"/>
    <s v="BODY CARE"/>
    <n v="2"/>
    <n v="58"/>
    <n v="25"/>
    <n v="12.5"/>
    <n v="33"/>
    <n v="0.56999999999999995"/>
    <s v="Sunday"/>
    <d v="2019-08-28T00:00:00"/>
    <s v="Wednesday"/>
    <s v="Wednesday"/>
    <n v="0"/>
    <s v="Low Cost per Unit"/>
    <n v="0"/>
    <n v="1.74"/>
    <n v="0"/>
    <n v="0"/>
    <n v="0"/>
    <s v="Greater Than 8 Weeks Old"/>
  </r>
  <r>
    <s v="10-81-0001-00-00"/>
    <d v="2019-08-26T00:00:00"/>
    <x v="7"/>
    <s v="BODY CARE"/>
    <n v="2"/>
    <n v="58"/>
    <n v="25"/>
    <n v="12.5"/>
    <n v="33"/>
    <n v="0.56999999999999995"/>
    <s v="Monday"/>
    <d v="2019-08-29T00:00:00"/>
    <s v="Thursday"/>
    <s v="Thursday"/>
    <n v="0"/>
    <s v="Low Cost per Unit"/>
    <n v="0"/>
    <n v="1.74"/>
    <n v="0"/>
    <n v="0"/>
    <n v="0"/>
    <s v="Greater Than 8 Weeks Old"/>
  </r>
  <r>
    <s v="10-81-0001-00-00"/>
    <d v="2019-08-27T00:00:00"/>
    <x v="7"/>
    <s v="BODY CARE"/>
    <n v="4"/>
    <n v="116"/>
    <n v="50"/>
    <n v="12.5"/>
    <n v="66"/>
    <n v="0.56999999999999995"/>
    <s v="Tuesday"/>
    <d v="2019-08-30T00:00:00"/>
    <s v="Friday"/>
    <s v="Friday"/>
    <n v="5.8000000000000007"/>
    <s v="Low Cost per Unit"/>
    <n v="0"/>
    <n v="3.48"/>
    <n v="0"/>
    <n v="0"/>
    <n v="0"/>
    <s v="Greater Than 8 Weeks Old"/>
  </r>
  <r>
    <s v="10-81-0001-00-00"/>
    <d v="2019-08-28T00:00:00"/>
    <x v="7"/>
    <s v="BODY CARE"/>
    <n v="2"/>
    <n v="58"/>
    <n v="25"/>
    <n v="12.5"/>
    <n v="33"/>
    <n v="0.56999999999999995"/>
    <s v="Wednesday"/>
    <d v="2019-08-31T00:00:00"/>
    <s v="Saturday"/>
    <s v="Saturday"/>
    <n v="0"/>
    <s v="Low Cost per Unit"/>
    <n v="0"/>
    <n v="1.74"/>
    <n v="0"/>
    <n v="0"/>
    <n v="0"/>
    <s v="Greater Than 8 Weeks Old"/>
  </r>
  <r>
    <s v="10-81-0001-00-00"/>
    <d v="2019-08-29T00:00:00"/>
    <x v="7"/>
    <s v="BODY CARE"/>
    <n v="2"/>
    <n v="58"/>
    <n v="25"/>
    <n v="12.5"/>
    <n v="33"/>
    <n v="0.56999999999999995"/>
    <s v="Thursday"/>
    <d v="2019-09-01T00:00:00"/>
    <s v="Sunday"/>
    <s v="Monday"/>
    <n v="0"/>
    <s v="Low Cost per Unit"/>
    <n v="0"/>
    <n v="1.74"/>
    <n v="0"/>
    <n v="0"/>
    <n v="0"/>
    <s v="Greater Than 8 Weeks Old"/>
  </r>
  <r>
    <s v="10-81-0001-00-00"/>
    <d v="2019-08-31T00:00:00"/>
    <x v="7"/>
    <s v="BODY CARE"/>
    <n v="1"/>
    <n v="29"/>
    <n v="12.5"/>
    <n v="12.5"/>
    <n v="16.5"/>
    <n v="0.5699999999999999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13-31-0101-01"/>
    <d v="2019-08-02T00:00:00"/>
    <x v="4"/>
    <s v="RINGS"/>
    <n v="3"/>
    <n v="60"/>
    <n v="21.36"/>
    <n v="7.12"/>
    <n v="38.64"/>
    <n v="0.64"/>
    <s v="Friday"/>
    <d v="2019-08-05T00:00:00"/>
    <s v="Monday"/>
    <s v="Monday"/>
    <n v="0"/>
    <s v="Low Cost per Unit"/>
    <n v="0"/>
    <n v="1.7999999999999998"/>
    <n v="0"/>
    <n v="0"/>
    <n v="0"/>
    <s v="Greater Than 8 Weeks Old"/>
  </r>
  <r>
    <s v="13-31-0101-01"/>
    <d v="2019-08-03T00:00:00"/>
    <x v="4"/>
    <s v="RINGS"/>
    <n v="3"/>
    <n v="60"/>
    <n v="21.36"/>
    <n v="7.12"/>
    <n v="38.64"/>
    <n v="0.64"/>
    <s v="Saturday"/>
    <d v="2019-08-06T00:00:00"/>
    <s v="Tuesday"/>
    <s v="Tuesday"/>
    <n v="0"/>
    <s v="Low Cost per Unit"/>
    <n v="0"/>
    <n v="1.7999999999999998"/>
    <n v="0"/>
    <n v="0"/>
    <n v="0"/>
    <s v="Greater Than 8 Weeks Old"/>
  </r>
  <r>
    <s v="13-31-0101-01"/>
    <d v="2019-08-04T00:00:00"/>
    <x v="4"/>
    <s v="RINGS"/>
    <n v="2"/>
    <n v="40"/>
    <n v="14.24"/>
    <n v="7.12"/>
    <n v="25.76"/>
    <n v="0.64"/>
    <s v="Sunday"/>
    <d v="2019-08-07T00:00:00"/>
    <s v="Wednesday"/>
    <s v="Wednesday"/>
    <n v="0"/>
    <s v="Low Cost per Unit"/>
    <n v="0"/>
    <n v="1.2"/>
    <n v="0"/>
    <n v="0"/>
    <n v="0"/>
    <s v="Greater Than 8 Weeks Old"/>
  </r>
  <r>
    <s v="13-31-0101-01"/>
    <d v="2019-08-05T00:00:00"/>
    <x v="4"/>
    <s v="RINGS"/>
    <n v="4"/>
    <n v="80"/>
    <n v="28.48"/>
    <n v="7.12"/>
    <n v="51.52"/>
    <n v="0.64"/>
    <s v="Monday"/>
    <d v="2019-08-08T00:00:00"/>
    <s v="Thursday"/>
    <s v="Thursday"/>
    <n v="0"/>
    <s v="Low Cost per Unit"/>
    <n v="0"/>
    <n v="2.4"/>
    <n v="0"/>
    <n v="0"/>
    <n v="0"/>
    <s v="Greater Than 8 Weeks Old"/>
  </r>
  <r>
    <s v="13-31-0101-01"/>
    <d v="2019-08-06T00:00:00"/>
    <x v="4"/>
    <s v="RINGS"/>
    <n v="1"/>
    <n v="20"/>
    <n v="7.12"/>
    <n v="7.12"/>
    <n v="12.88"/>
    <n v="0.64"/>
    <s v="Tuesday"/>
    <d v="2019-08-09T00:00:00"/>
    <s v="Friday"/>
    <s v="Friday"/>
    <n v="1"/>
    <s v="Low Cost per Unit"/>
    <n v="0"/>
    <n v="0"/>
    <n v="0"/>
    <n v="0"/>
    <n v="0"/>
    <s v="Greater Than 8 Weeks Old"/>
  </r>
  <r>
    <s v="13-31-0101-01"/>
    <d v="2019-08-07T00:00:00"/>
    <x v="4"/>
    <s v="RINGS"/>
    <n v="3"/>
    <n v="60"/>
    <n v="21.36"/>
    <n v="7.12"/>
    <n v="38.64"/>
    <n v="0.64"/>
    <s v="Wednesday"/>
    <d v="2019-08-10T00:00:00"/>
    <s v="Saturday"/>
    <s v="Saturday"/>
    <n v="0"/>
    <s v="Low Cost per Unit"/>
    <n v="0"/>
    <n v="1.7999999999999998"/>
    <n v="0"/>
    <n v="0"/>
    <n v="0"/>
    <s v="Greater Than 8 Weeks Old"/>
  </r>
  <r>
    <s v="13-31-0101-01"/>
    <d v="2019-08-08T00:00:00"/>
    <x v="4"/>
    <s v="RINGS"/>
    <n v="1"/>
    <n v="20"/>
    <n v="7.12"/>
    <n v="7.12"/>
    <n v="12.88"/>
    <n v="0.64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3-31-0101-01"/>
    <d v="2019-08-11T00:00:00"/>
    <x v="4"/>
    <s v="RINGS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1"/>
    <d v="2019-08-12T00:00:00"/>
    <x v="4"/>
    <s v="RINGS"/>
    <n v="2"/>
    <n v="40"/>
    <n v="14.24"/>
    <n v="7.12"/>
    <n v="25.76"/>
    <n v="0.64"/>
    <s v="Monday"/>
    <d v="2019-08-15T00:00:00"/>
    <s v="Thursday"/>
    <s v="Thursday"/>
    <n v="0"/>
    <s v="Low Cost per Unit"/>
    <n v="0"/>
    <n v="1.2"/>
    <n v="0"/>
    <n v="0"/>
    <n v="0"/>
    <s v="Greater Than 8 Weeks Old"/>
  </r>
  <r>
    <s v="13-31-0101-01"/>
    <d v="2019-08-13T00:00:00"/>
    <x v="4"/>
    <s v="RINGS"/>
    <n v="1"/>
    <n v="20"/>
    <n v="7.12"/>
    <n v="7.12"/>
    <n v="12.88"/>
    <n v="0.64"/>
    <s v="Tuesday"/>
    <d v="2019-08-16T00:00:00"/>
    <s v="Friday"/>
    <s v="Friday"/>
    <n v="1"/>
    <s v="Low Cost per Unit"/>
    <n v="0"/>
    <n v="0"/>
    <n v="0"/>
    <n v="0"/>
    <n v="0"/>
    <s v="Greater Than 8 Weeks Old"/>
  </r>
  <r>
    <s v="13-31-0101-01"/>
    <d v="2019-08-15T00:00:00"/>
    <x v="4"/>
    <s v="RINGS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1"/>
    <d v="2019-08-16T00:00:00"/>
    <x v="4"/>
    <s v="RINGS"/>
    <n v="2"/>
    <n v="40"/>
    <n v="14.24"/>
    <n v="7.12"/>
    <n v="25.76"/>
    <n v="0.6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13-31-0101-01"/>
    <d v="2019-08-18T00:00:00"/>
    <x v="4"/>
    <s v="RINGS"/>
    <n v="1"/>
    <n v="20"/>
    <n v="7.12"/>
    <n v="7.12"/>
    <n v="12.88"/>
    <n v="0.6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3-31-0101-01"/>
    <d v="2019-08-20T00:00:00"/>
    <x v="4"/>
    <s v="RINGS"/>
    <n v="2"/>
    <n v="40"/>
    <n v="14.24"/>
    <n v="7.12"/>
    <n v="25.76"/>
    <n v="0.64"/>
    <s v="Tuesday"/>
    <d v="2019-08-23T00:00:00"/>
    <s v="Friday"/>
    <s v="Friday"/>
    <n v="2"/>
    <s v="Low Cost per Unit"/>
    <n v="0"/>
    <n v="1.2"/>
    <n v="0"/>
    <n v="0"/>
    <n v="0"/>
    <s v="Greater Than 8 Weeks Old"/>
  </r>
  <r>
    <s v="13-31-0101-01"/>
    <d v="2019-08-21T00:00:00"/>
    <x v="4"/>
    <s v="RINGS"/>
    <n v="4"/>
    <n v="80"/>
    <n v="28.48"/>
    <n v="7.12"/>
    <n v="51.52"/>
    <n v="0.64"/>
    <s v="Wednesday"/>
    <d v="2019-08-24T00:00:00"/>
    <s v="Saturday"/>
    <s v="Saturday"/>
    <n v="0"/>
    <s v="Low Cost per Unit"/>
    <n v="0"/>
    <n v="2.4"/>
    <n v="0"/>
    <n v="0"/>
    <n v="0"/>
    <s v="Greater Than 8 Weeks Old"/>
  </r>
  <r>
    <s v="13-31-0101-01"/>
    <d v="2019-08-22T00:00:00"/>
    <x v="4"/>
    <s v="RINGS"/>
    <n v="2"/>
    <n v="20"/>
    <n v="14.24"/>
    <n v="7.12"/>
    <n v="5.76"/>
    <n v="0.28999999999999998"/>
    <s v="Thursday"/>
    <d v="2019-08-25T00:00:00"/>
    <s v="Sunday"/>
    <s v="Monday"/>
    <n v="0"/>
    <s v="Low Cost per Unit"/>
    <n v="0"/>
    <n v="0.6"/>
    <n v="0"/>
    <n v="0"/>
    <n v="0"/>
    <s v="Greater Than 8 Weeks Old"/>
  </r>
  <r>
    <s v="13-31-0101-01"/>
    <d v="2019-08-23T00:00:00"/>
    <x v="4"/>
    <s v="RINGS"/>
    <n v="3"/>
    <n v="60"/>
    <n v="21.36"/>
    <n v="7.12"/>
    <n v="38.64"/>
    <n v="0.64"/>
    <s v="Friday"/>
    <d v="2019-08-26T00:00:00"/>
    <s v="Monday"/>
    <s v="Monday"/>
    <n v="0"/>
    <s v="Low Cost per Unit"/>
    <n v="0"/>
    <n v="1.7999999999999998"/>
    <n v="0"/>
    <n v="0"/>
    <n v="0"/>
    <s v="Greater Than 8 Weeks Old"/>
  </r>
  <r>
    <s v="13-31-0101-01"/>
    <d v="2019-08-24T00:00:00"/>
    <x v="4"/>
    <s v="RINGS"/>
    <n v="2"/>
    <n v="40"/>
    <n v="14.24"/>
    <n v="7.12"/>
    <n v="25.76"/>
    <n v="0.64"/>
    <s v="Saturday"/>
    <d v="2019-08-27T00:00:00"/>
    <s v="Tuesday"/>
    <s v="Tuesday"/>
    <n v="0"/>
    <s v="Low Cost per Unit"/>
    <n v="0"/>
    <n v="1.2"/>
    <n v="0"/>
    <n v="0"/>
    <n v="0"/>
    <s v="Greater Than 8 Weeks Old"/>
  </r>
  <r>
    <s v="13-31-0101-01"/>
    <d v="2019-08-25T00:00:00"/>
    <x v="4"/>
    <s v="RINGS"/>
    <n v="2"/>
    <n v="40"/>
    <n v="14.24"/>
    <n v="7.12"/>
    <n v="25.76"/>
    <n v="0.64"/>
    <s v="Sunday"/>
    <d v="2019-08-28T00:00:00"/>
    <s v="Wednesday"/>
    <s v="Wednesday"/>
    <n v="0"/>
    <s v="Low Cost per Unit"/>
    <n v="0"/>
    <n v="1.2"/>
    <n v="0"/>
    <n v="0"/>
    <n v="0"/>
    <s v="Greater Than 8 Weeks Old"/>
  </r>
  <r>
    <s v="13-31-0101-01"/>
    <d v="2019-08-26T00:00:00"/>
    <x v="4"/>
    <s v="RINGS"/>
    <n v="1"/>
    <n v="20"/>
    <n v="7.12"/>
    <n v="7.12"/>
    <n v="12.88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3-31-0101-02"/>
    <d v="2019-08-01T00:00:00"/>
    <x v="4"/>
    <s v="RINGS"/>
    <n v="2"/>
    <n v="40"/>
    <n v="14.24"/>
    <n v="7.12"/>
    <n v="25.76"/>
    <n v="0.64"/>
    <s v="Thursday"/>
    <d v="2019-08-04T00:00:00"/>
    <s v="Sunday"/>
    <s v="Monday"/>
    <n v="0"/>
    <s v="Low Cost per Unit"/>
    <n v="0"/>
    <n v="1.2"/>
    <n v="0"/>
    <n v="0"/>
    <n v="0"/>
    <s v="Greater Than 8 Weeks Old"/>
  </r>
  <r>
    <s v="13-31-0101-02"/>
    <d v="2019-08-02T00:00:00"/>
    <x v="4"/>
    <s v="RINGS"/>
    <n v="3"/>
    <n v="60"/>
    <n v="21.36"/>
    <n v="7.12"/>
    <n v="38.64"/>
    <n v="0.64"/>
    <s v="Friday"/>
    <d v="2019-08-05T00:00:00"/>
    <s v="Monday"/>
    <s v="Monday"/>
    <n v="0"/>
    <s v="Low Cost per Unit"/>
    <n v="0"/>
    <n v="1.7999999999999998"/>
    <n v="0"/>
    <n v="0"/>
    <n v="0"/>
    <s v="Greater Than 8 Weeks Old"/>
  </r>
  <r>
    <s v="13-31-0101-02"/>
    <d v="2019-08-03T00:00:00"/>
    <x v="4"/>
    <s v="RINGS"/>
    <n v="2"/>
    <n v="40"/>
    <n v="14.24"/>
    <n v="7.12"/>
    <n v="25.76"/>
    <n v="0.64"/>
    <s v="Saturday"/>
    <d v="2019-08-06T00:00:00"/>
    <s v="Tuesday"/>
    <s v="Tuesday"/>
    <n v="0"/>
    <s v="Low Cost per Unit"/>
    <n v="0"/>
    <n v="1.2"/>
    <n v="0"/>
    <n v="0"/>
    <n v="0"/>
    <s v="Greater Than 8 Weeks Old"/>
  </r>
  <r>
    <s v="13-31-0101-02"/>
    <d v="2019-08-05T00:00:00"/>
    <x v="4"/>
    <s v="RINGS"/>
    <n v="1"/>
    <n v="20"/>
    <n v="7.12"/>
    <n v="7.12"/>
    <n v="12.88"/>
    <n v="0.6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31-0101-02"/>
    <d v="2019-08-09T00:00:00"/>
    <x v="4"/>
    <s v="RINGS"/>
    <n v="3"/>
    <n v="60"/>
    <n v="21.36"/>
    <n v="7.12"/>
    <n v="38.64"/>
    <n v="0.64"/>
    <s v="Friday"/>
    <d v="2019-08-12T00:00:00"/>
    <s v="Monday"/>
    <s v="Monday"/>
    <n v="0"/>
    <s v="Low Cost per Unit"/>
    <n v="0"/>
    <n v="1.7999999999999998"/>
    <n v="0"/>
    <n v="0"/>
    <n v="0"/>
    <s v="Greater Than 8 Weeks Old"/>
  </r>
  <r>
    <s v="13-31-0101-02"/>
    <d v="2019-08-10T00:00:00"/>
    <x v="4"/>
    <s v="RINGS"/>
    <n v="1"/>
    <n v="20"/>
    <n v="7.12"/>
    <n v="7.12"/>
    <n v="12.8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31-0101-02"/>
    <d v="2019-08-12T00:00:00"/>
    <x v="4"/>
    <s v="RINGS"/>
    <n v="1"/>
    <n v="20"/>
    <n v="7.12"/>
    <n v="7.12"/>
    <n v="12.8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31-0101-02"/>
    <d v="2019-08-14T00:00:00"/>
    <x v="4"/>
    <s v="RINGS"/>
    <n v="4"/>
    <n v="80"/>
    <n v="28.48"/>
    <n v="7.12"/>
    <n v="51.52"/>
    <n v="0.64"/>
    <s v="Wednesday"/>
    <d v="2019-08-17T00:00:00"/>
    <s v="Saturday"/>
    <s v="Saturday"/>
    <n v="0"/>
    <s v="Low Cost per Unit"/>
    <n v="0"/>
    <n v="2.4"/>
    <n v="0"/>
    <n v="0"/>
    <n v="0"/>
    <s v="Greater Than 8 Weeks Old"/>
  </r>
  <r>
    <s v="13-31-0101-02"/>
    <d v="2019-08-15T00:00:00"/>
    <x v="4"/>
    <s v="RINGS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2"/>
    <d v="2019-08-16T00:00:00"/>
    <x v="4"/>
    <s v="RINGS"/>
    <n v="2"/>
    <n v="40"/>
    <n v="14.24"/>
    <n v="7.12"/>
    <n v="25.76"/>
    <n v="0.6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13-31-0101-02"/>
    <d v="2019-08-18T00:00:00"/>
    <x v="4"/>
    <s v="RINGS"/>
    <n v="2"/>
    <n v="40"/>
    <n v="14.24"/>
    <n v="7.12"/>
    <n v="25.76"/>
    <n v="0.64"/>
    <s v="Sunday"/>
    <d v="2019-08-21T00:00:00"/>
    <s v="Wednesday"/>
    <s v="Wednesday"/>
    <n v="0"/>
    <s v="Low Cost per Unit"/>
    <n v="0"/>
    <n v="1.2"/>
    <n v="0"/>
    <n v="0"/>
    <n v="0"/>
    <s v="Greater Than 8 Weeks Old"/>
  </r>
  <r>
    <s v="13-31-0101-02"/>
    <d v="2019-08-19T00:00:00"/>
    <x v="4"/>
    <s v="RINGS"/>
    <n v="1"/>
    <n v="20"/>
    <n v="7.12"/>
    <n v="7.12"/>
    <n v="12.8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31-0101-02"/>
    <d v="2019-08-20T00:00:00"/>
    <x v="4"/>
    <s v="RINGS"/>
    <n v="1"/>
    <n v="20"/>
    <n v="7.12"/>
    <n v="7.12"/>
    <n v="12.88"/>
    <n v="0.64"/>
    <s v="Tuesday"/>
    <d v="2019-08-23T00:00:00"/>
    <s v="Friday"/>
    <s v="Friday"/>
    <n v="1"/>
    <s v="Low Cost per Unit"/>
    <n v="0"/>
    <n v="0"/>
    <n v="0"/>
    <n v="0"/>
    <n v="0"/>
    <s v="Greater Than 8 Weeks Old"/>
  </r>
  <r>
    <s v="13-31-0101-02"/>
    <d v="2019-08-22T00:00:00"/>
    <x v="4"/>
    <s v="RINGS"/>
    <n v="1"/>
    <n v="20"/>
    <n v="7.12"/>
    <n v="7.12"/>
    <n v="12.88"/>
    <n v="0.64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3-31-0101-02"/>
    <d v="2019-08-23T00:00:00"/>
    <x v="4"/>
    <s v="RINGS"/>
    <n v="2"/>
    <n v="40"/>
    <n v="14.24"/>
    <n v="7.12"/>
    <n v="25.76"/>
    <n v="0.64"/>
    <s v="Friday"/>
    <d v="2019-08-26T00:00:00"/>
    <s v="Monday"/>
    <s v="Monday"/>
    <n v="0"/>
    <s v="Low Cost per Unit"/>
    <n v="0"/>
    <n v="1.2"/>
    <n v="0"/>
    <n v="0"/>
    <n v="0"/>
    <s v="Greater Than 8 Weeks Old"/>
  </r>
  <r>
    <s v="13-31-0101-02"/>
    <d v="2019-08-24T00:00:00"/>
    <x v="4"/>
    <s v="RINGS"/>
    <n v="2"/>
    <n v="40"/>
    <n v="14.24"/>
    <n v="7.12"/>
    <n v="25.76"/>
    <n v="0.64"/>
    <s v="Saturday"/>
    <d v="2019-08-27T00:00:00"/>
    <s v="Tuesday"/>
    <s v="Tuesday"/>
    <n v="0"/>
    <s v="Low Cost per Unit"/>
    <n v="0"/>
    <n v="1.2"/>
    <n v="0"/>
    <n v="0"/>
    <n v="0"/>
    <s v="Greater Than 8 Weeks Old"/>
  </r>
  <r>
    <s v="13-31-0101-02"/>
    <d v="2019-08-25T00:00:00"/>
    <x v="4"/>
    <s v="RINGS"/>
    <n v="3"/>
    <n v="60"/>
    <n v="21.36"/>
    <n v="7.12"/>
    <n v="38.64"/>
    <n v="0.64"/>
    <s v="Sunday"/>
    <d v="2019-08-28T00:00:00"/>
    <s v="Wednesday"/>
    <s v="Wednesday"/>
    <n v="0"/>
    <s v="Low Cost per Unit"/>
    <n v="0"/>
    <n v="1.7999999999999998"/>
    <n v="0"/>
    <n v="0"/>
    <n v="0"/>
    <s v="Greater Than 8 Weeks Old"/>
  </r>
  <r>
    <s v="13-31-0101-02"/>
    <d v="2019-08-26T00:00:00"/>
    <x v="4"/>
    <s v="RINGS"/>
    <n v="2"/>
    <n v="40"/>
    <n v="14.24"/>
    <n v="7.12"/>
    <n v="25.76"/>
    <n v="0.64"/>
    <s v="Monday"/>
    <d v="2019-08-29T00:00:00"/>
    <s v="Thursday"/>
    <s v="Thursday"/>
    <n v="0"/>
    <s v="Low Cost per Unit"/>
    <n v="0"/>
    <n v="1.2"/>
    <n v="0"/>
    <n v="0"/>
    <n v="0"/>
    <s v="Greater Than 8 Weeks Old"/>
  </r>
  <r>
    <s v="13-31-0101-02"/>
    <d v="2019-08-28T00:00:00"/>
    <x v="4"/>
    <s v="RINGS"/>
    <n v="2"/>
    <n v="40"/>
    <n v="14.24"/>
    <n v="7.12"/>
    <n v="25.76"/>
    <n v="0.64"/>
    <s v="Wednesday"/>
    <d v="2019-08-31T00:00:00"/>
    <s v="Saturday"/>
    <s v="Saturday"/>
    <n v="0"/>
    <s v="Low Cost per Unit"/>
    <n v="0"/>
    <n v="1.2"/>
    <n v="0"/>
    <n v="0"/>
    <n v="0"/>
    <s v="Greater Than 8 Weeks Old"/>
  </r>
  <r>
    <s v="13-31-0101-02"/>
    <d v="2019-08-29T00:00:00"/>
    <x v="4"/>
    <s v="RINGS"/>
    <n v="2"/>
    <n v="40"/>
    <n v="14.24"/>
    <n v="7.12"/>
    <n v="25.76"/>
    <n v="0.64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13-31-0101-02"/>
    <d v="2019-08-30T00:00:00"/>
    <x v="4"/>
    <s v="RINGS"/>
    <n v="3"/>
    <n v="60"/>
    <n v="21.36"/>
    <n v="7.12"/>
    <n v="38.64"/>
    <n v="0.64"/>
    <s v="Friday"/>
    <d v="2019-09-02T00:00:00"/>
    <s v="Monday"/>
    <s v="Monday"/>
    <n v="0"/>
    <s v="Low Cost per Unit"/>
    <n v="0"/>
    <n v="1.7999999999999998"/>
    <n v="0"/>
    <n v="0"/>
    <n v="0"/>
    <s v="Greater Than 8 Weeks Old"/>
  </r>
  <r>
    <s v="13-31-0101-03"/>
    <d v="2019-08-04T00:00:00"/>
    <x v="4"/>
    <s v="RINGS"/>
    <n v="1"/>
    <n v="20"/>
    <n v="7.12"/>
    <n v="7.12"/>
    <n v="12.88"/>
    <n v="0.6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3-31-0101-03"/>
    <d v="2019-08-05T00:00:00"/>
    <x v="4"/>
    <s v="RINGS"/>
    <n v="1"/>
    <n v="20"/>
    <n v="7.12"/>
    <n v="7.12"/>
    <n v="12.88"/>
    <n v="0.6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31-0101-03"/>
    <d v="2019-08-10T00:00:00"/>
    <x v="4"/>
    <s v="RINGS"/>
    <n v="1"/>
    <n v="20"/>
    <n v="7.12"/>
    <n v="7.12"/>
    <n v="12.8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31-0101-03"/>
    <d v="2019-08-11T00:00:00"/>
    <x v="4"/>
    <s v="RINGS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3"/>
    <d v="2019-08-12T00:00:00"/>
    <x v="4"/>
    <s v="RINGS"/>
    <n v="1"/>
    <n v="20"/>
    <n v="7.12"/>
    <n v="7.12"/>
    <n v="12.8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31-0101-03"/>
    <d v="2019-08-15T00:00:00"/>
    <x v="4"/>
    <s v="RINGS"/>
    <n v="1"/>
    <n v="20"/>
    <n v="7.12"/>
    <n v="7.12"/>
    <n v="12.8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3-31-0101-03"/>
    <d v="2019-08-19T00:00:00"/>
    <x v="4"/>
    <s v="RINGS"/>
    <n v="1"/>
    <n v="20"/>
    <n v="7.12"/>
    <n v="7.12"/>
    <n v="12.8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31-0101-03"/>
    <d v="2019-08-21T00:00:00"/>
    <x v="4"/>
    <s v="RINGS"/>
    <n v="1"/>
    <n v="20"/>
    <n v="7.12"/>
    <n v="7.12"/>
    <n v="12.88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3-31-0101-03"/>
    <d v="2019-08-25T00:00:00"/>
    <x v="4"/>
    <s v="RINGS"/>
    <n v="1"/>
    <n v="20"/>
    <n v="7.12"/>
    <n v="7.12"/>
    <n v="12.88"/>
    <n v="0.64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3-31-0101-03"/>
    <d v="2019-08-27T00:00:00"/>
    <x v="4"/>
    <s v="RINGS"/>
    <n v="1"/>
    <n v="20"/>
    <n v="7.12"/>
    <n v="7.12"/>
    <n v="12.88"/>
    <n v="0.64"/>
    <s v="Tuesday"/>
    <d v="2019-08-30T00:00:00"/>
    <s v="Friday"/>
    <s v="Friday"/>
    <n v="1"/>
    <s v="Low Cost per Unit"/>
    <n v="0"/>
    <n v="0"/>
    <n v="0"/>
    <n v="0"/>
    <n v="0"/>
    <s v="Greater Than 8 Weeks Old"/>
  </r>
  <r>
    <s v="13-31-0101-03"/>
    <d v="2019-08-28T00:00:00"/>
    <x v="4"/>
    <s v="RINGS"/>
    <n v="1"/>
    <n v="20"/>
    <n v="7.12"/>
    <n v="7.12"/>
    <n v="12.88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13-31-0101-03"/>
    <d v="2019-08-29T00:00:00"/>
    <x v="4"/>
    <s v="RINGS"/>
    <n v="2"/>
    <n v="40"/>
    <n v="14.24"/>
    <n v="7.12"/>
    <n v="25.76"/>
    <n v="0.64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13-31-0101-04"/>
    <d v="2019-08-03T00:00:00"/>
    <x v="4"/>
    <s v="RINGS"/>
    <n v="1"/>
    <n v="20"/>
    <n v="7.12"/>
    <n v="7.12"/>
    <n v="12.88"/>
    <n v="0.6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31-0101-04"/>
    <d v="2019-08-04T00:00:00"/>
    <x v="4"/>
    <s v="RINGS"/>
    <n v="3"/>
    <n v="60"/>
    <n v="21.36"/>
    <n v="7.12"/>
    <n v="38.64"/>
    <n v="0.64"/>
    <s v="Sunday"/>
    <d v="2019-08-07T00:00:00"/>
    <s v="Wednesday"/>
    <s v="Wednesday"/>
    <n v="0"/>
    <s v="Low Cost per Unit"/>
    <n v="0"/>
    <n v="1.7999999999999998"/>
    <n v="0"/>
    <n v="0"/>
    <n v="0"/>
    <s v="Greater Than 8 Weeks Old"/>
  </r>
  <r>
    <s v="13-31-0101-04"/>
    <d v="2019-08-07T00:00:00"/>
    <x v="4"/>
    <s v="RINGS"/>
    <n v="1"/>
    <n v="20"/>
    <n v="7.12"/>
    <n v="7.12"/>
    <n v="12.88"/>
    <n v="0.6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3-31-0101-04"/>
    <d v="2019-08-09T00:00:00"/>
    <x v="4"/>
    <s v="RINGS"/>
    <n v="1"/>
    <n v="20"/>
    <n v="7.12"/>
    <n v="7.12"/>
    <n v="12.88"/>
    <n v="0.64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3-31-0101-04"/>
    <d v="2019-08-11T00:00:00"/>
    <x v="4"/>
    <s v="RINGS"/>
    <n v="1"/>
    <n v="20"/>
    <n v="7.12"/>
    <n v="7.12"/>
    <n v="12.88"/>
    <n v="0.6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3-31-0101-04"/>
    <d v="2019-08-21T00:00:00"/>
    <x v="4"/>
    <s v="RINGS"/>
    <n v="1"/>
    <n v="20"/>
    <n v="7.12"/>
    <n v="7.12"/>
    <n v="12.88"/>
    <n v="0.64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3-31-0101-04"/>
    <d v="2019-08-24T00:00:00"/>
    <x v="4"/>
    <s v="RINGS"/>
    <n v="1"/>
    <n v="20"/>
    <n v="7.12"/>
    <n v="7.12"/>
    <n v="12.88"/>
    <n v="0.64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13-31-0101-04"/>
    <d v="2019-08-26T00:00:00"/>
    <x v="4"/>
    <s v="RINGS"/>
    <n v="1"/>
    <n v="20"/>
    <n v="7.12"/>
    <n v="7.12"/>
    <n v="12.88"/>
    <n v="0.64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3-31-0101-04"/>
    <d v="2019-08-29T00:00:00"/>
    <x v="4"/>
    <s v="RINGS"/>
    <n v="1"/>
    <n v="20"/>
    <n v="7.12"/>
    <n v="7.12"/>
    <n v="12.88"/>
    <n v="0.64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3-81-0101-00-00"/>
    <d v="2019-08-01T00:00:00"/>
    <x v="7"/>
    <s v="BODY CARE"/>
    <n v="2"/>
    <n v="38"/>
    <n v="12"/>
    <n v="6"/>
    <n v="26"/>
    <n v="0.68"/>
    <s v="Thursday"/>
    <d v="2019-08-04T00:00:00"/>
    <s v="Sunday"/>
    <s v="Monday"/>
    <n v="0"/>
    <s v="Low Cost per Unit"/>
    <n v="0"/>
    <n v="1.1399999999999999"/>
    <n v="0"/>
    <n v="0"/>
    <n v="0"/>
    <s v="Greater Than 8 Weeks Old"/>
  </r>
  <r>
    <s v="13-81-0101-00-00"/>
    <d v="2019-08-03T00:00:00"/>
    <x v="7"/>
    <s v="BODY CARE"/>
    <n v="1"/>
    <n v="19"/>
    <n v="6"/>
    <n v="6"/>
    <n v="13"/>
    <n v="0.68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81-0101-00-00"/>
    <d v="2019-08-04T00:00:00"/>
    <x v="7"/>
    <s v="BODY CARE"/>
    <n v="1"/>
    <n v="19"/>
    <n v="6"/>
    <n v="6"/>
    <n v="13"/>
    <n v="0.68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3-81-0101-00-00"/>
    <d v="2019-08-05T00:00:00"/>
    <x v="7"/>
    <s v="BODY CARE"/>
    <n v="1"/>
    <n v="19"/>
    <n v="6"/>
    <n v="6"/>
    <n v="13"/>
    <n v="0.68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3-81-0101-00-00"/>
    <d v="2019-08-07T00:00:00"/>
    <x v="7"/>
    <s v="BODY CARE"/>
    <n v="1"/>
    <n v="19"/>
    <n v="6"/>
    <n v="6"/>
    <n v="13"/>
    <n v="0.6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3-81-0101-00-00"/>
    <d v="2019-08-10T00:00:00"/>
    <x v="7"/>
    <s v="BODY CARE"/>
    <n v="3"/>
    <n v="19"/>
    <n v="18"/>
    <n v="6"/>
    <n v="1"/>
    <n v="0.05"/>
    <s v="Saturday"/>
    <d v="2019-08-13T00:00:00"/>
    <s v="Tuesday"/>
    <s v="Tuesday"/>
    <n v="0"/>
    <s v="Low Cost per Unit"/>
    <n v="0"/>
    <n v="0.56999999999999995"/>
    <n v="0"/>
    <n v="0"/>
    <n v="0"/>
    <s v="Greater Than 8 Weeks Old"/>
  </r>
  <r>
    <s v="13-81-0101-00-00"/>
    <d v="2019-08-12T00:00:00"/>
    <x v="7"/>
    <s v="BODY CARE"/>
    <n v="1"/>
    <n v="19"/>
    <n v="6"/>
    <n v="6"/>
    <n v="13"/>
    <n v="0.6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3-81-0101-00-00"/>
    <d v="2019-08-16T00:00:00"/>
    <x v="7"/>
    <s v="BODY CARE"/>
    <n v="2"/>
    <n v="38"/>
    <n v="12"/>
    <n v="6"/>
    <n v="26"/>
    <n v="0.68"/>
    <s v="Friday"/>
    <d v="2019-08-19T00:00:00"/>
    <s v="Monday"/>
    <s v="Monday"/>
    <n v="0"/>
    <s v="Low Cost per Unit"/>
    <n v="0"/>
    <n v="1.1399999999999999"/>
    <n v="0"/>
    <n v="0"/>
    <n v="0"/>
    <s v="Greater Than 8 Weeks Old"/>
  </r>
  <r>
    <s v="13-81-0101-00-00"/>
    <d v="2019-08-18T00:00:00"/>
    <x v="7"/>
    <s v="BODY CARE"/>
    <n v="1"/>
    <n v="19"/>
    <n v="6"/>
    <n v="6"/>
    <n v="13"/>
    <n v="0.68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3-81-0101-00-00"/>
    <d v="2019-08-19T00:00:00"/>
    <x v="7"/>
    <s v="BODY CARE"/>
    <n v="1"/>
    <n v="19"/>
    <n v="6"/>
    <n v="6"/>
    <n v="13"/>
    <n v="0.68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3-81-0101-00-00"/>
    <d v="2019-08-20T00:00:00"/>
    <x v="7"/>
    <s v="BODY CARE"/>
    <n v="1"/>
    <n v="19"/>
    <n v="6"/>
    <n v="6"/>
    <n v="13"/>
    <n v="0.68"/>
    <s v="Tuesday"/>
    <d v="2019-08-23T00:00:00"/>
    <s v="Friday"/>
    <s v="Friday"/>
    <n v="0.95000000000000007"/>
    <s v="Low Cost per Unit"/>
    <n v="0"/>
    <n v="0"/>
    <n v="0"/>
    <n v="0"/>
    <n v="0"/>
    <s v="Greater Than 8 Weeks Old"/>
  </r>
  <r>
    <s v="13-81-0101-00-00"/>
    <d v="2019-08-21T00:00:00"/>
    <x v="7"/>
    <s v="BODY CARE"/>
    <n v="3"/>
    <n v="38.97"/>
    <n v="18"/>
    <n v="6"/>
    <n v="20.97"/>
    <n v="0.54"/>
    <s v="Wednesday"/>
    <d v="2019-08-24T00:00:00"/>
    <s v="Saturday"/>
    <s v="Saturday"/>
    <n v="0"/>
    <s v="Low Cost per Unit"/>
    <n v="0"/>
    <n v="1.1691"/>
    <n v="0"/>
    <n v="0"/>
    <n v="0"/>
    <s v="Greater Than 8 Weeks Old"/>
  </r>
  <r>
    <s v="13-81-0101-00-00"/>
    <d v="2019-08-23T00:00:00"/>
    <x v="7"/>
    <s v="BODY CARE"/>
    <n v="2"/>
    <n v="25.98"/>
    <n v="12"/>
    <n v="6"/>
    <n v="13.98"/>
    <n v="0.54"/>
    <s v="Friday"/>
    <d v="2019-08-26T00:00:00"/>
    <s v="Monday"/>
    <s v="Monday"/>
    <n v="0"/>
    <s v="Low Cost per Unit"/>
    <n v="0"/>
    <n v="0.77939999999999998"/>
    <n v="0"/>
    <n v="0"/>
    <n v="0"/>
    <s v="Greater Than 8 Weeks Old"/>
  </r>
  <r>
    <s v="13-81-0101-00-00"/>
    <d v="2019-08-24T00:00:00"/>
    <x v="7"/>
    <s v="BODY CARE"/>
    <n v="13"/>
    <n v="168.87"/>
    <n v="78"/>
    <n v="6"/>
    <n v="90.87"/>
    <n v="0.54"/>
    <s v="Saturday"/>
    <d v="2019-08-27T00:00:00"/>
    <s v="Tuesday"/>
    <s v="Tuesday"/>
    <n v="0"/>
    <s v="Low Cost per Unit"/>
    <n v="0"/>
    <n v="5.0660999999999996"/>
    <n v="0"/>
    <n v="0"/>
    <n v="0"/>
    <s v="Greater Than 8 Weeks Old"/>
  </r>
  <r>
    <s v="13-81-0101-00-00"/>
    <d v="2019-08-25T00:00:00"/>
    <x v="7"/>
    <s v="BODY CARE"/>
    <n v="9"/>
    <n v="116.91"/>
    <n v="54"/>
    <n v="6"/>
    <n v="62.91"/>
    <n v="0.54"/>
    <s v="Sunday"/>
    <d v="2019-08-28T00:00:00"/>
    <s v="Wednesday"/>
    <s v="Wednesday"/>
    <n v="0"/>
    <s v="Low Cost per Unit"/>
    <n v="0"/>
    <n v="3.5072999999999999"/>
    <n v="0"/>
    <n v="0"/>
    <n v="0"/>
    <s v="Greater Than 8 Weeks Old"/>
  </r>
  <r>
    <s v="13-81-0101-00-00"/>
    <d v="2019-08-26T00:00:00"/>
    <x v="7"/>
    <s v="BODY CARE"/>
    <n v="10"/>
    <n v="129.9"/>
    <n v="60"/>
    <n v="6"/>
    <n v="69.900000000000006"/>
    <n v="0.54"/>
    <s v="Monday"/>
    <d v="2019-08-29T00:00:00"/>
    <s v="Thursday"/>
    <s v="Thursday"/>
    <n v="0"/>
    <s v="Low Cost per Unit"/>
    <n v="0"/>
    <n v="3.8970000000000002"/>
    <n v="0"/>
    <n v="0"/>
    <n v="0"/>
    <s v="Greater Than 8 Weeks Old"/>
  </r>
  <r>
    <s v="13-81-0101-00-00"/>
    <d v="2019-08-27T00:00:00"/>
    <x v="7"/>
    <s v="BODY CARE"/>
    <n v="6"/>
    <n v="77.94"/>
    <n v="36"/>
    <n v="6"/>
    <n v="41.94"/>
    <n v="0.54"/>
    <s v="Tuesday"/>
    <d v="2019-08-30T00:00:00"/>
    <s v="Friday"/>
    <s v="Friday"/>
    <n v="3.8970000000000002"/>
    <s v="Low Cost per Unit"/>
    <n v="0"/>
    <n v="2.3382000000000001"/>
    <n v="0"/>
    <n v="0"/>
    <n v="0"/>
    <s v="Greater Than 8 Weeks Old"/>
  </r>
  <r>
    <s v="13-81-0101-00-00"/>
    <d v="2019-08-28T00:00:00"/>
    <x v="7"/>
    <s v="BODY CARE"/>
    <n v="7"/>
    <n v="90.93"/>
    <n v="42"/>
    <n v="6"/>
    <n v="48.93"/>
    <n v="0.54"/>
    <s v="Wednesday"/>
    <d v="2019-08-31T00:00:00"/>
    <s v="Saturday"/>
    <s v="Saturday"/>
    <n v="0"/>
    <s v="Low Cost per Unit"/>
    <n v="0"/>
    <n v="2.7279"/>
    <n v="0"/>
    <n v="0"/>
    <n v="0"/>
    <s v="Greater Than 8 Weeks Old"/>
  </r>
  <r>
    <s v="13-81-0101-00-00"/>
    <d v="2019-08-29T00:00:00"/>
    <x v="7"/>
    <s v="BODY CARE"/>
    <n v="6"/>
    <n v="77.94"/>
    <n v="36"/>
    <n v="6"/>
    <n v="41.94"/>
    <n v="0.54"/>
    <s v="Thursday"/>
    <d v="2019-09-01T00:00:00"/>
    <s v="Sunday"/>
    <s v="Monday"/>
    <n v="0"/>
    <s v="Low Cost per Unit"/>
    <n v="0"/>
    <n v="2.3382000000000001"/>
    <n v="0"/>
    <n v="0"/>
    <n v="0"/>
    <s v="Greater Than 8 Weeks Old"/>
  </r>
  <r>
    <s v="13-82-0101-01-00"/>
    <d v="2019-08-01T00:00:00"/>
    <x v="7"/>
    <s v="BATH"/>
    <n v="4"/>
    <n v="104"/>
    <n v="35.520000000000003"/>
    <n v="8.8800000000000008"/>
    <n v="68.48"/>
    <n v="0.66"/>
    <s v="Thursday"/>
    <d v="2019-08-04T00:00:00"/>
    <s v="Sunday"/>
    <s v="Monday"/>
    <n v="0"/>
    <s v="Low Cost per Unit"/>
    <n v="0"/>
    <n v="3.12"/>
    <n v="0"/>
    <n v="0"/>
    <n v="0"/>
    <s v="Greater Than 8 Weeks Old"/>
  </r>
  <r>
    <s v="13-82-0101-01-00"/>
    <d v="2019-08-02T00:00:00"/>
    <x v="7"/>
    <s v="BATH"/>
    <n v="3"/>
    <n v="78"/>
    <n v="26.64"/>
    <n v="8.8800000000000008"/>
    <n v="51.36"/>
    <n v="0.66"/>
    <s v="Friday"/>
    <d v="2019-08-05T00:00:00"/>
    <s v="Monday"/>
    <s v="Monday"/>
    <n v="0"/>
    <s v="Low Cost per Unit"/>
    <n v="0"/>
    <n v="2.34"/>
    <n v="0"/>
    <n v="0"/>
    <n v="0"/>
    <s v="Greater Than 8 Weeks Old"/>
  </r>
  <r>
    <s v="13-82-0101-01-00"/>
    <d v="2019-08-03T00:00:00"/>
    <x v="7"/>
    <s v="BATH"/>
    <n v="1"/>
    <n v="26"/>
    <n v="8.8800000000000008"/>
    <n v="8.8800000000000008"/>
    <n v="17.12"/>
    <n v="0.66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13-82-0101-01-00"/>
    <d v="2019-08-04T00:00:00"/>
    <x v="7"/>
    <s v="BATH"/>
    <n v="7"/>
    <n v="126"/>
    <n v="62.16"/>
    <n v="8.879999999999999"/>
    <n v="63.84"/>
    <n v="0.51"/>
    <s v="Sunday"/>
    <d v="2019-08-07T00:00:00"/>
    <s v="Wednesday"/>
    <s v="Wednesday"/>
    <n v="0"/>
    <s v="Low Cost per Unit"/>
    <n v="0"/>
    <n v="3.78"/>
    <n v="0"/>
    <n v="0"/>
    <n v="0"/>
    <s v="Greater Than 8 Weeks Old"/>
  </r>
  <r>
    <s v="13-82-0101-01-00"/>
    <d v="2019-08-05T00:00:00"/>
    <x v="7"/>
    <s v="BATH"/>
    <n v="6"/>
    <n v="104"/>
    <n v="53.28"/>
    <n v="8.8800000000000008"/>
    <n v="50.72"/>
    <n v="0.49"/>
    <s v="Monday"/>
    <d v="2019-08-08T00:00:00"/>
    <s v="Thursday"/>
    <s v="Thursday"/>
    <n v="0"/>
    <s v="Low Cost per Unit"/>
    <n v="0"/>
    <n v="3.12"/>
    <n v="0"/>
    <n v="0"/>
    <n v="0"/>
    <s v="Greater Than 8 Weeks Old"/>
  </r>
  <r>
    <s v="13-82-0101-01-00"/>
    <d v="2019-08-06T00:00:00"/>
    <x v="7"/>
    <s v="BATH"/>
    <n v="5"/>
    <n v="130"/>
    <n v="44.4"/>
    <n v="8.879999999999999"/>
    <n v="85.6"/>
    <n v="0.66"/>
    <s v="Tuesday"/>
    <d v="2019-08-09T00:00:00"/>
    <s v="Friday"/>
    <s v="Friday"/>
    <n v="6.5"/>
    <s v="Low Cost per Unit"/>
    <n v="0"/>
    <n v="3.9"/>
    <n v="0"/>
    <n v="0"/>
    <n v="0"/>
    <s v="Greater Than 8 Weeks Old"/>
  </r>
  <r>
    <s v="13-82-0101-01-00"/>
    <d v="2019-08-07T00:00:00"/>
    <x v="7"/>
    <s v="BATH"/>
    <n v="3"/>
    <n v="78"/>
    <n v="26.64"/>
    <n v="8.8800000000000008"/>
    <n v="51.36"/>
    <n v="0.66"/>
    <s v="Wednesday"/>
    <d v="2019-08-10T00:00:00"/>
    <s v="Saturday"/>
    <s v="Saturday"/>
    <n v="0"/>
    <s v="Low Cost per Unit"/>
    <n v="0"/>
    <n v="2.34"/>
    <n v="0"/>
    <n v="0"/>
    <n v="0"/>
    <s v="Greater Than 8 Weeks Old"/>
  </r>
  <r>
    <s v="13-82-0101-01-00"/>
    <d v="2019-08-08T00:00:00"/>
    <x v="7"/>
    <s v="BATH"/>
    <n v="1"/>
    <n v="26"/>
    <n v="8.8800000000000008"/>
    <n v="8.8800000000000008"/>
    <n v="17.12"/>
    <n v="0.6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3-82-0101-01-00"/>
    <d v="2019-08-09T00:00:00"/>
    <x v="7"/>
    <s v="BATH"/>
    <n v="1"/>
    <n v="26"/>
    <n v="8.8800000000000008"/>
    <n v="8.8800000000000008"/>
    <n v="17.12"/>
    <n v="0.6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3-82-0101-01-00"/>
    <d v="2019-08-10T00:00:00"/>
    <x v="7"/>
    <s v="BATH"/>
    <n v="1"/>
    <n v="26"/>
    <n v="8.8800000000000008"/>
    <n v="8.8800000000000008"/>
    <n v="17.12"/>
    <n v="0.6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3-82-0101-01-00"/>
    <d v="2019-08-11T00:00:00"/>
    <x v="7"/>
    <s v="BATH"/>
    <n v="3"/>
    <n v="78"/>
    <n v="26.64"/>
    <n v="8.8800000000000008"/>
    <n v="51.36"/>
    <n v="0.66"/>
    <s v="Sunday"/>
    <d v="2019-08-14T00:00:00"/>
    <s v="Wednesday"/>
    <s v="Wednesday"/>
    <n v="0"/>
    <s v="Low Cost per Unit"/>
    <n v="0"/>
    <n v="2.34"/>
    <n v="0"/>
    <n v="0"/>
    <n v="0"/>
    <s v="Greater Than 8 Weeks Old"/>
  </r>
  <r>
    <s v="13-82-0101-01-00"/>
    <d v="2019-08-12T00:00:00"/>
    <x v="7"/>
    <s v="BATH"/>
    <n v="3"/>
    <n v="78"/>
    <n v="26.64"/>
    <n v="8.8800000000000008"/>
    <n v="51.36"/>
    <n v="0.66"/>
    <s v="Monday"/>
    <d v="2019-08-15T00:00:00"/>
    <s v="Thursday"/>
    <s v="Thursday"/>
    <n v="0"/>
    <s v="Low Cost per Unit"/>
    <n v="0"/>
    <n v="2.34"/>
    <n v="0"/>
    <n v="0"/>
    <n v="0"/>
    <s v="Greater Than 8 Weeks Old"/>
  </r>
  <r>
    <s v="13-82-0101-01-00"/>
    <d v="2019-08-13T00:00:00"/>
    <x v="7"/>
    <s v="BATH"/>
    <n v="3"/>
    <n v="78"/>
    <n v="26.64"/>
    <n v="8.8800000000000008"/>
    <n v="51.36"/>
    <n v="0.66"/>
    <s v="Tuesday"/>
    <d v="2019-08-16T00:00:00"/>
    <s v="Friday"/>
    <s v="Friday"/>
    <n v="3.9000000000000004"/>
    <s v="Low Cost per Unit"/>
    <n v="0"/>
    <n v="2.34"/>
    <n v="0"/>
    <n v="0"/>
    <n v="0"/>
    <s v="Greater Than 8 Weeks Old"/>
  </r>
  <r>
    <s v="13-82-0101-01-00"/>
    <d v="2019-08-14T00:00:00"/>
    <x v="7"/>
    <s v="BATH"/>
    <n v="3"/>
    <n v="78"/>
    <n v="26.64"/>
    <n v="8.8800000000000008"/>
    <n v="51.36"/>
    <n v="0.66"/>
    <s v="Wednesday"/>
    <d v="2019-08-17T00:00:00"/>
    <s v="Saturday"/>
    <s v="Saturday"/>
    <n v="0"/>
    <s v="Low Cost per Unit"/>
    <n v="0"/>
    <n v="2.34"/>
    <n v="0"/>
    <n v="0"/>
    <n v="0"/>
    <s v="Greater Than 8 Weeks Old"/>
  </r>
  <r>
    <s v="13-82-0101-01-00"/>
    <d v="2019-08-15T00:00:00"/>
    <x v="7"/>
    <s v="BATH"/>
    <n v="2"/>
    <n v="52"/>
    <n v="17.760000000000002"/>
    <n v="8.8800000000000008"/>
    <n v="34.24"/>
    <n v="0.66"/>
    <s v="Thursday"/>
    <d v="2019-08-18T00:00:00"/>
    <s v="Sunday"/>
    <s v="Monday"/>
    <n v="0"/>
    <s v="Low Cost per Unit"/>
    <n v="0"/>
    <n v="1.56"/>
    <n v="0"/>
    <n v="0"/>
    <n v="0"/>
    <s v="Greater Than 8 Weeks Old"/>
  </r>
  <r>
    <s v="13-82-0101-01-00"/>
    <d v="2019-08-16T00:00:00"/>
    <x v="7"/>
    <s v="BATH"/>
    <n v="2"/>
    <n v="52"/>
    <n v="17.760000000000002"/>
    <n v="8.8800000000000008"/>
    <n v="34.24"/>
    <n v="0.66"/>
    <s v="Friday"/>
    <d v="2019-08-19T00:00:00"/>
    <s v="Monday"/>
    <s v="Monday"/>
    <n v="0"/>
    <s v="Low Cost per Unit"/>
    <n v="0"/>
    <n v="1.56"/>
    <n v="0"/>
    <n v="0"/>
    <n v="0"/>
    <s v="Greater Than 8 Weeks Old"/>
  </r>
  <r>
    <s v="13-82-0101-01-00"/>
    <d v="2019-08-18T00:00:00"/>
    <x v="7"/>
    <s v="BATH"/>
    <n v="3"/>
    <n v="78"/>
    <n v="26.64"/>
    <n v="8.8800000000000008"/>
    <n v="51.36"/>
    <n v="0.66"/>
    <s v="Sunday"/>
    <d v="2019-08-21T00:00:00"/>
    <s v="Wednesday"/>
    <s v="Wednesday"/>
    <n v="0"/>
    <s v="Low Cost per Unit"/>
    <n v="0"/>
    <n v="2.34"/>
    <n v="0"/>
    <n v="0"/>
    <n v="0"/>
    <s v="Greater Than 8 Weeks Old"/>
  </r>
  <r>
    <s v="13-82-0101-01-00"/>
    <d v="2019-08-19T00:00:00"/>
    <x v="7"/>
    <s v="BATH"/>
    <n v="6"/>
    <n v="156"/>
    <n v="53.28"/>
    <n v="8.8800000000000008"/>
    <n v="102.72"/>
    <n v="0.66"/>
    <s v="Monday"/>
    <d v="2019-08-22T00:00:00"/>
    <s v="Thursday"/>
    <s v="Thursday"/>
    <n v="0"/>
    <s v="Low Cost per Unit"/>
    <n v="0"/>
    <n v="4.68"/>
    <n v="0"/>
    <n v="0"/>
    <n v="0"/>
    <s v="Greater Than 8 Weeks Old"/>
  </r>
  <r>
    <s v="13-82-0101-01-00"/>
    <d v="2019-08-20T00:00:00"/>
    <x v="7"/>
    <s v="BATH"/>
    <n v="4"/>
    <n v="104"/>
    <n v="35.520000000000003"/>
    <n v="8.8800000000000008"/>
    <n v="68.48"/>
    <n v="0.66"/>
    <s v="Tuesday"/>
    <d v="2019-08-23T00:00:00"/>
    <s v="Friday"/>
    <s v="Friday"/>
    <n v="5.2"/>
    <s v="Low Cost per Unit"/>
    <n v="0"/>
    <n v="3.12"/>
    <n v="0"/>
    <n v="0"/>
    <n v="0"/>
    <s v="Greater Than 8 Weeks Old"/>
  </r>
  <r>
    <s v="13-82-0101-01-00"/>
    <d v="2019-08-21T00:00:00"/>
    <x v="7"/>
    <s v="BATH"/>
    <n v="4"/>
    <n v="104"/>
    <n v="35.520000000000003"/>
    <n v="8.8800000000000008"/>
    <n v="68.48"/>
    <n v="0.66"/>
    <s v="Wednesday"/>
    <d v="2019-08-24T00:00:00"/>
    <s v="Saturday"/>
    <s v="Saturday"/>
    <n v="0"/>
    <s v="Low Cost per Unit"/>
    <n v="0"/>
    <n v="3.12"/>
    <n v="0"/>
    <n v="0"/>
    <n v="0"/>
    <s v="Greater Than 8 Weeks Old"/>
  </r>
  <r>
    <s v="13-82-0101-01-00"/>
    <d v="2019-08-22T00:00:00"/>
    <x v="7"/>
    <s v="BATH"/>
    <n v="4"/>
    <n v="104"/>
    <n v="35.520000000000003"/>
    <n v="8.8800000000000008"/>
    <n v="68.48"/>
    <n v="0.66"/>
    <s v="Thursday"/>
    <d v="2019-08-25T00:00:00"/>
    <s v="Sunday"/>
    <s v="Monday"/>
    <n v="0"/>
    <s v="Low Cost per Unit"/>
    <n v="0"/>
    <n v="3.12"/>
    <n v="0"/>
    <n v="0"/>
    <n v="0"/>
    <s v="Greater Than 8 Weeks Old"/>
  </r>
  <r>
    <s v="13-82-0101-01-00"/>
    <d v="2019-08-23T00:00:00"/>
    <x v="7"/>
    <s v="BATH"/>
    <n v="2"/>
    <n v="52"/>
    <n v="17.760000000000002"/>
    <n v="8.8800000000000008"/>
    <n v="34.24"/>
    <n v="0.66"/>
    <s v="Friday"/>
    <d v="2019-08-26T00:00:00"/>
    <s v="Monday"/>
    <s v="Monday"/>
    <n v="0"/>
    <s v="Low Cost per Unit"/>
    <n v="0"/>
    <n v="1.56"/>
    <n v="0"/>
    <n v="0"/>
    <n v="0"/>
    <s v="Greater Than 8 Weeks Old"/>
  </r>
  <r>
    <s v="13-82-0101-01-00"/>
    <d v="2019-08-25T00:00:00"/>
    <x v="7"/>
    <s v="BATH"/>
    <n v="7"/>
    <n v="182"/>
    <n v="62.16"/>
    <n v="8.879999999999999"/>
    <n v="119.84"/>
    <n v="0.66"/>
    <s v="Sunday"/>
    <d v="2019-08-28T00:00:00"/>
    <s v="Wednesday"/>
    <s v="Wednesday"/>
    <n v="0"/>
    <s v="Low Cost per Unit"/>
    <n v="0"/>
    <n v="5.46"/>
    <n v="0"/>
    <n v="0"/>
    <n v="0"/>
    <s v="Greater Than 8 Weeks Old"/>
  </r>
  <r>
    <s v="13-82-0101-01-00"/>
    <d v="2019-08-26T00:00:00"/>
    <x v="7"/>
    <s v="BATH"/>
    <n v="4"/>
    <n v="104"/>
    <n v="35.520000000000003"/>
    <n v="8.8800000000000008"/>
    <n v="68.48"/>
    <n v="0.66"/>
    <s v="Monday"/>
    <d v="2019-08-29T00:00:00"/>
    <s v="Thursday"/>
    <s v="Thursday"/>
    <n v="0"/>
    <s v="Low Cost per Unit"/>
    <n v="0"/>
    <n v="3.12"/>
    <n v="0"/>
    <n v="0"/>
    <n v="0"/>
    <s v="Greater Than 8 Weeks Old"/>
  </r>
  <r>
    <s v="13-82-0101-01-00"/>
    <d v="2019-08-27T00:00:00"/>
    <x v="7"/>
    <s v="BATH"/>
    <n v="2"/>
    <n v="52"/>
    <n v="17.760000000000002"/>
    <n v="8.8800000000000008"/>
    <n v="34.24"/>
    <n v="0.66"/>
    <s v="Tuesday"/>
    <d v="2019-08-30T00:00:00"/>
    <s v="Friday"/>
    <s v="Friday"/>
    <n v="2.6"/>
    <s v="Low Cost per Unit"/>
    <n v="0"/>
    <n v="1.56"/>
    <n v="0"/>
    <n v="0"/>
    <n v="0"/>
    <s v="Greater Than 8 Weeks Old"/>
  </r>
  <r>
    <s v="13-82-0101-01-00"/>
    <d v="2019-08-28T00:00:00"/>
    <x v="7"/>
    <s v="BATH"/>
    <n v="2"/>
    <n v="52"/>
    <n v="17.760000000000002"/>
    <n v="8.8800000000000008"/>
    <n v="34.24"/>
    <n v="0.66"/>
    <s v="Wednesday"/>
    <d v="2019-08-31T00:00:00"/>
    <s v="Saturday"/>
    <s v="Saturday"/>
    <n v="0"/>
    <s v="Low Cost per Unit"/>
    <n v="0"/>
    <n v="1.56"/>
    <n v="0"/>
    <n v="0"/>
    <n v="0"/>
    <s v="Greater Than 8 Weeks Old"/>
  </r>
  <r>
    <s v="13-82-0101-01-00"/>
    <d v="2019-08-29T00:00:00"/>
    <x v="7"/>
    <s v="BATH"/>
    <n v="1"/>
    <n v="26"/>
    <n v="8.8800000000000008"/>
    <n v="8.8800000000000008"/>
    <n v="17.12"/>
    <n v="0.66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3-82-0101-01-00"/>
    <d v="2019-08-30T00:00:00"/>
    <x v="7"/>
    <s v="BATH"/>
    <n v="1"/>
    <n v="26"/>
    <n v="8.8800000000000008"/>
    <n v="8.8800000000000008"/>
    <n v="17.12"/>
    <n v="0.6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4-63-1401-01-00"/>
    <d v="2019-08-07T00:00:00"/>
    <x v="1"/>
    <s v="CYCLING"/>
    <n v="9"/>
    <n v="179.91"/>
    <n v="139.5"/>
    <n v="15.5"/>
    <n v="40.409999999999997"/>
    <n v="0.22"/>
    <s v="Wednesday"/>
    <d v="2019-08-10T00:00:00"/>
    <s v="Saturday"/>
    <s v="Saturday"/>
    <n v="0"/>
    <s v="Low Cost per Unit"/>
    <n v="0"/>
    <n v="5.3972999999999995"/>
    <n v="0"/>
    <n v="0"/>
    <n v="0"/>
    <s v="Greater Than 8 Weeks Old"/>
  </r>
  <r>
    <s v="14-63-1401-01-00"/>
    <d v="2019-08-08T00:00:00"/>
    <x v="1"/>
    <s v="CYCLING"/>
    <n v="3"/>
    <n v="78.98"/>
    <n v="46.5"/>
    <n v="15.5"/>
    <n v="32.479999999999997"/>
    <n v="0.41"/>
    <s v="Thursday"/>
    <d v="2019-08-11T00:00:00"/>
    <s v="Sunday"/>
    <s v="Monday"/>
    <n v="0"/>
    <s v="Low Cost per Unit"/>
    <n v="0"/>
    <n v="2.3694000000000002"/>
    <n v="0"/>
    <n v="0"/>
    <n v="0"/>
    <s v="Greater Than 8 Weeks Old"/>
  </r>
  <r>
    <s v="14-63-1401-01-00"/>
    <d v="2019-08-09T00:00:00"/>
    <x v="1"/>
    <s v="CYCLING"/>
    <n v="4"/>
    <n v="79.959999999999994"/>
    <n v="62"/>
    <n v="15.5"/>
    <n v="17.96"/>
    <n v="0.22"/>
    <s v="Friday"/>
    <d v="2019-08-12T00:00:00"/>
    <s v="Monday"/>
    <s v="Monday"/>
    <n v="0"/>
    <s v="Low Cost per Unit"/>
    <n v="0"/>
    <n v="2.3987999999999996"/>
    <n v="0"/>
    <n v="0"/>
    <n v="0"/>
    <s v="Greater Than 8 Weeks Old"/>
  </r>
  <r>
    <s v="14-63-1401-01-00"/>
    <d v="2019-08-10T00:00:00"/>
    <x v="1"/>
    <s v="CYCLING"/>
    <n v="1"/>
    <n v="19.989999999999998"/>
    <n v="15.5"/>
    <n v="15.5"/>
    <n v="4.49"/>
    <n v="0.22"/>
    <s v="Saturday"/>
    <d v="2019-08-13T00:00:00"/>
    <s v="Tuesday"/>
    <s v="Tuesday"/>
    <n v="0"/>
    <s v="Low Cost per Unit"/>
    <n v="0"/>
    <n v="0"/>
    <n v="0"/>
    <n v="1.9989999999999999"/>
    <n v="0"/>
    <s v="Greater Than 8 Weeks Old"/>
  </r>
  <r>
    <s v="14-63-1401-01-00"/>
    <d v="2019-08-11T00:00:00"/>
    <x v="1"/>
    <s v="CYCLING"/>
    <n v="10"/>
    <n v="199.9"/>
    <n v="155"/>
    <n v="15.5"/>
    <n v="44.9"/>
    <n v="0.22"/>
    <s v="Sunday"/>
    <d v="2019-08-14T00:00:00"/>
    <s v="Wednesday"/>
    <s v="Wednesday"/>
    <n v="0"/>
    <s v="Low Cost per Unit"/>
    <n v="0"/>
    <n v="5.9969999999999999"/>
    <n v="0"/>
    <n v="0"/>
    <n v="0"/>
    <s v="Greater Than 8 Weeks Old"/>
  </r>
  <r>
    <s v="14-63-1401-01-00"/>
    <d v="2019-08-12T00:00:00"/>
    <x v="1"/>
    <s v="CYCLING"/>
    <n v="6"/>
    <n v="119.94"/>
    <n v="93"/>
    <n v="15.5"/>
    <n v="26.94"/>
    <n v="0.22"/>
    <s v="Monday"/>
    <d v="2019-08-15T00:00:00"/>
    <s v="Thursday"/>
    <s v="Thursday"/>
    <n v="0"/>
    <s v="Low Cost per Unit"/>
    <n v="0"/>
    <n v="3.5981999999999998"/>
    <n v="0"/>
    <n v="0"/>
    <n v="0"/>
    <s v="Greater Than 8 Weeks Old"/>
  </r>
  <r>
    <s v="14-63-1401-01-00"/>
    <d v="2019-08-13T00:00:00"/>
    <x v="1"/>
    <s v="CYCLING"/>
    <n v="2"/>
    <n v="39.979999999999997"/>
    <n v="31"/>
    <n v="15.5"/>
    <n v="8.98"/>
    <n v="0.22"/>
    <s v="Tuesday"/>
    <d v="2019-08-16T00:00:00"/>
    <s v="Friday"/>
    <s v="Friday"/>
    <n v="1.9989999999999999"/>
    <s v="Low Cost per Unit"/>
    <n v="0"/>
    <n v="1.1993999999999998"/>
    <n v="0"/>
    <n v="0"/>
    <n v="0"/>
    <s v="Greater Than 8 Weeks Old"/>
  </r>
  <r>
    <s v="14-63-1401-01-00"/>
    <d v="2019-08-14T00:00:00"/>
    <x v="1"/>
    <s v="CYCLING"/>
    <n v="6"/>
    <n v="119.94"/>
    <n v="93"/>
    <n v="15.5"/>
    <n v="26.94"/>
    <n v="0.22"/>
    <s v="Wednesday"/>
    <d v="2019-08-17T00:00:00"/>
    <s v="Saturday"/>
    <s v="Saturday"/>
    <n v="0"/>
    <s v="Low Cost per Unit"/>
    <n v="0"/>
    <n v="3.5981999999999998"/>
    <n v="0"/>
    <n v="0"/>
    <n v="0"/>
    <s v="Greater Than 8 Weeks Old"/>
  </r>
  <r>
    <s v="14-63-1401-01-00"/>
    <d v="2019-08-15T00:00:00"/>
    <x v="1"/>
    <s v="CYCLING"/>
    <n v="5"/>
    <n v="99.95"/>
    <n v="77.5"/>
    <n v="15.5"/>
    <n v="22.45"/>
    <n v="0.22"/>
    <s v="Thursday"/>
    <d v="2019-08-18T00:00:00"/>
    <s v="Sunday"/>
    <s v="Monday"/>
    <n v="0"/>
    <s v="Low Cost per Unit"/>
    <n v="0"/>
    <n v="2.9984999999999999"/>
    <n v="0"/>
    <n v="0"/>
    <n v="0"/>
    <s v="Greater Than 8 Weeks Old"/>
  </r>
  <r>
    <s v="14-63-1401-01-00"/>
    <d v="2019-08-16T00:00:00"/>
    <x v="1"/>
    <s v="CYCLING"/>
    <n v="11"/>
    <n v="219.89"/>
    <n v="170.5"/>
    <n v="15.5"/>
    <n v="49.39"/>
    <n v="0.22"/>
    <s v="Friday"/>
    <d v="2019-08-19T00:00:00"/>
    <s v="Monday"/>
    <s v="Monday"/>
    <n v="0"/>
    <s v="Low Cost per Unit"/>
    <n v="0"/>
    <n v="6.5966999999999993"/>
    <n v="0"/>
    <n v="0"/>
    <n v="0"/>
    <s v="Greater Than 8 Weeks Old"/>
  </r>
  <r>
    <s v="14-63-1401-01-00"/>
    <d v="2019-08-17T00:00:00"/>
    <x v="1"/>
    <s v="CYCLING"/>
    <n v="3"/>
    <n v="59.97"/>
    <n v="46.5"/>
    <n v="15.5"/>
    <n v="13.47"/>
    <n v="0.22"/>
    <s v="Saturday"/>
    <d v="2019-08-20T00:00:00"/>
    <s v="Tuesday"/>
    <s v="Tuesday"/>
    <n v="0"/>
    <s v="Low Cost per Unit"/>
    <n v="0"/>
    <n v="1.7990999999999999"/>
    <n v="0"/>
    <n v="5.9969999999999999"/>
    <n v="0"/>
    <s v="Greater Than 8 Weeks Old"/>
  </r>
  <r>
    <s v="14-63-1401-01-00"/>
    <d v="2019-08-18T00:00:00"/>
    <x v="1"/>
    <s v="CYCLING"/>
    <n v="5"/>
    <n v="99.95"/>
    <n v="77.5"/>
    <n v="15.5"/>
    <n v="22.45"/>
    <n v="0.22"/>
    <s v="Sunday"/>
    <d v="2019-08-21T00:00:00"/>
    <s v="Wednesday"/>
    <s v="Wednesday"/>
    <n v="0"/>
    <s v="Low Cost per Unit"/>
    <n v="0"/>
    <n v="2.9984999999999999"/>
    <n v="0"/>
    <n v="0"/>
    <n v="0"/>
    <s v="Greater Than 8 Weeks Old"/>
  </r>
  <r>
    <s v="14-63-1401-01-00"/>
    <d v="2019-08-19T00:00:00"/>
    <x v="1"/>
    <s v="CYCLING"/>
    <n v="6"/>
    <n v="119.94"/>
    <n v="93"/>
    <n v="15.5"/>
    <n v="26.94"/>
    <n v="0.22"/>
    <s v="Monday"/>
    <d v="2019-08-22T00:00:00"/>
    <s v="Thursday"/>
    <s v="Thursday"/>
    <n v="0"/>
    <s v="Low Cost per Unit"/>
    <n v="0"/>
    <n v="3.5981999999999998"/>
    <n v="0"/>
    <n v="0"/>
    <n v="0"/>
    <s v="Greater Than 8 Weeks Old"/>
  </r>
  <r>
    <s v="14-63-1401-01-00"/>
    <d v="2019-08-20T00:00:00"/>
    <x v="1"/>
    <s v="CYCLING"/>
    <n v="4"/>
    <n v="79.959999999999994"/>
    <n v="62"/>
    <n v="15.5"/>
    <n v="17.96"/>
    <n v="0.22"/>
    <s v="Tuesday"/>
    <d v="2019-08-23T00:00:00"/>
    <s v="Friday"/>
    <s v="Friday"/>
    <n v="3.9979999999999998"/>
    <s v="Low Cost per Unit"/>
    <n v="0"/>
    <n v="2.3987999999999996"/>
    <n v="0"/>
    <n v="0"/>
    <n v="0"/>
    <s v="Greater Than 8 Weeks Old"/>
  </r>
  <r>
    <s v="14-63-1401-01-00"/>
    <d v="2019-08-21T00:00:00"/>
    <x v="1"/>
    <s v="CYCLING"/>
    <n v="1"/>
    <n v="19.989999999999998"/>
    <n v="15.5"/>
    <n v="15.5"/>
    <n v="4.49"/>
    <n v="0.22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4-0103-01-00"/>
    <d v="2019-08-01T00:00:00"/>
    <x v="1"/>
    <s v="LOWER BODY"/>
    <n v="2"/>
    <n v="58"/>
    <n v="25.2"/>
    <n v="12.6"/>
    <n v="32.799999999999997"/>
    <n v="0.56999999999999995"/>
    <s v="Thursday"/>
    <d v="2019-08-04T00:00:00"/>
    <s v="Sunday"/>
    <s v="Monday"/>
    <n v="0"/>
    <s v="Low Cost per Unit"/>
    <n v="0"/>
    <n v="1.74"/>
    <n v="0"/>
    <n v="0"/>
    <n v="0"/>
    <s v="Greater Than 8 Weeks Old"/>
  </r>
  <r>
    <s v="17-24-0103-01-00"/>
    <d v="2019-08-02T00:00:00"/>
    <x v="1"/>
    <s v="LOWER BODY"/>
    <n v="3"/>
    <n v="87"/>
    <n v="37.799999999999997"/>
    <n v="12.6"/>
    <n v="49.2"/>
    <n v="0.56999999999999995"/>
    <s v="Friday"/>
    <d v="2019-08-05T00:00:00"/>
    <s v="Monday"/>
    <s v="Monday"/>
    <n v="0"/>
    <s v="Low Cost per Unit"/>
    <n v="0"/>
    <n v="2.61"/>
    <n v="0"/>
    <n v="0"/>
    <n v="0"/>
    <s v="Greater Than 8 Weeks Old"/>
  </r>
  <r>
    <s v="17-24-0103-01-00"/>
    <d v="2019-08-04T00:00:00"/>
    <x v="1"/>
    <s v="LOWER BODY"/>
    <n v="2"/>
    <n v="58"/>
    <n v="25.2"/>
    <n v="12.6"/>
    <n v="32.799999999999997"/>
    <n v="0.56999999999999995"/>
    <s v="Sunday"/>
    <d v="2019-08-07T00:00:00"/>
    <s v="Wednesday"/>
    <s v="Wednesday"/>
    <n v="0"/>
    <s v="Low Cost per Unit"/>
    <n v="0"/>
    <n v="1.74"/>
    <n v="0"/>
    <n v="0"/>
    <n v="0"/>
    <s v="Greater Than 8 Weeks Old"/>
  </r>
  <r>
    <s v="17-24-0103-01-00"/>
    <d v="2019-08-07T00:00:00"/>
    <x v="1"/>
    <s v="LOWER BODY"/>
    <n v="6"/>
    <n v="128.94999999999999"/>
    <n v="75.599999999999994"/>
    <n v="12.6"/>
    <n v="53.35"/>
    <n v="0.41"/>
    <s v="Wednesday"/>
    <d v="2019-08-10T00:00:00"/>
    <s v="Saturday"/>
    <s v="Saturday"/>
    <n v="0"/>
    <s v="Low Cost per Unit"/>
    <n v="0"/>
    <n v="3.8684999999999996"/>
    <n v="0"/>
    <n v="0"/>
    <n v="0"/>
    <s v="Greater Than 8 Weeks Old"/>
  </r>
  <r>
    <s v="17-24-0103-01-00"/>
    <d v="2019-08-08T00:00:00"/>
    <x v="1"/>
    <s v="LOWER BODY"/>
    <n v="6"/>
    <n v="119.94"/>
    <n v="75.599999999999994"/>
    <n v="12.6"/>
    <n v="44.34"/>
    <n v="0.37"/>
    <s v="Thursday"/>
    <d v="2019-08-11T00:00:00"/>
    <s v="Sunday"/>
    <s v="Monday"/>
    <n v="0"/>
    <s v="Low Cost per Unit"/>
    <n v="0"/>
    <n v="3.5981999999999998"/>
    <n v="0"/>
    <n v="0"/>
    <n v="0"/>
    <s v="Greater Than 8 Weeks Old"/>
  </r>
  <r>
    <s v="17-24-0103-01-00"/>
    <d v="2019-08-09T00:00:00"/>
    <x v="1"/>
    <s v="LOWER BODY"/>
    <n v="2"/>
    <n v="39.979999999999997"/>
    <n v="25.2"/>
    <n v="12.6"/>
    <n v="14.78"/>
    <n v="0.37"/>
    <s v="Friday"/>
    <d v="2019-08-12T00:00:00"/>
    <s v="Monday"/>
    <s v="Monday"/>
    <n v="0"/>
    <s v="Low Cost per Unit"/>
    <n v="0"/>
    <n v="1.1993999999999998"/>
    <n v="0"/>
    <n v="0"/>
    <n v="0"/>
    <s v="Greater Than 8 Weeks Old"/>
  </r>
  <r>
    <s v="17-24-0103-01-00"/>
    <d v="2019-08-10T00:00:00"/>
    <x v="1"/>
    <s v="LOWER BODY"/>
    <n v="8"/>
    <n v="159.91999999999999"/>
    <n v="100.8"/>
    <n v="12.6"/>
    <n v="59.12"/>
    <n v="0.37"/>
    <s v="Saturday"/>
    <d v="2019-08-13T00:00:00"/>
    <s v="Tuesday"/>
    <s v="Tuesday"/>
    <n v="0"/>
    <s v="Low Cost per Unit"/>
    <n v="0"/>
    <n v="4.7975999999999992"/>
    <n v="0"/>
    <n v="15.991999999999999"/>
    <n v="0"/>
    <s v="Greater Than 8 Weeks Old"/>
  </r>
  <r>
    <s v="17-24-0103-01-00"/>
    <d v="2019-08-11T00:00:00"/>
    <x v="1"/>
    <s v="LOWER BODY"/>
    <n v="3"/>
    <n v="59.97"/>
    <n v="37.799999999999997"/>
    <n v="12.6"/>
    <n v="22.17"/>
    <n v="0.37"/>
    <s v="Sunday"/>
    <d v="2019-08-14T00:00:00"/>
    <s v="Wednesday"/>
    <s v="Wednesday"/>
    <n v="0"/>
    <s v="Low Cost per Unit"/>
    <n v="0"/>
    <n v="1.7990999999999999"/>
    <n v="0"/>
    <n v="0"/>
    <n v="0"/>
    <s v="Greater Than 8 Weeks Old"/>
  </r>
  <r>
    <s v="17-24-0103-01-00"/>
    <d v="2019-08-12T00:00:00"/>
    <x v="1"/>
    <s v="LOWER BODY"/>
    <n v="3"/>
    <n v="59.97"/>
    <n v="37.799999999999997"/>
    <n v="12.6"/>
    <n v="22.17"/>
    <n v="0.37"/>
    <s v="Monday"/>
    <d v="2019-08-15T00:00:00"/>
    <s v="Thursday"/>
    <s v="Thursday"/>
    <n v="0"/>
    <s v="Low Cost per Unit"/>
    <n v="0"/>
    <n v="1.7990999999999999"/>
    <n v="0"/>
    <n v="0"/>
    <n v="0"/>
    <s v="Greater Than 8 Weeks Old"/>
  </r>
  <r>
    <s v="17-24-0103-01-00"/>
    <d v="2019-08-13T00:00:00"/>
    <x v="1"/>
    <s v="LOWER BODY"/>
    <n v="2"/>
    <n v="39.979999999999997"/>
    <n v="25.2"/>
    <n v="12.6"/>
    <n v="14.78"/>
    <n v="0.37"/>
    <s v="Tuesday"/>
    <d v="2019-08-16T00:00:00"/>
    <s v="Friday"/>
    <s v="Friday"/>
    <n v="1.9989999999999999"/>
    <s v="Low Cost per Unit"/>
    <n v="0"/>
    <n v="1.1993999999999998"/>
    <n v="0"/>
    <n v="0"/>
    <n v="0"/>
    <s v="Greater Than 8 Weeks Old"/>
  </r>
  <r>
    <s v="17-24-0105-11-00"/>
    <d v="2019-08-11T00:00:00"/>
    <x v="1"/>
    <s v="LOWER BODY"/>
    <n v="1"/>
    <n v="39"/>
    <n v="14.25"/>
    <n v="14.25"/>
    <n v="24.75"/>
    <n v="0.63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05-11-00"/>
    <d v="2019-08-15T00:00:00"/>
    <x v="1"/>
    <s v="LOWER BODY"/>
    <n v="1"/>
    <n v="39"/>
    <n v="14.25"/>
    <n v="14.25"/>
    <n v="24.75"/>
    <n v="0.63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7-24-0105-11-00"/>
    <d v="2019-08-18T00:00:00"/>
    <x v="1"/>
    <s v="LOWER BODY"/>
    <n v="1"/>
    <n v="39"/>
    <n v="14.25"/>
    <n v="14.25"/>
    <n v="24.75"/>
    <n v="0.63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105-11-00"/>
    <d v="2019-08-19T00:00:00"/>
    <x v="1"/>
    <s v="LOWER BODY"/>
    <n v="1"/>
    <n v="39"/>
    <n v="14.25"/>
    <n v="14.25"/>
    <n v="24.75"/>
    <n v="0.63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7-24-0105-11-00"/>
    <d v="2019-08-22T00:00:00"/>
    <x v="1"/>
    <s v="LOWER BODY"/>
    <n v="1"/>
    <n v="39"/>
    <n v="14.25"/>
    <n v="14.25"/>
    <n v="24.75"/>
    <n v="0.63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05-11-00"/>
    <d v="2019-08-23T00:00:00"/>
    <x v="1"/>
    <s v="LOWER BODY"/>
    <n v="1"/>
    <n v="39"/>
    <n v="14.25"/>
    <n v="14.25"/>
    <n v="24.75"/>
    <n v="0.63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4-0105-11-00"/>
    <d v="2019-08-24T00:00:00"/>
    <x v="1"/>
    <s v="LOWER BODY"/>
    <n v="1"/>
    <n v="39"/>
    <n v="14.25"/>
    <n v="14.25"/>
    <n v="24.75"/>
    <n v="0.63"/>
    <s v="Saturday"/>
    <d v="2019-08-27T00:00:00"/>
    <s v="Tuesday"/>
    <s v="Tuesday"/>
    <n v="0"/>
    <s v="Low Cost per Unit"/>
    <n v="0"/>
    <n v="0"/>
    <n v="0"/>
    <n v="3.9000000000000004"/>
    <n v="0"/>
    <s v="Greater Than 8 Weeks Old"/>
  </r>
  <r>
    <s v="17-24-0105-11-00"/>
    <d v="2019-08-25T00:00:00"/>
    <x v="1"/>
    <s v="LOWER BODY"/>
    <n v="1"/>
    <n v="39"/>
    <n v="14.25"/>
    <n v="14.25"/>
    <n v="24.75"/>
    <n v="0.63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05-11-00"/>
    <d v="2019-08-26T00:00:00"/>
    <x v="1"/>
    <s v="LOWER BODY"/>
    <n v="3"/>
    <n v="117"/>
    <n v="42.75"/>
    <n v="14.25"/>
    <n v="74.25"/>
    <n v="0.63"/>
    <s v="Monday"/>
    <d v="2019-08-29T00:00:00"/>
    <s v="Thursday"/>
    <s v="Thursday"/>
    <n v="0"/>
    <s v="Low Cost per Unit"/>
    <n v="0"/>
    <n v="3.51"/>
    <n v="0"/>
    <n v="0"/>
    <n v="0"/>
    <s v="Greater Than 8 Weeks Old"/>
  </r>
  <r>
    <s v="17-24-0105-11-00"/>
    <d v="2019-08-30T00:00:00"/>
    <x v="1"/>
    <s v="LOWER BODY"/>
    <n v="1"/>
    <n v="39"/>
    <n v="14.25"/>
    <n v="14.25"/>
    <n v="24.75"/>
    <n v="0.63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06-11-00"/>
    <d v="2019-08-14T00:00:00"/>
    <x v="1"/>
    <s v="LOWER BODY"/>
    <n v="1"/>
    <n v="39"/>
    <n v="9.4499999999999993"/>
    <n v="9.4499999999999993"/>
    <n v="29.55"/>
    <n v="0.76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06-11-00"/>
    <d v="2019-08-16T00:00:00"/>
    <x v="1"/>
    <s v="LOWER BODY"/>
    <n v="2"/>
    <n v="78"/>
    <n v="18.899999999999999"/>
    <n v="9.4499999999999993"/>
    <n v="59.1"/>
    <n v="0.76"/>
    <s v="Friday"/>
    <d v="2019-08-19T00:00:00"/>
    <s v="Monday"/>
    <s v="Monday"/>
    <n v="0"/>
    <s v="Low Cost per Unit"/>
    <n v="0"/>
    <n v="2.34"/>
    <n v="0"/>
    <n v="0"/>
    <n v="0"/>
    <s v="Greater Than 8 Weeks Old"/>
  </r>
  <r>
    <s v="17-24-0106-11-00"/>
    <d v="2019-08-21T00:00:00"/>
    <x v="1"/>
    <s v="LOWER BODY"/>
    <n v="1"/>
    <n v="39"/>
    <n v="9.4499999999999993"/>
    <n v="9.4499999999999993"/>
    <n v="29.55"/>
    <n v="0.76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4-0106-11-00"/>
    <d v="2019-08-25T00:00:00"/>
    <x v="1"/>
    <s v="LOWER BODY"/>
    <n v="1"/>
    <n v="39"/>
    <n v="9.4499999999999993"/>
    <n v="9.4499999999999993"/>
    <n v="29.55"/>
    <n v="0.7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06-11-00"/>
    <d v="2019-08-27T00:00:00"/>
    <x v="1"/>
    <s v="LOWER BODY"/>
    <n v="1"/>
    <n v="39"/>
    <n v="9.4499999999999993"/>
    <n v="9.4499999999999993"/>
    <n v="29.55"/>
    <n v="0.76"/>
    <s v="Tuesday"/>
    <d v="2019-08-30T00:00:00"/>
    <s v="Friday"/>
    <s v="Friday"/>
    <n v="1.9500000000000002"/>
    <s v="Low Cost per Unit"/>
    <n v="0"/>
    <n v="0"/>
    <n v="0"/>
    <n v="0"/>
    <n v="0"/>
    <s v="Greater Than 8 Weeks Old"/>
  </r>
  <r>
    <s v="17-24-0106-11-00"/>
    <d v="2019-08-28T00:00:00"/>
    <x v="1"/>
    <s v="LOWER BODY"/>
    <n v="1"/>
    <n v="39"/>
    <n v="9.4499999999999993"/>
    <n v="9.4499999999999993"/>
    <n v="29.55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17-24-0106-11-00"/>
    <d v="2019-08-30T00:00:00"/>
    <x v="1"/>
    <s v="LOWER BODY"/>
    <n v="1"/>
    <n v="39"/>
    <n v="9.4499999999999993"/>
    <n v="9.4499999999999993"/>
    <n v="29.55"/>
    <n v="0.76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07-01-00"/>
    <d v="2019-08-04T00:00:00"/>
    <x v="1"/>
    <s v="LOWER BODY"/>
    <n v="2"/>
    <n v="50"/>
    <n v="7.68"/>
    <n v="3.84"/>
    <n v="42.32"/>
    <n v="0.85"/>
    <s v="Sunday"/>
    <d v="2019-08-07T00:00:00"/>
    <s v="Wednesday"/>
    <s v="Wednesday"/>
    <n v="0"/>
    <s v="Low Cost per Unit"/>
    <n v="0"/>
    <n v="1.5"/>
    <n v="0"/>
    <n v="0"/>
    <n v="0"/>
    <s v="Greater Than 8 Weeks Old"/>
  </r>
  <r>
    <s v="17-24-0107-01-00"/>
    <d v="2019-08-05T00:00:00"/>
    <x v="1"/>
    <s v="LOWER BODY"/>
    <n v="3"/>
    <n v="75"/>
    <n v="11.52"/>
    <n v="3.84"/>
    <n v="63.48"/>
    <n v="0.85"/>
    <s v="Monday"/>
    <d v="2019-08-08T00:00:00"/>
    <s v="Thursday"/>
    <s v="Thursday"/>
    <n v="0"/>
    <s v="Low Cost per Unit"/>
    <n v="0"/>
    <n v="2.25"/>
    <n v="0"/>
    <n v="0"/>
    <n v="0"/>
    <s v="Greater Than 8 Weeks Old"/>
  </r>
  <r>
    <s v="17-24-0107-01-00"/>
    <d v="2019-08-07T00:00:00"/>
    <x v="1"/>
    <s v="LOWER BODY"/>
    <n v="11"/>
    <n v="109.89"/>
    <n v="42.24"/>
    <n v="3.8400000000000003"/>
    <n v="67.650000000000006"/>
    <n v="0.62"/>
    <s v="Wednesday"/>
    <d v="2019-08-10T00:00:00"/>
    <s v="Saturday"/>
    <s v="Saturday"/>
    <n v="0"/>
    <s v="Low Cost per Unit"/>
    <n v="0"/>
    <n v="3.2967"/>
    <n v="0"/>
    <n v="0"/>
    <n v="0"/>
    <s v="Greater Than 8 Weeks Old"/>
  </r>
  <r>
    <s v="17-24-0107-01-00"/>
    <d v="2019-08-08T00:00:00"/>
    <x v="1"/>
    <s v="LOWER BODY"/>
    <n v="11"/>
    <n v="109.89"/>
    <n v="42.24"/>
    <n v="3.8400000000000003"/>
    <n v="67.650000000000006"/>
    <n v="0.62"/>
    <s v="Thursday"/>
    <d v="2019-08-11T00:00:00"/>
    <s v="Sunday"/>
    <s v="Monday"/>
    <n v="0"/>
    <s v="Low Cost per Unit"/>
    <n v="0"/>
    <n v="3.2967"/>
    <n v="0"/>
    <n v="0"/>
    <n v="0"/>
    <s v="Greater Than 8 Weeks Old"/>
  </r>
  <r>
    <s v="17-24-0107-01-00"/>
    <d v="2019-08-09T00:00:00"/>
    <x v="1"/>
    <s v="LOWER BODY"/>
    <n v="6"/>
    <n v="59.94"/>
    <n v="23.04"/>
    <n v="3.84"/>
    <n v="36.9"/>
    <n v="0.62"/>
    <s v="Friday"/>
    <d v="2019-08-12T00:00:00"/>
    <s v="Monday"/>
    <s v="Monday"/>
    <n v="0"/>
    <s v="Low Cost per Unit"/>
    <n v="0"/>
    <n v="1.7981999999999998"/>
    <n v="0"/>
    <n v="0"/>
    <n v="0"/>
    <s v="Greater Than 8 Weeks Old"/>
  </r>
  <r>
    <s v="17-24-0107-01-00"/>
    <d v="2019-08-10T00:00:00"/>
    <x v="1"/>
    <s v="LOWER BODY"/>
    <n v="10"/>
    <n v="99.9"/>
    <n v="38.4"/>
    <n v="3.84"/>
    <n v="61.5"/>
    <n v="0.62"/>
    <s v="Saturday"/>
    <d v="2019-08-13T00:00:00"/>
    <s v="Tuesday"/>
    <s v="Tuesday"/>
    <n v="0"/>
    <s v="Low Cost per Unit"/>
    <n v="0"/>
    <n v="2.9969999999999999"/>
    <n v="0"/>
    <n v="9.990000000000002"/>
    <n v="0"/>
    <s v="Greater Than 8 Weeks Old"/>
  </r>
  <r>
    <s v="17-24-0107-01-00"/>
    <d v="2019-08-11T00:00:00"/>
    <x v="1"/>
    <s v="LOWER BODY"/>
    <n v="8"/>
    <n v="79.92"/>
    <n v="30.72"/>
    <n v="3.84"/>
    <n v="49.2"/>
    <n v="0.62"/>
    <s v="Sunday"/>
    <d v="2019-08-14T00:00:00"/>
    <s v="Wednesday"/>
    <s v="Wednesday"/>
    <n v="0"/>
    <s v="Low Cost per Unit"/>
    <n v="0"/>
    <n v="2.3976000000000002"/>
    <n v="0"/>
    <n v="0"/>
    <n v="0"/>
    <s v="Greater Than 8 Weeks Old"/>
  </r>
  <r>
    <s v="17-24-0108-11-00"/>
    <d v="2019-08-05T00:00:00"/>
    <x v="1"/>
    <s v="LOWER BODY"/>
    <n v="1"/>
    <n v="22"/>
    <n v="5.25"/>
    <n v="5.25"/>
    <n v="16.75"/>
    <n v="0.76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08-11-00"/>
    <d v="2019-08-07T00:00:00"/>
    <x v="1"/>
    <s v="LOWER BODY"/>
    <n v="6"/>
    <n v="65.94"/>
    <n v="31.5"/>
    <n v="5.25"/>
    <n v="34.44"/>
    <n v="0.52"/>
    <s v="Wednesday"/>
    <d v="2019-08-10T00:00:00"/>
    <s v="Saturday"/>
    <s v="Saturday"/>
    <n v="0"/>
    <s v="Low Cost per Unit"/>
    <n v="0"/>
    <n v="1.9782"/>
    <n v="0"/>
    <n v="0"/>
    <n v="0"/>
    <s v="Greater Than 8 Weeks Old"/>
  </r>
  <r>
    <s v="17-24-0108-11-00"/>
    <d v="2019-08-08T00:00:00"/>
    <x v="1"/>
    <s v="LOWER BODY"/>
    <n v="4"/>
    <n v="43.96"/>
    <n v="21"/>
    <n v="5.25"/>
    <n v="22.96"/>
    <n v="0.52"/>
    <s v="Thursday"/>
    <d v="2019-08-11T00:00:00"/>
    <s v="Sunday"/>
    <s v="Monday"/>
    <n v="0"/>
    <s v="Low Cost per Unit"/>
    <n v="0"/>
    <n v="1.3188"/>
    <n v="0"/>
    <n v="0"/>
    <n v="0"/>
    <s v="Greater Than 8 Weeks Old"/>
  </r>
  <r>
    <s v="17-24-0108-11-00"/>
    <d v="2019-08-09T00:00:00"/>
    <x v="1"/>
    <s v="LOWER BODY"/>
    <n v="6"/>
    <n v="65.94"/>
    <n v="31.5"/>
    <n v="5.25"/>
    <n v="34.44"/>
    <n v="0.52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17-24-0108-11-00"/>
    <d v="2019-08-10T00:00:00"/>
    <x v="1"/>
    <s v="LOWER BODY"/>
    <n v="4"/>
    <n v="43.96"/>
    <n v="21"/>
    <n v="5.25"/>
    <n v="22.96"/>
    <n v="0.52"/>
    <s v="Saturday"/>
    <d v="2019-08-13T00:00:00"/>
    <s v="Tuesday"/>
    <s v="Tuesday"/>
    <n v="0"/>
    <s v="Low Cost per Unit"/>
    <n v="0"/>
    <n v="1.3188"/>
    <n v="0"/>
    <n v="4.3959999999999999"/>
    <n v="0"/>
    <s v="Greater Than 8 Weeks Old"/>
  </r>
  <r>
    <s v="17-24-0108-11-00"/>
    <d v="2019-08-11T00:00:00"/>
    <x v="1"/>
    <s v="LOWER BODY"/>
    <n v="2"/>
    <n v="21.98"/>
    <n v="10.5"/>
    <n v="5.25"/>
    <n v="11.48"/>
    <n v="0.52"/>
    <s v="Sunday"/>
    <d v="2019-08-14T00:00:00"/>
    <s v="Wednesday"/>
    <s v="Wednesday"/>
    <n v="0"/>
    <s v="Low Cost per Unit"/>
    <n v="0"/>
    <n v="0.65939999999999999"/>
    <n v="0"/>
    <n v="0"/>
    <n v="0"/>
    <s v="Greater Than 8 Weeks Old"/>
  </r>
  <r>
    <s v="17-24-0108-11-00"/>
    <d v="2019-08-12T00:00:00"/>
    <x v="1"/>
    <s v="LOWER BODY"/>
    <n v="2"/>
    <n v="21.98"/>
    <n v="10.5"/>
    <n v="5.25"/>
    <n v="11.48"/>
    <n v="0.52"/>
    <s v="Monday"/>
    <d v="2019-08-15T00:00:00"/>
    <s v="Thursday"/>
    <s v="Thursday"/>
    <n v="0"/>
    <s v="Low Cost per Unit"/>
    <n v="0"/>
    <n v="0.65939999999999999"/>
    <n v="0"/>
    <n v="0"/>
    <n v="0"/>
    <s v="Greater Than 8 Weeks Old"/>
  </r>
  <r>
    <s v="17-24-0108-11-00"/>
    <d v="2019-08-13T00:00:00"/>
    <x v="1"/>
    <s v="LOWER BODY"/>
    <n v="4"/>
    <n v="43.96"/>
    <n v="21"/>
    <n v="5.25"/>
    <n v="22.96"/>
    <n v="0.52"/>
    <s v="Tuesday"/>
    <d v="2019-08-16T00:00:00"/>
    <s v="Friday"/>
    <s v="Friday"/>
    <n v="2.198"/>
    <s v="Low Cost per Unit"/>
    <n v="0"/>
    <n v="1.3188"/>
    <n v="0"/>
    <n v="0"/>
    <n v="0"/>
    <s v="Greater Than 8 Weeks Old"/>
  </r>
  <r>
    <s v="17-24-0108-11-00"/>
    <d v="2019-08-14T00:00:00"/>
    <x v="1"/>
    <s v="LOWER BODY"/>
    <n v="3"/>
    <n v="32.97"/>
    <n v="15.75"/>
    <n v="5.25"/>
    <n v="17.22"/>
    <n v="0.52"/>
    <s v="Wednesday"/>
    <d v="2019-08-17T00:00:00"/>
    <s v="Saturday"/>
    <s v="Saturday"/>
    <n v="0"/>
    <s v="Low Cost per Unit"/>
    <n v="0"/>
    <n v="0.98909999999999998"/>
    <n v="0"/>
    <n v="0"/>
    <n v="0"/>
    <s v="Greater Than 8 Weeks Old"/>
  </r>
  <r>
    <s v="17-24-0108-11-00"/>
    <d v="2019-08-15T00:00:00"/>
    <x v="1"/>
    <s v="LOWER BODY"/>
    <n v="5"/>
    <n v="54.95"/>
    <n v="26.25"/>
    <n v="5.25"/>
    <n v="28.7"/>
    <n v="0.52"/>
    <s v="Thursday"/>
    <d v="2019-08-18T00:00:00"/>
    <s v="Sunday"/>
    <s v="Monday"/>
    <n v="0"/>
    <s v="Low Cost per Unit"/>
    <n v="0"/>
    <n v="1.6485000000000001"/>
    <n v="0"/>
    <n v="0"/>
    <n v="0"/>
    <s v="Greater Than 8 Weeks Old"/>
  </r>
  <r>
    <s v="17-24-0108-11-00"/>
    <d v="2019-08-16T00:00:00"/>
    <x v="1"/>
    <s v="LOWER BODY"/>
    <n v="1"/>
    <n v="10.99"/>
    <n v="5.25"/>
    <n v="5.25"/>
    <n v="5.74"/>
    <n v="0.52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4-0108-11-00"/>
    <d v="2019-08-18T00:00:00"/>
    <x v="1"/>
    <s v="LOWER BODY"/>
    <n v="3"/>
    <n v="32.97"/>
    <n v="15.75"/>
    <n v="5.25"/>
    <n v="17.22"/>
    <n v="0.52"/>
    <s v="Sunday"/>
    <d v="2019-08-21T00:00:00"/>
    <s v="Wednesday"/>
    <s v="Wednesday"/>
    <n v="0"/>
    <s v="Low Cost per Unit"/>
    <n v="0"/>
    <n v="0.98909999999999998"/>
    <n v="0"/>
    <n v="0"/>
    <n v="0"/>
    <s v="Greater Than 8 Weeks Old"/>
  </r>
  <r>
    <s v="17-24-0108-11-00"/>
    <d v="2019-08-19T00:00:00"/>
    <x v="1"/>
    <s v="LOWER BODY"/>
    <n v="4"/>
    <n v="43.96"/>
    <n v="21"/>
    <n v="5.25"/>
    <n v="22.96"/>
    <n v="0.52"/>
    <s v="Monday"/>
    <d v="2019-08-22T00:00:00"/>
    <s v="Thursday"/>
    <s v="Thursday"/>
    <n v="0"/>
    <s v="Low Cost per Unit"/>
    <n v="0"/>
    <n v="1.3188"/>
    <n v="0"/>
    <n v="0"/>
    <n v="0"/>
    <s v="Greater Than 8 Weeks Old"/>
  </r>
  <r>
    <s v="17-24-0108-11-00"/>
    <d v="2019-08-20T00:00:00"/>
    <x v="1"/>
    <s v="LOWER BODY"/>
    <n v="5"/>
    <n v="54.95"/>
    <n v="26.25"/>
    <n v="5.25"/>
    <n v="28.7"/>
    <n v="0.52"/>
    <s v="Tuesday"/>
    <d v="2019-08-23T00:00:00"/>
    <s v="Friday"/>
    <s v="Friday"/>
    <n v="2.7475000000000005"/>
    <s v="Low Cost per Unit"/>
    <n v="0"/>
    <n v="1.6485000000000001"/>
    <n v="0"/>
    <n v="0"/>
    <n v="0"/>
    <s v="Greater Than 8 Weeks Old"/>
  </r>
  <r>
    <s v="17-24-0108-11-00"/>
    <d v="2019-08-21T00:00:00"/>
    <x v="1"/>
    <s v="LOWER BODY"/>
    <n v="4"/>
    <n v="43.96"/>
    <n v="21"/>
    <n v="5.25"/>
    <n v="22.96"/>
    <n v="0.52"/>
    <s v="Wednesday"/>
    <d v="2019-08-24T00:00:00"/>
    <s v="Saturday"/>
    <s v="Saturday"/>
    <n v="0"/>
    <s v="Low Cost per Unit"/>
    <n v="0"/>
    <n v="1.3188"/>
    <n v="0"/>
    <n v="0"/>
    <n v="0"/>
    <s v="Greater Than 8 Weeks Old"/>
  </r>
  <r>
    <s v="17-24-0108-11-00"/>
    <d v="2019-08-22T00:00:00"/>
    <x v="1"/>
    <s v="LOWER BODY"/>
    <n v="1"/>
    <n v="10.99"/>
    <n v="5.25"/>
    <n v="5.25"/>
    <n v="5.74"/>
    <n v="0.52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08-11-00"/>
    <d v="2019-08-23T00:00:00"/>
    <x v="1"/>
    <s v="LOWER BODY"/>
    <n v="1"/>
    <n v="10.99"/>
    <n v="5.25"/>
    <n v="5.25"/>
    <n v="5.74"/>
    <n v="0.52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4-0108-11-00"/>
    <d v="2019-08-24T00:00:00"/>
    <x v="1"/>
    <s v="LOWER BODY"/>
    <n v="2"/>
    <n v="21.98"/>
    <n v="10.5"/>
    <n v="5.25"/>
    <n v="11.48"/>
    <n v="0.52"/>
    <s v="Saturday"/>
    <d v="2019-08-27T00:00:00"/>
    <s v="Tuesday"/>
    <s v="Tuesday"/>
    <n v="0"/>
    <s v="Low Cost per Unit"/>
    <n v="0"/>
    <n v="0.65939999999999999"/>
    <n v="0"/>
    <n v="2.198"/>
    <n v="0"/>
    <s v="Greater Than 8 Weeks Old"/>
  </r>
  <r>
    <s v="17-24-0108-11-00"/>
    <d v="2019-08-25T00:00:00"/>
    <x v="1"/>
    <s v="LOWER BODY"/>
    <n v="4"/>
    <n v="43.96"/>
    <n v="21"/>
    <n v="5.25"/>
    <n v="22.96"/>
    <n v="0.52"/>
    <s v="Sunday"/>
    <d v="2019-08-28T00:00:00"/>
    <s v="Wednesday"/>
    <s v="Wednesday"/>
    <n v="0"/>
    <s v="Low Cost per Unit"/>
    <n v="0"/>
    <n v="1.3188"/>
    <n v="0"/>
    <n v="0"/>
    <n v="0"/>
    <s v="Greater Than 8 Weeks Old"/>
  </r>
  <r>
    <s v="17-24-0108-11-00"/>
    <d v="2019-08-26T00:00:00"/>
    <x v="1"/>
    <s v="LOWER BODY"/>
    <n v="1"/>
    <n v="10.99"/>
    <n v="5.25"/>
    <n v="5.25"/>
    <n v="5.74"/>
    <n v="0.52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17-24-0108-11-00"/>
    <d v="2019-08-29T00:00:00"/>
    <x v="1"/>
    <s v="LOWER BODY"/>
    <n v="1"/>
    <n v="10.99"/>
    <n v="5.25"/>
    <n v="5.25"/>
    <n v="5.74"/>
    <n v="0.52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09-11-00"/>
    <d v="2019-08-01T00:00:00"/>
    <x v="1"/>
    <s v="LOWER BODY"/>
    <n v="1"/>
    <n v="25"/>
    <n v="5.76"/>
    <n v="5.76"/>
    <n v="19.239999999999998"/>
    <n v="0.77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17-24-0109-11-00"/>
    <d v="2019-08-07T00:00:00"/>
    <x v="1"/>
    <s v="LOWER BODY"/>
    <n v="1"/>
    <n v="10.99"/>
    <n v="5.76"/>
    <n v="5.76"/>
    <n v="5.23"/>
    <n v="0.4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7-24-0109-11-00"/>
    <d v="2019-08-08T00:00:00"/>
    <x v="1"/>
    <s v="LOWER BODY"/>
    <n v="3"/>
    <n v="32.97"/>
    <n v="17.28"/>
    <n v="5.7600000000000007"/>
    <n v="15.69"/>
    <n v="0.48"/>
    <s v="Thursday"/>
    <d v="2019-08-11T00:00:00"/>
    <s v="Sunday"/>
    <s v="Monday"/>
    <n v="0"/>
    <s v="Low Cost per Unit"/>
    <n v="0"/>
    <n v="0.98909999999999998"/>
    <n v="0"/>
    <n v="0"/>
    <n v="0"/>
    <s v="Greater Than 8 Weeks Old"/>
  </r>
  <r>
    <s v="17-24-0109-11-00"/>
    <d v="2019-08-09T00:00:00"/>
    <x v="1"/>
    <s v="LOWER BODY"/>
    <n v="6"/>
    <n v="65.94"/>
    <n v="34.56"/>
    <n v="5.7600000000000007"/>
    <n v="31.38"/>
    <n v="0.48"/>
    <s v="Friday"/>
    <d v="2019-08-12T00:00:00"/>
    <s v="Monday"/>
    <s v="Monday"/>
    <n v="0"/>
    <s v="Low Cost per Unit"/>
    <n v="0"/>
    <n v="1.9782"/>
    <n v="0"/>
    <n v="0"/>
    <n v="0"/>
    <s v="Greater Than 8 Weeks Old"/>
  </r>
  <r>
    <s v="17-24-0109-11-00"/>
    <d v="2019-08-10T00:00:00"/>
    <x v="1"/>
    <s v="LOWER BODY"/>
    <n v="7"/>
    <n v="76.930000000000007"/>
    <n v="40.32"/>
    <n v="5.76"/>
    <n v="36.61"/>
    <n v="0.48"/>
    <s v="Saturday"/>
    <d v="2019-08-13T00:00:00"/>
    <s v="Tuesday"/>
    <s v="Tuesday"/>
    <n v="0"/>
    <s v="Low Cost per Unit"/>
    <n v="0"/>
    <n v="2.3079000000000001"/>
    <n v="0"/>
    <n v="7.6930000000000014"/>
    <n v="0"/>
    <s v="Greater Than 8 Weeks Old"/>
  </r>
  <r>
    <s v="17-24-0109-11-00"/>
    <d v="2019-08-11T00:00:00"/>
    <x v="1"/>
    <s v="LOWER BODY"/>
    <n v="1"/>
    <n v="10.99"/>
    <n v="5.76"/>
    <n v="5.76"/>
    <n v="5.23"/>
    <n v="0.48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09-11-00"/>
    <d v="2019-08-12T00:00:00"/>
    <x v="1"/>
    <s v="LOWER BODY"/>
    <n v="1"/>
    <n v="10.99"/>
    <n v="5.76"/>
    <n v="5.76"/>
    <n v="5.23"/>
    <n v="0.48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4-0109-11-00"/>
    <d v="2019-08-13T00:00:00"/>
    <x v="1"/>
    <s v="LOWER BODY"/>
    <n v="5"/>
    <n v="54.95"/>
    <n v="28.8"/>
    <n v="5.76"/>
    <n v="26.15"/>
    <n v="0.48"/>
    <s v="Tuesday"/>
    <d v="2019-08-16T00:00:00"/>
    <s v="Friday"/>
    <s v="Friday"/>
    <n v="2.7475000000000005"/>
    <s v="Low Cost per Unit"/>
    <n v="0"/>
    <n v="1.6485000000000001"/>
    <n v="0"/>
    <n v="0"/>
    <n v="0"/>
    <s v="Greater Than 8 Weeks Old"/>
  </r>
  <r>
    <s v="17-24-0109-11-00"/>
    <d v="2019-08-14T00:00:00"/>
    <x v="1"/>
    <s v="LOWER BODY"/>
    <n v="1"/>
    <n v="10.99"/>
    <n v="5.76"/>
    <n v="5.76"/>
    <n v="5.23"/>
    <n v="0.48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09-11-00"/>
    <d v="2019-08-15T00:00:00"/>
    <x v="1"/>
    <s v="LOWER BODY"/>
    <n v="4"/>
    <n v="43.96"/>
    <n v="23.04"/>
    <n v="5.76"/>
    <n v="20.92"/>
    <n v="0.48"/>
    <s v="Thursday"/>
    <d v="2019-08-18T00:00:00"/>
    <s v="Sunday"/>
    <s v="Monday"/>
    <n v="0"/>
    <s v="Low Cost per Unit"/>
    <n v="0"/>
    <n v="1.3188"/>
    <n v="0"/>
    <n v="0"/>
    <n v="0"/>
    <s v="Greater Than 8 Weeks Old"/>
  </r>
  <r>
    <s v="17-24-0109-11-00"/>
    <d v="2019-08-16T00:00:00"/>
    <x v="1"/>
    <s v="LOWER BODY"/>
    <n v="3"/>
    <n v="32.97"/>
    <n v="17.28"/>
    <n v="5.7600000000000007"/>
    <n v="15.69"/>
    <n v="0.48"/>
    <s v="Friday"/>
    <d v="2019-08-19T00:00:00"/>
    <s v="Monday"/>
    <s v="Monday"/>
    <n v="0"/>
    <s v="Low Cost per Unit"/>
    <n v="0"/>
    <n v="0.98909999999999998"/>
    <n v="0"/>
    <n v="0"/>
    <n v="0"/>
    <s v="Greater Than 8 Weeks Old"/>
  </r>
  <r>
    <s v="17-24-0109-11-00"/>
    <d v="2019-08-17T00:00:00"/>
    <x v="1"/>
    <s v="LOWER BODY"/>
    <n v="1"/>
    <n v="10.99"/>
    <n v="5.76"/>
    <n v="5.76"/>
    <n v="5.23"/>
    <n v="0.48"/>
    <s v="Saturday"/>
    <d v="2019-08-20T00:00:00"/>
    <s v="Tuesday"/>
    <s v="Tuesday"/>
    <n v="0"/>
    <s v="Low Cost per Unit"/>
    <n v="0"/>
    <n v="0"/>
    <n v="0"/>
    <n v="1.099"/>
    <n v="0"/>
    <s v="Greater Than 8 Weeks Old"/>
  </r>
  <r>
    <s v="17-24-0109-11-00"/>
    <d v="2019-08-18T00:00:00"/>
    <x v="1"/>
    <s v="LOWER BODY"/>
    <n v="2"/>
    <n v="21.98"/>
    <n v="11.52"/>
    <n v="5.76"/>
    <n v="10.46"/>
    <n v="0.48"/>
    <s v="Sunday"/>
    <d v="2019-08-21T00:00:00"/>
    <s v="Wednesday"/>
    <s v="Wednesday"/>
    <n v="0"/>
    <s v="Low Cost per Unit"/>
    <n v="0"/>
    <n v="0.65939999999999999"/>
    <n v="0"/>
    <n v="0"/>
    <n v="0"/>
    <s v="Greater Than 8 Weeks Old"/>
  </r>
  <r>
    <s v="17-24-0109-11-00"/>
    <d v="2019-08-19T00:00:00"/>
    <x v="1"/>
    <s v="LOWER BODY"/>
    <n v="2"/>
    <n v="21.98"/>
    <n v="11.52"/>
    <n v="5.76"/>
    <n v="10.46"/>
    <n v="0.48"/>
    <s v="Monday"/>
    <d v="2019-08-22T00:00:00"/>
    <s v="Thursday"/>
    <s v="Thursday"/>
    <n v="0"/>
    <s v="Low Cost per Unit"/>
    <n v="0"/>
    <n v="0.65939999999999999"/>
    <n v="0"/>
    <n v="0"/>
    <n v="0"/>
    <s v="Greater Than 8 Weeks Old"/>
  </r>
  <r>
    <s v="17-24-0109-11-00"/>
    <d v="2019-08-20T00:00:00"/>
    <x v="1"/>
    <s v="LOWER BODY"/>
    <n v="4"/>
    <n v="43.96"/>
    <n v="23.04"/>
    <n v="5.76"/>
    <n v="20.92"/>
    <n v="0.48"/>
    <s v="Tuesday"/>
    <d v="2019-08-23T00:00:00"/>
    <s v="Friday"/>
    <s v="Friday"/>
    <n v="2.198"/>
    <s v="Low Cost per Unit"/>
    <n v="0"/>
    <n v="1.3188"/>
    <n v="0"/>
    <n v="0"/>
    <n v="0"/>
    <s v="Greater Than 8 Weeks Old"/>
  </r>
  <r>
    <s v="17-24-0109-11-00"/>
    <d v="2019-08-21T00:00:00"/>
    <x v="1"/>
    <s v="LOWER BODY"/>
    <n v="6"/>
    <n v="65.94"/>
    <n v="34.56"/>
    <n v="5.7600000000000007"/>
    <n v="31.38"/>
    <n v="0.48"/>
    <s v="Wednesday"/>
    <d v="2019-08-24T00:00:00"/>
    <s v="Saturday"/>
    <s v="Saturday"/>
    <n v="0"/>
    <s v="Low Cost per Unit"/>
    <n v="0"/>
    <n v="1.9782"/>
    <n v="0"/>
    <n v="0"/>
    <n v="0"/>
    <s v="Greater Than 8 Weeks Old"/>
  </r>
  <r>
    <s v="17-24-0109-11-00"/>
    <d v="2019-08-22T00:00:00"/>
    <x v="1"/>
    <s v="LOWER BODY"/>
    <n v="2"/>
    <n v="21.98"/>
    <n v="11.52"/>
    <n v="5.76"/>
    <n v="10.46"/>
    <n v="0.48"/>
    <s v="Thursday"/>
    <d v="2019-08-25T00:00:00"/>
    <s v="Sunday"/>
    <s v="Monday"/>
    <n v="0"/>
    <s v="Low Cost per Unit"/>
    <n v="0"/>
    <n v="0.65939999999999999"/>
    <n v="0"/>
    <n v="0"/>
    <n v="0"/>
    <s v="Greater Than 8 Weeks Old"/>
  </r>
  <r>
    <s v="17-24-0109-11-00"/>
    <d v="2019-08-23T00:00:00"/>
    <x v="1"/>
    <s v="LOWER BODY"/>
    <n v="2"/>
    <n v="21.98"/>
    <n v="11.52"/>
    <n v="5.76"/>
    <n v="10.46"/>
    <n v="0.48"/>
    <s v="Friday"/>
    <d v="2019-08-26T00:00:00"/>
    <s v="Monday"/>
    <s v="Monday"/>
    <n v="0"/>
    <s v="Low Cost per Unit"/>
    <n v="0"/>
    <n v="0.65939999999999999"/>
    <n v="0"/>
    <n v="0"/>
    <n v="0"/>
    <s v="Greater Than 8 Weeks Old"/>
  </r>
  <r>
    <s v="17-24-0109-11-00"/>
    <d v="2019-08-24T00:00:00"/>
    <x v="1"/>
    <s v="LOWER BODY"/>
    <n v="3"/>
    <n v="32.97"/>
    <n v="17.28"/>
    <n v="5.7600000000000007"/>
    <n v="15.69"/>
    <n v="0.48"/>
    <s v="Saturday"/>
    <d v="2019-08-27T00:00:00"/>
    <s v="Tuesday"/>
    <s v="Tuesday"/>
    <n v="0"/>
    <s v="Low Cost per Unit"/>
    <n v="0"/>
    <n v="0.98909999999999998"/>
    <n v="0"/>
    <n v="3.2970000000000002"/>
    <n v="0"/>
    <s v="Greater Than 8 Weeks Old"/>
  </r>
  <r>
    <s v="17-24-0109-11-00"/>
    <d v="2019-08-25T00:00:00"/>
    <x v="1"/>
    <s v="LOWER BODY"/>
    <n v="3"/>
    <n v="32.97"/>
    <n v="17.28"/>
    <n v="5.7600000000000007"/>
    <n v="15.69"/>
    <n v="0.48"/>
    <s v="Sunday"/>
    <d v="2019-08-28T00:00:00"/>
    <s v="Wednesday"/>
    <s v="Wednesday"/>
    <n v="0"/>
    <s v="Low Cost per Unit"/>
    <n v="0"/>
    <n v="0.98909999999999998"/>
    <n v="0"/>
    <n v="0"/>
    <n v="0"/>
    <s v="Greater Than 8 Weeks Old"/>
  </r>
  <r>
    <s v="17-24-0109-11-00"/>
    <d v="2019-08-26T00:00:00"/>
    <x v="1"/>
    <s v="LOWER BODY"/>
    <n v="8"/>
    <n v="87.92"/>
    <n v="46.08"/>
    <n v="5.76"/>
    <n v="41.84"/>
    <n v="0.48"/>
    <s v="Monday"/>
    <d v="2019-08-29T00:00:00"/>
    <s v="Thursday"/>
    <s v="Thursday"/>
    <n v="0"/>
    <s v="Low Cost per Unit"/>
    <n v="0"/>
    <n v="2.6375999999999999"/>
    <n v="0"/>
    <n v="0"/>
    <n v="0"/>
    <s v="Greater Than 8 Weeks Old"/>
  </r>
  <r>
    <s v="17-24-0109-11-00"/>
    <d v="2019-08-27T00:00:00"/>
    <x v="1"/>
    <s v="LOWER BODY"/>
    <n v="4"/>
    <n v="43.96"/>
    <n v="23.04"/>
    <n v="5.76"/>
    <n v="20.92"/>
    <n v="0.48"/>
    <s v="Tuesday"/>
    <d v="2019-08-30T00:00:00"/>
    <s v="Friday"/>
    <s v="Friday"/>
    <n v="2.198"/>
    <s v="Low Cost per Unit"/>
    <n v="0"/>
    <n v="1.3188"/>
    <n v="0"/>
    <n v="0"/>
    <n v="0"/>
    <s v="Greater Than 8 Weeks Old"/>
  </r>
  <r>
    <s v="17-24-0109-11-00"/>
    <d v="2019-08-28T00:00:00"/>
    <x v="1"/>
    <s v="LOWER BODY"/>
    <n v="7"/>
    <n v="76.930000000000007"/>
    <n v="40.32"/>
    <n v="5.76"/>
    <n v="36.61"/>
    <n v="0.48"/>
    <s v="Wednesday"/>
    <d v="2019-08-31T00:00:00"/>
    <s v="Saturday"/>
    <s v="Saturday"/>
    <n v="0"/>
    <s v="Low Cost per Unit"/>
    <n v="0"/>
    <n v="2.3079000000000001"/>
    <n v="0"/>
    <n v="0"/>
    <n v="0"/>
    <s v="Greater Than 8 Weeks Old"/>
  </r>
  <r>
    <s v="17-24-0109-11-00"/>
    <d v="2019-08-29T00:00:00"/>
    <x v="1"/>
    <s v="LOWER BODY"/>
    <n v="6"/>
    <n v="65.94"/>
    <n v="34.56"/>
    <n v="5.7600000000000007"/>
    <n v="31.38"/>
    <n v="0.48"/>
    <s v="Thursday"/>
    <d v="2019-09-01T00:00:00"/>
    <s v="Sunday"/>
    <s v="Monday"/>
    <n v="0"/>
    <s v="Low Cost per Unit"/>
    <n v="0"/>
    <n v="1.9782"/>
    <n v="0"/>
    <n v="0"/>
    <n v="0"/>
    <s v="Greater Than 8 Weeks Old"/>
  </r>
  <r>
    <s v="17-24-0109-11-00"/>
    <d v="2019-08-30T00:00:00"/>
    <x v="1"/>
    <s v="LOWER BODY"/>
    <n v="2"/>
    <n v="35.99"/>
    <n v="11.52"/>
    <n v="5.76"/>
    <n v="24.47"/>
    <n v="0.68"/>
    <s v="Friday"/>
    <d v="2019-09-02T00:00:00"/>
    <s v="Monday"/>
    <s v="Monday"/>
    <n v="0"/>
    <s v="Low Cost per Unit"/>
    <n v="0"/>
    <n v="1.0797000000000001"/>
    <n v="0"/>
    <n v="0"/>
    <n v="0"/>
    <s v="Greater Than 8 Weeks Old"/>
  </r>
  <r>
    <s v="17-24-0110-11-00"/>
    <d v="2019-08-07T00:00:00"/>
    <x v="1"/>
    <s v="LOWER BODY"/>
    <n v="11"/>
    <n v="120.89"/>
    <n v="67.650000000000006"/>
    <n v="6.15"/>
    <n v="53.24"/>
    <n v="0.44"/>
    <s v="Wednesday"/>
    <d v="2019-08-10T00:00:00"/>
    <s v="Saturday"/>
    <s v="Saturday"/>
    <n v="0"/>
    <s v="Low Cost per Unit"/>
    <n v="0"/>
    <n v="3.6267"/>
    <n v="0"/>
    <n v="0"/>
    <n v="0"/>
    <s v="Greater Than 8 Weeks Old"/>
  </r>
  <r>
    <s v="17-24-0110-11-00"/>
    <d v="2019-08-08T00:00:00"/>
    <x v="1"/>
    <s v="LOWER BODY"/>
    <n v="4"/>
    <n v="43.96"/>
    <n v="24.6"/>
    <n v="6.15"/>
    <n v="19.36"/>
    <n v="0.44"/>
    <s v="Thursday"/>
    <d v="2019-08-11T00:00:00"/>
    <s v="Sunday"/>
    <s v="Monday"/>
    <n v="0"/>
    <s v="Low Cost per Unit"/>
    <n v="0"/>
    <n v="1.3188"/>
    <n v="0"/>
    <n v="0"/>
    <n v="0"/>
    <s v="Greater Than 8 Weeks Old"/>
  </r>
  <r>
    <s v="17-24-0110-11-00"/>
    <d v="2019-08-09T00:00:00"/>
    <x v="1"/>
    <s v="LOWER BODY"/>
    <n v="3"/>
    <n v="32.97"/>
    <n v="18.45"/>
    <n v="6.1499999999999995"/>
    <n v="14.52"/>
    <n v="0.44"/>
    <s v="Friday"/>
    <d v="2019-08-12T00:00:00"/>
    <s v="Monday"/>
    <s v="Monday"/>
    <n v="0"/>
    <s v="Low Cost per Unit"/>
    <n v="0"/>
    <n v="0.98909999999999998"/>
    <n v="0"/>
    <n v="0"/>
    <n v="0"/>
    <s v="Greater Than 8 Weeks Old"/>
  </r>
  <r>
    <s v="17-24-0110-11-00"/>
    <d v="2019-08-10T00:00:00"/>
    <x v="1"/>
    <s v="LOWER BODY"/>
    <n v="4"/>
    <n v="43.96"/>
    <n v="24.6"/>
    <n v="6.15"/>
    <n v="19.36"/>
    <n v="0.44"/>
    <s v="Saturday"/>
    <d v="2019-08-13T00:00:00"/>
    <s v="Tuesday"/>
    <s v="Tuesday"/>
    <n v="0"/>
    <s v="Low Cost per Unit"/>
    <n v="0"/>
    <n v="1.3188"/>
    <n v="0"/>
    <n v="4.3959999999999999"/>
    <n v="0"/>
    <s v="Greater Than 8 Weeks Old"/>
  </r>
  <r>
    <s v="17-24-0110-11-00"/>
    <d v="2019-08-11T00:00:00"/>
    <x v="1"/>
    <s v="LOWER BODY"/>
    <n v="1"/>
    <n v="10.99"/>
    <n v="6.15"/>
    <n v="6.15"/>
    <n v="4.84"/>
    <n v="0.4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4-0110-11-00"/>
    <d v="2019-08-12T00:00:00"/>
    <x v="1"/>
    <s v="LOWER BODY"/>
    <n v="2"/>
    <n v="21.98"/>
    <n v="12.3"/>
    <n v="6.15"/>
    <n v="9.68"/>
    <n v="0.44"/>
    <s v="Monday"/>
    <d v="2019-08-15T00:00:00"/>
    <s v="Thursday"/>
    <s v="Thursday"/>
    <n v="0"/>
    <s v="Low Cost per Unit"/>
    <n v="0"/>
    <n v="0.65939999999999999"/>
    <n v="0"/>
    <n v="0"/>
    <n v="0"/>
    <s v="Greater Than 8 Weeks Old"/>
  </r>
  <r>
    <s v="17-24-0110-11-00"/>
    <d v="2019-08-13T00:00:00"/>
    <x v="1"/>
    <s v="LOWER BODY"/>
    <n v="3"/>
    <n v="32.97"/>
    <n v="18.45"/>
    <n v="6.1499999999999995"/>
    <n v="14.52"/>
    <n v="0.44"/>
    <s v="Tuesday"/>
    <d v="2019-08-16T00:00:00"/>
    <s v="Friday"/>
    <s v="Friday"/>
    <n v="1.6485000000000001"/>
    <s v="Low Cost per Unit"/>
    <n v="0"/>
    <n v="0.98909999999999998"/>
    <n v="0"/>
    <n v="0"/>
    <n v="0"/>
    <s v="Greater Than 8 Weeks Old"/>
  </r>
  <r>
    <s v="17-24-0111-11-00"/>
    <d v="2019-08-04T00:00:00"/>
    <x v="1"/>
    <s v="LOWER BODY"/>
    <n v="1"/>
    <n v="30"/>
    <n v="7.8"/>
    <n v="7.8"/>
    <n v="22.2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7-24-0111-11-00"/>
    <d v="2019-08-05T00:00:00"/>
    <x v="1"/>
    <s v="LOWER BODY"/>
    <n v="1"/>
    <n v="30"/>
    <n v="7.8"/>
    <n v="7.8"/>
    <n v="22.2"/>
    <n v="0.74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11-11-00"/>
    <d v="2019-08-09T00:00:00"/>
    <x v="1"/>
    <s v="LOWER BODY"/>
    <n v="2"/>
    <n v="60"/>
    <n v="15.6"/>
    <n v="7.8"/>
    <n v="44.4"/>
    <n v="0.74"/>
    <s v="Friday"/>
    <d v="2019-08-12T00:00:00"/>
    <s v="Monday"/>
    <s v="Monday"/>
    <n v="0"/>
    <s v="Low Cost per Unit"/>
    <n v="0"/>
    <n v="1.7999999999999998"/>
    <n v="0"/>
    <n v="0"/>
    <n v="0"/>
    <s v="Greater Than 8 Weeks Old"/>
  </r>
  <r>
    <s v="17-24-0111-11-00"/>
    <d v="2019-08-13T00:00:00"/>
    <x v="1"/>
    <s v="LOWER BODY"/>
    <n v="2"/>
    <n v="60"/>
    <n v="15.6"/>
    <n v="7.8"/>
    <n v="44.4"/>
    <n v="0.74"/>
    <s v="Tuesday"/>
    <d v="2019-08-16T00:00:00"/>
    <s v="Friday"/>
    <s v="Friday"/>
    <n v="3"/>
    <s v="Low Cost per Unit"/>
    <n v="0"/>
    <n v="1.7999999999999998"/>
    <n v="0"/>
    <n v="0"/>
    <n v="0"/>
    <s v="Greater Than 8 Weeks Old"/>
  </r>
  <r>
    <s v="17-24-0111-11-00"/>
    <d v="2019-08-14T00:00:00"/>
    <x v="1"/>
    <s v="LOWER BODY"/>
    <n v="1"/>
    <n v="30"/>
    <n v="7.8"/>
    <n v="7.8"/>
    <n v="22.2"/>
    <n v="0.74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17-24-0111-11-00"/>
    <d v="2019-08-18T00:00:00"/>
    <x v="1"/>
    <s v="LOWER BODY"/>
    <n v="2"/>
    <n v="60"/>
    <n v="15.6"/>
    <n v="7.8"/>
    <n v="44.4"/>
    <n v="0.74"/>
    <s v="Sunday"/>
    <d v="2019-08-21T00:00:00"/>
    <s v="Wednesday"/>
    <s v="Wednesday"/>
    <n v="0"/>
    <s v="Low Cost per Unit"/>
    <n v="0"/>
    <n v="1.7999999999999998"/>
    <n v="0"/>
    <n v="0"/>
    <n v="0"/>
    <s v="Greater Than 8 Weeks Old"/>
  </r>
  <r>
    <s v="17-24-0111-11-00"/>
    <d v="2019-08-20T00:00:00"/>
    <x v="1"/>
    <s v="LOWER BODY"/>
    <n v="1"/>
    <n v="30"/>
    <n v="7.8"/>
    <n v="7.8"/>
    <n v="22.2"/>
    <n v="0.74"/>
    <s v="Tuesday"/>
    <d v="2019-08-23T00:00:00"/>
    <s v="Friday"/>
    <s v="Friday"/>
    <n v="1.5"/>
    <s v="Low Cost per Unit"/>
    <n v="0"/>
    <n v="0"/>
    <n v="0"/>
    <n v="0"/>
    <n v="0"/>
    <s v="Greater Than 8 Weeks Old"/>
  </r>
  <r>
    <s v="17-24-0111-11-00"/>
    <d v="2019-08-21T00:00:00"/>
    <x v="1"/>
    <s v="LOWER BODY"/>
    <n v="2"/>
    <n v="60"/>
    <n v="15.6"/>
    <n v="7.8"/>
    <n v="44.4"/>
    <n v="0.74"/>
    <s v="Wednesday"/>
    <d v="2019-08-24T00:00:00"/>
    <s v="Saturday"/>
    <s v="Saturday"/>
    <n v="0"/>
    <s v="Low Cost per Unit"/>
    <n v="0"/>
    <n v="1.7999999999999998"/>
    <n v="0"/>
    <n v="0"/>
    <n v="0"/>
    <s v="Greater Than 8 Weeks Old"/>
  </r>
  <r>
    <s v="17-24-0111-11-00"/>
    <d v="2019-08-22T00:00:00"/>
    <x v="1"/>
    <s v="LOWER BODY"/>
    <n v="1"/>
    <n v="30"/>
    <n v="7.8"/>
    <n v="7.8"/>
    <n v="22.2"/>
    <n v="0.74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111-11-00"/>
    <d v="2019-08-24T00:00:00"/>
    <x v="1"/>
    <s v="LOWER BODY"/>
    <n v="2"/>
    <n v="60"/>
    <n v="15.6"/>
    <n v="7.8"/>
    <n v="44.4"/>
    <n v="0.74"/>
    <s v="Saturday"/>
    <d v="2019-08-27T00:00:00"/>
    <s v="Tuesday"/>
    <s v="Tuesday"/>
    <n v="0"/>
    <s v="Low Cost per Unit"/>
    <n v="0"/>
    <n v="1.7999999999999998"/>
    <n v="0"/>
    <n v="6"/>
    <n v="0"/>
    <s v="Greater Than 8 Weeks Old"/>
  </r>
  <r>
    <s v="17-24-0111-11-00"/>
    <d v="2019-08-25T00:00:00"/>
    <x v="1"/>
    <s v="LOWER BODY"/>
    <n v="3"/>
    <n v="90"/>
    <n v="23.4"/>
    <n v="7.8"/>
    <n v="66.599999999999994"/>
    <n v="0.74"/>
    <s v="Sunday"/>
    <d v="2019-08-28T00:00:00"/>
    <s v="Wednesday"/>
    <s v="Wednesday"/>
    <n v="0"/>
    <s v="Low Cost per Unit"/>
    <n v="0"/>
    <n v="2.6999999999999997"/>
    <n v="0"/>
    <n v="0"/>
    <n v="0"/>
    <s v="Greater Than 8 Weeks Old"/>
  </r>
  <r>
    <s v="17-24-0111-11-00"/>
    <d v="2019-08-27T00:00:00"/>
    <x v="1"/>
    <s v="LOWER BODY"/>
    <n v="1"/>
    <n v="30"/>
    <n v="7.8"/>
    <n v="7.8"/>
    <n v="22.2"/>
    <n v="0.74"/>
    <s v="Tuesday"/>
    <d v="2019-08-30T00:00:00"/>
    <s v="Friday"/>
    <s v="Friday"/>
    <n v="1.5"/>
    <s v="Low Cost per Unit"/>
    <n v="0"/>
    <n v="0"/>
    <n v="0"/>
    <n v="0"/>
    <n v="0"/>
    <s v="Greater Than 8 Weeks Old"/>
  </r>
  <r>
    <s v="17-24-0111-11-00"/>
    <d v="2019-08-28T00:00:00"/>
    <x v="1"/>
    <s v="LOWER BODY"/>
    <n v="5"/>
    <n v="150"/>
    <n v="39"/>
    <n v="7.8"/>
    <n v="111"/>
    <n v="0.74"/>
    <s v="Wednesday"/>
    <d v="2019-08-31T00:00:00"/>
    <s v="Saturday"/>
    <s v="Saturday"/>
    <n v="0"/>
    <s v="Low Cost per Unit"/>
    <n v="0"/>
    <n v="4.5"/>
    <n v="0"/>
    <n v="0"/>
    <n v="0"/>
    <s v="Greater Than 8 Weeks Old"/>
  </r>
  <r>
    <s v="17-24-0111-11-00"/>
    <d v="2019-08-30T00:00:00"/>
    <x v="1"/>
    <s v="LOWER BODY"/>
    <n v="1"/>
    <n v="30"/>
    <n v="7.8"/>
    <n v="7.8"/>
    <n v="22.2"/>
    <n v="0.74"/>
    <s v="Friday"/>
    <d v="2019-09-02T00:00:00"/>
    <s v="Monday"/>
    <s v="Monday"/>
    <n v="0"/>
    <s v="Low Cost per Unit"/>
    <n v="0"/>
    <n v="0"/>
    <n v="0"/>
    <n v="0"/>
    <n v="0"/>
    <s v="Greater Than 8 Weeks Old"/>
  </r>
  <r>
    <s v="17-24-0111-11-00"/>
    <d v="2019-08-31T00:00:00"/>
    <x v="1"/>
    <s v="LOWER BODY"/>
    <n v="3"/>
    <n v="90"/>
    <n v="23.4"/>
    <n v="7.8"/>
    <n v="66.599999999999994"/>
    <n v="0.74"/>
    <s v="Saturday"/>
    <d v="2019-09-03T00:00:00"/>
    <s v="Tuesday"/>
    <s v="Tuesday"/>
    <n v="0"/>
    <s v="Low Cost per Unit"/>
    <n v="0"/>
    <n v="2.6999999999999997"/>
    <n v="0"/>
    <n v="9"/>
    <n v="0"/>
    <s v="Greater Than 8 Weeks Old"/>
  </r>
  <r>
    <s v="17-24-0112-01-00"/>
    <d v="2019-08-03T00:00:00"/>
    <x v="1"/>
    <s v="LOWER BODY"/>
    <n v="1"/>
    <n v="19"/>
    <n v="4.05"/>
    <n v="4.05"/>
    <n v="14.95"/>
    <n v="0.79"/>
    <s v="Saturday"/>
    <d v="2019-08-06T00:00:00"/>
    <s v="Tuesday"/>
    <s v="Tuesday"/>
    <n v="0"/>
    <s v="Low Cost per Unit"/>
    <n v="0"/>
    <n v="0"/>
    <n v="0"/>
    <n v="1.9000000000000001"/>
    <n v="0"/>
    <s v="Greater Than 8 Weeks Old"/>
  </r>
  <r>
    <s v="17-24-0112-01-00"/>
    <d v="2019-08-09T00:00:00"/>
    <x v="1"/>
    <s v="LOWER BODY"/>
    <n v="1"/>
    <n v="19"/>
    <n v="4.05"/>
    <n v="4.05"/>
    <n v="14.95"/>
    <n v="0.79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112-01-00"/>
    <d v="2019-08-15T00:00:00"/>
    <x v="1"/>
    <s v="LOWER BODY"/>
    <n v="2"/>
    <n v="38"/>
    <n v="8.1"/>
    <n v="4.05"/>
    <n v="29.9"/>
    <n v="0.79"/>
    <s v="Thursday"/>
    <d v="2019-08-18T00:00:00"/>
    <s v="Sunday"/>
    <s v="Monday"/>
    <n v="0"/>
    <s v="Low Cost per Unit"/>
    <n v="0"/>
    <n v="1.1399999999999999"/>
    <n v="0"/>
    <n v="0"/>
    <n v="0"/>
    <s v="Greater Than 8 Weeks Old"/>
  </r>
  <r>
    <s v="17-24-0112-01-00"/>
    <d v="2019-08-16T00:00:00"/>
    <x v="1"/>
    <s v="LOWER BODY"/>
    <n v="1"/>
    <n v="19"/>
    <n v="4.05"/>
    <n v="4.05"/>
    <n v="14.95"/>
    <n v="0.79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4-0112-01-00"/>
    <d v="2019-08-18T00:00:00"/>
    <x v="1"/>
    <s v="LOWER BODY"/>
    <n v="1"/>
    <n v="19"/>
    <n v="4.05"/>
    <n v="4.05"/>
    <n v="14.95"/>
    <n v="0.79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112-01-00"/>
    <d v="2019-08-29T00:00:00"/>
    <x v="1"/>
    <s v="LOWER BODY"/>
    <n v="1"/>
    <n v="19"/>
    <n v="4.05"/>
    <n v="4.05"/>
    <n v="14.95"/>
    <n v="0.79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13-01-00"/>
    <d v="2019-08-04T00:00:00"/>
    <x v="1"/>
    <s v="LOWER BODY"/>
    <n v="2"/>
    <n v="80"/>
    <n v="15.38"/>
    <n v="7.69"/>
    <n v="64.62"/>
    <n v="0.81"/>
    <s v="Sunday"/>
    <d v="2019-08-07T00:00:00"/>
    <s v="Wednesday"/>
    <s v="Wednesday"/>
    <n v="0"/>
    <s v="Low Cost per Unit"/>
    <n v="0"/>
    <n v="2.4"/>
    <n v="0"/>
    <n v="0"/>
    <n v="0"/>
    <s v="Greater Than 8 Weeks Old"/>
  </r>
  <r>
    <s v="17-24-0113-01-00"/>
    <d v="2019-08-05T00:00:00"/>
    <x v="1"/>
    <s v="LOWER BODY"/>
    <n v="1"/>
    <n v="40"/>
    <n v="7.69"/>
    <n v="7.69"/>
    <n v="32.31"/>
    <n v="0.8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4-0113-01-00"/>
    <d v="2019-08-06T00:00:00"/>
    <x v="1"/>
    <s v="LOWER BODY"/>
    <n v="1"/>
    <n v="40"/>
    <n v="7.69"/>
    <n v="7.69"/>
    <n v="32.31"/>
    <n v="0.81"/>
    <s v="Tuesday"/>
    <d v="2019-08-09T00:00:00"/>
    <s v="Friday"/>
    <s v="Friday"/>
    <n v="2"/>
    <s v="Low Cost per Unit"/>
    <n v="0"/>
    <n v="0"/>
    <n v="0"/>
    <n v="0"/>
    <n v="0"/>
    <s v="Greater Than 8 Weeks Old"/>
  </r>
  <r>
    <s v="17-24-0113-01-00"/>
    <d v="2019-08-09T00:00:00"/>
    <x v="1"/>
    <s v="LOWER BODY"/>
    <n v="1"/>
    <n v="40"/>
    <n v="7.69"/>
    <n v="7.69"/>
    <n v="32.31"/>
    <n v="0.81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113-01-00"/>
    <d v="2019-08-15T00:00:00"/>
    <x v="1"/>
    <s v="LOWER BODY"/>
    <n v="1"/>
    <n v="40"/>
    <n v="7.69"/>
    <n v="7.69"/>
    <n v="32.31"/>
    <n v="0.8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17-24-0113-01-00"/>
    <d v="2019-08-19T00:00:00"/>
    <x v="1"/>
    <s v="LOWER BODY"/>
    <n v="1"/>
    <n v="40"/>
    <n v="7.69"/>
    <n v="7.69"/>
    <n v="32.31"/>
    <n v="0.8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17-24-0113-01-00"/>
    <d v="2019-08-23T00:00:00"/>
    <x v="1"/>
    <s v="LOWER BODY"/>
    <n v="2"/>
    <n v="80"/>
    <n v="15.38"/>
    <n v="7.69"/>
    <n v="64.62"/>
    <n v="0.81"/>
    <s v="Friday"/>
    <d v="2019-08-26T00:00:00"/>
    <s v="Monday"/>
    <s v="Monday"/>
    <n v="0"/>
    <s v="Low Cost per Unit"/>
    <n v="0"/>
    <n v="2.4"/>
    <n v="0"/>
    <n v="0"/>
    <n v="0"/>
    <s v="Greater Than 8 Weeks Old"/>
  </r>
  <r>
    <s v="17-24-0113-01-00"/>
    <d v="2019-08-24T00:00:00"/>
    <x v="1"/>
    <s v="LOWER BODY"/>
    <n v="1"/>
    <n v="40"/>
    <n v="7.69"/>
    <n v="7.69"/>
    <n v="32.31"/>
    <n v="0.81"/>
    <s v="Saturday"/>
    <d v="2019-08-27T00:00:00"/>
    <s v="Tuesday"/>
    <s v="Tuesday"/>
    <n v="0"/>
    <s v="Low Cost per Unit"/>
    <n v="0"/>
    <n v="0"/>
    <n v="0"/>
    <n v="4"/>
    <n v="0"/>
    <s v="Greater Than 8 Weeks Old"/>
  </r>
  <r>
    <s v="17-24-0113-01-00"/>
    <d v="2019-08-25T00:00:00"/>
    <x v="1"/>
    <s v="LOWER BODY"/>
    <n v="1"/>
    <n v="40"/>
    <n v="7.69"/>
    <n v="7.69"/>
    <n v="32.31"/>
    <n v="0.81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17-24-0113-01-00"/>
    <d v="2019-08-26T00:00:00"/>
    <x v="1"/>
    <s v="LOWER BODY"/>
    <n v="2"/>
    <n v="80"/>
    <n v="15.38"/>
    <n v="7.69"/>
    <n v="64.62"/>
    <n v="0.81"/>
    <s v="Monday"/>
    <d v="2019-08-29T00:00:00"/>
    <s v="Thursday"/>
    <s v="Thursday"/>
    <n v="0"/>
    <s v="Low Cost per Unit"/>
    <n v="0"/>
    <n v="2.4"/>
    <n v="0"/>
    <n v="0"/>
    <n v="0"/>
    <s v="Greater Than 8 Weeks Old"/>
  </r>
  <r>
    <s v="17-24-0113-01-00"/>
    <d v="2019-08-27T00:00:00"/>
    <x v="1"/>
    <s v="LOWER BODY"/>
    <n v="1"/>
    <n v="40"/>
    <n v="7.69"/>
    <n v="7.69"/>
    <n v="32.31"/>
    <n v="0.81"/>
    <s v="Tuesday"/>
    <d v="2019-08-30T00:00:00"/>
    <s v="Friday"/>
    <s v="Friday"/>
    <n v="2"/>
    <s v="Low Cost per Unit"/>
    <n v="0"/>
    <n v="0"/>
    <n v="0"/>
    <n v="0"/>
    <n v="0"/>
    <s v="Greater Than 8 Weeks Old"/>
  </r>
  <r>
    <s v="17-24-0113-01-00"/>
    <d v="2019-08-29T00:00:00"/>
    <x v="1"/>
    <s v="LOWER BODY"/>
    <n v="1"/>
    <n v="40"/>
    <n v="7.69"/>
    <n v="7.69"/>
    <n v="32.31"/>
    <n v="0.8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17-24-0113-01-00"/>
    <d v="2019-08-31T00:00:00"/>
    <x v="1"/>
    <s v="LOWER BODY"/>
    <n v="1"/>
    <n v="40"/>
    <n v="7.69"/>
    <n v="7.69"/>
    <n v="32.31"/>
    <n v="0.81"/>
    <s v="Saturday"/>
    <d v="2019-09-03T00:00:00"/>
    <s v="Tuesday"/>
    <s v="Tuesday"/>
    <n v="0"/>
    <s v="Low Cost per Unit"/>
    <n v="0"/>
    <n v="0"/>
    <n v="0"/>
    <n v="4"/>
    <n v="0"/>
    <s v="Greater Than 8 Weeks Old"/>
  </r>
  <r>
    <s v="17-24-0114-00-00"/>
    <d v="2019-08-07T00:00:00"/>
    <x v="2"/>
    <s v="DISC"/>
    <n v="1"/>
    <n v="14.99"/>
    <n v="12.3"/>
    <n v="12.3"/>
    <n v="2.69"/>
    <n v="0.18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17-24-0114-00-00"/>
    <d v="2019-08-10T00:00:00"/>
    <x v="2"/>
    <s v="DISC"/>
    <n v="1"/>
    <n v="14.99"/>
    <n v="12.3"/>
    <n v="12.3"/>
    <n v="2.69"/>
    <n v="0.18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17-24-0301-11-00"/>
    <d v="2019-08-07T00:00:00"/>
    <x v="2"/>
    <s v="DISC"/>
    <n v="6"/>
    <n v="41.94"/>
    <n v="16.739999999999998"/>
    <n v="2.7899999999999996"/>
    <n v="25.2"/>
    <n v="0.6"/>
    <s v="Wednesday"/>
    <d v="2019-08-10T00:00:00"/>
    <s v="Saturday"/>
    <s v="Saturday"/>
    <n v="0"/>
    <s v="Low Cost per Unit"/>
    <n v="0"/>
    <n v="1.2582"/>
    <n v="0"/>
    <n v="0"/>
    <n v="0"/>
    <s v="Greater Than 8 Weeks Old"/>
  </r>
  <r>
    <s v="17-24-0301-11-00"/>
    <d v="2019-08-08T00:00:00"/>
    <x v="2"/>
    <s v="DISC"/>
    <n v="3"/>
    <n v="20.97"/>
    <n v="8.3699999999999992"/>
    <n v="2.7899999999999996"/>
    <n v="12.6"/>
    <n v="0.6"/>
    <s v="Thursday"/>
    <d v="2019-08-11T00:00:00"/>
    <s v="Sunday"/>
    <s v="Monday"/>
    <n v="0"/>
    <s v="Low Cost per Unit"/>
    <n v="0"/>
    <n v="0.62909999999999999"/>
    <n v="0"/>
    <n v="0"/>
    <n v="0"/>
    <s v="Greater Than 8 Weeks Old"/>
  </r>
  <r>
    <s v="17-24-0301-11-00"/>
    <d v="2019-08-09T00:00:00"/>
    <x v="2"/>
    <s v="DISC"/>
    <n v="1"/>
    <n v="6.99"/>
    <n v="2.79"/>
    <n v="2.79"/>
    <n v="4.2"/>
    <n v="0.6"/>
    <s v="Friday"/>
    <d v="2019-08-12T00:00:00"/>
    <s v="Monday"/>
    <s v="Monday"/>
    <n v="0"/>
    <s v="Low Cost per Unit"/>
    <n v="0"/>
    <n v="0"/>
    <n v="0"/>
    <n v="0"/>
    <n v="0"/>
    <s v="Greater Than 8 Weeks Old"/>
  </r>
  <r>
    <s v="17-24-0301-11-00"/>
    <d v="2019-08-10T00:00:00"/>
    <x v="2"/>
    <s v="DISC"/>
    <n v="2"/>
    <n v="13.98"/>
    <n v="5.58"/>
    <n v="2.79"/>
    <n v="8.4"/>
    <n v="0.6"/>
    <s v="Saturday"/>
    <d v="2019-08-13T00:00:00"/>
    <s v="Tuesday"/>
    <s v="Tuesday"/>
    <n v="0"/>
    <s v="Low Cost per Unit"/>
    <n v="0"/>
    <n v="0.4194"/>
    <n v="0"/>
    <n v="0"/>
    <n v="0"/>
    <s v="Greater Than 8 Weeks Old"/>
  </r>
  <r>
    <s v="17-24-0301-11-00"/>
    <d v="2019-08-11T00:00:00"/>
    <x v="2"/>
    <s v="DISC"/>
    <n v="4"/>
    <n v="27.96"/>
    <n v="11.16"/>
    <n v="2.79"/>
    <n v="16.8"/>
    <n v="0.6"/>
    <s v="Sunday"/>
    <d v="2019-08-14T00:00:00"/>
    <s v="Wednesday"/>
    <s v="Wednesday"/>
    <n v="0"/>
    <s v="Low Cost per Unit"/>
    <n v="0"/>
    <n v="0.83879999999999999"/>
    <n v="0"/>
    <n v="0"/>
    <n v="0"/>
    <s v="Greater Than 8 Weeks Old"/>
  </r>
  <r>
    <s v="17-24-0301-11-00"/>
    <d v="2019-08-12T00:00:00"/>
    <x v="2"/>
    <s v="DISC"/>
    <n v="1"/>
    <n v="6.99"/>
    <n v="2.79"/>
    <n v="2.79"/>
    <n v="4.2"/>
    <n v="0.6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4-0301-11-00"/>
    <d v="2019-08-13T00:00:00"/>
    <x v="2"/>
    <s v="DISC"/>
    <n v="4"/>
    <n v="27.96"/>
    <n v="11.16"/>
    <n v="2.79"/>
    <n v="16.8"/>
    <n v="0.6"/>
    <s v="Tuesday"/>
    <d v="2019-08-16T00:00:00"/>
    <s v="Friday"/>
    <s v="Friday"/>
    <n v="1.3980000000000001"/>
    <s v="Low Cost per Unit"/>
    <n v="0"/>
    <n v="0.83879999999999999"/>
    <n v="0"/>
    <n v="0"/>
    <n v="0"/>
    <s v="Greater Than 8 Weeks Old"/>
  </r>
  <r>
    <s v="17-24-0301-11-00"/>
    <d v="2019-08-16T00:00:00"/>
    <x v="2"/>
    <s v="DISC"/>
    <n v="4"/>
    <n v="27.96"/>
    <n v="11.16"/>
    <n v="2.79"/>
    <n v="16.8"/>
    <n v="0.6"/>
    <s v="Friday"/>
    <d v="2019-08-19T00:00:00"/>
    <s v="Monday"/>
    <s v="Monday"/>
    <n v="0"/>
    <s v="Low Cost per Unit"/>
    <n v="0"/>
    <n v="0.83879999999999999"/>
    <n v="0"/>
    <n v="0"/>
    <n v="0"/>
    <s v="Greater Than 8 Weeks Old"/>
  </r>
  <r>
    <s v="17-24-0301-11-00"/>
    <d v="2019-08-18T00:00:00"/>
    <x v="2"/>
    <s v="DISC"/>
    <n v="1"/>
    <n v="6.99"/>
    <n v="2.79"/>
    <n v="2.79"/>
    <n v="4.2"/>
    <n v="0.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17-24-0301-11-00"/>
    <d v="2019-08-19T00:00:00"/>
    <x v="2"/>
    <s v="DISC"/>
    <n v="2"/>
    <n v="13.98"/>
    <n v="5.58"/>
    <n v="2.79"/>
    <n v="8.4"/>
    <n v="0.6"/>
    <s v="Monday"/>
    <d v="2019-08-22T00:00:00"/>
    <s v="Thursday"/>
    <s v="Thursday"/>
    <n v="0"/>
    <s v="Low Cost per Unit"/>
    <n v="0"/>
    <n v="0.4194"/>
    <n v="0"/>
    <n v="0"/>
    <n v="0"/>
    <s v="Greater Than 8 Weeks Old"/>
  </r>
  <r>
    <s v="17-24-0301-11-00"/>
    <d v="2019-08-21T00:00:00"/>
    <x v="2"/>
    <s v="DISC"/>
    <n v="5"/>
    <n v="34.950000000000003"/>
    <n v="13.95"/>
    <n v="2.79"/>
    <n v="21"/>
    <n v="0.6"/>
    <s v="Wednesday"/>
    <d v="2019-08-24T00:00:00"/>
    <s v="Saturday"/>
    <s v="Saturday"/>
    <n v="0"/>
    <s v="Low Cost per Unit"/>
    <n v="0"/>
    <n v="1.0485"/>
    <n v="0"/>
    <n v="0"/>
    <n v="0"/>
    <s v="Greater Than 8 Weeks Old"/>
  </r>
  <r>
    <s v="17-24-0301-11-00"/>
    <d v="2019-08-22T00:00:00"/>
    <x v="2"/>
    <s v="DISC"/>
    <n v="1"/>
    <n v="6.99"/>
    <n v="2.79"/>
    <n v="2.79"/>
    <n v="4.2"/>
    <n v="0.6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17-24-0301-11-00"/>
    <d v="2019-08-23T00:00:00"/>
    <x v="2"/>
    <s v="DISC"/>
    <n v="2"/>
    <n v="13.98"/>
    <n v="5.58"/>
    <n v="2.79"/>
    <n v="8.4"/>
    <n v="0.6"/>
    <s v="Friday"/>
    <d v="2019-08-26T00:00:00"/>
    <s v="Monday"/>
    <s v="Monday"/>
    <n v="0"/>
    <s v="Low Cost per Unit"/>
    <n v="0"/>
    <n v="0.4194"/>
    <n v="0"/>
    <n v="0"/>
    <n v="0"/>
    <s v="Greater Than 8 Weeks Old"/>
  </r>
  <r>
    <s v="17-24-0301-11-00"/>
    <d v="2019-08-24T00:00:00"/>
    <x v="2"/>
    <s v="DISC"/>
    <n v="4"/>
    <n v="27.96"/>
    <n v="11.16"/>
    <n v="2.79"/>
    <n v="16.8"/>
    <n v="0.6"/>
    <s v="Saturday"/>
    <d v="2019-08-27T00:00:00"/>
    <s v="Tuesday"/>
    <s v="Tuesday"/>
    <n v="0"/>
    <s v="Low Cost per Unit"/>
    <n v="0"/>
    <n v="0.83879999999999999"/>
    <n v="0"/>
    <n v="0"/>
    <n v="0"/>
    <s v="Greater Than 8 Weeks Old"/>
  </r>
  <r>
    <s v="17-24-0301-11-00"/>
    <d v="2019-08-25T00:00:00"/>
    <x v="2"/>
    <s v="DISC"/>
    <n v="4"/>
    <n v="27.96"/>
    <n v="11.16"/>
    <n v="2.79"/>
    <n v="16.8"/>
    <n v="0.6"/>
    <s v="Sunday"/>
    <d v="2019-08-28T00:00:00"/>
    <s v="Wednesday"/>
    <s v="Wednesday"/>
    <n v="0"/>
    <s v="Low Cost per Unit"/>
    <n v="0"/>
    <n v="0.83879999999999999"/>
    <n v="0"/>
    <n v="0"/>
    <n v="0"/>
    <s v="Greater Than 8 Weeks Old"/>
  </r>
  <r>
    <s v="17-24-0301-11-00"/>
    <d v="2019-08-26T00:00:00"/>
    <x v="2"/>
    <s v="DISC"/>
    <n v="3"/>
    <n v="20.97"/>
    <n v="8.3699999999999992"/>
    <n v="2.7899999999999996"/>
    <n v="12.6"/>
    <n v="0.6"/>
    <s v="Monday"/>
    <d v="2019-08-29T00:00:00"/>
    <s v="Thursday"/>
    <s v="Thursday"/>
    <n v="0"/>
    <s v="Low Cost per Unit"/>
    <n v="0"/>
    <n v="0.62909999999999999"/>
    <n v="0"/>
    <n v="0"/>
    <n v="0"/>
    <s v="Greater Than 8 Weeks Old"/>
  </r>
  <r>
    <s v="17-24-0301-11-00"/>
    <d v="2019-08-27T00:00:00"/>
    <x v="2"/>
    <s v="DISC"/>
    <n v="2"/>
    <n v="13.98"/>
    <n v="5.58"/>
    <n v="2.79"/>
    <n v="8.4"/>
    <n v="0.6"/>
    <s v="Tuesday"/>
    <d v="2019-08-30T00:00:00"/>
    <s v="Friday"/>
    <s v="Friday"/>
    <n v="0.69900000000000007"/>
    <s v="Low Cost per Unit"/>
    <n v="0"/>
    <n v="0.4194"/>
    <n v="0"/>
    <n v="0"/>
    <n v="0"/>
    <s v="Greater Than 8 Weeks Old"/>
  </r>
  <r>
    <s v="17-26-0001-01-00"/>
    <d v="2019-08-11T00:00:00"/>
    <x v="1"/>
    <s v="WEIGHTS"/>
    <n v="1"/>
    <n v="40"/>
    <n v="11.88"/>
    <n v="11.88"/>
    <n v="28.12"/>
    <n v="0.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17-26-0001-01-00"/>
    <d v="2019-08-12T00:00:00"/>
    <x v="1"/>
    <s v="WEIGHTS"/>
    <n v="1"/>
    <n v="40"/>
    <n v="11.88"/>
    <n v="11.88"/>
    <n v="28.12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6-0001-01-00"/>
    <d v="2019-08-13T00:00:00"/>
    <x v="1"/>
    <s v="WEIGHTS"/>
    <n v="1"/>
    <n v="40"/>
    <n v="11.88"/>
    <n v="11.88"/>
    <n v="28.12"/>
    <n v="0.7"/>
    <s v="Tuesday"/>
    <d v="2019-08-16T00:00:00"/>
    <s v="Friday"/>
    <s v="Friday"/>
    <n v="2"/>
    <s v="Low Cost per Unit"/>
    <n v="0"/>
    <n v="0"/>
    <n v="0"/>
    <n v="0"/>
    <n v="0"/>
    <s v="Greater Than 8 Weeks Old"/>
  </r>
  <r>
    <s v="17-26-0001-01-00"/>
    <d v="2019-08-21T00:00:00"/>
    <x v="1"/>
    <s v="WEIGHTS"/>
    <n v="2"/>
    <n v="80"/>
    <n v="23.76"/>
    <n v="11.88"/>
    <n v="56.24"/>
    <n v="0.7"/>
    <s v="Wednesday"/>
    <d v="2019-08-24T00:00:00"/>
    <s v="Saturday"/>
    <s v="Saturday"/>
    <n v="0"/>
    <s v="Low Cost per Unit"/>
    <n v="0"/>
    <n v="2.4"/>
    <n v="0"/>
    <n v="0"/>
    <n v="0"/>
    <s v="Greater Than 8 Weeks Old"/>
  </r>
  <r>
    <s v="17-26-0001-01-00"/>
    <d v="2019-08-23T00:00:00"/>
    <x v="1"/>
    <s v="WEIGHTS"/>
    <n v="1"/>
    <n v="40"/>
    <n v="11.88"/>
    <n v="11.88"/>
    <n v="28.12"/>
    <n v="0.7"/>
    <s v="Friday"/>
    <d v="2019-08-26T00:00:00"/>
    <s v="Monday"/>
    <s v="Monday"/>
    <n v="0"/>
    <s v="Low Cost per Unit"/>
    <n v="0"/>
    <n v="0"/>
    <n v="0"/>
    <n v="0"/>
    <n v="0"/>
    <s v="Greater Than 8 Weeks Old"/>
  </r>
  <r>
    <s v="17-26-0002-01-00"/>
    <d v="2019-08-04T00:00:00"/>
    <x v="1"/>
    <s v="WEIGHTS"/>
    <n v="1"/>
    <n v="32"/>
    <n v="12.57"/>
    <n v="12.57"/>
    <n v="19.43"/>
    <n v="0.61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17-26-0002-01-00"/>
    <d v="2019-08-05T00:00:00"/>
    <x v="1"/>
    <s v="WEIGHTS"/>
    <n v="1"/>
    <n v="32"/>
    <n v="12.57"/>
    <n v="12.57"/>
    <n v="19.43"/>
    <n v="0.6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17-26-0002-01-00"/>
    <d v="2019-08-07T00:00:00"/>
    <x v="1"/>
    <s v="WEIGHTS"/>
    <n v="2"/>
    <n v="64"/>
    <n v="25.14"/>
    <n v="12.57"/>
    <n v="38.86"/>
    <n v="0.61"/>
    <s v="Wednesday"/>
    <d v="2019-08-10T00:00:00"/>
    <s v="Saturday"/>
    <s v="Saturday"/>
    <n v="0"/>
    <s v="Low Cost per Unit"/>
    <n v="0"/>
    <n v="1.92"/>
    <n v="0"/>
    <n v="0"/>
    <n v="0"/>
    <s v="Greater Than 8 Weeks Old"/>
  </r>
  <r>
    <s v="17-26-0002-01-00"/>
    <d v="2019-08-08T00:00:00"/>
    <x v="1"/>
    <s v="WEIGHTS"/>
    <n v="1"/>
    <n v="32"/>
    <n v="12.57"/>
    <n v="12.57"/>
    <n v="19.43"/>
    <n v="0.61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17-26-0002-01-00"/>
    <d v="2019-08-10T00:00:00"/>
    <x v="1"/>
    <s v="WEIGHTS"/>
    <n v="1"/>
    <n v="32"/>
    <n v="12.57"/>
    <n v="12.57"/>
    <n v="19.43"/>
    <n v="0.61"/>
    <s v="Saturday"/>
    <d v="2019-08-13T00:00:00"/>
    <s v="Tuesday"/>
    <s v="Tuesday"/>
    <n v="0"/>
    <s v="Low Cost per Unit"/>
    <n v="0"/>
    <n v="0"/>
    <n v="0"/>
    <n v="3.2"/>
    <n v="0"/>
    <s v="Greater Than 8 Weeks Old"/>
  </r>
  <r>
    <s v="17-26-0002-01-00"/>
    <d v="2019-08-12T00:00:00"/>
    <x v="1"/>
    <s v="WEIGHTS"/>
    <n v="1"/>
    <n v="32"/>
    <n v="12.57"/>
    <n v="12.57"/>
    <n v="19.43"/>
    <n v="0.6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17-26-0002-01-00"/>
    <d v="2019-08-16T00:00:00"/>
    <x v="1"/>
    <s v="WEIGHTS"/>
    <n v="1"/>
    <n v="32"/>
    <n v="12.57"/>
    <n v="12.57"/>
    <n v="19.43"/>
    <n v="0.6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17-26-0002-01-00"/>
    <d v="2019-08-17T00:00:00"/>
    <x v="1"/>
    <s v="WEIGHTS"/>
    <n v="1"/>
    <n v="32"/>
    <n v="12.57"/>
    <n v="12.57"/>
    <n v="19.43"/>
    <n v="0.61"/>
    <s v="Saturday"/>
    <d v="2019-08-20T00:00:00"/>
    <s v="Tuesday"/>
    <s v="Tuesday"/>
    <n v="0"/>
    <s v="Low Cost per Unit"/>
    <n v="0"/>
    <n v="0"/>
    <n v="0"/>
    <n v="3.2"/>
    <n v="0"/>
    <s v="Greater Than 8 Weeks Old"/>
  </r>
  <r>
    <s v="17-26-0002-01-00"/>
    <d v="2019-08-18T00:00:00"/>
    <x v="1"/>
    <s v="WEIGHTS"/>
    <n v="2"/>
    <n v="64"/>
    <n v="25.14"/>
    <n v="12.57"/>
    <n v="38.86"/>
    <n v="0.61"/>
    <s v="Sunday"/>
    <d v="2019-08-21T00:00:00"/>
    <s v="Wednesday"/>
    <s v="Wednesday"/>
    <n v="0"/>
    <s v="Low Cost per Unit"/>
    <n v="0"/>
    <n v="1.92"/>
    <n v="0"/>
    <n v="0"/>
    <n v="0"/>
    <s v="Greater Than 8 Weeks Old"/>
  </r>
  <r>
    <s v="17-26-0002-01-00"/>
    <d v="2019-08-20T00:00:00"/>
    <x v="1"/>
    <s v="WEIGHTS"/>
    <n v="2"/>
    <n v="64"/>
    <n v="25.14"/>
    <n v="12.57"/>
    <n v="38.86"/>
    <n v="0.61"/>
    <s v="Tuesday"/>
    <d v="2019-08-23T00:00:00"/>
    <s v="Friday"/>
    <s v="Friday"/>
    <n v="3.2"/>
    <s v="Low Cost per Unit"/>
    <n v="0"/>
    <n v="1.92"/>
    <n v="0"/>
    <n v="0"/>
    <n v="0"/>
    <s v="Greater Than 8 Weeks Old"/>
  </r>
  <r>
    <s v="17-26-0002-01-00"/>
    <d v="2019-08-21T00:00:00"/>
    <x v="1"/>
    <s v="WEIGHTS"/>
    <n v="1"/>
    <n v="32"/>
    <n v="12.57"/>
    <n v="12.57"/>
    <n v="19.43"/>
    <n v="0.61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17-26-0003-01-00"/>
    <d v="2019-08-07T00:00:00"/>
    <x v="1"/>
    <s v="WEIGHTS"/>
    <n v="9"/>
    <n v="287.91000000000003"/>
    <n v="152.55000000000001"/>
    <n v="16.950000000000003"/>
    <n v="135.36000000000001"/>
    <n v="0.47"/>
    <s v="Wednesday"/>
    <d v="2019-08-10T00:00:00"/>
    <s v="Saturday"/>
    <s v="Saturday"/>
    <n v="0"/>
    <s v="High Cost per Unit"/>
    <n v="0"/>
    <n v="8.6372999999999998"/>
    <n v="0"/>
    <n v="0"/>
    <n v="0"/>
    <s v="Greater Than 8 Weeks Old"/>
  </r>
  <r>
    <s v="17-26-0003-01-00"/>
    <d v="2019-08-08T00:00:00"/>
    <x v="1"/>
    <s v="WEIGHTS"/>
    <n v="7"/>
    <n v="223.93"/>
    <n v="118.65"/>
    <n v="16.95"/>
    <n v="105.28"/>
    <n v="0.47"/>
    <s v="Thursday"/>
    <d v="2019-08-11T00:00:00"/>
    <s v="Sunday"/>
    <s v="Monday"/>
    <n v="0"/>
    <s v="High Cost per Unit"/>
    <n v="0"/>
    <n v="6.7179000000000002"/>
    <n v="0"/>
    <n v="0"/>
    <n v="0"/>
    <s v="Greater Than 8 Weeks Old"/>
  </r>
  <r>
    <s v="17-26-0003-01-00"/>
    <d v="2019-08-09T00:00:00"/>
    <x v="1"/>
    <s v="WEIGHTS"/>
    <n v="6"/>
    <n v="191.94"/>
    <n v="101.7"/>
    <n v="16.95"/>
    <n v="90.24"/>
    <n v="0.47"/>
    <s v="Friday"/>
    <d v="2019-08-12T00:00:00"/>
    <s v="Monday"/>
    <s v="Monday"/>
    <n v="0"/>
    <s v="High Cost per Unit"/>
    <n v="0"/>
    <n v="5.7581999999999995"/>
    <n v="0"/>
    <n v="0"/>
    <n v="0"/>
    <s v="Greater Than 8 Weeks Old"/>
  </r>
  <r>
    <s v="17-26-0003-01-00"/>
    <d v="2019-08-10T00:00:00"/>
    <x v="1"/>
    <s v="WEIGHTS"/>
    <n v="7"/>
    <n v="223.93"/>
    <n v="118.65"/>
    <n v="16.95"/>
    <n v="105.28"/>
    <n v="0.47"/>
    <s v="Saturday"/>
    <d v="2019-08-13T00:00:00"/>
    <s v="Tuesday"/>
    <s v="Tuesday"/>
    <n v="0"/>
    <s v="High Cost per Unit"/>
    <n v="0"/>
    <n v="6.7179000000000002"/>
    <n v="0"/>
    <n v="22.393000000000001"/>
    <n v="0"/>
    <s v="Greater Than 8 Weeks Old"/>
  </r>
  <r>
    <s v="17-26-0003-01-00"/>
    <d v="2019-08-20T00:00:00"/>
    <x v="1"/>
    <s v="WEIGHTS"/>
    <n v="1"/>
    <n v="31.99"/>
    <n v="16.95"/>
    <n v="16.95"/>
    <n v="15.04"/>
    <n v="0.47"/>
    <s v="Tuesday"/>
    <d v="2019-08-23T00:00:00"/>
    <s v="Friday"/>
    <s v="Friday"/>
    <n v="1.5994999999999999"/>
    <s v="High Cost per Unit"/>
    <n v="0"/>
    <n v="0"/>
    <n v="0"/>
    <n v="0"/>
    <n v="0"/>
    <s v="Greater Than 8 Weeks Old"/>
  </r>
  <r>
    <s v="20-87-0001-00"/>
    <d v="2019-08-01T00:00:00"/>
    <x v="7"/>
    <s v="BATH"/>
    <n v="2"/>
    <n v="27"/>
    <n v="8.64"/>
    <n v="4.32"/>
    <n v="18.36"/>
    <n v="0.68"/>
    <s v="Thursday"/>
    <d v="2019-08-04T00:00:00"/>
    <s v="Sunday"/>
    <s v="Monday"/>
    <n v="0"/>
    <s v="Low Cost per Unit"/>
    <n v="0"/>
    <n v="0.80999999999999994"/>
    <n v="0"/>
    <n v="0"/>
    <n v="0"/>
    <s v="Greater Than 8 Weeks Old"/>
  </r>
  <r>
    <s v="20-87-0001-00"/>
    <d v="2019-08-02T00:00:00"/>
    <x v="7"/>
    <s v="BATH"/>
    <n v="1"/>
    <n v="9"/>
    <n v="2.88"/>
    <n v="2.88"/>
    <n v="6.12"/>
    <n v="0.68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0-87-0001-00"/>
    <d v="2019-08-05T00:00:00"/>
    <x v="7"/>
    <s v="BATH"/>
    <n v="1"/>
    <n v="5"/>
    <n v="1.44"/>
    <n v="1.44"/>
    <n v="3.56"/>
    <n v="0.71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20-87-0001-00"/>
    <d v="2019-08-07T00:00:00"/>
    <x v="7"/>
    <s v="BATH"/>
    <n v="1"/>
    <n v="22"/>
    <n v="7.2"/>
    <n v="7.2"/>
    <n v="14.8"/>
    <n v="0.6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0-87-0001-00"/>
    <d v="2019-08-08T00:00:00"/>
    <x v="7"/>
    <s v="BATH"/>
    <n v="2"/>
    <n v="6"/>
    <n v="1.44"/>
    <n v="0.72"/>
    <n v="4.5599999999999996"/>
    <n v="0.76"/>
    <s v="Thursday"/>
    <d v="2019-08-11T00:00:00"/>
    <s v="Sunday"/>
    <s v="Monday"/>
    <n v="0"/>
    <s v="Low Cost per Unit"/>
    <n v="0"/>
    <n v="0.18"/>
    <n v="0"/>
    <n v="0"/>
    <n v="0"/>
    <s v="Greater Than 8 Weeks Old"/>
  </r>
  <r>
    <s v="20-87-0001-00"/>
    <d v="2019-08-10T00:00:00"/>
    <x v="7"/>
    <s v="BATH"/>
    <n v="1"/>
    <n v="3"/>
    <n v="0.72"/>
    <n v="0.72"/>
    <n v="2.2799999999999998"/>
    <n v="0.76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20-87-0001-00"/>
    <d v="2019-08-11T00:00:00"/>
    <x v="7"/>
    <s v="BATH"/>
    <n v="9"/>
    <n v="50"/>
    <n v="14.4"/>
    <n v="1.6"/>
    <n v="35.6"/>
    <n v="0.71"/>
    <s v="Sunday"/>
    <d v="2019-08-14T00:00:00"/>
    <s v="Wednesday"/>
    <s v="Wednesday"/>
    <n v="0"/>
    <s v="Low Cost per Unit"/>
    <n v="0"/>
    <n v="1.5"/>
    <n v="0"/>
    <n v="0"/>
    <n v="0"/>
    <s v="Greater Than 8 Weeks Old"/>
  </r>
  <r>
    <s v="20-87-0001-00"/>
    <d v="2019-08-12T00:00:00"/>
    <x v="7"/>
    <s v="BATH"/>
    <n v="3"/>
    <n v="21"/>
    <n v="6.48"/>
    <n v="2.16"/>
    <n v="14.52"/>
    <n v="0.69"/>
    <s v="Monday"/>
    <d v="2019-08-15T00:00:00"/>
    <s v="Thursday"/>
    <s v="Thursday"/>
    <n v="0"/>
    <s v="Low Cost per Unit"/>
    <n v="0"/>
    <n v="0.63"/>
    <n v="0"/>
    <n v="0"/>
    <n v="0"/>
    <s v="Greater Than 8 Weeks Old"/>
  </r>
  <r>
    <s v="20-87-0001-00"/>
    <d v="2019-08-13T00:00:00"/>
    <x v="7"/>
    <s v="BATH"/>
    <n v="1"/>
    <n v="5"/>
    <n v="1.44"/>
    <n v="1.44"/>
    <n v="3.56"/>
    <n v="0.71"/>
    <s v="Tuesday"/>
    <d v="2019-08-16T00:00:00"/>
    <s v="Friday"/>
    <s v="Friday"/>
    <n v="0.25"/>
    <s v="Low Cost per Unit"/>
    <n v="0"/>
    <n v="0"/>
    <n v="0"/>
    <n v="0"/>
    <n v="0"/>
    <s v="Greater Than 8 Weeks Old"/>
  </r>
  <r>
    <s v="20-87-0001-00"/>
    <d v="2019-08-14T00:00:00"/>
    <x v="7"/>
    <s v="BATH"/>
    <n v="2"/>
    <n v="31"/>
    <n v="10.08"/>
    <n v="5.04"/>
    <n v="20.92"/>
    <n v="0.67"/>
    <s v="Wednesday"/>
    <d v="2019-08-17T00:00:00"/>
    <s v="Saturday"/>
    <s v="Saturday"/>
    <n v="0"/>
    <s v="Low Cost per Unit"/>
    <n v="0"/>
    <n v="0.92999999999999994"/>
    <n v="0"/>
    <n v="0"/>
    <n v="0"/>
    <s v="Greater Than 8 Weeks Old"/>
  </r>
  <r>
    <s v="20-87-0001-00"/>
    <d v="2019-08-15T00:00:00"/>
    <x v="7"/>
    <s v="BATH"/>
    <n v="1"/>
    <n v="9"/>
    <n v="2.88"/>
    <n v="2.88"/>
    <n v="6.12"/>
    <n v="0.68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20-87-0001-00"/>
    <d v="2019-08-16T00:00:00"/>
    <x v="7"/>
    <s v="BATH"/>
    <n v="3"/>
    <n v="23"/>
    <n v="7.2"/>
    <n v="2.4"/>
    <n v="15.8"/>
    <n v="0.69"/>
    <s v="Friday"/>
    <d v="2019-08-19T00:00:00"/>
    <s v="Monday"/>
    <s v="Monday"/>
    <n v="0"/>
    <s v="Low Cost per Unit"/>
    <n v="0"/>
    <n v="0.69"/>
    <n v="0"/>
    <n v="0"/>
    <n v="0"/>
    <s v="Greater Than 8 Weeks Old"/>
  </r>
  <r>
    <s v="20-87-0001-00"/>
    <d v="2019-08-17T00:00:00"/>
    <x v="7"/>
    <s v="BATH"/>
    <n v="2"/>
    <n v="27"/>
    <n v="8.64"/>
    <n v="4.32"/>
    <n v="18.36"/>
    <n v="0.68"/>
    <s v="Saturday"/>
    <d v="2019-08-20T00:00:00"/>
    <s v="Tuesday"/>
    <s v="Tuesday"/>
    <n v="0"/>
    <s v="Low Cost per Unit"/>
    <n v="0"/>
    <n v="0.80999999999999994"/>
    <n v="0"/>
    <n v="0"/>
    <n v="0"/>
    <s v="Greater Than 8 Weeks Old"/>
  </r>
  <r>
    <s v="20-87-0001-00"/>
    <d v="2019-08-18T00:00:00"/>
    <x v="7"/>
    <s v="BATH"/>
    <n v="3"/>
    <n v="28"/>
    <n v="8.64"/>
    <n v="2.8800000000000003"/>
    <n v="19.36"/>
    <n v="0.69"/>
    <s v="Sunday"/>
    <d v="2019-08-21T00:00:00"/>
    <s v="Wednesday"/>
    <s v="Wednesday"/>
    <n v="0"/>
    <s v="Low Cost per Unit"/>
    <n v="0"/>
    <n v="0.84"/>
    <n v="0"/>
    <n v="0"/>
    <n v="0"/>
    <s v="Greater Than 8 Weeks Old"/>
  </r>
  <r>
    <s v="20-87-0001-00"/>
    <d v="2019-08-20T00:00:00"/>
    <x v="7"/>
    <s v="BATH"/>
    <n v="3"/>
    <n v="36"/>
    <n v="11.52"/>
    <n v="3.84"/>
    <n v="24.48"/>
    <n v="0.68"/>
    <s v="Tuesday"/>
    <d v="2019-08-23T00:00:00"/>
    <s v="Friday"/>
    <s v="Friday"/>
    <n v="1.8"/>
    <s v="Low Cost per Unit"/>
    <n v="0"/>
    <n v="1.08"/>
    <n v="0"/>
    <n v="0"/>
    <n v="0"/>
    <s v="Greater Than 8 Weeks Old"/>
  </r>
  <r>
    <s v="20-87-0001-00"/>
    <d v="2019-08-22T00:00:00"/>
    <x v="7"/>
    <s v="BATH"/>
    <n v="3"/>
    <n v="15"/>
    <n v="4.32"/>
    <n v="1.4400000000000002"/>
    <n v="10.68"/>
    <n v="0.71"/>
    <s v="Thursday"/>
    <d v="2019-08-25T00:00:00"/>
    <s v="Sunday"/>
    <s v="Monday"/>
    <n v="0"/>
    <s v="Low Cost per Unit"/>
    <n v="0"/>
    <n v="0.44999999999999996"/>
    <n v="0"/>
    <n v="0"/>
    <n v="0"/>
    <s v="Greater Than 8 Weeks Old"/>
  </r>
  <r>
    <s v="20-87-0001-00"/>
    <d v="2019-08-23T00:00:00"/>
    <x v="7"/>
    <s v="BATH"/>
    <n v="2"/>
    <n v="6"/>
    <n v="1.44"/>
    <n v="0.72"/>
    <n v="4.5599999999999996"/>
    <n v="0.76"/>
    <s v="Friday"/>
    <d v="2019-08-26T00:00:00"/>
    <s v="Monday"/>
    <s v="Monday"/>
    <n v="0"/>
    <s v="Low Cost per Unit"/>
    <n v="0"/>
    <n v="0.18"/>
    <n v="0"/>
    <n v="0"/>
    <n v="0"/>
    <s v="Greater Than 8 Weeks Old"/>
  </r>
  <r>
    <s v="20-87-0001-00"/>
    <d v="2019-08-24T00:00:00"/>
    <x v="7"/>
    <s v="BATH"/>
    <n v="5"/>
    <n v="52"/>
    <n v="16.559999999999999"/>
    <n v="3.3119999999999998"/>
    <n v="35.44"/>
    <n v="0.68"/>
    <s v="Saturday"/>
    <d v="2019-08-27T00:00:00"/>
    <s v="Tuesday"/>
    <s v="Tuesday"/>
    <n v="0"/>
    <s v="Low Cost per Unit"/>
    <n v="0"/>
    <n v="1.56"/>
    <n v="0"/>
    <n v="0"/>
    <n v="0"/>
    <s v="Greater Than 8 Weeks Old"/>
  </r>
  <r>
    <s v="20-87-0001-00"/>
    <d v="2019-08-25T00:00:00"/>
    <x v="7"/>
    <s v="BATH"/>
    <n v="2"/>
    <n v="14"/>
    <n v="4.32"/>
    <n v="2.16"/>
    <n v="9.68"/>
    <n v="0.69"/>
    <s v="Sunday"/>
    <d v="2019-08-28T00:00:00"/>
    <s v="Wednesday"/>
    <s v="Wednesday"/>
    <n v="0"/>
    <s v="Low Cost per Unit"/>
    <n v="0"/>
    <n v="0.42"/>
    <n v="0"/>
    <n v="0"/>
    <n v="0"/>
    <s v="Greater Than 8 Weeks Old"/>
  </r>
  <r>
    <s v="20-87-0001-00"/>
    <d v="2019-08-26T00:00:00"/>
    <x v="7"/>
    <s v="BATH"/>
    <n v="2"/>
    <n v="8"/>
    <n v="2.16"/>
    <n v="1.08"/>
    <n v="5.84"/>
    <n v="0.73"/>
    <s v="Monday"/>
    <d v="2019-08-29T00:00:00"/>
    <s v="Thursday"/>
    <s v="Thursday"/>
    <n v="0"/>
    <s v="Low Cost per Unit"/>
    <n v="0"/>
    <n v="0.24"/>
    <n v="0"/>
    <n v="0"/>
    <n v="0"/>
    <s v="Greater Than 8 Weeks Old"/>
  </r>
  <r>
    <s v="20-87-0001-00"/>
    <d v="2019-08-28T00:00:00"/>
    <x v="7"/>
    <s v="BATH"/>
    <n v="1"/>
    <n v="3"/>
    <n v="0.72"/>
    <n v="0.72"/>
    <n v="2.2799999999999998"/>
    <n v="0.76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20-87-0001-00"/>
    <d v="2019-08-29T00:00:00"/>
    <x v="7"/>
    <s v="BATH"/>
    <n v="4"/>
    <n v="37"/>
    <n v="11.52"/>
    <n v="2.88"/>
    <n v="25.48"/>
    <n v="0.69"/>
    <s v="Thursday"/>
    <d v="2019-09-01T00:00:00"/>
    <s v="Sunday"/>
    <s v="Monday"/>
    <n v="0"/>
    <s v="Low Cost per Unit"/>
    <n v="0"/>
    <n v="1.1099999999999999"/>
    <n v="0"/>
    <n v="0"/>
    <n v="0"/>
    <s v="Greater Than 8 Weeks Old"/>
  </r>
  <r>
    <s v="20-87-0001-00"/>
    <d v="2019-08-30T00:00:00"/>
    <x v="7"/>
    <s v="BATH"/>
    <n v="2"/>
    <n v="6"/>
    <n v="1.44"/>
    <n v="0.72"/>
    <n v="4.5599999999999996"/>
    <n v="0.76"/>
    <s v="Friday"/>
    <d v="2019-09-02T00:00:00"/>
    <s v="Monday"/>
    <s v="Monday"/>
    <n v="0"/>
    <s v="Low Cost per Unit"/>
    <n v="0"/>
    <n v="0.18"/>
    <n v="0"/>
    <n v="0"/>
    <n v="0"/>
    <s v="Greater Than 8 Weeks Old"/>
  </r>
  <r>
    <s v="20-87-0001-00"/>
    <d v="2019-08-31T00:00:00"/>
    <x v="7"/>
    <s v="BATH"/>
    <n v="1"/>
    <n v="5"/>
    <n v="1.44"/>
    <n v="1.44"/>
    <n v="3.56"/>
    <n v="0.71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22-82-1301-00-12"/>
    <d v="2019-08-01T00:00:00"/>
    <x v="7"/>
    <s v="BATH"/>
    <n v="2"/>
    <n v="90"/>
    <n v="31.86"/>
    <n v="15.93"/>
    <n v="58.14"/>
    <n v="0.65"/>
    <s v="Thursday"/>
    <d v="2019-08-04T00:00:00"/>
    <s v="Sunday"/>
    <s v="Monday"/>
    <n v="0"/>
    <s v="Low Cost per Unit"/>
    <n v="0"/>
    <n v="2.6999999999999997"/>
    <n v="0"/>
    <n v="0"/>
    <n v="0"/>
    <s v="Greater Than 8 Weeks Old"/>
  </r>
  <r>
    <s v="22-82-1301-00-12"/>
    <d v="2019-08-02T00:00:00"/>
    <x v="7"/>
    <s v="BATH"/>
    <n v="1"/>
    <n v="45"/>
    <n v="15.93"/>
    <n v="15.93"/>
    <n v="29.07"/>
    <n v="0.65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2-82-1301-00-12"/>
    <d v="2019-08-03T00:00:00"/>
    <x v="7"/>
    <s v="BATH"/>
    <n v="2"/>
    <n v="90"/>
    <n v="31.86"/>
    <n v="15.93"/>
    <n v="58.14"/>
    <n v="0.65"/>
    <s v="Saturday"/>
    <d v="2019-08-06T00:00:00"/>
    <s v="Tuesday"/>
    <s v="Tuesday"/>
    <n v="0"/>
    <s v="Low Cost per Unit"/>
    <n v="0"/>
    <n v="2.6999999999999997"/>
    <n v="0"/>
    <n v="0"/>
    <n v="0"/>
    <s v="Greater Than 8 Weeks Old"/>
  </r>
  <r>
    <s v="22-82-1301-00-12"/>
    <d v="2019-08-04T00:00:00"/>
    <x v="7"/>
    <s v="BATH"/>
    <n v="2"/>
    <n v="90"/>
    <n v="31.86"/>
    <n v="15.93"/>
    <n v="58.14"/>
    <n v="0.65"/>
    <s v="Sunday"/>
    <d v="2019-08-07T00:00:00"/>
    <s v="Wednesday"/>
    <s v="Wednesday"/>
    <n v="0"/>
    <s v="Low Cost per Unit"/>
    <n v="0"/>
    <n v="2.6999999999999997"/>
    <n v="0"/>
    <n v="0"/>
    <n v="0"/>
    <s v="Greater Than 8 Weeks Old"/>
  </r>
  <r>
    <s v="22-82-1301-00-12"/>
    <d v="2019-08-05T00:00:00"/>
    <x v="7"/>
    <s v="BATH"/>
    <n v="4"/>
    <n v="180"/>
    <n v="63.72"/>
    <n v="15.93"/>
    <n v="116.28"/>
    <n v="0.65"/>
    <s v="Monday"/>
    <d v="2019-08-08T00:00:00"/>
    <s v="Thursday"/>
    <s v="Thursday"/>
    <n v="0"/>
    <s v="Low Cost per Unit"/>
    <n v="0"/>
    <n v="5.3999999999999995"/>
    <n v="0"/>
    <n v="0"/>
    <n v="0"/>
    <s v="Greater Than 8 Weeks Old"/>
  </r>
  <r>
    <s v="22-82-1301-00-12"/>
    <d v="2019-08-06T00:00:00"/>
    <x v="7"/>
    <s v="BATH"/>
    <n v="3"/>
    <n v="135"/>
    <n v="47.79"/>
    <n v="15.93"/>
    <n v="87.21"/>
    <n v="0.65"/>
    <s v="Tuesday"/>
    <d v="2019-08-09T00:00:00"/>
    <s v="Friday"/>
    <s v="Friday"/>
    <n v="6.75"/>
    <s v="Low Cost per Unit"/>
    <n v="0"/>
    <n v="4.05"/>
    <n v="0"/>
    <n v="0"/>
    <n v="0"/>
    <s v="Greater Than 8 Weeks Old"/>
  </r>
  <r>
    <s v="22-82-1301-00-12"/>
    <d v="2019-08-07T00:00:00"/>
    <x v="7"/>
    <s v="BATH"/>
    <n v="10"/>
    <n v="299.89999999999998"/>
    <n v="159.30000000000001"/>
    <n v="15.930000000000001"/>
    <n v="140.6"/>
    <n v="0.47"/>
    <s v="Wednesday"/>
    <d v="2019-08-10T00:00:00"/>
    <s v="Saturday"/>
    <s v="Saturday"/>
    <n v="0"/>
    <s v="Low Cost per Unit"/>
    <n v="0"/>
    <n v="8.9969999999999981"/>
    <n v="0"/>
    <n v="0"/>
    <n v="0"/>
    <s v="Greater Than 8 Weeks Old"/>
  </r>
  <r>
    <s v="22-82-1301-00-12"/>
    <d v="2019-08-08T00:00:00"/>
    <x v="7"/>
    <s v="BATH"/>
    <n v="7"/>
    <n v="209.93"/>
    <n v="111.51"/>
    <n v="15.930000000000001"/>
    <n v="98.42"/>
    <n v="0.47"/>
    <s v="Thursday"/>
    <d v="2019-08-11T00:00:00"/>
    <s v="Sunday"/>
    <s v="Monday"/>
    <n v="0"/>
    <s v="Low Cost per Unit"/>
    <n v="0"/>
    <n v="6.2979000000000003"/>
    <n v="0"/>
    <n v="0"/>
    <n v="0"/>
    <s v="Greater Than 8 Weeks Old"/>
  </r>
  <r>
    <s v="22-82-1301-00-12"/>
    <d v="2019-08-09T00:00:00"/>
    <x v="7"/>
    <s v="BATH"/>
    <n v="13"/>
    <n v="389.87"/>
    <n v="207.09"/>
    <n v="15.93"/>
    <n v="182.78"/>
    <n v="0.47"/>
    <s v="Friday"/>
    <d v="2019-08-12T00:00:00"/>
    <s v="Monday"/>
    <s v="Monday"/>
    <n v="0"/>
    <s v="Low Cost per Unit"/>
    <n v="0"/>
    <n v="11.696099999999999"/>
    <n v="0"/>
    <n v="0"/>
    <n v="0"/>
    <s v="Greater Than 8 Weeks Old"/>
  </r>
  <r>
    <s v="22-82-1301-00-12"/>
    <d v="2019-08-10T00:00:00"/>
    <x v="7"/>
    <s v="BATH"/>
    <n v="12"/>
    <n v="359.88"/>
    <n v="191.16"/>
    <n v="15.93"/>
    <n v="168.72"/>
    <n v="0.47"/>
    <s v="Saturday"/>
    <d v="2019-08-13T00:00:00"/>
    <s v="Tuesday"/>
    <s v="Tuesday"/>
    <n v="0"/>
    <s v="Low Cost per Unit"/>
    <n v="0"/>
    <n v="10.7964"/>
    <n v="0"/>
    <n v="0"/>
    <n v="0"/>
    <s v="Greater Than 8 Weeks Old"/>
  </r>
  <r>
    <s v="22-82-1301-00-12"/>
    <d v="2019-08-11T00:00:00"/>
    <x v="7"/>
    <s v="BATH"/>
    <n v="28"/>
    <n v="839.72"/>
    <n v="446.04"/>
    <n v="15.930000000000001"/>
    <n v="393.68"/>
    <n v="0.47"/>
    <s v="Sunday"/>
    <d v="2019-08-14T00:00:00"/>
    <s v="Wednesday"/>
    <s v="Wednesday"/>
    <n v="0"/>
    <s v="Low Cost per Unit"/>
    <n v="0"/>
    <n v="25.191600000000001"/>
    <n v="0"/>
    <n v="0"/>
    <n v="0"/>
    <s v="Greater Than 8 Weeks Old"/>
  </r>
  <r>
    <s v="22-82-1301-00-12"/>
    <d v="2019-08-12T00:00:00"/>
    <x v="7"/>
    <s v="BATH"/>
    <n v="20"/>
    <n v="599.79999999999995"/>
    <n v="318.60000000000002"/>
    <n v="15.930000000000001"/>
    <n v="281.2"/>
    <n v="0.47"/>
    <s v="Monday"/>
    <d v="2019-08-15T00:00:00"/>
    <s v="Thursday"/>
    <s v="Thursday"/>
    <n v="0"/>
    <s v="Low Cost per Unit"/>
    <n v="0"/>
    <n v="17.993999999999996"/>
    <n v="0"/>
    <n v="0"/>
    <n v="0"/>
    <s v="Greater Than 8 Weeks Old"/>
  </r>
  <r>
    <s v="22-82-1301-00-12"/>
    <d v="2019-08-13T00:00:00"/>
    <x v="7"/>
    <s v="BATH"/>
    <n v="9"/>
    <n v="269.91000000000003"/>
    <n v="143.37"/>
    <n v="15.93"/>
    <n v="126.54"/>
    <n v="0.47"/>
    <s v="Tuesday"/>
    <d v="2019-08-16T00:00:00"/>
    <s v="Friday"/>
    <s v="Friday"/>
    <n v="13.495500000000002"/>
    <s v="Low Cost per Unit"/>
    <n v="0"/>
    <n v="8.0973000000000006"/>
    <n v="0"/>
    <n v="0"/>
    <n v="0"/>
    <s v="Greater Than 8 Weeks Old"/>
  </r>
  <r>
    <s v="22-82-1301-00-12"/>
    <d v="2019-08-14T00:00:00"/>
    <x v="7"/>
    <s v="BATH"/>
    <n v="7"/>
    <n v="209.93"/>
    <n v="111.51"/>
    <n v="15.930000000000001"/>
    <n v="98.42"/>
    <n v="0.47"/>
    <s v="Wednesday"/>
    <d v="2019-08-17T00:00:00"/>
    <s v="Saturday"/>
    <s v="Saturday"/>
    <n v="0"/>
    <s v="Low Cost per Unit"/>
    <n v="0"/>
    <n v="6.2979000000000003"/>
    <n v="0"/>
    <n v="0"/>
    <n v="0"/>
    <s v="Greater Than 8 Weeks Old"/>
  </r>
  <r>
    <s v="22-82-1301-00-12"/>
    <d v="2019-08-15T00:00:00"/>
    <x v="7"/>
    <s v="BATH"/>
    <n v="8"/>
    <n v="209.93"/>
    <n v="127.44"/>
    <n v="15.93"/>
    <n v="82.49"/>
    <n v="0.39"/>
    <s v="Thursday"/>
    <d v="2019-08-18T00:00:00"/>
    <s v="Sunday"/>
    <s v="Monday"/>
    <n v="0"/>
    <s v="Low Cost per Unit"/>
    <n v="0"/>
    <n v="6.2979000000000003"/>
    <n v="0"/>
    <n v="0"/>
    <n v="0"/>
    <s v="Greater Than 8 Weeks Old"/>
  </r>
  <r>
    <s v="22-82-1301-00-12"/>
    <d v="2019-08-16T00:00:00"/>
    <x v="7"/>
    <s v="BATH"/>
    <n v="7"/>
    <n v="209.93"/>
    <n v="111.51"/>
    <n v="15.930000000000001"/>
    <n v="98.42"/>
    <n v="0.47"/>
    <s v="Friday"/>
    <d v="2019-08-19T00:00:00"/>
    <s v="Monday"/>
    <s v="Monday"/>
    <n v="0"/>
    <s v="Low Cost per Unit"/>
    <n v="0"/>
    <n v="6.2979000000000003"/>
    <n v="0"/>
    <n v="0"/>
    <n v="0"/>
    <s v="Greater Than 8 Weeks Old"/>
  </r>
  <r>
    <s v="22-82-1301-00-12"/>
    <d v="2019-08-17T00:00:00"/>
    <x v="7"/>
    <s v="BATH"/>
    <n v="3"/>
    <n v="89.97"/>
    <n v="47.79"/>
    <n v="15.93"/>
    <n v="42.18"/>
    <n v="0.47"/>
    <s v="Saturday"/>
    <d v="2019-08-20T00:00:00"/>
    <s v="Tuesday"/>
    <s v="Tuesday"/>
    <n v="0"/>
    <s v="Low Cost per Unit"/>
    <n v="0"/>
    <n v="2.6991000000000001"/>
    <n v="0"/>
    <n v="0"/>
    <n v="0"/>
    <s v="Greater Than 8 Weeks Old"/>
  </r>
  <r>
    <s v="22-82-1301-00-12"/>
    <d v="2019-08-18T00:00:00"/>
    <x v="7"/>
    <s v="BATH"/>
    <n v="5"/>
    <n v="149.94999999999999"/>
    <n v="79.650000000000006"/>
    <n v="15.930000000000001"/>
    <n v="70.3"/>
    <n v="0.47"/>
    <s v="Sunday"/>
    <d v="2019-08-21T00:00:00"/>
    <s v="Wednesday"/>
    <s v="Wednesday"/>
    <n v="0"/>
    <s v="Low Cost per Unit"/>
    <n v="0"/>
    <n v="4.4984999999999991"/>
    <n v="0"/>
    <n v="0"/>
    <n v="0"/>
    <s v="Greater Than 8 Weeks Old"/>
  </r>
  <r>
    <s v="22-82-1301-00-12"/>
    <d v="2019-08-19T00:00:00"/>
    <x v="7"/>
    <s v="BATH"/>
    <n v="8"/>
    <n v="239.92"/>
    <n v="127.44"/>
    <n v="15.93"/>
    <n v="112.48"/>
    <n v="0.47"/>
    <s v="Monday"/>
    <d v="2019-08-22T00:00:00"/>
    <s v="Thursday"/>
    <s v="Thursday"/>
    <n v="0"/>
    <s v="Low Cost per Unit"/>
    <n v="0"/>
    <n v="7.1975999999999996"/>
    <n v="0"/>
    <n v="0"/>
    <n v="0"/>
    <s v="Greater Than 8 Weeks Old"/>
  </r>
  <r>
    <s v="22-82-1301-00-12"/>
    <d v="2019-08-20T00:00:00"/>
    <x v="7"/>
    <s v="BATH"/>
    <n v="8"/>
    <n v="239.92"/>
    <n v="127.44"/>
    <n v="15.93"/>
    <n v="112.48"/>
    <n v="0.47"/>
    <s v="Tuesday"/>
    <d v="2019-08-23T00:00:00"/>
    <s v="Friday"/>
    <s v="Friday"/>
    <n v="11.996"/>
    <s v="Low Cost per Unit"/>
    <n v="0"/>
    <n v="7.1975999999999996"/>
    <n v="0"/>
    <n v="0"/>
    <n v="0"/>
    <s v="Greater Than 8 Weeks Old"/>
  </r>
  <r>
    <s v="22-82-1301-00-12"/>
    <d v="2019-08-21T00:00:00"/>
    <x v="7"/>
    <s v="BATH"/>
    <n v="19"/>
    <n v="569.80999999999995"/>
    <n v="302.67"/>
    <n v="15.930000000000001"/>
    <n v="267.14"/>
    <n v="0.47"/>
    <s v="Wednesday"/>
    <d v="2019-08-24T00:00:00"/>
    <s v="Saturday"/>
    <s v="Saturday"/>
    <n v="0"/>
    <s v="Low Cost per Unit"/>
    <n v="0"/>
    <n v="17.094299999999997"/>
    <n v="0"/>
    <n v="0"/>
    <n v="0"/>
    <s v="Greater Than 8 Weeks Old"/>
  </r>
  <r>
    <s v="22-82-1301-00-12"/>
    <d v="2019-08-22T00:00:00"/>
    <x v="7"/>
    <s v="BATH"/>
    <n v="10"/>
    <n v="299.89999999999998"/>
    <n v="159.30000000000001"/>
    <n v="15.930000000000001"/>
    <n v="140.6"/>
    <n v="0.47"/>
    <s v="Thursday"/>
    <d v="2019-08-25T00:00:00"/>
    <s v="Sunday"/>
    <s v="Monday"/>
    <n v="0"/>
    <s v="Low Cost per Unit"/>
    <n v="0"/>
    <n v="8.9969999999999981"/>
    <n v="0"/>
    <n v="0"/>
    <n v="0"/>
    <s v="Greater Than 8 Weeks Old"/>
  </r>
  <r>
    <s v="22-82-1301-00-12"/>
    <d v="2019-08-23T00:00:00"/>
    <x v="7"/>
    <s v="BATH"/>
    <n v="14"/>
    <n v="419.86"/>
    <n v="223.02"/>
    <n v="15.930000000000001"/>
    <n v="196.84"/>
    <n v="0.47"/>
    <s v="Friday"/>
    <d v="2019-08-26T00:00:00"/>
    <s v="Monday"/>
    <s v="Monday"/>
    <n v="0"/>
    <s v="Low Cost per Unit"/>
    <n v="0"/>
    <n v="12.595800000000001"/>
    <n v="0"/>
    <n v="0"/>
    <n v="0"/>
    <s v="Greater Than 8 Weeks Old"/>
  </r>
  <r>
    <s v="22-82-1301-00-12"/>
    <d v="2019-08-24T00:00:00"/>
    <x v="7"/>
    <s v="BATH"/>
    <n v="10"/>
    <n v="299.89999999999998"/>
    <n v="159.30000000000001"/>
    <n v="15.930000000000001"/>
    <n v="140.6"/>
    <n v="0.47"/>
    <s v="Saturday"/>
    <d v="2019-08-27T00:00:00"/>
    <s v="Tuesday"/>
    <s v="Tuesday"/>
    <n v="0"/>
    <s v="Low Cost per Unit"/>
    <n v="0"/>
    <n v="8.9969999999999981"/>
    <n v="0"/>
    <n v="0"/>
    <n v="0"/>
    <s v="Greater Than 8 Weeks Old"/>
  </r>
  <r>
    <s v="22-82-1301-00-12"/>
    <d v="2019-08-25T00:00:00"/>
    <x v="7"/>
    <s v="BATH"/>
    <n v="18"/>
    <n v="539.82000000000005"/>
    <n v="286.74"/>
    <n v="15.93"/>
    <n v="253.08"/>
    <n v="0.47"/>
    <s v="Sunday"/>
    <d v="2019-08-28T00:00:00"/>
    <s v="Wednesday"/>
    <s v="Wednesday"/>
    <n v="0"/>
    <s v="Low Cost per Unit"/>
    <n v="0"/>
    <n v="16.194600000000001"/>
    <n v="0"/>
    <n v="0"/>
    <n v="0"/>
    <s v="Greater Than 8 Weeks Old"/>
  </r>
  <r>
    <s v="22-82-1301-00-12"/>
    <d v="2019-08-26T00:00:00"/>
    <x v="7"/>
    <s v="BATH"/>
    <n v="16"/>
    <n v="479.84"/>
    <n v="254.88"/>
    <n v="15.93"/>
    <n v="224.96"/>
    <n v="0.47"/>
    <s v="Monday"/>
    <d v="2019-08-29T00:00:00"/>
    <s v="Thursday"/>
    <s v="Thursday"/>
    <n v="0"/>
    <s v="Low Cost per Unit"/>
    <n v="0"/>
    <n v="14.395199999999999"/>
    <n v="0"/>
    <n v="0"/>
    <n v="0"/>
    <s v="Greater Than 8 Weeks Old"/>
  </r>
  <r>
    <s v="22-82-1301-00-12"/>
    <d v="2019-08-27T00:00:00"/>
    <x v="7"/>
    <s v="BATH"/>
    <n v="13"/>
    <n v="389.87"/>
    <n v="207.09"/>
    <n v="15.93"/>
    <n v="182.78"/>
    <n v="0.47"/>
    <s v="Tuesday"/>
    <d v="2019-08-30T00:00:00"/>
    <s v="Friday"/>
    <s v="Friday"/>
    <n v="19.493500000000001"/>
    <s v="Low Cost per Unit"/>
    <n v="0"/>
    <n v="11.696099999999999"/>
    <n v="0"/>
    <n v="0"/>
    <n v="0"/>
    <s v="Greater Than 8 Weeks Old"/>
  </r>
  <r>
    <s v="22-82-1301-00-12"/>
    <d v="2019-08-28T00:00:00"/>
    <x v="7"/>
    <s v="BATH"/>
    <n v="22"/>
    <n v="659.78"/>
    <n v="350.46"/>
    <n v="15.93"/>
    <n v="309.32"/>
    <n v="0.47"/>
    <s v="Wednesday"/>
    <d v="2019-08-31T00:00:00"/>
    <s v="Saturday"/>
    <s v="Saturday"/>
    <n v="0"/>
    <s v="Low Cost per Unit"/>
    <n v="0"/>
    <n v="19.793399999999998"/>
    <n v="0"/>
    <n v="0"/>
    <n v="0"/>
    <s v="Greater Than 8 Weeks Old"/>
  </r>
  <r>
    <s v="22-82-1301-00-12"/>
    <d v="2019-08-29T00:00:00"/>
    <x v="7"/>
    <s v="BATH"/>
    <n v="12"/>
    <n v="359.88"/>
    <n v="191.16"/>
    <n v="15.93"/>
    <n v="168.72"/>
    <n v="0.47"/>
    <s v="Thursday"/>
    <d v="2019-09-01T00:00:00"/>
    <s v="Sunday"/>
    <s v="Monday"/>
    <n v="0"/>
    <s v="Low Cost per Unit"/>
    <n v="0"/>
    <n v="10.7964"/>
    <n v="0"/>
    <n v="0"/>
    <n v="0"/>
    <s v="Greater Than 8 Weeks Old"/>
  </r>
  <r>
    <s v="22-82-1301-00-12"/>
    <d v="2019-08-30T00:00:00"/>
    <x v="7"/>
    <s v="BATH"/>
    <n v="5"/>
    <n v="179.97"/>
    <n v="79.650000000000006"/>
    <n v="15.930000000000001"/>
    <n v="100.32"/>
    <n v="0.56000000000000005"/>
    <s v="Friday"/>
    <d v="2019-09-02T00:00:00"/>
    <s v="Monday"/>
    <s v="Monday"/>
    <n v="0"/>
    <s v="Low Cost per Unit"/>
    <n v="0"/>
    <n v="5.3990999999999998"/>
    <n v="0"/>
    <n v="0"/>
    <n v="0"/>
    <s v="Greater Than 8 Weeks Old"/>
  </r>
  <r>
    <s v="22-82-1301-00-12"/>
    <d v="2019-08-31T00:00:00"/>
    <x v="7"/>
    <s v="BATH"/>
    <n v="1"/>
    <n v="45"/>
    <n v="15.93"/>
    <n v="15.93"/>
    <n v="29.07"/>
    <n v="0.65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23-33-0201-00-00"/>
    <d v="2019-08-04T00:00:00"/>
    <x v="5"/>
    <s v="OUTERWEAR"/>
    <n v="1"/>
    <n v="16"/>
    <n v="6.75"/>
    <n v="6.75"/>
    <n v="9.25"/>
    <n v="0.57999999999999996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33-0201-00-00"/>
    <d v="2019-08-05T00:00:00"/>
    <x v="5"/>
    <s v="OUTERWEAR"/>
    <n v="3"/>
    <n v="48"/>
    <n v="20.25"/>
    <n v="6.75"/>
    <n v="27.75"/>
    <n v="0.57999999999999996"/>
    <s v="Monday"/>
    <d v="2019-08-08T00:00:00"/>
    <s v="Thursday"/>
    <s v="Thursday"/>
    <n v="0"/>
    <s v="Low Cost per Unit"/>
    <n v="0"/>
    <n v="1.44"/>
    <n v="0"/>
    <n v="0"/>
    <n v="0"/>
    <s v="Greater Than 8 Weeks Old"/>
  </r>
  <r>
    <s v="23-33-0201-00-00"/>
    <d v="2019-08-06T00:00:00"/>
    <x v="5"/>
    <s v="OUTERWEAR"/>
    <n v="3"/>
    <n v="48"/>
    <n v="20.25"/>
    <n v="6.75"/>
    <n v="27.75"/>
    <n v="0.57999999999999996"/>
    <s v="Tuesday"/>
    <d v="2019-08-09T00:00:00"/>
    <s v="Friday"/>
    <s v="Friday"/>
    <n v="2.4000000000000004"/>
    <s v="Low Cost per Unit"/>
    <n v="0"/>
    <n v="1.44"/>
    <n v="0"/>
    <n v="0"/>
    <n v="0"/>
    <s v="Greater Than 8 Weeks Old"/>
  </r>
  <r>
    <s v="23-33-0201-00-00"/>
    <d v="2019-08-07T00:00:00"/>
    <x v="5"/>
    <s v="OUTERWEAR"/>
    <n v="1"/>
    <n v="16"/>
    <n v="6.75"/>
    <n v="6.75"/>
    <n v="9.25"/>
    <n v="0.57999999999999996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3-33-0201-00-00"/>
    <d v="2019-08-08T00:00:00"/>
    <x v="5"/>
    <s v="OUTERWEAR"/>
    <n v="3"/>
    <n v="48"/>
    <n v="20.25"/>
    <n v="6.75"/>
    <n v="27.75"/>
    <n v="0.57999999999999996"/>
    <s v="Thursday"/>
    <d v="2019-08-11T00:00:00"/>
    <s v="Sunday"/>
    <s v="Monday"/>
    <n v="0"/>
    <s v="Low Cost per Unit"/>
    <n v="0"/>
    <n v="1.44"/>
    <n v="0"/>
    <n v="0"/>
    <n v="0"/>
    <s v="Greater Than 8 Weeks Old"/>
  </r>
  <r>
    <s v="23-33-0201-00-00"/>
    <d v="2019-08-09T00:00:00"/>
    <x v="5"/>
    <s v="OUTERWEAR"/>
    <n v="2"/>
    <n v="32"/>
    <n v="13.5"/>
    <n v="6.75"/>
    <n v="18.5"/>
    <n v="0.57999999999999996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23-33-0201-00-00"/>
    <d v="2019-08-10T00:00:00"/>
    <x v="5"/>
    <s v="OUTERWEAR"/>
    <n v="2"/>
    <n v="32"/>
    <n v="13.5"/>
    <n v="6.75"/>
    <n v="18.5"/>
    <n v="0.57999999999999996"/>
    <s v="Saturday"/>
    <d v="2019-08-13T00:00:00"/>
    <s v="Tuesday"/>
    <s v="Tuesday"/>
    <n v="0"/>
    <s v="Low Cost per Unit"/>
    <n v="0"/>
    <n v="0.96"/>
    <n v="0"/>
    <n v="0"/>
    <n v="0"/>
    <s v="Greater Than 8 Weeks Old"/>
  </r>
  <r>
    <s v="23-33-0201-00-00"/>
    <d v="2019-08-11T00:00:00"/>
    <x v="5"/>
    <s v="OUTERWEAR"/>
    <n v="1"/>
    <n v="16"/>
    <n v="6.75"/>
    <n v="6.75"/>
    <n v="9.25"/>
    <n v="0.57999999999999996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23-33-0201-00-00"/>
    <d v="2019-08-13T00:00:00"/>
    <x v="5"/>
    <s v="OUTERWEAR"/>
    <n v="2"/>
    <n v="32"/>
    <n v="13.5"/>
    <n v="6.75"/>
    <n v="18.5"/>
    <n v="0.57999999999999996"/>
    <s v="Tuesday"/>
    <d v="2019-08-16T00:00:00"/>
    <s v="Friday"/>
    <s v="Friday"/>
    <n v="1.6"/>
    <s v="Low Cost per Unit"/>
    <n v="0"/>
    <n v="0.96"/>
    <n v="0"/>
    <n v="0"/>
    <n v="0"/>
    <s v="Greater Than 8 Weeks Old"/>
  </r>
  <r>
    <s v="23-33-0201-00-00"/>
    <d v="2019-08-14T00:00:00"/>
    <x v="5"/>
    <s v="OUTERWEAR"/>
    <n v="4"/>
    <n v="64"/>
    <n v="27"/>
    <n v="6.75"/>
    <n v="37"/>
    <n v="0.57999999999999996"/>
    <s v="Wednesday"/>
    <d v="2019-08-17T00:00:00"/>
    <s v="Saturday"/>
    <s v="Saturday"/>
    <n v="0"/>
    <s v="Low Cost per Unit"/>
    <n v="0"/>
    <n v="1.92"/>
    <n v="0"/>
    <n v="0"/>
    <n v="0"/>
    <s v="Greater Than 8 Weeks Old"/>
  </r>
  <r>
    <s v="23-33-0201-00-00"/>
    <d v="2019-08-15T00:00:00"/>
    <x v="5"/>
    <s v="OUTERWEAR"/>
    <n v="2"/>
    <n v="32"/>
    <n v="13.5"/>
    <n v="6.75"/>
    <n v="18.5"/>
    <n v="0.57999999999999996"/>
    <s v="Thursday"/>
    <d v="2019-08-18T00:00:00"/>
    <s v="Sunday"/>
    <s v="Monday"/>
    <n v="0"/>
    <s v="Low Cost per Unit"/>
    <n v="0"/>
    <n v="0.96"/>
    <n v="0"/>
    <n v="0"/>
    <n v="0"/>
    <s v="Greater Than 8 Weeks Old"/>
  </r>
  <r>
    <s v="23-33-0201-00-00"/>
    <d v="2019-08-16T00:00:00"/>
    <x v="5"/>
    <s v="OUTERWEAR"/>
    <n v="1"/>
    <n v="16"/>
    <n v="6.75"/>
    <n v="6.75"/>
    <n v="9.25"/>
    <n v="0.57999999999999996"/>
    <s v="Friday"/>
    <d v="2019-08-19T00:00:00"/>
    <s v="Monday"/>
    <s v="Monday"/>
    <n v="0"/>
    <s v="Low Cost per Unit"/>
    <n v="0"/>
    <n v="0"/>
    <n v="0"/>
    <n v="0"/>
    <n v="0"/>
    <s v="Greater Than 8 Weeks Old"/>
  </r>
  <r>
    <s v="23-33-0201-00-00"/>
    <d v="2019-08-18T00:00:00"/>
    <x v="5"/>
    <s v="OUTERWEAR"/>
    <n v="1"/>
    <n v="16"/>
    <n v="6.75"/>
    <n v="6.75"/>
    <n v="9.25"/>
    <n v="0.57999999999999996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23-33-0201-00-00"/>
    <d v="2019-08-20T00:00:00"/>
    <x v="5"/>
    <s v="OUTERWEAR"/>
    <n v="2"/>
    <n v="32"/>
    <n v="13.5"/>
    <n v="6.75"/>
    <n v="18.5"/>
    <n v="0.57999999999999996"/>
    <s v="Tuesday"/>
    <d v="2019-08-23T00:00:00"/>
    <s v="Friday"/>
    <s v="Friday"/>
    <n v="1.6"/>
    <s v="Low Cost per Unit"/>
    <n v="0"/>
    <n v="0.96"/>
    <n v="0"/>
    <n v="0"/>
    <n v="0"/>
    <s v="Greater Than 8 Weeks Old"/>
  </r>
  <r>
    <s v="23-33-0201-00-00"/>
    <d v="2019-08-21T00:00:00"/>
    <x v="5"/>
    <s v="OUTERWEAR"/>
    <n v="3"/>
    <n v="48"/>
    <n v="20.25"/>
    <n v="6.75"/>
    <n v="27.75"/>
    <n v="0.57999999999999996"/>
    <s v="Wednesday"/>
    <d v="2019-08-24T00:00:00"/>
    <s v="Saturday"/>
    <s v="Saturday"/>
    <n v="0"/>
    <s v="Low Cost per Unit"/>
    <n v="0"/>
    <n v="1.44"/>
    <n v="0"/>
    <n v="0"/>
    <n v="0"/>
    <s v="Greater Than 8 Weeks Old"/>
  </r>
  <r>
    <s v="23-33-0201-00-00"/>
    <d v="2019-08-24T00:00:00"/>
    <x v="5"/>
    <s v="OUTERWEAR"/>
    <n v="1"/>
    <n v="16"/>
    <n v="6.75"/>
    <n v="6.75"/>
    <n v="9.25"/>
    <n v="0.57999999999999996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23-33-0201-00-00"/>
    <d v="2019-08-25T00:00:00"/>
    <x v="5"/>
    <s v="OUTERWEAR"/>
    <n v="1"/>
    <n v="16"/>
    <n v="6.75"/>
    <n v="6.75"/>
    <n v="9.25"/>
    <n v="0.57999999999999996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23-33-0201-00-00"/>
    <d v="2019-08-26T00:00:00"/>
    <x v="5"/>
    <s v="OUTERWEAR"/>
    <n v="1"/>
    <n v="16"/>
    <n v="6.75"/>
    <n v="6.75"/>
    <n v="9.25"/>
    <n v="0.57999999999999996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23-33-0201-00-00"/>
    <d v="2019-08-27T00:00:00"/>
    <x v="5"/>
    <s v="OUTERWEAR"/>
    <n v="3"/>
    <n v="48"/>
    <n v="20.25"/>
    <n v="6.75"/>
    <n v="27.75"/>
    <n v="0.57999999999999996"/>
    <s v="Tuesday"/>
    <d v="2019-08-30T00:00:00"/>
    <s v="Friday"/>
    <s v="Friday"/>
    <n v="2.4000000000000004"/>
    <s v="Low Cost per Unit"/>
    <n v="0"/>
    <n v="1.44"/>
    <n v="0"/>
    <n v="0"/>
    <n v="0"/>
    <s v="Greater Than 8 Weeks Old"/>
  </r>
  <r>
    <s v="23-33-0201-00-00"/>
    <d v="2019-08-28T00:00:00"/>
    <x v="5"/>
    <s v="OUTERWEAR"/>
    <n v="2"/>
    <n v="32"/>
    <n v="13.5"/>
    <n v="6.75"/>
    <n v="18.5"/>
    <n v="0.57999999999999996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23-33-0201-00-00"/>
    <d v="2019-08-30T00:00:00"/>
    <x v="5"/>
    <s v="OUTERWEAR"/>
    <n v="2"/>
    <n v="32"/>
    <n v="13.5"/>
    <n v="6.75"/>
    <n v="18.5"/>
    <n v="0.57999999999999996"/>
    <s v="Friday"/>
    <d v="2019-09-02T00:00:00"/>
    <s v="Monday"/>
    <s v="Monday"/>
    <n v="0"/>
    <s v="Low Cost per Unit"/>
    <n v="0"/>
    <n v="0.96"/>
    <n v="0"/>
    <n v="0"/>
    <n v="0"/>
    <s v="Greater Than 8 Weeks Old"/>
  </r>
  <r>
    <s v="23-82-0101-01-00"/>
    <d v="2019-08-02T00:00:00"/>
    <x v="7"/>
    <s v="BATH"/>
    <n v="2"/>
    <n v="84"/>
    <n v="24.76"/>
    <n v="12.38"/>
    <n v="59.24"/>
    <n v="0.71"/>
    <s v="Friday"/>
    <d v="2019-08-05T00:00:00"/>
    <s v="Monday"/>
    <s v="Monday"/>
    <n v="0"/>
    <s v="Low Cost per Unit"/>
    <n v="0"/>
    <n v="2.52"/>
    <n v="0"/>
    <n v="0"/>
    <n v="0"/>
    <s v="Greater Than 8 Weeks Old"/>
  </r>
  <r>
    <s v="23-82-0101-01-00"/>
    <d v="2019-08-03T00:00:00"/>
    <x v="7"/>
    <s v="BATH"/>
    <n v="2"/>
    <n v="84"/>
    <n v="24.76"/>
    <n v="12.38"/>
    <n v="59.24"/>
    <n v="0.71"/>
    <s v="Saturday"/>
    <d v="2019-08-06T00:00:00"/>
    <s v="Tuesday"/>
    <s v="Tuesday"/>
    <n v="0"/>
    <s v="Low Cost per Unit"/>
    <n v="0"/>
    <n v="2.52"/>
    <n v="0"/>
    <n v="0"/>
    <n v="0"/>
    <s v="Greater Than 8 Weeks Old"/>
  </r>
  <r>
    <s v="23-82-0101-01-00"/>
    <d v="2019-08-04T00:00:00"/>
    <x v="7"/>
    <s v="BATH"/>
    <n v="2"/>
    <n v="84"/>
    <n v="24.76"/>
    <n v="12.38"/>
    <n v="59.24"/>
    <n v="0.71"/>
    <s v="Sunday"/>
    <d v="2019-08-07T00:00:00"/>
    <s v="Wednesday"/>
    <s v="Wednesday"/>
    <n v="0"/>
    <s v="Low Cost per Unit"/>
    <n v="0"/>
    <n v="2.52"/>
    <n v="0"/>
    <n v="0"/>
    <n v="0"/>
    <s v="Greater Than 8 Weeks Old"/>
  </r>
  <r>
    <s v="23-82-0101-01-00"/>
    <d v="2019-08-05T00:00:00"/>
    <x v="7"/>
    <s v="BATH"/>
    <n v="3"/>
    <n v="126"/>
    <n v="37.14"/>
    <n v="12.38"/>
    <n v="88.86"/>
    <n v="0.71"/>
    <s v="Monday"/>
    <d v="2019-08-08T00:00:00"/>
    <s v="Thursday"/>
    <s v="Thursday"/>
    <n v="0"/>
    <s v="Low Cost per Unit"/>
    <n v="0"/>
    <n v="3.78"/>
    <n v="0"/>
    <n v="0"/>
    <n v="0"/>
    <s v="Greater Than 8 Weeks Old"/>
  </r>
  <r>
    <s v="23-82-0101-01-00"/>
    <d v="2019-08-06T00:00:00"/>
    <x v="7"/>
    <s v="BATH"/>
    <n v="1"/>
    <n v="42"/>
    <n v="12.38"/>
    <n v="12.38"/>
    <n v="29.62"/>
    <n v="0.71"/>
    <s v="Tuesday"/>
    <d v="2019-08-09T00:00:00"/>
    <s v="Friday"/>
    <s v="Friday"/>
    <n v="2.1"/>
    <s v="Low Cost per Unit"/>
    <n v="0"/>
    <n v="0"/>
    <n v="0"/>
    <n v="0"/>
    <n v="0"/>
    <s v="Greater Than 8 Weeks Old"/>
  </r>
  <r>
    <s v="23-82-0101-01-00"/>
    <d v="2019-08-07T00:00:00"/>
    <x v="7"/>
    <s v="BATH"/>
    <n v="2"/>
    <n v="84"/>
    <n v="24.76"/>
    <n v="12.38"/>
    <n v="59.24"/>
    <n v="0.71"/>
    <s v="Wednesday"/>
    <d v="2019-08-10T00:00:00"/>
    <s v="Saturday"/>
    <s v="Saturday"/>
    <n v="0"/>
    <s v="Low Cost per Unit"/>
    <n v="0"/>
    <n v="2.52"/>
    <n v="0"/>
    <n v="0"/>
    <n v="0"/>
    <s v="Greater Than 8 Weeks Old"/>
  </r>
  <r>
    <s v="23-82-0101-01-00"/>
    <d v="2019-08-08T00:00:00"/>
    <x v="7"/>
    <s v="BATH"/>
    <n v="2"/>
    <n v="84"/>
    <n v="24.76"/>
    <n v="12.38"/>
    <n v="59.24"/>
    <n v="0.71"/>
    <s v="Thursday"/>
    <d v="2019-08-11T00:00:00"/>
    <s v="Sunday"/>
    <s v="Monday"/>
    <n v="0"/>
    <s v="Low Cost per Unit"/>
    <n v="0"/>
    <n v="2.52"/>
    <n v="0"/>
    <n v="0"/>
    <n v="0"/>
    <s v="Greater Than 8 Weeks Old"/>
  </r>
  <r>
    <s v="23-82-0101-01-00"/>
    <d v="2019-08-09T00:00:00"/>
    <x v="7"/>
    <s v="BATH"/>
    <n v="2"/>
    <n v="84"/>
    <n v="24.76"/>
    <n v="12.38"/>
    <n v="59.24"/>
    <n v="0.71"/>
    <s v="Friday"/>
    <d v="2019-08-12T00:00:00"/>
    <s v="Monday"/>
    <s v="Monday"/>
    <n v="0"/>
    <s v="Low Cost per Unit"/>
    <n v="0"/>
    <n v="2.52"/>
    <n v="0"/>
    <n v="0"/>
    <n v="0"/>
    <s v="Greater Than 8 Weeks Old"/>
  </r>
  <r>
    <s v="23-82-0101-01-00"/>
    <d v="2019-08-10T00:00:00"/>
    <x v="7"/>
    <s v="BATH"/>
    <n v="3"/>
    <n v="126"/>
    <n v="37.14"/>
    <n v="12.38"/>
    <n v="88.86"/>
    <n v="0.71"/>
    <s v="Saturday"/>
    <d v="2019-08-13T00:00:00"/>
    <s v="Tuesday"/>
    <s v="Tuesday"/>
    <n v="0"/>
    <s v="Low Cost per Unit"/>
    <n v="0"/>
    <n v="3.78"/>
    <n v="0"/>
    <n v="0"/>
    <n v="0"/>
    <s v="Greater Than 8 Weeks Old"/>
  </r>
  <r>
    <s v="23-82-0101-01-00"/>
    <d v="2019-08-11T00:00:00"/>
    <x v="7"/>
    <s v="BATH"/>
    <n v="3"/>
    <n v="126"/>
    <n v="37.14"/>
    <n v="12.38"/>
    <n v="88.86"/>
    <n v="0.71"/>
    <s v="Sunday"/>
    <d v="2019-08-14T00:00:00"/>
    <s v="Wednesday"/>
    <s v="Wednesday"/>
    <n v="0"/>
    <s v="Low Cost per Unit"/>
    <n v="0"/>
    <n v="3.78"/>
    <n v="0"/>
    <n v="0"/>
    <n v="0"/>
    <s v="Greater Than 8 Weeks Old"/>
  </r>
  <r>
    <s v="23-82-0101-01-00"/>
    <d v="2019-08-12T00:00:00"/>
    <x v="7"/>
    <s v="BATH"/>
    <n v="1"/>
    <n v="42"/>
    <n v="12.38"/>
    <n v="12.38"/>
    <n v="29.62"/>
    <n v="0.71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23-82-0101-01-00"/>
    <d v="2019-08-13T00:00:00"/>
    <x v="7"/>
    <s v="BATH"/>
    <n v="3"/>
    <n v="126"/>
    <n v="37.14"/>
    <n v="12.38"/>
    <n v="88.86"/>
    <n v="0.71"/>
    <s v="Tuesday"/>
    <d v="2019-08-16T00:00:00"/>
    <s v="Friday"/>
    <s v="Friday"/>
    <n v="6.3000000000000007"/>
    <s v="Low Cost per Unit"/>
    <n v="0"/>
    <n v="3.78"/>
    <n v="0"/>
    <n v="0"/>
    <n v="0"/>
    <s v="Greater Than 8 Weeks Old"/>
  </r>
  <r>
    <s v="23-82-0101-01-00"/>
    <d v="2019-08-15T00:00:00"/>
    <x v="7"/>
    <s v="BATH"/>
    <n v="6"/>
    <n v="252"/>
    <n v="74.28"/>
    <n v="12.38"/>
    <n v="177.72"/>
    <n v="0.71"/>
    <s v="Thursday"/>
    <d v="2019-08-18T00:00:00"/>
    <s v="Sunday"/>
    <s v="Monday"/>
    <n v="0"/>
    <s v="Low Cost per Unit"/>
    <n v="0"/>
    <n v="7.56"/>
    <n v="0"/>
    <n v="0"/>
    <n v="0"/>
    <s v="Greater Than 8 Weeks Old"/>
  </r>
  <r>
    <s v="23-82-0101-01-00"/>
    <d v="2019-08-16T00:00:00"/>
    <x v="7"/>
    <s v="BATH"/>
    <n v="1"/>
    <n v="42"/>
    <n v="12.38"/>
    <n v="12.38"/>
    <n v="29.62"/>
    <n v="0.7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23-82-0101-01-00"/>
    <d v="2019-08-17T00:00:00"/>
    <x v="7"/>
    <s v="BATH"/>
    <n v="2"/>
    <n v="84"/>
    <n v="24.76"/>
    <n v="12.38"/>
    <n v="59.24"/>
    <n v="0.71"/>
    <s v="Saturday"/>
    <d v="2019-08-20T00:00:00"/>
    <s v="Tuesday"/>
    <s v="Tuesday"/>
    <n v="0"/>
    <s v="Low Cost per Unit"/>
    <n v="0"/>
    <n v="2.52"/>
    <n v="0"/>
    <n v="0"/>
    <n v="0"/>
    <s v="Greater Than 8 Weeks Old"/>
  </r>
  <r>
    <s v="23-82-0101-01-00"/>
    <d v="2019-08-19T00:00:00"/>
    <x v="7"/>
    <s v="BATH"/>
    <n v="3"/>
    <n v="126"/>
    <n v="37.14"/>
    <n v="12.38"/>
    <n v="88.86"/>
    <n v="0.71"/>
    <s v="Monday"/>
    <d v="2019-08-22T00:00:00"/>
    <s v="Thursday"/>
    <s v="Thursday"/>
    <n v="0"/>
    <s v="Low Cost per Unit"/>
    <n v="0"/>
    <n v="3.78"/>
    <n v="0"/>
    <n v="0"/>
    <n v="0"/>
    <s v="Greater Than 8 Weeks Old"/>
  </r>
  <r>
    <s v="23-82-0101-01-00"/>
    <d v="2019-08-20T00:00:00"/>
    <x v="7"/>
    <s v="BATH"/>
    <n v="2"/>
    <n v="84"/>
    <n v="24.76"/>
    <n v="12.38"/>
    <n v="59.24"/>
    <n v="0.71"/>
    <s v="Tuesday"/>
    <d v="2019-08-23T00:00:00"/>
    <s v="Friday"/>
    <s v="Friday"/>
    <n v="4.2"/>
    <s v="Low Cost per Unit"/>
    <n v="0"/>
    <n v="2.52"/>
    <n v="0"/>
    <n v="0"/>
    <n v="0"/>
    <s v="Greater Than 8 Weeks Old"/>
  </r>
  <r>
    <s v="23-82-0101-01-00"/>
    <d v="2019-08-21T00:00:00"/>
    <x v="7"/>
    <s v="BATH"/>
    <n v="2"/>
    <n v="84"/>
    <n v="24.76"/>
    <n v="12.38"/>
    <n v="59.24"/>
    <n v="0.71"/>
    <s v="Wednesday"/>
    <d v="2019-08-24T00:00:00"/>
    <s v="Saturday"/>
    <s v="Saturday"/>
    <n v="0"/>
    <s v="Low Cost per Unit"/>
    <n v="0"/>
    <n v="2.52"/>
    <n v="0"/>
    <n v="0"/>
    <n v="0"/>
    <s v="Greater Than 8 Weeks Old"/>
  </r>
  <r>
    <s v="23-82-0101-01-00"/>
    <d v="2019-08-22T00:00:00"/>
    <x v="7"/>
    <s v="BATH"/>
    <n v="1"/>
    <n v="42"/>
    <n v="12.38"/>
    <n v="12.38"/>
    <n v="29.62"/>
    <n v="0.71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0101-01-00"/>
    <d v="2019-08-23T00:00:00"/>
    <x v="7"/>
    <s v="BATH"/>
    <n v="1"/>
    <n v="42"/>
    <n v="12.38"/>
    <n v="12.38"/>
    <n v="29.62"/>
    <n v="0.7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23-82-0101-01-00"/>
    <d v="2019-08-24T00:00:00"/>
    <x v="7"/>
    <s v="BATH"/>
    <n v="2"/>
    <n v="84"/>
    <n v="24.76"/>
    <n v="12.38"/>
    <n v="59.24"/>
    <n v="0.71"/>
    <s v="Saturday"/>
    <d v="2019-08-27T00:00:00"/>
    <s v="Tuesday"/>
    <s v="Tuesday"/>
    <n v="0"/>
    <s v="Low Cost per Unit"/>
    <n v="0"/>
    <n v="2.52"/>
    <n v="0"/>
    <n v="0"/>
    <n v="0"/>
    <s v="Greater Than 8 Weeks Old"/>
  </r>
  <r>
    <s v="23-82-0101-01-00"/>
    <d v="2019-08-25T00:00:00"/>
    <x v="7"/>
    <s v="BATH"/>
    <n v="2"/>
    <n v="84"/>
    <n v="24.76"/>
    <n v="12.38"/>
    <n v="59.24"/>
    <n v="0.71"/>
    <s v="Sunday"/>
    <d v="2019-08-28T00:00:00"/>
    <s v="Wednesday"/>
    <s v="Wednesday"/>
    <n v="0"/>
    <s v="Low Cost per Unit"/>
    <n v="0"/>
    <n v="2.52"/>
    <n v="0"/>
    <n v="0"/>
    <n v="0"/>
    <s v="Greater Than 8 Weeks Old"/>
  </r>
  <r>
    <s v="23-82-0101-01-00"/>
    <d v="2019-08-26T00:00:00"/>
    <x v="7"/>
    <s v="BATH"/>
    <n v="2"/>
    <n v="84"/>
    <n v="24.76"/>
    <n v="12.38"/>
    <n v="59.24"/>
    <n v="0.71"/>
    <s v="Monday"/>
    <d v="2019-08-29T00:00:00"/>
    <s v="Thursday"/>
    <s v="Thursday"/>
    <n v="0"/>
    <s v="Low Cost per Unit"/>
    <n v="0"/>
    <n v="2.52"/>
    <n v="0"/>
    <n v="0"/>
    <n v="0"/>
    <s v="Greater Than 8 Weeks Old"/>
  </r>
  <r>
    <s v="23-82-0101-01-00"/>
    <d v="2019-08-27T00:00:00"/>
    <x v="7"/>
    <s v="BATH"/>
    <n v="3"/>
    <n v="126"/>
    <n v="37.14"/>
    <n v="12.38"/>
    <n v="88.86"/>
    <n v="0.71"/>
    <s v="Tuesday"/>
    <d v="2019-08-30T00:00:00"/>
    <s v="Friday"/>
    <s v="Friday"/>
    <n v="6.3000000000000007"/>
    <s v="Low Cost per Unit"/>
    <n v="0"/>
    <n v="3.78"/>
    <n v="0"/>
    <n v="0"/>
    <n v="0"/>
    <s v="Greater Than 8 Weeks Old"/>
  </r>
  <r>
    <s v="23-82-0101-01-00"/>
    <d v="2019-08-28T00:00:00"/>
    <x v="7"/>
    <s v="BATH"/>
    <n v="4"/>
    <n v="168"/>
    <n v="49.52"/>
    <n v="12.38"/>
    <n v="118.48"/>
    <n v="0.71"/>
    <s v="Wednesday"/>
    <d v="2019-08-31T00:00:00"/>
    <s v="Saturday"/>
    <s v="Saturday"/>
    <n v="0"/>
    <s v="Low Cost per Unit"/>
    <n v="0"/>
    <n v="5.04"/>
    <n v="0"/>
    <n v="0"/>
    <n v="0"/>
    <s v="Greater Than 8 Weeks Old"/>
  </r>
  <r>
    <s v="23-82-0101-01-00"/>
    <d v="2019-08-29T00:00:00"/>
    <x v="7"/>
    <s v="BATH"/>
    <n v="1"/>
    <n v="42"/>
    <n v="12.38"/>
    <n v="12.38"/>
    <n v="29.62"/>
    <n v="0.71"/>
    <s v="Thursday"/>
    <d v="2019-09-01T00:00:00"/>
    <s v="Sunday"/>
    <s v="Monday"/>
    <n v="0"/>
    <s v="Low Cost per Unit"/>
    <n v="0"/>
    <n v="0"/>
    <n v="0"/>
    <n v="0"/>
    <n v="0"/>
    <s v="Greater Than 8 Weeks Old"/>
  </r>
  <r>
    <s v="23-82-0101-01-00"/>
    <d v="2019-08-30T00:00:00"/>
    <x v="7"/>
    <s v="BATH"/>
    <n v="2"/>
    <n v="84"/>
    <n v="24.76"/>
    <n v="12.38"/>
    <n v="59.24"/>
    <n v="0.71"/>
    <s v="Friday"/>
    <d v="2019-09-02T00:00:00"/>
    <s v="Monday"/>
    <s v="Monday"/>
    <n v="0"/>
    <s v="Low Cost per Unit"/>
    <n v="0"/>
    <n v="2.52"/>
    <n v="0"/>
    <n v="0"/>
    <n v="0"/>
    <s v="Greater Than 8 Weeks Old"/>
  </r>
  <r>
    <s v="23-82-0102-01-00"/>
    <d v="2019-08-01T00:00:00"/>
    <x v="7"/>
    <s v="BATH"/>
    <n v="1"/>
    <n v="21"/>
    <n v="7.43"/>
    <n v="7.43"/>
    <n v="13.57"/>
    <n v="0.6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23-82-0102-01-00"/>
    <d v="2019-08-02T00:00:00"/>
    <x v="7"/>
    <s v="BATH"/>
    <n v="2"/>
    <n v="21"/>
    <n v="14.86"/>
    <n v="7.43"/>
    <n v="6.14"/>
    <n v="0.28999999999999998"/>
    <s v="Friday"/>
    <d v="2019-08-05T00:00:00"/>
    <s v="Monday"/>
    <s v="Monday"/>
    <n v="0"/>
    <s v="Low Cost per Unit"/>
    <n v="0"/>
    <n v="0.63"/>
    <n v="0"/>
    <n v="0"/>
    <n v="0"/>
    <s v="Greater Than 8 Weeks Old"/>
  </r>
  <r>
    <s v="23-82-0102-01-00"/>
    <d v="2019-08-03T00:00:00"/>
    <x v="7"/>
    <s v="BATH"/>
    <n v="2"/>
    <n v="42"/>
    <n v="14.86"/>
    <n v="7.43"/>
    <n v="27.14"/>
    <n v="0.65"/>
    <s v="Saturday"/>
    <d v="2019-08-06T00:00:00"/>
    <s v="Tuesday"/>
    <s v="Tuesday"/>
    <n v="0"/>
    <s v="Low Cost per Unit"/>
    <n v="0"/>
    <n v="1.26"/>
    <n v="0"/>
    <n v="0"/>
    <n v="0"/>
    <s v="Greater Than 8 Weeks Old"/>
  </r>
  <r>
    <s v="23-82-0102-01-00"/>
    <d v="2019-08-04T00:00:00"/>
    <x v="7"/>
    <s v="BATH"/>
    <n v="1"/>
    <n v="21"/>
    <n v="7.43"/>
    <n v="7.43"/>
    <n v="13.57"/>
    <n v="0.65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82-0102-01-00"/>
    <d v="2019-08-05T00:00:00"/>
    <x v="7"/>
    <s v="BATH"/>
    <n v="1"/>
    <n v="21"/>
    <n v="7.43"/>
    <n v="7.43"/>
    <n v="13.57"/>
    <n v="0.6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23-82-0102-01-00"/>
    <d v="2019-08-07T00:00:00"/>
    <x v="7"/>
    <s v="BATH"/>
    <n v="1"/>
    <n v="21"/>
    <n v="7.43"/>
    <n v="7.43"/>
    <n v="13.57"/>
    <n v="0.65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23-82-0102-01-00"/>
    <d v="2019-08-08T00:00:00"/>
    <x v="7"/>
    <s v="BATH"/>
    <n v="2"/>
    <n v="42"/>
    <n v="14.86"/>
    <n v="7.43"/>
    <n v="27.14"/>
    <n v="0.65"/>
    <s v="Thursday"/>
    <d v="2019-08-11T00:00:00"/>
    <s v="Sunday"/>
    <s v="Monday"/>
    <n v="0"/>
    <s v="Low Cost per Unit"/>
    <n v="0"/>
    <n v="1.26"/>
    <n v="0"/>
    <n v="0"/>
    <n v="0"/>
    <s v="Greater Than 8 Weeks Old"/>
  </r>
  <r>
    <s v="23-82-0102-01-00"/>
    <d v="2019-08-09T00:00:00"/>
    <x v="7"/>
    <s v="BATH"/>
    <n v="1"/>
    <n v="21"/>
    <n v="7.43"/>
    <n v="7.43"/>
    <n v="13.57"/>
    <n v="0.65"/>
    <s v="Friday"/>
    <d v="2019-08-12T00:00:00"/>
    <s v="Monday"/>
    <s v="Monday"/>
    <n v="0"/>
    <s v="Low Cost per Unit"/>
    <n v="0"/>
    <n v="0"/>
    <n v="0"/>
    <n v="0"/>
    <n v="0"/>
    <s v="Greater Than 8 Weeks Old"/>
  </r>
  <r>
    <s v="23-82-0102-01-00"/>
    <d v="2019-08-10T00:00:00"/>
    <x v="7"/>
    <s v="BATH"/>
    <n v="1"/>
    <n v="21"/>
    <n v="7.43"/>
    <n v="7.43"/>
    <n v="13.57"/>
    <n v="0.65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23-82-0102-01-00"/>
    <d v="2019-08-12T00:00:00"/>
    <x v="7"/>
    <s v="BATH"/>
    <n v="2"/>
    <n v="42"/>
    <n v="14.86"/>
    <n v="7.43"/>
    <n v="27.14"/>
    <n v="0.65"/>
    <s v="Monday"/>
    <d v="2019-08-15T00:00:00"/>
    <s v="Thursday"/>
    <s v="Thursday"/>
    <n v="0"/>
    <s v="Low Cost per Unit"/>
    <n v="0"/>
    <n v="1.26"/>
    <n v="0"/>
    <n v="0"/>
    <n v="0"/>
    <s v="Greater Than 8 Weeks Old"/>
  </r>
  <r>
    <s v="23-82-0102-01-00"/>
    <d v="2019-08-14T00:00:00"/>
    <x v="7"/>
    <s v="BATH"/>
    <n v="1"/>
    <n v="21"/>
    <n v="7.43"/>
    <n v="7.43"/>
    <n v="13.57"/>
    <n v="0.65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23-82-0102-01-00"/>
    <d v="2019-08-19T00:00:00"/>
    <x v="7"/>
    <s v="BATH"/>
    <n v="1"/>
    <n v="21"/>
    <n v="7.43"/>
    <n v="7.43"/>
    <n v="13.57"/>
    <n v="0.65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23-82-0102-01-00"/>
    <d v="2019-08-22T00:00:00"/>
    <x v="7"/>
    <s v="BATH"/>
    <n v="1"/>
    <n v="21"/>
    <n v="7.43"/>
    <n v="7.43"/>
    <n v="13.57"/>
    <n v="0.65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0102-01-00"/>
    <d v="2019-08-24T00:00:00"/>
    <x v="7"/>
    <s v="BATH"/>
    <n v="1"/>
    <n v="21"/>
    <n v="7.43"/>
    <n v="7.43"/>
    <n v="13.57"/>
    <n v="0.65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23-82-0102-01-00"/>
    <d v="2019-08-26T00:00:00"/>
    <x v="7"/>
    <s v="BATH"/>
    <n v="1"/>
    <n v="21"/>
    <n v="7.43"/>
    <n v="7.43"/>
    <n v="13.57"/>
    <n v="0.65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23-82-0102-01-00"/>
    <d v="2019-08-28T00:00:00"/>
    <x v="7"/>
    <s v="BATH"/>
    <n v="2"/>
    <n v="42"/>
    <n v="14.86"/>
    <n v="7.43"/>
    <n v="27.14"/>
    <n v="0.65"/>
    <s v="Wednesday"/>
    <d v="2019-08-31T00:00:00"/>
    <s v="Saturday"/>
    <s v="Saturday"/>
    <n v="0"/>
    <s v="Low Cost per Unit"/>
    <n v="0"/>
    <n v="1.26"/>
    <n v="0"/>
    <n v="0"/>
    <n v="0"/>
    <s v="Greater Than 8 Weeks Old"/>
  </r>
  <r>
    <s v="23-82-1301-01-00"/>
    <d v="2019-08-01T00:00:00"/>
    <x v="7"/>
    <s v="BATH"/>
    <n v="4"/>
    <n v="64"/>
    <n v="19.52"/>
    <n v="4.88"/>
    <n v="44.48"/>
    <n v="0.7"/>
    <s v="Thursday"/>
    <d v="2019-08-04T00:00:00"/>
    <s v="Sunday"/>
    <s v="Monday"/>
    <n v="0"/>
    <s v="Low Cost per Unit"/>
    <n v="0"/>
    <n v="1.92"/>
    <n v="0"/>
    <n v="0"/>
    <n v="0"/>
    <s v="Greater Than 8 Weeks Old"/>
  </r>
  <r>
    <s v="23-82-1301-01-00"/>
    <d v="2019-08-02T00:00:00"/>
    <x v="7"/>
    <s v="BATH"/>
    <n v="1"/>
    <n v="16"/>
    <n v="4.88"/>
    <n v="4.88"/>
    <n v="11.12"/>
    <n v="0.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23-82-1301-01-00"/>
    <d v="2019-08-03T00:00:00"/>
    <x v="7"/>
    <s v="BATH"/>
    <n v="1"/>
    <n v="16"/>
    <n v="4.88"/>
    <n v="4.88"/>
    <n v="11.12"/>
    <n v="0.7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23-82-1301-01-00"/>
    <d v="2019-08-04T00:00:00"/>
    <x v="7"/>
    <s v="BATH"/>
    <n v="1"/>
    <n v="16"/>
    <n v="4.88"/>
    <n v="4.88"/>
    <n v="11.12"/>
    <n v="0.7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23-82-1301-01-00"/>
    <d v="2019-08-05T00:00:00"/>
    <x v="7"/>
    <s v="BATH"/>
    <n v="3"/>
    <n v="48"/>
    <n v="14.64"/>
    <n v="4.88"/>
    <n v="33.36"/>
    <n v="0.7"/>
    <s v="Monday"/>
    <d v="2019-08-08T00:00:00"/>
    <s v="Thursday"/>
    <s v="Thursday"/>
    <n v="0"/>
    <s v="Low Cost per Unit"/>
    <n v="0"/>
    <n v="1.44"/>
    <n v="0"/>
    <n v="0"/>
    <n v="0"/>
    <s v="Greater Than 8 Weeks Old"/>
  </r>
  <r>
    <s v="23-82-1301-01-00"/>
    <d v="2019-08-06T00:00:00"/>
    <x v="7"/>
    <s v="BATH"/>
    <n v="1"/>
    <n v="16"/>
    <n v="4.88"/>
    <n v="4.88"/>
    <n v="11.12"/>
    <n v="0.7"/>
    <s v="Tuesday"/>
    <d v="2019-08-09T00:00:00"/>
    <s v="Friday"/>
    <s v="Friday"/>
    <n v="0.8"/>
    <s v="Low Cost per Unit"/>
    <n v="0"/>
    <n v="0"/>
    <n v="0"/>
    <n v="0"/>
    <n v="0"/>
    <s v="Greater Than 8 Weeks Old"/>
  </r>
  <r>
    <s v="23-82-1301-01-00"/>
    <d v="2019-08-07T00:00:00"/>
    <x v="7"/>
    <s v="BATH"/>
    <n v="2"/>
    <n v="32"/>
    <n v="9.76"/>
    <n v="4.88"/>
    <n v="22.24"/>
    <n v="0.7"/>
    <s v="Wednesday"/>
    <d v="2019-08-10T00:00:00"/>
    <s v="Saturday"/>
    <s v="Saturday"/>
    <n v="0"/>
    <s v="Low Cost per Unit"/>
    <n v="0"/>
    <n v="0.96"/>
    <n v="0"/>
    <n v="0"/>
    <n v="0"/>
    <s v="Greater Than 8 Weeks Old"/>
  </r>
  <r>
    <s v="23-82-1301-01-00"/>
    <d v="2019-08-08T00:00:00"/>
    <x v="7"/>
    <s v="BATH"/>
    <n v="2"/>
    <n v="32"/>
    <n v="9.76"/>
    <n v="4.88"/>
    <n v="22.24"/>
    <n v="0.7"/>
    <s v="Thursday"/>
    <d v="2019-08-11T00:00:00"/>
    <s v="Sunday"/>
    <s v="Monday"/>
    <n v="0"/>
    <s v="Low Cost per Unit"/>
    <n v="0"/>
    <n v="0.96"/>
    <n v="0"/>
    <n v="0"/>
    <n v="0"/>
    <s v="Greater Than 8 Weeks Old"/>
  </r>
  <r>
    <s v="23-82-1301-01-00"/>
    <d v="2019-08-09T00:00:00"/>
    <x v="7"/>
    <s v="BATH"/>
    <n v="2"/>
    <n v="32"/>
    <n v="9.76"/>
    <n v="4.88"/>
    <n v="22.24"/>
    <n v="0.7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23-82-1301-01-00"/>
    <d v="2019-08-10T00:00:00"/>
    <x v="7"/>
    <s v="BATH"/>
    <n v="4"/>
    <n v="64"/>
    <n v="19.52"/>
    <n v="4.88"/>
    <n v="44.48"/>
    <n v="0.7"/>
    <s v="Saturday"/>
    <d v="2019-08-13T00:00:00"/>
    <s v="Tuesday"/>
    <s v="Tuesday"/>
    <n v="0"/>
    <s v="Low Cost per Unit"/>
    <n v="0"/>
    <n v="1.92"/>
    <n v="0"/>
    <n v="0"/>
    <n v="0"/>
    <s v="Greater Than 8 Weeks Old"/>
  </r>
  <r>
    <s v="23-82-1301-01-00"/>
    <d v="2019-08-11T00:00:00"/>
    <x v="7"/>
    <s v="BATH"/>
    <n v="2"/>
    <n v="32"/>
    <n v="9.76"/>
    <n v="4.88"/>
    <n v="22.24"/>
    <n v="0.7"/>
    <s v="Sunday"/>
    <d v="2019-08-14T00:00:00"/>
    <s v="Wednesday"/>
    <s v="Wednesday"/>
    <n v="0"/>
    <s v="Low Cost per Unit"/>
    <n v="0"/>
    <n v="0.96"/>
    <n v="0"/>
    <n v="0"/>
    <n v="0"/>
    <s v="Greater Than 8 Weeks Old"/>
  </r>
  <r>
    <s v="23-82-1301-01-00"/>
    <d v="2019-08-12T00:00:00"/>
    <x v="7"/>
    <s v="BATH"/>
    <n v="1"/>
    <n v="16"/>
    <n v="4.88"/>
    <n v="4.88"/>
    <n v="11.12"/>
    <n v="0.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23-82-1301-01-00"/>
    <d v="2019-08-13T00:00:00"/>
    <x v="7"/>
    <s v="BATH"/>
    <n v="3"/>
    <n v="48"/>
    <n v="14.64"/>
    <n v="4.88"/>
    <n v="33.36"/>
    <n v="0.7"/>
    <s v="Tuesday"/>
    <d v="2019-08-16T00:00:00"/>
    <s v="Friday"/>
    <s v="Friday"/>
    <n v="2.4000000000000004"/>
    <s v="Low Cost per Unit"/>
    <n v="0"/>
    <n v="1.44"/>
    <n v="0"/>
    <n v="0"/>
    <n v="0"/>
    <s v="Greater Than 8 Weeks Old"/>
  </r>
  <r>
    <s v="23-82-1301-01-00"/>
    <d v="2019-08-14T00:00:00"/>
    <x v="7"/>
    <s v="BATH"/>
    <n v="3"/>
    <n v="48"/>
    <n v="14.64"/>
    <n v="4.88"/>
    <n v="33.36"/>
    <n v="0.7"/>
    <s v="Wednesday"/>
    <d v="2019-08-17T00:00:00"/>
    <s v="Saturday"/>
    <s v="Saturday"/>
    <n v="0"/>
    <s v="Low Cost per Unit"/>
    <n v="0"/>
    <n v="1.44"/>
    <n v="0"/>
    <n v="0"/>
    <n v="0"/>
    <s v="Greater Than 8 Weeks Old"/>
  </r>
  <r>
    <s v="23-82-1301-01-00"/>
    <d v="2019-08-15T00:00:00"/>
    <x v="7"/>
    <s v="BATH"/>
    <n v="2"/>
    <n v="32"/>
    <n v="9.76"/>
    <n v="4.88"/>
    <n v="22.24"/>
    <n v="0.7"/>
    <s v="Thursday"/>
    <d v="2019-08-18T00:00:00"/>
    <s v="Sunday"/>
    <s v="Monday"/>
    <n v="0"/>
    <s v="Low Cost per Unit"/>
    <n v="0"/>
    <n v="0.96"/>
    <n v="0"/>
    <n v="0"/>
    <n v="0"/>
    <s v="Greater Than 8 Weeks Old"/>
  </r>
  <r>
    <s v="23-82-1301-01-00"/>
    <d v="2019-08-16T00:00:00"/>
    <x v="7"/>
    <s v="BATH"/>
    <n v="2"/>
    <n v="32"/>
    <n v="9.76"/>
    <n v="4.88"/>
    <n v="22.24"/>
    <n v="0.7"/>
    <s v="Friday"/>
    <d v="2019-08-19T00:00:00"/>
    <s v="Monday"/>
    <s v="Monday"/>
    <n v="0"/>
    <s v="Low Cost per Unit"/>
    <n v="0"/>
    <n v="0.96"/>
    <n v="0"/>
    <n v="0"/>
    <n v="0"/>
    <s v="Greater Than 8 Weeks Old"/>
  </r>
  <r>
    <s v="23-82-1301-01-00"/>
    <d v="2019-08-17T00:00:00"/>
    <x v="7"/>
    <s v="BATH"/>
    <n v="3"/>
    <n v="48"/>
    <n v="14.64"/>
    <n v="4.88"/>
    <n v="33.36"/>
    <n v="0.7"/>
    <s v="Saturday"/>
    <d v="2019-08-20T00:00:00"/>
    <s v="Tuesday"/>
    <s v="Tuesday"/>
    <n v="0"/>
    <s v="Low Cost per Unit"/>
    <n v="0"/>
    <n v="1.44"/>
    <n v="0"/>
    <n v="0"/>
    <n v="0"/>
    <s v="Greater Than 8 Weeks Old"/>
  </r>
  <r>
    <s v="23-82-1301-01-00"/>
    <d v="2019-08-18T00:00:00"/>
    <x v="7"/>
    <s v="BATH"/>
    <n v="3"/>
    <n v="48"/>
    <n v="14.64"/>
    <n v="4.88"/>
    <n v="33.36"/>
    <n v="0.7"/>
    <s v="Sunday"/>
    <d v="2019-08-21T00:00:00"/>
    <s v="Wednesday"/>
    <s v="Wednesday"/>
    <n v="0"/>
    <s v="Low Cost per Unit"/>
    <n v="0"/>
    <n v="1.44"/>
    <n v="0"/>
    <n v="0"/>
    <n v="0"/>
    <s v="Greater Than 8 Weeks Old"/>
  </r>
  <r>
    <s v="23-82-1301-01-00"/>
    <d v="2019-08-19T00:00:00"/>
    <x v="7"/>
    <s v="BATH"/>
    <n v="2"/>
    <n v="32"/>
    <n v="9.76"/>
    <n v="4.88"/>
    <n v="22.24"/>
    <n v="0.7"/>
    <s v="Monday"/>
    <d v="2019-08-22T00:00:00"/>
    <s v="Thursday"/>
    <s v="Thursday"/>
    <n v="0"/>
    <s v="Low Cost per Unit"/>
    <n v="0"/>
    <n v="0.96"/>
    <n v="0"/>
    <n v="0"/>
    <n v="0"/>
    <s v="Greater Than 8 Weeks Old"/>
  </r>
  <r>
    <s v="23-82-1301-01-00"/>
    <d v="2019-08-20T00:00:00"/>
    <x v="7"/>
    <s v="BATH"/>
    <n v="2"/>
    <n v="32"/>
    <n v="9.76"/>
    <n v="4.88"/>
    <n v="22.24"/>
    <n v="0.7"/>
    <s v="Tuesday"/>
    <d v="2019-08-23T00:00:00"/>
    <s v="Friday"/>
    <s v="Friday"/>
    <n v="1.6"/>
    <s v="Low Cost per Unit"/>
    <n v="0"/>
    <n v="0.96"/>
    <n v="0"/>
    <n v="0"/>
    <n v="0"/>
    <s v="Greater Than 8 Weeks Old"/>
  </r>
  <r>
    <s v="23-82-1301-01-00"/>
    <d v="2019-08-21T00:00:00"/>
    <x v="7"/>
    <s v="BATH"/>
    <n v="3"/>
    <n v="48"/>
    <n v="14.64"/>
    <n v="4.88"/>
    <n v="33.36"/>
    <n v="0.7"/>
    <s v="Wednesday"/>
    <d v="2019-08-24T00:00:00"/>
    <s v="Saturday"/>
    <s v="Saturday"/>
    <n v="0"/>
    <s v="Low Cost per Unit"/>
    <n v="0"/>
    <n v="1.44"/>
    <n v="0"/>
    <n v="0"/>
    <n v="0"/>
    <s v="Greater Than 8 Weeks Old"/>
  </r>
  <r>
    <s v="23-82-1301-01-00"/>
    <d v="2019-08-22T00:00:00"/>
    <x v="7"/>
    <s v="BATH"/>
    <n v="1"/>
    <n v="16"/>
    <n v="4.88"/>
    <n v="4.88"/>
    <n v="11.12"/>
    <n v="0.7"/>
    <s v="Thursday"/>
    <d v="2019-08-25T00:00:00"/>
    <s v="Sunday"/>
    <s v="Monday"/>
    <n v="0"/>
    <s v="Low Cost per Unit"/>
    <n v="0"/>
    <n v="0"/>
    <n v="0"/>
    <n v="0"/>
    <n v="0"/>
    <s v="Greater Than 8 Weeks Old"/>
  </r>
  <r>
    <s v="23-82-1301-01-00"/>
    <d v="2019-08-24T00:00:00"/>
    <x v="7"/>
    <s v="BATH"/>
    <n v="3"/>
    <n v="48"/>
    <n v="14.64"/>
    <n v="4.88"/>
    <n v="33.36"/>
    <n v="0.7"/>
    <s v="Saturday"/>
    <d v="2019-08-27T00:00:00"/>
    <s v="Tuesday"/>
    <s v="Tuesday"/>
    <n v="0"/>
    <s v="Low Cost per Unit"/>
    <n v="0"/>
    <n v="1.44"/>
    <n v="0"/>
    <n v="0"/>
    <n v="0"/>
    <s v="Greater Than 8 Weeks Old"/>
  </r>
  <r>
    <s v="23-82-1301-01-00"/>
    <d v="2019-08-25T00:00:00"/>
    <x v="7"/>
    <s v="BATH"/>
    <n v="3"/>
    <n v="48"/>
    <n v="14.64"/>
    <n v="4.88"/>
    <n v="33.36"/>
    <n v="0.7"/>
    <s v="Sunday"/>
    <d v="2019-08-28T00:00:00"/>
    <s v="Wednesday"/>
    <s v="Wednesday"/>
    <n v="0"/>
    <s v="Low Cost per Unit"/>
    <n v="0"/>
    <n v="1.44"/>
    <n v="0"/>
    <n v="0"/>
    <n v="0"/>
    <s v="Greater Than 8 Weeks Old"/>
  </r>
  <r>
    <s v="23-82-1301-01-00"/>
    <d v="2019-08-26T00:00:00"/>
    <x v="7"/>
    <s v="BATH"/>
    <n v="3"/>
    <n v="48"/>
    <n v="14.64"/>
    <n v="4.88"/>
    <n v="33.36"/>
    <n v="0.7"/>
    <s v="Monday"/>
    <d v="2019-08-29T00:00:00"/>
    <s v="Thursday"/>
    <s v="Thursday"/>
    <n v="0"/>
    <s v="Low Cost per Unit"/>
    <n v="0"/>
    <n v="1.44"/>
    <n v="0"/>
    <n v="0"/>
    <n v="0"/>
    <s v="Greater Than 8 Weeks Old"/>
  </r>
  <r>
    <s v="23-82-1301-01-00"/>
    <d v="2019-08-27T00:00:00"/>
    <x v="7"/>
    <s v="BATH"/>
    <n v="3"/>
    <n v="48"/>
    <n v="14.64"/>
    <n v="4.88"/>
    <n v="33.36"/>
    <n v="0.7"/>
    <s v="Tuesday"/>
    <d v="2019-08-30T00:00:00"/>
    <s v="Friday"/>
    <s v="Friday"/>
    <n v="2.4000000000000004"/>
    <s v="Low Cost per Unit"/>
    <n v="0"/>
    <n v="1.44"/>
    <n v="0"/>
    <n v="0"/>
    <n v="0"/>
    <s v="Greater Than 8 Weeks Old"/>
  </r>
  <r>
    <s v="23-82-1301-01-00"/>
    <d v="2019-08-28T00:00:00"/>
    <x v="7"/>
    <s v="BATH"/>
    <n v="2"/>
    <n v="32"/>
    <n v="9.76"/>
    <n v="4.88"/>
    <n v="22.24"/>
    <n v="0.7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23-82-1301-01-00"/>
    <d v="2019-08-29T00:00:00"/>
    <x v="7"/>
    <s v="BATH"/>
    <n v="3"/>
    <n v="48"/>
    <n v="14.64"/>
    <n v="4.88"/>
    <n v="33.36"/>
    <n v="0.7"/>
    <s v="Thursday"/>
    <d v="2019-09-01T00:00:00"/>
    <s v="Sunday"/>
    <s v="Monday"/>
    <n v="0"/>
    <s v="Low Cost per Unit"/>
    <n v="0"/>
    <n v="1.44"/>
    <n v="0"/>
    <n v="0"/>
    <n v="0"/>
    <s v="Greater Than 8 Weeks Old"/>
  </r>
  <r>
    <s v="23-82-1301-01-00"/>
    <d v="2019-08-30T00:00:00"/>
    <x v="7"/>
    <s v="BATH"/>
    <n v="2"/>
    <n v="16"/>
    <n v="9.76"/>
    <n v="4.88"/>
    <n v="6.24"/>
    <n v="0.39"/>
    <s v="Friday"/>
    <d v="2019-09-02T00:00:00"/>
    <s v="Monday"/>
    <s v="Monday"/>
    <n v="0"/>
    <s v="Low Cost per Unit"/>
    <n v="0"/>
    <n v="0.48"/>
    <n v="0"/>
    <n v="0"/>
    <n v="0"/>
    <s v="Greater Than 8 Weeks Old"/>
  </r>
  <r>
    <s v="33-81-1701-00-00"/>
    <d v="2019-08-01T00:00:00"/>
    <x v="7"/>
    <s v="BODY CARE"/>
    <n v="3"/>
    <n v="24"/>
    <n v="11.12"/>
    <n v="3.7066666666666666"/>
    <n v="12.88"/>
    <n v="0.54"/>
    <s v="Thursday"/>
    <d v="2019-08-04T00:00:00"/>
    <s v="Sunday"/>
    <s v="Monday"/>
    <n v="0"/>
    <s v="Low Cost per Unit"/>
    <n v="0"/>
    <n v="0.72"/>
    <n v="0"/>
    <n v="0"/>
    <n v="0"/>
    <s v="Greater Than 8 Weeks Old"/>
  </r>
  <r>
    <s v="33-81-1701-00-00"/>
    <d v="2019-08-02T00:00:00"/>
    <x v="7"/>
    <s v="BODY CARE"/>
    <n v="2"/>
    <n v="16"/>
    <n v="7.42"/>
    <n v="3.71"/>
    <n v="8.58"/>
    <n v="0.54"/>
    <s v="Friday"/>
    <d v="2019-08-05T00:00:00"/>
    <s v="Monday"/>
    <s v="Monday"/>
    <n v="0"/>
    <s v="Low Cost per Unit"/>
    <n v="0"/>
    <n v="0.48"/>
    <n v="0"/>
    <n v="0"/>
    <n v="0"/>
    <s v="Greater Than 8 Weeks Old"/>
  </r>
  <r>
    <s v="33-81-1701-00-00"/>
    <d v="2019-08-04T00:00:00"/>
    <x v="7"/>
    <s v="BODY CARE"/>
    <n v="1"/>
    <n v="8"/>
    <n v="3.71"/>
    <n v="3.71"/>
    <n v="4.29"/>
    <n v="0.5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33-81-1701-00-00"/>
    <d v="2019-08-05T00:00:00"/>
    <x v="7"/>
    <s v="BODY CARE"/>
    <n v="2"/>
    <n v="16"/>
    <n v="7.42"/>
    <n v="3.71"/>
    <n v="8.58"/>
    <n v="0.54"/>
    <s v="Monday"/>
    <d v="2019-08-08T00:00:00"/>
    <s v="Thursday"/>
    <s v="Thursday"/>
    <n v="0"/>
    <s v="Low Cost per Unit"/>
    <n v="0"/>
    <n v="0.48"/>
    <n v="0"/>
    <n v="0"/>
    <n v="0"/>
    <s v="Greater Than 8 Weeks Old"/>
  </r>
  <r>
    <s v="33-81-1701-00-00"/>
    <d v="2019-08-07T00:00:00"/>
    <x v="7"/>
    <s v="BODY CARE"/>
    <n v="3"/>
    <n v="24"/>
    <n v="11.12"/>
    <n v="3.7066666666666666"/>
    <n v="12.88"/>
    <n v="0.54"/>
    <s v="Wednesday"/>
    <d v="2019-08-10T00:00:00"/>
    <s v="Saturday"/>
    <s v="Saturday"/>
    <n v="0"/>
    <s v="Low Cost per Unit"/>
    <n v="0"/>
    <n v="0.72"/>
    <n v="0"/>
    <n v="0"/>
    <n v="0"/>
    <s v="Greater Than 8 Weeks Old"/>
  </r>
  <r>
    <s v="33-81-1701-00-00"/>
    <d v="2019-08-08T00:00:00"/>
    <x v="7"/>
    <s v="BODY CARE"/>
    <n v="4"/>
    <n v="32"/>
    <n v="14.83"/>
    <n v="3.7075"/>
    <n v="17.170000000000002"/>
    <n v="0.54"/>
    <s v="Thursday"/>
    <d v="2019-08-11T00:00:00"/>
    <s v="Sunday"/>
    <s v="Monday"/>
    <n v="0"/>
    <s v="Low Cost per Unit"/>
    <n v="0"/>
    <n v="0.96"/>
    <n v="0"/>
    <n v="0"/>
    <n v="0"/>
    <s v="Greater Than 8 Weeks Old"/>
  </r>
  <r>
    <s v="33-81-1701-00-00"/>
    <d v="2019-08-09T00:00:00"/>
    <x v="7"/>
    <s v="BODY CARE"/>
    <n v="4"/>
    <n v="32"/>
    <n v="14.83"/>
    <n v="3.7075"/>
    <n v="17.170000000000002"/>
    <n v="0.54"/>
    <s v="Friday"/>
    <d v="2019-08-12T00:00:00"/>
    <s v="Monday"/>
    <s v="Monday"/>
    <n v="0"/>
    <s v="Low Cost per Unit"/>
    <n v="0"/>
    <n v="0.96"/>
    <n v="0"/>
    <n v="0"/>
    <n v="0"/>
    <s v="Greater Than 8 Weeks Old"/>
  </r>
  <r>
    <s v="33-81-1701-00-00"/>
    <d v="2019-08-10T00:00:00"/>
    <x v="7"/>
    <s v="BODY CARE"/>
    <n v="2"/>
    <n v="16"/>
    <n v="7.42"/>
    <n v="3.71"/>
    <n v="8.58"/>
    <n v="0.54"/>
    <s v="Saturday"/>
    <d v="2019-08-13T00:00:00"/>
    <s v="Tuesday"/>
    <s v="Tuesday"/>
    <n v="0"/>
    <s v="Low Cost per Unit"/>
    <n v="0"/>
    <n v="0.48"/>
    <n v="0"/>
    <n v="0"/>
    <n v="0"/>
    <s v="Greater Than 8 Weeks Old"/>
  </r>
  <r>
    <s v="33-81-1701-00-00"/>
    <d v="2019-08-11T00:00:00"/>
    <x v="7"/>
    <s v="BODY CARE"/>
    <n v="1"/>
    <n v="8"/>
    <n v="3.71"/>
    <n v="3.71"/>
    <n v="4.29"/>
    <n v="0.54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33-81-1701-00-00"/>
    <d v="2019-08-12T00:00:00"/>
    <x v="7"/>
    <s v="BODY CARE"/>
    <n v="1"/>
    <n v="8"/>
    <n v="3.71"/>
    <n v="3.71"/>
    <n v="4.29"/>
    <n v="0.5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33-81-1701-00-00"/>
    <d v="2019-08-13T00:00:00"/>
    <x v="7"/>
    <s v="BODY CARE"/>
    <n v="7"/>
    <n v="56"/>
    <n v="25.96"/>
    <n v="3.7085714285714286"/>
    <n v="30.04"/>
    <n v="0.54"/>
    <s v="Tuesday"/>
    <d v="2019-08-16T00:00:00"/>
    <s v="Friday"/>
    <s v="Friday"/>
    <n v="2.8000000000000003"/>
    <s v="Low Cost per Unit"/>
    <n v="0"/>
    <n v="1.68"/>
    <n v="0"/>
    <n v="0"/>
    <n v="0"/>
    <s v="Greater Than 8 Weeks Old"/>
  </r>
  <r>
    <s v="33-81-1701-00-00"/>
    <d v="2019-08-15T00:00:00"/>
    <x v="7"/>
    <s v="BODY CARE"/>
    <n v="9"/>
    <n v="72"/>
    <n v="33.369999999999997"/>
    <n v="3.7077777777777774"/>
    <n v="38.630000000000003"/>
    <n v="0.54"/>
    <s v="Thursday"/>
    <d v="2019-08-18T00:00:00"/>
    <s v="Sunday"/>
    <s v="Monday"/>
    <n v="0"/>
    <s v="Low Cost per Unit"/>
    <n v="0"/>
    <n v="2.16"/>
    <n v="0"/>
    <n v="0"/>
    <n v="0"/>
    <s v="Greater Than 8 Weeks Old"/>
  </r>
  <r>
    <s v="33-81-1701-00-00"/>
    <d v="2019-08-16T00:00:00"/>
    <x v="7"/>
    <s v="BODY CARE"/>
    <n v="5"/>
    <n v="40"/>
    <n v="18.54"/>
    <n v="3.7079999999999997"/>
    <n v="21.46"/>
    <n v="0.54"/>
    <s v="Friday"/>
    <d v="2019-08-19T00:00:00"/>
    <s v="Monday"/>
    <s v="Monday"/>
    <n v="0"/>
    <s v="Low Cost per Unit"/>
    <n v="0"/>
    <n v="1.2"/>
    <n v="0"/>
    <n v="0"/>
    <n v="0"/>
    <s v="Greater Than 8 Weeks Old"/>
  </r>
  <r>
    <s v="33-81-1701-00-00"/>
    <d v="2019-08-17T00:00:00"/>
    <x v="7"/>
    <s v="BODY CARE"/>
    <n v="5"/>
    <n v="40"/>
    <n v="18.54"/>
    <n v="3.7079999999999997"/>
    <n v="21.46"/>
    <n v="0.54"/>
    <s v="Saturday"/>
    <d v="2019-08-20T00:00:00"/>
    <s v="Tuesday"/>
    <s v="Tuesday"/>
    <n v="0"/>
    <s v="Low Cost per Unit"/>
    <n v="0"/>
    <n v="1.2"/>
    <n v="0"/>
    <n v="0"/>
    <n v="0"/>
    <s v="Greater Than 8 Weeks Old"/>
  </r>
  <r>
    <s v="33-81-1701-00-00"/>
    <d v="2019-08-18T00:00:00"/>
    <x v="7"/>
    <s v="BODY CARE"/>
    <n v="3"/>
    <n v="24"/>
    <n v="11.12"/>
    <n v="3.7066666666666666"/>
    <n v="12.88"/>
    <n v="0.54"/>
    <s v="Sunday"/>
    <d v="2019-08-21T00:00:00"/>
    <s v="Wednesday"/>
    <s v="Wednesday"/>
    <n v="0"/>
    <s v="Low Cost per Unit"/>
    <n v="0"/>
    <n v="0.72"/>
    <n v="0"/>
    <n v="0"/>
    <n v="0"/>
    <s v="Greater Than 8 Weeks Old"/>
  </r>
  <r>
    <s v="33-81-1701-00-00"/>
    <d v="2019-08-19T00:00:00"/>
    <x v="7"/>
    <s v="BODY CARE"/>
    <n v="5"/>
    <n v="40"/>
    <n v="18.54"/>
    <n v="3.7079999999999997"/>
    <n v="21.46"/>
    <n v="0.54"/>
    <s v="Monday"/>
    <d v="2019-08-22T00:00:00"/>
    <s v="Thursday"/>
    <s v="Thursday"/>
    <n v="0"/>
    <s v="Low Cost per Unit"/>
    <n v="0"/>
    <n v="1.2"/>
    <n v="0"/>
    <n v="0"/>
    <n v="0"/>
    <s v="Greater Than 8 Weeks Old"/>
  </r>
  <r>
    <s v="33-81-1701-00-00"/>
    <d v="2019-08-21T00:00:00"/>
    <x v="7"/>
    <s v="BODY CARE"/>
    <n v="2"/>
    <n v="16"/>
    <n v="7.42"/>
    <n v="3.71"/>
    <n v="8.58"/>
    <n v="0.54"/>
    <s v="Wednesday"/>
    <d v="2019-08-24T00:00:00"/>
    <s v="Saturday"/>
    <s v="Saturday"/>
    <n v="0"/>
    <s v="Low Cost per Unit"/>
    <n v="0"/>
    <n v="0.48"/>
    <n v="0"/>
    <n v="0"/>
    <n v="0"/>
    <s v="Greater Than 8 Weeks Old"/>
  </r>
  <r>
    <s v="33-81-1701-00-00"/>
    <d v="2019-08-23T00:00:00"/>
    <x v="7"/>
    <s v="BODY CARE"/>
    <n v="7"/>
    <n v="56"/>
    <n v="25.96"/>
    <n v="3.7085714285714286"/>
    <n v="30.04"/>
    <n v="0.54"/>
    <s v="Friday"/>
    <d v="2019-08-26T00:00:00"/>
    <s v="Monday"/>
    <s v="Monday"/>
    <n v="0"/>
    <s v="Low Cost per Unit"/>
    <n v="0"/>
    <n v="1.68"/>
    <n v="0"/>
    <n v="0"/>
    <n v="0"/>
    <s v="Greater Than 8 Weeks Old"/>
  </r>
  <r>
    <s v="33-81-1701-00-00"/>
    <d v="2019-08-24T00:00:00"/>
    <x v="7"/>
    <s v="BODY CARE"/>
    <n v="1"/>
    <n v="8"/>
    <n v="3.71"/>
    <n v="3.71"/>
    <n v="4.29"/>
    <n v="0.54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33-81-1701-00-00"/>
    <d v="2019-08-25T00:00:00"/>
    <x v="7"/>
    <s v="BODY CARE"/>
    <n v="1"/>
    <n v="8"/>
    <n v="3.71"/>
    <n v="3.71"/>
    <n v="4.29"/>
    <n v="0.54"/>
    <s v="Sunday"/>
    <d v="2019-08-28T00:00:00"/>
    <s v="Wednesday"/>
    <s v="Wednesday"/>
    <n v="0"/>
    <s v="Low Cost per Unit"/>
    <n v="0"/>
    <n v="0"/>
    <n v="0"/>
    <n v="0"/>
    <n v="0"/>
    <s v="Greater Than 8 Weeks Old"/>
  </r>
  <r>
    <s v="33-81-1701-00-00"/>
    <d v="2019-08-26T00:00:00"/>
    <x v="7"/>
    <s v="BODY CARE"/>
    <n v="2"/>
    <n v="16"/>
    <n v="7.42"/>
    <n v="3.71"/>
    <n v="8.58"/>
    <n v="0.54"/>
    <s v="Monday"/>
    <d v="2019-08-29T00:00:00"/>
    <s v="Thursday"/>
    <s v="Thursday"/>
    <n v="0"/>
    <s v="Low Cost per Unit"/>
    <n v="0"/>
    <n v="0.48"/>
    <n v="0"/>
    <n v="0"/>
    <n v="0"/>
    <s v="Greater Than 8 Weeks Old"/>
  </r>
  <r>
    <s v="33-81-1701-00-00"/>
    <d v="2019-08-27T00:00:00"/>
    <x v="7"/>
    <s v="BODY CARE"/>
    <n v="1"/>
    <n v="8"/>
    <n v="3.71"/>
    <n v="3.71"/>
    <n v="4.29"/>
    <n v="0.54"/>
    <s v="Tuesday"/>
    <d v="2019-08-30T00:00:00"/>
    <s v="Friday"/>
    <s v="Friday"/>
    <n v="0.4"/>
    <s v="Low Cost per Unit"/>
    <n v="0"/>
    <n v="0"/>
    <n v="0"/>
    <n v="0"/>
    <n v="0"/>
    <s v="Greater Than 8 Weeks Old"/>
  </r>
  <r>
    <s v="33-81-1701-00-00"/>
    <d v="2019-08-28T00:00:00"/>
    <x v="7"/>
    <s v="BODY CARE"/>
    <n v="4"/>
    <n v="32"/>
    <n v="14.83"/>
    <n v="3.7075"/>
    <n v="17.170000000000002"/>
    <n v="0.54"/>
    <s v="Wednesday"/>
    <d v="2019-08-31T00:00:00"/>
    <s v="Saturday"/>
    <s v="Saturday"/>
    <n v="0"/>
    <s v="Low Cost per Unit"/>
    <n v="0"/>
    <n v="0.96"/>
    <n v="0"/>
    <n v="0"/>
    <n v="0"/>
    <s v="Greater Than 8 Weeks Old"/>
  </r>
  <r>
    <s v="33-81-1701-00-00"/>
    <d v="2019-08-29T00:00:00"/>
    <x v="7"/>
    <s v="BODY CARE"/>
    <n v="2"/>
    <n v="16"/>
    <n v="7.42"/>
    <n v="3.71"/>
    <n v="8.58"/>
    <n v="0.54"/>
    <s v="Thursday"/>
    <d v="2019-09-01T00:00:00"/>
    <s v="Sunday"/>
    <s v="Monday"/>
    <n v="0"/>
    <s v="Low Cost per Unit"/>
    <n v="0"/>
    <n v="0.48"/>
    <n v="0"/>
    <n v="0"/>
    <n v="0"/>
    <s v="Greater Than 8 Weeks Old"/>
  </r>
  <r>
    <s v="33-81-1701-00-00"/>
    <d v="2019-08-30T00:00:00"/>
    <x v="7"/>
    <s v="BODY CARE"/>
    <n v="1"/>
    <n v="8"/>
    <n v="3.71"/>
    <n v="3.71"/>
    <n v="4.29"/>
    <n v="0.54"/>
    <s v="Friday"/>
    <d v="2019-09-02T00:00:00"/>
    <s v="Monday"/>
    <s v="Monday"/>
    <n v="0"/>
    <s v="Low Cost per Unit"/>
    <n v="0"/>
    <n v="0"/>
    <n v="0"/>
    <n v="0"/>
    <n v="0"/>
    <s v="Greater Than 8 Weeks Old"/>
  </r>
  <r>
    <s v="33-81-1701-00-00"/>
    <d v="2019-08-31T00:00:00"/>
    <x v="7"/>
    <s v="BODY CARE"/>
    <n v="1"/>
    <n v="8"/>
    <n v="3.71"/>
    <n v="3.71"/>
    <n v="4.29"/>
    <n v="0.5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34-84-0901-01"/>
    <d v="2019-08-14T00:00:00"/>
    <x v="7"/>
    <s v="GLOVES"/>
    <n v="1"/>
    <n v="20"/>
    <n v="8.1999999999999993"/>
    <n v="8.1999999999999993"/>
    <n v="11.8"/>
    <n v="0.59"/>
    <s v="Wednesday"/>
    <d v="2019-08-17T00:00:00"/>
    <s v="Saturday"/>
    <s v="Saturday"/>
    <n v="0"/>
    <s v="Low Cost per Unit"/>
    <n v="0"/>
    <n v="0"/>
    <n v="0"/>
    <n v="0"/>
    <n v="0"/>
    <s v="Greater Than 8 Weeks Old"/>
  </r>
  <r>
    <s v="34-84-0901-01"/>
    <d v="2019-08-16T00:00:00"/>
    <x v="7"/>
    <s v="GLOVES"/>
    <n v="1"/>
    <n v="20"/>
    <n v="8.1999999999999993"/>
    <n v="8.1999999999999993"/>
    <n v="11.8"/>
    <n v="0.59"/>
    <s v="Friday"/>
    <d v="2019-08-19T00:00:00"/>
    <s v="Monday"/>
    <s v="Monday"/>
    <n v="0"/>
    <s v="Low Cost per Unit"/>
    <n v="0"/>
    <n v="0"/>
    <n v="0"/>
    <n v="0"/>
    <n v="0"/>
    <s v="Greater Than 8 Weeks Old"/>
  </r>
  <r>
    <s v="34-84-0901-01"/>
    <d v="2019-08-17T00:00:00"/>
    <x v="7"/>
    <s v="GLOVES"/>
    <n v="2"/>
    <n v="40"/>
    <n v="16.399999999999999"/>
    <n v="8.1999999999999993"/>
    <n v="23.6"/>
    <n v="0.59"/>
    <s v="Saturday"/>
    <d v="2019-08-20T00:00:00"/>
    <s v="Tuesday"/>
    <s v="Tuesday"/>
    <n v="0"/>
    <s v="Low Cost per Unit"/>
    <n v="0"/>
    <n v="1.2"/>
    <n v="0"/>
    <n v="0"/>
    <n v="0"/>
    <s v="Greater Than 8 Weeks Old"/>
  </r>
  <r>
    <s v="34-84-0901-01"/>
    <d v="2019-08-19T00:00:00"/>
    <x v="7"/>
    <s v="GLOVES"/>
    <n v="1"/>
    <n v="20"/>
    <n v="8.1999999999999993"/>
    <n v="8.1999999999999993"/>
    <n v="11.8"/>
    <n v="0.59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34-84-0901-01"/>
    <d v="2019-08-26T00:00:00"/>
    <x v="7"/>
    <s v="GLOVES"/>
    <n v="1"/>
    <n v="20"/>
    <n v="8.1999999999999993"/>
    <n v="8.1999999999999993"/>
    <n v="11.8"/>
    <n v="0.59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34-84-0901-01"/>
    <d v="2019-08-27T00:00:00"/>
    <x v="7"/>
    <s v="GLOVES"/>
    <n v="1"/>
    <n v="20"/>
    <n v="8.1999999999999993"/>
    <n v="8.1999999999999993"/>
    <n v="11.8"/>
    <n v="0.59"/>
    <s v="Tuesday"/>
    <d v="2019-08-30T00:00:00"/>
    <s v="Friday"/>
    <s v="Friday"/>
    <n v="1"/>
    <s v="Low Cost per Unit"/>
    <n v="0"/>
    <n v="0"/>
    <n v="0"/>
    <n v="0"/>
    <n v="0"/>
    <s v="Greater Than 8 Weeks Old"/>
  </r>
  <r>
    <s v="34-84-0901-01"/>
    <d v="2019-08-29T00:00:00"/>
    <x v="7"/>
    <s v="GLOVES"/>
    <n v="2"/>
    <n v="40"/>
    <n v="16.399999999999999"/>
    <n v="8.1999999999999993"/>
    <n v="23.6"/>
    <n v="0.59"/>
    <s v="Thursday"/>
    <d v="2019-09-01T00:00:00"/>
    <s v="Sunday"/>
    <s v="Monday"/>
    <n v="0"/>
    <s v="Low Cost per Unit"/>
    <n v="0"/>
    <n v="1.2"/>
    <n v="0"/>
    <n v="0"/>
    <n v="0"/>
    <s v="Greater Than 8 Weeks Old"/>
  </r>
  <r>
    <s v="37-84-0201-01-00"/>
    <d v="2019-08-03T00:00:00"/>
    <x v="7"/>
    <s v="GLOVES"/>
    <n v="1"/>
    <n v="49"/>
    <n v="18.38"/>
    <n v="18.38"/>
    <n v="30.62"/>
    <n v="0.62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37-84-0201-01-00"/>
    <d v="2019-08-05T00:00:00"/>
    <x v="7"/>
    <s v="GLOVES"/>
    <n v="1"/>
    <n v="49"/>
    <n v="18.38"/>
    <n v="18.38"/>
    <n v="30.62"/>
    <n v="0.62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37-84-0201-01-00"/>
    <d v="2019-08-07T00:00:00"/>
    <x v="7"/>
    <s v="GLOVES"/>
    <n v="4"/>
    <n v="119.96"/>
    <n v="73.52"/>
    <n v="18.38"/>
    <n v="46.44"/>
    <n v="0.39"/>
    <s v="Wednesday"/>
    <d v="2019-08-10T00:00:00"/>
    <s v="Saturday"/>
    <s v="Saturday"/>
    <n v="0"/>
    <s v="High Cost per Unit"/>
    <n v="0"/>
    <n v="3.5987999999999998"/>
    <n v="0"/>
    <n v="0"/>
    <n v="0"/>
    <s v="Greater Than 8 Weeks Old"/>
  </r>
  <r>
    <s v="37-84-0201-01-00"/>
    <d v="2019-08-08T00:00:00"/>
    <x v="7"/>
    <s v="GLOVES"/>
    <n v="10"/>
    <n v="299.89999999999998"/>
    <n v="183.8"/>
    <n v="18.380000000000003"/>
    <n v="116.1"/>
    <n v="0.39"/>
    <s v="Thursday"/>
    <d v="2019-08-11T00:00:00"/>
    <s v="Sunday"/>
    <s v="Monday"/>
    <n v="0"/>
    <s v="High Cost per Unit"/>
    <n v="0"/>
    <n v="8.9969999999999981"/>
    <n v="0"/>
    <n v="0"/>
    <n v="0"/>
    <s v="Greater Than 8 Weeks Old"/>
  </r>
  <r>
    <s v="37-84-0201-01-00"/>
    <d v="2019-08-09T00:00:00"/>
    <x v="7"/>
    <s v="GLOVES"/>
    <n v="5"/>
    <n v="149.94999999999999"/>
    <n v="91.9"/>
    <n v="18.380000000000003"/>
    <n v="58.05"/>
    <n v="0.39"/>
    <s v="Friday"/>
    <d v="2019-08-12T00:00:00"/>
    <s v="Monday"/>
    <s v="Monday"/>
    <n v="0"/>
    <s v="High Cost per Unit"/>
    <n v="0"/>
    <n v="4.4984999999999991"/>
    <n v="0"/>
    <n v="0"/>
    <n v="0"/>
    <s v="Greater Than 8 Weeks Old"/>
  </r>
  <r>
    <s v="37-84-0201-01-00"/>
    <d v="2019-08-10T00:00:00"/>
    <x v="7"/>
    <s v="GLOVES"/>
    <n v="4"/>
    <n v="119.96"/>
    <n v="73.52"/>
    <n v="18.38"/>
    <n v="46.44"/>
    <n v="0.39"/>
    <s v="Saturday"/>
    <d v="2019-08-13T00:00:00"/>
    <s v="Tuesday"/>
    <s v="Tuesday"/>
    <n v="0"/>
    <s v="High Cost per Unit"/>
    <n v="0"/>
    <n v="3.5987999999999998"/>
    <n v="0"/>
    <n v="0"/>
    <n v="0"/>
    <s v="Greater Than 8 Weeks Old"/>
  </r>
  <r>
    <s v="37-84-0201-01-00"/>
    <d v="2019-08-11T00:00:00"/>
    <x v="7"/>
    <s v="GLOVES"/>
    <n v="8"/>
    <n v="239.92"/>
    <n v="147.04"/>
    <n v="18.38"/>
    <n v="92.88"/>
    <n v="0.39"/>
    <s v="Sunday"/>
    <d v="2019-08-14T00:00:00"/>
    <s v="Wednesday"/>
    <s v="Wednesday"/>
    <n v="0"/>
    <s v="High Cost per Unit"/>
    <n v="0"/>
    <n v="7.1975999999999996"/>
    <n v="0"/>
    <n v="0"/>
    <n v="0"/>
    <s v="Greater Than 8 Weeks Old"/>
  </r>
  <r>
    <s v="37-84-0201-01-00"/>
    <d v="2019-08-12T00:00:00"/>
    <x v="7"/>
    <s v="GLOVES"/>
    <n v="6"/>
    <n v="179.94"/>
    <n v="110.28"/>
    <n v="18.38"/>
    <n v="69.66"/>
    <n v="0.39"/>
    <s v="Monday"/>
    <d v="2019-08-15T00:00:00"/>
    <s v="Thursday"/>
    <s v="Thursday"/>
    <n v="0"/>
    <s v="High Cost per Unit"/>
    <n v="0"/>
    <n v="5.3982000000000001"/>
    <n v="0"/>
    <n v="0"/>
    <n v="0"/>
    <s v="Greater Than 8 Weeks Old"/>
  </r>
  <r>
    <s v="37-84-0201-01-00"/>
    <d v="2019-08-13T00:00:00"/>
    <x v="7"/>
    <s v="GLOVES"/>
    <n v="6"/>
    <n v="127.94"/>
    <n v="110.28"/>
    <n v="18.38"/>
    <n v="17.66"/>
    <n v="0.14000000000000001"/>
    <s v="Tuesday"/>
    <d v="2019-08-16T00:00:00"/>
    <s v="Friday"/>
    <s v="Friday"/>
    <n v="6.3970000000000002"/>
    <s v="High Cost per Unit"/>
    <n v="0"/>
    <n v="3.8381999999999996"/>
    <n v="0"/>
    <n v="0"/>
    <n v="0"/>
    <s v="Greater Than 8 Weeks Old"/>
  </r>
  <r>
    <s v="37-84-0201-01-00"/>
    <d v="2019-08-14T00:00:00"/>
    <x v="7"/>
    <s v="GLOVES"/>
    <n v="26"/>
    <n v="504.74"/>
    <n v="477.88"/>
    <n v="18.38"/>
    <n v="26.86"/>
    <n v="0.05"/>
    <s v="Wednesday"/>
    <d v="2019-08-17T00:00:00"/>
    <s v="Saturday"/>
    <s v="Saturday"/>
    <n v="0"/>
    <s v="High Cost per Unit"/>
    <n v="0"/>
    <n v="15.142199999999999"/>
    <n v="0"/>
    <n v="0"/>
    <n v="0"/>
    <s v="Greater Than 8 Weeks Old"/>
  </r>
  <r>
    <s v="37-84-0201-01-00"/>
    <d v="2019-08-15T00:00:00"/>
    <x v="7"/>
    <s v="GLOVES"/>
    <n v="19"/>
    <n v="360.81"/>
    <n v="349.22"/>
    <n v="18.380000000000003"/>
    <n v="11.59"/>
    <n v="0.03"/>
    <s v="Thursday"/>
    <d v="2019-08-18T00:00:00"/>
    <s v="Sunday"/>
    <s v="Monday"/>
    <n v="0"/>
    <s v="High Cost per Unit"/>
    <n v="0"/>
    <n v="10.824299999999999"/>
    <n v="0"/>
    <n v="0"/>
    <n v="0"/>
    <s v="Greater Than 8 Weeks Old"/>
  </r>
  <r>
    <s v="37-84-0201-01-00"/>
    <d v="2019-08-16T00:00:00"/>
    <x v="7"/>
    <s v="GLOVES"/>
    <n v="9"/>
    <n v="170.91"/>
    <n v="165.42"/>
    <n v="18.38"/>
    <n v="5.49"/>
    <n v="0.03"/>
    <s v="Friday"/>
    <d v="2019-08-19T00:00:00"/>
    <s v="Monday"/>
    <s v="Monday"/>
    <n v="0"/>
    <s v="High Cost per Unit"/>
    <n v="0"/>
    <n v="5.1273"/>
    <n v="0"/>
    <n v="0"/>
    <n v="0"/>
    <s v="Greater Than 8 Weeks Old"/>
  </r>
  <r>
    <s v="37-84-0201-01-00"/>
    <d v="2019-08-17T00:00:00"/>
    <x v="7"/>
    <s v="GLOVES"/>
    <n v="16"/>
    <n v="303.83999999999997"/>
    <n v="294.08"/>
    <n v="18.38"/>
    <n v="9.76"/>
    <n v="0.03"/>
    <s v="Saturday"/>
    <d v="2019-08-20T00:00:00"/>
    <s v="Tuesday"/>
    <s v="Tuesday"/>
    <n v="0"/>
    <s v="High Cost per Unit"/>
    <n v="0"/>
    <n v="9.1151999999999997"/>
    <n v="0"/>
    <n v="0"/>
    <n v="0"/>
    <s v="Greater Than 8 Weeks Old"/>
  </r>
  <r>
    <s v="37-84-0201-01-00"/>
    <d v="2019-08-18T00:00:00"/>
    <x v="7"/>
    <s v="GLOVES"/>
    <n v="10"/>
    <n v="189.9"/>
    <n v="183.8"/>
    <n v="18.380000000000003"/>
    <n v="6.1"/>
    <n v="0.03"/>
    <s v="Sunday"/>
    <d v="2019-08-21T00:00:00"/>
    <s v="Wednesday"/>
    <s v="Wednesday"/>
    <n v="0"/>
    <s v="High Cost per Unit"/>
    <n v="0"/>
    <n v="5.6970000000000001"/>
    <n v="0"/>
    <n v="0"/>
    <n v="0"/>
    <s v="Greater Than 8 Weeks Old"/>
  </r>
  <r>
    <s v="37-84-0201-01-00"/>
    <d v="2019-08-19T00:00:00"/>
    <x v="7"/>
    <s v="GLOVES"/>
    <n v="5"/>
    <n v="94.95"/>
    <n v="91.9"/>
    <n v="18.380000000000003"/>
    <n v="3.05"/>
    <n v="0.03"/>
    <s v="Monday"/>
    <d v="2019-08-22T00:00:00"/>
    <s v="Thursday"/>
    <s v="Thursday"/>
    <n v="0"/>
    <s v="High Cost per Unit"/>
    <n v="0"/>
    <n v="2.8485"/>
    <n v="0"/>
    <n v="0"/>
    <n v="0"/>
    <s v="Greater Than 8 Weeks Old"/>
  </r>
  <r>
    <s v="37-84-0201-01-00"/>
    <d v="2019-08-20T00:00:00"/>
    <x v="7"/>
    <s v="GLOVES"/>
    <n v="12"/>
    <n v="227.88"/>
    <n v="220.56"/>
    <n v="18.38"/>
    <n v="7.32"/>
    <n v="0.03"/>
    <s v="Tuesday"/>
    <d v="2019-08-23T00:00:00"/>
    <s v="Friday"/>
    <s v="Friday"/>
    <n v="11.394"/>
    <s v="High Cost per Unit"/>
    <n v="0"/>
    <n v="6.8363999999999994"/>
    <n v="0"/>
    <n v="0"/>
    <n v="0"/>
    <s v="Greater Than 8 Weeks Old"/>
  </r>
  <r>
    <s v="37-84-0201-01-00"/>
    <d v="2019-08-21T00:00:00"/>
    <x v="7"/>
    <s v="GLOVES"/>
    <n v="9"/>
    <n v="170.91"/>
    <n v="165.42"/>
    <n v="18.38"/>
    <n v="5.49"/>
    <n v="0.03"/>
    <s v="Wednesday"/>
    <d v="2019-08-24T00:00:00"/>
    <s v="Saturday"/>
    <s v="Saturday"/>
    <n v="0"/>
    <s v="High Cost per Unit"/>
    <n v="0"/>
    <n v="5.1273"/>
    <n v="0"/>
    <n v="0"/>
    <n v="0"/>
    <s v="Greater Than 8 Weeks Old"/>
  </r>
  <r>
    <s v="37-84-0201-01-00"/>
    <d v="2019-08-22T00:00:00"/>
    <x v="7"/>
    <s v="GLOVES"/>
    <n v="4"/>
    <n v="75.959999999999994"/>
    <n v="73.52"/>
    <n v="18.38"/>
    <n v="2.44"/>
    <n v="0.03"/>
    <s v="Thursday"/>
    <d v="2019-08-25T00:00:00"/>
    <s v="Sunday"/>
    <s v="Monday"/>
    <n v="0"/>
    <s v="High Cost per Unit"/>
    <n v="0"/>
    <n v="2.2787999999999999"/>
    <n v="0"/>
    <n v="0"/>
    <n v="0"/>
    <s v="Greater Than 8 Weeks Old"/>
  </r>
  <r>
    <s v="37-84-0201-01-00"/>
    <d v="2019-08-23T00:00:00"/>
    <x v="7"/>
    <s v="GLOVES"/>
    <n v="6"/>
    <n v="113.94"/>
    <n v="110.28"/>
    <n v="18.38"/>
    <n v="3.66"/>
    <n v="0.03"/>
    <s v="Friday"/>
    <d v="2019-08-26T00:00:00"/>
    <s v="Monday"/>
    <s v="Monday"/>
    <n v="0"/>
    <s v="High Cost per Unit"/>
    <n v="0"/>
    <n v="3.4181999999999997"/>
    <n v="0"/>
    <n v="0"/>
    <n v="0"/>
    <s v="Greater Than 8 Weeks Old"/>
  </r>
  <r>
    <s v="37-84-0201-01-00"/>
    <d v="2019-08-24T00:00:00"/>
    <x v="7"/>
    <s v="GLOVES"/>
    <n v="8"/>
    <n v="151.91999999999999"/>
    <n v="147.04"/>
    <n v="18.38"/>
    <n v="4.88"/>
    <n v="0.03"/>
    <s v="Saturday"/>
    <d v="2019-08-27T00:00:00"/>
    <s v="Tuesday"/>
    <s v="Tuesday"/>
    <n v="0"/>
    <s v="High Cost per Unit"/>
    <n v="0"/>
    <n v="4.5575999999999999"/>
    <n v="0"/>
    <n v="0"/>
    <n v="0"/>
    <s v="Greater Than 8 Weeks Old"/>
  </r>
  <r>
    <s v="37-84-0201-01-00"/>
    <d v="2019-08-25T00:00:00"/>
    <x v="7"/>
    <s v="GLOVES"/>
    <n v="11"/>
    <n v="208.89"/>
    <n v="202.18"/>
    <n v="18.38"/>
    <n v="6.71"/>
    <n v="0.03"/>
    <s v="Sunday"/>
    <d v="2019-08-28T00:00:00"/>
    <s v="Wednesday"/>
    <s v="Wednesday"/>
    <n v="0"/>
    <s v="High Cost per Unit"/>
    <n v="0"/>
    <n v="6.2666999999999993"/>
    <n v="0"/>
    <n v="0"/>
    <n v="0"/>
    <s v="Greater Than 8 Weeks Old"/>
  </r>
  <r>
    <s v="37-84-0201-01-00"/>
    <d v="2019-08-26T00:00:00"/>
    <x v="7"/>
    <s v="GLOVES"/>
    <n v="19"/>
    <n v="357.01"/>
    <n v="349.22"/>
    <n v="18.380000000000003"/>
    <n v="7.79"/>
    <n v="0.02"/>
    <s v="Monday"/>
    <d v="2019-08-29T00:00:00"/>
    <s v="Thursday"/>
    <s v="Thursday"/>
    <n v="0"/>
    <s v="High Cost per Unit"/>
    <n v="0"/>
    <n v="10.7103"/>
    <n v="0"/>
    <n v="0"/>
    <n v="0"/>
    <s v="Greater Than 8 Weeks Old"/>
  </r>
  <r>
    <s v="38-31-0001-00-12"/>
    <d v="2019-08-01T00:00:00"/>
    <x v="3"/>
    <s v="RINGS"/>
    <n v="2"/>
    <n v="90"/>
    <n v="32.64"/>
    <n v="16.32"/>
    <n v="57.36"/>
    <n v="0.64"/>
    <s v="Thursday"/>
    <d v="2019-08-04T00:00:00"/>
    <s v="Sunday"/>
    <s v="Monday"/>
    <n v="0"/>
    <s v="Low Cost per Unit"/>
    <n v="0"/>
    <n v="2.6999999999999997"/>
    <n v="0"/>
    <n v="0"/>
    <n v="0"/>
    <s v="Greater Than 8 Weeks Old"/>
  </r>
  <r>
    <s v="38-31-0001-00-12"/>
    <d v="2019-08-03T00:00:00"/>
    <x v="3"/>
    <s v="RINGS"/>
    <n v="1"/>
    <n v="45"/>
    <n v="16.32"/>
    <n v="16.32"/>
    <n v="28.68"/>
    <n v="0.64"/>
    <s v="Saturday"/>
    <d v="2019-08-06T00:00:00"/>
    <s v="Tuesday"/>
    <s v="Tuesday"/>
    <n v="0"/>
    <s v="Low Cost per Unit"/>
    <n v="0"/>
    <n v="0"/>
    <n v="0"/>
    <n v="0"/>
    <n v="0"/>
    <s v="Greater Than 8 Weeks Old"/>
  </r>
  <r>
    <s v="38-31-0001-00-12"/>
    <d v="2019-08-04T00:00:00"/>
    <x v="3"/>
    <s v="RINGS"/>
    <n v="4"/>
    <n v="180"/>
    <n v="65.28"/>
    <n v="16.32"/>
    <n v="114.72"/>
    <n v="0.64"/>
    <s v="Sunday"/>
    <d v="2019-08-07T00:00:00"/>
    <s v="Wednesday"/>
    <s v="Wednesday"/>
    <n v="0"/>
    <s v="Low Cost per Unit"/>
    <n v="0"/>
    <n v="5.3999999999999995"/>
    <n v="0"/>
    <n v="0"/>
    <n v="0"/>
    <s v="Greater Than 8 Weeks Old"/>
  </r>
  <r>
    <s v="38-31-0001-00-12"/>
    <d v="2019-08-05T00:00:00"/>
    <x v="3"/>
    <s v="RINGS"/>
    <n v="6"/>
    <n v="270"/>
    <n v="97.92"/>
    <n v="16.32"/>
    <n v="172.08"/>
    <n v="0.64"/>
    <s v="Monday"/>
    <d v="2019-08-08T00:00:00"/>
    <s v="Thursday"/>
    <s v="Thursday"/>
    <n v="0"/>
    <s v="Low Cost per Unit"/>
    <n v="0"/>
    <n v="8.1"/>
    <n v="0"/>
    <n v="0"/>
    <n v="0"/>
    <s v="Greater Than 8 Weeks Old"/>
  </r>
  <r>
    <s v="38-31-0001-00-12"/>
    <d v="2019-08-07T00:00:00"/>
    <x v="3"/>
    <s v="RINGS"/>
    <n v="1"/>
    <n v="45"/>
    <n v="16.32"/>
    <n v="16.32"/>
    <n v="28.68"/>
    <n v="0.64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38-31-0001-00-12"/>
    <d v="2019-08-08T00:00:00"/>
    <x v="3"/>
    <s v="RINGS"/>
    <n v="3"/>
    <n v="135"/>
    <n v="48.96"/>
    <n v="16.32"/>
    <n v="86.04"/>
    <n v="0.64"/>
    <s v="Thursday"/>
    <d v="2019-08-11T00:00:00"/>
    <s v="Sunday"/>
    <s v="Monday"/>
    <n v="0"/>
    <s v="Low Cost per Unit"/>
    <n v="0"/>
    <n v="4.05"/>
    <n v="0"/>
    <n v="0"/>
    <n v="0"/>
    <s v="Greater Than 8 Weeks Old"/>
  </r>
  <r>
    <s v="38-31-0001-00-12"/>
    <d v="2019-08-10T00:00:00"/>
    <x v="3"/>
    <s v="RINGS"/>
    <n v="1"/>
    <n v="45"/>
    <n v="16.32"/>
    <n v="16.32"/>
    <n v="28.68"/>
    <n v="0.64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38-31-0001-00-12"/>
    <d v="2019-08-11T00:00:00"/>
    <x v="3"/>
    <s v="RINGS"/>
    <n v="4"/>
    <n v="180"/>
    <n v="65.28"/>
    <n v="16.32"/>
    <n v="114.72"/>
    <n v="0.64"/>
    <s v="Sunday"/>
    <d v="2019-08-14T00:00:00"/>
    <s v="Wednesday"/>
    <s v="Wednesday"/>
    <n v="0"/>
    <s v="Low Cost per Unit"/>
    <n v="0"/>
    <n v="5.3999999999999995"/>
    <n v="0"/>
    <n v="0"/>
    <n v="0"/>
    <s v="Greater Than 8 Weeks Old"/>
  </r>
  <r>
    <s v="38-31-0001-00-12"/>
    <d v="2019-08-12T00:00:00"/>
    <x v="3"/>
    <s v="RINGS"/>
    <n v="1"/>
    <n v="45"/>
    <n v="16.32"/>
    <n v="16.32"/>
    <n v="28.68"/>
    <n v="0.64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38-31-0001-00-12"/>
    <d v="2019-08-13T00:00:00"/>
    <x v="3"/>
    <s v="RINGS"/>
    <n v="3"/>
    <n v="135"/>
    <n v="48.96"/>
    <n v="16.32"/>
    <n v="86.04"/>
    <n v="0.64"/>
    <s v="Tuesday"/>
    <d v="2019-08-16T00:00:00"/>
    <s v="Friday"/>
    <s v="Friday"/>
    <n v="6.75"/>
    <s v="Low Cost per Unit"/>
    <n v="0"/>
    <n v="4.05"/>
    <n v="0"/>
    <n v="0"/>
    <n v="0"/>
    <s v="Greater Than 8 Weeks Old"/>
  </r>
  <r>
    <s v="38-31-0001-00-12"/>
    <d v="2019-08-15T00:00:00"/>
    <x v="3"/>
    <s v="RINGS"/>
    <n v="1"/>
    <n v="45"/>
    <n v="16.32"/>
    <n v="16.32"/>
    <n v="28.68"/>
    <n v="0.64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38-31-0001-00-12"/>
    <d v="2019-08-16T00:00:00"/>
    <x v="3"/>
    <s v="RINGS"/>
    <n v="2"/>
    <n v="90"/>
    <n v="32.64"/>
    <n v="16.32"/>
    <n v="57.36"/>
    <n v="0.64"/>
    <s v="Friday"/>
    <d v="2019-08-19T00:00:00"/>
    <s v="Monday"/>
    <s v="Monday"/>
    <n v="0"/>
    <s v="Low Cost per Unit"/>
    <n v="0"/>
    <n v="2.6999999999999997"/>
    <n v="0"/>
    <n v="0"/>
    <n v="18"/>
    <s v="Greater Than 8 Weeks Old"/>
  </r>
  <r>
    <s v="38-31-0001-00-12"/>
    <d v="2019-08-17T00:00:00"/>
    <x v="3"/>
    <s v="RINGS"/>
    <n v="2"/>
    <n v="90"/>
    <n v="32.64"/>
    <n v="16.32"/>
    <n v="57.36"/>
    <n v="0.64"/>
    <s v="Saturday"/>
    <d v="2019-08-20T00:00:00"/>
    <s v="Tuesday"/>
    <s v="Tuesday"/>
    <n v="0"/>
    <s v="Low Cost per Unit"/>
    <n v="0"/>
    <n v="2.6999999999999997"/>
    <n v="0"/>
    <n v="0"/>
    <n v="0"/>
    <s v="Greater Than 8 Weeks Old"/>
  </r>
  <r>
    <s v="38-31-0001-00-12"/>
    <d v="2019-08-18T00:00:00"/>
    <x v="3"/>
    <s v="RINGS"/>
    <n v="1"/>
    <n v="45"/>
    <n v="16.32"/>
    <n v="16.32"/>
    <n v="28.68"/>
    <n v="0.6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38-31-0001-00-12"/>
    <d v="2019-08-19T00:00:00"/>
    <x v="3"/>
    <s v="RINGS"/>
    <n v="1"/>
    <n v="45"/>
    <n v="16.32"/>
    <n v="16.32"/>
    <n v="28.68"/>
    <n v="0.6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38-31-0001-00-12"/>
    <d v="2019-08-20T00:00:00"/>
    <x v="3"/>
    <s v="RINGS"/>
    <n v="1"/>
    <n v="45"/>
    <n v="16.32"/>
    <n v="16.32"/>
    <n v="28.68"/>
    <n v="0.64"/>
    <s v="Tuesday"/>
    <d v="2019-08-23T00:00:00"/>
    <s v="Friday"/>
    <s v="Friday"/>
    <n v="2.25"/>
    <s v="Low Cost per Unit"/>
    <n v="0"/>
    <n v="0"/>
    <n v="0"/>
    <n v="0"/>
    <n v="0"/>
    <s v="Greater Than 8 Weeks Old"/>
  </r>
  <r>
    <s v="38-31-0001-00-12"/>
    <d v="2019-08-21T00:00:00"/>
    <x v="3"/>
    <s v="RINGS"/>
    <n v="8"/>
    <n v="360"/>
    <n v="130.56"/>
    <n v="16.32"/>
    <n v="229.44"/>
    <n v="0.64"/>
    <s v="Wednesday"/>
    <d v="2019-08-24T00:00:00"/>
    <s v="Saturday"/>
    <s v="Saturday"/>
    <n v="0"/>
    <s v="Low Cost per Unit"/>
    <n v="0"/>
    <n v="10.799999999999999"/>
    <n v="0"/>
    <n v="0"/>
    <n v="0"/>
    <s v="Greater Than 8 Weeks Old"/>
  </r>
  <r>
    <s v="38-31-0001-00-12"/>
    <d v="2019-08-22T00:00:00"/>
    <x v="3"/>
    <s v="RINGS"/>
    <n v="3"/>
    <n v="135"/>
    <n v="48.96"/>
    <n v="16.32"/>
    <n v="86.04"/>
    <n v="0.64"/>
    <s v="Thursday"/>
    <d v="2019-08-25T00:00:00"/>
    <s v="Sunday"/>
    <s v="Monday"/>
    <n v="0"/>
    <s v="Low Cost per Unit"/>
    <n v="0"/>
    <n v="4.05"/>
    <n v="0"/>
    <n v="0"/>
    <n v="0"/>
    <s v="Greater Than 8 Weeks Old"/>
  </r>
  <r>
    <s v="38-31-0001-00-12"/>
    <d v="2019-08-23T00:00:00"/>
    <x v="3"/>
    <s v="RINGS"/>
    <n v="2"/>
    <n v="90"/>
    <n v="32.64"/>
    <n v="16.32"/>
    <n v="57.36"/>
    <n v="0.64"/>
    <s v="Friday"/>
    <d v="2019-08-26T00:00:00"/>
    <s v="Monday"/>
    <s v="Monday"/>
    <n v="0"/>
    <s v="Low Cost per Unit"/>
    <n v="0"/>
    <n v="2.6999999999999997"/>
    <n v="0"/>
    <n v="0"/>
    <n v="18"/>
    <s v="Greater Than 8 Weeks Old"/>
  </r>
  <r>
    <s v="38-31-0001-00-12"/>
    <d v="2019-08-24T00:00:00"/>
    <x v="3"/>
    <s v="RINGS"/>
    <n v="3"/>
    <n v="135"/>
    <n v="48.96"/>
    <n v="16.32"/>
    <n v="86.04"/>
    <n v="0.64"/>
    <s v="Saturday"/>
    <d v="2019-08-27T00:00:00"/>
    <s v="Tuesday"/>
    <s v="Tuesday"/>
    <n v="0"/>
    <s v="Low Cost per Unit"/>
    <n v="0"/>
    <n v="4.05"/>
    <n v="0"/>
    <n v="0"/>
    <n v="0"/>
    <s v="Greater Than 8 Weeks Old"/>
  </r>
  <r>
    <s v="38-31-0001-00-12"/>
    <d v="2019-08-25T00:00:00"/>
    <x v="3"/>
    <s v="RINGS"/>
    <n v="2"/>
    <n v="90"/>
    <n v="32.64"/>
    <n v="16.32"/>
    <n v="57.36"/>
    <n v="0.64"/>
    <s v="Sunday"/>
    <d v="2019-08-28T00:00:00"/>
    <s v="Wednesday"/>
    <s v="Wednesday"/>
    <n v="0"/>
    <s v="Low Cost per Unit"/>
    <n v="0"/>
    <n v="2.6999999999999997"/>
    <n v="0"/>
    <n v="0"/>
    <n v="0"/>
    <s v="Greater Than 8 Weeks Old"/>
  </r>
  <r>
    <s v="38-31-0001-00-12"/>
    <d v="2019-08-26T00:00:00"/>
    <x v="3"/>
    <s v="RINGS"/>
    <n v="3"/>
    <n v="135"/>
    <n v="48.96"/>
    <n v="16.32"/>
    <n v="86.04"/>
    <n v="0.64"/>
    <s v="Monday"/>
    <d v="2019-08-29T00:00:00"/>
    <s v="Thursday"/>
    <s v="Thursday"/>
    <n v="0"/>
    <s v="Low Cost per Unit"/>
    <n v="0"/>
    <n v="4.05"/>
    <n v="0"/>
    <n v="0"/>
    <n v="0"/>
    <s v="Greater Than 8 Weeks Old"/>
  </r>
  <r>
    <s v="38-31-0001-00-12"/>
    <d v="2019-08-27T00:00:00"/>
    <x v="3"/>
    <s v="RINGS"/>
    <n v="3"/>
    <n v="135"/>
    <n v="48.96"/>
    <n v="16.32"/>
    <n v="86.04"/>
    <n v="0.64"/>
    <s v="Tuesday"/>
    <d v="2019-08-30T00:00:00"/>
    <s v="Friday"/>
    <s v="Friday"/>
    <n v="6.75"/>
    <s v="Low Cost per Unit"/>
    <n v="0"/>
    <n v="4.05"/>
    <n v="0"/>
    <n v="0"/>
    <n v="0"/>
    <s v="Greater Than 8 Weeks Old"/>
  </r>
  <r>
    <s v="38-31-0001-00-12"/>
    <d v="2019-08-28T00:00:00"/>
    <x v="3"/>
    <s v="RINGS"/>
    <n v="1"/>
    <n v="45"/>
    <n v="16.32"/>
    <n v="16.32"/>
    <n v="28.68"/>
    <n v="0.64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38-31-0001-00-12"/>
    <d v="2019-08-31T00:00:00"/>
    <x v="3"/>
    <s v="RINGS"/>
    <n v="1"/>
    <n v="45"/>
    <n v="16.32"/>
    <n v="16.32"/>
    <n v="28.68"/>
    <n v="0.64"/>
    <s v="Saturday"/>
    <d v="2019-09-03T00:00:00"/>
    <s v="Tuesday"/>
    <s v="Tuesday"/>
    <n v="0"/>
    <s v="Low Cost per Unit"/>
    <n v="0"/>
    <n v="0"/>
    <n v="0"/>
    <n v="0"/>
    <n v="0"/>
    <s v="Greater Than 8 Weeks Old"/>
  </r>
  <r>
    <s v="38-51-0101-01-00"/>
    <d v="2019-08-02T00:00:00"/>
    <x v="8"/>
    <s v="ELECTRO ACCESSORIES"/>
    <n v="1"/>
    <n v="99"/>
    <n v="37.42"/>
    <n v="37.42"/>
    <n v="61.58"/>
    <n v="0.6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38-51-0101-01-00"/>
    <d v="2019-08-03T00:00:00"/>
    <x v="8"/>
    <s v="ELECTRO ACCESSORIES"/>
    <n v="1"/>
    <n v="99"/>
    <n v="37.42"/>
    <n v="37.42"/>
    <n v="61.58"/>
    <n v="0.62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38-51-0101-01-00"/>
    <d v="2019-08-04T00:00:00"/>
    <x v="8"/>
    <s v="ELECTRO ACCESSORIES"/>
    <n v="5"/>
    <n v="495"/>
    <n v="187.1"/>
    <n v="37.42"/>
    <n v="307.89999999999998"/>
    <n v="0.62"/>
    <s v="Sunday"/>
    <d v="2019-08-07T00:00:00"/>
    <s v="Wednesday"/>
    <s v="Wednesday"/>
    <n v="0"/>
    <s v="High Cost per Unit"/>
    <n v="0"/>
    <n v="14.85"/>
    <n v="0"/>
    <n v="0"/>
    <n v="0"/>
    <s v="Greater Than 8 Weeks Old"/>
  </r>
  <r>
    <s v="38-51-0101-01-00"/>
    <d v="2019-08-06T00:00:00"/>
    <x v="8"/>
    <s v="ELECTRO ACCESSORIES"/>
    <n v="2"/>
    <n v="198"/>
    <n v="74.84"/>
    <n v="37.42"/>
    <n v="123.16"/>
    <n v="0.62"/>
    <s v="Tuesday"/>
    <d v="2019-08-09T00:00:00"/>
    <s v="Friday"/>
    <s v="Friday"/>
    <n v="9.9"/>
    <s v="High Cost per Unit"/>
    <n v="0"/>
    <n v="5.9399999999999995"/>
    <n v="0"/>
    <n v="0"/>
    <n v="0"/>
    <s v="Greater Than 8 Weeks Old"/>
  </r>
  <r>
    <s v="38-51-0101-01-00"/>
    <d v="2019-08-09T00:00:00"/>
    <x v="8"/>
    <s v="ELECTRO ACCESSORIES"/>
    <n v="3"/>
    <n v="297"/>
    <n v="112.26"/>
    <n v="37.42"/>
    <n v="184.74"/>
    <n v="0.62"/>
    <s v="Friday"/>
    <d v="2019-08-12T00:00:00"/>
    <s v="Monday"/>
    <s v="Monday"/>
    <n v="0"/>
    <s v="High Cost per Unit"/>
    <n v="0"/>
    <n v="8.91"/>
    <n v="0"/>
    <n v="0"/>
    <n v="0"/>
    <s v="Greater Than 8 Weeks Old"/>
  </r>
  <r>
    <s v="38-51-0101-01-00"/>
    <d v="2019-08-10T00:00:00"/>
    <x v="8"/>
    <s v="ELECTRO ACCESSORIES"/>
    <n v="3"/>
    <n v="297"/>
    <n v="112.26"/>
    <n v="37.42"/>
    <n v="184.74"/>
    <n v="0.62"/>
    <s v="Saturday"/>
    <d v="2019-08-13T00:00:00"/>
    <s v="Tuesday"/>
    <s v="Tuesday"/>
    <n v="0"/>
    <s v="High Cost per Unit"/>
    <n v="0"/>
    <n v="8.91"/>
    <n v="0"/>
    <n v="0"/>
    <n v="0"/>
    <s v="Greater Than 8 Weeks Old"/>
  </r>
  <r>
    <s v="38-51-0101-01-00"/>
    <d v="2019-08-11T00:00:00"/>
    <x v="8"/>
    <s v="ELECTRO ACCESSORIES"/>
    <n v="2"/>
    <n v="198"/>
    <n v="74.84"/>
    <n v="37.42"/>
    <n v="123.16"/>
    <n v="0.62"/>
    <s v="Sunday"/>
    <d v="2019-08-14T00:00:00"/>
    <s v="Wednesday"/>
    <s v="Wednesday"/>
    <n v="0"/>
    <s v="High Cost per Unit"/>
    <n v="0"/>
    <n v="5.9399999999999995"/>
    <n v="0"/>
    <n v="0"/>
    <n v="0"/>
    <s v="Greater Than 8 Weeks Old"/>
  </r>
  <r>
    <s v="38-51-0101-01-00"/>
    <d v="2019-08-13T00:00:00"/>
    <x v="8"/>
    <s v="ELECTRO ACCESSORIES"/>
    <n v="3"/>
    <n v="297"/>
    <n v="112.26"/>
    <n v="37.42"/>
    <n v="184.74"/>
    <n v="0.62"/>
    <s v="Tuesday"/>
    <d v="2019-08-16T00:00:00"/>
    <s v="Friday"/>
    <s v="Friday"/>
    <n v="14.850000000000001"/>
    <s v="High Cost per Unit"/>
    <n v="0"/>
    <n v="8.91"/>
    <n v="0"/>
    <n v="0"/>
    <n v="0"/>
    <s v="Greater Than 8 Weeks Old"/>
  </r>
  <r>
    <s v="38-51-0101-01-00"/>
    <d v="2019-08-15T00:00:00"/>
    <x v="8"/>
    <s v="ELECTRO ACCESSORIES"/>
    <n v="3"/>
    <n v="297"/>
    <n v="112.26"/>
    <n v="37.42"/>
    <n v="184.74"/>
    <n v="0.62"/>
    <s v="Thursday"/>
    <d v="2019-08-18T00:00:00"/>
    <s v="Sunday"/>
    <s v="Monday"/>
    <n v="0"/>
    <s v="High Cost per Unit"/>
    <n v="0"/>
    <n v="8.91"/>
    <n v="0"/>
    <n v="0"/>
    <n v="0"/>
    <s v="Greater Than 8 Weeks Old"/>
  </r>
  <r>
    <s v="38-51-0101-01-00"/>
    <d v="2019-08-16T00:00:00"/>
    <x v="8"/>
    <s v="ELECTRO ACCESSORIES"/>
    <n v="2"/>
    <n v="198"/>
    <n v="74.84"/>
    <n v="37.42"/>
    <n v="123.16"/>
    <n v="0.62"/>
    <s v="Friday"/>
    <d v="2019-08-19T00:00:00"/>
    <s v="Monday"/>
    <s v="Monday"/>
    <n v="0"/>
    <s v="High Cost per Unit"/>
    <n v="0"/>
    <n v="5.9399999999999995"/>
    <n v="0"/>
    <n v="0"/>
    <n v="0"/>
    <s v="Greater Than 8 Weeks Old"/>
  </r>
  <r>
    <s v="38-51-0101-01-00"/>
    <d v="2019-08-21T00:00:00"/>
    <x v="8"/>
    <s v="ELECTRO ACCESSORIES"/>
    <n v="2"/>
    <n v="198"/>
    <n v="74.84"/>
    <n v="37.42"/>
    <n v="123.16"/>
    <n v="0.62"/>
    <s v="Wednesday"/>
    <d v="2019-08-24T00:00:00"/>
    <s v="Saturday"/>
    <s v="Saturday"/>
    <n v="0"/>
    <s v="High Cost per Unit"/>
    <n v="0"/>
    <n v="5.9399999999999995"/>
    <n v="0"/>
    <n v="0"/>
    <n v="0"/>
    <s v="Greater Than 8 Weeks Old"/>
  </r>
  <r>
    <s v="38-51-0101-01-00"/>
    <d v="2019-08-22T00:00:00"/>
    <x v="8"/>
    <s v="ELECTRO ACCESSORIES"/>
    <n v="1"/>
    <n v="99"/>
    <n v="37.42"/>
    <n v="37.42"/>
    <n v="61.58"/>
    <n v="0.62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38-51-0101-01-00"/>
    <d v="2019-08-23T00:00:00"/>
    <x v="8"/>
    <s v="ELECTRO ACCESSORIES"/>
    <n v="2"/>
    <n v="198"/>
    <n v="74.84"/>
    <n v="37.42"/>
    <n v="123.16"/>
    <n v="0.62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38-51-0101-01-00"/>
    <d v="2019-08-25T00:00:00"/>
    <x v="8"/>
    <s v="ELECTRO ACCESSORIES"/>
    <n v="3"/>
    <n v="297"/>
    <n v="112.26"/>
    <n v="37.42"/>
    <n v="184.74"/>
    <n v="0.62"/>
    <s v="Sunday"/>
    <d v="2019-08-28T00:00:00"/>
    <s v="Wednesday"/>
    <s v="Wednesday"/>
    <n v="0"/>
    <s v="High Cost per Unit"/>
    <n v="0"/>
    <n v="8.91"/>
    <n v="0"/>
    <n v="0"/>
    <n v="0"/>
    <s v="Greater Than 8 Weeks Old"/>
  </r>
  <r>
    <s v="38-51-0101-01-00"/>
    <d v="2019-08-26T00:00:00"/>
    <x v="8"/>
    <s v="ELECTRO ACCESSORIES"/>
    <n v="2"/>
    <n v="198"/>
    <n v="74.84"/>
    <n v="37.42"/>
    <n v="123.16"/>
    <n v="0.62"/>
    <s v="Monday"/>
    <d v="2019-08-29T00:00:00"/>
    <s v="Thursday"/>
    <s v="Thursday"/>
    <n v="0"/>
    <s v="High Cost per Unit"/>
    <n v="0"/>
    <n v="5.9399999999999995"/>
    <n v="0"/>
    <n v="0"/>
    <n v="0"/>
    <s v="Greater Than 8 Weeks Old"/>
  </r>
  <r>
    <s v="38-51-0101-01-00"/>
    <d v="2019-08-27T00:00:00"/>
    <x v="8"/>
    <s v="ELECTRO ACCESSORIES"/>
    <n v="2"/>
    <n v="198"/>
    <n v="74.84"/>
    <n v="37.42"/>
    <n v="123.16"/>
    <n v="0.62"/>
    <s v="Tuesday"/>
    <d v="2019-08-30T00:00:00"/>
    <s v="Friday"/>
    <s v="Friday"/>
    <n v="9.9"/>
    <s v="High Cost per Unit"/>
    <n v="0"/>
    <n v="5.9399999999999995"/>
    <n v="0"/>
    <n v="0"/>
    <n v="0"/>
    <s v="Greater Than 8 Weeks Old"/>
  </r>
  <r>
    <s v="38-51-0101-01-00"/>
    <d v="2019-08-29T00:00:00"/>
    <x v="8"/>
    <s v="ELECTRO ACCESSORIES"/>
    <n v="1"/>
    <n v="99"/>
    <n v="37.42"/>
    <n v="37.42"/>
    <n v="61.58"/>
    <n v="0.62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38-51-0101-01-00"/>
    <d v="2019-08-30T00:00:00"/>
    <x v="8"/>
    <s v="ELECTRO ACCESSORIES"/>
    <n v="1"/>
    <n v="99"/>
    <n v="37.42"/>
    <n v="37.42"/>
    <n v="61.58"/>
    <n v="0.62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38-51-0101-01-00"/>
    <d v="2019-08-31T00:00:00"/>
    <x v="8"/>
    <s v="ELECTRO ACCESSORIES"/>
    <n v="2"/>
    <n v="198"/>
    <n v="74.84"/>
    <n v="37.42"/>
    <n v="123.16"/>
    <n v="0.62"/>
    <s v="Saturday"/>
    <d v="2019-09-03T00:00:00"/>
    <s v="Tuesday"/>
    <s v="Tuesday"/>
    <n v="0"/>
    <s v="High Cost per Unit"/>
    <n v="0"/>
    <n v="5.9399999999999995"/>
    <n v="0"/>
    <n v="0"/>
    <n v="0"/>
    <s v="Greater Than 8 Weeks Old"/>
  </r>
  <r>
    <s v="38-63-0001-00-12"/>
    <d v="2019-08-02T00:00:00"/>
    <x v="1"/>
    <s v="CYCLING"/>
    <n v="1"/>
    <n v="1390"/>
    <n v="617.95000000000005"/>
    <n v="617.95000000000005"/>
    <n v="772.05"/>
    <n v="0.56000000000000005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38-63-0001-00-12"/>
    <d v="2019-08-23T00:00:00"/>
    <x v="1"/>
    <s v="CYCLING"/>
    <n v="1"/>
    <n v="1390"/>
    <n v="617.95000000000005"/>
    <n v="617.95000000000005"/>
    <n v="772.05"/>
    <n v="0.56000000000000005"/>
    <s v="Friday"/>
    <d v="2019-08-26T00:00:00"/>
    <s v="Monday"/>
    <s v="Monday"/>
    <n v="0"/>
    <s v="High Cost per Unit"/>
    <n v="0"/>
    <n v="0"/>
    <n v="0"/>
    <n v="0"/>
    <n v="0"/>
    <s v="Greater Than 8 Weeks Old"/>
  </r>
  <r>
    <s v="38-63-0001-00-12"/>
    <d v="2019-08-24T00:00:00"/>
    <x v="1"/>
    <s v="CYCLING"/>
    <n v="1"/>
    <n v="1390"/>
    <n v="617.95000000000005"/>
    <n v="617.95000000000005"/>
    <n v="772.05"/>
    <n v="0.56000000000000005"/>
    <s v="Saturday"/>
    <d v="2019-08-27T00:00:00"/>
    <s v="Tuesday"/>
    <s v="Tuesday"/>
    <n v="0"/>
    <s v="High Cost per Unit"/>
    <n v="0"/>
    <n v="0"/>
    <n v="0"/>
    <n v="139"/>
    <n v="0"/>
    <s v="Greater Than 8 Weeks Old"/>
  </r>
  <r>
    <s v="38-73-1401-01-00"/>
    <d v="2019-08-07T00:00:00"/>
    <x v="2"/>
    <s v="DISC"/>
    <n v="2"/>
    <n v="23.98"/>
    <n v="11.9"/>
    <n v="5.95"/>
    <n v="12.08"/>
    <n v="0.5"/>
    <s v="Wednesday"/>
    <d v="2019-08-10T00:00:00"/>
    <s v="Saturday"/>
    <s v="Saturday"/>
    <n v="0"/>
    <s v="Low Cost per Unit"/>
    <n v="0"/>
    <n v="0.71940000000000004"/>
    <n v="0"/>
    <n v="0"/>
    <n v="0"/>
    <s v="Greater Than 8 Weeks Old"/>
  </r>
  <r>
    <s v="38-73-1401-01-00"/>
    <d v="2019-08-08T00:00:00"/>
    <x v="2"/>
    <s v="DISC"/>
    <n v="1"/>
    <n v="11.99"/>
    <n v="5.95"/>
    <n v="5.95"/>
    <n v="6.04"/>
    <n v="0.5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38-73-1401-01-00"/>
    <d v="2019-08-09T00:00:00"/>
    <x v="2"/>
    <s v="DISC"/>
    <n v="5"/>
    <n v="59.95"/>
    <n v="29.75"/>
    <n v="5.95"/>
    <n v="30.2"/>
    <n v="0.5"/>
    <s v="Friday"/>
    <d v="2019-08-12T00:00:00"/>
    <s v="Monday"/>
    <s v="Monday"/>
    <n v="0"/>
    <s v="Low Cost per Unit"/>
    <n v="0"/>
    <n v="1.7985"/>
    <n v="0"/>
    <n v="0"/>
    <n v="0"/>
    <s v="Greater Than 8 Weeks Old"/>
  </r>
  <r>
    <s v="38-73-1401-01-00"/>
    <d v="2019-08-10T00:00:00"/>
    <x v="2"/>
    <s v="DISC"/>
    <n v="6"/>
    <n v="71.94"/>
    <n v="35.700000000000003"/>
    <n v="5.95"/>
    <n v="36.24"/>
    <n v="0.5"/>
    <s v="Saturday"/>
    <d v="2019-08-13T00:00:00"/>
    <s v="Tuesday"/>
    <s v="Tuesday"/>
    <n v="0"/>
    <s v="Low Cost per Unit"/>
    <n v="0"/>
    <n v="2.1581999999999999"/>
    <n v="0"/>
    <n v="0"/>
    <n v="0"/>
    <s v="Greater Than 8 Weeks Old"/>
  </r>
  <r>
    <s v="38-73-1401-01-00"/>
    <d v="2019-08-11T00:00:00"/>
    <x v="2"/>
    <s v="DISC"/>
    <n v="1"/>
    <n v="11.99"/>
    <n v="5.95"/>
    <n v="5.95"/>
    <n v="6.04"/>
    <n v="0.5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38-73-1401-01-00"/>
    <d v="2019-08-13T00:00:00"/>
    <x v="2"/>
    <s v="DISC"/>
    <n v="2"/>
    <n v="23.98"/>
    <n v="11.9"/>
    <n v="5.95"/>
    <n v="12.08"/>
    <n v="0.5"/>
    <s v="Tuesday"/>
    <d v="2019-08-16T00:00:00"/>
    <s v="Friday"/>
    <s v="Friday"/>
    <n v="1.1990000000000001"/>
    <s v="Low Cost per Unit"/>
    <n v="0"/>
    <n v="0.71940000000000004"/>
    <n v="0"/>
    <n v="0"/>
    <n v="0"/>
    <s v="Greater Than 8 Weeks Old"/>
  </r>
  <r>
    <s v="38-73-1401-01-00"/>
    <d v="2019-08-14T00:00:00"/>
    <x v="2"/>
    <s v="DISC"/>
    <n v="4"/>
    <n v="47.96"/>
    <n v="23.8"/>
    <n v="5.95"/>
    <n v="24.16"/>
    <n v="0.5"/>
    <s v="Wednesday"/>
    <d v="2019-08-17T00:00:00"/>
    <s v="Saturday"/>
    <s v="Saturday"/>
    <n v="0"/>
    <s v="Low Cost per Unit"/>
    <n v="0"/>
    <n v="1.4388000000000001"/>
    <n v="0"/>
    <n v="0"/>
    <n v="0"/>
    <s v="Greater Than 8 Weeks Old"/>
  </r>
  <r>
    <s v="38-73-1401-01-00"/>
    <d v="2019-08-15T00:00:00"/>
    <x v="2"/>
    <s v="DISC"/>
    <n v="3"/>
    <n v="35.97"/>
    <n v="17.850000000000001"/>
    <n v="5.95"/>
    <n v="18.12"/>
    <n v="0.5"/>
    <s v="Thursday"/>
    <d v="2019-08-18T00:00:00"/>
    <s v="Sunday"/>
    <s v="Monday"/>
    <n v="0"/>
    <s v="Low Cost per Unit"/>
    <n v="0"/>
    <n v="1.0790999999999999"/>
    <n v="0"/>
    <n v="0"/>
    <n v="0"/>
    <s v="Greater Than 8 Weeks Old"/>
  </r>
  <r>
    <s v="38-73-1401-01-00"/>
    <d v="2019-08-16T00:00:00"/>
    <x v="2"/>
    <s v="DISC"/>
    <n v="7"/>
    <n v="83.93"/>
    <n v="41.65"/>
    <n v="5.95"/>
    <n v="42.28"/>
    <n v="0.5"/>
    <s v="Friday"/>
    <d v="2019-08-19T00:00:00"/>
    <s v="Monday"/>
    <s v="Monday"/>
    <n v="0"/>
    <s v="Low Cost per Unit"/>
    <n v="0"/>
    <n v="2.5179"/>
    <n v="0"/>
    <n v="0"/>
    <n v="0"/>
    <s v="Greater Than 8 Weeks Old"/>
  </r>
  <r>
    <s v="38-73-1401-01-00"/>
    <d v="2019-08-17T00:00:00"/>
    <x v="2"/>
    <s v="DISC"/>
    <n v="4"/>
    <n v="47.96"/>
    <n v="23.8"/>
    <n v="5.95"/>
    <n v="24.16"/>
    <n v="0.5"/>
    <s v="Saturday"/>
    <d v="2019-08-20T00:00:00"/>
    <s v="Tuesday"/>
    <s v="Tuesday"/>
    <n v="0"/>
    <s v="Low Cost per Unit"/>
    <n v="0"/>
    <n v="1.4388000000000001"/>
    <n v="0"/>
    <n v="0"/>
    <n v="0"/>
    <s v="Greater Than 8 Weeks Old"/>
  </r>
  <r>
    <s v="38-73-1401-01-00"/>
    <d v="2019-08-18T00:00:00"/>
    <x v="2"/>
    <s v="DISC"/>
    <n v="1"/>
    <n v="11.99"/>
    <n v="5.95"/>
    <n v="5.95"/>
    <n v="6.04"/>
    <n v="0.5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38-82-0401-00-12"/>
    <d v="2019-08-05T00:00:00"/>
    <x v="7"/>
    <s v="BATH"/>
    <n v="1"/>
    <n v="59"/>
    <n v="28.87"/>
    <n v="28.87"/>
    <n v="30.13"/>
    <n v="0.51"/>
    <s v="Monday"/>
    <d v="2019-08-08T00:00:00"/>
    <s v="Thursday"/>
    <s v="Thursday"/>
    <n v="0"/>
    <s v="High Cost per Unit"/>
    <n v="0"/>
    <n v="0"/>
    <n v="0"/>
    <n v="0"/>
    <n v="0"/>
    <s v="Greater Than 8 Weeks Old"/>
  </r>
  <r>
    <s v="38-82-0401-00-12"/>
    <d v="2019-08-07T00:00:00"/>
    <x v="7"/>
    <s v="BATH"/>
    <n v="1"/>
    <n v="59"/>
    <n v="28.87"/>
    <n v="28.87"/>
    <n v="30.13"/>
    <n v="0.51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38-82-0401-00-12"/>
    <d v="2019-08-13T00:00:00"/>
    <x v="7"/>
    <s v="BATH"/>
    <n v="1"/>
    <n v="59"/>
    <n v="28.87"/>
    <n v="28.87"/>
    <n v="30.13"/>
    <n v="0.51"/>
    <s v="Tuesday"/>
    <d v="2019-08-16T00:00:00"/>
    <s v="Friday"/>
    <s v="Friday"/>
    <n v="2.95"/>
    <s v="High Cost per Unit"/>
    <n v="0"/>
    <n v="0"/>
    <n v="0"/>
    <n v="0"/>
    <n v="0"/>
    <s v="Greater Than 8 Weeks Old"/>
  </r>
  <r>
    <s v="38-82-0401-00-12"/>
    <d v="2019-08-14T00:00:00"/>
    <x v="7"/>
    <s v="BATH"/>
    <n v="1"/>
    <n v="59"/>
    <n v="28.87"/>
    <n v="28.87"/>
    <n v="30.13"/>
    <n v="0.5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38-82-0401-00-12"/>
    <d v="2019-08-16T00:00:00"/>
    <x v="7"/>
    <s v="BATH"/>
    <n v="1"/>
    <n v="59"/>
    <n v="28.87"/>
    <n v="28.87"/>
    <n v="30.13"/>
    <n v="0.51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38-82-0401-00-12"/>
    <d v="2019-08-18T00:00:00"/>
    <x v="7"/>
    <s v="BATH"/>
    <n v="1"/>
    <n v="59"/>
    <n v="28.87"/>
    <n v="28.87"/>
    <n v="30.13"/>
    <n v="0.51"/>
    <s v="Sunday"/>
    <d v="2019-08-21T00:00:00"/>
    <s v="Wednesday"/>
    <s v="Wednesday"/>
    <n v="0"/>
    <s v="High Cost per Unit"/>
    <n v="0"/>
    <n v="0"/>
    <n v="0"/>
    <n v="0"/>
    <n v="0"/>
    <s v="Greater Than 8 Weeks Old"/>
  </r>
  <r>
    <s v="38-82-0401-00-12"/>
    <d v="2019-08-20T00:00:00"/>
    <x v="7"/>
    <s v="BATH"/>
    <n v="1"/>
    <n v="59"/>
    <n v="28.87"/>
    <n v="28.87"/>
    <n v="30.13"/>
    <n v="0.51"/>
    <s v="Tuesday"/>
    <d v="2019-08-23T00:00:00"/>
    <s v="Friday"/>
    <s v="Friday"/>
    <n v="2.95"/>
    <s v="High Cost per Unit"/>
    <n v="0"/>
    <n v="0"/>
    <n v="0"/>
    <n v="0"/>
    <n v="0"/>
    <s v="Greater Than 8 Weeks Old"/>
  </r>
  <r>
    <s v="38-82-0401-00-12"/>
    <d v="2019-08-25T00:00:00"/>
    <x v="7"/>
    <s v="BATH"/>
    <n v="1"/>
    <n v="59"/>
    <n v="28.87"/>
    <n v="28.87"/>
    <n v="30.13"/>
    <n v="0.5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38-82-0401-00-12"/>
    <d v="2019-08-26T00:00:00"/>
    <x v="7"/>
    <s v="BATH"/>
    <n v="1"/>
    <n v="59"/>
    <n v="28.87"/>
    <n v="28.87"/>
    <n v="30.13"/>
    <n v="0.51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38-82-0401-00-12"/>
    <d v="2019-08-28T00:00:00"/>
    <x v="7"/>
    <s v="BATH"/>
    <n v="1"/>
    <n v="59"/>
    <n v="28.87"/>
    <n v="28.87"/>
    <n v="30.13"/>
    <n v="0.51"/>
    <s v="Wednesday"/>
    <d v="2019-08-31T00:00:00"/>
    <s v="Saturday"/>
    <s v="Saturday"/>
    <n v="0"/>
    <s v="High Cost per Unit"/>
    <n v="0"/>
    <n v="0"/>
    <n v="0"/>
    <n v="0"/>
    <n v="0"/>
    <s v="Greater Than 8 Weeks Old"/>
  </r>
  <r>
    <s v="38-82-0401-00-12"/>
    <d v="2019-08-30T00:00:00"/>
    <x v="7"/>
    <s v="BATH"/>
    <n v="1"/>
    <n v="59"/>
    <n v="28.87"/>
    <n v="28.87"/>
    <n v="30.13"/>
    <n v="0.5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0-24-0001-01-00"/>
    <d v="2019-08-01T00:00:00"/>
    <x v="1"/>
    <s v="LOWER BODY"/>
    <n v="1"/>
    <n v="35"/>
    <n v="8.9700000000000006"/>
    <n v="8.9700000000000006"/>
    <n v="26.03"/>
    <n v="0.74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40-24-0001-01-00"/>
    <d v="2019-08-02T00:00:00"/>
    <x v="1"/>
    <s v="LOWER BODY"/>
    <n v="1"/>
    <n v="35"/>
    <n v="8.9700000000000006"/>
    <n v="8.9700000000000006"/>
    <n v="26.03"/>
    <n v="0.74"/>
    <s v="Friday"/>
    <d v="2019-08-05T00:00:00"/>
    <s v="Monday"/>
    <s v="Monday"/>
    <n v="0"/>
    <s v="Low Cost per Unit"/>
    <n v="0"/>
    <n v="0"/>
    <n v="0"/>
    <n v="0"/>
    <n v="0"/>
    <s v="Greater Than 8 Weeks Old"/>
  </r>
  <r>
    <s v="40-24-0001-01-00"/>
    <d v="2019-08-04T00:00:00"/>
    <x v="1"/>
    <s v="LOWER BODY"/>
    <n v="1"/>
    <n v="35"/>
    <n v="8.9700000000000006"/>
    <n v="8.9700000000000006"/>
    <n v="26.03"/>
    <n v="0.74"/>
    <s v="Sunday"/>
    <d v="2019-08-07T00:00:00"/>
    <s v="Wednesday"/>
    <s v="Wednesday"/>
    <n v="0"/>
    <s v="Low Cost per Unit"/>
    <n v="0"/>
    <n v="0"/>
    <n v="0"/>
    <n v="0"/>
    <n v="0"/>
    <s v="Greater Than 8 Weeks Old"/>
  </r>
  <r>
    <s v="40-24-0001-01-00"/>
    <d v="2019-08-06T00:00:00"/>
    <x v="1"/>
    <s v="LOWER BODY"/>
    <n v="2"/>
    <n v="70"/>
    <n v="17.940000000000001"/>
    <n v="8.9700000000000006"/>
    <n v="52.06"/>
    <n v="0.74"/>
    <s v="Tuesday"/>
    <d v="2019-08-09T00:00:00"/>
    <s v="Friday"/>
    <s v="Friday"/>
    <n v="3.5"/>
    <s v="Low Cost per Unit"/>
    <n v="0"/>
    <n v="2.1"/>
    <n v="0"/>
    <n v="0"/>
    <n v="0"/>
    <s v="Greater Than 8 Weeks Old"/>
  </r>
  <r>
    <s v="40-24-0001-01-00"/>
    <d v="2019-08-10T00:00:00"/>
    <x v="1"/>
    <s v="LOWER BODY"/>
    <n v="1"/>
    <n v="35"/>
    <n v="8.9700000000000006"/>
    <n v="8.9700000000000006"/>
    <n v="26.03"/>
    <n v="0.74"/>
    <s v="Saturday"/>
    <d v="2019-08-13T00:00:00"/>
    <s v="Tuesday"/>
    <s v="Tuesday"/>
    <n v="0"/>
    <s v="Low Cost per Unit"/>
    <n v="0"/>
    <n v="0"/>
    <n v="0"/>
    <n v="3.5"/>
    <n v="0"/>
    <s v="Greater Than 8 Weeks Old"/>
  </r>
  <r>
    <s v="40-24-0001-01-00"/>
    <d v="2019-08-13T00:00:00"/>
    <x v="1"/>
    <s v="LOWER BODY"/>
    <n v="2"/>
    <n v="70"/>
    <n v="17.940000000000001"/>
    <n v="8.9700000000000006"/>
    <n v="52.06"/>
    <n v="0.74"/>
    <s v="Tuesday"/>
    <d v="2019-08-16T00:00:00"/>
    <s v="Friday"/>
    <s v="Friday"/>
    <n v="3.5"/>
    <s v="Low Cost per Unit"/>
    <n v="0"/>
    <n v="2.1"/>
    <n v="0"/>
    <n v="0"/>
    <n v="0"/>
    <s v="Greater Than 8 Weeks Old"/>
  </r>
  <r>
    <s v="40-24-0001-01-00"/>
    <d v="2019-08-15T00:00:00"/>
    <x v="1"/>
    <s v="LOWER BODY"/>
    <n v="2"/>
    <n v="70"/>
    <n v="17.940000000000001"/>
    <n v="8.9700000000000006"/>
    <n v="52.06"/>
    <n v="0.74"/>
    <s v="Thursday"/>
    <d v="2019-08-18T00:00:00"/>
    <s v="Sunday"/>
    <s v="Monday"/>
    <n v="0"/>
    <s v="Low Cost per Unit"/>
    <n v="0"/>
    <n v="2.1"/>
    <n v="0"/>
    <n v="0"/>
    <n v="0"/>
    <s v="Greater Than 8 Weeks Old"/>
  </r>
  <r>
    <s v="40-24-0001-01-00"/>
    <d v="2019-08-16T00:00:00"/>
    <x v="1"/>
    <s v="LOWER BODY"/>
    <n v="3"/>
    <n v="105"/>
    <n v="26.91"/>
    <n v="8.9700000000000006"/>
    <n v="78.09"/>
    <n v="0.74"/>
    <s v="Friday"/>
    <d v="2019-08-19T00:00:00"/>
    <s v="Monday"/>
    <s v="Monday"/>
    <n v="0"/>
    <s v="Low Cost per Unit"/>
    <n v="0"/>
    <n v="3.15"/>
    <n v="0"/>
    <n v="0"/>
    <n v="0"/>
    <s v="Greater Than 8 Weeks Old"/>
  </r>
  <r>
    <s v="40-24-0001-01-00"/>
    <d v="2019-08-17T00:00:00"/>
    <x v="1"/>
    <s v="LOWER BODY"/>
    <n v="3"/>
    <n v="105"/>
    <n v="26.91"/>
    <n v="8.9700000000000006"/>
    <n v="78.09"/>
    <n v="0.74"/>
    <s v="Saturday"/>
    <d v="2019-08-20T00:00:00"/>
    <s v="Tuesday"/>
    <s v="Tuesday"/>
    <n v="0"/>
    <s v="Low Cost per Unit"/>
    <n v="0"/>
    <n v="3.15"/>
    <n v="0"/>
    <n v="10.5"/>
    <n v="0"/>
    <s v="Greater Than 8 Weeks Old"/>
  </r>
  <r>
    <s v="40-24-0001-01-00"/>
    <d v="2019-08-18T00:00:00"/>
    <x v="1"/>
    <s v="LOWER BODY"/>
    <n v="1"/>
    <n v="35"/>
    <n v="8.9700000000000006"/>
    <n v="8.9700000000000006"/>
    <n v="26.03"/>
    <n v="0.74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40-24-0001-01-00"/>
    <d v="2019-08-19T00:00:00"/>
    <x v="1"/>
    <s v="LOWER BODY"/>
    <n v="1"/>
    <n v="35"/>
    <n v="8.9700000000000006"/>
    <n v="8.9700000000000006"/>
    <n v="26.03"/>
    <n v="0.74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40-24-0001-01-00"/>
    <d v="2019-08-21T00:00:00"/>
    <x v="1"/>
    <s v="LOWER BODY"/>
    <n v="4"/>
    <n v="94.97"/>
    <n v="35.880000000000003"/>
    <n v="8.9700000000000006"/>
    <n v="59.09"/>
    <n v="0.62"/>
    <s v="Wednesday"/>
    <d v="2019-08-24T00:00:00"/>
    <s v="Saturday"/>
    <s v="Saturday"/>
    <n v="0"/>
    <s v="Low Cost per Unit"/>
    <n v="0"/>
    <n v="2.8491"/>
    <n v="0"/>
    <n v="0"/>
    <n v="0"/>
    <s v="Greater Than 8 Weeks Old"/>
  </r>
  <r>
    <s v="40-24-0001-01-00"/>
    <d v="2019-08-22T00:00:00"/>
    <x v="1"/>
    <s v="LOWER BODY"/>
    <n v="6"/>
    <n v="119.94"/>
    <n v="53.82"/>
    <n v="8.9700000000000006"/>
    <n v="66.12"/>
    <n v="0.55000000000000004"/>
    <s v="Thursday"/>
    <d v="2019-08-25T00:00:00"/>
    <s v="Sunday"/>
    <s v="Monday"/>
    <n v="0"/>
    <s v="Low Cost per Unit"/>
    <n v="0"/>
    <n v="3.5981999999999998"/>
    <n v="0"/>
    <n v="0"/>
    <n v="0"/>
    <s v="Greater Than 8 Weeks Old"/>
  </r>
  <r>
    <s v="40-24-0001-01-00"/>
    <d v="2019-08-23T00:00:00"/>
    <x v="1"/>
    <s v="LOWER BODY"/>
    <n v="4"/>
    <n v="79.959999999999994"/>
    <n v="35.880000000000003"/>
    <n v="8.9700000000000006"/>
    <n v="44.08"/>
    <n v="0.55000000000000004"/>
    <s v="Friday"/>
    <d v="2019-08-26T00:00:00"/>
    <s v="Monday"/>
    <s v="Monday"/>
    <n v="0"/>
    <s v="Low Cost per Unit"/>
    <n v="0"/>
    <n v="2.3987999999999996"/>
    <n v="0"/>
    <n v="0"/>
    <n v="0"/>
    <s v="Greater Than 8 Weeks Old"/>
  </r>
  <r>
    <s v="40-24-0001-01-00"/>
    <d v="2019-08-24T00:00:00"/>
    <x v="1"/>
    <s v="LOWER BODY"/>
    <n v="6"/>
    <n v="119.94"/>
    <n v="53.82"/>
    <n v="8.9700000000000006"/>
    <n v="66.12"/>
    <n v="0.55000000000000004"/>
    <s v="Saturday"/>
    <d v="2019-08-27T00:00:00"/>
    <s v="Tuesday"/>
    <s v="Tuesday"/>
    <n v="0"/>
    <s v="Low Cost per Unit"/>
    <n v="0"/>
    <n v="3.5981999999999998"/>
    <n v="0"/>
    <n v="11.994"/>
    <n v="0"/>
    <s v="Greater Than 8 Weeks Old"/>
  </r>
  <r>
    <s v="40-24-0001-01-00"/>
    <d v="2019-08-25T00:00:00"/>
    <x v="1"/>
    <s v="LOWER BODY"/>
    <n v="13"/>
    <n v="259.87"/>
    <n v="116.61"/>
    <n v="8.9700000000000006"/>
    <n v="143.26"/>
    <n v="0.55000000000000004"/>
    <s v="Sunday"/>
    <d v="2019-08-28T00:00:00"/>
    <s v="Wednesday"/>
    <s v="Wednesday"/>
    <n v="0"/>
    <s v="Low Cost per Unit"/>
    <n v="0"/>
    <n v="7.7961"/>
    <n v="0"/>
    <n v="0"/>
    <n v="0"/>
    <s v="Greater Than 8 Weeks Old"/>
  </r>
  <r>
    <s v="40-24-0001-01-00"/>
    <d v="2019-08-26T00:00:00"/>
    <x v="1"/>
    <s v="LOWER BODY"/>
    <n v="16"/>
    <n v="319.83999999999997"/>
    <n v="143.52000000000001"/>
    <n v="8.9700000000000006"/>
    <n v="176.32"/>
    <n v="0.55000000000000004"/>
    <s v="Monday"/>
    <d v="2019-08-29T00:00:00"/>
    <s v="Thursday"/>
    <s v="Thursday"/>
    <n v="0"/>
    <s v="Low Cost per Unit"/>
    <n v="0"/>
    <n v="9.5951999999999984"/>
    <n v="0"/>
    <n v="0"/>
    <n v="0"/>
    <s v="Greater Than 8 Weeks Old"/>
  </r>
  <r>
    <s v="40-24-0001-01-00"/>
    <d v="2019-08-27T00:00:00"/>
    <x v="1"/>
    <s v="LOWER BODY"/>
    <n v="11"/>
    <n v="219.89"/>
    <n v="98.67"/>
    <n v="8.9700000000000006"/>
    <n v="121.22"/>
    <n v="0.55000000000000004"/>
    <s v="Tuesday"/>
    <d v="2019-08-30T00:00:00"/>
    <s v="Friday"/>
    <s v="Friday"/>
    <n v="10.9945"/>
    <s v="Low Cost per Unit"/>
    <n v="0"/>
    <n v="6.5966999999999993"/>
    <n v="0"/>
    <n v="0"/>
    <n v="0"/>
    <s v="Greater Than 8 Weeks Old"/>
  </r>
  <r>
    <s v="40-24-0001-01-00"/>
    <d v="2019-08-28T00:00:00"/>
    <x v="1"/>
    <s v="LOWER BODY"/>
    <n v="15"/>
    <n v="299.85000000000002"/>
    <n v="134.55000000000001"/>
    <n v="8.9700000000000006"/>
    <n v="165.3"/>
    <n v="0.55000000000000004"/>
    <s v="Wednesday"/>
    <d v="2019-08-31T00:00:00"/>
    <s v="Saturday"/>
    <s v="Saturday"/>
    <n v="0"/>
    <s v="Low Cost per Unit"/>
    <n v="0"/>
    <n v="8.9954999999999998"/>
    <n v="0"/>
    <n v="0"/>
    <n v="0"/>
    <s v="Greater Than 8 Weeks Old"/>
  </r>
  <r>
    <s v="40-24-0001-01-00"/>
    <d v="2019-08-29T00:00:00"/>
    <x v="1"/>
    <s v="LOWER BODY"/>
    <n v="9"/>
    <n v="179.91"/>
    <n v="80.73"/>
    <n v="8.9700000000000006"/>
    <n v="99.18"/>
    <n v="0.55000000000000004"/>
    <s v="Thursday"/>
    <d v="2019-09-01T00:00:00"/>
    <s v="Sunday"/>
    <s v="Monday"/>
    <n v="0"/>
    <s v="Low Cost per Unit"/>
    <n v="0"/>
    <n v="5.3972999999999995"/>
    <n v="0"/>
    <n v="0"/>
    <n v="0"/>
    <s v="Greater Than 8 Weeks Old"/>
  </r>
  <r>
    <s v="40-24-0001-01-00"/>
    <d v="2019-08-30T00:00:00"/>
    <x v="1"/>
    <s v="LOWER BODY"/>
    <n v="3"/>
    <n v="74.98"/>
    <n v="26.91"/>
    <n v="8.9700000000000006"/>
    <n v="48.07"/>
    <n v="0.64"/>
    <s v="Friday"/>
    <d v="2019-09-02T00:00:00"/>
    <s v="Monday"/>
    <s v="Monday"/>
    <n v="0"/>
    <s v="Low Cost per Unit"/>
    <n v="0"/>
    <n v="2.2494000000000001"/>
    <n v="0"/>
    <n v="0"/>
    <n v="0"/>
    <s v="Greater Than 8 Weeks Old"/>
  </r>
  <r>
    <s v="40-24-0001-01-00"/>
    <d v="2019-08-31T00:00:00"/>
    <x v="1"/>
    <s v="LOWER BODY"/>
    <n v="1"/>
    <n v="25"/>
    <n v="8.9700000000000006"/>
    <n v="8.9700000000000006"/>
    <n v="16.03"/>
    <n v="0.64"/>
    <s v="Saturday"/>
    <d v="2019-09-03T00:00:00"/>
    <s v="Tuesday"/>
    <s v="Tuesday"/>
    <n v="0"/>
    <s v="Low Cost per Unit"/>
    <n v="0"/>
    <n v="0"/>
    <n v="0"/>
    <n v="2.5"/>
    <n v="0"/>
    <s v="Greater Than 8 Weeks Old"/>
  </r>
  <r>
    <s v="40-33-0001-00-00"/>
    <d v="2019-08-01T00:00:00"/>
    <x v="5"/>
    <s v="OUTERWEAR"/>
    <n v="6"/>
    <n v="594"/>
    <n v="215.82"/>
    <n v="35.97"/>
    <n v="378.18"/>
    <n v="0.64"/>
    <s v="Thursday"/>
    <d v="2019-08-04T00:00:00"/>
    <s v="Sunday"/>
    <s v="Monday"/>
    <n v="0"/>
    <s v="High Cost per Unit"/>
    <n v="0"/>
    <n v="17.82"/>
    <n v="0"/>
    <n v="0"/>
    <n v="0"/>
    <s v="Greater Than 8 Weeks Old"/>
  </r>
  <r>
    <s v="40-33-0001-00-00"/>
    <d v="2019-08-02T00:00:00"/>
    <x v="5"/>
    <s v="OUTERWEAR"/>
    <n v="6"/>
    <n v="594"/>
    <n v="215.82"/>
    <n v="35.97"/>
    <n v="378.18"/>
    <n v="0.64"/>
    <s v="Friday"/>
    <d v="2019-08-05T00:00:00"/>
    <s v="Monday"/>
    <s v="Monday"/>
    <n v="0"/>
    <s v="High Cost per Unit"/>
    <n v="0"/>
    <n v="17.82"/>
    <n v="0"/>
    <n v="0"/>
    <n v="0"/>
    <s v="Greater Than 8 Weeks Old"/>
  </r>
  <r>
    <s v="40-33-0001-00-00"/>
    <d v="2019-08-03T00:00:00"/>
    <x v="5"/>
    <s v="OUTERWEAR"/>
    <n v="14"/>
    <n v="1386"/>
    <n v="503.58"/>
    <n v="35.97"/>
    <n v="882.42"/>
    <n v="0.64"/>
    <s v="Saturday"/>
    <d v="2019-08-06T00:00:00"/>
    <s v="Tuesday"/>
    <s v="Tuesday"/>
    <n v="0"/>
    <s v="High Cost per Unit"/>
    <n v="0"/>
    <n v="41.58"/>
    <n v="0"/>
    <n v="0"/>
    <n v="0"/>
    <s v="Greater Than 8 Weeks Old"/>
  </r>
  <r>
    <s v="40-33-0001-00-00"/>
    <d v="2019-08-04T00:00:00"/>
    <x v="5"/>
    <s v="OUTERWEAR"/>
    <n v="6"/>
    <n v="594"/>
    <n v="215.82"/>
    <n v="35.97"/>
    <n v="378.18"/>
    <n v="0.64"/>
    <s v="Sunday"/>
    <d v="2019-08-07T00:00:00"/>
    <s v="Wednesday"/>
    <s v="Wednesday"/>
    <n v="0"/>
    <s v="High Cost per Unit"/>
    <n v="0"/>
    <n v="17.82"/>
    <n v="0"/>
    <n v="0"/>
    <n v="0"/>
    <s v="Greater Than 8 Weeks Old"/>
  </r>
  <r>
    <s v="40-33-0001-00-00"/>
    <d v="2019-08-05T00:00:00"/>
    <x v="5"/>
    <s v="OUTERWEAR"/>
    <n v="8"/>
    <n v="792"/>
    <n v="287.76"/>
    <n v="35.97"/>
    <n v="504.24"/>
    <n v="0.64"/>
    <s v="Monday"/>
    <d v="2019-08-08T00:00:00"/>
    <s v="Thursday"/>
    <s v="Thursday"/>
    <n v="0"/>
    <s v="High Cost per Unit"/>
    <n v="0"/>
    <n v="23.759999999999998"/>
    <n v="0"/>
    <n v="0"/>
    <n v="0"/>
    <s v="Greater Than 8 Weeks Old"/>
  </r>
  <r>
    <s v="40-33-0001-00-00"/>
    <d v="2019-08-06T00:00:00"/>
    <x v="5"/>
    <s v="OUTERWEAR"/>
    <n v="3"/>
    <n v="297"/>
    <n v="107.91"/>
    <n v="35.97"/>
    <n v="189.09"/>
    <n v="0.64"/>
    <s v="Tuesday"/>
    <d v="2019-08-09T00:00:00"/>
    <s v="Friday"/>
    <s v="Friday"/>
    <n v="14.850000000000001"/>
    <s v="High Cost per Unit"/>
    <n v="0"/>
    <n v="8.91"/>
    <n v="0"/>
    <n v="0"/>
    <n v="0"/>
    <s v="Greater Than 8 Weeks Old"/>
  </r>
  <r>
    <s v="40-33-0001-00-00"/>
    <d v="2019-08-07T00:00:00"/>
    <x v="5"/>
    <s v="OUTERWEAR"/>
    <n v="3"/>
    <n v="297"/>
    <n v="107.91"/>
    <n v="35.97"/>
    <n v="189.09"/>
    <n v="0.64"/>
    <s v="Wednesday"/>
    <d v="2019-08-10T00:00:00"/>
    <s v="Saturday"/>
    <s v="Saturday"/>
    <n v="0"/>
    <s v="High Cost per Unit"/>
    <n v="0"/>
    <n v="8.91"/>
    <n v="0"/>
    <n v="0"/>
    <n v="0"/>
    <s v="Greater Than 8 Weeks Old"/>
  </r>
  <r>
    <s v="40-33-0001-00-00"/>
    <d v="2019-08-08T00:00:00"/>
    <x v="5"/>
    <s v="OUTERWEAR"/>
    <n v="6"/>
    <n v="594"/>
    <n v="215.82"/>
    <n v="35.97"/>
    <n v="378.18"/>
    <n v="0.64"/>
    <s v="Thursday"/>
    <d v="2019-08-11T00:00:00"/>
    <s v="Sunday"/>
    <s v="Monday"/>
    <n v="0"/>
    <s v="High Cost per Unit"/>
    <n v="0"/>
    <n v="17.82"/>
    <n v="0"/>
    <n v="0"/>
    <n v="0"/>
    <s v="Greater Than 8 Weeks Old"/>
  </r>
  <r>
    <s v="40-33-0001-00-00"/>
    <d v="2019-08-09T00:00:00"/>
    <x v="5"/>
    <s v="OUTERWEAR"/>
    <n v="6"/>
    <n v="594"/>
    <n v="215.82"/>
    <n v="35.97"/>
    <n v="378.18"/>
    <n v="0.64"/>
    <s v="Friday"/>
    <d v="2019-08-12T00:00:00"/>
    <s v="Monday"/>
    <s v="Monday"/>
    <n v="0"/>
    <s v="High Cost per Unit"/>
    <n v="0"/>
    <n v="17.82"/>
    <n v="0"/>
    <n v="0"/>
    <n v="0"/>
    <s v="Greater Than 8 Weeks Old"/>
  </r>
  <r>
    <s v="40-33-0001-00-00"/>
    <d v="2019-08-10T00:00:00"/>
    <x v="5"/>
    <s v="OUTERWEAR"/>
    <n v="5"/>
    <n v="495"/>
    <n v="179.85"/>
    <n v="35.97"/>
    <n v="315.14999999999998"/>
    <n v="0.64"/>
    <s v="Saturday"/>
    <d v="2019-08-13T00:00:00"/>
    <s v="Tuesday"/>
    <s v="Tuesday"/>
    <n v="0"/>
    <s v="High Cost per Unit"/>
    <n v="0"/>
    <n v="14.85"/>
    <n v="0"/>
    <n v="0"/>
    <n v="0"/>
    <s v="Greater Than 8 Weeks Old"/>
  </r>
  <r>
    <s v="40-33-0001-00-00"/>
    <d v="2019-08-11T00:00:00"/>
    <x v="5"/>
    <s v="OUTERWEAR"/>
    <n v="4"/>
    <n v="396"/>
    <n v="143.88"/>
    <n v="35.97"/>
    <n v="252.12"/>
    <n v="0.64"/>
    <s v="Sunday"/>
    <d v="2019-08-14T00:00:00"/>
    <s v="Wednesday"/>
    <s v="Wednesday"/>
    <n v="0"/>
    <s v="High Cost per Unit"/>
    <n v="0"/>
    <n v="11.879999999999999"/>
    <n v="0"/>
    <n v="0"/>
    <n v="0"/>
    <s v="Greater Than 8 Weeks Old"/>
  </r>
  <r>
    <s v="40-33-0001-00-00"/>
    <d v="2019-08-12T00:00:00"/>
    <x v="5"/>
    <s v="OUTERWEAR"/>
    <n v="4"/>
    <n v="396"/>
    <n v="143.88"/>
    <n v="35.97"/>
    <n v="252.12"/>
    <n v="0.64"/>
    <s v="Monday"/>
    <d v="2019-08-15T00:00:00"/>
    <s v="Thursday"/>
    <s v="Thursday"/>
    <n v="0"/>
    <s v="High Cost per Unit"/>
    <n v="0"/>
    <n v="11.879999999999999"/>
    <n v="0"/>
    <n v="0"/>
    <n v="0"/>
    <s v="Greater Than 8 Weeks Old"/>
  </r>
  <r>
    <s v="40-33-0001-00-00"/>
    <d v="2019-08-13T00:00:00"/>
    <x v="5"/>
    <s v="OUTERWEAR"/>
    <n v="3"/>
    <n v="297"/>
    <n v="107.91"/>
    <n v="35.97"/>
    <n v="189.09"/>
    <n v="0.64"/>
    <s v="Tuesday"/>
    <d v="2019-08-16T00:00:00"/>
    <s v="Friday"/>
    <s v="Friday"/>
    <n v="14.850000000000001"/>
    <s v="High Cost per Unit"/>
    <n v="0"/>
    <n v="8.91"/>
    <n v="0"/>
    <n v="0"/>
    <n v="0"/>
    <s v="Greater Than 8 Weeks Old"/>
  </r>
  <r>
    <s v="40-33-0001-00-00"/>
    <d v="2019-08-14T00:00:00"/>
    <x v="5"/>
    <s v="OUTERWEAR"/>
    <n v="2"/>
    <n v="198"/>
    <n v="71.94"/>
    <n v="35.97"/>
    <n v="126.06"/>
    <n v="0.64"/>
    <s v="Wednesday"/>
    <d v="2019-08-17T00:00:00"/>
    <s v="Saturday"/>
    <s v="Saturday"/>
    <n v="0"/>
    <s v="High Cost per Unit"/>
    <n v="0"/>
    <n v="5.9399999999999995"/>
    <n v="0"/>
    <n v="0"/>
    <n v="0"/>
    <s v="Greater Than 8 Weeks Old"/>
  </r>
  <r>
    <s v="40-33-0001-00-00"/>
    <d v="2019-08-15T00:00:00"/>
    <x v="5"/>
    <s v="OUTERWEAR"/>
    <n v="1"/>
    <n v="99"/>
    <n v="35.97"/>
    <n v="35.97"/>
    <n v="63.03"/>
    <n v="0.64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0-33-0001-00-00"/>
    <d v="2019-08-16T00:00:00"/>
    <x v="5"/>
    <s v="OUTERWEAR"/>
    <n v="6"/>
    <n v="594"/>
    <n v="215.82"/>
    <n v="35.97"/>
    <n v="378.18"/>
    <n v="0.64"/>
    <s v="Friday"/>
    <d v="2019-08-19T00:00:00"/>
    <s v="Monday"/>
    <s v="Monday"/>
    <n v="0"/>
    <s v="High Cost per Unit"/>
    <n v="0"/>
    <n v="17.82"/>
    <n v="0"/>
    <n v="0"/>
    <n v="0"/>
    <s v="Greater Than 8 Weeks Old"/>
  </r>
  <r>
    <s v="40-33-0001-00-00"/>
    <d v="2019-08-17T00:00:00"/>
    <x v="5"/>
    <s v="OUTERWEAR"/>
    <n v="1"/>
    <n v="99"/>
    <n v="35.97"/>
    <n v="35.97"/>
    <n v="63.03"/>
    <n v="0.64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40-33-0001-00-00"/>
    <d v="2019-08-18T00:00:00"/>
    <x v="5"/>
    <s v="OUTERWEAR"/>
    <n v="3"/>
    <n v="297"/>
    <n v="107.91"/>
    <n v="35.97"/>
    <n v="189.09"/>
    <n v="0.64"/>
    <s v="Sunday"/>
    <d v="2019-08-21T00:00:00"/>
    <s v="Wednesday"/>
    <s v="Wednesday"/>
    <n v="0"/>
    <s v="High Cost per Unit"/>
    <n v="0"/>
    <n v="8.91"/>
    <n v="0"/>
    <n v="0"/>
    <n v="0"/>
    <s v="Greater Than 8 Weeks Old"/>
  </r>
  <r>
    <s v="40-33-0001-00-00"/>
    <d v="2019-08-19T00:00:00"/>
    <x v="5"/>
    <s v="OUTERWEAR"/>
    <n v="1"/>
    <n v="99"/>
    <n v="35.97"/>
    <n v="35.97"/>
    <n v="63.03"/>
    <n v="0.64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0-33-0001-00-00"/>
    <d v="2019-08-20T00:00:00"/>
    <x v="5"/>
    <s v="OUTERWEAR"/>
    <n v="2"/>
    <n v="198"/>
    <n v="71.94"/>
    <n v="35.97"/>
    <n v="126.06"/>
    <n v="0.64"/>
    <s v="Tuesday"/>
    <d v="2019-08-23T00:00:00"/>
    <s v="Friday"/>
    <s v="Friday"/>
    <n v="9.9"/>
    <s v="High Cost per Unit"/>
    <n v="0"/>
    <n v="5.9399999999999995"/>
    <n v="0"/>
    <n v="0"/>
    <n v="0"/>
    <s v="Greater Than 8 Weeks Old"/>
  </r>
  <r>
    <s v="40-33-0001-00-00"/>
    <d v="2019-08-21T00:00:00"/>
    <x v="5"/>
    <s v="OUTERWEAR"/>
    <n v="5"/>
    <n v="495"/>
    <n v="179.85"/>
    <n v="35.97"/>
    <n v="315.14999999999998"/>
    <n v="0.64"/>
    <s v="Wednesday"/>
    <d v="2019-08-24T00:00:00"/>
    <s v="Saturday"/>
    <s v="Saturday"/>
    <n v="0"/>
    <s v="High Cost per Unit"/>
    <n v="0"/>
    <n v="14.85"/>
    <n v="0"/>
    <n v="0"/>
    <n v="0"/>
    <s v="Greater Than 8 Weeks Old"/>
  </r>
  <r>
    <s v="40-33-0001-00-00"/>
    <d v="2019-08-22T00:00:00"/>
    <x v="5"/>
    <s v="OUTERWEAR"/>
    <n v="5"/>
    <n v="495"/>
    <n v="179.85"/>
    <n v="35.97"/>
    <n v="315.14999999999998"/>
    <n v="0.64"/>
    <s v="Thursday"/>
    <d v="2019-08-25T00:00:00"/>
    <s v="Sunday"/>
    <s v="Monday"/>
    <n v="0"/>
    <s v="High Cost per Unit"/>
    <n v="0"/>
    <n v="14.85"/>
    <n v="0"/>
    <n v="0"/>
    <n v="0"/>
    <s v="Greater Than 8 Weeks Old"/>
  </r>
  <r>
    <s v="40-33-0001-00-00"/>
    <d v="2019-08-23T00:00:00"/>
    <x v="5"/>
    <s v="OUTERWEAR"/>
    <n v="2"/>
    <n v="198"/>
    <n v="71.94"/>
    <n v="35.97"/>
    <n v="126.06"/>
    <n v="0.64"/>
    <s v="Friday"/>
    <d v="2019-08-26T00:00:00"/>
    <s v="Monday"/>
    <s v="Monday"/>
    <n v="0"/>
    <s v="High Cost per Unit"/>
    <n v="0"/>
    <n v="5.9399999999999995"/>
    <n v="0"/>
    <n v="0"/>
    <n v="0"/>
    <s v="Greater Than 8 Weeks Old"/>
  </r>
  <r>
    <s v="40-33-0001-00-00"/>
    <d v="2019-08-25T00:00:00"/>
    <x v="5"/>
    <s v="OUTERWEAR"/>
    <n v="2"/>
    <n v="198"/>
    <n v="71.94"/>
    <n v="35.97"/>
    <n v="126.06"/>
    <n v="0.64"/>
    <s v="Sunday"/>
    <d v="2019-08-28T00:00:00"/>
    <s v="Wednesday"/>
    <s v="Wednesday"/>
    <n v="0"/>
    <s v="High Cost per Unit"/>
    <n v="0"/>
    <n v="5.9399999999999995"/>
    <n v="0"/>
    <n v="0"/>
    <n v="0"/>
    <s v="Greater Than 8 Weeks Old"/>
  </r>
  <r>
    <s v="40-33-0001-00-00"/>
    <d v="2019-08-26T00:00:00"/>
    <x v="5"/>
    <s v="OUTERWEAR"/>
    <n v="4"/>
    <n v="396"/>
    <n v="143.88"/>
    <n v="35.97"/>
    <n v="252.12"/>
    <n v="0.64"/>
    <s v="Monday"/>
    <d v="2019-08-29T00:00:00"/>
    <s v="Thursday"/>
    <s v="Thursday"/>
    <n v="0"/>
    <s v="High Cost per Unit"/>
    <n v="0"/>
    <n v="11.879999999999999"/>
    <n v="0"/>
    <n v="0"/>
    <n v="0"/>
    <s v="Greater Than 8 Weeks Old"/>
  </r>
  <r>
    <s v="40-33-0001-00-00"/>
    <d v="2019-08-27T00:00:00"/>
    <x v="5"/>
    <s v="OUTERWEAR"/>
    <n v="4"/>
    <n v="396"/>
    <n v="143.88"/>
    <n v="35.97"/>
    <n v="252.12"/>
    <n v="0.64"/>
    <s v="Tuesday"/>
    <d v="2019-08-30T00:00:00"/>
    <s v="Friday"/>
    <s v="Friday"/>
    <n v="19.8"/>
    <s v="High Cost per Unit"/>
    <n v="0"/>
    <n v="11.879999999999999"/>
    <n v="0"/>
    <n v="0"/>
    <n v="0"/>
    <s v="Greater Than 8 Weeks Old"/>
  </r>
  <r>
    <s v="40-33-0001-00-00"/>
    <d v="2019-08-28T00:00:00"/>
    <x v="5"/>
    <s v="OUTERWEAR"/>
    <n v="6"/>
    <n v="594"/>
    <n v="215.82"/>
    <n v="35.97"/>
    <n v="378.18"/>
    <n v="0.64"/>
    <s v="Wednesday"/>
    <d v="2019-08-31T00:00:00"/>
    <s v="Saturday"/>
    <s v="Saturday"/>
    <n v="0"/>
    <s v="High Cost per Unit"/>
    <n v="0"/>
    <n v="17.82"/>
    <n v="0"/>
    <n v="0"/>
    <n v="0"/>
    <s v="Greater Than 8 Weeks Old"/>
  </r>
  <r>
    <s v="40-33-0001-00-00"/>
    <d v="2019-08-29T00:00:00"/>
    <x v="5"/>
    <s v="OUTERWEAR"/>
    <n v="4"/>
    <n v="396"/>
    <n v="143.88"/>
    <n v="35.97"/>
    <n v="252.12"/>
    <n v="0.64"/>
    <s v="Thursday"/>
    <d v="2019-09-01T00:00:00"/>
    <s v="Sunday"/>
    <s v="Monday"/>
    <n v="0"/>
    <s v="High Cost per Unit"/>
    <n v="0"/>
    <n v="11.879999999999999"/>
    <n v="0"/>
    <n v="0"/>
    <n v="0"/>
    <s v="Greater Than 8 Weeks Old"/>
  </r>
  <r>
    <s v="40-33-0001-00-00"/>
    <d v="2019-08-30T00:00:00"/>
    <x v="5"/>
    <s v="OUTERWEAR"/>
    <n v="1"/>
    <n v="99"/>
    <n v="35.97"/>
    <n v="35.97"/>
    <n v="63.03"/>
    <n v="0.64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0-51-0001-01-12"/>
    <d v="2019-08-02T00:00:00"/>
    <x v="8"/>
    <s v="ELECTRO ACCESSORIES"/>
    <n v="1"/>
    <n v="99"/>
    <n v="37.42"/>
    <n v="37.42"/>
    <n v="61.58"/>
    <n v="0.62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40-51-0001-01-12"/>
    <d v="2019-08-06T00:00:00"/>
    <x v="8"/>
    <s v="ELECTRO ACCESSORIES"/>
    <n v="2"/>
    <n v="198"/>
    <n v="74.84"/>
    <n v="37.42"/>
    <n v="123.16"/>
    <n v="0.62"/>
    <s v="Tuesday"/>
    <d v="2019-08-09T00:00:00"/>
    <s v="Friday"/>
    <s v="Friday"/>
    <n v="9.9"/>
    <s v="High Cost per Unit"/>
    <n v="0"/>
    <n v="5.9399999999999995"/>
    <n v="0"/>
    <n v="0"/>
    <n v="0"/>
    <s v="Greater Than 8 Weeks Old"/>
  </r>
  <r>
    <s v="40-51-0001-01-12"/>
    <d v="2019-08-10T00:00:00"/>
    <x v="8"/>
    <s v="ELECTRO ACCESSORIES"/>
    <n v="2"/>
    <n v="198"/>
    <n v="74.84"/>
    <n v="37.42"/>
    <n v="123.16"/>
    <n v="0.62"/>
    <s v="Saturday"/>
    <d v="2019-08-13T00:00:00"/>
    <s v="Tuesday"/>
    <s v="Tuesday"/>
    <n v="0"/>
    <s v="High Cost per Unit"/>
    <n v="0"/>
    <n v="5.9399999999999995"/>
    <n v="0"/>
    <n v="0"/>
    <n v="0"/>
    <s v="Greater Than 8 Weeks Old"/>
  </r>
  <r>
    <s v="40-51-0001-01-12"/>
    <d v="2019-08-12T00:00:00"/>
    <x v="8"/>
    <s v="ELECTRO ACCESSORIES"/>
    <n v="1"/>
    <n v="99"/>
    <n v="37.42"/>
    <n v="37.42"/>
    <n v="61.58"/>
    <n v="0.62"/>
    <s v="Monday"/>
    <d v="2019-08-15T00:00:00"/>
    <s v="Thursday"/>
    <s v="Thursday"/>
    <n v="0"/>
    <s v="High Cost per Unit"/>
    <n v="0"/>
    <n v="0"/>
    <n v="0"/>
    <n v="0"/>
    <n v="0"/>
    <s v="Greater Than 8 Weeks Old"/>
  </r>
  <r>
    <s v="40-51-0001-01-12"/>
    <d v="2019-08-17T00:00:00"/>
    <x v="8"/>
    <s v="ELECTRO ACCESSORIES"/>
    <n v="1"/>
    <n v="99"/>
    <n v="37.42"/>
    <n v="37.42"/>
    <n v="61.58"/>
    <n v="0.62"/>
    <s v="Saturday"/>
    <d v="2019-08-20T00:00:00"/>
    <s v="Tuesday"/>
    <s v="Tuesday"/>
    <n v="0"/>
    <s v="High Cost per Unit"/>
    <n v="0"/>
    <n v="0"/>
    <n v="0"/>
    <n v="0"/>
    <n v="0"/>
    <s v="Greater Than 8 Weeks Old"/>
  </r>
  <r>
    <s v="40-51-0001-01-12"/>
    <d v="2019-08-19T00:00:00"/>
    <x v="8"/>
    <s v="ELECTRO ACCESSORIES"/>
    <n v="1"/>
    <n v="99"/>
    <n v="37.42"/>
    <n v="37.42"/>
    <n v="61.58"/>
    <n v="0.62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0-51-0001-01-12"/>
    <d v="2019-08-21T00:00:00"/>
    <x v="8"/>
    <s v="ELECTRO ACCESSORIES"/>
    <n v="1"/>
    <n v="65.989999999999995"/>
    <n v="37.42"/>
    <n v="37.42"/>
    <n v="28.57"/>
    <n v="0.43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40-51-0001-01-12"/>
    <d v="2019-08-22T00:00:00"/>
    <x v="8"/>
    <s v="ELECTRO ACCESSORIES"/>
    <n v="1"/>
    <n v="65.989999999999995"/>
    <n v="37.42"/>
    <n v="37.42"/>
    <n v="28.57"/>
    <n v="0.43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40-51-0001-01-12"/>
    <d v="2019-08-23T00:00:00"/>
    <x v="8"/>
    <s v="ELECTRO ACCESSORIES"/>
    <n v="4"/>
    <n v="263.95999999999998"/>
    <n v="149.68"/>
    <n v="37.42"/>
    <n v="114.28"/>
    <n v="0.43"/>
    <s v="Friday"/>
    <d v="2019-08-26T00:00:00"/>
    <s v="Monday"/>
    <s v="Monday"/>
    <n v="0"/>
    <s v="High Cost per Unit"/>
    <n v="0"/>
    <n v="7.9187999999999992"/>
    <n v="0"/>
    <n v="0"/>
    <n v="0"/>
    <s v="Greater Than 8 Weeks Old"/>
  </r>
  <r>
    <s v="40-51-0001-01-12"/>
    <d v="2019-08-24T00:00:00"/>
    <x v="8"/>
    <s v="ELECTRO ACCESSORIES"/>
    <n v="3"/>
    <n v="197.97"/>
    <n v="112.26"/>
    <n v="37.42"/>
    <n v="85.71"/>
    <n v="0.43"/>
    <s v="Saturday"/>
    <d v="2019-08-27T00:00:00"/>
    <s v="Tuesday"/>
    <s v="Tuesday"/>
    <n v="0"/>
    <s v="High Cost per Unit"/>
    <n v="0"/>
    <n v="5.9390999999999998"/>
    <n v="0"/>
    <n v="0"/>
    <n v="0"/>
    <s v="Greater Than 8 Weeks Old"/>
  </r>
  <r>
    <s v="40-51-0001-01-12"/>
    <d v="2019-08-26T00:00:00"/>
    <x v="8"/>
    <s v="ELECTRO ACCESSORIES"/>
    <n v="4"/>
    <n v="263.95999999999998"/>
    <n v="149.68"/>
    <n v="37.42"/>
    <n v="114.28"/>
    <n v="0.43"/>
    <s v="Monday"/>
    <d v="2019-08-29T00:00:00"/>
    <s v="Thursday"/>
    <s v="Thursday"/>
    <n v="0"/>
    <s v="High Cost per Unit"/>
    <n v="0"/>
    <n v="7.9187999999999992"/>
    <n v="0"/>
    <n v="0"/>
    <n v="0"/>
    <s v="Greater Than 8 Weeks Old"/>
  </r>
  <r>
    <s v="40-51-0001-01-12"/>
    <d v="2019-08-27T00:00:00"/>
    <x v="8"/>
    <s v="ELECTRO ACCESSORIES"/>
    <n v="4"/>
    <n v="263.95999999999998"/>
    <n v="149.68"/>
    <n v="37.42"/>
    <n v="114.28"/>
    <n v="0.43"/>
    <s v="Tuesday"/>
    <d v="2019-08-30T00:00:00"/>
    <s v="Friday"/>
    <s v="Friday"/>
    <n v="13.198"/>
    <s v="High Cost per Unit"/>
    <n v="0"/>
    <n v="7.9187999999999992"/>
    <n v="0"/>
    <n v="0"/>
    <n v="0"/>
    <s v="Greater Than 8 Weeks Old"/>
  </r>
  <r>
    <s v="40-51-0001-01-12"/>
    <d v="2019-08-28T00:00:00"/>
    <x v="8"/>
    <s v="ELECTRO ACCESSORIES"/>
    <n v="3"/>
    <n v="131.97999999999999"/>
    <n v="112.26"/>
    <n v="37.42"/>
    <n v="19.72"/>
    <n v="0.15"/>
    <s v="Wednesday"/>
    <d v="2019-08-31T00:00:00"/>
    <s v="Saturday"/>
    <s v="Saturday"/>
    <n v="0"/>
    <s v="High Cost per Unit"/>
    <n v="0"/>
    <n v="3.9593999999999996"/>
    <n v="0"/>
    <n v="0"/>
    <n v="0"/>
    <s v="Greater Than 8 Weeks Old"/>
  </r>
  <r>
    <s v="40-51-0001-01-12"/>
    <d v="2019-08-29T00:00:00"/>
    <x v="8"/>
    <s v="ELECTRO ACCESSORIES"/>
    <n v="2"/>
    <n v="131.97999999999999"/>
    <n v="74.84"/>
    <n v="37.42"/>
    <n v="57.14"/>
    <n v="0.43"/>
    <s v="Thursday"/>
    <d v="2019-09-01T00:00:00"/>
    <s v="Sunday"/>
    <s v="Monday"/>
    <n v="0"/>
    <s v="High Cost per Unit"/>
    <n v="0"/>
    <n v="3.9593999999999996"/>
    <n v="0"/>
    <n v="0"/>
    <n v="0"/>
    <s v="Greater Than 8 Weeks Old"/>
  </r>
  <r>
    <s v="40-54-0001-01-00"/>
    <d v="2019-08-02T00:00:00"/>
    <x v="8"/>
    <s v="COMPLETE KIT"/>
    <n v="1"/>
    <n v="79"/>
    <n v="23.97"/>
    <n v="23.97"/>
    <n v="55.03"/>
    <n v="0.7"/>
    <s v="Friday"/>
    <d v="2019-08-05T00:00:00"/>
    <s v="Monday"/>
    <s v="Monday"/>
    <n v="0"/>
    <s v="High Cost per Unit"/>
    <n v="0"/>
    <n v="0"/>
    <n v="0"/>
    <n v="0"/>
    <n v="0"/>
    <s v="Greater Than 8 Weeks Old"/>
  </r>
  <r>
    <s v="40-54-0001-01-00"/>
    <d v="2019-08-04T00:00:00"/>
    <x v="8"/>
    <s v="COMPLETE KIT"/>
    <n v="1"/>
    <n v="79"/>
    <n v="23.97"/>
    <n v="23.97"/>
    <n v="55.03"/>
    <n v="0.7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40-54-0001-01-00"/>
    <d v="2019-08-09T00:00:00"/>
    <x v="8"/>
    <s v="COMPLETE KIT"/>
    <n v="2"/>
    <n v="158"/>
    <n v="47.94"/>
    <n v="23.97"/>
    <n v="110.06"/>
    <n v="0.7"/>
    <s v="Friday"/>
    <d v="2019-08-12T00:00:00"/>
    <s v="Monday"/>
    <s v="Monday"/>
    <n v="0"/>
    <s v="High Cost per Unit"/>
    <n v="0"/>
    <n v="4.74"/>
    <n v="0"/>
    <n v="0"/>
    <n v="0"/>
    <s v="Greater Than 8 Weeks Old"/>
  </r>
  <r>
    <s v="40-54-0001-01-00"/>
    <d v="2019-08-11T00:00:00"/>
    <x v="8"/>
    <s v="COMPLETE KIT"/>
    <n v="1"/>
    <n v="79"/>
    <n v="23.97"/>
    <n v="23.97"/>
    <n v="55.03"/>
    <n v="0.7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40-54-0001-01-00"/>
    <d v="2019-08-13T00:00:00"/>
    <x v="8"/>
    <s v="COMPLETE KIT"/>
    <n v="1"/>
    <n v="79"/>
    <n v="23.97"/>
    <n v="23.97"/>
    <n v="55.03"/>
    <n v="0.7"/>
    <s v="Tuesday"/>
    <d v="2019-08-16T00:00:00"/>
    <s v="Friday"/>
    <s v="Friday"/>
    <n v="3.95"/>
    <s v="High Cost per Unit"/>
    <n v="0"/>
    <n v="0"/>
    <n v="0"/>
    <n v="0"/>
    <n v="0"/>
    <s v="Greater Than 8 Weeks Old"/>
  </r>
  <r>
    <s v="40-54-0001-01-00"/>
    <d v="2019-08-15T00:00:00"/>
    <x v="8"/>
    <s v="COMPLETE KIT"/>
    <n v="1"/>
    <n v="79"/>
    <n v="23.97"/>
    <n v="23.97"/>
    <n v="55.03"/>
    <n v="0.7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0-54-0001-01-00"/>
    <d v="2019-08-21T00:00:00"/>
    <x v="8"/>
    <s v="COMPLETE KIT"/>
    <n v="2"/>
    <n v="99.98"/>
    <n v="47.94"/>
    <n v="23.97"/>
    <n v="52.04"/>
    <n v="0.52"/>
    <s v="Wednesday"/>
    <d v="2019-08-24T00:00:00"/>
    <s v="Saturday"/>
    <s v="Saturday"/>
    <n v="0"/>
    <s v="High Cost per Unit"/>
    <n v="0"/>
    <n v="2.9994000000000001"/>
    <n v="0"/>
    <n v="0"/>
    <n v="0"/>
    <s v="Greater Than 8 Weeks Old"/>
  </r>
  <r>
    <s v="40-54-0001-01-00"/>
    <d v="2019-08-22T00:00:00"/>
    <x v="8"/>
    <s v="COMPLETE KIT"/>
    <n v="7"/>
    <n v="349.93"/>
    <n v="167.79"/>
    <n v="23.97"/>
    <n v="182.14"/>
    <n v="0.52"/>
    <s v="Thursday"/>
    <d v="2019-08-25T00:00:00"/>
    <s v="Sunday"/>
    <s v="Monday"/>
    <n v="0"/>
    <s v="High Cost per Unit"/>
    <n v="0"/>
    <n v="10.4979"/>
    <n v="0"/>
    <n v="0"/>
    <n v="0"/>
    <s v="Greater Than 8 Weeks Old"/>
  </r>
  <r>
    <s v="40-54-0001-01-00"/>
    <d v="2019-08-23T00:00:00"/>
    <x v="8"/>
    <s v="COMPLETE KIT"/>
    <n v="6"/>
    <n v="299.94"/>
    <n v="143.82"/>
    <n v="23.97"/>
    <n v="156.12"/>
    <n v="0.52"/>
    <s v="Friday"/>
    <d v="2019-08-26T00:00:00"/>
    <s v="Monday"/>
    <s v="Monday"/>
    <n v="0"/>
    <s v="High Cost per Unit"/>
    <n v="0"/>
    <n v="8.9981999999999989"/>
    <n v="0"/>
    <n v="0"/>
    <n v="0"/>
    <s v="Greater Than 8 Weeks Old"/>
  </r>
  <r>
    <s v="40-54-0001-01-00"/>
    <d v="2019-08-24T00:00:00"/>
    <x v="8"/>
    <s v="COMPLETE KIT"/>
    <n v="5"/>
    <n v="249.95"/>
    <n v="119.85"/>
    <n v="23.97"/>
    <n v="130.1"/>
    <n v="0.52"/>
    <s v="Saturday"/>
    <d v="2019-08-27T00:00:00"/>
    <s v="Tuesday"/>
    <s v="Tuesday"/>
    <n v="0"/>
    <s v="High Cost per Unit"/>
    <n v="0"/>
    <n v="7.4984999999999991"/>
    <n v="0"/>
    <n v="0"/>
    <n v="0"/>
    <s v="Greater Than 8 Weeks Old"/>
  </r>
  <r>
    <s v="40-54-0001-01-00"/>
    <d v="2019-08-25T00:00:00"/>
    <x v="8"/>
    <s v="COMPLETE KIT"/>
    <n v="12"/>
    <n v="599.88"/>
    <n v="287.64"/>
    <n v="23.97"/>
    <n v="312.24"/>
    <n v="0.52"/>
    <s v="Sunday"/>
    <d v="2019-08-28T00:00:00"/>
    <s v="Wednesday"/>
    <s v="Wednesday"/>
    <n v="0"/>
    <s v="High Cost per Unit"/>
    <n v="0"/>
    <n v="17.996399999999998"/>
    <n v="0"/>
    <n v="0"/>
    <n v="0"/>
    <s v="Greater Than 8 Weeks Old"/>
  </r>
  <r>
    <s v="40-54-0001-01-00"/>
    <d v="2019-08-26T00:00:00"/>
    <x v="8"/>
    <s v="COMPLETE KIT"/>
    <n v="4"/>
    <n v="199.96"/>
    <n v="95.88"/>
    <n v="23.97"/>
    <n v="104.08"/>
    <n v="0.52"/>
    <s v="Monday"/>
    <d v="2019-08-29T00:00:00"/>
    <s v="Thursday"/>
    <s v="Thursday"/>
    <n v="0"/>
    <s v="High Cost per Unit"/>
    <n v="0"/>
    <n v="5.9988000000000001"/>
    <n v="0"/>
    <n v="0"/>
    <n v="0"/>
    <s v="Greater Than 8 Weeks Old"/>
  </r>
  <r>
    <s v="40-54-0001-01-00"/>
    <d v="2019-08-27T00:00:00"/>
    <x v="8"/>
    <s v="COMPLETE KIT"/>
    <n v="5"/>
    <n v="249.95"/>
    <n v="119.85"/>
    <n v="23.97"/>
    <n v="130.1"/>
    <n v="0.52"/>
    <s v="Tuesday"/>
    <d v="2019-08-30T00:00:00"/>
    <s v="Friday"/>
    <s v="Friday"/>
    <n v="12.4975"/>
    <s v="High Cost per Unit"/>
    <n v="0"/>
    <n v="7.4984999999999991"/>
    <n v="0"/>
    <n v="0"/>
    <n v="0"/>
    <s v="Greater Than 8 Weeks Old"/>
  </r>
  <r>
    <s v="40-54-0001-01-00"/>
    <d v="2019-08-28T00:00:00"/>
    <x v="8"/>
    <s v="COMPLETE KIT"/>
    <n v="10"/>
    <n v="499.9"/>
    <n v="239.7"/>
    <n v="23.97"/>
    <n v="260.2"/>
    <n v="0.52"/>
    <s v="Wednesday"/>
    <d v="2019-08-31T00:00:00"/>
    <s v="Saturday"/>
    <s v="Saturday"/>
    <n v="0"/>
    <s v="High Cost per Unit"/>
    <n v="0"/>
    <n v="14.996999999999998"/>
    <n v="0"/>
    <n v="0"/>
    <n v="0"/>
    <s v="Greater Than 8 Weeks Old"/>
  </r>
  <r>
    <s v="40-54-0001-01-00"/>
    <d v="2019-08-29T00:00:00"/>
    <x v="8"/>
    <s v="COMPLETE KIT"/>
    <n v="1"/>
    <n v="49.99"/>
    <n v="23.97"/>
    <n v="23.97"/>
    <n v="26.02"/>
    <n v="0.52"/>
    <s v="Thursday"/>
    <d v="2019-09-01T00:00:00"/>
    <s v="Sunday"/>
    <s v="Monday"/>
    <n v="0"/>
    <s v="High Cost per Unit"/>
    <n v="0"/>
    <n v="0"/>
    <n v="0"/>
    <n v="0"/>
    <n v="0"/>
    <s v="Greater Than 8 Weeks Old"/>
  </r>
  <r>
    <s v="40-54-0001-01-00"/>
    <d v="2019-08-31T00:00:00"/>
    <x v="8"/>
    <s v="COMPLETE KIT"/>
    <n v="1"/>
    <n v="49.99"/>
    <n v="23.97"/>
    <n v="23.97"/>
    <n v="26.02"/>
    <n v="0.52"/>
    <s v="Saturday"/>
    <d v="2019-09-03T00:00:00"/>
    <s v="Tuesday"/>
    <s v="Tuesday"/>
    <n v="0"/>
    <s v="High Cost per Unit"/>
    <n v="0"/>
    <n v="0"/>
    <n v="0"/>
    <n v="0"/>
    <n v="0"/>
    <s v="Greater Than 8 Weeks Old"/>
  </r>
  <r>
    <s v="40-74-0001-01-00"/>
    <d v="2019-08-05T00:00:00"/>
    <x v="8"/>
    <s v="AUDIO"/>
    <n v="2"/>
    <n v="58"/>
    <n v="21.54"/>
    <n v="10.77"/>
    <n v="36.46"/>
    <n v="0.63"/>
    <s v="Monday"/>
    <d v="2019-08-08T00:00:00"/>
    <s v="Thursday"/>
    <s v="Thursday"/>
    <n v="0"/>
    <s v="Low Cost per Unit"/>
    <n v="0"/>
    <n v="1.74"/>
    <n v="0"/>
    <n v="0"/>
    <n v="0"/>
    <s v="Greater Than 8 Weeks Old"/>
  </r>
  <r>
    <s v="40-74-0001-01-00"/>
    <d v="2019-08-08T00:00:00"/>
    <x v="8"/>
    <s v="AUDIO"/>
    <n v="1"/>
    <n v="29"/>
    <n v="10.77"/>
    <n v="10.77"/>
    <n v="18.23"/>
    <n v="0.63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0-74-0001-01-00"/>
    <d v="2019-08-09T00:00:00"/>
    <x v="8"/>
    <s v="AUDIO"/>
    <n v="2"/>
    <n v="58"/>
    <n v="21.54"/>
    <n v="10.77"/>
    <n v="36.46"/>
    <n v="0.63"/>
    <s v="Friday"/>
    <d v="2019-08-12T00:00:00"/>
    <s v="Monday"/>
    <s v="Monday"/>
    <n v="0"/>
    <s v="Low Cost per Unit"/>
    <n v="0"/>
    <n v="1.74"/>
    <n v="0"/>
    <n v="0"/>
    <n v="0"/>
    <s v="Greater Than 8 Weeks Old"/>
  </r>
  <r>
    <s v="40-74-0001-01-00"/>
    <d v="2019-08-15T00:00:00"/>
    <x v="8"/>
    <s v="AUDIO"/>
    <n v="1"/>
    <n v="29"/>
    <n v="10.77"/>
    <n v="10.77"/>
    <n v="18.23"/>
    <n v="0.63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40-74-0001-01-00"/>
    <d v="2019-08-16T00:00:00"/>
    <x v="8"/>
    <s v="AUDIO"/>
    <n v="1"/>
    <n v="29"/>
    <n v="10.77"/>
    <n v="10.77"/>
    <n v="18.23"/>
    <n v="0.63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0-74-0001-01-00"/>
    <d v="2019-08-17T00:00:00"/>
    <x v="8"/>
    <s v="AUDIO"/>
    <n v="2"/>
    <n v="58"/>
    <n v="21.54"/>
    <n v="10.77"/>
    <n v="36.46"/>
    <n v="0.63"/>
    <s v="Saturday"/>
    <d v="2019-08-20T00:00:00"/>
    <s v="Tuesday"/>
    <s v="Tuesday"/>
    <n v="0"/>
    <s v="Low Cost per Unit"/>
    <n v="0"/>
    <n v="1.74"/>
    <n v="0"/>
    <n v="0"/>
    <n v="0"/>
    <s v="Greater Than 8 Weeks Old"/>
  </r>
  <r>
    <s v="40-74-0001-01-00"/>
    <d v="2019-08-18T00:00:00"/>
    <x v="8"/>
    <s v="AUDIO"/>
    <n v="3"/>
    <n v="87"/>
    <n v="32.31"/>
    <n v="10.770000000000001"/>
    <n v="54.69"/>
    <n v="0.63"/>
    <s v="Sunday"/>
    <d v="2019-08-21T00:00:00"/>
    <s v="Wednesday"/>
    <s v="Wednesday"/>
    <n v="0"/>
    <s v="Low Cost per Unit"/>
    <n v="0"/>
    <n v="2.61"/>
    <n v="0"/>
    <n v="0"/>
    <n v="0"/>
    <s v="Greater Than 8 Weeks Old"/>
  </r>
  <r>
    <s v="40-74-0001-01-00"/>
    <d v="2019-08-21T00:00:00"/>
    <x v="8"/>
    <s v="AUDIO"/>
    <n v="1"/>
    <n v="29"/>
    <n v="10.77"/>
    <n v="10.77"/>
    <n v="18.23"/>
    <n v="0.63"/>
    <s v="Wednesday"/>
    <d v="2019-08-24T00:00:00"/>
    <s v="Saturday"/>
    <s v="Saturday"/>
    <n v="0"/>
    <s v="Low Cost per Unit"/>
    <n v="0"/>
    <n v="0"/>
    <n v="0"/>
    <n v="0"/>
    <n v="0"/>
    <s v="Greater Than 8 Weeks Old"/>
  </r>
  <r>
    <s v="40-74-0001-01-00"/>
    <d v="2019-08-23T00:00:00"/>
    <x v="8"/>
    <s v="AUDIO"/>
    <n v="2"/>
    <n v="58"/>
    <n v="21.54"/>
    <n v="10.77"/>
    <n v="36.46"/>
    <n v="0.63"/>
    <s v="Friday"/>
    <d v="2019-08-26T00:00:00"/>
    <s v="Monday"/>
    <s v="Monday"/>
    <n v="0"/>
    <s v="Low Cost per Unit"/>
    <n v="0"/>
    <n v="1.74"/>
    <n v="0"/>
    <n v="0"/>
    <n v="0"/>
    <s v="Greater Than 8 Weeks Old"/>
  </r>
  <r>
    <s v="40-74-0001-01-00"/>
    <d v="2019-08-24T00:00:00"/>
    <x v="8"/>
    <s v="AUDIO"/>
    <n v="1"/>
    <n v="29"/>
    <n v="10.77"/>
    <n v="10.77"/>
    <n v="18.23"/>
    <n v="0.63"/>
    <s v="Saturday"/>
    <d v="2019-08-27T00:00:00"/>
    <s v="Tuesday"/>
    <s v="Tuesday"/>
    <n v="0"/>
    <s v="Low Cost per Unit"/>
    <n v="0"/>
    <n v="0"/>
    <n v="0"/>
    <n v="0"/>
    <n v="0"/>
    <s v="Greater Than 8 Weeks Old"/>
  </r>
  <r>
    <s v="40-74-0001-01-00"/>
    <d v="2019-08-26T00:00:00"/>
    <x v="8"/>
    <s v="AUDIO"/>
    <n v="1"/>
    <n v="29"/>
    <n v="10.77"/>
    <n v="10.77"/>
    <n v="18.23"/>
    <n v="0.63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40-74-0001-01-00"/>
    <d v="2019-08-28T00:00:00"/>
    <x v="8"/>
    <s v="AUDIO"/>
    <n v="1"/>
    <n v="29"/>
    <n v="10.77"/>
    <n v="10.77"/>
    <n v="18.23"/>
    <n v="0.63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42-26-0001-01-00"/>
    <d v="2019-08-07T00:00:00"/>
    <x v="2"/>
    <s v="DISC"/>
    <n v="4"/>
    <n v="95.96"/>
    <n v="68"/>
    <n v="17"/>
    <n v="27.96"/>
    <n v="0.28999999999999998"/>
    <s v="Wednesday"/>
    <d v="2019-08-10T00:00:00"/>
    <s v="Saturday"/>
    <s v="Saturday"/>
    <n v="0"/>
    <s v="High Cost per Unit"/>
    <n v="0"/>
    <n v="2.8787999999999996"/>
    <n v="0"/>
    <n v="0"/>
    <n v="0"/>
    <s v="Greater Than 8 Weeks Old"/>
  </r>
  <r>
    <s v="42-26-0001-01-00"/>
    <d v="2019-08-08T00:00:00"/>
    <x v="2"/>
    <s v="DISC"/>
    <n v="5"/>
    <n v="119.95"/>
    <n v="85"/>
    <n v="17"/>
    <n v="34.950000000000003"/>
    <n v="0.28999999999999998"/>
    <s v="Thursday"/>
    <d v="2019-08-11T00:00:00"/>
    <s v="Sunday"/>
    <s v="Monday"/>
    <n v="0"/>
    <s v="High Cost per Unit"/>
    <n v="0"/>
    <n v="3.5985"/>
    <n v="0"/>
    <n v="0"/>
    <n v="0"/>
    <s v="Greater Than 8 Weeks Old"/>
  </r>
  <r>
    <s v="42-26-0001-01-00"/>
    <d v="2019-08-09T00:00:00"/>
    <x v="2"/>
    <s v="DISC"/>
    <n v="3"/>
    <n v="71.97"/>
    <n v="51"/>
    <n v="17"/>
    <n v="20.97"/>
    <n v="0.28999999999999998"/>
    <s v="Friday"/>
    <d v="2019-08-12T00:00:00"/>
    <s v="Monday"/>
    <s v="Monday"/>
    <n v="0"/>
    <s v="High Cost per Unit"/>
    <n v="0"/>
    <n v="2.1591"/>
    <n v="0"/>
    <n v="0"/>
    <n v="0"/>
    <s v="Greater Than 8 Weeks Old"/>
  </r>
  <r>
    <s v="42-26-0001-01-00"/>
    <d v="2019-08-10T00:00:00"/>
    <x v="2"/>
    <s v="DISC"/>
    <n v="3"/>
    <n v="71.97"/>
    <n v="51"/>
    <n v="17"/>
    <n v="20.97"/>
    <n v="0.28999999999999998"/>
    <s v="Saturday"/>
    <d v="2019-08-13T00:00:00"/>
    <s v="Tuesday"/>
    <s v="Tuesday"/>
    <n v="0"/>
    <s v="High Cost per Unit"/>
    <n v="0"/>
    <n v="2.1591"/>
    <n v="0"/>
    <n v="0"/>
    <n v="0"/>
    <s v="Greater Than 8 Weeks Old"/>
  </r>
  <r>
    <s v="42-26-0001-01-00"/>
    <d v="2019-08-11T00:00:00"/>
    <x v="2"/>
    <s v="DISC"/>
    <n v="1"/>
    <n v="23.99"/>
    <n v="17"/>
    <n v="17"/>
    <n v="6.99"/>
    <n v="0.28999999999999998"/>
    <s v="Sunday"/>
    <d v="2019-08-14T00:00:00"/>
    <s v="Wednesday"/>
    <s v="Wednesday"/>
    <n v="0"/>
    <s v="High Cost per Unit"/>
    <n v="0"/>
    <n v="0"/>
    <n v="0"/>
    <n v="0"/>
    <n v="0"/>
    <s v="Greater Than 8 Weeks Old"/>
  </r>
  <r>
    <s v="42-26-0001-01-00"/>
    <d v="2019-08-12T00:00:00"/>
    <x v="2"/>
    <s v="DISC"/>
    <n v="5"/>
    <n v="119.95"/>
    <n v="85"/>
    <n v="17"/>
    <n v="34.950000000000003"/>
    <n v="0.28999999999999998"/>
    <s v="Monday"/>
    <d v="2019-08-15T00:00:00"/>
    <s v="Thursday"/>
    <s v="Thursday"/>
    <n v="0"/>
    <s v="High Cost per Unit"/>
    <n v="0"/>
    <n v="3.5985"/>
    <n v="0"/>
    <n v="0"/>
    <n v="0"/>
    <s v="Greater Than 8 Weeks Old"/>
  </r>
  <r>
    <s v="42-26-0001-01-00"/>
    <d v="2019-08-13T00:00:00"/>
    <x v="2"/>
    <s v="DISC"/>
    <n v="3"/>
    <n v="56.97"/>
    <n v="51"/>
    <n v="17"/>
    <n v="5.97"/>
    <n v="0.1"/>
    <s v="Tuesday"/>
    <d v="2019-08-16T00:00:00"/>
    <s v="Friday"/>
    <s v="Friday"/>
    <n v="2.8485"/>
    <s v="High Cost per Unit"/>
    <n v="0"/>
    <n v="1.7090999999999998"/>
    <n v="0"/>
    <n v="0"/>
    <n v="0"/>
    <s v="Greater Than 8 Weeks Old"/>
  </r>
  <r>
    <s v="42-26-0001-01-00"/>
    <d v="2019-08-14T00:00:00"/>
    <x v="2"/>
    <s v="DISC"/>
    <n v="1"/>
    <n v="18.989999999999998"/>
    <n v="17"/>
    <n v="17"/>
    <n v="1.99"/>
    <n v="0.1"/>
    <s v="Wednesday"/>
    <d v="2019-08-17T00:00:00"/>
    <s v="Saturday"/>
    <s v="Saturday"/>
    <n v="0"/>
    <s v="High Cost per Unit"/>
    <n v="0"/>
    <n v="0"/>
    <n v="0"/>
    <n v="0"/>
    <n v="0"/>
    <s v="Greater Than 8 Weeks Old"/>
  </r>
  <r>
    <s v="42-26-0001-01-00"/>
    <d v="2019-08-15T00:00:00"/>
    <x v="2"/>
    <s v="DISC"/>
    <n v="1"/>
    <n v="18.989999999999998"/>
    <n v="17"/>
    <n v="17"/>
    <n v="1.99"/>
    <n v="0.1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2-26-0001-01-00"/>
    <d v="2019-08-17T00:00:00"/>
    <x v="2"/>
    <s v="DISC"/>
    <n v="3"/>
    <n v="56.97"/>
    <n v="51"/>
    <n v="17"/>
    <n v="5.97"/>
    <n v="0.1"/>
    <s v="Saturday"/>
    <d v="2019-08-20T00:00:00"/>
    <s v="Tuesday"/>
    <s v="Tuesday"/>
    <n v="0"/>
    <s v="High Cost per Unit"/>
    <n v="0"/>
    <n v="1.7090999999999998"/>
    <n v="0"/>
    <n v="0"/>
    <n v="0"/>
    <s v="Greater Than 8 Weeks Old"/>
  </r>
  <r>
    <s v="42-26-0001-01-00"/>
    <d v="2019-08-18T00:00:00"/>
    <x v="2"/>
    <s v="DISC"/>
    <n v="3"/>
    <n v="56.97"/>
    <n v="51"/>
    <n v="17"/>
    <n v="5.97"/>
    <n v="0.1"/>
    <s v="Sunday"/>
    <d v="2019-08-21T00:00:00"/>
    <s v="Wednesday"/>
    <s v="Wednesday"/>
    <n v="0"/>
    <s v="High Cost per Unit"/>
    <n v="0"/>
    <n v="1.7090999999999998"/>
    <n v="0"/>
    <n v="0"/>
    <n v="0"/>
    <s v="Greater Than 8 Weeks Old"/>
  </r>
  <r>
    <s v="42-26-0001-01-00"/>
    <d v="2019-08-19T00:00:00"/>
    <x v="2"/>
    <s v="DISC"/>
    <n v="3"/>
    <n v="56.97"/>
    <n v="51"/>
    <n v="17"/>
    <n v="5.97"/>
    <n v="0.1"/>
    <s v="Monday"/>
    <d v="2019-08-22T00:00:00"/>
    <s v="Thursday"/>
    <s v="Thursday"/>
    <n v="0"/>
    <s v="High Cost per Unit"/>
    <n v="0"/>
    <n v="1.7090999999999998"/>
    <n v="0"/>
    <n v="0"/>
    <n v="0"/>
    <s v="Greater Than 8 Weeks Old"/>
  </r>
  <r>
    <s v="42-26-0001-01-00"/>
    <d v="2019-08-20T00:00:00"/>
    <x v="2"/>
    <s v="DISC"/>
    <n v="2"/>
    <n v="37.979999999999997"/>
    <n v="34"/>
    <n v="17"/>
    <n v="3.98"/>
    <n v="0.1"/>
    <s v="Tuesday"/>
    <d v="2019-08-23T00:00:00"/>
    <s v="Friday"/>
    <s v="Friday"/>
    <n v="1.899"/>
    <s v="High Cost per Unit"/>
    <n v="0"/>
    <n v="1.1394"/>
    <n v="0"/>
    <n v="0"/>
    <n v="0"/>
    <s v="Greater Than 8 Weeks Old"/>
  </r>
  <r>
    <s v="42-26-0001-01-00"/>
    <d v="2019-08-21T00:00:00"/>
    <x v="2"/>
    <s v="DISC"/>
    <n v="7"/>
    <n v="132.93"/>
    <n v="119"/>
    <n v="17"/>
    <n v="13.93"/>
    <n v="0.1"/>
    <s v="Wednesday"/>
    <d v="2019-08-24T00:00:00"/>
    <s v="Saturday"/>
    <s v="Saturday"/>
    <n v="0"/>
    <s v="High Cost per Unit"/>
    <n v="0"/>
    <n v="3.9879000000000002"/>
    <n v="0"/>
    <n v="0"/>
    <n v="0"/>
    <s v="Greater Than 8 Weeks Old"/>
  </r>
  <r>
    <s v="42-26-0001-01-00"/>
    <d v="2019-08-22T00:00:00"/>
    <x v="2"/>
    <s v="DISC"/>
    <n v="2"/>
    <n v="37.979999999999997"/>
    <n v="34"/>
    <n v="17"/>
    <n v="3.98"/>
    <n v="0.1"/>
    <s v="Thursday"/>
    <d v="2019-08-25T00:00:00"/>
    <s v="Sunday"/>
    <s v="Monday"/>
    <n v="0"/>
    <s v="High Cost per Unit"/>
    <n v="0"/>
    <n v="1.1394"/>
    <n v="0"/>
    <n v="0"/>
    <n v="0"/>
    <s v="Greater Than 8 Weeks Old"/>
  </r>
  <r>
    <s v="42-26-0001-01-00"/>
    <d v="2019-08-23T00:00:00"/>
    <x v="2"/>
    <s v="DISC"/>
    <n v="2"/>
    <n v="37.979999999999997"/>
    <n v="34"/>
    <n v="17"/>
    <n v="3.98"/>
    <n v="0.1"/>
    <s v="Friday"/>
    <d v="2019-08-26T00:00:00"/>
    <s v="Monday"/>
    <s v="Monday"/>
    <n v="0"/>
    <s v="High Cost per Unit"/>
    <n v="0"/>
    <n v="1.1394"/>
    <n v="0"/>
    <n v="0"/>
    <n v="0"/>
    <s v="Greater Than 8 Weeks Old"/>
  </r>
  <r>
    <s v="42-26-0001-01-00"/>
    <d v="2019-08-24T00:00:00"/>
    <x v="2"/>
    <s v="DISC"/>
    <n v="2"/>
    <n v="37.979999999999997"/>
    <n v="34"/>
    <n v="17"/>
    <n v="3.98"/>
    <n v="0.1"/>
    <s v="Saturday"/>
    <d v="2019-08-27T00:00:00"/>
    <s v="Tuesday"/>
    <s v="Tuesday"/>
    <n v="0"/>
    <s v="High Cost per Unit"/>
    <n v="0"/>
    <n v="1.1394"/>
    <n v="0"/>
    <n v="0"/>
    <n v="0"/>
    <s v="Greater Than 8 Weeks Old"/>
  </r>
  <r>
    <s v="42-26-0001-01-00"/>
    <d v="2019-08-25T00:00:00"/>
    <x v="2"/>
    <s v="DISC"/>
    <n v="1"/>
    <n v="18.989999999999998"/>
    <n v="17"/>
    <n v="17"/>
    <n v="1.99"/>
    <n v="0.1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42-26-0001-01-00"/>
    <d v="2019-08-26T00:00:00"/>
    <x v="2"/>
    <s v="DISC"/>
    <n v="4"/>
    <n v="75.959999999999994"/>
    <n v="68"/>
    <n v="17"/>
    <n v="7.96"/>
    <n v="0.1"/>
    <s v="Monday"/>
    <d v="2019-08-29T00:00:00"/>
    <s v="Thursday"/>
    <s v="Thursday"/>
    <n v="0"/>
    <s v="High Cost per Unit"/>
    <n v="0"/>
    <n v="2.2787999999999999"/>
    <n v="0"/>
    <n v="0"/>
    <n v="0"/>
    <s v="Greater Than 8 Weeks Old"/>
  </r>
  <r>
    <s v="42-26-0001-01-00"/>
    <d v="2019-08-27T00:00:00"/>
    <x v="2"/>
    <s v="DISC"/>
    <n v="3"/>
    <n v="56.97"/>
    <n v="51"/>
    <n v="17"/>
    <n v="5.97"/>
    <n v="0.1"/>
    <s v="Tuesday"/>
    <d v="2019-08-30T00:00:00"/>
    <s v="Friday"/>
    <s v="Friday"/>
    <n v="2.8485"/>
    <s v="High Cost per Unit"/>
    <n v="0"/>
    <n v="1.7090999999999998"/>
    <n v="0"/>
    <n v="0"/>
    <n v="0"/>
    <s v="Greater Than 8 Weeks Old"/>
  </r>
  <r>
    <s v="42-26-0001-01-00"/>
    <d v="2019-08-28T00:00:00"/>
    <x v="2"/>
    <s v="DISC"/>
    <n v="3"/>
    <n v="61.97"/>
    <n v="51"/>
    <n v="17"/>
    <n v="10.97"/>
    <n v="0.18"/>
    <s v="Wednesday"/>
    <d v="2019-08-31T00:00:00"/>
    <s v="Saturday"/>
    <s v="Saturday"/>
    <n v="0"/>
    <s v="High Cost per Unit"/>
    <n v="0"/>
    <n v="1.8591"/>
    <n v="0"/>
    <n v="0"/>
    <n v="0"/>
    <s v="Greater Than 8 Weeks Old"/>
  </r>
  <r>
    <s v="42-26-0001-01-00"/>
    <d v="2019-08-29T00:00:00"/>
    <x v="2"/>
    <s v="DISC"/>
    <n v="3"/>
    <n v="56.97"/>
    <n v="51"/>
    <n v="17"/>
    <n v="5.97"/>
    <n v="0.1"/>
    <s v="Thursday"/>
    <d v="2019-09-01T00:00:00"/>
    <s v="Sunday"/>
    <s v="Monday"/>
    <n v="0"/>
    <s v="High Cost per Unit"/>
    <n v="0"/>
    <n v="1.7090999999999998"/>
    <n v="0"/>
    <n v="0"/>
    <n v="0"/>
    <s v="Greater Than 8 Weeks Old"/>
  </r>
  <r>
    <s v="42-26-0001-01-00"/>
    <d v="2019-08-30T00:00:00"/>
    <x v="2"/>
    <s v="DISC"/>
    <n v="1"/>
    <n v="18.989999999999998"/>
    <n v="17"/>
    <n v="17"/>
    <n v="1.99"/>
    <n v="0.1"/>
    <s v="Friday"/>
    <d v="2019-09-02T00:00:00"/>
    <s v="Monday"/>
    <s v="Monday"/>
    <n v="0"/>
    <s v="High Cost per Unit"/>
    <n v="0"/>
    <n v="0"/>
    <n v="0"/>
    <n v="0"/>
    <n v="0"/>
    <s v="Greater Than 8 Weeks Old"/>
  </r>
  <r>
    <s v="42-26-0002-01-00"/>
    <d v="2019-08-08T00:00:00"/>
    <x v="2"/>
    <s v="DISC"/>
    <n v="2"/>
    <n v="47.98"/>
    <n v="30"/>
    <n v="15"/>
    <n v="17.98"/>
    <n v="0.37"/>
    <s v="Thursday"/>
    <d v="2019-08-11T00:00:00"/>
    <s v="Sunday"/>
    <s v="Monday"/>
    <n v="0"/>
    <s v="Low Cost per Unit"/>
    <n v="0"/>
    <n v="1.4393999999999998"/>
    <n v="0"/>
    <n v="0"/>
    <n v="0"/>
    <s v="Greater Than 8 Weeks Old"/>
  </r>
  <r>
    <s v="42-26-0002-01-00"/>
    <d v="2019-08-09T00:00:00"/>
    <x v="2"/>
    <s v="DISC"/>
    <n v="2"/>
    <n v="47.98"/>
    <n v="30"/>
    <n v="15"/>
    <n v="17.98"/>
    <n v="0.37"/>
    <s v="Friday"/>
    <d v="2019-08-12T00:00:00"/>
    <s v="Monday"/>
    <s v="Monday"/>
    <n v="0"/>
    <s v="Low Cost per Unit"/>
    <n v="0"/>
    <n v="1.4393999999999998"/>
    <n v="0"/>
    <n v="0"/>
    <n v="0"/>
    <s v="Greater Than 8 Weeks Old"/>
  </r>
  <r>
    <s v="42-26-0002-01-00"/>
    <d v="2019-08-10T00:00:00"/>
    <x v="2"/>
    <s v="DISC"/>
    <n v="2"/>
    <n v="47.98"/>
    <n v="30"/>
    <n v="15"/>
    <n v="17.98"/>
    <n v="0.37"/>
    <s v="Saturday"/>
    <d v="2019-08-13T00:00:00"/>
    <s v="Tuesday"/>
    <s v="Tuesday"/>
    <n v="0"/>
    <s v="Low Cost per Unit"/>
    <n v="0"/>
    <n v="1.4393999999999998"/>
    <n v="0"/>
    <n v="0"/>
    <n v="0"/>
    <s v="Greater Than 8 Weeks Old"/>
  </r>
  <r>
    <s v="42-26-0002-01-00"/>
    <d v="2019-08-11T00:00:00"/>
    <x v="2"/>
    <s v="DISC"/>
    <n v="1"/>
    <n v="23.99"/>
    <n v="15"/>
    <n v="15"/>
    <n v="8.99"/>
    <n v="0.3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42-26-0002-01-00"/>
    <d v="2019-08-12T00:00:00"/>
    <x v="2"/>
    <s v="DISC"/>
    <n v="1"/>
    <n v="23.99"/>
    <n v="15"/>
    <n v="15"/>
    <n v="8.99"/>
    <n v="0.37"/>
    <s v="Monday"/>
    <d v="2019-08-15T00:00:00"/>
    <s v="Thursday"/>
    <s v="Thursday"/>
    <n v="0"/>
    <s v="Low Cost per Unit"/>
    <n v="0"/>
    <n v="0"/>
    <n v="0"/>
    <n v="0"/>
    <n v="0"/>
    <s v="Greater Than 8 Weeks Old"/>
  </r>
  <r>
    <s v="42-26-0002-01-00"/>
    <d v="2019-08-13T00:00:00"/>
    <x v="2"/>
    <s v="DISC"/>
    <n v="2"/>
    <n v="42.98"/>
    <n v="30"/>
    <n v="15"/>
    <n v="12.98"/>
    <n v="0.3"/>
    <s v="Tuesday"/>
    <d v="2019-08-16T00:00:00"/>
    <s v="Friday"/>
    <s v="Friday"/>
    <n v="2.149"/>
    <s v="Low Cost per Unit"/>
    <n v="0"/>
    <n v="1.2893999999999999"/>
    <n v="0"/>
    <n v="0"/>
    <n v="0"/>
    <s v="Greater Than 8 Weeks Old"/>
  </r>
  <r>
    <s v="42-26-0002-01-00"/>
    <d v="2019-08-15T00:00:00"/>
    <x v="2"/>
    <s v="DISC"/>
    <n v="1"/>
    <n v="18.989999999999998"/>
    <n v="15"/>
    <n v="15"/>
    <n v="3.99"/>
    <n v="0.21"/>
    <s v="Thursday"/>
    <d v="2019-08-18T00:00:00"/>
    <s v="Sunday"/>
    <s v="Monday"/>
    <n v="0"/>
    <s v="Low Cost per Unit"/>
    <n v="0"/>
    <n v="0"/>
    <n v="0"/>
    <n v="0"/>
    <n v="0"/>
    <s v="Greater Than 8 Weeks Old"/>
  </r>
  <r>
    <s v="42-26-0002-01-00"/>
    <d v="2019-08-16T00:00:00"/>
    <x v="2"/>
    <s v="DISC"/>
    <n v="1"/>
    <n v="18.989999999999998"/>
    <n v="15"/>
    <n v="15"/>
    <n v="3.99"/>
    <n v="0.2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2-26-0002-01-00"/>
    <d v="2019-08-17T00:00:00"/>
    <x v="2"/>
    <s v="DISC"/>
    <n v="1"/>
    <n v="18.989999999999998"/>
    <n v="15"/>
    <n v="15"/>
    <n v="3.99"/>
    <n v="0.2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26-0002-01-00"/>
    <d v="2019-08-19T00:00:00"/>
    <x v="2"/>
    <s v="DISC"/>
    <n v="1"/>
    <n v="18.989999999999998"/>
    <n v="15"/>
    <n v="15"/>
    <n v="3.99"/>
    <n v="0.21"/>
    <s v="Monday"/>
    <d v="2019-08-22T00:00:00"/>
    <s v="Thursday"/>
    <s v="Thursday"/>
    <n v="0"/>
    <s v="Low Cost per Unit"/>
    <n v="0"/>
    <n v="0"/>
    <n v="0"/>
    <n v="0"/>
    <n v="0"/>
    <s v="Greater Than 8 Weeks Old"/>
  </r>
  <r>
    <s v="42-26-0002-01-00"/>
    <d v="2019-08-21T00:00:00"/>
    <x v="2"/>
    <s v="DISC"/>
    <n v="2"/>
    <n v="37.979999999999997"/>
    <n v="30"/>
    <n v="15"/>
    <n v="7.98"/>
    <n v="0.21"/>
    <s v="Wednesday"/>
    <d v="2019-08-24T00:00:00"/>
    <s v="Saturday"/>
    <s v="Saturday"/>
    <n v="0"/>
    <s v="Low Cost per Unit"/>
    <n v="0"/>
    <n v="1.1394"/>
    <n v="0"/>
    <n v="0"/>
    <n v="0"/>
    <s v="Greater Than 8 Weeks Old"/>
  </r>
  <r>
    <s v="42-26-0002-01-00"/>
    <d v="2019-08-22T00:00:00"/>
    <x v="2"/>
    <s v="DISC"/>
    <n v="2"/>
    <n v="37.979999999999997"/>
    <n v="30"/>
    <n v="15"/>
    <n v="7.98"/>
    <n v="0.21"/>
    <s v="Thursday"/>
    <d v="2019-08-25T00:00:00"/>
    <s v="Sunday"/>
    <s v="Monday"/>
    <n v="0"/>
    <s v="Low Cost per Unit"/>
    <n v="0"/>
    <n v="1.1394"/>
    <n v="0"/>
    <n v="0"/>
    <n v="0"/>
    <s v="Greater Than 8 Weeks Old"/>
  </r>
  <r>
    <s v="42-26-0002-01-00"/>
    <d v="2019-08-23T00:00:00"/>
    <x v="2"/>
    <s v="DISC"/>
    <n v="1"/>
    <n v="18.989999999999998"/>
    <n v="15"/>
    <n v="15"/>
    <n v="3.99"/>
    <n v="0.2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42-26-0002-01-00"/>
    <d v="2019-08-24T00:00:00"/>
    <x v="2"/>
    <s v="DISC"/>
    <n v="2"/>
    <n v="37.979999999999997"/>
    <n v="30"/>
    <n v="15"/>
    <n v="7.98"/>
    <n v="0.21"/>
    <s v="Saturday"/>
    <d v="2019-08-27T00:00:00"/>
    <s v="Tuesday"/>
    <s v="Tuesday"/>
    <n v="0"/>
    <s v="Low Cost per Unit"/>
    <n v="0"/>
    <n v="1.1394"/>
    <n v="0"/>
    <n v="0"/>
    <n v="0"/>
    <s v="Greater Than 8 Weeks Old"/>
  </r>
  <r>
    <s v="42-26-0002-01-00"/>
    <d v="2019-08-26T00:00:00"/>
    <x v="2"/>
    <s v="DISC"/>
    <n v="1"/>
    <n v="18.989999999999998"/>
    <n v="15"/>
    <n v="15"/>
    <n v="3.99"/>
    <n v="0.21"/>
    <s v="Monday"/>
    <d v="2019-08-29T00:00:00"/>
    <s v="Thursday"/>
    <s v="Thursday"/>
    <n v="0"/>
    <s v="Low Cost per Unit"/>
    <n v="0"/>
    <n v="0"/>
    <n v="0"/>
    <n v="0"/>
    <n v="0"/>
    <s v="Greater Than 8 Weeks Old"/>
  </r>
  <r>
    <s v="42-26-0002-01-00"/>
    <d v="2019-08-27T00:00:00"/>
    <x v="2"/>
    <s v="DISC"/>
    <n v="1"/>
    <n v="18.989999999999998"/>
    <n v="15"/>
    <n v="15"/>
    <n v="3.99"/>
    <n v="0.21"/>
    <s v="Tuesday"/>
    <d v="2019-08-30T00:00:00"/>
    <s v="Friday"/>
    <s v="Friday"/>
    <n v="0.94950000000000001"/>
    <s v="Low Cost per Unit"/>
    <n v="0"/>
    <n v="0"/>
    <n v="0"/>
    <n v="0"/>
    <n v="0"/>
    <s v="Greater Than 8 Weeks Old"/>
  </r>
  <r>
    <s v="42-26-0002-01-00"/>
    <d v="2019-08-29T00:00:00"/>
    <x v="2"/>
    <s v="DISC"/>
    <n v="2"/>
    <n v="37.979999999999997"/>
    <n v="30"/>
    <n v="15"/>
    <n v="7.98"/>
    <n v="0.21"/>
    <s v="Thursday"/>
    <d v="2019-09-01T00:00:00"/>
    <s v="Sunday"/>
    <s v="Monday"/>
    <n v="0"/>
    <s v="Low Cost per Unit"/>
    <n v="0"/>
    <n v="1.1394"/>
    <n v="0"/>
    <n v="0"/>
    <n v="0"/>
    <s v="Greater Than 8 Weeks Old"/>
  </r>
  <r>
    <s v="42-26-0003-01-00"/>
    <d v="2019-08-07T00:00:00"/>
    <x v="2"/>
    <s v="DISC"/>
    <n v="1"/>
    <n v="23.99"/>
    <n v="15"/>
    <n v="15"/>
    <n v="8.99"/>
    <n v="0.37"/>
    <s v="Wednesday"/>
    <d v="2019-08-10T00:00:00"/>
    <s v="Saturday"/>
    <s v="Saturday"/>
    <n v="0"/>
    <s v="Low Cost per Unit"/>
    <n v="0"/>
    <n v="0"/>
    <n v="0"/>
    <n v="0"/>
    <n v="0"/>
    <s v="Greater Than 8 Weeks Old"/>
  </r>
  <r>
    <s v="42-26-0003-01-00"/>
    <d v="2019-08-09T00:00:00"/>
    <x v="2"/>
    <s v="DISC"/>
    <n v="2"/>
    <n v="47.98"/>
    <n v="30"/>
    <n v="15"/>
    <n v="17.98"/>
    <n v="0.37"/>
    <s v="Friday"/>
    <d v="2019-08-12T00:00:00"/>
    <s v="Monday"/>
    <s v="Monday"/>
    <n v="0"/>
    <s v="Low Cost per Unit"/>
    <n v="0"/>
    <n v="1.4393999999999998"/>
    <n v="0"/>
    <n v="0"/>
    <n v="0"/>
    <s v="Greater Than 8 Weeks Old"/>
  </r>
  <r>
    <s v="42-26-0003-01-00"/>
    <d v="2019-08-10T00:00:00"/>
    <x v="2"/>
    <s v="DISC"/>
    <n v="1"/>
    <n v="23.99"/>
    <n v="15"/>
    <n v="15"/>
    <n v="8.99"/>
    <n v="0.37"/>
    <s v="Saturday"/>
    <d v="2019-08-13T00:00:00"/>
    <s v="Tuesday"/>
    <s v="Tuesday"/>
    <n v="0"/>
    <s v="Low Cost per Unit"/>
    <n v="0"/>
    <n v="0"/>
    <n v="0"/>
    <n v="0"/>
    <n v="0"/>
    <s v="Greater Than 8 Weeks Old"/>
  </r>
  <r>
    <s v="42-26-0003-01-00"/>
    <d v="2019-08-11T00:00:00"/>
    <x v="2"/>
    <s v="DISC"/>
    <n v="1"/>
    <n v="23.99"/>
    <n v="15"/>
    <n v="15"/>
    <n v="8.99"/>
    <n v="0.37"/>
    <s v="Sunday"/>
    <d v="2019-08-14T00:00:00"/>
    <s v="Wednesday"/>
    <s v="Wednesday"/>
    <n v="0"/>
    <s v="Low Cost per Unit"/>
    <n v="0"/>
    <n v="0"/>
    <n v="0"/>
    <n v="0"/>
    <n v="0"/>
    <s v="Greater Than 8 Weeks Old"/>
  </r>
  <r>
    <s v="42-26-0003-01-00"/>
    <d v="2019-08-12T00:00:00"/>
    <x v="2"/>
    <s v="DISC"/>
    <n v="3"/>
    <n v="71.97"/>
    <n v="45"/>
    <n v="15"/>
    <n v="26.97"/>
    <n v="0.37"/>
    <s v="Monday"/>
    <d v="2019-08-15T00:00:00"/>
    <s v="Thursday"/>
    <s v="Thursday"/>
    <n v="0"/>
    <s v="Low Cost per Unit"/>
    <n v="0"/>
    <n v="2.1591"/>
    <n v="0"/>
    <n v="0"/>
    <n v="0"/>
    <s v="Greater Than 8 Weeks Old"/>
  </r>
  <r>
    <s v="42-26-0003-01-00"/>
    <d v="2019-08-13T00:00:00"/>
    <x v="2"/>
    <s v="DISC"/>
    <n v="1"/>
    <n v="18.989999999999998"/>
    <n v="15"/>
    <n v="15"/>
    <n v="3.99"/>
    <n v="0.21"/>
    <s v="Tuesday"/>
    <d v="2019-08-16T00:00:00"/>
    <s v="Friday"/>
    <s v="Friday"/>
    <n v="0.94950000000000001"/>
    <s v="Low Cost per Unit"/>
    <n v="0"/>
    <n v="0"/>
    <n v="0"/>
    <n v="0"/>
    <n v="0"/>
    <s v="Greater Than 8 Weeks Old"/>
  </r>
  <r>
    <s v="42-26-0003-01-00"/>
    <d v="2019-08-14T00:00:00"/>
    <x v="2"/>
    <s v="DISC"/>
    <n v="2"/>
    <n v="37.979999999999997"/>
    <n v="30"/>
    <n v="15"/>
    <n v="7.98"/>
    <n v="0.21"/>
    <s v="Wednesday"/>
    <d v="2019-08-17T00:00:00"/>
    <s v="Saturday"/>
    <s v="Saturday"/>
    <n v="0"/>
    <s v="Low Cost per Unit"/>
    <n v="0"/>
    <n v="1.1394"/>
    <n v="0"/>
    <n v="0"/>
    <n v="0"/>
    <s v="Greater Than 8 Weeks Old"/>
  </r>
  <r>
    <s v="42-26-0003-01-00"/>
    <d v="2019-08-15T00:00:00"/>
    <x v="2"/>
    <s v="DISC"/>
    <n v="2"/>
    <n v="37.979999999999997"/>
    <n v="30"/>
    <n v="15"/>
    <n v="7.98"/>
    <n v="0.21"/>
    <s v="Thursday"/>
    <d v="2019-08-18T00:00:00"/>
    <s v="Sunday"/>
    <s v="Monday"/>
    <n v="0"/>
    <s v="Low Cost per Unit"/>
    <n v="0"/>
    <n v="1.1394"/>
    <n v="0"/>
    <n v="0"/>
    <n v="0"/>
    <s v="Greater Than 8 Weeks Old"/>
  </r>
  <r>
    <s v="42-26-0003-01-00"/>
    <d v="2019-08-16T00:00:00"/>
    <x v="2"/>
    <s v="DISC"/>
    <n v="1"/>
    <n v="18.989999999999998"/>
    <n v="15"/>
    <n v="15"/>
    <n v="3.99"/>
    <n v="0.21"/>
    <s v="Friday"/>
    <d v="2019-08-19T00:00:00"/>
    <s v="Monday"/>
    <s v="Monday"/>
    <n v="0"/>
    <s v="Low Cost per Unit"/>
    <n v="0"/>
    <n v="0"/>
    <n v="0"/>
    <n v="0"/>
    <n v="0"/>
    <s v="Greater Than 8 Weeks Old"/>
  </r>
  <r>
    <s v="42-26-0003-01-00"/>
    <d v="2019-08-17T00:00:00"/>
    <x v="2"/>
    <s v="DISC"/>
    <n v="1"/>
    <n v="18.989999999999998"/>
    <n v="15"/>
    <n v="15"/>
    <n v="3.99"/>
    <n v="0.21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26-0003-01-00"/>
    <d v="2019-08-18T00:00:00"/>
    <x v="2"/>
    <s v="DISC"/>
    <n v="1"/>
    <n v="18.989999999999998"/>
    <n v="15"/>
    <n v="15"/>
    <n v="3.99"/>
    <n v="0.21"/>
    <s v="Sunday"/>
    <d v="2019-08-21T00:00:00"/>
    <s v="Wednesday"/>
    <s v="Wednesday"/>
    <n v="0"/>
    <s v="Low Cost per Unit"/>
    <n v="0"/>
    <n v="0"/>
    <n v="0"/>
    <n v="0"/>
    <n v="0"/>
    <s v="Greater Than 8 Weeks Old"/>
  </r>
  <r>
    <s v="42-26-0003-01-00"/>
    <d v="2019-08-19T00:00:00"/>
    <x v="2"/>
    <s v="DISC"/>
    <n v="2"/>
    <n v="37.979999999999997"/>
    <n v="30"/>
    <n v="15"/>
    <n v="7.98"/>
    <n v="0.21"/>
    <s v="Monday"/>
    <d v="2019-08-22T00:00:00"/>
    <s v="Thursday"/>
    <s v="Thursday"/>
    <n v="0"/>
    <s v="Low Cost per Unit"/>
    <n v="0"/>
    <n v="1.1394"/>
    <n v="0"/>
    <n v="0"/>
    <n v="0"/>
    <s v="Greater Than 8 Weeks Old"/>
  </r>
  <r>
    <s v="42-26-0003-01-00"/>
    <d v="2019-08-20T00:00:00"/>
    <x v="2"/>
    <s v="DISC"/>
    <n v="1"/>
    <n v="18.989999999999998"/>
    <n v="15"/>
    <n v="15"/>
    <n v="3.99"/>
    <n v="0.21"/>
    <s v="Tuesday"/>
    <d v="2019-08-23T00:00:00"/>
    <s v="Friday"/>
    <s v="Friday"/>
    <n v="0.94950000000000001"/>
    <s v="Low Cost per Unit"/>
    <n v="0"/>
    <n v="0"/>
    <n v="0"/>
    <n v="0"/>
    <n v="0"/>
    <s v="Greater Than 8 Weeks Old"/>
  </r>
  <r>
    <s v="42-26-0003-01-00"/>
    <d v="2019-08-21T00:00:00"/>
    <x v="2"/>
    <s v="DISC"/>
    <n v="4"/>
    <n v="75.959999999999994"/>
    <n v="60"/>
    <n v="15"/>
    <n v="15.96"/>
    <n v="0.21"/>
    <s v="Wednesday"/>
    <d v="2019-08-24T00:00:00"/>
    <s v="Saturday"/>
    <s v="Saturday"/>
    <n v="0"/>
    <s v="Low Cost per Unit"/>
    <n v="0"/>
    <n v="2.2787999999999999"/>
    <n v="0"/>
    <n v="0"/>
    <n v="0"/>
    <s v="Greater Than 8 Weeks Old"/>
  </r>
  <r>
    <s v="42-26-0003-01-00"/>
    <d v="2019-08-22T00:00:00"/>
    <x v="2"/>
    <s v="DISC"/>
    <n v="2"/>
    <n v="37.979999999999997"/>
    <n v="30"/>
    <n v="15"/>
    <n v="7.98"/>
    <n v="0.21"/>
    <s v="Thursday"/>
    <d v="2019-08-25T00:00:00"/>
    <s v="Sunday"/>
    <s v="Monday"/>
    <n v="0"/>
    <s v="Low Cost per Unit"/>
    <n v="0"/>
    <n v="1.1394"/>
    <n v="0"/>
    <n v="0"/>
    <n v="0"/>
    <s v="Greater Than 8 Weeks Old"/>
  </r>
  <r>
    <s v="42-26-0003-01-00"/>
    <d v="2019-08-23T00:00:00"/>
    <x v="2"/>
    <s v="DISC"/>
    <n v="1"/>
    <n v="18.989999999999998"/>
    <n v="15"/>
    <n v="15"/>
    <n v="3.99"/>
    <n v="0.21"/>
    <s v="Friday"/>
    <d v="2019-08-26T00:00:00"/>
    <s v="Monday"/>
    <s v="Monday"/>
    <n v="0"/>
    <s v="Low Cost per Unit"/>
    <n v="0"/>
    <n v="0"/>
    <n v="0"/>
    <n v="0"/>
    <n v="0"/>
    <s v="Greater Than 8 Weeks Old"/>
  </r>
  <r>
    <s v="42-26-0003-01-00"/>
    <d v="2019-08-24T00:00:00"/>
    <x v="2"/>
    <s v="DISC"/>
    <n v="2"/>
    <n v="37.979999999999997"/>
    <n v="30"/>
    <n v="15"/>
    <n v="7.98"/>
    <n v="0.21"/>
    <s v="Saturday"/>
    <d v="2019-08-27T00:00:00"/>
    <s v="Tuesday"/>
    <s v="Tuesday"/>
    <n v="0"/>
    <s v="Low Cost per Unit"/>
    <n v="0"/>
    <n v="1.1394"/>
    <n v="0"/>
    <n v="0"/>
    <n v="0"/>
    <s v="Greater Than 8 Weeks Old"/>
  </r>
  <r>
    <s v="42-26-0003-01-00"/>
    <d v="2019-08-25T00:00:00"/>
    <x v="2"/>
    <s v="DISC"/>
    <n v="3"/>
    <n v="56.97"/>
    <n v="45"/>
    <n v="15"/>
    <n v="11.97"/>
    <n v="0.21"/>
    <s v="Sunday"/>
    <d v="2019-08-28T00:00:00"/>
    <s v="Wednesday"/>
    <s v="Wednesday"/>
    <n v="0"/>
    <s v="Low Cost per Unit"/>
    <n v="0"/>
    <n v="1.7090999999999998"/>
    <n v="0"/>
    <n v="0"/>
    <n v="0"/>
    <s v="Greater Than 8 Weeks Old"/>
  </r>
  <r>
    <s v="42-26-0003-01-00"/>
    <d v="2019-08-26T00:00:00"/>
    <x v="2"/>
    <s v="DISC"/>
    <n v="6"/>
    <n v="113.94"/>
    <n v="90"/>
    <n v="15"/>
    <n v="23.94"/>
    <n v="0.21"/>
    <s v="Monday"/>
    <d v="2019-08-29T00:00:00"/>
    <s v="Thursday"/>
    <s v="Thursday"/>
    <n v="0"/>
    <s v="Low Cost per Unit"/>
    <n v="0"/>
    <n v="3.4181999999999997"/>
    <n v="0"/>
    <n v="0"/>
    <n v="0"/>
    <s v="Greater Than 8 Weeks Old"/>
  </r>
  <r>
    <s v="42-26-0003-01-00"/>
    <d v="2019-08-27T00:00:00"/>
    <x v="2"/>
    <s v="DISC"/>
    <n v="3"/>
    <n v="56.97"/>
    <n v="45"/>
    <n v="15"/>
    <n v="11.97"/>
    <n v="0.21"/>
    <s v="Tuesday"/>
    <d v="2019-08-30T00:00:00"/>
    <s v="Friday"/>
    <s v="Friday"/>
    <n v="2.8485"/>
    <s v="Low Cost per Unit"/>
    <n v="0"/>
    <n v="1.7090999999999998"/>
    <n v="0"/>
    <n v="0"/>
    <n v="0"/>
    <s v="Greater Than 8 Weeks Old"/>
  </r>
  <r>
    <s v="42-26-0003-01-00"/>
    <d v="2019-08-28T00:00:00"/>
    <x v="2"/>
    <s v="DISC"/>
    <n v="4"/>
    <n v="75.959999999999994"/>
    <n v="60"/>
    <n v="15"/>
    <n v="15.96"/>
    <n v="0.21"/>
    <s v="Wednesday"/>
    <d v="2019-08-31T00:00:00"/>
    <s v="Saturday"/>
    <s v="Saturday"/>
    <n v="0"/>
    <s v="Low Cost per Unit"/>
    <n v="0"/>
    <n v="2.2787999999999999"/>
    <n v="0"/>
    <n v="0"/>
    <n v="0"/>
    <s v="Greater Than 8 Weeks Old"/>
  </r>
  <r>
    <s v="42-26-0003-01-00"/>
    <d v="2019-08-29T00:00:00"/>
    <x v="2"/>
    <s v="DISC"/>
    <n v="2"/>
    <n v="37.979999999999997"/>
    <n v="30"/>
    <n v="15"/>
    <n v="7.98"/>
    <n v="0.21"/>
    <s v="Thursday"/>
    <d v="2019-09-01T00:00:00"/>
    <s v="Sunday"/>
    <s v="Monday"/>
    <n v="0"/>
    <s v="Low Cost per Unit"/>
    <n v="0"/>
    <n v="1.1394"/>
    <n v="0"/>
    <n v="0"/>
    <n v="0"/>
    <s v="Greater Than 8 Weeks Old"/>
  </r>
  <r>
    <s v="42-74-0002-00-00"/>
    <d v="2019-08-02T00:00:00"/>
    <x v="4"/>
    <s v="IMPULSE"/>
    <n v="1"/>
    <n v="45"/>
    <n v="15"/>
    <n v="15"/>
    <n v="30"/>
    <n v="0.67"/>
    <s v="Friday"/>
    <d v="2019-08-05T00:00:00"/>
    <s v="Monday"/>
    <s v="Monday"/>
    <n v="0"/>
    <s v="Low Cost per Unit"/>
    <n v="0"/>
    <n v="0"/>
    <n v="0"/>
    <n v="0"/>
    <n v="0"/>
    <s v="Greater Than 8 Weeks Old"/>
  </r>
  <r>
    <s v="42-74-0002-00-00"/>
    <d v="2019-08-08T00:00:00"/>
    <x v="4"/>
    <s v="IMPULSE"/>
    <n v="1"/>
    <n v="31.5"/>
    <n v="15"/>
    <n v="15"/>
    <n v="16.5"/>
    <n v="0.52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2-74-0003-00-00"/>
    <d v="2019-08-02T00:00:00"/>
    <x v="4"/>
    <s v="IMPULSE"/>
    <n v="3"/>
    <n v="105"/>
    <n v="36"/>
    <n v="12"/>
    <n v="69"/>
    <n v="0.66"/>
    <s v="Friday"/>
    <d v="2019-08-05T00:00:00"/>
    <s v="Monday"/>
    <s v="Monday"/>
    <n v="0"/>
    <s v="Low Cost per Unit"/>
    <n v="0"/>
    <n v="3.15"/>
    <n v="0"/>
    <n v="0"/>
    <n v="0"/>
    <s v="Greater Than 8 Weeks Old"/>
  </r>
  <r>
    <s v="42-74-0003-00-00"/>
    <d v="2019-08-06T00:00:00"/>
    <x v="4"/>
    <s v="IMPULSE"/>
    <n v="1"/>
    <n v="35"/>
    <n v="12"/>
    <n v="12"/>
    <n v="23"/>
    <n v="0.66"/>
    <s v="Tuesday"/>
    <d v="2019-08-09T00:00:00"/>
    <s v="Friday"/>
    <s v="Friday"/>
    <n v="1.75"/>
    <s v="Low Cost per Unit"/>
    <n v="0"/>
    <n v="0"/>
    <n v="0"/>
    <n v="0"/>
    <n v="0"/>
    <s v="Greater Than 8 Weeks Old"/>
  </r>
  <r>
    <s v="42-74-0003-00-00"/>
    <d v="2019-08-08T00:00:00"/>
    <x v="4"/>
    <s v="IMPULSE"/>
    <n v="1"/>
    <n v="35"/>
    <n v="12"/>
    <n v="12"/>
    <n v="23"/>
    <n v="0.66"/>
    <s v="Thursday"/>
    <d v="2019-08-11T00:00:00"/>
    <s v="Sunday"/>
    <s v="Monday"/>
    <n v="0"/>
    <s v="Low Cost per Unit"/>
    <n v="0"/>
    <n v="0"/>
    <n v="0"/>
    <n v="0"/>
    <n v="0"/>
    <s v="Greater Than 8 Weeks Old"/>
  </r>
  <r>
    <s v="42-74-0003-00-00"/>
    <d v="2019-08-10T00:00:00"/>
    <x v="4"/>
    <s v="IMPULSE"/>
    <n v="2"/>
    <n v="70"/>
    <n v="24"/>
    <n v="12"/>
    <n v="46"/>
    <n v="0.66"/>
    <s v="Saturday"/>
    <d v="2019-08-13T00:00:00"/>
    <s v="Tuesday"/>
    <s v="Tuesday"/>
    <n v="0"/>
    <s v="Low Cost per Unit"/>
    <n v="0"/>
    <n v="2.1"/>
    <n v="0"/>
    <n v="0"/>
    <n v="0"/>
    <s v="Greater Than 8 Weeks Old"/>
  </r>
  <r>
    <s v="42-74-0003-00-00"/>
    <d v="2019-08-14T00:00:00"/>
    <x v="4"/>
    <s v="IMPULSE"/>
    <n v="2"/>
    <n v="70"/>
    <n v="24"/>
    <n v="12"/>
    <n v="46"/>
    <n v="0.66"/>
    <s v="Wednesday"/>
    <d v="2019-08-17T00:00:00"/>
    <s v="Saturday"/>
    <s v="Saturday"/>
    <n v="0"/>
    <s v="Low Cost per Unit"/>
    <n v="0"/>
    <n v="2.1"/>
    <n v="0"/>
    <n v="0"/>
    <n v="0"/>
    <s v="Greater Than 8 Weeks Old"/>
  </r>
  <r>
    <s v="42-74-0003-00-00"/>
    <d v="2019-08-17T00:00:00"/>
    <x v="4"/>
    <s v="IMPULSE"/>
    <n v="1"/>
    <n v="35"/>
    <n v="12"/>
    <n v="12"/>
    <n v="23"/>
    <n v="0.66"/>
    <s v="Saturday"/>
    <d v="2019-08-20T00:00:00"/>
    <s v="Tuesday"/>
    <s v="Tuesday"/>
    <n v="0"/>
    <s v="Low Cost per Unit"/>
    <n v="0"/>
    <n v="0"/>
    <n v="0"/>
    <n v="0"/>
    <n v="0"/>
    <s v="Greater Than 8 Weeks Old"/>
  </r>
  <r>
    <s v="42-74-0004-00-00"/>
    <d v="2019-08-01T00:00:00"/>
    <x v="4"/>
    <s v="IMPULSE"/>
    <n v="1"/>
    <n v="35"/>
    <n v="15"/>
    <n v="15"/>
    <n v="20"/>
    <n v="0.56999999999999995"/>
    <s v="Thursday"/>
    <d v="2019-08-04T00:00:00"/>
    <s v="Sunday"/>
    <s v="Monday"/>
    <n v="0"/>
    <s v="Low Cost per Unit"/>
    <n v="0"/>
    <n v="0"/>
    <n v="0"/>
    <n v="0"/>
    <n v="0"/>
    <s v="Greater Than 8 Weeks Old"/>
  </r>
  <r>
    <s v="42-74-0004-00-00"/>
    <d v="2019-08-02T00:00:00"/>
    <x v="4"/>
    <s v="IMPULSE"/>
    <n v="3"/>
    <n v="105"/>
    <n v="45"/>
    <n v="15"/>
    <n v="60"/>
    <n v="0.56999999999999995"/>
    <s v="Friday"/>
    <d v="2019-08-05T00:00:00"/>
    <s v="Monday"/>
    <s v="Monday"/>
    <n v="0"/>
    <s v="Low Cost per Unit"/>
    <n v="0"/>
    <n v="3.15"/>
    <n v="0"/>
    <n v="0"/>
    <n v="0"/>
    <s v="Greater Than 8 Weeks Old"/>
  </r>
  <r>
    <s v="42-74-0004-00-00"/>
    <d v="2019-08-05T00:00:00"/>
    <x v="4"/>
    <s v="IMPULSE"/>
    <n v="1"/>
    <n v="35"/>
    <n v="15"/>
    <n v="15"/>
    <n v="20"/>
    <n v="0.56999999999999995"/>
    <s v="Monday"/>
    <d v="2019-08-08T00:00:00"/>
    <s v="Thursday"/>
    <s v="Thursday"/>
    <n v="0"/>
    <s v="Low Cost per Unit"/>
    <n v="0"/>
    <n v="0"/>
    <n v="0"/>
    <n v="0"/>
    <n v="0"/>
    <s v="Greater Than 8 Weeks Old"/>
  </r>
  <r>
    <s v="42-74-0004-00-00"/>
    <d v="2019-08-28T00:00:00"/>
    <x v="4"/>
    <s v="IMPULSE"/>
    <n v="1"/>
    <n v="35"/>
    <n v="15"/>
    <n v="15"/>
    <n v="20"/>
    <n v="0.56999999999999995"/>
    <s v="Wednesday"/>
    <d v="2019-08-31T00:00:00"/>
    <s v="Saturday"/>
    <s v="Saturday"/>
    <n v="0"/>
    <s v="Low Cost per Unit"/>
    <n v="0"/>
    <n v="0"/>
    <n v="0"/>
    <n v="0"/>
    <n v="0"/>
    <s v="Greater Than 8 Weeks Old"/>
  </r>
  <r>
    <s v="43-85-0001-01-00"/>
    <d v="2019-08-04T00:00:00"/>
    <x v="9"/>
    <s v="SHEETS"/>
    <n v="1"/>
    <n v="189"/>
    <n v="92"/>
    <n v="92"/>
    <n v="97"/>
    <n v="0.51"/>
    <s v="Sunday"/>
    <d v="2019-08-07T00:00:00"/>
    <s v="Wednesday"/>
    <s v="Wednesday"/>
    <n v="0"/>
    <s v="High Cost per Unit"/>
    <n v="0"/>
    <n v="0"/>
    <n v="0"/>
    <n v="0"/>
    <n v="0"/>
    <s v="Greater Than 8 Weeks Old"/>
  </r>
  <r>
    <s v="43-85-0001-01-00"/>
    <d v="2019-08-06T00:00:00"/>
    <x v="9"/>
    <s v="SHEETS"/>
    <n v="1"/>
    <n v="189"/>
    <n v="92"/>
    <n v="92"/>
    <n v="97"/>
    <n v="0.51"/>
    <s v="Tuesday"/>
    <d v="2019-08-09T00:00:00"/>
    <s v="Friday"/>
    <s v="Friday"/>
    <n v="9.4500000000000011"/>
    <s v="High Cost per Unit"/>
    <n v="0"/>
    <n v="0"/>
    <n v="0"/>
    <n v="0"/>
    <n v="0"/>
    <s v="Greater Than 8 Weeks Old"/>
  </r>
  <r>
    <s v="43-85-0001-01-00"/>
    <d v="2019-08-11T00:00:00"/>
    <x v="9"/>
    <s v="SHEETS"/>
    <n v="2"/>
    <n v="378"/>
    <n v="184"/>
    <n v="92"/>
    <n v="194"/>
    <n v="0.51"/>
    <s v="Sunday"/>
    <d v="2019-08-14T00:00:00"/>
    <s v="Wednesday"/>
    <s v="Wednesday"/>
    <n v="0"/>
    <s v="High Cost per Unit"/>
    <n v="0"/>
    <n v="11.34"/>
    <n v="0"/>
    <n v="0"/>
    <n v="0"/>
    <s v="Greater Than 8 Weeks Old"/>
  </r>
  <r>
    <s v="43-85-0001-01-00"/>
    <d v="2019-08-15T00:00:00"/>
    <x v="9"/>
    <s v="SHEETS"/>
    <n v="1"/>
    <n v="189"/>
    <n v="92"/>
    <n v="92"/>
    <n v="97"/>
    <n v="0.51"/>
    <s v="Thursday"/>
    <d v="2019-08-18T00:00:00"/>
    <s v="Sunday"/>
    <s v="Monday"/>
    <n v="0"/>
    <s v="High Cost per Unit"/>
    <n v="0"/>
    <n v="0"/>
    <n v="0"/>
    <n v="0"/>
    <n v="0"/>
    <s v="Greater Than 8 Weeks Old"/>
  </r>
  <r>
    <s v="43-85-0001-01-00"/>
    <d v="2019-08-16T00:00:00"/>
    <x v="9"/>
    <s v="SHEETS"/>
    <n v="1"/>
    <n v="189"/>
    <n v="92"/>
    <n v="92"/>
    <n v="97"/>
    <n v="0.51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3-85-0001-01-00"/>
    <d v="2019-08-19T00:00:00"/>
    <x v="9"/>
    <s v="SHEETS"/>
    <n v="1"/>
    <n v="189"/>
    <n v="92"/>
    <n v="92"/>
    <n v="97"/>
    <n v="0.51"/>
    <s v="Monday"/>
    <d v="2019-08-22T00:00:00"/>
    <s v="Thursday"/>
    <s v="Thursday"/>
    <n v="0"/>
    <s v="High Cost per Unit"/>
    <n v="0"/>
    <n v="0"/>
    <n v="0"/>
    <n v="0"/>
    <n v="0"/>
    <s v="Greater Than 8 Weeks Old"/>
  </r>
  <r>
    <s v="43-85-0001-01-00"/>
    <d v="2019-08-20T00:00:00"/>
    <x v="9"/>
    <s v="SHEETS"/>
    <n v="1"/>
    <n v="189"/>
    <n v="92"/>
    <n v="92"/>
    <n v="97"/>
    <n v="0.51"/>
    <s v="Tuesday"/>
    <d v="2019-08-23T00:00:00"/>
    <s v="Friday"/>
    <s v="Friday"/>
    <n v="9.4500000000000011"/>
    <s v="High Cost per Unit"/>
    <n v="0"/>
    <n v="0"/>
    <n v="0"/>
    <n v="0"/>
    <n v="0"/>
    <s v="Greater Than 8 Weeks Old"/>
  </r>
  <r>
    <s v="43-85-0001-01-00"/>
    <d v="2019-08-21T00:00:00"/>
    <x v="9"/>
    <s v="SHEETS"/>
    <n v="1"/>
    <n v="189"/>
    <n v="92"/>
    <n v="92"/>
    <n v="97"/>
    <n v="0.51"/>
    <s v="Wednesday"/>
    <d v="2019-08-24T00:00:00"/>
    <s v="Saturday"/>
    <s v="Saturday"/>
    <n v="0"/>
    <s v="High Cost per Unit"/>
    <n v="0"/>
    <n v="0"/>
    <n v="0"/>
    <n v="0"/>
    <n v="0"/>
    <s v="Greater Than 8 Weeks Old"/>
  </r>
  <r>
    <s v="43-85-0001-01-00"/>
    <d v="2019-08-22T00:00:00"/>
    <x v="9"/>
    <s v="SHEETS"/>
    <n v="1"/>
    <n v="189"/>
    <n v="92"/>
    <n v="92"/>
    <n v="97"/>
    <n v="0.51"/>
    <s v="Thursday"/>
    <d v="2019-08-25T00:00:00"/>
    <s v="Sunday"/>
    <s v="Monday"/>
    <n v="0"/>
    <s v="High Cost per Unit"/>
    <n v="0"/>
    <n v="0"/>
    <n v="0"/>
    <n v="0"/>
    <n v="0"/>
    <s v="Greater Than 8 Weeks Old"/>
  </r>
  <r>
    <s v="43-85-0001-01-00"/>
    <d v="2019-08-28T00:00:00"/>
    <x v="9"/>
    <s v="SHEETS"/>
    <n v="2"/>
    <n v="378"/>
    <n v="184"/>
    <n v="92"/>
    <n v="194"/>
    <n v="0.51"/>
    <s v="Wednesday"/>
    <d v="2019-08-31T00:00:00"/>
    <s v="Saturday"/>
    <s v="Saturday"/>
    <n v="0"/>
    <s v="High Cost per Unit"/>
    <n v="0"/>
    <n v="11.34"/>
    <n v="0"/>
    <n v="0"/>
    <n v="0"/>
    <s v="Greater Than 8 Weeks Old"/>
  </r>
  <r>
    <s v="43-85-0003-01-01"/>
    <d v="2019-08-09T00:00:00"/>
    <x v="9"/>
    <s v="SHEETS"/>
    <n v="2"/>
    <n v="90"/>
    <n v="45"/>
    <n v="22.5"/>
    <n v="45"/>
    <n v="0.5"/>
    <s v="Friday"/>
    <d v="2019-08-12T00:00:00"/>
    <s v="Monday"/>
    <s v="Monday"/>
    <n v="0"/>
    <s v="High Cost per Unit"/>
    <n v="0"/>
    <n v="2.6999999999999997"/>
    <n v="0"/>
    <n v="0"/>
    <n v="0"/>
    <s v="Greater Than 8 Weeks Old"/>
  </r>
  <r>
    <s v="43-85-0003-01-01"/>
    <d v="2019-08-25T00:00:00"/>
    <x v="9"/>
    <s v="SHEETS"/>
    <n v="1"/>
    <n v="45"/>
    <n v="22.5"/>
    <n v="22.5"/>
    <n v="22.5"/>
    <n v="0.5"/>
    <s v="Sunday"/>
    <d v="2019-08-28T00:00:00"/>
    <s v="Wednesday"/>
    <s v="Wednesday"/>
    <n v="0"/>
    <s v="High Cost per Unit"/>
    <n v="0"/>
    <n v="0"/>
    <n v="0"/>
    <n v="0"/>
    <n v="0"/>
    <s v="Greater Than 8 Weeks Old"/>
  </r>
  <r>
    <s v="44-12-0001-06-09"/>
    <d v="2019-08-03T00:00:00"/>
    <x v="5"/>
    <s v="TOPS"/>
    <n v="1"/>
    <n v="69"/>
    <n v="30"/>
    <n v="30"/>
    <n v="39"/>
    <n v="0.56999999999999995"/>
    <s v="Saturday"/>
    <d v="2019-08-06T00:00:00"/>
    <s v="Tuesday"/>
    <s v="Tuesday"/>
    <n v="0"/>
    <s v="High Cost per Unit"/>
    <n v="0"/>
    <n v="0"/>
    <n v="0"/>
    <n v="0"/>
    <n v="0"/>
    <s v="Greater Than 8 Weeks Old"/>
  </r>
  <r>
    <s v="44-12-0001-06-09"/>
    <d v="2019-08-06T00:00:00"/>
    <x v="5"/>
    <s v="TOPS"/>
    <n v="1"/>
    <n v="69"/>
    <n v="30"/>
    <n v="30"/>
    <n v="39"/>
    <n v="0.56999999999999995"/>
    <s v="Tuesday"/>
    <d v="2019-08-09T00:00:00"/>
    <s v="Friday"/>
    <s v="Friday"/>
    <n v="3.45"/>
    <s v="High Cost per Unit"/>
    <n v="0"/>
    <n v="0"/>
    <n v="0"/>
    <n v="0"/>
    <n v="0"/>
    <s v="Greater Than 8 Weeks Old"/>
  </r>
  <r>
    <s v="44-12-0001-06-09"/>
    <d v="2019-08-07T00:00:00"/>
    <x v="5"/>
    <s v="TOPS"/>
    <n v="1"/>
    <n v="69"/>
    <n v="30"/>
    <n v="30"/>
    <n v="39"/>
    <n v="0.56999999999999995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44-12-0001-06-09"/>
    <d v="2019-08-09T00:00:00"/>
    <x v="5"/>
    <s v="TOPS"/>
    <n v="1"/>
    <n v="69"/>
    <n v="30"/>
    <n v="30"/>
    <n v="39"/>
    <n v="0.56999999999999995"/>
    <s v="Friday"/>
    <d v="2019-08-12T00:00:00"/>
    <s v="Monday"/>
    <s v="Monday"/>
    <n v="0"/>
    <s v="High Cost per Unit"/>
    <n v="0"/>
    <n v="0"/>
    <n v="0"/>
    <n v="0"/>
    <n v="0"/>
    <s v="Greater Than 8 Weeks Old"/>
  </r>
  <r>
    <s v="44-12-0001-06-09"/>
    <d v="2019-08-16T00:00:00"/>
    <x v="5"/>
    <s v="TOPS"/>
    <n v="1"/>
    <n v="69"/>
    <n v="30"/>
    <n v="30"/>
    <n v="39"/>
    <n v="0.5699999999999999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4-12-0001-06-09"/>
    <d v="2019-08-20T00:00:00"/>
    <x v="5"/>
    <s v="TOPS"/>
    <n v="1"/>
    <n v="69"/>
    <n v="30"/>
    <n v="30"/>
    <n v="39"/>
    <n v="0.56999999999999995"/>
    <s v="Tuesday"/>
    <d v="2019-08-23T00:00:00"/>
    <s v="Friday"/>
    <s v="Friday"/>
    <n v="3.45"/>
    <s v="High Cost per Unit"/>
    <n v="0"/>
    <n v="0"/>
    <n v="0"/>
    <n v="0"/>
    <n v="0"/>
    <s v="Greater Than 8 Weeks Old"/>
  </r>
  <r>
    <s v="44-12-0001-06-09"/>
    <d v="2019-08-21T00:00:00"/>
    <x v="5"/>
    <s v="TOPS"/>
    <n v="2"/>
    <n v="138"/>
    <n v="60"/>
    <n v="30"/>
    <n v="78"/>
    <n v="0.56999999999999995"/>
    <s v="Wednesday"/>
    <d v="2019-08-24T00:00:00"/>
    <s v="Saturday"/>
    <s v="Saturday"/>
    <n v="0"/>
    <s v="High Cost per Unit"/>
    <n v="0"/>
    <n v="4.1399999999999997"/>
    <n v="0"/>
    <n v="0"/>
    <n v="0"/>
    <s v="Greater Than 8 Weeks Old"/>
  </r>
  <r>
    <s v="44-12-0001-06-10"/>
    <d v="2019-08-06T00:00:00"/>
    <x v="5"/>
    <s v="TOPS"/>
    <n v="1"/>
    <n v="69"/>
    <n v="30"/>
    <n v="30"/>
    <n v="39"/>
    <n v="0.56999999999999995"/>
    <s v="Tuesday"/>
    <d v="2019-08-09T00:00:00"/>
    <s v="Friday"/>
    <s v="Friday"/>
    <n v="3.45"/>
    <s v="High Cost per Unit"/>
    <n v="0"/>
    <n v="0"/>
    <n v="0"/>
    <n v="0"/>
    <n v="0"/>
    <s v="Greater Than 8 Weeks Old"/>
  </r>
  <r>
    <s v="44-12-0001-06-10"/>
    <d v="2019-08-07T00:00:00"/>
    <x v="5"/>
    <s v="TOPS"/>
    <n v="1"/>
    <n v="69"/>
    <n v="30"/>
    <n v="30"/>
    <n v="39"/>
    <n v="0.56999999999999995"/>
    <s v="Wednesday"/>
    <d v="2019-08-10T00:00:00"/>
    <s v="Saturday"/>
    <s v="Saturday"/>
    <n v="0"/>
    <s v="High Cost per Unit"/>
    <n v="0"/>
    <n v="0"/>
    <n v="0"/>
    <n v="0"/>
    <n v="0"/>
    <s v="Greater Than 8 Weeks Old"/>
  </r>
  <r>
    <s v="44-12-0001-06-10"/>
    <d v="2019-08-16T00:00:00"/>
    <x v="5"/>
    <s v="TOPS"/>
    <n v="1"/>
    <n v="69"/>
    <n v="30"/>
    <n v="30"/>
    <n v="39"/>
    <n v="0.56999999999999995"/>
    <s v="Friday"/>
    <d v="2019-08-19T00:00:00"/>
    <s v="Monday"/>
    <s v="Monday"/>
    <n v="0"/>
    <s v="High Cost per Unit"/>
    <n v="0"/>
    <n v="0"/>
    <n v="0"/>
    <n v="0"/>
    <n v="0"/>
    <s v="Greater Than 8 Weeks Old"/>
  </r>
  <r>
    <s v="44-12-0001-06-10"/>
    <d v="2019-08-24T00:00:00"/>
    <x v="5"/>
    <s v="TOPS"/>
    <n v="1"/>
    <n v="69"/>
    <n v="30"/>
    <n v="30"/>
    <n v="39"/>
    <n v="0.56999999999999995"/>
    <s v="Saturday"/>
    <d v="2019-08-27T00:00:00"/>
    <s v="Tuesday"/>
    <s v="Tuesday"/>
    <n v="0"/>
    <s v="High Cost per Unit"/>
    <n v="0"/>
    <n v="0"/>
    <n v="0"/>
    <n v="0"/>
    <n v="0"/>
    <s v="Greater Than 8 Weeks Old"/>
  </r>
  <r>
    <s v="44-12-0001-06-10"/>
    <d v="2019-08-26T00:00:00"/>
    <x v="5"/>
    <s v="TOPS"/>
    <n v="1"/>
    <n v="69"/>
    <n v="30"/>
    <n v="30"/>
    <n v="39"/>
    <n v="0.56999999999999995"/>
    <s v="Monday"/>
    <d v="2019-08-29T00:00:00"/>
    <s v="Thursday"/>
    <s v="Thursday"/>
    <n v="0"/>
    <s v="High Cost per Unit"/>
    <n v="0"/>
    <n v="0"/>
    <n v="0"/>
    <n v="0"/>
    <n v="0"/>
    <s v="Greater Than 8 Weeks Old"/>
  </r>
  <r>
    <s v="44-12-0001-06-10"/>
    <d v="2019-08-28T00:00:00"/>
    <x v="5"/>
    <s v="TOPS"/>
    <n v="2"/>
    <n v="138"/>
    <n v="60"/>
    <n v="30"/>
    <n v="78"/>
    <n v="0.56999999999999995"/>
    <s v="Wednesday"/>
    <d v="2019-08-31T00:00:00"/>
    <s v="Saturday"/>
    <s v="Saturday"/>
    <n v="0"/>
    <s v="High Cost per Unit"/>
    <n v="0"/>
    <n v="4.1399999999999997"/>
    <n v="0"/>
    <n v="0"/>
    <n v="0"/>
    <s v="Greater Than 8 Weeks Ol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52A1B-6BD2-47B8-8D64-414EDADC0B5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3:B61" firstHeaderRow="1" firstDataRow="1" firstDataCol="1"/>
  <pivotFields count="22">
    <pivotField showAll="0"/>
    <pivotField numFmtId="14" showAll="0"/>
    <pivotField showAll="0"/>
    <pivotField showAll="0"/>
    <pivotField numFmtId="164" showAll="0"/>
    <pivotField numFmtId="8" showAll="0"/>
    <pivotField numFmtId="8" showAll="0"/>
    <pivotField showAll="0"/>
    <pivotField dataField="1" numFmtId="8" showAll="0"/>
    <pivotField numFmtId="9" showAll="0"/>
    <pivotField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8" showAll="0"/>
    <pivotField showAll="0"/>
    <pivotField numFmtId="8" showAll="0"/>
    <pivotField numFmtId="8" showAll="0"/>
    <pivotField numFmtId="8" showAll="0"/>
    <pivotField numFmtId="8" showAll="0"/>
    <pivotField numFmtId="8" showAll="0"/>
    <pivotField showAll="0"/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Gross Margin $" fld="8" baseField="0" baseItem="0" numFmtId="44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2C112-36C7-4D83-8929-9DC2012C6964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7:B45" firstHeaderRow="1" firstDataRow="1" firstDataCol="1"/>
  <pivotFields count="22">
    <pivotField showAll="0"/>
    <pivotField numFmtId="14" showAll="0"/>
    <pivotField showAll="0"/>
    <pivotField showAll="0"/>
    <pivotField numFmtId="164" showAll="0"/>
    <pivotField dataField="1" numFmtId="8" showAll="0"/>
    <pivotField numFmtId="8" showAll="0"/>
    <pivotField showAll="0"/>
    <pivotField numFmtId="8" showAll="0"/>
    <pivotField numFmtId="9" showAll="0"/>
    <pivotField showAll="0"/>
    <pivotField numFmtId="1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8" showAll="0"/>
    <pivotField showAll="0"/>
    <pivotField numFmtId="8" showAll="0"/>
    <pivotField numFmtId="8" showAll="0"/>
    <pivotField numFmtId="8" showAll="0"/>
    <pivotField numFmtId="8" showAll="0"/>
    <pivotField numFmtId="8" showAll="0"/>
    <pivotField showAll="0"/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$_Sold" fld="5" baseField="0" baseItem="0" numFmtId="44"/>
  </dataFields>
  <formats count="1">
    <format dxfId="1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187D4-2901-4A61-9753-321DA2F9CE0F}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9:B27" firstHeaderRow="1" firstDataRow="1" firstDataCol="1"/>
  <pivotFields count="22">
    <pivotField showAll="0"/>
    <pivotField numFmtId="14" showAll="0"/>
    <pivotField showAll="0"/>
    <pivotField showAll="0"/>
    <pivotField numFmtId="164" showAll="0"/>
    <pivotField numFmtId="8" showAll="0"/>
    <pivotField numFmtId="8" showAll="0"/>
    <pivotField showAll="0"/>
    <pivotField dataField="1" numFmtId="8" showAll="0"/>
    <pivotField numFmtId="9" showAll="0"/>
    <pivotField axis="axisRow"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4" showAll="0"/>
    <pivotField showAll="0"/>
    <pivotField showAll="0"/>
    <pivotField numFmtId="8" showAll="0"/>
    <pivotField showAll="0"/>
    <pivotField numFmtId="8" showAll="0"/>
    <pivotField numFmtId="8" showAll="0"/>
    <pivotField numFmtId="8" showAll="0"/>
    <pivotField numFmtId="8" showAll="0"/>
    <pivotField numFmtId="8"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Gross Margin $" fld="8" baseField="0" baseItem="0" numFmtId="44"/>
  </dataFields>
  <formats count="1">
    <format dxfId="17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D7069-F038-4A3C-9BE3-8182678738A0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1" firstHeaderRow="1" firstDataRow="1" firstDataCol="1"/>
  <pivotFields count="22">
    <pivotField showAll="0"/>
    <pivotField numFmtId="14" showAll="0"/>
    <pivotField showAll="0"/>
    <pivotField showAll="0"/>
    <pivotField numFmtId="164" showAll="0"/>
    <pivotField dataField="1" numFmtId="8" showAll="0"/>
    <pivotField numFmtId="8" showAll="0"/>
    <pivotField showAll="0"/>
    <pivotField numFmtId="8" showAll="0"/>
    <pivotField numFmtId="9" showAll="0"/>
    <pivotField axis="axisRow" showAll="0">
      <items count="8">
        <item x="3"/>
        <item x="4"/>
        <item x="5"/>
        <item x="6"/>
        <item x="0"/>
        <item x="1"/>
        <item x="2"/>
        <item t="default"/>
      </items>
    </pivotField>
    <pivotField numFmtId="14" showAll="0"/>
    <pivotField showAll="0"/>
    <pivotField showAll="0"/>
    <pivotField numFmtId="8" showAll="0"/>
    <pivotField showAll="0"/>
    <pivotField numFmtId="8" showAll="0"/>
    <pivotField numFmtId="8" showAll="0"/>
    <pivotField numFmtId="8" showAll="0"/>
    <pivotField numFmtId="8" showAll="0"/>
    <pivotField numFmtId="8"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$_Sold" fld="5" baseField="0" baseItem="0" numFmtId="44"/>
  </dataFields>
  <formats count="1">
    <format dxfId="18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A6052-FD2B-46EC-AA22-7F0C6E28DD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ay of the Week">
  <location ref="A3:D11" firstHeaderRow="0" firstDataRow="1" firstDataCol="1"/>
  <pivotFields count="13">
    <pivotField numFmtId="14" showAll="0"/>
    <pivotField showAll="0"/>
    <pivotField numFmtId="8" showAll="0"/>
    <pivotField numFmtId="8" showAll="0"/>
    <pivotField dataField="1" numFmtId="8" showAll="0"/>
    <pivotField numFmtId="8" showAll="0"/>
    <pivotField dataField="1" showAll="0"/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numFmtId="14" showAll="0"/>
    <pivotField showAll="0"/>
    <pivotField showAll="0"/>
    <pivotField numFmtId="8" showAll="0"/>
    <pivotField dataField="1" numFmtId="8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Discounted_Sales" fld="12" baseField="0" baseItem="0" numFmtId="44"/>
    <dataField name="Costs $" fld="4" baseField="0" baseItem="0" numFmtId="44"/>
    <dataField name="Sales Units" fld="6" baseField="0" baseItem="0"/>
  </dataFields>
  <formats count="1">
    <format dxfId="12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onditionalFormats count="3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Dark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7D63A-C8D4-4683-993A-1A042FB81D5B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4" firstHeaderRow="0" firstDataRow="1" firstDataCol="1"/>
  <pivotFields count="22">
    <pivotField showAll="0"/>
    <pivotField numFmtId="14" showAll="0"/>
    <pivotField axis="axisRow" showAll="0">
      <items count="11">
        <item x="4"/>
        <item x="3"/>
        <item x="9"/>
        <item x="0"/>
        <item x="2"/>
        <item x="8"/>
        <item x="7"/>
        <item x="1"/>
        <item x="5"/>
        <item x="6"/>
        <item t="default"/>
      </items>
    </pivotField>
    <pivotField showAll="0"/>
    <pivotField numFmtId="164" showAll="0"/>
    <pivotField dataField="1" numFmtId="8" showAll="0"/>
    <pivotField dataField="1" numFmtId="8" showAll="0"/>
    <pivotField numFmtId="8" showAll="0"/>
    <pivotField dataField="1" numFmtId="8" showAll="0"/>
    <pivotField numFmtId="9" showAll="0"/>
    <pivotField showAll="0"/>
    <pivotField numFmtId="14" showAll="0"/>
    <pivotField showAll="0"/>
    <pivotField showAll="0"/>
    <pivotField numFmtId="8" showAll="0"/>
    <pivotField showAll="0"/>
    <pivotField numFmtId="8" showAll="0"/>
    <pivotField numFmtId="8" showAll="0"/>
    <pivotField numFmtId="8" showAll="0"/>
    <pivotField numFmtId="8" showAll="0"/>
    <pivotField numFmtId="8" showAll="0"/>
    <pivotField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$" fld="5" baseField="0" baseItem="0"/>
    <dataField name="Sum of Cost $" fld="6" baseField="0" baseItem="0"/>
    <dataField name="Sum of Gross Margin $" fld="8" baseField="0" baseItem="0"/>
  </dataFields>
  <formats count="1">
    <format dxfId="7">
      <pivotArea outline="0" collapsedLevelsAreSubtotals="1" fieldPosition="0"/>
    </format>
  </formats>
  <conditionalFormats count="4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type="all"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0E24A-B70E-4121-A0DA-F5E242689BDD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15" firstHeaderRow="0" firstDataRow="1" firstDataCol="2" rowPageCount="1" colPageCount="1"/>
  <pivotFields count="22">
    <pivotField compact="0" outline="0" showAll="0" defaultSubtotal="0"/>
    <pivotField axis="axisPage" compact="0" numFmtId="14" outline="0" multipleItemSelectionAllowed="1" showAll="0" defaultSubtotal="0">
      <items count="31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27"/>
        <item h="1" x="28"/>
        <item h="1" x="29"/>
        <item h="1" x="30"/>
      </items>
    </pivotField>
    <pivotField axis="axisRow" compact="0" outline="0" showAll="0" sortType="descending" defaultSubtotal="0">
      <items count="10">
        <item x="4"/>
        <item x="3"/>
        <item x="9"/>
        <item x="0"/>
        <item x="2"/>
        <item x="8"/>
        <item x="7"/>
        <item x="1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measureFilter="1" defaultSubtotal="0">
      <items count="25">
        <item x="18"/>
        <item x="13"/>
        <item x="15"/>
        <item x="17"/>
        <item x="12"/>
        <item x="8"/>
        <item x="20"/>
        <item x="19"/>
        <item x="2"/>
        <item x="10"/>
        <item x="24"/>
        <item x="1"/>
        <item x="22"/>
        <item x="11"/>
        <item x="7"/>
        <item x="3"/>
        <item x="0"/>
        <item x="4"/>
        <item x="9"/>
        <item x="6"/>
        <item x="5"/>
        <item x="21"/>
        <item x="16"/>
        <item x="23"/>
        <item x="14"/>
      </items>
    </pivotField>
    <pivotField compact="0" numFmtId="164" outline="0" showAll="0" defaultSubtotal="0"/>
    <pivotField dataField="1" compact="0" numFmtId="8" outline="0" showAll="0" defaultSubtotal="0"/>
    <pivotField dataField="1" compact="0" numFmtId="8" outline="0" showAll="0" defaultSubtotal="0"/>
    <pivotField compact="0" outline="0" showAll="0" defaultSubtotal="0"/>
    <pivotField dataField="1" compact="0" numFmtId="8" outline="0" showAll="0" defaultSubtotal="0"/>
    <pivotField compact="0" numFmtId="9" outline="0" showAll="0" defaultSubtotal="0"/>
    <pivotField compact="0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numFmtId="8" outline="0" showAll="0" defaultSubtotal="0"/>
    <pivotField compact="0" outline="0" showAll="0" defaultSubtotal="0"/>
    <pivotField compact="0" numFmtId="8" outline="0" showAll="0" defaultSubtotal="0"/>
    <pivotField compact="0" numFmtId="8" outline="0" showAll="0" defaultSubtotal="0"/>
    <pivotField compact="0" numFmtId="8" outline="0" showAll="0" defaultSubtotal="0"/>
    <pivotField compact="0" numFmtId="8" outline="0" showAll="0" defaultSubtotal="0"/>
    <pivotField compact="0" numFmtId="8" outline="0" showAll="0" defaultSubtotal="0"/>
    <pivotField compact="0" outline="0" showAll="0" defaultSubtotal="0"/>
  </pivotFields>
  <rowFields count="2">
    <field x="3"/>
    <field x="2"/>
  </rowFields>
  <rowItems count="12">
    <i>
      <x v="1"/>
      <x v="7"/>
    </i>
    <i>
      <x v="7"/>
      <x v="7"/>
    </i>
    <i>
      <x v="8"/>
      <x v="4"/>
    </i>
    <i>
      <x v="11"/>
      <x v="7"/>
    </i>
    <i>
      <x v="13"/>
      <x/>
    </i>
    <i>
      <x v="15"/>
      <x v="7"/>
    </i>
    <i>
      <x v="16"/>
      <x v="3"/>
    </i>
    <i>
      <x v="17"/>
      <x v="7"/>
    </i>
    <i>
      <x v="19"/>
      <x v="8"/>
    </i>
    <i>
      <x v="20"/>
      <x v="1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Sum of $_Sold" fld="5" baseField="0" baseItem="0"/>
    <dataField name="Sum of Total_Cost" fld="6" baseField="0" baseItem="0"/>
    <dataField name="Sum of Gross Margin $" fld="8" baseField="0" baseItem="0"/>
  </dataFields>
  <formats count="1">
    <format dxfId="5">
      <pivotArea outline="0" collapsedLevelsAreSubtotals="1" fieldPosition="0"/>
    </format>
  </formats>
  <conditionalFormats count="1">
    <conditionalFormat type="all"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6" selected="0">
              <x v="0"/>
              <x v="1"/>
              <x v="3"/>
              <x v="4"/>
              <x v="7"/>
              <x v="8"/>
            </reference>
            <reference field="3" count="10" selected="0">
              <x v="1"/>
              <x v="7"/>
              <x v="8"/>
              <x v="11"/>
              <x v="13"/>
              <x v="15"/>
              <x v="16"/>
              <x v="17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CD23-F3D5-45D1-BB65-6CFE0468BA4D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H29" firstHeaderRow="0" firstDataRow="1" firstDataCol="1" rowPageCount="1" colPageCount="1"/>
  <pivotFields count="12">
    <pivotField axis="axisRow" dataField="1" compact="0" outline="0" showAll="0" measureFilter="1" sortType="ascending" defaultSubtotal="0">
      <items count="202">
        <item x="165"/>
        <item x="125"/>
        <item x="85"/>
        <item x="86"/>
        <item x="186"/>
        <item x="139"/>
        <item x="0"/>
        <item x="1"/>
        <item x="87"/>
        <item x="88"/>
        <item x="151"/>
        <item x="152"/>
        <item x="140"/>
        <item x="141"/>
        <item x="126"/>
        <item x="127"/>
        <item x="89"/>
        <item x="166"/>
        <item x="167"/>
        <item x="153"/>
        <item x="181"/>
        <item x="195"/>
        <item x="176"/>
        <item x="2"/>
        <item x="168"/>
        <item x="128"/>
        <item x="177"/>
        <item x="154"/>
        <item x="90"/>
        <item x="3"/>
        <item x="4"/>
        <item x="5"/>
        <item x="142"/>
        <item x="169"/>
        <item x="155"/>
        <item x="6"/>
        <item x="7"/>
        <item x="8"/>
        <item x="196"/>
        <item x="187"/>
        <item x="170"/>
        <item x="9"/>
        <item x="91"/>
        <item x="129"/>
        <item x="92"/>
        <item x="10"/>
        <item x="11"/>
        <item x="12"/>
        <item x="13"/>
        <item x="14"/>
        <item x="15"/>
        <item x="16"/>
        <item x="156"/>
        <item x="17"/>
        <item x="130"/>
        <item x="18"/>
        <item x="19"/>
        <item x="93"/>
        <item x="20"/>
        <item x="131"/>
        <item x="94"/>
        <item x="21"/>
        <item x="157"/>
        <item x="197"/>
        <item x="171"/>
        <item x="132"/>
        <item x="22"/>
        <item x="23"/>
        <item x="95"/>
        <item x="24"/>
        <item x="188"/>
        <item x="96"/>
        <item x="25"/>
        <item x="26"/>
        <item x="97"/>
        <item x="133"/>
        <item x="27"/>
        <item x="143"/>
        <item x="28"/>
        <item x="29"/>
        <item x="30"/>
        <item x="31"/>
        <item x="32"/>
        <item x="144"/>
        <item x="198"/>
        <item x="145"/>
        <item x="33"/>
        <item x="34"/>
        <item x="182"/>
        <item x="183"/>
        <item x="35"/>
        <item x="36"/>
        <item x="134"/>
        <item x="37"/>
        <item x="98"/>
        <item x="99"/>
        <item x="38"/>
        <item x="146"/>
        <item x="178"/>
        <item x="39"/>
        <item x="100"/>
        <item x="199"/>
        <item x="40"/>
        <item x="172"/>
        <item x="200"/>
        <item x="101"/>
        <item x="41"/>
        <item x="42"/>
        <item x="43"/>
        <item x="179"/>
        <item x="102"/>
        <item x="103"/>
        <item x="104"/>
        <item x="173"/>
        <item x="158"/>
        <item x="105"/>
        <item x="189"/>
        <item x="159"/>
        <item x="44"/>
        <item x="106"/>
        <item x="45"/>
        <item x="46"/>
        <item x="107"/>
        <item x="47"/>
        <item x="48"/>
        <item x="49"/>
        <item x="50"/>
        <item x="51"/>
        <item x="52"/>
        <item x="108"/>
        <item x="109"/>
        <item x="53"/>
        <item x="190"/>
        <item x="110"/>
        <item x="54"/>
        <item x="55"/>
        <item x="135"/>
        <item x="111"/>
        <item x="56"/>
        <item x="57"/>
        <item x="191"/>
        <item x="160"/>
        <item x="58"/>
        <item x="59"/>
        <item x="60"/>
        <item x="61"/>
        <item x="112"/>
        <item x="62"/>
        <item x="63"/>
        <item x="161"/>
        <item x="64"/>
        <item x="65"/>
        <item x="66"/>
        <item x="184"/>
        <item x="180"/>
        <item x="67"/>
        <item x="68"/>
        <item x="69"/>
        <item x="70"/>
        <item x="113"/>
        <item x="114"/>
        <item x="71"/>
        <item x="115"/>
        <item x="72"/>
        <item x="162"/>
        <item x="136"/>
        <item x="163"/>
        <item x="116"/>
        <item x="73"/>
        <item x="201"/>
        <item x="74"/>
        <item x="75"/>
        <item x="76"/>
        <item x="192"/>
        <item x="147"/>
        <item x="185"/>
        <item x="117"/>
        <item x="148"/>
        <item x="118"/>
        <item x="174"/>
        <item x="175"/>
        <item x="193"/>
        <item x="119"/>
        <item x="194"/>
        <item x="120"/>
        <item x="77"/>
        <item x="78"/>
        <item x="164"/>
        <item x="121"/>
        <item x="79"/>
        <item x="80"/>
        <item x="122"/>
        <item x="123"/>
        <item x="81"/>
        <item x="82"/>
        <item x="83"/>
        <item x="149"/>
        <item x="84"/>
        <item x="150"/>
        <item x="124"/>
        <item x="137"/>
        <item x="13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 sortType="ascending" defaultSubtotal="0">
      <items count="10">
        <item h="1" x="1"/>
        <item x="3"/>
        <item x="4"/>
        <item x="0"/>
        <item h="1" x="9"/>
        <item x="8"/>
        <item x="7"/>
        <item x="2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numFmtId="8" outline="0" showAll="0" defaultSubtotal="0"/>
    <pivotField compact="0" numFmtId="8" outline="0" showAll="0" defaultSubtotal="0"/>
    <pivotField compact="0" numFmtId="8" outline="0" showAll="0" defaultSubtotal="0"/>
    <pivotField dataField="1" compact="0" numFmtId="8" outline="0" showAll="0" defaultSubtotal="0"/>
    <pivotField compact="0" numFmtId="9" outline="0" showAll="0" defaultSubtotal="0"/>
    <pivotField compact="0" outline="0" showAll="0" defaultSubtotal="0"/>
    <pivotField compact="0" outline="0" showAll="0" defaultSubtotal="0">
      <items count="2">
        <item x="1"/>
        <item x="0"/>
      </items>
    </pivotField>
  </pivotFields>
  <rowFields count="1">
    <field x="0"/>
  </rowFields>
  <rowItems count="26">
    <i>
      <x v="89"/>
    </i>
    <i>
      <x v="40"/>
    </i>
    <i>
      <x v="63"/>
    </i>
    <i>
      <x v="179"/>
    </i>
    <i>
      <x v="43"/>
    </i>
    <i>
      <x v="52"/>
    </i>
    <i>
      <x v="87"/>
    </i>
    <i>
      <x v="181"/>
    </i>
    <i>
      <x v="64"/>
    </i>
    <i>
      <x v="149"/>
    </i>
    <i>
      <x v="193"/>
    </i>
    <i>
      <x v="112"/>
    </i>
    <i>
      <x v="84"/>
    </i>
    <i>
      <x v="83"/>
    </i>
    <i>
      <x v="86"/>
    </i>
    <i>
      <x v="133"/>
    </i>
    <i>
      <x v="132"/>
    </i>
    <i>
      <x v="121"/>
    </i>
    <i>
      <x v="104"/>
    </i>
    <i>
      <x v="101"/>
    </i>
    <i>
      <x v="39"/>
    </i>
    <i>
      <x v="90"/>
    </i>
    <i>
      <x v="4"/>
    </i>
    <i>
      <x v="103"/>
    </i>
    <i>
      <x v="88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ales $" fld="5" baseField="0" baseItem="0" numFmtId="44"/>
    <dataField name="Sales Units" fld="4" baseField="0" baseItem="0"/>
    <dataField name="GM $" fld="8" baseField="0" baseItem="0" numFmtId="44"/>
    <dataField name="Avg Sales $" fld="5" subtotal="average" baseField="0" baseItem="0" numFmtId="44"/>
    <dataField name="Avg Sales Units" fld="4" subtotal="average" baseField="0" baseItem="0" numFmtId="1"/>
    <dataField name="Avg GM $" fld="8" subtotal="average" baseField="11" baseItem="0" numFmtId="44"/>
    <dataField name="Item Count" fld="0" subtotal="count" baseField="0" baseItem="0"/>
  </dataFields>
  <formats count="4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top="0"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AC7EE-F9EE-46DA-8AE6-1D042E8D67AD}">
  <dimension ref="A1:C273"/>
  <sheetViews>
    <sheetView workbookViewId="0">
      <selection activeCell="A13" sqref="A1:B13"/>
    </sheetView>
  </sheetViews>
  <sheetFormatPr defaultRowHeight="14.25" x14ac:dyDescent="0.45"/>
  <cols>
    <col min="1" max="1" width="16.265625" bestFit="1" customWidth="1"/>
    <col min="2" max="2" width="6.9296875" bestFit="1" customWidth="1"/>
    <col min="3" max="3" width="8.19921875" bestFit="1" customWidth="1"/>
  </cols>
  <sheetData>
    <row r="1" spans="1:3" x14ac:dyDescent="0.45">
      <c r="A1" s="1" t="s">
        <v>0</v>
      </c>
      <c r="B1" s="1" t="s">
        <v>327</v>
      </c>
      <c r="C1" s="1" t="s">
        <v>328</v>
      </c>
    </row>
    <row r="2" spans="1:3" x14ac:dyDescent="0.45">
      <c r="A2" s="2" t="s">
        <v>6</v>
      </c>
      <c r="B2" s="2" t="s">
        <v>329</v>
      </c>
      <c r="C2" s="2" t="s">
        <v>329</v>
      </c>
    </row>
    <row r="3" spans="1:3" x14ac:dyDescent="0.45">
      <c r="A3" s="2" t="s">
        <v>7</v>
      </c>
      <c r="B3" s="2" t="s">
        <v>329</v>
      </c>
      <c r="C3" s="2" t="s">
        <v>329</v>
      </c>
    </row>
    <row r="4" spans="1:3" x14ac:dyDescent="0.45">
      <c r="A4" s="2" t="s">
        <v>8</v>
      </c>
      <c r="B4" s="2" t="s">
        <v>329</v>
      </c>
      <c r="C4" s="2" t="s">
        <v>329</v>
      </c>
    </row>
    <row r="5" spans="1:3" x14ac:dyDescent="0.45">
      <c r="A5" s="2" t="s">
        <v>9</v>
      </c>
      <c r="B5" s="2" t="s">
        <v>329</v>
      </c>
      <c r="C5" s="2" t="s">
        <v>329</v>
      </c>
    </row>
    <row r="6" spans="1:3" x14ac:dyDescent="0.45">
      <c r="A6" s="2" t="s">
        <v>10</v>
      </c>
      <c r="B6" s="2" t="s">
        <v>329</v>
      </c>
      <c r="C6" s="2" t="s">
        <v>329</v>
      </c>
    </row>
    <row r="7" spans="1:3" x14ac:dyDescent="0.45">
      <c r="A7" s="2" t="s">
        <v>11</v>
      </c>
      <c r="B7" s="2" t="s">
        <v>329</v>
      </c>
      <c r="C7" s="2" t="s">
        <v>329</v>
      </c>
    </row>
    <row r="8" spans="1:3" x14ac:dyDescent="0.45">
      <c r="A8" s="2" t="s">
        <v>12</v>
      </c>
      <c r="B8" s="2" t="s">
        <v>329</v>
      </c>
      <c r="C8" s="2" t="s">
        <v>329</v>
      </c>
    </row>
    <row r="9" spans="1:3" x14ac:dyDescent="0.45">
      <c r="A9" s="2" t="s">
        <v>13</v>
      </c>
      <c r="B9" s="2" t="s">
        <v>329</v>
      </c>
      <c r="C9" s="2" t="s">
        <v>329</v>
      </c>
    </row>
    <row r="10" spans="1:3" x14ac:dyDescent="0.45">
      <c r="A10" s="2" t="s">
        <v>14</v>
      </c>
      <c r="B10" s="2" t="s">
        <v>329</v>
      </c>
      <c r="C10" s="2" t="s">
        <v>329</v>
      </c>
    </row>
    <row r="11" spans="1:3" x14ac:dyDescent="0.45">
      <c r="A11" s="2" t="s">
        <v>213</v>
      </c>
      <c r="B11" s="2" t="s">
        <v>329</v>
      </c>
      <c r="C11" s="2" t="s">
        <v>329</v>
      </c>
    </row>
    <row r="12" spans="1:3" x14ac:dyDescent="0.45">
      <c r="A12" s="2" t="s">
        <v>15</v>
      </c>
      <c r="B12" s="2" t="s">
        <v>329</v>
      </c>
      <c r="C12" s="2" t="s">
        <v>329</v>
      </c>
    </row>
    <row r="13" spans="1:3" x14ac:dyDescent="0.45">
      <c r="A13" s="2" t="s">
        <v>16</v>
      </c>
      <c r="B13" s="2" t="s">
        <v>329</v>
      </c>
      <c r="C13" s="2" t="s">
        <v>329</v>
      </c>
    </row>
    <row r="14" spans="1:3" x14ac:dyDescent="0.45">
      <c r="A14" s="2" t="s">
        <v>17</v>
      </c>
      <c r="B14" s="2" t="s">
        <v>329</v>
      </c>
      <c r="C14" s="2" t="s">
        <v>329</v>
      </c>
    </row>
    <row r="15" spans="1:3" x14ac:dyDescent="0.45">
      <c r="A15" s="2" t="s">
        <v>239</v>
      </c>
      <c r="B15" s="2" t="s">
        <v>329</v>
      </c>
      <c r="C15" s="2" t="s">
        <v>329</v>
      </c>
    </row>
    <row r="16" spans="1:3" x14ac:dyDescent="0.45">
      <c r="A16" s="2" t="s">
        <v>18</v>
      </c>
      <c r="B16" s="2" t="s">
        <v>329</v>
      </c>
      <c r="C16" s="2" t="s">
        <v>329</v>
      </c>
    </row>
    <row r="17" spans="1:3" x14ac:dyDescent="0.45">
      <c r="A17" s="2" t="s">
        <v>19</v>
      </c>
      <c r="B17" s="2" t="s">
        <v>329</v>
      </c>
      <c r="C17" s="2" t="s">
        <v>329</v>
      </c>
    </row>
    <row r="18" spans="1:3" x14ac:dyDescent="0.45">
      <c r="A18" s="2" t="s">
        <v>20</v>
      </c>
      <c r="B18" s="2" t="s">
        <v>329</v>
      </c>
      <c r="C18" s="2" t="s">
        <v>329</v>
      </c>
    </row>
    <row r="19" spans="1:3" x14ac:dyDescent="0.45">
      <c r="A19" s="2" t="s">
        <v>21</v>
      </c>
      <c r="B19" s="2" t="s">
        <v>329</v>
      </c>
      <c r="C19" s="2" t="s">
        <v>329</v>
      </c>
    </row>
    <row r="20" spans="1:3" x14ac:dyDescent="0.45">
      <c r="A20" s="2" t="s">
        <v>22</v>
      </c>
      <c r="B20" s="2" t="s">
        <v>329</v>
      </c>
      <c r="C20" s="2" t="s">
        <v>329</v>
      </c>
    </row>
    <row r="21" spans="1:3" x14ac:dyDescent="0.45">
      <c r="A21" s="2" t="s">
        <v>216</v>
      </c>
      <c r="B21" s="2" t="s">
        <v>329</v>
      </c>
      <c r="C21" s="2" t="s">
        <v>329</v>
      </c>
    </row>
    <row r="22" spans="1:3" x14ac:dyDescent="0.45">
      <c r="A22" s="2" t="s">
        <v>217</v>
      </c>
      <c r="B22" s="2" t="s">
        <v>329</v>
      </c>
      <c r="C22" s="2" t="s">
        <v>329</v>
      </c>
    </row>
    <row r="23" spans="1:3" x14ac:dyDescent="0.45">
      <c r="A23" s="2" t="s">
        <v>23</v>
      </c>
      <c r="B23" s="2" t="s">
        <v>329</v>
      </c>
      <c r="C23" s="2" t="s">
        <v>329</v>
      </c>
    </row>
    <row r="24" spans="1:3" x14ac:dyDescent="0.45">
      <c r="A24" s="2" t="s">
        <v>330</v>
      </c>
      <c r="B24" s="2" t="s">
        <v>329</v>
      </c>
      <c r="C24" s="2" t="s">
        <v>329</v>
      </c>
    </row>
    <row r="25" spans="1:3" x14ac:dyDescent="0.45">
      <c r="A25" s="2" t="s">
        <v>24</v>
      </c>
      <c r="B25" s="2" t="s">
        <v>329</v>
      </c>
      <c r="C25" s="2" t="s">
        <v>329</v>
      </c>
    </row>
    <row r="26" spans="1:3" x14ac:dyDescent="0.45">
      <c r="A26" s="2" t="s">
        <v>25</v>
      </c>
      <c r="B26" s="2" t="s">
        <v>329</v>
      </c>
      <c r="C26" s="2" t="s">
        <v>329</v>
      </c>
    </row>
    <row r="27" spans="1:3" x14ac:dyDescent="0.45">
      <c r="A27" s="2" t="s">
        <v>26</v>
      </c>
      <c r="B27" s="2" t="s">
        <v>329</v>
      </c>
      <c r="C27" s="2" t="s">
        <v>329</v>
      </c>
    </row>
    <row r="28" spans="1:3" x14ac:dyDescent="0.45">
      <c r="A28" s="2" t="s">
        <v>331</v>
      </c>
      <c r="B28" s="2" t="s">
        <v>329</v>
      </c>
      <c r="C28" s="2" t="s">
        <v>329</v>
      </c>
    </row>
    <row r="29" spans="1:3" x14ac:dyDescent="0.45">
      <c r="A29" s="2" t="s">
        <v>27</v>
      </c>
      <c r="B29" s="2" t="s">
        <v>329</v>
      </c>
      <c r="C29" s="2" t="s">
        <v>329</v>
      </c>
    </row>
    <row r="30" spans="1:3" x14ac:dyDescent="0.45">
      <c r="A30" s="2" t="s">
        <v>28</v>
      </c>
      <c r="B30" s="2" t="s">
        <v>329</v>
      </c>
      <c r="C30" s="2" t="s">
        <v>329</v>
      </c>
    </row>
    <row r="31" spans="1:3" x14ac:dyDescent="0.45">
      <c r="A31" s="2" t="s">
        <v>29</v>
      </c>
      <c r="B31" s="2" t="s">
        <v>329</v>
      </c>
      <c r="C31" s="2" t="s">
        <v>329</v>
      </c>
    </row>
    <row r="32" spans="1:3" x14ac:dyDescent="0.45">
      <c r="A32" s="2" t="s">
        <v>30</v>
      </c>
      <c r="B32" s="2" t="s">
        <v>329</v>
      </c>
      <c r="C32" s="2" t="s">
        <v>329</v>
      </c>
    </row>
    <row r="33" spans="1:3" x14ac:dyDescent="0.45">
      <c r="A33" s="2" t="s">
        <v>31</v>
      </c>
      <c r="B33" s="2" t="s">
        <v>329</v>
      </c>
      <c r="C33" s="2" t="s">
        <v>329</v>
      </c>
    </row>
    <row r="34" spans="1:3" x14ac:dyDescent="0.45">
      <c r="A34" s="2" t="s">
        <v>32</v>
      </c>
      <c r="B34" s="2" t="s">
        <v>329</v>
      </c>
      <c r="C34" s="2" t="s">
        <v>329</v>
      </c>
    </row>
    <row r="35" spans="1:3" x14ac:dyDescent="0.45">
      <c r="A35" s="2" t="s">
        <v>33</v>
      </c>
      <c r="B35" s="2" t="s">
        <v>329</v>
      </c>
      <c r="C35" s="2" t="s">
        <v>329</v>
      </c>
    </row>
    <row r="36" spans="1:3" x14ac:dyDescent="0.45">
      <c r="A36" s="2" t="s">
        <v>34</v>
      </c>
      <c r="B36" s="2" t="s">
        <v>329</v>
      </c>
      <c r="C36" s="2" t="s">
        <v>329</v>
      </c>
    </row>
    <row r="37" spans="1:3" x14ac:dyDescent="0.45">
      <c r="A37" s="2" t="s">
        <v>35</v>
      </c>
      <c r="B37" s="2" t="s">
        <v>329</v>
      </c>
      <c r="C37" s="2" t="s">
        <v>329</v>
      </c>
    </row>
    <row r="38" spans="1:3" x14ac:dyDescent="0.45">
      <c r="A38" s="2" t="s">
        <v>36</v>
      </c>
      <c r="B38" s="2" t="s">
        <v>329</v>
      </c>
      <c r="C38" s="2" t="s">
        <v>329</v>
      </c>
    </row>
    <row r="39" spans="1:3" x14ac:dyDescent="0.45">
      <c r="A39" s="2" t="s">
        <v>37</v>
      </c>
      <c r="B39" s="2" t="s">
        <v>329</v>
      </c>
      <c r="C39" s="2" t="s">
        <v>329</v>
      </c>
    </row>
    <row r="40" spans="1:3" x14ac:dyDescent="0.45">
      <c r="A40" s="2" t="s">
        <v>38</v>
      </c>
      <c r="B40" s="2" t="s">
        <v>329</v>
      </c>
      <c r="C40" s="2" t="s">
        <v>329</v>
      </c>
    </row>
    <row r="41" spans="1:3" x14ac:dyDescent="0.45">
      <c r="A41" s="2" t="s">
        <v>39</v>
      </c>
      <c r="B41" s="2" t="s">
        <v>329</v>
      </c>
      <c r="C41" s="2" t="s">
        <v>329</v>
      </c>
    </row>
    <row r="42" spans="1:3" x14ac:dyDescent="0.45">
      <c r="A42" s="2" t="s">
        <v>40</v>
      </c>
      <c r="B42" s="2" t="s">
        <v>329</v>
      </c>
      <c r="C42" s="2" t="s">
        <v>329</v>
      </c>
    </row>
    <row r="43" spans="1:3" x14ac:dyDescent="0.45">
      <c r="A43" s="2" t="s">
        <v>41</v>
      </c>
      <c r="B43" s="2" t="s">
        <v>329</v>
      </c>
      <c r="C43" s="2" t="s">
        <v>329</v>
      </c>
    </row>
    <row r="44" spans="1:3" x14ac:dyDescent="0.45">
      <c r="A44" s="2" t="s">
        <v>42</v>
      </c>
      <c r="B44" s="2" t="s">
        <v>329</v>
      </c>
      <c r="C44" s="2" t="s">
        <v>329</v>
      </c>
    </row>
    <row r="45" spans="1:3" x14ac:dyDescent="0.45">
      <c r="A45" s="2" t="s">
        <v>43</v>
      </c>
      <c r="B45" s="2" t="s">
        <v>329</v>
      </c>
      <c r="C45" s="2" t="s">
        <v>329</v>
      </c>
    </row>
    <row r="46" spans="1:3" x14ac:dyDescent="0.45">
      <c r="A46" s="2" t="s">
        <v>242</v>
      </c>
      <c r="B46" s="2" t="s">
        <v>329</v>
      </c>
      <c r="C46" s="2" t="s">
        <v>329</v>
      </c>
    </row>
    <row r="47" spans="1:3" x14ac:dyDescent="0.45">
      <c r="A47" s="2" t="s">
        <v>221</v>
      </c>
      <c r="B47" s="2" t="s">
        <v>329</v>
      </c>
      <c r="C47" s="2" t="s">
        <v>329</v>
      </c>
    </row>
    <row r="48" spans="1:3" x14ac:dyDescent="0.45">
      <c r="A48" s="2" t="s">
        <v>44</v>
      </c>
      <c r="B48" s="2" t="s">
        <v>329</v>
      </c>
      <c r="C48" s="2" t="s">
        <v>329</v>
      </c>
    </row>
    <row r="49" spans="1:3" x14ac:dyDescent="0.45">
      <c r="A49" s="2" t="s">
        <v>45</v>
      </c>
      <c r="B49" s="2" t="s">
        <v>329</v>
      </c>
      <c r="C49" s="2" t="s">
        <v>329</v>
      </c>
    </row>
    <row r="50" spans="1:3" x14ac:dyDescent="0.45">
      <c r="A50" s="2" t="s">
        <v>46</v>
      </c>
      <c r="B50" s="2" t="s">
        <v>329</v>
      </c>
      <c r="C50" s="2" t="s">
        <v>329</v>
      </c>
    </row>
    <row r="51" spans="1:3" x14ac:dyDescent="0.45">
      <c r="A51" s="2" t="s">
        <v>47</v>
      </c>
      <c r="B51" s="2" t="s">
        <v>329</v>
      </c>
      <c r="C51" s="2" t="s">
        <v>329</v>
      </c>
    </row>
    <row r="52" spans="1:3" x14ac:dyDescent="0.45">
      <c r="A52" s="2" t="s">
        <v>48</v>
      </c>
      <c r="B52" s="2" t="s">
        <v>329</v>
      </c>
      <c r="C52" s="2" t="s">
        <v>329</v>
      </c>
    </row>
    <row r="53" spans="1:3" x14ac:dyDescent="0.45">
      <c r="A53" s="2" t="s">
        <v>49</v>
      </c>
      <c r="B53" s="2" t="s">
        <v>329</v>
      </c>
      <c r="C53" s="2" t="s">
        <v>329</v>
      </c>
    </row>
    <row r="54" spans="1:3" x14ac:dyDescent="0.45">
      <c r="A54" s="2" t="s">
        <v>50</v>
      </c>
      <c r="B54" s="2" t="s">
        <v>329</v>
      </c>
      <c r="C54" s="2" t="s">
        <v>329</v>
      </c>
    </row>
    <row r="55" spans="1:3" x14ac:dyDescent="0.45">
      <c r="A55" s="2" t="s">
        <v>51</v>
      </c>
      <c r="B55" s="2" t="s">
        <v>329</v>
      </c>
      <c r="C55" s="2" t="s">
        <v>329</v>
      </c>
    </row>
    <row r="56" spans="1:3" x14ac:dyDescent="0.45">
      <c r="A56" s="2" t="s">
        <v>52</v>
      </c>
      <c r="B56" s="2" t="s">
        <v>329</v>
      </c>
      <c r="C56" s="2" t="s">
        <v>329</v>
      </c>
    </row>
    <row r="57" spans="1:3" x14ac:dyDescent="0.45">
      <c r="A57" s="2" t="s">
        <v>53</v>
      </c>
      <c r="B57" s="2" t="s">
        <v>329</v>
      </c>
      <c r="C57" s="2" t="s">
        <v>329</v>
      </c>
    </row>
    <row r="58" spans="1:3" x14ac:dyDescent="0.45">
      <c r="A58" s="2" t="s">
        <v>54</v>
      </c>
      <c r="B58" s="2" t="s">
        <v>329</v>
      </c>
      <c r="C58" s="2" t="s">
        <v>329</v>
      </c>
    </row>
    <row r="59" spans="1:3" x14ac:dyDescent="0.45">
      <c r="A59" s="2" t="s">
        <v>262</v>
      </c>
      <c r="B59" s="2" t="s">
        <v>329</v>
      </c>
      <c r="C59" s="2" t="s">
        <v>329</v>
      </c>
    </row>
    <row r="60" spans="1:3" x14ac:dyDescent="0.45">
      <c r="A60" s="2" t="s">
        <v>55</v>
      </c>
      <c r="B60" s="2" t="s">
        <v>329</v>
      </c>
      <c r="C60" s="2" t="s">
        <v>329</v>
      </c>
    </row>
    <row r="61" spans="1:3" x14ac:dyDescent="0.45">
      <c r="A61" s="2" t="s">
        <v>56</v>
      </c>
      <c r="B61" s="2" t="s">
        <v>329</v>
      </c>
      <c r="C61" s="2" t="s">
        <v>329</v>
      </c>
    </row>
    <row r="62" spans="1:3" x14ac:dyDescent="0.45">
      <c r="A62" s="2" t="s">
        <v>57</v>
      </c>
      <c r="B62" s="2" t="s">
        <v>329</v>
      </c>
      <c r="C62" s="2" t="s">
        <v>329</v>
      </c>
    </row>
    <row r="63" spans="1:3" x14ac:dyDescent="0.45">
      <c r="A63" s="2" t="s">
        <v>332</v>
      </c>
      <c r="B63" s="2" t="s">
        <v>329</v>
      </c>
      <c r="C63" s="2" t="s">
        <v>329</v>
      </c>
    </row>
    <row r="64" spans="1:3" x14ac:dyDescent="0.45">
      <c r="A64" s="2" t="s">
        <v>58</v>
      </c>
      <c r="B64" s="2" t="s">
        <v>329</v>
      </c>
      <c r="C64" s="2" t="s">
        <v>329</v>
      </c>
    </row>
    <row r="65" spans="1:3" x14ac:dyDescent="0.45">
      <c r="A65" s="2" t="s">
        <v>59</v>
      </c>
      <c r="B65" s="2" t="s">
        <v>329</v>
      </c>
      <c r="C65" s="2" t="s">
        <v>329</v>
      </c>
    </row>
    <row r="66" spans="1:3" x14ac:dyDescent="0.45">
      <c r="A66" s="2" t="s">
        <v>60</v>
      </c>
      <c r="B66" s="2" t="s">
        <v>329</v>
      </c>
      <c r="C66" s="2" t="s">
        <v>329</v>
      </c>
    </row>
    <row r="67" spans="1:3" x14ac:dyDescent="0.45">
      <c r="A67" s="2" t="s">
        <v>61</v>
      </c>
      <c r="B67" s="2" t="s">
        <v>329</v>
      </c>
      <c r="C67" s="2" t="s">
        <v>329</v>
      </c>
    </row>
    <row r="68" spans="1:3" x14ac:dyDescent="0.45">
      <c r="A68" s="2" t="s">
        <v>62</v>
      </c>
      <c r="B68" s="2" t="s">
        <v>329</v>
      </c>
      <c r="C68" s="2" t="s">
        <v>329</v>
      </c>
    </row>
    <row r="69" spans="1:3" x14ac:dyDescent="0.45">
      <c r="A69" s="2" t="s">
        <v>63</v>
      </c>
      <c r="B69" s="2" t="s">
        <v>329</v>
      </c>
      <c r="C69" s="2" t="s">
        <v>329</v>
      </c>
    </row>
    <row r="70" spans="1:3" x14ac:dyDescent="0.45">
      <c r="A70" s="2" t="s">
        <v>64</v>
      </c>
      <c r="B70" s="2" t="s">
        <v>329</v>
      </c>
      <c r="C70" s="2" t="s">
        <v>329</v>
      </c>
    </row>
    <row r="71" spans="1:3" x14ac:dyDescent="0.45">
      <c r="A71" s="2" t="s">
        <v>251</v>
      </c>
      <c r="B71" s="2" t="s">
        <v>329</v>
      </c>
      <c r="C71" s="2" t="s">
        <v>329</v>
      </c>
    </row>
    <row r="72" spans="1:3" x14ac:dyDescent="0.45">
      <c r="A72" s="2" t="s">
        <v>65</v>
      </c>
      <c r="B72" s="2" t="s">
        <v>329</v>
      </c>
      <c r="C72" s="2" t="s">
        <v>329</v>
      </c>
    </row>
    <row r="73" spans="1:3" x14ac:dyDescent="0.45">
      <c r="A73" s="2" t="s">
        <v>66</v>
      </c>
      <c r="B73" s="2" t="s">
        <v>329</v>
      </c>
      <c r="C73" s="2" t="s">
        <v>329</v>
      </c>
    </row>
    <row r="74" spans="1:3" x14ac:dyDescent="0.45">
      <c r="A74" s="2" t="s">
        <v>67</v>
      </c>
      <c r="B74" s="2" t="s">
        <v>329</v>
      </c>
      <c r="C74" s="2" t="s">
        <v>329</v>
      </c>
    </row>
    <row r="75" spans="1:3" x14ac:dyDescent="0.45">
      <c r="A75" s="2" t="s">
        <v>118</v>
      </c>
      <c r="B75" s="2" t="s">
        <v>329</v>
      </c>
      <c r="C75" s="2" t="s">
        <v>329</v>
      </c>
    </row>
    <row r="76" spans="1:3" x14ac:dyDescent="0.45">
      <c r="A76" s="2" t="s">
        <v>68</v>
      </c>
      <c r="B76" s="2" t="s">
        <v>329</v>
      </c>
      <c r="C76" s="2" t="s">
        <v>329</v>
      </c>
    </row>
    <row r="77" spans="1:3" x14ac:dyDescent="0.45">
      <c r="A77" s="2" t="s">
        <v>69</v>
      </c>
      <c r="B77" s="2" t="s">
        <v>329</v>
      </c>
      <c r="C77" s="2" t="s">
        <v>329</v>
      </c>
    </row>
    <row r="78" spans="1:3" x14ac:dyDescent="0.45">
      <c r="A78" s="2" t="s">
        <v>70</v>
      </c>
      <c r="B78" s="2" t="s">
        <v>329</v>
      </c>
      <c r="C78" s="2" t="s">
        <v>329</v>
      </c>
    </row>
    <row r="79" spans="1:3" x14ac:dyDescent="0.45">
      <c r="A79" s="2" t="s">
        <v>71</v>
      </c>
      <c r="B79" s="2" t="s">
        <v>329</v>
      </c>
      <c r="C79" s="2" t="s">
        <v>329</v>
      </c>
    </row>
    <row r="80" spans="1:3" x14ac:dyDescent="0.45">
      <c r="A80" s="2" t="s">
        <v>72</v>
      </c>
      <c r="B80" s="2" t="s">
        <v>329</v>
      </c>
      <c r="C80" s="2" t="s">
        <v>329</v>
      </c>
    </row>
    <row r="81" spans="1:3" x14ac:dyDescent="0.45">
      <c r="A81" s="2" t="s">
        <v>226</v>
      </c>
      <c r="B81" s="2" t="s">
        <v>329</v>
      </c>
      <c r="C81" s="2" t="s">
        <v>329</v>
      </c>
    </row>
    <row r="82" spans="1:3" x14ac:dyDescent="0.45">
      <c r="A82" s="2" t="s">
        <v>227</v>
      </c>
      <c r="B82" s="2" t="s">
        <v>329</v>
      </c>
      <c r="C82" s="2" t="s">
        <v>329</v>
      </c>
    </row>
    <row r="83" spans="1:3" x14ac:dyDescent="0.45">
      <c r="A83" s="2" t="s">
        <v>228</v>
      </c>
      <c r="B83" s="2" t="s">
        <v>329</v>
      </c>
      <c r="C83" s="2" t="s">
        <v>329</v>
      </c>
    </row>
    <row r="84" spans="1:3" x14ac:dyDescent="0.45">
      <c r="A84" s="2" t="s">
        <v>73</v>
      </c>
      <c r="B84" s="2" t="s">
        <v>329</v>
      </c>
      <c r="C84" s="2" t="s">
        <v>329</v>
      </c>
    </row>
    <row r="85" spans="1:3" x14ac:dyDescent="0.45">
      <c r="A85" s="2" t="s">
        <v>74</v>
      </c>
      <c r="B85" s="2" t="s">
        <v>329</v>
      </c>
      <c r="C85" s="2" t="s">
        <v>329</v>
      </c>
    </row>
    <row r="86" spans="1:3" x14ac:dyDescent="0.45">
      <c r="A86" s="2" t="s">
        <v>75</v>
      </c>
      <c r="B86" s="2" t="s">
        <v>329</v>
      </c>
      <c r="C86" s="2" t="s">
        <v>329</v>
      </c>
    </row>
    <row r="87" spans="1:3" x14ac:dyDescent="0.45">
      <c r="A87" s="2" t="s">
        <v>76</v>
      </c>
      <c r="B87" s="2" t="s">
        <v>329</v>
      </c>
      <c r="C87" s="2" t="s">
        <v>329</v>
      </c>
    </row>
    <row r="88" spans="1:3" x14ac:dyDescent="0.45">
      <c r="A88" s="2" t="s">
        <v>77</v>
      </c>
      <c r="B88" s="2" t="s">
        <v>329</v>
      </c>
      <c r="C88" s="2" t="s">
        <v>329</v>
      </c>
    </row>
    <row r="89" spans="1:3" x14ac:dyDescent="0.45">
      <c r="A89" s="2" t="s">
        <v>78</v>
      </c>
      <c r="B89" s="2" t="s">
        <v>329</v>
      </c>
      <c r="C89" s="2" t="s">
        <v>329</v>
      </c>
    </row>
    <row r="90" spans="1:3" x14ac:dyDescent="0.45">
      <c r="A90" s="2" t="s">
        <v>79</v>
      </c>
      <c r="B90" s="2" t="s">
        <v>329</v>
      </c>
      <c r="C90" s="2" t="s">
        <v>329</v>
      </c>
    </row>
    <row r="91" spans="1:3" x14ac:dyDescent="0.45">
      <c r="A91" s="2" t="s">
        <v>80</v>
      </c>
      <c r="B91" s="2" t="s">
        <v>329</v>
      </c>
      <c r="C91" s="2" t="s">
        <v>329</v>
      </c>
    </row>
    <row r="92" spans="1:3" x14ac:dyDescent="0.45">
      <c r="A92" s="2" t="s">
        <v>81</v>
      </c>
      <c r="B92" s="2" t="s">
        <v>329</v>
      </c>
      <c r="C92" s="2" t="s">
        <v>329</v>
      </c>
    </row>
    <row r="93" spans="1:3" x14ac:dyDescent="0.45">
      <c r="A93" s="2" t="s">
        <v>82</v>
      </c>
      <c r="B93" s="2" t="s">
        <v>329</v>
      </c>
      <c r="C93" s="2" t="s">
        <v>329</v>
      </c>
    </row>
    <row r="94" spans="1:3" x14ac:dyDescent="0.45">
      <c r="A94" s="2" t="s">
        <v>83</v>
      </c>
      <c r="B94" s="2" t="s">
        <v>329</v>
      </c>
      <c r="C94" s="2" t="s">
        <v>329</v>
      </c>
    </row>
    <row r="95" spans="1:3" x14ac:dyDescent="0.45">
      <c r="A95" s="2" t="s">
        <v>84</v>
      </c>
      <c r="B95" s="2" t="s">
        <v>329</v>
      </c>
      <c r="C95" s="2" t="s">
        <v>329</v>
      </c>
    </row>
    <row r="96" spans="1:3" x14ac:dyDescent="0.45">
      <c r="A96" s="2" t="s">
        <v>85</v>
      </c>
      <c r="B96" s="2" t="s">
        <v>329</v>
      </c>
      <c r="C96" s="2" t="s">
        <v>329</v>
      </c>
    </row>
    <row r="97" spans="1:3" x14ac:dyDescent="0.45">
      <c r="A97" s="2" t="s">
        <v>86</v>
      </c>
      <c r="B97" s="2" t="s">
        <v>329</v>
      </c>
      <c r="C97" s="2" t="s">
        <v>329</v>
      </c>
    </row>
    <row r="98" spans="1:3" x14ac:dyDescent="0.45">
      <c r="A98" s="2" t="s">
        <v>87</v>
      </c>
      <c r="B98" s="2" t="s">
        <v>329</v>
      </c>
      <c r="C98" s="2" t="s">
        <v>329</v>
      </c>
    </row>
    <row r="99" spans="1:3" x14ac:dyDescent="0.45">
      <c r="A99" s="2" t="s">
        <v>333</v>
      </c>
      <c r="B99" s="2" t="s">
        <v>329</v>
      </c>
      <c r="C99" s="2" t="s">
        <v>329</v>
      </c>
    </row>
    <row r="100" spans="1:3" x14ac:dyDescent="0.45">
      <c r="A100" s="2" t="s">
        <v>88</v>
      </c>
      <c r="B100" s="2" t="s">
        <v>329</v>
      </c>
      <c r="C100" s="2" t="s">
        <v>329</v>
      </c>
    </row>
    <row r="101" spans="1:3" x14ac:dyDescent="0.45">
      <c r="A101" s="2" t="s">
        <v>89</v>
      </c>
      <c r="B101" s="2" t="s">
        <v>329</v>
      </c>
      <c r="C101" s="2" t="s">
        <v>329</v>
      </c>
    </row>
    <row r="102" spans="1:3" x14ac:dyDescent="0.45">
      <c r="A102" s="2" t="s">
        <v>90</v>
      </c>
      <c r="B102" s="2" t="s">
        <v>329</v>
      </c>
      <c r="C102" s="2" t="s">
        <v>329</v>
      </c>
    </row>
    <row r="103" spans="1:3" x14ac:dyDescent="0.45">
      <c r="A103" s="2" t="s">
        <v>334</v>
      </c>
      <c r="B103" s="2" t="s">
        <v>329</v>
      </c>
      <c r="C103" s="2" t="s">
        <v>329</v>
      </c>
    </row>
    <row r="104" spans="1:3" x14ac:dyDescent="0.45">
      <c r="A104" s="2" t="s">
        <v>91</v>
      </c>
      <c r="B104" s="2" t="s">
        <v>329</v>
      </c>
      <c r="C104" s="2" t="s">
        <v>329</v>
      </c>
    </row>
    <row r="105" spans="1:3" x14ac:dyDescent="0.45">
      <c r="A105" s="2" t="s">
        <v>92</v>
      </c>
      <c r="B105" s="2" t="s">
        <v>329</v>
      </c>
      <c r="C105" s="2" t="s">
        <v>329</v>
      </c>
    </row>
    <row r="106" spans="1:3" x14ac:dyDescent="0.45">
      <c r="A106" s="2" t="s">
        <v>93</v>
      </c>
      <c r="B106" s="2" t="s">
        <v>329</v>
      </c>
      <c r="C106" s="2" t="s">
        <v>329</v>
      </c>
    </row>
    <row r="107" spans="1:3" x14ac:dyDescent="0.45">
      <c r="A107" s="2" t="s">
        <v>94</v>
      </c>
      <c r="B107" s="2" t="s">
        <v>329</v>
      </c>
      <c r="C107" s="2" t="s">
        <v>329</v>
      </c>
    </row>
    <row r="108" spans="1:3" x14ac:dyDescent="0.45">
      <c r="A108" s="2" t="s">
        <v>95</v>
      </c>
      <c r="B108" s="2" t="s">
        <v>329</v>
      </c>
      <c r="C108" s="2" t="s">
        <v>329</v>
      </c>
    </row>
    <row r="109" spans="1:3" x14ac:dyDescent="0.45">
      <c r="A109" s="2" t="s">
        <v>96</v>
      </c>
      <c r="B109" s="2" t="s">
        <v>329</v>
      </c>
      <c r="C109" s="2" t="s">
        <v>329</v>
      </c>
    </row>
    <row r="110" spans="1:3" x14ac:dyDescent="0.45">
      <c r="A110" s="2" t="s">
        <v>97</v>
      </c>
      <c r="B110" s="2" t="s">
        <v>329</v>
      </c>
      <c r="C110" s="2" t="s">
        <v>329</v>
      </c>
    </row>
    <row r="111" spans="1:3" x14ac:dyDescent="0.45">
      <c r="A111" s="2" t="s">
        <v>98</v>
      </c>
      <c r="B111" s="2" t="s">
        <v>329</v>
      </c>
      <c r="C111" s="2" t="s">
        <v>329</v>
      </c>
    </row>
    <row r="112" spans="1:3" x14ac:dyDescent="0.45">
      <c r="A112" s="2" t="s">
        <v>162</v>
      </c>
      <c r="B112" s="2" t="s">
        <v>329</v>
      </c>
      <c r="C112" s="2" t="s">
        <v>329</v>
      </c>
    </row>
    <row r="113" spans="1:3" x14ac:dyDescent="0.45">
      <c r="A113" s="2" t="s">
        <v>99</v>
      </c>
      <c r="B113" s="2" t="s">
        <v>329</v>
      </c>
      <c r="C113" s="2" t="s">
        <v>329</v>
      </c>
    </row>
    <row r="114" spans="1:3" x14ac:dyDescent="0.45">
      <c r="A114" s="2" t="s">
        <v>100</v>
      </c>
      <c r="B114" s="2" t="s">
        <v>329</v>
      </c>
      <c r="C114" s="2" t="s">
        <v>329</v>
      </c>
    </row>
    <row r="115" spans="1:3" x14ac:dyDescent="0.45">
      <c r="A115" s="2" t="s">
        <v>101</v>
      </c>
      <c r="B115" s="2" t="s">
        <v>329</v>
      </c>
      <c r="C115" s="2" t="s">
        <v>329</v>
      </c>
    </row>
    <row r="116" spans="1:3" x14ac:dyDescent="0.45">
      <c r="A116" s="2" t="s">
        <v>102</v>
      </c>
      <c r="B116" s="2" t="s">
        <v>329</v>
      </c>
      <c r="C116" s="2" t="s">
        <v>329</v>
      </c>
    </row>
    <row r="117" spans="1:3" x14ac:dyDescent="0.45">
      <c r="A117" s="2" t="s">
        <v>103</v>
      </c>
      <c r="B117" s="2" t="s">
        <v>329</v>
      </c>
      <c r="C117" s="2" t="s">
        <v>329</v>
      </c>
    </row>
    <row r="118" spans="1:3" x14ac:dyDescent="0.45">
      <c r="A118" s="2" t="s">
        <v>104</v>
      </c>
      <c r="B118" s="2" t="s">
        <v>329</v>
      </c>
      <c r="C118" s="2" t="s">
        <v>329</v>
      </c>
    </row>
    <row r="119" spans="1:3" x14ac:dyDescent="0.45">
      <c r="A119" s="2" t="s">
        <v>105</v>
      </c>
      <c r="B119" s="2" t="s">
        <v>329</v>
      </c>
      <c r="C119" s="2" t="s">
        <v>329</v>
      </c>
    </row>
    <row r="120" spans="1:3" x14ac:dyDescent="0.45">
      <c r="A120" s="2" t="s">
        <v>106</v>
      </c>
      <c r="B120" s="2" t="s">
        <v>329</v>
      </c>
      <c r="C120" s="2" t="s">
        <v>329</v>
      </c>
    </row>
    <row r="121" spans="1:3" x14ac:dyDescent="0.45">
      <c r="A121" s="2" t="s">
        <v>107</v>
      </c>
      <c r="B121" s="2" t="s">
        <v>329</v>
      </c>
      <c r="C121" s="2" t="s">
        <v>329</v>
      </c>
    </row>
    <row r="122" spans="1:3" x14ac:dyDescent="0.45">
      <c r="A122" s="2" t="s">
        <v>108</v>
      </c>
      <c r="B122" s="2" t="s">
        <v>329</v>
      </c>
      <c r="C122" s="2" t="s">
        <v>329</v>
      </c>
    </row>
    <row r="123" spans="1:3" x14ac:dyDescent="0.45">
      <c r="A123" s="2" t="s">
        <v>109</v>
      </c>
      <c r="B123" s="2" t="s">
        <v>329</v>
      </c>
      <c r="C123" s="2" t="s">
        <v>329</v>
      </c>
    </row>
    <row r="124" spans="1:3" x14ac:dyDescent="0.45">
      <c r="A124" s="2" t="s">
        <v>110</v>
      </c>
      <c r="B124" s="2" t="s">
        <v>329</v>
      </c>
      <c r="C124" s="2" t="s">
        <v>329</v>
      </c>
    </row>
    <row r="125" spans="1:3" x14ac:dyDescent="0.45">
      <c r="A125" s="2" t="s">
        <v>111</v>
      </c>
      <c r="B125" s="2" t="s">
        <v>329</v>
      </c>
      <c r="C125" s="2" t="s">
        <v>329</v>
      </c>
    </row>
    <row r="126" spans="1:3" x14ac:dyDescent="0.45">
      <c r="A126" s="2" t="s">
        <v>112</v>
      </c>
      <c r="B126" s="2" t="s">
        <v>329</v>
      </c>
      <c r="C126" s="2" t="s">
        <v>329</v>
      </c>
    </row>
    <row r="127" spans="1:3" x14ac:dyDescent="0.45">
      <c r="A127" s="2" t="s">
        <v>113</v>
      </c>
      <c r="B127" s="2" t="s">
        <v>329</v>
      </c>
      <c r="C127" s="2" t="s">
        <v>329</v>
      </c>
    </row>
    <row r="128" spans="1:3" x14ac:dyDescent="0.45">
      <c r="A128" s="2" t="s">
        <v>224</v>
      </c>
      <c r="B128" s="2" t="s">
        <v>329</v>
      </c>
      <c r="C128" s="2" t="s">
        <v>329</v>
      </c>
    </row>
    <row r="129" spans="1:3" x14ac:dyDescent="0.45">
      <c r="A129" s="2" t="s">
        <v>114</v>
      </c>
      <c r="B129" s="2" t="s">
        <v>329</v>
      </c>
      <c r="C129" s="2" t="s">
        <v>329</v>
      </c>
    </row>
    <row r="130" spans="1:3" x14ac:dyDescent="0.45">
      <c r="A130" s="2" t="s">
        <v>115</v>
      </c>
      <c r="B130" s="2" t="s">
        <v>329</v>
      </c>
      <c r="C130" s="2" t="s">
        <v>329</v>
      </c>
    </row>
    <row r="131" spans="1:3" x14ac:dyDescent="0.45">
      <c r="A131" s="2" t="s">
        <v>116</v>
      </c>
      <c r="B131" s="2" t="s">
        <v>329</v>
      </c>
      <c r="C131" s="2" t="s">
        <v>329</v>
      </c>
    </row>
    <row r="132" spans="1:3" x14ac:dyDescent="0.45">
      <c r="A132" s="2" t="s">
        <v>117</v>
      </c>
      <c r="B132" s="2" t="s">
        <v>329</v>
      </c>
      <c r="C132" s="2" t="s">
        <v>329</v>
      </c>
    </row>
    <row r="133" spans="1:3" x14ac:dyDescent="0.45">
      <c r="A133" s="2" t="s">
        <v>254</v>
      </c>
      <c r="B133" s="2" t="s">
        <v>329</v>
      </c>
      <c r="C133" s="2" t="s">
        <v>329</v>
      </c>
    </row>
    <row r="134" spans="1:3" x14ac:dyDescent="0.45">
      <c r="A134" s="2" t="s">
        <v>119</v>
      </c>
      <c r="B134" s="2" t="s">
        <v>329</v>
      </c>
      <c r="C134" s="2" t="s">
        <v>329</v>
      </c>
    </row>
    <row r="135" spans="1:3" x14ac:dyDescent="0.45">
      <c r="A135" s="2" t="s">
        <v>120</v>
      </c>
      <c r="B135" s="2" t="s">
        <v>329</v>
      </c>
      <c r="C135" s="2" t="s">
        <v>329</v>
      </c>
    </row>
    <row r="136" spans="1:3" x14ac:dyDescent="0.45">
      <c r="A136" s="2" t="s">
        <v>121</v>
      </c>
      <c r="B136" s="2" t="s">
        <v>329</v>
      </c>
      <c r="C136" s="2" t="s">
        <v>329</v>
      </c>
    </row>
    <row r="137" spans="1:3" x14ac:dyDescent="0.45">
      <c r="A137" s="2" t="s">
        <v>122</v>
      </c>
      <c r="B137" s="2" t="s">
        <v>329</v>
      </c>
      <c r="C137" s="2" t="s">
        <v>329</v>
      </c>
    </row>
    <row r="138" spans="1:3" x14ac:dyDescent="0.45">
      <c r="A138" s="2" t="s">
        <v>123</v>
      </c>
      <c r="B138" s="2" t="s">
        <v>329</v>
      </c>
      <c r="C138" s="2" t="s">
        <v>329</v>
      </c>
    </row>
    <row r="139" spans="1:3" x14ac:dyDescent="0.45">
      <c r="A139" s="2" t="s">
        <v>124</v>
      </c>
      <c r="B139" s="2" t="s">
        <v>329</v>
      </c>
      <c r="C139" s="2" t="s">
        <v>329</v>
      </c>
    </row>
    <row r="140" spans="1:3" x14ac:dyDescent="0.45">
      <c r="A140" s="2" t="s">
        <v>125</v>
      </c>
      <c r="B140" s="2" t="s">
        <v>329</v>
      </c>
      <c r="C140" s="2" t="s">
        <v>329</v>
      </c>
    </row>
    <row r="141" spans="1:3" x14ac:dyDescent="0.45">
      <c r="A141" s="2" t="s">
        <v>126</v>
      </c>
      <c r="B141" s="2" t="s">
        <v>329</v>
      </c>
      <c r="C141" s="2" t="s">
        <v>329</v>
      </c>
    </row>
    <row r="142" spans="1:3" x14ac:dyDescent="0.45">
      <c r="A142" s="2" t="s">
        <v>127</v>
      </c>
      <c r="B142" s="2" t="s">
        <v>329</v>
      </c>
      <c r="C142" s="2" t="s">
        <v>329</v>
      </c>
    </row>
    <row r="143" spans="1:3" x14ac:dyDescent="0.45">
      <c r="A143" s="2" t="s">
        <v>128</v>
      </c>
      <c r="B143" s="2" t="s">
        <v>329</v>
      </c>
      <c r="C143" s="2" t="s">
        <v>329</v>
      </c>
    </row>
    <row r="144" spans="1:3" x14ac:dyDescent="0.45">
      <c r="A144" s="2" t="s">
        <v>129</v>
      </c>
      <c r="B144" s="2" t="s">
        <v>329</v>
      </c>
      <c r="C144" s="2" t="s">
        <v>329</v>
      </c>
    </row>
    <row r="145" spans="1:3" x14ac:dyDescent="0.45">
      <c r="A145" s="2" t="s">
        <v>335</v>
      </c>
      <c r="B145" s="2" t="s">
        <v>329</v>
      </c>
      <c r="C145" s="2" t="s">
        <v>329</v>
      </c>
    </row>
    <row r="146" spans="1:3" x14ac:dyDescent="0.45">
      <c r="A146" s="2" t="s">
        <v>265</v>
      </c>
      <c r="B146" s="2" t="s">
        <v>329</v>
      </c>
      <c r="C146" s="2" t="s">
        <v>329</v>
      </c>
    </row>
    <row r="147" spans="1:3" x14ac:dyDescent="0.45">
      <c r="A147" s="2" t="s">
        <v>336</v>
      </c>
      <c r="B147" s="2" t="s">
        <v>329</v>
      </c>
      <c r="C147" s="2" t="s">
        <v>329</v>
      </c>
    </row>
    <row r="148" spans="1:3" x14ac:dyDescent="0.45">
      <c r="A148" s="2" t="s">
        <v>285</v>
      </c>
      <c r="B148" s="2" t="s">
        <v>329</v>
      </c>
      <c r="C148" s="2" t="s">
        <v>329</v>
      </c>
    </row>
    <row r="149" spans="1:3" x14ac:dyDescent="0.45">
      <c r="A149" s="2" t="s">
        <v>130</v>
      </c>
      <c r="B149" s="2" t="s">
        <v>329</v>
      </c>
      <c r="C149" s="2" t="s">
        <v>329</v>
      </c>
    </row>
    <row r="150" spans="1:3" x14ac:dyDescent="0.45">
      <c r="A150" s="2" t="s">
        <v>171</v>
      </c>
      <c r="B150" s="2" t="s">
        <v>329</v>
      </c>
      <c r="C150" s="2" t="s">
        <v>329</v>
      </c>
    </row>
    <row r="151" spans="1:3" x14ac:dyDescent="0.45">
      <c r="A151" s="2" t="s">
        <v>131</v>
      </c>
      <c r="B151" s="2" t="s">
        <v>329</v>
      </c>
      <c r="C151" s="2" t="s">
        <v>329</v>
      </c>
    </row>
    <row r="152" spans="1:3" x14ac:dyDescent="0.45">
      <c r="A152" s="2" t="s">
        <v>267</v>
      </c>
      <c r="B152" s="2" t="s">
        <v>329</v>
      </c>
      <c r="C152" s="2" t="s">
        <v>329</v>
      </c>
    </row>
    <row r="153" spans="1:3" x14ac:dyDescent="0.45">
      <c r="A153" s="2" t="s">
        <v>192</v>
      </c>
      <c r="B153" s="2" t="s">
        <v>329</v>
      </c>
      <c r="C153" s="2" t="s">
        <v>329</v>
      </c>
    </row>
    <row r="154" spans="1:3" x14ac:dyDescent="0.45">
      <c r="A154" s="2" t="s">
        <v>145</v>
      </c>
      <c r="B154" s="2" t="s">
        <v>329</v>
      </c>
      <c r="C154" s="2" t="s">
        <v>329</v>
      </c>
    </row>
    <row r="155" spans="1:3" x14ac:dyDescent="0.45">
      <c r="A155" s="2" t="s">
        <v>157</v>
      </c>
      <c r="B155" s="2" t="s">
        <v>329</v>
      </c>
      <c r="C155" s="2" t="s">
        <v>329</v>
      </c>
    </row>
    <row r="156" spans="1:3" x14ac:dyDescent="0.45">
      <c r="A156" s="2" t="s">
        <v>147</v>
      </c>
      <c r="B156" s="2" t="s">
        <v>329</v>
      </c>
      <c r="C156" s="2" t="s">
        <v>329</v>
      </c>
    </row>
    <row r="157" spans="1:3" x14ac:dyDescent="0.45">
      <c r="A157" s="2" t="s">
        <v>132</v>
      </c>
      <c r="B157" s="2" t="s">
        <v>329</v>
      </c>
      <c r="C157" s="2" t="s">
        <v>329</v>
      </c>
    </row>
    <row r="158" spans="1:3" x14ac:dyDescent="0.45">
      <c r="A158" s="2" t="s">
        <v>133</v>
      </c>
      <c r="B158" s="2" t="s">
        <v>329</v>
      </c>
      <c r="C158" s="2" t="s">
        <v>329</v>
      </c>
    </row>
    <row r="159" spans="1:3" x14ac:dyDescent="0.45">
      <c r="A159" s="2" t="s">
        <v>337</v>
      </c>
      <c r="B159" s="2" t="s">
        <v>329</v>
      </c>
      <c r="C159" s="2" t="s">
        <v>329</v>
      </c>
    </row>
    <row r="160" spans="1:3" x14ac:dyDescent="0.45">
      <c r="A160" s="2" t="s">
        <v>173</v>
      </c>
      <c r="B160" s="2" t="s">
        <v>329</v>
      </c>
      <c r="C160" s="2" t="s">
        <v>329</v>
      </c>
    </row>
    <row r="161" spans="1:3" x14ac:dyDescent="0.45">
      <c r="A161" s="2" t="s">
        <v>286</v>
      </c>
      <c r="B161" s="2" t="s">
        <v>329</v>
      </c>
      <c r="C161" s="2" t="s">
        <v>329</v>
      </c>
    </row>
    <row r="162" spans="1:3" x14ac:dyDescent="0.45">
      <c r="A162" s="2" t="s">
        <v>292</v>
      </c>
      <c r="B162" s="2" t="s">
        <v>329</v>
      </c>
      <c r="C162" s="2" t="s">
        <v>329</v>
      </c>
    </row>
    <row r="163" spans="1:3" x14ac:dyDescent="0.45">
      <c r="A163" s="2" t="s">
        <v>201</v>
      </c>
      <c r="B163" s="2" t="s">
        <v>329</v>
      </c>
      <c r="C163" s="2" t="s">
        <v>329</v>
      </c>
    </row>
    <row r="164" spans="1:3" x14ac:dyDescent="0.45">
      <c r="A164" s="2" t="s">
        <v>270</v>
      </c>
      <c r="B164" s="2" t="s">
        <v>329</v>
      </c>
      <c r="C164" s="2" t="s">
        <v>329</v>
      </c>
    </row>
    <row r="165" spans="1:3" x14ac:dyDescent="0.45">
      <c r="A165" s="2" t="s">
        <v>182</v>
      </c>
      <c r="B165" s="2" t="s">
        <v>329</v>
      </c>
      <c r="C165" s="2" t="s">
        <v>329</v>
      </c>
    </row>
    <row r="166" spans="1:3" x14ac:dyDescent="0.45">
      <c r="A166" s="2" t="s">
        <v>134</v>
      </c>
      <c r="B166" s="2" t="s">
        <v>329</v>
      </c>
      <c r="C166" s="2" t="s">
        <v>329</v>
      </c>
    </row>
    <row r="167" spans="1:3" x14ac:dyDescent="0.45">
      <c r="A167" s="2" t="s">
        <v>209</v>
      </c>
      <c r="B167" s="2" t="s">
        <v>329</v>
      </c>
      <c r="C167" s="2" t="s">
        <v>329</v>
      </c>
    </row>
    <row r="168" spans="1:3" x14ac:dyDescent="0.45">
      <c r="A168" s="2" t="s">
        <v>160</v>
      </c>
      <c r="B168" s="2" t="s">
        <v>329</v>
      </c>
      <c r="C168" s="2" t="s">
        <v>329</v>
      </c>
    </row>
    <row r="169" spans="1:3" x14ac:dyDescent="0.45">
      <c r="A169" s="2" t="s">
        <v>148</v>
      </c>
      <c r="B169" s="2" t="s">
        <v>329</v>
      </c>
      <c r="C169" s="2" t="s">
        <v>329</v>
      </c>
    </row>
    <row r="170" spans="1:3" x14ac:dyDescent="0.45">
      <c r="A170" s="2" t="s">
        <v>161</v>
      </c>
      <c r="B170" s="2" t="s">
        <v>329</v>
      </c>
      <c r="C170" s="2" t="s">
        <v>329</v>
      </c>
    </row>
    <row r="171" spans="1:3" x14ac:dyDescent="0.45">
      <c r="A171" s="2" t="s">
        <v>212</v>
      </c>
      <c r="B171" s="2" t="s">
        <v>329</v>
      </c>
      <c r="C171" s="2" t="s">
        <v>329</v>
      </c>
    </row>
    <row r="172" spans="1:3" x14ac:dyDescent="0.45">
      <c r="A172" s="2" t="s">
        <v>202</v>
      </c>
      <c r="B172" s="2" t="s">
        <v>329</v>
      </c>
      <c r="C172" s="2" t="s">
        <v>329</v>
      </c>
    </row>
    <row r="173" spans="1:3" x14ac:dyDescent="0.45">
      <c r="A173" s="2" t="s">
        <v>135</v>
      </c>
      <c r="B173" s="2" t="s">
        <v>329</v>
      </c>
      <c r="C173" s="2" t="s">
        <v>329</v>
      </c>
    </row>
    <row r="174" spans="1:3" x14ac:dyDescent="0.45">
      <c r="A174" s="2" t="s">
        <v>136</v>
      </c>
      <c r="B174" s="2" t="s">
        <v>329</v>
      </c>
      <c r="C174" s="2" t="s">
        <v>329</v>
      </c>
    </row>
    <row r="175" spans="1:3" x14ac:dyDescent="0.45">
      <c r="A175" s="2" t="s">
        <v>137</v>
      </c>
      <c r="B175" s="2" t="s">
        <v>329</v>
      </c>
      <c r="C175" s="2" t="s">
        <v>329</v>
      </c>
    </row>
    <row r="176" spans="1:3" x14ac:dyDescent="0.45">
      <c r="A176" s="2" t="s">
        <v>138</v>
      </c>
      <c r="B176" s="2" t="s">
        <v>329</v>
      </c>
      <c r="C176" s="2" t="s">
        <v>329</v>
      </c>
    </row>
    <row r="177" spans="1:3" x14ac:dyDescent="0.45">
      <c r="A177" s="2" t="s">
        <v>139</v>
      </c>
      <c r="B177" s="2" t="s">
        <v>329</v>
      </c>
      <c r="C177" s="2" t="s">
        <v>329</v>
      </c>
    </row>
    <row r="178" spans="1:3" x14ac:dyDescent="0.45">
      <c r="A178" s="2" t="s">
        <v>151</v>
      </c>
      <c r="B178" s="2" t="s">
        <v>329</v>
      </c>
      <c r="C178" s="2" t="s">
        <v>329</v>
      </c>
    </row>
    <row r="179" spans="1:3" x14ac:dyDescent="0.45">
      <c r="A179" s="2" t="s">
        <v>188</v>
      </c>
      <c r="B179" s="2" t="s">
        <v>329</v>
      </c>
      <c r="C179" s="2" t="s">
        <v>329</v>
      </c>
    </row>
    <row r="180" spans="1:3" x14ac:dyDescent="0.45">
      <c r="A180" s="2" t="s">
        <v>140</v>
      </c>
      <c r="B180" s="2" t="s">
        <v>329</v>
      </c>
      <c r="C180" s="2" t="s">
        <v>329</v>
      </c>
    </row>
    <row r="181" spans="1:3" x14ac:dyDescent="0.45">
      <c r="A181" s="2" t="s">
        <v>274</v>
      </c>
      <c r="B181" s="2" t="s">
        <v>329</v>
      </c>
      <c r="C181" s="2" t="s">
        <v>329</v>
      </c>
    </row>
    <row r="182" spans="1:3" x14ac:dyDescent="0.45">
      <c r="A182" s="2" t="s">
        <v>288</v>
      </c>
      <c r="B182" s="2" t="s">
        <v>329</v>
      </c>
      <c r="C182" s="2" t="s">
        <v>329</v>
      </c>
    </row>
    <row r="183" spans="1:3" x14ac:dyDescent="0.45">
      <c r="A183" s="2" t="s">
        <v>223</v>
      </c>
      <c r="B183" s="2" t="s">
        <v>329</v>
      </c>
      <c r="C183" s="2" t="s">
        <v>329</v>
      </c>
    </row>
    <row r="184" spans="1:3" x14ac:dyDescent="0.45">
      <c r="A184" s="2" t="s">
        <v>338</v>
      </c>
      <c r="B184" s="2" t="s">
        <v>329</v>
      </c>
      <c r="C184" s="2" t="s">
        <v>329</v>
      </c>
    </row>
    <row r="185" spans="1:3" x14ac:dyDescent="0.45">
      <c r="A185" s="2" t="s">
        <v>339</v>
      </c>
      <c r="B185" s="2" t="s">
        <v>329</v>
      </c>
      <c r="C185" s="2" t="s">
        <v>329</v>
      </c>
    </row>
    <row r="186" spans="1:3" x14ac:dyDescent="0.45">
      <c r="A186" s="2" t="s">
        <v>164</v>
      </c>
      <c r="B186" s="2" t="s">
        <v>329</v>
      </c>
      <c r="C186" s="2" t="s">
        <v>329</v>
      </c>
    </row>
    <row r="187" spans="1:3" x14ac:dyDescent="0.45">
      <c r="A187" s="2" t="s">
        <v>195</v>
      </c>
      <c r="B187" s="2" t="s">
        <v>329</v>
      </c>
      <c r="C187" s="2" t="s">
        <v>329</v>
      </c>
    </row>
    <row r="188" spans="1:3" x14ac:dyDescent="0.45">
      <c r="A188" s="2" t="s">
        <v>320</v>
      </c>
      <c r="B188" s="2" t="s">
        <v>329</v>
      </c>
      <c r="C188" s="2" t="s">
        <v>329</v>
      </c>
    </row>
    <row r="189" spans="1:3" x14ac:dyDescent="0.45">
      <c r="A189" s="2" t="s">
        <v>324</v>
      </c>
      <c r="B189" s="2" t="s">
        <v>329</v>
      </c>
      <c r="C189" s="2" t="s">
        <v>329</v>
      </c>
    </row>
    <row r="190" spans="1:3" x14ac:dyDescent="0.45">
      <c r="A190" s="2" t="s">
        <v>340</v>
      </c>
      <c r="B190" s="2" t="s">
        <v>329</v>
      </c>
      <c r="C190" s="2" t="s">
        <v>329</v>
      </c>
    </row>
    <row r="191" spans="1:3" x14ac:dyDescent="0.45">
      <c r="A191" s="2" t="s">
        <v>341</v>
      </c>
      <c r="B191" s="2" t="s">
        <v>329</v>
      </c>
      <c r="C191" s="2" t="s">
        <v>329</v>
      </c>
    </row>
    <row r="192" spans="1:3" x14ac:dyDescent="0.45">
      <c r="A192" s="2" t="s">
        <v>196</v>
      </c>
      <c r="B192" s="2" t="s">
        <v>329</v>
      </c>
      <c r="C192" s="2" t="s">
        <v>329</v>
      </c>
    </row>
    <row r="193" spans="1:3" x14ac:dyDescent="0.45">
      <c r="A193" s="2" t="s">
        <v>141</v>
      </c>
      <c r="B193" s="2" t="s">
        <v>329</v>
      </c>
      <c r="C193" s="2" t="s">
        <v>329</v>
      </c>
    </row>
    <row r="194" spans="1:3" x14ac:dyDescent="0.45">
      <c r="A194" s="2" t="s">
        <v>142</v>
      </c>
      <c r="B194" s="2" t="s">
        <v>329</v>
      </c>
      <c r="C194" s="2" t="s">
        <v>329</v>
      </c>
    </row>
    <row r="195" spans="1:3" x14ac:dyDescent="0.45">
      <c r="A195" s="2" t="s">
        <v>230</v>
      </c>
      <c r="B195" s="2" t="s">
        <v>329</v>
      </c>
      <c r="C195" s="2" t="s">
        <v>329</v>
      </c>
    </row>
    <row r="196" spans="1:3" x14ac:dyDescent="0.45">
      <c r="A196" s="2" t="s">
        <v>154</v>
      </c>
      <c r="B196" s="2" t="s">
        <v>329</v>
      </c>
      <c r="C196" s="2" t="s">
        <v>329</v>
      </c>
    </row>
    <row r="197" spans="1:3" x14ac:dyDescent="0.45">
      <c r="A197" s="2" t="s">
        <v>143</v>
      </c>
      <c r="B197" s="2" t="s">
        <v>329</v>
      </c>
      <c r="C197" s="2" t="s">
        <v>329</v>
      </c>
    </row>
    <row r="198" spans="1:3" x14ac:dyDescent="0.45">
      <c r="A198" s="2" t="s">
        <v>342</v>
      </c>
      <c r="B198" s="2" t="s">
        <v>329</v>
      </c>
      <c r="C198" s="2" t="s">
        <v>329</v>
      </c>
    </row>
    <row r="199" spans="1:3" x14ac:dyDescent="0.45">
      <c r="A199" s="2" t="s">
        <v>321</v>
      </c>
      <c r="B199" s="2" t="s">
        <v>329</v>
      </c>
      <c r="C199" s="2" t="s">
        <v>329</v>
      </c>
    </row>
    <row r="200" spans="1:3" x14ac:dyDescent="0.45">
      <c r="A200" s="2" t="s">
        <v>144</v>
      </c>
      <c r="B200" s="2" t="s">
        <v>329</v>
      </c>
      <c r="C200" s="2" t="s">
        <v>329</v>
      </c>
    </row>
    <row r="201" spans="1:3" x14ac:dyDescent="0.45">
      <c r="A201" s="2" t="s">
        <v>146</v>
      </c>
      <c r="B201" s="2" t="s">
        <v>329</v>
      </c>
      <c r="C201" s="2" t="s">
        <v>329</v>
      </c>
    </row>
    <row r="202" spans="1:3" x14ac:dyDescent="0.45">
      <c r="A202" s="2" t="s">
        <v>159</v>
      </c>
      <c r="B202" s="2" t="s">
        <v>329</v>
      </c>
      <c r="C202" s="2" t="s">
        <v>329</v>
      </c>
    </row>
    <row r="203" spans="1:3" x14ac:dyDescent="0.45">
      <c r="A203" s="2" t="s">
        <v>343</v>
      </c>
      <c r="B203" s="2" t="s">
        <v>329</v>
      </c>
      <c r="C203" s="2" t="s">
        <v>329</v>
      </c>
    </row>
    <row r="204" spans="1:3" x14ac:dyDescent="0.45">
      <c r="A204" s="2" t="s">
        <v>272</v>
      </c>
      <c r="B204" s="2" t="s">
        <v>329</v>
      </c>
      <c r="C204" s="2" t="s">
        <v>329</v>
      </c>
    </row>
    <row r="205" spans="1:3" x14ac:dyDescent="0.45">
      <c r="A205" s="2" t="s">
        <v>344</v>
      </c>
      <c r="B205" s="2" t="s">
        <v>329</v>
      </c>
      <c r="C205" s="2" t="s">
        <v>329</v>
      </c>
    </row>
    <row r="206" spans="1:3" x14ac:dyDescent="0.45">
      <c r="A206" s="2" t="s">
        <v>194</v>
      </c>
      <c r="B206" s="2" t="s">
        <v>329</v>
      </c>
      <c r="C206" s="2" t="s">
        <v>329</v>
      </c>
    </row>
    <row r="207" spans="1:3" x14ac:dyDescent="0.45">
      <c r="A207" s="2" t="s">
        <v>282</v>
      </c>
      <c r="B207" s="2" t="s">
        <v>329</v>
      </c>
      <c r="C207" s="2" t="s">
        <v>329</v>
      </c>
    </row>
    <row r="208" spans="1:3" x14ac:dyDescent="0.45">
      <c r="A208" s="2" t="s">
        <v>149</v>
      </c>
      <c r="B208" s="2" t="s">
        <v>329</v>
      </c>
      <c r="C208" s="2" t="s">
        <v>329</v>
      </c>
    </row>
    <row r="209" spans="1:3" x14ac:dyDescent="0.45">
      <c r="A209" s="2" t="s">
        <v>150</v>
      </c>
      <c r="B209" s="2" t="s">
        <v>329</v>
      </c>
      <c r="C209" s="2" t="s">
        <v>329</v>
      </c>
    </row>
    <row r="210" spans="1:3" x14ac:dyDescent="0.45">
      <c r="A210" s="2" t="s">
        <v>152</v>
      </c>
      <c r="B210" s="2" t="s">
        <v>329</v>
      </c>
      <c r="C210" s="2" t="s">
        <v>329</v>
      </c>
    </row>
    <row r="211" spans="1:3" x14ac:dyDescent="0.45">
      <c r="A211" s="2" t="s">
        <v>345</v>
      </c>
      <c r="B211" s="2" t="s">
        <v>329</v>
      </c>
      <c r="C211" s="2" t="s">
        <v>329</v>
      </c>
    </row>
    <row r="212" spans="1:3" x14ac:dyDescent="0.45">
      <c r="A212" s="2" t="s">
        <v>302</v>
      </c>
      <c r="B212" s="2" t="s">
        <v>329</v>
      </c>
      <c r="C212" s="2" t="s">
        <v>329</v>
      </c>
    </row>
    <row r="213" spans="1:3" x14ac:dyDescent="0.45">
      <c r="A213" s="2" t="s">
        <v>165</v>
      </c>
      <c r="B213" s="2" t="s">
        <v>329</v>
      </c>
      <c r="C213" s="2" t="s">
        <v>329</v>
      </c>
    </row>
    <row r="214" spans="1:3" x14ac:dyDescent="0.45">
      <c r="A214" s="2" t="s">
        <v>249</v>
      </c>
      <c r="B214" s="2" t="s">
        <v>329</v>
      </c>
      <c r="C214" s="2" t="s">
        <v>329</v>
      </c>
    </row>
    <row r="215" spans="1:3" x14ac:dyDescent="0.45">
      <c r="A215" s="2" t="s">
        <v>346</v>
      </c>
      <c r="B215" s="2" t="s">
        <v>329</v>
      </c>
      <c r="C215" s="2" t="s">
        <v>329</v>
      </c>
    </row>
    <row r="216" spans="1:3" x14ac:dyDescent="0.45">
      <c r="A216" s="2" t="s">
        <v>347</v>
      </c>
      <c r="B216" s="2" t="s">
        <v>329</v>
      </c>
      <c r="C216" s="2" t="s">
        <v>329</v>
      </c>
    </row>
    <row r="217" spans="1:3" x14ac:dyDescent="0.45">
      <c r="A217" s="2" t="s">
        <v>348</v>
      </c>
      <c r="B217" s="2" t="s">
        <v>329</v>
      </c>
      <c r="C217" s="2" t="s">
        <v>329</v>
      </c>
    </row>
    <row r="218" spans="1:3" x14ac:dyDescent="0.45">
      <c r="A218" s="2" t="s">
        <v>225</v>
      </c>
      <c r="B218" s="2" t="s">
        <v>329</v>
      </c>
      <c r="C218" s="2" t="s">
        <v>329</v>
      </c>
    </row>
    <row r="219" spans="1:3" x14ac:dyDescent="0.45">
      <c r="A219" s="2" t="s">
        <v>186</v>
      </c>
      <c r="B219" s="2" t="s">
        <v>329</v>
      </c>
      <c r="C219" s="2" t="s">
        <v>329</v>
      </c>
    </row>
    <row r="220" spans="1:3" x14ac:dyDescent="0.45">
      <c r="A220" s="2" t="s">
        <v>153</v>
      </c>
      <c r="B220" s="2" t="s">
        <v>329</v>
      </c>
      <c r="C220" s="2" t="s">
        <v>329</v>
      </c>
    </row>
    <row r="221" spans="1:3" x14ac:dyDescent="0.45">
      <c r="A221" s="2" t="s">
        <v>170</v>
      </c>
      <c r="B221" s="2" t="s">
        <v>329</v>
      </c>
      <c r="C221" s="2" t="s">
        <v>329</v>
      </c>
    </row>
    <row r="222" spans="1:3" x14ac:dyDescent="0.45">
      <c r="A222" s="2" t="s">
        <v>155</v>
      </c>
      <c r="B222" s="2" t="s">
        <v>329</v>
      </c>
      <c r="C222" s="2" t="s">
        <v>329</v>
      </c>
    </row>
    <row r="223" spans="1:3" x14ac:dyDescent="0.45">
      <c r="A223" s="2" t="s">
        <v>156</v>
      </c>
      <c r="B223" s="2" t="s">
        <v>329</v>
      </c>
      <c r="C223" s="2" t="s">
        <v>329</v>
      </c>
    </row>
    <row r="224" spans="1:3" x14ac:dyDescent="0.45">
      <c r="A224" s="2" t="s">
        <v>158</v>
      </c>
      <c r="B224" s="2" t="s">
        <v>329</v>
      </c>
      <c r="C224" s="2" t="s">
        <v>329</v>
      </c>
    </row>
    <row r="225" spans="1:3" x14ac:dyDescent="0.45">
      <c r="A225" s="2" t="s">
        <v>163</v>
      </c>
      <c r="B225" s="2" t="s">
        <v>329</v>
      </c>
      <c r="C225" s="2" t="s">
        <v>329</v>
      </c>
    </row>
    <row r="226" spans="1:3" x14ac:dyDescent="0.45">
      <c r="A226" s="2" t="s">
        <v>349</v>
      </c>
      <c r="B226" s="2" t="s">
        <v>329</v>
      </c>
      <c r="C226" s="2" t="s">
        <v>329</v>
      </c>
    </row>
    <row r="227" spans="1:3" x14ac:dyDescent="0.45">
      <c r="A227" s="2" t="s">
        <v>166</v>
      </c>
      <c r="B227" s="2" t="s">
        <v>329</v>
      </c>
      <c r="C227" s="2" t="s">
        <v>329</v>
      </c>
    </row>
    <row r="228" spans="1:3" x14ac:dyDescent="0.45">
      <c r="A228" s="2" t="s">
        <v>167</v>
      </c>
      <c r="B228" s="2" t="s">
        <v>329</v>
      </c>
      <c r="C228" s="2" t="s">
        <v>329</v>
      </c>
    </row>
    <row r="229" spans="1:3" x14ac:dyDescent="0.45">
      <c r="A229" s="2" t="s">
        <v>350</v>
      </c>
      <c r="B229" s="2" t="s">
        <v>329</v>
      </c>
      <c r="C229" s="2" t="s">
        <v>329</v>
      </c>
    </row>
    <row r="230" spans="1:3" x14ac:dyDescent="0.45">
      <c r="A230" s="2" t="s">
        <v>168</v>
      </c>
      <c r="B230" s="2" t="s">
        <v>329</v>
      </c>
      <c r="C230" s="2" t="s">
        <v>329</v>
      </c>
    </row>
    <row r="231" spans="1:3" x14ac:dyDescent="0.45">
      <c r="A231" s="2" t="s">
        <v>169</v>
      </c>
      <c r="B231" s="2" t="s">
        <v>329</v>
      </c>
      <c r="C231" s="2" t="s">
        <v>329</v>
      </c>
    </row>
    <row r="232" spans="1:3" x14ac:dyDescent="0.45">
      <c r="A232" s="2" t="s">
        <v>322</v>
      </c>
      <c r="B232" s="2" t="s">
        <v>329</v>
      </c>
      <c r="C232" s="2" t="s">
        <v>329</v>
      </c>
    </row>
    <row r="233" spans="1:3" x14ac:dyDescent="0.45">
      <c r="A233" s="2" t="s">
        <v>172</v>
      </c>
      <c r="B233" s="2" t="s">
        <v>329</v>
      </c>
      <c r="C233" s="2" t="s">
        <v>329</v>
      </c>
    </row>
    <row r="234" spans="1:3" x14ac:dyDescent="0.45">
      <c r="A234" s="2" t="s">
        <v>208</v>
      </c>
      <c r="B234" s="2" t="s">
        <v>329</v>
      </c>
      <c r="C234" s="2" t="s">
        <v>329</v>
      </c>
    </row>
    <row r="235" spans="1:3" x14ac:dyDescent="0.45">
      <c r="A235" s="2" t="s">
        <v>174</v>
      </c>
      <c r="B235" s="2" t="s">
        <v>329</v>
      </c>
      <c r="C235" s="2" t="s">
        <v>329</v>
      </c>
    </row>
    <row r="236" spans="1:3" x14ac:dyDescent="0.45">
      <c r="A236" s="2" t="s">
        <v>210</v>
      </c>
      <c r="B236" s="2" t="s">
        <v>329</v>
      </c>
      <c r="C236" s="2" t="s">
        <v>329</v>
      </c>
    </row>
    <row r="237" spans="1:3" x14ac:dyDescent="0.45">
      <c r="A237" s="2" t="s">
        <v>238</v>
      </c>
      <c r="B237" s="2" t="s">
        <v>329</v>
      </c>
      <c r="C237" s="2" t="s">
        <v>329</v>
      </c>
    </row>
    <row r="238" spans="1:3" x14ac:dyDescent="0.45">
      <c r="A238" s="2" t="s">
        <v>175</v>
      </c>
      <c r="B238" s="2" t="s">
        <v>329</v>
      </c>
      <c r="C238" s="2" t="s">
        <v>329</v>
      </c>
    </row>
    <row r="239" spans="1:3" x14ac:dyDescent="0.45">
      <c r="A239" s="2" t="s">
        <v>176</v>
      </c>
      <c r="B239" s="2" t="s">
        <v>329</v>
      </c>
      <c r="C239" s="2" t="s">
        <v>329</v>
      </c>
    </row>
    <row r="240" spans="1:3" x14ac:dyDescent="0.45">
      <c r="A240" s="2" t="s">
        <v>177</v>
      </c>
      <c r="B240" s="2" t="s">
        <v>329</v>
      </c>
      <c r="C240" s="2" t="s">
        <v>329</v>
      </c>
    </row>
    <row r="241" spans="1:3" x14ac:dyDescent="0.45">
      <c r="A241" s="2" t="s">
        <v>259</v>
      </c>
      <c r="B241" s="2" t="s">
        <v>329</v>
      </c>
      <c r="C241" s="2" t="s">
        <v>329</v>
      </c>
    </row>
    <row r="242" spans="1:3" x14ac:dyDescent="0.45">
      <c r="A242" s="2" t="s">
        <v>351</v>
      </c>
      <c r="B242" s="2" t="s">
        <v>329</v>
      </c>
      <c r="C242" s="2" t="s">
        <v>329</v>
      </c>
    </row>
    <row r="243" spans="1:3" x14ac:dyDescent="0.45">
      <c r="A243" s="2" t="s">
        <v>178</v>
      </c>
      <c r="B243" s="2" t="s">
        <v>329</v>
      </c>
      <c r="C243" s="2" t="s">
        <v>329</v>
      </c>
    </row>
    <row r="244" spans="1:3" x14ac:dyDescent="0.45">
      <c r="A244" s="2" t="s">
        <v>352</v>
      </c>
      <c r="B244" s="2" t="s">
        <v>329</v>
      </c>
      <c r="C244" s="2" t="s">
        <v>329</v>
      </c>
    </row>
    <row r="245" spans="1:3" x14ac:dyDescent="0.45">
      <c r="A245" s="2" t="s">
        <v>179</v>
      </c>
      <c r="B245" s="2" t="s">
        <v>329</v>
      </c>
      <c r="C245" s="2" t="s">
        <v>329</v>
      </c>
    </row>
    <row r="246" spans="1:3" x14ac:dyDescent="0.45">
      <c r="A246" s="2" t="s">
        <v>248</v>
      </c>
      <c r="B246" s="2" t="s">
        <v>329</v>
      </c>
      <c r="C246" s="2" t="s">
        <v>329</v>
      </c>
    </row>
    <row r="247" spans="1:3" x14ac:dyDescent="0.45">
      <c r="A247" s="2" t="s">
        <v>353</v>
      </c>
      <c r="B247" s="2" t="s">
        <v>329</v>
      </c>
      <c r="C247" s="2" t="s">
        <v>329</v>
      </c>
    </row>
    <row r="248" spans="1:3" x14ac:dyDescent="0.45">
      <c r="A248" s="2" t="s">
        <v>354</v>
      </c>
      <c r="B248" s="2" t="s">
        <v>329</v>
      </c>
      <c r="C248" s="2" t="s">
        <v>329</v>
      </c>
    </row>
    <row r="249" spans="1:3" x14ac:dyDescent="0.45">
      <c r="A249" s="2" t="s">
        <v>355</v>
      </c>
      <c r="B249" s="2" t="s">
        <v>329</v>
      </c>
      <c r="C249" s="2" t="s">
        <v>329</v>
      </c>
    </row>
    <row r="250" spans="1:3" x14ac:dyDescent="0.45">
      <c r="A250" s="2" t="s">
        <v>356</v>
      </c>
      <c r="B250" s="2" t="s">
        <v>329</v>
      </c>
      <c r="C250" s="2" t="s">
        <v>329</v>
      </c>
    </row>
    <row r="251" spans="1:3" x14ac:dyDescent="0.45">
      <c r="A251" s="2" t="s">
        <v>198</v>
      </c>
      <c r="B251" s="2" t="s">
        <v>329</v>
      </c>
      <c r="C251" s="2" t="s">
        <v>329</v>
      </c>
    </row>
    <row r="252" spans="1:3" x14ac:dyDescent="0.45">
      <c r="A252" s="2" t="s">
        <v>180</v>
      </c>
      <c r="B252" s="2" t="s">
        <v>329</v>
      </c>
      <c r="C252" s="2" t="s">
        <v>329</v>
      </c>
    </row>
    <row r="253" spans="1:3" x14ac:dyDescent="0.45">
      <c r="A253" s="2" t="s">
        <v>181</v>
      </c>
      <c r="B253" s="2" t="s">
        <v>329</v>
      </c>
      <c r="C253" s="2" t="s">
        <v>329</v>
      </c>
    </row>
    <row r="254" spans="1:3" x14ac:dyDescent="0.45">
      <c r="A254" s="2" t="s">
        <v>279</v>
      </c>
      <c r="B254" s="2" t="s">
        <v>329</v>
      </c>
      <c r="C254" s="2" t="s">
        <v>329</v>
      </c>
    </row>
    <row r="255" spans="1:3" x14ac:dyDescent="0.45">
      <c r="A255" s="2" t="s">
        <v>357</v>
      </c>
      <c r="B255" s="2" t="s">
        <v>329</v>
      </c>
      <c r="C255" s="2" t="s">
        <v>329</v>
      </c>
    </row>
    <row r="256" spans="1:3" x14ac:dyDescent="0.45">
      <c r="A256" s="2" t="s">
        <v>183</v>
      </c>
      <c r="B256" s="2" t="s">
        <v>329</v>
      </c>
      <c r="C256" s="2" t="s">
        <v>329</v>
      </c>
    </row>
    <row r="257" spans="1:3" x14ac:dyDescent="0.45">
      <c r="A257" s="2" t="s">
        <v>184</v>
      </c>
      <c r="B257" s="2" t="s">
        <v>329</v>
      </c>
      <c r="C257" s="2" t="s">
        <v>329</v>
      </c>
    </row>
    <row r="258" spans="1:3" x14ac:dyDescent="0.45">
      <c r="A258" s="2" t="s">
        <v>185</v>
      </c>
      <c r="B258" s="2" t="s">
        <v>329</v>
      </c>
      <c r="C258" s="2" t="s">
        <v>329</v>
      </c>
    </row>
    <row r="259" spans="1:3" x14ac:dyDescent="0.45">
      <c r="A259" s="2" t="s">
        <v>187</v>
      </c>
      <c r="B259" s="2" t="s">
        <v>329</v>
      </c>
      <c r="C259" s="2" t="s">
        <v>329</v>
      </c>
    </row>
    <row r="260" spans="1:3" x14ac:dyDescent="0.45">
      <c r="A260" s="2" t="s">
        <v>189</v>
      </c>
      <c r="B260" s="2" t="s">
        <v>329</v>
      </c>
      <c r="C260" s="2" t="s">
        <v>329</v>
      </c>
    </row>
    <row r="261" spans="1:3" x14ac:dyDescent="0.45">
      <c r="A261" s="2" t="s">
        <v>190</v>
      </c>
      <c r="B261" s="2" t="s">
        <v>329</v>
      </c>
      <c r="C261" s="2" t="s">
        <v>329</v>
      </c>
    </row>
    <row r="262" spans="1:3" x14ac:dyDescent="0.45">
      <c r="A262" s="2" t="s">
        <v>191</v>
      </c>
      <c r="B262" s="2" t="s">
        <v>329</v>
      </c>
      <c r="C262" s="2" t="s">
        <v>329</v>
      </c>
    </row>
    <row r="263" spans="1:3" x14ac:dyDescent="0.45">
      <c r="A263" s="2" t="s">
        <v>193</v>
      </c>
      <c r="B263" s="2" t="s">
        <v>329</v>
      </c>
      <c r="C263" s="2" t="s">
        <v>329</v>
      </c>
    </row>
    <row r="264" spans="1:3" x14ac:dyDescent="0.45">
      <c r="A264" s="2" t="s">
        <v>197</v>
      </c>
      <c r="B264" s="2" t="s">
        <v>329</v>
      </c>
      <c r="C264" s="2" t="s">
        <v>329</v>
      </c>
    </row>
    <row r="265" spans="1:3" x14ac:dyDescent="0.45">
      <c r="A265" s="2" t="s">
        <v>253</v>
      </c>
      <c r="B265" s="2" t="s">
        <v>329</v>
      </c>
      <c r="C265" s="2" t="s">
        <v>329</v>
      </c>
    </row>
    <row r="266" spans="1:3" x14ac:dyDescent="0.45">
      <c r="A266" s="2" t="s">
        <v>199</v>
      </c>
      <c r="B266" s="2" t="s">
        <v>329</v>
      </c>
      <c r="C266" s="2" t="s">
        <v>329</v>
      </c>
    </row>
    <row r="267" spans="1:3" x14ac:dyDescent="0.45">
      <c r="A267" s="2" t="s">
        <v>200</v>
      </c>
      <c r="B267" s="2" t="s">
        <v>329</v>
      </c>
      <c r="C267" s="2" t="s">
        <v>329</v>
      </c>
    </row>
    <row r="268" spans="1:3" x14ac:dyDescent="0.45">
      <c r="A268" s="2" t="s">
        <v>203</v>
      </c>
      <c r="B268" s="2" t="s">
        <v>329</v>
      </c>
      <c r="C268" s="2" t="s">
        <v>329</v>
      </c>
    </row>
    <row r="269" spans="1:3" x14ac:dyDescent="0.45">
      <c r="A269" s="2" t="s">
        <v>204</v>
      </c>
      <c r="B269" s="2" t="s">
        <v>329</v>
      </c>
      <c r="C269" s="2" t="s">
        <v>329</v>
      </c>
    </row>
    <row r="270" spans="1:3" x14ac:dyDescent="0.45">
      <c r="A270" s="2" t="s">
        <v>205</v>
      </c>
      <c r="B270" s="2" t="s">
        <v>329</v>
      </c>
      <c r="C270" s="2" t="s">
        <v>329</v>
      </c>
    </row>
    <row r="271" spans="1:3" x14ac:dyDescent="0.45">
      <c r="A271" s="2" t="s">
        <v>206</v>
      </c>
      <c r="B271" s="2" t="s">
        <v>329</v>
      </c>
      <c r="C271" s="2" t="s">
        <v>329</v>
      </c>
    </row>
    <row r="272" spans="1:3" x14ac:dyDescent="0.45">
      <c r="A272" s="2" t="s">
        <v>207</v>
      </c>
      <c r="B272" s="2" t="s">
        <v>329</v>
      </c>
      <c r="C272" s="2" t="s">
        <v>329</v>
      </c>
    </row>
    <row r="273" spans="1:3" x14ac:dyDescent="0.45">
      <c r="A273" s="2" t="s">
        <v>280</v>
      </c>
      <c r="B273" s="2" t="s">
        <v>329</v>
      </c>
      <c r="C273" s="2" t="s">
        <v>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658F-5FD2-420A-AD3C-13FC113CFBE1}">
  <dimension ref="A2:C9"/>
  <sheetViews>
    <sheetView topLeftCell="A2" workbookViewId="0">
      <selection activeCell="A3" sqref="A3"/>
    </sheetView>
  </sheetViews>
  <sheetFormatPr defaultRowHeight="13.5" x14ac:dyDescent="0.35"/>
  <cols>
    <col min="1" max="1" width="11.46484375" style="2" bestFit="1" customWidth="1"/>
    <col min="2" max="2" width="10.265625" style="2" bestFit="1" customWidth="1"/>
    <col min="3" max="3" width="4.86328125" style="2" bestFit="1" customWidth="1"/>
    <col min="4" max="16384" width="9.06640625" style="2"/>
  </cols>
  <sheetData>
    <row r="2" spans="1:3" ht="13.9" x14ac:dyDescent="0.4">
      <c r="B2" s="1" t="s">
        <v>426</v>
      </c>
      <c r="C2" s="1" t="s">
        <v>427</v>
      </c>
    </row>
    <row r="3" spans="1:3" ht="13.9" x14ac:dyDescent="0.4">
      <c r="A3" s="1" t="s">
        <v>418</v>
      </c>
      <c r="B3" s="2" t="s">
        <v>428</v>
      </c>
      <c r="C3" s="4">
        <v>0</v>
      </c>
    </row>
    <row r="4" spans="1:3" ht="13.9" x14ac:dyDescent="0.4">
      <c r="A4" s="1" t="s">
        <v>419</v>
      </c>
      <c r="B4" s="2" t="s">
        <v>425</v>
      </c>
      <c r="C4" s="4">
        <v>0.05</v>
      </c>
    </row>
    <row r="5" spans="1:3" ht="13.9" x14ac:dyDescent="0.4">
      <c r="A5" s="1" t="s">
        <v>420</v>
      </c>
      <c r="B5" s="2" t="s">
        <v>428</v>
      </c>
      <c r="C5" s="4">
        <v>0</v>
      </c>
    </row>
    <row r="6" spans="1:3" ht="13.9" x14ac:dyDescent="0.4">
      <c r="A6" s="1" t="s">
        <v>421</v>
      </c>
      <c r="B6" s="2" t="s">
        <v>425</v>
      </c>
      <c r="C6" s="4">
        <v>0.1</v>
      </c>
    </row>
    <row r="7" spans="1:3" ht="13.9" x14ac:dyDescent="0.4">
      <c r="A7" s="1" t="s">
        <v>422</v>
      </c>
      <c r="B7" s="2" t="s">
        <v>428</v>
      </c>
      <c r="C7" s="4">
        <v>0</v>
      </c>
    </row>
    <row r="8" spans="1:3" ht="13.9" x14ac:dyDescent="0.4">
      <c r="A8" s="1" t="s">
        <v>423</v>
      </c>
      <c r="B8" s="2" t="s">
        <v>428</v>
      </c>
      <c r="C8" s="4">
        <v>0</v>
      </c>
    </row>
    <row r="9" spans="1:3" ht="13.9" x14ac:dyDescent="0.4">
      <c r="A9" s="1" t="s">
        <v>424</v>
      </c>
      <c r="B9" s="2" t="s">
        <v>428</v>
      </c>
      <c r="C9" s="4"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78ED-C6FB-44C4-9298-E29752239BDD}">
  <dimension ref="A1:L1076"/>
  <sheetViews>
    <sheetView workbookViewId="0">
      <selection sqref="A1:L1076"/>
    </sheetView>
  </sheetViews>
  <sheetFormatPr defaultRowHeight="13.5" x14ac:dyDescent="0.35"/>
  <cols>
    <col min="1" max="1" width="16.265625" style="2" bestFit="1" customWidth="1"/>
    <col min="2" max="3" width="16.265625" style="2" customWidth="1"/>
    <col min="4" max="4" width="8.1328125" style="2" bestFit="1" customWidth="1"/>
    <col min="5" max="5" width="12" style="2" bestFit="1" customWidth="1"/>
    <col min="6" max="6" width="9.9296875" style="2" bestFit="1" customWidth="1"/>
    <col min="7" max="7" width="10.796875" style="2" bestFit="1" customWidth="1"/>
    <col min="8" max="8" width="13.53125" style="2" bestFit="1" customWidth="1"/>
    <col min="9" max="9" width="14.9296875" style="2" bestFit="1" customWidth="1"/>
    <col min="10" max="10" width="6.1328125" style="2" bestFit="1" customWidth="1"/>
    <col min="11" max="11" width="16.9296875" style="2" bestFit="1" customWidth="1"/>
    <col min="12" max="12" width="18.46484375" style="2" bestFit="1" customWidth="1"/>
    <col min="13" max="16384" width="9.06640625" style="2"/>
  </cols>
  <sheetData>
    <row r="1" spans="1:12" ht="13.9" x14ac:dyDescent="0.4">
      <c r="A1" s="1" t="s">
        <v>0</v>
      </c>
      <c r="B1" s="1" t="s">
        <v>366</v>
      </c>
      <c r="C1" s="1" t="s">
        <v>365</v>
      </c>
      <c r="D1" s="1" t="s">
        <v>400</v>
      </c>
      <c r="E1" s="1" t="s">
        <v>403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401</v>
      </c>
      <c r="L1" s="1" t="s">
        <v>402</v>
      </c>
    </row>
    <row r="2" spans="1:12" x14ac:dyDescent="0.35">
      <c r="A2" s="2" t="s">
        <v>6</v>
      </c>
      <c r="B2" s="2" t="str">
        <f>IFERROR(VLOOKUP(A2,'Aug_2019Sales(Aggregated)'!A:C,3,0),"-")</f>
        <v>COSMETICS</v>
      </c>
      <c r="C2" s="2" t="str">
        <f>IFERROR(VLOOKUP(A2,'Aug_2019Sales(Aggregated)'!A:D,4,0),"-")</f>
        <v>MASKS</v>
      </c>
      <c r="D2" s="2" t="str">
        <f>IF(VLOOKUP(A2,'New Items'!A:B,2,FALSE)="New","Yes","No")</f>
        <v>Yes</v>
      </c>
      <c r="E2" s="2">
        <v>1</v>
      </c>
      <c r="F2" s="3">
        <v>61.34</v>
      </c>
      <c r="G2" s="3">
        <v>21.23</v>
      </c>
      <c r="H2" s="3">
        <v>61.34</v>
      </c>
      <c r="I2" s="3">
        <v>40.11</v>
      </c>
      <c r="J2" s="4">
        <v>0.65</v>
      </c>
      <c r="K2" s="2" t="str">
        <f>IF(I2&lt;AVERAGE(I:I),"Above Average","Average")</f>
        <v>Above Average</v>
      </c>
      <c r="L2" s="2" t="str">
        <f>IF(H2&gt;100,"High Dollar","Standard")</f>
        <v>Standard</v>
      </c>
    </row>
    <row r="3" spans="1:12" x14ac:dyDescent="0.35">
      <c r="A3" s="2" t="s">
        <v>7</v>
      </c>
      <c r="B3" s="2" t="str">
        <f>IFERROR(VLOOKUP(A3,'Aug_2019Sales(Aggregated)'!A:C,3,0),"-")</f>
        <v>COSMETICS</v>
      </c>
      <c r="C3" s="2" t="str">
        <f>IFERROR(VLOOKUP(A3,'Aug_2019Sales(Aggregated)'!A:D,4,0),"-")</f>
        <v>MASKS</v>
      </c>
      <c r="D3" s="2" t="str">
        <f>IF(VLOOKUP(A3,'New Items'!A:B,2,FALSE)="New","Yes","No")</f>
        <v>Yes</v>
      </c>
      <c r="E3" s="2">
        <v>3</v>
      </c>
      <c r="F3" s="3">
        <v>173</v>
      </c>
      <c r="G3" s="3">
        <v>69.06</v>
      </c>
      <c r="H3" s="3">
        <v>57.67</v>
      </c>
      <c r="I3" s="3">
        <v>103.94</v>
      </c>
      <c r="J3" s="4">
        <v>0.6</v>
      </c>
      <c r="K3" s="2" t="str">
        <f t="shared" ref="K3:K66" si="0">IF(I3&lt;AVERAGE(I:I),"Above Average","Average")</f>
        <v>Average</v>
      </c>
      <c r="L3" s="2" t="str">
        <f t="shared" ref="L3:L66" si="1">IF(H3&gt;100,"High Dollar","Standard")</f>
        <v>Standard</v>
      </c>
    </row>
    <row r="4" spans="1:12" x14ac:dyDescent="0.35">
      <c r="A4" s="2" t="s">
        <v>8</v>
      </c>
      <c r="B4" s="2" t="str">
        <f>IFERROR(VLOOKUP(A4,'Aug_2019Sales(Aggregated)'!A:C,3,0),"-")</f>
        <v>-</v>
      </c>
      <c r="C4" s="2" t="str">
        <f>IFERROR(VLOOKUP(A4,'Aug_2019Sales(Aggregated)'!A:D,4,0),"-")</f>
        <v>-</v>
      </c>
      <c r="D4" s="2" t="str">
        <f>IF(VLOOKUP(A4,'New Items'!A:B,2,FALSE)="New","Yes","No")</f>
        <v>Yes</v>
      </c>
      <c r="E4" s="2">
        <v>1</v>
      </c>
      <c r="F4" s="3">
        <v>78</v>
      </c>
      <c r="G4" s="3">
        <v>26.93</v>
      </c>
      <c r="H4" s="3">
        <v>78</v>
      </c>
      <c r="I4" s="3">
        <v>51.07</v>
      </c>
      <c r="J4" s="4">
        <v>0.65</v>
      </c>
      <c r="K4" s="2" t="str">
        <f t="shared" si="0"/>
        <v>Above Average</v>
      </c>
      <c r="L4" s="2" t="str">
        <f t="shared" si="1"/>
        <v>Standard</v>
      </c>
    </row>
    <row r="5" spans="1:12" x14ac:dyDescent="0.35">
      <c r="A5" s="2" t="s">
        <v>9</v>
      </c>
      <c r="B5" s="2" t="str">
        <f>IFERROR(VLOOKUP(A5,'Aug_2019Sales(Aggregated)'!A:C,3,0),"-")</f>
        <v>-</v>
      </c>
      <c r="C5" s="2" t="str">
        <f>IFERROR(VLOOKUP(A5,'Aug_2019Sales(Aggregated)'!A:D,4,0),"-")</f>
        <v>-</v>
      </c>
      <c r="D5" s="2" t="str">
        <f>IF(VLOOKUP(A5,'New Items'!A:B,2,FALSE)="New","Yes","No")</f>
        <v>Yes</v>
      </c>
      <c r="E5" s="2">
        <v>1</v>
      </c>
      <c r="F5" s="3">
        <v>29</v>
      </c>
      <c r="G5" s="3">
        <v>11.01</v>
      </c>
      <c r="H5" s="3">
        <v>29</v>
      </c>
      <c r="I5" s="3">
        <v>17.989999999999998</v>
      </c>
      <c r="J5" s="4">
        <v>0.62</v>
      </c>
      <c r="K5" s="2" t="str">
        <f t="shared" si="0"/>
        <v>Above Average</v>
      </c>
      <c r="L5" s="2" t="str">
        <f t="shared" si="1"/>
        <v>Standard</v>
      </c>
    </row>
    <row r="6" spans="1:12" x14ac:dyDescent="0.35">
      <c r="A6" s="2" t="s">
        <v>10</v>
      </c>
      <c r="B6" s="2" t="str">
        <f>IFERROR(VLOOKUP(A6,'Aug_2019Sales(Aggregated)'!A:C,3,0),"-")</f>
        <v>FITNESS</v>
      </c>
      <c r="C6" s="2" t="str">
        <f>IFERROR(VLOOKUP(A6,'Aug_2019Sales(Aggregated)'!A:D,4,0),"-")</f>
        <v>LOWER BODY</v>
      </c>
      <c r="D6" s="2" t="str">
        <f>IF(VLOOKUP(A6,'New Items'!A:B,2,FALSE)="New","Yes","No")</f>
        <v>Yes</v>
      </c>
      <c r="E6" s="2">
        <v>1</v>
      </c>
      <c r="F6" s="3">
        <v>45</v>
      </c>
      <c r="G6" s="3">
        <v>16.21</v>
      </c>
      <c r="H6" s="3">
        <v>45</v>
      </c>
      <c r="I6" s="3">
        <v>28.79</v>
      </c>
      <c r="J6" s="4">
        <v>0.64</v>
      </c>
      <c r="K6" s="2" t="str">
        <f t="shared" si="0"/>
        <v>Above Average</v>
      </c>
      <c r="L6" s="2" t="str">
        <f t="shared" si="1"/>
        <v>Standard</v>
      </c>
    </row>
    <row r="7" spans="1:12" x14ac:dyDescent="0.35">
      <c r="A7" s="2" t="s">
        <v>11</v>
      </c>
      <c r="B7" s="2" t="str">
        <f>IFERROR(VLOOKUP(A7,'Aug_2019Sales(Aggregated)'!A:C,3,0),"-")</f>
        <v>-</v>
      </c>
      <c r="C7" s="2" t="str">
        <f>IFERROR(VLOOKUP(A7,'Aug_2019Sales(Aggregated)'!A:D,4,0),"-")</f>
        <v>-</v>
      </c>
      <c r="D7" s="2" t="str">
        <f>IF(VLOOKUP(A7,'New Items'!A:B,2,FALSE)="New","Yes","No")</f>
        <v>Yes</v>
      </c>
      <c r="E7" s="2">
        <v>1</v>
      </c>
      <c r="F7" s="3">
        <v>17</v>
      </c>
      <c r="G7" s="3">
        <v>3</v>
      </c>
      <c r="H7" s="3">
        <v>17</v>
      </c>
      <c r="I7" s="3">
        <v>14</v>
      </c>
      <c r="J7" s="4">
        <v>0.82</v>
      </c>
      <c r="K7" s="2" t="str">
        <f t="shared" si="0"/>
        <v>Above Average</v>
      </c>
      <c r="L7" s="2" t="str">
        <f t="shared" si="1"/>
        <v>Standard</v>
      </c>
    </row>
    <row r="8" spans="1:12" x14ac:dyDescent="0.35">
      <c r="A8" s="2" t="s">
        <v>12</v>
      </c>
      <c r="B8" s="2" t="str">
        <f>IFERROR(VLOOKUP(A8,'Aug_2019Sales(Aggregated)'!A:C,3,0),"-")</f>
        <v>-</v>
      </c>
      <c r="C8" s="2" t="str">
        <f>IFERROR(VLOOKUP(A8,'Aug_2019Sales(Aggregated)'!A:D,4,0),"-")</f>
        <v>-</v>
      </c>
      <c r="D8" s="2" t="str">
        <f>IF(VLOOKUP(A8,'New Items'!A:B,2,FALSE)="New","Yes","No")</f>
        <v>Yes</v>
      </c>
      <c r="E8" s="2">
        <v>1</v>
      </c>
      <c r="F8" s="3">
        <v>42</v>
      </c>
      <c r="G8" s="3">
        <v>12.85</v>
      </c>
      <c r="H8" s="3">
        <v>42</v>
      </c>
      <c r="I8" s="3">
        <v>29.15</v>
      </c>
      <c r="J8" s="4">
        <v>0.69</v>
      </c>
      <c r="K8" s="2" t="str">
        <f t="shared" si="0"/>
        <v>Above Average</v>
      </c>
      <c r="L8" s="2" t="str">
        <f t="shared" si="1"/>
        <v>Standard</v>
      </c>
    </row>
    <row r="9" spans="1:12" x14ac:dyDescent="0.35">
      <c r="A9" s="2" t="s">
        <v>13</v>
      </c>
      <c r="B9" s="2" t="str">
        <f>IFERROR(VLOOKUP(A9,'Aug_2019Sales(Aggregated)'!A:C,3,0),"-")</f>
        <v>-</v>
      </c>
      <c r="C9" s="2" t="str">
        <f>IFERROR(VLOOKUP(A9,'Aug_2019Sales(Aggregated)'!A:D,4,0),"-")</f>
        <v>-</v>
      </c>
      <c r="D9" s="2" t="str">
        <f>IF(VLOOKUP(A9,'New Items'!A:B,2,FALSE)="New","Yes","No")</f>
        <v>Yes</v>
      </c>
      <c r="E9" s="2">
        <v>1</v>
      </c>
      <c r="F9" s="3">
        <v>42</v>
      </c>
      <c r="G9" s="3">
        <v>13.3</v>
      </c>
      <c r="H9" s="3">
        <v>42</v>
      </c>
      <c r="I9" s="3">
        <v>28.7</v>
      </c>
      <c r="J9" s="4">
        <v>0.68</v>
      </c>
      <c r="K9" s="2" t="str">
        <f t="shared" si="0"/>
        <v>Above Average</v>
      </c>
      <c r="L9" s="2" t="str">
        <f t="shared" si="1"/>
        <v>Standard</v>
      </c>
    </row>
    <row r="10" spans="1:12" x14ac:dyDescent="0.35">
      <c r="A10" s="2" t="s">
        <v>14</v>
      </c>
      <c r="B10" s="2" t="str">
        <f>IFERROR(VLOOKUP(A10,'Aug_2019Sales(Aggregated)'!A:C,3,0),"-")</f>
        <v>-</v>
      </c>
      <c r="C10" s="2" t="str">
        <f>IFERROR(VLOOKUP(A10,'Aug_2019Sales(Aggregated)'!A:D,4,0),"-")</f>
        <v>-</v>
      </c>
      <c r="D10" s="2" t="str">
        <f>IF(VLOOKUP(A10,'New Items'!A:B,2,FALSE)="New","Yes","No")</f>
        <v>Yes</v>
      </c>
      <c r="E10" s="2">
        <v>1</v>
      </c>
      <c r="F10" s="3">
        <v>32</v>
      </c>
      <c r="G10" s="3">
        <v>11.81</v>
      </c>
      <c r="H10" s="3">
        <v>32</v>
      </c>
      <c r="I10" s="3">
        <v>20.190000000000001</v>
      </c>
      <c r="J10" s="4">
        <v>0.63</v>
      </c>
      <c r="K10" s="2" t="str">
        <f t="shared" si="0"/>
        <v>Above Average</v>
      </c>
      <c r="L10" s="2" t="str">
        <f t="shared" si="1"/>
        <v>Standard</v>
      </c>
    </row>
    <row r="11" spans="1:12" x14ac:dyDescent="0.35">
      <c r="A11" s="2" t="s">
        <v>15</v>
      </c>
      <c r="B11" s="2" t="str">
        <f>IFERROR(VLOOKUP(A11,'Aug_2019Sales(Aggregated)'!A:C,3,0),"-")</f>
        <v>FITNESS</v>
      </c>
      <c r="C11" s="2" t="str">
        <f>IFERROR(VLOOKUP(A11,'Aug_2019Sales(Aggregated)'!A:D,4,0),"-")</f>
        <v>ACCESSORIES</v>
      </c>
      <c r="D11" s="2" t="str">
        <f>IF(VLOOKUP(A11,'New Items'!A:B,2,FALSE)="New","Yes","No")</f>
        <v>Yes</v>
      </c>
      <c r="E11" s="2">
        <v>2</v>
      </c>
      <c r="F11" s="3">
        <v>68.39</v>
      </c>
      <c r="G11" s="3">
        <v>11</v>
      </c>
      <c r="H11" s="3">
        <v>34.200000000000003</v>
      </c>
      <c r="I11" s="3">
        <v>57.39</v>
      </c>
      <c r="J11" s="4">
        <v>0.84</v>
      </c>
      <c r="K11" s="2" t="str">
        <f t="shared" si="0"/>
        <v>Average</v>
      </c>
      <c r="L11" s="2" t="str">
        <f t="shared" si="1"/>
        <v>Standard</v>
      </c>
    </row>
    <row r="12" spans="1:12" x14ac:dyDescent="0.35">
      <c r="A12" s="2" t="s">
        <v>16</v>
      </c>
      <c r="B12" s="2" t="str">
        <f>IFERROR(VLOOKUP(A12,'Aug_2019Sales(Aggregated)'!A:C,3,0),"-")</f>
        <v>ACCESSORIES</v>
      </c>
      <c r="C12" s="2" t="str">
        <f>IFERROR(VLOOKUP(A12,'Aug_2019Sales(Aggregated)'!A:D,4,0),"-")</f>
        <v>RINGS</v>
      </c>
      <c r="D12" s="2" t="str">
        <f>IF(VLOOKUP(A12,'New Items'!A:B,2,FALSE)="New","Yes","No")</f>
        <v>Yes</v>
      </c>
      <c r="E12" s="2">
        <v>4</v>
      </c>
      <c r="F12" s="3">
        <v>66.849999999999994</v>
      </c>
      <c r="G12" s="3">
        <v>18</v>
      </c>
      <c r="H12" s="3">
        <v>16.71</v>
      </c>
      <c r="I12" s="3">
        <v>48.85</v>
      </c>
      <c r="J12" s="4">
        <v>0.73</v>
      </c>
      <c r="K12" s="2" t="str">
        <f t="shared" si="0"/>
        <v>Above Average</v>
      </c>
      <c r="L12" s="2" t="str">
        <f t="shared" si="1"/>
        <v>Standard</v>
      </c>
    </row>
    <row r="13" spans="1:12" x14ac:dyDescent="0.35">
      <c r="A13" s="2" t="s">
        <v>17</v>
      </c>
      <c r="B13" s="2" t="str">
        <f>IFERROR(VLOOKUP(A13,'Aug_2019Sales(Aggregated)'!A:C,3,0),"-")</f>
        <v>AUTOMOTIVE</v>
      </c>
      <c r="C13" s="2" t="str">
        <f>IFERROR(VLOOKUP(A13,'Aug_2019Sales(Aggregated)'!A:D,4,0),"-")</f>
        <v>RINGS</v>
      </c>
      <c r="D13" s="2" t="str">
        <f>IF(VLOOKUP(A13,'New Items'!A:B,2,FALSE)="New","Yes","No")</f>
        <v>Yes</v>
      </c>
      <c r="E13" s="2">
        <v>1</v>
      </c>
      <c r="F13" s="3">
        <v>25</v>
      </c>
      <c r="G13" s="3">
        <v>6.2</v>
      </c>
      <c r="H13" s="3">
        <v>25</v>
      </c>
      <c r="I13" s="3">
        <v>18.8</v>
      </c>
      <c r="J13" s="4">
        <v>0.75</v>
      </c>
      <c r="K13" s="2" t="str">
        <f t="shared" si="0"/>
        <v>Above Average</v>
      </c>
      <c r="L13" s="2" t="str">
        <f t="shared" si="1"/>
        <v>Standard</v>
      </c>
    </row>
    <row r="14" spans="1:12" x14ac:dyDescent="0.35">
      <c r="A14" s="2" t="s">
        <v>18</v>
      </c>
      <c r="B14" s="2" t="str">
        <f>IFERROR(VLOOKUP(A14,'Aug_2019Sales(Aggregated)'!A:C,3,0),"-")</f>
        <v>AUTOMOTIVE</v>
      </c>
      <c r="C14" s="2" t="str">
        <f>IFERROR(VLOOKUP(A14,'Aug_2019Sales(Aggregated)'!A:D,4,0),"-")</f>
        <v>RINGS</v>
      </c>
      <c r="D14" s="2" t="str">
        <f>IF(VLOOKUP(A14,'New Items'!A:B,2,FALSE)="New","Yes","No")</f>
        <v>Yes</v>
      </c>
      <c r="E14" s="2">
        <v>2</v>
      </c>
      <c r="F14" s="3">
        <v>50</v>
      </c>
      <c r="G14" s="3">
        <v>13.6</v>
      </c>
      <c r="H14" s="3">
        <v>25</v>
      </c>
      <c r="I14" s="3">
        <v>36.4</v>
      </c>
      <c r="J14" s="4">
        <v>0.73</v>
      </c>
      <c r="K14" s="2" t="str">
        <f t="shared" si="0"/>
        <v>Above Average</v>
      </c>
      <c r="L14" s="2" t="str">
        <f t="shared" si="1"/>
        <v>Standard</v>
      </c>
    </row>
    <row r="15" spans="1:12" x14ac:dyDescent="0.35">
      <c r="A15" s="2" t="s">
        <v>19</v>
      </c>
      <c r="B15" s="2" t="str">
        <f>IFERROR(VLOOKUP(A15,'Aug_2019Sales(Aggregated)'!A:C,3,0),"-")</f>
        <v>GEAR</v>
      </c>
      <c r="C15" s="2" t="str">
        <f>IFERROR(VLOOKUP(A15,'Aug_2019Sales(Aggregated)'!A:D,4,0),"-")</f>
        <v>OUTERWEAR</v>
      </c>
      <c r="D15" s="2" t="str">
        <f>IF(VLOOKUP(A15,'New Items'!A:B,2,FALSE)="New","Yes","No")</f>
        <v>Yes</v>
      </c>
      <c r="E15" s="2">
        <v>1</v>
      </c>
      <c r="F15" s="3">
        <v>69</v>
      </c>
      <c r="G15" s="3">
        <v>20.059999999999999</v>
      </c>
      <c r="H15" s="3">
        <v>69</v>
      </c>
      <c r="I15" s="3">
        <v>48.94</v>
      </c>
      <c r="J15" s="4">
        <v>0.71</v>
      </c>
      <c r="K15" s="2" t="str">
        <f t="shared" si="0"/>
        <v>Above Average</v>
      </c>
      <c r="L15" s="2" t="str">
        <f t="shared" si="1"/>
        <v>Standard</v>
      </c>
    </row>
    <row r="16" spans="1:12" x14ac:dyDescent="0.35">
      <c r="A16" s="2" t="s">
        <v>20</v>
      </c>
      <c r="B16" s="2" t="str">
        <f>IFERROR(VLOOKUP(A16,'Aug_2019Sales(Aggregated)'!A:C,3,0),"-")</f>
        <v>AUTOMOTIVE</v>
      </c>
      <c r="C16" s="2" t="str">
        <f>IFERROR(VLOOKUP(A16,'Aug_2019Sales(Aggregated)'!A:D,4,0),"-")</f>
        <v>RINGS</v>
      </c>
      <c r="D16" s="2" t="str">
        <f>IF(VLOOKUP(A16,'New Items'!A:B,2,FALSE)="New","Yes","No")</f>
        <v>Yes</v>
      </c>
      <c r="E16" s="2">
        <v>1</v>
      </c>
      <c r="F16" s="3">
        <v>22</v>
      </c>
      <c r="G16" s="3">
        <v>5.25</v>
      </c>
      <c r="H16" s="3">
        <v>22</v>
      </c>
      <c r="I16" s="3">
        <v>16.75</v>
      </c>
      <c r="J16" s="4">
        <v>0.76</v>
      </c>
      <c r="K16" s="2" t="str">
        <f t="shared" si="0"/>
        <v>Above Average</v>
      </c>
      <c r="L16" s="2" t="str">
        <f t="shared" si="1"/>
        <v>Standard</v>
      </c>
    </row>
    <row r="17" spans="1:12" x14ac:dyDescent="0.35">
      <c r="A17" s="2" t="s">
        <v>21</v>
      </c>
      <c r="B17" s="2" t="str">
        <f>IFERROR(VLOOKUP(A17,'Aug_2019Sales(Aggregated)'!A:C,3,0),"-")</f>
        <v>AUTOMOTIVE</v>
      </c>
      <c r="C17" s="2" t="str">
        <f>IFERROR(VLOOKUP(A17,'Aug_2019Sales(Aggregated)'!A:D,4,0),"-")</f>
        <v>RINGS</v>
      </c>
      <c r="D17" s="2" t="str">
        <f>IF(VLOOKUP(A17,'New Items'!A:B,2,FALSE)="New","Yes","No")</f>
        <v>Yes</v>
      </c>
      <c r="E17" s="2">
        <v>2</v>
      </c>
      <c r="F17" s="3">
        <v>44</v>
      </c>
      <c r="G17" s="3">
        <v>12.7</v>
      </c>
      <c r="H17" s="3">
        <v>22</v>
      </c>
      <c r="I17" s="3">
        <v>31.3</v>
      </c>
      <c r="J17" s="4">
        <v>0.71</v>
      </c>
      <c r="K17" s="2" t="str">
        <f t="shared" si="0"/>
        <v>Above Average</v>
      </c>
      <c r="L17" s="2" t="str">
        <f t="shared" si="1"/>
        <v>Standard</v>
      </c>
    </row>
    <row r="18" spans="1:12" x14ac:dyDescent="0.35">
      <c r="A18" s="2" t="s">
        <v>22</v>
      </c>
      <c r="B18" s="2" t="str">
        <f>IFERROR(VLOOKUP(A18,'Aug_2019Sales(Aggregated)'!A:C,3,0),"-")</f>
        <v>SLEEPWEAR</v>
      </c>
      <c r="C18" s="2" t="str">
        <f>IFERROR(VLOOKUP(A18,'Aug_2019Sales(Aggregated)'!A:D,4,0),"-")</f>
        <v>INTIMATES</v>
      </c>
      <c r="D18" s="2" t="str">
        <f>IF(VLOOKUP(A18,'New Items'!A:B,2,FALSE)="New","Yes","No")</f>
        <v>Yes</v>
      </c>
      <c r="E18" s="2">
        <v>1</v>
      </c>
      <c r="F18" s="3">
        <v>18</v>
      </c>
      <c r="G18" s="3">
        <v>5.4</v>
      </c>
      <c r="H18" s="3">
        <v>18</v>
      </c>
      <c r="I18" s="3">
        <v>12.6</v>
      </c>
      <c r="J18" s="4">
        <v>0.7</v>
      </c>
      <c r="K18" s="2" t="str">
        <f t="shared" si="0"/>
        <v>Above Average</v>
      </c>
      <c r="L18" s="2" t="str">
        <f t="shared" si="1"/>
        <v>Standard</v>
      </c>
    </row>
    <row r="19" spans="1:12" x14ac:dyDescent="0.35">
      <c r="A19" s="2" t="s">
        <v>23</v>
      </c>
      <c r="B19" s="2" t="str">
        <f>IFERROR(VLOOKUP(A19,'Aug_2019Sales(Aggregated)'!A:C,3,0),"-")</f>
        <v>ESSENTIALS</v>
      </c>
      <c r="C19" s="2" t="str">
        <f>IFERROR(VLOOKUP(A19,'Aug_2019Sales(Aggregated)'!A:D,4,0),"-")</f>
        <v>ORAL CARE</v>
      </c>
      <c r="D19" s="2" t="str">
        <f>IF(VLOOKUP(A19,'New Items'!A:B,2,FALSE)="New","Yes","No")</f>
        <v>Yes</v>
      </c>
      <c r="E19" s="2">
        <v>2</v>
      </c>
      <c r="F19" s="3">
        <v>28</v>
      </c>
      <c r="G19" s="3">
        <v>5.5</v>
      </c>
      <c r="H19" s="3">
        <v>14</v>
      </c>
      <c r="I19" s="3">
        <v>22.5</v>
      </c>
      <c r="J19" s="4">
        <v>0.8</v>
      </c>
      <c r="K19" s="2" t="str">
        <f t="shared" si="0"/>
        <v>Above Average</v>
      </c>
      <c r="L19" s="2" t="str">
        <f t="shared" si="1"/>
        <v>Standard</v>
      </c>
    </row>
    <row r="20" spans="1:12" x14ac:dyDescent="0.35">
      <c r="A20" s="2" t="s">
        <v>24</v>
      </c>
      <c r="B20" s="2" t="str">
        <f>IFERROR(VLOOKUP(A20,'Aug_2019Sales(Aggregated)'!A:C,3,0),"-")</f>
        <v>ACCESSORIES</v>
      </c>
      <c r="C20" s="2" t="str">
        <f>IFERROR(VLOOKUP(A20,'Aug_2019Sales(Aggregated)'!A:D,4,0),"-")</f>
        <v>RINGS</v>
      </c>
      <c r="D20" s="2" t="str">
        <f>IF(VLOOKUP(A20,'New Items'!A:B,2,FALSE)="New","Yes","No")</f>
        <v>Yes</v>
      </c>
      <c r="E20" s="2">
        <v>2</v>
      </c>
      <c r="F20" s="3">
        <v>30</v>
      </c>
      <c r="G20" s="3">
        <v>5.9</v>
      </c>
      <c r="H20" s="3">
        <v>15</v>
      </c>
      <c r="I20" s="3">
        <v>24.1</v>
      </c>
      <c r="J20" s="4">
        <v>0.8</v>
      </c>
      <c r="K20" s="2" t="str">
        <f t="shared" si="0"/>
        <v>Above Average</v>
      </c>
      <c r="L20" s="2" t="str">
        <f t="shared" si="1"/>
        <v>Standard</v>
      </c>
    </row>
    <row r="21" spans="1:12" x14ac:dyDescent="0.35">
      <c r="A21" s="2" t="s">
        <v>25</v>
      </c>
      <c r="B21" s="2" t="str">
        <f>IFERROR(VLOOKUP(A21,'Aug_2019Sales(Aggregated)'!A:C,3,0),"-")</f>
        <v>-</v>
      </c>
      <c r="C21" s="2" t="str">
        <f>IFERROR(VLOOKUP(A21,'Aug_2019Sales(Aggregated)'!A:D,4,0),"-")</f>
        <v>-</v>
      </c>
      <c r="D21" s="2" t="str">
        <f>IF(VLOOKUP(A21,'New Items'!A:B,2,FALSE)="New","Yes","No")</f>
        <v>Yes</v>
      </c>
      <c r="E21" s="2">
        <v>2</v>
      </c>
      <c r="F21" s="3">
        <v>76.55</v>
      </c>
      <c r="G21" s="3">
        <v>15.9</v>
      </c>
      <c r="H21" s="3">
        <v>38.28</v>
      </c>
      <c r="I21" s="3">
        <v>60.65</v>
      </c>
      <c r="J21" s="4">
        <v>0.79</v>
      </c>
      <c r="K21" s="2" t="str">
        <f t="shared" si="0"/>
        <v>Average</v>
      </c>
      <c r="L21" s="2" t="str">
        <f t="shared" si="1"/>
        <v>Standard</v>
      </c>
    </row>
    <row r="22" spans="1:12" x14ac:dyDescent="0.35">
      <c r="A22" s="2" t="s">
        <v>26</v>
      </c>
      <c r="B22" s="2" t="str">
        <f>IFERROR(VLOOKUP(A22,'Aug_2019Sales(Aggregated)'!A:C,3,0),"-")</f>
        <v>GEAR</v>
      </c>
      <c r="C22" s="2" t="str">
        <f>IFERROR(VLOOKUP(A22,'Aug_2019Sales(Aggregated)'!A:D,4,0),"-")</f>
        <v>OUTERWEAR</v>
      </c>
      <c r="D22" s="2" t="str">
        <f>IF(VLOOKUP(A22,'New Items'!A:B,2,FALSE)="New","Yes","No")</f>
        <v>Yes</v>
      </c>
      <c r="E22" s="2">
        <v>1</v>
      </c>
      <c r="F22" s="3">
        <v>65</v>
      </c>
      <c r="G22" s="3">
        <v>16.2</v>
      </c>
      <c r="H22" s="3">
        <v>65</v>
      </c>
      <c r="I22" s="3">
        <v>48.8</v>
      </c>
      <c r="J22" s="4">
        <v>0.75</v>
      </c>
      <c r="K22" s="2" t="str">
        <f t="shared" si="0"/>
        <v>Above Average</v>
      </c>
      <c r="L22" s="2" t="str">
        <f t="shared" si="1"/>
        <v>Standard</v>
      </c>
    </row>
    <row r="23" spans="1:12" x14ac:dyDescent="0.35">
      <c r="A23" s="2" t="s">
        <v>27</v>
      </c>
      <c r="B23" s="2" t="str">
        <f>IFERROR(VLOOKUP(A23,'Aug_2019Sales(Aggregated)'!A:C,3,0),"-")</f>
        <v>SLEEPWEAR</v>
      </c>
      <c r="C23" s="2" t="str">
        <f>IFERROR(VLOOKUP(A23,'Aug_2019Sales(Aggregated)'!A:D,4,0),"-")</f>
        <v>INTIMATES</v>
      </c>
      <c r="D23" s="2" t="str">
        <f>IF(VLOOKUP(A23,'New Items'!A:B,2,FALSE)="New","Yes","No")</f>
        <v>Yes</v>
      </c>
      <c r="E23" s="2">
        <v>2</v>
      </c>
      <c r="F23" s="3">
        <v>30</v>
      </c>
      <c r="G23" s="3">
        <v>5.9</v>
      </c>
      <c r="H23" s="3">
        <v>15</v>
      </c>
      <c r="I23" s="3">
        <v>24.1</v>
      </c>
      <c r="J23" s="4">
        <v>0.8</v>
      </c>
      <c r="K23" s="2" t="str">
        <f t="shared" si="0"/>
        <v>Above Average</v>
      </c>
      <c r="L23" s="2" t="str">
        <f t="shared" si="1"/>
        <v>Standard</v>
      </c>
    </row>
    <row r="24" spans="1:12" x14ac:dyDescent="0.35">
      <c r="A24" s="2" t="s">
        <v>28</v>
      </c>
      <c r="B24" s="2" t="str">
        <f>IFERROR(VLOOKUP(A24,'Aug_2019Sales(Aggregated)'!A:C,3,0),"-")</f>
        <v>FITNESS</v>
      </c>
      <c r="C24" s="2" t="str">
        <f>IFERROR(VLOOKUP(A24,'Aug_2019Sales(Aggregated)'!A:D,4,0),"-")</f>
        <v>CYCLING</v>
      </c>
      <c r="D24" s="2" t="str">
        <f>IF(VLOOKUP(A24,'New Items'!A:B,2,FALSE)="New","Yes","No")</f>
        <v>Yes</v>
      </c>
      <c r="E24" s="2">
        <v>1</v>
      </c>
      <c r="F24" s="3">
        <v>399</v>
      </c>
      <c r="G24" s="3">
        <v>119</v>
      </c>
      <c r="H24" s="3">
        <v>399</v>
      </c>
      <c r="I24" s="3">
        <v>280</v>
      </c>
      <c r="J24" s="4">
        <v>0.7</v>
      </c>
      <c r="K24" s="2" t="str">
        <f t="shared" si="0"/>
        <v>Average</v>
      </c>
      <c r="L24" s="2" t="str">
        <f t="shared" si="1"/>
        <v>High Dollar</v>
      </c>
    </row>
    <row r="25" spans="1:12" x14ac:dyDescent="0.35">
      <c r="A25" s="2" t="s">
        <v>29</v>
      </c>
      <c r="B25" s="2" t="str">
        <f>IFERROR(VLOOKUP(A25,'Aug_2019Sales(Aggregated)'!A:C,3,0),"-")</f>
        <v>FITNESS</v>
      </c>
      <c r="C25" s="2" t="str">
        <f>IFERROR(VLOOKUP(A25,'Aug_2019Sales(Aggregated)'!A:D,4,0),"-")</f>
        <v>CYCLING</v>
      </c>
      <c r="D25" s="2" t="str">
        <f>IF(VLOOKUP(A25,'New Items'!A:B,2,FALSE)="New","Yes","No")</f>
        <v>Yes</v>
      </c>
      <c r="E25" s="2">
        <v>1</v>
      </c>
      <c r="F25" s="3">
        <v>109</v>
      </c>
      <c r="G25" s="3">
        <v>37.840000000000003</v>
      </c>
      <c r="H25" s="3">
        <v>109</v>
      </c>
      <c r="I25" s="3">
        <v>71.16</v>
      </c>
      <c r="J25" s="4">
        <v>0.65</v>
      </c>
      <c r="K25" s="2" t="str">
        <f t="shared" si="0"/>
        <v>Average</v>
      </c>
      <c r="L25" s="2" t="str">
        <f t="shared" si="1"/>
        <v>High Dollar</v>
      </c>
    </row>
    <row r="26" spans="1:12" x14ac:dyDescent="0.35">
      <c r="A26" s="2" t="s">
        <v>30</v>
      </c>
      <c r="B26" s="2" t="str">
        <f>IFERROR(VLOOKUP(A26,'Aug_2019Sales(Aggregated)'!A:C,3,0),"-")</f>
        <v>-</v>
      </c>
      <c r="C26" s="2" t="str">
        <f>IFERROR(VLOOKUP(A26,'Aug_2019Sales(Aggregated)'!A:D,4,0),"-")</f>
        <v>-</v>
      </c>
      <c r="D26" s="2" t="str">
        <f>IF(VLOOKUP(A26,'New Items'!A:B,2,FALSE)="New","Yes","No")</f>
        <v>Yes</v>
      </c>
      <c r="E26" s="2">
        <v>2</v>
      </c>
      <c r="F26" s="3">
        <v>198</v>
      </c>
      <c r="G26" s="3">
        <v>64.8</v>
      </c>
      <c r="H26" s="3">
        <v>99</v>
      </c>
      <c r="I26" s="3">
        <v>133.19999999999999</v>
      </c>
      <c r="J26" s="4">
        <v>0.67</v>
      </c>
      <c r="K26" s="2" t="str">
        <f t="shared" si="0"/>
        <v>Average</v>
      </c>
      <c r="L26" s="2" t="str">
        <f t="shared" si="1"/>
        <v>Standard</v>
      </c>
    </row>
    <row r="27" spans="1:12" x14ac:dyDescent="0.35">
      <c r="A27" s="2" t="s">
        <v>31</v>
      </c>
      <c r="B27" s="2" t="str">
        <f>IFERROR(VLOOKUP(A27,'Aug_2019Sales(Aggregated)'!A:C,3,0),"-")</f>
        <v>-</v>
      </c>
      <c r="C27" s="2" t="str">
        <f>IFERROR(VLOOKUP(A27,'Aug_2019Sales(Aggregated)'!A:D,4,0),"-")</f>
        <v>-</v>
      </c>
      <c r="D27" s="2" t="str">
        <f>IF(VLOOKUP(A27,'New Items'!A:B,2,FALSE)="New","Yes","No")</f>
        <v>Yes</v>
      </c>
      <c r="E27" s="2">
        <v>1</v>
      </c>
      <c r="F27" s="3">
        <v>649</v>
      </c>
      <c r="G27" s="3">
        <v>241.75</v>
      </c>
      <c r="H27" s="3">
        <v>649</v>
      </c>
      <c r="I27" s="3">
        <v>407.25</v>
      </c>
      <c r="J27" s="4">
        <v>0.63</v>
      </c>
      <c r="K27" s="2" t="str">
        <f t="shared" si="0"/>
        <v>Average</v>
      </c>
      <c r="L27" s="2" t="str">
        <f t="shared" si="1"/>
        <v>High Dollar</v>
      </c>
    </row>
    <row r="28" spans="1:12" x14ac:dyDescent="0.35">
      <c r="A28" s="2" t="s">
        <v>32</v>
      </c>
      <c r="B28" s="2" t="str">
        <f>IFERROR(VLOOKUP(A28,'Aug_2019Sales(Aggregated)'!A:C,3,0),"-")</f>
        <v>FITNESS</v>
      </c>
      <c r="C28" s="2" t="str">
        <f>IFERROR(VLOOKUP(A28,'Aug_2019Sales(Aggregated)'!A:D,4,0),"-")</f>
        <v>CYCLING</v>
      </c>
      <c r="D28" s="2" t="str">
        <f>IF(VLOOKUP(A28,'New Items'!A:B,2,FALSE)="New","Yes","No")</f>
        <v>Yes</v>
      </c>
      <c r="E28" s="2">
        <v>1</v>
      </c>
      <c r="F28" s="3">
        <v>28</v>
      </c>
      <c r="G28" s="3">
        <v>6.4</v>
      </c>
      <c r="H28" s="3">
        <v>28</v>
      </c>
      <c r="I28" s="3">
        <v>21.6</v>
      </c>
      <c r="J28" s="4">
        <v>0.77</v>
      </c>
      <c r="K28" s="2" t="str">
        <f t="shared" si="0"/>
        <v>Above Average</v>
      </c>
      <c r="L28" s="2" t="str">
        <f t="shared" si="1"/>
        <v>Standard</v>
      </c>
    </row>
    <row r="29" spans="1:12" x14ac:dyDescent="0.35">
      <c r="A29" s="2" t="s">
        <v>33</v>
      </c>
      <c r="B29" s="2" t="str">
        <f>IFERROR(VLOOKUP(A29,'Aug_2019Sales(Aggregated)'!A:C,3,0),"-")</f>
        <v>ACCESSORIES</v>
      </c>
      <c r="C29" s="2" t="str">
        <f>IFERROR(VLOOKUP(A29,'Aug_2019Sales(Aggregated)'!A:D,4,0),"-")</f>
        <v>IMPULSE</v>
      </c>
      <c r="D29" s="2" t="str">
        <f>IF(VLOOKUP(A29,'New Items'!A:B,2,FALSE)="New","Yes","No")</f>
        <v>Yes</v>
      </c>
      <c r="E29" s="2">
        <v>3</v>
      </c>
      <c r="F29" s="3">
        <v>327</v>
      </c>
      <c r="G29" s="3">
        <v>99.45</v>
      </c>
      <c r="H29" s="3">
        <v>109</v>
      </c>
      <c r="I29" s="3">
        <v>227.55</v>
      </c>
      <c r="J29" s="4">
        <v>0.7</v>
      </c>
      <c r="K29" s="2" t="str">
        <f t="shared" si="0"/>
        <v>Average</v>
      </c>
      <c r="L29" s="2" t="str">
        <f t="shared" si="1"/>
        <v>High Dollar</v>
      </c>
    </row>
    <row r="30" spans="1:12" x14ac:dyDescent="0.35">
      <c r="A30" s="2" t="s">
        <v>34</v>
      </c>
      <c r="B30" s="2" t="str">
        <f>IFERROR(VLOOKUP(A30,'Aug_2019Sales(Aggregated)'!A:C,3,0),"-")</f>
        <v>ACCESSORIES</v>
      </c>
      <c r="C30" s="2" t="str">
        <f>IFERROR(VLOOKUP(A30,'Aug_2019Sales(Aggregated)'!A:D,4,0),"-")</f>
        <v>BELTS</v>
      </c>
      <c r="D30" s="2" t="str">
        <f>IF(VLOOKUP(A30,'New Items'!A:B,2,FALSE)="New","Yes","No")</f>
        <v>Yes</v>
      </c>
      <c r="E30" s="2">
        <v>1</v>
      </c>
      <c r="F30" s="3">
        <v>39</v>
      </c>
      <c r="G30" s="3">
        <v>10.85</v>
      </c>
      <c r="H30" s="3">
        <v>39</v>
      </c>
      <c r="I30" s="3">
        <v>28.15</v>
      </c>
      <c r="J30" s="4">
        <v>0.72</v>
      </c>
      <c r="K30" s="2" t="str">
        <f t="shared" si="0"/>
        <v>Above Average</v>
      </c>
      <c r="L30" s="2" t="str">
        <f t="shared" si="1"/>
        <v>Standard</v>
      </c>
    </row>
    <row r="31" spans="1:12" x14ac:dyDescent="0.35">
      <c r="A31" s="2" t="s">
        <v>35</v>
      </c>
      <c r="B31" s="2" t="str">
        <f>IFERROR(VLOOKUP(A31,'Aug_2019Sales(Aggregated)'!A:C,3,0),"-")</f>
        <v>ACCESSORIES</v>
      </c>
      <c r="C31" s="2" t="str">
        <f>IFERROR(VLOOKUP(A31,'Aug_2019Sales(Aggregated)'!A:D,4,0),"-")</f>
        <v>BELTS</v>
      </c>
      <c r="D31" s="2" t="str">
        <f>IF(VLOOKUP(A31,'New Items'!A:B,2,FALSE)="New","Yes","No")</f>
        <v>Yes</v>
      </c>
      <c r="E31" s="2">
        <v>2</v>
      </c>
      <c r="F31" s="3">
        <v>72</v>
      </c>
      <c r="G31" s="3">
        <v>22</v>
      </c>
      <c r="H31" s="3">
        <v>36</v>
      </c>
      <c r="I31" s="3">
        <v>50</v>
      </c>
      <c r="J31" s="4">
        <v>0.69</v>
      </c>
      <c r="K31" s="2" t="str">
        <f t="shared" si="0"/>
        <v>Above Average</v>
      </c>
      <c r="L31" s="2" t="str">
        <f t="shared" si="1"/>
        <v>Standard</v>
      </c>
    </row>
    <row r="32" spans="1:12" x14ac:dyDescent="0.35">
      <c r="A32" s="2" t="s">
        <v>36</v>
      </c>
      <c r="B32" s="2" t="str">
        <f>IFERROR(VLOOKUP(A32,'Aug_2019Sales(Aggregated)'!A:C,3,0),"-")</f>
        <v>-</v>
      </c>
      <c r="C32" s="2" t="str">
        <f>IFERROR(VLOOKUP(A32,'Aug_2019Sales(Aggregated)'!A:D,4,0),"-")</f>
        <v>-</v>
      </c>
      <c r="D32" s="2" t="str">
        <f>IF(VLOOKUP(A32,'New Items'!A:B,2,FALSE)="New","Yes","No")</f>
        <v>Yes</v>
      </c>
      <c r="E32" s="2">
        <v>2</v>
      </c>
      <c r="F32" s="3">
        <v>70</v>
      </c>
      <c r="G32" s="3">
        <v>11.3</v>
      </c>
      <c r="H32" s="3">
        <v>35</v>
      </c>
      <c r="I32" s="3">
        <v>58.7</v>
      </c>
      <c r="J32" s="4">
        <v>0.84</v>
      </c>
      <c r="K32" s="2" t="str">
        <f t="shared" si="0"/>
        <v>Average</v>
      </c>
      <c r="L32" s="2" t="str">
        <f t="shared" si="1"/>
        <v>Standard</v>
      </c>
    </row>
    <row r="33" spans="1:12" x14ac:dyDescent="0.35">
      <c r="A33" s="2" t="s">
        <v>37</v>
      </c>
      <c r="B33" s="2" t="str">
        <f>IFERROR(VLOOKUP(A33,'Aug_2019Sales(Aggregated)'!A:C,3,0),"-")</f>
        <v>-</v>
      </c>
      <c r="C33" s="2" t="str">
        <f>IFERROR(VLOOKUP(A33,'Aug_2019Sales(Aggregated)'!A:D,4,0),"-")</f>
        <v>-</v>
      </c>
      <c r="D33" s="2" t="str">
        <f>IF(VLOOKUP(A33,'New Items'!A:B,2,FALSE)="New","Yes","No")</f>
        <v>Yes</v>
      </c>
      <c r="E33" s="2">
        <v>1</v>
      </c>
      <c r="F33" s="3">
        <v>29</v>
      </c>
      <c r="G33" s="3">
        <v>5.15</v>
      </c>
      <c r="H33" s="3">
        <v>29</v>
      </c>
      <c r="I33" s="3">
        <v>23.85</v>
      </c>
      <c r="J33" s="4">
        <v>0.82</v>
      </c>
      <c r="K33" s="2" t="str">
        <f t="shared" si="0"/>
        <v>Above Average</v>
      </c>
      <c r="L33" s="2" t="str">
        <f t="shared" si="1"/>
        <v>Standard</v>
      </c>
    </row>
    <row r="34" spans="1:12" x14ac:dyDescent="0.35">
      <c r="A34" s="2" t="s">
        <v>38</v>
      </c>
      <c r="B34" s="2" t="str">
        <f>IFERROR(VLOOKUP(A34,'Aug_2019Sales(Aggregated)'!A:C,3,0),"-")</f>
        <v>-</v>
      </c>
      <c r="C34" s="2" t="str">
        <f>IFERROR(VLOOKUP(A34,'Aug_2019Sales(Aggregated)'!A:D,4,0),"-")</f>
        <v>-</v>
      </c>
      <c r="D34" s="2" t="str">
        <f>IF(VLOOKUP(A34,'New Items'!A:B,2,FALSE)="New","Yes","No")</f>
        <v>Yes</v>
      </c>
      <c r="E34" s="2">
        <v>1</v>
      </c>
      <c r="F34" s="3">
        <v>16</v>
      </c>
      <c r="G34" s="3">
        <v>3.7</v>
      </c>
      <c r="H34" s="3">
        <v>16</v>
      </c>
      <c r="I34" s="3">
        <v>12.3</v>
      </c>
      <c r="J34" s="4">
        <v>0.77</v>
      </c>
      <c r="K34" s="2" t="str">
        <f t="shared" si="0"/>
        <v>Above Average</v>
      </c>
      <c r="L34" s="2" t="str">
        <f t="shared" si="1"/>
        <v>Standard</v>
      </c>
    </row>
    <row r="35" spans="1:12" x14ac:dyDescent="0.35">
      <c r="A35" s="2" t="s">
        <v>39</v>
      </c>
      <c r="B35" s="2" t="str">
        <f>IFERROR(VLOOKUP(A35,'Aug_2019Sales(Aggregated)'!A:C,3,0),"-")</f>
        <v>ACCESSORIES</v>
      </c>
      <c r="C35" s="2" t="str">
        <f>IFERROR(VLOOKUP(A35,'Aug_2019Sales(Aggregated)'!A:D,4,0),"-")</f>
        <v>IMPULSE</v>
      </c>
      <c r="D35" s="2" t="str">
        <f>IF(VLOOKUP(A35,'New Items'!A:B,2,FALSE)="New","Yes","No")</f>
        <v>Yes</v>
      </c>
      <c r="E35" s="2">
        <v>1</v>
      </c>
      <c r="F35" s="3">
        <v>8</v>
      </c>
      <c r="G35" s="3">
        <v>1.5</v>
      </c>
      <c r="H35" s="3">
        <v>8</v>
      </c>
      <c r="I35" s="3">
        <v>6.5</v>
      </c>
      <c r="J35" s="4">
        <v>0.81</v>
      </c>
      <c r="K35" s="2" t="str">
        <f t="shared" si="0"/>
        <v>Above Average</v>
      </c>
      <c r="L35" s="2" t="str">
        <f t="shared" si="1"/>
        <v>Standard</v>
      </c>
    </row>
    <row r="36" spans="1:12" x14ac:dyDescent="0.35">
      <c r="A36" s="2" t="s">
        <v>40</v>
      </c>
      <c r="B36" s="2" t="str">
        <f>IFERROR(VLOOKUP(A36,'Aug_2019Sales(Aggregated)'!A:C,3,0),"-")</f>
        <v>ACCESSORIES</v>
      </c>
      <c r="C36" s="2" t="str">
        <f>IFERROR(VLOOKUP(A36,'Aug_2019Sales(Aggregated)'!A:D,4,0),"-")</f>
        <v>IMPULSE</v>
      </c>
      <c r="D36" s="2" t="str">
        <f>IF(VLOOKUP(A36,'New Items'!A:B,2,FALSE)="New","Yes","No")</f>
        <v>Yes</v>
      </c>
      <c r="E36" s="2">
        <v>1</v>
      </c>
      <c r="F36" s="3">
        <v>19</v>
      </c>
      <c r="G36" s="3">
        <v>7</v>
      </c>
      <c r="H36" s="3">
        <v>19</v>
      </c>
      <c r="I36" s="3">
        <v>12</v>
      </c>
      <c r="J36" s="4">
        <v>0.63</v>
      </c>
      <c r="K36" s="2" t="str">
        <f t="shared" si="0"/>
        <v>Above Average</v>
      </c>
      <c r="L36" s="2" t="str">
        <f t="shared" si="1"/>
        <v>Standard</v>
      </c>
    </row>
    <row r="37" spans="1:12" x14ac:dyDescent="0.35">
      <c r="A37" s="2" t="s">
        <v>41</v>
      </c>
      <c r="B37" s="2" t="str">
        <f>IFERROR(VLOOKUP(A37,'Aug_2019Sales(Aggregated)'!A:C,3,0),"-")</f>
        <v>ACCESSORIES</v>
      </c>
      <c r="C37" s="2" t="str">
        <f>IFERROR(VLOOKUP(A37,'Aug_2019Sales(Aggregated)'!A:D,4,0),"-")</f>
        <v>IMPULSE</v>
      </c>
      <c r="D37" s="2" t="str">
        <f>IF(VLOOKUP(A37,'New Items'!A:B,2,FALSE)="New","Yes","No")</f>
        <v>Yes</v>
      </c>
      <c r="E37" s="2">
        <v>1</v>
      </c>
      <c r="F37" s="3">
        <v>19</v>
      </c>
      <c r="G37" s="3">
        <v>4.3499999999999996</v>
      </c>
      <c r="H37" s="3">
        <v>19</v>
      </c>
      <c r="I37" s="3">
        <v>14.65</v>
      </c>
      <c r="J37" s="4">
        <v>0.77</v>
      </c>
      <c r="K37" s="2" t="str">
        <f t="shared" si="0"/>
        <v>Above Average</v>
      </c>
      <c r="L37" s="2" t="str">
        <f t="shared" si="1"/>
        <v>Standard</v>
      </c>
    </row>
    <row r="38" spans="1:12" x14ac:dyDescent="0.35">
      <c r="A38" s="2" t="s">
        <v>42</v>
      </c>
      <c r="B38" s="2" t="str">
        <f>IFERROR(VLOOKUP(A38,'Aug_2019Sales(Aggregated)'!A:C,3,0),"-")</f>
        <v>ACCESSORIES</v>
      </c>
      <c r="C38" s="2" t="str">
        <f>IFERROR(VLOOKUP(A38,'Aug_2019Sales(Aggregated)'!A:D,4,0),"-")</f>
        <v>IMPULSE</v>
      </c>
      <c r="D38" s="2" t="str">
        <f>IF(VLOOKUP(A38,'New Items'!A:B,2,FALSE)="New","Yes","No")</f>
        <v>Yes</v>
      </c>
      <c r="E38" s="2">
        <v>1</v>
      </c>
      <c r="F38" s="3">
        <v>29</v>
      </c>
      <c r="G38" s="3">
        <v>11.35</v>
      </c>
      <c r="H38" s="3">
        <v>29</v>
      </c>
      <c r="I38" s="3">
        <v>17.649999999999999</v>
      </c>
      <c r="J38" s="4">
        <v>0.61</v>
      </c>
      <c r="K38" s="2" t="str">
        <f t="shared" si="0"/>
        <v>Above Average</v>
      </c>
      <c r="L38" s="2" t="str">
        <f t="shared" si="1"/>
        <v>Standard</v>
      </c>
    </row>
    <row r="39" spans="1:12" x14ac:dyDescent="0.35">
      <c r="A39" s="2" t="s">
        <v>43</v>
      </c>
      <c r="B39" s="2" t="str">
        <f>IFERROR(VLOOKUP(A39,'Aug_2019Sales(Aggregated)'!A:C,3,0),"-")</f>
        <v>ACCESSORIES</v>
      </c>
      <c r="C39" s="2" t="str">
        <f>IFERROR(VLOOKUP(A39,'Aug_2019Sales(Aggregated)'!A:D,4,0),"-")</f>
        <v>IMPULSE</v>
      </c>
      <c r="D39" s="2" t="str">
        <f>IF(VLOOKUP(A39,'New Items'!A:B,2,FALSE)="New","Yes","No")</f>
        <v>Yes</v>
      </c>
      <c r="E39" s="2">
        <v>2</v>
      </c>
      <c r="F39" s="3">
        <v>70</v>
      </c>
      <c r="G39" s="3">
        <v>24</v>
      </c>
      <c r="H39" s="3">
        <v>35</v>
      </c>
      <c r="I39" s="3">
        <v>46</v>
      </c>
      <c r="J39" s="4">
        <v>0.66</v>
      </c>
      <c r="K39" s="2" t="str">
        <f t="shared" si="0"/>
        <v>Above Average</v>
      </c>
      <c r="L39" s="2" t="str">
        <f t="shared" si="1"/>
        <v>Standard</v>
      </c>
    </row>
    <row r="40" spans="1:12" x14ac:dyDescent="0.35">
      <c r="A40" s="2" t="s">
        <v>44</v>
      </c>
      <c r="B40" s="2" t="str">
        <f>IFERROR(VLOOKUP(A40,'Aug_2019Sales(Aggregated)'!A:C,3,0),"-")</f>
        <v>FITNESS</v>
      </c>
      <c r="C40" s="2" t="str">
        <f>IFERROR(VLOOKUP(A40,'Aug_2019Sales(Aggregated)'!A:D,4,0),"-")</f>
        <v>APPAREL</v>
      </c>
      <c r="D40" s="2" t="str">
        <f>IF(VLOOKUP(A40,'New Items'!A:B,2,FALSE)="New","Yes","No")</f>
        <v>Yes</v>
      </c>
      <c r="E40" s="2">
        <v>2</v>
      </c>
      <c r="F40" s="3">
        <v>198</v>
      </c>
      <c r="G40" s="3">
        <v>64</v>
      </c>
      <c r="H40" s="3">
        <v>99</v>
      </c>
      <c r="I40" s="3">
        <v>134</v>
      </c>
      <c r="J40" s="4">
        <v>0.68</v>
      </c>
      <c r="K40" s="2" t="str">
        <f t="shared" si="0"/>
        <v>Average</v>
      </c>
      <c r="L40" s="2" t="str">
        <f t="shared" si="1"/>
        <v>Standard</v>
      </c>
    </row>
    <row r="41" spans="1:12" x14ac:dyDescent="0.35">
      <c r="A41" s="2" t="s">
        <v>45</v>
      </c>
      <c r="B41" s="2" t="str">
        <f>IFERROR(VLOOKUP(A41,'Aug_2019Sales(Aggregated)'!A:C,3,0),"-")</f>
        <v>-</v>
      </c>
      <c r="C41" s="2" t="str">
        <f>IFERROR(VLOOKUP(A41,'Aug_2019Sales(Aggregated)'!A:D,4,0),"-")</f>
        <v>-</v>
      </c>
      <c r="D41" s="2" t="str">
        <f>IF(VLOOKUP(A41,'New Items'!A:B,2,FALSE)="New","Yes","No")</f>
        <v>Yes</v>
      </c>
      <c r="E41" s="2">
        <v>3</v>
      </c>
      <c r="F41" s="3">
        <v>237</v>
      </c>
      <c r="G41" s="3">
        <v>90</v>
      </c>
      <c r="H41" s="3">
        <v>79</v>
      </c>
      <c r="I41" s="3">
        <v>147</v>
      </c>
      <c r="J41" s="4">
        <v>0.62</v>
      </c>
      <c r="K41" s="2" t="str">
        <f t="shared" si="0"/>
        <v>Average</v>
      </c>
      <c r="L41" s="2" t="str">
        <f t="shared" si="1"/>
        <v>Standard</v>
      </c>
    </row>
    <row r="42" spans="1:12" x14ac:dyDescent="0.35">
      <c r="A42" s="2" t="s">
        <v>46</v>
      </c>
      <c r="B42" s="2" t="str">
        <f>IFERROR(VLOOKUP(A42,'Aug_2019Sales(Aggregated)'!A:C,3,0),"-")</f>
        <v>FITNESS</v>
      </c>
      <c r="C42" s="2" t="str">
        <f>IFERROR(VLOOKUP(A42,'Aug_2019Sales(Aggregated)'!A:D,4,0),"-")</f>
        <v>APPAREL</v>
      </c>
      <c r="D42" s="2" t="str">
        <f>IF(VLOOKUP(A42,'New Items'!A:B,2,FALSE)="New","Yes","No")</f>
        <v>Yes</v>
      </c>
      <c r="E42" s="2">
        <v>2</v>
      </c>
      <c r="F42" s="3">
        <v>250</v>
      </c>
      <c r="G42" s="3">
        <v>96</v>
      </c>
      <c r="H42" s="3">
        <v>125</v>
      </c>
      <c r="I42" s="3">
        <v>154</v>
      </c>
      <c r="J42" s="4">
        <v>0.62</v>
      </c>
      <c r="K42" s="2" t="str">
        <f t="shared" si="0"/>
        <v>Average</v>
      </c>
      <c r="L42" s="2" t="str">
        <f t="shared" si="1"/>
        <v>High Dollar</v>
      </c>
    </row>
    <row r="43" spans="1:12" x14ac:dyDescent="0.35">
      <c r="A43" s="2" t="s">
        <v>47</v>
      </c>
      <c r="B43" s="2" t="str">
        <f>IFERROR(VLOOKUP(A43,'Aug_2019Sales(Aggregated)'!A:C,3,0),"-")</f>
        <v>-</v>
      </c>
      <c r="C43" s="2" t="str">
        <f>IFERROR(VLOOKUP(A43,'Aug_2019Sales(Aggregated)'!A:D,4,0),"-")</f>
        <v>-</v>
      </c>
      <c r="D43" s="2" t="str">
        <f>IF(VLOOKUP(A43,'New Items'!A:B,2,FALSE)="New","Yes","No")</f>
        <v>Yes</v>
      </c>
      <c r="E43" s="2">
        <v>1</v>
      </c>
      <c r="F43" s="3">
        <v>29</v>
      </c>
      <c r="G43" s="3">
        <v>8.2899999999999991</v>
      </c>
      <c r="H43" s="3">
        <v>29</v>
      </c>
      <c r="I43" s="3">
        <v>20.71</v>
      </c>
      <c r="J43" s="4">
        <v>0.71</v>
      </c>
      <c r="K43" s="2" t="str">
        <f t="shared" si="0"/>
        <v>Above Average</v>
      </c>
      <c r="L43" s="2" t="str">
        <f t="shared" si="1"/>
        <v>Standard</v>
      </c>
    </row>
    <row r="44" spans="1:12" x14ac:dyDescent="0.35">
      <c r="A44" s="2" t="s">
        <v>48</v>
      </c>
      <c r="B44" s="2" t="str">
        <f>IFERROR(VLOOKUP(A44,'Aug_2019Sales(Aggregated)'!A:C,3,0),"-")</f>
        <v>GEAR</v>
      </c>
      <c r="C44" s="2" t="str">
        <f>IFERROR(VLOOKUP(A44,'Aug_2019Sales(Aggregated)'!A:D,4,0),"-")</f>
        <v>OUTERWEAR</v>
      </c>
      <c r="D44" s="2" t="str">
        <f>IF(VLOOKUP(A44,'New Items'!A:B,2,FALSE)="New","Yes","No")</f>
        <v>Yes</v>
      </c>
      <c r="E44" s="2">
        <v>4</v>
      </c>
      <c r="F44" s="3">
        <v>242.49</v>
      </c>
      <c r="G44" s="3">
        <v>52.96</v>
      </c>
      <c r="H44" s="3">
        <v>60.62</v>
      </c>
      <c r="I44" s="3">
        <v>189.53</v>
      </c>
      <c r="J44" s="4">
        <v>0.78</v>
      </c>
      <c r="K44" s="2" t="str">
        <f t="shared" si="0"/>
        <v>Average</v>
      </c>
      <c r="L44" s="2" t="str">
        <f t="shared" si="1"/>
        <v>Standard</v>
      </c>
    </row>
    <row r="45" spans="1:12" x14ac:dyDescent="0.35">
      <c r="A45" s="2" t="s">
        <v>49</v>
      </c>
      <c r="B45" s="2" t="str">
        <f>IFERROR(VLOOKUP(A45,'Aug_2019Sales(Aggregated)'!A:C,3,0),"-")</f>
        <v>-</v>
      </c>
      <c r="C45" s="2" t="str">
        <f>IFERROR(VLOOKUP(A45,'Aug_2019Sales(Aggregated)'!A:D,4,0),"-")</f>
        <v>-</v>
      </c>
      <c r="D45" s="2" t="str">
        <f>IF(VLOOKUP(A45,'New Items'!A:B,2,FALSE)="New","Yes","No")</f>
        <v>Yes</v>
      </c>
      <c r="E45" s="2">
        <v>1</v>
      </c>
      <c r="F45" s="3">
        <v>49</v>
      </c>
      <c r="G45" s="3">
        <v>11.36</v>
      </c>
      <c r="H45" s="3">
        <v>49</v>
      </c>
      <c r="I45" s="3">
        <v>37.64</v>
      </c>
      <c r="J45" s="4">
        <v>0.77</v>
      </c>
      <c r="K45" s="2" t="str">
        <f t="shared" si="0"/>
        <v>Above Average</v>
      </c>
      <c r="L45" s="2" t="str">
        <f t="shared" si="1"/>
        <v>Standard</v>
      </c>
    </row>
    <row r="46" spans="1:12" x14ac:dyDescent="0.35">
      <c r="A46" s="2" t="s">
        <v>49</v>
      </c>
      <c r="B46" s="2" t="str">
        <f>IFERROR(VLOOKUP(A46,'Aug_2019Sales(Aggregated)'!A:C,3,0),"-")</f>
        <v>-</v>
      </c>
      <c r="C46" s="2" t="str">
        <f>IFERROR(VLOOKUP(A46,'Aug_2019Sales(Aggregated)'!A:D,4,0),"-")</f>
        <v>-</v>
      </c>
      <c r="D46" s="2" t="str">
        <f>IF(VLOOKUP(A46,'New Items'!A:B,2,FALSE)="New","Yes","No")</f>
        <v>Yes</v>
      </c>
      <c r="E46" s="2">
        <v>1</v>
      </c>
      <c r="F46" s="3">
        <v>49</v>
      </c>
      <c r="G46" s="3">
        <v>14.83</v>
      </c>
      <c r="H46" s="3">
        <v>49</v>
      </c>
      <c r="I46" s="3">
        <v>34.17</v>
      </c>
      <c r="J46" s="4">
        <v>0.7</v>
      </c>
      <c r="K46" s="2" t="str">
        <f t="shared" si="0"/>
        <v>Above Average</v>
      </c>
      <c r="L46" s="2" t="str">
        <f t="shared" si="1"/>
        <v>Standard</v>
      </c>
    </row>
    <row r="47" spans="1:12" x14ac:dyDescent="0.35">
      <c r="A47" s="2" t="s">
        <v>50</v>
      </c>
      <c r="B47" s="2" t="str">
        <f>IFERROR(VLOOKUP(A47,'Aug_2019Sales(Aggregated)'!A:C,3,0),"-")</f>
        <v>-</v>
      </c>
      <c r="C47" s="2" t="str">
        <f>IFERROR(VLOOKUP(A47,'Aug_2019Sales(Aggregated)'!A:D,4,0),"-")</f>
        <v>-</v>
      </c>
      <c r="D47" s="2" t="str">
        <f>IF(VLOOKUP(A47,'New Items'!A:B,2,FALSE)="New","Yes","No")</f>
        <v>Yes</v>
      </c>
      <c r="E47" s="2">
        <v>2</v>
      </c>
      <c r="F47" s="3">
        <v>58</v>
      </c>
      <c r="G47" s="3">
        <v>14.4</v>
      </c>
      <c r="H47" s="3">
        <v>29</v>
      </c>
      <c r="I47" s="3">
        <v>43.6</v>
      </c>
      <c r="J47" s="4">
        <v>0.75</v>
      </c>
      <c r="K47" s="2" t="str">
        <f t="shared" si="0"/>
        <v>Above Average</v>
      </c>
      <c r="L47" s="2" t="str">
        <f t="shared" si="1"/>
        <v>Standard</v>
      </c>
    </row>
    <row r="48" spans="1:12" x14ac:dyDescent="0.35">
      <c r="A48" s="2" t="s">
        <v>51</v>
      </c>
      <c r="B48" s="2" t="str">
        <f>IFERROR(VLOOKUP(A48,'Aug_2019Sales(Aggregated)'!A:C,3,0),"-")</f>
        <v>ACCESSORIES</v>
      </c>
      <c r="C48" s="2" t="str">
        <f>IFERROR(VLOOKUP(A48,'Aug_2019Sales(Aggregated)'!A:D,4,0),"-")</f>
        <v>IMPULSE</v>
      </c>
      <c r="D48" s="2" t="str">
        <f>IF(VLOOKUP(A48,'New Items'!A:B,2,FALSE)="New","Yes","No")</f>
        <v>Yes</v>
      </c>
      <c r="E48" s="2">
        <v>1</v>
      </c>
      <c r="F48" s="3">
        <v>99</v>
      </c>
      <c r="G48" s="3">
        <v>24</v>
      </c>
      <c r="H48" s="3">
        <v>99</v>
      </c>
      <c r="I48" s="3">
        <v>75</v>
      </c>
      <c r="J48" s="4">
        <v>0.76</v>
      </c>
      <c r="K48" s="2" t="str">
        <f t="shared" si="0"/>
        <v>Average</v>
      </c>
      <c r="L48" s="2" t="str">
        <f t="shared" si="1"/>
        <v>Standard</v>
      </c>
    </row>
    <row r="49" spans="1:12" x14ac:dyDescent="0.35">
      <c r="A49" s="2" t="s">
        <v>52</v>
      </c>
      <c r="B49" s="2" t="str">
        <f>IFERROR(VLOOKUP(A49,'Aug_2019Sales(Aggregated)'!A:C,3,0),"-")</f>
        <v>ACCESSORIES</v>
      </c>
      <c r="C49" s="2" t="str">
        <f>IFERROR(VLOOKUP(A49,'Aug_2019Sales(Aggregated)'!A:D,4,0),"-")</f>
        <v>IMPULSE</v>
      </c>
      <c r="D49" s="2" t="str">
        <f>IF(VLOOKUP(A49,'New Items'!A:B,2,FALSE)="New","Yes","No")</f>
        <v>Yes</v>
      </c>
      <c r="E49" s="2">
        <v>1</v>
      </c>
      <c r="F49" s="3">
        <v>49</v>
      </c>
      <c r="G49" s="3">
        <v>18</v>
      </c>
      <c r="H49" s="3">
        <v>49</v>
      </c>
      <c r="I49" s="3">
        <v>31</v>
      </c>
      <c r="J49" s="4">
        <v>0.63</v>
      </c>
      <c r="K49" s="2" t="str">
        <f t="shared" si="0"/>
        <v>Above Average</v>
      </c>
      <c r="L49" s="2" t="str">
        <f t="shared" si="1"/>
        <v>Standard</v>
      </c>
    </row>
    <row r="50" spans="1:12" x14ac:dyDescent="0.35">
      <c r="A50" s="2" t="s">
        <v>53</v>
      </c>
      <c r="B50" s="2" t="str">
        <f>IFERROR(VLOOKUP(A50,'Aug_2019Sales(Aggregated)'!A:C,3,0),"-")</f>
        <v>-</v>
      </c>
      <c r="C50" s="2" t="str">
        <f>IFERROR(VLOOKUP(A50,'Aug_2019Sales(Aggregated)'!A:D,4,0),"-")</f>
        <v>-</v>
      </c>
      <c r="D50" s="2" t="str">
        <f>IF(VLOOKUP(A50,'New Items'!A:B,2,FALSE)="New","Yes","No")</f>
        <v>Yes</v>
      </c>
      <c r="E50" s="2">
        <v>2</v>
      </c>
      <c r="F50" s="3">
        <v>30</v>
      </c>
      <c r="G50" s="3">
        <v>10.74</v>
      </c>
      <c r="H50" s="3">
        <v>15</v>
      </c>
      <c r="I50" s="3">
        <v>19.260000000000002</v>
      </c>
      <c r="J50" s="4">
        <v>0.64</v>
      </c>
      <c r="K50" s="2" t="str">
        <f t="shared" si="0"/>
        <v>Above Average</v>
      </c>
      <c r="L50" s="2" t="str">
        <f t="shared" si="1"/>
        <v>Standard</v>
      </c>
    </row>
    <row r="51" spans="1:12" x14ac:dyDescent="0.35">
      <c r="A51" s="2" t="s">
        <v>54</v>
      </c>
      <c r="B51" s="2" t="str">
        <f>IFERROR(VLOOKUP(A51,'Aug_2019Sales(Aggregated)'!A:C,3,0),"-")</f>
        <v>-</v>
      </c>
      <c r="C51" s="2" t="str">
        <f>IFERROR(VLOOKUP(A51,'Aug_2019Sales(Aggregated)'!A:D,4,0),"-")</f>
        <v>-</v>
      </c>
      <c r="D51" s="2" t="str">
        <f>IF(VLOOKUP(A51,'New Items'!A:B,2,FALSE)="New","Yes","No")</f>
        <v>Yes</v>
      </c>
      <c r="E51" s="2">
        <v>1</v>
      </c>
      <c r="F51" s="3">
        <v>15</v>
      </c>
      <c r="G51" s="3">
        <v>3.65</v>
      </c>
      <c r="H51" s="3">
        <v>15</v>
      </c>
      <c r="I51" s="3">
        <v>11.35</v>
      </c>
      <c r="J51" s="4">
        <v>0.76</v>
      </c>
      <c r="K51" s="2" t="str">
        <f t="shared" si="0"/>
        <v>Above Average</v>
      </c>
      <c r="L51" s="2" t="str">
        <f t="shared" si="1"/>
        <v>Standard</v>
      </c>
    </row>
    <row r="52" spans="1:12" x14ac:dyDescent="0.35">
      <c r="A52" s="2" t="s">
        <v>55</v>
      </c>
      <c r="B52" s="2" t="str">
        <f>IFERROR(VLOOKUP(A52,'Aug_2019Sales(Aggregated)'!A:C,3,0),"-")</f>
        <v>-</v>
      </c>
      <c r="C52" s="2" t="str">
        <f>IFERROR(VLOOKUP(A52,'Aug_2019Sales(Aggregated)'!A:D,4,0),"-")</f>
        <v>-</v>
      </c>
      <c r="D52" s="2" t="str">
        <f>IF(VLOOKUP(A52,'New Items'!A:B,2,FALSE)="New","Yes","No")</f>
        <v>Yes</v>
      </c>
      <c r="E52" s="2">
        <v>3</v>
      </c>
      <c r="F52" s="3">
        <v>60</v>
      </c>
      <c r="G52" s="3">
        <v>17.7</v>
      </c>
      <c r="H52" s="3">
        <v>20</v>
      </c>
      <c r="I52" s="3">
        <v>42.3</v>
      </c>
      <c r="J52" s="4">
        <v>0.71</v>
      </c>
      <c r="K52" s="2" t="str">
        <f t="shared" si="0"/>
        <v>Above Average</v>
      </c>
      <c r="L52" s="2" t="str">
        <f t="shared" si="1"/>
        <v>Standard</v>
      </c>
    </row>
    <row r="53" spans="1:12" x14ac:dyDescent="0.35">
      <c r="A53" s="2" t="s">
        <v>55</v>
      </c>
      <c r="B53" s="2" t="str">
        <f>IFERROR(VLOOKUP(A53,'Aug_2019Sales(Aggregated)'!A:C,3,0),"-")</f>
        <v>-</v>
      </c>
      <c r="C53" s="2" t="str">
        <f>IFERROR(VLOOKUP(A53,'Aug_2019Sales(Aggregated)'!A:D,4,0),"-")</f>
        <v>-</v>
      </c>
      <c r="D53" s="2" t="str">
        <f>IF(VLOOKUP(A53,'New Items'!A:B,2,FALSE)="New","Yes","No")</f>
        <v>Yes</v>
      </c>
      <c r="E53" s="2">
        <v>1</v>
      </c>
      <c r="F53" s="3">
        <v>35</v>
      </c>
      <c r="G53" s="3">
        <v>11.8</v>
      </c>
      <c r="H53" s="3">
        <v>35</v>
      </c>
      <c r="I53" s="3">
        <v>23.2</v>
      </c>
      <c r="J53" s="4">
        <v>0.66</v>
      </c>
      <c r="K53" s="2" t="str">
        <f t="shared" si="0"/>
        <v>Above Average</v>
      </c>
      <c r="L53" s="2" t="str">
        <f t="shared" si="1"/>
        <v>Standard</v>
      </c>
    </row>
    <row r="54" spans="1:12" x14ac:dyDescent="0.35">
      <c r="A54" s="2" t="s">
        <v>56</v>
      </c>
      <c r="B54" s="2" t="str">
        <f>IFERROR(VLOOKUP(A54,'Aug_2019Sales(Aggregated)'!A:C,3,0),"-")</f>
        <v>ESSENTIALS</v>
      </c>
      <c r="C54" s="2" t="str">
        <f>IFERROR(VLOOKUP(A54,'Aug_2019Sales(Aggregated)'!A:D,4,0),"-")</f>
        <v>SHEETS</v>
      </c>
      <c r="D54" s="2" t="str">
        <f>IF(VLOOKUP(A54,'New Items'!A:B,2,FALSE)="New","Yes","No")</f>
        <v>Yes</v>
      </c>
      <c r="E54" s="2">
        <v>1</v>
      </c>
      <c r="F54" s="3">
        <v>59</v>
      </c>
      <c r="G54" s="3">
        <v>21</v>
      </c>
      <c r="H54" s="3">
        <v>59</v>
      </c>
      <c r="I54" s="3">
        <v>38</v>
      </c>
      <c r="J54" s="4">
        <v>0.64</v>
      </c>
      <c r="K54" s="2" t="str">
        <f t="shared" si="0"/>
        <v>Above Average</v>
      </c>
      <c r="L54" s="2" t="str">
        <f t="shared" si="1"/>
        <v>Standard</v>
      </c>
    </row>
    <row r="55" spans="1:12" x14ac:dyDescent="0.35">
      <c r="A55" s="2" t="s">
        <v>57</v>
      </c>
      <c r="B55" s="2" t="str">
        <f>IFERROR(VLOOKUP(A55,'Aug_2019Sales(Aggregated)'!A:C,3,0),"-")</f>
        <v>-</v>
      </c>
      <c r="C55" s="2" t="str">
        <f>IFERROR(VLOOKUP(A55,'Aug_2019Sales(Aggregated)'!A:D,4,0),"-")</f>
        <v>-</v>
      </c>
      <c r="D55" s="2" t="str">
        <f>IF(VLOOKUP(A55,'New Items'!A:B,2,FALSE)="New","Yes","No")</f>
        <v>Yes</v>
      </c>
      <c r="E55" s="2">
        <v>1</v>
      </c>
      <c r="F55" s="3">
        <v>45</v>
      </c>
      <c r="G55" s="3">
        <v>16.8</v>
      </c>
      <c r="H55" s="3">
        <v>45</v>
      </c>
      <c r="I55" s="3">
        <v>28.2</v>
      </c>
      <c r="J55" s="4">
        <v>0.63</v>
      </c>
      <c r="K55" s="2" t="str">
        <f t="shared" si="0"/>
        <v>Above Average</v>
      </c>
      <c r="L55" s="2" t="str">
        <f t="shared" si="1"/>
        <v>Standard</v>
      </c>
    </row>
    <row r="56" spans="1:12" x14ac:dyDescent="0.35">
      <c r="A56" s="2" t="s">
        <v>57</v>
      </c>
      <c r="B56" s="2" t="str">
        <f>IFERROR(VLOOKUP(A56,'Aug_2019Sales(Aggregated)'!A:C,3,0),"-")</f>
        <v>-</v>
      </c>
      <c r="C56" s="2" t="str">
        <f>IFERROR(VLOOKUP(A56,'Aug_2019Sales(Aggregated)'!A:D,4,0),"-")</f>
        <v>-</v>
      </c>
      <c r="D56" s="2" t="str">
        <f>IF(VLOOKUP(A56,'New Items'!A:B,2,FALSE)="New","Yes","No")</f>
        <v>Yes</v>
      </c>
      <c r="E56" s="2">
        <v>1</v>
      </c>
      <c r="F56" s="3">
        <v>45</v>
      </c>
      <c r="G56" s="3">
        <v>16.8</v>
      </c>
      <c r="H56" s="3">
        <v>45</v>
      </c>
      <c r="I56" s="3">
        <v>28.2</v>
      </c>
      <c r="J56" s="4">
        <v>0.63</v>
      </c>
      <c r="K56" s="2" t="str">
        <f t="shared" si="0"/>
        <v>Above Average</v>
      </c>
      <c r="L56" s="2" t="str">
        <f t="shared" si="1"/>
        <v>Standard</v>
      </c>
    </row>
    <row r="57" spans="1:12" x14ac:dyDescent="0.35">
      <c r="A57" s="2" t="s">
        <v>58</v>
      </c>
      <c r="B57" s="2" t="str">
        <f>IFERROR(VLOOKUP(A57,'Aug_2019Sales(Aggregated)'!A:C,3,0),"-")</f>
        <v>-</v>
      </c>
      <c r="C57" s="2" t="str">
        <f>IFERROR(VLOOKUP(A57,'Aug_2019Sales(Aggregated)'!A:D,4,0),"-")</f>
        <v>-</v>
      </c>
      <c r="D57" s="2" t="str">
        <f>IF(VLOOKUP(A57,'New Items'!A:B,2,FALSE)="New","Yes","No")</f>
        <v>Yes</v>
      </c>
      <c r="E57" s="2">
        <v>1</v>
      </c>
      <c r="F57" s="3">
        <v>89</v>
      </c>
      <c r="G57" s="3">
        <v>35.01</v>
      </c>
      <c r="H57" s="3">
        <v>89</v>
      </c>
      <c r="I57" s="3">
        <v>53.99</v>
      </c>
      <c r="J57" s="4">
        <v>0.61</v>
      </c>
      <c r="K57" s="2" t="str">
        <f t="shared" si="0"/>
        <v>Above Average</v>
      </c>
      <c r="L57" s="2" t="str">
        <f t="shared" si="1"/>
        <v>Standard</v>
      </c>
    </row>
    <row r="58" spans="1:12" x14ac:dyDescent="0.35">
      <c r="A58" s="2" t="s">
        <v>59</v>
      </c>
      <c r="B58" s="2" t="str">
        <f>IFERROR(VLOOKUP(A58,'Aug_2019Sales(Aggregated)'!A:C,3,0),"-")</f>
        <v>GEAR</v>
      </c>
      <c r="C58" s="2" t="str">
        <f>IFERROR(VLOOKUP(A58,'Aug_2019Sales(Aggregated)'!A:D,4,0),"-")</f>
        <v>SOCKS</v>
      </c>
      <c r="D58" s="2" t="str">
        <f>IF(VLOOKUP(A58,'New Items'!A:B,2,FALSE)="New","Yes","No")</f>
        <v>Yes</v>
      </c>
      <c r="E58" s="2">
        <v>1</v>
      </c>
      <c r="F58" s="3">
        <v>36</v>
      </c>
      <c r="G58" s="3">
        <v>11.8</v>
      </c>
      <c r="H58" s="3">
        <v>36</v>
      </c>
      <c r="I58" s="3">
        <v>24.2</v>
      </c>
      <c r="J58" s="4">
        <v>0.67</v>
      </c>
      <c r="K58" s="2" t="str">
        <f t="shared" si="0"/>
        <v>Above Average</v>
      </c>
      <c r="L58" s="2" t="str">
        <f t="shared" si="1"/>
        <v>Standard</v>
      </c>
    </row>
    <row r="59" spans="1:12" x14ac:dyDescent="0.35">
      <c r="A59" s="2" t="s">
        <v>60</v>
      </c>
      <c r="B59" s="2" t="str">
        <f>IFERROR(VLOOKUP(A59,'Aug_2019Sales(Aggregated)'!A:C,3,0),"-")</f>
        <v>-</v>
      </c>
      <c r="C59" s="2" t="str">
        <f>IFERROR(VLOOKUP(A59,'Aug_2019Sales(Aggregated)'!A:D,4,0),"-")</f>
        <v>-</v>
      </c>
      <c r="D59" s="2" t="str">
        <f>IF(VLOOKUP(A59,'New Items'!A:B,2,FALSE)="New","Yes","No")</f>
        <v>Yes</v>
      </c>
      <c r="E59" s="2">
        <v>1</v>
      </c>
      <c r="F59" s="3">
        <v>29</v>
      </c>
      <c r="G59" s="3">
        <v>10.199999999999999</v>
      </c>
      <c r="H59" s="3">
        <v>29</v>
      </c>
      <c r="I59" s="3">
        <v>18.8</v>
      </c>
      <c r="J59" s="4">
        <v>0.65</v>
      </c>
      <c r="K59" s="2" t="str">
        <f t="shared" si="0"/>
        <v>Above Average</v>
      </c>
      <c r="L59" s="2" t="str">
        <f t="shared" si="1"/>
        <v>Standard</v>
      </c>
    </row>
    <row r="60" spans="1:12" x14ac:dyDescent="0.35">
      <c r="A60" s="2" t="s">
        <v>60</v>
      </c>
      <c r="B60" s="2" t="str">
        <f>IFERROR(VLOOKUP(A60,'Aug_2019Sales(Aggregated)'!A:C,3,0),"-")</f>
        <v>-</v>
      </c>
      <c r="C60" s="2" t="str">
        <f>IFERROR(VLOOKUP(A60,'Aug_2019Sales(Aggregated)'!A:D,4,0),"-")</f>
        <v>-</v>
      </c>
      <c r="D60" s="2" t="str">
        <f>IF(VLOOKUP(A60,'New Items'!A:B,2,FALSE)="New","Yes","No")</f>
        <v>Yes</v>
      </c>
      <c r="E60" s="2">
        <v>2</v>
      </c>
      <c r="F60" s="3">
        <v>58</v>
      </c>
      <c r="G60" s="3">
        <v>20.399999999999999</v>
      </c>
      <c r="H60" s="3">
        <v>29</v>
      </c>
      <c r="I60" s="3">
        <v>37.6</v>
      </c>
      <c r="J60" s="4">
        <v>0.65</v>
      </c>
      <c r="K60" s="2" t="str">
        <f t="shared" si="0"/>
        <v>Above Average</v>
      </c>
      <c r="L60" s="2" t="str">
        <f t="shared" si="1"/>
        <v>Standard</v>
      </c>
    </row>
    <row r="61" spans="1:12" x14ac:dyDescent="0.35">
      <c r="A61" s="2" t="s">
        <v>61</v>
      </c>
      <c r="B61" s="2" t="str">
        <f>IFERROR(VLOOKUP(A61,'Aug_2019Sales(Aggregated)'!A:C,3,0),"-")</f>
        <v>-</v>
      </c>
      <c r="C61" s="2" t="str">
        <f>IFERROR(VLOOKUP(A61,'Aug_2019Sales(Aggregated)'!A:D,4,0),"-")</f>
        <v>-</v>
      </c>
      <c r="D61" s="2" t="str">
        <f>IF(VLOOKUP(A61,'New Items'!A:B,2,FALSE)="New","Yes","No")</f>
        <v>Yes</v>
      </c>
      <c r="E61" s="2">
        <v>4</v>
      </c>
      <c r="F61" s="3">
        <v>260</v>
      </c>
      <c r="G61" s="3">
        <v>96</v>
      </c>
      <c r="H61" s="3">
        <v>65</v>
      </c>
      <c r="I61" s="3">
        <v>164</v>
      </c>
      <c r="J61" s="4">
        <v>0.63</v>
      </c>
      <c r="K61" s="2" t="str">
        <f t="shared" si="0"/>
        <v>Average</v>
      </c>
      <c r="L61" s="2" t="str">
        <f t="shared" si="1"/>
        <v>Standard</v>
      </c>
    </row>
    <row r="62" spans="1:12" x14ac:dyDescent="0.35">
      <c r="A62" s="2" t="s">
        <v>61</v>
      </c>
      <c r="B62" s="2" t="str">
        <f>IFERROR(VLOOKUP(A62,'Aug_2019Sales(Aggregated)'!A:C,3,0),"-")</f>
        <v>-</v>
      </c>
      <c r="C62" s="2" t="str">
        <f>IFERROR(VLOOKUP(A62,'Aug_2019Sales(Aggregated)'!A:D,4,0),"-")</f>
        <v>-</v>
      </c>
      <c r="D62" s="2" t="str">
        <f>IF(VLOOKUP(A62,'New Items'!A:B,2,FALSE)="New","Yes","No")</f>
        <v>Yes</v>
      </c>
      <c r="E62" s="2">
        <v>1</v>
      </c>
      <c r="F62" s="3">
        <v>65</v>
      </c>
      <c r="G62" s="3">
        <v>24</v>
      </c>
      <c r="H62" s="3">
        <v>65</v>
      </c>
      <c r="I62" s="3">
        <v>41</v>
      </c>
      <c r="J62" s="4">
        <v>0.63</v>
      </c>
      <c r="K62" s="2" t="str">
        <f t="shared" si="0"/>
        <v>Above Average</v>
      </c>
      <c r="L62" s="2" t="str">
        <f t="shared" si="1"/>
        <v>Standard</v>
      </c>
    </row>
    <row r="63" spans="1:12" x14ac:dyDescent="0.35">
      <c r="A63" s="2" t="s">
        <v>62</v>
      </c>
      <c r="B63" s="2" t="str">
        <f>IFERROR(VLOOKUP(A63,'Aug_2019Sales(Aggregated)'!A:C,3,0),"-")</f>
        <v>ESSENTIALS</v>
      </c>
      <c r="C63" s="2" t="str">
        <f>IFERROR(VLOOKUP(A63,'Aug_2019Sales(Aggregated)'!A:D,4,0),"-")</f>
        <v>BATH</v>
      </c>
      <c r="D63" s="2" t="str">
        <f>IF(VLOOKUP(A63,'New Items'!A:B,2,FALSE)="New","Yes","No")</f>
        <v>Yes</v>
      </c>
      <c r="E63" s="2">
        <v>1</v>
      </c>
      <c r="F63" s="3">
        <v>32</v>
      </c>
      <c r="G63" s="3">
        <v>11.2</v>
      </c>
      <c r="H63" s="3">
        <v>32</v>
      </c>
      <c r="I63" s="3">
        <v>20.8</v>
      </c>
      <c r="J63" s="4">
        <v>0.65</v>
      </c>
      <c r="K63" s="2" t="str">
        <f t="shared" si="0"/>
        <v>Above Average</v>
      </c>
      <c r="L63" s="2" t="str">
        <f t="shared" si="1"/>
        <v>Standard</v>
      </c>
    </row>
    <row r="64" spans="1:12" x14ac:dyDescent="0.35">
      <c r="A64" s="2" t="s">
        <v>63</v>
      </c>
      <c r="B64" s="2" t="str">
        <f>IFERROR(VLOOKUP(A64,'Aug_2019Sales(Aggregated)'!A:C,3,0),"-")</f>
        <v>-</v>
      </c>
      <c r="C64" s="2" t="str">
        <f>IFERROR(VLOOKUP(A64,'Aug_2019Sales(Aggregated)'!A:D,4,0),"-")</f>
        <v>-</v>
      </c>
      <c r="D64" s="2" t="str">
        <f>IF(VLOOKUP(A64,'New Items'!A:B,2,FALSE)="New","Yes","No")</f>
        <v>Yes</v>
      </c>
      <c r="E64" s="2">
        <v>5</v>
      </c>
      <c r="F64" s="3">
        <v>295</v>
      </c>
      <c r="G64" s="3">
        <v>112</v>
      </c>
      <c r="H64" s="3">
        <v>59</v>
      </c>
      <c r="I64" s="3">
        <v>183</v>
      </c>
      <c r="J64" s="4">
        <v>0.62</v>
      </c>
      <c r="K64" s="2" t="str">
        <f t="shared" si="0"/>
        <v>Average</v>
      </c>
      <c r="L64" s="2" t="str">
        <f t="shared" si="1"/>
        <v>Standard</v>
      </c>
    </row>
    <row r="65" spans="1:12" x14ac:dyDescent="0.35">
      <c r="A65" s="2" t="s">
        <v>64</v>
      </c>
      <c r="B65" s="2" t="str">
        <f>IFERROR(VLOOKUP(A65,'Aug_2019Sales(Aggregated)'!A:C,3,0),"-")</f>
        <v>ESSENTIALS</v>
      </c>
      <c r="C65" s="2" t="str">
        <f>IFERROR(VLOOKUP(A65,'Aug_2019Sales(Aggregated)'!A:D,4,0),"-")</f>
        <v>BODY CARE</v>
      </c>
      <c r="D65" s="2" t="str">
        <f>IF(VLOOKUP(A65,'New Items'!A:B,2,FALSE)="New","Yes","No")</f>
        <v>Yes</v>
      </c>
      <c r="E65" s="2">
        <v>1</v>
      </c>
      <c r="F65" s="3">
        <v>12.48</v>
      </c>
      <c r="G65" s="3">
        <v>2.8</v>
      </c>
      <c r="H65" s="3">
        <v>12.48</v>
      </c>
      <c r="I65" s="3">
        <v>9.68</v>
      </c>
      <c r="J65" s="4">
        <v>0.78</v>
      </c>
      <c r="K65" s="2" t="str">
        <f t="shared" si="0"/>
        <v>Above Average</v>
      </c>
      <c r="L65" s="2" t="str">
        <f t="shared" si="1"/>
        <v>Standard</v>
      </c>
    </row>
    <row r="66" spans="1:12" x14ac:dyDescent="0.35">
      <c r="A66" s="2" t="s">
        <v>65</v>
      </c>
      <c r="B66" s="2" t="str">
        <f>IFERROR(VLOOKUP(A66,'Aug_2019Sales(Aggregated)'!A:C,3,0),"-")</f>
        <v>-</v>
      </c>
      <c r="C66" s="2" t="str">
        <f>IFERROR(VLOOKUP(A66,'Aug_2019Sales(Aggregated)'!A:D,4,0),"-")</f>
        <v>-</v>
      </c>
      <c r="D66" s="2" t="str">
        <f>IF(VLOOKUP(A66,'New Items'!A:B,2,FALSE)="New","Yes","No")</f>
        <v>Yes</v>
      </c>
      <c r="E66" s="2">
        <v>5</v>
      </c>
      <c r="F66" s="3">
        <v>65</v>
      </c>
      <c r="G66" s="3">
        <v>15.6</v>
      </c>
      <c r="H66" s="3">
        <v>13</v>
      </c>
      <c r="I66" s="3">
        <v>49.4</v>
      </c>
      <c r="J66" s="4">
        <v>0.76</v>
      </c>
      <c r="K66" s="2" t="str">
        <f t="shared" si="0"/>
        <v>Above Average</v>
      </c>
      <c r="L66" s="2" t="str">
        <f t="shared" si="1"/>
        <v>Standard</v>
      </c>
    </row>
    <row r="67" spans="1:12" x14ac:dyDescent="0.35">
      <c r="A67" s="2" t="s">
        <v>66</v>
      </c>
      <c r="B67" s="2" t="str">
        <f>IFERROR(VLOOKUP(A67,'Aug_2019Sales(Aggregated)'!A:C,3,0),"-")</f>
        <v>-</v>
      </c>
      <c r="C67" s="2" t="str">
        <f>IFERROR(VLOOKUP(A67,'Aug_2019Sales(Aggregated)'!A:D,4,0),"-")</f>
        <v>-</v>
      </c>
      <c r="D67" s="2" t="str">
        <f>IF(VLOOKUP(A67,'New Items'!A:B,2,FALSE)="New","Yes","No")</f>
        <v>Yes</v>
      </c>
      <c r="E67" s="2">
        <v>2</v>
      </c>
      <c r="F67" s="3">
        <v>32</v>
      </c>
      <c r="G67" s="3">
        <v>7.5</v>
      </c>
      <c r="H67" s="3">
        <v>16</v>
      </c>
      <c r="I67" s="3">
        <v>24.5</v>
      </c>
      <c r="J67" s="4">
        <v>0.77</v>
      </c>
      <c r="K67" s="2" t="str">
        <f t="shared" ref="K67:K130" si="2">IF(I67&lt;AVERAGE(I:I),"Above Average","Average")</f>
        <v>Above Average</v>
      </c>
      <c r="L67" s="2" t="str">
        <f t="shared" ref="L67:L130" si="3">IF(H67&gt;100,"High Dollar","Standard")</f>
        <v>Standard</v>
      </c>
    </row>
    <row r="68" spans="1:12" x14ac:dyDescent="0.35">
      <c r="A68" s="2" t="s">
        <v>67</v>
      </c>
      <c r="B68" s="2" t="str">
        <f>IFERROR(VLOOKUP(A68,'Aug_2019Sales(Aggregated)'!A:C,3,0),"-")</f>
        <v>FITNESS</v>
      </c>
      <c r="C68" s="2" t="str">
        <f>IFERROR(VLOOKUP(A68,'Aug_2019Sales(Aggregated)'!A:D,4,0),"-")</f>
        <v>MAT</v>
      </c>
      <c r="D68" s="2" t="str">
        <f>IF(VLOOKUP(A68,'New Items'!A:B,2,FALSE)="New","Yes","No")</f>
        <v>Yes</v>
      </c>
      <c r="E68" s="2">
        <v>6</v>
      </c>
      <c r="F68" s="3">
        <v>228</v>
      </c>
      <c r="G68" s="3">
        <v>65.7</v>
      </c>
      <c r="H68" s="3">
        <v>38</v>
      </c>
      <c r="I68" s="3">
        <v>162.30000000000001</v>
      </c>
      <c r="J68" s="4">
        <v>0.71</v>
      </c>
      <c r="K68" s="2" t="str">
        <f t="shared" si="2"/>
        <v>Average</v>
      </c>
      <c r="L68" s="2" t="str">
        <f t="shared" si="3"/>
        <v>Standard</v>
      </c>
    </row>
    <row r="69" spans="1:12" x14ac:dyDescent="0.35">
      <c r="A69" s="2" t="s">
        <v>68</v>
      </c>
      <c r="B69" s="2" t="str">
        <f>IFERROR(VLOOKUP(A69,'Aug_2019Sales(Aggregated)'!A:C,3,0),"-")</f>
        <v>ACCESSORIES</v>
      </c>
      <c r="C69" s="2" t="str">
        <f>IFERROR(VLOOKUP(A69,'Aug_2019Sales(Aggregated)'!A:D,4,0),"-")</f>
        <v>RINGS</v>
      </c>
      <c r="D69" s="2" t="str">
        <f>IF(VLOOKUP(A69,'New Items'!A:B,2,FALSE)="New","Yes","No")</f>
        <v>Yes</v>
      </c>
      <c r="E69" s="2">
        <v>3</v>
      </c>
      <c r="F69" s="3">
        <v>36</v>
      </c>
      <c r="G69" s="3">
        <v>7.11</v>
      </c>
      <c r="H69" s="3">
        <v>12</v>
      </c>
      <c r="I69" s="3">
        <v>28.89</v>
      </c>
      <c r="J69" s="4">
        <v>0.8</v>
      </c>
      <c r="K69" s="2" t="str">
        <f t="shared" si="2"/>
        <v>Above Average</v>
      </c>
      <c r="L69" s="2" t="str">
        <f t="shared" si="3"/>
        <v>Standard</v>
      </c>
    </row>
    <row r="70" spans="1:12" x14ac:dyDescent="0.35">
      <c r="A70" s="2" t="s">
        <v>69</v>
      </c>
      <c r="B70" s="2" t="str">
        <f>IFERROR(VLOOKUP(A70,'Aug_2019Sales(Aggregated)'!A:C,3,0),"-")</f>
        <v>ACCESSORIES</v>
      </c>
      <c r="C70" s="2" t="str">
        <f>IFERROR(VLOOKUP(A70,'Aug_2019Sales(Aggregated)'!A:D,4,0),"-")</f>
        <v>RINGS</v>
      </c>
      <c r="D70" s="2" t="str">
        <f>IF(VLOOKUP(A70,'New Items'!A:B,2,FALSE)="New","Yes","No")</f>
        <v>Yes</v>
      </c>
      <c r="E70" s="2">
        <v>2</v>
      </c>
      <c r="F70" s="3">
        <v>40</v>
      </c>
      <c r="G70" s="3">
        <v>12</v>
      </c>
      <c r="H70" s="3">
        <v>20</v>
      </c>
      <c r="I70" s="3">
        <v>28</v>
      </c>
      <c r="J70" s="4">
        <v>0.7</v>
      </c>
      <c r="K70" s="2" t="str">
        <f t="shared" si="2"/>
        <v>Above Average</v>
      </c>
      <c r="L70" s="2" t="str">
        <f t="shared" si="3"/>
        <v>Standard</v>
      </c>
    </row>
    <row r="71" spans="1:12" x14ac:dyDescent="0.35">
      <c r="A71" s="2" t="s">
        <v>70</v>
      </c>
      <c r="B71" s="2" t="str">
        <f>IFERROR(VLOOKUP(A71,'Aug_2019Sales(Aggregated)'!A:C,3,0),"-")</f>
        <v>GEAR</v>
      </c>
      <c r="C71" s="2" t="str">
        <f>IFERROR(VLOOKUP(A71,'Aug_2019Sales(Aggregated)'!A:D,4,0),"-")</f>
        <v>OUTERWEAR</v>
      </c>
      <c r="D71" s="2" t="str">
        <f>IF(VLOOKUP(A71,'New Items'!A:B,2,FALSE)="New","Yes","No")</f>
        <v>Yes</v>
      </c>
      <c r="E71" s="2">
        <v>1</v>
      </c>
      <c r="F71" s="3">
        <v>20</v>
      </c>
      <c r="G71" s="3">
        <v>6.16</v>
      </c>
      <c r="H71" s="3">
        <v>20</v>
      </c>
      <c r="I71" s="3">
        <v>13.84</v>
      </c>
      <c r="J71" s="4">
        <v>0.69</v>
      </c>
      <c r="K71" s="2" t="str">
        <f t="shared" si="2"/>
        <v>Above Average</v>
      </c>
      <c r="L71" s="2" t="str">
        <f t="shared" si="3"/>
        <v>Standard</v>
      </c>
    </row>
    <row r="72" spans="1:12" x14ac:dyDescent="0.35">
      <c r="A72" s="2" t="s">
        <v>71</v>
      </c>
      <c r="B72" s="2" t="str">
        <f>IFERROR(VLOOKUP(A72,'Aug_2019Sales(Aggregated)'!A:C,3,0),"-")</f>
        <v>GEAR</v>
      </c>
      <c r="C72" s="2" t="str">
        <f>IFERROR(VLOOKUP(A72,'Aug_2019Sales(Aggregated)'!A:D,4,0),"-")</f>
        <v>OUTERWEAR</v>
      </c>
      <c r="D72" s="2" t="str">
        <f>IF(VLOOKUP(A72,'New Items'!A:B,2,FALSE)="New","Yes","No")</f>
        <v>Yes</v>
      </c>
      <c r="E72" s="2">
        <v>1</v>
      </c>
      <c r="F72" s="3">
        <v>58</v>
      </c>
      <c r="G72" s="3">
        <v>16.579999999999998</v>
      </c>
      <c r="H72" s="3">
        <v>58</v>
      </c>
      <c r="I72" s="3">
        <v>41.42</v>
      </c>
      <c r="J72" s="4">
        <v>0.71</v>
      </c>
      <c r="K72" s="2" t="str">
        <f t="shared" si="2"/>
        <v>Above Average</v>
      </c>
      <c r="L72" s="2" t="str">
        <f t="shared" si="3"/>
        <v>Standard</v>
      </c>
    </row>
    <row r="73" spans="1:12" x14ac:dyDescent="0.35">
      <c r="A73" s="2" t="s">
        <v>72</v>
      </c>
      <c r="B73" s="2" t="str">
        <f>IFERROR(VLOOKUP(A73,'Aug_2019Sales(Aggregated)'!A:C,3,0),"-")</f>
        <v>GEAR</v>
      </c>
      <c r="C73" s="2" t="str">
        <f>IFERROR(VLOOKUP(A73,'Aug_2019Sales(Aggregated)'!A:D,4,0),"-")</f>
        <v>OUTERWEAR</v>
      </c>
      <c r="D73" s="2" t="str">
        <f>IF(VLOOKUP(A73,'New Items'!A:B,2,FALSE)="New","Yes","No")</f>
        <v>Yes</v>
      </c>
      <c r="E73" s="2">
        <v>1</v>
      </c>
      <c r="F73" s="3">
        <v>115</v>
      </c>
      <c r="G73" s="3">
        <v>42.08</v>
      </c>
      <c r="H73" s="3">
        <v>115</v>
      </c>
      <c r="I73" s="3">
        <v>72.92</v>
      </c>
      <c r="J73" s="4">
        <v>0.63</v>
      </c>
      <c r="K73" s="2" t="str">
        <f t="shared" si="2"/>
        <v>Average</v>
      </c>
      <c r="L73" s="2" t="str">
        <f t="shared" si="3"/>
        <v>High Dollar</v>
      </c>
    </row>
    <row r="74" spans="1:12" x14ac:dyDescent="0.35">
      <c r="A74" s="2" t="s">
        <v>73</v>
      </c>
      <c r="B74" s="2" t="str">
        <f>IFERROR(VLOOKUP(A74,'Aug_2019Sales(Aggregated)'!A:C,3,0),"-")</f>
        <v>-</v>
      </c>
      <c r="C74" s="2" t="str">
        <f>IFERROR(VLOOKUP(A74,'Aug_2019Sales(Aggregated)'!A:D,4,0),"-")</f>
        <v>-</v>
      </c>
      <c r="D74" s="2" t="str">
        <f>IF(VLOOKUP(A74,'New Items'!A:B,2,FALSE)="New","Yes","No")</f>
        <v>Yes</v>
      </c>
      <c r="E74" s="2">
        <v>2</v>
      </c>
      <c r="F74" s="3">
        <v>80</v>
      </c>
      <c r="G74" s="3">
        <v>21.1</v>
      </c>
      <c r="H74" s="3">
        <v>40</v>
      </c>
      <c r="I74" s="3">
        <v>58.9</v>
      </c>
      <c r="J74" s="4">
        <v>0.74</v>
      </c>
      <c r="K74" s="2" t="str">
        <f t="shared" si="2"/>
        <v>Average</v>
      </c>
      <c r="L74" s="2" t="str">
        <f t="shared" si="3"/>
        <v>Standard</v>
      </c>
    </row>
    <row r="75" spans="1:12" x14ac:dyDescent="0.35">
      <c r="A75" s="2" t="s">
        <v>73</v>
      </c>
      <c r="B75" s="2" t="str">
        <f>IFERROR(VLOOKUP(A75,'Aug_2019Sales(Aggregated)'!A:C,3,0),"-")</f>
        <v>-</v>
      </c>
      <c r="C75" s="2" t="str">
        <f>IFERROR(VLOOKUP(A75,'Aug_2019Sales(Aggregated)'!A:D,4,0),"-")</f>
        <v>-</v>
      </c>
      <c r="D75" s="2" t="str">
        <f>IF(VLOOKUP(A75,'New Items'!A:B,2,FALSE)="New","Yes","No")</f>
        <v>Yes</v>
      </c>
      <c r="E75" s="2">
        <v>1</v>
      </c>
      <c r="F75" s="3">
        <v>40</v>
      </c>
      <c r="G75" s="3">
        <v>10.55</v>
      </c>
      <c r="H75" s="3">
        <v>40</v>
      </c>
      <c r="I75" s="3">
        <v>29.45</v>
      </c>
      <c r="J75" s="4">
        <v>0.74</v>
      </c>
      <c r="K75" s="2" t="str">
        <f t="shared" si="2"/>
        <v>Above Average</v>
      </c>
      <c r="L75" s="2" t="str">
        <f t="shared" si="3"/>
        <v>Standard</v>
      </c>
    </row>
    <row r="76" spans="1:12" x14ac:dyDescent="0.35">
      <c r="A76" s="2" t="s">
        <v>73</v>
      </c>
      <c r="B76" s="2" t="str">
        <f>IFERROR(VLOOKUP(A76,'Aug_2019Sales(Aggregated)'!A:C,3,0),"-")</f>
        <v>-</v>
      </c>
      <c r="C76" s="2" t="str">
        <f>IFERROR(VLOOKUP(A76,'Aug_2019Sales(Aggregated)'!A:D,4,0),"-")</f>
        <v>-</v>
      </c>
      <c r="D76" s="2" t="str">
        <f>IF(VLOOKUP(A76,'New Items'!A:B,2,FALSE)="New","Yes","No")</f>
        <v>Yes</v>
      </c>
      <c r="E76" s="2">
        <v>1</v>
      </c>
      <c r="F76" s="3">
        <v>40</v>
      </c>
      <c r="G76" s="3">
        <v>10.55</v>
      </c>
      <c r="H76" s="3">
        <v>40</v>
      </c>
      <c r="I76" s="3">
        <v>29.45</v>
      </c>
      <c r="J76" s="4">
        <v>0.74</v>
      </c>
      <c r="K76" s="2" t="str">
        <f t="shared" si="2"/>
        <v>Above Average</v>
      </c>
      <c r="L76" s="2" t="str">
        <f t="shared" si="3"/>
        <v>Standard</v>
      </c>
    </row>
    <row r="77" spans="1:12" x14ac:dyDescent="0.35">
      <c r="A77" s="2" t="s">
        <v>73</v>
      </c>
      <c r="B77" s="2" t="str">
        <f>IFERROR(VLOOKUP(A77,'Aug_2019Sales(Aggregated)'!A:C,3,0),"-")</f>
        <v>-</v>
      </c>
      <c r="C77" s="2" t="str">
        <f>IFERROR(VLOOKUP(A77,'Aug_2019Sales(Aggregated)'!A:D,4,0),"-")</f>
        <v>-</v>
      </c>
      <c r="D77" s="2" t="str">
        <f>IF(VLOOKUP(A77,'New Items'!A:B,2,FALSE)="New","Yes","No")</f>
        <v>Yes</v>
      </c>
      <c r="E77" s="2">
        <v>1</v>
      </c>
      <c r="F77" s="3">
        <v>40</v>
      </c>
      <c r="G77" s="3">
        <v>10.55</v>
      </c>
      <c r="H77" s="3">
        <v>40</v>
      </c>
      <c r="I77" s="3">
        <v>29.45</v>
      </c>
      <c r="J77" s="4">
        <v>0.74</v>
      </c>
      <c r="K77" s="2" t="str">
        <f t="shared" si="2"/>
        <v>Above Average</v>
      </c>
      <c r="L77" s="2" t="str">
        <f t="shared" si="3"/>
        <v>Standard</v>
      </c>
    </row>
    <row r="78" spans="1:12" x14ac:dyDescent="0.35">
      <c r="A78" s="2" t="s">
        <v>74</v>
      </c>
      <c r="B78" s="2" t="str">
        <f>IFERROR(VLOOKUP(A78,'Aug_2019Sales(Aggregated)'!A:C,3,0),"-")</f>
        <v>-</v>
      </c>
      <c r="C78" s="2" t="str">
        <f>IFERROR(VLOOKUP(A78,'Aug_2019Sales(Aggregated)'!A:D,4,0),"-")</f>
        <v>-</v>
      </c>
      <c r="D78" s="2" t="str">
        <f>IF(VLOOKUP(A78,'New Items'!A:B,2,FALSE)="New","Yes","No")</f>
        <v>Yes</v>
      </c>
      <c r="E78" s="2">
        <v>2</v>
      </c>
      <c r="F78" s="3">
        <v>50</v>
      </c>
      <c r="G78" s="3">
        <v>8.8000000000000007</v>
      </c>
      <c r="H78" s="3">
        <v>25</v>
      </c>
      <c r="I78" s="3">
        <v>41.2</v>
      </c>
      <c r="J78" s="4">
        <v>0.82</v>
      </c>
      <c r="K78" s="2" t="str">
        <f t="shared" si="2"/>
        <v>Above Average</v>
      </c>
      <c r="L78" s="2" t="str">
        <f t="shared" si="3"/>
        <v>Standard</v>
      </c>
    </row>
    <row r="79" spans="1:12" x14ac:dyDescent="0.35">
      <c r="A79" s="2" t="s">
        <v>74</v>
      </c>
      <c r="B79" s="2" t="str">
        <f>IFERROR(VLOOKUP(A79,'Aug_2019Sales(Aggregated)'!A:C,3,0),"-")</f>
        <v>-</v>
      </c>
      <c r="C79" s="2" t="str">
        <f>IFERROR(VLOOKUP(A79,'Aug_2019Sales(Aggregated)'!A:D,4,0),"-")</f>
        <v>-</v>
      </c>
      <c r="D79" s="2" t="str">
        <f>IF(VLOOKUP(A79,'New Items'!A:B,2,FALSE)="New","Yes","No")</f>
        <v>Yes</v>
      </c>
      <c r="E79" s="2">
        <v>3</v>
      </c>
      <c r="F79" s="3">
        <v>75</v>
      </c>
      <c r="G79" s="3">
        <v>13.2</v>
      </c>
      <c r="H79" s="3">
        <v>25</v>
      </c>
      <c r="I79" s="3">
        <v>61.8</v>
      </c>
      <c r="J79" s="4">
        <v>0.82</v>
      </c>
      <c r="K79" s="2" t="str">
        <f t="shared" si="2"/>
        <v>Average</v>
      </c>
      <c r="L79" s="2" t="str">
        <f t="shared" si="3"/>
        <v>Standard</v>
      </c>
    </row>
    <row r="80" spans="1:12" x14ac:dyDescent="0.35">
      <c r="A80" s="2" t="s">
        <v>74</v>
      </c>
      <c r="B80" s="2" t="str">
        <f>IFERROR(VLOOKUP(A80,'Aug_2019Sales(Aggregated)'!A:C,3,0),"-")</f>
        <v>-</v>
      </c>
      <c r="C80" s="2" t="str">
        <f>IFERROR(VLOOKUP(A80,'Aug_2019Sales(Aggregated)'!A:D,4,0),"-")</f>
        <v>-</v>
      </c>
      <c r="D80" s="2" t="str">
        <f>IF(VLOOKUP(A80,'New Items'!A:B,2,FALSE)="New","Yes","No")</f>
        <v>Yes</v>
      </c>
      <c r="E80" s="2">
        <v>1</v>
      </c>
      <c r="F80" s="3">
        <v>25</v>
      </c>
      <c r="G80" s="3">
        <v>4.4000000000000004</v>
      </c>
      <c r="H80" s="3">
        <v>25</v>
      </c>
      <c r="I80" s="3">
        <v>20.6</v>
      </c>
      <c r="J80" s="4">
        <v>0.82</v>
      </c>
      <c r="K80" s="2" t="str">
        <f t="shared" si="2"/>
        <v>Above Average</v>
      </c>
      <c r="L80" s="2" t="str">
        <f t="shared" si="3"/>
        <v>Standard</v>
      </c>
    </row>
    <row r="81" spans="1:12" x14ac:dyDescent="0.35">
      <c r="A81" s="2" t="s">
        <v>75</v>
      </c>
      <c r="B81" s="2" t="str">
        <f>IFERROR(VLOOKUP(A81,'Aug_2019Sales(Aggregated)'!A:C,3,0),"-")</f>
        <v>-</v>
      </c>
      <c r="C81" s="2" t="str">
        <f>IFERROR(VLOOKUP(A81,'Aug_2019Sales(Aggregated)'!A:D,4,0),"-")</f>
        <v>-</v>
      </c>
      <c r="D81" s="2" t="str">
        <f>IF(VLOOKUP(A81,'New Items'!A:B,2,FALSE)="New","Yes","No")</f>
        <v>Yes</v>
      </c>
      <c r="E81" s="2">
        <v>1</v>
      </c>
      <c r="F81" s="3">
        <v>25</v>
      </c>
      <c r="G81" s="3">
        <v>4.4000000000000004</v>
      </c>
      <c r="H81" s="3">
        <v>25</v>
      </c>
      <c r="I81" s="3">
        <v>20.6</v>
      </c>
      <c r="J81" s="4">
        <v>0.82</v>
      </c>
      <c r="K81" s="2" t="str">
        <f t="shared" si="2"/>
        <v>Above Average</v>
      </c>
      <c r="L81" s="2" t="str">
        <f t="shared" si="3"/>
        <v>Standard</v>
      </c>
    </row>
    <row r="82" spans="1:12" x14ac:dyDescent="0.35">
      <c r="A82" s="2" t="s">
        <v>75</v>
      </c>
      <c r="B82" s="2" t="str">
        <f>IFERROR(VLOOKUP(A82,'Aug_2019Sales(Aggregated)'!A:C,3,0),"-")</f>
        <v>-</v>
      </c>
      <c r="C82" s="2" t="str">
        <f>IFERROR(VLOOKUP(A82,'Aug_2019Sales(Aggregated)'!A:D,4,0),"-")</f>
        <v>-</v>
      </c>
      <c r="D82" s="2" t="str">
        <f>IF(VLOOKUP(A82,'New Items'!A:B,2,FALSE)="New","Yes","No")</f>
        <v>Yes</v>
      </c>
      <c r="E82" s="2">
        <v>1</v>
      </c>
      <c r="F82" s="3">
        <v>25</v>
      </c>
      <c r="G82" s="3">
        <v>4.4000000000000004</v>
      </c>
      <c r="H82" s="3">
        <v>25</v>
      </c>
      <c r="I82" s="3">
        <v>20.6</v>
      </c>
      <c r="J82" s="4">
        <v>0.82</v>
      </c>
      <c r="K82" s="2" t="str">
        <f t="shared" si="2"/>
        <v>Above Average</v>
      </c>
      <c r="L82" s="2" t="str">
        <f t="shared" si="3"/>
        <v>Standard</v>
      </c>
    </row>
    <row r="83" spans="1:12" x14ac:dyDescent="0.35">
      <c r="A83" s="2" t="s">
        <v>76</v>
      </c>
      <c r="B83" s="2" t="str">
        <f>IFERROR(VLOOKUP(A83,'Aug_2019Sales(Aggregated)'!A:C,3,0),"-")</f>
        <v>-</v>
      </c>
      <c r="C83" s="2" t="str">
        <f>IFERROR(VLOOKUP(A83,'Aug_2019Sales(Aggregated)'!A:D,4,0),"-")</f>
        <v>-</v>
      </c>
      <c r="D83" s="2" t="str">
        <f>IF(VLOOKUP(A83,'New Items'!A:B,2,FALSE)="New","Yes","No")</f>
        <v>Yes</v>
      </c>
      <c r="E83" s="2">
        <v>3</v>
      </c>
      <c r="F83" s="3">
        <v>165</v>
      </c>
      <c r="G83" s="3">
        <v>39.39</v>
      </c>
      <c r="H83" s="3">
        <v>55</v>
      </c>
      <c r="I83" s="3">
        <v>125.61</v>
      </c>
      <c r="J83" s="4">
        <v>0.76</v>
      </c>
      <c r="K83" s="2" t="str">
        <f t="shared" si="2"/>
        <v>Average</v>
      </c>
      <c r="L83" s="2" t="str">
        <f t="shared" si="3"/>
        <v>Standard</v>
      </c>
    </row>
    <row r="84" spans="1:12" x14ac:dyDescent="0.35">
      <c r="A84" s="2" t="s">
        <v>77</v>
      </c>
      <c r="B84" s="2" t="str">
        <f>IFERROR(VLOOKUP(A84,'Aug_2019Sales(Aggregated)'!A:C,3,0),"-")</f>
        <v>-</v>
      </c>
      <c r="C84" s="2" t="str">
        <f>IFERROR(VLOOKUP(A84,'Aug_2019Sales(Aggregated)'!A:D,4,0),"-")</f>
        <v>-</v>
      </c>
      <c r="D84" s="2" t="str">
        <f>IF(VLOOKUP(A84,'New Items'!A:B,2,FALSE)="New","Yes","No")</f>
        <v>Yes</v>
      </c>
      <c r="E84" s="2">
        <v>1</v>
      </c>
      <c r="F84" s="3">
        <v>40</v>
      </c>
      <c r="G84" s="3">
        <v>12.35</v>
      </c>
      <c r="H84" s="3">
        <v>40</v>
      </c>
      <c r="I84" s="3">
        <v>27.65</v>
      </c>
      <c r="J84" s="4">
        <v>0.69</v>
      </c>
      <c r="K84" s="2" t="str">
        <f t="shared" si="2"/>
        <v>Above Average</v>
      </c>
      <c r="L84" s="2" t="str">
        <f t="shared" si="3"/>
        <v>Standard</v>
      </c>
    </row>
    <row r="85" spans="1:12" x14ac:dyDescent="0.35">
      <c r="A85" s="2" t="s">
        <v>77</v>
      </c>
      <c r="B85" s="2" t="str">
        <f>IFERROR(VLOOKUP(A85,'Aug_2019Sales(Aggregated)'!A:C,3,0),"-")</f>
        <v>-</v>
      </c>
      <c r="C85" s="2" t="str">
        <f>IFERROR(VLOOKUP(A85,'Aug_2019Sales(Aggregated)'!A:D,4,0),"-")</f>
        <v>-</v>
      </c>
      <c r="D85" s="2" t="str">
        <f>IF(VLOOKUP(A85,'New Items'!A:B,2,FALSE)="New","Yes","No")</f>
        <v>Yes</v>
      </c>
      <c r="E85" s="2">
        <v>1</v>
      </c>
      <c r="F85" s="3">
        <v>40</v>
      </c>
      <c r="G85" s="3">
        <v>12.35</v>
      </c>
      <c r="H85" s="3">
        <v>40</v>
      </c>
      <c r="I85" s="3">
        <v>27.65</v>
      </c>
      <c r="J85" s="4">
        <v>0.69</v>
      </c>
      <c r="K85" s="2" t="str">
        <f t="shared" si="2"/>
        <v>Above Average</v>
      </c>
      <c r="L85" s="2" t="str">
        <f t="shared" si="3"/>
        <v>Standard</v>
      </c>
    </row>
    <row r="86" spans="1:12" x14ac:dyDescent="0.35">
      <c r="A86" s="2" t="s">
        <v>77</v>
      </c>
      <c r="B86" s="2" t="str">
        <f>IFERROR(VLOOKUP(A86,'Aug_2019Sales(Aggregated)'!A:C,3,0),"-")</f>
        <v>-</v>
      </c>
      <c r="C86" s="2" t="str">
        <f>IFERROR(VLOOKUP(A86,'Aug_2019Sales(Aggregated)'!A:D,4,0),"-")</f>
        <v>-</v>
      </c>
      <c r="D86" s="2" t="str">
        <f>IF(VLOOKUP(A86,'New Items'!A:B,2,FALSE)="New","Yes","No")</f>
        <v>Yes</v>
      </c>
      <c r="E86" s="2">
        <v>1</v>
      </c>
      <c r="F86" s="3">
        <v>40</v>
      </c>
      <c r="G86" s="3">
        <v>12.35</v>
      </c>
      <c r="H86" s="3">
        <v>40</v>
      </c>
      <c r="I86" s="3">
        <v>27.65</v>
      </c>
      <c r="J86" s="4">
        <v>0.69</v>
      </c>
      <c r="K86" s="2" t="str">
        <f t="shared" si="2"/>
        <v>Above Average</v>
      </c>
      <c r="L86" s="2" t="str">
        <f t="shared" si="3"/>
        <v>Standard</v>
      </c>
    </row>
    <row r="87" spans="1:12" x14ac:dyDescent="0.35">
      <c r="A87" s="2" t="s">
        <v>78</v>
      </c>
      <c r="B87" s="2" t="str">
        <f>IFERROR(VLOOKUP(A87,'Aug_2019Sales(Aggregated)'!A:C,3,0),"-")</f>
        <v>-</v>
      </c>
      <c r="C87" s="2" t="str">
        <f>IFERROR(VLOOKUP(A87,'Aug_2019Sales(Aggregated)'!A:D,4,0),"-")</f>
        <v>-</v>
      </c>
      <c r="D87" s="2" t="str">
        <f>IF(VLOOKUP(A87,'New Items'!A:B,2,FALSE)="New","Yes","No")</f>
        <v>Yes</v>
      </c>
      <c r="E87" s="2">
        <v>1</v>
      </c>
      <c r="F87" s="3">
        <v>22</v>
      </c>
      <c r="G87" s="3">
        <v>5.3</v>
      </c>
      <c r="H87" s="3">
        <v>22</v>
      </c>
      <c r="I87" s="3">
        <v>16.7</v>
      </c>
      <c r="J87" s="4">
        <v>0.76</v>
      </c>
      <c r="K87" s="2" t="str">
        <f t="shared" si="2"/>
        <v>Above Average</v>
      </c>
      <c r="L87" s="2" t="str">
        <f t="shared" si="3"/>
        <v>Standard</v>
      </c>
    </row>
    <row r="88" spans="1:12" x14ac:dyDescent="0.35">
      <c r="A88" s="2" t="s">
        <v>79</v>
      </c>
      <c r="B88" s="2" t="str">
        <f>IFERROR(VLOOKUP(A88,'Aug_2019Sales(Aggregated)'!A:C,3,0),"-")</f>
        <v>-</v>
      </c>
      <c r="C88" s="2" t="str">
        <f>IFERROR(VLOOKUP(A88,'Aug_2019Sales(Aggregated)'!A:D,4,0),"-")</f>
        <v>-</v>
      </c>
      <c r="D88" s="2" t="str">
        <f>IF(VLOOKUP(A88,'New Items'!A:B,2,FALSE)="New","Yes","No")</f>
        <v>Yes</v>
      </c>
      <c r="E88" s="2">
        <v>1</v>
      </c>
      <c r="F88" s="3">
        <v>32</v>
      </c>
      <c r="G88" s="3">
        <v>6.6</v>
      </c>
      <c r="H88" s="3">
        <v>32</v>
      </c>
      <c r="I88" s="3">
        <v>25.4</v>
      </c>
      <c r="J88" s="4">
        <v>0.79</v>
      </c>
      <c r="K88" s="2" t="str">
        <f t="shared" si="2"/>
        <v>Above Average</v>
      </c>
      <c r="L88" s="2" t="str">
        <f t="shared" si="3"/>
        <v>Standard</v>
      </c>
    </row>
    <row r="89" spans="1:12" x14ac:dyDescent="0.35">
      <c r="A89" s="2" t="s">
        <v>80</v>
      </c>
      <c r="B89" s="2" t="str">
        <f>IFERROR(VLOOKUP(A89,'Aug_2019Sales(Aggregated)'!A:C,3,0),"-")</f>
        <v>-</v>
      </c>
      <c r="C89" s="2" t="str">
        <f>IFERROR(VLOOKUP(A89,'Aug_2019Sales(Aggregated)'!A:D,4,0),"-")</f>
        <v>-</v>
      </c>
      <c r="D89" s="2" t="str">
        <f>IF(VLOOKUP(A89,'New Items'!A:B,2,FALSE)="New","Yes","No")</f>
        <v>Yes</v>
      </c>
      <c r="E89" s="2">
        <v>1</v>
      </c>
      <c r="F89" s="3">
        <v>74</v>
      </c>
      <c r="G89" s="3">
        <v>23.69</v>
      </c>
      <c r="H89" s="3">
        <v>74</v>
      </c>
      <c r="I89" s="3">
        <v>50.31</v>
      </c>
      <c r="J89" s="4">
        <v>0.68</v>
      </c>
      <c r="K89" s="2" t="str">
        <f t="shared" si="2"/>
        <v>Above Average</v>
      </c>
      <c r="L89" s="2" t="str">
        <f t="shared" si="3"/>
        <v>Standard</v>
      </c>
    </row>
    <row r="90" spans="1:12" x14ac:dyDescent="0.35">
      <c r="A90" s="2" t="s">
        <v>81</v>
      </c>
      <c r="B90" s="2" t="str">
        <f>IFERROR(VLOOKUP(A90,'Aug_2019Sales(Aggregated)'!A:C,3,0),"-")</f>
        <v>-</v>
      </c>
      <c r="C90" s="2" t="str">
        <f>IFERROR(VLOOKUP(A90,'Aug_2019Sales(Aggregated)'!A:D,4,0),"-")</f>
        <v>-</v>
      </c>
      <c r="D90" s="2" t="str">
        <f>IF(VLOOKUP(A90,'New Items'!A:B,2,FALSE)="New","Yes","No")</f>
        <v>Yes</v>
      </c>
      <c r="E90" s="2">
        <v>2</v>
      </c>
      <c r="F90" s="3">
        <v>78</v>
      </c>
      <c r="G90" s="3">
        <v>21.94</v>
      </c>
      <c r="H90" s="3">
        <v>39</v>
      </c>
      <c r="I90" s="3">
        <v>56.06</v>
      </c>
      <c r="J90" s="4">
        <v>0.72</v>
      </c>
      <c r="K90" s="2" t="str">
        <f t="shared" si="2"/>
        <v>Average</v>
      </c>
      <c r="L90" s="2" t="str">
        <f t="shared" si="3"/>
        <v>Standard</v>
      </c>
    </row>
    <row r="91" spans="1:12" x14ac:dyDescent="0.35">
      <c r="A91" s="2" t="s">
        <v>82</v>
      </c>
      <c r="B91" s="2" t="str">
        <f>IFERROR(VLOOKUP(A91,'Aug_2019Sales(Aggregated)'!A:C,3,0),"-")</f>
        <v>-</v>
      </c>
      <c r="C91" s="2" t="str">
        <f>IFERROR(VLOOKUP(A91,'Aug_2019Sales(Aggregated)'!A:D,4,0),"-")</f>
        <v>-</v>
      </c>
      <c r="D91" s="2" t="str">
        <f>IF(VLOOKUP(A91,'New Items'!A:B,2,FALSE)="New","Yes","No")</f>
        <v>Yes</v>
      </c>
      <c r="E91" s="2">
        <v>1</v>
      </c>
      <c r="F91" s="3">
        <v>39</v>
      </c>
      <c r="G91" s="3">
        <v>10.97</v>
      </c>
      <c r="H91" s="3">
        <v>39</v>
      </c>
      <c r="I91" s="3">
        <v>28.03</v>
      </c>
      <c r="J91" s="4">
        <v>0.72</v>
      </c>
      <c r="K91" s="2" t="str">
        <f t="shared" si="2"/>
        <v>Above Average</v>
      </c>
      <c r="L91" s="2" t="str">
        <f t="shared" si="3"/>
        <v>Standard</v>
      </c>
    </row>
    <row r="92" spans="1:12" x14ac:dyDescent="0.35">
      <c r="A92" s="2" t="s">
        <v>82</v>
      </c>
      <c r="B92" s="2" t="str">
        <f>IFERROR(VLOOKUP(A92,'Aug_2019Sales(Aggregated)'!A:C,3,0),"-")</f>
        <v>-</v>
      </c>
      <c r="C92" s="2" t="str">
        <f>IFERROR(VLOOKUP(A92,'Aug_2019Sales(Aggregated)'!A:D,4,0),"-")</f>
        <v>-</v>
      </c>
      <c r="D92" s="2" t="str">
        <f>IF(VLOOKUP(A92,'New Items'!A:B,2,FALSE)="New","Yes","No")</f>
        <v>Yes</v>
      </c>
      <c r="E92" s="2">
        <v>1</v>
      </c>
      <c r="F92" s="3">
        <v>39</v>
      </c>
      <c r="G92" s="3">
        <v>10.97</v>
      </c>
      <c r="H92" s="3">
        <v>39</v>
      </c>
      <c r="I92" s="3">
        <v>28.03</v>
      </c>
      <c r="J92" s="4">
        <v>0.72</v>
      </c>
      <c r="K92" s="2" t="str">
        <f t="shared" si="2"/>
        <v>Above Average</v>
      </c>
      <c r="L92" s="2" t="str">
        <f t="shared" si="3"/>
        <v>Standard</v>
      </c>
    </row>
    <row r="93" spans="1:12" x14ac:dyDescent="0.35">
      <c r="A93" s="2" t="s">
        <v>83</v>
      </c>
      <c r="B93" s="2" t="str">
        <f>IFERROR(VLOOKUP(A93,'Aug_2019Sales(Aggregated)'!A:C,3,0),"-")</f>
        <v>ESSENTIALS</v>
      </c>
      <c r="C93" s="2" t="str">
        <f>IFERROR(VLOOKUP(A93,'Aug_2019Sales(Aggregated)'!A:D,4,0),"-")</f>
        <v>BATH</v>
      </c>
      <c r="D93" s="2" t="str">
        <f>IF(VLOOKUP(A93,'New Items'!A:B,2,FALSE)="New","Yes","No")</f>
        <v>Yes</v>
      </c>
      <c r="E93" s="2">
        <v>1</v>
      </c>
      <c r="F93" s="3">
        <v>5</v>
      </c>
      <c r="G93" s="3">
        <v>1.44</v>
      </c>
      <c r="H93" s="3">
        <v>5</v>
      </c>
      <c r="I93" s="3">
        <v>3.56</v>
      </c>
      <c r="J93" s="4">
        <v>0.71</v>
      </c>
      <c r="K93" s="2" t="str">
        <f t="shared" si="2"/>
        <v>Above Average</v>
      </c>
      <c r="L93" s="2" t="str">
        <f t="shared" si="3"/>
        <v>Standard</v>
      </c>
    </row>
    <row r="94" spans="1:12" x14ac:dyDescent="0.35">
      <c r="A94" s="2" t="s">
        <v>83</v>
      </c>
      <c r="B94" s="2" t="str">
        <f>IFERROR(VLOOKUP(A94,'Aug_2019Sales(Aggregated)'!A:C,3,0),"-")</f>
        <v>ESSENTIALS</v>
      </c>
      <c r="C94" s="2" t="str">
        <f>IFERROR(VLOOKUP(A94,'Aug_2019Sales(Aggregated)'!A:D,4,0),"-")</f>
        <v>BATH</v>
      </c>
      <c r="D94" s="2" t="str">
        <f>IF(VLOOKUP(A94,'New Items'!A:B,2,FALSE)="New","Yes","No")</f>
        <v>Yes</v>
      </c>
      <c r="E94" s="2">
        <v>1</v>
      </c>
      <c r="F94" s="3">
        <v>22</v>
      </c>
      <c r="G94" s="3">
        <v>7.2</v>
      </c>
      <c r="H94" s="3">
        <v>22</v>
      </c>
      <c r="I94" s="3">
        <v>14.8</v>
      </c>
      <c r="J94" s="4">
        <v>0.67</v>
      </c>
      <c r="K94" s="2" t="str">
        <f t="shared" si="2"/>
        <v>Above Average</v>
      </c>
      <c r="L94" s="2" t="str">
        <f t="shared" si="3"/>
        <v>Standard</v>
      </c>
    </row>
    <row r="95" spans="1:12" x14ac:dyDescent="0.35">
      <c r="A95" s="2" t="s">
        <v>84</v>
      </c>
      <c r="B95" s="2" t="str">
        <f>IFERROR(VLOOKUP(A95,'Aug_2019Sales(Aggregated)'!A:C,3,0),"-")</f>
        <v>-</v>
      </c>
      <c r="C95" s="2" t="str">
        <f>IFERROR(VLOOKUP(A95,'Aug_2019Sales(Aggregated)'!A:D,4,0),"-")</f>
        <v>-</v>
      </c>
      <c r="D95" s="2" t="str">
        <f>IF(VLOOKUP(A95,'New Items'!A:B,2,FALSE)="New","Yes","No")</f>
        <v>Yes</v>
      </c>
      <c r="E95" s="2">
        <v>4</v>
      </c>
      <c r="F95" s="3">
        <v>40</v>
      </c>
      <c r="G95" s="3">
        <v>11.8</v>
      </c>
      <c r="H95" s="3">
        <v>10</v>
      </c>
      <c r="I95" s="3">
        <v>28.2</v>
      </c>
      <c r="J95" s="4">
        <v>0.71</v>
      </c>
      <c r="K95" s="2" t="str">
        <f t="shared" si="2"/>
        <v>Above Average</v>
      </c>
      <c r="L95" s="2" t="str">
        <f t="shared" si="3"/>
        <v>Standard</v>
      </c>
    </row>
    <row r="96" spans="1:12" x14ac:dyDescent="0.35">
      <c r="A96" s="2" t="s">
        <v>84</v>
      </c>
      <c r="B96" s="2" t="str">
        <f>IFERROR(VLOOKUP(A96,'Aug_2019Sales(Aggregated)'!A:C,3,0),"-")</f>
        <v>-</v>
      </c>
      <c r="C96" s="2" t="str">
        <f>IFERROR(VLOOKUP(A96,'Aug_2019Sales(Aggregated)'!A:D,4,0),"-")</f>
        <v>-</v>
      </c>
      <c r="D96" s="2" t="str">
        <f>IF(VLOOKUP(A96,'New Items'!A:B,2,FALSE)="New","Yes","No")</f>
        <v>Yes</v>
      </c>
      <c r="E96" s="2">
        <v>3</v>
      </c>
      <c r="F96" s="3">
        <v>30</v>
      </c>
      <c r="G96" s="3">
        <v>8.85</v>
      </c>
      <c r="H96" s="3">
        <v>10</v>
      </c>
      <c r="I96" s="3">
        <v>21.15</v>
      </c>
      <c r="J96" s="4">
        <v>0.71</v>
      </c>
      <c r="K96" s="2" t="str">
        <f t="shared" si="2"/>
        <v>Above Average</v>
      </c>
      <c r="L96" s="2" t="str">
        <f t="shared" si="3"/>
        <v>Standard</v>
      </c>
    </row>
    <row r="97" spans="1:12" x14ac:dyDescent="0.35">
      <c r="A97" s="2" t="s">
        <v>84</v>
      </c>
      <c r="B97" s="2" t="str">
        <f>IFERROR(VLOOKUP(A97,'Aug_2019Sales(Aggregated)'!A:C,3,0),"-")</f>
        <v>-</v>
      </c>
      <c r="C97" s="2" t="str">
        <f>IFERROR(VLOOKUP(A97,'Aug_2019Sales(Aggregated)'!A:D,4,0),"-")</f>
        <v>-</v>
      </c>
      <c r="D97" s="2" t="str">
        <f>IF(VLOOKUP(A97,'New Items'!A:B,2,FALSE)="New","Yes","No")</f>
        <v>Yes</v>
      </c>
      <c r="E97" s="2">
        <v>1</v>
      </c>
      <c r="F97" s="3">
        <v>10</v>
      </c>
      <c r="G97" s="3">
        <v>2.95</v>
      </c>
      <c r="H97" s="3">
        <v>10</v>
      </c>
      <c r="I97" s="3">
        <v>7.05</v>
      </c>
      <c r="J97" s="4">
        <v>0.71</v>
      </c>
      <c r="K97" s="2" t="str">
        <f t="shared" si="2"/>
        <v>Above Average</v>
      </c>
      <c r="L97" s="2" t="str">
        <f t="shared" si="3"/>
        <v>Standard</v>
      </c>
    </row>
    <row r="98" spans="1:12" x14ac:dyDescent="0.35">
      <c r="A98" s="2" t="s">
        <v>84</v>
      </c>
      <c r="B98" s="2" t="str">
        <f>IFERROR(VLOOKUP(A98,'Aug_2019Sales(Aggregated)'!A:C,3,0),"-")</f>
        <v>-</v>
      </c>
      <c r="C98" s="2" t="str">
        <f>IFERROR(VLOOKUP(A98,'Aug_2019Sales(Aggregated)'!A:D,4,0),"-")</f>
        <v>-</v>
      </c>
      <c r="D98" s="2" t="str">
        <f>IF(VLOOKUP(A98,'New Items'!A:B,2,FALSE)="New","Yes","No")</f>
        <v>Yes</v>
      </c>
      <c r="E98" s="2">
        <v>1</v>
      </c>
      <c r="F98" s="3">
        <v>10</v>
      </c>
      <c r="G98" s="3">
        <v>2.95</v>
      </c>
      <c r="H98" s="3">
        <v>10</v>
      </c>
      <c r="I98" s="3">
        <v>7.05</v>
      </c>
      <c r="J98" s="4">
        <v>0.71</v>
      </c>
      <c r="K98" s="2" t="str">
        <f t="shared" si="2"/>
        <v>Above Average</v>
      </c>
      <c r="L98" s="2" t="str">
        <f t="shared" si="3"/>
        <v>Standard</v>
      </c>
    </row>
    <row r="99" spans="1:12" x14ac:dyDescent="0.35">
      <c r="A99" s="2" t="s">
        <v>85</v>
      </c>
      <c r="B99" s="2" t="str">
        <f>IFERROR(VLOOKUP(A99,'Aug_2019Sales(Aggregated)'!A:C,3,0),"-")</f>
        <v>-</v>
      </c>
      <c r="C99" s="2" t="str">
        <f>IFERROR(VLOOKUP(A99,'Aug_2019Sales(Aggregated)'!A:D,4,0),"-")</f>
        <v>-</v>
      </c>
      <c r="D99" s="2" t="str">
        <f>IF(VLOOKUP(A99,'New Items'!A:B,2,FALSE)="New","Yes","No")</f>
        <v>Yes</v>
      </c>
      <c r="E99" s="2">
        <v>2</v>
      </c>
      <c r="F99" s="3">
        <v>90</v>
      </c>
      <c r="G99" s="3">
        <v>33</v>
      </c>
      <c r="H99" s="3">
        <v>45</v>
      </c>
      <c r="I99" s="3">
        <v>57</v>
      </c>
      <c r="J99" s="4">
        <v>0.63</v>
      </c>
      <c r="K99" s="2" t="str">
        <f t="shared" si="2"/>
        <v>Average</v>
      </c>
      <c r="L99" s="2" t="str">
        <f t="shared" si="3"/>
        <v>Standard</v>
      </c>
    </row>
    <row r="100" spans="1:12" x14ac:dyDescent="0.35">
      <c r="A100" s="2" t="s">
        <v>86</v>
      </c>
      <c r="B100" s="2" t="str">
        <f>IFERROR(VLOOKUP(A100,'Aug_2019Sales(Aggregated)'!A:C,3,0),"-")</f>
        <v>ESSENTIALS</v>
      </c>
      <c r="C100" s="2" t="str">
        <f>IFERROR(VLOOKUP(A100,'Aug_2019Sales(Aggregated)'!A:D,4,0),"-")</f>
        <v>BATH</v>
      </c>
      <c r="D100" s="2" t="str">
        <f>IF(VLOOKUP(A100,'New Items'!A:B,2,FALSE)="New","Yes","No")</f>
        <v>Yes</v>
      </c>
      <c r="E100" s="2">
        <v>1</v>
      </c>
      <c r="F100" s="3">
        <v>42</v>
      </c>
      <c r="G100" s="3">
        <v>12.38</v>
      </c>
      <c r="H100" s="3">
        <v>42</v>
      </c>
      <c r="I100" s="3">
        <v>29.62</v>
      </c>
      <c r="J100" s="4">
        <v>0.71</v>
      </c>
      <c r="K100" s="2" t="str">
        <f t="shared" si="2"/>
        <v>Above Average</v>
      </c>
      <c r="L100" s="2" t="str">
        <f t="shared" si="3"/>
        <v>Standard</v>
      </c>
    </row>
    <row r="101" spans="1:12" x14ac:dyDescent="0.35">
      <c r="A101" s="2" t="s">
        <v>87</v>
      </c>
      <c r="B101" s="2" t="str">
        <f>IFERROR(VLOOKUP(A101,'Aug_2019Sales(Aggregated)'!A:C,3,0),"-")</f>
        <v>ESSENTIALS</v>
      </c>
      <c r="C101" s="2" t="str">
        <f>IFERROR(VLOOKUP(A101,'Aug_2019Sales(Aggregated)'!A:D,4,0),"-")</f>
        <v>GLOVES</v>
      </c>
      <c r="D101" s="2" t="str">
        <f>IF(VLOOKUP(A101,'New Items'!A:B,2,FALSE)="New","Yes","No")</f>
        <v>Yes</v>
      </c>
      <c r="E101" s="2">
        <v>1</v>
      </c>
      <c r="F101" s="3">
        <v>22.87</v>
      </c>
      <c r="G101" s="3">
        <v>8.1999999999999993</v>
      </c>
      <c r="H101" s="3">
        <v>22.87</v>
      </c>
      <c r="I101" s="3">
        <v>14.67</v>
      </c>
      <c r="J101" s="4">
        <v>0.64</v>
      </c>
      <c r="K101" s="2" t="str">
        <f t="shared" si="2"/>
        <v>Above Average</v>
      </c>
      <c r="L101" s="2" t="str">
        <f t="shared" si="3"/>
        <v>Standard</v>
      </c>
    </row>
    <row r="102" spans="1:12" x14ac:dyDescent="0.35">
      <c r="A102" s="2" t="s">
        <v>88</v>
      </c>
      <c r="B102" s="2" t="str">
        <f>IFERROR(VLOOKUP(A102,'Aug_2019Sales(Aggregated)'!A:C,3,0),"-")</f>
        <v>AUTOMOTIVE</v>
      </c>
      <c r="C102" s="2" t="str">
        <f>IFERROR(VLOOKUP(A102,'Aug_2019Sales(Aggregated)'!A:D,4,0),"-")</f>
        <v>RINGS</v>
      </c>
      <c r="D102" s="2" t="str">
        <f>IF(VLOOKUP(A102,'New Items'!A:B,2,FALSE)="New","Yes","No")</f>
        <v>Yes</v>
      </c>
      <c r="E102" s="2">
        <v>1</v>
      </c>
      <c r="F102" s="3">
        <v>45</v>
      </c>
      <c r="G102" s="3">
        <v>16.32</v>
      </c>
      <c r="H102" s="3">
        <v>45</v>
      </c>
      <c r="I102" s="3">
        <v>28.68</v>
      </c>
      <c r="J102" s="4">
        <v>0.64</v>
      </c>
      <c r="K102" s="2" t="str">
        <f t="shared" si="2"/>
        <v>Above Average</v>
      </c>
      <c r="L102" s="2" t="str">
        <f t="shared" si="3"/>
        <v>Standard</v>
      </c>
    </row>
    <row r="103" spans="1:12" x14ac:dyDescent="0.35">
      <c r="A103" s="2" t="s">
        <v>89</v>
      </c>
      <c r="B103" s="2" t="str">
        <f>IFERROR(VLOOKUP(A103,'Aug_2019Sales(Aggregated)'!A:C,3,0),"-")</f>
        <v>ELECTRO</v>
      </c>
      <c r="C103" s="2" t="str">
        <f>IFERROR(VLOOKUP(A103,'Aug_2019Sales(Aggregated)'!A:D,4,0),"-")</f>
        <v>ELECTRO ACCESSORIES</v>
      </c>
      <c r="D103" s="2" t="str">
        <f>IF(VLOOKUP(A103,'New Items'!A:B,2,FALSE)="New","Yes","No")</f>
        <v>Yes</v>
      </c>
      <c r="E103" s="2">
        <v>3</v>
      </c>
      <c r="F103" s="3">
        <v>297</v>
      </c>
      <c r="G103" s="3">
        <v>112.26</v>
      </c>
      <c r="H103" s="3">
        <v>99</v>
      </c>
      <c r="I103" s="3">
        <v>184.74</v>
      </c>
      <c r="J103" s="4">
        <v>0.62</v>
      </c>
      <c r="K103" s="2" t="str">
        <f t="shared" si="2"/>
        <v>Average</v>
      </c>
      <c r="L103" s="2" t="str">
        <f t="shared" si="3"/>
        <v>Standard</v>
      </c>
    </row>
    <row r="104" spans="1:12" x14ac:dyDescent="0.35">
      <c r="A104" s="2" t="s">
        <v>90</v>
      </c>
      <c r="B104" s="2" t="str">
        <f>IFERROR(VLOOKUP(A104,'Aug_2019Sales(Aggregated)'!A:C,3,0),"-")</f>
        <v>GEAR</v>
      </c>
      <c r="C104" s="2" t="str">
        <f>IFERROR(VLOOKUP(A104,'Aug_2019Sales(Aggregated)'!A:D,4,0),"-")</f>
        <v>OUTERWEAR</v>
      </c>
      <c r="D104" s="2" t="str">
        <f>IF(VLOOKUP(A104,'New Items'!A:B,2,FALSE)="New","Yes","No")</f>
        <v>Yes</v>
      </c>
      <c r="E104" s="2">
        <v>5</v>
      </c>
      <c r="F104" s="3">
        <v>495</v>
      </c>
      <c r="G104" s="3">
        <v>179.85</v>
      </c>
      <c r="H104" s="3">
        <v>99</v>
      </c>
      <c r="I104" s="3">
        <v>315.14999999999998</v>
      </c>
      <c r="J104" s="4">
        <v>0.64</v>
      </c>
      <c r="K104" s="2" t="str">
        <f t="shared" si="2"/>
        <v>Average</v>
      </c>
      <c r="L104" s="2" t="str">
        <f t="shared" si="3"/>
        <v>Standard</v>
      </c>
    </row>
    <row r="105" spans="1:12" x14ac:dyDescent="0.35">
      <c r="A105" s="2" t="s">
        <v>91</v>
      </c>
      <c r="B105" s="2" t="str">
        <f>IFERROR(VLOOKUP(A105,'Aug_2019Sales(Aggregated)'!A:C,3,0),"-")</f>
        <v>COSMETICS</v>
      </c>
      <c r="C105" s="2" t="str">
        <f>IFERROR(VLOOKUP(A105,'Aug_2019Sales(Aggregated)'!A:D,4,0),"-")</f>
        <v>MASKS</v>
      </c>
      <c r="D105" s="2" t="str">
        <f>IF(VLOOKUP(A105,'New Items'!A:B,2,FALSE)="New","Yes","No")</f>
        <v>Yes</v>
      </c>
      <c r="E105" s="2">
        <v>1</v>
      </c>
      <c r="F105" s="3">
        <v>61.34</v>
      </c>
      <c r="G105" s="3">
        <v>12.65</v>
      </c>
      <c r="H105" s="3">
        <v>61.34</v>
      </c>
      <c r="I105" s="3">
        <v>48.69</v>
      </c>
      <c r="J105" s="4">
        <v>0.79</v>
      </c>
      <c r="K105" s="2" t="str">
        <f t="shared" si="2"/>
        <v>Above Average</v>
      </c>
      <c r="L105" s="2" t="str">
        <f t="shared" si="3"/>
        <v>Standard</v>
      </c>
    </row>
    <row r="106" spans="1:12" x14ac:dyDescent="0.35">
      <c r="A106" s="2" t="s">
        <v>92</v>
      </c>
      <c r="B106" s="2" t="str">
        <f>IFERROR(VLOOKUP(A106,'Aug_2019Sales(Aggregated)'!A:C,3,0),"-")</f>
        <v>COSMETICS</v>
      </c>
      <c r="C106" s="2" t="str">
        <f>IFERROR(VLOOKUP(A106,'Aug_2019Sales(Aggregated)'!A:D,4,0),"-")</f>
        <v>MASKS</v>
      </c>
      <c r="D106" s="2" t="str">
        <f>IF(VLOOKUP(A106,'New Items'!A:B,2,FALSE)="New","Yes","No")</f>
        <v>Yes</v>
      </c>
      <c r="E106" s="2">
        <v>4</v>
      </c>
      <c r="F106" s="3">
        <v>236</v>
      </c>
      <c r="G106" s="3">
        <v>81.2</v>
      </c>
      <c r="H106" s="3">
        <v>59</v>
      </c>
      <c r="I106" s="3">
        <v>154.80000000000001</v>
      </c>
      <c r="J106" s="4">
        <v>0.66</v>
      </c>
      <c r="K106" s="2" t="str">
        <f t="shared" si="2"/>
        <v>Average</v>
      </c>
      <c r="L106" s="2" t="str">
        <f t="shared" si="3"/>
        <v>Standard</v>
      </c>
    </row>
    <row r="107" spans="1:12" x14ac:dyDescent="0.35">
      <c r="A107" s="2" t="s">
        <v>6</v>
      </c>
      <c r="B107" s="2" t="str">
        <f>IFERROR(VLOOKUP(A107,'Aug_2019Sales(Aggregated)'!A:C,3,0),"-")</f>
        <v>COSMETICS</v>
      </c>
      <c r="C107" s="2" t="str">
        <f>IFERROR(VLOOKUP(A107,'Aug_2019Sales(Aggregated)'!A:D,4,0),"-")</f>
        <v>MASKS</v>
      </c>
      <c r="D107" s="2" t="str">
        <f>IF(VLOOKUP(A107,'New Items'!A:B,2,FALSE)="New","Yes","No")</f>
        <v>Yes</v>
      </c>
      <c r="E107" s="2">
        <v>1</v>
      </c>
      <c r="F107" s="3">
        <v>55</v>
      </c>
      <c r="G107" s="3">
        <v>21.23</v>
      </c>
      <c r="H107" s="3">
        <v>55</v>
      </c>
      <c r="I107" s="3">
        <v>33.770000000000003</v>
      </c>
      <c r="J107" s="4">
        <v>0.61</v>
      </c>
      <c r="K107" s="2" t="str">
        <f t="shared" si="2"/>
        <v>Above Average</v>
      </c>
      <c r="L107" s="2" t="str">
        <f t="shared" si="3"/>
        <v>Standard</v>
      </c>
    </row>
    <row r="108" spans="1:12" x14ac:dyDescent="0.35">
      <c r="A108" s="2" t="s">
        <v>93</v>
      </c>
      <c r="B108" s="2" t="str">
        <f>IFERROR(VLOOKUP(A108,'Aug_2019Sales(Aggregated)'!A:C,3,0),"-")</f>
        <v>-</v>
      </c>
      <c r="C108" s="2" t="str">
        <f>IFERROR(VLOOKUP(A108,'Aug_2019Sales(Aggregated)'!A:D,4,0),"-")</f>
        <v>-</v>
      </c>
      <c r="D108" s="2" t="str">
        <f>IF(VLOOKUP(A108,'New Items'!A:B,2,FALSE)="New","Yes","No")</f>
        <v>Yes</v>
      </c>
      <c r="E108" s="2">
        <v>1</v>
      </c>
      <c r="F108" s="3">
        <v>62</v>
      </c>
      <c r="G108" s="3">
        <v>23.31</v>
      </c>
      <c r="H108" s="3">
        <v>62</v>
      </c>
      <c r="I108" s="3">
        <v>38.69</v>
      </c>
      <c r="J108" s="4">
        <v>0.62</v>
      </c>
      <c r="K108" s="2" t="str">
        <f t="shared" si="2"/>
        <v>Above Average</v>
      </c>
      <c r="L108" s="2" t="str">
        <f t="shared" si="3"/>
        <v>Standard</v>
      </c>
    </row>
    <row r="109" spans="1:12" x14ac:dyDescent="0.35">
      <c r="A109" s="2" t="s">
        <v>94</v>
      </c>
      <c r="B109" s="2" t="str">
        <f>IFERROR(VLOOKUP(A109,'Aug_2019Sales(Aggregated)'!A:C,3,0),"-")</f>
        <v>-</v>
      </c>
      <c r="C109" s="2" t="str">
        <f>IFERROR(VLOOKUP(A109,'Aug_2019Sales(Aggregated)'!A:D,4,0),"-")</f>
        <v>-</v>
      </c>
      <c r="D109" s="2" t="str">
        <f>IF(VLOOKUP(A109,'New Items'!A:B,2,FALSE)="New","Yes","No")</f>
        <v>Yes</v>
      </c>
      <c r="E109" s="2">
        <v>3</v>
      </c>
      <c r="F109" s="3">
        <v>150</v>
      </c>
      <c r="G109" s="3">
        <v>52.95</v>
      </c>
      <c r="H109" s="3">
        <v>50</v>
      </c>
      <c r="I109" s="3">
        <v>97.05</v>
      </c>
      <c r="J109" s="4">
        <v>0.65</v>
      </c>
      <c r="K109" s="2" t="str">
        <f t="shared" si="2"/>
        <v>Average</v>
      </c>
      <c r="L109" s="2" t="str">
        <f t="shared" si="3"/>
        <v>Standard</v>
      </c>
    </row>
    <row r="110" spans="1:12" x14ac:dyDescent="0.35">
      <c r="A110" s="2" t="s">
        <v>95</v>
      </c>
      <c r="B110" s="2" t="str">
        <f>IFERROR(VLOOKUP(A110,'Aug_2019Sales(Aggregated)'!A:C,3,0),"-")</f>
        <v>COSMETICS</v>
      </c>
      <c r="C110" s="2" t="str">
        <f>IFERROR(VLOOKUP(A110,'Aug_2019Sales(Aggregated)'!A:D,4,0),"-")</f>
        <v>MASKS</v>
      </c>
      <c r="D110" s="2" t="str">
        <f>IF(VLOOKUP(A110,'New Items'!A:B,2,FALSE)="New","Yes","No")</f>
        <v>Yes</v>
      </c>
      <c r="E110" s="2">
        <v>2</v>
      </c>
      <c r="F110" s="3">
        <v>178</v>
      </c>
      <c r="G110" s="3">
        <v>65.040000000000006</v>
      </c>
      <c r="H110" s="3">
        <v>89</v>
      </c>
      <c r="I110" s="3">
        <v>112.96</v>
      </c>
      <c r="J110" s="4">
        <v>0.63</v>
      </c>
      <c r="K110" s="2" t="str">
        <f t="shared" si="2"/>
        <v>Average</v>
      </c>
      <c r="L110" s="2" t="str">
        <f t="shared" si="3"/>
        <v>Standard</v>
      </c>
    </row>
    <row r="111" spans="1:12" x14ac:dyDescent="0.35">
      <c r="A111" s="2" t="s">
        <v>96</v>
      </c>
      <c r="B111" s="2" t="str">
        <f>IFERROR(VLOOKUP(A111,'Aug_2019Sales(Aggregated)'!A:C,3,0),"-")</f>
        <v>-</v>
      </c>
      <c r="C111" s="2" t="str">
        <f>IFERROR(VLOOKUP(A111,'Aug_2019Sales(Aggregated)'!A:D,4,0),"-")</f>
        <v>-</v>
      </c>
      <c r="D111" s="2" t="str">
        <f>IF(VLOOKUP(A111,'New Items'!A:B,2,FALSE)="New","Yes","No")</f>
        <v>Yes</v>
      </c>
      <c r="E111" s="2">
        <v>2</v>
      </c>
      <c r="F111" s="3">
        <v>70</v>
      </c>
      <c r="G111" s="3">
        <v>17.54</v>
      </c>
      <c r="H111" s="3">
        <v>35</v>
      </c>
      <c r="I111" s="3">
        <v>52.46</v>
      </c>
      <c r="J111" s="4">
        <v>0.75</v>
      </c>
      <c r="K111" s="2" t="str">
        <f t="shared" si="2"/>
        <v>Above Average</v>
      </c>
      <c r="L111" s="2" t="str">
        <f t="shared" si="3"/>
        <v>Standard</v>
      </c>
    </row>
    <row r="112" spans="1:12" x14ac:dyDescent="0.35">
      <c r="A112" s="2" t="s">
        <v>9</v>
      </c>
      <c r="B112" s="2" t="str">
        <f>IFERROR(VLOOKUP(A112,'Aug_2019Sales(Aggregated)'!A:C,3,0),"-")</f>
        <v>-</v>
      </c>
      <c r="C112" s="2" t="str">
        <f>IFERROR(VLOOKUP(A112,'Aug_2019Sales(Aggregated)'!A:D,4,0),"-")</f>
        <v>-</v>
      </c>
      <c r="D112" s="2" t="str">
        <f>IF(VLOOKUP(A112,'New Items'!A:B,2,FALSE)="New","Yes","No")</f>
        <v>Yes</v>
      </c>
      <c r="E112" s="2">
        <v>1</v>
      </c>
      <c r="F112" s="3">
        <v>29</v>
      </c>
      <c r="G112" s="3">
        <v>11.01</v>
      </c>
      <c r="H112" s="3">
        <v>29</v>
      </c>
      <c r="I112" s="3">
        <v>17.989999999999998</v>
      </c>
      <c r="J112" s="4">
        <v>0.62</v>
      </c>
      <c r="K112" s="2" t="str">
        <f t="shared" si="2"/>
        <v>Above Average</v>
      </c>
      <c r="L112" s="2" t="str">
        <f t="shared" si="3"/>
        <v>Standard</v>
      </c>
    </row>
    <row r="113" spans="1:12" x14ac:dyDescent="0.35">
      <c r="A113" s="2" t="s">
        <v>10</v>
      </c>
      <c r="B113" s="2" t="str">
        <f>IFERROR(VLOOKUP(A113,'Aug_2019Sales(Aggregated)'!A:C,3,0),"-")</f>
        <v>FITNESS</v>
      </c>
      <c r="C113" s="2" t="str">
        <f>IFERROR(VLOOKUP(A113,'Aug_2019Sales(Aggregated)'!A:D,4,0),"-")</f>
        <v>LOWER BODY</v>
      </c>
      <c r="D113" s="2" t="str">
        <f>IF(VLOOKUP(A113,'New Items'!A:B,2,FALSE)="New","Yes","No")</f>
        <v>Yes</v>
      </c>
      <c r="E113" s="2">
        <v>1</v>
      </c>
      <c r="F113" s="3">
        <v>45</v>
      </c>
      <c r="G113" s="3">
        <v>16.21</v>
      </c>
      <c r="H113" s="3">
        <v>45</v>
      </c>
      <c r="I113" s="3">
        <v>28.79</v>
      </c>
      <c r="J113" s="4">
        <v>0.64</v>
      </c>
      <c r="K113" s="2" t="str">
        <f t="shared" si="2"/>
        <v>Above Average</v>
      </c>
      <c r="L113" s="2" t="str">
        <f t="shared" si="3"/>
        <v>Standard</v>
      </c>
    </row>
    <row r="114" spans="1:12" x14ac:dyDescent="0.35">
      <c r="A114" s="2" t="s">
        <v>11</v>
      </c>
      <c r="B114" s="2" t="str">
        <f>IFERROR(VLOOKUP(A114,'Aug_2019Sales(Aggregated)'!A:C,3,0),"-")</f>
        <v>-</v>
      </c>
      <c r="C114" s="2" t="str">
        <f>IFERROR(VLOOKUP(A114,'Aug_2019Sales(Aggregated)'!A:D,4,0),"-")</f>
        <v>-</v>
      </c>
      <c r="D114" s="2" t="str">
        <f>IF(VLOOKUP(A114,'New Items'!A:B,2,FALSE)="New","Yes","No")</f>
        <v>Yes</v>
      </c>
      <c r="E114" s="2">
        <v>1</v>
      </c>
      <c r="F114" s="3">
        <v>17</v>
      </c>
      <c r="G114" s="3">
        <v>3</v>
      </c>
      <c r="H114" s="3">
        <v>17</v>
      </c>
      <c r="I114" s="3">
        <v>14</v>
      </c>
      <c r="J114" s="4">
        <v>0.82</v>
      </c>
      <c r="K114" s="2" t="str">
        <f t="shared" si="2"/>
        <v>Above Average</v>
      </c>
      <c r="L114" s="2" t="str">
        <f t="shared" si="3"/>
        <v>Standard</v>
      </c>
    </row>
    <row r="115" spans="1:12" x14ac:dyDescent="0.35">
      <c r="A115" s="2" t="s">
        <v>13</v>
      </c>
      <c r="B115" s="2" t="str">
        <f>IFERROR(VLOOKUP(A115,'Aug_2019Sales(Aggregated)'!A:C,3,0),"-")</f>
        <v>-</v>
      </c>
      <c r="C115" s="2" t="str">
        <f>IFERROR(VLOOKUP(A115,'Aug_2019Sales(Aggregated)'!A:D,4,0),"-")</f>
        <v>-</v>
      </c>
      <c r="D115" s="2" t="str">
        <f>IF(VLOOKUP(A115,'New Items'!A:B,2,FALSE)="New","Yes","No")</f>
        <v>Yes</v>
      </c>
      <c r="E115" s="2">
        <v>1</v>
      </c>
      <c r="F115" s="3">
        <v>42</v>
      </c>
      <c r="G115" s="3">
        <v>13.3</v>
      </c>
      <c r="H115" s="3">
        <v>42</v>
      </c>
      <c r="I115" s="3">
        <v>28.7</v>
      </c>
      <c r="J115" s="4">
        <v>0.68</v>
      </c>
      <c r="K115" s="2" t="str">
        <f t="shared" si="2"/>
        <v>Above Average</v>
      </c>
      <c r="L115" s="2" t="str">
        <f t="shared" si="3"/>
        <v>Standard</v>
      </c>
    </row>
    <row r="116" spans="1:12" x14ac:dyDescent="0.35">
      <c r="A116" s="2" t="s">
        <v>14</v>
      </c>
      <c r="B116" s="2" t="str">
        <f>IFERROR(VLOOKUP(A116,'Aug_2019Sales(Aggregated)'!A:C,3,0),"-")</f>
        <v>-</v>
      </c>
      <c r="C116" s="2" t="str">
        <f>IFERROR(VLOOKUP(A116,'Aug_2019Sales(Aggregated)'!A:D,4,0),"-")</f>
        <v>-</v>
      </c>
      <c r="D116" s="2" t="str">
        <f>IF(VLOOKUP(A116,'New Items'!A:B,2,FALSE)="New","Yes","No")</f>
        <v>Yes</v>
      </c>
      <c r="E116" s="2">
        <v>1</v>
      </c>
      <c r="F116" s="3">
        <v>32</v>
      </c>
      <c r="G116" s="3">
        <v>11.81</v>
      </c>
      <c r="H116" s="3">
        <v>32</v>
      </c>
      <c r="I116" s="3">
        <v>20.190000000000001</v>
      </c>
      <c r="J116" s="4">
        <v>0.63</v>
      </c>
      <c r="K116" s="2" t="str">
        <f t="shared" si="2"/>
        <v>Above Average</v>
      </c>
      <c r="L116" s="2" t="str">
        <f t="shared" si="3"/>
        <v>Standard</v>
      </c>
    </row>
    <row r="117" spans="1:12" x14ac:dyDescent="0.35">
      <c r="A117" s="2" t="s">
        <v>97</v>
      </c>
      <c r="B117" s="2" t="str">
        <f>IFERROR(VLOOKUP(A117,'Aug_2019Sales(Aggregated)'!A:C,3,0),"-")</f>
        <v>-</v>
      </c>
      <c r="C117" s="2" t="str">
        <f>IFERROR(VLOOKUP(A117,'Aug_2019Sales(Aggregated)'!A:D,4,0),"-")</f>
        <v>-</v>
      </c>
      <c r="D117" s="2" t="str">
        <f>IF(VLOOKUP(A117,'New Items'!A:B,2,FALSE)="New","Yes","No")</f>
        <v>Yes</v>
      </c>
      <c r="E117" s="2">
        <v>2</v>
      </c>
      <c r="F117" s="3">
        <v>22</v>
      </c>
      <c r="G117" s="3">
        <v>5.2</v>
      </c>
      <c r="H117" s="3">
        <v>11</v>
      </c>
      <c r="I117" s="3">
        <v>16.8</v>
      </c>
      <c r="J117" s="4">
        <v>0.76</v>
      </c>
      <c r="K117" s="2" t="str">
        <f t="shared" si="2"/>
        <v>Above Average</v>
      </c>
      <c r="L117" s="2" t="str">
        <f t="shared" si="3"/>
        <v>Standard</v>
      </c>
    </row>
    <row r="118" spans="1:12" x14ac:dyDescent="0.35">
      <c r="A118" s="2" t="s">
        <v>98</v>
      </c>
      <c r="B118" s="2" t="str">
        <f>IFERROR(VLOOKUP(A118,'Aug_2019Sales(Aggregated)'!A:C,3,0),"-")</f>
        <v>AUTOMOTIVE</v>
      </c>
      <c r="C118" s="2" t="str">
        <f>IFERROR(VLOOKUP(A118,'Aug_2019Sales(Aggregated)'!A:D,4,0),"-")</f>
        <v>RINGS</v>
      </c>
      <c r="D118" s="2" t="str">
        <f>IF(VLOOKUP(A118,'New Items'!A:B,2,FALSE)="New","Yes","No")</f>
        <v>Yes</v>
      </c>
      <c r="E118" s="2">
        <v>1</v>
      </c>
      <c r="F118" s="3">
        <v>20</v>
      </c>
      <c r="G118" s="3">
        <v>7.94</v>
      </c>
      <c r="H118" s="3">
        <v>20</v>
      </c>
      <c r="I118" s="3">
        <v>12.06</v>
      </c>
      <c r="J118" s="4">
        <v>0.6</v>
      </c>
      <c r="K118" s="2" t="str">
        <f t="shared" si="2"/>
        <v>Above Average</v>
      </c>
      <c r="L118" s="2" t="str">
        <f t="shared" si="3"/>
        <v>Standard</v>
      </c>
    </row>
    <row r="119" spans="1:12" x14ac:dyDescent="0.35">
      <c r="A119" s="2" t="s">
        <v>16</v>
      </c>
      <c r="B119" s="2" t="str">
        <f>IFERROR(VLOOKUP(A119,'Aug_2019Sales(Aggregated)'!A:C,3,0),"-")</f>
        <v>ACCESSORIES</v>
      </c>
      <c r="C119" s="2" t="str">
        <f>IFERROR(VLOOKUP(A119,'Aug_2019Sales(Aggregated)'!A:D,4,0),"-")</f>
        <v>RINGS</v>
      </c>
      <c r="D119" s="2" t="str">
        <f>IF(VLOOKUP(A119,'New Items'!A:B,2,FALSE)="New","Yes","No")</f>
        <v>Yes</v>
      </c>
      <c r="E119" s="2">
        <v>4</v>
      </c>
      <c r="F119" s="3">
        <v>80</v>
      </c>
      <c r="G119" s="3">
        <v>18</v>
      </c>
      <c r="H119" s="3">
        <v>20</v>
      </c>
      <c r="I119" s="3">
        <v>62</v>
      </c>
      <c r="J119" s="4">
        <v>0.78</v>
      </c>
      <c r="K119" s="2" t="str">
        <f t="shared" si="2"/>
        <v>Average</v>
      </c>
      <c r="L119" s="2" t="str">
        <f t="shared" si="3"/>
        <v>Standard</v>
      </c>
    </row>
    <row r="120" spans="1:12" x14ac:dyDescent="0.35">
      <c r="A120" s="2" t="s">
        <v>17</v>
      </c>
      <c r="B120" s="2" t="str">
        <f>IFERROR(VLOOKUP(A120,'Aug_2019Sales(Aggregated)'!A:C,3,0),"-")</f>
        <v>AUTOMOTIVE</v>
      </c>
      <c r="C120" s="2" t="str">
        <f>IFERROR(VLOOKUP(A120,'Aug_2019Sales(Aggregated)'!A:D,4,0),"-")</f>
        <v>RINGS</v>
      </c>
      <c r="D120" s="2" t="str">
        <f>IF(VLOOKUP(A120,'New Items'!A:B,2,FALSE)="New","Yes","No")</f>
        <v>Yes</v>
      </c>
      <c r="E120" s="2">
        <v>1</v>
      </c>
      <c r="F120" s="3">
        <v>25</v>
      </c>
      <c r="G120" s="3">
        <v>6.2</v>
      </c>
      <c r="H120" s="3">
        <v>25</v>
      </c>
      <c r="I120" s="3">
        <v>18.8</v>
      </c>
      <c r="J120" s="4">
        <v>0.75</v>
      </c>
      <c r="K120" s="2" t="str">
        <f t="shared" si="2"/>
        <v>Above Average</v>
      </c>
      <c r="L120" s="2" t="str">
        <f t="shared" si="3"/>
        <v>Standard</v>
      </c>
    </row>
    <row r="121" spans="1:12" x14ac:dyDescent="0.35">
      <c r="A121" s="2" t="s">
        <v>18</v>
      </c>
      <c r="B121" s="2" t="str">
        <f>IFERROR(VLOOKUP(A121,'Aug_2019Sales(Aggregated)'!A:C,3,0),"-")</f>
        <v>AUTOMOTIVE</v>
      </c>
      <c r="C121" s="2" t="str">
        <f>IFERROR(VLOOKUP(A121,'Aug_2019Sales(Aggregated)'!A:D,4,0),"-")</f>
        <v>RINGS</v>
      </c>
      <c r="D121" s="2" t="str">
        <f>IF(VLOOKUP(A121,'New Items'!A:B,2,FALSE)="New","Yes","No")</f>
        <v>Yes</v>
      </c>
      <c r="E121" s="2">
        <v>5</v>
      </c>
      <c r="F121" s="3">
        <v>125</v>
      </c>
      <c r="G121" s="3">
        <v>34</v>
      </c>
      <c r="H121" s="3">
        <v>25</v>
      </c>
      <c r="I121" s="3">
        <v>91</v>
      </c>
      <c r="J121" s="4">
        <v>0.73</v>
      </c>
      <c r="K121" s="2" t="str">
        <f t="shared" si="2"/>
        <v>Average</v>
      </c>
      <c r="L121" s="2" t="str">
        <f t="shared" si="3"/>
        <v>Standard</v>
      </c>
    </row>
    <row r="122" spans="1:12" x14ac:dyDescent="0.35">
      <c r="A122" s="2" t="s">
        <v>19</v>
      </c>
      <c r="B122" s="2" t="str">
        <f>IFERROR(VLOOKUP(A122,'Aug_2019Sales(Aggregated)'!A:C,3,0),"-")</f>
        <v>GEAR</v>
      </c>
      <c r="C122" s="2" t="str">
        <f>IFERROR(VLOOKUP(A122,'Aug_2019Sales(Aggregated)'!A:D,4,0),"-")</f>
        <v>OUTERWEAR</v>
      </c>
      <c r="D122" s="2" t="str">
        <f>IF(VLOOKUP(A122,'New Items'!A:B,2,FALSE)="New","Yes","No")</f>
        <v>Yes</v>
      </c>
      <c r="E122" s="2">
        <v>1</v>
      </c>
      <c r="F122" s="3">
        <v>69</v>
      </c>
      <c r="G122" s="3">
        <v>20.059999999999999</v>
      </c>
      <c r="H122" s="3">
        <v>69</v>
      </c>
      <c r="I122" s="3">
        <v>48.94</v>
      </c>
      <c r="J122" s="4">
        <v>0.71</v>
      </c>
      <c r="K122" s="2" t="str">
        <f t="shared" si="2"/>
        <v>Above Average</v>
      </c>
      <c r="L122" s="2" t="str">
        <f t="shared" si="3"/>
        <v>Standard</v>
      </c>
    </row>
    <row r="123" spans="1:12" x14ac:dyDescent="0.35">
      <c r="A123" s="2" t="s">
        <v>20</v>
      </c>
      <c r="B123" s="2" t="str">
        <f>IFERROR(VLOOKUP(A123,'Aug_2019Sales(Aggregated)'!A:C,3,0),"-")</f>
        <v>AUTOMOTIVE</v>
      </c>
      <c r="C123" s="2" t="str">
        <f>IFERROR(VLOOKUP(A123,'Aug_2019Sales(Aggregated)'!A:D,4,0),"-")</f>
        <v>RINGS</v>
      </c>
      <c r="D123" s="2" t="str">
        <f>IF(VLOOKUP(A123,'New Items'!A:B,2,FALSE)="New","Yes","No")</f>
        <v>Yes</v>
      </c>
      <c r="E123" s="2">
        <v>1</v>
      </c>
      <c r="F123" s="3">
        <v>22</v>
      </c>
      <c r="G123" s="3">
        <v>5.25</v>
      </c>
      <c r="H123" s="3">
        <v>22</v>
      </c>
      <c r="I123" s="3">
        <v>16.75</v>
      </c>
      <c r="J123" s="4">
        <v>0.76</v>
      </c>
      <c r="K123" s="2" t="str">
        <f t="shared" si="2"/>
        <v>Above Average</v>
      </c>
      <c r="L123" s="2" t="str">
        <f t="shared" si="3"/>
        <v>Standard</v>
      </c>
    </row>
    <row r="124" spans="1:12" x14ac:dyDescent="0.35">
      <c r="A124" s="2" t="s">
        <v>21</v>
      </c>
      <c r="B124" s="2" t="str">
        <f>IFERROR(VLOOKUP(A124,'Aug_2019Sales(Aggregated)'!A:C,3,0),"-")</f>
        <v>AUTOMOTIVE</v>
      </c>
      <c r="C124" s="2" t="str">
        <f>IFERROR(VLOOKUP(A124,'Aug_2019Sales(Aggregated)'!A:D,4,0),"-")</f>
        <v>RINGS</v>
      </c>
      <c r="D124" s="2" t="str">
        <f>IF(VLOOKUP(A124,'New Items'!A:B,2,FALSE)="New","Yes","No")</f>
        <v>Yes</v>
      </c>
      <c r="E124" s="2">
        <v>4</v>
      </c>
      <c r="F124" s="3">
        <v>88</v>
      </c>
      <c r="G124" s="3">
        <v>25.4</v>
      </c>
      <c r="H124" s="3">
        <v>22</v>
      </c>
      <c r="I124" s="3">
        <v>62.6</v>
      </c>
      <c r="J124" s="4">
        <v>0.71</v>
      </c>
      <c r="K124" s="2" t="str">
        <f t="shared" si="2"/>
        <v>Average</v>
      </c>
      <c r="L124" s="2" t="str">
        <f t="shared" si="3"/>
        <v>Standard</v>
      </c>
    </row>
    <row r="125" spans="1:12" x14ac:dyDescent="0.35">
      <c r="A125" s="2" t="s">
        <v>22</v>
      </c>
      <c r="B125" s="2" t="str">
        <f>IFERROR(VLOOKUP(A125,'Aug_2019Sales(Aggregated)'!A:C,3,0),"-")</f>
        <v>SLEEPWEAR</v>
      </c>
      <c r="C125" s="2" t="str">
        <f>IFERROR(VLOOKUP(A125,'Aug_2019Sales(Aggregated)'!A:D,4,0),"-")</f>
        <v>INTIMATES</v>
      </c>
      <c r="D125" s="2" t="str">
        <f>IF(VLOOKUP(A125,'New Items'!A:B,2,FALSE)="New","Yes","No")</f>
        <v>Yes</v>
      </c>
      <c r="E125" s="2">
        <v>1</v>
      </c>
      <c r="F125" s="3">
        <v>18</v>
      </c>
      <c r="G125" s="3">
        <v>5.4</v>
      </c>
      <c r="H125" s="3">
        <v>18</v>
      </c>
      <c r="I125" s="3">
        <v>12.6</v>
      </c>
      <c r="J125" s="4">
        <v>0.7</v>
      </c>
      <c r="K125" s="2" t="str">
        <f t="shared" si="2"/>
        <v>Above Average</v>
      </c>
      <c r="L125" s="2" t="str">
        <f t="shared" si="3"/>
        <v>Standard</v>
      </c>
    </row>
    <row r="126" spans="1:12" x14ac:dyDescent="0.35">
      <c r="A126" s="2" t="s">
        <v>23</v>
      </c>
      <c r="B126" s="2" t="str">
        <f>IFERROR(VLOOKUP(A126,'Aug_2019Sales(Aggregated)'!A:C,3,0),"-")</f>
        <v>ESSENTIALS</v>
      </c>
      <c r="C126" s="2" t="str">
        <f>IFERROR(VLOOKUP(A126,'Aug_2019Sales(Aggregated)'!A:D,4,0),"-")</f>
        <v>ORAL CARE</v>
      </c>
      <c r="D126" s="2" t="str">
        <f>IF(VLOOKUP(A126,'New Items'!A:B,2,FALSE)="New","Yes","No")</f>
        <v>Yes</v>
      </c>
      <c r="E126" s="2">
        <v>1</v>
      </c>
      <c r="F126" s="3">
        <v>14</v>
      </c>
      <c r="G126" s="3">
        <v>2.75</v>
      </c>
      <c r="H126" s="3">
        <v>14</v>
      </c>
      <c r="I126" s="3">
        <v>11.25</v>
      </c>
      <c r="J126" s="4">
        <v>0.8</v>
      </c>
      <c r="K126" s="2" t="str">
        <f t="shared" si="2"/>
        <v>Above Average</v>
      </c>
      <c r="L126" s="2" t="str">
        <f t="shared" si="3"/>
        <v>Standard</v>
      </c>
    </row>
    <row r="127" spans="1:12" x14ac:dyDescent="0.35">
      <c r="A127" s="2" t="s">
        <v>24</v>
      </c>
      <c r="B127" s="2" t="str">
        <f>IFERROR(VLOOKUP(A127,'Aug_2019Sales(Aggregated)'!A:C,3,0),"-")</f>
        <v>ACCESSORIES</v>
      </c>
      <c r="C127" s="2" t="str">
        <f>IFERROR(VLOOKUP(A127,'Aug_2019Sales(Aggregated)'!A:D,4,0),"-")</f>
        <v>RINGS</v>
      </c>
      <c r="D127" s="2" t="str">
        <f>IF(VLOOKUP(A127,'New Items'!A:B,2,FALSE)="New","Yes","No")</f>
        <v>Yes</v>
      </c>
      <c r="E127" s="2">
        <v>2</v>
      </c>
      <c r="F127" s="3">
        <v>30</v>
      </c>
      <c r="G127" s="3">
        <v>5.9</v>
      </c>
      <c r="H127" s="3">
        <v>15</v>
      </c>
      <c r="I127" s="3">
        <v>24.1</v>
      </c>
      <c r="J127" s="4">
        <v>0.8</v>
      </c>
      <c r="K127" s="2" t="str">
        <f t="shared" si="2"/>
        <v>Above Average</v>
      </c>
      <c r="L127" s="2" t="str">
        <f t="shared" si="3"/>
        <v>Standard</v>
      </c>
    </row>
    <row r="128" spans="1:12" x14ac:dyDescent="0.35">
      <c r="A128" s="2" t="s">
        <v>25</v>
      </c>
      <c r="B128" s="2" t="str">
        <f>IFERROR(VLOOKUP(A128,'Aug_2019Sales(Aggregated)'!A:C,3,0),"-")</f>
        <v>-</v>
      </c>
      <c r="C128" s="2" t="str">
        <f>IFERROR(VLOOKUP(A128,'Aug_2019Sales(Aggregated)'!A:D,4,0),"-")</f>
        <v>-</v>
      </c>
      <c r="D128" s="2" t="str">
        <f>IF(VLOOKUP(A128,'New Items'!A:B,2,FALSE)="New","Yes","No")</f>
        <v>Yes</v>
      </c>
      <c r="E128" s="2">
        <v>3</v>
      </c>
      <c r="F128" s="3">
        <v>108</v>
      </c>
      <c r="G128" s="3">
        <v>23.85</v>
      </c>
      <c r="H128" s="3">
        <v>36</v>
      </c>
      <c r="I128" s="3">
        <v>84.15</v>
      </c>
      <c r="J128" s="4">
        <v>0.78</v>
      </c>
      <c r="K128" s="2" t="str">
        <f t="shared" si="2"/>
        <v>Average</v>
      </c>
      <c r="L128" s="2" t="str">
        <f t="shared" si="3"/>
        <v>Standard</v>
      </c>
    </row>
    <row r="129" spans="1:12" x14ac:dyDescent="0.35">
      <c r="A129" s="2" t="s">
        <v>99</v>
      </c>
      <c r="B129" s="2" t="str">
        <f>IFERROR(VLOOKUP(A129,'Aug_2019Sales(Aggregated)'!A:C,3,0),"-")</f>
        <v>GEAR</v>
      </c>
      <c r="C129" s="2" t="str">
        <f>IFERROR(VLOOKUP(A129,'Aug_2019Sales(Aggregated)'!A:D,4,0),"-")</f>
        <v>OUTERWEAR</v>
      </c>
      <c r="D129" s="2" t="str">
        <f>IF(VLOOKUP(A129,'New Items'!A:B,2,FALSE)="New","Yes","No")</f>
        <v>Yes</v>
      </c>
      <c r="E129" s="2">
        <v>1</v>
      </c>
      <c r="F129" s="3">
        <v>10</v>
      </c>
      <c r="G129" s="3">
        <v>2.0499999999999998</v>
      </c>
      <c r="H129" s="3">
        <v>10</v>
      </c>
      <c r="I129" s="3">
        <v>7.95</v>
      </c>
      <c r="J129" s="4">
        <v>0.8</v>
      </c>
      <c r="K129" s="2" t="str">
        <f t="shared" si="2"/>
        <v>Above Average</v>
      </c>
      <c r="L129" s="2" t="str">
        <f t="shared" si="3"/>
        <v>Standard</v>
      </c>
    </row>
    <row r="130" spans="1:12" x14ac:dyDescent="0.35">
      <c r="A130" s="2" t="s">
        <v>100</v>
      </c>
      <c r="B130" s="2" t="str">
        <f>IFERROR(VLOOKUP(A130,'Aug_2019Sales(Aggregated)'!A:C,3,0),"-")</f>
        <v>SLEEPWEAR</v>
      </c>
      <c r="C130" s="2" t="str">
        <f>IFERROR(VLOOKUP(A130,'Aug_2019Sales(Aggregated)'!A:D,4,0),"-")</f>
        <v>INTIMATES</v>
      </c>
      <c r="D130" s="2" t="str">
        <f>IF(VLOOKUP(A130,'New Items'!A:B,2,FALSE)="New","Yes","No")</f>
        <v>Yes</v>
      </c>
      <c r="E130" s="2">
        <v>2</v>
      </c>
      <c r="F130" s="3">
        <v>24.48</v>
      </c>
      <c r="G130" s="3">
        <v>5.98</v>
      </c>
      <c r="H130" s="3">
        <v>12.24</v>
      </c>
      <c r="I130" s="3">
        <v>18.5</v>
      </c>
      <c r="J130" s="4">
        <v>0.76</v>
      </c>
      <c r="K130" s="2" t="str">
        <f t="shared" si="2"/>
        <v>Above Average</v>
      </c>
      <c r="L130" s="2" t="str">
        <f t="shared" si="3"/>
        <v>Standard</v>
      </c>
    </row>
    <row r="131" spans="1:12" x14ac:dyDescent="0.35">
      <c r="A131" s="2" t="s">
        <v>27</v>
      </c>
      <c r="B131" s="2" t="str">
        <f>IFERROR(VLOOKUP(A131,'Aug_2019Sales(Aggregated)'!A:C,3,0),"-")</f>
        <v>SLEEPWEAR</v>
      </c>
      <c r="C131" s="2" t="str">
        <f>IFERROR(VLOOKUP(A131,'Aug_2019Sales(Aggregated)'!A:D,4,0),"-")</f>
        <v>INTIMATES</v>
      </c>
      <c r="D131" s="2" t="str">
        <f>IF(VLOOKUP(A131,'New Items'!A:B,2,FALSE)="New","Yes","No")</f>
        <v>Yes</v>
      </c>
      <c r="E131" s="2">
        <v>2</v>
      </c>
      <c r="F131" s="3">
        <v>30.6</v>
      </c>
      <c r="G131" s="3">
        <v>5.9</v>
      </c>
      <c r="H131" s="3">
        <v>15.3</v>
      </c>
      <c r="I131" s="3">
        <v>24.7</v>
      </c>
      <c r="J131" s="4">
        <v>0.81</v>
      </c>
      <c r="K131" s="2" t="str">
        <f t="shared" ref="K131:K194" si="4">IF(I131&lt;AVERAGE(I:I),"Above Average","Average")</f>
        <v>Above Average</v>
      </c>
      <c r="L131" s="2" t="str">
        <f t="shared" ref="L131:L194" si="5">IF(H131&gt;100,"High Dollar","Standard")</f>
        <v>Standard</v>
      </c>
    </row>
    <row r="132" spans="1:12" x14ac:dyDescent="0.35">
      <c r="A132" s="2" t="s">
        <v>29</v>
      </c>
      <c r="B132" s="2" t="str">
        <f>IFERROR(VLOOKUP(A132,'Aug_2019Sales(Aggregated)'!A:C,3,0),"-")</f>
        <v>FITNESS</v>
      </c>
      <c r="C132" s="2" t="str">
        <f>IFERROR(VLOOKUP(A132,'Aug_2019Sales(Aggregated)'!A:D,4,0),"-")</f>
        <v>CYCLING</v>
      </c>
      <c r="D132" s="2" t="str">
        <f>IF(VLOOKUP(A132,'New Items'!A:B,2,FALSE)="New","Yes","No")</f>
        <v>Yes</v>
      </c>
      <c r="E132" s="2">
        <v>1</v>
      </c>
      <c r="F132" s="3">
        <v>109</v>
      </c>
      <c r="G132" s="3">
        <v>37.840000000000003</v>
      </c>
      <c r="H132" s="3">
        <v>109</v>
      </c>
      <c r="I132" s="3">
        <v>71.16</v>
      </c>
      <c r="J132" s="4">
        <v>0.65</v>
      </c>
      <c r="K132" s="2" t="str">
        <f t="shared" si="4"/>
        <v>Average</v>
      </c>
      <c r="L132" s="2" t="str">
        <f t="shared" si="5"/>
        <v>High Dollar</v>
      </c>
    </row>
    <row r="133" spans="1:12" x14ac:dyDescent="0.35">
      <c r="A133" s="2" t="s">
        <v>101</v>
      </c>
      <c r="B133" s="2" t="str">
        <f>IFERROR(VLOOKUP(A133,'Aug_2019Sales(Aggregated)'!A:C,3,0),"-")</f>
        <v>FITNESS</v>
      </c>
      <c r="C133" s="2" t="str">
        <f>IFERROR(VLOOKUP(A133,'Aug_2019Sales(Aggregated)'!A:D,4,0),"-")</f>
        <v>CYCLING</v>
      </c>
      <c r="D133" s="2" t="str">
        <f>IF(VLOOKUP(A133,'New Items'!A:B,2,FALSE)="New","Yes","No")</f>
        <v>Yes</v>
      </c>
      <c r="E133" s="2">
        <v>1</v>
      </c>
      <c r="F133" s="3">
        <v>29</v>
      </c>
      <c r="G133" s="3">
        <v>9.75</v>
      </c>
      <c r="H133" s="3">
        <v>29</v>
      </c>
      <c r="I133" s="3">
        <v>19.25</v>
      </c>
      <c r="J133" s="4">
        <v>0.66</v>
      </c>
      <c r="K133" s="2" t="str">
        <f t="shared" si="4"/>
        <v>Above Average</v>
      </c>
      <c r="L133" s="2" t="str">
        <f t="shared" si="5"/>
        <v>Standard</v>
      </c>
    </row>
    <row r="134" spans="1:12" x14ac:dyDescent="0.35">
      <c r="A134" s="2" t="s">
        <v>102</v>
      </c>
      <c r="B134" s="2" t="str">
        <f>IFERROR(VLOOKUP(A134,'Aug_2019Sales(Aggregated)'!A:C,3,0),"-")</f>
        <v>FITNESS</v>
      </c>
      <c r="C134" s="2" t="str">
        <f>IFERROR(VLOOKUP(A134,'Aug_2019Sales(Aggregated)'!A:D,4,0),"-")</f>
        <v>CYCLING</v>
      </c>
      <c r="D134" s="2" t="str">
        <f>IF(VLOOKUP(A134,'New Items'!A:B,2,FALSE)="New","Yes","No")</f>
        <v>Yes</v>
      </c>
      <c r="E134" s="2">
        <v>1</v>
      </c>
      <c r="F134" s="3">
        <v>495</v>
      </c>
      <c r="G134" s="3">
        <v>172</v>
      </c>
      <c r="H134" s="3">
        <v>495</v>
      </c>
      <c r="I134" s="3">
        <v>323</v>
      </c>
      <c r="J134" s="4">
        <v>0.65</v>
      </c>
      <c r="K134" s="2" t="str">
        <f t="shared" si="4"/>
        <v>Average</v>
      </c>
      <c r="L134" s="2" t="str">
        <f t="shared" si="5"/>
        <v>High Dollar</v>
      </c>
    </row>
    <row r="135" spans="1:12" x14ac:dyDescent="0.35">
      <c r="A135" s="2" t="s">
        <v>31</v>
      </c>
      <c r="B135" s="2" t="str">
        <f>IFERROR(VLOOKUP(A135,'Aug_2019Sales(Aggregated)'!A:C,3,0),"-")</f>
        <v>-</v>
      </c>
      <c r="C135" s="2" t="str">
        <f>IFERROR(VLOOKUP(A135,'Aug_2019Sales(Aggregated)'!A:D,4,0),"-")</f>
        <v>-</v>
      </c>
      <c r="D135" s="2" t="str">
        <f>IF(VLOOKUP(A135,'New Items'!A:B,2,FALSE)="New","Yes","No")</f>
        <v>Yes</v>
      </c>
      <c r="E135" s="2">
        <v>1</v>
      </c>
      <c r="F135" s="3">
        <v>649</v>
      </c>
      <c r="G135" s="3">
        <v>241.75</v>
      </c>
      <c r="H135" s="3">
        <v>649</v>
      </c>
      <c r="I135" s="3">
        <v>407.25</v>
      </c>
      <c r="J135" s="4">
        <v>0.63</v>
      </c>
      <c r="K135" s="2" t="str">
        <f t="shared" si="4"/>
        <v>Average</v>
      </c>
      <c r="L135" s="2" t="str">
        <f t="shared" si="5"/>
        <v>High Dollar</v>
      </c>
    </row>
    <row r="136" spans="1:12" x14ac:dyDescent="0.35">
      <c r="A136" s="2" t="s">
        <v>103</v>
      </c>
      <c r="B136" s="2" t="str">
        <f>IFERROR(VLOOKUP(A136,'Aug_2019Sales(Aggregated)'!A:C,3,0),"-")</f>
        <v>ACCESSORIES</v>
      </c>
      <c r="C136" s="2" t="str">
        <f>IFERROR(VLOOKUP(A136,'Aug_2019Sales(Aggregated)'!A:D,4,0),"-")</f>
        <v>IMPULSE</v>
      </c>
      <c r="D136" s="2" t="str">
        <f>IF(VLOOKUP(A136,'New Items'!A:B,2,FALSE)="New","Yes","No")</f>
        <v>Yes</v>
      </c>
      <c r="E136" s="2">
        <v>4</v>
      </c>
      <c r="F136" s="3">
        <v>260</v>
      </c>
      <c r="G136" s="3">
        <v>48</v>
      </c>
      <c r="H136" s="3">
        <v>65</v>
      </c>
      <c r="I136" s="3">
        <v>212</v>
      </c>
      <c r="J136" s="4">
        <v>0.82</v>
      </c>
      <c r="K136" s="2" t="str">
        <f t="shared" si="4"/>
        <v>Average</v>
      </c>
      <c r="L136" s="2" t="str">
        <f t="shared" si="5"/>
        <v>Standard</v>
      </c>
    </row>
    <row r="137" spans="1:12" x14ac:dyDescent="0.35">
      <c r="A137" s="2" t="s">
        <v>33</v>
      </c>
      <c r="B137" s="2" t="str">
        <f>IFERROR(VLOOKUP(A137,'Aug_2019Sales(Aggregated)'!A:C,3,0),"-")</f>
        <v>ACCESSORIES</v>
      </c>
      <c r="C137" s="2" t="str">
        <f>IFERROR(VLOOKUP(A137,'Aug_2019Sales(Aggregated)'!A:D,4,0),"-")</f>
        <v>IMPULSE</v>
      </c>
      <c r="D137" s="2" t="str">
        <f>IF(VLOOKUP(A137,'New Items'!A:B,2,FALSE)="New","Yes","No")</f>
        <v>Yes</v>
      </c>
      <c r="E137" s="2">
        <v>1</v>
      </c>
      <c r="F137" s="3">
        <v>109</v>
      </c>
      <c r="G137" s="3">
        <v>33.15</v>
      </c>
      <c r="H137" s="3">
        <v>109</v>
      </c>
      <c r="I137" s="3">
        <v>75.849999999999994</v>
      </c>
      <c r="J137" s="4">
        <v>0.7</v>
      </c>
      <c r="K137" s="2" t="str">
        <f t="shared" si="4"/>
        <v>Average</v>
      </c>
      <c r="L137" s="2" t="str">
        <f t="shared" si="5"/>
        <v>High Dollar</v>
      </c>
    </row>
    <row r="138" spans="1:12" x14ac:dyDescent="0.35">
      <c r="A138" s="2" t="s">
        <v>35</v>
      </c>
      <c r="B138" s="2" t="str">
        <f>IFERROR(VLOOKUP(A138,'Aug_2019Sales(Aggregated)'!A:C,3,0),"-")</f>
        <v>ACCESSORIES</v>
      </c>
      <c r="C138" s="2" t="str">
        <f>IFERROR(VLOOKUP(A138,'Aug_2019Sales(Aggregated)'!A:D,4,0),"-")</f>
        <v>BELTS</v>
      </c>
      <c r="D138" s="2" t="str">
        <f>IF(VLOOKUP(A138,'New Items'!A:B,2,FALSE)="New","Yes","No")</f>
        <v>Yes</v>
      </c>
      <c r="E138" s="2">
        <v>1</v>
      </c>
      <c r="F138" s="3">
        <v>36</v>
      </c>
      <c r="G138" s="3">
        <v>11</v>
      </c>
      <c r="H138" s="3">
        <v>36</v>
      </c>
      <c r="I138" s="3">
        <v>25</v>
      </c>
      <c r="J138" s="4">
        <v>0.69</v>
      </c>
      <c r="K138" s="2" t="str">
        <f t="shared" si="4"/>
        <v>Above Average</v>
      </c>
      <c r="L138" s="2" t="str">
        <f t="shared" si="5"/>
        <v>Standard</v>
      </c>
    </row>
    <row r="139" spans="1:12" x14ac:dyDescent="0.35">
      <c r="A139" s="2" t="s">
        <v>37</v>
      </c>
      <c r="B139" s="2" t="str">
        <f>IFERROR(VLOOKUP(A139,'Aug_2019Sales(Aggregated)'!A:C,3,0),"-")</f>
        <v>-</v>
      </c>
      <c r="C139" s="2" t="str">
        <f>IFERROR(VLOOKUP(A139,'Aug_2019Sales(Aggregated)'!A:D,4,0),"-")</f>
        <v>-</v>
      </c>
      <c r="D139" s="2" t="str">
        <f>IF(VLOOKUP(A139,'New Items'!A:B,2,FALSE)="New","Yes","No")</f>
        <v>Yes</v>
      </c>
      <c r="E139" s="2">
        <v>1</v>
      </c>
      <c r="F139" s="3">
        <v>33.270000000000003</v>
      </c>
      <c r="G139" s="3">
        <v>5.15</v>
      </c>
      <c r="H139" s="3">
        <v>33.270000000000003</v>
      </c>
      <c r="I139" s="3">
        <v>28.12</v>
      </c>
      <c r="J139" s="4">
        <v>0.85</v>
      </c>
      <c r="K139" s="2" t="str">
        <f t="shared" si="4"/>
        <v>Above Average</v>
      </c>
      <c r="L139" s="2" t="str">
        <f t="shared" si="5"/>
        <v>Standard</v>
      </c>
    </row>
    <row r="140" spans="1:12" x14ac:dyDescent="0.35">
      <c r="A140" s="2" t="s">
        <v>38</v>
      </c>
      <c r="B140" s="2" t="str">
        <f>IFERROR(VLOOKUP(A140,'Aug_2019Sales(Aggregated)'!A:C,3,0),"-")</f>
        <v>-</v>
      </c>
      <c r="C140" s="2" t="str">
        <f>IFERROR(VLOOKUP(A140,'Aug_2019Sales(Aggregated)'!A:D,4,0),"-")</f>
        <v>-</v>
      </c>
      <c r="D140" s="2" t="str">
        <f>IF(VLOOKUP(A140,'New Items'!A:B,2,FALSE)="New","Yes","No")</f>
        <v>Yes</v>
      </c>
      <c r="E140" s="2">
        <v>1</v>
      </c>
      <c r="F140" s="3">
        <v>16</v>
      </c>
      <c r="G140" s="3">
        <v>3.7</v>
      </c>
      <c r="H140" s="3">
        <v>16</v>
      </c>
      <c r="I140" s="3">
        <v>12.3</v>
      </c>
      <c r="J140" s="4">
        <v>0.77</v>
      </c>
      <c r="K140" s="2" t="str">
        <f t="shared" si="4"/>
        <v>Above Average</v>
      </c>
      <c r="L140" s="2" t="str">
        <f t="shared" si="5"/>
        <v>Standard</v>
      </c>
    </row>
    <row r="141" spans="1:12" x14ac:dyDescent="0.35">
      <c r="A141" s="2" t="s">
        <v>43</v>
      </c>
      <c r="B141" s="2" t="str">
        <f>IFERROR(VLOOKUP(A141,'Aug_2019Sales(Aggregated)'!A:C,3,0),"-")</f>
        <v>ACCESSORIES</v>
      </c>
      <c r="C141" s="2" t="str">
        <f>IFERROR(VLOOKUP(A141,'Aug_2019Sales(Aggregated)'!A:D,4,0),"-")</f>
        <v>IMPULSE</v>
      </c>
      <c r="D141" s="2" t="str">
        <f>IF(VLOOKUP(A141,'New Items'!A:B,2,FALSE)="New","Yes","No")</f>
        <v>Yes</v>
      </c>
      <c r="E141" s="2">
        <v>2</v>
      </c>
      <c r="F141" s="3">
        <v>70</v>
      </c>
      <c r="G141" s="3">
        <v>24</v>
      </c>
      <c r="H141" s="3">
        <v>35</v>
      </c>
      <c r="I141" s="3">
        <v>46</v>
      </c>
      <c r="J141" s="4">
        <v>0.66</v>
      </c>
      <c r="K141" s="2" t="str">
        <f t="shared" si="4"/>
        <v>Above Average</v>
      </c>
      <c r="L141" s="2" t="str">
        <f t="shared" si="5"/>
        <v>Standard</v>
      </c>
    </row>
    <row r="142" spans="1:12" x14ac:dyDescent="0.35">
      <c r="A142" s="2" t="s">
        <v>104</v>
      </c>
      <c r="B142" s="2" t="str">
        <f>IFERROR(VLOOKUP(A142,'Aug_2019Sales(Aggregated)'!A:C,3,0),"-")</f>
        <v>ESSENTIALS</v>
      </c>
      <c r="C142" s="2" t="str">
        <f>IFERROR(VLOOKUP(A142,'Aug_2019Sales(Aggregated)'!A:D,4,0),"-")</f>
        <v>BODY CARE</v>
      </c>
      <c r="D142" s="2" t="str">
        <f>IF(VLOOKUP(A142,'New Items'!A:B,2,FALSE)="New","Yes","No")</f>
        <v>Yes</v>
      </c>
      <c r="E142" s="2">
        <v>2</v>
      </c>
      <c r="F142" s="3">
        <v>36</v>
      </c>
      <c r="G142" s="3">
        <v>11</v>
      </c>
      <c r="H142" s="3">
        <v>18</v>
      </c>
      <c r="I142" s="3">
        <v>25</v>
      </c>
      <c r="J142" s="4">
        <v>0.69</v>
      </c>
      <c r="K142" s="2" t="str">
        <f t="shared" si="4"/>
        <v>Above Average</v>
      </c>
      <c r="L142" s="2" t="str">
        <f t="shared" si="5"/>
        <v>Standard</v>
      </c>
    </row>
    <row r="143" spans="1:12" x14ac:dyDescent="0.35">
      <c r="A143" s="2" t="s">
        <v>105</v>
      </c>
      <c r="B143" s="2" t="str">
        <f>IFERROR(VLOOKUP(A143,'Aug_2019Sales(Aggregated)'!A:C,3,0),"-")</f>
        <v>-</v>
      </c>
      <c r="C143" s="2" t="str">
        <f>IFERROR(VLOOKUP(A143,'Aug_2019Sales(Aggregated)'!A:D,4,0),"-")</f>
        <v>-</v>
      </c>
      <c r="D143" s="2" t="str">
        <f>IF(VLOOKUP(A143,'New Items'!A:B,2,FALSE)="New","Yes","No")</f>
        <v>Yes</v>
      </c>
      <c r="E143" s="2">
        <v>1</v>
      </c>
      <c r="F143" s="3">
        <v>29</v>
      </c>
      <c r="G143" s="3">
        <v>8</v>
      </c>
      <c r="H143" s="3">
        <v>29</v>
      </c>
      <c r="I143" s="3">
        <v>21</v>
      </c>
      <c r="J143" s="4">
        <v>0.72</v>
      </c>
      <c r="K143" s="2" t="str">
        <f t="shared" si="4"/>
        <v>Above Average</v>
      </c>
      <c r="L143" s="2" t="str">
        <f t="shared" si="5"/>
        <v>Standard</v>
      </c>
    </row>
    <row r="144" spans="1:12" x14ac:dyDescent="0.35">
      <c r="A144" s="2" t="s">
        <v>44</v>
      </c>
      <c r="B144" s="2" t="str">
        <f>IFERROR(VLOOKUP(A144,'Aug_2019Sales(Aggregated)'!A:C,3,0),"-")</f>
        <v>FITNESS</v>
      </c>
      <c r="C144" s="2" t="str">
        <f>IFERROR(VLOOKUP(A144,'Aug_2019Sales(Aggregated)'!A:D,4,0),"-")</f>
        <v>APPAREL</v>
      </c>
      <c r="D144" s="2" t="str">
        <f>IF(VLOOKUP(A144,'New Items'!A:B,2,FALSE)="New","Yes","No")</f>
        <v>Yes</v>
      </c>
      <c r="E144" s="2">
        <v>2</v>
      </c>
      <c r="F144" s="3">
        <v>198</v>
      </c>
      <c r="G144" s="3">
        <v>64</v>
      </c>
      <c r="H144" s="3">
        <v>99</v>
      </c>
      <c r="I144" s="3">
        <v>134</v>
      </c>
      <c r="J144" s="4">
        <v>0.68</v>
      </c>
      <c r="K144" s="2" t="str">
        <f t="shared" si="4"/>
        <v>Average</v>
      </c>
      <c r="L144" s="2" t="str">
        <f t="shared" si="5"/>
        <v>Standard</v>
      </c>
    </row>
    <row r="145" spans="1:12" x14ac:dyDescent="0.35">
      <c r="A145" s="2" t="s">
        <v>106</v>
      </c>
      <c r="B145" s="2" t="str">
        <f>IFERROR(VLOOKUP(A145,'Aug_2019Sales(Aggregated)'!A:C,3,0),"-")</f>
        <v>FITNESS</v>
      </c>
      <c r="C145" s="2" t="str">
        <f>IFERROR(VLOOKUP(A145,'Aug_2019Sales(Aggregated)'!A:D,4,0),"-")</f>
        <v>APPAREL</v>
      </c>
      <c r="D145" s="2" t="str">
        <f>IF(VLOOKUP(A145,'New Items'!A:B,2,FALSE)="New","Yes","No")</f>
        <v>Yes</v>
      </c>
      <c r="E145" s="2">
        <v>3</v>
      </c>
      <c r="F145" s="3">
        <v>297</v>
      </c>
      <c r="G145" s="3">
        <v>90</v>
      </c>
      <c r="H145" s="3">
        <v>99</v>
      </c>
      <c r="I145" s="3">
        <v>207</v>
      </c>
      <c r="J145" s="4">
        <v>0.7</v>
      </c>
      <c r="K145" s="2" t="str">
        <f t="shared" si="4"/>
        <v>Average</v>
      </c>
      <c r="L145" s="2" t="str">
        <f t="shared" si="5"/>
        <v>Standard</v>
      </c>
    </row>
    <row r="146" spans="1:12" x14ac:dyDescent="0.35">
      <c r="A146" s="2" t="s">
        <v>107</v>
      </c>
      <c r="B146" s="2" t="str">
        <f>IFERROR(VLOOKUP(A146,'Aug_2019Sales(Aggregated)'!A:C,3,0),"-")</f>
        <v>ACCESSORIES</v>
      </c>
      <c r="C146" s="2" t="str">
        <f>IFERROR(VLOOKUP(A146,'Aug_2019Sales(Aggregated)'!A:D,4,0),"-")</f>
        <v>RINGS</v>
      </c>
      <c r="D146" s="2" t="str">
        <f>IF(VLOOKUP(A146,'New Items'!A:B,2,FALSE)="New","Yes","No")</f>
        <v>Yes</v>
      </c>
      <c r="E146" s="2">
        <v>3</v>
      </c>
      <c r="F146" s="3">
        <v>54</v>
      </c>
      <c r="G146" s="3">
        <v>12</v>
      </c>
      <c r="H146" s="3">
        <v>18</v>
      </c>
      <c r="I146" s="3">
        <v>42</v>
      </c>
      <c r="J146" s="4">
        <v>0.78</v>
      </c>
      <c r="K146" s="2" t="str">
        <f t="shared" si="4"/>
        <v>Above Average</v>
      </c>
      <c r="L146" s="2" t="str">
        <f t="shared" si="5"/>
        <v>Standard</v>
      </c>
    </row>
    <row r="147" spans="1:12" x14ac:dyDescent="0.35">
      <c r="A147" s="2" t="s">
        <v>47</v>
      </c>
      <c r="B147" s="2" t="str">
        <f>IFERROR(VLOOKUP(A147,'Aug_2019Sales(Aggregated)'!A:C,3,0),"-")</f>
        <v>-</v>
      </c>
      <c r="C147" s="2" t="str">
        <f>IFERROR(VLOOKUP(A147,'Aug_2019Sales(Aggregated)'!A:D,4,0),"-")</f>
        <v>-</v>
      </c>
      <c r="D147" s="2" t="str">
        <f>IF(VLOOKUP(A147,'New Items'!A:B,2,FALSE)="New","Yes","No")</f>
        <v>Yes</v>
      </c>
      <c r="E147" s="2">
        <v>3</v>
      </c>
      <c r="F147" s="3">
        <v>87</v>
      </c>
      <c r="G147" s="3">
        <v>24.87</v>
      </c>
      <c r="H147" s="3">
        <v>29</v>
      </c>
      <c r="I147" s="3">
        <v>62.13</v>
      </c>
      <c r="J147" s="4">
        <v>0.71</v>
      </c>
      <c r="K147" s="2" t="str">
        <f t="shared" si="4"/>
        <v>Average</v>
      </c>
      <c r="L147" s="2" t="str">
        <f t="shared" si="5"/>
        <v>Standard</v>
      </c>
    </row>
    <row r="148" spans="1:12" x14ac:dyDescent="0.35">
      <c r="A148" s="2" t="s">
        <v>48</v>
      </c>
      <c r="B148" s="2" t="str">
        <f>IFERROR(VLOOKUP(A148,'Aug_2019Sales(Aggregated)'!A:C,3,0),"-")</f>
        <v>GEAR</v>
      </c>
      <c r="C148" s="2" t="str">
        <f>IFERROR(VLOOKUP(A148,'Aug_2019Sales(Aggregated)'!A:D,4,0),"-")</f>
        <v>OUTERWEAR</v>
      </c>
      <c r="D148" s="2" t="str">
        <f>IF(VLOOKUP(A148,'New Items'!A:B,2,FALSE)="New","Yes","No")</f>
        <v>Yes</v>
      </c>
      <c r="E148" s="2">
        <v>1</v>
      </c>
      <c r="F148" s="3">
        <v>64.45</v>
      </c>
      <c r="G148" s="3">
        <v>13.24</v>
      </c>
      <c r="H148" s="3">
        <v>64.45</v>
      </c>
      <c r="I148" s="3">
        <v>51.21</v>
      </c>
      <c r="J148" s="4">
        <v>0.79</v>
      </c>
      <c r="K148" s="2" t="str">
        <f t="shared" si="4"/>
        <v>Above Average</v>
      </c>
      <c r="L148" s="2" t="str">
        <f t="shared" si="5"/>
        <v>Standard</v>
      </c>
    </row>
    <row r="149" spans="1:12" x14ac:dyDescent="0.35">
      <c r="A149" s="2" t="s">
        <v>108</v>
      </c>
      <c r="B149" s="2" t="str">
        <f>IFERROR(VLOOKUP(A149,'Aug_2019Sales(Aggregated)'!A:C,3,0),"-")</f>
        <v>FITNESS</v>
      </c>
      <c r="C149" s="2" t="str">
        <f>IFERROR(VLOOKUP(A149,'Aug_2019Sales(Aggregated)'!A:D,4,0),"-")</f>
        <v>WEIGHTS</v>
      </c>
      <c r="D149" s="2" t="str">
        <f>IF(VLOOKUP(A149,'New Items'!A:B,2,FALSE)="New","Yes","No")</f>
        <v>Yes</v>
      </c>
      <c r="E149" s="2">
        <v>2</v>
      </c>
      <c r="F149" s="3">
        <v>138</v>
      </c>
      <c r="G149" s="3">
        <v>30</v>
      </c>
      <c r="H149" s="3">
        <v>69</v>
      </c>
      <c r="I149" s="3">
        <v>108</v>
      </c>
      <c r="J149" s="4">
        <v>0.78</v>
      </c>
      <c r="K149" s="2" t="str">
        <f t="shared" si="4"/>
        <v>Average</v>
      </c>
      <c r="L149" s="2" t="str">
        <f t="shared" si="5"/>
        <v>Standard</v>
      </c>
    </row>
    <row r="150" spans="1:12" x14ac:dyDescent="0.35">
      <c r="A150" s="2" t="s">
        <v>109</v>
      </c>
      <c r="B150" s="2" t="str">
        <f>IFERROR(VLOOKUP(A150,'Aug_2019Sales(Aggregated)'!A:C,3,0),"-")</f>
        <v>SLEEPWEAR</v>
      </c>
      <c r="C150" s="2" t="str">
        <f>IFERROR(VLOOKUP(A150,'Aug_2019Sales(Aggregated)'!A:D,4,0),"-")</f>
        <v>INTIMATES</v>
      </c>
      <c r="D150" s="2" t="str">
        <f>IF(VLOOKUP(A150,'New Items'!A:B,2,FALSE)="New","Yes","No")</f>
        <v>Yes</v>
      </c>
      <c r="E150" s="2">
        <v>1</v>
      </c>
      <c r="F150" s="3">
        <v>19</v>
      </c>
      <c r="G150" s="3">
        <v>6</v>
      </c>
      <c r="H150" s="3">
        <v>19</v>
      </c>
      <c r="I150" s="3">
        <v>13</v>
      </c>
      <c r="J150" s="4">
        <v>0.68</v>
      </c>
      <c r="K150" s="2" t="str">
        <f t="shared" si="4"/>
        <v>Above Average</v>
      </c>
      <c r="L150" s="2" t="str">
        <f t="shared" si="5"/>
        <v>Standard</v>
      </c>
    </row>
    <row r="151" spans="1:12" x14ac:dyDescent="0.35">
      <c r="A151" s="2" t="s">
        <v>110</v>
      </c>
      <c r="B151" s="2" t="str">
        <f>IFERROR(VLOOKUP(A151,'Aug_2019Sales(Aggregated)'!A:C,3,0),"-")</f>
        <v>SLEEPWEAR</v>
      </c>
      <c r="C151" s="2" t="str">
        <f>IFERROR(VLOOKUP(A151,'Aug_2019Sales(Aggregated)'!A:D,4,0),"-")</f>
        <v>INTIMATES</v>
      </c>
      <c r="D151" s="2" t="str">
        <f>IF(VLOOKUP(A151,'New Items'!A:B,2,FALSE)="New","Yes","No")</f>
        <v>Yes</v>
      </c>
      <c r="E151" s="2">
        <v>1</v>
      </c>
      <c r="F151" s="3">
        <v>25</v>
      </c>
      <c r="G151" s="3">
        <v>9.2799999999999994</v>
      </c>
      <c r="H151" s="3">
        <v>25</v>
      </c>
      <c r="I151" s="3">
        <v>15.72</v>
      </c>
      <c r="J151" s="4">
        <v>0.63</v>
      </c>
      <c r="K151" s="2" t="str">
        <f t="shared" si="4"/>
        <v>Above Average</v>
      </c>
      <c r="L151" s="2" t="str">
        <f t="shared" si="5"/>
        <v>Standard</v>
      </c>
    </row>
    <row r="152" spans="1:12" x14ac:dyDescent="0.35">
      <c r="A152" s="2" t="s">
        <v>111</v>
      </c>
      <c r="B152" s="2" t="str">
        <f>IFERROR(VLOOKUP(A152,'Aug_2019Sales(Aggregated)'!A:C,3,0),"-")</f>
        <v>ELECTRO</v>
      </c>
      <c r="C152" s="2" t="str">
        <f>IFERROR(VLOOKUP(A152,'Aug_2019Sales(Aggregated)'!A:D,4,0),"-")</f>
        <v>COMPLETE KIT</v>
      </c>
      <c r="D152" s="2" t="str">
        <f>IF(VLOOKUP(A152,'New Items'!A:B,2,FALSE)="New","Yes","No")</f>
        <v>Yes</v>
      </c>
      <c r="E152" s="2">
        <v>1</v>
      </c>
      <c r="F152" s="3">
        <v>140</v>
      </c>
      <c r="G152" s="3">
        <v>43.26</v>
      </c>
      <c r="H152" s="3">
        <v>140</v>
      </c>
      <c r="I152" s="3">
        <v>96.74</v>
      </c>
      <c r="J152" s="4">
        <v>0.69</v>
      </c>
      <c r="K152" s="2" t="str">
        <f t="shared" si="4"/>
        <v>Average</v>
      </c>
      <c r="L152" s="2" t="str">
        <f t="shared" si="5"/>
        <v>High Dollar</v>
      </c>
    </row>
    <row r="153" spans="1:12" x14ac:dyDescent="0.35">
      <c r="A153" s="2" t="s">
        <v>112</v>
      </c>
      <c r="B153" s="2" t="str">
        <f>IFERROR(VLOOKUP(A153,'Aug_2019Sales(Aggregated)'!A:C,3,0),"-")</f>
        <v>ELECTRO</v>
      </c>
      <c r="C153" s="2" t="str">
        <f>IFERROR(VLOOKUP(A153,'Aug_2019Sales(Aggregated)'!A:D,4,0),"-")</f>
        <v>AUDIO</v>
      </c>
      <c r="D153" s="2" t="str">
        <f>IF(VLOOKUP(A153,'New Items'!A:B,2,FALSE)="New","Yes","No")</f>
        <v>Yes</v>
      </c>
      <c r="E153" s="2">
        <v>1</v>
      </c>
      <c r="F153" s="3">
        <v>25</v>
      </c>
      <c r="G153" s="3">
        <v>4.75</v>
      </c>
      <c r="H153" s="3">
        <v>25</v>
      </c>
      <c r="I153" s="3">
        <v>20.25</v>
      </c>
      <c r="J153" s="4">
        <v>0.81</v>
      </c>
      <c r="K153" s="2" t="str">
        <f t="shared" si="4"/>
        <v>Above Average</v>
      </c>
      <c r="L153" s="2" t="str">
        <f t="shared" si="5"/>
        <v>Standard</v>
      </c>
    </row>
    <row r="154" spans="1:12" x14ac:dyDescent="0.35">
      <c r="A154" s="2" t="s">
        <v>51</v>
      </c>
      <c r="B154" s="2" t="str">
        <f>IFERROR(VLOOKUP(A154,'Aug_2019Sales(Aggregated)'!A:C,3,0),"-")</f>
        <v>ACCESSORIES</v>
      </c>
      <c r="C154" s="2" t="str">
        <f>IFERROR(VLOOKUP(A154,'Aug_2019Sales(Aggregated)'!A:D,4,0),"-")</f>
        <v>IMPULSE</v>
      </c>
      <c r="D154" s="2" t="str">
        <f>IF(VLOOKUP(A154,'New Items'!A:B,2,FALSE)="New","Yes","No")</f>
        <v>Yes</v>
      </c>
      <c r="E154" s="2">
        <v>2</v>
      </c>
      <c r="F154" s="3">
        <v>198</v>
      </c>
      <c r="G154" s="3">
        <v>48</v>
      </c>
      <c r="H154" s="3">
        <v>99</v>
      </c>
      <c r="I154" s="3">
        <v>150</v>
      </c>
      <c r="J154" s="4">
        <v>0.76</v>
      </c>
      <c r="K154" s="2" t="str">
        <f t="shared" si="4"/>
        <v>Average</v>
      </c>
      <c r="L154" s="2" t="str">
        <f t="shared" si="5"/>
        <v>Standard</v>
      </c>
    </row>
    <row r="155" spans="1:12" x14ac:dyDescent="0.35">
      <c r="A155" s="2" t="s">
        <v>113</v>
      </c>
      <c r="B155" s="2" t="str">
        <f>IFERROR(VLOOKUP(A155,'Aug_2019Sales(Aggregated)'!A:C,3,0),"-")</f>
        <v>ESSENTIALS</v>
      </c>
      <c r="C155" s="2" t="str">
        <f>IFERROR(VLOOKUP(A155,'Aug_2019Sales(Aggregated)'!A:D,4,0),"-")</f>
        <v>BODY CARE</v>
      </c>
      <c r="D155" s="2" t="str">
        <f>IF(VLOOKUP(A155,'New Items'!A:B,2,FALSE)="New","Yes","No")</f>
        <v>Yes</v>
      </c>
      <c r="E155" s="2">
        <v>5</v>
      </c>
      <c r="F155" s="3">
        <v>40</v>
      </c>
      <c r="G155" s="3">
        <v>9.25</v>
      </c>
      <c r="H155" s="3">
        <v>8</v>
      </c>
      <c r="I155" s="3">
        <v>30.75</v>
      </c>
      <c r="J155" s="4">
        <v>0.77</v>
      </c>
      <c r="K155" s="2" t="str">
        <f t="shared" si="4"/>
        <v>Above Average</v>
      </c>
      <c r="L155" s="2" t="str">
        <f t="shared" si="5"/>
        <v>Standard</v>
      </c>
    </row>
    <row r="156" spans="1:12" x14ac:dyDescent="0.35">
      <c r="A156" s="2" t="s">
        <v>53</v>
      </c>
      <c r="B156" s="2" t="str">
        <f>IFERROR(VLOOKUP(A156,'Aug_2019Sales(Aggregated)'!A:C,3,0),"-")</f>
        <v>-</v>
      </c>
      <c r="C156" s="2" t="str">
        <f>IFERROR(VLOOKUP(A156,'Aug_2019Sales(Aggregated)'!A:D,4,0),"-")</f>
        <v>-</v>
      </c>
      <c r="D156" s="2" t="str">
        <f>IF(VLOOKUP(A156,'New Items'!A:B,2,FALSE)="New","Yes","No")</f>
        <v>Yes</v>
      </c>
      <c r="E156" s="2">
        <v>1</v>
      </c>
      <c r="F156" s="3">
        <v>25</v>
      </c>
      <c r="G156" s="3">
        <v>7.4</v>
      </c>
      <c r="H156" s="3">
        <v>25</v>
      </c>
      <c r="I156" s="3">
        <v>17.600000000000001</v>
      </c>
      <c r="J156" s="4">
        <v>0.7</v>
      </c>
      <c r="K156" s="2" t="str">
        <f t="shared" si="4"/>
        <v>Above Average</v>
      </c>
      <c r="L156" s="2" t="str">
        <f t="shared" si="5"/>
        <v>Standard</v>
      </c>
    </row>
    <row r="157" spans="1:12" x14ac:dyDescent="0.35">
      <c r="A157" s="2" t="s">
        <v>54</v>
      </c>
      <c r="B157" s="2" t="str">
        <f>IFERROR(VLOOKUP(A157,'Aug_2019Sales(Aggregated)'!A:C,3,0),"-")</f>
        <v>-</v>
      </c>
      <c r="C157" s="2" t="str">
        <f>IFERROR(VLOOKUP(A157,'Aug_2019Sales(Aggregated)'!A:D,4,0),"-")</f>
        <v>-</v>
      </c>
      <c r="D157" s="2" t="str">
        <f>IF(VLOOKUP(A157,'New Items'!A:B,2,FALSE)="New","Yes","No")</f>
        <v>Yes</v>
      </c>
      <c r="E157" s="2">
        <v>1</v>
      </c>
      <c r="F157" s="3">
        <v>15</v>
      </c>
      <c r="G157" s="3">
        <v>3.65</v>
      </c>
      <c r="H157" s="3">
        <v>15</v>
      </c>
      <c r="I157" s="3">
        <v>11.35</v>
      </c>
      <c r="J157" s="4">
        <v>0.76</v>
      </c>
      <c r="K157" s="2" t="str">
        <f t="shared" si="4"/>
        <v>Above Average</v>
      </c>
      <c r="L157" s="2" t="str">
        <f t="shared" si="5"/>
        <v>Standard</v>
      </c>
    </row>
    <row r="158" spans="1:12" x14ac:dyDescent="0.35">
      <c r="A158" s="2" t="s">
        <v>55</v>
      </c>
      <c r="B158" s="2" t="str">
        <f>IFERROR(VLOOKUP(A158,'Aug_2019Sales(Aggregated)'!A:C,3,0),"-")</f>
        <v>-</v>
      </c>
      <c r="C158" s="2" t="str">
        <f>IFERROR(VLOOKUP(A158,'Aug_2019Sales(Aggregated)'!A:D,4,0),"-")</f>
        <v>-</v>
      </c>
      <c r="D158" s="2" t="str">
        <f>IF(VLOOKUP(A158,'New Items'!A:B,2,FALSE)="New","Yes","No")</f>
        <v>Yes</v>
      </c>
      <c r="E158" s="2">
        <v>1</v>
      </c>
      <c r="F158" s="3">
        <v>20</v>
      </c>
      <c r="G158" s="3">
        <v>5.9</v>
      </c>
      <c r="H158" s="3">
        <v>20</v>
      </c>
      <c r="I158" s="3">
        <v>14.1</v>
      </c>
      <c r="J158" s="4">
        <v>0.71</v>
      </c>
      <c r="K158" s="2" t="str">
        <f t="shared" si="4"/>
        <v>Above Average</v>
      </c>
      <c r="L158" s="2" t="str">
        <f t="shared" si="5"/>
        <v>Standard</v>
      </c>
    </row>
    <row r="159" spans="1:12" x14ac:dyDescent="0.35">
      <c r="A159" s="2" t="s">
        <v>55</v>
      </c>
      <c r="B159" s="2" t="str">
        <f>IFERROR(VLOOKUP(A159,'Aug_2019Sales(Aggregated)'!A:C,3,0),"-")</f>
        <v>-</v>
      </c>
      <c r="C159" s="2" t="str">
        <f>IFERROR(VLOOKUP(A159,'Aug_2019Sales(Aggregated)'!A:D,4,0),"-")</f>
        <v>-</v>
      </c>
      <c r="D159" s="2" t="str">
        <f>IF(VLOOKUP(A159,'New Items'!A:B,2,FALSE)="New","Yes","No")</f>
        <v>Yes</v>
      </c>
      <c r="E159" s="2">
        <v>1</v>
      </c>
      <c r="F159" s="3">
        <v>35</v>
      </c>
      <c r="G159" s="3">
        <v>11.8</v>
      </c>
      <c r="H159" s="3">
        <v>35</v>
      </c>
      <c r="I159" s="3">
        <v>23.2</v>
      </c>
      <c r="J159" s="4">
        <v>0.66</v>
      </c>
      <c r="K159" s="2" t="str">
        <f t="shared" si="4"/>
        <v>Above Average</v>
      </c>
      <c r="L159" s="2" t="str">
        <f t="shared" si="5"/>
        <v>Standard</v>
      </c>
    </row>
    <row r="160" spans="1:12" x14ac:dyDescent="0.35">
      <c r="A160" s="2" t="s">
        <v>57</v>
      </c>
      <c r="B160" s="2" t="str">
        <f>IFERROR(VLOOKUP(A160,'Aug_2019Sales(Aggregated)'!A:C,3,0),"-")</f>
        <v>-</v>
      </c>
      <c r="C160" s="2" t="str">
        <f>IFERROR(VLOOKUP(A160,'Aug_2019Sales(Aggregated)'!A:D,4,0),"-")</f>
        <v>-</v>
      </c>
      <c r="D160" s="2" t="str">
        <f>IF(VLOOKUP(A160,'New Items'!A:B,2,FALSE)="New","Yes","No")</f>
        <v>Yes</v>
      </c>
      <c r="E160" s="2">
        <v>1</v>
      </c>
      <c r="F160" s="3">
        <v>45</v>
      </c>
      <c r="G160" s="3">
        <v>16.8</v>
      </c>
      <c r="H160" s="3">
        <v>45</v>
      </c>
      <c r="I160" s="3">
        <v>28.2</v>
      </c>
      <c r="J160" s="4">
        <v>0.63</v>
      </c>
      <c r="K160" s="2" t="str">
        <f t="shared" si="4"/>
        <v>Above Average</v>
      </c>
      <c r="L160" s="2" t="str">
        <f t="shared" si="5"/>
        <v>Standard</v>
      </c>
    </row>
    <row r="161" spans="1:12" x14ac:dyDescent="0.35">
      <c r="A161" s="2" t="s">
        <v>58</v>
      </c>
      <c r="B161" s="2" t="str">
        <f>IFERROR(VLOOKUP(A161,'Aug_2019Sales(Aggregated)'!A:C,3,0),"-")</f>
        <v>-</v>
      </c>
      <c r="C161" s="2" t="str">
        <f>IFERROR(VLOOKUP(A161,'Aug_2019Sales(Aggregated)'!A:D,4,0),"-")</f>
        <v>-</v>
      </c>
      <c r="D161" s="2" t="str">
        <f>IF(VLOOKUP(A161,'New Items'!A:B,2,FALSE)="New","Yes","No")</f>
        <v>Yes</v>
      </c>
      <c r="E161" s="2">
        <v>2</v>
      </c>
      <c r="F161" s="3">
        <v>178</v>
      </c>
      <c r="G161" s="3">
        <v>70.02</v>
      </c>
      <c r="H161" s="3">
        <v>89</v>
      </c>
      <c r="I161" s="3">
        <v>107.98</v>
      </c>
      <c r="J161" s="4">
        <v>0.61</v>
      </c>
      <c r="K161" s="2" t="str">
        <f t="shared" si="4"/>
        <v>Average</v>
      </c>
      <c r="L161" s="2" t="str">
        <f t="shared" si="5"/>
        <v>Standard</v>
      </c>
    </row>
    <row r="162" spans="1:12" x14ac:dyDescent="0.35">
      <c r="A162" s="2" t="s">
        <v>58</v>
      </c>
      <c r="B162" s="2" t="str">
        <f>IFERROR(VLOOKUP(A162,'Aug_2019Sales(Aggregated)'!A:C,3,0),"-")</f>
        <v>-</v>
      </c>
      <c r="C162" s="2" t="str">
        <f>IFERROR(VLOOKUP(A162,'Aug_2019Sales(Aggregated)'!A:D,4,0),"-")</f>
        <v>-</v>
      </c>
      <c r="D162" s="2" t="str">
        <f>IF(VLOOKUP(A162,'New Items'!A:B,2,FALSE)="New","Yes","No")</f>
        <v>Yes</v>
      </c>
      <c r="E162" s="2">
        <v>2</v>
      </c>
      <c r="F162" s="3">
        <v>178</v>
      </c>
      <c r="G162" s="3">
        <v>70.02</v>
      </c>
      <c r="H162" s="3">
        <v>89</v>
      </c>
      <c r="I162" s="3">
        <v>107.98</v>
      </c>
      <c r="J162" s="4">
        <v>0.61</v>
      </c>
      <c r="K162" s="2" t="str">
        <f t="shared" si="4"/>
        <v>Average</v>
      </c>
      <c r="L162" s="2" t="str">
        <f t="shared" si="5"/>
        <v>Standard</v>
      </c>
    </row>
    <row r="163" spans="1:12" x14ac:dyDescent="0.35">
      <c r="A163" s="2" t="s">
        <v>114</v>
      </c>
      <c r="B163" s="2" t="str">
        <f>IFERROR(VLOOKUP(A163,'Aug_2019Sales(Aggregated)'!A:C,3,0),"-")</f>
        <v>-</v>
      </c>
      <c r="C163" s="2" t="str">
        <f>IFERROR(VLOOKUP(A163,'Aug_2019Sales(Aggregated)'!A:D,4,0),"-")</f>
        <v>-</v>
      </c>
      <c r="D163" s="2" t="str">
        <f>IF(VLOOKUP(A163,'New Items'!A:B,2,FALSE)="New","Yes","No")</f>
        <v>Yes</v>
      </c>
      <c r="E163" s="2">
        <v>2</v>
      </c>
      <c r="F163" s="3">
        <v>78</v>
      </c>
      <c r="G163" s="3">
        <v>28.52</v>
      </c>
      <c r="H163" s="3">
        <v>39</v>
      </c>
      <c r="I163" s="3">
        <v>49.48</v>
      </c>
      <c r="J163" s="4">
        <v>0.63</v>
      </c>
      <c r="K163" s="2" t="str">
        <f t="shared" si="4"/>
        <v>Above Average</v>
      </c>
      <c r="L163" s="2" t="str">
        <f t="shared" si="5"/>
        <v>Standard</v>
      </c>
    </row>
    <row r="164" spans="1:12" x14ac:dyDescent="0.35">
      <c r="A164" s="2" t="s">
        <v>115</v>
      </c>
      <c r="B164" s="2" t="str">
        <f>IFERROR(VLOOKUP(A164,'Aug_2019Sales(Aggregated)'!A:C,3,0),"-")</f>
        <v>-</v>
      </c>
      <c r="C164" s="2" t="str">
        <f>IFERROR(VLOOKUP(A164,'Aug_2019Sales(Aggregated)'!A:D,4,0),"-")</f>
        <v>-</v>
      </c>
      <c r="D164" s="2" t="str">
        <f>IF(VLOOKUP(A164,'New Items'!A:B,2,FALSE)="New","Yes","No")</f>
        <v>Yes</v>
      </c>
      <c r="E164" s="2">
        <v>2</v>
      </c>
      <c r="F164" s="3">
        <v>98</v>
      </c>
      <c r="G164" s="3">
        <v>36.4</v>
      </c>
      <c r="H164" s="3">
        <v>49</v>
      </c>
      <c r="I164" s="3">
        <v>61.6</v>
      </c>
      <c r="J164" s="4">
        <v>0.63</v>
      </c>
      <c r="K164" s="2" t="str">
        <f t="shared" si="4"/>
        <v>Average</v>
      </c>
      <c r="L164" s="2" t="str">
        <f t="shared" si="5"/>
        <v>Standard</v>
      </c>
    </row>
    <row r="165" spans="1:12" x14ac:dyDescent="0.35">
      <c r="A165" s="2" t="s">
        <v>115</v>
      </c>
      <c r="B165" s="2" t="str">
        <f>IFERROR(VLOOKUP(A165,'Aug_2019Sales(Aggregated)'!A:C,3,0),"-")</f>
        <v>-</v>
      </c>
      <c r="C165" s="2" t="str">
        <f>IFERROR(VLOOKUP(A165,'Aug_2019Sales(Aggregated)'!A:D,4,0),"-")</f>
        <v>-</v>
      </c>
      <c r="D165" s="2" t="str">
        <f>IF(VLOOKUP(A165,'New Items'!A:B,2,FALSE)="New","Yes","No")</f>
        <v>Yes</v>
      </c>
      <c r="E165" s="2">
        <v>3</v>
      </c>
      <c r="F165" s="3">
        <v>147</v>
      </c>
      <c r="G165" s="3">
        <v>54.6</v>
      </c>
      <c r="H165" s="3">
        <v>49</v>
      </c>
      <c r="I165" s="3">
        <v>92.4</v>
      </c>
      <c r="J165" s="4">
        <v>0.63</v>
      </c>
      <c r="K165" s="2" t="str">
        <f t="shared" si="4"/>
        <v>Average</v>
      </c>
      <c r="L165" s="2" t="str">
        <f t="shared" si="5"/>
        <v>Standard</v>
      </c>
    </row>
    <row r="166" spans="1:12" x14ac:dyDescent="0.35">
      <c r="A166" s="2" t="s">
        <v>116</v>
      </c>
      <c r="B166" s="2" t="str">
        <f>IFERROR(VLOOKUP(A166,'Aug_2019Sales(Aggregated)'!A:C,3,0),"-")</f>
        <v>GEAR</v>
      </c>
      <c r="C166" s="2" t="str">
        <f>IFERROR(VLOOKUP(A166,'Aug_2019Sales(Aggregated)'!A:D,4,0),"-")</f>
        <v>TOPS</v>
      </c>
      <c r="D166" s="2" t="str">
        <f>IF(VLOOKUP(A166,'New Items'!A:B,2,FALSE)="New","Yes","No")</f>
        <v>Yes</v>
      </c>
      <c r="E166" s="2">
        <v>1</v>
      </c>
      <c r="F166" s="3">
        <v>8</v>
      </c>
      <c r="G166" s="3">
        <v>2.78</v>
      </c>
      <c r="H166" s="3">
        <v>8</v>
      </c>
      <c r="I166" s="3">
        <v>5.22</v>
      </c>
      <c r="J166" s="4">
        <v>0.65</v>
      </c>
      <c r="K166" s="2" t="str">
        <f t="shared" si="4"/>
        <v>Above Average</v>
      </c>
      <c r="L166" s="2" t="str">
        <f t="shared" si="5"/>
        <v>Standard</v>
      </c>
    </row>
    <row r="167" spans="1:12" x14ac:dyDescent="0.35">
      <c r="A167" s="2" t="s">
        <v>60</v>
      </c>
      <c r="B167" s="2" t="str">
        <f>IFERROR(VLOOKUP(A167,'Aug_2019Sales(Aggregated)'!A:C,3,0),"-")</f>
        <v>-</v>
      </c>
      <c r="C167" s="2" t="str">
        <f>IFERROR(VLOOKUP(A167,'Aug_2019Sales(Aggregated)'!A:D,4,0),"-")</f>
        <v>-</v>
      </c>
      <c r="D167" s="2" t="str">
        <f>IF(VLOOKUP(A167,'New Items'!A:B,2,FALSE)="New","Yes","No")</f>
        <v>Yes</v>
      </c>
      <c r="E167" s="2">
        <v>1</v>
      </c>
      <c r="F167" s="3">
        <v>29</v>
      </c>
      <c r="G167" s="3">
        <v>10.199999999999999</v>
      </c>
      <c r="H167" s="3">
        <v>29</v>
      </c>
      <c r="I167" s="3">
        <v>18.8</v>
      </c>
      <c r="J167" s="4">
        <v>0.65</v>
      </c>
      <c r="K167" s="2" t="str">
        <f t="shared" si="4"/>
        <v>Above Average</v>
      </c>
      <c r="L167" s="2" t="str">
        <f t="shared" si="5"/>
        <v>Standard</v>
      </c>
    </row>
    <row r="168" spans="1:12" x14ac:dyDescent="0.35">
      <c r="A168" s="2" t="s">
        <v>60</v>
      </c>
      <c r="B168" s="2" t="str">
        <f>IFERROR(VLOOKUP(A168,'Aug_2019Sales(Aggregated)'!A:C,3,0),"-")</f>
        <v>-</v>
      </c>
      <c r="C168" s="2" t="str">
        <f>IFERROR(VLOOKUP(A168,'Aug_2019Sales(Aggregated)'!A:D,4,0),"-")</f>
        <v>-</v>
      </c>
      <c r="D168" s="2" t="str">
        <f>IF(VLOOKUP(A168,'New Items'!A:B,2,FALSE)="New","Yes","No")</f>
        <v>Yes</v>
      </c>
      <c r="E168" s="2">
        <v>3</v>
      </c>
      <c r="F168" s="3">
        <v>87</v>
      </c>
      <c r="G168" s="3">
        <v>30.6</v>
      </c>
      <c r="H168" s="3">
        <v>29</v>
      </c>
      <c r="I168" s="3">
        <v>56.4</v>
      </c>
      <c r="J168" s="4">
        <v>0.65</v>
      </c>
      <c r="K168" s="2" t="str">
        <f t="shared" si="4"/>
        <v>Average</v>
      </c>
      <c r="L168" s="2" t="str">
        <f t="shared" si="5"/>
        <v>Standard</v>
      </c>
    </row>
    <row r="169" spans="1:12" x14ac:dyDescent="0.35">
      <c r="A169" s="2" t="s">
        <v>117</v>
      </c>
      <c r="B169" s="2" t="str">
        <f>IFERROR(VLOOKUP(A169,'Aug_2019Sales(Aggregated)'!A:C,3,0),"-")</f>
        <v>-</v>
      </c>
      <c r="C169" s="2" t="str">
        <f>IFERROR(VLOOKUP(A169,'Aug_2019Sales(Aggregated)'!A:D,4,0),"-")</f>
        <v>-</v>
      </c>
      <c r="D169" s="2" t="str">
        <f>IF(VLOOKUP(A169,'New Items'!A:B,2,FALSE)="New","Yes","No")</f>
        <v>Yes</v>
      </c>
      <c r="E169" s="2">
        <v>1</v>
      </c>
      <c r="F169" s="3">
        <v>20</v>
      </c>
      <c r="G169" s="3">
        <v>5.4</v>
      </c>
      <c r="H169" s="3">
        <v>20</v>
      </c>
      <c r="I169" s="3">
        <v>14.6</v>
      </c>
      <c r="J169" s="4">
        <v>0.73</v>
      </c>
      <c r="K169" s="2" t="str">
        <f t="shared" si="4"/>
        <v>Above Average</v>
      </c>
      <c r="L169" s="2" t="str">
        <f t="shared" si="5"/>
        <v>Standard</v>
      </c>
    </row>
    <row r="170" spans="1:12" x14ac:dyDescent="0.35">
      <c r="A170" s="2" t="s">
        <v>62</v>
      </c>
      <c r="B170" s="2" t="str">
        <f>IFERROR(VLOOKUP(A170,'Aug_2019Sales(Aggregated)'!A:C,3,0),"-")</f>
        <v>ESSENTIALS</v>
      </c>
      <c r="C170" s="2" t="str">
        <f>IFERROR(VLOOKUP(A170,'Aug_2019Sales(Aggregated)'!A:D,4,0),"-")</f>
        <v>BATH</v>
      </c>
      <c r="D170" s="2" t="str">
        <f>IF(VLOOKUP(A170,'New Items'!A:B,2,FALSE)="New","Yes","No")</f>
        <v>Yes</v>
      </c>
      <c r="E170" s="2">
        <v>1</v>
      </c>
      <c r="F170" s="3">
        <v>32</v>
      </c>
      <c r="G170" s="3">
        <v>11.2</v>
      </c>
      <c r="H170" s="3">
        <v>32</v>
      </c>
      <c r="I170" s="3">
        <v>20.8</v>
      </c>
      <c r="J170" s="4">
        <v>0.65</v>
      </c>
      <c r="K170" s="2" t="str">
        <f t="shared" si="4"/>
        <v>Above Average</v>
      </c>
      <c r="L170" s="2" t="str">
        <f t="shared" si="5"/>
        <v>Standard</v>
      </c>
    </row>
    <row r="171" spans="1:12" x14ac:dyDescent="0.35">
      <c r="A171" s="2" t="s">
        <v>64</v>
      </c>
      <c r="B171" s="2" t="str">
        <f>IFERROR(VLOOKUP(A171,'Aug_2019Sales(Aggregated)'!A:C,3,0),"-")</f>
        <v>ESSENTIALS</v>
      </c>
      <c r="C171" s="2" t="str">
        <f>IFERROR(VLOOKUP(A171,'Aug_2019Sales(Aggregated)'!A:D,4,0),"-")</f>
        <v>BODY CARE</v>
      </c>
      <c r="D171" s="2" t="str">
        <f>IF(VLOOKUP(A171,'New Items'!A:B,2,FALSE)="New","Yes","No")</f>
        <v>Yes</v>
      </c>
      <c r="E171" s="2">
        <v>2</v>
      </c>
      <c r="F171" s="3">
        <v>22</v>
      </c>
      <c r="G171" s="3">
        <v>5.6</v>
      </c>
      <c r="H171" s="3">
        <v>11</v>
      </c>
      <c r="I171" s="3">
        <v>16.399999999999999</v>
      </c>
      <c r="J171" s="4">
        <v>0.75</v>
      </c>
      <c r="K171" s="2" t="str">
        <f t="shared" si="4"/>
        <v>Above Average</v>
      </c>
      <c r="L171" s="2" t="str">
        <f t="shared" si="5"/>
        <v>Standard</v>
      </c>
    </row>
    <row r="172" spans="1:12" x14ac:dyDescent="0.35">
      <c r="A172" s="2" t="s">
        <v>66</v>
      </c>
      <c r="B172" s="2" t="str">
        <f>IFERROR(VLOOKUP(A172,'Aug_2019Sales(Aggregated)'!A:C,3,0),"-")</f>
        <v>-</v>
      </c>
      <c r="C172" s="2" t="str">
        <f>IFERROR(VLOOKUP(A172,'Aug_2019Sales(Aggregated)'!A:D,4,0),"-")</f>
        <v>-</v>
      </c>
      <c r="D172" s="2" t="str">
        <f>IF(VLOOKUP(A172,'New Items'!A:B,2,FALSE)="New","Yes","No")</f>
        <v>Yes</v>
      </c>
      <c r="E172" s="2">
        <v>3</v>
      </c>
      <c r="F172" s="3">
        <v>48</v>
      </c>
      <c r="G172" s="3">
        <v>11.25</v>
      </c>
      <c r="H172" s="3">
        <v>16</v>
      </c>
      <c r="I172" s="3">
        <v>36.75</v>
      </c>
      <c r="J172" s="4">
        <v>0.77</v>
      </c>
      <c r="K172" s="2" t="str">
        <f t="shared" si="4"/>
        <v>Above Average</v>
      </c>
      <c r="L172" s="2" t="str">
        <f t="shared" si="5"/>
        <v>Standard</v>
      </c>
    </row>
    <row r="173" spans="1:12" x14ac:dyDescent="0.35">
      <c r="A173" s="2" t="s">
        <v>67</v>
      </c>
      <c r="B173" s="2" t="str">
        <f>IFERROR(VLOOKUP(A173,'Aug_2019Sales(Aggregated)'!A:C,3,0),"-")</f>
        <v>FITNESS</v>
      </c>
      <c r="C173" s="2" t="str">
        <f>IFERROR(VLOOKUP(A173,'Aug_2019Sales(Aggregated)'!A:D,4,0),"-")</f>
        <v>MAT</v>
      </c>
      <c r="D173" s="2" t="str">
        <f>IF(VLOOKUP(A173,'New Items'!A:B,2,FALSE)="New","Yes","No")</f>
        <v>Yes</v>
      </c>
      <c r="E173" s="2">
        <v>2</v>
      </c>
      <c r="F173" s="3">
        <v>76</v>
      </c>
      <c r="G173" s="3">
        <v>21.9</v>
      </c>
      <c r="H173" s="3">
        <v>38</v>
      </c>
      <c r="I173" s="3">
        <v>54.1</v>
      </c>
      <c r="J173" s="4">
        <v>0.71</v>
      </c>
      <c r="K173" s="2" t="str">
        <f t="shared" si="4"/>
        <v>Above Average</v>
      </c>
      <c r="L173" s="2" t="str">
        <f t="shared" si="5"/>
        <v>Standard</v>
      </c>
    </row>
    <row r="174" spans="1:12" x14ac:dyDescent="0.35">
      <c r="A174" s="2" t="s">
        <v>118</v>
      </c>
      <c r="B174" s="2" t="str">
        <f>IFERROR(VLOOKUP(A174,'Aug_2019Sales(Aggregated)'!A:C,3,0),"-")</f>
        <v>ACCESSORIES</v>
      </c>
      <c r="C174" s="2" t="str">
        <f>IFERROR(VLOOKUP(A174,'Aug_2019Sales(Aggregated)'!A:D,4,0),"-")</f>
        <v>RINGS</v>
      </c>
      <c r="D174" s="2" t="str">
        <f>IF(VLOOKUP(A174,'New Items'!A:B,2,FALSE)="New","Yes","No")</f>
        <v>Yes</v>
      </c>
      <c r="E174" s="2">
        <v>7</v>
      </c>
      <c r="F174" s="3">
        <v>119</v>
      </c>
      <c r="G174" s="3">
        <v>47.25</v>
      </c>
      <c r="H174" s="3">
        <v>17</v>
      </c>
      <c r="I174" s="3">
        <v>71.75</v>
      </c>
      <c r="J174" s="4">
        <v>0.6</v>
      </c>
      <c r="K174" s="2" t="str">
        <f t="shared" si="4"/>
        <v>Average</v>
      </c>
      <c r="L174" s="2" t="str">
        <f t="shared" si="5"/>
        <v>Standard</v>
      </c>
    </row>
    <row r="175" spans="1:12" x14ac:dyDescent="0.35">
      <c r="A175" s="2" t="s">
        <v>68</v>
      </c>
      <c r="B175" s="2" t="str">
        <f>IFERROR(VLOOKUP(A175,'Aug_2019Sales(Aggregated)'!A:C,3,0),"-")</f>
        <v>ACCESSORIES</v>
      </c>
      <c r="C175" s="2" t="str">
        <f>IFERROR(VLOOKUP(A175,'Aug_2019Sales(Aggregated)'!A:D,4,0),"-")</f>
        <v>RINGS</v>
      </c>
      <c r="D175" s="2" t="str">
        <f>IF(VLOOKUP(A175,'New Items'!A:B,2,FALSE)="New","Yes","No")</f>
        <v>Yes</v>
      </c>
      <c r="E175" s="2">
        <v>9</v>
      </c>
      <c r="F175" s="3">
        <v>108.48</v>
      </c>
      <c r="G175" s="3">
        <v>21.33</v>
      </c>
      <c r="H175" s="3">
        <v>12.05</v>
      </c>
      <c r="I175" s="3">
        <v>87.15</v>
      </c>
      <c r="J175" s="4">
        <v>0.8</v>
      </c>
      <c r="K175" s="2" t="str">
        <f t="shared" si="4"/>
        <v>Average</v>
      </c>
      <c r="L175" s="2" t="str">
        <f t="shared" si="5"/>
        <v>Standard</v>
      </c>
    </row>
    <row r="176" spans="1:12" x14ac:dyDescent="0.35">
      <c r="A176" s="2" t="s">
        <v>69</v>
      </c>
      <c r="B176" s="2" t="str">
        <f>IFERROR(VLOOKUP(A176,'Aug_2019Sales(Aggregated)'!A:C,3,0),"-")</f>
        <v>ACCESSORIES</v>
      </c>
      <c r="C176" s="2" t="str">
        <f>IFERROR(VLOOKUP(A176,'Aug_2019Sales(Aggregated)'!A:D,4,0),"-")</f>
        <v>RINGS</v>
      </c>
      <c r="D176" s="2" t="str">
        <f>IF(VLOOKUP(A176,'New Items'!A:B,2,FALSE)="New","Yes","No")</f>
        <v>Yes</v>
      </c>
      <c r="E176" s="2">
        <v>4</v>
      </c>
      <c r="F176" s="3">
        <v>80</v>
      </c>
      <c r="G176" s="3">
        <v>24</v>
      </c>
      <c r="H176" s="3">
        <v>20</v>
      </c>
      <c r="I176" s="3">
        <v>56</v>
      </c>
      <c r="J176" s="4">
        <v>0.7</v>
      </c>
      <c r="K176" s="2" t="str">
        <f t="shared" si="4"/>
        <v>Average</v>
      </c>
      <c r="L176" s="2" t="str">
        <f t="shared" si="5"/>
        <v>Standard</v>
      </c>
    </row>
    <row r="177" spans="1:12" x14ac:dyDescent="0.35">
      <c r="A177" s="2" t="s">
        <v>70</v>
      </c>
      <c r="B177" s="2" t="str">
        <f>IFERROR(VLOOKUP(A177,'Aug_2019Sales(Aggregated)'!A:C,3,0),"-")</f>
        <v>GEAR</v>
      </c>
      <c r="C177" s="2" t="str">
        <f>IFERROR(VLOOKUP(A177,'Aug_2019Sales(Aggregated)'!A:D,4,0),"-")</f>
        <v>OUTERWEAR</v>
      </c>
      <c r="D177" s="2" t="str">
        <f>IF(VLOOKUP(A177,'New Items'!A:B,2,FALSE)="New","Yes","No")</f>
        <v>Yes</v>
      </c>
      <c r="E177" s="2">
        <v>1</v>
      </c>
      <c r="F177" s="3">
        <v>20</v>
      </c>
      <c r="G177" s="3">
        <v>6.16</v>
      </c>
      <c r="H177" s="3">
        <v>20</v>
      </c>
      <c r="I177" s="3">
        <v>13.84</v>
      </c>
      <c r="J177" s="4">
        <v>0.69</v>
      </c>
      <c r="K177" s="2" t="str">
        <f t="shared" si="4"/>
        <v>Above Average</v>
      </c>
      <c r="L177" s="2" t="str">
        <f t="shared" si="5"/>
        <v>Standard</v>
      </c>
    </row>
    <row r="178" spans="1:12" x14ac:dyDescent="0.35">
      <c r="A178" s="2" t="s">
        <v>71</v>
      </c>
      <c r="B178" s="2" t="str">
        <f>IFERROR(VLOOKUP(A178,'Aug_2019Sales(Aggregated)'!A:C,3,0),"-")</f>
        <v>GEAR</v>
      </c>
      <c r="C178" s="2" t="str">
        <f>IFERROR(VLOOKUP(A178,'Aug_2019Sales(Aggregated)'!A:D,4,0),"-")</f>
        <v>OUTERWEAR</v>
      </c>
      <c r="D178" s="2" t="str">
        <f>IF(VLOOKUP(A178,'New Items'!A:B,2,FALSE)="New","Yes","No")</f>
        <v>Yes</v>
      </c>
      <c r="E178" s="2">
        <v>1</v>
      </c>
      <c r="F178" s="3">
        <v>58</v>
      </c>
      <c r="G178" s="3">
        <v>16.579999999999998</v>
      </c>
      <c r="H178" s="3">
        <v>58</v>
      </c>
      <c r="I178" s="3">
        <v>41.42</v>
      </c>
      <c r="J178" s="4">
        <v>0.71</v>
      </c>
      <c r="K178" s="2" t="str">
        <f t="shared" si="4"/>
        <v>Above Average</v>
      </c>
      <c r="L178" s="2" t="str">
        <f t="shared" si="5"/>
        <v>Standard</v>
      </c>
    </row>
    <row r="179" spans="1:12" x14ac:dyDescent="0.35">
      <c r="A179" s="2" t="s">
        <v>73</v>
      </c>
      <c r="B179" s="2" t="str">
        <f>IFERROR(VLOOKUP(A179,'Aug_2019Sales(Aggregated)'!A:C,3,0),"-")</f>
        <v>-</v>
      </c>
      <c r="C179" s="2" t="str">
        <f>IFERROR(VLOOKUP(A179,'Aug_2019Sales(Aggregated)'!A:D,4,0),"-")</f>
        <v>-</v>
      </c>
      <c r="D179" s="2" t="str">
        <f>IF(VLOOKUP(A179,'New Items'!A:B,2,FALSE)="New","Yes","No")</f>
        <v>Yes</v>
      </c>
      <c r="E179" s="2">
        <v>1</v>
      </c>
      <c r="F179" s="3">
        <v>40</v>
      </c>
      <c r="G179" s="3">
        <v>10.55</v>
      </c>
      <c r="H179" s="3">
        <v>40</v>
      </c>
      <c r="I179" s="3">
        <v>29.45</v>
      </c>
      <c r="J179" s="4">
        <v>0.74</v>
      </c>
      <c r="K179" s="2" t="str">
        <f t="shared" si="4"/>
        <v>Above Average</v>
      </c>
      <c r="L179" s="2" t="str">
        <f t="shared" si="5"/>
        <v>Standard</v>
      </c>
    </row>
    <row r="180" spans="1:12" x14ac:dyDescent="0.35">
      <c r="A180" s="2" t="s">
        <v>73</v>
      </c>
      <c r="B180" s="2" t="str">
        <f>IFERROR(VLOOKUP(A180,'Aug_2019Sales(Aggregated)'!A:C,3,0),"-")</f>
        <v>-</v>
      </c>
      <c r="C180" s="2" t="str">
        <f>IFERROR(VLOOKUP(A180,'Aug_2019Sales(Aggregated)'!A:D,4,0),"-")</f>
        <v>-</v>
      </c>
      <c r="D180" s="2" t="str">
        <f>IF(VLOOKUP(A180,'New Items'!A:B,2,FALSE)="New","Yes","No")</f>
        <v>Yes</v>
      </c>
      <c r="E180" s="2">
        <v>1</v>
      </c>
      <c r="F180" s="3">
        <v>40</v>
      </c>
      <c r="G180" s="3">
        <v>10.55</v>
      </c>
      <c r="H180" s="3">
        <v>40</v>
      </c>
      <c r="I180" s="3">
        <v>29.45</v>
      </c>
      <c r="J180" s="4">
        <v>0.74</v>
      </c>
      <c r="K180" s="2" t="str">
        <f t="shared" si="4"/>
        <v>Above Average</v>
      </c>
      <c r="L180" s="2" t="str">
        <f t="shared" si="5"/>
        <v>Standard</v>
      </c>
    </row>
    <row r="181" spans="1:12" x14ac:dyDescent="0.35">
      <c r="A181" s="2" t="s">
        <v>74</v>
      </c>
      <c r="B181" s="2" t="str">
        <f>IFERROR(VLOOKUP(A181,'Aug_2019Sales(Aggregated)'!A:C,3,0),"-")</f>
        <v>-</v>
      </c>
      <c r="C181" s="2" t="str">
        <f>IFERROR(VLOOKUP(A181,'Aug_2019Sales(Aggregated)'!A:D,4,0),"-")</f>
        <v>-</v>
      </c>
      <c r="D181" s="2" t="str">
        <f>IF(VLOOKUP(A181,'New Items'!A:B,2,FALSE)="New","Yes","No")</f>
        <v>Yes</v>
      </c>
      <c r="E181" s="2">
        <v>2</v>
      </c>
      <c r="F181" s="3">
        <v>50</v>
      </c>
      <c r="G181" s="3">
        <v>8.8000000000000007</v>
      </c>
      <c r="H181" s="3">
        <v>25</v>
      </c>
      <c r="I181" s="3">
        <v>41.2</v>
      </c>
      <c r="J181" s="4">
        <v>0.82</v>
      </c>
      <c r="K181" s="2" t="str">
        <f t="shared" si="4"/>
        <v>Above Average</v>
      </c>
      <c r="L181" s="2" t="str">
        <f t="shared" si="5"/>
        <v>Standard</v>
      </c>
    </row>
    <row r="182" spans="1:12" x14ac:dyDescent="0.35">
      <c r="A182" s="2" t="s">
        <v>74</v>
      </c>
      <c r="B182" s="2" t="str">
        <f>IFERROR(VLOOKUP(A182,'Aug_2019Sales(Aggregated)'!A:C,3,0),"-")</f>
        <v>-</v>
      </c>
      <c r="C182" s="2" t="str">
        <f>IFERROR(VLOOKUP(A182,'Aug_2019Sales(Aggregated)'!A:D,4,0),"-")</f>
        <v>-</v>
      </c>
      <c r="D182" s="2" t="str">
        <f>IF(VLOOKUP(A182,'New Items'!A:B,2,FALSE)="New","Yes","No")</f>
        <v>Yes</v>
      </c>
      <c r="E182" s="2">
        <v>1</v>
      </c>
      <c r="F182" s="3">
        <v>25</v>
      </c>
      <c r="G182" s="3">
        <v>4.4000000000000004</v>
      </c>
      <c r="H182" s="3">
        <v>25</v>
      </c>
      <c r="I182" s="3">
        <v>20.6</v>
      </c>
      <c r="J182" s="4">
        <v>0.82</v>
      </c>
      <c r="K182" s="2" t="str">
        <f t="shared" si="4"/>
        <v>Above Average</v>
      </c>
      <c r="L182" s="2" t="str">
        <f t="shared" si="5"/>
        <v>Standard</v>
      </c>
    </row>
    <row r="183" spans="1:12" x14ac:dyDescent="0.35">
      <c r="A183" s="2" t="s">
        <v>74</v>
      </c>
      <c r="B183" s="2" t="str">
        <f>IFERROR(VLOOKUP(A183,'Aug_2019Sales(Aggregated)'!A:C,3,0),"-")</f>
        <v>-</v>
      </c>
      <c r="C183" s="2" t="str">
        <f>IFERROR(VLOOKUP(A183,'Aug_2019Sales(Aggregated)'!A:D,4,0),"-")</f>
        <v>-</v>
      </c>
      <c r="D183" s="2" t="str">
        <f>IF(VLOOKUP(A183,'New Items'!A:B,2,FALSE)="New","Yes","No")</f>
        <v>Yes</v>
      </c>
      <c r="E183" s="2">
        <v>1</v>
      </c>
      <c r="F183" s="3">
        <v>25</v>
      </c>
      <c r="G183" s="3">
        <v>4.4000000000000004</v>
      </c>
      <c r="H183" s="3">
        <v>25</v>
      </c>
      <c r="I183" s="3">
        <v>20.6</v>
      </c>
      <c r="J183" s="4">
        <v>0.82</v>
      </c>
      <c r="K183" s="2" t="str">
        <f t="shared" si="4"/>
        <v>Above Average</v>
      </c>
      <c r="L183" s="2" t="str">
        <f t="shared" si="5"/>
        <v>Standard</v>
      </c>
    </row>
    <row r="184" spans="1:12" x14ac:dyDescent="0.35">
      <c r="A184" s="2" t="s">
        <v>75</v>
      </c>
      <c r="B184" s="2" t="str">
        <f>IFERROR(VLOOKUP(A184,'Aug_2019Sales(Aggregated)'!A:C,3,0),"-")</f>
        <v>-</v>
      </c>
      <c r="C184" s="2" t="str">
        <f>IFERROR(VLOOKUP(A184,'Aug_2019Sales(Aggregated)'!A:D,4,0),"-")</f>
        <v>-</v>
      </c>
      <c r="D184" s="2" t="str">
        <f>IF(VLOOKUP(A184,'New Items'!A:B,2,FALSE)="New","Yes","No")</f>
        <v>Yes</v>
      </c>
      <c r="E184" s="2">
        <v>1</v>
      </c>
      <c r="F184" s="3">
        <v>25</v>
      </c>
      <c r="G184" s="3">
        <v>4.4000000000000004</v>
      </c>
      <c r="H184" s="3">
        <v>25</v>
      </c>
      <c r="I184" s="3">
        <v>20.6</v>
      </c>
      <c r="J184" s="4">
        <v>0.82</v>
      </c>
      <c r="K184" s="2" t="str">
        <f t="shared" si="4"/>
        <v>Above Average</v>
      </c>
      <c r="L184" s="2" t="str">
        <f t="shared" si="5"/>
        <v>Standard</v>
      </c>
    </row>
    <row r="185" spans="1:12" x14ac:dyDescent="0.35">
      <c r="A185" s="2" t="s">
        <v>75</v>
      </c>
      <c r="B185" s="2" t="str">
        <f>IFERROR(VLOOKUP(A185,'Aug_2019Sales(Aggregated)'!A:C,3,0),"-")</f>
        <v>-</v>
      </c>
      <c r="C185" s="2" t="str">
        <f>IFERROR(VLOOKUP(A185,'Aug_2019Sales(Aggregated)'!A:D,4,0),"-")</f>
        <v>-</v>
      </c>
      <c r="D185" s="2" t="str">
        <f>IF(VLOOKUP(A185,'New Items'!A:B,2,FALSE)="New","Yes","No")</f>
        <v>Yes</v>
      </c>
      <c r="E185" s="2">
        <v>1</v>
      </c>
      <c r="F185" s="3">
        <v>25</v>
      </c>
      <c r="G185" s="3">
        <v>4.4000000000000004</v>
      </c>
      <c r="H185" s="3">
        <v>25</v>
      </c>
      <c r="I185" s="3">
        <v>20.6</v>
      </c>
      <c r="J185" s="4">
        <v>0.82</v>
      </c>
      <c r="K185" s="2" t="str">
        <f t="shared" si="4"/>
        <v>Above Average</v>
      </c>
      <c r="L185" s="2" t="str">
        <f t="shared" si="5"/>
        <v>Standard</v>
      </c>
    </row>
    <row r="186" spans="1:12" x14ac:dyDescent="0.35">
      <c r="A186" s="2" t="s">
        <v>76</v>
      </c>
      <c r="B186" s="2" t="str">
        <f>IFERROR(VLOOKUP(A186,'Aug_2019Sales(Aggregated)'!A:C,3,0),"-")</f>
        <v>-</v>
      </c>
      <c r="C186" s="2" t="str">
        <f>IFERROR(VLOOKUP(A186,'Aug_2019Sales(Aggregated)'!A:D,4,0),"-")</f>
        <v>-</v>
      </c>
      <c r="D186" s="2" t="str">
        <f>IF(VLOOKUP(A186,'New Items'!A:B,2,FALSE)="New","Yes","No")</f>
        <v>Yes</v>
      </c>
      <c r="E186" s="2">
        <v>2</v>
      </c>
      <c r="F186" s="3">
        <v>110</v>
      </c>
      <c r="G186" s="3">
        <v>26.26</v>
      </c>
      <c r="H186" s="3">
        <v>55</v>
      </c>
      <c r="I186" s="3">
        <v>83.74</v>
      </c>
      <c r="J186" s="4">
        <v>0.76</v>
      </c>
      <c r="K186" s="2" t="str">
        <f t="shared" si="4"/>
        <v>Average</v>
      </c>
      <c r="L186" s="2" t="str">
        <f t="shared" si="5"/>
        <v>Standard</v>
      </c>
    </row>
    <row r="187" spans="1:12" x14ac:dyDescent="0.35">
      <c r="A187" s="2" t="s">
        <v>119</v>
      </c>
      <c r="B187" s="2" t="str">
        <f>IFERROR(VLOOKUP(A187,'Aug_2019Sales(Aggregated)'!A:C,3,0),"-")</f>
        <v>-</v>
      </c>
      <c r="C187" s="2" t="str">
        <f>IFERROR(VLOOKUP(A187,'Aug_2019Sales(Aggregated)'!A:D,4,0),"-")</f>
        <v>-</v>
      </c>
      <c r="D187" s="2" t="str">
        <f>IF(VLOOKUP(A187,'New Items'!A:B,2,FALSE)="New","Yes","No")</f>
        <v>Yes</v>
      </c>
      <c r="E187" s="2">
        <v>1</v>
      </c>
      <c r="F187" s="3">
        <v>29</v>
      </c>
      <c r="G187" s="3">
        <v>5.69</v>
      </c>
      <c r="H187" s="3">
        <v>29</v>
      </c>
      <c r="I187" s="3">
        <v>23.31</v>
      </c>
      <c r="J187" s="4">
        <v>0.8</v>
      </c>
      <c r="K187" s="2" t="str">
        <f t="shared" si="4"/>
        <v>Above Average</v>
      </c>
      <c r="L187" s="2" t="str">
        <f t="shared" si="5"/>
        <v>Standard</v>
      </c>
    </row>
    <row r="188" spans="1:12" x14ac:dyDescent="0.35">
      <c r="A188" s="2" t="s">
        <v>120</v>
      </c>
      <c r="B188" s="2" t="str">
        <f>IFERROR(VLOOKUP(A188,'Aug_2019Sales(Aggregated)'!A:C,3,0),"-")</f>
        <v>-</v>
      </c>
      <c r="C188" s="2" t="str">
        <f>IFERROR(VLOOKUP(A188,'Aug_2019Sales(Aggregated)'!A:D,4,0),"-")</f>
        <v>-</v>
      </c>
      <c r="D188" s="2" t="str">
        <f>IF(VLOOKUP(A188,'New Items'!A:B,2,FALSE)="New","Yes","No")</f>
        <v>Yes</v>
      </c>
      <c r="E188" s="2">
        <v>1</v>
      </c>
      <c r="F188" s="3">
        <v>29</v>
      </c>
      <c r="G188" s="3">
        <v>5.69</v>
      </c>
      <c r="H188" s="3">
        <v>29</v>
      </c>
      <c r="I188" s="3">
        <v>23.31</v>
      </c>
      <c r="J188" s="4">
        <v>0.8</v>
      </c>
      <c r="K188" s="2" t="str">
        <f t="shared" si="4"/>
        <v>Above Average</v>
      </c>
      <c r="L188" s="2" t="str">
        <f t="shared" si="5"/>
        <v>Standard</v>
      </c>
    </row>
    <row r="189" spans="1:12" x14ac:dyDescent="0.35">
      <c r="A189" s="2" t="s">
        <v>77</v>
      </c>
      <c r="B189" s="2" t="str">
        <f>IFERROR(VLOOKUP(A189,'Aug_2019Sales(Aggregated)'!A:C,3,0),"-")</f>
        <v>-</v>
      </c>
      <c r="C189" s="2" t="str">
        <f>IFERROR(VLOOKUP(A189,'Aug_2019Sales(Aggregated)'!A:D,4,0),"-")</f>
        <v>-</v>
      </c>
      <c r="D189" s="2" t="str">
        <f>IF(VLOOKUP(A189,'New Items'!A:B,2,FALSE)="New","Yes","No")</f>
        <v>Yes</v>
      </c>
      <c r="E189" s="2">
        <v>1</v>
      </c>
      <c r="F189" s="3">
        <v>40</v>
      </c>
      <c r="G189" s="3">
        <v>12.35</v>
      </c>
      <c r="H189" s="3">
        <v>40</v>
      </c>
      <c r="I189" s="3">
        <v>27.65</v>
      </c>
      <c r="J189" s="4">
        <v>0.69</v>
      </c>
      <c r="K189" s="2" t="str">
        <f t="shared" si="4"/>
        <v>Above Average</v>
      </c>
      <c r="L189" s="2" t="str">
        <f t="shared" si="5"/>
        <v>Standard</v>
      </c>
    </row>
    <row r="190" spans="1:12" x14ac:dyDescent="0.35">
      <c r="A190" s="2" t="s">
        <v>77</v>
      </c>
      <c r="B190" s="2" t="str">
        <f>IFERROR(VLOOKUP(A190,'Aug_2019Sales(Aggregated)'!A:C,3,0),"-")</f>
        <v>-</v>
      </c>
      <c r="C190" s="2" t="str">
        <f>IFERROR(VLOOKUP(A190,'Aug_2019Sales(Aggregated)'!A:D,4,0),"-")</f>
        <v>-</v>
      </c>
      <c r="D190" s="2" t="str">
        <f>IF(VLOOKUP(A190,'New Items'!A:B,2,FALSE)="New","Yes","No")</f>
        <v>Yes</v>
      </c>
      <c r="E190" s="2">
        <v>1</v>
      </c>
      <c r="F190" s="3">
        <v>40</v>
      </c>
      <c r="G190" s="3">
        <v>12.35</v>
      </c>
      <c r="H190" s="3">
        <v>40</v>
      </c>
      <c r="I190" s="3">
        <v>27.65</v>
      </c>
      <c r="J190" s="4">
        <v>0.69</v>
      </c>
      <c r="K190" s="2" t="str">
        <f t="shared" si="4"/>
        <v>Above Average</v>
      </c>
      <c r="L190" s="2" t="str">
        <f t="shared" si="5"/>
        <v>Standard</v>
      </c>
    </row>
    <row r="191" spans="1:12" x14ac:dyDescent="0.35">
      <c r="A191" s="2" t="s">
        <v>121</v>
      </c>
      <c r="B191" s="2" t="str">
        <f>IFERROR(VLOOKUP(A191,'Aug_2019Sales(Aggregated)'!A:C,3,0),"-")</f>
        <v>-</v>
      </c>
      <c r="C191" s="2" t="str">
        <f>IFERROR(VLOOKUP(A191,'Aug_2019Sales(Aggregated)'!A:D,4,0),"-")</f>
        <v>-</v>
      </c>
      <c r="D191" s="2" t="str">
        <f>IF(VLOOKUP(A191,'New Items'!A:B,2,FALSE)="New","Yes","No")</f>
        <v>Yes</v>
      </c>
      <c r="E191" s="2">
        <v>1</v>
      </c>
      <c r="F191" s="3">
        <v>22</v>
      </c>
      <c r="G191" s="3">
        <v>5.3</v>
      </c>
      <c r="H191" s="3">
        <v>22</v>
      </c>
      <c r="I191" s="3">
        <v>16.7</v>
      </c>
      <c r="J191" s="4">
        <v>0.76</v>
      </c>
      <c r="K191" s="2" t="str">
        <f t="shared" si="4"/>
        <v>Above Average</v>
      </c>
      <c r="L191" s="2" t="str">
        <f t="shared" si="5"/>
        <v>Standard</v>
      </c>
    </row>
    <row r="192" spans="1:12" x14ac:dyDescent="0.35">
      <c r="A192" s="2" t="s">
        <v>122</v>
      </c>
      <c r="B192" s="2" t="str">
        <f>IFERROR(VLOOKUP(A192,'Aug_2019Sales(Aggregated)'!A:C,3,0),"-")</f>
        <v>-</v>
      </c>
      <c r="C192" s="2" t="str">
        <f>IFERROR(VLOOKUP(A192,'Aug_2019Sales(Aggregated)'!A:D,4,0),"-")</f>
        <v>-</v>
      </c>
      <c r="D192" s="2" t="str">
        <f>IF(VLOOKUP(A192,'New Items'!A:B,2,FALSE)="New","Yes","No")</f>
        <v>Yes</v>
      </c>
      <c r="E192" s="2">
        <v>1</v>
      </c>
      <c r="F192" s="3">
        <v>55</v>
      </c>
      <c r="G192" s="3">
        <v>14.95</v>
      </c>
      <c r="H192" s="3">
        <v>55</v>
      </c>
      <c r="I192" s="3">
        <v>40.049999999999997</v>
      </c>
      <c r="J192" s="4">
        <v>0.73</v>
      </c>
      <c r="K192" s="2" t="str">
        <f t="shared" si="4"/>
        <v>Above Average</v>
      </c>
      <c r="L192" s="2" t="str">
        <f t="shared" si="5"/>
        <v>Standard</v>
      </c>
    </row>
    <row r="193" spans="1:12" x14ac:dyDescent="0.35">
      <c r="A193" s="2" t="s">
        <v>80</v>
      </c>
      <c r="B193" s="2" t="str">
        <f>IFERROR(VLOOKUP(A193,'Aug_2019Sales(Aggregated)'!A:C,3,0),"-")</f>
        <v>-</v>
      </c>
      <c r="C193" s="2" t="str">
        <f>IFERROR(VLOOKUP(A193,'Aug_2019Sales(Aggregated)'!A:D,4,0),"-")</f>
        <v>-</v>
      </c>
      <c r="D193" s="2" t="str">
        <f>IF(VLOOKUP(A193,'New Items'!A:B,2,FALSE)="New","Yes","No")</f>
        <v>Yes</v>
      </c>
      <c r="E193" s="2">
        <v>1</v>
      </c>
      <c r="F193" s="3">
        <v>74</v>
      </c>
      <c r="G193" s="3">
        <v>23.69</v>
      </c>
      <c r="H193" s="3">
        <v>74</v>
      </c>
      <c r="I193" s="3">
        <v>50.31</v>
      </c>
      <c r="J193" s="4">
        <v>0.68</v>
      </c>
      <c r="K193" s="2" t="str">
        <f t="shared" si="4"/>
        <v>Above Average</v>
      </c>
      <c r="L193" s="2" t="str">
        <f t="shared" si="5"/>
        <v>Standard</v>
      </c>
    </row>
    <row r="194" spans="1:12" x14ac:dyDescent="0.35">
      <c r="A194" s="2" t="s">
        <v>81</v>
      </c>
      <c r="B194" s="2" t="str">
        <f>IFERROR(VLOOKUP(A194,'Aug_2019Sales(Aggregated)'!A:C,3,0),"-")</f>
        <v>-</v>
      </c>
      <c r="C194" s="2" t="str">
        <f>IFERROR(VLOOKUP(A194,'Aug_2019Sales(Aggregated)'!A:D,4,0),"-")</f>
        <v>-</v>
      </c>
      <c r="D194" s="2" t="str">
        <f>IF(VLOOKUP(A194,'New Items'!A:B,2,FALSE)="New","Yes","No")</f>
        <v>Yes</v>
      </c>
      <c r="E194" s="2">
        <v>1</v>
      </c>
      <c r="F194" s="3">
        <v>39</v>
      </c>
      <c r="G194" s="3">
        <v>10.97</v>
      </c>
      <c r="H194" s="3">
        <v>39</v>
      </c>
      <c r="I194" s="3">
        <v>28.03</v>
      </c>
      <c r="J194" s="4">
        <v>0.72</v>
      </c>
      <c r="K194" s="2" t="str">
        <f t="shared" si="4"/>
        <v>Above Average</v>
      </c>
      <c r="L194" s="2" t="str">
        <f t="shared" si="5"/>
        <v>Standard</v>
      </c>
    </row>
    <row r="195" spans="1:12" x14ac:dyDescent="0.35">
      <c r="A195" s="2" t="s">
        <v>81</v>
      </c>
      <c r="B195" s="2" t="str">
        <f>IFERROR(VLOOKUP(A195,'Aug_2019Sales(Aggregated)'!A:C,3,0),"-")</f>
        <v>-</v>
      </c>
      <c r="C195" s="2" t="str">
        <f>IFERROR(VLOOKUP(A195,'Aug_2019Sales(Aggregated)'!A:D,4,0),"-")</f>
        <v>-</v>
      </c>
      <c r="D195" s="2" t="str">
        <f>IF(VLOOKUP(A195,'New Items'!A:B,2,FALSE)="New","Yes","No")</f>
        <v>Yes</v>
      </c>
      <c r="E195" s="2">
        <v>1</v>
      </c>
      <c r="F195" s="3">
        <v>39</v>
      </c>
      <c r="G195" s="3">
        <v>10.97</v>
      </c>
      <c r="H195" s="3">
        <v>39</v>
      </c>
      <c r="I195" s="3">
        <v>28.03</v>
      </c>
      <c r="J195" s="4">
        <v>0.72</v>
      </c>
      <c r="K195" s="2" t="str">
        <f t="shared" ref="K195:K258" si="6">IF(I195&lt;AVERAGE(I:I),"Above Average","Average")</f>
        <v>Above Average</v>
      </c>
      <c r="L195" s="2" t="str">
        <f t="shared" ref="L195:L258" si="7">IF(H195&gt;100,"High Dollar","Standard")</f>
        <v>Standard</v>
      </c>
    </row>
    <row r="196" spans="1:12" x14ac:dyDescent="0.35">
      <c r="A196" s="2" t="s">
        <v>81</v>
      </c>
      <c r="B196" s="2" t="str">
        <f>IFERROR(VLOOKUP(A196,'Aug_2019Sales(Aggregated)'!A:C,3,0),"-")</f>
        <v>-</v>
      </c>
      <c r="C196" s="2" t="str">
        <f>IFERROR(VLOOKUP(A196,'Aug_2019Sales(Aggregated)'!A:D,4,0),"-")</f>
        <v>-</v>
      </c>
      <c r="D196" s="2" t="str">
        <f>IF(VLOOKUP(A196,'New Items'!A:B,2,FALSE)="New","Yes","No")</f>
        <v>Yes</v>
      </c>
      <c r="E196" s="2">
        <v>1</v>
      </c>
      <c r="F196" s="3">
        <v>39</v>
      </c>
      <c r="G196" s="3">
        <v>10.97</v>
      </c>
      <c r="H196" s="3">
        <v>39</v>
      </c>
      <c r="I196" s="3">
        <v>28.03</v>
      </c>
      <c r="J196" s="4">
        <v>0.72</v>
      </c>
      <c r="K196" s="2" t="str">
        <f t="shared" si="6"/>
        <v>Above Average</v>
      </c>
      <c r="L196" s="2" t="str">
        <f t="shared" si="7"/>
        <v>Standard</v>
      </c>
    </row>
    <row r="197" spans="1:12" x14ac:dyDescent="0.35">
      <c r="A197" s="2" t="s">
        <v>82</v>
      </c>
      <c r="B197" s="2" t="str">
        <f>IFERROR(VLOOKUP(A197,'Aug_2019Sales(Aggregated)'!A:C,3,0),"-")</f>
        <v>-</v>
      </c>
      <c r="C197" s="2" t="str">
        <f>IFERROR(VLOOKUP(A197,'Aug_2019Sales(Aggregated)'!A:D,4,0),"-")</f>
        <v>-</v>
      </c>
      <c r="D197" s="2" t="str">
        <f>IF(VLOOKUP(A197,'New Items'!A:B,2,FALSE)="New","Yes","No")</f>
        <v>Yes</v>
      </c>
      <c r="E197" s="2">
        <v>1</v>
      </c>
      <c r="F197" s="3">
        <v>39</v>
      </c>
      <c r="G197" s="3">
        <v>10.97</v>
      </c>
      <c r="H197" s="3">
        <v>39</v>
      </c>
      <c r="I197" s="3">
        <v>28.03</v>
      </c>
      <c r="J197" s="4">
        <v>0.72</v>
      </c>
      <c r="K197" s="2" t="str">
        <f t="shared" si="6"/>
        <v>Above Average</v>
      </c>
      <c r="L197" s="2" t="str">
        <f t="shared" si="7"/>
        <v>Standard</v>
      </c>
    </row>
    <row r="198" spans="1:12" x14ac:dyDescent="0.35">
      <c r="A198" s="2" t="s">
        <v>123</v>
      </c>
      <c r="B198" s="2" t="str">
        <f>IFERROR(VLOOKUP(A198,'Aug_2019Sales(Aggregated)'!A:C,3,0),"-")</f>
        <v>-</v>
      </c>
      <c r="C198" s="2" t="str">
        <f>IFERROR(VLOOKUP(A198,'Aug_2019Sales(Aggregated)'!A:D,4,0),"-")</f>
        <v>-</v>
      </c>
      <c r="D198" s="2" t="str">
        <f>IF(VLOOKUP(A198,'New Items'!A:B,2,FALSE)="New","Yes","No")</f>
        <v>Yes</v>
      </c>
      <c r="E198" s="2">
        <v>1</v>
      </c>
      <c r="F198" s="3">
        <v>35</v>
      </c>
      <c r="G198" s="3">
        <v>10.41</v>
      </c>
      <c r="H198" s="3">
        <v>35</v>
      </c>
      <c r="I198" s="3">
        <v>24.59</v>
      </c>
      <c r="J198" s="4">
        <v>0.7</v>
      </c>
      <c r="K198" s="2" t="str">
        <f t="shared" si="6"/>
        <v>Above Average</v>
      </c>
      <c r="L198" s="2" t="str">
        <f t="shared" si="7"/>
        <v>Standard</v>
      </c>
    </row>
    <row r="199" spans="1:12" x14ac:dyDescent="0.35">
      <c r="A199" s="2" t="s">
        <v>124</v>
      </c>
      <c r="B199" s="2" t="str">
        <f>IFERROR(VLOOKUP(A199,'Aug_2019Sales(Aggregated)'!A:C,3,0),"-")</f>
        <v>FITNESS</v>
      </c>
      <c r="C199" s="2" t="str">
        <f>IFERROR(VLOOKUP(A199,'Aug_2019Sales(Aggregated)'!A:D,4,0),"-")</f>
        <v>LOWER BODY</v>
      </c>
      <c r="D199" s="2" t="str">
        <f>IF(VLOOKUP(A199,'New Items'!A:B,2,FALSE)="New","Yes","No")</f>
        <v>Yes</v>
      </c>
      <c r="E199" s="2">
        <v>1</v>
      </c>
      <c r="F199" s="3">
        <v>39</v>
      </c>
      <c r="G199" s="3">
        <v>9.4499999999999993</v>
      </c>
      <c r="H199" s="3">
        <v>39</v>
      </c>
      <c r="I199" s="3">
        <v>29.55</v>
      </c>
      <c r="J199" s="4">
        <v>0.76</v>
      </c>
      <c r="K199" s="2" t="str">
        <f t="shared" si="6"/>
        <v>Above Average</v>
      </c>
      <c r="L199" s="2" t="str">
        <f t="shared" si="7"/>
        <v>Standard</v>
      </c>
    </row>
    <row r="200" spans="1:12" x14ac:dyDescent="0.35">
      <c r="A200" s="2" t="s">
        <v>125</v>
      </c>
      <c r="B200" s="2" t="str">
        <f>IFERROR(VLOOKUP(A200,'Aug_2019Sales(Aggregated)'!A:C,3,0),"-")</f>
        <v>FITNESS</v>
      </c>
      <c r="C200" s="2" t="str">
        <f>IFERROR(VLOOKUP(A200,'Aug_2019Sales(Aggregated)'!A:D,4,0),"-")</f>
        <v>LOWER BODY</v>
      </c>
      <c r="D200" s="2" t="str">
        <f>IF(VLOOKUP(A200,'New Items'!A:B,2,FALSE)="New","Yes","No")</f>
        <v>Yes</v>
      </c>
      <c r="E200" s="2">
        <v>1</v>
      </c>
      <c r="F200" s="3">
        <v>40</v>
      </c>
      <c r="G200" s="3">
        <v>7.69</v>
      </c>
      <c r="H200" s="3">
        <v>40</v>
      </c>
      <c r="I200" s="3">
        <v>32.31</v>
      </c>
      <c r="J200" s="4">
        <v>0.81</v>
      </c>
      <c r="K200" s="2" t="str">
        <f t="shared" si="6"/>
        <v>Above Average</v>
      </c>
      <c r="L200" s="2" t="str">
        <f t="shared" si="7"/>
        <v>Standard</v>
      </c>
    </row>
    <row r="201" spans="1:12" x14ac:dyDescent="0.35">
      <c r="A201" s="2" t="s">
        <v>126</v>
      </c>
      <c r="B201" s="2" t="str">
        <f>IFERROR(VLOOKUP(A201,'Aug_2019Sales(Aggregated)'!A:C,3,0),"-")</f>
        <v>-</v>
      </c>
      <c r="C201" s="2" t="str">
        <f>IFERROR(VLOOKUP(A201,'Aug_2019Sales(Aggregated)'!A:D,4,0),"-")</f>
        <v>-</v>
      </c>
      <c r="D201" s="2" t="str">
        <f>IF(VLOOKUP(A201,'New Items'!A:B,2,FALSE)="New","Yes","No")</f>
        <v>Yes</v>
      </c>
      <c r="E201" s="2">
        <v>1</v>
      </c>
      <c r="F201" s="3">
        <v>25</v>
      </c>
      <c r="G201" s="3">
        <v>7.77</v>
      </c>
      <c r="H201" s="3">
        <v>25</v>
      </c>
      <c r="I201" s="3">
        <v>17.23</v>
      </c>
      <c r="J201" s="4">
        <v>0.69</v>
      </c>
      <c r="K201" s="2" t="str">
        <f t="shared" si="6"/>
        <v>Above Average</v>
      </c>
      <c r="L201" s="2" t="str">
        <f t="shared" si="7"/>
        <v>Standard</v>
      </c>
    </row>
    <row r="202" spans="1:12" x14ac:dyDescent="0.35">
      <c r="A202" s="2" t="s">
        <v>83</v>
      </c>
      <c r="B202" s="2" t="str">
        <f>IFERROR(VLOOKUP(A202,'Aug_2019Sales(Aggregated)'!A:C,3,0),"-")</f>
        <v>ESSENTIALS</v>
      </c>
      <c r="C202" s="2" t="str">
        <f>IFERROR(VLOOKUP(A202,'Aug_2019Sales(Aggregated)'!A:D,4,0),"-")</f>
        <v>BATH</v>
      </c>
      <c r="D202" s="2" t="str">
        <f>IF(VLOOKUP(A202,'New Items'!A:B,2,FALSE)="New","Yes","No")</f>
        <v>Yes</v>
      </c>
      <c r="E202" s="2">
        <v>1</v>
      </c>
      <c r="F202" s="3">
        <v>3</v>
      </c>
      <c r="G202" s="3">
        <v>0.72</v>
      </c>
      <c r="H202" s="3">
        <v>3</v>
      </c>
      <c r="I202" s="3">
        <v>2.2799999999999998</v>
      </c>
      <c r="J202" s="4">
        <v>0.76</v>
      </c>
      <c r="K202" s="2" t="str">
        <f t="shared" si="6"/>
        <v>Above Average</v>
      </c>
      <c r="L202" s="2" t="str">
        <f t="shared" si="7"/>
        <v>Standard</v>
      </c>
    </row>
    <row r="203" spans="1:12" x14ac:dyDescent="0.35">
      <c r="A203" s="2" t="s">
        <v>83</v>
      </c>
      <c r="B203" s="2" t="str">
        <f>IFERROR(VLOOKUP(A203,'Aug_2019Sales(Aggregated)'!A:C,3,0),"-")</f>
        <v>ESSENTIALS</v>
      </c>
      <c r="C203" s="2" t="str">
        <f>IFERROR(VLOOKUP(A203,'Aug_2019Sales(Aggregated)'!A:D,4,0),"-")</f>
        <v>BATH</v>
      </c>
      <c r="D203" s="2" t="str">
        <f>IF(VLOOKUP(A203,'New Items'!A:B,2,FALSE)="New","Yes","No")</f>
        <v>Yes</v>
      </c>
      <c r="E203" s="2">
        <v>1</v>
      </c>
      <c r="F203" s="3">
        <v>9</v>
      </c>
      <c r="G203" s="3">
        <v>2.88</v>
      </c>
      <c r="H203" s="3">
        <v>9</v>
      </c>
      <c r="I203" s="3">
        <v>6.12</v>
      </c>
      <c r="J203" s="4">
        <v>0.68</v>
      </c>
      <c r="K203" s="2" t="str">
        <f t="shared" si="6"/>
        <v>Above Average</v>
      </c>
      <c r="L203" s="2" t="str">
        <f t="shared" si="7"/>
        <v>Standard</v>
      </c>
    </row>
    <row r="204" spans="1:12" x14ac:dyDescent="0.35">
      <c r="A204" s="2" t="s">
        <v>84</v>
      </c>
      <c r="B204" s="2" t="str">
        <f>IFERROR(VLOOKUP(A204,'Aug_2019Sales(Aggregated)'!A:C,3,0),"-")</f>
        <v>-</v>
      </c>
      <c r="C204" s="2" t="str">
        <f>IFERROR(VLOOKUP(A204,'Aug_2019Sales(Aggregated)'!A:D,4,0),"-")</f>
        <v>-</v>
      </c>
      <c r="D204" s="2" t="str">
        <f>IF(VLOOKUP(A204,'New Items'!A:B,2,FALSE)="New","Yes","No")</f>
        <v>Yes</v>
      </c>
      <c r="E204" s="2">
        <v>1</v>
      </c>
      <c r="F204" s="3">
        <v>10.4</v>
      </c>
      <c r="G204" s="3">
        <v>2.95</v>
      </c>
      <c r="H204" s="3">
        <v>10.4</v>
      </c>
      <c r="I204" s="3">
        <v>7.45</v>
      </c>
      <c r="J204" s="4">
        <v>0.72</v>
      </c>
      <c r="K204" s="2" t="str">
        <f t="shared" si="6"/>
        <v>Above Average</v>
      </c>
      <c r="L204" s="2" t="str">
        <f t="shared" si="7"/>
        <v>Standard</v>
      </c>
    </row>
    <row r="205" spans="1:12" x14ac:dyDescent="0.35">
      <c r="A205" s="2" t="s">
        <v>127</v>
      </c>
      <c r="B205" s="2" t="str">
        <f>IFERROR(VLOOKUP(A205,'Aug_2019Sales(Aggregated)'!A:C,3,0),"-")</f>
        <v>-</v>
      </c>
      <c r="C205" s="2" t="str">
        <f>IFERROR(VLOOKUP(A205,'Aug_2019Sales(Aggregated)'!A:D,4,0),"-")</f>
        <v>-</v>
      </c>
      <c r="D205" s="2" t="str">
        <f>IF(VLOOKUP(A205,'New Items'!A:B,2,FALSE)="New","Yes","No")</f>
        <v>Yes</v>
      </c>
      <c r="E205" s="2">
        <v>2</v>
      </c>
      <c r="F205" s="3">
        <v>30</v>
      </c>
      <c r="G205" s="3">
        <v>6.8</v>
      </c>
      <c r="H205" s="3">
        <v>15</v>
      </c>
      <c r="I205" s="3">
        <v>23.2</v>
      </c>
      <c r="J205" s="4">
        <v>0.77</v>
      </c>
      <c r="K205" s="2" t="str">
        <f t="shared" si="6"/>
        <v>Above Average</v>
      </c>
      <c r="L205" s="2" t="str">
        <f t="shared" si="7"/>
        <v>Standard</v>
      </c>
    </row>
    <row r="206" spans="1:12" x14ac:dyDescent="0.35">
      <c r="A206" s="2" t="s">
        <v>85</v>
      </c>
      <c r="B206" s="2" t="str">
        <f>IFERROR(VLOOKUP(A206,'Aug_2019Sales(Aggregated)'!A:C,3,0),"-")</f>
        <v>-</v>
      </c>
      <c r="C206" s="2" t="str">
        <f>IFERROR(VLOOKUP(A206,'Aug_2019Sales(Aggregated)'!A:D,4,0),"-")</f>
        <v>-</v>
      </c>
      <c r="D206" s="2" t="str">
        <f>IF(VLOOKUP(A206,'New Items'!A:B,2,FALSE)="New","Yes","No")</f>
        <v>Yes</v>
      </c>
      <c r="E206" s="2">
        <v>1</v>
      </c>
      <c r="F206" s="3">
        <v>45</v>
      </c>
      <c r="G206" s="3">
        <v>16.5</v>
      </c>
      <c r="H206" s="3">
        <v>45</v>
      </c>
      <c r="I206" s="3">
        <v>28.5</v>
      </c>
      <c r="J206" s="4">
        <v>0.63</v>
      </c>
      <c r="K206" s="2" t="str">
        <f t="shared" si="6"/>
        <v>Above Average</v>
      </c>
      <c r="L206" s="2" t="str">
        <f t="shared" si="7"/>
        <v>Standard</v>
      </c>
    </row>
    <row r="207" spans="1:12" x14ac:dyDescent="0.35">
      <c r="A207" s="2" t="s">
        <v>86</v>
      </c>
      <c r="B207" s="2" t="str">
        <f>IFERROR(VLOOKUP(A207,'Aug_2019Sales(Aggregated)'!A:C,3,0),"-")</f>
        <v>ESSENTIALS</v>
      </c>
      <c r="C207" s="2" t="str">
        <f>IFERROR(VLOOKUP(A207,'Aug_2019Sales(Aggregated)'!A:D,4,0),"-")</f>
        <v>BATH</v>
      </c>
      <c r="D207" s="2" t="str">
        <f>IF(VLOOKUP(A207,'New Items'!A:B,2,FALSE)="New","Yes","No")</f>
        <v>Yes</v>
      </c>
      <c r="E207" s="2">
        <v>2</v>
      </c>
      <c r="F207" s="3">
        <v>84</v>
      </c>
      <c r="G207" s="3">
        <v>24.76</v>
      </c>
      <c r="H207" s="3">
        <v>42</v>
      </c>
      <c r="I207" s="3">
        <v>59.24</v>
      </c>
      <c r="J207" s="4">
        <v>0.71</v>
      </c>
      <c r="K207" s="2" t="str">
        <f t="shared" si="6"/>
        <v>Average</v>
      </c>
      <c r="L207" s="2" t="str">
        <f t="shared" si="7"/>
        <v>Standard</v>
      </c>
    </row>
    <row r="208" spans="1:12" x14ac:dyDescent="0.35">
      <c r="A208" s="2" t="s">
        <v>128</v>
      </c>
      <c r="B208" s="2" t="str">
        <f>IFERROR(VLOOKUP(A208,'Aug_2019Sales(Aggregated)'!A:C,3,0),"-")</f>
        <v>ESSENTIALS</v>
      </c>
      <c r="C208" s="2" t="str">
        <f>IFERROR(VLOOKUP(A208,'Aug_2019Sales(Aggregated)'!A:D,4,0),"-")</f>
        <v>BATH</v>
      </c>
      <c r="D208" s="2" t="str">
        <f>IF(VLOOKUP(A208,'New Items'!A:B,2,FALSE)="New","Yes","No")</f>
        <v>Yes</v>
      </c>
      <c r="E208" s="2">
        <v>2</v>
      </c>
      <c r="F208" s="3">
        <v>42</v>
      </c>
      <c r="G208" s="3">
        <v>14.86</v>
      </c>
      <c r="H208" s="3">
        <v>21</v>
      </c>
      <c r="I208" s="3">
        <v>27.14</v>
      </c>
      <c r="J208" s="4">
        <v>0.65</v>
      </c>
      <c r="K208" s="2" t="str">
        <f t="shared" si="6"/>
        <v>Above Average</v>
      </c>
      <c r="L208" s="2" t="str">
        <f t="shared" si="7"/>
        <v>Standard</v>
      </c>
    </row>
    <row r="209" spans="1:12" x14ac:dyDescent="0.35">
      <c r="A209" s="2" t="s">
        <v>129</v>
      </c>
      <c r="B209" s="2" t="str">
        <f>IFERROR(VLOOKUP(A209,'Aug_2019Sales(Aggregated)'!A:C,3,0),"-")</f>
        <v>ESSENTIALS</v>
      </c>
      <c r="C209" s="2" t="str">
        <f>IFERROR(VLOOKUP(A209,'Aug_2019Sales(Aggregated)'!A:D,4,0),"-")</f>
        <v>BATH</v>
      </c>
      <c r="D209" s="2" t="str">
        <f>IF(VLOOKUP(A209,'New Items'!A:B,2,FALSE)="New","Yes","No")</f>
        <v>Yes</v>
      </c>
      <c r="E209" s="2">
        <v>2</v>
      </c>
      <c r="F209" s="3">
        <v>32</v>
      </c>
      <c r="G209" s="3">
        <v>9.76</v>
      </c>
      <c r="H209" s="3">
        <v>16</v>
      </c>
      <c r="I209" s="3">
        <v>22.24</v>
      </c>
      <c r="J209" s="4">
        <v>0.7</v>
      </c>
      <c r="K209" s="2" t="str">
        <f t="shared" si="6"/>
        <v>Above Average</v>
      </c>
      <c r="L209" s="2" t="str">
        <f t="shared" si="7"/>
        <v>Standard</v>
      </c>
    </row>
    <row r="210" spans="1:12" x14ac:dyDescent="0.35">
      <c r="A210" s="2" t="s">
        <v>88</v>
      </c>
      <c r="B210" s="2" t="str">
        <f>IFERROR(VLOOKUP(A210,'Aug_2019Sales(Aggregated)'!A:C,3,0),"-")</f>
        <v>AUTOMOTIVE</v>
      </c>
      <c r="C210" s="2" t="str">
        <f>IFERROR(VLOOKUP(A210,'Aug_2019Sales(Aggregated)'!A:D,4,0),"-")</f>
        <v>RINGS</v>
      </c>
      <c r="D210" s="2" t="str">
        <f>IF(VLOOKUP(A210,'New Items'!A:B,2,FALSE)="New","Yes","No")</f>
        <v>Yes</v>
      </c>
      <c r="E210" s="2">
        <v>3</v>
      </c>
      <c r="F210" s="3">
        <v>135</v>
      </c>
      <c r="G210" s="3">
        <v>48.96</v>
      </c>
      <c r="H210" s="3">
        <v>45</v>
      </c>
      <c r="I210" s="3">
        <v>86.04</v>
      </c>
      <c r="J210" s="4">
        <v>0.64</v>
      </c>
      <c r="K210" s="2" t="str">
        <f t="shared" si="6"/>
        <v>Average</v>
      </c>
      <c r="L210" s="2" t="str">
        <f t="shared" si="7"/>
        <v>Standard</v>
      </c>
    </row>
    <row r="211" spans="1:12" x14ac:dyDescent="0.35">
      <c r="A211" s="2" t="s">
        <v>89</v>
      </c>
      <c r="B211" s="2" t="str">
        <f>IFERROR(VLOOKUP(A211,'Aug_2019Sales(Aggregated)'!A:C,3,0),"-")</f>
        <v>ELECTRO</v>
      </c>
      <c r="C211" s="2" t="str">
        <f>IFERROR(VLOOKUP(A211,'Aug_2019Sales(Aggregated)'!A:D,4,0),"-")</f>
        <v>ELECTRO ACCESSORIES</v>
      </c>
      <c r="D211" s="2" t="str">
        <f>IF(VLOOKUP(A211,'New Items'!A:B,2,FALSE)="New","Yes","No")</f>
        <v>Yes</v>
      </c>
      <c r="E211" s="2">
        <v>2</v>
      </c>
      <c r="F211" s="3">
        <v>198</v>
      </c>
      <c r="G211" s="3">
        <v>74.84</v>
      </c>
      <c r="H211" s="3">
        <v>99</v>
      </c>
      <c r="I211" s="3">
        <v>123.16</v>
      </c>
      <c r="J211" s="4">
        <v>0.62</v>
      </c>
      <c r="K211" s="2" t="str">
        <f t="shared" si="6"/>
        <v>Average</v>
      </c>
      <c r="L211" s="2" t="str">
        <f t="shared" si="7"/>
        <v>Standard</v>
      </c>
    </row>
    <row r="212" spans="1:12" x14ac:dyDescent="0.35">
      <c r="A212" s="2" t="s">
        <v>90</v>
      </c>
      <c r="B212" s="2" t="str">
        <f>IFERROR(VLOOKUP(A212,'Aug_2019Sales(Aggregated)'!A:C,3,0),"-")</f>
        <v>GEAR</v>
      </c>
      <c r="C212" s="2" t="str">
        <f>IFERROR(VLOOKUP(A212,'Aug_2019Sales(Aggregated)'!A:D,4,0),"-")</f>
        <v>OUTERWEAR</v>
      </c>
      <c r="D212" s="2" t="str">
        <f>IF(VLOOKUP(A212,'New Items'!A:B,2,FALSE)="New","Yes","No")</f>
        <v>Yes</v>
      </c>
      <c r="E212" s="2">
        <v>1</v>
      </c>
      <c r="F212" s="3">
        <v>99</v>
      </c>
      <c r="G212" s="3">
        <v>35.97</v>
      </c>
      <c r="H212" s="3">
        <v>99</v>
      </c>
      <c r="I212" s="3">
        <v>63.03</v>
      </c>
      <c r="J212" s="4">
        <v>0.64</v>
      </c>
      <c r="K212" s="2" t="str">
        <f t="shared" si="6"/>
        <v>Average</v>
      </c>
      <c r="L212" s="2" t="str">
        <f t="shared" si="7"/>
        <v>Standard</v>
      </c>
    </row>
    <row r="213" spans="1:12" x14ac:dyDescent="0.35">
      <c r="A213" s="2" t="s">
        <v>130</v>
      </c>
      <c r="B213" s="2" t="str">
        <f>IFERROR(VLOOKUP(A213,'Aug_2019Sales(Aggregated)'!A:C,3,0),"-")</f>
        <v>ELECTRO</v>
      </c>
      <c r="C213" s="2" t="str">
        <f>IFERROR(VLOOKUP(A213,'Aug_2019Sales(Aggregated)'!A:D,4,0),"-")</f>
        <v>COMPLETE KIT</v>
      </c>
      <c r="D213" s="2" t="str">
        <f>IF(VLOOKUP(A213,'New Items'!A:B,2,FALSE)="New","Yes","No")</f>
        <v>Yes</v>
      </c>
      <c r="E213" s="2">
        <v>1</v>
      </c>
      <c r="F213" s="3">
        <v>79</v>
      </c>
      <c r="G213" s="3">
        <v>23.97</v>
      </c>
      <c r="H213" s="3">
        <v>79</v>
      </c>
      <c r="I213" s="3">
        <v>55.03</v>
      </c>
      <c r="J213" s="4">
        <v>0.7</v>
      </c>
      <c r="K213" s="2" t="str">
        <f t="shared" si="6"/>
        <v>Above Average</v>
      </c>
      <c r="L213" s="2" t="str">
        <f t="shared" si="7"/>
        <v>Standard</v>
      </c>
    </row>
    <row r="214" spans="1:12" x14ac:dyDescent="0.35">
      <c r="A214" s="2" t="s">
        <v>131</v>
      </c>
      <c r="B214" s="2" t="str">
        <f>IFERROR(VLOOKUP(A214,'Aug_2019Sales(Aggregated)'!A:C,3,0),"-")</f>
        <v>COSMETICS</v>
      </c>
      <c r="C214" s="2" t="str">
        <f>IFERROR(VLOOKUP(A214,'Aug_2019Sales(Aggregated)'!A:D,4,0),"-")</f>
        <v>MASKS</v>
      </c>
      <c r="D214" s="2" t="str">
        <f>IF(VLOOKUP(A214,'New Items'!A:B,2,FALSE)="New","Yes","No")</f>
        <v>Yes</v>
      </c>
      <c r="E214" s="2">
        <v>1</v>
      </c>
      <c r="F214" s="3">
        <v>55</v>
      </c>
      <c r="G214" s="3">
        <v>17.649999999999999</v>
      </c>
      <c r="H214" s="3">
        <v>55</v>
      </c>
      <c r="I214" s="3">
        <v>37.35</v>
      </c>
      <c r="J214" s="4">
        <v>0.68</v>
      </c>
      <c r="K214" s="2" t="str">
        <f t="shared" si="6"/>
        <v>Above Average</v>
      </c>
      <c r="L214" s="2" t="str">
        <f t="shared" si="7"/>
        <v>Standard</v>
      </c>
    </row>
    <row r="215" spans="1:12" x14ac:dyDescent="0.35">
      <c r="A215" s="2" t="s">
        <v>92</v>
      </c>
      <c r="B215" s="2" t="str">
        <f>IFERROR(VLOOKUP(A215,'Aug_2019Sales(Aggregated)'!A:C,3,0),"-")</f>
        <v>COSMETICS</v>
      </c>
      <c r="C215" s="2" t="str">
        <f>IFERROR(VLOOKUP(A215,'Aug_2019Sales(Aggregated)'!A:D,4,0),"-")</f>
        <v>MASKS</v>
      </c>
      <c r="D215" s="2" t="str">
        <f>IF(VLOOKUP(A215,'New Items'!A:B,2,FALSE)="New","Yes","No")</f>
        <v>Yes</v>
      </c>
      <c r="E215" s="2">
        <v>1</v>
      </c>
      <c r="F215" s="3">
        <v>59</v>
      </c>
      <c r="G215" s="3">
        <v>20.3</v>
      </c>
      <c r="H215" s="3">
        <v>59</v>
      </c>
      <c r="I215" s="3">
        <v>38.700000000000003</v>
      </c>
      <c r="J215" s="4">
        <v>0.66</v>
      </c>
      <c r="K215" s="2" t="str">
        <f t="shared" si="6"/>
        <v>Above Average</v>
      </c>
      <c r="L215" s="2" t="str">
        <f t="shared" si="7"/>
        <v>Standard</v>
      </c>
    </row>
    <row r="216" spans="1:12" x14ac:dyDescent="0.35">
      <c r="A216" s="2" t="s">
        <v>94</v>
      </c>
      <c r="B216" s="2" t="str">
        <f>IFERROR(VLOOKUP(A216,'Aug_2019Sales(Aggregated)'!A:C,3,0),"-")</f>
        <v>-</v>
      </c>
      <c r="C216" s="2" t="str">
        <f>IFERROR(VLOOKUP(A216,'Aug_2019Sales(Aggregated)'!A:D,4,0),"-")</f>
        <v>-</v>
      </c>
      <c r="D216" s="2" t="str">
        <f>IF(VLOOKUP(A216,'New Items'!A:B,2,FALSE)="New","Yes","No")</f>
        <v>Yes</v>
      </c>
      <c r="E216" s="2">
        <v>2</v>
      </c>
      <c r="F216" s="3">
        <v>100</v>
      </c>
      <c r="G216" s="3">
        <v>35.299999999999997</v>
      </c>
      <c r="H216" s="3">
        <v>50</v>
      </c>
      <c r="I216" s="3">
        <v>64.7</v>
      </c>
      <c r="J216" s="4">
        <v>0.65</v>
      </c>
      <c r="K216" s="2" t="str">
        <f t="shared" si="6"/>
        <v>Average</v>
      </c>
      <c r="L216" s="2" t="str">
        <f t="shared" si="7"/>
        <v>Standard</v>
      </c>
    </row>
    <row r="217" spans="1:12" x14ac:dyDescent="0.35">
      <c r="A217" s="2" t="s">
        <v>132</v>
      </c>
      <c r="B217" s="2" t="str">
        <f>IFERROR(VLOOKUP(A217,'Aug_2019Sales(Aggregated)'!A:C,3,0),"-")</f>
        <v>COSMETICS</v>
      </c>
      <c r="C217" s="2" t="str">
        <f>IFERROR(VLOOKUP(A217,'Aug_2019Sales(Aggregated)'!A:D,4,0),"-")</f>
        <v>MASKS</v>
      </c>
      <c r="D217" s="2" t="str">
        <f>IF(VLOOKUP(A217,'New Items'!A:B,2,FALSE)="New","Yes","No")</f>
        <v>Yes</v>
      </c>
      <c r="E217" s="2">
        <v>1</v>
      </c>
      <c r="F217" s="3">
        <v>50</v>
      </c>
      <c r="G217" s="3">
        <v>14.5</v>
      </c>
      <c r="H217" s="3">
        <v>50</v>
      </c>
      <c r="I217" s="3">
        <v>35.5</v>
      </c>
      <c r="J217" s="4">
        <v>0.71</v>
      </c>
      <c r="K217" s="2" t="str">
        <f t="shared" si="6"/>
        <v>Above Average</v>
      </c>
      <c r="L217" s="2" t="str">
        <f t="shared" si="7"/>
        <v>Standard</v>
      </c>
    </row>
    <row r="218" spans="1:12" x14ac:dyDescent="0.35">
      <c r="A218" s="2" t="s">
        <v>133</v>
      </c>
      <c r="B218" s="2" t="str">
        <f>IFERROR(VLOOKUP(A218,'Aug_2019Sales(Aggregated)'!A:C,3,0),"-")</f>
        <v>COSMETICS</v>
      </c>
      <c r="C218" s="2" t="str">
        <f>IFERROR(VLOOKUP(A218,'Aug_2019Sales(Aggregated)'!A:D,4,0),"-")</f>
        <v>MASKS</v>
      </c>
      <c r="D218" s="2" t="str">
        <f>IF(VLOOKUP(A218,'New Items'!A:B,2,FALSE)="New","Yes","No")</f>
        <v>Yes</v>
      </c>
      <c r="E218" s="2">
        <v>1</v>
      </c>
      <c r="F218" s="3">
        <v>50</v>
      </c>
      <c r="G218" s="3">
        <v>12.75</v>
      </c>
      <c r="H218" s="3">
        <v>50</v>
      </c>
      <c r="I218" s="3">
        <v>37.25</v>
      </c>
      <c r="J218" s="4">
        <v>0.75</v>
      </c>
      <c r="K218" s="2" t="str">
        <f t="shared" si="6"/>
        <v>Above Average</v>
      </c>
      <c r="L218" s="2" t="str">
        <f t="shared" si="7"/>
        <v>Standard</v>
      </c>
    </row>
    <row r="219" spans="1:12" x14ac:dyDescent="0.35">
      <c r="A219" s="2" t="s">
        <v>8</v>
      </c>
      <c r="B219" s="2" t="str">
        <f>IFERROR(VLOOKUP(A219,'Aug_2019Sales(Aggregated)'!A:C,3,0),"-")</f>
        <v>-</v>
      </c>
      <c r="C219" s="2" t="str">
        <f>IFERROR(VLOOKUP(A219,'Aug_2019Sales(Aggregated)'!A:D,4,0),"-")</f>
        <v>-</v>
      </c>
      <c r="D219" s="2" t="str">
        <f>IF(VLOOKUP(A219,'New Items'!A:B,2,FALSE)="New","Yes","No")</f>
        <v>Yes</v>
      </c>
      <c r="E219" s="2">
        <v>1</v>
      </c>
      <c r="F219" s="3">
        <v>78</v>
      </c>
      <c r="G219" s="3">
        <v>26.93</v>
      </c>
      <c r="H219" s="3">
        <v>78</v>
      </c>
      <c r="I219" s="3">
        <v>51.07</v>
      </c>
      <c r="J219" s="4">
        <v>0.65</v>
      </c>
      <c r="K219" s="2" t="str">
        <f t="shared" si="6"/>
        <v>Above Average</v>
      </c>
      <c r="L219" s="2" t="str">
        <f t="shared" si="7"/>
        <v>Standard</v>
      </c>
    </row>
    <row r="220" spans="1:12" x14ac:dyDescent="0.35">
      <c r="A220" s="2" t="s">
        <v>134</v>
      </c>
      <c r="B220" s="2" t="str">
        <f>IFERROR(VLOOKUP(A220,'Aug_2019Sales(Aggregated)'!A:C,3,0),"-")</f>
        <v>COSMETICS</v>
      </c>
      <c r="C220" s="2" t="str">
        <f>IFERROR(VLOOKUP(A220,'Aug_2019Sales(Aggregated)'!A:D,4,0),"-")</f>
        <v>MASKS</v>
      </c>
      <c r="D220" s="2" t="str">
        <f>IF(VLOOKUP(A220,'New Items'!A:B,2,FALSE)="New","Yes","No")</f>
        <v>Yes</v>
      </c>
      <c r="E220" s="2">
        <v>1</v>
      </c>
      <c r="F220" s="3">
        <v>57</v>
      </c>
      <c r="G220" s="3">
        <v>19.93</v>
      </c>
      <c r="H220" s="3">
        <v>57</v>
      </c>
      <c r="I220" s="3">
        <v>37.07</v>
      </c>
      <c r="J220" s="4">
        <v>0.65</v>
      </c>
      <c r="K220" s="2" t="str">
        <f t="shared" si="6"/>
        <v>Above Average</v>
      </c>
      <c r="L220" s="2" t="str">
        <f t="shared" si="7"/>
        <v>Standard</v>
      </c>
    </row>
    <row r="221" spans="1:12" x14ac:dyDescent="0.35">
      <c r="A221" s="2" t="s">
        <v>14</v>
      </c>
      <c r="B221" s="2" t="str">
        <f>IFERROR(VLOOKUP(A221,'Aug_2019Sales(Aggregated)'!A:C,3,0),"-")</f>
        <v>-</v>
      </c>
      <c r="C221" s="2" t="str">
        <f>IFERROR(VLOOKUP(A221,'Aug_2019Sales(Aggregated)'!A:D,4,0),"-")</f>
        <v>-</v>
      </c>
      <c r="D221" s="2" t="str">
        <f>IF(VLOOKUP(A221,'New Items'!A:B,2,FALSE)="New","Yes","No")</f>
        <v>Yes</v>
      </c>
      <c r="E221" s="2">
        <v>1</v>
      </c>
      <c r="F221" s="3">
        <v>32</v>
      </c>
      <c r="G221" s="3">
        <v>12.6</v>
      </c>
      <c r="H221" s="3">
        <v>32</v>
      </c>
      <c r="I221" s="3">
        <v>19.399999999999999</v>
      </c>
      <c r="J221" s="4">
        <v>0.61</v>
      </c>
      <c r="K221" s="2" t="str">
        <f t="shared" si="6"/>
        <v>Above Average</v>
      </c>
      <c r="L221" s="2" t="str">
        <f t="shared" si="7"/>
        <v>Standard</v>
      </c>
    </row>
    <row r="222" spans="1:12" x14ac:dyDescent="0.35">
      <c r="A222" s="2" t="s">
        <v>14</v>
      </c>
      <c r="B222" s="2" t="str">
        <f>IFERROR(VLOOKUP(A222,'Aug_2019Sales(Aggregated)'!A:C,3,0),"-")</f>
        <v>-</v>
      </c>
      <c r="C222" s="2" t="str">
        <f>IFERROR(VLOOKUP(A222,'Aug_2019Sales(Aggregated)'!A:D,4,0),"-")</f>
        <v>-</v>
      </c>
      <c r="D222" s="2" t="str">
        <f>IF(VLOOKUP(A222,'New Items'!A:B,2,FALSE)="New","Yes","No")</f>
        <v>Yes</v>
      </c>
      <c r="E222" s="2">
        <v>1</v>
      </c>
      <c r="F222" s="3">
        <v>32</v>
      </c>
      <c r="G222" s="3">
        <v>11.81</v>
      </c>
      <c r="H222" s="3">
        <v>32</v>
      </c>
      <c r="I222" s="3">
        <v>20.190000000000001</v>
      </c>
      <c r="J222" s="4">
        <v>0.63</v>
      </c>
      <c r="K222" s="2" t="str">
        <f t="shared" si="6"/>
        <v>Above Average</v>
      </c>
      <c r="L222" s="2" t="str">
        <f t="shared" si="7"/>
        <v>Standard</v>
      </c>
    </row>
    <row r="223" spans="1:12" x14ac:dyDescent="0.35">
      <c r="A223" s="2" t="s">
        <v>15</v>
      </c>
      <c r="B223" s="2" t="str">
        <f>IFERROR(VLOOKUP(A223,'Aug_2019Sales(Aggregated)'!A:C,3,0),"-")</f>
        <v>FITNESS</v>
      </c>
      <c r="C223" s="2" t="str">
        <f>IFERROR(VLOOKUP(A223,'Aug_2019Sales(Aggregated)'!A:D,4,0),"-")</f>
        <v>ACCESSORIES</v>
      </c>
      <c r="D223" s="2" t="str">
        <f>IF(VLOOKUP(A223,'New Items'!A:B,2,FALSE)="New","Yes","No")</f>
        <v>Yes</v>
      </c>
      <c r="E223" s="2">
        <v>1</v>
      </c>
      <c r="F223" s="3">
        <v>32</v>
      </c>
      <c r="G223" s="3">
        <v>5.5</v>
      </c>
      <c r="H223" s="3">
        <v>32</v>
      </c>
      <c r="I223" s="3">
        <v>26.5</v>
      </c>
      <c r="J223" s="4">
        <v>0.83</v>
      </c>
      <c r="K223" s="2" t="str">
        <f t="shared" si="6"/>
        <v>Above Average</v>
      </c>
      <c r="L223" s="2" t="str">
        <f t="shared" si="7"/>
        <v>Standard</v>
      </c>
    </row>
    <row r="224" spans="1:12" x14ac:dyDescent="0.35">
      <c r="A224" s="2" t="s">
        <v>97</v>
      </c>
      <c r="B224" s="2" t="str">
        <f>IFERROR(VLOOKUP(A224,'Aug_2019Sales(Aggregated)'!A:C,3,0),"-")</f>
        <v>-</v>
      </c>
      <c r="C224" s="2" t="str">
        <f>IFERROR(VLOOKUP(A224,'Aug_2019Sales(Aggregated)'!A:D,4,0),"-")</f>
        <v>-</v>
      </c>
      <c r="D224" s="2" t="str">
        <f>IF(VLOOKUP(A224,'New Items'!A:B,2,FALSE)="New","Yes","No")</f>
        <v>Yes</v>
      </c>
      <c r="E224" s="2">
        <v>1</v>
      </c>
      <c r="F224" s="3">
        <v>11</v>
      </c>
      <c r="G224" s="3">
        <v>2.6</v>
      </c>
      <c r="H224" s="3">
        <v>11</v>
      </c>
      <c r="I224" s="3">
        <v>8.4</v>
      </c>
      <c r="J224" s="4">
        <v>0.76</v>
      </c>
      <c r="K224" s="2" t="str">
        <f t="shared" si="6"/>
        <v>Above Average</v>
      </c>
      <c r="L224" s="2" t="str">
        <f t="shared" si="7"/>
        <v>Standard</v>
      </c>
    </row>
    <row r="225" spans="1:12" x14ac:dyDescent="0.35">
      <c r="A225" s="2" t="s">
        <v>135</v>
      </c>
      <c r="B225" s="2" t="str">
        <f>IFERROR(VLOOKUP(A225,'Aug_2019Sales(Aggregated)'!A:C,3,0),"-")</f>
        <v>FITNESS</v>
      </c>
      <c r="C225" s="2" t="str">
        <f>IFERROR(VLOOKUP(A225,'Aug_2019Sales(Aggregated)'!A:D,4,0),"-")</f>
        <v>ACCESSORIES</v>
      </c>
      <c r="D225" s="2" t="str">
        <f>IF(VLOOKUP(A225,'New Items'!A:B,2,FALSE)="New","Yes","No")</f>
        <v>Yes</v>
      </c>
      <c r="E225" s="2">
        <v>1</v>
      </c>
      <c r="F225" s="3">
        <v>8</v>
      </c>
      <c r="G225" s="3">
        <v>2.1</v>
      </c>
      <c r="H225" s="3">
        <v>8</v>
      </c>
      <c r="I225" s="3">
        <v>5.9</v>
      </c>
      <c r="J225" s="4">
        <v>0.74</v>
      </c>
      <c r="K225" s="2" t="str">
        <f t="shared" si="6"/>
        <v>Above Average</v>
      </c>
      <c r="L225" s="2" t="str">
        <f t="shared" si="7"/>
        <v>Standard</v>
      </c>
    </row>
    <row r="226" spans="1:12" x14ac:dyDescent="0.35">
      <c r="A226" s="2" t="s">
        <v>98</v>
      </c>
      <c r="B226" s="2" t="str">
        <f>IFERROR(VLOOKUP(A226,'Aug_2019Sales(Aggregated)'!A:C,3,0),"-")</f>
        <v>AUTOMOTIVE</v>
      </c>
      <c r="C226" s="2" t="str">
        <f>IFERROR(VLOOKUP(A226,'Aug_2019Sales(Aggregated)'!A:D,4,0),"-")</f>
        <v>RINGS</v>
      </c>
      <c r="D226" s="2" t="str">
        <f>IF(VLOOKUP(A226,'New Items'!A:B,2,FALSE)="New","Yes","No")</f>
        <v>Yes</v>
      </c>
      <c r="E226" s="2">
        <v>1</v>
      </c>
      <c r="F226" s="3">
        <v>20</v>
      </c>
      <c r="G226" s="3">
        <v>7.94</v>
      </c>
      <c r="H226" s="3">
        <v>20</v>
      </c>
      <c r="I226" s="3">
        <v>12.06</v>
      </c>
      <c r="J226" s="4">
        <v>0.6</v>
      </c>
      <c r="K226" s="2" t="str">
        <f t="shared" si="6"/>
        <v>Above Average</v>
      </c>
      <c r="L226" s="2" t="str">
        <f t="shared" si="7"/>
        <v>Standard</v>
      </c>
    </row>
    <row r="227" spans="1:12" x14ac:dyDescent="0.35">
      <c r="A227" s="2" t="s">
        <v>16</v>
      </c>
      <c r="B227" s="2" t="str">
        <f>IFERROR(VLOOKUP(A227,'Aug_2019Sales(Aggregated)'!A:C,3,0),"-")</f>
        <v>ACCESSORIES</v>
      </c>
      <c r="C227" s="2" t="str">
        <f>IFERROR(VLOOKUP(A227,'Aug_2019Sales(Aggregated)'!A:D,4,0),"-")</f>
        <v>RINGS</v>
      </c>
      <c r="D227" s="2" t="str">
        <f>IF(VLOOKUP(A227,'New Items'!A:B,2,FALSE)="New","Yes","No")</f>
        <v>Yes</v>
      </c>
      <c r="E227" s="2">
        <v>2</v>
      </c>
      <c r="F227" s="3">
        <v>40</v>
      </c>
      <c r="G227" s="3">
        <v>9</v>
      </c>
      <c r="H227" s="3">
        <v>20</v>
      </c>
      <c r="I227" s="3">
        <v>31</v>
      </c>
      <c r="J227" s="4">
        <v>0.78</v>
      </c>
      <c r="K227" s="2" t="str">
        <f t="shared" si="6"/>
        <v>Above Average</v>
      </c>
      <c r="L227" s="2" t="str">
        <f t="shared" si="7"/>
        <v>Standard</v>
      </c>
    </row>
    <row r="228" spans="1:12" x14ac:dyDescent="0.35">
      <c r="A228" s="2" t="s">
        <v>17</v>
      </c>
      <c r="B228" s="2" t="str">
        <f>IFERROR(VLOOKUP(A228,'Aug_2019Sales(Aggregated)'!A:C,3,0),"-")</f>
        <v>AUTOMOTIVE</v>
      </c>
      <c r="C228" s="2" t="str">
        <f>IFERROR(VLOOKUP(A228,'Aug_2019Sales(Aggregated)'!A:D,4,0),"-")</f>
        <v>RINGS</v>
      </c>
      <c r="D228" s="2" t="str">
        <f>IF(VLOOKUP(A228,'New Items'!A:B,2,FALSE)="New","Yes","No")</f>
        <v>Yes</v>
      </c>
      <c r="E228" s="2">
        <v>1</v>
      </c>
      <c r="F228" s="3">
        <v>25</v>
      </c>
      <c r="G228" s="3">
        <v>6.2</v>
      </c>
      <c r="H228" s="3">
        <v>25</v>
      </c>
      <c r="I228" s="3">
        <v>18.8</v>
      </c>
      <c r="J228" s="4">
        <v>0.75</v>
      </c>
      <c r="K228" s="2" t="str">
        <f t="shared" si="6"/>
        <v>Above Average</v>
      </c>
      <c r="L228" s="2" t="str">
        <f t="shared" si="7"/>
        <v>Standard</v>
      </c>
    </row>
    <row r="229" spans="1:12" x14ac:dyDescent="0.35">
      <c r="A229" s="2" t="s">
        <v>18</v>
      </c>
      <c r="B229" s="2" t="str">
        <f>IFERROR(VLOOKUP(A229,'Aug_2019Sales(Aggregated)'!A:C,3,0),"-")</f>
        <v>AUTOMOTIVE</v>
      </c>
      <c r="C229" s="2" t="str">
        <f>IFERROR(VLOOKUP(A229,'Aug_2019Sales(Aggregated)'!A:D,4,0),"-")</f>
        <v>RINGS</v>
      </c>
      <c r="D229" s="2" t="str">
        <f>IF(VLOOKUP(A229,'New Items'!A:B,2,FALSE)="New","Yes","No")</f>
        <v>Yes</v>
      </c>
      <c r="E229" s="2">
        <v>2</v>
      </c>
      <c r="F229" s="3">
        <v>50</v>
      </c>
      <c r="G229" s="3">
        <v>13.6</v>
      </c>
      <c r="H229" s="3">
        <v>25</v>
      </c>
      <c r="I229" s="3">
        <v>36.4</v>
      </c>
      <c r="J229" s="4">
        <v>0.73</v>
      </c>
      <c r="K229" s="2" t="str">
        <f t="shared" si="6"/>
        <v>Above Average</v>
      </c>
      <c r="L229" s="2" t="str">
        <f t="shared" si="7"/>
        <v>Standard</v>
      </c>
    </row>
    <row r="230" spans="1:12" x14ac:dyDescent="0.35">
      <c r="A230" s="2" t="s">
        <v>19</v>
      </c>
      <c r="B230" s="2" t="str">
        <f>IFERROR(VLOOKUP(A230,'Aug_2019Sales(Aggregated)'!A:C,3,0),"-")</f>
        <v>GEAR</v>
      </c>
      <c r="C230" s="2" t="str">
        <f>IFERROR(VLOOKUP(A230,'Aug_2019Sales(Aggregated)'!A:D,4,0),"-")</f>
        <v>OUTERWEAR</v>
      </c>
      <c r="D230" s="2" t="str">
        <f>IF(VLOOKUP(A230,'New Items'!A:B,2,FALSE)="New","Yes","No")</f>
        <v>Yes</v>
      </c>
      <c r="E230" s="2">
        <v>1</v>
      </c>
      <c r="F230" s="3">
        <v>69</v>
      </c>
      <c r="G230" s="3">
        <v>20.059999999999999</v>
      </c>
      <c r="H230" s="3">
        <v>69</v>
      </c>
      <c r="I230" s="3">
        <v>48.94</v>
      </c>
      <c r="J230" s="4">
        <v>0.71</v>
      </c>
      <c r="K230" s="2" t="str">
        <f t="shared" si="6"/>
        <v>Above Average</v>
      </c>
      <c r="L230" s="2" t="str">
        <f t="shared" si="7"/>
        <v>Standard</v>
      </c>
    </row>
    <row r="231" spans="1:12" x14ac:dyDescent="0.35">
      <c r="A231" s="2" t="s">
        <v>20</v>
      </c>
      <c r="B231" s="2" t="str">
        <f>IFERROR(VLOOKUP(A231,'Aug_2019Sales(Aggregated)'!A:C,3,0),"-")</f>
        <v>AUTOMOTIVE</v>
      </c>
      <c r="C231" s="2" t="str">
        <f>IFERROR(VLOOKUP(A231,'Aug_2019Sales(Aggregated)'!A:D,4,0),"-")</f>
        <v>RINGS</v>
      </c>
      <c r="D231" s="2" t="str">
        <f>IF(VLOOKUP(A231,'New Items'!A:B,2,FALSE)="New","Yes","No")</f>
        <v>Yes</v>
      </c>
      <c r="E231" s="2">
        <v>1</v>
      </c>
      <c r="F231" s="3">
        <v>22</v>
      </c>
      <c r="G231" s="3">
        <v>5.25</v>
      </c>
      <c r="H231" s="3">
        <v>22</v>
      </c>
      <c r="I231" s="3">
        <v>16.75</v>
      </c>
      <c r="J231" s="4">
        <v>0.76</v>
      </c>
      <c r="K231" s="2" t="str">
        <f t="shared" si="6"/>
        <v>Above Average</v>
      </c>
      <c r="L231" s="2" t="str">
        <f t="shared" si="7"/>
        <v>Standard</v>
      </c>
    </row>
    <row r="232" spans="1:12" x14ac:dyDescent="0.35">
      <c r="A232" s="2" t="s">
        <v>21</v>
      </c>
      <c r="B232" s="2" t="str">
        <f>IFERROR(VLOOKUP(A232,'Aug_2019Sales(Aggregated)'!A:C,3,0),"-")</f>
        <v>AUTOMOTIVE</v>
      </c>
      <c r="C232" s="2" t="str">
        <f>IFERROR(VLOOKUP(A232,'Aug_2019Sales(Aggregated)'!A:D,4,0),"-")</f>
        <v>RINGS</v>
      </c>
      <c r="D232" s="2" t="str">
        <f>IF(VLOOKUP(A232,'New Items'!A:B,2,FALSE)="New","Yes","No")</f>
        <v>Yes</v>
      </c>
      <c r="E232" s="2">
        <v>4</v>
      </c>
      <c r="F232" s="3">
        <v>88</v>
      </c>
      <c r="G232" s="3">
        <v>25.4</v>
      </c>
      <c r="H232" s="3">
        <v>22</v>
      </c>
      <c r="I232" s="3">
        <v>62.6</v>
      </c>
      <c r="J232" s="4">
        <v>0.71</v>
      </c>
      <c r="K232" s="2" t="str">
        <f t="shared" si="6"/>
        <v>Average</v>
      </c>
      <c r="L232" s="2" t="str">
        <f t="shared" si="7"/>
        <v>Standard</v>
      </c>
    </row>
    <row r="233" spans="1:12" x14ac:dyDescent="0.35">
      <c r="A233" s="2" t="s">
        <v>22</v>
      </c>
      <c r="B233" s="2" t="str">
        <f>IFERROR(VLOOKUP(A233,'Aug_2019Sales(Aggregated)'!A:C,3,0),"-")</f>
        <v>SLEEPWEAR</v>
      </c>
      <c r="C233" s="2" t="str">
        <f>IFERROR(VLOOKUP(A233,'Aug_2019Sales(Aggregated)'!A:D,4,0),"-")</f>
        <v>INTIMATES</v>
      </c>
      <c r="D233" s="2" t="str">
        <f>IF(VLOOKUP(A233,'New Items'!A:B,2,FALSE)="New","Yes","No")</f>
        <v>Yes</v>
      </c>
      <c r="E233" s="2">
        <v>2</v>
      </c>
      <c r="F233" s="3">
        <v>36</v>
      </c>
      <c r="G233" s="3">
        <v>10.8</v>
      </c>
      <c r="H233" s="3">
        <v>18</v>
      </c>
      <c r="I233" s="3">
        <v>25.2</v>
      </c>
      <c r="J233" s="4">
        <v>0.7</v>
      </c>
      <c r="K233" s="2" t="str">
        <f t="shared" si="6"/>
        <v>Above Average</v>
      </c>
      <c r="L233" s="2" t="str">
        <f t="shared" si="7"/>
        <v>Standard</v>
      </c>
    </row>
    <row r="234" spans="1:12" x14ac:dyDescent="0.35">
      <c r="A234" s="2" t="s">
        <v>23</v>
      </c>
      <c r="B234" s="2" t="str">
        <f>IFERROR(VLOOKUP(A234,'Aug_2019Sales(Aggregated)'!A:C,3,0),"-")</f>
        <v>ESSENTIALS</v>
      </c>
      <c r="C234" s="2" t="str">
        <f>IFERROR(VLOOKUP(A234,'Aug_2019Sales(Aggregated)'!A:D,4,0),"-")</f>
        <v>ORAL CARE</v>
      </c>
      <c r="D234" s="2" t="str">
        <f>IF(VLOOKUP(A234,'New Items'!A:B,2,FALSE)="New","Yes","No")</f>
        <v>Yes</v>
      </c>
      <c r="E234" s="2">
        <v>1</v>
      </c>
      <c r="F234" s="3">
        <v>14</v>
      </c>
      <c r="G234" s="3">
        <v>2.75</v>
      </c>
      <c r="H234" s="3">
        <v>14</v>
      </c>
      <c r="I234" s="3">
        <v>11.25</v>
      </c>
      <c r="J234" s="4">
        <v>0.8</v>
      </c>
      <c r="K234" s="2" t="str">
        <f t="shared" si="6"/>
        <v>Above Average</v>
      </c>
      <c r="L234" s="2" t="str">
        <f t="shared" si="7"/>
        <v>Standard</v>
      </c>
    </row>
    <row r="235" spans="1:12" x14ac:dyDescent="0.35">
      <c r="A235" s="2" t="s">
        <v>136</v>
      </c>
      <c r="B235" s="2" t="str">
        <f>IFERROR(VLOOKUP(A235,'Aug_2019Sales(Aggregated)'!A:C,3,0),"-")</f>
        <v>AUTOMOTIVE</v>
      </c>
      <c r="C235" s="2" t="str">
        <f>IFERROR(VLOOKUP(A235,'Aug_2019Sales(Aggregated)'!A:D,4,0),"-")</f>
        <v>RINGS</v>
      </c>
      <c r="D235" s="2" t="str">
        <f>IF(VLOOKUP(A235,'New Items'!A:B,2,FALSE)="New","Yes","No")</f>
        <v>Yes</v>
      </c>
      <c r="E235" s="2">
        <v>1</v>
      </c>
      <c r="F235" s="3">
        <v>8</v>
      </c>
      <c r="G235" s="3">
        <v>1.75</v>
      </c>
      <c r="H235" s="3">
        <v>8</v>
      </c>
      <c r="I235" s="3">
        <v>6.25</v>
      </c>
      <c r="J235" s="4">
        <v>0.78</v>
      </c>
      <c r="K235" s="2" t="str">
        <f t="shared" si="6"/>
        <v>Above Average</v>
      </c>
      <c r="L235" s="2" t="str">
        <f t="shared" si="7"/>
        <v>Standard</v>
      </c>
    </row>
    <row r="236" spans="1:12" x14ac:dyDescent="0.35">
      <c r="A236" s="2" t="s">
        <v>24</v>
      </c>
      <c r="B236" s="2" t="str">
        <f>IFERROR(VLOOKUP(A236,'Aug_2019Sales(Aggregated)'!A:C,3,0),"-")</f>
        <v>ACCESSORIES</v>
      </c>
      <c r="C236" s="2" t="str">
        <f>IFERROR(VLOOKUP(A236,'Aug_2019Sales(Aggregated)'!A:D,4,0),"-")</f>
        <v>RINGS</v>
      </c>
      <c r="D236" s="2" t="str">
        <f>IF(VLOOKUP(A236,'New Items'!A:B,2,FALSE)="New","Yes","No")</f>
        <v>Yes</v>
      </c>
      <c r="E236" s="2">
        <v>1</v>
      </c>
      <c r="F236" s="3">
        <v>15</v>
      </c>
      <c r="G236" s="3">
        <v>2.95</v>
      </c>
      <c r="H236" s="3">
        <v>15</v>
      </c>
      <c r="I236" s="3">
        <v>12.05</v>
      </c>
      <c r="J236" s="4">
        <v>0.8</v>
      </c>
      <c r="K236" s="2" t="str">
        <f t="shared" si="6"/>
        <v>Above Average</v>
      </c>
      <c r="L236" s="2" t="str">
        <f t="shared" si="7"/>
        <v>Standard</v>
      </c>
    </row>
    <row r="237" spans="1:12" x14ac:dyDescent="0.35">
      <c r="A237" s="2" t="s">
        <v>25</v>
      </c>
      <c r="B237" s="2" t="str">
        <f>IFERROR(VLOOKUP(A237,'Aug_2019Sales(Aggregated)'!A:C,3,0),"-")</f>
        <v>-</v>
      </c>
      <c r="C237" s="2" t="str">
        <f>IFERROR(VLOOKUP(A237,'Aug_2019Sales(Aggregated)'!A:D,4,0),"-")</f>
        <v>-</v>
      </c>
      <c r="D237" s="2" t="str">
        <f>IF(VLOOKUP(A237,'New Items'!A:B,2,FALSE)="New","Yes","No")</f>
        <v>Yes</v>
      </c>
      <c r="E237" s="2">
        <v>3</v>
      </c>
      <c r="F237" s="3">
        <v>108</v>
      </c>
      <c r="G237" s="3">
        <v>23.85</v>
      </c>
      <c r="H237" s="3">
        <v>36</v>
      </c>
      <c r="I237" s="3">
        <v>84.15</v>
      </c>
      <c r="J237" s="4">
        <v>0.78</v>
      </c>
      <c r="K237" s="2" t="str">
        <f t="shared" si="6"/>
        <v>Average</v>
      </c>
      <c r="L237" s="2" t="str">
        <f t="shared" si="7"/>
        <v>Standard</v>
      </c>
    </row>
    <row r="238" spans="1:12" x14ac:dyDescent="0.35">
      <c r="A238" s="2" t="s">
        <v>99</v>
      </c>
      <c r="B238" s="2" t="str">
        <f>IFERROR(VLOOKUP(A238,'Aug_2019Sales(Aggregated)'!A:C,3,0),"-")</f>
        <v>GEAR</v>
      </c>
      <c r="C238" s="2" t="str">
        <f>IFERROR(VLOOKUP(A238,'Aug_2019Sales(Aggregated)'!A:D,4,0),"-")</f>
        <v>OUTERWEAR</v>
      </c>
      <c r="D238" s="2" t="str">
        <f>IF(VLOOKUP(A238,'New Items'!A:B,2,FALSE)="New","Yes","No")</f>
        <v>Yes</v>
      </c>
      <c r="E238" s="2">
        <v>1</v>
      </c>
      <c r="F238" s="3">
        <v>10</v>
      </c>
      <c r="G238" s="3">
        <v>2.0499999999999998</v>
      </c>
      <c r="H238" s="3">
        <v>10</v>
      </c>
      <c r="I238" s="3">
        <v>7.95</v>
      </c>
      <c r="J238" s="4">
        <v>0.8</v>
      </c>
      <c r="K238" s="2" t="str">
        <f t="shared" si="6"/>
        <v>Above Average</v>
      </c>
      <c r="L238" s="2" t="str">
        <f t="shared" si="7"/>
        <v>Standard</v>
      </c>
    </row>
    <row r="239" spans="1:12" x14ac:dyDescent="0.35">
      <c r="A239" s="2" t="s">
        <v>26</v>
      </c>
      <c r="B239" s="2" t="str">
        <f>IFERROR(VLOOKUP(A239,'Aug_2019Sales(Aggregated)'!A:C,3,0),"-")</f>
        <v>GEAR</v>
      </c>
      <c r="C239" s="2" t="str">
        <f>IFERROR(VLOOKUP(A239,'Aug_2019Sales(Aggregated)'!A:D,4,0),"-")</f>
        <v>OUTERWEAR</v>
      </c>
      <c r="D239" s="2" t="str">
        <f>IF(VLOOKUP(A239,'New Items'!A:B,2,FALSE)="New","Yes","No")</f>
        <v>Yes</v>
      </c>
      <c r="E239" s="2">
        <v>3</v>
      </c>
      <c r="F239" s="3">
        <v>130</v>
      </c>
      <c r="G239" s="3">
        <v>48.6</v>
      </c>
      <c r="H239" s="3">
        <v>43.33</v>
      </c>
      <c r="I239" s="3">
        <v>81.400000000000006</v>
      </c>
      <c r="J239" s="4">
        <v>0.63</v>
      </c>
      <c r="K239" s="2" t="str">
        <f t="shared" si="6"/>
        <v>Average</v>
      </c>
      <c r="L239" s="2" t="str">
        <f t="shared" si="7"/>
        <v>Standard</v>
      </c>
    </row>
    <row r="240" spans="1:12" x14ac:dyDescent="0.35">
      <c r="A240" s="2" t="s">
        <v>137</v>
      </c>
      <c r="B240" s="2" t="str">
        <f>IFERROR(VLOOKUP(A240,'Aug_2019Sales(Aggregated)'!A:C,3,0),"-")</f>
        <v>-</v>
      </c>
      <c r="C240" s="2" t="str">
        <f>IFERROR(VLOOKUP(A240,'Aug_2019Sales(Aggregated)'!A:D,4,0),"-")</f>
        <v>-</v>
      </c>
      <c r="D240" s="2" t="str">
        <f>IF(VLOOKUP(A240,'New Items'!A:B,2,FALSE)="New","Yes","No")</f>
        <v>Yes</v>
      </c>
      <c r="E240" s="2">
        <v>1</v>
      </c>
      <c r="F240" s="3">
        <v>19</v>
      </c>
      <c r="G240" s="3">
        <v>4.5</v>
      </c>
      <c r="H240" s="3">
        <v>19</v>
      </c>
      <c r="I240" s="3">
        <v>14.5</v>
      </c>
      <c r="J240" s="4">
        <v>0.76</v>
      </c>
      <c r="K240" s="2" t="str">
        <f t="shared" si="6"/>
        <v>Above Average</v>
      </c>
      <c r="L240" s="2" t="str">
        <f t="shared" si="7"/>
        <v>Standard</v>
      </c>
    </row>
    <row r="241" spans="1:12" x14ac:dyDescent="0.35">
      <c r="A241" s="2" t="s">
        <v>27</v>
      </c>
      <c r="B241" s="2" t="str">
        <f>IFERROR(VLOOKUP(A241,'Aug_2019Sales(Aggregated)'!A:C,3,0),"-")</f>
        <v>SLEEPWEAR</v>
      </c>
      <c r="C241" s="2" t="str">
        <f>IFERROR(VLOOKUP(A241,'Aug_2019Sales(Aggregated)'!A:D,4,0),"-")</f>
        <v>INTIMATES</v>
      </c>
      <c r="D241" s="2" t="str">
        <f>IF(VLOOKUP(A241,'New Items'!A:B,2,FALSE)="New","Yes","No")</f>
        <v>Yes</v>
      </c>
      <c r="E241" s="2">
        <v>6</v>
      </c>
      <c r="F241" s="3">
        <v>90</v>
      </c>
      <c r="G241" s="3">
        <v>17.7</v>
      </c>
      <c r="H241" s="3">
        <v>15</v>
      </c>
      <c r="I241" s="3">
        <v>72.3</v>
      </c>
      <c r="J241" s="4">
        <v>0.8</v>
      </c>
      <c r="K241" s="2" t="str">
        <f t="shared" si="6"/>
        <v>Average</v>
      </c>
      <c r="L241" s="2" t="str">
        <f t="shared" si="7"/>
        <v>Standard</v>
      </c>
    </row>
    <row r="242" spans="1:12" x14ac:dyDescent="0.35">
      <c r="A242" s="2" t="s">
        <v>138</v>
      </c>
      <c r="B242" s="2" t="str">
        <f>IFERROR(VLOOKUP(A242,'Aug_2019Sales(Aggregated)'!A:C,3,0),"-")</f>
        <v>ELECTRO</v>
      </c>
      <c r="C242" s="2" t="str">
        <f>IFERROR(VLOOKUP(A242,'Aug_2019Sales(Aggregated)'!A:D,4,0),"-")</f>
        <v>ELECTRO ACCESSORIES</v>
      </c>
      <c r="D242" s="2" t="str">
        <f>IF(VLOOKUP(A242,'New Items'!A:B,2,FALSE)="New","Yes","No")</f>
        <v>Yes</v>
      </c>
      <c r="E242" s="2">
        <v>1</v>
      </c>
      <c r="F242" s="3">
        <v>20</v>
      </c>
      <c r="G242" s="3">
        <v>4.6500000000000004</v>
      </c>
      <c r="H242" s="3">
        <v>20</v>
      </c>
      <c r="I242" s="3">
        <v>15.35</v>
      </c>
      <c r="J242" s="4">
        <v>0.77</v>
      </c>
      <c r="K242" s="2" t="str">
        <f t="shared" si="6"/>
        <v>Above Average</v>
      </c>
      <c r="L242" s="2" t="str">
        <f t="shared" si="7"/>
        <v>Standard</v>
      </c>
    </row>
    <row r="243" spans="1:12" x14ac:dyDescent="0.35">
      <c r="A243" s="2" t="s">
        <v>28</v>
      </c>
      <c r="B243" s="2" t="str">
        <f>IFERROR(VLOOKUP(A243,'Aug_2019Sales(Aggregated)'!A:C,3,0),"-")</f>
        <v>FITNESS</v>
      </c>
      <c r="C243" s="2" t="str">
        <f>IFERROR(VLOOKUP(A243,'Aug_2019Sales(Aggregated)'!A:D,4,0),"-")</f>
        <v>CYCLING</v>
      </c>
      <c r="D243" s="2" t="str">
        <f>IF(VLOOKUP(A243,'New Items'!A:B,2,FALSE)="New","Yes","No")</f>
        <v>Yes</v>
      </c>
      <c r="E243" s="2">
        <v>1</v>
      </c>
      <c r="F243" s="3">
        <v>399</v>
      </c>
      <c r="G243" s="3">
        <v>119</v>
      </c>
      <c r="H243" s="3">
        <v>399</v>
      </c>
      <c r="I243" s="3">
        <v>280</v>
      </c>
      <c r="J243" s="4">
        <v>0.7</v>
      </c>
      <c r="K243" s="2" t="str">
        <f t="shared" si="6"/>
        <v>Average</v>
      </c>
      <c r="L243" s="2" t="str">
        <f t="shared" si="7"/>
        <v>High Dollar</v>
      </c>
    </row>
    <row r="244" spans="1:12" x14ac:dyDescent="0.35">
      <c r="A244" s="2" t="s">
        <v>102</v>
      </c>
      <c r="B244" s="2" t="str">
        <f>IFERROR(VLOOKUP(A244,'Aug_2019Sales(Aggregated)'!A:C,3,0),"-")</f>
        <v>FITNESS</v>
      </c>
      <c r="C244" s="2" t="str">
        <f>IFERROR(VLOOKUP(A244,'Aug_2019Sales(Aggregated)'!A:D,4,0),"-")</f>
        <v>CYCLING</v>
      </c>
      <c r="D244" s="2" t="str">
        <f>IF(VLOOKUP(A244,'New Items'!A:B,2,FALSE)="New","Yes","No")</f>
        <v>Yes</v>
      </c>
      <c r="E244" s="2">
        <v>1</v>
      </c>
      <c r="F244" s="3">
        <v>495</v>
      </c>
      <c r="G244" s="3">
        <v>172</v>
      </c>
      <c r="H244" s="3">
        <v>495</v>
      </c>
      <c r="I244" s="3">
        <v>323</v>
      </c>
      <c r="J244" s="4">
        <v>0.65</v>
      </c>
      <c r="K244" s="2" t="str">
        <f t="shared" si="6"/>
        <v>Average</v>
      </c>
      <c r="L244" s="2" t="str">
        <f t="shared" si="7"/>
        <v>High Dollar</v>
      </c>
    </row>
    <row r="245" spans="1:12" x14ac:dyDescent="0.35">
      <c r="A245" s="2" t="s">
        <v>31</v>
      </c>
      <c r="B245" s="2" t="str">
        <f>IFERROR(VLOOKUP(A245,'Aug_2019Sales(Aggregated)'!A:C,3,0),"-")</f>
        <v>-</v>
      </c>
      <c r="C245" s="2" t="str">
        <f>IFERROR(VLOOKUP(A245,'Aug_2019Sales(Aggregated)'!A:D,4,0),"-")</f>
        <v>-</v>
      </c>
      <c r="D245" s="2" t="str">
        <f>IF(VLOOKUP(A245,'New Items'!A:B,2,FALSE)="New","Yes","No")</f>
        <v>Yes</v>
      </c>
      <c r="E245" s="2">
        <v>1</v>
      </c>
      <c r="F245" s="3">
        <v>649</v>
      </c>
      <c r="G245" s="3">
        <v>241.75</v>
      </c>
      <c r="H245" s="3">
        <v>649</v>
      </c>
      <c r="I245" s="3">
        <v>407.25</v>
      </c>
      <c r="J245" s="4">
        <v>0.63</v>
      </c>
      <c r="K245" s="2" t="str">
        <f t="shared" si="6"/>
        <v>Average</v>
      </c>
      <c r="L245" s="2" t="str">
        <f t="shared" si="7"/>
        <v>High Dollar</v>
      </c>
    </row>
    <row r="246" spans="1:12" x14ac:dyDescent="0.35">
      <c r="A246" s="2" t="s">
        <v>103</v>
      </c>
      <c r="B246" s="2" t="str">
        <f>IFERROR(VLOOKUP(A246,'Aug_2019Sales(Aggregated)'!A:C,3,0),"-")</f>
        <v>ACCESSORIES</v>
      </c>
      <c r="C246" s="2" t="str">
        <f>IFERROR(VLOOKUP(A246,'Aug_2019Sales(Aggregated)'!A:D,4,0),"-")</f>
        <v>IMPULSE</v>
      </c>
      <c r="D246" s="2" t="str">
        <f>IF(VLOOKUP(A246,'New Items'!A:B,2,FALSE)="New","Yes","No")</f>
        <v>Yes</v>
      </c>
      <c r="E246" s="2">
        <v>5</v>
      </c>
      <c r="F246" s="3">
        <v>325</v>
      </c>
      <c r="G246" s="3">
        <v>60</v>
      </c>
      <c r="H246" s="3">
        <v>65</v>
      </c>
      <c r="I246" s="3">
        <v>265</v>
      </c>
      <c r="J246" s="4">
        <v>0.82</v>
      </c>
      <c r="K246" s="2" t="str">
        <f t="shared" si="6"/>
        <v>Average</v>
      </c>
      <c r="L246" s="2" t="str">
        <f t="shared" si="7"/>
        <v>Standard</v>
      </c>
    </row>
    <row r="247" spans="1:12" x14ac:dyDescent="0.35">
      <c r="A247" s="2" t="s">
        <v>139</v>
      </c>
      <c r="B247" s="2" t="str">
        <f>IFERROR(VLOOKUP(A247,'Aug_2019Sales(Aggregated)'!A:C,3,0),"-")</f>
        <v>ACCESSORIES</v>
      </c>
      <c r="C247" s="2" t="str">
        <f>IFERROR(VLOOKUP(A247,'Aug_2019Sales(Aggregated)'!A:D,4,0),"-")</f>
        <v>IMPULSE</v>
      </c>
      <c r="D247" s="2" t="str">
        <f>IF(VLOOKUP(A247,'New Items'!A:B,2,FALSE)="New","Yes","No")</f>
        <v>Yes</v>
      </c>
      <c r="E247" s="2">
        <v>1</v>
      </c>
      <c r="F247" s="3">
        <v>75</v>
      </c>
      <c r="G247" s="3">
        <v>18.95</v>
      </c>
      <c r="H247" s="3">
        <v>75</v>
      </c>
      <c r="I247" s="3">
        <v>56.05</v>
      </c>
      <c r="J247" s="4">
        <v>0.75</v>
      </c>
      <c r="K247" s="2" t="str">
        <f t="shared" si="6"/>
        <v>Average</v>
      </c>
      <c r="L247" s="2" t="str">
        <f t="shared" si="7"/>
        <v>Standard</v>
      </c>
    </row>
    <row r="248" spans="1:12" x14ac:dyDescent="0.35">
      <c r="A248" s="2" t="s">
        <v>33</v>
      </c>
      <c r="B248" s="2" t="str">
        <f>IFERROR(VLOOKUP(A248,'Aug_2019Sales(Aggregated)'!A:C,3,0),"-")</f>
        <v>ACCESSORIES</v>
      </c>
      <c r="C248" s="2" t="str">
        <f>IFERROR(VLOOKUP(A248,'Aug_2019Sales(Aggregated)'!A:D,4,0),"-")</f>
        <v>IMPULSE</v>
      </c>
      <c r="D248" s="2" t="str">
        <f>IF(VLOOKUP(A248,'New Items'!A:B,2,FALSE)="New","Yes","No")</f>
        <v>Yes</v>
      </c>
      <c r="E248" s="2">
        <v>1</v>
      </c>
      <c r="F248" s="3">
        <v>109</v>
      </c>
      <c r="G248" s="3">
        <v>33.15</v>
      </c>
      <c r="H248" s="3">
        <v>109</v>
      </c>
      <c r="I248" s="3">
        <v>75.849999999999994</v>
      </c>
      <c r="J248" s="4">
        <v>0.7</v>
      </c>
      <c r="K248" s="2" t="str">
        <f t="shared" si="6"/>
        <v>Average</v>
      </c>
      <c r="L248" s="2" t="str">
        <f t="shared" si="7"/>
        <v>High Dollar</v>
      </c>
    </row>
    <row r="249" spans="1:12" x14ac:dyDescent="0.35">
      <c r="A249" s="2" t="s">
        <v>34</v>
      </c>
      <c r="B249" s="2" t="str">
        <f>IFERROR(VLOOKUP(A249,'Aug_2019Sales(Aggregated)'!A:C,3,0),"-")</f>
        <v>ACCESSORIES</v>
      </c>
      <c r="C249" s="2" t="str">
        <f>IFERROR(VLOOKUP(A249,'Aug_2019Sales(Aggregated)'!A:D,4,0),"-")</f>
        <v>BELTS</v>
      </c>
      <c r="D249" s="2" t="str">
        <f>IF(VLOOKUP(A249,'New Items'!A:B,2,FALSE)="New","Yes","No")</f>
        <v>Yes</v>
      </c>
      <c r="E249" s="2">
        <v>1</v>
      </c>
      <c r="F249" s="3">
        <v>39</v>
      </c>
      <c r="G249" s="3">
        <v>10.85</v>
      </c>
      <c r="H249" s="3">
        <v>39</v>
      </c>
      <c r="I249" s="3">
        <v>28.15</v>
      </c>
      <c r="J249" s="4">
        <v>0.72</v>
      </c>
      <c r="K249" s="2" t="str">
        <f t="shared" si="6"/>
        <v>Above Average</v>
      </c>
      <c r="L249" s="2" t="str">
        <f t="shared" si="7"/>
        <v>Standard</v>
      </c>
    </row>
    <row r="250" spans="1:12" x14ac:dyDescent="0.35">
      <c r="A250" s="2" t="s">
        <v>35</v>
      </c>
      <c r="B250" s="2" t="str">
        <f>IFERROR(VLOOKUP(A250,'Aug_2019Sales(Aggregated)'!A:C,3,0),"-")</f>
        <v>ACCESSORIES</v>
      </c>
      <c r="C250" s="2" t="str">
        <f>IFERROR(VLOOKUP(A250,'Aug_2019Sales(Aggregated)'!A:D,4,0),"-")</f>
        <v>BELTS</v>
      </c>
      <c r="D250" s="2" t="str">
        <f>IF(VLOOKUP(A250,'New Items'!A:B,2,FALSE)="New","Yes","No")</f>
        <v>Yes</v>
      </c>
      <c r="E250" s="2">
        <v>1</v>
      </c>
      <c r="F250" s="3">
        <v>36</v>
      </c>
      <c r="G250" s="3">
        <v>11</v>
      </c>
      <c r="H250" s="3">
        <v>36</v>
      </c>
      <c r="I250" s="3">
        <v>25</v>
      </c>
      <c r="J250" s="4">
        <v>0.69</v>
      </c>
      <c r="K250" s="2" t="str">
        <f t="shared" si="6"/>
        <v>Above Average</v>
      </c>
      <c r="L250" s="2" t="str">
        <f t="shared" si="7"/>
        <v>Standard</v>
      </c>
    </row>
    <row r="251" spans="1:12" x14ac:dyDescent="0.35">
      <c r="A251" s="2" t="s">
        <v>36</v>
      </c>
      <c r="B251" s="2" t="str">
        <f>IFERROR(VLOOKUP(A251,'Aug_2019Sales(Aggregated)'!A:C,3,0),"-")</f>
        <v>-</v>
      </c>
      <c r="C251" s="2" t="str">
        <f>IFERROR(VLOOKUP(A251,'Aug_2019Sales(Aggregated)'!A:D,4,0),"-")</f>
        <v>-</v>
      </c>
      <c r="D251" s="2" t="str">
        <f>IF(VLOOKUP(A251,'New Items'!A:B,2,FALSE)="New","Yes","No")</f>
        <v>Yes</v>
      </c>
      <c r="E251" s="2">
        <v>1</v>
      </c>
      <c r="F251" s="3">
        <v>35</v>
      </c>
      <c r="G251" s="3">
        <v>5.65</v>
      </c>
      <c r="H251" s="3">
        <v>35</v>
      </c>
      <c r="I251" s="3">
        <v>29.35</v>
      </c>
      <c r="J251" s="4">
        <v>0.84</v>
      </c>
      <c r="K251" s="2" t="str">
        <f t="shared" si="6"/>
        <v>Above Average</v>
      </c>
      <c r="L251" s="2" t="str">
        <f t="shared" si="7"/>
        <v>Standard</v>
      </c>
    </row>
    <row r="252" spans="1:12" x14ac:dyDescent="0.35">
      <c r="A252" s="2" t="s">
        <v>36</v>
      </c>
      <c r="B252" s="2" t="str">
        <f>IFERROR(VLOOKUP(A252,'Aug_2019Sales(Aggregated)'!A:C,3,0),"-")</f>
        <v>-</v>
      </c>
      <c r="C252" s="2" t="str">
        <f>IFERROR(VLOOKUP(A252,'Aug_2019Sales(Aggregated)'!A:D,4,0),"-")</f>
        <v>-</v>
      </c>
      <c r="D252" s="2" t="str">
        <f>IF(VLOOKUP(A252,'New Items'!A:B,2,FALSE)="New","Yes","No")</f>
        <v>Yes</v>
      </c>
      <c r="E252" s="2">
        <v>1</v>
      </c>
      <c r="F252" s="3">
        <v>35</v>
      </c>
      <c r="G252" s="3">
        <v>5.65</v>
      </c>
      <c r="H252" s="3">
        <v>35</v>
      </c>
      <c r="I252" s="3">
        <v>29.35</v>
      </c>
      <c r="J252" s="4">
        <v>0.84</v>
      </c>
      <c r="K252" s="2" t="str">
        <f t="shared" si="6"/>
        <v>Above Average</v>
      </c>
      <c r="L252" s="2" t="str">
        <f t="shared" si="7"/>
        <v>Standard</v>
      </c>
    </row>
    <row r="253" spans="1:12" x14ac:dyDescent="0.35">
      <c r="A253" s="2" t="s">
        <v>37</v>
      </c>
      <c r="B253" s="2" t="str">
        <f>IFERROR(VLOOKUP(A253,'Aug_2019Sales(Aggregated)'!A:C,3,0),"-")</f>
        <v>-</v>
      </c>
      <c r="C253" s="2" t="str">
        <f>IFERROR(VLOOKUP(A253,'Aug_2019Sales(Aggregated)'!A:D,4,0),"-")</f>
        <v>-</v>
      </c>
      <c r="D253" s="2" t="str">
        <f>IF(VLOOKUP(A253,'New Items'!A:B,2,FALSE)="New","Yes","No")</f>
        <v>Yes</v>
      </c>
      <c r="E253" s="2">
        <v>1</v>
      </c>
      <c r="F253" s="3">
        <v>29</v>
      </c>
      <c r="G253" s="3">
        <v>5.15</v>
      </c>
      <c r="H253" s="3">
        <v>29</v>
      </c>
      <c r="I253" s="3">
        <v>23.85</v>
      </c>
      <c r="J253" s="4">
        <v>0.82</v>
      </c>
      <c r="K253" s="2" t="str">
        <f t="shared" si="6"/>
        <v>Above Average</v>
      </c>
      <c r="L253" s="2" t="str">
        <f t="shared" si="7"/>
        <v>Standard</v>
      </c>
    </row>
    <row r="254" spans="1:12" x14ac:dyDescent="0.35">
      <c r="A254" s="2" t="s">
        <v>37</v>
      </c>
      <c r="B254" s="2" t="str">
        <f>IFERROR(VLOOKUP(A254,'Aug_2019Sales(Aggregated)'!A:C,3,0),"-")</f>
        <v>-</v>
      </c>
      <c r="C254" s="2" t="str">
        <f>IFERROR(VLOOKUP(A254,'Aug_2019Sales(Aggregated)'!A:D,4,0),"-")</f>
        <v>-</v>
      </c>
      <c r="D254" s="2" t="str">
        <f>IF(VLOOKUP(A254,'New Items'!A:B,2,FALSE)="New","Yes","No")</f>
        <v>Yes</v>
      </c>
      <c r="E254" s="2">
        <v>1</v>
      </c>
      <c r="F254" s="3">
        <v>29</v>
      </c>
      <c r="G254" s="3">
        <v>5.15</v>
      </c>
      <c r="H254" s="3">
        <v>29</v>
      </c>
      <c r="I254" s="3">
        <v>23.85</v>
      </c>
      <c r="J254" s="4">
        <v>0.82</v>
      </c>
      <c r="K254" s="2" t="str">
        <f t="shared" si="6"/>
        <v>Above Average</v>
      </c>
      <c r="L254" s="2" t="str">
        <f t="shared" si="7"/>
        <v>Standard</v>
      </c>
    </row>
    <row r="255" spans="1:12" x14ac:dyDescent="0.35">
      <c r="A255" s="2" t="s">
        <v>41</v>
      </c>
      <c r="B255" s="2" t="str">
        <f>IFERROR(VLOOKUP(A255,'Aug_2019Sales(Aggregated)'!A:C,3,0),"-")</f>
        <v>ACCESSORIES</v>
      </c>
      <c r="C255" s="2" t="str">
        <f>IFERROR(VLOOKUP(A255,'Aug_2019Sales(Aggregated)'!A:D,4,0),"-")</f>
        <v>IMPULSE</v>
      </c>
      <c r="D255" s="2" t="str">
        <f>IF(VLOOKUP(A255,'New Items'!A:B,2,FALSE)="New","Yes","No")</f>
        <v>Yes</v>
      </c>
      <c r="E255" s="2">
        <v>1</v>
      </c>
      <c r="F255" s="3">
        <v>19</v>
      </c>
      <c r="G255" s="3">
        <v>4.3499999999999996</v>
      </c>
      <c r="H255" s="3">
        <v>19</v>
      </c>
      <c r="I255" s="3">
        <v>14.65</v>
      </c>
      <c r="J255" s="4">
        <v>0.77</v>
      </c>
      <c r="K255" s="2" t="str">
        <f t="shared" si="6"/>
        <v>Above Average</v>
      </c>
      <c r="L255" s="2" t="str">
        <f t="shared" si="7"/>
        <v>Standard</v>
      </c>
    </row>
    <row r="256" spans="1:12" x14ac:dyDescent="0.35">
      <c r="A256" s="2" t="s">
        <v>140</v>
      </c>
      <c r="B256" s="2" t="str">
        <f>IFERROR(VLOOKUP(A256,'Aug_2019Sales(Aggregated)'!A:C,3,0),"-")</f>
        <v>ACCESSORIES</v>
      </c>
      <c r="C256" s="2" t="str">
        <f>IFERROR(VLOOKUP(A256,'Aug_2019Sales(Aggregated)'!A:D,4,0),"-")</f>
        <v>IMPULSE</v>
      </c>
      <c r="D256" s="2" t="str">
        <f>IF(VLOOKUP(A256,'New Items'!A:B,2,FALSE)="New","Yes","No")</f>
        <v>Yes</v>
      </c>
      <c r="E256" s="2">
        <v>1</v>
      </c>
      <c r="F256" s="3">
        <v>35</v>
      </c>
      <c r="G256" s="3">
        <v>8.1</v>
      </c>
      <c r="H256" s="3">
        <v>35</v>
      </c>
      <c r="I256" s="3">
        <v>26.9</v>
      </c>
      <c r="J256" s="4">
        <v>0.77</v>
      </c>
      <c r="K256" s="2" t="str">
        <f t="shared" si="6"/>
        <v>Above Average</v>
      </c>
      <c r="L256" s="2" t="str">
        <f t="shared" si="7"/>
        <v>Standard</v>
      </c>
    </row>
    <row r="257" spans="1:12" x14ac:dyDescent="0.35">
      <c r="A257" s="2" t="s">
        <v>105</v>
      </c>
      <c r="B257" s="2" t="str">
        <f>IFERROR(VLOOKUP(A257,'Aug_2019Sales(Aggregated)'!A:C,3,0),"-")</f>
        <v>-</v>
      </c>
      <c r="C257" s="2" t="str">
        <f>IFERROR(VLOOKUP(A257,'Aug_2019Sales(Aggregated)'!A:D,4,0),"-")</f>
        <v>-</v>
      </c>
      <c r="D257" s="2" t="str">
        <f>IF(VLOOKUP(A257,'New Items'!A:B,2,FALSE)="New","Yes","No")</f>
        <v>Yes</v>
      </c>
      <c r="E257" s="2">
        <v>1</v>
      </c>
      <c r="F257" s="3">
        <v>29</v>
      </c>
      <c r="G257" s="3">
        <v>8</v>
      </c>
      <c r="H257" s="3">
        <v>29</v>
      </c>
      <c r="I257" s="3">
        <v>21</v>
      </c>
      <c r="J257" s="4">
        <v>0.72</v>
      </c>
      <c r="K257" s="2" t="str">
        <f t="shared" si="6"/>
        <v>Above Average</v>
      </c>
      <c r="L257" s="2" t="str">
        <f t="shared" si="7"/>
        <v>Standard</v>
      </c>
    </row>
    <row r="258" spans="1:12" x14ac:dyDescent="0.35">
      <c r="A258" s="2" t="s">
        <v>44</v>
      </c>
      <c r="B258" s="2" t="str">
        <f>IFERROR(VLOOKUP(A258,'Aug_2019Sales(Aggregated)'!A:C,3,0),"-")</f>
        <v>FITNESS</v>
      </c>
      <c r="C258" s="2" t="str">
        <f>IFERROR(VLOOKUP(A258,'Aug_2019Sales(Aggregated)'!A:D,4,0),"-")</f>
        <v>APPAREL</v>
      </c>
      <c r="D258" s="2" t="str">
        <f>IF(VLOOKUP(A258,'New Items'!A:B,2,FALSE)="New","Yes","No")</f>
        <v>Yes</v>
      </c>
      <c r="E258" s="2">
        <v>3</v>
      </c>
      <c r="F258" s="3">
        <v>297</v>
      </c>
      <c r="G258" s="3">
        <v>96</v>
      </c>
      <c r="H258" s="3">
        <v>99</v>
      </c>
      <c r="I258" s="3">
        <v>201</v>
      </c>
      <c r="J258" s="4">
        <v>0.68</v>
      </c>
      <c r="K258" s="2" t="str">
        <f t="shared" si="6"/>
        <v>Average</v>
      </c>
      <c r="L258" s="2" t="str">
        <f t="shared" si="7"/>
        <v>Standard</v>
      </c>
    </row>
    <row r="259" spans="1:12" x14ac:dyDescent="0.35">
      <c r="A259" s="2" t="s">
        <v>45</v>
      </c>
      <c r="B259" s="2" t="str">
        <f>IFERROR(VLOOKUP(A259,'Aug_2019Sales(Aggregated)'!A:C,3,0),"-")</f>
        <v>-</v>
      </c>
      <c r="C259" s="2" t="str">
        <f>IFERROR(VLOOKUP(A259,'Aug_2019Sales(Aggregated)'!A:D,4,0),"-")</f>
        <v>-</v>
      </c>
      <c r="D259" s="2" t="str">
        <f>IF(VLOOKUP(A259,'New Items'!A:B,2,FALSE)="New","Yes","No")</f>
        <v>Yes</v>
      </c>
      <c r="E259" s="2">
        <v>1</v>
      </c>
      <c r="F259" s="3">
        <v>79</v>
      </c>
      <c r="G259" s="3">
        <v>30</v>
      </c>
      <c r="H259" s="3">
        <v>79</v>
      </c>
      <c r="I259" s="3">
        <v>49</v>
      </c>
      <c r="J259" s="4">
        <v>0.62</v>
      </c>
      <c r="K259" s="2" t="str">
        <f t="shared" ref="K259:K322" si="8">IF(I259&lt;AVERAGE(I:I),"Above Average","Average")</f>
        <v>Above Average</v>
      </c>
      <c r="L259" s="2" t="str">
        <f t="shared" ref="L259:L322" si="9">IF(H259&gt;100,"High Dollar","Standard")</f>
        <v>Standard</v>
      </c>
    </row>
    <row r="260" spans="1:12" x14ac:dyDescent="0.35">
      <c r="A260" s="2" t="s">
        <v>47</v>
      </c>
      <c r="B260" s="2" t="str">
        <f>IFERROR(VLOOKUP(A260,'Aug_2019Sales(Aggregated)'!A:C,3,0),"-")</f>
        <v>-</v>
      </c>
      <c r="C260" s="2" t="str">
        <f>IFERROR(VLOOKUP(A260,'Aug_2019Sales(Aggregated)'!A:D,4,0),"-")</f>
        <v>-</v>
      </c>
      <c r="D260" s="2" t="str">
        <f>IF(VLOOKUP(A260,'New Items'!A:B,2,FALSE)="New","Yes","No")</f>
        <v>Yes</v>
      </c>
      <c r="E260" s="2">
        <v>1</v>
      </c>
      <c r="F260" s="3">
        <v>29</v>
      </c>
      <c r="G260" s="3">
        <v>8.2899999999999991</v>
      </c>
      <c r="H260" s="3">
        <v>29</v>
      </c>
      <c r="I260" s="3">
        <v>20.71</v>
      </c>
      <c r="J260" s="4">
        <v>0.71</v>
      </c>
      <c r="K260" s="2" t="str">
        <f t="shared" si="8"/>
        <v>Above Average</v>
      </c>
      <c r="L260" s="2" t="str">
        <f t="shared" si="9"/>
        <v>Standard</v>
      </c>
    </row>
    <row r="261" spans="1:12" x14ac:dyDescent="0.35">
      <c r="A261" s="2" t="s">
        <v>48</v>
      </c>
      <c r="B261" s="2" t="str">
        <f>IFERROR(VLOOKUP(A261,'Aug_2019Sales(Aggregated)'!A:C,3,0),"-")</f>
        <v>GEAR</v>
      </c>
      <c r="C261" s="2" t="str">
        <f>IFERROR(VLOOKUP(A261,'Aug_2019Sales(Aggregated)'!A:D,4,0),"-")</f>
        <v>OUTERWEAR</v>
      </c>
      <c r="D261" s="2" t="str">
        <f>IF(VLOOKUP(A261,'New Items'!A:B,2,FALSE)="New","Yes","No")</f>
        <v>Yes</v>
      </c>
      <c r="E261" s="2">
        <v>4</v>
      </c>
      <c r="F261" s="3">
        <v>236</v>
      </c>
      <c r="G261" s="3">
        <v>52.96</v>
      </c>
      <c r="H261" s="3">
        <v>59</v>
      </c>
      <c r="I261" s="3">
        <v>183.04</v>
      </c>
      <c r="J261" s="4">
        <v>0.78</v>
      </c>
      <c r="K261" s="2" t="str">
        <f t="shared" si="8"/>
        <v>Average</v>
      </c>
      <c r="L261" s="2" t="str">
        <f t="shared" si="9"/>
        <v>Standard</v>
      </c>
    </row>
    <row r="262" spans="1:12" x14ac:dyDescent="0.35">
      <c r="A262" s="2" t="s">
        <v>108</v>
      </c>
      <c r="B262" s="2" t="str">
        <f>IFERROR(VLOOKUP(A262,'Aug_2019Sales(Aggregated)'!A:C,3,0),"-")</f>
        <v>FITNESS</v>
      </c>
      <c r="C262" s="2" t="str">
        <f>IFERROR(VLOOKUP(A262,'Aug_2019Sales(Aggregated)'!A:D,4,0),"-")</f>
        <v>WEIGHTS</v>
      </c>
      <c r="D262" s="2" t="str">
        <f>IF(VLOOKUP(A262,'New Items'!A:B,2,FALSE)="New","Yes","No")</f>
        <v>Yes</v>
      </c>
      <c r="E262" s="2">
        <v>1</v>
      </c>
      <c r="F262" s="3">
        <v>69</v>
      </c>
      <c r="G262" s="3">
        <v>15</v>
      </c>
      <c r="H262" s="3">
        <v>69</v>
      </c>
      <c r="I262" s="3">
        <v>54</v>
      </c>
      <c r="J262" s="4">
        <v>0.78</v>
      </c>
      <c r="K262" s="2" t="str">
        <f t="shared" si="8"/>
        <v>Above Average</v>
      </c>
      <c r="L262" s="2" t="str">
        <f t="shared" si="9"/>
        <v>Standard</v>
      </c>
    </row>
    <row r="263" spans="1:12" x14ac:dyDescent="0.35">
      <c r="A263" s="2" t="s">
        <v>50</v>
      </c>
      <c r="B263" s="2" t="str">
        <f>IFERROR(VLOOKUP(A263,'Aug_2019Sales(Aggregated)'!A:C,3,0),"-")</f>
        <v>-</v>
      </c>
      <c r="C263" s="2" t="str">
        <f>IFERROR(VLOOKUP(A263,'Aug_2019Sales(Aggregated)'!A:D,4,0),"-")</f>
        <v>-</v>
      </c>
      <c r="D263" s="2" t="str">
        <f>IF(VLOOKUP(A263,'New Items'!A:B,2,FALSE)="New","Yes","No")</f>
        <v>Yes</v>
      </c>
      <c r="E263" s="2">
        <v>1</v>
      </c>
      <c r="F263" s="3">
        <v>29</v>
      </c>
      <c r="G263" s="3">
        <v>7.2</v>
      </c>
      <c r="H263" s="3">
        <v>29</v>
      </c>
      <c r="I263" s="3">
        <v>21.8</v>
      </c>
      <c r="J263" s="4">
        <v>0.75</v>
      </c>
      <c r="K263" s="2" t="str">
        <f t="shared" si="8"/>
        <v>Above Average</v>
      </c>
      <c r="L263" s="2" t="str">
        <f t="shared" si="9"/>
        <v>Standard</v>
      </c>
    </row>
    <row r="264" spans="1:12" x14ac:dyDescent="0.35">
      <c r="A264" s="2" t="s">
        <v>50</v>
      </c>
      <c r="B264" s="2" t="str">
        <f>IFERROR(VLOOKUP(A264,'Aug_2019Sales(Aggregated)'!A:C,3,0),"-")</f>
        <v>-</v>
      </c>
      <c r="C264" s="2" t="str">
        <f>IFERROR(VLOOKUP(A264,'Aug_2019Sales(Aggregated)'!A:D,4,0),"-")</f>
        <v>-</v>
      </c>
      <c r="D264" s="2" t="str">
        <f>IF(VLOOKUP(A264,'New Items'!A:B,2,FALSE)="New","Yes","No")</f>
        <v>Yes</v>
      </c>
      <c r="E264" s="2">
        <v>1</v>
      </c>
      <c r="F264" s="3">
        <v>29</v>
      </c>
      <c r="G264" s="3">
        <v>7.2</v>
      </c>
      <c r="H264" s="3">
        <v>29</v>
      </c>
      <c r="I264" s="3">
        <v>21.8</v>
      </c>
      <c r="J264" s="4">
        <v>0.75</v>
      </c>
      <c r="K264" s="2" t="str">
        <f t="shared" si="8"/>
        <v>Above Average</v>
      </c>
      <c r="L264" s="2" t="str">
        <f t="shared" si="9"/>
        <v>Standard</v>
      </c>
    </row>
    <row r="265" spans="1:12" x14ac:dyDescent="0.35">
      <c r="A265" s="2" t="s">
        <v>112</v>
      </c>
      <c r="B265" s="2" t="str">
        <f>IFERROR(VLOOKUP(A265,'Aug_2019Sales(Aggregated)'!A:C,3,0),"-")</f>
        <v>ELECTRO</v>
      </c>
      <c r="C265" s="2" t="str">
        <f>IFERROR(VLOOKUP(A265,'Aug_2019Sales(Aggregated)'!A:D,4,0),"-")</f>
        <v>AUDIO</v>
      </c>
      <c r="D265" s="2" t="str">
        <f>IF(VLOOKUP(A265,'New Items'!A:B,2,FALSE)="New","Yes","No")</f>
        <v>Yes</v>
      </c>
      <c r="E265" s="2">
        <v>1</v>
      </c>
      <c r="F265" s="3">
        <v>25</v>
      </c>
      <c r="G265" s="3">
        <v>4.75</v>
      </c>
      <c r="H265" s="3">
        <v>25</v>
      </c>
      <c r="I265" s="3">
        <v>20.25</v>
      </c>
      <c r="J265" s="4">
        <v>0.81</v>
      </c>
      <c r="K265" s="2" t="str">
        <f t="shared" si="8"/>
        <v>Above Average</v>
      </c>
      <c r="L265" s="2" t="str">
        <f t="shared" si="9"/>
        <v>Standard</v>
      </c>
    </row>
    <row r="266" spans="1:12" x14ac:dyDescent="0.35">
      <c r="A266" s="2" t="s">
        <v>53</v>
      </c>
      <c r="B266" s="2" t="str">
        <f>IFERROR(VLOOKUP(A266,'Aug_2019Sales(Aggregated)'!A:C,3,0),"-")</f>
        <v>-</v>
      </c>
      <c r="C266" s="2" t="str">
        <f>IFERROR(VLOOKUP(A266,'Aug_2019Sales(Aggregated)'!A:D,4,0),"-")</f>
        <v>-</v>
      </c>
      <c r="D266" s="2" t="str">
        <f>IF(VLOOKUP(A266,'New Items'!A:B,2,FALSE)="New","Yes","No")</f>
        <v>Yes</v>
      </c>
      <c r="E266" s="2">
        <v>2</v>
      </c>
      <c r="F266" s="3">
        <v>50</v>
      </c>
      <c r="G266" s="3">
        <v>14.8</v>
      </c>
      <c r="H266" s="3">
        <v>25</v>
      </c>
      <c r="I266" s="3">
        <v>35.200000000000003</v>
      </c>
      <c r="J266" s="4">
        <v>0.7</v>
      </c>
      <c r="K266" s="2" t="str">
        <f t="shared" si="8"/>
        <v>Above Average</v>
      </c>
      <c r="L266" s="2" t="str">
        <f t="shared" si="9"/>
        <v>Standard</v>
      </c>
    </row>
    <row r="267" spans="1:12" x14ac:dyDescent="0.35">
      <c r="A267" s="2" t="s">
        <v>53</v>
      </c>
      <c r="B267" s="2" t="str">
        <f>IFERROR(VLOOKUP(A267,'Aug_2019Sales(Aggregated)'!A:C,3,0),"-")</f>
        <v>-</v>
      </c>
      <c r="C267" s="2" t="str">
        <f>IFERROR(VLOOKUP(A267,'Aug_2019Sales(Aggregated)'!A:D,4,0),"-")</f>
        <v>-</v>
      </c>
      <c r="D267" s="2" t="str">
        <f>IF(VLOOKUP(A267,'New Items'!A:B,2,FALSE)="New","Yes","No")</f>
        <v>Yes</v>
      </c>
      <c r="E267" s="2">
        <v>1</v>
      </c>
      <c r="F267" s="3">
        <v>40</v>
      </c>
      <c r="G267" s="3">
        <v>14.8</v>
      </c>
      <c r="H267" s="3">
        <v>40</v>
      </c>
      <c r="I267" s="3">
        <v>25.2</v>
      </c>
      <c r="J267" s="4">
        <v>0.63</v>
      </c>
      <c r="K267" s="2" t="str">
        <f t="shared" si="8"/>
        <v>Above Average</v>
      </c>
      <c r="L267" s="2" t="str">
        <f t="shared" si="9"/>
        <v>Standard</v>
      </c>
    </row>
    <row r="268" spans="1:12" x14ac:dyDescent="0.35">
      <c r="A268" s="2" t="s">
        <v>54</v>
      </c>
      <c r="B268" s="2" t="str">
        <f>IFERROR(VLOOKUP(A268,'Aug_2019Sales(Aggregated)'!A:C,3,0),"-")</f>
        <v>-</v>
      </c>
      <c r="C268" s="2" t="str">
        <f>IFERROR(VLOOKUP(A268,'Aug_2019Sales(Aggregated)'!A:D,4,0),"-")</f>
        <v>-</v>
      </c>
      <c r="D268" s="2" t="str">
        <f>IF(VLOOKUP(A268,'New Items'!A:B,2,FALSE)="New","Yes","No")</f>
        <v>Yes</v>
      </c>
      <c r="E268" s="2">
        <v>1</v>
      </c>
      <c r="F268" s="3">
        <v>15</v>
      </c>
      <c r="G268" s="3">
        <v>3.65</v>
      </c>
      <c r="H268" s="3">
        <v>15</v>
      </c>
      <c r="I268" s="3">
        <v>11.35</v>
      </c>
      <c r="J268" s="4">
        <v>0.76</v>
      </c>
      <c r="K268" s="2" t="str">
        <f t="shared" si="8"/>
        <v>Above Average</v>
      </c>
      <c r="L268" s="2" t="str">
        <f t="shared" si="9"/>
        <v>Standard</v>
      </c>
    </row>
    <row r="269" spans="1:12" x14ac:dyDescent="0.35">
      <c r="A269" s="2" t="s">
        <v>54</v>
      </c>
      <c r="B269" s="2" t="str">
        <f>IFERROR(VLOOKUP(A269,'Aug_2019Sales(Aggregated)'!A:C,3,0),"-")</f>
        <v>-</v>
      </c>
      <c r="C269" s="2" t="str">
        <f>IFERROR(VLOOKUP(A269,'Aug_2019Sales(Aggregated)'!A:D,4,0),"-")</f>
        <v>-</v>
      </c>
      <c r="D269" s="2" t="str">
        <f>IF(VLOOKUP(A269,'New Items'!A:B,2,FALSE)="New","Yes","No")</f>
        <v>Yes</v>
      </c>
      <c r="E269" s="2">
        <v>1</v>
      </c>
      <c r="F269" s="3">
        <v>25</v>
      </c>
      <c r="G269" s="3">
        <v>7.3</v>
      </c>
      <c r="H269" s="3">
        <v>25</v>
      </c>
      <c r="I269" s="3">
        <v>17.7</v>
      </c>
      <c r="J269" s="4">
        <v>0.71</v>
      </c>
      <c r="K269" s="2" t="str">
        <f t="shared" si="8"/>
        <v>Above Average</v>
      </c>
      <c r="L269" s="2" t="str">
        <f t="shared" si="9"/>
        <v>Standard</v>
      </c>
    </row>
    <row r="270" spans="1:12" x14ac:dyDescent="0.35">
      <c r="A270" s="2" t="s">
        <v>55</v>
      </c>
      <c r="B270" s="2" t="str">
        <f>IFERROR(VLOOKUP(A270,'Aug_2019Sales(Aggregated)'!A:C,3,0),"-")</f>
        <v>-</v>
      </c>
      <c r="C270" s="2" t="str">
        <f>IFERROR(VLOOKUP(A270,'Aug_2019Sales(Aggregated)'!A:D,4,0),"-")</f>
        <v>-</v>
      </c>
      <c r="D270" s="2" t="str">
        <f>IF(VLOOKUP(A270,'New Items'!A:B,2,FALSE)="New","Yes","No")</f>
        <v>Yes</v>
      </c>
      <c r="E270" s="2">
        <v>5</v>
      </c>
      <c r="F270" s="3">
        <v>100</v>
      </c>
      <c r="G270" s="3">
        <v>29.5</v>
      </c>
      <c r="H270" s="3">
        <v>20</v>
      </c>
      <c r="I270" s="3">
        <v>70.5</v>
      </c>
      <c r="J270" s="4">
        <v>0.71</v>
      </c>
      <c r="K270" s="2" t="str">
        <f t="shared" si="8"/>
        <v>Average</v>
      </c>
      <c r="L270" s="2" t="str">
        <f t="shared" si="9"/>
        <v>Standard</v>
      </c>
    </row>
    <row r="271" spans="1:12" x14ac:dyDescent="0.35">
      <c r="A271" s="2" t="s">
        <v>55</v>
      </c>
      <c r="B271" s="2" t="str">
        <f>IFERROR(VLOOKUP(A271,'Aug_2019Sales(Aggregated)'!A:C,3,0),"-")</f>
        <v>-</v>
      </c>
      <c r="C271" s="2" t="str">
        <f>IFERROR(VLOOKUP(A271,'Aug_2019Sales(Aggregated)'!A:D,4,0),"-")</f>
        <v>-</v>
      </c>
      <c r="D271" s="2" t="str">
        <f>IF(VLOOKUP(A271,'New Items'!A:B,2,FALSE)="New","Yes","No")</f>
        <v>Yes</v>
      </c>
      <c r="E271" s="2">
        <v>2</v>
      </c>
      <c r="F271" s="3">
        <v>70</v>
      </c>
      <c r="G271" s="3">
        <v>23.6</v>
      </c>
      <c r="H271" s="3">
        <v>35</v>
      </c>
      <c r="I271" s="3">
        <v>46.4</v>
      </c>
      <c r="J271" s="4">
        <v>0.66</v>
      </c>
      <c r="K271" s="2" t="str">
        <f t="shared" si="8"/>
        <v>Above Average</v>
      </c>
      <c r="L271" s="2" t="str">
        <f t="shared" si="9"/>
        <v>Standard</v>
      </c>
    </row>
    <row r="272" spans="1:12" x14ac:dyDescent="0.35">
      <c r="A272" s="2" t="s">
        <v>56</v>
      </c>
      <c r="B272" s="2" t="str">
        <f>IFERROR(VLOOKUP(A272,'Aug_2019Sales(Aggregated)'!A:C,3,0),"-")</f>
        <v>ESSENTIALS</v>
      </c>
      <c r="C272" s="2" t="str">
        <f>IFERROR(VLOOKUP(A272,'Aug_2019Sales(Aggregated)'!A:D,4,0),"-")</f>
        <v>SHEETS</v>
      </c>
      <c r="D272" s="2" t="str">
        <f>IF(VLOOKUP(A272,'New Items'!A:B,2,FALSE)="New","Yes","No")</f>
        <v>Yes</v>
      </c>
      <c r="E272" s="2">
        <v>1</v>
      </c>
      <c r="F272" s="3">
        <v>59</v>
      </c>
      <c r="G272" s="3">
        <v>21</v>
      </c>
      <c r="H272" s="3">
        <v>59</v>
      </c>
      <c r="I272" s="3">
        <v>38</v>
      </c>
      <c r="J272" s="4">
        <v>0.64</v>
      </c>
      <c r="K272" s="2" t="str">
        <f t="shared" si="8"/>
        <v>Above Average</v>
      </c>
      <c r="L272" s="2" t="str">
        <f t="shared" si="9"/>
        <v>Standard</v>
      </c>
    </row>
    <row r="273" spans="1:12" x14ac:dyDescent="0.35">
      <c r="A273" s="2" t="s">
        <v>57</v>
      </c>
      <c r="B273" s="2" t="str">
        <f>IFERROR(VLOOKUP(A273,'Aug_2019Sales(Aggregated)'!A:C,3,0),"-")</f>
        <v>-</v>
      </c>
      <c r="C273" s="2" t="str">
        <f>IFERROR(VLOOKUP(A273,'Aug_2019Sales(Aggregated)'!A:D,4,0),"-")</f>
        <v>-</v>
      </c>
      <c r="D273" s="2" t="str">
        <f>IF(VLOOKUP(A273,'New Items'!A:B,2,FALSE)="New","Yes","No")</f>
        <v>Yes</v>
      </c>
      <c r="E273" s="2">
        <v>2</v>
      </c>
      <c r="F273" s="3">
        <v>90</v>
      </c>
      <c r="G273" s="3">
        <v>33.6</v>
      </c>
      <c r="H273" s="3">
        <v>45</v>
      </c>
      <c r="I273" s="3">
        <v>56.4</v>
      </c>
      <c r="J273" s="4">
        <v>0.63</v>
      </c>
      <c r="K273" s="2" t="str">
        <f t="shared" si="8"/>
        <v>Average</v>
      </c>
      <c r="L273" s="2" t="str">
        <f t="shared" si="9"/>
        <v>Standard</v>
      </c>
    </row>
    <row r="274" spans="1:12" x14ac:dyDescent="0.35">
      <c r="A274" s="2" t="s">
        <v>58</v>
      </c>
      <c r="B274" s="2" t="str">
        <f>IFERROR(VLOOKUP(A274,'Aug_2019Sales(Aggregated)'!A:C,3,0),"-")</f>
        <v>-</v>
      </c>
      <c r="C274" s="2" t="str">
        <f>IFERROR(VLOOKUP(A274,'Aug_2019Sales(Aggregated)'!A:D,4,0),"-")</f>
        <v>-</v>
      </c>
      <c r="D274" s="2" t="str">
        <f>IF(VLOOKUP(A274,'New Items'!A:B,2,FALSE)="New","Yes","No")</f>
        <v>Yes</v>
      </c>
      <c r="E274" s="2">
        <v>2</v>
      </c>
      <c r="F274" s="3">
        <v>178</v>
      </c>
      <c r="G274" s="3">
        <v>70.02</v>
      </c>
      <c r="H274" s="3">
        <v>89</v>
      </c>
      <c r="I274" s="3">
        <v>107.98</v>
      </c>
      <c r="J274" s="4">
        <v>0.61</v>
      </c>
      <c r="K274" s="2" t="str">
        <f t="shared" si="8"/>
        <v>Average</v>
      </c>
      <c r="L274" s="2" t="str">
        <f t="shared" si="9"/>
        <v>Standard</v>
      </c>
    </row>
    <row r="275" spans="1:12" x14ac:dyDescent="0.35">
      <c r="A275" s="2" t="s">
        <v>114</v>
      </c>
      <c r="B275" s="2" t="str">
        <f>IFERROR(VLOOKUP(A275,'Aug_2019Sales(Aggregated)'!A:C,3,0),"-")</f>
        <v>-</v>
      </c>
      <c r="C275" s="2" t="str">
        <f>IFERROR(VLOOKUP(A275,'Aug_2019Sales(Aggregated)'!A:D,4,0),"-")</f>
        <v>-</v>
      </c>
      <c r="D275" s="2" t="str">
        <f>IF(VLOOKUP(A275,'New Items'!A:B,2,FALSE)="New","Yes","No")</f>
        <v>Yes</v>
      </c>
      <c r="E275" s="2">
        <v>1</v>
      </c>
      <c r="F275" s="3">
        <v>39</v>
      </c>
      <c r="G275" s="3">
        <v>14.26</v>
      </c>
      <c r="H275" s="3">
        <v>39</v>
      </c>
      <c r="I275" s="3">
        <v>24.74</v>
      </c>
      <c r="J275" s="4">
        <v>0.63</v>
      </c>
      <c r="K275" s="2" t="str">
        <f t="shared" si="8"/>
        <v>Above Average</v>
      </c>
      <c r="L275" s="2" t="str">
        <f t="shared" si="9"/>
        <v>Standard</v>
      </c>
    </row>
    <row r="276" spans="1:12" x14ac:dyDescent="0.35">
      <c r="A276" s="2" t="s">
        <v>115</v>
      </c>
      <c r="B276" s="2" t="str">
        <f>IFERROR(VLOOKUP(A276,'Aug_2019Sales(Aggregated)'!A:C,3,0),"-")</f>
        <v>-</v>
      </c>
      <c r="C276" s="2" t="str">
        <f>IFERROR(VLOOKUP(A276,'Aug_2019Sales(Aggregated)'!A:D,4,0),"-")</f>
        <v>-</v>
      </c>
      <c r="D276" s="2" t="str">
        <f>IF(VLOOKUP(A276,'New Items'!A:B,2,FALSE)="New","Yes","No")</f>
        <v>Yes</v>
      </c>
      <c r="E276" s="2">
        <v>1</v>
      </c>
      <c r="F276" s="3">
        <v>49</v>
      </c>
      <c r="G276" s="3">
        <v>18.2</v>
      </c>
      <c r="H276" s="3">
        <v>49</v>
      </c>
      <c r="I276" s="3">
        <v>30.8</v>
      </c>
      <c r="J276" s="4">
        <v>0.63</v>
      </c>
      <c r="K276" s="2" t="str">
        <f t="shared" si="8"/>
        <v>Above Average</v>
      </c>
      <c r="L276" s="2" t="str">
        <f t="shared" si="9"/>
        <v>Standard</v>
      </c>
    </row>
    <row r="277" spans="1:12" x14ac:dyDescent="0.35">
      <c r="A277" s="2" t="s">
        <v>60</v>
      </c>
      <c r="B277" s="2" t="str">
        <f>IFERROR(VLOOKUP(A277,'Aug_2019Sales(Aggregated)'!A:C,3,0),"-")</f>
        <v>-</v>
      </c>
      <c r="C277" s="2" t="str">
        <f>IFERROR(VLOOKUP(A277,'Aug_2019Sales(Aggregated)'!A:D,4,0),"-")</f>
        <v>-</v>
      </c>
      <c r="D277" s="2" t="str">
        <f>IF(VLOOKUP(A277,'New Items'!A:B,2,FALSE)="New","Yes","No")</f>
        <v>Yes</v>
      </c>
      <c r="E277" s="2">
        <v>4</v>
      </c>
      <c r="F277" s="3">
        <v>116</v>
      </c>
      <c r="G277" s="3">
        <v>40.799999999999997</v>
      </c>
      <c r="H277" s="3">
        <v>29</v>
      </c>
      <c r="I277" s="3">
        <v>75.2</v>
      </c>
      <c r="J277" s="4">
        <v>0.65</v>
      </c>
      <c r="K277" s="2" t="str">
        <f t="shared" si="8"/>
        <v>Average</v>
      </c>
      <c r="L277" s="2" t="str">
        <f t="shared" si="9"/>
        <v>Standard</v>
      </c>
    </row>
    <row r="278" spans="1:12" x14ac:dyDescent="0.35">
      <c r="A278" s="2" t="s">
        <v>60</v>
      </c>
      <c r="B278" s="2" t="str">
        <f>IFERROR(VLOOKUP(A278,'Aug_2019Sales(Aggregated)'!A:C,3,0),"-")</f>
        <v>-</v>
      </c>
      <c r="C278" s="2" t="str">
        <f>IFERROR(VLOOKUP(A278,'Aug_2019Sales(Aggregated)'!A:D,4,0),"-")</f>
        <v>-</v>
      </c>
      <c r="D278" s="2" t="str">
        <f>IF(VLOOKUP(A278,'New Items'!A:B,2,FALSE)="New","Yes","No")</f>
        <v>Yes</v>
      </c>
      <c r="E278" s="2">
        <v>3</v>
      </c>
      <c r="F278" s="3">
        <v>87</v>
      </c>
      <c r="G278" s="3">
        <v>30.6</v>
      </c>
      <c r="H278" s="3">
        <v>29</v>
      </c>
      <c r="I278" s="3">
        <v>56.4</v>
      </c>
      <c r="J278" s="4">
        <v>0.65</v>
      </c>
      <c r="K278" s="2" t="str">
        <f t="shared" si="8"/>
        <v>Average</v>
      </c>
      <c r="L278" s="2" t="str">
        <f t="shared" si="9"/>
        <v>Standard</v>
      </c>
    </row>
    <row r="279" spans="1:12" x14ac:dyDescent="0.35">
      <c r="A279" s="2" t="s">
        <v>60</v>
      </c>
      <c r="B279" s="2" t="str">
        <f>IFERROR(VLOOKUP(A279,'Aug_2019Sales(Aggregated)'!A:C,3,0),"-")</f>
        <v>-</v>
      </c>
      <c r="C279" s="2" t="str">
        <f>IFERROR(VLOOKUP(A279,'Aug_2019Sales(Aggregated)'!A:D,4,0),"-")</f>
        <v>-</v>
      </c>
      <c r="D279" s="2" t="str">
        <f>IF(VLOOKUP(A279,'New Items'!A:B,2,FALSE)="New","Yes","No")</f>
        <v>Yes</v>
      </c>
      <c r="E279" s="2">
        <v>1</v>
      </c>
      <c r="F279" s="3">
        <v>29</v>
      </c>
      <c r="G279" s="3">
        <v>10.199999999999999</v>
      </c>
      <c r="H279" s="3">
        <v>29</v>
      </c>
      <c r="I279" s="3">
        <v>18.8</v>
      </c>
      <c r="J279" s="4">
        <v>0.65</v>
      </c>
      <c r="K279" s="2" t="str">
        <f t="shared" si="8"/>
        <v>Above Average</v>
      </c>
      <c r="L279" s="2" t="str">
        <f t="shared" si="9"/>
        <v>Standard</v>
      </c>
    </row>
    <row r="280" spans="1:12" x14ac:dyDescent="0.35">
      <c r="A280" s="2" t="s">
        <v>61</v>
      </c>
      <c r="B280" s="2" t="str">
        <f>IFERROR(VLOOKUP(A280,'Aug_2019Sales(Aggregated)'!A:C,3,0),"-")</f>
        <v>-</v>
      </c>
      <c r="C280" s="2" t="str">
        <f>IFERROR(VLOOKUP(A280,'Aug_2019Sales(Aggregated)'!A:D,4,0),"-")</f>
        <v>-</v>
      </c>
      <c r="D280" s="2" t="str">
        <f>IF(VLOOKUP(A280,'New Items'!A:B,2,FALSE)="New","Yes","No")</f>
        <v>Yes</v>
      </c>
      <c r="E280" s="2">
        <v>4</v>
      </c>
      <c r="F280" s="3">
        <v>260</v>
      </c>
      <c r="G280" s="3">
        <v>96</v>
      </c>
      <c r="H280" s="3">
        <v>65</v>
      </c>
      <c r="I280" s="3">
        <v>164</v>
      </c>
      <c r="J280" s="4">
        <v>0.63</v>
      </c>
      <c r="K280" s="2" t="str">
        <f t="shared" si="8"/>
        <v>Average</v>
      </c>
      <c r="L280" s="2" t="str">
        <f t="shared" si="9"/>
        <v>Standard</v>
      </c>
    </row>
    <row r="281" spans="1:12" x14ac:dyDescent="0.35">
      <c r="A281" s="2" t="s">
        <v>61</v>
      </c>
      <c r="B281" s="2" t="str">
        <f>IFERROR(VLOOKUP(A281,'Aug_2019Sales(Aggregated)'!A:C,3,0),"-")</f>
        <v>-</v>
      </c>
      <c r="C281" s="2" t="str">
        <f>IFERROR(VLOOKUP(A281,'Aug_2019Sales(Aggregated)'!A:D,4,0),"-")</f>
        <v>-</v>
      </c>
      <c r="D281" s="2" t="str">
        <f>IF(VLOOKUP(A281,'New Items'!A:B,2,FALSE)="New","Yes","No")</f>
        <v>Yes</v>
      </c>
      <c r="E281" s="2">
        <v>1</v>
      </c>
      <c r="F281" s="3">
        <v>65</v>
      </c>
      <c r="G281" s="3">
        <v>24</v>
      </c>
      <c r="H281" s="3">
        <v>65</v>
      </c>
      <c r="I281" s="3">
        <v>41</v>
      </c>
      <c r="J281" s="4">
        <v>0.63</v>
      </c>
      <c r="K281" s="2" t="str">
        <f t="shared" si="8"/>
        <v>Above Average</v>
      </c>
      <c r="L281" s="2" t="str">
        <f t="shared" si="9"/>
        <v>Standard</v>
      </c>
    </row>
    <row r="282" spans="1:12" x14ac:dyDescent="0.35">
      <c r="A282" s="2" t="s">
        <v>141</v>
      </c>
      <c r="B282" s="2" t="str">
        <f>IFERROR(VLOOKUP(A282,'Aug_2019Sales(Aggregated)'!A:C,3,0),"-")</f>
        <v>-</v>
      </c>
      <c r="C282" s="2" t="str">
        <f>IFERROR(VLOOKUP(A282,'Aug_2019Sales(Aggregated)'!A:D,4,0),"-")</f>
        <v>-</v>
      </c>
      <c r="D282" s="2" t="str">
        <f>IF(VLOOKUP(A282,'New Items'!A:B,2,FALSE)="New","Yes","No")</f>
        <v>Yes</v>
      </c>
      <c r="E282" s="2">
        <v>1</v>
      </c>
      <c r="F282" s="3">
        <v>29</v>
      </c>
      <c r="G282" s="3">
        <v>9.3000000000000007</v>
      </c>
      <c r="H282" s="3">
        <v>29</v>
      </c>
      <c r="I282" s="3">
        <v>19.7</v>
      </c>
      <c r="J282" s="4">
        <v>0.68</v>
      </c>
      <c r="K282" s="2" t="str">
        <f t="shared" si="8"/>
        <v>Above Average</v>
      </c>
      <c r="L282" s="2" t="str">
        <f t="shared" si="9"/>
        <v>Standard</v>
      </c>
    </row>
    <row r="283" spans="1:12" x14ac:dyDescent="0.35">
      <c r="A283" s="2" t="s">
        <v>64</v>
      </c>
      <c r="B283" s="2" t="str">
        <f>IFERROR(VLOOKUP(A283,'Aug_2019Sales(Aggregated)'!A:C,3,0),"-")</f>
        <v>ESSENTIALS</v>
      </c>
      <c r="C283" s="2" t="str">
        <f>IFERROR(VLOOKUP(A283,'Aug_2019Sales(Aggregated)'!A:D,4,0),"-")</f>
        <v>BODY CARE</v>
      </c>
      <c r="D283" s="2" t="str">
        <f>IF(VLOOKUP(A283,'New Items'!A:B,2,FALSE)="New","Yes","No")</f>
        <v>Yes</v>
      </c>
      <c r="E283" s="2">
        <v>2</v>
      </c>
      <c r="F283" s="3">
        <v>22</v>
      </c>
      <c r="G283" s="3">
        <v>5.6</v>
      </c>
      <c r="H283" s="3">
        <v>11</v>
      </c>
      <c r="I283" s="3">
        <v>16.399999999999999</v>
      </c>
      <c r="J283" s="4">
        <v>0.75</v>
      </c>
      <c r="K283" s="2" t="str">
        <f t="shared" si="8"/>
        <v>Above Average</v>
      </c>
      <c r="L283" s="2" t="str">
        <f t="shared" si="9"/>
        <v>Standard</v>
      </c>
    </row>
    <row r="284" spans="1:12" x14ac:dyDescent="0.35">
      <c r="A284" s="2" t="s">
        <v>65</v>
      </c>
      <c r="B284" s="2" t="str">
        <f>IFERROR(VLOOKUP(A284,'Aug_2019Sales(Aggregated)'!A:C,3,0),"-")</f>
        <v>-</v>
      </c>
      <c r="C284" s="2" t="str">
        <f>IFERROR(VLOOKUP(A284,'Aug_2019Sales(Aggregated)'!A:D,4,0),"-")</f>
        <v>-</v>
      </c>
      <c r="D284" s="2" t="str">
        <f>IF(VLOOKUP(A284,'New Items'!A:B,2,FALSE)="New","Yes","No")</f>
        <v>Yes</v>
      </c>
      <c r="E284" s="2">
        <v>2</v>
      </c>
      <c r="F284" s="3">
        <v>26</v>
      </c>
      <c r="G284" s="3">
        <v>6.24</v>
      </c>
      <c r="H284" s="3">
        <v>13</v>
      </c>
      <c r="I284" s="3">
        <v>19.760000000000002</v>
      </c>
      <c r="J284" s="4">
        <v>0.76</v>
      </c>
      <c r="K284" s="2" t="str">
        <f t="shared" si="8"/>
        <v>Above Average</v>
      </c>
      <c r="L284" s="2" t="str">
        <f t="shared" si="9"/>
        <v>Standard</v>
      </c>
    </row>
    <row r="285" spans="1:12" x14ac:dyDescent="0.35">
      <c r="A285" s="2" t="s">
        <v>66</v>
      </c>
      <c r="B285" s="2" t="str">
        <f>IFERROR(VLOOKUP(A285,'Aug_2019Sales(Aggregated)'!A:C,3,0),"-")</f>
        <v>-</v>
      </c>
      <c r="C285" s="2" t="str">
        <f>IFERROR(VLOOKUP(A285,'Aug_2019Sales(Aggregated)'!A:D,4,0),"-")</f>
        <v>-</v>
      </c>
      <c r="D285" s="2" t="str">
        <f>IF(VLOOKUP(A285,'New Items'!A:B,2,FALSE)="New","Yes","No")</f>
        <v>Yes</v>
      </c>
      <c r="E285" s="2">
        <v>1</v>
      </c>
      <c r="F285" s="3">
        <v>16</v>
      </c>
      <c r="G285" s="3">
        <v>3.75</v>
      </c>
      <c r="H285" s="3">
        <v>16</v>
      </c>
      <c r="I285" s="3">
        <v>12.25</v>
      </c>
      <c r="J285" s="4">
        <v>0.77</v>
      </c>
      <c r="K285" s="2" t="str">
        <f t="shared" si="8"/>
        <v>Above Average</v>
      </c>
      <c r="L285" s="2" t="str">
        <f t="shared" si="9"/>
        <v>Standard</v>
      </c>
    </row>
    <row r="286" spans="1:12" x14ac:dyDescent="0.35">
      <c r="A286" s="2" t="s">
        <v>118</v>
      </c>
      <c r="B286" s="2" t="str">
        <f>IFERROR(VLOOKUP(A286,'Aug_2019Sales(Aggregated)'!A:C,3,0),"-")</f>
        <v>ACCESSORIES</v>
      </c>
      <c r="C286" s="2" t="str">
        <f>IFERROR(VLOOKUP(A286,'Aug_2019Sales(Aggregated)'!A:D,4,0),"-")</f>
        <v>RINGS</v>
      </c>
      <c r="D286" s="2" t="str">
        <f>IF(VLOOKUP(A286,'New Items'!A:B,2,FALSE)="New","Yes","No")</f>
        <v>Yes</v>
      </c>
      <c r="E286" s="2">
        <v>1</v>
      </c>
      <c r="F286" s="3">
        <v>17</v>
      </c>
      <c r="G286" s="3">
        <v>6.75</v>
      </c>
      <c r="H286" s="3">
        <v>17</v>
      </c>
      <c r="I286" s="3">
        <v>10.25</v>
      </c>
      <c r="J286" s="4">
        <v>0.6</v>
      </c>
      <c r="K286" s="2" t="str">
        <f t="shared" si="8"/>
        <v>Above Average</v>
      </c>
      <c r="L286" s="2" t="str">
        <f t="shared" si="9"/>
        <v>Standard</v>
      </c>
    </row>
    <row r="287" spans="1:12" x14ac:dyDescent="0.35">
      <c r="A287" s="2" t="s">
        <v>69</v>
      </c>
      <c r="B287" s="2" t="str">
        <f>IFERROR(VLOOKUP(A287,'Aug_2019Sales(Aggregated)'!A:C,3,0),"-")</f>
        <v>ACCESSORIES</v>
      </c>
      <c r="C287" s="2" t="str">
        <f>IFERROR(VLOOKUP(A287,'Aug_2019Sales(Aggregated)'!A:D,4,0),"-")</f>
        <v>RINGS</v>
      </c>
      <c r="D287" s="2" t="str">
        <f>IF(VLOOKUP(A287,'New Items'!A:B,2,FALSE)="New","Yes","No")</f>
        <v>Yes</v>
      </c>
      <c r="E287" s="2">
        <v>5</v>
      </c>
      <c r="F287" s="3">
        <v>80</v>
      </c>
      <c r="G287" s="3">
        <v>30</v>
      </c>
      <c r="H287" s="3">
        <v>16</v>
      </c>
      <c r="I287" s="3">
        <v>50</v>
      </c>
      <c r="J287" s="4">
        <v>0.63</v>
      </c>
      <c r="K287" s="2" t="str">
        <f t="shared" si="8"/>
        <v>Above Average</v>
      </c>
      <c r="L287" s="2" t="str">
        <f t="shared" si="9"/>
        <v>Standard</v>
      </c>
    </row>
    <row r="288" spans="1:12" x14ac:dyDescent="0.35">
      <c r="A288" s="2" t="s">
        <v>73</v>
      </c>
      <c r="B288" s="2" t="str">
        <f>IFERROR(VLOOKUP(A288,'Aug_2019Sales(Aggregated)'!A:C,3,0),"-")</f>
        <v>-</v>
      </c>
      <c r="C288" s="2" t="str">
        <f>IFERROR(VLOOKUP(A288,'Aug_2019Sales(Aggregated)'!A:D,4,0),"-")</f>
        <v>-</v>
      </c>
      <c r="D288" s="2" t="str">
        <f>IF(VLOOKUP(A288,'New Items'!A:B,2,FALSE)="New","Yes","No")</f>
        <v>Yes</v>
      </c>
      <c r="E288" s="2">
        <v>3</v>
      </c>
      <c r="F288" s="3">
        <v>120</v>
      </c>
      <c r="G288" s="3">
        <v>31.65</v>
      </c>
      <c r="H288" s="3">
        <v>40</v>
      </c>
      <c r="I288" s="3">
        <v>88.35</v>
      </c>
      <c r="J288" s="4">
        <v>0.74</v>
      </c>
      <c r="K288" s="2" t="str">
        <f t="shared" si="8"/>
        <v>Average</v>
      </c>
      <c r="L288" s="2" t="str">
        <f t="shared" si="9"/>
        <v>Standard</v>
      </c>
    </row>
    <row r="289" spans="1:12" x14ac:dyDescent="0.35">
      <c r="A289" s="2" t="s">
        <v>73</v>
      </c>
      <c r="B289" s="2" t="str">
        <f>IFERROR(VLOOKUP(A289,'Aug_2019Sales(Aggregated)'!A:C,3,0),"-")</f>
        <v>-</v>
      </c>
      <c r="C289" s="2" t="str">
        <f>IFERROR(VLOOKUP(A289,'Aug_2019Sales(Aggregated)'!A:D,4,0),"-")</f>
        <v>-</v>
      </c>
      <c r="D289" s="2" t="str">
        <f>IF(VLOOKUP(A289,'New Items'!A:B,2,FALSE)="New","Yes","No")</f>
        <v>Yes</v>
      </c>
      <c r="E289" s="2">
        <v>2</v>
      </c>
      <c r="F289" s="3">
        <v>80</v>
      </c>
      <c r="G289" s="3">
        <v>21.1</v>
      </c>
      <c r="H289" s="3">
        <v>40</v>
      </c>
      <c r="I289" s="3">
        <v>58.9</v>
      </c>
      <c r="J289" s="4">
        <v>0.74</v>
      </c>
      <c r="K289" s="2" t="str">
        <f t="shared" si="8"/>
        <v>Average</v>
      </c>
      <c r="L289" s="2" t="str">
        <f t="shared" si="9"/>
        <v>Standard</v>
      </c>
    </row>
    <row r="290" spans="1:12" x14ac:dyDescent="0.35">
      <c r="A290" s="2" t="s">
        <v>73</v>
      </c>
      <c r="B290" s="2" t="str">
        <f>IFERROR(VLOOKUP(A290,'Aug_2019Sales(Aggregated)'!A:C,3,0),"-")</f>
        <v>-</v>
      </c>
      <c r="C290" s="2" t="str">
        <f>IFERROR(VLOOKUP(A290,'Aug_2019Sales(Aggregated)'!A:D,4,0),"-")</f>
        <v>-</v>
      </c>
      <c r="D290" s="2" t="str">
        <f>IF(VLOOKUP(A290,'New Items'!A:B,2,FALSE)="New","Yes","No")</f>
        <v>Yes</v>
      </c>
      <c r="E290" s="2">
        <v>2</v>
      </c>
      <c r="F290" s="3">
        <v>80</v>
      </c>
      <c r="G290" s="3">
        <v>21.1</v>
      </c>
      <c r="H290" s="3">
        <v>40</v>
      </c>
      <c r="I290" s="3">
        <v>58.9</v>
      </c>
      <c r="J290" s="4">
        <v>0.74</v>
      </c>
      <c r="K290" s="2" t="str">
        <f t="shared" si="8"/>
        <v>Average</v>
      </c>
      <c r="L290" s="2" t="str">
        <f t="shared" si="9"/>
        <v>Standard</v>
      </c>
    </row>
    <row r="291" spans="1:12" x14ac:dyDescent="0.35">
      <c r="A291" s="2" t="s">
        <v>74</v>
      </c>
      <c r="B291" s="2" t="str">
        <f>IFERROR(VLOOKUP(A291,'Aug_2019Sales(Aggregated)'!A:C,3,0),"-")</f>
        <v>-</v>
      </c>
      <c r="C291" s="2" t="str">
        <f>IFERROR(VLOOKUP(A291,'Aug_2019Sales(Aggregated)'!A:D,4,0),"-")</f>
        <v>-</v>
      </c>
      <c r="D291" s="2" t="str">
        <f>IF(VLOOKUP(A291,'New Items'!A:B,2,FALSE)="New","Yes","No")</f>
        <v>Yes</v>
      </c>
      <c r="E291" s="2">
        <v>1</v>
      </c>
      <c r="F291" s="3">
        <v>25</v>
      </c>
      <c r="G291" s="3">
        <v>4.4000000000000004</v>
      </c>
      <c r="H291" s="3">
        <v>25</v>
      </c>
      <c r="I291" s="3">
        <v>20.6</v>
      </c>
      <c r="J291" s="4">
        <v>0.82</v>
      </c>
      <c r="K291" s="2" t="str">
        <f t="shared" si="8"/>
        <v>Above Average</v>
      </c>
      <c r="L291" s="2" t="str">
        <f t="shared" si="9"/>
        <v>Standard</v>
      </c>
    </row>
    <row r="292" spans="1:12" x14ac:dyDescent="0.35">
      <c r="A292" s="2" t="s">
        <v>74</v>
      </c>
      <c r="B292" s="2" t="str">
        <f>IFERROR(VLOOKUP(A292,'Aug_2019Sales(Aggregated)'!A:C,3,0),"-")</f>
        <v>-</v>
      </c>
      <c r="C292" s="2" t="str">
        <f>IFERROR(VLOOKUP(A292,'Aug_2019Sales(Aggregated)'!A:D,4,0),"-")</f>
        <v>-</v>
      </c>
      <c r="D292" s="2" t="str">
        <f>IF(VLOOKUP(A292,'New Items'!A:B,2,FALSE)="New","Yes","No")</f>
        <v>Yes</v>
      </c>
      <c r="E292" s="2">
        <v>1</v>
      </c>
      <c r="F292" s="3">
        <v>25</v>
      </c>
      <c r="G292" s="3">
        <v>4.4000000000000004</v>
      </c>
      <c r="H292" s="3">
        <v>25</v>
      </c>
      <c r="I292" s="3">
        <v>20.6</v>
      </c>
      <c r="J292" s="4">
        <v>0.82</v>
      </c>
      <c r="K292" s="2" t="str">
        <f t="shared" si="8"/>
        <v>Above Average</v>
      </c>
      <c r="L292" s="2" t="str">
        <f t="shared" si="9"/>
        <v>Standard</v>
      </c>
    </row>
    <row r="293" spans="1:12" x14ac:dyDescent="0.35">
      <c r="A293" s="2" t="s">
        <v>75</v>
      </c>
      <c r="B293" s="2" t="str">
        <f>IFERROR(VLOOKUP(A293,'Aug_2019Sales(Aggregated)'!A:C,3,0),"-")</f>
        <v>-</v>
      </c>
      <c r="C293" s="2" t="str">
        <f>IFERROR(VLOOKUP(A293,'Aug_2019Sales(Aggregated)'!A:D,4,0),"-")</f>
        <v>-</v>
      </c>
      <c r="D293" s="2" t="str">
        <f>IF(VLOOKUP(A293,'New Items'!A:B,2,FALSE)="New","Yes","No")</f>
        <v>Yes</v>
      </c>
      <c r="E293" s="2">
        <v>2</v>
      </c>
      <c r="F293" s="3">
        <v>50</v>
      </c>
      <c r="G293" s="3">
        <v>8.8000000000000007</v>
      </c>
      <c r="H293" s="3">
        <v>25</v>
      </c>
      <c r="I293" s="3">
        <v>41.2</v>
      </c>
      <c r="J293" s="4">
        <v>0.82</v>
      </c>
      <c r="K293" s="2" t="str">
        <f t="shared" si="8"/>
        <v>Above Average</v>
      </c>
      <c r="L293" s="2" t="str">
        <f t="shared" si="9"/>
        <v>Standard</v>
      </c>
    </row>
    <row r="294" spans="1:12" x14ac:dyDescent="0.35">
      <c r="A294" s="2" t="s">
        <v>75</v>
      </c>
      <c r="B294" s="2" t="str">
        <f>IFERROR(VLOOKUP(A294,'Aug_2019Sales(Aggregated)'!A:C,3,0),"-")</f>
        <v>-</v>
      </c>
      <c r="C294" s="2" t="str">
        <f>IFERROR(VLOOKUP(A294,'Aug_2019Sales(Aggregated)'!A:D,4,0),"-")</f>
        <v>-</v>
      </c>
      <c r="D294" s="2" t="str">
        <f>IF(VLOOKUP(A294,'New Items'!A:B,2,FALSE)="New","Yes","No")</f>
        <v>Yes</v>
      </c>
      <c r="E294" s="2">
        <v>1</v>
      </c>
      <c r="F294" s="3">
        <v>25</v>
      </c>
      <c r="G294" s="3">
        <v>4.4000000000000004</v>
      </c>
      <c r="H294" s="3">
        <v>25</v>
      </c>
      <c r="I294" s="3">
        <v>20.6</v>
      </c>
      <c r="J294" s="4">
        <v>0.82</v>
      </c>
      <c r="K294" s="2" t="str">
        <f t="shared" si="8"/>
        <v>Above Average</v>
      </c>
      <c r="L294" s="2" t="str">
        <f t="shared" si="9"/>
        <v>Standard</v>
      </c>
    </row>
    <row r="295" spans="1:12" x14ac:dyDescent="0.35">
      <c r="A295" s="2" t="s">
        <v>76</v>
      </c>
      <c r="B295" s="2" t="str">
        <f>IFERROR(VLOOKUP(A295,'Aug_2019Sales(Aggregated)'!A:C,3,0),"-")</f>
        <v>-</v>
      </c>
      <c r="C295" s="2" t="str">
        <f>IFERROR(VLOOKUP(A295,'Aug_2019Sales(Aggregated)'!A:D,4,0),"-")</f>
        <v>-</v>
      </c>
      <c r="D295" s="2" t="str">
        <f>IF(VLOOKUP(A295,'New Items'!A:B,2,FALSE)="New","Yes","No")</f>
        <v>Yes</v>
      </c>
      <c r="E295" s="2">
        <v>1</v>
      </c>
      <c r="F295" s="3">
        <v>55</v>
      </c>
      <c r="G295" s="3">
        <v>13.13</v>
      </c>
      <c r="H295" s="3">
        <v>55</v>
      </c>
      <c r="I295" s="3">
        <v>41.87</v>
      </c>
      <c r="J295" s="4">
        <v>0.76</v>
      </c>
      <c r="K295" s="2" t="str">
        <f t="shared" si="8"/>
        <v>Above Average</v>
      </c>
      <c r="L295" s="2" t="str">
        <f t="shared" si="9"/>
        <v>Standard</v>
      </c>
    </row>
    <row r="296" spans="1:12" x14ac:dyDescent="0.35">
      <c r="A296" s="2" t="s">
        <v>119</v>
      </c>
      <c r="B296" s="2" t="str">
        <f>IFERROR(VLOOKUP(A296,'Aug_2019Sales(Aggregated)'!A:C,3,0),"-")</f>
        <v>-</v>
      </c>
      <c r="C296" s="2" t="str">
        <f>IFERROR(VLOOKUP(A296,'Aug_2019Sales(Aggregated)'!A:D,4,0),"-")</f>
        <v>-</v>
      </c>
      <c r="D296" s="2" t="str">
        <f>IF(VLOOKUP(A296,'New Items'!A:B,2,FALSE)="New","Yes","No")</f>
        <v>Yes</v>
      </c>
      <c r="E296" s="2">
        <v>1</v>
      </c>
      <c r="F296" s="3">
        <v>29</v>
      </c>
      <c r="G296" s="3">
        <v>5.69</v>
      </c>
      <c r="H296" s="3">
        <v>29</v>
      </c>
      <c r="I296" s="3">
        <v>23.31</v>
      </c>
      <c r="J296" s="4">
        <v>0.8</v>
      </c>
      <c r="K296" s="2" t="str">
        <f t="shared" si="8"/>
        <v>Above Average</v>
      </c>
      <c r="L296" s="2" t="str">
        <f t="shared" si="9"/>
        <v>Standard</v>
      </c>
    </row>
    <row r="297" spans="1:12" x14ac:dyDescent="0.35">
      <c r="A297" s="2" t="s">
        <v>77</v>
      </c>
      <c r="B297" s="2" t="str">
        <f>IFERROR(VLOOKUP(A297,'Aug_2019Sales(Aggregated)'!A:C,3,0),"-")</f>
        <v>-</v>
      </c>
      <c r="C297" s="2" t="str">
        <f>IFERROR(VLOOKUP(A297,'Aug_2019Sales(Aggregated)'!A:D,4,0),"-")</f>
        <v>-</v>
      </c>
      <c r="D297" s="2" t="str">
        <f>IF(VLOOKUP(A297,'New Items'!A:B,2,FALSE)="New","Yes","No")</f>
        <v>Yes</v>
      </c>
      <c r="E297" s="2">
        <v>1</v>
      </c>
      <c r="F297" s="3">
        <v>40</v>
      </c>
      <c r="G297" s="3">
        <v>12.35</v>
      </c>
      <c r="H297" s="3">
        <v>40</v>
      </c>
      <c r="I297" s="3">
        <v>27.65</v>
      </c>
      <c r="J297" s="4">
        <v>0.69</v>
      </c>
      <c r="K297" s="2" t="str">
        <f t="shared" si="8"/>
        <v>Above Average</v>
      </c>
      <c r="L297" s="2" t="str">
        <f t="shared" si="9"/>
        <v>Standard</v>
      </c>
    </row>
    <row r="298" spans="1:12" x14ac:dyDescent="0.35">
      <c r="A298" s="2" t="s">
        <v>77</v>
      </c>
      <c r="B298" s="2" t="str">
        <f>IFERROR(VLOOKUP(A298,'Aug_2019Sales(Aggregated)'!A:C,3,0),"-")</f>
        <v>-</v>
      </c>
      <c r="C298" s="2" t="str">
        <f>IFERROR(VLOOKUP(A298,'Aug_2019Sales(Aggregated)'!A:D,4,0),"-")</f>
        <v>-</v>
      </c>
      <c r="D298" s="2" t="str">
        <f>IF(VLOOKUP(A298,'New Items'!A:B,2,FALSE)="New","Yes","No")</f>
        <v>Yes</v>
      </c>
      <c r="E298" s="2">
        <v>1</v>
      </c>
      <c r="F298" s="3">
        <v>40</v>
      </c>
      <c r="G298" s="3">
        <v>12.35</v>
      </c>
      <c r="H298" s="3">
        <v>40</v>
      </c>
      <c r="I298" s="3">
        <v>27.65</v>
      </c>
      <c r="J298" s="4">
        <v>0.69</v>
      </c>
      <c r="K298" s="2" t="str">
        <f t="shared" si="8"/>
        <v>Above Average</v>
      </c>
      <c r="L298" s="2" t="str">
        <f t="shared" si="9"/>
        <v>Standard</v>
      </c>
    </row>
    <row r="299" spans="1:12" x14ac:dyDescent="0.35">
      <c r="A299" s="2" t="s">
        <v>142</v>
      </c>
      <c r="B299" s="2" t="str">
        <f>IFERROR(VLOOKUP(A299,'Aug_2019Sales(Aggregated)'!A:C,3,0),"-")</f>
        <v>-</v>
      </c>
      <c r="C299" s="2" t="str">
        <f>IFERROR(VLOOKUP(A299,'Aug_2019Sales(Aggregated)'!A:D,4,0),"-")</f>
        <v>-</v>
      </c>
      <c r="D299" s="2" t="str">
        <f>IF(VLOOKUP(A299,'New Items'!A:B,2,FALSE)="New","Yes","No")</f>
        <v>Yes</v>
      </c>
      <c r="E299" s="2">
        <v>1</v>
      </c>
      <c r="F299" s="3">
        <v>29</v>
      </c>
      <c r="G299" s="3">
        <v>5.84</v>
      </c>
      <c r="H299" s="3">
        <v>29</v>
      </c>
      <c r="I299" s="3">
        <v>23.16</v>
      </c>
      <c r="J299" s="4">
        <v>0.8</v>
      </c>
      <c r="K299" s="2" t="str">
        <f t="shared" si="8"/>
        <v>Above Average</v>
      </c>
      <c r="L299" s="2" t="str">
        <f t="shared" si="9"/>
        <v>Standard</v>
      </c>
    </row>
    <row r="300" spans="1:12" x14ac:dyDescent="0.35">
      <c r="A300" s="2" t="s">
        <v>79</v>
      </c>
      <c r="B300" s="2" t="str">
        <f>IFERROR(VLOOKUP(A300,'Aug_2019Sales(Aggregated)'!A:C,3,0),"-")</f>
        <v>-</v>
      </c>
      <c r="C300" s="2" t="str">
        <f>IFERROR(VLOOKUP(A300,'Aug_2019Sales(Aggregated)'!A:D,4,0),"-")</f>
        <v>-</v>
      </c>
      <c r="D300" s="2" t="str">
        <f>IF(VLOOKUP(A300,'New Items'!A:B,2,FALSE)="New","Yes","No")</f>
        <v>Yes</v>
      </c>
      <c r="E300" s="2">
        <v>1</v>
      </c>
      <c r="F300" s="3">
        <v>32</v>
      </c>
      <c r="G300" s="3">
        <v>6.6</v>
      </c>
      <c r="H300" s="3">
        <v>32</v>
      </c>
      <c r="I300" s="3">
        <v>25.4</v>
      </c>
      <c r="J300" s="4">
        <v>0.79</v>
      </c>
      <c r="K300" s="2" t="str">
        <f t="shared" si="8"/>
        <v>Above Average</v>
      </c>
      <c r="L300" s="2" t="str">
        <f t="shared" si="9"/>
        <v>Standard</v>
      </c>
    </row>
    <row r="301" spans="1:12" x14ac:dyDescent="0.35">
      <c r="A301" s="2" t="s">
        <v>80</v>
      </c>
      <c r="B301" s="2" t="str">
        <f>IFERROR(VLOOKUP(A301,'Aug_2019Sales(Aggregated)'!A:C,3,0),"-")</f>
        <v>-</v>
      </c>
      <c r="C301" s="2" t="str">
        <f>IFERROR(VLOOKUP(A301,'Aug_2019Sales(Aggregated)'!A:D,4,0),"-")</f>
        <v>-</v>
      </c>
      <c r="D301" s="2" t="str">
        <f>IF(VLOOKUP(A301,'New Items'!A:B,2,FALSE)="New","Yes","No")</f>
        <v>Yes</v>
      </c>
      <c r="E301" s="2">
        <v>1</v>
      </c>
      <c r="F301" s="3">
        <v>74</v>
      </c>
      <c r="G301" s="3">
        <v>23.69</v>
      </c>
      <c r="H301" s="3">
        <v>74</v>
      </c>
      <c r="I301" s="3">
        <v>50.31</v>
      </c>
      <c r="J301" s="4">
        <v>0.68</v>
      </c>
      <c r="K301" s="2" t="str">
        <f t="shared" si="8"/>
        <v>Above Average</v>
      </c>
      <c r="L301" s="2" t="str">
        <f t="shared" si="9"/>
        <v>Standard</v>
      </c>
    </row>
    <row r="302" spans="1:12" x14ac:dyDescent="0.35">
      <c r="A302" s="2" t="s">
        <v>81</v>
      </c>
      <c r="B302" s="2" t="str">
        <f>IFERROR(VLOOKUP(A302,'Aug_2019Sales(Aggregated)'!A:C,3,0),"-")</f>
        <v>-</v>
      </c>
      <c r="C302" s="2" t="str">
        <f>IFERROR(VLOOKUP(A302,'Aug_2019Sales(Aggregated)'!A:D,4,0),"-")</f>
        <v>-</v>
      </c>
      <c r="D302" s="2" t="str">
        <f>IF(VLOOKUP(A302,'New Items'!A:B,2,FALSE)="New","Yes","No")</f>
        <v>Yes</v>
      </c>
      <c r="E302" s="2">
        <v>1</v>
      </c>
      <c r="F302" s="3">
        <v>39</v>
      </c>
      <c r="G302" s="3">
        <v>10.97</v>
      </c>
      <c r="H302" s="3">
        <v>39</v>
      </c>
      <c r="I302" s="3">
        <v>28.03</v>
      </c>
      <c r="J302" s="4">
        <v>0.72</v>
      </c>
      <c r="K302" s="2" t="str">
        <f t="shared" si="8"/>
        <v>Above Average</v>
      </c>
      <c r="L302" s="2" t="str">
        <f t="shared" si="9"/>
        <v>Standard</v>
      </c>
    </row>
    <row r="303" spans="1:12" x14ac:dyDescent="0.35">
      <c r="A303" s="2" t="s">
        <v>82</v>
      </c>
      <c r="B303" s="2" t="str">
        <f>IFERROR(VLOOKUP(A303,'Aug_2019Sales(Aggregated)'!A:C,3,0),"-")</f>
        <v>-</v>
      </c>
      <c r="C303" s="2" t="str">
        <f>IFERROR(VLOOKUP(A303,'Aug_2019Sales(Aggregated)'!A:D,4,0),"-")</f>
        <v>-</v>
      </c>
      <c r="D303" s="2" t="str">
        <f>IF(VLOOKUP(A303,'New Items'!A:B,2,FALSE)="New","Yes","No")</f>
        <v>Yes</v>
      </c>
      <c r="E303" s="2">
        <v>2</v>
      </c>
      <c r="F303" s="3">
        <v>78</v>
      </c>
      <c r="G303" s="3">
        <v>21.94</v>
      </c>
      <c r="H303" s="3">
        <v>39</v>
      </c>
      <c r="I303" s="3">
        <v>56.06</v>
      </c>
      <c r="J303" s="4">
        <v>0.72</v>
      </c>
      <c r="K303" s="2" t="str">
        <f t="shared" si="8"/>
        <v>Average</v>
      </c>
      <c r="L303" s="2" t="str">
        <f t="shared" si="9"/>
        <v>Standard</v>
      </c>
    </row>
    <row r="304" spans="1:12" x14ac:dyDescent="0.35">
      <c r="A304" s="2" t="s">
        <v>123</v>
      </c>
      <c r="B304" s="2" t="str">
        <f>IFERROR(VLOOKUP(A304,'Aug_2019Sales(Aggregated)'!A:C,3,0),"-")</f>
        <v>-</v>
      </c>
      <c r="C304" s="2" t="str">
        <f>IFERROR(VLOOKUP(A304,'Aug_2019Sales(Aggregated)'!A:D,4,0),"-")</f>
        <v>-</v>
      </c>
      <c r="D304" s="2" t="str">
        <f>IF(VLOOKUP(A304,'New Items'!A:B,2,FALSE)="New","Yes","No")</f>
        <v>Yes</v>
      </c>
      <c r="E304" s="2">
        <v>1</v>
      </c>
      <c r="F304" s="3">
        <v>25</v>
      </c>
      <c r="G304" s="3">
        <v>7.53</v>
      </c>
      <c r="H304" s="3">
        <v>25</v>
      </c>
      <c r="I304" s="3">
        <v>17.47</v>
      </c>
      <c r="J304" s="4">
        <v>0.7</v>
      </c>
      <c r="K304" s="2" t="str">
        <f t="shared" si="8"/>
        <v>Above Average</v>
      </c>
      <c r="L304" s="2" t="str">
        <f t="shared" si="9"/>
        <v>Standard</v>
      </c>
    </row>
    <row r="305" spans="1:12" x14ac:dyDescent="0.35">
      <c r="A305" s="2" t="s">
        <v>84</v>
      </c>
      <c r="B305" s="2" t="str">
        <f>IFERROR(VLOOKUP(A305,'Aug_2019Sales(Aggregated)'!A:C,3,0),"-")</f>
        <v>-</v>
      </c>
      <c r="C305" s="2" t="str">
        <f>IFERROR(VLOOKUP(A305,'Aug_2019Sales(Aggregated)'!A:D,4,0),"-")</f>
        <v>-</v>
      </c>
      <c r="D305" s="2" t="str">
        <f>IF(VLOOKUP(A305,'New Items'!A:B,2,FALSE)="New","Yes","No")</f>
        <v>Yes</v>
      </c>
      <c r="E305" s="2">
        <v>1</v>
      </c>
      <c r="F305" s="3">
        <v>10</v>
      </c>
      <c r="G305" s="3">
        <v>2.95</v>
      </c>
      <c r="H305" s="3">
        <v>10</v>
      </c>
      <c r="I305" s="3">
        <v>7.05</v>
      </c>
      <c r="J305" s="4">
        <v>0.71</v>
      </c>
      <c r="K305" s="2" t="str">
        <f t="shared" si="8"/>
        <v>Above Average</v>
      </c>
      <c r="L305" s="2" t="str">
        <f t="shared" si="9"/>
        <v>Standard</v>
      </c>
    </row>
    <row r="306" spans="1:12" x14ac:dyDescent="0.35">
      <c r="A306" s="2" t="s">
        <v>84</v>
      </c>
      <c r="B306" s="2" t="str">
        <f>IFERROR(VLOOKUP(A306,'Aug_2019Sales(Aggregated)'!A:C,3,0),"-")</f>
        <v>-</v>
      </c>
      <c r="C306" s="2" t="str">
        <f>IFERROR(VLOOKUP(A306,'Aug_2019Sales(Aggregated)'!A:D,4,0),"-")</f>
        <v>-</v>
      </c>
      <c r="D306" s="2" t="str">
        <f>IF(VLOOKUP(A306,'New Items'!A:B,2,FALSE)="New","Yes","No")</f>
        <v>Yes</v>
      </c>
      <c r="E306" s="2">
        <v>1</v>
      </c>
      <c r="F306" s="3">
        <v>10</v>
      </c>
      <c r="G306" s="3">
        <v>2.95</v>
      </c>
      <c r="H306" s="3">
        <v>10</v>
      </c>
      <c r="I306" s="3">
        <v>7.05</v>
      </c>
      <c r="J306" s="4">
        <v>0.71</v>
      </c>
      <c r="K306" s="2" t="str">
        <f t="shared" si="8"/>
        <v>Above Average</v>
      </c>
      <c r="L306" s="2" t="str">
        <f t="shared" si="9"/>
        <v>Standard</v>
      </c>
    </row>
    <row r="307" spans="1:12" x14ac:dyDescent="0.35">
      <c r="A307" s="2" t="s">
        <v>84</v>
      </c>
      <c r="B307" s="2" t="str">
        <f>IFERROR(VLOOKUP(A307,'Aug_2019Sales(Aggregated)'!A:C,3,0),"-")</f>
        <v>-</v>
      </c>
      <c r="C307" s="2" t="str">
        <f>IFERROR(VLOOKUP(A307,'Aug_2019Sales(Aggregated)'!A:D,4,0),"-")</f>
        <v>-</v>
      </c>
      <c r="D307" s="2" t="str">
        <f>IF(VLOOKUP(A307,'New Items'!A:B,2,FALSE)="New","Yes","No")</f>
        <v>Yes</v>
      </c>
      <c r="E307" s="2">
        <v>1</v>
      </c>
      <c r="F307" s="3">
        <v>10</v>
      </c>
      <c r="G307" s="3">
        <v>2.95</v>
      </c>
      <c r="H307" s="3">
        <v>10</v>
      </c>
      <c r="I307" s="3">
        <v>7.05</v>
      </c>
      <c r="J307" s="4">
        <v>0.71</v>
      </c>
      <c r="K307" s="2" t="str">
        <f t="shared" si="8"/>
        <v>Above Average</v>
      </c>
      <c r="L307" s="2" t="str">
        <f t="shared" si="9"/>
        <v>Standard</v>
      </c>
    </row>
    <row r="308" spans="1:12" x14ac:dyDescent="0.35">
      <c r="A308" s="2" t="s">
        <v>86</v>
      </c>
      <c r="B308" s="2" t="str">
        <f>IFERROR(VLOOKUP(A308,'Aug_2019Sales(Aggregated)'!A:C,3,0),"-")</f>
        <v>ESSENTIALS</v>
      </c>
      <c r="C308" s="2" t="str">
        <f>IFERROR(VLOOKUP(A308,'Aug_2019Sales(Aggregated)'!A:D,4,0),"-")</f>
        <v>BATH</v>
      </c>
      <c r="D308" s="2" t="str">
        <f>IF(VLOOKUP(A308,'New Items'!A:B,2,FALSE)="New","Yes","No")</f>
        <v>Yes</v>
      </c>
      <c r="E308" s="2">
        <v>2</v>
      </c>
      <c r="F308" s="3">
        <v>84</v>
      </c>
      <c r="G308" s="3">
        <v>24.76</v>
      </c>
      <c r="H308" s="3">
        <v>42</v>
      </c>
      <c r="I308" s="3">
        <v>59.24</v>
      </c>
      <c r="J308" s="4">
        <v>0.71</v>
      </c>
      <c r="K308" s="2" t="str">
        <f t="shared" si="8"/>
        <v>Average</v>
      </c>
      <c r="L308" s="2" t="str">
        <f t="shared" si="9"/>
        <v>Standard</v>
      </c>
    </row>
    <row r="309" spans="1:12" x14ac:dyDescent="0.35">
      <c r="A309" s="2" t="s">
        <v>129</v>
      </c>
      <c r="B309" s="2" t="str">
        <f>IFERROR(VLOOKUP(A309,'Aug_2019Sales(Aggregated)'!A:C,3,0),"-")</f>
        <v>ESSENTIALS</v>
      </c>
      <c r="C309" s="2" t="str">
        <f>IFERROR(VLOOKUP(A309,'Aug_2019Sales(Aggregated)'!A:D,4,0),"-")</f>
        <v>BATH</v>
      </c>
      <c r="D309" s="2" t="str">
        <f>IF(VLOOKUP(A309,'New Items'!A:B,2,FALSE)="New","Yes","No")</f>
        <v>Yes</v>
      </c>
      <c r="E309" s="2">
        <v>2</v>
      </c>
      <c r="F309" s="3">
        <v>32</v>
      </c>
      <c r="G309" s="3">
        <v>9.76</v>
      </c>
      <c r="H309" s="3">
        <v>16</v>
      </c>
      <c r="I309" s="3">
        <v>22.24</v>
      </c>
      <c r="J309" s="4">
        <v>0.7</v>
      </c>
      <c r="K309" s="2" t="str">
        <f t="shared" si="8"/>
        <v>Above Average</v>
      </c>
      <c r="L309" s="2" t="str">
        <f t="shared" si="9"/>
        <v>Standard</v>
      </c>
    </row>
    <row r="310" spans="1:12" x14ac:dyDescent="0.35">
      <c r="A310" s="2" t="s">
        <v>88</v>
      </c>
      <c r="B310" s="2" t="str">
        <f>IFERROR(VLOOKUP(A310,'Aug_2019Sales(Aggregated)'!A:C,3,0),"-")</f>
        <v>AUTOMOTIVE</v>
      </c>
      <c r="C310" s="2" t="str">
        <f>IFERROR(VLOOKUP(A310,'Aug_2019Sales(Aggregated)'!A:D,4,0),"-")</f>
        <v>RINGS</v>
      </c>
      <c r="D310" s="2" t="str">
        <f>IF(VLOOKUP(A310,'New Items'!A:B,2,FALSE)="New","Yes","No")</f>
        <v>Yes</v>
      </c>
      <c r="E310" s="2">
        <v>3</v>
      </c>
      <c r="F310" s="3">
        <v>135</v>
      </c>
      <c r="G310" s="3">
        <v>48.96</v>
      </c>
      <c r="H310" s="3">
        <v>45</v>
      </c>
      <c r="I310" s="3">
        <v>86.04</v>
      </c>
      <c r="J310" s="4">
        <v>0.64</v>
      </c>
      <c r="K310" s="2" t="str">
        <f t="shared" si="8"/>
        <v>Average</v>
      </c>
      <c r="L310" s="2" t="str">
        <f t="shared" si="9"/>
        <v>Standard</v>
      </c>
    </row>
    <row r="311" spans="1:12" x14ac:dyDescent="0.35">
      <c r="A311" s="2" t="s">
        <v>89</v>
      </c>
      <c r="B311" s="2" t="str">
        <f>IFERROR(VLOOKUP(A311,'Aug_2019Sales(Aggregated)'!A:C,3,0),"-")</f>
        <v>ELECTRO</v>
      </c>
      <c r="C311" s="2" t="str">
        <f>IFERROR(VLOOKUP(A311,'Aug_2019Sales(Aggregated)'!A:D,4,0),"-")</f>
        <v>ELECTRO ACCESSORIES</v>
      </c>
      <c r="D311" s="2" t="str">
        <f>IF(VLOOKUP(A311,'New Items'!A:B,2,FALSE)="New","Yes","No")</f>
        <v>Yes</v>
      </c>
      <c r="E311" s="2">
        <v>3</v>
      </c>
      <c r="F311" s="3">
        <v>297</v>
      </c>
      <c r="G311" s="3">
        <v>112.26</v>
      </c>
      <c r="H311" s="3">
        <v>99</v>
      </c>
      <c r="I311" s="3">
        <v>184.74</v>
      </c>
      <c r="J311" s="4">
        <v>0.62</v>
      </c>
      <c r="K311" s="2" t="str">
        <f t="shared" si="8"/>
        <v>Average</v>
      </c>
      <c r="L311" s="2" t="str">
        <f t="shared" si="9"/>
        <v>Standard</v>
      </c>
    </row>
    <row r="312" spans="1:12" x14ac:dyDescent="0.35">
      <c r="A312" s="2" t="s">
        <v>90</v>
      </c>
      <c r="B312" s="2" t="str">
        <f>IFERROR(VLOOKUP(A312,'Aug_2019Sales(Aggregated)'!A:C,3,0),"-")</f>
        <v>GEAR</v>
      </c>
      <c r="C312" s="2" t="str">
        <f>IFERROR(VLOOKUP(A312,'Aug_2019Sales(Aggregated)'!A:D,4,0),"-")</f>
        <v>OUTERWEAR</v>
      </c>
      <c r="D312" s="2" t="str">
        <f>IF(VLOOKUP(A312,'New Items'!A:B,2,FALSE)="New","Yes","No")</f>
        <v>Yes</v>
      </c>
      <c r="E312" s="2">
        <v>2</v>
      </c>
      <c r="F312" s="3">
        <v>198</v>
      </c>
      <c r="G312" s="3">
        <v>71.94</v>
      </c>
      <c r="H312" s="3">
        <v>99</v>
      </c>
      <c r="I312" s="3">
        <v>126.06</v>
      </c>
      <c r="J312" s="4">
        <v>0.64</v>
      </c>
      <c r="K312" s="2" t="str">
        <f t="shared" si="8"/>
        <v>Average</v>
      </c>
      <c r="L312" s="2" t="str">
        <f t="shared" si="9"/>
        <v>Standard</v>
      </c>
    </row>
    <row r="313" spans="1:12" x14ac:dyDescent="0.35">
      <c r="A313" s="2" t="s">
        <v>130</v>
      </c>
      <c r="B313" s="2" t="str">
        <f>IFERROR(VLOOKUP(A313,'Aug_2019Sales(Aggregated)'!A:C,3,0),"-")</f>
        <v>ELECTRO</v>
      </c>
      <c r="C313" s="2" t="str">
        <f>IFERROR(VLOOKUP(A313,'Aug_2019Sales(Aggregated)'!A:D,4,0),"-")</f>
        <v>COMPLETE KIT</v>
      </c>
      <c r="D313" s="2" t="str">
        <f>IF(VLOOKUP(A313,'New Items'!A:B,2,FALSE)="New","Yes","No")</f>
        <v>Yes</v>
      </c>
      <c r="E313" s="2">
        <v>1</v>
      </c>
      <c r="F313" s="3">
        <v>79</v>
      </c>
      <c r="G313" s="3">
        <v>23.97</v>
      </c>
      <c r="H313" s="3">
        <v>79</v>
      </c>
      <c r="I313" s="3">
        <v>55.03</v>
      </c>
      <c r="J313" s="4">
        <v>0.7</v>
      </c>
      <c r="K313" s="2" t="str">
        <f t="shared" si="8"/>
        <v>Above Average</v>
      </c>
      <c r="L313" s="2" t="str">
        <f t="shared" si="9"/>
        <v>Standard</v>
      </c>
    </row>
    <row r="314" spans="1:12" x14ac:dyDescent="0.35">
      <c r="A314" s="2" t="s">
        <v>143</v>
      </c>
      <c r="B314" s="2" t="str">
        <f>IFERROR(VLOOKUP(A314,'Aug_2019Sales(Aggregated)'!A:C,3,0),"-")</f>
        <v>ELECTRO</v>
      </c>
      <c r="C314" s="2" t="str">
        <f>IFERROR(VLOOKUP(A314,'Aug_2019Sales(Aggregated)'!A:D,4,0),"-")</f>
        <v>AUDIO</v>
      </c>
      <c r="D314" s="2" t="str">
        <f>IF(VLOOKUP(A314,'New Items'!A:B,2,FALSE)="New","Yes","No")</f>
        <v>Yes</v>
      </c>
      <c r="E314" s="2">
        <v>1</v>
      </c>
      <c r="F314" s="3">
        <v>29</v>
      </c>
      <c r="G314" s="3">
        <v>10.77</v>
      </c>
      <c r="H314" s="3">
        <v>29</v>
      </c>
      <c r="I314" s="3">
        <v>18.23</v>
      </c>
      <c r="J314" s="4">
        <v>0.63</v>
      </c>
      <c r="K314" s="2" t="str">
        <f t="shared" si="8"/>
        <v>Above Average</v>
      </c>
      <c r="L314" s="2" t="str">
        <f t="shared" si="9"/>
        <v>Standard</v>
      </c>
    </row>
    <row r="315" spans="1:12" x14ac:dyDescent="0.35">
      <c r="A315" s="2" t="s">
        <v>144</v>
      </c>
      <c r="B315" s="2" t="str">
        <f>IFERROR(VLOOKUP(A315,'Aug_2019Sales(Aggregated)'!A:C,3,0),"-")</f>
        <v>-</v>
      </c>
      <c r="C315" s="2" t="str">
        <f>IFERROR(VLOOKUP(A315,'Aug_2019Sales(Aggregated)'!A:D,4,0),"-")</f>
        <v>-</v>
      </c>
      <c r="D315" s="2" t="str">
        <f>IF(VLOOKUP(A315,'New Items'!A:B,2,FALSE)="New","Yes","No")</f>
        <v>Yes</v>
      </c>
      <c r="E315" s="2">
        <v>1</v>
      </c>
      <c r="F315" s="3">
        <v>19</v>
      </c>
      <c r="G315" s="3">
        <v>6</v>
      </c>
      <c r="H315" s="3">
        <v>19</v>
      </c>
      <c r="I315" s="3">
        <v>13</v>
      </c>
      <c r="J315" s="4">
        <v>0.68</v>
      </c>
      <c r="K315" s="2" t="str">
        <f t="shared" si="8"/>
        <v>Above Average</v>
      </c>
      <c r="L315" s="2" t="str">
        <f t="shared" si="9"/>
        <v>Standard</v>
      </c>
    </row>
    <row r="316" spans="1:12" x14ac:dyDescent="0.35">
      <c r="A316" s="2" t="s">
        <v>145</v>
      </c>
      <c r="B316" s="2" t="str">
        <f>IFERROR(VLOOKUP(A316,'Aug_2019Sales(Aggregated)'!A:C,3,0),"-")</f>
        <v>COSMETICS</v>
      </c>
      <c r="C316" s="2" t="str">
        <f>IFERROR(VLOOKUP(A316,'Aug_2019Sales(Aggregated)'!A:D,4,0),"-")</f>
        <v>MASKS</v>
      </c>
      <c r="D316" s="2" t="str">
        <f>IF(VLOOKUP(A316,'New Items'!A:B,2,FALSE)="New","Yes","No")</f>
        <v>Yes</v>
      </c>
      <c r="E316" s="2">
        <v>1</v>
      </c>
      <c r="F316" s="3">
        <v>59</v>
      </c>
      <c r="G316" s="3">
        <v>22.65</v>
      </c>
      <c r="H316" s="3">
        <v>59</v>
      </c>
      <c r="I316" s="3">
        <v>36.35</v>
      </c>
      <c r="J316" s="4">
        <v>0.62</v>
      </c>
      <c r="K316" s="2" t="str">
        <f t="shared" si="8"/>
        <v>Above Average</v>
      </c>
      <c r="L316" s="2" t="str">
        <f t="shared" si="9"/>
        <v>Standard</v>
      </c>
    </row>
    <row r="317" spans="1:12" x14ac:dyDescent="0.35">
      <c r="A317" s="2" t="s">
        <v>7</v>
      </c>
      <c r="B317" s="2" t="str">
        <f>IFERROR(VLOOKUP(A317,'Aug_2019Sales(Aggregated)'!A:C,3,0),"-")</f>
        <v>COSMETICS</v>
      </c>
      <c r="C317" s="2" t="str">
        <f>IFERROR(VLOOKUP(A317,'Aug_2019Sales(Aggregated)'!A:D,4,0),"-")</f>
        <v>MASKS</v>
      </c>
      <c r="D317" s="2" t="str">
        <f>IF(VLOOKUP(A317,'New Items'!A:B,2,FALSE)="New","Yes","No")</f>
        <v>Yes</v>
      </c>
      <c r="E317" s="2">
        <v>1</v>
      </c>
      <c r="F317" s="3">
        <v>59</v>
      </c>
      <c r="G317" s="3">
        <v>23.02</v>
      </c>
      <c r="H317" s="3">
        <v>59</v>
      </c>
      <c r="I317" s="3">
        <v>35.979999999999997</v>
      </c>
      <c r="J317" s="4">
        <v>0.61</v>
      </c>
      <c r="K317" s="2" t="str">
        <f t="shared" si="8"/>
        <v>Above Average</v>
      </c>
      <c r="L317" s="2" t="str">
        <f t="shared" si="9"/>
        <v>Standard</v>
      </c>
    </row>
    <row r="318" spans="1:12" x14ac:dyDescent="0.35">
      <c r="A318" s="2" t="s">
        <v>94</v>
      </c>
      <c r="B318" s="2" t="str">
        <f>IFERROR(VLOOKUP(A318,'Aug_2019Sales(Aggregated)'!A:C,3,0),"-")</f>
        <v>-</v>
      </c>
      <c r="C318" s="2" t="str">
        <f>IFERROR(VLOOKUP(A318,'Aug_2019Sales(Aggregated)'!A:D,4,0),"-")</f>
        <v>-</v>
      </c>
      <c r="D318" s="2" t="str">
        <f>IF(VLOOKUP(A318,'New Items'!A:B,2,FALSE)="New","Yes","No")</f>
        <v>Yes</v>
      </c>
      <c r="E318" s="2">
        <v>2</v>
      </c>
      <c r="F318" s="3">
        <v>100</v>
      </c>
      <c r="G318" s="3">
        <v>35.299999999999997</v>
      </c>
      <c r="H318" s="3">
        <v>50</v>
      </c>
      <c r="I318" s="3">
        <v>64.7</v>
      </c>
      <c r="J318" s="4">
        <v>0.65</v>
      </c>
      <c r="K318" s="2" t="str">
        <f t="shared" si="8"/>
        <v>Average</v>
      </c>
      <c r="L318" s="2" t="str">
        <f t="shared" si="9"/>
        <v>Standard</v>
      </c>
    </row>
    <row r="319" spans="1:12" x14ac:dyDescent="0.35">
      <c r="A319" s="2" t="s">
        <v>146</v>
      </c>
      <c r="B319" s="2" t="str">
        <f>IFERROR(VLOOKUP(A319,'Aug_2019Sales(Aggregated)'!A:C,3,0),"-")</f>
        <v>COSMETICS</v>
      </c>
      <c r="C319" s="2" t="str">
        <f>IFERROR(VLOOKUP(A319,'Aug_2019Sales(Aggregated)'!A:D,4,0),"-")</f>
        <v>MASKS</v>
      </c>
      <c r="D319" s="2" t="str">
        <f>IF(VLOOKUP(A319,'New Items'!A:B,2,FALSE)="New","Yes","No")</f>
        <v>Yes</v>
      </c>
      <c r="E319" s="2">
        <v>1</v>
      </c>
      <c r="F319" s="3">
        <v>50</v>
      </c>
      <c r="G319" s="3">
        <v>11.72</v>
      </c>
      <c r="H319" s="3">
        <v>50</v>
      </c>
      <c r="I319" s="3">
        <v>38.28</v>
      </c>
      <c r="J319" s="4">
        <v>0.77</v>
      </c>
      <c r="K319" s="2" t="str">
        <f t="shared" si="8"/>
        <v>Above Average</v>
      </c>
      <c r="L319" s="2" t="str">
        <f t="shared" si="9"/>
        <v>Standard</v>
      </c>
    </row>
    <row r="320" spans="1:12" x14ac:dyDescent="0.35">
      <c r="A320" s="2" t="s">
        <v>147</v>
      </c>
      <c r="B320" s="2" t="str">
        <f>IFERROR(VLOOKUP(A320,'Aug_2019Sales(Aggregated)'!A:C,3,0),"-")</f>
        <v>COSMETICS</v>
      </c>
      <c r="C320" s="2" t="str">
        <f>IFERROR(VLOOKUP(A320,'Aug_2019Sales(Aggregated)'!A:D,4,0),"-")</f>
        <v>MASKS</v>
      </c>
      <c r="D320" s="2" t="str">
        <f>IF(VLOOKUP(A320,'New Items'!A:B,2,FALSE)="New","Yes","No")</f>
        <v>Yes</v>
      </c>
      <c r="E320" s="2">
        <v>1</v>
      </c>
      <c r="F320" s="3">
        <v>79</v>
      </c>
      <c r="G320" s="3">
        <v>19.940000000000001</v>
      </c>
      <c r="H320" s="3">
        <v>79</v>
      </c>
      <c r="I320" s="3">
        <v>59.06</v>
      </c>
      <c r="J320" s="4">
        <v>0.75</v>
      </c>
      <c r="K320" s="2" t="str">
        <f t="shared" si="8"/>
        <v>Average</v>
      </c>
      <c r="L320" s="2" t="str">
        <f t="shared" si="9"/>
        <v>Standard</v>
      </c>
    </row>
    <row r="321" spans="1:12" x14ac:dyDescent="0.35">
      <c r="A321" s="2" t="s">
        <v>95</v>
      </c>
      <c r="B321" s="2" t="str">
        <f>IFERROR(VLOOKUP(A321,'Aug_2019Sales(Aggregated)'!A:C,3,0),"-")</f>
        <v>COSMETICS</v>
      </c>
      <c r="C321" s="2" t="str">
        <f>IFERROR(VLOOKUP(A321,'Aug_2019Sales(Aggregated)'!A:D,4,0),"-")</f>
        <v>MASKS</v>
      </c>
      <c r="D321" s="2" t="str">
        <f>IF(VLOOKUP(A321,'New Items'!A:B,2,FALSE)="New","Yes","No")</f>
        <v>Yes</v>
      </c>
      <c r="E321" s="2">
        <v>1</v>
      </c>
      <c r="F321" s="3">
        <v>89</v>
      </c>
      <c r="G321" s="3">
        <v>32.520000000000003</v>
      </c>
      <c r="H321" s="3">
        <v>89</v>
      </c>
      <c r="I321" s="3">
        <v>56.48</v>
      </c>
      <c r="J321" s="4">
        <v>0.63</v>
      </c>
      <c r="K321" s="2" t="str">
        <f t="shared" si="8"/>
        <v>Average</v>
      </c>
      <c r="L321" s="2" t="str">
        <f t="shared" si="9"/>
        <v>Standard</v>
      </c>
    </row>
    <row r="322" spans="1:12" x14ac:dyDescent="0.35">
      <c r="A322" s="2" t="s">
        <v>96</v>
      </c>
      <c r="B322" s="2" t="str">
        <f>IFERROR(VLOOKUP(A322,'Aug_2019Sales(Aggregated)'!A:C,3,0),"-")</f>
        <v>-</v>
      </c>
      <c r="C322" s="2" t="str">
        <f>IFERROR(VLOOKUP(A322,'Aug_2019Sales(Aggregated)'!A:D,4,0),"-")</f>
        <v>-</v>
      </c>
      <c r="D322" s="2" t="str">
        <f>IF(VLOOKUP(A322,'New Items'!A:B,2,FALSE)="New","Yes","No")</f>
        <v>Yes</v>
      </c>
      <c r="E322" s="2">
        <v>2</v>
      </c>
      <c r="F322" s="3">
        <v>70</v>
      </c>
      <c r="G322" s="3">
        <v>17.54</v>
      </c>
      <c r="H322" s="3">
        <v>35</v>
      </c>
      <c r="I322" s="3">
        <v>52.46</v>
      </c>
      <c r="J322" s="4">
        <v>0.75</v>
      </c>
      <c r="K322" s="2" t="str">
        <f t="shared" si="8"/>
        <v>Above Average</v>
      </c>
      <c r="L322" s="2" t="str">
        <f t="shared" si="9"/>
        <v>Standard</v>
      </c>
    </row>
    <row r="323" spans="1:12" x14ac:dyDescent="0.35">
      <c r="A323" s="2" t="s">
        <v>9</v>
      </c>
      <c r="B323" s="2" t="str">
        <f>IFERROR(VLOOKUP(A323,'Aug_2019Sales(Aggregated)'!A:C,3,0),"-")</f>
        <v>-</v>
      </c>
      <c r="C323" s="2" t="str">
        <f>IFERROR(VLOOKUP(A323,'Aug_2019Sales(Aggregated)'!A:D,4,0),"-")</f>
        <v>-</v>
      </c>
      <c r="D323" s="2" t="str">
        <f>IF(VLOOKUP(A323,'New Items'!A:B,2,FALSE)="New","Yes","No")</f>
        <v>Yes</v>
      </c>
      <c r="E323" s="2">
        <v>1</v>
      </c>
      <c r="F323" s="3">
        <v>29</v>
      </c>
      <c r="G323" s="3">
        <v>11.01</v>
      </c>
      <c r="H323" s="3">
        <v>29</v>
      </c>
      <c r="I323" s="3">
        <v>17.989999999999998</v>
      </c>
      <c r="J323" s="4">
        <v>0.62</v>
      </c>
      <c r="K323" s="2" t="str">
        <f t="shared" ref="K323:K386" si="10">IF(I323&lt;AVERAGE(I:I),"Above Average","Average")</f>
        <v>Above Average</v>
      </c>
      <c r="L323" s="2" t="str">
        <f t="shared" ref="L323:L386" si="11">IF(H323&gt;100,"High Dollar","Standard")</f>
        <v>Standard</v>
      </c>
    </row>
    <row r="324" spans="1:12" x14ac:dyDescent="0.35">
      <c r="A324" s="2" t="s">
        <v>11</v>
      </c>
      <c r="B324" s="2" t="str">
        <f>IFERROR(VLOOKUP(A324,'Aug_2019Sales(Aggregated)'!A:C,3,0),"-")</f>
        <v>-</v>
      </c>
      <c r="C324" s="2" t="str">
        <f>IFERROR(VLOOKUP(A324,'Aug_2019Sales(Aggregated)'!A:D,4,0),"-")</f>
        <v>-</v>
      </c>
      <c r="D324" s="2" t="str">
        <f>IF(VLOOKUP(A324,'New Items'!A:B,2,FALSE)="New","Yes","No")</f>
        <v>Yes</v>
      </c>
      <c r="E324" s="2">
        <v>1</v>
      </c>
      <c r="F324" s="3">
        <v>17</v>
      </c>
      <c r="G324" s="3">
        <v>3</v>
      </c>
      <c r="H324" s="3">
        <v>17</v>
      </c>
      <c r="I324" s="3">
        <v>14</v>
      </c>
      <c r="J324" s="4">
        <v>0.82</v>
      </c>
      <c r="K324" s="2" t="str">
        <f t="shared" si="10"/>
        <v>Above Average</v>
      </c>
      <c r="L324" s="2" t="str">
        <f t="shared" si="11"/>
        <v>Standard</v>
      </c>
    </row>
    <row r="325" spans="1:12" x14ac:dyDescent="0.35">
      <c r="A325" s="2" t="s">
        <v>148</v>
      </c>
      <c r="B325" s="2" t="str">
        <f>IFERROR(VLOOKUP(A325,'Aug_2019Sales(Aggregated)'!A:C,3,0),"-")</f>
        <v>-</v>
      </c>
      <c r="C325" s="2" t="str">
        <f>IFERROR(VLOOKUP(A325,'Aug_2019Sales(Aggregated)'!A:D,4,0),"-")</f>
        <v>-</v>
      </c>
      <c r="D325" s="2" t="str">
        <f>IF(VLOOKUP(A325,'New Items'!A:B,2,FALSE)="New","Yes","No")</f>
        <v>Yes</v>
      </c>
      <c r="E325" s="2">
        <v>1</v>
      </c>
      <c r="F325" s="3">
        <v>48</v>
      </c>
      <c r="G325" s="3">
        <v>14.3</v>
      </c>
      <c r="H325" s="3">
        <v>48</v>
      </c>
      <c r="I325" s="3">
        <v>33.700000000000003</v>
      </c>
      <c r="J325" s="4">
        <v>0.7</v>
      </c>
      <c r="K325" s="2" t="str">
        <f t="shared" si="10"/>
        <v>Above Average</v>
      </c>
      <c r="L325" s="2" t="str">
        <f t="shared" si="11"/>
        <v>Standard</v>
      </c>
    </row>
    <row r="326" spans="1:12" x14ac:dyDescent="0.35">
      <c r="A326" s="2" t="s">
        <v>135</v>
      </c>
      <c r="B326" s="2" t="str">
        <f>IFERROR(VLOOKUP(A326,'Aug_2019Sales(Aggregated)'!A:C,3,0),"-")</f>
        <v>FITNESS</v>
      </c>
      <c r="C326" s="2" t="str">
        <f>IFERROR(VLOOKUP(A326,'Aug_2019Sales(Aggregated)'!A:D,4,0),"-")</f>
        <v>ACCESSORIES</v>
      </c>
      <c r="D326" s="2" t="str">
        <f>IF(VLOOKUP(A326,'New Items'!A:B,2,FALSE)="New","Yes","No")</f>
        <v>Yes</v>
      </c>
      <c r="E326" s="2">
        <v>1</v>
      </c>
      <c r="F326" s="3">
        <v>8</v>
      </c>
      <c r="G326" s="3">
        <v>2.1</v>
      </c>
      <c r="H326" s="3">
        <v>8</v>
      </c>
      <c r="I326" s="3">
        <v>5.9</v>
      </c>
      <c r="J326" s="4">
        <v>0.74</v>
      </c>
      <c r="K326" s="2" t="str">
        <f t="shared" si="10"/>
        <v>Above Average</v>
      </c>
      <c r="L326" s="2" t="str">
        <f t="shared" si="11"/>
        <v>Standard</v>
      </c>
    </row>
    <row r="327" spans="1:12" x14ac:dyDescent="0.35">
      <c r="A327" s="2" t="s">
        <v>19</v>
      </c>
      <c r="B327" s="2" t="str">
        <f>IFERROR(VLOOKUP(A327,'Aug_2019Sales(Aggregated)'!A:C,3,0),"-")</f>
        <v>GEAR</v>
      </c>
      <c r="C327" s="2" t="str">
        <f>IFERROR(VLOOKUP(A327,'Aug_2019Sales(Aggregated)'!A:D,4,0),"-")</f>
        <v>OUTERWEAR</v>
      </c>
      <c r="D327" s="2" t="str">
        <f>IF(VLOOKUP(A327,'New Items'!A:B,2,FALSE)="New","Yes","No")</f>
        <v>Yes</v>
      </c>
      <c r="E327" s="2">
        <v>2</v>
      </c>
      <c r="F327" s="3">
        <v>138</v>
      </c>
      <c r="G327" s="3">
        <v>40.119999999999997</v>
      </c>
      <c r="H327" s="3">
        <v>69</v>
      </c>
      <c r="I327" s="3">
        <v>97.88</v>
      </c>
      <c r="J327" s="4">
        <v>0.71</v>
      </c>
      <c r="K327" s="2" t="str">
        <f t="shared" si="10"/>
        <v>Average</v>
      </c>
      <c r="L327" s="2" t="str">
        <f t="shared" si="11"/>
        <v>Standard</v>
      </c>
    </row>
    <row r="328" spans="1:12" x14ac:dyDescent="0.35">
      <c r="A328" s="2" t="s">
        <v>21</v>
      </c>
      <c r="B328" s="2" t="str">
        <f>IFERROR(VLOOKUP(A328,'Aug_2019Sales(Aggregated)'!A:C,3,0),"-")</f>
        <v>AUTOMOTIVE</v>
      </c>
      <c r="C328" s="2" t="str">
        <f>IFERROR(VLOOKUP(A328,'Aug_2019Sales(Aggregated)'!A:D,4,0),"-")</f>
        <v>RINGS</v>
      </c>
      <c r="D328" s="2" t="str">
        <f>IF(VLOOKUP(A328,'New Items'!A:B,2,FALSE)="New","Yes","No")</f>
        <v>Yes</v>
      </c>
      <c r="E328" s="2">
        <v>2</v>
      </c>
      <c r="F328" s="3">
        <v>44</v>
      </c>
      <c r="G328" s="3">
        <v>12.7</v>
      </c>
      <c r="H328" s="3">
        <v>22</v>
      </c>
      <c r="I328" s="3">
        <v>31.3</v>
      </c>
      <c r="J328" s="4">
        <v>0.71</v>
      </c>
      <c r="K328" s="2" t="str">
        <f t="shared" si="10"/>
        <v>Above Average</v>
      </c>
      <c r="L328" s="2" t="str">
        <f t="shared" si="11"/>
        <v>Standard</v>
      </c>
    </row>
    <row r="329" spans="1:12" x14ac:dyDescent="0.35">
      <c r="A329" s="2" t="s">
        <v>22</v>
      </c>
      <c r="B329" s="2" t="str">
        <f>IFERROR(VLOOKUP(A329,'Aug_2019Sales(Aggregated)'!A:C,3,0),"-")</f>
        <v>SLEEPWEAR</v>
      </c>
      <c r="C329" s="2" t="str">
        <f>IFERROR(VLOOKUP(A329,'Aug_2019Sales(Aggregated)'!A:D,4,0),"-")</f>
        <v>INTIMATES</v>
      </c>
      <c r="D329" s="2" t="str">
        <f>IF(VLOOKUP(A329,'New Items'!A:B,2,FALSE)="New","Yes","No")</f>
        <v>Yes</v>
      </c>
      <c r="E329" s="2">
        <v>3</v>
      </c>
      <c r="F329" s="3">
        <v>54</v>
      </c>
      <c r="G329" s="3">
        <v>16.2</v>
      </c>
      <c r="H329" s="3">
        <v>18</v>
      </c>
      <c r="I329" s="3">
        <v>37.799999999999997</v>
      </c>
      <c r="J329" s="4">
        <v>0.7</v>
      </c>
      <c r="K329" s="2" t="str">
        <f t="shared" si="10"/>
        <v>Above Average</v>
      </c>
      <c r="L329" s="2" t="str">
        <f t="shared" si="11"/>
        <v>Standard</v>
      </c>
    </row>
    <row r="330" spans="1:12" x14ac:dyDescent="0.35">
      <c r="A330" s="2" t="s">
        <v>23</v>
      </c>
      <c r="B330" s="2" t="str">
        <f>IFERROR(VLOOKUP(A330,'Aug_2019Sales(Aggregated)'!A:C,3,0),"-")</f>
        <v>ESSENTIALS</v>
      </c>
      <c r="C330" s="2" t="str">
        <f>IFERROR(VLOOKUP(A330,'Aug_2019Sales(Aggregated)'!A:D,4,0),"-")</f>
        <v>ORAL CARE</v>
      </c>
      <c r="D330" s="2" t="str">
        <f>IF(VLOOKUP(A330,'New Items'!A:B,2,FALSE)="New","Yes","No")</f>
        <v>Yes</v>
      </c>
      <c r="E330" s="2">
        <v>1</v>
      </c>
      <c r="F330" s="3">
        <v>14</v>
      </c>
      <c r="G330" s="3">
        <v>2.75</v>
      </c>
      <c r="H330" s="3">
        <v>14</v>
      </c>
      <c r="I330" s="3">
        <v>11.25</v>
      </c>
      <c r="J330" s="4">
        <v>0.8</v>
      </c>
      <c r="K330" s="2" t="str">
        <f t="shared" si="10"/>
        <v>Above Average</v>
      </c>
      <c r="L330" s="2" t="str">
        <f t="shared" si="11"/>
        <v>Standard</v>
      </c>
    </row>
    <row r="331" spans="1:12" x14ac:dyDescent="0.35">
      <c r="A331" s="2" t="s">
        <v>99</v>
      </c>
      <c r="B331" s="2" t="str">
        <f>IFERROR(VLOOKUP(A331,'Aug_2019Sales(Aggregated)'!A:C,3,0),"-")</f>
        <v>GEAR</v>
      </c>
      <c r="C331" s="2" t="str">
        <f>IFERROR(VLOOKUP(A331,'Aug_2019Sales(Aggregated)'!A:D,4,0),"-")</f>
        <v>OUTERWEAR</v>
      </c>
      <c r="D331" s="2" t="str">
        <f>IF(VLOOKUP(A331,'New Items'!A:B,2,FALSE)="New","Yes","No")</f>
        <v>Yes</v>
      </c>
      <c r="E331" s="2">
        <v>2</v>
      </c>
      <c r="F331" s="3">
        <v>20</v>
      </c>
      <c r="G331" s="3">
        <v>4.0999999999999996</v>
      </c>
      <c r="H331" s="3">
        <v>10</v>
      </c>
      <c r="I331" s="3">
        <v>15.9</v>
      </c>
      <c r="J331" s="4">
        <v>0.8</v>
      </c>
      <c r="K331" s="2" t="str">
        <f t="shared" si="10"/>
        <v>Above Average</v>
      </c>
      <c r="L331" s="2" t="str">
        <f t="shared" si="11"/>
        <v>Standard</v>
      </c>
    </row>
    <row r="332" spans="1:12" x14ac:dyDescent="0.35">
      <c r="A332" s="2" t="s">
        <v>137</v>
      </c>
      <c r="B332" s="2" t="str">
        <f>IFERROR(VLOOKUP(A332,'Aug_2019Sales(Aggregated)'!A:C,3,0),"-")</f>
        <v>-</v>
      </c>
      <c r="C332" s="2" t="str">
        <f>IFERROR(VLOOKUP(A332,'Aug_2019Sales(Aggregated)'!A:D,4,0),"-")</f>
        <v>-</v>
      </c>
      <c r="D332" s="2" t="str">
        <f>IF(VLOOKUP(A332,'New Items'!A:B,2,FALSE)="New","Yes","No")</f>
        <v>Yes</v>
      </c>
      <c r="E332" s="2">
        <v>4</v>
      </c>
      <c r="F332" s="3">
        <v>76</v>
      </c>
      <c r="G332" s="3">
        <v>18</v>
      </c>
      <c r="H332" s="3">
        <v>19</v>
      </c>
      <c r="I332" s="3">
        <v>58</v>
      </c>
      <c r="J332" s="4">
        <v>0.76</v>
      </c>
      <c r="K332" s="2" t="str">
        <f t="shared" si="10"/>
        <v>Average</v>
      </c>
      <c r="L332" s="2" t="str">
        <f t="shared" si="11"/>
        <v>Standard</v>
      </c>
    </row>
    <row r="333" spans="1:12" x14ac:dyDescent="0.35">
      <c r="A333" s="2" t="s">
        <v>100</v>
      </c>
      <c r="B333" s="2" t="str">
        <f>IFERROR(VLOOKUP(A333,'Aug_2019Sales(Aggregated)'!A:C,3,0),"-")</f>
        <v>SLEEPWEAR</v>
      </c>
      <c r="C333" s="2" t="str">
        <f>IFERROR(VLOOKUP(A333,'Aug_2019Sales(Aggregated)'!A:D,4,0),"-")</f>
        <v>INTIMATES</v>
      </c>
      <c r="D333" s="2" t="str">
        <f>IF(VLOOKUP(A333,'New Items'!A:B,2,FALSE)="New","Yes","No")</f>
        <v>Yes</v>
      </c>
      <c r="E333" s="2">
        <v>2</v>
      </c>
      <c r="F333" s="3">
        <v>24</v>
      </c>
      <c r="G333" s="3">
        <v>5.98</v>
      </c>
      <c r="H333" s="3">
        <v>12</v>
      </c>
      <c r="I333" s="3">
        <v>18.02</v>
      </c>
      <c r="J333" s="4">
        <v>0.75</v>
      </c>
      <c r="K333" s="2" t="str">
        <f t="shared" si="10"/>
        <v>Above Average</v>
      </c>
      <c r="L333" s="2" t="str">
        <f t="shared" si="11"/>
        <v>Standard</v>
      </c>
    </row>
    <row r="334" spans="1:12" x14ac:dyDescent="0.35">
      <c r="A334" s="2" t="s">
        <v>27</v>
      </c>
      <c r="B334" s="2" t="str">
        <f>IFERROR(VLOOKUP(A334,'Aug_2019Sales(Aggregated)'!A:C,3,0),"-")</f>
        <v>SLEEPWEAR</v>
      </c>
      <c r="C334" s="2" t="str">
        <f>IFERROR(VLOOKUP(A334,'Aug_2019Sales(Aggregated)'!A:D,4,0),"-")</f>
        <v>INTIMATES</v>
      </c>
      <c r="D334" s="2" t="str">
        <f>IF(VLOOKUP(A334,'New Items'!A:B,2,FALSE)="New","Yes","No")</f>
        <v>Yes</v>
      </c>
      <c r="E334" s="2">
        <v>2</v>
      </c>
      <c r="F334" s="3">
        <v>30</v>
      </c>
      <c r="G334" s="3">
        <v>5.9</v>
      </c>
      <c r="H334" s="3">
        <v>15</v>
      </c>
      <c r="I334" s="3">
        <v>24.1</v>
      </c>
      <c r="J334" s="4">
        <v>0.8</v>
      </c>
      <c r="K334" s="2" t="str">
        <f t="shared" si="10"/>
        <v>Above Average</v>
      </c>
      <c r="L334" s="2" t="str">
        <f t="shared" si="11"/>
        <v>Standard</v>
      </c>
    </row>
    <row r="335" spans="1:12" x14ac:dyDescent="0.35">
      <c r="A335" s="2" t="s">
        <v>31</v>
      </c>
      <c r="B335" s="2" t="str">
        <f>IFERROR(VLOOKUP(A335,'Aug_2019Sales(Aggregated)'!A:C,3,0),"-")</f>
        <v>-</v>
      </c>
      <c r="C335" s="2" t="str">
        <f>IFERROR(VLOOKUP(A335,'Aug_2019Sales(Aggregated)'!A:D,4,0),"-")</f>
        <v>-</v>
      </c>
      <c r="D335" s="2" t="str">
        <f>IF(VLOOKUP(A335,'New Items'!A:B,2,FALSE)="New","Yes","No")</f>
        <v>Yes</v>
      </c>
      <c r="E335" s="2">
        <v>1</v>
      </c>
      <c r="F335" s="3">
        <v>649</v>
      </c>
      <c r="G335" s="3">
        <v>241.75</v>
      </c>
      <c r="H335" s="3">
        <v>649</v>
      </c>
      <c r="I335" s="3">
        <v>407.25</v>
      </c>
      <c r="J335" s="4">
        <v>0.63</v>
      </c>
      <c r="K335" s="2" t="str">
        <f t="shared" si="10"/>
        <v>Average</v>
      </c>
      <c r="L335" s="2" t="str">
        <f t="shared" si="11"/>
        <v>High Dollar</v>
      </c>
    </row>
    <row r="336" spans="1:12" x14ac:dyDescent="0.35">
      <c r="A336" s="2" t="s">
        <v>103</v>
      </c>
      <c r="B336" s="2" t="str">
        <f>IFERROR(VLOOKUP(A336,'Aug_2019Sales(Aggregated)'!A:C,3,0),"-")</f>
        <v>ACCESSORIES</v>
      </c>
      <c r="C336" s="2" t="str">
        <f>IFERROR(VLOOKUP(A336,'Aug_2019Sales(Aggregated)'!A:D,4,0),"-")</f>
        <v>IMPULSE</v>
      </c>
      <c r="D336" s="2" t="str">
        <f>IF(VLOOKUP(A336,'New Items'!A:B,2,FALSE)="New","Yes","No")</f>
        <v>Yes</v>
      </c>
      <c r="E336" s="2">
        <v>2</v>
      </c>
      <c r="F336" s="3">
        <v>130</v>
      </c>
      <c r="G336" s="3">
        <v>24</v>
      </c>
      <c r="H336" s="3">
        <v>65</v>
      </c>
      <c r="I336" s="3">
        <v>106</v>
      </c>
      <c r="J336" s="4">
        <v>0.82</v>
      </c>
      <c r="K336" s="2" t="str">
        <f t="shared" si="10"/>
        <v>Average</v>
      </c>
      <c r="L336" s="2" t="str">
        <f t="shared" si="11"/>
        <v>Standard</v>
      </c>
    </row>
    <row r="337" spans="1:12" x14ac:dyDescent="0.35">
      <c r="A337" s="2" t="s">
        <v>139</v>
      </c>
      <c r="B337" s="2" t="str">
        <f>IFERROR(VLOOKUP(A337,'Aug_2019Sales(Aggregated)'!A:C,3,0),"-")</f>
        <v>ACCESSORIES</v>
      </c>
      <c r="C337" s="2" t="str">
        <f>IFERROR(VLOOKUP(A337,'Aug_2019Sales(Aggregated)'!A:D,4,0),"-")</f>
        <v>IMPULSE</v>
      </c>
      <c r="D337" s="2" t="str">
        <f>IF(VLOOKUP(A337,'New Items'!A:B,2,FALSE)="New","Yes","No")</f>
        <v>Yes</v>
      </c>
      <c r="E337" s="2">
        <v>3</v>
      </c>
      <c r="F337" s="3">
        <v>150</v>
      </c>
      <c r="G337" s="3">
        <v>56.85</v>
      </c>
      <c r="H337" s="3">
        <v>50</v>
      </c>
      <c r="I337" s="3">
        <v>93.15</v>
      </c>
      <c r="J337" s="4">
        <v>0.62</v>
      </c>
      <c r="K337" s="2" t="str">
        <f t="shared" si="10"/>
        <v>Average</v>
      </c>
      <c r="L337" s="2" t="str">
        <f t="shared" si="11"/>
        <v>Standard</v>
      </c>
    </row>
    <row r="338" spans="1:12" x14ac:dyDescent="0.35">
      <c r="A338" s="2" t="s">
        <v>149</v>
      </c>
      <c r="B338" s="2" t="str">
        <f>IFERROR(VLOOKUP(A338,'Aug_2019Sales(Aggregated)'!A:C,3,0),"-")</f>
        <v>ACCESSORIES</v>
      </c>
      <c r="C338" s="2" t="str">
        <f>IFERROR(VLOOKUP(A338,'Aug_2019Sales(Aggregated)'!A:D,4,0),"-")</f>
        <v>IMPULSE</v>
      </c>
      <c r="D338" s="2" t="str">
        <f>IF(VLOOKUP(A338,'New Items'!A:B,2,FALSE)="New","Yes","No")</f>
        <v>Yes</v>
      </c>
      <c r="E338" s="2">
        <v>1</v>
      </c>
      <c r="F338" s="3">
        <v>22</v>
      </c>
      <c r="G338" s="3">
        <v>5.6</v>
      </c>
      <c r="H338" s="3">
        <v>22</v>
      </c>
      <c r="I338" s="3">
        <v>16.399999999999999</v>
      </c>
      <c r="J338" s="4">
        <v>0.75</v>
      </c>
      <c r="K338" s="2" t="str">
        <f t="shared" si="10"/>
        <v>Above Average</v>
      </c>
      <c r="L338" s="2" t="str">
        <f t="shared" si="11"/>
        <v>Standard</v>
      </c>
    </row>
    <row r="339" spans="1:12" x14ac:dyDescent="0.35">
      <c r="A339" s="2" t="s">
        <v>35</v>
      </c>
      <c r="B339" s="2" t="str">
        <f>IFERROR(VLOOKUP(A339,'Aug_2019Sales(Aggregated)'!A:C,3,0),"-")</f>
        <v>ACCESSORIES</v>
      </c>
      <c r="C339" s="2" t="str">
        <f>IFERROR(VLOOKUP(A339,'Aug_2019Sales(Aggregated)'!A:D,4,0),"-")</f>
        <v>BELTS</v>
      </c>
      <c r="D339" s="2" t="str">
        <f>IF(VLOOKUP(A339,'New Items'!A:B,2,FALSE)="New","Yes","No")</f>
        <v>Yes</v>
      </c>
      <c r="E339" s="2">
        <v>1</v>
      </c>
      <c r="F339" s="3">
        <v>36</v>
      </c>
      <c r="G339" s="3">
        <v>11</v>
      </c>
      <c r="H339" s="3">
        <v>36</v>
      </c>
      <c r="I339" s="3">
        <v>25</v>
      </c>
      <c r="J339" s="4">
        <v>0.69</v>
      </c>
      <c r="K339" s="2" t="str">
        <f t="shared" si="10"/>
        <v>Above Average</v>
      </c>
      <c r="L339" s="2" t="str">
        <f t="shared" si="11"/>
        <v>Standard</v>
      </c>
    </row>
    <row r="340" spans="1:12" x14ac:dyDescent="0.35">
      <c r="A340" s="2" t="s">
        <v>150</v>
      </c>
      <c r="B340" s="2" t="str">
        <f>IFERROR(VLOOKUP(A340,'Aug_2019Sales(Aggregated)'!A:C,3,0),"-")</f>
        <v>ACCESSORIES</v>
      </c>
      <c r="C340" s="2" t="str">
        <f>IFERROR(VLOOKUP(A340,'Aug_2019Sales(Aggregated)'!A:D,4,0),"-")</f>
        <v>BELTS</v>
      </c>
      <c r="D340" s="2" t="str">
        <f>IF(VLOOKUP(A340,'New Items'!A:B,2,FALSE)="New","Yes","No")</f>
        <v>Yes</v>
      </c>
      <c r="E340" s="2">
        <v>2</v>
      </c>
      <c r="F340" s="3">
        <v>8</v>
      </c>
      <c r="G340" s="3">
        <v>2.8</v>
      </c>
      <c r="H340" s="3">
        <v>4</v>
      </c>
      <c r="I340" s="3">
        <v>5.2</v>
      </c>
      <c r="J340" s="4">
        <v>0.65</v>
      </c>
      <c r="K340" s="2" t="str">
        <f t="shared" si="10"/>
        <v>Above Average</v>
      </c>
      <c r="L340" s="2" t="str">
        <f t="shared" si="11"/>
        <v>Standard</v>
      </c>
    </row>
    <row r="341" spans="1:12" x14ac:dyDescent="0.35">
      <c r="A341" s="2" t="s">
        <v>151</v>
      </c>
      <c r="B341" s="2" t="str">
        <f>IFERROR(VLOOKUP(A341,'Aug_2019Sales(Aggregated)'!A:C,3,0),"-")</f>
        <v>ACCESSORIES</v>
      </c>
      <c r="C341" s="2" t="str">
        <f>IFERROR(VLOOKUP(A341,'Aug_2019Sales(Aggregated)'!A:D,4,0),"-")</f>
        <v>BELTS</v>
      </c>
      <c r="D341" s="2" t="str">
        <f>IF(VLOOKUP(A341,'New Items'!A:B,2,FALSE)="New","Yes","No")</f>
        <v>Yes</v>
      </c>
      <c r="E341" s="2">
        <v>1</v>
      </c>
      <c r="F341" s="3">
        <v>60</v>
      </c>
      <c r="G341" s="3">
        <v>16.8</v>
      </c>
      <c r="H341" s="3">
        <v>60</v>
      </c>
      <c r="I341" s="3">
        <v>43.2</v>
      </c>
      <c r="J341" s="4">
        <v>0.72</v>
      </c>
      <c r="K341" s="2" t="str">
        <f t="shared" si="10"/>
        <v>Above Average</v>
      </c>
      <c r="L341" s="2" t="str">
        <f t="shared" si="11"/>
        <v>Standard</v>
      </c>
    </row>
    <row r="342" spans="1:12" x14ac:dyDescent="0.35">
      <c r="A342" s="2" t="s">
        <v>39</v>
      </c>
      <c r="B342" s="2" t="str">
        <f>IFERROR(VLOOKUP(A342,'Aug_2019Sales(Aggregated)'!A:C,3,0),"-")</f>
        <v>ACCESSORIES</v>
      </c>
      <c r="C342" s="2" t="str">
        <f>IFERROR(VLOOKUP(A342,'Aug_2019Sales(Aggregated)'!A:D,4,0),"-")</f>
        <v>IMPULSE</v>
      </c>
      <c r="D342" s="2" t="str">
        <f>IF(VLOOKUP(A342,'New Items'!A:B,2,FALSE)="New","Yes","No")</f>
        <v>Yes</v>
      </c>
      <c r="E342" s="2">
        <v>1</v>
      </c>
      <c r="F342" s="3">
        <v>8</v>
      </c>
      <c r="G342" s="3">
        <v>1.5</v>
      </c>
      <c r="H342" s="3">
        <v>8</v>
      </c>
      <c r="I342" s="3">
        <v>6.5</v>
      </c>
      <c r="J342" s="4">
        <v>0.81</v>
      </c>
      <c r="K342" s="2" t="str">
        <f t="shared" si="10"/>
        <v>Above Average</v>
      </c>
      <c r="L342" s="2" t="str">
        <f t="shared" si="11"/>
        <v>Standard</v>
      </c>
    </row>
    <row r="343" spans="1:12" x14ac:dyDescent="0.35">
      <c r="A343" s="2" t="s">
        <v>41</v>
      </c>
      <c r="B343" s="2" t="str">
        <f>IFERROR(VLOOKUP(A343,'Aug_2019Sales(Aggregated)'!A:C,3,0),"-")</f>
        <v>ACCESSORIES</v>
      </c>
      <c r="C343" s="2" t="str">
        <f>IFERROR(VLOOKUP(A343,'Aug_2019Sales(Aggregated)'!A:D,4,0),"-")</f>
        <v>IMPULSE</v>
      </c>
      <c r="D343" s="2" t="str">
        <f>IF(VLOOKUP(A343,'New Items'!A:B,2,FALSE)="New","Yes","No")</f>
        <v>Yes</v>
      </c>
      <c r="E343" s="2">
        <v>1</v>
      </c>
      <c r="F343" s="3">
        <v>19</v>
      </c>
      <c r="G343" s="3">
        <v>4.3499999999999996</v>
      </c>
      <c r="H343" s="3">
        <v>19</v>
      </c>
      <c r="I343" s="3">
        <v>14.65</v>
      </c>
      <c r="J343" s="4">
        <v>0.77</v>
      </c>
      <c r="K343" s="2" t="str">
        <f t="shared" si="10"/>
        <v>Above Average</v>
      </c>
      <c r="L343" s="2" t="str">
        <f t="shared" si="11"/>
        <v>Standard</v>
      </c>
    </row>
    <row r="344" spans="1:12" x14ac:dyDescent="0.35">
      <c r="A344" s="2" t="s">
        <v>105</v>
      </c>
      <c r="B344" s="2" t="str">
        <f>IFERROR(VLOOKUP(A344,'Aug_2019Sales(Aggregated)'!A:C,3,0),"-")</f>
        <v>-</v>
      </c>
      <c r="C344" s="2" t="str">
        <f>IFERROR(VLOOKUP(A344,'Aug_2019Sales(Aggregated)'!A:D,4,0),"-")</f>
        <v>-</v>
      </c>
      <c r="D344" s="2" t="str">
        <f>IF(VLOOKUP(A344,'New Items'!A:B,2,FALSE)="New","Yes","No")</f>
        <v>Yes</v>
      </c>
      <c r="E344" s="2">
        <v>1</v>
      </c>
      <c r="F344" s="3">
        <v>29</v>
      </c>
      <c r="G344" s="3">
        <v>8</v>
      </c>
      <c r="H344" s="3">
        <v>29</v>
      </c>
      <c r="I344" s="3">
        <v>21</v>
      </c>
      <c r="J344" s="4">
        <v>0.72</v>
      </c>
      <c r="K344" s="2" t="str">
        <f t="shared" si="10"/>
        <v>Above Average</v>
      </c>
      <c r="L344" s="2" t="str">
        <f t="shared" si="11"/>
        <v>Standard</v>
      </c>
    </row>
    <row r="345" spans="1:12" x14ac:dyDescent="0.35">
      <c r="A345" s="2" t="s">
        <v>152</v>
      </c>
      <c r="B345" s="2" t="str">
        <f>IFERROR(VLOOKUP(A345,'Aug_2019Sales(Aggregated)'!A:C,3,0),"-")</f>
        <v>FITNESS</v>
      </c>
      <c r="C345" s="2" t="str">
        <f>IFERROR(VLOOKUP(A345,'Aug_2019Sales(Aggregated)'!A:D,4,0),"-")</f>
        <v>APPAREL</v>
      </c>
      <c r="D345" s="2" t="str">
        <f>IF(VLOOKUP(A345,'New Items'!A:B,2,FALSE)="New","Yes","No")</f>
        <v>Yes</v>
      </c>
      <c r="E345" s="2">
        <v>3</v>
      </c>
      <c r="F345" s="3">
        <v>357</v>
      </c>
      <c r="G345" s="3">
        <v>112.5</v>
      </c>
      <c r="H345" s="3">
        <v>119</v>
      </c>
      <c r="I345" s="3">
        <v>244.5</v>
      </c>
      <c r="J345" s="4">
        <v>0.68</v>
      </c>
      <c r="K345" s="2" t="str">
        <f t="shared" si="10"/>
        <v>Average</v>
      </c>
      <c r="L345" s="2" t="str">
        <f t="shared" si="11"/>
        <v>High Dollar</v>
      </c>
    </row>
    <row r="346" spans="1:12" x14ac:dyDescent="0.35">
      <c r="A346" s="2" t="s">
        <v>45</v>
      </c>
      <c r="B346" s="2" t="str">
        <f>IFERROR(VLOOKUP(A346,'Aug_2019Sales(Aggregated)'!A:C,3,0),"-")</f>
        <v>-</v>
      </c>
      <c r="C346" s="2" t="str">
        <f>IFERROR(VLOOKUP(A346,'Aug_2019Sales(Aggregated)'!A:D,4,0),"-")</f>
        <v>-</v>
      </c>
      <c r="D346" s="2" t="str">
        <f>IF(VLOOKUP(A346,'New Items'!A:B,2,FALSE)="New","Yes","No")</f>
        <v>Yes</v>
      </c>
      <c r="E346" s="2">
        <v>5</v>
      </c>
      <c r="F346" s="3">
        <v>395</v>
      </c>
      <c r="G346" s="3">
        <v>150</v>
      </c>
      <c r="H346" s="3">
        <v>79</v>
      </c>
      <c r="I346" s="3">
        <v>245</v>
      </c>
      <c r="J346" s="4">
        <v>0.62</v>
      </c>
      <c r="K346" s="2" t="str">
        <f t="shared" si="10"/>
        <v>Average</v>
      </c>
      <c r="L346" s="2" t="str">
        <f t="shared" si="11"/>
        <v>Standard</v>
      </c>
    </row>
    <row r="347" spans="1:12" x14ac:dyDescent="0.35">
      <c r="A347" s="2" t="s">
        <v>107</v>
      </c>
      <c r="B347" s="2" t="str">
        <f>IFERROR(VLOOKUP(A347,'Aug_2019Sales(Aggregated)'!A:C,3,0),"-")</f>
        <v>ACCESSORIES</v>
      </c>
      <c r="C347" s="2" t="str">
        <f>IFERROR(VLOOKUP(A347,'Aug_2019Sales(Aggregated)'!A:D,4,0),"-")</f>
        <v>RINGS</v>
      </c>
      <c r="D347" s="2" t="str">
        <f>IF(VLOOKUP(A347,'New Items'!A:B,2,FALSE)="New","Yes","No")</f>
        <v>Yes</v>
      </c>
      <c r="E347" s="2">
        <v>2</v>
      </c>
      <c r="F347" s="3">
        <v>36</v>
      </c>
      <c r="G347" s="3">
        <v>8</v>
      </c>
      <c r="H347" s="3">
        <v>18</v>
      </c>
      <c r="I347" s="3">
        <v>28</v>
      </c>
      <c r="J347" s="4">
        <v>0.78</v>
      </c>
      <c r="K347" s="2" t="str">
        <f t="shared" si="10"/>
        <v>Above Average</v>
      </c>
      <c r="L347" s="2" t="str">
        <f t="shared" si="11"/>
        <v>Standard</v>
      </c>
    </row>
    <row r="348" spans="1:12" x14ac:dyDescent="0.35">
      <c r="A348" s="2" t="s">
        <v>47</v>
      </c>
      <c r="B348" s="2" t="str">
        <f>IFERROR(VLOOKUP(A348,'Aug_2019Sales(Aggregated)'!A:C,3,0),"-")</f>
        <v>-</v>
      </c>
      <c r="C348" s="2" t="str">
        <f>IFERROR(VLOOKUP(A348,'Aug_2019Sales(Aggregated)'!A:D,4,0),"-")</f>
        <v>-</v>
      </c>
      <c r="D348" s="2" t="str">
        <f>IF(VLOOKUP(A348,'New Items'!A:B,2,FALSE)="New","Yes","No")</f>
        <v>Yes</v>
      </c>
      <c r="E348" s="2">
        <v>2</v>
      </c>
      <c r="F348" s="3">
        <v>58</v>
      </c>
      <c r="G348" s="3">
        <v>16.579999999999998</v>
      </c>
      <c r="H348" s="3">
        <v>29</v>
      </c>
      <c r="I348" s="3">
        <v>41.42</v>
      </c>
      <c r="J348" s="4">
        <v>0.71</v>
      </c>
      <c r="K348" s="2" t="str">
        <f t="shared" si="10"/>
        <v>Above Average</v>
      </c>
      <c r="L348" s="2" t="str">
        <f t="shared" si="11"/>
        <v>Standard</v>
      </c>
    </row>
    <row r="349" spans="1:12" x14ac:dyDescent="0.35">
      <c r="A349" s="2" t="s">
        <v>48</v>
      </c>
      <c r="B349" s="2" t="str">
        <f>IFERROR(VLOOKUP(A349,'Aug_2019Sales(Aggregated)'!A:C,3,0),"-")</f>
        <v>GEAR</v>
      </c>
      <c r="C349" s="2" t="str">
        <f>IFERROR(VLOOKUP(A349,'Aug_2019Sales(Aggregated)'!A:D,4,0),"-")</f>
        <v>OUTERWEAR</v>
      </c>
      <c r="D349" s="2" t="str">
        <f>IF(VLOOKUP(A349,'New Items'!A:B,2,FALSE)="New","Yes","No")</f>
        <v>Yes</v>
      </c>
      <c r="E349" s="2">
        <v>3</v>
      </c>
      <c r="F349" s="3">
        <v>118</v>
      </c>
      <c r="G349" s="3">
        <v>39.72</v>
      </c>
      <c r="H349" s="3">
        <v>39.33</v>
      </c>
      <c r="I349" s="3">
        <v>78.28</v>
      </c>
      <c r="J349" s="4">
        <v>0.66</v>
      </c>
      <c r="K349" s="2" t="str">
        <f t="shared" si="10"/>
        <v>Average</v>
      </c>
      <c r="L349" s="2" t="str">
        <f t="shared" si="11"/>
        <v>Standard</v>
      </c>
    </row>
    <row r="350" spans="1:12" x14ac:dyDescent="0.35">
      <c r="A350" s="2" t="s">
        <v>108</v>
      </c>
      <c r="B350" s="2" t="str">
        <f>IFERROR(VLOOKUP(A350,'Aug_2019Sales(Aggregated)'!A:C,3,0),"-")</f>
        <v>FITNESS</v>
      </c>
      <c r="C350" s="2" t="str">
        <f>IFERROR(VLOOKUP(A350,'Aug_2019Sales(Aggregated)'!A:D,4,0),"-")</f>
        <v>WEIGHTS</v>
      </c>
      <c r="D350" s="2" t="str">
        <f>IF(VLOOKUP(A350,'New Items'!A:B,2,FALSE)="New","Yes","No")</f>
        <v>Yes</v>
      </c>
      <c r="E350" s="2">
        <v>3</v>
      </c>
      <c r="F350" s="3">
        <v>207</v>
      </c>
      <c r="G350" s="3">
        <v>45</v>
      </c>
      <c r="H350" s="3">
        <v>69</v>
      </c>
      <c r="I350" s="3">
        <v>162</v>
      </c>
      <c r="J350" s="4">
        <v>0.78</v>
      </c>
      <c r="K350" s="2" t="str">
        <f t="shared" si="10"/>
        <v>Average</v>
      </c>
      <c r="L350" s="2" t="str">
        <f t="shared" si="11"/>
        <v>Standard</v>
      </c>
    </row>
    <row r="351" spans="1:12" x14ac:dyDescent="0.35">
      <c r="A351" s="2" t="s">
        <v>109</v>
      </c>
      <c r="B351" s="2" t="str">
        <f>IFERROR(VLOOKUP(A351,'Aug_2019Sales(Aggregated)'!A:C,3,0),"-")</f>
        <v>SLEEPWEAR</v>
      </c>
      <c r="C351" s="2" t="str">
        <f>IFERROR(VLOOKUP(A351,'Aug_2019Sales(Aggregated)'!A:D,4,0),"-")</f>
        <v>INTIMATES</v>
      </c>
      <c r="D351" s="2" t="str">
        <f>IF(VLOOKUP(A351,'New Items'!A:B,2,FALSE)="New","Yes","No")</f>
        <v>Yes</v>
      </c>
      <c r="E351" s="2">
        <v>1</v>
      </c>
      <c r="F351" s="3">
        <v>19</v>
      </c>
      <c r="G351" s="3">
        <v>6</v>
      </c>
      <c r="H351" s="3">
        <v>19</v>
      </c>
      <c r="I351" s="3">
        <v>13</v>
      </c>
      <c r="J351" s="4">
        <v>0.68</v>
      </c>
      <c r="K351" s="2" t="str">
        <f t="shared" si="10"/>
        <v>Above Average</v>
      </c>
      <c r="L351" s="2" t="str">
        <f t="shared" si="11"/>
        <v>Standard</v>
      </c>
    </row>
    <row r="352" spans="1:12" x14ac:dyDescent="0.35">
      <c r="A352" s="2" t="s">
        <v>50</v>
      </c>
      <c r="B352" s="2" t="str">
        <f>IFERROR(VLOOKUP(A352,'Aug_2019Sales(Aggregated)'!A:C,3,0),"-")</f>
        <v>-</v>
      </c>
      <c r="C352" s="2" t="str">
        <f>IFERROR(VLOOKUP(A352,'Aug_2019Sales(Aggregated)'!A:D,4,0),"-")</f>
        <v>-</v>
      </c>
      <c r="D352" s="2" t="str">
        <f>IF(VLOOKUP(A352,'New Items'!A:B,2,FALSE)="New","Yes","No")</f>
        <v>Yes</v>
      </c>
      <c r="E352" s="2">
        <v>1</v>
      </c>
      <c r="F352" s="3">
        <v>29</v>
      </c>
      <c r="G352" s="3">
        <v>7.2</v>
      </c>
      <c r="H352" s="3">
        <v>29</v>
      </c>
      <c r="I352" s="3">
        <v>21.8</v>
      </c>
      <c r="J352" s="4">
        <v>0.75</v>
      </c>
      <c r="K352" s="2" t="str">
        <f t="shared" si="10"/>
        <v>Above Average</v>
      </c>
      <c r="L352" s="2" t="str">
        <f t="shared" si="11"/>
        <v>Standard</v>
      </c>
    </row>
    <row r="353" spans="1:12" x14ac:dyDescent="0.35">
      <c r="A353" s="2" t="s">
        <v>112</v>
      </c>
      <c r="B353" s="2" t="str">
        <f>IFERROR(VLOOKUP(A353,'Aug_2019Sales(Aggregated)'!A:C,3,0),"-")</f>
        <v>ELECTRO</v>
      </c>
      <c r="C353" s="2" t="str">
        <f>IFERROR(VLOOKUP(A353,'Aug_2019Sales(Aggregated)'!A:D,4,0),"-")</f>
        <v>AUDIO</v>
      </c>
      <c r="D353" s="2" t="str">
        <f>IF(VLOOKUP(A353,'New Items'!A:B,2,FALSE)="New","Yes","No")</f>
        <v>Yes</v>
      </c>
      <c r="E353" s="2">
        <v>2</v>
      </c>
      <c r="F353" s="3">
        <v>50</v>
      </c>
      <c r="G353" s="3">
        <v>9.5</v>
      </c>
      <c r="H353" s="3">
        <v>25</v>
      </c>
      <c r="I353" s="3">
        <v>40.5</v>
      </c>
      <c r="J353" s="4">
        <v>0.81</v>
      </c>
      <c r="K353" s="2" t="str">
        <f t="shared" si="10"/>
        <v>Above Average</v>
      </c>
      <c r="L353" s="2" t="str">
        <f t="shared" si="11"/>
        <v>Standard</v>
      </c>
    </row>
    <row r="354" spans="1:12" x14ac:dyDescent="0.35">
      <c r="A354" s="2" t="s">
        <v>113</v>
      </c>
      <c r="B354" s="2" t="str">
        <f>IFERROR(VLOOKUP(A354,'Aug_2019Sales(Aggregated)'!A:C,3,0),"-")</f>
        <v>ESSENTIALS</v>
      </c>
      <c r="C354" s="2" t="str">
        <f>IFERROR(VLOOKUP(A354,'Aug_2019Sales(Aggregated)'!A:D,4,0),"-")</f>
        <v>BODY CARE</v>
      </c>
      <c r="D354" s="2" t="str">
        <f>IF(VLOOKUP(A354,'New Items'!A:B,2,FALSE)="New","Yes","No")</f>
        <v>Yes</v>
      </c>
      <c r="E354" s="2">
        <v>1</v>
      </c>
      <c r="F354" s="3">
        <v>8</v>
      </c>
      <c r="G354" s="3">
        <v>1.85</v>
      </c>
      <c r="H354" s="3">
        <v>8</v>
      </c>
      <c r="I354" s="3">
        <v>6.15</v>
      </c>
      <c r="J354" s="4">
        <v>0.77</v>
      </c>
      <c r="K354" s="2" t="str">
        <f t="shared" si="10"/>
        <v>Above Average</v>
      </c>
      <c r="L354" s="2" t="str">
        <f t="shared" si="11"/>
        <v>Standard</v>
      </c>
    </row>
    <row r="355" spans="1:12" x14ac:dyDescent="0.35">
      <c r="A355" s="2" t="s">
        <v>53</v>
      </c>
      <c r="B355" s="2" t="str">
        <f>IFERROR(VLOOKUP(A355,'Aug_2019Sales(Aggregated)'!A:C,3,0),"-")</f>
        <v>-</v>
      </c>
      <c r="C355" s="2" t="str">
        <f>IFERROR(VLOOKUP(A355,'Aug_2019Sales(Aggregated)'!A:D,4,0),"-")</f>
        <v>-</v>
      </c>
      <c r="D355" s="2" t="str">
        <f>IF(VLOOKUP(A355,'New Items'!A:B,2,FALSE)="New","Yes","No")</f>
        <v>Yes</v>
      </c>
      <c r="E355" s="2">
        <v>1</v>
      </c>
      <c r="F355" s="3">
        <v>15</v>
      </c>
      <c r="G355" s="3">
        <v>5.37</v>
      </c>
      <c r="H355" s="3">
        <v>15</v>
      </c>
      <c r="I355" s="3">
        <v>9.6300000000000008</v>
      </c>
      <c r="J355" s="4">
        <v>0.64</v>
      </c>
      <c r="K355" s="2" t="str">
        <f t="shared" si="10"/>
        <v>Above Average</v>
      </c>
      <c r="L355" s="2" t="str">
        <f t="shared" si="11"/>
        <v>Standard</v>
      </c>
    </row>
    <row r="356" spans="1:12" x14ac:dyDescent="0.35">
      <c r="A356" s="2" t="s">
        <v>53</v>
      </c>
      <c r="B356" s="2" t="str">
        <f>IFERROR(VLOOKUP(A356,'Aug_2019Sales(Aggregated)'!A:C,3,0),"-")</f>
        <v>-</v>
      </c>
      <c r="C356" s="2" t="str">
        <f>IFERROR(VLOOKUP(A356,'Aug_2019Sales(Aggregated)'!A:D,4,0),"-")</f>
        <v>-</v>
      </c>
      <c r="D356" s="2" t="str">
        <f>IF(VLOOKUP(A356,'New Items'!A:B,2,FALSE)="New","Yes","No")</f>
        <v>Yes</v>
      </c>
      <c r="E356" s="2">
        <v>4</v>
      </c>
      <c r="F356" s="3">
        <v>100</v>
      </c>
      <c r="G356" s="3">
        <v>29.6</v>
      </c>
      <c r="H356" s="3">
        <v>25</v>
      </c>
      <c r="I356" s="3">
        <v>70.400000000000006</v>
      </c>
      <c r="J356" s="4">
        <v>0.7</v>
      </c>
      <c r="K356" s="2" t="str">
        <f t="shared" si="10"/>
        <v>Average</v>
      </c>
      <c r="L356" s="2" t="str">
        <f t="shared" si="11"/>
        <v>Standard</v>
      </c>
    </row>
    <row r="357" spans="1:12" x14ac:dyDescent="0.35">
      <c r="A357" s="2" t="s">
        <v>54</v>
      </c>
      <c r="B357" s="2" t="str">
        <f>IFERROR(VLOOKUP(A357,'Aug_2019Sales(Aggregated)'!A:C,3,0),"-")</f>
        <v>-</v>
      </c>
      <c r="C357" s="2" t="str">
        <f>IFERROR(VLOOKUP(A357,'Aug_2019Sales(Aggregated)'!A:D,4,0),"-")</f>
        <v>-</v>
      </c>
      <c r="D357" s="2" t="str">
        <f>IF(VLOOKUP(A357,'New Items'!A:B,2,FALSE)="New","Yes","No")</f>
        <v>Yes</v>
      </c>
      <c r="E357" s="2">
        <v>1</v>
      </c>
      <c r="F357" s="3">
        <v>15</v>
      </c>
      <c r="G357" s="3">
        <v>3.65</v>
      </c>
      <c r="H357" s="3">
        <v>15</v>
      </c>
      <c r="I357" s="3">
        <v>11.35</v>
      </c>
      <c r="J357" s="4">
        <v>0.76</v>
      </c>
      <c r="K357" s="2" t="str">
        <f t="shared" si="10"/>
        <v>Above Average</v>
      </c>
      <c r="L357" s="2" t="str">
        <f t="shared" si="11"/>
        <v>Standard</v>
      </c>
    </row>
    <row r="358" spans="1:12" x14ac:dyDescent="0.35">
      <c r="A358" s="2" t="s">
        <v>55</v>
      </c>
      <c r="B358" s="2" t="str">
        <f>IFERROR(VLOOKUP(A358,'Aug_2019Sales(Aggregated)'!A:C,3,0),"-")</f>
        <v>-</v>
      </c>
      <c r="C358" s="2" t="str">
        <f>IFERROR(VLOOKUP(A358,'Aug_2019Sales(Aggregated)'!A:D,4,0),"-")</f>
        <v>-</v>
      </c>
      <c r="D358" s="2" t="str">
        <f>IF(VLOOKUP(A358,'New Items'!A:B,2,FALSE)="New","Yes","No")</f>
        <v>Yes</v>
      </c>
      <c r="E358" s="2">
        <v>7</v>
      </c>
      <c r="F358" s="3">
        <v>140</v>
      </c>
      <c r="G358" s="3">
        <v>41.3</v>
      </c>
      <c r="H358" s="3">
        <v>20</v>
      </c>
      <c r="I358" s="3">
        <v>98.7</v>
      </c>
      <c r="J358" s="4">
        <v>0.71</v>
      </c>
      <c r="K358" s="2" t="str">
        <f t="shared" si="10"/>
        <v>Average</v>
      </c>
      <c r="L358" s="2" t="str">
        <f t="shared" si="11"/>
        <v>Standard</v>
      </c>
    </row>
    <row r="359" spans="1:12" x14ac:dyDescent="0.35">
      <c r="A359" s="2" t="s">
        <v>55</v>
      </c>
      <c r="B359" s="2" t="str">
        <f>IFERROR(VLOOKUP(A359,'Aug_2019Sales(Aggregated)'!A:C,3,0),"-")</f>
        <v>-</v>
      </c>
      <c r="C359" s="2" t="str">
        <f>IFERROR(VLOOKUP(A359,'Aug_2019Sales(Aggregated)'!A:D,4,0),"-")</f>
        <v>-</v>
      </c>
      <c r="D359" s="2" t="str">
        <f>IF(VLOOKUP(A359,'New Items'!A:B,2,FALSE)="New","Yes","No")</f>
        <v>Yes</v>
      </c>
      <c r="E359" s="2">
        <v>1</v>
      </c>
      <c r="F359" s="3">
        <v>35</v>
      </c>
      <c r="G359" s="3">
        <v>11.8</v>
      </c>
      <c r="H359" s="3">
        <v>35</v>
      </c>
      <c r="I359" s="3">
        <v>23.2</v>
      </c>
      <c r="J359" s="4">
        <v>0.66</v>
      </c>
      <c r="K359" s="2" t="str">
        <f t="shared" si="10"/>
        <v>Above Average</v>
      </c>
      <c r="L359" s="2" t="str">
        <f t="shared" si="11"/>
        <v>Standard</v>
      </c>
    </row>
    <row r="360" spans="1:12" x14ac:dyDescent="0.35">
      <c r="A360" s="2" t="s">
        <v>115</v>
      </c>
      <c r="B360" s="2" t="str">
        <f>IFERROR(VLOOKUP(A360,'Aug_2019Sales(Aggregated)'!A:C,3,0),"-")</f>
        <v>-</v>
      </c>
      <c r="C360" s="2" t="str">
        <f>IFERROR(VLOOKUP(A360,'Aug_2019Sales(Aggregated)'!A:D,4,0),"-")</f>
        <v>-</v>
      </c>
      <c r="D360" s="2" t="str">
        <f>IF(VLOOKUP(A360,'New Items'!A:B,2,FALSE)="New","Yes","No")</f>
        <v>Yes</v>
      </c>
      <c r="E360" s="2">
        <v>1</v>
      </c>
      <c r="F360" s="3">
        <v>49</v>
      </c>
      <c r="G360" s="3">
        <v>18.2</v>
      </c>
      <c r="H360" s="3">
        <v>49</v>
      </c>
      <c r="I360" s="3">
        <v>30.8</v>
      </c>
      <c r="J360" s="4">
        <v>0.63</v>
      </c>
      <c r="K360" s="2" t="str">
        <f t="shared" si="10"/>
        <v>Above Average</v>
      </c>
      <c r="L360" s="2" t="str">
        <f t="shared" si="11"/>
        <v>Standard</v>
      </c>
    </row>
    <row r="361" spans="1:12" x14ac:dyDescent="0.35">
      <c r="A361" s="2" t="s">
        <v>115</v>
      </c>
      <c r="B361" s="2" t="str">
        <f>IFERROR(VLOOKUP(A361,'Aug_2019Sales(Aggregated)'!A:C,3,0),"-")</f>
        <v>-</v>
      </c>
      <c r="C361" s="2" t="str">
        <f>IFERROR(VLOOKUP(A361,'Aug_2019Sales(Aggregated)'!A:D,4,0),"-")</f>
        <v>-</v>
      </c>
      <c r="D361" s="2" t="str">
        <f>IF(VLOOKUP(A361,'New Items'!A:B,2,FALSE)="New","Yes","No")</f>
        <v>Yes</v>
      </c>
      <c r="E361" s="2">
        <v>2</v>
      </c>
      <c r="F361" s="3">
        <v>98</v>
      </c>
      <c r="G361" s="3">
        <v>36.4</v>
      </c>
      <c r="H361" s="3">
        <v>49</v>
      </c>
      <c r="I361" s="3">
        <v>61.6</v>
      </c>
      <c r="J361" s="4">
        <v>0.63</v>
      </c>
      <c r="K361" s="2" t="str">
        <f t="shared" si="10"/>
        <v>Average</v>
      </c>
      <c r="L361" s="2" t="str">
        <f t="shared" si="11"/>
        <v>Standard</v>
      </c>
    </row>
    <row r="362" spans="1:12" x14ac:dyDescent="0.35">
      <c r="A362" s="2" t="s">
        <v>116</v>
      </c>
      <c r="B362" s="2" t="str">
        <f>IFERROR(VLOOKUP(A362,'Aug_2019Sales(Aggregated)'!A:C,3,0),"-")</f>
        <v>GEAR</v>
      </c>
      <c r="C362" s="2" t="str">
        <f>IFERROR(VLOOKUP(A362,'Aug_2019Sales(Aggregated)'!A:D,4,0),"-")</f>
        <v>TOPS</v>
      </c>
      <c r="D362" s="2" t="str">
        <f>IF(VLOOKUP(A362,'New Items'!A:B,2,FALSE)="New","Yes","No")</f>
        <v>Yes</v>
      </c>
      <c r="E362" s="2">
        <v>1</v>
      </c>
      <c r="F362" s="3">
        <v>8.31</v>
      </c>
      <c r="G362" s="3">
        <v>2.78</v>
      </c>
      <c r="H362" s="3">
        <v>8.31</v>
      </c>
      <c r="I362" s="3">
        <v>5.53</v>
      </c>
      <c r="J362" s="4">
        <v>0.67</v>
      </c>
      <c r="K362" s="2" t="str">
        <f t="shared" si="10"/>
        <v>Above Average</v>
      </c>
      <c r="L362" s="2" t="str">
        <f t="shared" si="11"/>
        <v>Standard</v>
      </c>
    </row>
    <row r="363" spans="1:12" x14ac:dyDescent="0.35">
      <c r="A363" s="2" t="s">
        <v>60</v>
      </c>
      <c r="B363" s="2" t="str">
        <f>IFERROR(VLOOKUP(A363,'Aug_2019Sales(Aggregated)'!A:C,3,0),"-")</f>
        <v>-</v>
      </c>
      <c r="C363" s="2" t="str">
        <f>IFERROR(VLOOKUP(A363,'Aug_2019Sales(Aggregated)'!A:D,4,0),"-")</f>
        <v>-</v>
      </c>
      <c r="D363" s="2" t="str">
        <f>IF(VLOOKUP(A363,'New Items'!A:B,2,FALSE)="New","Yes","No")</f>
        <v>Yes</v>
      </c>
      <c r="E363" s="2">
        <v>1</v>
      </c>
      <c r="F363" s="3">
        <v>29</v>
      </c>
      <c r="G363" s="3">
        <v>10.199999999999999</v>
      </c>
      <c r="H363" s="3">
        <v>29</v>
      </c>
      <c r="I363" s="3">
        <v>18.8</v>
      </c>
      <c r="J363" s="4">
        <v>0.65</v>
      </c>
      <c r="K363" s="2" t="str">
        <f t="shared" si="10"/>
        <v>Above Average</v>
      </c>
      <c r="L363" s="2" t="str">
        <f t="shared" si="11"/>
        <v>Standard</v>
      </c>
    </row>
    <row r="364" spans="1:12" x14ac:dyDescent="0.35">
      <c r="A364" s="2" t="s">
        <v>60</v>
      </c>
      <c r="B364" s="2" t="str">
        <f>IFERROR(VLOOKUP(A364,'Aug_2019Sales(Aggregated)'!A:C,3,0),"-")</f>
        <v>-</v>
      </c>
      <c r="C364" s="2" t="str">
        <f>IFERROR(VLOOKUP(A364,'Aug_2019Sales(Aggregated)'!A:D,4,0),"-")</f>
        <v>-</v>
      </c>
      <c r="D364" s="2" t="str">
        <f>IF(VLOOKUP(A364,'New Items'!A:B,2,FALSE)="New","Yes","No")</f>
        <v>Yes</v>
      </c>
      <c r="E364" s="2">
        <v>2</v>
      </c>
      <c r="F364" s="3">
        <v>58</v>
      </c>
      <c r="G364" s="3">
        <v>20.399999999999999</v>
      </c>
      <c r="H364" s="3">
        <v>29</v>
      </c>
      <c r="I364" s="3">
        <v>37.6</v>
      </c>
      <c r="J364" s="4">
        <v>0.65</v>
      </c>
      <c r="K364" s="2" t="str">
        <f t="shared" si="10"/>
        <v>Above Average</v>
      </c>
      <c r="L364" s="2" t="str">
        <f t="shared" si="11"/>
        <v>Standard</v>
      </c>
    </row>
    <row r="365" spans="1:12" x14ac:dyDescent="0.35">
      <c r="A365" s="2" t="s">
        <v>60</v>
      </c>
      <c r="B365" s="2" t="str">
        <f>IFERROR(VLOOKUP(A365,'Aug_2019Sales(Aggregated)'!A:C,3,0),"-")</f>
        <v>-</v>
      </c>
      <c r="C365" s="2" t="str">
        <f>IFERROR(VLOOKUP(A365,'Aug_2019Sales(Aggregated)'!A:D,4,0),"-")</f>
        <v>-</v>
      </c>
      <c r="D365" s="2" t="str">
        <f>IF(VLOOKUP(A365,'New Items'!A:B,2,FALSE)="New","Yes","No")</f>
        <v>Yes</v>
      </c>
      <c r="E365" s="2">
        <v>3</v>
      </c>
      <c r="F365" s="3">
        <v>87</v>
      </c>
      <c r="G365" s="3">
        <v>30.6</v>
      </c>
      <c r="H365" s="3">
        <v>29</v>
      </c>
      <c r="I365" s="3">
        <v>56.4</v>
      </c>
      <c r="J365" s="4">
        <v>0.65</v>
      </c>
      <c r="K365" s="2" t="str">
        <f t="shared" si="10"/>
        <v>Average</v>
      </c>
      <c r="L365" s="2" t="str">
        <f t="shared" si="11"/>
        <v>Standard</v>
      </c>
    </row>
    <row r="366" spans="1:12" x14ac:dyDescent="0.35">
      <c r="A366" s="2" t="s">
        <v>61</v>
      </c>
      <c r="B366" s="2" t="str">
        <f>IFERROR(VLOOKUP(A366,'Aug_2019Sales(Aggregated)'!A:C,3,0),"-")</f>
        <v>-</v>
      </c>
      <c r="C366" s="2" t="str">
        <f>IFERROR(VLOOKUP(A366,'Aug_2019Sales(Aggregated)'!A:D,4,0),"-")</f>
        <v>-</v>
      </c>
      <c r="D366" s="2" t="str">
        <f>IF(VLOOKUP(A366,'New Items'!A:B,2,FALSE)="New","Yes","No")</f>
        <v>Yes</v>
      </c>
      <c r="E366" s="2">
        <v>6</v>
      </c>
      <c r="F366" s="3">
        <v>390</v>
      </c>
      <c r="G366" s="3">
        <v>144</v>
      </c>
      <c r="H366" s="3">
        <v>65</v>
      </c>
      <c r="I366" s="3">
        <v>246</v>
      </c>
      <c r="J366" s="4">
        <v>0.63</v>
      </c>
      <c r="K366" s="2" t="str">
        <f t="shared" si="10"/>
        <v>Average</v>
      </c>
      <c r="L366" s="2" t="str">
        <f t="shared" si="11"/>
        <v>Standard</v>
      </c>
    </row>
    <row r="367" spans="1:12" x14ac:dyDescent="0.35">
      <c r="A367" s="2" t="s">
        <v>61</v>
      </c>
      <c r="B367" s="2" t="str">
        <f>IFERROR(VLOOKUP(A367,'Aug_2019Sales(Aggregated)'!A:C,3,0),"-")</f>
        <v>-</v>
      </c>
      <c r="C367" s="2" t="str">
        <f>IFERROR(VLOOKUP(A367,'Aug_2019Sales(Aggregated)'!A:D,4,0),"-")</f>
        <v>-</v>
      </c>
      <c r="D367" s="2" t="str">
        <f>IF(VLOOKUP(A367,'New Items'!A:B,2,FALSE)="New","Yes","No")</f>
        <v>Yes</v>
      </c>
      <c r="E367" s="2">
        <v>5</v>
      </c>
      <c r="F367" s="3">
        <v>325</v>
      </c>
      <c r="G367" s="3">
        <v>120</v>
      </c>
      <c r="H367" s="3">
        <v>65</v>
      </c>
      <c r="I367" s="3">
        <v>205</v>
      </c>
      <c r="J367" s="4">
        <v>0.63</v>
      </c>
      <c r="K367" s="2" t="str">
        <f t="shared" si="10"/>
        <v>Average</v>
      </c>
      <c r="L367" s="2" t="str">
        <f t="shared" si="11"/>
        <v>Standard</v>
      </c>
    </row>
    <row r="368" spans="1:12" x14ac:dyDescent="0.35">
      <c r="A368" s="2" t="s">
        <v>141</v>
      </c>
      <c r="B368" s="2" t="str">
        <f>IFERROR(VLOOKUP(A368,'Aug_2019Sales(Aggregated)'!A:C,3,0),"-")</f>
        <v>-</v>
      </c>
      <c r="C368" s="2" t="str">
        <f>IFERROR(VLOOKUP(A368,'Aug_2019Sales(Aggregated)'!A:D,4,0),"-")</f>
        <v>-</v>
      </c>
      <c r="D368" s="2" t="str">
        <f>IF(VLOOKUP(A368,'New Items'!A:B,2,FALSE)="New","Yes","No")</f>
        <v>Yes</v>
      </c>
      <c r="E368" s="2">
        <v>32</v>
      </c>
      <c r="F368" s="3">
        <v>928</v>
      </c>
      <c r="G368" s="3">
        <v>297.60000000000002</v>
      </c>
      <c r="H368" s="3">
        <v>29</v>
      </c>
      <c r="I368" s="3">
        <v>630.4</v>
      </c>
      <c r="J368" s="4">
        <v>0.68</v>
      </c>
      <c r="K368" s="2" t="str">
        <f t="shared" si="10"/>
        <v>Average</v>
      </c>
      <c r="L368" s="2" t="str">
        <f t="shared" si="11"/>
        <v>Standard</v>
      </c>
    </row>
    <row r="369" spans="1:12" x14ac:dyDescent="0.35">
      <c r="A369" s="2" t="s">
        <v>117</v>
      </c>
      <c r="B369" s="2" t="str">
        <f>IFERROR(VLOOKUP(A369,'Aug_2019Sales(Aggregated)'!A:C,3,0),"-")</f>
        <v>-</v>
      </c>
      <c r="C369" s="2" t="str">
        <f>IFERROR(VLOOKUP(A369,'Aug_2019Sales(Aggregated)'!A:D,4,0),"-")</f>
        <v>-</v>
      </c>
      <c r="D369" s="2" t="str">
        <f>IF(VLOOKUP(A369,'New Items'!A:B,2,FALSE)="New","Yes","No")</f>
        <v>Yes</v>
      </c>
      <c r="E369" s="2">
        <v>1</v>
      </c>
      <c r="F369" s="3">
        <v>20</v>
      </c>
      <c r="G369" s="3">
        <v>5.4</v>
      </c>
      <c r="H369" s="3">
        <v>20</v>
      </c>
      <c r="I369" s="3">
        <v>14.6</v>
      </c>
      <c r="J369" s="4">
        <v>0.73</v>
      </c>
      <c r="K369" s="2" t="str">
        <f t="shared" si="10"/>
        <v>Above Average</v>
      </c>
      <c r="L369" s="2" t="str">
        <f t="shared" si="11"/>
        <v>Standard</v>
      </c>
    </row>
    <row r="370" spans="1:12" x14ac:dyDescent="0.35">
      <c r="A370" s="2" t="s">
        <v>62</v>
      </c>
      <c r="B370" s="2" t="str">
        <f>IFERROR(VLOOKUP(A370,'Aug_2019Sales(Aggregated)'!A:C,3,0),"-")</f>
        <v>ESSENTIALS</v>
      </c>
      <c r="C370" s="2" t="str">
        <f>IFERROR(VLOOKUP(A370,'Aug_2019Sales(Aggregated)'!A:D,4,0),"-")</f>
        <v>BATH</v>
      </c>
      <c r="D370" s="2" t="str">
        <f>IF(VLOOKUP(A370,'New Items'!A:B,2,FALSE)="New","Yes","No")</f>
        <v>Yes</v>
      </c>
      <c r="E370" s="2">
        <v>2</v>
      </c>
      <c r="F370" s="3">
        <v>64</v>
      </c>
      <c r="G370" s="3">
        <v>22.4</v>
      </c>
      <c r="H370" s="3">
        <v>32</v>
      </c>
      <c r="I370" s="3">
        <v>41.6</v>
      </c>
      <c r="J370" s="4">
        <v>0.65</v>
      </c>
      <c r="K370" s="2" t="str">
        <f t="shared" si="10"/>
        <v>Above Average</v>
      </c>
      <c r="L370" s="2" t="str">
        <f t="shared" si="11"/>
        <v>Standard</v>
      </c>
    </row>
    <row r="371" spans="1:12" x14ac:dyDescent="0.35">
      <c r="A371" s="2" t="s">
        <v>63</v>
      </c>
      <c r="B371" s="2" t="str">
        <f>IFERROR(VLOOKUP(A371,'Aug_2019Sales(Aggregated)'!A:C,3,0),"-")</f>
        <v>-</v>
      </c>
      <c r="C371" s="2" t="str">
        <f>IFERROR(VLOOKUP(A371,'Aug_2019Sales(Aggregated)'!A:D,4,0),"-")</f>
        <v>-</v>
      </c>
      <c r="D371" s="2" t="str">
        <f>IF(VLOOKUP(A371,'New Items'!A:B,2,FALSE)="New","Yes","No")</f>
        <v>Yes</v>
      </c>
      <c r="E371" s="2">
        <v>4</v>
      </c>
      <c r="F371" s="3">
        <v>236</v>
      </c>
      <c r="G371" s="3">
        <v>89.6</v>
      </c>
      <c r="H371" s="3">
        <v>59</v>
      </c>
      <c r="I371" s="3">
        <v>146.4</v>
      </c>
      <c r="J371" s="4">
        <v>0.62</v>
      </c>
      <c r="K371" s="2" t="str">
        <f t="shared" si="10"/>
        <v>Average</v>
      </c>
      <c r="L371" s="2" t="str">
        <f t="shared" si="11"/>
        <v>Standard</v>
      </c>
    </row>
    <row r="372" spans="1:12" x14ac:dyDescent="0.35">
      <c r="A372" s="2" t="s">
        <v>66</v>
      </c>
      <c r="B372" s="2" t="str">
        <f>IFERROR(VLOOKUP(A372,'Aug_2019Sales(Aggregated)'!A:C,3,0),"-")</f>
        <v>-</v>
      </c>
      <c r="C372" s="2" t="str">
        <f>IFERROR(VLOOKUP(A372,'Aug_2019Sales(Aggregated)'!A:D,4,0),"-")</f>
        <v>-</v>
      </c>
      <c r="D372" s="2" t="str">
        <f>IF(VLOOKUP(A372,'New Items'!A:B,2,FALSE)="New","Yes","No")</f>
        <v>Yes</v>
      </c>
      <c r="E372" s="2">
        <v>1</v>
      </c>
      <c r="F372" s="3">
        <v>16</v>
      </c>
      <c r="G372" s="3">
        <v>3.75</v>
      </c>
      <c r="H372" s="3">
        <v>16</v>
      </c>
      <c r="I372" s="3">
        <v>12.25</v>
      </c>
      <c r="J372" s="4">
        <v>0.77</v>
      </c>
      <c r="K372" s="2" t="str">
        <f t="shared" si="10"/>
        <v>Above Average</v>
      </c>
      <c r="L372" s="2" t="str">
        <f t="shared" si="11"/>
        <v>Standard</v>
      </c>
    </row>
    <row r="373" spans="1:12" x14ac:dyDescent="0.35">
      <c r="A373" s="2" t="s">
        <v>67</v>
      </c>
      <c r="B373" s="2" t="str">
        <f>IFERROR(VLOOKUP(A373,'Aug_2019Sales(Aggregated)'!A:C,3,0),"-")</f>
        <v>FITNESS</v>
      </c>
      <c r="C373" s="2" t="str">
        <f>IFERROR(VLOOKUP(A373,'Aug_2019Sales(Aggregated)'!A:D,4,0),"-")</f>
        <v>MAT</v>
      </c>
      <c r="D373" s="2" t="str">
        <f>IF(VLOOKUP(A373,'New Items'!A:B,2,FALSE)="New","Yes","No")</f>
        <v>Yes</v>
      </c>
      <c r="E373" s="2">
        <v>12</v>
      </c>
      <c r="F373" s="3">
        <v>342</v>
      </c>
      <c r="G373" s="3">
        <v>131.4</v>
      </c>
      <c r="H373" s="3">
        <v>28.5</v>
      </c>
      <c r="I373" s="3">
        <v>210.6</v>
      </c>
      <c r="J373" s="4">
        <v>0.62</v>
      </c>
      <c r="K373" s="2" t="str">
        <f t="shared" si="10"/>
        <v>Average</v>
      </c>
      <c r="L373" s="2" t="str">
        <f t="shared" si="11"/>
        <v>Standard</v>
      </c>
    </row>
    <row r="374" spans="1:12" x14ac:dyDescent="0.35">
      <c r="A374" s="2" t="s">
        <v>118</v>
      </c>
      <c r="B374" s="2" t="str">
        <f>IFERROR(VLOOKUP(A374,'Aug_2019Sales(Aggregated)'!A:C,3,0),"-")</f>
        <v>ACCESSORIES</v>
      </c>
      <c r="C374" s="2" t="str">
        <f>IFERROR(VLOOKUP(A374,'Aug_2019Sales(Aggregated)'!A:D,4,0),"-")</f>
        <v>RINGS</v>
      </c>
      <c r="D374" s="2" t="str">
        <f>IF(VLOOKUP(A374,'New Items'!A:B,2,FALSE)="New","Yes","No")</f>
        <v>Yes</v>
      </c>
      <c r="E374" s="2">
        <v>2</v>
      </c>
      <c r="F374" s="3">
        <v>34</v>
      </c>
      <c r="G374" s="3">
        <v>13.5</v>
      </c>
      <c r="H374" s="3">
        <v>17</v>
      </c>
      <c r="I374" s="3">
        <v>20.5</v>
      </c>
      <c r="J374" s="4">
        <v>0.6</v>
      </c>
      <c r="K374" s="2" t="str">
        <f t="shared" si="10"/>
        <v>Above Average</v>
      </c>
      <c r="L374" s="2" t="str">
        <f t="shared" si="11"/>
        <v>Standard</v>
      </c>
    </row>
    <row r="375" spans="1:12" x14ac:dyDescent="0.35">
      <c r="A375" s="2" t="s">
        <v>68</v>
      </c>
      <c r="B375" s="2" t="str">
        <f>IFERROR(VLOOKUP(A375,'Aug_2019Sales(Aggregated)'!A:C,3,0),"-")</f>
        <v>ACCESSORIES</v>
      </c>
      <c r="C375" s="2" t="str">
        <f>IFERROR(VLOOKUP(A375,'Aug_2019Sales(Aggregated)'!A:D,4,0),"-")</f>
        <v>RINGS</v>
      </c>
      <c r="D375" s="2" t="str">
        <f>IF(VLOOKUP(A375,'New Items'!A:B,2,FALSE)="New","Yes","No")</f>
        <v>Yes</v>
      </c>
      <c r="E375" s="2">
        <v>4</v>
      </c>
      <c r="F375" s="3">
        <v>48.46</v>
      </c>
      <c r="G375" s="3">
        <v>9.48</v>
      </c>
      <c r="H375" s="3">
        <v>12.12</v>
      </c>
      <c r="I375" s="3">
        <v>38.979999999999997</v>
      </c>
      <c r="J375" s="4">
        <v>0.8</v>
      </c>
      <c r="K375" s="2" t="str">
        <f t="shared" si="10"/>
        <v>Above Average</v>
      </c>
      <c r="L375" s="2" t="str">
        <f t="shared" si="11"/>
        <v>Standard</v>
      </c>
    </row>
    <row r="376" spans="1:12" x14ac:dyDescent="0.35">
      <c r="A376" s="2" t="s">
        <v>69</v>
      </c>
      <c r="B376" s="2" t="str">
        <f>IFERROR(VLOOKUP(A376,'Aug_2019Sales(Aggregated)'!A:C,3,0),"-")</f>
        <v>ACCESSORIES</v>
      </c>
      <c r="C376" s="2" t="str">
        <f>IFERROR(VLOOKUP(A376,'Aug_2019Sales(Aggregated)'!A:D,4,0),"-")</f>
        <v>RINGS</v>
      </c>
      <c r="D376" s="2" t="str">
        <f>IF(VLOOKUP(A376,'New Items'!A:B,2,FALSE)="New","Yes","No")</f>
        <v>Yes</v>
      </c>
      <c r="E376" s="2">
        <v>3</v>
      </c>
      <c r="F376" s="3">
        <v>60</v>
      </c>
      <c r="G376" s="3">
        <v>18</v>
      </c>
      <c r="H376" s="3">
        <v>20</v>
      </c>
      <c r="I376" s="3">
        <v>42</v>
      </c>
      <c r="J376" s="4">
        <v>0.7</v>
      </c>
      <c r="K376" s="2" t="str">
        <f t="shared" si="10"/>
        <v>Above Average</v>
      </c>
      <c r="L376" s="2" t="str">
        <f t="shared" si="11"/>
        <v>Standard</v>
      </c>
    </row>
    <row r="377" spans="1:12" x14ac:dyDescent="0.35">
      <c r="A377" s="2" t="s">
        <v>72</v>
      </c>
      <c r="B377" s="2" t="str">
        <f>IFERROR(VLOOKUP(A377,'Aug_2019Sales(Aggregated)'!A:C,3,0),"-")</f>
        <v>GEAR</v>
      </c>
      <c r="C377" s="2" t="str">
        <f>IFERROR(VLOOKUP(A377,'Aug_2019Sales(Aggregated)'!A:D,4,0),"-")</f>
        <v>OUTERWEAR</v>
      </c>
      <c r="D377" s="2" t="str">
        <f>IF(VLOOKUP(A377,'New Items'!A:B,2,FALSE)="New","Yes","No")</f>
        <v>Yes</v>
      </c>
      <c r="E377" s="2">
        <v>2</v>
      </c>
      <c r="F377" s="3">
        <v>230</v>
      </c>
      <c r="G377" s="3">
        <v>84.16</v>
      </c>
      <c r="H377" s="3">
        <v>115</v>
      </c>
      <c r="I377" s="3">
        <v>145.84</v>
      </c>
      <c r="J377" s="4">
        <v>0.63</v>
      </c>
      <c r="K377" s="2" t="str">
        <f t="shared" si="10"/>
        <v>Average</v>
      </c>
      <c r="L377" s="2" t="str">
        <f t="shared" si="11"/>
        <v>High Dollar</v>
      </c>
    </row>
    <row r="378" spans="1:12" x14ac:dyDescent="0.35">
      <c r="A378" s="2" t="s">
        <v>73</v>
      </c>
      <c r="B378" s="2" t="str">
        <f>IFERROR(VLOOKUP(A378,'Aug_2019Sales(Aggregated)'!A:C,3,0),"-")</f>
        <v>-</v>
      </c>
      <c r="C378" s="2" t="str">
        <f>IFERROR(VLOOKUP(A378,'Aug_2019Sales(Aggregated)'!A:D,4,0),"-")</f>
        <v>-</v>
      </c>
      <c r="D378" s="2" t="str">
        <f>IF(VLOOKUP(A378,'New Items'!A:B,2,FALSE)="New","Yes","No")</f>
        <v>Yes</v>
      </c>
      <c r="E378" s="2">
        <v>2</v>
      </c>
      <c r="F378" s="3">
        <v>80</v>
      </c>
      <c r="G378" s="3">
        <v>21.1</v>
      </c>
      <c r="H378" s="3">
        <v>40</v>
      </c>
      <c r="I378" s="3">
        <v>58.9</v>
      </c>
      <c r="J378" s="4">
        <v>0.74</v>
      </c>
      <c r="K378" s="2" t="str">
        <f t="shared" si="10"/>
        <v>Average</v>
      </c>
      <c r="L378" s="2" t="str">
        <f t="shared" si="11"/>
        <v>Standard</v>
      </c>
    </row>
    <row r="379" spans="1:12" x14ac:dyDescent="0.35">
      <c r="A379" s="2" t="s">
        <v>74</v>
      </c>
      <c r="B379" s="2" t="str">
        <f>IFERROR(VLOOKUP(A379,'Aug_2019Sales(Aggregated)'!A:C,3,0),"-")</f>
        <v>-</v>
      </c>
      <c r="C379" s="2" t="str">
        <f>IFERROR(VLOOKUP(A379,'Aug_2019Sales(Aggregated)'!A:D,4,0),"-")</f>
        <v>-</v>
      </c>
      <c r="D379" s="2" t="str">
        <f>IF(VLOOKUP(A379,'New Items'!A:B,2,FALSE)="New","Yes","No")</f>
        <v>Yes</v>
      </c>
      <c r="E379" s="2">
        <v>3</v>
      </c>
      <c r="F379" s="3">
        <v>75</v>
      </c>
      <c r="G379" s="3">
        <v>13.2</v>
      </c>
      <c r="H379" s="3">
        <v>25</v>
      </c>
      <c r="I379" s="3">
        <v>61.8</v>
      </c>
      <c r="J379" s="4">
        <v>0.82</v>
      </c>
      <c r="K379" s="2" t="str">
        <f t="shared" si="10"/>
        <v>Average</v>
      </c>
      <c r="L379" s="2" t="str">
        <f t="shared" si="11"/>
        <v>Standard</v>
      </c>
    </row>
    <row r="380" spans="1:12" x14ac:dyDescent="0.35">
      <c r="A380" s="2" t="s">
        <v>74</v>
      </c>
      <c r="B380" s="2" t="str">
        <f>IFERROR(VLOOKUP(A380,'Aug_2019Sales(Aggregated)'!A:C,3,0),"-")</f>
        <v>-</v>
      </c>
      <c r="C380" s="2" t="str">
        <f>IFERROR(VLOOKUP(A380,'Aug_2019Sales(Aggregated)'!A:D,4,0),"-")</f>
        <v>-</v>
      </c>
      <c r="D380" s="2" t="str">
        <f>IF(VLOOKUP(A380,'New Items'!A:B,2,FALSE)="New","Yes","No")</f>
        <v>Yes</v>
      </c>
      <c r="E380" s="2">
        <v>2</v>
      </c>
      <c r="F380" s="3">
        <v>50</v>
      </c>
      <c r="G380" s="3">
        <v>8.8000000000000007</v>
      </c>
      <c r="H380" s="3">
        <v>25</v>
      </c>
      <c r="I380" s="3">
        <v>41.2</v>
      </c>
      <c r="J380" s="4">
        <v>0.82</v>
      </c>
      <c r="K380" s="2" t="str">
        <f t="shared" si="10"/>
        <v>Above Average</v>
      </c>
      <c r="L380" s="2" t="str">
        <f t="shared" si="11"/>
        <v>Standard</v>
      </c>
    </row>
    <row r="381" spans="1:12" x14ac:dyDescent="0.35">
      <c r="A381" s="2" t="s">
        <v>75</v>
      </c>
      <c r="B381" s="2" t="str">
        <f>IFERROR(VLOOKUP(A381,'Aug_2019Sales(Aggregated)'!A:C,3,0),"-")</f>
        <v>-</v>
      </c>
      <c r="C381" s="2" t="str">
        <f>IFERROR(VLOOKUP(A381,'Aug_2019Sales(Aggregated)'!A:D,4,0),"-")</f>
        <v>-</v>
      </c>
      <c r="D381" s="2" t="str">
        <f>IF(VLOOKUP(A381,'New Items'!A:B,2,FALSE)="New","Yes","No")</f>
        <v>Yes</v>
      </c>
      <c r="E381" s="2">
        <v>2</v>
      </c>
      <c r="F381" s="3">
        <v>50</v>
      </c>
      <c r="G381" s="3">
        <v>8.8000000000000007</v>
      </c>
      <c r="H381" s="3">
        <v>25</v>
      </c>
      <c r="I381" s="3">
        <v>41.2</v>
      </c>
      <c r="J381" s="4">
        <v>0.82</v>
      </c>
      <c r="K381" s="2" t="str">
        <f t="shared" si="10"/>
        <v>Above Average</v>
      </c>
      <c r="L381" s="2" t="str">
        <f t="shared" si="11"/>
        <v>Standard</v>
      </c>
    </row>
    <row r="382" spans="1:12" x14ac:dyDescent="0.35">
      <c r="A382" s="2" t="s">
        <v>75</v>
      </c>
      <c r="B382" s="2" t="str">
        <f>IFERROR(VLOOKUP(A382,'Aug_2019Sales(Aggregated)'!A:C,3,0),"-")</f>
        <v>-</v>
      </c>
      <c r="C382" s="2" t="str">
        <f>IFERROR(VLOOKUP(A382,'Aug_2019Sales(Aggregated)'!A:D,4,0),"-")</f>
        <v>-</v>
      </c>
      <c r="D382" s="2" t="str">
        <f>IF(VLOOKUP(A382,'New Items'!A:B,2,FALSE)="New","Yes","No")</f>
        <v>Yes</v>
      </c>
      <c r="E382" s="2">
        <v>2</v>
      </c>
      <c r="F382" s="3">
        <v>50</v>
      </c>
      <c r="G382" s="3">
        <v>8.8000000000000007</v>
      </c>
      <c r="H382" s="3">
        <v>25</v>
      </c>
      <c r="I382" s="3">
        <v>41.2</v>
      </c>
      <c r="J382" s="4">
        <v>0.82</v>
      </c>
      <c r="K382" s="2" t="str">
        <f t="shared" si="10"/>
        <v>Above Average</v>
      </c>
      <c r="L382" s="2" t="str">
        <f t="shared" si="11"/>
        <v>Standard</v>
      </c>
    </row>
    <row r="383" spans="1:12" x14ac:dyDescent="0.35">
      <c r="A383" s="2" t="s">
        <v>75</v>
      </c>
      <c r="B383" s="2" t="str">
        <f>IFERROR(VLOOKUP(A383,'Aug_2019Sales(Aggregated)'!A:C,3,0),"-")</f>
        <v>-</v>
      </c>
      <c r="C383" s="2" t="str">
        <f>IFERROR(VLOOKUP(A383,'Aug_2019Sales(Aggregated)'!A:D,4,0),"-")</f>
        <v>-</v>
      </c>
      <c r="D383" s="2" t="str">
        <f>IF(VLOOKUP(A383,'New Items'!A:B,2,FALSE)="New","Yes","No")</f>
        <v>Yes</v>
      </c>
      <c r="E383" s="2">
        <v>2</v>
      </c>
      <c r="F383" s="3">
        <v>50</v>
      </c>
      <c r="G383" s="3">
        <v>8.8000000000000007</v>
      </c>
      <c r="H383" s="3">
        <v>25</v>
      </c>
      <c r="I383" s="3">
        <v>41.2</v>
      </c>
      <c r="J383" s="4">
        <v>0.82</v>
      </c>
      <c r="K383" s="2" t="str">
        <f t="shared" si="10"/>
        <v>Above Average</v>
      </c>
      <c r="L383" s="2" t="str">
        <f t="shared" si="11"/>
        <v>Standard</v>
      </c>
    </row>
    <row r="384" spans="1:12" x14ac:dyDescent="0.35">
      <c r="A384" s="2" t="s">
        <v>76</v>
      </c>
      <c r="B384" s="2" t="str">
        <f>IFERROR(VLOOKUP(A384,'Aug_2019Sales(Aggregated)'!A:C,3,0),"-")</f>
        <v>-</v>
      </c>
      <c r="C384" s="2" t="str">
        <f>IFERROR(VLOOKUP(A384,'Aug_2019Sales(Aggregated)'!A:D,4,0),"-")</f>
        <v>-</v>
      </c>
      <c r="D384" s="2" t="str">
        <f>IF(VLOOKUP(A384,'New Items'!A:B,2,FALSE)="New","Yes","No")</f>
        <v>Yes</v>
      </c>
      <c r="E384" s="2">
        <v>1</v>
      </c>
      <c r="F384" s="3">
        <v>55</v>
      </c>
      <c r="G384" s="3">
        <v>13.13</v>
      </c>
      <c r="H384" s="3">
        <v>55</v>
      </c>
      <c r="I384" s="3">
        <v>41.87</v>
      </c>
      <c r="J384" s="4">
        <v>0.76</v>
      </c>
      <c r="K384" s="2" t="str">
        <f t="shared" si="10"/>
        <v>Above Average</v>
      </c>
      <c r="L384" s="2" t="str">
        <f t="shared" si="11"/>
        <v>Standard</v>
      </c>
    </row>
    <row r="385" spans="1:12" x14ac:dyDescent="0.35">
      <c r="A385" s="2" t="s">
        <v>76</v>
      </c>
      <c r="B385" s="2" t="str">
        <f>IFERROR(VLOOKUP(A385,'Aug_2019Sales(Aggregated)'!A:C,3,0),"-")</f>
        <v>-</v>
      </c>
      <c r="C385" s="2" t="str">
        <f>IFERROR(VLOOKUP(A385,'Aug_2019Sales(Aggregated)'!A:D,4,0),"-")</f>
        <v>-</v>
      </c>
      <c r="D385" s="2" t="str">
        <f>IF(VLOOKUP(A385,'New Items'!A:B,2,FALSE)="New","Yes","No")</f>
        <v>Yes</v>
      </c>
      <c r="E385" s="2">
        <v>1</v>
      </c>
      <c r="F385" s="3">
        <v>55</v>
      </c>
      <c r="G385" s="3">
        <v>13.13</v>
      </c>
      <c r="H385" s="3">
        <v>55</v>
      </c>
      <c r="I385" s="3">
        <v>41.87</v>
      </c>
      <c r="J385" s="4">
        <v>0.76</v>
      </c>
      <c r="K385" s="2" t="str">
        <f t="shared" si="10"/>
        <v>Above Average</v>
      </c>
      <c r="L385" s="2" t="str">
        <f t="shared" si="11"/>
        <v>Standard</v>
      </c>
    </row>
    <row r="386" spans="1:12" x14ac:dyDescent="0.35">
      <c r="A386" s="2" t="s">
        <v>119</v>
      </c>
      <c r="B386" s="2" t="str">
        <f>IFERROR(VLOOKUP(A386,'Aug_2019Sales(Aggregated)'!A:C,3,0),"-")</f>
        <v>-</v>
      </c>
      <c r="C386" s="2" t="str">
        <f>IFERROR(VLOOKUP(A386,'Aug_2019Sales(Aggregated)'!A:D,4,0),"-")</f>
        <v>-</v>
      </c>
      <c r="D386" s="2" t="str">
        <f>IF(VLOOKUP(A386,'New Items'!A:B,2,FALSE)="New","Yes","No")</f>
        <v>Yes</v>
      </c>
      <c r="E386" s="2">
        <v>2</v>
      </c>
      <c r="F386" s="3">
        <v>58</v>
      </c>
      <c r="G386" s="3">
        <v>11.38</v>
      </c>
      <c r="H386" s="3">
        <v>29</v>
      </c>
      <c r="I386" s="3">
        <v>46.62</v>
      </c>
      <c r="J386" s="4">
        <v>0.8</v>
      </c>
      <c r="K386" s="2" t="str">
        <f t="shared" si="10"/>
        <v>Above Average</v>
      </c>
      <c r="L386" s="2" t="str">
        <f t="shared" si="11"/>
        <v>Standard</v>
      </c>
    </row>
    <row r="387" spans="1:12" x14ac:dyDescent="0.35">
      <c r="A387" s="2" t="s">
        <v>119</v>
      </c>
      <c r="B387" s="2" t="str">
        <f>IFERROR(VLOOKUP(A387,'Aug_2019Sales(Aggregated)'!A:C,3,0),"-")</f>
        <v>-</v>
      </c>
      <c r="C387" s="2" t="str">
        <f>IFERROR(VLOOKUP(A387,'Aug_2019Sales(Aggregated)'!A:D,4,0),"-")</f>
        <v>-</v>
      </c>
      <c r="D387" s="2" t="str">
        <f>IF(VLOOKUP(A387,'New Items'!A:B,2,FALSE)="New","Yes","No")</f>
        <v>Yes</v>
      </c>
      <c r="E387" s="2">
        <v>3</v>
      </c>
      <c r="F387" s="3">
        <v>87</v>
      </c>
      <c r="G387" s="3">
        <v>17.07</v>
      </c>
      <c r="H387" s="3">
        <v>29</v>
      </c>
      <c r="I387" s="3">
        <v>69.930000000000007</v>
      </c>
      <c r="J387" s="4">
        <v>0.8</v>
      </c>
      <c r="K387" s="2" t="str">
        <f t="shared" ref="K387:K450" si="12">IF(I387&lt;AVERAGE(I:I),"Above Average","Average")</f>
        <v>Average</v>
      </c>
      <c r="L387" s="2" t="str">
        <f t="shared" ref="L387:L450" si="13">IF(H387&gt;100,"High Dollar","Standard")</f>
        <v>Standard</v>
      </c>
    </row>
    <row r="388" spans="1:12" x14ac:dyDescent="0.35">
      <c r="A388" s="2" t="s">
        <v>77</v>
      </c>
      <c r="B388" s="2" t="str">
        <f>IFERROR(VLOOKUP(A388,'Aug_2019Sales(Aggregated)'!A:C,3,0),"-")</f>
        <v>-</v>
      </c>
      <c r="C388" s="2" t="str">
        <f>IFERROR(VLOOKUP(A388,'Aug_2019Sales(Aggregated)'!A:D,4,0),"-")</f>
        <v>-</v>
      </c>
      <c r="D388" s="2" t="str">
        <f>IF(VLOOKUP(A388,'New Items'!A:B,2,FALSE)="New","Yes","No")</f>
        <v>Yes</v>
      </c>
      <c r="E388" s="2">
        <v>1</v>
      </c>
      <c r="F388" s="3">
        <v>40</v>
      </c>
      <c r="G388" s="3">
        <v>12.35</v>
      </c>
      <c r="H388" s="3">
        <v>40</v>
      </c>
      <c r="I388" s="3">
        <v>27.65</v>
      </c>
      <c r="J388" s="4">
        <v>0.69</v>
      </c>
      <c r="K388" s="2" t="str">
        <f t="shared" si="12"/>
        <v>Above Average</v>
      </c>
      <c r="L388" s="2" t="str">
        <f t="shared" si="13"/>
        <v>Standard</v>
      </c>
    </row>
    <row r="389" spans="1:12" x14ac:dyDescent="0.35">
      <c r="A389" s="2" t="s">
        <v>121</v>
      </c>
      <c r="B389" s="2" t="str">
        <f>IFERROR(VLOOKUP(A389,'Aug_2019Sales(Aggregated)'!A:C,3,0),"-")</f>
        <v>-</v>
      </c>
      <c r="C389" s="2" t="str">
        <f>IFERROR(VLOOKUP(A389,'Aug_2019Sales(Aggregated)'!A:D,4,0),"-")</f>
        <v>-</v>
      </c>
      <c r="D389" s="2" t="str">
        <f>IF(VLOOKUP(A389,'New Items'!A:B,2,FALSE)="New","Yes","No")</f>
        <v>Yes</v>
      </c>
      <c r="E389" s="2">
        <v>1</v>
      </c>
      <c r="F389" s="3">
        <v>22</v>
      </c>
      <c r="G389" s="3">
        <v>5.3</v>
      </c>
      <c r="H389" s="3">
        <v>22</v>
      </c>
      <c r="I389" s="3">
        <v>16.7</v>
      </c>
      <c r="J389" s="4">
        <v>0.76</v>
      </c>
      <c r="K389" s="2" t="str">
        <f t="shared" si="12"/>
        <v>Above Average</v>
      </c>
      <c r="L389" s="2" t="str">
        <f t="shared" si="13"/>
        <v>Standard</v>
      </c>
    </row>
    <row r="390" spans="1:12" x14ac:dyDescent="0.35">
      <c r="A390" s="2" t="s">
        <v>121</v>
      </c>
      <c r="B390" s="2" t="str">
        <f>IFERROR(VLOOKUP(A390,'Aug_2019Sales(Aggregated)'!A:C,3,0),"-")</f>
        <v>-</v>
      </c>
      <c r="C390" s="2" t="str">
        <f>IFERROR(VLOOKUP(A390,'Aug_2019Sales(Aggregated)'!A:D,4,0),"-")</f>
        <v>-</v>
      </c>
      <c r="D390" s="2" t="str">
        <f>IF(VLOOKUP(A390,'New Items'!A:B,2,FALSE)="New","Yes","No")</f>
        <v>Yes</v>
      </c>
      <c r="E390" s="2">
        <v>1</v>
      </c>
      <c r="F390" s="3">
        <v>22</v>
      </c>
      <c r="G390" s="3">
        <v>5.3</v>
      </c>
      <c r="H390" s="3">
        <v>22</v>
      </c>
      <c r="I390" s="3">
        <v>16.7</v>
      </c>
      <c r="J390" s="4">
        <v>0.76</v>
      </c>
      <c r="K390" s="2" t="str">
        <f t="shared" si="12"/>
        <v>Above Average</v>
      </c>
      <c r="L390" s="2" t="str">
        <f t="shared" si="13"/>
        <v>Standard</v>
      </c>
    </row>
    <row r="391" spans="1:12" x14ac:dyDescent="0.35">
      <c r="A391" s="2" t="s">
        <v>122</v>
      </c>
      <c r="B391" s="2" t="str">
        <f>IFERROR(VLOOKUP(A391,'Aug_2019Sales(Aggregated)'!A:C,3,0),"-")</f>
        <v>-</v>
      </c>
      <c r="C391" s="2" t="str">
        <f>IFERROR(VLOOKUP(A391,'Aug_2019Sales(Aggregated)'!A:D,4,0),"-")</f>
        <v>-</v>
      </c>
      <c r="D391" s="2" t="str">
        <f>IF(VLOOKUP(A391,'New Items'!A:B,2,FALSE)="New","Yes","No")</f>
        <v>Yes</v>
      </c>
      <c r="E391" s="2">
        <v>1</v>
      </c>
      <c r="F391" s="3">
        <v>55</v>
      </c>
      <c r="G391" s="3">
        <v>14.95</v>
      </c>
      <c r="H391" s="3">
        <v>55</v>
      </c>
      <c r="I391" s="3">
        <v>40.049999999999997</v>
      </c>
      <c r="J391" s="4">
        <v>0.73</v>
      </c>
      <c r="K391" s="2" t="str">
        <f t="shared" si="12"/>
        <v>Above Average</v>
      </c>
      <c r="L391" s="2" t="str">
        <f t="shared" si="13"/>
        <v>Standard</v>
      </c>
    </row>
    <row r="392" spans="1:12" x14ac:dyDescent="0.35">
      <c r="A392" s="2" t="s">
        <v>122</v>
      </c>
      <c r="B392" s="2" t="str">
        <f>IFERROR(VLOOKUP(A392,'Aug_2019Sales(Aggregated)'!A:C,3,0),"-")</f>
        <v>-</v>
      </c>
      <c r="C392" s="2" t="str">
        <f>IFERROR(VLOOKUP(A392,'Aug_2019Sales(Aggregated)'!A:D,4,0),"-")</f>
        <v>-</v>
      </c>
      <c r="D392" s="2" t="str">
        <f>IF(VLOOKUP(A392,'New Items'!A:B,2,FALSE)="New","Yes","No")</f>
        <v>Yes</v>
      </c>
      <c r="E392" s="2">
        <v>1</v>
      </c>
      <c r="F392" s="3">
        <v>55</v>
      </c>
      <c r="G392" s="3">
        <v>14.95</v>
      </c>
      <c r="H392" s="3">
        <v>55</v>
      </c>
      <c r="I392" s="3">
        <v>40.049999999999997</v>
      </c>
      <c r="J392" s="4">
        <v>0.73</v>
      </c>
      <c r="K392" s="2" t="str">
        <f t="shared" si="12"/>
        <v>Above Average</v>
      </c>
      <c r="L392" s="2" t="str">
        <f t="shared" si="13"/>
        <v>Standard</v>
      </c>
    </row>
    <row r="393" spans="1:12" x14ac:dyDescent="0.35">
      <c r="A393" s="2" t="s">
        <v>81</v>
      </c>
      <c r="B393" s="2" t="str">
        <f>IFERROR(VLOOKUP(A393,'Aug_2019Sales(Aggregated)'!A:C,3,0),"-")</f>
        <v>-</v>
      </c>
      <c r="C393" s="2" t="str">
        <f>IFERROR(VLOOKUP(A393,'Aug_2019Sales(Aggregated)'!A:D,4,0),"-")</f>
        <v>-</v>
      </c>
      <c r="D393" s="2" t="str">
        <f>IF(VLOOKUP(A393,'New Items'!A:B,2,FALSE)="New","Yes","No")</f>
        <v>Yes</v>
      </c>
      <c r="E393" s="2">
        <v>1</v>
      </c>
      <c r="F393" s="3">
        <v>39</v>
      </c>
      <c r="G393" s="3">
        <v>10.97</v>
      </c>
      <c r="H393" s="3">
        <v>39</v>
      </c>
      <c r="I393" s="3">
        <v>28.03</v>
      </c>
      <c r="J393" s="4">
        <v>0.72</v>
      </c>
      <c r="K393" s="2" t="str">
        <f t="shared" si="12"/>
        <v>Above Average</v>
      </c>
      <c r="L393" s="2" t="str">
        <f t="shared" si="13"/>
        <v>Standard</v>
      </c>
    </row>
    <row r="394" spans="1:12" x14ac:dyDescent="0.35">
      <c r="A394" s="2" t="s">
        <v>82</v>
      </c>
      <c r="B394" s="2" t="str">
        <f>IFERROR(VLOOKUP(A394,'Aug_2019Sales(Aggregated)'!A:C,3,0),"-")</f>
        <v>-</v>
      </c>
      <c r="C394" s="2" t="str">
        <f>IFERROR(VLOOKUP(A394,'Aug_2019Sales(Aggregated)'!A:D,4,0),"-")</f>
        <v>-</v>
      </c>
      <c r="D394" s="2" t="str">
        <f>IF(VLOOKUP(A394,'New Items'!A:B,2,FALSE)="New","Yes","No")</f>
        <v>Yes</v>
      </c>
      <c r="E394" s="2">
        <v>1</v>
      </c>
      <c r="F394" s="3">
        <v>39</v>
      </c>
      <c r="G394" s="3">
        <v>10.97</v>
      </c>
      <c r="H394" s="3">
        <v>39</v>
      </c>
      <c r="I394" s="3">
        <v>28.03</v>
      </c>
      <c r="J394" s="4">
        <v>0.72</v>
      </c>
      <c r="K394" s="2" t="str">
        <f t="shared" si="12"/>
        <v>Above Average</v>
      </c>
      <c r="L394" s="2" t="str">
        <f t="shared" si="13"/>
        <v>Standard</v>
      </c>
    </row>
    <row r="395" spans="1:12" x14ac:dyDescent="0.35">
      <c r="A395" s="2" t="s">
        <v>153</v>
      </c>
      <c r="B395" s="2" t="str">
        <f>IFERROR(VLOOKUP(A395,'Aug_2019Sales(Aggregated)'!A:C,3,0),"-")</f>
        <v>ESSENTIALS</v>
      </c>
      <c r="C395" s="2" t="str">
        <f>IFERROR(VLOOKUP(A395,'Aug_2019Sales(Aggregated)'!A:D,4,0),"-")</f>
        <v>BATH</v>
      </c>
      <c r="D395" s="2" t="str">
        <f>IF(VLOOKUP(A395,'New Items'!A:B,2,FALSE)="New","Yes","No")</f>
        <v>Yes</v>
      </c>
      <c r="E395" s="2">
        <v>1</v>
      </c>
      <c r="F395" s="3">
        <v>27</v>
      </c>
      <c r="G395" s="3">
        <v>8.8800000000000008</v>
      </c>
      <c r="H395" s="3">
        <v>27</v>
      </c>
      <c r="I395" s="3">
        <v>18.12</v>
      </c>
      <c r="J395" s="4">
        <v>0.67</v>
      </c>
      <c r="K395" s="2" t="str">
        <f t="shared" si="12"/>
        <v>Above Average</v>
      </c>
      <c r="L395" s="2" t="str">
        <f t="shared" si="13"/>
        <v>Standard</v>
      </c>
    </row>
    <row r="396" spans="1:12" x14ac:dyDescent="0.35">
      <c r="A396" s="2" t="s">
        <v>123</v>
      </c>
      <c r="B396" s="2" t="str">
        <f>IFERROR(VLOOKUP(A396,'Aug_2019Sales(Aggregated)'!A:C,3,0),"-")</f>
        <v>-</v>
      </c>
      <c r="C396" s="2" t="str">
        <f>IFERROR(VLOOKUP(A396,'Aug_2019Sales(Aggregated)'!A:D,4,0),"-")</f>
        <v>-</v>
      </c>
      <c r="D396" s="2" t="str">
        <f>IF(VLOOKUP(A396,'New Items'!A:B,2,FALSE)="New","Yes","No")</f>
        <v>Yes</v>
      </c>
      <c r="E396" s="2">
        <v>1</v>
      </c>
      <c r="F396" s="3">
        <v>35</v>
      </c>
      <c r="G396" s="3">
        <v>10.41</v>
      </c>
      <c r="H396" s="3">
        <v>35</v>
      </c>
      <c r="I396" s="3">
        <v>24.59</v>
      </c>
      <c r="J396" s="4">
        <v>0.7</v>
      </c>
      <c r="K396" s="2" t="str">
        <f t="shared" si="12"/>
        <v>Above Average</v>
      </c>
      <c r="L396" s="2" t="str">
        <f t="shared" si="13"/>
        <v>Standard</v>
      </c>
    </row>
    <row r="397" spans="1:12" x14ac:dyDescent="0.35">
      <c r="A397" s="2" t="s">
        <v>154</v>
      </c>
      <c r="B397" s="2" t="str">
        <f>IFERROR(VLOOKUP(A397,'Aug_2019Sales(Aggregated)'!A:C,3,0),"-")</f>
        <v>FITNESS</v>
      </c>
      <c r="C397" s="2" t="str">
        <f>IFERROR(VLOOKUP(A397,'Aug_2019Sales(Aggregated)'!A:D,4,0),"-")</f>
        <v>LOWER BODY</v>
      </c>
      <c r="D397" s="2" t="str">
        <f>IF(VLOOKUP(A397,'New Items'!A:B,2,FALSE)="New","Yes","No")</f>
        <v>Yes</v>
      </c>
      <c r="E397" s="2">
        <v>1</v>
      </c>
      <c r="F397" s="3">
        <v>39</v>
      </c>
      <c r="G397" s="3">
        <v>14.25</v>
      </c>
      <c r="H397" s="3">
        <v>39</v>
      </c>
      <c r="I397" s="3">
        <v>24.75</v>
      </c>
      <c r="J397" s="4">
        <v>0.63</v>
      </c>
      <c r="K397" s="2" t="str">
        <f t="shared" si="12"/>
        <v>Above Average</v>
      </c>
      <c r="L397" s="2" t="str">
        <f t="shared" si="13"/>
        <v>Standard</v>
      </c>
    </row>
    <row r="398" spans="1:12" x14ac:dyDescent="0.35">
      <c r="A398" s="2" t="s">
        <v>83</v>
      </c>
      <c r="B398" s="2" t="str">
        <f>IFERROR(VLOOKUP(A398,'Aug_2019Sales(Aggregated)'!A:C,3,0),"-")</f>
        <v>ESSENTIALS</v>
      </c>
      <c r="C398" s="2" t="str">
        <f>IFERROR(VLOOKUP(A398,'Aug_2019Sales(Aggregated)'!A:D,4,0),"-")</f>
        <v>BATH</v>
      </c>
      <c r="D398" s="2" t="str">
        <f>IF(VLOOKUP(A398,'New Items'!A:B,2,FALSE)="New","Yes","No")</f>
        <v>Yes</v>
      </c>
      <c r="E398" s="2">
        <v>2</v>
      </c>
      <c r="F398" s="3">
        <v>6</v>
      </c>
      <c r="G398" s="3">
        <v>1.44</v>
      </c>
      <c r="H398" s="3">
        <v>3</v>
      </c>
      <c r="I398" s="3">
        <v>4.5599999999999996</v>
      </c>
      <c r="J398" s="4">
        <v>0.76</v>
      </c>
      <c r="K398" s="2" t="str">
        <f t="shared" si="12"/>
        <v>Above Average</v>
      </c>
      <c r="L398" s="2" t="str">
        <f t="shared" si="13"/>
        <v>Standard</v>
      </c>
    </row>
    <row r="399" spans="1:12" x14ac:dyDescent="0.35">
      <c r="A399" s="2" t="s">
        <v>127</v>
      </c>
      <c r="B399" s="2" t="str">
        <f>IFERROR(VLOOKUP(A399,'Aug_2019Sales(Aggregated)'!A:C,3,0),"-")</f>
        <v>-</v>
      </c>
      <c r="C399" s="2" t="str">
        <f>IFERROR(VLOOKUP(A399,'Aug_2019Sales(Aggregated)'!A:D,4,0),"-")</f>
        <v>-</v>
      </c>
      <c r="D399" s="2" t="str">
        <f>IF(VLOOKUP(A399,'New Items'!A:B,2,FALSE)="New","Yes","No")</f>
        <v>Yes</v>
      </c>
      <c r="E399" s="2">
        <v>1</v>
      </c>
      <c r="F399" s="3">
        <v>15.58</v>
      </c>
      <c r="G399" s="3">
        <v>5</v>
      </c>
      <c r="H399" s="3">
        <v>15.58</v>
      </c>
      <c r="I399" s="3">
        <v>10.58</v>
      </c>
      <c r="J399" s="4">
        <v>0.68</v>
      </c>
      <c r="K399" s="2" t="str">
        <f t="shared" si="12"/>
        <v>Above Average</v>
      </c>
      <c r="L399" s="2" t="str">
        <f t="shared" si="13"/>
        <v>Standard</v>
      </c>
    </row>
    <row r="400" spans="1:12" x14ac:dyDescent="0.35">
      <c r="A400" s="2" t="s">
        <v>85</v>
      </c>
      <c r="B400" s="2" t="str">
        <f>IFERROR(VLOOKUP(A400,'Aug_2019Sales(Aggregated)'!A:C,3,0),"-")</f>
        <v>-</v>
      </c>
      <c r="C400" s="2" t="str">
        <f>IFERROR(VLOOKUP(A400,'Aug_2019Sales(Aggregated)'!A:D,4,0),"-")</f>
        <v>-</v>
      </c>
      <c r="D400" s="2" t="str">
        <f>IF(VLOOKUP(A400,'New Items'!A:B,2,FALSE)="New","Yes","No")</f>
        <v>Yes</v>
      </c>
      <c r="E400" s="2">
        <v>1</v>
      </c>
      <c r="F400" s="3">
        <v>45</v>
      </c>
      <c r="G400" s="3">
        <v>16.5</v>
      </c>
      <c r="H400" s="3">
        <v>45</v>
      </c>
      <c r="I400" s="3">
        <v>28.5</v>
      </c>
      <c r="J400" s="4">
        <v>0.63</v>
      </c>
      <c r="K400" s="2" t="str">
        <f t="shared" si="12"/>
        <v>Above Average</v>
      </c>
      <c r="L400" s="2" t="str">
        <f t="shared" si="13"/>
        <v>Standard</v>
      </c>
    </row>
    <row r="401" spans="1:12" x14ac:dyDescent="0.35">
      <c r="A401" s="2" t="s">
        <v>86</v>
      </c>
      <c r="B401" s="2" t="str">
        <f>IFERROR(VLOOKUP(A401,'Aug_2019Sales(Aggregated)'!A:C,3,0),"-")</f>
        <v>ESSENTIALS</v>
      </c>
      <c r="C401" s="2" t="str">
        <f>IFERROR(VLOOKUP(A401,'Aug_2019Sales(Aggregated)'!A:D,4,0),"-")</f>
        <v>BATH</v>
      </c>
      <c r="D401" s="2" t="str">
        <f>IF(VLOOKUP(A401,'New Items'!A:B,2,FALSE)="New","Yes","No")</f>
        <v>Yes</v>
      </c>
      <c r="E401" s="2">
        <v>3</v>
      </c>
      <c r="F401" s="3">
        <v>126</v>
      </c>
      <c r="G401" s="3">
        <v>37.14</v>
      </c>
      <c r="H401" s="3">
        <v>42</v>
      </c>
      <c r="I401" s="3">
        <v>88.86</v>
      </c>
      <c r="J401" s="4">
        <v>0.71</v>
      </c>
      <c r="K401" s="2" t="str">
        <f t="shared" si="12"/>
        <v>Average</v>
      </c>
      <c r="L401" s="2" t="str">
        <f t="shared" si="13"/>
        <v>Standard</v>
      </c>
    </row>
    <row r="402" spans="1:12" x14ac:dyDescent="0.35">
      <c r="A402" s="2" t="s">
        <v>128</v>
      </c>
      <c r="B402" s="2" t="str">
        <f>IFERROR(VLOOKUP(A402,'Aug_2019Sales(Aggregated)'!A:C,3,0),"-")</f>
        <v>ESSENTIALS</v>
      </c>
      <c r="C402" s="2" t="str">
        <f>IFERROR(VLOOKUP(A402,'Aug_2019Sales(Aggregated)'!A:D,4,0),"-")</f>
        <v>BATH</v>
      </c>
      <c r="D402" s="2" t="str">
        <f>IF(VLOOKUP(A402,'New Items'!A:B,2,FALSE)="New","Yes","No")</f>
        <v>Yes</v>
      </c>
      <c r="E402" s="2">
        <v>1</v>
      </c>
      <c r="F402" s="3">
        <v>21</v>
      </c>
      <c r="G402" s="3">
        <v>7.43</v>
      </c>
      <c r="H402" s="3">
        <v>21</v>
      </c>
      <c r="I402" s="3">
        <v>13.57</v>
      </c>
      <c r="J402" s="4">
        <v>0.65</v>
      </c>
      <c r="K402" s="2" t="str">
        <f t="shared" si="12"/>
        <v>Above Average</v>
      </c>
      <c r="L402" s="2" t="str">
        <f t="shared" si="13"/>
        <v>Standard</v>
      </c>
    </row>
    <row r="403" spans="1:12" x14ac:dyDescent="0.35">
      <c r="A403" s="2" t="s">
        <v>129</v>
      </c>
      <c r="B403" s="2" t="str">
        <f>IFERROR(VLOOKUP(A403,'Aug_2019Sales(Aggregated)'!A:C,3,0),"-")</f>
        <v>ESSENTIALS</v>
      </c>
      <c r="C403" s="2" t="str">
        <f>IFERROR(VLOOKUP(A403,'Aug_2019Sales(Aggregated)'!A:D,4,0),"-")</f>
        <v>BATH</v>
      </c>
      <c r="D403" s="2" t="str">
        <f>IF(VLOOKUP(A403,'New Items'!A:B,2,FALSE)="New","Yes","No")</f>
        <v>Yes</v>
      </c>
      <c r="E403" s="2">
        <v>1</v>
      </c>
      <c r="F403" s="3">
        <v>16</v>
      </c>
      <c r="G403" s="3">
        <v>4.88</v>
      </c>
      <c r="H403" s="3">
        <v>16</v>
      </c>
      <c r="I403" s="3">
        <v>11.12</v>
      </c>
      <c r="J403" s="4">
        <v>0.7</v>
      </c>
      <c r="K403" s="2" t="str">
        <f t="shared" si="12"/>
        <v>Above Average</v>
      </c>
      <c r="L403" s="2" t="str">
        <f t="shared" si="13"/>
        <v>Standard</v>
      </c>
    </row>
    <row r="404" spans="1:12" x14ac:dyDescent="0.35">
      <c r="A404" s="2" t="s">
        <v>88</v>
      </c>
      <c r="B404" s="2" t="str">
        <f>IFERROR(VLOOKUP(A404,'Aug_2019Sales(Aggregated)'!A:C,3,0),"-")</f>
        <v>AUTOMOTIVE</v>
      </c>
      <c r="C404" s="2" t="str">
        <f>IFERROR(VLOOKUP(A404,'Aug_2019Sales(Aggregated)'!A:D,4,0),"-")</f>
        <v>RINGS</v>
      </c>
      <c r="D404" s="2" t="str">
        <f>IF(VLOOKUP(A404,'New Items'!A:B,2,FALSE)="New","Yes","No")</f>
        <v>Yes</v>
      </c>
      <c r="E404" s="2">
        <v>2</v>
      </c>
      <c r="F404" s="3">
        <v>90</v>
      </c>
      <c r="G404" s="3">
        <v>32.64</v>
      </c>
      <c r="H404" s="3">
        <v>45</v>
      </c>
      <c r="I404" s="3">
        <v>57.36</v>
      </c>
      <c r="J404" s="4">
        <v>0.64</v>
      </c>
      <c r="K404" s="2" t="str">
        <f t="shared" si="12"/>
        <v>Average</v>
      </c>
      <c r="L404" s="2" t="str">
        <f t="shared" si="13"/>
        <v>Standard</v>
      </c>
    </row>
    <row r="405" spans="1:12" x14ac:dyDescent="0.35">
      <c r="A405" s="2" t="s">
        <v>89</v>
      </c>
      <c r="B405" s="2" t="str">
        <f>IFERROR(VLOOKUP(A405,'Aug_2019Sales(Aggregated)'!A:C,3,0),"-")</f>
        <v>ELECTRO</v>
      </c>
      <c r="C405" s="2" t="str">
        <f>IFERROR(VLOOKUP(A405,'Aug_2019Sales(Aggregated)'!A:D,4,0),"-")</f>
        <v>ELECTRO ACCESSORIES</v>
      </c>
      <c r="D405" s="2" t="str">
        <f>IF(VLOOKUP(A405,'New Items'!A:B,2,FALSE)="New","Yes","No")</f>
        <v>Yes</v>
      </c>
      <c r="E405" s="2">
        <v>2</v>
      </c>
      <c r="F405" s="3">
        <v>198</v>
      </c>
      <c r="G405" s="3">
        <v>74.84</v>
      </c>
      <c r="H405" s="3">
        <v>99</v>
      </c>
      <c r="I405" s="3">
        <v>123.16</v>
      </c>
      <c r="J405" s="4">
        <v>0.62</v>
      </c>
      <c r="K405" s="2" t="str">
        <f t="shared" si="12"/>
        <v>Average</v>
      </c>
      <c r="L405" s="2" t="str">
        <f t="shared" si="13"/>
        <v>Standard</v>
      </c>
    </row>
    <row r="406" spans="1:12" x14ac:dyDescent="0.35">
      <c r="A406" s="2" t="s">
        <v>155</v>
      </c>
      <c r="B406" s="2" t="str">
        <f>IFERROR(VLOOKUP(A406,'Aug_2019Sales(Aggregated)'!A:C,3,0),"-")</f>
        <v>-</v>
      </c>
      <c r="C406" s="2" t="str">
        <f>IFERROR(VLOOKUP(A406,'Aug_2019Sales(Aggregated)'!A:D,4,0),"-")</f>
        <v>-</v>
      </c>
      <c r="D406" s="2" t="str">
        <f>IF(VLOOKUP(A406,'New Items'!A:B,2,FALSE)="New","Yes","No")</f>
        <v>Yes</v>
      </c>
      <c r="E406" s="2">
        <v>1</v>
      </c>
      <c r="F406" s="3">
        <v>25</v>
      </c>
      <c r="G406" s="3">
        <v>5.01</v>
      </c>
      <c r="H406" s="3">
        <v>25</v>
      </c>
      <c r="I406" s="3">
        <v>19.989999999999998</v>
      </c>
      <c r="J406" s="4">
        <v>0.8</v>
      </c>
      <c r="K406" s="2" t="str">
        <f t="shared" si="12"/>
        <v>Above Average</v>
      </c>
      <c r="L406" s="2" t="str">
        <f t="shared" si="13"/>
        <v>Standard</v>
      </c>
    </row>
    <row r="407" spans="1:12" x14ac:dyDescent="0.35">
      <c r="A407" s="2" t="s">
        <v>90</v>
      </c>
      <c r="B407" s="2" t="str">
        <f>IFERROR(VLOOKUP(A407,'Aug_2019Sales(Aggregated)'!A:C,3,0),"-")</f>
        <v>GEAR</v>
      </c>
      <c r="C407" s="2" t="str">
        <f>IFERROR(VLOOKUP(A407,'Aug_2019Sales(Aggregated)'!A:D,4,0),"-")</f>
        <v>OUTERWEAR</v>
      </c>
      <c r="D407" s="2" t="str">
        <f>IF(VLOOKUP(A407,'New Items'!A:B,2,FALSE)="New","Yes","No")</f>
        <v>Yes</v>
      </c>
      <c r="E407" s="2">
        <v>4</v>
      </c>
      <c r="F407" s="3">
        <v>396</v>
      </c>
      <c r="G407" s="3">
        <v>143.88</v>
      </c>
      <c r="H407" s="3">
        <v>99</v>
      </c>
      <c r="I407" s="3">
        <v>252.12</v>
      </c>
      <c r="J407" s="4">
        <v>0.64</v>
      </c>
      <c r="K407" s="2" t="str">
        <f t="shared" si="12"/>
        <v>Average</v>
      </c>
      <c r="L407" s="2" t="str">
        <f t="shared" si="13"/>
        <v>Standard</v>
      </c>
    </row>
    <row r="408" spans="1:12" x14ac:dyDescent="0.35">
      <c r="A408" s="2" t="s">
        <v>156</v>
      </c>
      <c r="B408" s="2" t="str">
        <f>IFERROR(VLOOKUP(A408,'Aug_2019Sales(Aggregated)'!A:C,3,0),"-")</f>
        <v>ELECTRO</v>
      </c>
      <c r="C408" s="2" t="str">
        <f>IFERROR(VLOOKUP(A408,'Aug_2019Sales(Aggregated)'!A:D,4,0),"-")</f>
        <v>ELECTRO ACCESSORIES</v>
      </c>
      <c r="D408" s="2" t="str">
        <f>IF(VLOOKUP(A408,'New Items'!A:B,2,FALSE)="New","Yes","No")</f>
        <v>Yes</v>
      </c>
      <c r="E408" s="2">
        <v>1</v>
      </c>
      <c r="F408" s="3">
        <v>99</v>
      </c>
      <c r="G408" s="3">
        <v>37.42</v>
      </c>
      <c r="H408" s="3">
        <v>99</v>
      </c>
      <c r="I408" s="3">
        <v>61.58</v>
      </c>
      <c r="J408" s="4">
        <v>0.62</v>
      </c>
      <c r="K408" s="2" t="str">
        <f t="shared" si="12"/>
        <v>Average</v>
      </c>
      <c r="L408" s="2" t="str">
        <f t="shared" si="13"/>
        <v>Standard</v>
      </c>
    </row>
    <row r="409" spans="1:12" x14ac:dyDescent="0.35">
      <c r="A409" s="2" t="s">
        <v>143</v>
      </c>
      <c r="B409" s="2" t="str">
        <f>IFERROR(VLOOKUP(A409,'Aug_2019Sales(Aggregated)'!A:C,3,0),"-")</f>
        <v>ELECTRO</v>
      </c>
      <c r="C409" s="2" t="str">
        <f>IFERROR(VLOOKUP(A409,'Aug_2019Sales(Aggregated)'!A:D,4,0),"-")</f>
        <v>AUDIO</v>
      </c>
      <c r="D409" s="2" t="str">
        <f>IF(VLOOKUP(A409,'New Items'!A:B,2,FALSE)="New","Yes","No")</f>
        <v>Yes</v>
      </c>
      <c r="E409" s="2">
        <v>1</v>
      </c>
      <c r="F409" s="3">
        <v>29</v>
      </c>
      <c r="G409" s="3">
        <v>10.77</v>
      </c>
      <c r="H409" s="3">
        <v>29</v>
      </c>
      <c r="I409" s="3">
        <v>18.23</v>
      </c>
      <c r="J409" s="4">
        <v>0.63</v>
      </c>
      <c r="K409" s="2" t="str">
        <f t="shared" si="12"/>
        <v>Above Average</v>
      </c>
      <c r="L409" s="2" t="str">
        <f t="shared" si="13"/>
        <v>Standard</v>
      </c>
    </row>
    <row r="410" spans="1:12" x14ac:dyDescent="0.35">
      <c r="A410" s="2" t="s">
        <v>145</v>
      </c>
      <c r="B410" s="2" t="str">
        <f>IFERROR(VLOOKUP(A410,'Aug_2019Sales(Aggregated)'!A:C,3,0),"-")</f>
        <v>COSMETICS</v>
      </c>
      <c r="C410" s="2" t="str">
        <f>IFERROR(VLOOKUP(A410,'Aug_2019Sales(Aggregated)'!A:D,4,0),"-")</f>
        <v>MASKS</v>
      </c>
      <c r="D410" s="2" t="str">
        <f>IF(VLOOKUP(A410,'New Items'!A:B,2,FALSE)="New","Yes","No")</f>
        <v>Yes</v>
      </c>
      <c r="E410" s="2">
        <v>1</v>
      </c>
      <c r="F410" s="3">
        <v>59</v>
      </c>
      <c r="G410" s="3">
        <v>22.65</v>
      </c>
      <c r="H410" s="3">
        <v>59</v>
      </c>
      <c r="I410" s="3">
        <v>36.35</v>
      </c>
      <c r="J410" s="4">
        <v>0.62</v>
      </c>
      <c r="K410" s="2" t="str">
        <f t="shared" si="12"/>
        <v>Above Average</v>
      </c>
      <c r="L410" s="2" t="str">
        <f t="shared" si="13"/>
        <v>Standard</v>
      </c>
    </row>
    <row r="411" spans="1:12" x14ac:dyDescent="0.35">
      <c r="A411" s="2" t="s">
        <v>6</v>
      </c>
      <c r="B411" s="2" t="str">
        <f>IFERROR(VLOOKUP(A411,'Aug_2019Sales(Aggregated)'!A:C,3,0),"-")</f>
        <v>COSMETICS</v>
      </c>
      <c r="C411" s="2" t="str">
        <f>IFERROR(VLOOKUP(A411,'Aug_2019Sales(Aggregated)'!A:D,4,0),"-")</f>
        <v>MASKS</v>
      </c>
      <c r="D411" s="2" t="str">
        <f>IF(VLOOKUP(A411,'New Items'!A:B,2,FALSE)="New","Yes","No")</f>
        <v>Yes</v>
      </c>
      <c r="E411" s="2">
        <v>1</v>
      </c>
      <c r="F411" s="3">
        <v>55</v>
      </c>
      <c r="G411" s="3">
        <v>21.23</v>
      </c>
      <c r="H411" s="3">
        <v>55</v>
      </c>
      <c r="I411" s="3">
        <v>33.770000000000003</v>
      </c>
      <c r="J411" s="4">
        <v>0.61</v>
      </c>
      <c r="K411" s="2" t="str">
        <f t="shared" si="12"/>
        <v>Above Average</v>
      </c>
      <c r="L411" s="2" t="str">
        <f t="shared" si="13"/>
        <v>Standard</v>
      </c>
    </row>
    <row r="412" spans="1:12" x14ac:dyDescent="0.35">
      <c r="A412" s="2" t="s">
        <v>93</v>
      </c>
      <c r="B412" s="2" t="str">
        <f>IFERROR(VLOOKUP(A412,'Aug_2019Sales(Aggregated)'!A:C,3,0),"-")</f>
        <v>-</v>
      </c>
      <c r="C412" s="2" t="str">
        <f>IFERROR(VLOOKUP(A412,'Aug_2019Sales(Aggregated)'!A:D,4,0),"-")</f>
        <v>-</v>
      </c>
      <c r="D412" s="2" t="str">
        <f>IF(VLOOKUP(A412,'New Items'!A:B,2,FALSE)="New","Yes","No")</f>
        <v>Yes</v>
      </c>
      <c r="E412" s="2">
        <v>1</v>
      </c>
      <c r="F412" s="3">
        <v>62</v>
      </c>
      <c r="G412" s="3">
        <v>23.31</v>
      </c>
      <c r="H412" s="3">
        <v>62</v>
      </c>
      <c r="I412" s="3">
        <v>38.69</v>
      </c>
      <c r="J412" s="4">
        <v>0.62</v>
      </c>
      <c r="K412" s="2" t="str">
        <f t="shared" si="12"/>
        <v>Above Average</v>
      </c>
      <c r="L412" s="2" t="str">
        <f t="shared" si="13"/>
        <v>Standard</v>
      </c>
    </row>
    <row r="413" spans="1:12" x14ac:dyDescent="0.35">
      <c r="A413" s="2" t="s">
        <v>157</v>
      </c>
      <c r="B413" s="2" t="str">
        <f>IFERROR(VLOOKUP(A413,'Aug_2019Sales(Aggregated)'!A:C,3,0),"-")</f>
        <v>-</v>
      </c>
      <c r="C413" s="2" t="str">
        <f>IFERROR(VLOOKUP(A413,'Aug_2019Sales(Aggregated)'!A:D,4,0),"-")</f>
        <v>-</v>
      </c>
      <c r="D413" s="2" t="str">
        <f>IF(VLOOKUP(A413,'New Items'!A:B,2,FALSE)="New","Yes","No")</f>
        <v>Yes</v>
      </c>
      <c r="E413" s="2">
        <v>1</v>
      </c>
      <c r="F413" s="3">
        <v>50</v>
      </c>
      <c r="G413" s="3">
        <v>17.649999999999999</v>
      </c>
      <c r="H413" s="3">
        <v>50</v>
      </c>
      <c r="I413" s="3">
        <v>32.35</v>
      </c>
      <c r="J413" s="4">
        <v>0.65</v>
      </c>
      <c r="K413" s="2" t="str">
        <f t="shared" si="12"/>
        <v>Above Average</v>
      </c>
      <c r="L413" s="2" t="str">
        <f t="shared" si="13"/>
        <v>Standard</v>
      </c>
    </row>
    <row r="414" spans="1:12" x14ac:dyDescent="0.35">
      <c r="A414" s="2" t="s">
        <v>158</v>
      </c>
      <c r="B414" s="2" t="str">
        <f>IFERROR(VLOOKUP(A414,'Aug_2019Sales(Aggregated)'!A:C,3,0),"-")</f>
        <v>-</v>
      </c>
      <c r="C414" s="2" t="str">
        <f>IFERROR(VLOOKUP(A414,'Aug_2019Sales(Aggregated)'!A:D,4,0),"-")</f>
        <v>-</v>
      </c>
      <c r="D414" s="2" t="str">
        <f>IF(VLOOKUP(A414,'New Items'!A:B,2,FALSE)="New","Yes","No")</f>
        <v>Yes</v>
      </c>
      <c r="E414" s="2">
        <v>1</v>
      </c>
      <c r="F414" s="3">
        <v>50</v>
      </c>
      <c r="G414" s="3">
        <v>17.649999999999999</v>
      </c>
      <c r="H414" s="3">
        <v>50</v>
      </c>
      <c r="I414" s="3">
        <v>32.35</v>
      </c>
      <c r="J414" s="4">
        <v>0.65</v>
      </c>
      <c r="K414" s="2" t="str">
        <f t="shared" si="12"/>
        <v>Above Average</v>
      </c>
      <c r="L414" s="2" t="str">
        <f t="shared" si="13"/>
        <v>Standard</v>
      </c>
    </row>
    <row r="415" spans="1:12" x14ac:dyDescent="0.35">
      <c r="A415" s="2" t="s">
        <v>159</v>
      </c>
      <c r="B415" s="2" t="str">
        <f>IFERROR(VLOOKUP(A415,'Aug_2019Sales(Aggregated)'!A:C,3,0),"-")</f>
        <v>COSMETICS</v>
      </c>
      <c r="C415" s="2" t="str">
        <f>IFERROR(VLOOKUP(A415,'Aug_2019Sales(Aggregated)'!A:D,4,0),"-")</f>
        <v>MASKS</v>
      </c>
      <c r="D415" s="2" t="str">
        <f>IF(VLOOKUP(A415,'New Items'!A:B,2,FALSE)="New","Yes","No")</f>
        <v>Yes</v>
      </c>
      <c r="E415" s="2">
        <v>1</v>
      </c>
      <c r="F415" s="3">
        <v>79</v>
      </c>
      <c r="G415" s="3">
        <v>27.17</v>
      </c>
      <c r="H415" s="3">
        <v>79</v>
      </c>
      <c r="I415" s="3">
        <v>51.83</v>
      </c>
      <c r="J415" s="4">
        <v>0.66</v>
      </c>
      <c r="K415" s="2" t="str">
        <f t="shared" si="12"/>
        <v>Above Average</v>
      </c>
      <c r="L415" s="2" t="str">
        <f t="shared" si="13"/>
        <v>Standard</v>
      </c>
    </row>
    <row r="416" spans="1:12" x14ac:dyDescent="0.35">
      <c r="A416" s="2" t="s">
        <v>160</v>
      </c>
      <c r="B416" s="2" t="str">
        <f>IFERROR(VLOOKUP(A416,'Aug_2019Sales(Aggregated)'!A:C,3,0),"-")</f>
        <v>-</v>
      </c>
      <c r="C416" s="2" t="str">
        <f>IFERROR(VLOOKUP(A416,'Aug_2019Sales(Aggregated)'!A:D,4,0),"-")</f>
        <v>-</v>
      </c>
      <c r="D416" s="2" t="str">
        <f>IF(VLOOKUP(A416,'New Items'!A:B,2,FALSE)="New","Yes","No")</f>
        <v>Yes</v>
      </c>
      <c r="E416" s="2">
        <v>1</v>
      </c>
      <c r="F416" s="3">
        <v>22</v>
      </c>
      <c r="G416" s="3">
        <v>5.65</v>
      </c>
      <c r="H416" s="3">
        <v>22</v>
      </c>
      <c r="I416" s="3">
        <v>16.350000000000001</v>
      </c>
      <c r="J416" s="4">
        <v>0.74</v>
      </c>
      <c r="K416" s="2" t="str">
        <f t="shared" si="12"/>
        <v>Above Average</v>
      </c>
      <c r="L416" s="2" t="str">
        <f t="shared" si="13"/>
        <v>Standard</v>
      </c>
    </row>
    <row r="417" spans="1:12" x14ac:dyDescent="0.35">
      <c r="A417" s="2" t="s">
        <v>161</v>
      </c>
      <c r="B417" s="2" t="str">
        <f>IFERROR(VLOOKUP(A417,'Aug_2019Sales(Aggregated)'!A:C,3,0),"-")</f>
        <v>-</v>
      </c>
      <c r="C417" s="2" t="str">
        <f>IFERROR(VLOOKUP(A417,'Aug_2019Sales(Aggregated)'!A:D,4,0),"-")</f>
        <v>-</v>
      </c>
      <c r="D417" s="2" t="str">
        <f>IF(VLOOKUP(A417,'New Items'!A:B,2,FALSE)="New","Yes","No")</f>
        <v>Yes</v>
      </c>
      <c r="E417" s="2">
        <v>1</v>
      </c>
      <c r="F417" s="3">
        <v>32</v>
      </c>
      <c r="G417" s="3">
        <v>7.15</v>
      </c>
      <c r="H417" s="3">
        <v>32</v>
      </c>
      <c r="I417" s="3">
        <v>24.85</v>
      </c>
      <c r="J417" s="4">
        <v>0.78</v>
      </c>
      <c r="K417" s="2" t="str">
        <f t="shared" si="12"/>
        <v>Above Average</v>
      </c>
      <c r="L417" s="2" t="str">
        <f t="shared" si="13"/>
        <v>Standard</v>
      </c>
    </row>
    <row r="418" spans="1:12" x14ac:dyDescent="0.35">
      <c r="A418" s="2" t="s">
        <v>13</v>
      </c>
      <c r="B418" s="2" t="str">
        <f>IFERROR(VLOOKUP(A418,'Aug_2019Sales(Aggregated)'!A:C,3,0),"-")</f>
        <v>-</v>
      </c>
      <c r="C418" s="2" t="str">
        <f>IFERROR(VLOOKUP(A418,'Aug_2019Sales(Aggregated)'!A:D,4,0),"-")</f>
        <v>-</v>
      </c>
      <c r="D418" s="2" t="str">
        <f>IF(VLOOKUP(A418,'New Items'!A:B,2,FALSE)="New","Yes","No")</f>
        <v>Yes</v>
      </c>
      <c r="E418" s="2">
        <v>1</v>
      </c>
      <c r="F418" s="3">
        <v>42</v>
      </c>
      <c r="G418" s="3">
        <v>11.28</v>
      </c>
      <c r="H418" s="3">
        <v>42</v>
      </c>
      <c r="I418" s="3">
        <v>30.72</v>
      </c>
      <c r="J418" s="4">
        <v>0.73</v>
      </c>
      <c r="K418" s="2" t="str">
        <f t="shared" si="12"/>
        <v>Above Average</v>
      </c>
      <c r="L418" s="2" t="str">
        <f t="shared" si="13"/>
        <v>Standard</v>
      </c>
    </row>
    <row r="419" spans="1:12" x14ac:dyDescent="0.35">
      <c r="A419" s="2" t="s">
        <v>15</v>
      </c>
      <c r="B419" s="2" t="str">
        <f>IFERROR(VLOOKUP(A419,'Aug_2019Sales(Aggregated)'!A:C,3,0),"-")</f>
        <v>FITNESS</v>
      </c>
      <c r="C419" s="2" t="str">
        <f>IFERROR(VLOOKUP(A419,'Aug_2019Sales(Aggregated)'!A:D,4,0),"-")</f>
        <v>ACCESSORIES</v>
      </c>
      <c r="D419" s="2" t="str">
        <f>IF(VLOOKUP(A419,'New Items'!A:B,2,FALSE)="New","Yes","No")</f>
        <v>Yes</v>
      </c>
      <c r="E419" s="2">
        <v>1</v>
      </c>
      <c r="F419" s="3">
        <v>32</v>
      </c>
      <c r="G419" s="3">
        <v>5.5</v>
      </c>
      <c r="H419" s="3">
        <v>32</v>
      </c>
      <c r="I419" s="3">
        <v>26.5</v>
      </c>
      <c r="J419" s="4">
        <v>0.83</v>
      </c>
      <c r="K419" s="2" t="str">
        <f t="shared" si="12"/>
        <v>Above Average</v>
      </c>
      <c r="L419" s="2" t="str">
        <f t="shared" si="13"/>
        <v>Standard</v>
      </c>
    </row>
    <row r="420" spans="1:12" x14ac:dyDescent="0.35">
      <c r="A420" s="2" t="s">
        <v>98</v>
      </c>
      <c r="B420" s="2" t="str">
        <f>IFERROR(VLOOKUP(A420,'Aug_2019Sales(Aggregated)'!A:C,3,0),"-")</f>
        <v>AUTOMOTIVE</v>
      </c>
      <c r="C420" s="2" t="str">
        <f>IFERROR(VLOOKUP(A420,'Aug_2019Sales(Aggregated)'!A:D,4,0),"-")</f>
        <v>RINGS</v>
      </c>
      <c r="D420" s="2" t="str">
        <f>IF(VLOOKUP(A420,'New Items'!A:B,2,FALSE)="New","Yes","No")</f>
        <v>Yes</v>
      </c>
      <c r="E420" s="2">
        <v>2</v>
      </c>
      <c r="F420" s="3">
        <v>40</v>
      </c>
      <c r="G420" s="3">
        <v>15.88</v>
      </c>
      <c r="H420" s="3">
        <v>20</v>
      </c>
      <c r="I420" s="3">
        <v>24.12</v>
      </c>
      <c r="J420" s="4">
        <v>0.6</v>
      </c>
      <c r="K420" s="2" t="str">
        <f t="shared" si="12"/>
        <v>Above Average</v>
      </c>
      <c r="L420" s="2" t="str">
        <f t="shared" si="13"/>
        <v>Standard</v>
      </c>
    </row>
    <row r="421" spans="1:12" x14ac:dyDescent="0.35">
      <c r="A421" s="2" t="s">
        <v>16</v>
      </c>
      <c r="B421" s="2" t="str">
        <f>IFERROR(VLOOKUP(A421,'Aug_2019Sales(Aggregated)'!A:C,3,0),"-")</f>
        <v>ACCESSORIES</v>
      </c>
      <c r="C421" s="2" t="str">
        <f>IFERROR(VLOOKUP(A421,'Aug_2019Sales(Aggregated)'!A:D,4,0),"-")</f>
        <v>RINGS</v>
      </c>
      <c r="D421" s="2" t="str">
        <f>IF(VLOOKUP(A421,'New Items'!A:B,2,FALSE)="New","Yes","No")</f>
        <v>Yes</v>
      </c>
      <c r="E421" s="2">
        <v>1</v>
      </c>
      <c r="F421" s="3">
        <v>20</v>
      </c>
      <c r="G421" s="3">
        <v>4.5</v>
      </c>
      <c r="H421" s="3">
        <v>20</v>
      </c>
      <c r="I421" s="3">
        <v>15.5</v>
      </c>
      <c r="J421" s="4">
        <v>0.78</v>
      </c>
      <c r="K421" s="2" t="str">
        <f t="shared" si="12"/>
        <v>Above Average</v>
      </c>
      <c r="L421" s="2" t="str">
        <f t="shared" si="13"/>
        <v>Standard</v>
      </c>
    </row>
    <row r="422" spans="1:12" x14ac:dyDescent="0.35">
      <c r="A422" s="2" t="s">
        <v>17</v>
      </c>
      <c r="B422" s="2" t="str">
        <f>IFERROR(VLOOKUP(A422,'Aug_2019Sales(Aggregated)'!A:C,3,0),"-")</f>
        <v>AUTOMOTIVE</v>
      </c>
      <c r="C422" s="2" t="str">
        <f>IFERROR(VLOOKUP(A422,'Aug_2019Sales(Aggregated)'!A:D,4,0),"-")</f>
        <v>RINGS</v>
      </c>
      <c r="D422" s="2" t="str">
        <f>IF(VLOOKUP(A422,'New Items'!A:B,2,FALSE)="New","Yes","No")</f>
        <v>Yes</v>
      </c>
      <c r="E422" s="2">
        <v>1</v>
      </c>
      <c r="F422" s="3">
        <v>25</v>
      </c>
      <c r="G422" s="3">
        <v>6.2</v>
      </c>
      <c r="H422" s="3">
        <v>25</v>
      </c>
      <c r="I422" s="3">
        <v>18.8</v>
      </c>
      <c r="J422" s="4">
        <v>0.75</v>
      </c>
      <c r="K422" s="2" t="str">
        <f t="shared" si="12"/>
        <v>Above Average</v>
      </c>
      <c r="L422" s="2" t="str">
        <f t="shared" si="13"/>
        <v>Standard</v>
      </c>
    </row>
    <row r="423" spans="1:12" x14ac:dyDescent="0.35">
      <c r="A423" s="2" t="s">
        <v>18</v>
      </c>
      <c r="B423" s="2" t="str">
        <f>IFERROR(VLOOKUP(A423,'Aug_2019Sales(Aggregated)'!A:C,3,0),"-")</f>
        <v>AUTOMOTIVE</v>
      </c>
      <c r="C423" s="2" t="str">
        <f>IFERROR(VLOOKUP(A423,'Aug_2019Sales(Aggregated)'!A:D,4,0),"-")</f>
        <v>RINGS</v>
      </c>
      <c r="D423" s="2" t="str">
        <f>IF(VLOOKUP(A423,'New Items'!A:B,2,FALSE)="New","Yes","No")</f>
        <v>Yes</v>
      </c>
      <c r="E423" s="2">
        <v>2</v>
      </c>
      <c r="F423" s="3">
        <v>50</v>
      </c>
      <c r="G423" s="3">
        <v>13.6</v>
      </c>
      <c r="H423" s="3">
        <v>25</v>
      </c>
      <c r="I423" s="3">
        <v>36.4</v>
      </c>
      <c r="J423" s="4">
        <v>0.73</v>
      </c>
      <c r="K423" s="2" t="str">
        <f t="shared" si="12"/>
        <v>Above Average</v>
      </c>
      <c r="L423" s="2" t="str">
        <f t="shared" si="13"/>
        <v>Standard</v>
      </c>
    </row>
    <row r="424" spans="1:12" x14ac:dyDescent="0.35">
      <c r="A424" s="2" t="s">
        <v>19</v>
      </c>
      <c r="B424" s="2" t="str">
        <f>IFERROR(VLOOKUP(A424,'Aug_2019Sales(Aggregated)'!A:C,3,0),"-")</f>
        <v>GEAR</v>
      </c>
      <c r="C424" s="2" t="str">
        <f>IFERROR(VLOOKUP(A424,'Aug_2019Sales(Aggregated)'!A:D,4,0),"-")</f>
        <v>OUTERWEAR</v>
      </c>
      <c r="D424" s="2" t="str">
        <f>IF(VLOOKUP(A424,'New Items'!A:B,2,FALSE)="New","Yes","No")</f>
        <v>Yes</v>
      </c>
      <c r="E424" s="2">
        <v>1</v>
      </c>
      <c r="F424" s="3">
        <v>69</v>
      </c>
      <c r="G424" s="3">
        <v>20.059999999999999</v>
      </c>
      <c r="H424" s="3">
        <v>69</v>
      </c>
      <c r="I424" s="3">
        <v>48.94</v>
      </c>
      <c r="J424" s="4">
        <v>0.71</v>
      </c>
      <c r="K424" s="2" t="str">
        <f t="shared" si="12"/>
        <v>Above Average</v>
      </c>
      <c r="L424" s="2" t="str">
        <f t="shared" si="13"/>
        <v>Standard</v>
      </c>
    </row>
    <row r="425" spans="1:12" x14ac:dyDescent="0.35">
      <c r="A425" s="2" t="s">
        <v>21</v>
      </c>
      <c r="B425" s="2" t="str">
        <f>IFERROR(VLOOKUP(A425,'Aug_2019Sales(Aggregated)'!A:C,3,0),"-")</f>
        <v>AUTOMOTIVE</v>
      </c>
      <c r="C425" s="2" t="str">
        <f>IFERROR(VLOOKUP(A425,'Aug_2019Sales(Aggregated)'!A:D,4,0),"-")</f>
        <v>RINGS</v>
      </c>
      <c r="D425" s="2" t="str">
        <f>IF(VLOOKUP(A425,'New Items'!A:B,2,FALSE)="New","Yes","No")</f>
        <v>Yes</v>
      </c>
      <c r="E425" s="2">
        <v>2</v>
      </c>
      <c r="F425" s="3">
        <v>44</v>
      </c>
      <c r="G425" s="3">
        <v>12.7</v>
      </c>
      <c r="H425" s="3">
        <v>22</v>
      </c>
      <c r="I425" s="3">
        <v>31.3</v>
      </c>
      <c r="J425" s="4">
        <v>0.71</v>
      </c>
      <c r="K425" s="2" t="str">
        <f t="shared" si="12"/>
        <v>Above Average</v>
      </c>
      <c r="L425" s="2" t="str">
        <f t="shared" si="13"/>
        <v>Standard</v>
      </c>
    </row>
    <row r="426" spans="1:12" x14ac:dyDescent="0.35">
      <c r="A426" s="2" t="s">
        <v>22</v>
      </c>
      <c r="B426" s="2" t="str">
        <f>IFERROR(VLOOKUP(A426,'Aug_2019Sales(Aggregated)'!A:C,3,0),"-")</f>
        <v>SLEEPWEAR</v>
      </c>
      <c r="C426" s="2" t="str">
        <f>IFERROR(VLOOKUP(A426,'Aug_2019Sales(Aggregated)'!A:D,4,0),"-")</f>
        <v>INTIMATES</v>
      </c>
      <c r="D426" s="2" t="str">
        <f>IF(VLOOKUP(A426,'New Items'!A:B,2,FALSE)="New","Yes","No")</f>
        <v>Yes</v>
      </c>
      <c r="E426" s="2">
        <v>2</v>
      </c>
      <c r="F426" s="3">
        <v>36</v>
      </c>
      <c r="G426" s="3">
        <v>10.8</v>
      </c>
      <c r="H426" s="3">
        <v>18</v>
      </c>
      <c r="I426" s="3">
        <v>25.2</v>
      </c>
      <c r="J426" s="4">
        <v>0.7</v>
      </c>
      <c r="K426" s="2" t="str">
        <f t="shared" si="12"/>
        <v>Above Average</v>
      </c>
      <c r="L426" s="2" t="str">
        <f t="shared" si="13"/>
        <v>Standard</v>
      </c>
    </row>
    <row r="427" spans="1:12" x14ac:dyDescent="0.35">
      <c r="A427" s="2" t="s">
        <v>162</v>
      </c>
      <c r="B427" s="2" t="str">
        <f>IFERROR(VLOOKUP(A427,'Aug_2019Sales(Aggregated)'!A:C,3,0),"-")</f>
        <v>ESSENTIALS</v>
      </c>
      <c r="C427" s="2" t="str">
        <f>IFERROR(VLOOKUP(A427,'Aug_2019Sales(Aggregated)'!A:D,4,0),"-")</f>
        <v>BODY CARE</v>
      </c>
      <c r="D427" s="2" t="str">
        <f>IF(VLOOKUP(A427,'New Items'!A:B,2,FALSE)="New","Yes","No")</f>
        <v>Yes</v>
      </c>
      <c r="E427" s="2">
        <v>2</v>
      </c>
      <c r="F427" s="3">
        <v>17.3</v>
      </c>
      <c r="G427" s="3">
        <v>6.4</v>
      </c>
      <c r="H427" s="3">
        <v>8.65</v>
      </c>
      <c r="I427" s="3">
        <v>10.9</v>
      </c>
      <c r="J427" s="4">
        <v>0.63</v>
      </c>
      <c r="K427" s="2" t="str">
        <f t="shared" si="12"/>
        <v>Above Average</v>
      </c>
      <c r="L427" s="2" t="str">
        <f t="shared" si="13"/>
        <v>Standard</v>
      </c>
    </row>
    <row r="428" spans="1:12" x14ac:dyDescent="0.35">
      <c r="A428" s="2" t="s">
        <v>23</v>
      </c>
      <c r="B428" s="2" t="str">
        <f>IFERROR(VLOOKUP(A428,'Aug_2019Sales(Aggregated)'!A:C,3,0),"-")</f>
        <v>ESSENTIALS</v>
      </c>
      <c r="C428" s="2" t="str">
        <f>IFERROR(VLOOKUP(A428,'Aug_2019Sales(Aggregated)'!A:D,4,0),"-")</f>
        <v>ORAL CARE</v>
      </c>
      <c r="D428" s="2" t="str">
        <f>IF(VLOOKUP(A428,'New Items'!A:B,2,FALSE)="New","Yes","No")</f>
        <v>Yes</v>
      </c>
      <c r="E428" s="2">
        <v>2</v>
      </c>
      <c r="F428" s="3">
        <v>28</v>
      </c>
      <c r="G428" s="3">
        <v>5.5</v>
      </c>
      <c r="H428" s="3">
        <v>14</v>
      </c>
      <c r="I428" s="3">
        <v>22.5</v>
      </c>
      <c r="J428" s="4">
        <v>0.8</v>
      </c>
      <c r="K428" s="2" t="str">
        <f t="shared" si="12"/>
        <v>Above Average</v>
      </c>
      <c r="L428" s="2" t="str">
        <f t="shared" si="13"/>
        <v>Standard</v>
      </c>
    </row>
    <row r="429" spans="1:12" x14ac:dyDescent="0.35">
      <c r="A429" s="2" t="s">
        <v>136</v>
      </c>
      <c r="B429" s="2" t="str">
        <f>IFERROR(VLOOKUP(A429,'Aug_2019Sales(Aggregated)'!A:C,3,0),"-")</f>
        <v>AUTOMOTIVE</v>
      </c>
      <c r="C429" s="2" t="str">
        <f>IFERROR(VLOOKUP(A429,'Aug_2019Sales(Aggregated)'!A:D,4,0),"-")</f>
        <v>RINGS</v>
      </c>
      <c r="D429" s="2" t="str">
        <f>IF(VLOOKUP(A429,'New Items'!A:B,2,FALSE)="New","Yes","No")</f>
        <v>Yes</v>
      </c>
      <c r="E429" s="2">
        <v>4</v>
      </c>
      <c r="F429" s="3">
        <v>32</v>
      </c>
      <c r="G429" s="3">
        <v>7</v>
      </c>
      <c r="H429" s="3">
        <v>8</v>
      </c>
      <c r="I429" s="3">
        <v>25</v>
      </c>
      <c r="J429" s="4">
        <v>0.78</v>
      </c>
      <c r="K429" s="2" t="str">
        <f t="shared" si="12"/>
        <v>Above Average</v>
      </c>
      <c r="L429" s="2" t="str">
        <f t="shared" si="13"/>
        <v>Standard</v>
      </c>
    </row>
    <row r="430" spans="1:12" x14ac:dyDescent="0.35">
      <c r="A430" s="2" t="s">
        <v>99</v>
      </c>
      <c r="B430" s="2" t="str">
        <f>IFERROR(VLOOKUP(A430,'Aug_2019Sales(Aggregated)'!A:C,3,0),"-")</f>
        <v>GEAR</v>
      </c>
      <c r="C430" s="2" t="str">
        <f>IFERROR(VLOOKUP(A430,'Aug_2019Sales(Aggregated)'!A:D,4,0),"-")</f>
        <v>OUTERWEAR</v>
      </c>
      <c r="D430" s="2" t="str">
        <f>IF(VLOOKUP(A430,'New Items'!A:B,2,FALSE)="New","Yes","No")</f>
        <v>Yes</v>
      </c>
      <c r="E430" s="2">
        <v>2</v>
      </c>
      <c r="F430" s="3">
        <v>20</v>
      </c>
      <c r="G430" s="3">
        <v>4.0999999999999996</v>
      </c>
      <c r="H430" s="3">
        <v>10</v>
      </c>
      <c r="I430" s="3">
        <v>15.9</v>
      </c>
      <c r="J430" s="4">
        <v>0.8</v>
      </c>
      <c r="K430" s="2" t="str">
        <f t="shared" si="12"/>
        <v>Above Average</v>
      </c>
      <c r="L430" s="2" t="str">
        <f t="shared" si="13"/>
        <v>Standard</v>
      </c>
    </row>
    <row r="431" spans="1:12" x14ac:dyDescent="0.35">
      <c r="A431" s="2" t="s">
        <v>137</v>
      </c>
      <c r="B431" s="2" t="str">
        <f>IFERROR(VLOOKUP(A431,'Aug_2019Sales(Aggregated)'!A:C,3,0),"-")</f>
        <v>-</v>
      </c>
      <c r="C431" s="2" t="str">
        <f>IFERROR(VLOOKUP(A431,'Aug_2019Sales(Aggregated)'!A:D,4,0),"-")</f>
        <v>-</v>
      </c>
      <c r="D431" s="2" t="str">
        <f>IF(VLOOKUP(A431,'New Items'!A:B,2,FALSE)="New","Yes","No")</f>
        <v>Yes</v>
      </c>
      <c r="E431" s="2">
        <v>3</v>
      </c>
      <c r="F431" s="3">
        <v>38</v>
      </c>
      <c r="G431" s="3">
        <v>13.5</v>
      </c>
      <c r="H431" s="3">
        <v>12.67</v>
      </c>
      <c r="I431" s="3">
        <v>24.5</v>
      </c>
      <c r="J431" s="4">
        <v>0.64</v>
      </c>
      <c r="K431" s="2" t="str">
        <f t="shared" si="12"/>
        <v>Above Average</v>
      </c>
      <c r="L431" s="2" t="str">
        <f t="shared" si="13"/>
        <v>Standard</v>
      </c>
    </row>
    <row r="432" spans="1:12" x14ac:dyDescent="0.35">
      <c r="A432" s="2" t="s">
        <v>27</v>
      </c>
      <c r="B432" s="2" t="str">
        <f>IFERROR(VLOOKUP(A432,'Aug_2019Sales(Aggregated)'!A:C,3,0),"-")</f>
        <v>SLEEPWEAR</v>
      </c>
      <c r="C432" s="2" t="str">
        <f>IFERROR(VLOOKUP(A432,'Aug_2019Sales(Aggregated)'!A:D,4,0),"-")</f>
        <v>INTIMATES</v>
      </c>
      <c r="D432" s="2" t="str">
        <f>IF(VLOOKUP(A432,'New Items'!A:B,2,FALSE)="New","Yes","No")</f>
        <v>Yes</v>
      </c>
      <c r="E432" s="2">
        <v>1</v>
      </c>
      <c r="F432" s="3">
        <v>15</v>
      </c>
      <c r="G432" s="3">
        <v>2.95</v>
      </c>
      <c r="H432" s="3">
        <v>15</v>
      </c>
      <c r="I432" s="3">
        <v>12.05</v>
      </c>
      <c r="J432" s="4">
        <v>0.8</v>
      </c>
      <c r="K432" s="2" t="str">
        <f t="shared" si="12"/>
        <v>Above Average</v>
      </c>
      <c r="L432" s="2" t="str">
        <f t="shared" si="13"/>
        <v>Standard</v>
      </c>
    </row>
    <row r="433" spans="1:12" x14ac:dyDescent="0.35">
      <c r="A433" s="2" t="s">
        <v>163</v>
      </c>
      <c r="B433" s="2" t="str">
        <f>IFERROR(VLOOKUP(A433,'Aug_2019Sales(Aggregated)'!A:C,3,0),"-")</f>
        <v>SLEEPWEAR</v>
      </c>
      <c r="C433" s="2" t="str">
        <f>IFERROR(VLOOKUP(A433,'Aug_2019Sales(Aggregated)'!A:D,4,0),"-")</f>
        <v>INTIMATES</v>
      </c>
      <c r="D433" s="2" t="str">
        <f>IF(VLOOKUP(A433,'New Items'!A:B,2,FALSE)="New","Yes","No")</f>
        <v>Yes</v>
      </c>
      <c r="E433" s="2">
        <v>1</v>
      </c>
      <c r="F433" s="3">
        <v>15</v>
      </c>
      <c r="G433" s="3">
        <v>3.75</v>
      </c>
      <c r="H433" s="3">
        <v>15</v>
      </c>
      <c r="I433" s="3">
        <v>11.25</v>
      </c>
      <c r="J433" s="4">
        <v>0.75</v>
      </c>
      <c r="K433" s="2" t="str">
        <f t="shared" si="12"/>
        <v>Above Average</v>
      </c>
      <c r="L433" s="2" t="str">
        <f t="shared" si="13"/>
        <v>Standard</v>
      </c>
    </row>
    <row r="434" spans="1:12" x14ac:dyDescent="0.35">
      <c r="A434" s="2" t="s">
        <v>29</v>
      </c>
      <c r="B434" s="2" t="str">
        <f>IFERROR(VLOOKUP(A434,'Aug_2019Sales(Aggregated)'!A:C,3,0),"-")</f>
        <v>FITNESS</v>
      </c>
      <c r="C434" s="2" t="str">
        <f>IFERROR(VLOOKUP(A434,'Aug_2019Sales(Aggregated)'!A:D,4,0),"-")</f>
        <v>CYCLING</v>
      </c>
      <c r="D434" s="2" t="str">
        <f>IF(VLOOKUP(A434,'New Items'!A:B,2,FALSE)="New","Yes","No")</f>
        <v>Yes</v>
      </c>
      <c r="E434" s="2">
        <v>1</v>
      </c>
      <c r="F434" s="3">
        <v>121.42</v>
      </c>
      <c r="G434" s="3">
        <v>37.840000000000003</v>
      </c>
      <c r="H434" s="3">
        <v>121.42</v>
      </c>
      <c r="I434" s="3">
        <v>83.58</v>
      </c>
      <c r="J434" s="4">
        <v>0.69</v>
      </c>
      <c r="K434" s="2" t="str">
        <f t="shared" si="12"/>
        <v>Average</v>
      </c>
      <c r="L434" s="2" t="str">
        <f t="shared" si="13"/>
        <v>High Dollar</v>
      </c>
    </row>
    <row r="435" spans="1:12" x14ac:dyDescent="0.35">
      <c r="A435" s="2" t="s">
        <v>103</v>
      </c>
      <c r="B435" s="2" t="str">
        <f>IFERROR(VLOOKUP(A435,'Aug_2019Sales(Aggregated)'!A:C,3,0),"-")</f>
        <v>ACCESSORIES</v>
      </c>
      <c r="C435" s="2" t="str">
        <f>IFERROR(VLOOKUP(A435,'Aug_2019Sales(Aggregated)'!A:D,4,0),"-")</f>
        <v>IMPULSE</v>
      </c>
      <c r="D435" s="2" t="str">
        <f>IF(VLOOKUP(A435,'New Items'!A:B,2,FALSE)="New","Yes","No")</f>
        <v>Yes</v>
      </c>
      <c r="E435" s="2">
        <v>1</v>
      </c>
      <c r="F435" s="3">
        <v>65</v>
      </c>
      <c r="G435" s="3">
        <v>12</v>
      </c>
      <c r="H435" s="3">
        <v>65</v>
      </c>
      <c r="I435" s="3">
        <v>53</v>
      </c>
      <c r="J435" s="4">
        <v>0.82</v>
      </c>
      <c r="K435" s="2" t="str">
        <f t="shared" si="12"/>
        <v>Above Average</v>
      </c>
      <c r="L435" s="2" t="str">
        <f t="shared" si="13"/>
        <v>Standard</v>
      </c>
    </row>
    <row r="436" spans="1:12" x14ac:dyDescent="0.35">
      <c r="A436" s="2" t="s">
        <v>139</v>
      </c>
      <c r="B436" s="2" t="str">
        <f>IFERROR(VLOOKUP(A436,'Aug_2019Sales(Aggregated)'!A:C,3,0),"-")</f>
        <v>ACCESSORIES</v>
      </c>
      <c r="C436" s="2" t="str">
        <f>IFERROR(VLOOKUP(A436,'Aug_2019Sales(Aggregated)'!A:D,4,0),"-")</f>
        <v>IMPULSE</v>
      </c>
      <c r="D436" s="2" t="str">
        <f>IF(VLOOKUP(A436,'New Items'!A:B,2,FALSE)="New","Yes","No")</f>
        <v>Yes</v>
      </c>
      <c r="E436" s="2">
        <v>1</v>
      </c>
      <c r="F436" s="3">
        <v>75</v>
      </c>
      <c r="G436" s="3">
        <v>18.95</v>
      </c>
      <c r="H436" s="3">
        <v>75</v>
      </c>
      <c r="I436" s="3">
        <v>56.05</v>
      </c>
      <c r="J436" s="4">
        <v>0.75</v>
      </c>
      <c r="K436" s="2" t="str">
        <f t="shared" si="12"/>
        <v>Average</v>
      </c>
      <c r="L436" s="2" t="str">
        <f t="shared" si="13"/>
        <v>Standard</v>
      </c>
    </row>
    <row r="437" spans="1:12" x14ac:dyDescent="0.35">
      <c r="A437" s="2" t="s">
        <v>33</v>
      </c>
      <c r="B437" s="2" t="str">
        <f>IFERROR(VLOOKUP(A437,'Aug_2019Sales(Aggregated)'!A:C,3,0),"-")</f>
        <v>ACCESSORIES</v>
      </c>
      <c r="C437" s="2" t="str">
        <f>IFERROR(VLOOKUP(A437,'Aug_2019Sales(Aggregated)'!A:D,4,0),"-")</f>
        <v>IMPULSE</v>
      </c>
      <c r="D437" s="2" t="str">
        <f>IF(VLOOKUP(A437,'New Items'!A:B,2,FALSE)="New","Yes","No")</f>
        <v>Yes</v>
      </c>
      <c r="E437" s="2">
        <v>1</v>
      </c>
      <c r="F437" s="3">
        <v>109</v>
      </c>
      <c r="G437" s="3">
        <v>33.15</v>
      </c>
      <c r="H437" s="3">
        <v>109</v>
      </c>
      <c r="I437" s="3">
        <v>75.849999999999994</v>
      </c>
      <c r="J437" s="4">
        <v>0.7</v>
      </c>
      <c r="K437" s="2" t="str">
        <f t="shared" si="12"/>
        <v>Average</v>
      </c>
      <c r="L437" s="2" t="str">
        <f t="shared" si="13"/>
        <v>High Dollar</v>
      </c>
    </row>
    <row r="438" spans="1:12" x14ac:dyDescent="0.35">
      <c r="A438" s="2" t="s">
        <v>149</v>
      </c>
      <c r="B438" s="2" t="str">
        <f>IFERROR(VLOOKUP(A438,'Aug_2019Sales(Aggregated)'!A:C,3,0),"-")</f>
        <v>ACCESSORIES</v>
      </c>
      <c r="C438" s="2" t="str">
        <f>IFERROR(VLOOKUP(A438,'Aug_2019Sales(Aggregated)'!A:D,4,0),"-")</f>
        <v>IMPULSE</v>
      </c>
      <c r="D438" s="2" t="str">
        <f>IF(VLOOKUP(A438,'New Items'!A:B,2,FALSE)="New","Yes","No")</f>
        <v>Yes</v>
      </c>
      <c r="E438" s="2">
        <v>2</v>
      </c>
      <c r="F438" s="3">
        <v>44</v>
      </c>
      <c r="G438" s="3">
        <v>11.2</v>
      </c>
      <c r="H438" s="3">
        <v>22</v>
      </c>
      <c r="I438" s="3">
        <v>32.799999999999997</v>
      </c>
      <c r="J438" s="4">
        <v>0.75</v>
      </c>
      <c r="K438" s="2" t="str">
        <f t="shared" si="12"/>
        <v>Above Average</v>
      </c>
      <c r="L438" s="2" t="str">
        <f t="shared" si="13"/>
        <v>Standard</v>
      </c>
    </row>
    <row r="439" spans="1:12" x14ac:dyDescent="0.35">
      <c r="A439" s="2" t="s">
        <v>36</v>
      </c>
      <c r="B439" s="2" t="str">
        <f>IFERROR(VLOOKUP(A439,'Aug_2019Sales(Aggregated)'!A:C,3,0),"-")</f>
        <v>-</v>
      </c>
      <c r="C439" s="2" t="str">
        <f>IFERROR(VLOOKUP(A439,'Aug_2019Sales(Aggregated)'!A:D,4,0),"-")</f>
        <v>-</v>
      </c>
      <c r="D439" s="2" t="str">
        <f>IF(VLOOKUP(A439,'New Items'!A:B,2,FALSE)="New","Yes","No")</f>
        <v>Yes</v>
      </c>
      <c r="E439" s="2">
        <v>1</v>
      </c>
      <c r="F439" s="3">
        <v>35</v>
      </c>
      <c r="G439" s="3">
        <v>5.65</v>
      </c>
      <c r="H439" s="3">
        <v>35</v>
      </c>
      <c r="I439" s="3">
        <v>29.35</v>
      </c>
      <c r="J439" s="4">
        <v>0.84</v>
      </c>
      <c r="K439" s="2" t="str">
        <f t="shared" si="12"/>
        <v>Above Average</v>
      </c>
      <c r="L439" s="2" t="str">
        <f t="shared" si="13"/>
        <v>Standard</v>
      </c>
    </row>
    <row r="440" spans="1:12" x14ac:dyDescent="0.35">
      <c r="A440" s="2" t="s">
        <v>37</v>
      </c>
      <c r="B440" s="2" t="str">
        <f>IFERROR(VLOOKUP(A440,'Aug_2019Sales(Aggregated)'!A:C,3,0),"-")</f>
        <v>-</v>
      </c>
      <c r="C440" s="2" t="str">
        <f>IFERROR(VLOOKUP(A440,'Aug_2019Sales(Aggregated)'!A:D,4,0),"-")</f>
        <v>-</v>
      </c>
      <c r="D440" s="2" t="str">
        <f>IF(VLOOKUP(A440,'New Items'!A:B,2,FALSE)="New","Yes","No")</f>
        <v>Yes</v>
      </c>
      <c r="E440" s="2">
        <v>1</v>
      </c>
      <c r="F440" s="3">
        <v>29</v>
      </c>
      <c r="G440" s="3">
        <v>5.15</v>
      </c>
      <c r="H440" s="3">
        <v>29</v>
      </c>
      <c r="I440" s="3">
        <v>23.85</v>
      </c>
      <c r="J440" s="4">
        <v>0.82</v>
      </c>
      <c r="K440" s="2" t="str">
        <f t="shared" si="12"/>
        <v>Above Average</v>
      </c>
      <c r="L440" s="2" t="str">
        <f t="shared" si="13"/>
        <v>Standard</v>
      </c>
    </row>
    <row r="441" spans="1:12" x14ac:dyDescent="0.35">
      <c r="A441" s="2" t="s">
        <v>150</v>
      </c>
      <c r="B441" s="2" t="str">
        <f>IFERROR(VLOOKUP(A441,'Aug_2019Sales(Aggregated)'!A:C,3,0),"-")</f>
        <v>ACCESSORIES</v>
      </c>
      <c r="C441" s="2" t="str">
        <f>IFERROR(VLOOKUP(A441,'Aug_2019Sales(Aggregated)'!A:D,4,0),"-")</f>
        <v>BELTS</v>
      </c>
      <c r="D441" s="2" t="str">
        <f>IF(VLOOKUP(A441,'New Items'!A:B,2,FALSE)="New","Yes","No")</f>
        <v>Yes</v>
      </c>
      <c r="E441" s="2">
        <v>1</v>
      </c>
      <c r="F441" s="3">
        <v>4</v>
      </c>
      <c r="G441" s="3">
        <v>1.4</v>
      </c>
      <c r="H441" s="3">
        <v>4</v>
      </c>
      <c r="I441" s="3">
        <v>2.6</v>
      </c>
      <c r="J441" s="4">
        <v>0.65</v>
      </c>
      <c r="K441" s="2" t="str">
        <f t="shared" si="12"/>
        <v>Above Average</v>
      </c>
      <c r="L441" s="2" t="str">
        <f t="shared" si="13"/>
        <v>Standard</v>
      </c>
    </row>
    <row r="442" spans="1:12" x14ac:dyDescent="0.35">
      <c r="A442" s="2" t="s">
        <v>39</v>
      </c>
      <c r="B442" s="2" t="str">
        <f>IFERROR(VLOOKUP(A442,'Aug_2019Sales(Aggregated)'!A:C,3,0),"-")</f>
        <v>ACCESSORIES</v>
      </c>
      <c r="C442" s="2" t="str">
        <f>IFERROR(VLOOKUP(A442,'Aug_2019Sales(Aggregated)'!A:D,4,0),"-")</f>
        <v>IMPULSE</v>
      </c>
      <c r="D442" s="2" t="str">
        <f>IF(VLOOKUP(A442,'New Items'!A:B,2,FALSE)="New","Yes","No")</f>
        <v>Yes</v>
      </c>
      <c r="E442" s="2">
        <v>2</v>
      </c>
      <c r="F442" s="3">
        <v>16</v>
      </c>
      <c r="G442" s="3">
        <v>3</v>
      </c>
      <c r="H442" s="3">
        <v>8</v>
      </c>
      <c r="I442" s="3">
        <v>13</v>
      </c>
      <c r="J442" s="4">
        <v>0.81</v>
      </c>
      <c r="K442" s="2" t="str">
        <f t="shared" si="12"/>
        <v>Above Average</v>
      </c>
      <c r="L442" s="2" t="str">
        <f t="shared" si="13"/>
        <v>Standard</v>
      </c>
    </row>
    <row r="443" spans="1:12" x14ac:dyDescent="0.35">
      <c r="A443" s="2" t="s">
        <v>140</v>
      </c>
      <c r="B443" s="2" t="str">
        <f>IFERROR(VLOOKUP(A443,'Aug_2019Sales(Aggregated)'!A:C,3,0),"-")</f>
        <v>ACCESSORIES</v>
      </c>
      <c r="C443" s="2" t="str">
        <f>IFERROR(VLOOKUP(A443,'Aug_2019Sales(Aggregated)'!A:D,4,0),"-")</f>
        <v>IMPULSE</v>
      </c>
      <c r="D443" s="2" t="str">
        <f>IF(VLOOKUP(A443,'New Items'!A:B,2,FALSE)="New","Yes","No")</f>
        <v>Yes</v>
      </c>
      <c r="E443" s="2">
        <v>2</v>
      </c>
      <c r="F443" s="3">
        <v>70</v>
      </c>
      <c r="G443" s="3">
        <v>16.2</v>
      </c>
      <c r="H443" s="3">
        <v>35</v>
      </c>
      <c r="I443" s="3">
        <v>53.8</v>
      </c>
      <c r="J443" s="4">
        <v>0.77</v>
      </c>
      <c r="K443" s="2" t="str">
        <f t="shared" si="12"/>
        <v>Above Average</v>
      </c>
      <c r="L443" s="2" t="str">
        <f t="shared" si="13"/>
        <v>Standard</v>
      </c>
    </row>
    <row r="444" spans="1:12" x14ac:dyDescent="0.35">
      <c r="A444" s="2" t="s">
        <v>105</v>
      </c>
      <c r="B444" s="2" t="str">
        <f>IFERROR(VLOOKUP(A444,'Aug_2019Sales(Aggregated)'!A:C,3,0),"-")</f>
        <v>-</v>
      </c>
      <c r="C444" s="2" t="str">
        <f>IFERROR(VLOOKUP(A444,'Aug_2019Sales(Aggregated)'!A:D,4,0),"-")</f>
        <v>-</v>
      </c>
      <c r="D444" s="2" t="str">
        <f>IF(VLOOKUP(A444,'New Items'!A:B,2,FALSE)="New","Yes","No")</f>
        <v>Yes</v>
      </c>
      <c r="E444" s="2">
        <v>2</v>
      </c>
      <c r="F444" s="3">
        <v>58</v>
      </c>
      <c r="G444" s="3">
        <v>16</v>
      </c>
      <c r="H444" s="3">
        <v>29</v>
      </c>
      <c r="I444" s="3">
        <v>42</v>
      </c>
      <c r="J444" s="4">
        <v>0.72</v>
      </c>
      <c r="K444" s="2" t="str">
        <f t="shared" si="12"/>
        <v>Above Average</v>
      </c>
      <c r="L444" s="2" t="str">
        <f t="shared" si="13"/>
        <v>Standard</v>
      </c>
    </row>
    <row r="445" spans="1:12" x14ac:dyDescent="0.35">
      <c r="A445" s="2" t="s">
        <v>45</v>
      </c>
      <c r="B445" s="2" t="str">
        <f>IFERROR(VLOOKUP(A445,'Aug_2019Sales(Aggregated)'!A:C,3,0),"-")</f>
        <v>-</v>
      </c>
      <c r="C445" s="2" t="str">
        <f>IFERROR(VLOOKUP(A445,'Aug_2019Sales(Aggregated)'!A:D,4,0),"-")</f>
        <v>-</v>
      </c>
      <c r="D445" s="2" t="str">
        <f>IF(VLOOKUP(A445,'New Items'!A:B,2,FALSE)="New","Yes","No")</f>
        <v>Yes</v>
      </c>
      <c r="E445" s="2">
        <v>3</v>
      </c>
      <c r="F445" s="3">
        <v>237</v>
      </c>
      <c r="G445" s="3">
        <v>90</v>
      </c>
      <c r="H445" s="3">
        <v>79</v>
      </c>
      <c r="I445" s="3">
        <v>147</v>
      </c>
      <c r="J445" s="4">
        <v>0.62</v>
      </c>
      <c r="K445" s="2" t="str">
        <f t="shared" si="12"/>
        <v>Average</v>
      </c>
      <c r="L445" s="2" t="str">
        <f t="shared" si="13"/>
        <v>Standard</v>
      </c>
    </row>
    <row r="446" spans="1:12" x14ac:dyDescent="0.35">
      <c r="A446" s="2" t="s">
        <v>46</v>
      </c>
      <c r="B446" s="2" t="str">
        <f>IFERROR(VLOOKUP(A446,'Aug_2019Sales(Aggregated)'!A:C,3,0),"-")</f>
        <v>FITNESS</v>
      </c>
      <c r="C446" s="2" t="str">
        <f>IFERROR(VLOOKUP(A446,'Aug_2019Sales(Aggregated)'!A:D,4,0),"-")</f>
        <v>APPAREL</v>
      </c>
      <c r="D446" s="2" t="str">
        <f>IF(VLOOKUP(A446,'New Items'!A:B,2,FALSE)="New","Yes","No")</f>
        <v>Yes</v>
      </c>
      <c r="E446" s="2">
        <v>1</v>
      </c>
      <c r="F446" s="3">
        <v>125</v>
      </c>
      <c r="G446" s="3">
        <v>48</v>
      </c>
      <c r="H446" s="3">
        <v>125</v>
      </c>
      <c r="I446" s="3">
        <v>77</v>
      </c>
      <c r="J446" s="4">
        <v>0.62</v>
      </c>
      <c r="K446" s="2" t="str">
        <f t="shared" si="12"/>
        <v>Average</v>
      </c>
      <c r="L446" s="2" t="str">
        <f t="shared" si="13"/>
        <v>High Dollar</v>
      </c>
    </row>
    <row r="447" spans="1:12" x14ac:dyDescent="0.35">
      <c r="A447" s="2" t="s">
        <v>107</v>
      </c>
      <c r="B447" s="2" t="str">
        <f>IFERROR(VLOOKUP(A447,'Aug_2019Sales(Aggregated)'!A:C,3,0),"-")</f>
        <v>ACCESSORIES</v>
      </c>
      <c r="C447" s="2" t="str">
        <f>IFERROR(VLOOKUP(A447,'Aug_2019Sales(Aggregated)'!A:D,4,0),"-")</f>
        <v>RINGS</v>
      </c>
      <c r="D447" s="2" t="str">
        <f>IF(VLOOKUP(A447,'New Items'!A:B,2,FALSE)="New","Yes","No")</f>
        <v>Yes</v>
      </c>
      <c r="E447" s="2">
        <v>2</v>
      </c>
      <c r="F447" s="3">
        <v>36</v>
      </c>
      <c r="G447" s="3">
        <v>8</v>
      </c>
      <c r="H447" s="3">
        <v>18</v>
      </c>
      <c r="I447" s="3">
        <v>28</v>
      </c>
      <c r="J447" s="4">
        <v>0.78</v>
      </c>
      <c r="K447" s="2" t="str">
        <f t="shared" si="12"/>
        <v>Above Average</v>
      </c>
      <c r="L447" s="2" t="str">
        <f t="shared" si="13"/>
        <v>Standard</v>
      </c>
    </row>
    <row r="448" spans="1:12" x14ac:dyDescent="0.35">
      <c r="A448" s="2" t="s">
        <v>48</v>
      </c>
      <c r="B448" s="2" t="str">
        <f>IFERROR(VLOOKUP(A448,'Aug_2019Sales(Aggregated)'!A:C,3,0),"-")</f>
        <v>GEAR</v>
      </c>
      <c r="C448" s="2" t="str">
        <f>IFERROR(VLOOKUP(A448,'Aug_2019Sales(Aggregated)'!A:D,4,0),"-")</f>
        <v>OUTERWEAR</v>
      </c>
      <c r="D448" s="2" t="str">
        <f>IF(VLOOKUP(A448,'New Items'!A:B,2,FALSE)="New","Yes","No")</f>
        <v>Yes</v>
      </c>
      <c r="E448" s="2">
        <v>1</v>
      </c>
      <c r="F448" s="3">
        <v>59</v>
      </c>
      <c r="G448" s="3">
        <v>13.24</v>
      </c>
      <c r="H448" s="3">
        <v>59</v>
      </c>
      <c r="I448" s="3">
        <v>45.76</v>
      </c>
      <c r="J448" s="4">
        <v>0.78</v>
      </c>
      <c r="K448" s="2" t="str">
        <f t="shared" si="12"/>
        <v>Above Average</v>
      </c>
      <c r="L448" s="2" t="str">
        <f t="shared" si="13"/>
        <v>Standard</v>
      </c>
    </row>
    <row r="449" spans="1:12" x14ac:dyDescent="0.35">
      <c r="A449" s="2" t="s">
        <v>164</v>
      </c>
      <c r="B449" s="2" t="str">
        <f>IFERROR(VLOOKUP(A449,'Aug_2019Sales(Aggregated)'!A:C,3,0),"-")</f>
        <v>FITNESS</v>
      </c>
      <c r="C449" s="2" t="str">
        <f>IFERROR(VLOOKUP(A449,'Aug_2019Sales(Aggregated)'!A:D,4,0),"-")</f>
        <v>APPAREL</v>
      </c>
      <c r="D449" s="2" t="str">
        <f>IF(VLOOKUP(A449,'New Items'!A:B,2,FALSE)="New","Yes","No")</f>
        <v>Yes</v>
      </c>
      <c r="E449" s="2">
        <v>2</v>
      </c>
      <c r="F449" s="3">
        <v>138</v>
      </c>
      <c r="G449" s="3">
        <v>36</v>
      </c>
      <c r="H449" s="3">
        <v>69</v>
      </c>
      <c r="I449" s="3">
        <v>102</v>
      </c>
      <c r="J449" s="4">
        <v>0.74</v>
      </c>
      <c r="K449" s="2" t="str">
        <f t="shared" si="12"/>
        <v>Average</v>
      </c>
      <c r="L449" s="2" t="str">
        <f t="shared" si="13"/>
        <v>Standard</v>
      </c>
    </row>
    <row r="450" spans="1:12" x14ac:dyDescent="0.35">
      <c r="A450" s="2" t="s">
        <v>165</v>
      </c>
      <c r="B450" s="2" t="str">
        <f>IFERROR(VLOOKUP(A450,'Aug_2019Sales(Aggregated)'!A:C,3,0),"-")</f>
        <v>ACCESSORIES</v>
      </c>
      <c r="C450" s="2" t="str">
        <f>IFERROR(VLOOKUP(A450,'Aug_2019Sales(Aggregated)'!A:D,4,0),"-")</f>
        <v>IMPULSE</v>
      </c>
      <c r="D450" s="2" t="str">
        <f>IF(VLOOKUP(A450,'New Items'!A:B,2,FALSE)="New","Yes","No")</f>
        <v>Yes</v>
      </c>
      <c r="E450" s="2">
        <v>1</v>
      </c>
      <c r="F450" s="3">
        <v>22</v>
      </c>
      <c r="G450" s="3">
        <v>3.2</v>
      </c>
      <c r="H450" s="3">
        <v>22</v>
      </c>
      <c r="I450" s="3">
        <v>18.8</v>
      </c>
      <c r="J450" s="4">
        <v>0.85</v>
      </c>
      <c r="K450" s="2" t="str">
        <f t="shared" si="12"/>
        <v>Above Average</v>
      </c>
      <c r="L450" s="2" t="str">
        <f t="shared" si="13"/>
        <v>Standard</v>
      </c>
    </row>
    <row r="451" spans="1:12" x14ac:dyDescent="0.35">
      <c r="A451" s="2" t="s">
        <v>53</v>
      </c>
      <c r="B451" s="2" t="str">
        <f>IFERROR(VLOOKUP(A451,'Aug_2019Sales(Aggregated)'!A:C,3,0),"-")</f>
        <v>-</v>
      </c>
      <c r="C451" s="2" t="str">
        <f>IFERROR(VLOOKUP(A451,'Aug_2019Sales(Aggregated)'!A:D,4,0),"-")</f>
        <v>-</v>
      </c>
      <c r="D451" s="2" t="str">
        <f>IF(VLOOKUP(A451,'New Items'!A:B,2,FALSE)="New","Yes","No")</f>
        <v>Yes</v>
      </c>
      <c r="E451" s="2">
        <v>1</v>
      </c>
      <c r="F451" s="3">
        <v>15</v>
      </c>
      <c r="G451" s="3">
        <v>5.37</v>
      </c>
      <c r="H451" s="3">
        <v>15</v>
      </c>
      <c r="I451" s="3">
        <v>9.6300000000000008</v>
      </c>
      <c r="J451" s="4">
        <v>0.64</v>
      </c>
      <c r="K451" s="2" t="str">
        <f t="shared" ref="K451:K514" si="14">IF(I451&lt;AVERAGE(I:I),"Above Average","Average")</f>
        <v>Above Average</v>
      </c>
      <c r="L451" s="2" t="str">
        <f t="shared" ref="L451:L514" si="15">IF(H451&gt;100,"High Dollar","Standard")</f>
        <v>Standard</v>
      </c>
    </row>
    <row r="452" spans="1:12" x14ac:dyDescent="0.35">
      <c r="A452" s="2" t="s">
        <v>54</v>
      </c>
      <c r="B452" s="2" t="str">
        <f>IFERROR(VLOOKUP(A452,'Aug_2019Sales(Aggregated)'!A:C,3,0),"-")</f>
        <v>-</v>
      </c>
      <c r="C452" s="2" t="str">
        <f>IFERROR(VLOOKUP(A452,'Aug_2019Sales(Aggregated)'!A:D,4,0),"-")</f>
        <v>-</v>
      </c>
      <c r="D452" s="2" t="str">
        <f>IF(VLOOKUP(A452,'New Items'!A:B,2,FALSE)="New","Yes","No")</f>
        <v>Yes</v>
      </c>
      <c r="E452" s="2">
        <v>4</v>
      </c>
      <c r="F452" s="3">
        <v>100</v>
      </c>
      <c r="G452" s="3">
        <v>29.2</v>
      </c>
      <c r="H452" s="3">
        <v>25</v>
      </c>
      <c r="I452" s="3">
        <v>70.8</v>
      </c>
      <c r="J452" s="4">
        <v>0.71</v>
      </c>
      <c r="K452" s="2" t="str">
        <f t="shared" si="14"/>
        <v>Average</v>
      </c>
      <c r="L452" s="2" t="str">
        <f t="shared" si="15"/>
        <v>Standard</v>
      </c>
    </row>
    <row r="453" spans="1:12" x14ac:dyDescent="0.35">
      <c r="A453" s="2" t="s">
        <v>55</v>
      </c>
      <c r="B453" s="2" t="str">
        <f>IFERROR(VLOOKUP(A453,'Aug_2019Sales(Aggregated)'!A:C,3,0),"-")</f>
        <v>-</v>
      </c>
      <c r="C453" s="2" t="str">
        <f>IFERROR(VLOOKUP(A453,'Aug_2019Sales(Aggregated)'!A:D,4,0),"-")</f>
        <v>-</v>
      </c>
      <c r="D453" s="2" t="str">
        <f>IF(VLOOKUP(A453,'New Items'!A:B,2,FALSE)="New","Yes","No")</f>
        <v>Yes</v>
      </c>
      <c r="E453" s="2">
        <v>2</v>
      </c>
      <c r="F453" s="3">
        <v>40</v>
      </c>
      <c r="G453" s="3">
        <v>11.8</v>
      </c>
      <c r="H453" s="3">
        <v>20</v>
      </c>
      <c r="I453" s="3">
        <v>28.2</v>
      </c>
      <c r="J453" s="4">
        <v>0.71</v>
      </c>
      <c r="K453" s="2" t="str">
        <f t="shared" si="14"/>
        <v>Above Average</v>
      </c>
      <c r="L453" s="2" t="str">
        <f t="shared" si="15"/>
        <v>Standard</v>
      </c>
    </row>
    <row r="454" spans="1:12" x14ac:dyDescent="0.35">
      <c r="A454" s="2" t="s">
        <v>55</v>
      </c>
      <c r="B454" s="2" t="str">
        <f>IFERROR(VLOOKUP(A454,'Aug_2019Sales(Aggregated)'!A:C,3,0),"-")</f>
        <v>-</v>
      </c>
      <c r="C454" s="2" t="str">
        <f>IFERROR(VLOOKUP(A454,'Aug_2019Sales(Aggregated)'!A:D,4,0),"-")</f>
        <v>-</v>
      </c>
      <c r="D454" s="2" t="str">
        <f>IF(VLOOKUP(A454,'New Items'!A:B,2,FALSE)="New","Yes","No")</f>
        <v>Yes</v>
      </c>
      <c r="E454" s="2">
        <v>1</v>
      </c>
      <c r="F454" s="3">
        <v>35</v>
      </c>
      <c r="G454" s="3">
        <v>11.8</v>
      </c>
      <c r="H454" s="3">
        <v>35</v>
      </c>
      <c r="I454" s="3">
        <v>23.2</v>
      </c>
      <c r="J454" s="4">
        <v>0.66</v>
      </c>
      <c r="K454" s="2" t="str">
        <f t="shared" si="14"/>
        <v>Above Average</v>
      </c>
      <c r="L454" s="2" t="str">
        <f t="shared" si="15"/>
        <v>Standard</v>
      </c>
    </row>
    <row r="455" spans="1:12" x14ac:dyDescent="0.35">
      <c r="A455" s="2" t="s">
        <v>114</v>
      </c>
      <c r="B455" s="2" t="str">
        <f>IFERROR(VLOOKUP(A455,'Aug_2019Sales(Aggregated)'!A:C,3,0),"-")</f>
        <v>-</v>
      </c>
      <c r="C455" s="2" t="str">
        <f>IFERROR(VLOOKUP(A455,'Aug_2019Sales(Aggregated)'!A:D,4,0),"-")</f>
        <v>-</v>
      </c>
      <c r="D455" s="2" t="str">
        <f>IF(VLOOKUP(A455,'New Items'!A:B,2,FALSE)="New","Yes","No")</f>
        <v>Yes</v>
      </c>
      <c r="E455" s="2">
        <v>1</v>
      </c>
      <c r="F455" s="3">
        <v>39</v>
      </c>
      <c r="G455" s="3">
        <v>14.26</v>
      </c>
      <c r="H455" s="3">
        <v>39</v>
      </c>
      <c r="I455" s="3">
        <v>24.74</v>
      </c>
      <c r="J455" s="4">
        <v>0.63</v>
      </c>
      <c r="K455" s="2" t="str">
        <f t="shared" si="14"/>
        <v>Above Average</v>
      </c>
      <c r="L455" s="2" t="str">
        <f t="shared" si="15"/>
        <v>Standard</v>
      </c>
    </row>
    <row r="456" spans="1:12" x14ac:dyDescent="0.35">
      <c r="A456" s="2" t="s">
        <v>115</v>
      </c>
      <c r="B456" s="2" t="str">
        <f>IFERROR(VLOOKUP(A456,'Aug_2019Sales(Aggregated)'!A:C,3,0),"-")</f>
        <v>-</v>
      </c>
      <c r="C456" s="2" t="str">
        <f>IFERROR(VLOOKUP(A456,'Aug_2019Sales(Aggregated)'!A:D,4,0),"-")</f>
        <v>-</v>
      </c>
      <c r="D456" s="2" t="str">
        <f>IF(VLOOKUP(A456,'New Items'!A:B,2,FALSE)="New","Yes","No")</f>
        <v>Yes</v>
      </c>
      <c r="E456" s="2">
        <v>1</v>
      </c>
      <c r="F456" s="3">
        <v>49</v>
      </c>
      <c r="G456" s="3">
        <v>18.2</v>
      </c>
      <c r="H456" s="3">
        <v>49</v>
      </c>
      <c r="I456" s="3">
        <v>30.8</v>
      </c>
      <c r="J456" s="4">
        <v>0.63</v>
      </c>
      <c r="K456" s="2" t="str">
        <f t="shared" si="14"/>
        <v>Above Average</v>
      </c>
      <c r="L456" s="2" t="str">
        <f t="shared" si="15"/>
        <v>Standard</v>
      </c>
    </row>
    <row r="457" spans="1:12" x14ac:dyDescent="0.35">
      <c r="A457" s="2" t="s">
        <v>116</v>
      </c>
      <c r="B457" s="2" t="str">
        <f>IFERROR(VLOOKUP(A457,'Aug_2019Sales(Aggregated)'!A:C,3,0),"-")</f>
        <v>GEAR</v>
      </c>
      <c r="C457" s="2" t="str">
        <f>IFERROR(VLOOKUP(A457,'Aug_2019Sales(Aggregated)'!A:D,4,0),"-")</f>
        <v>TOPS</v>
      </c>
      <c r="D457" s="2" t="str">
        <f>IF(VLOOKUP(A457,'New Items'!A:B,2,FALSE)="New","Yes","No")</f>
        <v>Yes</v>
      </c>
      <c r="E457" s="2">
        <v>2</v>
      </c>
      <c r="F457" s="3">
        <v>16</v>
      </c>
      <c r="G457" s="3">
        <v>5.56</v>
      </c>
      <c r="H457" s="3">
        <v>8</v>
      </c>
      <c r="I457" s="3">
        <v>10.44</v>
      </c>
      <c r="J457" s="4">
        <v>0.65</v>
      </c>
      <c r="K457" s="2" t="str">
        <f t="shared" si="14"/>
        <v>Above Average</v>
      </c>
      <c r="L457" s="2" t="str">
        <f t="shared" si="15"/>
        <v>Standard</v>
      </c>
    </row>
    <row r="458" spans="1:12" x14ac:dyDescent="0.35">
      <c r="A458" s="2" t="s">
        <v>60</v>
      </c>
      <c r="B458" s="2" t="str">
        <f>IFERROR(VLOOKUP(A458,'Aug_2019Sales(Aggregated)'!A:C,3,0),"-")</f>
        <v>-</v>
      </c>
      <c r="C458" s="2" t="str">
        <f>IFERROR(VLOOKUP(A458,'Aug_2019Sales(Aggregated)'!A:D,4,0),"-")</f>
        <v>-</v>
      </c>
      <c r="D458" s="2" t="str">
        <f>IF(VLOOKUP(A458,'New Items'!A:B,2,FALSE)="New","Yes","No")</f>
        <v>Yes</v>
      </c>
      <c r="E458" s="2">
        <v>2</v>
      </c>
      <c r="F458" s="3">
        <v>58</v>
      </c>
      <c r="G458" s="3">
        <v>20.399999999999999</v>
      </c>
      <c r="H458" s="3">
        <v>29</v>
      </c>
      <c r="I458" s="3">
        <v>37.6</v>
      </c>
      <c r="J458" s="4">
        <v>0.65</v>
      </c>
      <c r="K458" s="2" t="str">
        <f t="shared" si="14"/>
        <v>Above Average</v>
      </c>
      <c r="L458" s="2" t="str">
        <f t="shared" si="15"/>
        <v>Standard</v>
      </c>
    </row>
    <row r="459" spans="1:12" x14ac:dyDescent="0.35">
      <c r="A459" s="2" t="s">
        <v>61</v>
      </c>
      <c r="B459" s="2" t="str">
        <f>IFERROR(VLOOKUP(A459,'Aug_2019Sales(Aggregated)'!A:C,3,0),"-")</f>
        <v>-</v>
      </c>
      <c r="C459" s="2" t="str">
        <f>IFERROR(VLOOKUP(A459,'Aug_2019Sales(Aggregated)'!A:D,4,0),"-")</f>
        <v>-</v>
      </c>
      <c r="D459" s="2" t="str">
        <f>IF(VLOOKUP(A459,'New Items'!A:B,2,FALSE)="New","Yes","No")</f>
        <v>Yes</v>
      </c>
      <c r="E459" s="2">
        <v>1</v>
      </c>
      <c r="F459" s="3">
        <v>65</v>
      </c>
      <c r="G459" s="3">
        <v>24</v>
      </c>
      <c r="H459" s="3">
        <v>65</v>
      </c>
      <c r="I459" s="3">
        <v>41</v>
      </c>
      <c r="J459" s="4">
        <v>0.63</v>
      </c>
      <c r="K459" s="2" t="str">
        <f t="shared" si="14"/>
        <v>Above Average</v>
      </c>
      <c r="L459" s="2" t="str">
        <f t="shared" si="15"/>
        <v>Standard</v>
      </c>
    </row>
    <row r="460" spans="1:12" x14ac:dyDescent="0.35">
      <c r="A460" s="2" t="s">
        <v>61</v>
      </c>
      <c r="B460" s="2" t="str">
        <f>IFERROR(VLOOKUP(A460,'Aug_2019Sales(Aggregated)'!A:C,3,0),"-")</f>
        <v>-</v>
      </c>
      <c r="C460" s="2" t="str">
        <f>IFERROR(VLOOKUP(A460,'Aug_2019Sales(Aggregated)'!A:D,4,0),"-")</f>
        <v>-</v>
      </c>
      <c r="D460" s="2" t="str">
        <f>IF(VLOOKUP(A460,'New Items'!A:B,2,FALSE)="New","Yes","No")</f>
        <v>Yes</v>
      </c>
      <c r="E460" s="2">
        <v>1</v>
      </c>
      <c r="F460" s="3">
        <v>65</v>
      </c>
      <c r="G460" s="3">
        <v>24</v>
      </c>
      <c r="H460" s="3">
        <v>65</v>
      </c>
      <c r="I460" s="3">
        <v>41</v>
      </c>
      <c r="J460" s="4">
        <v>0.63</v>
      </c>
      <c r="K460" s="2" t="str">
        <f t="shared" si="14"/>
        <v>Above Average</v>
      </c>
      <c r="L460" s="2" t="str">
        <f t="shared" si="15"/>
        <v>Standard</v>
      </c>
    </row>
    <row r="461" spans="1:12" x14ac:dyDescent="0.35">
      <c r="A461" s="2" t="s">
        <v>141</v>
      </c>
      <c r="B461" s="2" t="str">
        <f>IFERROR(VLOOKUP(A461,'Aug_2019Sales(Aggregated)'!A:C,3,0),"-")</f>
        <v>-</v>
      </c>
      <c r="C461" s="2" t="str">
        <f>IFERROR(VLOOKUP(A461,'Aug_2019Sales(Aggregated)'!A:D,4,0),"-")</f>
        <v>-</v>
      </c>
      <c r="D461" s="2" t="str">
        <f>IF(VLOOKUP(A461,'New Items'!A:B,2,FALSE)="New","Yes","No")</f>
        <v>Yes</v>
      </c>
      <c r="E461" s="2">
        <v>8</v>
      </c>
      <c r="F461" s="3">
        <v>232</v>
      </c>
      <c r="G461" s="3">
        <v>74.400000000000006</v>
      </c>
      <c r="H461" s="3">
        <v>29</v>
      </c>
      <c r="I461" s="3">
        <v>157.6</v>
      </c>
      <c r="J461" s="4">
        <v>0.68</v>
      </c>
      <c r="K461" s="2" t="str">
        <f t="shared" si="14"/>
        <v>Average</v>
      </c>
      <c r="L461" s="2" t="str">
        <f t="shared" si="15"/>
        <v>Standard</v>
      </c>
    </row>
    <row r="462" spans="1:12" x14ac:dyDescent="0.35">
      <c r="A462" s="2" t="s">
        <v>117</v>
      </c>
      <c r="B462" s="2" t="str">
        <f>IFERROR(VLOOKUP(A462,'Aug_2019Sales(Aggregated)'!A:C,3,0),"-")</f>
        <v>-</v>
      </c>
      <c r="C462" s="2" t="str">
        <f>IFERROR(VLOOKUP(A462,'Aug_2019Sales(Aggregated)'!A:D,4,0),"-")</f>
        <v>-</v>
      </c>
      <c r="D462" s="2" t="str">
        <f>IF(VLOOKUP(A462,'New Items'!A:B,2,FALSE)="New","Yes","No")</f>
        <v>Yes</v>
      </c>
      <c r="E462" s="2">
        <v>1</v>
      </c>
      <c r="F462" s="3">
        <v>20</v>
      </c>
      <c r="G462" s="3">
        <v>5.25</v>
      </c>
      <c r="H462" s="3">
        <v>20</v>
      </c>
      <c r="I462" s="3">
        <v>14.75</v>
      </c>
      <c r="J462" s="4">
        <v>0.74</v>
      </c>
      <c r="K462" s="2" t="str">
        <f t="shared" si="14"/>
        <v>Above Average</v>
      </c>
      <c r="L462" s="2" t="str">
        <f t="shared" si="15"/>
        <v>Standard</v>
      </c>
    </row>
    <row r="463" spans="1:12" x14ac:dyDescent="0.35">
      <c r="A463" s="2" t="s">
        <v>62</v>
      </c>
      <c r="B463" s="2" t="str">
        <f>IFERROR(VLOOKUP(A463,'Aug_2019Sales(Aggregated)'!A:C,3,0),"-")</f>
        <v>ESSENTIALS</v>
      </c>
      <c r="C463" s="2" t="str">
        <f>IFERROR(VLOOKUP(A463,'Aug_2019Sales(Aggregated)'!A:D,4,0),"-")</f>
        <v>BATH</v>
      </c>
      <c r="D463" s="2" t="str">
        <f>IF(VLOOKUP(A463,'New Items'!A:B,2,FALSE)="New","Yes","No")</f>
        <v>Yes</v>
      </c>
      <c r="E463" s="2">
        <v>1</v>
      </c>
      <c r="F463" s="3">
        <v>32</v>
      </c>
      <c r="G463" s="3">
        <v>11.2</v>
      </c>
      <c r="H463" s="3">
        <v>32</v>
      </c>
      <c r="I463" s="3">
        <v>20.8</v>
      </c>
      <c r="J463" s="4">
        <v>0.65</v>
      </c>
      <c r="K463" s="2" t="str">
        <f t="shared" si="14"/>
        <v>Above Average</v>
      </c>
      <c r="L463" s="2" t="str">
        <f t="shared" si="15"/>
        <v>Standard</v>
      </c>
    </row>
    <row r="464" spans="1:12" x14ac:dyDescent="0.35">
      <c r="A464" s="2" t="s">
        <v>63</v>
      </c>
      <c r="B464" s="2" t="str">
        <f>IFERROR(VLOOKUP(A464,'Aug_2019Sales(Aggregated)'!A:C,3,0),"-")</f>
        <v>-</v>
      </c>
      <c r="C464" s="2" t="str">
        <f>IFERROR(VLOOKUP(A464,'Aug_2019Sales(Aggregated)'!A:D,4,0),"-")</f>
        <v>-</v>
      </c>
      <c r="D464" s="2" t="str">
        <f>IF(VLOOKUP(A464,'New Items'!A:B,2,FALSE)="New","Yes","No")</f>
        <v>Yes</v>
      </c>
      <c r="E464" s="2">
        <v>1</v>
      </c>
      <c r="F464" s="3">
        <v>59</v>
      </c>
      <c r="G464" s="3">
        <v>22.4</v>
      </c>
      <c r="H464" s="3">
        <v>59</v>
      </c>
      <c r="I464" s="3">
        <v>36.6</v>
      </c>
      <c r="J464" s="4">
        <v>0.62</v>
      </c>
      <c r="K464" s="2" t="str">
        <f t="shared" si="14"/>
        <v>Above Average</v>
      </c>
      <c r="L464" s="2" t="str">
        <f t="shared" si="15"/>
        <v>Standard</v>
      </c>
    </row>
    <row r="465" spans="1:12" x14ac:dyDescent="0.35">
      <c r="A465" s="2" t="s">
        <v>166</v>
      </c>
      <c r="B465" s="2" t="str">
        <f>IFERROR(VLOOKUP(A465,'Aug_2019Sales(Aggregated)'!A:C,3,0),"-")</f>
        <v>FITNESS</v>
      </c>
      <c r="C465" s="2" t="str">
        <f>IFERROR(VLOOKUP(A465,'Aug_2019Sales(Aggregated)'!A:D,4,0),"-")</f>
        <v>LOWER BODY</v>
      </c>
      <c r="D465" s="2" t="str">
        <f>IF(VLOOKUP(A465,'New Items'!A:B,2,FALSE)="New","Yes","No")</f>
        <v>Yes</v>
      </c>
      <c r="E465" s="2">
        <v>2</v>
      </c>
      <c r="F465" s="3">
        <v>70</v>
      </c>
      <c r="G465" s="3">
        <v>19.899999999999999</v>
      </c>
      <c r="H465" s="3">
        <v>35</v>
      </c>
      <c r="I465" s="3">
        <v>50.1</v>
      </c>
      <c r="J465" s="4">
        <v>0.72</v>
      </c>
      <c r="K465" s="2" t="str">
        <f t="shared" si="14"/>
        <v>Above Average</v>
      </c>
      <c r="L465" s="2" t="str">
        <f t="shared" si="15"/>
        <v>Standard</v>
      </c>
    </row>
    <row r="466" spans="1:12" x14ac:dyDescent="0.35">
      <c r="A466" s="2" t="s">
        <v>65</v>
      </c>
      <c r="B466" s="2" t="str">
        <f>IFERROR(VLOOKUP(A466,'Aug_2019Sales(Aggregated)'!A:C,3,0),"-")</f>
        <v>-</v>
      </c>
      <c r="C466" s="2" t="str">
        <f>IFERROR(VLOOKUP(A466,'Aug_2019Sales(Aggregated)'!A:D,4,0),"-")</f>
        <v>-</v>
      </c>
      <c r="D466" s="2" t="str">
        <f>IF(VLOOKUP(A466,'New Items'!A:B,2,FALSE)="New","Yes","No")</f>
        <v>Yes</v>
      </c>
      <c r="E466" s="2">
        <v>1</v>
      </c>
      <c r="F466" s="3">
        <v>13</v>
      </c>
      <c r="G466" s="3">
        <v>3.12</v>
      </c>
      <c r="H466" s="3">
        <v>13</v>
      </c>
      <c r="I466" s="3">
        <v>9.8800000000000008</v>
      </c>
      <c r="J466" s="4">
        <v>0.76</v>
      </c>
      <c r="K466" s="2" t="str">
        <f t="shared" si="14"/>
        <v>Above Average</v>
      </c>
      <c r="L466" s="2" t="str">
        <f t="shared" si="15"/>
        <v>Standard</v>
      </c>
    </row>
    <row r="467" spans="1:12" x14ac:dyDescent="0.35">
      <c r="A467" s="2" t="s">
        <v>66</v>
      </c>
      <c r="B467" s="2" t="str">
        <f>IFERROR(VLOOKUP(A467,'Aug_2019Sales(Aggregated)'!A:C,3,0),"-")</f>
        <v>-</v>
      </c>
      <c r="C467" s="2" t="str">
        <f>IFERROR(VLOOKUP(A467,'Aug_2019Sales(Aggregated)'!A:D,4,0),"-")</f>
        <v>-</v>
      </c>
      <c r="D467" s="2" t="str">
        <f>IF(VLOOKUP(A467,'New Items'!A:B,2,FALSE)="New","Yes","No")</f>
        <v>Yes</v>
      </c>
      <c r="E467" s="2">
        <v>2</v>
      </c>
      <c r="F467" s="3">
        <v>32</v>
      </c>
      <c r="G467" s="3">
        <v>7.5</v>
      </c>
      <c r="H467" s="3">
        <v>16</v>
      </c>
      <c r="I467" s="3">
        <v>24.5</v>
      </c>
      <c r="J467" s="4">
        <v>0.77</v>
      </c>
      <c r="K467" s="2" t="str">
        <f t="shared" si="14"/>
        <v>Above Average</v>
      </c>
      <c r="L467" s="2" t="str">
        <f t="shared" si="15"/>
        <v>Standard</v>
      </c>
    </row>
    <row r="468" spans="1:12" x14ac:dyDescent="0.35">
      <c r="A468" s="2" t="s">
        <v>67</v>
      </c>
      <c r="B468" s="2" t="str">
        <f>IFERROR(VLOOKUP(A468,'Aug_2019Sales(Aggregated)'!A:C,3,0),"-")</f>
        <v>FITNESS</v>
      </c>
      <c r="C468" s="2" t="str">
        <f>IFERROR(VLOOKUP(A468,'Aug_2019Sales(Aggregated)'!A:D,4,0),"-")</f>
        <v>MAT</v>
      </c>
      <c r="D468" s="2" t="str">
        <f>IF(VLOOKUP(A468,'New Items'!A:B,2,FALSE)="New","Yes","No")</f>
        <v>Yes</v>
      </c>
      <c r="E468" s="2">
        <v>7</v>
      </c>
      <c r="F468" s="3">
        <v>270.77</v>
      </c>
      <c r="G468" s="3">
        <v>76.650000000000006</v>
      </c>
      <c r="H468" s="3">
        <v>38.68</v>
      </c>
      <c r="I468" s="3">
        <v>194.12</v>
      </c>
      <c r="J468" s="4">
        <v>0.72</v>
      </c>
      <c r="K468" s="2" t="str">
        <f t="shared" si="14"/>
        <v>Average</v>
      </c>
      <c r="L468" s="2" t="str">
        <f t="shared" si="15"/>
        <v>Standard</v>
      </c>
    </row>
    <row r="469" spans="1:12" x14ac:dyDescent="0.35">
      <c r="A469" s="2" t="s">
        <v>69</v>
      </c>
      <c r="B469" s="2" t="str">
        <f>IFERROR(VLOOKUP(A469,'Aug_2019Sales(Aggregated)'!A:C,3,0),"-")</f>
        <v>ACCESSORIES</v>
      </c>
      <c r="C469" s="2" t="str">
        <f>IFERROR(VLOOKUP(A469,'Aug_2019Sales(Aggregated)'!A:D,4,0),"-")</f>
        <v>RINGS</v>
      </c>
      <c r="D469" s="2" t="str">
        <f>IF(VLOOKUP(A469,'New Items'!A:B,2,FALSE)="New","Yes","No")</f>
        <v>Yes</v>
      </c>
      <c r="E469" s="2">
        <v>5</v>
      </c>
      <c r="F469" s="3">
        <v>80</v>
      </c>
      <c r="G469" s="3">
        <v>30</v>
      </c>
      <c r="H469" s="3">
        <v>16</v>
      </c>
      <c r="I469" s="3">
        <v>50</v>
      </c>
      <c r="J469" s="4">
        <v>0.63</v>
      </c>
      <c r="K469" s="2" t="str">
        <f t="shared" si="14"/>
        <v>Above Average</v>
      </c>
      <c r="L469" s="2" t="str">
        <f t="shared" si="15"/>
        <v>Standard</v>
      </c>
    </row>
    <row r="470" spans="1:12" x14ac:dyDescent="0.35">
      <c r="A470" s="2" t="s">
        <v>167</v>
      </c>
      <c r="B470" s="2" t="str">
        <f>IFERROR(VLOOKUP(A470,'Aug_2019Sales(Aggregated)'!A:C,3,0),"-")</f>
        <v>GEAR</v>
      </c>
      <c r="C470" s="2" t="str">
        <f>IFERROR(VLOOKUP(A470,'Aug_2019Sales(Aggregated)'!A:D,4,0),"-")</f>
        <v>OUTERWEAR</v>
      </c>
      <c r="D470" s="2" t="str">
        <f>IF(VLOOKUP(A470,'New Items'!A:B,2,FALSE)="New","Yes","No")</f>
        <v>Yes</v>
      </c>
      <c r="E470" s="2">
        <v>1</v>
      </c>
      <c r="F470" s="3">
        <v>20.76</v>
      </c>
      <c r="G470" s="3">
        <v>7.44</v>
      </c>
      <c r="H470" s="3">
        <v>20.76</v>
      </c>
      <c r="I470" s="3">
        <v>13.32</v>
      </c>
      <c r="J470" s="4">
        <v>0.64</v>
      </c>
      <c r="K470" s="2" t="str">
        <f t="shared" si="14"/>
        <v>Above Average</v>
      </c>
      <c r="L470" s="2" t="str">
        <f t="shared" si="15"/>
        <v>Standard</v>
      </c>
    </row>
    <row r="471" spans="1:12" x14ac:dyDescent="0.35">
      <c r="A471" s="2" t="s">
        <v>70</v>
      </c>
      <c r="B471" s="2" t="str">
        <f>IFERROR(VLOOKUP(A471,'Aug_2019Sales(Aggregated)'!A:C,3,0),"-")</f>
        <v>GEAR</v>
      </c>
      <c r="C471" s="2" t="str">
        <f>IFERROR(VLOOKUP(A471,'Aug_2019Sales(Aggregated)'!A:D,4,0),"-")</f>
        <v>OUTERWEAR</v>
      </c>
      <c r="D471" s="2" t="str">
        <f>IF(VLOOKUP(A471,'New Items'!A:B,2,FALSE)="New","Yes","No")</f>
        <v>Yes</v>
      </c>
      <c r="E471" s="2">
        <v>1</v>
      </c>
      <c r="F471" s="3">
        <v>20</v>
      </c>
      <c r="G471" s="3">
        <v>6.16</v>
      </c>
      <c r="H471" s="3">
        <v>20</v>
      </c>
      <c r="I471" s="3">
        <v>13.84</v>
      </c>
      <c r="J471" s="4">
        <v>0.69</v>
      </c>
      <c r="K471" s="2" t="str">
        <f t="shared" si="14"/>
        <v>Above Average</v>
      </c>
      <c r="L471" s="2" t="str">
        <f t="shared" si="15"/>
        <v>Standard</v>
      </c>
    </row>
    <row r="472" spans="1:12" x14ac:dyDescent="0.35">
      <c r="A472" s="2" t="s">
        <v>73</v>
      </c>
      <c r="B472" s="2" t="str">
        <f>IFERROR(VLOOKUP(A472,'Aug_2019Sales(Aggregated)'!A:C,3,0),"-")</f>
        <v>-</v>
      </c>
      <c r="C472" s="2" t="str">
        <f>IFERROR(VLOOKUP(A472,'Aug_2019Sales(Aggregated)'!A:D,4,0),"-")</f>
        <v>-</v>
      </c>
      <c r="D472" s="2" t="str">
        <f>IF(VLOOKUP(A472,'New Items'!A:B,2,FALSE)="New","Yes","No")</f>
        <v>Yes</v>
      </c>
      <c r="E472" s="2">
        <v>5</v>
      </c>
      <c r="F472" s="3">
        <v>200</v>
      </c>
      <c r="G472" s="3">
        <v>52.75</v>
      </c>
      <c r="H472" s="3">
        <v>40</v>
      </c>
      <c r="I472" s="3">
        <v>147.25</v>
      </c>
      <c r="J472" s="4">
        <v>0.74</v>
      </c>
      <c r="K472" s="2" t="str">
        <f t="shared" si="14"/>
        <v>Average</v>
      </c>
      <c r="L472" s="2" t="str">
        <f t="shared" si="15"/>
        <v>Standard</v>
      </c>
    </row>
    <row r="473" spans="1:12" x14ac:dyDescent="0.35">
      <c r="A473" s="2" t="s">
        <v>73</v>
      </c>
      <c r="B473" s="2" t="str">
        <f>IFERROR(VLOOKUP(A473,'Aug_2019Sales(Aggregated)'!A:C,3,0),"-")</f>
        <v>-</v>
      </c>
      <c r="C473" s="2" t="str">
        <f>IFERROR(VLOOKUP(A473,'Aug_2019Sales(Aggregated)'!A:D,4,0),"-")</f>
        <v>-</v>
      </c>
      <c r="D473" s="2" t="str">
        <f>IF(VLOOKUP(A473,'New Items'!A:B,2,FALSE)="New","Yes","No")</f>
        <v>Yes</v>
      </c>
      <c r="E473" s="2">
        <v>2</v>
      </c>
      <c r="F473" s="3">
        <v>80</v>
      </c>
      <c r="G473" s="3">
        <v>21.1</v>
      </c>
      <c r="H473" s="3">
        <v>40</v>
      </c>
      <c r="I473" s="3">
        <v>58.9</v>
      </c>
      <c r="J473" s="4">
        <v>0.74</v>
      </c>
      <c r="K473" s="2" t="str">
        <f t="shared" si="14"/>
        <v>Average</v>
      </c>
      <c r="L473" s="2" t="str">
        <f t="shared" si="15"/>
        <v>Standard</v>
      </c>
    </row>
    <row r="474" spans="1:12" x14ac:dyDescent="0.35">
      <c r="A474" s="2" t="s">
        <v>74</v>
      </c>
      <c r="B474" s="2" t="str">
        <f>IFERROR(VLOOKUP(A474,'Aug_2019Sales(Aggregated)'!A:C,3,0),"-")</f>
        <v>-</v>
      </c>
      <c r="C474" s="2" t="str">
        <f>IFERROR(VLOOKUP(A474,'Aug_2019Sales(Aggregated)'!A:D,4,0),"-")</f>
        <v>-</v>
      </c>
      <c r="D474" s="2" t="str">
        <f>IF(VLOOKUP(A474,'New Items'!A:B,2,FALSE)="New","Yes","No")</f>
        <v>Yes</v>
      </c>
      <c r="E474" s="2">
        <v>1</v>
      </c>
      <c r="F474" s="3">
        <v>25</v>
      </c>
      <c r="G474" s="3">
        <v>4.4000000000000004</v>
      </c>
      <c r="H474" s="3">
        <v>25</v>
      </c>
      <c r="I474" s="3">
        <v>20.6</v>
      </c>
      <c r="J474" s="4">
        <v>0.82</v>
      </c>
      <c r="K474" s="2" t="str">
        <f t="shared" si="14"/>
        <v>Above Average</v>
      </c>
      <c r="L474" s="2" t="str">
        <f t="shared" si="15"/>
        <v>Standard</v>
      </c>
    </row>
    <row r="475" spans="1:12" x14ac:dyDescent="0.35">
      <c r="A475" s="2" t="s">
        <v>74</v>
      </c>
      <c r="B475" s="2" t="str">
        <f>IFERROR(VLOOKUP(A475,'Aug_2019Sales(Aggregated)'!A:C,3,0),"-")</f>
        <v>-</v>
      </c>
      <c r="C475" s="2" t="str">
        <f>IFERROR(VLOOKUP(A475,'Aug_2019Sales(Aggregated)'!A:D,4,0),"-")</f>
        <v>-</v>
      </c>
      <c r="D475" s="2" t="str">
        <f>IF(VLOOKUP(A475,'New Items'!A:B,2,FALSE)="New","Yes","No")</f>
        <v>Yes</v>
      </c>
      <c r="E475" s="2">
        <v>1</v>
      </c>
      <c r="F475" s="3">
        <v>25</v>
      </c>
      <c r="G475" s="3">
        <v>4.4000000000000004</v>
      </c>
      <c r="H475" s="3">
        <v>25</v>
      </c>
      <c r="I475" s="3">
        <v>20.6</v>
      </c>
      <c r="J475" s="4">
        <v>0.82</v>
      </c>
      <c r="K475" s="2" t="str">
        <f t="shared" si="14"/>
        <v>Above Average</v>
      </c>
      <c r="L475" s="2" t="str">
        <f t="shared" si="15"/>
        <v>Standard</v>
      </c>
    </row>
    <row r="476" spans="1:12" x14ac:dyDescent="0.35">
      <c r="A476" s="2" t="s">
        <v>75</v>
      </c>
      <c r="B476" s="2" t="str">
        <f>IFERROR(VLOOKUP(A476,'Aug_2019Sales(Aggregated)'!A:C,3,0),"-")</f>
        <v>-</v>
      </c>
      <c r="C476" s="2" t="str">
        <f>IFERROR(VLOOKUP(A476,'Aug_2019Sales(Aggregated)'!A:D,4,0),"-")</f>
        <v>-</v>
      </c>
      <c r="D476" s="2" t="str">
        <f>IF(VLOOKUP(A476,'New Items'!A:B,2,FALSE)="New","Yes","No")</f>
        <v>Yes</v>
      </c>
      <c r="E476" s="2">
        <v>1</v>
      </c>
      <c r="F476" s="3">
        <v>25</v>
      </c>
      <c r="G476" s="3">
        <v>4.4000000000000004</v>
      </c>
      <c r="H476" s="3">
        <v>25</v>
      </c>
      <c r="I476" s="3">
        <v>20.6</v>
      </c>
      <c r="J476" s="4">
        <v>0.82</v>
      </c>
      <c r="K476" s="2" t="str">
        <f t="shared" si="14"/>
        <v>Above Average</v>
      </c>
      <c r="L476" s="2" t="str">
        <f t="shared" si="15"/>
        <v>Standard</v>
      </c>
    </row>
    <row r="477" spans="1:12" x14ac:dyDescent="0.35">
      <c r="A477" s="2" t="s">
        <v>76</v>
      </c>
      <c r="B477" s="2" t="str">
        <f>IFERROR(VLOOKUP(A477,'Aug_2019Sales(Aggregated)'!A:C,3,0),"-")</f>
        <v>-</v>
      </c>
      <c r="C477" s="2" t="str">
        <f>IFERROR(VLOOKUP(A477,'Aug_2019Sales(Aggregated)'!A:D,4,0),"-")</f>
        <v>-</v>
      </c>
      <c r="D477" s="2" t="str">
        <f>IF(VLOOKUP(A477,'New Items'!A:B,2,FALSE)="New","Yes","No")</f>
        <v>Yes</v>
      </c>
      <c r="E477" s="2">
        <v>1</v>
      </c>
      <c r="F477" s="3">
        <v>55</v>
      </c>
      <c r="G477" s="3">
        <v>13.13</v>
      </c>
      <c r="H477" s="3">
        <v>55</v>
      </c>
      <c r="I477" s="3">
        <v>41.87</v>
      </c>
      <c r="J477" s="4">
        <v>0.76</v>
      </c>
      <c r="K477" s="2" t="str">
        <f t="shared" si="14"/>
        <v>Above Average</v>
      </c>
      <c r="L477" s="2" t="str">
        <f t="shared" si="15"/>
        <v>Standard</v>
      </c>
    </row>
    <row r="478" spans="1:12" x14ac:dyDescent="0.35">
      <c r="A478" s="2" t="s">
        <v>119</v>
      </c>
      <c r="B478" s="2" t="str">
        <f>IFERROR(VLOOKUP(A478,'Aug_2019Sales(Aggregated)'!A:C,3,0),"-")</f>
        <v>-</v>
      </c>
      <c r="C478" s="2" t="str">
        <f>IFERROR(VLOOKUP(A478,'Aug_2019Sales(Aggregated)'!A:D,4,0),"-")</f>
        <v>-</v>
      </c>
      <c r="D478" s="2" t="str">
        <f>IF(VLOOKUP(A478,'New Items'!A:B,2,FALSE)="New","Yes","No")</f>
        <v>Yes</v>
      </c>
      <c r="E478" s="2">
        <v>1</v>
      </c>
      <c r="F478" s="3">
        <v>29</v>
      </c>
      <c r="G478" s="3">
        <v>5.69</v>
      </c>
      <c r="H478" s="3">
        <v>29</v>
      </c>
      <c r="I478" s="3">
        <v>23.31</v>
      </c>
      <c r="J478" s="4">
        <v>0.8</v>
      </c>
      <c r="K478" s="2" t="str">
        <f t="shared" si="14"/>
        <v>Above Average</v>
      </c>
      <c r="L478" s="2" t="str">
        <f t="shared" si="15"/>
        <v>Standard</v>
      </c>
    </row>
    <row r="479" spans="1:12" x14ac:dyDescent="0.35">
      <c r="A479" s="2" t="s">
        <v>119</v>
      </c>
      <c r="B479" s="2" t="str">
        <f>IFERROR(VLOOKUP(A479,'Aug_2019Sales(Aggregated)'!A:C,3,0),"-")</f>
        <v>-</v>
      </c>
      <c r="C479" s="2" t="str">
        <f>IFERROR(VLOOKUP(A479,'Aug_2019Sales(Aggregated)'!A:D,4,0),"-")</f>
        <v>-</v>
      </c>
      <c r="D479" s="2" t="str">
        <f>IF(VLOOKUP(A479,'New Items'!A:B,2,FALSE)="New","Yes","No")</f>
        <v>Yes</v>
      </c>
      <c r="E479" s="2">
        <v>1</v>
      </c>
      <c r="F479" s="3">
        <v>29</v>
      </c>
      <c r="G479" s="3">
        <v>5.69</v>
      </c>
      <c r="H479" s="3">
        <v>29</v>
      </c>
      <c r="I479" s="3">
        <v>23.31</v>
      </c>
      <c r="J479" s="4">
        <v>0.8</v>
      </c>
      <c r="K479" s="2" t="str">
        <f t="shared" si="14"/>
        <v>Above Average</v>
      </c>
      <c r="L479" s="2" t="str">
        <f t="shared" si="15"/>
        <v>Standard</v>
      </c>
    </row>
    <row r="480" spans="1:12" x14ac:dyDescent="0.35">
      <c r="A480" s="2" t="s">
        <v>120</v>
      </c>
      <c r="B480" s="2" t="str">
        <f>IFERROR(VLOOKUP(A480,'Aug_2019Sales(Aggregated)'!A:C,3,0),"-")</f>
        <v>-</v>
      </c>
      <c r="C480" s="2" t="str">
        <f>IFERROR(VLOOKUP(A480,'Aug_2019Sales(Aggregated)'!A:D,4,0),"-")</f>
        <v>-</v>
      </c>
      <c r="D480" s="2" t="str">
        <f>IF(VLOOKUP(A480,'New Items'!A:B,2,FALSE)="New","Yes","No")</f>
        <v>Yes</v>
      </c>
      <c r="E480" s="2">
        <v>1</v>
      </c>
      <c r="F480" s="3">
        <v>29</v>
      </c>
      <c r="G480" s="3">
        <v>5.69</v>
      </c>
      <c r="H480" s="3">
        <v>29</v>
      </c>
      <c r="I480" s="3">
        <v>23.31</v>
      </c>
      <c r="J480" s="4">
        <v>0.8</v>
      </c>
      <c r="K480" s="2" t="str">
        <f t="shared" si="14"/>
        <v>Above Average</v>
      </c>
      <c r="L480" s="2" t="str">
        <f t="shared" si="15"/>
        <v>Standard</v>
      </c>
    </row>
    <row r="481" spans="1:12" x14ac:dyDescent="0.35">
      <c r="A481" s="2" t="s">
        <v>120</v>
      </c>
      <c r="B481" s="2" t="str">
        <f>IFERROR(VLOOKUP(A481,'Aug_2019Sales(Aggregated)'!A:C,3,0),"-")</f>
        <v>-</v>
      </c>
      <c r="C481" s="2" t="str">
        <f>IFERROR(VLOOKUP(A481,'Aug_2019Sales(Aggregated)'!A:D,4,0),"-")</f>
        <v>-</v>
      </c>
      <c r="D481" s="2" t="str">
        <f>IF(VLOOKUP(A481,'New Items'!A:B,2,FALSE)="New","Yes","No")</f>
        <v>Yes</v>
      </c>
      <c r="E481" s="2">
        <v>1</v>
      </c>
      <c r="F481" s="3">
        <v>29</v>
      </c>
      <c r="G481" s="3">
        <v>5.69</v>
      </c>
      <c r="H481" s="3">
        <v>29</v>
      </c>
      <c r="I481" s="3">
        <v>23.31</v>
      </c>
      <c r="J481" s="4">
        <v>0.8</v>
      </c>
      <c r="K481" s="2" t="str">
        <f t="shared" si="14"/>
        <v>Above Average</v>
      </c>
      <c r="L481" s="2" t="str">
        <f t="shared" si="15"/>
        <v>Standard</v>
      </c>
    </row>
    <row r="482" spans="1:12" x14ac:dyDescent="0.35">
      <c r="A482" s="2" t="s">
        <v>121</v>
      </c>
      <c r="B482" s="2" t="str">
        <f>IFERROR(VLOOKUP(A482,'Aug_2019Sales(Aggregated)'!A:C,3,0),"-")</f>
        <v>-</v>
      </c>
      <c r="C482" s="2" t="str">
        <f>IFERROR(VLOOKUP(A482,'Aug_2019Sales(Aggregated)'!A:D,4,0),"-")</f>
        <v>-</v>
      </c>
      <c r="D482" s="2" t="str">
        <f>IF(VLOOKUP(A482,'New Items'!A:B,2,FALSE)="New","Yes","No")</f>
        <v>Yes</v>
      </c>
      <c r="E482" s="2">
        <v>1</v>
      </c>
      <c r="F482" s="3">
        <v>22</v>
      </c>
      <c r="G482" s="3">
        <v>5.3</v>
      </c>
      <c r="H482" s="3">
        <v>22</v>
      </c>
      <c r="I482" s="3">
        <v>16.7</v>
      </c>
      <c r="J482" s="4">
        <v>0.76</v>
      </c>
      <c r="K482" s="2" t="str">
        <f t="shared" si="14"/>
        <v>Above Average</v>
      </c>
      <c r="L482" s="2" t="str">
        <f t="shared" si="15"/>
        <v>Standard</v>
      </c>
    </row>
    <row r="483" spans="1:12" x14ac:dyDescent="0.35">
      <c r="A483" s="2" t="s">
        <v>121</v>
      </c>
      <c r="B483" s="2" t="str">
        <f>IFERROR(VLOOKUP(A483,'Aug_2019Sales(Aggregated)'!A:C,3,0),"-")</f>
        <v>-</v>
      </c>
      <c r="C483" s="2" t="str">
        <f>IFERROR(VLOOKUP(A483,'Aug_2019Sales(Aggregated)'!A:D,4,0),"-")</f>
        <v>-</v>
      </c>
      <c r="D483" s="2" t="str">
        <f>IF(VLOOKUP(A483,'New Items'!A:B,2,FALSE)="New","Yes","No")</f>
        <v>Yes</v>
      </c>
      <c r="E483" s="2">
        <v>1</v>
      </c>
      <c r="F483" s="3">
        <v>22</v>
      </c>
      <c r="G483" s="3">
        <v>5.3</v>
      </c>
      <c r="H483" s="3">
        <v>22</v>
      </c>
      <c r="I483" s="3">
        <v>16.7</v>
      </c>
      <c r="J483" s="4">
        <v>0.76</v>
      </c>
      <c r="K483" s="2" t="str">
        <f t="shared" si="14"/>
        <v>Above Average</v>
      </c>
      <c r="L483" s="2" t="str">
        <f t="shared" si="15"/>
        <v>Standard</v>
      </c>
    </row>
    <row r="484" spans="1:12" x14ac:dyDescent="0.35">
      <c r="A484" s="2" t="s">
        <v>78</v>
      </c>
      <c r="B484" s="2" t="str">
        <f>IFERROR(VLOOKUP(A484,'Aug_2019Sales(Aggregated)'!A:C,3,0),"-")</f>
        <v>-</v>
      </c>
      <c r="C484" s="2" t="str">
        <f>IFERROR(VLOOKUP(A484,'Aug_2019Sales(Aggregated)'!A:D,4,0),"-")</f>
        <v>-</v>
      </c>
      <c r="D484" s="2" t="str">
        <f>IF(VLOOKUP(A484,'New Items'!A:B,2,FALSE)="New","Yes","No")</f>
        <v>Yes</v>
      </c>
      <c r="E484" s="2">
        <v>1</v>
      </c>
      <c r="F484" s="3">
        <v>22</v>
      </c>
      <c r="G484" s="3">
        <v>5.3</v>
      </c>
      <c r="H484" s="3">
        <v>22</v>
      </c>
      <c r="I484" s="3">
        <v>16.7</v>
      </c>
      <c r="J484" s="4">
        <v>0.76</v>
      </c>
      <c r="K484" s="2" t="str">
        <f t="shared" si="14"/>
        <v>Above Average</v>
      </c>
      <c r="L484" s="2" t="str">
        <f t="shared" si="15"/>
        <v>Standard</v>
      </c>
    </row>
    <row r="485" spans="1:12" x14ac:dyDescent="0.35">
      <c r="A485" s="2" t="s">
        <v>168</v>
      </c>
      <c r="B485" s="2" t="str">
        <f>IFERROR(VLOOKUP(A485,'Aug_2019Sales(Aggregated)'!A:C,3,0),"-")</f>
        <v>-</v>
      </c>
      <c r="C485" s="2" t="str">
        <f>IFERROR(VLOOKUP(A485,'Aug_2019Sales(Aggregated)'!A:D,4,0),"-")</f>
        <v>-</v>
      </c>
      <c r="D485" s="2" t="str">
        <f>IF(VLOOKUP(A485,'New Items'!A:B,2,FALSE)="New","Yes","No")</f>
        <v>Yes</v>
      </c>
      <c r="E485" s="2">
        <v>1</v>
      </c>
      <c r="F485" s="3">
        <v>55</v>
      </c>
      <c r="G485" s="3">
        <v>13.43</v>
      </c>
      <c r="H485" s="3">
        <v>55</v>
      </c>
      <c r="I485" s="3">
        <v>41.57</v>
      </c>
      <c r="J485" s="4">
        <v>0.76</v>
      </c>
      <c r="K485" s="2" t="str">
        <f t="shared" si="14"/>
        <v>Above Average</v>
      </c>
      <c r="L485" s="2" t="str">
        <f t="shared" si="15"/>
        <v>Standard</v>
      </c>
    </row>
    <row r="486" spans="1:12" x14ac:dyDescent="0.35">
      <c r="A486" s="2" t="s">
        <v>169</v>
      </c>
      <c r="B486" s="2" t="str">
        <f>IFERROR(VLOOKUP(A486,'Aug_2019Sales(Aggregated)'!A:C,3,0),"-")</f>
        <v>-</v>
      </c>
      <c r="C486" s="2" t="str">
        <f>IFERROR(VLOOKUP(A486,'Aug_2019Sales(Aggregated)'!A:D,4,0),"-")</f>
        <v>-</v>
      </c>
      <c r="D486" s="2" t="str">
        <f>IF(VLOOKUP(A486,'New Items'!A:B,2,FALSE)="New","Yes","No")</f>
        <v>Yes</v>
      </c>
      <c r="E486" s="2">
        <v>1</v>
      </c>
      <c r="F486" s="3">
        <v>29</v>
      </c>
      <c r="G486" s="3">
        <v>5.84</v>
      </c>
      <c r="H486" s="3">
        <v>29</v>
      </c>
      <c r="I486" s="3">
        <v>23.16</v>
      </c>
      <c r="J486" s="4">
        <v>0.8</v>
      </c>
      <c r="K486" s="2" t="str">
        <f t="shared" si="14"/>
        <v>Above Average</v>
      </c>
      <c r="L486" s="2" t="str">
        <f t="shared" si="15"/>
        <v>Standard</v>
      </c>
    </row>
    <row r="487" spans="1:12" x14ac:dyDescent="0.35">
      <c r="A487" s="2" t="s">
        <v>79</v>
      </c>
      <c r="B487" s="2" t="str">
        <f>IFERROR(VLOOKUP(A487,'Aug_2019Sales(Aggregated)'!A:C,3,0),"-")</f>
        <v>-</v>
      </c>
      <c r="C487" s="2" t="str">
        <f>IFERROR(VLOOKUP(A487,'Aug_2019Sales(Aggregated)'!A:D,4,0),"-")</f>
        <v>-</v>
      </c>
      <c r="D487" s="2" t="str">
        <f>IF(VLOOKUP(A487,'New Items'!A:B,2,FALSE)="New","Yes","No")</f>
        <v>Yes</v>
      </c>
      <c r="E487" s="2">
        <v>1</v>
      </c>
      <c r="F487" s="3">
        <v>32</v>
      </c>
      <c r="G487" s="3">
        <v>6.6</v>
      </c>
      <c r="H487" s="3">
        <v>32</v>
      </c>
      <c r="I487" s="3">
        <v>25.4</v>
      </c>
      <c r="J487" s="4">
        <v>0.79</v>
      </c>
      <c r="K487" s="2" t="str">
        <f t="shared" si="14"/>
        <v>Above Average</v>
      </c>
      <c r="L487" s="2" t="str">
        <f t="shared" si="15"/>
        <v>Standard</v>
      </c>
    </row>
    <row r="488" spans="1:12" x14ac:dyDescent="0.35">
      <c r="A488" s="2" t="s">
        <v>79</v>
      </c>
      <c r="B488" s="2" t="str">
        <f>IFERROR(VLOOKUP(A488,'Aug_2019Sales(Aggregated)'!A:C,3,0),"-")</f>
        <v>-</v>
      </c>
      <c r="C488" s="2" t="str">
        <f>IFERROR(VLOOKUP(A488,'Aug_2019Sales(Aggregated)'!A:D,4,0),"-")</f>
        <v>-</v>
      </c>
      <c r="D488" s="2" t="str">
        <f>IF(VLOOKUP(A488,'New Items'!A:B,2,FALSE)="New","Yes","No")</f>
        <v>Yes</v>
      </c>
      <c r="E488" s="2">
        <v>1</v>
      </c>
      <c r="F488" s="3">
        <v>32</v>
      </c>
      <c r="G488" s="3">
        <v>6.6</v>
      </c>
      <c r="H488" s="3">
        <v>32</v>
      </c>
      <c r="I488" s="3">
        <v>25.4</v>
      </c>
      <c r="J488" s="4">
        <v>0.79</v>
      </c>
      <c r="K488" s="2" t="str">
        <f t="shared" si="14"/>
        <v>Above Average</v>
      </c>
      <c r="L488" s="2" t="str">
        <f t="shared" si="15"/>
        <v>Standard</v>
      </c>
    </row>
    <row r="489" spans="1:12" x14ac:dyDescent="0.35">
      <c r="A489" s="2" t="s">
        <v>81</v>
      </c>
      <c r="B489" s="2" t="str">
        <f>IFERROR(VLOOKUP(A489,'Aug_2019Sales(Aggregated)'!A:C,3,0),"-")</f>
        <v>-</v>
      </c>
      <c r="C489" s="2" t="str">
        <f>IFERROR(VLOOKUP(A489,'Aug_2019Sales(Aggregated)'!A:D,4,0),"-")</f>
        <v>-</v>
      </c>
      <c r="D489" s="2" t="str">
        <f>IF(VLOOKUP(A489,'New Items'!A:B,2,FALSE)="New","Yes","No")</f>
        <v>Yes</v>
      </c>
      <c r="E489" s="2">
        <v>1</v>
      </c>
      <c r="F489" s="3">
        <v>39</v>
      </c>
      <c r="G489" s="3">
        <v>10.97</v>
      </c>
      <c r="H489" s="3">
        <v>39</v>
      </c>
      <c r="I489" s="3">
        <v>28.03</v>
      </c>
      <c r="J489" s="4">
        <v>0.72</v>
      </c>
      <c r="K489" s="2" t="str">
        <f t="shared" si="14"/>
        <v>Above Average</v>
      </c>
      <c r="L489" s="2" t="str">
        <f t="shared" si="15"/>
        <v>Standard</v>
      </c>
    </row>
    <row r="490" spans="1:12" x14ac:dyDescent="0.35">
      <c r="A490" s="2" t="s">
        <v>81</v>
      </c>
      <c r="B490" s="2" t="str">
        <f>IFERROR(VLOOKUP(A490,'Aug_2019Sales(Aggregated)'!A:C,3,0),"-")</f>
        <v>-</v>
      </c>
      <c r="C490" s="2" t="str">
        <f>IFERROR(VLOOKUP(A490,'Aug_2019Sales(Aggregated)'!A:D,4,0),"-")</f>
        <v>-</v>
      </c>
      <c r="D490" s="2" t="str">
        <f>IF(VLOOKUP(A490,'New Items'!A:B,2,FALSE)="New","Yes","No")</f>
        <v>Yes</v>
      </c>
      <c r="E490" s="2">
        <v>2</v>
      </c>
      <c r="F490" s="3">
        <v>78</v>
      </c>
      <c r="G490" s="3">
        <v>21.94</v>
      </c>
      <c r="H490" s="3">
        <v>39</v>
      </c>
      <c r="I490" s="3">
        <v>56.06</v>
      </c>
      <c r="J490" s="4">
        <v>0.72</v>
      </c>
      <c r="K490" s="2" t="str">
        <f t="shared" si="14"/>
        <v>Average</v>
      </c>
      <c r="L490" s="2" t="str">
        <f t="shared" si="15"/>
        <v>Standard</v>
      </c>
    </row>
    <row r="491" spans="1:12" x14ac:dyDescent="0.35">
      <c r="A491" s="2" t="s">
        <v>82</v>
      </c>
      <c r="B491" s="2" t="str">
        <f>IFERROR(VLOOKUP(A491,'Aug_2019Sales(Aggregated)'!A:C,3,0),"-")</f>
        <v>-</v>
      </c>
      <c r="C491" s="2" t="str">
        <f>IFERROR(VLOOKUP(A491,'Aug_2019Sales(Aggregated)'!A:D,4,0),"-")</f>
        <v>-</v>
      </c>
      <c r="D491" s="2" t="str">
        <f>IF(VLOOKUP(A491,'New Items'!A:B,2,FALSE)="New","Yes","No")</f>
        <v>Yes</v>
      </c>
      <c r="E491" s="2">
        <v>2</v>
      </c>
      <c r="F491" s="3">
        <v>78</v>
      </c>
      <c r="G491" s="3">
        <v>21.94</v>
      </c>
      <c r="H491" s="3">
        <v>39</v>
      </c>
      <c r="I491" s="3">
        <v>56.06</v>
      </c>
      <c r="J491" s="4">
        <v>0.72</v>
      </c>
      <c r="K491" s="2" t="str">
        <f t="shared" si="14"/>
        <v>Average</v>
      </c>
      <c r="L491" s="2" t="str">
        <f t="shared" si="15"/>
        <v>Standard</v>
      </c>
    </row>
    <row r="492" spans="1:12" x14ac:dyDescent="0.35">
      <c r="A492" s="2" t="s">
        <v>123</v>
      </c>
      <c r="B492" s="2" t="str">
        <f>IFERROR(VLOOKUP(A492,'Aug_2019Sales(Aggregated)'!A:C,3,0),"-")</f>
        <v>-</v>
      </c>
      <c r="C492" s="2" t="str">
        <f>IFERROR(VLOOKUP(A492,'Aug_2019Sales(Aggregated)'!A:D,4,0),"-")</f>
        <v>-</v>
      </c>
      <c r="D492" s="2" t="str">
        <f>IF(VLOOKUP(A492,'New Items'!A:B,2,FALSE)="New","Yes","No")</f>
        <v>Yes</v>
      </c>
      <c r="E492" s="2">
        <v>1</v>
      </c>
      <c r="F492" s="3">
        <v>25</v>
      </c>
      <c r="G492" s="3">
        <v>7.53</v>
      </c>
      <c r="H492" s="3">
        <v>25</v>
      </c>
      <c r="I492" s="3">
        <v>17.47</v>
      </c>
      <c r="J492" s="4">
        <v>0.7</v>
      </c>
      <c r="K492" s="2" t="str">
        <f t="shared" si="14"/>
        <v>Above Average</v>
      </c>
      <c r="L492" s="2" t="str">
        <f t="shared" si="15"/>
        <v>Standard</v>
      </c>
    </row>
    <row r="493" spans="1:12" x14ac:dyDescent="0.35">
      <c r="A493" s="2" t="s">
        <v>154</v>
      </c>
      <c r="B493" s="2" t="str">
        <f>IFERROR(VLOOKUP(A493,'Aug_2019Sales(Aggregated)'!A:C,3,0),"-")</f>
        <v>FITNESS</v>
      </c>
      <c r="C493" s="2" t="str">
        <f>IFERROR(VLOOKUP(A493,'Aug_2019Sales(Aggregated)'!A:D,4,0),"-")</f>
        <v>LOWER BODY</v>
      </c>
      <c r="D493" s="2" t="str">
        <f>IF(VLOOKUP(A493,'New Items'!A:B,2,FALSE)="New","Yes","No")</f>
        <v>Yes</v>
      </c>
      <c r="E493" s="2">
        <v>1</v>
      </c>
      <c r="F493" s="3">
        <v>39</v>
      </c>
      <c r="G493" s="3">
        <v>14.25</v>
      </c>
      <c r="H493" s="3">
        <v>39</v>
      </c>
      <c r="I493" s="3">
        <v>24.75</v>
      </c>
      <c r="J493" s="4">
        <v>0.63</v>
      </c>
      <c r="K493" s="2" t="str">
        <f t="shared" si="14"/>
        <v>Above Average</v>
      </c>
      <c r="L493" s="2" t="str">
        <f t="shared" si="15"/>
        <v>Standard</v>
      </c>
    </row>
    <row r="494" spans="1:12" x14ac:dyDescent="0.35">
      <c r="A494" s="2" t="s">
        <v>124</v>
      </c>
      <c r="B494" s="2" t="str">
        <f>IFERROR(VLOOKUP(A494,'Aug_2019Sales(Aggregated)'!A:C,3,0),"-")</f>
        <v>FITNESS</v>
      </c>
      <c r="C494" s="2" t="str">
        <f>IFERROR(VLOOKUP(A494,'Aug_2019Sales(Aggregated)'!A:D,4,0),"-")</f>
        <v>LOWER BODY</v>
      </c>
      <c r="D494" s="2" t="str">
        <f>IF(VLOOKUP(A494,'New Items'!A:B,2,FALSE)="New","Yes","No")</f>
        <v>Yes</v>
      </c>
      <c r="E494" s="2">
        <v>1</v>
      </c>
      <c r="F494" s="3">
        <v>39</v>
      </c>
      <c r="G494" s="3">
        <v>9.4499999999999993</v>
      </c>
      <c r="H494" s="3">
        <v>39</v>
      </c>
      <c r="I494" s="3">
        <v>29.55</v>
      </c>
      <c r="J494" s="4">
        <v>0.76</v>
      </c>
      <c r="K494" s="2" t="str">
        <f t="shared" si="14"/>
        <v>Above Average</v>
      </c>
      <c r="L494" s="2" t="str">
        <f t="shared" si="15"/>
        <v>Standard</v>
      </c>
    </row>
    <row r="495" spans="1:12" x14ac:dyDescent="0.35">
      <c r="A495" s="2" t="s">
        <v>83</v>
      </c>
      <c r="B495" s="2" t="str">
        <f>IFERROR(VLOOKUP(A495,'Aug_2019Sales(Aggregated)'!A:C,3,0),"-")</f>
        <v>ESSENTIALS</v>
      </c>
      <c r="C495" s="2" t="str">
        <f>IFERROR(VLOOKUP(A495,'Aug_2019Sales(Aggregated)'!A:D,4,0),"-")</f>
        <v>BATH</v>
      </c>
      <c r="D495" s="2" t="str">
        <f>IF(VLOOKUP(A495,'New Items'!A:B,2,FALSE)="New","Yes","No")</f>
        <v>Yes</v>
      </c>
      <c r="E495" s="2">
        <v>2</v>
      </c>
      <c r="F495" s="3">
        <v>6</v>
      </c>
      <c r="G495" s="3">
        <v>1.44</v>
      </c>
      <c r="H495" s="3">
        <v>3</v>
      </c>
      <c r="I495" s="3">
        <v>4.5599999999999996</v>
      </c>
      <c r="J495" s="4">
        <v>0.76</v>
      </c>
      <c r="K495" s="2" t="str">
        <f t="shared" si="14"/>
        <v>Above Average</v>
      </c>
      <c r="L495" s="2" t="str">
        <f t="shared" si="15"/>
        <v>Standard</v>
      </c>
    </row>
    <row r="496" spans="1:12" x14ac:dyDescent="0.35">
      <c r="A496" s="2" t="s">
        <v>170</v>
      </c>
      <c r="B496" s="2" t="str">
        <f>IFERROR(VLOOKUP(A496,'Aug_2019Sales(Aggregated)'!A:C,3,0),"-")</f>
        <v>-</v>
      </c>
      <c r="C496" s="2" t="str">
        <f>IFERROR(VLOOKUP(A496,'Aug_2019Sales(Aggregated)'!A:D,4,0),"-")</f>
        <v>-</v>
      </c>
      <c r="D496" s="2" t="str">
        <f>IF(VLOOKUP(A496,'New Items'!A:B,2,FALSE)="New","Yes","No")</f>
        <v>Yes</v>
      </c>
      <c r="E496" s="2">
        <v>2</v>
      </c>
      <c r="F496" s="3">
        <v>30</v>
      </c>
      <c r="G496" s="3">
        <v>7.2</v>
      </c>
      <c r="H496" s="3">
        <v>15</v>
      </c>
      <c r="I496" s="3">
        <v>22.8</v>
      </c>
      <c r="J496" s="4">
        <v>0.76</v>
      </c>
      <c r="K496" s="2" t="str">
        <f t="shared" si="14"/>
        <v>Above Average</v>
      </c>
      <c r="L496" s="2" t="str">
        <f t="shared" si="15"/>
        <v>Standard</v>
      </c>
    </row>
    <row r="497" spans="1:12" x14ac:dyDescent="0.35">
      <c r="A497" s="2" t="s">
        <v>127</v>
      </c>
      <c r="B497" s="2" t="str">
        <f>IFERROR(VLOOKUP(A497,'Aug_2019Sales(Aggregated)'!A:C,3,0),"-")</f>
        <v>-</v>
      </c>
      <c r="C497" s="2" t="str">
        <f>IFERROR(VLOOKUP(A497,'Aug_2019Sales(Aggregated)'!A:D,4,0),"-")</f>
        <v>-</v>
      </c>
      <c r="D497" s="2" t="str">
        <f>IF(VLOOKUP(A497,'New Items'!A:B,2,FALSE)="New","Yes","No")</f>
        <v>Yes</v>
      </c>
      <c r="E497" s="2">
        <v>1</v>
      </c>
      <c r="F497" s="3">
        <v>15.57</v>
      </c>
      <c r="G497" s="3">
        <v>5</v>
      </c>
      <c r="H497" s="3">
        <v>15.57</v>
      </c>
      <c r="I497" s="3">
        <v>10.57</v>
      </c>
      <c r="J497" s="4">
        <v>0.68</v>
      </c>
      <c r="K497" s="2" t="str">
        <f t="shared" si="14"/>
        <v>Above Average</v>
      </c>
      <c r="L497" s="2" t="str">
        <f t="shared" si="15"/>
        <v>Standard</v>
      </c>
    </row>
    <row r="498" spans="1:12" x14ac:dyDescent="0.35">
      <c r="A498" s="2" t="s">
        <v>127</v>
      </c>
      <c r="B498" s="2" t="str">
        <f>IFERROR(VLOOKUP(A498,'Aug_2019Sales(Aggregated)'!A:C,3,0),"-")</f>
        <v>-</v>
      </c>
      <c r="C498" s="2" t="str">
        <f>IFERROR(VLOOKUP(A498,'Aug_2019Sales(Aggregated)'!A:D,4,0),"-")</f>
        <v>-</v>
      </c>
      <c r="D498" s="2" t="str">
        <f>IF(VLOOKUP(A498,'New Items'!A:B,2,FALSE)="New","Yes","No")</f>
        <v>Yes</v>
      </c>
      <c r="E498" s="2">
        <v>1</v>
      </c>
      <c r="F498" s="3">
        <v>15.57</v>
      </c>
      <c r="G498" s="3">
        <v>5</v>
      </c>
      <c r="H498" s="3">
        <v>15.57</v>
      </c>
      <c r="I498" s="3">
        <v>10.57</v>
      </c>
      <c r="J498" s="4">
        <v>0.68</v>
      </c>
      <c r="K498" s="2" t="str">
        <f t="shared" si="14"/>
        <v>Above Average</v>
      </c>
      <c r="L498" s="2" t="str">
        <f t="shared" si="15"/>
        <v>Standard</v>
      </c>
    </row>
    <row r="499" spans="1:12" x14ac:dyDescent="0.35">
      <c r="A499" s="2" t="s">
        <v>85</v>
      </c>
      <c r="B499" s="2" t="str">
        <f>IFERROR(VLOOKUP(A499,'Aug_2019Sales(Aggregated)'!A:C,3,0),"-")</f>
        <v>-</v>
      </c>
      <c r="C499" s="2" t="str">
        <f>IFERROR(VLOOKUP(A499,'Aug_2019Sales(Aggregated)'!A:D,4,0),"-")</f>
        <v>-</v>
      </c>
      <c r="D499" s="2" t="str">
        <f>IF(VLOOKUP(A499,'New Items'!A:B,2,FALSE)="New","Yes","No")</f>
        <v>Yes</v>
      </c>
      <c r="E499" s="2">
        <v>1</v>
      </c>
      <c r="F499" s="3">
        <v>45</v>
      </c>
      <c r="G499" s="3">
        <v>16.5</v>
      </c>
      <c r="H499" s="3">
        <v>45</v>
      </c>
      <c r="I499" s="3">
        <v>28.5</v>
      </c>
      <c r="J499" s="4">
        <v>0.63</v>
      </c>
      <c r="K499" s="2" t="str">
        <f t="shared" si="14"/>
        <v>Above Average</v>
      </c>
      <c r="L499" s="2" t="str">
        <f t="shared" si="15"/>
        <v>Standard</v>
      </c>
    </row>
    <row r="500" spans="1:12" x14ac:dyDescent="0.35">
      <c r="A500" s="2" t="s">
        <v>86</v>
      </c>
      <c r="B500" s="2" t="str">
        <f>IFERROR(VLOOKUP(A500,'Aug_2019Sales(Aggregated)'!A:C,3,0),"-")</f>
        <v>ESSENTIALS</v>
      </c>
      <c r="C500" s="2" t="str">
        <f>IFERROR(VLOOKUP(A500,'Aug_2019Sales(Aggregated)'!A:D,4,0),"-")</f>
        <v>BATH</v>
      </c>
      <c r="D500" s="2" t="str">
        <f>IF(VLOOKUP(A500,'New Items'!A:B,2,FALSE)="New","Yes","No")</f>
        <v>Yes</v>
      </c>
      <c r="E500" s="2">
        <v>2</v>
      </c>
      <c r="F500" s="3">
        <v>84</v>
      </c>
      <c r="G500" s="3">
        <v>24.76</v>
      </c>
      <c r="H500" s="3">
        <v>42</v>
      </c>
      <c r="I500" s="3">
        <v>59.24</v>
      </c>
      <c r="J500" s="4">
        <v>0.71</v>
      </c>
      <c r="K500" s="2" t="str">
        <f t="shared" si="14"/>
        <v>Average</v>
      </c>
      <c r="L500" s="2" t="str">
        <f t="shared" si="15"/>
        <v>Standard</v>
      </c>
    </row>
    <row r="501" spans="1:12" x14ac:dyDescent="0.35">
      <c r="A501" s="2" t="s">
        <v>129</v>
      </c>
      <c r="B501" s="2" t="str">
        <f>IFERROR(VLOOKUP(A501,'Aug_2019Sales(Aggregated)'!A:C,3,0),"-")</f>
        <v>ESSENTIALS</v>
      </c>
      <c r="C501" s="2" t="str">
        <f>IFERROR(VLOOKUP(A501,'Aug_2019Sales(Aggregated)'!A:D,4,0),"-")</f>
        <v>BATH</v>
      </c>
      <c r="D501" s="2" t="str">
        <f>IF(VLOOKUP(A501,'New Items'!A:B,2,FALSE)="New","Yes","No")</f>
        <v>Yes</v>
      </c>
      <c r="E501" s="2">
        <v>1</v>
      </c>
      <c r="F501" s="3">
        <v>16</v>
      </c>
      <c r="G501" s="3">
        <v>4.88</v>
      </c>
      <c r="H501" s="3">
        <v>16</v>
      </c>
      <c r="I501" s="3">
        <v>11.12</v>
      </c>
      <c r="J501" s="4">
        <v>0.7</v>
      </c>
      <c r="K501" s="2" t="str">
        <f t="shared" si="14"/>
        <v>Above Average</v>
      </c>
      <c r="L501" s="2" t="str">
        <f t="shared" si="15"/>
        <v>Standard</v>
      </c>
    </row>
    <row r="502" spans="1:12" x14ac:dyDescent="0.35">
      <c r="A502" s="2" t="s">
        <v>88</v>
      </c>
      <c r="B502" s="2" t="str">
        <f>IFERROR(VLOOKUP(A502,'Aug_2019Sales(Aggregated)'!A:C,3,0),"-")</f>
        <v>AUTOMOTIVE</v>
      </c>
      <c r="C502" s="2" t="str">
        <f>IFERROR(VLOOKUP(A502,'Aug_2019Sales(Aggregated)'!A:D,4,0),"-")</f>
        <v>RINGS</v>
      </c>
      <c r="D502" s="2" t="str">
        <f>IF(VLOOKUP(A502,'New Items'!A:B,2,FALSE)="New","Yes","No")</f>
        <v>Yes</v>
      </c>
      <c r="E502" s="2">
        <v>2</v>
      </c>
      <c r="F502" s="3">
        <v>90</v>
      </c>
      <c r="G502" s="3">
        <v>32.64</v>
      </c>
      <c r="H502" s="3">
        <v>45</v>
      </c>
      <c r="I502" s="3">
        <v>57.36</v>
      </c>
      <c r="J502" s="4">
        <v>0.64</v>
      </c>
      <c r="K502" s="2" t="str">
        <f t="shared" si="14"/>
        <v>Average</v>
      </c>
      <c r="L502" s="2" t="str">
        <f t="shared" si="15"/>
        <v>Standard</v>
      </c>
    </row>
    <row r="503" spans="1:12" x14ac:dyDescent="0.35">
      <c r="A503" s="2" t="s">
        <v>89</v>
      </c>
      <c r="B503" s="2" t="str">
        <f>IFERROR(VLOOKUP(A503,'Aug_2019Sales(Aggregated)'!A:C,3,0),"-")</f>
        <v>ELECTRO</v>
      </c>
      <c r="C503" s="2" t="str">
        <f>IFERROR(VLOOKUP(A503,'Aug_2019Sales(Aggregated)'!A:D,4,0),"-")</f>
        <v>ELECTRO ACCESSORIES</v>
      </c>
      <c r="D503" s="2" t="str">
        <f>IF(VLOOKUP(A503,'New Items'!A:B,2,FALSE)="New","Yes","No")</f>
        <v>Yes</v>
      </c>
      <c r="E503" s="2">
        <v>1</v>
      </c>
      <c r="F503" s="3">
        <v>99</v>
      </c>
      <c r="G503" s="3">
        <v>37.42</v>
      </c>
      <c r="H503" s="3">
        <v>99</v>
      </c>
      <c r="I503" s="3">
        <v>61.58</v>
      </c>
      <c r="J503" s="4">
        <v>0.62</v>
      </c>
      <c r="K503" s="2" t="str">
        <f t="shared" si="14"/>
        <v>Average</v>
      </c>
      <c r="L503" s="2" t="str">
        <f t="shared" si="15"/>
        <v>Standard</v>
      </c>
    </row>
    <row r="504" spans="1:12" x14ac:dyDescent="0.35">
      <c r="A504" s="2" t="s">
        <v>143</v>
      </c>
      <c r="B504" s="2" t="str">
        <f>IFERROR(VLOOKUP(A504,'Aug_2019Sales(Aggregated)'!A:C,3,0),"-")</f>
        <v>ELECTRO</v>
      </c>
      <c r="C504" s="2" t="str">
        <f>IFERROR(VLOOKUP(A504,'Aug_2019Sales(Aggregated)'!A:D,4,0),"-")</f>
        <v>AUDIO</v>
      </c>
      <c r="D504" s="2" t="str">
        <f>IF(VLOOKUP(A504,'New Items'!A:B,2,FALSE)="New","Yes","No")</f>
        <v>Yes</v>
      </c>
      <c r="E504" s="2">
        <v>1</v>
      </c>
      <c r="F504" s="3">
        <v>29</v>
      </c>
      <c r="G504" s="3">
        <v>10.77</v>
      </c>
      <c r="H504" s="3">
        <v>29</v>
      </c>
      <c r="I504" s="3">
        <v>18.23</v>
      </c>
      <c r="J504" s="4">
        <v>0.63</v>
      </c>
      <c r="K504" s="2" t="str">
        <f t="shared" si="14"/>
        <v>Above Average</v>
      </c>
      <c r="L504" s="2" t="str">
        <f t="shared" si="15"/>
        <v>Standard</v>
      </c>
    </row>
    <row r="505" spans="1:12" x14ac:dyDescent="0.35">
      <c r="A505" s="2" t="s">
        <v>171</v>
      </c>
      <c r="B505" s="2" t="str">
        <f>IFERROR(VLOOKUP(A505,'Aug_2019Sales(Aggregated)'!A:C,3,0),"-")</f>
        <v>-</v>
      </c>
      <c r="C505" s="2" t="str">
        <f>IFERROR(VLOOKUP(A505,'Aug_2019Sales(Aggregated)'!A:D,4,0),"-")</f>
        <v>-</v>
      </c>
      <c r="D505" s="2" t="str">
        <f>IF(VLOOKUP(A505,'New Items'!A:B,2,FALSE)="New","Yes","No")</f>
        <v>Yes</v>
      </c>
      <c r="E505" s="2">
        <v>1</v>
      </c>
      <c r="F505" s="3">
        <v>48.3</v>
      </c>
      <c r="G505" s="3">
        <v>15.9</v>
      </c>
      <c r="H505" s="3">
        <v>48.3</v>
      </c>
      <c r="I505" s="3">
        <v>32.4</v>
      </c>
      <c r="J505" s="4">
        <v>0.67</v>
      </c>
      <c r="K505" s="2" t="str">
        <f t="shared" si="14"/>
        <v>Above Average</v>
      </c>
      <c r="L505" s="2" t="str">
        <f t="shared" si="15"/>
        <v>Standard</v>
      </c>
    </row>
    <row r="506" spans="1:12" x14ac:dyDescent="0.35">
      <c r="A506" s="2" t="s">
        <v>171</v>
      </c>
      <c r="B506" s="2" t="str">
        <f>IFERROR(VLOOKUP(A506,'Aug_2019Sales(Aggregated)'!A:C,3,0),"-")</f>
        <v>-</v>
      </c>
      <c r="C506" s="2" t="str">
        <f>IFERROR(VLOOKUP(A506,'Aug_2019Sales(Aggregated)'!A:D,4,0),"-")</f>
        <v>-</v>
      </c>
      <c r="D506" s="2" t="str">
        <f>IF(VLOOKUP(A506,'New Items'!A:B,2,FALSE)="New","Yes","No")</f>
        <v>Yes</v>
      </c>
      <c r="E506" s="2">
        <v>3</v>
      </c>
      <c r="F506" s="3">
        <v>207</v>
      </c>
      <c r="G506" s="3">
        <v>47.7</v>
      </c>
      <c r="H506" s="3">
        <v>69</v>
      </c>
      <c r="I506" s="3">
        <v>159.30000000000001</v>
      </c>
      <c r="J506" s="4">
        <v>0.77</v>
      </c>
      <c r="K506" s="2" t="str">
        <f t="shared" si="14"/>
        <v>Average</v>
      </c>
      <c r="L506" s="2" t="str">
        <f t="shared" si="15"/>
        <v>Standard</v>
      </c>
    </row>
    <row r="507" spans="1:12" x14ac:dyDescent="0.35">
      <c r="A507" s="2" t="s">
        <v>171</v>
      </c>
      <c r="B507" s="2" t="str">
        <f>IFERROR(VLOOKUP(A507,'Aug_2019Sales(Aggregated)'!A:C,3,0),"-")</f>
        <v>-</v>
      </c>
      <c r="C507" s="2" t="str">
        <f>IFERROR(VLOOKUP(A507,'Aug_2019Sales(Aggregated)'!A:D,4,0),"-")</f>
        <v>-</v>
      </c>
      <c r="D507" s="2" t="str">
        <f>IF(VLOOKUP(A507,'New Items'!A:B,2,FALSE)="New","Yes","No")</f>
        <v>Yes</v>
      </c>
      <c r="E507" s="2">
        <v>1</v>
      </c>
      <c r="F507" s="3">
        <v>69</v>
      </c>
      <c r="G507" s="3">
        <v>16.5</v>
      </c>
      <c r="H507" s="3">
        <v>69</v>
      </c>
      <c r="I507" s="3">
        <v>52.5</v>
      </c>
      <c r="J507" s="4">
        <v>0.76</v>
      </c>
      <c r="K507" s="2" t="str">
        <f t="shared" si="14"/>
        <v>Above Average</v>
      </c>
      <c r="L507" s="2" t="str">
        <f t="shared" si="15"/>
        <v>Standard</v>
      </c>
    </row>
    <row r="508" spans="1:12" x14ac:dyDescent="0.35">
      <c r="A508" s="2" t="s">
        <v>131</v>
      </c>
      <c r="B508" s="2" t="str">
        <f>IFERROR(VLOOKUP(A508,'Aug_2019Sales(Aggregated)'!A:C,3,0),"-")</f>
        <v>COSMETICS</v>
      </c>
      <c r="C508" s="2" t="str">
        <f>IFERROR(VLOOKUP(A508,'Aug_2019Sales(Aggregated)'!A:D,4,0),"-")</f>
        <v>MASKS</v>
      </c>
      <c r="D508" s="2" t="str">
        <f>IF(VLOOKUP(A508,'New Items'!A:B,2,FALSE)="New","Yes","No")</f>
        <v>Yes</v>
      </c>
      <c r="E508" s="2">
        <v>3</v>
      </c>
      <c r="F508" s="3">
        <v>170.87</v>
      </c>
      <c r="G508" s="3">
        <v>49.2</v>
      </c>
      <c r="H508" s="3">
        <v>56.96</v>
      </c>
      <c r="I508" s="3">
        <v>121.67</v>
      </c>
      <c r="J508" s="4">
        <v>0.71</v>
      </c>
      <c r="K508" s="2" t="str">
        <f t="shared" si="14"/>
        <v>Average</v>
      </c>
      <c r="L508" s="2" t="str">
        <f t="shared" si="15"/>
        <v>Standard</v>
      </c>
    </row>
    <row r="509" spans="1:12" x14ac:dyDescent="0.35">
      <c r="A509" s="2" t="s">
        <v>92</v>
      </c>
      <c r="B509" s="2" t="str">
        <f>IFERROR(VLOOKUP(A509,'Aug_2019Sales(Aggregated)'!A:C,3,0),"-")</f>
        <v>COSMETICS</v>
      </c>
      <c r="C509" s="2" t="str">
        <f>IFERROR(VLOOKUP(A509,'Aug_2019Sales(Aggregated)'!A:D,4,0),"-")</f>
        <v>MASKS</v>
      </c>
      <c r="D509" s="2" t="str">
        <f>IF(VLOOKUP(A509,'New Items'!A:B,2,FALSE)="New","Yes","No")</f>
        <v>Yes</v>
      </c>
      <c r="E509" s="2">
        <v>2</v>
      </c>
      <c r="F509" s="3">
        <v>118</v>
      </c>
      <c r="G509" s="3">
        <v>40.6</v>
      </c>
      <c r="H509" s="3">
        <v>59</v>
      </c>
      <c r="I509" s="3">
        <v>77.400000000000006</v>
      </c>
      <c r="J509" s="4">
        <v>0.66</v>
      </c>
      <c r="K509" s="2" t="str">
        <f t="shared" si="14"/>
        <v>Average</v>
      </c>
      <c r="L509" s="2" t="str">
        <f t="shared" si="15"/>
        <v>Standard</v>
      </c>
    </row>
    <row r="510" spans="1:12" x14ac:dyDescent="0.35">
      <c r="A510" s="2" t="s">
        <v>145</v>
      </c>
      <c r="B510" s="2" t="str">
        <f>IFERROR(VLOOKUP(A510,'Aug_2019Sales(Aggregated)'!A:C,3,0),"-")</f>
        <v>COSMETICS</v>
      </c>
      <c r="C510" s="2" t="str">
        <f>IFERROR(VLOOKUP(A510,'Aug_2019Sales(Aggregated)'!A:D,4,0),"-")</f>
        <v>MASKS</v>
      </c>
      <c r="D510" s="2" t="str">
        <f>IF(VLOOKUP(A510,'New Items'!A:B,2,FALSE)="New","Yes","No")</f>
        <v>Yes</v>
      </c>
      <c r="E510" s="2">
        <v>1</v>
      </c>
      <c r="F510" s="3">
        <v>59</v>
      </c>
      <c r="G510" s="3">
        <v>22.65</v>
      </c>
      <c r="H510" s="3">
        <v>59</v>
      </c>
      <c r="I510" s="3">
        <v>36.35</v>
      </c>
      <c r="J510" s="4">
        <v>0.62</v>
      </c>
      <c r="K510" s="2" t="str">
        <f t="shared" si="14"/>
        <v>Above Average</v>
      </c>
      <c r="L510" s="2" t="str">
        <f t="shared" si="15"/>
        <v>Standard</v>
      </c>
    </row>
    <row r="511" spans="1:12" x14ac:dyDescent="0.35">
      <c r="A511" s="2" t="s">
        <v>6</v>
      </c>
      <c r="B511" s="2" t="str">
        <f>IFERROR(VLOOKUP(A511,'Aug_2019Sales(Aggregated)'!A:C,3,0),"-")</f>
        <v>COSMETICS</v>
      </c>
      <c r="C511" s="2" t="str">
        <f>IFERROR(VLOOKUP(A511,'Aug_2019Sales(Aggregated)'!A:D,4,0),"-")</f>
        <v>MASKS</v>
      </c>
      <c r="D511" s="2" t="str">
        <f>IF(VLOOKUP(A511,'New Items'!A:B,2,FALSE)="New","Yes","No")</f>
        <v>Yes</v>
      </c>
      <c r="E511" s="2">
        <v>3</v>
      </c>
      <c r="F511" s="3">
        <v>165</v>
      </c>
      <c r="G511" s="3">
        <v>63.69</v>
      </c>
      <c r="H511" s="3">
        <v>55</v>
      </c>
      <c r="I511" s="3">
        <v>101.31</v>
      </c>
      <c r="J511" s="4">
        <v>0.61</v>
      </c>
      <c r="K511" s="2" t="str">
        <f t="shared" si="14"/>
        <v>Average</v>
      </c>
      <c r="L511" s="2" t="str">
        <f t="shared" si="15"/>
        <v>Standard</v>
      </c>
    </row>
    <row r="512" spans="1:12" x14ac:dyDescent="0.35">
      <c r="A512" s="2" t="s">
        <v>157</v>
      </c>
      <c r="B512" s="2" t="str">
        <f>IFERROR(VLOOKUP(A512,'Aug_2019Sales(Aggregated)'!A:C,3,0),"-")</f>
        <v>-</v>
      </c>
      <c r="C512" s="2" t="str">
        <f>IFERROR(VLOOKUP(A512,'Aug_2019Sales(Aggregated)'!A:D,4,0),"-")</f>
        <v>-</v>
      </c>
      <c r="D512" s="2" t="str">
        <f>IF(VLOOKUP(A512,'New Items'!A:B,2,FALSE)="New","Yes","No")</f>
        <v>Yes</v>
      </c>
      <c r="E512" s="2">
        <v>2</v>
      </c>
      <c r="F512" s="3">
        <v>100</v>
      </c>
      <c r="G512" s="3">
        <v>35.299999999999997</v>
      </c>
      <c r="H512" s="3">
        <v>50</v>
      </c>
      <c r="I512" s="3">
        <v>64.7</v>
      </c>
      <c r="J512" s="4">
        <v>0.65</v>
      </c>
      <c r="K512" s="2" t="str">
        <f t="shared" si="14"/>
        <v>Average</v>
      </c>
      <c r="L512" s="2" t="str">
        <f t="shared" si="15"/>
        <v>Standard</v>
      </c>
    </row>
    <row r="513" spans="1:12" x14ac:dyDescent="0.35">
      <c r="A513" s="2" t="s">
        <v>147</v>
      </c>
      <c r="B513" s="2" t="str">
        <f>IFERROR(VLOOKUP(A513,'Aug_2019Sales(Aggregated)'!A:C,3,0),"-")</f>
        <v>COSMETICS</v>
      </c>
      <c r="C513" s="2" t="str">
        <f>IFERROR(VLOOKUP(A513,'Aug_2019Sales(Aggregated)'!A:D,4,0),"-")</f>
        <v>MASKS</v>
      </c>
      <c r="D513" s="2" t="str">
        <f>IF(VLOOKUP(A513,'New Items'!A:B,2,FALSE)="New","Yes","No")</f>
        <v>Yes</v>
      </c>
      <c r="E513" s="2">
        <v>1</v>
      </c>
      <c r="F513" s="3">
        <v>79</v>
      </c>
      <c r="G513" s="3">
        <v>19.940000000000001</v>
      </c>
      <c r="H513" s="3">
        <v>79</v>
      </c>
      <c r="I513" s="3">
        <v>59.06</v>
      </c>
      <c r="J513" s="4">
        <v>0.75</v>
      </c>
      <c r="K513" s="2" t="str">
        <f t="shared" si="14"/>
        <v>Average</v>
      </c>
      <c r="L513" s="2" t="str">
        <f t="shared" si="15"/>
        <v>Standard</v>
      </c>
    </row>
    <row r="514" spans="1:12" x14ac:dyDescent="0.35">
      <c r="A514" s="2" t="s">
        <v>132</v>
      </c>
      <c r="B514" s="2" t="str">
        <f>IFERROR(VLOOKUP(A514,'Aug_2019Sales(Aggregated)'!A:C,3,0),"-")</f>
        <v>COSMETICS</v>
      </c>
      <c r="C514" s="2" t="str">
        <f>IFERROR(VLOOKUP(A514,'Aug_2019Sales(Aggregated)'!A:D,4,0),"-")</f>
        <v>MASKS</v>
      </c>
      <c r="D514" s="2" t="str">
        <f>IF(VLOOKUP(A514,'New Items'!A:B,2,FALSE)="New","Yes","No")</f>
        <v>Yes</v>
      </c>
      <c r="E514" s="2">
        <v>1</v>
      </c>
      <c r="F514" s="3">
        <v>50</v>
      </c>
      <c r="G514" s="3">
        <v>14.5</v>
      </c>
      <c r="H514" s="3">
        <v>50</v>
      </c>
      <c r="I514" s="3">
        <v>35.5</v>
      </c>
      <c r="J514" s="4">
        <v>0.71</v>
      </c>
      <c r="K514" s="2" t="str">
        <f t="shared" si="14"/>
        <v>Above Average</v>
      </c>
      <c r="L514" s="2" t="str">
        <f t="shared" si="15"/>
        <v>Standard</v>
      </c>
    </row>
    <row r="515" spans="1:12" x14ac:dyDescent="0.35">
      <c r="A515" s="2" t="s">
        <v>133</v>
      </c>
      <c r="B515" s="2" t="str">
        <f>IFERROR(VLOOKUP(A515,'Aug_2019Sales(Aggregated)'!A:C,3,0),"-")</f>
        <v>COSMETICS</v>
      </c>
      <c r="C515" s="2" t="str">
        <f>IFERROR(VLOOKUP(A515,'Aug_2019Sales(Aggregated)'!A:D,4,0),"-")</f>
        <v>MASKS</v>
      </c>
      <c r="D515" s="2" t="str">
        <f>IF(VLOOKUP(A515,'New Items'!A:B,2,FALSE)="New","Yes","No")</f>
        <v>Yes</v>
      </c>
      <c r="E515" s="2">
        <v>1</v>
      </c>
      <c r="F515" s="3">
        <v>50</v>
      </c>
      <c r="G515" s="3">
        <v>12.75</v>
      </c>
      <c r="H515" s="3">
        <v>50</v>
      </c>
      <c r="I515" s="3">
        <v>37.25</v>
      </c>
      <c r="J515" s="4">
        <v>0.75</v>
      </c>
      <c r="K515" s="2" t="str">
        <f t="shared" ref="K515:K578" si="16">IF(I515&lt;AVERAGE(I:I),"Above Average","Average")</f>
        <v>Above Average</v>
      </c>
      <c r="L515" s="2" t="str">
        <f t="shared" ref="L515:L578" si="17">IF(H515&gt;100,"High Dollar","Standard")</f>
        <v>Standard</v>
      </c>
    </row>
    <row r="516" spans="1:12" x14ac:dyDescent="0.35">
      <c r="A516" s="2" t="s">
        <v>95</v>
      </c>
      <c r="B516" s="2" t="str">
        <f>IFERROR(VLOOKUP(A516,'Aug_2019Sales(Aggregated)'!A:C,3,0),"-")</f>
        <v>COSMETICS</v>
      </c>
      <c r="C516" s="2" t="str">
        <f>IFERROR(VLOOKUP(A516,'Aug_2019Sales(Aggregated)'!A:D,4,0),"-")</f>
        <v>MASKS</v>
      </c>
      <c r="D516" s="2" t="str">
        <f>IF(VLOOKUP(A516,'New Items'!A:B,2,FALSE)="New","Yes","No")</f>
        <v>Yes</v>
      </c>
      <c r="E516" s="2">
        <v>1</v>
      </c>
      <c r="F516" s="3">
        <v>89</v>
      </c>
      <c r="G516" s="3">
        <v>32.520000000000003</v>
      </c>
      <c r="H516" s="3">
        <v>89</v>
      </c>
      <c r="I516" s="3">
        <v>56.48</v>
      </c>
      <c r="J516" s="4">
        <v>0.63</v>
      </c>
      <c r="K516" s="2" t="str">
        <f t="shared" si="16"/>
        <v>Average</v>
      </c>
      <c r="L516" s="2" t="str">
        <f t="shared" si="17"/>
        <v>Standard</v>
      </c>
    </row>
    <row r="517" spans="1:12" x14ac:dyDescent="0.35">
      <c r="A517" s="2" t="s">
        <v>172</v>
      </c>
      <c r="B517" s="2" t="str">
        <f>IFERROR(VLOOKUP(A517,'Aug_2019Sales(Aggregated)'!A:C,3,0),"-")</f>
        <v>COSMETICS</v>
      </c>
      <c r="C517" s="2" t="str">
        <f>IFERROR(VLOOKUP(A517,'Aug_2019Sales(Aggregated)'!A:D,4,0),"-")</f>
        <v>MASKS</v>
      </c>
      <c r="D517" s="2" t="str">
        <f>IF(VLOOKUP(A517,'New Items'!A:B,2,FALSE)="New","Yes","No")</f>
        <v>Yes</v>
      </c>
      <c r="E517" s="2">
        <v>1</v>
      </c>
      <c r="F517" s="3">
        <v>85</v>
      </c>
      <c r="G517" s="3">
        <v>32.5</v>
      </c>
      <c r="H517" s="3">
        <v>85</v>
      </c>
      <c r="I517" s="3">
        <v>52.5</v>
      </c>
      <c r="J517" s="4">
        <v>0.62</v>
      </c>
      <c r="K517" s="2" t="str">
        <f t="shared" si="16"/>
        <v>Above Average</v>
      </c>
      <c r="L517" s="2" t="str">
        <f t="shared" si="17"/>
        <v>Standard</v>
      </c>
    </row>
    <row r="518" spans="1:12" x14ac:dyDescent="0.35">
      <c r="A518" s="2" t="s">
        <v>173</v>
      </c>
      <c r="B518" s="2" t="str">
        <f>IFERROR(VLOOKUP(A518,'Aug_2019Sales(Aggregated)'!A:C,3,0),"-")</f>
        <v>COSMETICS</v>
      </c>
      <c r="C518" s="2" t="str">
        <f>IFERROR(VLOOKUP(A518,'Aug_2019Sales(Aggregated)'!A:D,4,0),"-")</f>
        <v>MASKS</v>
      </c>
      <c r="D518" s="2" t="str">
        <f>IF(VLOOKUP(A518,'New Items'!A:B,2,FALSE)="New","Yes","No")</f>
        <v>Yes</v>
      </c>
      <c r="E518" s="2">
        <v>1</v>
      </c>
      <c r="F518" s="3">
        <v>109</v>
      </c>
      <c r="G518" s="3">
        <v>35.409999999999997</v>
      </c>
      <c r="H518" s="3">
        <v>109</v>
      </c>
      <c r="I518" s="3">
        <v>73.59</v>
      </c>
      <c r="J518" s="4">
        <v>0.68</v>
      </c>
      <c r="K518" s="2" t="str">
        <f t="shared" si="16"/>
        <v>Average</v>
      </c>
      <c r="L518" s="2" t="str">
        <f t="shared" si="17"/>
        <v>High Dollar</v>
      </c>
    </row>
    <row r="519" spans="1:12" x14ac:dyDescent="0.35">
      <c r="A519" s="2" t="s">
        <v>8</v>
      </c>
      <c r="B519" s="2" t="str">
        <f>IFERROR(VLOOKUP(A519,'Aug_2019Sales(Aggregated)'!A:C,3,0),"-")</f>
        <v>-</v>
      </c>
      <c r="C519" s="2" t="str">
        <f>IFERROR(VLOOKUP(A519,'Aug_2019Sales(Aggregated)'!A:D,4,0),"-")</f>
        <v>-</v>
      </c>
      <c r="D519" s="2" t="str">
        <f>IF(VLOOKUP(A519,'New Items'!A:B,2,FALSE)="New","Yes","No")</f>
        <v>Yes</v>
      </c>
      <c r="E519" s="2">
        <v>1</v>
      </c>
      <c r="F519" s="3">
        <v>78</v>
      </c>
      <c r="G519" s="3">
        <v>26.93</v>
      </c>
      <c r="H519" s="3">
        <v>78</v>
      </c>
      <c r="I519" s="3">
        <v>51.07</v>
      </c>
      <c r="J519" s="4">
        <v>0.65</v>
      </c>
      <c r="K519" s="2" t="str">
        <f t="shared" si="16"/>
        <v>Above Average</v>
      </c>
      <c r="L519" s="2" t="str">
        <f t="shared" si="17"/>
        <v>Standard</v>
      </c>
    </row>
    <row r="520" spans="1:12" x14ac:dyDescent="0.35">
      <c r="A520" s="2" t="s">
        <v>174</v>
      </c>
      <c r="B520" s="2" t="str">
        <f>IFERROR(VLOOKUP(A520,'Aug_2019Sales(Aggregated)'!A:C,3,0),"-")</f>
        <v>COSMETICS</v>
      </c>
      <c r="C520" s="2" t="str">
        <f>IFERROR(VLOOKUP(A520,'Aug_2019Sales(Aggregated)'!A:D,4,0),"-")</f>
        <v>MASKS</v>
      </c>
      <c r="D520" s="2" t="str">
        <f>IF(VLOOKUP(A520,'New Items'!A:B,2,FALSE)="New","Yes","No")</f>
        <v>Yes</v>
      </c>
      <c r="E520" s="2">
        <v>2</v>
      </c>
      <c r="F520" s="3">
        <v>110</v>
      </c>
      <c r="G520" s="3">
        <v>32.799999999999997</v>
      </c>
      <c r="H520" s="3">
        <v>55</v>
      </c>
      <c r="I520" s="3">
        <v>77.2</v>
      </c>
      <c r="J520" s="4">
        <v>0.7</v>
      </c>
      <c r="K520" s="2" t="str">
        <f t="shared" si="16"/>
        <v>Average</v>
      </c>
      <c r="L520" s="2" t="str">
        <f t="shared" si="17"/>
        <v>Standard</v>
      </c>
    </row>
    <row r="521" spans="1:12" x14ac:dyDescent="0.35">
      <c r="A521" s="2" t="s">
        <v>11</v>
      </c>
      <c r="B521" s="2" t="str">
        <f>IFERROR(VLOOKUP(A521,'Aug_2019Sales(Aggregated)'!A:C,3,0),"-")</f>
        <v>-</v>
      </c>
      <c r="C521" s="2" t="str">
        <f>IFERROR(VLOOKUP(A521,'Aug_2019Sales(Aggregated)'!A:D,4,0),"-")</f>
        <v>-</v>
      </c>
      <c r="D521" s="2" t="str">
        <f>IF(VLOOKUP(A521,'New Items'!A:B,2,FALSE)="New","Yes","No")</f>
        <v>Yes</v>
      </c>
      <c r="E521" s="2">
        <v>1</v>
      </c>
      <c r="F521" s="3">
        <v>17</v>
      </c>
      <c r="G521" s="3">
        <v>3</v>
      </c>
      <c r="H521" s="3">
        <v>17</v>
      </c>
      <c r="I521" s="3">
        <v>14</v>
      </c>
      <c r="J521" s="4">
        <v>0.82</v>
      </c>
      <c r="K521" s="2" t="str">
        <f t="shared" si="16"/>
        <v>Above Average</v>
      </c>
      <c r="L521" s="2" t="str">
        <f t="shared" si="17"/>
        <v>Standard</v>
      </c>
    </row>
    <row r="522" spans="1:12" x14ac:dyDescent="0.35">
      <c r="A522" s="2" t="s">
        <v>175</v>
      </c>
      <c r="B522" s="2" t="str">
        <f>IFERROR(VLOOKUP(A522,'Aug_2019Sales(Aggregated)'!A:C,3,0),"-")</f>
        <v>-</v>
      </c>
      <c r="C522" s="2" t="str">
        <f>IFERROR(VLOOKUP(A522,'Aug_2019Sales(Aggregated)'!A:D,4,0),"-")</f>
        <v>-</v>
      </c>
      <c r="D522" s="2" t="str">
        <f>IF(VLOOKUP(A522,'New Items'!A:B,2,FALSE)="New","Yes","No")</f>
        <v>Yes</v>
      </c>
      <c r="E522" s="2">
        <v>1</v>
      </c>
      <c r="F522" s="3">
        <v>50</v>
      </c>
      <c r="G522" s="3">
        <v>17.12</v>
      </c>
      <c r="H522" s="3">
        <v>50</v>
      </c>
      <c r="I522" s="3">
        <v>32.880000000000003</v>
      </c>
      <c r="J522" s="4">
        <v>0.66</v>
      </c>
      <c r="K522" s="2" t="str">
        <f t="shared" si="16"/>
        <v>Above Average</v>
      </c>
      <c r="L522" s="2" t="str">
        <f t="shared" si="17"/>
        <v>Standard</v>
      </c>
    </row>
    <row r="523" spans="1:12" x14ac:dyDescent="0.35">
      <c r="A523" s="2" t="s">
        <v>161</v>
      </c>
      <c r="B523" s="2" t="str">
        <f>IFERROR(VLOOKUP(A523,'Aug_2019Sales(Aggregated)'!A:C,3,0),"-")</f>
        <v>-</v>
      </c>
      <c r="C523" s="2" t="str">
        <f>IFERROR(VLOOKUP(A523,'Aug_2019Sales(Aggregated)'!A:D,4,0),"-")</f>
        <v>-</v>
      </c>
      <c r="D523" s="2" t="str">
        <f>IF(VLOOKUP(A523,'New Items'!A:B,2,FALSE)="New","Yes","No")</f>
        <v>Yes</v>
      </c>
      <c r="E523" s="2">
        <v>1</v>
      </c>
      <c r="F523" s="3">
        <v>32</v>
      </c>
      <c r="G523" s="3">
        <v>7.15</v>
      </c>
      <c r="H523" s="3">
        <v>32</v>
      </c>
      <c r="I523" s="3">
        <v>24.85</v>
      </c>
      <c r="J523" s="4">
        <v>0.78</v>
      </c>
      <c r="K523" s="2" t="str">
        <f t="shared" si="16"/>
        <v>Above Average</v>
      </c>
      <c r="L523" s="2" t="str">
        <f t="shared" si="17"/>
        <v>Standard</v>
      </c>
    </row>
    <row r="524" spans="1:12" x14ac:dyDescent="0.35">
      <c r="A524" s="2" t="s">
        <v>176</v>
      </c>
      <c r="B524" s="2" t="str">
        <f>IFERROR(VLOOKUP(A524,'Aug_2019Sales(Aggregated)'!A:C,3,0),"-")</f>
        <v>FITNESS</v>
      </c>
      <c r="C524" s="2" t="str">
        <f>IFERROR(VLOOKUP(A524,'Aug_2019Sales(Aggregated)'!A:D,4,0),"-")</f>
        <v>ACCESSORIES</v>
      </c>
      <c r="D524" s="2" t="str">
        <f>IF(VLOOKUP(A524,'New Items'!A:B,2,FALSE)="New","Yes","No")</f>
        <v>Yes</v>
      </c>
      <c r="E524" s="2">
        <v>1</v>
      </c>
      <c r="F524" s="3">
        <v>2</v>
      </c>
      <c r="G524" s="3">
        <v>0.25</v>
      </c>
      <c r="H524" s="3">
        <v>2</v>
      </c>
      <c r="I524" s="3">
        <v>1.75</v>
      </c>
      <c r="J524" s="4">
        <v>0.88</v>
      </c>
      <c r="K524" s="2" t="str">
        <f t="shared" si="16"/>
        <v>Above Average</v>
      </c>
      <c r="L524" s="2" t="str">
        <f t="shared" si="17"/>
        <v>Standard</v>
      </c>
    </row>
    <row r="525" spans="1:12" x14ac:dyDescent="0.35">
      <c r="A525" s="2" t="s">
        <v>15</v>
      </c>
      <c r="B525" s="2" t="str">
        <f>IFERROR(VLOOKUP(A525,'Aug_2019Sales(Aggregated)'!A:C,3,0),"-")</f>
        <v>FITNESS</v>
      </c>
      <c r="C525" s="2" t="str">
        <f>IFERROR(VLOOKUP(A525,'Aug_2019Sales(Aggregated)'!A:D,4,0),"-")</f>
        <v>ACCESSORIES</v>
      </c>
      <c r="D525" s="2" t="str">
        <f>IF(VLOOKUP(A525,'New Items'!A:B,2,FALSE)="New","Yes","No")</f>
        <v>Yes</v>
      </c>
      <c r="E525" s="2">
        <v>1</v>
      </c>
      <c r="F525" s="3">
        <v>32</v>
      </c>
      <c r="G525" s="3">
        <v>5.5</v>
      </c>
      <c r="H525" s="3">
        <v>32</v>
      </c>
      <c r="I525" s="3">
        <v>26.5</v>
      </c>
      <c r="J525" s="4">
        <v>0.83</v>
      </c>
      <c r="K525" s="2" t="str">
        <f t="shared" si="16"/>
        <v>Above Average</v>
      </c>
      <c r="L525" s="2" t="str">
        <f t="shared" si="17"/>
        <v>Standard</v>
      </c>
    </row>
    <row r="526" spans="1:12" x14ac:dyDescent="0.35">
      <c r="A526" s="2" t="s">
        <v>17</v>
      </c>
      <c r="B526" s="2" t="str">
        <f>IFERROR(VLOOKUP(A526,'Aug_2019Sales(Aggregated)'!A:C,3,0),"-")</f>
        <v>AUTOMOTIVE</v>
      </c>
      <c r="C526" s="2" t="str">
        <f>IFERROR(VLOOKUP(A526,'Aug_2019Sales(Aggregated)'!A:D,4,0),"-")</f>
        <v>RINGS</v>
      </c>
      <c r="D526" s="2" t="str">
        <f>IF(VLOOKUP(A526,'New Items'!A:B,2,FALSE)="New","Yes","No")</f>
        <v>Yes</v>
      </c>
      <c r="E526" s="2">
        <v>3</v>
      </c>
      <c r="F526" s="3">
        <v>75</v>
      </c>
      <c r="G526" s="3">
        <v>18.600000000000001</v>
      </c>
      <c r="H526" s="3">
        <v>25</v>
      </c>
      <c r="I526" s="3">
        <v>56.4</v>
      </c>
      <c r="J526" s="4">
        <v>0.75</v>
      </c>
      <c r="K526" s="2" t="str">
        <f t="shared" si="16"/>
        <v>Average</v>
      </c>
      <c r="L526" s="2" t="str">
        <f t="shared" si="17"/>
        <v>Standard</v>
      </c>
    </row>
    <row r="527" spans="1:12" x14ac:dyDescent="0.35">
      <c r="A527" s="2" t="s">
        <v>20</v>
      </c>
      <c r="B527" s="2" t="str">
        <f>IFERROR(VLOOKUP(A527,'Aug_2019Sales(Aggregated)'!A:C,3,0),"-")</f>
        <v>AUTOMOTIVE</v>
      </c>
      <c r="C527" s="2" t="str">
        <f>IFERROR(VLOOKUP(A527,'Aug_2019Sales(Aggregated)'!A:D,4,0),"-")</f>
        <v>RINGS</v>
      </c>
      <c r="D527" s="2" t="str">
        <f>IF(VLOOKUP(A527,'New Items'!A:B,2,FALSE)="New","Yes","No")</f>
        <v>Yes</v>
      </c>
      <c r="E527" s="2">
        <v>2</v>
      </c>
      <c r="F527" s="3">
        <v>44</v>
      </c>
      <c r="G527" s="3">
        <v>10.5</v>
      </c>
      <c r="H527" s="3">
        <v>22</v>
      </c>
      <c r="I527" s="3">
        <v>33.5</v>
      </c>
      <c r="J527" s="4">
        <v>0.76</v>
      </c>
      <c r="K527" s="2" t="str">
        <f t="shared" si="16"/>
        <v>Above Average</v>
      </c>
      <c r="L527" s="2" t="str">
        <f t="shared" si="17"/>
        <v>Standard</v>
      </c>
    </row>
    <row r="528" spans="1:12" x14ac:dyDescent="0.35">
      <c r="A528" s="2" t="s">
        <v>22</v>
      </c>
      <c r="B528" s="2" t="str">
        <f>IFERROR(VLOOKUP(A528,'Aug_2019Sales(Aggregated)'!A:C,3,0),"-")</f>
        <v>SLEEPWEAR</v>
      </c>
      <c r="C528" s="2" t="str">
        <f>IFERROR(VLOOKUP(A528,'Aug_2019Sales(Aggregated)'!A:D,4,0),"-")</f>
        <v>INTIMATES</v>
      </c>
      <c r="D528" s="2" t="str">
        <f>IF(VLOOKUP(A528,'New Items'!A:B,2,FALSE)="New","Yes","No")</f>
        <v>Yes</v>
      </c>
      <c r="E528" s="2">
        <v>1</v>
      </c>
      <c r="F528" s="3">
        <v>18</v>
      </c>
      <c r="G528" s="3">
        <v>5.4</v>
      </c>
      <c r="H528" s="3">
        <v>18</v>
      </c>
      <c r="I528" s="3">
        <v>12.6</v>
      </c>
      <c r="J528" s="4">
        <v>0.7</v>
      </c>
      <c r="K528" s="2" t="str">
        <f t="shared" si="16"/>
        <v>Above Average</v>
      </c>
      <c r="L528" s="2" t="str">
        <f t="shared" si="17"/>
        <v>Standard</v>
      </c>
    </row>
    <row r="529" spans="1:12" x14ac:dyDescent="0.35">
      <c r="A529" s="2" t="s">
        <v>136</v>
      </c>
      <c r="B529" s="2" t="str">
        <f>IFERROR(VLOOKUP(A529,'Aug_2019Sales(Aggregated)'!A:C,3,0),"-")</f>
        <v>AUTOMOTIVE</v>
      </c>
      <c r="C529" s="2" t="str">
        <f>IFERROR(VLOOKUP(A529,'Aug_2019Sales(Aggregated)'!A:D,4,0),"-")</f>
        <v>RINGS</v>
      </c>
      <c r="D529" s="2" t="str">
        <f>IF(VLOOKUP(A529,'New Items'!A:B,2,FALSE)="New","Yes","No")</f>
        <v>Yes</v>
      </c>
      <c r="E529" s="2">
        <v>7</v>
      </c>
      <c r="F529" s="3">
        <v>56</v>
      </c>
      <c r="G529" s="3">
        <v>12.25</v>
      </c>
      <c r="H529" s="3">
        <v>8</v>
      </c>
      <c r="I529" s="3">
        <v>43.75</v>
      </c>
      <c r="J529" s="4">
        <v>0.78</v>
      </c>
      <c r="K529" s="2" t="str">
        <f t="shared" si="16"/>
        <v>Above Average</v>
      </c>
      <c r="L529" s="2" t="str">
        <f t="shared" si="17"/>
        <v>Standard</v>
      </c>
    </row>
    <row r="530" spans="1:12" x14ac:dyDescent="0.35">
      <c r="A530" s="2" t="s">
        <v>24</v>
      </c>
      <c r="B530" s="2" t="str">
        <f>IFERROR(VLOOKUP(A530,'Aug_2019Sales(Aggregated)'!A:C,3,0),"-")</f>
        <v>ACCESSORIES</v>
      </c>
      <c r="C530" s="2" t="str">
        <f>IFERROR(VLOOKUP(A530,'Aug_2019Sales(Aggregated)'!A:D,4,0),"-")</f>
        <v>RINGS</v>
      </c>
      <c r="D530" s="2" t="str">
        <f>IF(VLOOKUP(A530,'New Items'!A:B,2,FALSE)="New","Yes","No")</f>
        <v>Yes</v>
      </c>
      <c r="E530" s="2">
        <v>1</v>
      </c>
      <c r="F530" s="3">
        <v>15</v>
      </c>
      <c r="G530" s="3">
        <v>2.95</v>
      </c>
      <c r="H530" s="3">
        <v>15</v>
      </c>
      <c r="I530" s="3">
        <v>12.05</v>
      </c>
      <c r="J530" s="4">
        <v>0.8</v>
      </c>
      <c r="K530" s="2" t="str">
        <f t="shared" si="16"/>
        <v>Above Average</v>
      </c>
      <c r="L530" s="2" t="str">
        <f t="shared" si="17"/>
        <v>Standard</v>
      </c>
    </row>
    <row r="531" spans="1:12" x14ac:dyDescent="0.35">
      <c r="A531" s="2" t="s">
        <v>99</v>
      </c>
      <c r="B531" s="2" t="str">
        <f>IFERROR(VLOOKUP(A531,'Aug_2019Sales(Aggregated)'!A:C,3,0),"-")</f>
        <v>GEAR</v>
      </c>
      <c r="C531" s="2" t="str">
        <f>IFERROR(VLOOKUP(A531,'Aug_2019Sales(Aggregated)'!A:D,4,0),"-")</f>
        <v>OUTERWEAR</v>
      </c>
      <c r="D531" s="2" t="str">
        <f>IF(VLOOKUP(A531,'New Items'!A:B,2,FALSE)="New","Yes","No")</f>
        <v>Yes</v>
      </c>
      <c r="E531" s="2">
        <v>4</v>
      </c>
      <c r="F531" s="3">
        <v>40</v>
      </c>
      <c r="G531" s="3">
        <v>8.1999999999999993</v>
      </c>
      <c r="H531" s="3">
        <v>10</v>
      </c>
      <c r="I531" s="3">
        <v>31.8</v>
      </c>
      <c r="J531" s="4">
        <v>0.8</v>
      </c>
      <c r="K531" s="2" t="str">
        <f t="shared" si="16"/>
        <v>Above Average</v>
      </c>
      <c r="L531" s="2" t="str">
        <f t="shared" si="17"/>
        <v>Standard</v>
      </c>
    </row>
    <row r="532" spans="1:12" x14ac:dyDescent="0.35">
      <c r="A532" s="2" t="s">
        <v>100</v>
      </c>
      <c r="B532" s="2" t="str">
        <f>IFERROR(VLOOKUP(A532,'Aug_2019Sales(Aggregated)'!A:C,3,0),"-")</f>
        <v>SLEEPWEAR</v>
      </c>
      <c r="C532" s="2" t="str">
        <f>IFERROR(VLOOKUP(A532,'Aug_2019Sales(Aggregated)'!A:D,4,0),"-")</f>
        <v>INTIMATES</v>
      </c>
      <c r="D532" s="2" t="str">
        <f>IF(VLOOKUP(A532,'New Items'!A:B,2,FALSE)="New","Yes","No")</f>
        <v>Yes</v>
      </c>
      <c r="E532" s="2">
        <v>3</v>
      </c>
      <c r="F532" s="3">
        <v>36.39</v>
      </c>
      <c r="G532" s="3">
        <v>8.9700000000000006</v>
      </c>
      <c r="H532" s="3">
        <v>12.13</v>
      </c>
      <c r="I532" s="3">
        <v>27.42</v>
      </c>
      <c r="J532" s="4">
        <v>0.75</v>
      </c>
      <c r="K532" s="2" t="str">
        <f t="shared" si="16"/>
        <v>Above Average</v>
      </c>
      <c r="L532" s="2" t="str">
        <f t="shared" si="17"/>
        <v>Standard</v>
      </c>
    </row>
    <row r="533" spans="1:12" x14ac:dyDescent="0.35">
      <c r="A533" s="2" t="s">
        <v>27</v>
      </c>
      <c r="B533" s="2" t="str">
        <f>IFERROR(VLOOKUP(A533,'Aug_2019Sales(Aggregated)'!A:C,3,0),"-")</f>
        <v>SLEEPWEAR</v>
      </c>
      <c r="C533" s="2" t="str">
        <f>IFERROR(VLOOKUP(A533,'Aug_2019Sales(Aggregated)'!A:D,4,0),"-")</f>
        <v>INTIMATES</v>
      </c>
      <c r="D533" s="2" t="str">
        <f>IF(VLOOKUP(A533,'New Items'!A:B,2,FALSE)="New","Yes","No")</f>
        <v>Yes</v>
      </c>
      <c r="E533" s="2">
        <v>2</v>
      </c>
      <c r="F533" s="3">
        <v>30</v>
      </c>
      <c r="G533" s="3">
        <v>5.9</v>
      </c>
      <c r="H533" s="3">
        <v>15</v>
      </c>
      <c r="I533" s="3">
        <v>24.1</v>
      </c>
      <c r="J533" s="4">
        <v>0.8</v>
      </c>
      <c r="K533" s="2" t="str">
        <f t="shared" si="16"/>
        <v>Above Average</v>
      </c>
      <c r="L533" s="2" t="str">
        <f t="shared" si="17"/>
        <v>Standard</v>
      </c>
    </row>
    <row r="534" spans="1:12" x14ac:dyDescent="0.35">
      <c r="A534" s="2" t="s">
        <v>177</v>
      </c>
      <c r="B534" s="2" t="str">
        <f>IFERROR(VLOOKUP(A534,'Aug_2019Sales(Aggregated)'!A:C,3,0),"-")</f>
        <v>ELECTRO</v>
      </c>
      <c r="C534" s="2" t="str">
        <f>IFERROR(VLOOKUP(A534,'Aug_2019Sales(Aggregated)'!A:D,4,0),"-")</f>
        <v>ELECTRO ACCESSORIES</v>
      </c>
      <c r="D534" s="2" t="str">
        <f>IF(VLOOKUP(A534,'New Items'!A:B,2,FALSE)="New","Yes","No")</f>
        <v>Yes</v>
      </c>
      <c r="E534" s="2">
        <v>3</v>
      </c>
      <c r="F534" s="3">
        <v>10</v>
      </c>
      <c r="G534" s="3">
        <v>2.25</v>
      </c>
      <c r="H534" s="3">
        <v>3.33</v>
      </c>
      <c r="I534" s="3">
        <v>7.75</v>
      </c>
      <c r="J534" s="4">
        <v>0.78</v>
      </c>
      <c r="K534" s="2" t="str">
        <f t="shared" si="16"/>
        <v>Above Average</v>
      </c>
      <c r="L534" s="2" t="str">
        <f t="shared" si="17"/>
        <v>Standard</v>
      </c>
    </row>
    <row r="535" spans="1:12" x14ac:dyDescent="0.35">
      <c r="A535" s="2" t="s">
        <v>138</v>
      </c>
      <c r="B535" s="2" t="str">
        <f>IFERROR(VLOOKUP(A535,'Aug_2019Sales(Aggregated)'!A:C,3,0),"-")</f>
        <v>ELECTRO</v>
      </c>
      <c r="C535" s="2" t="str">
        <f>IFERROR(VLOOKUP(A535,'Aug_2019Sales(Aggregated)'!A:D,4,0),"-")</f>
        <v>ELECTRO ACCESSORIES</v>
      </c>
      <c r="D535" s="2" t="str">
        <f>IF(VLOOKUP(A535,'New Items'!A:B,2,FALSE)="New","Yes","No")</f>
        <v>Yes</v>
      </c>
      <c r="E535" s="2">
        <v>1</v>
      </c>
      <c r="F535" s="3">
        <v>20</v>
      </c>
      <c r="G535" s="3">
        <v>4.6500000000000004</v>
      </c>
      <c r="H535" s="3">
        <v>20</v>
      </c>
      <c r="I535" s="3">
        <v>15.35</v>
      </c>
      <c r="J535" s="4">
        <v>0.77</v>
      </c>
      <c r="K535" s="2" t="str">
        <f t="shared" si="16"/>
        <v>Above Average</v>
      </c>
      <c r="L535" s="2" t="str">
        <f t="shared" si="17"/>
        <v>Standard</v>
      </c>
    </row>
    <row r="536" spans="1:12" x14ac:dyDescent="0.35">
      <c r="A536" s="2" t="s">
        <v>28</v>
      </c>
      <c r="B536" s="2" t="str">
        <f>IFERROR(VLOOKUP(A536,'Aug_2019Sales(Aggregated)'!A:C,3,0),"-")</f>
        <v>FITNESS</v>
      </c>
      <c r="C536" s="2" t="str">
        <f>IFERROR(VLOOKUP(A536,'Aug_2019Sales(Aggregated)'!A:D,4,0),"-")</f>
        <v>CYCLING</v>
      </c>
      <c r="D536" s="2" t="str">
        <f>IF(VLOOKUP(A536,'New Items'!A:B,2,FALSE)="New","Yes","No")</f>
        <v>Yes</v>
      </c>
      <c r="E536" s="2">
        <v>2</v>
      </c>
      <c r="F536" s="3">
        <v>798</v>
      </c>
      <c r="G536" s="3">
        <v>238</v>
      </c>
      <c r="H536" s="3">
        <v>399</v>
      </c>
      <c r="I536" s="3">
        <v>560</v>
      </c>
      <c r="J536" s="4">
        <v>0.7</v>
      </c>
      <c r="K536" s="2" t="str">
        <f t="shared" si="16"/>
        <v>Average</v>
      </c>
      <c r="L536" s="2" t="str">
        <f t="shared" si="17"/>
        <v>High Dollar</v>
      </c>
    </row>
    <row r="537" spans="1:12" x14ac:dyDescent="0.35">
      <c r="A537" s="2" t="s">
        <v>29</v>
      </c>
      <c r="B537" s="2" t="str">
        <f>IFERROR(VLOOKUP(A537,'Aug_2019Sales(Aggregated)'!A:C,3,0),"-")</f>
        <v>FITNESS</v>
      </c>
      <c r="C537" s="2" t="str">
        <f>IFERROR(VLOOKUP(A537,'Aug_2019Sales(Aggregated)'!A:D,4,0),"-")</f>
        <v>CYCLING</v>
      </c>
      <c r="D537" s="2" t="str">
        <f>IF(VLOOKUP(A537,'New Items'!A:B,2,FALSE)="New","Yes","No")</f>
        <v>Yes</v>
      </c>
      <c r="E537" s="2">
        <v>1</v>
      </c>
      <c r="F537" s="3">
        <v>120.72</v>
      </c>
      <c r="G537" s="3">
        <v>37.840000000000003</v>
      </c>
      <c r="H537" s="3">
        <v>120.72</v>
      </c>
      <c r="I537" s="3">
        <v>82.88</v>
      </c>
      <c r="J537" s="4">
        <v>0.69</v>
      </c>
      <c r="K537" s="2" t="str">
        <f t="shared" si="16"/>
        <v>Average</v>
      </c>
      <c r="L537" s="2" t="str">
        <f t="shared" si="17"/>
        <v>High Dollar</v>
      </c>
    </row>
    <row r="538" spans="1:12" x14ac:dyDescent="0.35">
      <c r="A538" s="2" t="s">
        <v>31</v>
      </c>
      <c r="B538" s="2" t="str">
        <f>IFERROR(VLOOKUP(A538,'Aug_2019Sales(Aggregated)'!A:C,3,0),"-")</f>
        <v>-</v>
      </c>
      <c r="C538" s="2" t="str">
        <f>IFERROR(VLOOKUP(A538,'Aug_2019Sales(Aggregated)'!A:D,4,0),"-")</f>
        <v>-</v>
      </c>
      <c r="D538" s="2" t="str">
        <f>IF(VLOOKUP(A538,'New Items'!A:B,2,FALSE)="New","Yes","No")</f>
        <v>Yes</v>
      </c>
      <c r="E538" s="2">
        <v>1</v>
      </c>
      <c r="F538" s="3">
        <v>649</v>
      </c>
      <c r="G538" s="3">
        <v>241.75</v>
      </c>
      <c r="H538" s="3">
        <v>649</v>
      </c>
      <c r="I538" s="3">
        <v>407.25</v>
      </c>
      <c r="J538" s="4">
        <v>0.63</v>
      </c>
      <c r="K538" s="2" t="str">
        <f t="shared" si="16"/>
        <v>Average</v>
      </c>
      <c r="L538" s="2" t="str">
        <f t="shared" si="17"/>
        <v>High Dollar</v>
      </c>
    </row>
    <row r="539" spans="1:12" x14ac:dyDescent="0.35">
      <c r="A539" s="2" t="s">
        <v>103</v>
      </c>
      <c r="B539" s="2" t="str">
        <f>IFERROR(VLOOKUP(A539,'Aug_2019Sales(Aggregated)'!A:C,3,0),"-")</f>
        <v>ACCESSORIES</v>
      </c>
      <c r="C539" s="2" t="str">
        <f>IFERROR(VLOOKUP(A539,'Aug_2019Sales(Aggregated)'!A:D,4,0),"-")</f>
        <v>IMPULSE</v>
      </c>
      <c r="D539" s="2" t="str">
        <f>IF(VLOOKUP(A539,'New Items'!A:B,2,FALSE)="New","Yes","No")</f>
        <v>Yes</v>
      </c>
      <c r="E539" s="2">
        <v>4</v>
      </c>
      <c r="F539" s="3">
        <v>267.22000000000003</v>
      </c>
      <c r="G539" s="3">
        <v>48</v>
      </c>
      <c r="H539" s="3">
        <v>66.81</v>
      </c>
      <c r="I539" s="3">
        <v>219.22</v>
      </c>
      <c r="J539" s="4">
        <v>0.82</v>
      </c>
      <c r="K539" s="2" t="str">
        <f t="shared" si="16"/>
        <v>Average</v>
      </c>
      <c r="L539" s="2" t="str">
        <f t="shared" si="17"/>
        <v>Standard</v>
      </c>
    </row>
    <row r="540" spans="1:12" x14ac:dyDescent="0.35">
      <c r="A540" s="2" t="s">
        <v>139</v>
      </c>
      <c r="B540" s="2" t="str">
        <f>IFERROR(VLOOKUP(A540,'Aug_2019Sales(Aggregated)'!A:C,3,0),"-")</f>
        <v>ACCESSORIES</v>
      </c>
      <c r="C540" s="2" t="str">
        <f>IFERROR(VLOOKUP(A540,'Aug_2019Sales(Aggregated)'!A:D,4,0),"-")</f>
        <v>IMPULSE</v>
      </c>
      <c r="D540" s="2" t="str">
        <f>IF(VLOOKUP(A540,'New Items'!A:B,2,FALSE)="New","Yes","No")</f>
        <v>Yes</v>
      </c>
      <c r="E540" s="2">
        <v>1</v>
      </c>
      <c r="F540" s="3">
        <v>75</v>
      </c>
      <c r="G540" s="3">
        <v>18.95</v>
      </c>
      <c r="H540" s="3">
        <v>75</v>
      </c>
      <c r="I540" s="3">
        <v>56.05</v>
      </c>
      <c r="J540" s="4">
        <v>0.75</v>
      </c>
      <c r="K540" s="2" t="str">
        <f t="shared" si="16"/>
        <v>Average</v>
      </c>
      <c r="L540" s="2" t="str">
        <f t="shared" si="17"/>
        <v>Standard</v>
      </c>
    </row>
    <row r="541" spans="1:12" x14ac:dyDescent="0.35">
      <c r="A541" s="2" t="s">
        <v>33</v>
      </c>
      <c r="B541" s="2" t="str">
        <f>IFERROR(VLOOKUP(A541,'Aug_2019Sales(Aggregated)'!A:C,3,0),"-")</f>
        <v>ACCESSORIES</v>
      </c>
      <c r="C541" s="2" t="str">
        <f>IFERROR(VLOOKUP(A541,'Aug_2019Sales(Aggregated)'!A:D,4,0),"-")</f>
        <v>IMPULSE</v>
      </c>
      <c r="D541" s="2" t="str">
        <f>IF(VLOOKUP(A541,'New Items'!A:B,2,FALSE)="New","Yes","No")</f>
        <v>Yes</v>
      </c>
      <c r="E541" s="2">
        <v>2</v>
      </c>
      <c r="F541" s="3">
        <v>218</v>
      </c>
      <c r="G541" s="3">
        <v>66.3</v>
      </c>
      <c r="H541" s="3">
        <v>109</v>
      </c>
      <c r="I541" s="3">
        <v>151.69999999999999</v>
      </c>
      <c r="J541" s="4">
        <v>0.7</v>
      </c>
      <c r="K541" s="2" t="str">
        <f t="shared" si="16"/>
        <v>Average</v>
      </c>
      <c r="L541" s="2" t="str">
        <f t="shared" si="17"/>
        <v>High Dollar</v>
      </c>
    </row>
    <row r="542" spans="1:12" x14ac:dyDescent="0.35">
      <c r="A542" s="2" t="s">
        <v>35</v>
      </c>
      <c r="B542" s="2" t="str">
        <f>IFERROR(VLOOKUP(A542,'Aug_2019Sales(Aggregated)'!A:C,3,0),"-")</f>
        <v>ACCESSORIES</v>
      </c>
      <c r="C542" s="2" t="str">
        <f>IFERROR(VLOOKUP(A542,'Aug_2019Sales(Aggregated)'!A:D,4,0),"-")</f>
        <v>BELTS</v>
      </c>
      <c r="D542" s="2" t="str">
        <f>IF(VLOOKUP(A542,'New Items'!A:B,2,FALSE)="New","Yes","No")</f>
        <v>Yes</v>
      </c>
      <c r="E542" s="2">
        <v>1</v>
      </c>
      <c r="F542" s="3">
        <v>36</v>
      </c>
      <c r="G542" s="3">
        <v>11</v>
      </c>
      <c r="H542" s="3">
        <v>36</v>
      </c>
      <c r="I542" s="3">
        <v>25</v>
      </c>
      <c r="J542" s="4">
        <v>0.69</v>
      </c>
      <c r="K542" s="2" t="str">
        <f t="shared" si="16"/>
        <v>Above Average</v>
      </c>
      <c r="L542" s="2" t="str">
        <f t="shared" si="17"/>
        <v>Standard</v>
      </c>
    </row>
    <row r="543" spans="1:12" x14ac:dyDescent="0.35">
      <c r="A543" s="2" t="s">
        <v>38</v>
      </c>
      <c r="B543" s="2" t="str">
        <f>IFERROR(VLOOKUP(A543,'Aug_2019Sales(Aggregated)'!A:C,3,0),"-")</f>
        <v>-</v>
      </c>
      <c r="C543" s="2" t="str">
        <f>IFERROR(VLOOKUP(A543,'Aug_2019Sales(Aggregated)'!A:D,4,0),"-")</f>
        <v>-</v>
      </c>
      <c r="D543" s="2" t="str">
        <f>IF(VLOOKUP(A543,'New Items'!A:B,2,FALSE)="New","Yes","No")</f>
        <v>Yes</v>
      </c>
      <c r="E543" s="2">
        <v>1</v>
      </c>
      <c r="F543" s="3">
        <v>16</v>
      </c>
      <c r="G543" s="3">
        <v>3.7</v>
      </c>
      <c r="H543" s="3">
        <v>16</v>
      </c>
      <c r="I543" s="3">
        <v>12.3</v>
      </c>
      <c r="J543" s="4">
        <v>0.77</v>
      </c>
      <c r="K543" s="2" t="str">
        <f t="shared" si="16"/>
        <v>Above Average</v>
      </c>
      <c r="L543" s="2" t="str">
        <f t="shared" si="17"/>
        <v>Standard</v>
      </c>
    </row>
    <row r="544" spans="1:12" x14ac:dyDescent="0.35">
      <c r="A544" s="2" t="s">
        <v>42</v>
      </c>
      <c r="B544" s="2" t="str">
        <f>IFERROR(VLOOKUP(A544,'Aug_2019Sales(Aggregated)'!A:C,3,0),"-")</f>
        <v>ACCESSORIES</v>
      </c>
      <c r="C544" s="2" t="str">
        <f>IFERROR(VLOOKUP(A544,'Aug_2019Sales(Aggregated)'!A:D,4,0),"-")</f>
        <v>IMPULSE</v>
      </c>
      <c r="D544" s="2" t="str">
        <f>IF(VLOOKUP(A544,'New Items'!A:B,2,FALSE)="New","Yes","No")</f>
        <v>Yes</v>
      </c>
      <c r="E544" s="2">
        <v>1</v>
      </c>
      <c r="F544" s="3">
        <v>29</v>
      </c>
      <c r="G544" s="3">
        <v>11.35</v>
      </c>
      <c r="H544" s="3">
        <v>29</v>
      </c>
      <c r="I544" s="3">
        <v>17.649999999999999</v>
      </c>
      <c r="J544" s="4">
        <v>0.61</v>
      </c>
      <c r="K544" s="2" t="str">
        <f t="shared" si="16"/>
        <v>Above Average</v>
      </c>
      <c r="L544" s="2" t="str">
        <f t="shared" si="17"/>
        <v>Standard</v>
      </c>
    </row>
    <row r="545" spans="1:12" x14ac:dyDescent="0.35">
      <c r="A545" s="2" t="s">
        <v>105</v>
      </c>
      <c r="B545" s="2" t="str">
        <f>IFERROR(VLOOKUP(A545,'Aug_2019Sales(Aggregated)'!A:C,3,0),"-")</f>
        <v>-</v>
      </c>
      <c r="C545" s="2" t="str">
        <f>IFERROR(VLOOKUP(A545,'Aug_2019Sales(Aggregated)'!A:D,4,0),"-")</f>
        <v>-</v>
      </c>
      <c r="D545" s="2" t="str">
        <f>IF(VLOOKUP(A545,'New Items'!A:B,2,FALSE)="New","Yes","No")</f>
        <v>Yes</v>
      </c>
      <c r="E545" s="2">
        <v>2</v>
      </c>
      <c r="F545" s="3">
        <v>58</v>
      </c>
      <c r="G545" s="3">
        <v>16</v>
      </c>
      <c r="H545" s="3">
        <v>29</v>
      </c>
      <c r="I545" s="3">
        <v>42</v>
      </c>
      <c r="J545" s="4">
        <v>0.72</v>
      </c>
      <c r="K545" s="2" t="str">
        <f t="shared" si="16"/>
        <v>Above Average</v>
      </c>
      <c r="L545" s="2" t="str">
        <f t="shared" si="17"/>
        <v>Standard</v>
      </c>
    </row>
    <row r="546" spans="1:12" x14ac:dyDescent="0.35">
      <c r="A546" s="2" t="s">
        <v>44</v>
      </c>
      <c r="B546" s="2" t="str">
        <f>IFERROR(VLOOKUP(A546,'Aug_2019Sales(Aggregated)'!A:C,3,0),"-")</f>
        <v>FITNESS</v>
      </c>
      <c r="C546" s="2" t="str">
        <f>IFERROR(VLOOKUP(A546,'Aug_2019Sales(Aggregated)'!A:D,4,0),"-")</f>
        <v>APPAREL</v>
      </c>
      <c r="D546" s="2" t="str">
        <f>IF(VLOOKUP(A546,'New Items'!A:B,2,FALSE)="New","Yes","No")</f>
        <v>Yes</v>
      </c>
      <c r="E546" s="2">
        <v>2</v>
      </c>
      <c r="F546" s="3">
        <v>198</v>
      </c>
      <c r="G546" s="3">
        <v>64</v>
      </c>
      <c r="H546" s="3">
        <v>99</v>
      </c>
      <c r="I546" s="3">
        <v>134</v>
      </c>
      <c r="J546" s="4">
        <v>0.68</v>
      </c>
      <c r="K546" s="2" t="str">
        <f t="shared" si="16"/>
        <v>Average</v>
      </c>
      <c r="L546" s="2" t="str">
        <f t="shared" si="17"/>
        <v>Standard</v>
      </c>
    </row>
    <row r="547" spans="1:12" x14ac:dyDescent="0.35">
      <c r="A547" s="2" t="s">
        <v>152</v>
      </c>
      <c r="B547" s="2" t="str">
        <f>IFERROR(VLOOKUP(A547,'Aug_2019Sales(Aggregated)'!A:C,3,0),"-")</f>
        <v>FITNESS</v>
      </c>
      <c r="C547" s="2" t="str">
        <f>IFERROR(VLOOKUP(A547,'Aug_2019Sales(Aggregated)'!A:D,4,0),"-")</f>
        <v>APPAREL</v>
      </c>
      <c r="D547" s="2" t="str">
        <f>IF(VLOOKUP(A547,'New Items'!A:B,2,FALSE)="New","Yes","No")</f>
        <v>Yes</v>
      </c>
      <c r="E547" s="2">
        <v>5</v>
      </c>
      <c r="F547" s="3">
        <v>595</v>
      </c>
      <c r="G547" s="3">
        <v>187.5</v>
      </c>
      <c r="H547" s="3">
        <v>119</v>
      </c>
      <c r="I547" s="3">
        <v>407.5</v>
      </c>
      <c r="J547" s="4">
        <v>0.68</v>
      </c>
      <c r="K547" s="2" t="str">
        <f t="shared" si="16"/>
        <v>Average</v>
      </c>
      <c r="L547" s="2" t="str">
        <f t="shared" si="17"/>
        <v>High Dollar</v>
      </c>
    </row>
    <row r="548" spans="1:12" x14ac:dyDescent="0.35">
      <c r="A548" s="2" t="s">
        <v>45</v>
      </c>
      <c r="B548" s="2" t="str">
        <f>IFERROR(VLOOKUP(A548,'Aug_2019Sales(Aggregated)'!A:C,3,0),"-")</f>
        <v>-</v>
      </c>
      <c r="C548" s="2" t="str">
        <f>IFERROR(VLOOKUP(A548,'Aug_2019Sales(Aggregated)'!A:D,4,0),"-")</f>
        <v>-</v>
      </c>
      <c r="D548" s="2" t="str">
        <f>IF(VLOOKUP(A548,'New Items'!A:B,2,FALSE)="New","Yes","No")</f>
        <v>Yes</v>
      </c>
      <c r="E548" s="2">
        <v>2</v>
      </c>
      <c r="F548" s="3">
        <v>158</v>
      </c>
      <c r="G548" s="3">
        <v>60</v>
      </c>
      <c r="H548" s="3">
        <v>79</v>
      </c>
      <c r="I548" s="3">
        <v>98</v>
      </c>
      <c r="J548" s="4">
        <v>0.62</v>
      </c>
      <c r="K548" s="2" t="str">
        <f t="shared" si="16"/>
        <v>Average</v>
      </c>
      <c r="L548" s="2" t="str">
        <f t="shared" si="17"/>
        <v>Standard</v>
      </c>
    </row>
    <row r="549" spans="1:12" x14ac:dyDescent="0.35">
      <c r="A549" s="2" t="s">
        <v>178</v>
      </c>
      <c r="B549" s="2" t="str">
        <f>IFERROR(VLOOKUP(A549,'Aug_2019Sales(Aggregated)'!A:C,3,0),"-")</f>
        <v>FITNESS</v>
      </c>
      <c r="C549" s="2" t="str">
        <f>IFERROR(VLOOKUP(A549,'Aug_2019Sales(Aggregated)'!A:D,4,0),"-")</f>
        <v>WEIGHTS</v>
      </c>
      <c r="D549" s="2" t="str">
        <f>IF(VLOOKUP(A549,'New Items'!A:B,2,FALSE)="New","Yes","No")</f>
        <v>Yes</v>
      </c>
      <c r="E549" s="2">
        <v>1</v>
      </c>
      <c r="F549" s="3">
        <v>59</v>
      </c>
      <c r="G549" s="3">
        <v>20.99</v>
      </c>
      <c r="H549" s="3">
        <v>59</v>
      </c>
      <c r="I549" s="3">
        <v>38.01</v>
      </c>
      <c r="J549" s="4">
        <v>0.64</v>
      </c>
      <c r="K549" s="2" t="str">
        <f t="shared" si="16"/>
        <v>Above Average</v>
      </c>
      <c r="L549" s="2" t="str">
        <f t="shared" si="17"/>
        <v>Standard</v>
      </c>
    </row>
    <row r="550" spans="1:12" x14ac:dyDescent="0.35">
      <c r="A550" s="2" t="s">
        <v>107</v>
      </c>
      <c r="B550" s="2" t="str">
        <f>IFERROR(VLOOKUP(A550,'Aug_2019Sales(Aggregated)'!A:C,3,0),"-")</f>
        <v>ACCESSORIES</v>
      </c>
      <c r="C550" s="2" t="str">
        <f>IFERROR(VLOOKUP(A550,'Aug_2019Sales(Aggregated)'!A:D,4,0),"-")</f>
        <v>RINGS</v>
      </c>
      <c r="D550" s="2" t="str">
        <f>IF(VLOOKUP(A550,'New Items'!A:B,2,FALSE)="New","Yes","No")</f>
        <v>Yes</v>
      </c>
      <c r="E550" s="2">
        <v>1</v>
      </c>
      <c r="F550" s="3">
        <v>18</v>
      </c>
      <c r="G550" s="3">
        <v>4</v>
      </c>
      <c r="H550" s="3">
        <v>18</v>
      </c>
      <c r="I550" s="3">
        <v>14</v>
      </c>
      <c r="J550" s="4">
        <v>0.78</v>
      </c>
      <c r="K550" s="2" t="str">
        <f t="shared" si="16"/>
        <v>Above Average</v>
      </c>
      <c r="L550" s="2" t="str">
        <f t="shared" si="17"/>
        <v>Standard</v>
      </c>
    </row>
    <row r="551" spans="1:12" x14ac:dyDescent="0.35">
      <c r="A551" s="2" t="s">
        <v>48</v>
      </c>
      <c r="B551" s="2" t="str">
        <f>IFERROR(VLOOKUP(A551,'Aug_2019Sales(Aggregated)'!A:C,3,0),"-")</f>
        <v>GEAR</v>
      </c>
      <c r="C551" s="2" t="str">
        <f>IFERROR(VLOOKUP(A551,'Aug_2019Sales(Aggregated)'!A:D,4,0),"-")</f>
        <v>OUTERWEAR</v>
      </c>
      <c r="D551" s="2" t="str">
        <f>IF(VLOOKUP(A551,'New Items'!A:B,2,FALSE)="New","Yes","No")</f>
        <v>Yes</v>
      </c>
      <c r="E551" s="2">
        <v>2</v>
      </c>
      <c r="F551" s="3">
        <v>123.97</v>
      </c>
      <c r="G551" s="3">
        <v>26.48</v>
      </c>
      <c r="H551" s="3">
        <v>61.99</v>
      </c>
      <c r="I551" s="3">
        <v>97.49</v>
      </c>
      <c r="J551" s="4">
        <v>0.79</v>
      </c>
      <c r="K551" s="2" t="str">
        <f t="shared" si="16"/>
        <v>Average</v>
      </c>
      <c r="L551" s="2" t="str">
        <f t="shared" si="17"/>
        <v>Standard</v>
      </c>
    </row>
    <row r="552" spans="1:12" x14ac:dyDescent="0.35">
      <c r="A552" s="2" t="s">
        <v>179</v>
      </c>
      <c r="B552" s="2" t="str">
        <f>IFERROR(VLOOKUP(A552,'Aug_2019Sales(Aggregated)'!A:C,3,0),"-")</f>
        <v>SLEEPWEAR</v>
      </c>
      <c r="C552" s="2" t="str">
        <f>IFERROR(VLOOKUP(A552,'Aug_2019Sales(Aggregated)'!A:D,4,0),"-")</f>
        <v>INTIMATES</v>
      </c>
      <c r="D552" s="2" t="str">
        <f>IF(VLOOKUP(A552,'New Items'!A:B,2,FALSE)="New","Yes","No")</f>
        <v>Yes</v>
      </c>
      <c r="E552" s="2">
        <v>1</v>
      </c>
      <c r="F552" s="3">
        <v>25</v>
      </c>
      <c r="G552" s="3">
        <v>7.35</v>
      </c>
      <c r="H552" s="3">
        <v>25</v>
      </c>
      <c r="I552" s="3">
        <v>17.649999999999999</v>
      </c>
      <c r="J552" s="4">
        <v>0.71</v>
      </c>
      <c r="K552" s="2" t="str">
        <f t="shared" si="16"/>
        <v>Above Average</v>
      </c>
      <c r="L552" s="2" t="str">
        <f t="shared" si="17"/>
        <v>Standard</v>
      </c>
    </row>
    <row r="553" spans="1:12" x14ac:dyDescent="0.35">
      <c r="A553" s="2" t="s">
        <v>164</v>
      </c>
      <c r="B553" s="2" t="str">
        <f>IFERROR(VLOOKUP(A553,'Aug_2019Sales(Aggregated)'!A:C,3,0),"-")</f>
        <v>FITNESS</v>
      </c>
      <c r="C553" s="2" t="str">
        <f>IFERROR(VLOOKUP(A553,'Aug_2019Sales(Aggregated)'!A:D,4,0),"-")</f>
        <v>APPAREL</v>
      </c>
      <c r="D553" s="2" t="str">
        <f>IF(VLOOKUP(A553,'New Items'!A:B,2,FALSE)="New","Yes","No")</f>
        <v>Yes</v>
      </c>
      <c r="E553" s="2">
        <v>3</v>
      </c>
      <c r="F553" s="3">
        <v>207</v>
      </c>
      <c r="G553" s="3">
        <v>54</v>
      </c>
      <c r="H553" s="3">
        <v>69</v>
      </c>
      <c r="I553" s="3">
        <v>153</v>
      </c>
      <c r="J553" s="4">
        <v>0.74</v>
      </c>
      <c r="K553" s="2" t="str">
        <f t="shared" si="16"/>
        <v>Average</v>
      </c>
      <c r="L553" s="2" t="str">
        <f t="shared" si="17"/>
        <v>Standard</v>
      </c>
    </row>
    <row r="554" spans="1:12" x14ac:dyDescent="0.35">
      <c r="A554" s="2" t="s">
        <v>50</v>
      </c>
      <c r="B554" s="2" t="str">
        <f>IFERROR(VLOOKUP(A554,'Aug_2019Sales(Aggregated)'!A:C,3,0),"-")</f>
        <v>-</v>
      </c>
      <c r="C554" s="2" t="str">
        <f>IFERROR(VLOOKUP(A554,'Aug_2019Sales(Aggregated)'!A:D,4,0),"-")</f>
        <v>-</v>
      </c>
      <c r="D554" s="2" t="str">
        <f>IF(VLOOKUP(A554,'New Items'!A:B,2,FALSE)="New","Yes","No")</f>
        <v>Yes</v>
      </c>
      <c r="E554" s="2">
        <v>1</v>
      </c>
      <c r="F554" s="3">
        <v>29</v>
      </c>
      <c r="G554" s="3">
        <v>7.2</v>
      </c>
      <c r="H554" s="3">
        <v>29</v>
      </c>
      <c r="I554" s="3">
        <v>21.8</v>
      </c>
      <c r="J554" s="4">
        <v>0.75</v>
      </c>
      <c r="K554" s="2" t="str">
        <f t="shared" si="16"/>
        <v>Above Average</v>
      </c>
      <c r="L554" s="2" t="str">
        <f t="shared" si="17"/>
        <v>Standard</v>
      </c>
    </row>
    <row r="555" spans="1:12" x14ac:dyDescent="0.35">
      <c r="A555" s="2" t="s">
        <v>112</v>
      </c>
      <c r="B555" s="2" t="str">
        <f>IFERROR(VLOOKUP(A555,'Aug_2019Sales(Aggregated)'!A:C,3,0),"-")</f>
        <v>ELECTRO</v>
      </c>
      <c r="C555" s="2" t="str">
        <f>IFERROR(VLOOKUP(A555,'Aug_2019Sales(Aggregated)'!A:D,4,0),"-")</f>
        <v>AUDIO</v>
      </c>
      <c r="D555" s="2" t="str">
        <f>IF(VLOOKUP(A555,'New Items'!A:B,2,FALSE)="New","Yes","No")</f>
        <v>Yes</v>
      </c>
      <c r="E555" s="2">
        <v>1</v>
      </c>
      <c r="F555" s="3">
        <v>25</v>
      </c>
      <c r="G555" s="3">
        <v>4.75</v>
      </c>
      <c r="H555" s="3">
        <v>25</v>
      </c>
      <c r="I555" s="3">
        <v>20.25</v>
      </c>
      <c r="J555" s="4">
        <v>0.81</v>
      </c>
      <c r="K555" s="2" t="str">
        <f t="shared" si="16"/>
        <v>Above Average</v>
      </c>
      <c r="L555" s="2" t="str">
        <f t="shared" si="17"/>
        <v>Standard</v>
      </c>
    </row>
    <row r="556" spans="1:12" x14ac:dyDescent="0.35">
      <c r="A556" s="2" t="s">
        <v>51</v>
      </c>
      <c r="B556" s="2" t="str">
        <f>IFERROR(VLOOKUP(A556,'Aug_2019Sales(Aggregated)'!A:C,3,0),"-")</f>
        <v>ACCESSORIES</v>
      </c>
      <c r="C556" s="2" t="str">
        <f>IFERROR(VLOOKUP(A556,'Aug_2019Sales(Aggregated)'!A:D,4,0),"-")</f>
        <v>IMPULSE</v>
      </c>
      <c r="D556" s="2" t="str">
        <f>IF(VLOOKUP(A556,'New Items'!A:B,2,FALSE)="New","Yes","No")</f>
        <v>Yes</v>
      </c>
      <c r="E556" s="2">
        <v>1</v>
      </c>
      <c r="F556" s="3">
        <v>99</v>
      </c>
      <c r="G556" s="3">
        <v>24</v>
      </c>
      <c r="H556" s="3">
        <v>99</v>
      </c>
      <c r="I556" s="3">
        <v>75</v>
      </c>
      <c r="J556" s="4">
        <v>0.76</v>
      </c>
      <c r="K556" s="2" t="str">
        <f t="shared" si="16"/>
        <v>Average</v>
      </c>
      <c r="L556" s="2" t="str">
        <f t="shared" si="17"/>
        <v>Standard</v>
      </c>
    </row>
    <row r="557" spans="1:12" x14ac:dyDescent="0.35">
      <c r="A557" s="2" t="s">
        <v>53</v>
      </c>
      <c r="B557" s="2" t="str">
        <f>IFERROR(VLOOKUP(A557,'Aug_2019Sales(Aggregated)'!A:C,3,0),"-")</f>
        <v>-</v>
      </c>
      <c r="C557" s="2" t="str">
        <f>IFERROR(VLOOKUP(A557,'Aug_2019Sales(Aggregated)'!A:D,4,0),"-")</f>
        <v>-</v>
      </c>
      <c r="D557" s="2" t="str">
        <f>IF(VLOOKUP(A557,'New Items'!A:B,2,FALSE)="New","Yes","No")</f>
        <v>Yes</v>
      </c>
      <c r="E557" s="2">
        <v>1</v>
      </c>
      <c r="F557" s="3">
        <v>25</v>
      </c>
      <c r="G557" s="3">
        <v>7.4</v>
      </c>
      <c r="H557" s="3">
        <v>25</v>
      </c>
      <c r="I557" s="3">
        <v>17.600000000000001</v>
      </c>
      <c r="J557" s="4">
        <v>0.7</v>
      </c>
      <c r="K557" s="2" t="str">
        <f t="shared" si="16"/>
        <v>Above Average</v>
      </c>
      <c r="L557" s="2" t="str">
        <f t="shared" si="17"/>
        <v>Standard</v>
      </c>
    </row>
    <row r="558" spans="1:12" x14ac:dyDescent="0.35">
      <c r="A558" s="2" t="s">
        <v>54</v>
      </c>
      <c r="B558" s="2" t="str">
        <f>IFERROR(VLOOKUP(A558,'Aug_2019Sales(Aggregated)'!A:C,3,0),"-")</f>
        <v>-</v>
      </c>
      <c r="C558" s="2" t="str">
        <f>IFERROR(VLOOKUP(A558,'Aug_2019Sales(Aggregated)'!A:D,4,0),"-")</f>
        <v>-</v>
      </c>
      <c r="D558" s="2" t="str">
        <f>IF(VLOOKUP(A558,'New Items'!A:B,2,FALSE)="New","Yes","No")</f>
        <v>Yes</v>
      </c>
      <c r="E558" s="2">
        <v>1</v>
      </c>
      <c r="F558" s="3">
        <v>15</v>
      </c>
      <c r="G558" s="3">
        <v>3.65</v>
      </c>
      <c r="H558" s="3">
        <v>15</v>
      </c>
      <c r="I558" s="3">
        <v>11.35</v>
      </c>
      <c r="J558" s="4">
        <v>0.76</v>
      </c>
      <c r="K558" s="2" t="str">
        <f t="shared" si="16"/>
        <v>Above Average</v>
      </c>
      <c r="L558" s="2" t="str">
        <f t="shared" si="17"/>
        <v>Standard</v>
      </c>
    </row>
    <row r="559" spans="1:12" x14ac:dyDescent="0.35">
      <c r="A559" s="2" t="s">
        <v>55</v>
      </c>
      <c r="B559" s="2" t="str">
        <f>IFERROR(VLOOKUP(A559,'Aug_2019Sales(Aggregated)'!A:C,3,0),"-")</f>
        <v>-</v>
      </c>
      <c r="C559" s="2" t="str">
        <f>IFERROR(VLOOKUP(A559,'Aug_2019Sales(Aggregated)'!A:D,4,0),"-")</f>
        <v>-</v>
      </c>
      <c r="D559" s="2" t="str">
        <f>IF(VLOOKUP(A559,'New Items'!A:B,2,FALSE)="New","Yes","No")</f>
        <v>Yes</v>
      </c>
      <c r="E559" s="2">
        <v>3</v>
      </c>
      <c r="F559" s="3">
        <v>60</v>
      </c>
      <c r="G559" s="3">
        <v>17.7</v>
      </c>
      <c r="H559" s="3">
        <v>20</v>
      </c>
      <c r="I559" s="3">
        <v>42.3</v>
      </c>
      <c r="J559" s="4">
        <v>0.71</v>
      </c>
      <c r="K559" s="2" t="str">
        <f t="shared" si="16"/>
        <v>Above Average</v>
      </c>
      <c r="L559" s="2" t="str">
        <f t="shared" si="17"/>
        <v>Standard</v>
      </c>
    </row>
    <row r="560" spans="1:12" x14ac:dyDescent="0.35">
      <c r="A560" s="2" t="s">
        <v>55</v>
      </c>
      <c r="B560" s="2" t="str">
        <f>IFERROR(VLOOKUP(A560,'Aug_2019Sales(Aggregated)'!A:C,3,0),"-")</f>
        <v>-</v>
      </c>
      <c r="C560" s="2" t="str">
        <f>IFERROR(VLOOKUP(A560,'Aug_2019Sales(Aggregated)'!A:D,4,0),"-")</f>
        <v>-</v>
      </c>
      <c r="D560" s="2" t="str">
        <f>IF(VLOOKUP(A560,'New Items'!A:B,2,FALSE)="New","Yes","No")</f>
        <v>Yes</v>
      </c>
      <c r="E560" s="2">
        <v>2</v>
      </c>
      <c r="F560" s="3">
        <v>70</v>
      </c>
      <c r="G560" s="3">
        <v>23.6</v>
      </c>
      <c r="H560" s="3">
        <v>35</v>
      </c>
      <c r="I560" s="3">
        <v>46.4</v>
      </c>
      <c r="J560" s="4">
        <v>0.66</v>
      </c>
      <c r="K560" s="2" t="str">
        <f t="shared" si="16"/>
        <v>Above Average</v>
      </c>
      <c r="L560" s="2" t="str">
        <f t="shared" si="17"/>
        <v>Standard</v>
      </c>
    </row>
    <row r="561" spans="1:12" x14ac:dyDescent="0.35">
      <c r="A561" s="2" t="s">
        <v>57</v>
      </c>
      <c r="B561" s="2" t="str">
        <f>IFERROR(VLOOKUP(A561,'Aug_2019Sales(Aggregated)'!A:C,3,0),"-")</f>
        <v>-</v>
      </c>
      <c r="C561" s="2" t="str">
        <f>IFERROR(VLOOKUP(A561,'Aug_2019Sales(Aggregated)'!A:D,4,0),"-")</f>
        <v>-</v>
      </c>
      <c r="D561" s="2" t="str">
        <f>IF(VLOOKUP(A561,'New Items'!A:B,2,FALSE)="New","Yes","No")</f>
        <v>Yes</v>
      </c>
      <c r="E561" s="2">
        <v>1</v>
      </c>
      <c r="F561" s="3">
        <v>45</v>
      </c>
      <c r="G561" s="3">
        <v>16.8</v>
      </c>
      <c r="H561" s="3">
        <v>45</v>
      </c>
      <c r="I561" s="3">
        <v>28.2</v>
      </c>
      <c r="J561" s="4">
        <v>0.63</v>
      </c>
      <c r="K561" s="2" t="str">
        <f t="shared" si="16"/>
        <v>Above Average</v>
      </c>
      <c r="L561" s="2" t="str">
        <f t="shared" si="17"/>
        <v>Standard</v>
      </c>
    </row>
    <row r="562" spans="1:12" x14ac:dyDescent="0.35">
      <c r="A562" s="2" t="s">
        <v>115</v>
      </c>
      <c r="B562" s="2" t="str">
        <f>IFERROR(VLOOKUP(A562,'Aug_2019Sales(Aggregated)'!A:C,3,0),"-")</f>
        <v>-</v>
      </c>
      <c r="C562" s="2" t="str">
        <f>IFERROR(VLOOKUP(A562,'Aug_2019Sales(Aggregated)'!A:D,4,0),"-")</f>
        <v>-</v>
      </c>
      <c r="D562" s="2" t="str">
        <f>IF(VLOOKUP(A562,'New Items'!A:B,2,FALSE)="New","Yes","No")</f>
        <v>Yes</v>
      </c>
      <c r="E562" s="2">
        <v>1</v>
      </c>
      <c r="F562" s="3">
        <v>49</v>
      </c>
      <c r="G562" s="3">
        <v>18.2</v>
      </c>
      <c r="H562" s="3">
        <v>49</v>
      </c>
      <c r="I562" s="3">
        <v>30.8</v>
      </c>
      <c r="J562" s="4">
        <v>0.63</v>
      </c>
      <c r="K562" s="2" t="str">
        <f t="shared" si="16"/>
        <v>Above Average</v>
      </c>
      <c r="L562" s="2" t="str">
        <f t="shared" si="17"/>
        <v>Standard</v>
      </c>
    </row>
    <row r="563" spans="1:12" x14ac:dyDescent="0.35">
      <c r="A563" s="2" t="s">
        <v>115</v>
      </c>
      <c r="B563" s="2" t="str">
        <f>IFERROR(VLOOKUP(A563,'Aug_2019Sales(Aggregated)'!A:C,3,0),"-")</f>
        <v>-</v>
      </c>
      <c r="C563" s="2" t="str">
        <f>IFERROR(VLOOKUP(A563,'Aug_2019Sales(Aggregated)'!A:D,4,0),"-")</f>
        <v>-</v>
      </c>
      <c r="D563" s="2" t="str">
        <f>IF(VLOOKUP(A563,'New Items'!A:B,2,FALSE)="New","Yes","No")</f>
        <v>Yes</v>
      </c>
      <c r="E563" s="2">
        <v>1</v>
      </c>
      <c r="F563" s="3">
        <v>49</v>
      </c>
      <c r="G563" s="3">
        <v>18.2</v>
      </c>
      <c r="H563" s="3">
        <v>49</v>
      </c>
      <c r="I563" s="3">
        <v>30.8</v>
      </c>
      <c r="J563" s="4">
        <v>0.63</v>
      </c>
      <c r="K563" s="2" t="str">
        <f t="shared" si="16"/>
        <v>Above Average</v>
      </c>
      <c r="L563" s="2" t="str">
        <f t="shared" si="17"/>
        <v>Standard</v>
      </c>
    </row>
    <row r="564" spans="1:12" x14ac:dyDescent="0.35">
      <c r="A564" s="2" t="s">
        <v>60</v>
      </c>
      <c r="B564" s="2" t="str">
        <f>IFERROR(VLOOKUP(A564,'Aug_2019Sales(Aggregated)'!A:C,3,0),"-")</f>
        <v>-</v>
      </c>
      <c r="C564" s="2" t="str">
        <f>IFERROR(VLOOKUP(A564,'Aug_2019Sales(Aggregated)'!A:D,4,0),"-")</f>
        <v>-</v>
      </c>
      <c r="D564" s="2" t="str">
        <f>IF(VLOOKUP(A564,'New Items'!A:B,2,FALSE)="New","Yes","No")</f>
        <v>Yes</v>
      </c>
      <c r="E564" s="2">
        <v>4</v>
      </c>
      <c r="F564" s="3">
        <v>116</v>
      </c>
      <c r="G564" s="3">
        <v>40.799999999999997</v>
      </c>
      <c r="H564" s="3">
        <v>29</v>
      </c>
      <c r="I564" s="3">
        <v>75.2</v>
      </c>
      <c r="J564" s="4">
        <v>0.65</v>
      </c>
      <c r="K564" s="2" t="str">
        <f t="shared" si="16"/>
        <v>Average</v>
      </c>
      <c r="L564" s="2" t="str">
        <f t="shared" si="17"/>
        <v>Standard</v>
      </c>
    </row>
    <row r="565" spans="1:12" x14ac:dyDescent="0.35">
      <c r="A565" s="2" t="s">
        <v>61</v>
      </c>
      <c r="B565" s="2" t="str">
        <f>IFERROR(VLOOKUP(A565,'Aug_2019Sales(Aggregated)'!A:C,3,0),"-")</f>
        <v>-</v>
      </c>
      <c r="C565" s="2" t="str">
        <f>IFERROR(VLOOKUP(A565,'Aug_2019Sales(Aggregated)'!A:D,4,0),"-")</f>
        <v>-</v>
      </c>
      <c r="D565" s="2" t="str">
        <f>IF(VLOOKUP(A565,'New Items'!A:B,2,FALSE)="New","Yes","No")</f>
        <v>Yes</v>
      </c>
      <c r="E565" s="2">
        <v>3</v>
      </c>
      <c r="F565" s="3">
        <v>195</v>
      </c>
      <c r="G565" s="3">
        <v>72</v>
      </c>
      <c r="H565" s="3">
        <v>65</v>
      </c>
      <c r="I565" s="3">
        <v>123</v>
      </c>
      <c r="J565" s="4">
        <v>0.63</v>
      </c>
      <c r="K565" s="2" t="str">
        <f t="shared" si="16"/>
        <v>Average</v>
      </c>
      <c r="L565" s="2" t="str">
        <f t="shared" si="17"/>
        <v>Standard</v>
      </c>
    </row>
    <row r="566" spans="1:12" x14ac:dyDescent="0.35">
      <c r="A566" s="2" t="s">
        <v>61</v>
      </c>
      <c r="B566" s="2" t="str">
        <f>IFERROR(VLOOKUP(A566,'Aug_2019Sales(Aggregated)'!A:C,3,0),"-")</f>
        <v>-</v>
      </c>
      <c r="C566" s="2" t="str">
        <f>IFERROR(VLOOKUP(A566,'Aug_2019Sales(Aggregated)'!A:D,4,0),"-")</f>
        <v>-</v>
      </c>
      <c r="D566" s="2" t="str">
        <f>IF(VLOOKUP(A566,'New Items'!A:B,2,FALSE)="New","Yes","No")</f>
        <v>Yes</v>
      </c>
      <c r="E566" s="2">
        <v>3</v>
      </c>
      <c r="F566" s="3">
        <v>195</v>
      </c>
      <c r="G566" s="3">
        <v>72</v>
      </c>
      <c r="H566" s="3">
        <v>65</v>
      </c>
      <c r="I566" s="3">
        <v>123</v>
      </c>
      <c r="J566" s="4">
        <v>0.63</v>
      </c>
      <c r="K566" s="2" t="str">
        <f t="shared" si="16"/>
        <v>Average</v>
      </c>
      <c r="L566" s="2" t="str">
        <f t="shared" si="17"/>
        <v>Standard</v>
      </c>
    </row>
    <row r="567" spans="1:12" x14ac:dyDescent="0.35">
      <c r="A567" s="2" t="s">
        <v>141</v>
      </c>
      <c r="B567" s="2" t="str">
        <f>IFERROR(VLOOKUP(A567,'Aug_2019Sales(Aggregated)'!A:C,3,0),"-")</f>
        <v>-</v>
      </c>
      <c r="C567" s="2" t="str">
        <f>IFERROR(VLOOKUP(A567,'Aug_2019Sales(Aggregated)'!A:D,4,0),"-")</f>
        <v>-</v>
      </c>
      <c r="D567" s="2" t="str">
        <f>IF(VLOOKUP(A567,'New Items'!A:B,2,FALSE)="New","Yes","No")</f>
        <v>Yes</v>
      </c>
      <c r="E567" s="2">
        <v>2</v>
      </c>
      <c r="F567" s="3">
        <v>58</v>
      </c>
      <c r="G567" s="3">
        <v>18.600000000000001</v>
      </c>
      <c r="H567" s="3">
        <v>29</v>
      </c>
      <c r="I567" s="3">
        <v>39.4</v>
      </c>
      <c r="J567" s="4">
        <v>0.68</v>
      </c>
      <c r="K567" s="2" t="str">
        <f t="shared" si="16"/>
        <v>Above Average</v>
      </c>
      <c r="L567" s="2" t="str">
        <f t="shared" si="17"/>
        <v>Standard</v>
      </c>
    </row>
    <row r="568" spans="1:12" x14ac:dyDescent="0.35">
      <c r="A568" s="2" t="s">
        <v>166</v>
      </c>
      <c r="B568" s="2" t="str">
        <f>IFERROR(VLOOKUP(A568,'Aug_2019Sales(Aggregated)'!A:C,3,0),"-")</f>
        <v>FITNESS</v>
      </c>
      <c r="C568" s="2" t="str">
        <f>IFERROR(VLOOKUP(A568,'Aug_2019Sales(Aggregated)'!A:D,4,0),"-")</f>
        <v>LOWER BODY</v>
      </c>
      <c r="D568" s="2" t="str">
        <f>IF(VLOOKUP(A568,'New Items'!A:B,2,FALSE)="New","Yes","No")</f>
        <v>Yes</v>
      </c>
      <c r="E568" s="2">
        <v>1</v>
      </c>
      <c r="F568" s="3">
        <v>35</v>
      </c>
      <c r="G568" s="3">
        <v>9.9499999999999993</v>
      </c>
      <c r="H568" s="3">
        <v>35</v>
      </c>
      <c r="I568" s="3">
        <v>25.05</v>
      </c>
      <c r="J568" s="4">
        <v>0.72</v>
      </c>
      <c r="K568" s="2" t="str">
        <f t="shared" si="16"/>
        <v>Above Average</v>
      </c>
      <c r="L568" s="2" t="str">
        <f t="shared" si="17"/>
        <v>Standard</v>
      </c>
    </row>
    <row r="569" spans="1:12" x14ac:dyDescent="0.35">
      <c r="A569" s="2" t="s">
        <v>64</v>
      </c>
      <c r="B569" s="2" t="str">
        <f>IFERROR(VLOOKUP(A569,'Aug_2019Sales(Aggregated)'!A:C,3,0),"-")</f>
        <v>ESSENTIALS</v>
      </c>
      <c r="C569" s="2" t="str">
        <f>IFERROR(VLOOKUP(A569,'Aug_2019Sales(Aggregated)'!A:D,4,0),"-")</f>
        <v>BODY CARE</v>
      </c>
      <c r="D569" s="2" t="str">
        <f>IF(VLOOKUP(A569,'New Items'!A:B,2,FALSE)="New","Yes","No")</f>
        <v>Yes</v>
      </c>
      <c r="E569" s="2">
        <v>1</v>
      </c>
      <c r="F569" s="3">
        <v>11</v>
      </c>
      <c r="G569" s="3">
        <v>2.8</v>
      </c>
      <c r="H569" s="3">
        <v>11</v>
      </c>
      <c r="I569" s="3">
        <v>8.1999999999999993</v>
      </c>
      <c r="J569" s="4">
        <v>0.75</v>
      </c>
      <c r="K569" s="2" t="str">
        <f t="shared" si="16"/>
        <v>Above Average</v>
      </c>
      <c r="L569" s="2" t="str">
        <f t="shared" si="17"/>
        <v>Standard</v>
      </c>
    </row>
    <row r="570" spans="1:12" x14ac:dyDescent="0.35">
      <c r="A570" s="2" t="s">
        <v>67</v>
      </c>
      <c r="B570" s="2" t="str">
        <f>IFERROR(VLOOKUP(A570,'Aug_2019Sales(Aggregated)'!A:C,3,0),"-")</f>
        <v>FITNESS</v>
      </c>
      <c r="C570" s="2" t="str">
        <f>IFERROR(VLOOKUP(A570,'Aug_2019Sales(Aggregated)'!A:D,4,0),"-")</f>
        <v>MAT</v>
      </c>
      <c r="D570" s="2" t="str">
        <f>IF(VLOOKUP(A570,'New Items'!A:B,2,FALSE)="New","Yes","No")</f>
        <v>Yes</v>
      </c>
      <c r="E570" s="2">
        <v>5</v>
      </c>
      <c r="F570" s="3">
        <v>190</v>
      </c>
      <c r="G570" s="3">
        <v>54.75</v>
      </c>
      <c r="H570" s="3">
        <v>38</v>
      </c>
      <c r="I570" s="3">
        <v>135.25</v>
      </c>
      <c r="J570" s="4">
        <v>0.71</v>
      </c>
      <c r="K570" s="2" t="str">
        <f t="shared" si="16"/>
        <v>Average</v>
      </c>
      <c r="L570" s="2" t="str">
        <f t="shared" si="17"/>
        <v>Standard</v>
      </c>
    </row>
    <row r="571" spans="1:12" x14ac:dyDescent="0.35">
      <c r="A571" s="2" t="s">
        <v>118</v>
      </c>
      <c r="B571" s="2" t="str">
        <f>IFERROR(VLOOKUP(A571,'Aug_2019Sales(Aggregated)'!A:C,3,0),"-")</f>
        <v>ACCESSORIES</v>
      </c>
      <c r="C571" s="2" t="str">
        <f>IFERROR(VLOOKUP(A571,'Aug_2019Sales(Aggregated)'!A:D,4,0),"-")</f>
        <v>RINGS</v>
      </c>
      <c r="D571" s="2" t="str">
        <f>IF(VLOOKUP(A571,'New Items'!A:B,2,FALSE)="New","Yes","No")</f>
        <v>Yes</v>
      </c>
      <c r="E571" s="2">
        <v>1</v>
      </c>
      <c r="F571" s="3">
        <v>17</v>
      </c>
      <c r="G571" s="3">
        <v>6.75</v>
      </c>
      <c r="H571" s="3">
        <v>17</v>
      </c>
      <c r="I571" s="3">
        <v>10.25</v>
      </c>
      <c r="J571" s="4">
        <v>0.6</v>
      </c>
      <c r="K571" s="2" t="str">
        <f t="shared" si="16"/>
        <v>Above Average</v>
      </c>
      <c r="L571" s="2" t="str">
        <f t="shared" si="17"/>
        <v>Standard</v>
      </c>
    </row>
    <row r="572" spans="1:12" x14ac:dyDescent="0.35">
      <c r="A572" s="2" t="s">
        <v>68</v>
      </c>
      <c r="B572" s="2" t="str">
        <f>IFERROR(VLOOKUP(A572,'Aug_2019Sales(Aggregated)'!A:C,3,0),"-")</f>
        <v>ACCESSORIES</v>
      </c>
      <c r="C572" s="2" t="str">
        <f>IFERROR(VLOOKUP(A572,'Aug_2019Sales(Aggregated)'!A:D,4,0),"-")</f>
        <v>RINGS</v>
      </c>
      <c r="D572" s="2" t="str">
        <f>IF(VLOOKUP(A572,'New Items'!A:B,2,FALSE)="New","Yes","No")</f>
        <v>Yes</v>
      </c>
      <c r="E572" s="2">
        <v>2</v>
      </c>
      <c r="F572" s="3">
        <v>24</v>
      </c>
      <c r="G572" s="3">
        <v>4.74</v>
      </c>
      <c r="H572" s="3">
        <v>12</v>
      </c>
      <c r="I572" s="3">
        <v>19.260000000000002</v>
      </c>
      <c r="J572" s="4">
        <v>0.8</v>
      </c>
      <c r="K572" s="2" t="str">
        <f t="shared" si="16"/>
        <v>Above Average</v>
      </c>
      <c r="L572" s="2" t="str">
        <f t="shared" si="17"/>
        <v>Standard</v>
      </c>
    </row>
    <row r="573" spans="1:12" x14ac:dyDescent="0.35">
      <c r="A573" s="2" t="s">
        <v>72</v>
      </c>
      <c r="B573" s="2" t="str">
        <f>IFERROR(VLOOKUP(A573,'Aug_2019Sales(Aggregated)'!A:C,3,0),"-")</f>
        <v>GEAR</v>
      </c>
      <c r="C573" s="2" t="str">
        <f>IFERROR(VLOOKUP(A573,'Aug_2019Sales(Aggregated)'!A:D,4,0),"-")</f>
        <v>OUTERWEAR</v>
      </c>
      <c r="D573" s="2" t="str">
        <f>IF(VLOOKUP(A573,'New Items'!A:B,2,FALSE)="New","Yes","No")</f>
        <v>Yes</v>
      </c>
      <c r="E573" s="2">
        <v>1</v>
      </c>
      <c r="F573" s="3">
        <v>115</v>
      </c>
      <c r="G573" s="3">
        <v>42.08</v>
      </c>
      <c r="H573" s="3">
        <v>115</v>
      </c>
      <c r="I573" s="3">
        <v>72.92</v>
      </c>
      <c r="J573" s="4">
        <v>0.63</v>
      </c>
      <c r="K573" s="2" t="str">
        <f t="shared" si="16"/>
        <v>Average</v>
      </c>
      <c r="L573" s="2" t="str">
        <f t="shared" si="17"/>
        <v>High Dollar</v>
      </c>
    </row>
    <row r="574" spans="1:12" x14ac:dyDescent="0.35">
      <c r="A574" s="2" t="s">
        <v>73</v>
      </c>
      <c r="B574" s="2" t="str">
        <f>IFERROR(VLOOKUP(A574,'Aug_2019Sales(Aggregated)'!A:C,3,0),"-")</f>
        <v>-</v>
      </c>
      <c r="C574" s="2" t="str">
        <f>IFERROR(VLOOKUP(A574,'Aug_2019Sales(Aggregated)'!A:D,4,0),"-")</f>
        <v>-</v>
      </c>
      <c r="D574" s="2" t="str">
        <f>IF(VLOOKUP(A574,'New Items'!A:B,2,FALSE)="New","Yes","No")</f>
        <v>Yes</v>
      </c>
      <c r="E574" s="2">
        <v>1</v>
      </c>
      <c r="F574" s="3">
        <v>40</v>
      </c>
      <c r="G574" s="3">
        <v>10.55</v>
      </c>
      <c r="H574" s="3">
        <v>40</v>
      </c>
      <c r="I574" s="3">
        <v>29.45</v>
      </c>
      <c r="J574" s="4">
        <v>0.74</v>
      </c>
      <c r="K574" s="2" t="str">
        <f t="shared" si="16"/>
        <v>Above Average</v>
      </c>
      <c r="L574" s="2" t="str">
        <f t="shared" si="17"/>
        <v>Standard</v>
      </c>
    </row>
    <row r="575" spans="1:12" x14ac:dyDescent="0.35">
      <c r="A575" s="2" t="s">
        <v>73</v>
      </c>
      <c r="B575" s="2" t="str">
        <f>IFERROR(VLOOKUP(A575,'Aug_2019Sales(Aggregated)'!A:C,3,0),"-")</f>
        <v>-</v>
      </c>
      <c r="C575" s="2" t="str">
        <f>IFERROR(VLOOKUP(A575,'Aug_2019Sales(Aggregated)'!A:D,4,0),"-")</f>
        <v>-</v>
      </c>
      <c r="D575" s="2" t="str">
        <f>IF(VLOOKUP(A575,'New Items'!A:B,2,FALSE)="New","Yes","No")</f>
        <v>Yes</v>
      </c>
      <c r="E575" s="2">
        <v>2</v>
      </c>
      <c r="F575" s="3">
        <v>80</v>
      </c>
      <c r="G575" s="3">
        <v>21.1</v>
      </c>
      <c r="H575" s="3">
        <v>40</v>
      </c>
      <c r="I575" s="3">
        <v>58.9</v>
      </c>
      <c r="J575" s="4">
        <v>0.74</v>
      </c>
      <c r="K575" s="2" t="str">
        <f t="shared" si="16"/>
        <v>Average</v>
      </c>
      <c r="L575" s="2" t="str">
        <f t="shared" si="17"/>
        <v>Standard</v>
      </c>
    </row>
    <row r="576" spans="1:12" x14ac:dyDescent="0.35">
      <c r="A576" s="2" t="s">
        <v>73</v>
      </c>
      <c r="B576" s="2" t="str">
        <f>IFERROR(VLOOKUP(A576,'Aug_2019Sales(Aggregated)'!A:C,3,0),"-")</f>
        <v>-</v>
      </c>
      <c r="C576" s="2" t="str">
        <f>IFERROR(VLOOKUP(A576,'Aug_2019Sales(Aggregated)'!A:D,4,0),"-")</f>
        <v>-</v>
      </c>
      <c r="D576" s="2" t="str">
        <f>IF(VLOOKUP(A576,'New Items'!A:B,2,FALSE)="New","Yes","No")</f>
        <v>Yes</v>
      </c>
      <c r="E576" s="2">
        <v>1</v>
      </c>
      <c r="F576" s="3">
        <v>40</v>
      </c>
      <c r="G576" s="3">
        <v>10.55</v>
      </c>
      <c r="H576" s="3">
        <v>40</v>
      </c>
      <c r="I576" s="3">
        <v>29.45</v>
      </c>
      <c r="J576" s="4">
        <v>0.74</v>
      </c>
      <c r="K576" s="2" t="str">
        <f t="shared" si="16"/>
        <v>Above Average</v>
      </c>
      <c r="L576" s="2" t="str">
        <f t="shared" si="17"/>
        <v>Standard</v>
      </c>
    </row>
    <row r="577" spans="1:12" x14ac:dyDescent="0.35">
      <c r="A577" s="2" t="s">
        <v>74</v>
      </c>
      <c r="B577" s="2" t="str">
        <f>IFERROR(VLOOKUP(A577,'Aug_2019Sales(Aggregated)'!A:C,3,0),"-")</f>
        <v>-</v>
      </c>
      <c r="C577" s="2" t="str">
        <f>IFERROR(VLOOKUP(A577,'Aug_2019Sales(Aggregated)'!A:D,4,0),"-")</f>
        <v>-</v>
      </c>
      <c r="D577" s="2" t="str">
        <f>IF(VLOOKUP(A577,'New Items'!A:B,2,FALSE)="New","Yes","No")</f>
        <v>Yes</v>
      </c>
      <c r="E577" s="2">
        <v>1</v>
      </c>
      <c r="F577" s="3">
        <v>25</v>
      </c>
      <c r="G577" s="3">
        <v>4.4000000000000004</v>
      </c>
      <c r="H577" s="3">
        <v>25</v>
      </c>
      <c r="I577" s="3">
        <v>20.6</v>
      </c>
      <c r="J577" s="4">
        <v>0.82</v>
      </c>
      <c r="K577" s="2" t="str">
        <f t="shared" si="16"/>
        <v>Above Average</v>
      </c>
      <c r="L577" s="2" t="str">
        <f t="shared" si="17"/>
        <v>Standard</v>
      </c>
    </row>
    <row r="578" spans="1:12" x14ac:dyDescent="0.35">
      <c r="A578" s="2" t="s">
        <v>119</v>
      </c>
      <c r="B578" s="2" t="str">
        <f>IFERROR(VLOOKUP(A578,'Aug_2019Sales(Aggregated)'!A:C,3,0),"-")</f>
        <v>-</v>
      </c>
      <c r="C578" s="2" t="str">
        <f>IFERROR(VLOOKUP(A578,'Aug_2019Sales(Aggregated)'!A:D,4,0),"-")</f>
        <v>-</v>
      </c>
      <c r="D578" s="2" t="str">
        <f>IF(VLOOKUP(A578,'New Items'!A:B,2,FALSE)="New","Yes","No")</f>
        <v>Yes</v>
      </c>
      <c r="E578" s="2">
        <v>1</v>
      </c>
      <c r="F578" s="3">
        <v>29</v>
      </c>
      <c r="G578" s="3">
        <v>5.69</v>
      </c>
      <c r="H578" s="3">
        <v>29</v>
      </c>
      <c r="I578" s="3">
        <v>23.31</v>
      </c>
      <c r="J578" s="4">
        <v>0.8</v>
      </c>
      <c r="K578" s="2" t="str">
        <f t="shared" si="16"/>
        <v>Above Average</v>
      </c>
      <c r="L578" s="2" t="str">
        <f t="shared" si="17"/>
        <v>Standard</v>
      </c>
    </row>
    <row r="579" spans="1:12" x14ac:dyDescent="0.35">
      <c r="A579" s="2" t="s">
        <v>119</v>
      </c>
      <c r="B579" s="2" t="str">
        <f>IFERROR(VLOOKUP(A579,'Aug_2019Sales(Aggregated)'!A:C,3,0),"-")</f>
        <v>-</v>
      </c>
      <c r="C579" s="2" t="str">
        <f>IFERROR(VLOOKUP(A579,'Aug_2019Sales(Aggregated)'!A:D,4,0),"-")</f>
        <v>-</v>
      </c>
      <c r="D579" s="2" t="str">
        <f>IF(VLOOKUP(A579,'New Items'!A:B,2,FALSE)="New","Yes","No")</f>
        <v>Yes</v>
      </c>
      <c r="E579" s="2">
        <v>1</v>
      </c>
      <c r="F579" s="3">
        <v>29</v>
      </c>
      <c r="G579" s="3">
        <v>5.69</v>
      </c>
      <c r="H579" s="3">
        <v>29</v>
      </c>
      <c r="I579" s="3">
        <v>23.31</v>
      </c>
      <c r="J579" s="4">
        <v>0.8</v>
      </c>
      <c r="K579" s="2" t="str">
        <f t="shared" ref="K579:K642" si="18">IF(I579&lt;AVERAGE(I:I),"Above Average","Average")</f>
        <v>Above Average</v>
      </c>
      <c r="L579" s="2" t="str">
        <f t="shared" ref="L579:L642" si="19">IF(H579&gt;100,"High Dollar","Standard")</f>
        <v>Standard</v>
      </c>
    </row>
    <row r="580" spans="1:12" x14ac:dyDescent="0.35">
      <c r="A580" s="2" t="s">
        <v>120</v>
      </c>
      <c r="B580" s="2" t="str">
        <f>IFERROR(VLOOKUP(A580,'Aug_2019Sales(Aggregated)'!A:C,3,0),"-")</f>
        <v>-</v>
      </c>
      <c r="C580" s="2" t="str">
        <f>IFERROR(VLOOKUP(A580,'Aug_2019Sales(Aggregated)'!A:D,4,0),"-")</f>
        <v>-</v>
      </c>
      <c r="D580" s="2" t="str">
        <f>IF(VLOOKUP(A580,'New Items'!A:B,2,FALSE)="New","Yes","No")</f>
        <v>Yes</v>
      </c>
      <c r="E580" s="2">
        <v>1</v>
      </c>
      <c r="F580" s="3">
        <v>29</v>
      </c>
      <c r="G580" s="3">
        <v>5.69</v>
      </c>
      <c r="H580" s="3">
        <v>29</v>
      </c>
      <c r="I580" s="3">
        <v>23.31</v>
      </c>
      <c r="J580" s="4">
        <v>0.8</v>
      </c>
      <c r="K580" s="2" t="str">
        <f t="shared" si="18"/>
        <v>Above Average</v>
      </c>
      <c r="L580" s="2" t="str">
        <f t="shared" si="19"/>
        <v>Standard</v>
      </c>
    </row>
    <row r="581" spans="1:12" x14ac:dyDescent="0.35">
      <c r="A581" s="2" t="s">
        <v>120</v>
      </c>
      <c r="B581" s="2" t="str">
        <f>IFERROR(VLOOKUP(A581,'Aug_2019Sales(Aggregated)'!A:C,3,0),"-")</f>
        <v>-</v>
      </c>
      <c r="C581" s="2" t="str">
        <f>IFERROR(VLOOKUP(A581,'Aug_2019Sales(Aggregated)'!A:D,4,0),"-")</f>
        <v>-</v>
      </c>
      <c r="D581" s="2" t="str">
        <f>IF(VLOOKUP(A581,'New Items'!A:B,2,FALSE)="New","Yes","No")</f>
        <v>Yes</v>
      </c>
      <c r="E581" s="2">
        <v>1</v>
      </c>
      <c r="F581" s="3">
        <v>36.090000000000003</v>
      </c>
      <c r="G581" s="3">
        <v>5.69</v>
      </c>
      <c r="H581" s="3">
        <v>36.090000000000003</v>
      </c>
      <c r="I581" s="3">
        <v>30.4</v>
      </c>
      <c r="J581" s="4">
        <v>0.84</v>
      </c>
      <c r="K581" s="2" t="str">
        <f t="shared" si="18"/>
        <v>Above Average</v>
      </c>
      <c r="L581" s="2" t="str">
        <f t="shared" si="19"/>
        <v>Standard</v>
      </c>
    </row>
    <row r="582" spans="1:12" x14ac:dyDescent="0.35">
      <c r="A582" s="2" t="s">
        <v>77</v>
      </c>
      <c r="B582" s="2" t="str">
        <f>IFERROR(VLOOKUP(A582,'Aug_2019Sales(Aggregated)'!A:C,3,0),"-")</f>
        <v>-</v>
      </c>
      <c r="C582" s="2" t="str">
        <f>IFERROR(VLOOKUP(A582,'Aug_2019Sales(Aggregated)'!A:D,4,0),"-")</f>
        <v>-</v>
      </c>
      <c r="D582" s="2" t="str">
        <f>IF(VLOOKUP(A582,'New Items'!A:B,2,FALSE)="New","Yes","No")</f>
        <v>Yes</v>
      </c>
      <c r="E582" s="2">
        <v>1</v>
      </c>
      <c r="F582" s="3">
        <v>40</v>
      </c>
      <c r="G582" s="3">
        <v>12.35</v>
      </c>
      <c r="H582" s="3">
        <v>40</v>
      </c>
      <c r="I582" s="3">
        <v>27.65</v>
      </c>
      <c r="J582" s="4">
        <v>0.69</v>
      </c>
      <c r="K582" s="2" t="str">
        <f t="shared" si="18"/>
        <v>Above Average</v>
      </c>
      <c r="L582" s="2" t="str">
        <f t="shared" si="19"/>
        <v>Standard</v>
      </c>
    </row>
    <row r="583" spans="1:12" x14ac:dyDescent="0.35">
      <c r="A583" s="2" t="s">
        <v>168</v>
      </c>
      <c r="B583" s="2" t="str">
        <f>IFERROR(VLOOKUP(A583,'Aug_2019Sales(Aggregated)'!A:C,3,0),"-")</f>
        <v>-</v>
      </c>
      <c r="C583" s="2" t="str">
        <f>IFERROR(VLOOKUP(A583,'Aug_2019Sales(Aggregated)'!A:D,4,0),"-")</f>
        <v>-</v>
      </c>
      <c r="D583" s="2" t="str">
        <f>IF(VLOOKUP(A583,'New Items'!A:B,2,FALSE)="New","Yes","No")</f>
        <v>Yes</v>
      </c>
      <c r="E583" s="2">
        <v>1</v>
      </c>
      <c r="F583" s="3">
        <v>55</v>
      </c>
      <c r="G583" s="3">
        <v>13.43</v>
      </c>
      <c r="H583" s="3">
        <v>55</v>
      </c>
      <c r="I583" s="3">
        <v>41.57</v>
      </c>
      <c r="J583" s="4">
        <v>0.76</v>
      </c>
      <c r="K583" s="2" t="str">
        <f t="shared" si="18"/>
        <v>Above Average</v>
      </c>
      <c r="L583" s="2" t="str">
        <f t="shared" si="19"/>
        <v>Standard</v>
      </c>
    </row>
    <row r="584" spans="1:12" x14ac:dyDescent="0.35">
      <c r="A584" s="2" t="s">
        <v>168</v>
      </c>
      <c r="B584" s="2" t="str">
        <f>IFERROR(VLOOKUP(A584,'Aug_2019Sales(Aggregated)'!A:C,3,0),"-")</f>
        <v>-</v>
      </c>
      <c r="C584" s="2" t="str">
        <f>IFERROR(VLOOKUP(A584,'Aug_2019Sales(Aggregated)'!A:D,4,0),"-")</f>
        <v>-</v>
      </c>
      <c r="D584" s="2" t="str">
        <f>IF(VLOOKUP(A584,'New Items'!A:B,2,FALSE)="New","Yes","No")</f>
        <v>Yes</v>
      </c>
      <c r="E584" s="2">
        <v>1</v>
      </c>
      <c r="F584" s="3">
        <v>55</v>
      </c>
      <c r="G584" s="3">
        <v>13.43</v>
      </c>
      <c r="H584" s="3">
        <v>55</v>
      </c>
      <c r="I584" s="3">
        <v>41.57</v>
      </c>
      <c r="J584" s="4">
        <v>0.76</v>
      </c>
      <c r="K584" s="2" t="str">
        <f t="shared" si="18"/>
        <v>Above Average</v>
      </c>
      <c r="L584" s="2" t="str">
        <f t="shared" si="19"/>
        <v>Standard</v>
      </c>
    </row>
    <row r="585" spans="1:12" x14ac:dyDescent="0.35">
      <c r="A585" s="2" t="s">
        <v>80</v>
      </c>
      <c r="B585" s="2" t="str">
        <f>IFERROR(VLOOKUP(A585,'Aug_2019Sales(Aggregated)'!A:C,3,0),"-")</f>
        <v>-</v>
      </c>
      <c r="C585" s="2" t="str">
        <f>IFERROR(VLOOKUP(A585,'Aug_2019Sales(Aggregated)'!A:D,4,0),"-")</f>
        <v>-</v>
      </c>
      <c r="D585" s="2" t="str">
        <f>IF(VLOOKUP(A585,'New Items'!A:B,2,FALSE)="New","Yes","No")</f>
        <v>Yes</v>
      </c>
      <c r="E585" s="2">
        <v>1</v>
      </c>
      <c r="F585" s="3">
        <v>74</v>
      </c>
      <c r="G585" s="3">
        <v>23.69</v>
      </c>
      <c r="H585" s="3">
        <v>74</v>
      </c>
      <c r="I585" s="3">
        <v>50.31</v>
      </c>
      <c r="J585" s="4">
        <v>0.68</v>
      </c>
      <c r="K585" s="2" t="str">
        <f t="shared" si="18"/>
        <v>Above Average</v>
      </c>
      <c r="L585" s="2" t="str">
        <f t="shared" si="19"/>
        <v>Standard</v>
      </c>
    </row>
    <row r="586" spans="1:12" x14ac:dyDescent="0.35">
      <c r="A586" s="2" t="s">
        <v>82</v>
      </c>
      <c r="B586" s="2" t="str">
        <f>IFERROR(VLOOKUP(A586,'Aug_2019Sales(Aggregated)'!A:C,3,0),"-")</f>
        <v>-</v>
      </c>
      <c r="C586" s="2" t="str">
        <f>IFERROR(VLOOKUP(A586,'Aug_2019Sales(Aggregated)'!A:D,4,0),"-")</f>
        <v>-</v>
      </c>
      <c r="D586" s="2" t="str">
        <f>IF(VLOOKUP(A586,'New Items'!A:B,2,FALSE)="New","Yes","No")</f>
        <v>Yes</v>
      </c>
      <c r="E586" s="2">
        <v>1</v>
      </c>
      <c r="F586" s="3">
        <v>39</v>
      </c>
      <c r="G586" s="3">
        <v>10.97</v>
      </c>
      <c r="H586" s="3">
        <v>39</v>
      </c>
      <c r="I586" s="3">
        <v>28.03</v>
      </c>
      <c r="J586" s="4">
        <v>0.72</v>
      </c>
      <c r="K586" s="2" t="str">
        <f t="shared" si="18"/>
        <v>Above Average</v>
      </c>
      <c r="L586" s="2" t="str">
        <f t="shared" si="19"/>
        <v>Standard</v>
      </c>
    </row>
    <row r="587" spans="1:12" x14ac:dyDescent="0.35">
      <c r="A587" s="2" t="s">
        <v>82</v>
      </c>
      <c r="B587" s="2" t="str">
        <f>IFERROR(VLOOKUP(A587,'Aug_2019Sales(Aggregated)'!A:C,3,0),"-")</f>
        <v>-</v>
      </c>
      <c r="C587" s="2" t="str">
        <f>IFERROR(VLOOKUP(A587,'Aug_2019Sales(Aggregated)'!A:D,4,0),"-")</f>
        <v>-</v>
      </c>
      <c r="D587" s="2" t="str">
        <f>IF(VLOOKUP(A587,'New Items'!A:B,2,FALSE)="New","Yes","No")</f>
        <v>Yes</v>
      </c>
      <c r="E587" s="2">
        <v>1</v>
      </c>
      <c r="F587" s="3">
        <v>39</v>
      </c>
      <c r="G587" s="3">
        <v>10.97</v>
      </c>
      <c r="H587" s="3">
        <v>39</v>
      </c>
      <c r="I587" s="3">
        <v>28.03</v>
      </c>
      <c r="J587" s="4">
        <v>0.72</v>
      </c>
      <c r="K587" s="2" t="str">
        <f t="shared" si="18"/>
        <v>Above Average</v>
      </c>
      <c r="L587" s="2" t="str">
        <f t="shared" si="19"/>
        <v>Standard</v>
      </c>
    </row>
    <row r="588" spans="1:12" x14ac:dyDescent="0.35">
      <c r="A588" s="2" t="s">
        <v>123</v>
      </c>
      <c r="B588" s="2" t="str">
        <f>IFERROR(VLOOKUP(A588,'Aug_2019Sales(Aggregated)'!A:C,3,0),"-")</f>
        <v>-</v>
      </c>
      <c r="C588" s="2" t="str">
        <f>IFERROR(VLOOKUP(A588,'Aug_2019Sales(Aggregated)'!A:D,4,0),"-")</f>
        <v>-</v>
      </c>
      <c r="D588" s="2" t="str">
        <f>IF(VLOOKUP(A588,'New Items'!A:B,2,FALSE)="New","Yes","No")</f>
        <v>Yes</v>
      </c>
      <c r="E588" s="2">
        <v>1</v>
      </c>
      <c r="F588" s="3">
        <v>25</v>
      </c>
      <c r="G588" s="3">
        <v>7.53</v>
      </c>
      <c r="H588" s="3">
        <v>25</v>
      </c>
      <c r="I588" s="3">
        <v>17.47</v>
      </c>
      <c r="J588" s="4">
        <v>0.7</v>
      </c>
      <c r="K588" s="2" t="str">
        <f t="shared" si="18"/>
        <v>Above Average</v>
      </c>
      <c r="L588" s="2" t="str">
        <f t="shared" si="19"/>
        <v>Standard</v>
      </c>
    </row>
    <row r="589" spans="1:12" x14ac:dyDescent="0.35">
      <c r="A589" s="2" t="s">
        <v>124</v>
      </c>
      <c r="B589" s="2" t="str">
        <f>IFERROR(VLOOKUP(A589,'Aug_2019Sales(Aggregated)'!A:C,3,0),"-")</f>
        <v>FITNESS</v>
      </c>
      <c r="C589" s="2" t="str">
        <f>IFERROR(VLOOKUP(A589,'Aug_2019Sales(Aggregated)'!A:D,4,0),"-")</f>
        <v>LOWER BODY</v>
      </c>
      <c r="D589" s="2" t="str">
        <f>IF(VLOOKUP(A589,'New Items'!A:B,2,FALSE)="New","Yes","No")</f>
        <v>Yes</v>
      </c>
      <c r="E589" s="2">
        <v>1</v>
      </c>
      <c r="F589" s="3">
        <v>39</v>
      </c>
      <c r="G589" s="3">
        <v>9.4499999999999993</v>
      </c>
      <c r="H589" s="3">
        <v>39</v>
      </c>
      <c r="I589" s="3">
        <v>29.55</v>
      </c>
      <c r="J589" s="4">
        <v>0.76</v>
      </c>
      <c r="K589" s="2" t="str">
        <f t="shared" si="18"/>
        <v>Above Average</v>
      </c>
      <c r="L589" s="2" t="str">
        <f t="shared" si="19"/>
        <v>Standard</v>
      </c>
    </row>
    <row r="590" spans="1:12" x14ac:dyDescent="0.35">
      <c r="A590" s="2" t="s">
        <v>180</v>
      </c>
      <c r="B590" s="2" t="str">
        <f>IFERROR(VLOOKUP(A590,'Aug_2019Sales(Aggregated)'!A:C,3,0),"-")</f>
        <v>FITNESS</v>
      </c>
      <c r="C590" s="2" t="str">
        <f>IFERROR(VLOOKUP(A590,'Aug_2019Sales(Aggregated)'!A:D,4,0),"-")</f>
        <v>LOWER BODY</v>
      </c>
      <c r="D590" s="2" t="str">
        <f>IF(VLOOKUP(A590,'New Items'!A:B,2,FALSE)="New","Yes","No")</f>
        <v>Yes</v>
      </c>
      <c r="E590" s="2">
        <v>1</v>
      </c>
      <c r="F590" s="3">
        <v>15</v>
      </c>
      <c r="G590" s="3">
        <v>5.76</v>
      </c>
      <c r="H590" s="3">
        <v>15</v>
      </c>
      <c r="I590" s="3">
        <v>9.24</v>
      </c>
      <c r="J590" s="4">
        <v>0.62</v>
      </c>
      <c r="K590" s="2" t="str">
        <f t="shared" si="18"/>
        <v>Above Average</v>
      </c>
      <c r="L590" s="2" t="str">
        <f t="shared" si="19"/>
        <v>Standard</v>
      </c>
    </row>
    <row r="591" spans="1:12" x14ac:dyDescent="0.35">
      <c r="A591" s="2" t="s">
        <v>181</v>
      </c>
      <c r="B591" s="2" t="str">
        <f>IFERROR(VLOOKUP(A591,'Aug_2019Sales(Aggregated)'!A:C,3,0),"-")</f>
        <v>FITNESS</v>
      </c>
      <c r="C591" s="2" t="str">
        <f>IFERROR(VLOOKUP(A591,'Aug_2019Sales(Aggregated)'!A:D,4,0),"-")</f>
        <v>LOWER BODY</v>
      </c>
      <c r="D591" s="2" t="str">
        <f>IF(VLOOKUP(A591,'New Items'!A:B,2,FALSE)="New","Yes","No")</f>
        <v>Yes</v>
      </c>
      <c r="E591" s="2">
        <v>1</v>
      </c>
      <c r="F591" s="3">
        <v>30</v>
      </c>
      <c r="G591" s="3">
        <v>8.16</v>
      </c>
      <c r="H591" s="3">
        <v>30</v>
      </c>
      <c r="I591" s="3">
        <v>21.84</v>
      </c>
      <c r="J591" s="4">
        <v>0.73</v>
      </c>
      <c r="K591" s="2" t="str">
        <f t="shared" si="18"/>
        <v>Above Average</v>
      </c>
      <c r="L591" s="2" t="str">
        <f t="shared" si="19"/>
        <v>Standard</v>
      </c>
    </row>
    <row r="592" spans="1:12" x14ac:dyDescent="0.35">
      <c r="A592" s="2" t="s">
        <v>83</v>
      </c>
      <c r="B592" s="2" t="str">
        <f>IFERROR(VLOOKUP(A592,'Aug_2019Sales(Aggregated)'!A:C,3,0),"-")</f>
        <v>ESSENTIALS</v>
      </c>
      <c r="C592" s="2" t="str">
        <f>IFERROR(VLOOKUP(A592,'Aug_2019Sales(Aggregated)'!A:D,4,0),"-")</f>
        <v>BATH</v>
      </c>
      <c r="D592" s="2" t="str">
        <f>IF(VLOOKUP(A592,'New Items'!A:B,2,FALSE)="New","Yes","No")</f>
        <v>Yes</v>
      </c>
      <c r="E592" s="2">
        <v>1</v>
      </c>
      <c r="F592" s="3">
        <v>9</v>
      </c>
      <c r="G592" s="3">
        <v>2.88</v>
      </c>
      <c r="H592" s="3">
        <v>9</v>
      </c>
      <c r="I592" s="3">
        <v>6.12</v>
      </c>
      <c r="J592" s="4">
        <v>0.68</v>
      </c>
      <c r="K592" s="2" t="str">
        <f t="shared" si="18"/>
        <v>Above Average</v>
      </c>
      <c r="L592" s="2" t="str">
        <f t="shared" si="19"/>
        <v>Standard</v>
      </c>
    </row>
    <row r="593" spans="1:12" x14ac:dyDescent="0.35">
      <c r="A593" s="2" t="s">
        <v>127</v>
      </c>
      <c r="B593" s="2" t="str">
        <f>IFERROR(VLOOKUP(A593,'Aug_2019Sales(Aggregated)'!A:C,3,0),"-")</f>
        <v>-</v>
      </c>
      <c r="C593" s="2" t="str">
        <f>IFERROR(VLOOKUP(A593,'Aug_2019Sales(Aggregated)'!A:D,4,0),"-")</f>
        <v>-</v>
      </c>
      <c r="D593" s="2" t="str">
        <f>IF(VLOOKUP(A593,'New Items'!A:B,2,FALSE)="New","Yes","No")</f>
        <v>Yes</v>
      </c>
      <c r="E593" s="2">
        <v>1</v>
      </c>
      <c r="F593" s="3">
        <v>17.55</v>
      </c>
      <c r="G593" s="3">
        <v>5</v>
      </c>
      <c r="H593" s="3">
        <v>17.55</v>
      </c>
      <c r="I593" s="3">
        <v>12.55</v>
      </c>
      <c r="J593" s="4">
        <v>0.72</v>
      </c>
      <c r="K593" s="2" t="str">
        <f t="shared" si="18"/>
        <v>Above Average</v>
      </c>
      <c r="L593" s="2" t="str">
        <f t="shared" si="19"/>
        <v>Standard</v>
      </c>
    </row>
    <row r="594" spans="1:12" x14ac:dyDescent="0.35">
      <c r="A594" s="2" t="s">
        <v>86</v>
      </c>
      <c r="B594" s="2" t="str">
        <f>IFERROR(VLOOKUP(A594,'Aug_2019Sales(Aggregated)'!A:C,3,0),"-")</f>
        <v>ESSENTIALS</v>
      </c>
      <c r="C594" s="2" t="str">
        <f>IFERROR(VLOOKUP(A594,'Aug_2019Sales(Aggregated)'!A:D,4,0),"-")</f>
        <v>BATH</v>
      </c>
      <c r="D594" s="2" t="str">
        <f>IF(VLOOKUP(A594,'New Items'!A:B,2,FALSE)="New","Yes","No")</f>
        <v>Yes</v>
      </c>
      <c r="E594" s="2">
        <v>2</v>
      </c>
      <c r="F594" s="3">
        <v>84</v>
      </c>
      <c r="G594" s="3">
        <v>24.76</v>
      </c>
      <c r="H594" s="3">
        <v>42</v>
      </c>
      <c r="I594" s="3">
        <v>59.24</v>
      </c>
      <c r="J594" s="4">
        <v>0.71</v>
      </c>
      <c r="K594" s="2" t="str">
        <f t="shared" si="18"/>
        <v>Average</v>
      </c>
      <c r="L594" s="2" t="str">
        <f t="shared" si="19"/>
        <v>Standard</v>
      </c>
    </row>
    <row r="595" spans="1:12" x14ac:dyDescent="0.35">
      <c r="A595" s="2" t="s">
        <v>128</v>
      </c>
      <c r="B595" s="2" t="str">
        <f>IFERROR(VLOOKUP(A595,'Aug_2019Sales(Aggregated)'!A:C,3,0),"-")</f>
        <v>ESSENTIALS</v>
      </c>
      <c r="C595" s="2" t="str">
        <f>IFERROR(VLOOKUP(A595,'Aug_2019Sales(Aggregated)'!A:D,4,0),"-")</f>
        <v>BATH</v>
      </c>
      <c r="D595" s="2" t="str">
        <f>IF(VLOOKUP(A595,'New Items'!A:B,2,FALSE)="New","Yes","No")</f>
        <v>Yes</v>
      </c>
      <c r="E595" s="2">
        <v>1</v>
      </c>
      <c r="F595" s="3">
        <v>21</v>
      </c>
      <c r="G595" s="3">
        <v>7.43</v>
      </c>
      <c r="H595" s="3">
        <v>21</v>
      </c>
      <c r="I595" s="3">
        <v>13.57</v>
      </c>
      <c r="J595" s="4">
        <v>0.65</v>
      </c>
      <c r="K595" s="2" t="str">
        <f t="shared" si="18"/>
        <v>Above Average</v>
      </c>
      <c r="L595" s="2" t="str">
        <f t="shared" si="19"/>
        <v>Standard</v>
      </c>
    </row>
    <row r="596" spans="1:12" x14ac:dyDescent="0.35">
      <c r="A596" s="2" t="s">
        <v>129</v>
      </c>
      <c r="B596" s="2" t="str">
        <f>IFERROR(VLOOKUP(A596,'Aug_2019Sales(Aggregated)'!A:C,3,0),"-")</f>
        <v>ESSENTIALS</v>
      </c>
      <c r="C596" s="2" t="str">
        <f>IFERROR(VLOOKUP(A596,'Aug_2019Sales(Aggregated)'!A:D,4,0),"-")</f>
        <v>BATH</v>
      </c>
      <c r="D596" s="2" t="str">
        <f>IF(VLOOKUP(A596,'New Items'!A:B,2,FALSE)="New","Yes","No")</f>
        <v>Yes</v>
      </c>
      <c r="E596" s="2">
        <v>2</v>
      </c>
      <c r="F596" s="3">
        <v>32</v>
      </c>
      <c r="G596" s="3">
        <v>9.76</v>
      </c>
      <c r="H596" s="3">
        <v>16</v>
      </c>
      <c r="I596" s="3">
        <v>22.24</v>
      </c>
      <c r="J596" s="4">
        <v>0.7</v>
      </c>
      <c r="K596" s="2" t="str">
        <f t="shared" si="18"/>
        <v>Above Average</v>
      </c>
      <c r="L596" s="2" t="str">
        <f t="shared" si="19"/>
        <v>Standard</v>
      </c>
    </row>
    <row r="597" spans="1:12" x14ac:dyDescent="0.35">
      <c r="A597" s="2" t="s">
        <v>88</v>
      </c>
      <c r="B597" s="2" t="str">
        <f>IFERROR(VLOOKUP(A597,'Aug_2019Sales(Aggregated)'!A:C,3,0),"-")</f>
        <v>AUTOMOTIVE</v>
      </c>
      <c r="C597" s="2" t="str">
        <f>IFERROR(VLOOKUP(A597,'Aug_2019Sales(Aggregated)'!A:D,4,0),"-")</f>
        <v>RINGS</v>
      </c>
      <c r="D597" s="2" t="str">
        <f>IF(VLOOKUP(A597,'New Items'!A:B,2,FALSE)="New","Yes","No")</f>
        <v>Yes</v>
      </c>
      <c r="E597" s="2">
        <v>1</v>
      </c>
      <c r="F597" s="3">
        <v>45</v>
      </c>
      <c r="G597" s="3">
        <v>16.32</v>
      </c>
      <c r="H597" s="3">
        <v>45</v>
      </c>
      <c r="I597" s="3">
        <v>28.68</v>
      </c>
      <c r="J597" s="4">
        <v>0.64</v>
      </c>
      <c r="K597" s="2" t="str">
        <f t="shared" si="18"/>
        <v>Above Average</v>
      </c>
      <c r="L597" s="2" t="str">
        <f t="shared" si="19"/>
        <v>Standard</v>
      </c>
    </row>
    <row r="598" spans="1:12" x14ac:dyDescent="0.35">
      <c r="A598" s="2" t="s">
        <v>90</v>
      </c>
      <c r="B598" s="2" t="str">
        <f>IFERROR(VLOOKUP(A598,'Aug_2019Sales(Aggregated)'!A:C,3,0),"-")</f>
        <v>GEAR</v>
      </c>
      <c r="C598" s="2" t="str">
        <f>IFERROR(VLOOKUP(A598,'Aug_2019Sales(Aggregated)'!A:D,4,0),"-")</f>
        <v>OUTERWEAR</v>
      </c>
      <c r="D598" s="2" t="str">
        <f>IF(VLOOKUP(A598,'New Items'!A:B,2,FALSE)="New","Yes","No")</f>
        <v>Yes</v>
      </c>
      <c r="E598" s="2">
        <v>2</v>
      </c>
      <c r="F598" s="3">
        <v>198</v>
      </c>
      <c r="G598" s="3">
        <v>71.94</v>
      </c>
      <c r="H598" s="3">
        <v>99</v>
      </c>
      <c r="I598" s="3">
        <v>126.06</v>
      </c>
      <c r="J598" s="4">
        <v>0.64</v>
      </c>
      <c r="K598" s="2" t="str">
        <f t="shared" si="18"/>
        <v>Average</v>
      </c>
      <c r="L598" s="2" t="str">
        <f t="shared" si="19"/>
        <v>Standard</v>
      </c>
    </row>
    <row r="599" spans="1:12" x14ac:dyDescent="0.35">
      <c r="A599" s="2" t="s">
        <v>171</v>
      </c>
      <c r="B599" s="2" t="str">
        <f>IFERROR(VLOOKUP(A599,'Aug_2019Sales(Aggregated)'!A:C,3,0),"-")</f>
        <v>-</v>
      </c>
      <c r="C599" s="2" t="str">
        <f>IFERROR(VLOOKUP(A599,'Aug_2019Sales(Aggregated)'!A:D,4,0),"-")</f>
        <v>-</v>
      </c>
      <c r="D599" s="2" t="str">
        <f>IF(VLOOKUP(A599,'New Items'!A:B,2,FALSE)="New","Yes","No")</f>
        <v>Yes</v>
      </c>
      <c r="E599" s="2">
        <v>3</v>
      </c>
      <c r="F599" s="3">
        <v>207</v>
      </c>
      <c r="G599" s="3">
        <v>49.5</v>
      </c>
      <c r="H599" s="3">
        <v>69</v>
      </c>
      <c r="I599" s="3">
        <v>157.5</v>
      </c>
      <c r="J599" s="4">
        <v>0.76</v>
      </c>
      <c r="K599" s="2" t="str">
        <f t="shared" si="18"/>
        <v>Average</v>
      </c>
      <c r="L599" s="2" t="str">
        <f t="shared" si="19"/>
        <v>Standard</v>
      </c>
    </row>
    <row r="600" spans="1:12" x14ac:dyDescent="0.35">
      <c r="A600" s="2" t="s">
        <v>131</v>
      </c>
      <c r="B600" s="2" t="str">
        <f>IFERROR(VLOOKUP(A600,'Aug_2019Sales(Aggregated)'!A:C,3,0),"-")</f>
        <v>COSMETICS</v>
      </c>
      <c r="C600" s="2" t="str">
        <f>IFERROR(VLOOKUP(A600,'Aug_2019Sales(Aggregated)'!A:D,4,0),"-")</f>
        <v>MASKS</v>
      </c>
      <c r="D600" s="2" t="str">
        <f>IF(VLOOKUP(A600,'New Items'!A:B,2,FALSE)="New","Yes","No")</f>
        <v>Yes</v>
      </c>
      <c r="E600" s="2">
        <v>1</v>
      </c>
      <c r="F600" s="3">
        <v>55</v>
      </c>
      <c r="G600" s="3">
        <v>17.649999999999999</v>
      </c>
      <c r="H600" s="3">
        <v>55</v>
      </c>
      <c r="I600" s="3">
        <v>37.35</v>
      </c>
      <c r="J600" s="4">
        <v>0.68</v>
      </c>
      <c r="K600" s="2" t="str">
        <f t="shared" si="18"/>
        <v>Above Average</v>
      </c>
      <c r="L600" s="2" t="str">
        <f t="shared" si="19"/>
        <v>Standard</v>
      </c>
    </row>
    <row r="601" spans="1:12" x14ac:dyDescent="0.35">
      <c r="A601" s="2" t="s">
        <v>92</v>
      </c>
      <c r="B601" s="2" t="str">
        <f>IFERROR(VLOOKUP(A601,'Aug_2019Sales(Aggregated)'!A:C,3,0),"-")</f>
        <v>COSMETICS</v>
      </c>
      <c r="C601" s="2" t="str">
        <f>IFERROR(VLOOKUP(A601,'Aug_2019Sales(Aggregated)'!A:D,4,0),"-")</f>
        <v>MASKS</v>
      </c>
      <c r="D601" s="2" t="str">
        <f>IF(VLOOKUP(A601,'New Items'!A:B,2,FALSE)="New","Yes","No")</f>
        <v>Yes</v>
      </c>
      <c r="E601" s="2">
        <v>2</v>
      </c>
      <c r="F601" s="3">
        <v>118</v>
      </c>
      <c r="G601" s="3">
        <v>40.6</v>
      </c>
      <c r="H601" s="3">
        <v>59</v>
      </c>
      <c r="I601" s="3">
        <v>77.400000000000006</v>
      </c>
      <c r="J601" s="4">
        <v>0.66</v>
      </c>
      <c r="K601" s="2" t="str">
        <f t="shared" si="18"/>
        <v>Average</v>
      </c>
      <c r="L601" s="2" t="str">
        <f t="shared" si="19"/>
        <v>Standard</v>
      </c>
    </row>
    <row r="602" spans="1:12" x14ac:dyDescent="0.35">
      <c r="A602" s="2" t="s">
        <v>6</v>
      </c>
      <c r="B602" s="2" t="str">
        <f>IFERROR(VLOOKUP(A602,'Aug_2019Sales(Aggregated)'!A:C,3,0),"-")</f>
        <v>COSMETICS</v>
      </c>
      <c r="C602" s="2" t="str">
        <f>IFERROR(VLOOKUP(A602,'Aug_2019Sales(Aggregated)'!A:D,4,0),"-")</f>
        <v>MASKS</v>
      </c>
      <c r="D602" s="2" t="str">
        <f>IF(VLOOKUP(A602,'New Items'!A:B,2,FALSE)="New","Yes","No")</f>
        <v>Yes</v>
      </c>
      <c r="E602" s="2">
        <v>1</v>
      </c>
      <c r="F602" s="3">
        <v>55</v>
      </c>
      <c r="G602" s="3">
        <v>21.23</v>
      </c>
      <c r="H602" s="3">
        <v>55</v>
      </c>
      <c r="I602" s="3">
        <v>33.770000000000003</v>
      </c>
      <c r="J602" s="4">
        <v>0.61</v>
      </c>
      <c r="K602" s="2" t="str">
        <f t="shared" si="18"/>
        <v>Above Average</v>
      </c>
      <c r="L602" s="2" t="str">
        <f t="shared" si="19"/>
        <v>Standard</v>
      </c>
    </row>
    <row r="603" spans="1:12" x14ac:dyDescent="0.35">
      <c r="A603" s="2" t="s">
        <v>157</v>
      </c>
      <c r="B603" s="2" t="str">
        <f>IFERROR(VLOOKUP(A603,'Aug_2019Sales(Aggregated)'!A:C,3,0),"-")</f>
        <v>-</v>
      </c>
      <c r="C603" s="2" t="str">
        <f>IFERROR(VLOOKUP(A603,'Aug_2019Sales(Aggregated)'!A:D,4,0),"-")</f>
        <v>-</v>
      </c>
      <c r="D603" s="2" t="str">
        <f>IF(VLOOKUP(A603,'New Items'!A:B,2,FALSE)="New","Yes","No")</f>
        <v>Yes</v>
      </c>
      <c r="E603" s="2">
        <v>2</v>
      </c>
      <c r="F603" s="3">
        <v>100</v>
      </c>
      <c r="G603" s="3">
        <v>35.299999999999997</v>
      </c>
      <c r="H603" s="3">
        <v>50</v>
      </c>
      <c r="I603" s="3">
        <v>64.7</v>
      </c>
      <c r="J603" s="4">
        <v>0.65</v>
      </c>
      <c r="K603" s="2" t="str">
        <f t="shared" si="18"/>
        <v>Average</v>
      </c>
      <c r="L603" s="2" t="str">
        <f t="shared" si="19"/>
        <v>Standard</v>
      </c>
    </row>
    <row r="604" spans="1:12" x14ac:dyDescent="0.35">
      <c r="A604" s="2" t="s">
        <v>182</v>
      </c>
      <c r="B604" s="2" t="str">
        <f>IFERROR(VLOOKUP(A604,'Aug_2019Sales(Aggregated)'!A:C,3,0),"-")</f>
        <v>COSMETICS</v>
      </c>
      <c r="C604" s="2" t="str">
        <f>IFERROR(VLOOKUP(A604,'Aug_2019Sales(Aggregated)'!A:D,4,0),"-")</f>
        <v>MASKS</v>
      </c>
      <c r="D604" s="2" t="str">
        <f>IF(VLOOKUP(A604,'New Items'!A:B,2,FALSE)="New","Yes","No")</f>
        <v>Yes</v>
      </c>
      <c r="E604" s="2">
        <v>1</v>
      </c>
      <c r="F604" s="3">
        <v>60</v>
      </c>
      <c r="G604" s="3">
        <v>14.25</v>
      </c>
      <c r="H604" s="3">
        <v>60</v>
      </c>
      <c r="I604" s="3">
        <v>45.75</v>
      </c>
      <c r="J604" s="4">
        <v>0.76</v>
      </c>
      <c r="K604" s="2" t="str">
        <f t="shared" si="18"/>
        <v>Above Average</v>
      </c>
      <c r="L604" s="2" t="str">
        <f t="shared" si="19"/>
        <v>Standard</v>
      </c>
    </row>
    <row r="605" spans="1:12" x14ac:dyDescent="0.35">
      <c r="A605" s="2" t="s">
        <v>174</v>
      </c>
      <c r="B605" s="2" t="str">
        <f>IFERROR(VLOOKUP(A605,'Aug_2019Sales(Aggregated)'!A:C,3,0),"-")</f>
        <v>COSMETICS</v>
      </c>
      <c r="C605" s="2" t="str">
        <f>IFERROR(VLOOKUP(A605,'Aug_2019Sales(Aggregated)'!A:D,4,0),"-")</f>
        <v>MASKS</v>
      </c>
      <c r="D605" s="2" t="str">
        <f>IF(VLOOKUP(A605,'New Items'!A:B,2,FALSE)="New","Yes","No")</f>
        <v>Yes</v>
      </c>
      <c r="E605" s="2">
        <v>1</v>
      </c>
      <c r="F605" s="3">
        <v>55</v>
      </c>
      <c r="G605" s="3">
        <v>16.399999999999999</v>
      </c>
      <c r="H605" s="3">
        <v>55</v>
      </c>
      <c r="I605" s="3">
        <v>38.6</v>
      </c>
      <c r="J605" s="4">
        <v>0.7</v>
      </c>
      <c r="K605" s="2" t="str">
        <f t="shared" si="18"/>
        <v>Above Average</v>
      </c>
      <c r="L605" s="2" t="str">
        <f t="shared" si="19"/>
        <v>Standard</v>
      </c>
    </row>
    <row r="606" spans="1:12" x14ac:dyDescent="0.35">
      <c r="A606" s="2" t="s">
        <v>183</v>
      </c>
      <c r="B606" s="2" t="str">
        <f>IFERROR(VLOOKUP(A606,'Aug_2019Sales(Aggregated)'!A:C,3,0),"-")</f>
        <v>COSMETICS</v>
      </c>
      <c r="C606" s="2" t="str">
        <f>IFERROR(VLOOKUP(A606,'Aug_2019Sales(Aggregated)'!A:D,4,0),"-")</f>
        <v>MASKS</v>
      </c>
      <c r="D606" s="2" t="str">
        <f>IF(VLOOKUP(A606,'New Items'!A:B,2,FALSE)="New","Yes","No")</f>
        <v>Yes</v>
      </c>
      <c r="E606" s="2">
        <v>1</v>
      </c>
      <c r="F606" s="3">
        <v>59</v>
      </c>
      <c r="G606" s="3">
        <v>18.75</v>
      </c>
      <c r="H606" s="3">
        <v>59</v>
      </c>
      <c r="I606" s="3">
        <v>40.25</v>
      </c>
      <c r="J606" s="4">
        <v>0.68</v>
      </c>
      <c r="K606" s="2" t="str">
        <f t="shared" si="18"/>
        <v>Above Average</v>
      </c>
      <c r="L606" s="2" t="str">
        <f t="shared" si="19"/>
        <v>Standard</v>
      </c>
    </row>
    <row r="607" spans="1:12" x14ac:dyDescent="0.35">
      <c r="A607" s="2" t="s">
        <v>9</v>
      </c>
      <c r="B607" s="2" t="str">
        <f>IFERROR(VLOOKUP(A607,'Aug_2019Sales(Aggregated)'!A:C,3,0),"-")</f>
        <v>-</v>
      </c>
      <c r="C607" s="2" t="str">
        <f>IFERROR(VLOOKUP(A607,'Aug_2019Sales(Aggregated)'!A:D,4,0),"-")</f>
        <v>-</v>
      </c>
      <c r="D607" s="2" t="str">
        <f>IF(VLOOKUP(A607,'New Items'!A:B,2,FALSE)="New","Yes","No")</f>
        <v>Yes</v>
      </c>
      <c r="E607" s="2">
        <v>1</v>
      </c>
      <c r="F607" s="3">
        <v>29</v>
      </c>
      <c r="G607" s="3">
        <v>11.01</v>
      </c>
      <c r="H607" s="3">
        <v>29</v>
      </c>
      <c r="I607" s="3">
        <v>17.989999999999998</v>
      </c>
      <c r="J607" s="4">
        <v>0.62</v>
      </c>
      <c r="K607" s="2" t="str">
        <f t="shared" si="18"/>
        <v>Above Average</v>
      </c>
      <c r="L607" s="2" t="str">
        <f t="shared" si="19"/>
        <v>Standard</v>
      </c>
    </row>
    <row r="608" spans="1:12" x14ac:dyDescent="0.35">
      <c r="A608" s="2" t="s">
        <v>176</v>
      </c>
      <c r="B608" s="2" t="str">
        <f>IFERROR(VLOOKUP(A608,'Aug_2019Sales(Aggregated)'!A:C,3,0),"-")</f>
        <v>FITNESS</v>
      </c>
      <c r="C608" s="2" t="str">
        <f>IFERROR(VLOOKUP(A608,'Aug_2019Sales(Aggregated)'!A:D,4,0),"-")</f>
        <v>ACCESSORIES</v>
      </c>
      <c r="D608" s="2" t="str">
        <f>IF(VLOOKUP(A608,'New Items'!A:B,2,FALSE)="New","Yes","No")</f>
        <v>Yes</v>
      </c>
      <c r="E608" s="2">
        <v>2</v>
      </c>
      <c r="F608" s="3">
        <v>4</v>
      </c>
      <c r="G608" s="3">
        <v>0.5</v>
      </c>
      <c r="H608" s="3">
        <v>2</v>
      </c>
      <c r="I608" s="3">
        <v>3.5</v>
      </c>
      <c r="J608" s="4">
        <v>0.88</v>
      </c>
      <c r="K608" s="2" t="str">
        <f t="shared" si="18"/>
        <v>Above Average</v>
      </c>
      <c r="L608" s="2" t="str">
        <f t="shared" si="19"/>
        <v>Standard</v>
      </c>
    </row>
    <row r="609" spans="1:12" x14ac:dyDescent="0.35">
      <c r="A609" s="2" t="s">
        <v>98</v>
      </c>
      <c r="B609" s="2" t="str">
        <f>IFERROR(VLOOKUP(A609,'Aug_2019Sales(Aggregated)'!A:C,3,0),"-")</f>
        <v>AUTOMOTIVE</v>
      </c>
      <c r="C609" s="2" t="str">
        <f>IFERROR(VLOOKUP(A609,'Aug_2019Sales(Aggregated)'!A:D,4,0),"-")</f>
        <v>RINGS</v>
      </c>
      <c r="D609" s="2" t="str">
        <f>IF(VLOOKUP(A609,'New Items'!A:B,2,FALSE)="New","Yes","No")</f>
        <v>Yes</v>
      </c>
      <c r="E609" s="2">
        <v>4</v>
      </c>
      <c r="F609" s="3">
        <v>80</v>
      </c>
      <c r="G609" s="3">
        <v>31.76</v>
      </c>
      <c r="H609" s="3">
        <v>20</v>
      </c>
      <c r="I609" s="3">
        <v>48.24</v>
      </c>
      <c r="J609" s="4">
        <v>0.6</v>
      </c>
      <c r="K609" s="2" t="str">
        <f t="shared" si="18"/>
        <v>Above Average</v>
      </c>
      <c r="L609" s="2" t="str">
        <f t="shared" si="19"/>
        <v>Standard</v>
      </c>
    </row>
    <row r="610" spans="1:12" x14ac:dyDescent="0.35">
      <c r="A610" s="2" t="s">
        <v>16</v>
      </c>
      <c r="B610" s="2" t="str">
        <f>IFERROR(VLOOKUP(A610,'Aug_2019Sales(Aggregated)'!A:C,3,0),"-")</f>
        <v>ACCESSORIES</v>
      </c>
      <c r="C610" s="2" t="str">
        <f>IFERROR(VLOOKUP(A610,'Aug_2019Sales(Aggregated)'!A:D,4,0),"-")</f>
        <v>RINGS</v>
      </c>
      <c r="D610" s="2" t="str">
        <f>IF(VLOOKUP(A610,'New Items'!A:B,2,FALSE)="New","Yes","No")</f>
        <v>Yes</v>
      </c>
      <c r="E610" s="2">
        <v>1</v>
      </c>
      <c r="F610" s="3">
        <v>20</v>
      </c>
      <c r="G610" s="3">
        <v>4.5</v>
      </c>
      <c r="H610" s="3">
        <v>20</v>
      </c>
      <c r="I610" s="3">
        <v>15.5</v>
      </c>
      <c r="J610" s="4">
        <v>0.78</v>
      </c>
      <c r="K610" s="2" t="str">
        <f t="shared" si="18"/>
        <v>Above Average</v>
      </c>
      <c r="L610" s="2" t="str">
        <f t="shared" si="19"/>
        <v>Standard</v>
      </c>
    </row>
    <row r="611" spans="1:12" x14ac:dyDescent="0.35">
      <c r="A611" s="2" t="s">
        <v>18</v>
      </c>
      <c r="B611" s="2" t="str">
        <f>IFERROR(VLOOKUP(A611,'Aug_2019Sales(Aggregated)'!A:C,3,0),"-")</f>
        <v>AUTOMOTIVE</v>
      </c>
      <c r="C611" s="2" t="str">
        <f>IFERROR(VLOOKUP(A611,'Aug_2019Sales(Aggregated)'!A:D,4,0),"-")</f>
        <v>RINGS</v>
      </c>
      <c r="D611" s="2" t="str">
        <f>IF(VLOOKUP(A611,'New Items'!A:B,2,FALSE)="New","Yes","No")</f>
        <v>Yes</v>
      </c>
      <c r="E611" s="2">
        <v>3</v>
      </c>
      <c r="F611" s="3">
        <v>75</v>
      </c>
      <c r="G611" s="3">
        <v>20.399999999999999</v>
      </c>
      <c r="H611" s="3">
        <v>25</v>
      </c>
      <c r="I611" s="3">
        <v>54.6</v>
      </c>
      <c r="J611" s="4">
        <v>0.73</v>
      </c>
      <c r="K611" s="2" t="str">
        <f t="shared" si="18"/>
        <v>Above Average</v>
      </c>
      <c r="L611" s="2" t="str">
        <f t="shared" si="19"/>
        <v>Standard</v>
      </c>
    </row>
    <row r="612" spans="1:12" x14ac:dyDescent="0.35">
      <c r="A612" s="2" t="s">
        <v>19</v>
      </c>
      <c r="B612" s="2" t="str">
        <f>IFERROR(VLOOKUP(A612,'Aug_2019Sales(Aggregated)'!A:C,3,0),"-")</f>
        <v>GEAR</v>
      </c>
      <c r="C612" s="2" t="str">
        <f>IFERROR(VLOOKUP(A612,'Aug_2019Sales(Aggregated)'!A:D,4,0),"-")</f>
        <v>OUTERWEAR</v>
      </c>
      <c r="D612" s="2" t="str">
        <f>IF(VLOOKUP(A612,'New Items'!A:B,2,FALSE)="New","Yes","No")</f>
        <v>Yes</v>
      </c>
      <c r="E612" s="2">
        <v>2</v>
      </c>
      <c r="F612" s="3">
        <v>138</v>
      </c>
      <c r="G612" s="3">
        <v>40.119999999999997</v>
      </c>
      <c r="H612" s="3">
        <v>69</v>
      </c>
      <c r="I612" s="3">
        <v>97.88</v>
      </c>
      <c r="J612" s="4">
        <v>0.71</v>
      </c>
      <c r="K612" s="2" t="str">
        <f t="shared" si="18"/>
        <v>Average</v>
      </c>
      <c r="L612" s="2" t="str">
        <f t="shared" si="19"/>
        <v>Standard</v>
      </c>
    </row>
    <row r="613" spans="1:12" x14ac:dyDescent="0.35">
      <c r="A613" s="2" t="s">
        <v>21</v>
      </c>
      <c r="B613" s="2" t="str">
        <f>IFERROR(VLOOKUP(A613,'Aug_2019Sales(Aggregated)'!A:C,3,0),"-")</f>
        <v>AUTOMOTIVE</v>
      </c>
      <c r="C613" s="2" t="str">
        <f>IFERROR(VLOOKUP(A613,'Aug_2019Sales(Aggregated)'!A:D,4,0),"-")</f>
        <v>RINGS</v>
      </c>
      <c r="D613" s="2" t="str">
        <f>IF(VLOOKUP(A613,'New Items'!A:B,2,FALSE)="New","Yes","No")</f>
        <v>Yes</v>
      </c>
      <c r="E613" s="2">
        <v>6</v>
      </c>
      <c r="F613" s="3">
        <v>132</v>
      </c>
      <c r="G613" s="3">
        <v>38.1</v>
      </c>
      <c r="H613" s="3">
        <v>22</v>
      </c>
      <c r="I613" s="3">
        <v>93.9</v>
      </c>
      <c r="J613" s="4">
        <v>0.71</v>
      </c>
      <c r="K613" s="2" t="str">
        <f t="shared" si="18"/>
        <v>Average</v>
      </c>
      <c r="L613" s="2" t="str">
        <f t="shared" si="19"/>
        <v>Standard</v>
      </c>
    </row>
    <row r="614" spans="1:12" x14ac:dyDescent="0.35">
      <c r="A614" s="2" t="s">
        <v>23</v>
      </c>
      <c r="B614" s="2" t="str">
        <f>IFERROR(VLOOKUP(A614,'Aug_2019Sales(Aggregated)'!A:C,3,0),"-")</f>
        <v>ESSENTIALS</v>
      </c>
      <c r="C614" s="2" t="str">
        <f>IFERROR(VLOOKUP(A614,'Aug_2019Sales(Aggregated)'!A:D,4,0),"-")</f>
        <v>ORAL CARE</v>
      </c>
      <c r="D614" s="2" t="str">
        <f>IF(VLOOKUP(A614,'New Items'!A:B,2,FALSE)="New","Yes","No")</f>
        <v>Yes</v>
      </c>
      <c r="E614" s="2">
        <v>4</v>
      </c>
      <c r="F614" s="3">
        <v>56</v>
      </c>
      <c r="G614" s="3">
        <v>11</v>
      </c>
      <c r="H614" s="3">
        <v>14</v>
      </c>
      <c r="I614" s="3">
        <v>45</v>
      </c>
      <c r="J614" s="4">
        <v>0.8</v>
      </c>
      <c r="K614" s="2" t="str">
        <f t="shared" si="18"/>
        <v>Above Average</v>
      </c>
      <c r="L614" s="2" t="str">
        <f t="shared" si="19"/>
        <v>Standard</v>
      </c>
    </row>
    <row r="615" spans="1:12" x14ac:dyDescent="0.35">
      <c r="A615" s="2" t="s">
        <v>136</v>
      </c>
      <c r="B615" s="2" t="str">
        <f>IFERROR(VLOOKUP(A615,'Aug_2019Sales(Aggregated)'!A:C,3,0),"-")</f>
        <v>AUTOMOTIVE</v>
      </c>
      <c r="C615" s="2" t="str">
        <f>IFERROR(VLOOKUP(A615,'Aug_2019Sales(Aggregated)'!A:D,4,0),"-")</f>
        <v>RINGS</v>
      </c>
      <c r="D615" s="2" t="str">
        <f>IF(VLOOKUP(A615,'New Items'!A:B,2,FALSE)="New","Yes","No")</f>
        <v>Yes</v>
      </c>
      <c r="E615" s="2">
        <v>8</v>
      </c>
      <c r="F615" s="3">
        <v>64</v>
      </c>
      <c r="G615" s="3">
        <v>14</v>
      </c>
      <c r="H615" s="3">
        <v>8</v>
      </c>
      <c r="I615" s="3">
        <v>50</v>
      </c>
      <c r="J615" s="4">
        <v>0.78</v>
      </c>
      <c r="K615" s="2" t="str">
        <f t="shared" si="18"/>
        <v>Above Average</v>
      </c>
      <c r="L615" s="2" t="str">
        <f t="shared" si="19"/>
        <v>Standard</v>
      </c>
    </row>
    <row r="616" spans="1:12" x14ac:dyDescent="0.35">
      <c r="A616" s="2" t="s">
        <v>25</v>
      </c>
      <c r="B616" s="2" t="str">
        <f>IFERROR(VLOOKUP(A616,'Aug_2019Sales(Aggregated)'!A:C,3,0),"-")</f>
        <v>-</v>
      </c>
      <c r="C616" s="2" t="str">
        <f>IFERROR(VLOOKUP(A616,'Aug_2019Sales(Aggregated)'!A:D,4,0),"-")</f>
        <v>-</v>
      </c>
      <c r="D616" s="2" t="str">
        <f>IF(VLOOKUP(A616,'New Items'!A:B,2,FALSE)="New","Yes","No")</f>
        <v>Yes</v>
      </c>
      <c r="E616" s="2">
        <v>2</v>
      </c>
      <c r="F616" s="3">
        <v>72</v>
      </c>
      <c r="G616" s="3">
        <v>15.9</v>
      </c>
      <c r="H616" s="3">
        <v>36</v>
      </c>
      <c r="I616" s="3">
        <v>56.1</v>
      </c>
      <c r="J616" s="4">
        <v>0.78</v>
      </c>
      <c r="K616" s="2" t="str">
        <f t="shared" si="18"/>
        <v>Average</v>
      </c>
      <c r="L616" s="2" t="str">
        <f t="shared" si="19"/>
        <v>Standard</v>
      </c>
    </row>
    <row r="617" spans="1:12" x14ac:dyDescent="0.35">
      <c r="A617" s="2" t="s">
        <v>99</v>
      </c>
      <c r="B617" s="2" t="str">
        <f>IFERROR(VLOOKUP(A617,'Aug_2019Sales(Aggregated)'!A:C,3,0),"-")</f>
        <v>GEAR</v>
      </c>
      <c r="C617" s="2" t="str">
        <f>IFERROR(VLOOKUP(A617,'Aug_2019Sales(Aggregated)'!A:D,4,0),"-")</f>
        <v>OUTERWEAR</v>
      </c>
      <c r="D617" s="2" t="str">
        <f>IF(VLOOKUP(A617,'New Items'!A:B,2,FALSE)="New","Yes","No")</f>
        <v>Yes</v>
      </c>
      <c r="E617" s="2">
        <v>2</v>
      </c>
      <c r="F617" s="3">
        <v>20</v>
      </c>
      <c r="G617" s="3">
        <v>4.0999999999999996</v>
      </c>
      <c r="H617" s="3">
        <v>10</v>
      </c>
      <c r="I617" s="3">
        <v>15.9</v>
      </c>
      <c r="J617" s="4">
        <v>0.8</v>
      </c>
      <c r="K617" s="2" t="str">
        <f t="shared" si="18"/>
        <v>Above Average</v>
      </c>
      <c r="L617" s="2" t="str">
        <f t="shared" si="19"/>
        <v>Standard</v>
      </c>
    </row>
    <row r="618" spans="1:12" x14ac:dyDescent="0.35">
      <c r="A618" s="2" t="s">
        <v>26</v>
      </c>
      <c r="B618" s="2" t="str">
        <f>IFERROR(VLOOKUP(A618,'Aug_2019Sales(Aggregated)'!A:C,3,0),"-")</f>
        <v>GEAR</v>
      </c>
      <c r="C618" s="2" t="str">
        <f>IFERROR(VLOOKUP(A618,'Aug_2019Sales(Aggregated)'!A:D,4,0),"-")</f>
        <v>OUTERWEAR</v>
      </c>
      <c r="D618" s="2" t="str">
        <f>IF(VLOOKUP(A618,'New Items'!A:B,2,FALSE)="New","Yes","No")</f>
        <v>Yes</v>
      </c>
      <c r="E618" s="2">
        <v>1</v>
      </c>
      <c r="F618" s="3">
        <v>65</v>
      </c>
      <c r="G618" s="3">
        <v>16.2</v>
      </c>
      <c r="H618" s="3">
        <v>65</v>
      </c>
      <c r="I618" s="3">
        <v>48.8</v>
      </c>
      <c r="J618" s="4">
        <v>0.75</v>
      </c>
      <c r="K618" s="2" t="str">
        <f t="shared" si="18"/>
        <v>Above Average</v>
      </c>
      <c r="L618" s="2" t="str">
        <f t="shared" si="19"/>
        <v>Standard</v>
      </c>
    </row>
    <row r="619" spans="1:12" x14ac:dyDescent="0.35">
      <c r="A619" s="2" t="s">
        <v>100</v>
      </c>
      <c r="B619" s="2" t="str">
        <f>IFERROR(VLOOKUP(A619,'Aug_2019Sales(Aggregated)'!A:C,3,0),"-")</f>
        <v>SLEEPWEAR</v>
      </c>
      <c r="C619" s="2" t="str">
        <f>IFERROR(VLOOKUP(A619,'Aug_2019Sales(Aggregated)'!A:D,4,0),"-")</f>
        <v>INTIMATES</v>
      </c>
      <c r="D619" s="2" t="str">
        <f>IF(VLOOKUP(A619,'New Items'!A:B,2,FALSE)="New","Yes","No")</f>
        <v>Yes</v>
      </c>
      <c r="E619" s="2">
        <v>1</v>
      </c>
      <c r="F619" s="3">
        <v>12</v>
      </c>
      <c r="G619" s="3">
        <v>2.99</v>
      </c>
      <c r="H619" s="3">
        <v>12</v>
      </c>
      <c r="I619" s="3">
        <v>9.01</v>
      </c>
      <c r="J619" s="4">
        <v>0.75</v>
      </c>
      <c r="K619" s="2" t="str">
        <f t="shared" si="18"/>
        <v>Above Average</v>
      </c>
      <c r="L619" s="2" t="str">
        <f t="shared" si="19"/>
        <v>Standard</v>
      </c>
    </row>
    <row r="620" spans="1:12" x14ac:dyDescent="0.35">
      <c r="A620" s="2" t="s">
        <v>27</v>
      </c>
      <c r="B620" s="2" t="str">
        <f>IFERROR(VLOOKUP(A620,'Aug_2019Sales(Aggregated)'!A:C,3,0),"-")</f>
        <v>SLEEPWEAR</v>
      </c>
      <c r="C620" s="2" t="str">
        <f>IFERROR(VLOOKUP(A620,'Aug_2019Sales(Aggregated)'!A:D,4,0),"-")</f>
        <v>INTIMATES</v>
      </c>
      <c r="D620" s="2" t="str">
        <f>IF(VLOOKUP(A620,'New Items'!A:B,2,FALSE)="New","Yes","No")</f>
        <v>Yes</v>
      </c>
      <c r="E620" s="2">
        <v>1</v>
      </c>
      <c r="F620" s="3">
        <v>15</v>
      </c>
      <c r="G620" s="3">
        <v>2.95</v>
      </c>
      <c r="H620" s="3">
        <v>15</v>
      </c>
      <c r="I620" s="3">
        <v>12.05</v>
      </c>
      <c r="J620" s="4">
        <v>0.8</v>
      </c>
      <c r="K620" s="2" t="str">
        <f t="shared" si="18"/>
        <v>Above Average</v>
      </c>
      <c r="L620" s="2" t="str">
        <f t="shared" si="19"/>
        <v>Standard</v>
      </c>
    </row>
    <row r="621" spans="1:12" x14ac:dyDescent="0.35">
      <c r="A621" s="2" t="s">
        <v>163</v>
      </c>
      <c r="B621" s="2" t="str">
        <f>IFERROR(VLOOKUP(A621,'Aug_2019Sales(Aggregated)'!A:C,3,0),"-")</f>
        <v>SLEEPWEAR</v>
      </c>
      <c r="C621" s="2" t="str">
        <f>IFERROR(VLOOKUP(A621,'Aug_2019Sales(Aggregated)'!A:D,4,0),"-")</f>
        <v>INTIMATES</v>
      </c>
      <c r="D621" s="2" t="str">
        <f>IF(VLOOKUP(A621,'New Items'!A:B,2,FALSE)="New","Yes","No")</f>
        <v>Yes</v>
      </c>
      <c r="E621" s="2">
        <v>1</v>
      </c>
      <c r="F621" s="3">
        <v>15</v>
      </c>
      <c r="G621" s="3">
        <v>3.75</v>
      </c>
      <c r="H621" s="3">
        <v>15</v>
      </c>
      <c r="I621" s="3">
        <v>11.25</v>
      </c>
      <c r="J621" s="4">
        <v>0.75</v>
      </c>
      <c r="K621" s="2" t="str">
        <f t="shared" si="18"/>
        <v>Above Average</v>
      </c>
      <c r="L621" s="2" t="str">
        <f t="shared" si="19"/>
        <v>Standard</v>
      </c>
    </row>
    <row r="622" spans="1:12" x14ac:dyDescent="0.35">
      <c r="A622" s="2" t="s">
        <v>103</v>
      </c>
      <c r="B622" s="2" t="str">
        <f>IFERROR(VLOOKUP(A622,'Aug_2019Sales(Aggregated)'!A:C,3,0),"-")</f>
        <v>ACCESSORIES</v>
      </c>
      <c r="C622" s="2" t="str">
        <f>IFERROR(VLOOKUP(A622,'Aug_2019Sales(Aggregated)'!A:D,4,0),"-")</f>
        <v>IMPULSE</v>
      </c>
      <c r="D622" s="2" t="str">
        <f>IF(VLOOKUP(A622,'New Items'!A:B,2,FALSE)="New","Yes","No")</f>
        <v>Yes</v>
      </c>
      <c r="E622" s="2">
        <v>1</v>
      </c>
      <c r="F622" s="3">
        <v>65</v>
      </c>
      <c r="G622" s="3">
        <v>12</v>
      </c>
      <c r="H622" s="3">
        <v>65</v>
      </c>
      <c r="I622" s="3">
        <v>53</v>
      </c>
      <c r="J622" s="4">
        <v>0.82</v>
      </c>
      <c r="K622" s="2" t="str">
        <f t="shared" si="18"/>
        <v>Above Average</v>
      </c>
      <c r="L622" s="2" t="str">
        <f t="shared" si="19"/>
        <v>Standard</v>
      </c>
    </row>
    <row r="623" spans="1:12" x14ac:dyDescent="0.35">
      <c r="A623" s="2" t="s">
        <v>139</v>
      </c>
      <c r="B623" s="2" t="str">
        <f>IFERROR(VLOOKUP(A623,'Aug_2019Sales(Aggregated)'!A:C,3,0),"-")</f>
        <v>ACCESSORIES</v>
      </c>
      <c r="C623" s="2" t="str">
        <f>IFERROR(VLOOKUP(A623,'Aug_2019Sales(Aggregated)'!A:D,4,0),"-")</f>
        <v>IMPULSE</v>
      </c>
      <c r="D623" s="2" t="str">
        <f>IF(VLOOKUP(A623,'New Items'!A:B,2,FALSE)="New","Yes","No")</f>
        <v>Yes</v>
      </c>
      <c r="E623" s="2">
        <v>1</v>
      </c>
      <c r="F623" s="3">
        <v>75</v>
      </c>
      <c r="G623" s="3">
        <v>18.95</v>
      </c>
      <c r="H623" s="3">
        <v>75</v>
      </c>
      <c r="I623" s="3">
        <v>56.05</v>
      </c>
      <c r="J623" s="4">
        <v>0.75</v>
      </c>
      <c r="K623" s="2" t="str">
        <f t="shared" si="18"/>
        <v>Average</v>
      </c>
      <c r="L623" s="2" t="str">
        <f t="shared" si="19"/>
        <v>Standard</v>
      </c>
    </row>
    <row r="624" spans="1:12" x14ac:dyDescent="0.35">
      <c r="A624" s="2" t="s">
        <v>33</v>
      </c>
      <c r="B624" s="2" t="str">
        <f>IFERROR(VLOOKUP(A624,'Aug_2019Sales(Aggregated)'!A:C,3,0),"-")</f>
        <v>ACCESSORIES</v>
      </c>
      <c r="C624" s="2" t="str">
        <f>IFERROR(VLOOKUP(A624,'Aug_2019Sales(Aggregated)'!A:D,4,0),"-")</f>
        <v>IMPULSE</v>
      </c>
      <c r="D624" s="2" t="str">
        <f>IF(VLOOKUP(A624,'New Items'!A:B,2,FALSE)="New","Yes","No")</f>
        <v>Yes</v>
      </c>
      <c r="E624" s="2">
        <v>2</v>
      </c>
      <c r="F624" s="3">
        <v>218</v>
      </c>
      <c r="G624" s="3">
        <v>66.3</v>
      </c>
      <c r="H624" s="3">
        <v>109</v>
      </c>
      <c r="I624" s="3">
        <v>151.69999999999999</v>
      </c>
      <c r="J624" s="4">
        <v>0.7</v>
      </c>
      <c r="K624" s="2" t="str">
        <f t="shared" si="18"/>
        <v>Average</v>
      </c>
      <c r="L624" s="2" t="str">
        <f t="shared" si="19"/>
        <v>High Dollar</v>
      </c>
    </row>
    <row r="625" spans="1:12" x14ac:dyDescent="0.35">
      <c r="A625" s="2" t="s">
        <v>38</v>
      </c>
      <c r="B625" s="2" t="str">
        <f>IFERROR(VLOOKUP(A625,'Aug_2019Sales(Aggregated)'!A:C,3,0),"-")</f>
        <v>-</v>
      </c>
      <c r="C625" s="2" t="str">
        <f>IFERROR(VLOOKUP(A625,'Aug_2019Sales(Aggregated)'!A:D,4,0),"-")</f>
        <v>-</v>
      </c>
      <c r="D625" s="2" t="str">
        <f>IF(VLOOKUP(A625,'New Items'!A:B,2,FALSE)="New","Yes","No")</f>
        <v>Yes</v>
      </c>
      <c r="E625" s="2">
        <v>1</v>
      </c>
      <c r="F625" s="3">
        <v>16</v>
      </c>
      <c r="G625" s="3">
        <v>3.7</v>
      </c>
      <c r="H625" s="3">
        <v>16</v>
      </c>
      <c r="I625" s="3">
        <v>12.3</v>
      </c>
      <c r="J625" s="4">
        <v>0.77</v>
      </c>
      <c r="K625" s="2" t="str">
        <f t="shared" si="18"/>
        <v>Above Average</v>
      </c>
      <c r="L625" s="2" t="str">
        <f t="shared" si="19"/>
        <v>Standard</v>
      </c>
    </row>
    <row r="626" spans="1:12" x14ac:dyDescent="0.35">
      <c r="A626" s="2" t="s">
        <v>151</v>
      </c>
      <c r="B626" s="2" t="str">
        <f>IFERROR(VLOOKUP(A626,'Aug_2019Sales(Aggregated)'!A:C,3,0),"-")</f>
        <v>ACCESSORIES</v>
      </c>
      <c r="C626" s="2" t="str">
        <f>IFERROR(VLOOKUP(A626,'Aug_2019Sales(Aggregated)'!A:D,4,0),"-")</f>
        <v>BELTS</v>
      </c>
      <c r="D626" s="2" t="str">
        <f>IF(VLOOKUP(A626,'New Items'!A:B,2,FALSE)="New","Yes","No")</f>
        <v>Yes</v>
      </c>
      <c r="E626" s="2">
        <v>1</v>
      </c>
      <c r="F626" s="3">
        <v>60</v>
      </c>
      <c r="G626" s="3">
        <v>16.8</v>
      </c>
      <c r="H626" s="3">
        <v>60</v>
      </c>
      <c r="I626" s="3">
        <v>43.2</v>
      </c>
      <c r="J626" s="4">
        <v>0.72</v>
      </c>
      <c r="K626" s="2" t="str">
        <f t="shared" si="18"/>
        <v>Above Average</v>
      </c>
      <c r="L626" s="2" t="str">
        <f t="shared" si="19"/>
        <v>Standard</v>
      </c>
    </row>
    <row r="627" spans="1:12" x14ac:dyDescent="0.35">
      <c r="A627" s="2" t="s">
        <v>140</v>
      </c>
      <c r="B627" s="2" t="str">
        <f>IFERROR(VLOOKUP(A627,'Aug_2019Sales(Aggregated)'!A:C,3,0),"-")</f>
        <v>ACCESSORIES</v>
      </c>
      <c r="C627" s="2" t="str">
        <f>IFERROR(VLOOKUP(A627,'Aug_2019Sales(Aggregated)'!A:D,4,0),"-")</f>
        <v>IMPULSE</v>
      </c>
      <c r="D627" s="2" t="str">
        <f>IF(VLOOKUP(A627,'New Items'!A:B,2,FALSE)="New","Yes","No")</f>
        <v>Yes</v>
      </c>
      <c r="E627" s="2">
        <v>1</v>
      </c>
      <c r="F627" s="3">
        <v>35</v>
      </c>
      <c r="G627" s="3">
        <v>8.1</v>
      </c>
      <c r="H627" s="3">
        <v>35</v>
      </c>
      <c r="I627" s="3">
        <v>26.9</v>
      </c>
      <c r="J627" s="4">
        <v>0.77</v>
      </c>
      <c r="K627" s="2" t="str">
        <f t="shared" si="18"/>
        <v>Above Average</v>
      </c>
      <c r="L627" s="2" t="str">
        <f t="shared" si="19"/>
        <v>Standard</v>
      </c>
    </row>
    <row r="628" spans="1:12" x14ac:dyDescent="0.35">
      <c r="A628" s="2" t="s">
        <v>152</v>
      </c>
      <c r="B628" s="2" t="str">
        <f>IFERROR(VLOOKUP(A628,'Aug_2019Sales(Aggregated)'!A:C,3,0),"-")</f>
        <v>FITNESS</v>
      </c>
      <c r="C628" s="2" t="str">
        <f>IFERROR(VLOOKUP(A628,'Aug_2019Sales(Aggregated)'!A:D,4,0),"-")</f>
        <v>APPAREL</v>
      </c>
      <c r="D628" s="2" t="str">
        <f>IF(VLOOKUP(A628,'New Items'!A:B,2,FALSE)="New","Yes","No")</f>
        <v>Yes</v>
      </c>
      <c r="E628" s="2">
        <v>3</v>
      </c>
      <c r="F628" s="3">
        <v>357</v>
      </c>
      <c r="G628" s="3">
        <v>112.5</v>
      </c>
      <c r="H628" s="3">
        <v>119</v>
      </c>
      <c r="I628" s="3">
        <v>244.5</v>
      </c>
      <c r="J628" s="4">
        <v>0.68</v>
      </c>
      <c r="K628" s="2" t="str">
        <f t="shared" si="18"/>
        <v>Average</v>
      </c>
      <c r="L628" s="2" t="str">
        <f t="shared" si="19"/>
        <v>High Dollar</v>
      </c>
    </row>
    <row r="629" spans="1:12" x14ac:dyDescent="0.35">
      <c r="A629" s="2" t="s">
        <v>184</v>
      </c>
      <c r="B629" s="2" t="str">
        <f>IFERROR(VLOOKUP(A629,'Aug_2019Sales(Aggregated)'!A:C,3,0),"-")</f>
        <v>DISC</v>
      </c>
      <c r="C629" s="2" t="str">
        <f>IFERROR(VLOOKUP(A629,'Aug_2019Sales(Aggregated)'!A:D,4,0),"-")</f>
        <v>DISC</v>
      </c>
      <c r="D629" s="2" t="str">
        <f>IF(VLOOKUP(A629,'New Items'!A:B,2,FALSE)="New","Yes","No")</f>
        <v>Yes</v>
      </c>
      <c r="E629" s="2">
        <v>1</v>
      </c>
      <c r="F629" s="3">
        <v>60</v>
      </c>
      <c r="G629" s="3">
        <v>22</v>
      </c>
      <c r="H629" s="3">
        <v>60</v>
      </c>
      <c r="I629" s="3">
        <v>38</v>
      </c>
      <c r="J629" s="4">
        <v>0.63</v>
      </c>
      <c r="K629" s="2" t="str">
        <f t="shared" si="18"/>
        <v>Above Average</v>
      </c>
      <c r="L629" s="2" t="str">
        <f t="shared" si="19"/>
        <v>Standard</v>
      </c>
    </row>
    <row r="630" spans="1:12" x14ac:dyDescent="0.35">
      <c r="A630" s="2" t="s">
        <v>47</v>
      </c>
      <c r="B630" s="2" t="str">
        <f>IFERROR(VLOOKUP(A630,'Aug_2019Sales(Aggregated)'!A:C,3,0),"-")</f>
        <v>-</v>
      </c>
      <c r="C630" s="2" t="str">
        <f>IFERROR(VLOOKUP(A630,'Aug_2019Sales(Aggregated)'!A:D,4,0),"-")</f>
        <v>-</v>
      </c>
      <c r="D630" s="2" t="str">
        <f>IF(VLOOKUP(A630,'New Items'!A:B,2,FALSE)="New","Yes","No")</f>
        <v>Yes</v>
      </c>
      <c r="E630" s="2">
        <v>2</v>
      </c>
      <c r="F630" s="3">
        <v>58</v>
      </c>
      <c r="G630" s="3">
        <v>16.579999999999998</v>
      </c>
      <c r="H630" s="3">
        <v>29</v>
      </c>
      <c r="I630" s="3">
        <v>41.42</v>
      </c>
      <c r="J630" s="4">
        <v>0.71</v>
      </c>
      <c r="K630" s="2" t="str">
        <f t="shared" si="18"/>
        <v>Above Average</v>
      </c>
      <c r="L630" s="2" t="str">
        <f t="shared" si="19"/>
        <v>Standard</v>
      </c>
    </row>
    <row r="631" spans="1:12" x14ac:dyDescent="0.35">
      <c r="A631" s="2" t="s">
        <v>49</v>
      </c>
      <c r="B631" s="2" t="str">
        <f>IFERROR(VLOOKUP(A631,'Aug_2019Sales(Aggregated)'!A:C,3,0),"-")</f>
        <v>-</v>
      </c>
      <c r="C631" s="2" t="str">
        <f>IFERROR(VLOOKUP(A631,'Aug_2019Sales(Aggregated)'!A:D,4,0),"-")</f>
        <v>-</v>
      </c>
      <c r="D631" s="2" t="str">
        <f>IF(VLOOKUP(A631,'New Items'!A:B,2,FALSE)="New","Yes","No")</f>
        <v>Yes</v>
      </c>
      <c r="E631" s="2">
        <v>1</v>
      </c>
      <c r="F631" s="3">
        <v>49</v>
      </c>
      <c r="G631" s="3">
        <v>11.36</v>
      </c>
      <c r="H631" s="3">
        <v>49</v>
      </c>
      <c r="I631" s="3">
        <v>37.64</v>
      </c>
      <c r="J631" s="4">
        <v>0.77</v>
      </c>
      <c r="K631" s="2" t="str">
        <f t="shared" si="18"/>
        <v>Above Average</v>
      </c>
      <c r="L631" s="2" t="str">
        <f t="shared" si="19"/>
        <v>Standard</v>
      </c>
    </row>
    <row r="632" spans="1:12" x14ac:dyDescent="0.35">
      <c r="A632" s="2" t="s">
        <v>185</v>
      </c>
      <c r="B632" s="2" t="str">
        <f>IFERROR(VLOOKUP(A632,'Aug_2019Sales(Aggregated)'!A:C,3,0),"-")</f>
        <v>GEAR</v>
      </c>
      <c r="C632" s="2" t="str">
        <f>IFERROR(VLOOKUP(A632,'Aug_2019Sales(Aggregated)'!A:D,4,0),"-")</f>
        <v>OUTERWEAR</v>
      </c>
      <c r="D632" s="2" t="str">
        <f>IF(VLOOKUP(A632,'New Items'!A:B,2,FALSE)="New","Yes","No")</f>
        <v>Yes</v>
      </c>
      <c r="E632" s="2">
        <v>2</v>
      </c>
      <c r="F632" s="3">
        <v>258</v>
      </c>
      <c r="G632" s="3">
        <v>82.26</v>
      </c>
      <c r="H632" s="3">
        <v>129</v>
      </c>
      <c r="I632" s="3">
        <v>175.74</v>
      </c>
      <c r="J632" s="4">
        <v>0.68</v>
      </c>
      <c r="K632" s="2" t="str">
        <f t="shared" si="18"/>
        <v>Average</v>
      </c>
      <c r="L632" s="2" t="str">
        <f t="shared" si="19"/>
        <v>High Dollar</v>
      </c>
    </row>
    <row r="633" spans="1:12" x14ac:dyDescent="0.35">
      <c r="A633" s="2" t="s">
        <v>108</v>
      </c>
      <c r="B633" s="2" t="str">
        <f>IFERROR(VLOOKUP(A633,'Aug_2019Sales(Aggregated)'!A:C,3,0),"-")</f>
        <v>FITNESS</v>
      </c>
      <c r="C633" s="2" t="str">
        <f>IFERROR(VLOOKUP(A633,'Aug_2019Sales(Aggregated)'!A:D,4,0),"-")</f>
        <v>WEIGHTS</v>
      </c>
      <c r="D633" s="2" t="str">
        <f>IF(VLOOKUP(A633,'New Items'!A:B,2,FALSE)="New","Yes","No")</f>
        <v>Yes</v>
      </c>
      <c r="E633" s="2">
        <v>1</v>
      </c>
      <c r="F633" s="3">
        <v>69</v>
      </c>
      <c r="G633" s="3">
        <v>15</v>
      </c>
      <c r="H633" s="3">
        <v>69</v>
      </c>
      <c r="I633" s="3">
        <v>54</v>
      </c>
      <c r="J633" s="4">
        <v>0.78</v>
      </c>
      <c r="K633" s="2" t="str">
        <f t="shared" si="18"/>
        <v>Above Average</v>
      </c>
      <c r="L633" s="2" t="str">
        <f t="shared" si="19"/>
        <v>Standard</v>
      </c>
    </row>
    <row r="634" spans="1:12" x14ac:dyDescent="0.35">
      <c r="A634" s="2" t="s">
        <v>164</v>
      </c>
      <c r="B634" s="2" t="str">
        <f>IFERROR(VLOOKUP(A634,'Aug_2019Sales(Aggregated)'!A:C,3,0),"-")</f>
        <v>FITNESS</v>
      </c>
      <c r="C634" s="2" t="str">
        <f>IFERROR(VLOOKUP(A634,'Aug_2019Sales(Aggregated)'!A:D,4,0),"-")</f>
        <v>APPAREL</v>
      </c>
      <c r="D634" s="2" t="str">
        <f>IF(VLOOKUP(A634,'New Items'!A:B,2,FALSE)="New","Yes","No")</f>
        <v>Yes</v>
      </c>
      <c r="E634" s="2">
        <v>2</v>
      </c>
      <c r="F634" s="3">
        <v>138</v>
      </c>
      <c r="G634" s="3">
        <v>36</v>
      </c>
      <c r="H634" s="3">
        <v>69</v>
      </c>
      <c r="I634" s="3">
        <v>102</v>
      </c>
      <c r="J634" s="4">
        <v>0.74</v>
      </c>
      <c r="K634" s="2" t="str">
        <f t="shared" si="18"/>
        <v>Average</v>
      </c>
      <c r="L634" s="2" t="str">
        <f t="shared" si="19"/>
        <v>Standard</v>
      </c>
    </row>
    <row r="635" spans="1:12" x14ac:dyDescent="0.35">
      <c r="A635" s="2" t="s">
        <v>50</v>
      </c>
      <c r="B635" s="2" t="str">
        <f>IFERROR(VLOOKUP(A635,'Aug_2019Sales(Aggregated)'!A:C,3,0),"-")</f>
        <v>-</v>
      </c>
      <c r="C635" s="2" t="str">
        <f>IFERROR(VLOOKUP(A635,'Aug_2019Sales(Aggregated)'!A:D,4,0),"-")</f>
        <v>-</v>
      </c>
      <c r="D635" s="2" t="str">
        <f>IF(VLOOKUP(A635,'New Items'!A:B,2,FALSE)="New","Yes","No")</f>
        <v>Yes</v>
      </c>
      <c r="E635" s="2">
        <v>1</v>
      </c>
      <c r="F635" s="3">
        <v>29</v>
      </c>
      <c r="G635" s="3">
        <v>7.2</v>
      </c>
      <c r="H635" s="3">
        <v>29</v>
      </c>
      <c r="I635" s="3">
        <v>21.8</v>
      </c>
      <c r="J635" s="4">
        <v>0.75</v>
      </c>
      <c r="K635" s="2" t="str">
        <f t="shared" si="18"/>
        <v>Above Average</v>
      </c>
      <c r="L635" s="2" t="str">
        <f t="shared" si="19"/>
        <v>Standard</v>
      </c>
    </row>
    <row r="636" spans="1:12" x14ac:dyDescent="0.35">
      <c r="A636" s="2" t="s">
        <v>50</v>
      </c>
      <c r="B636" s="2" t="str">
        <f>IFERROR(VLOOKUP(A636,'Aug_2019Sales(Aggregated)'!A:C,3,0),"-")</f>
        <v>-</v>
      </c>
      <c r="C636" s="2" t="str">
        <f>IFERROR(VLOOKUP(A636,'Aug_2019Sales(Aggregated)'!A:D,4,0),"-")</f>
        <v>-</v>
      </c>
      <c r="D636" s="2" t="str">
        <f>IF(VLOOKUP(A636,'New Items'!A:B,2,FALSE)="New","Yes","No")</f>
        <v>Yes</v>
      </c>
      <c r="E636" s="2">
        <v>1</v>
      </c>
      <c r="F636" s="3">
        <v>29</v>
      </c>
      <c r="G636" s="3">
        <v>7.2</v>
      </c>
      <c r="H636" s="3">
        <v>29</v>
      </c>
      <c r="I636" s="3">
        <v>21.8</v>
      </c>
      <c r="J636" s="4">
        <v>0.75</v>
      </c>
      <c r="K636" s="2" t="str">
        <f t="shared" si="18"/>
        <v>Above Average</v>
      </c>
      <c r="L636" s="2" t="str">
        <f t="shared" si="19"/>
        <v>Standard</v>
      </c>
    </row>
    <row r="637" spans="1:12" x14ac:dyDescent="0.35">
      <c r="A637" s="2" t="s">
        <v>112</v>
      </c>
      <c r="B637" s="2" t="str">
        <f>IFERROR(VLOOKUP(A637,'Aug_2019Sales(Aggregated)'!A:C,3,0),"-")</f>
        <v>ELECTRO</v>
      </c>
      <c r="C637" s="2" t="str">
        <f>IFERROR(VLOOKUP(A637,'Aug_2019Sales(Aggregated)'!A:D,4,0),"-")</f>
        <v>AUDIO</v>
      </c>
      <c r="D637" s="2" t="str">
        <f>IF(VLOOKUP(A637,'New Items'!A:B,2,FALSE)="New","Yes","No")</f>
        <v>Yes</v>
      </c>
      <c r="E637" s="2">
        <v>1</v>
      </c>
      <c r="F637" s="3">
        <v>25</v>
      </c>
      <c r="G637" s="3">
        <v>4.75</v>
      </c>
      <c r="H637" s="3">
        <v>25</v>
      </c>
      <c r="I637" s="3">
        <v>20.25</v>
      </c>
      <c r="J637" s="4">
        <v>0.81</v>
      </c>
      <c r="K637" s="2" t="str">
        <f t="shared" si="18"/>
        <v>Above Average</v>
      </c>
      <c r="L637" s="2" t="str">
        <f t="shared" si="19"/>
        <v>Standard</v>
      </c>
    </row>
    <row r="638" spans="1:12" x14ac:dyDescent="0.35">
      <c r="A638" s="2" t="s">
        <v>51</v>
      </c>
      <c r="B638" s="2" t="str">
        <f>IFERROR(VLOOKUP(A638,'Aug_2019Sales(Aggregated)'!A:C,3,0),"-")</f>
        <v>ACCESSORIES</v>
      </c>
      <c r="C638" s="2" t="str">
        <f>IFERROR(VLOOKUP(A638,'Aug_2019Sales(Aggregated)'!A:D,4,0),"-")</f>
        <v>IMPULSE</v>
      </c>
      <c r="D638" s="2" t="str">
        <f>IF(VLOOKUP(A638,'New Items'!A:B,2,FALSE)="New","Yes","No")</f>
        <v>Yes</v>
      </c>
      <c r="E638" s="2">
        <v>1</v>
      </c>
      <c r="F638" s="3">
        <v>99</v>
      </c>
      <c r="G638" s="3">
        <v>24</v>
      </c>
      <c r="H638" s="3">
        <v>99</v>
      </c>
      <c r="I638" s="3">
        <v>75</v>
      </c>
      <c r="J638" s="4">
        <v>0.76</v>
      </c>
      <c r="K638" s="2" t="str">
        <f t="shared" si="18"/>
        <v>Average</v>
      </c>
      <c r="L638" s="2" t="str">
        <f t="shared" si="19"/>
        <v>Standard</v>
      </c>
    </row>
    <row r="639" spans="1:12" x14ac:dyDescent="0.35">
      <c r="A639" s="2" t="s">
        <v>53</v>
      </c>
      <c r="B639" s="2" t="str">
        <f>IFERROR(VLOOKUP(A639,'Aug_2019Sales(Aggregated)'!A:C,3,0),"-")</f>
        <v>-</v>
      </c>
      <c r="C639" s="2" t="str">
        <f>IFERROR(VLOOKUP(A639,'Aug_2019Sales(Aggregated)'!A:D,4,0),"-")</f>
        <v>-</v>
      </c>
      <c r="D639" s="2" t="str">
        <f>IF(VLOOKUP(A639,'New Items'!A:B,2,FALSE)="New","Yes","No")</f>
        <v>Yes</v>
      </c>
      <c r="E639" s="2">
        <v>2</v>
      </c>
      <c r="F639" s="3">
        <v>30</v>
      </c>
      <c r="G639" s="3">
        <v>10.74</v>
      </c>
      <c r="H639" s="3">
        <v>15</v>
      </c>
      <c r="I639" s="3">
        <v>19.260000000000002</v>
      </c>
      <c r="J639" s="4">
        <v>0.64</v>
      </c>
      <c r="K639" s="2" t="str">
        <f t="shared" si="18"/>
        <v>Above Average</v>
      </c>
      <c r="L639" s="2" t="str">
        <f t="shared" si="19"/>
        <v>Standard</v>
      </c>
    </row>
    <row r="640" spans="1:12" x14ac:dyDescent="0.35">
      <c r="A640" s="2" t="s">
        <v>53</v>
      </c>
      <c r="B640" s="2" t="str">
        <f>IFERROR(VLOOKUP(A640,'Aug_2019Sales(Aggregated)'!A:C,3,0),"-")</f>
        <v>-</v>
      </c>
      <c r="C640" s="2" t="str">
        <f>IFERROR(VLOOKUP(A640,'Aug_2019Sales(Aggregated)'!A:D,4,0),"-")</f>
        <v>-</v>
      </c>
      <c r="D640" s="2" t="str">
        <f>IF(VLOOKUP(A640,'New Items'!A:B,2,FALSE)="New","Yes","No")</f>
        <v>Yes</v>
      </c>
      <c r="E640" s="2">
        <v>1</v>
      </c>
      <c r="F640" s="3">
        <v>25</v>
      </c>
      <c r="G640" s="3">
        <v>7.4</v>
      </c>
      <c r="H640" s="3">
        <v>25</v>
      </c>
      <c r="I640" s="3">
        <v>17.600000000000001</v>
      </c>
      <c r="J640" s="4">
        <v>0.7</v>
      </c>
      <c r="K640" s="2" t="str">
        <f t="shared" si="18"/>
        <v>Above Average</v>
      </c>
      <c r="L640" s="2" t="str">
        <f t="shared" si="19"/>
        <v>Standard</v>
      </c>
    </row>
    <row r="641" spans="1:12" x14ac:dyDescent="0.35">
      <c r="A641" s="2" t="s">
        <v>53</v>
      </c>
      <c r="B641" s="2" t="str">
        <f>IFERROR(VLOOKUP(A641,'Aug_2019Sales(Aggregated)'!A:C,3,0),"-")</f>
        <v>-</v>
      </c>
      <c r="C641" s="2" t="str">
        <f>IFERROR(VLOOKUP(A641,'Aug_2019Sales(Aggregated)'!A:D,4,0),"-")</f>
        <v>-</v>
      </c>
      <c r="D641" s="2" t="str">
        <f>IF(VLOOKUP(A641,'New Items'!A:B,2,FALSE)="New","Yes","No")</f>
        <v>Yes</v>
      </c>
      <c r="E641" s="2">
        <v>1</v>
      </c>
      <c r="F641" s="3">
        <v>40</v>
      </c>
      <c r="G641" s="3">
        <v>14.8</v>
      </c>
      <c r="H641" s="3">
        <v>40</v>
      </c>
      <c r="I641" s="3">
        <v>25.2</v>
      </c>
      <c r="J641" s="4">
        <v>0.63</v>
      </c>
      <c r="K641" s="2" t="str">
        <f t="shared" si="18"/>
        <v>Above Average</v>
      </c>
      <c r="L641" s="2" t="str">
        <f t="shared" si="19"/>
        <v>Standard</v>
      </c>
    </row>
    <row r="642" spans="1:12" x14ac:dyDescent="0.35">
      <c r="A642" s="2" t="s">
        <v>54</v>
      </c>
      <c r="B642" s="2" t="str">
        <f>IFERROR(VLOOKUP(A642,'Aug_2019Sales(Aggregated)'!A:C,3,0),"-")</f>
        <v>-</v>
      </c>
      <c r="C642" s="2" t="str">
        <f>IFERROR(VLOOKUP(A642,'Aug_2019Sales(Aggregated)'!A:D,4,0),"-")</f>
        <v>-</v>
      </c>
      <c r="D642" s="2" t="str">
        <f>IF(VLOOKUP(A642,'New Items'!A:B,2,FALSE)="New","Yes","No")</f>
        <v>Yes</v>
      </c>
      <c r="E642" s="2">
        <v>1</v>
      </c>
      <c r="F642" s="3">
        <v>10</v>
      </c>
      <c r="G642" s="3">
        <v>3</v>
      </c>
      <c r="H642" s="3">
        <v>10</v>
      </c>
      <c r="I642" s="3">
        <v>7</v>
      </c>
      <c r="J642" s="4">
        <v>0.7</v>
      </c>
      <c r="K642" s="2" t="str">
        <f t="shared" si="18"/>
        <v>Above Average</v>
      </c>
      <c r="L642" s="2" t="str">
        <f t="shared" si="19"/>
        <v>Standard</v>
      </c>
    </row>
    <row r="643" spans="1:12" x14ac:dyDescent="0.35">
      <c r="A643" s="2" t="s">
        <v>54</v>
      </c>
      <c r="B643" s="2" t="str">
        <f>IFERROR(VLOOKUP(A643,'Aug_2019Sales(Aggregated)'!A:C,3,0),"-")</f>
        <v>-</v>
      </c>
      <c r="C643" s="2" t="str">
        <f>IFERROR(VLOOKUP(A643,'Aug_2019Sales(Aggregated)'!A:D,4,0),"-")</f>
        <v>-</v>
      </c>
      <c r="D643" s="2" t="str">
        <f>IF(VLOOKUP(A643,'New Items'!A:B,2,FALSE)="New","Yes","No")</f>
        <v>Yes</v>
      </c>
      <c r="E643" s="2">
        <v>3</v>
      </c>
      <c r="F643" s="3">
        <v>75</v>
      </c>
      <c r="G643" s="3">
        <v>21.9</v>
      </c>
      <c r="H643" s="3">
        <v>25</v>
      </c>
      <c r="I643" s="3">
        <v>53.1</v>
      </c>
      <c r="J643" s="4">
        <v>0.71</v>
      </c>
      <c r="K643" s="2" t="str">
        <f t="shared" ref="K643:K706" si="20">IF(I643&lt;AVERAGE(I:I),"Above Average","Average")</f>
        <v>Above Average</v>
      </c>
      <c r="L643" s="2" t="str">
        <f t="shared" ref="L643:L706" si="21">IF(H643&gt;100,"High Dollar","Standard")</f>
        <v>Standard</v>
      </c>
    </row>
    <row r="644" spans="1:12" x14ac:dyDescent="0.35">
      <c r="A644" s="2" t="s">
        <v>55</v>
      </c>
      <c r="B644" s="2" t="str">
        <f>IFERROR(VLOOKUP(A644,'Aug_2019Sales(Aggregated)'!A:C,3,0),"-")</f>
        <v>-</v>
      </c>
      <c r="C644" s="2" t="str">
        <f>IFERROR(VLOOKUP(A644,'Aug_2019Sales(Aggregated)'!A:D,4,0),"-")</f>
        <v>-</v>
      </c>
      <c r="D644" s="2" t="str">
        <f>IF(VLOOKUP(A644,'New Items'!A:B,2,FALSE)="New","Yes","No")</f>
        <v>Yes</v>
      </c>
      <c r="E644" s="2">
        <v>2</v>
      </c>
      <c r="F644" s="3">
        <v>40</v>
      </c>
      <c r="G644" s="3">
        <v>11.8</v>
      </c>
      <c r="H644" s="3">
        <v>20</v>
      </c>
      <c r="I644" s="3">
        <v>28.2</v>
      </c>
      <c r="J644" s="4">
        <v>0.71</v>
      </c>
      <c r="K644" s="2" t="str">
        <f t="shared" si="20"/>
        <v>Above Average</v>
      </c>
      <c r="L644" s="2" t="str">
        <f t="shared" si="21"/>
        <v>Standard</v>
      </c>
    </row>
    <row r="645" spans="1:12" x14ac:dyDescent="0.35">
      <c r="A645" s="2" t="s">
        <v>61</v>
      </c>
      <c r="B645" s="2" t="str">
        <f>IFERROR(VLOOKUP(A645,'Aug_2019Sales(Aggregated)'!A:C,3,0),"-")</f>
        <v>-</v>
      </c>
      <c r="C645" s="2" t="str">
        <f>IFERROR(VLOOKUP(A645,'Aug_2019Sales(Aggregated)'!A:D,4,0),"-")</f>
        <v>-</v>
      </c>
      <c r="D645" s="2" t="str">
        <f>IF(VLOOKUP(A645,'New Items'!A:B,2,FALSE)="New","Yes","No")</f>
        <v>Yes</v>
      </c>
      <c r="E645" s="2">
        <v>1</v>
      </c>
      <c r="F645" s="3">
        <v>65</v>
      </c>
      <c r="G645" s="3">
        <v>24</v>
      </c>
      <c r="H645" s="3">
        <v>65</v>
      </c>
      <c r="I645" s="3">
        <v>41</v>
      </c>
      <c r="J645" s="4">
        <v>0.63</v>
      </c>
      <c r="K645" s="2" t="str">
        <f t="shared" si="20"/>
        <v>Above Average</v>
      </c>
      <c r="L645" s="2" t="str">
        <f t="shared" si="21"/>
        <v>Standard</v>
      </c>
    </row>
    <row r="646" spans="1:12" x14ac:dyDescent="0.35">
      <c r="A646" s="2" t="s">
        <v>61</v>
      </c>
      <c r="B646" s="2" t="str">
        <f>IFERROR(VLOOKUP(A646,'Aug_2019Sales(Aggregated)'!A:C,3,0),"-")</f>
        <v>-</v>
      </c>
      <c r="C646" s="2" t="str">
        <f>IFERROR(VLOOKUP(A646,'Aug_2019Sales(Aggregated)'!A:D,4,0),"-")</f>
        <v>-</v>
      </c>
      <c r="D646" s="2" t="str">
        <f>IF(VLOOKUP(A646,'New Items'!A:B,2,FALSE)="New","Yes","No")</f>
        <v>Yes</v>
      </c>
      <c r="E646" s="2">
        <v>1</v>
      </c>
      <c r="F646" s="3">
        <v>65</v>
      </c>
      <c r="G646" s="3">
        <v>24</v>
      </c>
      <c r="H646" s="3">
        <v>65</v>
      </c>
      <c r="I646" s="3">
        <v>41</v>
      </c>
      <c r="J646" s="4">
        <v>0.63</v>
      </c>
      <c r="K646" s="2" t="str">
        <f t="shared" si="20"/>
        <v>Above Average</v>
      </c>
      <c r="L646" s="2" t="str">
        <f t="shared" si="21"/>
        <v>Standard</v>
      </c>
    </row>
    <row r="647" spans="1:12" x14ac:dyDescent="0.35">
      <c r="A647" s="2" t="s">
        <v>141</v>
      </c>
      <c r="B647" s="2" t="str">
        <f>IFERROR(VLOOKUP(A647,'Aug_2019Sales(Aggregated)'!A:C,3,0),"-")</f>
        <v>-</v>
      </c>
      <c r="C647" s="2" t="str">
        <f>IFERROR(VLOOKUP(A647,'Aug_2019Sales(Aggregated)'!A:D,4,0),"-")</f>
        <v>-</v>
      </c>
      <c r="D647" s="2" t="str">
        <f>IF(VLOOKUP(A647,'New Items'!A:B,2,FALSE)="New","Yes","No")</f>
        <v>Yes</v>
      </c>
      <c r="E647" s="2">
        <v>8</v>
      </c>
      <c r="F647" s="3">
        <v>232</v>
      </c>
      <c r="G647" s="3">
        <v>74.400000000000006</v>
      </c>
      <c r="H647" s="3">
        <v>29</v>
      </c>
      <c r="I647" s="3">
        <v>157.6</v>
      </c>
      <c r="J647" s="4">
        <v>0.68</v>
      </c>
      <c r="K647" s="2" t="str">
        <f t="shared" si="20"/>
        <v>Average</v>
      </c>
      <c r="L647" s="2" t="str">
        <f t="shared" si="21"/>
        <v>Standard</v>
      </c>
    </row>
    <row r="648" spans="1:12" x14ac:dyDescent="0.35">
      <c r="A648" s="2" t="s">
        <v>62</v>
      </c>
      <c r="B648" s="2" t="str">
        <f>IFERROR(VLOOKUP(A648,'Aug_2019Sales(Aggregated)'!A:C,3,0),"-")</f>
        <v>ESSENTIALS</v>
      </c>
      <c r="C648" s="2" t="str">
        <f>IFERROR(VLOOKUP(A648,'Aug_2019Sales(Aggregated)'!A:D,4,0),"-")</f>
        <v>BATH</v>
      </c>
      <c r="D648" s="2" t="str">
        <f>IF(VLOOKUP(A648,'New Items'!A:B,2,FALSE)="New","Yes","No")</f>
        <v>Yes</v>
      </c>
      <c r="E648" s="2">
        <v>1</v>
      </c>
      <c r="F648" s="3">
        <v>32</v>
      </c>
      <c r="G648" s="3">
        <v>11.2</v>
      </c>
      <c r="H648" s="3">
        <v>32</v>
      </c>
      <c r="I648" s="3">
        <v>20.8</v>
      </c>
      <c r="J648" s="4">
        <v>0.65</v>
      </c>
      <c r="K648" s="2" t="str">
        <f t="shared" si="20"/>
        <v>Above Average</v>
      </c>
      <c r="L648" s="2" t="str">
        <f t="shared" si="21"/>
        <v>Standard</v>
      </c>
    </row>
    <row r="649" spans="1:12" x14ac:dyDescent="0.35">
      <c r="A649" s="2" t="s">
        <v>63</v>
      </c>
      <c r="B649" s="2" t="str">
        <f>IFERROR(VLOOKUP(A649,'Aug_2019Sales(Aggregated)'!A:C,3,0),"-")</f>
        <v>-</v>
      </c>
      <c r="C649" s="2" t="str">
        <f>IFERROR(VLOOKUP(A649,'Aug_2019Sales(Aggregated)'!A:D,4,0),"-")</f>
        <v>-</v>
      </c>
      <c r="D649" s="2" t="str">
        <f>IF(VLOOKUP(A649,'New Items'!A:B,2,FALSE)="New","Yes","No")</f>
        <v>Yes</v>
      </c>
      <c r="E649" s="2">
        <v>2</v>
      </c>
      <c r="F649" s="3">
        <v>118</v>
      </c>
      <c r="G649" s="3">
        <v>44.8</v>
      </c>
      <c r="H649" s="3">
        <v>59</v>
      </c>
      <c r="I649" s="3">
        <v>73.2</v>
      </c>
      <c r="J649" s="4">
        <v>0.62</v>
      </c>
      <c r="K649" s="2" t="str">
        <f t="shared" si="20"/>
        <v>Average</v>
      </c>
      <c r="L649" s="2" t="str">
        <f t="shared" si="21"/>
        <v>Standard</v>
      </c>
    </row>
    <row r="650" spans="1:12" x14ac:dyDescent="0.35">
      <c r="A650" s="2" t="s">
        <v>64</v>
      </c>
      <c r="B650" s="2" t="str">
        <f>IFERROR(VLOOKUP(A650,'Aug_2019Sales(Aggregated)'!A:C,3,0),"-")</f>
        <v>ESSENTIALS</v>
      </c>
      <c r="C650" s="2" t="str">
        <f>IFERROR(VLOOKUP(A650,'Aug_2019Sales(Aggregated)'!A:D,4,0),"-")</f>
        <v>BODY CARE</v>
      </c>
      <c r="D650" s="2" t="str">
        <f>IF(VLOOKUP(A650,'New Items'!A:B,2,FALSE)="New","Yes","No")</f>
        <v>Yes</v>
      </c>
      <c r="E650" s="2">
        <v>1</v>
      </c>
      <c r="F650" s="3">
        <v>11</v>
      </c>
      <c r="G650" s="3">
        <v>2.8</v>
      </c>
      <c r="H650" s="3">
        <v>11</v>
      </c>
      <c r="I650" s="3">
        <v>8.1999999999999993</v>
      </c>
      <c r="J650" s="4">
        <v>0.75</v>
      </c>
      <c r="K650" s="2" t="str">
        <f t="shared" si="20"/>
        <v>Above Average</v>
      </c>
      <c r="L650" s="2" t="str">
        <f t="shared" si="21"/>
        <v>Standard</v>
      </c>
    </row>
    <row r="651" spans="1:12" x14ac:dyDescent="0.35">
      <c r="A651" s="2" t="s">
        <v>66</v>
      </c>
      <c r="B651" s="2" t="str">
        <f>IFERROR(VLOOKUP(A651,'Aug_2019Sales(Aggregated)'!A:C,3,0),"-")</f>
        <v>-</v>
      </c>
      <c r="C651" s="2" t="str">
        <f>IFERROR(VLOOKUP(A651,'Aug_2019Sales(Aggregated)'!A:D,4,0),"-")</f>
        <v>-</v>
      </c>
      <c r="D651" s="2" t="str">
        <f>IF(VLOOKUP(A651,'New Items'!A:B,2,FALSE)="New","Yes","No")</f>
        <v>Yes</v>
      </c>
      <c r="E651" s="2">
        <v>2</v>
      </c>
      <c r="F651" s="3">
        <v>32</v>
      </c>
      <c r="G651" s="3">
        <v>7.5</v>
      </c>
      <c r="H651" s="3">
        <v>16</v>
      </c>
      <c r="I651" s="3">
        <v>24.5</v>
      </c>
      <c r="J651" s="4">
        <v>0.77</v>
      </c>
      <c r="K651" s="2" t="str">
        <f t="shared" si="20"/>
        <v>Above Average</v>
      </c>
      <c r="L651" s="2" t="str">
        <f t="shared" si="21"/>
        <v>Standard</v>
      </c>
    </row>
    <row r="652" spans="1:12" x14ac:dyDescent="0.35">
      <c r="A652" s="2" t="s">
        <v>67</v>
      </c>
      <c r="B652" s="2" t="str">
        <f>IFERROR(VLOOKUP(A652,'Aug_2019Sales(Aggregated)'!A:C,3,0),"-")</f>
        <v>FITNESS</v>
      </c>
      <c r="C652" s="2" t="str">
        <f>IFERROR(VLOOKUP(A652,'Aug_2019Sales(Aggregated)'!A:D,4,0),"-")</f>
        <v>MAT</v>
      </c>
      <c r="D652" s="2" t="str">
        <f>IF(VLOOKUP(A652,'New Items'!A:B,2,FALSE)="New","Yes","No")</f>
        <v>Yes</v>
      </c>
      <c r="E652" s="2">
        <v>5</v>
      </c>
      <c r="F652" s="3">
        <v>195.31</v>
      </c>
      <c r="G652" s="3">
        <v>54.75</v>
      </c>
      <c r="H652" s="3">
        <v>39.06</v>
      </c>
      <c r="I652" s="3">
        <v>140.56</v>
      </c>
      <c r="J652" s="4">
        <v>0.72</v>
      </c>
      <c r="K652" s="2" t="str">
        <f t="shared" si="20"/>
        <v>Average</v>
      </c>
      <c r="L652" s="2" t="str">
        <f t="shared" si="21"/>
        <v>Standard</v>
      </c>
    </row>
    <row r="653" spans="1:12" x14ac:dyDescent="0.35">
      <c r="A653" s="2" t="s">
        <v>118</v>
      </c>
      <c r="B653" s="2" t="str">
        <f>IFERROR(VLOOKUP(A653,'Aug_2019Sales(Aggregated)'!A:C,3,0),"-")</f>
        <v>ACCESSORIES</v>
      </c>
      <c r="C653" s="2" t="str">
        <f>IFERROR(VLOOKUP(A653,'Aug_2019Sales(Aggregated)'!A:D,4,0),"-")</f>
        <v>RINGS</v>
      </c>
      <c r="D653" s="2" t="str">
        <f>IF(VLOOKUP(A653,'New Items'!A:B,2,FALSE)="New","Yes","No")</f>
        <v>Yes</v>
      </c>
      <c r="E653" s="2">
        <v>1</v>
      </c>
      <c r="F653" s="3">
        <v>17</v>
      </c>
      <c r="G653" s="3">
        <v>6.75</v>
      </c>
      <c r="H653" s="3">
        <v>17</v>
      </c>
      <c r="I653" s="3">
        <v>10.25</v>
      </c>
      <c r="J653" s="4">
        <v>0.6</v>
      </c>
      <c r="K653" s="2" t="str">
        <f t="shared" si="20"/>
        <v>Above Average</v>
      </c>
      <c r="L653" s="2" t="str">
        <f t="shared" si="21"/>
        <v>Standard</v>
      </c>
    </row>
    <row r="654" spans="1:12" x14ac:dyDescent="0.35">
      <c r="A654" s="2" t="s">
        <v>68</v>
      </c>
      <c r="B654" s="2" t="str">
        <f>IFERROR(VLOOKUP(A654,'Aug_2019Sales(Aggregated)'!A:C,3,0),"-")</f>
        <v>ACCESSORIES</v>
      </c>
      <c r="C654" s="2" t="str">
        <f>IFERROR(VLOOKUP(A654,'Aug_2019Sales(Aggregated)'!A:D,4,0),"-")</f>
        <v>RINGS</v>
      </c>
      <c r="D654" s="2" t="str">
        <f>IF(VLOOKUP(A654,'New Items'!A:B,2,FALSE)="New","Yes","No")</f>
        <v>Yes</v>
      </c>
      <c r="E654" s="2">
        <v>6</v>
      </c>
      <c r="F654" s="3">
        <v>72</v>
      </c>
      <c r="G654" s="3">
        <v>14.22</v>
      </c>
      <c r="H654" s="3">
        <v>12</v>
      </c>
      <c r="I654" s="3">
        <v>57.78</v>
      </c>
      <c r="J654" s="4">
        <v>0.8</v>
      </c>
      <c r="K654" s="2" t="str">
        <f t="shared" si="20"/>
        <v>Average</v>
      </c>
      <c r="L654" s="2" t="str">
        <f t="shared" si="21"/>
        <v>Standard</v>
      </c>
    </row>
    <row r="655" spans="1:12" x14ac:dyDescent="0.35">
      <c r="A655" s="2" t="s">
        <v>69</v>
      </c>
      <c r="B655" s="2" t="str">
        <f>IFERROR(VLOOKUP(A655,'Aug_2019Sales(Aggregated)'!A:C,3,0),"-")</f>
        <v>ACCESSORIES</v>
      </c>
      <c r="C655" s="2" t="str">
        <f>IFERROR(VLOOKUP(A655,'Aug_2019Sales(Aggregated)'!A:D,4,0),"-")</f>
        <v>RINGS</v>
      </c>
      <c r="D655" s="2" t="str">
        <f>IF(VLOOKUP(A655,'New Items'!A:B,2,FALSE)="New","Yes","No")</f>
        <v>Yes</v>
      </c>
      <c r="E655" s="2">
        <v>2</v>
      </c>
      <c r="F655" s="3">
        <v>40</v>
      </c>
      <c r="G655" s="3">
        <v>12</v>
      </c>
      <c r="H655" s="3">
        <v>20</v>
      </c>
      <c r="I655" s="3">
        <v>28</v>
      </c>
      <c r="J655" s="4">
        <v>0.7</v>
      </c>
      <c r="K655" s="2" t="str">
        <f t="shared" si="20"/>
        <v>Above Average</v>
      </c>
      <c r="L655" s="2" t="str">
        <f t="shared" si="21"/>
        <v>Standard</v>
      </c>
    </row>
    <row r="656" spans="1:12" x14ac:dyDescent="0.35">
      <c r="A656" s="2" t="s">
        <v>72</v>
      </c>
      <c r="B656" s="2" t="str">
        <f>IFERROR(VLOOKUP(A656,'Aug_2019Sales(Aggregated)'!A:C,3,0),"-")</f>
        <v>GEAR</v>
      </c>
      <c r="C656" s="2" t="str">
        <f>IFERROR(VLOOKUP(A656,'Aug_2019Sales(Aggregated)'!A:D,4,0),"-")</f>
        <v>OUTERWEAR</v>
      </c>
      <c r="D656" s="2" t="str">
        <f>IF(VLOOKUP(A656,'New Items'!A:B,2,FALSE)="New","Yes","No")</f>
        <v>Yes</v>
      </c>
      <c r="E656" s="2">
        <v>2</v>
      </c>
      <c r="F656" s="3">
        <v>230</v>
      </c>
      <c r="G656" s="3">
        <v>84.16</v>
      </c>
      <c r="H656" s="3">
        <v>115</v>
      </c>
      <c r="I656" s="3">
        <v>145.84</v>
      </c>
      <c r="J656" s="4">
        <v>0.63</v>
      </c>
      <c r="K656" s="2" t="str">
        <f t="shared" si="20"/>
        <v>Average</v>
      </c>
      <c r="L656" s="2" t="str">
        <f t="shared" si="21"/>
        <v>High Dollar</v>
      </c>
    </row>
    <row r="657" spans="1:12" x14ac:dyDescent="0.35">
      <c r="A657" s="2" t="s">
        <v>186</v>
      </c>
      <c r="B657" s="2" t="str">
        <f>IFERROR(VLOOKUP(A657,'Aug_2019Sales(Aggregated)'!A:C,3,0),"-")</f>
        <v>-</v>
      </c>
      <c r="C657" s="2" t="str">
        <f>IFERROR(VLOOKUP(A657,'Aug_2019Sales(Aggregated)'!A:D,4,0),"-")</f>
        <v>-</v>
      </c>
      <c r="D657" s="2" t="str">
        <f>IF(VLOOKUP(A657,'New Items'!A:B,2,FALSE)="New","Yes","No")</f>
        <v>Yes</v>
      </c>
      <c r="E657" s="2">
        <v>1</v>
      </c>
      <c r="F657" s="3">
        <v>25</v>
      </c>
      <c r="G657" s="3">
        <v>4.63</v>
      </c>
      <c r="H657" s="3">
        <v>25</v>
      </c>
      <c r="I657" s="3">
        <v>20.37</v>
      </c>
      <c r="J657" s="4">
        <v>0.81</v>
      </c>
      <c r="K657" s="2" t="str">
        <f t="shared" si="20"/>
        <v>Above Average</v>
      </c>
      <c r="L657" s="2" t="str">
        <f t="shared" si="21"/>
        <v>Standard</v>
      </c>
    </row>
    <row r="658" spans="1:12" x14ac:dyDescent="0.35">
      <c r="A658" s="2" t="s">
        <v>73</v>
      </c>
      <c r="B658" s="2" t="str">
        <f>IFERROR(VLOOKUP(A658,'Aug_2019Sales(Aggregated)'!A:C,3,0),"-")</f>
        <v>-</v>
      </c>
      <c r="C658" s="2" t="str">
        <f>IFERROR(VLOOKUP(A658,'Aug_2019Sales(Aggregated)'!A:D,4,0),"-")</f>
        <v>-</v>
      </c>
      <c r="D658" s="2" t="str">
        <f>IF(VLOOKUP(A658,'New Items'!A:B,2,FALSE)="New","Yes","No")</f>
        <v>Yes</v>
      </c>
      <c r="E658" s="2">
        <v>2</v>
      </c>
      <c r="F658" s="3">
        <v>88.53</v>
      </c>
      <c r="G658" s="3">
        <v>21.1</v>
      </c>
      <c r="H658" s="3">
        <v>44.27</v>
      </c>
      <c r="I658" s="3">
        <v>67.430000000000007</v>
      </c>
      <c r="J658" s="4">
        <v>0.76</v>
      </c>
      <c r="K658" s="2" t="str">
        <f t="shared" si="20"/>
        <v>Average</v>
      </c>
      <c r="L658" s="2" t="str">
        <f t="shared" si="21"/>
        <v>Standard</v>
      </c>
    </row>
    <row r="659" spans="1:12" x14ac:dyDescent="0.35">
      <c r="A659" s="2" t="s">
        <v>73</v>
      </c>
      <c r="B659" s="2" t="str">
        <f>IFERROR(VLOOKUP(A659,'Aug_2019Sales(Aggregated)'!A:C,3,0),"-")</f>
        <v>-</v>
      </c>
      <c r="C659" s="2" t="str">
        <f>IFERROR(VLOOKUP(A659,'Aug_2019Sales(Aggregated)'!A:D,4,0),"-")</f>
        <v>-</v>
      </c>
      <c r="D659" s="2" t="str">
        <f>IF(VLOOKUP(A659,'New Items'!A:B,2,FALSE)="New","Yes","No")</f>
        <v>Yes</v>
      </c>
      <c r="E659" s="2">
        <v>2</v>
      </c>
      <c r="F659" s="3">
        <v>80</v>
      </c>
      <c r="G659" s="3">
        <v>21.1</v>
      </c>
      <c r="H659" s="3">
        <v>40</v>
      </c>
      <c r="I659" s="3">
        <v>58.9</v>
      </c>
      <c r="J659" s="4">
        <v>0.74</v>
      </c>
      <c r="K659" s="2" t="str">
        <f t="shared" si="20"/>
        <v>Average</v>
      </c>
      <c r="L659" s="2" t="str">
        <f t="shared" si="21"/>
        <v>Standard</v>
      </c>
    </row>
    <row r="660" spans="1:12" x14ac:dyDescent="0.35">
      <c r="A660" s="2" t="s">
        <v>73</v>
      </c>
      <c r="B660" s="2" t="str">
        <f>IFERROR(VLOOKUP(A660,'Aug_2019Sales(Aggregated)'!A:C,3,0),"-")</f>
        <v>-</v>
      </c>
      <c r="C660" s="2" t="str">
        <f>IFERROR(VLOOKUP(A660,'Aug_2019Sales(Aggregated)'!A:D,4,0),"-")</f>
        <v>-</v>
      </c>
      <c r="D660" s="2" t="str">
        <f>IF(VLOOKUP(A660,'New Items'!A:B,2,FALSE)="New","Yes","No")</f>
        <v>Yes</v>
      </c>
      <c r="E660" s="2">
        <v>1</v>
      </c>
      <c r="F660" s="3">
        <v>40</v>
      </c>
      <c r="G660" s="3">
        <v>10.55</v>
      </c>
      <c r="H660" s="3">
        <v>40</v>
      </c>
      <c r="I660" s="3">
        <v>29.45</v>
      </c>
      <c r="J660" s="4">
        <v>0.74</v>
      </c>
      <c r="K660" s="2" t="str">
        <f t="shared" si="20"/>
        <v>Above Average</v>
      </c>
      <c r="L660" s="2" t="str">
        <f t="shared" si="21"/>
        <v>Standard</v>
      </c>
    </row>
    <row r="661" spans="1:12" x14ac:dyDescent="0.35">
      <c r="A661" s="2" t="s">
        <v>75</v>
      </c>
      <c r="B661" s="2" t="str">
        <f>IFERROR(VLOOKUP(A661,'Aug_2019Sales(Aggregated)'!A:C,3,0),"-")</f>
        <v>-</v>
      </c>
      <c r="C661" s="2" t="str">
        <f>IFERROR(VLOOKUP(A661,'Aug_2019Sales(Aggregated)'!A:D,4,0),"-")</f>
        <v>-</v>
      </c>
      <c r="D661" s="2" t="str">
        <f>IF(VLOOKUP(A661,'New Items'!A:B,2,FALSE)="New","Yes","No")</f>
        <v>Yes</v>
      </c>
      <c r="E661" s="2">
        <v>1</v>
      </c>
      <c r="F661" s="3">
        <v>25</v>
      </c>
      <c r="G661" s="3">
        <v>4.4000000000000004</v>
      </c>
      <c r="H661" s="3">
        <v>25</v>
      </c>
      <c r="I661" s="3">
        <v>20.6</v>
      </c>
      <c r="J661" s="4">
        <v>0.82</v>
      </c>
      <c r="K661" s="2" t="str">
        <f t="shared" si="20"/>
        <v>Above Average</v>
      </c>
      <c r="L661" s="2" t="str">
        <f t="shared" si="21"/>
        <v>Standard</v>
      </c>
    </row>
    <row r="662" spans="1:12" x14ac:dyDescent="0.35">
      <c r="A662" s="2" t="s">
        <v>75</v>
      </c>
      <c r="B662" s="2" t="str">
        <f>IFERROR(VLOOKUP(A662,'Aug_2019Sales(Aggregated)'!A:C,3,0),"-")</f>
        <v>-</v>
      </c>
      <c r="C662" s="2" t="str">
        <f>IFERROR(VLOOKUP(A662,'Aug_2019Sales(Aggregated)'!A:D,4,0),"-")</f>
        <v>-</v>
      </c>
      <c r="D662" s="2" t="str">
        <f>IF(VLOOKUP(A662,'New Items'!A:B,2,FALSE)="New","Yes","No")</f>
        <v>Yes</v>
      </c>
      <c r="E662" s="2">
        <v>1</v>
      </c>
      <c r="F662" s="3">
        <v>25</v>
      </c>
      <c r="G662" s="3">
        <v>4.4000000000000004</v>
      </c>
      <c r="H662" s="3">
        <v>25</v>
      </c>
      <c r="I662" s="3">
        <v>20.6</v>
      </c>
      <c r="J662" s="4">
        <v>0.82</v>
      </c>
      <c r="K662" s="2" t="str">
        <f t="shared" si="20"/>
        <v>Above Average</v>
      </c>
      <c r="L662" s="2" t="str">
        <f t="shared" si="21"/>
        <v>Standard</v>
      </c>
    </row>
    <row r="663" spans="1:12" x14ac:dyDescent="0.35">
      <c r="A663" s="2" t="s">
        <v>119</v>
      </c>
      <c r="B663" s="2" t="str">
        <f>IFERROR(VLOOKUP(A663,'Aug_2019Sales(Aggregated)'!A:C,3,0),"-")</f>
        <v>-</v>
      </c>
      <c r="C663" s="2" t="str">
        <f>IFERROR(VLOOKUP(A663,'Aug_2019Sales(Aggregated)'!A:D,4,0),"-")</f>
        <v>-</v>
      </c>
      <c r="D663" s="2" t="str">
        <f>IF(VLOOKUP(A663,'New Items'!A:B,2,FALSE)="New","Yes","No")</f>
        <v>Yes</v>
      </c>
      <c r="E663" s="2">
        <v>1</v>
      </c>
      <c r="F663" s="3">
        <v>29</v>
      </c>
      <c r="G663" s="3">
        <v>5.69</v>
      </c>
      <c r="H663" s="3">
        <v>29</v>
      </c>
      <c r="I663" s="3">
        <v>23.31</v>
      </c>
      <c r="J663" s="4">
        <v>0.8</v>
      </c>
      <c r="K663" s="2" t="str">
        <f t="shared" si="20"/>
        <v>Above Average</v>
      </c>
      <c r="L663" s="2" t="str">
        <f t="shared" si="21"/>
        <v>Standard</v>
      </c>
    </row>
    <row r="664" spans="1:12" x14ac:dyDescent="0.35">
      <c r="A664" s="2" t="s">
        <v>119</v>
      </c>
      <c r="B664" s="2" t="str">
        <f>IFERROR(VLOOKUP(A664,'Aug_2019Sales(Aggregated)'!A:C,3,0),"-")</f>
        <v>-</v>
      </c>
      <c r="C664" s="2" t="str">
        <f>IFERROR(VLOOKUP(A664,'Aug_2019Sales(Aggregated)'!A:D,4,0),"-")</f>
        <v>-</v>
      </c>
      <c r="D664" s="2" t="str">
        <f>IF(VLOOKUP(A664,'New Items'!A:B,2,FALSE)="New","Yes","No")</f>
        <v>Yes</v>
      </c>
      <c r="E664" s="2">
        <v>1</v>
      </c>
      <c r="F664" s="3">
        <v>29</v>
      </c>
      <c r="G664" s="3">
        <v>5.69</v>
      </c>
      <c r="H664" s="3">
        <v>29</v>
      </c>
      <c r="I664" s="3">
        <v>23.31</v>
      </c>
      <c r="J664" s="4">
        <v>0.8</v>
      </c>
      <c r="K664" s="2" t="str">
        <f t="shared" si="20"/>
        <v>Above Average</v>
      </c>
      <c r="L664" s="2" t="str">
        <f t="shared" si="21"/>
        <v>Standard</v>
      </c>
    </row>
    <row r="665" spans="1:12" x14ac:dyDescent="0.35">
      <c r="A665" s="2" t="s">
        <v>121</v>
      </c>
      <c r="B665" s="2" t="str">
        <f>IFERROR(VLOOKUP(A665,'Aug_2019Sales(Aggregated)'!A:C,3,0),"-")</f>
        <v>-</v>
      </c>
      <c r="C665" s="2" t="str">
        <f>IFERROR(VLOOKUP(A665,'Aug_2019Sales(Aggregated)'!A:D,4,0),"-")</f>
        <v>-</v>
      </c>
      <c r="D665" s="2" t="str">
        <f>IF(VLOOKUP(A665,'New Items'!A:B,2,FALSE)="New","Yes","No")</f>
        <v>Yes</v>
      </c>
      <c r="E665" s="2">
        <v>1</v>
      </c>
      <c r="F665" s="3">
        <v>22</v>
      </c>
      <c r="G665" s="3">
        <v>5.3</v>
      </c>
      <c r="H665" s="3">
        <v>22</v>
      </c>
      <c r="I665" s="3">
        <v>16.7</v>
      </c>
      <c r="J665" s="4">
        <v>0.76</v>
      </c>
      <c r="K665" s="2" t="str">
        <f t="shared" si="20"/>
        <v>Above Average</v>
      </c>
      <c r="L665" s="2" t="str">
        <f t="shared" si="21"/>
        <v>Standard</v>
      </c>
    </row>
    <row r="666" spans="1:12" x14ac:dyDescent="0.35">
      <c r="A666" s="2" t="s">
        <v>121</v>
      </c>
      <c r="B666" s="2" t="str">
        <f>IFERROR(VLOOKUP(A666,'Aug_2019Sales(Aggregated)'!A:C,3,0),"-")</f>
        <v>-</v>
      </c>
      <c r="C666" s="2" t="str">
        <f>IFERROR(VLOOKUP(A666,'Aug_2019Sales(Aggregated)'!A:D,4,0),"-")</f>
        <v>-</v>
      </c>
      <c r="D666" s="2" t="str">
        <f>IF(VLOOKUP(A666,'New Items'!A:B,2,FALSE)="New","Yes","No")</f>
        <v>Yes</v>
      </c>
      <c r="E666" s="2">
        <v>1</v>
      </c>
      <c r="F666" s="3">
        <v>22</v>
      </c>
      <c r="G666" s="3">
        <v>5.3</v>
      </c>
      <c r="H666" s="3">
        <v>22</v>
      </c>
      <c r="I666" s="3">
        <v>16.7</v>
      </c>
      <c r="J666" s="4">
        <v>0.76</v>
      </c>
      <c r="K666" s="2" t="str">
        <f t="shared" si="20"/>
        <v>Above Average</v>
      </c>
      <c r="L666" s="2" t="str">
        <f t="shared" si="21"/>
        <v>Standard</v>
      </c>
    </row>
    <row r="667" spans="1:12" x14ac:dyDescent="0.35">
      <c r="A667" s="2" t="s">
        <v>121</v>
      </c>
      <c r="B667" s="2" t="str">
        <f>IFERROR(VLOOKUP(A667,'Aug_2019Sales(Aggregated)'!A:C,3,0),"-")</f>
        <v>-</v>
      </c>
      <c r="C667" s="2" t="str">
        <f>IFERROR(VLOOKUP(A667,'Aug_2019Sales(Aggregated)'!A:D,4,0),"-")</f>
        <v>-</v>
      </c>
      <c r="D667" s="2" t="str">
        <f>IF(VLOOKUP(A667,'New Items'!A:B,2,FALSE)="New","Yes","No")</f>
        <v>Yes</v>
      </c>
      <c r="E667" s="2">
        <v>2</v>
      </c>
      <c r="F667" s="3">
        <v>44</v>
      </c>
      <c r="G667" s="3">
        <v>10.6</v>
      </c>
      <c r="H667" s="3">
        <v>22</v>
      </c>
      <c r="I667" s="3">
        <v>33.4</v>
      </c>
      <c r="J667" s="4">
        <v>0.76</v>
      </c>
      <c r="K667" s="2" t="str">
        <f t="shared" si="20"/>
        <v>Above Average</v>
      </c>
      <c r="L667" s="2" t="str">
        <f t="shared" si="21"/>
        <v>Standard</v>
      </c>
    </row>
    <row r="668" spans="1:12" x14ac:dyDescent="0.35">
      <c r="A668" s="2" t="s">
        <v>78</v>
      </c>
      <c r="B668" s="2" t="str">
        <f>IFERROR(VLOOKUP(A668,'Aug_2019Sales(Aggregated)'!A:C,3,0),"-")</f>
        <v>-</v>
      </c>
      <c r="C668" s="2" t="str">
        <f>IFERROR(VLOOKUP(A668,'Aug_2019Sales(Aggregated)'!A:D,4,0),"-")</f>
        <v>-</v>
      </c>
      <c r="D668" s="2" t="str">
        <f>IF(VLOOKUP(A668,'New Items'!A:B,2,FALSE)="New","Yes","No")</f>
        <v>Yes</v>
      </c>
      <c r="E668" s="2">
        <v>1</v>
      </c>
      <c r="F668" s="3">
        <v>22</v>
      </c>
      <c r="G668" s="3">
        <v>5.3</v>
      </c>
      <c r="H668" s="3">
        <v>22</v>
      </c>
      <c r="I668" s="3">
        <v>16.7</v>
      </c>
      <c r="J668" s="4">
        <v>0.76</v>
      </c>
      <c r="K668" s="2" t="str">
        <f t="shared" si="20"/>
        <v>Above Average</v>
      </c>
      <c r="L668" s="2" t="str">
        <f t="shared" si="21"/>
        <v>Standard</v>
      </c>
    </row>
    <row r="669" spans="1:12" x14ac:dyDescent="0.35">
      <c r="A669" s="2" t="s">
        <v>78</v>
      </c>
      <c r="B669" s="2" t="str">
        <f>IFERROR(VLOOKUP(A669,'Aug_2019Sales(Aggregated)'!A:C,3,0),"-")</f>
        <v>-</v>
      </c>
      <c r="C669" s="2" t="str">
        <f>IFERROR(VLOOKUP(A669,'Aug_2019Sales(Aggregated)'!A:D,4,0),"-")</f>
        <v>-</v>
      </c>
      <c r="D669" s="2" t="str">
        <f>IF(VLOOKUP(A669,'New Items'!A:B,2,FALSE)="New","Yes","No")</f>
        <v>Yes</v>
      </c>
      <c r="E669" s="2">
        <v>1</v>
      </c>
      <c r="F669" s="3">
        <v>22</v>
      </c>
      <c r="G669" s="3">
        <v>5.3</v>
      </c>
      <c r="H669" s="3">
        <v>22</v>
      </c>
      <c r="I669" s="3">
        <v>16.7</v>
      </c>
      <c r="J669" s="4">
        <v>0.76</v>
      </c>
      <c r="K669" s="2" t="str">
        <f t="shared" si="20"/>
        <v>Above Average</v>
      </c>
      <c r="L669" s="2" t="str">
        <f t="shared" si="21"/>
        <v>Standard</v>
      </c>
    </row>
    <row r="670" spans="1:12" x14ac:dyDescent="0.35">
      <c r="A670" s="2" t="s">
        <v>79</v>
      </c>
      <c r="B670" s="2" t="str">
        <f>IFERROR(VLOOKUP(A670,'Aug_2019Sales(Aggregated)'!A:C,3,0),"-")</f>
        <v>-</v>
      </c>
      <c r="C670" s="2" t="str">
        <f>IFERROR(VLOOKUP(A670,'Aug_2019Sales(Aggregated)'!A:D,4,0),"-")</f>
        <v>-</v>
      </c>
      <c r="D670" s="2" t="str">
        <f>IF(VLOOKUP(A670,'New Items'!A:B,2,FALSE)="New","Yes","No")</f>
        <v>Yes</v>
      </c>
      <c r="E670" s="2">
        <v>1</v>
      </c>
      <c r="F670" s="3">
        <v>32</v>
      </c>
      <c r="G670" s="3">
        <v>6.6</v>
      </c>
      <c r="H670" s="3">
        <v>32</v>
      </c>
      <c r="I670" s="3">
        <v>25.4</v>
      </c>
      <c r="J670" s="4">
        <v>0.79</v>
      </c>
      <c r="K670" s="2" t="str">
        <f t="shared" si="20"/>
        <v>Above Average</v>
      </c>
      <c r="L670" s="2" t="str">
        <f t="shared" si="21"/>
        <v>Standard</v>
      </c>
    </row>
    <row r="671" spans="1:12" x14ac:dyDescent="0.35">
      <c r="A671" s="2" t="s">
        <v>80</v>
      </c>
      <c r="B671" s="2" t="str">
        <f>IFERROR(VLOOKUP(A671,'Aug_2019Sales(Aggregated)'!A:C,3,0),"-")</f>
        <v>-</v>
      </c>
      <c r="C671" s="2" t="str">
        <f>IFERROR(VLOOKUP(A671,'Aug_2019Sales(Aggregated)'!A:D,4,0),"-")</f>
        <v>-</v>
      </c>
      <c r="D671" s="2" t="str">
        <f>IF(VLOOKUP(A671,'New Items'!A:B,2,FALSE)="New","Yes","No")</f>
        <v>Yes</v>
      </c>
      <c r="E671" s="2">
        <v>1</v>
      </c>
      <c r="F671" s="3">
        <v>74</v>
      </c>
      <c r="G671" s="3">
        <v>23.69</v>
      </c>
      <c r="H671" s="3">
        <v>74</v>
      </c>
      <c r="I671" s="3">
        <v>50.31</v>
      </c>
      <c r="J671" s="4">
        <v>0.68</v>
      </c>
      <c r="K671" s="2" t="str">
        <f t="shared" si="20"/>
        <v>Above Average</v>
      </c>
      <c r="L671" s="2" t="str">
        <f t="shared" si="21"/>
        <v>Standard</v>
      </c>
    </row>
    <row r="672" spans="1:12" x14ac:dyDescent="0.35">
      <c r="A672" s="2" t="s">
        <v>80</v>
      </c>
      <c r="B672" s="2" t="str">
        <f>IFERROR(VLOOKUP(A672,'Aug_2019Sales(Aggregated)'!A:C,3,0),"-")</f>
        <v>-</v>
      </c>
      <c r="C672" s="2" t="str">
        <f>IFERROR(VLOOKUP(A672,'Aug_2019Sales(Aggregated)'!A:D,4,0),"-")</f>
        <v>-</v>
      </c>
      <c r="D672" s="2" t="str">
        <f>IF(VLOOKUP(A672,'New Items'!A:B,2,FALSE)="New","Yes","No")</f>
        <v>Yes</v>
      </c>
      <c r="E672" s="2">
        <v>1</v>
      </c>
      <c r="F672" s="3">
        <v>74</v>
      </c>
      <c r="G672" s="3">
        <v>23.69</v>
      </c>
      <c r="H672" s="3">
        <v>74</v>
      </c>
      <c r="I672" s="3">
        <v>50.31</v>
      </c>
      <c r="J672" s="4">
        <v>0.68</v>
      </c>
      <c r="K672" s="2" t="str">
        <f t="shared" si="20"/>
        <v>Above Average</v>
      </c>
      <c r="L672" s="2" t="str">
        <f t="shared" si="21"/>
        <v>Standard</v>
      </c>
    </row>
    <row r="673" spans="1:12" x14ac:dyDescent="0.35">
      <c r="A673" s="2" t="s">
        <v>81</v>
      </c>
      <c r="B673" s="2" t="str">
        <f>IFERROR(VLOOKUP(A673,'Aug_2019Sales(Aggregated)'!A:C,3,0),"-")</f>
        <v>-</v>
      </c>
      <c r="C673" s="2" t="str">
        <f>IFERROR(VLOOKUP(A673,'Aug_2019Sales(Aggregated)'!A:D,4,0),"-")</f>
        <v>-</v>
      </c>
      <c r="D673" s="2" t="str">
        <f>IF(VLOOKUP(A673,'New Items'!A:B,2,FALSE)="New","Yes","No")</f>
        <v>Yes</v>
      </c>
      <c r="E673" s="2">
        <v>2</v>
      </c>
      <c r="F673" s="3">
        <v>85.46</v>
      </c>
      <c r="G673" s="3">
        <v>21.94</v>
      </c>
      <c r="H673" s="3">
        <v>42.73</v>
      </c>
      <c r="I673" s="3">
        <v>63.52</v>
      </c>
      <c r="J673" s="4">
        <v>0.74</v>
      </c>
      <c r="K673" s="2" t="str">
        <f t="shared" si="20"/>
        <v>Average</v>
      </c>
      <c r="L673" s="2" t="str">
        <f t="shared" si="21"/>
        <v>Standard</v>
      </c>
    </row>
    <row r="674" spans="1:12" x14ac:dyDescent="0.35">
      <c r="A674" s="2" t="s">
        <v>82</v>
      </c>
      <c r="B674" s="2" t="str">
        <f>IFERROR(VLOOKUP(A674,'Aug_2019Sales(Aggregated)'!A:C,3,0),"-")</f>
        <v>-</v>
      </c>
      <c r="C674" s="2" t="str">
        <f>IFERROR(VLOOKUP(A674,'Aug_2019Sales(Aggregated)'!A:D,4,0),"-")</f>
        <v>-</v>
      </c>
      <c r="D674" s="2" t="str">
        <f>IF(VLOOKUP(A674,'New Items'!A:B,2,FALSE)="New","Yes","No")</f>
        <v>Yes</v>
      </c>
      <c r="E674" s="2">
        <v>1</v>
      </c>
      <c r="F674" s="3">
        <v>39</v>
      </c>
      <c r="G674" s="3">
        <v>10.97</v>
      </c>
      <c r="H674" s="3">
        <v>39</v>
      </c>
      <c r="I674" s="3">
        <v>28.03</v>
      </c>
      <c r="J674" s="4">
        <v>0.72</v>
      </c>
      <c r="K674" s="2" t="str">
        <f t="shared" si="20"/>
        <v>Above Average</v>
      </c>
      <c r="L674" s="2" t="str">
        <f t="shared" si="21"/>
        <v>Standard</v>
      </c>
    </row>
    <row r="675" spans="1:12" x14ac:dyDescent="0.35">
      <c r="A675" s="2" t="s">
        <v>82</v>
      </c>
      <c r="B675" s="2" t="str">
        <f>IFERROR(VLOOKUP(A675,'Aug_2019Sales(Aggregated)'!A:C,3,0),"-")</f>
        <v>-</v>
      </c>
      <c r="C675" s="2" t="str">
        <f>IFERROR(VLOOKUP(A675,'Aug_2019Sales(Aggregated)'!A:D,4,0),"-")</f>
        <v>-</v>
      </c>
      <c r="D675" s="2" t="str">
        <f>IF(VLOOKUP(A675,'New Items'!A:B,2,FALSE)="New","Yes","No")</f>
        <v>Yes</v>
      </c>
      <c r="E675" s="2">
        <v>1</v>
      </c>
      <c r="F675" s="3">
        <v>39</v>
      </c>
      <c r="G675" s="3">
        <v>10.97</v>
      </c>
      <c r="H675" s="3">
        <v>39</v>
      </c>
      <c r="I675" s="3">
        <v>28.03</v>
      </c>
      <c r="J675" s="4">
        <v>0.72</v>
      </c>
      <c r="K675" s="2" t="str">
        <f t="shared" si="20"/>
        <v>Above Average</v>
      </c>
      <c r="L675" s="2" t="str">
        <f t="shared" si="21"/>
        <v>Standard</v>
      </c>
    </row>
    <row r="676" spans="1:12" x14ac:dyDescent="0.35">
      <c r="A676" s="2" t="s">
        <v>153</v>
      </c>
      <c r="B676" s="2" t="str">
        <f>IFERROR(VLOOKUP(A676,'Aug_2019Sales(Aggregated)'!A:C,3,0),"-")</f>
        <v>ESSENTIALS</v>
      </c>
      <c r="C676" s="2" t="str">
        <f>IFERROR(VLOOKUP(A676,'Aug_2019Sales(Aggregated)'!A:D,4,0),"-")</f>
        <v>BATH</v>
      </c>
      <c r="D676" s="2" t="str">
        <f>IF(VLOOKUP(A676,'New Items'!A:B,2,FALSE)="New","Yes","No")</f>
        <v>Yes</v>
      </c>
      <c r="E676" s="2">
        <v>1</v>
      </c>
      <c r="F676" s="3">
        <v>29.91</v>
      </c>
      <c r="G676" s="3">
        <v>8.8800000000000008</v>
      </c>
      <c r="H676" s="3">
        <v>29.91</v>
      </c>
      <c r="I676" s="3">
        <v>21.03</v>
      </c>
      <c r="J676" s="4">
        <v>0.7</v>
      </c>
      <c r="K676" s="2" t="str">
        <f t="shared" si="20"/>
        <v>Above Average</v>
      </c>
      <c r="L676" s="2" t="str">
        <f t="shared" si="21"/>
        <v>Standard</v>
      </c>
    </row>
    <row r="677" spans="1:12" x14ac:dyDescent="0.35">
      <c r="A677" s="2" t="s">
        <v>123</v>
      </c>
      <c r="B677" s="2" t="str">
        <f>IFERROR(VLOOKUP(A677,'Aug_2019Sales(Aggregated)'!A:C,3,0),"-")</f>
        <v>-</v>
      </c>
      <c r="C677" s="2" t="str">
        <f>IFERROR(VLOOKUP(A677,'Aug_2019Sales(Aggregated)'!A:D,4,0),"-")</f>
        <v>-</v>
      </c>
      <c r="D677" s="2" t="str">
        <f>IF(VLOOKUP(A677,'New Items'!A:B,2,FALSE)="New","Yes","No")</f>
        <v>Yes</v>
      </c>
      <c r="E677" s="2">
        <v>1</v>
      </c>
      <c r="F677" s="3">
        <v>35</v>
      </c>
      <c r="G677" s="3">
        <v>10.41</v>
      </c>
      <c r="H677" s="3">
        <v>35</v>
      </c>
      <c r="I677" s="3">
        <v>24.59</v>
      </c>
      <c r="J677" s="4">
        <v>0.7</v>
      </c>
      <c r="K677" s="2" t="str">
        <f t="shared" si="20"/>
        <v>Above Average</v>
      </c>
      <c r="L677" s="2" t="str">
        <f t="shared" si="21"/>
        <v>Standard</v>
      </c>
    </row>
    <row r="678" spans="1:12" x14ac:dyDescent="0.35">
      <c r="A678" s="2" t="s">
        <v>181</v>
      </c>
      <c r="B678" s="2" t="str">
        <f>IFERROR(VLOOKUP(A678,'Aug_2019Sales(Aggregated)'!A:C,3,0),"-")</f>
        <v>FITNESS</v>
      </c>
      <c r="C678" s="2" t="str">
        <f>IFERROR(VLOOKUP(A678,'Aug_2019Sales(Aggregated)'!A:D,4,0),"-")</f>
        <v>LOWER BODY</v>
      </c>
      <c r="D678" s="2" t="str">
        <f>IF(VLOOKUP(A678,'New Items'!A:B,2,FALSE)="New","Yes","No")</f>
        <v>Yes</v>
      </c>
      <c r="E678" s="2">
        <v>1</v>
      </c>
      <c r="F678" s="3">
        <v>30</v>
      </c>
      <c r="G678" s="3">
        <v>8.16</v>
      </c>
      <c r="H678" s="3">
        <v>30</v>
      </c>
      <c r="I678" s="3">
        <v>21.84</v>
      </c>
      <c r="J678" s="4">
        <v>0.73</v>
      </c>
      <c r="K678" s="2" t="str">
        <f t="shared" si="20"/>
        <v>Above Average</v>
      </c>
      <c r="L678" s="2" t="str">
        <f t="shared" si="21"/>
        <v>Standard</v>
      </c>
    </row>
    <row r="679" spans="1:12" x14ac:dyDescent="0.35">
      <c r="A679" s="2" t="s">
        <v>83</v>
      </c>
      <c r="B679" s="2" t="str">
        <f>IFERROR(VLOOKUP(A679,'Aug_2019Sales(Aggregated)'!A:C,3,0),"-")</f>
        <v>ESSENTIALS</v>
      </c>
      <c r="C679" s="2" t="str">
        <f>IFERROR(VLOOKUP(A679,'Aug_2019Sales(Aggregated)'!A:D,4,0),"-")</f>
        <v>BATH</v>
      </c>
      <c r="D679" s="2" t="str">
        <f>IF(VLOOKUP(A679,'New Items'!A:B,2,FALSE)="New","Yes","No")</f>
        <v>Yes</v>
      </c>
      <c r="E679" s="2">
        <v>1</v>
      </c>
      <c r="F679" s="3">
        <v>5</v>
      </c>
      <c r="G679" s="3">
        <v>1.44</v>
      </c>
      <c r="H679" s="3">
        <v>5</v>
      </c>
      <c r="I679" s="3">
        <v>3.56</v>
      </c>
      <c r="J679" s="4">
        <v>0.71</v>
      </c>
      <c r="K679" s="2" t="str">
        <f t="shared" si="20"/>
        <v>Above Average</v>
      </c>
      <c r="L679" s="2" t="str">
        <f t="shared" si="21"/>
        <v>Standard</v>
      </c>
    </row>
    <row r="680" spans="1:12" x14ac:dyDescent="0.35">
      <c r="A680" s="2" t="s">
        <v>84</v>
      </c>
      <c r="B680" s="2" t="str">
        <f>IFERROR(VLOOKUP(A680,'Aug_2019Sales(Aggregated)'!A:C,3,0),"-")</f>
        <v>-</v>
      </c>
      <c r="C680" s="2" t="str">
        <f>IFERROR(VLOOKUP(A680,'Aug_2019Sales(Aggregated)'!A:D,4,0),"-")</f>
        <v>-</v>
      </c>
      <c r="D680" s="2" t="str">
        <f>IF(VLOOKUP(A680,'New Items'!A:B,2,FALSE)="New","Yes","No")</f>
        <v>Yes</v>
      </c>
      <c r="E680" s="2">
        <v>1</v>
      </c>
      <c r="F680" s="3">
        <v>10</v>
      </c>
      <c r="G680" s="3">
        <v>2.95</v>
      </c>
      <c r="H680" s="3">
        <v>10</v>
      </c>
      <c r="I680" s="3">
        <v>7.05</v>
      </c>
      <c r="J680" s="4">
        <v>0.71</v>
      </c>
      <c r="K680" s="2" t="str">
        <f t="shared" si="20"/>
        <v>Above Average</v>
      </c>
      <c r="L680" s="2" t="str">
        <f t="shared" si="21"/>
        <v>Standard</v>
      </c>
    </row>
    <row r="681" spans="1:12" x14ac:dyDescent="0.35">
      <c r="A681" s="2" t="s">
        <v>170</v>
      </c>
      <c r="B681" s="2" t="str">
        <f>IFERROR(VLOOKUP(A681,'Aug_2019Sales(Aggregated)'!A:C,3,0),"-")</f>
        <v>-</v>
      </c>
      <c r="C681" s="2" t="str">
        <f>IFERROR(VLOOKUP(A681,'Aug_2019Sales(Aggregated)'!A:D,4,0),"-")</f>
        <v>-</v>
      </c>
      <c r="D681" s="2" t="str">
        <f>IF(VLOOKUP(A681,'New Items'!A:B,2,FALSE)="New","Yes","No")</f>
        <v>Yes</v>
      </c>
      <c r="E681" s="2">
        <v>1</v>
      </c>
      <c r="F681" s="3">
        <v>15</v>
      </c>
      <c r="G681" s="3">
        <v>3.6</v>
      </c>
      <c r="H681" s="3">
        <v>15</v>
      </c>
      <c r="I681" s="3">
        <v>11.4</v>
      </c>
      <c r="J681" s="4">
        <v>0.76</v>
      </c>
      <c r="K681" s="2" t="str">
        <f t="shared" si="20"/>
        <v>Above Average</v>
      </c>
      <c r="L681" s="2" t="str">
        <f t="shared" si="21"/>
        <v>Standard</v>
      </c>
    </row>
    <row r="682" spans="1:12" x14ac:dyDescent="0.35">
      <c r="A682" s="2" t="s">
        <v>127</v>
      </c>
      <c r="B682" s="2" t="str">
        <f>IFERROR(VLOOKUP(A682,'Aug_2019Sales(Aggregated)'!A:C,3,0),"-")</f>
        <v>-</v>
      </c>
      <c r="C682" s="2" t="str">
        <f>IFERROR(VLOOKUP(A682,'Aug_2019Sales(Aggregated)'!A:D,4,0),"-")</f>
        <v>-</v>
      </c>
      <c r="D682" s="2" t="str">
        <f>IF(VLOOKUP(A682,'New Items'!A:B,2,FALSE)="New","Yes","No")</f>
        <v>Yes</v>
      </c>
      <c r="E682" s="2">
        <v>1</v>
      </c>
      <c r="F682" s="3">
        <v>15</v>
      </c>
      <c r="G682" s="3">
        <v>3.9</v>
      </c>
      <c r="H682" s="3">
        <v>15</v>
      </c>
      <c r="I682" s="3">
        <v>11.1</v>
      </c>
      <c r="J682" s="4">
        <v>0.74</v>
      </c>
      <c r="K682" s="2" t="str">
        <f t="shared" si="20"/>
        <v>Above Average</v>
      </c>
      <c r="L682" s="2" t="str">
        <f t="shared" si="21"/>
        <v>Standard</v>
      </c>
    </row>
    <row r="683" spans="1:12" x14ac:dyDescent="0.35">
      <c r="A683" s="2" t="s">
        <v>129</v>
      </c>
      <c r="B683" s="2" t="str">
        <f>IFERROR(VLOOKUP(A683,'Aug_2019Sales(Aggregated)'!A:C,3,0),"-")</f>
        <v>ESSENTIALS</v>
      </c>
      <c r="C683" s="2" t="str">
        <f>IFERROR(VLOOKUP(A683,'Aug_2019Sales(Aggregated)'!A:D,4,0),"-")</f>
        <v>BATH</v>
      </c>
      <c r="D683" s="2" t="str">
        <f>IF(VLOOKUP(A683,'New Items'!A:B,2,FALSE)="New","Yes","No")</f>
        <v>Yes</v>
      </c>
      <c r="E683" s="2">
        <v>2</v>
      </c>
      <c r="F683" s="3">
        <v>33.54</v>
      </c>
      <c r="G683" s="3">
        <v>9.76</v>
      </c>
      <c r="H683" s="3">
        <v>16.77</v>
      </c>
      <c r="I683" s="3">
        <v>23.78</v>
      </c>
      <c r="J683" s="4">
        <v>0.71</v>
      </c>
      <c r="K683" s="2" t="str">
        <f t="shared" si="20"/>
        <v>Above Average</v>
      </c>
      <c r="L683" s="2" t="str">
        <f t="shared" si="21"/>
        <v>Standard</v>
      </c>
    </row>
    <row r="684" spans="1:12" x14ac:dyDescent="0.35">
      <c r="A684" s="2" t="s">
        <v>88</v>
      </c>
      <c r="B684" s="2" t="str">
        <f>IFERROR(VLOOKUP(A684,'Aug_2019Sales(Aggregated)'!A:C,3,0),"-")</f>
        <v>AUTOMOTIVE</v>
      </c>
      <c r="C684" s="2" t="str">
        <f>IFERROR(VLOOKUP(A684,'Aug_2019Sales(Aggregated)'!A:D,4,0),"-")</f>
        <v>RINGS</v>
      </c>
      <c r="D684" s="2" t="str">
        <f>IF(VLOOKUP(A684,'New Items'!A:B,2,FALSE)="New","Yes","No")</f>
        <v>Yes</v>
      </c>
      <c r="E684" s="2">
        <v>1</v>
      </c>
      <c r="F684" s="3">
        <v>45</v>
      </c>
      <c r="G684" s="3">
        <v>16.32</v>
      </c>
      <c r="H684" s="3">
        <v>45</v>
      </c>
      <c r="I684" s="3">
        <v>28.68</v>
      </c>
      <c r="J684" s="4">
        <v>0.64</v>
      </c>
      <c r="K684" s="2" t="str">
        <f t="shared" si="20"/>
        <v>Above Average</v>
      </c>
      <c r="L684" s="2" t="str">
        <f t="shared" si="21"/>
        <v>Standard</v>
      </c>
    </row>
    <row r="685" spans="1:12" x14ac:dyDescent="0.35">
      <c r="A685" s="2" t="s">
        <v>89</v>
      </c>
      <c r="B685" s="2" t="str">
        <f>IFERROR(VLOOKUP(A685,'Aug_2019Sales(Aggregated)'!A:C,3,0),"-")</f>
        <v>ELECTRO</v>
      </c>
      <c r="C685" s="2" t="str">
        <f>IFERROR(VLOOKUP(A685,'Aug_2019Sales(Aggregated)'!A:D,4,0),"-")</f>
        <v>ELECTRO ACCESSORIES</v>
      </c>
      <c r="D685" s="2" t="str">
        <f>IF(VLOOKUP(A685,'New Items'!A:B,2,FALSE)="New","Yes","No")</f>
        <v>Yes</v>
      </c>
      <c r="E685" s="2">
        <v>2</v>
      </c>
      <c r="F685" s="3">
        <v>198</v>
      </c>
      <c r="G685" s="3">
        <v>74.84</v>
      </c>
      <c r="H685" s="3">
        <v>99</v>
      </c>
      <c r="I685" s="3">
        <v>123.16</v>
      </c>
      <c r="J685" s="4">
        <v>0.62</v>
      </c>
      <c r="K685" s="2" t="str">
        <f t="shared" si="20"/>
        <v>Average</v>
      </c>
      <c r="L685" s="2" t="str">
        <f t="shared" si="21"/>
        <v>Standard</v>
      </c>
    </row>
    <row r="686" spans="1:12" x14ac:dyDescent="0.35">
      <c r="A686" s="2" t="s">
        <v>90</v>
      </c>
      <c r="B686" s="2" t="str">
        <f>IFERROR(VLOOKUP(A686,'Aug_2019Sales(Aggregated)'!A:C,3,0),"-")</f>
        <v>GEAR</v>
      </c>
      <c r="C686" s="2" t="str">
        <f>IFERROR(VLOOKUP(A686,'Aug_2019Sales(Aggregated)'!A:D,4,0),"-")</f>
        <v>OUTERWEAR</v>
      </c>
      <c r="D686" s="2" t="str">
        <f>IF(VLOOKUP(A686,'New Items'!A:B,2,FALSE)="New","Yes","No")</f>
        <v>Yes</v>
      </c>
      <c r="E686" s="2">
        <v>2</v>
      </c>
      <c r="F686" s="3">
        <v>198</v>
      </c>
      <c r="G686" s="3">
        <v>71.94</v>
      </c>
      <c r="H686" s="3">
        <v>99</v>
      </c>
      <c r="I686" s="3">
        <v>126.06</v>
      </c>
      <c r="J686" s="4">
        <v>0.64</v>
      </c>
      <c r="K686" s="2" t="str">
        <f t="shared" si="20"/>
        <v>Average</v>
      </c>
      <c r="L686" s="2" t="str">
        <f t="shared" si="21"/>
        <v>Standard</v>
      </c>
    </row>
    <row r="687" spans="1:12" x14ac:dyDescent="0.35">
      <c r="A687" s="2" t="s">
        <v>130</v>
      </c>
      <c r="B687" s="2" t="str">
        <f>IFERROR(VLOOKUP(A687,'Aug_2019Sales(Aggregated)'!A:C,3,0),"-")</f>
        <v>ELECTRO</v>
      </c>
      <c r="C687" s="2" t="str">
        <f>IFERROR(VLOOKUP(A687,'Aug_2019Sales(Aggregated)'!A:D,4,0),"-")</f>
        <v>COMPLETE KIT</v>
      </c>
      <c r="D687" s="2" t="str">
        <f>IF(VLOOKUP(A687,'New Items'!A:B,2,FALSE)="New","Yes","No")</f>
        <v>Yes</v>
      </c>
      <c r="E687" s="2">
        <v>1</v>
      </c>
      <c r="F687" s="3">
        <v>79</v>
      </c>
      <c r="G687" s="3">
        <v>23.97</v>
      </c>
      <c r="H687" s="3">
        <v>79</v>
      </c>
      <c r="I687" s="3">
        <v>55.03</v>
      </c>
      <c r="J687" s="4">
        <v>0.7</v>
      </c>
      <c r="K687" s="2" t="str">
        <f t="shared" si="20"/>
        <v>Above Average</v>
      </c>
      <c r="L687" s="2" t="str">
        <f t="shared" si="21"/>
        <v>Standard</v>
      </c>
    </row>
    <row r="688" spans="1:12" x14ac:dyDescent="0.35">
      <c r="A688" s="2" t="s">
        <v>171</v>
      </c>
      <c r="B688" s="2" t="str">
        <f>IFERROR(VLOOKUP(A688,'Aug_2019Sales(Aggregated)'!A:C,3,0),"-")</f>
        <v>-</v>
      </c>
      <c r="C688" s="2" t="str">
        <f>IFERROR(VLOOKUP(A688,'Aug_2019Sales(Aggregated)'!A:D,4,0),"-")</f>
        <v>-</v>
      </c>
      <c r="D688" s="2" t="str">
        <f>IF(VLOOKUP(A688,'New Items'!A:B,2,FALSE)="New","Yes","No")</f>
        <v>Yes</v>
      </c>
      <c r="E688" s="2">
        <v>2</v>
      </c>
      <c r="F688" s="3">
        <v>138</v>
      </c>
      <c r="G688" s="3">
        <v>31.8</v>
      </c>
      <c r="H688" s="3">
        <v>69</v>
      </c>
      <c r="I688" s="3">
        <v>106.2</v>
      </c>
      <c r="J688" s="4">
        <v>0.77</v>
      </c>
      <c r="K688" s="2" t="str">
        <f t="shared" si="20"/>
        <v>Average</v>
      </c>
      <c r="L688" s="2" t="str">
        <f t="shared" si="21"/>
        <v>Standard</v>
      </c>
    </row>
    <row r="689" spans="1:12" x14ac:dyDescent="0.35">
      <c r="A689" s="2" t="s">
        <v>171</v>
      </c>
      <c r="B689" s="2" t="str">
        <f>IFERROR(VLOOKUP(A689,'Aug_2019Sales(Aggregated)'!A:C,3,0),"-")</f>
        <v>-</v>
      </c>
      <c r="C689" s="2" t="str">
        <f>IFERROR(VLOOKUP(A689,'Aug_2019Sales(Aggregated)'!A:D,4,0),"-")</f>
        <v>-</v>
      </c>
      <c r="D689" s="2" t="str">
        <f>IF(VLOOKUP(A689,'New Items'!A:B,2,FALSE)="New","Yes","No")</f>
        <v>Yes</v>
      </c>
      <c r="E689" s="2">
        <v>3</v>
      </c>
      <c r="F689" s="3">
        <v>207</v>
      </c>
      <c r="G689" s="3">
        <v>49.5</v>
      </c>
      <c r="H689" s="3">
        <v>69</v>
      </c>
      <c r="I689" s="3">
        <v>157.5</v>
      </c>
      <c r="J689" s="4">
        <v>0.76</v>
      </c>
      <c r="K689" s="2" t="str">
        <f t="shared" si="20"/>
        <v>Average</v>
      </c>
      <c r="L689" s="2" t="str">
        <f t="shared" si="21"/>
        <v>Standard</v>
      </c>
    </row>
    <row r="690" spans="1:12" x14ac:dyDescent="0.35">
      <c r="A690" s="2" t="s">
        <v>131</v>
      </c>
      <c r="B690" s="2" t="str">
        <f>IFERROR(VLOOKUP(A690,'Aug_2019Sales(Aggregated)'!A:C,3,0),"-")</f>
        <v>COSMETICS</v>
      </c>
      <c r="C690" s="2" t="str">
        <f>IFERROR(VLOOKUP(A690,'Aug_2019Sales(Aggregated)'!A:D,4,0),"-")</f>
        <v>MASKS</v>
      </c>
      <c r="D690" s="2" t="str">
        <f>IF(VLOOKUP(A690,'New Items'!A:B,2,FALSE)="New","Yes","No")</f>
        <v>Yes</v>
      </c>
      <c r="E690" s="2">
        <v>1</v>
      </c>
      <c r="F690" s="3">
        <v>55</v>
      </c>
      <c r="G690" s="3">
        <v>17.649999999999999</v>
      </c>
      <c r="H690" s="3">
        <v>55</v>
      </c>
      <c r="I690" s="3">
        <v>37.35</v>
      </c>
      <c r="J690" s="4">
        <v>0.68</v>
      </c>
      <c r="K690" s="2" t="str">
        <f t="shared" si="20"/>
        <v>Above Average</v>
      </c>
      <c r="L690" s="2" t="str">
        <f t="shared" si="21"/>
        <v>Standard</v>
      </c>
    </row>
    <row r="691" spans="1:12" x14ac:dyDescent="0.35">
      <c r="A691" s="2" t="s">
        <v>92</v>
      </c>
      <c r="B691" s="2" t="str">
        <f>IFERROR(VLOOKUP(A691,'Aug_2019Sales(Aggregated)'!A:C,3,0),"-")</f>
        <v>COSMETICS</v>
      </c>
      <c r="C691" s="2" t="str">
        <f>IFERROR(VLOOKUP(A691,'Aug_2019Sales(Aggregated)'!A:D,4,0),"-")</f>
        <v>MASKS</v>
      </c>
      <c r="D691" s="2" t="str">
        <f>IF(VLOOKUP(A691,'New Items'!A:B,2,FALSE)="New","Yes","No")</f>
        <v>Yes</v>
      </c>
      <c r="E691" s="2">
        <v>1</v>
      </c>
      <c r="F691" s="3">
        <v>59</v>
      </c>
      <c r="G691" s="3">
        <v>20.3</v>
      </c>
      <c r="H691" s="3">
        <v>59</v>
      </c>
      <c r="I691" s="3">
        <v>38.700000000000003</v>
      </c>
      <c r="J691" s="4">
        <v>0.66</v>
      </c>
      <c r="K691" s="2" t="str">
        <f t="shared" si="20"/>
        <v>Above Average</v>
      </c>
      <c r="L691" s="2" t="str">
        <f t="shared" si="21"/>
        <v>Standard</v>
      </c>
    </row>
    <row r="692" spans="1:12" x14ac:dyDescent="0.35">
      <c r="A692" s="2" t="s">
        <v>145</v>
      </c>
      <c r="B692" s="2" t="str">
        <f>IFERROR(VLOOKUP(A692,'Aug_2019Sales(Aggregated)'!A:C,3,0),"-")</f>
        <v>COSMETICS</v>
      </c>
      <c r="C692" s="2" t="str">
        <f>IFERROR(VLOOKUP(A692,'Aug_2019Sales(Aggregated)'!A:D,4,0),"-")</f>
        <v>MASKS</v>
      </c>
      <c r="D692" s="2" t="str">
        <f>IF(VLOOKUP(A692,'New Items'!A:B,2,FALSE)="New","Yes","No")</f>
        <v>Yes</v>
      </c>
      <c r="E692" s="2">
        <v>3</v>
      </c>
      <c r="F692" s="3">
        <v>183.06</v>
      </c>
      <c r="G692" s="3">
        <v>67.95</v>
      </c>
      <c r="H692" s="3">
        <v>61.02</v>
      </c>
      <c r="I692" s="3">
        <v>115.11</v>
      </c>
      <c r="J692" s="4">
        <v>0.63</v>
      </c>
      <c r="K692" s="2" t="str">
        <f t="shared" si="20"/>
        <v>Average</v>
      </c>
      <c r="L692" s="2" t="str">
        <f t="shared" si="21"/>
        <v>Standard</v>
      </c>
    </row>
    <row r="693" spans="1:12" x14ac:dyDescent="0.35">
      <c r="A693" s="2" t="s">
        <v>6</v>
      </c>
      <c r="B693" s="2" t="str">
        <f>IFERROR(VLOOKUP(A693,'Aug_2019Sales(Aggregated)'!A:C,3,0),"-")</f>
        <v>COSMETICS</v>
      </c>
      <c r="C693" s="2" t="str">
        <f>IFERROR(VLOOKUP(A693,'Aug_2019Sales(Aggregated)'!A:D,4,0),"-")</f>
        <v>MASKS</v>
      </c>
      <c r="D693" s="2" t="str">
        <f>IF(VLOOKUP(A693,'New Items'!A:B,2,FALSE)="New","Yes","No")</f>
        <v>Yes</v>
      </c>
      <c r="E693" s="2">
        <v>1</v>
      </c>
      <c r="F693" s="3">
        <v>55</v>
      </c>
      <c r="G693" s="3">
        <v>21.23</v>
      </c>
      <c r="H693" s="3">
        <v>55</v>
      </c>
      <c r="I693" s="3">
        <v>33.770000000000003</v>
      </c>
      <c r="J693" s="4">
        <v>0.61</v>
      </c>
      <c r="K693" s="2" t="str">
        <f t="shared" si="20"/>
        <v>Above Average</v>
      </c>
      <c r="L693" s="2" t="str">
        <f t="shared" si="21"/>
        <v>Standard</v>
      </c>
    </row>
    <row r="694" spans="1:12" x14ac:dyDescent="0.35">
      <c r="A694" s="2" t="s">
        <v>157</v>
      </c>
      <c r="B694" s="2" t="str">
        <f>IFERROR(VLOOKUP(A694,'Aug_2019Sales(Aggregated)'!A:C,3,0),"-")</f>
        <v>-</v>
      </c>
      <c r="C694" s="2" t="str">
        <f>IFERROR(VLOOKUP(A694,'Aug_2019Sales(Aggregated)'!A:D,4,0),"-")</f>
        <v>-</v>
      </c>
      <c r="D694" s="2" t="str">
        <f>IF(VLOOKUP(A694,'New Items'!A:B,2,FALSE)="New","Yes","No")</f>
        <v>Yes</v>
      </c>
      <c r="E694" s="2">
        <v>1</v>
      </c>
      <c r="F694" s="3">
        <v>50</v>
      </c>
      <c r="G694" s="3">
        <v>17.649999999999999</v>
      </c>
      <c r="H694" s="3">
        <v>50</v>
      </c>
      <c r="I694" s="3">
        <v>32.35</v>
      </c>
      <c r="J694" s="4">
        <v>0.65</v>
      </c>
      <c r="K694" s="2" t="str">
        <f t="shared" si="20"/>
        <v>Above Average</v>
      </c>
      <c r="L694" s="2" t="str">
        <f t="shared" si="21"/>
        <v>Standard</v>
      </c>
    </row>
    <row r="695" spans="1:12" x14ac:dyDescent="0.35">
      <c r="A695" s="2" t="s">
        <v>146</v>
      </c>
      <c r="B695" s="2" t="str">
        <f>IFERROR(VLOOKUP(A695,'Aug_2019Sales(Aggregated)'!A:C,3,0),"-")</f>
        <v>COSMETICS</v>
      </c>
      <c r="C695" s="2" t="str">
        <f>IFERROR(VLOOKUP(A695,'Aug_2019Sales(Aggregated)'!A:D,4,0),"-")</f>
        <v>MASKS</v>
      </c>
      <c r="D695" s="2" t="str">
        <f>IF(VLOOKUP(A695,'New Items'!A:B,2,FALSE)="New","Yes","No")</f>
        <v>Yes</v>
      </c>
      <c r="E695" s="2">
        <v>1</v>
      </c>
      <c r="F695" s="3">
        <v>50</v>
      </c>
      <c r="G695" s="3">
        <v>11.72</v>
      </c>
      <c r="H695" s="3">
        <v>50</v>
      </c>
      <c r="I695" s="3">
        <v>38.28</v>
      </c>
      <c r="J695" s="4">
        <v>0.77</v>
      </c>
      <c r="K695" s="2" t="str">
        <f t="shared" si="20"/>
        <v>Above Average</v>
      </c>
      <c r="L695" s="2" t="str">
        <f t="shared" si="21"/>
        <v>Standard</v>
      </c>
    </row>
    <row r="696" spans="1:12" x14ac:dyDescent="0.35">
      <c r="A696" s="2" t="s">
        <v>147</v>
      </c>
      <c r="B696" s="2" t="str">
        <f>IFERROR(VLOOKUP(A696,'Aug_2019Sales(Aggregated)'!A:C,3,0),"-")</f>
        <v>COSMETICS</v>
      </c>
      <c r="C696" s="2" t="str">
        <f>IFERROR(VLOOKUP(A696,'Aug_2019Sales(Aggregated)'!A:D,4,0),"-")</f>
        <v>MASKS</v>
      </c>
      <c r="D696" s="2" t="str">
        <f>IF(VLOOKUP(A696,'New Items'!A:B,2,FALSE)="New","Yes","No")</f>
        <v>Yes</v>
      </c>
      <c r="E696" s="2">
        <v>1</v>
      </c>
      <c r="F696" s="3">
        <v>79</v>
      </c>
      <c r="G696" s="3">
        <v>19.940000000000001</v>
      </c>
      <c r="H696" s="3">
        <v>79</v>
      </c>
      <c r="I696" s="3">
        <v>59.06</v>
      </c>
      <c r="J696" s="4">
        <v>0.75</v>
      </c>
      <c r="K696" s="2" t="str">
        <f t="shared" si="20"/>
        <v>Average</v>
      </c>
      <c r="L696" s="2" t="str">
        <f t="shared" si="21"/>
        <v>Standard</v>
      </c>
    </row>
    <row r="697" spans="1:12" x14ac:dyDescent="0.35">
      <c r="A697" s="2" t="s">
        <v>133</v>
      </c>
      <c r="B697" s="2" t="str">
        <f>IFERROR(VLOOKUP(A697,'Aug_2019Sales(Aggregated)'!A:C,3,0),"-")</f>
        <v>COSMETICS</v>
      </c>
      <c r="C697" s="2" t="str">
        <f>IFERROR(VLOOKUP(A697,'Aug_2019Sales(Aggregated)'!A:D,4,0),"-")</f>
        <v>MASKS</v>
      </c>
      <c r="D697" s="2" t="str">
        <f>IF(VLOOKUP(A697,'New Items'!A:B,2,FALSE)="New","Yes","No")</f>
        <v>Yes</v>
      </c>
      <c r="E697" s="2">
        <v>1</v>
      </c>
      <c r="F697" s="3">
        <v>50</v>
      </c>
      <c r="G697" s="3">
        <v>12.75</v>
      </c>
      <c r="H697" s="3">
        <v>50</v>
      </c>
      <c r="I697" s="3">
        <v>37.25</v>
      </c>
      <c r="J697" s="4">
        <v>0.75</v>
      </c>
      <c r="K697" s="2" t="str">
        <f t="shared" si="20"/>
        <v>Above Average</v>
      </c>
      <c r="L697" s="2" t="str">
        <f t="shared" si="21"/>
        <v>Standard</v>
      </c>
    </row>
    <row r="698" spans="1:12" x14ac:dyDescent="0.35">
      <c r="A698" s="2" t="s">
        <v>173</v>
      </c>
      <c r="B698" s="2" t="str">
        <f>IFERROR(VLOOKUP(A698,'Aug_2019Sales(Aggregated)'!A:C,3,0),"-")</f>
        <v>COSMETICS</v>
      </c>
      <c r="C698" s="2" t="str">
        <f>IFERROR(VLOOKUP(A698,'Aug_2019Sales(Aggregated)'!A:D,4,0),"-")</f>
        <v>MASKS</v>
      </c>
      <c r="D698" s="2" t="str">
        <f>IF(VLOOKUP(A698,'New Items'!A:B,2,FALSE)="New","Yes","No")</f>
        <v>Yes</v>
      </c>
      <c r="E698" s="2">
        <v>1</v>
      </c>
      <c r="F698" s="3">
        <v>109</v>
      </c>
      <c r="G698" s="3">
        <v>35.409999999999997</v>
      </c>
      <c r="H698" s="3">
        <v>109</v>
      </c>
      <c r="I698" s="3">
        <v>73.59</v>
      </c>
      <c r="J698" s="4">
        <v>0.68</v>
      </c>
      <c r="K698" s="2" t="str">
        <f t="shared" si="20"/>
        <v>Average</v>
      </c>
      <c r="L698" s="2" t="str">
        <f t="shared" si="21"/>
        <v>High Dollar</v>
      </c>
    </row>
    <row r="699" spans="1:12" x14ac:dyDescent="0.35">
      <c r="A699" s="2" t="s">
        <v>187</v>
      </c>
      <c r="B699" s="2" t="str">
        <f>IFERROR(VLOOKUP(A699,'Aug_2019Sales(Aggregated)'!A:C,3,0),"-")</f>
        <v>COSMETICS</v>
      </c>
      <c r="C699" s="2" t="str">
        <f>IFERROR(VLOOKUP(A699,'Aug_2019Sales(Aggregated)'!A:D,4,0),"-")</f>
        <v>MASKS</v>
      </c>
      <c r="D699" s="2" t="str">
        <f>IF(VLOOKUP(A699,'New Items'!A:B,2,FALSE)="New","Yes","No")</f>
        <v>Yes</v>
      </c>
      <c r="E699" s="2">
        <v>1</v>
      </c>
      <c r="F699" s="3">
        <v>75</v>
      </c>
      <c r="G699" s="3">
        <v>20.98</v>
      </c>
      <c r="H699" s="3">
        <v>75</v>
      </c>
      <c r="I699" s="3">
        <v>54.02</v>
      </c>
      <c r="J699" s="4">
        <v>0.72</v>
      </c>
      <c r="K699" s="2" t="str">
        <f t="shared" si="20"/>
        <v>Above Average</v>
      </c>
      <c r="L699" s="2" t="str">
        <f t="shared" si="21"/>
        <v>Standard</v>
      </c>
    </row>
    <row r="700" spans="1:12" x14ac:dyDescent="0.35">
      <c r="A700" s="2" t="s">
        <v>182</v>
      </c>
      <c r="B700" s="2" t="str">
        <f>IFERROR(VLOOKUP(A700,'Aug_2019Sales(Aggregated)'!A:C,3,0),"-")</f>
        <v>COSMETICS</v>
      </c>
      <c r="C700" s="2" t="str">
        <f>IFERROR(VLOOKUP(A700,'Aug_2019Sales(Aggregated)'!A:D,4,0),"-")</f>
        <v>MASKS</v>
      </c>
      <c r="D700" s="2" t="str">
        <f>IF(VLOOKUP(A700,'New Items'!A:B,2,FALSE)="New","Yes","No")</f>
        <v>Yes</v>
      </c>
      <c r="E700" s="2">
        <v>1</v>
      </c>
      <c r="F700" s="3">
        <v>60</v>
      </c>
      <c r="G700" s="3">
        <v>14.25</v>
      </c>
      <c r="H700" s="3">
        <v>60</v>
      </c>
      <c r="I700" s="3">
        <v>45.75</v>
      </c>
      <c r="J700" s="4">
        <v>0.76</v>
      </c>
      <c r="K700" s="2" t="str">
        <f t="shared" si="20"/>
        <v>Above Average</v>
      </c>
      <c r="L700" s="2" t="str">
        <f t="shared" si="21"/>
        <v>Standard</v>
      </c>
    </row>
    <row r="701" spans="1:12" x14ac:dyDescent="0.35">
      <c r="A701" s="2" t="s">
        <v>183</v>
      </c>
      <c r="B701" s="2" t="str">
        <f>IFERROR(VLOOKUP(A701,'Aug_2019Sales(Aggregated)'!A:C,3,0),"-")</f>
        <v>COSMETICS</v>
      </c>
      <c r="C701" s="2" t="str">
        <f>IFERROR(VLOOKUP(A701,'Aug_2019Sales(Aggregated)'!A:D,4,0),"-")</f>
        <v>MASKS</v>
      </c>
      <c r="D701" s="2" t="str">
        <f>IF(VLOOKUP(A701,'New Items'!A:B,2,FALSE)="New","Yes","No")</f>
        <v>Yes</v>
      </c>
      <c r="E701" s="2">
        <v>1</v>
      </c>
      <c r="F701" s="3">
        <v>59</v>
      </c>
      <c r="G701" s="3">
        <v>18.75</v>
      </c>
      <c r="H701" s="3">
        <v>59</v>
      </c>
      <c r="I701" s="3">
        <v>40.25</v>
      </c>
      <c r="J701" s="4">
        <v>0.68</v>
      </c>
      <c r="K701" s="2" t="str">
        <f t="shared" si="20"/>
        <v>Above Average</v>
      </c>
      <c r="L701" s="2" t="str">
        <f t="shared" si="21"/>
        <v>Standard</v>
      </c>
    </row>
    <row r="702" spans="1:12" x14ac:dyDescent="0.35">
      <c r="A702" s="2" t="s">
        <v>96</v>
      </c>
      <c r="B702" s="2" t="str">
        <f>IFERROR(VLOOKUP(A702,'Aug_2019Sales(Aggregated)'!A:C,3,0),"-")</f>
        <v>-</v>
      </c>
      <c r="C702" s="2" t="str">
        <f>IFERROR(VLOOKUP(A702,'Aug_2019Sales(Aggregated)'!A:D,4,0),"-")</f>
        <v>-</v>
      </c>
      <c r="D702" s="2" t="str">
        <f>IF(VLOOKUP(A702,'New Items'!A:B,2,FALSE)="New","Yes","No")</f>
        <v>Yes</v>
      </c>
      <c r="E702" s="2">
        <v>1</v>
      </c>
      <c r="F702" s="3">
        <v>35</v>
      </c>
      <c r="G702" s="3">
        <v>8.77</v>
      </c>
      <c r="H702" s="3">
        <v>35</v>
      </c>
      <c r="I702" s="3">
        <v>26.23</v>
      </c>
      <c r="J702" s="4">
        <v>0.75</v>
      </c>
      <c r="K702" s="2" t="str">
        <f t="shared" si="20"/>
        <v>Above Average</v>
      </c>
      <c r="L702" s="2" t="str">
        <f t="shared" si="21"/>
        <v>Standard</v>
      </c>
    </row>
    <row r="703" spans="1:12" x14ac:dyDescent="0.35">
      <c r="A703" s="2" t="s">
        <v>10</v>
      </c>
      <c r="B703" s="2" t="str">
        <f>IFERROR(VLOOKUP(A703,'Aug_2019Sales(Aggregated)'!A:C,3,0),"-")</f>
        <v>FITNESS</v>
      </c>
      <c r="C703" s="2" t="str">
        <f>IFERROR(VLOOKUP(A703,'Aug_2019Sales(Aggregated)'!A:D,4,0),"-")</f>
        <v>LOWER BODY</v>
      </c>
      <c r="D703" s="2" t="str">
        <f>IF(VLOOKUP(A703,'New Items'!A:B,2,FALSE)="New","Yes","No")</f>
        <v>Yes</v>
      </c>
      <c r="E703" s="2">
        <v>1</v>
      </c>
      <c r="F703" s="3">
        <v>45</v>
      </c>
      <c r="G703" s="3">
        <v>16.21</v>
      </c>
      <c r="H703" s="3">
        <v>45</v>
      </c>
      <c r="I703" s="3">
        <v>28.79</v>
      </c>
      <c r="J703" s="4">
        <v>0.64</v>
      </c>
      <c r="K703" s="2" t="str">
        <f t="shared" si="20"/>
        <v>Above Average</v>
      </c>
      <c r="L703" s="2" t="str">
        <f t="shared" si="21"/>
        <v>Standard</v>
      </c>
    </row>
    <row r="704" spans="1:12" x14ac:dyDescent="0.35">
      <c r="A704" s="2" t="s">
        <v>148</v>
      </c>
      <c r="B704" s="2" t="str">
        <f>IFERROR(VLOOKUP(A704,'Aug_2019Sales(Aggregated)'!A:C,3,0),"-")</f>
        <v>-</v>
      </c>
      <c r="C704" s="2" t="str">
        <f>IFERROR(VLOOKUP(A704,'Aug_2019Sales(Aggregated)'!A:D,4,0),"-")</f>
        <v>-</v>
      </c>
      <c r="D704" s="2" t="str">
        <f>IF(VLOOKUP(A704,'New Items'!A:B,2,FALSE)="New","Yes","No")</f>
        <v>Yes</v>
      </c>
      <c r="E704" s="2">
        <v>1</v>
      </c>
      <c r="F704" s="3">
        <v>48</v>
      </c>
      <c r="G704" s="3">
        <v>14.3</v>
      </c>
      <c r="H704" s="3">
        <v>48</v>
      </c>
      <c r="I704" s="3">
        <v>33.700000000000003</v>
      </c>
      <c r="J704" s="4">
        <v>0.7</v>
      </c>
      <c r="K704" s="2" t="str">
        <f t="shared" si="20"/>
        <v>Above Average</v>
      </c>
      <c r="L704" s="2" t="str">
        <f t="shared" si="21"/>
        <v>Standard</v>
      </c>
    </row>
    <row r="705" spans="1:12" x14ac:dyDescent="0.35">
      <c r="A705" s="2" t="s">
        <v>98</v>
      </c>
      <c r="B705" s="2" t="str">
        <f>IFERROR(VLOOKUP(A705,'Aug_2019Sales(Aggregated)'!A:C,3,0),"-")</f>
        <v>AUTOMOTIVE</v>
      </c>
      <c r="C705" s="2" t="str">
        <f>IFERROR(VLOOKUP(A705,'Aug_2019Sales(Aggregated)'!A:D,4,0),"-")</f>
        <v>RINGS</v>
      </c>
      <c r="D705" s="2" t="str">
        <f>IF(VLOOKUP(A705,'New Items'!A:B,2,FALSE)="New","Yes","No")</f>
        <v>Yes</v>
      </c>
      <c r="E705" s="2">
        <v>1</v>
      </c>
      <c r="F705" s="3">
        <v>20</v>
      </c>
      <c r="G705" s="3">
        <v>7.94</v>
      </c>
      <c r="H705" s="3">
        <v>20</v>
      </c>
      <c r="I705" s="3">
        <v>12.06</v>
      </c>
      <c r="J705" s="4">
        <v>0.6</v>
      </c>
      <c r="K705" s="2" t="str">
        <f t="shared" si="20"/>
        <v>Above Average</v>
      </c>
      <c r="L705" s="2" t="str">
        <f t="shared" si="21"/>
        <v>Standard</v>
      </c>
    </row>
    <row r="706" spans="1:12" x14ac:dyDescent="0.35">
      <c r="A706" s="2" t="s">
        <v>16</v>
      </c>
      <c r="B706" s="2" t="str">
        <f>IFERROR(VLOOKUP(A706,'Aug_2019Sales(Aggregated)'!A:C,3,0),"-")</f>
        <v>ACCESSORIES</v>
      </c>
      <c r="C706" s="2" t="str">
        <f>IFERROR(VLOOKUP(A706,'Aug_2019Sales(Aggregated)'!A:D,4,0),"-")</f>
        <v>RINGS</v>
      </c>
      <c r="D706" s="2" t="str">
        <f>IF(VLOOKUP(A706,'New Items'!A:B,2,FALSE)="New","Yes","No")</f>
        <v>Yes</v>
      </c>
      <c r="E706" s="2">
        <v>1</v>
      </c>
      <c r="F706" s="3">
        <v>20</v>
      </c>
      <c r="G706" s="3">
        <v>4.5</v>
      </c>
      <c r="H706" s="3">
        <v>20</v>
      </c>
      <c r="I706" s="3">
        <v>15.5</v>
      </c>
      <c r="J706" s="4">
        <v>0.78</v>
      </c>
      <c r="K706" s="2" t="str">
        <f t="shared" si="20"/>
        <v>Above Average</v>
      </c>
      <c r="L706" s="2" t="str">
        <f t="shared" si="21"/>
        <v>Standard</v>
      </c>
    </row>
    <row r="707" spans="1:12" x14ac:dyDescent="0.35">
      <c r="A707" s="2" t="s">
        <v>17</v>
      </c>
      <c r="B707" s="2" t="str">
        <f>IFERROR(VLOOKUP(A707,'Aug_2019Sales(Aggregated)'!A:C,3,0),"-")</f>
        <v>AUTOMOTIVE</v>
      </c>
      <c r="C707" s="2" t="str">
        <f>IFERROR(VLOOKUP(A707,'Aug_2019Sales(Aggregated)'!A:D,4,0),"-")</f>
        <v>RINGS</v>
      </c>
      <c r="D707" s="2" t="str">
        <f>IF(VLOOKUP(A707,'New Items'!A:B,2,FALSE)="New","Yes","No")</f>
        <v>Yes</v>
      </c>
      <c r="E707" s="2">
        <v>1</v>
      </c>
      <c r="F707" s="3">
        <v>25</v>
      </c>
      <c r="G707" s="3">
        <v>6.2</v>
      </c>
      <c r="H707" s="3">
        <v>25</v>
      </c>
      <c r="I707" s="3">
        <v>18.8</v>
      </c>
      <c r="J707" s="4">
        <v>0.75</v>
      </c>
      <c r="K707" s="2" t="str">
        <f t="shared" ref="K707:K770" si="22">IF(I707&lt;AVERAGE(I:I),"Above Average","Average")</f>
        <v>Above Average</v>
      </c>
      <c r="L707" s="2" t="str">
        <f t="shared" ref="L707:L770" si="23">IF(H707&gt;100,"High Dollar","Standard")</f>
        <v>Standard</v>
      </c>
    </row>
    <row r="708" spans="1:12" x14ac:dyDescent="0.35">
      <c r="A708" s="2" t="s">
        <v>18</v>
      </c>
      <c r="B708" s="2" t="str">
        <f>IFERROR(VLOOKUP(A708,'Aug_2019Sales(Aggregated)'!A:C,3,0),"-")</f>
        <v>AUTOMOTIVE</v>
      </c>
      <c r="C708" s="2" t="str">
        <f>IFERROR(VLOOKUP(A708,'Aug_2019Sales(Aggregated)'!A:D,4,0),"-")</f>
        <v>RINGS</v>
      </c>
      <c r="D708" s="2" t="str">
        <f>IF(VLOOKUP(A708,'New Items'!A:B,2,FALSE)="New","Yes","No")</f>
        <v>Yes</v>
      </c>
      <c r="E708" s="2">
        <v>3</v>
      </c>
      <c r="F708" s="3">
        <v>75</v>
      </c>
      <c r="G708" s="3">
        <v>20.399999999999999</v>
      </c>
      <c r="H708" s="3">
        <v>25</v>
      </c>
      <c r="I708" s="3">
        <v>54.6</v>
      </c>
      <c r="J708" s="4">
        <v>0.73</v>
      </c>
      <c r="K708" s="2" t="str">
        <f t="shared" si="22"/>
        <v>Above Average</v>
      </c>
      <c r="L708" s="2" t="str">
        <f t="shared" si="23"/>
        <v>Standard</v>
      </c>
    </row>
    <row r="709" spans="1:12" x14ac:dyDescent="0.35">
      <c r="A709" s="2" t="s">
        <v>19</v>
      </c>
      <c r="B709" s="2" t="str">
        <f>IFERROR(VLOOKUP(A709,'Aug_2019Sales(Aggregated)'!A:C,3,0),"-")</f>
        <v>GEAR</v>
      </c>
      <c r="C709" s="2" t="str">
        <f>IFERROR(VLOOKUP(A709,'Aug_2019Sales(Aggregated)'!A:D,4,0),"-")</f>
        <v>OUTERWEAR</v>
      </c>
      <c r="D709" s="2" t="str">
        <f>IF(VLOOKUP(A709,'New Items'!A:B,2,FALSE)="New","Yes","No")</f>
        <v>Yes</v>
      </c>
      <c r="E709" s="2">
        <v>1</v>
      </c>
      <c r="F709" s="3">
        <v>69</v>
      </c>
      <c r="G709" s="3">
        <v>20.059999999999999</v>
      </c>
      <c r="H709" s="3">
        <v>69</v>
      </c>
      <c r="I709" s="3">
        <v>48.94</v>
      </c>
      <c r="J709" s="4">
        <v>0.71</v>
      </c>
      <c r="K709" s="2" t="str">
        <f t="shared" si="22"/>
        <v>Above Average</v>
      </c>
      <c r="L709" s="2" t="str">
        <f t="shared" si="23"/>
        <v>Standard</v>
      </c>
    </row>
    <row r="710" spans="1:12" x14ac:dyDescent="0.35">
      <c r="A710" s="2" t="s">
        <v>20</v>
      </c>
      <c r="B710" s="2" t="str">
        <f>IFERROR(VLOOKUP(A710,'Aug_2019Sales(Aggregated)'!A:C,3,0),"-")</f>
        <v>AUTOMOTIVE</v>
      </c>
      <c r="C710" s="2" t="str">
        <f>IFERROR(VLOOKUP(A710,'Aug_2019Sales(Aggregated)'!A:D,4,0),"-")</f>
        <v>RINGS</v>
      </c>
      <c r="D710" s="2" t="str">
        <f>IF(VLOOKUP(A710,'New Items'!A:B,2,FALSE)="New","Yes","No")</f>
        <v>Yes</v>
      </c>
      <c r="E710" s="2">
        <v>2</v>
      </c>
      <c r="F710" s="3">
        <v>44</v>
      </c>
      <c r="G710" s="3">
        <v>10.5</v>
      </c>
      <c r="H710" s="3">
        <v>22</v>
      </c>
      <c r="I710" s="3">
        <v>33.5</v>
      </c>
      <c r="J710" s="4">
        <v>0.76</v>
      </c>
      <c r="K710" s="2" t="str">
        <f t="shared" si="22"/>
        <v>Above Average</v>
      </c>
      <c r="L710" s="2" t="str">
        <f t="shared" si="23"/>
        <v>Standard</v>
      </c>
    </row>
    <row r="711" spans="1:12" x14ac:dyDescent="0.35">
      <c r="A711" s="2" t="s">
        <v>21</v>
      </c>
      <c r="B711" s="2" t="str">
        <f>IFERROR(VLOOKUP(A711,'Aug_2019Sales(Aggregated)'!A:C,3,0),"-")</f>
        <v>AUTOMOTIVE</v>
      </c>
      <c r="C711" s="2" t="str">
        <f>IFERROR(VLOOKUP(A711,'Aug_2019Sales(Aggregated)'!A:D,4,0),"-")</f>
        <v>RINGS</v>
      </c>
      <c r="D711" s="2" t="str">
        <f>IF(VLOOKUP(A711,'New Items'!A:B,2,FALSE)="New","Yes","No")</f>
        <v>Yes</v>
      </c>
      <c r="E711" s="2">
        <v>2</v>
      </c>
      <c r="F711" s="3">
        <v>44</v>
      </c>
      <c r="G711" s="3">
        <v>12.7</v>
      </c>
      <c r="H711" s="3">
        <v>22</v>
      </c>
      <c r="I711" s="3">
        <v>31.3</v>
      </c>
      <c r="J711" s="4">
        <v>0.71</v>
      </c>
      <c r="K711" s="2" t="str">
        <f t="shared" si="22"/>
        <v>Above Average</v>
      </c>
      <c r="L711" s="2" t="str">
        <f t="shared" si="23"/>
        <v>Standard</v>
      </c>
    </row>
    <row r="712" spans="1:12" x14ac:dyDescent="0.35">
      <c r="A712" s="2" t="s">
        <v>23</v>
      </c>
      <c r="B712" s="2" t="str">
        <f>IFERROR(VLOOKUP(A712,'Aug_2019Sales(Aggregated)'!A:C,3,0),"-")</f>
        <v>ESSENTIALS</v>
      </c>
      <c r="C712" s="2" t="str">
        <f>IFERROR(VLOOKUP(A712,'Aug_2019Sales(Aggregated)'!A:D,4,0),"-")</f>
        <v>ORAL CARE</v>
      </c>
      <c r="D712" s="2" t="str">
        <f>IF(VLOOKUP(A712,'New Items'!A:B,2,FALSE)="New","Yes","No")</f>
        <v>Yes</v>
      </c>
      <c r="E712" s="2">
        <v>1</v>
      </c>
      <c r="F712" s="3">
        <v>15.49</v>
      </c>
      <c r="G712" s="3">
        <v>2.75</v>
      </c>
      <c r="H712" s="3">
        <v>15.49</v>
      </c>
      <c r="I712" s="3">
        <v>12.74</v>
      </c>
      <c r="J712" s="4">
        <v>0.82</v>
      </c>
      <c r="K712" s="2" t="str">
        <f t="shared" si="22"/>
        <v>Above Average</v>
      </c>
      <c r="L712" s="2" t="str">
        <f t="shared" si="23"/>
        <v>Standard</v>
      </c>
    </row>
    <row r="713" spans="1:12" x14ac:dyDescent="0.35">
      <c r="A713" s="2" t="s">
        <v>136</v>
      </c>
      <c r="B713" s="2" t="str">
        <f>IFERROR(VLOOKUP(A713,'Aug_2019Sales(Aggregated)'!A:C,3,0),"-")</f>
        <v>AUTOMOTIVE</v>
      </c>
      <c r="C713" s="2" t="str">
        <f>IFERROR(VLOOKUP(A713,'Aug_2019Sales(Aggregated)'!A:D,4,0),"-")</f>
        <v>RINGS</v>
      </c>
      <c r="D713" s="2" t="str">
        <f>IF(VLOOKUP(A713,'New Items'!A:B,2,FALSE)="New","Yes","No")</f>
        <v>Yes</v>
      </c>
      <c r="E713" s="2">
        <v>7</v>
      </c>
      <c r="F713" s="3">
        <v>57.3</v>
      </c>
      <c r="G713" s="3">
        <v>12.25</v>
      </c>
      <c r="H713" s="3">
        <v>8.19</v>
      </c>
      <c r="I713" s="3">
        <v>45.05</v>
      </c>
      <c r="J713" s="4">
        <v>0.79</v>
      </c>
      <c r="K713" s="2" t="str">
        <f t="shared" si="22"/>
        <v>Above Average</v>
      </c>
      <c r="L713" s="2" t="str">
        <f t="shared" si="23"/>
        <v>Standard</v>
      </c>
    </row>
    <row r="714" spans="1:12" x14ac:dyDescent="0.35">
      <c r="A714" s="2" t="s">
        <v>24</v>
      </c>
      <c r="B714" s="2" t="str">
        <f>IFERROR(VLOOKUP(A714,'Aug_2019Sales(Aggregated)'!A:C,3,0),"-")</f>
        <v>ACCESSORIES</v>
      </c>
      <c r="C714" s="2" t="str">
        <f>IFERROR(VLOOKUP(A714,'Aug_2019Sales(Aggregated)'!A:D,4,0),"-")</f>
        <v>RINGS</v>
      </c>
      <c r="D714" s="2" t="str">
        <f>IF(VLOOKUP(A714,'New Items'!A:B,2,FALSE)="New","Yes","No")</f>
        <v>Yes</v>
      </c>
      <c r="E714" s="2">
        <v>4</v>
      </c>
      <c r="F714" s="3">
        <v>60</v>
      </c>
      <c r="G714" s="3">
        <v>11.8</v>
      </c>
      <c r="H714" s="3">
        <v>15</v>
      </c>
      <c r="I714" s="3">
        <v>48.2</v>
      </c>
      <c r="J714" s="4">
        <v>0.8</v>
      </c>
      <c r="K714" s="2" t="str">
        <f t="shared" si="22"/>
        <v>Above Average</v>
      </c>
      <c r="L714" s="2" t="str">
        <f t="shared" si="23"/>
        <v>Standard</v>
      </c>
    </row>
    <row r="715" spans="1:12" x14ac:dyDescent="0.35">
      <c r="A715" s="2" t="s">
        <v>25</v>
      </c>
      <c r="B715" s="2" t="str">
        <f>IFERROR(VLOOKUP(A715,'Aug_2019Sales(Aggregated)'!A:C,3,0),"-")</f>
        <v>-</v>
      </c>
      <c r="C715" s="2" t="str">
        <f>IFERROR(VLOOKUP(A715,'Aug_2019Sales(Aggregated)'!A:D,4,0),"-")</f>
        <v>-</v>
      </c>
      <c r="D715" s="2" t="str">
        <f>IF(VLOOKUP(A715,'New Items'!A:B,2,FALSE)="New","Yes","No")</f>
        <v>Yes</v>
      </c>
      <c r="E715" s="2">
        <v>1</v>
      </c>
      <c r="F715" s="3">
        <v>36</v>
      </c>
      <c r="G715" s="3">
        <v>7.95</v>
      </c>
      <c r="H715" s="3">
        <v>36</v>
      </c>
      <c r="I715" s="3">
        <v>28.05</v>
      </c>
      <c r="J715" s="4">
        <v>0.78</v>
      </c>
      <c r="K715" s="2" t="str">
        <f t="shared" si="22"/>
        <v>Above Average</v>
      </c>
      <c r="L715" s="2" t="str">
        <f t="shared" si="23"/>
        <v>Standard</v>
      </c>
    </row>
    <row r="716" spans="1:12" x14ac:dyDescent="0.35">
      <c r="A716" s="2" t="s">
        <v>99</v>
      </c>
      <c r="B716" s="2" t="str">
        <f>IFERROR(VLOOKUP(A716,'Aug_2019Sales(Aggregated)'!A:C,3,0),"-")</f>
        <v>GEAR</v>
      </c>
      <c r="C716" s="2" t="str">
        <f>IFERROR(VLOOKUP(A716,'Aug_2019Sales(Aggregated)'!A:D,4,0),"-")</f>
        <v>OUTERWEAR</v>
      </c>
      <c r="D716" s="2" t="str">
        <f>IF(VLOOKUP(A716,'New Items'!A:B,2,FALSE)="New","Yes","No")</f>
        <v>Yes</v>
      </c>
      <c r="E716" s="2">
        <v>1</v>
      </c>
      <c r="F716" s="3">
        <v>10</v>
      </c>
      <c r="G716" s="3">
        <v>2.0499999999999998</v>
      </c>
      <c r="H716" s="3">
        <v>10</v>
      </c>
      <c r="I716" s="3">
        <v>7.95</v>
      </c>
      <c r="J716" s="4">
        <v>0.8</v>
      </c>
      <c r="K716" s="2" t="str">
        <f t="shared" si="22"/>
        <v>Above Average</v>
      </c>
      <c r="L716" s="2" t="str">
        <f t="shared" si="23"/>
        <v>Standard</v>
      </c>
    </row>
    <row r="717" spans="1:12" x14ac:dyDescent="0.35">
      <c r="A717" s="2" t="s">
        <v>26</v>
      </c>
      <c r="B717" s="2" t="str">
        <f>IFERROR(VLOOKUP(A717,'Aug_2019Sales(Aggregated)'!A:C,3,0),"-")</f>
        <v>GEAR</v>
      </c>
      <c r="C717" s="2" t="str">
        <f>IFERROR(VLOOKUP(A717,'Aug_2019Sales(Aggregated)'!A:D,4,0),"-")</f>
        <v>OUTERWEAR</v>
      </c>
      <c r="D717" s="2" t="str">
        <f>IF(VLOOKUP(A717,'New Items'!A:B,2,FALSE)="New","Yes","No")</f>
        <v>Yes</v>
      </c>
      <c r="E717" s="2">
        <v>3</v>
      </c>
      <c r="F717" s="3">
        <v>195</v>
      </c>
      <c r="G717" s="3">
        <v>48.6</v>
      </c>
      <c r="H717" s="3">
        <v>65</v>
      </c>
      <c r="I717" s="3">
        <v>146.4</v>
      </c>
      <c r="J717" s="4">
        <v>0.75</v>
      </c>
      <c r="K717" s="2" t="str">
        <f t="shared" si="22"/>
        <v>Average</v>
      </c>
      <c r="L717" s="2" t="str">
        <f t="shared" si="23"/>
        <v>Standard</v>
      </c>
    </row>
    <row r="718" spans="1:12" x14ac:dyDescent="0.35">
      <c r="A718" s="2" t="s">
        <v>100</v>
      </c>
      <c r="B718" s="2" t="str">
        <f>IFERROR(VLOOKUP(A718,'Aug_2019Sales(Aggregated)'!A:C,3,0),"-")</f>
        <v>SLEEPWEAR</v>
      </c>
      <c r="C718" s="2" t="str">
        <f>IFERROR(VLOOKUP(A718,'Aug_2019Sales(Aggregated)'!A:D,4,0),"-")</f>
        <v>INTIMATES</v>
      </c>
      <c r="D718" s="2" t="str">
        <f>IF(VLOOKUP(A718,'New Items'!A:B,2,FALSE)="New","Yes","No")</f>
        <v>Yes</v>
      </c>
      <c r="E718" s="2">
        <v>1</v>
      </c>
      <c r="F718" s="3">
        <v>12</v>
      </c>
      <c r="G718" s="3">
        <v>2.99</v>
      </c>
      <c r="H718" s="3">
        <v>12</v>
      </c>
      <c r="I718" s="3">
        <v>9.01</v>
      </c>
      <c r="J718" s="4">
        <v>0.75</v>
      </c>
      <c r="K718" s="2" t="str">
        <f t="shared" si="22"/>
        <v>Above Average</v>
      </c>
      <c r="L718" s="2" t="str">
        <f t="shared" si="23"/>
        <v>Standard</v>
      </c>
    </row>
    <row r="719" spans="1:12" x14ac:dyDescent="0.35">
      <c r="A719" s="2" t="s">
        <v>27</v>
      </c>
      <c r="B719" s="2" t="str">
        <f>IFERROR(VLOOKUP(A719,'Aug_2019Sales(Aggregated)'!A:C,3,0),"-")</f>
        <v>SLEEPWEAR</v>
      </c>
      <c r="C719" s="2" t="str">
        <f>IFERROR(VLOOKUP(A719,'Aug_2019Sales(Aggregated)'!A:D,4,0),"-")</f>
        <v>INTIMATES</v>
      </c>
      <c r="D719" s="2" t="str">
        <f>IF(VLOOKUP(A719,'New Items'!A:B,2,FALSE)="New","Yes","No")</f>
        <v>Yes</v>
      </c>
      <c r="E719" s="2">
        <v>4</v>
      </c>
      <c r="F719" s="3">
        <v>60</v>
      </c>
      <c r="G719" s="3">
        <v>11.8</v>
      </c>
      <c r="H719" s="3">
        <v>15</v>
      </c>
      <c r="I719" s="3">
        <v>48.2</v>
      </c>
      <c r="J719" s="4">
        <v>0.8</v>
      </c>
      <c r="K719" s="2" t="str">
        <f t="shared" si="22"/>
        <v>Above Average</v>
      </c>
      <c r="L719" s="2" t="str">
        <f t="shared" si="23"/>
        <v>Standard</v>
      </c>
    </row>
    <row r="720" spans="1:12" x14ac:dyDescent="0.35">
      <c r="A720" s="2" t="s">
        <v>163</v>
      </c>
      <c r="B720" s="2" t="str">
        <f>IFERROR(VLOOKUP(A720,'Aug_2019Sales(Aggregated)'!A:C,3,0),"-")</f>
        <v>SLEEPWEAR</v>
      </c>
      <c r="C720" s="2" t="str">
        <f>IFERROR(VLOOKUP(A720,'Aug_2019Sales(Aggregated)'!A:D,4,0),"-")</f>
        <v>INTIMATES</v>
      </c>
      <c r="D720" s="2" t="str">
        <f>IF(VLOOKUP(A720,'New Items'!A:B,2,FALSE)="New","Yes","No")</f>
        <v>Yes</v>
      </c>
      <c r="E720" s="2">
        <v>2</v>
      </c>
      <c r="F720" s="3">
        <v>30</v>
      </c>
      <c r="G720" s="3">
        <v>7.5</v>
      </c>
      <c r="H720" s="3">
        <v>15</v>
      </c>
      <c r="I720" s="3">
        <v>22.5</v>
      </c>
      <c r="J720" s="4">
        <v>0.75</v>
      </c>
      <c r="K720" s="2" t="str">
        <f t="shared" si="22"/>
        <v>Above Average</v>
      </c>
      <c r="L720" s="2" t="str">
        <f t="shared" si="23"/>
        <v>Standard</v>
      </c>
    </row>
    <row r="721" spans="1:12" x14ac:dyDescent="0.35">
      <c r="A721" s="2" t="s">
        <v>29</v>
      </c>
      <c r="B721" s="2" t="str">
        <f>IFERROR(VLOOKUP(A721,'Aug_2019Sales(Aggregated)'!A:C,3,0),"-")</f>
        <v>FITNESS</v>
      </c>
      <c r="C721" s="2" t="str">
        <f>IFERROR(VLOOKUP(A721,'Aug_2019Sales(Aggregated)'!A:D,4,0),"-")</f>
        <v>CYCLING</v>
      </c>
      <c r="D721" s="2" t="str">
        <f>IF(VLOOKUP(A721,'New Items'!A:B,2,FALSE)="New","Yes","No")</f>
        <v>Yes</v>
      </c>
      <c r="E721" s="2">
        <v>1</v>
      </c>
      <c r="F721" s="3">
        <v>120.82</v>
      </c>
      <c r="G721" s="3">
        <v>37.840000000000003</v>
      </c>
      <c r="H721" s="3">
        <v>120.82</v>
      </c>
      <c r="I721" s="3">
        <v>82.98</v>
      </c>
      <c r="J721" s="4">
        <v>0.69</v>
      </c>
      <c r="K721" s="2" t="str">
        <f t="shared" si="22"/>
        <v>Average</v>
      </c>
      <c r="L721" s="2" t="str">
        <f t="shared" si="23"/>
        <v>High Dollar</v>
      </c>
    </row>
    <row r="722" spans="1:12" x14ac:dyDescent="0.35">
      <c r="A722" s="2" t="s">
        <v>101</v>
      </c>
      <c r="B722" s="2" t="str">
        <f>IFERROR(VLOOKUP(A722,'Aug_2019Sales(Aggregated)'!A:C,3,0),"-")</f>
        <v>FITNESS</v>
      </c>
      <c r="C722" s="2" t="str">
        <f>IFERROR(VLOOKUP(A722,'Aug_2019Sales(Aggregated)'!A:D,4,0),"-")</f>
        <v>CYCLING</v>
      </c>
      <c r="D722" s="2" t="str">
        <f>IF(VLOOKUP(A722,'New Items'!A:B,2,FALSE)="New","Yes","No")</f>
        <v>Yes</v>
      </c>
      <c r="E722" s="2">
        <v>1</v>
      </c>
      <c r="F722" s="3">
        <v>33.049999999999997</v>
      </c>
      <c r="G722" s="3">
        <v>9.75</v>
      </c>
      <c r="H722" s="3">
        <v>33.049999999999997</v>
      </c>
      <c r="I722" s="3">
        <v>23.3</v>
      </c>
      <c r="J722" s="4">
        <v>0.7</v>
      </c>
      <c r="K722" s="2" t="str">
        <f t="shared" si="22"/>
        <v>Above Average</v>
      </c>
      <c r="L722" s="2" t="str">
        <f t="shared" si="23"/>
        <v>Standard</v>
      </c>
    </row>
    <row r="723" spans="1:12" x14ac:dyDescent="0.35">
      <c r="A723" s="2" t="s">
        <v>30</v>
      </c>
      <c r="B723" s="2" t="str">
        <f>IFERROR(VLOOKUP(A723,'Aug_2019Sales(Aggregated)'!A:C,3,0),"-")</f>
        <v>-</v>
      </c>
      <c r="C723" s="2" t="str">
        <f>IFERROR(VLOOKUP(A723,'Aug_2019Sales(Aggregated)'!A:D,4,0),"-")</f>
        <v>-</v>
      </c>
      <c r="D723" s="2" t="str">
        <f>IF(VLOOKUP(A723,'New Items'!A:B,2,FALSE)="New","Yes","No")</f>
        <v>Yes</v>
      </c>
      <c r="E723" s="2">
        <v>1</v>
      </c>
      <c r="F723" s="3">
        <v>99</v>
      </c>
      <c r="G723" s="3">
        <v>32.4</v>
      </c>
      <c r="H723" s="3">
        <v>99</v>
      </c>
      <c r="I723" s="3">
        <v>66.599999999999994</v>
      </c>
      <c r="J723" s="4">
        <v>0.67</v>
      </c>
      <c r="K723" s="2" t="str">
        <f t="shared" si="22"/>
        <v>Average</v>
      </c>
      <c r="L723" s="2" t="str">
        <f t="shared" si="23"/>
        <v>Standard</v>
      </c>
    </row>
    <row r="724" spans="1:12" x14ac:dyDescent="0.35">
      <c r="A724" s="2" t="s">
        <v>102</v>
      </c>
      <c r="B724" s="2" t="str">
        <f>IFERROR(VLOOKUP(A724,'Aug_2019Sales(Aggregated)'!A:C,3,0),"-")</f>
        <v>FITNESS</v>
      </c>
      <c r="C724" s="2" t="str">
        <f>IFERROR(VLOOKUP(A724,'Aug_2019Sales(Aggregated)'!A:D,4,0),"-")</f>
        <v>CYCLING</v>
      </c>
      <c r="D724" s="2" t="str">
        <f>IF(VLOOKUP(A724,'New Items'!A:B,2,FALSE)="New","Yes","No")</f>
        <v>Yes</v>
      </c>
      <c r="E724" s="2">
        <v>2</v>
      </c>
      <c r="F724" s="3">
        <v>990</v>
      </c>
      <c r="G724" s="3">
        <v>344</v>
      </c>
      <c r="H724" s="3">
        <v>495</v>
      </c>
      <c r="I724" s="3">
        <v>646</v>
      </c>
      <c r="J724" s="4">
        <v>0.65</v>
      </c>
      <c r="K724" s="2" t="str">
        <f t="shared" si="22"/>
        <v>Average</v>
      </c>
      <c r="L724" s="2" t="str">
        <f t="shared" si="23"/>
        <v>High Dollar</v>
      </c>
    </row>
    <row r="725" spans="1:12" x14ac:dyDescent="0.35">
      <c r="A725" s="2" t="s">
        <v>31</v>
      </c>
      <c r="B725" s="2" t="str">
        <f>IFERROR(VLOOKUP(A725,'Aug_2019Sales(Aggregated)'!A:C,3,0),"-")</f>
        <v>-</v>
      </c>
      <c r="C725" s="2" t="str">
        <f>IFERROR(VLOOKUP(A725,'Aug_2019Sales(Aggregated)'!A:D,4,0),"-")</f>
        <v>-</v>
      </c>
      <c r="D725" s="2" t="str">
        <f>IF(VLOOKUP(A725,'New Items'!A:B,2,FALSE)="New","Yes","No")</f>
        <v>Yes</v>
      </c>
      <c r="E725" s="2">
        <v>1</v>
      </c>
      <c r="F725" s="3">
        <v>649</v>
      </c>
      <c r="G725" s="3">
        <v>241.75</v>
      </c>
      <c r="H725" s="3">
        <v>649</v>
      </c>
      <c r="I725" s="3">
        <v>407.25</v>
      </c>
      <c r="J725" s="4">
        <v>0.63</v>
      </c>
      <c r="K725" s="2" t="str">
        <f t="shared" si="22"/>
        <v>Average</v>
      </c>
      <c r="L725" s="2" t="str">
        <f t="shared" si="23"/>
        <v>High Dollar</v>
      </c>
    </row>
    <row r="726" spans="1:12" x14ac:dyDescent="0.35">
      <c r="A726" s="2" t="s">
        <v>32</v>
      </c>
      <c r="B726" s="2" t="str">
        <f>IFERROR(VLOOKUP(A726,'Aug_2019Sales(Aggregated)'!A:C,3,0),"-")</f>
        <v>FITNESS</v>
      </c>
      <c r="C726" s="2" t="str">
        <f>IFERROR(VLOOKUP(A726,'Aug_2019Sales(Aggregated)'!A:D,4,0),"-")</f>
        <v>CYCLING</v>
      </c>
      <c r="D726" s="2" t="str">
        <f>IF(VLOOKUP(A726,'New Items'!A:B,2,FALSE)="New","Yes","No")</f>
        <v>Yes</v>
      </c>
      <c r="E726" s="2">
        <v>1</v>
      </c>
      <c r="F726" s="3">
        <v>28</v>
      </c>
      <c r="G726" s="3">
        <v>6.95</v>
      </c>
      <c r="H726" s="3">
        <v>28</v>
      </c>
      <c r="I726" s="3">
        <v>21.05</v>
      </c>
      <c r="J726" s="4">
        <v>0.75</v>
      </c>
      <c r="K726" s="2" t="str">
        <f t="shared" si="22"/>
        <v>Above Average</v>
      </c>
      <c r="L726" s="2" t="str">
        <f t="shared" si="23"/>
        <v>Standard</v>
      </c>
    </row>
    <row r="727" spans="1:12" x14ac:dyDescent="0.35">
      <c r="A727" s="2" t="s">
        <v>103</v>
      </c>
      <c r="B727" s="2" t="str">
        <f>IFERROR(VLOOKUP(A727,'Aug_2019Sales(Aggregated)'!A:C,3,0),"-")</f>
        <v>ACCESSORIES</v>
      </c>
      <c r="C727" s="2" t="str">
        <f>IFERROR(VLOOKUP(A727,'Aug_2019Sales(Aggregated)'!A:D,4,0),"-")</f>
        <v>IMPULSE</v>
      </c>
      <c r="D727" s="2" t="str">
        <f>IF(VLOOKUP(A727,'New Items'!A:B,2,FALSE)="New","Yes","No")</f>
        <v>Yes</v>
      </c>
      <c r="E727" s="2">
        <v>5</v>
      </c>
      <c r="F727" s="3">
        <v>327.13</v>
      </c>
      <c r="G727" s="3">
        <v>60</v>
      </c>
      <c r="H727" s="3">
        <v>65.430000000000007</v>
      </c>
      <c r="I727" s="3">
        <v>267.13</v>
      </c>
      <c r="J727" s="4">
        <v>0.82</v>
      </c>
      <c r="K727" s="2" t="str">
        <f t="shared" si="22"/>
        <v>Average</v>
      </c>
      <c r="L727" s="2" t="str">
        <f t="shared" si="23"/>
        <v>Standard</v>
      </c>
    </row>
    <row r="728" spans="1:12" x14ac:dyDescent="0.35">
      <c r="A728" s="2" t="s">
        <v>139</v>
      </c>
      <c r="B728" s="2" t="str">
        <f>IFERROR(VLOOKUP(A728,'Aug_2019Sales(Aggregated)'!A:C,3,0),"-")</f>
        <v>ACCESSORIES</v>
      </c>
      <c r="C728" s="2" t="str">
        <f>IFERROR(VLOOKUP(A728,'Aug_2019Sales(Aggregated)'!A:D,4,0),"-")</f>
        <v>IMPULSE</v>
      </c>
      <c r="D728" s="2" t="str">
        <f>IF(VLOOKUP(A728,'New Items'!A:B,2,FALSE)="New","Yes","No")</f>
        <v>Yes</v>
      </c>
      <c r="E728" s="2">
        <v>1</v>
      </c>
      <c r="F728" s="3">
        <v>75</v>
      </c>
      <c r="G728" s="3">
        <v>18.95</v>
      </c>
      <c r="H728" s="3">
        <v>75</v>
      </c>
      <c r="I728" s="3">
        <v>56.05</v>
      </c>
      <c r="J728" s="4">
        <v>0.75</v>
      </c>
      <c r="K728" s="2" t="str">
        <f t="shared" si="22"/>
        <v>Average</v>
      </c>
      <c r="L728" s="2" t="str">
        <f t="shared" si="23"/>
        <v>Standard</v>
      </c>
    </row>
    <row r="729" spans="1:12" x14ac:dyDescent="0.35">
      <c r="A729" s="2" t="s">
        <v>33</v>
      </c>
      <c r="B729" s="2" t="str">
        <f>IFERROR(VLOOKUP(A729,'Aug_2019Sales(Aggregated)'!A:C,3,0),"-")</f>
        <v>ACCESSORIES</v>
      </c>
      <c r="C729" s="2" t="str">
        <f>IFERROR(VLOOKUP(A729,'Aug_2019Sales(Aggregated)'!A:D,4,0),"-")</f>
        <v>IMPULSE</v>
      </c>
      <c r="D729" s="2" t="str">
        <f>IF(VLOOKUP(A729,'New Items'!A:B,2,FALSE)="New","Yes","No")</f>
        <v>Yes</v>
      </c>
      <c r="E729" s="2">
        <v>1</v>
      </c>
      <c r="F729" s="3">
        <v>109</v>
      </c>
      <c r="G729" s="3">
        <v>33.15</v>
      </c>
      <c r="H729" s="3">
        <v>109</v>
      </c>
      <c r="I729" s="3">
        <v>75.849999999999994</v>
      </c>
      <c r="J729" s="4">
        <v>0.7</v>
      </c>
      <c r="K729" s="2" t="str">
        <f t="shared" si="22"/>
        <v>Average</v>
      </c>
      <c r="L729" s="2" t="str">
        <f t="shared" si="23"/>
        <v>High Dollar</v>
      </c>
    </row>
    <row r="730" spans="1:12" x14ac:dyDescent="0.35">
      <c r="A730" s="2" t="s">
        <v>149</v>
      </c>
      <c r="B730" s="2" t="str">
        <f>IFERROR(VLOOKUP(A730,'Aug_2019Sales(Aggregated)'!A:C,3,0),"-")</f>
        <v>ACCESSORIES</v>
      </c>
      <c r="C730" s="2" t="str">
        <f>IFERROR(VLOOKUP(A730,'Aug_2019Sales(Aggregated)'!A:D,4,0),"-")</f>
        <v>IMPULSE</v>
      </c>
      <c r="D730" s="2" t="str">
        <f>IF(VLOOKUP(A730,'New Items'!A:B,2,FALSE)="New","Yes","No")</f>
        <v>Yes</v>
      </c>
      <c r="E730" s="2">
        <v>3</v>
      </c>
      <c r="F730" s="3">
        <v>66</v>
      </c>
      <c r="G730" s="3">
        <v>16.8</v>
      </c>
      <c r="H730" s="3">
        <v>22</v>
      </c>
      <c r="I730" s="3">
        <v>49.2</v>
      </c>
      <c r="J730" s="4">
        <v>0.75</v>
      </c>
      <c r="K730" s="2" t="str">
        <f t="shared" si="22"/>
        <v>Above Average</v>
      </c>
      <c r="L730" s="2" t="str">
        <f t="shared" si="23"/>
        <v>Standard</v>
      </c>
    </row>
    <row r="731" spans="1:12" x14ac:dyDescent="0.35">
      <c r="A731" s="2" t="s">
        <v>35</v>
      </c>
      <c r="B731" s="2" t="str">
        <f>IFERROR(VLOOKUP(A731,'Aug_2019Sales(Aggregated)'!A:C,3,0),"-")</f>
        <v>ACCESSORIES</v>
      </c>
      <c r="C731" s="2" t="str">
        <f>IFERROR(VLOOKUP(A731,'Aug_2019Sales(Aggregated)'!A:D,4,0),"-")</f>
        <v>BELTS</v>
      </c>
      <c r="D731" s="2" t="str">
        <f>IF(VLOOKUP(A731,'New Items'!A:B,2,FALSE)="New","Yes","No")</f>
        <v>Yes</v>
      </c>
      <c r="E731" s="2">
        <v>1</v>
      </c>
      <c r="F731" s="3">
        <v>36</v>
      </c>
      <c r="G731" s="3">
        <v>11</v>
      </c>
      <c r="H731" s="3">
        <v>36</v>
      </c>
      <c r="I731" s="3">
        <v>25</v>
      </c>
      <c r="J731" s="4">
        <v>0.69</v>
      </c>
      <c r="K731" s="2" t="str">
        <f t="shared" si="22"/>
        <v>Above Average</v>
      </c>
      <c r="L731" s="2" t="str">
        <f t="shared" si="23"/>
        <v>Standard</v>
      </c>
    </row>
    <row r="732" spans="1:12" x14ac:dyDescent="0.35">
      <c r="A732" s="2" t="s">
        <v>38</v>
      </c>
      <c r="B732" s="2" t="str">
        <f>IFERROR(VLOOKUP(A732,'Aug_2019Sales(Aggregated)'!A:C,3,0),"-")</f>
        <v>-</v>
      </c>
      <c r="C732" s="2" t="str">
        <f>IFERROR(VLOOKUP(A732,'Aug_2019Sales(Aggregated)'!A:D,4,0),"-")</f>
        <v>-</v>
      </c>
      <c r="D732" s="2" t="str">
        <f>IF(VLOOKUP(A732,'New Items'!A:B,2,FALSE)="New","Yes","No")</f>
        <v>Yes</v>
      </c>
      <c r="E732" s="2">
        <v>1</v>
      </c>
      <c r="F732" s="3">
        <v>16</v>
      </c>
      <c r="G732" s="3">
        <v>3.7</v>
      </c>
      <c r="H732" s="3">
        <v>16</v>
      </c>
      <c r="I732" s="3">
        <v>12.3</v>
      </c>
      <c r="J732" s="4">
        <v>0.77</v>
      </c>
      <c r="K732" s="2" t="str">
        <f t="shared" si="22"/>
        <v>Above Average</v>
      </c>
      <c r="L732" s="2" t="str">
        <f t="shared" si="23"/>
        <v>Standard</v>
      </c>
    </row>
    <row r="733" spans="1:12" x14ac:dyDescent="0.35">
      <c r="A733" s="2" t="s">
        <v>151</v>
      </c>
      <c r="B733" s="2" t="str">
        <f>IFERROR(VLOOKUP(A733,'Aug_2019Sales(Aggregated)'!A:C,3,0),"-")</f>
        <v>ACCESSORIES</v>
      </c>
      <c r="C733" s="2" t="str">
        <f>IFERROR(VLOOKUP(A733,'Aug_2019Sales(Aggregated)'!A:D,4,0),"-")</f>
        <v>BELTS</v>
      </c>
      <c r="D733" s="2" t="str">
        <f>IF(VLOOKUP(A733,'New Items'!A:B,2,FALSE)="New","Yes","No")</f>
        <v>Yes</v>
      </c>
      <c r="E733" s="2">
        <v>2</v>
      </c>
      <c r="F733" s="3">
        <v>120</v>
      </c>
      <c r="G733" s="3">
        <v>33.6</v>
      </c>
      <c r="H733" s="3">
        <v>60</v>
      </c>
      <c r="I733" s="3">
        <v>86.4</v>
      </c>
      <c r="J733" s="4">
        <v>0.72</v>
      </c>
      <c r="K733" s="2" t="str">
        <f t="shared" si="22"/>
        <v>Average</v>
      </c>
      <c r="L733" s="2" t="str">
        <f t="shared" si="23"/>
        <v>Standard</v>
      </c>
    </row>
    <row r="734" spans="1:12" x14ac:dyDescent="0.35">
      <c r="A734" s="2" t="s">
        <v>39</v>
      </c>
      <c r="B734" s="2" t="str">
        <f>IFERROR(VLOOKUP(A734,'Aug_2019Sales(Aggregated)'!A:C,3,0),"-")</f>
        <v>ACCESSORIES</v>
      </c>
      <c r="C734" s="2" t="str">
        <f>IFERROR(VLOOKUP(A734,'Aug_2019Sales(Aggregated)'!A:D,4,0),"-")</f>
        <v>IMPULSE</v>
      </c>
      <c r="D734" s="2" t="str">
        <f>IF(VLOOKUP(A734,'New Items'!A:B,2,FALSE)="New","Yes","No")</f>
        <v>Yes</v>
      </c>
      <c r="E734" s="2">
        <v>1</v>
      </c>
      <c r="F734" s="3">
        <v>8</v>
      </c>
      <c r="G734" s="3">
        <v>1.5</v>
      </c>
      <c r="H734" s="3">
        <v>8</v>
      </c>
      <c r="I734" s="3">
        <v>6.5</v>
      </c>
      <c r="J734" s="4">
        <v>0.81</v>
      </c>
      <c r="K734" s="2" t="str">
        <f t="shared" si="22"/>
        <v>Above Average</v>
      </c>
      <c r="L734" s="2" t="str">
        <f t="shared" si="23"/>
        <v>Standard</v>
      </c>
    </row>
    <row r="735" spans="1:12" x14ac:dyDescent="0.35">
      <c r="A735" s="2" t="s">
        <v>188</v>
      </c>
      <c r="B735" s="2" t="str">
        <f>IFERROR(VLOOKUP(A735,'Aug_2019Sales(Aggregated)'!A:C,3,0),"-")</f>
        <v>ACCESSORIES</v>
      </c>
      <c r="C735" s="2" t="str">
        <f>IFERROR(VLOOKUP(A735,'Aug_2019Sales(Aggregated)'!A:D,4,0),"-")</f>
        <v>IMPULSE</v>
      </c>
      <c r="D735" s="2" t="str">
        <f>IF(VLOOKUP(A735,'New Items'!A:B,2,FALSE)="New","Yes","No")</f>
        <v>Yes</v>
      </c>
      <c r="E735" s="2">
        <v>1</v>
      </c>
      <c r="F735" s="3">
        <v>60</v>
      </c>
      <c r="G735" s="3">
        <v>14.6</v>
      </c>
      <c r="H735" s="3">
        <v>60</v>
      </c>
      <c r="I735" s="3">
        <v>45.4</v>
      </c>
      <c r="J735" s="4">
        <v>0.76</v>
      </c>
      <c r="K735" s="2" t="str">
        <f t="shared" si="22"/>
        <v>Above Average</v>
      </c>
      <c r="L735" s="2" t="str">
        <f t="shared" si="23"/>
        <v>Standard</v>
      </c>
    </row>
    <row r="736" spans="1:12" x14ac:dyDescent="0.35">
      <c r="A736" s="2" t="s">
        <v>189</v>
      </c>
      <c r="B736" s="2" t="str">
        <f>IFERROR(VLOOKUP(A736,'Aug_2019Sales(Aggregated)'!A:C,3,0),"-")</f>
        <v>ACCESSORIES</v>
      </c>
      <c r="C736" s="2" t="str">
        <f>IFERROR(VLOOKUP(A736,'Aug_2019Sales(Aggregated)'!A:D,4,0),"-")</f>
        <v>IMPULSE</v>
      </c>
      <c r="D736" s="2" t="str">
        <f>IF(VLOOKUP(A736,'New Items'!A:B,2,FALSE)="New","Yes","No")</f>
        <v>Yes</v>
      </c>
      <c r="E736" s="2">
        <v>1</v>
      </c>
      <c r="F736" s="3">
        <v>9</v>
      </c>
      <c r="G736" s="3">
        <v>2.95</v>
      </c>
      <c r="H736" s="3">
        <v>9</v>
      </c>
      <c r="I736" s="3">
        <v>6.05</v>
      </c>
      <c r="J736" s="4">
        <v>0.67</v>
      </c>
      <c r="K736" s="2" t="str">
        <f t="shared" si="22"/>
        <v>Above Average</v>
      </c>
      <c r="L736" s="2" t="str">
        <f t="shared" si="23"/>
        <v>Standard</v>
      </c>
    </row>
    <row r="737" spans="1:12" x14ac:dyDescent="0.35">
      <c r="A737" s="2" t="s">
        <v>104</v>
      </c>
      <c r="B737" s="2" t="str">
        <f>IFERROR(VLOOKUP(A737,'Aug_2019Sales(Aggregated)'!A:C,3,0),"-")</f>
        <v>ESSENTIALS</v>
      </c>
      <c r="C737" s="2" t="str">
        <f>IFERROR(VLOOKUP(A737,'Aug_2019Sales(Aggregated)'!A:D,4,0),"-")</f>
        <v>BODY CARE</v>
      </c>
      <c r="D737" s="2" t="str">
        <f>IF(VLOOKUP(A737,'New Items'!A:B,2,FALSE)="New","Yes","No")</f>
        <v>Yes</v>
      </c>
      <c r="E737" s="2">
        <v>1</v>
      </c>
      <c r="F737" s="3">
        <v>18</v>
      </c>
      <c r="G737" s="3">
        <v>5.5</v>
      </c>
      <c r="H737" s="3">
        <v>18</v>
      </c>
      <c r="I737" s="3">
        <v>12.5</v>
      </c>
      <c r="J737" s="4">
        <v>0.69</v>
      </c>
      <c r="K737" s="2" t="str">
        <f t="shared" si="22"/>
        <v>Above Average</v>
      </c>
      <c r="L737" s="2" t="str">
        <f t="shared" si="23"/>
        <v>Standard</v>
      </c>
    </row>
    <row r="738" spans="1:12" x14ac:dyDescent="0.35">
      <c r="A738" s="2" t="s">
        <v>105</v>
      </c>
      <c r="B738" s="2" t="str">
        <f>IFERROR(VLOOKUP(A738,'Aug_2019Sales(Aggregated)'!A:C,3,0),"-")</f>
        <v>-</v>
      </c>
      <c r="C738" s="2" t="str">
        <f>IFERROR(VLOOKUP(A738,'Aug_2019Sales(Aggregated)'!A:D,4,0),"-")</f>
        <v>-</v>
      </c>
      <c r="D738" s="2" t="str">
        <f>IF(VLOOKUP(A738,'New Items'!A:B,2,FALSE)="New","Yes","No")</f>
        <v>Yes</v>
      </c>
      <c r="E738" s="2">
        <v>1</v>
      </c>
      <c r="F738" s="3">
        <v>30.98</v>
      </c>
      <c r="G738" s="3">
        <v>8</v>
      </c>
      <c r="H738" s="3">
        <v>30.98</v>
      </c>
      <c r="I738" s="3">
        <v>22.98</v>
      </c>
      <c r="J738" s="4">
        <v>0.74</v>
      </c>
      <c r="K738" s="2" t="str">
        <f t="shared" si="22"/>
        <v>Above Average</v>
      </c>
      <c r="L738" s="2" t="str">
        <f t="shared" si="23"/>
        <v>Standard</v>
      </c>
    </row>
    <row r="739" spans="1:12" x14ac:dyDescent="0.35">
      <c r="A739" s="2" t="s">
        <v>44</v>
      </c>
      <c r="B739" s="2" t="str">
        <f>IFERROR(VLOOKUP(A739,'Aug_2019Sales(Aggregated)'!A:C,3,0),"-")</f>
        <v>FITNESS</v>
      </c>
      <c r="C739" s="2" t="str">
        <f>IFERROR(VLOOKUP(A739,'Aug_2019Sales(Aggregated)'!A:D,4,0),"-")</f>
        <v>APPAREL</v>
      </c>
      <c r="D739" s="2" t="str">
        <f>IF(VLOOKUP(A739,'New Items'!A:B,2,FALSE)="New","Yes","No")</f>
        <v>Yes</v>
      </c>
      <c r="E739" s="2">
        <v>1</v>
      </c>
      <c r="F739" s="3">
        <v>99</v>
      </c>
      <c r="G739" s="3">
        <v>32</v>
      </c>
      <c r="H739" s="3">
        <v>99</v>
      </c>
      <c r="I739" s="3">
        <v>67</v>
      </c>
      <c r="J739" s="4">
        <v>0.68</v>
      </c>
      <c r="K739" s="2" t="str">
        <f t="shared" si="22"/>
        <v>Average</v>
      </c>
      <c r="L739" s="2" t="str">
        <f t="shared" si="23"/>
        <v>Standard</v>
      </c>
    </row>
    <row r="740" spans="1:12" x14ac:dyDescent="0.35">
      <c r="A740" s="2" t="s">
        <v>152</v>
      </c>
      <c r="B740" s="2" t="str">
        <f>IFERROR(VLOOKUP(A740,'Aug_2019Sales(Aggregated)'!A:C,3,0),"-")</f>
        <v>FITNESS</v>
      </c>
      <c r="C740" s="2" t="str">
        <f>IFERROR(VLOOKUP(A740,'Aug_2019Sales(Aggregated)'!A:D,4,0),"-")</f>
        <v>APPAREL</v>
      </c>
      <c r="D740" s="2" t="str">
        <f>IF(VLOOKUP(A740,'New Items'!A:B,2,FALSE)="New","Yes","No")</f>
        <v>Yes</v>
      </c>
      <c r="E740" s="2">
        <v>3</v>
      </c>
      <c r="F740" s="3">
        <v>357</v>
      </c>
      <c r="G740" s="3">
        <v>112.5</v>
      </c>
      <c r="H740" s="3">
        <v>119</v>
      </c>
      <c r="I740" s="3">
        <v>244.5</v>
      </c>
      <c r="J740" s="4">
        <v>0.68</v>
      </c>
      <c r="K740" s="2" t="str">
        <f t="shared" si="22"/>
        <v>Average</v>
      </c>
      <c r="L740" s="2" t="str">
        <f t="shared" si="23"/>
        <v>High Dollar</v>
      </c>
    </row>
    <row r="741" spans="1:12" x14ac:dyDescent="0.35">
      <c r="A741" s="2" t="s">
        <v>45</v>
      </c>
      <c r="B741" s="2" t="str">
        <f>IFERROR(VLOOKUP(A741,'Aug_2019Sales(Aggregated)'!A:C,3,0),"-")</f>
        <v>-</v>
      </c>
      <c r="C741" s="2" t="str">
        <f>IFERROR(VLOOKUP(A741,'Aug_2019Sales(Aggregated)'!A:D,4,0),"-")</f>
        <v>-</v>
      </c>
      <c r="D741" s="2" t="str">
        <f>IF(VLOOKUP(A741,'New Items'!A:B,2,FALSE)="New","Yes","No")</f>
        <v>Yes</v>
      </c>
      <c r="E741" s="2">
        <v>1</v>
      </c>
      <c r="F741" s="3">
        <v>79</v>
      </c>
      <c r="G741" s="3">
        <v>30</v>
      </c>
      <c r="H741" s="3">
        <v>79</v>
      </c>
      <c r="I741" s="3">
        <v>49</v>
      </c>
      <c r="J741" s="4">
        <v>0.62</v>
      </c>
      <c r="K741" s="2" t="str">
        <f t="shared" si="22"/>
        <v>Above Average</v>
      </c>
      <c r="L741" s="2" t="str">
        <f t="shared" si="23"/>
        <v>Standard</v>
      </c>
    </row>
    <row r="742" spans="1:12" x14ac:dyDescent="0.35">
      <c r="A742" s="2" t="s">
        <v>46</v>
      </c>
      <c r="B742" s="2" t="str">
        <f>IFERROR(VLOOKUP(A742,'Aug_2019Sales(Aggregated)'!A:C,3,0),"-")</f>
        <v>FITNESS</v>
      </c>
      <c r="C742" s="2" t="str">
        <f>IFERROR(VLOOKUP(A742,'Aug_2019Sales(Aggregated)'!A:D,4,0),"-")</f>
        <v>APPAREL</v>
      </c>
      <c r="D742" s="2" t="str">
        <f>IF(VLOOKUP(A742,'New Items'!A:B,2,FALSE)="New","Yes","No")</f>
        <v>Yes</v>
      </c>
      <c r="E742" s="2">
        <v>3</v>
      </c>
      <c r="F742" s="3">
        <v>389.41</v>
      </c>
      <c r="G742" s="3">
        <v>144</v>
      </c>
      <c r="H742" s="3">
        <v>129.80000000000001</v>
      </c>
      <c r="I742" s="3">
        <v>245.41</v>
      </c>
      <c r="J742" s="4">
        <v>0.63</v>
      </c>
      <c r="K742" s="2" t="str">
        <f t="shared" si="22"/>
        <v>Average</v>
      </c>
      <c r="L742" s="2" t="str">
        <f t="shared" si="23"/>
        <v>High Dollar</v>
      </c>
    </row>
    <row r="743" spans="1:12" x14ac:dyDescent="0.35">
      <c r="A743" s="2" t="s">
        <v>47</v>
      </c>
      <c r="B743" s="2" t="str">
        <f>IFERROR(VLOOKUP(A743,'Aug_2019Sales(Aggregated)'!A:C,3,0),"-")</f>
        <v>-</v>
      </c>
      <c r="C743" s="2" t="str">
        <f>IFERROR(VLOOKUP(A743,'Aug_2019Sales(Aggregated)'!A:D,4,0),"-")</f>
        <v>-</v>
      </c>
      <c r="D743" s="2" t="str">
        <f>IF(VLOOKUP(A743,'New Items'!A:B,2,FALSE)="New","Yes","No")</f>
        <v>Yes</v>
      </c>
      <c r="E743" s="2">
        <v>4</v>
      </c>
      <c r="F743" s="3">
        <v>116</v>
      </c>
      <c r="G743" s="3">
        <v>33.159999999999997</v>
      </c>
      <c r="H743" s="3">
        <v>29</v>
      </c>
      <c r="I743" s="3">
        <v>82.84</v>
      </c>
      <c r="J743" s="4">
        <v>0.71</v>
      </c>
      <c r="K743" s="2" t="str">
        <f t="shared" si="22"/>
        <v>Average</v>
      </c>
      <c r="L743" s="2" t="str">
        <f t="shared" si="23"/>
        <v>Standard</v>
      </c>
    </row>
    <row r="744" spans="1:12" x14ac:dyDescent="0.35">
      <c r="A744" s="2" t="s">
        <v>108</v>
      </c>
      <c r="B744" s="2" t="str">
        <f>IFERROR(VLOOKUP(A744,'Aug_2019Sales(Aggregated)'!A:C,3,0),"-")</f>
        <v>FITNESS</v>
      </c>
      <c r="C744" s="2" t="str">
        <f>IFERROR(VLOOKUP(A744,'Aug_2019Sales(Aggregated)'!A:D,4,0),"-")</f>
        <v>WEIGHTS</v>
      </c>
      <c r="D744" s="2" t="str">
        <f>IF(VLOOKUP(A744,'New Items'!A:B,2,FALSE)="New","Yes","No")</f>
        <v>Yes</v>
      </c>
      <c r="E744" s="2">
        <v>1</v>
      </c>
      <c r="F744" s="3">
        <v>69</v>
      </c>
      <c r="G744" s="3">
        <v>15</v>
      </c>
      <c r="H744" s="3">
        <v>69</v>
      </c>
      <c r="I744" s="3">
        <v>54</v>
      </c>
      <c r="J744" s="4">
        <v>0.78</v>
      </c>
      <c r="K744" s="2" t="str">
        <f t="shared" si="22"/>
        <v>Above Average</v>
      </c>
      <c r="L744" s="2" t="str">
        <f t="shared" si="23"/>
        <v>Standard</v>
      </c>
    </row>
    <row r="745" spans="1:12" x14ac:dyDescent="0.35">
      <c r="A745" s="2" t="s">
        <v>165</v>
      </c>
      <c r="B745" s="2" t="str">
        <f>IFERROR(VLOOKUP(A745,'Aug_2019Sales(Aggregated)'!A:C,3,0),"-")</f>
        <v>ACCESSORIES</v>
      </c>
      <c r="C745" s="2" t="str">
        <f>IFERROR(VLOOKUP(A745,'Aug_2019Sales(Aggregated)'!A:D,4,0),"-")</f>
        <v>IMPULSE</v>
      </c>
      <c r="D745" s="2" t="str">
        <f>IF(VLOOKUP(A745,'New Items'!A:B,2,FALSE)="New","Yes","No")</f>
        <v>Yes</v>
      </c>
      <c r="E745" s="2">
        <v>1</v>
      </c>
      <c r="F745" s="3">
        <v>22</v>
      </c>
      <c r="G745" s="3">
        <v>3.2</v>
      </c>
      <c r="H745" s="3">
        <v>22</v>
      </c>
      <c r="I745" s="3">
        <v>18.8</v>
      </c>
      <c r="J745" s="4">
        <v>0.85</v>
      </c>
      <c r="K745" s="2" t="str">
        <f t="shared" si="22"/>
        <v>Above Average</v>
      </c>
      <c r="L745" s="2" t="str">
        <f t="shared" si="23"/>
        <v>Standard</v>
      </c>
    </row>
    <row r="746" spans="1:12" x14ac:dyDescent="0.35">
      <c r="A746" s="2" t="s">
        <v>50</v>
      </c>
      <c r="B746" s="2" t="str">
        <f>IFERROR(VLOOKUP(A746,'Aug_2019Sales(Aggregated)'!A:C,3,0),"-")</f>
        <v>-</v>
      </c>
      <c r="C746" s="2" t="str">
        <f>IFERROR(VLOOKUP(A746,'Aug_2019Sales(Aggregated)'!A:D,4,0),"-")</f>
        <v>-</v>
      </c>
      <c r="D746" s="2" t="str">
        <f>IF(VLOOKUP(A746,'New Items'!A:B,2,FALSE)="New","Yes","No")</f>
        <v>Yes</v>
      </c>
      <c r="E746" s="2">
        <v>1</v>
      </c>
      <c r="F746" s="3">
        <v>33.049999999999997</v>
      </c>
      <c r="G746" s="3">
        <v>7.2</v>
      </c>
      <c r="H746" s="3">
        <v>33.049999999999997</v>
      </c>
      <c r="I746" s="3">
        <v>25.85</v>
      </c>
      <c r="J746" s="4">
        <v>0.78</v>
      </c>
      <c r="K746" s="2" t="str">
        <f t="shared" si="22"/>
        <v>Above Average</v>
      </c>
      <c r="L746" s="2" t="str">
        <f t="shared" si="23"/>
        <v>Standard</v>
      </c>
    </row>
    <row r="747" spans="1:12" x14ac:dyDescent="0.35">
      <c r="A747" s="2" t="s">
        <v>51</v>
      </c>
      <c r="B747" s="2" t="str">
        <f>IFERROR(VLOOKUP(A747,'Aug_2019Sales(Aggregated)'!A:C,3,0),"-")</f>
        <v>ACCESSORIES</v>
      </c>
      <c r="C747" s="2" t="str">
        <f>IFERROR(VLOOKUP(A747,'Aug_2019Sales(Aggregated)'!A:D,4,0),"-")</f>
        <v>IMPULSE</v>
      </c>
      <c r="D747" s="2" t="str">
        <f>IF(VLOOKUP(A747,'New Items'!A:B,2,FALSE)="New","Yes","No")</f>
        <v>Yes</v>
      </c>
      <c r="E747" s="2">
        <v>3</v>
      </c>
      <c r="F747" s="3">
        <v>297</v>
      </c>
      <c r="G747" s="3">
        <v>72</v>
      </c>
      <c r="H747" s="3">
        <v>99</v>
      </c>
      <c r="I747" s="3">
        <v>225</v>
      </c>
      <c r="J747" s="4">
        <v>0.76</v>
      </c>
      <c r="K747" s="2" t="str">
        <f t="shared" si="22"/>
        <v>Average</v>
      </c>
      <c r="L747" s="2" t="str">
        <f t="shared" si="23"/>
        <v>Standard</v>
      </c>
    </row>
    <row r="748" spans="1:12" x14ac:dyDescent="0.35">
      <c r="A748" s="2" t="s">
        <v>113</v>
      </c>
      <c r="B748" s="2" t="str">
        <f>IFERROR(VLOOKUP(A748,'Aug_2019Sales(Aggregated)'!A:C,3,0),"-")</f>
        <v>ESSENTIALS</v>
      </c>
      <c r="C748" s="2" t="str">
        <f>IFERROR(VLOOKUP(A748,'Aug_2019Sales(Aggregated)'!A:D,4,0),"-")</f>
        <v>BODY CARE</v>
      </c>
      <c r="D748" s="2" t="str">
        <f>IF(VLOOKUP(A748,'New Items'!A:B,2,FALSE)="New","Yes","No")</f>
        <v>Yes</v>
      </c>
      <c r="E748" s="2">
        <v>2</v>
      </c>
      <c r="F748" s="3">
        <v>16</v>
      </c>
      <c r="G748" s="3">
        <v>3.7</v>
      </c>
      <c r="H748" s="3">
        <v>8</v>
      </c>
      <c r="I748" s="3">
        <v>12.3</v>
      </c>
      <c r="J748" s="4">
        <v>0.77</v>
      </c>
      <c r="K748" s="2" t="str">
        <f t="shared" si="22"/>
        <v>Above Average</v>
      </c>
      <c r="L748" s="2" t="str">
        <f t="shared" si="23"/>
        <v>Standard</v>
      </c>
    </row>
    <row r="749" spans="1:12" x14ac:dyDescent="0.35">
      <c r="A749" s="2" t="s">
        <v>53</v>
      </c>
      <c r="B749" s="2" t="str">
        <f>IFERROR(VLOOKUP(A749,'Aug_2019Sales(Aggregated)'!A:C,3,0),"-")</f>
        <v>-</v>
      </c>
      <c r="C749" s="2" t="str">
        <f>IFERROR(VLOOKUP(A749,'Aug_2019Sales(Aggregated)'!A:D,4,0),"-")</f>
        <v>-</v>
      </c>
      <c r="D749" s="2" t="str">
        <f>IF(VLOOKUP(A749,'New Items'!A:B,2,FALSE)="New","Yes","No")</f>
        <v>Yes</v>
      </c>
      <c r="E749" s="2">
        <v>1</v>
      </c>
      <c r="F749" s="3">
        <v>25</v>
      </c>
      <c r="G749" s="3">
        <v>7.4</v>
      </c>
      <c r="H749" s="3">
        <v>25</v>
      </c>
      <c r="I749" s="3">
        <v>17.600000000000001</v>
      </c>
      <c r="J749" s="4">
        <v>0.7</v>
      </c>
      <c r="K749" s="2" t="str">
        <f t="shared" si="22"/>
        <v>Above Average</v>
      </c>
      <c r="L749" s="2" t="str">
        <f t="shared" si="23"/>
        <v>Standard</v>
      </c>
    </row>
    <row r="750" spans="1:12" x14ac:dyDescent="0.35">
      <c r="A750" s="2" t="s">
        <v>54</v>
      </c>
      <c r="B750" s="2" t="str">
        <f>IFERROR(VLOOKUP(A750,'Aug_2019Sales(Aggregated)'!A:C,3,0),"-")</f>
        <v>-</v>
      </c>
      <c r="C750" s="2" t="str">
        <f>IFERROR(VLOOKUP(A750,'Aug_2019Sales(Aggregated)'!A:D,4,0),"-")</f>
        <v>-</v>
      </c>
      <c r="D750" s="2" t="str">
        <f>IF(VLOOKUP(A750,'New Items'!A:B,2,FALSE)="New","Yes","No")</f>
        <v>Yes</v>
      </c>
      <c r="E750" s="2">
        <v>2</v>
      </c>
      <c r="F750" s="3">
        <v>30</v>
      </c>
      <c r="G750" s="3">
        <v>7.3</v>
      </c>
      <c r="H750" s="3">
        <v>15</v>
      </c>
      <c r="I750" s="3">
        <v>22.7</v>
      </c>
      <c r="J750" s="4">
        <v>0.76</v>
      </c>
      <c r="K750" s="2" t="str">
        <f t="shared" si="22"/>
        <v>Above Average</v>
      </c>
      <c r="L750" s="2" t="str">
        <f t="shared" si="23"/>
        <v>Standard</v>
      </c>
    </row>
    <row r="751" spans="1:12" x14ac:dyDescent="0.35">
      <c r="A751" s="2" t="s">
        <v>54</v>
      </c>
      <c r="B751" s="2" t="str">
        <f>IFERROR(VLOOKUP(A751,'Aug_2019Sales(Aggregated)'!A:C,3,0),"-")</f>
        <v>-</v>
      </c>
      <c r="C751" s="2" t="str">
        <f>IFERROR(VLOOKUP(A751,'Aug_2019Sales(Aggregated)'!A:D,4,0),"-")</f>
        <v>-</v>
      </c>
      <c r="D751" s="2" t="str">
        <f>IF(VLOOKUP(A751,'New Items'!A:B,2,FALSE)="New","Yes","No")</f>
        <v>Yes</v>
      </c>
      <c r="E751" s="2">
        <v>1</v>
      </c>
      <c r="F751" s="3">
        <v>25</v>
      </c>
      <c r="G751" s="3">
        <v>7.3</v>
      </c>
      <c r="H751" s="3">
        <v>25</v>
      </c>
      <c r="I751" s="3">
        <v>17.7</v>
      </c>
      <c r="J751" s="4">
        <v>0.71</v>
      </c>
      <c r="K751" s="2" t="str">
        <f t="shared" si="22"/>
        <v>Above Average</v>
      </c>
      <c r="L751" s="2" t="str">
        <f t="shared" si="23"/>
        <v>Standard</v>
      </c>
    </row>
    <row r="752" spans="1:12" x14ac:dyDescent="0.35">
      <c r="A752" s="2" t="s">
        <v>55</v>
      </c>
      <c r="B752" s="2" t="str">
        <f>IFERROR(VLOOKUP(A752,'Aug_2019Sales(Aggregated)'!A:C,3,0),"-")</f>
        <v>-</v>
      </c>
      <c r="C752" s="2" t="str">
        <f>IFERROR(VLOOKUP(A752,'Aug_2019Sales(Aggregated)'!A:D,4,0),"-")</f>
        <v>-</v>
      </c>
      <c r="D752" s="2" t="str">
        <f>IF(VLOOKUP(A752,'New Items'!A:B,2,FALSE)="New","Yes","No")</f>
        <v>Yes</v>
      </c>
      <c r="E752" s="2">
        <v>3</v>
      </c>
      <c r="F752" s="3">
        <v>60</v>
      </c>
      <c r="G752" s="3">
        <v>17.7</v>
      </c>
      <c r="H752" s="3">
        <v>20</v>
      </c>
      <c r="I752" s="3">
        <v>42.3</v>
      </c>
      <c r="J752" s="4">
        <v>0.71</v>
      </c>
      <c r="K752" s="2" t="str">
        <f t="shared" si="22"/>
        <v>Above Average</v>
      </c>
      <c r="L752" s="2" t="str">
        <f t="shared" si="23"/>
        <v>Standard</v>
      </c>
    </row>
    <row r="753" spans="1:12" x14ac:dyDescent="0.35">
      <c r="A753" s="2" t="s">
        <v>55</v>
      </c>
      <c r="B753" s="2" t="str">
        <f>IFERROR(VLOOKUP(A753,'Aug_2019Sales(Aggregated)'!A:C,3,0),"-")</f>
        <v>-</v>
      </c>
      <c r="C753" s="2" t="str">
        <f>IFERROR(VLOOKUP(A753,'Aug_2019Sales(Aggregated)'!A:D,4,0),"-")</f>
        <v>-</v>
      </c>
      <c r="D753" s="2" t="str">
        <f>IF(VLOOKUP(A753,'New Items'!A:B,2,FALSE)="New","Yes","No")</f>
        <v>Yes</v>
      </c>
      <c r="E753" s="2">
        <v>1</v>
      </c>
      <c r="F753" s="3">
        <v>38.21</v>
      </c>
      <c r="G753" s="3">
        <v>5.9</v>
      </c>
      <c r="H753" s="3">
        <v>38.21</v>
      </c>
      <c r="I753" s="3">
        <v>32.31</v>
      </c>
      <c r="J753" s="4">
        <v>0.85</v>
      </c>
      <c r="K753" s="2" t="str">
        <f t="shared" si="22"/>
        <v>Above Average</v>
      </c>
      <c r="L753" s="2" t="str">
        <f t="shared" si="23"/>
        <v>Standard</v>
      </c>
    </row>
    <row r="754" spans="1:12" x14ac:dyDescent="0.35">
      <c r="A754" s="2" t="s">
        <v>56</v>
      </c>
      <c r="B754" s="2" t="str">
        <f>IFERROR(VLOOKUP(A754,'Aug_2019Sales(Aggregated)'!A:C,3,0),"-")</f>
        <v>ESSENTIALS</v>
      </c>
      <c r="C754" s="2" t="str">
        <f>IFERROR(VLOOKUP(A754,'Aug_2019Sales(Aggregated)'!A:D,4,0),"-")</f>
        <v>SHEETS</v>
      </c>
      <c r="D754" s="2" t="str">
        <f>IF(VLOOKUP(A754,'New Items'!A:B,2,FALSE)="New","Yes","No")</f>
        <v>Yes</v>
      </c>
      <c r="E754" s="2">
        <v>1</v>
      </c>
      <c r="F754" s="3">
        <v>59</v>
      </c>
      <c r="G754" s="3">
        <v>21.5</v>
      </c>
      <c r="H754" s="3">
        <v>59</v>
      </c>
      <c r="I754" s="3">
        <v>37.5</v>
      </c>
      <c r="J754" s="4">
        <v>0.64</v>
      </c>
      <c r="K754" s="2" t="str">
        <f t="shared" si="22"/>
        <v>Above Average</v>
      </c>
      <c r="L754" s="2" t="str">
        <f t="shared" si="23"/>
        <v>Standard</v>
      </c>
    </row>
    <row r="755" spans="1:12" x14ac:dyDescent="0.35">
      <c r="A755" s="2" t="s">
        <v>58</v>
      </c>
      <c r="B755" s="2" t="str">
        <f>IFERROR(VLOOKUP(A755,'Aug_2019Sales(Aggregated)'!A:C,3,0),"-")</f>
        <v>-</v>
      </c>
      <c r="C755" s="2" t="str">
        <f>IFERROR(VLOOKUP(A755,'Aug_2019Sales(Aggregated)'!A:D,4,0),"-")</f>
        <v>-</v>
      </c>
      <c r="D755" s="2" t="str">
        <f>IF(VLOOKUP(A755,'New Items'!A:B,2,FALSE)="New","Yes","No")</f>
        <v>Yes</v>
      </c>
      <c r="E755" s="2">
        <v>1</v>
      </c>
      <c r="F755" s="3">
        <v>89</v>
      </c>
      <c r="G755" s="3">
        <v>35.01</v>
      </c>
      <c r="H755" s="3">
        <v>89</v>
      </c>
      <c r="I755" s="3">
        <v>53.99</v>
      </c>
      <c r="J755" s="4">
        <v>0.61</v>
      </c>
      <c r="K755" s="2" t="str">
        <f t="shared" si="22"/>
        <v>Above Average</v>
      </c>
      <c r="L755" s="2" t="str">
        <f t="shared" si="23"/>
        <v>Standard</v>
      </c>
    </row>
    <row r="756" spans="1:12" x14ac:dyDescent="0.35">
      <c r="A756" s="2" t="s">
        <v>114</v>
      </c>
      <c r="B756" s="2" t="str">
        <f>IFERROR(VLOOKUP(A756,'Aug_2019Sales(Aggregated)'!A:C,3,0),"-")</f>
        <v>-</v>
      </c>
      <c r="C756" s="2" t="str">
        <f>IFERROR(VLOOKUP(A756,'Aug_2019Sales(Aggregated)'!A:D,4,0),"-")</f>
        <v>-</v>
      </c>
      <c r="D756" s="2" t="str">
        <f>IF(VLOOKUP(A756,'New Items'!A:B,2,FALSE)="New","Yes","No")</f>
        <v>Yes</v>
      </c>
      <c r="E756" s="2">
        <v>1</v>
      </c>
      <c r="F756" s="3">
        <v>39</v>
      </c>
      <c r="G756" s="3">
        <v>14.26</v>
      </c>
      <c r="H756" s="3">
        <v>39</v>
      </c>
      <c r="I756" s="3">
        <v>24.74</v>
      </c>
      <c r="J756" s="4">
        <v>0.63</v>
      </c>
      <c r="K756" s="2" t="str">
        <f t="shared" si="22"/>
        <v>Above Average</v>
      </c>
      <c r="L756" s="2" t="str">
        <f t="shared" si="23"/>
        <v>Standard</v>
      </c>
    </row>
    <row r="757" spans="1:12" x14ac:dyDescent="0.35">
      <c r="A757" s="2" t="s">
        <v>60</v>
      </c>
      <c r="B757" s="2" t="str">
        <f>IFERROR(VLOOKUP(A757,'Aug_2019Sales(Aggregated)'!A:C,3,0),"-")</f>
        <v>-</v>
      </c>
      <c r="C757" s="2" t="str">
        <f>IFERROR(VLOOKUP(A757,'Aug_2019Sales(Aggregated)'!A:D,4,0),"-")</f>
        <v>-</v>
      </c>
      <c r="D757" s="2" t="str">
        <f>IF(VLOOKUP(A757,'New Items'!A:B,2,FALSE)="New","Yes","No")</f>
        <v>Yes</v>
      </c>
      <c r="E757" s="2">
        <v>2</v>
      </c>
      <c r="F757" s="3">
        <v>58</v>
      </c>
      <c r="G757" s="3">
        <v>20.399999999999999</v>
      </c>
      <c r="H757" s="3">
        <v>29</v>
      </c>
      <c r="I757" s="3">
        <v>37.6</v>
      </c>
      <c r="J757" s="4">
        <v>0.65</v>
      </c>
      <c r="K757" s="2" t="str">
        <f t="shared" si="22"/>
        <v>Above Average</v>
      </c>
      <c r="L757" s="2" t="str">
        <f t="shared" si="23"/>
        <v>Standard</v>
      </c>
    </row>
    <row r="758" spans="1:12" x14ac:dyDescent="0.35">
      <c r="A758" s="2" t="s">
        <v>60</v>
      </c>
      <c r="B758" s="2" t="str">
        <f>IFERROR(VLOOKUP(A758,'Aug_2019Sales(Aggregated)'!A:C,3,0),"-")</f>
        <v>-</v>
      </c>
      <c r="C758" s="2" t="str">
        <f>IFERROR(VLOOKUP(A758,'Aug_2019Sales(Aggregated)'!A:D,4,0),"-")</f>
        <v>-</v>
      </c>
      <c r="D758" s="2" t="str">
        <f>IF(VLOOKUP(A758,'New Items'!A:B,2,FALSE)="New","Yes","No")</f>
        <v>Yes</v>
      </c>
      <c r="E758" s="2">
        <v>2</v>
      </c>
      <c r="F758" s="3">
        <v>58</v>
      </c>
      <c r="G758" s="3">
        <v>20.399999999999999</v>
      </c>
      <c r="H758" s="3">
        <v>29</v>
      </c>
      <c r="I758" s="3">
        <v>37.6</v>
      </c>
      <c r="J758" s="4">
        <v>0.65</v>
      </c>
      <c r="K758" s="2" t="str">
        <f t="shared" si="22"/>
        <v>Above Average</v>
      </c>
      <c r="L758" s="2" t="str">
        <f t="shared" si="23"/>
        <v>Standard</v>
      </c>
    </row>
    <row r="759" spans="1:12" x14ac:dyDescent="0.35">
      <c r="A759" s="2" t="s">
        <v>61</v>
      </c>
      <c r="B759" s="2" t="str">
        <f>IFERROR(VLOOKUP(A759,'Aug_2019Sales(Aggregated)'!A:C,3,0),"-")</f>
        <v>-</v>
      </c>
      <c r="C759" s="2" t="str">
        <f>IFERROR(VLOOKUP(A759,'Aug_2019Sales(Aggregated)'!A:D,4,0),"-")</f>
        <v>-</v>
      </c>
      <c r="D759" s="2" t="str">
        <f>IF(VLOOKUP(A759,'New Items'!A:B,2,FALSE)="New","Yes","No")</f>
        <v>Yes</v>
      </c>
      <c r="E759" s="2">
        <v>1</v>
      </c>
      <c r="F759" s="3">
        <v>65</v>
      </c>
      <c r="G759" s="3">
        <v>24</v>
      </c>
      <c r="H759" s="3">
        <v>65</v>
      </c>
      <c r="I759" s="3">
        <v>41</v>
      </c>
      <c r="J759" s="4">
        <v>0.63</v>
      </c>
      <c r="K759" s="2" t="str">
        <f t="shared" si="22"/>
        <v>Above Average</v>
      </c>
      <c r="L759" s="2" t="str">
        <f t="shared" si="23"/>
        <v>Standard</v>
      </c>
    </row>
    <row r="760" spans="1:12" x14ac:dyDescent="0.35">
      <c r="A760" s="2" t="s">
        <v>61</v>
      </c>
      <c r="B760" s="2" t="str">
        <f>IFERROR(VLOOKUP(A760,'Aug_2019Sales(Aggregated)'!A:C,3,0),"-")</f>
        <v>-</v>
      </c>
      <c r="C760" s="2" t="str">
        <f>IFERROR(VLOOKUP(A760,'Aug_2019Sales(Aggregated)'!A:D,4,0),"-")</f>
        <v>-</v>
      </c>
      <c r="D760" s="2" t="str">
        <f>IF(VLOOKUP(A760,'New Items'!A:B,2,FALSE)="New","Yes","No")</f>
        <v>Yes</v>
      </c>
      <c r="E760" s="2">
        <v>1</v>
      </c>
      <c r="F760" s="3">
        <v>65</v>
      </c>
      <c r="G760" s="3">
        <v>24</v>
      </c>
      <c r="H760" s="3">
        <v>65</v>
      </c>
      <c r="I760" s="3">
        <v>41</v>
      </c>
      <c r="J760" s="4">
        <v>0.63</v>
      </c>
      <c r="K760" s="2" t="str">
        <f t="shared" si="22"/>
        <v>Above Average</v>
      </c>
      <c r="L760" s="2" t="str">
        <f t="shared" si="23"/>
        <v>Standard</v>
      </c>
    </row>
    <row r="761" spans="1:12" x14ac:dyDescent="0.35">
      <c r="A761" s="2" t="s">
        <v>141</v>
      </c>
      <c r="B761" s="2" t="str">
        <f>IFERROR(VLOOKUP(A761,'Aug_2019Sales(Aggregated)'!A:C,3,0),"-")</f>
        <v>-</v>
      </c>
      <c r="C761" s="2" t="str">
        <f>IFERROR(VLOOKUP(A761,'Aug_2019Sales(Aggregated)'!A:D,4,0),"-")</f>
        <v>-</v>
      </c>
      <c r="D761" s="2" t="str">
        <f>IF(VLOOKUP(A761,'New Items'!A:B,2,FALSE)="New","Yes","No")</f>
        <v>Yes</v>
      </c>
      <c r="E761" s="2">
        <v>7</v>
      </c>
      <c r="F761" s="3">
        <v>203</v>
      </c>
      <c r="G761" s="3">
        <v>65.099999999999994</v>
      </c>
      <c r="H761" s="3">
        <v>29</v>
      </c>
      <c r="I761" s="3">
        <v>137.9</v>
      </c>
      <c r="J761" s="4">
        <v>0.68</v>
      </c>
      <c r="K761" s="2" t="str">
        <f t="shared" si="22"/>
        <v>Average</v>
      </c>
      <c r="L761" s="2" t="str">
        <f t="shared" si="23"/>
        <v>Standard</v>
      </c>
    </row>
    <row r="762" spans="1:12" x14ac:dyDescent="0.35">
      <c r="A762" s="2" t="s">
        <v>117</v>
      </c>
      <c r="B762" s="2" t="str">
        <f>IFERROR(VLOOKUP(A762,'Aug_2019Sales(Aggregated)'!A:C,3,0),"-")</f>
        <v>-</v>
      </c>
      <c r="C762" s="2" t="str">
        <f>IFERROR(VLOOKUP(A762,'Aug_2019Sales(Aggregated)'!A:D,4,0),"-")</f>
        <v>-</v>
      </c>
      <c r="D762" s="2" t="str">
        <f>IF(VLOOKUP(A762,'New Items'!A:B,2,FALSE)="New","Yes","No")</f>
        <v>Yes</v>
      </c>
      <c r="E762" s="2">
        <v>1</v>
      </c>
      <c r="F762" s="3">
        <v>20</v>
      </c>
      <c r="G762" s="3">
        <v>5.25</v>
      </c>
      <c r="H762" s="3">
        <v>20</v>
      </c>
      <c r="I762" s="3">
        <v>14.75</v>
      </c>
      <c r="J762" s="4">
        <v>0.74</v>
      </c>
      <c r="K762" s="2" t="str">
        <f t="shared" si="22"/>
        <v>Above Average</v>
      </c>
      <c r="L762" s="2" t="str">
        <f t="shared" si="23"/>
        <v>Standard</v>
      </c>
    </row>
    <row r="763" spans="1:12" x14ac:dyDescent="0.35">
      <c r="A763" s="2" t="s">
        <v>62</v>
      </c>
      <c r="B763" s="2" t="str">
        <f>IFERROR(VLOOKUP(A763,'Aug_2019Sales(Aggregated)'!A:C,3,0),"-")</f>
        <v>ESSENTIALS</v>
      </c>
      <c r="C763" s="2" t="str">
        <f>IFERROR(VLOOKUP(A763,'Aug_2019Sales(Aggregated)'!A:D,4,0),"-")</f>
        <v>BATH</v>
      </c>
      <c r="D763" s="2" t="str">
        <f>IF(VLOOKUP(A763,'New Items'!A:B,2,FALSE)="New","Yes","No")</f>
        <v>Yes</v>
      </c>
      <c r="E763" s="2">
        <v>1</v>
      </c>
      <c r="F763" s="3">
        <v>32</v>
      </c>
      <c r="G763" s="3">
        <v>11.2</v>
      </c>
      <c r="H763" s="3">
        <v>32</v>
      </c>
      <c r="I763" s="3">
        <v>20.8</v>
      </c>
      <c r="J763" s="4">
        <v>0.65</v>
      </c>
      <c r="K763" s="2" t="str">
        <f t="shared" si="22"/>
        <v>Above Average</v>
      </c>
      <c r="L763" s="2" t="str">
        <f t="shared" si="23"/>
        <v>Standard</v>
      </c>
    </row>
    <row r="764" spans="1:12" x14ac:dyDescent="0.35">
      <c r="A764" s="2" t="s">
        <v>63</v>
      </c>
      <c r="B764" s="2" t="str">
        <f>IFERROR(VLOOKUP(A764,'Aug_2019Sales(Aggregated)'!A:C,3,0),"-")</f>
        <v>-</v>
      </c>
      <c r="C764" s="2" t="str">
        <f>IFERROR(VLOOKUP(A764,'Aug_2019Sales(Aggregated)'!A:D,4,0),"-")</f>
        <v>-</v>
      </c>
      <c r="D764" s="2" t="str">
        <f>IF(VLOOKUP(A764,'New Items'!A:B,2,FALSE)="New","Yes","No")</f>
        <v>Yes</v>
      </c>
      <c r="E764" s="2">
        <v>3</v>
      </c>
      <c r="F764" s="3">
        <v>177</v>
      </c>
      <c r="G764" s="3">
        <v>67.2</v>
      </c>
      <c r="H764" s="3">
        <v>59</v>
      </c>
      <c r="I764" s="3">
        <v>109.8</v>
      </c>
      <c r="J764" s="4">
        <v>0.62</v>
      </c>
      <c r="K764" s="2" t="str">
        <f t="shared" si="22"/>
        <v>Average</v>
      </c>
      <c r="L764" s="2" t="str">
        <f t="shared" si="23"/>
        <v>Standard</v>
      </c>
    </row>
    <row r="765" spans="1:12" x14ac:dyDescent="0.35">
      <c r="A765" s="2" t="s">
        <v>64</v>
      </c>
      <c r="B765" s="2" t="str">
        <f>IFERROR(VLOOKUP(A765,'Aug_2019Sales(Aggregated)'!A:C,3,0),"-")</f>
        <v>ESSENTIALS</v>
      </c>
      <c r="C765" s="2" t="str">
        <f>IFERROR(VLOOKUP(A765,'Aug_2019Sales(Aggregated)'!A:D,4,0),"-")</f>
        <v>BODY CARE</v>
      </c>
      <c r="D765" s="2" t="str">
        <f>IF(VLOOKUP(A765,'New Items'!A:B,2,FALSE)="New","Yes","No")</f>
        <v>Yes</v>
      </c>
      <c r="E765" s="2">
        <v>1</v>
      </c>
      <c r="F765" s="3">
        <v>11</v>
      </c>
      <c r="G765" s="3">
        <v>2.8</v>
      </c>
      <c r="H765" s="3">
        <v>11</v>
      </c>
      <c r="I765" s="3">
        <v>8.1999999999999993</v>
      </c>
      <c r="J765" s="4">
        <v>0.75</v>
      </c>
      <c r="K765" s="2" t="str">
        <f t="shared" si="22"/>
        <v>Above Average</v>
      </c>
      <c r="L765" s="2" t="str">
        <f t="shared" si="23"/>
        <v>Standard</v>
      </c>
    </row>
    <row r="766" spans="1:12" x14ac:dyDescent="0.35">
      <c r="A766" s="2" t="s">
        <v>65</v>
      </c>
      <c r="B766" s="2" t="str">
        <f>IFERROR(VLOOKUP(A766,'Aug_2019Sales(Aggregated)'!A:C,3,0),"-")</f>
        <v>-</v>
      </c>
      <c r="C766" s="2" t="str">
        <f>IFERROR(VLOOKUP(A766,'Aug_2019Sales(Aggregated)'!A:D,4,0),"-")</f>
        <v>-</v>
      </c>
      <c r="D766" s="2" t="str">
        <f>IF(VLOOKUP(A766,'New Items'!A:B,2,FALSE)="New","Yes","No")</f>
        <v>Yes</v>
      </c>
      <c r="E766" s="2">
        <v>1</v>
      </c>
      <c r="F766" s="3">
        <v>13</v>
      </c>
      <c r="G766" s="3">
        <v>3.12</v>
      </c>
      <c r="H766" s="3">
        <v>13</v>
      </c>
      <c r="I766" s="3">
        <v>9.8800000000000008</v>
      </c>
      <c r="J766" s="4">
        <v>0.76</v>
      </c>
      <c r="K766" s="2" t="str">
        <f t="shared" si="22"/>
        <v>Above Average</v>
      </c>
      <c r="L766" s="2" t="str">
        <f t="shared" si="23"/>
        <v>Standard</v>
      </c>
    </row>
    <row r="767" spans="1:12" x14ac:dyDescent="0.35">
      <c r="A767" s="2" t="s">
        <v>66</v>
      </c>
      <c r="B767" s="2" t="str">
        <f>IFERROR(VLOOKUP(A767,'Aug_2019Sales(Aggregated)'!A:C,3,0),"-")</f>
        <v>-</v>
      </c>
      <c r="C767" s="2" t="str">
        <f>IFERROR(VLOOKUP(A767,'Aug_2019Sales(Aggregated)'!A:D,4,0),"-")</f>
        <v>-</v>
      </c>
      <c r="D767" s="2" t="str">
        <f>IF(VLOOKUP(A767,'New Items'!A:B,2,FALSE)="New","Yes","No")</f>
        <v>Yes</v>
      </c>
      <c r="E767" s="2">
        <v>2</v>
      </c>
      <c r="F767" s="3">
        <v>32</v>
      </c>
      <c r="G767" s="3">
        <v>7.5</v>
      </c>
      <c r="H767" s="3">
        <v>16</v>
      </c>
      <c r="I767" s="3">
        <v>24.5</v>
      </c>
      <c r="J767" s="4">
        <v>0.77</v>
      </c>
      <c r="K767" s="2" t="str">
        <f t="shared" si="22"/>
        <v>Above Average</v>
      </c>
      <c r="L767" s="2" t="str">
        <f t="shared" si="23"/>
        <v>Standard</v>
      </c>
    </row>
    <row r="768" spans="1:12" x14ac:dyDescent="0.35">
      <c r="A768" s="2" t="s">
        <v>67</v>
      </c>
      <c r="B768" s="2" t="str">
        <f>IFERROR(VLOOKUP(A768,'Aug_2019Sales(Aggregated)'!A:C,3,0),"-")</f>
        <v>FITNESS</v>
      </c>
      <c r="C768" s="2" t="str">
        <f>IFERROR(VLOOKUP(A768,'Aug_2019Sales(Aggregated)'!A:D,4,0),"-")</f>
        <v>MAT</v>
      </c>
      <c r="D768" s="2" t="str">
        <f>IF(VLOOKUP(A768,'New Items'!A:B,2,FALSE)="New","Yes","No")</f>
        <v>Yes</v>
      </c>
      <c r="E768" s="2">
        <v>6</v>
      </c>
      <c r="F768" s="3">
        <v>232.55</v>
      </c>
      <c r="G768" s="3">
        <v>65.7</v>
      </c>
      <c r="H768" s="3">
        <v>38.76</v>
      </c>
      <c r="I768" s="3">
        <v>166.85</v>
      </c>
      <c r="J768" s="4">
        <v>0.72</v>
      </c>
      <c r="K768" s="2" t="str">
        <f t="shared" si="22"/>
        <v>Average</v>
      </c>
      <c r="L768" s="2" t="str">
        <f t="shared" si="23"/>
        <v>Standard</v>
      </c>
    </row>
    <row r="769" spans="1:12" x14ac:dyDescent="0.35">
      <c r="A769" s="2" t="s">
        <v>118</v>
      </c>
      <c r="B769" s="2" t="str">
        <f>IFERROR(VLOOKUP(A769,'Aug_2019Sales(Aggregated)'!A:C,3,0),"-")</f>
        <v>ACCESSORIES</v>
      </c>
      <c r="C769" s="2" t="str">
        <f>IFERROR(VLOOKUP(A769,'Aug_2019Sales(Aggregated)'!A:D,4,0),"-")</f>
        <v>RINGS</v>
      </c>
      <c r="D769" s="2" t="str">
        <f>IF(VLOOKUP(A769,'New Items'!A:B,2,FALSE)="New","Yes","No")</f>
        <v>Yes</v>
      </c>
      <c r="E769" s="2">
        <v>1</v>
      </c>
      <c r="F769" s="3">
        <v>17</v>
      </c>
      <c r="G769" s="3">
        <v>6.75</v>
      </c>
      <c r="H769" s="3">
        <v>17</v>
      </c>
      <c r="I769" s="3">
        <v>10.25</v>
      </c>
      <c r="J769" s="4">
        <v>0.6</v>
      </c>
      <c r="K769" s="2" t="str">
        <f t="shared" si="22"/>
        <v>Above Average</v>
      </c>
      <c r="L769" s="2" t="str">
        <f t="shared" si="23"/>
        <v>Standard</v>
      </c>
    </row>
    <row r="770" spans="1:12" x14ac:dyDescent="0.35">
      <c r="A770" s="2" t="s">
        <v>68</v>
      </c>
      <c r="B770" s="2" t="str">
        <f>IFERROR(VLOOKUP(A770,'Aug_2019Sales(Aggregated)'!A:C,3,0),"-")</f>
        <v>ACCESSORIES</v>
      </c>
      <c r="C770" s="2" t="str">
        <f>IFERROR(VLOOKUP(A770,'Aug_2019Sales(Aggregated)'!A:D,4,0),"-")</f>
        <v>RINGS</v>
      </c>
      <c r="D770" s="2" t="str">
        <f>IF(VLOOKUP(A770,'New Items'!A:B,2,FALSE)="New","Yes","No")</f>
        <v>Yes</v>
      </c>
      <c r="E770" s="2">
        <v>3</v>
      </c>
      <c r="F770" s="3">
        <v>36</v>
      </c>
      <c r="G770" s="3">
        <v>7.11</v>
      </c>
      <c r="H770" s="3">
        <v>12</v>
      </c>
      <c r="I770" s="3">
        <v>28.89</v>
      </c>
      <c r="J770" s="4">
        <v>0.8</v>
      </c>
      <c r="K770" s="2" t="str">
        <f t="shared" si="22"/>
        <v>Above Average</v>
      </c>
      <c r="L770" s="2" t="str">
        <f t="shared" si="23"/>
        <v>Standard</v>
      </c>
    </row>
    <row r="771" spans="1:12" x14ac:dyDescent="0.35">
      <c r="A771" s="2" t="s">
        <v>69</v>
      </c>
      <c r="B771" s="2" t="str">
        <f>IFERROR(VLOOKUP(A771,'Aug_2019Sales(Aggregated)'!A:C,3,0),"-")</f>
        <v>ACCESSORIES</v>
      </c>
      <c r="C771" s="2" t="str">
        <f>IFERROR(VLOOKUP(A771,'Aug_2019Sales(Aggregated)'!A:D,4,0),"-")</f>
        <v>RINGS</v>
      </c>
      <c r="D771" s="2" t="str">
        <f>IF(VLOOKUP(A771,'New Items'!A:B,2,FALSE)="New","Yes","No")</f>
        <v>Yes</v>
      </c>
      <c r="E771" s="2">
        <v>1</v>
      </c>
      <c r="F771" s="3">
        <v>20</v>
      </c>
      <c r="G771" s="3">
        <v>6</v>
      </c>
      <c r="H771" s="3">
        <v>20</v>
      </c>
      <c r="I771" s="3">
        <v>14</v>
      </c>
      <c r="J771" s="4">
        <v>0.7</v>
      </c>
      <c r="K771" s="2" t="str">
        <f t="shared" ref="K771:K834" si="24">IF(I771&lt;AVERAGE(I:I),"Above Average","Average")</f>
        <v>Above Average</v>
      </c>
      <c r="L771" s="2" t="str">
        <f t="shared" ref="L771:L834" si="25">IF(H771&gt;100,"High Dollar","Standard")</f>
        <v>Standard</v>
      </c>
    </row>
    <row r="772" spans="1:12" x14ac:dyDescent="0.35">
      <c r="A772" s="2" t="s">
        <v>70</v>
      </c>
      <c r="B772" s="2" t="str">
        <f>IFERROR(VLOOKUP(A772,'Aug_2019Sales(Aggregated)'!A:C,3,0),"-")</f>
        <v>GEAR</v>
      </c>
      <c r="C772" s="2" t="str">
        <f>IFERROR(VLOOKUP(A772,'Aug_2019Sales(Aggregated)'!A:D,4,0),"-")</f>
        <v>OUTERWEAR</v>
      </c>
      <c r="D772" s="2" t="str">
        <f>IF(VLOOKUP(A772,'New Items'!A:B,2,FALSE)="New","Yes","No")</f>
        <v>Yes</v>
      </c>
      <c r="E772" s="2">
        <v>1</v>
      </c>
      <c r="F772" s="3">
        <v>20</v>
      </c>
      <c r="G772" s="3">
        <v>6.16</v>
      </c>
      <c r="H772" s="3">
        <v>20</v>
      </c>
      <c r="I772" s="3">
        <v>13.84</v>
      </c>
      <c r="J772" s="4">
        <v>0.69</v>
      </c>
      <c r="K772" s="2" t="str">
        <f t="shared" si="24"/>
        <v>Above Average</v>
      </c>
      <c r="L772" s="2" t="str">
        <f t="shared" si="25"/>
        <v>Standard</v>
      </c>
    </row>
    <row r="773" spans="1:12" x14ac:dyDescent="0.35">
      <c r="A773" s="2" t="s">
        <v>190</v>
      </c>
      <c r="B773" s="2" t="str">
        <f>IFERROR(VLOOKUP(A773,'Aug_2019Sales(Aggregated)'!A:C,3,0),"-")</f>
        <v>-</v>
      </c>
      <c r="C773" s="2" t="str">
        <f>IFERROR(VLOOKUP(A773,'Aug_2019Sales(Aggregated)'!A:D,4,0),"-")</f>
        <v>-</v>
      </c>
      <c r="D773" s="2" t="str">
        <f>IF(VLOOKUP(A773,'New Items'!A:B,2,FALSE)="New","Yes","No")</f>
        <v>Yes</v>
      </c>
      <c r="E773" s="2">
        <v>2</v>
      </c>
      <c r="F773" s="3">
        <v>18</v>
      </c>
      <c r="G773" s="3">
        <v>6.8</v>
      </c>
      <c r="H773" s="3">
        <v>9</v>
      </c>
      <c r="I773" s="3">
        <v>11.2</v>
      </c>
      <c r="J773" s="4">
        <v>0.62</v>
      </c>
      <c r="K773" s="2" t="str">
        <f t="shared" si="24"/>
        <v>Above Average</v>
      </c>
      <c r="L773" s="2" t="str">
        <f t="shared" si="25"/>
        <v>Standard</v>
      </c>
    </row>
    <row r="774" spans="1:12" x14ac:dyDescent="0.35">
      <c r="A774" s="2" t="s">
        <v>73</v>
      </c>
      <c r="B774" s="2" t="str">
        <f>IFERROR(VLOOKUP(A774,'Aug_2019Sales(Aggregated)'!A:C,3,0),"-")</f>
        <v>-</v>
      </c>
      <c r="C774" s="2" t="str">
        <f>IFERROR(VLOOKUP(A774,'Aug_2019Sales(Aggregated)'!A:D,4,0),"-")</f>
        <v>-</v>
      </c>
      <c r="D774" s="2" t="str">
        <f>IF(VLOOKUP(A774,'New Items'!A:B,2,FALSE)="New","Yes","No")</f>
        <v>Yes</v>
      </c>
      <c r="E774" s="2">
        <v>2</v>
      </c>
      <c r="F774" s="3">
        <v>80</v>
      </c>
      <c r="G774" s="3">
        <v>21.1</v>
      </c>
      <c r="H774" s="3">
        <v>40</v>
      </c>
      <c r="I774" s="3">
        <v>58.9</v>
      </c>
      <c r="J774" s="4">
        <v>0.74</v>
      </c>
      <c r="K774" s="2" t="str">
        <f t="shared" si="24"/>
        <v>Average</v>
      </c>
      <c r="L774" s="2" t="str">
        <f t="shared" si="25"/>
        <v>Standard</v>
      </c>
    </row>
    <row r="775" spans="1:12" x14ac:dyDescent="0.35">
      <c r="A775" s="2" t="s">
        <v>73</v>
      </c>
      <c r="B775" s="2" t="str">
        <f>IFERROR(VLOOKUP(A775,'Aug_2019Sales(Aggregated)'!A:C,3,0),"-")</f>
        <v>-</v>
      </c>
      <c r="C775" s="2" t="str">
        <f>IFERROR(VLOOKUP(A775,'Aug_2019Sales(Aggregated)'!A:D,4,0),"-")</f>
        <v>-</v>
      </c>
      <c r="D775" s="2" t="str">
        <f>IF(VLOOKUP(A775,'New Items'!A:B,2,FALSE)="New","Yes","No")</f>
        <v>Yes</v>
      </c>
      <c r="E775" s="2">
        <v>2</v>
      </c>
      <c r="F775" s="3">
        <v>80</v>
      </c>
      <c r="G775" s="3">
        <v>21.1</v>
      </c>
      <c r="H775" s="3">
        <v>40</v>
      </c>
      <c r="I775" s="3">
        <v>58.9</v>
      </c>
      <c r="J775" s="4">
        <v>0.74</v>
      </c>
      <c r="K775" s="2" t="str">
        <f t="shared" si="24"/>
        <v>Average</v>
      </c>
      <c r="L775" s="2" t="str">
        <f t="shared" si="25"/>
        <v>Standard</v>
      </c>
    </row>
    <row r="776" spans="1:12" x14ac:dyDescent="0.35">
      <c r="A776" s="2" t="s">
        <v>73</v>
      </c>
      <c r="B776" s="2" t="str">
        <f>IFERROR(VLOOKUP(A776,'Aug_2019Sales(Aggregated)'!A:C,3,0),"-")</f>
        <v>-</v>
      </c>
      <c r="C776" s="2" t="str">
        <f>IFERROR(VLOOKUP(A776,'Aug_2019Sales(Aggregated)'!A:D,4,0),"-")</f>
        <v>-</v>
      </c>
      <c r="D776" s="2" t="str">
        <f>IF(VLOOKUP(A776,'New Items'!A:B,2,FALSE)="New","Yes","No")</f>
        <v>Yes</v>
      </c>
      <c r="E776" s="2">
        <v>1</v>
      </c>
      <c r="F776" s="3">
        <v>40</v>
      </c>
      <c r="G776" s="3">
        <v>10.55</v>
      </c>
      <c r="H776" s="3">
        <v>40</v>
      </c>
      <c r="I776" s="3">
        <v>29.45</v>
      </c>
      <c r="J776" s="4">
        <v>0.74</v>
      </c>
      <c r="K776" s="2" t="str">
        <f t="shared" si="24"/>
        <v>Above Average</v>
      </c>
      <c r="L776" s="2" t="str">
        <f t="shared" si="25"/>
        <v>Standard</v>
      </c>
    </row>
    <row r="777" spans="1:12" x14ac:dyDescent="0.35">
      <c r="A777" s="2" t="s">
        <v>73</v>
      </c>
      <c r="B777" s="2" t="str">
        <f>IFERROR(VLOOKUP(A777,'Aug_2019Sales(Aggregated)'!A:C,3,0),"-")</f>
        <v>-</v>
      </c>
      <c r="C777" s="2" t="str">
        <f>IFERROR(VLOOKUP(A777,'Aug_2019Sales(Aggregated)'!A:D,4,0),"-")</f>
        <v>-</v>
      </c>
      <c r="D777" s="2" t="str">
        <f>IF(VLOOKUP(A777,'New Items'!A:B,2,FALSE)="New","Yes","No")</f>
        <v>Yes</v>
      </c>
      <c r="E777" s="2">
        <v>1</v>
      </c>
      <c r="F777" s="3">
        <v>40</v>
      </c>
      <c r="G777" s="3">
        <v>10.55</v>
      </c>
      <c r="H777" s="3">
        <v>40</v>
      </c>
      <c r="I777" s="3">
        <v>29.45</v>
      </c>
      <c r="J777" s="4">
        <v>0.74</v>
      </c>
      <c r="K777" s="2" t="str">
        <f t="shared" si="24"/>
        <v>Above Average</v>
      </c>
      <c r="L777" s="2" t="str">
        <f t="shared" si="25"/>
        <v>Standard</v>
      </c>
    </row>
    <row r="778" spans="1:12" x14ac:dyDescent="0.35">
      <c r="A778" s="2" t="s">
        <v>74</v>
      </c>
      <c r="B778" s="2" t="str">
        <f>IFERROR(VLOOKUP(A778,'Aug_2019Sales(Aggregated)'!A:C,3,0),"-")</f>
        <v>-</v>
      </c>
      <c r="C778" s="2" t="str">
        <f>IFERROR(VLOOKUP(A778,'Aug_2019Sales(Aggregated)'!A:D,4,0),"-")</f>
        <v>-</v>
      </c>
      <c r="D778" s="2" t="str">
        <f>IF(VLOOKUP(A778,'New Items'!A:B,2,FALSE)="New","Yes","No")</f>
        <v>Yes</v>
      </c>
      <c r="E778" s="2">
        <v>1</v>
      </c>
      <c r="F778" s="3">
        <v>25</v>
      </c>
      <c r="G778" s="3">
        <v>4.4000000000000004</v>
      </c>
      <c r="H778" s="3">
        <v>25</v>
      </c>
      <c r="I778" s="3">
        <v>20.6</v>
      </c>
      <c r="J778" s="4">
        <v>0.82</v>
      </c>
      <c r="K778" s="2" t="str">
        <f t="shared" si="24"/>
        <v>Above Average</v>
      </c>
      <c r="L778" s="2" t="str">
        <f t="shared" si="25"/>
        <v>Standard</v>
      </c>
    </row>
    <row r="779" spans="1:12" x14ac:dyDescent="0.35">
      <c r="A779" s="2" t="s">
        <v>74</v>
      </c>
      <c r="B779" s="2" t="str">
        <f>IFERROR(VLOOKUP(A779,'Aug_2019Sales(Aggregated)'!A:C,3,0),"-")</f>
        <v>-</v>
      </c>
      <c r="C779" s="2" t="str">
        <f>IFERROR(VLOOKUP(A779,'Aug_2019Sales(Aggregated)'!A:D,4,0),"-")</f>
        <v>-</v>
      </c>
      <c r="D779" s="2" t="str">
        <f>IF(VLOOKUP(A779,'New Items'!A:B,2,FALSE)="New","Yes","No")</f>
        <v>Yes</v>
      </c>
      <c r="E779" s="2">
        <v>2</v>
      </c>
      <c r="F779" s="3">
        <v>50</v>
      </c>
      <c r="G779" s="3">
        <v>8.8000000000000007</v>
      </c>
      <c r="H779" s="3">
        <v>25</v>
      </c>
      <c r="I779" s="3">
        <v>41.2</v>
      </c>
      <c r="J779" s="4">
        <v>0.82</v>
      </c>
      <c r="K779" s="2" t="str">
        <f t="shared" si="24"/>
        <v>Above Average</v>
      </c>
      <c r="L779" s="2" t="str">
        <f t="shared" si="25"/>
        <v>Standard</v>
      </c>
    </row>
    <row r="780" spans="1:12" x14ac:dyDescent="0.35">
      <c r="A780" s="2" t="s">
        <v>74</v>
      </c>
      <c r="B780" s="2" t="str">
        <f>IFERROR(VLOOKUP(A780,'Aug_2019Sales(Aggregated)'!A:C,3,0),"-")</f>
        <v>-</v>
      </c>
      <c r="C780" s="2" t="str">
        <f>IFERROR(VLOOKUP(A780,'Aug_2019Sales(Aggregated)'!A:D,4,0),"-")</f>
        <v>-</v>
      </c>
      <c r="D780" s="2" t="str">
        <f>IF(VLOOKUP(A780,'New Items'!A:B,2,FALSE)="New","Yes","No")</f>
        <v>Yes</v>
      </c>
      <c r="E780" s="2">
        <v>1</v>
      </c>
      <c r="F780" s="3">
        <v>25</v>
      </c>
      <c r="G780" s="3">
        <v>4.4000000000000004</v>
      </c>
      <c r="H780" s="3">
        <v>25</v>
      </c>
      <c r="I780" s="3">
        <v>20.6</v>
      </c>
      <c r="J780" s="4">
        <v>0.82</v>
      </c>
      <c r="K780" s="2" t="str">
        <f t="shared" si="24"/>
        <v>Above Average</v>
      </c>
      <c r="L780" s="2" t="str">
        <f t="shared" si="25"/>
        <v>Standard</v>
      </c>
    </row>
    <row r="781" spans="1:12" x14ac:dyDescent="0.35">
      <c r="A781" s="2" t="s">
        <v>74</v>
      </c>
      <c r="B781" s="2" t="str">
        <f>IFERROR(VLOOKUP(A781,'Aug_2019Sales(Aggregated)'!A:C,3,0),"-")</f>
        <v>-</v>
      </c>
      <c r="C781" s="2" t="str">
        <f>IFERROR(VLOOKUP(A781,'Aug_2019Sales(Aggregated)'!A:D,4,0),"-")</f>
        <v>-</v>
      </c>
      <c r="D781" s="2" t="str">
        <f>IF(VLOOKUP(A781,'New Items'!A:B,2,FALSE)="New","Yes","No")</f>
        <v>Yes</v>
      </c>
      <c r="E781" s="2">
        <v>1</v>
      </c>
      <c r="F781" s="3">
        <v>25</v>
      </c>
      <c r="G781" s="3">
        <v>4.4000000000000004</v>
      </c>
      <c r="H781" s="3">
        <v>25</v>
      </c>
      <c r="I781" s="3">
        <v>20.6</v>
      </c>
      <c r="J781" s="4">
        <v>0.82</v>
      </c>
      <c r="K781" s="2" t="str">
        <f t="shared" si="24"/>
        <v>Above Average</v>
      </c>
      <c r="L781" s="2" t="str">
        <f t="shared" si="25"/>
        <v>Standard</v>
      </c>
    </row>
    <row r="782" spans="1:12" x14ac:dyDescent="0.35">
      <c r="A782" s="2" t="s">
        <v>76</v>
      </c>
      <c r="B782" s="2" t="str">
        <f>IFERROR(VLOOKUP(A782,'Aug_2019Sales(Aggregated)'!A:C,3,0),"-")</f>
        <v>-</v>
      </c>
      <c r="C782" s="2" t="str">
        <f>IFERROR(VLOOKUP(A782,'Aug_2019Sales(Aggregated)'!A:D,4,0),"-")</f>
        <v>-</v>
      </c>
      <c r="D782" s="2" t="str">
        <f>IF(VLOOKUP(A782,'New Items'!A:B,2,FALSE)="New","Yes","No")</f>
        <v>Yes</v>
      </c>
      <c r="E782" s="2">
        <v>3</v>
      </c>
      <c r="F782" s="3">
        <v>165</v>
      </c>
      <c r="G782" s="3">
        <v>39.39</v>
      </c>
      <c r="H782" s="3">
        <v>55</v>
      </c>
      <c r="I782" s="3">
        <v>125.61</v>
      </c>
      <c r="J782" s="4">
        <v>0.76</v>
      </c>
      <c r="K782" s="2" t="str">
        <f t="shared" si="24"/>
        <v>Average</v>
      </c>
      <c r="L782" s="2" t="str">
        <f t="shared" si="25"/>
        <v>Standard</v>
      </c>
    </row>
    <row r="783" spans="1:12" x14ac:dyDescent="0.35">
      <c r="A783" s="2" t="s">
        <v>76</v>
      </c>
      <c r="B783" s="2" t="str">
        <f>IFERROR(VLOOKUP(A783,'Aug_2019Sales(Aggregated)'!A:C,3,0),"-")</f>
        <v>-</v>
      </c>
      <c r="C783" s="2" t="str">
        <f>IFERROR(VLOOKUP(A783,'Aug_2019Sales(Aggregated)'!A:D,4,0),"-")</f>
        <v>-</v>
      </c>
      <c r="D783" s="2" t="str">
        <f>IF(VLOOKUP(A783,'New Items'!A:B,2,FALSE)="New","Yes","No")</f>
        <v>Yes</v>
      </c>
      <c r="E783" s="2">
        <v>1</v>
      </c>
      <c r="F783" s="3">
        <v>55</v>
      </c>
      <c r="G783" s="3">
        <v>13.13</v>
      </c>
      <c r="H783" s="3">
        <v>55</v>
      </c>
      <c r="I783" s="3">
        <v>41.87</v>
      </c>
      <c r="J783" s="4">
        <v>0.76</v>
      </c>
      <c r="K783" s="2" t="str">
        <f t="shared" si="24"/>
        <v>Above Average</v>
      </c>
      <c r="L783" s="2" t="str">
        <f t="shared" si="25"/>
        <v>Standard</v>
      </c>
    </row>
    <row r="784" spans="1:12" x14ac:dyDescent="0.35">
      <c r="A784" s="2" t="s">
        <v>119</v>
      </c>
      <c r="B784" s="2" t="str">
        <f>IFERROR(VLOOKUP(A784,'Aug_2019Sales(Aggregated)'!A:C,3,0),"-")</f>
        <v>-</v>
      </c>
      <c r="C784" s="2" t="str">
        <f>IFERROR(VLOOKUP(A784,'Aug_2019Sales(Aggregated)'!A:D,4,0),"-")</f>
        <v>-</v>
      </c>
      <c r="D784" s="2" t="str">
        <f>IF(VLOOKUP(A784,'New Items'!A:B,2,FALSE)="New","Yes","No")</f>
        <v>Yes</v>
      </c>
      <c r="E784" s="2">
        <v>1</v>
      </c>
      <c r="F784" s="3">
        <v>29</v>
      </c>
      <c r="G784" s="3">
        <v>5.69</v>
      </c>
      <c r="H784" s="3">
        <v>29</v>
      </c>
      <c r="I784" s="3">
        <v>23.31</v>
      </c>
      <c r="J784" s="4">
        <v>0.8</v>
      </c>
      <c r="K784" s="2" t="str">
        <f t="shared" si="24"/>
        <v>Above Average</v>
      </c>
      <c r="L784" s="2" t="str">
        <f t="shared" si="25"/>
        <v>Standard</v>
      </c>
    </row>
    <row r="785" spans="1:12" x14ac:dyDescent="0.35">
      <c r="A785" s="2" t="s">
        <v>119</v>
      </c>
      <c r="B785" s="2" t="str">
        <f>IFERROR(VLOOKUP(A785,'Aug_2019Sales(Aggregated)'!A:C,3,0),"-")</f>
        <v>-</v>
      </c>
      <c r="C785" s="2" t="str">
        <f>IFERROR(VLOOKUP(A785,'Aug_2019Sales(Aggregated)'!A:D,4,0),"-")</f>
        <v>-</v>
      </c>
      <c r="D785" s="2" t="str">
        <f>IF(VLOOKUP(A785,'New Items'!A:B,2,FALSE)="New","Yes","No")</f>
        <v>Yes</v>
      </c>
      <c r="E785" s="2">
        <v>1</v>
      </c>
      <c r="F785" s="3">
        <v>29</v>
      </c>
      <c r="G785" s="3">
        <v>5.69</v>
      </c>
      <c r="H785" s="3">
        <v>29</v>
      </c>
      <c r="I785" s="3">
        <v>23.31</v>
      </c>
      <c r="J785" s="4">
        <v>0.8</v>
      </c>
      <c r="K785" s="2" t="str">
        <f t="shared" si="24"/>
        <v>Above Average</v>
      </c>
      <c r="L785" s="2" t="str">
        <f t="shared" si="25"/>
        <v>Standard</v>
      </c>
    </row>
    <row r="786" spans="1:12" x14ac:dyDescent="0.35">
      <c r="A786" s="2" t="s">
        <v>120</v>
      </c>
      <c r="B786" s="2" t="str">
        <f>IFERROR(VLOOKUP(A786,'Aug_2019Sales(Aggregated)'!A:C,3,0),"-")</f>
        <v>-</v>
      </c>
      <c r="C786" s="2" t="str">
        <f>IFERROR(VLOOKUP(A786,'Aug_2019Sales(Aggregated)'!A:D,4,0),"-")</f>
        <v>-</v>
      </c>
      <c r="D786" s="2" t="str">
        <f>IF(VLOOKUP(A786,'New Items'!A:B,2,FALSE)="New","Yes","No")</f>
        <v>Yes</v>
      </c>
      <c r="E786" s="2">
        <v>2</v>
      </c>
      <c r="F786" s="3">
        <v>58</v>
      </c>
      <c r="G786" s="3">
        <v>11.38</v>
      </c>
      <c r="H786" s="3">
        <v>29</v>
      </c>
      <c r="I786" s="3">
        <v>46.62</v>
      </c>
      <c r="J786" s="4">
        <v>0.8</v>
      </c>
      <c r="K786" s="2" t="str">
        <f t="shared" si="24"/>
        <v>Above Average</v>
      </c>
      <c r="L786" s="2" t="str">
        <f t="shared" si="25"/>
        <v>Standard</v>
      </c>
    </row>
    <row r="787" spans="1:12" x14ac:dyDescent="0.35">
      <c r="A787" s="2" t="s">
        <v>121</v>
      </c>
      <c r="B787" s="2" t="str">
        <f>IFERROR(VLOOKUP(A787,'Aug_2019Sales(Aggregated)'!A:C,3,0),"-")</f>
        <v>-</v>
      </c>
      <c r="C787" s="2" t="str">
        <f>IFERROR(VLOOKUP(A787,'Aug_2019Sales(Aggregated)'!A:D,4,0),"-")</f>
        <v>-</v>
      </c>
      <c r="D787" s="2" t="str">
        <f>IF(VLOOKUP(A787,'New Items'!A:B,2,FALSE)="New","Yes","No")</f>
        <v>Yes</v>
      </c>
      <c r="E787" s="2">
        <v>1</v>
      </c>
      <c r="F787" s="3">
        <v>22</v>
      </c>
      <c r="G787" s="3">
        <v>5.3</v>
      </c>
      <c r="H787" s="3">
        <v>22</v>
      </c>
      <c r="I787" s="3">
        <v>16.7</v>
      </c>
      <c r="J787" s="4">
        <v>0.76</v>
      </c>
      <c r="K787" s="2" t="str">
        <f t="shared" si="24"/>
        <v>Above Average</v>
      </c>
      <c r="L787" s="2" t="str">
        <f t="shared" si="25"/>
        <v>Standard</v>
      </c>
    </row>
    <row r="788" spans="1:12" x14ac:dyDescent="0.35">
      <c r="A788" s="2" t="s">
        <v>78</v>
      </c>
      <c r="B788" s="2" t="str">
        <f>IFERROR(VLOOKUP(A788,'Aug_2019Sales(Aggregated)'!A:C,3,0),"-")</f>
        <v>-</v>
      </c>
      <c r="C788" s="2" t="str">
        <f>IFERROR(VLOOKUP(A788,'Aug_2019Sales(Aggregated)'!A:D,4,0),"-")</f>
        <v>-</v>
      </c>
      <c r="D788" s="2" t="str">
        <f>IF(VLOOKUP(A788,'New Items'!A:B,2,FALSE)="New","Yes","No")</f>
        <v>Yes</v>
      </c>
      <c r="E788" s="2">
        <v>1</v>
      </c>
      <c r="F788" s="3">
        <v>22</v>
      </c>
      <c r="G788" s="3">
        <v>5.3</v>
      </c>
      <c r="H788" s="3">
        <v>22</v>
      </c>
      <c r="I788" s="3">
        <v>16.7</v>
      </c>
      <c r="J788" s="4">
        <v>0.76</v>
      </c>
      <c r="K788" s="2" t="str">
        <f t="shared" si="24"/>
        <v>Above Average</v>
      </c>
      <c r="L788" s="2" t="str">
        <f t="shared" si="25"/>
        <v>Standard</v>
      </c>
    </row>
    <row r="789" spans="1:12" x14ac:dyDescent="0.35">
      <c r="A789" s="2" t="s">
        <v>78</v>
      </c>
      <c r="B789" s="2" t="str">
        <f>IFERROR(VLOOKUP(A789,'Aug_2019Sales(Aggregated)'!A:C,3,0),"-")</f>
        <v>-</v>
      </c>
      <c r="C789" s="2" t="str">
        <f>IFERROR(VLOOKUP(A789,'Aug_2019Sales(Aggregated)'!A:D,4,0),"-")</f>
        <v>-</v>
      </c>
      <c r="D789" s="2" t="str">
        <f>IF(VLOOKUP(A789,'New Items'!A:B,2,FALSE)="New","Yes","No")</f>
        <v>Yes</v>
      </c>
      <c r="E789" s="2">
        <v>1</v>
      </c>
      <c r="F789" s="3">
        <v>22</v>
      </c>
      <c r="G789" s="3">
        <v>5.3</v>
      </c>
      <c r="H789" s="3">
        <v>22</v>
      </c>
      <c r="I789" s="3">
        <v>16.7</v>
      </c>
      <c r="J789" s="4">
        <v>0.76</v>
      </c>
      <c r="K789" s="2" t="str">
        <f t="shared" si="24"/>
        <v>Above Average</v>
      </c>
      <c r="L789" s="2" t="str">
        <f t="shared" si="25"/>
        <v>Standard</v>
      </c>
    </row>
    <row r="790" spans="1:12" x14ac:dyDescent="0.35">
      <c r="A790" s="2" t="s">
        <v>168</v>
      </c>
      <c r="B790" s="2" t="str">
        <f>IFERROR(VLOOKUP(A790,'Aug_2019Sales(Aggregated)'!A:C,3,0),"-")</f>
        <v>-</v>
      </c>
      <c r="C790" s="2" t="str">
        <f>IFERROR(VLOOKUP(A790,'Aug_2019Sales(Aggregated)'!A:D,4,0),"-")</f>
        <v>-</v>
      </c>
      <c r="D790" s="2" t="str">
        <f>IF(VLOOKUP(A790,'New Items'!A:B,2,FALSE)="New","Yes","No")</f>
        <v>Yes</v>
      </c>
      <c r="E790" s="2">
        <v>1</v>
      </c>
      <c r="F790" s="3">
        <v>55</v>
      </c>
      <c r="G790" s="3">
        <v>13.43</v>
      </c>
      <c r="H790" s="3">
        <v>55</v>
      </c>
      <c r="I790" s="3">
        <v>41.57</v>
      </c>
      <c r="J790" s="4">
        <v>0.76</v>
      </c>
      <c r="K790" s="2" t="str">
        <f t="shared" si="24"/>
        <v>Above Average</v>
      </c>
      <c r="L790" s="2" t="str">
        <f t="shared" si="25"/>
        <v>Standard</v>
      </c>
    </row>
    <row r="791" spans="1:12" x14ac:dyDescent="0.35">
      <c r="A791" s="2" t="s">
        <v>122</v>
      </c>
      <c r="B791" s="2" t="str">
        <f>IFERROR(VLOOKUP(A791,'Aug_2019Sales(Aggregated)'!A:C,3,0),"-")</f>
        <v>-</v>
      </c>
      <c r="C791" s="2" t="str">
        <f>IFERROR(VLOOKUP(A791,'Aug_2019Sales(Aggregated)'!A:D,4,0),"-")</f>
        <v>-</v>
      </c>
      <c r="D791" s="2" t="str">
        <f>IF(VLOOKUP(A791,'New Items'!A:B,2,FALSE)="New","Yes","No")</f>
        <v>Yes</v>
      </c>
      <c r="E791" s="2">
        <v>2</v>
      </c>
      <c r="F791" s="3">
        <v>110</v>
      </c>
      <c r="G791" s="3">
        <v>29.9</v>
      </c>
      <c r="H791" s="3">
        <v>55</v>
      </c>
      <c r="I791" s="3">
        <v>80.099999999999994</v>
      </c>
      <c r="J791" s="4">
        <v>0.73</v>
      </c>
      <c r="K791" s="2" t="str">
        <f t="shared" si="24"/>
        <v>Average</v>
      </c>
      <c r="L791" s="2" t="str">
        <f t="shared" si="25"/>
        <v>Standard</v>
      </c>
    </row>
    <row r="792" spans="1:12" x14ac:dyDescent="0.35">
      <c r="A792" s="2" t="s">
        <v>80</v>
      </c>
      <c r="B792" s="2" t="str">
        <f>IFERROR(VLOOKUP(A792,'Aug_2019Sales(Aggregated)'!A:C,3,0),"-")</f>
        <v>-</v>
      </c>
      <c r="C792" s="2" t="str">
        <f>IFERROR(VLOOKUP(A792,'Aug_2019Sales(Aggregated)'!A:D,4,0),"-")</f>
        <v>-</v>
      </c>
      <c r="D792" s="2" t="str">
        <f>IF(VLOOKUP(A792,'New Items'!A:B,2,FALSE)="New","Yes","No")</f>
        <v>Yes</v>
      </c>
      <c r="E792" s="2">
        <v>1</v>
      </c>
      <c r="F792" s="3">
        <v>74</v>
      </c>
      <c r="G792" s="3">
        <v>23.69</v>
      </c>
      <c r="H792" s="3">
        <v>74</v>
      </c>
      <c r="I792" s="3">
        <v>50.31</v>
      </c>
      <c r="J792" s="4">
        <v>0.68</v>
      </c>
      <c r="K792" s="2" t="str">
        <f t="shared" si="24"/>
        <v>Above Average</v>
      </c>
      <c r="L792" s="2" t="str">
        <f t="shared" si="25"/>
        <v>Standard</v>
      </c>
    </row>
    <row r="793" spans="1:12" x14ac:dyDescent="0.35">
      <c r="A793" s="2" t="s">
        <v>81</v>
      </c>
      <c r="B793" s="2" t="str">
        <f>IFERROR(VLOOKUP(A793,'Aug_2019Sales(Aggregated)'!A:C,3,0),"-")</f>
        <v>-</v>
      </c>
      <c r="C793" s="2" t="str">
        <f>IFERROR(VLOOKUP(A793,'Aug_2019Sales(Aggregated)'!A:D,4,0),"-")</f>
        <v>-</v>
      </c>
      <c r="D793" s="2" t="str">
        <f>IF(VLOOKUP(A793,'New Items'!A:B,2,FALSE)="New","Yes","No")</f>
        <v>Yes</v>
      </c>
      <c r="E793" s="2">
        <v>1</v>
      </c>
      <c r="F793" s="3">
        <v>39</v>
      </c>
      <c r="G793" s="3">
        <v>10.97</v>
      </c>
      <c r="H793" s="3">
        <v>39</v>
      </c>
      <c r="I793" s="3">
        <v>28.03</v>
      </c>
      <c r="J793" s="4">
        <v>0.72</v>
      </c>
      <c r="K793" s="2" t="str">
        <f t="shared" si="24"/>
        <v>Above Average</v>
      </c>
      <c r="L793" s="2" t="str">
        <f t="shared" si="25"/>
        <v>Standard</v>
      </c>
    </row>
    <row r="794" spans="1:12" x14ac:dyDescent="0.35">
      <c r="A794" s="2" t="s">
        <v>81</v>
      </c>
      <c r="B794" s="2" t="str">
        <f>IFERROR(VLOOKUP(A794,'Aug_2019Sales(Aggregated)'!A:C,3,0),"-")</f>
        <v>-</v>
      </c>
      <c r="C794" s="2" t="str">
        <f>IFERROR(VLOOKUP(A794,'Aug_2019Sales(Aggregated)'!A:D,4,0),"-")</f>
        <v>-</v>
      </c>
      <c r="D794" s="2" t="str">
        <f>IF(VLOOKUP(A794,'New Items'!A:B,2,FALSE)="New","Yes","No")</f>
        <v>Yes</v>
      </c>
      <c r="E794" s="2">
        <v>2</v>
      </c>
      <c r="F794" s="3">
        <v>78</v>
      </c>
      <c r="G794" s="3">
        <v>21.94</v>
      </c>
      <c r="H794" s="3">
        <v>39</v>
      </c>
      <c r="I794" s="3">
        <v>56.06</v>
      </c>
      <c r="J794" s="4">
        <v>0.72</v>
      </c>
      <c r="K794" s="2" t="str">
        <f t="shared" si="24"/>
        <v>Average</v>
      </c>
      <c r="L794" s="2" t="str">
        <f t="shared" si="25"/>
        <v>Standard</v>
      </c>
    </row>
    <row r="795" spans="1:12" x14ac:dyDescent="0.35">
      <c r="A795" s="2" t="s">
        <v>81</v>
      </c>
      <c r="B795" s="2" t="str">
        <f>IFERROR(VLOOKUP(A795,'Aug_2019Sales(Aggregated)'!A:C,3,0),"-")</f>
        <v>-</v>
      </c>
      <c r="C795" s="2" t="str">
        <f>IFERROR(VLOOKUP(A795,'Aug_2019Sales(Aggregated)'!A:D,4,0),"-")</f>
        <v>-</v>
      </c>
      <c r="D795" s="2" t="str">
        <f>IF(VLOOKUP(A795,'New Items'!A:B,2,FALSE)="New","Yes","No")</f>
        <v>Yes</v>
      </c>
      <c r="E795" s="2">
        <v>1</v>
      </c>
      <c r="F795" s="3">
        <v>39</v>
      </c>
      <c r="G795" s="3">
        <v>10.97</v>
      </c>
      <c r="H795" s="3">
        <v>39</v>
      </c>
      <c r="I795" s="3">
        <v>28.03</v>
      </c>
      <c r="J795" s="4">
        <v>0.72</v>
      </c>
      <c r="K795" s="2" t="str">
        <f t="shared" si="24"/>
        <v>Above Average</v>
      </c>
      <c r="L795" s="2" t="str">
        <f t="shared" si="25"/>
        <v>Standard</v>
      </c>
    </row>
    <row r="796" spans="1:12" x14ac:dyDescent="0.35">
      <c r="A796" s="2" t="s">
        <v>82</v>
      </c>
      <c r="B796" s="2" t="str">
        <f>IFERROR(VLOOKUP(A796,'Aug_2019Sales(Aggregated)'!A:C,3,0),"-")</f>
        <v>-</v>
      </c>
      <c r="C796" s="2" t="str">
        <f>IFERROR(VLOOKUP(A796,'Aug_2019Sales(Aggregated)'!A:D,4,0),"-")</f>
        <v>-</v>
      </c>
      <c r="D796" s="2" t="str">
        <f>IF(VLOOKUP(A796,'New Items'!A:B,2,FALSE)="New","Yes","No")</f>
        <v>Yes</v>
      </c>
      <c r="E796" s="2">
        <v>2</v>
      </c>
      <c r="F796" s="3">
        <v>78</v>
      </c>
      <c r="G796" s="3">
        <v>21.94</v>
      </c>
      <c r="H796" s="3">
        <v>39</v>
      </c>
      <c r="I796" s="3">
        <v>56.06</v>
      </c>
      <c r="J796" s="4">
        <v>0.72</v>
      </c>
      <c r="K796" s="2" t="str">
        <f t="shared" si="24"/>
        <v>Average</v>
      </c>
      <c r="L796" s="2" t="str">
        <f t="shared" si="25"/>
        <v>Standard</v>
      </c>
    </row>
    <row r="797" spans="1:12" x14ac:dyDescent="0.35">
      <c r="A797" s="2" t="s">
        <v>191</v>
      </c>
      <c r="B797" s="2" t="str">
        <f>IFERROR(VLOOKUP(A797,'Aug_2019Sales(Aggregated)'!A:C,3,0),"-")</f>
        <v>-</v>
      </c>
      <c r="C797" s="2" t="str">
        <f>IFERROR(VLOOKUP(A797,'Aug_2019Sales(Aggregated)'!A:D,4,0),"-")</f>
        <v>-</v>
      </c>
      <c r="D797" s="2" t="str">
        <f>IF(VLOOKUP(A797,'New Items'!A:B,2,FALSE)="New","Yes","No")</f>
        <v>Yes</v>
      </c>
      <c r="E797" s="2">
        <v>2</v>
      </c>
      <c r="F797" s="3">
        <v>58</v>
      </c>
      <c r="G797" s="3">
        <v>17</v>
      </c>
      <c r="H797" s="3">
        <v>29</v>
      </c>
      <c r="I797" s="3">
        <v>41</v>
      </c>
      <c r="J797" s="4">
        <v>0.71</v>
      </c>
      <c r="K797" s="2" t="str">
        <f t="shared" si="24"/>
        <v>Above Average</v>
      </c>
      <c r="L797" s="2" t="str">
        <f t="shared" si="25"/>
        <v>Standard</v>
      </c>
    </row>
    <row r="798" spans="1:12" x14ac:dyDescent="0.35">
      <c r="A798" s="2" t="s">
        <v>123</v>
      </c>
      <c r="B798" s="2" t="str">
        <f>IFERROR(VLOOKUP(A798,'Aug_2019Sales(Aggregated)'!A:C,3,0),"-")</f>
        <v>-</v>
      </c>
      <c r="C798" s="2" t="str">
        <f>IFERROR(VLOOKUP(A798,'Aug_2019Sales(Aggregated)'!A:D,4,0),"-")</f>
        <v>-</v>
      </c>
      <c r="D798" s="2" t="str">
        <f>IF(VLOOKUP(A798,'New Items'!A:B,2,FALSE)="New","Yes","No")</f>
        <v>Yes</v>
      </c>
      <c r="E798" s="2">
        <v>1</v>
      </c>
      <c r="F798" s="3">
        <v>100</v>
      </c>
      <c r="G798" s="3">
        <v>31.53</v>
      </c>
      <c r="H798" s="3">
        <v>100</v>
      </c>
      <c r="I798" s="3">
        <v>68.47</v>
      </c>
      <c r="J798" s="4">
        <v>0.68</v>
      </c>
      <c r="K798" s="2" t="str">
        <f t="shared" si="24"/>
        <v>Average</v>
      </c>
      <c r="L798" s="2" t="str">
        <f t="shared" si="25"/>
        <v>Standard</v>
      </c>
    </row>
    <row r="799" spans="1:12" x14ac:dyDescent="0.35">
      <c r="A799" s="2" t="s">
        <v>181</v>
      </c>
      <c r="B799" s="2" t="str">
        <f>IFERROR(VLOOKUP(A799,'Aug_2019Sales(Aggregated)'!A:C,3,0),"-")</f>
        <v>FITNESS</v>
      </c>
      <c r="C799" s="2" t="str">
        <f>IFERROR(VLOOKUP(A799,'Aug_2019Sales(Aggregated)'!A:D,4,0),"-")</f>
        <v>LOWER BODY</v>
      </c>
      <c r="D799" s="2" t="str">
        <f>IF(VLOOKUP(A799,'New Items'!A:B,2,FALSE)="New","Yes","No")</f>
        <v>Yes</v>
      </c>
      <c r="E799" s="2">
        <v>2</v>
      </c>
      <c r="F799" s="3">
        <v>60</v>
      </c>
      <c r="G799" s="3">
        <v>16.32</v>
      </c>
      <c r="H799" s="3">
        <v>30</v>
      </c>
      <c r="I799" s="3">
        <v>43.68</v>
      </c>
      <c r="J799" s="4">
        <v>0.73</v>
      </c>
      <c r="K799" s="2" t="str">
        <f t="shared" si="24"/>
        <v>Above Average</v>
      </c>
      <c r="L799" s="2" t="str">
        <f t="shared" si="25"/>
        <v>Standard</v>
      </c>
    </row>
    <row r="800" spans="1:12" x14ac:dyDescent="0.35">
      <c r="A800" s="2" t="s">
        <v>125</v>
      </c>
      <c r="B800" s="2" t="str">
        <f>IFERROR(VLOOKUP(A800,'Aug_2019Sales(Aggregated)'!A:C,3,0),"-")</f>
        <v>FITNESS</v>
      </c>
      <c r="C800" s="2" t="str">
        <f>IFERROR(VLOOKUP(A800,'Aug_2019Sales(Aggregated)'!A:D,4,0),"-")</f>
        <v>LOWER BODY</v>
      </c>
      <c r="D800" s="2" t="str">
        <f>IF(VLOOKUP(A800,'New Items'!A:B,2,FALSE)="New","Yes","No")</f>
        <v>Yes</v>
      </c>
      <c r="E800" s="2">
        <v>2</v>
      </c>
      <c r="F800" s="3">
        <v>80</v>
      </c>
      <c r="G800" s="3">
        <v>15.38</v>
      </c>
      <c r="H800" s="3">
        <v>40</v>
      </c>
      <c r="I800" s="3">
        <v>64.62</v>
      </c>
      <c r="J800" s="4">
        <v>0.81</v>
      </c>
      <c r="K800" s="2" t="str">
        <f t="shared" si="24"/>
        <v>Average</v>
      </c>
      <c r="L800" s="2" t="str">
        <f t="shared" si="25"/>
        <v>Standard</v>
      </c>
    </row>
    <row r="801" spans="1:12" x14ac:dyDescent="0.35">
      <c r="A801" s="2" t="s">
        <v>83</v>
      </c>
      <c r="B801" s="2" t="str">
        <f>IFERROR(VLOOKUP(A801,'Aug_2019Sales(Aggregated)'!A:C,3,0),"-")</f>
        <v>ESSENTIALS</v>
      </c>
      <c r="C801" s="2" t="str">
        <f>IFERROR(VLOOKUP(A801,'Aug_2019Sales(Aggregated)'!A:D,4,0),"-")</f>
        <v>BATH</v>
      </c>
      <c r="D801" s="2" t="str">
        <f>IF(VLOOKUP(A801,'New Items'!A:B,2,FALSE)="New","Yes","No")</f>
        <v>Yes</v>
      </c>
      <c r="E801" s="2">
        <v>2</v>
      </c>
      <c r="F801" s="3">
        <v>6</v>
      </c>
      <c r="G801" s="3">
        <v>1.44</v>
      </c>
      <c r="H801" s="3">
        <v>3</v>
      </c>
      <c r="I801" s="3">
        <v>4.5599999999999996</v>
      </c>
      <c r="J801" s="4">
        <v>0.76</v>
      </c>
      <c r="K801" s="2" t="str">
        <f t="shared" si="24"/>
        <v>Above Average</v>
      </c>
      <c r="L801" s="2" t="str">
        <f t="shared" si="25"/>
        <v>Standard</v>
      </c>
    </row>
    <row r="802" spans="1:12" x14ac:dyDescent="0.35">
      <c r="A802" s="2" t="s">
        <v>84</v>
      </c>
      <c r="B802" s="2" t="str">
        <f>IFERROR(VLOOKUP(A802,'Aug_2019Sales(Aggregated)'!A:C,3,0),"-")</f>
        <v>-</v>
      </c>
      <c r="C802" s="2" t="str">
        <f>IFERROR(VLOOKUP(A802,'Aug_2019Sales(Aggregated)'!A:D,4,0),"-")</f>
        <v>-</v>
      </c>
      <c r="D802" s="2" t="str">
        <f>IF(VLOOKUP(A802,'New Items'!A:B,2,FALSE)="New","Yes","No")</f>
        <v>Yes</v>
      </c>
      <c r="E802" s="2">
        <v>1</v>
      </c>
      <c r="F802" s="3">
        <v>10</v>
      </c>
      <c r="G802" s="3">
        <v>2.95</v>
      </c>
      <c r="H802" s="3">
        <v>10</v>
      </c>
      <c r="I802" s="3">
        <v>7.05</v>
      </c>
      <c r="J802" s="4">
        <v>0.71</v>
      </c>
      <c r="K802" s="2" t="str">
        <f t="shared" si="24"/>
        <v>Above Average</v>
      </c>
      <c r="L802" s="2" t="str">
        <f t="shared" si="25"/>
        <v>Standard</v>
      </c>
    </row>
    <row r="803" spans="1:12" x14ac:dyDescent="0.35">
      <c r="A803" s="2" t="s">
        <v>84</v>
      </c>
      <c r="B803" s="2" t="str">
        <f>IFERROR(VLOOKUP(A803,'Aug_2019Sales(Aggregated)'!A:C,3,0),"-")</f>
        <v>-</v>
      </c>
      <c r="C803" s="2" t="str">
        <f>IFERROR(VLOOKUP(A803,'Aug_2019Sales(Aggregated)'!A:D,4,0),"-")</f>
        <v>-</v>
      </c>
      <c r="D803" s="2" t="str">
        <f>IF(VLOOKUP(A803,'New Items'!A:B,2,FALSE)="New","Yes","No")</f>
        <v>Yes</v>
      </c>
      <c r="E803" s="2">
        <v>1</v>
      </c>
      <c r="F803" s="3">
        <v>10</v>
      </c>
      <c r="G803" s="3">
        <v>2.95</v>
      </c>
      <c r="H803" s="3">
        <v>10</v>
      </c>
      <c r="I803" s="3">
        <v>7.05</v>
      </c>
      <c r="J803" s="4">
        <v>0.71</v>
      </c>
      <c r="K803" s="2" t="str">
        <f t="shared" si="24"/>
        <v>Above Average</v>
      </c>
      <c r="L803" s="2" t="str">
        <f t="shared" si="25"/>
        <v>Standard</v>
      </c>
    </row>
    <row r="804" spans="1:12" x14ac:dyDescent="0.35">
      <c r="A804" s="2" t="s">
        <v>84</v>
      </c>
      <c r="B804" s="2" t="str">
        <f>IFERROR(VLOOKUP(A804,'Aug_2019Sales(Aggregated)'!A:C,3,0),"-")</f>
        <v>-</v>
      </c>
      <c r="C804" s="2" t="str">
        <f>IFERROR(VLOOKUP(A804,'Aug_2019Sales(Aggregated)'!A:D,4,0),"-")</f>
        <v>-</v>
      </c>
      <c r="D804" s="2" t="str">
        <f>IF(VLOOKUP(A804,'New Items'!A:B,2,FALSE)="New","Yes","No")</f>
        <v>Yes</v>
      </c>
      <c r="E804" s="2">
        <v>1</v>
      </c>
      <c r="F804" s="3">
        <v>10</v>
      </c>
      <c r="G804" s="3">
        <v>2.95</v>
      </c>
      <c r="H804" s="3">
        <v>10</v>
      </c>
      <c r="I804" s="3">
        <v>7.05</v>
      </c>
      <c r="J804" s="4">
        <v>0.71</v>
      </c>
      <c r="K804" s="2" t="str">
        <f t="shared" si="24"/>
        <v>Above Average</v>
      </c>
      <c r="L804" s="2" t="str">
        <f t="shared" si="25"/>
        <v>Standard</v>
      </c>
    </row>
    <row r="805" spans="1:12" x14ac:dyDescent="0.35">
      <c r="A805" s="2" t="s">
        <v>170</v>
      </c>
      <c r="B805" s="2" t="str">
        <f>IFERROR(VLOOKUP(A805,'Aug_2019Sales(Aggregated)'!A:C,3,0),"-")</f>
        <v>-</v>
      </c>
      <c r="C805" s="2" t="str">
        <f>IFERROR(VLOOKUP(A805,'Aug_2019Sales(Aggregated)'!A:D,4,0),"-")</f>
        <v>-</v>
      </c>
      <c r="D805" s="2" t="str">
        <f>IF(VLOOKUP(A805,'New Items'!A:B,2,FALSE)="New","Yes","No")</f>
        <v>Yes</v>
      </c>
      <c r="E805" s="2">
        <v>1</v>
      </c>
      <c r="F805" s="3">
        <v>15</v>
      </c>
      <c r="G805" s="3">
        <v>3.6</v>
      </c>
      <c r="H805" s="3">
        <v>15</v>
      </c>
      <c r="I805" s="3">
        <v>11.4</v>
      </c>
      <c r="J805" s="4">
        <v>0.76</v>
      </c>
      <c r="K805" s="2" t="str">
        <f t="shared" si="24"/>
        <v>Above Average</v>
      </c>
      <c r="L805" s="2" t="str">
        <f t="shared" si="25"/>
        <v>Standard</v>
      </c>
    </row>
    <row r="806" spans="1:12" x14ac:dyDescent="0.35">
      <c r="A806" s="2" t="s">
        <v>127</v>
      </c>
      <c r="B806" s="2" t="str">
        <f>IFERROR(VLOOKUP(A806,'Aug_2019Sales(Aggregated)'!A:C,3,0),"-")</f>
        <v>-</v>
      </c>
      <c r="C806" s="2" t="str">
        <f>IFERROR(VLOOKUP(A806,'Aug_2019Sales(Aggregated)'!A:D,4,0),"-")</f>
        <v>-</v>
      </c>
      <c r="D806" s="2" t="str">
        <f>IF(VLOOKUP(A806,'New Items'!A:B,2,FALSE)="New","Yes","No")</f>
        <v>Yes</v>
      </c>
      <c r="E806" s="2">
        <v>1</v>
      </c>
      <c r="F806" s="3">
        <v>15</v>
      </c>
      <c r="G806" s="3">
        <v>3.9</v>
      </c>
      <c r="H806" s="3">
        <v>15</v>
      </c>
      <c r="I806" s="3">
        <v>11.1</v>
      </c>
      <c r="J806" s="4">
        <v>0.74</v>
      </c>
      <c r="K806" s="2" t="str">
        <f t="shared" si="24"/>
        <v>Above Average</v>
      </c>
      <c r="L806" s="2" t="str">
        <f t="shared" si="25"/>
        <v>Standard</v>
      </c>
    </row>
    <row r="807" spans="1:12" x14ac:dyDescent="0.35">
      <c r="A807" s="2" t="s">
        <v>86</v>
      </c>
      <c r="B807" s="2" t="str">
        <f>IFERROR(VLOOKUP(A807,'Aug_2019Sales(Aggregated)'!A:C,3,0),"-")</f>
        <v>ESSENTIALS</v>
      </c>
      <c r="C807" s="2" t="str">
        <f>IFERROR(VLOOKUP(A807,'Aug_2019Sales(Aggregated)'!A:D,4,0),"-")</f>
        <v>BATH</v>
      </c>
      <c r="D807" s="2" t="str">
        <f>IF(VLOOKUP(A807,'New Items'!A:B,2,FALSE)="New","Yes","No")</f>
        <v>Yes</v>
      </c>
      <c r="E807" s="2">
        <v>1</v>
      </c>
      <c r="F807" s="3">
        <v>42</v>
      </c>
      <c r="G807" s="3">
        <v>12.38</v>
      </c>
      <c r="H807" s="3">
        <v>42</v>
      </c>
      <c r="I807" s="3">
        <v>29.62</v>
      </c>
      <c r="J807" s="4">
        <v>0.71</v>
      </c>
      <c r="K807" s="2" t="str">
        <f t="shared" si="24"/>
        <v>Above Average</v>
      </c>
      <c r="L807" s="2" t="str">
        <f t="shared" si="25"/>
        <v>Standard</v>
      </c>
    </row>
    <row r="808" spans="1:12" x14ac:dyDescent="0.35">
      <c r="A808" s="2" t="s">
        <v>129</v>
      </c>
      <c r="B808" s="2" t="str">
        <f>IFERROR(VLOOKUP(A808,'Aug_2019Sales(Aggregated)'!A:C,3,0),"-")</f>
        <v>ESSENTIALS</v>
      </c>
      <c r="C808" s="2" t="str">
        <f>IFERROR(VLOOKUP(A808,'Aug_2019Sales(Aggregated)'!A:D,4,0),"-")</f>
        <v>BATH</v>
      </c>
      <c r="D808" s="2" t="str">
        <f>IF(VLOOKUP(A808,'New Items'!A:B,2,FALSE)="New","Yes","No")</f>
        <v>Yes</v>
      </c>
      <c r="E808" s="2">
        <v>3</v>
      </c>
      <c r="F808" s="3">
        <v>49.56</v>
      </c>
      <c r="G808" s="3">
        <v>14.64</v>
      </c>
      <c r="H808" s="3">
        <v>16.52</v>
      </c>
      <c r="I808" s="3">
        <v>34.92</v>
      </c>
      <c r="J808" s="4">
        <v>0.7</v>
      </c>
      <c r="K808" s="2" t="str">
        <f t="shared" si="24"/>
        <v>Above Average</v>
      </c>
      <c r="L808" s="2" t="str">
        <f t="shared" si="25"/>
        <v>Standard</v>
      </c>
    </row>
    <row r="809" spans="1:12" x14ac:dyDescent="0.35">
      <c r="A809" s="2" t="s">
        <v>89</v>
      </c>
      <c r="B809" s="2" t="str">
        <f>IFERROR(VLOOKUP(A809,'Aug_2019Sales(Aggregated)'!A:C,3,0),"-")</f>
        <v>ELECTRO</v>
      </c>
      <c r="C809" s="2" t="str">
        <f>IFERROR(VLOOKUP(A809,'Aug_2019Sales(Aggregated)'!A:D,4,0),"-")</f>
        <v>ELECTRO ACCESSORIES</v>
      </c>
      <c r="D809" s="2" t="str">
        <f>IF(VLOOKUP(A809,'New Items'!A:B,2,FALSE)="New","Yes","No")</f>
        <v>Yes</v>
      </c>
      <c r="E809" s="2">
        <v>1</v>
      </c>
      <c r="F809" s="3">
        <v>99</v>
      </c>
      <c r="G809" s="3">
        <v>37.42</v>
      </c>
      <c r="H809" s="3">
        <v>99</v>
      </c>
      <c r="I809" s="3">
        <v>61.58</v>
      </c>
      <c r="J809" s="4">
        <v>0.62</v>
      </c>
      <c r="K809" s="2" t="str">
        <f t="shared" si="24"/>
        <v>Average</v>
      </c>
      <c r="L809" s="2" t="str">
        <f t="shared" si="25"/>
        <v>Standard</v>
      </c>
    </row>
    <row r="810" spans="1:12" x14ac:dyDescent="0.35">
      <c r="A810" s="2" t="s">
        <v>155</v>
      </c>
      <c r="B810" s="2" t="str">
        <f>IFERROR(VLOOKUP(A810,'Aug_2019Sales(Aggregated)'!A:C,3,0),"-")</f>
        <v>-</v>
      </c>
      <c r="C810" s="2" t="str">
        <f>IFERROR(VLOOKUP(A810,'Aug_2019Sales(Aggregated)'!A:D,4,0),"-")</f>
        <v>-</v>
      </c>
      <c r="D810" s="2" t="str">
        <f>IF(VLOOKUP(A810,'New Items'!A:B,2,FALSE)="New","Yes","No")</f>
        <v>Yes</v>
      </c>
      <c r="E810" s="2">
        <v>1</v>
      </c>
      <c r="F810" s="3">
        <v>25</v>
      </c>
      <c r="G810" s="3">
        <v>5.01</v>
      </c>
      <c r="H810" s="3">
        <v>25</v>
      </c>
      <c r="I810" s="3">
        <v>19.989999999999998</v>
      </c>
      <c r="J810" s="4">
        <v>0.8</v>
      </c>
      <c r="K810" s="2" t="str">
        <f t="shared" si="24"/>
        <v>Above Average</v>
      </c>
      <c r="L810" s="2" t="str">
        <f t="shared" si="25"/>
        <v>Standard</v>
      </c>
    </row>
    <row r="811" spans="1:12" x14ac:dyDescent="0.35">
      <c r="A811" s="2" t="s">
        <v>90</v>
      </c>
      <c r="B811" s="2" t="str">
        <f>IFERROR(VLOOKUP(A811,'Aug_2019Sales(Aggregated)'!A:C,3,0),"-")</f>
        <v>GEAR</v>
      </c>
      <c r="C811" s="2" t="str">
        <f>IFERROR(VLOOKUP(A811,'Aug_2019Sales(Aggregated)'!A:D,4,0),"-")</f>
        <v>OUTERWEAR</v>
      </c>
      <c r="D811" s="2" t="str">
        <f>IF(VLOOKUP(A811,'New Items'!A:B,2,FALSE)="New","Yes","No")</f>
        <v>Yes</v>
      </c>
      <c r="E811" s="2">
        <v>2</v>
      </c>
      <c r="F811" s="3">
        <v>198</v>
      </c>
      <c r="G811" s="3">
        <v>71.94</v>
      </c>
      <c r="H811" s="3">
        <v>99</v>
      </c>
      <c r="I811" s="3">
        <v>126.06</v>
      </c>
      <c r="J811" s="4">
        <v>0.64</v>
      </c>
      <c r="K811" s="2" t="str">
        <f t="shared" si="24"/>
        <v>Average</v>
      </c>
      <c r="L811" s="2" t="str">
        <f t="shared" si="25"/>
        <v>Standard</v>
      </c>
    </row>
    <row r="812" spans="1:12" x14ac:dyDescent="0.35">
      <c r="A812" s="2" t="s">
        <v>143</v>
      </c>
      <c r="B812" s="2" t="str">
        <f>IFERROR(VLOOKUP(A812,'Aug_2019Sales(Aggregated)'!A:C,3,0),"-")</f>
        <v>ELECTRO</v>
      </c>
      <c r="C812" s="2" t="str">
        <f>IFERROR(VLOOKUP(A812,'Aug_2019Sales(Aggregated)'!A:D,4,0),"-")</f>
        <v>AUDIO</v>
      </c>
      <c r="D812" s="2" t="str">
        <f>IF(VLOOKUP(A812,'New Items'!A:B,2,FALSE)="New","Yes","No")</f>
        <v>Yes</v>
      </c>
      <c r="E812" s="2">
        <v>1</v>
      </c>
      <c r="F812" s="3">
        <v>29</v>
      </c>
      <c r="G812" s="3">
        <v>10.77</v>
      </c>
      <c r="H812" s="3">
        <v>29</v>
      </c>
      <c r="I812" s="3">
        <v>18.23</v>
      </c>
      <c r="J812" s="4">
        <v>0.63</v>
      </c>
      <c r="K812" s="2" t="str">
        <f t="shared" si="24"/>
        <v>Above Average</v>
      </c>
      <c r="L812" s="2" t="str">
        <f t="shared" si="25"/>
        <v>Standard</v>
      </c>
    </row>
    <row r="813" spans="1:12" x14ac:dyDescent="0.35">
      <c r="A813" s="2" t="s">
        <v>144</v>
      </c>
      <c r="B813" s="2" t="str">
        <f>IFERROR(VLOOKUP(A813,'Aug_2019Sales(Aggregated)'!A:C,3,0),"-")</f>
        <v>-</v>
      </c>
      <c r="C813" s="2" t="str">
        <f>IFERROR(VLOOKUP(A813,'Aug_2019Sales(Aggregated)'!A:D,4,0),"-")</f>
        <v>-</v>
      </c>
      <c r="D813" s="2" t="str">
        <f>IF(VLOOKUP(A813,'New Items'!A:B,2,FALSE)="New","Yes","No")</f>
        <v>Yes</v>
      </c>
      <c r="E813" s="2">
        <v>1</v>
      </c>
      <c r="F813" s="3">
        <v>19</v>
      </c>
      <c r="G813" s="3">
        <v>6</v>
      </c>
      <c r="H813" s="3">
        <v>19</v>
      </c>
      <c r="I813" s="3">
        <v>13</v>
      </c>
      <c r="J813" s="4">
        <v>0.68</v>
      </c>
      <c r="K813" s="2" t="str">
        <f t="shared" si="24"/>
        <v>Above Average</v>
      </c>
      <c r="L813" s="2" t="str">
        <f t="shared" si="25"/>
        <v>Standard</v>
      </c>
    </row>
    <row r="814" spans="1:12" x14ac:dyDescent="0.35">
      <c r="A814" s="2" t="s">
        <v>171</v>
      </c>
      <c r="B814" s="2" t="str">
        <f>IFERROR(VLOOKUP(A814,'Aug_2019Sales(Aggregated)'!A:C,3,0),"-")</f>
        <v>-</v>
      </c>
      <c r="C814" s="2" t="str">
        <f>IFERROR(VLOOKUP(A814,'Aug_2019Sales(Aggregated)'!A:D,4,0),"-")</f>
        <v>-</v>
      </c>
      <c r="D814" s="2" t="str">
        <f>IF(VLOOKUP(A814,'New Items'!A:B,2,FALSE)="New","Yes","No")</f>
        <v>Yes</v>
      </c>
      <c r="E814" s="2">
        <v>1</v>
      </c>
      <c r="F814" s="3">
        <v>69</v>
      </c>
      <c r="G814" s="3">
        <v>15.9</v>
      </c>
      <c r="H814" s="3">
        <v>69</v>
      </c>
      <c r="I814" s="3">
        <v>53.1</v>
      </c>
      <c r="J814" s="4">
        <v>0.77</v>
      </c>
      <c r="K814" s="2" t="str">
        <f t="shared" si="24"/>
        <v>Above Average</v>
      </c>
      <c r="L814" s="2" t="str">
        <f t="shared" si="25"/>
        <v>Standard</v>
      </c>
    </row>
    <row r="815" spans="1:12" x14ac:dyDescent="0.35">
      <c r="A815" s="2" t="s">
        <v>171</v>
      </c>
      <c r="B815" s="2" t="str">
        <f>IFERROR(VLOOKUP(A815,'Aug_2019Sales(Aggregated)'!A:C,3,0),"-")</f>
        <v>-</v>
      </c>
      <c r="C815" s="2" t="str">
        <f>IFERROR(VLOOKUP(A815,'Aug_2019Sales(Aggregated)'!A:D,4,0),"-")</f>
        <v>-</v>
      </c>
      <c r="D815" s="2" t="str">
        <f>IF(VLOOKUP(A815,'New Items'!A:B,2,FALSE)="New","Yes","No")</f>
        <v>Yes</v>
      </c>
      <c r="E815" s="2">
        <v>2</v>
      </c>
      <c r="F815" s="3">
        <v>138</v>
      </c>
      <c r="G815" s="3">
        <v>33</v>
      </c>
      <c r="H815" s="3">
        <v>69</v>
      </c>
      <c r="I815" s="3">
        <v>105</v>
      </c>
      <c r="J815" s="4">
        <v>0.76</v>
      </c>
      <c r="K815" s="2" t="str">
        <f t="shared" si="24"/>
        <v>Average</v>
      </c>
      <c r="L815" s="2" t="str">
        <f t="shared" si="25"/>
        <v>Standard</v>
      </c>
    </row>
    <row r="816" spans="1:12" x14ac:dyDescent="0.35">
      <c r="A816" s="2" t="s">
        <v>131</v>
      </c>
      <c r="B816" s="2" t="str">
        <f>IFERROR(VLOOKUP(A816,'Aug_2019Sales(Aggregated)'!A:C,3,0),"-")</f>
        <v>COSMETICS</v>
      </c>
      <c r="C816" s="2" t="str">
        <f>IFERROR(VLOOKUP(A816,'Aug_2019Sales(Aggregated)'!A:D,4,0),"-")</f>
        <v>MASKS</v>
      </c>
      <c r="D816" s="2" t="str">
        <f>IF(VLOOKUP(A816,'New Items'!A:B,2,FALSE)="New","Yes","No")</f>
        <v>Yes</v>
      </c>
      <c r="E816" s="2">
        <v>2</v>
      </c>
      <c r="F816" s="3">
        <v>110</v>
      </c>
      <c r="G816" s="3">
        <v>35.299999999999997</v>
      </c>
      <c r="H816" s="3">
        <v>55</v>
      </c>
      <c r="I816" s="3">
        <v>74.7</v>
      </c>
      <c r="J816" s="4">
        <v>0.68</v>
      </c>
      <c r="K816" s="2" t="str">
        <f t="shared" si="24"/>
        <v>Average</v>
      </c>
      <c r="L816" s="2" t="str">
        <f t="shared" si="25"/>
        <v>Standard</v>
      </c>
    </row>
    <row r="817" spans="1:12" x14ac:dyDescent="0.35">
      <c r="A817" s="2" t="s">
        <v>92</v>
      </c>
      <c r="B817" s="2" t="str">
        <f>IFERROR(VLOOKUP(A817,'Aug_2019Sales(Aggregated)'!A:C,3,0),"-")</f>
        <v>COSMETICS</v>
      </c>
      <c r="C817" s="2" t="str">
        <f>IFERROR(VLOOKUP(A817,'Aug_2019Sales(Aggregated)'!A:D,4,0),"-")</f>
        <v>MASKS</v>
      </c>
      <c r="D817" s="2" t="str">
        <f>IF(VLOOKUP(A817,'New Items'!A:B,2,FALSE)="New","Yes","No")</f>
        <v>Yes</v>
      </c>
      <c r="E817" s="2">
        <v>2</v>
      </c>
      <c r="F817" s="3">
        <v>118</v>
      </c>
      <c r="G817" s="3">
        <v>40.6</v>
      </c>
      <c r="H817" s="3">
        <v>59</v>
      </c>
      <c r="I817" s="3">
        <v>77.400000000000006</v>
      </c>
      <c r="J817" s="4">
        <v>0.66</v>
      </c>
      <c r="K817" s="2" t="str">
        <f t="shared" si="24"/>
        <v>Average</v>
      </c>
      <c r="L817" s="2" t="str">
        <f t="shared" si="25"/>
        <v>Standard</v>
      </c>
    </row>
    <row r="818" spans="1:12" x14ac:dyDescent="0.35">
      <c r="A818" s="2" t="s">
        <v>192</v>
      </c>
      <c r="B818" s="2" t="str">
        <f>IFERROR(VLOOKUP(A818,'Aug_2019Sales(Aggregated)'!A:C,3,0),"-")</f>
        <v>COSMETICS</v>
      </c>
      <c r="C818" s="2" t="str">
        <f>IFERROR(VLOOKUP(A818,'Aug_2019Sales(Aggregated)'!A:D,4,0),"-")</f>
        <v>MASKS</v>
      </c>
      <c r="D818" s="2" t="str">
        <f>IF(VLOOKUP(A818,'New Items'!A:B,2,FALSE)="New","Yes","No")</f>
        <v>Yes</v>
      </c>
      <c r="E818" s="2">
        <v>1</v>
      </c>
      <c r="F818" s="3">
        <v>59</v>
      </c>
      <c r="G818" s="3">
        <v>13.9</v>
      </c>
      <c r="H818" s="3">
        <v>59</v>
      </c>
      <c r="I818" s="3">
        <v>45.1</v>
      </c>
      <c r="J818" s="4">
        <v>0.76</v>
      </c>
      <c r="K818" s="2" t="str">
        <f t="shared" si="24"/>
        <v>Above Average</v>
      </c>
      <c r="L818" s="2" t="str">
        <f t="shared" si="25"/>
        <v>Standard</v>
      </c>
    </row>
    <row r="819" spans="1:12" x14ac:dyDescent="0.35">
      <c r="A819" s="2" t="s">
        <v>7</v>
      </c>
      <c r="B819" s="2" t="str">
        <f>IFERROR(VLOOKUP(A819,'Aug_2019Sales(Aggregated)'!A:C,3,0),"-")</f>
        <v>COSMETICS</v>
      </c>
      <c r="C819" s="2" t="str">
        <f>IFERROR(VLOOKUP(A819,'Aug_2019Sales(Aggregated)'!A:D,4,0),"-")</f>
        <v>MASKS</v>
      </c>
      <c r="D819" s="2" t="str">
        <f>IF(VLOOKUP(A819,'New Items'!A:B,2,FALSE)="New","Yes","No")</f>
        <v>Yes</v>
      </c>
      <c r="E819" s="2">
        <v>1</v>
      </c>
      <c r="F819" s="3">
        <v>59</v>
      </c>
      <c r="G819" s="3">
        <v>23.02</v>
      </c>
      <c r="H819" s="3">
        <v>59</v>
      </c>
      <c r="I819" s="3">
        <v>35.979999999999997</v>
      </c>
      <c r="J819" s="4">
        <v>0.61</v>
      </c>
      <c r="K819" s="2" t="str">
        <f t="shared" si="24"/>
        <v>Above Average</v>
      </c>
      <c r="L819" s="2" t="str">
        <f t="shared" si="25"/>
        <v>Standard</v>
      </c>
    </row>
    <row r="820" spans="1:12" x14ac:dyDescent="0.35">
      <c r="A820" s="2" t="s">
        <v>93</v>
      </c>
      <c r="B820" s="2" t="str">
        <f>IFERROR(VLOOKUP(A820,'Aug_2019Sales(Aggregated)'!A:C,3,0),"-")</f>
        <v>-</v>
      </c>
      <c r="C820" s="2" t="str">
        <f>IFERROR(VLOOKUP(A820,'Aug_2019Sales(Aggregated)'!A:D,4,0),"-")</f>
        <v>-</v>
      </c>
      <c r="D820" s="2" t="str">
        <f>IF(VLOOKUP(A820,'New Items'!A:B,2,FALSE)="New","Yes","No")</f>
        <v>Yes</v>
      </c>
      <c r="E820" s="2">
        <v>1</v>
      </c>
      <c r="F820" s="3">
        <v>64.03</v>
      </c>
      <c r="G820" s="3">
        <v>19.55</v>
      </c>
      <c r="H820" s="3">
        <v>64.03</v>
      </c>
      <c r="I820" s="3">
        <v>44.48</v>
      </c>
      <c r="J820" s="4">
        <v>0.69</v>
      </c>
      <c r="K820" s="2" t="str">
        <f t="shared" si="24"/>
        <v>Above Average</v>
      </c>
      <c r="L820" s="2" t="str">
        <f t="shared" si="25"/>
        <v>Standard</v>
      </c>
    </row>
    <row r="821" spans="1:12" x14ac:dyDescent="0.35">
      <c r="A821" s="2" t="s">
        <v>157</v>
      </c>
      <c r="B821" s="2" t="str">
        <f>IFERROR(VLOOKUP(A821,'Aug_2019Sales(Aggregated)'!A:C,3,0),"-")</f>
        <v>-</v>
      </c>
      <c r="C821" s="2" t="str">
        <f>IFERROR(VLOOKUP(A821,'Aug_2019Sales(Aggregated)'!A:D,4,0),"-")</f>
        <v>-</v>
      </c>
      <c r="D821" s="2" t="str">
        <f>IF(VLOOKUP(A821,'New Items'!A:B,2,FALSE)="New","Yes","No")</f>
        <v>Yes</v>
      </c>
      <c r="E821" s="2">
        <v>3</v>
      </c>
      <c r="F821" s="3">
        <v>150</v>
      </c>
      <c r="G821" s="3">
        <v>52.95</v>
      </c>
      <c r="H821" s="3">
        <v>50</v>
      </c>
      <c r="I821" s="3">
        <v>97.05</v>
      </c>
      <c r="J821" s="4">
        <v>0.65</v>
      </c>
      <c r="K821" s="2" t="str">
        <f t="shared" si="24"/>
        <v>Average</v>
      </c>
      <c r="L821" s="2" t="str">
        <f t="shared" si="25"/>
        <v>Standard</v>
      </c>
    </row>
    <row r="822" spans="1:12" x14ac:dyDescent="0.35">
      <c r="A822" s="2" t="s">
        <v>146</v>
      </c>
      <c r="B822" s="2" t="str">
        <f>IFERROR(VLOOKUP(A822,'Aug_2019Sales(Aggregated)'!A:C,3,0),"-")</f>
        <v>COSMETICS</v>
      </c>
      <c r="C822" s="2" t="str">
        <f>IFERROR(VLOOKUP(A822,'Aug_2019Sales(Aggregated)'!A:D,4,0),"-")</f>
        <v>MASKS</v>
      </c>
      <c r="D822" s="2" t="str">
        <f>IF(VLOOKUP(A822,'New Items'!A:B,2,FALSE)="New","Yes","No")</f>
        <v>Yes</v>
      </c>
      <c r="E822" s="2">
        <v>1</v>
      </c>
      <c r="F822" s="3">
        <v>50</v>
      </c>
      <c r="G822" s="3">
        <v>11.72</v>
      </c>
      <c r="H822" s="3">
        <v>50</v>
      </c>
      <c r="I822" s="3">
        <v>38.28</v>
      </c>
      <c r="J822" s="4">
        <v>0.77</v>
      </c>
      <c r="K822" s="2" t="str">
        <f t="shared" si="24"/>
        <v>Above Average</v>
      </c>
      <c r="L822" s="2" t="str">
        <f t="shared" si="25"/>
        <v>Standard</v>
      </c>
    </row>
    <row r="823" spans="1:12" x14ac:dyDescent="0.35">
      <c r="A823" s="2" t="s">
        <v>147</v>
      </c>
      <c r="B823" s="2" t="str">
        <f>IFERROR(VLOOKUP(A823,'Aug_2019Sales(Aggregated)'!A:C,3,0),"-")</f>
        <v>COSMETICS</v>
      </c>
      <c r="C823" s="2" t="str">
        <f>IFERROR(VLOOKUP(A823,'Aug_2019Sales(Aggregated)'!A:D,4,0),"-")</f>
        <v>MASKS</v>
      </c>
      <c r="D823" s="2" t="str">
        <f>IF(VLOOKUP(A823,'New Items'!A:B,2,FALSE)="New","Yes","No")</f>
        <v>Yes</v>
      </c>
      <c r="E823" s="2">
        <v>1</v>
      </c>
      <c r="F823" s="3">
        <v>79</v>
      </c>
      <c r="G823" s="3">
        <v>19.940000000000001</v>
      </c>
      <c r="H823" s="3">
        <v>79</v>
      </c>
      <c r="I823" s="3">
        <v>59.06</v>
      </c>
      <c r="J823" s="4">
        <v>0.75</v>
      </c>
      <c r="K823" s="2" t="str">
        <f t="shared" si="24"/>
        <v>Average</v>
      </c>
      <c r="L823" s="2" t="str">
        <f t="shared" si="25"/>
        <v>Standard</v>
      </c>
    </row>
    <row r="824" spans="1:12" x14ac:dyDescent="0.35">
      <c r="A824" s="2" t="s">
        <v>95</v>
      </c>
      <c r="B824" s="2" t="str">
        <f>IFERROR(VLOOKUP(A824,'Aug_2019Sales(Aggregated)'!A:C,3,0),"-")</f>
        <v>COSMETICS</v>
      </c>
      <c r="C824" s="2" t="str">
        <f>IFERROR(VLOOKUP(A824,'Aug_2019Sales(Aggregated)'!A:D,4,0),"-")</f>
        <v>MASKS</v>
      </c>
      <c r="D824" s="2" t="str">
        <f>IF(VLOOKUP(A824,'New Items'!A:B,2,FALSE)="New","Yes","No")</f>
        <v>Yes</v>
      </c>
      <c r="E824" s="2">
        <v>1</v>
      </c>
      <c r="F824" s="3">
        <v>89</v>
      </c>
      <c r="G824" s="3">
        <v>32.520000000000003</v>
      </c>
      <c r="H824" s="3">
        <v>89</v>
      </c>
      <c r="I824" s="3">
        <v>56.48</v>
      </c>
      <c r="J824" s="4">
        <v>0.63</v>
      </c>
      <c r="K824" s="2" t="str">
        <f t="shared" si="24"/>
        <v>Average</v>
      </c>
      <c r="L824" s="2" t="str">
        <f t="shared" si="25"/>
        <v>Standard</v>
      </c>
    </row>
    <row r="825" spans="1:12" x14ac:dyDescent="0.35">
      <c r="A825" s="2" t="s">
        <v>173</v>
      </c>
      <c r="B825" s="2" t="str">
        <f>IFERROR(VLOOKUP(A825,'Aug_2019Sales(Aggregated)'!A:C,3,0),"-")</f>
        <v>COSMETICS</v>
      </c>
      <c r="C825" s="2" t="str">
        <f>IFERROR(VLOOKUP(A825,'Aug_2019Sales(Aggregated)'!A:D,4,0),"-")</f>
        <v>MASKS</v>
      </c>
      <c r="D825" s="2" t="str">
        <f>IF(VLOOKUP(A825,'New Items'!A:B,2,FALSE)="New","Yes","No")</f>
        <v>Yes</v>
      </c>
      <c r="E825" s="2">
        <v>1</v>
      </c>
      <c r="F825" s="3">
        <v>109</v>
      </c>
      <c r="G825" s="3">
        <v>35.409999999999997</v>
      </c>
      <c r="H825" s="3">
        <v>109</v>
      </c>
      <c r="I825" s="3">
        <v>73.59</v>
      </c>
      <c r="J825" s="4">
        <v>0.68</v>
      </c>
      <c r="K825" s="2" t="str">
        <f t="shared" si="24"/>
        <v>Average</v>
      </c>
      <c r="L825" s="2" t="str">
        <f t="shared" si="25"/>
        <v>High Dollar</v>
      </c>
    </row>
    <row r="826" spans="1:12" x14ac:dyDescent="0.35">
      <c r="A826" s="2" t="s">
        <v>175</v>
      </c>
      <c r="B826" s="2" t="str">
        <f>IFERROR(VLOOKUP(A826,'Aug_2019Sales(Aggregated)'!A:C,3,0),"-")</f>
        <v>-</v>
      </c>
      <c r="C826" s="2" t="str">
        <f>IFERROR(VLOOKUP(A826,'Aug_2019Sales(Aggregated)'!A:D,4,0),"-")</f>
        <v>-</v>
      </c>
      <c r="D826" s="2" t="str">
        <f>IF(VLOOKUP(A826,'New Items'!A:B,2,FALSE)="New","Yes","No")</f>
        <v>Yes</v>
      </c>
      <c r="E826" s="2">
        <v>1</v>
      </c>
      <c r="F826" s="3">
        <v>50</v>
      </c>
      <c r="G826" s="3">
        <v>17.12</v>
      </c>
      <c r="H826" s="3">
        <v>50</v>
      </c>
      <c r="I826" s="3">
        <v>32.880000000000003</v>
      </c>
      <c r="J826" s="4">
        <v>0.66</v>
      </c>
      <c r="K826" s="2" t="str">
        <f t="shared" si="24"/>
        <v>Above Average</v>
      </c>
      <c r="L826" s="2" t="str">
        <f t="shared" si="25"/>
        <v>Standard</v>
      </c>
    </row>
    <row r="827" spans="1:12" x14ac:dyDescent="0.35">
      <c r="A827" s="2" t="s">
        <v>12</v>
      </c>
      <c r="B827" s="2" t="str">
        <f>IFERROR(VLOOKUP(A827,'Aug_2019Sales(Aggregated)'!A:C,3,0),"-")</f>
        <v>-</v>
      </c>
      <c r="C827" s="2" t="str">
        <f>IFERROR(VLOOKUP(A827,'Aug_2019Sales(Aggregated)'!A:D,4,0),"-")</f>
        <v>-</v>
      </c>
      <c r="D827" s="2" t="str">
        <f>IF(VLOOKUP(A827,'New Items'!A:B,2,FALSE)="New","Yes","No")</f>
        <v>Yes</v>
      </c>
      <c r="E827" s="2">
        <v>1</v>
      </c>
      <c r="F827" s="3">
        <v>42</v>
      </c>
      <c r="G827" s="3">
        <v>12.85</v>
      </c>
      <c r="H827" s="3">
        <v>42</v>
      </c>
      <c r="I827" s="3">
        <v>29.15</v>
      </c>
      <c r="J827" s="4">
        <v>0.69</v>
      </c>
      <c r="K827" s="2" t="str">
        <f t="shared" si="24"/>
        <v>Above Average</v>
      </c>
      <c r="L827" s="2" t="str">
        <f t="shared" si="25"/>
        <v>Standard</v>
      </c>
    </row>
    <row r="828" spans="1:12" x14ac:dyDescent="0.35">
      <c r="A828" s="2" t="s">
        <v>13</v>
      </c>
      <c r="B828" s="2" t="str">
        <f>IFERROR(VLOOKUP(A828,'Aug_2019Sales(Aggregated)'!A:C,3,0),"-")</f>
        <v>-</v>
      </c>
      <c r="C828" s="2" t="str">
        <f>IFERROR(VLOOKUP(A828,'Aug_2019Sales(Aggregated)'!A:D,4,0),"-")</f>
        <v>-</v>
      </c>
      <c r="D828" s="2" t="str">
        <f>IF(VLOOKUP(A828,'New Items'!A:B,2,FALSE)="New","Yes","No")</f>
        <v>Yes</v>
      </c>
      <c r="E828" s="2">
        <v>1</v>
      </c>
      <c r="F828" s="3">
        <v>42</v>
      </c>
      <c r="G828" s="3">
        <v>13.3</v>
      </c>
      <c r="H828" s="3">
        <v>42</v>
      </c>
      <c r="I828" s="3">
        <v>28.7</v>
      </c>
      <c r="J828" s="4">
        <v>0.68</v>
      </c>
      <c r="K828" s="2" t="str">
        <f t="shared" si="24"/>
        <v>Above Average</v>
      </c>
      <c r="L828" s="2" t="str">
        <f t="shared" si="25"/>
        <v>Standard</v>
      </c>
    </row>
    <row r="829" spans="1:12" x14ac:dyDescent="0.35">
      <c r="A829" s="2" t="s">
        <v>193</v>
      </c>
      <c r="B829" s="2" t="str">
        <f>IFERROR(VLOOKUP(A829,'Aug_2019Sales(Aggregated)'!A:C,3,0),"-")</f>
        <v>FITNESS</v>
      </c>
      <c r="C829" s="2" t="str">
        <f>IFERROR(VLOOKUP(A829,'Aug_2019Sales(Aggregated)'!A:D,4,0),"-")</f>
        <v>LOWER BODY</v>
      </c>
      <c r="D829" s="2" t="str">
        <f>IF(VLOOKUP(A829,'New Items'!A:B,2,FALSE)="New","Yes","No")</f>
        <v>Yes</v>
      </c>
      <c r="E829" s="2">
        <v>1</v>
      </c>
      <c r="F829" s="3">
        <v>52</v>
      </c>
      <c r="G829" s="3">
        <v>14.5</v>
      </c>
      <c r="H829" s="3">
        <v>52</v>
      </c>
      <c r="I829" s="3">
        <v>37.5</v>
      </c>
      <c r="J829" s="4">
        <v>0.72</v>
      </c>
      <c r="K829" s="2" t="str">
        <f t="shared" si="24"/>
        <v>Above Average</v>
      </c>
      <c r="L829" s="2" t="str">
        <f t="shared" si="25"/>
        <v>Standard</v>
      </c>
    </row>
    <row r="830" spans="1:12" x14ac:dyDescent="0.35">
      <c r="A830" s="2" t="s">
        <v>176</v>
      </c>
      <c r="B830" s="2" t="str">
        <f>IFERROR(VLOOKUP(A830,'Aug_2019Sales(Aggregated)'!A:C,3,0),"-")</f>
        <v>FITNESS</v>
      </c>
      <c r="C830" s="2" t="str">
        <f>IFERROR(VLOOKUP(A830,'Aug_2019Sales(Aggregated)'!A:D,4,0),"-")</f>
        <v>ACCESSORIES</v>
      </c>
      <c r="D830" s="2" t="str">
        <f>IF(VLOOKUP(A830,'New Items'!A:B,2,FALSE)="New","Yes","No")</f>
        <v>Yes</v>
      </c>
      <c r="E830" s="2">
        <v>3</v>
      </c>
      <c r="F830" s="3">
        <v>6</v>
      </c>
      <c r="G830" s="3">
        <v>0.75</v>
      </c>
      <c r="H830" s="3">
        <v>2</v>
      </c>
      <c r="I830" s="3">
        <v>5.25</v>
      </c>
      <c r="J830" s="4">
        <v>0.88</v>
      </c>
      <c r="K830" s="2" t="str">
        <f t="shared" si="24"/>
        <v>Above Average</v>
      </c>
      <c r="L830" s="2" t="str">
        <f t="shared" si="25"/>
        <v>Standard</v>
      </c>
    </row>
    <row r="831" spans="1:12" x14ac:dyDescent="0.35">
      <c r="A831" s="2" t="s">
        <v>15</v>
      </c>
      <c r="B831" s="2" t="str">
        <f>IFERROR(VLOOKUP(A831,'Aug_2019Sales(Aggregated)'!A:C,3,0),"-")</f>
        <v>FITNESS</v>
      </c>
      <c r="C831" s="2" t="str">
        <f>IFERROR(VLOOKUP(A831,'Aug_2019Sales(Aggregated)'!A:D,4,0),"-")</f>
        <v>ACCESSORIES</v>
      </c>
      <c r="D831" s="2" t="str">
        <f>IF(VLOOKUP(A831,'New Items'!A:B,2,FALSE)="New","Yes","No")</f>
        <v>Yes</v>
      </c>
      <c r="E831" s="2">
        <v>1</v>
      </c>
      <c r="F831" s="3">
        <v>32</v>
      </c>
      <c r="G831" s="3">
        <v>5.5</v>
      </c>
      <c r="H831" s="3">
        <v>32</v>
      </c>
      <c r="I831" s="3">
        <v>26.5</v>
      </c>
      <c r="J831" s="4">
        <v>0.83</v>
      </c>
      <c r="K831" s="2" t="str">
        <f t="shared" si="24"/>
        <v>Above Average</v>
      </c>
      <c r="L831" s="2" t="str">
        <f t="shared" si="25"/>
        <v>Standard</v>
      </c>
    </row>
    <row r="832" spans="1:12" x14ac:dyDescent="0.35">
      <c r="A832" s="2" t="s">
        <v>97</v>
      </c>
      <c r="B832" s="2" t="str">
        <f>IFERROR(VLOOKUP(A832,'Aug_2019Sales(Aggregated)'!A:C,3,0),"-")</f>
        <v>-</v>
      </c>
      <c r="C832" s="2" t="str">
        <f>IFERROR(VLOOKUP(A832,'Aug_2019Sales(Aggregated)'!A:D,4,0),"-")</f>
        <v>-</v>
      </c>
      <c r="D832" s="2" t="str">
        <f>IF(VLOOKUP(A832,'New Items'!A:B,2,FALSE)="New","Yes","No")</f>
        <v>Yes</v>
      </c>
      <c r="E832" s="2">
        <v>1</v>
      </c>
      <c r="F832" s="3">
        <v>11</v>
      </c>
      <c r="G832" s="3">
        <v>2.6</v>
      </c>
      <c r="H832" s="3">
        <v>11</v>
      </c>
      <c r="I832" s="3">
        <v>8.4</v>
      </c>
      <c r="J832" s="4">
        <v>0.76</v>
      </c>
      <c r="K832" s="2" t="str">
        <f t="shared" si="24"/>
        <v>Above Average</v>
      </c>
      <c r="L832" s="2" t="str">
        <f t="shared" si="25"/>
        <v>Standard</v>
      </c>
    </row>
    <row r="833" spans="1:12" x14ac:dyDescent="0.35">
      <c r="A833" s="2" t="s">
        <v>98</v>
      </c>
      <c r="B833" s="2" t="str">
        <f>IFERROR(VLOOKUP(A833,'Aug_2019Sales(Aggregated)'!A:C,3,0),"-")</f>
        <v>AUTOMOTIVE</v>
      </c>
      <c r="C833" s="2" t="str">
        <f>IFERROR(VLOOKUP(A833,'Aug_2019Sales(Aggregated)'!A:D,4,0),"-")</f>
        <v>RINGS</v>
      </c>
      <c r="D833" s="2" t="str">
        <f>IF(VLOOKUP(A833,'New Items'!A:B,2,FALSE)="New","Yes","No")</f>
        <v>Yes</v>
      </c>
      <c r="E833" s="2">
        <v>3</v>
      </c>
      <c r="F833" s="3">
        <v>60</v>
      </c>
      <c r="G833" s="3">
        <v>23.82</v>
      </c>
      <c r="H833" s="3">
        <v>20</v>
      </c>
      <c r="I833" s="3">
        <v>36.18</v>
      </c>
      <c r="J833" s="4">
        <v>0.6</v>
      </c>
      <c r="K833" s="2" t="str">
        <f t="shared" si="24"/>
        <v>Above Average</v>
      </c>
      <c r="L833" s="2" t="str">
        <f t="shared" si="25"/>
        <v>Standard</v>
      </c>
    </row>
    <row r="834" spans="1:12" x14ac:dyDescent="0.35">
      <c r="A834" s="2" t="s">
        <v>16</v>
      </c>
      <c r="B834" s="2" t="str">
        <f>IFERROR(VLOOKUP(A834,'Aug_2019Sales(Aggregated)'!A:C,3,0),"-")</f>
        <v>ACCESSORIES</v>
      </c>
      <c r="C834" s="2" t="str">
        <f>IFERROR(VLOOKUP(A834,'Aug_2019Sales(Aggregated)'!A:D,4,0),"-")</f>
        <v>RINGS</v>
      </c>
      <c r="D834" s="2" t="str">
        <f>IF(VLOOKUP(A834,'New Items'!A:B,2,FALSE)="New","Yes","No")</f>
        <v>Yes</v>
      </c>
      <c r="E834" s="2">
        <v>1</v>
      </c>
      <c r="F834" s="3">
        <v>20</v>
      </c>
      <c r="G834" s="3">
        <v>4.5</v>
      </c>
      <c r="H834" s="3">
        <v>20</v>
      </c>
      <c r="I834" s="3">
        <v>15.5</v>
      </c>
      <c r="J834" s="4">
        <v>0.78</v>
      </c>
      <c r="K834" s="2" t="str">
        <f t="shared" si="24"/>
        <v>Above Average</v>
      </c>
      <c r="L834" s="2" t="str">
        <f t="shared" si="25"/>
        <v>Standard</v>
      </c>
    </row>
    <row r="835" spans="1:12" x14ac:dyDescent="0.35">
      <c r="A835" s="2" t="s">
        <v>17</v>
      </c>
      <c r="B835" s="2" t="str">
        <f>IFERROR(VLOOKUP(A835,'Aug_2019Sales(Aggregated)'!A:C,3,0),"-")</f>
        <v>AUTOMOTIVE</v>
      </c>
      <c r="C835" s="2" t="str">
        <f>IFERROR(VLOOKUP(A835,'Aug_2019Sales(Aggregated)'!A:D,4,0),"-")</f>
        <v>RINGS</v>
      </c>
      <c r="D835" s="2" t="str">
        <f>IF(VLOOKUP(A835,'New Items'!A:B,2,FALSE)="New","Yes","No")</f>
        <v>Yes</v>
      </c>
      <c r="E835" s="2">
        <v>4</v>
      </c>
      <c r="F835" s="3">
        <v>100</v>
      </c>
      <c r="G835" s="3">
        <v>24.8</v>
      </c>
      <c r="H835" s="3">
        <v>25</v>
      </c>
      <c r="I835" s="3">
        <v>75.2</v>
      </c>
      <c r="J835" s="4">
        <v>0.75</v>
      </c>
      <c r="K835" s="2" t="str">
        <f t="shared" ref="K835:K898" si="26">IF(I835&lt;AVERAGE(I:I),"Above Average","Average")</f>
        <v>Average</v>
      </c>
      <c r="L835" s="2" t="str">
        <f t="shared" ref="L835:L898" si="27">IF(H835&gt;100,"High Dollar","Standard")</f>
        <v>Standard</v>
      </c>
    </row>
    <row r="836" spans="1:12" x14ac:dyDescent="0.35">
      <c r="A836" s="2" t="s">
        <v>18</v>
      </c>
      <c r="B836" s="2" t="str">
        <f>IFERROR(VLOOKUP(A836,'Aug_2019Sales(Aggregated)'!A:C,3,0),"-")</f>
        <v>AUTOMOTIVE</v>
      </c>
      <c r="C836" s="2" t="str">
        <f>IFERROR(VLOOKUP(A836,'Aug_2019Sales(Aggregated)'!A:D,4,0),"-")</f>
        <v>RINGS</v>
      </c>
      <c r="D836" s="2" t="str">
        <f>IF(VLOOKUP(A836,'New Items'!A:B,2,FALSE)="New","Yes","No")</f>
        <v>Yes</v>
      </c>
      <c r="E836" s="2">
        <v>2</v>
      </c>
      <c r="F836" s="3">
        <v>50</v>
      </c>
      <c r="G836" s="3">
        <v>13.6</v>
      </c>
      <c r="H836" s="3">
        <v>25</v>
      </c>
      <c r="I836" s="3">
        <v>36.4</v>
      </c>
      <c r="J836" s="4">
        <v>0.73</v>
      </c>
      <c r="K836" s="2" t="str">
        <f t="shared" si="26"/>
        <v>Above Average</v>
      </c>
      <c r="L836" s="2" t="str">
        <f t="shared" si="27"/>
        <v>Standard</v>
      </c>
    </row>
    <row r="837" spans="1:12" x14ac:dyDescent="0.35">
      <c r="A837" s="2" t="s">
        <v>20</v>
      </c>
      <c r="B837" s="2" t="str">
        <f>IFERROR(VLOOKUP(A837,'Aug_2019Sales(Aggregated)'!A:C,3,0),"-")</f>
        <v>AUTOMOTIVE</v>
      </c>
      <c r="C837" s="2" t="str">
        <f>IFERROR(VLOOKUP(A837,'Aug_2019Sales(Aggregated)'!A:D,4,0),"-")</f>
        <v>RINGS</v>
      </c>
      <c r="D837" s="2" t="str">
        <f>IF(VLOOKUP(A837,'New Items'!A:B,2,FALSE)="New","Yes","No")</f>
        <v>Yes</v>
      </c>
      <c r="E837" s="2">
        <v>4</v>
      </c>
      <c r="F837" s="3">
        <v>88</v>
      </c>
      <c r="G837" s="3">
        <v>21</v>
      </c>
      <c r="H837" s="3">
        <v>22</v>
      </c>
      <c r="I837" s="3">
        <v>67</v>
      </c>
      <c r="J837" s="4">
        <v>0.76</v>
      </c>
      <c r="K837" s="2" t="str">
        <f t="shared" si="26"/>
        <v>Average</v>
      </c>
      <c r="L837" s="2" t="str">
        <f t="shared" si="27"/>
        <v>Standard</v>
      </c>
    </row>
    <row r="838" spans="1:12" x14ac:dyDescent="0.35">
      <c r="A838" s="2" t="s">
        <v>21</v>
      </c>
      <c r="B838" s="2" t="str">
        <f>IFERROR(VLOOKUP(A838,'Aug_2019Sales(Aggregated)'!A:C,3,0),"-")</f>
        <v>AUTOMOTIVE</v>
      </c>
      <c r="C838" s="2" t="str">
        <f>IFERROR(VLOOKUP(A838,'Aug_2019Sales(Aggregated)'!A:D,4,0),"-")</f>
        <v>RINGS</v>
      </c>
      <c r="D838" s="2" t="str">
        <f>IF(VLOOKUP(A838,'New Items'!A:B,2,FALSE)="New","Yes","No")</f>
        <v>Yes</v>
      </c>
      <c r="E838" s="2">
        <v>3</v>
      </c>
      <c r="F838" s="3">
        <v>66</v>
      </c>
      <c r="G838" s="3">
        <v>19.05</v>
      </c>
      <c r="H838" s="3">
        <v>22</v>
      </c>
      <c r="I838" s="3">
        <v>46.95</v>
      </c>
      <c r="J838" s="4">
        <v>0.71</v>
      </c>
      <c r="K838" s="2" t="str">
        <f t="shared" si="26"/>
        <v>Above Average</v>
      </c>
      <c r="L838" s="2" t="str">
        <f t="shared" si="27"/>
        <v>Standard</v>
      </c>
    </row>
    <row r="839" spans="1:12" x14ac:dyDescent="0.35">
      <c r="A839" s="2" t="s">
        <v>22</v>
      </c>
      <c r="B839" s="2" t="str">
        <f>IFERROR(VLOOKUP(A839,'Aug_2019Sales(Aggregated)'!A:C,3,0),"-")</f>
        <v>SLEEPWEAR</v>
      </c>
      <c r="C839" s="2" t="str">
        <f>IFERROR(VLOOKUP(A839,'Aug_2019Sales(Aggregated)'!A:D,4,0),"-")</f>
        <v>INTIMATES</v>
      </c>
      <c r="D839" s="2" t="str">
        <f>IF(VLOOKUP(A839,'New Items'!A:B,2,FALSE)="New","Yes","No")</f>
        <v>Yes</v>
      </c>
      <c r="E839" s="2">
        <v>1</v>
      </c>
      <c r="F839" s="3">
        <v>18</v>
      </c>
      <c r="G839" s="3">
        <v>5.4</v>
      </c>
      <c r="H839" s="3">
        <v>18</v>
      </c>
      <c r="I839" s="3">
        <v>12.6</v>
      </c>
      <c r="J839" s="4">
        <v>0.7</v>
      </c>
      <c r="K839" s="2" t="str">
        <f t="shared" si="26"/>
        <v>Above Average</v>
      </c>
      <c r="L839" s="2" t="str">
        <f t="shared" si="27"/>
        <v>Standard</v>
      </c>
    </row>
    <row r="840" spans="1:12" x14ac:dyDescent="0.35">
      <c r="A840" s="2" t="s">
        <v>23</v>
      </c>
      <c r="B840" s="2" t="str">
        <f>IFERROR(VLOOKUP(A840,'Aug_2019Sales(Aggregated)'!A:C,3,0),"-")</f>
        <v>ESSENTIALS</v>
      </c>
      <c r="C840" s="2" t="str">
        <f>IFERROR(VLOOKUP(A840,'Aug_2019Sales(Aggregated)'!A:D,4,0),"-")</f>
        <v>ORAL CARE</v>
      </c>
      <c r="D840" s="2" t="str">
        <f>IF(VLOOKUP(A840,'New Items'!A:B,2,FALSE)="New","Yes","No")</f>
        <v>Yes</v>
      </c>
      <c r="E840" s="2">
        <v>1</v>
      </c>
      <c r="F840" s="3">
        <v>14</v>
      </c>
      <c r="G840" s="3">
        <v>2.75</v>
      </c>
      <c r="H840" s="3">
        <v>14</v>
      </c>
      <c r="I840" s="3">
        <v>11.25</v>
      </c>
      <c r="J840" s="4">
        <v>0.8</v>
      </c>
      <c r="K840" s="2" t="str">
        <f t="shared" si="26"/>
        <v>Above Average</v>
      </c>
      <c r="L840" s="2" t="str">
        <f t="shared" si="27"/>
        <v>Standard</v>
      </c>
    </row>
    <row r="841" spans="1:12" x14ac:dyDescent="0.35">
      <c r="A841" s="2" t="s">
        <v>136</v>
      </c>
      <c r="B841" s="2" t="str">
        <f>IFERROR(VLOOKUP(A841,'Aug_2019Sales(Aggregated)'!A:C,3,0),"-")</f>
        <v>AUTOMOTIVE</v>
      </c>
      <c r="C841" s="2" t="str">
        <f>IFERROR(VLOOKUP(A841,'Aug_2019Sales(Aggregated)'!A:D,4,0),"-")</f>
        <v>RINGS</v>
      </c>
      <c r="D841" s="2" t="str">
        <f>IF(VLOOKUP(A841,'New Items'!A:B,2,FALSE)="New","Yes","No")</f>
        <v>Yes</v>
      </c>
      <c r="E841" s="2">
        <v>12</v>
      </c>
      <c r="F841" s="3">
        <v>96</v>
      </c>
      <c r="G841" s="3">
        <v>21</v>
      </c>
      <c r="H841" s="3">
        <v>8</v>
      </c>
      <c r="I841" s="3">
        <v>75</v>
      </c>
      <c r="J841" s="4">
        <v>0.78</v>
      </c>
      <c r="K841" s="2" t="str">
        <f t="shared" si="26"/>
        <v>Average</v>
      </c>
      <c r="L841" s="2" t="str">
        <f t="shared" si="27"/>
        <v>Standard</v>
      </c>
    </row>
    <row r="842" spans="1:12" x14ac:dyDescent="0.35">
      <c r="A842" s="2" t="s">
        <v>24</v>
      </c>
      <c r="B842" s="2" t="str">
        <f>IFERROR(VLOOKUP(A842,'Aug_2019Sales(Aggregated)'!A:C,3,0),"-")</f>
        <v>ACCESSORIES</v>
      </c>
      <c r="C842" s="2" t="str">
        <f>IFERROR(VLOOKUP(A842,'Aug_2019Sales(Aggregated)'!A:D,4,0),"-")</f>
        <v>RINGS</v>
      </c>
      <c r="D842" s="2" t="str">
        <f>IF(VLOOKUP(A842,'New Items'!A:B,2,FALSE)="New","Yes","No")</f>
        <v>Yes</v>
      </c>
      <c r="E842" s="2">
        <v>3</v>
      </c>
      <c r="F842" s="3">
        <v>45</v>
      </c>
      <c r="G842" s="3">
        <v>8.85</v>
      </c>
      <c r="H842" s="3">
        <v>15</v>
      </c>
      <c r="I842" s="3">
        <v>36.15</v>
      </c>
      <c r="J842" s="4">
        <v>0.8</v>
      </c>
      <c r="K842" s="2" t="str">
        <f t="shared" si="26"/>
        <v>Above Average</v>
      </c>
      <c r="L842" s="2" t="str">
        <f t="shared" si="27"/>
        <v>Standard</v>
      </c>
    </row>
    <row r="843" spans="1:12" x14ac:dyDescent="0.35">
      <c r="A843" s="2" t="s">
        <v>25</v>
      </c>
      <c r="B843" s="2" t="str">
        <f>IFERROR(VLOOKUP(A843,'Aug_2019Sales(Aggregated)'!A:C,3,0),"-")</f>
        <v>-</v>
      </c>
      <c r="C843" s="2" t="str">
        <f>IFERROR(VLOOKUP(A843,'Aug_2019Sales(Aggregated)'!A:D,4,0),"-")</f>
        <v>-</v>
      </c>
      <c r="D843" s="2" t="str">
        <f>IF(VLOOKUP(A843,'New Items'!A:B,2,FALSE)="New","Yes","No")</f>
        <v>Yes</v>
      </c>
      <c r="E843" s="2">
        <v>1</v>
      </c>
      <c r="F843" s="3">
        <v>36</v>
      </c>
      <c r="G843" s="3">
        <v>7.95</v>
      </c>
      <c r="H843" s="3">
        <v>36</v>
      </c>
      <c r="I843" s="3">
        <v>28.05</v>
      </c>
      <c r="J843" s="4">
        <v>0.78</v>
      </c>
      <c r="K843" s="2" t="str">
        <f t="shared" si="26"/>
        <v>Above Average</v>
      </c>
      <c r="L843" s="2" t="str">
        <f t="shared" si="27"/>
        <v>Standard</v>
      </c>
    </row>
    <row r="844" spans="1:12" x14ac:dyDescent="0.35">
      <c r="A844" s="2" t="s">
        <v>99</v>
      </c>
      <c r="B844" s="2" t="str">
        <f>IFERROR(VLOOKUP(A844,'Aug_2019Sales(Aggregated)'!A:C,3,0),"-")</f>
        <v>GEAR</v>
      </c>
      <c r="C844" s="2" t="str">
        <f>IFERROR(VLOOKUP(A844,'Aug_2019Sales(Aggregated)'!A:D,4,0),"-")</f>
        <v>OUTERWEAR</v>
      </c>
      <c r="D844" s="2" t="str">
        <f>IF(VLOOKUP(A844,'New Items'!A:B,2,FALSE)="New","Yes","No")</f>
        <v>Yes</v>
      </c>
      <c r="E844" s="2">
        <v>3</v>
      </c>
      <c r="F844" s="3">
        <v>30</v>
      </c>
      <c r="G844" s="3">
        <v>6.15</v>
      </c>
      <c r="H844" s="3">
        <v>10</v>
      </c>
      <c r="I844" s="3">
        <v>23.85</v>
      </c>
      <c r="J844" s="4">
        <v>0.8</v>
      </c>
      <c r="K844" s="2" t="str">
        <f t="shared" si="26"/>
        <v>Above Average</v>
      </c>
      <c r="L844" s="2" t="str">
        <f t="shared" si="27"/>
        <v>Standard</v>
      </c>
    </row>
    <row r="845" spans="1:12" x14ac:dyDescent="0.35">
      <c r="A845" s="2" t="s">
        <v>137</v>
      </c>
      <c r="B845" s="2" t="str">
        <f>IFERROR(VLOOKUP(A845,'Aug_2019Sales(Aggregated)'!A:C,3,0),"-")</f>
        <v>-</v>
      </c>
      <c r="C845" s="2" t="str">
        <f>IFERROR(VLOOKUP(A845,'Aug_2019Sales(Aggregated)'!A:D,4,0),"-")</f>
        <v>-</v>
      </c>
      <c r="D845" s="2" t="str">
        <f>IF(VLOOKUP(A845,'New Items'!A:B,2,FALSE)="New","Yes","No")</f>
        <v>Yes</v>
      </c>
      <c r="E845" s="2">
        <v>1</v>
      </c>
      <c r="F845" s="3">
        <v>19</v>
      </c>
      <c r="G845" s="3">
        <v>4.5</v>
      </c>
      <c r="H845" s="3">
        <v>19</v>
      </c>
      <c r="I845" s="3">
        <v>14.5</v>
      </c>
      <c r="J845" s="4">
        <v>0.76</v>
      </c>
      <c r="K845" s="2" t="str">
        <f t="shared" si="26"/>
        <v>Above Average</v>
      </c>
      <c r="L845" s="2" t="str">
        <f t="shared" si="27"/>
        <v>Standard</v>
      </c>
    </row>
    <row r="846" spans="1:12" x14ac:dyDescent="0.35">
      <c r="A846" s="2" t="s">
        <v>100</v>
      </c>
      <c r="B846" s="2" t="str">
        <f>IFERROR(VLOOKUP(A846,'Aug_2019Sales(Aggregated)'!A:C,3,0),"-")</f>
        <v>SLEEPWEAR</v>
      </c>
      <c r="C846" s="2" t="str">
        <f>IFERROR(VLOOKUP(A846,'Aug_2019Sales(Aggregated)'!A:D,4,0),"-")</f>
        <v>INTIMATES</v>
      </c>
      <c r="D846" s="2" t="str">
        <f>IF(VLOOKUP(A846,'New Items'!A:B,2,FALSE)="New","Yes","No")</f>
        <v>Yes</v>
      </c>
      <c r="E846" s="2">
        <v>2</v>
      </c>
      <c r="F846" s="3">
        <v>24</v>
      </c>
      <c r="G846" s="3">
        <v>5.98</v>
      </c>
      <c r="H846" s="3">
        <v>12</v>
      </c>
      <c r="I846" s="3">
        <v>18.02</v>
      </c>
      <c r="J846" s="4">
        <v>0.75</v>
      </c>
      <c r="K846" s="2" t="str">
        <f t="shared" si="26"/>
        <v>Above Average</v>
      </c>
      <c r="L846" s="2" t="str">
        <f t="shared" si="27"/>
        <v>Standard</v>
      </c>
    </row>
    <row r="847" spans="1:12" x14ac:dyDescent="0.35">
      <c r="A847" s="2" t="s">
        <v>27</v>
      </c>
      <c r="B847" s="2" t="str">
        <f>IFERROR(VLOOKUP(A847,'Aug_2019Sales(Aggregated)'!A:C,3,0),"-")</f>
        <v>SLEEPWEAR</v>
      </c>
      <c r="C847" s="2" t="str">
        <f>IFERROR(VLOOKUP(A847,'Aug_2019Sales(Aggregated)'!A:D,4,0),"-")</f>
        <v>INTIMATES</v>
      </c>
      <c r="D847" s="2" t="str">
        <f>IF(VLOOKUP(A847,'New Items'!A:B,2,FALSE)="New","Yes","No")</f>
        <v>Yes</v>
      </c>
      <c r="E847" s="2">
        <v>2</v>
      </c>
      <c r="F847" s="3">
        <v>30</v>
      </c>
      <c r="G847" s="3">
        <v>5.9</v>
      </c>
      <c r="H847" s="3">
        <v>15</v>
      </c>
      <c r="I847" s="3">
        <v>24.1</v>
      </c>
      <c r="J847" s="4">
        <v>0.8</v>
      </c>
      <c r="K847" s="2" t="str">
        <f t="shared" si="26"/>
        <v>Above Average</v>
      </c>
      <c r="L847" s="2" t="str">
        <f t="shared" si="27"/>
        <v>Standard</v>
      </c>
    </row>
    <row r="848" spans="1:12" x14ac:dyDescent="0.35">
      <c r="A848" s="2" t="s">
        <v>163</v>
      </c>
      <c r="B848" s="2" t="str">
        <f>IFERROR(VLOOKUP(A848,'Aug_2019Sales(Aggregated)'!A:C,3,0),"-")</f>
        <v>SLEEPWEAR</v>
      </c>
      <c r="C848" s="2" t="str">
        <f>IFERROR(VLOOKUP(A848,'Aug_2019Sales(Aggregated)'!A:D,4,0),"-")</f>
        <v>INTIMATES</v>
      </c>
      <c r="D848" s="2" t="str">
        <f>IF(VLOOKUP(A848,'New Items'!A:B,2,FALSE)="New","Yes","No")</f>
        <v>Yes</v>
      </c>
      <c r="E848" s="2">
        <v>2</v>
      </c>
      <c r="F848" s="3">
        <v>30</v>
      </c>
      <c r="G848" s="3">
        <v>7.5</v>
      </c>
      <c r="H848" s="3">
        <v>15</v>
      </c>
      <c r="I848" s="3">
        <v>22.5</v>
      </c>
      <c r="J848" s="4">
        <v>0.75</v>
      </c>
      <c r="K848" s="2" t="str">
        <f t="shared" si="26"/>
        <v>Above Average</v>
      </c>
      <c r="L848" s="2" t="str">
        <f t="shared" si="27"/>
        <v>Standard</v>
      </c>
    </row>
    <row r="849" spans="1:12" x14ac:dyDescent="0.35">
      <c r="A849" s="2" t="s">
        <v>28</v>
      </c>
      <c r="B849" s="2" t="str">
        <f>IFERROR(VLOOKUP(A849,'Aug_2019Sales(Aggregated)'!A:C,3,0),"-")</f>
        <v>FITNESS</v>
      </c>
      <c r="C849" s="2" t="str">
        <f>IFERROR(VLOOKUP(A849,'Aug_2019Sales(Aggregated)'!A:D,4,0),"-")</f>
        <v>CYCLING</v>
      </c>
      <c r="D849" s="2" t="str">
        <f>IF(VLOOKUP(A849,'New Items'!A:B,2,FALSE)="New","Yes","No")</f>
        <v>Yes</v>
      </c>
      <c r="E849" s="2">
        <v>2</v>
      </c>
      <c r="F849" s="3">
        <v>798</v>
      </c>
      <c r="G849" s="3">
        <v>238</v>
      </c>
      <c r="H849" s="3">
        <v>399</v>
      </c>
      <c r="I849" s="3">
        <v>560</v>
      </c>
      <c r="J849" s="4">
        <v>0.7</v>
      </c>
      <c r="K849" s="2" t="str">
        <f t="shared" si="26"/>
        <v>Average</v>
      </c>
      <c r="L849" s="2" t="str">
        <f t="shared" si="27"/>
        <v>High Dollar</v>
      </c>
    </row>
    <row r="850" spans="1:12" x14ac:dyDescent="0.35">
      <c r="A850" s="2" t="s">
        <v>194</v>
      </c>
      <c r="B850" s="2" t="str">
        <f>IFERROR(VLOOKUP(A850,'Aug_2019Sales(Aggregated)'!A:C,3,0),"-")</f>
        <v>FITNESS</v>
      </c>
      <c r="C850" s="2" t="str">
        <f>IFERROR(VLOOKUP(A850,'Aug_2019Sales(Aggregated)'!A:D,4,0),"-")</f>
        <v>CYCLING</v>
      </c>
      <c r="D850" s="2" t="str">
        <f>IF(VLOOKUP(A850,'New Items'!A:B,2,FALSE)="New","Yes","No")</f>
        <v>Yes</v>
      </c>
      <c r="E850" s="2">
        <v>1</v>
      </c>
      <c r="F850" s="3">
        <v>85</v>
      </c>
      <c r="G850" s="3">
        <v>24</v>
      </c>
      <c r="H850" s="3">
        <v>85</v>
      </c>
      <c r="I850" s="3">
        <v>61</v>
      </c>
      <c r="J850" s="4">
        <v>0.72</v>
      </c>
      <c r="K850" s="2" t="str">
        <f t="shared" si="26"/>
        <v>Average</v>
      </c>
      <c r="L850" s="2" t="str">
        <f t="shared" si="27"/>
        <v>Standard</v>
      </c>
    </row>
    <row r="851" spans="1:12" x14ac:dyDescent="0.35">
      <c r="A851" s="2" t="s">
        <v>102</v>
      </c>
      <c r="B851" s="2" t="str">
        <f>IFERROR(VLOOKUP(A851,'Aug_2019Sales(Aggregated)'!A:C,3,0),"-")</f>
        <v>FITNESS</v>
      </c>
      <c r="C851" s="2" t="str">
        <f>IFERROR(VLOOKUP(A851,'Aug_2019Sales(Aggregated)'!A:D,4,0),"-")</f>
        <v>CYCLING</v>
      </c>
      <c r="D851" s="2" t="str">
        <f>IF(VLOOKUP(A851,'New Items'!A:B,2,FALSE)="New","Yes","No")</f>
        <v>Yes</v>
      </c>
      <c r="E851" s="2">
        <v>1</v>
      </c>
      <c r="F851" s="3">
        <v>495</v>
      </c>
      <c r="G851" s="3">
        <v>172</v>
      </c>
      <c r="H851" s="3">
        <v>495</v>
      </c>
      <c r="I851" s="3">
        <v>323</v>
      </c>
      <c r="J851" s="4">
        <v>0.65</v>
      </c>
      <c r="K851" s="2" t="str">
        <f t="shared" si="26"/>
        <v>Average</v>
      </c>
      <c r="L851" s="2" t="str">
        <f t="shared" si="27"/>
        <v>High Dollar</v>
      </c>
    </row>
    <row r="852" spans="1:12" x14ac:dyDescent="0.35">
      <c r="A852" s="2" t="s">
        <v>31</v>
      </c>
      <c r="B852" s="2" t="str">
        <f>IFERROR(VLOOKUP(A852,'Aug_2019Sales(Aggregated)'!A:C,3,0),"-")</f>
        <v>-</v>
      </c>
      <c r="C852" s="2" t="str">
        <f>IFERROR(VLOOKUP(A852,'Aug_2019Sales(Aggregated)'!A:D,4,0),"-")</f>
        <v>-</v>
      </c>
      <c r="D852" s="2" t="str">
        <f>IF(VLOOKUP(A852,'New Items'!A:B,2,FALSE)="New","Yes","No")</f>
        <v>Yes</v>
      </c>
      <c r="E852" s="2">
        <v>1</v>
      </c>
      <c r="F852" s="3">
        <v>649</v>
      </c>
      <c r="G852" s="3">
        <v>241.75</v>
      </c>
      <c r="H852" s="3">
        <v>649</v>
      </c>
      <c r="I852" s="3">
        <v>407.25</v>
      </c>
      <c r="J852" s="4">
        <v>0.63</v>
      </c>
      <c r="K852" s="2" t="str">
        <f t="shared" si="26"/>
        <v>Average</v>
      </c>
      <c r="L852" s="2" t="str">
        <f t="shared" si="27"/>
        <v>High Dollar</v>
      </c>
    </row>
    <row r="853" spans="1:12" x14ac:dyDescent="0.35">
      <c r="A853" s="2" t="s">
        <v>103</v>
      </c>
      <c r="B853" s="2" t="str">
        <f>IFERROR(VLOOKUP(A853,'Aug_2019Sales(Aggregated)'!A:C,3,0),"-")</f>
        <v>ACCESSORIES</v>
      </c>
      <c r="C853" s="2" t="str">
        <f>IFERROR(VLOOKUP(A853,'Aug_2019Sales(Aggregated)'!A:D,4,0),"-")</f>
        <v>IMPULSE</v>
      </c>
      <c r="D853" s="2" t="str">
        <f>IF(VLOOKUP(A853,'New Items'!A:B,2,FALSE)="New","Yes","No")</f>
        <v>Yes</v>
      </c>
      <c r="E853" s="2">
        <v>1</v>
      </c>
      <c r="F853" s="3">
        <v>65</v>
      </c>
      <c r="G853" s="3">
        <v>12</v>
      </c>
      <c r="H853" s="3">
        <v>65</v>
      </c>
      <c r="I853" s="3">
        <v>53</v>
      </c>
      <c r="J853" s="4">
        <v>0.82</v>
      </c>
      <c r="K853" s="2" t="str">
        <f t="shared" si="26"/>
        <v>Above Average</v>
      </c>
      <c r="L853" s="2" t="str">
        <f t="shared" si="27"/>
        <v>Standard</v>
      </c>
    </row>
    <row r="854" spans="1:12" x14ac:dyDescent="0.35">
      <c r="A854" s="2" t="s">
        <v>139</v>
      </c>
      <c r="B854" s="2" t="str">
        <f>IFERROR(VLOOKUP(A854,'Aug_2019Sales(Aggregated)'!A:C,3,0),"-")</f>
        <v>ACCESSORIES</v>
      </c>
      <c r="C854" s="2" t="str">
        <f>IFERROR(VLOOKUP(A854,'Aug_2019Sales(Aggregated)'!A:D,4,0),"-")</f>
        <v>IMPULSE</v>
      </c>
      <c r="D854" s="2" t="str">
        <f>IF(VLOOKUP(A854,'New Items'!A:B,2,FALSE)="New","Yes","No")</f>
        <v>Yes</v>
      </c>
      <c r="E854" s="2">
        <v>1</v>
      </c>
      <c r="F854" s="3">
        <v>75</v>
      </c>
      <c r="G854" s="3">
        <v>18.95</v>
      </c>
      <c r="H854" s="3">
        <v>75</v>
      </c>
      <c r="I854" s="3">
        <v>56.05</v>
      </c>
      <c r="J854" s="4">
        <v>0.75</v>
      </c>
      <c r="K854" s="2" t="str">
        <f t="shared" si="26"/>
        <v>Average</v>
      </c>
      <c r="L854" s="2" t="str">
        <f t="shared" si="27"/>
        <v>Standard</v>
      </c>
    </row>
    <row r="855" spans="1:12" x14ac:dyDescent="0.35">
      <c r="A855" s="2" t="s">
        <v>33</v>
      </c>
      <c r="B855" s="2" t="str">
        <f>IFERROR(VLOOKUP(A855,'Aug_2019Sales(Aggregated)'!A:C,3,0),"-")</f>
        <v>ACCESSORIES</v>
      </c>
      <c r="C855" s="2" t="str">
        <f>IFERROR(VLOOKUP(A855,'Aug_2019Sales(Aggregated)'!A:D,4,0),"-")</f>
        <v>IMPULSE</v>
      </c>
      <c r="D855" s="2" t="str">
        <f>IF(VLOOKUP(A855,'New Items'!A:B,2,FALSE)="New","Yes","No")</f>
        <v>Yes</v>
      </c>
      <c r="E855" s="2">
        <v>2</v>
      </c>
      <c r="F855" s="3">
        <v>218</v>
      </c>
      <c r="G855" s="3">
        <v>66.3</v>
      </c>
      <c r="H855" s="3">
        <v>109</v>
      </c>
      <c r="I855" s="3">
        <v>151.69999999999999</v>
      </c>
      <c r="J855" s="4">
        <v>0.7</v>
      </c>
      <c r="K855" s="2" t="str">
        <f t="shared" si="26"/>
        <v>Average</v>
      </c>
      <c r="L855" s="2" t="str">
        <f t="shared" si="27"/>
        <v>High Dollar</v>
      </c>
    </row>
    <row r="856" spans="1:12" x14ac:dyDescent="0.35">
      <c r="A856" s="2" t="s">
        <v>149</v>
      </c>
      <c r="B856" s="2" t="str">
        <f>IFERROR(VLOOKUP(A856,'Aug_2019Sales(Aggregated)'!A:C,3,0),"-")</f>
        <v>ACCESSORIES</v>
      </c>
      <c r="C856" s="2" t="str">
        <f>IFERROR(VLOOKUP(A856,'Aug_2019Sales(Aggregated)'!A:D,4,0),"-")</f>
        <v>IMPULSE</v>
      </c>
      <c r="D856" s="2" t="str">
        <f>IF(VLOOKUP(A856,'New Items'!A:B,2,FALSE)="New","Yes","No")</f>
        <v>Yes</v>
      </c>
      <c r="E856" s="2">
        <v>2</v>
      </c>
      <c r="F856" s="3">
        <v>44</v>
      </c>
      <c r="G856" s="3">
        <v>11.2</v>
      </c>
      <c r="H856" s="3">
        <v>22</v>
      </c>
      <c r="I856" s="3">
        <v>32.799999999999997</v>
      </c>
      <c r="J856" s="4">
        <v>0.75</v>
      </c>
      <c r="K856" s="2" t="str">
        <f t="shared" si="26"/>
        <v>Above Average</v>
      </c>
      <c r="L856" s="2" t="str">
        <f t="shared" si="27"/>
        <v>Standard</v>
      </c>
    </row>
    <row r="857" spans="1:12" x14ac:dyDescent="0.35">
      <c r="A857" s="2" t="s">
        <v>34</v>
      </c>
      <c r="B857" s="2" t="str">
        <f>IFERROR(VLOOKUP(A857,'Aug_2019Sales(Aggregated)'!A:C,3,0),"-")</f>
        <v>ACCESSORIES</v>
      </c>
      <c r="C857" s="2" t="str">
        <f>IFERROR(VLOOKUP(A857,'Aug_2019Sales(Aggregated)'!A:D,4,0),"-")</f>
        <v>BELTS</v>
      </c>
      <c r="D857" s="2" t="str">
        <f>IF(VLOOKUP(A857,'New Items'!A:B,2,FALSE)="New","Yes","No")</f>
        <v>Yes</v>
      </c>
      <c r="E857" s="2">
        <v>1</v>
      </c>
      <c r="F857" s="3">
        <v>39</v>
      </c>
      <c r="G857" s="3">
        <v>10.85</v>
      </c>
      <c r="H857" s="3">
        <v>39</v>
      </c>
      <c r="I857" s="3">
        <v>28.15</v>
      </c>
      <c r="J857" s="4">
        <v>0.72</v>
      </c>
      <c r="K857" s="2" t="str">
        <f t="shared" si="26"/>
        <v>Above Average</v>
      </c>
      <c r="L857" s="2" t="str">
        <f t="shared" si="27"/>
        <v>Standard</v>
      </c>
    </row>
    <row r="858" spans="1:12" x14ac:dyDescent="0.35">
      <c r="A858" s="2" t="s">
        <v>35</v>
      </c>
      <c r="B858" s="2" t="str">
        <f>IFERROR(VLOOKUP(A858,'Aug_2019Sales(Aggregated)'!A:C,3,0),"-")</f>
        <v>ACCESSORIES</v>
      </c>
      <c r="C858" s="2" t="str">
        <f>IFERROR(VLOOKUP(A858,'Aug_2019Sales(Aggregated)'!A:D,4,0),"-")</f>
        <v>BELTS</v>
      </c>
      <c r="D858" s="2" t="str">
        <f>IF(VLOOKUP(A858,'New Items'!A:B,2,FALSE)="New","Yes","No")</f>
        <v>Yes</v>
      </c>
      <c r="E858" s="2">
        <v>1</v>
      </c>
      <c r="F858" s="3">
        <v>36</v>
      </c>
      <c r="G858" s="3">
        <v>11</v>
      </c>
      <c r="H858" s="3">
        <v>36</v>
      </c>
      <c r="I858" s="3">
        <v>25</v>
      </c>
      <c r="J858" s="4">
        <v>0.69</v>
      </c>
      <c r="K858" s="2" t="str">
        <f t="shared" si="26"/>
        <v>Above Average</v>
      </c>
      <c r="L858" s="2" t="str">
        <f t="shared" si="27"/>
        <v>Standard</v>
      </c>
    </row>
    <row r="859" spans="1:12" x14ac:dyDescent="0.35">
      <c r="A859" s="2" t="s">
        <v>36</v>
      </c>
      <c r="B859" s="2" t="str">
        <f>IFERROR(VLOOKUP(A859,'Aug_2019Sales(Aggregated)'!A:C,3,0),"-")</f>
        <v>-</v>
      </c>
      <c r="C859" s="2" t="str">
        <f>IFERROR(VLOOKUP(A859,'Aug_2019Sales(Aggregated)'!A:D,4,0),"-")</f>
        <v>-</v>
      </c>
      <c r="D859" s="2" t="str">
        <f>IF(VLOOKUP(A859,'New Items'!A:B,2,FALSE)="New","Yes","No")</f>
        <v>Yes</v>
      </c>
      <c r="E859" s="2">
        <v>1</v>
      </c>
      <c r="F859" s="3">
        <v>35</v>
      </c>
      <c r="G859" s="3">
        <v>5.65</v>
      </c>
      <c r="H859" s="3">
        <v>35</v>
      </c>
      <c r="I859" s="3">
        <v>29.35</v>
      </c>
      <c r="J859" s="4">
        <v>0.84</v>
      </c>
      <c r="K859" s="2" t="str">
        <f t="shared" si="26"/>
        <v>Above Average</v>
      </c>
      <c r="L859" s="2" t="str">
        <f t="shared" si="27"/>
        <v>Standard</v>
      </c>
    </row>
    <row r="860" spans="1:12" x14ac:dyDescent="0.35">
      <c r="A860" s="2" t="s">
        <v>36</v>
      </c>
      <c r="B860" s="2" t="str">
        <f>IFERROR(VLOOKUP(A860,'Aug_2019Sales(Aggregated)'!A:C,3,0),"-")</f>
        <v>-</v>
      </c>
      <c r="C860" s="2" t="str">
        <f>IFERROR(VLOOKUP(A860,'Aug_2019Sales(Aggregated)'!A:D,4,0),"-")</f>
        <v>-</v>
      </c>
      <c r="D860" s="2" t="str">
        <f>IF(VLOOKUP(A860,'New Items'!A:B,2,FALSE)="New","Yes","No")</f>
        <v>Yes</v>
      </c>
      <c r="E860" s="2">
        <v>1</v>
      </c>
      <c r="F860" s="3">
        <v>35</v>
      </c>
      <c r="G860" s="3">
        <v>5.65</v>
      </c>
      <c r="H860" s="3">
        <v>35</v>
      </c>
      <c r="I860" s="3">
        <v>29.35</v>
      </c>
      <c r="J860" s="4">
        <v>0.84</v>
      </c>
      <c r="K860" s="2" t="str">
        <f t="shared" si="26"/>
        <v>Above Average</v>
      </c>
      <c r="L860" s="2" t="str">
        <f t="shared" si="27"/>
        <v>Standard</v>
      </c>
    </row>
    <row r="861" spans="1:12" x14ac:dyDescent="0.35">
      <c r="A861" s="2" t="s">
        <v>38</v>
      </c>
      <c r="B861" s="2" t="str">
        <f>IFERROR(VLOOKUP(A861,'Aug_2019Sales(Aggregated)'!A:C,3,0),"-")</f>
        <v>-</v>
      </c>
      <c r="C861" s="2" t="str">
        <f>IFERROR(VLOOKUP(A861,'Aug_2019Sales(Aggregated)'!A:D,4,0),"-")</f>
        <v>-</v>
      </c>
      <c r="D861" s="2" t="str">
        <f>IF(VLOOKUP(A861,'New Items'!A:B,2,FALSE)="New","Yes","No")</f>
        <v>Yes</v>
      </c>
      <c r="E861" s="2">
        <v>2</v>
      </c>
      <c r="F861" s="3">
        <v>32</v>
      </c>
      <c r="G861" s="3">
        <v>7.4</v>
      </c>
      <c r="H861" s="3">
        <v>16</v>
      </c>
      <c r="I861" s="3">
        <v>24.6</v>
      </c>
      <c r="J861" s="4">
        <v>0.77</v>
      </c>
      <c r="K861" s="2" t="str">
        <f t="shared" si="26"/>
        <v>Above Average</v>
      </c>
      <c r="L861" s="2" t="str">
        <f t="shared" si="27"/>
        <v>Standard</v>
      </c>
    </row>
    <row r="862" spans="1:12" x14ac:dyDescent="0.35">
      <c r="A862" s="2" t="s">
        <v>42</v>
      </c>
      <c r="B862" s="2" t="str">
        <f>IFERROR(VLOOKUP(A862,'Aug_2019Sales(Aggregated)'!A:C,3,0),"-")</f>
        <v>ACCESSORIES</v>
      </c>
      <c r="C862" s="2" t="str">
        <f>IFERROR(VLOOKUP(A862,'Aug_2019Sales(Aggregated)'!A:D,4,0),"-")</f>
        <v>IMPULSE</v>
      </c>
      <c r="D862" s="2" t="str">
        <f>IF(VLOOKUP(A862,'New Items'!A:B,2,FALSE)="New","Yes","No")</f>
        <v>Yes</v>
      </c>
      <c r="E862" s="2">
        <v>1</v>
      </c>
      <c r="F862" s="3">
        <v>29</v>
      </c>
      <c r="G862" s="3">
        <v>11.35</v>
      </c>
      <c r="H862" s="3">
        <v>29</v>
      </c>
      <c r="I862" s="3">
        <v>17.649999999999999</v>
      </c>
      <c r="J862" s="4">
        <v>0.61</v>
      </c>
      <c r="K862" s="2" t="str">
        <f t="shared" si="26"/>
        <v>Above Average</v>
      </c>
      <c r="L862" s="2" t="str">
        <f t="shared" si="27"/>
        <v>Standard</v>
      </c>
    </row>
    <row r="863" spans="1:12" x14ac:dyDescent="0.35">
      <c r="A863" s="2" t="s">
        <v>43</v>
      </c>
      <c r="B863" s="2" t="str">
        <f>IFERROR(VLOOKUP(A863,'Aug_2019Sales(Aggregated)'!A:C,3,0),"-")</f>
        <v>ACCESSORIES</v>
      </c>
      <c r="C863" s="2" t="str">
        <f>IFERROR(VLOOKUP(A863,'Aug_2019Sales(Aggregated)'!A:D,4,0),"-")</f>
        <v>IMPULSE</v>
      </c>
      <c r="D863" s="2" t="str">
        <f>IF(VLOOKUP(A863,'New Items'!A:B,2,FALSE)="New","Yes","No")</f>
        <v>Yes</v>
      </c>
      <c r="E863" s="2">
        <v>2</v>
      </c>
      <c r="F863" s="3">
        <v>70</v>
      </c>
      <c r="G863" s="3">
        <v>24</v>
      </c>
      <c r="H863" s="3">
        <v>35</v>
      </c>
      <c r="I863" s="3">
        <v>46</v>
      </c>
      <c r="J863" s="4">
        <v>0.66</v>
      </c>
      <c r="K863" s="2" t="str">
        <f t="shared" si="26"/>
        <v>Above Average</v>
      </c>
      <c r="L863" s="2" t="str">
        <f t="shared" si="27"/>
        <v>Standard</v>
      </c>
    </row>
    <row r="864" spans="1:12" x14ac:dyDescent="0.35">
      <c r="A864" s="2" t="s">
        <v>44</v>
      </c>
      <c r="B864" s="2" t="str">
        <f>IFERROR(VLOOKUP(A864,'Aug_2019Sales(Aggregated)'!A:C,3,0),"-")</f>
        <v>FITNESS</v>
      </c>
      <c r="C864" s="2" t="str">
        <f>IFERROR(VLOOKUP(A864,'Aug_2019Sales(Aggregated)'!A:D,4,0),"-")</f>
        <v>APPAREL</v>
      </c>
      <c r="D864" s="2" t="str">
        <f>IF(VLOOKUP(A864,'New Items'!A:B,2,FALSE)="New","Yes","No")</f>
        <v>Yes</v>
      </c>
      <c r="E864" s="2">
        <v>1</v>
      </c>
      <c r="F864" s="3">
        <v>99</v>
      </c>
      <c r="G864" s="3">
        <v>32</v>
      </c>
      <c r="H864" s="3">
        <v>99</v>
      </c>
      <c r="I864" s="3">
        <v>67</v>
      </c>
      <c r="J864" s="4">
        <v>0.68</v>
      </c>
      <c r="K864" s="2" t="str">
        <f t="shared" si="26"/>
        <v>Average</v>
      </c>
      <c r="L864" s="2" t="str">
        <f t="shared" si="27"/>
        <v>Standard</v>
      </c>
    </row>
    <row r="865" spans="1:12" x14ac:dyDescent="0.35">
      <c r="A865" s="2" t="s">
        <v>152</v>
      </c>
      <c r="B865" s="2" t="str">
        <f>IFERROR(VLOOKUP(A865,'Aug_2019Sales(Aggregated)'!A:C,3,0),"-")</f>
        <v>FITNESS</v>
      </c>
      <c r="C865" s="2" t="str">
        <f>IFERROR(VLOOKUP(A865,'Aug_2019Sales(Aggregated)'!A:D,4,0),"-")</f>
        <v>APPAREL</v>
      </c>
      <c r="D865" s="2" t="str">
        <f>IF(VLOOKUP(A865,'New Items'!A:B,2,FALSE)="New","Yes","No")</f>
        <v>Yes</v>
      </c>
      <c r="E865" s="2">
        <v>5</v>
      </c>
      <c r="F865" s="3">
        <v>595</v>
      </c>
      <c r="G865" s="3">
        <v>187.5</v>
      </c>
      <c r="H865" s="3">
        <v>119</v>
      </c>
      <c r="I865" s="3">
        <v>407.5</v>
      </c>
      <c r="J865" s="4">
        <v>0.68</v>
      </c>
      <c r="K865" s="2" t="str">
        <f t="shared" si="26"/>
        <v>Average</v>
      </c>
      <c r="L865" s="2" t="str">
        <f t="shared" si="27"/>
        <v>High Dollar</v>
      </c>
    </row>
    <row r="866" spans="1:12" x14ac:dyDescent="0.35">
      <c r="A866" s="2" t="s">
        <v>184</v>
      </c>
      <c r="B866" s="2" t="str">
        <f>IFERROR(VLOOKUP(A866,'Aug_2019Sales(Aggregated)'!A:C,3,0),"-")</f>
        <v>DISC</v>
      </c>
      <c r="C866" s="2" t="str">
        <f>IFERROR(VLOOKUP(A866,'Aug_2019Sales(Aggregated)'!A:D,4,0),"-")</f>
        <v>DISC</v>
      </c>
      <c r="D866" s="2" t="str">
        <f>IF(VLOOKUP(A866,'New Items'!A:B,2,FALSE)="New","Yes","No")</f>
        <v>Yes</v>
      </c>
      <c r="E866" s="2">
        <v>1</v>
      </c>
      <c r="F866" s="3">
        <v>60</v>
      </c>
      <c r="G866" s="3">
        <v>22</v>
      </c>
      <c r="H866" s="3">
        <v>60</v>
      </c>
      <c r="I866" s="3">
        <v>38</v>
      </c>
      <c r="J866" s="4">
        <v>0.63</v>
      </c>
      <c r="K866" s="2" t="str">
        <f t="shared" si="26"/>
        <v>Above Average</v>
      </c>
      <c r="L866" s="2" t="str">
        <f t="shared" si="27"/>
        <v>Standard</v>
      </c>
    </row>
    <row r="867" spans="1:12" x14ac:dyDescent="0.35">
      <c r="A867" s="2" t="s">
        <v>45</v>
      </c>
      <c r="B867" s="2" t="str">
        <f>IFERROR(VLOOKUP(A867,'Aug_2019Sales(Aggregated)'!A:C,3,0),"-")</f>
        <v>-</v>
      </c>
      <c r="C867" s="2" t="str">
        <f>IFERROR(VLOOKUP(A867,'Aug_2019Sales(Aggregated)'!A:D,4,0),"-")</f>
        <v>-</v>
      </c>
      <c r="D867" s="2" t="str">
        <f>IF(VLOOKUP(A867,'New Items'!A:B,2,FALSE)="New","Yes","No")</f>
        <v>Yes</v>
      </c>
      <c r="E867" s="2">
        <v>3</v>
      </c>
      <c r="F867" s="3">
        <v>237</v>
      </c>
      <c r="G867" s="3">
        <v>90</v>
      </c>
      <c r="H867" s="3">
        <v>79</v>
      </c>
      <c r="I867" s="3">
        <v>147</v>
      </c>
      <c r="J867" s="4">
        <v>0.62</v>
      </c>
      <c r="K867" s="2" t="str">
        <f t="shared" si="26"/>
        <v>Average</v>
      </c>
      <c r="L867" s="2" t="str">
        <f t="shared" si="27"/>
        <v>Standard</v>
      </c>
    </row>
    <row r="868" spans="1:12" x14ac:dyDescent="0.35">
      <c r="A868" s="2" t="s">
        <v>46</v>
      </c>
      <c r="B868" s="2" t="str">
        <f>IFERROR(VLOOKUP(A868,'Aug_2019Sales(Aggregated)'!A:C,3,0),"-")</f>
        <v>FITNESS</v>
      </c>
      <c r="C868" s="2" t="str">
        <f>IFERROR(VLOOKUP(A868,'Aug_2019Sales(Aggregated)'!A:D,4,0),"-")</f>
        <v>APPAREL</v>
      </c>
      <c r="D868" s="2" t="str">
        <f>IF(VLOOKUP(A868,'New Items'!A:B,2,FALSE)="New","Yes","No")</f>
        <v>Yes</v>
      </c>
      <c r="E868" s="2">
        <v>2</v>
      </c>
      <c r="F868" s="3">
        <v>250</v>
      </c>
      <c r="G868" s="3">
        <v>96</v>
      </c>
      <c r="H868" s="3">
        <v>125</v>
      </c>
      <c r="I868" s="3">
        <v>154</v>
      </c>
      <c r="J868" s="4">
        <v>0.62</v>
      </c>
      <c r="K868" s="2" t="str">
        <f t="shared" si="26"/>
        <v>Average</v>
      </c>
      <c r="L868" s="2" t="str">
        <f t="shared" si="27"/>
        <v>High Dollar</v>
      </c>
    </row>
    <row r="869" spans="1:12" x14ac:dyDescent="0.35">
      <c r="A869" s="2" t="s">
        <v>107</v>
      </c>
      <c r="B869" s="2" t="str">
        <f>IFERROR(VLOOKUP(A869,'Aug_2019Sales(Aggregated)'!A:C,3,0),"-")</f>
        <v>ACCESSORIES</v>
      </c>
      <c r="C869" s="2" t="str">
        <f>IFERROR(VLOOKUP(A869,'Aug_2019Sales(Aggregated)'!A:D,4,0),"-")</f>
        <v>RINGS</v>
      </c>
      <c r="D869" s="2" t="str">
        <f>IF(VLOOKUP(A869,'New Items'!A:B,2,FALSE)="New","Yes","No")</f>
        <v>Yes</v>
      </c>
      <c r="E869" s="2">
        <v>5</v>
      </c>
      <c r="F869" s="3">
        <v>90</v>
      </c>
      <c r="G869" s="3">
        <v>20</v>
      </c>
      <c r="H869" s="3">
        <v>18</v>
      </c>
      <c r="I869" s="3">
        <v>70</v>
      </c>
      <c r="J869" s="4">
        <v>0.78</v>
      </c>
      <c r="K869" s="2" t="str">
        <f t="shared" si="26"/>
        <v>Average</v>
      </c>
      <c r="L869" s="2" t="str">
        <f t="shared" si="27"/>
        <v>Standard</v>
      </c>
    </row>
    <row r="870" spans="1:12" x14ac:dyDescent="0.35">
      <c r="A870" s="2" t="s">
        <v>47</v>
      </c>
      <c r="B870" s="2" t="str">
        <f>IFERROR(VLOOKUP(A870,'Aug_2019Sales(Aggregated)'!A:C,3,0),"-")</f>
        <v>-</v>
      </c>
      <c r="C870" s="2" t="str">
        <f>IFERROR(VLOOKUP(A870,'Aug_2019Sales(Aggregated)'!A:D,4,0),"-")</f>
        <v>-</v>
      </c>
      <c r="D870" s="2" t="str">
        <f>IF(VLOOKUP(A870,'New Items'!A:B,2,FALSE)="New","Yes","No")</f>
        <v>Yes</v>
      </c>
      <c r="E870" s="2">
        <v>2</v>
      </c>
      <c r="F870" s="3">
        <v>58</v>
      </c>
      <c r="G870" s="3">
        <v>16.579999999999998</v>
      </c>
      <c r="H870" s="3">
        <v>29</v>
      </c>
      <c r="I870" s="3">
        <v>41.42</v>
      </c>
      <c r="J870" s="4">
        <v>0.71</v>
      </c>
      <c r="K870" s="2" t="str">
        <f t="shared" si="26"/>
        <v>Above Average</v>
      </c>
      <c r="L870" s="2" t="str">
        <f t="shared" si="27"/>
        <v>Standard</v>
      </c>
    </row>
    <row r="871" spans="1:12" x14ac:dyDescent="0.35">
      <c r="A871" s="2" t="s">
        <v>48</v>
      </c>
      <c r="B871" s="2" t="str">
        <f>IFERROR(VLOOKUP(A871,'Aug_2019Sales(Aggregated)'!A:C,3,0),"-")</f>
        <v>GEAR</v>
      </c>
      <c r="C871" s="2" t="str">
        <f>IFERROR(VLOOKUP(A871,'Aug_2019Sales(Aggregated)'!A:D,4,0),"-")</f>
        <v>OUTERWEAR</v>
      </c>
      <c r="D871" s="2" t="str">
        <f>IF(VLOOKUP(A871,'New Items'!A:B,2,FALSE)="New","Yes","No")</f>
        <v>Yes</v>
      </c>
      <c r="E871" s="2">
        <v>1</v>
      </c>
      <c r="F871" s="3">
        <v>59</v>
      </c>
      <c r="G871" s="3">
        <v>13.24</v>
      </c>
      <c r="H871" s="3">
        <v>59</v>
      </c>
      <c r="I871" s="3">
        <v>45.76</v>
      </c>
      <c r="J871" s="4">
        <v>0.78</v>
      </c>
      <c r="K871" s="2" t="str">
        <f t="shared" si="26"/>
        <v>Above Average</v>
      </c>
      <c r="L871" s="2" t="str">
        <f t="shared" si="27"/>
        <v>Standard</v>
      </c>
    </row>
    <row r="872" spans="1:12" x14ac:dyDescent="0.35">
      <c r="A872" s="2" t="s">
        <v>108</v>
      </c>
      <c r="B872" s="2" t="str">
        <f>IFERROR(VLOOKUP(A872,'Aug_2019Sales(Aggregated)'!A:C,3,0),"-")</f>
        <v>FITNESS</v>
      </c>
      <c r="C872" s="2" t="str">
        <f>IFERROR(VLOOKUP(A872,'Aug_2019Sales(Aggregated)'!A:D,4,0),"-")</f>
        <v>WEIGHTS</v>
      </c>
      <c r="D872" s="2" t="str">
        <f>IF(VLOOKUP(A872,'New Items'!A:B,2,FALSE)="New","Yes","No")</f>
        <v>Yes</v>
      </c>
      <c r="E872" s="2">
        <v>2</v>
      </c>
      <c r="F872" s="3">
        <v>138</v>
      </c>
      <c r="G872" s="3">
        <v>30</v>
      </c>
      <c r="H872" s="3">
        <v>69</v>
      </c>
      <c r="I872" s="3">
        <v>108</v>
      </c>
      <c r="J872" s="4">
        <v>0.78</v>
      </c>
      <c r="K872" s="2" t="str">
        <f t="shared" si="26"/>
        <v>Average</v>
      </c>
      <c r="L872" s="2" t="str">
        <f t="shared" si="27"/>
        <v>Standard</v>
      </c>
    </row>
    <row r="873" spans="1:12" x14ac:dyDescent="0.35">
      <c r="A873" s="2" t="s">
        <v>109</v>
      </c>
      <c r="B873" s="2" t="str">
        <f>IFERROR(VLOOKUP(A873,'Aug_2019Sales(Aggregated)'!A:C,3,0),"-")</f>
        <v>SLEEPWEAR</v>
      </c>
      <c r="C873" s="2" t="str">
        <f>IFERROR(VLOOKUP(A873,'Aug_2019Sales(Aggregated)'!A:D,4,0),"-")</f>
        <v>INTIMATES</v>
      </c>
      <c r="D873" s="2" t="str">
        <f>IF(VLOOKUP(A873,'New Items'!A:B,2,FALSE)="New","Yes","No")</f>
        <v>Yes</v>
      </c>
      <c r="E873" s="2">
        <v>1</v>
      </c>
      <c r="F873" s="3">
        <v>19</v>
      </c>
      <c r="G873" s="3">
        <v>6</v>
      </c>
      <c r="H873" s="3">
        <v>19</v>
      </c>
      <c r="I873" s="3">
        <v>13</v>
      </c>
      <c r="J873" s="4">
        <v>0.68</v>
      </c>
      <c r="K873" s="2" t="str">
        <f t="shared" si="26"/>
        <v>Above Average</v>
      </c>
      <c r="L873" s="2" t="str">
        <f t="shared" si="27"/>
        <v>Standard</v>
      </c>
    </row>
    <row r="874" spans="1:12" x14ac:dyDescent="0.35">
      <c r="A874" s="2" t="s">
        <v>179</v>
      </c>
      <c r="B874" s="2" t="str">
        <f>IFERROR(VLOOKUP(A874,'Aug_2019Sales(Aggregated)'!A:C,3,0),"-")</f>
        <v>SLEEPWEAR</v>
      </c>
      <c r="C874" s="2" t="str">
        <f>IFERROR(VLOOKUP(A874,'Aug_2019Sales(Aggregated)'!A:D,4,0),"-")</f>
        <v>INTIMATES</v>
      </c>
      <c r="D874" s="2" t="str">
        <f>IF(VLOOKUP(A874,'New Items'!A:B,2,FALSE)="New","Yes","No")</f>
        <v>Yes</v>
      </c>
      <c r="E874" s="2">
        <v>2</v>
      </c>
      <c r="F874" s="3">
        <v>50</v>
      </c>
      <c r="G874" s="3">
        <v>14.7</v>
      </c>
      <c r="H874" s="3">
        <v>25</v>
      </c>
      <c r="I874" s="3">
        <v>35.299999999999997</v>
      </c>
      <c r="J874" s="4">
        <v>0.71</v>
      </c>
      <c r="K874" s="2" t="str">
        <f t="shared" si="26"/>
        <v>Above Average</v>
      </c>
      <c r="L874" s="2" t="str">
        <f t="shared" si="27"/>
        <v>Standard</v>
      </c>
    </row>
    <row r="875" spans="1:12" x14ac:dyDescent="0.35">
      <c r="A875" s="2" t="s">
        <v>164</v>
      </c>
      <c r="B875" s="2" t="str">
        <f>IFERROR(VLOOKUP(A875,'Aug_2019Sales(Aggregated)'!A:C,3,0),"-")</f>
        <v>FITNESS</v>
      </c>
      <c r="C875" s="2" t="str">
        <f>IFERROR(VLOOKUP(A875,'Aug_2019Sales(Aggregated)'!A:D,4,0),"-")</f>
        <v>APPAREL</v>
      </c>
      <c r="D875" s="2" t="str">
        <f>IF(VLOOKUP(A875,'New Items'!A:B,2,FALSE)="New","Yes","No")</f>
        <v>Yes</v>
      </c>
      <c r="E875" s="2">
        <v>1</v>
      </c>
      <c r="F875" s="3">
        <v>69</v>
      </c>
      <c r="G875" s="3">
        <v>18</v>
      </c>
      <c r="H875" s="3">
        <v>69</v>
      </c>
      <c r="I875" s="3">
        <v>51</v>
      </c>
      <c r="J875" s="4">
        <v>0.74</v>
      </c>
      <c r="K875" s="2" t="str">
        <f t="shared" si="26"/>
        <v>Above Average</v>
      </c>
      <c r="L875" s="2" t="str">
        <f t="shared" si="27"/>
        <v>Standard</v>
      </c>
    </row>
    <row r="876" spans="1:12" x14ac:dyDescent="0.35">
      <c r="A876" s="2" t="s">
        <v>195</v>
      </c>
      <c r="B876" s="2" t="str">
        <f>IFERROR(VLOOKUP(A876,'Aug_2019Sales(Aggregated)'!A:C,3,0),"-")</f>
        <v>-</v>
      </c>
      <c r="C876" s="2" t="str">
        <f>IFERROR(VLOOKUP(A876,'Aug_2019Sales(Aggregated)'!A:D,4,0),"-")</f>
        <v>-</v>
      </c>
      <c r="D876" s="2" t="str">
        <f>IF(VLOOKUP(A876,'New Items'!A:B,2,FALSE)="New","Yes","No")</f>
        <v>Yes</v>
      </c>
      <c r="E876" s="2">
        <v>1</v>
      </c>
      <c r="F876" s="3">
        <v>400</v>
      </c>
      <c r="G876" s="3">
        <v>135</v>
      </c>
      <c r="H876" s="3">
        <v>400</v>
      </c>
      <c r="I876" s="3">
        <v>265</v>
      </c>
      <c r="J876" s="4">
        <v>0.66</v>
      </c>
      <c r="K876" s="2" t="str">
        <f t="shared" si="26"/>
        <v>Average</v>
      </c>
      <c r="L876" s="2" t="str">
        <f t="shared" si="27"/>
        <v>High Dollar</v>
      </c>
    </row>
    <row r="877" spans="1:12" x14ac:dyDescent="0.35">
      <c r="A877" s="2" t="s">
        <v>50</v>
      </c>
      <c r="B877" s="2" t="str">
        <f>IFERROR(VLOOKUP(A877,'Aug_2019Sales(Aggregated)'!A:C,3,0),"-")</f>
        <v>-</v>
      </c>
      <c r="C877" s="2" t="str">
        <f>IFERROR(VLOOKUP(A877,'Aug_2019Sales(Aggregated)'!A:D,4,0),"-")</f>
        <v>-</v>
      </c>
      <c r="D877" s="2" t="str">
        <f>IF(VLOOKUP(A877,'New Items'!A:B,2,FALSE)="New","Yes","No")</f>
        <v>Yes</v>
      </c>
      <c r="E877" s="2">
        <v>1</v>
      </c>
      <c r="F877" s="3">
        <v>29</v>
      </c>
      <c r="G877" s="3">
        <v>7.2</v>
      </c>
      <c r="H877" s="3">
        <v>29</v>
      </c>
      <c r="I877" s="3">
        <v>21.8</v>
      </c>
      <c r="J877" s="4">
        <v>0.75</v>
      </c>
      <c r="K877" s="2" t="str">
        <f t="shared" si="26"/>
        <v>Above Average</v>
      </c>
      <c r="L877" s="2" t="str">
        <f t="shared" si="27"/>
        <v>Standard</v>
      </c>
    </row>
    <row r="878" spans="1:12" x14ac:dyDescent="0.35">
      <c r="A878" s="2" t="s">
        <v>50</v>
      </c>
      <c r="B878" s="2" t="str">
        <f>IFERROR(VLOOKUP(A878,'Aug_2019Sales(Aggregated)'!A:C,3,0),"-")</f>
        <v>-</v>
      </c>
      <c r="C878" s="2" t="str">
        <f>IFERROR(VLOOKUP(A878,'Aug_2019Sales(Aggregated)'!A:D,4,0),"-")</f>
        <v>-</v>
      </c>
      <c r="D878" s="2" t="str">
        <f>IF(VLOOKUP(A878,'New Items'!A:B,2,FALSE)="New","Yes","No")</f>
        <v>Yes</v>
      </c>
      <c r="E878" s="2">
        <v>1</v>
      </c>
      <c r="F878" s="3">
        <v>29</v>
      </c>
      <c r="G878" s="3">
        <v>7.2</v>
      </c>
      <c r="H878" s="3">
        <v>29</v>
      </c>
      <c r="I878" s="3">
        <v>21.8</v>
      </c>
      <c r="J878" s="4">
        <v>0.75</v>
      </c>
      <c r="K878" s="2" t="str">
        <f t="shared" si="26"/>
        <v>Above Average</v>
      </c>
      <c r="L878" s="2" t="str">
        <f t="shared" si="27"/>
        <v>Standard</v>
      </c>
    </row>
    <row r="879" spans="1:12" x14ac:dyDescent="0.35">
      <c r="A879" s="2" t="s">
        <v>50</v>
      </c>
      <c r="B879" s="2" t="str">
        <f>IFERROR(VLOOKUP(A879,'Aug_2019Sales(Aggregated)'!A:C,3,0),"-")</f>
        <v>-</v>
      </c>
      <c r="C879" s="2" t="str">
        <f>IFERROR(VLOOKUP(A879,'Aug_2019Sales(Aggregated)'!A:D,4,0),"-")</f>
        <v>-</v>
      </c>
      <c r="D879" s="2" t="str">
        <f>IF(VLOOKUP(A879,'New Items'!A:B,2,FALSE)="New","Yes","No")</f>
        <v>Yes</v>
      </c>
      <c r="E879" s="2">
        <v>1</v>
      </c>
      <c r="F879" s="3">
        <v>33.049999999999997</v>
      </c>
      <c r="G879" s="3">
        <v>7.2</v>
      </c>
      <c r="H879" s="3">
        <v>33.049999999999997</v>
      </c>
      <c r="I879" s="3">
        <v>25.85</v>
      </c>
      <c r="J879" s="4">
        <v>0.78</v>
      </c>
      <c r="K879" s="2" t="str">
        <f t="shared" si="26"/>
        <v>Above Average</v>
      </c>
      <c r="L879" s="2" t="str">
        <f t="shared" si="27"/>
        <v>Standard</v>
      </c>
    </row>
    <row r="880" spans="1:12" x14ac:dyDescent="0.35">
      <c r="A880" s="2" t="s">
        <v>112</v>
      </c>
      <c r="B880" s="2" t="str">
        <f>IFERROR(VLOOKUP(A880,'Aug_2019Sales(Aggregated)'!A:C,3,0),"-")</f>
        <v>ELECTRO</v>
      </c>
      <c r="C880" s="2" t="str">
        <f>IFERROR(VLOOKUP(A880,'Aug_2019Sales(Aggregated)'!A:D,4,0),"-")</f>
        <v>AUDIO</v>
      </c>
      <c r="D880" s="2" t="str">
        <f>IF(VLOOKUP(A880,'New Items'!A:B,2,FALSE)="New","Yes","No")</f>
        <v>Yes</v>
      </c>
      <c r="E880" s="2">
        <v>2</v>
      </c>
      <c r="F880" s="3">
        <v>50</v>
      </c>
      <c r="G880" s="3">
        <v>9.5</v>
      </c>
      <c r="H880" s="3">
        <v>25</v>
      </c>
      <c r="I880" s="3">
        <v>40.5</v>
      </c>
      <c r="J880" s="4">
        <v>0.81</v>
      </c>
      <c r="K880" s="2" t="str">
        <f t="shared" si="26"/>
        <v>Above Average</v>
      </c>
      <c r="L880" s="2" t="str">
        <f t="shared" si="27"/>
        <v>Standard</v>
      </c>
    </row>
    <row r="881" spans="1:12" x14ac:dyDescent="0.35">
      <c r="A881" s="2" t="s">
        <v>51</v>
      </c>
      <c r="B881" s="2" t="str">
        <f>IFERROR(VLOOKUP(A881,'Aug_2019Sales(Aggregated)'!A:C,3,0),"-")</f>
        <v>ACCESSORIES</v>
      </c>
      <c r="C881" s="2" t="str">
        <f>IFERROR(VLOOKUP(A881,'Aug_2019Sales(Aggregated)'!A:D,4,0),"-")</f>
        <v>IMPULSE</v>
      </c>
      <c r="D881" s="2" t="str">
        <f>IF(VLOOKUP(A881,'New Items'!A:B,2,FALSE)="New","Yes","No")</f>
        <v>Yes</v>
      </c>
      <c r="E881" s="2">
        <v>2</v>
      </c>
      <c r="F881" s="3">
        <v>198</v>
      </c>
      <c r="G881" s="3">
        <v>48</v>
      </c>
      <c r="H881" s="3">
        <v>99</v>
      </c>
      <c r="I881" s="3">
        <v>150</v>
      </c>
      <c r="J881" s="4">
        <v>0.76</v>
      </c>
      <c r="K881" s="2" t="str">
        <f t="shared" si="26"/>
        <v>Average</v>
      </c>
      <c r="L881" s="2" t="str">
        <f t="shared" si="27"/>
        <v>Standard</v>
      </c>
    </row>
    <row r="882" spans="1:12" x14ac:dyDescent="0.35">
      <c r="A882" s="2" t="s">
        <v>113</v>
      </c>
      <c r="B882" s="2" t="str">
        <f>IFERROR(VLOOKUP(A882,'Aug_2019Sales(Aggregated)'!A:C,3,0),"-")</f>
        <v>ESSENTIALS</v>
      </c>
      <c r="C882" s="2" t="str">
        <f>IFERROR(VLOOKUP(A882,'Aug_2019Sales(Aggregated)'!A:D,4,0),"-")</f>
        <v>BODY CARE</v>
      </c>
      <c r="D882" s="2" t="str">
        <f>IF(VLOOKUP(A882,'New Items'!A:B,2,FALSE)="New","Yes","No")</f>
        <v>Yes</v>
      </c>
      <c r="E882" s="2">
        <v>3</v>
      </c>
      <c r="F882" s="3">
        <v>24</v>
      </c>
      <c r="G882" s="3">
        <v>5.55</v>
      </c>
      <c r="H882" s="3">
        <v>8</v>
      </c>
      <c r="I882" s="3">
        <v>18.45</v>
      </c>
      <c r="J882" s="4">
        <v>0.77</v>
      </c>
      <c r="K882" s="2" t="str">
        <f t="shared" si="26"/>
        <v>Above Average</v>
      </c>
      <c r="L882" s="2" t="str">
        <f t="shared" si="27"/>
        <v>Standard</v>
      </c>
    </row>
    <row r="883" spans="1:12" x14ac:dyDescent="0.35">
      <c r="A883" s="2" t="s">
        <v>53</v>
      </c>
      <c r="B883" s="2" t="str">
        <f>IFERROR(VLOOKUP(A883,'Aug_2019Sales(Aggregated)'!A:C,3,0),"-")</f>
        <v>-</v>
      </c>
      <c r="C883" s="2" t="str">
        <f>IFERROR(VLOOKUP(A883,'Aug_2019Sales(Aggregated)'!A:D,4,0),"-")</f>
        <v>-</v>
      </c>
      <c r="D883" s="2" t="str">
        <f>IF(VLOOKUP(A883,'New Items'!A:B,2,FALSE)="New","Yes","No")</f>
        <v>Yes</v>
      </c>
      <c r="E883" s="2">
        <v>1</v>
      </c>
      <c r="F883" s="3">
        <v>25</v>
      </c>
      <c r="G883" s="3">
        <v>7.4</v>
      </c>
      <c r="H883" s="3">
        <v>25</v>
      </c>
      <c r="I883" s="3">
        <v>17.600000000000001</v>
      </c>
      <c r="J883" s="4">
        <v>0.7</v>
      </c>
      <c r="K883" s="2" t="str">
        <f t="shared" si="26"/>
        <v>Above Average</v>
      </c>
      <c r="L883" s="2" t="str">
        <f t="shared" si="27"/>
        <v>Standard</v>
      </c>
    </row>
    <row r="884" spans="1:12" x14ac:dyDescent="0.35">
      <c r="A884" s="2" t="s">
        <v>53</v>
      </c>
      <c r="B884" s="2" t="str">
        <f>IFERROR(VLOOKUP(A884,'Aug_2019Sales(Aggregated)'!A:C,3,0),"-")</f>
        <v>-</v>
      </c>
      <c r="C884" s="2" t="str">
        <f>IFERROR(VLOOKUP(A884,'Aug_2019Sales(Aggregated)'!A:D,4,0),"-")</f>
        <v>-</v>
      </c>
      <c r="D884" s="2" t="str">
        <f>IF(VLOOKUP(A884,'New Items'!A:B,2,FALSE)="New","Yes","No")</f>
        <v>Yes</v>
      </c>
      <c r="E884" s="2">
        <v>1</v>
      </c>
      <c r="F884" s="3">
        <v>40</v>
      </c>
      <c r="G884" s="3">
        <v>14.8</v>
      </c>
      <c r="H884" s="3">
        <v>40</v>
      </c>
      <c r="I884" s="3">
        <v>25.2</v>
      </c>
      <c r="J884" s="4">
        <v>0.63</v>
      </c>
      <c r="K884" s="2" t="str">
        <f t="shared" si="26"/>
        <v>Above Average</v>
      </c>
      <c r="L884" s="2" t="str">
        <f t="shared" si="27"/>
        <v>Standard</v>
      </c>
    </row>
    <row r="885" spans="1:12" x14ac:dyDescent="0.35">
      <c r="A885" s="2" t="s">
        <v>54</v>
      </c>
      <c r="B885" s="2" t="str">
        <f>IFERROR(VLOOKUP(A885,'Aug_2019Sales(Aggregated)'!A:C,3,0),"-")</f>
        <v>-</v>
      </c>
      <c r="C885" s="2" t="str">
        <f>IFERROR(VLOOKUP(A885,'Aug_2019Sales(Aggregated)'!A:D,4,0),"-")</f>
        <v>-</v>
      </c>
      <c r="D885" s="2" t="str">
        <f>IF(VLOOKUP(A885,'New Items'!A:B,2,FALSE)="New","Yes","No")</f>
        <v>Yes</v>
      </c>
      <c r="E885" s="2">
        <v>1</v>
      </c>
      <c r="F885" s="3">
        <v>10</v>
      </c>
      <c r="G885" s="3">
        <v>3</v>
      </c>
      <c r="H885" s="3">
        <v>10</v>
      </c>
      <c r="I885" s="3">
        <v>7</v>
      </c>
      <c r="J885" s="4">
        <v>0.7</v>
      </c>
      <c r="K885" s="2" t="str">
        <f t="shared" si="26"/>
        <v>Above Average</v>
      </c>
      <c r="L885" s="2" t="str">
        <f t="shared" si="27"/>
        <v>Standard</v>
      </c>
    </row>
    <row r="886" spans="1:12" x14ac:dyDescent="0.35">
      <c r="A886" s="2" t="s">
        <v>54</v>
      </c>
      <c r="B886" s="2" t="str">
        <f>IFERROR(VLOOKUP(A886,'Aug_2019Sales(Aggregated)'!A:C,3,0),"-")</f>
        <v>-</v>
      </c>
      <c r="C886" s="2" t="str">
        <f>IFERROR(VLOOKUP(A886,'Aug_2019Sales(Aggregated)'!A:D,4,0),"-")</f>
        <v>-</v>
      </c>
      <c r="D886" s="2" t="str">
        <f>IF(VLOOKUP(A886,'New Items'!A:B,2,FALSE)="New","Yes","No")</f>
        <v>Yes</v>
      </c>
      <c r="E886" s="2">
        <v>4</v>
      </c>
      <c r="F886" s="3">
        <v>60</v>
      </c>
      <c r="G886" s="3">
        <v>14.6</v>
      </c>
      <c r="H886" s="3">
        <v>15</v>
      </c>
      <c r="I886" s="3">
        <v>45.4</v>
      </c>
      <c r="J886" s="4">
        <v>0.76</v>
      </c>
      <c r="K886" s="2" t="str">
        <f t="shared" si="26"/>
        <v>Above Average</v>
      </c>
      <c r="L886" s="2" t="str">
        <f t="shared" si="27"/>
        <v>Standard</v>
      </c>
    </row>
    <row r="887" spans="1:12" x14ac:dyDescent="0.35">
      <c r="A887" s="2" t="s">
        <v>54</v>
      </c>
      <c r="B887" s="2" t="str">
        <f>IFERROR(VLOOKUP(A887,'Aug_2019Sales(Aggregated)'!A:C,3,0),"-")</f>
        <v>-</v>
      </c>
      <c r="C887" s="2" t="str">
        <f>IFERROR(VLOOKUP(A887,'Aug_2019Sales(Aggregated)'!A:D,4,0),"-")</f>
        <v>-</v>
      </c>
      <c r="D887" s="2" t="str">
        <f>IF(VLOOKUP(A887,'New Items'!A:B,2,FALSE)="New","Yes","No")</f>
        <v>Yes</v>
      </c>
      <c r="E887" s="2">
        <v>4</v>
      </c>
      <c r="F887" s="3">
        <v>100</v>
      </c>
      <c r="G887" s="3">
        <v>29.2</v>
      </c>
      <c r="H887" s="3">
        <v>25</v>
      </c>
      <c r="I887" s="3">
        <v>70.8</v>
      </c>
      <c r="J887" s="4">
        <v>0.71</v>
      </c>
      <c r="K887" s="2" t="str">
        <f t="shared" si="26"/>
        <v>Average</v>
      </c>
      <c r="L887" s="2" t="str">
        <f t="shared" si="27"/>
        <v>Standard</v>
      </c>
    </row>
    <row r="888" spans="1:12" x14ac:dyDescent="0.35">
      <c r="A888" s="2" t="s">
        <v>55</v>
      </c>
      <c r="B888" s="2" t="str">
        <f>IFERROR(VLOOKUP(A888,'Aug_2019Sales(Aggregated)'!A:C,3,0),"-")</f>
        <v>-</v>
      </c>
      <c r="C888" s="2" t="str">
        <f>IFERROR(VLOOKUP(A888,'Aug_2019Sales(Aggregated)'!A:D,4,0),"-")</f>
        <v>-</v>
      </c>
      <c r="D888" s="2" t="str">
        <f>IF(VLOOKUP(A888,'New Items'!A:B,2,FALSE)="New","Yes","No")</f>
        <v>Yes</v>
      </c>
      <c r="E888" s="2">
        <v>6</v>
      </c>
      <c r="F888" s="3">
        <v>120</v>
      </c>
      <c r="G888" s="3">
        <v>35.4</v>
      </c>
      <c r="H888" s="3">
        <v>20</v>
      </c>
      <c r="I888" s="3">
        <v>84.6</v>
      </c>
      <c r="J888" s="4">
        <v>0.71</v>
      </c>
      <c r="K888" s="2" t="str">
        <f t="shared" si="26"/>
        <v>Average</v>
      </c>
      <c r="L888" s="2" t="str">
        <f t="shared" si="27"/>
        <v>Standard</v>
      </c>
    </row>
    <row r="889" spans="1:12" x14ac:dyDescent="0.35">
      <c r="A889" s="2" t="s">
        <v>55</v>
      </c>
      <c r="B889" s="2" t="str">
        <f>IFERROR(VLOOKUP(A889,'Aug_2019Sales(Aggregated)'!A:C,3,0),"-")</f>
        <v>-</v>
      </c>
      <c r="C889" s="2" t="str">
        <f>IFERROR(VLOOKUP(A889,'Aug_2019Sales(Aggregated)'!A:D,4,0),"-")</f>
        <v>-</v>
      </c>
      <c r="D889" s="2" t="str">
        <f>IF(VLOOKUP(A889,'New Items'!A:B,2,FALSE)="New","Yes","No")</f>
        <v>Yes</v>
      </c>
      <c r="E889" s="2">
        <v>2</v>
      </c>
      <c r="F889" s="3">
        <v>70</v>
      </c>
      <c r="G889" s="3">
        <v>23.6</v>
      </c>
      <c r="H889" s="3">
        <v>35</v>
      </c>
      <c r="I889" s="3">
        <v>46.4</v>
      </c>
      <c r="J889" s="4">
        <v>0.66</v>
      </c>
      <c r="K889" s="2" t="str">
        <f t="shared" si="26"/>
        <v>Above Average</v>
      </c>
      <c r="L889" s="2" t="str">
        <f t="shared" si="27"/>
        <v>Standard</v>
      </c>
    </row>
    <row r="890" spans="1:12" x14ac:dyDescent="0.35">
      <c r="A890" s="2" t="s">
        <v>57</v>
      </c>
      <c r="B890" s="2" t="str">
        <f>IFERROR(VLOOKUP(A890,'Aug_2019Sales(Aggregated)'!A:C,3,0),"-")</f>
        <v>-</v>
      </c>
      <c r="C890" s="2" t="str">
        <f>IFERROR(VLOOKUP(A890,'Aug_2019Sales(Aggregated)'!A:D,4,0),"-")</f>
        <v>-</v>
      </c>
      <c r="D890" s="2" t="str">
        <f>IF(VLOOKUP(A890,'New Items'!A:B,2,FALSE)="New","Yes","No")</f>
        <v>Yes</v>
      </c>
      <c r="E890" s="2">
        <v>2</v>
      </c>
      <c r="F890" s="3">
        <v>90</v>
      </c>
      <c r="G890" s="3">
        <v>33.6</v>
      </c>
      <c r="H890" s="3">
        <v>45</v>
      </c>
      <c r="I890" s="3">
        <v>56.4</v>
      </c>
      <c r="J890" s="4">
        <v>0.63</v>
      </c>
      <c r="K890" s="2" t="str">
        <f t="shared" si="26"/>
        <v>Average</v>
      </c>
      <c r="L890" s="2" t="str">
        <f t="shared" si="27"/>
        <v>Standard</v>
      </c>
    </row>
    <row r="891" spans="1:12" x14ac:dyDescent="0.35">
      <c r="A891" s="2" t="s">
        <v>57</v>
      </c>
      <c r="B891" s="2" t="str">
        <f>IFERROR(VLOOKUP(A891,'Aug_2019Sales(Aggregated)'!A:C,3,0),"-")</f>
        <v>-</v>
      </c>
      <c r="C891" s="2" t="str">
        <f>IFERROR(VLOOKUP(A891,'Aug_2019Sales(Aggregated)'!A:D,4,0),"-")</f>
        <v>-</v>
      </c>
      <c r="D891" s="2" t="str">
        <f>IF(VLOOKUP(A891,'New Items'!A:B,2,FALSE)="New","Yes","No")</f>
        <v>Yes</v>
      </c>
      <c r="E891" s="2">
        <v>1</v>
      </c>
      <c r="F891" s="3">
        <v>45</v>
      </c>
      <c r="G891" s="3">
        <v>16.8</v>
      </c>
      <c r="H891" s="3">
        <v>45</v>
      </c>
      <c r="I891" s="3">
        <v>28.2</v>
      </c>
      <c r="J891" s="4">
        <v>0.63</v>
      </c>
      <c r="K891" s="2" t="str">
        <f t="shared" si="26"/>
        <v>Above Average</v>
      </c>
      <c r="L891" s="2" t="str">
        <f t="shared" si="27"/>
        <v>Standard</v>
      </c>
    </row>
    <row r="892" spans="1:12" x14ac:dyDescent="0.35">
      <c r="A892" s="2" t="s">
        <v>114</v>
      </c>
      <c r="B892" s="2" t="str">
        <f>IFERROR(VLOOKUP(A892,'Aug_2019Sales(Aggregated)'!A:C,3,0),"-")</f>
        <v>-</v>
      </c>
      <c r="C892" s="2" t="str">
        <f>IFERROR(VLOOKUP(A892,'Aug_2019Sales(Aggregated)'!A:D,4,0),"-")</f>
        <v>-</v>
      </c>
      <c r="D892" s="2" t="str">
        <f>IF(VLOOKUP(A892,'New Items'!A:B,2,FALSE)="New","Yes","No")</f>
        <v>Yes</v>
      </c>
      <c r="E892" s="2">
        <v>2</v>
      </c>
      <c r="F892" s="3">
        <v>78</v>
      </c>
      <c r="G892" s="3">
        <v>28.52</v>
      </c>
      <c r="H892" s="3">
        <v>39</v>
      </c>
      <c r="I892" s="3">
        <v>49.48</v>
      </c>
      <c r="J892" s="4">
        <v>0.63</v>
      </c>
      <c r="K892" s="2" t="str">
        <f t="shared" si="26"/>
        <v>Above Average</v>
      </c>
      <c r="L892" s="2" t="str">
        <f t="shared" si="27"/>
        <v>Standard</v>
      </c>
    </row>
    <row r="893" spans="1:12" x14ac:dyDescent="0.35">
      <c r="A893" s="2" t="s">
        <v>115</v>
      </c>
      <c r="B893" s="2" t="str">
        <f>IFERROR(VLOOKUP(A893,'Aug_2019Sales(Aggregated)'!A:C,3,0),"-")</f>
        <v>-</v>
      </c>
      <c r="C893" s="2" t="str">
        <f>IFERROR(VLOOKUP(A893,'Aug_2019Sales(Aggregated)'!A:D,4,0),"-")</f>
        <v>-</v>
      </c>
      <c r="D893" s="2" t="str">
        <f>IF(VLOOKUP(A893,'New Items'!A:B,2,FALSE)="New","Yes","No")</f>
        <v>Yes</v>
      </c>
      <c r="E893" s="2">
        <v>1</v>
      </c>
      <c r="F893" s="3">
        <v>49</v>
      </c>
      <c r="G893" s="3">
        <v>18.2</v>
      </c>
      <c r="H893" s="3">
        <v>49</v>
      </c>
      <c r="I893" s="3">
        <v>30.8</v>
      </c>
      <c r="J893" s="4">
        <v>0.63</v>
      </c>
      <c r="K893" s="2" t="str">
        <f t="shared" si="26"/>
        <v>Above Average</v>
      </c>
      <c r="L893" s="2" t="str">
        <f t="shared" si="27"/>
        <v>Standard</v>
      </c>
    </row>
    <row r="894" spans="1:12" x14ac:dyDescent="0.35">
      <c r="A894" s="2" t="s">
        <v>196</v>
      </c>
      <c r="B894" s="2" t="str">
        <f>IFERROR(VLOOKUP(A894,'Aug_2019Sales(Aggregated)'!A:C,3,0),"-")</f>
        <v>GEAR</v>
      </c>
      <c r="C894" s="2" t="str">
        <f>IFERROR(VLOOKUP(A894,'Aug_2019Sales(Aggregated)'!A:D,4,0),"-")</f>
        <v>TOPS</v>
      </c>
      <c r="D894" s="2" t="str">
        <f>IF(VLOOKUP(A894,'New Items'!A:B,2,FALSE)="New","Yes","No")</f>
        <v>Yes</v>
      </c>
      <c r="E894" s="2">
        <v>1</v>
      </c>
      <c r="F894" s="3">
        <v>22</v>
      </c>
      <c r="G894" s="3">
        <v>4.66</v>
      </c>
      <c r="H894" s="3">
        <v>22</v>
      </c>
      <c r="I894" s="3">
        <v>17.34</v>
      </c>
      <c r="J894" s="4">
        <v>0.79</v>
      </c>
      <c r="K894" s="2" t="str">
        <f t="shared" si="26"/>
        <v>Above Average</v>
      </c>
      <c r="L894" s="2" t="str">
        <f t="shared" si="27"/>
        <v>Standard</v>
      </c>
    </row>
    <row r="895" spans="1:12" x14ac:dyDescent="0.35">
      <c r="A895" s="2" t="s">
        <v>60</v>
      </c>
      <c r="B895" s="2" t="str">
        <f>IFERROR(VLOOKUP(A895,'Aug_2019Sales(Aggregated)'!A:C,3,0),"-")</f>
        <v>-</v>
      </c>
      <c r="C895" s="2" t="str">
        <f>IFERROR(VLOOKUP(A895,'Aug_2019Sales(Aggregated)'!A:D,4,0),"-")</f>
        <v>-</v>
      </c>
      <c r="D895" s="2" t="str">
        <f>IF(VLOOKUP(A895,'New Items'!A:B,2,FALSE)="New","Yes","No")</f>
        <v>Yes</v>
      </c>
      <c r="E895" s="2">
        <v>1</v>
      </c>
      <c r="F895" s="3">
        <v>29</v>
      </c>
      <c r="G895" s="3">
        <v>10.199999999999999</v>
      </c>
      <c r="H895" s="3">
        <v>29</v>
      </c>
      <c r="I895" s="3">
        <v>18.8</v>
      </c>
      <c r="J895" s="4">
        <v>0.65</v>
      </c>
      <c r="K895" s="2" t="str">
        <f t="shared" si="26"/>
        <v>Above Average</v>
      </c>
      <c r="L895" s="2" t="str">
        <f t="shared" si="27"/>
        <v>Standard</v>
      </c>
    </row>
    <row r="896" spans="1:12" x14ac:dyDescent="0.35">
      <c r="A896" s="2" t="s">
        <v>61</v>
      </c>
      <c r="B896" s="2" t="str">
        <f>IFERROR(VLOOKUP(A896,'Aug_2019Sales(Aggregated)'!A:C,3,0),"-")</f>
        <v>-</v>
      </c>
      <c r="C896" s="2" t="str">
        <f>IFERROR(VLOOKUP(A896,'Aug_2019Sales(Aggregated)'!A:D,4,0),"-")</f>
        <v>-</v>
      </c>
      <c r="D896" s="2" t="str">
        <f>IF(VLOOKUP(A896,'New Items'!A:B,2,FALSE)="New","Yes","No")</f>
        <v>Yes</v>
      </c>
      <c r="E896" s="2">
        <v>4</v>
      </c>
      <c r="F896" s="3">
        <v>260</v>
      </c>
      <c r="G896" s="3">
        <v>96</v>
      </c>
      <c r="H896" s="3">
        <v>65</v>
      </c>
      <c r="I896" s="3">
        <v>164</v>
      </c>
      <c r="J896" s="4">
        <v>0.63</v>
      </c>
      <c r="K896" s="2" t="str">
        <f t="shared" si="26"/>
        <v>Average</v>
      </c>
      <c r="L896" s="2" t="str">
        <f t="shared" si="27"/>
        <v>Standard</v>
      </c>
    </row>
    <row r="897" spans="1:12" x14ac:dyDescent="0.35">
      <c r="A897" s="2" t="s">
        <v>61</v>
      </c>
      <c r="B897" s="2" t="str">
        <f>IFERROR(VLOOKUP(A897,'Aug_2019Sales(Aggregated)'!A:C,3,0),"-")</f>
        <v>-</v>
      </c>
      <c r="C897" s="2" t="str">
        <f>IFERROR(VLOOKUP(A897,'Aug_2019Sales(Aggregated)'!A:D,4,0),"-")</f>
        <v>-</v>
      </c>
      <c r="D897" s="2" t="str">
        <f>IF(VLOOKUP(A897,'New Items'!A:B,2,FALSE)="New","Yes","No")</f>
        <v>Yes</v>
      </c>
      <c r="E897" s="2">
        <v>1</v>
      </c>
      <c r="F897" s="3">
        <v>65</v>
      </c>
      <c r="G897" s="3">
        <v>24</v>
      </c>
      <c r="H897" s="3">
        <v>65</v>
      </c>
      <c r="I897" s="3">
        <v>41</v>
      </c>
      <c r="J897" s="4">
        <v>0.63</v>
      </c>
      <c r="K897" s="2" t="str">
        <f t="shared" si="26"/>
        <v>Above Average</v>
      </c>
      <c r="L897" s="2" t="str">
        <f t="shared" si="27"/>
        <v>Standard</v>
      </c>
    </row>
    <row r="898" spans="1:12" x14ac:dyDescent="0.35">
      <c r="A898" s="2" t="s">
        <v>141</v>
      </c>
      <c r="B898" s="2" t="str">
        <f>IFERROR(VLOOKUP(A898,'Aug_2019Sales(Aggregated)'!A:C,3,0),"-")</f>
        <v>-</v>
      </c>
      <c r="C898" s="2" t="str">
        <f>IFERROR(VLOOKUP(A898,'Aug_2019Sales(Aggregated)'!A:D,4,0),"-")</f>
        <v>-</v>
      </c>
      <c r="D898" s="2" t="str">
        <f>IF(VLOOKUP(A898,'New Items'!A:B,2,FALSE)="New","Yes","No")</f>
        <v>Yes</v>
      </c>
      <c r="E898" s="2">
        <v>4</v>
      </c>
      <c r="F898" s="3">
        <v>116</v>
      </c>
      <c r="G898" s="3">
        <v>37.200000000000003</v>
      </c>
      <c r="H898" s="3">
        <v>29</v>
      </c>
      <c r="I898" s="3">
        <v>78.8</v>
      </c>
      <c r="J898" s="4">
        <v>0.68</v>
      </c>
      <c r="K898" s="2" t="str">
        <f t="shared" si="26"/>
        <v>Average</v>
      </c>
      <c r="L898" s="2" t="str">
        <f t="shared" si="27"/>
        <v>Standard</v>
      </c>
    </row>
    <row r="899" spans="1:12" x14ac:dyDescent="0.35">
      <c r="A899" s="2" t="s">
        <v>117</v>
      </c>
      <c r="B899" s="2" t="str">
        <f>IFERROR(VLOOKUP(A899,'Aug_2019Sales(Aggregated)'!A:C,3,0),"-")</f>
        <v>-</v>
      </c>
      <c r="C899" s="2" t="str">
        <f>IFERROR(VLOOKUP(A899,'Aug_2019Sales(Aggregated)'!A:D,4,0),"-")</f>
        <v>-</v>
      </c>
      <c r="D899" s="2" t="str">
        <f>IF(VLOOKUP(A899,'New Items'!A:B,2,FALSE)="New","Yes","No")</f>
        <v>Yes</v>
      </c>
      <c r="E899" s="2">
        <v>1</v>
      </c>
      <c r="F899" s="3">
        <v>20</v>
      </c>
      <c r="G899" s="3">
        <v>5.4</v>
      </c>
      <c r="H899" s="3">
        <v>20</v>
      </c>
      <c r="I899" s="3">
        <v>14.6</v>
      </c>
      <c r="J899" s="4">
        <v>0.73</v>
      </c>
      <c r="K899" s="2" t="str">
        <f t="shared" ref="K899:K962" si="28">IF(I899&lt;AVERAGE(I:I),"Above Average","Average")</f>
        <v>Above Average</v>
      </c>
      <c r="L899" s="2" t="str">
        <f t="shared" ref="L899:L962" si="29">IF(H899&gt;100,"High Dollar","Standard")</f>
        <v>Standard</v>
      </c>
    </row>
    <row r="900" spans="1:12" x14ac:dyDescent="0.35">
      <c r="A900" s="2" t="s">
        <v>62</v>
      </c>
      <c r="B900" s="2" t="str">
        <f>IFERROR(VLOOKUP(A900,'Aug_2019Sales(Aggregated)'!A:C,3,0),"-")</f>
        <v>ESSENTIALS</v>
      </c>
      <c r="C900" s="2" t="str">
        <f>IFERROR(VLOOKUP(A900,'Aug_2019Sales(Aggregated)'!A:D,4,0),"-")</f>
        <v>BATH</v>
      </c>
      <c r="D900" s="2" t="str">
        <f>IF(VLOOKUP(A900,'New Items'!A:B,2,FALSE)="New","Yes","No")</f>
        <v>Yes</v>
      </c>
      <c r="E900" s="2">
        <v>1</v>
      </c>
      <c r="F900" s="3">
        <v>32</v>
      </c>
      <c r="G900" s="3">
        <v>11.2</v>
      </c>
      <c r="H900" s="3">
        <v>32</v>
      </c>
      <c r="I900" s="3">
        <v>20.8</v>
      </c>
      <c r="J900" s="4">
        <v>0.65</v>
      </c>
      <c r="K900" s="2" t="str">
        <f t="shared" si="28"/>
        <v>Above Average</v>
      </c>
      <c r="L900" s="2" t="str">
        <f t="shared" si="29"/>
        <v>Standard</v>
      </c>
    </row>
    <row r="901" spans="1:12" x14ac:dyDescent="0.35">
      <c r="A901" s="2" t="s">
        <v>197</v>
      </c>
      <c r="B901" s="2" t="str">
        <f>IFERROR(VLOOKUP(A901,'Aug_2019Sales(Aggregated)'!A:C,3,0),"-")</f>
        <v>-</v>
      </c>
      <c r="C901" s="2" t="str">
        <f>IFERROR(VLOOKUP(A901,'Aug_2019Sales(Aggregated)'!A:D,4,0),"-")</f>
        <v>-</v>
      </c>
      <c r="D901" s="2" t="str">
        <f>IF(VLOOKUP(A901,'New Items'!A:B,2,FALSE)="New","Yes","No")</f>
        <v>Yes</v>
      </c>
      <c r="E901" s="2">
        <v>5</v>
      </c>
      <c r="F901" s="3">
        <v>195</v>
      </c>
      <c r="G901" s="3">
        <v>65</v>
      </c>
      <c r="H901" s="3">
        <v>39</v>
      </c>
      <c r="I901" s="3">
        <v>130</v>
      </c>
      <c r="J901" s="4">
        <v>0.67</v>
      </c>
      <c r="K901" s="2" t="str">
        <f t="shared" si="28"/>
        <v>Average</v>
      </c>
      <c r="L901" s="2" t="str">
        <f t="shared" si="29"/>
        <v>Standard</v>
      </c>
    </row>
    <row r="902" spans="1:12" x14ac:dyDescent="0.35">
      <c r="A902" s="2" t="s">
        <v>64</v>
      </c>
      <c r="B902" s="2" t="str">
        <f>IFERROR(VLOOKUP(A902,'Aug_2019Sales(Aggregated)'!A:C,3,0),"-")</f>
        <v>ESSENTIALS</v>
      </c>
      <c r="C902" s="2" t="str">
        <f>IFERROR(VLOOKUP(A902,'Aug_2019Sales(Aggregated)'!A:D,4,0),"-")</f>
        <v>BODY CARE</v>
      </c>
      <c r="D902" s="2" t="str">
        <f>IF(VLOOKUP(A902,'New Items'!A:B,2,FALSE)="New","Yes","No")</f>
        <v>Yes</v>
      </c>
      <c r="E902" s="2">
        <v>1</v>
      </c>
      <c r="F902" s="3">
        <v>11</v>
      </c>
      <c r="G902" s="3">
        <v>2.8</v>
      </c>
      <c r="H902" s="3">
        <v>11</v>
      </c>
      <c r="I902" s="3">
        <v>8.1999999999999993</v>
      </c>
      <c r="J902" s="4">
        <v>0.75</v>
      </c>
      <c r="K902" s="2" t="str">
        <f t="shared" si="28"/>
        <v>Above Average</v>
      </c>
      <c r="L902" s="2" t="str">
        <f t="shared" si="29"/>
        <v>Standard</v>
      </c>
    </row>
    <row r="903" spans="1:12" x14ac:dyDescent="0.35">
      <c r="A903" s="2" t="s">
        <v>66</v>
      </c>
      <c r="B903" s="2" t="str">
        <f>IFERROR(VLOOKUP(A903,'Aug_2019Sales(Aggregated)'!A:C,3,0),"-")</f>
        <v>-</v>
      </c>
      <c r="C903" s="2" t="str">
        <f>IFERROR(VLOOKUP(A903,'Aug_2019Sales(Aggregated)'!A:D,4,0),"-")</f>
        <v>-</v>
      </c>
      <c r="D903" s="2" t="str">
        <f>IF(VLOOKUP(A903,'New Items'!A:B,2,FALSE)="New","Yes","No")</f>
        <v>Yes</v>
      </c>
      <c r="E903" s="2">
        <v>4</v>
      </c>
      <c r="F903" s="3">
        <v>64</v>
      </c>
      <c r="G903" s="3">
        <v>15</v>
      </c>
      <c r="H903" s="3">
        <v>16</v>
      </c>
      <c r="I903" s="3">
        <v>49</v>
      </c>
      <c r="J903" s="4">
        <v>0.77</v>
      </c>
      <c r="K903" s="2" t="str">
        <f t="shared" si="28"/>
        <v>Above Average</v>
      </c>
      <c r="L903" s="2" t="str">
        <f t="shared" si="29"/>
        <v>Standard</v>
      </c>
    </row>
    <row r="904" spans="1:12" x14ac:dyDescent="0.35">
      <c r="A904" s="2" t="s">
        <v>67</v>
      </c>
      <c r="B904" s="2" t="str">
        <f>IFERROR(VLOOKUP(A904,'Aug_2019Sales(Aggregated)'!A:C,3,0),"-")</f>
        <v>FITNESS</v>
      </c>
      <c r="C904" s="2" t="str">
        <f>IFERROR(VLOOKUP(A904,'Aug_2019Sales(Aggregated)'!A:D,4,0),"-")</f>
        <v>MAT</v>
      </c>
      <c r="D904" s="2" t="str">
        <f>IF(VLOOKUP(A904,'New Items'!A:B,2,FALSE)="New","Yes","No")</f>
        <v>Yes</v>
      </c>
      <c r="E904" s="2">
        <v>7</v>
      </c>
      <c r="F904" s="3">
        <v>266</v>
      </c>
      <c r="G904" s="3">
        <v>76.650000000000006</v>
      </c>
      <c r="H904" s="3">
        <v>38</v>
      </c>
      <c r="I904" s="3">
        <v>189.35</v>
      </c>
      <c r="J904" s="4">
        <v>0.71</v>
      </c>
      <c r="K904" s="2" t="str">
        <f t="shared" si="28"/>
        <v>Average</v>
      </c>
      <c r="L904" s="2" t="str">
        <f t="shared" si="29"/>
        <v>Standard</v>
      </c>
    </row>
    <row r="905" spans="1:12" x14ac:dyDescent="0.35">
      <c r="A905" s="2" t="s">
        <v>118</v>
      </c>
      <c r="B905" s="2" t="str">
        <f>IFERROR(VLOOKUP(A905,'Aug_2019Sales(Aggregated)'!A:C,3,0),"-")</f>
        <v>ACCESSORIES</v>
      </c>
      <c r="C905" s="2" t="str">
        <f>IFERROR(VLOOKUP(A905,'Aug_2019Sales(Aggregated)'!A:D,4,0),"-")</f>
        <v>RINGS</v>
      </c>
      <c r="D905" s="2" t="str">
        <f>IF(VLOOKUP(A905,'New Items'!A:B,2,FALSE)="New","Yes","No")</f>
        <v>Yes</v>
      </c>
      <c r="E905" s="2">
        <v>1</v>
      </c>
      <c r="F905" s="3">
        <v>17</v>
      </c>
      <c r="G905" s="3">
        <v>6.75</v>
      </c>
      <c r="H905" s="3">
        <v>17</v>
      </c>
      <c r="I905" s="3">
        <v>10.25</v>
      </c>
      <c r="J905" s="4">
        <v>0.6</v>
      </c>
      <c r="K905" s="2" t="str">
        <f t="shared" si="28"/>
        <v>Above Average</v>
      </c>
      <c r="L905" s="2" t="str">
        <f t="shared" si="29"/>
        <v>Standard</v>
      </c>
    </row>
    <row r="906" spans="1:12" x14ac:dyDescent="0.35">
      <c r="A906" s="2" t="s">
        <v>68</v>
      </c>
      <c r="B906" s="2" t="str">
        <f>IFERROR(VLOOKUP(A906,'Aug_2019Sales(Aggregated)'!A:C,3,0),"-")</f>
        <v>ACCESSORIES</v>
      </c>
      <c r="C906" s="2" t="str">
        <f>IFERROR(VLOOKUP(A906,'Aug_2019Sales(Aggregated)'!A:D,4,0),"-")</f>
        <v>RINGS</v>
      </c>
      <c r="D906" s="2" t="str">
        <f>IF(VLOOKUP(A906,'New Items'!A:B,2,FALSE)="New","Yes","No")</f>
        <v>Yes</v>
      </c>
      <c r="E906" s="2">
        <v>1</v>
      </c>
      <c r="F906" s="3">
        <v>12</v>
      </c>
      <c r="G906" s="3">
        <v>2.37</v>
      </c>
      <c r="H906" s="3">
        <v>12</v>
      </c>
      <c r="I906" s="3">
        <v>9.6300000000000008</v>
      </c>
      <c r="J906" s="4">
        <v>0.8</v>
      </c>
      <c r="K906" s="2" t="str">
        <f t="shared" si="28"/>
        <v>Above Average</v>
      </c>
      <c r="L906" s="2" t="str">
        <f t="shared" si="29"/>
        <v>Standard</v>
      </c>
    </row>
    <row r="907" spans="1:12" x14ac:dyDescent="0.35">
      <c r="A907" s="2" t="s">
        <v>69</v>
      </c>
      <c r="B907" s="2" t="str">
        <f>IFERROR(VLOOKUP(A907,'Aug_2019Sales(Aggregated)'!A:C,3,0),"-")</f>
        <v>ACCESSORIES</v>
      </c>
      <c r="C907" s="2" t="str">
        <f>IFERROR(VLOOKUP(A907,'Aug_2019Sales(Aggregated)'!A:D,4,0),"-")</f>
        <v>RINGS</v>
      </c>
      <c r="D907" s="2" t="str">
        <f>IF(VLOOKUP(A907,'New Items'!A:B,2,FALSE)="New","Yes","No")</f>
        <v>Yes</v>
      </c>
      <c r="E907" s="2">
        <v>5</v>
      </c>
      <c r="F907" s="3">
        <v>100</v>
      </c>
      <c r="G907" s="3">
        <v>30</v>
      </c>
      <c r="H907" s="3">
        <v>20</v>
      </c>
      <c r="I907" s="3">
        <v>70</v>
      </c>
      <c r="J907" s="4">
        <v>0.7</v>
      </c>
      <c r="K907" s="2" t="str">
        <f t="shared" si="28"/>
        <v>Average</v>
      </c>
      <c r="L907" s="2" t="str">
        <f t="shared" si="29"/>
        <v>Standard</v>
      </c>
    </row>
    <row r="908" spans="1:12" x14ac:dyDescent="0.35">
      <c r="A908" s="2" t="s">
        <v>70</v>
      </c>
      <c r="B908" s="2" t="str">
        <f>IFERROR(VLOOKUP(A908,'Aug_2019Sales(Aggregated)'!A:C,3,0),"-")</f>
        <v>GEAR</v>
      </c>
      <c r="C908" s="2" t="str">
        <f>IFERROR(VLOOKUP(A908,'Aug_2019Sales(Aggregated)'!A:D,4,0),"-")</f>
        <v>OUTERWEAR</v>
      </c>
      <c r="D908" s="2" t="str">
        <f>IF(VLOOKUP(A908,'New Items'!A:B,2,FALSE)="New","Yes","No")</f>
        <v>Yes</v>
      </c>
      <c r="E908" s="2">
        <v>2</v>
      </c>
      <c r="F908" s="3">
        <v>40</v>
      </c>
      <c r="G908" s="3">
        <v>12.32</v>
      </c>
      <c r="H908" s="3">
        <v>20</v>
      </c>
      <c r="I908" s="3">
        <v>27.68</v>
      </c>
      <c r="J908" s="4">
        <v>0.69</v>
      </c>
      <c r="K908" s="2" t="str">
        <f t="shared" si="28"/>
        <v>Above Average</v>
      </c>
      <c r="L908" s="2" t="str">
        <f t="shared" si="29"/>
        <v>Standard</v>
      </c>
    </row>
    <row r="909" spans="1:12" x14ac:dyDescent="0.35">
      <c r="A909" s="2" t="s">
        <v>72</v>
      </c>
      <c r="B909" s="2" t="str">
        <f>IFERROR(VLOOKUP(A909,'Aug_2019Sales(Aggregated)'!A:C,3,0),"-")</f>
        <v>GEAR</v>
      </c>
      <c r="C909" s="2" t="str">
        <f>IFERROR(VLOOKUP(A909,'Aug_2019Sales(Aggregated)'!A:D,4,0),"-")</f>
        <v>OUTERWEAR</v>
      </c>
      <c r="D909" s="2" t="str">
        <f>IF(VLOOKUP(A909,'New Items'!A:B,2,FALSE)="New","Yes","No")</f>
        <v>Yes</v>
      </c>
      <c r="E909" s="2">
        <v>1</v>
      </c>
      <c r="F909" s="3">
        <v>115</v>
      </c>
      <c r="G909" s="3">
        <v>42.08</v>
      </c>
      <c r="H909" s="3">
        <v>115</v>
      </c>
      <c r="I909" s="3">
        <v>72.92</v>
      </c>
      <c r="J909" s="4">
        <v>0.63</v>
      </c>
      <c r="K909" s="2" t="str">
        <f t="shared" si="28"/>
        <v>Average</v>
      </c>
      <c r="L909" s="2" t="str">
        <f t="shared" si="29"/>
        <v>High Dollar</v>
      </c>
    </row>
    <row r="910" spans="1:12" x14ac:dyDescent="0.35">
      <c r="A910" s="2" t="s">
        <v>190</v>
      </c>
      <c r="B910" s="2" t="str">
        <f>IFERROR(VLOOKUP(A910,'Aug_2019Sales(Aggregated)'!A:C,3,0),"-")</f>
        <v>-</v>
      </c>
      <c r="C910" s="2" t="str">
        <f>IFERROR(VLOOKUP(A910,'Aug_2019Sales(Aggregated)'!A:D,4,0),"-")</f>
        <v>-</v>
      </c>
      <c r="D910" s="2" t="str">
        <f>IF(VLOOKUP(A910,'New Items'!A:B,2,FALSE)="New","Yes","No")</f>
        <v>Yes</v>
      </c>
      <c r="E910" s="2">
        <v>29</v>
      </c>
      <c r="F910" s="3">
        <v>261</v>
      </c>
      <c r="G910" s="3">
        <v>98.6</v>
      </c>
      <c r="H910" s="3">
        <v>9</v>
      </c>
      <c r="I910" s="3">
        <v>162.4</v>
      </c>
      <c r="J910" s="4">
        <v>0.62</v>
      </c>
      <c r="K910" s="2" t="str">
        <f t="shared" si="28"/>
        <v>Average</v>
      </c>
      <c r="L910" s="2" t="str">
        <f t="shared" si="29"/>
        <v>Standard</v>
      </c>
    </row>
    <row r="911" spans="1:12" x14ac:dyDescent="0.35">
      <c r="A911" s="2" t="s">
        <v>73</v>
      </c>
      <c r="B911" s="2" t="str">
        <f>IFERROR(VLOOKUP(A911,'Aug_2019Sales(Aggregated)'!A:C,3,0),"-")</f>
        <v>-</v>
      </c>
      <c r="C911" s="2" t="str">
        <f>IFERROR(VLOOKUP(A911,'Aug_2019Sales(Aggregated)'!A:D,4,0),"-")</f>
        <v>-</v>
      </c>
      <c r="D911" s="2" t="str">
        <f>IF(VLOOKUP(A911,'New Items'!A:B,2,FALSE)="New","Yes","No")</f>
        <v>Yes</v>
      </c>
      <c r="E911" s="2">
        <v>1</v>
      </c>
      <c r="F911" s="3">
        <v>40</v>
      </c>
      <c r="G911" s="3">
        <v>10.55</v>
      </c>
      <c r="H911" s="3">
        <v>40</v>
      </c>
      <c r="I911" s="3">
        <v>29.45</v>
      </c>
      <c r="J911" s="4">
        <v>0.74</v>
      </c>
      <c r="K911" s="2" t="str">
        <f t="shared" si="28"/>
        <v>Above Average</v>
      </c>
      <c r="L911" s="2" t="str">
        <f t="shared" si="29"/>
        <v>Standard</v>
      </c>
    </row>
    <row r="912" spans="1:12" x14ac:dyDescent="0.35">
      <c r="A912" s="2" t="s">
        <v>73</v>
      </c>
      <c r="B912" s="2" t="str">
        <f>IFERROR(VLOOKUP(A912,'Aug_2019Sales(Aggregated)'!A:C,3,0),"-")</f>
        <v>-</v>
      </c>
      <c r="C912" s="2" t="str">
        <f>IFERROR(VLOOKUP(A912,'Aug_2019Sales(Aggregated)'!A:D,4,0),"-")</f>
        <v>-</v>
      </c>
      <c r="D912" s="2" t="str">
        <f>IF(VLOOKUP(A912,'New Items'!A:B,2,FALSE)="New","Yes","No")</f>
        <v>Yes</v>
      </c>
      <c r="E912" s="2">
        <v>4</v>
      </c>
      <c r="F912" s="3">
        <v>160</v>
      </c>
      <c r="G912" s="3">
        <v>42.2</v>
      </c>
      <c r="H912" s="3">
        <v>40</v>
      </c>
      <c r="I912" s="3">
        <v>117.8</v>
      </c>
      <c r="J912" s="4">
        <v>0.74</v>
      </c>
      <c r="K912" s="2" t="str">
        <f t="shared" si="28"/>
        <v>Average</v>
      </c>
      <c r="L912" s="2" t="str">
        <f t="shared" si="29"/>
        <v>Standard</v>
      </c>
    </row>
    <row r="913" spans="1:12" x14ac:dyDescent="0.35">
      <c r="A913" s="2" t="s">
        <v>74</v>
      </c>
      <c r="B913" s="2" t="str">
        <f>IFERROR(VLOOKUP(A913,'Aug_2019Sales(Aggregated)'!A:C,3,0),"-")</f>
        <v>-</v>
      </c>
      <c r="C913" s="2" t="str">
        <f>IFERROR(VLOOKUP(A913,'Aug_2019Sales(Aggregated)'!A:D,4,0),"-")</f>
        <v>-</v>
      </c>
      <c r="D913" s="2" t="str">
        <f>IF(VLOOKUP(A913,'New Items'!A:B,2,FALSE)="New","Yes","No")</f>
        <v>Yes</v>
      </c>
      <c r="E913" s="2">
        <v>1</v>
      </c>
      <c r="F913" s="3">
        <v>25</v>
      </c>
      <c r="G913" s="3">
        <v>4.4000000000000004</v>
      </c>
      <c r="H913" s="3">
        <v>25</v>
      </c>
      <c r="I913" s="3">
        <v>20.6</v>
      </c>
      <c r="J913" s="4">
        <v>0.82</v>
      </c>
      <c r="K913" s="2" t="str">
        <f t="shared" si="28"/>
        <v>Above Average</v>
      </c>
      <c r="L913" s="2" t="str">
        <f t="shared" si="29"/>
        <v>Standard</v>
      </c>
    </row>
    <row r="914" spans="1:12" x14ac:dyDescent="0.35">
      <c r="A914" s="2" t="s">
        <v>75</v>
      </c>
      <c r="B914" s="2" t="str">
        <f>IFERROR(VLOOKUP(A914,'Aug_2019Sales(Aggregated)'!A:C,3,0),"-")</f>
        <v>-</v>
      </c>
      <c r="C914" s="2" t="str">
        <f>IFERROR(VLOOKUP(A914,'Aug_2019Sales(Aggregated)'!A:D,4,0),"-")</f>
        <v>-</v>
      </c>
      <c r="D914" s="2" t="str">
        <f>IF(VLOOKUP(A914,'New Items'!A:B,2,FALSE)="New","Yes","No")</f>
        <v>Yes</v>
      </c>
      <c r="E914" s="2">
        <v>1</v>
      </c>
      <c r="F914" s="3">
        <v>25</v>
      </c>
      <c r="G914" s="3">
        <v>4.4000000000000004</v>
      </c>
      <c r="H914" s="3">
        <v>25</v>
      </c>
      <c r="I914" s="3">
        <v>20.6</v>
      </c>
      <c r="J914" s="4">
        <v>0.82</v>
      </c>
      <c r="K914" s="2" t="str">
        <f t="shared" si="28"/>
        <v>Above Average</v>
      </c>
      <c r="L914" s="2" t="str">
        <f t="shared" si="29"/>
        <v>Standard</v>
      </c>
    </row>
    <row r="915" spans="1:12" x14ac:dyDescent="0.35">
      <c r="A915" s="2" t="s">
        <v>76</v>
      </c>
      <c r="B915" s="2" t="str">
        <f>IFERROR(VLOOKUP(A915,'Aug_2019Sales(Aggregated)'!A:C,3,0),"-")</f>
        <v>-</v>
      </c>
      <c r="C915" s="2" t="str">
        <f>IFERROR(VLOOKUP(A915,'Aug_2019Sales(Aggregated)'!A:D,4,0),"-")</f>
        <v>-</v>
      </c>
      <c r="D915" s="2" t="str">
        <f>IF(VLOOKUP(A915,'New Items'!A:B,2,FALSE)="New","Yes","No")</f>
        <v>Yes</v>
      </c>
      <c r="E915" s="2">
        <v>1</v>
      </c>
      <c r="F915" s="3">
        <v>55</v>
      </c>
      <c r="G915" s="3">
        <v>13.13</v>
      </c>
      <c r="H915" s="3">
        <v>55</v>
      </c>
      <c r="I915" s="3">
        <v>41.87</v>
      </c>
      <c r="J915" s="4">
        <v>0.76</v>
      </c>
      <c r="K915" s="2" t="str">
        <f t="shared" si="28"/>
        <v>Above Average</v>
      </c>
      <c r="L915" s="2" t="str">
        <f t="shared" si="29"/>
        <v>Standard</v>
      </c>
    </row>
    <row r="916" spans="1:12" x14ac:dyDescent="0.35">
      <c r="A916" s="2" t="s">
        <v>119</v>
      </c>
      <c r="B916" s="2" t="str">
        <f>IFERROR(VLOOKUP(A916,'Aug_2019Sales(Aggregated)'!A:C,3,0),"-")</f>
        <v>-</v>
      </c>
      <c r="C916" s="2" t="str">
        <f>IFERROR(VLOOKUP(A916,'Aug_2019Sales(Aggregated)'!A:D,4,0),"-")</f>
        <v>-</v>
      </c>
      <c r="D916" s="2" t="str">
        <f>IF(VLOOKUP(A916,'New Items'!A:B,2,FALSE)="New","Yes","No")</f>
        <v>Yes</v>
      </c>
      <c r="E916" s="2">
        <v>1</v>
      </c>
      <c r="F916" s="3">
        <v>29</v>
      </c>
      <c r="G916" s="3">
        <v>5.69</v>
      </c>
      <c r="H916" s="3">
        <v>29</v>
      </c>
      <c r="I916" s="3">
        <v>23.31</v>
      </c>
      <c r="J916" s="4">
        <v>0.8</v>
      </c>
      <c r="K916" s="2" t="str">
        <f t="shared" si="28"/>
        <v>Above Average</v>
      </c>
      <c r="L916" s="2" t="str">
        <f t="shared" si="29"/>
        <v>Standard</v>
      </c>
    </row>
    <row r="917" spans="1:12" x14ac:dyDescent="0.35">
      <c r="A917" s="2" t="s">
        <v>119</v>
      </c>
      <c r="B917" s="2" t="str">
        <f>IFERROR(VLOOKUP(A917,'Aug_2019Sales(Aggregated)'!A:C,3,0),"-")</f>
        <v>-</v>
      </c>
      <c r="C917" s="2" t="str">
        <f>IFERROR(VLOOKUP(A917,'Aug_2019Sales(Aggregated)'!A:D,4,0),"-")</f>
        <v>-</v>
      </c>
      <c r="D917" s="2" t="str">
        <f>IF(VLOOKUP(A917,'New Items'!A:B,2,FALSE)="New","Yes","No")</f>
        <v>Yes</v>
      </c>
      <c r="E917" s="2">
        <v>1</v>
      </c>
      <c r="F917" s="3">
        <v>29</v>
      </c>
      <c r="G917" s="3">
        <v>5.69</v>
      </c>
      <c r="H917" s="3">
        <v>29</v>
      </c>
      <c r="I917" s="3">
        <v>23.31</v>
      </c>
      <c r="J917" s="4">
        <v>0.8</v>
      </c>
      <c r="K917" s="2" t="str">
        <f t="shared" si="28"/>
        <v>Above Average</v>
      </c>
      <c r="L917" s="2" t="str">
        <f t="shared" si="29"/>
        <v>Standard</v>
      </c>
    </row>
    <row r="918" spans="1:12" x14ac:dyDescent="0.35">
      <c r="A918" s="2" t="s">
        <v>168</v>
      </c>
      <c r="B918" s="2" t="str">
        <f>IFERROR(VLOOKUP(A918,'Aug_2019Sales(Aggregated)'!A:C,3,0),"-")</f>
        <v>-</v>
      </c>
      <c r="C918" s="2" t="str">
        <f>IFERROR(VLOOKUP(A918,'Aug_2019Sales(Aggregated)'!A:D,4,0),"-")</f>
        <v>-</v>
      </c>
      <c r="D918" s="2" t="str">
        <f>IF(VLOOKUP(A918,'New Items'!A:B,2,FALSE)="New","Yes","No")</f>
        <v>Yes</v>
      </c>
      <c r="E918" s="2">
        <v>1</v>
      </c>
      <c r="F918" s="3">
        <v>55</v>
      </c>
      <c r="G918" s="3">
        <v>13.43</v>
      </c>
      <c r="H918" s="3">
        <v>55</v>
      </c>
      <c r="I918" s="3">
        <v>41.57</v>
      </c>
      <c r="J918" s="4">
        <v>0.76</v>
      </c>
      <c r="K918" s="2" t="str">
        <f t="shared" si="28"/>
        <v>Above Average</v>
      </c>
      <c r="L918" s="2" t="str">
        <f t="shared" si="29"/>
        <v>Standard</v>
      </c>
    </row>
    <row r="919" spans="1:12" x14ac:dyDescent="0.35">
      <c r="A919" s="2" t="s">
        <v>142</v>
      </c>
      <c r="B919" s="2" t="str">
        <f>IFERROR(VLOOKUP(A919,'Aug_2019Sales(Aggregated)'!A:C,3,0),"-")</f>
        <v>-</v>
      </c>
      <c r="C919" s="2" t="str">
        <f>IFERROR(VLOOKUP(A919,'Aug_2019Sales(Aggregated)'!A:D,4,0),"-")</f>
        <v>-</v>
      </c>
      <c r="D919" s="2" t="str">
        <f>IF(VLOOKUP(A919,'New Items'!A:B,2,FALSE)="New","Yes","No")</f>
        <v>Yes</v>
      </c>
      <c r="E919" s="2">
        <v>1</v>
      </c>
      <c r="F919" s="3">
        <v>29</v>
      </c>
      <c r="G919" s="3">
        <v>5.84</v>
      </c>
      <c r="H919" s="3">
        <v>29</v>
      </c>
      <c r="I919" s="3">
        <v>23.16</v>
      </c>
      <c r="J919" s="4">
        <v>0.8</v>
      </c>
      <c r="K919" s="2" t="str">
        <f t="shared" si="28"/>
        <v>Above Average</v>
      </c>
      <c r="L919" s="2" t="str">
        <f t="shared" si="29"/>
        <v>Standard</v>
      </c>
    </row>
    <row r="920" spans="1:12" x14ac:dyDescent="0.35">
      <c r="A920" s="2" t="s">
        <v>142</v>
      </c>
      <c r="B920" s="2" t="str">
        <f>IFERROR(VLOOKUP(A920,'Aug_2019Sales(Aggregated)'!A:C,3,0),"-")</f>
        <v>-</v>
      </c>
      <c r="C920" s="2" t="str">
        <f>IFERROR(VLOOKUP(A920,'Aug_2019Sales(Aggregated)'!A:D,4,0),"-")</f>
        <v>-</v>
      </c>
      <c r="D920" s="2" t="str">
        <f>IF(VLOOKUP(A920,'New Items'!A:B,2,FALSE)="New","Yes","No")</f>
        <v>Yes</v>
      </c>
      <c r="E920" s="2">
        <v>1</v>
      </c>
      <c r="F920" s="3">
        <v>29</v>
      </c>
      <c r="G920" s="3">
        <v>5.84</v>
      </c>
      <c r="H920" s="3">
        <v>29</v>
      </c>
      <c r="I920" s="3">
        <v>23.16</v>
      </c>
      <c r="J920" s="4">
        <v>0.8</v>
      </c>
      <c r="K920" s="2" t="str">
        <f t="shared" si="28"/>
        <v>Above Average</v>
      </c>
      <c r="L920" s="2" t="str">
        <f t="shared" si="29"/>
        <v>Standard</v>
      </c>
    </row>
    <row r="921" spans="1:12" x14ac:dyDescent="0.35">
      <c r="A921" s="2" t="s">
        <v>80</v>
      </c>
      <c r="B921" s="2" t="str">
        <f>IFERROR(VLOOKUP(A921,'Aug_2019Sales(Aggregated)'!A:C,3,0),"-")</f>
        <v>-</v>
      </c>
      <c r="C921" s="2" t="str">
        <f>IFERROR(VLOOKUP(A921,'Aug_2019Sales(Aggregated)'!A:D,4,0),"-")</f>
        <v>-</v>
      </c>
      <c r="D921" s="2" t="str">
        <f>IF(VLOOKUP(A921,'New Items'!A:B,2,FALSE)="New","Yes","No")</f>
        <v>Yes</v>
      </c>
      <c r="E921" s="2">
        <v>1</v>
      </c>
      <c r="F921" s="3">
        <v>74</v>
      </c>
      <c r="G921" s="3">
        <v>23.69</v>
      </c>
      <c r="H921" s="3">
        <v>74</v>
      </c>
      <c r="I921" s="3">
        <v>50.31</v>
      </c>
      <c r="J921" s="4">
        <v>0.68</v>
      </c>
      <c r="K921" s="2" t="str">
        <f t="shared" si="28"/>
        <v>Above Average</v>
      </c>
      <c r="L921" s="2" t="str">
        <f t="shared" si="29"/>
        <v>Standard</v>
      </c>
    </row>
    <row r="922" spans="1:12" x14ac:dyDescent="0.35">
      <c r="A922" s="2" t="s">
        <v>80</v>
      </c>
      <c r="B922" s="2" t="str">
        <f>IFERROR(VLOOKUP(A922,'Aug_2019Sales(Aggregated)'!A:C,3,0),"-")</f>
        <v>-</v>
      </c>
      <c r="C922" s="2" t="str">
        <f>IFERROR(VLOOKUP(A922,'Aug_2019Sales(Aggregated)'!A:D,4,0),"-")</f>
        <v>-</v>
      </c>
      <c r="D922" s="2" t="str">
        <f>IF(VLOOKUP(A922,'New Items'!A:B,2,FALSE)="New","Yes","No")</f>
        <v>Yes</v>
      </c>
      <c r="E922" s="2">
        <v>2</v>
      </c>
      <c r="F922" s="3">
        <v>148</v>
      </c>
      <c r="G922" s="3">
        <v>47.38</v>
      </c>
      <c r="H922" s="3">
        <v>74</v>
      </c>
      <c r="I922" s="3">
        <v>100.62</v>
      </c>
      <c r="J922" s="4">
        <v>0.68</v>
      </c>
      <c r="K922" s="2" t="str">
        <f t="shared" si="28"/>
        <v>Average</v>
      </c>
      <c r="L922" s="2" t="str">
        <f t="shared" si="29"/>
        <v>Standard</v>
      </c>
    </row>
    <row r="923" spans="1:12" x14ac:dyDescent="0.35">
      <c r="A923" s="2" t="s">
        <v>81</v>
      </c>
      <c r="B923" s="2" t="str">
        <f>IFERROR(VLOOKUP(A923,'Aug_2019Sales(Aggregated)'!A:C,3,0),"-")</f>
        <v>-</v>
      </c>
      <c r="C923" s="2" t="str">
        <f>IFERROR(VLOOKUP(A923,'Aug_2019Sales(Aggregated)'!A:D,4,0),"-")</f>
        <v>-</v>
      </c>
      <c r="D923" s="2" t="str">
        <f>IF(VLOOKUP(A923,'New Items'!A:B,2,FALSE)="New","Yes","No")</f>
        <v>Yes</v>
      </c>
      <c r="E923" s="2">
        <v>1</v>
      </c>
      <c r="F923" s="3">
        <v>39</v>
      </c>
      <c r="G923" s="3">
        <v>10.97</v>
      </c>
      <c r="H923" s="3">
        <v>39</v>
      </c>
      <c r="I923" s="3">
        <v>28.03</v>
      </c>
      <c r="J923" s="4">
        <v>0.72</v>
      </c>
      <c r="K923" s="2" t="str">
        <f t="shared" si="28"/>
        <v>Above Average</v>
      </c>
      <c r="L923" s="2" t="str">
        <f t="shared" si="29"/>
        <v>Standard</v>
      </c>
    </row>
    <row r="924" spans="1:12" x14ac:dyDescent="0.35">
      <c r="A924" s="2" t="s">
        <v>81</v>
      </c>
      <c r="B924" s="2" t="str">
        <f>IFERROR(VLOOKUP(A924,'Aug_2019Sales(Aggregated)'!A:C,3,0),"-")</f>
        <v>-</v>
      </c>
      <c r="C924" s="2" t="str">
        <f>IFERROR(VLOOKUP(A924,'Aug_2019Sales(Aggregated)'!A:D,4,0),"-")</f>
        <v>-</v>
      </c>
      <c r="D924" s="2" t="str">
        <f>IF(VLOOKUP(A924,'New Items'!A:B,2,FALSE)="New","Yes","No")</f>
        <v>Yes</v>
      </c>
      <c r="E924" s="2">
        <v>1</v>
      </c>
      <c r="F924" s="3">
        <v>39</v>
      </c>
      <c r="G924" s="3">
        <v>10.97</v>
      </c>
      <c r="H924" s="3">
        <v>39</v>
      </c>
      <c r="I924" s="3">
        <v>28.03</v>
      </c>
      <c r="J924" s="4">
        <v>0.72</v>
      </c>
      <c r="K924" s="2" t="str">
        <f t="shared" si="28"/>
        <v>Above Average</v>
      </c>
      <c r="L924" s="2" t="str">
        <f t="shared" si="29"/>
        <v>Standard</v>
      </c>
    </row>
    <row r="925" spans="1:12" x14ac:dyDescent="0.35">
      <c r="A925" s="2" t="s">
        <v>198</v>
      </c>
      <c r="B925" s="2" t="str">
        <f>IFERROR(VLOOKUP(A925,'Aug_2019Sales(Aggregated)'!A:C,3,0),"-")</f>
        <v>-</v>
      </c>
      <c r="C925" s="2" t="str">
        <f>IFERROR(VLOOKUP(A925,'Aug_2019Sales(Aggregated)'!A:D,4,0),"-")</f>
        <v>-</v>
      </c>
      <c r="D925" s="2" t="str">
        <f>IF(VLOOKUP(A925,'New Items'!A:B,2,FALSE)="New","Yes","No")</f>
        <v>Yes</v>
      </c>
      <c r="E925" s="2">
        <v>2</v>
      </c>
      <c r="F925" s="3">
        <v>40</v>
      </c>
      <c r="G925" s="3">
        <v>10</v>
      </c>
      <c r="H925" s="3">
        <v>20</v>
      </c>
      <c r="I925" s="3">
        <v>30</v>
      </c>
      <c r="J925" s="4">
        <v>0.75</v>
      </c>
      <c r="K925" s="2" t="str">
        <f t="shared" si="28"/>
        <v>Above Average</v>
      </c>
      <c r="L925" s="2" t="str">
        <f t="shared" si="29"/>
        <v>Standard</v>
      </c>
    </row>
    <row r="926" spans="1:12" x14ac:dyDescent="0.35">
      <c r="A926" s="2" t="s">
        <v>198</v>
      </c>
      <c r="B926" s="2" t="str">
        <f>IFERROR(VLOOKUP(A926,'Aug_2019Sales(Aggregated)'!A:C,3,0),"-")</f>
        <v>-</v>
      </c>
      <c r="C926" s="2" t="str">
        <f>IFERROR(VLOOKUP(A926,'Aug_2019Sales(Aggregated)'!A:D,4,0),"-")</f>
        <v>-</v>
      </c>
      <c r="D926" s="2" t="str">
        <f>IF(VLOOKUP(A926,'New Items'!A:B,2,FALSE)="New","Yes","No")</f>
        <v>Yes</v>
      </c>
      <c r="E926" s="2">
        <v>2</v>
      </c>
      <c r="F926" s="3">
        <v>60</v>
      </c>
      <c r="G926" s="3">
        <v>17</v>
      </c>
      <c r="H926" s="3">
        <v>30</v>
      </c>
      <c r="I926" s="3">
        <v>43</v>
      </c>
      <c r="J926" s="4">
        <v>0.72</v>
      </c>
      <c r="K926" s="2" t="str">
        <f t="shared" si="28"/>
        <v>Above Average</v>
      </c>
      <c r="L926" s="2" t="str">
        <f t="shared" si="29"/>
        <v>Standard</v>
      </c>
    </row>
    <row r="927" spans="1:12" x14ac:dyDescent="0.35">
      <c r="A927" s="2" t="s">
        <v>153</v>
      </c>
      <c r="B927" s="2" t="str">
        <f>IFERROR(VLOOKUP(A927,'Aug_2019Sales(Aggregated)'!A:C,3,0),"-")</f>
        <v>ESSENTIALS</v>
      </c>
      <c r="C927" s="2" t="str">
        <f>IFERROR(VLOOKUP(A927,'Aug_2019Sales(Aggregated)'!A:D,4,0),"-")</f>
        <v>BATH</v>
      </c>
      <c r="D927" s="2" t="str">
        <f>IF(VLOOKUP(A927,'New Items'!A:B,2,FALSE)="New","Yes","No")</f>
        <v>Yes</v>
      </c>
      <c r="E927" s="2">
        <v>3</v>
      </c>
      <c r="F927" s="3">
        <v>86.75</v>
      </c>
      <c r="G927" s="3">
        <v>26.64</v>
      </c>
      <c r="H927" s="3">
        <v>28.92</v>
      </c>
      <c r="I927" s="3">
        <v>60.11</v>
      </c>
      <c r="J927" s="4">
        <v>0.69</v>
      </c>
      <c r="K927" s="2" t="str">
        <f t="shared" si="28"/>
        <v>Average</v>
      </c>
      <c r="L927" s="2" t="str">
        <f t="shared" si="29"/>
        <v>Standard</v>
      </c>
    </row>
    <row r="928" spans="1:12" x14ac:dyDescent="0.35">
      <c r="A928" s="2" t="s">
        <v>191</v>
      </c>
      <c r="B928" s="2" t="str">
        <f>IFERROR(VLOOKUP(A928,'Aug_2019Sales(Aggregated)'!A:C,3,0),"-")</f>
        <v>-</v>
      </c>
      <c r="C928" s="2" t="str">
        <f>IFERROR(VLOOKUP(A928,'Aug_2019Sales(Aggregated)'!A:D,4,0),"-")</f>
        <v>-</v>
      </c>
      <c r="D928" s="2" t="str">
        <f>IF(VLOOKUP(A928,'New Items'!A:B,2,FALSE)="New","Yes","No")</f>
        <v>Yes</v>
      </c>
      <c r="E928" s="2">
        <v>51</v>
      </c>
      <c r="F928" s="3">
        <v>1479</v>
      </c>
      <c r="G928" s="3">
        <v>433.5</v>
      </c>
      <c r="H928" s="3">
        <v>29</v>
      </c>
      <c r="I928" s="3">
        <v>1045.5</v>
      </c>
      <c r="J928" s="4">
        <v>0.71</v>
      </c>
      <c r="K928" s="2" t="str">
        <f t="shared" si="28"/>
        <v>Average</v>
      </c>
      <c r="L928" s="2" t="str">
        <f t="shared" si="29"/>
        <v>Standard</v>
      </c>
    </row>
    <row r="929" spans="1:12" x14ac:dyDescent="0.35">
      <c r="A929" s="2" t="s">
        <v>123</v>
      </c>
      <c r="B929" s="2" t="str">
        <f>IFERROR(VLOOKUP(A929,'Aug_2019Sales(Aggregated)'!A:C,3,0),"-")</f>
        <v>-</v>
      </c>
      <c r="C929" s="2" t="str">
        <f>IFERROR(VLOOKUP(A929,'Aug_2019Sales(Aggregated)'!A:D,4,0),"-")</f>
        <v>-</v>
      </c>
      <c r="D929" s="2" t="str">
        <f>IF(VLOOKUP(A929,'New Items'!A:B,2,FALSE)="New","Yes","No")</f>
        <v>Yes</v>
      </c>
      <c r="E929" s="2">
        <v>2</v>
      </c>
      <c r="F929" s="3">
        <v>70</v>
      </c>
      <c r="G929" s="3">
        <v>20.82</v>
      </c>
      <c r="H929" s="3">
        <v>35</v>
      </c>
      <c r="I929" s="3">
        <v>49.18</v>
      </c>
      <c r="J929" s="4">
        <v>0.7</v>
      </c>
      <c r="K929" s="2" t="str">
        <f t="shared" si="28"/>
        <v>Above Average</v>
      </c>
      <c r="L929" s="2" t="str">
        <f t="shared" si="29"/>
        <v>Standard</v>
      </c>
    </row>
    <row r="930" spans="1:12" x14ac:dyDescent="0.35">
      <c r="A930" s="2" t="s">
        <v>123</v>
      </c>
      <c r="B930" s="2" t="str">
        <f>IFERROR(VLOOKUP(A930,'Aug_2019Sales(Aggregated)'!A:C,3,0),"-")</f>
        <v>-</v>
      </c>
      <c r="C930" s="2" t="str">
        <f>IFERROR(VLOOKUP(A930,'Aug_2019Sales(Aggregated)'!A:D,4,0),"-")</f>
        <v>-</v>
      </c>
      <c r="D930" s="2" t="str">
        <f>IF(VLOOKUP(A930,'New Items'!A:B,2,FALSE)="New","Yes","No")</f>
        <v>Yes</v>
      </c>
      <c r="E930" s="2">
        <v>1</v>
      </c>
      <c r="F930" s="3">
        <v>50</v>
      </c>
      <c r="G930" s="3">
        <v>14.25</v>
      </c>
      <c r="H930" s="3">
        <v>50</v>
      </c>
      <c r="I930" s="3">
        <v>35.75</v>
      </c>
      <c r="J930" s="4">
        <v>0.72</v>
      </c>
      <c r="K930" s="2" t="str">
        <f t="shared" si="28"/>
        <v>Above Average</v>
      </c>
      <c r="L930" s="2" t="str">
        <f t="shared" si="29"/>
        <v>Standard</v>
      </c>
    </row>
    <row r="931" spans="1:12" x14ac:dyDescent="0.35">
      <c r="A931" s="2" t="s">
        <v>123</v>
      </c>
      <c r="B931" s="2" t="str">
        <f>IFERROR(VLOOKUP(A931,'Aug_2019Sales(Aggregated)'!A:C,3,0),"-")</f>
        <v>-</v>
      </c>
      <c r="C931" s="2" t="str">
        <f>IFERROR(VLOOKUP(A931,'Aug_2019Sales(Aggregated)'!A:D,4,0),"-")</f>
        <v>-</v>
      </c>
      <c r="D931" s="2" t="str">
        <f>IF(VLOOKUP(A931,'New Items'!A:B,2,FALSE)="New","Yes","No")</f>
        <v>Yes</v>
      </c>
      <c r="E931" s="2">
        <v>1</v>
      </c>
      <c r="F931" s="3">
        <v>100</v>
      </c>
      <c r="G931" s="3">
        <v>31.53</v>
      </c>
      <c r="H931" s="3">
        <v>100</v>
      </c>
      <c r="I931" s="3">
        <v>68.47</v>
      </c>
      <c r="J931" s="4">
        <v>0.68</v>
      </c>
      <c r="K931" s="2" t="str">
        <f t="shared" si="28"/>
        <v>Average</v>
      </c>
      <c r="L931" s="2" t="str">
        <f t="shared" si="29"/>
        <v>Standard</v>
      </c>
    </row>
    <row r="932" spans="1:12" x14ac:dyDescent="0.35">
      <c r="A932" s="2" t="s">
        <v>154</v>
      </c>
      <c r="B932" s="2" t="str">
        <f>IFERROR(VLOOKUP(A932,'Aug_2019Sales(Aggregated)'!A:C,3,0),"-")</f>
        <v>FITNESS</v>
      </c>
      <c r="C932" s="2" t="str">
        <f>IFERROR(VLOOKUP(A932,'Aug_2019Sales(Aggregated)'!A:D,4,0),"-")</f>
        <v>LOWER BODY</v>
      </c>
      <c r="D932" s="2" t="str">
        <f>IF(VLOOKUP(A932,'New Items'!A:B,2,FALSE)="New","Yes","No")</f>
        <v>Yes</v>
      </c>
      <c r="E932" s="2">
        <v>1</v>
      </c>
      <c r="F932" s="3">
        <v>39</v>
      </c>
      <c r="G932" s="3">
        <v>14.25</v>
      </c>
      <c r="H932" s="3">
        <v>39</v>
      </c>
      <c r="I932" s="3">
        <v>24.75</v>
      </c>
      <c r="J932" s="4">
        <v>0.63</v>
      </c>
      <c r="K932" s="2" t="str">
        <f t="shared" si="28"/>
        <v>Above Average</v>
      </c>
      <c r="L932" s="2" t="str">
        <f t="shared" si="29"/>
        <v>Standard</v>
      </c>
    </row>
    <row r="933" spans="1:12" x14ac:dyDescent="0.35">
      <c r="A933" s="2" t="s">
        <v>181</v>
      </c>
      <c r="B933" s="2" t="str">
        <f>IFERROR(VLOOKUP(A933,'Aug_2019Sales(Aggregated)'!A:C,3,0),"-")</f>
        <v>FITNESS</v>
      </c>
      <c r="C933" s="2" t="str">
        <f>IFERROR(VLOOKUP(A933,'Aug_2019Sales(Aggregated)'!A:D,4,0),"-")</f>
        <v>LOWER BODY</v>
      </c>
      <c r="D933" s="2" t="str">
        <f>IF(VLOOKUP(A933,'New Items'!A:B,2,FALSE)="New","Yes","No")</f>
        <v>Yes</v>
      </c>
      <c r="E933" s="2">
        <v>1</v>
      </c>
      <c r="F933" s="3">
        <v>30</v>
      </c>
      <c r="G933" s="3">
        <v>8.16</v>
      </c>
      <c r="H933" s="3">
        <v>30</v>
      </c>
      <c r="I933" s="3">
        <v>21.84</v>
      </c>
      <c r="J933" s="4">
        <v>0.73</v>
      </c>
      <c r="K933" s="2" t="str">
        <f t="shared" si="28"/>
        <v>Above Average</v>
      </c>
      <c r="L933" s="2" t="str">
        <f t="shared" si="29"/>
        <v>Standard</v>
      </c>
    </row>
    <row r="934" spans="1:12" x14ac:dyDescent="0.35">
      <c r="A934" s="2" t="s">
        <v>199</v>
      </c>
      <c r="B934" s="2" t="str">
        <f>IFERROR(VLOOKUP(A934,'Aug_2019Sales(Aggregated)'!A:C,3,0),"-")</f>
        <v>FITNESS</v>
      </c>
      <c r="C934" s="2" t="str">
        <f>IFERROR(VLOOKUP(A934,'Aug_2019Sales(Aggregated)'!A:D,4,0),"-")</f>
        <v>LOWER BODY</v>
      </c>
      <c r="D934" s="2" t="str">
        <f>IF(VLOOKUP(A934,'New Items'!A:B,2,FALSE)="New","Yes","No")</f>
        <v>Yes</v>
      </c>
      <c r="E934" s="2">
        <v>1</v>
      </c>
      <c r="F934" s="3">
        <v>19</v>
      </c>
      <c r="G934" s="3">
        <v>4.05</v>
      </c>
      <c r="H934" s="3">
        <v>19</v>
      </c>
      <c r="I934" s="3">
        <v>14.95</v>
      </c>
      <c r="J934" s="4">
        <v>0.79</v>
      </c>
      <c r="K934" s="2" t="str">
        <f t="shared" si="28"/>
        <v>Above Average</v>
      </c>
      <c r="L934" s="2" t="str">
        <f t="shared" si="29"/>
        <v>Standard</v>
      </c>
    </row>
    <row r="935" spans="1:12" x14ac:dyDescent="0.35">
      <c r="A935" s="2" t="s">
        <v>200</v>
      </c>
      <c r="B935" s="2" t="str">
        <f>IFERROR(VLOOKUP(A935,'Aug_2019Sales(Aggregated)'!A:C,3,0),"-")</f>
        <v>-</v>
      </c>
      <c r="C935" s="2" t="str">
        <f>IFERROR(VLOOKUP(A935,'Aug_2019Sales(Aggregated)'!A:D,4,0),"-")</f>
        <v>-</v>
      </c>
      <c r="D935" s="2" t="str">
        <f>IF(VLOOKUP(A935,'New Items'!A:B,2,FALSE)="New","Yes","No")</f>
        <v>Yes</v>
      </c>
      <c r="E935" s="2">
        <v>1</v>
      </c>
      <c r="F935" s="3">
        <v>25</v>
      </c>
      <c r="G935" s="3">
        <v>7.77</v>
      </c>
      <c r="H935" s="3">
        <v>25</v>
      </c>
      <c r="I935" s="3">
        <v>17.23</v>
      </c>
      <c r="J935" s="4">
        <v>0.69</v>
      </c>
      <c r="K935" s="2" t="str">
        <f t="shared" si="28"/>
        <v>Above Average</v>
      </c>
      <c r="L935" s="2" t="str">
        <f t="shared" si="29"/>
        <v>Standard</v>
      </c>
    </row>
    <row r="936" spans="1:12" x14ac:dyDescent="0.35">
      <c r="A936" s="2" t="s">
        <v>126</v>
      </c>
      <c r="B936" s="2" t="str">
        <f>IFERROR(VLOOKUP(A936,'Aug_2019Sales(Aggregated)'!A:C,3,0),"-")</f>
        <v>-</v>
      </c>
      <c r="C936" s="2" t="str">
        <f>IFERROR(VLOOKUP(A936,'Aug_2019Sales(Aggregated)'!A:D,4,0),"-")</f>
        <v>-</v>
      </c>
      <c r="D936" s="2" t="str">
        <f>IF(VLOOKUP(A936,'New Items'!A:B,2,FALSE)="New","Yes","No")</f>
        <v>Yes</v>
      </c>
      <c r="E936" s="2">
        <v>1</v>
      </c>
      <c r="F936" s="3">
        <v>25</v>
      </c>
      <c r="G936" s="3">
        <v>7.77</v>
      </c>
      <c r="H936" s="3">
        <v>25</v>
      </c>
      <c r="I936" s="3">
        <v>17.23</v>
      </c>
      <c r="J936" s="4">
        <v>0.69</v>
      </c>
      <c r="K936" s="2" t="str">
        <f t="shared" si="28"/>
        <v>Above Average</v>
      </c>
      <c r="L936" s="2" t="str">
        <f t="shared" si="29"/>
        <v>Standard</v>
      </c>
    </row>
    <row r="937" spans="1:12" x14ac:dyDescent="0.35">
      <c r="A937" s="2" t="s">
        <v>83</v>
      </c>
      <c r="B937" s="2" t="str">
        <f>IFERROR(VLOOKUP(A937,'Aug_2019Sales(Aggregated)'!A:C,3,0),"-")</f>
        <v>ESSENTIALS</v>
      </c>
      <c r="C937" s="2" t="str">
        <f>IFERROR(VLOOKUP(A937,'Aug_2019Sales(Aggregated)'!A:D,4,0),"-")</f>
        <v>BATH</v>
      </c>
      <c r="D937" s="2" t="str">
        <f>IF(VLOOKUP(A937,'New Items'!A:B,2,FALSE)="New","Yes","No")</f>
        <v>Yes</v>
      </c>
      <c r="E937" s="2">
        <v>1</v>
      </c>
      <c r="F937" s="3">
        <v>3</v>
      </c>
      <c r="G937" s="3">
        <v>0.72</v>
      </c>
      <c r="H937" s="3">
        <v>3</v>
      </c>
      <c r="I937" s="3">
        <v>2.2799999999999998</v>
      </c>
      <c r="J937" s="4">
        <v>0.76</v>
      </c>
      <c r="K937" s="2" t="str">
        <f t="shared" si="28"/>
        <v>Above Average</v>
      </c>
      <c r="L937" s="2" t="str">
        <f t="shared" si="29"/>
        <v>Standard</v>
      </c>
    </row>
    <row r="938" spans="1:12" x14ac:dyDescent="0.35">
      <c r="A938" s="2" t="s">
        <v>83</v>
      </c>
      <c r="B938" s="2" t="str">
        <f>IFERROR(VLOOKUP(A938,'Aug_2019Sales(Aggregated)'!A:C,3,0),"-")</f>
        <v>ESSENTIALS</v>
      </c>
      <c r="C938" s="2" t="str">
        <f>IFERROR(VLOOKUP(A938,'Aug_2019Sales(Aggregated)'!A:D,4,0),"-")</f>
        <v>BATH</v>
      </c>
      <c r="D938" s="2" t="str">
        <f>IF(VLOOKUP(A938,'New Items'!A:B,2,FALSE)="New","Yes","No")</f>
        <v>Yes</v>
      </c>
      <c r="E938" s="2">
        <v>1</v>
      </c>
      <c r="F938" s="3">
        <v>5</v>
      </c>
      <c r="G938" s="3">
        <v>1.44</v>
      </c>
      <c r="H938" s="3">
        <v>5</v>
      </c>
      <c r="I938" s="3">
        <v>3.56</v>
      </c>
      <c r="J938" s="4">
        <v>0.71</v>
      </c>
      <c r="K938" s="2" t="str">
        <f t="shared" si="28"/>
        <v>Above Average</v>
      </c>
      <c r="L938" s="2" t="str">
        <f t="shared" si="29"/>
        <v>Standard</v>
      </c>
    </row>
    <row r="939" spans="1:12" x14ac:dyDescent="0.35">
      <c r="A939" s="2" t="s">
        <v>83</v>
      </c>
      <c r="B939" s="2" t="str">
        <f>IFERROR(VLOOKUP(A939,'Aug_2019Sales(Aggregated)'!A:C,3,0),"-")</f>
        <v>ESSENTIALS</v>
      </c>
      <c r="C939" s="2" t="str">
        <f>IFERROR(VLOOKUP(A939,'Aug_2019Sales(Aggregated)'!A:D,4,0),"-")</f>
        <v>BATH</v>
      </c>
      <c r="D939" s="2" t="str">
        <f>IF(VLOOKUP(A939,'New Items'!A:B,2,FALSE)="New","Yes","No")</f>
        <v>Yes</v>
      </c>
      <c r="E939" s="2">
        <v>1</v>
      </c>
      <c r="F939" s="3">
        <v>9</v>
      </c>
      <c r="G939" s="3">
        <v>2.88</v>
      </c>
      <c r="H939" s="3">
        <v>9</v>
      </c>
      <c r="I939" s="3">
        <v>6.12</v>
      </c>
      <c r="J939" s="4">
        <v>0.68</v>
      </c>
      <c r="K939" s="2" t="str">
        <f t="shared" si="28"/>
        <v>Above Average</v>
      </c>
      <c r="L939" s="2" t="str">
        <f t="shared" si="29"/>
        <v>Standard</v>
      </c>
    </row>
    <row r="940" spans="1:12" x14ac:dyDescent="0.35">
      <c r="A940" s="2" t="s">
        <v>127</v>
      </c>
      <c r="B940" s="2" t="str">
        <f>IFERROR(VLOOKUP(A940,'Aug_2019Sales(Aggregated)'!A:C,3,0),"-")</f>
        <v>-</v>
      </c>
      <c r="C940" s="2" t="str">
        <f>IFERROR(VLOOKUP(A940,'Aug_2019Sales(Aggregated)'!A:D,4,0),"-")</f>
        <v>-</v>
      </c>
      <c r="D940" s="2" t="str">
        <f>IF(VLOOKUP(A940,'New Items'!A:B,2,FALSE)="New","Yes","No")</f>
        <v>Yes</v>
      </c>
      <c r="E940" s="2">
        <v>1</v>
      </c>
      <c r="F940" s="3">
        <v>15</v>
      </c>
      <c r="G940" s="3">
        <v>3.9</v>
      </c>
      <c r="H940" s="3">
        <v>15</v>
      </c>
      <c r="I940" s="3">
        <v>11.1</v>
      </c>
      <c r="J940" s="4">
        <v>0.74</v>
      </c>
      <c r="K940" s="2" t="str">
        <f t="shared" si="28"/>
        <v>Above Average</v>
      </c>
      <c r="L940" s="2" t="str">
        <f t="shared" si="29"/>
        <v>Standard</v>
      </c>
    </row>
    <row r="941" spans="1:12" x14ac:dyDescent="0.35">
      <c r="A941" s="2" t="s">
        <v>85</v>
      </c>
      <c r="B941" s="2" t="str">
        <f>IFERROR(VLOOKUP(A941,'Aug_2019Sales(Aggregated)'!A:C,3,0),"-")</f>
        <v>-</v>
      </c>
      <c r="C941" s="2" t="str">
        <f>IFERROR(VLOOKUP(A941,'Aug_2019Sales(Aggregated)'!A:D,4,0),"-")</f>
        <v>-</v>
      </c>
      <c r="D941" s="2" t="str">
        <f>IF(VLOOKUP(A941,'New Items'!A:B,2,FALSE)="New","Yes","No")</f>
        <v>Yes</v>
      </c>
      <c r="E941" s="2">
        <v>3</v>
      </c>
      <c r="F941" s="3">
        <v>135</v>
      </c>
      <c r="G941" s="3">
        <v>49.5</v>
      </c>
      <c r="H941" s="3">
        <v>45</v>
      </c>
      <c r="I941" s="3">
        <v>85.5</v>
      </c>
      <c r="J941" s="4">
        <v>0.63</v>
      </c>
      <c r="K941" s="2" t="str">
        <f t="shared" si="28"/>
        <v>Average</v>
      </c>
      <c r="L941" s="2" t="str">
        <f t="shared" si="29"/>
        <v>Standard</v>
      </c>
    </row>
    <row r="942" spans="1:12" x14ac:dyDescent="0.35">
      <c r="A942" s="2" t="s">
        <v>86</v>
      </c>
      <c r="B942" s="2" t="str">
        <f>IFERROR(VLOOKUP(A942,'Aug_2019Sales(Aggregated)'!A:C,3,0),"-")</f>
        <v>ESSENTIALS</v>
      </c>
      <c r="C942" s="2" t="str">
        <f>IFERROR(VLOOKUP(A942,'Aug_2019Sales(Aggregated)'!A:D,4,0),"-")</f>
        <v>BATH</v>
      </c>
      <c r="D942" s="2" t="str">
        <f>IF(VLOOKUP(A942,'New Items'!A:B,2,FALSE)="New","Yes","No")</f>
        <v>Yes</v>
      </c>
      <c r="E942" s="2">
        <v>5</v>
      </c>
      <c r="F942" s="3">
        <v>210</v>
      </c>
      <c r="G942" s="3">
        <v>61.9</v>
      </c>
      <c r="H942" s="3">
        <v>42</v>
      </c>
      <c r="I942" s="3">
        <v>148.1</v>
      </c>
      <c r="J942" s="4">
        <v>0.71</v>
      </c>
      <c r="K942" s="2" t="str">
        <f t="shared" si="28"/>
        <v>Average</v>
      </c>
      <c r="L942" s="2" t="str">
        <f t="shared" si="29"/>
        <v>Standard</v>
      </c>
    </row>
    <row r="943" spans="1:12" x14ac:dyDescent="0.35">
      <c r="A943" s="2" t="s">
        <v>129</v>
      </c>
      <c r="B943" s="2" t="str">
        <f>IFERROR(VLOOKUP(A943,'Aug_2019Sales(Aggregated)'!A:C,3,0),"-")</f>
        <v>ESSENTIALS</v>
      </c>
      <c r="C943" s="2" t="str">
        <f>IFERROR(VLOOKUP(A943,'Aug_2019Sales(Aggregated)'!A:D,4,0),"-")</f>
        <v>BATH</v>
      </c>
      <c r="D943" s="2" t="str">
        <f>IF(VLOOKUP(A943,'New Items'!A:B,2,FALSE)="New","Yes","No")</f>
        <v>Yes</v>
      </c>
      <c r="E943" s="2">
        <v>1</v>
      </c>
      <c r="F943" s="3">
        <v>16</v>
      </c>
      <c r="G943" s="3">
        <v>4.88</v>
      </c>
      <c r="H943" s="3">
        <v>16</v>
      </c>
      <c r="I943" s="3">
        <v>11.12</v>
      </c>
      <c r="J943" s="4">
        <v>0.7</v>
      </c>
      <c r="K943" s="2" t="str">
        <f t="shared" si="28"/>
        <v>Above Average</v>
      </c>
      <c r="L943" s="2" t="str">
        <f t="shared" si="29"/>
        <v>Standard</v>
      </c>
    </row>
    <row r="944" spans="1:12" x14ac:dyDescent="0.35">
      <c r="A944" s="2" t="s">
        <v>88</v>
      </c>
      <c r="B944" s="2" t="str">
        <f>IFERROR(VLOOKUP(A944,'Aug_2019Sales(Aggregated)'!A:C,3,0),"-")</f>
        <v>AUTOMOTIVE</v>
      </c>
      <c r="C944" s="2" t="str">
        <f>IFERROR(VLOOKUP(A944,'Aug_2019Sales(Aggregated)'!A:D,4,0),"-")</f>
        <v>RINGS</v>
      </c>
      <c r="D944" s="2" t="str">
        <f>IF(VLOOKUP(A944,'New Items'!A:B,2,FALSE)="New","Yes","No")</f>
        <v>Yes</v>
      </c>
      <c r="E944" s="2">
        <v>4</v>
      </c>
      <c r="F944" s="3">
        <v>180</v>
      </c>
      <c r="G944" s="3">
        <v>65.28</v>
      </c>
      <c r="H944" s="3">
        <v>45</v>
      </c>
      <c r="I944" s="3">
        <v>114.72</v>
      </c>
      <c r="J944" s="4">
        <v>0.64</v>
      </c>
      <c r="K944" s="2" t="str">
        <f t="shared" si="28"/>
        <v>Average</v>
      </c>
      <c r="L944" s="2" t="str">
        <f t="shared" si="29"/>
        <v>Standard</v>
      </c>
    </row>
    <row r="945" spans="1:12" x14ac:dyDescent="0.35">
      <c r="A945" s="2" t="s">
        <v>89</v>
      </c>
      <c r="B945" s="2" t="str">
        <f>IFERROR(VLOOKUP(A945,'Aug_2019Sales(Aggregated)'!A:C,3,0),"-")</f>
        <v>ELECTRO</v>
      </c>
      <c r="C945" s="2" t="str">
        <f>IFERROR(VLOOKUP(A945,'Aug_2019Sales(Aggregated)'!A:D,4,0),"-")</f>
        <v>ELECTRO ACCESSORIES</v>
      </c>
      <c r="D945" s="2" t="str">
        <f>IF(VLOOKUP(A945,'New Items'!A:B,2,FALSE)="New","Yes","No")</f>
        <v>Yes</v>
      </c>
      <c r="E945" s="2">
        <v>3</v>
      </c>
      <c r="F945" s="3">
        <v>297</v>
      </c>
      <c r="G945" s="3">
        <v>112.26</v>
      </c>
      <c r="H945" s="3">
        <v>99</v>
      </c>
      <c r="I945" s="3">
        <v>184.74</v>
      </c>
      <c r="J945" s="4">
        <v>0.62</v>
      </c>
      <c r="K945" s="2" t="str">
        <f t="shared" si="28"/>
        <v>Average</v>
      </c>
      <c r="L945" s="2" t="str">
        <f t="shared" si="29"/>
        <v>Standard</v>
      </c>
    </row>
    <row r="946" spans="1:12" x14ac:dyDescent="0.35">
      <c r="A946" s="2" t="s">
        <v>90</v>
      </c>
      <c r="B946" s="2" t="str">
        <f>IFERROR(VLOOKUP(A946,'Aug_2019Sales(Aggregated)'!A:C,3,0),"-")</f>
        <v>GEAR</v>
      </c>
      <c r="C946" s="2" t="str">
        <f>IFERROR(VLOOKUP(A946,'Aug_2019Sales(Aggregated)'!A:D,4,0),"-")</f>
        <v>OUTERWEAR</v>
      </c>
      <c r="D946" s="2" t="str">
        <f>IF(VLOOKUP(A946,'New Items'!A:B,2,FALSE)="New","Yes","No")</f>
        <v>Yes</v>
      </c>
      <c r="E946" s="2">
        <v>8</v>
      </c>
      <c r="F946" s="3">
        <v>792</v>
      </c>
      <c r="G946" s="3">
        <v>287.76</v>
      </c>
      <c r="H946" s="3">
        <v>99</v>
      </c>
      <c r="I946" s="3">
        <v>504.24</v>
      </c>
      <c r="J946" s="4">
        <v>0.64</v>
      </c>
      <c r="K946" s="2" t="str">
        <f t="shared" si="28"/>
        <v>Average</v>
      </c>
      <c r="L946" s="2" t="str">
        <f t="shared" si="29"/>
        <v>Standard</v>
      </c>
    </row>
    <row r="947" spans="1:12" x14ac:dyDescent="0.35">
      <c r="A947" s="2" t="s">
        <v>156</v>
      </c>
      <c r="B947" s="2" t="str">
        <f>IFERROR(VLOOKUP(A947,'Aug_2019Sales(Aggregated)'!A:C,3,0),"-")</f>
        <v>ELECTRO</v>
      </c>
      <c r="C947" s="2" t="str">
        <f>IFERROR(VLOOKUP(A947,'Aug_2019Sales(Aggregated)'!A:D,4,0),"-")</f>
        <v>ELECTRO ACCESSORIES</v>
      </c>
      <c r="D947" s="2" t="str">
        <f>IF(VLOOKUP(A947,'New Items'!A:B,2,FALSE)="New","Yes","No")</f>
        <v>Yes</v>
      </c>
      <c r="E947" s="2">
        <v>1</v>
      </c>
      <c r="F947" s="3">
        <v>99</v>
      </c>
      <c r="G947" s="3">
        <v>37.42</v>
      </c>
      <c r="H947" s="3">
        <v>99</v>
      </c>
      <c r="I947" s="3">
        <v>61.58</v>
      </c>
      <c r="J947" s="4">
        <v>0.62</v>
      </c>
      <c r="K947" s="2" t="str">
        <f t="shared" si="28"/>
        <v>Average</v>
      </c>
      <c r="L947" s="2" t="str">
        <f t="shared" si="29"/>
        <v>Standard</v>
      </c>
    </row>
    <row r="948" spans="1:12" x14ac:dyDescent="0.35">
      <c r="A948" s="2" t="s">
        <v>171</v>
      </c>
      <c r="B948" s="2" t="str">
        <f>IFERROR(VLOOKUP(A948,'Aug_2019Sales(Aggregated)'!A:C,3,0),"-")</f>
        <v>-</v>
      </c>
      <c r="C948" s="2" t="str">
        <f>IFERROR(VLOOKUP(A948,'Aug_2019Sales(Aggregated)'!A:D,4,0),"-")</f>
        <v>-</v>
      </c>
      <c r="D948" s="2" t="str">
        <f>IF(VLOOKUP(A948,'New Items'!A:B,2,FALSE)="New","Yes","No")</f>
        <v>Yes</v>
      </c>
      <c r="E948" s="2">
        <v>1</v>
      </c>
      <c r="F948" s="3">
        <v>69</v>
      </c>
      <c r="G948" s="3">
        <v>16.5</v>
      </c>
      <c r="H948" s="3">
        <v>69</v>
      </c>
      <c r="I948" s="3">
        <v>52.5</v>
      </c>
      <c r="J948" s="4">
        <v>0.76</v>
      </c>
      <c r="K948" s="2" t="str">
        <f t="shared" si="28"/>
        <v>Above Average</v>
      </c>
      <c r="L948" s="2" t="str">
        <f t="shared" si="29"/>
        <v>Standard</v>
      </c>
    </row>
    <row r="949" spans="1:12" x14ac:dyDescent="0.35">
      <c r="A949" s="2" t="s">
        <v>131</v>
      </c>
      <c r="B949" s="2" t="str">
        <f>IFERROR(VLOOKUP(A949,'Aug_2019Sales(Aggregated)'!A:C,3,0),"-")</f>
        <v>COSMETICS</v>
      </c>
      <c r="C949" s="2" t="str">
        <f>IFERROR(VLOOKUP(A949,'Aug_2019Sales(Aggregated)'!A:D,4,0),"-")</f>
        <v>MASKS</v>
      </c>
      <c r="D949" s="2" t="str">
        <f>IF(VLOOKUP(A949,'New Items'!A:B,2,FALSE)="New","Yes","No")</f>
        <v>Yes</v>
      </c>
      <c r="E949" s="2">
        <v>2</v>
      </c>
      <c r="F949" s="3">
        <v>110</v>
      </c>
      <c r="G949" s="3">
        <v>35.299999999999997</v>
      </c>
      <c r="H949" s="3">
        <v>55</v>
      </c>
      <c r="I949" s="3">
        <v>74.7</v>
      </c>
      <c r="J949" s="4">
        <v>0.68</v>
      </c>
      <c r="K949" s="2" t="str">
        <f t="shared" si="28"/>
        <v>Average</v>
      </c>
      <c r="L949" s="2" t="str">
        <f t="shared" si="29"/>
        <v>Standard</v>
      </c>
    </row>
    <row r="950" spans="1:12" x14ac:dyDescent="0.35">
      <c r="A950" s="2" t="s">
        <v>92</v>
      </c>
      <c r="B950" s="2" t="str">
        <f>IFERROR(VLOOKUP(A950,'Aug_2019Sales(Aggregated)'!A:C,3,0),"-")</f>
        <v>COSMETICS</v>
      </c>
      <c r="C950" s="2" t="str">
        <f>IFERROR(VLOOKUP(A950,'Aug_2019Sales(Aggregated)'!A:D,4,0),"-")</f>
        <v>MASKS</v>
      </c>
      <c r="D950" s="2" t="str">
        <f>IF(VLOOKUP(A950,'New Items'!A:B,2,FALSE)="New","Yes","No")</f>
        <v>Yes</v>
      </c>
      <c r="E950" s="2">
        <v>1</v>
      </c>
      <c r="F950" s="3">
        <v>59</v>
      </c>
      <c r="G950" s="3">
        <v>20.3</v>
      </c>
      <c r="H950" s="3">
        <v>59</v>
      </c>
      <c r="I950" s="3">
        <v>38.700000000000003</v>
      </c>
      <c r="J950" s="4">
        <v>0.66</v>
      </c>
      <c r="K950" s="2" t="str">
        <f t="shared" si="28"/>
        <v>Above Average</v>
      </c>
      <c r="L950" s="2" t="str">
        <f t="shared" si="29"/>
        <v>Standard</v>
      </c>
    </row>
    <row r="951" spans="1:12" x14ac:dyDescent="0.35">
      <c r="A951" s="2" t="s">
        <v>145</v>
      </c>
      <c r="B951" s="2" t="str">
        <f>IFERROR(VLOOKUP(A951,'Aug_2019Sales(Aggregated)'!A:C,3,0),"-")</f>
        <v>COSMETICS</v>
      </c>
      <c r="C951" s="2" t="str">
        <f>IFERROR(VLOOKUP(A951,'Aug_2019Sales(Aggregated)'!A:D,4,0),"-")</f>
        <v>MASKS</v>
      </c>
      <c r="D951" s="2" t="str">
        <f>IF(VLOOKUP(A951,'New Items'!A:B,2,FALSE)="New","Yes","No")</f>
        <v>Yes</v>
      </c>
      <c r="E951" s="2">
        <v>3</v>
      </c>
      <c r="F951" s="3">
        <v>177</v>
      </c>
      <c r="G951" s="3">
        <v>67.95</v>
      </c>
      <c r="H951" s="3">
        <v>59</v>
      </c>
      <c r="I951" s="3">
        <v>109.05</v>
      </c>
      <c r="J951" s="4">
        <v>0.62</v>
      </c>
      <c r="K951" s="2" t="str">
        <f t="shared" si="28"/>
        <v>Average</v>
      </c>
      <c r="L951" s="2" t="str">
        <f t="shared" si="29"/>
        <v>Standard</v>
      </c>
    </row>
    <row r="952" spans="1:12" x14ac:dyDescent="0.35">
      <c r="A952" s="2" t="s">
        <v>7</v>
      </c>
      <c r="B952" s="2" t="str">
        <f>IFERROR(VLOOKUP(A952,'Aug_2019Sales(Aggregated)'!A:C,3,0),"-")</f>
        <v>COSMETICS</v>
      </c>
      <c r="C952" s="2" t="str">
        <f>IFERROR(VLOOKUP(A952,'Aug_2019Sales(Aggregated)'!A:D,4,0),"-")</f>
        <v>MASKS</v>
      </c>
      <c r="D952" s="2" t="str">
        <f>IF(VLOOKUP(A952,'New Items'!A:B,2,FALSE)="New","Yes","No")</f>
        <v>Yes</v>
      </c>
      <c r="E952" s="2">
        <v>1</v>
      </c>
      <c r="F952" s="3">
        <v>59</v>
      </c>
      <c r="G952" s="3">
        <v>23.02</v>
      </c>
      <c r="H952" s="3">
        <v>59</v>
      </c>
      <c r="I952" s="3">
        <v>35.979999999999997</v>
      </c>
      <c r="J952" s="4">
        <v>0.61</v>
      </c>
      <c r="K952" s="2" t="str">
        <f t="shared" si="28"/>
        <v>Above Average</v>
      </c>
      <c r="L952" s="2" t="str">
        <f t="shared" si="29"/>
        <v>Standard</v>
      </c>
    </row>
    <row r="953" spans="1:12" x14ac:dyDescent="0.35">
      <c r="A953" s="2" t="s">
        <v>93</v>
      </c>
      <c r="B953" s="2" t="str">
        <f>IFERROR(VLOOKUP(A953,'Aug_2019Sales(Aggregated)'!A:C,3,0),"-")</f>
        <v>-</v>
      </c>
      <c r="C953" s="2" t="str">
        <f>IFERROR(VLOOKUP(A953,'Aug_2019Sales(Aggregated)'!A:D,4,0),"-")</f>
        <v>-</v>
      </c>
      <c r="D953" s="2" t="str">
        <f>IF(VLOOKUP(A953,'New Items'!A:B,2,FALSE)="New","Yes","No")</f>
        <v>Yes</v>
      </c>
      <c r="E953" s="2">
        <v>3</v>
      </c>
      <c r="F953" s="3">
        <v>186</v>
      </c>
      <c r="G953" s="3">
        <v>69.930000000000007</v>
      </c>
      <c r="H953" s="3">
        <v>62</v>
      </c>
      <c r="I953" s="3">
        <v>116.07</v>
      </c>
      <c r="J953" s="4">
        <v>0.62</v>
      </c>
      <c r="K953" s="2" t="str">
        <f t="shared" si="28"/>
        <v>Average</v>
      </c>
      <c r="L953" s="2" t="str">
        <f t="shared" si="29"/>
        <v>Standard</v>
      </c>
    </row>
    <row r="954" spans="1:12" x14ac:dyDescent="0.35">
      <c r="A954" s="2" t="s">
        <v>157</v>
      </c>
      <c r="B954" s="2" t="str">
        <f>IFERROR(VLOOKUP(A954,'Aug_2019Sales(Aggregated)'!A:C,3,0),"-")</f>
        <v>-</v>
      </c>
      <c r="C954" s="2" t="str">
        <f>IFERROR(VLOOKUP(A954,'Aug_2019Sales(Aggregated)'!A:D,4,0),"-")</f>
        <v>-</v>
      </c>
      <c r="D954" s="2" t="str">
        <f>IF(VLOOKUP(A954,'New Items'!A:B,2,FALSE)="New","Yes","No")</f>
        <v>Yes</v>
      </c>
      <c r="E954" s="2">
        <v>2</v>
      </c>
      <c r="F954" s="3">
        <v>100</v>
      </c>
      <c r="G954" s="3">
        <v>35.299999999999997</v>
      </c>
      <c r="H954" s="3">
        <v>50</v>
      </c>
      <c r="I954" s="3">
        <v>64.7</v>
      </c>
      <c r="J954" s="4">
        <v>0.65</v>
      </c>
      <c r="K954" s="2" t="str">
        <f t="shared" si="28"/>
        <v>Average</v>
      </c>
      <c r="L954" s="2" t="str">
        <f t="shared" si="29"/>
        <v>Standard</v>
      </c>
    </row>
    <row r="955" spans="1:12" x14ac:dyDescent="0.35">
      <c r="A955" s="2" t="s">
        <v>95</v>
      </c>
      <c r="B955" s="2" t="str">
        <f>IFERROR(VLOOKUP(A955,'Aug_2019Sales(Aggregated)'!A:C,3,0),"-")</f>
        <v>COSMETICS</v>
      </c>
      <c r="C955" s="2" t="str">
        <f>IFERROR(VLOOKUP(A955,'Aug_2019Sales(Aggregated)'!A:D,4,0),"-")</f>
        <v>MASKS</v>
      </c>
      <c r="D955" s="2" t="str">
        <f>IF(VLOOKUP(A955,'New Items'!A:B,2,FALSE)="New","Yes","No")</f>
        <v>Yes</v>
      </c>
      <c r="E955" s="2">
        <v>1</v>
      </c>
      <c r="F955" s="3">
        <v>89</v>
      </c>
      <c r="G955" s="3">
        <v>32.520000000000003</v>
      </c>
      <c r="H955" s="3">
        <v>89</v>
      </c>
      <c r="I955" s="3">
        <v>56.48</v>
      </c>
      <c r="J955" s="4">
        <v>0.63</v>
      </c>
      <c r="K955" s="2" t="str">
        <f t="shared" si="28"/>
        <v>Average</v>
      </c>
      <c r="L955" s="2" t="str">
        <f t="shared" si="29"/>
        <v>Standard</v>
      </c>
    </row>
    <row r="956" spans="1:12" x14ac:dyDescent="0.35">
      <c r="A956" s="2" t="s">
        <v>187</v>
      </c>
      <c r="B956" s="2" t="str">
        <f>IFERROR(VLOOKUP(A956,'Aug_2019Sales(Aggregated)'!A:C,3,0),"-")</f>
        <v>COSMETICS</v>
      </c>
      <c r="C956" s="2" t="str">
        <f>IFERROR(VLOOKUP(A956,'Aug_2019Sales(Aggregated)'!A:D,4,0),"-")</f>
        <v>MASKS</v>
      </c>
      <c r="D956" s="2" t="str">
        <f>IF(VLOOKUP(A956,'New Items'!A:B,2,FALSE)="New","Yes","No")</f>
        <v>Yes</v>
      </c>
      <c r="E956" s="2">
        <v>1</v>
      </c>
      <c r="F956" s="3">
        <v>75</v>
      </c>
      <c r="G956" s="3">
        <v>20.98</v>
      </c>
      <c r="H956" s="3">
        <v>75</v>
      </c>
      <c r="I956" s="3">
        <v>54.02</v>
      </c>
      <c r="J956" s="4">
        <v>0.72</v>
      </c>
      <c r="K956" s="2" t="str">
        <f t="shared" si="28"/>
        <v>Above Average</v>
      </c>
      <c r="L956" s="2" t="str">
        <f t="shared" si="29"/>
        <v>Standard</v>
      </c>
    </row>
    <row r="957" spans="1:12" x14ac:dyDescent="0.35">
      <c r="A957" s="2" t="s">
        <v>201</v>
      </c>
      <c r="B957" s="2" t="str">
        <f>IFERROR(VLOOKUP(A957,'Aug_2019Sales(Aggregated)'!A:C,3,0),"-")</f>
        <v>COSMETICS</v>
      </c>
      <c r="C957" s="2" t="str">
        <f>IFERROR(VLOOKUP(A957,'Aug_2019Sales(Aggregated)'!A:D,4,0),"-")</f>
        <v>MASKS</v>
      </c>
      <c r="D957" s="2" t="str">
        <f>IF(VLOOKUP(A957,'New Items'!A:B,2,FALSE)="New","Yes","No")</f>
        <v>Yes</v>
      </c>
      <c r="E957" s="2">
        <v>1</v>
      </c>
      <c r="F957" s="3">
        <v>65</v>
      </c>
      <c r="G957" s="3">
        <v>19</v>
      </c>
      <c r="H957" s="3">
        <v>65</v>
      </c>
      <c r="I957" s="3">
        <v>46</v>
      </c>
      <c r="J957" s="4">
        <v>0.71</v>
      </c>
      <c r="K957" s="2" t="str">
        <f t="shared" si="28"/>
        <v>Above Average</v>
      </c>
      <c r="L957" s="2" t="str">
        <f t="shared" si="29"/>
        <v>Standard</v>
      </c>
    </row>
    <row r="958" spans="1:12" x14ac:dyDescent="0.35">
      <c r="A958" s="2" t="s">
        <v>174</v>
      </c>
      <c r="B958" s="2" t="str">
        <f>IFERROR(VLOOKUP(A958,'Aug_2019Sales(Aggregated)'!A:C,3,0),"-")</f>
        <v>COSMETICS</v>
      </c>
      <c r="C958" s="2" t="str">
        <f>IFERROR(VLOOKUP(A958,'Aug_2019Sales(Aggregated)'!A:D,4,0),"-")</f>
        <v>MASKS</v>
      </c>
      <c r="D958" s="2" t="str">
        <f>IF(VLOOKUP(A958,'New Items'!A:B,2,FALSE)="New","Yes","No")</f>
        <v>Yes</v>
      </c>
      <c r="E958" s="2">
        <v>1</v>
      </c>
      <c r="F958" s="3">
        <v>55</v>
      </c>
      <c r="G958" s="3">
        <v>16.399999999999999</v>
      </c>
      <c r="H958" s="3">
        <v>55</v>
      </c>
      <c r="I958" s="3">
        <v>38.6</v>
      </c>
      <c r="J958" s="4">
        <v>0.7</v>
      </c>
      <c r="K958" s="2" t="str">
        <f t="shared" si="28"/>
        <v>Above Average</v>
      </c>
      <c r="L958" s="2" t="str">
        <f t="shared" si="29"/>
        <v>Standard</v>
      </c>
    </row>
    <row r="959" spans="1:12" x14ac:dyDescent="0.35">
      <c r="A959" s="2" t="s">
        <v>134</v>
      </c>
      <c r="B959" s="2" t="str">
        <f>IFERROR(VLOOKUP(A959,'Aug_2019Sales(Aggregated)'!A:C,3,0),"-")</f>
        <v>COSMETICS</v>
      </c>
      <c r="C959" s="2" t="str">
        <f>IFERROR(VLOOKUP(A959,'Aug_2019Sales(Aggregated)'!A:D,4,0),"-")</f>
        <v>MASKS</v>
      </c>
      <c r="D959" s="2" t="str">
        <f>IF(VLOOKUP(A959,'New Items'!A:B,2,FALSE)="New","Yes","No")</f>
        <v>Yes</v>
      </c>
      <c r="E959" s="2">
        <v>1</v>
      </c>
      <c r="F959" s="3">
        <v>57</v>
      </c>
      <c r="G959" s="3">
        <v>19.93</v>
      </c>
      <c r="H959" s="3">
        <v>57</v>
      </c>
      <c r="I959" s="3">
        <v>37.07</v>
      </c>
      <c r="J959" s="4">
        <v>0.65</v>
      </c>
      <c r="K959" s="2" t="str">
        <f t="shared" si="28"/>
        <v>Above Average</v>
      </c>
      <c r="L959" s="2" t="str">
        <f t="shared" si="29"/>
        <v>Standard</v>
      </c>
    </row>
    <row r="960" spans="1:12" x14ac:dyDescent="0.35">
      <c r="A960" s="2" t="s">
        <v>183</v>
      </c>
      <c r="B960" s="2" t="str">
        <f>IFERROR(VLOOKUP(A960,'Aug_2019Sales(Aggregated)'!A:C,3,0),"-")</f>
        <v>COSMETICS</v>
      </c>
      <c r="C960" s="2" t="str">
        <f>IFERROR(VLOOKUP(A960,'Aug_2019Sales(Aggregated)'!A:D,4,0),"-")</f>
        <v>MASKS</v>
      </c>
      <c r="D960" s="2" t="str">
        <f>IF(VLOOKUP(A960,'New Items'!A:B,2,FALSE)="New","Yes","No")</f>
        <v>Yes</v>
      </c>
      <c r="E960" s="2">
        <v>1</v>
      </c>
      <c r="F960" s="3">
        <v>59</v>
      </c>
      <c r="G960" s="3">
        <v>18.75</v>
      </c>
      <c r="H960" s="3">
        <v>59</v>
      </c>
      <c r="I960" s="3">
        <v>40.25</v>
      </c>
      <c r="J960" s="4">
        <v>0.68</v>
      </c>
      <c r="K960" s="2" t="str">
        <f t="shared" si="28"/>
        <v>Above Average</v>
      </c>
      <c r="L960" s="2" t="str">
        <f t="shared" si="29"/>
        <v>Standard</v>
      </c>
    </row>
    <row r="961" spans="1:12" x14ac:dyDescent="0.35">
      <c r="A961" s="2" t="s">
        <v>96</v>
      </c>
      <c r="B961" s="2" t="str">
        <f>IFERROR(VLOOKUP(A961,'Aug_2019Sales(Aggregated)'!A:C,3,0),"-")</f>
        <v>-</v>
      </c>
      <c r="C961" s="2" t="str">
        <f>IFERROR(VLOOKUP(A961,'Aug_2019Sales(Aggregated)'!A:D,4,0),"-")</f>
        <v>-</v>
      </c>
      <c r="D961" s="2" t="str">
        <f>IF(VLOOKUP(A961,'New Items'!A:B,2,FALSE)="New","Yes","No")</f>
        <v>Yes</v>
      </c>
      <c r="E961" s="2">
        <v>1</v>
      </c>
      <c r="F961" s="3">
        <v>35</v>
      </c>
      <c r="G961" s="3">
        <v>8.77</v>
      </c>
      <c r="H961" s="3">
        <v>35</v>
      </c>
      <c r="I961" s="3">
        <v>26.23</v>
      </c>
      <c r="J961" s="4">
        <v>0.75</v>
      </c>
      <c r="K961" s="2" t="str">
        <f t="shared" si="28"/>
        <v>Above Average</v>
      </c>
      <c r="L961" s="2" t="str">
        <f t="shared" si="29"/>
        <v>Standard</v>
      </c>
    </row>
    <row r="962" spans="1:12" x14ac:dyDescent="0.35">
      <c r="A962" s="2" t="s">
        <v>9</v>
      </c>
      <c r="B962" s="2" t="str">
        <f>IFERROR(VLOOKUP(A962,'Aug_2019Sales(Aggregated)'!A:C,3,0),"-")</f>
        <v>-</v>
      </c>
      <c r="C962" s="2" t="str">
        <f>IFERROR(VLOOKUP(A962,'Aug_2019Sales(Aggregated)'!A:D,4,0),"-")</f>
        <v>-</v>
      </c>
      <c r="D962" s="2" t="str">
        <f>IF(VLOOKUP(A962,'New Items'!A:B,2,FALSE)="New","Yes","No")</f>
        <v>Yes</v>
      </c>
      <c r="E962" s="2">
        <v>2</v>
      </c>
      <c r="F962" s="3">
        <v>58</v>
      </c>
      <c r="G962" s="3">
        <v>22.02</v>
      </c>
      <c r="H962" s="3">
        <v>29</v>
      </c>
      <c r="I962" s="3">
        <v>35.979999999999997</v>
      </c>
      <c r="J962" s="4">
        <v>0.62</v>
      </c>
      <c r="K962" s="2" t="str">
        <f t="shared" si="28"/>
        <v>Above Average</v>
      </c>
      <c r="L962" s="2" t="str">
        <f t="shared" si="29"/>
        <v>Standard</v>
      </c>
    </row>
    <row r="963" spans="1:12" x14ac:dyDescent="0.35">
      <c r="A963" s="2" t="s">
        <v>10</v>
      </c>
      <c r="B963" s="2" t="str">
        <f>IFERROR(VLOOKUP(A963,'Aug_2019Sales(Aggregated)'!A:C,3,0),"-")</f>
        <v>FITNESS</v>
      </c>
      <c r="C963" s="2" t="str">
        <f>IFERROR(VLOOKUP(A963,'Aug_2019Sales(Aggregated)'!A:D,4,0),"-")</f>
        <v>LOWER BODY</v>
      </c>
      <c r="D963" s="2" t="str">
        <f>IF(VLOOKUP(A963,'New Items'!A:B,2,FALSE)="New","Yes","No")</f>
        <v>Yes</v>
      </c>
      <c r="E963" s="2">
        <v>1</v>
      </c>
      <c r="F963" s="3">
        <v>45</v>
      </c>
      <c r="G963" s="3">
        <v>16.21</v>
      </c>
      <c r="H963" s="3">
        <v>45</v>
      </c>
      <c r="I963" s="3">
        <v>28.79</v>
      </c>
      <c r="J963" s="4">
        <v>0.64</v>
      </c>
      <c r="K963" s="2" t="str">
        <f t="shared" ref="K963:K1026" si="30">IF(I963&lt;AVERAGE(I:I),"Above Average","Average")</f>
        <v>Above Average</v>
      </c>
      <c r="L963" s="2" t="str">
        <f t="shared" ref="L963:L1026" si="31">IF(H963&gt;100,"High Dollar","Standard")</f>
        <v>Standard</v>
      </c>
    </row>
    <row r="964" spans="1:12" x14ac:dyDescent="0.35">
      <c r="A964" s="2" t="s">
        <v>12</v>
      </c>
      <c r="B964" s="2" t="str">
        <f>IFERROR(VLOOKUP(A964,'Aug_2019Sales(Aggregated)'!A:C,3,0),"-")</f>
        <v>-</v>
      </c>
      <c r="C964" s="2" t="str">
        <f>IFERROR(VLOOKUP(A964,'Aug_2019Sales(Aggregated)'!A:D,4,0),"-")</f>
        <v>-</v>
      </c>
      <c r="D964" s="2" t="str">
        <f>IF(VLOOKUP(A964,'New Items'!A:B,2,FALSE)="New","Yes","No")</f>
        <v>Yes</v>
      </c>
      <c r="E964" s="2">
        <v>1</v>
      </c>
      <c r="F964" s="3">
        <v>42</v>
      </c>
      <c r="G964" s="3">
        <v>12.85</v>
      </c>
      <c r="H964" s="3">
        <v>42</v>
      </c>
      <c r="I964" s="3">
        <v>29.15</v>
      </c>
      <c r="J964" s="4">
        <v>0.69</v>
      </c>
      <c r="K964" s="2" t="str">
        <f t="shared" si="30"/>
        <v>Above Average</v>
      </c>
      <c r="L964" s="2" t="str">
        <f t="shared" si="31"/>
        <v>Standard</v>
      </c>
    </row>
    <row r="965" spans="1:12" x14ac:dyDescent="0.35">
      <c r="A965" s="2" t="s">
        <v>202</v>
      </c>
      <c r="B965" s="2" t="str">
        <f>IFERROR(VLOOKUP(A965,'Aug_2019Sales(Aggregated)'!A:C,3,0),"-")</f>
        <v>FITNESS</v>
      </c>
      <c r="C965" s="2" t="str">
        <f>IFERROR(VLOOKUP(A965,'Aug_2019Sales(Aggregated)'!A:D,4,0),"-")</f>
        <v>LOWER BODY</v>
      </c>
      <c r="D965" s="2" t="str">
        <f>IF(VLOOKUP(A965,'New Items'!A:B,2,FALSE)="New","Yes","No")</f>
        <v>Yes</v>
      </c>
      <c r="E965" s="2">
        <v>2</v>
      </c>
      <c r="F965" s="3">
        <v>178</v>
      </c>
      <c r="G965" s="3">
        <v>26</v>
      </c>
      <c r="H965" s="3">
        <v>89</v>
      </c>
      <c r="I965" s="3">
        <v>152</v>
      </c>
      <c r="J965" s="4">
        <v>0.85</v>
      </c>
      <c r="K965" s="2" t="str">
        <f t="shared" si="30"/>
        <v>Average</v>
      </c>
      <c r="L965" s="2" t="str">
        <f t="shared" si="31"/>
        <v>Standard</v>
      </c>
    </row>
    <row r="966" spans="1:12" x14ac:dyDescent="0.35">
      <c r="A966" s="2" t="s">
        <v>98</v>
      </c>
      <c r="B966" s="2" t="str">
        <f>IFERROR(VLOOKUP(A966,'Aug_2019Sales(Aggregated)'!A:C,3,0),"-")</f>
        <v>AUTOMOTIVE</v>
      </c>
      <c r="C966" s="2" t="str">
        <f>IFERROR(VLOOKUP(A966,'Aug_2019Sales(Aggregated)'!A:D,4,0),"-")</f>
        <v>RINGS</v>
      </c>
      <c r="D966" s="2" t="str">
        <f>IF(VLOOKUP(A966,'New Items'!A:B,2,FALSE)="New","Yes","No")</f>
        <v>Yes</v>
      </c>
      <c r="E966" s="2">
        <v>2</v>
      </c>
      <c r="F966" s="3">
        <v>40</v>
      </c>
      <c r="G966" s="3">
        <v>15.88</v>
      </c>
      <c r="H966" s="3">
        <v>20</v>
      </c>
      <c r="I966" s="3">
        <v>24.12</v>
      </c>
      <c r="J966" s="4">
        <v>0.6</v>
      </c>
      <c r="K966" s="2" t="str">
        <f t="shared" si="30"/>
        <v>Above Average</v>
      </c>
      <c r="L966" s="2" t="str">
        <f t="shared" si="31"/>
        <v>Standard</v>
      </c>
    </row>
    <row r="967" spans="1:12" x14ac:dyDescent="0.35">
      <c r="A967" s="2" t="s">
        <v>17</v>
      </c>
      <c r="B967" s="2" t="str">
        <f>IFERROR(VLOOKUP(A967,'Aug_2019Sales(Aggregated)'!A:C,3,0),"-")</f>
        <v>AUTOMOTIVE</v>
      </c>
      <c r="C967" s="2" t="str">
        <f>IFERROR(VLOOKUP(A967,'Aug_2019Sales(Aggregated)'!A:D,4,0),"-")</f>
        <v>RINGS</v>
      </c>
      <c r="D967" s="2" t="str">
        <f>IF(VLOOKUP(A967,'New Items'!A:B,2,FALSE)="New","Yes","No")</f>
        <v>Yes</v>
      </c>
      <c r="E967" s="2">
        <v>1</v>
      </c>
      <c r="F967" s="3">
        <v>25</v>
      </c>
      <c r="G967" s="3">
        <v>6.2</v>
      </c>
      <c r="H967" s="3">
        <v>25</v>
      </c>
      <c r="I967" s="3">
        <v>18.8</v>
      </c>
      <c r="J967" s="4">
        <v>0.75</v>
      </c>
      <c r="K967" s="2" t="str">
        <f t="shared" si="30"/>
        <v>Above Average</v>
      </c>
      <c r="L967" s="2" t="str">
        <f t="shared" si="31"/>
        <v>Standard</v>
      </c>
    </row>
    <row r="968" spans="1:12" x14ac:dyDescent="0.35">
      <c r="A968" s="2" t="s">
        <v>18</v>
      </c>
      <c r="B968" s="2" t="str">
        <f>IFERROR(VLOOKUP(A968,'Aug_2019Sales(Aggregated)'!A:C,3,0),"-")</f>
        <v>AUTOMOTIVE</v>
      </c>
      <c r="C968" s="2" t="str">
        <f>IFERROR(VLOOKUP(A968,'Aug_2019Sales(Aggregated)'!A:D,4,0),"-")</f>
        <v>RINGS</v>
      </c>
      <c r="D968" s="2" t="str">
        <f>IF(VLOOKUP(A968,'New Items'!A:B,2,FALSE)="New","Yes","No")</f>
        <v>Yes</v>
      </c>
      <c r="E968" s="2">
        <v>1</v>
      </c>
      <c r="F968" s="3">
        <v>25</v>
      </c>
      <c r="G968" s="3">
        <v>6.8</v>
      </c>
      <c r="H968" s="3">
        <v>25</v>
      </c>
      <c r="I968" s="3">
        <v>18.2</v>
      </c>
      <c r="J968" s="4">
        <v>0.73</v>
      </c>
      <c r="K968" s="2" t="str">
        <f t="shared" si="30"/>
        <v>Above Average</v>
      </c>
      <c r="L968" s="2" t="str">
        <f t="shared" si="31"/>
        <v>Standard</v>
      </c>
    </row>
    <row r="969" spans="1:12" x14ac:dyDescent="0.35">
      <c r="A969" s="2" t="s">
        <v>21</v>
      </c>
      <c r="B969" s="2" t="str">
        <f>IFERROR(VLOOKUP(A969,'Aug_2019Sales(Aggregated)'!A:C,3,0),"-")</f>
        <v>AUTOMOTIVE</v>
      </c>
      <c r="C969" s="2" t="str">
        <f>IFERROR(VLOOKUP(A969,'Aug_2019Sales(Aggregated)'!A:D,4,0),"-")</f>
        <v>RINGS</v>
      </c>
      <c r="D969" s="2" t="str">
        <f>IF(VLOOKUP(A969,'New Items'!A:B,2,FALSE)="New","Yes","No")</f>
        <v>Yes</v>
      </c>
      <c r="E969" s="2">
        <v>4</v>
      </c>
      <c r="F969" s="3">
        <v>88</v>
      </c>
      <c r="G969" s="3">
        <v>25.4</v>
      </c>
      <c r="H969" s="3">
        <v>22</v>
      </c>
      <c r="I969" s="3">
        <v>62.6</v>
      </c>
      <c r="J969" s="4">
        <v>0.71</v>
      </c>
      <c r="K969" s="2" t="str">
        <f t="shared" si="30"/>
        <v>Average</v>
      </c>
      <c r="L969" s="2" t="str">
        <f t="shared" si="31"/>
        <v>Standard</v>
      </c>
    </row>
    <row r="970" spans="1:12" x14ac:dyDescent="0.35">
      <c r="A970" s="2" t="s">
        <v>22</v>
      </c>
      <c r="B970" s="2" t="str">
        <f>IFERROR(VLOOKUP(A970,'Aug_2019Sales(Aggregated)'!A:C,3,0),"-")</f>
        <v>SLEEPWEAR</v>
      </c>
      <c r="C970" s="2" t="str">
        <f>IFERROR(VLOOKUP(A970,'Aug_2019Sales(Aggregated)'!A:D,4,0),"-")</f>
        <v>INTIMATES</v>
      </c>
      <c r="D970" s="2" t="str">
        <f>IF(VLOOKUP(A970,'New Items'!A:B,2,FALSE)="New","Yes","No")</f>
        <v>Yes</v>
      </c>
      <c r="E970" s="2">
        <v>1</v>
      </c>
      <c r="F970" s="3">
        <v>18</v>
      </c>
      <c r="G970" s="3">
        <v>5.4</v>
      </c>
      <c r="H970" s="3">
        <v>18</v>
      </c>
      <c r="I970" s="3">
        <v>12.6</v>
      </c>
      <c r="J970" s="4">
        <v>0.7</v>
      </c>
      <c r="K970" s="2" t="str">
        <f t="shared" si="30"/>
        <v>Above Average</v>
      </c>
      <c r="L970" s="2" t="str">
        <f t="shared" si="31"/>
        <v>Standard</v>
      </c>
    </row>
    <row r="971" spans="1:12" x14ac:dyDescent="0.35">
      <c r="A971" s="2" t="s">
        <v>23</v>
      </c>
      <c r="B971" s="2" t="str">
        <f>IFERROR(VLOOKUP(A971,'Aug_2019Sales(Aggregated)'!A:C,3,0),"-")</f>
        <v>ESSENTIALS</v>
      </c>
      <c r="C971" s="2" t="str">
        <f>IFERROR(VLOOKUP(A971,'Aug_2019Sales(Aggregated)'!A:D,4,0),"-")</f>
        <v>ORAL CARE</v>
      </c>
      <c r="D971" s="2" t="str">
        <f>IF(VLOOKUP(A971,'New Items'!A:B,2,FALSE)="New","Yes","No")</f>
        <v>Yes</v>
      </c>
      <c r="E971" s="2">
        <v>1</v>
      </c>
      <c r="F971" s="3">
        <v>14</v>
      </c>
      <c r="G971" s="3">
        <v>2.75</v>
      </c>
      <c r="H971" s="3">
        <v>14</v>
      </c>
      <c r="I971" s="3">
        <v>11.25</v>
      </c>
      <c r="J971" s="4">
        <v>0.8</v>
      </c>
      <c r="K971" s="2" t="str">
        <f t="shared" si="30"/>
        <v>Above Average</v>
      </c>
      <c r="L971" s="2" t="str">
        <f t="shared" si="31"/>
        <v>Standard</v>
      </c>
    </row>
    <row r="972" spans="1:12" x14ac:dyDescent="0.35">
      <c r="A972" s="2" t="s">
        <v>136</v>
      </c>
      <c r="B972" s="2" t="str">
        <f>IFERROR(VLOOKUP(A972,'Aug_2019Sales(Aggregated)'!A:C,3,0),"-")</f>
        <v>AUTOMOTIVE</v>
      </c>
      <c r="C972" s="2" t="str">
        <f>IFERROR(VLOOKUP(A972,'Aug_2019Sales(Aggregated)'!A:D,4,0),"-")</f>
        <v>RINGS</v>
      </c>
      <c r="D972" s="2" t="str">
        <f>IF(VLOOKUP(A972,'New Items'!A:B,2,FALSE)="New","Yes","No")</f>
        <v>Yes</v>
      </c>
      <c r="E972" s="2">
        <v>7</v>
      </c>
      <c r="F972" s="3">
        <v>56</v>
      </c>
      <c r="G972" s="3">
        <v>12.25</v>
      </c>
      <c r="H972" s="3">
        <v>8</v>
      </c>
      <c r="I972" s="3">
        <v>43.75</v>
      </c>
      <c r="J972" s="4">
        <v>0.78</v>
      </c>
      <c r="K972" s="2" t="str">
        <f t="shared" si="30"/>
        <v>Above Average</v>
      </c>
      <c r="L972" s="2" t="str">
        <f t="shared" si="31"/>
        <v>Standard</v>
      </c>
    </row>
    <row r="973" spans="1:12" x14ac:dyDescent="0.35">
      <c r="A973" s="2" t="s">
        <v>25</v>
      </c>
      <c r="B973" s="2" t="str">
        <f>IFERROR(VLOOKUP(A973,'Aug_2019Sales(Aggregated)'!A:C,3,0),"-")</f>
        <v>-</v>
      </c>
      <c r="C973" s="2" t="str">
        <f>IFERROR(VLOOKUP(A973,'Aug_2019Sales(Aggregated)'!A:D,4,0),"-")</f>
        <v>-</v>
      </c>
      <c r="D973" s="2" t="str">
        <f>IF(VLOOKUP(A973,'New Items'!A:B,2,FALSE)="New","Yes","No")</f>
        <v>Yes</v>
      </c>
      <c r="E973" s="2">
        <v>5</v>
      </c>
      <c r="F973" s="3">
        <v>180</v>
      </c>
      <c r="G973" s="3">
        <v>39.75</v>
      </c>
      <c r="H973" s="3">
        <v>36</v>
      </c>
      <c r="I973" s="3">
        <v>140.25</v>
      </c>
      <c r="J973" s="4">
        <v>0.78</v>
      </c>
      <c r="K973" s="2" t="str">
        <f t="shared" si="30"/>
        <v>Average</v>
      </c>
      <c r="L973" s="2" t="str">
        <f t="shared" si="31"/>
        <v>Standard</v>
      </c>
    </row>
    <row r="974" spans="1:12" x14ac:dyDescent="0.35">
      <c r="A974" s="2" t="s">
        <v>99</v>
      </c>
      <c r="B974" s="2" t="str">
        <f>IFERROR(VLOOKUP(A974,'Aug_2019Sales(Aggregated)'!A:C,3,0),"-")</f>
        <v>GEAR</v>
      </c>
      <c r="C974" s="2" t="str">
        <f>IFERROR(VLOOKUP(A974,'Aug_2019Sales(Aggregated)'!A:D,4,0),"-")</f>
        <v>OUTERWEAR</v>
      </c>
      <c r="D974" s="2" t="str">
        <f>IF(VLOOKUP(A974,'New Items'!A:B,2,FALSE)="New","Yes","No")</f>
        <v>Yes</v>
      </c>
      <c r="E974" s="2">
        <v>2</v>
      </c>
      <c r="F974" s="3">
        <v>20</v>
      </c>
      <c r="G974" s="3">
        <v>4.0999999999999996</v>
      </c>
      <c r="H974" s="3">
        <v>10</v>
      </c>
      <c r="I974" s="3">
        <v>15.9</v>
      </c>
      <c r="J974" s="4">
        <v>0.8</v>
      </c>
      <c r="K974" s="2" t="str">
        <f t="shared" si="30"/>
        <v>Above Average</v>
      </c>
      <c r="L974" s="2" t="str">
        <f t="shared" si="31"/>
        <v>Standard</v>
      </c>
    </row>
    <row r="975" spans="1:12" x14ac:dyDescent="0.35">
      <c r="A975" s="2" t="s">
        <v>26</v>
      </c>
      <c r="B975" s="2" t="str">
        <f>IFERROR(VLOOKUP(A975,'Aug_2019Sales(Aggregated)'!A:C,3,0),"-")</f>
        <v>GEAR</v>
      </c>
      <c r="C975" s="2" t="str">
        <f>IFERROR(VLOOKUP(A975,'Aug_2019Sales(Aggregated)'!A:D,4,0),"-")</f>
        <v>OUTERWEAR</v>
      </c>
      <c r="D975" s="2" t="str">
        <f>IF(VLOOKUP(A975,'New Items'!A:B,2,FALSE)="New","Yes","No")</f>
        <v>Yes</v>
      </c>
      <c r="E975" s="2">
        <v>1</v>
      </c>
      <c r="F975" s="3">
        <v>65</v>
      </c>
      <c r="G975" s="3">
        <v>16.2</v>
      </c>
      <c r="H975" s="3">
        <v>65</v>
      </c>
      <c r="I975" s="3">
        <v>48.8</v>
      </c>
      <c r="J975" s="4">
        <v>0.75</v>
      </c>
      <c r="K975" s="2" t="str">
        <f t="shared" si="30"/>
        <v>Above Average</v>
      </c>
      <c r="L975" s="2" t="str">
        <f t="shared" si="31"/>
        <v>Standard</v>
      </c>
    </row>
    <row r="976" spans="1:12" x14ac:dyDescent="0.35">
      <c r="A976" s="2" t="s">
        <v>137</v>
      </c>
      <c r="B976" s="2" t="str">
        <f>IFERROR(VLOOKUP(A976,'Aug_2019Sales(Aggregated)'!A:C,3,0),"-")</f>
        <v>-</v>
      </c>
      <c r="C976" s="2" t="str">
        <f>IFERROR(VLOOKUP(A976,'Aug_2019Sales(Aggregated)'!A:D,4,0),"-")</f>
        <v>-</v>
      </c>
      <c r="D976" s="2" t="str">
        <f>IF(VLOOKUP(A976,'New Items'!A:B,2,FALSE)="New","Yes","No")</f>
        <v>Yes</v>
      </c>
      <c r="E976" s="2">
        <v>1</v>
      </c>
      <c r="F976" s="3">
        <v>19</v>
      </c>
      <c r="G976" s="3">
        <v>4.5</v>
      </c>
      <c r="H976" s="3">
        <v>19</v>
      </c>
      <c r="I976" s="3">
        <v>14.5</v>
      </c>
      <c r="J976" s="4">
        <v>0.76</v>
      </c>
      <c r="K976" s="2" t="str">
        <f t="shared" si="30"/>
        <v>Above Average</v>
      </c>
      <c r="L976" s="2" t="str">
        <f t="shared" si="31"/>
        <v>Standard</v>
      </c>
    </row>
    <row r="977" spans="1:12" x14ac:dyDescent="0.35">
      <c r="A977" s="2" t="s">
        <v>100</v>
      </c>
      <c r="B977" s="2" t="str">
        <f>IFERROR(VLOOKUP(A977,'Aug_2019Sales(Aggregated)'!A:C,3,0),"-")</f>
        <v>SLEEPWEAR</v>
      </c>
      <c r="C977" s="2" t="str">
        <f>IFERROR(VLOOKUP(A977,'Aug_2019Sales(Aggregated)'!A:D,4,0),"-")</f>
        <v>INTIMATES</v>
      </c>
      <c r="D977" s="2" t="str">
        <f>IF(VLOOKUP(A977,'New Items'!A:B,2,FALSE)="New","Yes","No")</f>
        <v>Yes</v>
      </c>
      <c r="E977" s="2">
        <v>2</v>
      </c>
      <c r="F977" s="3">
        <v>24</v>
      </c>
      <c r="G977" s="3">
        <v>5.98</v>
      </c>
      <c r="H977" s="3">
        <v>12</v>
      </c>
      <c r="I977" s="3">
        <v>18.02</v>
      </c>
      <c r="J977" s="4">
        <v>0.75</v>
      </c>
      <c r="K977" s="2" t="str">
        <f t="shared" si="30"/>
        <v>Above Average</v>
      </c>
      <c r="L977" s="2" t="str">
        <f t="shared" si="31"/>
        <v>Standard</v>
      </c>
    </row>
    <row r="978" spans="1:12" x14ac:dyDescent="0.35">
      <c r="A978" s="2" t="s">
        <v>27</v>
      </c>
      <c r="B978" s="2" t="str">
        <f>IFERROR(VLOOKUP(A978,'Aug_2019Sales(Aggregated)'!A:C,3,0),"-")</f>
        <v>SLEEPWEAR</v>
      </c>
      <c r="C978" s="2" t="str">
        <f>IFERROR(VLOOKUP(A978,'Aug_2019Sales(Aggregated)'!A:D,4,0),"-")</f>
        <v>INTIMATES</v>
      </c>
      <c r="D978" s="2" t="str">
        <f>IF(VLOOKUP(A978,'New Items'!A:B,2,FALSE)="New","Yes","No")</f>
        <v>Yes</v>
      </c>
      <c r="E978" s="2">
        <v>2</v>
      </c>
      <c r="F978" s="3">
        <v>32.5</v>
      </c>
      <c r="G978" s="3">
        <v>5.9</v>
      </c>
      <c r="H978" s="3">
        <v>16.25</v>
      </c>
      <c r="I978" s="3">
        <v>26.6</v>
      </c>
      <c r="J978" s="4">
        <v>0.82</v>
      </c>
      <c r="K978" s="2" t="str">
        <f t="shared" si="30"/>
        <v>Above Average</v>
      </c>
      <c r="L978" s="2" t="str">
        <f t="shared" si="31"/>
        <v>Standard</v>
      </c>
    </row>
    <row r="979" spans="1:12" x14ac:dyDescent="0.35">
      <c r="A979" s="2" t="s">
        <v>163</v>
      </c>
      <c r="B979" s="2" t="str">
        <f>IFERROR(VLOOKUP(A979,'Aug_2019Sales(Aggregated)'!A:C,3,0),"-")</f>
        <v>SLEEPWEAR</v>
      </c>
      <c r="C979" s="2" t="str">
        <f>IFERROR(VLOOKUP(A979,'Aug_2019Sales(Aggregated)'!A:D,4,0),"-")</f>
        <v>INTIMATES</v>
      </c>
      <c r="D979" s="2" t="str">
        <f>IF(VLOOKUP(A979,'New Items'!A:B,2,FALSE)="New","Yes","No")</f>
        <v>Yes</v>
      </c>
      <c r="E979" s="2">
        <v>1</v>
      </c>
      <c r="F979" s="3">
        <v>15</v>
      </c>
      <c r="G979" s="3">
        <v>3.75</v>
      </c>
      <c r="H979" s="3">
        <v>15</v>
      </c>
      <c r="I979" s="3">
        <v>11.25</v>
      </c>
      <c r="J979" s="4">
        <v>0.75</v>
      </c>
      <c r="K979" s="2" t="str">
        <f t="shared" si="30"/>
        <v>Above Average</v>
      </c>
      <c r="L979" s="2" t="str">
        <f t="shared" si="31"/>
        <v>Standard</v>
      </c>
    </row>
    <row r="980" spans="1:12" x14ac:dyDescent="0.35">
      <c r="A980" s="2" t="s">
        <v>203</v>
      </c>
      <c r="B980" s="2" t="str">
        <f>IFERROR(VLOOKUP(A980,'Aug_2019Sales(Aggregated)'!A:C,3,0),"-")</f>
        <v>ELECTRO</v>
      </c>
      <c r="C980" s="2" t="str">
        <f>IFERROR(VLOOKUP(A980,'Aug_2019Sales(Aggregated)'!A:D,4,0),"-")</f>
        <v>ELECTRO ACCESSORIES</v>
      </c>
      <c r="D980" s="2" t="str">
        <f>IF(VLOOKUP(A980,'New Items'!A:B,2,FALSE)="New","Yes","No")</f>
        <v>Yes</v>
      </c>
      <c r="E980" s="2">
        <v>1</v>
      </c>
      <c r="F980" s="3">
        <v>12</v>
      </c>
      <c r="G980" s="3">
        <v>2.8</v>
      </c>
      <c r="H980" s="3">
        <v>12</v>
      </c>
      <c r="I980" s="3">
        <v>9.1999999999999993</v>
      </c>
      <c r="J980" s="4">
        <v>0.77</v>
      </c>
      <c r="K980" s="2" t="str">
        <f t="shared" si="30"/>
        <v>Above Average</v>
      </c>
      <c r="L980" s="2" t="str">
        <f t="shared" si="31"/>
        <v>Standard</v>
      </c>
    </row>
    <row r="981" spans="1:12" x14ac:dyDescent="0.35">
      <c r="A981" s="2" t="s">
        <v>177</v>
      </c>
      <c r="B981" s="2" t="str">
        <f>IFERROR(VLOOKUP(A981,'Aug_2019Sales(Aggregated)'!A:C,3,0),"-")</f>
        <v>ELECTRO</v>
      </c>
      <c r="C981" s="2" t="str">
        <f>IFERROR(VLOOKUP(A981,'Aug_2019Sales(Aggregated)'!A:D,4,0),"-")</f>
        <v>ELECTRO ACCESSORIES</v>
      </c>
      <c r="D981" s="2" t="str">
        <f>IF(VLOOKUP(A981,'New Items'!A:B,2,FALSE)="New","Yes","No")</f>
        <v>Yes</v>
      </c>
      <c r="E981" s="2">
        <v>1</v>
      </c>
      <c r="F981" s="3">
        <v>10</v>
      </c>
      <c r="G981" s="3">
        <v>0.75</v>
      </c>
      <c r="H981" s="3">
        <v>10</v>
      </c>
      <c r="I981" s="3">
        <v>9.25</v>
      </c>
      <c r="J981" s="4">
        <v>0.93</v>
      </c>
      <c r="K981" s="2" t="str">
        <f t="shared" si="30"/>
        <v>Above Average</v>
      </c>
      <c r="L981" s="2" t="str">
        <f t="shared" si="31"/>
        <v>Standard</v>
      </c>
    </row>
    <row r="982" spans="1:12" x14ac:dyDescent="0.35">
      <c r="A982" s="2" t="s">
        <v>138</v>
      </c>
      <c r="B982" s="2" t="str">
        <f>IFERROR(VLOOKUP(A982,'Aug_2019Sales(Aggregated)'!A:C,3,0),"-")</f>
        <v>ELECTRO</v>
      </c>
      <c r="C982" s="2" t="str">
        <f>IFERROR(VLOOKUP(A982,'Aug_2019Sales(Aggregated)'!A:D,4,0),"-")</f>
        <v>ELECTRO ACCESSORIES</v>
      </c>
      <c r="D982" s="2" t="str">
        <f>IF(VLOOKUP(A982,'New Items'!A:B,2,FALSE)="New","Yes","No")</f>
        <v>Yes</v>
      </c>
      <c r="E982" s="2">
        <v>2</v>
      </c>
      <c r="F982" s="3">
        <v>40</v>
      </c>
      <c r="G982" s="3">
        <v>9.3000000000000007</v>
      </c>
      <c r="H982" s="3">
        <v>20</v>
      </c>
      <c r="I982" s="3">
        <v>30.7</v>
      </c>
      <c r="J982" s="4">
        <v>0.77</v>
      </c>
      <c r="K982" s="2" t="str">
        <f t="shared" si="30"/>
        <v>Above Average</v>
      </c>
      <c r="L982" s="2" t="str">
        <f t="shared" si="31"/>
        <v>Standard</v>
      </c>
    </row>
    <row r="983" spans="1:12" x14ac:dyDescent="0.35">
      <c r="A983" s="2" t="s">
        <v>28</v>
      </c>
      <c r="B983" s="2" t="str">
        <f>IFERROR(VLOOKUP(A983,'Aug_2019Sales(Aggregated)'!A:C,3,0),"-")</f>
        <v>FITNESS</v>
      </c>
      <c r="C983" s="2" t="str">
        <f>IFERROR(VLOOKUP(A983,'Aug_2019Sales(Aggregated)'!A:D,4,0),"-")</f>
        <v>CYCLING</v>
      </c>
      <c r="D983" s="2" t="str">
        <f>IF(VLOOKUP(A983,'New Items'!A:B,2,FALSE)="New","Yes","No")</f>
        <v>Yes</v>
      </c>
      <c r="E983" s="2">
        <v>2</v>
      </c>
      <c r="F983" s="3">
        <v>798</v>
      </c>
      <c r="G983" s="3">
        <v>238</v>
      </c>
      <c r="H983" s="3">
        <v>399</v>
      </c>
      <c r="I983" s="3">
        <v>560</v>
      </c>
      <c r="J983" s="4">
        <v>0.7</v>
      </c>
      <c r="K983" s="2" t="str">
        <f t="shared" si="30"/>
        <v>Average</v>
      </c>
      <c r="L983" s="2" t="str">
        <f t="shared" si="31"/>
        <v>High Dollar</v>
      </c>
    </row>
    <row r="984" spans="1:12" x14ac:dyDescent="0.35">
      <c r="A984" s="2" t="s">
        <v>29</v>
      </c>
      <c r="B984" s="2" t="str">
        <f>IFERROR(VLOOKUP(A984,'Aug_2019Sales(Aggregated)'!A:C,3,0),"-")</f>
        <v>FITNESS</v>
      </c>
      <c r="C984" s="2" t="str">
        <f>IFERROR(VLOOKUP(A984,'Aug_2019Sales(Aggregated)'!A:D,4,0),"-")</f>
        <v>CYCLING</v>
      </c>
      <c r="D984" s="2" t="str">
        <f>IF(VLOOKUP(A984,'New Items'!A:B,2,FALSE)="New","Yes","No")</f>
        <v>Yes</v>
      </c>
      <c r="E984" s="2">
        <v>3</v>
      </c>
      <c r="F984" s="3">
        <v>338.4</v>
      </c>
      <c r="G984" s="3">
        <v>113.52</v>
      </c>
      <c r="H984" s="3">
        <v>112.8</v>
      </c>
      <c r="I984" s="3">
        <v>224.88</v>
      </c>
      <c r="J984" s="4">
        <v>0.66</v>
      </c>
      <c r="K984" s="2" t="str">
        <f t="shared" si="30"/>
        <v>Average</v>
      </c>
      <c r="L984" s="2" t="str">
        <f t="shared" si="31"/>
        <v>High Dollar</v>
      </c>
    </row>
    <row r="985" spans="1:12" x14ac:dyDescent="0.35">
      <c r="A985" s="2" t="s">
        <v>101</v>
      </c>
      <c r="B985" s="2" t="str">
        <f>IFERROR(VLOOKUP(A985,'Aug_2019Sales(Aggregated)'!A:C,3,0),"-")</f>
        <v>FITNESS</v>
      </c>
      <c r="C985" s="2" t="str">
        <f>IFERROR(VLOOKUP(A985,'Aug_2019Sales(Aggregated)'!A:D,4,0),"-")</f>
        <v>CYCLING</v>
      </c>
      <c r="D985" s="2" t="str">
        <f>IF(VLOOKUP(A985,'New Items'!A:B,2,FALSE)="New","Yes","No")</f>
        <v>Yes</v>
      </c>
      <c r="E985" s="2">
        <v>2</v>
      </c>
      <c r="F985" s="3">
        <v>59.88</v>
      </c>
      <c r="G985" s="3">
        <v>19.5</v>
      </c>
      <c r="H985" s="3">
        <v>29.94</v>
      </c>
      <c r="I985" s="3">
        <v>40.380000000000003</v>
      </c>
      <c r="J985" s="4">
        <v>0.67</v>
      </c>
      <c r="K985" s="2" t="str">
        <f t="shared" si="30"/>
        <v>Above Average</v>
      </c>
      <c r="L985" s="2" t="str">
        <f t="shared" si="31"/>
        <v>Standard</v>
      </c>
    </row>
    <row r="986" spans="1:12" x14ac:dyDescent="0.35">
      <c r="A986" s="2" t="s">
        <v>102</v>
      </c>
      <c r="B986" s="2" t="str">
        <f>IFERROR(VLOOKUP(A986,'Aug_2019Sales(Aggregated)'!A:C,3,0),"-")</f>
        <v>FITNESS</v>
      </c>
      <c r="C986" s="2" t="str">
        <f>IFERROR(VLOOKUP(A986,'Aug_2019Sales(Aggregated)'!A:D,4,0),"-")</f>
        <v>CYCLING</v>
      </c>
      <c r="D986" s="2" t="str">
        <f>IF(VLOOKUP(A986,'New Items'!A:B,2,FALSE)="New","Yes","No")</f>
        <v>Yes</v>
      </c>
      <c r="E986" s="2">
        <v>1</v>
      </c>
      <c r="F986" s="3">
        <v>495</v>
      </c>
      <c r="G986" s="3">
        <v>172</v>
      </c>
      <c r="H986" s="3">
        <v>495</v>
      </c>
      <c r="I986" s="3">
        <v>323</v>
      </c>
      <c r="J986" s="4">
        <v>0.65</v>
      </c>
      <c r="K986" s="2" t="str">
        <f t="shared" si="30"/>
        <v>Average</v>
      </c>
      <c r="L986" s="2" t="str">
        <f t="shared" si="31"/>
        <v>High Dollar</v>
      </c>
    </row>
    <row r="987" spans="1:12" x14ac:dyDescent="0.35">
      <c r="A987" s="2" t="s">
        <v>31</v>
      </c>
      <c r="B987" s="2" t="str">
        <f>IFERROR(VLOOKUP(A987,'Aug_2019Sales(Aggregated)'!A:C,3,0),"-")</f>
        <v>-</v>
      </c>
      <c r="C987" s="2" t="str">
        <f>IFERROR(VLOOKUP(A987,'Aug_2019Sales(Aggregated)'!A:D,4,0),"-")</f>
        <v>-</v>
      </c>
      <c r="D987" s="2" t="str">
        <f>IF(VLOOKUP(A987,'New Items'!A:B,2,FALSE)="New","Yes","No")</f>
        <v>Yes</v>
      </c>
      <c r="E987" s="2">
        <v>2</v>
      </c>
      <c r="F987" s="3">
        <v>1298</v>
      </c>
      <c r="G987" s="3">
        <v>483.5</v>
      </c>
      <c r="H987" s="3">
        <v>649</v>
      </c>
      <c r="I987" s="3">
        <v>814.5</v>
      </c>
      <c r="J987" s="4">
        <v>0.63</v>
      </c>
      <c r="K987" s="2" t="str">
        <f t="shared" si="30"/>
        <v>Average</v>
      </c>
      <c r="L987" s="2" t="str">
        <f t="shared" si="31"/>
        <v>High Dollar</v>
      </c>
    </row>
    <row r="988" spans="1:12" x14ac:dyDescent="0.35">
      <c r="A988" s="2" t="s">
        <v>32</v>
      </c>
      <c r="B988" s="2" t="str">
        <f>IFERROR(VLOOKUP(A988,'Aug_2019Sales(Aggregated)'!A:C,3,0),"-")</f>
        <v>FITNESS</v>
      </c>
      <c r="C988" s="2" t="str">
        <f>IFERROR(VLOOKUP(A988,'Aug_2019Sales(Aggregated)'!A:D,4,0),"-")</f>
        <v>CYCLING</v>
      </c>
      <c r="D988" s="2" t="str">
        <f>IF(VLOOKUP(A988,'New Items'!A:B,2,FALSE)="New","Yes","No")</f>
        <v>Yes</v>
      </c>
      <c r="E988" s="2">
        <v>2</v>
      </c>
      <c r="F988" s="3">
        <v>56</v>
      </c>
      <c r="G988" s="3">
        <v>13.9</v>
      </c>
      <c r="H988" s="3">
        <v>28</v>
      </c>
      <c r="I988" s="3">
        <v>42.1</v>
      </c>
      <c r="J988" s="4">
        <v>0.75</v>
      </c>
      <c r="K988" s="2" t="str">
        <f t="shared" si="30"/>
        <v>Above Average</v>
      </c>
      <c r="L988" s="2" t="str">
        <f t="shared" si="31"/>
        <v>Standard</v>
      </c>
    </row>
    <row r="989" spans="1:12" x14ac:dyDescent="0.35">
      <c r="A989" s="2" t="s">
        <v>33</v>
      </c>
      <c r="B989" s="2" t="str">
        <f>IFERROR(VLOOKUP(A989,'Aug_2019Sales(Aggregated)'!A:C,3,0),"-")</f>
        <v>ACCESSORIES</v>
      </c>
      <c r="C989" s="2" t="str">
        <f>IFERROR(VLOOKUP(A989,'Aug_2019Sales(Aggregated)'!A:D,4,0),"-")</f>
        <v>IMPULSE</v>
      </c>
      <c r="D989" s="2" t="str">
        <f>IF(VLOOKUP(A989,'New Items'!A:B,2,FALSE)="New","Yes","No")</f>
        <v>Yes</v>
      </c>
      <c r="E989" s="2">
        <v>1</v>
      </c>
      <c r="F989" s="3">
        <v>109</v>
      </c>
      <c r="G989" s="3">
        <v>33.15</v>
      </c>
      <c r="H989" s="3">
        <v>109</v>
      </c>
      <c r="I989" s="3">
        <v>75.849999999999994</v>
      </c>
      <c r="J989" s="4">
        <v>0.7</v>
      </c>
      <c r="K989" s="2" t="str">
        <f t="shared" si="30"/>
        <v>Average</v>
      </c>
      <c r="L989" s="2" t="str">
        <f t="shared" si="31"/>
        <v>High Dollar</v>
      </c>
    </row>
    <row r="990" spans="1:12" x14ac:dyDescent="0.35">
      <c r="A990" s="2" t="s">
        <v>35</v>
      </c>
      <c r="B990" s="2" t="str">
        <f>IFERROR(VLOOKUP(A990,'Aug_2019Sales(Aggregated)'!A:C,3,0),"-")</f>
        <v>ACCESSORIES</v>
      </c>
      <c r="C990" s="2" t="str">
        <f>IFERROR(VLOOKUP(A990,'Aug_2019Sales(Aggregated)'!A:D,4,0),"-")</f>
        <v>BELTS</v>
      </c>
      <c r="D990" s="2" t="str">
        <f>IF(VLOOKUP(A990,'New Items'!A:B,2,FALSE)="New","Yes","No")</f>
        <v>Yes</v>
      </c>
      <c r="E990" s="2">
        <v>1</v>
      </c>
      <c r="F990" s="3">
        <v>36</v>
      </c>
      <c r="G990" s="3">
        <v>11</v>
      </c>
      <c r="H990" s="3">
        <v>36</v>
      </c>
      <c r="I990" s="3">
        <v>25</v>
      </c>
      <c r="J990" s="4">
        <v>0.69</v>
      </c>
      <c r="K990" s="2" t="str">
        <f t="shared" si="30"/>
        <v>Above Average</v>
      </c>
      <c r="L990" s="2" t="str">
        <f t="shared" si="31"/>
        <v>Standard</v>
      </c>
    </row>
    <row r="991" spans="1:12" x14ac:dyDescent="0.35">
      <c r="A991" s="2" t="s">
        <v>36</v>
      </c>
      <c r="B991" s="2" t="str">
        <f>IFERROR(VLOOKUP(A991,'Aug_2019Sales(Aggregated)'!A:C,3,0),"-")</f>
        <v>-</v>
      </c>
      <c r="C991" s="2" t="str">
        <f>IFERROR(VLOOKUP(A991,'Aug_2019Sales(Aggregated)'!A:D,4,0),"-")</f>
        <v>-</v>
      </c>
      <c r="D991" s="2" t="str">
        <f>IF(VLOOKUP(A991,'New Items'!A:B,2,FALSE)="New","Yes","No")</f>
        <v>Yes</v>
      </c>
      <c r="E991" s="2">
        <v>1</v>
      </c>
      <c r="F991" s="3">
        <v>38.08</v>
      </c>
      <c r="G991" s="3">
        <v>5.65</v>
      </c>
      <c r="H991" s="3">
        <v>38.08</v>
      </c>
      <c r="I991" s="3">
        <v>32.43</v>
      </c>
      <c r="J991" s="4">
        <v>0.85</v>
      </c>
      <c r="K991" s="2" t="str">
        <f t="shared" si="30"/>
        <v>Above Average</v>
      </c>
      <c r="L991" s="2" t="str">
        <f t="shared" si="31"/>
        <v>Standard</v>
      </c>
    </row>
    <row r="992" spans="1:12" x14ac:dyDescent="0.35">
      <c r="A992" s="2" t="s">
        <v>37</v>
      </c>
      <c r="B992" s="2" t="str">
        <f>IFERROR(VLOOKUP(A992,'Aug_2019Sales(Aggregated)'!A:C,3,0),"-")</f>
        <v>-</v>
      </c>
      <c r="C992" s="2" t="str">
        <f>IFERROR(VLOOKUP(A992,'Aug_2019Sales(Aggregated)'!A:D,4,0),"-")</f>
        <v>-</v>
      </c>
      <c r="D992" s="2" t="str">
        <f>IF(VLOOKUP(A992,'New Items'!A:B,2,FALSE)="New","Yes","No")</f>
        <v>Yes</v>
      </c>
      <c r="E992" s="2">
        <v>1</v>
      </c>
      <c r="F992" s="3">
        <v>32.93</v>
      </c>
      <c r="G992" s="3">
        <v>5.15</v>
      </c>
      <c r="H992" s="3">
        <v>32.93</v>
      </c>
      <c r="I992" s="3">
        <v>27.78</v>
      </c>
      <c r="J992" s="4">
        <v>0.84</v>
      </c>
      <c r="K992" s="2" t="str">
        <f t="shared" si="30"/>
        <v>Above Average</v>
      </c>
      <c r="L992" s="2" t="str">
        <f t="shared" si="31"/>
        <v>Standard</v>
      </c>
    </row>
    <row r="993" spans="1:12" x14ac:dyDescent="0.35">
      <c r="A993" s="2" t="s">
        <v>150</v>
      </c>
      <c r="B993" s="2" t="str">
        <f>IFERROR(VLOOKUP(A993,'Aug_2019Sales(Aggregated)'!A:C,3,0),"-")</f>
        <v>ACCESSORIES</v>
      </c>
      <c r="C993" s="2" t="str">
        <f>IFERROR(VLOOKUP(A993,'Aug_2019Sales(Aggregated)'!A:D,4,0),"-")</f>
        <v>BELTS</v>
      </c>
      <c r="D993" s="2" t="str">
        <f>IF(VLOOKUP(A993,'New Items'!A:B,2,FALSE)="New","Yes","No")</f>
        <v>Yes</v>
      </c>
      <c r="E993" s="2">
        <v>5</v>
      </c>
      <c r="F993" s="3">
        <v>20</v>
      </c>
      <c r="G993" s="3">
        <v>7</v>
      </c>
      <c r="H993" s="3">
        <v>4</v>
      </c>
      <c r="I993" s="3">
        <v>13</v>
      </c>
      <c r="J993" s="4">
        <v>0.65</v>
      </c>
      <c r="K993" s="2" t="str">
        <f t="shared" si="30"/>
        <v>Above Average</v>
      </c>
      <c r="L993" s="2" t="str">
        <f t="shared" si="31"/>
        <v>Standard</v>
      </c>
    </row>
    <row r="994" spans="1:12" x14ac:dyDescent="0.35">
      <c r="A994" s="2" t="s">
        <v>204</v>
      </c>
      <c r="B994" s="2" t="str">
        <f>IFERROR(VLOOKUP(A994,'Aug_2019Sales(Aggregated)'!A:C,3,0),"-")</f>
        <v>ACCESSORIES</v>
      </c>
      <c r="C994" s="2" t="str">
        <f>IFERROR(VLOOKUP(A994,'Aug_2019Sales(Aggregated)'!A:D,4,0),"-")</f>
        <v>BELTS</v>
      </c>
      <c r="D994" s="2" t="str">
        <f>IF(VLOOKUP(A994,'New Items'!A:B,2,FALSE)="New","Yes","No")</f>
        <v>Yes</v>
      </c>
      <c r="E994" s="2">
        <v>1</v>
      </c>
      <c r="F994" s="3">
        <v>29.85</v>
      </c>
      <c r="G994" s="3">
        <v>6</v>
      </c>
      <c r="H994" s="3">
        <v>29.85</v>
      </c>
      <c r="I994" s="3">
        <v>23.85</v>
      </c>
      <c r="J994" s="4">
        <v>0.8</v>
      </c>
      <c r="K994" s="2" t="str">
        <f t="shared" si="30"/>
        <v>Above Average</v>
      </c>
      <c r="L994" s="2" t="str">
        <f t="shared" si="31"/>
        <v>Standard</v>
      </c>
    </row>
    <row r="995" spans="1:12" x14ac:dyDescent="0.35">
      <c r="A995" s="2" t="s">
        <v>42</v>
      </c>
      <c r="B995" s="2" t="str">
        <f>IFERROR(VLOOKUP(A995,'Aug_2019Sales(Aggregated)'!A:C,3,0),"-")</f>
        <v>ACCESSORIES</v>
      </c>
      <c r="C995" s="2" t="str">
        <f>IFERROR(VLOOKUP(A995,'Aug_2019Sales(Aggregated)'!A:D,4,0),"-")</f>
        <v>IMPULSE</v>
      </c>
      <c r="D995" s="2" t="str">
        <f>IF(VLOOKUP(A995,'New Items'!A:B,2,FALSE)="New","Yes","No")</f>
        <v>Yes</v>
      </c>
      <c r="E995" s="2">
        <v>1</v>
      </c>
      <c r="F995" s="3">
        <v>29</v>
      </c>
      <c r="G995" s="3">
        <v>11.35</v>
      </c>
      <c r="H995" s="3">
        <v>29</v>
      </c>
      <c r="I995" s="3">
        <v>17.649999999999999</v>
      </c>
      <c r="J995" s="4">
        <v>0.61</v>
      </c>
      <c r="K995" s="2" t="str">
        <f t="shared" si="30"/>
        <v>Above Average</v>
      </c>
      <c r="L995" s="2" t="str">
        <f t="shared" si="31"/>
        <v>Standard</v>
      </c>
    </row>
    <row r="996" spans="1:12" x14ac:dyDescent="0.35">
      <c r="A996" s="2" t="s">
        <v>43</v>
      </c>
      <c r="B996" s="2" t="str">
        <f>IFERROR(VLOOKUP(A996,'Aug_2019Sales(Aggregated)'!A:C,3,0),"-")</f>
        <v>ACCESSORIES</v>
      </c>
      <c r="C996" s="2" t="str">
        <f>IFERROR(VLOOKUP(A996,'Aug_2019Sales(Aggregated)'!A:D,4,0),"-")</f>
        <v>IMPULSE</v>
      </c>
      <c r="D996" s="2" t="str">
        <f>IF(VLOOKUP(A996,'New Items'!A:B,2,FALSE)="New","Yes","No")</f>
        <v>Yes</v>
      </c>
      <c r="E996" s="2">
        <v>1</v>
      </c>
      <c r="F996" s="3">
        <v>35</v>
      </c>
      <c r="G996" s="3">
        <v>12</v>
      </c>
      <c r="H996" s="3">
        <v>35</v>
      </c>
      <c r="I996" s="3">
        <v>23</v>
      </c>
      <c r="J996" s="4">
        <v>0.66</v>
      </c>
      <c r="K996" s="2" t="str">
        <f t="shared" si="30"/>
        <v>Above Average</v>
      </c>
      <c r="L996" s="2" t="str">
        <f t="shared" si="31"/>
        <v>Standard</v>
      </c>
    </row>
    <row r="997" spans="1:12" x14ac:dyDescent="0.35">
      <c r="A997" s="2" t="s">
        <v>104</v>
      </c>
      <c r="B997" s="2" t="str">
        <f>IFERROR(VLOOKUP(A997,'Aug_2019Sales(Aggregated)'!A:C,3,0),"-")</f>
        <v>ESSENTIALS</v>
      </c>
      <c r="C997" s="2" t="str">
        <f>IFERROR(VLOOKUP(A997,'Aug_2019Sales(Aggregated)'!A:D,4,0),"-")</f>
        <v>BODY CARE</v>
      </c>
      <c r="D997" s="2" t="str">
        <f>IF(VLOOKUP(A997,'New Items'!A:B,2,FALSE)="New","Yes","No")</f>
        <v>Yes</v>
      </c>
      <c r="E997" s="2">
        <v>1</v>
      </c>
      <c r="F997" s="3">
        <v>18</v>
      </c>
      <c r="G997" s="3">
        <v>5.5</v>
      </c>
      <c r="H997" s="3">
        <v>18</v>
      </c>
      <c r="I997" s="3">
        <v>12.5</v>
      </c>
      <c r="J997" s="4">
        <v>0.69</v>
      </c>
      <c r="K997" s="2" t="str">
        <f t="shared" si="30"/>
        <v>Above Average</v>
      </c>
      <c r="L997" s="2" t="str">
        <f t="shared" si="31"/>
        <v>Standard</v>
      </c>
    </row>
    <row r="998" spans="1:12" x14ac:dyDescent="0.35">
      <c r="A998" s="2" t="s">
        <v>44</v>
      </c>
      <c r="B998" s="2" t="str">
        <f>IFERROR(VLOOKUP(A998,'Aug_2019Sales(Aggregated)'!A:C,3,0),"-")</f>
        <v>FITNESS</v>
      </c>
      <c r="C998" s="2" t="str">
        <f>IFERROR(VLOOKUP(A998,'Aug_2019Sales(Aggregated)'!A:D,4,0),"-")</f>
        <v>APPAREL</v>
      </c>
      <c r="D998" s="2" t="str">
        <f>IF(VLOOKUP(A998,'New Items'!A:B,2,FALSE)="New","Yes","No")</f>
        <v>Yes</v>
      </c>
      <c r="E998" s="2">
        <v>1</v>
      </c>
      <c r="F998" s="3">
        <v>99</v>
      </c>
      <c r="G998" s="3">
        <v>32</v>
      </c>
      <c r="H998" s="3">
        <v>99</v>
      </c>
      <c r="I998" s="3">
        <v>67</v>
      </c>
      <c r="J998" s="4">
        <v>0.68</v>
      </c>
      <c r="K998" s="2" t="str">
        <f t="shared" si="30"/>
        <v>Average</v>
      </c>
      <c r="L998" s="2" t="str">
        <f t="shared" si="31"/>
        <v>Standard</v>
      </c>
    </row>
    <row r="999" spans="1:12" x14ac:dyDescent="0.35">
      <c r="A999" s="2" t="s">
        <v>152</v>
      </c>
      <c r="B999" s="2" t="str">
        <f>IFERROR(VLOOKUP(A999,'Aug_2019Sales(Aggregated)'!A:C,3,0),"-")</f>
        <v>FITNESS</v>
      </c>
      <c r="C999" s="2" t="str">
        <f>IFERROR(VLOOKUP(A999,'Aug_2019Sales(Aggregated)'!A:D,4,0),"-")</f>
        <v>APPAREL</v>
      </c>
      <c r="D999" s="2" t="str">
        <f>IF(VLOOKUP(A999,'New Items'!A:B,2,FALSE)="New","Yes","No")</f>
        <v>Yes</v>
      </c>
      <c r="E999" s="2">
        <v>2</v>
      </c>
      <c r="F999" s="3">
        <v>238</v>
      </c>
      <c r="G999" s="3">
        <v>75</v>
      </c>
      <c r="H999" s="3">
        <v>119</v>
      </c>
      <c r="I999" s="3">
        <v>163</v>
      </c>
      <c r="J999" s="4">
        <v>0.68</v>
      </c>
      <c r="K999" s="2" t="str">
        <f t="shared" si="30"/>
        <v>Average</v>
      </c>
      <c r="L999" s="2" t="str">
        <f t="shared" si="31"/>
        <v>High Dollar</v>
      </c>
    </row>
    <row r="1000" spans="1:12" x14ac:dyDescent="0.35">
      <c r="A1000" s="2" t="s">
        <v>205</v>
      </c>
      <c r="B1000" s="2" t="str">
        <f>IFERROR(VLOOKUP(A1000,'Aug_2019Sales(Aggregated)'!A:C,3,0),"-")</f>
        <v>FITNESS</v>
      </c>
      <c r="C1000" s="2" t="str">
        <f>IFERROR(VLOOKUP(A1000,'Aug_2019Sales(Aggregated)'!A:D,4,0),"-")</f>
        <v>APPAREL</v>
      </c>
      <c r="D1000" s="2" t="str">
        <f>IF(VLOOKUP(A1000,'New Items'!A:B,2,FALSE)="New","Yes","No")</f>
        <v>Yes</v>
      </c>
      <c r="E1000" s="2">
        <v>1</v>
      </c>
      <c r="F1000" s="3">
        <v>50</v>
      </c>
      <c r="G1000" s="3">
        <v>13.85</v>
      </c>
      <c r="H1000" s="3">
        <v>50</v>
      </c>
      <c r="I1000" s="3">
        <v>36.15</v>
      </c>
      <c r="J1000" s="4">
        <v>0.72</v>
      </c>
      <c r="K1000" s="2" t="str">
        <f t="shared" si="30"/>
        <v>Above Average</v>
      </c>
      <c r="L1000" s="2" t="str">
        <f t="shared" si="31"/>
        <v>Standard</v>
      </c>
    </row>
    <row r="1001" spans="1:12" x14ac:dyDescent="0.35">
      <c r="A1001" s="2" t="s">
        <v>46</v>
      </c>
      <c r="B1001" s="2" t="str">
        <f>IFERROR(VLOOKUP(A1001,'Aug_2019Sales(Aggregated)'!A:C,3,0),"-")</f>
        <v>FITNESS</v>
      </c>
      <c r="C1001" s="2" t="str">
        <f>IFERROR(VLOOKUP(A1001,'Aug_2019Sales(Aggregated)'!A:D,4,0),"-")</f>
        <v>APPAREL</v>
      </c>
      <c r="D1001" s="2" t="str">
        <f>IF(VLOOKUP(A1001,'New Items'!A:B,2,FALSE)="New","Yes","No")</f>
        <v>Yes</v>
      </c>
      <c r="E1001" s="2">
        <v>1</v>
      </c>
      <c r="F1001" s="3">
        <v>139.32</v>
      </c>
      <c r="G1001" s="3">
        <v>48</v>
      </c>
      <c r="H1001" s="3">
        <v>139.32</v>
      </c>
      <c r="I1001" s="3">
        <v>91.32</v>
      </c>
      <c r="J1001" s="4">
        <v>0.66</v>
      </c>
      <c r="K1001" s="2" t="str">
        <f t="shared" si="30"/>
        <v>Average</v>
      </c>
      <c r="L1001" s="2" t="str">
        <f t="shared" si="31"/>
        <v>High Dollar</v>
      </c>
    </row>
    <row r="1002" spans="1:12" x14ac:dyDescent="0.35">
      <c r="A1002" s="2" t="s">
        <v>206</v>
      </c>
      <c r="B1002" s="2" t="str">
        <f>IFERROR(VLOOKUP(A1002,'Aug_2019Sales(Aggregated)'!A:C,3,0),"-")</f>
        <v>FITNESS</v>
      </c>
      <c r="C1002" s="2" t="str">
        <f>IFERROR(VLOOKUP(A1002,'Aug_2019Sales(Aggregated)'!A:D,4,0),"-")</f>
        <v>LOWER BODY</v>
      </c>
      <c r="D1002" s="2" t="str">
        <f>IF(VLOOKUP(A1002,'New Items'!A:B,2,FALSE)="New","Yes","No")</f>
        <v>Yes</v>
      </c>
      <c r="E1002" s="2">
        <v>1</v>
      </c>
      <c r="F1002" s="3">
        <v>50</v>
      </c>
      <c r="G1002" s="3">
        <v>15.6</v>
      </c>
      <c r="H1002" s="3">
        <v>50</v>
      </c>
      <c r="I1002" s="3">
        <v>34.4</v>
      </c>
      <c r="J1002" s="4">
        <v>0.69</v>
      </c>
      <c r="K1002" s="2" t="str">
        <f t="shared" si="30"/>
        <v>Above Average</v>
      </c>
      <c r="L1002" s="2" t="str">
        <f t="shared" si="31"/>
        <v>Standard</v>
      </c>
    </row>
    <row r="1003" spans="1:12" x14ac:dyDescent="0.35">
      <c r="A1003" s="2" t="s">
        <v>47</v>
      </c>
      <c r="B1003" s="2" t="str">
        <f>IFERROR(VLOOKUP(A1003,'Aug_2019Sales(Aggregated)'!A:C,3,0),"-")</f>
        <v>-</v>
      </c>
      <c r="C1003" s="2" t="str">
        <f>IFERROR(VLOOKUP(A1003,'Aug_2019Sales(Aggregated)'!A:D,4,0),"-")</f>
        <v>-</v>
      </c>
      <c r="D1003" s="2" t="str">
        <f>IF(VLOOKUP(A1003,'New Items'!A:B,2,FALSE)="New","Yes","No")</f>
        <v>Yes</v>
      </c>
      <c r="E1003" s="2">
        <v>1</v>
      </c>
      <c r="F1003" s="3">
        <v>29</v>
      </c>
      <c r="G1003" s="3">
        <v>8.2899999999999991</v>
      </c>
      <c r="H1003" s="3">
        <v>29</v>
      </c>
      <c r="I1003" s="3">
        <v>20.71</v>
      </c>
      <c r="J1003" s="4">
        <v>0.71</v>
      </c>
      <c r="K1003" s="2" t="str">
        <f t="shared" si="30"/>
        <v>Above Average</v>
      </c>
      <c r="L1003" s="2" t="str">
        <f t="shared" si="31"/>
        <v>Standard</v>
      </c>
    </row>
    <row r="1004" spans="1:12" x14ac:dyDescent="0.35">
      <c r="A1004" s="2" t="s">
        <v>48</v>
      </c>
      <c r="B1004" s="2" t="str">
        <f>IFERROR(VLOOKUP(A1004,'Aug_2019Sales(Aggregated)'!A:C,3,0),"-")</f>
        <v>GEAR</v>
      </c>
      <c r="C1004" s="2" t="str">
        <f>IFERROR(VLOOKUP(A1004,'Aug_2019Sales(Aggregated)'!A:D,4,0),"-")</f>
        <v>OUTERWEAR</v>
      </c>
      <c r="D1004" s="2" t="str">
        <f>IF(VLOOKUP(A1004,'New Items'!A:B,2,FALSE)="New","Yes","No")</f>
        <v>Yes</v>
      </c>
      <c r="E1004" s="2">
        <v>1</v>
      </c>
      <c r="F1004" s="3">
        <v>59</v>
      </c>
      <c r="G1004" s="3">
        <v>13.24</v>
      </c>
      <c r="H1004" s="3">
        <v>59</v>
      </c>
      <c r="I1004" s="3">
        <v>45.76</v>
      </c>
      <c r="J1004" s="4">
        <v>0.78</v>
      </c>
      <c r="K1004" s="2" t="str">
        <f t="shared" si="30"/>
        <v>Above Average</v>
      </c>
      <c r="L1004" s="2" t="str">
        <f t="shared" si="31"/>
        <v>Standard</v>
      </c>
    </row>
    <row r="1005" spans="1:12" x14ac:dyDescent="0.35">
      <c r="A1005" s="2" t="s">
        <v>185</v>
      </c>
      <c r="B1005" s="2" t="str">
        <f>IFERROR(VLOOKUP(A1005,'Aug_2019Sales(Aggregated)'!A:C,3,0),"-")</f>
        <v>GEAR</v>
      </c>
      <c r="C1005" s="2" t="str">
        <f>IFERROR(VLOOKUP(A1005,'Aug_2019Sales(Aggregated)'!A:D,4,0),"-")</f>
        <v>OUTERWEAR</v>
      </c>
      <c r="D1005" s="2" t="str">
        <f>IF(VLOOKUP(A1005,'New Items'!A:B,2,FALSE)="New","Yes","No")</f>
        <v>Yes</v>
      </c>
      <c r="E1005" s="2">
        <v>2</v>
      </c>
      <c r="F1005" s="3">
        <v>258</v>
      </c>
      <c r="G1005" s="3">
        <v>82.26</v>
      </c>
      <c r="H1005" s="3">
        <v>129</v>
      </c>
      <c r="I1005" s="3">
        <v>175.74</v>
      </c>
      <c r="J1005" s="4">
        <v>0.68</v>
      </c>
      <c r="K1005" s="2" t="str">
        <f t="shared" si="30"/>
        <v>Average</v>
      </c>
      <c r="L1005" s="2" t="str">
        <f t="shared" si="31"/>
        <v>High Dollar</v>
      </c>
    </row>
    <row r="1006" spans="1:12" x14ac:dyDescent="0.35">
      <c r="A1006" s="2" t="s">
        <v>108</v>
      </c>
      <c r="B1006" s="2" t="str">
        <f>IFERROR(VLOOKUP(A1006,'Aug_2019Sales(Aggregated)'!A:C,3,0),"-")</f>
        <v>FITNESS</v>
      </c>
      <c r="C1006" s="2" t="str">
        <f>IFERROR(VLOOKUP(A1006,'Aug_2019Sales(Aggregated)'!A:D,4,0),"-")</f>
        <v>WEIGHTS</v>
      </c>
      <c r="D1006" s="2" t="str">
        <f>IF(VLOOKUP(A1006,'New Items'!A:B,2,FALSE)="New","Yes","No")</f>
        <v>Yes</v>
      </c>
      <c r="E1006" s="2">
        <v>2</v>
      </c>
      <c r="F1006" s="3">
        <v>138</v>
      </c>
      <c r="G1006" s="3">
        <v>30</v>
      </c>
      <c r="H1006" s="3">
        <v>69</v>
      </c>
      <c r="I1006" s="3">
        <v>108</v>
      </c>
      <c r="J1006" s="4">
        <v>0.78</v>
      </c>
      <c r="K1006" s="2" t="str">
        <f t="shared" si="30"/>
        <v>Average</v>
      </c>
      <c r="L1006" s="2" t="str">
        <f t="shared" si="31"/>
        <v>Standard</v>
      </c>
    </row>
    <row r="1007" spans="1:12" x14ac:dyDescent="0.35">
      <c r="A1007" s="2" t="s">
        <v>109</v>
      </c>
      <c r="B1007" s="2" t="str">
        <f>IFERROR(VLOOKUP(A1007,'Aug_2019Sales(Aggregated)'!A:C,3,0),"-")</f>
        <v>SLEEPWEAR</v>
      </c>
      <c r="C1007" s="2" t="str">
        <f>IFERROR(VLOOKUP(A1007,'Aug_2019Sales(Aggregated)'!A:D,4,0),"-")</f>
        <v>INTIMATES</v>
      </c>
      <c r="D1007" s="2" t="str">
        <f>IF(VLOOKUP(A1007,'New Items'!A:B,2,FALSE)="New","Yes","No")</f>
        <v>Yes</v>
      </c>
      <c r="E1007" s="2">
        <v>1</v>
      </c>
      <c r="F1007" s="3">
        <v>19</v>
      </c>
      <c r="G1007" s="3">
        <v>6</v>
      </c>
      <c r="H1007" s="3">
        <v>19</v>
      </c>
      <c r="I1007" s="3">
        <v>13</v>
      </c>
      <c r="J1007" s="4">
        <v>0.68</v>
      </c>
      <c r="K1007" s="2" t="str">
        <f t="shared" si="30"/>
        <v>Above Average</v>
      </c>
      <c r="L1007" s="2" t="str">
        <f t="shared" si="31"/>
        <v>Standard</v>
      </c>
    </row>
    <row r="1008" spans="1:12" x14ac:dyDescent="0.35">
      <c r="A1008" s="2" t="s">
        <v>179</v>
      </c>
      <c r="B1008" s="2" t="str">
        <f>IFERROR(VLOOKUP(A1008,'Aug_2019Sales(Aggregated)'!A:C,3,0),"-")</f>
        <v>SLEEPWEAR</v>
      </c>
      <c r="C1008" s="2" t="str">
        <f>IFERROR(VLOOKUP(A1008,'Aug_2019Sales(Aggregated)'!A:D,4,0),"-")</f>
        <v>INTIMATES</v>
      </c>
      <c r="D1008" s="2" t="str">
        <f>IF(VLOOKUP(A1008,'New Items'!A:B,2,FALSE)="New","Yes","No")</f>
        <v>Yes</v>
      </c>
      <c r="E1008" s="2">
        <v>1</v>
      </c>
      <c r="F1008" s="3">
        <v>25</v>
      </c>
      <c r="G1008" s="3">
        <v>7.35</v>
      </c>
      <c r="H1008" s="3">
        <v>25</v>
      </c>
      <c r="I1008" s="3">
        <v>17.649999999999999</v>
      </c>
      <c r="J1008" s="4">
        <v>0.71</v>
      </c>
      <c r="K1008" s="2" t="str">
        <f t="shared" si="30"/>
        <v>Above Average</v>
      </c>
      <c r="L1008" s="2" t="str">
        <f t="shared" si="31"/>
        <v>Standard</v>
      </c>
    </row>
    <row r="1009" spans="1:12" x14ac:dyDescent="0.35">
      <c r="A1009" s="2" t="s">
        <v>165</v>
      </c>
      <c r="B1009" s="2" t="str">
        <f>IFERROR(VLOOKUP(A1009,'Aug_2019Sales(Aggregated)'!A:C,3,0),"-")</f>
        <v>ACCESSORIES</v>
      </c>
      <c r="C1009" s="2" t="str">
        <f>IFERROR(VLOOKUP(A1009,'Aug_2019Sales(Aggregated)'!A:D,4,0),"-")</f>
        <v>IMPULSE</v>
      </c>
      <c r="D1009" s="2" t="str">
        <f>IF(VLOOKUP(A1009,'New Items'!A:B,2,FALSE)="New","Yes","No")</f>
        <v>Yes</v>
      </c>
      <c r="E1009" s="2">
        <v>1</v>
      </c>
      <c r="F1009" s="3">
        <v>22</v>
      </c>
      <c r="G1009" s="3">
        <v>3.2</v>
      </c>
      <c r="H1009" s="3">
        <v>22</v>
      </c>
      <c r="I1009" s="3">
        <v>18.8</v>
      </c>
      <c r="J1009" s="4">
        <v>0.85</v>
      </c>
      <c r="K1009" s="2" t="str">
        <f t="shared" si="30"/>
        <v>Above Average</v>
      </c>
      <c r="L1009" s="2" t="str">
        <f t="shared" si="31"/>
        <v>Standard</v>
      </c>
    </row>
    <row r="1010" spans="1:12" x14ac:dyDescent="0.35">
      <c r="A1010" s="2" t="s">
        <v>50</v>
      </c>
      <c r="B1010" s="2" t="str">
        <f>IFERROR(VLOOKUP(A1010,'Aug_2019Sales(Aggregated)'!A:C,3,0),"-")</f>
        <v>-</v>
      </c>
      <c r="C1010" s="2" t="str">
        <f>IFERROR(VLOOKUP(A1010,'Aug_2019Sales(Aggregated)'!A:D,4,0),"-")</f>
        <v>-</v>
      </c>
      <c r="D1010" s="2" t="str">
        <f>IF(VLOOKUP(A1010,'New Items'!A:B,2,FALSE)="New","Yes","No")</f>
        <v>Yes</v>
      </c>
      <c r="E1010" s="2">
        <v>1</v>
      </c>
      <c r="F1010" s="3">
        <v>29</v>
      </c>
      <c r="G1010" s="3">
        <v>7.2</v>
      </c>
      <c r="H1010" s="3">
        <v>29</v>
      </c>
      <c r="I1010" s="3">
        <v>21.8</v>
      </c>
      <c r="J1010" s="4">
        <v>0.75</v>
      </c>
      <c r="K1010" s="2" t="str">
        <f t="shared" si="30"/>
        <v>Above Average</v>
      </c>
      <c r="L1010" s="2" t="str">
        <f t="shared" si="31"/>
        <v>Standard</v>
      </c>
    </row>
    <row r="1011" spans="1:12" x14ac:dyDescent="0.35">
      <c r="A1011" s="2" t="s">
        <v>50</v>
      </c>
      <c r="B1011" s="2" t="str">
        <f>IFERROR(VLOOKUP(A1011,'Aug_2019Sales(Aggregated)'!A:C,3,0),"-")</f>
        <v>-</v>
      </c>
      <c r="C1011" s="2" t="str">
        <f>IFERROR(VLOOKUP(A1011,'Aug_2019Sales(Aggregated)'!A:D,4,0),"-")</f>
        <v>-</v>
      </c>
      <c r="D1011" s="2" t="str">
        <f>IF(VLOOKUP(A1011,'New Items'!A:B,2,FALSE)="New","Yes","No")</f>
        <v>Yes</v>
      </c>
      <c r="E1011" s="2">
        <v>1</v>
      </c>
      <c r="F1011" s="3">
        <v>29</v>
      </c>
      <c r="G1011" s="3">
        <v>7.2</v>
      </c>
      <c r="H1011" s="3">
        <v>29</v>
      </c>
      <c r="I1011" s="3">
        <v>21.8</v>
      </c>
      <c r="J1011" s="4">
        <v>0.75</v>
      </c>
      <c r="K1011" s="2" t="str">
        <f t="shared" si="30"/>
        <v>Above Average</v>
      </c>
      <c r="L1011" s="2" t="str">
        <f t="shared" si="31"/>
        <v>Standard</v>
      </c>
    </row>
    <row r="1012" spans="1:12" x14ac:dyDescent="0.35">
      <c r="A1012" s="2" t="s">
        <v>50</v>
      </c>
      <c r="B1012" s="2" t="str">
        <f>IFERROR(VLOOKUP(A1012,'Aug_2019Sales(Aggregated)'!A:C,3,0),"-")</f>
        <v>-</v>
      </c>
      <c r="C1012" s="2" t="str">
        <f>IFERROR(VLOOKUP(A1012,'Aug_2019Sales(Aggregated)'!A:D,4,0),"-")</f>
        <v>-</v>
      </c>
      <c r="D1012" s="2" t="str">
        <f>IF(VLOOKUP(A1012,'New Items'!A:B,2,FALSE)="New","Yes","No")</f>
        <v>Yes</v>
      </c>
      <c r="E1012" s="2">
        <v>1</v>
      </c>
      <c r="F1012" s="3">
        <v>29</v>
      </c>
      <c r="G1012" s="3">
        <v>7.2</v>
      </c>
      <c r="H1012" s="3">
        <v>29</v>
      </c>
      <c r="I1012" s="3">
        <v>21.8</v>
      </c>
      <c r="J1012" s="4">
        <v>0.75</v>
      </c>
      <c r="K1012" s="2" t="str">
        <f t="shared" si="30"/>
        <v>Above Average</v>
      </c>
      <c r="L1012" s="2" t="str">
        <f t="shared" si="31"/>
        <v>Standard</v>
      </c>
    </row>
    <row r="1013" spans="1:12" x14ac:dyDescent="0.35">
      <c r="A1013" s="2" t="s">
        <v>53</v>
      </c>
      <c r="B1013" s="2" t="str">
        <f>IFERROR(VLOOKUP(A1013,'Aug_2019Sales(Aggregated)'!A:C,3,0),"-")</f>
        <v>-</v>
      </c>
      <c r="C1013" s="2" t="str">
        <f>IFERROR(VLOOKUP(A1013,'Aug_2019Sales(Aggregated)'!A:D,4,0),"-")</f>
        <v>-</v>
      </c>
      <c r="D1013" s="2" t="str">
        <f>IF(VLOOKUP(A1013,'New Items'!A:B,2,FALSE)="New","Yes","No")</f>
        <v>Yes</v>
      </c>
      <c r="E1013" s="2">
        <v>1</v>
      </c>
      <c r="F1013" s="3">
        <v>15</v>
      </c>
      <c r="G1013" s="3">
        <v>5.37</v>
      </c>
      <c r="H1013" s="3">
        <v>15</v>
      </c>
      <c r="I1013" s="3">
        <v>9.6300000000000008</v>
      </c>
      <c r="J1013" s="4">
        <v>0.64</v>
      </c>
      <c r="K1013" s="2" t="str">
        <f t="shared" si="30"/>
        <v>Above Average</v>
      </c>
      <c r="L1013" s="2" t="str">
        <f t="shared" si="31"/>
        <v>Standard</v>
      </c>
    </row>
    <row r="1014" spans="1:12" x14ac:dyDescent="0.35">
      <c r="A1014" s="2" t="s">
        <v>53</v>
      </c>
      <c r="B1014" s="2" t="str">
        <f>IFERROR(VLOOKUP(A1014,'Aug_2019Sales(Aggregated)'!A:C,3,0),"-")</f>
        <v>-</v>
      </c>
      <c r="C1014" s="2" t="str">
        <f>IFERROR(VLOOKUP(A1014,'Aug_2019Sales(Aggregated)'!A:D,4,0),"-")</f>
        <v>-</v>
      </c>
      <c r="D1014" s="2" t="str">
        <f>IF(VLOOKUP(A1014,'New Items'!A:B,2,FALSE)="New","Yes","No")</f>
        <v>Yes</v>
      </c>
      <c r="E1014" s="2">
        <v>2</v>
      </c>
      <c r="F1014" s="3">
        <v>50</v>
      </c>
      <c r="G1014" s="3">
        <v>14.8</v>
      </c>
      <c r="H1014" s="3">
        <v>25</v>
      </c>
      <c r="I1014" s="3">
        <v>35.200000000000003</v>
      </c>
      <c r="J1014" s="4">
        <v>0.7</v>
      </c>
      <c r="K1014" s="2" t="str">
        <f t="shared" si="30"/>
        <v>Above Average</v>
      </c>
      <c r="L1014" s="2" t="str">
        <f t="shared" si="31"/>
        <v>Standard</v>
      </c>
    </row>
    <row r="1015" spans="1:12" x14ac:dyDescent="0.35">
      <c r="A1015" s="2" t="s">
        <v>54</v>
      </c>
      <c r="B1015" s="2" t="str">
        <f>IFERROR(VLOOKUP(A1015,'Aug_2019Sales(Aggregated)'!A:C,3,0),"-")</f>
        <v>-</v>
      </c>
      <c r="C1015" s="2" t="str">
        <f>IFERROR(VLOOKUP(A1015,'Aug_2019Sales(Aggregated)'!A:D,4,0),"-")</f>
        <v>-</v>
      </c>
      <c r="D1015" s="2" t="str">
        <f>IF(VLOOKUP(A1015,'New Items'!A:B,2,FALSE)="New","Yes","No")</f>
        <v>Yes</v>
      </c>
      <c r="E1015" s="2">
        <v>1</v>
      </c>
      <c r="F1015" s="3">
        <v>10</v>
      </c>
      <c r="G1015" s="3">
        <v>3</v>
      </c>
      <c r="H1015" s="3">
        <v>10</v>
      </c>
      <c r="I1015" s="3">
        <v>7</v>
      </c>
      <c r="J1015" s="4">
        <v>0.7</v>
      </c>
      <c r="K1015" s="2" t="str">
        <f t="shared" si="30"/>
        <v>Above Average</v>
      </c>
      <c r="L1015" s="2" t="str">
        <f t="shared" si="31"/>
        <v>Standard</v>
      </c>
    </row>
    <row r="1016" spans="1:12" x14ac:dyDescent="0.35">
      <c r="A1016" s="2" t="s">
        <v>54</v>
      </c>
      <c r="B1016" s="2" t="str">
        <f>IFERROR(VLOOKUP(A1016,'Aug_2019Sales(Aggregated)'!A:C,3,0),"-")</f>
        <v>-</v>
      </c>
      <c r="C1016" s="2" t="str">
        <f>IFERROR(VLOOKUP(A1016,'Aug_2019Sales(Aggregated)'!A:D,4,0),"-")</f>
        <v>-</v>
      </c>
      <c r="D1016" s="2" t="str">
        <f>IF(VLOOKUP(A1016,'New Items'!A:B,2,FALSE)="New","Yes","No")</f>
        <v>Yes</v>
      </c>
      <c r="E1016" s="2">
        <v>1</v>
      </c>
      <c r="F1016" s="3">
        <v>15</v>
      </c>
      <c r="G1016" s="3">
        <v>3.65</v>
      </c>
      <c r="H1016" s="3">
        <v>15</v>
      </c>
      <c r="I1016" s="3">
        <v>11.35</v>
      </c>
      <c r="J1016" s="4">
        <v>0.76</v>
      </c>
      <c r="K1016" s="2" t="str">
        <f t="shared" si="30"/>
        <v>Above Average</v>
      </c>
      <c r="L1016" s="2" t="str">
        <f t="shared" si="31"/>
        <v>Standard</v>
      </c>
    </row>
    <row r="1017" spans="1:12" x14ac:dyDescent="0.35">
      <c r="A1017" s="2" t="s">
        <v>54</v>
      </c>
      <c r="B1017" s="2" t="str">
        <f>IFERROR(VLOOKUP(A1017,'Aug_2019Sales(Aggregated)'!A:C,3,0),"-")</f>
        <v>-</v>
      </c>
      <c r="C1017" s="2" t="str">
        <f>IFERROR(VLOOKUP(A1017,'Aug_2019Sales(Aggregated)'!A:D,4,0),"-")</f>
        <v>-</v>
      </c>
      <c r="D1017" s="2" t="str">
        <f>IF(VLOOKUP(A1017,'New Items'!A:B,2,FALSE)="New","Yes","No")</f>
        <v>Yes</v>
      </c>
      <c r="E1017" s="2">
        <v>1</v>
      </c>
      <c r="F1017" s="3">
        <v>25</v>
      </c>
      <c r="G1017" s="3">
        <v>7.3</v>
      </c>
      <c r="H1017" s="3">
        <v>25</v>
      </c>
      <c r="I1017" s="3">
        <v>17.7</v>
      </c>
      <c r="J1017" s="4">
        <v>0.71</v>
      </c>
      <c r="K1017" s="2" t="str">
        <f t="shared" si="30"/>
        <v>Above Average</v>
      </c>
      <c r="L1017" s="2" t="str">
        <f t="shared" si="31"/>
        <v>Standard</v>
      </c>
    </row>
    <row r="1018" spans="1:12" x14ac:dyDescent="0.35">
      <c r="A1018" s="2" t="s">
        <v>55</v>
      </c>
      <c r="B1018" s="2" t="str">
        <f>IFERROR(VLOOKUP(A1018,'Aug_2019Sales(Aggregated)'!A:C,3,0),"-")</f>
        <v>-</v>
      </c>
      <c r="C1018" s="2" t="str">
        <f>IFERROR(VLOOKUP(A1018,'Aug_2019Sales(Aggregated)'!A:D,4,0),"-")</f>
        <v>-</v>
      </c>
      <c r="D1018" s="2" t="str">
        <f>IF(VLOOKUP(A1018,'New Items'!A:B,2,FALSE)="New","Yes","No")</f>
        <v>Yes</v>
      </c>
      <c r="E1018" s="2">
        <v>6</v>
      </c>
      <c r="F1018" s="3">
        <v>120</v>
      </c>
      <c r="G1018" s="3">
        <v>35.4</v>
      </c>
      <c r="H1018" s="3">
        <v>20</v>
      </c>
      <c r="I1018" s="3">
        <v>84.6</v>
      </c>
      <c r="J1018" s="4">
        <v>0.71</v>
      </c>
      <c r="K1018" s="2" t="str">
        <f t="shared" si="30"/>
        <v>Average</v>
      </c>
      <c r="L1018" s="2" t="str">
        <f t="shared" si="31"/>
        <v>Standard</v>
      </c>
    </row>
    <row r="1019" spans="1:12" x14ac:dyDescent="0.35">
      <c r="A1019" s="2" t="s">
        <v>55</v>
      </c>
      <c r="B1019" s="2" t="str">
        <f>IFERROR(VLOOKUP(A1019,'Aug_2019Sales(Aggregated)'!A:C,3,0),"-")</f>
        <v>-</v>
      </c>
      <c r="C1019" s="2" t="str">
        <f>IFERROR(VLOOKUP(A1019,'Aug_2019Sales(Aggregated)'!A:D,4,0),"-")</f>
        <v>-</v>
      </c>
      <c r="D1019" s="2" t="str">
        <f>IF(VLOOKUP(A1019,'New Items'!A:B,2,FALSE)="New","Yes","No")</f>
        <v>Yes</v>
      </c>
      <c r="E1019" s="2">
        <v>1</v>
      </c>
      <c r="F1019" s="3">
        <v>35</v>
      </c>
      <c r="G1019" s="3">
        <v>11.8</v>
      </c>
      <c r="H1019" s="3">
        <v>35</v>
      </c>
      <c r="I1019" s="3">
        <v>23.2</v>
      </c>
      <c r="J1019" s="4">
        <v>0.66</v>
      </c>
      <c r="K1019" s="2" t="str">
        <f t="shared" si="30"/>
        <v>Above Average</v>
      </c>
      <c r="L1019" s="2" t="str">
        <f t="shared" si="31"/>
        <v>Standard</v>
      </c>
    </row>
    <row r="1020" spans="1:12" x14ac:dyDescent="0.35">
      <c r="A1020" s="2" t="s">
        <v>56</v>
      </c>
      <c r="B1020" s="2" t="str">
        <f>IFERROR(VLOOKUP(A1020,'Aug_2019Sales(Aggregated)'!A:C,3,0),"-")</f>
        <v>ESSENTIALS</v>
      </c>
      <c r="C1020" s="2" t="str">
        <f>IFERROR(VLOOKUP(A1020,'Aug_2019Sales(Aggregated)'!A:D,4,0),"-")</f>
        <v>SHEETS</v>
      </c>
      <c r="D1020" s="2" t="str">
        <f>IF(VLOOKUP(A1020,'New Items'!A:B,2,FALSE)="New","Yes","No")</f>
        <v>Yes</v>
      </c>
      <c r="E1020" s="2">
        <v>2</v>
      </c>
      <c r="F1020" s="3">
        <v>118</v>
      </c>
      <c r="G1020" s="3">
        <v>43</v>
      </c>
      <c r="H1020" s="3">
        <v>59</v>
      </c>
      <c r="I1020" s="3">
        <v>75</v>
      </c>
      <c r="J1020" s="4">
        <v>0.64</v>
      </c>
      <c r="K1020" s="2" t="str">
        <f t="shared" si="30"/>
        <v>Average</v>
      </c>
      <c r="L1020" s="2" t="str">
        <f t="shared" si="31"/>
        <v>Standard</v>
      </c>
    </row>
    <row r="1021" spans="1:12" x14ac:dyDescent="0.35">
      <c r="A1021" s="2" t="s">
        <v>57</v>
      </c>
      <c r="B1021" s="2" t="str">
        <f>IFERROR(VLOOKUP(A1021,'Aug_2019Sales(Aggregated)'!A:C,3,0),"-")</f>
        <v>-</v>
      </c>
      <c r="C1021" s="2" t="str">
        <f>IFERROR(VLOOKUP(A1021,'Aug_2019Sales(Aggregated)'!A:D,4,0),"-")</f>
        <v>-</v>
      </c>
      <c r="D1021" s="2" t="str">
        <f>IF(VLOOKUP(A1021,'New Items'!A:B,2,FALSE)="New","Yes","No")</f>
        <v>Yes</v>
      </c>
      <c r="E1021" s="2">
        <v>1</v>
      </c>
      <c r="F1021" s="3">
        <v>45</v>
      </c>
      <c r="G1021" s="3">
        <v>16.8</v>
      </c>
      <c r="H1021" s="3">
        <v>45</v>
      </c>
      <c r="I1021" s="3">
        <v>28.2</v>
      </c>
      <c r="J1021" s="4">
        <v>0.63</v>
      </c>
      <c r="K1021" s="2" t="str">
        <f t="shared" si="30"/>
        <v>Above Average</v>
      </c>
      <c r="L1021" s="2" t="str">
        <f t="shared" si="31"/>
        <v>Standard</v>
      </c>
    </row>
    <row r="1022" spans="1:12" x14ac:dyDescent="0.35">
      <c r="A1022" s="2" t="s">
        <v>115</v>
      </c>
      <c r="B1022" s="2" t="str">
        <f>IFERROR(VLOOKUP(A1022,'Aug_2019Sales(Aggregated)'!A:C,3,0),"-")</f>
        <v>-</v>
      </c>
      <c r="C1022" s="2" t="str">
        <f>IFERROR(VLOOKUP(A1022,'Aug_2019Sales(Aggregated)'!A:D,4,0),"-")</f>
        <v>-</v>
      </c>
      <c r="D1022" s="2" t="str">
        <f>IF(VLOOKUP(A1022,'New Items'!A:B,2,FALSE)="New","Yes","No")</f>
        <v>Yes</v>
      </c>
      <c r="E1022" s="2">
        <v>1</v>
      </c>
      <c r="F1022" s="3">
        <v>49</v>
      </c>
      <c r="G1022" s="3">
        <v>18.2</v>
      </c>
      <c r="H1022" s="3">
        <v>49</v>
      </c>
      <c r="I1022" s="3">
        <v>30.8</v>
      </c>
      <c r="J1022" s="4">
        <v>0.63</v>
      </c>
      <c r="K1022" s="2" t="str">
        <f t="shared" si="30"/>
        <v>Above Average</v>
      </c>
      <c r="L1022" s="2" t="str">
        <f t="shared" si="31"/>
        <v>Standard</v>
      </c>
    </row>
    <row r="1023" spans="1:12" x14ac:dyDescent="0.35">
      <c r="A1023" s="2" t="s">
        <v>59</v>
      </c>
      <c r="B1023" s="2" t="str">
        <f>IFERROR(VLOOKUP(A1023,'Aug_2019Sales(Aggregated)'!A:C,3,0),"-")</f>
        <v>GEAR</v>
      </c>
      <c r="C1023" s="2" t="str">
        <f>IFERROR(VLOOKUP(A1023,'Aug_2019Sales(Aggregated)'!A:D,4,0),"-")</f>
        <v>SOCKS</v>
      </c>
      <c r="D1023" s="2" t="str">
        <f>IF(VLOOKUP(A1023,'New Items'!A:B,2,FALSE)="New","Yes","No")</f>
        <v>Yes</v>
      </c>
      <c r="E1023" s="2">
        <v>1</v>
      </c>
      <c r="F1023" s="3">
        <v>36</v>
      </c>
      <c r="G1023" s="3">
        <v>11.8</v>
      </c>
      <c r="H1023" s="3">
        <v>36</v>
      </c>
      <c r="I1023" s="3">
        <v>24.2</v>
      </c>
      <c r="J1023" s="4">
        <v>0.67</v>
      </c>
      <c r="K1023" s="2" t="str">
        <f t="shared" si="30"/>
        <v>Above Average</v>
      </c>
      <c r="L1023" s="2" t="str">
        <f t="shared" si="31"/>
        <v>Standard</v>
      </c>
    </row>
    <row r="1024" spans="1:12" x14ac:dyDescent="0.35">
      <c r="A1024" s="2" t="s">
        <v>196</v>
      </c>
      <c r="B1024" s="2" t="str">
        <f>IFERROR(VLOOKUP(A1024,'Aug_2019Sales(Aggregated)'!A:C,3,0),"-")</f>
        <v>GEAR</v>
      </c>
      <c r="C1024" s="2" t="str">
        <f>IFERROR(VLOOKUP(A1024,'Aug_2019Sales(Aggregated)'!A:D,4,0),"-")</f>
        <v>TOPS</v>
      </c>
      <c r="D1024" s="2" t="str">
        <f>IF(VLOOKUP(A1024,'New Items'!A:B,2,FALSE)="New","Yes","No")</f>
        <v>Yes</v>
      </c>
      <c r="E1024" s="2">
        <v>1</v>
      </c>
      <c r="F1024" s="3">
        <v>23.74</v>
      </c>
      <c r="G1024" s="3">
        <v>4.66</v>
      </c>
      <c r="H1024" s="3">
        <v>23.74</v>
      </c>
      <c r="I1024" s="3">
        <v>19.079999999999998</v>
      </c>
      <c r="J1024" s="4">
        <v>0.8</v>
      </c>
      <c r="K1024" s="2" t="str">
        <f t="shared" si="30"/>
        <v>Above Average</v>
      </c>
      <c r="L1024" s="2" t="str">
        <f t="shared" si="31"/>
        <v>Standard</v>
      </c>
    </row>
    <row r="1025" spans="1:12" x14ac:dyDescent="0.35">
      <c r="A1025" s="2" t="s">
        <v>116</v>
      </c>
      <c r="B1025" s="2" t="str">
        <f>IFERROR(VLOOKUP(A1025,'Aug_2019Sales(Aggregated)'!A:C,3,0),"-")</f>
        <v>GEAR</v>
      </c>
      <c r="C1025" s="2" t="str">
        <f>IFERROR(VLOOKUP(A1025,'Aug_2019Sales(Aggregated)'!A:D,4,0),"-")</f>
        <v>TOPS</v>
      </c>
      <c r="D1025" s="2" t="str">
        <f>IF(VLOOKUP(A1025,'New Items'!A:B,2,FALSE)="New","Yes","No")</f>
        <v>Yes</v>
      </c>
      <c r="E1025" s="2">
        <v>1</v>
      </c>
      <c r="F1025" s="3">
        <v>8</v>
      </c>
      <c r="G1025" s="3">
        <v>2.78</v>
      </c>
      <c r="H1025" s="3">
        <v>8</v>
      </c>
      <c r="I1025" s="3">
        <v>5.22</v>
      </c>
      <c r="J1025" s="4">
        <v>0.65</v>
      </c>
      <c r="K1025" s="2" t="str">
        <f t="shared" si="30"/>
        <v>Above Average</v>
      </c>
      <c r="L1025" s="2" t="str">
        <f t="shared" si="31"/>
        <v>Standard</v>
      </c>
    </row>
    <row r="1026" spans="1:12" x14ac:dyDescent="0.35">
      <c r="A1026" s="2" t="s">
        <v>60</v>
      </c>
      <c r="B1026" s="2" t="str">
        <f>IFERROR(VLOOKUP(A1026,'Aug_2019Sales(Aggregated)'!A:C,3,0),"-")</f>
        <v>-</v>
      </c>
      <c r="C1026" s="2" t="str">
        <f>IFERROR(VLOOKUP(A1026,'Aug_2019Sales(Aggregated)'!A:D,4,0),"-")</f>
        <v>-</v>
      </c>
      <c r="D1026" s="2" t="str">
        <f>IF(VLOOKUP(A1026,'New Items'!A:B,2,FALSE)="New","Yes","No")</f>
        <v>Yes</v>
      </c>
      <c r="E1026" s="2">
        <v>2</v>
      </c>
      <c r="F1026" s="3">
        <v>58</v>
      </c>
      <c r="G1026" s="3">
        <v>20.399999999999999</v>
      </c>
      <c r="H1026" s="3">
        <v>29</v>
      </c>
      <c r="I1026" s="3">
        <v>37.6</v>
      </c>
      <c r="J1026" s="4">
        <v>0.65</v>
      </c>
      <c r="K1026" s="2" t="str">
        <f t="shared" si="30"/>
        <v>Above Average</v>
      </c>
      <c r="L1026" s="2" t="str">
        <f t="shared" si="31"/>
        <v>Standard</v>
      </c>
    </row>
    <row r="1027" spans="1:12" x14ac:dyDescent="0.35">
      <c r="A1027" s="2" t="s">
        <v>141</v>
      </c>
      <c r="B1027" s="2" t="str">
        <f>IFERROR(VLOOKUP(A1027,'Aug_2019Sales(Aggregated)'!A:C,3,0),"-")</f>
        <v>-</v>
      </c>
      <c r="C1027" s="2" t="str">
        <f>IFERROR(VLOOKUP(A1027,'Aug_2019Sales(Aggregated)'!A:D,4,0),"-")</f>
        <v>-</v>
      </c>
      <c r="D1027" s="2" t="str">
        <f>IF(VLOOKUP(A1027,'New Items'!A:B,2,FALSE)="New","Yes","No")</f>
        <v>Yes</v>
      </c>
      <c r="E1027" s="2">
        <v>5</v>
      </c>
      <c r="F1027" s="3">
        <v>145</v>
      </c>
      <c r="G1027" s="3">
        <v>46.5</v>
      </c>
      <c r="H1027" s="3">
        <v>29</v>
      </c>
      <c r="I1027" s="3">
        <v>98.5</v>
      </c>
      <c r="J1027" s="4">
        <v>0.68</v>
      </c>
      <c r="K1027" s="2" t="str">
        <f t="shared" ref="K1027:K1076" si="32">IF(I1027&lt;AVERAGE(I:I),"Above Average","Average")</f>
        <v>Average</v>
      </c>
      <c r="L1027" s="2" t="str">
        <f t="shared" ref="L1027:L1076" si="33">IF(H1027&gt;100,"High Dollar","Standard")</f>
        <v>Standard</v>
      </c>
    </row>
    <row r="1028" spans="1:12" x14ac:dyDescent="0.35">
      <c r="A1028" s="2" t="s">
        <v>63</v>
      </c>
      <c r="B1028" s="2" t="str">
        <f>IFERROR(VLOOKUP(A1028,'Aug_2019Sales(Aggregated)'!A:C,3,0),"-")</f>
        <v>-</v>
      </c>
      <c r="C1028" s="2" t="str">
        <f>IFERROR(VLOOKUP(A1028,'Aug_2019Sales(Aggregated)'!A:D,4,0),"-")</f>
        <v>-</v>
      </c>
      <c r="D1028" s="2" t="str">
        <f>IF(VLOOKUP(A1028,'New Items'!A:B,2,FALSE)="New","Yes","No")</f>
        <v>Yes</v>
      </c>
      <c r="E1028" s="2">
        <v>2</v>
      </c>
      <c r="F1028" s="3">
        <v>118</v>
      </c>
      <c r="G1028" s="3">
        <v>44.8</v>
      </c>
      <c r="H1028" s="3">
        <v>59</v>
      </c>
      <c r="I1028" s="3">
        <v>73.2</v>
      </c>
      <c r="J1028" s="4">
        <v>0.62</v>
      </c>
      <c r="K1028" s="2" t="str">
        <f t="shared" si="32"/>
        <v>Average</v>
      </c>
      <c r="L1028" s="2" t="str">
        <f t="shared" si="33"/>
        <v>Standard</v>
      </c>
    </row>
    <row r="1029" spans="1:12" x14ac:dyDescent="0.35">
      <c r="A1029" s="2" t="s">
        <v>197</v>
      </c>
      <c r="B1029" s="2" t="str">
        <f>IFERROR(VLOOKUP(A1029,'Aug_2019Sales(Aggregated)'!A:C,3,0),"-")</f>
        <v>-</v>
      </c>
      <c r="C1029" s="2" t="str">
        <f>IFERROR(VLOOKUP(A1029,'Aug_2019Sales(Aggregated)'!A:D,4,0),"-")</f>
        <v>-</v>
      </c>
      <c r="D1029" s="2" t="str">
        <f>IF(VLOOKUP(A1029,'New Items'!A:B,2,FALSE)="New","Yes","No")</f>
        <v>Yes</v>
      </c>
      <c r="E1029" s="2">
        <v>2</v>
      </c>
      <c r="F1029" s="3">
        <v>78</v>
      </c>
      <c r="G1029" s="3">
        <v>26</v>
      </c>
      <c r="H1029" s="3">
        <v>39</v>
      </c>
      <c r="I1029" s="3">
        <v>52</v>
      </c>
      <c r="J1029" s="4">
        <v>0.67</v>
      </c>
      <c r="K1029" s="2" t="str">
        <f t="shared" si="32"/>
        <v>Above Average</v>
      </c>
      <c r="L1029" s="2" t="str">
        <f t="shared" si="33"/>
        <v>Standard</v>
      </c>
    </row>
    <row r="1030" spans="1:12" x14ac:dyDescent="0.35">
      <c r="A1030" s="2" t="s">
        <v>64</v>
      </c>
      <c r="B1030" s="2" t="str">
        <f>IFERROR(VLOOKUP(A1030,'Aug_2019Sales(Aggregated)'!A:C,3,0),"-")</f>
        <v>ESSENTIALS</v>
      </c>
      <c r="C1030" s="2" t="str">
        <f>IFERROR(VLOOKUP(A1030,'Aug_2019Sales(Aggregated)'!A:D,4,0),"-")</f>
        <v>BODY CARE</v>
      </c>
      <c r="D1030" s="2" t="str">
        <f>IF(VLOOKUP(A1030,'New Items'!A:B,2,FALSE)="New","Yes","No")</f>
        <v>Yes</v>
      </c>
      <c r="E1030" s="2">
        <v>3</v>
      </c>
      <c r="F1030" s="3">
        <v>33</v>
      </c>
      <c r="G1030" s="3">
        <v>8.4</v>
      </c>
      <c r="H1030" s="3">
        <v>11</v>
      </c>
      <c r="I1030" s="3">
        <v>24.6</v>
      </c>
      <c r="J1030" s="4">
        <v>0.75</v>
      </c>
      <c r="K1030" s="2" t="str">
        <f t="shared" si="32"/>
        <v>Above Average</v>
      </c>
      <c r="L1030" s="2" t="str">
        <f t="shared" si="33"/>
        <v>Standard</v>
      </c>
    </row>
    <row r="1031" spans="1:12" x14ac:dyDescent="0.35">
      <c r="A1031" s="2" t="s">
        <v>65</v>
      </c>
      <c r="B1031" s="2" t="str">
        <f>IFERROR(VLOOKUP(A1031,'Aug_2019Sales(Aggregated)'!A:C,3,0),"-")</f>
        <v>-</v>
      </c>
      <c r="C1031" s="2" t="str">
        <f>IFERROR(VLOOKUP(A1031,'Aug_2019Sales(Aggregated)'!A:D,4,0),"-")</f>
        <v>-</v>
      </c>
      <c r="D1031" s="2" t="str">
        <f>IF(VLOOKUP(A1031,'New Items'!A:B,2,FALSE)="New","Yes","No")</f>
        <v>Yes</v>
      </c>
      <c r="E1031" s="2">
        <v>1</v>
      </c>
      <c r="F1031" s="3">
        <v>13</v>
      </c>
      <c r="G1031" s="3">
        <v>3.12</v>
      </c>
      <c r="H1031" s="3">
        <v>13</v>
      </c>
      <c r="I1031" s="3">
        <v>9.8800000000000008</v>
      </c>
      <c r="J1031" s="4">
        <v>0.76</v>
      </c>
      <c r="K1031" s="2" t="str">
        <f t="shared" si="32"/>
        <v>Above Average</v>
      </c>
      <c r="L1031" s="2" t="str">
        <f t="shared" si="33"/>
        <v>Standard</v>
      </c>
    </row>
    <row r="1032" spans="1:12" x14ac:dyDescent="0.35">
      <c r="A1032" s="2" t="s">
        <v>66</v>
      </c>
      <c r="B1032" s="2" t="str">
        <f>IFERROR(VLOOKUP(A1032,'Aug_2019Sales(Aggregated)'!A:C,3,0),"-")</f>
        <v>-</v>
      </c>
      <c r="C1032" s="2" t="str">
        <f>IFERROR(VLOOKUP(A1032,'Aug_2019Sales(Aggregated)'!A:D,4,0),"-")</f>
        <v>-</v>
      </c>
      <c r="D1032" s="2" t="str">
        <f>IF(VLOOKUP(A1032,'New Items'!A:B,2,FALSE)="New","Yes","No")</f>
        <v>Yes</v>
      </c>
      <c r="E1032" s="2">
        <v>5</v>
      </c>
      <c r="F1032" s="3">
        <v>80</v>
      </c>
      <c r="G1032" s="3">
        <v>18.75</v>
      </c>
      <c r="H1032" s="3">
        <v>16</v>
      </c>
      <c r="I1032" s="3">
        <v>61.25</v>
      </c>
      <c r="J1032" s="4">
        <v>0.77</v>
      </c>
      <c r="K1032" s="2" t="str">
        <f t="shared" si="32"/>
        <v>Average</v>
      </c>
      <c r="L1032" s="2" t="str">
        <f t="shared" si="33"/>
        <v>Standard</v>
      </c>
    </row>
    <row r="1033" spans="1:12" x14ac:dyDescent="0.35">
      <c r="A1033" s="2" t="s">
        <v>67</v>
      </c>
      <c r="B1033" s="2" t="str">
        <f>IFERROR(VLOOKUP(A1033,'Aug_2019Sales(Aggregated)'!A:C,3,0),"-")</f>
        <v>FITNESS</v>
      </c>
      <c r="C1033" s="2" t="str">
        <f>IFERROR(VLOOKUP(A1033,'Aug_2019Sales(Aggregated)'!A:D,4,0),"-")</f>
        <v>MAT</v>
      </c>
      <c r="D1033" s="2" t="str">
        <f>IF(VLOOKUP(A1033,'New Items'!A:B,2,FALSE)="New","Yes","No")</f>
        <v>Yes</v>
      </c>
      <c r="E1033" s="2">
        <v>6</v>
      </c>
      <c r="F1033" s="3">
        <v>231.17</v>
      </c>
      <c r="G1033" s="3">
        <v>65.7</v>
      </c>
      <c r="H1033" s="3">
        <v>38.53</v>
      </c>
      <c r="I1033" s="3">
        <v>165.47</v>
      </c>
      <c r="J1033" s="4">
        <v>0.72</v>
      </c>
      <c r="K1033" s="2" t="str">
        <f t="shared" si="32"/>
        <v>Average</v>
      </c>
      <c r="L1033" s="2" t="str">
        <f t="shared" si="33"/>
        <v>Standard</v>
      </c>
    </row>
    <row r="1034" spans="1:12" x14ac:dyDescent="0.35">
      <c r="A1034" s="2" t="s">
        <v>118</v>
      </c>
      <c r="B1034" s="2" t="str">
        <f>IFERROR(VLOOKUP(A1034,'Aug_2019Sales(Aggregated)'!A:C,3,0),"-")</f>
        <v>ACCESSORIES</v>
      </c>
      <c r="C1034" s="2" t="str">
        <f>IFERROR(VLOOKUP(A1034,'Aug_2019Sales(Aggregated)'!A:D,4,0),"-")</f>
        <v>RINGS</v>
      </c>
      <c r="D1034" s="2" t="str">
        <f>IF(VLOOKUP(A1034,'New Items'!A:B,2,FALSE)="New","Yes","No")</f>
        <v>Yes</v>
      </c>
      <c r="E1034" s="2">
        <v>1</v>
      </c>
      <c r="F1034" s="3">
        <v>17</v>
      </c>
      <c r="G1034" s="3">
        <v>6.75</v>
      </c>
      <c r="H1034" s="3">
        <v>17</v>
      </c>
      <c r="I1034" s="3">
        <v>10.25</v>
      </c>
      <c r="J1034" s="4">
        <v>0.6</v>
      </c>
      <c r="K1034" s="2" t="str">
        <f t="shared" si="32"/>
        <v>Above Average</v>
      </c>
      <c r="L1034" s="2" t="str">
        <f t="shared" si="33"/>
        <v>Standard</v>
      </c>
    </row>
    <row r="1035" spans="1:12" x14ac:dyDescent="0.35">
      <c r="A1035" s="2" t="s">
        <v>68</v>
      </c>
      <c r="B1035" s="2" t="str">
        <f>IFERROR(VLOOKUP(A1035,'Aug_2019Sales(Aggregated)'!A:C,3,0),"-")</f>
        <v>ACCESSORIES</v>
      </c>
      <c r="C1035" s="2" t="str">
        <f>IFERROR(VLOOKUP(A1035,'Aug_2019Sales(Aggregated)'!A:D,4,0),"-")</f>
        <v>RINGS</v>
      </c>
      <c r="D1035" s="2" t="str">
        <f>IF(VLOOKUP(A1035,'New Items'!A:B,2,FALSE)="New","Yes","No")</f>
        <v>Yes</v>
      </c>
      <c r="E1035" s="2">
        <v>3</v>
      </c>
      <c r="F1035" s="3">
        <v>36</v>
      </c>
      <c r="G1035" s="3">
        <v>7.11</v>
      </c>
      <c r="H1035" s="3">
        <v>12</v>
      </c>
      <c r="I1035" s="3">
        <v>28.89</v>
      </c>
      <c r="J1035" s="4">
        <v>0.8</v>
      </c>
      <c r="K1035" s="2" t="str">
        <f t="shared" si="32"/>
        <v>Above Average</v>
      </c>
      <c r="L1035" s="2" t="str">
        <f t="shared" si="33"/>
        <v>Standard</v>
      </c>
    </row>
    <row r="1036" spans="1:12" x14ac:dyDescent="0.35">
      <c r="A1036" s="2" t="s">
        <v>69</v>
      </c>
      <c r="B1036" s="2" t="str">
        <f>IFERROR(VLOOKUP(A1036,'Aug_2019Sales(Aggregated)'!A:C,3,0),"-")</f>
        <v>ACCESSORIES</v>
      </c>
      <c r="C1036" s="2" t="str">
        <f>IFERROR(VLOOKUP(A1036,'Aug_2019Sales(Aggregated)'!A:D,4,0),"-")</f>
        <v>RINGS</v>
      </c>
      <c r="D1036" s="2" t="str">
        <f>IF(VLOOKUP(A1036,'New Items'!A:B,2,FALSE)="New","Yes","No")</f>
        <v>Yes</v>
      </c>
      <c r="E1036" s="2">
        <v>5</v>
      </c>
      <c r="F1036" s="3">
        <v>100</v>
      </c>
      <c r="G1036" s="3">
        <v>30</v>
      </c>
      <c r="H1036" s="3">
        <v>20</v>
      </c>
      <c r="I1036" s="3">
        <v>70</v>
      </c>
      <c r="J1036" s="4">
        <v>0.7</v>
      </c>
      <c r="K1036" s="2" t="str">
        <f t="shared" si="32"/>
        <v>Average</v>
      </c>
      <c r="L1036" s="2" t="str">
        <f t="shared" si="33"/>
        <v>Standard</v>
      </c>
    </row>
    <row r="1037" spans="1:12" x14ac:dyDescent="0.35">
      <c r="A1037" s="2" t="s">
        <v>70</v>
      </c>
      <c r="B1037" s="2" t="str">
        <f>IFERROR(VLOOKUP(A1037,'Aug_2019Sales(Aggregated)'!A:C,3,0),"-")</f>
        <v>GEAR</v>
      </c>
      <c r="C1037" s="2" t="str">
        <f>IFERROR(VLOOKUP(A1037,'Aug_2019Sales(Aggregated)'!A:D,4,0),"-")</f>
        <v>OUTERWEAR</v>
      </c>
      <c r="D1037" s="2" t="str">
        <f>IF(VLOOKUP(A1037,'New Items'!A:B,2,FALSE)="New","Yes","No")</f>
        <v>Yes</v>
      </c>
      <c r="E1037" s="2">
        <v>1</v>
      </c>
      <c r="F1037" s="3">
        <v>20</v>
      </c>
      <c r="G1037" s="3">
        <v>6.16</v>
      </c>
      <c r="H1037" s="3">
        <v>20</v>
      </c>
      <c r="I1037" s="3">
        <v>13.84</v>
      </c>
      <c r="J1037" s="4">
        <v>0.69</v>
      </c>
      <c r="K1037" s="2" t="str">
        <f t="shared" si="32"/>
        <v>Above Average</v>
      </c>
      <c r="L1037" s="2" t="str">
        <f t="shared" si="33"/>
        <v>Standard</v>
      </c>
    </row>
    <row r="1038" spans="1:12" x14ac:dyDescent="0.35">
      <c r="A1038" s="2" t="s">
        <v>190</v>
      </c>
      <c r="B1038" s="2" t="str">
        <f>IFERROR(VLOOKUP(A1038,'Aug_2019Sales(Aggregated)'!A:C,3,0),"-")</f>
        <v>-</v>
      </c>
      <c r="C1038" s="2" t="str">
        <f>IFERROR(VLOOKUP(A1038,'Aug_2019Sales(Aggregated)'!A:D,4,0),"-")</f>
        <v>-</v>
      </c>
      <c r="D1038" s="2" t="str">
        <f>IF(VLOOKUP(A1038,'New Items'!A:B,2,FALSE)="New","Yes","No")</f>
        <v>Yes</v>
      </c>
      <c r="E1038" s="2">
        <v>9</v>
      </c>
      <c r="F1038" s="3">
        <v>81</v>
      </c>
      <c r="G1038" s="3">
        <v>30.6</v>
      </c>
      <c r="H1038" s="3">
        <v>9</v>
      </c>
      <c r="I1038" s="3">
        <v>50.4</v>
      </c>
      <c r="J1038" s="4">
        <v>0.62</v>
      </c>
      <c r="K1038" s="2" t="str">
        <f t="shared" si="32"/>
        <v>Above Average</v>
      </c>
      <c r="L1038" s="2" t="str">
        <f t="shared" si="33"/>
        <v>Standard</v>
      </c>
    </row>
    <row r="1039" spans="1:12" x14ac:dyDescent="0.35">
      <c r="A1039" s="2" t="s">
        <v>73</v>
      </c>
      <c r="B1039" s="2" t="str">
        <f>IFERROR(VLOOKUP(A1039,'Aug_2019Sales(Aggregated)'!A:C,3,0),"-")</f>
        <v>-</v>
      </c>
      <c r="C1039" s="2" t="str">
        <f>IFERROR(VLOOKUP(A1039,'Aug_2019Sales(Aggregated)'!A:D,4,0),"-")</f>
        <v>-</v>
      </c>
      <c r="D1039" s="2" t="str">
        <f>IF(VLOOKUP(A1039,'New Items'!A:B,2,FALSE)="New","Yes","No")</f>
        <v>Yes</v>
      </c>
      <c r="E1039" s="2">
        <v>1</v>
      </c>
      <c r="F1039" s="3">
        <v>40</v>
      </c>
      <c r="G1039" s="3">
        <v>10.55</v>
      </c>
      <c r="H1039" s="3">
        <v>40</v>
      </c>
      <c r="I1039" s="3">
        <v>29.45</v>
      </c>
      <c r="J1039" s="4">
        <v>0.74</v>
      </c>
      <c r="K1039" s="2" t="str">
        <f t="shared" si="32"/>
        <v>Above Average</v>
      </c>
      <c r="L1039" s="2" t="str">
        <f t="shared" si="33"/>
        <v>Standard</v>
      </c>
    </row>
    <row r="1040" spans="1:12" x14ac:dyDescent="0.35">
      <c r="A1040" s="2" t="s">
        <v>73</v>
      </c>
      <c r="B1040" s="2" t="str">
        <f>IFERROR(VLOOKUP(A1040,'Aug_2019Sales(Aggregated)'!A:C,3,0),"-")</f>
        <v>-</v>
      </c>
      <c r="C1040" s="2" t="str">
        <f>IFERROR(VLOOKUP(A1040,'Aug_2019Sales(Aggregated)'!A:D,4,0),"-")</f>
        <v>-</v>
      </c>
      <c r="D1040" s="2" t="str">
        <f>IF(VLOOKUP(A1040,'New Items'!A:B,2,FALSE)="New","Yes","No")</f>
        <v>Yes</v>
      </c>
      <c r="E1040" s="2">
        <v>1</v>
      </c>
      <c r="F1040" s="3">
        <v>40</v>
      </c>
      <c r="G1040" s="3">
        <v>10.55</v>
      </c>
      <c r="H1040" s="3">
        <v>40</v>
      </c>
      <c r="I1040" s="3">
        <v>29.45</v>
      </c>
      <c r="J1040" s="4">
        <v>0.74</v>
      </c>
      <c r="K1040" s="2" t="str">
        <f t="shared" si="32"/>
        <v>Above Average</v>
      </c>
      <c r="L1040" s="2" t="str">
        <f t="shared" si="33"/>
        <v>Standard</v>
      </c>
    </row>
    <row r="1041" spans="1:12" x14ac:dyDescent="0.35">
      <c r="A1041" s="2" t="s">
        <v>74</v>
      </c>
      <c r="B1041" s="2" t="str">
        <f>IFERROR(VLOOKUP(A1041,'Aug_2019Sales(Aggregated)'!A:C,3,0),"-")</f>
        <v>-</v>
      </c>
      <c r="C1041" s="2" t="str">
        <f>IFERROR(VLOOKUP(A1041,'Aug_2019Sales(Aggregated)'!A:D,4,0),"-")</f>
        <v>-</v>
      </c>
      <c r="D1041" s="2" t="str">
        <f>IF(VLOOKUP(A1041,'New Items'!A:B,2,FALSE)="New","Yes","No")</f>
        <v>Yes</v>
      </c>
      <c r="E1041" s="2">
        <v>1</v>
      </c>
      <c r="F1041" s="3">
        <v>29.93</v>
      </c>
      <c r="G1041" s="3">
        <v>4.4000000000000004</v>
      </c>
      <c r="H1041" s="3">
        <v>29.93</v>
      </c>
      <c r="I1041" s="3">
        <v>25.53</v>
      </c>
      <c r="J1041" s="4">
        <v>0.85</v>
      </c>
      <c r="K1041" s="2" t="str">
        <f t="shared" si="32"/>
        <v>Above Average</v>
      </c>
      <c r="L1041" s="2" t="str">
        <f t="shared" si="33"/>
        <v>Standard</v>
      </c>
    </row>
    <row r="1042" spans="1:12" x14ac:dyDescent="0.35">
      <c r="A1042" s="2" t="s">
        <v>74</v>
      </c>
      <c r="B1042" s="2" t="str">
        <f>IFERROR(VLOOKUP(A1042,'Aug_2019Sales(Aggregated)'!A:C,3,0),"-")</f>
        <v>-</v>
      </c>
      <c r="C1042" s="2" t="str">
        <f>IFERROR(VLOOKUP(A1042,'Aug_2019Sales(Aggregated)'!A:D,4,0),"-")</f>
        <v>-</v>
      </c>
      <c r="D1042" s="2" t="str">
        <f>IF(VLOOKUP(A1042,'New Items'!A:B,2,FALSE)="New","Yes","No")</f>
        <v>Yes</v>
      </c>
      <c r="E1042" s="2">
        <v>1</v>
      </c>
      <c r="F1042" s="3">
        <v>25</v>
      </c>
      <c r="G1042" s="3">
        <v>4.4000000000000004</v>
      </c>
      <c r="H1042" s="3">
        <v>25</v>
      </c>
      <c r="I1042" s="3">
        <v>20.6</v>
      </c>
      <c r="J1042" s="4">
        <v>0.82</v>
      </c>
      <c r="K1042" s="2" t="str">
        <f t="shared" si="32"/>
        <v>Above Average</v>
      </c>
      <c r="L1042" s="2" t="str">
        <f t="shared" si="33"/>
        <v>Standard</v>
      </c>
    </row>
    <row r="1043" spans="1:12" x14ac:dyDescent="0.35">
      <c r="A1043" s="2" t="s">
        <v>76</v>
      </c>
      <c r="B1043" s="2" t="str">
        <f>IFERROR(VLOOKUP(A1043,'Aug_2019Sales(Aggregated)'!A:C,3,0),"-")</f>
        <v>-</v>
      </c>
      <c r="C1043" s="2" t="str">
        <f>IFERROR(VLOOKUP(A1043,'Aug_2019Sales(Aggregated)'!A:D,4,0),"-")</f>
        <v>-</v>
      </c>
      <c r="D1043" s="2" t="str">
        <f>IF(VLOOKUP(A1043,'New Items'!A:B,2,FALSE)="New","Yes","No")</f>
        <v>Yes</v>
      </c>
      <c r="E1043" s="2">
        <v>3</v>
      </c>
      <c r="F1043" s="3">
        <v>165</v>
      </c>
      <c r="G1043" s="3">
        <v>39.39</v>
      </c>
      <c r="H1043" s="3">
        <v>55</v>
      </c>
      <c r="I1043" s="3">
        <v>125.61</v>
      </c>
      <c r="J1043" s="4">
        <v>0.76</v>
      </c>
      <c r="K1043" s="2" t="str">
        <f t="shared" si="32"/>
        <v>Average</v>
      </c>
      <c r="L1043" s="2" t="str">
        <f t="shared" si="33"/>
        <v>Standard</v>
      </c>
    </row>
    <row r="1044" spans="1:12" x14ac:dyDescent="0.35">
      <c r="A1044" s="2" t="s">
        <v>119</v>
      </c>
      <c r="B1044" s="2" t="str">
        <f>IFERROR(VLOOKUP(A1044,'Aug_2019Sales(Aggregated)'!A:C,3,0),"-")</f>
        <v>-</v>
      </c>
      <c r="C1044" s="2" t="str">
        <f>IFERROR(VLOOKUP(A1044,'Aug_2019Sales(Aggregated)'!A:D,4,0),"-")</f>
        <v>-</v>
      </c>
      <c r="D1044" s="2" t="str">
        <f>IF(VLOOKUP(A1044,'New Items'!A:B,2,FALSE)="New","Yes","No")</f>
        <v>Yes</v>
      </c>
      <c r="E1044" s="2">
        <v>1</v>
      </c>
      <c r="F1044" s="3">
        <v>29</v>
      </c>
      <c r="G1044" s="3">
        <v>5.69</v>
      </c>
      <c r="H1044" s="3">
        <v>29</v>
      </c>
      <c r="I1044" s="3">
        <v>23.31</v>
      </c>
      <c r="J1044" s="4">
        <v>0.8</v>
      </c>
      <c r="K1044" s="2" t="str">
        <f t="shared" si="32"/>
        <v>Above Average</v>
      </c>
      <c r="L1044" s="2" t="str">
        <f t="shared" si="33"/>
        <v>Standard</v>
      </c>
    </row>
    <row r="1045" spans="1:12" x14ac:dyDescent="0.35">
      <c r="A1045" s="2" t="s">
        <v>119</v>
      </c>
      <c r="B1045" s="2" t="str">
        <f>IFERROR(VLOOKUP(A1045,'Aug_2019Sales(Aggregated)'!A:C,3,0),"-")</f>
        <v>-</v>
      </c>
      <c r="C1045" s="2" t="str">
        <f>IFERROR(VLOOKUP(A1045,'Aug_2019Sales(Aggregated)'!A:D,4,0),"-")</f>
        <v>-</v>
      </c>
      <c r="D1045" s="2" t="str">
        <f>IF(VLOOKUP(A1045,'New Items'!A:B,2,FALSE)="New","Yes","No")</f>
        <v>Yes</v>
      </c>
      <c r="E1045" s="2">
        <v>1</v>
      </c>
      <c r="F1045" s="3">
        <v>33.97</v>
      </c>
      <c r="G1045" s="3">
        <v>5.69</v>
      </c>
      <c r="H1045" s="3">
        <v>33.97</v>
      </c>
      <c r="I1045" s="3">
        <v>28.28</v>
      </c>
      <c r="J1045" s="4">
        <v>0.83</v>
      </c>
      <c r="K1045" s="2" t="str">
        <f t="shared" si="32"/>
        <v>Above Average</v>
      </c>
      <c r="L1045" s="2" t="str">
        <f t="shared" si="33"/>
        <v>Standard</v>
      </c>
    </row>
    <row r="1046" spans="1:12" x14ac:dyDescent="0.35">
      <c r="A1046" s="2" t="s">
        <v>120</v>
      </c>
      <c r="B1046" s="2" t="str">
        <f>IFERROR(VLOOKUP(A1046,'Aug_2019Sales(Aggregated)'!A:C,3,0),"-")</f>
        <v>-</v>
      </c>
      <c r="C1046" s="2" t="str">
        <f>IFERROR(VLOOKUP(A1046,'Aug_2019Sales(Aggregated)'!A:D,4,0),"-")</f>
        <v>-</v>
      </c>
      <c r="D1046" s="2" t="str">
        <f>IF(VLOOKUP(A1046,'New Items'!A:B,2,FALSE)="New","Yes","No")</f>
        <v>Yes</v>
      </c>
      <c r="E1046" s="2">
        <v>1</v>
      </c>
      <c r="F1046" s="3">
        <v>29</v>
      </c>
      <c r="G1046" s="3">
        <v>5.69</v>
      </c>
      <c r="H1046" s="3">
        <v>29</v>
      </c>
      <c r="I1046" s="3">
        <v>23.31</v>
      </c>
      <c r="J1046" s="4">
        <v>0.8</v>
      </c>
      <c r="K1046" s="2" t="str">
        <f t="shared" si="32"/>
        <v>Above Average</v>
      </c>
      <c r="L1046" s="2" t="str">
        <f t="shared" si="33"/>
        <v>Standard</v>
      </c>
    </row>
    <row r="1047" spans="1:12" x14ac:dyDescent="0.35">
      <c r="A1047" s="2" t="s">
        <v>120</v>
      </c>
      <c r="B1047" s="2" t="str">
        <f>IFERROR(VLOOKUP(A1047,'Aug_2019Sales(Aggregated)'!A:C,3,0),"-")</f>
        <v>-</v>
      </c>
      <c r="C1047" s="2" t="str">
        <f>IFERROR(VLOOKUP(A1047,'Aug_2019Sales(Aggregated)'!A:D,4,0),"-")</f>
        <v>-</v>
      </c>
      <c r="D1047" s="2" t="str">
        <f>IF(VLOOKUP(A1047,'New Items'!A:B,2,FALSE)="New","Yes","No")</f>
        <v>Yes</v>
      </c>
      <c r="E1047" s="2">
        <v>1</v>
      </c>
      <c r="F1047" s="3">
        <v>29</v>
      </c>
      <c r="G1047" s="3">
        <v>5.69</v>
      </c>
      <c r="H1047" s="3">
        <v>29</v>
      </c>
      <c r="I1047" s="3">
        <v>23.31</v>
      </c>
      <c r="J1047" s="4">
        <v>0.8</v>
      </c>
      <c r="K1047" s="2" t="str">
        <f t="shared" si="32"/>
        <v>Above Average</v>
      </c>
      <c r="L1047" s="2" t="str">
        <f t="shared" si="33"/>
        <v>Standard</v>
      </c>
    </row>
    <row r="1048" spans="1:12" x14ac:dyDescent="0.35">
      <c r="A1048" s="2" t="s">
        <v>121</v>
      </c>
      <c r="B1048" s="2" t="str">
        <f>IFERROR(VLOOKUP(A1048,'Aug_2019Sales(Aggregated)'!A:C,3,0),"-")</f>
        <v>-</v>
      </c>
      <c r="C1048" s="2" t="str">
        <f>IFERROR(VLOOKUP(A1048,'Aug_2019Sales(Aggregated)'!A:D,4,0),"-")</f>
        <v>-</v>
      </c>
      <c r="D1048" s="2" t="str">
        <f>IF(VLOOKUP(A1048,'New Items'!A:B,2,FALSE)="New","Yes","No")</f>
        <v>Yes</v>
      </c>
      <c r="E1048" s="2">
        <v>2</v>
      </c>
      <c r="F1048" s="3">
        <v>44</v>
      </c>
      <c r="G1048" s="3">
        <v>10.6</v>
      </c>
      <c r="H1048" s="3">
        <v>22</v>
      </c>
      <c r="I1048" s="3">
        <v>33.4</v>
      </c>
      <c r="J1048" s="4">
        <v>0.76</v>
      </c>
      <c r="K1048" s="2" t="str">
        <f t="shared" si="32"/>
        <v>Above Average</v>
      </c>
      <c r="L1048" s="2" t="str">
        <f t="shared" si="33"/>
        <v>Standard</v>
      </c>
    </row>
    <row r="1049" spans="1:12" x14ac:dyDescent="0.35">
      <c r="A1049" s="2" t="s">
        <v>78</v>
      </c>
      <c r="B1049" s="2" t="str">
        <f>IFERROR(VLOOKUP(A1049,'Aug_2019Sales(Aggregated)'!A:C,3,0),"-")</f>
        <v>-</v>
      </c>
      <c r="C1049" s="2" t="str">
        <f>IFERROR(VLOOKUP(A1049,'Aug_2019Sales(Aggregated)'!A:D,4,0),"-")</f>
        <v>-</v>
      </c>
      <c r="D1049" s="2" t="str">
        <f>IF(VLOOKUP(A1049,'New Items'!A:B,2,FALSE)="New","Yes","No")</f>
        <v>Yes</v>
      </c>
      <c r="E1049" s="2">
        <v>1</v>
      </c>
      <c r="F1049" s="3">
        <v>22</v>
      </c>
      <c r="G1049" s="3">
        <v>5.3</v>
      </c>
      <c r="H1049" s="3">
        <v>22</v>
      </c>
      <c r="I1049" s="3">
        <v>16.7</v>
      </c>
      <c r="J1049" s="4">
        <v>0.76</v>
      </c>
      <c r="K1049" s="2" t="str">
        <f t="shared" si="32"/>
        <v>Above Average</v>
      </c>
      <c r="L1049" s="2" t="str">
        <f t="shared" si="33"/>
        <v>Standard</v>
      </c>
    </row>
    <row r="1050" spans="1:12" x14ac:dyDescent="0.35">
      <c r="A1050" s="2" t="s">
        <v>168</v>
      </c>
      <c r="B1050" s="2" t="str">
        <f>IFERROR(VLOOKUP(A1050,'Aug_2019Sales(Aggregated)'!A:C,3,0),"-")</f>
        <v>-</v>
      </c>
      <c r="C1050" s="2" t="str">
        <f>IFERROR(VLOOKUP(A1050,'Aug_2019Sales(Aggregated)'!A:D,4,0),"-")</f>
        <v>-</v>
      </c>
      <c r="D1050" s="2" t="str">
        <f>IF(VLOOKUP(A1050,'New Items'!A:B,2,FALSE)="New","Yes","No")</f>
        <v>Yes</v>
      </c>
      <c r="E1050" s="2">
        <v>1</v>
      </c>
      <c r="F1050" s="3">
        <v>55</v>
      </c>
      <c r="G1050" s="3">
        <v>13.43</v>
      </c>
      <c r="H1050" s="3">
        <v>55</v>
      </c>
      <c r="I1050" s="3">
        <v>41.57</v>
      </c>
      <c r="J1050" s="4">
        <v>0.76</v>
      </c>
      <c r="K1050" s="2" t="str">
        <f t="shared" si="32"/>
        <v>Above Average</v>
      </c>
      <c r="L1050" s="2" t="str">
        <f t="shared" si="33"/>
        <v>Standard</v>
      </c>
    </row>
    <row r="1051" spans="1:12" x14ac:dyDescent="0.35">
      <c r="A1051" s="2" t="s">
        <v>142</v>
      </c>
      <c r="B1051" s="2" t="str">
        <f>IFERROR(VLOOKUP(A1051,'Aug_2019Sales(Aggregated)'!A:C,3,0),"-")</f>
        <v>-</v>
      </c>
      <c r="C1051" s="2" t="str">
        <f>IFERROR(VLOOKUP(A1051,'Aug_2019Sales(Aggregated)'!A:D,4,0),"-")</f>
        <v>-</v>
      </c>
      <c r="D1051" s="2" t="str">
        <f>IF(VLOOKUP(A1051,'New Items'!A:B,2,FALSE)="New","Yes","No")</f>
        <v>Yes</v>
      </c>
      <c r="E1051" s="2">
        <v>1</v>
      </c>
      <c r="F1051" s="3">
        <v>29</v>
      </c>
      <c r="G1051" s="3">
        <v>5.84</v>
      </c>
      <c r="H1051" s="3">
        <v>29</v>
      </c>
      <c r="I1051" s="3">
        <v>23.16</v>
      </c>
      <c r="J1051" s="4">
        <v>0.8</v>
      </c>
      <c r="K1051" s="2" t="str">
        <f t="shared" si="32"/>
        <v>Above Average</v>
      </c>
      <c r="L1051" s="2" t="str">
        <f t="shared" si="33"/>
        <v>Standard</v>
      </c>
    </row>
    <row r="1052" spans="1:12" x14ac:dyDescent="0.35">
      <c r="A1052" s="2" t="s">
        <v>207</v>
      </c>
      <c r="B1052" s="2" t="str">
        <f>IFERROR(VLOOKUP(A1052,'Aug_2019Sales(Aggregated)'!A:C,3,0),"-")</f>
        <v>-</v>
      </c>
      <c r="C1052" s="2" t="str">
        <f>IFERROR(VLOOKUP(A1052,'Aug_2019Sales(Aggregated)'!A:D,4,0),"-")</f>
        <v>-</v>
      </c>
      <c r="D1052" s="2" t="str">
        <f>IF(VLOOKUP(A1052,'New Items'!A:B,2,FALSE)="New","Yes","No")</f>
        <v>Yes</v>
      </c>
      <c r="E1052" s="2">
        <v>1</v>
      </c>
      <c r="F1052" s="3">
        <v>38.19</v>
      </c>
      <c r="G1052" s="3">
        <v>6.6</v>
      </c>
      <c r="H1052" s="3">
        <v>38.19</v>
      </c>
      <c r="I1052" s="3">
        <v>31.59</v>
      </c>
      <c r="J1052" s="4">
        <v>0.83</v>
      </c>
      <c r="K1052" s="2" t="str">
        <f t="shared" si="32"/>
        <v>Above Average</v>
      </c>
      <c r="L1052" s="2" t="str">
        <f t="shared" si="33"/>
        <v>Standard</v>
      </c>
    </row>
    <row r="1053" spans="1:12" x14ac:dyDescent="0.35">
      <c r="A1053" s="2" t="s">
        <v>80</v>
      </c>
      <c r="B1053" s="2" t="str">
        <f>IFERROR(VLOOKUP(A1053,'Aug_2019Sales(Aggregated)'!A:C,3,0),"-")</f>
        <v>-</v>
      </c>
      <c r="C1053" s="2" t="str">
        <f>IFERROR(VLOOKUP(A1053,'Aug_2019Sales(Aggregated)'!A:D,4,0),"-")</f>
        <v>-</v>
      </c>
      <c r="D1053" s="2" t="str">
        <f>IF(VLOOKUP(A1053,'New Items'!A:B,2,FALSE)="New","Yes","No")</f>
        <v>Yes</v>
      </c>
      <c r="E1053" s="2">
        <v>1</v>
      </c>
      <c r="F1053" s="3">
        <v>74</v>
      </c>
      <c r="G1053" s="3">
        <v>23.69</v>
      </c>
      <c r="H1053" s="3">
        <v>74</v>
      </c>
      <c r="I1053" s="3">
        <v>50.31</v>
      </c>
      <c r="J1053" s="4">
        <v>0.68</v>
      </c>
      <c r="K1053" s="2" t="str">
        <f t="shared" si="32"/>
        <v>Above Average</v>
      </c>
      <c r="L1053" s="2" t="str">
        <f t="shared" si="33"/>
        <v>Standard</v>
      </c>
    </row>
    <row r="1054" spans="1:12" x14ac:dyDescent="0.35">
      <c r="A1054" s="2" t="s">
        <v>80</v>
      </c>
      <c r="B1054" s="2" t="str">
        <f>IFERROR(VLOOKUP(A1054,'Aug_2019Sales(Aggregated)'!A:C,3,0),"-")</f>
        <v>-</v>
      </c>
      <c r="C1054" s="2" t="str">
        <f>IFERROR(VLOOKUP(A1054,'Aug_2019Sales(Aggregated)'!A:D,4,0),"-")</f>
        <v>-</v>
      </c>
      <c r="D1054" s="2" t="str">
        <f>IF(VLOOKUP(A1054,'New Items'!A:B,2,FALSE)="New","Yes","No")</f>
        <v>Yes</v>
      </c>
      <c r="E1054" s="2">
        <v>1</v>
      </c>
      <c r="F1054" s="3">
        <v>74</v>
      </c>
      <c r="G1054" s="3">
        <v>23.69</v>
      </c>
      <c r="H1054" s="3">
        <v>74</v>
      </c>
      <c r="I1054" s="3">
        <v>50.31</v>
      </c>
      <c r="J1054" s="4">
        <v>0.68</v>
      </c>
      <c r="K1054" s="2" t="str">
        <f t="shared" si="32"/>
        <v>Above Average</v>
      </c>
      <c r="L1054" s="2" t="str">
        <f t="shared" si="33"/>
        <v>Standard</v>
      </c>
    </row>
    <row r="1055" spans="1:12" x14ac:dyDescent="0.35">
      <c r="A1055" s="2" t="s">
        <v>81</v>
      </c>
      <c r="B1055" s="2" t="str">
        <f>IFERROR(VLOOKUP(A1055,'Aug_2019Sales(Aggregated)'!A:C,3,0),"-")</f>
        <v>-</v>
      </c>
      <c r="C1055" s="2" t="str">
        <f>IFERROR(VLOOKUP(A1055,'Aug_2019Sales(Aggregated)'!A:D,4,0),"-")</f>
        <v>-</v>
      </c>
      <c r="D1055" s="2" t="str">
        <f>IF(VLOOKUP(A1055,'New Items'!A:B,2,FALSE)="New","Yes","No")</f>
        <v>Yes</v>
      </c>
      <c r="E1055" s="2">
        <v>1</v>
      </c>
      <c r="F1055" s="3">
        <v>46.44</v>
      </c>
      <c r="G1055" s="3">
        <v>10.97</v>
      </c>
      <c r="H1055" s="3">
        <v>46.44</v>
      </c>
      <c r="I1055" s="3">
        <v>35.47</v>
      </c>
      <c r="J1055" s="4">
        <v>0.76</v>
      </c>
      <c r="K1055" s="2" t="str">
        <f t="shared" si="32"/>
        <v>Above Average</v>
      </c>
      <c r="L1055" s="2" t="str">
        <f t="shared" si="33"/>
        <v>Standard</v>
      </c>
    </row>
    <row r="1056" spans="1:12" x14ac:dyDescent="0.35">
      <c r="A1056" s="2" t="s">
        <v>82</v>
      </c>
      <c r="B1056" s="2" t="str">
        <f>IFERROR(VLOOKUP(A1056,'Aug_2019Sales(Aggregated)'!A:C,3,0),"-")</f>
        <v>-</v>
      </c>
      <c r="C1056" s="2" t="str">
        <f>IFERROR(VLOOKUP(A1056,'Aug_2019Sales(Aggregated)'!A:D,4,0),"-")</f>
        <v>-</v>
      </c>
      <c r="D1056" s="2" t="str">
        <f>IF(VLOOKUP(A1056,'New Items'!A:B,2,FALSE)="New","Yes","No")</f>
        <v>Yes</v>
      </c>
      <c r="E1056" s="2">
        <v>1</v>
      </c>
      <c r="F1056" s="3">
        <v>39</v>
      </c>
      <c r="G1056" s="3">
        <v>10.97</v>
      </c>
      <c r="H1056" s="3">
        <v>39</v>
      </c>
      <c r="I1056" s="3">
        <v>28.03</v>
      </c>
      <c r="J1056" s="4">
        <v>0.72</v>
      </c>
      <c r="K1056" s="2" t="str">
        <f t="shared" si="32"/>
        <v>Above Average</v>
      </c>
      <c r="L1056" s="2" t="str">
        <f t="shared" si="33"/>
        <v>Standard</v>
      </c>
    </row>
    <row r="1057" spans="1:12" x14ac:dyDescent="0.35">
      <c r="A1057" s="2" t="s">
        <v>82</v>
      </c>
      <c r="B1057" s="2" t="str">
        <f>IFERROR(VLOOKUP(A1057,'Aug_2019Sales(Aggregated)'!A:C,3,0),"-")</f>
        <v>-</v>
      </c>
      <c r="C1057" s="2" t="str">
        <f>IFERROR(VLOOKUP(A1057,'Aug_2019Sales(Aggregated)'!A:D,4,0),"-")</f>
        <v>-</v>
      </c>
      <c r="D1057" s="2" t="str">
        <f>IF(VLOOKUP(A1057,'New Items'!A:B,2,FALSE)="New","Yes","No")</f>
        <v>Yes</v>
      </c>
      <c r="E1057" s="2">
        <v>1</v>
      </c>
      <c r="F1057" s="3">
        <v>39</v>
      </c>
      <c r="G1057" s="3">
        <v>10.97</v>
      </c>
      <c r="H1057" s="3">
        <v>39</v>
      </c>
      <c r="I1057" s="3">
        <v>28.03</v>
      </c>
      <c r="J1057" s="4">
        <v>0.72</v>
      </c>
      <c r="K1057" s="2" t="str">
        <f t="shared" si="32"/>
        <v>Above Average</v>
      </c>
      <c r="L1057" s="2" t="str">
        <f t="shared" si="33"/>
        <v>Standard</v>
      </c>
    </row>
    <row r="1058" spans="1:12" x14ac:dyDescent="0.35">
      <c r="A1058" s="2" t="s">
        <v>198</v>
      </c>
      <c r="B1058" s="2" t="str">
        <f>IFERROR(VLOOKUP(A1058,'Aug_2019Sales(Aggregated)'!A:C,3,0),"-")</f>
        <v>-</v>
      </c>
      <c r="C1058" s="2" t="str">
        <f>IFERROR(VLOOKUP(A1058,'Aug_2019Sales(Aggregated)'!A:D,4,0),"-")</f>
        <v>-</v>
      </c>
      <c r="D1058" s="2" t="str">
        <f>IF(VLOOKUP(A1058,'New Items'!A:B,2,FALSE)="New","Yes","No")</f>
        <v>Yes</v>
      </c>
      <c r="E1058" s="2">
        <v>1</v>
      </c>
      <c r="F1058" s="3">
        <v>20</v>
      </c>
      <c r="G1058" s="3">
        <v>5</v>
      </c>
      <c r="H1058" s="3">
        <v>20</v>
      </c>
      <c r="I1058" s="3">
        <v>15</v>
      </c>
      <c r="J1058" s="4">
        <v>0.75</v>
      </c>
      <c r="K1058" s="2" t="str">
        <f t="shared" si="32"/>
        <v>Above Average</v>
      </c>
      <c r="L1058" s="2" t="str">
        <f t="shared" si="33"/>
        <v>Standard</v>
      </c>
    </row>
    <row r="1059" spans="1:12" x14ac:dyDescent="0.35">
      <c r="A1059" s="2" t="s">
        <v>198</v>
      </c>
      <c r="B1059" s="2" t="str">
        <f>IFERROR(VLOOKUP(A1059,'Aug_2019Sales(Aggregated)'!A:C,3,0),"-")</f>
        <v>-</v>
      </c>
      <c r="C1059" s="2" t="str">
        <f>IFERROR(VLOOKUP(A1059,'Aug_2019Sales(Aggregated)'!A:D,4,0),"-")</f>
        <v>-</v>
      </c>
      <c r="D1059" s="2" t="str">
        <f>IF(VLOOKUP(A1059,'New Items'!A:B,2,FALSE)="New","Yes","No")</f>
        <v>Yes</v>
      </c>
      <c r="E1059" s="2">
        <v>2</v>
      </c>
      <c r="F1059" s="3">
        <v>60</v>
      </c>
      <c r="G1059" s="3">
        <v>17</v>
      </c>
      <c r="H1059" s="3">
        <v>30</v>
      </c>
      <c r="I1059" s="3">
        <v>43</v>
      </c>
      <c r="J1059" s="4">
        <v>0.72</v>
      </c>
      <c r="K1059" s="2" t="str">
        <f t="shared" si="32"/>
        <v>Above Average</v>
      </c>
      <c r="L1059" s="2" t="str">
        <f t="shared" si="33"/>
        <v>Standard</v>
      </c>
    </row>
    <row r="1060" spans="1:12" x14ac:dyDescent="0.35">
      <c r="A1060" s="2" t="s">
        <v>191</v>
      </c>
      <c r="B1060" s="2" t="str">
        <f>IFERROR(VLOOKUP(A1060,'Aug_2019Sales(Aggregated)'!A:C,3,0),"-")</f>
        <v>-</v>
      </c>
      <c r="C1060" s="2" t="str">
        <f>IFERROR(VLOOKUP(A1060,'Aug_2019Sales(Aggregated)'!A:D,4,0),"-")</f>
        <v>-</v>
      </c>
      <c r="D1060" s="2" t="str">
        <f>IF(VLOOKUP(A1060,'New Items'!A:B,2,FALSE)="New","Yes","No")</f>
        <v>Yes</v>
      </c>
      <c r="E1060" s="2">
        <v>17</v>
      </c>
      <c r="F1060" s="3">
        <v>493</v>
      </c>
      <c r="G1060" s="3">
        <v>144.5</v>
      </c>
      <c r="H1060" s="3">
        <v>29</v>
      </c>
      <c r="I1060" s="3">
        <v>348.5</v>
      </c>
      <c r="J1060" s="4">
        <v>0.71</v>
      </c>
      <c r="K1060" s="2" t="str">
        <f t="shared" si="32"/>
        <v>Average</v>
      </c>
      <c r="L1060" s="2" t="str">
        <f t="shared" si="33"/>
        <v>Standard</v>
      </c>
    </row>
    <row r="1061" spans="1:12" x14ac:dyDescent="0.35">
      <c r="A1061" s="2" t="s">
        <v>123</v>
      </c>
      <c r="B1061" s="2" t="str">
        <f>IFERROR(VLOOKUP(A1061,'Aug_2019Sales(Aggregated)'!A:C,3,0),"-")</f>
        <v>-</v>
      </c>
      <c r="C1061" s="2" t="str">
        <f>IFERROR(VLOOKUP(A1061,'Aug_2019Sales(Aggregated)'!A:D,4,0),"-")</f>
        <v>-</v>
      </c>
      <c r="D1061" s="2" t="str">
        <f>IF(VLOOKUP(A1061,'New Items'!A:B,2,FALSE)="New","Yes","No")</f>
        <v>Yes</v>
      </c>
      <c r="E1061" s="2">
        <v>1</v>
      </c>
      <c r="F1061" s="3">
        <v>35</v>
      </c>
      <c r="G1061" s="3">
        <v>10.41</v>
      </c>
      <c r="H1061" s="3">
        <v>35</v>
      </c>
      <c r="I1061" s="3">
        <v>24.59</v>
      </c>
      <c r="J1061" s="4">
        <v>0.7</v>
      </c>
      <c r="K1061" s="2" t="str">
        <f t="shared" si="32"/>
        <v>Above Average</v>
      </c>
      <c r="L1061" s="2" t="str">
        <f t="shared" si="33"/>
        <v>Standard</v>
      </c>
    </row>
    <row r="1062" spans="1:12" x14ac:dyDescent="0.35">
      <c r="A1062" s="2" t="s">
        <v>123</v>
      </c>
      <c r="B1062" s="2" t="str">
        <f>IFERROR(VLOOKUP(A1062,'Aug_2019Sales(Aggregated)'!A:C,3,0),"-")</f>
        <v>-</v>
      </c>
      <c r="C1062" s="2" t="str">
        <f>IFERROR(VLOOKUP(A1062,'Aug_2019Sales(Aggregated)'!A:D,4,0),"-")</f>
        <v>-</v>
      </c>
      <c r="D1062" s="2" t="str">
        <f>IF(VLOOKUP(A1062,'New Items'!A:B,2,FALSE)="New","Yes","No")</f>
        <v>Yes</v>
      </c>
      <c r="E1062" s="2">
        <v>1</v>
      </c>
      <c r="F1062" s="3">
        <v>100</v>
      </c>
      <c r="G1062" s="3">
        <v>31.53</v>
      </c>
      <c r="H1062" s="3">
        <v>100</v>
      </c>
      <c r="I1062" s="3">
        <v>68.47</v>
      </c>
      <c r="J1062" s="4">
        <v>0.68</v>
      </c>
      <c r="K1062" s="2" t="str">
        <f t="shared" si="32"/>
        <v>Average</v>
      </c>
      <c r="L1062" s="2" t="str">
        <f t="shared" si="33"/>
        <v>Standard</v>
      </c>
    </row>
    <row r="1063" spans="1:12" x14ac:dyDescent="0.35">
      <c r="A1063" s="2" t="s">
        <v>181</v>
      </c>
      <c r="B1063" s="2" t="str">
        <f>IFERROR(VLOOKUP(A1063,'Aug_2019Sales(Aggregated)'!A:C,3,0),"-")</f>
        <v>FITNESS</v>
      </c>
      <c r="C1063" s="2" t="str">
        <f>IFERROR(VLOOKUP(A1063,'Aug_2019Sales(Aggregated)'!A:D,4,0),"-")</f>
        <v>LOWER BODY</v>
      </c>
      <c r="D1063" s="2" t="str">
        <f>IF(VLOOKUP(A1063,'New Items'!A:B,2,FALSE)="New","Yes","No")</f>
        <v>Yes</v>
      </c>
      <c r="E1063" s="2">
        <v>2</v>
      </c>
      <c r="F1063" s="3">
        <v>60</v>
      </c>
      <c r="G1063" s="3">
        <v>16.32</v>
      </c>
      <c r="H1063" s="3">
        <v>30</v>
      </c>
      <c r="I1063" s="3">
        <v>43.68</v>
      </c>
      <c r="J1063" s="4">
        <v>0.73</v>
      </c>
      <c r="K1063" s="2" t="str">
        <f t="shared" si="32"/>
        <v>Above Average</v>
      </c>
      <c r="L1063" s="2" t="str">
        <f t="shared" si="33"/>
        <v>Standard</v>
      </c>
    </row>
    <row r="1064" spans="1:12" x14ac:dyDescent="0.35">
      <c r="A1064" s="2" t="s">
        <v>125</v>
      </c>
      <c r="B1064" s="2" t="str">
        <f>IFERROR(VLOOKUP(A1064,'Aug_2019Sales(Aggregated)'!A:C,3,0),"-")</f>
        <v>FITNESS</v>
      </c>
      <c r="C1064" s="2" t="str">
        <f>IFERROR(VLOOKUP(A1064,'Aug_2019Sales(Aggregated)'!A:D,4,0),"-")</f>
        <v>LOWER BODY</v>
      </c>
      <c r="D1064" s="2" t="str">
        <f>IF(VLOOKUP(A1064,'New Items'!A:B,2,FALSE)="New","Yes","No")</f>
        <v>Yes</v>
      </c>
      <c r="E1064" s="2">
        <v>1</v>
      </c>
      <c r="F1064" s="3">
        <v>40</v>
      </c>
      <c r="G1064" s="3">
        <v>7.69</v>
      </c>
      <c r="H1064" s="3">
        <v>40</v>
      </c>
      <c r="I1064" s="3">
        <v>32.31</v>
      </c>
      <c r="J1064" s="4">
        <v>0.81</v>
      </c>
      <c r="K1064" s="2" t="str">
        <f t="shared" si="32"/>
        <v>Above Average</v>
      </c>
      <c r="L1064" s="2" t="str">
        <f t="shared" si="33"/>
        <v>Standard</v>
      </c>
    </row>
    <row r="1065" spans="1:12" x14ac:dyDescent="0.35">
      <c r="A1065" s="2" t="s">
        <v>200</v>
      </c>
      <c r="B1065" s="2" t="str">
        <f>IFERROR(VLOOKUP(A1065,'Aug_2019Sales(Aggregated)'!A:C,3,0),"-")</f>
        <v>-</v>
      </c>
      <c r="C1065" s="2" t="str">
        <f>IFERROR(VLOOKUP(A1065,'Aug_2019Sales(Aggregated)'!A:D,4,0),"-")</f>
        <v>-</v>
      </c>
      <c r="D1065" s="2" t="str">
        <f>IF(VLOOKUP(A1065,'New Items'!A:B,2,FALSE)="New","Yes","No")</f>
        <v>Yes</v>
      </c>
      <c r="E1065" s="2">
        <v>2</v>
      </c>
      <c r="F1065" s="3">
        <v>50</v>
      </c>
      <c r="G1065" s="3">
        <v>15.54</v>
      </c>
      <c r="H1065" s="3">
        <v>25</v>
      </c>
      <c r="I1065" s="3">
        <v>34.46</v>
      </c>
      <c r="J1065" s="4">
        <v>0.69</v>
      </c>
      <c r="K1065" s="2" t="str">
        <f t="shared" si="32"/>
        <v>Above Average</v>
      </c>
      <c r="L1065" s="2" t="str">
        <f t="shared" si="33"/>
        <v>Standard</v>
      </c>
    </row>
    <row r="1066" spans="1:12" x14ac:dyDescent="0.35">
      <c r="A1066" s="2" t="s">
        <v>84</v>
      </c>
      <c r="B1066" s="2" t="str">
        <f>IFERROR(VLOOKUP(A1066,'Aug_2019Sales(Aggregated)'!A:C,3,0),"-")</f>
        <v>-</v>
      </c>
      <c r="C1066" s="2" t="str">
        <f>IFERROR(VLOOKUP(A1066,'Aug_2019Sales(Aggregated)'!A:D,4,0),"-")</f>
        <v>-</v>
      </c>
      <c r="D1066" s="2" t="str">
        <f>IF(VLOOKUP(A1066,'New Items'!A:B,2,FALSE)="New","Yes","No")</f>
        <v>Yes</v>
      </c>
      <c r="E1066" s="2">
        <v>1</v>
      </c>
      <c r="F1066" s="3">
        <v>10</v>
      </c>
      <c r="G1066" s="3">
        <v>2.95</v>
      </c>
      <c r="H1066" s="3">
        <v>10</v>
      </c>
      <c r="I1066" s="3">
        <v>7.05</v>
      </c>
      <c r="J1066" s="4">
        <v>0.71</v>
      </c>
      <c r="K1066" s="2" t="str">
        <f t="shared" si="32"/>
        <v>Above Average</v>
      </c>
      <c r="L1066" s="2" t="str">
        <f t="shared" si="33"/>
        <v>Standard</v>
      </c>
    </row>
    <row r="1067" spans="1:12" x14ac:dyDescent="0.35">
      <c r="A1067" s="2" t="s">
        <v>170</v>
      </c>
      <c r="B1067" s="2" t="str">
        <f>IFERROR(VLOOKUP(A1067,'Aug_2019Sales(Aggregated)'!A:C,3,0),"-")</f>
        <v>-</v>
      </c>
      <c r="C1067" s="2" t="str">
        <f>IFERROR(VLOOKUP(A1067,'Aug_2019Sales(Aggregated)'!A:D,4,0),"-")</f>
        <v>-</v>
      </c>
      <c r="D1067" s="2" t="str">
        <f>IF(VLOOKUP(A1067,'New Items'!A:B,2,FALSE)="New","Yes","No")</f>
        <v>Yes</v>
      </c>
      <c r="E1067" s="2">
        <v>2</v>
      </c>
      <c r="F1067" s="3">
        <v>30</v>
      </c>
      <c r="G1067" s="3">
        <v>7.2</v>
      </c>
      <c r="H1067" s="3">
        <v>15</v>
      </c>
      <c r="I1067" s="3">
        <v>22.8</v>
      </c>
      <c r="J1067" s="4">
        <v>0.76</v>
      </c>
      <c r="K1067" s="2" t="str">
        <f t="shared" si="32"/>
        <v>Above Average</v>
      </c>
      <c r="L1067" s="2" t="str">
        <f t="shared" si="33"/>
        <v>Standard</v>
      </c>
    </row>
    <row r="1068" spans="1:12" x14ac:dyDescent="0.35">
      <c r="A1068" s="2" t="s">
        <v>170</v>
      </c>
      <c r="B1068" s="2" t="str">
        <f>IFERROR(VLOOKUP(A1068,'Aug_2019Sales(Aggregated)'!A:C,3,0),"-")</f>
        <v>-</v>
      </c>
      <c r="C1068" s="2" t="str">
        <f>IFERROR(VLOOKUP(A1068,'Aug_2019Sales(Aggregated)'!A:D,4,0),"-")</f>
        <v>-</v>
      </c>
      <c r="D1068" s="2" t="str">
        <f>IF(VLOOKUP(A1068,'New Items'!A:B,2,FALSE)="New","Yes","No")</f>
        <v>Yes</v>
      </c>
      <c r="E1068" s="2">
        <v>3</v>
      </c>
      <c r="F1068" s="3">
        <v>45</v>
      </c>
      <c r="G1068" s="3">
        <v>10.8</v>
      </c>
      <c r="H1068" s="3">
        <v>15</v>
      </c>
      <c r="I1068" s="3">
        <v>34.200000000000003</v>
      </c>
      <c r="J1068" s="4">
        <v>0.76</v>
      </c>
      <c r="K1068" s="2" t="str">
        <f t="shared" si="32"/>
        <v>Above Average</v>
      </c>
      <c r="L1068" s="2" t="str">
        <f t="shared" si="33"/>
        <v>Standard</v>
      </c>
    </row>
    <row r="1069" spans="1:12" x14ac:dyDescent="0.35">
      <c r="A1069" s="2" t="s">
        <v>170</v>
      </c>
      <c r="B1069" s="2" t="str">
        <f>IFERROR(VLOOKUP(A1069,'Aug_2019Sales(Aggregated)'!A:C,3,0),"-")</f>
        <v>-</v>
      </c>
      <c r="C1069" s="2" t="str">
        <f>IFERROR(VLOOKUP(A1069,'Aug_2019Sales(Aggregated)'!A:D,4,0),"-")</f>
        <v>-</v>
      </c>
      <c r="D1069" s="2" t="str">
        <f>IF(VLOOKUP(A1069,'New Items'!A:B,2,FALSE)="New","Yes","No")</f>
        <v>Yes</v>
      </c>
      <c r="E1069" s="2">
        <v>2</v>
      </c>
      <c r="F1069" s="3">
        <v>30</v>
      </c>
      <c r="G1069" s="3">
        <v>7.2</v>
      </c>
      <c r="H1069" s="3">
        <v>15</v>
      </c>
      <c r="I1069" s="3">
        <v>22.8</v>
      </c>
      <c r="J1069" s="4">
        <v>0.76</v>
      </c>
      <c r="K1069" s="2" t="str">
        <f t="shared" si="32"/>
        <v>Above Average</v>
      </c>
      <c r="L1069" s="2" t="str">
        <f t="shared" si="33"/>
        <v>Standard</v>
      </c>
    </row>
    <row r="1070" spans="1:12" x14ac:dyDescent="0.35">
      <c r="A1070" s="2" t="s">
        <v>127</v>
      </c>
      <c r="B1070" s="2" t="str">
        <f>IFERROR(VLOOKUP(A1070,'Aug_2019Sales(Aggregated)'!A:C,3,0),"-")</f>
        <v>-</v>
      </c>
      <c r="C1070" s="2" t="str">
        <f>IFERROR(VLOOKUP(A1070,'Aug_2019Sales(Aggregated)'!A:D,4,0),"-")</f>
        <v>-</v>
      </c>
      <c r="D1070" s="2" t="str">
        <f>IF(VLOOKUP(A1070,'New Items'!A:B,2,FALSE)="New","Yes","No")</f>
        <v>Yes</v>
      </c>
      <c r="E1070" s="2">
        <v>1</v>
      </c>
      <c r="F1070" s="3">
        <v>17.5</v>
      </c>
      <c r="G1070" s="3">
        <v>5</v>
      </c>
      <c r="H1070" s="3">
        <v>17.5</v>
      </c>
      <c r="I1070" s="3">
        <v>12.5</v>
      </c>
      <c r="J1070" s="4">
        <v>0.71</v>
      </c>
      <c r="K1070" s="2" t="str">
        <f t="shared" si="32"/>
        <v>Above Average</v>
      </c>
      <c r="L1070" s="2" t="str">
        <f t="shared" si="33"/>
        <v>Standard</v>
      </c>
    </row>
    <row r="1071" spans="1:12" x14ac:dyDescent="0.35">
      <c r="A1071" s="2" t="s">
        <v>85</v>
      </c>
      <c r="B1071" s="2" t="str">
        <f>IFERROR(VLOOKUP(A1071,'Aug_2019Sales(Aggregated)'!A:C,3,0),"-")</f>
        <v>-</v>
      </c>
      <c r="C1071" s="2" t="str">
        <f>IFERROR(VLOOKUP(A1071,'Aug_2019Sales(Aggregated)'!A:D,4,0),"-")</f>
        <v>-</v>
      </c>
      <c r="D1071" s="2" t="str">
        <f>IF(VLOOKUP(A1071,'New Items'!A:B,2,FALSE)="New","Yes","No")</f>
        <v>Yes</v>
      </c>
      <c r="E1071" s="2">
        <v>1</v>
      </c>
      <c r="F1071" s="3">
        <v>45</v>
      </c>
      <c r="G1071" s="3">
        <v>16.5</v>
      </c>
      <c r="H1071" s="3">
        <v>45</v>
      </c>
      <c r="I1071" s="3">
        <v>28.5</v>
      </c>
      <c r="J1071" s="4">
        <v>0.63</v>
      </c>
      <c r="K1071" s="2" t="str">
        <f t="shared" si="32"/>
        <v>Above Average</v>
      </c>
      <c r="L1071" s="2" t="str">
        <f t="shared" si="33"/>
        <v>Standard</v>
      </c>
    </row>
    <row r="1072" spans="1:12" x14ac:dyDescent="0.35">
      <c r="A1072" s="2" t="s">
        <v>86</v>
      </c>
      <c r="B1072" s="2" t="str">
        <f>IFERROR(VLOOKUP(A1072,'Aug_2019Sales(Aggregated)'!A:C,3,0),"-")</f>
        <v>ESSENTIALS</v>
      </c>
      <c r="C1072" s="2" t="str">
        <f>IFERROR(VLOOKUP(A1072,'Aug_2019Sales(Aggregated)'!A:D,4,0),"-")</f>
        <v>BATH</v>
      </c>
      <c r="D1072" s="2" t="str">
        <f>IF(VLOOKUP(A1072,'New Items'!A:B,2,FALSE)="New","Yes","No")</f>
        <v>Yes</v>
      </c>
      <c r="E1072" s="2">
        <v>3</v>
      </c>
      <c r="F1072" s="3">
        <v>126</v>
      </c>
      <c r="G1072" s="3">
        <v>37.14</v>
      </c>
      <c r="H1072" s="3">
        <v>42</v>
      </c>
      <c r="I1072" s="3">
        <v>88.86</v>
      </c>
      <c r="J1072" s="4">
        <v>0.71</v>
      </c>
      <c r="K1072" s="2" t="str">
        <f t="shared" si="32"/>
        <v>Average</v>
      </c>
      <c r="L1072" s="2" t="str">
        <f t="shared" si="33"/>
        <v>Standard</v>
      </c>
    </row>
    <row r="1073" spans="1:12" x14ac:dyDescent="0.35">
      <c r="A1073" s="2" t="s">
        <v>129</v>
      </c>
      <c r="B1073" s="2" t="str">
        <f>IFERROR(VLOOKUP(A1073,'Aug_2019Sales(Aggregated)'!A:C,3,0),"-")</f>
        <v>ESSENTIALS</v>
      </c>
      <c r="C1073" s="2" t="str">
        <f>IFERROR(VLOOKUP(A1073,'Aug_2019Sales(Aggregated)'!A:D,4,0),"-")</f>
        <v>BATH</v>
      </c>
      <c r="D1073" s="2" t="str">
        <f>IF(VLOOKUP(A1073,'New Items'!A:B,2,FALSE)="New","Yes","No")</f>
        <v>Yes</v>
      </c>
      <c r="E1073" s="2">
        <v>1</v>
      </c>
      <c r="F1073" s="3">
        <v>16</v>
      </c>
      <c r="G1073" s="3">
        <v>4.88</v>
      </c>
      <c r="H1073" s="3">
        <v>16</v>
      </c>
      <c r="I1073" s="3">
        <v>11.12</v>
      </c>
      <c r="J1073" s="4">
        <v>0.7</v>
      </c>
      <c r="K1073" s="2" t="str">
        <f t="shared" si="32"/>
        <v>Above Average</v>
      </c>
      <c r="L1073" s="2" t="str">
        <f t="shared" si="33"/>
        <v>Standard</v>
      </c>
    </row>
    <row r="1074" spans="1:12" x14ac:dyDescent="0.35">
      <c r="A1074" s="2" t="s">
        <v>88</v>
      </c>
      <c r="B1074" s="2" t="str">
        <f>IFERROR(VLOOKUP(A1074,'Aug_2019Sales(Aggregated)'!A:C,3,0),"-")</f>
        <v>AUTOMOTIVE</v>
      </c>
      <c r="C1074" s="2" t="str">
        <f>IFERROR(VLOOKUP(A1074,'Aug_2019Sales(Aggregated)'!A:D,4,0),"-")</f>
        <v>RINGS</v>
      </c>
      <c r="D1074" s="2" t="str">
        <f>IF(VLOOKUP(A1074,'New Items'!A:B,2,FALSE)="New","Yes","No")</f>
        <v>Yes</v>
      </c>
      <c r="E1074" s="2">
        <v>1</v>
      </c>
      <c r="F1074" s="3">
        <v>45</v>
      </c>
      <c r="G1074" s="3">
        <v>16.32</v>
      </c>
      <c r="H1074" s="3">
        <v>45</v>
      </c>
      <c r="I1074" s="3">
        <v>28.68</v>
      </c>
      <c r="J1074" s="4">
        <v>0.64</v>
      </c>
      <c r="K1074" s="2" t="str">
        <f t="shared" si="32"/>
        <v>Above Average</v>
      </c>
      <c r="L1074" s="2" t="str">
        <f t="shared" si="33"/>
        <v>Standard</v>
      </c>
    </row>
    <row r="1075" spans="1:12" x14ac:dyDescent="0.35">
      <c r="A1075" s="2" t="s">
        <v>89</v>
      </c>
      <c r="B1075" s="2" t="str">
        <f>IFERROR(VLOOKUP(A1075,'Aug_2019Sales(Aggregated)'!A:C,3,0),"-")</f>
        <v>ELECTRO</v>
      </c>
      <c r="C1075" s="2" t="str">
        <f>IFERROR(VLOOKUP(A1075,'Aug_2019Sales(Aggregated)'!A:D,4,0),"-")</f>
        <v>ELECTRO ACCESSORIES</v>
      </c>
      <c r="D1075" s="2" t="str">
        <f>IF(VLOOKUP(A1075,'New Items'!A:B,2,FALSE)="New","Yes","No")</f>
        <v>Yes</v>
      </c>
      <c r="E1075" s="2">
        <v>2</v>
      </c>
      <c r="F1075" s="3">
        <v>198</v>
      </c>
      <c r="G1075" s="3">
        <v>74.84</v>
      </c>
      <c r="H1075" s="3">
        <v>99</v>
      </c>
      <c r="I1075" s="3">
        <v>123.16</v>
      </c>
      <c r="J1075" s="4">
        <v>0.62</v>
      </c>
      <c r="K1075" s="2" t="str">
        <f t="shared" si="32"/>
        <v>Average</v>
      </c>
      <c r="L1075" s="2" t="str">
        <f t="shared" si="33"/>
        <v>Standard</v>
      </c>
    </row>
    <row r="1076" spans="1:12" x14ac:dyDescent="0.35">
      <c r="A1076" s="2" t="s">
        <v>90</v>
      </c>
      <c r="B1076" s="2" t="str">
        <f>IFERROR(VLOOKUP(A1076,'Aug_2019Sales(Aggregated)'!A:C,3,0),"-")</f>
        <v>GEAR</v>
      </c>
      <c r="C1076" s="2" t="str">
        <f>IFERROR(VLOOKUP(A1076,'Aug_2019Sales(Aggregated)'!A:D,4,0),"-")</f>
        <v>OUTERWEAR</v>
      </c>
      <c r="D1076" s="2" t="str">
        <f>IF(VLOOKUP(A1076,'New Items'!A:B,2,FALSE)="New","Yes","No")</f>
        <v>Yes</v>
      </c>
      <c r="E1076" s="2">
        <v>2</v>
      </c>
      <c r="F1076" s="3">
        <v>198</v>
      </c>
      <c r="G1076" s="3">
        <v>71.94</v>
      </c>
      <c r="H1076" s="3">
        <v>99</v>
      </c>
      <c r="I1076" s="3">
        <v>126.06</v>
      </c>
      <c r="J1076" s="4">
        <v>0.64</v>
      </c>
      <c r="K1076" s="2" t="str">
        <f t="shared" si="32"/>
        <v>Average</v>
      </c>
      <c r="L1076" s="2" t="str">
        <f t="shared" si="33"/>
        <v>Standard</v>
      </c>
    </row>
  </sheetData>
  <autoFilter ref="A1:L1076" xr:uid="{9DE8DC08-9C6C-454C-BBE8-A20ACED17C08}"/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F05EF-19E3-4AF9-BDA0-5E4FE91A2BD1}">
  <dimension ref="B1:L1089"/>
  <sheetViews>
    <sheetView workbookViewId="0">
      <selection activeCell="J4" sqref="J4"/>
    </sheetView>
  </sheetViews>
  <sheetFormatPr defaultRowHeight="13.5" x14ac:dyDescent="0.35"/>
  <cols>
    <col min="1" max="1" width="9.06640625" style="2"/>
    <col min="2" max="2" width="16.265625" style="2" bestFit="1" customWidth="1"/>
    <col min="3" max="3" width="24.46484375" style="2" bestFit="1" customWidth="1"/>
    <col min="4" max="4" width="9.9296875" style="2" bestFit="1" customWidth="1"/>
    <col min="5" max="5" width="10.19921875" style="2" bestFit="1" customWidth="1"/>
    <col min="6" max="6" width="10" style="2" bestFit="1" customWidth="1"/>
    <col min="7" max="7" width="9.06640625" style="2"/>
    <col min="8" max="8" width="14.59765625" style="2" bestFit="1" customWidth="1"/>
    <col min="9" max="9" width="24.46484375" style="2" bestFit="1" customWidth="1"/>
    <col min="10" max="10" width="11" style="2" bestFit="1" customWidth="1"/>
    <col min="11" max="11" width="10.19921875" style="2" bestFit="1" customWidth="1"/>
    <col min="12" max="16384" width="9.06640625" style="2"/>
  </cols>
  <sheetData>
    <row r="1" spans="2:12" ht="14.25" customHeight="1" x14ac:dyDescent="0.4">
      <c r="B1" s="26" t="s">
        <v>402</v>
      </c>
      <c r="C1" s="26"/>
      <c r="D1" s="26"/>
      <c r="E1" s="26"/>
      <c r="F1" s="26"/>
    </row>
    <row r="2" spans="2:12" ht="13.9" x14ac:dyDescent="0.4">
      <c r="C2" s="14" t="s">
        <v>414</v>
      </c>
      <c r="D2" s="14" t="s">
        <v>415</v>
      </c>
      <c r="E2" s="14" t="s">
        <v>431</v>
      </c>
      <c r="F2" s="14" t="s">
        <v>416</v>
      </c>
    </row>
    <row r="3" spans="2:12" ht="13.9" x14ac:dyDescent="0.4">
      <c r="B3" s="1" t="s">
        <v>429</v>
      </c>
      <c r="C3" s="3">
        <f>SUMIFS('Sales_9.21-9.30(Non Aggregated)'!F:F,'Sales_9.21-9.30(Non Aggregated)'!L:L,'Pricing September'!B3)</f>
        <v>66604.84</v>
      </c>
      <c r="D3" s="2">
        <f>SUMIFS('Sales_9.21-9.30(Non Aggregated)'!E:E,'Sales_9.21-9.30(Non Aggregated)'!L:L,'Pricing September'!B3)</f>
        <v>1886</v>
      </c>
      <c r="E3" s="3">
        <f>AVERAGEIFS('Sales_9.21-9.30(Non Aggregated)'!F:F,'Sales_9.21-9.30(Non Aggregated)'!L:L,'Pricing September'!B3)</f>
        <v>65.362944062806676</v>
      </c>
      <c r="F3" s="2">
        <f>COUNTIFS('Sales_9.21-9.30(Non Aggregated)'!L:L,'Pricing September'!B3)</f>
        <v>1019</v>
      </c>
    </row>
    <row r="4" spans="2:12" ht="13.9" x14ac:dyDescent="0.4">
      <c r="B4" s="1" t="s">
        <v>430</v>
      </c>
      <c r="C4" s="3">
        <f>SUMIFS('Sales_9.21-9.30(Non Aggregated)'!F:F,'Sales_9.21-9.30(Non Aggregated)'!L:L,'Pricing September'!B4)</f>
        <v>20289.09</v>
      </c>
      <c r="D4" s="2">
        <f>SUMIFS('Sales_9.21-9.30(Non Aggregated)'!E:E,'Sales_9.21-9.30(Non Aggregated)'!L:L,'Pricing September'!B4)</f>
        <v>91</v>
      </c>
      <c r="E4" s="3">
        <f>AVERAGEIFS('Sales_9.21-9.30(Non Aggregated)'!F:F,'Sales_9.21-9.30(Non Aggregated)'!L:L,'Pricing September'!B4)</f>
        <v>362.3051785714286</v>
      </c>
      <c r="F4" s="2">
        <f>COUNTIFS('Sales_9.21-9.30(Non Aggregated)'!L:L,'Pricing September'!B4)</f>
        <v>56</v>
      </c>
    </row>
    <row r="7" spans="2:12" ht="13.9" x14ac:dyDescent="0.4">
      <c r="B7" s="26" t="s">
        <v>401</v>
      </c>
      <c r="C7" s="26"/>
      <c r="D7" s="26"/>
      <c r="E7" s="26"/>
      <c r="F7" s="26"/>
    </row>
    <row r="8" spans="2:12" ht="13.9" x14ac:dyDescent="0.4">
      <c r="B8" s="1" t="s">
        <v>402</v>
      </c>
      <c r="C8" s="14" t="s">
        <v>414</v>
      </c>
      <c r="D8" s="14" t="s">
        <v>415</v>
      </c>
      <c r="E8" s="14" t="s">
        <v>431</v>
      </c>
      <c r="F8" s="14" t="s">
        <v>416</v>
      </c>
    </row>
    <row r="9" spans="2:12" x14ac:dyDescent="0.35">
      <c r="B9" s="2" t="s">
        <v>429</v>
      </c>
      <c r="C9" s="3">
        <f>SUMIFS('Sales_9.21-9.30(Non Aggregated)'!F:F,'Sales_9.21-9.30(Non Aggregated)'!L:L,'Pricing September'!B9,'Sales_9.21-9.30(Non Aggregated)'!K:K,'Pricing September'!B7)</f>
        <v>29138.139999999996</v>
      </c>
      <c r="D9" s="16">
        <f>SUMIFS('Sales_9.21-9.30(Non Aggregated)'!E:E,'Sales_9.21-9.30(Non Aggregated)'!L:L,'Pricing September'!B9,'Sales_9.21-9.30(Non Aggregated)'!K:K,'Pricing September'!$B$7)</f>
        <v>1062</v>
      </c>
      <c r="E9" s="17">
        <f>AVERAGEIFS('Sales_9.21-9.30(Non Aggregated)'!F:F,'Sales_9.21-9.30(Non Aggregated)'!L:L,'Pricing September'!B9,'Sales_9.21-9.30(Non Aggregated)'!K:K,'Pricing September'!$B$7)</f>
        <v>37.071424936386762</v>
      </c>
      <c r="F9" s="16">
        <f>COUNTIFS('Sales_9.21-9.30(Non Aggregated)'!K:K,'Pricing September'!$B$7,'Sales_9.21-9.30(Non Aggregated)'!L:L,'Pricing September'!B9)</f>
        <v>786</v>
      </c>
    </row>
    <row r="10" spans="2:12" x14ac:dyDescent="0.35">
      <c r="B10" s="2" t="s">
        <v>430</v>
      </c>
      <c r="C10" s="3">
        <f>SUMIFS('Sales_9.21-9.30(Non Aggregated)'!F:F,'Sales_9.21-9.30(Non Aggregated)'!L:L,'Pricing September'!B10,'Sales_9.21-9.30(Non Aggregated)'!K:K,'Pricing September'!B8)</f>
        <v>0</v>
      </c>
      <c r="D10" s="16">
        <f>SUMIFS('Sales_9.21-9.30(Non Aggregated)'!E:E,'Sales_9.21-9.30(Non Aggregated)'!L:L,'Pricing September'!B10,'Sales_9.21-9.30(Non Aggregated)'!K:K,'Pricing September'!$B$7)</f>
        <v>0</v>
      </c>
      <c r="E10" s="17" t="str">
        <f>IFERROR(AVERAGEIFS('Sales_9.21-9.30(Non Aggregated)'!F:F,'Sales_9.21-9.30(Non Aggregated)'!L:L,'Pricing September'!B10,'Sales_9.21-9.30(Non Aggregated)'!K:K,'Pricing September'!$B$7),"-")</f>
        <v>-</v>
      </c>
      <c r="F10" s="16">
        <f>COUNTIFS('Sales_9.21-9.30(Non Aggregated)'!K:K,'Pricing September'!$B$7,'Sales_9.21-9.30(Non Aggregated)'!L:L,'Pricing September'!B10)</f>
        <v>0</v>
      </c>
    </row>
    <row r="13" spans="2:12" ht="13.9" x14ac:dyDescent="0.4">
      <c r="B13" s="26" t="s">
        <v>430</v>
      </c>
      <c r="C13" s="26"/>
      <c r="D13" s="26"/>
      <c r="E13" s="26"/>
      <c r="F13" s="26"/>
      <c r="H13" s="26" t="s">
        <v>429</v>
      </c>
      <c r="I13" s="26"/>
      <c r="J13" s="26"/>
      <c r="K13" s="26"/>
      <c r="L13" s="18"/>
    </row>
    <row r="14" spans="2:12" ht="13.9" x14ac:dyDescent="0.4">
      <c r="B14" s="14" t="s">
        <v>432</v>
      </c>
      <c r="C14" s="14" t="s">
        <v>365</v>
      </c>
      <c r="D14" s="14" t="s">
        <v>434</v>
      </c>
      <c r="E14" s="14" t="s">
        <v>435</v>
      </c>
      <c r="H14" s="14" t="s">
        <v>432</v>
      </c>
      <c r="I14" s="14" t="s">
        <v>365</v>
      </c>
      <c r="J14" s="14" t="s">
        <v>434</v>
      </c>
      <c r="K14" s="14" t="s">
        <v>435</v>
      </c>
      <c r="L14" s="1"/>
    </row>
    <row r="15" spans="2:12" x14ac:dyDescent="0.35">
      <c r="B15" s="2" t="s">
        <v>367</v>
      </c>
      <c r="C15" s="2" t="s">
        <v>368</v>
      </c>
      <c r="D15" s="3">
        <f>SUMIFS('Sales_9.21-9.30(Non Aggregated)'!I:I,'Sales_9.21-9.30(Non Aggregated)'!L:L,'Pricing September'!$B$13,'Sales_9.21-9.30(Non Aggregated)'!B:B,'Pricing September'!B15,'Sales_9.21-9.30(Non Aggregated)'!C:C,'Pricing September'!C15)</f>
        <v>220.77</v>
      </c>
      <c r="E15" s="17">
        <f>IFERROR(AVERAGEIFS('Sales_9.21-9.30(Non Aggregated)'!I:I,'Sales_9.21-9.30(Non Aggregated)'!B:B,'Pricing September'!B15,'Sales_9.21-9.30(Non Aggregated)'!C:C,'Pricing September'!C15,'Sales_9.21-9.30(Non Aggregated)'!L:L,'Pricing September'!$B$13),"-")</f>
        <v>73.59</v>
      </c>
      <c r="H15" s="2" t="s">
        <v>367</v>
      </c>
      <c r="I15" s="2" t="s">
        <v>368</v>
      </c>
      <c r="J15" s="17">
        <f>SUMIFS('Sales_9.21-9.30(Non Aggregated)'!I:I,'Sales_9.21-9.30(Non Aggregated)'!L:L,'Pricing September'!$H$13,'Sales_9.21-9.30(Non Aggregated)'!B:B,'Pricing September'!H15,'Sales_9.21-9.30(Non Aggregated)'!C:C,'Pricing September'!I15)</f>
        <v>3373.4700000000003</v>
      </c>
      <c r="K15" s="3">
        <f>AVERAGEIFS('Sales_9.21-9.30(Non Aggregated)'!I:I,'Sales_9.21-9.30(Non Aggregated)'!L:L,'Pricing September'!$H$13,'Sales_9.21-9.30(Non Aggregated)'!B:B,'Pricing September'!H15,'Sales_9.21-9.30(Non Aggregated)'!C:C,'Pricing September'!I15)</f>
        <v>54.410806451612906</v>
      </c>
    </row>
    <row r="16" spans="2:12" x14ac:dyDescent="0.35">
      <c r="B16" s="2" t="s">
        <v>433</v>
      </c>
      <c r="C16" s="2" t="s">
        <v>433</v>
      </c>
      <c r="D16" s="3">
        <f>SUMIFS('Sales_9.21-9.30(Non Aggregated)'!I:I,'Sales_9.21-9.30(Non Aggregated)'!L:L,'Pricing September'!$B$13,'Sales_9.21-9.30(Non Aggregated)'!B:B,'Pricing September'!B16,'Sales_9.21-9.30(Non Aggregated)'!C:C,'Pricing September'!C16)</f>
        <v>3930.25</v>
      </c>
      <c r="E16" s="17">
        <f>IFERROR(AVERAGEIFS('Sales_9.21-9.30(Non Aggregated)'!I:I,'Sales_9.21-9.30(Non Aggregated)'!B:B,'Pricing September'!B16,'Sales_9.21-9.30(Non Aggregated)'!C:C,'Pricing September'!C16,'Sales_9.21-9.30(Non Aggregated)'!L:L,'Pricing September'!$B$13),"-")</f>
        <v>436.69444444444446</v>
      </c>
      <c r="H16" s="2" t="s">
        <v>433</v>
      </c>
      <c r="I16" s="2" t="s">
        <v>433</v>
      </c>
      <c r="J16" s="17">
        <f>SUMIFS('Sales_9.21-9.30(Non Aggregated)'!I:I,'Sales_9.21-9.30(Non Aggregated)'!L:L,'Pricing September'!$H$13,'Sales_9.21-9.30(Non Aggregated)'!B:B,'Pricing September'!H16,'Sales_9.21-9.30(Non Aggregated)'!C:C,'Pricing September'!I16)</f>
        <v>23070.050000000003</v>
      </c>
      <c r="K16" s="3">
        <f>AVERAGEIFS('Sales_9.21-9.30(Non Aggregated)'!I:I,'Sales_9.21-9.30(Non Aggregated)'!L:L,'Pricing September'!$H$13,'Sales_9.21-9.30(Non Aggregated)'!B:B,'Pricing September'!H16,'Sales_9.21-9.30(Non Aggregated)'!C:C,'Pricing September'!I16)</f>
        <v>44.195498084291195</v>
      </c>
    </row>
    <row r="17" spans="2:11" x14ac:dyDescent="0.35">
      <c r="B17" s="2" t="s">
        <v>369</v>
      </c>
      <c r="C17" s="2" t="s">
        <v>372</v>
      </c>
      <c r="D17" s="3">
        <f>SUMIFS('Sales_9.21-9.30(Non Aggregated)'!I:I,'Sales_9.21-9.30(Non Aggregated)'!L:L,'Pricing September'!$B$13,'Sales_9.21-9.30(Non Aggregated)'!B:B,'Pricing September'!B17,'Sales_9.21-9.30(Non Aggregated)'!C:C,'Pricing September'!C17)</f>
        <v>0</v>
      </c>
      <c r="E17" s="17" t="str">
        <f>IFERROR(AVERAGEIFS('Sales_9.21-9.30(Non Aggregated)'!I:I,'Sales_9.21-9.30(Non Aggregated)'!B:B,'Pricing September'!B17,'Sales_9.21-9.30(Non Aggregated)'!C:C,'Pricing September'!C17,'Sales_9.21-9.30(Non Aggregated)'!L:L,'Pricing September'!$B$13),"-")</f>
        <v>-</v>
      </c>
      <c r="H17" s="2" t="s">
        <v>369</v>
      </c>
      <c r="I17" s="2" t="s">
        <v>372</v>
      </c>
      <c r="J17" s="17">
        <f>SUMIFS('Sales_9.21-9.30(Non Aggregated)'!I:I,'Sales_9.21-9.30(Non Aggregated)'!L:L,'Pricing September'!$H$13,'Sales_9.21-9.30(Non Aggregated)'!B:B,'Pricing September'!H17,'Sales_9.21-9.30(Non Aggregated)'!C:C,'Pricing September'!I17)</f>
        <v>883.42000000000007</v>
      </c>
      <c r="K17" s="3">
        <f>AVERAGEIFS('Sales_9.21-9.30(Non Aggregated)'!I:I,'Sales_9.21-9.30(Non Aggregated)'!L:L,'Pricing September'!$H$13,'Sales_9.21-9.30(Non Aggregated)'!B:B,'Pricing September'!H17,'Sales_9.21-9.30(Non Aggregated)'!C:C,'Pricing September'!I17)</f>
        <v>35.336800000000004</v>
      </c>
    </row>
    <row r="18" spans="2:11" x14ac:dyDescent="0.35">
      <c r="B18" s="2" t="s">
        <v>369</v>
      </c>
      <c r="C18" s="2" t="s">
        <v>375</v>
      </c>
      <c r="D18" s="3">
        <f>SUMIFS('Sales_9.21-9.30(Non Aggregated)'!I:I,'Sales_9.21-9.30(Non Aggregated)'!L:L,'Pricing September'!$B$13,'Sales_9.21-9.30(Non Aggregated)'!B:B,'Pricing September'!B18,'Sales_9.21-9.30(Non Aggregated)'!C:C,'Pricing September'!C18)</f>
        <v>0</v>
      </c>
      <c r="E18" s="17" t="str">
        <f>IFERROR(AVERAGEIFS('Sales_9.21-9.30(Non Aggregated)'!I:I,'Sales_9.21-9.30(Non Aggregated)'!B:B,'Pricing September'!B18,'Sales_9.21-9.30(Non Aggregated)'!C:C,'Pricing September'!C18,'Sales_9.21-9.30(Non Aggregated)'!L:L,'Pricing September'!$B$13),"-")</f>
        <v>-</v>
      </c>
      <c r="H18" s="2" t="s">
        <v>369</v>
      </c>
      <c r="I18" s="2" t="s">
        <v>375</v>
      </c>
      <c r="J18" s="17">
        <f>SUMIFS('Sales_9.21-9.30(Non Aggregated)'!I:I,'Sales_9.21-9.30(Non Aggregated)'!L:L,'Pricing September'!$H$13,'Sales_9.21-9.30(Non Aggregated)'!B:B,'Pricing September'!H18,'Sales_9.21-9.30(Non Aggregated)'!C:C,'Pricing September'!I18)</f>
        <v>185.69</v>
      </c>
      <c r="K18" s="3">
        <f>AVERAGEIFS('Sales_9.21-9.30(Non Aggregated)'!I:I,'Sales_9.21-9.30(Non Aggregated)'!L:L,'Pricing September'!$H$13,'Sales_9.21-9.30(Non Aggregated)'!B:B,'Pricing September'!H18,'Sales_9.21-9.30(Non Aggregated)'!C:C,'Pricing September'!I18)</f>
        <v>18.568999999999999</v>
      </c>
    </row>
    <row r="19" spans="2:11" x14ac:dyDescent="0.35">
      <c r="B19" s="2" t="s">
        <v>375</v>
      </c>
      <c r="C19" s="2" t="s">
        <v>377</v>
      </c>
      <c r="D19" s="3">
        <f>SUMIFS('Sales_9.21-9.30(Non Aggregated)'!I:I,'Sales_9.21-9.30(Non Aggregated)'!L:L,'Pricing September'!$B$13,'Sales_9.21-9.30(Non Aggregated)'!B:B,'Pricing September'!B19,'Sales_9.21-9.30(Non Aggregated)'!C:C,'Pricing September'!C19)</f>
        <v>0</v>
      </c>
      <c r="E19" s="17" t="str">
        <f>IFERROR(AVERAGEIFS('Sales_9.21-9.30(Non Aggregated)'!I:I,'Sales_9.21-9.30(Non Aggregated)'!B:B,'Pricing September'!B19,'Sales_9.21-9.30(Non Aggregated)'!C:C,'Pricing September'!C19,'Sales_9.21-9.30(Non Aggregated)'!L:L,'Pricing September'!$B$13),"-")</f>
        <v>-</v>
      </c>
      <c r="H19" s="2" t="s">
        <v>375</v>
      </c>
      <c r="I19" s="2" t="s">
        <v>377</v>
      </c>
      <c r="J19" s="17">
        <f>SUMIFS('Sales_9.21-9.30(Non Aggregated)'!I:I,'Sales_9.21-9.30(Non Aggregated)'!L:L,'Pricing September'!$H$13,'Sales_9.21-9.30(Non Aggregated)'!B:B,'Pricing September'!H19,'Sales_9.21-9.30(Non Aggregated)'!C:C,'Pricing September'!I19)</f>
        <v>1403.7200000000003</v>
      </c>
      <c r="K19" s="3">
        <f>AVERAGEIFS('Sales_9.21-9.30(Non Aggregated)'!I:I,'Sales_9.21-9.30(Non Aggregated)'!L:L,'Pricing September'!$H$13,'Sales_9.21-9.30(Non Aggregated)'!B:B,'Pricing September'!H19,'Sales_9.21-9.30(Non Aggregated)'!C:C,'Pricing September'!I19)</f>
        <v>32.644651162790701</v>
      </c>
    </row>
    <row r="20" spans="2:11" x14ac:dyDescent="0.35">
      <c r="B20" s="2" t="s">
        <v>376</v>
      </c>
      <c r="C20" s="2" t="s">
        <v>377</v>
      </c>
      <c r="D20" s="3">
        <f>SUMIFS('Sales_9.21-9.30(Non Aggregated)'!I:I,'Sales_9.21-9.30(Non Aggregated)'!L:L,'Pricing September'!$B$13,'Sales_9.21-9.30(Non Aggregated)'!B:B,'Pricing September'!B20,'Sales_9.21-9.30(Non Aggregated)'!C:C,'Pricing September'!C20)</f>
        <v>0</v>
      </c>
      <c r="E20" s="17" t="str">
        <f>IFERROR(AVERAGEIFS('Sales_9.21-9.30(Non Aggregated)'!I:I,'Sales_9.21-9.30(Non Aggregated)'!B:B,'Pricing September'!B20,'Sales_9.21-9.30(Non Aggregated)'!C:C,'Pricing September'!C20,'Sales_9.21-9.30(Non Aggregated)'!L:L,'Pricing September'!$B$13),"-")</f>
        <v>-</v>
      </c>
      <c r="H20" s="2" t="s">
        <v>376</v>
      </c>
      <c r="I20" s="2" t="s">
        <v>377</v>
      </c>
      <c r="J20" s="17">
        <f>SUMIFS('Sales_9.21-9.30(Non Aggregated)'!I:I,'Sales_9.21-9.30(Non Aggregated)'!L:L,'Pricing September'!$H$13,'Sales_9.21-9.30(Non Aggregated)'!B:B,'Pricing September'!H20,'Sales_9.21-9.30(Non Aggregated)'!C:C,'Pricing September'!I20)</f>
        <v>2220.3799999999997</v>
      </c>
      <c r="K20" s="3">
        <f>AVERAGEIFS('Sales_9.21-9.30(Non Aggregated)'!I:I,'Sales_9.21-9.30(Non Aggregated)'!L:L,'Pricing September'!$H$13,'Sales_9.21-9.30(Non Aggregated)'!B:B,'Pricing September'!H20,'Sales_9.21-9.30(Non Aggregated)'!C:C,'Pricing September'!I20)</f>
        <v>41.118148148148144</v>
      </c>
    </row>
    <row r="21" spans="2:11" x14ac:dyDescent="0.35">
      <c r="B21" s="2" t="s">
        <v>378</v>
      </c>
      <c r="C21" s="2" t="s">
        <v>379</v>
      </c>
      <c r="D21" s="3">
        <f>SUMIFS('Sales_9.21-9.30(Non Aggregated)'!I:I,'Sales_9.21-9.30(Non Aggregated)'!L:L,'Pricing September'!$B$13,'Sales_9.21-9.30(Non Aggregated)'!B:B,'Pricing September'!B21,'Sales_9.21-9.30(Non Aggregated)'!C:C,'Pricing September'!C21)</f>
        <v>861.92</v>
      </c>
      <c r="E21" s="17">
        <f>IFERROR(AVERAGEIFS('Sales_9.21-9.30(Non Aggregated)'!I:I,'Sales_9.21-9.30(Non Aggregated)'!B:B,'Pricing September'!B21,'Sales_9.21-9.30(Non Aggregated)'!C:C,'Pricing September'!C21,'Sales_9.21-9.30(Non Aggregated)'!L:L,'Pricing September'!$B$13),"-")</f>
        <v>123.13142857142857</v>
      </c>
      <c r="H21" s="2" t="s">
        <v>378</v>
      </c>
      <c r="I21" s="2" t="s">
        <v>379</v>
      </c>
      <c r="J21" s="17">
        <f>SUMIFS('Sales_9.21-9.30(Non Aggregated)'!I:I,'Sales_9.21-9.30(Non Aggregated)'!L:L,'Pricing September'!$H$13,'Sales_9.21-9.30(Non Aggregated)'!B:B,'Pricing September'!H21,'Sales_9.21-9.30(Non Aggregated)'!C:C,'Pricing September'!I21)</f>
        <v>3652.4700000000012</v>
      </c>
      <c r="K21" s="3">
        <f>AVERAGEIFS('Sales_9.21-9.30(Non Aggregated)'!I:I,'Sales_9.21-9.30(Non Aggregated)'!L:L,'Pricing September'!$H$13,'Sales_9.21-9.30(Non Aggregated)'!B:B,'Pricing September'!H21,'Sales_9.21-9.30(Non Aggregated)'!C:C,'Pricing September'!I21)</f>
        <v>77.712127659574492</v>
      </c>
    </row>
    <row r="22" spans="2:11" x14ac:dyDescent="0.35">
      <c r="B22" s="2" t="s">
        <v>380</v>
      </c>
      <c r="C22" s="2" t="s">
        <v>381</v>
      </c>
      <c r="D22" s="3">
        <f>SUMIFS('Sales_9.21-9.30(Non Aggregated)'!I:I,'Sales_9.21-9.30(Non Aggregated)'!L:L,'Pricing September'!$B$13,'Sales_9.21-9.30(Non Aggregated)'!B:B,'Pricing September'!B22,'Sales_9.21-9.30(Non Aggregated)'!C:C,'Pricing September'!C22)</f>
        <v>0</v>
      </c>
      <c r="E22" s="17" t="str">
        <f>IFERROR(AVERAGEIFS('Sales_9.21-9.30(Non Aggregated)'!I:I,'Sales_9.21-9.30(Non Aggregated)'!B:B,'Pricing September'!B22,'Sales_9.21-9.30(Non Aggregated)'!C:C,'Pricing September'!C22,'Sales_9.21-9.30(Non Aggregated)'!L:L,'Pricing September'!$B$13),"-")</f>
        <v>-</v>
      </c>
      <c r="H22" s="2" t="s">
        <v>380</v>
      </c>
      <c r="I22" s="2" t="s">
        <v>381</v>
      </c>
      <c r="J22" s="17">
        <f>SUMIFS('Sales_9.21-9.30(Non Aggregated)'!I:I,'Sales_9.21-9.30(Non Aggregated)'!L:L,'Pricing September'!$H$13,'Sales_9.21-9.30(Non Aggregated)'!B:B,'Pricing September'!H22,'Sales_9.21-9.30(Non Aggregated)'!C:C,'Pricing September'!I22)</f>
        <v>778.57</v>
      </c>
      <c r="K22" s="3">
        <f>AVERAGEIFS('Sales_9.21-9.30(Non Aggregated)'!I:I,'Sales_9.21-9.30(Non Aggregated)'!L:L,'Pricing September'!$H$13,'Sales_9.21-9.30(Non Aggregated)'!B:B,'Pricing September'!H22,'Sales_9.21-9.30(Non Aggregated)'!C:C,'Pricing September'!I22)</f>
        <v>20.488684210526316</v>
      </c>
    </row>
    <row r="23" spans="2:11" x14ac:dyDescent="0.35">
      <c r="B23" s="2" t="s">
        <v>383</v>
      </c>
      <c r="C23" s="2" t="s">
        <v>385</v>
      </c>
      <c r="D23" s="3">
        <f>SUMIFS('Sales_9.21-9.30(Non Aggregated)'!I:I,'Sales_9.21-9.30(Non Aggregated)'!L:L,'Pricing September'!$B$13,'Sales_9.21-9.30(Non Aggregated)'!B:B,'Pricing September'!B23,'Sales_9.21-9.30(Non Aggregated)'!C:C,'Pricing September'!C23)</f>
        <v>0</v>
      </c>
      <c r="E23" s="17" t="str">
        <f>IFERROR(AVERAGEIFS('Sales_9.21-9.30(Non Aggregated)'!I:I,'Sales_9.21-9.30(Non Aggregated)'!B:B,'Pricing September'!B23,'Sales_9.21-9.30(Non Aggregated)'!C:C,'Pricing September'!C23,'Sales_9.21-9.30(Non Aggregated)'!L:L,'Pricing September'!$B$13),"-")</f>
        <v>-</v>
      </c>
      <c r="H23" s="2" t="s">
        <v>383</v>
      </c>
      <c r="I23" s="2" t="s">
        <v>385</v>
      </c>
      <c r="J23" s="17">
        <f>SUMIFS('Sales_9.21-9.30(Non Aggregated)'!I:I,'Sales_9.21-9.30(Non Aggregated)'!L:L,'Pricing September'!$H$13,'Sales_9.21-9.30(Non Aggregated)'!B:B,'Pricing September'!H23,'Sales_9.21-9.30(Non Aggregated)'!C:C,'Pricing September'!I23)</f>
        <v>158.99</v>
      </c>
      <c r="K23" s="3">
        <f>AVERAGEIFS('Sales_9.21-9.30(Non Aggregated)'!I:I,'Sales_9.21-9.30(Non Aggregated)'!L:L,'Pricing September'!$H$13,'Sales_9.21-9.30(Non Aggregated)'!B:B,'Pricing September'!H23,'Sales_9.21-9.30(Non Aggregated)'!C:C,'Pricing September'!I23)</f>
        <v>17.665555555555557</v>
      </c>
    </row>
    <row r="24" spans="2:11" x14ac:dyDescent="0.35">
      <c r="B24" s="2" t="s">
        <v>369</v>
      </c>
      <c r="C24" s="2" t="s">
        <v>389</v>
      </c>
      <c r="D24" s="3">
        <f>SUMIFS('Sales_9.21-9.30(Non Aggregated)'!I:I,'Sales_9.21-9.30(Non Aggregated)'!L:L,'Pricing September'!$B$13,'Sales_9.21-9.30(Non Aggregated)'!B:B,'Pricing September'!B24,'Sales_9.21-9.30(Non Aggregated)'!C:C,'Pricing September'!C24)</f>
        <v>4794.6400000000003</v>
      </c>
      <c r="E24" s="17">
        <f>IFERROR(AVERAGEIFS('Sales_9.21-9.30(Non Aggregated)'!I:I,'Sales_9.21-9.30(Non Aggregated)'!B:B,'Pricing September'!B24,'Sales_9.21-9.30(Non Aggregated)'!C:C,'Pricing September'!C24,'Sales_9.21-9.30(Non Aggregated)'!L:L,'Pricing September'!$B$13),"-")</f>
        <v>299.66500000000002</v>
      </c>
      <c r="H24" s="2" t="s">
        <v>369</v>
      </c>
      <c r="I24" s="2" t="s">
        <v>389</v>
      </c>
      <c r="J24" s="17">
        <f>SUMIFS('Sales_9.21-9.30(Non Aggregated)'!I:I,'Sales_9.21-9.30(Non Aggregated)'!L:L,'Pricing September'!$H$13,'Sales_9.21-9.30(Non Aggregated)'!B:B,'Pricing September'!H24,'Sales_9.21-9.30(Non Aggregated)'!C:C,'Pricing September'!I24)</f>
        <v>228.67999999999998</v>
      </c>
      <c r="K24" s="3">
        <f>AVERAGEIFS('Sales_9.21-9.30(Non Aggregated)'!I:I,'Sales_9.21-9.30(Non Aggregated)'!L:L,'Pricing September'!$H$13,'Sales_9.21-9.30(Non Aggregated)'!B:B,'Pricing September'!H24,'Sales_9.21-9.30(Non Aggregated)'!C:C,'Pricing September'!I24)</f>
        <v>32.668571428571425</v>
      </c>
    </row>
    <row r="25" spans="2:11" x14ac:dyDescent="0.35">
      <c r="B25" s="2" t="s">
        <v>375</v>
      </c>
      <c r="C25" s="2" t="s">
        <v>382</v>
      </c>
      <c r="D25" s="3">
        <f>SUMIFS('Sales_9.21-9.30(Non Aggregated)'!I:I,'Sales_9.21-9.30(Non Aggregated)'!L:L,'Pricing September'!$B$13,'Sales_9.21-9.30(Non Aggregated)'!B:B,'Pricing September'!B25,'Sales_9.21-9.30(Non Aggregated)'!C:C,'Pricing September'!C25)</f>
        <v>1061.8999999999999</v>
      </c>
      <c r="E25" s="17">
        <f>IFERROR(AVERAGEIFS('Sales_9.21-9.30(Non Aggregated)'!I:I,'Sales_9.21-9.30(Non Aggregated)'!B:B,'Pricing September'!B25,'Sales_9.21-9.30(Non Aggregated)'!C:C,'Pricing September'!C25,'Sales_9.21-9.30(Non Aggregated)'!L:L,'Pricing September'!$B$13),"-")</f>
        <v>117.98888888888888</v>
      </c>
      <c r="H25" s="2" t="s">
        <v>375</v>
      </c>
      <c r="I25" s="2" t="s">
        <v>382</v>
      </c>
      <c r="J25" s="17">
        <f>SUMIFS('Sales_9.21-9.30(Non Aggregated)'!I:I,'Sales_9.21-9.30(Non Aggregated)'!L:L,'Pricing September'!$H$13,'Sales_9.21-9.30(Non Aggregated)'!B:B,'Pricing September'!H25,'Sales_9.21-9.30(Non Aggregated)'!C:C,'Pricing September'!I25)</f>
        <v>3105.5000000000014</v>
      </c>
      <c r="K25" s="3">
        <f>AVERAGEIFS('Sales_9.21-9.30(Non Aggregated)'!I:I,'Sales_9.21-9.30(Non Aggregated)'!L:L,'Pricing September'!$H$13,'Sales_9.21-9.30(Non Aggregated)'!B:B,'Pricing September'!H25,'Sales_9.21-9.30(Non Aggregated)'!C:C,'Pricing September'!I25)</f>
        <v>62.110000000000028</v>
      </c>
    </row>
    <row r="26" spans="2:11" x14ac:dyDescent="0.35">
      <c r="B26" s="2" t="s">
        <v>375</v>
      </c>
      <c r="C26" s="2" t="s">
        <v>392</v>
      </c>
      <c r="D26" s="3">
        <f>SUMIFS('Sales_9.21-9.30(Non Aggregated)'!I:I,'Sales_9.21-9.30(Non Aggregated)'!L:L,'Pricing September'!$B$13,'Sales_9.21-9.30(Non Aggregated)'!B:B,'Pricing September'!B26,'Sales_9.21-9.30(Non Aggregated)'!C:C,'Pricing September'!C26)</f>
        <v>0</v>
      </c>
      <c r="E26" s="17" t="str">
        <f>IFERROR(AVERAGEIFS('Sales_9.21-9.30(Non Aggregated)'!I:I,'Sales_9.21-9.30(Non Aggregated)'!B:B,'Pricing September'!B26,'Sales_9.21-9.30(Non Aggregated)'!C:C,'Pricing September'!C26,'Sales_9.21-9.30(Non Aggregated)'!L:L,'Pricing September'!$B$13),"-")</f>
        <v>-</v>
      </c>
      <c r="H26" s="2" t="s">
        <v>375</v>
      </c>
      <c r="I26" s="2" t="s">
        <v>392</v>
      </c>
      <c r="J26" s="17">
        <f>SUMIFS('Sales_9.21-9.30(Non Aggregated)'!I:I,'Sales_9.21-9.30(Non Aggregated)'!L:L,'Pricing September'!$H$13,'Sales_9.21-9.30(Non Aggregated)'!B:B,'Pricing September'!H26,'Sales_9.21-9.30(Non Aggregated)'!C:C,'Pricing September'!I26)</f>
        <v>526.9</v>
      </c>
      <c r="K26" s="3">
        <f>AVERAGEIFS('Sales_9.21-9.30(Non Aggregated)'!I:I,'Sales_9.21-9.30(Non Aggregated)'!L:L,'Pricing September'!$H$13,'Sales_9.21-9.30(Non Aggregated)'!B:B,'Pricing September'!H26,'Sales_9.21-9.30(Non Aggregated)'!C:C,'Pricing September'!I26)</f>
        <v>29.272222222222222</v>
      </c>
    </row>
    <row r="27" spans="2:11" x14ac:dyDescent="0.35">
      <c r="B27" s="2" t="s">
        <v>369</v>
      </c>
      <c r="C27" s="2" t="s">
        <v>393</v>
      </c>
      <c r="D27" s="3">
        <f>SUMIFS('Sales_9.21-9.30(Non Aggregated)'!I:I,'Sales_9.21-9.30(Non Aggregated)'!L:L,'Pricing September'!$B$13,'Sales_9.21-9.30(Non Aggregated)'!B:B,'Pricing September'!B27,'Sales_9.21-9.30(Non Aggregated)'!C:C,'Pricing September'!C27)</f>
        <v>2433.23</v>
      </c>
      <c r="E27" s="17">
        <f>IFERROR(AVERAGEIFS('Sales_9.21-9.30(Non Aggregated)'!I:I,'Sales_9.21-9.30(Non Aggregated)'!B:B,'Pricing September'!B27,'Sales_9.21-9.30(Non Aggregated)'!C:C,'Pricing September'!C27,'Sales_9.21-9.30(Non Aggregated)'!L:L,'Pricing September'!$B$13),"-")</f>
        <v>221.20272727272729</v>
      </c>
      <c r="H27" s="2" t="s">
        <v>369</v>
      </c>
      <c r="I27" s="2" t="s">
        <v>393</v>
      </c>
      <c r="J27" s="17">
        <f>SUMIFS('Sales_9.21-9.30(Non Aggregated)'!I:I,'Sales_9.21-9.30(Non Aggregated)'!L:L,'Pricing September'!$H$13,'Sales_9.21-9.30(Non Aggregated)'!B:B,'Pricing September'!H27,'Sales_9.21-9.30(Non Aggregated)'!C:C,'Pricing September'!I27)</f>
        <v>1455.15</v>
      </c>
      <c r="K27" s="3">
        <f>AVERAGEIFS('Sales_9.21-9.30(Non Aggregated)'!I:I,'Sales_9.21-9.30(Non Aggregated)'!L:L,'Pricing September'!$H$13,'Sales_9.21-9.30(Non Aggregated)'!B:B,'Pricing September'!H27,'Sales_9.21-9.30(Non Aggregated)'!C:C,'Pricing September'!I27)</f>
        <v>111.9346153846154</v>
      </c>
    </row>
    <row r="28" spans="2:11" x14ac:dyDescent="0.35">
      <c r="B28" s="2" t="s">
        <v>383</v>
      </c>
      <c r="C28" s="2" t="s">
        <v>391</v>
      </c>
      <c r="D28" s="3">
        <f>SUMIFS('Sales_9.21-9.30(Non Aggregated)'!I:I,'Sales_9.21-9.30(Non Aggregated)'!L:L,'Pricing September'!$B$13,'Sales_9.21-9.30(Non Aggregated)'!B:B,'Pricing September'!B28,'Sales_9.21-9.30(Non Aggregated)'!C:C,'Pricing September'!C28)</f>
        <v>0</v>
      </c>
      <c r="E28" s="17" t="str">
        <f>IFERROR(AVERAGEIFS('Sales_9.21-9.30(Non Aggregated)'!I:I,'Sales_9.21-9.30(Non Aggregated)'!B:B,'Pricing September'!B28,'Sales_9.21-9.30(Non Aggregated)'!C:C,'Pricing September'!C28,'Sales_9.21-9.30(Non Aggregated)'!L:L,'Pricing September'!$B$13),"-")</f>
        <v>-</v>
      </c>
      <c r="H28" s="2" t="s">
        <v>383</v>
      </c>
      <c r="I28" s="2" t="s">
        <v>391</v>
      </c>
      <c r="J28" s="17">
        <f>SUMIFS('Sales_9.21-9.30(Non Aggregated)'!I:I,'Sales_9.21-9.30(Non Aggregated)'!L:L,'Pricing September'!$H$13,'Sales_9.21-9.30(Non Aggregated)'!B:B,'Pricing September'!H28,'Sales_9.21-9.30(Non Aggregated)'!C:C,'Pricing September'!I28)</f>
        <v>188.5</v>
      </c>
      <c r="K28" s="3">
        <f>AVERAGEIFS('Sales_9.21-9.30(Non Aggregated)'!I:I,'Sales_9.21-9.30(Non Aggregated)'!L:L,'Pricing September'!$H$13,'Sales_9.21-9.30(Non Aggregated)'!B:B,'Pricing September'!H28,'Sales_9.21-9.30(Non Aggregated)'!C:C,'Pricing September'!I28)</f>
        <v>47.125</v>
      </c>
    </row>
    <row r="29" spans="2:11" x14ac:dyDescent="0.35">
      <c r="B29" s="2" t="s">
        <v>378</v>
      </c>
      <c r="C29" s="2" t="s">
        <v>396</v>
      </c>
      <c r="D29" s="3">
        <f>SUMIFS('Sales_9.21-9.30(Non Aggregated)'!I:I,'Sales_9.21-9.30(Non Aggregated)'!L:L,'Pricing September'!$B$13,'Sales_9.21-9.30(Non Aggregated)'!B:B,'Pricing September'!B29,'Sales_9.21-9.30(Non Aggregated)'!C:C,'Pricing September'!C29)</f>
        <v>0</v>
      </c>
      <c r="E29" s="17" t="str">
        <f>IFERROR(AVERAGEIFS('Sales_9.21-9.30(Non Aggregated)'!I:I,'Sales_9.21-9.30(Non Aggregated)'!B:B,'Pricing September'!B29,'Sales_9.21-9.30(Non Aggregated)'!C:C,'Pricing September'!C29,'Sales_9.21-9.30(Non Aggregated)'!L:L,'Pricing September'!$B$13),"-")</f>
        <v>-</v>
      </c>
      <c r="H29" s="2" t="s">
        <v>378</v>
      </c>
      <c r="I29" s="2" t="s">
        <v>396</v>
      </c>
      <c r="J29" s="17">
        <f>SUMIFS('Sales_9.21-9.30(Non Aggregated)'!I:I,'Sales_9.21-9.30(Non Aggregated)'!L:L,'Pricing September'!$H$13,'Sales_9.21-9.30(Non Aggregated)'!B:B,'Pricing September'!H29,'Sales_9.21-9.30(Non Aggregated)'!C:C,'Pricing September'!I29)</f>
        <v>48.4</v>
      </c>
      <c r="K29" s="3">
        <f>AVERAGEIFS('Sales_9.21-9.30(Non Aggregated)'!I:I,'Sales_9.21-9.30(Non Aggregated)'!L:L,'Pricing September'!$H$13,'Sales_9.21-9.30(Non Aggregated)'!B:B,'Pricing September'!H29,'Sales_9.21-9.30(Non Aggregated)'!C:C,'Pricing September'!I29)</f>
        <v>24.2</v>
      </c>
    </row>
    <row r="30" spans="2:11" x14ac:dyDescent="0.35">
      <c r="B30" s="2" t="s">
        <v>383</v>
      </c>
      <c r="C30" s="2" t="s">
        <v>398</v>
      </c>
      <c r="D30" s="3">
        <f>SUMIFS('Sales_9.21-9.30(Non Aggregated)'!I:I,'Sales_9.21-9.30(Non Aggregated)'!L:L,'Pricing September'!$B$13,'Sales_9.21-9.30(Non Aggregated)'!B:B,'Pricing September'!B30,'Sales_9.21-9.30(Non Aggregated)'!C:C,'Pricing September'!C30)</f>
        <v>0</v>
      </c>
      <c r="E30" s="17" t="str">
        <f>IFERROR(AVERAGEIFS('Sales_9.21-9.30(Non Aggregated)'!I:I,'Sales_9.21-9.30(Non Aggregated)'!B:B,'Pricing September'!B30,'Sales_9.21-9.30(Non Aggregated)'!C:C,'Pricing September'!C30,'Sales_9.21-9.30(Non Aggregated)'!L:L,'Pricing September'!$B$13),"-")</f>
        <v>-</v>
      </c>
      <c r="H30" s="2" t="s">
        <v>383</v>
      </c>
      <c r="I30" s="2" t="s">
        <v>398</v>
      </c>
      <c r="J30" s="17">
        <f>SUMIFS('Sales_9.21-9.30(Non Aggregated)'!I:I,'Sales_9.21-9.30(Non Aggregated)'!L:L,'Pricing September'!$H$13,'Sales_9.21-9.30(Non Aggregated)'!B:B,'Pricing September'!H30,'Sales_9.21-9.30(Non Aggregated)'!C:C,'Pricing September'!I30)</f>
        <v>1173.9399999999994</v>
      </c>
      <c r="K30" s="3">
        <f>AVERAGEIFS('Sales_9.21-9.30(Non Aggregated)'!I:I,'Sales_9.21-9.30(Non Aggregated)'!L:L,'Pricing September'!$H$13,'Sales_9.21-9.30(Non Aggregated)'!B:B,'Pricing September'!H30,'Sales_9.21-9.30(Non Aggregated)'!C:C,'Pricing September'!I30)</f>
        <v>27.300930232558127</v>
      </c>
    </row>
    <row r="31" spans="2:11" x14ac:dyDescent="0.35">
      <c r="B31" s="2" t="s">
        <v>383</v>
      </c>
      <c r="C31" s="2" t="s">
        <v>384</v>
      </c>
      <c r="D31" s="3">
        <f>SUMIFS('Sales_9.21-9.30(Non Aggregated)'!I:I,'Sales_9.21-9.30(Non Aggregated)'!L:L,'Pricing September'!$B$13,'Sales_9.21-9.30(Non Aggregated)'!B:B,'Pricing September'!B31,'Sales_9.21-9.30(Non Aggregated)'!C:C,'Pricing September'!C31)</f>
        <v>0</v>
      </c>
      <c r="E31" s="17" t="str">
        <f>IFERROR(AVERAGEIFS('Sales_9.21-9.30(Non Aggregated)'!I:I,'Sales_9.21-9.30(Non Aggregated)'!B:B,'Pricing September'!B31,'Sales_9.21-9.30(Non Aggregated)'!C:C,'Pricing September'!C31,'Sales_9.21-9.30(Non Aggregated)'!L:L,'Pricing September'!$B$13),"-")</f>
        <v>-</v>
      </c>
      <c r="H31" s="2" t="s">
        <v>383</v>
      </c>
      <c r="I31" s="2" t="s">
        <v>384</v>
      </c>
      <c r="J31" s="17">
        <f>SUMIFS('Sales_9.21-9.30(Non Aggregated)'!I:I,'Sales_9.21-9.30(Non Aggregated)'!L:L,'Pricing September'!$H$13,'Sales_9.21-9.30(Non Aggregated)'!B:B,'Pricing September'!H31,'Sales_9.21-9.30(Non Aggregated)'!C:C,'Pricing September'!I31)</f>
        <v>228.43</v>
      </c>
      <c r="K31" s="3">
        <f>AVERAGEIFS('Sales_9.21-9.30(Non Aggregated)'!I:I,'Sales_9.21-9.30(Non Aggregated)'!L:L,'Pricing September'!$H$13,'Sales_9.21-9.30(Non Aggregated)'!B:B,'Pricing September'!H31,'Sales_9.21-9.30(Non Aggregated)'!C:C,'Pricing September'!I31)</f>
        <v>14.276875</v>
      </c>
    </row>
    <row r="32" spans="2:11" x14ac:dyDescent="0.35">
      <c r="B32" s="2" t="s">
        <v>369</v>
      </c>
      <c r="C32" s="2" t="s">
        <v>374</v>
      </c>
      <c r="D32" s="3">
        <f>SUMIFS('Sales_9.21-9.30(Non Aggregated)'!I:I,'Sales_9.21-9.30(Non Aggregated)'!L:L,'Pricing September'!$B$13,'Sales_9.21-9.30(Non Aggregated)'!B:B,'Pricing September'!B32,'Sales_9.21-9.30(Non Aggregated)'!C:C,'Pricing September'!C32)</f>
        <v>0</v>
      </c>
      <c r="E32" s="17" t="str">
        <f>IFERROR(AVERAGEIFS('Sales_9.21-9.30(Non Aggregated)'!I:I,'Sales_9.21-9.30(Non Aggregated)'!B:B,'Pricing September'!B32,'Sales_9.21-9.30(Non Aggregated)'!C:C,'Pricing September'!C32,'Sales_9.21-9.30(Non Aggregated)'!L:L,'Pricing September'!$B$13),"-")</f>
        <v>-</v>
      </c>
      <c r="H32" s="2" t="s">
        <v>369</v>
      </c>
      <c r="I32" s="2" t="s">
        <v>374</v>
      </c>
      <c r="J32" s="17">
        <f>SUMIFS('Sales_9.21-9.30(Non Aggregated)'!I:I,'Sales_9.21-9.30(Non Aggregated)'!L:L,'Pricing September'!$H$13,'Sales_9.21-9.30(Non Aggregated)'!B:B,'Pricing September'!H32,'Sales_9.21-9.30(Non Aggregated)'!C:C,'Pricing September'!I32)</f>
        <v>1418.6</v>
      </c>
      <c r="K32" s="3">
        <f>AVERAGEIFS('Sales_9.21-9.30(Non Aggregated)'!I:I,'Sales_9.21-9.30(Non Aggregated)'!L:L,'Pricing September'!$H$13,'Sales_9.21-9.30(Non Aggregated)'!B:B,'Pricing September'!H32,'Sales_9.21-9.30(Non Aggregated)'!C:C,'Pricing September'!I32)</f>
        <v>157.62222222222221</v>
      </c>
    </row>
    <row r="33" spans="2:11" x14ac:dyDescent="0.35">
      <c r="B33" s="2" t="s">
        <v>383</v>
      </c>
      <c r="C33" s="2" t="s">
        <v>399</v>
      </c>
      <c r="D33" s="3">
        <f>SUMIFS('Sales_9.21-9.30(Non Aggregated)'!I:I,'Sales_9.21-9.30(Non Aggregated)'!L:L,'Pricing September'!$B$13,'Sales_9.21-9.30(Non Aggregated)'!B:B,'Pricing September'!B33,'Sales_9.21-9.30(Non Aggregated)'!C:C,'Pricing September'!C33)</f>
        <v>0</v>
      </c>
      <c r="E33" s="17" t="str">
        <f>IFERROR(AVERAGEIFS('Sales_9.21-9.30(Non Aggregated)'!I:I,'Sales_9.21-9.30(Non Aggregated)'!B:B,'Pricing September'!B33,'Sales_9.21-9.30(Non Aggregated)'!C:C,'Pricing September'!C33,'Sales_9.21-9.30(Non Aggregated)'!L:L,'Pricing September'!$B$13),"-")</f>
        <v>-</v>
      </c>
      <c r="H33" s="2" t="s">
        <v>383</v>
      </c>
      <c r="I33" s="2" t="s">
        <v>399</v>
      </c>
      <c r="J33" s="17">
        <f>SUMIFS('Sales_9.21-9.30(Non Aggregated)'!I:I,'Sales_9.21-9.30(Non Aggregated)'!L:L,'Pricing September'!$H$13,'Sales_9.21-9.30(Non Aggregated)'!B:B,'Pricing September'!H33,'Sales_9.21-9.30(Non Aggregated)'!C:C,'Pricing September'!I33)</f>
        <v>14.67</v>
      </c>
      <c r="K33" s="3">
        <f>AVERAGEIFS('Sales_9.21-9.30(Non Aggregated)'!I:I,'Sales_9.21-9.30(Non Aggregated)'!L:L,'Pricing September'!$H$13,'Sales_9.21-9.30(Non Aggregated)'!B:B,'Pricing September'!H33,'Sales_9.21-9.30(Non Aggregated)'!C:C,'Pricing September'!I33)</f>
        <v>14.67</v>
      </c>
    </row>
    <row r="34" spans="2:11" x14ac:dyDescent="0.35">
      <c r="B34" s="2" t="s">
        <v>386</v>
      </c>
      <c r="C34" s="2" t="s">
        <v>387</v>
      </c>
      <c r="D34" s="3">
        <f>SUMIFS('Sales_9.21-9.30(Non Aggregated)'!I:I,'Sales_9.21-9.30(Non Aggregated)'!L:L,'Pricing September'!$B$13,'Sales_9.21-9.30(Non Aggregated)'!B:B,'Pricing September'!B34,'Sales_9.21-9.30(Non Aggregated)'!C:C,'Pricing September'!C34)</f>
        <v>0</v>
      </c>
      <c r="E34" s="17" t="str">
        <f>IFERROR(AVERAGEIFS('Sales_9.21-9.30(Non Aggregated)'!I:I,'Sales_9.21-9.30(Non Aggregated)'!B:B,'Pricing September'!B34,'Sales_9.21-9.30(Non Aggregated)'!C:C,'Pricing September'!C34,'Sales_9.21-9.30(Non Aggregated)'!L:L,'Pricing September'!$B$13),"-")</f>
        <v>-</v>
      </c>
      <c r="H34" s="2" t="s">
        <v>386</v>
      </c>
      <c r="I34" s="2" t="s">
        <v>387</v>
      </c>
      <c r="J34" s="17">
        <f>SUMIFS('Sales_9.21-9.30(Non Aggregated)'!I:I,'Sales_9.21-9.30(Non Aggregated)'!L:L,'Pricing September'!$H$13,'Sales_9.21-9.30(Non Aggregated)'!B:B,'Pricing September'!H34,'Sales_9.21-9.30(Non Aggregated)'!C:C,'Pricing September'!I34)</f>
        <v>1380.7800000000002</v>
      </c>
      <c r="K34" s="3">
        <f>AVERAGEIFS('Sales_9.21-9.30(Non Aggregated)'!I:I,'Sales_9.21-9.30(Non Aggregated)'!L:L,'Pricing September'!$H$13,'Sales_9.21-9.30(Non Aggregated)'!B:B,'Pricing September'!H34,'Sales_9.21-9.30(Non Aggregated)'!C:C,'Pricing September'!I34)</f>
        <v>81.222352941176482</v>
      </c>
    </row>
    <row r="35" spans="2:11" x14ac:dyDescent="0.35">
      <c r="B35" s="2" t="s">
        <v>369</v>
      </c>
      <c r="C35" s="2" t="s">
        <v>394</v>
      </c>
      <c r="D35" s="3">
        <f>SUMIFS('Sales_9.21-9.30(Non Aggregated)'!I:I,'Sales_9.21-9.30(Non Aggregated)'!L:L,'Pricing September'!$B$13,'Sales_9.21-9.30(Non Aggregated)'!B:B,'Pricing September'!B35,'Sales_9.21-9.30(Non Aggregated)'!C:C,'Pricing September'!C35)</f>
        <v>0</v>
      </c>
      <c r="E35" s="17" t="str">
        <f>IFERROR(AVERAGEIFS('Sales_9.21-9.30(Non Aggregated)'!I:I,'Sales_9.21-9.30(Non Aggregated)'!B:B,'Pricing September'!B35,'Sales_9.21-9.30(Non Aggregated)'!C:C,'Pricing September'!C35,'Sales_9.21-9.30(Non Aggregated)'!L:L,'Pricing September'!$B$13),"-")</f>
        <v>-</v>
      </c>
      <c r="H35" s="2" t="s">
        <v>369</v>
      </c>
      <c r="I35" s="2" t="s">
        <v>394</v>
      </c>
      <c r="J35" s="17">
        <f>SUMIFS('Sales_9.21-9.30(Non Aggregated)'!I:I,'Sales_9.21-9.30(Non Aggregated)'!L:L,'Pricing September'!$H$13,'Sales_9.21-9.30(Non Aggregated)'!B:B,'Pricing September'!H35,'Sales_9.21-9.30(Non Aggregated)'!C:C,'Pricing September'!I35)</f>
        <v>686.01</v>
      </c>
      <c r="K35" s="3">
        <f>AVERAGEIFS('Sales_9.21-9.30(Non Aggregated)'!I:I,'Sales_9.21-9.30(Non Aggregated)'!L:L,'Pricing September'!$H$13,'Sales_9.21-9.30(Non Aggregated)'!B:B,'Pricing September'!H35,'Sales_9.21-9.30(Non Aggregated)'!C:C,'Pricing September'!I35)</f>
        <v>85.751249999999999</v>
      </c>
    </row>
    <row r="36" spans="2:11" x14ac:dyDescent="0.35">
      <c r="B36" s="2" t="s">
        <v>386</v>
      </c>
      <c r="C36" s="2" t="s">
        <v>388</v>
      </c>
      <c r="D36" s="3">
        <f>SUMIFS('Sales_9.21-9.30(Non Aggregated)'!I:I,'Sales_9.21-9.30(Non Aggregated)'!L:L,'Pricing September'!$B$13,'Sales_9.21-9.30(Non Aggregated)'!B:B,'Pricing September'!B36,'Sales_9.21-9.30(Non Aggregated)'!C:C,'Pricing September'!C36)</f>
        <v>96.74</v>
      </c>
      <c r="E36" s="17">
        <f>IFERROR(AVERAGEIFS('Sales_9.21-9.30(Non Aggregated)'!I:I,'Sales_9.21-9.30(Non Aggregated)'!B:B,'Pricing September'!B36,'Sales_9.21-9.30(Non Aggregated)'!C:C,'Pricing September'!C36,'Sales_9.21-9.30(Non Aggregated)'!L:L,'Pricing September'!$B$13),"-")</f>
        <v>96.74</v>
      </c>
      <c r="H36" s="2" t="s">
        <v>386</v>
      </c>
      <c r="I36" s="2" t="s">
        <v>388</v>
      </c>
      <c r="J36" s="17">
        <f>SUMIFS('Sales_9.21-9.30(Non Aggregated)'!I:I,'Sales_9.21-9.30(Non Aggregated)'!L:L,'Pricing September'!$H$13,'Sales_9.21-9.30(Non Aggregated)'!B:B,'Pricing September'!H36,'Sales_9.21-9.30(Non Aggregated)'!C:C,'Pricing September'!I36)</f>
        <v>165.09</v>
      </c>
      <c r="K36" s="3">
        <f>AVERAGEIFS('Sales_9.21-9.30(Non Aggregated)'!I:I,'Sales_9.21-9.30(Non Aggregated)'!L:L,'Pricing September'!$H$13,'Sales_9.21-9.30(Non Aggregated)'!B:B,'Pricing September'!H36,'Sales_9.21-9.30(Non Aggregated)'!C:C,'Pricing September'!I36)</f>
        <v>55.03</v>
      </c>
    </row>
    <row r="37" spans="2:11" x14ac:dyDescent="0.35">
      <c r="B37" s="2" t="s">
        <v>386</v>
      </c>
      <c r="C37" s="2" t="s">
        <v>395</v>
      </c>
      <c r="D37" s="3">
        <f>SUMIFS('Sales_9.21-9.30(Non Aggregated)'!I:I,'Sales_9.21-9.30(Non Aggregated)'!L:L,'Pricing September'!$B$13,'Sales_9.21-9.30(Non Aggregated)'!B:B,'Pricing September'!B37,'Sales_9.21-9.30(Non Aggregated)'!C:C,'Pricing September'!C37)</f>
        <v>0</v>
      </c>
      <c r="E37" s="17" t="str">
        <f>IFERROR(AVERAGEIFS('Sales_9.21-9.30(Non Aggregated)'!I:I,'Sales_9.21-9.30(Non Aggregated)'!B:B,'Pricing September'!B37,'Sales_9.21-9.30(Non Aggregated)'!C:C,'Pricing September'!C37,'Sales_9.21-9.30(Non Aggregated)'!L:L,'Pricing September'!$B$13),"-")</f>
        <v>-</v>
      </c>
      <c r="H37" s="2" t="s">
        <v>386</v>
      </c>
      <c r="I37" s="2" t="s">
        <v>395</v>
      </c>
      <c r="J37" s="17">
        <f>SUMIFS('Sales_9.21-9.30(Non Aggregated)'!I:I,'Sales_9.21-9.30(Non Aggregated)'!L:L,'Pricing September'!$H$13,'Sales_9.21-9.30(Non Aggregated)'!B:B,'Pricing September'!H37,'Sales_9.21-9.30(Non Aggregated)'!C:C,'Pricing September'!I37)</f>
        <v>234.92</v>
      </c>
      <c r="K37" s="3">
        <f>AVERAGEIFS('Sales_9.21-9.30(Non Aggregated)'!I:I,'Sales_9.21-9.30(Non Aggregated)'!L:L,'Pricing September'!$H$13,'Sales_9.21-9.30(Non Aggregated)'!B:B,'Pricing September'!H37,'Sales_9.21-9.30(Non Aggregated)'!C:C,'Pricing September'!I37)</f>
        <v>23.491999999999997</v>
      </c>
    </row>
    <row r="38" spans="2:11" x14ac:dyDescent="0.35">
      <c r="B38" s="2" t="s">
        <v>378</v>
      </c>
      <c r="C38" s="2" t="s">
        <v>397</v>
      </c>
      <c r="D38" s="3">
        <f>SUMIFS('Sales_9.21-9.30(Non Aggregated)'!I:I,'Sales_9.21-9.30(Non Aggregated)'!L:L,'Pricing September'!$B$13,'Sales_9.21-9.30(Non Aggregated)'!B:B,'Pricing September'!B38,'Sales_9.21-9.30(Non Aggregated)'!C:C,'Pricing September'!C38)</f>
        <v>0</v>
      </c>
      <c r="E38" s="17" t="str">
        <f>IFERROR(AVERAGEIFS('Sales_9.21-9.30(Non Aggregated)'!I:I,'Sales_9.21-9.30(Non Aggregated)'!B:B,'Pricing September'!B38,'Sales_9.21-9.30(Non Aggregated)'!C:C,'Pricing September'!C38,'Sales_9.21-9.30(Non Aggregated)'!L:L,'Pricing September'!$B$13),"-")</f>
        <v>-</v>
      </c>
      <c r="H38" s="2" t="s">
        <v>378</v>
      </c>
      <c r="I38" s="2" t="s">
        <v>397</v>
      </c>
      <c r="J38" s="17">
        <f>SUMIFS('Sales_9.21-9.30(Non Aggregated)'!I:I,'Sales_9.21-9.30(Non Aggregated)'!L:L,'Pricing September'!$H$13,'Sales_9.21-9.30(Non Aggregated)'!B:B,'Pricing September'!H38,'Sales_9.21-9.30(Non Aggregated)'!C:C,'Pricing September'!I38)</f>
        <v>62.83</v>
      </c>
      <c r="K38" s="3">
        <f>AVERAGEIFS('Sales_9.21-9.30(Non Aggregated)'!I:I,'Sales_9.21-9.30(Non Aggregated)'!L:L,'Pricing September'!$H$13,'Sales_9.21-9.30(Non Aggregated)'!B:B,'Pricing September'!H38,'Sales_9.21-9.30(Non Aggregated)'!C:C,'Pricing September'!I38)</f>
        <v>10.471666666666666</v>
      </c>
    </row>
    <row r="39" spans="2:11" x14ac:dyDescent="0.35">
      <c r="B39" s="2" t="s">
        <v>371</v>
      </c>
      <c r="C39" s="2" t="s">
        <v>371</v>
      </c>
      <c r="D39" s="3">
        <f>SUMIFS('Sales_9.21-9.30(Non Aggregated)'!I:I,'Sales_9.21-9.30(Non Aggregated)'!L:L,'Pricing September'!$B$13,'Sales_9.21-9.30(Non Aggregated)'!B:B,'Pricing September'!B39,'Sales_9.21-9.30(Non Aggregated)'!C:C,'Pricing September'!C39)</f>
        <v>0</v>
      </c>
      <c r="E39" s="17" t="str">
        <f>IFERROR(AVERAGEIFS('Sales_9.21-9.30(Non Aggregated)'!I:I,'Sales_9.21-9.30(Non Aggregated)'!B:B,'Pricing September'!B39,'Sales_9.21-9.30(Non Aggregated)'!C:C,'Pricing September'!C39,'Sales_9.21-9.30(Non Aggregated)'!L:L,'Pricing September'!$B$13),"-")</f>
        <v>-</v>
      </c>
      <c r="H39" s="2" t="s">
        <v>371</v>
      </c>
      <c r="I39" s="2" t="s">
        <v>371</v>
      </c>
      <c r="J39" s="17">
        <f>SUMIFS('Sales_9.21-9.30(Non Aggregated)'!I:I,'Sales_9.21-9.30(Non Aggregated)'!L:L,'Pricing September'!$H$13,'Sales_9.21-9.30(Non Aggregated)'!B:B,'Pricing September'!H39,'Sales_9.21-9.30(Non Aggregated)'!C:C,'Pricing September'!I39)</f>
        <v>76</v>
      </c>
      <c r="K39" s="3">
        <f>AVERAGEIFS('Sales_9.21-9.30(Non Aggregated)'!I:I,'Sales_9.21-9.30(Non Aggregated)'!L:L,'Pricing September'!$H$13,'Sales_9.21-9.30(Non Aggregated)'!B:B,'Pricing September'!H39,'Sales_9.21-9.30(Non Aggregated)'!C:C,'Pricing September'!I39)</f>
        <v>38</v>
      </c>
    </row>
    <row r="40" spans="2:11" ht="14.25" x14ac:dyDescent="0.45">
      <c r="H40"/>
      <c r="I40"/>
    </row>
    <row r="41" spans="2:11" ht="14.25" x14ac:dyDescent="0.45">
      <c r="H41"/>
      <c r="I41"/>
    </row>
    <row r="42" spans="2:11" ht="14.25" x14ac:dyDescent="0.45">
      <c r="H42"/>
      <c r="I42"/>
    </row>
    <row r="43" spans="2:11" ht="14.25" x14ac:dyDescent="0.45">
      <c r="H43"/>
      <c r="I43"/>
    </row>
    <row r="44" spans="2:11" ht="14.25" x14ac:dyDescent="0.45">
      <c r="H44"/>
      <c r="I44"/>
    </row>
    <row r="45" spans="2:11" ht="14.25" x14ac:dyDescent="0.45">
      <c r="H45"/>
      <c r="I45"/>
    </row>
    <row r="46" spans="2:11" ht="14.25" x14ac:dyDescent="0.45">
      <c r="H46"/>
      <c r="I46"/>
    </row>
    <row r="47" spans="2:11" ht="14.25" x14ac:dyDescent="0.45">
      <c r="H47"/>
      <c r="I47"/>
    </row>
    <row r="48" spans="2:11" ht="14.25" x14ac:dyDescent="0.45">
      <c r="H48"/>
      <c r="I48"/>
    </row>
    <row r="49" spans="8:9" ht="14.25" x14ac:dyDescent="0.45">
      <c r="H49"/>
      <c r="I49"/>
    </row>
    <row r="50" spans="8:9" ht="14.25" x14ac:dyDescent="0.45">
      <c r="H50"/>
      <c r="I50"/>
    </row>
    <row r="51" spans="8:9" ht="14.25" x14ac:dyDescent="0.45">
      <c r="H51"/>
      <c r="I51"/>
    </row>
    <row r="52" spans="8:9" ht="14.25" x14ac:dyDescent="0.45">
      <c r="H52"/>
      <c r="I52"/>
    </row>
    <row r="53" spans="8:9" ht="14.25" x14ac:dyDescent="0.45">
      <c r="H53"/>
      <c r="I53"/>
    </row>
    <row r="54" spans="8:9" ht="14.25" x14ac:dyDescent="0.45">
      <c r="H54"/>
      <c r="I54"/>
    </row>
    <row r="55" spans="8:9" ht="14.25" x14ac:dyDescent="0.45">
      <c r="H55"/>
      <c r="I55"/>
    </row>
    <row r="56" spans="8:9" ht="14.25" x14ac:dyDescent="0.45">
      <c r="H56"/>
      <c r="I56"/>
    </row>
    <row r="57" spans="8:9" ht="14.25" x14ac:dyDescent="0.45">
      <c r="H57"/>
      <c r="I57"/>
    </row>
    <row r="58" spans="8:9" ht="14.25" x14ac:dyDescent="0.45">
      <c r="H58"/>
      <c r="I58"/>
    </row>
    <row r="59" spans="8:9" ht="14.25" x14ac:dyDescent="0.45">
      <c r="H59"/>
      <c r="I59"/>
    </row>
    <row r="60" spans="8:9" ht="14.25" x14ac:dyDescent="0.45">
      <c r="H60"/>
      <c r="I60"/>
    </row>
    <row r="61" spans="8:9" ht="14.25" x14ac:dyDescent="0.45">
      <c r="H61"/>
      <c r="I61"/>
    </row>
    <row r="62" spans="8:9" ht="14.25" x14ac:dyDescent="0.45">
      <c r="H62"/>
      <c r="I62"/>
    </row>
    <row r="63" spans="8:9" ht="14.25" x14ac:dyDescent="0.45">
      <c r="H63"/>
      <c r="I63"/>
    </row>
    <row r="64" spans="8:9" ht="14.25" x14ac:dyDescent="0.45">
      <c r="H64"/>
      <c r="I64"/>
    </row>
    <row r="65" spans="8:9" ht="14.25" x14ac:dyDescent="0.45">
      <c r="H65"/>
      <c r="I65"/>
    </row>
    <row r="66" spans="8:9" ht="14.25" x14ac:dyDescent="0.45">
      <c r="H66"/>
      <c r="I66"/>
    </row>
    <row r="67" spans="8:9" ht="14.25" x14ac:dyDescent="0.45">
      <c r="H67"/>
      <c r="I67"/>
    </row>
    <row r="68" spans="8:9" ht="14.25" x14ac:dyDescent="0.45">
      <c r="H68"/>
      <c r="I68"/>
    </row>
    <row r="69" spans="8:9" ht="14.25" x14ac:dyDescent="0.45">
      <c r="H69"/>
      <c r="I69"/>
    </row>
    <row r="70" spans="8:9" ht="14.25" x14ac:dyDescent="0.45">
      <c r="H70"/>
      <c r="I70"/>
    </row>
    <row r="71" spans="8:9" ht="14.25" x14ac:dyDescent="0.45">
      <c r="H71"/>
      <c r="I71"/>
    </row>
    <row r="72" spans="8:9" ht="14.25" x14ac:dyDescent="0.45">
      <c r="H72"/>
      <c r="I72"/>
    </row>
    <row r="73" spans="8:9" ht="14.25" x14ac:dyDescent="0.45">
      <c r="H73"/>
      <c r="I73"/>
    </row>
    <row r="74" spans="8:9" ht="14.25" x14ac:dyDescent="0.45">
      <c r="H74"/>
      <c r="I74"/>
    </row>
    <row r="75" spans="8:9" ht="14.25" x14ac:dyDescent="0.45">
      <c r="H75"/>
      <c r="I75"/>
    </row>
    <row r="76" spans="8:9" ht="14.25" x14ac:dyDescent="0.45">
      <c r="H76"/>
      <c r="I76"/>
    </row>
    <row r="77" spans="8:9" ht="14.25" x14ac:dyDescent="0.45">
      <c r="H77"/>
      <c r="I77"/>
    </row>
    <row r="78" spans="8:9" ht="14.25" x14ac:dyDescent="0.45">
      <c r="H78"/>
      <c r="I78"/>
    </row>
    <row r="79" spans="8:9" ht="14.25" x14ac:dyDescent="0.45">
      <c r="H79"/>
      <c r="I79"/>
    </row>
    <row r="80" spans="8:9" ht="14.25" x14ac:dyDescent="0.45">
      <c r="H80"/>
      <c r="I80"/>
    </row>
    <row r="81" spans="8:9" ht="14.25" x14ac:dyDescent="0.45">
      <c r="H81"/>
      <c r="I81"/>
    </row>
    <row r="82" spans="8:9" ht="14.25" x14ac:dyDescent="0.45">
      <c r="H82"/>
      <c r="I82"/>
    </row>
    <row r="83" spans="8:9" ht="14.25" x14ac:dyDescent="0.45">
      <c r="H83"/>
      <c r="I83"/>
    </row>
    <row r="84" spans="8:9" ht="14.25" x14ac:dyDescent="0.45">
      <c r="H84"/>
      <c r="I84"/>
    </row>
    <row r="85" spans="8:9" ht="14.25" x14ac:dyDescent="0.45">
      <c r="H85"/>
      <c r="I85"/>
    </row>
    <row r="86" spans="8:9" ht="14.25" x14ac:dyDescent="0.45">
      <c r="H86"/>
      <c r="I86"/>
    </row>
    <row r="87" spans="8:9" ht="14.25" x14ac:dyDescent="0.45">
      <c r="H87"/>
      <c r="I87"/>
    </row>
    <row r="88" spans="8:9" ht="14.25" x14ac:dyDescent="0.45">
      <c r="H88"/>
      <c r="I88"/>
    </row>
    <row r="89" spans="8:9" ht="14.25" x14ac:dyDescent="0.45">
      <c r="H89"/>
      <c r="I89"/>
    </row>
    <row r="90" spans="8:9" ht="14.25" x14ac:dyDescent="0.45">
      <c r="H90"/>
      <c r="I90"/>
    </row>
    <row r="91" spans="8:9" ht="14.25" x14ac:dyDescent="0.45">
      <c r="H91"/>
      <c r="I91"/>
    </row>
    <row r="92" spans="8:9" ht="14.25" x14ac:dyDescent="0.45">
      <c r="H92"/>
      <c r="I92"/>
    </row>
    <row r="93" spans="8:9" ht="14.25" x14ac:dyDescent="0.45">
      <c r="H93"/>
      <c r="I93"/>
    </row>
    <row r="94" spans="8:9" ht="14.25" x14ac:dyDescent="0.45">
      <c r="H94"/>
      <c r="I94"/>
    </row>
    <row r="95" spans="8:9" ht="14.25" x14ac:dyDescent="0.45">
      <c r="H95"/>
      <c r="I95"/>
    </row>
    <row r="96" spans="8:9" ht="14.25" x14ac:dyDescent="0.45">
      <c r="H96"/>
      <c r="I96"/>
    </row>
    <row r="97" spans="8:9" ht="14.25" x14ac:dyDescent="0.45">
      <c r="H97"/>
      <c r="I97"/>
    </row>
    <row r="98" spans="8:9" ht="14.25" x14ac:dyDescent="0.45">
      <c r="H98"/>
      <c r="I98"/>
    </row>
    <row r="99" spans="8:9" ht="14.25" x14ac:dyDescent="0.45">
      <c r="H99"/>
      <c r="I99"/>
    </row>
    <row r="100" spans="8:9" ht="14.25" x14ac:dyDescent="0.45">
      <c r="H100"/>
      <c r="I100"/>
    </row>
    <row r="101" spans="8:9" ht="14.25" x14ac:dyDescent="0.45">
      <c r="H101"/>
      <c r="I101"/>
    </row>
    <row r="102" spans="8:9" ht="14.25" x14ac:dyDescent="0.45">
      <c r="H102"/>
      <c r="I102"/>
    </row>
    <row r="103" spans="8:9" ht="14.25" x14ac:dyDescent="0.45">
      <c r="H103"/>
      <c r="I103"/>
    </row>
    <row r="104" spans="8:9" ht="14.25" x14ac:dyDescent="0.45">
      <c r="H104"/>
      <c r="I104"/>
    </row>
    <row r="105" spans="8:9" ht="14.25" x14ac:dyDescent="0.45">
      <c r="H105"/>
      <c r="I105"/>
    </row>
    <row r="106" spans="8:9" ht="14.25" x14ac:dyDescent="0.45">
      <c r="H106"/>
      <c r="I106"/>
    </row>
    <row r="107" spans="8:9" ht="14.25" x14ac:dyDescent="0.45">
      <c r="H107"/>
      <c r="I107"/>
    </row>
    <row r="108" spans="8:9" ht="14.25" x14ac:dyDescent="0.45">
      <c r="H108"/>
      <c r="I108"/>
    </row>
    <row r="109" spans="8:9" ht="14.25" x14ac:dyDescent="0.45">
      <c r="H109"/>
      <c r="I109"/>
    </row>
    <row r="110" spans="8:9" ht="14.25" x14ac:dyDescent="0.45">
      <c r="H110"/>
      <c r="I110"/>
    </row>
    <row r="111" spans="8:9" ht="14.25" x14ac:dyDescent="0.45">
      <c r="H111"/>
      <c r="I111"/>
    </row>
    <row r="112" spans="8:9" ht="14.25" x14ac:dyDescent="0.45">
      <c r="H112"/>
      <c r="I112"/>
    </row>
    <row r="113" spans="8:9" ht="14.25" x14ac:dyDescent="0.45">
      <c r="H113"/>
      <c r="I113"/>
    </row>
    <row r="114" spans="8:9" ht="14.25" x14ac:dyDescent="0.45">
      <c r="H114"/>
      <c r="I114"/>
    </row>
    <row r="115" spans="8:9" ht="14.25" x14ac:dyDescent="0.45">
      <c r="H115"/>
      <c r="I115"/>
    </row>
    <row r="116" spans="8:9" ht="14.25" x14ac:dyDescent="0.45">
      <c r="H116"/>
      <c r="I116"/>
    </row>
    <row r="117" spans="8:9" ht="14.25" x14ac:dyDescent="0.45">
      <c r="H117"/>
      <c r="I117"/>
    </row>
    <row r="118" spans="8:9" ht="14.25" x14ac:dyDescent="0.45">
      <c r="H118"/>
      <c r="I118"/>
    </row>
    <row r="119" spans="8:9" ht="14.25" x14ac:dyDescent="0.45">
      <c r="H119"/>
      <c r="I119"/>
    </row>
    <row r="120" spans="8:9" ht="14.25" x14ac:dyDescent="0.45">
      <c r="H120"/>
      <c r="I120"/>
    </row>
    <row r="121" spans="8:9" ht="14.25" x14ac:dyDescent="0.45">
      <c r="H121"/>
      <c r="I121"/>
    </row>
    <row r="122" spans="8:9" ht="14.25" x14ac:dyDescent="0.45">
      <c r="H122"/>
      <c r="I122"/>
    </row>
    <row r="123" spans="8:9" ht="14.25" x14ac:dyDescent="0.45">
      <c r="H123"/>
      <c r="I123"/>
    </row>
    <row r="124" spans="8:9" ht="14.25" x14ac:dyDescent="0.45">
      <c r="H124"/>
      <c r="I124"/>
    </row>
    <row r="125" spans="8:9" ht="14.25" x14ac:dyDescent="0.45">
      <c r="H125"/>
      <c r="I125"/>
    </row>
    <row r="126" spans="8:9" ht="14.25" x14ac:dyDescent="0.45">
      <c r="H126"/>
      <c r="I126"/>
    </row>
    <row r="127" spans="8:9" ht="14.25" x14ac:dyDescent="0.45">
      <c r="H127"/>
      <c r="I127"/>
    </row>
    <row r="128" spans="8:9" ht="14.25" x14ac:dyDescent="0.45">
      <c r="H128"/>
      <c r="I128"/>
    </row>
    <row r="129" spans="8:9" ht="14.25" x14ac:dyDescent="0.45">
      <c r="H129"/>
      <c r="I129"/>
    </row>
    <row r="130" spans="8:9" ht="14.25" x14ac:dyDescent="0.45">
      <c r="H130"/>
      <c r="I130"/>
    </row>
    <row r="131" spans="8:9" ht="14.25" x14ac:dyDescent="0.45">
      <c r="H131"/>
      <c r="I131"/>
    </row>
    <row r="132" spans="8:9" ht="14.25" x14ac:dyDescent="0.45">
      <c r="H132"/>
      <c r="I132"/>
    </row>
    <row r="133" spans="8:9" ht="14.25" x14ac:dyDescent="0.45">
      <c r="H133"/>
      <c r="I133"/>
    </row>
    <row r="134" spans="8:9" ht="14.25" x14ac:dyDescent="0.45">
      <c r="H134"/>
      <c r="I134"/>
    </row>
    <row r="135" spans="8:9" ht="14.25" x14ac:dyDescent="0.45">
      <c r="H135"/>
      <c r="I135"/>
    </row>
    <row r="136" spans="8:9" ht="14.25" x14ac:dyDescent="0.45">
      <c r="H136"/>
      <c r="I136"/>
    </row>
    <row r="137" spans="8:9" ht="14.25" x14ac:dyDescent="0.45">
      <c r="H137"/>
      <c r="I137"/>
    </row>
    <row r="138" spans="8:9" ht="14.25" x14ac:dyDescent="0.45">
      <c r="H138"/>
      <c r="I138"/>
    </row>
    <row r="139" spans="8:9" ht="14.25" x14ac:dyDescent="0.45">
      <c r="H139"/>
      <c r="I139"/>
    </row>
    <row r="140" spans="8:9" ht="14.25" x14ac:dyDescent="0.45">
      <c r="H140"/>
      <c r="I140"/>
    </row>
    <row r="141" spans="8:9" ht="14.25" x14ac:dyDescent="0.45">
      <c r="H141"/>
      <c r="I141"/>
    </row>
    <row r="142" spans="8:9" ht="14.25" x14ac:dyDescent="0.45">
      <c r="H142"/>
      <c r="I142"/>
    </row>
    <row r="143" spans="8:9" ht="14.25" x14ac:dyDescent="0.45">
      <c r="H143"/>
      <c r="I143"/>
    </row>
    <row r="144" spans="8:9" ht="14.25" x14ac:dyDescent="0.45">
      <c r="H144"/>
      <c r="I144"/>
    </row>
    <row r="145" spans="8:9" ht="14.25" x14ac:dyDescent="0.45">
      <c r="H145"/>
      <c r="I145"/>
    </row>
    <row r="146" spans="8:9" ht="14.25" x14ac:dyDescent="0.45">
      <c r="H146"/>
      <c r="I146"/>
    </row>
    <row r="147" spans="8:9" ht="14.25" x14ac:dyDescent="0.45">
      <c r="H147"/>
      <c r="I147"/>
    </row>
    <row r="148" spans="8:9" ht="14.25" x14ac:dyDescent="0.45">
      <c r="H148"/>
      <c r="I148"/>
    </row>
    <row r="149" spans="8:9" ht="14.25" x14ac:dyDescent="0.45">
      <c r="H149"/>
      <c r="I149"/>
    </row>
    <row r="150" spans="8:9" ht="14.25" x14ac:dyDescent="0.45">
      <c r="H150"/>
      <c r="I150"/>
    </row>
    <row r="151" spans="8:9" ht="14.25" x14ac:dyDescent="0.45">
      <c r="H151"/>
      <c r="I151"/>
    </row>
    <row r="152" spans="8:9" ht="14.25" x14ac:dyDescent="0.45">
      <c r="H152"/>
      <c r="I152"/>
    </row>
    <row r="153" spans="8:9" ht="14.25" x14ac:dyDescent="0.45">
      <c r="H153"/>
      <c r="I153"/>
    </row>
    <row r="154" spans="8:9" ht="14.25" x14ac:dyDescent="0.45">
      <c r="H154"/>
      <c r="I154"/>
    </row>
    <row r="155" spans="8:9" ht="14.25" x14ac:dyDescent="0.45">
      <c r="H155"/>
      <c r="I155"/>
    </row>
    <row r="156" spans="8:9" ht="14.25" x14ac:dyDescent="0.45">
      <c r="H156"/>
      <c r="I156"/>
    </row>
    <row r="157" spans="8:9" ht="14.25" x14ac:dyDescent="0.45">
      <c r="H157"/>
      <c r="I157"/>
    </row>
    <row r="158" spans="8:9" ht="14.25" x14ac:dyDescent="0.45">
      <c r="H158"/>
      <c r="I158"/>
    </row>
    <row r="159" spans="8:9" ht="14.25" x14ac:dyDescent="0.45">
      <c r="H159"/>
      <c r="I159"/>
    </row>
    <row r="160" spans="8:9" ht="14.25" x14ac:dyDescent="0.45">
      <c r="H160"/>
      <c r="I160"/>
    </row>
    <row r="161" spans="8:9" ht="14.25" x14ac:dyDescent="0.45">
      <c r="H161"/>
      <c r="I161"/>
    </row>
    <row r="162" spans="8:9" ht="14.25" x14ac:dyDescent="0.45">
      <c r="H162"/>
      <c r="I162"/>
    </row>
    <row r="163" spans="8:9" ht="14.25" x14ac:dyDescent="0.45">
      <c r="H163"/>
      <c r="I163"/>
    </row>
    <row r="164" spans="8:9" ht="14.25" x14ac:dyDescent="0.45">
      <c r="H164"/>
      <c r="I164"/>
    </row>
    <row r="165" spans="8:9" ht="14.25" x14ac:dyDescent="0.45">
      <c r="H165"/>
      <c r="I165"/>
    </row>
    <row r="166" spans="8:9" ht="14.25" x14ac:dyDescent="0.45">
      <c r="H166"/>
      <c r="I166"/>
    </row>
    <row r="167" spans="8:9" ht="14.25" x14ac:dyDescent="0.45">
      <c r="H167"/>
      <c r="I167"/>
    </row>
    <row r="168" spans="8:9" ht="14.25" x14ac:dyDescent="0.45">
      <c r="H168"/>
      <c r="I168"/>
    </row>
    <row r="169" spans="8:9" ht="14.25" x14ac:dyDescent="0.45">
      <c r="H169"/>
      <c r="I169"/>
    </row>
    <row r="170" spans="8:9" ht="14.25" x14ac:dyDescent="0.45">
      <c r="H170"/>
      <c r="I170"/>
    </row>
    <row r="171" spans="8:9" ht="14.25" x14ac:dyDescent="0.45">
      <c r="H171"/>
      <c r="I171"/>
    </row>
    <row r="172" spans="8:9" ht="14.25" x14ac:dyDescent="0.45">
      <c r="H172"/>
      <c r="I172"/>
    </row>
    <row r="173" spans="8:9" ht="14.25" x14ac:dyDescent="0.45">
      <c r="H173"/>
      <c r="I173"/>
    </row>
    <row r="174" spans="8:9" ht="14.25" x14ac:dyDescent="0.45">
      <c r="H174"/>
      <c r="I174"/>
    </row>
    <row r="175" spans="8:9" ht="14.25" x14ac:dyDescent="0.45">
      <c r="H175"/>
      <c r="I175"/>
    </row>
    <row r="176" spans="8:9" ht="14.25" x14ac:dyDescent="0.45">
      <c r="H176"/>
      <c r="I176"/>
    </row>
    <row r="177" spans="8:9" ht="14.25" x14ac:dyDescent="0.45">
      <c r="H177"/>
      <c r="I177"/>
    </row>
    <row r="178" spans="8:9" ht="14.25" x14ac:dyDescent="0.45">
      <c r="H178"/>
      <c r="I178"/>
    </row>
    <row r="179" spans="8:9" ht="14.25" x14ac:dyDescent="0.45">
      <c r="H179"/>
      <c r="I179"/>
    </row>
    <row r="180" spans="8:9" ht="14.25" x14ac:dyDescent="0.45">
      <c r="H180"/>
      <c r="I180"/>
    </row>
    <row r="181" spans="8:9" ht="14.25" x14ac:dyDescent="0.45">
      <c r="H181"/>
      <c r="I181"/>
    </row>
    <row r="182" spans="8:9" ht="14.25" x14ac:dyDescent="0.45">
      <c r="H182"/>
      <c r="I182"/>
    </row>
    <row r="183" spans="8:9" ht="14.25" x14ac:dyDescent="0.45">
      <c r="H183"/>
      <c r="I183"/>
    </row>
    <row r="184" spans="8:9" ht="14.25" x14ac:dyDescent="0.45">
      <c r="H184"/>
      <c r="I184"/>
    </row>
    <row r="185" spans="8:9" ht="14.25" x14ac:dyDescent="0.45">
      <c r="H185"/>
      <c r="I185"/>
    </row>
    <row r="186" spans="8:9" ht="14.25" x14ac:dyDescent="0.45">
      <c r="H186"/>
      <c r="I186"/>
    </row>
    <row r="187" spans="8:9" ht="14.25" x14ac:dyDescent="0.45">
      <c r="H187"/>
      <c r="I187"/>
    </row>
    <row r="188" spans="8:9" ht="14.25" x14ac:dyDescent="0.45">
      <c r="H188"/>
      <c r="I188"/>
    </row>
    <row r="189" spans="8:9" ht="14.25" x14ac:dyDescent="0.45">
      <c r="H189"/>
      <c r="I189"/>
    </row>
    <row r="190" spans="8:9" ht="14.25" x14ac:dyDescent="0.45">
      <c r="H190"/>
      <c r="I190"/>
    </row>
    <row r="191" spans="8:9" ht="14.25" x14ac:dyDescent="0.45">
      <c r="H191"/>
      <c r="I191"/>
    </row>
    <row r="192" spans="8:9" ht="14.25" x14ac:dyDescent="0.45">
      <c r="H192"/>
      <c r="I192"/>
    </row>
    <row r="193" spans="8:9" ht="14.25" x14ac:dyDescent="0.45">
      <c r="H193"/>
      <c r="I193"/>
    </row>
    <row r="194" spans="8:9" ht="14.25" x14ac:dyDescent="0.45">
      <c r="H194"/>
      <c r="I194"/>
    </row>
    <row r="195" spans="8:9" ht="14.25" x14ac:dyDescent="0.45">
      <c r="H195"/>
      <c r="I195"/>
    </row>
    <row r="196" spans="8:9" ht="14.25" x14ac:dyDescent="0.45">
      <c r="H196"/>
      <c r="I196"/>
    </row>
    <row r="197" spans="8:9" ht="14.25" x14ac:dyDescent="0.45">
      <c r="H197"/>
      <c r="I197"/>
    </row>
    <row r="198" spans="8:9" ht="14.25" x14ac:dyDescent="0.45">
      <c r="H198"/>
      <c r="I198"/>
    </row>
    <row r="199" spans="8:9" ht="14.25" x14ac:dyDescent="0.45">
      <c r="H199"/>
      <c r="I199"/>
    </row>
    <row r="200" spans="8:9" ht="14.25" x14ac:dyDescent="0.45">
      <c r="H200"/>
      <c r="I200"/>
    </row>
    <row r="201" spans="8:9" ht="14.25" x14ac:dyDescent="0.45">
      <c r="H201"/>
      <c r="I201"/>
    </row>
    <row r="202" spans="8:9" ht="14.25" x14ac:dyDescent="0.45">
      <c r="H202"/>
      <c r="I202"/>
    </row>
    <row r="203" spans="8:9" ht="14.25" x14ac:dyDescent="0.45">
      <c r="H203"/>
      <c r="I203"/>
    </row>
    <row r="204" spans="8:9" ht="14.25" x14ac:dyDescent="0.45">
      <c r="H204"/>
      <c r="I204"/>
    </row>
    <row r="205" spans="8:9" ht="14.25" x14ac:dyDescent="0.45">
      <c r="H205"/>
      <c r="I205"/>
    </row>
    <row r="206" spans="8:9" ht="14.25" x14ac:dyDescent="0.45">
      <c r="H206"/>
      <c r="I206"/>
    </row>
    <row r="207" spans="8:9" ht="14.25" x14ac:dyDescent="0.45">
      <c r="H207"/>
      <c r="I207"/>
    </row>
    <row r="208" spans="8:9" ht="14.25" x14ac:dyDescent="0.45">
      <c r="H208"/>
      <c r="I208"/>
    </row>
    <row r="209" spans="8:9" ht="14.25" x14ac:dyDescent="0.45">
      <c r="H209"/>
      <c r="I209"/>
    </row>
    <row r="210" spans="8:9" ht="14.25" x14ac:dyDescent="0.45">
      <c r="H210"/>
      <c r="I210"/>
    </row>
    <row r="211" spans="8:9" ht="14.25" x14ac:dyDescent="0.45">
      <c r="H211"/>
      <c r="I211"/>
    </row>
    <row r="212" spans="8:9" ht="14.25" x14ac:dyDescent="0.45">
      <c r="H212"/>
      <c r="I212"/>
    </row>
    <row r="213" spans="8:9" ht="14.25" x14ac:dyDescent="0.45">
      <c r="H213"/>
      <c r="I213"/>
    </row>
    <row r="214" spans="8:9" ht="14.25" x14ac:dyDescent="0.45">
      <c r="H214"/>
      <c r="I214"/>
    </row>
    <row r="215" spans="8:9" ht="14.25" x14ac:dyDescent="0.45">
      <c r="H215"/>
      <c r="I215"/>
    </row>
    <row r="216" spans="8:9" ht="14.25" x14ac:dyDescent="0.45">
      <c r="H216"/>
      <c r="I216"/>
    </row>
    <row r="217" spans="8:9" ht="14.25" x14ac:dyDescent="0.45">
      <c r="H217"/>
      <c r="I217"/>
    </row>
    <row r="218" spans="8:9" ht="14.25" x14ac:dyDescent="0.45">
      <c r="H218"/>
      <c r="I218"/>
    </row>
    <row r="219" spans="8:9" ht="14.25" x14ac:dyDescent="0.45">
      <c r="H219"/>
      <c r="I219"/>
    </row>
    <row r="220" spans="8:9" ht="14.25" x14ac:dyDescent="0.45">
      <c r="H220"/>
      <c r="I220"/>
    </row>
    <row r="221" spans="8:9" ht="14.25" x14ac:dyDescent="0.45">
      <c r="H221"/>
      <c r="I221"/>
    </row>
    <row r="222" spans="8:9" ht="14.25" x14ac:dyDescent="0.45">
      <c r="H222"/>
      <c r="I222"/>
    </row>
    <row r="223" spans="8:9" ht="14.25" x14ac:dyDescent="0.45">
      <c r="H223"/>
      <c r="I223"/>
    </row>
    <row r="224" spans="8:9" ht="14.25" x14ac:dyDescent="0.45">
      <c r="H224"/>
      <c r="I224"/>
    </row>
    <row r="225" spans="8:9" ht="14.25" x14ac:dyDescent="0.45">
      <c r="H225"/>
      <c r="I225"/>
    </row>
    <row r="226" spans="8:9" ht="14.25" x14ac:dyDescent="0.45">
      <c r="H226"/>
      <c r="I226"/>
    </row>
    <row r="227" spans="8:9" ht="14.25" x14ac:dyDescent="0.45">
      <c r="H227"/>
      <c r="I227"/>
    </row>
    <row r="228" spans="8:9" ht="14.25" x14ac:dyDescent="0.45">
      <c r="H228"/>
      <c r="I228"/>
    </row>
    <row r="229" spans="8:9" ht="14.25" x14ac:dyDescent="0.45">
      <c r="H229"/>
      <c r="I229"/>
    </row>
    <row r="230" spans="8:9" ht="14.25" x14ac:dyDescent="0.45">
      <c r="H230"/>
      <c r="I230"/>
    </row>
    <row r="231" spans="8:9" ht="14.25" x14ac:dyDescent="0.45">
      <c r="H231"/>
      <c r="I231"/>
    </row>
    <row r="232" spans="8:9" ht="14.25" x14ac:dyDescent="0.45">
      <c r="H232"/>
      <c r="I232"/>
    </row>
    <row r="233" spans="8:9" ht="14.25" x14ac:dyDescent="0.45">
      <c r="H233"/>
      <c r="I233"/>
    </row>
    <row r="234" spans="8:9" ht="14.25" x14ac:dyDescent="0.45">
      <c r="H234"/>
      <c r="I234"/>
    </row>
    <row r="235" spans="8:9" ht="14.25" x14ac:dyDescent="0.45">
      <c r="H235"/>
      <c r="I235"/>
    </row>
    <row r="236" spans="8:9" ht="14.25" x14ac:dyDescent="0.45">
      <c r="H236"/>
      <c r="I236"/>
    </row>
    <row r="237" spans="8:9" ht="14.25" x14ac:dyDescent="0.45">
      <c r="H237"/>
      <c r="I237"/>
    </row>
    <row r="238" spans="8:9" ht="14.25" x14ac:dyDescent="0.45">
      <c r="H238"/>
      <c r="I238"/>
    </row>
    <row r="239" spans="8:9" ht="14.25" x14ac:dyDescent="0.45">
      <c r="H239"/>
      <c r="I239"/>
    </row>
    <row r="240" spans="8:9" ht="14.25" x14ac:dyDescent="0.45">
      <c r="H240"/>
      <c r="I240"/>
    </row>
    <row r="241" spans="8:9" ht="14.25" x14ac:dyDescent="0.45">
      <c r="H241"/>
      <c r="I241"/>
    </row>
    <row r="242" spans="8:9" ht="14.25" x14ac:dyDescent="0.45">
      <c r="H242"/>
      <c r="I242"/>
    </row>
    <row r="243" spans="8:9" ht="14.25" x14ac:dyDescent="0.45">
      <c r="H243"/>
      <c r="I243"/>
    </row>
    <row r="244" spans="8:9" ht="14.25" x14ac:dyDescent="0.45">
      <c r="H244"/>
      <c r="I244"/>
    </row>
    <row r="245" spans="8:9" ht="14.25" x14ac:dyDescent="0.45">
      <c r="H245"/>
      <c r="I245"/>
    </row>
    <row r="246" spans="8:9" ht="14.25" x14ac:dyDescent="0.45">
      <c r="H246"/>
      <c r="I246"/>
    </row>
    <row r="247" spans="8:9" ht="14.25" x14ac:dyDescent="0.45">
      <c r="H247"/>
      <c r="I247"/>
    </row>
    <row r="248" spans="8:9" ht="14.25" x14ac:dyDescent="0.45">
      <c r="H248"/>
      <c r="I248"/>
    </row>
    <row r="249" spans="8:9" ht="14.25" x14ac:dyDescent="0.45">
      <c r="H249"/>
      <c r="I249"/>
    </row>
    <row r="250" spans="8:9" ht="14.25" x14ac:dyDescent="0.45">
      <c r="H250"/>
      <c r="I250"/>
    </row>
    <row r="251" spans="8:9" ht="14.25" x14ac:dyDescent="0.45">
      <c r="H251"/>
      <c r="I251"/>
    </row>
    <row r="252" spans="8:9" ht="14.25" x14ac:dyDescent="0.45">
      <c r="H252"/>
      <c r="I252"/>
    </row>
    <row r="253" spans="8:9" ht="14.25" x14ac:dyDescent="0.45">
      <c r="H253"/>
      <c r="I253"/>
    </row>
    <row r="254" spans="8:9" ht="14.25" x14ac:dyDescent="0.45">
      <c r="H254"/>
      <c r="I254"/>
    </row>
    <row r="255" spans="8:9" ht="14.25" x14ac:dyDescent="0.45">
      <c r="H255"/>
      <c r="I255"/>
    </row>
    <row r="256" spans="8:9" ht="14.25" x14ac:dyDescent="0.45">
      <c r="H256"/>
      <c r="I256"/>
    </row>
    <row r="257" spans="8:9" ht="14.25" x14ac:dyDescent="0.45">
      <c r="H257"/>
      <c r="I257"/>
    </row>
    <row r="258" spans="8:9" ht="14.25" x14ac:dyDescent="0.45">
      <c r="H258"/>
      <c r="I258"/>
    </row>
    <row r="259" spans="8:9" ht="14.25" x14ac:dyDescent="0.45">
      <c r="H259"/>
      <c r="I259"/>
    </row>
    <row r="260" spans="8:9" ht="14.25" x14ac:dyDescent="0.45">
      <c r="H260"/>
      <c r="I260"/>
    </row>
    <row r="261" spans="8:9" ht="14.25" x14ac:dyDescent="0.45">
      <c r="H261"/>
      <c r="I261"/>
    </row>
    <row r="262" spans="8:9" ht="14.25" x14ac:dyDescent="0.45">
      <c r="H262"/>
      <c r="I262"/>
    </row>
    <row r="263" spans="8:9" ht="14.25" x14ac:dyDescent="0.45">
      <c r="H263"/>
      <c r="I263"/>
    </row>
    <row r="264" spans="8:9" ht="14.25" x14ac:dyDescent="0.45">
      <c r="H264"/>
      <c r="I264"/>
    </row>
    <row r="265" spans="8:9" ht="14.25" x14ac:dyDescent="0.45">
      <c r="H265"/>
      <c r="I265"/>
    </row>
    <row r="266" spans="8:9" ht="14.25" x14ac:dyDescent="0.45">
      <c r="H266"/>
      <c r="I266"/>
    </row>
    <row r="267" spans="8:9" ht="14.25" x14ac:dyDescent="0.45">
      <c r="H267"/>
      <c r="I267"/>
    </row>
    <row r="268" spans="8:9" ht="14.25" x14ac:dyDescent="0.45">
      <c r="H268"/>
      <c r="I268"/>
    </row>
    <row r="269" spans="8:9" ht="14.25" x14ac:dyDescent="0.45">
      <c r="H269"/>
      <c r="I269"/>
    </row>
    <row r="270" spans="8:9" ht="14.25" x14ac:dyDescent="0.45">
      <c r="H270"/>
      <c r="I270"/>
    </row>
    <row r="271" spans="8:9" ht="14.25" x14ac:dyDescent="0.45">
      <c r="H271"/>
      <c r="I271"/>
    </row>
    <row r="272" spans="8:9" ht="14.25" x14ac:dyDescent="0.45">
      <c r="H272"/>
      <c r="I272"/>
    </row>
    <row r="273" spans="8:9" ht="14.25" x14ac:dyDescent="0.45">
      <c r="H273"/>
      <c r="I273"/>
    </row>
    <row r="274" spans="8:9" ht="14.25" x14ac:dyDescent="0.45">
      <c r="H274"/>
      <c r="I274"/>
    </row>
    <row r="275" spans="8:9" ht="14.25" x14ac:dyDescent="0.45">
      <c r="H275"/>
      <c r="I275"/>
    </row>
    <row r="276" spans="8:9" ht="14.25" x14ac:dyDescent="0.45">
      <c r="H276"/>
      <c r="I276"/>
    </row>
    <row r="277" spans="8:9" ht="14.25" x14ac:dyDescent="0.45">
      <c r="H277"/>
      <c r="I277"/>
    </row>
    <row r="278" spans="8:9" ht="14.25" x14ac:dyDescent="0.45">
      <c r="H278"/>
      <c r="I278"/>
    </row>
    <row r="279" spans="8:9" ht="14.25" x14ac:dyDescent="0.45">
      <c r="H279"/>
      <c r="I279"/>
    </row>
    <row r="280" spans="8:9" ht="14.25" x14ac:dyDescent="0.45">
      <c r="H280"/>
      <c r="I280"/>
    </row>
    <row r="281" spans="8:9" ht="14.25" x14ac:dyDescent="0.45">
      <c r="H281"/>
      <c r="I281"/>
    </row>
    <row r="282" spans="8:9" ht="14.25" x14ac:dyDescent="0.45">
      <c r="H282"/>
      <c r="I282"/>
    </row>
    <row r="283" spans="8:9" ht="14.25" x14ac:dyDescent="0.45">
      <c r="H283"/>
      <c r="I283"/>
    </row>
    <row r="284" spans="8:9" ht="14.25" x14ac:dyDescent="0.45">
      <c r="H284"/>
      <c r="I284"/>
    </row>
    <row r="285" spans="8:9" ht="14.25" x14ac:dyDescent="0.45">
      <c r="H285"/>
      <c r="I285"/>
    </row>
    <row r="286" spans="8:9" ht="14.25" x14ac:dyDescent="0.45">
      <c r="H286"/>
      <c r="I286"/>
    </row>
    <row r="287" spans="8:9" ht="14.25" x14ac:dyDescent="0.45">
      <c r="H287"/>
      <c r="I287"/>
    </row>
    <row r="288" spans="8:9" ht="14.25" x14ac:dyDescent="0.45">
      <c r="H288"/>
      <c r="I288"/>
    </row>
    <row r="289" spans="8:9" ht="14.25" x14ac:dyDescent="0.45">
      <c r="H289"/>
      <c r="I289"/>
    </row>
    <row r="290" spans="8:9" ht="14.25" x14ac:dyDescent="0.45">
      <c r="H290"/>
      <c r="I290"/>
    </row>
    <row r="291" spans="8:9" ht="14.25" x14ac:dyDescent="0.45">
      <c r="H291"/>
      <c r="I291"/>
    </row>
    <row r="292" spans="8:9" ht="14.25" x14ac:dyDescent="0.45">
      <c r="H292"/>
      <c r="I292"/>
    </row>
    <row r="293" spans="8:9" ht="14.25" x14ac:dyDescent="0.45">
      <c r="H293"/>
      <c r="I293"/>
    </row>
    <row r="294" spans="8:9" ht="14.25" x14ac:dyDescent="0.45">
      <c r="H294"/>
      <c r="I294"/>
    </row>
    <row r="295" spans="8:9" ht="14.25" x14ac:dyDescent="0.45">
      <c r="H295"/>
      <c r="I295"/>
    </row>
    <row r="296" spans="8:9" ht="14.25" x14ac:dyDescent="0.45">
      <c r="H296"/>
      <c r="I296"/>
    </row>
    <row r="297" spans="8:9" ht="14.25" x14ac:dyDescent="0.45">
      <c r="H297"/>
      <c r="I297"/>
    </row>
    <row r="298" spans="8:9" ht="14.25" x14ac:dyDescent="0.45">
      <c r="H298"/>
      <c r="I298"/>
    </row>
    <row r="299" spans="8:9" ht="14.25" x14ac:dyDescent="0.45">
      <c r="H299"/>
      <c r="I299"/>
    </row>
    <row r="300" spans="8:9" ht="14.25" x14ac:dyDescent="0.45">
      <c r="H300"/>
      <c r="I300"/>
    </row>
    <row r="301" spans="8:9" ht="14.25" x14ac:dyDescent="0.45">
      <c r="H301"/>
      <c r="I301"/>
    </row>
    <row r="302" spans="8:9" ht="14.25" x14ac:dyDescent="0.45">
      <c r="H302"/>
      <c r="I302"/>
    </row>
    <row r="303" spans="8:9" ht="14.25" x14ac:dyDescent="0.45">
      <c r="H303"/>
      <c r="I303"/>
    </row>
    <row r="304" spans="8:9" ht="14.25" x14ac:dyDescent="0.45">
      <c r="H304"/>
      <c r="I304"/>
    </row>
    <row r="305" spans="8:9" ht="14.25" x14ac:dyDescent="0.45">
      <c r="H305"/>
      <c r="I305"/>
    </row>
    <row r="306" spans="8:9" ht="14.25" x14ac:dyDescent="0.45">
      <c r="H306"/>
      <c r="I306"/>
    </row>
    <row r="307" spans="8:9" ht="14.25" x14ac:dyDescent="0.45">
      <c r="H307"/>
      <c r="I307"/>
    </row>
    <row r="308" spans="8:9" ht="14.25" x14ac:dyDescent="0.45">
      <c r="H308"/>
      <c r="I308"/>
    </row>
    <row r="309" spans="8:9" ht="14.25" x14ac:dyDescent="0.45">
      <c r="H309"/>
      <c r="I309"/>
    </row>
    <row r="310" spans="8:9" ht="14.25" x14ac:dyDescent="0.45">
      <c r="H310"/>
      <c r="I310"/>
    </row>
    <row r="311" spans="8:9" ht="14.25" x14ac:dyDescent="0.45">
      <c r="H311"/>
      <c r="I311"/>
    </row>
    <row r="312" spans="8:9" ht="14.25" x14ac:dyDescent="0.45">
      <c r="H312"/>
      <c r="I312"/>
    </row>
    <row r="313" spans="8:9" ht="14.25" x14ac:dyDescent="0.45">
      <c r="H313"/>
      <c r="I313"/>
    </row>
    <row r="314" spans="8:9" ht="14.25" x14ac:dyDescent="0.45">
      <c r="H314"/>
      <c r="I314"/>
    </row>
    <row r="315" spans="8:9" ht="14.25" x14ac:dyDescent="0.45">
      <c r="H315"/>
      <c r="I315"/>
    </row>
    <row r="316" spans="8:9" ht="14.25" x14ac:dyDescent="0.45">
      <c r="H316"/>
      <c r="I316"/>
    </row>
    <row r="317" spans="8:9" ht="14.25" x14ac:dyDescent="0.45">
      <c r="H317"/>
      <c r="I317"/>
    </row>
    <row r="318" spans="8:9" ht="14.25" x14ac:dyDescent="0.45">
      <c r="H318"/>
      <c r="I318"/>
    </row>
    <row r="319" spans="8:9" ht="14.25" x14ac:dyDescent="0.45">
      <c r="H319"/>
      <c r="I319"/>
    </row>
    <row r="320" spans="8:9" ht="14.25" x14ac:dyDescent="0.45">
      <c r="H320"/>
      <c r="I320"/>
    </row>
    <row r="321" spans="8:9" ht="14.25" x14ac:dyDescent="0.45">
      <c r="H321"/>
      <c r="I321"/>
    </row>
    <row r="322" spans="8:9" ht="14.25" x14ac:dyDescent="0.45">
      <c r="H322"/>
      <c r="I322"/>
    </row>
    <row r="323" spans="8:9" ht="14.25" x14ac:dyDescent="0.45">
      <c r="H323"/>
      <c r="I323"/>
    </row>
    <row r="324" spans="8:9" ht="14.25" x14ac:dyDescent="0.45">
      <c r="H324"/>
      <c r="I324"/>
    </row>
    <row r="325" spans="8:9" ht="14.25" x14ac:dyDescent="0.45">
      <c r="H325"/>
      <c r="I325"/>
    </row>
    <row r="326" spans="8:9" ht="14.25" x14ac:dyDescent="0.45">
      <c r="H326"/>
      <c r="I326"/>
    </row>
    <row r="327" spans="8:9" ht="14.25" x14ac:dyDescent="0.45">
      <c r="H327"/>
      <c r="I327"/>
    </row>
    <row r="328" spans="8:9" ht="14.25" x14ac:dyDescent="0.45">
      <c r="H328"/>
      <c r="I328"/>
    </row>
    <row r="329" spans="8:9" ht="14.25" x14ac:dyDescent="0.45">
      <c r="H329"/>
      <c r="I329"/>
    </row>
    <row r="330" spans="8:9" ht="14.25" x14ac:dyDescent="0.45">
      <c r="H330"/>
      <c r="I330"/>
    </row>
    <row r="331" spans="8:9" ht="14.25" x14ac:dyDescent="0.45">
      <c r="H331"/>
      <c r="I331"/>
    </row>
    <row r="332" spans="8:9" ht="14.25" x14ac:dyDescent="0.45">
      <c r="H332"/>
      <c r="I332"/>
    </row>
    <row r="333" spans="8:9" ht="14.25" x14ac:dyDescent="0.45">
      <c r="H333"/>
      <c r="I333"/>
    </row>
    <row r="334" spans="8:9" ht="14.25" x14ac:dyDescent="0.45">
      <c r="H334"/>
      <c r="I334"/>
    </row>
    <row r="335" spans="8:9" ht="14.25" x14ac:dyDescent="0.45">
      <c r="H335"/>
      <c r="I335"/>
    </row>
    <row r="336" spans="8:9" ht="14.25" x14ac:dyDescent="0.45">
      <c r="H336"/>
      <c r="I336"/>
    </row>
    <row r="337" spans="8:9" ht="14.25" x14ac:dyDescent="0.45">
      <c r="H337"/>
      <c r="I337"/>
    </row>
    <row r="338" spans="8:9" ht="14.25" x14ac:dyDescent="0.45">
      <c r="H338"/>
      <c r="I338"/>
    </row>
    <row r="339" spans="8:9" ht="14.25" x14ac:dyDescent="0.45">
      <c r="H339"/>
      <c r="I339"/>
    </row>
    <row r="340" spans="8:9" ht="14.25" x14ac:dyDescent="0.45">
      <c r="H340"/>
      <c r="I340"/>
    </row>
    <row r="341" spans="8:9" ht="14.25" x14ac:dyDescent="0.45">
      <c r="H341"/>
      <c r="I341"/>
    </row>
    <row r="342" spans="8:9" ht="14.25" x14ac:dyDescent="0.45">
      <c r="H342"/>
      <c r="I342"/>
    </row>
    <row r="343" spans="8:9" ht="14.25" x14ac:dyDescent="0.45">
      <c r="H343"/>
      <c r="I343"/>
    </row>
    <row r="344" spans="8:9" ht="14.25" x14ac:dyDescent="0.45">
      <c r="H344"/>
      <c r="I344"/>
    </row>
    <row r="345" spans="8:9" ht="14.25" x14ac:dyDescent="0.45">
      <c r="H345"/>
      <c r="I345"/>
    </row>
    <row r="346" spans="8:9" ht="14.25" x14ac:dyDescent="0.45">
      <c r="H346"/>
      <c r="I346"/>
    </row>
    <row r="347" spans="8:9" ht="14.25" x14ac:dyDescent="0.45">
      <c r="H347"/>
      <c r="I347"/>
    </row>
    <row r="348" spans="8:9" ht="14.25" x14ac:dyDescent="0.45">
      <c r="H348"/>
      <c r="I348"/>
    </row>
    <row r="349" spans="8:9" ht="14.25" x14ac:dyDescent="0.45">
      <c r="H349"/>
      <c r="I349"/>
    </row>
    <row r="350" spans="8:9" ht="14.25" x14ac:dyDescent="0.45">
      <c r="H350"/>
      <c r="I350"/>
    </row>
    <row r="351" spans="8:9" ht="14.25" x14ac:dyDescent="0.45">
      <c r="H351"/>
      <c r="I351"/>
    </row>
    <row r="352" spans="8:9" ht="14.25" x14ac:dyDescent="0.45">
      <c r="H352"/>
      <c r="I352"/>
    </row>
    <row r="353" spans="8:9" ht="14.25" x14ac:dyDescent="0.45">
      <c r="H353"/>
      <c r="I353"/>
    </row>
    <row r="354" spans="8:9" ht="14.25" x14ac:dyDescent="0.45">
      <c r="H354"/>
      <c r="I354"/>
    </row>
    <row r="355" spans="8:9" ht="14.25" x14ac:dyDescent="0.45">
      <c r="H355"/>
      <c r="I355"/>
    </row>
    <row r="356" spans="8:9" ht="14.25" x14ac:dyDescent="0.45">
      <c r="H356"/>
      <c r="I356"/>
    </row>
    <row r="357" spans="8:9" ht="14.25" x14ac:dyDescent="0.45">
      <c r="H357"/>
      <c r="I357"/>
    </row>
    <row r="358" spans="8:9" ht="14.25" x14ac:dyDescent="0.45">
      <c r="H358"/>
      <c r="I358"/>
    </row>
    <row r="359" spans="8:9" ht="14.25" x14ac:dyDescent="0.45">
      <c r="H359"/>
      <c r="I359"/>
    </row>
    <row r="360" spans="8:9" ht="14.25" x14ac:dyDescent="0.45">
      <c r="H360"/>
      <c r="I360"/>
    </row>
    <row r="361" spans="8:9" ht="14.25" x14ac:dyDescent="0.45">
      <c r="H361"/>
      <c r="I361"/>
    </row>
    <row r="362" spans="8:9" ht="14.25" x14ac:dyDescent="0.45">
      <c r="H362"/>
      <c r="I362"/>
    </row>
    <row r="363" spans="8:9" ht="14.25" x14ac:dyDescent="0.45">
      <c r="H363"/>
      <c r="I363"/>
    </row>
    <row r="364" spans="8:9" ht="14.25" x14ac:dyDescent="0.45">
      <c r="H364"/>
      <c r="I364"/>
    </row>
    <row r="365" spans="8:9" ht="14.25" x14ac:dyDescent="0.45">
      <c r="H365"/>
      <c r="I365"/>
    </row>
    <row r="366" spans="8:9" ht="14.25" x14ac:dyDescent="0.45">
      <c r="H366"/>
      <c r="I366"/>
    </row>
    <row r="367" spans="8:9" ht="14.25" x14ac:dyDescent="0.45">
      <c r="H367"/>
      <c r="I367"/>
    </row>
    <row r="368" spans="8:9" ht="14.25" x14ac:dyDescent="0.45">
      <c r="H368"/>
      <c r="I368"/>
    </row>
    <row r="369" spans="8:9" ht="14.25" x14ac:dyDescent="0.45">
      <c r="H369"/>
      <c r="I369"/>
    </row>
    <row r="370" spans="8:9" ht="14.25" x14ac:dyDescent="0.45">
      <c r="H370"/>
      <c r="I370"/>
    </row>
    <row r="371" spans="8:9" ht="14.25" x14ac:dyDescent="0.45">
      <c r="H371"/>
      <c r="I371"/>
    </row>
    <row r="372" spans="8:9" ht="14.25" x14ac:dyDescent="0.45">
      <c r="H372"/>
      <c r="I372"/>
    </row>
    <row r="373" spans="8:9" ht="14.25" x14ac:dyDescent="0.45">
      <c r="H373"/>
      <c r="I373"/>
    </row>
    <row r="374" spans="8:9" ht="14.25" x14ac:dyDescent="0.45">
      <c r="H374"/>
      <c r="I374"/>
    </row>
    <row r="375" spans="8:9" ht="14.25" x14ac:dyDescent="0.45">
      <c r="H375"/>
      <c r="I375"/>
    </row>
    <row r="376" spans="8:9" ht="14.25" x14ac:dyDescent="0.45">
      <c r="H376"/>
      <c r="I376"/>
    </row>
    <row r="377" spans="8:9" ht="14.25" x14ac:dyDescent="0.45">
      <c r="H377"/>
      <c r="I377"/>
    </row>
    <row r="378" spans="8:9" ht="14.25" x14ac:dyDescent="0.45">
      <c r="H378"/>
      <c r="I378"/>
    </row>
    <row r="379" spans="8:9" ht="14.25" x14ac:dyDescent="0.45">
      <c r="H379"/>
      <c r="I379"/>
    </row>
    <row r="380" spans="8:9" ht="14.25" x14ac:dyDescent="0.45">
      <c r="H380"/>
      <c r="I380"/>
    </row>
    <row r="381" spans="8:9" ht="14.25" x14ac:dyDescent="0.45">
      <c r="H381"/>
      <c r="I381"/>
    </row>
    <row r="382" spans="8:9" ht="14.25" x14ac:dyDescent="0.45">
      <c r="H382"/>
      <c r="I382"/>
    </row>
    <row r="383" spans="8:9" ht="14.25" x14ac:dyDescent="0.45">
      <c r="H383"/>
      <c r="I383"/>
    </row>
    <row r="384" spans="8:9" ht="14.25" x14ac:dyDescent="0.45">
      <c r="H384"/>
      <c r="I384"/>
    </row>
    <row r="385" spans="8:9" ht="14.25" x14ac:dyDescent="0.45">
      <c r="H385"/>
      <c r="I385"/>
    </row>
    <row r="386" spans="8:9" ht="14.25" x14ac:dyDescent="0.45">
      <c r="H386"/>
      <c r="I386"/>
    </row>
    <row r="387" spans="8:9" ht="14.25" x14ac:dyDescent="0.45">
      <c r="H387"/>
      <c r="I387"/>
    </row>
    <row r="388" spans="8:9" ht="14.25" x14ac:dyDescent="0.45">
      <c r="H388"/>
      <c r="I388"/>
    </row>
    <row r="389" spans="8:9" ht="14.25" x14ac:dyDescent="0.45">
      <c r="H389"/>
      <c r="I389"/>
    </row>
    <row r="390" spans="8:9" ht="14.25" x14ac:dyDescent="0.45">
      <c r="H390"/>
      <c r="I390"/>
    </row>
    <row r="391" spans="8:9" ht="14.25" x14ac:dyDescent="0.45">
      <c r="H391"/>
      <c r="I391"/>
    </row>
    <row r="392" spans="8:9" ht="14.25" x14ac:dyDescent="0.45">
      <c r="H392"/>
      <c r="I392"/>
    </row>
    <row r="393" spans="8:9" ht="14.25" x14ac:dyDescent="0.45">
      <c r="H393"/>
      <c r="I393"/>
    </row>
    <row r="394" spans="8:9" ht="14.25" x14ac:dyDescent="0.45">
      <c r="H394"/>
      <c r="I394"/>
    </row>
    <row r="395" spans="8:9" ht="14.25" x14ac:dyDescent="0.45">
      <c r="H395"/>
      <c r="I395"/>
    </row>
    <row r="396" spans="8:9" ht="14.25" x14ac:dyDescent="0.45">
      <c r="H396"/>
      <c r="I396"/>
    </row>
    <row r="397" spans="8:9" ht="14.25" x14ac:dyDescent="0.45">
      <c r="H397"/>
      <c r="I397"/>
    </row>
    <row r="398" spans="8:9" ht="14.25" x14ac:dyDescent="0.45">
      <c r="H398"/>
      <c r="I398"/>
    </row>
    <row r="399" spans="8:9" ht="14.25" x14ac:dyDescent="0.45">
      <c r="H399"/>
      <c r="I399"/>
    </row>
    <row r="400" spans="8:9" ht="14.25" x14ac:dyDescent="0.45">
      <c r="H400"/>
      <c r="I400"/>
    </row>
    <row r="401" spans="8:9" ht="14.25" x14ac:dyDescent="0.45">
      <c r="H401"/>
      <c r="I401"/>
    </row>
    <row r="402" spans="8:9" ht="14.25" x14ac:dyDescent="0.45">
      <c r="H402"/>
      <c r="I402"/>
    </row>
    <row r="403" spans="8:9" ht="14.25" x14ac:dyDescent="0.45">
      <c r="H403"/>
      <c r="I403"/>
    </row>
    <row r="404" spans="8:9" ht="14.25" x14ac:dyDescent="0.45">
      <c r="H404"/>
      <c r="I404"/>
    </row>
    <row r="405" spans="8:9" ht="14.25" x14ac:dyDescent="0.45">
      <c r="H405"/>
      <c r="I405"/>
    </row>
    <row r="406" spans="8:9" ht="14.25" x14ac:dyDescent="0.45">
      <c r="H406"/>
      <c r="I406"/>
    </row>
    <row r="407" spans="8:9" ht="14.25" x14ac:dyDescent="0.45">
      <c r="H407"/>
      <c r="I407"/>
    </row>
    <row r="408" spans="8:9" ht="14.25" x14ac:dyDescent="0.45">
      <c r="H408"/>
      <c r="I408"/>
    </row>
    <row r="409" spans="8:9" ht="14.25" x14ac:dyDescent="0.45">
      <c r="H409"/>
      <c r="I409"/>
    </row>
    <row r="410" spans="8:9" ht="14.25" x14ac:dyDescent="0.45">
      <c r="H410"/>
      <c r="I410"/>
    </row>
    <row r="411" spans="8:9" ht="14.25" x14ac:dyDescent="0.45">
      <c r="H411"/>
      <c r="I411"/>
    </row>
    <row r="412" spans="8:9" ht="14.25" x14ac:dyDescent="0.45">
      <c r="H412"/>
      <c r="I412"/>
    </row>
    <row r="413" spans="8:9" ht="14.25" x14ac:dyDescent="0.45">
      <c r="H413"/>
      <c r="I413"/>
    </row>
    <row r="414" spans="8:9" ht="14.25" x14ac:dyDescent="0.45">
      <c r="H414"/>
      <c r="I414"/>
    </row>
    <row r="415" spans="8:9" ht="14.25" x14ac:dyDescent="0.45">
      <c r="H415"/>
      <c r="I415"/>
    </row>
    <row r="416" spans="8:9" ht="14.25" x14ac:dyDescent="0.45">
      <c r="H416"/>
      <c r="I416"/>
    </row>
    <row r="417" spans="8:9" ht="14.25" x14ac:dyDescent="0.45">
      <c r="H417"/>
      <c r="I417"/>
    </row>
    <row r="418" spans="8:9" ht="14.25" x14ac:dyDescent="0.45">
      <c r="H418"/>
      <c r="I418"/>
    </row>
    <row r="419" spans="8:9" ht="14.25" x14ac:dyDescent="0.45">
      <c r="H419"/>
      <c r="I419"/>
    </row>
    <row r="420" spans="8:9" ht="14.25" x14ac:dyDescent="0.45">
      <c r="H420"/>
      <c r="I420"/>
    </row>
    <row r="421" spans="8:9" ht="14.25" x14ac:dyDescent="0.45">
      <c r="H421"/>
      <c r="I421"/>
    </row>
    <row r="422" spans="8:9" ht="14.25" x14ac:dyDescent="0.45">
      <c r="H422"/>
      <c r="I422"/>
    </row>
    <row r="423" spans="8:9" ht="14.25" x14ac:dyDescent="0.45">
      <c r="H423"/>
      <c r="I423"/>
    </row>
    <row r="424" spans="8:9" ht="14.25" x14ac:dyDescent="0.45">
      <c r="H424"/>
      <c r="I424"/>
    </row>
    <row r="425" spans="8:9" ht="14.25" x14ac:dyDescent="0.45">
      <c r="H425"/>
      <c r="I425"/>
    </row>
    <row r="426" spans="8:9" ht="14.25" x14ac:dyDescent="0.45">
      <c r="H426"/>
      <c r="I426"/>
    </row>
    <row r="427" spans="8:9" ht="14.25" x14ac:dyDescent="0.45">
      <c r="H427"/>
      <c r="I427"/>
    </row>
    <row r="428" spans="8:9" ht="14.25" x14ac:dyDescent="0.45">
      <c r="H428"/>
      <c r="I428"/>
    </row>
    <row r="429" spans="8:9" ht="14.25" x14ac:dyDescent="0.45">
      <c r="H429"/>
      <c r="I429"/>
    </row>
    <row r="430" spans="8:9" ht="14.25" x14ac:dyDescent="0.45">
      <c r="H430"/>
      <c r="I430"/>
    </row>
    <row r="431" spans="8:9" ht="14.25" x14ac:dyDescent="0.45">
      <c r="H431"/>
      <c r="I431"/>
    </row>
    <row r="432" spans="8:9" ht="14.25" x14ac:dyDescent="0.45">
      <c r="H432"/>
      <c r="I432"/>
    </row>
    <row r="433" spans="8:9" ht="14.25" x14ac:dyDescent="0.45">
      <c r="H433"/>
      <c r="I433"/>
    </row>
    <row r="434" spans="8:9" ht="14.25" x14ac:dyDescent="0.45">
      <c r="H434"/>
      <c r="I434"/>
    </row>
    <row r="435" spans="8:9" ht="14.25" x14ac:dyDescent="0.45">
      <c r="H435"/>
      <c r="I435"/>
    </row>
    <row r="436" spans="8:9" ht="14.25" x14ac:dyDescent="0.45">
      <c r="H436"/>
      <c r="I436"/>
    </row>
    <row r="437" spans="8:9" ht="14.25" x14ac:dyDescent="0.45">
      <c r="H437"/>
      <c r="I437"/>
    </row>
    <row r="438" spans="8:9" ht="14.25" x14ac:dyDescent="0.45">
      <c r="H438"/>
      <c r="I438"/>
    </row>
    <row r="439" spans="8:9" ht="14.25" x14ac:dyDescent="0.45">
      <c r="H439"/>
      <c r="I439"/>
    </row>
    <row r="440" spans="8:9" ht="14.25" x14ac:dyDescent="0.45">
      <c r="H440"/>
      <c r="I440"/>
    </row>
    <row r="441" spans="8:9" ht="14.25" x14ac:dyDescent="0.45">
      <c r="H441"/>
      <c r="I441"/>
    </row>
    <row r="442" spans="8:9" ht="14.25" x14ac:dyDescent="0.45">
      <c r="H442"/>
      <c r="I442"/>
    </row>
    <row r="443" spans="8:9" ht="14.25" x14ac:dyDescent="0.45">
      <c r="H443"/>
      <c r="I443"/>
    </row>
    <row r="444" spans="8:9" ht="14.25" x14ac:dyDescent="0.45">
      <c r="H444"/>
      <c r="I444"/>
    </row>
    <row r="445" spans="8:9" ht="14.25" x14ac:dyDescent="0.45">
      <c r="H445"/>
      <c r="I445"/>
    </row>
    <row r="446" spans="8:9" ht="14.25" x14ac:dyDescent="0.45">
      <c r="H446"/>
      <c r="I446"/>
    </row>
    <row r="447" spans="8:9" ht="14.25" x14ac:dyDescent="0.45">
      <c r="H447"/>
      <c r="I447"/>
    </row>
    <row r="448" spans="8:9" ht="14.25" x14ac:dyDescent="0.45">
      <c r="H448"/>
      <c r="I448"/>
    </row>
    <row r="449" spans="8:9" ht="14.25" x14ac:dyDescent="0.45">
      <c r="H449"/>
      <c r="I449"/>
    </row>
    <row r="450" spans="8:9" ht="14.25" x14ac:dyDescent="0.45">
      <c r="H450"/>
      <c r="I450"/>
    </row>
    <row r="451" spans="8:9" ht="14.25" x14ac:dyDescent="0.45">
      <c r="H451"/>
      <c r="I451"/>
    </row>
    <row r="452" spans="8:9" ht="14.25" x14ac:dyDescent="0.45">
      <c r="H452"/>
      <c r="I452"/>
    </row>
    <row r="453" spans="8:9" ht="14.25" x14ac:dyDescent="0.45">
      <c r="H453"/>
      <c r="I453"/>
    </row>
    <row r="454" spans="8:9" ht="14.25" x14ac:dyDescent="0.45">
      <c r="H454"/>
      <c r="I454"/>
    </row>
    <row r="455" spans="8:9" ht="14.25" x14ac:dyDescent="0.45">
      <c r="H455"/>
      <c r="I455"/>
    </row>
    <row r="456" spans="8:9" ht="14.25" x14ac:dyDescent="0.45">
      <c r="H456"/>
      <c r="I456"/>
    </row>
    <row r="457" spans="8:9" ht="14.25" x14ac:dyDescent="0.45">
      <c r="H457"/>
      <c r="I457"/>
    </row>
    <row r="458" spans="8:9" ht="14.25" x14ac:dyDescent="0.45">
      <c r="H458"/>
      <c r="I458"/>
    </row>
    <row r="459" spans="8:9" ht="14.25" x14ac:dyDescent="0.45">
      <c r="H459"/>
      <c r="I459"/>
    </row>
    <row r="460" spans="8:9" ht="14.25" x14ac:dyDescent="0.45">
      <c r="H460"/>
      <c r="I460"/>
    </row>
    <row r="461" spans="8:9" ht="14.25" x14ac:dyDescent="0.45">
      <c r="H461"/>
      <c r="I461"/>
    </row>
    <row r="462" spans="8:9" ht="14.25" x14ac:dyDescent="0.45">
      <c r="H462"/>
      <c r="I462"/>
    </row>
    <row r="463" spans="8:9" ht="14.25" x14ac:dyDescent="0.45">
      <c r="H463"/>
      <c r="I463"/>
    </row>
    <row r="464" spans="8:9" ht="14.25" x14ac:dyDescent="0.45">
      <c r="H464"/>
      <c r="I464"/>
    </row>
    <row r="465" spans="8:9" ht="14.25" x14ac:dyDescent="0.45">
      <c r="H465"/>
      <c r="I465"/>
    </row>
    <row r="466" spans="8:9" ht="14.25" x14ac:dyDescent="0.45">
      <c r="H466"/>
      <c r="I466"/>
    </row>
    <row r="467" spans="8:9" ht="14.25" x14ac:dyDescent="0.45">
      <c r="H467"/>
      <c r="I467"/>
    </row>
    <row r="468" spans="8:9" ht="14.25" x14ac:dyDescent="0.45">
      <c r="H468"/>
      <c r="I468"/>
    </row>
    <row r="469" spans="8:9" ht="14.25" x14ac:dyDescent="0.45">
      <c r="H469"/>
      <c r="I469"/>
    </row>
    <row r="470" spans="8:9" ht="14.25" x14ac:dyDescent="0.45">
      <c r="H470"/>
      <c r="I470"/>
    </row>
    <row r="471" spans="8:9" ht="14.25" x14ac:dyDescent="0.45">
      <c r="H471"/>
      <c r="I471"/>
    </row>
    <row r="472" spans="8:9" ht="14.25" x14ac:dyDescent="0.45">
      <c r="H472"/>
      <c r="I472"/>
    </row>
    <row r="473" spans="8:9" ht="14.25" x14ac:dyDescent="0.45">
      <c r="H473"/>
      <c r="I473"/>
    </row>
    <row r="474" spans="8:9" ht="14.25" x14ac:dyDescent="0.45">
      <c r="H474"/>
      <c r="I474"/>
    </row>
    <row r="475" spans="8:9" ht="14.25" x14ac:dyDescent="0.45">
      <c r="H475"/>
      <c r="I475"/>
    </row>
    <row r="476" spans="8:9" ht="14.25" x14ac:dyDescent="0.45">
      <c r="H476"/>
      <c r="I476"/>
    </row>
    <row r="477" spans="8:9" ht="14.25" x14ac:dyDescent="0.45">
      <c r="H477"/>
      <c r="I477"/>
    </row>
    <row r="478" spans="8:9" ht="14.25" x14ac:dyDescent="0.45">
      <c r="H478"/>
      <c r="I478"/>
    </row>
    <row r="479" spans="8:9" ht="14.25" x14ac:dyDescent="0.45">
      <c r="H479"/>
      <c r="I479"/>
    </row>
    <row r="480" spans="8:9" ht="14.25" x14ac:dyDescent="0.45">
      <c r="H480"/>
      <c r="I480"/>
    </row>
    <row r="481" spans="8:9" ht="14.25" x14ac:dyDescent="0.45">
      <c r="H481"/>
      <c r="I481"/>
    </row>
    <row r="482" spans="8:9" ht="14.25" x14ac:dyDescent="0.45">
      <c r="H482"/>
      <c r="I482"/>
    </row>
    <row r="483" spans="8:9" ht="14.25" x14ac:dyDescent="0.45">
      <c r="H483"/>
      <c r="I483"/>
    </row>
    <row r="484" spans="8:9" ht="14.25" x14ac:dyDescent="0.45">
      <c r="H484"/>
      <c r="I484"/>
    </row>
    <row r="485" spans="8:9" ht="14.25" x14ac:dyDescent="0.45">
      <c r="H485"/>
      <c r="I485"/>
    </row>
    <row r="486" spans="8:9" ht="14.25" x14ac:dyDescent="0.45">
      <c r="H486"/>
      <c r="I486"/>
    </row>
    <row r="487" spans="8:9" ht="14.25" x14ac:dyDescent="0.45">
      <c r="H487"/>
      <c r="I487"/>
    </row>
    <row r="488" spans="8:9" ht="14.25" x14ac:dyDescent="0.45">
      <c r="H488"/>
      <c r="I488"/>
    </row>
    <row r="489" spans="8:9" ht="14.25" x14ac:dyDescent="0.45">
      <c r="H489"/>
      <c r="I489"/>
    </row>
    <row r="490" spans="8:9" ht="14.25" x14ac:dyDescent="0.45">
      <c r="H490"/>
      <c r="I490"/>
    </row>
    <row r="491" spans="8:9" ht="14.25" x14ac:dyDescent="0.45">
      <c r="H491"/>
      <c r="I491"/>
    </row>
    <row r="492" spans="8:9" ht="14.25" x14ac:dyDescent="0.45">
      <c r="H492"/>
      <c r="I492"/>
    </row>
    <row r="493" spans="8:9" ht="14.25" x14ac:dyDescent="0.45">
      <c r="H493"/>
      <c r="I493"/>
    </row>
    <row r="494" spans="8:9" ht="14.25" x14ac:dyDescent="0.45">
      <c r="H494"/>
      <c r="I494"/>
    </row>
    <row r="495" spans="8:9" ht="14.25" x14ac:dyDescent="0.45">
      <c r="H495"/>
      <c r="I495"/>
    </row>
    <row r="496" spans="8:9" ht="14.25" x14ac:dyDescent="0.45">
      <c r="H496"/>
      <c r="I496"/>
    </row>
    <row r="497" spans="8:9" ht="14.25" x14ac:dyDescent="0.45">
      <c r="H497"/>
      <c r="I497"/>
    </row>
    <row r="498" spans="8:9" ht="14.25" x14ac:dyDescent="0.45">
      <c r="H498"/>
      <c r="I498"/>
    </row>
    <row r="499" spans="8:9" ht="14.25" x14ac:dyDescent="0.45">
      <c r="H499"/>
      <c r="I499"/>
    </row>
    <row r="500" spans="8:9" ht="14.25" x14ac:dyDescent="0.45">
      <c r="H500"/>
      <c r="I500"/>
    </row>
    <row r="501" spans="8:9" ht="14.25" x14ac:dyDescent="0.45">
      <c r="H501"/>
      <c r="I501"/>
    </row>
    <row r="502" spans="8:9" ht="14.25" x14ac:dyDescent="0.45">
      <c r="H502"/>
      <c r="I502"/>
    </row>
    <row r="503" spans="8:9" ht="14.25" x14ac:dyDescent="0.45">
      <c r="H503"/>
      <c r="I503"/>
    </row>
    <row r="504" spans="8:9" ht="14.25" x14ac:dyDescent="0.45">
      <c r="H504"/>
      <c r="I504"/>
    </row>
    <row r="505" spans="8:9" ht="14.25" x14ac:dyDescent="0.45">
      <c r="H505"/>
      <c r="I505"/>
    </row>
    <row r="506" spans="8:9" ht="14.25" x14ac:dyDescent="0.45">
      <c r="H506"/>
      <c r="I506"/>
    </row>
    <row r="507" spans="8:9" ht="14.25" x14ac:dyDescent="0.45">
      <c r="H507"/>
      <c r="I507"/>
    </row>
    <row r="508" spans="8:9" ht="14.25" x14ac:dyDescent="0.45">
      <c r="H508"/>
      <c r="I508"/>
    </row>
    <row r="509" spans="8:9" ht="14.25" x14ac:dyDescent="0.45">
      <c r="H509"/>
      <c r="I509"/>
    </row>
    <row r="510" spans="8:9" ht="14.25" x14ac:dyDescent="0.45">
      <c r="H510"/>
      <c r="I510"/>
    </row>
    <row r="511" spans="8:9" ht="14.25" x14ac:dyDescent="0.45">
      <c r="H511"/>
      <c r="I511"/>
    </row>
    <row r="512" spans="8:9" ht="14.25" x14ac:dyDescent="0.45">
      <c r="H512"/>
      <c r="I512"/>
    </row>
    <row r="513" spans="8:9" ht="14.25" x14ac:dyDescent="0.45">
      <c r="H513"/>
      <c r="I513"/>
    </row>
    <row r="514" spans="8:9" ht="14.25" x14ac:dyDescent="0.45">
      <c r="H514"/>
      <c r="I514"/>
    </row>
    <row r="515" spans="8:9" ht="14.25" x14ac:dyDescent="0.45">
      <c r="H515"/>
      <c r="I515"/>
    </row>
    <row r="516" spans="8:9" ht="14.25" x14ac:dyDescent="0.45">
      <c r="H516"/>
      <c r="I516"/>
    </row>
    <row r="517" spans="8:9" ht="14.25" x14ac:dyDescent="0.45">
      <c r="H517"/>
      <c r="I517"/>
    </row>
    <row r="518" spans="8:9" ht="14.25" x14ac:dyDescent="0.45">
      <c r="H518"/>
      <c r="I518"/>
    </row>
    <row r="519" spans="8:9" ht="14.25" x14ac:dyDescent="0.45">
      <c r="H519"/>
      <c r="I519"/>
    </row>
    <row r="520" spans="8:9" ht="14.25" x14ac:dyDescent="0.45">
      <c r="H520"/>
      <c r="I520"/>
    </row>
    <row r="521" spans="8:9" ht="14.25" x14ac:dyDescent="0.45">
      <c r="H521"/>
      <c r="I521"/>
    </row>
    <row r="522" spans="8:9" ht="14.25" x14ac:dyDescent="0.45">
      <c r="H522"/>
      <c r="I522"/>
    </row>
    <row r="523" spans="8:9" ht="14.25" x14ac:dyDescent="0.45">
      <c r="H523"/>
      <c r="I523"/>
    </row>
    <row r="524" spans="8:9" ht="14.25" x14ac:dyDescent="0.45">
      <c r="H524"/>
      <c r="I524"/>
    </row>
    <row r="525" spans="8:9" ht="14.25" x14ac:dyDescent="0.45">
      <c r="H525"/>
      <c r="I525"/>
    </row>
    <row r="526" spans="8:9" ht="14.25" x14ac:dyDescent="0.45">
      <c r="H526"/>
      <c r="I526"/>
    </row>
    <row r="527" spans="8:9" ht="14.25" x14ac:dyDescent="0.45">
      <c r="H527"/>
      <c r="I527"/>
    </row>
    <row r="528" spans="8:9" ht="14.25" x14ac:dyDescent="0.45">
      <c r="H528"/>
      <c r="I528"/>
    </row>
    <row r="529" spans="8:9" ht="14.25" x14ac:dyDescent="0.45">
      <c r="H529"/>
      <c r="I529"/>
    </row>
    <row r="530" spans="8:9" ht="14.25" x14ac:dyDescent="0.45">
      <c r="H530"/>
      <c r="I530"/>
    </row>
    <row r="531" spans="8:9" ht="14.25" x14ac:dyDescent="0.45">
      <c r="H531"/>
      <c r="I531"/>
    </row>
    <row r="532" spans="8:9" ht="14.25" x14ac:dyDescent="0.45">
      <c r="H532"/>
      <c r="I532"/>
    </row>
    <row r="533" spans="8:9" ht="14.25" x14ac:dyDescent="0.45">
      <c r="H533"/>
      <c r="I533"/>
    </row>
    <row r="534" spans="8:9" ht="14.25" x14ac:dyDescent="0.45">
      <c r="H534"/>
      <c r="I534"/>
    </row>
    <row r="535" spans="8:9" ht="14.25" x14ac:dyDescent="0.45">
      <c r="H535"/>
      <c r="I535"/>
    </row>
    <row r="536" spans="8:9" ht="14.25" x14ac:dyDescent="0.45">
      <c r="H536"/>
      <c r="I536"/>
    </row>
    <row r="537" spans="8:9" ht="14.25" x14ac:dyDescent="0.45">
      <c r="H537"/>
      <c r="I537"/>
    </row>
    <row r="538" spans="8:9" ht="14.25" x14ac:dyDescent="0.45">
      <c r="H538"/>
      <c r="I538"/>
    </row>
    <row r="539" spans="8:9" ht="14.25" x14ac:dyDescent="0.45">
      <c r="H539"/>
      <c r="I539"/>
    </row>
    <row r="540" spans="8:9" ht="14.25" x14ac:dyDescent="0.45">
      <c r="H540"/>
      <c r="I540"/>
    </row>
    <row r="541" spans="8:9" ht="14.25" x14ac:dyDescent="0.45">
      <c r="H541"/>
      <c r="I541"/>
    </row>
    <row r="542" spans="8:9" ht="14.25" x14ac:dyDescent="0.45">
      <c r="H542"/>
      <c r="I542"/>
    </row>
    <row r="543" spans="8:9" ht="14.25" x14ac:dyDescent="0.45">
      <c r="H543"/>
      <c r="I543"/>
    </row>
    <row r="544" spans="8:9" ht="14.25" x14ac:dyDescent="0.45">
      <c r="H544"/>
      <c r="I544"/>
    </row>
    <row r="545" spans="8:9" ht="14.25" x14ac:dyDescent="0.45">
      <c r="H545"/>
      <c r="I545"/>
    </row>
    <row r="546" spans="8:9" ht="14.25" x14ac:dyDescent="0.45">
      <c r="H546"/>
      <c r="I546"/>
    </row>
    <row r="547" spans="8:9" ht="14.25" x14ac:dyDescent="0.45">
      <c r="H547"/>
      <c r="I547"/>
    </row>
    <row r="548" spans="8:9" ht="14.25" x14ac:dyDescent="0.45">
      <c r="H548"/>
      <c r="I548"/>
    </row>
    <row r="549" spans="8:9" ht="14.25" x14ac:dyDescent="0.45">
      <c r="H549"/>
      <c r="I549"/>
    </row>
    <row r="550" spans="8:9" ht="14.25" x14ac:dyDescent="0.45">
      <c r="H550"/>
      <c r="I550"/>
    </row>
    <row r="551" spans="8:9" ht="14.25" x14ac:dyDescent="0.45">
      <c r="H551"/>
      <c r="I551"/>
    </row>
    <row r="552" spans="8:9" ht="14.25" x14ac:dyDescent="0.45">
      <c r="H552"/>
      <c r="I552"/>
    </row>
    <row r="553" spans="8:9" ht="14.25" x14ac:dyDescent="0.45">
      <c r="H553"/>
      <c r="I553"/>
    </row>
    <row r="554" spans="8:9" ht="14.25" x14ac:dyDescent="0.45">
      <c r="H554"/>
      <c r="I554"/>
    </row>
    <row r="555" spans="8:9" ht="14.25" x14ac:dyDescent="0.45">
      <c r="H555"/>
      <c r="I555"/>
    </row>
    <row r="556" spans="8:9" ht="14.25" x14ac:dyDescent="0.45">
      <c r="H556"/>
      <c r="I556"/>
    </row>
    <row r="557" spans="8:9" ht="14.25" x14ac:dyDescent="0.45">
      <c r="H557"/>
      <c r="I557"/>
    </row>
    <row r="558" spans="8:9" ht="14.25" x14ac:dyDescent="0.45">
      <c r="H558"/>
      <c r="I558"/>
    </row>
    <row r="559" spans="8:9" ht="14.25" x14ac:dyDescent="0.45">
      <c r="H559"/>
      <c r="I559"/>
    </row>
    <row r="560" spans="8:9" ht="14.25" x14ac:dyDescent="0.45">
      <c r="H560"/>
      <c r="I560"/>
    </row>
    <row r="561" spans="8:9" ht="14.25" x14ac:dyDescent="0.45">
      <c r="H561"/>
      <c r="I561"/>
    </row>
    <row r="562" spans="8:9" ht="14.25" x14ac:dyDescent="0.45">
      <c r="H562"/>
      <c r="I562"/>
    </row>
    <row r="563" spans="8:9" ht="14.25" x14ac:dyDescent="0.45">
      <c r="H563"/>
      <c r="I563"/>
    </row>
    <row r="564" spans="8:9" ht="14.25" x14ac:dyDescent="0.45">
      <c r="H564"/>
      <c r="I564"/>
    </row>
    <row r="565" spans="8:9" ht="14.25" x14ac:dyDescent="0.45">
      <c r="H565"/>
      <c r="I565"/>
    </row>
    <row r="566" spans="8:9" ht="14.25" x14ac:dyDescent="0.45">
      <c r="H566"/>
      <c r="I566"/>
    </row>
    <row r="567" spans="8:9" ht="14.25" x14ac:dyDescent="0.45">
      <c r="H567"/>
      <c r="I567"/>
    </row>
    <row r="568" spans="8:9" ht="14.25" x14ac:dyDescent="0.45">
      <c r="H568"/>
      <c r="I568"/>
    </row>
    <row r="569" spans="8:9" ht="14.25" x14ac:dyDescent="0.45">
      <c r="H569"/>
      <c r="I569"/>
    </row>
    <row r="570" spans="8:9" ht="14.25" x14ac:dyDescent="0.45">
      <c r="H570"/>
      <c r="I570"/>
    </row>
    <row r="571" spans="8:9" ht="14.25" x14ac:dyDescent="0.45">
      <c r="H571"/>
      <c r="I571"/>
    </row>
    <row r="572" spans="8:9" ht="14.25" x14ac:dyDescent="0.45">
      <c r="H572"/>
      <c r="I572"/>
    </row>
    <row r="573" spans="8:9" ht="14.25" x14ac:dyDescent="0.45">
      <c r="H573"/>
      <c r="I573"/>
    </row>
    <row r="574" spans="8:9" ht="14.25" x14ac:dyDescent="0.45">
      <c r="H574"/>
      <c r="I574"/>
    </row>
    <row r="575" spans="8:9" ht="14.25" x14ac:dyDescent="0.45">
      <c r="H575"/>
      <c r="I575"/>
    </row>
    <row r="576" spans="8:9" ht="14.25" x14ac:dyDescent="0.45">
      <c r="H576"/>
      <c r="I576"/>
    </row>
    <row r="577" spans="8:9" ht="14.25" x14ac:dyDescent="0.45">
      <c r="H577"/>
      <c r="I577"/>
    </row>
    <row r="578" spans="8:9" ht="14.25" x14ac:dyDescent="0.45">
      <c r="H578"/>
      <c r="I578"/>
    </row>
    <row r="579" spans="8:9" ht="14.25" x14ac:dyDescent="0.45">
      <c r="H579"/>
      <c r="I579"/>
    </row>
    <row r="580" spans="8:9" ht="14.25" x14ac:dyDescent="0.45">
      <c r="H580"/>
      <c r="I580"/>
    </row>
    <row r="581" spans="8:9" ht="14.25" x14ac:dyDescent="0.45">
      <c r="H581"/>
      <c r="I581"/>
    </row>
    <row r="582" spans="8:9" ht="14.25" x14ac:dyDescent="0.45">
      <c r="H582"/>
      <c r="I582"/>
    </row>
    <row r="583" spans="8:9" ht="14.25" x14ac:dyDescent="0.45">
      <c r="H583"/>
      <c r="I583"/>
    </row>
    <row r="584" spans="8:9" ht="14.25" x14ac:dyDescent="0.45">
      <c r="H584"/>
      <c r="I584"/>
    </row>
    <row r="585" spans="8:9" ht="14.25" x14ac:dyDescent="0.45">
      <c r="H585"/>
      <c r="I585"/>
    </row>
    <row r="586" spans="8:9" ht="14.25" x14ac:dyDescent="0.45">
      <c r="H586"/>
      <c r="I586"/>
    </row>
    <row r="587" spans="8:9" ht="14.25" x14ac:dyDescent="0.45">
      <c r="H587"/>
      <c r="I587"/>
    </row>
    <row r="588" spans="8:9" ht="14.25" x14ac:dyDescent="0.45">
      <c r="H588"/>
      <c r="I588"/>
    </row>
    <row r="589" spans="8:9" ht="14.25" x14ac:dyDescent="0.45">
      <c r="H589"/>
      <c r="I589"/>
    </row>
    <row r="590" spans="8:9" ht="14.25" x14ac:dyDescent="0.45">
      <c r="H590"/>
      <c r="I590"/>
    </row>
    <row r="591" spans="8:9" ht="14.25" x14ac:dyDescent="0.45">
      <c r="H591"/>
      <c r="I591"/>
    </row>
    <row r="592" spans="8:9" ht="14.25" x14ac:dyDescent="0.45">
      <c r="H592"/>
      <c r="I592"/>
    </row>
    <row r="593" spans="8:9" ht="14.25" x14ac:dyDescent="0.45">
      <c r="H593"/>
      <c r="I593"/>
    </row>
    <row r="594" spans="8:9" ht="14.25" x14ac:dyDescent="0.45">
      <c r="H594"/>
      <c r="I594"/>
    </row>
    <row r="595" spans="8:9" ht="14.25" x14ac:dyDescent="0.45">
      <c r="H595"/>
      <c r="I595"/>
    </row>
    <row r="596" spans="8:9" ht="14.25" x14ac:dyDescent="0.45">
      <c r="H596"/>
      <c r="I596"/>
    </row>
    <row r="597" spans="8:9" ht="14.25" x14ac:dyDescent="0.45">
      <c r="H597"/>
      <c r="I597"/>
    </row>
    <row r="598" spans="8:9" ht="14.25" x14ac:dyDescent="0.45">
      <c r="H598"/>
      <c r="I598"/>
    </row>
    <row r="599" spans="8:9" ht="14.25" x14ac:dyDescent="0.45">
      <c r="H599"/>
      <c r="I599"/>
    </row>
    <row r="600" spans="8:9" ht="14.25" x14ac:dyDescent="0.45">
      <c r="H600"/>
      <c r="I600"/>
    </row>
    <row r="601" spans="8:9" ht="14.25" x14ac:dyDescent="0.45">
      <c r="H601"/>
      <c r="I601"/>
    </row>
    <row r="602" spans="8:9" ht="14.25" x14ac:dyDescent="0.45">
      <c r="H602"/>
      <c r="I602"/>
    </row>
    <row r="603" spans="8:9" ht="14.25" x14ac:dyDescent="0.45">
      <c r="H603"/>
      <c r="I603"/>
    </row>
    <row r="604" spans="8:9" ht="14.25" x14ac:dyDescent="0.45">
      <c r="H604"/>
      <c r="I604"/>
    </row>
    <row r="605" spans="8:9" ht="14.25" x14ac:dyDescent="0.45">
      <c r="H605"/>
      <c r="I605"/>
    </row>
    <row r="606" spans="8:9" ht="14.25" x14ac:dyDescent="0.45">
      <c r="H606"/>
      <c r="I606"/>
    </row>
    <row r="607" spans="8:9" ht="14.25" x14ac:dyDescent="0.45">
      <c r="H607"/>
      <c r="I607"/>
    </row>
    <row r="608" spans="8:9" ht="14.25" x14ac:dyDescent="0.45">
      <c r="H608"/>
      <c r="I608"/>
    </row>
    <row r="609" spans="8:9" ht="14.25" x14ac:dyDescent="0.45">
      <c r="H609"/>
      <c r="I609"/>
    </row>
    <row r="610" spans="8:9" ht="14.25" x14ac:dyDescent="0.45">
      <c r="H610"/>
      <c r="I610"/>
    </row>
    <row r="611" spans="8:9" ht="14.25" x14ac:dyDescent="0.45">
      <c r="H611"/>
      <c r="I611"/>
    </row>
    <row r="612" spans="8:9" ht="14.25" x14ac:dyDescent="0.45">
      <c r="H612"/>
      <c r="I612"/>
    </row>
    <row r="613" spans="8:9" ht="14.25" x14ac:dyDescent="0.45">
      <c r="H613"/>
      <c r="I613"/>
    </row>
    <row r="614" spans="8:9" ht="14.25" x14ac:dyDescent="0.45">
      <c r="H614"/>
      <c r="I614"/>
    </row>
    <row r="615" spans="8:9" ht="14.25" x14ac:dyDescent="0.45">
      <c r="H615"/>
      <c r="I615"/>
    </row>
    <row r="616" spans="8:9" ht="14.25" x14ac:dyDescent="0.45">
      <c r="H616"/>
      <c r="I616"/>
    </row>
    <row r="617" spans="8:9" ht="14.25" x14ac:dyDescent="0.45">
      <c r="H617"/>
      <c r="I617"/>
    </row>
    <row r="618" spans="8:9" ht="14.25" x14ac:dyDescent="0.45">
      <c r="H618"/>
      <c r="I618"/>
    </row>
    <row r="619" spans="8:9" ht="14.25" x14ac:dyDescent="0.45">
      <c r="H619"/>
      <c r="I619"/>
    </row>
    <row r="620" spans="8:9" ht="14.25" x14ac:dyDescent="0.45">
      <c r="H620"/>
      <c r="I620"/>
    </row>
    <row r="621" spans="8:9" ht="14.25" x14ac:dyDescent="0.45">
      <c r="H621"/>
      <c r="I621"/>
    </row>
    <row r="622" spans="8:9" ht="14.25" x14ac:dyDescent="0.45">
      <c r="H622"/>
      <c r="I622"/>
    </row>
    <row r="623" spans="8:9" ht="14.25" x14ac:dyDescent="0.45">
      <c r="H623"/>
      <c r="I623"/>
    </row>
    <row r="624" spans="8:9" ht="14.25" x14ac:dyDescent="0.45">
      <c r="H624"/>
      <c r="I624"/>
    </row>
    <row r="625" spans="8:9" ht="14.25" x14ac:dyDescent="0.45">
      <c r="H625"/>
      <c r="I625"/>
    </row>
    <row r="626" spans="8:9" ht="14.25" x14ac:dyDescent="0.45">
      <c r="H626"/>
      <c r="I626"/>
    </row>
    <row r="627" spans="8:9" ht="14.25" x14ac:dyDescent="0.45">
      <c r="H627"/>
      <c r="I627"/>
    </row>
    <row r="628" spans="8:9" ht="14.25" x14ac:dyDescent="0.45">
      <c r="H628"/>
      <c r="I628"/>
    </row>
    <row r="629" spans="8:9" ht="14.25" x14ac:dyDescent="0.45">
      <c r="H629"/>
      <c r="I629"/>
    </row>
    <row r="630" spans="8:9" ht="14.25" x14ac:dyDescent="0.45">
      <c r="H630"/>
      <c r="I630"/>
    </row>
    <row r="631" spans="8:9" ht="14.25" x14ac:dyDescent="0.45">
      <c r="H631"/>
      <c r="I631"/>
    </row>
    <row r="632" spans="8:9" ht="14.25" x14ac:dyDescent="0.45">
      <c r="H632"/>
      <c r="I632"/>
    </row>
    <row r="633" spans="8:9" ht="14.25" x14ac:dyDescent="0.45">
      <c r="H633"/>
      <c r="I633"/>
    </row>
    <row r="634" spans="8:9" ht="14.25" x14ac:dyDescent="0.45">
      <c r="H634"/>
      <c r="I634"/>
    </row>
    <row r="635" spans="8:9" ht="14.25" x14ac:dyDescent="0.45">
      <c r="H635"/>
      <c r="I635"/>
    </row>
    <row r="636" spans="8:9" ht="14.25" x14ac:dyDescent="0.45">
      <c r="H636"/>
      <c r="I636"/>
    </row>
    <row r="637" spans="8:9" ht="14.25" x14ac:dyDescent="0.45">
      <c r="H637"/>
      <c r="I637"/>
    </row>
    <row r="638" spans="8:9" ht="14.25" x14ac:dyDescent="0.45">
      <c r="H638"/>
      <c r="I638"/>
    </row>
    <row r="639" spans="8:9" ht="14.25" x14ac:dyDescent="0.45">
      <c r="H639"/>
      <c r="I639"/>
    </row>
    <row r="640" spans="8:9" ht="14.25" x14ac:dyDescent="0.45">
      <c r="H640"/>
      <c r="I640"/>
    </row>
    <row r="641" spans="8:9" ht="14.25" x14ac:dyDescent="0.45">
      <c r="H641"/>
      <c r="I641"/>
    </row>
    <row r="642" spans="8:9" ht="14.25" x14ac:dyDescent="0.45">
      <c r="H642"/>
      <c r="I642"/>
    </row>
    <row r="643" spans="8:9" ht="14.25" x14ac:dyDescent="0.45">
      <c r="H643"/>
      <c r="I643"/>
    </row>
    <row r="644" spans="8:9" ht="14.25" x14ac:dyDescent="0.45">
      <c r="H644"/>
      <c r="I644"/>
    </row>
    <row r="645" spans="8:9" ht="14.25" x14ac:dyDescent="0.45">
      <c r="H645"/>
      <c r="I645"/>
    </row>
    <row r="646" spans="8:9" ht="14.25" x14ac:dyDescent="0.45">
      <c r="H646"/>
      <c r="I646"/>
    </row>
    <row r="647" spans="8:9" ht="14.25" x14ac:dyDescent="0.45">
      <c r="H647"/>
      <c r="I647"/>
    </row>
    <row r="648" spans="8:9" ht="14.25" x14ac:dyDescent="0.45">
      <c r="H648"/>
      <c r="I648"/>
    </row>
    <row r="649" spans="8:9" ht="14.25" x14ac:dyDescent="0.45">
      <c r="H649"/>
      <c r="I649"/>
    </row>
    <row r="650" spans="8:9" ht="14.25" x14ac:dyDescent="0.45">
      <c r="H650"/>
      <c r="I650"/>
    </row>
    <row r="651" spans="8:9" ht="14.25" x14ac:dyDescent="0.45">
      <c r="H651"/>
      <c r="I651"/>
    </row>
    <row r="652" spans="8:9" ht="14.25" x14ac:dyDescent="0.45">
      <c r="H652"/>
      <c r="I652"/>
    </row>
    <row r="653" spans="8:9" ht="14.25" x14ac:dyDescent="0.45">
      <c r="H653"/>
      <c r="I653"/>
    </row>
    <row r="654" spans="8:9" ht="14.25" x14ac:dyDescent="0.45">
      <c r="H654"/>
      <c r="I654"/>
    </row>
    <row r="655" spans="8:9" ht="14.25" x14ac:dyDescent="0.45">
      <c r="H655"/>
      <c r="I655"/>
    </row>
    <row r="656" spans="8:9" ht="14.25" x14ac:dyDescent="0.45">
      <c r="H656"/>
      <c r="I656"/>
    </row>
    <row r="657" spans="8:9" ht="14.25" x14ac:dyDescent="0.45">
      <c r="H657"/>
      <c r="I657"/>
    </row>
    <row r="658" spans="8:9" ht="14.25" x14ac:dyDescent="0.45">
      <c r="H658"/>
      <c r="I658"/>
    </row>
    <row r="659" spans="8:9" ht="14.25" x14ac:dyDescent="0.45">
      <c r="H659"/>
      <c r="I659"/>
    </row>
    <row r="660" spans="8:9" ht="14.25" x14ac:dyDescent="0.45">
      <c r="H660"/>
      <c r="I660"/>
    </row>
    <row r="661" spans="8:9" ht="14.25" x14ac:dyDescent="0.45">
      <c r="H661"/>
      <c r="I661"/>
    </row>
    <row r="662" spans="8:9" ht="14.25" x14ac:dyDescent="0.45">
      <c r="H662"/>
      <c r="I662"/>
    </row>
    <row r="663" spans="8:9" ht="14.25" x14ac:dyDescent="0.45">
      <c r="H663"/>
      <c r="I663"/>
    </row>
    <row r="664" spans="8:9" ht="14.25" x14ac:dyDescent="0.45">
      <c r="H664"/>
      <c r="I664"/>
    </row>
    <row r="665" spans="8:9" ht="14.25" x14ac:dyDescent="0.45">
      <c r="H665"/>
      <c r="I665"/>
    </row>
    <row r="666" spans="8:9" ht="14.25" x14ac:dyDescent="0.45">
      <c r="H666"/>
      <c r="I666"/>
    </row>
    <row r="667" spans="8:9" ht="14.25" x14ac:dyDescent="0.45">
      <c r="H667"/>
      <c r="I667"/>
    </row>
    <row r="668" spans="8:9" ht="14.25" x14ac:dyDescent="0.45">
      <c r="H668"/>
      <c r="I668"/>
    </row>
    <row r="669" spans="8:9" ht="14.25" x14ac:dyDescent="0.45">
      <c r="H669"/>
      <c r="I669"/>
    </row>
    <row r="670" spans="8:9" ht="14.25" x14ac:dyDescent="0.45">
      <c r="H670"/>
      <c r="I670"/>
    </row>
    <row r="671" spans="8:9" ht="14.25" x14ac:dyDescent="0.45">
      <c r="H671"/>
      <c r="I671"/>
    </row>
    <row r="672" spans="8:9" ht="14.25" x14ac:dyDescent="0.45">
      <c r="H672"/>
      <c r="I672"/>
    </row>
    <row r="673" spans="8:9" ht="14.25" x14ac:dyDescent="0.45">
      <c r="H673"/>
      <c r="I673"/>
    </row>
    <row r="674" spans="8:9" ht="14.25" x14ac:dyDescent="0.45">
      <c r="H674"/>
      <c r="I674"/>
    </row>
    <row r="675" spans="8:9" ht="14.25" x14ac:dyDescent="0.45">
      <c r="H675"/>
      <c r="I675"/>
    </row>
    <row r="676" spans="8:9" ht="14.25" x14ac:dyDescent="0.45">
      <c r="H676"/>
      <c r="I676"/>
    </row>
    <row r="677" spans="8:9" ht="14.25" x14ac:dyDescent="0.45">
      <c r="H677"/>
      <c r="I677"/>
    </row>
    <row r="678" spans="8:9" ht="14.25" x14ac:dyDescent="0.45">
      <c r="H678"/>
      <c r="I678"/>
    </row>
    <row r="679" spans="8:9" ht="14.25" x14ac:dyDescent="0.45">
      <c r="H679"/>
      <c r="I679"/>
    </row>
    <row r="680" spans="8:9" ht="14.25" x14ac:dyDescent="0.45">
      <c r="H680"/>
      <c r="I680"/>
    </row>
    <row r="681" spans="8:9" ht="14.25" x14ac:dyDescent="0.45">
      <c r="H681"/>
      <c r="I681"/>
    </row>
    <row r="682" spans="8:9" ht="14.25" x14ac:dyDescent="0.45">
      <c r="H682"/>
      <c r="I682"/>
    </row>
    <row r="683" spans="8:9" ht="14.25" x14ac:dyDescent="0.45">
      <c r="H683"/>
      <c r="I683"/>
    </row>
    <row r="684" spans="8:9" ht="14.25" x14ac:dyDescent="0.45">
      <c r="H684"/>
      <c r="I684"/>
    </row>
    <row r="685" spans="8:9" ht="14.25" x14ac:dyDescent="0.45">
      <c r="H685"/>
      <c r="I685"/>
    </row>
    <row r="686" spans="8:9" ht="14.25" x14ac:dyDescent="0.45">
      <c r="H686"/>
      <c r="I686"/>
    </row>
    <row r="687" spans="8:9" ht="14.25" x14ac:dyDescent="0.45">
      <c r="H687"/>
      <c r="I687"/>
    </row>
    <row r="688" spans="8:9" ht="14.25" x14ac:dyDescent="0.45">
      <c r="H688"/>
      <c r="I688"/>
    </row>
    <row r="689" spans="8:9" ht="14.25" x14ac:dyDescent="0.45">
      <c r="H689"/>
      <c r="I689"/>
    </row>
    <row r="690" spans="8:9" ht="14.25" x14ac:dyDescent="0.45">
      <c r="H690"/>
      <c r="I690"/>
    </row>
    <row r="691" spans="8:9" ht="14.25" x14ac:dyDescent="0.45">
      <c r="H691"/>
      <c r="I691"/>
    </row>
    <row r="692" spans="8:9" ht="14.25" x14ac:dyDescent="0.45">
      <c r="H692"/>
      <c r="I692"/>
    </row>
    <row r="693" spans="8:9" ht="14.25" x14ac:dyDescent="0.45">
      <c r="H693"/>
      <c r="I693"/>
    </row>
    <row r="694" spans="8:9" ht="14.25" x14ac:dyDescent="0.45">
      <c r="H694"/>
      <c r="I694"/>
    </row>
    <row r="695" spans="8:9" ht="14.25" x14ac:dyDescent="0.45">
      <c r="H695"/>
      <c r="I695"/>
    </row>
    <row r="696" spans="8:9" ht="14.25" x14ac:dyDescent="0.45">
      <c r="H696"/>
      <c r="I696"/>
    </row>
    <row r="697" spans="8:9" ht="14.25" x14ac:dyDescent="0.45">
      <c r="H697"/>
      <c r="I697"/>
    </row>
    <row r="698" spans="8:9" ht="14.25" x14ac:dyDescent="0.45">
      <c r="H698"/>
      <c r="I698"/>
    </row>
    <row r="699" spans="8:9" ht="14.25" x14ac:dyDescent="0.45">
      <c r="H699"/>
      <c r="I699"/>
    </row>
    <row r="700" spans="8:9" ht="14.25" x14ac:dyDescent="0.45">
      <c r="H700"/>
      <c r="I700"/>
    </row>
    <row r="701" spans="8:9" ht="14.25" x14ac:dyDescent="0.45">
      <c r="H701"/>
      <c r="I701"/>
    </row>
    <row r="702" spans="8:9" ht="14.25" x14ac:dyDescent="0.45">
      <c r="H702"/>
      <c r="I702"/>
    </row>
    <row r="703" spans="8:9" ht="14.25" x14ac:dyDescent="0.45">
      <c r="H703"/>
      <c r="I703"/>
    </row>
    <row r="704" spans="8:9" ht="14.25" x14ac:dyDescent="0.45">
      <c r="H704"/>
      <c r="I704"/>
    </row>
    <row r="705" spans="8:9" ht="14.25" x14ac:dyDescent="0.45">
      <c r="H705"/>
      <c r="I705"/>
    </row>
    <row r="706" spans="8:9" ht="14.25" x14ac:dyDescent="0.45">
      <c r="H706"/>
      <c r="I706"/>
    </row>
    <row r="707" spans="8:9" ht="14.25" x14ac:dyDescent="0.45">
      <c r="H707"/>
      <c r="I707"/>
    </row>
    <row r="708" spans="8:9" ht="14.25" x14ac:dyDescent="0.45">
      <c r="H708"/>
      <c r="I708"/>
    </row>
    <row r="709" spans="8:9" ht="14.25" x14ac:dyDescent="0.45">
      <c r="H709"/>
      <c r="I709"/>
    </row>
    <row r="710" spans="8:9" ht="14.25" x14ac:dyDescent="0.45">
      <c r="H710"/>
      <c r="I710"/>
    </row>
    <row r="711" spans="8:9" ht="14.25" x14ac:dyDescent="0.45">
      <c r="H711"/>
      <c r="I711"/>
    </row>
    <row r="712" spans="8:9" ht="14.25" x14ac:dyDescent="0.45">
      <c r="H712"/>
      <c r="I712"/>
    </row>
    <row r="713" spans="8:9" ht="14.25" x14ac:dyDescent="0.45">
      <c r="H713"/>
      <c r="I713"/>
    </row>
    <row r="714" spans="8:9" ht="14.25" x14ac:dyDescent="0.45">
      <c r="H714"/>
      <c r="I714"/>
    </row>
    <row r="715" spans="8:9" ht="14.25" x14ac:dyDescent="0.45">
      <c r="H715"/>
      <c r="I715"/>
    </row>
    <row r="716" spans="8:9" ht="14.25" x14ac:dyDescent="0.45">
      <c r="H716"/>
      <c r="I716"/>
    </row>
    <row r="717" spans="8:9" ht="14.25" x14ac:dyDescent="0.45">
      <c r="H717"/>
      <c r="I717"/>
    </row>
    <row r="718" spans="8:9" ht="14.25" x14ac:dyDescent="0.45">
      <c r="H718"/>
      <c r="I718"/>
    </row>
    <row r="719" spans="8:9" ht="14.25" x14ac:dyDescent="0.45">
      <c r="H719"/>
      <c r="I719"/>
    </row>
    <row r="720" spans="8:9" ht="14.25" x14ac:dyDescent="0.45">
      <c r="H720"/>
      <c r="I720"/>
    </row>
    <row r="721" spans="8:9" ht="14.25" x14ac:dyDescent="0.45">
      <c r="H721"/>
      <c r="I721"/>
    </row>
    <row r="722" spans="8:9" ht="14.25" x14ac:dyDescent="0.45">
      <c r="H722"/>
      <c r="I722"/>
    </row>
    <row r="723" spans="8:9" ht="14.25" x14ac:dyDescent="0.45">
      <c r="H723"/>
      <c r="I723"/>
    </row>
    <row r="724" spans="8:9" ht="14.25" x14ac:dyDescent="0.45">
      <c r="H724"/>
      <c r="I724"/>
    </row>
    <row r="725" spans="8:9" ht="14.25" x14ac:dyDescent="0.45">
      <c r="H725"/>
      <c r="I725"/>
    </row>
    <row r="726" spans="8:9" ht="14.25" x14ac:dyDescent="0.45">
      <c r="H726"/>
      <c r="I726"/>
    </row>
    <row r="727" spans="8:9" ht="14.25" x14ac:dyDescent="0.45">
      <c r="H727"/>
      <c r="I727"/>
    </row>
    <row r="728" spans="8:9" ht="14.25" x14ac:dyDescent="0.45">
      <c r="H728"/>
      <c r="I728"/>
    </row>
    <row r="729" spans="8:9" ht="14.25" x14ac:dyDescent="0.45">
      <c r="H729"/>
      <c r="I729"/>
    </row>
    <row r="730" spans="8:9" ht="14.25" x14ac:dyDescent="0.45">
      <c r="H730"/>
      <c r="I730"/>
    </row>
    <row r="731" spans="8:9" ht="14.25" x14ac:dyDescent="0.45">
      <c r="H731"/>
      <c r="I731"/>
    </row>
    <row r="732" spans="8:9" ht="14.25" x14ac:dyDescent="0.45">
      <c r="H732"/>
      <c r="I732"/>
    </row>
    <row r="733" spans="8:9" ht="14.25" x14ac:dyDescent="0.45">
      <c r="H733"/>
      <c r="I733"/>
    </row>
    <row r="734" spans="8:9" ht="14.25" x14ac:dyDescent="0.45">
      <c r="H734"/>
      <c r="I734"/>
    </row>
    <row r="735" spans="8:9" ht="14.25" x14ac:dyDescent="0.45">
      <c r="H735"/>
      <c r="I735"/>
    </row>
    <row r="736" spans="8:9" ht="14.25" x14ac:dyDescent="0.45">
      <c r="H736"/>
      <c r="I736"/>
    </row>
    <row r="737" spans="8:9" ht="14.25" x14ac:dyDescent="0.45">
      <c r="H737"/>
      <c r="I737"/>
    </row>
    <row r="738" spans="8:9" ht="14.25" x14ac:dyDescent="0.45">
      <c r="H738"/>
      <c r="I738"/>
    </row>
    <row r="739" spans="8:9" ht="14.25" x14ac:dyDescent="0.45">
      <c r="H739"/>
      <c r="I739"/>
    </row>
    <row r="740" spans="8:9" ht="14.25" x14ac:dyDescent="0.45">
      <c r="H740"/>
      <c r="I740"/>
    </row>
    <row r="741" spans="8:9" ht="14.25" x14ac:dyDescent="0.45">
      <c r="H741"/>
      <c r="I741"/>
    </row>
    <row r="742" spans="8:9" ht="14.25" x14ac:dyDescent="0.45">
      <c r="H742"/>
      <c r="I742"/>
    </row>
    <row r="743" spans="8:9" ht="14.25" x14ac:dyDescent="0.45">
      <c r="H743"/>
      <c r="I743"/>
    </row>
    <row r="744" spans="8:9" ht="14.25" x14ac:dyDescent="0.45">
      <c r="H744"/>
      <c r="I744"/>
    </row>
    <row r="745" spans="8:9" ht="14.25" x14ac:dyDescent="0.45">
      <c r="H745"/>
      <c r="I745"/>
    </row>
    <row r="746" spans="8:9" ht="14.25" x14ac:dyDescent="0.45">
      <c r="H746"/>
      <c r="I746"/>
    </row>
    <row r="747" spans="8:9" ht="14.25" x14ac:dyDescent="0.45">
      <c r="H747"/>
      <c r="I747"/>
    </row>
    <row r="748" spans="8:9" ht="14.25" x14ac:dyDescent="0.45">
      <c r="H748"/>
      <c r="I748"/>
    </row>
    <row r="749" spans="8:9" ht="14.25" x14ac:dyDescent="0.45">
      <c r="H749"/>
      <c r="I749"/>
    </row>
    <row r="750" spans="8:9" ht="14.25" x14ac:dyDescent="0.45">
      <c r="H750"/>
      <c r="I750"/>
    </row>
    <row r="751" spans="8:9" ht="14.25" x14ac:dyDescent="0.45">
      <c r="H751"/>
      <c r="I751"/>
    </row>
    <row r="752" spans="8:9" ht="14.25" x14ac:dyDescent="0.45">
      <c r="H752"/>
      <c r="I752"/>
    </row>
    <row r="753" spans="8:9" ht="14.25" x14ac:dyDescent="0.45">
      <c r="H753"/>
      <c r="I753"/>
    </row>
    <row r="754" spans="8:9" ht="14.25" x14ac:dyDescent="0.45">
      <c r="H754"/>
      <c r="I754"/>
    </row>
    <row r="755" spans="8:9" ht="14.25" x14ac:dyDescent="0.45">
      <c r="H755"/>
      <c r="I755"/>
    </row>
    <row r="756" spans="8:9" ht="14.25" x14ac:dyDescent="0.45">
      <c r="H756"/>
      <c r="I756"/>
    </row>
    <row r="757" spans="8:9" ht="14.25" x14ac:dyDescent="0.45">
      <c r="H757"/>
      <c r="I757"/>
    </row>
    <row r="758" spans="8:9" ht="14.25" x14ac:dyDescent="0.45">
      <c r="H758"/>
      <c r="I758"/>
    </row>
    <row r="759" spans="8:9" ht="14.25" x14ac:dyDescent="0.45">
      <c r="H759"/>
      <c r="I759"/>
    </row>
    <row r="760" spans="8:9" ht="14.25" x14ac:dyDescent="0.45">
      <c r="H760"/>
      <c r="I760"/>
    </row>
    <row r="761" spans="8:9" ht="14.25" x14ac:dyDescent="0.45">
      <c r="H761"/>
      <c r="I761"/>
    </row>
    <row r="762" spans="8:9" ht="14.25" x14ac:dyDescent="0.45">
      <c r="H762"/>
      <c r="I762"/>
    </row>
    <row r="763" spans="8:9" ht="14.25" x14ac:dyDescent="0.45">
      <c r="H763"/>
      <c r="I763"/>
    </row>
    <row r="764" spans="8:9" ht="14.25" x14ac:dyDescent="0.45">
      <c r="H764"/>
      <c r="I764"/>
    </row>
    <row r="765" spans="8:9" ht="14.25" x14ac:dyDescent="0.45">
      <c r="H765"/>
      <c r="I765"/>
    </row>
    <row r="766" spans="8:9" ht="14.25" x14ac:dyDescent="0.45">
      <c r="H766"/>
      <c r="I766"/>
    </row>
    <row r="767" spans="8:9" ht="14.25" x14ac:dyDescent="0.45">
      <c r="H767"/>
      <c r="I767"/>
    </row>
    <row r="768" spans="8:9" ht="14.25" x14ac:dyDescent="0.45">
      <c r="H768"/>
      <c r="I768"/>
    </row>
    <row r="769" spans="8:9" ht="14.25" x14ac:dyDescent="0.45">
      <c r="H769"/>
      <c r="I769"/>
    </row>
    <row r="770" spans="8:9" ht="14.25" x14ac:dyDescent="0.45">
      <c r="H770"/>
      <c r="I770"/>
    </row>
    <row r="771" spans="8:9" ht="14.25" x14ac:dyDescent="0.45">
      <c r="H771"/>
      <c r="I771"/>
    </row>
    <row r="772" spans="8:9" ht="14.25" x14ac:dyDescent="0.45">
      <c r="H772"/>
      <c r="I772"/>
    </row>
    <row r="773" spans="8:9" ht="14.25" x14ac:dyDescent="0.45">
      <c r="H773"/>
      <c r="I773"/>
    </row>
    <row r="774" spans="8:9" ht="14.25" x14ac:dyDescent="0.45">
      <c r="H774"/>
      <c r="I774"/>
    </row>
    <row r="775" spans="8:9" ht="14.25" x14ac:dyDescent="0.45">
      <c r="H775"/>
      <c r="I775"/>
    </row>
    <row r="776" spans="8:9" ht="14.25" x14ac:dyDescent="0.45">
      <c r="H776"/>
      <c r="I776"/>
    </row>
    <row r="777" spans="8:9" ht="14.25" x14ac:dyDescent="0.45">
      <c r="H777"/>
      <c r="I777"/>
    </row>
    <row r="778" spans="8:9" ht="14.25" x14ac:dyDescent="0.45">
      <c r="H778"/>
      <c r="I778"/>
    </row>
    <row r="779" spans="8:9" ht="14.25" x14ac:dyDescent="0.45">
      <c r="H779"/>
      <c r="I779"/>
    </row>
    <row r="780" spans="8:9" ht="14.25" x14ac:dyDescent="0.45">
      <c r="H780"/>
      <c r="I780"/>
    </row>
    <row r="781" spans="8:9" ht="14.25" x14ac:dyDescent="0.45">
      <c r="H781"/>
      <c r="I781"/>
    </row>
    <row r="782" spans="8:9" ht="14.25" x14ac:dyDescent="0.45">
      <c r="H782"/>
      <c r="I782"/>
    </row>
    <row r="783" spans="8:9" ht="14.25" x14ac:dyDescent="0.45">
      <c r="H783"/>
      <c r="I783"/>
    </row>
    <row r="784" spans="8:9" ht="14.25" x14ac:dyDescent="0.45">
      <c r="H784"/>
      <c r="I784"/>
    </row>
    <row r="785" spans="8:9" ht="14.25" x14ac:dyDescent="0.45">
      <c r="H785"/>
      <c r="I785"/>
    </row>
    <row r="786" spans="8:9" ht="14.25" x14ac:dyDescent="0.45">
      <c r="H786"/>
      <c r="I786"/>
    </row>
    <row r="787" spans="8:9" ht="14.25" x14ac:dyDescent="0.45">
      <c r="H787"/>
      <c r="I787"/>
    </row>
    <row r="788" spans="8:9" ht="14.25" x14ac:dyDescent="0.45">
      <c r="H788"/>
      <c r="I788"/>
    </row>
    <row r="789" spans="8:9" ht="14.25" x14ac:dyDescent="0.45">
      <c r="H789"/>
      <c r="I789"/>
    </row>
    <row r="790" spans="8:9" ht="14.25" x14ac:dyDescent="0.45">
      <c r="H790"/>
      <c r="I790"/>
    </row>
    <row r="791" spans="8:9" ht="14.25" x14ac:dyDescent="0.45">
      <c r="H791"/>
      <c r="I791"/>
    </row>
    <row r="792" spans="8:9" ht="14.25" x14ac:dyDescent="0.45">
      <c r="H792"/>
      <c r="I792"/>
    </row>
    <row r="793" spans="8:9" ht="14.25" x14ac:dyDescent="0.45">
      <c r="H793"/>
      <c r="I793"/>
    </row>
    <row r="794" spans="8:9" ht="14.25" x14ac:dyDescent="0.45">
      <c r="H794"/>
      <c r="I794"/>
    </row>
    <row r="795" spans="8:9" ht="14.25" x14ac:dyDescent="0.45">
      <c r="H795"/>
      <c r="I795"/>
    </row>
    <row r="796" spans="8:9" ht="14.25" x14ac:dyDescent="0.45">
      <c r="H796"/>
      <c r="I796"/>
    </row>
    <row r="797" spans="8:9" ht="14.25" x14ac:dyDescent="0.45">
      <c r="H797"/>
      <c r="I797"/>
    </row>
    <row r="798" spans="8:9" ht="14.25" x14ac:dyDescent="0.45">
      <c r="H798"/>
      <c r="I798"/>
    </row>
    <row r="799" spans="8:9" ht="14.25" x14ac:dyDescent="0.45">
      <c r="H799"/>
      <c r="I799"/>
    </row>
    <row r="800" spans="8:9" ht="14.25" x14ac:dyDescent="0.45">
      <c r="H800"/>
      <c r="I800"/>
    </row>
    <row r="801" spans="8:9" ht="14.25" x14ac:dyDescent="0.45">
      <c r="H801"/>
      <c r="I801"/>
    </row>
    <row r="802" spans="8:9" ht="14.25" x14ac:dyDescent="0.45">
      <c r="H802"/>
      <c r="I802"/>
    </row>
    <row r="803" spans="8:9" ht="14.25" x14ac:dyDescent="0.45">
      <c r="H803"/>
      <c r="I803"/>
    </row>
    <row r="804" spans="8:9" ht="14.25" x14ac:dyDescent="0.45">
      <c r="H804"/>
      <c r="I804"/>
    </row>
    <row r="805" spans="8:9" ht="14.25" x14ac:dyDescent="0.45">
      <c r="H805"/>
      <c r="I805"/>
    </row>
    <row r="806" spans="8:9" ht="14.25" x14ac:dyDescent="0.45">
      <c r="H806"/>
      <c r="I806"/>
    </row>
    <row r="807" spans="8:9" ht="14.25" x14ac:dyDescent="0.45">
      <c r="H807"/>
      <c r="I807"/>
    </row>
    <row r="808" spans="8:9" ht="14.25" x14ac:dyDescent="0.45">
      <c r="H808"/>
      <c r="I808"/>
    </row>
    <row r="809" spans="8:9" ht="14.25" x14ac:dyDescent="0.45">
      <c r="H809"/>
      <c r="I809"/>
    </row>
    <row r="810" spans="8:9" ht="14.25" x14ac:dyDescent="0.45">
      <c r="H810"/>
      <c r="I810"/>
    </row>
    <row r="811" spans="8:9" ht="14.25" x14ac:dyDescent="0.45">
      <c r="H811"/>
      <c r="I811"/>
    </row>
    <row r="812" spans="8:9" ht="14.25" x14ac:dyDescent="0.45">
      <c r="H812"/>
      <c r="I812"/>
    </row>
    <row r="813" spans="8:9" ht="14.25" x14ac:dyDescent="0.45">
      <c r="H813"/>
      <c r="I813"/>
    </row>
    <row r="814" spans="8:9" ht="14.25" x14ac:dyDescent="0.45">
      <c r="H814"/>
      <c r="I814"/>
    </row>
    <row r="815" spans="8:9" ht="14.25" x14ac:dyDescent="0.45">
      <c r="H815"/>
      <c r="I815"/>
    </row>
    <row r="816" spans="8:9" ht="14.25" x14ac:dyDescent="0.45">
      <c r="H816"/>
      <c r="I816"/>
    </row>
    <row r="817" spans="8:9" ht="14.25" x14ac:dyDescent="0.45">
      <c r="H817"/>
      <c r="I817"/>
    </row>
    <row r="818" spans="8:9" ht="14.25" x14ac:dyDescent="0.45">
      <c r="H818"/>
      <c r="I818"/>
    </row>
    <row r="819" spans="8:9" ht="14.25" x14ac:dyDescent="0.45">
      <c r="H819"/>
      <c r="I819"/>
    </row>
    <row r="820" spans="8:9" ht="14.25" x14ac:dyDescent="0.45">
      <c r="H820"/>
      <c r="I820"/>
    </row>
    <row r="821" spans="8:9" ht="14.25" x14ac:dyDescent="0.45">
      <c r="H821"/>
      <c r="I821"/>
    </row>
    <row r="822" spans="8:9" ht="14.25" x14ac:dyDescent="0.45">
      <c r="H822"/>
      <c r="I822"/>
    </row>
    <row r="823" spans="8:9" ht="14.25" x14ac:dyDescent="0.45">
      <c r="H823"/>
      <c r="I823"/>
    </row>
    <row r="824" spans="8:9" ht="14.25" x14ac:dyDescent="0.45">
      <c r="H824"/>
      <c r="I824"/>
    </row>
    <row r="825" spans="8:9" ht="14.25" x14ac:dyDescent="0.45">
      <c r="H825"/>
      <c r="I825"/>
    </row>
    <row r="826" spans="8:9" ht="14.25" x14ac:dyDescent="0.45">
      <c r="H826"/>
      <c r="I826"/>
    </row>
    <row r="827" spans="8:9" ht="14.25" x14ac:dyDescent="0.45">
      <c r="H827"/>
      <c r="I827"/>
    </row>
    <row r="828" spans="8:9" ht="14.25" x14ac:dyDescent="0.45">
      <c r="H828"/>
      <c r="I828"/>
    </row>
    <row r="829" spans="8:9" ht="14.25" x14ac:dyDescent="0.45">
      <c r="H829"/>
      <c r="I829"/>
    </row>
    <row r="830" spans="8:9" ht="14.25" x14ac:dyDescent="0.45">
      <c r="H830"/>
      <c r="I830"/>
    </row>
    <row r="831" spans="8:9" ht="14.25" x14ac:dyDescent="0.45">
      <c r="H831"/>
      <c r="I831"/>
    </row>
    <row r="832" spans="8:9" ht="14.25" x14ac:dyDescent="0.45">
      <c r="H832"/>
      <c r="I832"/>
    </row>
    <row r="833" spans="8:9" ht="14.25" x14ac:dyDescent="0.45">
      <c r="H833"/>
      <c r="I833"/>
    </row>
    <row r="834" spans="8:9" ht="14.25" x14ac:dyDescent="0.45">
      <c r="H834"/>
      <c r="I834"/>
    </row>
    <row r="835" spans="8:9" ht="14.25" x14ac:dyDescent="0.45">
      <c r="H835"/>
      <c r="I835"/>
    </row>
    <row r="836" spans="8:9" ht="14.25" x14ac:dyDescent="0.45">
      <c r="H836"/>
      <c r="I836"/>
    </row>
    <row r="837" spans="8:9" ht="14.25" x14ac:dyDescent="0.45">
      <c r="H837"/>
      <c r="I837"/>
    </row>
    <row r="838" spans="8:9" ht="14.25" x14ac:dyDescent="0.45">
      <c r="H838"/>
      <c r="I838"/>
    </row>
    <row r="839" spans="8:9" ht="14.25" x14ac:dyDescent="0.45">
      <c r="H839"/>
      <c r="I839"/>
    </row>
    <row r="840" spans="8:9" ht="14.25" x14ac:dyDescent="0.45">
      <c r="H840"/>
      <c r="I840"/>
    </row>
    <row r="841" spans="8:9" ht="14.25" x14ac:dyDescent="0.45">
      <c r="H841"/>
      <c r="I841"/>
    </row>
    <row r="842" spans="8:9" ht="14.25" x14ac:dyDescent="0.45">
      <c r="H842"/>
      <c r="I842"/>
    </row>
    <row r="843" spans="8:9" ht="14.25" x14ac:dyDescent="0.45">
      <c r="H843"/>
      <c r="I843"/>
    </row>
    <row r="844" spans="8:9" ht="14.25" x14ac:dyDescent="0.45">
      <c r="H844"/>
      <c r="I844"/>
    </row>
    <row r="845" spans="8:9" ht="14.25" x14ac:dyDescent="0.45">
      <c r="H845"/>
      <c r="I845"/>
    </row>
    <row r="846" spans="8:9" ht="14.25" x14ac:dyDescent="0.45">
      <c r="H846"/>
      <c r="I846"/>
    </row>
    <row r="847" spans="8:9" ht="14.25" x14ac:dyDescent="0.45">
      <c r="H847"/>
      <c r="I847"/>
    </row>
    <row r="848" spans="8:9" ht="14.25" x14ac:dyDescent="0.45">
      <c r="H848"/>
      <c r="I848"/>
    </row>
    <row r="849" spans="8:9" ht="14.25" x14ac:dyDescent="0.45">
      <c r="H849"/>
      <c r="I849"/>
    </row>
    <row r="850" spans="8:9" ht="14.25" x14ac:dyDescent="0.45">
      <c r="H850"/>
      <c r="I850"/>
    </row>
    <row r="851" spans="8:9" ht="14.25" x14ac:dyDescent="0.45">
      <c r="H851"/>
      <c r="I851"/>
    </row>
    <row r="852" spans="8:9" ht="14.25" x14ac:dyDescent="0.45">
      <c r="H852"/>
      <c r="I852"/>
    </row>
    <row r="853" spans="8:9" ht="14.25" x14ac:dyDescent="0.45">
      <c r="H853"/>
      <c r="I853"/>
    </row>
    <row r="854" spans="8:9" ht="14.25" x14ac:dyDescent="0.45">
      <c r="H854"/>
      <c r="I854"/>
    </row>
    <row r="855" spans="8:9" ht="14.25" x14ac:dyDescent="0.45">
      <c r="H855"/>
      <c r="I855"/>
    </row>
    <row r="856" spans="8:9" ht="14.25" x14ac:dyDescent="0.45">
      <c r="H856"/>
      <c r="I856"/>
    </row>
    <row r="857" spans="8:9" ht="14.25" x14ac:dyDescent="0.45">
      <c r="H857"/>
      <c r="I857"/>
    </row>
    <row r="858" spans="8:9" ht="14.25" x14ac:dyDescent="0.45">
      <c r="H858"/>
      <c r="I858"/>
    </row>
    <row r="859" spans="8:9" ht="14.25" x14ac:dyDescent="0.45">
      <c r="H859"/>
      <c r="I859"/>
    </row>
    <row r="860" spans="8:9" ht="14.25" x14ac:dyDescent="0.45">
      <c r="H860"/>
      <c r="I860"/>
    </row>
    <row r="861" spans="8:9" ht="14.25" x14ac:dyDescent="0.45">
      <c r="H861"/>
      <c r="I861"/>
    </row>
    <row r="862" spans="8:9" ht="14.25" x14ac:dyDescent="0.45">
      <c r="H862"/>
      <c r="I862"/>
    </row>
    <row r="863" spans="8:9" ht="14.25" x14ac:dyDescent="0.45">
      <c r="H863"/>
      <c r="I863"/>
    </row>
    <row r="864" spans="8:9" ht="14.25" x14ac:dyDescent="0.45">
      <c r="H864"/>
      <c r="I864"/>
    </row>
    <row r="865" spans="8:9" ht="14.25" x14ac:dyDescent="0.45">
      <c r="H865"/>
      <c r="I865"/>
    </row>
    <row r="866" spans="8:9" ht="14.25" x14ac:dyDescent="0.45">
      <c r="H866"/>
      <c r="I866"/>
    </row>
    <row r="867" spans="8:9" ht="14.25" x14ac:dyDescent="0.45">
      <c r="H867"/>
      <c r="I867"/>
    </row>
    <row r="868" spans="8:9" ht="14.25" x14ac:dyDescent="0.45">
      <c r="H868"/>
      <c r="I868"/>
    </row>
    <row r="869" spans="8:9" ht="14.25" x14ac:dyDescent="0.45">
      <c r="H869"/>
      <c r="I869"/>
    </row>
    <row r="870" spans="8:9" ht="14.25" x14ac:dyDescent="0.45">
      <c r="H870"/>
      <c r="I870"/>
    </row>
    <row r="871" spans="8:9" ht="14.25" x14ac:dyDescent="0.45">
      <c r="H871"/>
      <c r="I871"/>
    </row>
    <row r="872" spans="8:9" ht="14.25" x14ac:dyDescent="0.45">
      <c r="H872"/>
      <c r="I872"/>
    </row>
    <row r="873" spans="8:9" ht="14.25" x14ac:dyDescent="0.45">
      <c r="H873"/>
      <c r="I873"/>
    </row>
    <row r="874" spans="8:9" ht="14.25" x14ac:dyDescent="0.45">
      <c r="H874"/>
      <c r="I874"/>
    </row>
    <row r="875" spans="8:9" ht="14.25" x14ac:dyDescent="0.45">
      <c r="H875"/>
      <c r="I875"/>
    </row>
    <row r="876" spans="8:9" ht="14.25" x14ac:dyDescent="0.45">
      <c r="H876"/>
      <c r="I876"/>
    </row>
    <row r="877" spans="8:9" ht="14.25" x14ac:dyDescent="0.45">
      <c r="H877"/>
      <c r="I877"/>
    </row>
    <row r="878" spans="8:9" ht="14.25" x14ac:dyDescent="0.45">
      <c r="H878"/>
      <c r="I878"/>
    </row>
    <row r="879" spans="8:9" ht="14.25" x14ac:dyDescent="0.45">
      <c r="H879"/>
      <c r="I879"/>
    </row>
    <row r="880" spans="8:9" ht="14.25" x14ac:dyDescent="0.45">
      <c r="H880"/>
      <c r="I880"/>
    </row>
    <row r="881" spans="8:9" ht="14.25" x14ac:dyDescent="0.45">
      <c r="H881"/>
      <c r="I881"/>
    </row>
    <row r="882" spans="8:9" ht="14.25" x14ac:dyDescent="0.45">
      <c r="H882"/>
      <c r="I882"/>
    </row>
    <row r="883" spans="8:9" ht="14.25" x14ac:dyDescent="0.45">
      <c r="H883"/>
      <c r="I883"/>
    </row>
    <row r="884" spans="8:9" ht="14.25" x14ac:dyDescent="0.45">
      <c r="H884"/>
      <c r="I884"/>
    </row>
    <row r="885" spans="8:9" ht="14.25" x14ac:dyDescent="0.45">
      <c r="H885"/>
      <c r="I885"/>
    </row>
    <row r="886" spans="8:9" ht="14.25" x14ac:dyDescent="0.45">
      <c r="H886"/>
      <c r="I886"/>
    </row>
    <row r="887" spans="8:9" ht="14.25" x14ac:dyDescent="0.45">
      <c r="H887"/>
      <c r="I887"/>
    </row>
    <row r="888" spans="8:9" ht="14.25" x14ac:dyDescent="0.45">
      <c r="H888"/>
      <c r="I888"/>
    </row>
    <row r="889" spans="8:9" ht="14.25" x14ac:dyDescent="0.45">
      <c r="H889"/>
      <c r="I889"/>
    </row>
    <row r="890" spans="8:9" ht="14.25" x14ac:dyDescent="0.45">
      <c r="H890"/>
      <c r="I890"/>
    </row>
    <row r="891" spans="8:9" ht="14.25" x14ac:dyDescent="0.45">
      <c r="H891"/>
      <c r="I891"/>
    </row>
    <row r="892" spans="8:9" ht="14.25" x14ac:dyDescent="0.45">
      <c r="H892"/>
      <c r="I892"/>
    </row>
    <row r="893" spans="8:9" ht="14.25" x14ac:dyDescent="0.45">
      <c r="H893"/>
      <c r="I893"/>
    </row>
    <row r="894" spans="8:9" ht="14.25" x14ac:dyDescent="0.45">
      <c r="H894"/>
      <c r="I894"/>
    </row>
    <row r="895" spans="8:9" ht="14.25" x14ac:dyDescent="0.45">
      <c r="H895"/>
      <c r="I895"/>
    </row>
    <row r="896" spans="8:9" ht="14.25" x14ac:dyDescent="0.45">
      <c r="H896"/>
      <c r="I896"/>
    </row>
    <row r="897" spans="8:9" ht="14.25" x14ac:dyDescent="0.45">
      <c r="H897"/>
      <c r="I897"/>
    </row>
    <row r="898" spans="8:9" ht="14.25" x14ac:dyDescent="0.45">
      <c r="H898"/>
      <c r="I898"/>
    </row>
    <row r="899" spans="8:9" ht="14.25" x14ac:dyDescent="0.45">
      <c r="H899"/>
      <c r="I899"/>
    </row>
    <row r="900" spans="8:9" ht="14.25" x14ac:dyDescent="0.45">
      <c r="H900"/>
      <c r="I900"/>
    </row>
    <row r="901" spans="8:9" ht="14.25" x14ac:dyDescent="0.45">
      <c r="H901"/>
      <c r="I901"/>
    </row>
    <row r="902" spans="8:9" ht="14.25" x14ac:dyDescent="0.45">
      <c r="H902"/>
      <c r="I902"/>
    </row>
    <row r="903" spans="8:9" ht="14.25" x14ac:dyDescent="0.45">
      <c r="H903"/>
      <c r="I903"/>
    </row>
    <row r="904" spans="8:9" ht="14.25" x14ac:dyDescent="0.45">
      <c r="H904"/>
      <c r="I904"/>
    </row>
    <row r="905" spans="8:9" ht="14.25" x14ac:dyDescent="0.45">
      <c r="H905"/>
      <c r="I905"/>
    </row>
    <row r="906" spans="8:9" ht="14.25" x14ac:dyDescent="0.45">
      <c r="H906"/>
      <c r="I906"/>
    </row>
    <row r="907" spans="8:9" ht="14.25" x14ac:dyDescent="0.45">
      <c r="H907"/>
      <c r="I907"/>
    </row>
    <row r="908" spans="8:9" ht="14.25" x14ac:dyDescent="0.45">
      <c r="H908"/>
      <c r="I908"/>
    </row>
    <row r="909" spans="8:9" ht="14.25" x14ac:dyDescent="0.45">
      <c r="H909"/>
      <c r="I909"/>
    </row>
    <row r="910" spans="8:9" ht="14.25" x14ac:dyDescent="0.45">
      <c r="H910"/>
      <c r="I910"/>
    </row>
    <row r="911" spans="8:9" ht="14.25" x14ac:dyDescent="0.45">
      <c r="H911"/>
      <c r="I911"/>
    </row>
    <row r="912" spans="8:9" ht="14.25" x14ac:dyDescent="0.45">
      <c r="H912"/>
      <c r="I912"/>
    </row>
    <row r="913" spans="8:9" ht="14.25" x14ac:dyDescent="0.45">
      <c r="H913"/>
      <c r="I913"/>
    </row>
    <row r="914" spans="8:9" ht="14.25" x14ac:dyDescent="0.45">
      <c r="H914"/>
      <c r="I914"/>
    </row>
    <row r="915" spans="8:9" ht="14.25" x14ac:dyDescent="0.45">
      <c r="H915"/>
      <c r="I915"/>
    </row>
    <row r="916" spans="8:9" ht="14.25" x14ac:dyDescent="0.45">
      <c r="H916"/>
      <c r="I916"/>
    </row>
    <row r="917" spans="8:9" ht="14.25" x14ac:dyDescent="0.45">
      <c r="H917"/>
      <c r="I917"/>
    </row>
    <row r="918" spans="8:9" ht="14.25" x14ac:dyDescent="0.45">
      <c r="H918"/>
      <c r="I918"/>
    </row>
    <row r="919" spans="8:9" ht="14.25" x14ac:dyDescent="0.45">
      <c r="H919"/>
      <c r="I919"/>
    </row>
    <row r="920" spans="8:9" ht="14.25" x14ac:dyDescent="0.45">
      <c r="H920"/>
      <c r="I920"/>
    </row>
    <row r="921" spans="8:9" ht="14.25" x14ac:dyDescent="0.45">
      <c r="H921"/>
      <c r="I921"/>
    </row>
    <row r="922" spans="8:9" ht="14.25" x14ac:dyDescent="0.45">
      <c r="H922"/>
      <c r="I922"/>
    </row>
    <row r="923" spans="8:9" ht="14.25" x14ac:dyDescent="0.45">
      <c r="H923"/>
      <c r="I923"/>
    </row>
    <row r="924" spans="8:9" ht="14.25" x14ac:dyDescent="0.45">
      <c r="H924"/>
      <c r="I924"/>
    </row>
    <row r="925" spans="8:9" ht="14.25" x14ac:dyDescent="0.45">
      <c r="H925"/>
      <c r="I925"/>
    </row>
    <row r="926" spans="8:9" ht="14.25" x14ac:dyDescent="0.45">
      <c r="H926"/>
      <c r="I926"/>
    </row>
    <row r="927" spans="8:9" ht="14.25" x14ac:dyDescent="0.45">
      <c r="H927"/>
      <c r="I927"/>
    </row>
    <row r="928" spans="8:9" ht="14.25" x14ac:dyDescent="0.45">
      <c r="H928"/>
      <c r="I928"/>
    </row>
    <row r="929" spans="8:9" ht="14.25" x14ac:dyDescent="0.45">
      <c r="H929"/>
      <c r="I929"/>
    </row>
    <row r="930" spans="8:9" ht="14.25" x14ac:dyDescent="0.45">
      <c r="H930"/>
      <c r="I930"/>
    </row>
    <row r="931" spans="8:9" ht="14.25" x14ac:dyDescent="0.45">
      <c r="H931"/>
      <c r="I931"/>
    </row>
    <row r="932" spans="8:9" ht="14.25" x14ac:dyDescent="0.45">
      <c r="H932"/>
      <c r="I932"/>
    </row>
    <row r="933" spans="8:9" ht="14.25" x14ac:dyDescent="0.45">
      <c r="H933"/>
      <c r="I933"/>
    </row>
    <row r="934" spans="8:9" ht="14.25" x14ac:dyDescent="0.45">
      <c r="H934"/>
      <c r="I934"/>
    </row>
    <row r="935" spans="8:9" ht="14.25" x14ac:dyDescent="0.45">
      <c r="H935"/>
      <c r="I935"/>
    </row>
    <row r="936" spans="8:9" ht="14.25" x14ac:dyDescent="0.45">
      <c r="H936"/>
      <c r="I936"/>
    </row>
    <row r="937" spans="8:9" ht="14.25" x14ac:dyDescent="0.45">
      <c r="H937"/>
      <c r="I937"/>
    </row>
    <row r="938" spans="8:9" ht="14.25" x14ac:dyDescent="0.45">
      <c r="H938"/>
      <c r="I938"/>
    </row>
    <row r="939" spans="8:9" ht="14.25" x14ac:dyDescent="0.45">
      <c r="H939"/>
      <c r="I939"/>
    </row>
    <row r="940" spans="8:9" ht="14.25" x14ac:dyDescent="0.45">
      <c r="H940"/>
      <c r="I940"/>
    </row>
    <row r="941" spans="8:9" ht="14.25" x14ac:dyDescent="0.45">
      <c r="H941"/>
      <c r="I941"/>
    </row>
    <row r="942" spans="8:9" ht="14.25" x14ac:dyDescent="0.45">
      <c r="H942"/>
      <c r="I942"/>
    </row>
    <row r="943" spans="8:9" ht="14.25" x14ac:dyDescent="0.45">
      <c r="H943"/>
      <c r="I943"/>
    </row>
    <row r="944" spans="8:9" ht="14.25" x14ac:dyDescent="0.45">
      <c r="H944"/>
      <c r="I944"/>
    </row>
    <row r="945" spans="8:9" ht="14.25" x14ac:dyDescent="0.45">
      <c r="H945"/>
      <c r="I945"/>
    </row>
    <row r="946" spans="8:9" ht="14.25" x14ac:dyDescent="0.45">
      <c r="H946"/>
      <c r="I946"/>
    </row>
    <row r="947" spans="8:9" ht="14.25" x14ac:dyDescent="0.45">
      <c r="H947"/>
      <c r="I947"/>
    </row>
    <row r="948" spans="8:9" ht="14.25" x14ac:dyDescent="0.45">
      <c r="H948"/>
      <c r="I948"/>
    </row>
    <row r="949" spans="8:9" ht="14.25" x14ac:dyDescent="0.45">
      <c r="H949"/>
      <c r="I949"/>
    </row>
    <row r="950" spans="8:9" ht="14.25" x14ac:dyDescent="0.45">
      <c r="H950"/>
      <c r="I950"/>
    </row>
    <row r="951" spans="8:9" ht="14.25" x14ac:dyDescent="0.45">
      <c r="H951"/>
      <c r="I951"/>
    </row>
    <row r="952" spans="8:9" ht="14.25" x14ac:dyDescent="0.45">
      <c r="H952"/>
      <c r="I952"/>
    </row>
    <row r="953" spans="8:9" ht="14.25" x14ac:dyDescent="0.45">
      <c r="H953"/>
      <c r="I953"/>
    </row>
    <row r="954" spans="8:9" ht="14.25" x14ac:dyDescent="0.45">
      <c r="H954"/>
      <c r="I954"/>
    </row>
    <row r="955" spans="8:9" ht="14.25" x14ac:dyDescent="0.45">
      <c r="H955"/>
      <c r="I955"/>
    </row>
    <row r="956" spans="8:9" ht="14.25" x14ac:dyDescent="0.45">
      <c r="H956"/>
      <c r="I956"/>
    </row>
    <row r="957" spans="8:9" ht="14.25" x14ac:dyDescent="0.45">
      <c r="H957"/>
      <c r="I957"/>
    </row>
    <row r="958" spans="8:9" ht="14.25" x14ac:dyDescent="0.45">
      <c r="H958"/>
      <c r="I958"/>
    </row>
    <row r="959" spans="8:9" ht="14.25" x14ac:dyDescent="0.45">
      <c r="H959"/>
      <c r="I959"/>
    </row>
    <row r="960" spans="8:9" ht="14.25" x14ac:dyDescent="0.45">
      <c r="H960"/>
      <c r="I960"/>
    </row>
    <row r="961" spans="8:9" ht="14.25" x14ac:dyDescent="0.45">
      <c r="H961"/>
      <c r="I961"/>
    </row>
    <row r="962" spans="8:9" ht="14.25" x14ac:dyDescent="0.45">
      <c r="H962"/>
      <c r="I962"/>
    </row>
    <row r="963" spans="8:9" ht="14.25" x14ac:dyDescent="0.45">
      <c r="H963"/>
      <c r="I963"/>
    </row>
    <row r="964" spans="8:9" ht="14.25" x14ac:dyDescent="0.45">
      <c r="H964"/>
      <c r="I964"/>
    </row>
    <row r="965" spans="8:9" ht="14.25" x14ac:dyDescent="0.45">
      <c r="H965"/>
      <c r="I965"/>
    </row>
    <row r="966" spans="8:9" ht="14.25" x14ac:dyDescent="0.45">
      <c r="H966"/>
      <c r="I966"/>
    </row>
    <row r="967" spans="8:9" ht="14.25" x14ac:dyDescent="0.45">
      <c r="H967"/>
      <c r="I967"/>
    </row>
    <row r="968" spans="8:9" ht="14.25" x14ac:dyDescent="0.45">
      <c r="H968"/>
      <c r="I968"/>
    </row>
    <row r="969" spans="8:9" ht="14.25" x14ac:dyDescent="0.45">
      <c r="H969"/>
      <c r="I969"/>
    </row>
    <row r="970" spans="8:9" ht="14.25" x14ac:dyDescent="0.45">
      <c r="H970"/>
      <c r="I970"/>
    </row>
    <row r="971" spans="8:9" ht="14.25" x14ac:dyDescent="0.45">
      <c r="H971"/>
      <c r="I971"/>
    </row>
    <row r="972" spans="8:9" ht="14.25" x14ac:dyDescent="0.45">
      <c r="H972"/>
      <c r="I972"/>
    </row>
    <row r="973" spans="8:9" ht="14.25" x14ac:dyDescent="0.45">
      <c r="H973"/>
      <c r="I973"/>
    </row>
    <row r="974" spans="8:9" ht="14.25" x14ac:dyDescent="0.45">
      <c r="H974"/>
      <c r="I974"/>
    </row>
    <row r="975" spans="8:9" ht="14.25" x14ac:dyDescent="0.45">
      <c r="H975"/>
      <c r="I975"/>
    </row>
    <row r="976" spans="8:9" ht="14.25" x14ac:dyDescent="0.45">
      <c r="H976"/>
      <c r="I976"/>
    </row>
    <row r="977" spans="8:9" ht="14.25" x14ac:dyDescent="0.45">
      <c r="H977"/>
      <c r="I977"/>
    </row>
    <row r="978" spans="8:9" ht="14.25" x14ac:dyDescent="0.45">
      <c r="H978"/>
      <c r="I978"/>
    </row>
    <row r="979" spans="8:9" ht="14.25" x14ac:dyDescent="0.45">
      <c r="H979"/>
      <c r="I979"/>
    </row>
    <row r="980" spans="8:9" ht="14.25" x14ac:dyDescent="0.45">
      <c r="H980"/>
      <c r="I980"/>
    </row>
    <row r="981" spans="8:9" ht="14.25" x14ac:dyDescent="0.45">
      <c r="H981"/>
      <c r="I981"/>
    </row>
    <row r="982" spans="8:9" ht="14.25" x14ac:dyDescent="0.45">
      <c r="H982"/>
      <c r="I982"/>
    </row>
    <row r="983" spans="8:9" ht="14.25" x14ac:dyDescent="0.45">
      <c r="H983"/>
      <c r="I983"/>
    </row>
    <row r="984" spans="8:9" ht="14.25" x14ac:dyDescent="0.45">
      <c r="H984"/>
      <c r="I984"/>
    </row>
    <row r="985" spans="8:9" ht="14.25" x14ac:dyDescent="0.45">
      <c r="H985"/>
      <c r="I985"/>
    </row>
    <row r="986" spans="8:9" ht="14.25" x14ac:dyDescent="0.45">
      <c r="H986"/>
      <c r="I986"/>
    </row>
    <row r="987" spans="8:9" ht="14.25" x14ac:dyDescent="0.45">
      <c r="H987"/>
      <c r="I987"/>
    </row>
    <row r="988" spans="8:9" ht="14.25" x14ac:dyDescent="0.45">
      <c r="H988"/>
      <c r="I988"/>
    </row>
    <row r="989" spans="8:9" ht="14.25" x14ac:dyDescent="0.45">
      <c r="H989"/>
      <c r="I989"/>
    </row>
    <row r="990" spans="8:9" ht="14.25" x14ac:dyDescent="0.45">
      <c r="H990"/>
      <c r="I990"/>
    </row>
    <row r="991" spans="8:9" ht="14.25" x14ac:dyDescent="0.45">
      <c r="H991"/>
      <c r="I991"/>
    </row>
    <row r="992" spans="8:9" ht="14.25" x14ac:dyDescent="0.45">
      <c r="H992"/>
      <c r="I992"/>
    </row>
    <row r="993" spans="8:9" ht="14.25" x14ac:dyDescent="0.45">
      <c r="H993"/>
      <c r="I993"/>
    </row>
    <row r="994" spans="8:9" ht="14.25" x14ac:dyDescent="0.45">
      <c r="H994"/>
      <c r="I994"/>
    </row>
    <row r="995" spans="8:9" ht="14.25" x14ac:dyDescent="0.45">
      <c r="H995"/>
      <c r="I995"/>
    </row>
    <row r="996" spans="8:9" ht="14.25" x14ac:dyDescent="0.45">
      <c r="H996"/>
      <c r="I996"/>
    </row>
    <row r="997" spans="8:9" ht="14.25" x14ac:dyDescent="0.45">
      <c r="H997"/>
      <c r="I997"/>
    </row>
    <row r="998" spans="8:9" ht="14.25" x14ac:dyDescent="0.45">
      <c r="H998"/>
      <c r="I998"/>
    </row>
    <row r="999" spans="8:9" ht="14.25" x14ac:dyDescent="0.45">
      <c r="H999"/>
      <c r="I999"/>
    </row>
    <row r="1000" spans="8:9" ht="14.25" x14ac:dyDescent="0.45">
      <c r="H1000"/>
      <c r="I1000"/>
    </row>
    <row r="1001" spans="8:9" ht="14.25" x14ac:dyDescent="0.45">
      <c r="H1001"/>
      <c r="I1001"/>
    </row>
    <row r="1002" spans="8:9" ht="14.25" x14ac:dyDescent="0.45">
      <c r="H1002"/>
      <c r="I1002"/>
    </row>
    <row r="1003" spans="8:9" ht="14.25" x14ac:dyDescent="0.45">
      <c r="H1003"/>
      <c r="I1003"/>
    </row>
    <row r="1004" spans="8:9" ht="14.25" x14ac:dyDescent="0.45">
      <c r="H1004"/>
      <c r="I1004"/>
    </row>
    <row r="1005" spans="8:9" ht="14.25" x14ac:dyDescent="0.45">
      <c r="H1005"/>
      <c r="I1005"/>
    </row>
    <row r="1006" spans="8:9" ht="14.25" x14ac:dyDescent="0.45">
      <c r="H1006"/>
      <c r="I1006"/>
    </row>
    <row r="1007" spans="8:9" ht="14.25" x14ac:dyDescent="0.45">
      <c r="H1007"/>
      <c r="I1007"/>
    </row>
    <row r="1008" spans="8:9" ht="14.25" x14ac:dyDescent="0.45">
      <c r="H1008"/>
      <c r="I1008"/>
    </row>
    <row r="1009" spans="8:9" ht="14.25" x14ac:dyDescent="0.45">
      <c r="H1009"/>
      <c r="I1009"/>
    </row>
    <row r="1010" spans="8:9" ht="14.25" x14ac:dyDescent="0.45">
      <c r="H1010"/>
      <c r="I1010"/>
    </row>
    <row r="1011" spans="8:9" ht="14.25" x14ac:dyDescent="0.45">
      <c r="H1011"/>
      <c r="I1011"/>
    </row>
    <row r="1012" spans="8:9" ht="14.25" x14ac:dyDescent="0.45">
      <c r="H1012"/>
      <c r="I1012"/>
    </row>
    <row r="1013" spans="8:9" ht="14.25" x14ac:dyDescent="0.45">
      <c r="H1013"/>
      <c r="I1013"/>
    </row>
    <row r="1014" spans="8:9" ht="14.25" x14ac:dyDescent="0.45">
      <c r="H1014"/>
      <c r="I1014"/>
    </row>
    <row r="1015" spans="8:9" ht="14.25" x14ac:dyDescent="0.45">
      <c r="H1015"/>
      <c r="I1015"/>
    </row>
    <row r="1016" spans="8:9" ht="14.25" x14ac:dyDescent="0.45">
      <c r="H1016"/>
      <c r="I1016"/>
    </row>
    <row r="1017" spans="8:9" ht="14.25" x14ac:dyDescent="0.45">
      <c r="H1017"/>
      <c r="I1017"/>
    </row>
    <row r="1018" spans="8:9" ht="14.25" x14ac:dyDescent="0.45">
      <c r="H1018"/>
      <c r="I1018"/>
    </row>
    <row r="1019" spans="8:9" ht="14.25" x14ac:dyDescent="0.45">
      <c r="H1019"/>
      <c r="I1019"/>
    </row>
    <row r="1020" spans="8:9" ht="14.25" x14ac:dyDescent="0.45">
      <c r="H1020"/>
      <c r="I1020"/>
    </row>
    <row r="1021" spans="8:9" ht="14.25" x14ac:dyDescent="0.45">
      <c r="H1021"/>
      <c r="I1021"/>
    </row>
    <row r="1022" spans="8:9" ht="14.25" x14ac:dyDescent="0.45">
      <c r="H1022"/>
      <c r="I1022"/>
    </row>
    <row r="1023" spans="8:9" ht="14.25" x14ac:dyDescent="0.45">
      <c r="H1023"/>
      <c r="I1023"/>
    </row>
    <row r="1024" spans="8:9" ht="14.25" x14ac:dyDescent="0.45">
      <c r="H1024"/>
      <c r="I1024"/>
    </row>
    <row r="1025" spans="8:9" ht="14.25" x14ac:dyDescent="0.45">
      <c r="H1025"/>
      <c r="I1025"/>
    </row>
    <row r="1026" spans="8:9" ht="14.25" x14ac:dyDescent="0.45">
      <c r="H1026"/>
      <c r="I1026"/>
    </row>
    <row r="1027" spans="8:9" ht="14.25" x14ac:dyDescent="0.45">
      <c r="H1027"/>
      <c r="I1027"/>
    </row>
    <row r="1028" spans="8:9" ht="14.25" x14ac:dyDescent="0.45">
      <c r="H1028"/>
      <c r="I1028"/>
    </row>
    <row r="1029" spans="8:9" ht="14.25" x14ac:dyDescent="0.45">
      <c r="H1029"/>
      <c r="I1029"/>
    </row>
    <row r="1030" spans="8:9" ht="14.25" x14ac:dyDescent="0.45">
      <c r="H1030"/>
      <c r="I1030"/>
    </row>
    <row r="1031" spans="8:9" ht="14.25" x14ac:dyDescent="0.45">
      <c r="H1031"/>
      <c r="I1031"/>
    </row>
    <row r="1032" spans="8:9" ht="14.25" x14ac:dyDescent="0.45">
      <c r="H1032"/>
      <c r="I1032"/>
    </row>
    <row r="1033" spans="8:9" ht="14.25" x14ac:dyDescent="0.45">
      <c r="H1033"/>
      <c r="I1033"/>
    </row>
    <row r="1034" spans="8:9" ht="14.25" x14ac:dyDescent="0.45">
      <c r="H1034"/>
      <c r="I1034"/>
    </row>
    <row r="1035" spans="8:9" ht="14.25" x14ac:dyDescent="0.45">
      <c r="H1035"/>
      <c r="I1035"/>
    </row>
    <row r="1036" spans="8:9" ht="14.25" x14ac:dyDescent="0.45">
      <c r="H1036"/>
      <c r="I1036"/>
    </row>
    <row r="1037" spans="8:9" ht="14.25" x14ac:dyDescent="0.45">
      <c r="H1037"/>
      <c r="I1037"/>
    </row>
    <row r="1038" spans="8:9" ht="14.25" x14ac:dyDescent="0.45">
      <c r="H1038"/>
      <c r="I1038"/>
    </row>
    <row r="1039" spans="8:9" ht="14.25" x14ac:dyDescent="0.45">
      <c r="H1039"/>
      <c r="I1039"/>
    </row>
    <row r="1040" spans="8:9" ht="14.25" x14ac:dyDescent="0.45">
      <c r="H1040"/>
      <c r="I1040"/>
    </row>
    <row r="1041" spans="8:9" ht="14.25" x14ac:dyDescent="0.45">
      <c r="H1041"/>
      <c r="I1041"/>
    </row>
    <row r="1042" spans="8:9" ht="14.25" x14ac:dyDescent="0.45">
      <c r="H1042"/>
      <c r="I1042"/>
    </row>
    <row r="1043" spans="8:9" ht="14.25" x14ac:dyDescent="0.45">
      <c r="H1043"/>
      <c r="I1043"/>
    </row>
    <row r="1044" spans="8:9" ht="14.25" x14ac:dyDescent="0.45">
      <c r="H1044"/>
      <c r="I1044"/>
    </row>
    <row r="1045" spans="8:9" ht="14.25" x14ac:dyDescent="0.45">
      <c r="H1045"/>
      <c r="I1045"/>
    </row>
    <row r="1046" spans="8:9" ht="14.25" x14ac:dyDescent="0.45">
      <c r="H1046"/>
      <c r="I1046"/>
    </row>
    <row r="1047" spans="8:9" ht="14.25" x14ac:dyDescent="0.45">
      <c r="H1047"/>
      <c r="I1047"/>
    </row>
    <row r="1048" spans="8:9" ht="14.25" x14ac:dyDescent="0.45">
      <c r="H1048"/>
      <c r="I1048"/>
    </row>
    <row r="1049" spans="8:9" ht="14.25" x14ac:dyDescent="0.45">
      <c r="H1049"/>
      <c r="I1049"/>
    </row>
    <row r="1050" spans="8:9" ht="14.25" x14ac:dyDescent="0.45">
      <c r="H1050"/>
      <c r="I1050"/>
    </row>
    <row r="1051" spans="8:9" ht="14.25" x14ac:dyDescent="0.45">
      <c r="H1051"/>
      <c r="I1051"/>
    </row>
    <row r="1052" spans="8:9" ht="14.25" x14ac:dyDescent="0.45">
      <c r="H1052"/>
      <c r="I1052"/>
    </row>
    <row r="1053" spans="8:9" ht="14.25" x14ac:dyDescent="0.45">
      <c r="H1053"/>
      <c r="I1053"/>
    </row>
    <row r="1054" spans="8:9" ht="14.25" x14ac:dyDescent="0.45">
      <c r="H1054"/>
      <c r="I1054"/>
    </row>
    <row r="1055" spans="8:9" ht="14.25" x14ac:dyDescent="0.45">
      <c r="H1055"/>
      <c r="I1055"/>
    </row>
    <row r="1056" spans="8:9" ht="14.25" x14ac:dyDescent="0.45">
      <c r="H1056"/>
      <c r="I1056"/>
    </row>
    <row r="1057" spans="8:9" ht="14.25" x14ac:dyDescent="0.45">
      <c r="H1057"/>
      <c r="I1057"/>
    </row>
    <row r="1058" spans="8:9" ht="14.25" x14ac:dyDescent="0.45">
      <c r="H1058"/>
      <c r="I1058"/>
    </row>
    <row r="1059" spans="8:9" ht="14.25" x14ac:dyDescent="0.45">
      <c r="H1059"/>
      <c r="I1059"/>
    </row>
    <row r="1060" spans="8:9" ht="14.25" x14ac:dyDescent="0.45">
      <c r="H1060"/>
      <c r="I1060"/>
    </row>
    <row r="1061" spans="8:9" ht="14.25" x14ac:dyDescent="0.45">
      <c r="H1061"/>
      <c r="I1061"/>
    </row>
    <row r="1062" spans="8:9" ht="14.25" x14ac:dyDescent="0.45">
      <c r="H1062"/>
      <c r="I1062"/>
    </row>
    <row r="1063" spans="8:9" ht="14.25" x14ac:dyDescent="0.45">
      <c r="H1063"/>
      <c r="I1063"/>
    </row>
    <row r="1064" spans="8:9" ht="14.25" x14ac:dyDescent="0.45">
      <c r="H1064"/>
      <c r="I1064"/>
    </row>
    <row r="1065" spans="8:9" ht="14.25" x14ac:dyDescent="0.45">
      <c r="H1065"/>
      <c r="I1065"/>
    </row>
    <row r="1066" spans="8:9" ht="14.25" x14ac:dyDescent="0.45">
      <c r="H1066"/>
      <c r="I1066"/>
    </row>
    <row r="1067" spans="8:9" ht="14.25" x14ac:dyDescent="0.45">
      <c r="H1067"/>
      <c r="I1067"/>
    </row>
    <row r="1068" spans="8:9" ht="14.25" x14ac:dyDescent="0.45">
      <c r="H1068"/>
      <c r="I1068"/>
    </row>
    <row r="1069" spans="8:9" ht="14.25" x14ac:dyDescent="0.45">
      <c r="H1069"/>
      <c r="I1069"/>
    </row>
    <row r="1070" spans="8:9" ht="14.25" x14ac:dyDescent="0.45">
      <c r="H1070"/>
      <c r="I1070"/>
    </row>
    <row r="1071" spans="8:9" ht="14.25" x14ac:dyDescent="0.45">
      <c r="H1071"/>
      <c r="I1071"/>
    </row>
    <row r="1072" spans="8:9" ht="14.25" x14ac:dyDescent="0.45">
      <c r="H1072"/>
      <c r="I1072"/>
    </row>
    <row r="1073" spans="8:9" ht="14.25" x14ac:dyDescent="0.45">
      <c r="H1073"/>
      <c r="I1073"/>
    </row>
    <row r="1074" spans="8:9" ht="14.25" x14ac:dyDescent="0.45">
      <c r="H1074"/>
      <c r="I1074"/>
    </row>
    <row r="1075" spans="8:9" ht="14.25" x14ac:dyDescent="0.45">
      <c r="H1075"/>
      <c r="I1075"/>
    </row>
    <row r="1076" spans="8:9" ht="14.25" x14ac:dyDescent="0.45">
      <c r="H1076"/>
      <c r="I1076"/>
    </row>
    <row r="1077" spans="8:9" ht="14.25" x14ac:dyDescent="0.45">
      <c r="H1077"/>
      <c r="I1077"/>
    </row>
    <row r="1078" spans="8:9" ht="14.25" x14ac:dyDescent="0.45">
      <c r="H1078"/>
      <c r="I1078"/>
    </row>
    <row r="1079" spans="8:9" ht="14.25" x14ac:dyDescent="0.45">
      <c r="H1079"/>
      <c r="I1079"/>
    </row>
    <row r="1080" spans="8:9" ht="14.25" x14ac:dyDescent="0.45">
      <c r="H1080"/>
      <c r="I1080"/>
    </row>
    <row r="1081" spans="8:9" ht="14.25" x14ac:dyDescent="0.45">
      <c r="H1081"/>
      <c r="I1081"/>
    </row>
    <row r="1082" spans="8:9" ht="14.25" x14ac:dyDescent="0.45">
      <c r="H1082"/>
      <c r="I1082"/>
    </row>
    <row r="1083" spans="8:9" ht="14.25" x14ac:dyDescent="0.45">
      <c r="H1083"/>
      <c r="I1083"/>
    </row>
    <row r="1084" spans="8:9" ht="14.25" x14ac:dyDescent="0.45">
      <c r="H1084"/>
      <c r="I1084"/>
    </row>
    <row r="1085" spans="8:9" ht="14.25" x14ac:dyDescent="0.45">
      <c r="H1085"/>
      <c r="I1085"/>
    </row>
    <row r="1086" spans="8:9" ht="14.25" x14ac:dyDescent="0.45">
      <c r="H1086"/>
      <c r="I1086"/>
    </row>
    <row r="1087" spans="8:9" ht="14.25" x14ac:dyDescent="0.45">
      <c r="H1087"/>
      <c r="I1087"/>
    </row>
    <row r="1088" spans="8:9" ht="14.25" x14ac:dyDescent="0.45">
      <c r="H1088"/>
      <c r="I1088"/>
    </row>
    <row r="1089" spans="8:9" ht="14.25" x14ac:dyDescent="0.45">
      <c r="H1089"/>
      <c r="I1089"/>
    </row>
  </sheetData>
  <mergeCells count="4">
    <mergeCell ref="B7:F7"/>
    <mergeCell ref="B13:F13"/>
    <mergeCell ref="H13:K13"/>
    <mergeCell ref="B1:F1"/>
  </mergeCells>
  <conditionalFormatting sqref="D15:D39">
    <cfRule type="aboveAverage" dxfId="24" priority="3" aboveAverage="0"/>
  </conditionalFormatting>
  <conditionalFormatting sqref="J15:J39">
    <cfRule type="top10" dxfId="23" priority="2" rank="10"/>
  </conditionalFormatting>
  <conditionalFormatting sqref="K15:K39">
    <cfRule type="top10" dxfId="22" priority="1" bottom="1" rank="10"/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C058-127F-4641-801F-13E8646BB58F}">
  <dimension ref="A1:L1076"/>
  <sheetViews>
    <sheetView workbookViewId="0"/>
  </sheetViews>
  <sheetFormatPr defaultRowHeight="14.25" x14ac:dyDescent="0.45"/>
  <cols>
    <col min="1" max="1" width="16.265625" bestFit="1" customWidth="1"/>
    <col min="2" max="3" width="16.265625" customWidth="1"/>
    <col min="4" max="4" width="5.9296875" bestFit="1" customWidth="1"/>
    <col min="5" max="5" width="5.9296875" customWidth="1"/>
    <col min="6" max="7" width="9.9296875" bestFit="1" customWidth="1"/>
    <col min="8" max="8" width="13.53125" bestFit="1" customWidth="1"/>
    <col min="9" max="9" width="9.9296875" bestFit="1" customWidth="1"/>
    <col min="10" max="10" width="10.796875" bestFit="1" customWidth="1"/>
    <col min="11" max="11" width="14.73046875" bestFit="1" customWidth="1"/>
    <col min="12" max="12" width="16.265625" bestFit="1" customWidth="1"/>
  </cols>
  <sheetData>
    <row r="1" spans="1:12" x14ac:dyDescent="0.45">
      <c r="A1" s="1" t="s">
        <v>0</v>
      </c>
      <c r="B1" s="1" t="s">
        <v>366</v>
      </c>
      <c r="C1" s="1" t="s">
        <v>365</v>
      </c>
      <c r="D1" s="1" t="s">
        <v>400</v>
      </c>
      <c r="E1" s="1" t="s">
        <v>404</v>
      </c>
      <c r="F1" s="1" t="s">
        <v>359</v>
      </c>
      <c r="G1" s="1" t="s">
        <v>360</v>
      </c>
      <c r="H1" s="1" t="s">
        <v>3</v>
      </c>
      <c r="I1" s="1" t="s">
        <v>4</v>
      </c>
      <c r="J1" s="1" t="s">
        <v>5</v>
      </c>
      <c r="K1" s="1" t="s">
        <v>401</v>
      </c>
      <c r="L1" s="1" t="s">
        <v>402</v>
      </c>
    </row>
    <row r="2" spans="1:12" x14ac:dyDescent="0.45">
      <c r="A2" s="2" t="s">
        <v>171</v>
      </c>
      <c r="B2" s="2" t="str">
        <f>IFERROR(VLOOKUP(A2,'Aug_2019Sales(Aggregated)'!A:C,3,0),"-")</f>
        <v>-</v>
      </c>
      <c r="C2" s="2" t="str">
        <f>IFERROR(VLOOKUP(A2,'Aug_2019Sales(Aggregated)'!A:D,4,0),"-")</f>
        <v>-</v>
      </c>
      <c r="D2" s="2" t="str">
        <f>IF(VLOOKUP(A2,'New Items'!A:B,2,FALSE)="New","Yes","No")</f>
        <v>Yes</v>
      </c>
      <c r="E2" s="2">
        <v>17</v>
      </c>
      <c r="F2" s="3">
        <v>1152.3</v>
      </c>
      <c r="G2" s="3">
        <v>276.3</v>
      </c>
      <c r="H2" s="3">
        <v>600.29999999999995</v>
      </c>
      <c r="I2" s="3">
        <v>876</v>
      </c>
      <c r="J2" s="4">
        <v>0.76</v>
      </c>
      <c r="K2" s="2" t="str">
        <f>IF(I2&lt;AVERAGE(I:I),"Above Average","Average")</f>
        <v>Average</v>
      </c>
      <c r="L2" s="2" t="str">
        <f>IF(H2&gt;100,"High Dollar","Standard")</f>
        <v>High Dollar</v>
      </c>
    </row>
    <row r="3" spans="1:12" x14ac:dyDescent="0.45">
      <c r="A3" s="2" t="s">
        <v>131</v>
      </c>
      <c r="B3" s="2" t="str">
        <f>IFERROR(VLOOKUP(A3,'Aug_2019Sales(Aggregated)'!A:C,3,0),"-")</f>
        <v>COSMETICS</v>
      </c>
      <c r="C3" s="2" t="str">
        <f>IFERROR(VLOOKUP(A3,'Aug_2019Sales(Aggregated)'!A:D,4,0),"-")</f>
        <v>MASKS</v>
      </c>
      <c r="D3" s="2" t="str">
        <f>IF(VLOOKUP(A3,'New Items'!A:B,2,FALSE)="New","Yes","No")</f>
        <v>Yes</v>
      </c>
      <c r="E3" s="2">
        <v>10</v>
      </c>
      <c r="F3" s="3">
        <v>555.87</v>
      </c>
      <c r="G3" s="3">
        <v>172.75</v>
      </c>
      <c r="H3" s="3">
        <v>331.96</v>
      </c>
      <c r="I3" s="3">
        <v>383.12</v>
      </c>
      <c r="J3" s="4">
        <v>0.69</v>
      </c>
      <c r="K3" s="2" t="str">
        <f t="shared" ref="K3:K66" si="0">IF(I3&lt;AVERAGE(I:I),"Above Average","Average")</f>
        <v>Average</v>
      </c>
      <c r="L3" s="2" t="str">
        <f t="shared" ref="L3:L66" si="1">IF(H3&gt;100,"High Dollar","Standard")</f>
        <v>High Dollar</v>
      </c>
    </row>
    <row r="4" spans="1:12" x14ac:dyDescent="0.45">
      <c r="A4" s="2" t="s">
        <v>91</v>
      </c>
      <c r="B4" s="2" t="str">
        <f>IFERROR(VLOOKUP(A4,'Aug_2019Sales(Aggregated)'!A:C,3,0),"-")</f>
        <v>COSMETICS</v>
      </c>
      <c r="C4" s="2" t="str">
        <f>IFERROR(VLOOKUP(A4,'Aug_2019Sales(Aggregated)'!A:D,4,0),"-")</f>
        <v>MASKS</v>
      </c>
      <c r="D4" s="2" t="str">
        <f>IF(VLOOKUP(A4,'New Items'!A:B,2,FALSE)="New","Yes","No")</f>
        <v>Yes</v>
      </c>
      <c r="E4" s="2">
        <v>1</v>
      </c>
      <c r="F4" s="3">
        <v>61.34</v>
      </c>
      <c r="G4" s="3">
        <v>12.65</v>
      </c>
      <c r="H4" s="3">
        <v>61.34</v>
      </c>
      <c r="I4" s="3">
        <v>48.69</v>
      </c>
      <c r="J4" s="4">
        <v>0.79</v>
      </c>
      <c r="K4" s="2" t="str">
        <f t="shared" si="0"/>
        <v>Above Average</v>
      </c>
      <c r="L4" s="2" t="str">
        <f t="shared" si="1"/>
        <v>Standard</v>
      </c>
    </row>
    <row r="5" spans="1:12" x14ac:dyDescent="0.45">
      <c r="A5" s="2" t="s">
        <v>92</v>
      </c>
      <c r="B5" s="2" t="str">
        <f>IFERROR(VLOOKUP(A5,'Aug_2019Sales(Aggregated)'!A:C,3,0),"-")</f>
        <v>COSMETICS</v>
      </c>
      <c r="C5" s="2" t="str">
        <f>IFERROR(VLOOKUP(A5,'Aug_2019Sales(Aggregated)'!A:D,4,0),"-")</f>
        <v>MASKS</v>
      </c>
      <c r="D5" s="2" t="str">
        <f>IF(VLOOKUP(A5,'New Items'!A:B,2,FALSE)="New","Yes","No")</f>
        <v>Yes</v>
      </c>
      <c r="E5" s="2">
        <v>16</v>
      </c>
      <c r="F5" s="3">
        <v>826</v>
      </c>
      <c r="G5" s="3">
        <v>324.8</v>
      </c>
      <c r="H5" s="3">
        <v>432.67</v>
      </c>
      <c r="I5" s="3">
        <v>501.2</v>
      </c>
      <c r="J5" s="4">
        <v>0.61</v>
      </c>
      <c r="K5" s="2" t="str">
        <f t="shared" si="0"/>
        <v>Average</v>
      </c>
      <c r="L5" s="2" t="str">
        <f t="shared" si="1"/>
        <v>High Dollar</v>
      </c>
    </row>
    <row r="6" spans="1:12" x14ac:dyDescent="0.45">
      <c r="A6" s="2" t="s">
        <v>192</v>
      </c>
      <c r="B6" s="2" t="str">
        <f>IFERROR(VLOOKUP(A6,'Aug_2019Sales(Aggregated)'!A:C,3,0),"-")</f>
        <v>COSMETICS</v>
      </c>
      <c r="C6" s="2" t="str">
        <f>IFERROR(VLOOKUP(A6,'Aug_2019Sales(Aggregated)'!A:D,4,0),"-")</f>
        <v>MASKS</v>
      </c>
      <c r="D6" s="2" t="str">
        <f>IF(VLOOKUP(A6,'New Items'!A:B,2,FALSE)="New","Yes","No")</f>
        <v>Yes</v>
      </c>
      <c r="E6" s="2">
        <v>1</v>
      </c>
      <c r="F6" s="3">
        <v>59</v>
      </c>
      <c r="G6" s="3">
        <v>13.9</v>
      </c>
      <c r="H6" s="3">
        <v>59</v>
      </c>
      <c r="I6" s="3">
        <v>45.1</v>
      </c>
      <c r="J6" s="4">
        <v>0.76</v>
      </c>
      <c r="K6" s="2" t="str">
        <f t="shared" si="0"/>
        <v>Above Average</v>
      </c>
      <c r="L6" s="2" t="str">
        <f t="shared" si="1"/>
        <v>Standard</v>
      </c>
    </row>
    <row r="7" spans="1:12" x14ac:dyDescent="0.45">
      <c r="A7" s="2" t="s">
        <v>145</v>
      </c>
      <c r="B7" s="2" t="str">
        <f>IFERROR(VLOOKUP(A7,'Aug_2019Sales(Aggregated)'!A:C,3,0),"-")</f>
        <v>COSMETICS</v>
      </c>
      <c r="C7" s="2" t="str">
        <f>IFERROR(VLOOKUP(A7,'Aug_2019Sales(Aggregated)'!A:D,4,0),"-")</f>
        <v>MASKS</v>
      </c>
      <c r="D7" s="2" t="str">
        <f>IF(VLOOKUP(A7,'New Items'!A:B,2,FALSE)="New","Yes","No")</f>
        <v>Yes</v>
      </c>
      <c r="E7" s="2">
        <v>9</v>
      </c>
      <c r="F7" s="3">
        <v>537.05999999999995</v>
      </c>
      <c r="G7" s="3">
        <v>203.85</v>
      </c>
      <c r="H7" s="3">
        <v>297.02</v>
      </c>
      <c r="I7" s="3">
        <v>333.21</v>
      </c>
      <c r="J7" s="4">
        <v>0.62</v>
      </c>
      <c r="K7" s="2" t="str">
        <f t="shared" si="0"/>
        <v>Average</v>
      </c>
      <c r="L7" s="2" t="str">
        <f t="shared" si="1"/>
        <v>High Dollar</v>
      </c>
    </row>
    <row r="8" spans="1:12" x14ac:dyDescent="0.45">
      <c r="A8" s="2" t="s">
        <v>6</v>
      </c>
      <c r="B8" s="2" t="str">
        <f>IFERROR(VLOOKUP(A8,'Aug_2019Sales(Aggregated)'!A:C,3,0),"-")</f>
        <v>COSMETICS</v>
      </c>
      <c r="C8" s="2" t="str">
        <f>IFERROR(VLOOKUP(A8,'Aug_2019Sales(Aggregated)'!A:D,4,0),"-")</f>
        <v>MASKS</v>
      </c>
      <c r="D8" s="2" t="str">
        <f>IF(VLOOKUP(A8,'New Items'!A:B,2,FALSE)="New","Yes","No")</f>
        <v>Yes</v>
      </c>
      <c r="E8" s="2">
        <v>11</v>
      </c>
      <c r="F8" s="3">
        <v>556.34</v>
      </c>
      <c r="G8" s="3">
        <v>233.53</v>
      </c>
      <c r="H8" s="3">
        <v>373.01</v>
      </c>
      <c r="I8" s="3">
        <v>322.81</v>
      </c>
      <c r="J8" s="4">
        <v>0.57999999999999996</v>
      </c>
      <c r="K8" s="2" t="str">
        <f t="shared" si="0"/>
        <v>Average</v>
      </c>
      <c r="L8" s="2" t="str">
        <f t="shared" si="1"/>
        <v>High Dollar</v>
      </c>
    </row>
    <row r="9" spans="1:12" x14ac:dyDescent="0.45">
      <c r="A9" s="2" t="s">
        <v>7</v>
      </c>
      <c r="B9" s="2" t="str">
        <f>IFERROR(VLOOKUP(A9,'Aug_2019Sales(Aggregated)'!A:C,3,0),"-")</f>
        <v>COSMETICS</v>
      </c>
      <c r="C9" s="2" t="str">
        <f>IFERROR(VLOOKUP(A9,'Aug_2019Sales(Aggregated)'!A:D,4,0),"-")</f>
        <v>MASKS</v>
      </c>
      <c r="D9" s="2" t="str">
        <f>IF(VLOOKUP(A9,'New Items'!A:B,2,FALSE)="New","Yes","No")</f>
        <v>Yes</v>
      </c>
      <c r="E9" s="2">
        <v>6</v>
      </c>
      <c r="F9" s="3">
        <v>350</v>
      </c>
      <c r="G9" s="3">
        <v>138.12</v>
      </c>
      <c r="H9" s="3">
        <v>234.67</v>
      </c>
      <c r="I9" s="3">
        <v>211.88</v>
      </c>
      <c r="J9" s="4">
        <v>0.61</v>
      </c>
      <c r="K9" s="2" t="str">
        <f t="shared" si="0"/>
        <v>Above Average</v>
      </c>
      <c r="L9" s="2" t="str">
        <f t="shared" si="1"/>
        <v>High Dollar</v>
      </c>
    </row>
    <row r="10" spans="1:12" x14ac:dyDescent="0.45">
      <c r="A10" s="2" t="s">
        <v>93</v>
      </c>
      <c r="B10" s="2" t="str">
        <f>IFERROR(VLOOKUP(A10,'Aug_2019Sales(Aggregated)'!A:C,3,0),"-")</f>
        <v>-</v>
      </c>
      <c r="C10" s="2" t="str">
        <f>IFERROR(VLOOKUP(A10,'Aug_2019Sales(Aggregated)'!A:D,4,0),"-")</f>
        <v>-</v>
      </c>
      <c r="D10" s="2" t="str">
        <f>IF(VLOOKUP(A10,'New Items'!A:B,2,FALSE)="New","Yes","No")</f>
        <v>Yes</v>
      </c>
      <c r="E10" s="2">
        <v>6</v>
      </c>
      <c r="F10" s="3">
        <v>374.03</v>
      </c>
      <c r="G10" s="3">
        <v>136.1</v>
      </c>
      <c r="H10" s="3">
        <v>250.03</v>
      </c>
      <c r="I10" s="3">
        <v>237.93</v>
      </c>
      <c r="J10" s="4">
        <v>0.64</v>
      </c>
      <c r="K10" s="2" t="str">
        <f t="shared" si="0"/>
        <v>Above Average</v>
      </c>
      <c r="L10" s="2" t="str">
        <f t="shared" si="1"/>
        <v>High Dollar</v>
      </c>
    </row>
    <row r="11" spans="1:12" x14ac:dyDescent="0.45">
      <c r="A11" s="2" t="s">
        <v>94</v>
      </c>
      <c r="B11" s="2" t="str">
        <f>IFERROR(VLOOKUP(A11,'Aug_2019Sales(Aggregated)'!A:C,3,0),"-")</f>
        <v>-</v>
      </c>
      <c r="C11" s="2" t="str">
        <f>IFERROR(VLOOKUP(A11,'Aug_2019Sales(Aggregated)'!A:D,4,0),"-")</f>
        <v>-</v>
      </c>
      <c r="D11" s="2" t="str">
        <f>IF(VLOOKUP(A11,'New Items'!A:B,2,FALSE)="New","Yes","No")</f>
        <v>Yes</v>
      </c>
      <c r="E11" s="2">
        <v>7</v>
      </c>
      <c r="F11" s="3">
        <v>350</v>
      </c>
      <c r="G11" s="3">
        <v>123.55</v>
      </c>
      <c r="H11" s="3">
        <v>150</v>
      </c>
      <c r="I11" s="3">
        <v>226.45</v>
      </c>
      <c r="J11" s="4">
        <v>0.65</v>
      </c>
      <c r="K11" s="2" t="str">
        <f t="shared" si="0"/>
        <v>Above Average</v>
      </c>
      <c r="L11" s="2" t="str">
        <f t="shared" si="1"/>
        <v>High Dollar</v>
      </c>
    </row>
    <row r="12" spans="1:12" x14ac:dyDescent="0.45">
      <c r="A12" s="2" t="s">
        <v>157</v>
      </c>
      <c r="B12" s="2" t="str">
        <f>IFERROR(VLOOKUP(A12,'Aug_2019Sales(Aggregated)'!A:C,3,0),"-")</f>
        <v>-</v>
      </c>
      <c r="C12" s="2" t="str">
        <f>IFERROR(VLOOKUP(A12,'Aug_2019Sales(Aggregated)'!A:D,4,0),"-")</f>
        <v>-</v>
      </c>
      <c r="D12" s="2" t="str">
        <f>IF(VLOOKUP(A12,'New Items'!A:B,2,FALSE)="New","Yes","No")</f>
        <v>Yes</v>
      </c>
      <c r="E12" s="2">
        <v>11</v>
      </c>
      <c r="F12" s="3">
        <v>550</v>
      </c>
      <c r="G12" s="3">
        <v>194.15</v>
      </c>
      <c r="H12" s="3">
        <v>300</v>
      </c>
      <c r="I12" s="3">
        <v>355.85</v>
      </c>
      <c r="J12" s="4">
        <v>0.65</v>
      </c>
      <c r="K12" s="2" t="str">
        <f t="shared" si="0"/>
        <v>Average</v>
      </c>
      <c r="L12" s="2" t="str">
        <f t="shared" si="1"/>
        <v>High Dollar</v>
      </c>
    </row>
    <row r="13" spans="1:12" x14ac:dyDescent="0.45">
      <c r="A13" s="2" t="s">
        <v>158</v>
      </c>
      <c r="B13" s="2" t="str">
        <f>IFERROR(VLOOKUP(A13,'Aug_2019Sales(Aggregated)'!A:C,3,0),"-")</f>
        <v>-</v>
      </c>
      <c r="C13" s="2" t="str">
        <f>IFERROR(VLOOKUP(A13,'Aug_2019Sales(Aggregated)'!A:D,4,0),"-")</f>
        <v>-</v>
      </c>
      <c r="D13" s="2" t="str">
        <f>IF(VLOOKUP(A13,'New Items'!A:B,2,FALSE)="New","Yes","No")</f>
        <v>Yes</v>
      </c>
      <c r="E13" s="2">
        <v>1</v>
      </c>
      <c r="F13" s="3">
        <v>50</v>
      </c>
      <c r="G13" s="3">
        <v>17.649999999999999</v>
      </c>
      <c r="H13" s="3">
        <v>50</v>
      </c>
      <c r="I13" s="3">
        <v>32.35</v>
      </c>
      <c r="J13" s="4">
        <v>0.65</v>
      </c>
      <c r="K13" s="2" t="str">
        <f t="shared" si="0"/>
        <v>Above Average</v>
      </c>
      <c r="L13" s="2" t="str">
        <f t="shared" si="1"/>
        <v>Standard</v>
      </c>
    </row>
    <row r="14" spans="1:12" x14ac:dyDescent="0.45">
      <c r="A14" s="2" t="s">
        <v>146</v>
      </c>
      <c r="B14" s="2" t="str">
        <f>IFERROR(VLOOKUP(A14,'Aug_2019Sales(Aggregated)'!A:C,3,0),"-")</f>
        <v>COSMETICS</v>
      </c>
      <c r="C14" s="2" t="str">
        <f>IFERROR(VLOOKUP(A14,'Aug_2019Sales(Aggregated)'!A:D,4,0),"-")</f>
        <v>MASKS</v>
      </c>
      <c r="D14" s="2" t="str">
        <f>IF(VLOOKUP(A14,'New Items'!A:B,2,FALSE)="New","Yes","No")</f>
        <v>Yes</v>
      </c>
      <c r="E14" s="2">
        <v>3</v>
      </c>
      <c r="F14" s="3">
        <v>150</v>
      </c>
      <c r="G14" s="3">
        <v>35.159999999999997</v>
      </c>
      <c r="H14" s="3">
        <v>150</v>
      </c>
      <c r="I14" s="3">
        <v>114.84</v>
      </c>
      <c r="J14" s="4">
        <v>0.77</v>
      </c>
      <c r="K14" s="2" t="str">
        <f t="shared" si="0"/>
        <v>Above Average</v>
      </c>
      <c r="L14" s="2" t="str">
        <f t="shared" si="1"/>
        <v>High Dollar</v>
      </c>
    </row>
    <row r="15" spans="1:12" x14ac:dyDescent="0.45">
      <c r="A15" s="2" t="s">
        <v>147</v>
      </c>
      <c r="B15" s="2" t="str">
        <f>IFERROR(VLOOKUP(A15,'Aug_2019Sales(Aggregated)'!A:C,3,0),"-")</f>
        <v>COSMETICS</v>
      </c>
      <c r="C15" s="2" t="str">
        <f>IFERROR(VLOOKUP(A15,'Aug_2019Sales(Aggregated)'!A:D,4,0),"-")</f>
        <v>MASKS</v>
      </c>
      <c r="D15" s="2" t="str">
        <f>IF(VLOOKUP(A15,'New Items'!A:B,2,FALSE)="New","Yes","No")</f>
        <v>Yes</v>
      </c>
      <c r="E15" s="2">
        <v>6</v>
      </c>
      <c r="F15" s="3">
        <v>395</v>
      </c>
      <c r="G15" s="3">
        <v>115.7</v>
      </c>
      <c r="H15" s="3">
        <v>355.5</v>
      </c>
      <c r="I15" s="3">
        <v>279.3</v>
      </c>
      <c r="J15" s="4">
        <v>0.71</v>
      </c>
      <c r="K15" s="2" t="str">
        <f t="shared" si="0"/>
        <v>Above Average</v>
      </c>
      <c r="L15" s="2" t="str">
        <f t="shared" si="1"/>
        <v>High Dollar</v>
      </c>
    </row>
    <row r="16" spans="1:12" x14ac:dyDescent="0.45">
      <c r="A16" s="2" t="s">
        <v>132</v>
      </c>
      <c r="B16" s="2" t="str">
        <f>IFERROR(VLOOKUP(A16,'Aug_2019Sales(Aggregated)'!A:C,3,0),"-")</f>
        <v>COSMETICS</v>
      </c>
      <c r="C16" s="2" t="str">
        <f>IFERROR(VLOOKUP(A16,'Aug_2019Sales(Aggregated)'!A:D,4,0),"-")</f>
        <v>MASKS</v>
      </c>
      <c r="D16" s="2" t="str">
        <f>IF(VLOOKUP(A16,'New Items'!A:B,2,FALSE)="New","Yes","No")</f>
        <v>Yes</v>
      </c>
      <c r="E16" s="2">
        <v>2</v>
      </c>
      <c r="F16" s="3">
        <v>100</v>
      </c>
      <c r="G16" s="3">
        <v>29</v>
      </c>
      <c r="H16" s="3">
        <v>100</v>
      </c>
      <c r="I16" s="3">
        <v>71</v>
      </c>
      <c r="J16" s="4">
        <v>0.71</v>
      </c>
      <c r="K16" s="2" t="str">
        <f t="shared" si="0"/>
        <v>Above Average</v>
      </c>
      <c r="L16" s="2" t="str">
        <f t="shared" si="1"/>
        <v>Standard</v>
      </c>
    </row>
    <row r="17" spans="1:12" x14ac:dyDescent="0.45">
      <c r="A17" s="2" t="s">
        <v>133</v>
      </c>
      <c r="B17" s="2" t="str">
        <f>IFERROR(VLOOKUP(A17,'Aug_2019Sales(Aggregated)'!A:C,3,0),"-")</f>
        <v>COSMETICS</v>
      </c>
      <c r="C17" s="2" t="str">
        <f>IFERROR(VLOOKUP(A17,'Aug_2019Sales(Aggregated)'!A:D,4,0),"-")</f>
        <v>MASKS</v>
      </c>
      <c r="D17" s="2" t="str">
        <f>IF(VLOOKUP(A17,'New Items'!A:B,2,FALSE)="New","Yes","No")</f>
        <v>Yes</v>
      </c>
      <c r="E17" s="2">
        <v>3</v>
      </c>
      <c r="F17" s="3">
        <v>150</v>
      </c>
      <c r="G17" s="3">
        <v>38.25</v>
      </c>
      <c r="H17" s="3">
        <v>150</v>
      </c>
      <c r="I17" s="3">
        <v>111.75</v>
      </c>
      <c r="J17" s="4">
        <v>0.75</v>
      </c>
      <c r="K17" s="2" t="str">
        <f t="shared" si="0"/>
        <v>Above Average</v>
      </c>
      <c r="L17" s="2" t="str">
        <f t="shared" si="1"/>
        <v>High Dollar</v>
      </c>
    </row>
    <row r="18" spans="1:12" x14ac:dyDescent="0.45">
      <c r="A18" s="2" t="s">
        <v>95</v>
      </c>
      <c r="B18" s="2" t="str">
        <f>IFERROR(VLOOKUP(A18,'Aug_2019Sales(Aggregated)'!A:C,3,0),"-")</f>
        <v>COSMETICS</v>
      </c>
      <c r="C18" s="2" t="str">
        <f>IFERROR(VLOOKUP(A18,'Aug_2019Sales(Aggregated)'!A:D,4,0),"-")</f>
        <v>MASKS</v>
      </c>
      <c r="D18" s="2" t="str">
        <f>IF(VLOOKUP(A18,'New Items'!A:B,2,FALSE)="New","Yes","No")</f>
        <v>Yes</v>
      </c>
      <c r="E18" s="2">
        <v>8</v>
      </c>
      <c r="F18" s="3">
        <v>623</v>
      </c>
      <c r="G18" s="3">
        <v>260.16000000000003</v>
      </c>
      <c r="H18" s="3">
        <v>489.5</v>
      </c>
      <c r="I18" s="3">
        <v>362.84</v>
      </c>
      <c r="J18" s="4">
        <v>0.57999999999999996</v>
      </c>
      <c r="K18" s="2" t="str">
        <f t="shared" si="0"/>
        <v>Average</v>
      </c>
      <c r="L18" s="2" t="str">
        <f t="shared" si="1"/>
        <v>High Dollar</v>
      </c>
    </row>
    <row r="19" spans="1:12" x14ac:dyDescent="0.45">
      <c r="A19" s="2" t="s">
        <v>172</v>
      </c>
      <c r="B19" s="2" t="str">
        <f>IFERROR(VLOOKUP(A19,'Aug_2019Sales(Aggregated)'!A:C,3,0),"-")</f>
        <v>COSMETICS</v>
      </c>
      <c r="C19" s="2" t="str">
        <f>IFERROR(VLOOKUP(A19,'Aug_2019Sales(Aggregated)'!A:D,4,0),"-")</f>
        <v>MASKS</v>
      </c>
      <c r="D19" s="2" t="str">
        <f>IF(VLOOKUP(A19,'New Items'!A:B,2,FALSE)="New","Yes","No")</f>
        <v>Yes</v>
      </c>
      <c r="E19" s="2">
        <v>1</v>
      </c>
      <c r="F19" s="3">
        <v>85</v>
      </c>
      <c r="G19" s="3">
        <v>32.5</v>
      </c>
      <c r="H19" s="3">
        <v>85</v>
      </c>
      <c r="I19" s="3">
        <v>52.5</v>
      </c>
      <c r="J19" s="4">
        <v>0.62</v>
      </c>
      <c r="K19" s="2" t="str">
        <f t="shared" si="0"/>
        <v>Above Average</v>
      </c>
      <c r="L19" s="2" t="str">
        <f t="shared" si="1"/>
        <v>Standard</v>
      </c>
    </row>
    <row r="20" spans="1:12" x14ac:dyDescent="0.45">
      <c r="A20" s="2" t="s">
        <v>173</v>
      </c>
      <c r="B20" s="2" t="str">
        <f>IFERROR(VLOOKUP(A20,'Aug_2019Sales(Aggregated)'!A:C,3,0),"-")</f>
        <v>COSMETICS</v>
      </c>
      <c r="C20" s="2" t="str">
        <f>IFERROR(VLOOKUP(A20,'Aug_2019Sales(Aggregated)'!A:D,4,0),"-")</f>
        <v>MASKS</v>
      </c>
      <c r="D20" s="2" t="str">
        <f>IF(VLOOKUP(A20,'New Items'!A:B,2,FALSE)="New","Yes","No")</f>
        <v>Yes</v>
      </c>
      <c r="E20" s="2">
        <v>3</v>
      </c>
      <c r="F20" s="3">
        <v>327</v>
      </c>
      <c r="G20" s="3">
        <v>106.23</v>
      </c>
      <c r="H20" s="3">
        <v>327</v>
      </c>
      <c r="I20" s="3">
        <v>220.77</v>
      </c>
      <c r="J20" s="4">
        <v>0.68</v>
      </c>
      <c r="K20" s="2" t="str">
        <f t="shared" si="0"/>
        <v>Above Average</v>
      </c>
      <c r="L20" s="2" t="str">
        <f t="shared" si="1"/>
        <v>High Dollar</v>
      </c>
    </row>
    <row r="21" spans="1:12" x14ac:dyDescent="0.45">
      <c r="A21" s="2" t="s">
        <v>159</v>
      </c>
      <c r="B21" s="2" t="str">
        <f>IFERROR(VLOOKUP(A21,'Aug_2019Sales(Aggregated)'!A:C,3,0),"-")</f>
        <v>COSMETICS</v>
      </c>
      <c r="C21" s="2" t="str">
        <f>IFERROR(VLOOKUP(A21,'Aug_2019Sales(Aggregated)'!A:D,4,0),"-")</f>
        <v>MASKS</v>
      </c>
      <c r="D21" s="2" t="str">
        <f>IF(VLOOKUP(A21,'New Items'!A:B,2,FALSE)="New","Yes","No")</f>
        <v>Yes</v>
      </c>
      <c r="E21" s="2">
        <v>1</v>
      </c>
      <c r="F21" s="3">
        <v>79</v>
      </c>
      <c r="G21" s="3">
        <v>27.17</v>
      </c>
      <c r="H21" s="3">
        <v>79</v>
      </c>
      <c r="I21" s="3">
        <v>51.83</v>
      </c>
      <c r="J21" s="4">
        <v>0.66</v>
      </c>
      <c r="K21" s="2" t="str">
        <f t="shared" si="0"/>
        <v>Above Average</v>
      </c>
      <c r="L21" s="2" t="str">
        <f t="shared" si="1"/>
        <v>Standard</v>
      </c>
    </row>
    <row r="22" spans="1:12" x14ac:dyDescent="0.45">
      <c r="A22" s="2" t="s">
        <v>187</v>
      </c>
      <c r="B22" s="2" t="str">
        <f>IFERROR(VLOOKUP(A22,'Aug_2019Sales(Aggregated)'!A:C,3,0),"-")</f>
        <v>COSMETICS</v>
      </c>
      <c r="C22" s="2" t="str">
        <f>IFERROR(VLOOKUP(A22,'Aug_2019Sales(Aggregated)'!A:D,4,0),"-")</f>
        <v>MASKS</v>
      </c>
      <c r="D22" s="2" t="str">
        <f>IF(VLOOKUP(A22,'New Items'!A:B,2,FALSE)="New","Yes","No")</f>
        <v>Yes</v>
      </c>
      <c r="E22" s="2">
        <v>2</v>
      </c>
      <c r="F22" s="3">
        <v>150</v>
      </c>
      <c r="G22" s="3">
        <v>41.96</v>
      </c>
      <c r="H22" s="3">
        <v>150</v>
      </c>
      <c r="I22" s="3">
        <v>108.04</v>
      </c>
      <c r="J22" s="4">
        <v>0.72</v>
      </c>
      <c r="K22" s="2" t="str">
        <f t="shared" si="0"/>
        <v>Above Average</v>
      </c>
      <c r="L22" s="2" t="str">
        <f t="shared" si="1"/>
        <v>High Dollar</v>
      </c>
    </row>
    <row r="23" spans="1:12" x14ac:dyDescent="0.45">
      <c r="A23" s="2" t="s">
        <v>201</v>
      </c>
      <c r="B23" s="2" t="str">
        <f>IFERROR(VLOOKUP(A23,'Aug_2019Sales(Aggregated)'!A:C,3,0),"-")</f>
        <v>COSMETICS</v>
      </c>
      <c r="C23" s="2" t="str">
        <f>IFERROR(VLOOKUP(A23,'Aug_2019Sales(Aggregated)'!A:D,4,0),"-")</f>
        <v>MASKS</v>
      </c>
      <c r="D23" s="2" t="str">
        <f>IF(VLOOKUP(A23,'New Items'!A:B,2,FALSE)="New","Yes","No")</f>
        <v>Yes</v>
      </c>
      <c r="E23" s="2">
        <v>1</v>
      </c>
      <c r="F23" s="3">
        <v>65</v>
      </c>
      <c r="G23" s="3">
        <v>19</v>
      </c>
      <c r="H23" s="3">
        <v>65</v>
      </c>
      <c r="I23" s="3">
        <v>46</v>
      </c>
      <c r="J23" s="4">
        <v>0.71</v>
      </c>
      <c r="K23" s="2" t="str">
        <f t="shared" si="0"/>
        <v>Above Average</v>
      </c>
      <c r="L23" s="2" t="str">
        <f t="shared" si="1"/>
        <v>Standard</v>
      </c>
    </row>
    <row r="24" spans="1:12" x14ac:dyDescent="0.45">
      <c r="A24" s="2" t="s">
        <v>182</v>
      </c>
      <c r="B24" s="2" t="str">
        <f>IFERROR(VLOOKUP(A24,'Aug_2019Sales(Aggregated)'!A:C,3,0),"-")</f>
        <v>COSMETICS</v>
      </c>
      <c r="C24" s="2" t="str">
        <f>IFERROR(VLOOKUP(A24,'Aug_2019Sales(Aggregated)'!A:D,4,0),"-")</f>
        <v>MASKS</v>
      </c>
      <c r="D24" s="2" t="str">
        <f>IF(VLOOKUP(A24,'New Items'!A:B,2,FALSE)="New","Yes","No")</f>
        <v>Yes</v>
      </c>
      <c r="E24" s="2">
        <v>2</v>
      </c>
      <c r="F24" s="3">
        <v>120</v>
      </c>
      <c r="G24" s="3">
        <v>28.5</v>
      </c>
      <c r="H24" s="3">
        <v>120</v>
      </c>
      <c r="I24" s="3">
        <v>91.5</v>
      </c>
      <c r="J24" s="4">
        <v>0.76</v>
      </c>
      <c r="K24" s="2" t="str">
        <f t="shared" si="0"/>
        <v>Above Average</v>
      </c>
      <c r="L24" s="2" t="str">
        <f t="shared" si="1"/>
        <v>High Dollar</v>
      </c>
    </row>
    <row r="25" spans="1:12" x14ac:dyDescent="0.45">
      <c r="A25" s="2" t="s">
        <v>8</v>
      </c>
      <c r="B25" s="2" t="str">
        <f>IFERROR(VLOOKUP(A25,'Aug_2019Sales(Aggregated)'!A:C,3,0),"-")</f>
        <v>-</v>
      </c>
      <c r="C25" s="2" t="str">
        <f>IFERROR(VLOOKUP(A25,'Aug_2019Sales(Aggregated)'!A:D,4,0),"-")</f>
        <v>-</v>
      </c>
      <c r="D25" s="2" t="str">
        <f>IF(VLOOKUP(A25,'New Items'!A:B,2,FALSE)="New","Yes","No")</f>
        <v>Yes</v>
      </c>
      <c r="E25" s="2">
        <v>3</v>
      </c>
      <c r="F25" s="3">
        <v>234</v>
      </c>
      <c r="G25" s="3">
        <v>80.790000000000006</v>
      </c>
      <c r="H25" s="3">
        <v>234</v>
      </c>
      <c r="I25" s="3">
        <v>153.21</v>
      </c>
      <c r="J25" s="4">
        <v>0.65</v>
      </c>
      <c r="K25" s="2" t="str">
        <f t="shared" si="0"/>
        <v>Above Average</v>
      </c>
      <c r="L25" s="2" t="str">
        <f t="shared" si="1"/>
        <v>High Dollar</v>
      </c>
    </row>
    <row r="26" spans="1:12" x14ac:dyDescent="0.45">
      <c r="A26" s="2" t="s">
        <v>174</v>
      </c>
      <c r="B26" s="2" t="str">
        <f>IFERROR(VLOOKUP(A26,'Aug_2019Sales(Aggregated)'!A:C,3,0),"-")</f>
        <v>COSMETICS</v>
      </c>
      <c r="C26" s="2" t="str">
        <f>IFERROR(VLOOKUP(A26,'Aug_2019Sales(Aggregated)'!A:D,4,0),"-")</f>
        <v>MASKS</v>
      </c>
      <c r="D26" s="2" t="str">
        <f>IF(VLOOKUP(A26,'New Items'!A:B,2,FALSE)="New","Yes","No")</f>
        <v>Yes</v>
      </c>
      <c r="E26" s="2">
        <v>4</v>
      </c>
      <c r="F26" s="3">
        <v>220</v>
      </c>
      <c r="G26" s="3">
        <v>65.599999999999994</v>
      </c>
      <c r="H26" s="3">
        <v>165</v>
      </c>
      <c r="I26" s="3">
        <v>154.4</v>
      </c>
      <c r="J26" s="4">
        <v>0.7</v>
      </c>
      <c r="K26" s="2" t="str">
        <f t="shared" si="0"/>
        <v>Above Average</v>
      </c>
      <c r="L26" s="2" t="str">
        <f t="shared" si="1"/>
        <v>High Dollar</v>
      </c>
    </row>
    <row r="27" spans="1:12" x14ac:dyDescent="0.45">
      <c r="A27" s="2" t="s">
        <v>134</v>
      </c>
      <c r="B27" s="2" t="str">
        <f>IFERROR(VLOOKUP(A27,'Aug_2019Sales(Aggregated)'!A:C,3,0),"-")</f>
        <v>COSMETICS</v>
      </c>
      <c r="C27" s="2" t="str">
        <f>IFERROR(VLOOKUP(A27,'Aug_2019Sales(Aggregated)'!A:D,4,0),"-")</f>
        <v>MASKS</v>
      </c>
      <c r="D27" s="2" t="str">
        <f>IF(VLOOKUP(A27,'New Items'!A:B,2,FALSE)="New","Yes","No")</f>
        <v>Yes</v>
      </c>
      <c r="E27" s="2">
        <v>2</v>
      </c>
      <c r="F27" s="3">
        <v>114</v>
      </c>
      <c r="G27" s="3">
        <v>39.86</v>
      </c>
      <c r="H27" s="3">
        <v>114</v>
      </c>
      <c r="I27" s="3">
        <v>74.14</v>
      </c>
      <c r="J27" s="4">
        <v>0.65</v>
      </c>
      <c r="K27" s="2" t="str">
        <f t="shared" si="0"/>
        <v>Above Average</v>
      </c>
      <c r="L27" s="2" t="str">
        <f t="shared" si="1"/>
        <v>High Dollar</v>
      </c>
    </row>
    <row r="28" spans="1:12" x14ac:dyDescent="0.45">
      <c r="A28" s="2" t="s">
        <v>183</v>
      </c>
      <c r="B28" s="2" t="str">
        <f>IFERROR(VLOOKUP(A28,'Aug_2019Sales(Aggregated)'!A:C,3,0),"-")</f>
        <v>COSMETICS</v>
      </c>
      <c r="C28" s="2" t="str">
        <f>IFERROR(VLOOKUP(A28,'Aug_2019Sales(Aggregated)'!A:D,4,0),"-")</f>
        <v>MASKS</v>
      </c>
      <c r="D28" s="2" t="str">
        <f>IF(VLOOKUP(A28,'New Items'!A:B,2,FALSE)="New","Yes","No")</f>
        <v>Yes</v>
      </c>
      <c r="E28" s="2">
        <v>3</v>
      </c>
      <c r="F28" s="3">
        <v>177</v>
      </c>
      <c r="G28" s="3">
        <v>56.25</v>
      </c>
      <c r="H28" s="3">
        <v>177</v>
      </c>
      <c r="I28" s="3">
        <v>120.75</v>
      </c>
      <c r="J28" s="4">
        <v>0.68</v>
      </c>
      <c r="K28" s="2" t="str">
        <f t="shared" si="0"/>
        <v>Above Average</v>
      </c>
      <c r="L28" s="2" t="str">
        <f t="shared" si="1"/>
        <v>High Dollar</v>
      </c>
    </row>
    <row r="29" spans="1:12" x14ac:dyDescent="0.45">
      <c r="A29" s="2" t="s">
        <v>160</v>
      </c>
      <c r="B29" s="2" t="str">
        <f>IFERROR(VLOOKUP(A29,'Aug_2019Sales(Aggregated)'!A:C,3,0),"-")</f>
        <v>-</v>
      </c>
      <c r="C29" s="2" t="str">
        <f>IFERROR(VLOOKUP(A29,'Aug_2019Sales(Aggregated)'!A:D,4,0),"-")</f>
        <v>-</v>
      </c>
      <c r="D29" s="2" t="str">
        <f>IF(VLOOKUP(A29,'New Items'!A:B,2,FALSE)="New","Yes","No")</f>
        <v>Yes</v>
      </c>
      <c r="E29" s="2">
        <v>1</v>
      </c>
      <c r="F29" s="3">
        <v>22</v>
      </c>
      <c r="G29" s="3">
        <v>5.65</v>
      </c>
      <c r="H29" s="3">
        <v>22</v>
      </c>
      <c r="I29" s="3">
        <v>16.350000000000001</v>
      </c>
      <c r="J29" s="4">
        <v>0.74</v>
      </c>
      <c r="K29" s="2" t="str">
        <f t="shared" si="0"/>
        <v>Above Average</v>
      </c>
      <c r="L29" s="2" t="str">
        <f t="shared" si="1"/>
        <v>Standard</v>
      </c>
    </row>
    <row r="30" spans="1:12" x14ac:dyDescent="0.45">
      <c r="A30" s="2" t="s">
        <v>96</v>
      </c>
      <c r="B30" s="2" t="str">
        <f>IFERROR(VLOOKUP(A30,'Aug_2019Sales(Aggregated)'!A:C,3,0),"-")</f>
        <v>-</v>
      </c>
      <c r="C30" s="2" t="str">
        <f>IFERROR(VLOOKUP(A30,'Aug_2019Sales(Aggregated)'!A:D,4,0),"-")</f>
        <v>-</v>
      </c>
      <c r="D30" s="2" t="str">
        <f>IF(VLOOKUP(A30,'New Items'!A:B,2,FALSE)="New","Yes","No")</f>
        <v>Yes</v>
      </c>
      <c r="E30" s="2">
        <v>6</v>
      </c>
      <c r="F30" s="3">
        <v>210</v>
      </c>
      <c r="G30" s="3">
        <v>52.62</v>
      </c>
      <c r="H30" s="3">
        <v>140</v>
      </c>
      <c r="I30" s="3">
        <v>157.38</v>
      </c>
      <c r="J30" s="4">
        <v>0.75</v>
      </c>
      <c r="K30" s="2" t="str">
        <f t="shared" si="0"/>
        <v>Above Average</v>
      </c>
      <c r="L30" s="2" t="str">
        <f t="shared" si="1"/>
        <v>High Dollar</v>
      </c>
    </row>
    <row r="31" spans="1:12" x14ac:dyDescent="0.45">
      <c r="A31" s="2" t="s">
        <v>9</v>
      </c>
      <c r="B31" s="2" t="str">
        <f>IFERROR(VLOOKUP(A31,'Aug_2019Sales(Aggregated)'!A:C,3,0),"-")</f>
        <v>-</v>
      </c>
      <c r="C31" s="2" t="str">
        <f>IFERROR(VLOOKUP(A31,'Aug_2019Sales(Aggregated)'!A:D,4,0),"-")</f>
        <v>-</v>
      </c>
      <c r="D31" s="2" t="str">
        <f>IF(VLOOKUP(A31,'New Items'!A:B,2,FALSE)="New","Yes","No")</f>
        <v>Yes</v>
      </c>
      <c r="E31" s="2">
        <v>6</v>
      </c>
      <c r="F31" s="3">
        <v>174</v>
      </c>
      <c r="G31" s="3">
        <v>66.06</v>
      </c>
      <c r="H31" s="3">
        <v>145</v>
      </c>
      <c r="I31" s="3">
        <v>107.94</v>
      </c>
      <c r="J31" s="4">
        <v>0.62</v>
      </c>
      <c r="K31" s="2" t="str">
        <f t="shared" si="0"/>
        <v>Above Average</v>
      </c>
      <c r="L31" s="2" t="str">
        <f t="shared" si="1"/>
        <v>High Dollar</v>
      </c>
    </row>
    <row r="32" spans="1:12" x14ac:dyDescent="0.45">
      <c r="A32" s="2" t="s">
        <v>10</v>
      </c>
      <c r="B32" s="2" t="str">
        <f>IFERROR(VLOOKUP(A32,'Aug_2019Sales(Aggregated)'!A:C,3,0),"-")</f>
        <v>FITNESS</v>
      </c>
      <c r="C32" s="2" t="str">
        <f>IFERROR(VLOOKUP(A32,'Aug_2019Sales(Aggregated)'!A:D,4,0),"-")</f>
        <v>LOWER BODY</v>
      </c>
      <c r="D32" s="2" t="str">
        <f>IF(VLOOKUP(A32,'New Items'!A:B,2,FALSE)="New","Yes","No")</f>
        <v>Yes</v>
      </c>
      <c r="E32" s="2">
        <v>6</v>
      </c>
      <c r="F32" s="3">
        <v>225</v>
      </c>
      <c r="G32" s="3">
        <v>97.26</v>
      </c>
      <c r="H32" s="3">
        <v>202.5</v>
      </c>
      <c r="I32" s="3">
        <v>127.74</v>
      </c>
      <c r="J32" s="4">
        <v>0.56999999999999995</v>
      </c>
      <c r="K32" s="2" t="str">
        <f t="shared" si="0"/>
        <v>Above Average</v>
      </c>
      <c r="L32" s="2" t="str">
        <f t="shared" si="1"/>
        <v>High Dollar</v>
      </c>
    </row>
    <row r="33" spans="1:12" x14ac:dyDescent="0.45">
      <c r="A33" s="2" t="s">
        <v>11</v>
      </c>
      <c r="B33" s="2" t="str">
        <f>IFERROR(VLOOKUP(A33,'Aug_2019Sales(Aggregated)'!A:C,3,0),"-")</f>
        <v>-</v>
      </c>
      <c r="C33" s="2" t="str">
        <f>IFERROR(VLOOKUP(A33,'Aug_2019Sales(Aggregated)'!A:D,4,0),"-")</f>
        <v>-</v>
      </c>
      <c r="D33" s="2" t="str">
        <f>IF(VLOOKUP(A33,'New Items'!A:B,2,FALSE)="New","Yes","No")</f>
        <v>Yes</v>
      </c>
      <c r="E33" s="2">
        <v>4</v>
      </c>
      <c r="F33" s="3">
        <v>68</v>
      </c>
      <c r="G33" s="3">
        <v>12</v>
      </c>
      <c r="H33" s="3">
        <v>68</v>
      </c>
      <c r="I33" s="3">
        <v>56</v>
      </c>
      <c r="J33" s="4">
        <v>0.82</v>
      </c>
      <c r="K33" s="2" t="str">
        <f t="shared" si="0"/>
        <v>Above Average</v>
      </c>
      <c r="L33" s="2" t="str">
        <f t="shared" si="1"/>
        <v>Standard</v>
      </c>
    </row>
    <row r="34" spans="1:12" x14ac:dyDescent="0.45">
      <c r="A34" s="2" t="s">
        <v>148</v>
      </c>
      <c r="B34" s="2" t="str">
        <f>IFERROR(VLOOKUP(A34,'Aug_2019Sales(Aggregated)'!A:C,3,0),"-")</f>
        <v>-</v>
      </c>
      <c r="C34" s="2" t="str">
        <f>IFERROR(VLOOKUP(A34,'Aug_2019Sales(Aggregated)'!A:D,4,0),"-")</f>
        <v>-</v>
      </c>
      <c r="D34" s="2" t="str">
        <f>IF(VLOOKUP(A34,'New Items'!A:B,2,FALSE)="New","Yes","No")</f>
        <v>Yes</v>
      </c>
      <c r="E34" s="2">
        <v>2</v>
      </c>
      <c r="F34" s="3">
        <v>96</v>
      </c>
      <c r="G34" s="3">
        <v>28.6</v>
      </c>
      <c r="H34" s="3">
        <v>96</v>
      </c>
      <c r="I34" s="3">
        <v>67.400000000000006</v>
      </c>
      <c r="J34" s="4">
        <v>0.7</v>
      </c>
      <c r="K34" s="2" t="str">
        <f t="shared" si="0"/>
        <v>Above Average</v>
      </c>
      <c r="L34" s="2" t="str">
        <f t="shared" si="1"/>
        <v>Standard</v>
      </c>
    </row>
    <row r="35" spans="1:12" x14ac:dyDescent="0.45">
      <c r="A35" s="2" t="s">
        <v>175</v>
      </c>
      <c r="B35" s="2" t="str">
        <f>IFERROR(VLOOKUP(A35,'Aug_2019Sales(Aggregated)'!A:C,3,0),"-")</f>
        <v>-</v>
      </c>
      <c r="C35" s="2" t="str">
        <f>IFERROR(VLOOKUP(A35,'Aug_2019Sales(Aggregated)'!A:D,4,0),"-")</f>
        <v>-</v>
      </c>
      <c r="D35" s="2" t="str">
        <f>IF(VLOOKUP(A35,'New Items'!A:B,2,FALSE)="New","Yes","No")</f>
        <v>Yes</v>
      </c>
      <c r="E35" s="2">
        <v>2</v>
      </c>
      <c r="F35" s="3">
        <v>100</v>
      </c>
      <c r="G35" s="3">
        <v>34.24</v>
      </c>
      <c r="H35" s="3">
        <v>100</v>
      </c>
      <c r="I35" s="3">
        <v>65.760000000000005</v>
      </c>
      <c r="J35" s="4">
        <v>0.66</v>
      </c>
      <c r="K35" s="2" t="str">
        <f t="shared" si="0"/>
        <v>Above Average</v>
      </c>
      <c r="L35" s="2" t="str">
        <f t="shared" si="1"/>
        <v>Standard</v>
      </c>
    </row>
    <row r="36" spans="1:12" x14ac:dyDescent="0.45">
      <c r="A36" s="2" t="s">
        <v>161</v>
      </c>
      <c r="B36" s="2" t="str">
        <f>IFERROR(VLOOKUP(A36,'Aug_2019Sales(Aggregated)'!A:C,3,0),"-")</f>
        <v>-</v>
      </c>
      <c r="C36" s="2" t="str">
        <f>IFERROR(VLOOKUP(A36,'Aug_2019Sales(Aggregated)'!A:D,4,0),"-")</f>
        <v>-</v>
      </c>
      <c r="D36" s="2" t="str">
        <f>IF(VLOOKUP(A36,'New Items'!A:B,2,FALSE)="New","Yes","No")</f>
        <v>Yes</v>
      </c>
      <c r="E36" s="2">
        <v>2</v>
      </c>
      <c r="F36" s="3">
        <v>64</v>
      </c>
      <c r="G36" s="3">
        <v>14.3</v>
      </c>
      <c r="H36" s="3">
        <v>64</v>
      </c>
      <c r="I36" s="3">
        <v>49.7</v>
      </c>
      <c r="J36" s="4">
        <v>0.78</v>
      </c>
      <c r="K36" s="2" t="str">
        <f t="shared" si="0"/>
        <v>Above Average</v>
      </c>
      <c r="L36" s="2" t="str">
        <f t="shared" si="1"/>
        <v>Standard</v>
      </c>
    </row>
    <row r="37" spans="1:12" x14ac:dyDescent="0.45">
      <c r="A37" s="2" t="s">
        <v>12</v>
      </c>
      <c r="B37" s="2" t="str">
        <f>IFERROR(VLOOKUP(A37,'Aug_2019Sales(Aggregated)'!A:C,3,0),"-")</f>
        <v>-</v>
      </c>
      <c r="C37" s="2" t="str">
        <f>IFERROR(VLOOKUP(A37,'Aug_2019Sales(Aggregated)'!A:D,4,0),"-")</f>
        <v>-</v>
      </c>
      <c r="D37" s="2" t="str">
        <f>IF(VLOOKUP(A37,'New Items'!A:B,2,FALSE)="New","Yes","No")</f>
        <v>Yes</v>
      </c>
      <c r="E37" s="2">
        <v>3</v>
      </c>
      <c r="F37" s="3">
        <v>126</v>
      </c>
      <c r="G37" s="3">
        <v>38.549999999999997</v>
      </c>
      <c r="H37" s="3">
        <v>126</v>
      </c>
      <c r="I37" s="3">
        <v>87.45</v>
      </c>
      <c r="J37" s="4">
        <v>0.69</v>
      </c>
      <c r="K37" s="2" t="str">
        <f t="shared" si="0"/>
        <v>Above Average</v>
      </c>
      <c r="L37" s="2" t="str">
        <f t="shared" si="1"/>
        <v>High Dollar</v>
      </c>
    </row>
    <row r="38" spans="1:12" x14ac:dyDescent="0.45">
      <c r="A38" s="2" t="s">
        <v>13</v>
      </c>
      <c r="B38" s="2" t="str">
        <f>IFERROR(VLOOKUP(A38,'Aug_2019Sales(Aggregated)'!A:C,3,0),"-")</f>
        <v>-</v>
      </c>
      <c r="C38" s="2" t="str">
        <f>IFERROR(VLOOKUP(A38,'Aug_2019Sales(Aggregated)'!A:D,4,0),"-")</f>
        <v>-</v>
      </c>
      <c r="D38" s="2" t="str">
        <f>IF(VLOOKUP(A38,'New Items'!A:B,2,FALSE)="New","Yes","No")</f>
        <v>Yes</v>
      </c>
      <c r="E38" s="2">
        <v>4</v>
      </c>
      <c r="F38" s="3">
        <v>168</v>
      </c>
      <c r="G38" s="3">
        <v>51.18</v>
      </c>
      <c r="H38" s="3">
        <v>168</v>
      </c>
      <c r="I38" s="3">
        <v>116.82</v>
      </c>
      <c r="J38" s="4">
        <v>0.7</v>
      </c>
      <c r="K38" s="2" t="str">
        <f t="shared" si="0"/>
        <v>Above Average</v>
      </c>
      <c r="L38" s="2" t="str">
        <f t="shared" si="1"/>
        <v>High Dollar</v>
      </c>
    </row>
    <row r="39" spans="1:12" x14ac:dyDescent="0.45">
      <c r="A39" s="2" t="s">
        <v>14</v>
      </c>
      <c r="B39" s="2" t="str">
        <f>IFERROR(VLOOKUP(A39,'Aug_2019Sales(Aggregated)'!A:C,3,0),"-")</f>
        <v>-</v>
      </c>
      <c r="C39" s="2" t="str">
        <f>IFERROR(VLOOKUP(A39,'Aug_2019Sales(Aggregated)'!A:D,4,0),"-")</f>
        <v>-</v>
      </c>
      <c r="D39" s="2" t="str">
        <f>IF(VLOOKUP(A39,'New Items'!A:B,2,FALSE)="New","Yes","No")</f>
        <v>Yes</v>
      </c>
      <c r="E39" s="2">
        <v>4</v>
      </c>
      <c r="F39" s="3">
        <v>128</v>
      </c>
      <c r="G39" s="3">
        <v>48.03</v>
      </c>
      <c r="H39" s="3">
        <v>128</v>
      </c>
      <c r="I39" s="3">
        <v>79.97</v>
      </c>
      <c r="J39" s="4">
        <v>0.62</v>
      </c>
      <c r="K39" s="2" t="str">
        <f t="shared" si="0"/>
        <v>Above Average</v>
      </c>
      <c r="L39" s="2" t="str">
        <f t="shared" si="1"/>
        <v>High Dollar</v>
      </c>
    </row>
    <row r="40" spans="1:12" x14ac:dyDescent="0.45">
      <c r="A40" s="2" t="s">
        <v>202</v>
      </c>
      <c r="B40" s="2" t="str">
        <f>IFERROR(VLOOKUP(A40,'Aug_2019Sales(Aggregated)'!A:C,3,0),"-")</f>
        <v>FITNESS</v>
      </c>
      <c r="C40" s="2" t="str">
        <f>IFERROR(VLOOKUP(A40,'Aug_2019Sales(Aggregated)'!A:D,4,0),"-")</f>
        <v>LOWER BODY</v>
      </c>
      <c r="D40" s="2" t="str">
        <f>IF(VLOOKUP(A40,'New Items'!A:B,2,FALSE)="New","Yes","No")</f>
        <v>Yes</v>
      </c>
      <c r="E40" s="2">
        <v>2</v>
      </c>
      <c r="F40" s="3">
        <v>178</v>
      </c>
      <c r="G40" s="3">
        <v>26</v>
      </c>
      <c r="H40" s="3">
        <v>89</v>
      </c>
      <c r="I40" s="3">
        <v>152</v>
      </c>
      <c r="J40" s="4">
        <v>0.85</v>
      </c>
      <c r="K40" s="2" t="str">
        <f t="shared" si="0"/>
        <v>Above Average</v>
      </c>
      <c r="L40" s="2" t="str">
        <f t="shared" si="1"/>
        <v>Standard</v>
      </c>
    </row>
    <row r="41" spans="1:12" x14ac:dyDescent="0.45">
      <c r="A41" s="2" t="s">
        <v>193</v>
      </c>
      <c r="B41" s="2" t="str">
        <f>IFERROR(VLOOKUP(A41,'Aug_2019Sales(Aggregated)'!A:C,3,0),"-")</f>
        <v>FITNESS</v>
      </c>
      <c r="C41" s="2" t="str">
        <f>IFERROR(VLOOKUP(A41,'Aug_2019Sales(Aggregated)'!A:D,4,0),"-")</f>
        <v>LOWER BODY</v>
      </c>
      <c r="D41" s="2" t="str">
        <f>IF(VLOOKUP(A41,'New Items'!A:B,2,FALSE)="New","Yes","No")</f>
        <v>Yes</v>
      </c>
      <c r="E41" s="2">
        <v>1</v>
      </c>
      <c r="F41" s="3">
        <v>52</v>
      </c>
      <c r="G41" s="3">
        <v>14.5</v>
      </c>
      <c r="H41" s="3">
        <v>52</v>
      </c>
      <c r="I41" s="3">
        <v>37.5</v>
      </c>
      <c r="J41" s="4">
        <v>0.72</v>
      </c>
      <c r="K41" s="2" t="str">
        <f t="shared" si="0"/>
        <v>Above Average</v>
      </c>
      <c r="L41" s="2" t="str">
        <f t="shared" si="1"/>
        <v>Standard</v>
      </c>
    </row>
    <row r="42" spans="1:12" x14ac:dyDescent="0.45">
      <c r="A42" s="2" t="s">
        <v>213</v>
      </c>
      <c r="B42" s="2" t="str">
        <f>IFERROR(VLOOKUP(A42,'Aug_2019Sales(Aggregated)'!A:C,3,0),"-")</f>
        <v>FITNESS</v>
      </c>
      <c r="C42" s="2" t="str">
        <f>IFERROR(VLOOKUP(A42,'Aug_2019Sales(Aggregated)'!A:D,4,0),"-")</f>
        <v>MAT</v>
      </c>
      <c r="D42" s="2" t="str">
        <f>IF(VLOOKUP(A42,'New Items'!A:B,2,FALSE)="New","Yes","No")</f>
        <v>Yes</v>
      </c>
      <c r="E42" s="2">
        <v>39</v>
      </c>
      <c r="F42" s="3">
        <v>628.23</v>
      </c>
      <c r="G42" s="3">
        <v>279.63</v>
      </c>
      <c r="H42" s="3">
        <v>161.27000000000001</v>
      </c>
      <c r="I42" s="3">
        <v>348.6</v>
      </c>
      <c r="J42" s="4">
        <v>0.55000000000000004</v>
      </c>
      <c r="K42" s="2" t="str">
        <f t="shared" si="0"/>
        <v>Average</v>
      </c>
      <c r="L42" s="2" t="str">
        <f t="shared" si="1"/>
        <v>High Dollar</v>
      </c>
    </row>
    <row r="43" spans="1:12" x14ac:dyDescent="0.45">
      <c r="A43" s="2" t="s">
        <v>176</v>
      </c>
      <c r="B43" s="2" t="str">
        <f>IFERROR(VLOOKUP(A43,'Aug_2019Sales(Aggregated)'!A:C,3,0),"-")</f>
        <v>FITNESS</v>
      </c>
      <c r="C43" s="2" t="str">
        <f>IFERROR(VLOOKUP(A43,'Aug_2019Sales(Aggregated)'!A:D,4,0),"-")</f>
        <v>ACCESSORIES</v>
      </c>
      <c r="D43" s="2" t="str">
        <f>IF(VLOOKUP(A43,'New Items'!A:B,2,FALSE)="New","Yes","No")</f>
        <v>Yes</v>
      </c>
      <c r="E43" s="2">
        <v>6</v>
      </c>
      <c r="F43" s="3">
        <v>12</v>
      </c>
      <c r="G43" s="3">
        <v>1.5</v>
      </c>
      <c r="H43" s="3">
        <v>6</v>
      </c>
      <c r="I43" s="3">
        <v>10.5</v>
      </c>
      <c r="J43" s="4">
        <v>0.88</v>
      </c>
      <c r="K43" s="2" t="str">
        <f t="shared" si="0"/>
        <v>Above Average</v>
      </c>
      <c r="L43" s="2" t="str">
        <f t="shared" si="1"/>
        <v>Standard</v>
      </c>
    </row>
    <row r="44" spans="1:12" x14ac:dyDescent="0.45">
      <c r="A44" s="2" t="s">
        <v>15</v>
      </c>
      <c r="B44" s="2" t="str">
        <f>IFERROR(VLOOKUP(A44,'Aug_2019Sales(Aggregated)'!A:C,3,0),"-")</f>
        <v>FITNESS</v>
      </c>
      <c r="C44" s="2" t="str">
        <f>IFERROR(VLOOKUP(A44,'Aug_2019Sales(Aggregated)'!A:D,4,0),"-")</f>
        <v>ACCESSORIES</v>
      </c>
      <c r="D44" s="2" t="str">
        <f>IF(VLOOKUP(A44,'New Items'!A:B,2,FALSE)="New","Yes","No")</f>
        <v>Yes</v>
      </c>
      <c r="E44" s="2">
        <v>6</v>
      </c>
      <c r="F44" s="3">
        <v>196.39</v>
      </c>
      <c r="G44" s="3">
        <v>33</v>
      </c>
      <c r="H44" s="3">
        <v>162.19999999999999</v>
      </c>
      <c r="I44" s="3">
        <v>163.38999999999999</v>
      </c>
      <c r="J44" s="4">
        <v>0.83</v>
      </c>
      <c r="K44" s="2" t="str">
        <f t="shared" si="0"/>
        <v>Above Average</v>
      </c>
      <c r="L44" s="2" t="str">
        <f t="shared" si="1"/>
        <v>High Dollar</v>
      </c>
    </row>
    <row r="45" spans="1:12" x14ac:dyDescent="0.45">
      <c r="A45" s="2" t="s">
        <v>97</v>
      </c>
      <c r="B45" s="2" t="str">
        <f>IFERROR(VLOOKUP(A45,'Aug_2019Sales(Aggregated)'!A:C,3,0),"-")</f>
        <v>-</v>
      </c>
      <c r="C45" s="2" t="str">
        <f>IFERROR(VLOOKUP(A45,'Aug_2019Sales(Aggregated)'!A:D,4,0),"-")</f>
        <v>-</v>
      </c>
      <c r="D45" s="2" t="str">
        <f>IF(VLOOKUP(A45,'New Items'!A:B,2,FALSE)="New","Yes","No")</f>
        <v>Yes</v>
      </c>
      <c r="E45" s="2">
        <v>4</v>
      </c>
      <c r="F45" s="3">
        <v>44</v>
      </c>
      <c r="G45" s="3">
        <v>10.4</v>
      </c>
      <c r="H45" s="3">
        <v>33</v>
      </c>
      <c r="I45" s="3">
        <v>33.6</v>
      </c>
      <c r="J45" s="4">
        <v>0.76</v>
      </c>
      <c r="K45" s="2" t="str">
        <f t="shared" si="0"/>
        <v>Above Average</v>
      </c>
      <c r="L45" s="2" t="str">
        <f t="shared" si="1"/>
        <v>Standard</v>
      </c>
    </row>
    <row r="46" spans="1:12" x14ac:dyDescent="0.45">
      <c r="A46" s="2" t="s">
        <v>135</v>
      </c>
      <c r="B46" s="2" t="str">
        <f>IFERROR(VLOOKUP(A46,'Aug_2019Sales(Aggregated)'!A:C,3,0),"-")</f>
        <v>FITNESS</v>
      </c>
      <c r="C46" s="2" t="str">
        <f>IFERROR(VLOOKUP(A46,'Aug_2019Sales(Aggregated)'!A:D,4,0),"-")</f>
        <v>ACCESSORIES</v>
      </c>
      <c r="D46" s="2" t="str">
        <f>IF(VLOOKUP(A46,'New Items'!A:B,2,FALSE)="New","Yes","No")</f>
        <v>Yes</v>
      </c>
      <c r="E46" s="2">
        <v>2</v>
      </c>
      <c r="F46" s="3">
        <v>16</v>
      </c>
      <c r="G46" s="3">
        <v>4.2</v>
      </c>
      <c r="H46" s="3">
        <v>16</v>
      </c>
      <c r="I46" s="3">
        <v>11.8</v>
      </c>
      <c r="J46" s="4">
        <v>0.74</v>
      </c>
      <c r="K46" s="2" t="str">
        <f t="shared" si="0"/>
        <v>Above Average</v>
      </c>
      <c r="L46" s="2" t="str">
        <f t="shared" si="1"/>
        <v>Standard</v>
      </c>
    </row>
    <row r="47" spans="1:12" x14ac:dyDescent="0.45">
      <c r="A47" s="2" t="s">
        <v>98</v>
      </c>
      <c r="B47" s="2" t="str">
        <f>IFERROR(VLOOKUP(A47,'Aug_2019Sales(Aggregated)'!A:C,3,0),"-")</f>
        <v>AUTOMOTIVE</v>
      </c>
      <c r="C47" s="2" t="str">
        <f>IFERROR(VLOOKUP(A47,'Aug_2019Sales(Aggregated)'!A:D,4,0),"-")</f>
        <v>RINGS</v>
      </c>
      <c r="D47" s="2" t="str">
        <f>IF(VLOOKUP(A47,'New Items'!A:B,2,FALSE)="New","Yes","No")</f>
        <v>Yes</v>
      </c>
      <c r="E47" s="2">
        <v>14</v>
      </c>
      <c r="F47" s="3">
        <v>280</v>
      </c>
      <c r="G47" s="3">
        <v>111.16</v>
      </c>
      <c r="H47" s="3">
        <v>140</v>
      </c>
      <c r="I47" s="3">
        <v>168.84</v>
      </c>
      <c r="J47" s="4">
        <v>0.6</v>
      </c>
      <c r="K47" s="2" t="str">
        <f t="shared" si="0"/>
        <v>Above Average</v>
      </c>
      <c r="L47" s="2" t="str">
        <f t="shared" si="1"/>
        <v>High Dollar</v>
      </c>
    </row>
    <row r="48" spans="1:12" x14ac:dyDescent="0.45">
      <c r="A48" s="2" t="s">
        <v>16</v>
      </c>
      <c r="B48" s="2" t="str">
        <f>IFERROR(VLOOKUP(A48,'Aug_2019Sales(Aggregated)'!A:C,3,0),"-")</f>
        <v>ACCESSORIES</v>
      </c>
      <c r="C48" s="2" t="str">
        <f>IFERROR(VLOOKUP(A48,'Aug_2019Sales(Aggregated)'!A:D,4,0),"-")</f>
        <v>RINGS</v>
      </c>
      <c r="D48" s="2" t="str">
        <f>IF(VLOOKUP(A48,'New Items'!A:B,2,FALSE)="New","Yes","No")</f>
        <v>Yes</v>
      </c>
      <c r="E48" s="2">
        <v>14</v>
      </c>
      <c r="F48" s="3">
        <v>266.85000000000002</v>
      </c>
      <c r="G48" s="3">
        <v>63</v>
      </c>
      <c r="H48" s="3">
        <v>136.71</v>
      </c>
      <c r="I48" s="3">
        <v>203.85</v>
      </c>
      <c r="J48" s="4">
        <v>0.76</v>
      </c>
      <c r="K48" s="2" t="str">
        <f t="shared" si="0"/>
        <v>Above Average</v>
      </c>
      <c r="L48" s="2" t="str">
        <f t="shared" si="1"/>
        <v>High Dollar</v>
      </c>
    </row>
    <row r="49" spans="1:12" x14ac:dyDescent="0.45">
      <c r="A49" s="2" t="s">
        <v>17</v>
      </c>
      <c r="B49" s="2" t="str">
        <f>IFERROR(VLOOKUP(A49,'Aug_2019Sales(Aggregated)'!A:C,3,0),"-")</f>
        <v>AUTOMOTIVE</v>
      </c>
      <c r="C49" s="2" t="str">
        <f>IFERROR(VLOOKUP(A49,'Aug_2019Sales(Aggregated)'!A:D,4,0),"-")</f>
        <v>RINGS</v>
      </c>
      <c r="D49" s="2" t="str">
        <f>IF(VLOOKUP(A49,'New Items'!A:B,2,FALSE)="New","Yes","No")</f>
        <v>Yes</v>
      </c>
      <c r="E49" s="2">
        <v>13</v>
      </c>
      <c r="F49" s="3">
        <v>325</v>
      </c>
      <c r="G49" s="3">
        <v>80.599999999999994</v>
      </c>
      <c r="H49" s="3">
        <v>200</v>
      </c>
      <c r="I49" s="3">
        <v>244.4</v>
      </c>
      <c r="J49" s="4">
        <v>0.75</v>
      </c>
      <c r="K49" s="2" t="str">
        <f t="shared" si="0"/>
        <v>Above Average</v>
      </c>
      <c r="L49" s="2" t="str">
        <f t="shared" si="1"/>
        <v>High Dollar</v>
      </c>
    </row>
    <row r="50" spans="1:12" x14ac:dyDescent="0.45">
      <c r="A50" s="2" t="s">
        <v>239</v>
      </c>
      <c r="B50" s="2" t="str">
        <f>IFERROR(VLOOKUP(A50,'Aug_2019Sales(Aggregated)'!A:C,3,0),"-")</f>
        <v>AUTOMOTIVE</v>
      </c>
      <c r="C50" s="2" t="str">
        <f>IFERROR(VLOOKUP(A50,'Aug_2019Sales(Aggregated)'!A:D,4,0),"-")</f>
        <v>RINGS</v>
      </c>
      <c r="D50" s="2" t="str">
        <f>IF(VLOOKUP(A50,'New Items'!A:B,2,FALSE)="New","Yes","No")</f>
        <v>Yes</v>
      </c>
      <c r="E50" s="2">
        <v>17</v>
      </c>
      <c r="F50" s="3">
        <v>165.58</v>
      </c>
      <c r="G50" s="3">
        <v>112.2</v>
      </c>
      <c r="H50" s="3">
        <v>80.06</v>
      </c>
      <c r="I50" s="3">
        <v>53.38</v>
      </c>
      <c r="J50" s="4">
        <v>0.32</v>
      </c>
      <c r="K50" s="2" t="str">
        <f t="shared" si="0"/>
        <v>Above Average</v>
      </c>
      <c r="L50" s="2" t="str">
        <f t="shared" si="1"/>
        <v>Standard</v>
      </c>
    </row>
    <row r="51" spans="1:12" x14ac:dyDescent="0.45">
      <c r="A51" s="2" t="s">
        <v>18</v>
      </c>
      <c r="B51" s="2" t="str">
        <f>IFERROR(VLOOKUP(A51,'Aug_2019Sales(Aggregated)'!A:C,3,0),"-")</f>
        <v>AUTOMOTIVE</v>
      </c>
      <c r="C51" s="2" t="str">
        <f>IFERROR(VLOOKUP(A51,'Aug_2019Sales(Aggregated)'!A:D,4,0),"-")</f>
        <v>RINGS</v>
      </c>
      <c r="D51" s="2" t="str">
        <f>IF(VLOOKUP(A51,'New Items'!A:B,2,FALSE)="New","Yes","No")</f>
        <v>Yes</v>
      </c>
      <c r="E51" s="2">
        <v>23</v>
      </c>
      <c r="F51" s="3">
        <v>550</v>
      </c>
      <c r="G51" s="3">
        <v>156.4</v>
      </c>
      <c r="H51" s="3">
        <v>216.67</v>
      </c>
      <c r="I51" s="3">
        <v>393.6</v>
      </c>
      <c r="J51" s="4">
        <v>0.72</v>
      </c>
      <c r="K51" s="2" t="str">
        <f t="shared" si="0"/>
        <v>Average</v>
      </c>
      <c r="L51" s="2" t="str">
        <f t="shared" si="1"/>
        <v>High Dollar</v>
      </c>
    </row>
    <row r="52" spans="1:12" x14ac:dyDescent="0.45">
      <c r="A52" s="2" t="s">
        <v>19</v>
      </c>
      <c r="B52" s="2" t="str">
        <f>IFERROR(VLOOKUP(A52,'Aug_2019Sales(Aggregated)'!A:C,3,0),"-")</f>
        <v>GEAR</v>
      </c>
      <c r="C52" s="2" t="str">
        <f>IFERROR(VLOOKUP(A52,'Aug_2019Sales(Aggregated)'!A:D,4,0),"-")</f>
        <v>OUTERWEAR</v>
      </c>
      <c r="D52" s="2" t="str">
        <f>IF(VLOOKUP(A52,'New Items'!A:B,2,FALSE)="New","Yes","No")</f>
        <v>Yes</v>
      </c>
      <c r="E52" s="2">
        <v>9</v>
      </c>
      <c r="F52" s="3">
        <v>621</v>
      </c>
      <c r="G52" s="3">
        <v>180.54</v>
      </c>
      <c r="H52" s="3">
        <v>483</v>
      </c>
      <c r="I52" s="3">
        <v>440.46</v>
      </c>
      <c r="J52" s="4">
        <v>0.71</v>
      </c>
      <c r="K52" s="2" t="str">
        <f t="shared" si="0"/>
        <v>Average</v>
      </c>
      <c r="L52" s="2" t="str">
        <f t="shared" si="1"/>
        <v>High Dollar</v>
      </c>
    </row>
    <row r="53" spans="1:12" x14ac:dyDescent="0.45">
      <c r="A53" s="2" t="s">
        <v>20</v>
      </c>
      <c r="B53" s="2" t="str">
        <f>IFERROR(VLOOKUP(A53,'Aug_2019Sales(Aggregated)'!A:C,3,0),"-")</f>
        <v>AUTOMOTIVE</v>
      </c>
      <c r="C53" s="2" t="str">
        <f>IFERROR(VLOOKUP(A53,'Aug_2019Sales(Aggregated)'!A:D,4,0),"-")</f>
        <v>RINGS</v>
      </c>
      <c r="D53" s="2" t="str">
        <f>IF(VLOOKUP(A53,'New Items'!A:B,2,FALSE)="New","Yes","No")</f>
        <v>Yes</v>
      </c>
      <c r="E53" s="2">
        <v>11</v>
      </c>
      <c r="F53" s="3">
        <v>242</v>
      </c>
      <c r="G53" s="3">
        <v>57.75</v>
      </c>
      <c r="H53" s="3">
        <v>132</v>
      </c>
      <c r="I53" s="3">
        <v>184.25</v>
      </c>
      <c r="J53" s="4">
        <v>0.76</v>
      </c>
      <c r="K53" s="2" t="str">
        <f t="shared" si="0"/>
        <v>Above Average</v>
      </c>
      <c r="L53" s="2" t="str">
        <f t="shared" si="1"/>
        <v>High Dollar</v>
      </c>
    </row>
    <row r="54" spans="1:12" x14ac:dyDescent="0.45">
      <c r="A54" s="2" t="s">
        <v>21</v>
      </c>
      <c r="B54" s="2" t="str">
        <f>IFERROR(VLOOKUP(A54,'Aug_2019Sales(Aggregated)'!A:C,3,0),"-")</f>
        <v>AUTOMOTIVE</v>
      </c>
      <c r="C54" s="2" t="str">
        <f>IFERROR(VLOOKUP(A54,'Aug_2019Sales(Aggregated)'!A:D,4,0),"-")</f>
        <v>RINGS</v>
      </c>
      <c r="D54" s="2" t="str">
        <f>IF(VLOOKUP(A54,'New Items'!A:B,2,FALSE)="New","Yes","No")</f>
        <v>Yes</v>
      </c>
      <c r="E54" s="2">
        <v>29</v>
      </c>
      <c r="F54" s="3">
        <v>638</v>
      </c>
      <c r="G54" s="3">
        <v>184.15</v>
      </c>
      <c r="H54" s="3">
        <v>198</v>
      </c>
      <c r="I54" s="3">
        <v>453.85</v>
      </c>
      <c r="J54" s="4">
        <v>0.71</v>
      </c>
      <c r="K54" s="2" t="str">
        <f t="shared" si="0"/>
        <v>Average</v>
      </c>
      <c r="L54" s="2" t="str">
        <f t="shared" si="1"/>
        <v>High Dollar</v>
      </c>
    </row>
    <row r="55" spans="1:12" x14ac:dyDescent="0.45">
      <c r="A55" s="2" t="s">
        <v>22</v>
      </c>
      <c r="B55" s="2" t="str">
        <f>IFERROR(VLOOKUP(A55,'Aug_2019Sales(Aggregated)'!A:C,3,0),"-")</f>
        <v>SLEEPWEAR</v>
      </c>
      <c r="C55" s="2" t="str">
        <f>IFERROR(VLOOKUP(A55,'Aug_2019Sales(Aggregated)'!A:D,4,0),"-")</f>
        <v>INTIMATES</v>
      </c>
      <c r="D55" s="2" t="str">
        <f>IF(VLOOKUP(A55,'New Items'!A:B,2,FALSE)="New","Yes","No")</f>
        <v>Yes</v>
      </c>
      <c r="E55" s="2">
        <v>12</v>
      </c>
      <c r="F55" s="3">
        <v>216</v>
      </c>
      <c r="G55" s="3">
        <v>64.8</v>
      </c>
      <c r="H55" s="3">
        <v>144</v>
      </c>
      <c r="I55" s="3">
        <v>151.19999999999999</v>
      </c>
      <c r="J55" s="4">
        <v>0.7</v>
      </c>
      <c r="K55" s="2" t="str">
        <f t="shared" si="0"/>
        <v>Above Average</v>
      </c>
      <c r="L55" s="2" t="str">
        <f t="shared" si="1"/>
        <v>High Dollar</v>
      </c>
    </row>
    <row r="56" spans="1:12" x14ac:dyDescent="0.45">
      <c r="A56" s="2" t="s">
        <v>162</v>
      </c>
      <c r="B56" s="2" t="str">
        <f>IFERROR(VLOOKUP(A56,'Aug_2019Sales(Aggregated)'!A:C,3,0),"-")</f>
        <v>ESSENTIALS</v>
      </c>
      <c r="C56" s="2" t="str">
        <f>IFERROR(VLOOKUP(A56,'Aug_2019Sales(Aggregated)'!A:D,4,0),"-")</f>
        <v>BODY CARE</v>
      </c>
      <c r="D56" s="2" t="str">
        <f>IF(VLOOKUP(A56,'New Items'!A:B,2,FALSE)="New","Yes","No")</f>
        <v>Yes</v>
      </c>
      <c r="E56" s="2">
        <v>31</v>
      </c>
      <c r="F56" s="3">
        <v>233.3</v>
      </c>
      <c r="G56" s="3">
        <v>99.2</v>
      </c>
      <c r="H56" s="3">
        <v>69.05</v>
      </c>
      <c r="I56" s="3">
        <v>134.1</v>
      </c>
      <c r="J56" s="4">
        <v>0.56999999999999995</v>
      </c>
      <c r="K56" s="2" t="str">
        <f t="shared" si="0"/>
        <v>Above Average</v>
      </c>
      <c r="L56" s="2" t="str">
        <f t="shared" si="1"/>
        <v>Standard</v>
      </c>
    </row>
    <row r="57" spans="1:12" x14ac:dyDescent="0.45">
      <c r="A57" s="2" t="s">
        <v>216</v>
      </c>
      <c r="B57" s="2" t="str">
        <f>IFERROR(VLOOKUP(A57,'Aug_2019Sales(Aggregated)'!A:C,3,0),"-")</f>
        <v>ESSENTIALS</v>
      </c>
      <c r="C57" s="2" t="str">
        <f>IFERROR(VLOOKUP(A57,'Aug_2019Sales(Aggregated)'!A:D,4,0),"-")</f>
        <v>ORAL CARE</v>
      </c>
      <c r="D57" s="2" t="str">
        <f>IF(VLOOKUP(A57,'New Items'!A:B,2,FALSE)="New","Yes","No")</f>
        <v>Yes</v>
      </c>
      <c r="E57" s="2">
        <v>27</v>
      </c>
      <c r="F57" s="3">
        <v>243</v>
      </c>
      <c r="G57" s="3">
        <v>116.1</v>
      </c>
      <c r="H57" s="3">
        <v>81</v>
      </c>
      <c r="I57" s="3">
        <v>126.9</v>
      </c>
      <c r="J57" s="4">
        <v>0.52</v>
      </c>
      <c r="K57" s="2" t="str">
        <f t="shared" si="0"/>
        <v>Above Average</v>
      </c>
      <c r="L57" s="2" t="str">
        <f t="shared" si="1"/>
        <v>Standard</v>
      </c>
    </row>
    <row r="58" spans="1:12" x14ac:dyDescent="0.45">
      <c r="A58" s="2" t="s">
        <v>217</v>
      </c>
      <c r="B58" s="2" t="str">
        <f>IFERROR(VLOOKUP(A58,'Aug_2019Sales(Aggregated)'!A:C,3,0),"-")</f>
        <v>ESSENTIALS</v>
      </c>
      <c r="C58" s="2" t="str">
        <f>IFERROR(VLOOKUP(A58,'Aug_2019Sales(Aggregated)'!A:D,4,0),"-")</f>
        <v>ORAL CARE</v>
      </c>
      <c r="D58" s="2" t="str">
        <f>IF(VLOOKUP(A58,'New Items'!A:B,2,FALSE)="New","Yes","No")</f>
        <v>Yes</v>
      </c>
      <c r="E58" s="2">
        <v>17</v>
      </c>
      <c r="F58" s="3">
        <v>143.97999999999999</v>
      </c>
      <c r="G58" s="3">
        <v>67.66</v>
      </c>
      <c r="H58" s="3">
        <v>51</v>
      </c>
      <c r="I58" s="3">
        <v>76.319999999999993</v>
      </c>
      <c r="J58" s="4">
        <v>0.53</v>
      </c>
      <c r="K58" s="2" t="str">
        <f t="shared" si="0"/>
        <v>Above Average</v>
      </c>
      <c r="L58" s="2" t="str">
        <f t="shared" si="1"/>
        <v>Standard</v>
      </c>
    </row>
    <row r="59" spans="1:12" x14ac:dyDescent="0.45">
      <c r="A59" s="2" t="s">
        <v>23</v>
      </c>
      <c r="B59" s="2" t="str">
        <f>IFERROR(VLOOKUP(A59,'Aug_2019Sales(Aggregated)'!A:C,3,0),"-")</f>
        <v>ESSENTIALS</v>
      </c>
      <c r="C59" s="2" t="str">
        <f>IFERROR(VLOOKUP(A59,'Aug_2019Sales(Aggregated)'!A:D,4,0),"-")</f>
        <v>ORAL CARE</v>
      </c>
      <c r="D59" s="2" t="str">
        <f>IF(VLOOKUP(A59,'New Items'!A:B,2,FALSE)="New","Yes","No")</f>
        <v>Yes</v>
      </c>
      <c r="E59" s="2">
        <v>14</v>
      </c>
      <c r="F59" s="3">
        <v>197.49</v>
      </c>
      <c r="G59" s="3">
        <v>38.5</v>
      </c>
      <c r="H59" s="3">
        <v>127.49</v>
      </c>
      <c r="I59" s="3">
        <v>158.99</v>
      </c>
      <c r="J59" s="4">
        <v>0.81</v>
      </c>
      <c r="K59" s="2" t="str">
        <f t="shared" si="0"/>
        <v>Above Average</v>
      </c>
      <c r="L59" s="2" t="str">
        <f t="shared" si="1"/>
        <v>High Dollar</v>
      </c>
    </row>
    <row r="60" spans="1:12" x14ac:dyDescent="0.45">
      <c r="A60" s="2" t="s">
        <v>330</v>
      </c>
      <c r="B60" s="2" t="str">
        <f>IFERROR(VLOOKUP(A60,'Aug_2019Sales(Aggregated)'!A:C,3,0),"-")</f>
        <v>-</v>
      </c>
      <c r="C60" s="2" t="str">
        <f>IFERROR(VLOOKUP(A60,'Aug_2019Sales(Aggregated)'!A:D,4,0),"-")</f>
        <v>-</v>
      </c>
      <c r="D60" s="2" t="str">
        <f>IF(VLOOKUP(A60,'New Items'!A:B,2,FALSE)="New","Yes","No")</f>
        <v>Yes</v>
      </c>
      <c r="E60" s="2">
        <v>339</v>
      </c>
      <c r="F60" s="3">
        <v>21150</v>
      </c>
      <c r="G60" s="3">
        <v>14916</v>
      </c>
      <c r="H60" s="3">
        <v>684.05</v>
      </c>
      <c r="I60" s="3">
        <v>6234</v>
      </c>
      <c r="J60" s="4">
        <v>0.28999999999999998</v>
      </c>
      <c r="K60" s="2" t="str">
        <f t="shared" si="0"/>
        <v>Average</v>
      </c>
      <c r="L60" s="2" t="str">
        <f t="shared" si="1"/>
        <v>High Dollar</v>
      </c>
    </row>
    <row r="61" spans="1:12" x14ac:dyDescent="0.45">
      <c r="A61" s="2" t="s">
        <v>136</v>
      </c>
      <c r="B61" s="2" t="str">
        <f>IFERROR(VLOOKUP(A61,'Aug_2019Sales(Aggregated)'!A:C,3,0),"-")</f>
        <v>AUTOMOTIVE</v>
      </c>
      <c r="C61" s="2" t="str">
        <f>IFERROR(VLOOKUP(A61,'Aug_2019Sales(Aggregated)'!A:D,4,0),"-")</f>
        <v>RINGS</v>
      </c>
      <c r="D61" s="2" t="str">
        <f>IF(VLOOKUP(A61,'New Items'!A:B,2,FALSE)="New","Yes","No")</f>
        <v>Yes</v>
      </c>
      <c r="E61" s="2">
        <v>52</v>
      </c>
      <c r="F61" s="3">
        <v>377.61</v>
      </c>
      <c r="G61" s="3">
        <v>91</v>
      </c>
      <c r="H61" s="3">
        <v>57.57</v>
      </c>
      <c r="I61" s="3">
        <v>286.61</v>
      </c>
      <c r="J61" s="4">
        <v>0.76</v>
      </c>
      <c r="K61" s="2" t="str">
        <f t="shared" si="0"/>
        <v>Above Average</v>
      </c>
      <c r="L61" s="2" t="str">
        <f t="shared" si="1"/>
        <v>Standard</v>
      </c>
    </row>
    <row r="62" spans="1:12" x14ac:dyDescent="0.45">
      <c r="A62" s="2" t="s">
        <v>24</v>
      </c>
      <c r="B62" s="2" t="str">
        <f>IFERROR(VLOOKUP(A62,'Aug_2019Sales(Aggregated)'!A:C,3,0),"-")</f>
        <v>ACCESSORIES</v>
      </c>
      <c r="C62" s="2" t="str">
        <f>IFERROR(VLOOKUP(A62,'Aug_2019Sales(Aggregated)'!A:D,4,0),"-")</f>
        <v>RINGS</v>
      </c>
      <c r="D62" s="2" t="str">
        <f>IF(VLOOKUP(A62,'New Items'!A:B,2,FALSE)="New","Yes","No")</f>
        <v>Yes</v>
      </c>
      <c r="E62" s="2">
        <v>13</v>
      </c>
      <c r="F62" s="3">
        <v>195</v>
      </c>
      <c r="G62" s="3">
        <v>38.35</v>
      </c>
      <c r="H62" s="3">
        <v>90</v>
      </c>
      <c r="I62" s="3">
        <v>156.65</v>
      </c>
      <c r="J62" s="4">
        <v>0.8</v>
      </c>
      <c r="K62" s="2" t="str">
        <f t="shared" si="0"/>
        <v>Above Average</v>
      </c>
      <c r="L62" s="2" t="str">
        <f t="shared" si="1"/>
        <v>Standard</v>
      </c>
    </row>
    <row r="63" spans="1:12" x14ac:dyDescent="0.45">
      <c r="A63" s="2" t="s">
        <v>25</v>
      </c>
      <c r="B63" s="2" t="str">
        <f>IFERROR(VLOOKUP(A63,'Aug_2019Sales(Aggregated)'!A:C,3,0),"-")</f>
        <v>-</v>
      </c>
      <c r="C63" s="2" t="str">
        <f>IFERROR(VLOOKUP(A63,'Aug_2019Sales(Aggregated)'!A:D,4,0),"-")</f>
        <v>-</v>
      </c>
      <c r="D63" s="2" t="str">
        <f>IF(VLOOKUP(A63,'New Items'!A:B,2,FALSE)="New","Yes","No")</f>
        <v>Yes</v>
      </c>
      <c r="E63" s="2">
        <v>17</v>
      </c>
      <c r="F63" s="3">
        <v>616.54999999999995</v>
      </c>
      <c r="G63" s="3">
        <v>135.15</v>
      </c>
      <c r="H63" s="3">
        <v>254.28</v>
      </c>
      <c r="I63" s="3">
        <v>481.4</v>
      </c>
      <c r="J63" s="4">
        <v>0.78</v>
      </c>
      <c r="K63" s="2" t="str">
        <f t="shared" si="0"/>
        <v>Average</v>
      </c>
      <c r="L63" s="2" t="str">
        <f t="shared" si="1"/>
        <v>High Dollar</v>
      </c>
    </row>
    <row r="64" spans="1:12" x14ac:dyDescent="0.45">
      <c r="A64" s="2" t="s">
        <v>99</v>
      </c>
      <c r="B64" s="2" t="str">
        <f>IFERROR(VLOOKUP(A64,'Aug_2019Sales(Aggregated)'!A:C,3,0),"-")</f>
        <v>GEAR</v>
      </c>
      <c r="C64" s="2" t="str">
        <f>IFERROR(VLOOKUP(A64,'Aug_2019Sales(Aggregated)'!A:D,4,0),"-")</f>
        <v>OUTERWEAR</v>
      </c>
      <c r="D64" s="2" t="str">
        <f>IF(VLOOKUP(A64,'New Items'!A:B,2,FALSE)="New","Yes","No")</f>
        <v>Yes</v>
      </c>
      <c r="E64" s="2">
        <v>18</v>
      </c>
      <c r="F64" s="3">
        <v>180</v>
      </c>
      <c r="G64" s="3">
        <v>36.9</v>
      </c>
      <c r="H64" s="3">
        <v>90</v>
      </c>
      <c r="I64" s="3">
        <v>143.1</v>
      </c>
      <c r="J64" s="4">
        <v>0.8</v>
      </c>
      <c r="K64" s="2" t="str">
        <f t="shared" si="0"/>
        <v>Above Average</v>
      </c>
      <c r="L64" s="2" t="str">
        <f t="shared" si="1"/>
        <v>Standard</v>
      </c>
    </row>
    <row r="65" spans="1:12" x14ac:dyDescent="0.45">
      <c r="A65" s="2" t="s">
        <v>26</v>
      </c>
      <c r="B65" s="2" t="str">
        <f>IFERROR(VLOOKUP(A65,'Aug_2019Sales(Aggregated)'!A:C,3,0),"-")</f>
        <v>GEAR</v>
      </c>
      <c r="C65" s="2" t="str">
        <f>IFERROR(VLOOKUP(A65,'Aug_2019Sales(Aggregated)'!A:D,4,0),"-")</f>
        <v>OUTERWEAR</v>
      </c>
      <c r="D65" s="2" t="str">
        <f>IF(VLOOKUP(A65,'New Items'!A:B,2,FALSE)="New","Yes","No")</f>
        <v>Yes</v>
      </c>
      <c r="E65" s="2">
        <v>9</v>
      </c>
      <c r="F65" s="3">
        <v>520</v>
      </c>
      <c r="G65" s="3">
        <v>145.80000000000001</v>
      </c>
      <c r="H65" s="3">
        <v>303.33</v>
      </c>
      <c r="I65" s="3">
        <v>374.2</v>
      </c>
      <c r="J65" s="4">
        <v>0.72</v>
      </c>
      <c r="K65" s="2" t="str">
        <f t="shared" si="0"/>
        <v>Average</v>
      </c>
      <c r="L65" s="2" t="str">
        <f t="shared" si="1"/>
        <v>High Dollar</v>
      </c>
    </row>
    <row r="66" spans="1:12" x14ac:dyDescent="0.45">
      <c r="A66" s="2" t="s">
        <v>331</v>
      </c>
      <c r="B66" s="2" t="str">
        <f>IFERROR(VLOOKUP(A66,'Aug_2019Sales(Aggregated)'!A:C,3,0),"-")</f>
        <v>-</v>
      </c>
      <c r="C66" s="2" t="str">
        <f>IFERROR(VLOOKUP(A66,'Aug_2019Sales(Aggregated)'!A:D,4,0),"-")</f>
        <v>-</v>
      </c>
      <c r="D66" s="2" t="str">
        <f>IF(VLOOKUP(A66,'New Items'!A:B,2,FALSE)="New","Yes","No")</f>
        <v>Yes</v>
      </c>
      <c r="E66" s="2">
        <v>14</v>
      </c>
      <c r="F66" s="3">
        <v>140</v>
      </c>
      <c r="G66" s="3">
        <v>91</v>
      </c>
      <c r="H66" s="3">
        <v>60</v>
      </c>
      <c r="I66" s="3">
        <v>49</v>
      </c>
      <c r="J66" s="4">
        <v>0.35</v>
      </c>
      <c r="K66" s="2" t="str">
        <f t="shared" si="0"/>
        <v>Above Average</v>
      </c>
      <c r="L66" s="2" t="str">
        <f t="shared" si="1"/>
        <v>Standard</v>
      </c>
    </row>
    <row r="67" spans="1:12" x14ac:dyDescent="0.45">
      <c r="A67" s="2" t="s">
        <v>137</v>
      </c>
      <c r="B67" s="2" t="str">
        <f>IFERROR(VLOOKUP(A67,'Aug_2019Sales(Aggregated)'!A:C,3,0),"-")</f>
        <v>-</v>
      </c>
      <c r="C67" s="2" t="str">
        <f>IFERROR(VLOOKUP(A67,'Aug_2019Sales(Aggregated)'!A:D,4,0),"-")</f>
        <v>-</v>
      </c>
      <c r="D67" s="2" t="str">
        <f>IF(VLOOKUP(A67,'New Items'!A:B,2,FALSE)="New","Yes","No")</f>
        <v>Yes</v>
      </c>
      <c r="E67" s="2">
        <v>10</v>
      </c>
      <c r="F67" s="3">
        <v>171</v>
      </c>
      <c r="G67" s="3">
        <v>45</v>
      </c>
      <c r="H67" s="3">
        <v>88.67</v>
      </c>
      <c r="I67" s="3">
        <v>126</v>
      </c>
      <c r="J67" s="4">
        <v>0.74</v>
      </c>
      <c r="K67" s="2" t="str">
        <f t="shared" ref="K67:K130" si="2">IF(I67&lt;AVERAGE(I:I),"Above Average","Average")</f>
        <v>Above Average</v>
      </c>
      <c r="L67" s="2" t="str">
        <f t="shared" ref="L67:L130" si="3">IF(H67&gt;100,"High Dollar","Standard")</f>
        <v>Standard</v>
      </c>
    </row>
    <row r="68" spans="1:12" x14ac:dyDescent="0.45">
      <c r="A68" s="2" t="s">
        <v>100</v>
      </c>
      <c r="B68" s="2" t="str">
        <f>IFERROR(VLOOKUP(A68,'Aug_2019Sales(Aggregated)'!A:C,3,0),"-")</f>
        <v>SLEEPWEAR</v>
      </c>
      <c r="C68" s="2" t="str">
        <f>IFERROR(VLOOKUP(A68,'Aug_2019Sales(Aggregated)'!A:D,4,0),"-")</f>
        <v>INTIMATES</v>
      </c>
      <c r="D68" s="2" t="str">
        <f>IF(VLOOKUP(A68,'New Items'!A:B,2,FALSE)="New","Yes","No")</f>
        <v>Yes</v>
      </c>
      <c r="E68" s="2">
        <v>13</v>
      </c>
      <c r="F68" s="3">
        <v>156.87</v>
      </c>
      <c r="G68" s="3">
        <v>38.869999999999997</v>
      </c>
      <c r="H68" s="3">
        <v>84.37</v>
      </c>
      <c r="I68" s="3">
        <v>118</v>
      </c>
      <c r="J68" s="4">
        <v>0.75</v>
      </c>
      <c r="K68" s="2" t="str">
        <f t="shared" si="2"/>
        <v>Above Average</v>
      </c>
      <c r="L68" s="2" t="str">
        <f t="shared" si="3"/>
        <v>Standard</v>
      </c>
    </row>
    <row r="69" spans="1:12" x14ac:dyDescent="0.45">
      <c r="A69" s="2" t="s">
        <v>27</v>
      </c>
      <c r="B69" s="2" t="str">
        <f>IFERROR(VLOOKUP(A69,'Aug_2019Sales(Aggregated)'!A:C,3,0),"-")</f>
        <v>SLEEPWEAR</v>
      </c>
      <c r="C69" s="2" t="str">
        <f>IFERROR(VLOOKUP(A69,'Aug_2019Sales(Aggregated)'!A:D,4,0),"-")</f>
        <v>INTIMATES</v>
      </c>
      <c r="D69" s="2" t="str">
        <f>IF(VLOOKUP(A69,'New Items'!A:B,2,FALSE)="New","Yes","No")</f>
        <v>Yes</v>
      </c>
      <c r="E69" s="2">
        <v>24</v>
      </c>
      <c r="F69" s="3">
        <v>363.1</v>
      </c>
      <c r="G69" s="3">
        <v>70.8</v>
      </c>
      <c r="H69" s="3">
        <v>151.55000000000001</v>
      </c>
      <c r="I69" s="3">
        <v>292.3</v>
      </c>
      <c r="J69" s="4">
        <v>0.81</v>
      </c>
      <c r="K69" s="2" t="str">
        <f t="shared" si="2"/>
        <v>Above Average</v>
      </c>
      <c r="L69" s="2" t="str">
        <f t="shared" si="3"/>
        <v>High Dollar</v>
      </c>
    </row>
    <row r="70" spans="1:12" x14ac:dyDescent="0.45">
      <c r="A70" s="2" t="s">
        <v>163</v>
      </c>
      <c r="B70" s="2" t="str">
        <f>IFERROR(VLOOKUP(A70,'Aug_2019Sales(Aggregated)'!A:C,3,0),"-")</f>
        <v>SLEEPWEAR</v>
      </c>
      <c r="C70" s="2" t="str">
        <f>IFERROR(VLOOKUP(A70,'Aug_2019Sales(Aggregated)'!A:D,4,0),"-")</f>
        <v>INTIMATES</v>
      </c>
      <c r="D70" s="2" t="str">
        <f>IF(VLOOKUP(A70,'New Items'!A:B,2,FALSE)="New","Yes","No")</f>
        <v>Yes</v>
      </c>
      <c r="E70" s="2">
        <v>7</v>
      </c>
      <c r="F70" s="3">
        <v>105</v>
      </c>
      <c r="G70" s="3">
        <v>26.25</v>
      </c>
      <c r="H70" s="3">
        <v>75</v>
      </c>
      <c r="I70" s="3">
        <v>78.75</v>
      </c>
      <c r="J70" s="4">
        <v>0.75</v>
      </c>
      <c r="K70" s="2" t="str">
        <f t="shared" si="2"/>
        <v>Above Average</v>
      </c>
      <c r="L70" s="2" t="str">
        <f t="shared" si="3"/>
        <v>Standard</v>
      </c>
    </row>
    <row r="71" spans="1:12" x14ac:dyDescent="0.45">
      <c r="A71" s="2" t="s">
        <v>203</v>
      </c>
      <c r="B71" s="2" t="str">
        <f>IFERROR(VLOOKUP(A71,'Aug_2019Sales(Aggregated)'!A:C,3,0),"-")</f>
        <v>ELECTRO</v>
      </c>
      <c r="C71" s="2" t="str">
        <f>IFERROR(VLOOKUP(A71,'Aug_2019Sales(Aggregated)'!A:D,4,0),"-")</f>
        <v>ELECTRO ACCESSORIES</v>
      </c>
      <c r="D71" s="2" t="str">
        <f>IF(VLOOKUP(A71,'New Items'!A:B,2,FALSE)="New","Yes","No")</f>
        <v>Yes</v>
      </c>
      <c r="E71" s="2">
        <v>1</v>
      </c>
      <c r="F71" s="3">
        <v>12</v>
      </c>
      <c r="G71" s="3">
        <v>2.8</v>
      </c>
      <c r="H71" s="3">
        <v>12</v>
      </c>
      <c r="I71" s="3">
        <v>9.1999999999999993</v>
      </c>
      <c r="J71" s="4">
        <v>0.77</v>
      </c>
      <c r="K71" s="2" t="str">
        <f t="shared" si="2"/>
        <v>Above Average</v>
      </c>
      <c r="L71" s="2" t="str">
        <f t="shared" si="3"/>
        <v>Standard</v>
      </c>
    </row>
    <row r="72" spans="1:12" x14ac:dyDescent="0.45">
      <c r="A72" s="2" t="s">
        <v>177</v>
      </c>
      <c r="B72" s="2" t="str">
        <f>IFERROR(VLOOKUP(A72,'Aug_2019Sales(Aggregated)'!A:C,3,0),"-")</f>
        <v>ELECTRO</v>
      </c>
      <c r="C72" s="2" t="str">
        <f>IFERROR(VLOOKUP(A72,'Aug_2019Sales(Aggregated)'!A:D,4,0),"-")</f>
        <v>ELECTRO ACCESSORIES</v>
      </c>
      <c r="D72" s="2" t="str">
        <f>IF(VLOOKUP(A72,'New Items'!A:B,2,FALSE)="New","Yes","No")</f>
        <v>Yes</v>
      </c>
      <c r="E72" s="2">
        <v>4</v>
      </c>
      <c r="F72" s="3">
        <v>20</v>
      </c>
      <c r="G72" s="3">
        <v>3</v>
      </c>
      <c r="H72" s="3">
        <v>13.33</v>
      </c>
      <c r="I72" s="3">
        <v>17</v>
      </c>
      <c r="J72" s="4">
        <v>0.85</v>
      </c>
      <c r="K72" s="2" t="str">
        <f t="shared" si="2"/>
        <v>Above Average</v>
      </c>
      <c r="L72" s="2" t="str">
        <f t="shared" si="3"/>
        <v>Standard</v>
      </c>
    </row>
    <row r="73" spans="1:12" x14ac:dyDescent="0.45">
      <c r="A73" s="2" t="s">
        <v>138</v>
      </c>
      <c r="B73" s="2" t="str">
        <f>IFERROR(VLOOKUP(A73,'Aug_2019Sales(Aggregated)'!A:C,3,0),"-")</f>
        <v>ELECTRO</v>
      </c>
      <c r="C73" s="2" t="str">
        <f>IFERROR(VLOOKUP(A73,'Aug_2019Sales(Aggregated)'!A:D,4,0),"-")</f>
        <v>ELECTRO ACCESSORIES</v>
      </c>
      <c r="D73" s="2" t="str">
        <f>IF(VLOOKUP(A73,'New Items'!A:B,2,FALSE)="New","Yes","No")</f>
        <v>Yes</v>
      </c>
      <c r="E73" s="2">
        <v>4</v>
      </c>
      <c r="F73" s="3">
        <v>80</v>
      </c>
      <c r="G73" s="3">
        <v>18.600000000000001</v>
      </c>
      <c r="H73" s="3">
        <v>60</v>
      </c>
      <c r="I73" s="3">
        <v>61.4</v>
      </c>
      <c r="J73" s="4">
        <v>0.77</v>
      </c>
      <c r="K73" s="2" t="str">
        <f t="shared" si="2"/>
        <v>Above Average</v>
      </c>
      <c r="L73" s="2" t="str">
        <f t="shared" si="3"/>
        <v>Standard</v>
      </c>
    </row>
    <row r="74" spans="1:12" x14ac:dyDescent="0.45">
      <c r="A74" s="2" t="s">
        <v>28</v>
      </c>
      <c r="B74" s="2" t="str">
        <f>IFERROR(VLOOKUP(A74,'Aug_2019Sales(Aggregated)'!A:C,3,0),"-")</f>
        <v>FITNESS</v>
      </c>
      <c r="C74" s="2" t="str">
        <f>IFERROR(VLOOKUP(A74,'Aug_2019Sales(Aggregated)'!A:D,4,0),"-")</f>
        <v>CYCLING</v>
      </c>
      <c r="D74" s="2" t="str">
        <f>IF(VLOOKUP(A74,'New Items'!A:B,2,FALSE)="New","Yes","No")</f>
        <v>Yes</v>
      </c>
      <c r="E74" s="2">
        <v>8</v>
      </c>
      <c r="F74" s="3">
        <v>3192</v>
      </c>
      <c r="G74" s="3">
        <v>952</v>
      </c>
      <c r="H74" s="3">
        <v>1995</v>
      </c>
      <c r="I74" s="3">
        <v>2240</v>
      </c>
      <c r="J74" s="4">
        <v>0.7</v>
      </c>
      <c r="K74" s="2" t="str">
        <f t="shared" si="2"/>
        <v>Average</v>
      </c>
      <c r="L74" s="2" t="str">
        <f t="shared" si="3"/>
        <v>High Dollar</v>
      </c>
    </row>
    <row r="75" spans="1:12" x14ac:dyDescent="0.45">
      <c r="A75" s="2" t="s">
        <v>29</v>
      </c>
      <c r="B75" s="2" t="str">
        <f>IFERROR(VLOOKUP(A75,'Aug_2019Sales(Aggregated)'!A:C,3,0),"-")</f>
        <v>FITNESS</v>
      </c>
      <c r="C75" s="2" t="str">
        <f>IFERROR(VLOOKUP(A75,'Aug_2019Sales(Aggregated)'!A:D,4,0),"-")</f>
        <v>CYCLING</v>
      </c>
      <c r="D75" s="2" t="str">
        <f>IF(VLOOKUP(A75,'New Items'!A:B,2,FALSE)="New","Yes","No")</f>
        <v>Yes</v>
      </c>
      <c r="E75" s="2">
        <v>8</v>
      </c>
      <c r="F75" s="3">
        <v>919.36</v>
      </c>
      <c r="G75" s="3">
        <v>302.72000000000003</v>
      </c>
      <c r="H75" s="3">
        <v>693.76</v>
      </c>
      <c r="I75" s="3">
        <v>616.64</v>
      </c>
      <c r="J75" s="4">
        <v>0.67</v>
      </c>
      <c r="K75" s="2" t="str">
        <f t="shared" si="2"/>
        <v>Average</v>
      </c>
      <c r="L75" s="2" t="str">
        <f t="shared" si="3"/>
        <v>High Dollar</v>
      </c>
    </row>
    <row r="76" spans="1:12" x14ac:dyDescent="0.45">
      <c r="A76" s="2" t="s">
        <v>101</v>
      </c>
      <c r="B76" s="2" t="str">
        <f>IFERROR(VLOOKUP(A76,'Aug_2019Sales(Aggregated)'!A:C,3,0),"-")</f>
        <v>FITNESS</v>
      </c>
      <c r="C76" s="2" t="str">
        <f>IFERROR(VLOOKUP(A76,'Aug_2019Sales(Aggregated)'!A:D,4,0),"-")</f>
        <v>CYCLING</v>
      </c>
      <c r="D76" s="2" t="str">
        <f>IF(VLOOKUP(A76,'New Items'!A:B,2,FALSE)="New","Yes","No")</f>
        <v>Yes</v>
      </c>
      <c r="E76" s="2">
        <v>4</v>
      </c>
      <c r="F76" s="3">
        <v>121.93</v>
      </c>
      <c r="G76" s="3">
        <v>39</v>
      </c>
      <c r="H76" s="3">
        <v>91.99</v>
      </c>
      <c r="I76" s="3">
        <v>82.93</v>
      </c>
      <c r="J76" s="4">
        <v>0.68</v>
      </c>
      <c r="K76" s="2" t="str">
        <f t="shared" si="2"/>
        <v>Above Average</v>
      </c>
      <c r="L76" s="2" t="str">
        <f t="shared" si="3"/>
        <v>Standard</v>
      </c>
    </row>
    <row r="77" spans="1:12" x14ac:dyDescent="0.45">
      <c r="A77" s="2" t="s">
        <v>30</v>
      </c>
      <c r="B77" s="2" t="str">
        <f>IFERROR(VLOOKUP(A77,'Aug_2019Sales(Aggregated)'!A:C,3,0),"-")</f>
        <v>-</v>
      </c>
      <c r="C77" s="2" t="str">
        <f>IFERROR(VLOOKUP(A77,'Aug_2019Sales(Aggregated)'!A:D,4,0),"-")</f>
        <v>-</v>
      </c>
      <c r="D77" s="2" t="str">
        <f>IF(VLOOKUP(A77,'New Items'!A:B,2,FALSE)="New","Yes","No")</f>
        <v>Yes</v>
      </c>
      <c r="E77" s="2">
        <v>3</v>
      </c>
      <c r="F77" s="3">
        <v>297</v>
      </c>
      <c r="G77" s="3">
        <v>97.2</v>
      </c>
      <c r="H77" s="3">
        <v>198</v>
      </c>
      <c r="I77" s="3">
        <v>199.8</v>
      </c>
      <c r="J77" s="4">
        <v>0.67</v>
      </c>
      <c r="K77" s="2" t="str">
        <f t="shared" si="2"/>
        <v>Above Average</v>
      </c>
      <c r="L77" s="2" t="str">
        <f t="shared" si="3"/>
        <v>High Dollar</v>
      </c>
    </row>
    <row r="78" spans="1:12" x14ac:dyDescent="0.45">
      <c r="A78" s="2" t="s">
        <v>194</v>
      </c>
      <c r="B78" s="2" t="str">
        <f>IFERROR(VLOOKUP(A78,'Aug_2019Sales(Aggregated)'!A:C,3,0),"-")</f>
        <v>FITNESS</v>
      </c>
      <c r="C78" s="2" t="str">
        <f>IFERROR(VLOOKUP(A78,'Aug_2019Sales(Aggregated)'!A:D,4,0),"-")</f>
        <v>CYCLING</v>
      </c>
      <c r="D78" s="2" t="str">
        <f>IF(VLOOKUP(A78,'New Items'!A:B,2,FALSE)="New","Yes","No")</f>
        <v>Yes</v>
      </c>
      <c r="E78" s="2">
        <v>1</v>
      </c>
      <c r="F78" s="3">
        <v>85</v>
      </c>
      <c r="G78" s="3">
        <v>24</v>
      </c>
      <c r="H78" s="3">
        <v>85</v>
      </c>
      <c r="I78" s="3">
        <v>61</v>
      </c>
      <c r="J78" s="4">
        <v>0.72</v>
      </c>
      <c r="K78" s="2" t="str">
        <f t="shared" si="2"/>
        <v>Above Average</v>
      </c>
      <c r="L78" s="2" t="str">
        <f t="shared" si="3"/>
        <v>Standard</v>
      </c>
    </row>
    <row r="79" spans="1:12" x14ac:dyDescent="0.45">
      <c r="A79" s="2" t="s">
        <v>102</v>
      </c>
      <c r="B79" s="2" t="str">
        <f>IFERROR(VLOOKUP(A79,'Aug_2019Sales(Aggregated)'!A:C,3,0),"-")</f>
        <v>FITNESS</v>
      </c>
      <c r="C79" s="2" t="str">
        <f>IFERROR(VLOOKUP(A79,'Aug_2019Sales(Aggregated)'!A:D,4,0),"-")</f>
        <v>CYCLING</v>
      </c>
      <c r="D79" s="2" t="str">
        <f>IF(VLOOKUP(A79,'New Items'!A:B,2,FALSE)="New","Yes","No")</f>
        <v>Yes</v>
      </c>
      <c r="E79" s="2">
        <v>8</v>
      </c>
      <c r="F79" s="3">
        <v>3520.19</v>
      </c>
      <c r="G79" s="3">
        <v>1376</v>
      </c>
      <c r="H79" s="3">
        <v>2750.1</v>
      </c>
      <c r="I79" s="3">
        <v>2144.19</v>
      </c>
      <c r="J79" s="4">
        <v>0.61</v>
      </c>
      <c r="K79" s="2" t="str">
        <f t="shared" si="2"/>
        <v>Average</v>
      </c>
      <c r="L79" s="2" t="str">
        <f t="shared" si="3"/>
        <v>High Dollar</v>
      </c>
    </row>
    <row r="80" spans="1:12" x14ac:dyDescent="0.45">
      <c r="A80" s="2" t="s">
        <v>31</v>
      </c>
      <c r="B80" s="2" t="str">
        <f>IFERROR(VLOOKUP(A80,'Aug_2019Sales(Aggregated)'!A:C,3,0),"-")</f>
        <v>-</v>
      </c>
      <c r="C80" s="2" t="str">
        <f>IFERROR(VLOOKUP(A80,'Aug_2019Sales(Aggregated)'!A:D,4,0),"-")</f>
        <v>-</v>
      </c>
      <c r="D80" s="2" t="str">
        <f>IF(VLOOKUP(A80,'New Items'!A:B,2,FALSE)="New","Yes","No")</f>
        <v>Yes</v>
      </c>
      <c r="E80" s="2">
        <v>9</v>
      </c>
      <c r="F80" s="3">
        <v>5841</v>
      </c>
      <c r="G80" s="3">
        <v>2175.75</v>
      </c>
      <c r="H80" s="3">
        <v>5192</v>
      </c>
      <c r="I80" s="3">
        <v>3665.25</v>
      </c>
      <c r="J80" s="4">
        <v>0.63</v>
      </c>
      <c r="K80" s="2" t="str">
        <f t="shared" si="2"/>
        <v>Average</v>
      </c>
      <c r="L80" s="2" t="str">
        <f t="shared" si="3"/>
        <v>High Dollar</v>
      </c>
    </row>
    <row r="81" spans="1:12" x14ac:dyDescent="0.45">
      <c r="A81" s="2" t="s">
        <v>32</v>
      </c>
      <c r="B81" s="2" t="str">
        <f>IFERROR(VLOOKUP(A81,'Aug_2019Sales(Aggregated)'!A:C,3,0),"-")</f>
        <v>FITNESS</v>
      </c>
      <c r="C81" s="2" t="str">
        <f>IFERROR(VLOOKUP(A81,'Aug_2019Sales(Aggregated)'!A:D,4,0),"-")</f>
        <v>CYCLING</v>
      </c>
      <c r="D81" s="2" t="str">
        <f>IF(VLOOKUP(A81,'New Items'!A:B,2,FALSE)="New","Yes","No")</f>
        <v>Yes</v>
      </c>
      <c r="E81" s="2">
        <v>4</v>
      </c>
      <c r="F81" s="3">
        <v>112</v>
      </c>
      <c r="G81" s="3">
        <v>27.25</v>
      </c>
      <c r="H81" s="3">
        <v>84</v>
      </c>
      <c r="I81" s="3">
        <v>84.75</v>
      </c>
      <c r="J81" s="4">
        <v>0.76</v>
      </c>
      <c r="K81" s="2" t="str">
        <f t="shared" si="2"/>
        <v>Above Average</v>
      </c>
      <c r="L81" s="2" t="str">
        <f t="shared" si="3"/>
        <v>Standard</v>
      </c>
    </row>
    <row r="82" spans="1:12" x14ac:dyDescent="0.45">
      <c r="A82" s="2" t="s">
        <v>103</v>
      </c>
      <c r="B82" s="2" t="str">
        <f>IFERROR(VLOOKUP(A82,'Aug_2019Sales(Aggregated)'!A:C,3,0),"-")</f>
        <v>ACCESSORIES</v>
      </c>
      <c r="C82" s="2" t="str">
        <f>IFERROR(VLOOKUP(A82,'Aug_2019Sales(Aggregated)'!A:D,4,0),"-")</f>
        <v>IMPULSE</v>
      </c>
      <c r="D82" s="2" t="str">
        <f>IF(VLOOKUP(A82,'New Items'!A:B,2,FALSE)="New","Yes","No")</f>
        <v>Yes</v>
      </c>
      <c r="E82" s="2">
        <v>23</v>
      </c>
      <c r="F82" s="3">
        <v>1504.35</v>
      </c>
      <c r="G82" s="3">
        <v>276</v>
      </c>
      <c r="H82" s="3">
        <v>522.23</v>
      </c>
      <c r="I82" s="3">
        <v>1228.3499999999999</v>
      </c>
      <c r="J82" s="4">
        <v>0.82</v>
      </c>
      <c r="K82" s="2" t="str">
        <f t="shared" si="2"/>
        <v>Average</v>
      </c>
      <c r="L82" s="2" t="str">
        <f t="shared" si="3"/>
        <v>High Dollar</v>
      </c>
    </row>
    <row r="83" spans="1:12" x14ac:dyDescent="0.45">
      <c r="A83" s="2" t="s">
        <v>139</v>
      </c>
      <c r="B83" s="2" t="str">
        <f>IFERROR(VLOOKUP(A83,'Aug_2019Sales(Aggregated)'!A:C,3,0),"-")</f>
        <v>ACCESSORIES</v>
      </c>
      <c r="C83" s="2" t="str">
        <f>IFERROR(VLOOKUP(A83,'Aug_2019Sales(Aggregated)'!A:D,4,0),"-")</f>
        <v>IMPULSE</v>
      </c>
      <c r="D83" s="2" t="str">
        <f>IF(VLOOKUP(A83,'New Items'!A:B,2,FALSE)="New","Yes","No")</f>
        <v>Yes</v>
      </c>
      <c r="E83" s="2">
        <v>9</v>
      </c>
      <c r="F83" s="3">
        <v>600</v>
      </c>
      <c r="G83" s="3">
        <v>170.55</v>
      </c>
      <c r="H83" s="3">
        <v>500</v>
      </c>
      <c r="I83" s="3">
        <v>429.45</v>
      </c>
      <c r="J83" s="4">
        <v>0.72</v>
      </c>
      <c r="K83" s="2" t="str">
        <f t="shared" si="2"/>
        <v>Average</v>
      </c>
      <c r="L83" s="2" t="str">
        <f t="shared" si="3"/>
        <v>High Dollar</v>
      </c>
    </row>
    <row r="84" spans="1:12" x14ac:dyDescent="0.45">
      <c r="A84" s="2" t="s">
        <v>33</v>
      </c>
      <c r="B84" s="2" t="str">
        <f>IFERROR(VLOOKUP(A84,'Aug_2019Sales(Aggregated)'!A:C,3,0),"-")</f>
        <v>ACCESSORIES</v>
      </c>
      <c r="C84" s="2" t="str">
        <f>IFERROR(VLOOKUP(A84,'Aug_2019Sales(Aggregated)'!A:D,4,0),"-")</f>
        <v>IMPULSE</v>
      </c>
      <c r="D84" s="2" t="str">
        <f>IF(VLOOKUP(A84,'New Items'!A:B,2,FALSE)="New","Yes","No")</f>
        <v>Yes</v>
      </c>
      <c r="E84" s="2">
        <v>14</v>
      </c>
      <c r="F84" s="3">
        <v>1526</v>
      </c>
      <c r="G84" s="3">
        <v>464.1</v>
      </c>
      <c r="H84" s="3">
        <v>981</v>
      </c>
      <c r="I84" s="3">
        <v>1061.9000000000001</v>
      </c>
      <c r="J84" s="4">
        <v>0.7</v>
      </c>
      <c r="K84" s="2" t="str">
        <f t="shared" si="2"/>
        <v>Average</v>
      </c>
      <c r="L84" s="2" t="str">
        <f t="shared" si="3"/>
        <v>High Dollar</v>
      </c>
    </row>
    <row r="85" spans="1:12" x14ac:dyDescent="0.45">
      <c r="A85" s="2" t="s">
        <v>149</v>
      </c>
      <c r="B85" s="2" t="str">
        <f>IFERROR(VLOOKUP(A85,'Aug_2019Sales(Aggregated)'!A:C,3,0),"-")</f>
        <v>ACCESSORIES</v>
      </c>
      <c r="C85" s="2" t="str">
        <f>IFERROR(VLOOKUP(A85,'Aug_2019Sales(Aggregated)'!A:D,4,0),"-")</f>
        <v>IMPULSE</v>
      </c>
      <c r="D85" s="2" t="str">
        <f>IF(VLOOKUP(A85,'New Items'!A:B,2,FALSE)="New","Yes","No")</f>
        <v>Yes</v>
      </c>
      <c r="E85" s="2">
        <v>8</v>
      </c>
      <c r="F85" s="3">
        <v>176</v>
      </c>
      <c r="G85" s="3">
        <v>44.8</v>
      </c>
      <c r="H85" s="3">
        <v>88</v>
      </c>
      <c r="I85" s="3">
        <v>131.19999999999999</v>
      </c>
      <c r="J85" s="4">
        <v>0.75</v>
      </c>
      <c r="K85" s="2" t="str">
        <f t="shared" si="2"/>
        <v>Above Average</v>
      </c>
      <c r="L85" s="2" t="str">
        <f t="shared" si="3"/>
        <v>Standard</v>
      </c>
    </row>
    <row r="86" spans="1:12" x14ac:dyDescent="0.45">
      <c r="A86" s="2" t="s">
        <v>34</v>
      </c>
      <c r="B86" s="2" t="str">
        <f>IFERROR(VLOOKUP(A86,'Aug_2019Sales(Aggregated)'!A:C,3,0),"-")</f>
        <v>ACCESSORIES</v>
      </c>
      <c r="C86" s="2" t="str">
        <f>IFERROR(VLOOKUP(A86,'Aug_2019Sales(Aggregated)'!A:D,4,0),"-")</f>
        <v>BELTS</v>
      </c>
      <c r="D86" s="2" t="str">
        <f>IF(VLOOKUP(A86,'New Items'!A:B,2,FALSE)="New","Yes","No")</f>
        <v>Yes</v>
      </c>
      <c r="E86" s="2">
        <v>3</v>
      </c>
      <c r="F86" s="3">
        <v>117</v>
      </c>
      <c r="G86" s="3">
        <v>32.549999999999997</v>
      </c>
      <c r="H86" s="3">
        <v>117</v>
      </c>
      <c r="I86" s="3">
        <v>84.45</v>
      </c>
      <c r="J86" s="4">
        <v>0.72</v>
      </c>
      <c r="K86" s="2" t="str">
        <f t="shared" si="2"/>
        <v>Above Average</v>
      </c>
      <c r="L86" s="2" t="str">
        <f t="shared" si="3"/>
        <v>High Dollar</v>
      </c>
    </row>
    <row r="87" spans="1:12" x14ac:dyDescent="0.45">
      <c r="A87" s="2" t="s">
        <v>35</v>
      </c>
      <c r="B87" s="2" t="str">
        <f>IFERROR(VLOOKUP(A87,'Aug_2019Sales(Aggregated)'!A:C,3,0),"-")</f>
        <v>ACCESSORIES</v>
      </c>
      <c r="C87" s="2" t="str">
        <f>IFERROR(VLOOKUP(A87,'Aug_2019Sales(Aggregated)'!A:D,4,0),"-")</f>
        <v>BELTS</v>
      </c>
      <c r="D87" s="2" t="str">
        <f>IF(VLOOKUP(A87,'New Items'!A:B,2,FALSE)="New","Yes","No")</f>
        <v>Yes</v>
      </c>
      <c r="E87" s="2">
        <v>9</v>
      </c>
      <c r="F87" s="3">
        <v>324</v>
      </c>
      <c r="G87" s="3">
        <v>99</v>
      </c>
      <c r="H87" s="3">
        <v>288</v>
      </c>
      <c r="I87" s="3">
        <v>225</v>
      </c>
      <c r="J87" s="4">
        <v>0.69</v>
      </c>
      <c r="K87" s="2" t="str">
        <f t="shared" si="2"/>
        <v>Above Average</v>
      </c>
      <c r="L87" s="2" t="str">
        <f t="shared" si="3"/>
        <v>High Dollar</v>
      </c>
    </row>
    <row r="88" spans="1:12" x14ac:dyDescent="0.45">
      <c r="A88" s="2" t="s">
        <v>36</v>
      </c>
      <c r="B88" s="2" t="str">
        <f>IFERROR(VLOOKUP(A88,'Aug_2019Sales(Aggregated)'!A:C,3,0),"-")</f>
        <v>-</v>
      </c>
      <c r="C88" s="2" t="str">
        <f>IFERROR(VLOOKUP(A88,'Aug_2019Sales(Aggregated)'!A:D,4,0),"-")</f>
        <v>-</v>
      </c>
      <c r="D88" s="2" t="str">
        <f>IF(VLOOKUP(A88,'New Items'!A:B,2,FALSE)="New","Yes","No")</f>
        <v>Yes</v>
      </c>
      <c r="E88" s="2">
        <v>8</v>
      </c>
      <c r="F88" s="3">
        <v>283.08</v>
      </c>
      <c r="G88" s="3">
        <v>45.2</v>
      </c>
      <c r="H88" s="3">
        <v>248.08</v>
      </c>
      <c r="I88" s="3">
        <v>237.88</v>
      </c>
      <c r="J88" s="4">
        <v>0.84</v>
      </c>
      <c r="K88" s="2" t="str">
        <f t="shared" si="2"/>
        <v>Above Average</v>
      </c>
      <c r="L88" s="2" t="str">
        <f t="shared" si="3"/>
        <v>High Dollar</v>
      </c>
    </row>
    <row r="89" spans="1:12" x14ac:dyDescent="0.45">
      <c r="A89" s="2" t="s">
        <v>37</v>
      </c>
      <c r="B89" s="2" t="str">
        <f>IFERROR(VLOOKUP(A89,'Aug_2019Sales(Aggregated)'!A:C,3,0),"-")</f>
        <v>-</v>
      </c>
      <c r="C89" s="2" t="str">
        <f>IFERROR(VLOOKUP(A89,'Aug_2019Sales(Aggregated)'!A:D,4,0),"-")</f>
        <v>-</v>
      </c>
      <c r="D89" s="2" t="str">
        <f>IF(VLOOKUP(A89,'New Items'!A:B,2,FALSE)="New","Yes","No")</f>
        <v>Yes</v>
      </c>
      <c r="E89" s="2">
        <v>6</v>
      </c>
      <c r="F89" s="3">
        <v>182.2</v>
      </c>
      <c r="G89" s="3">
        <v>30.9</v>
      </c>
      <c r="H89" s="3">
        <v>182.2</v>
      </c>
      <c r="I89" s="3">
        <v>151.30000000000001</v>
      </c>
      <c r="J89" s="4">
        <v>0.83</v>
      </c>
      <c r="K89" s="2" t="str">
        <f t="shared" si="2"/>
        <v>Above Average</v>
      </c>
      <c r="L89" s="2" t="str">
        <f t="shared" si="3"/>
        <v>High Dollar</v>
      </c>
    </row>
    <row r="90" spans="1:12" x14ac:dyDescent="0.45">
      <c r="A90" s="2" t="s">
        <v>38</v>
      </c>
      <c r="B90" s="2" t="str">
        <f>IFERROR(VLOOKUP(A90,'Aug_2019Sales(Aggregated)'!A:C,3,0),"-")</f>
        <v>-</v>
      </c>
      <c r="C90" s="2" t="str">
        <f>IFERROR(VLOOKUP(A90,'Aug_2019Sales(Aggregated)'!A:D,4,0),"-")</f>
        <v>-</v>
      </c>
      <c r="D90" s="2" t="str">
        <f>IF(VLOOKUP(A90,'New Items'!A:B,2,FALSE)="New","Yes","No")</f>
        <v>Yes</v>
      </c>
      <c r="E90" s="2">
        <v>7</v>
      </c>
      <c r="F90" s="3">
        <v>112</v>
      </c>
      <c r="G90" s="3">
        <v>25.9</v>
      </c>
      <c r="H90" s="3">
        <v>96</v>
      </c>
      <c r="I90" s="3">
        <v>86.1</v>
      </c>
      <c r="J90" s="4">
        <v>0.77</v>
      </c>
      <c r="K90" s="2" t="str">
        <f t="shared" si="2"/>
        <v>Above Average</v>
      </c>
      <c r="L90" s="2" t="str">
        <f t="shared" si="3"/>
        <v>Standard</v>
      </c>
    </row>
    <row r="91" spans="1:12" x14ac:dyDescent="0.45">
      <c r="A91" s="2" t="s">
        <v>150</v>
      </c>
      <c r="B91" s="2" t="str">
        <f>IFERROR(VLOOKUP(A91,'Aug_2019Sales(Aggregated)'!A:C,3,0),"-")</f>
        <v>ACCESSORIES</v>
      </c>
      <c r="C91" s="2" t="str">
        <f>IFERROR(VLOOKUP(A91,'Aug_2019Sales(Aggregated)'!A:D,4,0),"-")</f>
        <v>BELTS</v>
      </c>
      <c r="D91" s="2" t="str">
        <f>IF(VLOOKUP(A91,'New Items'!A:B,2,FALSE)="New","Yes","No")</f>
        <v>Yes</v>
      </c>
      <c r="E91" s="2">
        <v>8</v>
      </c>
      <c r="F91" s="3">
        <v>32</v>
      </c>
      <c r="G91" s="3">
        <v>11.2</v>
      </c>
      <c r="H91" s="3">
        <v>12</v>
      </c>
      <c r="I91" s="3">
        <v>20.8</v>
      </c>
      <c r="J91" s="4">
        <v>0.65</v>
      </c>
      <c r="K91" s="2" t="str">
        <f t="shared" si="2"/>
        <v>Above Average</v>
      </c>
      <c r="L91" s="2" t="str">
        <f t="shared" si="3"/>
        <v>Standard</v>
      </c>
    </row>
    <row r="92" spans="1:12" x14ac:dyDescent="0.45">
      <c r="A92" s="2" t="s">
        <v>204</v>
      </c>
      <c r="B92" s="2" t="str">
        <f>IFERROR(VLOOKUP(A92,'Aug_2019Sales(Aggregated)'!A:C,3,0),"-")</f>
        <v>ACCESSORIES</v>
      </c>
      <c r="C92" s="2" t="str">
        <f>IFERROR(VLOOKUP(A92,'Aug_2019Sales(Aggregated)'!A:D,4,0),"-")</f>
        <v>BELTS</v>
      </c>
      <c r="D92" s="2" t="str">
        <f>IF(VLOOKUP(A92,'New Items'!A:B,2,FALSE)="New","Yes","No")</f>
        <v>Yes</v>
      </c>
      <c r="E92" s="2">
        <v>1</v>
      </c>
      <c r="F92" s="3">
        <v>29.85</v>
      </c>
      <c r="G92" s="3">
        <v>6</v>
      </c>
      <c r="H92" s="3">
        <v>29.85</v>
      </c>
      <c r="I92" s="3">
        <v>23.85</v>
      </c>
      <c r="J92" s="4">
        <v>0.8</v>
      </c>
      <c r="K92" s="2" t="str">
        <f t="shared" si="2"/>
        <v>Above Average</v>
      </c>
      <c r="L92" s="2" t="str">
        <f t="shared" si="3"/>
        <v>Standard</v>
      </c>
    </row>
    <row r="93" spans="1:12" x14ac:dyDescent="0.45">
      <c r="A93" s="2" t="s">
        <v>151</v>
      </c>
      <c r="B93" s="2" t="str">
        <f>IFERROR(VLOOKUP(A93,'Aug_2019Sales(Aggregated)'!A:C,3,0),"-")</f>
        <v>ACCESSORIES</v>
      </c>
      <c r="C93" s="2" t="str">
        <f>IFERROR(VLOOKUP(A93,'Aug_2019Sales(Aggregated)'!A:D,4,0),"-")</f>
        <v>BELTS</v>
      </c>
      <c r="D93" s="2" t="str">
        <f>IF(VLOOKUP(A93,'New Items'!A:B,2,FALSE)="New","Yes","No")</f>
        <v>Yes</v>
      </c>
      <c r="E93" s="2">
        <v>8</v>
      </c>
      <c r="F93" s="3">
        <v>360</v>
      </c>
      <c r="G93" s="3">
        <v>134.4</v>
      </c>
      <c r="H93" s="3">
        <v>240</v>
      </c>
      <c r="I93" s="3">
        <v>225.6</v>
      </c>
      <c r="J93" s="4">
        <v>0.63</v>
      </c>
      <c r="K93" s="2" t="str">
        <f t="shared" si="2"/>
        <v>Above Average</v>
      </c>
      <c r="L93" s="2" t="str">
        <f t="shared" si="3"/>
        <v>High Dollar</v>
      </c>
    </row>
    <row r="94" spans="1:12" x14ac:dyDescent="0.45">
      <c r="A94" s="2" t="s">
        <v>39</v>
      </c>
      <c r="B94" s="2" t="str">
        <f>IFERROR(VLOOKUP(A94,'Aug_2019Sales(Aggregated)'!A:C,3,0),"-")</f>
        <v>ACCESSORIES</v>
      </c>
      <c r="C94" s="2" t="str">
        <f>IFERROR(VLOOKUP(A94,'Aug_2019Sales(Aggregated)'!A:D,4,0),"-")</f>
        <v>IMPULSE</v>
      </c>
      <c r="D94" s="2" t="str">
        <f>IF(VLOOKUP(A94,'New Items'!A:B,2,FALSE)="New","Yes","No")</f>
        <v>Yes</v>
      </c>
      <c r="E94" s="2">
        <v>5</v>
      </c>
      <c r="F94" s="3">
        <v>40</v>
      </c>
      <c r="G94" s="3">
        <v>7.5</v>
      </c>
      <c r="H94" s="3">
        <v>32</v>
      </c>
      <c r="I94" s="3">
        <v>32.5</v>
      </c>
      <c r="J94" s="4">
        <v>0.81</v>
      </c>
      <c r="K94" s="2" t="str">
        <f t="shared" si="2"/>
        <v>Above Average</v>
      </c>
      <c r="L94" s="2" t="str">
        <f t="shared" si="3"/>
        <v>Standard</v>
      </c>
    </row>
    <row r="95" spans="1:12" x14ac:dyDescent="0.45">
      <c r="A95" s="2" t="s">
        <v>40</v>
      </c>
      <c r="B95" s="2" t="str">
        <f>IFERROR(VLOOKUP(A95,'Aug_2019Sales(Aggregated)'!A:C,3,0),"-")</f>
        <v>ACCESSORIES</v>
      </c>
      <c r="C95" s="2" t="str">
        <f>IFERROR(VLOOKUP(A95,'Aug_2019Sales(Aggregated)'!A:D,4,0),"-")</f>
        <v>IMPULSE</v>
      </c>
      <c r="D95" s="2" t="str">
        <f>IF(VLOOKUP(A95,'New Items'!A:B,2,FALSE)="New","Yes","No")</f>
        <v>Yes</v>
      </c>
      <c r="E95" s="2">
        <v>1</v>
      </c>
      <c r="F95" s="3">
        <v>19</v>
      </c>
      <c r="G95" s="3">
        <v>7</v>
      </c>
      <c r="H95" s="3">
        <v>19</v>
      </c>
      <c r="I95" s="3">
        <v>12</v>
      </c>
      <c r="J95" s="4">
        <v>0.63</v>
      </c>
      <c r="K95" s="2" t="str">
        <f t="shared" si="2"/>
        <v>Above Average</v>
      </c>
      <c r="L95" s="2" t="str">
        <f t="shared" si="3"/>
        <v>Standard</v>
      </c>
    </row>
    <row r="96" spans="1:12" x14ac:dyDescent="0.45">
      <c r="A96" s="2" t="s">
        <v>188</v>
      </c>
      <c r="B96" s="2" t="str">
        <f>IFERROR(VLOOKUP(A96,'Aug_2019Sales(Aggregated)'!A:C,3,0),"-")</f>
        <v>ACCESSORIES</v>
      </c>
      <c r="C96" s="2" t="str">
        <f>IFERROR(VLOOKUP(A96,'Aug_2019Sales(Aggregated)'!A:D,4,0),"-")</f>
        <v>IMPULSE</v>
      </c>
      <c r="D96" s="2" t="str">
        <f>IF(VLOOKUP(A96,'New Items'!A:B,2,FALSE)="New","Yes","No")</f>
        <v>Yes</v>
      </c>
      <c r="E96" s="2">
        <v>1</v>
      </c>
      <c r="F96" s="3">
        <v>60</v>
      </c>
      <c r="G96" s="3">
        <v>14.6</v>
      </c>
      <c r="H96" s="3">
        <v>60</v>
      </c>
      <c r="I96" s="3">
        <v>45.4</v>
      </c>
      <c r="J96" s="4">
        <v>0.76</v>
      </c>
      <c r="K96" s="2" t="str">
        <f t="shared" si="2"/>
        <v>Above Average</v>
      </c>
      <c r="L96" s="2" t="str">
        <f t="shared" si="3"/>
        <v>Standard</v>
      </c>
    </row>
    <row r="97" spans="1:12" x14ac:dyDescent="0.45">
      <c r="A97" s="2" t="s">
        <v>189</v>
      </c>
      <c r="B97" s="2" t="str">
        <f>IFERROR(VLOOKUP(A97,'Aug_2019Sales(Aggregated)'!A:C,3,0),"-")</f>
        <v>ACCESSORIES</v>
      </c>
      <c r="C97" s="2" t="str">
        <f>IFERROR(VLOOKUP(A97,'Aug_2019Sales(Aggregated)'!A:D,4,0),"-")</f>
        <v>IMPULSE</v>
      </c>
      <c r="D97" s="2" t="str">
        <f>IF(VLOOKUP(A97,'New Items'!A:B,2,FALSE)="New","Yes","No")</f>
        <v>Yes</v>
      </c>
      <c r="E97" s="2">
        <v>1</v>
      </c>
      <c r="F97" s="3">
        <v>9</v>
      </c>
      <c r="G97" s="3">
        <v>2.95</v>
      </c>
      <c r="H97" s="3">
        <v>9</v>
      </c>
      <c r="I97" s="3">
        <v>6.05</v>
      </c>
      <c r="J97" s="4">
        <v>0.67</v>
      </c>
      <c r="K97" s="2" t="str">
        <f t="shared" si="2"/>
        <v>Above Average</v>
      </c>
      <c r="L97" s="2" t="str">
        <f t="shared" si="3"/>
        <v>Standard</v>
      </c>
    </row>
    <row r="98" spans="1:12" x14ac:dyDescent="0.45">
      <c r="A98" s="2" t="s">
        <v>41</v>
      </c>
      <c r="B98" s="2" t="str">
        <f>IFERROR(VLOOKUP(A98,'Aug_2019Sales(Aggregated)'!A:C,3,0),"-")</f>
        <v>ACCESSORIES</v>
      </c>
      <c r="C98" s="2" t="str">
        <f>IFERROR(VLOOKUP(A98,'Aug_2019Sales(Aggregated)'!A:D,4,0),"-")</f>
        <v>IMPULSE</v>
      </c>
      <c r="D98" s="2" t="str">
        <f>IF(VLOOKUP(A98,'New Items'!A:B,2,FALSE)="New","Yes","No")</f>
        <v>Yes</v>
      </c>
      <c r="E98" s="2">
        <v>3</v>
      </c>
      <c r="F98" s="3">
        <v>57</v>
      </c>
      <c r="G98" s="3">
        <v>13.05</v>
      </c>
      <c r="H98" s="3">
        <v>57</v>
      </c>
      <c r="I98" s="3">
        <v>43.95</v>
      </c>
      <c r="J98" s="4">
        <v>0.77</v>
      </c>
      <c r="K98" s="2" t="str">
        <f t="shared" si="2"/>
        <v>Above Average</v>
      </c>
      <c r="L98" s="2" t="str">
        <f t="shared" si="3"/>
        <v>Standard</v>
      </c>
    </row>
    <row r="99" spans="1:12" x14ac:dyDescent="0.45">
      <c r="A99" s="2" t="s">
        <v>42</v>
      </c>
      <c r="B99" s="2" t="str">
        <f>IFERROR(VLOOKUP(A99,'Aug_2019Sales(Aggregated)'!A:C,3,0),"-")</f>
        <v>ACCESSORIES</v>
      </c>
      <c r="C99" s="2" t="str">
        <f>IFERROR(VLOOKUP(A99,'Aug_2019Sales(Aggregated)'!A:D,4,0),"-")</f>
        <v>IMPULSE</v>
      </c>
      <c r="D99" s="2" t="str">
        <f>IF(VLOOKUP(A99,'New Items'!A:B,2,FALSE)="New","Yes","No")</f>
        <v>Yes</v>
      </c>
      <c r="E99" s="2">
        <v>4</v>
      </c>
      <c r="F99" s="3">
        <v>116</v>
      </c>
      <c r="G99" s="3">
        <v>45.4</v>
      </c>
      <c r="H99" s="3">
        <v>116</v>
      </c>
      <c r="I99" s="3">
        <v>70.599999999999994</v>
      </c>
      <c r="J99" s="4">
        <v>0.61</v>
      </c>
      <c r="K99" s="2" t="str">
        <f t="shared" si="2"/>
        <v>Above Average</v>
      </c>
      <c r="L99" s="2" t="str">
        <f t="shared" si="3"/>
        <v>High Dollar</v>
      </c>
    </row>
    <row r="100" spans="1:12" x14ac:dyDescent="0.45">
      <c r="A100" s="2" t="s">
        <v>140</v>
      </c>
      <c r="B100" s="2" t="str">
        <f>IFERROR(VLOOKUP(A100,'Aug_2019Sales(Aggregated)'!A:C,3,0),"-")</f>
        <v>ACCESSORIES</v>
      </c>
      <c r="C100" s="2" t="str">
        <f>IFERROR(VLOOKUP(A100,'Aug_2019Sales(Aggregated)'!A:D,4,0),"-")</f>
        <v>IMPULSE</v>
      </c>
      <c r="D100" s="2" t="str">
        <f>IF(VLOOKUP(A100,'New Items'!A:B,2,FALSE)="New","Yes","No")</f>
        <v>Yes</v>
      </c>
      <c r="E100" s="2">
        <v>4</v>
      </c>
      <c r="F100" s="3">
        <v>140</v>
      </c>
      <c r="G100" s="3">
        <v>32.4</v>
      </c>
      <c r="H100" s="3">
        <v>105</v>
      </c>
      <c r="I100" s="3">
        <v>107.6</v>
      </c>
      <c r="J100" s="4">
        <v>0.77</v>
      </c>
      <c r="K100" s="2" t="str">
        <f t="shared" si="2"/>
        <v>Above Average</v>
      </c>
      <c r="L100" s="2" t="str">
        <f t="shared" si="3"/>
        <v>High Dollar</v>
      </c>
    </row>
    <row r="101" spans="1:12" x14ac:dyDescent="0.45">
      <c r="A101" s="2" t="s">
        <v>43</v>
      </c>
      <c r="B101" s="2" t="str">
        <f>IFERROR(VLOOKUP(A101,'Aug_2019Sales(Aggregated)'!A:C,3,0),"-")</f>
        <v>ACCESSORIES</v>
      </c>
      <c r="C101" s="2" t="str">
        <f>IFERROR(VLOOKUP(A101,'Aug_2019Sales(Aggregated)'!A:D,4,0),"-")</f>
        <v>IMPULSE</v>
      </c>
      <c r="D101" s="2" t="str">
        <f>IF(VLOOKUP(A101,'New Items'!A:B,2,FALSE)="New","Yes","No")</f>
        <v>Yes</v>
      </c>
      <c r="E101" s="2">
        <v>7</v>
      </c>
      <c r="F101" s="3">
        <v>245</v>
      </c>
      <c r="G101" s="3">
        <v>84</v>
      </c>
      <c r="H101" s="3">
        <v>140</v>
      </c>
      <c r="I101" s="3">
        <v>161</v>
      </c>
      <c r="J101" s="4">
        <v>0.66</v>
      </c>
      <c r="K101" s="2" t="str">
        <f t="shared" si="2"/>
        <v>Above Average</v>
      </c>
      <c r="L101" s="2" t="str">
        <f t="shared" si="3"/>
        <v>High Dollar</v>
      </c>
    </row>
    <row r="102" spans="1:12" x14ac:dyDescent="0.45">
      <c r="A102" s="2" t="s">
        <v>104</v>
      </c>
      <c r="B102" s="2" t="str">
        <f>IFERROR(VLOOKUP(A102,'Aug_2019Sales(Aggregated)'!A:C,3,0),"-")</f>
        <v>ESSENTIALS</v>
      </c>
      <c r="C102" s="2" t="str">
        <f>IFERROR(VLOOKUP(A102,'Aug_2019Sales(Aggregated)'!A:D,4,0),"-")</f>
        <v>BODY CARE</v>
      </c>
      <c r="D102" s="2" t="str">
        <f>IF(VLOOKUP(A102,'New Items'!A:B,2,FALSE)="New","Yes","No")</f>
        <v>Yes</v>
      </c>
      <c r="E102" s="2">
        <v>4</v>
      </c>
      <c r="F102" s="3">
        <v>72</v>
      </c>
      <c r="G102" s="3">
        <v>22</v>
      </c>
      <c r="H102" s="3">
        <v>54</v>
      </c>
      <c r="I102" s="3">
        <v>50</v>
      </c>
      <c r="J102" s="4">
        <v>0.69</v>
      </c>
      <c r="K102" s="2" t="str">
        <f t="shared" si="2"/>
        <v>Above Average</v>
      </c>
      <c r="L102" s="2" t="str">
        <f t="shared" si="3"/>
        <v>Standard</v>
      </c>
    </row>
    <row r="103" spans="1:12" x14ac:dyDescent="0.45">
      <c r="A103" s="2" t="s">
        <v>105</v>
      </c>
      <c r="B103" s="2" t="str">
        <f>IFERROR(VLOOKUP(A103,'Aug_2019Sales(Aggregated)'!A:C,3,0),"-")</f>
        <v>-</v>
      </c>
      <c r="C103" s="2" t="str">
        <f>IFERROR(VLOOKUP(A103,'Aug_2019Sales(Aggregated)'!A:D,4,0),"-")</f>
        <v>-</v>
      </c>
      <c r="D103" s="2" t="str">
        <f>IF(VLOOKUP(A103,'New Items'!A:B,2,FALSE)="New","Yes","No")</f>
        <v>Yes</v>
      </c>
      <c r="E103" s="2">
        <v>8</v>
      </c>
      <c r="F103" s="3">
        <v>233.98</v>
      </c>
      <c r="G103" s="3">
        <v>64</v>
      </c>
      <c r="H103" s="3">
        <v>175.98</v>
      </c>
      <c r="I103" s="3">
        <v>169.98</v>
      </c>
      <c r="J103" s="4">
        <v>0.73</v>
      </c>
      <c r="K103" s="2" t="str">
        <f t="shared" si="2"/>
        <v>Above Average</v>
      </c>
      <c r="L103" s="2" t="str">
        <f t="shared" si="3"/>
        <v>High Dollar</v>
      </c>
    </row>
    <row r="104" spans="1:12" x14ac:dyDescent="0.45">
      <c r="A104" s="2" t="s">
        <v>242</v>
      </c>
      <c r="B104" s="2" t="str">
        <f>IFERROR(VLOOKUP(A104,'Aug_2019Sales(Aggregated)'!A:C,3,0),"-")</f>
        <v>FITNESS</v>
      </c>
      <c r="C104" s="2" t="str">
        <f>IFERROR(VLOOKUP(A104,'Aug_2019Sales(Aggregated)'!A:D,4,0),"-")</f>
        <v>APPAREL</v>
      </c>
      <c r="D104" s="2" t="str">
        <f>IF(VLOOKUP(A104,'New Items'!A:B,2,FALSE)="New","Yes","No")</f>
        <v>Yes</v>
      </c>
      <c r="E104" s="2">
        <v>7</v>
      </c>
      <c r="F104" s="3">
        <v>483</v>
      </c>
      <c r="G104" s="3">
        <v>214.48</v>
      </c>
      <c r="H104" s="3">
        <v>414</v>
      </c>
      <c r="I104" s="3">
        <v>268.52</v>
      </c>
      <c r="J104" s="4">
        <v>0.56000000000000005</v>
      </c>
      <c r="K104" s="2" t="str">
        <f t="shared" si="2"/>
        <v>Above Average</v>
      </c>
      <c r="L104" s="2" t="str">
        <f t="shared" si="3"/>
        <v>High Dollar</v>
      </c>
    </row>
    <row r="105" spans="1:12" x14ac:dyDescent="0.45">
      <c r="A105" s="2" t="s">
        <v>221</v>
      </c>
      <c r="B105" s="2" t="str">
        <f>IFERROR(VLOOKUP(A105,'Aug_2019Sales(Aggregated)'!A:C,3,0),"-")</f>
        <v>FITNESS</v>
      </c>
      <c r="C105" s="2" t="str">
        <f>IFERROR(VLOOKUP(A105,'Aug_2019Sales(Aggregated)'!A:D,4,0),"-")</f>
        <v>LOWER BODY</v>
      </c>
      <c r="D105" s="2" t="str">
        <f>IF(VLOOKUP(A105,'New Items'!A:B,2,FALSE)="New","Yes","No")</f>
        <v>Yes</v>
      </c>
      <c r="E105" s="2">
        <v>11</v>
      </c>
      <c r="F105" s="3">
        <v>682</v>
      </c>
      <c r="G105" s="3">
        <v>337.04</v>
      </c>
      <c r="H105" s="3">
        <v>372</v>
      </c>
      <c r="I105" s="3">
        <v>344.96</v>
      </c>
      <c r="J105" s="4">
        <v>0.51</v>
      </c>
      <c r="K105" s="2" t="str">
        <f t="shared" si="2"/>
        <v>Average</v>
      </c>
      <c r="L105" s="2" t="str">
        <f t="shared" si="3"/>
        <v>High Dollar</v>
      </c>
    </row>
    <row r="106" spans="1:12" x14ac:dyDescent="0.45">
      <c r="A106" s="2" t="s">
        <v>44</v>
      </c>
      <c r="B106" s="2" t="str">
        <f>IFERROR(VLOOKUP(A106,'Aug_2019Sales(Aggregated)'!A:C,3,0),"-")</f>
        <v>FITNESS</v>
      </c>
      <c r="C106" s="2" t="str">
        <f>IFERROR(VLOOKUP(A106,'Aug_2019Sales(Aggregated)'!A:D,4,0),"-")</f>
        <v>APPAREL</v>
      </c>
      <c r="D106" s="2" t="str">
        <f>IF(VLOOKUP(A106,'New Items'!A:B,2,FALSE)="New","Yes","No")</f>
        <v>Yes</v>
      </c>
      <c r="E106" s="2">
        <v>12</v>
      </c>
      <c r="F106" s="3">
        <v>1188</v>
      </c>
      <c r="G106" s="3">
        <v>384</v>
      </c>
      <c r="H106" s="3">
        <v>693</v>
      </c>
      <c r="I106" s="3">
        <v>804</v>
      </c>
      <c r="J106" s="4">
        <v>0.68</v>
      </c>
      <c r="K106" s="2" t="str">
        <f t="shared" si="2"/>
        <v>Average</v>
      </c>
      <c r="L106" s="2" t="str">
        <f t="shared" si="3"/>
        <v>High Dollar</v>
      </c>
    </row>
    <row r="107" spans="1:12" x14ac:dyDescent="0.45">
      <c r="A107" s="2" t="s">
        <v>152</v>
      </c>
      <c r="B107" s="2" t="str">
        <f>IFERROR(VLOOKUP(A107,'Aug_2019Sales(Aggregated)'!A:C,3,0),"-")</f>
        <v>FITNESS</v>
      </c>
      <c r="C107" s="2" t="str">
        <f>IFERROR(VLOOKUP(A107,'Aug_2019Sales(Aggregated)'!A:D,4,0),"-")</f>
        <v>APPAREL</v>
      </c>
      <c r="D107" s="2" t="str">
        <f>IF(VLOOKUP(A107,'New Items'!A:B,2,FALSE)="New","Yes","No")</f>
        <v>Yes</v>
      </c>
      <c r="E107" s="2">
        <v>25</v>
      </c>
      <c r="F107" s="3">
        <v>2856</v>
      </c>
      <c r="G107" s="3">
        <v>937.5</v>
      </c>
      <c r="H107" s="3">
        <v>803.25</v>
      </c>
      <c r="I107" s="3">
        <v>1918.5</v>
      </c>
      <c r="J107" s="4">
        <v>0.67</v>
      </c>
      <c r="K107" s="2" t="str">
        <f t="shared" si="2"/>
        <v>Average</v>
      </c>
      <c r="L107" s="2" t="str">
        <f t="shared" si="3"/>
        <v>High Dollar</v>
      </c>
    </row>
    <row r="108" spans="1:12" x14ac:dyDescent="0.45">
      <c r="A108" s="2" t="s">
        <v>184</v>
      </c>
      <c r="B108" s="2" t="str">
        <f>IFERROR(VLOOKUP(A108,'Aug_2019Sales(Aggregated)'!A:C,3,0),"-")</f>
        <v>DISC</v>
      </c>
      <c r="C108" s="2" t="str">
        <f>IFERROR(VLOOKUP(A108,'Aug_2019Sales(Aggregated)'!A:D,4,0),"-")</f>
        <v>DISC</v>
      </c>
      <c r="D108" s="2" t="str">
        <f>IF(VLOOKUP(A108,'New Items'!A:B,2,FALSE)="New","Yes","No")</f>
        <v>Yes</v>
      </c>
      <c r="E108" s="2">
        <v>2</v>
      </c>
      <c r="F108" s="3">
        <v>120</v>
      </c>
      <c r="G108" s="3">
        <v>44</v>
      </c>
      <c r="H108" s="3">
        <v>120</v>
      </c>
      <c r="I108" s="3">
        <v>76</v>
      </c>
      <c r="J108" s="4">
        <v>0.63</v>
      </c>
      <c r="K108" s="2" t="str">
        <f t="shared" si="2"/>
        <v>Above Average</v>
      </c>
      <c r="L108" s="2" t="str">
        <f t="shared" si="3"/>
        <v>High Dollar</v>
      </c>
    </row>
    <row r="109" spans="1:12" x14ac:dyDescent="0.45">
      <c r="A109" s="2" t="s">
        <v>45</v>
      </c>
      <c r="B109" s="2" t="str">
        <f>IFERROR(VLOOKUP(A109,'Aug_2019Sales(Aggregated)'!A:C,3,0),"-")</f>
        <v>-</v>
      </c>
      <c r="C109" s="2" t="str">
        <f>IFERROR(VLOOKUP(A109,'Aug_2019Sales(Aggregated)'!A:D,4,0),"-")</f>
        <v>-</v>
      </c>
      <c r="D109" s="2" t="str">
        <f>IF(VLOOKUP(A109,'New Items'!A:B,2,FALSE)="New","Yes","No")</f>
        <v>Yes</v>
      </c>
      <c r="E109" s="2">
        <v>18</v>
      </c>
      <c r="F109" s="3">
        <v>1422</v>
      </c>
      <c r="G109" s="3">
        <v>540</v>
      </c>
      <c r="H109" s="3">
        <v>553</v>
      </c>
      <c r="I109" s="3">
        <v>882</v>
      </c>
      <c r="J109" s="4">
        <v>0.62</v>
      </c>
      <c r="K109" s="2" t="str">
        <f t="shared" si="2"/>
        <v>Average</v>
      </c>
      <c r="L109" s="2" t="str">
        <f t="shared" si="3"/>
        <v>High Dollar</v>
      </c>
    </row>
    <row r="110" spans="1:12" x14ac:dyDescent="0.45">
      <c r="A110" s="2" t="s">
        <v>106</v>
      </c>
      <c r="B110" s="2" t="str">
        <f>IFERROR(VLOOKUP(A110,'Aug_2019Sales(Aggregated)'!A:C,3,0),"-")</f>
        <v>FITNESS</v>
      </c>
      <c r="C110" s="2" t="str">
        <f>IFERROR(VLOOKUP(A110,'Aug_2019Sales(Aggregated)'!A:D,4,0),"-")</f>
        <v>APPAREL</v>
      </c>
      <c r="D110" s="2" t="str">
        <f>IF(VLOOKUP(A110,'New Items'!A:B,2,FALSE)="New","Yes","No")</f>
        <v>Yes</v>
      </c>
      <c r="E110" s="2">
        <v>3</v>
      </c>
      <c r="F110" s="3">
        <v>297</v>
      </c>
      <c r="G110" s="3">
        <v>90</v>
      </c>
      <c r="H110" s="3">
        <v>99</v>
      </c>
      <c r="I110" s="3">
        <v>207</v>
      </c>
      <c r="J110" s="4">
        <v>0.7</v>
      </c>
      <c r="K110" s="2" t="str">
        <f t="shared" si="2"/>
        <v>Above Average</v>
      </c>
      <c r="L110" s="2" t="str">
        <f t="shared" si="3"/>
        <v>Standard</v>
      </c>
    </row>
    <row r="111" spans="1:12" x14ac:dyDescent="0.45">
      <c r="A111" s="2" t="s">
        <v>205</v>
      </c>
      <c r="B111" s="2" t="str">
        <f>IFERROR(VLOOKUP(A111,'Aug_2019Sales(Aggregated)'!A:C,3,0),"-")</f>
        <v>FITNESS</v>
      </c>
      <c r="C111" s="2" t="str">
        <f>IFERROR(VLOOKUP(A111,'Aug_2019Sales(Aggregated)'!A:D,4,0),"-")</f>
        <v>APPAREL</v>
      </c>
      <c r="D111" s="2" t="str">
        <f>IF(VLOOKUP(A111,'New Items'!A:B,2,FALSE)="New","Yes","No")</f>
        <v>Yes</v>
      </c>
      <c r="E111" s="2">
        <v>1</v>
      </c>
      <c r="F111" s="3">
        <v>50</v>
      </c>
      <c r="G111" s="3">
        <v>13.85</v>
      </c>
      <c r="H111" s="3">
        <v>50</v>
      </c>
      <c r="I111" s="3">
        <v>36.15</v>
      </c>
      <c r="J111" s="4">
        <v>0.72</v>
      </c>
      <c r="K111" s="2" t="str">
        <f t="shared" si="2"/>
        <v>Above Average</v>
      </c>
      <c r="L111" s="2" t="str">
        <f t="shared" si="3"/>
        <v>Standard</v>
      </c>
    </row>
    <row r="112" spans="1:12" x14ac:dyDescent="0.45">
      <c r="A112" s="2" t="s">
        <v>46</v>
      </c>
      <c r="B112" s="2" t="str">
        <f>IFERROR(VLOOKUP(A112,'Aug_2019Sales(Aggregated)'!A:C,3,0),"-")</f>
        <v>FITNESS</v>
      </c>
      <c r="C112" s="2" t="str">
        <f>IFERROR(VLOOKUP(A112,'Aug_2019Sales(Aggregated)'!A:D,4,0),"-")</f>
        <v>APPAREL</v>
      </c>
      <c r="D112" s="2" t="str">
        <f>IF(VLOOKUP(A112,'New Items'!A:B,2,FALSE)="New","Yes","No")</f>
        <v>Yes</v>
      </c>
      <c r="E112" s="2">
        <v>25</v>
      </c>
      <c r="F112" s="3">
        <v>2278.73</v>
      </c>
      <c r="G112" s="3">
        <v>1200</v>
      </c>
      <c r="H112" s="3">
        <v>913.47</v>
      </c>
      <c r="I112" s="3">
        <v>1078.73</v>
      </c>
      <c r="J112" s="4">
        <v>0.47</v>
      </c>
      <c r="K112" s="2" t="str">
        <f t="shared" si="2"/>
        <v>Average</v>
      </c>
      <c r="L112" s="2" t="str">
        <f t="shared" si="3"/>
        <v>High Dollar</v>
      </c>
    </row>
    <row r="113" spans="1:12" x14ac:dyDescent="0.45">
      <c r="A113" s="2" t="s">
        <v>302</v>
      </c>
      <c r="B113" s="2" t="str">
        <f>IFERROR(VLOOKUP(A113,'Aug_2019Sales(Aggregated)'!A:C,3,0),"-")</f>
        <v>FITNESS</v>
      </c>
      <c r="C113" s="2" t="str">
        <f>IFERROR(VLOOKUP(A113,'Aug_2019Sales(Aggregated)'!A:D,4,0),"-")</f>
        <v>LOWER BODY</v>
      </c>
      <c r="D113" s="2" t="str">
        <f>IF(VLOOKUP(A113,'New Items'!A:B,2,FALSE)="New","Yes","No")</f>
        <v>Yes</v>
      </c>
      <c r="E113" s="2">
        <v>2</v>
      </c>
      <c r="F113" s="3">
        <v>50</v>
      </c>
      <c r="G113" s="3">
        <v>21</v>
      </c>
      <c r="H113" s="3">
        <v>50</v>
      </c>
      <c r="I113" s="3">
        <v>29</v>
      </c>
      <c r="J113" s="4">
        <v>0.57999999999999996</v>
      </c>
      <c r="K113" s="2" t="str">
        <f t="shared" si="2"/>
        <v>Above Average</v>
      </c>
      <c r="L113" s="2" t="str">
        <f t="shared" si="3"/>
        <v>Standard</v>
      </c>
    </row>
    <row r="114" spans="1:12" x14ac:dyDescent="0.45">
      <c r="A114" s="2" t="s">
        <v>288</v>
      </c>
      <c r="B114" s="2" t="str">
        <f>IFERROR(VLOOKUP(A114,'Aug_2019Sales(Aggregated)'!A:C,3,0),"-")</f>
        <v>COSMETICS</v>
      </c>
      <c r="C114" s="2" t="str">
        <f>IFERROR(VLOOKUP(A114,'Aug_2019Sales(Aggregated)'!A:D,4,0),"-")</f>
        <v>MASKS</v>
      </c>
      <c r="D114" s="2" t="str">
        <f>IF(VLOOKUP(A114,'New Items'!A:B,2,FALSE)="New","Yes","No")</f>
        <v>Yes</v>
      </c>
      <c r="E114" s="2">
        <v>1</v>
      </c>
      <c r="F114" s="3">
        <v>45</v>
      </c>
      <c r="G114" s="3">
        <v>18</v>
      </c>
      <c r="H114" s="3">
        <v>45</v>
      </c>
      <c r="I114" s="3">
        <v>27</v>
      </c>
      <c r="J114" s="4">
        <v>0.6</v>
      </c>
      <c r="K114" s="2" t="str">
        <f t="shared" si="2"/>
        <v>Above Average</v>
      </c>
      <c r="L114" s="2" t="str">
        <f t="shared" si="3"/>
        <v>Standard</v>
      </c>
    </row>
    <row r="115" spans="1:12" x14ac:dyDescent="0.45">
      <c r="A115" s="2" t="s">
        <v>223</v>
      </c>
      <c r="B115" s="2" t="str">
        <f>IFERROR(VLOOKUP(A115,'Aug_2019Sales(Aggregated)'!A:C,3,0),"-")</f>
        <v>COSMETICS</v>
      </c>
      <c r="C115" s="2" t="str">
        <f>IFERROR(VLOOKUP(A115,'Aug_2019Sales(Aggregated)'!A:D,4,0),"-")</f>
        <v>MASKS</v>
      </c>
      <c r="D115" s="2" t="str">
        <f>IF(VLOOKUP(A115,'New Items'!A:B,2,FALSE)="New","Yes","No")</f>
        <v>Yes</v>
      </c>
      <c r="E115" s="2">
        <v>3</v>
      </c>
      <c r="F115" s="3">
        <v>90</v>
      </c>
      <c r="G115" s="3">
        <v>54</v>
      </c>
      <c r="H115" s="3">
        <v>67.5</v>
      </c>
      <c r="I115" s="3">
        <v>36</v>
      </c>
      <c r="J115" s="4">
        <v>0.4</v>
      </c>
      <c r="K115" s="2" t="str">
        <f t="shared" si="2"/>
        <v>Above Average</v>
      </c>
      <c r="L115" s="2" t="str">
        <f t="shared" si="3"/>
        <v>Standard</v>
      </c>
    </row>
    <row r="116" spans="1:12" x14ac:dyDescent="0.45">
      <c r="A116" s="2" t="s">
        <v>178</v>
      </c>
      <c r="B116" s="2" t="str">
        <f>IFERROR(VLOOKUP(A116,'Aug_2019Sales(Aggregated)'!A:C,3,0),"-")</f>
        <v>FITNESS</v>
      </c>
      <c r="C116" s="2" t="str">
        <f>IFERROR(VLOOKUP(A116,'Aug_2019Sales(Aggregated)'!A:D,4,0),"-")</f>
        <v>WEIGHTS</v>
      </c>
      <c r="D116" s="2" t="str">
        <f>IF(VLOOKUP(A116,'New Items'!A:B,2,FALSE)="New","Yes","No")</f>
        <v>Yes</v>
      </c>
      <c r="E116" s="2">
        <v>1</v>
      </c>
      <c r="F116" s="3">
        <v>59</v>
      </c>
      <c r="G116" s="3">
        <v>20.99</v>
      </c>
      <c r="H116" s="3">
        <v>59</v>
      </c>
      <c r="I116" s="3">
        <v>38.01</v>
      </c>
      <c r="J116" s="4">
        <v>0.64</v>
      </c>
      <c r="K116" s="2" t="str">
        <f t="shared" si="2"/>
        <v>Above Average</v>
      </c>
      <c r="L116" s="2" t="str">
        <f t="shared" si="3"/>
        <v>Standard</v>
      </c>
    </row>
    <row r="117" spans="1:12" x14ac:dyDescent="0.45">
      <c r="A117" s="2" t="s">
        <v>206</v>
      </c>
      <c r="B117" s="2" t="str">
        <f>IFERROR(VLOOKUP(A117,'Aug_2019Sales(Aggregated)'!A:C,3,0),"-")</f>
        <v>FITNESS</v>
      </c>
      <c r="C117" s="2" t="str">
        <f>IFERROR(VLOOKUP(A117,'Aug_2019Sales(Aggregated)'!A:D,4,0),"-")</f>
        <v>LOWER BODY</v>
      </c>
      <c r="D117" s="2" t="str">
        <f>IF(VLOOKUP(A117,'New Items'!A:B,2,FALSE)="New","Yes","No")</f>
        <v>Yes</v>
      </c>
      <c r="E117" s="2">
        <v>1</v>
      </c>
      <c r="F117" s="3">
        <v>50</v>
      </c>
      <c r="G117" s="3">
        <v>15.6</v>
      </c>
      <c r="H117" s="3">
        <v>50</v>
      </c>
      <c r="I117" s="3">
        <v>34.4</v>
      </c>
      <c r="J117" s="4">
        <v>0.69</v>
      </c>
      <c r="K117" s="2" t="str">
        <f t="shared" si="2"/>
        <v>Above Average</v>
      </c>
      <c r="L117" s="2" t="str">
        <f t="shared" si="3"/>
        <v>Standard</v>
      </c>
    </row>
    <row r="118" spans="1:12" x14ac:dyDescent="0.45">
      <c r="A118" s="2" t="s">
        <v>107</v>
      </c>
      <c r="B118" s="2" t="str">
        <f>IFERROR(VLOOKUP(A118,'Aug_2019Sales(Aggregated)'!A:C,3,0),"-")</f>
        <v>ACCESSORIES</v>
      </c>
      <c r="C118" s="2" t="str">
        <f>IFERROR(VLOOKUP(A118,'Aug_2019Sales(Aggregated)'!A:D,4,0),"-")</f>
        <v>RINGS</v>
      </c>
      <c r="D118" s="2" t="str">
        <f>IF(VLOOKUP(A118,'New Items'!A:B,2,FALSE)="New","Yes","No")</f>
        <v>Yes</v>
      </c>
      <c r="E118" s="2">
        <v>13</v>
      </c>
      <c r="F118" s="3">
        <v>234</v>
      </c>
      <c r="G118" s="3">
        <v>52</v>
      </c>
      <c r="H118" s="3">
        <v>90</v>
      </c>
      <c r="I118" s="3">
        <v>182</v>
      </c>
      <c r="J118" s="4">
        <v>0.78</v>
      </c>
      <c r="K118" s="2" t="str">
        <f t="shared" si="2"/>
        <v>Above Average</v>
      </c>
      <c r="L118" s="2" t="str">
        <f t="shared" si="3"/>
        <v>Standard</v>
      </c>
    </row>
    <row r="119" spans="1:12" x14ac:dyDescent="0.45">
      <c r="A119" s="2" t="s">
        <v>47</v>
      </c>
      <c r="B119" s="2" t="str">
        <f>IFERROR(VLOOKUP(A119,'Aug_2019Sales(Aggregated)'!A:C,3,0),"-")</f>
        <v>-</v>
      </c>
      <c r="C119" s="2" t="str">
        <f>IFERROR(VLOOKUP(A119,'Aug_2019Sales(Aggregated)'!A:D,4,0),"-")</f>
        <v>-</v>
      </c>
      <c r="D119" s="2" t="str">
        <f>IF(VLOOKUP(A119,'New Items'!A:B,2,FALSE)="New","Yes","No")</f>
        <v>Yes</v>
      </c>
      <c r="E119" s="2">
        <v>17</v>
      </c>
      <c r="F119" s="3">
        <v>484.3</v>
      </c>
      <c r="G119" s="3">
        <v>140.93</v>
      </c>
      <c r="H119" s="3">
        <v>252.3</v>
      </c>
      <c r="I119" s="3">
        <v>343.37</v>
      </c>
      <c r="J119" s="4">
        <v>0.71</v>
      </c>
      <c r="K119" s="2" t="str">
        <f t="shared" si="2"/>
        <v>Average</v>
      </c>
      <c r="L119" s="2" t="str">
        <f t="shared" si="3"/>
        <v>High Dollar</v>
      </c>
    </row>
    <row r="120" spans="1:12" x14ac:dyDescent="0.45">
      <c r="A120" s="2" t="s">
        <v>48</v>
      </c>
      <c r="B120" s="2" t="str">
        <f>IFERROR(VLOOKUP(A120,'Aug_2019Sales(Aggregated)'!A:C,3,0),"-")</f>
        <v>GEAR</v>
      </c>
      <c r="C120" s="2" t="str">
        <f>IFERROR(VLOOKUP(A120,'Aug_2019Sales(Aggregated)'!A:D,4,0),"-")</f>
        <v>OUTERWEAR</v>
      </c>
      <c r="D120" s="2" t="str">
        <f>IF(VLOOKUP(A120,'New Items'!A:B,2,FALSE)="New","Yes","No")</f>
        <v>Yes</v>
      </c>
      <c r="E120" s="2">
        <v>17</v>
      </c>
      <c r="F120" s="3">
        <v>961.91</v>
      </c>
      <c r="G120" s="3">
        <v>225.08</v>
      </c>
      <c r="H120" s="3">
        <v>462.39</v>
      </c>
      <c r="I120" s="3">
        <v>736.83</v>
      </c>
      <c r="J120" s="4">
        <v>0.77</v>
      </c>
      <c r="K120" s="2" t="str">
        <f t="shared" si="2"/>
        <v>Average</v>
      </c>
      <c r="L120" s="2" t="str">
        <f t="shared" si="3"/>
        <v>High Dollar</v>
      </c>
    </row>
    <row r="121" spans="1:12" x14ac:dyDescent="0.45">
      <c r="A121" s="2" t="s">
        <v>49</v>
      </c>
      <c r="B121" s="2" t="str">
        <f>IFERROR(VLOOKUP(A121,'Aug_2019Sales(Aggregated)'!A:C,3,0),"-")</f>
        <v>-</v>
      </c>
      <c r="C121" s="2" t="str">
        <f>IFERROR(VLOOKUP(A121,'Aug_2019Sales(Aggregated)'!A:D,4,0),"-")</f>
        <v>-</v>
      </c>
      <c r="D121" s="2" t="str">
        <f>IF(VLOOKUP(A121,'New Items'!A:B,2,FALSE)="New","Yes","No")</f>
        <v>Yes</v>
      </c>
      <c r="E121" s="2">
        <v>3</v>
      </c>
      <c r="F121" s="3">
        <v>147</v>
      </c>
      <c r="G121" s="3">
        <v>37.549999999999997</v>
      </c>
      <c r="H121" s="3">
        <v>147</v>
      </c>
      <c r="I121" s="3">
        <v>109.45</v>
      </c>
      <c r="J121" s="4">
        <v>0.74</v>
      </c>
      <c r="K121" s="2" t="str">
        <f t="shared" si="2"/>
        <v>Above Average</v>
      </c>
      <c r="L121" s="2" t="str">
        <f t="shared" si="3"/>
        <v>High Dollar</v>
      </c>
    </row>
    <row r="122" spans="1:12" x14ac:dyDescent="0.45">
      <c r="A122" s="2" t="s">
        <v>185</v>
      </c>
      <c r="B122" s="2" t="str">
        <f>IFERROR(VLOOKUP(A122,'Aug_2019Sales(Aggregated)'!A:C,3,0),"-")</f>
        <v>GEAR</v>
      </c>
      <c r="C122" s="2" t="str">
        <f>IFERROR(VLOOKUP(A122,'Aug_2019Sales(Aggregated)'!A:D,4,0),"-")</f>
        <v>OUTERWEAR</v>
      </c>
      <c r="D122" s="2" t="str">
        <f>IF(VLOOKUP(A122,'New Items'!A:B,2,FALSE)="New","Yes","No")</f>
        <v>Yes</v>
      </c>
      <c r="E122" s="2">
        <v>4</v>
      </c>
      <c r="F122" s="3">
        <v>516</v>
      </c>
      <c r="G122" s="3">
        <v>164.52</v>
      </c>
      <c r="H122" s="3">
        <v>258</v>
      </c>
      <c r="I122" s="3">
        <v>351.48</v>
      </c>
      <c r="J122" s="4">
        <v>0.68</v>
      </c>
      <c r="K122" s="2" t="str">
        <f t="shared" si="2"/>
        <v>Average</v>
      </c>
      <c r="L122" s="2" t="str">
        <f t="shared" si="3"/>
        <v>High Dollar</v>
      </c>
    </row>
    <row r="123" spans="1:12" x14ac:dyDescent="0.45">
      <c r="A123" s="2" t="s">
        <v>108</v>
      </c>
      <c r="B123" s="2" t="str">
        <f>IFERROR(VLOOKUP(A123,'Aug_2019Sales(Aggregated)'!A:C,3,0),"-")</f>
        <v>FITNESS</v>
      </c>
      <c r="C123" s="2" t="str">
        <f>IFERROR(VLOOKUP(A123,'Aug_2019Sales(Aggregated)'!A:D,4,0),"-")</f>
        <v>WEIGHTS</v>
      </c>
      <c r="D123" s="2" t="str">
        <f>IF(VLOOKUP(A123,'New Items'!A:B,2,FALSE)="New","Yes","No")</f>
        <v>Yes</v>
      </c>
      <c r="E123" s="2">
        <v>12</v>
      </c>
      <c r="F123" s="3">
        <v>828</v>
      </c>
      <c r="G123" s="3">
        <v>180</v>
      </c>
      <c r="H123" s="3">
        <v>483</v>
      </c>
      <c r="I123" s="3">
        <v>648</v>
      </c>
      <c r="J123" s="4">
        <v>0.78</v>
      </c>
      <c r="K123" s="2" t="str">
        <f t="shared" si="2"/>
        <v>Average</v>
      </c>
      <c r="L123" s="2" t="str">
        <f t="shared" si="3"/>
        <v>High Dollar</v>
      </c>
    </row>
    <row r="124" spans="1:12" x14ac:dyDescent="0.45">
      <c r="A124" s="2" t="s">
        <v>109</v>
      </c>
      <c r="B124" s="2" t="str">
        <f>IFERROR(VLOOKUP(A124,'Aug_2019Sales(Aggregated)'!A:C,3,0),"-")</f>
        <v>SLEEPWEAR</v>
      </c>
      <c r="C124" s="2" t="str">
        <f>IFERROR(VLOOKUP(A124,'Aug_2019Sales(Aggregated)'!A:D,4,0),"-")</f>
        <v>INTIMATES</v>
      </c>
      <c r="D124" s="2" t="str">
        <f>IF(VLOOKUP(A124,'New Items'!A:B,2,FALSE)="New","Yes","No")</f>
        <v>Yes</v>
      </c>
      <c r="E124" s="2">
        <v>4</v>
      </c>
      <c r="F124" s="3">
        <v>76</v>
      </c>
      <c r="G124" s="3">
        <v>24</v>
      </c>
      <c r="H124" s="3">
        <v>76</v>
      </c>
      <c r="I124" s="3">
        <v>52</v>
      </c>
      <c r="J124" s="4">
        <v>0.68</v>
      </c>
      <c r="K124" s="2" t="str">
        <f t="shared" si="2"/>
        <v>Above Average</v>
      </c>
      <c r="L124" s="2" t="str">
        <f t="shared" si="3"/>
        <v>Standard</v>
      </c>
    </row>
    <row r="125" spans="1:12" x14ac:dyDescent="0.45">
      <c r="A125" s="2" t="s">
        <v>110</v>
      </c>
      <c r="B125" s="2" t="str">
        <f>IFERROR(VLOOKUP(A125,'Aug_2019Sales(Aggregated)'!A:C,3,0),"-")</f>
        <v>SLEEPWEAR</v>
      </c>
      <c r="C125" s="2" t="str">
        <f>IFERROR(VLOOKUP(A125,'Aug_2019Sales(Aggregated)'!A:D,4,0),"-")</f>
        <v>INTIMATES</v>
      </c>
      <c r="D125" s="2" t="str">
        <f>IF(VLOOKUP(A125,'New Items'!A:B,2,FALSE)="New","Yes","No")</f>
        <v>Yes</v>
      </c>
      <c r="E125" s="2">
        <v>1</v>
      </c>
      <c r="F125" s="3">
        <v>25</v>
      </c>
      <c r="G125" s="3">
        <v>9.2799999999999994</v>
      </c>
      <c r="H125" s="3">
        <v>25</v>
      </c>
      <c r="I125" s="3">
        <v>15.72</v>
      </c>
      <c r="J125" s="4">
        <v>0.63</v>
      </c>
      <c r="K125" s="2" t="str">
        <f t="shared" si="2"/>
        <v>Above Average</v>
      </c>
      <c r="L125" s="2" t="str">
        <f t="shared" si="3"/>
        <v>Standard</v>
      </c>
    </row>
    <row r="126" spans="1:12" x14ac:dyDescent="0.45">
      <c r="A126" s="2" t="s">
        <v>179</v>
      </c>
      <c r="B126" s="2" t="str">
        <f>IFERROR(VLOOKUP(A126,'Aug_2019Sales(Aggregated)'!A:C,3,0),"-")</f>
        <v>SLEEPWEAR</v>
      </c>
      <c r="C126" s="2" t="str">
        <f>IFERROR(VLOOKUP(A126,'Aug_2019Sales(Aggregated)'!A:D,4,0),"-")</f>
        <v>INTIMATES</v>
      </c>
      <c r="D126" s="2" t="str">
        <f>IF(VLOOKUP(A126,'New Items'!A:B,2,FALSE)="New","Yes","No")</f>
        <v>Yes</v>
      </c>
      <c r="E126" s="2">
        <v>4</v>
      </c>
      <c r="F126" s="3">
        <v>100</v>
      </c>
      <c r="G126" s="3">
        <v>29.4</v>
      </c>
      <c r="H126" s="3">
        <v>75</v>
      </c>
      <c r="I126" s="3">
        <v>70.599999999999994</v>
      </c>
      <c r="J126" s="4">
        <v>0.71</v>
      </c>
      <c r="K126" s="2" t="str">
        <f t="shared" si="2"/>
        <v>Above Average</v>
      </c>
      <c r="L126" s="2" t="str">
        <f t="shared" si="3"/>
        <v>Standard</v>
      </c>
    </row>
    <row r="127" spans="1:12" x14ac:dyDescent="0.45">
      <c r="A127" s="2" t="s">
        <v>164</v>
      </c>
      <c r="B127" s="2" t="str">
        <f>IFERROR(VLOOKUP(A127,'Aug_2019Sales(Aggregated)'!A:C,3,0),"-")</f>
        <v>FITNESS</v>
      </c>
      <c r="C127" s="2" t="str">
        <f>IFERROR(VLOOKUP(A127,'Aug_2019Sales(Aggregated)'!A:D,4,0),"-")</f>
        <v>APPAREL</v>
      </c>
      <c r="D127" s="2" t="str">
        <f>IF(VLOOKUP(A127,'New Items'!A:B,2,FALSE)="New","Yes","No")</f>
        <v>Yes</v>
      </c>
      <c r="E127" s="2">
        <v>8</v>
      </c>
      <c r="F127" s="3">
        <v>552</v>
      </c>
      <c r="G127" s="3">
        <v>144</v>
      </c>
      <c r="H127" s="3">
        <v>276</v>
      </c>
      <c r="I127" s="3">
        <v>408</v>
      </c>
      <c r="J127" s="4">
        <v>0.74</v>
      </c>
      <c r="K127" s="2" t="str">
        <f t="shared" si="2"/>
        <v>Average</v>
      </c>
      <c r="L127" s="2" t="str">
        <f t="shared" si="3"/>
        <v>High Dollar</v>
      </c>
    </row>
    <row r="128" spans="1:12" x14ac:dyDescent="0.45">
      <c r="A128" s="2" t="s">
        <v>111</v>
      </c>
      <c r="B128" s="2" t="str">
        <f>IFERROR(VLOOKUP(A128,'Aug_2019Sales(Aggregated)'!A:C,3,0),"-")</f>
        <v>ELECTRO</v>
      </c>
      <c r="C128" s="2" t="str">
        <f>IFERROR(VLOOKUP(A128,'Aug_2019Sales(Aggregated)'!A:D,4,0),"-")</f>
        <v>COMPLETE KIT</v>
      </c>
      <c r="D128" s="2" t="str">
        <f>IF(VLOOKUP(A128,'New Items'!A:B,2,FALSE)="New","Yes","No")</f>
        <v>Yes</v>
      </c>
      <c r="E128" s="2">
        <v>1</v>
      </c>
      <c r="F128" s="3">
        <v>140</v>
      </c>
      <c r="G128" s="3">
        <v>43.26</v>
      </c>
      <c r="H128" s="3">
        <v>140</v>
      </c>
      <c r="I128" s="3">
        <v>96.74</v>
      </c>
      <c r="J128" s="4">
        <v>0.69</v>
      </c>
      <c r="K128" s="2" t="str">
        <f t="shared" si="2"/>
        <v>Above Average</v>
      </c>
      <c r="L128" s="2" t="str">
        <f t="shared" si="3"/>
        <v>High Dollar</v>
      </c>
    </row>
    <row r="129" spans="1:12" x14ac:dyDescent="0.45">
      <c r="A129" s="2" t="s">
        <v>195</v>
      </c>
      <c r="B129" s="2" t="str">
        <f>IFERROR(VLOOKUP(A129,'Aug_2019Sales(Aggregated)'!A:C,3,0),"-")</f>
        <v>-</v>
      </c>
      <c r="C129" s="2" t="str">
        <f>IFERROR(VLOOKUP(A129,'Aug_2019Sales(Aggregated)'!A:D,4,0),"-")</f>
        <v>-</v>
      </c>
      <c r="D129" s="2" t="str">
        <f>IF(VLOOKUP(A129,'New Items'!A:B,2,FALSE)="New","Yes","No")</f>
        <v>Yes</v>
      </c>
      <c r="E129" s="2">
        <v>1</v>
      </c>
      <c r="F129" s="3">
        <v>400</v>
      </c>
      <c r="G129" s="3">
        <v>135</v>
      </c>
      <c r="H129" s="3">
        <v>400</v>
      </c>
      <c r="I129" s="3">
        <v>265</v>
      </c>
      <c r="J129" s="4">
        <v>0.66</v>
      </c>
      <c r="K129" s="2" t="str">
        <f t="shared" si="2"/>
        <v>Above Average</v>
      </c>
      <c r="L129" s="2" t="str">
        <f t="shared" si="3"/>
        <v>High Dollar</v>
      </c>
    </row>
    <row r="130" spans="1:12" x14ac:dyDescent="0.45">
      <c r="A130" s="2" t="s">
        <v>324</v>
      </c>
      <c r="B130" s="2" t="str">
        <f>IFERROR(VLOOKUP(A130,'Aug_2019Sales(Aggregated)'!A:C,3,0),"-")</f>
        <v>FITNESS</v>
      </c>
      <c r="C130" s="2" t="str">
        <f>IFERROR(VLOOKUP(A130,'Aug_2019Sales(Aggregated)'!A:D,4,0),"-")</f>
        <v>CYCLING</v>
      </c>
      <c r="D130" s="2" t="str">
        <f>IF(VLOOKUP(A130,'New Items'!A:B,2,FALSE)="New","Yes","No")</f>
        <v>Yes</v>
      </c>
      <c r="E130" s="2">
        <v>1</v>
      </c>
      <c r="F130" s="3">
        <v>550</v>
      </c>
      <c r="G130" s="3">
        <v>225</v>
      </c>
      <c r="H130" s="3">
        <v>550</v>
      </c>
      <c r="I130" s="3">
        <v>325</v>
      </c>
      <c r="J130" s="4">
        <v>0.59</v>
      </c>
      <c r="K130" s="2" t="str">
        <f t="shared" si="2"/>
        <v>Average</v>
      </c>
      <c r="L130" s="2" t="str">
        <f t="shared" si="3"/>
        <v>High Dollar</v>
      </c>
    </row>
    <row r="131" spans="1:12" x14ac:dyDescent="0.45">
      <c r="A131" s="2" t="s">
        <v>165</v>
      </c>
      <c r="B131" s="2" t="str">
        <f>IFERROR(VLOOKUP(A131,'Aug_2019Sales(Aggregated)'!A:C,3,0),"-")</f>
        <v>ACCESSORIES</v>
      </c>
      <c r="C131" s="2" t="str">
        <f>IFERROR(VLOOKUP(A131,'Aug_2019Sales(Aggregated)'!A:D,4,0),"-")</f>
        <v>IMPULSE</v>
      </c>
      <c r="D131" s="2" t="str">
        <f>IF(VLOOKUP(A131,'New Items'!A:B,2,FALSE)="New","Yes","No")</f>
        <v>Yes</v>
      </c>
      <c r="E131" s="2">
        <v>3</v>
      </c>
      <c r="F131" s="3">
        <v>66</v>
      </c>
      <c r="G131" s="3">
        <v>9.6</v>
      </c>
      <c r="H131" s="3">
        <v>66</v>
      </c>
      <c r="I131" s="3">
        <v>56.4</v>
      </c>
      <c r="J131" s="4">
        <v>0.85</v>
      </c>
      <c r="K131" s="2" t="str">
        <f t="shared" ref="K131:K194" si="4">IF(I131&lt;AVERAGE(I:I),"Above Average","Average")</f>
        <v>Above Average</v>
      </c>
      <c r="L131" s="2" t="str">
        <f t="shared" ref="L131:L194" si="5">IF(H131&gt;100,"High Dollar","Standard")</f>
        <v>Standard</v>
      </c>
    </row>
    <row r="132" spans="1:12" x14ac:dyDescent="0.45">
      <c r="A132" s="2" t="s">
        <v>50</v>
      </c>
      <c r="B132" s="2" t="str">
        <f>IFERROR(VLOOKUP(A132,'Aug_2019Sales(Aggregated)'!A:C,3,0),"-")</f>
        <v>-</v>
      </c>
      <c r="C132" s="2" t="str">
        <f>IFERROR(VLOOKUP(A132,'Aug_2019Sales(Aggregated)'!A:D,4,0),"-")</f>
        <v>-</v>
      </c>
      <c r="D132" s="2" t="str">
        <f>IF(VLOOKUP(A132,'New Items'!A:B,2,FALSE)="New","Yes","No")</f>
        <v>Yes</v>
      </c>
      <c r="E132" s="2">
        <v>15</v>
      </c>
      <c r="F132" s="3">
        <v>443.1</v>
      </c>
      <c r="G132" s="3">
        <v>108</v>
      </c>
      <c r="H132" s="3">
        <v>414.1</v>
      </c>
      <c r="I132" s="3">
        <v>335.1</v>
      </c>
      <c r="J132" s="4">
        <v>0.76</v>
      </c>
      <c r="K132" s="2" t="str">
        <f t="shared" si="4"/>
        <v>Average</v>
      </c>
      <c r="L132" s="2" t="str">
        <f t="shared" si="5"/>
        <v>High Dollar</v>
      </c>
    </row>
    <row r="133" spans="1:12" x14ac:dyDescent="0.45">
      <c r="A133" s="2" t="s">
        <v>112</v>
      </c>
      <c r="B133" s="2" t="str">
        <f>IFERROR(VLOOKUP(A133,'Aug_2019Sales(Aggregated)'!A:C,3,0),"-")</f>
        <v>ELECTRO</v>
      </c>
      <c r="C133" s="2" t="str">
        <f>IFERROR(VLOOKUP(A133,'Aug_2019Sales(Aggregated)'!A:D,4,0),"-")</f>
        <v>AUDIO</v>
      </c>
      <c r="D133" s="2" t="str">
        <f>IF(VLOOKUP(A133,'New Items'!A:B,2,FALSE)="New","Yes","No")</f>
        <v>Yes</v>
      </c>
      <c r="E133" s="2">
        <v>8</v>
      </c>
      <c r="F133" s="3">
        <v>200</v>
      </c>
      <c r="G133" s="3">
        <v>38</v>
      </c>
      <c r="H133" s="3">
        <v>150</v>
      </c>
      <c r="I133" s="3">
        <v>162</v>
      </c>
      <c r="J133" s="4">
        <v>0.81</v>
      </c>
      <c r="K133" s="2" t="str">
        <f t="shared" si="4"/>
        <v>Above Average</v>
      </c>
      <c r="L133" s="2" t="str">
        <f t="shared" si="5"/>
        <v>High Dollar</v>
      </c>
    </row>
    <row r="134" spans="1:12" x14ac:dyDescent="0.45">
      <c r="A134" s="2" t="s">
        <v>51</v>
      </c>
      <c r="B134" s="2" t="str">
        <f>IFERROR(VLOOKUP(A134,'Aug_2019Sales(Aggregated)'!A:C,3,0),"-")</f>
        <v>ACCESSORIES</v>
      </c>
      <c r="C134" s="2" t="str">
        <f>IFERROR(VLOOKUP(A134,'Aug_2019Sales(Aggregated)'!A:D,4,0),"-")</f>
        <v>IMPULSE</v>
      </c>
      <c r="D134" s="2" t="str">
        <f>IF(VLOOKUP(A134,'New Items'!A:B,2,FALSE)="New","Yes","No")</f>
        <v>Yes</v>
      </c>
      <c r="E134" s="2">
        <v>12</v>
      </c>
      <c r="F134" s="3">
        <v>1089</v>
      </c>
      <c r="G134" s="3">
        <v>288</v>
      </c>
      <c r="H134" s="3">
        <v>643.5</v>
      </c>
      <c r="I134" s="3">
        <v>801</v>
      </c>
      <c r="J134" s="4">
        <v>0.74</v>
      </c>
      <c r="K134" s="2" t="str">
        <f t="shared" si="4"/>
        <v>Average</v>
      </c>
      <c r="L134" s="2" t="str">
        <f t="shared" si="5"/>
        <v>High Dollar</v>
      </c>
    </row>
    <row r="135" spans="1:12" x14ac:dyDescent="0.45">
      <c r="A135" s="2" t="s">
        <v>52</v>
      </c>
      <c r="B135" s="2" t="str">
        <f>IFERROR(VLOOKUP(A135,'Aug_2019Sales(Aggregated)'!A:C,3,0),"-")</f>
        <v>ACCESSORIES</v>
      </c>
      <c r="C135" s="2" t="str">
        <f>IFERROR(VLOOKUP(A135,'Aug_2019Sales(Aggregated)'!A:D,4,0),"-")</f>
        <v>IMPULSE</v>
      </c>
      <c r="D135" s="2" t="str">
        <f>IF(VLOOKUP(A135,'New Items'!A:B,2,FALSE)="New","Yes","No")</f>
        <v>Yes</v>
      </c>
      <c r="E135" s="2">
        <v>1</v>
      </c>
      <c r="F135" s="3">
        <v>49</v>
      </c>
      <c r="G135" s="3">
        <v>18</v>
      </c>
      <c r="H135" s="3">
        <v>49</v>
      </c>
      <c r="I135" s="3">
        <v>31</v>
      </c>
      <c r="J135" s="4">
        <v>0.63</v>
      </c>
      <c r="K135" s="2" t="str">
        <f t="shared" si="4"/>
        <v>Above Average</v>
      </c>
      <c r="L135" s="2" t="str">
        <f t="shared" si="5"/>
        <v>Standard</v>
      </c>
    </row>
    <row r="136" spans="1:12" x14ac:dyDescent="0.45">
      <c r="A136" s="2" t="s">
        <v>113</v>
      </c>
      <c r="B136" s="2" t="str">
        <f>IFERROR(VLOOKUP(A136,'Aug_2019Sales(Aggregated)'!A:C,3,0),"-")</f>
        <v>ESSENTIALS</v>
      </c>
      <c r="C136" s="2" t="str">
        <f>IFERROR(VLOOKUP(A136,'Aug_2019Sales(Aggregated)'!A:D,4,0),"-")</f>
        <v>BODY CARE</v>
      </c>
      <c r="D136" s="2" t="str">
        <f>IF(VLOOKUP(A136,'New Items'!A:B,2,FALSE)="New","Yes","No")</f>
        <v>Yes</v>
      </c>
      <c r="E136" s="2">
        <v>11</v>
      </c>
      <c r="F136" s="3">
        <v>88</v>
      </c>
      <c r="G136" s="3">
        <v>20.350000000000001</v>
      </c>
      <c r="H136" s="3">
        <v>32</v>
      </c>
      <c r="I136" s="3">
        <v>67.650000000000006</v>
      </c>
      <c r="J136" s="4">
        <v>0.77</v>
      </c>
      <c r="K136" s="2" t="str">
        <f t="shared" si="4"/>
        <v>Above Average</v>
      </c>
      <c r="L136" s="2" t="str">
        <f t="shared" si="5"/>
        <v>Standard</v>
      </c>
    </row>
    <row r="137" spans="1:12" x14ac:dyDescent="0.45">
      <c r="A137" s="2" t="s">
        <v>224</v>
      </c>
      <c r="B137" s="2" t="str">
        <f>IFERROR(VLOOKUP(A137,'Aug_2019Sales(Aggregated)'!A:C,3,0),"-")</f>
        <v>ESSENTIALS</v>
      </c>
      <c r="C137" s="2" t="str">
        <f>IFERROR(VLOOKUP(A137,'Aug_2019Sales(Aggregated)'!A:D,4,0),"-")</f>
        <v>BODY CARE</v>
      </c>
      <c r="D137" s="2" t="str">
        <f>IF(VLOOKUP(A137,'New Items'!A:B,2,FALSE)="New","Yes","No")</f>
        <v>Yes</v>
      </c>
      <c r="E137" s="2">
        <v>25</v>
      </c>
      <c r="F137" s="3">
        <v>300</v>
      </c>
      <c r="G137" s="3">
        <v>150</v>
      </c>
      <c r="H137" s="3">
        <v>96</v>
      </c>
      <c r="I137" s="3">
        <v>150</v>
      </c>
      <c r="J137" s="4">
        <v>0.5</v>
      </c>
      <c r="K137" s="2" t="str">
        <f t="shared" si="4"/>
        <v>Above Average</v>
      </c>
      <c r="L137" s="2" t="str">
        <f t="shared" si="5"/>
        <v>Standard</v>
      </c>
    </row>
    <row r="138" spans="1:12" x14ac:dyDescent="0.45">
      <c r="A138" s="2" t="s">
        <v>53</v>
      </c>
      <c r="B138" s="2" t="str">
        <f>IFERROR(VLOOKUP(A138,'Aug_2019Sales(Aggregated)'!A:C,3,0),"-")</f>
        <v>-</v>
      </c>
      <c r="C138" s="2" t="str">
        <f>IFERROR(VLOOKUP(A138,'Aug_2019Sales(Aggregated)'!A:D,4,0),"-")</f>
        <v>-</v>
      </c>
      <c r="D138" s="2" t="str">
        <f>IF(VLOOKUP(A138,'New Items'!A:B,2,FALSE)="New","Yes","No")</f>
        <v>Yes</v>
      </c>
      <c r="E138" s="2">
        <v>26</v>
      </c>
      <c r="F138" s="3">
        <v>625</v>
      </c>
      <c r="G138" s="3">
        <v>210.41</v>
      </c>
      <c r="H138" s="3">
        <v>445</v>
      </c>
      <c r="I138" s="3">
        <v>414.59</v>
      </c>
      <c r="J138" s="4">
        <v>0.66</v>
      </c>
      <c r="K138" s="2" t="str">
        <f t="shared" si="4"/>
        <v>Average</v>
      </c>
      <c r="L138" s="2" t="str">
        <f t="shared" si="5"/>
        <v>High Dollar</v>
      </c>
    </row>
    <row r="139" spans="1:12" x14ac:dyDescent="0.45">
      <c r="A139" s="2" t="s">
        <v>54</v>
      </c>
      <c r="B139" s="2" t="str">
        <f>IFERROR(VLOOKUP(A139,'Aug_2019Sales(Aggregated)'!A:C,3,0),"-")</f>
        <v>-</v>
      </c>
      <c r="C139" s="2" t="str">
        <f>IFERROR(VLOOKUP(A139,'Aug_2019Sales(Aggregated)'!A:D,4,0),"-")</f>
        <v>-</v>
      </c>
      <c r="D139" s="2" t="str">
        <f>IF(VLOOKUP(A139,'New Items'!A:B,2,FALSE)="New","Yes","No")</f>
        <v>Yes</v>
      </c>
      <c r="E139" s="2">
        <v>32</v>
      </c>
      <c r="F139" s="3">
        <v>605</v>
      </c>
      <c r="G139" s="3">
        <v>173</v>
      </c>
      <c r="H139" s="3">
        <v>345</v>
      </c>
      <c r="I139" s="3">
        <v>432</v>
      </c>
      <c r="J139" s="4">
        <v>0.71</v>
      </c>
      <c r="K139" s="2" t="str">
        <f t="shared" si="4"/>
        <v>Average</v>
      </c>
      <c r="L139" s="2" t="str">
        <f t="shared" si="5"/>
        <v>High Dollar</v>
      </c>
    </row>
    <row r="140" spans="1:12" x14ac:dyDescent="0.45">
      <c r="A140" s="2" t="s">
        <v>262</v>
      </c>
      <c r="B140" s="2" t="str">
        <f>IFERROR(VLOOKUP(A140,'Aug_2019Sales(Aggregated)'!A:C,3,0),"-")</f>
        <v>ESSENTIALS</v>
      </c>
      <c r="C140" s="2" t="str">
        <f>IFERROR(VLOOKUP(A140,'Aug_2019Sales(Aggregated)'!A:D,4,0),"-")</f>
        <v>BODY CARE</v>
      </c>
      <c r="D140" s="2" t="str">
        <f>IF(VLOOKUP(A140,'New Items'!A:B,2,FALSE)="New","Yes","No")</f>
        <v>Yes</v>
      </c>
      <c r="E140" s="2">
        <v>8</v>
      </c>
      <c r="F140" s="3">
        <v>80</v>
      </c>
      <c r="G140" s="3">
        <v>35.200000000000003</v>
      </c>
      <c r="H140" s="3">
        <v>50</v>
      </c>
      <c r="I140" s="3">
        <v>44.8</v>
      </c>
      <c r="J140" s="4">
        <v>0.56000000000000005</v>
      </c>
      <c r="K140" s="2" t="str">
        <f t="shared" si="4"/>
        <v>Above Average</v>
      </c>
      <c r="L140" s="2" t="str">
        <f t="shared" si="5"/>
        <v>Standard</v>
      </c>
    </row>
    <row r="141" spans="1:12" x14ac:dyDescent="0.45">
      <c r="A141" s="2" t="s">
        <v>55</v>
      </c>
      <c r="B141" s="2" t="str">
        <f>IFERROR(VLOOKUP(A141,'Aug_2019Sales(Aggregated)'!A:C,3,0),"-")</f>
        <v>-</v>
      </c>
      <c r="C141" s="2" t="str">
        <f>IFERROR(VLOOKUP(A141,'Aug_2019Sales(Aggregated)'!A:D,4,0),"-")</f>
        <v>-</v>
      </c>
      <c r="D141" s="2" t="str">
        <f>IF(VLOOKUP(A141,'New Items'!A:B,2,FALSE)="New","Yes","No")</f>
        <v>Yes</v>
      </c>
      <c r="E141" s="2">
        <v>50</v>
      </c>
      <c r="F141" s="3">
        <v>1183.21</v>
      </c>
      <c r="G141" s="3">
        <v>359.9</v>
      </c>
      <c r="H141" s="3">
        <v>518.21</v>
      </c>
      <c r="I141" s="3">
        <v>823.31</v>
      </c>
      <c r="J141" s="4">
        <v>0.7</v>
      </c>
      <c r="K141" s="2" t="str">
        <f t="shared" si="4"/>
        <v>Average</v>
      </c>
      <c r="L141" s="2" t="str">
        <f t="shared" si="5"/>
        <v>High Dollar</v>
      </c>
    </row>
    <row r="142" spans="1:12" x14ac:dyDescent="0.45">
      <c r="A142" s="2" t="s">
        <v>56</v>
      </c>
      <c r="B142" s="2" t="str">
        <f>IFERROR(VLOOKUP(A142,'Aug_2019Sales(Aggregated)'!A:C,3,0),"-")</f>
        <v>ESSENTIALS</v>
      </c>
      <c r="C142" s="2" t="str">
        <f>IFERROR(VLOOKUP(A142,'Aug_2019Sales(Aggregated)'!A:D,4,0),"-")</f>
        <v>SHEETS</v>
      </c>
      <c r="D142" s="2" t="str">
        <f>IF(VLOOKUP(A142,'New Items'!A:B,2,FALSE)="New","Yes","No")</f>
        <v>Yes</v>
      </c>
      <c r="E142" s="2">
        <v>5</v>
      </c>
      <c r="F142" s="3">
        <v>295</v>
      </c>
      <c r="G142" s="3">
        <v>106.5</v>
      </c>
      <c r="H142" s="3">
        <v>236</v>
      </c>
      <c r="I142" s="3">
        <v>188.5</v>
      </c>
      <c r="J142" s="4">
        <v>0.64</v>
      </c>
      <c r="K142" s="2" t="str">
        <f t="shared" si="4"/>
        <v>Above Average</v>
      </c>
      <c r="L142" s="2" t="str">
        <f t="shared" si="5"/>
        <v>High Dollar</v>
      </c>
    </row>
    <row r="143" spans="1:12" x14ac:dyDescent="0.45">
      <c r="A143" s="2" t="s">
        <v>57</v>
      </c>
      <c r="B143" s="2" t="str">
        <f>IFERROR(VLOOKUP(A143,'Aug_2019Sales(Aggregated)'!A:C,3,0),"-")</f>
        <v>-</v>
      </c>
      <c r="C143" s="2" t="str">
        <f>IFERROR(VLOOKUP(A143,'Aug_2019Sales(Aggregated)'!A:D,4,0),"-")</f>
        <v>-</v>
      </c>
      <c r="D143" s="2" t="str">
        <f>IF(VLOOKUP(A143,'New Items'!A:B,2,FALSE)="New","Yes","No")</f>
        <v>Yes</v>
      </c>
      <c r="E143" s="2">
        <v>10</v>
      </c>
      <c r="F143" s="3">
        <v>450</v>
      </c>
      <c r="G143" s="3">
        <v>168</v>
      </c>
      <c r="H143" s="3">
        <v>360</v>
      </c>
      <c r="I143" s="3">
        <v>282</v>
      </c>
      <c r="J143" s="4">
        <v>0.63</v>
      </c>
      <c r="K143" s="2" t="str">
        <f t="shared" si="4"/>
        <v>Above Average</v>
      </c>
      <c r="L143" s="2" t="str">
        <f t="shared" si="5"/>
        <v>High Dollar</v>
      </c>
    </row>
    <row r="144" spans="1:12" x14ac:dyDescent="0.45">
      <c r="A144" s="2" t="s">
        <v>332</v>
      </c>
      <c r="B144" s="2" t="str">
        <f>IFERROR(VLOOKUP(A144,'Aug_2019Sales(Aggregated)'!A:C,3,0),"-")</f>
        <v>-</v>
      </c>
      <c r="C144" s="2" t="str">
        <f>IFERROR(VLOOKUP(A144,'Aug_2019Sales(Aggregated)'!A:D,4,0),"-")</f>
        <v>-</v>
      </c>
      <c r="D144" s="2" t="str">
        <f>IF(VLOOKUP(A144,'New Items'!A:B,2,FALSE)="New","Yes","No")</f>
        <v>Yes</v>
      </c>
      <c r="E144" s="2">
        <v>7</v>
      </c>
      <c r="F144" s="3">
        <v>344.87</v>
      </c>
      <c r="G144" s="3">
        <v>154.49</v>
      </c>
      <c r="H144" s="3">
        <v>295.87</v>
      </c>
      <c r="I144" s="3">
        <v>190.38</v>
      </c>
      <c r="J144" s="4">
        <v>0.55000000000000004</v>
      </c>
      <c r="K144" s="2" t="str">
        <f t="shared" si="4"/>
        <v>Above Average</v>
      </c>
      <c r="L144" s="2" t="str">
        <f t="shared" si="5"/>
        <v>High Dollar</v>
      </c>
    </row>
    <row r="145" spans="1:12" x14ac:dyDescent="0.45">
      <c r="A145" s="2" t="s">
        <v>340</v>
      </c>
      <c r="B145" s="2" t="str">
        <f>IFERROR(VLOOKUP(A145,'Aug_2019Sales(Aggregated)'!A:C,3,0),"-")</f>
        <v>-</v>
      </c>
      <c r="C145" s="2" t="str">
        <f>IFERROR(VLOOKUP(A145,'Aug_2019Sales(Aggregated)'!A:D,4,0),"-")</f>
        <v>-</v>
      </c>
      <c r="D145" s="2" t="str">
        <f>IF(VLOOKUP(A145,'New Items'!A:B,2,FALSE)="New","Yes","No")</f>
        <v>Yes</v>
      </c>
      <c r="E145" s="2">
        <v>5</v>
      </c>
      <c r="F145" s="3">
        <v>245</v>
      </c>
      <c r="G145" s="3">
        <v>112.1</v>
      </c>
      <c r="H145" s="3">
        <v>245</v>
      </c>
      <c r="I145" s="3">
        <v>132.9</v>
      </c>
      <c r="J145" s="4">
        <v>0.54</v>
      </c>
      <c r="K145" s="2" t="str">
        <f t="shared" si="4"/>
        <v>Above Average</v>
      </c>
      <c r="L145" s="2" t="str">
        <f t="shared" si="5"/>
        <v>High Dollar</v>
      </c>
    </row>
    <row r="146" spans="1:12" x14ac:dyDescent="0.45">
      <c r="A146" s="2" t="s">
        <v>58</v>
      </c>
      <c r="B146" s="2" t="str">
        <f>IFERROR(VLOOKUP(A146,'Aug_2019Sales(Aggregated)'!A:C,3,0),"-")</f>
        <v>-</v>
      </c>
      <c r="C146" s="2" t="str">
        <f>IFERROR(VLOOKUP(A146,'Aug_2019Sales(Aggregated)'!A:D,4,0),"-")</f>
        <v>-</v>
      </c>
      <c r="D146" s="2" t="str">
        <f>IF(VLOOKUP(A146,'New Items'!A:B,2,FALSE)="New","Yes","No")</f>
        <v>Yes</v>
      </c>
      <c r="E146" s="2">
        <v>8</v>
      </c>
      <c r="F146" s="3">
        <v>712</v>
      </c>
      <c r="G146" s="3">
        <v>280.08</v>
      </c>
      <c r="H146" s="3">
        <v>445</v>
      </c>
      <c r="I146" s="3">
        <v>431.92</v>
      </c>
      <c r="J146" s="4">
        <v>0.61</v>
      </c>
      <c r="K146" s="2" t="str">
        <f t="shared" si="4"/>
        <v>Average</v>
      </c>
      <c r="L146" s="2" t="str">
        <f t="shared" si="5"/>
        <v>High Dollar</v>
      </c>
    </row>
    <row r="147" spans="1:12" x14ac:dyDescent="0.45">
      <c r="A147" s="2" t="s">
        <v>114</v>
      </c>
      <c r="B147" s="2" t="str">
        <f>IFERROR(VLOOKUP(A147,'Aug_2019Sales(Aggregated)'!A:C,3,0),"-")</f>
        <v>-</v>
      </c>
      <c r="C147" s="2" t="str">
        <f>IFERROR(VLOOKUP(A147,'Aug_2019Sales(Aggregated)'!A:D,4,0),"-")</f>
        <v>-</v>
      </c>
      <c r="D147" s="2" t="str">
        <f>IF(VLOOKUP(A147,'New Items'!A:B,2,FALSE)="New","Yes","No")</f>
        <v>Yes</v>
      </c>
      <c r="E147" s="2">
        <v>9</v>
      </c>
      <c r="F147" s="3">
        <v>312</v>
      </c>
      <c r="G147" s="3">
        <v>128.34</v>
      </c>
      <c r="H147" s="3">
        <v>214.5</v>
      </c>
      <c r="I147" s="3">
        <v>183.66</v>
      </c>
      <c r="J147" s="4">
        <v>0.59</v>
      </c>
      <c r="K147" s="2" t="str">
        <f t="shared" si="4"/>
        <v>Above Average</v>
      </c>
      <c r="L147" s="2" t="str">
        <f t="shared" si="5"/>
        <v>High Dollar</v>
      </c>
    </row>
    <row r="148" spans="1:12" x14ac:dyDescent="0.45">
      <c r="A148" s="2" t="s">
        <v>115</v>
      </c>
      <c r="B148" s="2" t="str">
        <f>IFERROR(VLOOKUP(A148,'Aug_2019Sales(Aggregated)'!A:C,3,0),"-")</f>
        <v>-</v>
      </c>
      <c r="C148" s="2" t="str">
        <f>IFERROR(VLOOKUP(A148,'Aug_2019Sales(Aggregated)'!A:D,4,0),"-")</f>
        <v>-</v>
      </c>
      <c r="D148" s="2" t="str">
        <f>IF(VLOOKUP(A148,'New Items'!A:B,2,FALSE)="New","Yes","No")</f>
        <v>Yes</v>
      </c>
      <c r="E148" s="2">
        <v>14</v>
      </c>
      <c r="F148" s="3">
        <v>686</v>
      </c>
      <c r="G148" s="3">
        <v>254.8</v>
      </c>
      <c r="H148" s="3">
        <v>490</v>
      </c>
      <c r="I148" s="3">
        <v>431.2</v>
      </c>
      <c r="J148" s="4">
        <v>0.63</v>
      </c>
      <c r="K148" s="2" t="str">
        <f t="shared" si="4"/>
        <v>Average</v>
      </c>
      <c r="L148" s="2" t="str">
        <f t="shared" si="5"/>
        <v>High Dollar</v>
      </c>
    </row>
    <row r="149" spans="1:12" x14ac:dyDescent="0.45">
      <c r="A149" s="2" t="s">
        <v>59</v>
      </c>
      <c r="B149" s="2" t="str">
        <f>IFERROR(VLOOKUP(A149,'Aug_2019Sales(Aggregated)'!A:C,3,0),"-")</f>
        <v>GEAR</v>
      </c>
      <c r="C149" s="2" t="str">
        <f>IFERROR(VLOOKUP(A149,'Aug_2019Sales(Aggregated)'!A:D,4,0),"-")</f>
        <v>SOCKS</v>
      </c>
      <c r="D149" s="2" t="str">
        <f>IF(VLOOKUP(A149,'New Items'!A:B,2,FALSE)="New","Yes","No")</f>
        <v>Yes</v>
      </c>
      <c r="E149" s="2">
        <v>2</v>
      </c>
      <c r="F149" s="3">
        <v>72</v>
      </c>
      <c r="G149" s="3">
        <v>23.6</v>
      </c>
      <c r="H149" s="3">
        <v>72</v>
      </c>
      <c r="I149" s="3">
        <v>48.4</v>
      </c>
      <c r="J149" s="4">
        <v>0.67</v>
      </c>
      <c r="K149" s="2" t="str">
        <f t="shared" si="4"/>
        <v>Above Average</v>
      </c>
      <c r="L149" s="2" t="str">
        <f t="shared" si="5"/>
        <v>Standard</v>
      </c>
    </row>
    <row r="150" spans="1:12" x14ac:dyDescent="0.45">
      <c r="A150" s="2" t="s">
        <v>196</v>
      </c>
      <c r="B150" s="2" t="str">
        <f>IFERROR(VLOOKUP(A150,'Aug_2019Sales(Aggregated)'!A:C,3,0),"-")</f>
        <v>GEAR</v>
      </c>
      <c r="C150" s="2" t="str">
        <f>IFERROR(VLOOKUP(A150,'Aug_2019Sales(Aggregated)'!A:D,4,0),"-")</f>
        <v>TOPS</v>
      </c>
      <c r="D150" s="2" t="str">
        <f>IF(VLOOKUP(A150,'New Items'!A:B,2,FALSE)="New","Yes","No")</f>
        <v>Yes</v>
      </c>
      <c r="E150" s="2">
        <v>2</v>
      </c>
      <c r="F150" s="3">
        <v>45.74</v>
      </c>
      <c r="G150" s="3">
        <v>9.32</v>
      </c>
      <c r="H150" s="3">
        <v>45.74</v>
      </c>
      <c r="I150" s="3">
        <v>36.42</v>
      </c>
      <c r="J150" s="4">
        <v>0.8</v>
      </c>
      <c r="K150" s="2" t="str">
        <f t="shared" si="4"/>
        <v>Above Average</v>
      </c>
      <c r="L150" s="2" t="str">
        <f t="shared" si="5"/>
        <v>Standard</v>
      </c>
    </row>
    <row r="151" spans="1:12" x14ac:dyDescent="0.45">
      <c r="A151" s="2" t="s">
        <v>116</v>
      </c>
      <c r="B151" s="2" t="str">
        <f>IFERROR(VLOOKUP(A151,'Aug_2019Sales(Aggregated)'!A:C,3,0),"-")</f>
        <v>GEAR</v>
      </c>
      <c r="C151" s="2" t="str">
        <f>IFERROR(VLOOKUP(A151,'Aug_2019Sales(Aggregated)'!A:D,4,0),"-")</f>
        <v>TOPS</v>
      </c>
      <c r="D151" s="2" t="str">
        <f>IF(VLOOKUP(A151,'New Items'!A:B,2,FALSE)="New","Yes","No")</f>
        <v>Yes</v>
      </c>
      <c r="E151" s="2">
        <v>7</v>
      </c>
      <c r="F151" s="3">
        <v>48.31</v>
      </c>
      <c r="G151" s="3">
        <v>19.46</v>
      </c>
      <c r="H151" s="3">
        <v>36.31</v>
      </c>
      <c r="I151" s="3">
        <v>28.85</v>
      </c>
      <c r="J151" s="4">
        <v>0.6</v>
      </c>
      <c r="K151" s="2" t="str">
        <f t="shared" si="4"/>
        <v>Above Average</v>
      </c>
      <c r="L151" s="2" t="str">
        <f t="shared" si="5"/>
        <v>Standard</v>
      </c>
    </row>
    <row r="152" spans="1:12" x14ac:dyDescent="0.45">
      <c r="A152" s="2" t="s">
        <v>60</v>
      </c>
      <c r="B152" s="2" t="str">
        <f>IFERROR(VLOOKUP(A152,'Aug_2019Sales(Aggregated)'!A:C,3,0),"-")</f>
        <v>-</v>
      </c>
      <c r="C152" s="2" t="str">
        <f>IFERROR(VLOOKUP(A152,'Aug_2019Sales(Aggregated)'!A:D,4,0),"-")</f>
        <v>-</v>
      </c>
      <c r="D152" s="2" t="str">
        <f>IF(VLOOKUP(A152,'New Items'!A:B,2,FALSE)="New","Yes","No")</f>
        <v>Yes</v>
      </c>
      <c r="E152" s="2">
        <v>34</v>
      </c>
      <c r="F152" s="3">
        <v>986</v>
      </c>
      <c r="G152" s="3">
        <v>346.8</v>
      </c>
      <c r="H152" s="3">
        <v>464</v>
      </c>
      <c r="I152" s="3">
        <v>639.20000000000005</v>
      </c>
      <c r="J152" s="4">
        <v>0.65</v>
      </c>
      <c r="K152" s="2" t="str">
        <f t="shared" si="4"/>
        <v>Average</v>
      </c>
      <c r="L152" s="2" t="str">
        <f t="shared" si="5"/>
        <v>High Dollar</v>
      </c>
    </row>
    <row r="153" spans="1:12" x14ac:dyDescent="0.45">
      <c r="A153" s="2" t="s">
        <v>61</v>
      </c>
      <c r="B153" s="2" t="str">
        <f>IFERROR(VLOOKUP(A153,'Aug_2019Sales(Aggregated)'!A:C,3,0),"-")</f>
        <v>-</v>
      </c>
      <c r="C153" s="2" t="str">
        <f>IFERROR(VLOOKUP(A153,'Aug_2019Sales(Aggregated)'!A:D,4,0),"-")</f>
        <v>-</v>
      </c>
      <c r="D153" s="2" t="str">
        <f>IF(VLOOKUP(A153,'New Items'!A:B,2,FALSE)="New","Yes","No")</f>
        <v>Yes</v>
      </c>
      <c r="E153" s="2">
        <v>38</v>
      </c>
      <c r="F153" s="3">
        <v>2470</v>
      </c>
      <c r="G153" s="3">
        <v>912</v>
      </c>
      <c r="H153" s="3">
        <v>1040</v>
      </c>
      <c r="I153" s="3">
        <v>1558</v>
      </c>
      <c r="J153" s="4">
        <v>0.63</v>
      </c>
      <c r="K153" s="2" t="str">
        <f t="shared" si="4"/>
        <v>Average</v>
      </c>
      <c r="L153" s="2" t="str">
        <f t="shared" si="5"/>
        <v>High Dollar</v>
      </c>
    </row>
    <row r="154" spans="1:12" x14ac:dyDescent="0.45">
      <c r="A154" s="2" t="s">
        <v>141</v>
      </c>
      <c r="B154" s="2" t="str">
        <f>IFERROR(VLOOKUP(A154,'Aug_2019Sales(Aggregated)'!A:C,3,0),"-")</f>
        <v>-</v>
      </c>
      <c r="C154" s="2" t="str">
        <f>IFERROR(VLOOKUP(A154,'Aug_2019Sales(Aggregated)'!A:D,4,0),"-")</f>
        <v>-</v>
      </c>
      <c r="D154" s="2" t="str">
        <f>IF(VLOOKUP(A154,'New Items'!A:B,2,FALSE)="New","Yes","No")</f>
        <v>Yes</v>
      </c>
      <c r="E154" s="2">
        <v>67</v>
      </c>
      <c r="F154" s="3">
        <v>1943</v>
      </c>
      <c r="G154" s="3">
        <v>623.1</v>
      </c>
      <c r="H154" s="3">
        <v>232</v>
      </c>
      <c r="I154" s="3">
        <v>1319.9</v>
      </c>
      <c r="J154" s="4">
        <v>0.68</v>
      </c>
      <c r="K154" s="2" t="str">
        <f t="shared" si="4"/>
        <v>Average</v>
      </c>
      <c r="L154" s="2" t="str">
        <f t="shared" si="5"/>
        <v>High Dollar</v>
      </c>
    </row>
    <row r="155" spans="1:12" x14ac:dyDescent="0.45">
      <c r="A155" s="2" t="s">
        <v>117</v>
      </c>
      <c r="B155" s="2" t="str">
        <f>IFERROR(VLOOKUP(A155,'Aug_2019Sales(Aggregated)'!A:C,3,0),"-")</f>
        <v>-</v>
      </c>
      <c r="C155" s="2" t="str">
        <f>IFERROR(VLOOKUP(A155,'Aug_2019Sales(Aggregated)'!A:D,4,0),"-")</f>
        <v>-</v>
      </c>
      <c r="D155" s="2" t="str">
        <f>IF(VLOOKUP(A155,'New Items'!A:B,2,FALSE)="New","Yes","No")</f>
        <v>Yes</v>
      </c>
      <c r="E155" s="2">
        <v>5</v>
      </c>
      <c r="F155" s="3">
        <v>100</v>
      </c>
      <c r="G155" s="3">
        <v>26.7</v>
      </c>
      <c r="H155" s="3">
        <v>100</v>
      </c>
      <c r="I155" s="3">
        <v>73.3</v>
      </c>
      <c r="J155" s="4">
        <v>0.73</v>
      </c>
      <c r="K155" s="2" t="str">
        <f t="shared" si="4"/>
        <v>Above Average</v>
      </c>
      <c r="L155" s="2" t="str">
        <f t="shared" si="5"/>
        <v>Standard</v>
      </c>
    </row>
    <row r="156" spans="1:12" x14ac:dyDescent="0.45">
      <c r="A156" s="2" t="s">
        <v>62</v>
      </c>
      <c r="B156" s="2" t="str">
        <f>IFERROR(VLOOKUP(A156,'Aug_2019Sales(Aggregated)'!A:C,3,0),"-")</f>
        <v>ESSENTIALS</v>
      </c>
      <c r="C156" s="2" t="str">
        <f>IFERROR(VLOOKUP(A156,'Aug_2019Sales(Aggregated)'!A:D,4,0),"-")</f>
        <v>BATH</v>
      </c>
      <c r="D156" s="2" t="str">
        <f>IF(VLOOKUP(A156,'New Items'!A:B,2,FALSE)="New","Yes","No")</f>
        <v>Yes</v>
      </c>
      <c r="E156" s="2">
        <v>8</v>
      </c>
      <c r="F156" s="3">
        <v>256</v>
      </c>
      <c r="G156" s="3">
        <v>89.6</v>
      </c>
      <c r="H156" s="3">
        <v>224</v>
      </c>
      <c r="I156" s="3">
        <v>166.4</v>
      </c>
      <c r="J156" s="4">
        <v>0.65</v>
      </c>
      <c r="K156" s="2" t="str">
        <f t="shared" si="4"/>
        <v>Above Average</v>
      </c>
      <c r="L156" s="2" t="str">
        <f t="shared" si="5"/>
        <v>High Dollar</v>
      </c>
    </row>
    <row r="157" spans="1:12" x14ac:dyDescent="0.45">
      <c r="A157" s="2" t="s">
        <v>225</v>
      </c>
      <c r="B157" s="2" t="str">
        <f>IFERROR(VLOOKUP(A157,'Aug_2019Sales(Aggregated)'!A:C,3,0),"-")</f>
        <v>ESSENTIALS</v>
      </c>
      <c r="C157" s="2" t="str">
        <f>IFERROR(VLOOKUP(A157,'Aug_2019Sales(Aggregated)'!A:D,4,0),"-")</f>
        <v>BATH</v>
      </c>
      <c r="D157" s="2" t="str">
        <f>IF(VLOOKUP(A157,'New Items'!A:B,2,FALSE)="New","Yes","No")</f>
        <v>Yes</v>
      </c>
      <c r="E157" s="2">
        <v>5</v>
      </c>
      <c r="F157" s="3">
        <v>345</v>
      </c>
      <c r="G157" s="3">
        <v>156.25</v>
      </c>
      <c r="H157" s="3">
        <v>207</v>
      </c>
      <c r="I157" s="3">
        <v>188.75</v>
      </c>
      <c r="J157" s="4">
        <v>0.55000000000000004</v>
      </c>
      <c r="K157" s="2" t="str">
        <f t="shared" si="4"/>
        <v>Above Average</v>
      </c>
      <c r="L157" s="2" t="str">
        <f t="shared" si="5"/>
        <v>High Dollar</v>
      </c>
    </row>
    <row r="158" spans="1:12" x14ac:dyDescent="0.45">
      <c r="A158" s="2" t="s">
        <v>63</v>
      </c>
      <c r="B158" s="2" t="str">
        <f>IFERROR(VLOOKUP(A158,'Aug_2019Sales(Aggregated)'!A:C,3,0),"-")</f>
        <v>-</v>
      </c>
      <c r="C158" s="2" t="str">
        <f>IFERROR(VLOOKUP(A158,'Aug_2019Sales(Aggregated)'!A:D,4,0),"-")</f>
        <v>-</v>
      </c>
      <c r="D158" s="2" t="str">
        <f>IF(VLOOKUP(A158,'New Items'!A:B,2,FALSE)="New","Yes","No")</f>
        <v>Yes</v>
      </c>
      <c r="E158" s="2">
        <v>19</v>
      </c>
      <c r="F158" s="3">
        <v>1062</v>
      </c>
      <c r="G158" s="3">
        <v>425.6</v>
      </c>
      <c r="H158" s="3">
        <v>383.5</v>
      </c>
      <c r="I158" s="3">
        <v>636.4</v>
      </c>
      <c r="J158" s="4">
        <v>0.6</v>
      </c>
      <c r="K158" s="2" t="str">
        <f t="shared" si="4"/>
        <v>Average</v>
      </c>
      <c r="L158" s="2" t="str">
        <f t="shared" si="5"/>
        <v>High Dollar</v>
      </c>
    </row>
    <row r="159" spans="1:12" x14ac:dyDescent="0.45">
      <c r="A159" s="2" t="s">
        <v>197</v>
      </c>
      <c r="B159" s="2" t="str">
        <f>IFERROR(VLOOKUP(A159,'Aug_2019Sales(Aggregated)'!A:C,3,0),"-")</f>
        <v>-</v>
      </c>
      <c r="C159" s="2" t="str">
        <f>IFERROR(VLOOKUP(A159,'Aug_2019Sales(Aggregated)'!A:D,4,0),"-")</f>
        <v>-</v>
      </c>
      <c r="D159" s="2" t="str">
        <f>IF(VLOOKUP(A159,'New Items'!A:B,2,FALSE)="New","Yes","No")</f>
        <v>Yes</v>
      </c>
      <c r="E159" s="2">
        <v>7</v>
      </c>
      <c r="F159" s="3">
        <v>273</v>
      </c>
      <c r="G159" s="3">
        <v>91</v>
      </c>
      <c r="H159" s="3">
        <v>78</v>
      </c>
      <c r="I159" s="3">
        <v>182</v>
      </c>
      <c r="J159" s="4">
        <v>0.67</v>
      </c>
      <c r="K159" s="2" t="str">
        <f t="shared" si="4"/>
        <v>Above Average</v>
      </c>
      <c r="L159" s="2" t="str">
        <f t="shared" si="5"/>
        <v>Standard</v>
      </c>
    </row>
    <row r="160" spans="1:12" x14ac:dyDescent="0.45">
      <c r="A160" s="2" t="s">
        <v>166</v>
      </c>
      <c r="B160" s="2" t="str">
        <f>IFERROR(VLOOKUP(A160,'Aug_2019Sales(Aggregated)'!A:C,3,0),"-")</f>
        <v>FITNESS</v>
      </c>
      <c r="C160" s="2" t="str">
        <f>IFERROR(VLOOKUP(A160,'Aug_2019Sales(Aggregated)'!A:D,4,0),"-")</f>
        <v>LOWER BODY</v>
      </c>
      <c r="D160" s="2" t="str">
        <f>IF(VLOOKUP(A160,'New Items'!A:B,2,FALSE)="New","Yes","No")</f>
        <v>Yes</v>
      </c>
      <c r="E160" s="2">
        <v>3</v>
      </c>
      <c r="F160" s="3">
        <v>105</v>
      </c>
      <c r="G160" s="3">
        <v>29.85</v>
      </c>
      <c r="H160" s="3">
        <v>70</v>
      </c>
      <c r="I160" s="3">
        <v>75.150000000000006</v>
      </c>
      <c r="J160" s="4">
        <v>0.72</v>
      </c>
      <c r="K160" s="2" t="str">
        <f t="shared" si="4"/>
        <v>Above Average</v>
      </c>
      <c r="L160" s="2" t="str">
        <f t="shared" si="5"/>
        <v>Standard</v>
      </c>
    </row>
    <row r="161" spans="1:12" x14ac:dyDescent="0.45">
      <c r="A161" s="2" t="s">
        <v>64</v>
      </c>
      <c r="B161" s="2" t="str">
        <f>IFERROR(VLOOKUP(A161,'Aug_2019Sales(Aggregated)'!A:C,3,0),"-")</f>
        <v>ESSENTIALS</v>
      </c>
      <c r="C161" s="2" t="str">
        <f>IFERROR(VLOOKUP(A161,'Aug_2019Sales(Aggregated)'!A:D,4,0),"-")</f>
        <v>BODY CARE</v>
      </c>
      <c r="D161" s="2" t="str">
        <f>IF(VLOOKUP(A161,'New Items'!A:B,2,FALSE)="New","Yes","No")</f>
        <v>Yes</v>
      </c>
      <c r="E161" s="2">
        <v>12</v>
      </c>
      <c r="F161" s="3">
        <v>133.47999999999999</v>
      </c>
      <c r="G161" s="3">
        <v>33.6</v>
      </c>
      <c r="H161" s="3">
        <v>89.48</v>
      </c>
      <c r="I161" s="3">
        <v>99.88</v>
      </c>
      <c r="J161" s="4">
        <v>0.75</v>
      </c>
      <c r="K161" s="2" t="str">
        <f t="shared" si="4"/>
        <v>Above Average</v>
      </c>
      <c r="L161" s="2" t="str">
        <f t="shared" si="5"/>
        <v>Standard</v>
      </c>
    </row>
    <row r="162" spans="1:12" x14ac:dyDescent="0.45">
      <c r="A162" s="2" t="s">
        <v>251</v>
      </c>
      <c r="B162" s="2" t="str">
        <f>IFERROR(VLOOKUP(A162,'Aug_2019Sales(Aggregated)'!A:C,3,0),"-")</f>
        <v>ESSENTIALS</v>
      </c>
      <c r="C162" s="2" t="str">
        <f>IFERROR(VLOOKUP(A162,'Aug_2019Sales(Aggregated)'!A:D,4,0),"-")</f>
        <v>BODY CARE</v>
      </c>
      <c r="D162" s="2" t="str">
        <f>IF(VLOOKUP(A162,'New Items'!A:B,2,FALSE)="New","Yes","No")</f>
        <v>Yes</v>
      </c>
      <c r="E162" s="2">
        <v>12</v>
      </c>
      <c r="F162" s="3">
        <v>229.64</v>
      </c>
      <c r="G162" s="3">
        <v>132.47999999999999</v>
      </c>
      <c r="H162" s="3">
        <v>152.82</v>
      </c>
      <c r="I162" s="3">
        <v>97.16</v>
      </c>
      <c r="J162" s="4">
        <v>0.42</v>
      </c>
      <c r="K162" s="2" t="str">
        <f t="shared" si="4"/>
        <v>Above Average</v>
      </c>
      <c r="L162" s="2" t="str">
        <f t="shared" si="5"/>
        <v>High Dollar</v>
      </c>
    </row>
    <row r="163" spans="1:12" x14ac:dyDescent="0.45">
      <c r="A163" s="2" t="s">
        <v>65</v>
      </c>
      <c r="B163" s="2" t="str">
        <f>IFERROR(VLOOKUP(A163,'Aug_2019Sales(Aggregated)'!A:C,3,0),"-")</f>
        <v>-</v>
      </c>
      <c r="C163" s="2" t="str">
        <f>IFERROR(VLOOKUP(A163,'Aug_2019Sales(Aggregated)'!A:D,4,0),"-")</f>
        <v>-</v>
      </c>
      <c r="D163" s="2" t="str">
        <f>IF(VLOOKUP(A163,'New Items'!A:B,2,FALSE)="New","Yes","No")</f>
        <v>Yes</v>
      </c>
      <c r="E163" s="2">
        <v>10</v>
      </c>
      <c r="F163" s="3">
        <v>130</v>
      </c>
      <c r="G163" s="3">
        <v>31.2</v>
      </c>
      <c r="H163" s="3">
        <v>65</v>
      </c>
      <c r="I163" s="3">
        <v>98.8</v>
      </c>
      <c r="J163" s="4">
        <v>0.76</v>
      </c>
      <c r="K163" s="2" t="str">
        <f t="shared" si="4"/>
        <v>Above Average</v>
      </c>
      <c r="L163" s="2" t="str">
        <f t="shared" si="5"/>
        <v>Standard</v>
      </c>
    </row>
    <row r="164" spans="1:12" x14ac:dyDescent="0.45">
      <c r="A164" s="2" t="s">
        <v>66</v>
      </c>
      <c r="B164" s="2" t="str">
        <f>IFERROR(VLOOKUP(A164,'Aug_2019Sales(Aggregated)'!A:C,3,0),"-")</f>
        <v>-</v>
      </c>
      <c r="C164" s="2" t="str">
        <f>IFERROR(VLOOKUP(A164,'Aug_2019Sales(Aggregated)'!A:D,4,0),"-")</f>
        <v>-</v>
      </c>
      <c r="D164" s="2" t="str">
        <f>IF(VLOOKUP(A164,'New Items'!A:B,2,FALSE)="New","Yes","No")</f>
        <v>Yes</v>
      </c>
      <c r="E164" s="2">
        <v>22</v>
      </c>
      <c r="F164" s="3">
        <v>352</v>
      </c>
      <c r="G164" s="3">
        <v>82.5</v>
      </c>
      <c r="H164" s="3">
        <v>144</v>
      </c>
      <c r="I164" s="3">
        <v>269.5</v>
      </c>
      <c r="J164" s="4">
        <v>0.77</v>
      </c>
      <c r="K164" s="2" t="str">
        <f t="shared" si="4"/>
        <v>Above Average</v>
      </c>
      <c r="L164" s="2" t="str">
        <f t="shared" si="5"/>
        <v>High Dollar</v>
      </c>
    </row>
    <row r="165" spans="1:12" x14ac:dyDescent="0.45">
      <c r="A165" s="2" t="s">
        <v>67</v>
      </c>
      <c r="B165" s="2" t="str">
        <f>IFERROR(VLOOKUP(A165,'Aug_2019Sales(Aggregated)'!A:C,3,0),"-")</f>
        <v>FITNESS</v>
      </c>
      <c r="C165" s="2" t="str">
        <f>IFERROR(VLOOKUP(A165,'Aug_2019Sales(Aggregated)'!A:D,4,0),"-")</f>
        <v>MAT</v>
      </c>
      <c r="D165" s="2" t="str">
        <f>IF(VLOOKUP(A165,'New Items'!A:B,2,FALSE)="New","Yes","No")</f>
        <v>Yes</v>
      </c>
      <c r="E165" s="2">
        <v>67</v>
      </c>
      <c r="F165" s="3">
        <v>2264.73</v>
      </c>
      <c r="G165" s="3">
        <v>733.65</v>
      </c>
      <c r="H165" s="3">
        <v>356.71</v>
      </c>
      <c r="I165" s="3">
        <v>1531.08</v>
      </c>
      <c r="J165" s="4">
        <v>0.68</v>
      </c>
      <c r="K165" s="2" t="str">
        <f t="shared" si="4"/>
        <v>Average</v>
      </c>
      <c r="L165" s="2" t="str">
        <f t="shared" si="5"/>
        <v>High Dollar</v>
      </c>
    </row>
    <row r="166" spans="1:12" x14ac:dyDescent="0.45">
      <c r="A166" s="2" t="s">
        <v>118</v>
      </c>
      <c r="B166" s="2" t="str">
        <f>IFERROR(VLOOKUP(A166,'Aug_2019Sales(Aggregated)'!A:C,3,0),"-")</f>
        <v>ACCESSORIES</v>
      </c>
      <c r="C166" s="2" t="str">
        <f>IFERROR(VLOOKUP(A166,'Aug_2019Sales(Aggregated)'!A:D,4,0),"-")</f>
        <v>RINGS</v>
      </c>
      <c r="D166" s="2" t="str">
        <f>IF(VLOOKUP(A166,'New Items'!A:B,2,FALSE)="New","Yes","No")</f>
        <v>Yes</v>
      </c>
      <c r="E166" s="2">
        <v>16</v>
      </c>
      <c r="F166" s="3">
        <v>265.99</v>
      </c>
      <c r="G166" s="3">
        <v>108</v>
      </c>
      <c r="H166" s="3">
        <v>146.99</v>
      </c>
      <c r="I166" s="3">
        <v>157.99</v>
      </c>
      <c r="J166" s="4">
        <v>0.59</v>
      </c>
      <c r="K166" s="2" t="str">
        <f t="shared" si="4"/>
        <v>Above Average</v>
      </c>
      <c r="L166" s="2" t="str">
        <f t="shared" si="5"/>
        <v>High Dollar</v>
      </c>
    </row>
    <row r="167" spans="1:12" x14ac:dyDescent="0.45">
      <c r="A167" s="2" t="s">
        <v>68</v>
      </c>
      <c r="B167" s="2" t="str">
        <f>IFERROR(VLOOKUP(A167,'Aug_2019Sales(Aggregated)'!A:C,3,0),"-")</f>
        <v>ACCESSORIES</v>
      </c>
      <c r="C167" s="2" t="str">
        <f>IFERROR(VLOOKUP(A167,'Aug_2019Sales(Aggregated)'!A:D,4,0),"-")</f>
        <v>RINGS</v>
      </c>
      <c r="D167" s="2" t="str">
        <f>IF(VLOOKUP(A167,'New Items'!A:B,2,FALSE)="New","Yes","No")</f>
        <v>Yes</v>
      </c>
      <c r="E167" s="2">
        <v>31</v>
      </c>
      <c r="F167" s="3">
        <v>372.94</v>
      </c>
      <c r="G167" s="3">
        <v>73.47</v>
      </c>
      <c r="H167" s="3">
        <v>96.17</v>
      </c>
      <c r="I167" s="3">
        <v>299.47000000000003</v>
      </c>
      <c r="J167" s="4">
        <v>0.8</v>
      </c>
      <c r="K167" s="2" t="str">
        <f t="shared" si="4"/>
        <v>Above Average</v>
      </c>
      <c r="L167" s="2" t="str">
        <f t="shared" si="5"/>
        <v>Standard</v>
      </c>
    </row>
    <row r="168" spans="1:12" x14ac:dyDescent="0.45">
      <c r="A168" s="2" t="s">
        <v>69</v>
      </c>
      <c r="B168" s="2" t="str">
        <f>IFERROR(VLOOKUP(A168,'Aug_2019Sales(Aggregated)'!A:C,3,0),"-")</f>
        <v>ACCESSORIES</v>
      </c>
      <c r="C168" s="2" t="str">
        <f>IFERROR(VLOOKUP(A168,'Aug_2019Sales(Aggregated)'!A:D,4,0),"-")</f>
        <v>RINGS</v>
      </c>
      <c r="D168" s="2" t="str">
        <f>IF(VLOOKUP(A168,'New Items'!A:B,2,FALSE)="New","Yes","No")</f>
        <v>Yes</v>
      </c>
      <c r="E168" s="2">
        <v>35</v>
      </c>
      <c r="F168" s="3">
        <v>640</v>
      </c>
      <c r="G168" s="3">
        <v>210</v>
      </c>
      <c r="H168" s="3">
        <v>185.33</v>
      </c>
      <c r="I168" s="3">
        <v>430</v>
      </c>
      <c r="J168" s="4">
        <v>0.67</v>
      </c>
      <c r="K168" s="2" t="str">
        <f t="shared" si="4"/>
        <v>Average</v>
      </c>
      <c r="L168" s="2" t="str">
        <f t="shared" si="5"/>
        <v>High Dollar</v>
      </c>
    </row>
    <row r="169" spans="1:12" x14ac:dyDescent="0.45">
      <c r="A169" s="2" t="s">
        <v>167</v>
      </c>
      <c r="B169" s="2" t="str">
        <f>IFERROR(VLOOKUP(A169,'Aug_2019Sales(Aggregated)'!A:C,3,0),"-")</f>
        <v>GEAR</v>
      </c>
      <c r="C169" s="2" t="str">
        <f>IFERROR(VLOOKUP(A169,'Aug_2019Sales(Aggregated)'!A:D,4,0),"-")</f>
        <v>OUTERWEAR</v>
      </c>
      <c r="D169" s="2" t="str">
        <f>IF(VLOOKUP(A169,'New Items'!A:B,2,FALSE)="New","Yes","No")</f>
        <v>Yes</v>
      </c>
      <c r="E169" s="2">
        <v>1</v>
      </c>
      <c r="F169" s="3">
        <v>20.76</v>
      </c>
      <c r="G169" s="3">
        <v>7.44</v>
      </c>
      <c r="H169" s="3">
        <v>20.76</v>
      </c>
      <c r="I169" s="3">
        <v>13.32</v>
      </c>
      <c r="J169" s="4">
        <v>0.64</v>
      </c>
      <c r="K169" s="2" t="str">
        <f t="shared" si="4"/>
        <v>Above Average</v>
      </c>
      <c r="L169" s="2" t="str">
        <f t="shared" si="5"/>
        <v>Standard</v>
      </c>
    </row>
    <row r="170" spans="1:12" x14ac:dyDescent="0.45">
      <c r="A170" s="2" t="s">
        <v>70</v>
      </c>
      <c r="B170" s="2" t="str">
        <f>IFERROR(VLOOKUP(A170,'Aug_2019Sales(Aggregated)'!A:C,3,0),"-")</f>
        <v>GEAR</v>
      </c>
      <c r="C170" s="2" t="str">
        <f>IFERROR(VLOOKUP(A170,'Aug_2019Sales(Aggregated)'!A:D,4,0),"-")</f>
        <v>OUTERWEAR</v>
      </c>
      <c r="D170" s="2" t="str">
        <f>IF(VLOOKUP(A170,'New Items'!A:B,2,FALSE)="New","Yes","No")</f>
        <v>Yes</v>
      </c>
      <c r="E170" s="2">
        <v>7</v>
      </c>
      <c r="F170" s="3">
        <v>140</v>
      </c>
      <c r="G170" s="3">
        <v>43.12</v>
      </c>
      <c r="H170" s="3">
        <v>120</v>
      </c>
      <c r="I170" s="3">
        <v>96.88</v>
      </c>
      <c r="J170" s="4">
        <v>0.69</v>
      </c>
      <c r="K170" s="2" t="str">
        <f t="shared" si="4"/>
        <v>Above Average</v>
      </c>
      <c r="L170" s="2" t="str">
        <f t="shared" si="5"/>
        <v>High Dollar</v>
      </c>
    </row>
    <row r="171" spans="1:12" x14ac:dyDescent="0.45">
      <c r="A171" s="2" t="s">
        <v>253</v>
      </c>
      <c r="B171" s="2" t="str">
        <f>IFERROR(VLOOKUP(A171,'Aug_2019Sales(Aggregated)'!A:C,3,0),"-")</f>
        <v>GEAR</v>
      </c>
      <c r="C171" s="2" t="str">
        <f>IFERROR(VLOOKUP(A171,'Aug_2019Sales(Aggregated)'!A:D,4,0),"-")</f>
        <v>OUTERWEAR</v>
      </c>
      <c r="D171" s="2" t="str">
        <f>IF(VLOOKUP(A171,'New Items'!A:B,2,FALSE)="New","Yes","No")</f>
        <v>Yes</v>
      </c>
      <c r="E171" s="2">
        <v>1</v>
      </c>
      <c r="F171" s="3">
        <v>36</v>
      </c>
      <c r="G171" s="3">
        <v>16.579999999999998</v>
      </c>
      <c r="H171" s="3">
        <v>36</v>
      </c>
      <c r="I171" s="3">
        <v>19.420000000000002</v>
      </c>
      <c r="J171" s="4">
        <v>0.54</v>
      </c>
      <c r="K171" s="2" t="str">
        <f t="shared" si="4"/>
        <v>Above Average</v>
      </c>
      <c r="L171" s="2" t="str">
        <f t="shared" si="5"/>
        <v>Standard</v>
      </c>
    </row>
    <row r="172" spans="1:12" x14ac:dyDescent="0.45">
      <c r="A172" s="2" t="s">
        <v>71</v>
      </c>
      <c r="B172" s="2" t="str">
        <f>IFERROR(VLOOKUP(A172,'Aug_2019Sales(Aggregated)'!A:C,3,0),"-")</f>
        <v>GEAR</v>
      </c>
      <c r="C172" s="2" t="str">
        <f>IFERROR(VLOOKUP(A172,'Aug_2019Sales(Aggregated)'!A:D,4,0),"-")</f>
        <v>OUTERWEAR</v>
      </c>
      <c r="D172" s="2" t="str">
        <f>IF(VLOOKUP(A172,'New Items'!A:B,2,FALSE)="New","Yes","No")</f>
        <v>Yes</v>
      </c>
      <c r="E172" s="2">
        <v>2</v>
      </c>
      <c r="F172" s="3">
        <v>116</v>
      </c>
      <c r="G172" s="3">
        <v>33.159999999999997</v>
      </c>
      <c r="H172" s="3">
        <v>116</v>
      </c>
      <c r="I172" s="3">
        <v>82.84</v>
      </c>
      <c r="J172" s="4">
        <v>0.71</v>
      </c>
      <c r="K172" s="2" t="str">
        <f t="shared" si="4"/>
        <v>Above Average</v>
      </c>
      <c r="L172" s="2" t="str">
        <f t="shared" si="5"/>
        <v>High Dollar</v>
      </c>
    </row>
    <row r="173" spans="1:12" x14ac:dyDescent="0.45">
      <c r="A173" s="2" t="s">
        <v>72</v>
      </c>
      <c r="B173" s="2" t="str">
        <f>IFERROR(VLOOKUP(A173,'Aug_2019Sales(Aggregated)'!A:C,3,0),"-")</f>
        <v>GEAR</v>
      </c>
      <c r="C173" s="2" t="str">
        <f>IFERROR(VLOOKUP(A173,'Aug_2019Sales(Aggregated)'!A:D,4,0),"-")</f>
        <v>OUTERWEAR</v>
      </c>
      <c r="D173" s="2" t="str">
        <f>IF(VLOOKUP(A173,'New Items'!A:B,2,FALSE)="New","Yes","No")</f>
        <v>Yes</v>
      </c>
      <c r="E173" s="2">
        <v>7</v>
      </c>
      <c r="F173" s="3">
        <v>805</v>
      </c>
      <c r="G173" s="3">
        <v>294.56</v>
      </c>
      <c r="H173" s="3">
        <v>575</v>
      </c>
      <c r="I173" s="3">
        <v>510.44</v>
      </c>
      <c r="J173" s="4">
        <v>0.63</v>
      </c>
      <c r="K173" s="2" t="str">
        <f t="shared" si="4"/>
        <v>Average</v>
      </c>
      <c r="L173" s="2" t="str">
        <f t="shared" si="5"/>
        <v>High Dollar</v>
      </c>
    </row>
    <row r="174" spans="1:12" x14ac:dyDescent="0.45">
      <c r="A174" s="2" t="s">
        <v>226</v>
      </c>
      <c r="B174" s="2" t="str">
        <f>IFERROR(VLOOKUP(A174,'Aug_2019Sales(Aggregated)'!A:C,3,0),"-")</f>
        <v>GEAR</v>
      </c>
      <c r="C174" s="2" t="str">
        <f>IFERROR(VLOOKUP(A174,'Aug_2019Sales(Aggregated)'!A:D,4,0),"-")</f>
        <v>OUTERWEAR</v>
      </c>
      <c r="D174" s="2" t="str">
        <f>IF(VLOOKUP(A174,'New Items'!A:B,2,FALSE)="New","Yes","No")</f>
        <v>Yes</v>
      </c>
      <c r="E174" s="2">
        <v>12</v>
      </c>
      <c r="F174" s="3">
        <v>300</v>
      </c>
      <c r="G174" s="3">
        <v>137.76</v>
      </c>
      <c r="H174" s="3">
        <v>175</v>
      </c>
      <c r="I174" s="3">
        <v>162.24</v>
      </c>
      <c r="J174" s="4">
        <v>0.54</v>
      </c>
      <c r="K174" s="2" t="str">
        <f t="shared" si="4"/>
        <v>Above Average</v>
      </c>
      <c r="L174" s="2" t="str">
        <f t="shared" si="5"/>
        <v>High Dollar</v>
      </c>
    </row>
    <row r="175" spans="1:12" x14ac:dyDescent="0.45">
      <c r="A175" s="2" t="s">
        <v>227</v>
      </c>
      <c r="B175" s="2" t="str">
        <f>IFERROR(VLOOKUP(A175,'Aug_2019Sales(Aggregated)'!A:C,3,0),"-")</f>
        <v>GEAR</v>
      </c>
      <c r="C175" s="2" t="str">
        <f>IFERROR(VLOOKUP(A175,'Aug_2019Sales(Aggregated)'!A:D,4,0),"-")</f>
        <v>OUTERWEAR</v>
      </c>
      <c r="D175" s="2" t="str">
        <f>IF(VLOOKUP(A175,'New Items'!A:B,2,FALSE)="New","Yes","No")</f>
        <v>Yes</v>
      </c>
      <c r="E175" s="2">
        <v>6</v>
      </c>
      <c r="F175" s="3">
        <v>150</v>
      </c>
      <c r="G175" s="3">
        <v>68.88</v>
      </c>
      <c r="H175" s="3">
        <v>75</v>
      </c>
      <c r="I175" s="3">
        <v>81.12</v>
      </c>
      <c r="J175" s="4">
        <v>0.54</v>
      </c>
      <c r="K175" s="2" t="str">
        <f t="shared" si="4"/>
        <v>Above Average</v>
      </c>
      <c r="L175" s="2" t="str">
        <f t="shared" si="5"/>
        <v>Standard</v>
      </c>
    </row>
    <row r="176" spans="1:12" x14ac:dyDescent="0.45">
      <c r="A176" s="2" t="s">
        <v>228</v>
      </c>
      <c r="B176" s="2" t="str">
        <f>IFERROR(VLOOKUP(A176,'Aug_2019Sales(Aggregated)'!A:C,3,0),"-")</f>
        <v>GEAR</v>
      </c>
      <c r="C176" s="2" t="str">
        <f>IFERROR(VLOOKUP(A176,'Aug_2019Sales(Aggregated)'!A:D,4,0),"-")</f>
        <v>OUTERWEAR</v>
      </c>
      <c r="D176" s="2" t="str">
        <f>IF(VLOOKUP(A176,'New Items'!A:B,2,FALSE)="New","Yes","No")</f>
        <v>Yes</v>
      </c>
      <c r="E176" s="2">
        <v>3</v>
      </c>
      <c r="F176" s="3">
        <v>75</v>
      </c>
      <c r="G176" s="3">
        <v>34.44</v>
      </c>
      <c r="H176" s="3">
        <v>75</v>
      </c>
      <c r="I176" s="3">
        <v>40.56</v>
      </c>
      <c r="J176" s="4">
        <v>0.54</v>
      </c>
      <c r="K176" s="2" t="str">
        <f t="shared" si="4"/>
        <v>Above Average</v>
      </c>
      <c r="L176" s="2" t="str">
        <f t="shared" si="5"/>
        <v>Standard</v>
      </c>
    </row>
    <row r="177" spans="1:12" x14ac:dyDescent="0.45">
      <c r="A177" s="2" t="s">
        <v>190</v>
      </c>
      <c r="B177" s="2" t="str">
        <f>IFERROR(VLOOKUP(A177,'Aug_2019Sales(Aggregated)'!A:C,3,0),"-")</f>
        <v>-</v>
      </c>
      <c r="C177" s="2" t="str">
        <f>IFERROR(VLOOKUP(A177,'Aug_2019Sales(Aggregated)'!A:D,4,0),"-")</f>
        <v>-</v>
      </c>
      <c r="D177" s="2" t="str">
        <f>IF(VLOOKUP(A177,'New Items'!A:B,2,FALSE)="New","Yes","No")</f>
        <v>Yes</v>
      </c>
      <c r="E177" s="2">
        <v>40</v>
      </c>
      <c r="F177" s="3">
        <v>360</v>
      </c>
      <c r="G177" s="3">
        <v>136</v>
      </c>
      <c r="H177" s="3">
        <v>27</v>
      </c>
      <c r="I177" s="3">
        <v>224</v>
      </c>
      <c r="J177" s="4">
        <v>0.62</v>
      </c>
      <c r="K177" s="2" t="str">
        <f t="shared" si="4"/>
        <v>Above Average</v>
      </c>
      <c r="L177" s="2" t="str">
        <f t="shared" si="5"/>
        <v>Standard</v>
      </c>
    </row>
    <row r="178" spans="1:12" x14ac:dyDescent="0.45">
      <c r="A178" s="2" t="s">
        <v>254</v>
      </c>
      <c r="B178" s="2" t="str">
        <f>IFERROR(VLOOKUP(A178,'Aug_2019Sales(Aggregated)'!A:C,3,0),"-")</f>
        <v>ESSENTIALS</v>
      </c>
      <c r="C178" s="2" t="str">
        <f>IFERROR(VLOOKUP(A178,'Aug_2019Sales(Aggregated)'!A:D,4,0),"-")</f>
        <v>BODY CARE</v>
      </c>
      <c r="D178" s="2" t="str">
        <f>IF(VLOOKUP(A178,'New Items'!A:B,2,FALSE)="New","Yes","No")</f>
        <v>Yes</v>
      </c>
      <c r="E178" s="2">
        <v>11</v>
      </c>
      <c r="F178" s="3">
        <v>319</v>
      </c>
      <c r="G178" s="3">
        <v>137.5</v>
      </c>
      <c r="H178" s="3">
        <v>116</v>
      </c>
      <c r="I178" s="3">
        <v>181.5</v>
      </c>
      <c r="J178" s="4">
        <v>0.56999999999999995</v>
      </c>
      <c r="K178" s="2" t="str">
        <f t="shared" si="4"/>
        <v>Above Average</v>
      </c>
      <c r="L178" s="2" t="str">
        <f t="shared" si="5"/>
        <v>High Dollar</v>
      </c>
    </row>
    <row r="179" spans="1:12" x14ac:dyDescent="0.45">
      <c r="A179" s="2" t="s">
        <v>186</v>
      </c>
      <c r="B179" s="2" t="str">
        <f>IFERROR(VLOOKUP(A179,'Aug_2019Sales(Aggregated)'!A:C,3,0),"-")</f>
        <v>-</v>
      </c>
      <c r="C179" s="2" t="str">
        <f>IFERROR(VLOOKUP(A179,'Aug_2019Sales(Aggregated)'!A:D,4,0),"-")</f>
        <v>-</v>
      </c>
      <c r="D179" s="2" t="str">
        <f>IF(VLOOKUP(A179,'New Items'!A:B,2,FALSE)="New","Yes","No")</f>
        <v>Yes</v>
      </c>
      <c r="E179" s="2">
        <v>1</v>
      </c>
      <c r="F179" s="3">
        <v>25</v>
      </c>
      <c r="G179" s="3">
        <v>4.63</v>
      </c>
      <c r="H179" s="3">
        <v>25</v>
      </c>
      <c r="I179" s="3">
        <v>20.37</v>
      </c>
      <c r="J179" s="4">
        <v>0.81</v>
      </c>
      <c r="K179" s="2" t="str">
        <f t="shared" si="4"/>
        <v>Above Average</v>
      </c>
      <c r="L179" s="2" t="str">
        <f t="shared" si="5"/>
        <v>Standard</v>
      </c>
    </row>
    <row r="180" spans="1:12" x14ac:dyDescent="0.45">
      <c r="A180" s="2" t="s">
        <v>73</v>
      </c>
      <c r="B180" s="2" t="str">
        <f>IFERROR(VLOOKUP(A180,'Aug_2019Sales(Aggregated)'!A:C,3,0),"-")</f>
        <v>-</v>
      </c>
      <c r="C180" s="2" t="str">
        <f>IFERROR(VLOOKUP(A180,'Aug_2019Sales(Aggregated)'!A:D,4,0),"-")</f>
        <v>-</v>
      </c>
      <c r="D180" s="2" t="str">
        <f>IF(VLOOKUP(A180,'New Items'!A:B,2,FALSE)="New","Yes","No")</f>
        <v>Yes</v>
      </c>
      <c r="E180" s="2">
        <v>45</v>
      </c>
      <c r="F180" s="3">
        <v>1808.53</v>
      </c>
      <c r="G180" s="3">
        <v>474.75</v>
      </c>
      <c r="H180" s="3">
        <v>1044.27</v>
      </c>
      <c r="I180" s="3">
        <v>1333.78</v>
      </c>
      <c r="J180" s="4">
        <v>0.74</v>
      </c>
      <c r="K180" s="2" t="str">
        <f t="shared" si="4"/>
        <v>Average</v>
      </c>
      <c r="L180" s="2" t="str">
        <f t="shared" si="5"/>
        <v>High Dollar</v>
      </c>
    </row>
    <row r="181" spans="1:12" x14ac:dyDescent="0.45">
      <c r="A181" s="2" t="s">
        <v>74</v>
      </c>
      <c r="B181" s="2" t="str">
        <f>IFERROR(VLOOKUP(A181,'Aug_2019Sales(Aggregated)'!A:C,3,0),"-")</f>
        <v>-</v>
      </c>
      <c r="C181" s="2" t="str">
        <f>IFERROR(VLOOKUP(A181,'Aug_2019Sales(Aggregated)'!A:D,4,0),"-")</f>
        <v>-</v>
      </c>
      <c r="D181" s="2" t="str">
        <f>IF(VLOOKUP(A181,'New Items'!A:B,2,FALSE)="New","Yes","No")</f>
        <v>Yes</v>
      </c>
      <c r="E181" s="2">
        <v>28</v>
      </c>
      <c r="F181" s="3">
        <v>704.93</v>
      </c>
      <c r="G181" s="3">
        <v>123.2</v>
      </c>
      <c r="H181" s="3">
        <v>504.93</v>
      </c>
      <c r="I181" s="3">
        <v>581.73</v>
      </c>
      <c r="J181" s="4">
        <v>0.83</v>
      </c>
      <c r="K181" s="2" t="str">
        <f t="shared" si="4"/>
        <v>Average</v>
      </c>
      <c r="L181" s="2" t="str">
        <f t="shared" si="5"/>
        <v>High Dollar</v>
      </c>
    </row>
    <row r="182" spans="1:12" x14ac:dyDescent="0.45">
      <c r="A182" s="2" t="s">
        <v>75</v>
      </c>
      <c r="B182" s="2" t="str">
        <f>IFERROR(VLOOKUP(A182,'Aug_2019Sales(Aggregated)'!A:C,3,0),"-")</f>
        <v>-</v>
      </c>
      <c r="C182" s="2" t="str">
        <f>IFERROR(VLOOKUP(A182,'Aug_2019Sales(Aggregated)'!A:D,4,0),"-")</f>
        <v>-</v>
      </c>
      <c r="D182" s="2" t="str">
        <f>IF(VLOOKUP(A182,'New Items'!A:B,2,FALSE)="New","Yes","No")</f>
        <v>Yes</v>
      </c>
      <c r="E182" s="2">
        <v>17</v>
      </c>
      <c r="F182" s="3">
        <v>425</v>
      </c>
      <c r="G182" s="3">
        <v>74.8</v>
      </c>
      <c r="H182" s="3">
        <v>325</v>
      </c>
      <c r="I182" s="3">
        <v>350.2</v>
      </c>
      <c r="J182" s="4">
        <v>0.82</v>
      </c>
      <c r="K182" s="2" t="str">
        <f t="shared" si="4"/>
        <v>Average</v>
      </c>
      <c r="L182" s="2" t="str">
        <f t="shared" si="5"/>
        <v>High Dollar</v>
      </c>
    </row>
    <row r="183" spans="1:12" x14ac:dyDescent="0.45">
      <c r="A183" s="2" t="s">
        <v>76</v>
      </c>
      <c r="B183" s="2" t="str">
        <f>IFERROR(VLOOKUP(A183,'Aug_2019Sales(Aggregated)'!A:C,3,0),"-")</f>
        <v>-</v>
      </c>
      <c r="C183" s="2" t="str">
        <f>IFERROR(VLOOKUP(A183,'Aug_2019Sales(Aggregated)'!A:D,4,0),"-")</f>
        <v>-</v>
      </c>
      <c r="D183" s="2" t="str">
        <f>IF(VLOOKUP(A183,'New Items'!A:B,2,FALSE)="New","Yes","No")</f>
        <v>Yes</v>
      </c>
      <c r="E183" s="2">
        <v>17</v>
      </c>
      <c r="F183" s="3">
        <v>935</v>
      </c>
      <c r="G183" s="3">
        <v>223.21</v>
      </c>
      <c r="H183" s="3">
        <v>550</v>
      </c>
      <c r="I183" s="3">
        <v>711.79</v>
      </c>
      <c r="J183" s="4">
        <v>0.76</v>
      </c>
      <c r="K183" s="2" t="str">
        <f t="shared" si="4"/>
        <v>Average</v>
      </c>
      <c r="L183" s="2" t="str">
        <f t="shared" si="5"/>
        <v>High Dollar</v>
      </c>
    </row>
    <row r="184" spans="1:12" x14ac:dyDescent="0.45">
      <c r="A184" s="2" t="s">
        <v>119</v>
      </c>
      <c r="B184" s="2" t="str">
        <f>IFERROR(VLOOKUP(A184,'Aug_2019Sales(Aggregated)'!A:C,3,0),"-")</f>
        <v>-</v>
      </c>
      <c r="C184" s="2" t="str">
        <f>IFERROR(VLOOKUP(A184,'Aug_2019Sales(Aggregated)'!A:D,4,0),"-")</f>
        <v>-</v>
      </c>
      <c r="D184" s="2" t="str">
        <f>IF(VLOOKUP(A184,'New Items'!A:B,2,FALSE)="New","Yes","No")</f>
        <v>Yes</v>
      </c>
      <c r="E184" s="2">
        <v>19</v>
      </c>
      <c r="F184" s="3">
        <v>555.97</v>
      </c>
      <c r="G184" s="3">
        <v>108.11</v>
      </c>
      <c r="H184" s="3">
        <v>468.97</v>
      </c>
      <c r="I184" s="3">
        <v>447.86</v>
      </c>
      <c r="J184" s="4">
        <v>0.81</v>
      </c>
      <c r="K184" s="2" t="str">
        <f t="shared" si="4"/>
        <v>Average</v>
      </c>
      <c r="L184" s="2" t="str">
        <f t="shared" si="5"/>
        <v>High Dollar</v>
      </c>
    </row>
    <row r="185" spans="1:12" x14ac:dyDescent="0.45">
      <c r="A185" s="2" t="s">
        <v>120</v>
      </c>
      <c r="B185" s="2" t="str">
        <f>IFERROR(VLOOKUP(A185,'Aug_2019Sales(Aggregated)'!A:C,3,0),"-")</f>
        <v>-</v>
      </c>
      <c r="C185" s="2" t="str">
        <f>IFERROR(VLOOKUP(A185,'Aug_2019Sales(Aggregated)'!A:D,4,0),"-")</f>
        <v>-</v>
      </c>
      <c r="D185" s="2" t="str">
        <f>IF(VLOOKUP(A185,'New Items'!A:B,2,FALSE)="New","Yes","No")</f>
        <v>Yes</v>
      </c>
      <c r="E185" s="2">
        <v>9</v>
      </c>
      <c r="F185" s="3">
        <v>268.08999999999997</v>
      </c>
      <c r="G185" s="3">
        <v>51.21</v>
      </c>
      <c r="H185" s="3">
        <v>239.09</v>
      </c>
      <c r="I185" s="3">
        <v>216.88</v>
      </c>
      <c r="J185" s="4">
        <v>0.81</v>
      </c>
      <c r="K185" s="2" t="str">
        <f t="shared" si="4"/>
        <v>Above Average</v>
      </c>
      <c r="L185" s="2" t="str">
        <f t="shared" si="5"/>
        <v>High Dollar</v>
      </c>
    </row>
    <row r="186" spans="1:12" x14ac:dyDescent="0.45">
      <c r="A186" s="2" t="s">
        <v>77</v>
      </c>
      <c r="B186" s="2" t="str">
        <f>IFERROR(VLOOKUP(A186,'Aug_2019Sales(Aggregated)'!A:C,3,0),"-")</f>
        <v>-</v>
      </c>
      <c r="C186" s="2" t="str">
        <f>IFERROR(VLOOKUP(A186,'Aug_2019Sales(Aggregated)'!A:D,4,0),"-")</f>
        <v>-</v>
      </c>
      <c r="D186" s="2" t="str">
        <f>IF(VLOOKUP(A186,'New Items'!A:B,2,FALSE)="New","Yes","No")</f>
        <v>Yes</v>
      </c>
      <c r="E186" s="2">
        <v>9</v>
      </c>
      <c r="F186" s="3">
        <v>360</v>
      </c>
      <c r="G186" s="3">
        <v>111.15</v>
      </c>
      <c r="H186" s="3">
        <v>360</v>
      </c>
      <c r="I186" s="3">
        <v>248.85</v>
      </c>
      <c r="J186" s="4">
        <v>0.69</v>
      </c>
      <c r="K186" s="2" t="str">
        <f t="shared" si="4"/>
        <v>Above Average</v>
      </c>
      <c r="L186" s="2" t="str">
        <f t="shared" si="5"/>
        <v>High Dollar</v>
      </c>
    </row>
    <row r="187" spans="1:12" x14ac:dyDescent="0.45">
      <c r="A187" s="2" t="s">
        <v>121</v>
      </c>
      <c r="B187" s="2" t="str">
        <f>IFERROR(VLOOKUP(A187,'Aug_2019Sales(Aggregated)'!A:C,3,0),"-")</f>
        <v>-</v>
      </c>
      <c r="C187" s="2" t="str">
        <f>IFERROR(VLOOKUP(A187,'Aug_2019Sales(Aggregated)'!A:D,4,0),"-")</f>
        <v>-</v>
      </c>
      <c r="D187" s="2" t="str">
        <f>IF(VLOOKUP(A187,'New Items'!A:B,2,FALSE)="New","Yes","No")</f>
        <v>Yes</v>
      </c>
      <c r="E187" s="2">
        <v>12</v>
      </c>
      <c r="F187" s="3">
        <v>264</v>
      </c>
      <c r="G187" s="3">
        <v>63.6</v>
      </c>
      <c r="H187" s="3">
        <v>220</v>
      </c>
      <c r="I187" s="3">
        <v>200.4</v>
      </c>
      <c r="J187" s="4">
        <v>0.76</v>
      </c>
      <c r="K187" s="2" t="str">
        <f t="shared" si="4"/>
        <v>Above Average</v>
      </c>
      <c r="L187" s="2" t="str">
        <f t="shared" si="5"/>
        <v>High Dollar</v>
      </c>
    </row>
    <row r="188" spans="1:12" x14ac:dyDescent="0.45">
      <c r="A188" s="2" t="s">
        <v>78</v>
      </c>
      <c r="B188" s="2" t="str">
        <f>IFERROR(VLOOKUP(A188,'Aug_2019Sales(Aggregated)'!A:C,3,0),"-")</f>
        <v>-</v>
      </c>
      <c r="C188" s="2" t="str">
        <f>IFERROR(VLOOKUP(A188,'Aug_2019Sales(Aggregated)'!A:D,4,0),"-")</f>
        <v>-</v>
      </c>
      <c r="D188" s="2" t="str">
        <f>IF(VLOOKUP(A188,'New Items'!A:B,2,FALSE)="New","Yes","No")</f>
        <v>Yes</v>
      </c>
      <c r="E188" s="2">
        <v>7</v>
      </c>
      <c r="F188" s="3">
        <v>154</v>
      </c>
      <c r="G188" s="3">
        <v>37.1</v>
      </c>
      <c r="H188" s="3">
        <v>154</v>
      </c>
      <c r="I188" s="3">
        <v>116.9</v>
      </c>
      <c r="J188" s="4">
        <v>0.76</v>
      </c>
      <c r="K188" s="2" t="str">
        <f t="shared" si="4"/>
        <v>Above Average</v>
      </c>
      <c r="L188" s="2" t="str">
        <f t="shared" si="5"/>
        <v>High Dollar</v>
      </c>
    </row>
    <row r="189" spans="1:12" x14ac:dyDescent="0.45">
      <c r="A189" s="2" t="s">
        <v>168</v>
      </c>
      <c r="B189" s="2" t="str">
        <f>IFERROR(VLOOKUP(A189,'Aug_2019Sales(Aggregated)'!A:C,3,0),"-")</f>
        <v>-</v>
      </c>
      <c r="C189" s="2" t="str">
        <f>IFERROR(VLOOKUP(A189,'Aug_2019Sales(Aggregated)'!A:D,4,0),"-")</f>
        <v>-</v>
      </c>
      <c r="D189" s="2" t="str">
        <f>IF(VLOOKUP(A189,'New Items'!A:B,2,FALSE)="New","Yes","No")</f>
        <v>Yes</v>
      </c>
      <c r="E189" s="2">
        <v>6</v>
      </c>
      <c r="F189" s="3">
        <v>330</v>
      </c>
      <c r="G189" s="3">
        <v>80.58</v>
      </c>
      <c r="H189" s="3">
        <v>330</v>
      </c>
      <c r="I189" s="3">
        <v>249.42</v>
      </c>
      <c r="J189" s="4">
        <v>0.76</v>
      </c>
      <c r="K189" s="2" t="str">
        <f t="shared" si="4"/>
        <v>Above Average</v>
      </c>
      <c r="L189" s="2" t="str">
        <f t="shared" si="5"/>
        <v>High Dollar</v>
      </c>
    </row>
    <row r="190" spans="1:12" x14ac:dyDescent="0.45">
      <c r="A190" s="2" t="s">
        <v>142</v>
      </c>
      <c r="B190" s="2" t="str">
        <f>IFERROR(VLOOKUP(A190,'Aug_2019Sales(Aggregated)'!A:C,3,0),"-")</f>
        <v>-</v>
      </c>
      <c r="C190" s="2" t="str">
        <f>IFERROR(VLOOKUP(A190,'Aug_2019Sales(Aggregated)'!A:D,4,0),"-")</f>
        <v>-</v>
      </c>
      <c r="D190" s="2" t="str">
        <f>IF(VLOOKUP(A190,'New Items'!A:B,2,FALSE)="New","Yes","No")</f>
        <v>Yes</v>
      </c>
      <c r="E190" s="2">
        <v>4</v>
      </c>
      <c r="F190" s="3">
        <v>116</v>
      </c>
      <c r="G190" s="3">
        <v>23.36</v>
      </c>
      <c r="H190" s="3">
        <v>116</v>
      </c>
      <c r="I190" s="3">
        <v>92.64</v>
      </c>
      <c r="J190" s="4">
        <v>0.8</v>
      </c>
      <c r="K190" s="2" t="str">
        <f t="shared" si="4"/>
        <v>Above Average</v>
      </c>
      <c r="L190" s="2" t="str">
        <f t="shared" si="5"/>
        <v>High Dollar</v>
      </c>
    </row>
    <row r="191" spans="1:12" x14ac:dyDescent="0.45">
      <c r="A191" s="2" t="s">
        <v>169</v>
      </c>
      <c r="B191" s="2" t="str">
        <f>IFERROR(VLOOKUP(A191,'Aug_2019Sales(Aggregated)'!A:C,3,0),"-")</f>
        <v>-</v>
      </c>
      <c r="C191" s="2" t="str">
        <f>IFERROR(VLOOKUP(A191,'Aug_2019Sales(Aggregated)'!A:D,4,0),"-")</f>
        <v>-</v>
      </c>
      <c r="D191" s="2" t="str">
        <f>IF(VLOOKUP(A191,'New Items'!A:B,2,FALSE)="New","Yes","No")</f>
        <v>Yes</v>
      </c>
      <c r="E191" s="2">
        <v>1</v>
      </c>
      <c r="F191" s="3">
        <v>29</v>
      </c>
      <c r="G191" s="3">
        <v>5.84</v>
      </c>
      <c r="H191" s="3">
        <v>29</v>
      </c>
      <c r="I191" s="3">
        <v>23.16</v>
      </c>
      <c r="J191" s="4">
        <v>0.8</v>
      </c>
      <c r="K191" s="2" t="str">
        <f t="shared" si="4"/>
        <v>Above Average</v>
      </c>
      <c r="L191" s="2" t="str">
        <f t="shared" si="5"/>
        <v>Standard</v>
      </c>
    </row>
    <row r="192" spans="1:12" x14ac:dyDescent="0.45">
      <c r="A192" s="2" t="s">
        <v>122</v>
      </c>
      <c r="B192" s="2" t="str">
        <f>IFERROR(VLOOKUP(A192,'Aug_2019Sales(Aggregated)'!A:C,3,0),"-")</f>
        <v>-</v>
      </c>
      <c r="C192" s="2" t="str">
        <f>IFERROR(VLOOKUP(A192,'Aug_2019Sales(Aggregated)'!A:D,4,0),"-")</f>
        <v>-</v>
      </c>
      <c r="D192" s="2" t="str">
        <f>IF(VLOOKUP(A192,'New Items'!A:B,2,FALSE)="New","Yes","No")</f>
        <v>Yes</v>
      </c>
      <c r="E192" s="2">
        <v>5</v>
      </c>
      <c r="F192" s="3">
        <v>275</v>
      </c>
      <c r="G192" s="3">
        <v>74.75</v>
      </c>
      <c r="H192" s="3">
        <v>220</v>
      </c>
      <c r="I192" s="3">
        <v>200.25</v>
      </c>
      <c r="J192" s="4">
        <v>0.73</v>
      </c>
      <c r="K192" s="2" t="str">
        <f t="shared" si="4"/>
        <v>Above Average</v>
      </c>
      <c r="L192" s="2" t="str">
        <f t="shared" si="5"/>
        <v>High Dollar</v>
      </c>
    </row>
    <row r="193" spans="1:12" x14ac:dyDescent="0.45">
      <c r="A193" s="2" t="s">
        <v>79</v>
      </c>
      <c r="B193" s="2" t="str">
        <f>IFERROR(VLOOKUP(A193,'Aug_2019Sales(Aggregated)'!A:C,3,0),"-")</f>
        <v>-</v>
      </c>
      <c r="C193" s="2" t="str">
        <f>IFERROR(VLOOKUP(A193,'Aug_2019Sales(Aggregated)'!A:D,4,0),"-")</f>
        <v>-</v>
      </c>
      <c r="D193" s="2" t="str">
        <f>IF(VLOOKUP(A193,'New Items'!A:B,2,FALSE)="New","Yes","No")</f>
        <v>Yes</v>
      </c>
      <c r="E193" s="2">
        <v>5</v>
      </c>
      <c r="F193" s="3">
        <v>160</v>
      </c>
      <c r="G193" s="3">
        <v>33</v>
      </c>
      <c r="H193" s="3">
        <v>160</v>
      </c>
      <c r="I193" s="3">
        <v>127</v>
      </c>
      <c r="J193" s="4">
        <v>0.79</v>
      </c>
      <c r="K193" s="2" t="str">
        <f t="shared" si="4"/>
        <v>Above Average</v>
      </c>
      <c r="L193" s="2" t="str">
        <f t="shared" si="5"/>
        <v>High Dollar</v>
      </c>
    </row>
    <row r="194" spans="1:12" x14ac:dyDescent="0.45">
      <c r="A194" s="2" t="s">
        <v>207</v>
      </c>
      <c r="B194" s="2" t="str">
        <f>IFERROR(VLOOKUP(A194,'Aug_2019Sales(Aggregated)'!A:C,3,0),"-")</f>
        <v>-</v>
      </c>
      <c r="C194" s="2" t="str">
        <f>IFERROR(VLOOKUP(A194,'Aug_2019Sales(Aggregated)'!A:D,4,0),"-")</f>
        <v>-</v>
      </c>
      <c r="D194" s="2" t="str">
        <f>IF(VLOOKUP(A194,'New Items'!A:B,2,FALSE)="New","Yes","No")</f>
        <v>Yes</v>
      </c>
      <c r="E194" s="2">
        <v>1</v>
      </c>
      <c r="F194" s="3">
        <v>38.19</v>
      </c>
      <c r="G194" s="3">
        <v>6.6</v>
      </c>
      <c r="H194" s="3">
        <v>38.19</v>
      </c>
      <c r="I194" s="3">
        <v>31.59</v>
      </c>
      <c r="J194" s="4">
        <v>0.83</v>
      </c>
      <c r="K194" s="2" t="str">
        <f t="shared" si="4"/>
        <v>Above Average</v>
      </c>
      <c r="L194" s="2" t="str">
        <f t="shared" si="5"/>
        <v>Standard</v>
      </c>
    </row>
    <row r="195" spans="1:12" x14ac:dyDescent="0.45">
      <c r="A195" s="2" t="s">
        <v>80</v>
      </c>
      <c r="B195" s="2" t="str">
        <f>IFERROR(VLOOKUP(A195,'Aug_2019Sales(Aggregated)'!A:C,3,0),"-")</f>
        <v>-</v>
      </c>
      <c r="C195" s="2" t="str">
        <f>IFERROR(VLOOKUP(A195,'Aug_2019Sales(Aggregated)'!A:D,4,0),"-")</f>
        <v>-</v>
      </c>
      <c r="D195" s="2" t="str">
        <f>IF(VLOOKUP(A195,'New Items'!A:B,2,FALSE)="New","Yes","No")</f>
        <v>Yes</v>
      </c>
      <c r="E195" s="2">
        <v>12</v>
      </c>
      <c r="F195" s="3">
        <v>888</v>
      </c>
      <c r="G195" s="3">
        <v>284.27999999999997</v>
      </c>
      <c r="H195" s="3">
        <v>814</v>
      </c>
      <c r="I195" s="3">
        <v>603.72</v>
      </c>
      <c r="J195" s="4">
        <v>0.68</v>
      </c>
      <c r="K195" s="2" t="str">
        <f t="shared" ref="K195:K235" si="6">IF(I195&lt;AVERAGE(I:I),"Above Average","Average")</f>
        <v>Average</v>
      </c>
      <c r="L195" s="2" t="str">
        <f t="shared" ref="L195:L235" si="7">IF(H195&gt;100,"High Dollar","Standard")</f>
        <v>High Dollar</v>
      </c>
    </row>
    <row r="196" spans="1:12" x14ac:dyDescent="0.45">
      <c r="A196" s="2" t="s">
        <v>81</v>
      </c>
      <c r="B196" s="2" t="str">
        <f>IFERROR(VLOOKUP(A196,'Aug_2019Sales(Aggregated)'!A:C,3,0),"-")</f>
        <v>-</v>
      </c>
      <c r="C196" s="2" t="str">
        <f>IFERROR(VLOOKUP(A196,'Aug_2019Sales(Aggregated)'!A:D,4,0),"-")</f>
        <v>-</v>
      </c>
      <c r="D196" s="2" t="str">
        <f>IF(VLOOKUP(A196,'New Items'!A:B,2,FALSE)="New","Yes","No")</f>
        <v>Yes</v>
      </c>
      <c r="E196" s="2">
        <v>19</v>
      </c>
      <c r="F196" s="3">
        <v>755.9</v>
      </c>
      <c r="G196" s="3">
        <v>208.43</v>
      </c>
      <c r="H196" s="3">
        <v>596.16999999999996</v>
      </c>
      <c r="I196" s="3">
        <v>547.47</v>
      </c>
      <c r="J196" s="4">
        <v>0.72</v>
      </c>
      <c r="K196" s="2" t="str">
        <f t="shared" si="6"/>
        <v>Average</v>
      </c>
      <c r="L196" s="2" t="str">
        <f t="shared" si="7"/>
        <v>High Dollar</v>
      </c>
    </row>
    <row r="197" spans="1:12" x14ac:dyDescent="0.45">
      <c r="A197" s="2" t="s">
        <v>82</v>
      </c>
      <c r="B197" s="2" t="str">
        <f>IFERROR(VLOOKUP(A197,'Aug_2019Sales(Aggregated)'!A:C,3,0),"-")</f>
        <v>-</v>
      </c>
      <c r="C197" s="2" t="str">
        <f>IFERROR(VLOOKUP(A197,'Aug_2019Sales(Aggregated)'!A:D,4,0),"-")</f>
        <v>-</v>
      </c>
      <c r="D197" s="2" t="str">
        <f>IF(VLOOKUP(A197,'New Items'!A:B,2,FALSE)="New","Yes","No")</f>
        <v>Yes</v>
      </c>
      <c r="E197" s="2">
        <v>16</v>
      </c>
      <c r="F197" s="3">
        <v>624</v>
      </c>
      <c r="G197" s="3">
        <v>175.52</v>
      </c>
      <c r="H197" s="3">
        <v>507</v>
      </c>
      <c r="I197" s="3">
        <v>448.48</v>
      </c>
      <c r="J197" s="4">
        <v>0.72</v>
      </c>
      <c r="K197" s="2" t="str">
        <f t="shared" si="6"/>
        <v>Average</v>
      </c>
      <c r="L197" s="2" t="str">
        <f t="shared" si="7"/>
        <v>High Dollar</v>
      </c>
    </row>
    <row r="198" spans="1:12" x14ac:dyDescent="0.45">
      <c r="A198" s="2" t="s">
        <v>230</v>
      </c>
      <c r="B198" s="2" t="str">
        <f>IFERROR(VLOOKUP(A198,'Aug_2019Sales(Aggregated)'!A:C,3,0),"-")</f>
        <v>ESSENTIALS</v>
      </c>
      <c r="C198" s="2" t="str">
        <f>IFERROR(VLOOKUP(A198,'Aug_2019Sales(Aggregated)'!A:D,4,0),"-")</f>
        <v>BODY CARE</v>
      </c>
      <c r="D198" s="2" t="str">
        <f>IF(VLOOKUP(A198,'New Items'!A:B,2,FALSE)="New","Yes","No")</f>
        <v>Yes</v>
      </c>
      <c r="E198" s="2">
        <v>8</v>
      </c>
      <c r="F198" s="3">
        <v>96.42</v>
      </c>
      <c r="G198" s="3">
        <v>48</v>
      </c>
      <c r="H198" s="3">
        <v>72.42</v>
      </c>
      <c r="I198" s="3">
        <v>48.42</v>
      </c>
      <c r="J198" s="4">
        <v>0.5</v>
      </c>
      <c r="K198" s="2" t="str">
        <f t="shared" si="6"/>
        <v>Above Average</v>
      </c>
      <c r="L198" s="2" t="str">
        <f t="shared" si="7"/>
        <v>Standard</v>
      </c>
    </row>
    <row r="199" spans="1:12" x14ac:dyDescent="0.45">
      <c r="A199" s="2" t="s">
        <v>198</v>
      </c>
      <c r="B199" s="2" t="str">
        <f>IFERROR(VLOOKUP(A199,'Aug_2019Sales(Aggregated)'!A:C,3,0),"-")</f>
        <v>-</v>
      </c>
      <c r="C199" s="2" t="str">
        <f>IFERROR(VLOOKUP(A199,'Aug_2019Sales(Aggregated)'!A:D,4,0),"-")</f>
        <v>-</v>
      </c>
      <c r="D199" s="2" t="str">
        <f>IF(VLOOKUP(A199,'New Items'!A:B,2,FALSE)="New","Yes","No")</f>
        <v>Yes</v>
      </c>
      <c r="E199" s="2">
        <v>7</v>
      </c>
      <c r="F199" s="3">
        <v>180</v>
      </c>
      <c r="G199" s="3">
        <v>49</v>
      </c>
      <c r="H199" s="3">
        <v>100</v>
      </c>
      <c r="I199" s="3">
        <v>131</v>
      </c>
      <c r="J199" s="4">
        <v>0.73</v>
      </c>
      <c r="K199" s="2" t="str">
        <f t="shared" si="6"/>
        <v>Above Average</v>
      </c>
      <c r="L199" s="2" t="str">
        <f t="shared" si="7"/>
        <v>Standard</v>
      </c>
    </row>
    <row r="200" spans="1:12" x14ac:dyDescent="0.45">
      <c r="A200" s="2" t="s">
        <v>153</v>
      </c>
      <c r="B200" s="2" t="str">
        <f>IFERROR(VLOOKUP(A200,'Aug_2019Sales(Aggregated)'!A:C,3,0),"-")</f>
        <v>ESSENTIALS</v>
      </c>
      <c r="C200" s="2" t="str">
        <f>IFERROR(VLOOKUP(A200,'Aug_2019Sales(Aggregated)'!A:D,4,0),"-")</f>
        <v>BATH</v>
      </c>
      <c r="D200" s="2" t="str">
        <f>IF(VLOOKUP(A200,'New Items'!A:B,2,FALSE)="New","Yes","No")</f>
        <v>Yes</v>
      </c>
      <c r="E200" s="2">
        <v>5</v>
      </c>
      <c r="F200" s="3">
        <v>143.66</v>
      </c>
      <c r="G200" s="3">
        <v>44.4</v>
      </c>
      <c r="H200" s="3">
        <v>85.83</v>
      </c>
      <c r="I200" s="3">
        <v>99.26</v>
      </c>
      <c r="J200" s="4">
        <v>0.69</v>
      </c>
      <c r="K200" s="2" t="str">
        <f t="shared" si="6"/>
        <v>Above Average</v>
      </c>
      <c r="L200" s="2" t="str">
        <f t="shared" si="7"/>
        <v>Standard</v>
      </c>
    </row>
    <row r="201" spans="1:12" x14ac:dyDescent="0.45">
      <c r="A201" s="2" t="s">
        <v>191</v>
      </c>
      <c r="B201" s="2" t="str">
        <f>IFERROR(VLOOKUP(A201,'Aug_2019Sales(Aggregated)'!A:C,3,0),"-")</f>
        <v>-</v>
      </c>
      <c r="C201" s="2" t="str">
        <f>IFERROR(VLOOKUP(A201,'Aug_2019Sales(Aggregated)'!A:D,4,0),"-")</f>
        <v>-</v>
      </c>
      <c r="D201" s="2" t="str">
        <f>IF(VLOOKUP(A201,'New Items'!A:B,2,FALSE)="New","Yes","No")</f>
        <v>Yes</v>
      </c>
      <c r="E201" s="2">
        <v>70</v>
      </c>
      <c r="F201" s="3">
        <v>2030</v>
      </c>
      <c r="G201" s="3">
        <v>595</v>
      </c>
      <c r="H201" s="3">
        <v>87</v>
      </c>
      <c r="I201" s="3">
        <v>1435</v>
      </c>
      <c r="J201" s="4">
        <v>0.71</v>
      </c>
      <c r="K201" s="2" t="str">
        <f t="shared" si="6"/>
        <v>Average</v>
      </c>
      <c r="L201" s="2" t="str">
        <f t="shared" si="7"/>
        <v>Standard</v>
      </c>
    </row>
    <row r="202" spans="1:12" x14ac:dyDescent="0.45">
      <c r="A202" s="2" t="s">
        <v>123</v>
      </c>
      <c r="B202" s="2" t="str">
        <f>IFERROR(VLOOKUP(A202,'Aug_2019Sales(Aggregated)'!A:C,3,0),"-")</f>
        <v>-</v>
      </c>
      <c r="C202" s="2" t="str">
        <f>IFERROR(VLOOKUP(A202,'Aug_2019Sales(Aggregated)'!A:D,4,0),"-")</f>
        <v>-</v>
      </c>
      <c r="D202" s="2" t="str">
        <f>IF(VLOOKUP(A202,'New Items'!A:B,2,FALSE)="New","Yes","No")</f>
        <v>Yes</v>
      </c>
      <c r="E202" s="2">
        <v>13</v>
      </c>
      <c r="F202" s="3">
        <v>635</v>
      </c>
      <c r="G202" s="3">
        <v>193.89</v>
      </c>
      <c r="H202" s="3">
        <v>600</v>
      </c>
      <c r="I202" s="3">
        <v>441.11</v>
      </c>
      <c r="J202" s="4">
        <v>0.69</v>
      </c>
      <c r="K202" s="2" t="str">
        <f t="shared" si="6"/>
        <v>Average</v>
      </c>
      <c r="L202" s="2" t="str">
        <f t="shared" si="7"/>
        <v>High Dollar</v>
      </c>
    </row>
    <row r="203" spans="1:12" x14ac:dyDescent="0.45">
      <c r="A203" s="2" t="s">
        <v>154</v>
      </c>
      <c r="B203" s="2" t="str">
        <f>IFERROR(VLOOKUP(A203,'Aug_2019Sales(Aggregated)'!A:C,3,0),"-")</f>
        <v>FITNESS</v>
      </c>
      <c r="C203" s="2" t="str">
        <f>IFERROR(VLOOKUP(A203,'Aug_2019Sales(Aggregated)'!A:D,4,0),"-")</f>
        <v>LOWER BODY</v>
      </c>
      <c r="D203" s="2" t="str">
        <f>IF(VLOOKUP(A203,'New Items'!A:B,2,FALSE)="New","Yes","No")</f>
        <v>Yes</v>
      </c>
      <c r="E203" s="2">
        <v>3</v>
      </c>
      <c r="F203" s="3">
        <v>117</v>
      </c>
      <c r="G203" s="3">
        <v>42.75</v>
      </c>
      <c r="H203" s="3">
        <v>117</v>
      </c>
      <c r="I203" s="3">
        <v>74.25</v>
      </c>
      <c r="J203" s="4">
        <v>0.63</v>
      </c>
      <c r="K203" s="2" t="str">
        <f t="shared" si="6"/>
        <v>Above Average</v>
      </c>
      <c r="L203" s="2" t="str">
        <f t="shared" si="7"/>
        <v>High Dollar</v>
      </c>
    </row>
    <row r="204" spans="1:12" x14ac:dyDescent="0.45">
      <c r="A204" s="2" t="s">
        <v>124</v>
      </c>
      <c r="B204" s="2" t="str">
        <f>IFERROR(VLOOKUP(A204,'Aug_2019Sales(Aggregated)'!A:C,3,0),"-")</f>
        <v>FITNESS</v>
      </c>
      <c r="C204" s="2" t="str">
        <f>IFERROR(VLOOKUP(A204,'Aug_2019Sales(Aggregated)'!A:D,4,0),"-")</f>
        <v>LOWER BODY</v>
      </c>
      <c r="D204" s="2" t="str">
        <f>IF(VLOOKUP(A204,'New Items'!A:B,2,FALSE)="New","Yes","No")</f>
        <v>Yes</v>
      </c>
      <c r="E204" s="2">
        <v>5</v>
      </c>
      <c r="F204" s="3">
        <v>156</v>
      </c>
      <c r="G204" s="3">
        <v>47.25</v>
      </c>
      <c r="H204" s="3">
        <v>136.5</v>
      </c>
      <c r="I204" s="3">
        <v>108.75</v>
      </c>
      <c r="J204" s="4">
        <v>0.7</v>
      </c>
      <c r="K204" s="2" t="str">
        <f t="shared" si="6"/>
        <v>Above Average</v>
      </c>
      <c r="L204" s="2" t="str">
        <f t="shared" si="7"/>
        <v>High Dollar</v>
      </c>
    </row>
    <row r="205" spans="1:12" x14ac:dyDescent="0.45">
      <c r="A205" s="2" t="s">
        <v>180</v>
      </c>
      <c r="B205" s="2" t="str">
        <f>IFERROR(VLOOKUP(A205,'Aug_2019Sales(Aggregated)'!A:C,3,0),"-")</f>
        <v>FITNESS</v>
      </c>
      <c r="C205" s="2" t="str">
        <f>IFERROR(VLOOKUP(A205,'Aug_2019Sales(Aggregated)'!A:D,4,0),"-")</f>
        <v>LOWER BODY</v>
      </c>
      <c r="D205" s="2" t="str">
        <f>IF(VLOOKUP(A205,'New Items'!A:B,2,FALSE)="New","Yes","No")</f>
        <v>Yes</v>
      </c>
      <c r="E205" s="2">
        <v>1</v>
      </c>
      <c r="F205" s="3">
        <v>15</v>
      </c>
      <c r="G205" s="3">
        <v>5.76</v>
      </c>
      <c r="H205" s="3">
        <v>15</v>
      </c>
      <c r="I205" s="3">
        <v>9.24</v>
      </c>
      <c r="J205" s="4">
        <v>0.62</v>
      </c>
      <c r="K205" s="2" t="str">
        <f t="shared" si="6"/>
        <v>Above Average</v>
      </c>
      <c r="L205" s="2" t="str">
        <f t="shared" si="7"/>
        <v>Standard</v>
      </c>
    </row>
    <row r="206" spans="1:12" x14ac:dyDescent="0.45">
      <c r="A206" s="2" t="s">
        <v>181</v>
      </c>
      <c r="B206" s="2" t="str">
        <f>IFERROR(VLOOKUP(A206,'Aug_2019Sales(Aggregated)'!A:C,3,0),"-")</f>
        <v>FITNESS</v>
      </c>
      <c r="C206" s="2" t="str">
        <f>IFERROR(VLOOKUP(A206,'Aug_2019Sales(Aggregated)'!A:D,4,0),"-")</f>
        <v>LOWER BODY</v>
      </c>
      <c r="D206" s="2" t="str">
        <f>IF(VLOOKUP(A206,'New Items'!A:B,2,FALSE)="New","Yes","No")</f>
        <v>Yes</v>
      </c>
      <c r="E206" s="2">
        <v>7</v>
      </c>
      <c r="F206" s="3">
        <v>210</v>
      </c>
      <c r="G206" s="3">
        <v>57.12</v>
      </c>
      <c r="H206" s="3">
        <v>150</v>
      </c>
      <c r="I206" s="3">
        <v>152.88</v>
      </c>
      <c r="J206" s="4">
        <v>0.73</v>
      </c>
      <c r="K206" s="2" t="str">
        <f t="shared" si="6"/>
        <v>Above Average</v>
      </c>
      <c r="L206" s="2" t="str">
        <f t="shared" si="7"/>
        <v>High Dollar</v>
      </c>
    </row>
    <row r="207" spans="1:12" x14ac:dyDescent="0.45">
      <c r="A207" s="2" t="s">
        <v>199</v>
      </c>
      <c r="B207" s="2" t="str">
        <f>IFERROR(VLOOKUP(A207,'Aug_2019Sales(Aggregated)'!A:C,3,0),"-")</f>
        <v>FITNESS</v>
      </c>
      <c r="C207" s="2" t="str">
        <f>IFERROR(VLOOKUP(A207,'Aug_2019Sales(Aggregated)'!A:D,4,0),"-")</f>
        <v>LOWER BODY</v>
      </c>
      <c r="D207" s="2" t="str">
        <f>IF(VLOOKUP(A207,'New Items'!A:B,2,FALSE)="New","Yes","No")</f>
        <v>Yes</v>
      </c>
      <c r="E207" s="2">
        <v>1</v>
      </c>
      <c r="F207" s="3">
        <v>19</v>
      </c>
      <c r="G207" s="3">
        <v>4.05</v>
      </c>
      <c r="H207" s="3">
        <v>19</v>
      </c>
      <c r="I207" s="3">
        <v>14.95</v>
      </c>
      <c r="J207" s="4">
        <v>0.79</v>
      </c>
      <c r="K207" s="2" t="str">
        <f t="shared" si="6"/>
        <v>Above Average</v>
      </c>
      <c r="L207" s="2" t="str">
        <f t="shared" si="7"/>
        <v>Standard</v>
      </c>
    </row>
    <row r="208" spans="1:12" x14ac:dyDescent="0.45">
      <c r="A208" s="2" t="s">
        <v>125</v>
      </c>
      <c r="B208" s="2" t="str">
        <f>IFERROR(VLOOKUP(A208,'Aug_2019Sales(Aggregated)'!A:C,3,0),"-")</f>
        <v>FITNESS</v>
      </c>
      <c r="C208" s="2" t="str">
        <f>IFERROR(VLOOKUP(A208,'Aug_2019Sales(Aggregated)'!A:D,4,0),"-")</f>
        <v>LOWER BODY</v>
      </c>
      <c r="D208" s="2" t="str">
        <f>IF(VLOOKUP(A208,'New Items'!A:B,2,FALSE)="New","Yes","No")</f>
        <v>Yes</v>
      </c>
      <c r="E208" s="2">
        <v>4</v>
      </c>
      <c r="F208" s="3">
        <v>160</v>
      </c>
      <c r="G208" s="3">
        <v>30.76</v>
      </c>
      <c r="H208" s="3">
        <v>120</v>
      </c>
      <c r="I208" s="3">
        <v>129.24</v>
      </c>
      <c r="J208" s="4">
        <v>0.81</v>
      </c>
      <c r="K208" s="2" t="str">
        <f t="shared" si="6"/>
        <v>Above Average</v>
      </c>
      <c r="L208" s="2" t="str">
        <f t="shared" si="7"/>
        <v>High Dollar</v>
      </c>
    </row>
    <row r="209" spans="1:12" x14ac:dyDescent="0.45">
      <c r="A209" s="2" t="s">
        <v>200</v>
      </c>
      <c r="B209" s="2" t="str">
        <f>IFERROR(VLOOKUP(A209,'Aug_2019Sales(Aggregated)'!A:C,3,0),"-")</f>
        <v>-</v>
      </c>
      <c r="C209" s="2" t="str">
        <f>IFERROR(VLOOKUP(A209,'Aug_2019Sales(Aggregated)'!A:D,4,0),"-")</f>
        <v>-</v>
      </c>
      <c r="D209" s="2" t="str">
        <f>IF(VLOOKUP(A209,'New Items'!A:B,2,FALSE)="New","Yes","No")</f>
        <v>Yes</v>
      </c>
      <c r="E209" s="2">
        <v>3</v>
      </c>
      <c r="F209" s="3">
        <v>75</v>
      </c>
      <c r="G209" s="3">
        <v>23.31</v>
      </c>
      <c r="H209" s="3">
        <v>50</v>
      </c>
      <c r="I209" s="3">
        <v>51.69</v>
      </c>
      <c r="J209" s="4">
        <v>0.69</v>
      </c>
      <c r="K209" s="2" t="str">
        <f t="shared" si="6"/>
        <v>Above Average</v>
      </c>
      <c r="L209" s="2" t="str">
        <f t="shared" si="7"/>
        <v>Standard</v>
      </c>
    </row>
    <row r="210" spans="1:12" x14ac:dyDescent="0.45">
      <c r="A210" s="2" t="s">
        <v>126</v>
      </c>
      <c r="B210" s="2" t="str">
        <f>IFERROR(VLOOKUP(A210,'Aug_2019Sales(Aggregated)'!A:C,3,0),"-")</f>
        <v>-</v>
      </c>
      <c r="C210" s="2" t="str">
        <f>IFERROR(VLOOKUP(A210,'Aug_2019Sales(Aggregated)'!A:D,4,0),"-")</f>
        <v>-</v>
      </c>
      <c r="D210" s="2" t="str">
        <f>IF(VLOOKUP(A210,'New Items'!A:B,2,FALSE)="New","Yes","No")</f>
        <v>Yes</v>
      </c>
      <c r="E210" s="2">
        <v>2</v>
      </c>
      <c r="F210" s="3">
        <v>50</v>
      </c>
      <c r="G210" s="3">
        <v>15.54</v>
      </c>
      <c r="H210" s="3">
        <v>50</v>
      </c>
      <c r="I210" s="3">
        <v>34.46</v>
      </c>
      <c r="J210" s="4">
        <v>0.69</v>
      </c>
      <c r="K210" s="2" t="str">
        <f t="shared" si="6"/>
        <v>Above Average</v>
      </c>
      <c r="L210" s="2" t="str">
        <f t="shared" si="7"/>
        <v>Standard</v>
      </c>
    </row>
    <row r="211" spans="1:12" x14ac:dyDescent="0.45">
      <c r="A211" s="2" t="s">
        <v>83</v>
      </c>
      <c r="B211" s="2" t="str">
        <f>IFERROR(VLOOKUP(A211,'Aug_2019Sales(Aggregated)'!A:C,3,0),"-")</f>
        <v>ESSENTIALS</v>
      </c>
      <c r="C211" s="2" t="str">
        <f>IFERROR(VLOOKUP(A211,'Aug_2019Sales(Aggregated)'!A:D,4,0),"-")</f>
        <v>BATH</v>
      </c>
      <c r="D211" s="2" t="str">
        <f>IF(VLOOKUP(A211,'New Items'!A:B,2,FALSE)="New","Yes","No")</f>
        <v>Yes</v>
      </c>
      <c r="E211" s="2">
        <v>15</v>
      </c>
      <c r="F211" s="3">
        <v>88</v>
      </c>
      <c r="G211" s="3">
        <v>25.92</v>
      </c>
      <c r="H211" s="3">
        <v>79</v>
      </c>
      <c r="I211" s="3">
        <v>62.08</v>
      </c>
      <c r="J211" s="4">
        <v>0.71</v>
      </c>
      <c r="K211" s="2" t="str">
        <f t="shared" si="6"/>
        <v>Above Average</v>
      </c>
      <c r="L211" s="2" t="str">
        <f t="shared" si="7"/>
        <v>Standard</v>
      </c>
    </row>
    <row r="212" spans="1:12" x14ac:dyDescent="0.45">
      <c r="A212" s="2" t="s">
        <v>84</v>
      </c>
      <c r="B212" s="2" t="str">
        <f>IFERROR(VLOOKUP(A212,'Aug_2019Sales(Aggregated)'!A:C,3,0),"-")</f>
        <v>-</v>
      </c>
      <c r="C212" s="2" t="str">
        <f>IFERROR(VLOOKUP(A212,'Aug_2019Sales(Aggregated)'!A:D,4,0),"-")</f>
        <v>-</v>
      </c>
      <c r="D212" s="2" t="str">
        <f>IF(VLOOKUP(A212,'New Items'!A:B,2,FALSE)="New","Yes","No")</f>
        <v>Yes</v>
      </c>
      <c r="E212" s="2">
        <v>18</v>
      </c>
      <c r="F212" s="3">
        <v>180.4</v>
      </c>
      <c r="G212" s="3">
        <v>53.1</v>
      </c>
      <c r="H212" s="3">
        <v>130.4</v>
      </c>
      <c r="I212" s="3">
        <v>127.3</v>
      </c>
      <c r="J212" s="4">
        <v>0.71</v>
      </c>
      <c r="K212" s="2" t="str">
        <f t="shared" si="6"/>
        <v>Above Average</v>
      </c>
      <c r="L212" s="2" t="str">
        <f t="shared" si="7"/>
        <v>High Dollar</v>
      </c>
    </row>
    <row r="213" spans="1:12" x14ac:dyDescent="0.45">
      <c r="A213" s="2" t="s">
        <v>170</v>
      </c>
      <c r="B213" s="2" t="str">
        <f>IFERROR(VLOOKUP(A213,'Aug_2019Sales(Aggregated)'!A:C,3,0),"-")</f>
        <v>-</v>
      </c>
      <c r="C213" s="2" t="str">
        <f>IFERROR(VLOOKUP(A213,'Aug_2019Sales(Aggregated)'!A:D,4,0),"-")</f>
        <v>-</v>
      </c>
      <c r="D213" s="2" t="str">
        <f>IF(VLOOKUP(A213,'New Items'!A:B,2,FALSE)="New","Yes","No")</f>
        <v>Yes</v>
      </c>
      <c r="E213" s="2">
        <v>11</v>
      </c>
      <c r="F213" s="3">
        <v>165</v>
      </c>
      <c r="G213" s="3">
        <v>39.6</v>
      </c>
      <c r="H213" s="3">
        <v>90</v>
      </c>
      <c r="I213" s="3">
        <v>125.4</v>
      </c>
      <c r="J213" s="4">
        <v>0.76</v>
      </c>
      <c r="K213" s="2" t="str">
        <f t="shared" si="6"/>
        <v>Above Average</v>
      </c>
      <c r="L213" s="2" t="str">
        <f t="shared" si="7"/>
        <v>Standard</v>
      </c>
    </row>
    <row r="214" spans="1:12" x14ac:dyDescent="0.45">
      <c r="A214" s="2" t="s">
        <v>127</v>
      </c>
      <c r="B214" s="2" t="str">
        <f>IFERROR(VLOOKUP(A214,'Aug_2019Sales(Aggregated)'!A:C,3,0),"-")</f>
        <v>-</v>
      </c>
      <c r="C214" s="2" t="str">
        <f>IFERROR(VLOOKUP(A214,'Aug_2019Sales(Aggregated)'!A:D,4,0),"-")</f>
        <v>-</v>
      </c>
      <c r="D214" s="2" t="str">
        <f>IF(VLOOKUP(A214,'New Items'!A:B,2,FALSE)="New","Yes","No")</f>
        <v>Yes</v>
      </c>
      <c r="E214" s="2">
        <v>10</v>
      </c>
      <c r="F214" s="3">
        <v>156.77000000000001</v>
      </c>
      <c r="G214" s="3">
        <v>43.5</v>
      </c>
      <c r="H214" s="3">
        <v>141.77000000000001</v>
      </c>
      <c r="I214" s="3">
        <v>113.27</v>
      </c>
      <c r="J214" s="4">
        <v>0.72</v>
      </c>
      <c r="K214" s="2" t="str">
        <f t="shared" si="6"/>
        <v>Above Average</v>
      </c>
      <c r="L214" s="2" t="str">
        <f t="shared" si="7"/>
        <v>High Dollar</v>
      </c>
    </row>
    <row r="215" spans="1:12" x14ac:dyDescent="0.45">
      <c r="A215" s="2" t="s">
        <v>85</v>
      </c>
      <c r="B215" s="2" t="str">
        <f>IFERROR(VLOOKUP(A215,'Aug_2019Sales(Aggregated)'!A:C,3,0),"-")</f>
        <v>-</v>
      </c>
      <c r="C215" s="2" t="str">
        <f>IFERROR(VLOOKUP(A215,'Aug_2019Sales(Aggregated)'!A:D,4,0),"-")</f>
        <v>-</v>
      </c>
      <c r="D215" s="2" t="str">
        <f>IF(VLOOKUP(A215,'New Items'!A:B,2,FALSE)="New","Yes","No")</f>
        <v>Yes</v>
      </c>
      <c r="E215" s="2">
        <v>9</v>
      </c>
      <c r="F215" s="3">
        <v>405</v>
      </c>
      <c r="G215" s="3">
        <v>148.5</v>
      </c>
      <c r="H215" s="3">
        <v>270</v>
      </c>
      <c r="I215" s="3">
        <v>256.5</v>
      </c>
      <c r="J215" s="4">
        <v>0.63</v>
      </c>
      <c r="K215" s="2" t="str">
        <f t="shared" si="6"/>
        <v>Above Average</v>
      </c>
      <c r="L215" s="2" t="str">
        <f t="shared" si="7"/>
        <v>High Dollar</v>
      </c>
    </row>
    <row r="216" spans="1:12" x14ac:dyDescent="0.45">
      <c r="A216" s="2" t="s">
        <v>279</v>
      </c>
      <c r="B216" s="2" t="str">
        <f>IFERROR(VLOOKUP(A216,'Aug_2019Sales(Aggregated)'!A:C,3,0),"-")</f>
        <v>GEAR</v>
      </c>
      <c r="C216" s="2" t="str">
        <f>IFERROR(VLOOKUP(A216,'Aug_2019Sales(Aggregated)'!A:D,4,0),"-")</f>
        <v>OUTERWEAR</v>
      </c>
      <c r="D216" s="2" t="str">
        <f>IF(VLOOKUP(A216,'New Items'!A:B,2,FALSE)="New","Yes","No")</f>
        <v>Yes</v>
      </c>
      <c r="E216" s="2">
        <v>3</v>
      </c>
      <c r="F216" s="3">
        <v>48</v>
      </c>
      <c r="G216" s="3">
        <v>20.25</v>
      </c>
      <c r="H216" s="3">
        <v>48</v>
      </c>
      <c r="I216" s="3">
        <v>27.75</v>
      </c>
      <c r="J216" s="4">
        <v>0.57999999999999996</v>
      </c>
      <c r="K216" s="2" t="str">
        <f t="shared" si="6"/>
        <v>Above Average</v>
      </c>
      <c r="L216" s="2" t="str">
        <f t="shared" si="7"/>
        <v>Standard</v>
      </c>
    </row>
    <row r="217" spans="1:12" x14ac:dyDescent="0.45">
      <c r="A217" s="2" t="s">
        <v>86</v>
      </c>
      <c r="B217" s="2" t="str">
        <f>IFERROR(VLOOKUP(A217,'Aug_2019Sales(Aggregated)'!A:C,3,0),"-")</f>
        <v>ESSENTIALS</v>
      </c>
      <c r="C217" s="2" t="str">
        <f>IFERROR(VLOOKUP(A217,'Aug_2019Sales(Aggregated)'!A:D,4,0),"-")</f>
        <v>BATH</v>
      </c>
      <c r="D217" s="2" t="str">
        <f>IF(VLOOKUP(A217,'New Items'!A:B,2,FALSE)="New","Yes","No")</f>
        <v>Yes</v>
      </c>
      <c r="E217" s="2">
        <v>21</v>
      </c>
      <c r="F217" s="3">
        <v>882</v>
      </c>
      <c r="G217" s="3">
        <v>259.98</v>
      </c>
      <c r="H217" s="3">
        <v>378</v>
      </c>
      <c r="I217" s="3">
        <v>622.02</v>
      </c>
      <c r="J217" s="4">
        <v>0.71</v>
      </c>
      <c r="K217" s="2" t="str">
        <f t="shared" si="6"/>
        <v>Average</v>
      </c>
      <c r="L217" s="2" t="str">
        <f t="shared" si="7"/>
        <v>High Dollar</v>
      </c>
    </row>
    <row r="218" spans="1:12" x14ac:dyDescent="0.45">
      <c r="A218" s="2" t="s">
        <v>128</v>
      </c>
      <c r="B218" s="2" t="str">
        <f>IFERROR(VLOOKUP(A218,'Aug_2019Sales(Aggregated)'!A:C,3,0),"-")</f>
        <v>ESSENTIALS</v>
      </c>
      <c r="C218" s="2" t="str">
        <f>IFERROR(VLOOKUP(A218,'Aug_2019Sales(Aggregated)'!A:D,4,0),"-")</f>
        <v>BATH</v>
      </c>
      <c r="D218" s="2" t="str">
        <f>IF(VLOOKUP(A218,'New Items'!A:B,2,FALSE)="New","Yes","No")</f>
        <v>Yes</v>
      </c>
      <c r="E218" s="2">
        <v>4</v>
      </c>
      <c r="F218" s="3">
        <v>84</v>
      </c>
      <c r="G218" s="3">
        <v>29.72</v>
      </c>
      <c r="H218" s="3">
        <v>63</v>
      </c>
      <c r="I218" s="3">
        <v>54.28</v>
      </c>
      <c r="J218" s="4">
        <v>0.65</v>
      </c>
      <c r="K218" s="2" t="str">
        <f t="shared" si="6"/>
        <v>Above Average</v>
      </c>
      <c r="L218" s="2" t="str">
        <f t="shared" si="7"/>
        <v>Standard</v>
      </c>
    </row>
    <row r="219" spans="1:12" x14ac:dyDescent="0.45">
      <c r="A219" s="2" t="s">
        <v>129</v>
      </c>
      <c r="B219" s="2" t="str">
        <f>IFERROR(VLOOKUP(A219,'Aug_2019Sales(Aggregated)'!A:C,3,0),"-")</f>
        <v>ESSENTIALS</v>
      </c>
      <c r="C219" s="2" t="str">
        <f>IFERROR(VLOOKUP(A219,'Aug_2019Sales(Aggregated)'!A:D,4,0),"-")</f>
        <v>BATH</v>
      </c>
      <c r="D219" s="2" t="str">
        <f>IF(VLOOKUP(A219,'New Items'!A:B,2,FALSE)="New","Yes","No")</f>
        <v>Yes</v>
      </c>
      <c r="E219" s="2">
        <v>15</v>
      </c>
      <c r="F219" s="3">
        <v>243.1</v>
      </c>
      <c r="G219" s="3">
        <v>73.2</v>
      </c>
      <c r="H219" s="3">
        <v>145.29</v>
      </c>
      <c r="I219" s="3">
        <v>169.9</v>
      </c>
      <c r="J219" s="4">
        <v>0.7</v>
      </c>
      <c r="K219" s="2" t="str">
        <f t="shared" si="6"/>
        <v>Above Average</v>
      </c>
      <c r="L219" s="2" t="str">
        <f t="shared" si="7"/>
        <v>High Dollar</v>
      </c>
    </row>
    <row r="220" spans="1:12" x14ac:dyDescent="0.45">
      <c r="A220" s="2" t="s">
        <v>87</v>
      </c>
      <c r="B220" s="2" t="str">
        <f>IFERROR(VLOOKUP(A220,'Aug_2019Sales(Aggregated)'!A:C,3,0),"-")</f>
        <v>ESSENTIALS</v>
      </c>
      <c r="C220" s="2" t="str">
        <f>IFERROR(VLOOKUP(A220,'Aug_2019Sales(Aggregated)'!A:D,4,0),"-")</f>
        <v>GLOVES</v>
      </c>
      <c r="D220" s="2" t="str">
        <f>IF(VLOOKUP(A220,'New Items'!A:B,2,FALSE)="New","Yes","No")</f>
        <v>Yes</v>
      </c>
      <c r="E220" s="2">
        <v>5</v>
      </c>
      <c r="F220" s="3">
        <v>102.87</v>
      </c>
      <c r="G220" s="3">
        <v>41</v>
      </c>
      <c r="H220" s="3">
        <v>102.87</v>
      </c>
      <c r="I220" s="3">
        <v>61.87</v>
      </c>
      <c r="J220" s="4">
        <v>0.6</v>
      </c>
      <c r="K220" s="2" t="str">
        <f t="shared" si="6"/>
        <v>Above Average</v>
      </c>
      <c r="L220" s="2" t="str">
        <f t="shared" si="7"/>
        <v>High Dollar</v>
      </c>
    </row>
    <row r="221" spans="1:12" x14ac:dyDescent="0.45">
      <c r="A221" s="2" t="s">
        <v>335</v>
      </c>
      <c r="B221" s="2" t="str">
        <f>IFERROR(VLOOKUP(A221,'Aug_2019Sales(Aggregated)'!A:C,3,0),"-")</f>
        <v>-</v>
      </c>
      <c r="C221" s="2" t="str">
        <f>IFERROR(VLOOKUP(A221,'Aug_2019Sales(Aggregated)'!A:D,4,0),"-")</f>
        <v>-</v>
      </c>
      <c r="D221" s="2" t="str">
        <f>IF(VLOOKUP(A221,'New Items'!A:B,2,FALSE)="New","Yes","No")</f>
        <v>Yes</v>
      </c>
      <c r="E221" s="2">
        <v>4</v>
      </c>
      <c r="F221" s="3">
        <v>80</v>
      </c>
      <c r="G221" s="3">
        <v>35.159999999999997</v>
      </c>
      <c r="H221" s="3">
        <v>80</v>
      </c>
      <c r="I221" s="3">
        <v>44.84</v>
      </c>
      <c r="J221" s="4">
        <v>0.56000000000000005</v>
      </c>
      <c r="K221" s="2" t="str">
        <f t="shared" si="6"/>
        <v>Above Average</v>
      </c>
      <c r="L221" s="2" t="str">
        <f t="shared" si="7"/>
        <v>Standard</v>
      </c>
    </row>
    <row r="222" spans="1:12" x14ac:dyDescent="0.45">
      <c r="A222" s="2" t="s">
        <v>265</v>
      </c>
      <c r="B222" s="2" t="str">
        <f>IFERROR(VLOOKUP(A222,'Aug_2019Sales(Aggregated)'!A:C,3,0),"-")</f>
        <v>ESSENTIALS</v>
      </c>
      <c r="C222" s="2" t="str">
        <f>IFERROR(VLOOKUP(A222,'Aug_2019Sales(Aggregated)'!A:D,4,0),"-")</f>
        <v>GLOVES</v>
      </c>
      <c r="D222" s="2" t="str">
        <f>IF(VLOOKUP(A222,'New Items'!A:B,2,FALSE)="New","Yes","No")</f>
        <v>Yes</v>
      </c>
      <c r="E222" s="2">
        <v>4</v>
      </c>
      <c r="F222" s="3">
        <v>74</v>
      </c>
      <c r="G222" s="3">
        <v>73.52</v>
      </c>
      <c r="H222" s="3">
        <v>49.33</v>
      </c>
      <c r="I222" s="3">
        <v>0.48</v>
      </c>
      <c r="J222" s="4">
        <v>0.01</v>
      </c>
      <c r="K222" s="2" t="str">
        <f t="shared" si="6"/>
        <v>Above Average</v>
      </c>
      <c r="L222" s="2" t="str">
        <f t="shared" si="7"/>
        <v>Standard</v>
      </c>
    </row>
    <row r="223" spans="1:12" x14ac:dyDescent="0.45">
      <c r="A223" s="2" t="s">
        <v>333</v>
      </c>
      <c r="B223" s="2" t="str">
        <f>IFERROR(VLOOKUP(A223,'Aug_2019Sales(Aggregated)'!A:C,3,0),"-")</f>
        <v>-</v>
      </c>
      <c r="C223" s="2" t="str">
        <f>IFERROR(VLOOKUP(A223,'Aug_2019Sales(Aggregated)'!A:D,4,0),"-")</f>
        <v>-</v>
      </c>
      <c r="D223" s="2" t="str">
        <f>IF(VLOOKUP(A223,'New Items'!A:B,2,FALSE)="New","Yes","No")</f>
        <v>Yes</v>
      </c>
      <c r="E223" s="2">
        <v>4</v>
      </c>
      <c r="F223" s="3">
        <v>200.52</v>
      </c>
      <c r="G223" s="3">
        <v>94.24</v>
      </c>
      <c r="H223" s="3">
        <v>149.26</v>
      </c>
      <c r="I223" s="3">
        <v>106.28</v>
      </c>
      <c r="J223" s="4">
        <v>0.53</v>
      </c>
      <c r="K223" s="2" t="str">
        <f t="shared" si="6"/>
        <v>Above Average</v>
      </c>
      <c r="L223" s="2" t="str">
        <f t="shared" si="7"/>
        <v>High Dollar</v>
      </c>
    </row>
    <row r="224" spans="1:12" x14ac:dyDescent="0.45">
      <c r="A224" s="2" t="s">
        <v>88</v>
      </c>
      <c r="B224" s="2" t="str">
        <f>IFERROR(VLOOKUP(A224,'Aug_2019Sales(Aggregated)'!A:C,3,0),"-")</f>
        <v>AUTOMOTIVE</v>
      </c>
      <c r="C224" s="2" t="str">
        <f>IFERROR(VLOOKUP(A224,'Aug_2019Sales(Aggregated)'!A:D,4,0),"-")</f>
        <v>RINGS</v>
      </c>
      <c r="D224" s="2" t="str">
        <f>IF(VLOOKUP(A224,'New Items'!A:B,2,FALSE)="New","Yes","No")</f>
        <v>Yes</v>
      </c>
      <c r="E224" s="2">
        <v>18</v>
      </c>
      <c r="F224" s="3">
        <v>810</v>
      </c>
      <c r="G224" s="3">
        <v>293.76</v>
      </c>
      <c r="H224" s="3">
        <v>405</v>
      </c>
      <c r="I224" s="3">
        <v>516.24</v>
      </c>
      <c r="J224" s="4">
        <v>0.64</v>
      </c>
      <c r="K224" s="2" t="str">
        <f t="shared" si="6"/>
        <v>Average</v>
      </c>
      <c r="L224" s="2" t="str">
        <f t="shared" si="7"/>
        <v>High Dollar</v>
      </c>
    </row>
    <row r="225" spans="1:12" x14ac:dyDescent="0.45">
      <c r="A225" s="2" t="s">
        <v>89</v>
      </c>
      <c r="B225" s="2" t="str">
        <f>IFERROR(VLOOKUP(A225,'Aug_2019Sales(Aggregated)'!A:C,3,0),"-")</f>
        <v>ELECTRO</v>
      </c>
      <c r="C225" s="2" t="str">
        <f>IFERROR(VLOOKUP(A225,'Aug_2019Sales(Aggregated)'!A:D,4,0),"-")</f>
        <v>ELECTRO ACCESSORIES</v>
      </c>
      <c r="D225" s="2" t="str">
        <f>IF(VLOOKUP(A225,'New Items'!A:B,2,FALSE)="New","Yes","No")</f>
        <v>Yes</v>
      </c>
      <c r="E225" s="2">
        <v>22</v>
      </c>
      <c r="F225" s="3">
        <v>2079</v>
      </c>
      <c r="G225" s="3">
        <v>823.24</v>
      </c>
      <c r="H225" s="3">
        <v>957</v>
      </c>
      <c r="I225" s="3">
        <v>1255.76</v>
      </c>
      <c r="J225" s="4">
        <v>0.6</v>
      </c>
      <c r="K225" s="2" t="str">
        <f t="shared" si="6"/>
        <v>Average</v>
      </c>
      <c r="L225" s="2" t="str">
        <f t="shared" si="7"/>
        <v>High Dollar</v>
      </c>
    </row>
    <row r="226" spans="1:12" x14ac:dyDescent="0.45">
      <c r="A226" s="2" t="s">
        <v>155</v>
      </c>
      <c r="B226" s="2" t="str">
        <f>IFERROR(VLOOKUP(A226,'Aug_2019Sales(Aggregated)'!A:C,3,0),"-")</f>
        <v>-</v>
      </c>
      <c r="C226" s="2" t="str">
        <f>IFERROR(VLOOKUP(A226,'Aug_2019Sales(Aggregated)'!A:D,4,0),"-")</f>
        <v>-</v>
      </c>
      <c r="D226" s="2" t="str">
        <f>IF(VLOOKUP(A226,'New Items'!A:B,2,FALSE)="New","Yes","No")</f>
        <v>Yes</v>
      </c>
      <c r="E226" s="2">
        <v>2</v>
      </c>
      <c r="F226" s="3">
        <v>50</v>
      </c>
      <c r="G226" s="3">
        <v>10.02</v>
      </c>
      <c r="H226" s="3">
        <v>50</v>
      </c>
      <c r="I226" s="3">
        <v>39.979999999999997</v>
      </c>
      <c r="J226" s="4">
        <v>0.8</v>
      </c>
      <c r="K226" s="2" t="str">
        <f t="shared" si="6"/>
        <v>Above Average</v>
      </c>
      <c r="L226" s="2" t="str">
        <f t="shared" si="7"/>
        <v>Standard</v>
      </c>
    </row>
    <row r="227" spans="1:12" x14ac:dyDescent="0.45">
      <c r="A227" s="2" t="s">
        <v>285</v>
      </c>
      <c r="B227" s="2" t="str">
        <f>IFERROR(VLOOKUP(A227,'Aug_2019Sales(Aggregated)'!A:C,3,0),"-")</f>
        <v>ESSENTIALS</v>
      </c>
      <c r="C227" s="2" t="str">
        <f>IFERROR(VLOOKUP(A227,'Aug_2019Sales(Aggregated)'!A:D,4,0),"-")</f>
        <v>BATH</v>
      </c>
      <c r="D227" s="2" t="str">
        <f>IF(VLOOKUP(A227,'New Items'!A:B,2,FALSE)="New","Yes","No")</f>
        <v>Yes</v>
      </c>
      <c r="E227" s="2">
        <v>3</v>
      </c>
      <c r="F227" s="3">
        <v>182.97</v>
      </c>
      <c r="G227" s="3">
        <v>86.61</v>
      </c>
      <c r="H227" s="3">
        <v>123.97</v>
      </c>
      <c r="I227" s="3">
        <v>96.36</v>
      </c>
      <c r="J227" s="4">
        <v>0.53</v>
      </c>
      <c r="K227" s="2" t="str">
        <f t="shared" si="6"/>
        <v>Above Average</v>
      </c>
      <c r="L227" s="2" t="str">
        <f t="shared" si="7"/>
        <v>High Dollar</v>
      </c>
    </row>
    <row r="228" spans="1:12" x14ac:dyDescent="0.45">
      <c r="A228" s="2" t="s">
        <v>90</v>
      </c>
      <c r="B228" s="2" t="str">
        <f>IFERROR(VLOOKUP(A228,'Aug_2019Sales(Aggregated)'!A:C,3,0),"-")</f>
        <v>GEAR</v>
      </c>
      <c r="C228" s="2" t="str">
        <f>IFERROR(VLOOKUP(A228,'Aug_2019Sales(Aggregated)'!A:D,4,0),"-")</f>
        <v>OUTERWEAR</v>
      </c>
      <c r="D228" s="2" t="str">
        <f>IF(VLOOKUP(A228,'New Items'!A:B,2,FALSE)="New","Yes","No")</f>
        <v>Yes</v>
      </c>
      <c r="E228" s="2">
        <v>28</v>
      </c>
      <c r="F228" s="3">
        <v>2772</v>
      </c>
      <c r="G228" s="3">
        <v>1007.16</v>
      </c>
      <c r="H228" s="3">
        <v>891</v>
      </c>
      <c r="I228" s="3">
        <v>1764.84</v>
      </c>
      <c r="J228" s="4">
        <v>0.64</v>
      </c>
      <c r="K228" s="2" t="str">
        <f t="shared" si="6"/>
        <v>Average</v>
      </c>
      <c r="L228" s="2" t="str">
        <f t="shared" si="7"/>
        <v>High Dollar</v>
      </c>
    </row>
    <row r="229" spans="1:12" x14ac:dyDescent="0.45">
      <c r="A229" s="2" t="s">
        <v>156</v>
      </c>
      <c r="B229" s="2" t="str">
        <f>IFERROR(VLOOKUP(A229,'Aug_2019Sales(Aggregated)'!A:C,3,0),"-")</f>
        <v>ELECTRO</v>
      </c>
      <c r="C229" s="2" t="str">
        <f>IFERROR(VLOOKUP(A229,'Aug_2019Sales(Aggregated)'!A:D,4,0),"-")</f>
        <v>ELECTRO ACCESSORIES</v>
      </c>
      <c r="D229" s="2" t="str">
        <f>IF(VLOOKUP(A229,'New Items'!A:B,2,FALSE)="New","Yes","No")</f>
        <v>Yes</v>
      </c>
      <c r="E229" s="2">
        <v>2</v>
      </c>
      <c r="F229" s="3">
        <v>198</v>
      </c>
      <c r="G229" s="3">
        <v>74.84</v>
      </c>
      <c r="H229" s="3">
        <v>198</v>
      </c>
      <c r="I229" s="3">
        <v>123.16</v>
      </c>
      <c r="J229" s="4">
        <v>0.62</v>
      </c>
      <c r="K229" s="2" t="str">
        <f t="shared" si="6"/>
        <v>Above Average</v>
      </c>
      <c r="L229" s="2" t="str">
        <f t="shared" si="7"/>
        <v>High Dollar</v>
      </c>
    </row>
    <row r="230" spans="1:12" x14ac:dyDescent="0.45">
      <c r="A230" s="2" t="s">
        <v>130</v>
      </c>
      <c r="B230" s="2" t="str">
        <f>IFERROR(VLOOKUP(A230,'Aug_2019Sales(Aggregated)'!A:C,3,0),"-")</f>
        <v>ELECTRO</v>
      </c>
      <c r="C230" s="2" t="str">
        <f>IFERROR(VLOOKUP(A230,'Aug_2019Sales(Aggregated)'!A:D,4,0),"-")</f>
        <v>COMPLETE KIT</v>
      </c>
      <c r="D230" s="2" t="str">
        <f>IF(VLOOKUP(A230,'New Items'!A:B,2,FALSE)="New","Yes","No")</f>
        <v>Yes</v>
      </c>
      <c r="E230" s="2">
        <v>3</v>
      </c>
      <c r="F230" s="3">
        <v>237</v>
      </c>
      <c r="G230" s="3">
        <v>71.91</v>
      </c>
      <c r="H230" s="3">
        <v>237</v>
      </c>
      <c r="I230" s="3">
        <v>165.09</v>
      </c>
      <c r="J230" s="4">
        <v>0.7</v>
      </c>
      <c r="K230" s="2" t="str">
        <f t="shared" si="6"/>
        <v>Above Average</v>
      </c>
      <c r="L230" s="2" t="str">
        <f t="shared" si="7"/>
        <v>High Dollar</v>
      </c>
    </row>
    <row r="231" spans="1:12" x14ac:dyDescent="0.45">
      <c r="A231" s="2" t="s">
        <v>143</v>
      </c>
      <c r="B231" s="2" t="str">
        <f>IFERROR(VLOOKUP(A231,'Aug_2019Sales(Aggregated)'!A:C,3,0),"-")</f>
        <v>ELECTRO</v>
      </c>
      <c r="C231" s="2" t="str">
        <f>IFERROR(VLOOKUP(A231,'Aug_2019Sales(Aggregated)'!A:D,4,0),"-")</f>
        <v>AUDIO</v>
      </c>
      <c r="D231" s="2" t="str">
        <f>IF(VLOOKUP(A231,'New Items'!A:B,2,FALSE)="New","Yes","No")</f>
        <v>Yes</v>
      </c>
      <c r="E231" s="2">
        <v>4</v>
      </c>
      <c r="F231" s="3">
        <v>116</v>
      </c>
      <c r="G231" s="3">
        <v>43.08</v>
      </c>
      <c r="H231" s="3">
        <v>116</v>
      </c>
      <c r="I231" s="3">
        <v>72.92</v>
      </c>
      <c r="J231" s="4">
        <v>0.63</v>
      </c>
      <c r="K231" s="2" t="str">
        <f t="shared" si="6"/>
        <v>Above Average</v>
      </c>
      <c r="L231" s="2" t="str">
        <f t="shared" si="7"/>
        <v>High Dollar</v>
      </c>
    </row>
    <row r="232" spans="1:12" x14ac:dyDescent="0.45">
      <c r="A232" s="2" t="s">
        <v>280</v>
      </c>
      <c r="B232" s="2" t="str">
        <f>IFERROR(VLOOKUP(A232,'Aug_2019Sales(Aggregated)'!A:C,3,0),"-")</f>
        <v>BEDDING</v>
      </c>
      <c r="C232" s="2" t="str">
        <f>IFERROR(VLOOKUP(A232,'Aug_2019Sales(Aggregated)'!A:D,4,0),"-")</f>
        <v>SHEETS</v>
      </c>
      <c r="D232" s="2" t="str">
        <f>IF(VLOOKUP(A232,'New Items'!A:B,2,FALSE)="New","Yes","No")</f>
        <v>Yes</v>
      </c>
      <c r="E232" s="2">
        <v>3</v>
      </c>
      <c r="F232" s="3">
        <v>567</v>
      </c>
      <c r="G232" s="3">
        <v>276</v>
      </c>
      <c r="H232" s="3">
        <v>189</v>
      </c>
      <c r="I232" s="3">
        <v>291</v>
      </c>
      <c r="J232" s="4">
        <v>0.51</v>
      </c>
      <c r="K232" s="2" t="str">
        <f t="shared" si="6"/>
        <v>Above Average</v>
      </c>
      <c r="L232" s="2" t="str">
        <f t="shared" si="7"/>
        <v>High Dollar</v>
      </c>
    </row>
    <row r="233" spans="1:12" x14ac:dyDescent="0.45">
      <c r="A233" s="2" t="s">
        <v>334</v>
      </c>
      <c r="B233" s="2" t="str">
        <f>IFERROR(VLOOKUP(A233,'Aug_2019Sales(Aggregated)'!A:C,3,0),"-")</f>
        <v>-</v>
      </c>
      <c r="C233" s="2" t="str">
        <f>IFERROR(VLOOKUP(A233,'Aug_2019Sales(Aggregated)'!A:D,4,0),"-")</f>
        <v>-</v>
      </c>
      <c r="D233" s="2" t="str">
        <f>IF(VLOOKUP(A233,'New Items'!A:B,2,FALSE)="New","Yes","No")</f>
        <v>Yes</v>
      </c>
      <c r="E233" s="2">
        <v>5</v>
      </c>
      <c r="F233" s="3">
        <v>1155</v>
      </c>
      <c r="G233" s="3">
        <v>589</v>
      </c>
      <c r="H233" s="3">
        <v>916</v>
      </c>
      <c r="I233" s="3">
        <v>566</v>
      </c>
      <c r="J233" s="4">
        <v>0.49</v>
      </c>
      <c r="K233" s="2" t="str">
        <f t="shared" si="6"/>
        <v>Average</v>
      </c>
      <c r="L233" s="2" t="str">
        <f t="shared" si="7"/>
        <v>High Dollar</v>
      </c>
    </row>
    <row r="234" spans="1:12" x14ac:dyDescent="0.45">
      <c r="A234" s="2" t="s">
        <v>321</v>
      </c>
      <c r="B234" s="2" t="str">
        <f>IFERROR(VLOOKUP(A234,'Aug_2019Sales(Aggregated)'!A:C,3,0),"-")</f>
        <v>BEDDING</v>
      </c>
      <c r="C234" s="2" t="str">
        <f>IFERROR(VLOOKUP(A234,'Aug_2019Sales(Aggregated)'!A:D,4,0),"-")</f>
        <v>SHEETS</v>
      </c>
      <c r="D234" s="2" t="str">
        <f>IF(VLOOKUP(A234,'New Items'!A:B,2,FALSE)="New","Yes","No")</f>
        <v>Yes</v>
      </c>
      <c r="E234" s="2">
        <v>2</v>
      </c>
      <c r="F234" s="3">
        <v>50</v>
      </c>
      <c r="G234" s="3">
        <v>45</v>
      </c>
      <c r="H234" s="3">
        <v>25</v>
      </c>
      <c r="I234" s="3">
        <v>5</v>
      </c>
      <c r="J234" s="4">
        <v>0.1</v>
      </c>
      <c r="K234" s="2" t="str">
        <f t="shared" si="6"/>
        <v>Above Average</v>
      </c>
      <c r="L234" s="2" t="str">
        <f t="shared" si="7"/>
        <v>Standard</v>
      </c>
    </row>
    <row r="235" spans="1:12" x14ac:dyDescent="0.45">
      <c r="A235" s="2" t="s">
        <v>144</v>
      </c>
      <c r="B235" s="2" t="str">
        <f>IFERROR(VLOOKUP(A235,'Aug_2019Sales(Aggregated)'!A:C,3,0),"-")</f>
        <v>-</v>
      </c>
      <c r="C235" s="2" t="str">
        <f>IFERROR(VLOOKUP(A235,'Aug_2019Sales(Aggregated)'!A:D,4,0),"-")</f>
        <v>-</v>
      </c>
      <c r="D235" s="2" t="str">
        <f>IF(VLOOKUP(A235,'New Items'!A:B,2,FALSE)="New","Yes","No")</f>
        <v>Yes</v>
      </c>
      <c r="E235" s="2">
        <v>2</v>
      </c>
      <c r="F235" s="3">
        <v>38</v>
      </c>
      <c r="G235" s="3">
        <v>12</v>
      </c>
      <c r="H235" s="3">
        <v>38</v>
      </c>
      <c r="I235" s="3">
        <v>26</v>
      </c>
      <c r="J235" s="4">
        <v>0.68</v>
      </c>
      <c r="K235" s="2" t="str">
        <f t="shared" si="6"/>
        <v>Above Average</v>
      </c>
      <c r="L235" s="2" t="str">
        <f t="shared" si="7"/>
        <v>Standard</v>
      </c>
    </row>
    <row r="236" spans="1:12" x14ac:dyDescent="0.45">
      <c r="A236" s="2"/>
      <c r="B236" s="2"/>
      <c r="C236" s="2"/>
      <c r="D236" s="2"/>
      <c r="E236" s="2"/>
      <c r="F236" s="3"/>
      <c r="G236" s="3"/>
      <c r="H236" s="3"/>
      <c r="I236" s="3"/>
      <c r="J236" s="3"/>
      <c r="K236" s="2"/>
      <c r="L236" s="2"/>
    </row>
    <row r="237" spans="1:12" x14ac:dyDescent="0.45">
      <c r="A237" s="2"/>
      <c r="B237" s="2"/>
      <c r="C237" s="2"/>
      <c r="D237" s="2"/>
      <c r="E237" s="2"/>
      <c r="F237" s="3"/>
      <c r="G237" s="3"/>
      <c r="H237" s="3"/>
      <c r="I237" s="3"/>
      <c r="J237" s="3"/>
      <c r="K237" s="2"/>
      <c r="L237" s="2"/>
    </row>
    <row r="238" spans="1:12" x14ac:dyDescent="0.45">
      <c r="A238" s="2"/>
      <c r="B238" s="2"/>
      <c r="C238" s="2"/>
      <c r="D238" s="2"/>
      <c r="E238" s="2"/>
      <c r="F238" s="3"/>
      <c r="G238" s="3"/>
      <c r="H238" s="3"/>
      <c r="I238" s="3"/>
      <c r="J238" s="3"/>
      <c r="K238" s="2"/>
      <c r="L238" s="2"/>
    </row>
    <row r="239" spans="1:12" x14ac:dyDescent="0.45">
      <c r="A239" s="2"/>
      <c r="B239" s="2"/>
      <c r="C239" s="2"/>
      <c r="D239" s="2"/>
      <c r="E239" s="2"/>
      <c r="F239" s="3"/>
      <c r="G239" s="3"/>
      <c r="H239" s="3"/>
      <c r="I239" s="3"/>
      <c r="J239" s="3"/>
      <c r="K239" s="2"/>
      <c r="L239" s="2"/>
    </row>
    <row r="240" spans="1:12" x14ac:dyDescent="0.45">
      <c r="A240" s="2"/>
      <c r="B240" s="2"/>
      <c r="C240" s="2"/>
      <c r="D240" s="2"/>
      <c r="E240" s="2"/>
      <c r="F240" s="3"/>
      <c r="G240" s="3"/>
      <c r="H240" s="3"/>
      <c r="I240" s="3"/>
      <c r="J240" s="3"/>
      <c r="K240" s="2"/>
      <c r="L240" s="2"/>
    </row>
    <row r="241" spans="1:12" x14ac:dyDescent="0.45">
      <c r="A241" s="2"/>
      <c r="B241" s="2"/>
      <c r="C241" s="2"/>
      <c r="D241" s="2"/>
      <c r="E241" s="2"/>
      <c r="F241" s="3"/>
      <c r="G241" s="3"/>
      <c r="H241" s="3"/>
      <c r="I241" s="3"/>
      <c r="J241" s="3"/>
      <c r="K241" s="2"/>
      <c r="L241" s="2"/>
    </row>
    <row r="242" spans="1:12" x14ac:dyDescent="0.45">
      <c r="A242" s="2"/>
      <c r="B242" s="2"/>
      <c r="C242" s="2"/>
      <c r="D242" s="2"/>
      <c r="E242" s="2"/>
      <c r="F242" s="3"/>
      <c r="G242" s="3"/>
      <c r="H242" s="3"/>
      <c r="I242" s="3"/>
      <c r="J242" s="3"/>
      <c r="K242" s="2"/>
      <c r="L242" s="2"/>
    </row>
    <row r="243" spans="1:12" x14ac:dyDescent="0.45">
      <c r="A243" s="2"/>
      <c r="B243" s="2"/>
      <c r="C243" s="2"/>
      <c r="D243" s="2"/>
      <c r="E243" s="2"/>
      <c r="F243" s="3"/>
      <c r="G243" s="3"/>
      <c r="H243" s="3"/>
      <c r="I243" s="3"/>
      <c r="J243" s="3"/>
      <c r="K243" s="2"/>
      <c r="L243" s="2"/>
    </row>
    <row r="244" spans="1:12" x14ac:dyDescent="0.45">
      <c r="A244" s="2"/>
      <c r="B244" s="2"/>
      <c r="C244" s="2"/>
      <c r="D244" s="2"/>
      <c r="E244" s="2"/>
      <c r="F244" s="3"/>
      <c r="G244" s="3"/>
      <c r="H244" s="3"/>
      <c r="I244" s="3"/>
      <c r="J244" s="3"/>
      <c r="K244" s="2"/>
      <c r="L244" s="2"/>
    </row>
    <row r="245" spans="1:12" x14ac:dyDescent="0.45">
      <c r="A245" s="2"/>
      <c r="B245" s="2"/>
      <c r="C245" s="2"/>
      <c r="D245" s="2"/>
      <c r="E245" s="2"/>
      <c r="F245" s="3"/>
      <c r="G245" s="3"/>
      <c r="H245" s="3"/>
      <c r="I245" s="3"/>
      <c r="J245" s="3"/>
      <c r="K245" s="2"/>
      <c r="L245" s="2"/>
    </row>
    <row r="246" spans="1:12" x14ac:dyDescent="0.45">
      <c r="A246" s="2"/>
      <c r="B246" s="2"/>
      <c r="C246" s="2"/>
      <c r="D246" s="2"/>
      <c r="E246" s="2"/>
      <c r="F246" s="3"/>
      <c r="G246" s="3"/>
      <c r="H246" s="3"/>
      <c r="I246" s="3"/>
      <c r="J246" s="3"/>
      <c r="K246" s="2"/>
      <c r="L246" s="2"/>
    </row>
    <row r="247" spans="1:12" x14ac:dyDescent="0.45">
      <c r="A247" s="2"/>
      <c r="B247" s="2"/>
      <c r="C247" s="2"/>
      <c r="D247" s="2"/>
      <c r="E247" s="2"/>
      <c r="F247" s="3"/>
      <c r="G247" s="3"/>
      <c r="H247" s="3"/>
      <c r="I247" s="3"/>
      <c r="J247" s="3"/>
      <c r="K247" s="2"/>
      <c r="L247" s="2"/>
    </row>
    <row r="248" spans="1:12" x14ac:dyDescent="0.45">
      <c r="A248" s="2"/>
      <c r="B248" s="2"/>
      <c r="C248" s="2"/>
      <c r="D248" s="2"/>
      <c r="E248" s="2"/>
      <c r="F248" s="3"/>
      <c r="G248" s="3"/>
      <c r="H248" s="3"/>
      <c r="I248" s="3"/>
      <c r="J248" s="3"/>
      <c r="K248" s="2"/>
      <c r="L248" s="2"/>
    </row>
    <row r="249" spans="1:12" x14ac:dyDescent="0.45">
      <c r="A249" s="2"/>
      <c r="B249" s="2"/>
      <c r="C249" s="2"/>
      <c r="D249" s="2"/>
      <c r="E249" s="2"/>
      <c r="F249" s="3"/>
      <c r="G249" s="3"/>
      <c r="H249" s="3"/>
      <c r="I249" s="3"/>
      <c r="J249" s="3"/>
      <c r="K249" s="2"/>
      <c r="L249" s="2"/>
    </row>
    <row r="250" spans="1:12" x14ac:dyDescent="0.45">
      <c r="A250" s="2"/>
      <c r="B250" s="2"/>
      <c r="C250" s="2"/>
      <c r="D250" s="2"/>
      <c r="E250" s="2"/>
      <c r="F250" s="3"/>
      <c r="G250" s="3"/>
      <c r="H250" s="3"/>
      <c r="I250" s="3"/>
      <c r="J250" s="3"/>
      <c r="K250" s="2"/>
      <c r="L250" s="2"/>
    </row>
    <row r="251" spans="1:12" x14ac:dyDescent="0.45">
      <c r="A251" s="2"/>
      <c r="B251" s="2"/>
      <c r="C251" s="2"/>
      <c r="D251" s="2"/>
      <c r="E251" s="2"/>
      <c r="F251" s="3"/>
      <c r="G251" s="3"/>
      <c r="H251" s="3"/>
      <c r="I251" s="3"/>
      <c r="J251" s="3"/>
      <c r="K251" s="2"/>
      <c r="L251" s="2"/>
    </row>
    <row r="252" spans="1:12" x14ac:dyDescent="0.45">
      <c r="A252" s="2"/>
      <c r="B252" s="2"/>
      <c r="C252" s="2"/>
      <c r="D252" s="2"/>
      <c r="E252" s="2"/>
      <c r="F252" s="3"/>
      <c r="G252" s="3"/>
      <c r="H252" s="3"/>
      <c r="I252" s="3"/>
      <c r="J252" s="3"/>
      <c r="K252" s="2"/>
      <c r="L252" s="2"/>
    </row>
    <row r="253" spans="1:12" x14ac:dyDescent="0.45">
      <c r="A253" s="2"/>
      <c r="B253" s="2"/>
      <c r="C253" s="2"/>
      <c r="D253" s="2"/>
      <c r="E253" s="2"/>
      <c r="F253" s="3"/>
      <c r="G253" s="3"/>
      <c r="H253" s="3"/>
      <c r="I253" s="3"/>
      <c r="J253" s="3"/>
      <c r="K253" s="2"/>
      <c r="L253" s="2"/>
    </row>
    <row r="254" spans="1:12" x14ac:dyDescent="0.45">
      <c r="A254" s="2"/>
      <c r="B254" s="2"/>
      <c r="C254" s="2"/>
      <c r="D254" s="2"/>
      <c r="E254" s="2"/>
      <c r="F254" s="3"/>
      <c r="G254" s="3"/>
      <c r="H254" s="3"/>
      <c r="I254" s="3"/>
      <c r="J254" s="3"/>
      <c r="K254" s="2"/>
      <c r="L254" s="2"/>
    </row>
    <row r="255" spans="1:12" x14ac:dyDescent="0.45">
      <c r="A255" s="2"/>
      <c r="B255" s="2"/>
      <c r="C255" s="2"/>
      <c r="D255" s="2"/>
      <c r="E255" s="2"/>
      <c r="F255" s="3"/>
      <c r="G255" s="3"/>
      <c r="H255" s="3"/>
      <c r="I255" s="3"/>
      <c r="J255" s="3"/>
      <c r="K255" s="2"/>
      <c r="L255" s="2"/>
    </row>
    <row r="256" spans="1:12" x14ac:dyDescent="0.45">
      <c r="A256" s="2"/>
      <c r="B256" s="2"/>
      <c r="C256" s="2"/>
      <c r="D256" s="2"/>
      <c r="E256" s="2"/>
      <c r="F256" s="3"/>
      <c r="G256" s="3"/>
      <c r="H256" s="3"/>
      <c r="I256" s="3"/>
      <c r="J256" s="3"/>
      <c r="K256" s="2"/>
      <c r="L256" s="2"/>
    </row>
    <row r="257" spans="1:12" x14ac:dyDescent="0.45">
      <c r="A257" s="2"/>
      <c r="B257" s="2"/>
      <c r="C257" s="2"/>
      <c r="D257" s="2"/>
      <c r="E257" s="2"/>
      <c r="F257" s="3"/>
      <c r="G257" s="3"/>
      <c r="H257" s="3"/>
      <c r="I257" s="3"/>
      <c r="J257" s="3"/>
      <c r="K257" s="2"/>
      <c r="L257" s="2"/>
    </row>
    <row r="258" spans="1:12" x14ac:dyDescent="0.45">
      <c r="A258" s="2"/>
      <c r="B258" s="2"/>
      <c r="C258" s="2"/>
      <c r="D258" s="2"/>
      <c r="E258" s="2"/>
      <c r="F258" s="3"/>
      <c r="G258" s="3"/>
      <c r="H258" s="3"/>
      <c r="I258" s="3"/>
      <c r="J258" s="3"/>
      <c r="K258" s="2"/>
      <c r="L258" s="2"/>
    </row>
    <row r="259" spans="1:12" x14ac:dyDescent="0.45">
      <c r="A259" s="2"/>
      <c r="B259" s="2"/>
      <c r="C259" s="2"/>
      <c r="D259" s="2"/>
      <c r="E259" s="2"/>
      <c r="F259" s="3"/>
      <c r="G259" s="3"/>
      <c r="H259" s="3"/>
      <c r="I259" s="3"/>
      <c r="J259" s="3"/>
      <c r="K259" s="2"/>
      <c r="L259" s="2"/>
    </row>
    <row r="260" spans="1:12" x14ac:dyDescent="0.45">
      <c r="A260" s="2"/>
      <c r="B260" s="2"/>
      <c r="C260" s="2"/>
      <c r="D260" s="2"/>
      <c r="E260" s="2"/>
      <c r="F260" s="3"/>
      <c r="G260" s="3"/>
      <c r="H260" s="3"/>
      <c r="I260" s="3"/>
      <c r="J260" s="3"/>
      <c r="K260" s="2"/>
      <c r="L260" s="2"/>
    </row>
    <row r="261" spans="1:12" x14ac:dyDescent="0.45">
      <c r="A261" s="2"/>
      <c r="B261" s="2"/>
      <c r="C261" s="2"/>
      <c r="D261" s="2"/>
      <c r="E261" s="2"/>
      <c r="F261" s="3"/>
      <c r="G261" s="3"/>
      <c r="H261" s="3"/>
      <c r="I261" s="3"/>
      <c r="J261" s="3"/>
      <c r="K261" s="2"/>
      <c r="L261" s="2"/>
    </row>
    <row r="262" spans="1:12" x14ac:dyDescent="0.45">
      <c r="A262" s="2"/>
      <c r="B262" s="2"/>
      <c r="C262" s="2"/>
      <c r="D262" s="2"/>
      <c r="E262" s="2"/>
      <c r="F262" s="3"/>
      <c r="G262" s="3"/>
      <c r="H262" s="3"/>
      <c r="I262" s="3"/>
      <c r="J262" s="3"/>
      <c r="K262" s="2"/>
      <c r="L262" s="2"/>
    </row>
    <row r="263" spans="1:12" x14ac:dyDescent="0.45">
      <c r="A263" s="2"/>
      <c r="B263" s="2"/>
      <c r="C263" s="2"/>
      <c r="D263" s="2"/>
      <c r="E263" s="2"/>
      <c r="F263" s="3"/>
      <c r="G263" s="3"/>
      <c r="H263" s="3"/>
      <c r="I263" s="3"/>
      <c r="J263" s="3"/>
      <c r="K263" s="2"/>
      <c r="L263" s="2"/>
    </row>
    <row r="264" spans="1:12" x14ac:dyDescent="0.45">
      <c r="A264" s="2"/>
      <c r="B264" s="2"/>
      <c r="C264" s="2"/>
      <c r="D264" s="2"/>
      <c r="E264" s="2"/>
      <c r="F264" s="3"/>
      <c r="G264" s="3"/>
      <c r="H264" s="3"/>
      <c r="I264" s="3"/>
      <c r="J264" s="3"/>
      <c r="K264" s="2"/>
      <c r="L264" s="2"/>
    </row>
    <row r="265" spans="1:12" x14ac:dyDescent="0.45">
      <c r="A265" s="2"/>
      <c r="B265" s="2"/>
      <c r="C265" s="2"/>
      <c r="D265" s="2"/>
      <c r="E265" s="2"/>
      <c r="F265" s="3"/>
      <c r="G265" s="3"/>
      <c r="H265" s="3"/>
      <c r="I265" s="3"/>
      <c r="J265" s="3"/>
      <c r="K265" s="2"/>
      <c r="L265" s="2"/>
    </row>
    <row r="266" spans="1:12" x14ac:dyDescent="0.45">
      <c r="A266" s="2"/>
      <c r="B266" s="2"/>
      <c r="C266" s="2"/>
      <c r="D266" s="2"/>
      <c r="E266" s="2"/>
      <c r="F266" s="3"/>
      <c r="G266" s="3"/>
      <c r="H266" s="3"/>
      <c r="I266" s="3"/>
      <c r="J266" s="3"/>
      <c r="K266" s="2"/>
      <c r="L266" s="2"/>
    </row>
    <row r="267" spans="1:12" x14ac:dyDescent="0.45">
      <c r="A267" s="2"/>
      <c r="B267" s="2"/>
      <c r="C267" s="2"/>
      <c r="D267" s="2"/>
      <c r="E267" s="2"/>
      <c r="F267" s="3"/>
      <c r="G267" s="3"/>
      <c r="H267" s="3"/>
      <c r="I267" s="3"/>
      <c r="J267" s="3"/>
      <c r="K267" s="2"/>
      <c r="L267" s="2"/>
    </row>
    <row r="268" spans="1:12" x14ac:dyDescent="0.45">
      <c r="A268" s="2"/>
      <c r="B268" s="2"/>
      <c r="C268" s="2"/>
      <c r="D268" s="2"/>
      <c r="E268" s="2"/>
      <c r="F268" s="3"/>
      <c r="G268" s="3"/>
      <c r="H268" s="3"/>
      <c r="I268" s="3"/>
      <c r="J268" s="3"/>
      <c r="K268" s="2"/>
      <c r="L268" s="2"/>
    </row>
    <row r="269" spans="1:12" x14ac:dyDescent="0.45">
      <c r="A269" s="2"/>
      <c r="B269" s="2"/>
      <c r="C269" s="2"/>
      <c r="D269" s="2"/>
      <c r="E269" s="2"/>
      <c r="F269" s="3"/>
      <c r="G269" s="3"/>
      <c r="H269" s="3"/>
      <c r="I269" s="3"/>
      <c r="J269" s="3"/>
      <c r="K269" s="2"/>
      <c r="L269" s="2"/>
    </row>
    <row r="270" spans="1:12" x14ac:dyDescent="0.45">
      <c r="A270" s="2"/>
      <c r="B270" s="2"/>
      <c r="C270" s="2"/>
      <c r="D270" s="2"/>
      <c r="E270" s="2"/>
      <c r="F270" s="3"/>
      <c r="G270" s="3"/>
      <c r="H270" s="3"/>
      <c r="I270" s="3"/>
      <c r="J270" s="3"/>
      <c r="K270" s="2"/>
      <c r="L270" s="2"/>
    </row>
    <row r="271" spans="1:12" x14ac:dyDescent="0.45">
      <c r="A271" s="2"/>
      <c r="B271" s="2"/>
      <c r="C271" s="2"/>
      <c r="D271" s="2"/>
      <c r="E271" s="2"/>
      <c r="F271" s="3"/>
      <c r="G271" s="3"/>
      <c r="H271" s="3"/>
      <c r="I271" s="3"/>
      <c r="J271" s="3"/>
      <c r="K271" s="2"/>
      <c r="L271" s="2"/>
    </row>
    <row r="272" spans="1:12" x14ac:dyDescent="0.45">
      <c r="A272" s="2"/>
      <c r="B272" s="2"/>
      <c r="C272" s="2"/>
      <c r="D272" s="2"/>
      <c r="E272" s="2"/>
      <c r="F272" s="3"/>
      <c r="G272" s="3"/>
      <c r="H272" s="3"/>
      <c r="I272" s="3"/>
      <c r="J272" s="3"/>
      <c r="K272" s="2"/>
      <c r="L272" s="2"/>
    </row>
    <row r="273" spans="1:12" x14ac:dyDescent="0.45">
      <c r="A273" s="2"/>
      <c r="B273" s="2"/>
      <c r="C273" s="2"/>
      <c r="D273" s="2"/>
      <c r="E273" s="2"/>
      <c r="F273" s="3"/>
      <c r="G273" s="3"/>
      <c r="H273" s="3"/>
      <c r="I273" s="3"/>
      <c r="J273" s="3"/>
      <c r="K273" s="2"/>
      <c r="L273" s="2"/>
    </row>
    <row r="274" spans="1:12" x14ac:dyDescent="0.45">
      <c r="A274" s="2"/>
      <c r="B274" s="2"/>
      <c r="C274" s="2"/>
      <c r="D274" s="2"/>
      <c r="E274" s="2"/>
      <c r="F274" s="3"/>
      <c r="G274" s="3"/>
      <c r="H274" s="3"/>
      <c r="I274" s="3"/>
      <c r="J274" s="3"/>
      <c r="K274" s="2"/>
      <c r="L274" s="2"/>
    </row>
    <row r="275" spans="1:12" x14ac:dyDescent="0.45">
      <c r="A275" s="2"/>
      <c r="B275" s="2"/>
      <c r="C275" s="2"/>
      <c r="D275" s="2"/>
      <c r="E275" s="2"/>
      <c r="F275" s="3"/>
      <c r="G275" s="3"/>
      <c r="H275" s="3"/>
      <c r="I275" s="3"/>
      <c r="J275" s="3"/>
      <c r="K275" s="2"/>
      <c r="L275" s="2"/>
    </row>
    <row r="276" spans="1:12" x14ac:dyDescent="0.45">
      <c r="A276" s="2"/>
      <c r="B276" s="2"/>
      <c r="C276" s="2"/>
      <c r="D276" s="2"/>
      <c r="E276" s="2"/>
      <c r="F276" s="3"/>
      <c r="G276" s="3"/>
      <c r="H276" s="3"/>
      <c r="I276" s="3"/>
      <c r="J276" s="3"/>
      <c r="K276" s="2"/>
      <c r="L276" s="2"/>
    </row>
    <row r="277" spans="1:12" x14ac:dyDescent="0.45">
      <c r="A277" s="2"/>
      <c r="B277" s="2"/>
      <c r="C277" s="2"/>
      <c r="D277" s="2"/>
      <c r="E277" s="2"/>
      <c r="F277" s="3"/>
      <c r="G277" s="3"/>
      <c r="H277" s="3"/>
      <c r="I277" s="3"/>
      <c r="J277" s="3"/>
      <c r="K277" s="2"/>
      <c r="L277" s="2"/>
    </row>
    <row r="278" spans="1:12" x14ac:dyDescent="0.45">
      <c r="A278" s="2"/>
      <c r="B278" s="2"/>
      <c r="C278" s="2"/>
      <c r="D278" s="2"/>
      <c r="E278" s="2"/>
      <c r="F278" s="3"/>
      <c r="G278" s="3"/>
      <c r="H278" s="3"/>
      <c r="I278" s="3"/>
      <c r="J278" s="3"/>
      <c r="K278" s="2"/>
      <c r="L278" s="2"/>
    </row>
    <row r="279" spans="1:12" x14ac:dyDescent="0.45">
      <c r="A279" s="2"/>
      <c r="B279" s="2"/>
      <c r="C279" s="2"/>
      <c r="D279" s="2"/>
      <c r="E279" s="2"/>
      <c r="F279" s="3"/>
      <c r="G279" s="3"/>
      <c r="H279" s="3"/>
      <c r="I279" s="3"/>
      <c r="J279" s="3"/>
      <c r="K279" s="2"/>
      <c r="L279" s="2"/>
    </row>
    <row r="280" spans="1:12" x14ac:dyDescent="0.45">
      <c r="A280" s="2"/>
      <c r="B280" s="2"/>
      <c r="C280" s="2"/>
      <c r="D280" s="2"/>
      <c r="E280" s="2"/>
      <c r="F280" s="3"/>
      <c r="G280" s="3"/>
      <c r="H280" s="3"/>
      <c r="I280" s="3"/>
      <c r="J280" s="3"/>
      <c r="K280" s="2"/>
      <c r="L280" s="2"/>
    </row>
    <row r="281" spans="1:12" x14ac:dyDescent="0.45">
      <c r="A281" s="2"/>
      <c r="B281" s="2"/>
      <c r="C281" s="2"/>
      <c r="D281" s="2"/>
      <c r="E281" s="2"/>
      <c r="F281" s="2"/>
      <c r="G281" s="2"/>
      <c r="H281" s="2"/>
      <c r="I281" s="3"/>
      <c r="J281" s="3"/>
      <c r="K281" s="2"/>
      <c r="L281" s="2"/>
    </row>
    <row r="282" spans="1:12" x14ac:dyDescent="0.45">
      <c r="A282" s="2"/>
      <c r="B282" s="2"/>
      <c r="C282" s="2"/>
      <c r="D282" s="2"/>
      <c r="E282" s="2"/>
      <c r="F282" s="2"/>
      <c r="G282" s="2"/>
      <c r="H282" s="2"/>
      <c r="I282" s="3"/>
      <c r="J282" s="3"/>
      <c r="K282" s="2"/>
      <c r="L282" s="2"/>
    </row>
    <row r="283" spans="1:12" x14ac:dyDescent="0.45">
      <c r="A283" s="2"/>
      <c r="B283" s="2"/>
      <c r="C283" s="2"/>
      <c r="D283" s="2"/>
      <c r="E283" s="2"/>
      <c r="F283" s="2"/>
      <c r="G283" s="2"/>
      <c r="H283" s="2"/>
      <c r="I283" s="3"/>
      <c r="J283" s="3"/>
      <c r="K283" s="2"/>
      <c r="L283" s="2"/>
    </row>
    <row r="284" spans="1:12" x14ac:dyDescent="0.45">
      <c r="A284" s="2"/>
      <c r="B284" s="2"/>
      <c r="C284" s="2"/>
      <c r="D284" s="2"/>
      <c r="E284" s="2"/>
      <c r="F284" s="2"/>
      <c r="G284" s="2"/>
      <c r="H284" s="2"/>
      <c r="I284" s="3"/>
      <c r="J284" s="3"/>
      <c r="K284" s="2"/>
      <c r="L284" s="2"/>
    </row>
    <row r="285" spans="1:12" x14ac:dyDescent="0.45">
      <c r="A285" s="2"/>
      <c r="B285" s="2"/>
      <c r="C285" s="2"/>
      <c r="D285" s="2"/>
      <c r="E285" s="2"/>
      <c r="F285" s="2"/>
      <c r="G285" s="2"/>
      <c r="H285" s="2"/>
      <c r="I285" s="3"/>
      <c r="J285" s="3"/>
      <c r="K285" s="2"/>
      <c r="L285" s="2"/>
    </row>
    <row r="286" spans="1:12" x14ac:dyDescent="0.45">
      <c r="A286" s="2"/>
      <c r="B286" s="2"/>
      <c r="C286" s="2"/>
      <c r="D286" s="2"/>
      <c r="E286" s="2"/>
      <c r="F286" s="2"/>
      <c r="G286" s="2"/>
      <c r="H286" s="2"/>
      <c r="I286" s="3"/>
      <c r="J286" s="3"/>
      <c r="K286" s="2"/>
      <c r="L286" s="2"/>
    </row>
    <row r="287" spans="1:12" x14ac:dyDescent="0.45">
      <c r="A287" s="2"/>
      <c r="B287" s="2"/>
      <c r="C287" s="2"/>
      <c r="D287" s="2"/>
      <c r="E287" s="2"/>
      <c r="F287" s="2"/>
      <c r="G287" s="2"/>
      <c r="H287" s="2"/>
      <c r="I287" s="3"/>
      <c r="J287" s="3"/>
      <c r="K287" s="2"/>
      <c r="L287" s="2"/>
    </row>
    <row r="288" spans="1:12" x14ac:dyDescent="0.45">
      <c r="A288" s="2"/>
      <c r="B288" s="2"/>
      <c r="C288" s="2"/>
      <c r="D288" s="2"/>
      <c r="E288" s="2"/>
      <c r="F288" s="2"/>
      <c r="G288" s="2"/>
      <c r="H288" s="2"/>
      <c r="I288" s="3"/>
      <c r="J288" s="3"/>
      <c r="K288" s="2"/>
      <c r="L288" s="2"/>
    </row>
    <row r="289" spans="1:12" x14ac:dyDescent="0.45">
      <c r="A289" s="2"/>
      <c r="B289" s="2"/>
      <c r="C289" s="2"/>
      <c r="D289" s="2"/>
      <c r="E289" s="2"/>
      <c r="F289" s="2"/>
      <c r="G289" s="2"/>
      <c r="H289" s="2"/>
      <c r="I289" s="3"/>
      <c r="J289" s="3"/>
      <c r="K289" s="2"/>
      <c r="L289" s="2"/>
    </row>
    <row r="290" spans="1:12" x14ac:dyDescent="0.45">
      <c r="A290" s="2"/>
      <c r="B290" s="2"/>
      <c r="C290" s="2"/>
      <c r="D290" s="2"/>
      <c r="E290" s="2"/>
      <c r="F290" s="2"/>
      <c r="G290" s="2"/>
      <c r="H290" s="2"/>
      <c r="I290" s="3"/>
      <c r="J290" s="3"/>
      <c r="K290" s="2"/>
      <c r="L290" s="2"/>
    </row>
    <row r="291" spans="1:12" x14ac:dyDescent="0.45">
      <c r="A291" s="2"/>
      <c r="B291" s="2"/>
      <c r="C291" s="2"/>
      <c r="D291" s="2"/>
      <c r="E291" s="2"/>
      <c r="F291" s="2"/>
      <c r="G291" s="2"/>
      <c r="H291" s="2"/>
      <c r="I291" s="3"/>
      <c r="J291" s="3"/>
      <c r="K291" s="2"/>
      <c r="L291" s="2"/>
    </row>
    <row r="292" spans="1:12" x14ac:dyDescent="0.45">
      <c r="A292" s="2"/>
      <c r="B292" s="2"/>
      <c r="C292" s="2"/>
      <c r="D292" s="2"/>
      <c r="E292" s="2"/>
      <c r="F292" s="2"/>
      <c r="G292" s="2"/>
      <c r="H292" s="2"/>
      <c r="I292" s="3"/>
      <c r="J292" s="3"/>
      <c r="K292" s="2"/>
      <c r="L292" s="2"/>
    </row>
    <row r="293" spans="1:12" x14ac:dyDescent="0.45">
      <c r="A293" s="2"/>
      <c r="B293" s="2"/>
      <c r="C293" s="2"/>
      <c r="D293" s="2"/>
      <c r="E293" s="2"/>
      <c r="F293" s="2"/>
      <c r="G293" s="2"/>
      <c r="H293" s="2"/>
      <c r="I293" s="3"/>
      <c r="J293" s="3"/>
      <c r="K293" s="2"/>
      <c r="L293" s="2"/>
    </row>
    <row r="294" spans="1:12" x14ac:dyDescent="0.45">
      <c r="A294" s="2"/>
      <c r="B294" s="2"/>
      <c r="C294" s="2"/>
      <c r="D294" s="2"/>
      <c r="E294" s="2"/>
      <c r="F294" s="2"/>
      <c r="G294" s="2"/>
      <c r="H294" s="2"/>
      <c r="I294" s="3"/>
      <c r="J294" s="3"/>
      <c r="K294" s="2"/>
      <c r="L294" s="2"/>
    </row>
    <row r="295" spans="1:12" x14ac:dyDescent="0.45">
      <c r="A295" s="2"/>
      <c r="B295" s="2"/>
      <c r="C295" s="2"/>
      <c r="D295" s="2"/>
      <c r="E295" s="2"/>
      <c r="F295" s="2"/>
      <c r="G295" s="2"/>
      <c r="H295" s="2"/>
      <c r="I295" s="3"/>
      <c r="J295" s="3"/>
      <c r="K295" s="2"/>
      <c r="L295" s="2"/>
    </row>
    <row r="296" spans="1:12" x14ac:dyDescent="0.45">
      <c r="A296" s="2"/>
      <c r="B296" s="2"/>
      <c r="C296" s="2"/>
      <c r="D296" s="2"/>
      <c r="E296" s="2"/>
      <c r="F296" s="2"/>
      <c r="G296" s="2"/>
      <c r="H296" s="2"/>
      <c r="I296" s="3"/>
      <c r="J296" s="3"/>
      <c r="K296" s="2"/>
      <c r="L296" s="2"/>
    </row>
    <row r="297" spans="1:12" x14ac:dyDescent="0.45">
      <c r="A297" s="2"/>
      <c r="B297" s="2"/>
      <c r="C297" s="2"/>
      <c r="D297" s="2"/>
      <c r="E297" s="2"/>
      <c r="F297" s="2"/>
      <c r="G297" s="2"/>
      <c r="H297" s="2"/>
      <c r="I297" s="3"/>
      <c r="J297" s="3"/>
      <c r="K297" s="2"/>
      <c r="L297" s="2"/>
    </row>
    <row r="298" spans="1:12" x14ac:dyDescent="0.45">
      <c r="A298" s="2"/>
      <c r="B298" s="2"/>
      <c r="C298" s="2"/>
      <c r="D298" s="2"/>
      <c r="E298" s="2"/>
      <c r="F298" s="2"/>
      <c r="G298" s="2"/>
      <c r="H298" s="2"/>
      <c r="I298" s="3"/>
      <c r="J298" s="3"/>
      <c r="K298" s="2"/>
      <c r="L298" s="2"/>
    </row>
    <row r="299" spans="1:12" x14ac:dyDescent="0.45">
      <c r="A299" s="2"/>
      <c r="B299" s="2"/>
      <c r="C299" s="2"/>
      <c r="D299" s="2"/>
      <c r="E299" s="2"/>
      <c r="F299" s="2"/>
      <c r="G299" s="2"/>
      <c r="H299" s="2"/>
      <c r="I299" s="3"/>
      <c r="J299" s="3"/>
      <c r="K299" s="2"/>
      <c r="L299" s="2"/>
    </row>
    <row r="300" spans="1:12" x14ac:dyDescent="0.45">
      <c r="A300" s="2"/>
      <c r="B300" s="2"/>
      <c r="C300" s="2"/>
      <c r="D300" s="2"/>
      <c r="E300" s="2"/>
      <c r="F300" s="2"/>
      <c r="G300" s="2"/>
      <c r="H300" s="2"/>
      <c r="I300" s="3"/>
      <c r="J300" s="3"/>
      <c r="K300" s="2"/>
      <c r="L300" s="2"/>
    </row>
    <row r="301" spans="1:12" x14ac:dyDescent="0.45">
      <c r="A301" s="2"/>
      <c r="B301" s="2"/>
      <c r="C301" s="2"/>
      <c r="D301" s="2"/>
      <c r="E301" s="2"/>
      <c r="F301" s="2"/>
      <c r="G301" s="2"/>
      <c r="H301" s="2"/>
      <c r="I301" s="3"/>
      <c r="J301" s="3"/>
      <c r="K301" s="2"/>
      <c r="L301" s="2"/>
    </row>
    <row r="302" spans="1:12" x14ac:dyDescent="0.45">
      <c r="A302" s="2"/>
      <c r="B302" s="2"/>
      <c r="C302" s="2"/>
      <c r="D302" s="2"/>
      <c r="E302" s="2"/>
      <c r="F302" s="2"/>
      <c r="G302" s="2"/>
      <c r="H302" s="2"/>
      <c r="I302" s="3"/>
      <c r="J302" s="3"/>
      <c r="K302" s="2"/>
      <c r="L302" s="2"/>
    </row>
    <row r="303" spans="1:12" x14ac:dyDescent="0.45">
      <c r="A303" s="2"/>
      <c r="B303" s="2"/>
      <c r="C303" s="2"/>
      <c r="D303" s="2"/>
      <c r="E303" s="2"/>
      <c r="F303" s="2"/>
      <c r="G303" s="2"/>
      <c r="H303" s="2"/>
      <c r="I303" s="3"/>
      <c r="J303" s="3"/>
      <c r="K303" s="2"/>
      <c r="L303" s="2"/>
    </row>
    <row r="304" spans="1:12" x14ac:dyDescent="0.45">
      <c r="A304" s="2"/>
      <c r="B304" s="2"/>
      <c r="C304" s="2"/>
      <c r="D304" s="2"/>
      <c r="E304" s="2"/>
      <c r="F304" s="2"/>
      <c r="G304" s="2"/>
      <c r="H304" s="2"/>
      <c r="I304" s="3"/>
      <c r="J304" s="3"/>
      <c r="K304" s="2"/>
      <c r="L304" s="2"/>
    </row>
    <row r="305" spans="1:12" x14ac:dyDescent="0.45">
      <c r="A305" s="2"/>
      <c r="B305" s="2"/>
      <c r="C305" s="2"/>
      <c r="D305" s="2"/>
      <c r="E305" s="2"/>
      <c r="F305" s="2"/>
      <c r="G305" s="2"/>
      <c r="H305" s="2"/>
      <c r="I305" s="3"/>
      <c r="J305" s="3"/>
      <c r="K305" s="2"/>
      <c r="L305" s="2"/>
    </row>
    <row r="306" spans="1:12" x14ac:dyDescent="0.45">
      <c r="A306" s="2"/>
      <c r="B306" s="2"/>
      <c r="C306" s="2"/>
      <c r="D306" s="2"/>
      <c r="E306" s="2"/>
      <c r="F306" s="2"/>
      <c r="G306" s="2"/>
      <c r="H306" s="2"/>
      <c r="I306" s="3"/>
      <c r="J306" s="3"/>
      <c r="K306" s="2"/>
      <c r="L306" s="2"/>
    </row>
    <row r="307" spans="1:12" x14ac:dyDescent="0.45">
      <c r="A307" s="2"/>
      <c r="B307" s="2"/>
      <c r="C307" s="2"/>
      <c r="D307" s="2"/>
      <c r="E307" s="2"/>
      <c r="F307" s="2"/>
      <c r="G307" s="2"/>
      <c r="H307" s="2"/>
      <c r="I307" s="3"/>
      <c r="J307" s="3"/>
      <c r="K307" s="2"/>
      <c r="L307" s="2"/>
    </row>
    <row r="308" spans="1:12" x14ac:dyDescent="0.45">
      <c r="A308" s="2"/>
      <c r="B308" s="2"/>
      <c r="C308" s="2"/>
      <c r="D308" s="2"/>
      <c r="E308" s="2"/>
      <c r="F308" s="2"/>
      <c r="G308" s="2"/>
      <c r="H308" s="2"/>
      <c r="I308" s="3"/>
      <c r="J308" s="3"/>
      <c r="K308" s="2"/>
      <c r="L308" s="2"/>
    </row>
    <row r="309" spans="1:12" x14ac:dyDescent="0.45">
      <c r="A309" s="2"/>
      <c r="B309" s="2"/>
      <c r="C309" s="2"/>
      <c r="D309" s="2"/>
      <c r="E309" s="2"/>
      <c r="F309" s="2"/>
      <c r="G309" s="2"/>
      <c r="H309" s="2"/>
      <c r="I309" s="3"/>
      <c r="J309" s="3"/>
      <c r="K309" s="2"/>
      <c r="L309" s="2"/>
    </row>
    <row r="310" spans="1:12" x14ac:dyDescent="0.45">
      <c r="A310" s="2"/>
      <c r="B310" s="2"/>
      <c r="C310" s="2"/>
      <c r="D310" s="2"/>
      <c r="E310" s="2"/>
      <c r="F310" s="2"/>
      <c r="G310" s="2"/>
      <c r="H310" s="2"/>
      <c r="I310" s="3"/>
      <c r="J310" s="3"/>
      <c r="K310" s="2"/>
      <c r="L310" s="2"/>
    </row>
    <row r="311" spans="1:12" x14ac:dyDescent="0.45">
      <c r="A311" s="2"/>
      <c r="B311" s="2"/>
      <c r="C311" s="2"/>
      <c r="D311" s="2"/>
      <c r="E311" s="2"/>
      <c r="F311" s="2"/>
      <c r="G311" s="2"/>
      <c r="H311" s="2"/>
      <c r="I311" s="3"/>
      <c r="J311" s="3"/>
      <c r="K311" s="2"/>
      <c r="L311" s="2"/>
    </row>
    <row r="312" spans="1:12" x14ac:dyDescent="0.45">
      <c r="A312" s="2"/>
      <c r="B312" s="2"/>
      <c r="C312" s="2"/>
      <c r="D312" s="2"/>
      <c r="E312" s="2"/>
      <c r="F312" s="2"/>
      <c r="G312" s="2"/>
      <c r="H312" s="2"/>
      <c r="I312" s="3"/>
      <c r="J312" s="3"/>
      <c r="K312" s="2"/>
      <c r="L312" s="2"/>
    </row>
    <row r="313" spans="1:12" x14ac:dyDescent="0.45">
      <c r="A313" s="2"/>
      <c r="B313" s="2"/>
      <c r="C313" s="2"/>
      <c r="D313" s="2"/>
      <c r="E313" s="2"/>
      <c r="F313" s="2"/>
      <c r="G313" s="2"/>
      <c r="H313" s="2"/>
      <c r="I313" s="3"/>
      <c r="J313" s="3"/>
      <c r="K313" s="2"/>
      <c r="L313" s="2"/>
    </row>
    <row r="314" spans="1:12" x14ac:dyDescent="0.45">
      <c r="A314" s="2"/>
      <c r="B314" s="2"/>
      <c r="C314" s="2"/>
      <c r="D314" s="2"/>
      <c r="E314" s="2"/>
      <c r="F314" s="2"/>
      <c r="G314" s="2"/>
      <c r="H314" s="2"/>
      <c r="I314" s="3"/>
      <c r="J314" s="3"/>
      <c r="K314" s="2"/>
      <c r="L314" s="2"/>
    </row>
    <row r="315" spans="1:12" x14ac:dyDescent="0.45">
      <c r="A315" s="2"/>
      <c r="B315" s="2"/>
      <c r="C315" s="2"/>
      <c r="D315" s="2"/>
      <c r="E315" s="2"/>
      <c r="F315" s="2"/>
      <c r="G315" s="2"/>
      <c r="H315" s="2"/>
      <c r="I315" s="3"/>
      <c r="J315" s="3"/>
      <c r="K315" s="2"/>
      <c r="L315" s="2"/>
    </row>
    <row r="316" spans="1:12" x14ac:dyDescent="0.45">
      <c r="A316" s="2"/>
      <c r="B316" s="2"/>
      <c r="C316" s="2"/>
      <c r="D316" s="2"/>
      <c r="E316" s="2"/>
      <c r="F316" s="2"/>
      <c r="G316" s="2"/>
      <c r="H316" s="2"/>
      <c r="I316" s="3"/>
      <c r="J316" s="3"/>
      <c r="K316" s="2"/>
      <c r="L316" s="2"/>
    </row>
    <row r="317" spans="1:12" x14ac:dyDescent="0.45">
      <c r="A317" s="2"/>
      <c r="B317" s="2"/>
      <c r="C317" s="2"/>
      <c r="D317" s="2"/>
      <c r="E317" s="2"/>
      <c r="F317" s="2"/>
      <c r="G317" s="2"/>
      <c r="H317" s="2"/>
      <c r="I317" s="3"/>
      <c r="J317" s="3"/>
      <c r="K317" s="2"/>
      <c r="L317" s="2"/>
    </row>
    <row r="318" spans="1:12" x14ac:dyDescent="0.45">
      <c r="A318" s="2"/>
      <c r="B318" s="2"/>
      <c r="C318" s="2"/>
      <c r="D318" s="2"/>
      <c r="E318" s="2"/>
      <c r="F318" s="2"/>
      <c r="G318" s="2"/>
      <c r="H318" s="2"/>
      <c r="I318" s="3"/>
      <c r="J318" s="3"/>
      <c r="K318" s="2"/>
      <c r="L318" s="2"/>
    </row>
    <row r="319" spans="1:12" x14ac:dyDescent="0.45">
      <c r="A319" s="2"/>
      <c r="B319" s="2"/>
      <c r="C319" s="2"/>
      <c r="D319" s="2"/>
      <c r="E319" s="2"/>
      <c r="F319" s="2"/>
      <c r="G319" s="2"/>
      <c r="H319" s="2"/>
      <c r="I319" s="3"/>
      <c r="J319" s="3"/>
      <c r="K319" s="2"/>
      <c r="L319" s="2"/>
    </row>
    <row r="320" spans="1:12" x14ac:dyDescent="0.45">
      <c r="A320" s="2"/>
      <c r="B320" s="2"/>
      <c r="C320" s="2"/>
      <c r="D320" s="2"/>
      <c r="E320" s="2"/>
      <c r="F320" s="2"/>
      <c r="G320" s="2"/>
      <c r="H320" s="2"/>
      <c r="I320" s="3"/>
      <c r="J320" s="3"/>
      <c r="K320" s="2"/>
      <c r="L320" s="2"/>
    </row>
    <row r="321" spans="1:12" x14ac:dyDescent="0.45">
      <c r="A321" s="2"/>
      <c r="B321" s="2"/>
      <c r="C321" s="2"/>
      <c r="D321" s="2"/>
      <c r="E321" s="2"/>
      <c r="F321" s="2"/>
      <c r="G321" s="2"/>
      <c r="H321" s="2"/>
      <c r="I321" s="3"/>
      <c r="J321" s="3"/>
      <c r="K321" s="2"/>
      <c r="L321" s="2"/>
    </row>
    <row r="322" spans="1:12" x14ac:dyDescent="0.45">
      <c r="A322" s="2"/>
      <c r="B322" s="2"/>
      <c r="C322" s="2"/>
      <c r="D322" s="2"/>
      <c r="E322" s="2"/>
      <c r="F322" s="2"/>
      <c r="G322" s="2"/>
      <c r="H322" s="2"/>
      <c r="I322" s="3"/>
      <c r="J322" s="3"/>
      <c r="K322" s="2"/>
      <c r="L322" s="2"/>
    </row>
    <row r="323" spans="1:12" x14ac:dyDescent="0.45">
      <c r="A323" s="2"/>
      <c r="B323" s="2"/>
      <c r="C323" s="2"/>
      <c r="D323" s="2"/>
      <c r="E323" s="2"/>
      <c r="F323" s="2"/>
      <c r="G323" s="2"/>
      <c r="H323" s="2"/>
      <c r="I323" s="3"/>
      <c r="J323" s="3"/>
      <c r="K323" s="2"/>
      <c r="L323" s="2"/>
    </row>
    <row r="324" spans="1:12" x14ac:dyDescent="0.45">
      <c r="A324" s="2"/>
      <c r="B324" s="2"/>
      <c r="C324" s="2"/>
      <c r="D324" s="2"/>
      <c r="E324" s="2"/>
      <c r="F324" s="2"/>
      <c r="G324" s="2"/>
      <c r="H324" s="2"/>
      <c r="I324" s="3"/>
      <c r="J324" s="3"/>
      <c r="K324" s="2"/>
      <c r="L324" s="2"/>
    </row>
    <row r="325" spans="1:12" x14ac:dyDescent="0.45">
      <c r="A325" s="2"/>
      <c r="B325" s="2"/>
      <c r="C325" s="2"/>
      <c r="D325" s="2"/>
      <c r="E325" s="2"/>
      <c r="F325" s="2"/>
      <c r="G325" s="2"/>
      <c r="H325" s="2"/>
      <c r="I325" s="3"/>
      <c r="J325" s="3"/>
      <c r="K325" s="2"/>
      <c r="L325" s="2"/>
    </row>
    <row r="326" spans="1:12" x14ac:dyDescent="0.45">
      <c r="A326" s="2"/>
      <c r="B326" s="2"/>
      <c r="C326" s="2"/>
      <c r="D326" s="2"/>
      <c r="E326" s="2"/>
      <c r="F326" s="2"/>
      <c r="G326" s="2"/>
      <c r="H326" s="2"/>
      <c r="I326" s="3"/>
      <c r="J326" s="3"/>
      <c r="K326" s="2"/>
      <c r="L326" s="2"/>
    </row>
    <row r="327" spans="1:12" x14ac:dyDescent="0.45">
      <c r="A327" s="2"/>
      <c r="B327" s="2"/>
      <c r="C327" s="2"/>
      <c r="D327" s="2"/>
      <c r="E327" s="2"/>
      <c r="F327" s="2"/>
      <c r="G327" s="2"/>
      <c r="H327" s="2"/>
      <c r="I327" s="3"/>
      <c r="J327" s="3"/>
      <c r="K327" s="2"/>
      <c r="L327" s="2"/>
    </row>
    <row r="328" spans="1:12" x14ac:dyDescent="0.45">
      <c r="A328" s="2"/>
      <c r="B328" s="2"/>
      <c r="C328" s="2"/>
      <c r="D328" s="2"/>
      <c r="E328" s="2"/>
      <c r="F328" s="2"/>
      <c r="G328" s="2"/>
      <c r="H328" s="2"/>
      <c r="I328" s="3"/>
      <c r="J328" s="3"/>
      <c r="K328" s="2"/>
      <c r="L328" s="2"/>
    </row>
    <row r="329" spans="1:12" x14ac:dyDescent="0.45">
      <c r="A329" s="2"/>
      <c r="B329" s="2"/>
      <c r="C329" s="2"/>
      <c r="D329" s="2"/>
      <c r="E329" s="2"/>
      <c r="F329" s="2"/>
      <c r="G329" s="2"/>
      <c r="H329" s="2"/>
      <c r="I329" s="3"/>
      <c r="J329" s="3"/>
      <c r="K329" s="2"/>
      <c r="L329" s="2"/>
    </row>
    <row r="330" spans="1:12" x14ac:dyDescent="0.45">
      <c r="A330" s="2"/>
      <c r="B330" s="2"/>
      <c r="C330" s="2"/>
      <c r="D330" s="2"/>
      <c r="E330" s="2"/>
      <c r="F330" s="2"/>
      <c r="G330" s="2"/>
      <c r="H330" s="2"/>
      <c r="I330" s="3"/>
      <c r="J330" s="3"/>
      <c r="K330" s="2"/>
      <c r="L330" s="2"/>
    </row>
    <row r="331" spans="1:12" x14ac:dyDescent="0.45">
      <c r="A331" s="2"/>
      <c r="B331" s="2"/>
      <c r="C331" s="2"/>
      <c r="D331" s="2"/>
      <c r="E331" s="2"/>
      <c r="F331" s="2"/>
      <c r="G331" s="2"/>
      <c r="H331" s="2"/>
      <c r="I331" s="3"/>
      <c r="J331" s="3"/>
      <c r="K331" s="2"/>
      <c r="L331" s="2"/>
    </row>
    <row r="332" spans="1:12" x14ac:dyDescent="0.45">
      <c r="A332" s="2"/>
      <c r="B332" s="2"/>
      <c r="C332" s="2"/>
      <c r="D332" s="2"/>
      <c r="E332" s="2"/>
      <c r="F332" s="2"/>
      <c r="G332" s="2"/>
      <c r="H332" s="2"/>
      <c r="I332" s="3"/>
      <c r="J332" s="3"/>
      <c r="K332" s="2"/>
      <c r="L332" s="2"/>
    </row>
    <row r="333" spans="1:12" x14ac:dyDescent="0.45">
      <c r="A333" s="2"/>
      <c r="B333" s="2"/>
      <c r="C333" s="2"/>
      <c r="D333" s="2"/>
      <c r="E333" s="2"/>
      <c r="F333" s="2"/>
      <c r="G333" s="2"/>
      <c r="H333" s="2"/>
      <c r="I333" s="3"/>
      <c r="J333" s="3"/>
      <c r="K333" s="2"/>
      <c r="L333" s="2"/>
    </row>
    <row r="334" spans="1:12" x14ac:dyDescent="0.45">
      <c r="A334" s="2"/>
      <c r="B334" s="2"/>
      <c r="C334" s="2"/>
      <c r="D334" s="2"/>
      <c r="E334" s="2"/>
      <c r="F334" s="2"/>
      <c r="G334" s="2"/>
      <c r="H334" s="2"/>
      <c r="I334" s="3"/>
      <c r="J334" s="3"/>
      <c r="K334" s="2"/>
      <c r="L334" s="2"/>
    </row>
    <row r="335" spans="1:12" x14ac:dyDescent="0.45">
      <c r="A335" s="2"/>
      <c r="B335" s="2"/>
      <c r="C335" s="2"/>
      <c r="D335" s="2"/>
      <c r="E335" s="2"/>
      <c r="F335" s="2"/>
      <c r="G335" s="2"/>
      <c r="H335" s="2"/>
      <c r="I335" s="3"/>
      <c r="J335" s="3"/>
      <c r="K335" s="2"/>
      <c r="L335" s="2"/>
    </row>
    <row r="336" spans="1:12" x14ac:dyDescent="0.45">
      <c r="A336" s="2"/>
      <c r="B336" s="2"/>
      <c r="C336" s="2"/>
      <c r="D336" s="2"/>
      <c r="E336" s="2"/>
      <c r="F336" s="2"/>
      <c r="G336" s="2"/>
      <c r="H336" s="2"/>
      <c r="I336" s="3"/>
      <c r="J336" s="3"/>
      <c r="K336" s="2"/>
      <c r="L336" s="2"/>
    </row>
    <row r="337" spans="1:12" x14ac:dyDescent="0.45">
      <c r="A337" s="2"/>
      <c r="B337" s="2"/>
      <c r="C337" s="2"/>
      <c r="D337" s="2"/>
      <c r="E337" s="2"/>
      <c r="F337" s="2"/>
      <c r="G337" s="2"/>
      <c r="H337" s="2"/>
      <c r="I337" s="3"/>
      <c r="J337" s="3"/>
      <c r="K337" s="2"/>
      <c r="L337" s="2"/>
    </row>
    <row r="338" spans="1:12" x14ac:dyDescent="0.45">
      <c r="A338" s="2"/>
      <c r="B338" s="2"/>
      <c r="C338" s="2"/>
      <c r="D338" s="2"/>
      <c r="E338" s="2"/>
      <c r="F338" s="2"/>
      <c r="G338" s="2"/>
      <c r="H338" s="2"/>
      <c r="I338" s="3"/>
      <c r="J338" s="3"/>
      <c r="K338" s="2"/>
      <c r="L338" s="2"/>
    </row>
    <row r="339" spans="1:12" x14ac:dyDescent="0.45">
      <c r="A339" s="2"/>
      <c r="B339" s="2"/>
      <c r="C339" s="2"/>
      <c r="D339" s="2"/>
      <c r="E339" s="2"/>
      <c r="F339" s="2"/>
      <c r="G339" s="2"/>
      <c r="H339" s="2"/>
      <c r="I339" s="3"/>
      <c r="J339" s="3"/>
      <c r="K339" s="2"/>
      <c r="L339" s="2"/>
    </row>
    <row r="340" spans="1:12" x14ac:dyDescent="0.45">
      <c r="A340" s="2"/>
      <c r="B340" s="2"/>
      <c r="C340" s="2"/>
      <c r="D340" s="2"/>
      <c r="E340" s="2"/>
      <c r="F340" s="2"/>
      <c r="G340" s="2"/>
      <c r="H340" s="2"/>
      <c r="I340" s="3"/>
      <c r="J340" s="3"/>
      <c r="K340" s="2"/>
      <c r="L340" s="2"/>
    </row>
    <row r="341" spans="1:12" x14ac:dyDescent="0.45">
      <c r="A341" s="2"/>
      <c r="B341" s="2"/>
      <c r="C341" s="2"/>
      <c r="D341" s="2"/>
      <c r="E341" s="2"/>
      <c r="F341" s="2"/>
      <c r="G341" s="2"/>
      <c r="H341" s="2"/>
      <c r="I341" s="3"/>
      <c r="J341" s="3"/>
      <c r="K341" s="2"/>
      <c r="L341" s="2"/>
    </row>
    <row r="342" spans="1:12" x14ac:dyDescent="0.45">
      <c r="A342" s="2"/>
      <c r="B342" s="2"/>
      <c r="C342" s="2"/>
      <c r="D342" s="2"/>
      <c r="E342" s="2"/>
      <c r="F342" s="2"/>
      <c r="G342" s="2"/>
      <c r="H342" s="2"/>
      <c r="I342" s="3"/>
      <c r="J342" s="3"/>
      <c r="K342" s="2"/>
      <c r="L342" s="2"/>
    </row>
    <row r="343" spans="1:12" x14ac:dyDescent="0.45">
      <c r="A343" s="2"/>
      <c r="B343" s="2"/>
      <c r="C343" s="2"/>
      <c r="D343" s="2"/>
      <c r="E343" s="2"/>
      <c r="F343" s="2"/>
      <c r="G343" s="2"/>
      <c r="H343" s="2"/>
      <c r="I343" s="3"/>
      <c r="J343" s="3"/>
      <c r="K343" s="2"/>
      <c r="L343" s="2"/>
    </row>
    <row r="344" spans="1:12" x14ac:dyDescent="0.45">
      <c r="A344" s="2"/>
      <c r="B344" s="2"/>
      <c r="C344" s="2"/>
      <c r="D344" s="2"/>
      <c r="E344" s="2"/>
      <c r="F344" s="2"/>
      <c r="G344" s="2"/>
      <c r="H344" s="2"/>
      <c r="I344" s="3"/>
      <c r="J344" s="3"/>
      <c r="K344" s="2"/>
      <c r="L344" s="2"/>
    </row>
    <row r="345" spans="1:12" x14ac:dyDescent="0.45">
      <c r="A345" s="2"/>
      <c r="B345" s="2"/>
      <c r="C345" s="2"/>
      <c r="D345" s="2"/>
      <c r="E345" s="2"/>
      <c r="F345" s="2"/>
      <c r="G345" s="2"/>
      <c r="H345" s="2"/>
      <c r="I345" s="3"/>
      <c r="J345" s="3"/>
      <c r="K345" s="2"/>
      <c r="L345" s="2"/>
    </row>
    <row r="346" spans="1:12" x14ac:dyDescent="0.45">
      <c r="A346" s="2"/>
      <c r="B346" s="2"/>
      <c r="C346" s="2"/>
      <c r="D346" s="2"/>
      <c r="E346" s="2"/>
      <c r="F346" s="2"/>
      <c r="G346" s="2"/>
      <c r="H346" s="2"/>
      <c r="I346" s="3"/>
      <c r="J346" s="3"/>
      <c r="K346" s="2"/>
      <c r="L346" s="2"/>
    </row>
    <row r="347" spans="1:12" x14ac:dyDescent="0.45">
      <c r="A347" s="2"/>
      <c r="B347" s="2"/>
      <c r="C347" s="2"/>
      <c r="D347" s="2"/>
      <c r="E347" s="2"/>
      <c r="F347" s="2"/>
      <c r="G347" s="2"/>
      <c r="H347" s="2"/>
      <c r="I347" s="3"/>
      <c r="J347" s="3"/>
      <c r="K347" s="2"/>
      <c r="L347" s="2"/>
    </row>
    <row r="348" spans="1:12" x14ac:dyDescent="0.45">
      <c r="A348" s="2"/>
      <c r="B348" s="2"/>
      <c r="C348" s="2"/>
      <c r="D348" s="2"/>
      <c r="E348" s="2"/>
      <c r="F348" s="2"/>
      <c r="G348" s="2"/>
      <c r="H348" s="2"/>
      <c r="I348" s="3"/>
      <c r="J348" s="3"/>
      <c r="K348" s="2"/>
      <c r="L348" s="2"/>
    </row>
    <row r="349" spans="1:12" x14ac:dyDescent="0.45">
      <c r="A349" s="2"/>
      <c r="B349" s="2"/>
      <c r="C349" s="2"/>
      <c r="D349" s="2"/>
      <c r="E349" s="2"/>
      <c r="F349" s="2"/>
      <c r="G349" s="2"/>
      <c r="H349" s="2"/>
      <c r="I349" s="3"/>
      <c r="J349" s="3"/>
      <c r="K349" s="2"/>
      <c r="L349" s="2"/>
    </row>
    <row r="350" spans="1:12" x14ac:dyDescent="0.45">
      <c r="A350" s="2"/>
      <c r="B350" s="2"/>
      <c r="C350" s="2"/>
      <c r="D350" s="2"/>
      <c r="E350" s="2"/>
      <c r="F350" s="2"/>
      <c r="G350" s="2"/>
      <c r="H350" s="2"/>
      <c r="I350" s="3"/>
      <c r="J350" s="3"/>
      <c r="K350" s="2"/>
      <c r="L350" s="2"/>
    </row>
    <row r="351" spans="1:12" x14ac:dyDescent="0.45">
      <c r="A351" s="2"/>
      <c r="B351" s="2"/>
      <c r="C351" s="2"/>
      <c r="D351" s="2"/>
      <c r="E351" s="2"/>
      <c r="F351" s="2"/>
      <c r="G351" s="2"/>
      <c r="H351" s="2"/>
      <c r="I351" s="3"/>
      <c r="J351" s="3"/>
      <c r="K351" s="2"/>
      <c r="L351" s="2"/>
    </row>
    <row r="352" spans="1:12" x14ac:dyDescent="0.45">
      <c r="A352" s="2"/>
      <c r="B352" s="2"/>
      <c r="C352" s="2"/>
      <c r="D352" s="2"/>
      <c r="E352" s="2"/>
      <c r="F352" s="2"/>
      <c r="G352" s="2"/>
      <c r="H352" s="2"/>
      <c r="I352" s="3"/>
      <c r="J352" s="3"/>
      <c r="K352" s="2"/>
      <c r="L352" s="2"/>
    </row>
    <row r="353" spans="1:12" x14ac:dyDescent="0.45">
      <c r="A353" s="2"/>
      <c r="B353" s="2"/>
      <c r="C353" s="2"/>
      <c r="D353" s="2"/>
      <c r="E353" s="2"/>
      <c r="F353" s="2"/>
      <c r="G353" s="2"/>
      <c r="H353" s="2"/>
      <c r="I353" s="3"/>
      <c r="J353" s="3"/>
      <c r="K353" s="2"/>
      <c r="L353" s="2"/>
    </row>
    <row r="354" spans="1:12" x14ac:dyDescent="0.45">
      <c r="A354" s="2"/>
      <c r="B354" s="2"/>
      <c r="C354" s="2"/>
      <c r="D354" s="2"/>
      <c r="E354" s="2"/>
      <c r="F354" s="2"/>
      <c r="G354" s="2"/>
      <c r="H354" s="2"/>
      <c r="I354" s="3"/>
      <c r="J354" s="3"/>
      <c r="K354" s="2"/>
      <c r="L354" s="2"/>
    </row>
    <row r="355" spans="1:12" x14ac:dyDescent="0.45">
      <c r="A355" s="2"/>
      <c r="B355" s="2"/>
      <c r="C355" s="2"/>
      <c r="D355" s="2"/>
      <c r="E355" s="2"/>
      <c r="F355" s="2"/>
      <c r="G355" s="2"/>
      <c r="H355" s="2"/>
      <c r="I355" s="3"/>
      <c r="J355" s="3"/>
      <c r="K355" s="2"/>
      <c r="L355" s="2"/>
    </row>
    <row r="356" spans="1:12" x14ac:dyDescent="0.45">
      <c r="A356" s="2"/>
      <c r="B356" s="2"/>
      <c r="C356" s="2"/>
      <c r="D356" s="2"/>
      <c r="E356" s="2"/>
      <c r="F356" s="2"/>
      <c r="G356" s="2"/>
      <c r="H356" s="2"/>
      <c r="I356" s="3"/>
      <c r="J356" s="3"/>
      <c r="K356" s="2"/>
      <c r="L356" s="2"/>
    </row>
    <row r="357" spans="1:12" x14ac:dyDescent="0.45">
      <c r="A357" s="2"/>
      <c r="B357" s="2"/>
      <c r="C357" s="2"/>
      <c r="D357" s="2"/>
      <c r="E357" s="2"/>
      <c r="F357" s="2"/>
      <c r="G357" s="2"/>
      <c r="H357" s="2"/>
      <c r="I357" s="3"/>
      <c r="J357" s="3"/>
      <c r="K357" s="2"/>
      <c r="L357" s="2"/>
    </row>
    <row r="358" spans="1:12" x14ac:dyDescent="0.45">
      <c r="A358" s="2"/>
      <c r="B358" s="2"/>
      <c r="C358" s="2"/>
      <c r="D358" s="2"/>
      <c r="E358" s="2"/>
      <c r="F358" s="2"/>
      <c r="G358" s="2"/>
      <c r="H358" s="2"/>
      <c r="I358" s="3"/>
      <c r="J358" s="3"/>
      <c r="K358" s="2"/>
      <c r="L358" s="2"/>
    </row>
    <row r="359" spans="1:12" x14ac:dyDescent="0.45">
      <c r="A359" s="2"/>
      <c r="B359" s="2"/>
      <c r="C359" s="2"/>
      <c r="D359" s="2"/>
      <c r="E359" s="2"/>
      <c r="F359" s="2"/>
      <c r="G359" s="2"/>
      <c r="H359" s="2"/>
      <c r="I359" s="3"/>
      <c r="J359" s="3"/>
      <c r="K359" s="2"/>
      <c r="L359" s="2"/>
    </row>
    <row r="360" spans="1:12" x14ac:dyDescent="0.45">
      <c r="A360" s="2"/>
      <c r="B360" s="2"/>
      <c r="C360" s="2"/>
      <c r="D360" s="2"/>
      <c r="E360" s="2"/>
      <c r="F360" s="2"/>
      <c r="G360" s="2"/>
      <c r="H360" s="2"/>
      <c r="I360" s="3"/>
      <c r="J360" s="3"/>
      <c r="K360" s="2"/>
      <c r="L360" s="2"/>
    </row>
    <row r="361" spans="1:12" x14ac:dyDescent="0.45">
      <c r="A361" s="2"/>
      <c r="B361" s="2"/>
      <c r="C361" s="2"/>
      <c r="D361" s="2"/>
      <c r="E361" s="2"/>
      <c r="F361" s="2"/>
      <c r="G361" s="2"/>
      <c r="H361" s="2"/>
      <c r="I361" s="3"/>
      <c r="J361" s="3"/>
      <c r="K361" s="2"/>
      <c r="L361" s="2"/>
    </row>
    <row r="362" spans="1:12" x14ac:dyDescent="0.45">
      <c r="A362" s="2"/>
      <c r="B362" s="2"/>
      <c r="C362" s="2"/>
      <c r="D362" s="2"/>
      <c r="E362" s="2"/>
      <c r="F362" s="2"/>
      <c r="G362" s="2"/>
      <c r="H362" s="2"/>
      <c r="I362" s="3"/>
      <c r="J362" s="3"/>
      <c r="K362" s="2"/>
      <c r="L362" s="2"/>
    </row>
    <row r="363" spans="1:12" x14ac:dyDescent="0.45">
      <c r="A363" s="2"/>
      <c r="B363" s="2"/>
      <c r="C363" s="2"/>
      <c r="D363" s="2"/>
      <c r="E363" s="2"/>
      <c r="F363" s="2"/>
      <c r="G363" s="2"/>
      <c r="H363" s="2"/>
      <c r="I363" s="3"/>
      <c r="J363" s="3"/>
      <c r="K363" s="2"/>
      <c r="L363" s="2"/>
    </row>
    <row r="364" spans="1:12" x14ac:dyDescent="0.45">
      <c r="A364" s="2"/>
      <c r="B364" s="2"/>
      <c r="C364" s="2"/>
      <c r="D364" s="2"/>
      <c r="E364" s="2"/>
      <c r="F364" s="2"/>
      <c r="G364" s="2"/>
      <c r="H364" s="2"/>
      <c r="I364" s="3"/>
      <c r="J364" s="3"/>
      <c r="K364" s="2"/>
      <c r="L364" s="2"/>
    </row>
    <row r="365" spans="1:12" x14ac:dyDescent="0.45">
      <c r="A365" s="2"/>
      <c r="B365" s="2"/>
      <c r="C365" s="2"/>
      <c r="D365" s="2"/>
      <c r="E365" s="2"/>
      <c r="F365" s="2"/>
      <c r="G365" s="2"/>
      <c r="H365" s="2"/>
      <c r="I365" s="3"/>
      <c r="J365" s="3"/>
      <c r="K365" s="2"/>
      <c r="L365" s="2"/>
    </row>
    <row r="366" spans="1:12" x14ac:dyDescent="0.45">
      <c r="A366" s="2"/>
      <c r="B366" s="2"/>
      <c r="C366" s="2"/>
      <c r="D366" s="2"/>
      <c r="E366" s="2"/>
      <c r="F366" s="2"/>
      <c r="G366" s="2"/>
      <c r="H366" s="2"/>
      <c r="I366" s="3"/>
      <c r="J366" s="3"/>
      <c r="K366" s="2"/>
      <c r="L366" s="2"/>
    </row>
    <row r="367" spans="1:12" x14ac:dyDescent="0.45">
      <c r="A367" s="2"/>
      <c r="B367" s="2"/>
      <c r="C367" s="2"/>
      <c r="D367" s="2"/>
      <c r="E367" s="2"/>
      <c r="F367" s="2"/>
      <c r="G367" s="2"/>
      <c r="H367" s="2"/>
      <c r="I367" s="3"/>
      <c r="J367" s="3"/>
      <c r="K367" s="2"/>
      <c r="L367" s="2"/>
    </row>
    <row r="368" spans="1:12" x14ac:dyDescent="0.45">
      <c r="A368" s="2"/>
      <c r="B368" s="2"/>
      <c r="C368" s="2"/>
      <c r="D368" s="2"/>
      <c r="E368" s="2"/>
      <c r="F368" s="2"/>
      <c r="G368" s="2"/>
      <c r="H368" s="2"/>
      <c r="I368" s="3"/>
      <c r="J368" s="3"/>
      <c r="K368" s="2"/>
      <c r="L368" s="2"/>
    </row>
    <row r="369" spans="1:12" x14ac:dyDescent="0.45">
      <c r="A369" s="2"/>
      <c r="B369" s="2"/>
      <c r="C369" s="2"/>
      <c r="D369" s="2"/>
      <c r="E369" s="2"/>
      <c r="F369" s="2"/>
      <c r="G369" s="2"/>
      <c r="H369" s="2"/>
      <c r="I369" s="3"/>
      <c r="J369" s="3"/>
      <c r="K369" s="2"/>
      <c r="L369" s="2"/>
    </row>
    <row r="370" spans="1:12" x14ac:dyDescent="0.45">
      <c r="A370" s="2"/>
      <c r="B370" s="2"/>
      <c r="C370" s="2"/>
      <c r="D370" s="2"/>
      <c r="E370" s="2"/>
      <c r="F370" s="2"/>
      <c r="G370" s="2"/>
      <c r="H370" s="2"/>
      <c r="I370" s="3"/>
      <c r="J370" s="3"/>
      <c r="K370" s="2"/>
      <c r="L370" s="2"/>
    </row>
    <row r="371" spans="1:12" x14ac:dyDescent="0.45">
      <c r="A371" s="2"/>
      <c r="B371" s="2"/>
      <c r="C371" s="2"/>
      <c r="D371" s="2"/>
      <c r="E371" s="2"/>
      <c r="F371" s="2"/>
      <c r="G371" s="2"/>
      <c r="H371" s="2"/>
      <c r="I371" s="3"/>
      <c r="J371" s="3"/>
      <c r="K371" s="2"/>
      <c r="L371" s="2"/>
    </row>
    <row r="372" spans="1:12" x14ac:dyDescent="0.45">
      <c r="A372" s="2"/>
      <c r="B372" s="2"/>
      <c r="C372" s="2"/>
      <c r="D372" s="2"/>
      <c r="E372" s="2"/>
      <c r="F372" s="2"/>
      <c r="G372" s="2"/>
      <c r="H372" s="2"/>
      <c r="I372" s="3"/>
      <c r="J372" s="3"/>
      <c r="K372" s="2"/>
      <c r="L372" s="2"/>
    </row>
    <row r="373" spans="1:12" x14ac:dyDescent="0.45">
      <c r="A373" s="2"/>
      <c r="B373" s="2"/>
      <c r="C373" s="2"/>
      <c r="D373" s="2"/>
      <c r="E373" s="2"/>
      <c r="F373" s="2"/>
      <c r="G373" s="2"/>
      <c r="H373" s="2"/>
      <c r="I373" s="3"/>
      <c r="J373" s="3"/>
      <c r="K373" s="2"/>
      <c r="L373" s="2"/>
    </row>
    <row r="374" spans="1:12" x14ac:dyDescent="0.45">
      <c r="A374" s="2"/>
      <c r="B374" s="2"/>
      <c r="C374" s="2"/>
      <c r="D374" s="2"/>
      <c r="E374" s="2"/>
      <c r="F374" s="2"/>
      <c r="G374" s="2"/>
      <c r="H374" s="2"/>
      <c r="I374" s="3"/>
      <c r="J374" s="3"/>
      <c r="K374" s="2"/>
      <c r="L374" s="2"/>
    </row>
    <row r="375" spans="1:12" x14ac:dyDescent="0.45">
      <c r="A375" s="2"/>
      <c r="B375" s="2"/>
      <c r="C375" s="2"/>
      <c r="D375" s="2"/>
      <c r="E375" s="2"/>
      <c r="F375" s="2"/>
      <c r="G375" s="2"/>
      <c r="H375" s="2"/>
      <c r="I375" s="3"/>
      <c r="J375" s="3"/>
      <c r="K375" s="2"/>
      <c r="L375" s="2"/>
    </row>
    <row r="376" spans="1:12" x14ac:dyDescent="0.45">
      <c r="A376" s="2"/>
      <c r="B376" s="2"/>
      <c r="C376" s="2"/>
      <c r="D376" s="2"/>
      <c r="E376" s="2"/>
      <c r="F376" s="2"/>
      <c r="G376" s="2"/>
      <c r="H376" s="2"/>
      <c r="I376" s="3"/>
      <c r="J376" s="3"/>
      <c r="K376" s="2"/>
      <c r="L376" s="2"/>
    </row>
    <row r="377" spans="1:12" x14ac:dyDescent="0.45">
      <c r="A377" s="2"/>
      <c r="B377" s="2"/>
      <c r="C377" s="2"/>
      <c r="D377" s="2"/>
      <c r="E377" s="2"/>
      <c r="F377" s="2"/>
      <c r="G377" s="2"/>
      <c r="H377" s="2"/>
      <c r="I377" s="3"/>
      <c r="J377" s="3"/>
      <c r="K377" s="2"/>
      <c r="L377" s="2"/>
    </row>
    <row r="378" spans="1:12" x14ac:dyDescent="0.45">
      <c r="A378" s="2"/>
      <c r="B378" s="2"/>
      <c r="C378" s="2"/>
      <c r="D378" s="2"/>
      <c r="E378" s="2"/>
      <c r="F378" s="2"/>
      <c r="G378" s="2"/>
      <c r="H378" s="2"/>
      <c r="I378" s="3"/>
      <c r="J378" s="3"/>
      <c r="K378" s="2"/>
      <c r="L378" s="2"/>
    </row>
    <row r="379" spans="1:12" x14ac:dyDescent="0.45">
      <c r="A379" s="2"/>
      <c r="B379" s="2"/>
      <c r="C379" s="2"/>
      <c r="D379" s="2"/>
      <c r="E379" s="2"/>
      <c r="F379" s="2"/>
      <c r="G379" s="2"/>
      <c r="H379" s="2"/>
      <c r="I379" s="3"/>
      <c r="J379" s="3"/>
      <c r="K379" s="2"/>
      <c r="L379" s="2"/>
    </row>
    <row r="380" spans="1:12" x14ac:dyDescent="0.45">
      <c r="A380" s="2"/>
      <c r="B380" s="2"/>
      <c r="C380" s="2"/>
      <c r="D380" s="2"/>
      <c r="E380" s="2"/>
      <c r="F380" s="2"/>
      <c r="G380" s="2"/>
      <c r="H380" s="2"/>
      <c r="I380" s="3"/>
      <c r="J380" s="3"/>
      <c r="K380" s="2"/>
      <c r="L380" s="2"/>
    </row>
    <row r="381" spans="1:12" x14ac:dyDescent="0.45">
      <c r="A381" s="2"/>
      <c r="B381" s="2"/>
      <c r="C381" s="2"/>
      <c r="D381" s="2"/>
      <c r="E381" s="2"/>
      <c r="F381" s="2"/>
      <c r="G381" s="2"/>
      <c r="H381" s="2"/>
      <c r="I381" s="3"/>
      <c r="J381" s="3"/>
      <c r="K381" s="2"/>
      <c r="L381" s="2"/>
    </row>
    <row r="382" spans="1:12" x14ac:dyDescent="0.45">
      <c r="A382" s="2"/>
      <c r="B382" s="2"/>
      <c r="C382" s="2"/>
      <c r="D382" s="2"/>
      <c r="E382" s="2"/>
      <c r="F382" s="2"/>
      <c r="G382" s="2"/>
      <c r="H382" s="2"/>
      <c r="I382" s="3"/>
      <c r="J382" s="3"/>
      <c r="K382" s="2"/>
      <c r="L382" s="2"/>
    </row>
    <row r="383" spans="1:12" x14ac:dyDescent="0.45">
      <c r="A383" s="2"/>
      <c r="B383" s="2"/>
      <c r="C383" s="2"/>
      <c r="D383" s="2"/>
      <c r="E383" s="2"/>
      <c r="F383" s="2"/>
      <c r="G383" s="2"/>
      <c r="H383" s="2"/>
      <c r="I383" s="3"/>
      <c r="J383" s="3"/>
      <c r="K383" s="2"/>
      <c r="L383" s="2"/>
    </row>
    <row r="384" spans="1:12" x14ac:dyDescent="0.45">
      <c r="A384" s="2"/>
      <c r="B384" s="2"/>
      <c r="C384" s="2"/>
      <c r="D384" s="2"/>
      <c r="E384" s="2"/>
      <c r="F384" s="2"/>
      <c r="G384" s="2"/>
      <c r="H384" s="2"/>
      <c r="I384" s="3"/>
      <c r="J384" s="3"/>
      <c r="K384" s="2"/>
      <c r="L384" s="2"/>
    </row>
    <row r="385" spans="1:12" x14ac:dyDescent="0.45">
      <c r="A385" s="2"/>
      <c r="B385" s="2"/>
      <c r="C385" s="2"/>
      <c r="D385" s="2"/>
      <c r="E385" s="2"/>
      <c r="F385" s="2"/>
      <c r="G385" s="2"/>
      <c r="H385" s="2"/>
      <c r="I385" s="3"/>
      <c r="J385" s="3"/>
      <c r="K385" s="2"/>
      <c r="L385" s="2"/>
    </row>
    <row r="386" spans="1:12" x14ac:dyDescent="0.45">
      <c r="A386" s="2"/>
      <c r="B386" s="2"/>
      <c r="C386" s="2"/>
      <c r="D386" s="2"/>
      <c r="E386" s="2"/>
      <c r="F386" s="2"/>
      <c r="G386" s="2"/>
      <c r="H386" s="2"/>
      <c r="I386" s="3"/>
      <c r="J386" s="3"/>
      <c r="K386" s="2"/>
      <c r="L386" s="2"/>
    </row>
    <row r="387" spans="1:12" x14ac:dyDescent="0.45">
      <c r="A387" s="2"/>
      <c r="B387" s="2"/>
      <c r="C387" s="2"/>
      <c r="D387" s="2"/>
      <c r="E387" s="2"/>
      <c r="F387" s="2"/>
      <c r="G387" s="2"/>
      <c r="H387" s="2"/>
      <c r="I387" s="3"/>
      <c r="J387" s="3"/>
      <c r="K387" s="2"/>
      <c r="L387" s="2"/>
    </row>
    <row r="388" spans="1:12" x14ac:dyDescent="0.45">
      <c r="A388" s="2"/>
      <c r="B388" s="2"/>
      <c r="C388" s="2"/>
      <c r="D388" s="2"/>
      <c r="E388" s="2"/>
      <c r="F388" s="2"/>
      <c r="G388" s="2"/>
      <c r="H388" s="2"/>
      <c r="I388" s="3"/>
      <c r="J388" s="3"/>
      <c r="K388" s="2"/>
      <c r="L388" s="2"/>
    </row>
    <row r="389" spans="1:12" x14ac:dyDescent="0.45">
      <c r="A389" s="2"/>
      <c r="B389" s="2"/>
      <c r="C389" s="2"/>
      <c r="D389" s="2"/>
      <c r="E389" s="2"/>
      <c r="F389" s="2"/>
      <c r="G389" s="2"/>
      <c r="H389" s="2"/>
      <c r="I389" s="3"/>
      <c r="J389" s="3"/>
      <c r="K389" s="2"/>
      <c r="L389" s="2"/>
    </row>
    <row r="390" spans="1:12" x14ac:dyDescent="0.45">
      <c r="A390" s="2"/>
      <c r="B390" s="2"/>
      <c r="C390" s="2"/>
      <c r="D390" s="2"/>
      <c r="E390" s="2"/>
      <c r="F390" s="2"/>
      <c r="G390" s="2"/>
      <c r="H390" s="2"/>
      <c r="I390" s="3"/>
      <c r="J390" s="3"/>
      <c r="K390" s="2"/>
      <c r="L390" s="2"/>
    </row>
    <row r="391" spans="1:12" x14ac:dyDescent="0.45">
      <c r="A391" s="2"/>
      <c r="B391" s="2"/>
      <c r="C391" s="2"/>
      <c r="D391" s="2"/>
      <c r="E391" s="2"/>
      <c r="F391" s="2"/>
      <c r="G391" s="2"/>
      <c r="H391" s="2"/>
      <c r="I391" s="3"/>
      <c r="J391" s="3"/>
      <c r="K391" s="2"/>
      <c r="L391" s="2"/>
    </row>
    <row r="392" spans="1:12" x14ac:dyDescent="0.45">
      <c r="A392" s="2"/>
      <c r="B392" s="2"/>
      <c r="C392" s="2"/>
      <c r="D392" s="2"/>
      <c r="E392" s="2"/>
      <c r="F392" s="2"/>
      <c r="G392" s="2"/>
      <c r="H392" s="2"/>
      <c r="I392" s="3"/>
      <c r="J392" s="3"/>
      <c r="K392" s="2"/>
      <c r="L392" s="2"/>
    </row>
    <row r="393" spans="1:12" x14ac:dyDescent="0.45">
      <c r="A393" s="2"/>
      <c r="B393" s="2"/>
      <c r="C393" s="2"/>
      <c r="D393" s="2"/>
      <c r="E393" s="2"/>
      <c r="F393" s="2"/>
      <c r="G393" s="2"/>
      <c r="H393" s="2"/>
      <c r="I393" s="3"/>
      <c r="J393" s="3"/>
      <c r="K393" s="2"/>
      <c r="L393" s="2"/>
    </row>
    <row r="394" spans="1:12" x14ac:dyDescent="0.45">
      <c r="A394" s="2"/>
      <c r="B394" s="2"/>
      <c r="C394" s="2"/>
      <c r="D394" s="2"/>
      <c r="E394" s="2"/>
      <c r="F394" s="2"/>
      <c r="G394" s="2"/>
      <c r="H394" s="2"/>
      <c r="I394" s="3"/>
      <c r="J394" s="3"/>
      <c r="K394" s="2"/>
      <c r="L394" s="2"/>
    </row>
    <row r="395" spans="1:12" x14ac:dyDescent="0.45">
      <c r="A395" s="2"/>
      <c r="B395" s="2"/>
      <c r="C395" s="2"/>
      <c r="D395" s="2"/>
      <c r="E395" s="2"/>
      <c r="F395" s="2"/>
      <c r="G395" s="2"/>
      <c r="H395" s="2"/>
      <c r="I395" s="3"/>
      <c r="J395" s="3"/>
      <c r="K395" s="2"/>
      <c r="L395" s="2"/>
    </row>
    <row r="396" spans="1:12" x14ac:dyDescent="0.45">
      <c r="A396" s="2"/>
      <c r="B396" s="2"/>
      <c r="C396" s="2"/>
      <c r="D396" s="2"/>
      <c r="E396" s="2"/>
      <c r="F396" s="2"/>
      <c r="G396" s="2"/>
      <c r="H396" s="2"/>
      <c r="I396" s="3"/>
      <c r="J396" s="3"/>
      <c r="K396" s="2"/>
      <c r="L396" s="2"/>
    </row>
    <row r="397" spans="1:12" x14ac:dyDescent="0.45">
      <c r="A397" s="2"/>
      <c r="B397" s="2"/>
      <c r="C397" s="2"/>
      <c r="D397" s="2"/>
      <c r="E397" s="2"/>
      <c r="F397" s="2"/>
      <c r="G397" s="2"/>
      <c r="H397" s="2"/>
      <c r="I397" s="3"/>
      <c r="J397" s="3"/>
      <c r="K397" s="2"/>
      <c r="L397" s="2"/>
    </row>
    <row r="398" spans="1:12" x14ac:dyDescent="0.45">
      <c r="A398" s="2"/>
      <c r="B398" s="2"/>
      <c r="C398" s="2"/>
      <c r="D398" s="2"/>
      <c r="E398" s="2"/>
      <c r="F398" s="2"/>
      <c r="G398" s="2"/>
      <c r="H398" s="2"/>
      <c r="I398" s="3"/>
      <c r="J398" s="3"/>
      <c r="K398" s="2"/>
      <c r="L398" s="2"/>
    </row>
    <row r="399" spans="1:12" x14ac:dyDescent="0.45">
      <c r="A399" s="2"/>
      <c r="B399" s="2"/>
      <c r="C399" s="2"/>
      <c r="D399" s="2"/>
      <c r="E399" s="2"/>
      <c r="F399" s="2"/>
      <c r="G399" s="2"/>
      <c r="H399" s="2"/>
      <c r="I399" s="3"/>
      <c r="J399" s="3"/>
      <c r="K399" s="2"/>
      <c r="L399" s="2"/>
    </row>
    <row r="400" spans="1:12" x14ac:dyDescent="0.45">
      <c r="A400" s="2"/>
      <c r="B400" s="2"/>
      <c r="C400" s="2"/>
      <c r="D400" s="2"/>
      <c r="E400" s="2"/>
      <c r="F400" s="2"/>
      <c r="G400" s="2"/>
      <c r="H400" s="2"/>
      <c r="I400" s="3"/>
      <c r="J400" s="3"/>
      <c r="K400" s="2"/>
      <c r="L400" s="2"/>
    </row>
    <row r="401" spans="1:12" x14ac:dyDescent="0.45">
      <c r="A401" s="2"/>
      <c r="B401" s="2"/>
      <c r="C401" s="2"/>
      <c r="D401" s="2"/>
      <c r="E401" s="2"/>
      <c r="F401" s="2"/>
      <c r="G401" s="2"/>
      <c r="H401" s="2"/>
      <c r="I401" s="3"/>
      <c r="J401" s="3"/>
      <c r="K401" s="2"/>
      <c r="L401" s="2"/>
    </row>
    <row r="402" spans="1:12" x14ac:dyDescent="0.45">
      <c r="A402" s="2"/>
      <c r="B402" s="2"/>
      <c r="C402" s="2"/>
      <c r="D402" s="2"/>
      <c r="E402" s="2"/>
      <c r="F402" s="2"/>
      <c r="G402" s="2"/>
      <c r="H402" s="2"/>
      <c r="I402" s="3"/>
      <c r="J402" s="3"/>
      <c r="K402" s="2"/>
      <c r="L402" s="2"/>
    </row>
    <row r="403" spans="1:12" x14ac:dyDescent="0.45">
      <c r="A403" s="2"/>
      <c r="B403" s="2"/>
      <c r="C403" s="2"/>
      <c r="D403" s="2"/>
      <c r="E403" s="2"/>
      <c r="F403" s="2"/>
      <c r="G403" s="2"/>
      <c r="H403" s="2"/>
      <c r="I403" s="3"/>
      <c r="J403" s="3"/>
      <c r="K403" s="2"/>
      <c r="L403" s="2"/>
    </row>
    <row r="404" spans="1:12" x14ac:dyDescent="0.45">
      <c r="A404" s="2"/>
      <c r="B404" s="2"/>
      <c r="C404" s="2"/>
      <c r="D404" s="2"/>
      <c r="E404" s="2"/>
      <c r="F404" s="2"/>
      <c r="G404" s="2"/>
      <c r="H404" s="2"/>
      <c r="I404" s="3"/>
      <c r="J404" s="3"/>
      <c r="K404" s="2"/>
      <c r="L404" s="2"/>
    </row>
    <row r="405" spans="1:12" x14ac:dyDescent="0.45">
      <c r="A405" s="2"/>
      <c r="B405" s="2"/>
      <c r="C405" s="2"/>
      <c r="D405" s="2"/>
      <c r="E405" s="2"/>
      <c r="F405" s="2"/>
      <c r="G405" s="2"/>
      <c r="H405" s="2"/>
      <c r="I405" s="3"/>
      <c r="J405" s="3"/>
      <c r="K405" s="2"/>
      <c r="L405" s="2"/>
    </row>
    <row r="406" spans="1:12" x14ac:dyDescent="0.45">
      <c r="A406" s="2"/>
      <c r="B406" s="2"/>
      <c r="C406" s="2"/>
      <c r="D406" s="2"/>
      <c r="E406" s="2"/>
      <c r="F406" s="2"/>
      <c r="G406" s="2"/>
      <c r="H406" s="2"/>
      <c r="I406" s="3"/>
      <c r="J406" s="3"/>
      <c r="K406" s="2"/>
      <c r="L406" s="2"/>
    </row>
    <row r="407" spans="1:12" x14ac:dyDescent="0.45">
      <c r="A407" s="2"/>
      <c r="B407" s="2"/>
      <c r="C407" s="2"/>
      <c r="D407" s="2"/>
      <c r="E407" s="2"/>
      <c r="F407" s="2"/>
      <c r="G407" s="2"/>
      <c r="H407" s="2"/>
      <c r="I407" s="3"/>
      <c r="J407" s="3"/>
      <c r="K407" s="2"/>
      <c r="L407" s="2"/>
    </row>
    <row r="408" spans="1:12" x14ac:dyDescent="0.45">
      <c r="A408" s="2"/>
      <c r="B408" s="2"/>
      <c r="C408" s="2"/>
      <c r="D408" s="2"/>
      <c r="E408" s="2"/>
      <c r="F408" s="2"/>
      <c r="G408" s="2"/>
      <c r="H408" s="2"/>
      <c r="I408" s="3"/>
      <c r="J408" s="3"/>
      <c r="K408" s="2"/>
      <c r="L408" s="2"/>
    </row>
    <row r="409" spans="1:12" x14ac:dyDescent="0.45">
      <c r="A409" s="2"/>
      <c r="B409" s="2"/>
      <c r="C409" s="2"/>
      <c r="D409" s="2"/>
      <c r="E409" s="2"/>
      <c r="F409" s="2"/>
      <c r="G409" s="2"/>
      <c r="H409" s="2"/>
      <c r="I409" s="3"/>
      <c r="J409" s="3"/>
      <c r="K409" s="2"/>
      <c r="L409" s="2"/>
    </row>
    <row r="410" spans="1:12" x14ac:dyDescent="0.45">
      <c r="A410" s="2"/>
      <c r="B410" s="2"/>
      <c r="C410" s="2"/>
      <c r="D410" s="2"/>
      <c r="E410" s="2"/>
      <c r="F410" s="2"/>
      <c r="G410" s="2"/>
      <c r="H410" s="2"/>
      <c r="I410" s="3"/>
      <c r="J410" s="3"/>
      <c r="K410" s="2"/>
      <c r="L410" s="2"/>
    </row>
    <row r="411" spans="1:12" x14ac:dyDescent="0.45">
      <c r="A411" s="2"/>
      <c r="B411" s="2"/>
      <c r="C411" s="2"/>
      <c r="D411" s="2"/>
      <c r="E411" s="2"/>
      <c r="F411" s="2"/>
      <c r="G411" s="2"/>
      <c r="H411" s="2"/>
      <c r="I411" s="3"/>
      <c r="J411" s="3"/>
      <c r="K411" s="2"/>
      <c r="L411" s="2"/>
    </row>
    <row r="412" spans="1:12" x14ac:dyDescent="0.45">
      <c r="A412" s="2"/>
      <c r="B412" s="2"/>
      <c r="C412" s="2"/>
      <c r="D412" s="2"/>
      <c r="E412" s="2"/>
      <c r="F412" s="2"/>
      <c r="G412" s="2"/>
      <c r="H412" s="2"/>
      <c r="I412" s="3"/>
      <c r="J412" s="3"/>
      <c r="K412" s="2"/>
      <c r="L412" s="2"/>
    </row>
    <row r="413" spans="1:12" x14ac:dyDescent="0.45">
      <c r="A413" s="2"/>
      <c r="B413" s="2"/>
      <c r="C413" s="2"/>
      <c r="D413" s="2"/>
      <c r="E413" s="2"/>
      <c r="F413" s="2"/>
      <c r="G413" s="2"/>
      <c r="H413" s="2"/>
      <c r="I413" s="3"/>
      <c r="J413" s="3"/>
      <c r="K413" s="2"/>
      <c r="L413" s="2"/>
    </row>
    <row r="414" spans="1:12" x14ac:dyDescent="0.45">
      <c r="A414" s="2"/>
      <c r="B414" s="2"/>
      <c r="C414" s="2"/>
      <c r="D414" s="2"/>
      <c r="E414" s="2"/>
      <c r="F414" s="2"/>
      <c r="G414" s="2"/>
      <c r="H414" s="2"/>
      <c r="I414" s="3"/>
      <c r="J414" s="3"/>
      <c r="K414" s="2"/>
      <c r="L414" s="2"/>
    </row>
    <row r="415" spans="1:12" x14ac:dyDescent="0.45">
      <c r="A415" s="2"/>
      <c r="B415" s="2"/>
      <c r="C415" s="2"/>
      <c r="D415" s="2"/>
      <c r="E415" s="2"/>
      <c r="F415" s="2"/>
      <c r="G415" s="2"/>
      <c r="H415" s="2"/>
      <c r="I415" s="3"/>
      <c r="J415" s="3"/>
      <c r="K415" s="2"/>
      <c r="L415" s="2"/>
    </row>
    <row r="416" spans="1:12" x14ac:dyDescent="0.45">
      <c r="A416" s="2"/>
      <c r="B416" s="2"/>
      <c r="C416" s="2"/>
      <c r="D416" s="2"/>
      <c r="E416" s="2"/>
      <c r="F416" s="2"/>
      <c r="G416" s="2"/>
      <c r="H416" s="2"/>
      <c r="I416" s="3"/>
      <c r="J416" s="3"/>
      <c r="K416" s="2"/>
      <c r="L416" s="2"/>
    </row>
    <row r="417" spans="1:12" x14ac:dyDescent="0.45">
      <c r="A417" s="2"/>
      <c r="B417" s="2"/>
      <c r="C417" s="2"/>
      <c r="D417" s="2"/>
      <c r="E417" s="2"/>
      <c r="F417" s="2"/>
      <c r="G417" s="2"/>
      <c r="H417" s="2"/>
      <c r="I417" s="3"/>
      <c r="J417" s="3"/>
      <c r="K417" s="2"/>
      <c r="L417" s="2"/>
    </row>
    <row r="418" spans="1:12" x14ac:dyDescent="0.45">
      <c r="A418" s="2"/>
      <c r="B418" s="2"/>
      <c r="C418" s="2"/>
      <c r="D418" s="2"/>
      <c r="E418" s="2"/>
      <c r="F418" s="2"/>
      <c r="G418" s="2"/>
      <c r="H418" s="2"/>
      <c r="I418" s="3"/>
      <c r="J418" s="3"/>
      <c r="K418" s="2"/>
      <c r="L418" s="2"/>
    </row>
    <row r="419" spans="1:12" x14ac:dyDescent="0.45">
      <c r="A419" s="2"/>
      <c r="B419" s="2"/>
      <c r="C419" s="2"/>
      <c r="D419" s="2"/>
      <c r="E419" s="2"/>
      <c r="F419" s="2"/>
      <c r="G419" s="2"/>
      <c r="H419" s="2"/>
      <c r="I419" s="3"/>
      <c r="J419" s="3"/>
      <c r="K419" s="2"/>
      <c r="L419" s="2"/>
    </row>
    <row r="420" spans="1:12" x14ac:dyDescent="0.45">
      <c r="A420" s="2"/>
      <c r="B420" s="2"/>
      <c r="C420" s="2"/>
      <c r="D420" s="2"/>
      <c r="E420" s="2"/>
      <c r="F420" s="2"/>
      <c r="G420" s="2"/>
      <c r="H420" s="2"/>
      <c r="I420" s="3"/>
      <c r="J420" s="3"/>
      <c r="K420" s="2"/>
      <c r="L420" s="2"/>
    </row>
    <row r="421" spans="1:12" x14ac:dyDescent="0.45">
      <c r="A421" s="2"/>
      <c r="B421" s="2"/>
      <c r="C421" s="2"/>
      <c r="D421" s="2"/>
      <c r="E421" s="2"/>
      <c r="F421" s="2"/>
      <c r="G421" s="2"/>
      <c r="H421" s="2"/>
      <c r="I421" s="3"/>
      <c r="J421" s="3"/>
      <c r="K421" s="2"/>
      <c r="L421" s="2"/>
    </row>
    <row r="422" spans="1:12" x14ac:dyDescent="0.45">
      <c r="A422" s="2"/>
      <c r="B422" s="2"/>
      <c r="C422" s="2"/>
      <c r="D422" s="2"/>
      <c r="E422" s="2"/>
      <c r="F422" s="2"/>
      <c r="G422" s="2"/>
      <c r="H422" s="2"/>
      <c r="I422" s="3"/>
      <c r="J422" s="3"/>
      <c r="K422" s="2"/>
      <c r="L422" s="2"/>
    </row>
    <row r="423" spans="1:12" x14ac:dyDescent="0.45">
      <c r="A423" s="2"/>
      <c r="B423" s="2"/>
      <c r="C423" s="2"/>
      <c r="D423" s="2"/>
      <c r="E423" s="2"/>
      <c r="F423" s="2"/>
      <c r="G423" s="2"/>
      <c r="H423" s="2"/>
      <c r="I423" s="3"/>
      <c r="J423" s="3"/>
      <c r="K423" s="2"/>
      <c r="L423" s="2"/>
    </row>
    <row r="424" spans="1:12" x14ac:dyDescent="0.45">
      <c r="A424" s="2"/>
      <c r="B424" s="2"/>
      <c r="C424" s="2"/>
      <c r="D424" s="2"/>
      <c r="E424" s="2"/>
      <c r="F424" s="2"/>
      <c r="G424" s="2"/>
      <c r="H424" s="2"/>
      <c r="I424" s="3"/>
      <c r="J424" s="3"/>
      <c r="K424" s="2"/>
      <c r="L424" s="2"/>
    </row>
    <row r="425" spans="1:12" x14ac:dyDescent="0.45">
      <c r="A425" s="2"/>
      <c r="B425" s="2"/>
      <c r="C425" s="2"/>
      <c r="D425" s="2"/>
      <c r="E425" s="2"/>
      <c r="F425" s="2"/>
      <c r="G425" s="2"/>
      <c r="H425" s="2"/>
      <c r="I425" s="3"/>
      <c r="J425" s="3"/>
      <c r="K425" s="2"/>
      <c r="L425" s="2"/>
    </row>
    <row r="426" spans="1:12" x14ac:dyDescent="0.45">
      <c r="A426" s="2"/>
      <c r="B426" s="2"/>
      <c r="C426" s="2"/>
      <c r="D426" s="2"/>
      <c r="E426" s="2"/>
      <c r="F426" s="2"/>
      <c r="G426" s="2"/>
      <c r="H426" s="2"/>
      <c r="I426" s="3"/>
      <c r="J426" s="3"/>
      <c r="K426" s="2"/>
      <c r="L426" s="2"/>
    </row>
    <row r="427" spans="1:12" x14ac:dyDescent="0.45">
      <c r="A427" s="2"/>
      <c r="B427" s="2"/>
      <c r="C427" s="2"/>
      <c r="D427" s="2"/>
      <c r="E427" s="2"/>
      <c r="F427" s="2"/>
      <c r="G427" s="2"/>
      <c r="H427" s="2"/>
      <c r="I427" s="3"/>
      <c r="J427" s="3"/>
      <c r="K427" s="2"/>
      <c r="L427" s="2"/>
    </row>
    <row r="428" spans="1:12" x14ac:dyDescent="0.45">
      <c r="A428" s="2"/>
      <c r="B428" s="2"/>
      <c r="C428" s="2"/>
      <c r="D428" s="2"/>
      <c r="E428" s="2"/>
      <c r="F428" s="2"/>
      <c r="G428" s="2"/>
      <c r="H428" s="2"/>
      <c r="I428" s="3"/>
      <c r="J428" s="3"/>
      <c r="K428" s="2"/>
      <c r="L428" s="2"/>
    </row>
    <row r="429" spans="1:12" x14ac:dyDescent="0.45">
      <c r="A429" s="2"/>
      <c r="B429" s="2"/>
      <c r="C429" s="2"/>
      <c r="D429" s="2"/>
      <c r="E429" s="2"/>
      <c r="F429" s="2"/>
      <c r="G429" s="2"/>
      <c r="H429" s="2"/>
      <c r="I429" s="3"/>
      <c r="J429" s="3"/>
      <c r="K429" s="2"/>
      <c r="L429" s="2"/>
    </row>
    <row r="430" spans="1:12" x14ac:dyDescent="0.45">
      <c r="A430" s="2"/>
      <c r="B430" s="2"/>
      <c r="C430" s="2"/>
      <c r="D430" s="2"/>
      <c r="E430" s="2"/>
      <c r="F430" s="2"/>
      <c r="G430" s="2"/>
      <c r="H430" s="2"/>
      <c r="I430" s="3"/>
      <c r="J430" s="3"/>
      <c r="K430" s="2"/>
      <c r="L430" s="2"/>
    </row>
    <row r="431" spans="1:12" x14ac:dyDescent="0.45">
      <c r="A431" s="2"/>
      <c r="B431" s="2"/>
      <c r="C431" s="2"/>
      <c r="D431" s="2"/>
      <c r="E431" s="2"/>
      <c r="F431" s="2"/>
      <c r="G431" s="2"/>
      <c r="H431" s="2"/>
      <c r="I431" s="3"/>
      <c r="J431" s="3"/>
      <c r="K431" s="2"/>
      <c r="L431" s="2"/>
    </row>
    <row r="432" spans="1:12" x14ac:dyDescent="0.45">
      <c r="A432" s="2"/>
      <c r="B432" s="2"/>
      <c r="C432" s="2"/>
      <c r="D432" s="2"/>
      <c r="E432" s="2"/>
      <c r="F432" s="2"/>
      <c r="G432" s="2"/>
      <c r="H432" s="2"/>
      <c r="I432" s="3"/>
      <c r="J432" s="3"/>
      <c r="K432" s="2"/>
      <c r="L432" s="2"/>
    </row>
    <row r="433" spans="1:12" x14ac:dyDescent="0.45">
      <c r="A433" s="2"/>
      <c r="B433" s="2"/>
      <c r="C433" s="2"/>
      <c r="D433" s="2"/>
      <c r="E433" s="2"/>
      <c r="F433" s="2"/>
      <c r="G433" s="2"/>
      <c r="H433" s="2"/>
      <c r="I433" s="3"/>
      <c r="J433" s="3"/>
      <c r="K433" s="2"/>
      <c r="L433" s="2"/>
    </row>
    <row r="434" spans="1:12" x14ac:dyDescent="0.45">
      <c r="A434" s="2"/>
      <c r="B434" s="2"/>
      <c r="C434" s="2"/>
      <c r="D434" s="2"/>
      <c r="E434" s="2"/>
      <c r="F434" s="2"/>
      <c r="G434" s="2"/>
      <c r="H434" s="2"/>
      <c r="I434" s="3"/>
      <c r="J434" s="3"/>
      <c r="K434" s="2"/>
      <c r="L434" s="2"/>
    </row>
    <row r="435" spans="1:12" x14ac:dyDescent="0.45">
      <c r="A435" s="2"/>
      <c r="B435" s="2"/>
      <c r="C435" s="2"/>
      <c r="D435" s="2"/>
      <c r="E435" s="2"/>
      <c r="F435" s="2"/>
      <c r="G435" s="2"/>
      <c r="H435" s="2"/>
      <c r="I435" s="3"/>
      <c r="J435" s="3"/>
      <c r="K435" s="2"/>
      <c r="L435" s="2"/>
    </row>
    <row r="436" spans="1:12" x14ac:dyDescent="0.45">
      <c r="A436" s="2"/>
      <c r="B436" s="2"/>
      <c r="C436" s="2"/>
      <c r="D436" s="2"/>
      <c r="E436" s="2"/>
      <c r="F436" s="2"/>
      <c r="G436" s="2"/>
      <c r="H436" s="2"/>
      <c r="I436" s="3"/>
      <c r="J436" s="3"/>
      <c r="K436" s="2"/>
      <c r="L436" s="2"/>
    </row>
    <row r="437" spans="1:12" x14ac:dyDescent="0.45">
      <c r="A437" s="2"/>
      <c r="B437" s="2"/>
      <c r="C437" s="2"/>
      <c r="D437" s="2"/>
      <c r="E437" s="2"/>
      <c r="F437" s="2"/>
      <c r="G437" s="2"/>
      <c r="H437" s="2"/>
      <c r="I437" s="3"/>
      <c r="J437" s="3"/>
      <c r="K437" s="2"/>
      <c r="L437" s="2"/>
    </row>
    <row r="438" spans="1:12" x14ac:dyDescent="0.45">
      <c r="A438" s="2"/>
      <c r="B438" s="2"/>
      <c r="C438" s="2"/>
      <c r="D438" s="2"/>
      <c r="E438" s="2"/>
      <c r="F438" s="2"/>
      <c r="G438" s="2"/>
      <c r="H438" s="2"/>
      <c r="I438" s="3"/>
      <c r="J438" s="3"/>
      <c r="K438" s="2"/>
      <c r="L438" s="2"/>
    </row>
    <row r="439" spans="1:12" x14ac:dyDescent="0.45">
      <c r="A439" s="2"/>
      <c r="B439" s="2"/>
      <c r="C439" s="2"/>
      <c r="D439" s="2"/>
      <c r="E439" s="2"/>
      <c r="F439" s="2"/>
      <c r="G439" s="2"/>
      <c r="H439" s="2"/>
      <c r="I439" s="3"/>
      <c r="J439" s="3"/>
      <c r="K439" s="2"/>
      <c r="L439" s="2"/>
    </row>
    <row r="440" spans="1:12" x14ac:dyDescent="0.45">
      <c r="A440" s="2"/>
      <c r="B440" s="2"/>
      <c r="C440" s="2"/>
      <c r="D440" s="2"/>
      <c r="E440" s="2"/>
      <c r="F440" s="2"/>
      <c r="G440" s="2"/>
      <c r="H440" s="2"/>
      <c r="I440" s="3"/>
      <c r="J440" s="3"/>
      <c r="K440" s="2"/>
      <c r="L440" s="2"/>
    </row>
    <row r="441" spans="1:12" x14ac:dyDescent="0.45">
      <c r="A441" s="2"/>
      <c r="B441" s="2"/>
      <c r="C441" s="2"/>
      <c r="D441" s="2"/>
      <c r="E441" s="2"/>
      <c r="F441" s="2"/>
      <c r="G441" s="2"/>
      <c r="H441" s="2"/>
      <c r="I441" s="3"/>
      <c r="J441" s="3"/>
      <c r="K441" s="2"/>
      <c r="L441" s="2"/>
    </row>
    <row r="442" spans="1:12" x14ac:dyDescent="0.45">
      <c r="A442" s="2"/>
      <c r="B442" s="2"/>
      <c r="C442" s="2"/>
      <c r="D442" s="2"/>
      <c r="E442" s="2"/>
      <c r="F442" s="2"/>
      <c r="G442" s="2"/>
      <c r="H442" s="2"/>
      <c r="I442" s="3"/>
      <c r="J442" s="3"/>
      <c r="K442" s="2"/>
      <c r="L442" s="2"/>
    </row>
    <row r="443" spans="1:12" x14ac:dyDescent="0.45">
      <c r="A443" s="2"/>
      <c r="B443" s="2"/>
      <c r="C443" s="2"/>
      <c r="D443" s="2"/>
      <c r="E443" s="2"/>
      <c r="F443" s="2"/>
      <c r="G443" s="2"/>
      <c r="H443" s="2"/>
      <c r="I443" s="3"/>
      <c r="J443" s="3"/>
      <c r="K443" s="2"/>
      <c r="L443" s="2"/>
    </row>
    <row r="444" spans="1:12" x14ac:dyDescent="0.45">
      <c r="A444" s="2"/>
      <c r="B444" s="2"/>
      <c r="C444" s="2"/>
      <c r="D444" s="2"/>
      <c r="E444" s="2"/>
      <c r="F444" s="2"/>
      <c r="G444" s="2"/>
      <c r="H444" s="2"/>
      <c r="I444" s="3"/>
      <c r="J444" s="3"/>
      <c r="K444" s="2"/>
      <c r="L444" s="2"/>
    </row>
    <row r="445" spans="1:12" x14ac:dyDescent="0.45">
      <c r="A445" s="2"/>
      <c r="B445" s="2"/>
      <c r="C445" s="2"/>
      <c r="D445" s="2"/>
      <c r="E445" s="2"/>
      <c r="F445" s="2"/>
      <c r="G445" s="2"/>
      <c r="H445" s="2"/>
      <c r="I445" s="3"/>
      <c r="J445" s="3"/>
      <c r="K445" s="2"/>
      <c r="L445" s="2"/>
    </row>
    <row r="446" spans="1:12" x14ac:dyDescent="0.45">
      <c r="A446" s="2"/>
      <c r="B446" s="2"/>
      <c r="C446" s="2"/>
      <c r="D446" s="2"/>
      <c r="E446" s="2"/>
      <c r="F446" s="2"/>
      <c r="G446" s="2"/>
      <c r="H446" s="2"/>
      <c r="I446" s="3"/>
      <c r="J446" s="3"/>
      <c r="K446" s="2"/>
      <c r="L446" s="2"/>
    </row>
    <row r="447" spans="1:12" x14ac:dyDescent="0.45">
      <c r="A447" s="2"/>
      <c r="B447" s="2"/>
      <c r="C447" s="2"/>
      <c r="D447" s="2"/>
      <c r="E447" s="2"/>
      <c r="F447" s="2"/>
      <c r="G447" s="2"/>
      <c r="H447" s="2"/>
      <c r="I447" s="3"/>
      <c r="J447" s="3"/>
      <c r="K447" s="2"/>
      <c r="L447" s="2"/>
    </row>
    <row r="448" spans="1:12" x14ac:dyDescent="0.45">
      <c r="A448" s="2"/>
      <c r="B448" s="2"/>
      <c r="C448" s="2"/>
      <c r="D448" s="2"/>
      <c r="E448" s="2"/>
      <c r="F448" s="2"/>
      <c r="G448" s="2"/>
      <c r="H448" s="2"/>
      <c r="I448" s="3"/>
      <c r="J448" s="3"/>
      <c r="K448" s="2"/>
      <c r="L448" s="2"/>
    </row>
    <row r="449" spans="1:12" x14ac:dyDescent="0.45">
      <c r="A449" s="2"/>
      <c r="B449" s="2"/>
      <c r="C449" s="2"/>
      <c r="D449" s="2"/>
      <c r="E449" s="2"/>
      <c r="F449" s="2"/>
      <c r="G449" s="2"/>
      <c r="H449" s="2"/>
      <c r="I449" s="3"/>
      <c r="J449" s="3"/>
      <c r="K449" s="2"/>
      <c r="L449" s="2"/>
    </row>
    <row r="450" spans="1:12" x14ac:dyDescent="0.45">
      <c r="A450" s="2"/>
      <c r="B450" s="2"/>
      <c r="C450" s="2"/>
      <c r="D450" s="2"/>
      <c r="E450" s="2"/>
      <c r="F450" s="2"/>
      <c r="G450" s="2"/>
      <c r="H450" s="2"/>
      <c r="I450" s="3"/>
      <c r="J450" s="3"/>
      <c r="K450" s="2"/>
      <c r="L450" s="2"/>
    </row>
    <row r="451" spans="1:12" x14ac:dyDescent="0.45">
      <c r="A451" s="2"/>
      <c r="B451" s="2"/>
      <c r="C451" s="2"/>
      <c r="D451" s="2"/>
      <c r="E451" s="2"/>
      <c r="F451" s="2"/>
      <c r="G451" s="2"/>
      <c r="H451" s="2"/>
      <c r="I451" s="3"/>
      <c r="J451" s="3"/>
      <c r="K451" s="2"/>
      <c r="L451" s="2"/>
    </row>
    <row r="452" spans="1:12" x14ac:dyDescent="0.45">
      <c r="A452" s="2"/>
      <c r="B452" s="2"/>
      <c r="C452" s="2"/>
      <c r="D452" s="2"/>
      <c r="E452" s="2"/>
      <c r="F452" s="2"/>
      <c r="G452" s="2"/>
      <c r="H452" s="2"/>
      <c r="I452" s="3"/>
      <c r="J452" s="3"/>
      <c r="K452" s="2"/>
      <c r="L452" s="2"/>
    </row>
    <row r="453" spans="1:12" x14ac:dyDescent="0.45">
      <c r="A453" s="2"/>
      <c r="B453" s="2"/>
      <c r="C453" s="2"/>
      <c r="D453" s="2"/>
      <c r="E453" s="2"/>
      <c r="F453" s="2"/>
      <c r="G453" s="2"/>
      <c r="H453" s="2"/>
      <c r="I453" s="3"/>
      <c r="J453" s="3"/>
      <c r="K453" s="2"/>
      <c r="L453" s="2"/>
    </row>
    <row r="454" spans="1:12" x14ac:dyDescent="0.45">
      <c r="A454" s="2"/>
      <c r="B454" s="2"/>
      <c r="C454" s="2"/>
      <c r="D454" s="2"/>
      <c r="E454" s="2"/>
      <c r="F454" s="2"/>
      <c r="G454" s="2"/>
      <c r="H454" s="2"/>
      <c r="I454" s="3"/>
      <c r="J454" s="3"/>
      <c r="K454" s="2"/>
      <c r="L454" s="2"/>
    </row>
    <row r="455" spans="1:12" x14ac:dyDescent="0.45">
      <c r="A455" s="2"/>
      <c r="B455" s="2"/>
      <c r="C455" s="2"/>
      <c r="D455" s="2"/>
      <c r="E455" s="2"/>
      <c r="F455" s="2"/>
      <c r="G455" s="2"/>
      <c r="H455" s="2"/>
      <c r="I455" s="3"/>
      <c r="J455" s="3"/>
      <c r="K455" s="2"/>
      <c r="L455" s="2"/>
    </row>
    <row r="456" spans="1:12" x14ac:dyDescent="0.45">
      <c r="A456" s="2"/>
      <c r="B456" s="2"/>
      <c r="C456" s="2"/>
      <c r="D456" s="2"/>
      <c r="E456" s="2"/>
      <c r="F456" s="2"/>
      <c r="G456" s="2"/>
      <c r="H456" s="2"/>
      <c r="I456" s="3"/>
      <c r="J456" s="3"/>
      <c r="K456" s="2"/>
      <c r="L456" s="2"/>
    </row>
    <row r="457" spans="1:12" x14ac:dyDescent="0.45">
      <c r="A457" s="2"/>
      <c r="B457" s="2"/>
      <c r="C457" s="2"/>
      <c r="D457" s="2"/>
      <c r="E457" s="2"/>
      <c r="F457" s="2"/>
      <c r="G457" s="2"/>
      <c r="H457" s="2"/>
      <c r="I457" s="3"/>
      <c r="J457" s="3"/>
      <c r="K457" s="2"/>
      <c r="L457" s="2"/>
    </row>
    <row r="458" spans="1:12" x14ac:dyDescent="0.45">
      <c r="A458" s="2"/>
      <c r="B458" s="2"/>
      <c r="C458" s="2"/>
      <c r="D458" s="2"/>
      <c r="E458" s="2"/>
      <c r="F458" s="2"/>
      <c r="G458" s="2"/>
      <c r="H458" s="2"/>
      <c r="I458" s="3"/>
      <c r="J458" s="3"/>
      <c r="K458" s="2"/>
      <c r="L458" s="2"/>
    </row>
    <row r="459" spans="1:12" x14ac:dyDescent="0.45">
      <c r="A459" s="2"/>
      <c r="B459" s="2"/>
      <c r="C459" s="2"/>
      <c r="D459" s="2"/>
      <c r="E459" s="2"/>
      <c r="F459" s="2"/>
      <c r="G459" s="2"/>
      <c r="H459" s="2"/>
      <c r="I459" s="3"/>
      <c r="J459" s="3"/>
      <c r="K459" s="2"/>
      <c r="L459" s="2"/>
    </row>
    <row r="460" spans="1:12" x14ac:dyDescent="0.45">
      <c r="A460" s="2"/>
      <c r="B460" s="2"/>
      <c r="C460" s="2"/>
      <c r="D460" s="2"/>
      <c r="E460" s="2"/>
      <c r="F460" s="2"/>
      <c r="G460" s="2"/>
      <c r="H460" s="2"/>
      <c r="I460" s="3"/>
      <c r="J460" s="3"/>
      <c r="K460" s="2"/>
      <c r="L460" s="2"/>
    </row>
    <row r="461" spans="1:12" x14ac:dyDescent="0.45">
      <c r="A461" s="2"/>
      <c r="B461" s="2"/>
      <c r="C461" s="2"/>
      <c r="D461" s="2"/>
      <c r="E461" s="2"/>
      <c r="F461" s="2"/>
      <c r="G461" s="2"/>
      <c r="H461" s="2"/>
      <c r="I461" s="3"/>
      <c r="J461" s="3"/>
      <c r="K461" s="2"/>
      <c r="L461" s="2"/>
    </row>
    <row r="462" spans="1:12" x14ac:dyDescent="0.45">
      <c r="A462" s="2"/>
      <c r="B462" s="2"/>
      <c r="C462" s="2"/>
      <c r="D462" s="2"/>
      <c r="E462" s="2"/>
      <c r="F462" s="2"/>
      <c r="G462" s="2"/>
      <c r="H462" s="2"/>
      <c r="I462" s="3"/>
      <c r="J462" s="3"/>
      <c r="K462" s="2"/>
      <c r="L462" s="2"/>
    </row>
    <row r="463" spans="1:12" x14ac:dyDescent="0.45">
      <c r="A463" s="2"/>
      <c r="B463" s="2"/>
      <c r="C463" s="2"/>
      <c r="D463" s="2"/>
      <c r="E463" s="2"/>
      <c r="F463" s="2"/>
      <c r="G463" s="2"/>
      <c r="H463" s="2"/>
      <c r="I463" s="3"/>
      <c r="J463" s="3"/>
      <c r="K463" s="2"/>
      <c r="L463" s="2"/>
    </row>
    <row r="464" spans="1:12" x14ac:dyDescent="0.45">
      <c r="A464" s="2"/>
      <c r="B464" s="2"/>
      <c r="C464" s="2"/>
      <c r="D464" s="2"/>
      <c r="E464" s="2"/>
      <c r="F464" s="2"/>
      <c r="G464" s="2"/>
      <c r="H464" s="2"/>
      <c r="I464" s="3"/>
      <c r="J464" s="3"/>
      <c r="K464" s="2"/>
      <c r="L464" s="2"/>
    </row>
    <row r="465" spans="1:12" x14ac:dyDescent="0.45">
      <c r="A465" s="2"/>
      <c r="B465" s="2"/>
      <c r="C465" s="2"/>
      <c r="D465" s="2"/>
      <c r="E465" s="2"/>
      <c r="F465" s="2"/>
      <c r="G465" s="2"/>
      <c r="H465" s="2"/>
      <c r="I465" s="3"/>
      <c r="J465" s="3"/>
      <c r="K465" s="2"/>
      <c r="L465" s="2"/>
    </row>
    <row r="466" spans="1:12" x14ac:dyDescent="0.45">
      <c r="A466" s="2"/>
      <c r="B466" s="2"/>
      <c r="C466" s="2"/>
      <c r="D466" s="2"/>
      <c r="E466" s="2"/>
      <c r="F466" s="2"/>
      <c r="G466" s="2"/>
      <c r="H466" s="2"/>
      <c r="I466" s="3"/>
      <c r="J466" s="3"/>
      <c r="K466" s="2"/>
      <c r="L466" s="2"/>
    </row>
    <row r="467" spans="1:12" x14ac:dyDescent="0.45">
      <c r="A467" s="2"/>
      <c r="B467" s="2"/>
      <c r="C467" s="2"/>
      <c r="D467" s="2"/>
      <c r="E467" s="2"/>
      <c r="F467" s="2"/>
      <c r="G467" s="2"/>
      <c r="H467" s="2"/>
      <c r="I467" s="3"/>
      <c r="J467" s="3"/>
      <c r="K467" s="2"/>
      <c r="L467" s="2"/>
    </row>
    <row r="468" spans="1:12" x14ac:dyDescent="0.45">
      <c r="A468" s="2"/>
      <c r="B468" s="2"/>
      <c r="C468" s="2"/>
      <c r="D468" s="2"/>
      <c r="E468" s="2"/>
      <c r="F468" s="2"/>
      <c r="G468" s="2"/>
      <c r="H468" s="2"/>
      <c r="I468" s="3"/>
      <c r="J468" s="3"/>
      <c r="K468" s="2"/>
      <c r="L468" s="2"/>
    </row>
    <row r="469" spans="1:12" x14ac:dyDescent="0.45">
      <c r="A469" s="2"/>
      <c r="B469" s="2"/>
      <c r="C469" s="2"/>
      <c r="D469" s="2"/>
      <c r="E469" s="2"/>
      <c r="F469" s="2"/>
      <c r="G469" s="2"/>
      <c r="H469" s="2"/>
      <c r="I469" s="3"/>
      <c r="J469" s="3"/>
      <c r="K469" s="2"/>
      <c r="L469" s="2"/>
    </row>
    <row r="470" spans="1:12" x14ac:dyDescent="0.45">
      <c r="A470" s="2"/>
      <c r="B470" s="2"/>
      <c r="C470" s="2"/>
      <c r="D470" s="2"/>
      <c r="E470" s="2"/>
      <c r="F470" s="2"/>
      <c r="G470" s="2"/>
      <c r="H470" s="2"/>
      <c r="I470" s="3"/>
      <c r="J470" s="3"/>
      <c r="K470" s="2"/>
      <c r="L470" s="2"/>
    </row>
    <row r="471" spans="1:12" x14ac:dyDescent="0.45">
      <c r="A471" s="2"/>
      <c r="B471" s="2"/>
      <c r="C471" s="2"/>
      <c r="D471" s="2"/>
      <c r="E471" s="2"/>
      <c r="F471" s="2"/>
      <c r="G471" s="2"/>
      <c r="H471" s="2"/>
      <c r="I471" s="3"/>
      <c r="J471" s="3"/>
      <c r="K471" s="2"/>
      <c r="L471" s="2"/>
    </row>
    <row r="472" spans="1:12" x14ac:dyDescent="0.45">
      <c r="A472" s="2"/>
      <c r="B472" s="2"/>
      <c r="C472" s="2"/>
      <c r="D472" s="2"/>
      <c r="E472" s="2"/>
      <c r="F472" s="2"/>
      <c r="G472" s="2"/>
      <c r="H472" s="2"/>
      <c r="I472" s="3"/>
      <c r="J472" s="3"/>
      <c r="K472" s="2"/>
      <c r="L472" s="2"/>
    </row>
    <row r="473" spans="1:12" x14ac:dyDescent="0.45">
      <c r="A473" s="2"/>
      <c r="B473" s="2"/>
      <c r="C473" s="2"/>
      <c r="D473" s="2"/>
      <c r="E473" s="2"/>
      <c r="F473" s="2"/>
      <c r="G473" s="2"/>
      <c r="H473" s="2"/>
      <c r="I473" s="3"/>
      <c r="J473" s="3"/>
      <c r="K473" s="2"/>
      <c r="L473" s="2"/>
    </row>
    <row r="474" spans="1:12" x14ac:dyDescent="0.45">
      <c r="A474" s="2"/>
      <c r="B474" s="2"/>
      <c r="C474" s="2"/>
      <c r="D474" s="2"/>
      <c r="E474" s="2"/>
      <c r="F474" s="2"/>
      <c r="G474" s="2"/>
      <c r="H474" s="2"/>
      <c r="I474" s="3"/>
      <c r="J474" s="3"/>
      <c r="K474" s="2"/>
      <c r="L474" s="2"/>
    </row>
    <row r="475" spans="1:12" x14ac:dyDescent="0.45">
      <c r="A475" s="2"/>
      <c r="B475" s="2"/>
      <c r="C475" s="2"/>
      <c r="D475" s="2"/>
      <c r="E475" s="2"/>
      <c r="F475" s="2"/>
      <c r="G475" s="2"/>
      <c r="H475" s="2"/>
      <c r="I475" s="3"/>
      <c r="J475" s="3"/>
      <c r="K475" s="2"/>
      <c r="L475" s="2"/>
    </row>
    <row r="476" spans="1:12" x14ac:dyDescent="0.45">
      <c r="A476" s="2"/>
      <c r="B476" s="2"/>
      <c r="C476" s="2"/>
      <c r="D476" s="2"/>
      <c r="E476" s="2"/>
      <c r="F476" s="2"/>
      <c r="G476" s="2"/>
      <c r="H476" s="2"/>
      <c r="I476" s="3"/>
      <c r="J476" s="3"/>
      <c r="K476" s="2"/>
      <c r="L476" s="2"/>
    </row>
    <row r="477" spans="1:12" x14ac:dyDescent="0.45">
      <c r="A477" s="2"/>
      <c r="B477" s="2"/>
      <c r="C477" s="2"/>
      <c r="D477" s="2"/>
      <c r="E477" s="2"/>
      <c r="F477" s="2"/>
      <c r="G477" s="2"/>
      <c r="H477" s="2"/>
      <c r="I477" s="3"/>
      <c r="J477" s="3"/>
      <c r="K477" s="2"/>
      <c r="L477" s="2"/>
    </row>
    <row r="478" spans="1:12" x14ac:dyDescent="0.45">
      <c r="A478" s="2"/>
      <c r="B478" s="2"/>
      <c r="C478" s="2"/>
      <c r="D478" s="2"/>
      <c r="E478" s="2"/>
      <c r="F478" s="2"/>
      <c r="G478" s="2"/>
      <c r="H478" s="2"/>
      <c r="I478" s="3"/>
      <c r="J478" s="3"/>
      <c r="K478" s="2"/>
      <c r="L478" s="2"/>
    </row>
    <row r="479" spans="1:12" x14ac:dyDescent="0.45">
      <c r="A479" s="2"/>
      <c r="B479" s="2"/>
      <c r="C479" s="2"/>
      <c r="D479" s="2"/>
      <c r="E479" s="2"/>
      <c r="F479" s="2"/>
      <c r="G479" s="2"/>
      <c r="H479" s="2"/>
      <c r="I479" s="3"/>
      <c r="J479" s="3"/>
      <c r="K479" s="2"/>
      <c r="L479" s="2"/>
    </row>
    <row r="480" spans="1:12" x14ac:dyDescent="0.45">
      <c r="A480" s="2"/>
      <c r="B480" s="2"/>
      <c r="C480" s="2"/>
      <c r="D480" s="2"/>
      <c r="E480" s="2"/>
      <c r="F480" s="2"/>
      <c r="G480" s="2"/>
      <c r="H480" s="2"/>
      <c r="I480" s="3"/>
      <c r="J480" s="3"/>
      <c r="K480" s="2"/>
      <c r="L480" s="2"/>
    </row>
    <row r="481" spans="1:12" x14ac:dyDescent="0.45">
      <c r="A481" s="2"/>
      <c r="B481" s="2"/>
      <c r="C481" s="2"/>
      <c r="D481" s="2"/>
      <c r="E481" s="2"/>
      <c r="F481" s="2"/>
      <c r="G481" s="2"/>
      <c r="H481" s="2"/>
      <c r="I481" s="3"/>
      <c r="J481" s="3"/>
      <c r="K481" s="2"/>
      <c r="L481" s="2"/>
    </row>
    <row r="482" spans="1:12" x14ac:dyDescent="0.45">
      <c r="A482" s="2"/>
      <c r="B482" s="2"/>
      <c r="C482" s="2"/>
      <c r="D482" s="2"/>
      <c r="E482" s="2"/>
      <c r="F482" s="2"/>
      <c r="G482" s="2"/>
      <c r="H482" s="2"/>
      <c r="I482" s="3"/>
      <c r="J482" s="3"/>
      <c r="K482" s="2"/>
      <c r="L482" s="2"/>
    </row>
    <row r="483" spans="1:12" x14ac:dyDescent="0.45">
      <c r="A483" s="2"/>
      <c r="B483" s="2"/>
      <c r="C483" s="2"/>
      <c r="D483" s="2"/>
      <c r="E483" s="2"/>
      <c r="F483" s="2"/>
      <c r="G483" s="2"/>
      <c r="H483" s="2"/>
      <c r="I483" s="3"/>
      <c r="J483" s="3"/>
      <c r="K483" s="2"/>
      <c r="L483" s="2"/>
    </row>
    <row r="484" spans="1:12" x14ac:dyDescent="0.45">
      <c r="A484" s="2"/>
      <c r="B484" s="2"/>
      <c r="C484" s="2"/>
      <c r="D484" s="2"/>
      <c r="E484" s="2"/>
      <c r="F484" s="2"/>
      <c r="G484" s="2"/>
      <c r="H484" s="2"/>
      <c r="I484" s="3"/>
      <c r="J484" s="3"/>
      <c r="K484" s="2"/>
      <c r="L484" s="2"/>
    </row>
    <row r="485" spans="1:12" x14ac:dyDescent="0.45">
      <c r="A485" s="2"/>
      <c r="B485" s="2"/>
      <c r="C485" s="2"/>
      <c r="D485" s="2"/>
      <c r="E485" s="2"/>
      <c r="F485" s="2"/>
      <c r="G485" s="2"/>
      <c r="H485" s="2"/>
      <c r="I485" s="3"/>
      <c r="J485" s="3"/>
      <c r="K485" s="2"/>
      <c r="L485" s="2"/>
    </row>
    <row r="486" spans="1:12" x14ac:dyDescent="0.45">
      <c r="A486" s="2"/>
      <c r="B486" s="2"/>
      <c r="C486" s="2"/>
      <c r="D486" s="2"/>
      <c r="E486" s="2"/>
      <c r="F486" s="2"/>
      <c r="G486" s="2"/>
      <c r="H486" s="2"/>
      <c r="I486" s="3"/>
      <c r="J486" s="3"/>
      <c r="K486" s="2"/>
      <c r="L486" s="2"/>
    </row>
    <row r="487" spans="1:12" x14ac:dyDescent="0.45">
      <c r="A487" s="2"/>
      <c r="B487" s="2"/>
      <c r="C487" s="2"/>
      <c r="D487" s="2"/>
      <c r="E487" s="2"/>
      <c r="F487" s="2"/>
      <c r="G487" s="2"/>
      <c r="H487" s="2"/>
      <c r="I487" s="3"/>
      <c r="J487" s="3"/>
      <c r="K487" s="2"/>
      <c r="L487" s="2"/>
    </row>
    <row r="488" spans="1:12" x14ac:dyDescent="0.45">
      <c r="A488" s="2"/>
      <c r="B488" s="2"/>
      <c r="C488" s="2"/>
      <c r="D488" s="2"/>
      <c r="E488" s="2"/>
      <c r="F488" s="2"/>
      <c r="G488" s="2"/>
      <c r="H488" s="2"/>
      <c r="I488" s="3"/>
      <c r="J488" s="3"/>
      <c r="K488" s="2"/>
      <c r="L488" s="2"/>
    </row>
    <row r="489" spans="1:12" x14ac:dyDescent="0.45">
      <c r="A489" s="2"/>
      <c r="B489" s="2"/>
      <c r="C489" s="2"/>
      <c r="D489" s="2"/>
      <c r="E489" s="2"/>
      <c r="F489" s="2"/>
      <c r="G489" s="2"/>
      <c r="H489" s="2"/>
      <c r="I489" s="3"/>
      <c r="J489" s="3"/>
      <c r="K489" s="2"/>
      <c r="L489" s="2"/>
    </row>
    <row r="490" spans="1:12" x14ac:dyDescent="0.45">
      <c r="A490" s="2"/>
      <c r="B490" s="2"/>
      <c r="C490" s="2"/>
      <c r="D490" s="2"/>
      <c r="E490" s="2"/>
      <c r="F490" s="2"/>
      <c r="G490" s="2"/>
      <c r="H490" s="2"/>
      <c r="I490" s="3"/>
      <c r="J490" s="3"/>
      <c r="K490" s="2"/>
      <c r="L490" s="2"/>
    </row>
    <row r="491" spans="1:12" x14ac:dyDescent="0.45">
      <c r="A491" s="2"/>
      <c r="B491" s="2"/>
      <c r="C491" s="2"/>
      <c r="D491" s="2"/>
      <c r="E491" s="2"/>
      <c r="F491" s="2"/>
      <c r="G491" s="2"/>
      <c r="H491" s="2"/>
      <c r="I491" s="3"/>
      <c r="J491" s="3"/>
      <c r="K491" s="2"/>
      <c r="L491" s="2"/>
    </row>
    <row r="492" spans="1:12" x14ac:dyDescent="0.45">
      <c r="A492" s="2"/>
      <c r="B492" s="2"/>
      <c r="C492" s="2"/>
      <c r="D492" s="2"/>
      <c r="E492" s="2"/>
      <c r="F492" s="2"/>
      <c r="G492" s="2"/>
      <c r="H492" s="2"/>
      <c r="I492" s="3"/>
      <c r="J492" s="3"/>
      <c r="K492" s="2"/>
      <c r="L492" s="2"/>
    </row>
    <row r="493" spans="1:12" x14ac:dyDescent="0.45">
      <c r="A493" s="2"/>
      <c r="B493" s="2"/>
      <c r="C493" s="2"/>
      <c r="D493" s="2"/>
      <c r="E493" s="2"/>
      <c r="F493" s="2"/>
      <c r="G493" s="2"/>
      <c r="H493" s="2"/>
      <c r="I493" s="3"/>
      <c r="J493" s="3"/>
      <c r="K493" s="2"/>
      <c r="L493" s="2"/>
    </row>
    <row r="494" spans="1:12" x14ac:dyDescent="0.45">
      <c r="A494" s="2"/>
      <c r="B494" s="2"/>
      <c r="C494" s="2"/>
      <c r="D494" s="2"/>
      <c r="E494" s="2"/>
      <c r="F494" s="2"/>
      <c r="G494" s="2"/>
      <c r="H494" s="2"/>
      <c r="I494" s="3"/>
      <c r="J494" s="3"/>
      <c r="K494" s="2"/>
      <c r="L494" s="2"/>
    </row>
    <row r="495" spans="1:12" x14ac:dyDescent="0.45">
      <c r="A495" s="2"/>
      <c r="B495" s="2"/>
      <c r="C495" s="2"/>
      <c r="D495" s="2"/>
      <c r="E495" s="2"/>
      <c r="F495" s="2"/>
      <c r="G495" s="2"/>
      <c r="H495" s="2"/>
      <c r="I495" s="3"/>
      <c r="J495" s="3"/>
      <c r="K495" s="2"/>
      <c r="L495" s="2"/>
    </row>
    <row r="496" spans="1:12" x14ac:dyDescent="0.45">
      <c r="A496" s="2"/>
      <c r="B496" s="2"/>
      <c r="C496" s="2"/>
      <c r="D496" s="2"/>
      <c r="E496" s="2"/>
      <c r="F496" s="2"/>
      <c r="G496" s="2"/>
      <c r="H496" s="2"/>
      <c r="I496" s="3"/>
      <c r="J496" s="3"/>
      <c r="K496" s="2"/>
      <c r="L496" s="2"/>
    </row>
    <row r="497" spans="1:12" x14ac:dyDescent="0.45">
      <c r="A497" s="2"/>
      <c r="B497" s="2"/>
      <c r="C497" s="2"/>
      <c r="D497" s="2"/>
      <c r="E497" s="2"/>
      <c r="F497" s="2"/>
      <c r="G497" s="2"/>
      <c r="H497" s="2"/>
      <c r="I497" s="3"/>
      <c r="J497" s="3"/>
      <c r="K497" s="2"/>
      <c r="L497" s="2"/>
    </row>
    <row r="498" spans="1:12" x14ac:dyDescent="0.45">
      <c r="A498" s="2"/>
      <c r="B498" s="2"/>
      <c r="C498" s="2"/>
      <c r="D498" s="2"/>
      <c r="E498" s="2"/>
      <c r="F498" s="2"/>
      <c r="G498" s="2"/>
      <c r="H498" s="2"/>
      <c r="I498" s="3"/>
      <c r="J498" s="3"/>
      <c r="K498" s="2"/>
      <c r="L498" s="2"/>
    </row>
    <row r="499" spans="1:12" x14ac:dyDescent="0.45">
      <c r="A499" s="2"/>
      <c r="B499" s="2"/>
      <c r="C499" s="2"/>
      <c r="D499" s="2"/>
      <c r="E499" s="2"/>
      <c r="F499" s="2"/>
      <c r="G499" s="2"/>
      <c r="H499" s="2"/>
      <c r="I499" s="3"/>
      <c r="J499" s="3"/>
      <c r="K499" s="2"/>
      <c r="L499" s="2"/>
    </row>
    <row r="500" spans="1:12" x14ac:dyDescent="0.45">
      <c r="A500" s="2"/>
      <c r="B500" s="2"/>
      <c r="C500" s="2"/>
      <c r="D500" s="2"/>
      <c r="E500" s="2"/>
      <c r="F500" s="2"/>
      <c r="G500" s="2"/>
      <c r="H500" s="2"/>
      <c r="I500" s="3"/>
      <c r="J500" s="3"/>
      <c r="K500" s="2"/>
      <c r="L500" s="2"/>
    </row>
    <row r="501" spans="1:12" x14ac:dyDescent="0.45">
      <c r="A501" s="2"/>
      <c r="B501" s="2"/>
      <c r="C501" s="2"/>
      <c r="D501" s="2"/>
      <c r="E501" s="2"/>
      <c r="F501" s="2"/>
      <c r="G501" s="2"/>
      <c r="H501" s="2"/>
      <c r="I501" s="3"/>
      <c r="J501" s="3"/>
      <c r="K501" s="2"/>
      <c r="L501" s="2"/>
    </row>
    <row r="502" spans="1:12" x14ac:dyDescent="0.45">
      <c r="A502" s="2"/>
      <c r="B502" s="2"/>
      <c r="C502" s="2"/>
      <c r="D502" s="2"/>
      <c r="E502" s="2"/>
      <c r="F502" s="2"/>
      <c r="G502" s="2"/>
      <c r="H502" s="2"/>
      <c r="I502" s="3"/>
      <c r="J502" s="3"/>
      <c r="K502" s="2"/>
      <c r="L502" s="2"/>
    </row>
    <row r="503" spans="1:12" x14ac:dyDescent="0.45">
      <c r="A503" s="2"/>
      <c r="B503" s="2"/>
      <c r="C503" s="2"/>
      <c r="D503" s="2"/>
      <c r="E503" s="2"/>
      <c r="F503" s="2"/>
      <c r="G503" s="2"/>
      <c r="H503" s="2"/>
      <c r="I503" s="3"/>
      <c r="J503" s="3"/>
      <c r="K503" s="2"/>
      <c r="L503" s="2"/>
    </row>
    <row r="504" spans="1:12" x14ac:dyDescent="0.45">
      <c r="A504" s="2"/>
      <c r="B504" s="2"/>
      <c r="C504" s="2"/>
      <c r="D504" s="2"/>
      <c r="E504" s="2"/>
      <c r="F504" s="2"/>
      <c r="G504" s="2"/>
      <c r="H504" s="2"/>
      <c r="I504" s="3"/>
      <c r="J504" s="3"/>
      <c r="K504" s="2"/>
      <c r="L504" s="2"/>
    </row>
    <row r="505" spans="1:12" x14ac:dyDescent="0.45">
      <c r="A505" s="2"/>
      <c r="B505" s="2"/>
      <c r="C505" s="2"/>
      <c r="D505" s="2"/>
      <c r="E505" s="2"/>
      <c r="F505" s="2"/>
      <c r="G505" s="2"/>
      <c r="H505" s="2"/>
      <c r="I505" s="3"/>
      <c r="J505" s="3"/>
      <c r="K505" s="2"/>
      <c r="L505" s="2"/>
    </row>
    <row r="506" spans="1:12" x14ac:dyDescent="0.45">
      <c r="A506" s="2"/>
      <c r="B506" s="2"/>
      <c r="C506" s="2"/>
      <c r="D506" s="2"/>
      <c r="E506" s="2"/>
      <c r="F506" s="2"/>
      <c r="G506" s="2"/>
      <c r="H506" s="2"/>
      <c r="I506" s="3"/>
      <c r="J506" s="3"/>
      <c r="K506" s="2"/>
      <c r="L506" s="2"/>
    </row>
    <row r="507" spans="1:12" x14ac:dyDescent="0.45">
      <c r="A507" s="2"/>
      <c r="B507" s="2"/>
      <c r="C507" s="2"/>
      <c r="D507" s="2"/>
      <c r="E507" s="2"/>
      <c r="F507" s="2"/>
      <c r="G507" s="2"/>
      <c r="H507" s="2"/>
      <c r="I507" s="3"/>
      <c r="J507" s="3"/>
      <c r="K507" s="2"/>
      <c r="L507" s="2"/>
    </row>
    <row r="508" spans="1:12" x14ac:dyDescent="0.45">
      <c r="A508" s="2"/>
      <c r="B508" s="2"/>
      <c r="C508" s="2"/>
      <c r="D508" s="2"/>
      <c r="E508" s="2"/>
      <c r="F508" s="2"/>
      <c r="G508" s="2"/>
      <c r="H508" s="2"/>
      <c r="I508" s="3"/>
      <c r="J508" s="3"/>
      <c r="K508" s="2"/>
      <c r="L508" s="2"/>
    </row>
    <row r="509" spans="1:12" x14ac:dyDescent="0.45">
      <c r="A509" s="2"/>
      <c r="B509" s="2"/>
      <c r="C509" s="2"/>
      <c r="D509" s="2"/>
      <c r="E509" s="2"/>
      <c r="F509" s="2"/>
      <c r="G509" s="2"/>
      <c r="H509" s="2"/>
      <c r="I509" s="3"/>
      <c r="J509" s="3"/>
      <c r="K509" s="2"/>
      <c r="L509" s="2"/>
    </row>
    <row r="510" spans="1:12" x14ac:dyDescent="0.45">
      <c r="A510" s="2"/>
      <c r="B510" s="2"/>
      <c r="C510" s="2"/>
      <c r="D510" s="2"/>
      <c r="E510" s="2"/>
      <c r="F510" s="2"/>
      <c r="G510" s="2"/>
      <c r="H510" s="2"/>
      <c r="I510" s="3"/>
      <c r="J510" s="3"/>
      <c r="K510" s="2"/>
      <c r="L510" s="2"/>
    </row>
    <row r="511" spans="1:12" x14ac:dyDescent="0.45">
      <c r="A511" s="2"/>
      <c r="B511" s="2"/>
      <c r="C511" s="2"/>
      <c r="D511" s="2"/>
      <c r="E511" s="2"/>
      <c r="F511" s="2"/>
      <c r="G511" s="2"/>
      <c r="H511" s="2"/>
      <c r="I511" s="3"/>
      <c r="J511" s="3"/>
      <c r="K511" s="2"/>
      <c r="L511" s="2"/>
    </row>
    <row r="512" spans="1:12" x14ac:dyDescent="0.45">
      <c r="A512" s="2"/>
      <c r="B512" s="2"/>
      <c r="C512" s="2"/>
      <c r="D512" s="2"/>
      <c r="E512" s="2"/>
      <c r="F512" s="2"/>
      <c r="G512" s="2"/>
      <c r="H512" s="2"/>
      <c r="I512" s="3"/>
      <c r="J512" s="3"/>
      <c r="K512" s="2"/>
      <c r="L512" s="2"/>
    </row>
    <row r="513" spans="1:12" x14ac:dyDescent="0.45">
      <c r="A513" s="2"/>
      <c r="B513" s="2"/>
      <c r="C513" s="2"/>
      <c r="D513" s="2"/>
      <c r="E513" s="2"/>
      <c r="F513" s="2"/>
      <c r="G513" s="2"/>
      <c r="H513" s="2"/>
      <c r="I513" s="3"/>
      <c r="J513" s="3"/>
      <c r="K513" s="2"/>
      <c r="L513" s="2"/>
    </row>
    <row r="514" spans="1:12" x14ac:dyDescent="0.45">
      <c r="A514" s="2"/>
      <c r="B514" s="2"/>
      <c r="C514" s="2"/>
      <c r="D514" s="2"/>
      <c r="E514" s="2"/>
      <c r="F514" s="2"/>
      <c r="G514" s="2"/>
      <c r="H514" s="2"/>
      <c r="I514" s="3"/>
      <c r="J514" s="3"/>
      <c r="K514" s="2"/>
      <c r="L514" s="2"/>
    </row>
    <row r="515" spans="1:12" x14ac:dyDescent="0.45">
      <c r="A515" s="2"/>
      <c r="B515" s="2"/>
      <c r="C515" s="2"/>
      <c r="D515" s="2"/>
      <c r="E515" s="2"/>
      <c r="F515" s="2"/>
      <c r="G515" s="2"/>
      <c r="H515" s="2"/>
      <c r="I515" s="3"/>
      <c r="J515" s="3"/>
      <c r="K515" s="2"/>
      <c r="L515" s="2"/>
    </row>
    <row r="516" spans="1:12" x14ac:dyDescent="0.45">
      <c r="A516" s="2"/>
      <c r="B516" s="2"/>
      <c r="C516" s="2"/>
      <c r="D516" s="2"/>
      <c r="E516" s="2"/>
      <c r="F516" s="2"/>
      <c r="G516" s="2"/>
      <c r="H516" s="2"/>
      <c r="I516" s="3"/>
      <c r="J516" s="3"/>
      <c r="K516" s="2"/>
      <c r="L516" s="2"/>
    </row>
    <row r="517" spans="1:12" x14ac:dyDescent="0.45">
      <c r="A517" s="2"/>
      <c r="B517" s="2"/>
      <c r="C517" s="2"/>
      <c r="D517" s="2"/>
      <c r="E517" s="2"/>
      <c r="F517" s="2"/>
      <c r="G517" s="2"/>
      <c r="H517" s="2"/>
      <c r="I517" s="3"/>
      <c r="J517" s="3"/>
      <c r="K517" s="2"/>
      <c r="L517" s="2"/>
    </row>
    <row r="518" spans="1:12" x14ac:dyDescent="0.45">
      <c r="A518" s="2"/>
      <c r="B518" s="2"/>
      <c r="C518" s="2"/>
      <c r="D518" s="2"/>
      <c r="E518" s="2"/>
      <c r="F518" s="2"/>
      <c r="G518" s="2"/>
      <c r="H518" s="2"/>
      <c r="I518" s="3"/>
      <c r="J518" s="3"/>
      <c r="K518" s="2"/>
      <c r="L518" s="2"/>
    </row>
    <row r="519" spans="1:12" x14ac:dyDescent="0.45">
      <c r="A519" s="2"/>
      <c r="B519" s="2"/>
      <c r="C519" s="2"/>
      <c r="D519" s="2"/>
      <c r="E519" s="2"/>
      <c r="F519" s="2"/>
      <c r="G519" s="2"/>
      <c r="H519" s="2"/>
      <c r="I519" s="3"/>
      <c r="J519" s="3"/>
      <c r="K519" s="2"/>
      <c r="L519" s="2"/>
    </row>
    <row r="520" spans="1:12" x14ac:dyDescent="0.45">
      <c r="A520" s="2"/>
      <c r="B520" s="2"/>
      <c r="C520" s="2"/>
      <c r="D520" s="2"/>
      <c r="E520" s="2"/>
      <c r="F520" s="2"/>
      <c r="G520" s="2"/>
      <c r="H520" s="2"/>
      <c r="I520" s="3"/>
      <c r="J520" s="3"/>
      <c r="K520" s="2"/>
      <c r="L520" s="2"/>
    </row>
    <row r="521" spans="1:12" x14ac:dyDescent="0.45">
      <c r="A521" s="2"/>
      <c r="B521" s="2"/>
      <c r="C521" s="2"/>
      <c r="D521" s="2"/>
      <c r="E521" s="2"/>
      <c r="F521" s="2"/>
      <c r="G521" s="2"/>
      <c r="H521" s="2"/>
      <c r="I521" s="3"/>
      <c r="J521" s="3"/>
      <c r="K521" s="2"/>
      <c r="L521" s="2"/>
    </row>
    <row r="522" spans="1:12" x14ac:dyDescent="0.45">
      <c r="A522" s="2"/>
      <c r="B522" s="2"/>
      <c r="C522" s="2"/>
      <c r="D522" s="2"/>
      <c r="E522" s="2"/>
      <c r="F522" s="2"/>
      <c r="G522" s="2"/>
      <c r="H522" s="2"/>
      <c r="I522" s="3"/>
      <c r="J522" s="3"/>
      <c r="K522" s="2"/>
      <c r="L522" s="2"/>
    </row>
    <row r="523" spans="1:12" x14ac:dyDescent="0.45">
      <c r="A523" s="2"/>
      <c r="B523" s="2"/>
      <c r="C523" s="2"/>
      <c r="D523" s="2"/>
      <c r="E523" s="2"/>
      <c r="F523" s="2"/>
      <c r="G523" s="2"/>
      <c r="H523" s="2"/>
      <c r="I523" s="3"/>
      <c r="J523" s="3"/>
      <c r="K523" s="2"/>
      <c r="L523" s="2"/>
    </row>
    <row r="524" spans="1:12" x14ac:dyDescent="0.45">
      <c r="A524" s="2"/>
      <c r="B524" s="2"/>
      <c r="C524" s="2"/>
      <c r="D524" s="2"/>
      <c r="E524" s="2"/>
      <c r="F524" s="2"/>
      <c r="G524" s="2"/>
      <c r="H524" s="2"/>
      <c r="I524" s="3"/>
      <c r="J524" s="3"/>
      <c r="K524" s="2"/>
      <c r="L524" s="2"/>
    </row>
    <row r="525" spans="1:12" x14ac:dyDescent="0.45">
      <c r="A525" s="2"/>
      <c r="B525" s="2"/>
      <c r="C525" s="2"/>
      <c r="D525" s="2"/>
      <c r="E525" s="2"/>
      <c r="F525" s="2"/>
      <c r="G525" s="2"/>
      <c r="H525" s="2"/>
      <c r="I525" s="3"/>
      <c r="J525" s="3"/>
      <c r="K525" s="2"/>
      <c r="L525" s="2"/>
    </row>
    <row r="526" spans="1:12" x14ac:dyDescent="0.45">
      <c r="A526" s="2"/>
      <c r="B526" s="2"/>
      <c r="C526" s="2"/>
      <c r="D526" s="2"/>
      <c r="E526" s="2"/>
      <c r="F526" s="2"/>
      <c r="G526" s="2"/>
      <c r="H526" s="2"/>
      <c r="I526" s="3"/>
      <c r="J526" s="3"/>
      <c r="K526" s="2"/>
      <c r="L526" s="2"/>
    </row>
    <row r="527" spans="1:12" x14ac:dyDescent="0.45">
      <c r="A527" s="2"/>
      <c r="B527" s="2"/>
      <c r="C527" s="2"/>
      <c r="D527" s="2"/>
      <c r="E527" s="2"/>
      <c r="F527" s="2"/>
      <c r="G527" s="2"/>
      <c r="H527" s="2"/>
      <c r="I527" s="3"/>
      <c r="J527" s="3"/>
      <c r="K527" s="2"/>
      <c r="L527" s="2"/>
    </row>
    <row r="528" spans="1:12" x14ac:dyDescent="0.45">
      <c r="A528" s="2"/>
      <c r="B528" s="2"/>
      <c r="C528" s="2"/>
      <c r="D528" s="2"/>
      <c r="E528" s="2"/>
      <c r="F528" s="2"/>
      <c r="G528" s="2"/>
      <c r="H528" s="2"/>
      <c r="I528" s="3"/>
      <c r="J528" s="3"/>
      <c r="K528" s="2"/>
      <c r="L528" s="2"/>
    </row>
    <row r="529" spans="1:12" x14ac:dyDescent="0.45">
      <c r="A529" s="2"/>
      <c r="B529" s="2"/>
      <c r="C529" s="2"/>
      <c r="D529" s="2"/>
      <c r="E529" s="2"/>
      <c r="F529" s="2"/>
      <c r="G529" s="2"/>
      <c r="H529" s="2"/>
      <c r="I529" s="3"/>
      <c r="J529" s="3"/>
      <c r="K529" s="2"/>
      <c r="L529" s="2"/>
    </row>
    <row r="530" spans="1:12" x14ac:dyDescent="0.45">
      <c r="A530" s="2"/>
      <c r="B530" s="2"/>
      <c r="C530" s="2"/>
      <c r="D530" s="2"/>
      <c r="E530" s="2"/>
      <c r="F530" s="2"/>
      <c r="G530" s="2"/>
      <c r="H530" s="2"/>
      <c r="I530" s="3"/>
      <c r="J530" s="3"/>
      <c r="K530" s="2"/>
      <c r="L530" s="2"/>
    </row>
    <row r="531" spans="1:12" x14ac:dyDescent="0.45">
      <c r="A531" s="2"/>
      <c r="B531" s="2"/>
      <c r="C531" s="2"/>
      <c r="D531" s="2"/>
      <c r="E531" s="2"/>
      <c r="F531" s="2"/>
      <c r="G531" s="2"/>
      <c r="H531" s="2"/>
      <c r="I531" s="3"/>
      <c r="J531" s="3"/>
      <c r="K531" s="2"/>
      <c r="L531" s="2"/>
    </row>
    <row r="532" spans="1:12" x14ac:dyDescent="0.45">
      <c r="A532" s="2"/>
      <c r="B532" s="2"/>
      <c r="C532" s="2"/>
      <c r="D532" s="2"/>
      <c r="E532" s="2"/>
      <c r="F532" s="2"/>
      <c r="G532" s="2"/>
      <c r="H532" s="2"/>
      <c r="I532" s="3"/>
      <c r="J532" s="3"/>
      <c r="K532" s="2"/>
      <c r="L532" s="2"/>
    </row>
    <row r="533" spans="1:12" x14ac:dyDescent="0.45">
      <c r="A533" s="2"/>
      <c r="B533" s="2"/>
      <c r="C533" s="2"/>
      <c r="D533" s="2"/>
      <c r="E533" s="2"/>
      <c r="F533" s="2"/>
      <c r="G533" s="2"/>
      <c r="H533" s="2"/>
      <c r="I533" s="3"/>
      <c r="J533" s="3"/>
      <c r="K533" s="2"/>
      <c r="L533" s="2"/>
    </row>
    <row r="534" spans="1:12" x14ac:dyDescent="0.45">
      <c r="A534" s="2"/>
      <c r="B534" s="2"/>
      <c r="C534" s="2"/>
      <c r="D534" s="2"/>
      <c r="E534" s="2"/>
      <c r="F534" s="2"/>
      <c r="G534" s="2"/>
      <c r="H534" s="2"/>
      <c r="I534" s="3"/>
      <c r="J534" s="3"/>
      <c r="K534" s="2"/>
      <c r="L534" s="2"/>
    </row>
    <row r="535" spans="1:12" x14ac:dyDescent="0.45">
      <c r="A535" s="2"/>
      <c r="B535" s="2"/>
      <c r="C535" s="2"/>
      <c r="D535" s="2"/>
      <c r="E535" s="2"/>
      <c r="F535" s="2"/>
      <c r="G535" s="2"/>
      <c r="H535" s="2"/>
      <c r="I535" s="3"/>
      <c r="J535" s="3"/>
      <c r="K535" s="2"/>
      <c r="L535" s="2"/>
    </row>
    <row r="536" spans="1:12" x14ac:dyDescent="0.45">
      <c r="A536" s="2"/>
      <c r="B536" s="2"/>
      <c r="C536" s="2"/>
      <c r="D536" s="2"/>
      <c r="E536" s="2"/>
      <c r="F536" s="2"/>
      <c r="G536" s="2"/>
      <c r="H536" s="2"/>
      <c r="I536" s="3"/>
      <c r="J536" s="3"/>
      <c r="K536" s="2"/>
      <c r="L536" s="2"/>
    </row>
    <row r="537" spans="1:12" x14ac:dyDescent="0.45">
      <c r="A537" s="2"/>
      <c r="B537" s="2"/>
      <c r="C537" s="2"/>
      <c r="D537" s="2"/>
      <c r="E537" s="2"/>
      <c r="F537" s="2"/>
      <c r="G537" s="2"/>
      <c r="H537" s="2"/>
      <c r="I537" s="3"/>
      <c r="J537" s="3"/>
      <c r="K537" s="2"/>
      <c r="L537" s="2"/>
    </row>
    <row r="538" spans="1:12" x14ac:dyDescent="0.45">
      <c r="A538" s="2"/>
      <c r="B538" s="2"/>
      <c r="C538" s="2"/>
      <c r="D538" s="2"/>
      <c r="E538" s="2"/>
      <c r="F538" s="2"/>
      <c r="G538" s="2"/>
      <c r="H538" s="2"/>
      <c r="I538" s="3"/>
      <c r="J538" s="3"/>
      <c r="K538" s="2"/>
      <c r="L538" s="2"/>
    </row>
    <row r="539" spans="1:12" x14ac:dyDescent="0.45">
      <c r="A539" s="2"/>
      <c r="B539" s="2"/>
      <c r="C539" s="2"/>
      <c r="D539" s="2"/>
      <c r="E539" s="2"/>
      <c r="F539" s="2"/>
      <c r="G539" s="2"/>
      <c r="H539" s="2"/>
      <c r="I539" s="3"/>
      <c r="J539" s="3"/>
      <c r="K539" s="2"/>
      <c r="L539" s="2"/>
    </row>
    <row r="540" spans="1:12" x14ac:dyDescent="0.45">
      <c r="A540" s="2"/>
      <c r="B540" s="2"/>
      <c r="C540" s="2"/>
      <c r="D540" s="2"/>
      <c r="E540" s="2"/>
      <c r="F540" s="2"/>
      <c r="G540" s="2"/>
      <c r="H540" s="2"/>
      <c r="I540" s="3"/>
      <c r="J540" s="3"/>
      <c r="K540" s="2"/>
      <c r="L540" s="2"/>
    </row>
    <row r="541" spans="1:12" x14ac:dyDescent="0.45">
      <c r="A541" s="2"/>
      <c r="B541" s="2"/>
      <c r="C541" s="2"/>
      <c r="D541" s="2"/>
      <c r="E541" s="2"/>
      <c r="F541" s="2"/>
      <c r="G541" s="2"/>
      <c r="H541" s="2"/>
      <c r="I541" s="3"/>
      <c r="J541" s="3"/>
      <c r="K541" s="2"/>
      <c r="L541" s="2"/>
    </row>
    <row r="542" spans="1:12" x14ac:dyDescent="0.45">
      <c r="A542" s="2"/>
      <c r="B542" s="2"/>
      <c r="C542" s="2"/>
      <c r="D542" s="2"/>
      <c r="E542" s="2"/>
      <c r="F542" s="2"/>
      <c r="G542" s="2"/>
      <c r="H542" s="2"/>
      <c r="I542" s="3"/>
      <c r="J542" s="3"/>
      <c r="K542" s="2"/>
      <c r="L542" s="2"/>
    </row>
    <row r="543" spans="1:12" x14ac:dyDescent="0.45">
      <c r="A543" s="2"/>
      <c r="B543" s="2"/>
      <c r="C543" s="2"/>
      <c r="D543" s="2"/>
      <c r="E543" s="2"/>
      <c r="F543" s="2"/>
      <c r="G543" s="2"/>
      <c r="H543" s="2"/>
      <c r="I543" s="3"/>
      <c r="J543" s="3"/>
      <c r="K543" s="2"/>
      <c r="L543" s="2"/>
    </row>
    <row r="544" spans="1:12" x14ac:dyDescent="0.45">
      <c r="A544" s="2"/>
      <c r="B544" s="2"/>
      <c r="C544" s="2"/>
      <c r="D544" s="2"/>
      <c r="E544" s="2"/>
      <c r="F544" s="2"/>
      <c r="G544" s="2"/>
      <c r="H544" s="2"/>
      <c r="I544" s="3"/>
      <c r="J544" s="3"/>
      <c r="K544" s="2"/>
      <c r="L544" s="2"/>
    </row>
    <row r="545" spans="1:12" x14ac:dyDescent="0.45">
      <c r="A545" s="2"/>
      <c r="B545" s="2"/>
      <c r="C545" s="2"/>
      <c r="D545" s="2"/>
      <c r="E545" s="2"/>
      <c r="F545" s="2"/>
      <c r="G545" s="2"/>
      <c r="H545" s="2"/>
      <c r="I545" s="3"/>
      <c r="J545" s="3"/>
      <c r="K545" s="2"/>
      <c r="L545" s="2"/>
    </row>
    <row r="546" spans="1:12" x14ac:dyDescent="0.45">
      <c r="A546" s="2"/>
      <c r="B546" s="2"/>
      <c r="C546" s="2"/>
      <c r="D546" s="2"/>
      <c r="E546" s="2"/>
      <c r="F546" s="2"/>
      <c r="G546" s="2"/>
      <c r="H546" s="2"/>
      <c r="I546" s="3"/>
      <c r="J546" s="3"/>
      <c r="K546" s="2"/>
      <c r="L546" s="2"/>
    </row>
    <row r="547" spans="1:12" x14ac:dyDescent="0.45">
      <c r="A547" s="2"/>
      <c r="B547" s="2"/>
      <c r="C547" s="2"/>
      <c r="D547" s="2"/>
      <c r="E547" s="2"/>
      <c r="F547" s="2"/>
      <c r="G547" s="2"/>
      <c r="H547" s="2"/>
      <c r="I547" s="3"/>
      <c r="J547" s="3"/>
      <c r="K547" s="2"/>
      <c r="L547" s="2"/>
    </row>
    <row r="548" spans="1:12" x14ac:dyDescent="0.45">
      <c r="A548" s="2"/>
      <c r="B548" s="2"/>
      <c r="C548" s="2"/>
      <c r="D548" s="2"/>
      <c r="E548" s="2"/>
      <c r="F548" s="2"/>
      <c r="G548" s="2"/>
      <c r="H548" s="2"/>
      <c r="I548" s="3"/>
      <c r="J548" s="3"/>
      <c r="K548" s="2"/>
      <c r="L548" s="2"/>
    </row>
    <row r="549" spans="1:12" x14ac:dyDescent="0.45">
      <c r="A549" s="2"/>
      <c r="B549" s="2"/>
      <c r="C549" s="2"/>
      <c r="D549" s="2"/>
      <c r="E549" s="2"/>
      <c r="F549" s="2"/>
      <c r="G549" s="2"/>
      <c r="H549" s="2"/>
      <c r="I549" s="3"/>
      <c r="J549" s="3"/>
      <c r="K549" s="2"/>
      <c r="L549" s="2"/>
    </row>
    <row r="550" spans="1:12" x14ac:dyDescent="0.45">
      <c r="A550" s="2"/>
      <c r="B550" s="2"/>
      <c r="C550" s="2"/>
      <c r="D550" s="2"/>
      <c r="E550" s="2"/>
      <c r="F550" s="2"/>
      <c r="G550" s="2"/>
      <c r="H550" s="2"/>
      <c r="I550" s="3"/>
      <c r="J550" s="3"/>
      <c r="K550" s="2"/>
      <c r="L550" s="2"/>
    </row>
    <row r="551" spans="1:12" x14ac:dyDescent="0.45">
      <c r="A551" s="2"/>
      <c r="B551" s="2"/>
      <c r="C551" s="2"/>
      <c r="D551" s="2"/>
      <c r="E551" s="2"/>
      <c r="F551" s="2"/>
      <c r="G551" s="2"/>
      <c r="H551" s="2"/>
      <c r="I551" s="3"/>
      <c r="J551" s="3"/>
      <c r="K551" s="2"/>
      <c r="L551" s="2"/>
    </row>
    <row r="552" spans="1:12" x14ac:dyDescent="0.45">
      <c r="A552" s="2"/>
      <c r="B552" s="2"/>
      <c r="C552" s="2"/>
      <c r="D552" s="2"/>
      <c r="E552" s="2"/>
      <c r="F552" s="2"/>
      <c r="G552" s="2"/>
      <c r="H552" s="2"/>
      <c r="I552" s="3"/>
      <c r="J552" s="3"/>
      <c r="K552" s="2"/>
      <c r="L552" s="2"/>
    </row>
    <row r="553" spans="1:12" x14ac:dyDescent="0.45">
      <c r="A553" s="2"/>
      <c r="B553" s="2"/>
      <c r="C553" s="2"/>
      <c r="D553" s="2"/>
      <c r="E553" s="2"/>
      <c r="F553" s="2"/>
      <c r="G553" s="2"/>
      <c r="H553" s="2"/>
      <c r="I553" s="3"/>
      <c r="J553" s="3"/>
      <c r="K553" s="2"/>
      <c r="L553" s="2"/>
    </row>
    <row r="554" spans="1:12" x14ac:dyDescent="0.45">
      <c r="A554" s="2"/>
      <c r="B554" s="2"/>
      <c r="C554" s="2"/>
      <c r="D554" s="2"/>
      <c r="E554" s="2"/>
      <c r="F554" s="2"/>
      <c r="G554" s="2"/>
      <c r="H554" s="2"/>
      <c r="I554" s="3"/>
      <c r="J554" s="3"/>
      <c r="K554" s="2"/>
      <c r="L554" s="2"/>
    </row>
    <row r="555" spans="1:12" x14ac:dyDescent="0.45">
      <c r="A555" s="2"/>
      <c r="B555" s="2"/>
      <c r="C555" s="2"/>
      <c r="D555" s="2"/>
      <c r="E555" s="2"/>
      <c r="F555" s="2"/>
      <c r="G555" s="2"/>
      <c r="H555" s="2"/>
      <c r="I555" s="3"/>
      <c r="J555" s="3"/>
      <c r="K555" s="2"/>
      <c r="L555" s="2"/>
    </row>
    <row r="556" spans="1:12" x14ac:dyDescent="0.45">
      <c r="A556" s="2"/>
      <c r="B556" s="2"/>
      <c r="C556" s="2"/>
      <c r="D556" s="2"/>
      <c r="E556" s="2"/>
      <c r="F556" s="2"/>
      <c r="G556" s="2"/>
      <c r="H556" s="2"/>
      <c r="I556" s="3"/>
      <c r="J556" s="3"/>
      <c r="K556" s="2"/>
      <c r="L556" s="2"/>
    </row>
    <row r="557" spans="1:12" x14ac:dyDescent="0.45">
      <c r="A557" s="2"/>
      <c r="B557" s="2"/>
      <c r="C557" s="2"/>
      <c r="D557" s="2"/>
      <c r="E557" s="2"/>
      <c r="F557" s="2"/>
      <c r="G557" s="2"/>
      <c r="H557" s="2"/>
      <c r="I557" s="3"/>
      <c r="J557" s="3"/>
      <c r="K557" s="2"/>
      <c r="L557" s="2"/>
    </row>
    <row r="558" spans="1:12" x14ac:dyDescent="0.45">
      <c r="A558" s="2"/>
      <c r="B558" s="2"/>
      <c r="C558" s="2"/>
      <c r="D558" s="2"/>
      <c r="E558" s="2"/>
      <c r="F558" s="2"/>
      <c r="G558" s="2"/>
      <c r="H558" s="2"/>
      <c r="I558" s="3"/>
      <c r="J558" s="3"/>
      <c r="K558" s="2"/>
      <c r="L558" s="2"/>
    </row>
    <row r="559" spans="1:12" x14ac:dyDescent="0.45">
      <c r="A559" s="2"/>
      <c r="B559" s="2"/>
      <c r="C559" s="2"/>
      <c r="D559" s="2"/>
      <c r="E559" s="2"/>
      <c r="F559" s="2"/>
      <c r="G559" s="2"/>
      <c r="H559" s="2"/>
      <c r="I559" s="3"/>
      <c r="J559" s="3"/>
      <c r="K559" s="2"/>
      <c r="L559" s="2"/>
    </row>
    <row r="560" spans="1:12" x14ac:dyDescent="0.45">
      <c r="A560" s="2"/>
      <c r="B560" s="2"/>
      <c r="C560" s="2"/>
      <c r="D560" s="2"/>
      <c r="E560" s="2"/>
      <c r="F560" s="2"/>
      <c r="G560" s="2"/>
      <c r="H560" s="2"/>
      <c r="I560" s="3"/>
      <c r="J560" s="3"/>
      <c r="K560" s="2"/>
      <c r="L560" s="2"/>
    </row>
    <row r="561" spans="1:12" x14ac:dyDescent="0.45">
      <c r="A561" s="2"/>
      <c r="B561" s="2"/>
      <c r="C561" s="2"/>
      <c r="D561" s="2"/>
      <c r="E561" s="2"/>
      <c r="F561" s="2"/>
      <c r="G561" s="2"/>
      <c r="H561" s="2"/>
      <c r="I561" s="3"/>
      <c r="J561" s="3"/>
      <c r="K561" s="2"/>
      <c r="L561" s="2"/>
    </row>
    <row r="562" spans="1:12" x14ac:dyDescent="0.45">
      <c r="A562" s="2"/>
      <c r="B562" s="2"/>
      <c r="C562" s="2"/>
      <c r="D562" s="2"/>
      <c r="E562" s="2"/>
      <c r="F562" s="2"/>
      <c r="G562" s="2"/>
      <c r="H562" s="2"/>
      <c r="I562" s="3"/>
      <c r="J562" s="3"/>
      <c r="K562" s="2"/>
      <c r="L562" s="2"/>
    </row>
    <row r="563" spans="1:12" x14ac:dyDescent="0.45">
      <c r="A563" s="2"/>
      <c r="B563" s="2"/>
      <c r="C563" s="2"/>
      <c r="D563" s="2"/>
      <c r="E563" s="2"/>
      <c r="F563" s="2"/>
      <c r="G563" s="2"/>
      <c r="H563" s="2"/>
      <c r="I563" s="3"/>
      <c r="J563" s="3"/>
      <c r="K563" s="2"/>
      <c r="L563" s="2"/>
    </row>
    <row r="564" spans="1:12" x14ac:dyDescent="0.45">
      <c r="A564" s="2"/>
      <c r="B564" s="2"/>
      <c r="C564" s="2"/>
      <c r="D564" s="2"/>
      <c r="E564" s="2"/>
      <c r="F564" s="2"/>
      <c r="G564" s="2"/>
      <c r="H564" s="2"/>
      <c r="I564" s="3"/>
      <c r="J564" s="3"/>
      <c r="K564" s="2"/>
      <c r="L564" s="2"/>
    </row>
    <row r="565" spans="1:12" x14ac:dyDescent="0.45">
      <c r="A565" s="2"/>
      <c r="B565" s="2"/>
      <c r="C565" s="2"/>
      <c r="D565" s="2"/>
      <c r="E565" s="2"/>
      <c r="F565" s="2"/>
      <c r="G565" s="2"/>
      <c r="H565" s="2"/>
      <c r="I565" s="3"/>
      <c r="J565" s="3"/>
      <c r="K565" s="2"/>
      <c r="L565" s="2"/>
    </row>
    <row r="566" spans="1:12" x14ac:dyDescent="0.45">
      <c r="A566" s="2"/>
      <c r="B566" s="2"/>
      <c r="C566" s="2"/>
      <c r="D566" s="2"/>
      <c r="E566" s="2"/>
      <c r="F566" s="2"/>
      <c r="G566" s="2"/>
      <c r="H566" s="2"/>
      <c r="I566" s="3"/>
      <c r="J566" s="3"/>
      <c r="K566" s="2"/>
      <c r="L566" s="2"/>
    </row>
    <row r="567" spans="1:12" x14ac:dyDescent="0.45">
      <c r="A567" s="2"/>
      <c r="B567" s="2"/>
      <c r="C567" s="2"/>
      <c r="D567" s="2"/>
      <c r="E567" s="2"/>
      <c r="F567" s="2"/>
      <c r="G567" s="2"/>
      <c r="H567" s="2"/>
      <c r="I567" s="3"/>
      <c r="J567" s="3"/>
      <c r="K567" s="2"/>
      <c r="L567" s="2"/>
    </row>
    <row r="568" spans="1:12" x14ac:dyDescent="0.45">
      <c r="A568" s="2"/>
      <c r="B568" s="2"/>
      <c r="C568" s="2"/>
      <c r="D568" s="2"/>
      <c r="E568" s="2"/>
      <c r="F568" s="2"/>
      <c r="G568" s="2"/>
      <c r="H568" s="2"/>
      <c r="I568" s="3"/>
      <c r="J568" s="3"/>
      <c r="K568" s="2"/>
      <c r="L568" s="2"/>
    </row>
    <row r="569" spans="1:12" x14ac:dyDescent="0.45">
      <c r="A569" s="2"/>
      <c r="B569" s="2"/>
      <c r="C569" s="2"/>
      <c r="D569" s="2"/>
      <c r="E569" s="2"/>
      <c r="F569" s="2"/>
      <c r="G569" s="2"/>
      <c r="H569" s="2"/>
      <c r="I569" s="3"/>
      <c r="J569" s="3"/>
      <c r="K569" s="2"/>
      <c r="L569" s="2"/>
    </row>
    <row r="570" spans="1:12" x14ac:dyDescent="0.45">
      <c r="A570" s="2"/>
      <c r="B570" s="2"/>
      <c r="C570" s="2"/>
      <c r="D570" s="2"/>
      <c r="E570" s="2"/>
      <c r="F570" s="2"/>
      <c r="G570" s="2"/>
      <c r="H570" s="2"/>
      <c r="I570" s="3"/>
      <c r="J570" s="3"/>
      <c r="K570" s="2"/>
      <c r="L570" s="2"/>
    </row>
    <row r="571" spans="1:12" x14ac:dyDescent="0.45">
      <c r="A571" s="2"/>
      <c r="B571" s="2"/>
      <c r="C571" s="2"/>
      <c r="D571" s="2"/>
      <c r="E571" s="2"/>
      <c r="F571" s="2"/>
      <c r="G571" s="2"/>
      <c r="H571" s="2"/>
      <c r="I571" s="3"/>
      <c r="J571" s="3"/>
      <c r="K571" s="2"/>
      <c r="L571" s="2"/>
    </row>
    <row r="572" spans="1:12" x14ac:dyDescent="0.45">
      <c r="A572" s="2"/>
      <c r="B572" s="2"/>
      <c r="C572" s="2"/>
      <c r="D572" s="2"/>
      <c r="E572" s="2"/>
      <c r="F572" s="2"/>
      <c r="G572" s="2"/>
      <c r="H572" s="2"/>
      <c r="I572" s="3"/>
      <c r="J572" s="3"/>
      <c r="K572" s="2"/>
      <c r="L572" s="2"/>
    </row>
    <row r="573" spans="1:12" x14ac:dyDescent="0.45">
      <c r="A573" s="2"/>
      <c r="B573" s="2"/>
      <c r="C573" s="2"/>
      <c r="D573" s="2"/>
      <c r="E573" s="2"/>
      <c r="F573" s="2"/>
      <c r="G573" s="2"/>
      <c r="H573" s="2"/>
      <c r="I573" s="3"/>
      <c r="J573" s="3"/>
      <c r="K573" s="2"/>
      <c r="L573" s="2"/>
    </row>
    <row r="574" spans="1:12" x14ac:dyDescent="0.45">
      <c r="A574" s="2"/>
      <c r="B574" s="2"/>
      <c r="C574" s="2"/>
      <c r="D574" s="2"/>
      <c r="E574" s="2"/>
      <c r="F574" s="2"/>
      <c r="G574" s="2"/>
      <c r="H574" s="2"/>
      <c r="I574" s="3"/>
      <c r="J574" s="3"/>
      <c r="K574" s="2"/>
      <c r="L574" s="2"/>
    </row>
    <row r="575" spans="1:12" x14ac:dyDescent="0.45">
      <c r="A575" s="2"/>
      <c r="B575" s="2"/>
      <c r="C575" s="2"/>
      <c r="D575" s="2"/>
      <c r="E575" s="2"/>
      <c r="F575" s="2"/>
      <c r="G575" s="2"/>
      <c r="H575" s="2"/>
      <c r="I575" s="3"/>
      <c r="J575" s="3"/>
      <c r="K575" s="2"/>
      <c r="L575" s="2"/>
    </row>
    <row r="576" spans="1:12" x14ac:dyDescent="0.45">
      <c r="A576" s="2"/>
      <c r="B576" s="2"/>
      <c r="C576" s="2"/>
      <c r="D576" s="2"/>
      <c r="E576" s="2"/>
      <c r="F576" s="2"/>
      <c r="G576" s="2"/>
      <c r="H576" s="2"/>
      <c r="I576" s="3"/>
      <c r="J576" s="3"/>
      <c r="K576" s="2"/>
      <c r="L576" s="2"/>
    </row>
    <row r="577" spans="1:12" x14ac:dyDescent="0.45">
      <c r="A577" s="2"/>
      <c r="B577" s="2"/>
      <c r="C577" s="2"/>
      <c r="D577" s="2"/>
      <c r="E577" s="2"/>
      <c r="F577" s="2"/>
      <c r="G577" s="2"/>
      <c r="H577" s="2"/>
      <c r="I577" s="3"/>
      <c r="J577" s="3"/>
      <c r="K577" s="2"/>
      <c r="L577" s="2"/>
    </row>
    <row r="578" spans="1:12" x14ac:dyDescent="0.45">
      <c r="A578" s="2"/>
      <c r="B578" s="2"/>
      <c r="C578" s="2"/>
      <c r="D578" s="2"/>
      <c r="E578" s="2"/>
      <c r="F578" s="2"/>
      <c r="G578" s="2"/>
      <c r="H578" s="2"/>
      <c r="I578" s="3"/>
      <c r="J578" s="3"/>
      <c r="K578" s="2"/>
      <c r="L578" s="2"/>
    </row>
    <row r="579" spans="1:12" x14ac:dyDescent="0.45">
      <c r="A579" s="2"/>
      <c r="B579" s="2"/>
      <c r="C579" s="2"/>
      <c r="D579" s="2"/>
      <c r="E579" s="2"/>
      <c r="F579" s="2"/>
      <c r="G579" s="2"/>
      <c r="H579" s="2"/>
      <c r="I579" s="3"/>
      <c r="J579" s="3"/>
      <c r="K579" s="2"/>
      <c r="L579" s="2"/>
    </row>
    <row r="580" spans="1:12" x14ac:dyDescent="0.45">
      <c r="A580" s="2"/>
      <c r="B580" s="2"/>
      <c r="C580" s="2"/>
      <c r="D580" s="2"/>
      <c r="E580" s="2"/>
      <c r="F580" s="2"/>
      <c r="G580" s="2"/>
      <c r="H580" s="2"/>
      <c r="I580" s="3"/>
      <c r="J580" s="3"/>
      <c r="K580" s="2"/>
      <c r="L580" s="2"/>
    </row>
    <row r="581" spans="1:12" x14ac:dyDescent="0.45">
      <c r="A581" s="2"/>
      <c r="B581" s="2"/>
      <c r="C581" s="2"/>
      <c r="D581" s="2"/>
      <c r="E581" s="2"/>
      <c r="F581" s="2"/>
      <c r="G581" s="2"/>
      <c r="H581" s="2"/>
      <c r="I581" s="3"/>
      <c r="J581" s="3"/>
      <c r="K581" s="2"/>
      <c r="L581" s="2"/>
    </row>
    <row r="582" spans="1:12" x14ac:dyDescent="0.45">
      <c r="A582" s="2"/>
      <c r="B582" s="2"/>
      <c r="C582" s="2"/>
      <c r="D582" s="2"/>
      <c r="E582" s="2"/>
      <c r="F582" s="2"/>
      <c r="G582" s="2"/>
      <c r="H582" s="2"/>
      <c r="I582" s="3"/>
      <c r="J582" s="3"/>
      <c r="K582" s="2"/>
      <c r="L582" s="2"/>
    </row>
    <row r="583" spans="1:12" x14ac:dyDescent="0.45">
      <c r="A583" s="2"/>
      <c r="B583" s="2"/>
      <c r="C583" s="2"/>
      <c r="D583" s="2"/>
      <c r="E583" s="2"/>
      <c r="F583" s="2"/>
      <c r="G583" s="2"/>
      <c r="H583" s="2"/>
      <c r="I583" s="3"/>
      <c r="J583" s="3"/>
      <c r="K583" s="2"/>
      <c r="L583" s="2"/>
    </row>
    <row r="584" spans="1:12" x14ac:dyDescent="0.45">
      <c r="A584" s="2"/>
      <c r="B584" s="2"/>
      <c r="C584" s="2"/>
      <c r="D584" s="2"/>
      <c r="E584" s="2"/>
      <c r="F584" s="2"/>
      <c r="G584" s="2"/>
      <c r="H584" s="2"/>
      <c r="I584" s="3"/>
      <c r="J584" s="3"/>
      <c r="K584" s="2"/>
      <c r="L584" s="2"/>
    </row>
    <row r="585" spans="1:12" x14ac:dyDescent="0.45">
      <c r="A585" s="2"/>
      <c r="B585" s="2"/>
      <c r="C585" s="2"/>
      <c r="D585" s="2"/>
      <c r="E585" s="2"/>
      <c r="F585" s="2"/>
      <c r="G585" s="2"/>
      <c r="H585" s="2"/>
      <c r="I585" s="3"/>
      <c r="J585" s="3"/>
      <c r="K585" s="2"/>
      <c r="L585" s="2"/>
    </row>
    <row r="586" spans="1:12" x14ac:dyDescent="0.45">
      <c r="A586" s="2"/>
      <c r="B586" s="2"/>
      <c r="C586" s="2"/>
      <c r="D586" s="2"/>
      <c r="E586" s="2"/>
      <c r="F586" s="2"/>
      <c r="G586" s="2"/>
      <c r="H586" s="2"/>
      <c r="I586" s="3"/>
      <c r="J586" s="3"/>
      <c r="K586" s="2"/>
      <c r="L586" s="2"/>
    </row>
    <row r="587" spans="1:12" x14ac:dyDescent="0.45">
      <c r="A587" s="2"/>
      <c r="B587" s="2"/>
      <c r="C587" s="2"/>
      <c r="D587" s="2"/>
      <c r="E587" s="2"/>
      <c r="F587" s="2"/>
      <c r="G587" s="2"/>
      <c r="H587" s="2"/>
      <c r="I587" s="3"/>
      <c r="J587" s="3"/>
      <c r="K587" s="2"/>
      <c r="L587" s="2"/>
    </row>
    <row r="588" spans="1:12" x14ac:dyDescent="0.45">
      <c r="A588" s="2"/>
      <c r="B588" s="2"/>
      <c r="C588" s="2"/>
      <c r="D588" s="2"/>
      <c r="E588" s="2"/>
      <c r="F588" s="2"/>
      <c r="G588" s="2"/>
      <c r="H588" s="2"/>
      <c r="I588" s="3"/>
      <c r="J588" s="3"/>
      <c r="K588" s="2"/>
      <c r="L588" s="2"/>
    </row>
    <row r="589" spans="1:12" x14ac:dyDescent="0.45">
      <c r="A589" s="2"/>
      <c r="B589" s="2"/>
      <c r="C589" s="2"/>
      <c r="D589" s="2"/>
      <c r="E589" s="2"/>
      <c r="F589" s="2"/>
      <c r="G589" s="2"/>
      <c r="H589" s="2"/>
      <c r="I589" s="3"/>
      <c r="J589" s="3"/>
      <c r="K589" s="2"/>
      <c r="L589" s="2"/>
    </row>
    <row r="590" spans="1:12" x14ac:dyDescent="0.45">
      <c r="A590" s="2"/>
      <c r="B590" s="2"/>
      <c r="C590" s="2"/>
      <c r="D590" s="2"/>
      <c r="E590" s="2"/>
      <c r="F590" s="2"/>
      <c r="G590" s="2"/>
      <c r="H590" s="2"/>
      <c r="I590" s="3"/>
      <c r="J590" s="3"/>
      <c r="K590" s="2"/>
      <c r="L590" s="2"/>
    </row>
    <row r="591" spans="1:12" x14ac:dyDescent="0.45">
      <c r="A591" s="2"/>
      <c r="B591" s="2"/>
      <c r="C591" s="2"/>
      <c r="D591" s="2"/>
      <c r="E591" s="2"/>
      <c r="F591" s="2"/>
      <c r="G591" s="2"/>
      <c r="H591" s="2"/>
      <c r="I591" s="3"/>
      <c r="J591" s="3"/>
      <c r="K591" s="2"/>
      <c r="L591" s="2"/>
    </row>
    <row r="592" spans="1:12" x14ac:dyDescent="0.45">
      <c r="A592" s="2"/>
      <c r="B592" s="2"/>
      <c r="C592" s="2"/>
      <c r="D592" s="2"/>
      <c r="E592" s="2"/>
      <c r="F592" s="2"/>
      <c r="G592" s="2"/>
      <c r="H592" s="2"/>
      <c r="I592" s="3"/>
      <c r="J592" s="3"/>
      <c r="K592" s="2"/>
      <c r="L592" s="2"/>
    </row>
    <row r="593" spans="1:12" x14ac:dyDescent="0.45">
      <c r="A593" s="2"/>
      <c r="B593" s="2"/>
      <c r="C593" s="2"/>
      <c r="D593" s="2"/>
      <c r="E593" s="2"/>
      <c r="F593" s="2"/>
      <c r="G593" s="2"/>
      <c r="H593" s="2"/>
      <c r="I593" s="3"/>
      <c r="J593" s="3"/>
      <c r="K593" s="2"/>
      <c r="L593" s="2"/>
    </row>
    <row r="594" spans="1:12" x14ac:dyDescent="0.45">
      <c r="A594" s="2"/>
      <c r="B594" s="2"/>
      <c r="C594" s="2"/>
      <c r="D594" s="2"/>
      <c r="E594" s="2"/>
      <c r="F594" s="2"/>
      <c r="G594" s="2"/>
      <c r="H594" s="2"/>
      <c r="I594" s="3"/>
      <c r="J594" s="3"/>
      <c r="K594" s="2"/>
      <c r="L594" s="2"/>
    </row>
    <row r="595" spans="1:12" x14ac:dyDescent="0.45">
      <c r="A595" s="2"/>
      <c r="B595" s="2"/>
      <c r="C595" s="2"/>
      <c r="D595" s="2"/>
      <c r="E595" s="2"/>
      <c r="F595" s="2"/>
      <c r="G595" s="2"/>
      <c r="H595" s="2"/>
      <c r="I595" s="3"/>
      <c r="J595" s="3"/>
      <c r="K595" s="2"/>
      <c r="L595" s="2"/>
    </row>
    <row r="596" spans="1:12" x14ac:dyDescent="0.45">
      <c r="A596" s="2"/>
      <c r="B596" s="2"/>
      <c r="C596" s="2"/>
      <c r="D596" s="2"/>
      <c r="E596" s="2"/>
      <c r="F596" s="2"/>
      <c r="G596" s="2"/>
      <c r="H596" s="2"/>
      <c r="I596" s="3"/>
      <c r="J596" s="3"/>
      <c r="K596" s="2"/>
      <c r="L596" s="2"/>
    </row>
    <row r="597" spans="1:12" x14ac:dyDescent="0.45">
      <c r="A597" s="2"/>
      <c r="B597" s="2"/>
      <c r="C597" s="2"/>
      <c r="D597" s="2"/>
      <c r="E597" s="2"/>
      <c r="F597" s="2"/>
      <c r="G597" s="2"/>
      <c r="H597" s="2"/>
      <c r="I597" s="3"/>
      <c r="J597" s="3"/>
      <c r="K597" s="2"/>
      <c r="L597" s="2"/>
    </row>
    <row r="598" spans="1:12" x14ac:dyDescent="0.45">
      <c r="A598" s="2"/>
      <c r="B598" s="2"/>
      <c r="C598" s="2"/>
      <c r="D598" s="2"/>
      <c r="E598" s="2"/>
      <c r="F598" s="2"/>
      <c r="G598" s="2"/>
      <c r="H598" s="2"/>
      <c r="I598" s="3"/>
      <c r="J598" s="3"/>
      <c r="K598" s="2"/>
      <c r="L598" s="2"/>
    </row>
    <row r="599" spans="1:12" x14ac:dyDescent="0.45">
      <c r="A599" s="2"/>
      <c r="B599" s="2"/>
      <c r="C599" s="2"/>
      <c r="D599" s="2"/>
      <c r="E599" s="2"/>
      <c r="F599" s="2"/>
      <c r="G599" s="2"/>
      <c r="H599" s="2"/>
      <c r="I599" s="3"/>
      <c r="J599" s="3"/>
      <c r="K599" s="2"/>
      <c r="L599" s="2"/>
    </row>
    <row r="600" spans="1:12" x14ac:dyDescent="0.45">
      <c r="A600" s="2"/>
      <c r="B600" s="2"/>
      <c r="C600" s="2"/>
      <c r="D600" s="2"/>
      <c r="E600" s="2"/>
      <c r="F600" s="2"/>
      <c r="G600" s="2"/>
      <c r="H600" s="2"/>
      <c r="I600" s="3"/>
      <c r="J600" s="3"/>
      <c r="K600" s="2"/>
      <c r="L600" s="2"/>
    </row>
    <row r="601" spans="1:12" x14ac:dyDescent="0.45">
      <c r="A601" s="2"/>
      <c r="B601" s="2"/>
      <c r="C601" s="2"/>
      <c r="D601" s="2"/>
      <c r="E601" s="2"/>
      <c r="F601" s="2"/>
      <c r="G601" s="2"/>
      <c r="H601" s="2"/>
      <c r="I601" s="3"/>
      <c r="J601" s="3"/>
      <c r="K601" s="2"/>
      <c r="L601" s="2"/>
    </row>
    <row r="602" spans="1:12" x14ac:dyDescent="0.45">
      <c r="A602" s="2"/>
      <c r="B602" s="2"/>
      <c r="C602" s="2"/>
      <c r="D602" s="2"/>
      <c r="E602" s="2"/>
      <c r="F602" s="2"/>
      <c r="G602" s="2"/>
      <c r="H602" s="2"/>
      <c r="I602" s="3"/>
      <c r="J602" s="3"/>
      <c r="K602" s="2"/>
      <c r="L602" s="2"/>
    </row>
    <row r="603" spans="1:12" x14ac:dyDescent="0.45">
      <c r="A603" s="2"/>
      <c r="B603" s="2"/>
      <c r="C603" s="2"/>
      <c r="D603" s="2"/>
      <c r="E603" s="2"/>
      <c r="F603" s="2"/>
      <c r="G603" s="2"/>
      <c r="H603" s="2"/>
      <c r="I603" s="3"/>
      <c r="J603" s="3"/>
      <c r="K603" s="2"/>
      <c r="L603" s="2"/>
    </row>
    <row r="604" spans="1:12" x14ac:dyDescent="0.45">
      <c r="A604" s="2"/>
      <c r="B604" s="2"/>
      <c r="C604" s="2"/>
      <c r="D604" s="2"/>
      <c r="E604" s="2"/>
      <c r="F604" s="2"/>
      <c r="G604" s="2"/>
      <c r="H604" s="2"/>
      <c r="I604" s="3"/>
      <c r="J604" s="3"/>
      <c r="K604" s="2"/>
      <c r="L604" s="2"/>
    </row>
    <row r="605" spans="1:12" x14ac:dyDescent="0.45">
      <c r="A605" s="2"/>
      <c r="B605" s="2"/>
      <c r="C605" s="2"/>
      <c r="D605" s="2"/>
      <c r="E605" s="2"/>
      <c r="F605" s="2"/>
      <c r="G605" s="2"/>
      <c r="H605" s="2"/>
      <c r="I605" s="3"/>
      <c r="J605" s="3"/>
      <c r="K605" s="2"/>
      <c r="L605" s="2"/>
    </row>
    <row r="606" spans="1:12" x14ac:dyDescent="0.45">
      <c r="A606" s="2"/>
      <c r="B606" s="2"/>
      <c r="C606" s="2"/>
      <c r="D606" s="2"/>
      <c r="E606" s="2"/>
      <c r="F606" s="2"/>
      <c r="G606" s="2"/>
      <c r="H606" s="2"/>
      <c r="I606" s="3"/>
      <c r="J606" s="3"/>
      <c r="K606" s="2"/>
      <c r="L606" s="2"/>
    </row>
    <row r="607" spans="1:12" x14ac:dyDescent="0.45">
      <c r="A607" s="2"/>
      <c r="B607" s="2"/>
      <c r="C607" s="2"/>
      <c r="D607" s="2"/>
      <c r="E607" s="2"/>
      <c r="F607" s="2"/>
      <c r="G607" s="2"/>
      <c r="H607" s="2"/>
      <c r="I607" s="3"/>
      <c r="J607" s="3"/>
      <c r="K607" s="2"/>
      <c r="L607" s="2"/>
    </row>
    <row r="608" spans="1:12" x14ac:dyDescent="0.45">
      <c r="A608" s="2"/>
      <c r="B608" s="2"/>
      <c r="C608" s="2"/>
      <c r="D608" s="2"/>
      <c r="E608" s="2"/>
      <c r="F608" s="2"/>
      <c r="G608" s="2"/>
      <c r="H608" s="2"/>
      <c r="I608" s="3"/>
      <c r="J608" s="3"/>
      <c r="K608" s="2"/>
      <c r="L608" s="2"/>
    </row>
    <row r="609" spans="1:12" x14ac:dyDescent="0.45">
      <c r="A609" s="2"/>
      <c r="B609" s="2"/>
      <c r="C609" s="2"/>
      <c r="D609" s="2"/>
      <c r="E609" s="2"/>
      <c r="F609" s="2"/>
      <c r="G609" s="2"/>
      <c r="H609" s="2"/>
      <c r="I609" s="3"/>
      <c r="J609" s="3"/>
      <c r="K609" s="2"/>
      <c r="L609" s="2"/>
    </row>
    <row r="610" spans="1:12" x14ac:dyDescent="0.45">
      <c r="A610" s="2"/>
      <c r="B610" s="2"/>
      <c r="C610" s="2"/>
      <c r="D610" s="2"/>
      <c r="E610" s="2"/>
      <c r="F610" s="2"/>
      <c r="G610" s="2"/>
      <c r="H610" s="2"/>
      <c r="I610" s="3"/>
      <c r="J610" s="3"/>
      <c r="K610" s="2"/>
      <c r="L610" s="2"/>
    </row>
    <row r="611" spans="1:12" x14ac:dyDescent="0.45">
      <c r="A611" s="2"/>
      <c r="B611" s="2"/>
      <c r="C611" s="2"/>
      <c r="D611" s="2"/>
      <c r="E611" s="2"/>
      <c r="F611" s="2"/>
      <c r="G611" s="2"/>
      <c r="H611" s="2"/>
      <c r="I611" s="3"/>
      <c r="J611" s="3"/>
      <c r="K611" s="2"/>
      <c r="L611" s="2"/>
    </row>
    <row r="612" spans="1:12" x14ac:dyDescent="0.45">
      <c r="A612" s="2"/>
      <c r="B612" s="2"/>
      <c r="C612" s="2"/>
      <c r="D612" s="2"/>
      <c r="E612" s="2"/>
      <c r="F612" s="2"/>
      <c r="G612" s="2"/>
      <c r="H612" s="2"/>
      <c r="I612" s="3"/>
      <c r="J612" s="3"/>
      <c r="K612" s="2"/>
      <c r="L612" s="2"/>
    </row>
    <row r="613" spans="1:12" x14ac:dyDescent="0.45">
      <c r="A613" s="2"/>
      <c r="B613" s="2"/>
      <c r="C613" s="2"/>
      <c r="D613" s="2"/>
      <c r="E613" s="2"/>
      <c r="F613" s="2"/>
      <c r="G613" s="2"/>
      <c r="H613" s="2"/>
      <c r="I613" s="3"/>
      <c r="J613" s="3"/>
      <c r="K613" s="2"/>
      <c r="L613" s="2"/>
    </row>
    <row r="614" spans="1:12" x14ac:dyDescent="0.45">
      <c r="A614" s="2"/>
      <c r="B614" s="2"/>
      <c r="C614" s="2"/>
      <c r="D614" s="2"/>
      <c r="E614" s="2"/>
      <c r="F614" s="2"/>
      <c r="G614" s="2"/>
      <c r="H614" s="2"/>
      <c r="I614" s="3"/>
      <c r="J614" s="3"/>
      <c r="K614" s="2"/>
      <c r="L614" s="2"/>
    </row>
    <row r="615" spans="1:12" x14ac:dyDescent="0.45">
      <c r="A615" s="2"/>
      <c r="B615" s="2"/>
      <c r="C615" s="2"/>
      <c r="D615" s="2"/>
      <c r="E615" s="2"/>
      <c r="F615" s="2"/>
      <c r="G615" s="2"/>
      <c r="H615" s="2"/>
      <c r="I615" s="3"/>
      <c r="J615" s="3"/>
      <c r="K615" s="2"/>
      <c r="L615" s="2"/>
    </row>
    <row r="616" spans="1:12" x14ac:dyDescent="0.45">
      <c r="A616" s="2"/>
      <c r="B616" s="2"/>
      <c r="C616" s="2"/>
      <c r="D616" s="2"/>
      <c r="E616" s="2"/>
      <c r="F616" s="2"/>
      <c r="G616" s="2"/>
      <c r="H616" s="2"/>
      <c r="I616" s="3"/>
      <c r="J616" s="3"/>
      <c r="K616" s="2"/>
      <c r="L616" s="2"/>
    </row>
    <row r="617" spans="1:12" x14ac:dyDescent="0.45">
      <c r="A617" s="2"/>
      <c r="B617" s="2"/>
      <c r="C617" s="2"/>
      <c r="D617" s="2"/>
      <c r="E617" s="2"/>
      <c r="F617" s="2"/>
      <c r="G617" s="2"/>
      <c r="H617" s="2"/>
      <c r="I617" s="3"/>
      <c r="J617" s="3"/>
      <c r="K617" s="2"/>
      <c r="L617" s="2"/>
    </row>
    <row r="618" spans="1:12" x14ac:dyDescent="0.45">
      <c r="A618" s="2"/>
      <c r="B618" s="2"/>
      <c r="C618" s="2"/>
      <c r="D618" s="2"/>
      <c r="E618" s="2"/>
      <c r="F618" s="2"/>
      <c r="G618" s="2"/>
      <c r="H618" s="2"/>
      <c r="I618" s="3"/>
      <c r="J618" s="3"/>
      <c r="K618" s="2"/>
      <c r="L618" s="2"/>
    </row>
    <row r="619" spans="1:12" x14ac:dyDescent="0.45">
      <c r="A619" s="2"/>
      <c r="B619" s="2"/>
      <c r="C619" s="2"/>
      <c r="D619" s="2"/>
      <c r="E619" s="2"/>
      <c r="F619" s="2"/>
      <c r="G619" s="2"/>
      <c r="H619" s="2"/>
      <c r="I619" s="3"/>
      <c r="J619" s="3"/>
      <c r="K619" s="2"/>
      <c r="L619" s="2"/>
    </row>
    <row r="620" spans="1:12" x14ac:dyDescent="0.45">
      <c r="A620" s="2"/>
      <c r="B620" s="2"/>
      <c r="C620" s="2"/>
      <c r="D620" s="2"/>
      <c r="E620" s="2"/>
      <c r="F620" s="2"/>
      <c r="G620" s="2"/>
      <c r="H620" s="2"/>
      <c r="I620" s="3"/>
      <c r="J620" s="3"/>
      <c r="K620" s="2"/>
      <c r="L620" s="2"/>
    </row>
    <row r="621" spans="1:12" x14ac:dyDescent="0.45">
      <c r="A621" s="2"/>
      <c r="B621" s="2"/>
      <c r="C621" s="2"/>
      <c r="D621" s="2"/>
      <c r="E621" s="2"/>
      <c r="F621" s="2"/>
      <c r="G621" s="2"/>
      <c r="H621" s="2"/>
      <c r="I621" s="3"/>
      <c r="J621" s="3"/>
      <c r="K621" s="2"/>
      <c r="L621" s="2"/>
    </row>
    <row r="622" spans="1:12" x14ac:dyDescent="0.45">
      <c r="A622" s="2"/>
      <c r="B622" s="2"/>
      <c r="C622" s="2"/>
      <c r="D622" s="2"/>
      <c r="E622" s="2"/>
      <c r="F622" s="2"/>
      <c r="G622" s="2"/>
      <c r="H622" s="2"/>
      <c r="I622" s="3"/>
      <c r="J622" s="3"/>
      <c r="K622" s="2"/>
      <c r="L622" s="2"/>
    </row>
    <row r="623" spans="1:12" x14ac:dyDescent="0.45">
      <c r="A623" s="2"/>
      <c r="B623" s="2"/>
      <c r="C623" s="2"/>
      <c r="D623" s="2"/>
      <c r="E623" s="2"/>
      <c r="F623" s="2"/>
      <c r="G623" s="2"/>
      <c r="H623" s="2"/>
      <c r="I623" s="3"/>
      <c r="J623" s="3"/>
      <c r="K623" s="2"/>
      <c r="L623" s="2"/>
    </row>
    <row r="624" spans="1:12" x14ac:dyDescent="0.45">
      <c r="A624" s="2"/>
      <c r="B624" s="2"/>
      <c r="C624" s="2"/>
      <c r="D624" s="2"/>
      <c r="E624" s="2"/>
      <c r="F624" s="2"/>
      <c r="G624" s="2"/>
      <c r="H624" s="2"/>
      <c r="I624" s="3"/>
      <c r="J624" s="3"/>
      <c r="K624" s="2"/>
      <c r="L624" s="2"/>
    </row>
    <row r="625" spans="1:12" x14ac:dyDescent="0.45">
      <c r="A625" s="2"/>
      <c r="B625" s="2"/>
      <c r="C625" s="2"/>
      <c r="D625" s="2"/>
      <c r="E625" s="2"/>
      <c r="F625" s="2"/>
      <c r="G625" s="2"/>
      <c r="H625" s="2"/>
      <c r="I625" s="3"/>
      <c r="J625" s="3"/>
      <c r="K625" s="2"/>
      <c r="L625" s="2"/>
    </row>
    <row r="626" spans="1:12" x14ac:dyDescent="0.45">
      <c r="A626" s="2"/>
      <c r="B626" s="2"/>
      <c r="C626" s="2"/>
      <c r="D626" s="2"/>
      <c r="E626" s="2"/>
      <c r="F626" s="2"/>
      <c r="G626" s="2"/>
      <c r="H626" s="2"/>
      <c r="I626" s="3"/>
      <c r="J626" s="3"/>
      <c r="K626" s="2"/>
      <c r="L626" s="2"/>
    </row>
    <row r="627" spans="1:12" x14ac:dyDescent="0.45">
      <c r="A627" s="2"/>
      <c r="B627" s="2"/>
      <c r="C627" s="2"/>
      <c r="D627" s="2"/>
      <c r="E627" s="2"/>
      <c r="F627" s="2"/>
      <c r="G627" s="2"/>
      <c r="H627" s="2"/>
      <c r="I627" s="3"/>
      <c r="J627" s="3"/>
      <c r="K627" s="2"/>
      <c r="L627" s="2"/>
    </row>
    <row r="628" spans="1:12" x14ac:dyDescent="0.45">
      <c r="A628" s="2"/>
      <c r="B628" s="2"/>
      <c r="C628" s="2"/>
      <c r="D628" s="2"/>
      <c r="E628" s="2"/>
      <c r="F628" s="2"/>
      <c r="G628" s="2"/>
      <c r="H628" s="2"/>
      <c r="I628" s="3"/>
      <c r="J628" s="3"/>
      <c r="K628" s="2"/>
      <c r="L628" s="2"/>
    </row>
    <row r="629" spans="1:12" x14ac:dyDescent="0.45">
      <c r="A629" s="2"/>
      <c r="B629" s="2"/>
      <c r="C629" s="2"/>
      <c r="D629" s="2"/>
      <c r="E629" s="2"/>
      <c r="F629" s="2"/>
      <c r="G629" s="2"/>
      <c r="H629" s="2"/>
      <c r="I629" s="3"/>
      <c r="J629" s="3"/>
      <c r="K629" s="2"/>
      <c r="L629" s="2"/>
    </row>
    <row r="630" spans="1:12" x14ac:dyDescent="0.45">
      <c r="A630" s="2"/>
      <c r="B630" s="2"/>
      <c r="C630" s="2"/>
      <c r="D630" s="2"/>
      <c r="E630" s="2"/>
      <c r="F630" s="2"/>
      <c r="G630" s="2"/>
      <c r="H630" s="2"/>
      <c r="I630" s="3"/>
      <c r="J630" s="3"/>
      <c r="K630" s="2"/>
      <c r="L630" s="2"/>
    </row>
    <row r="631" spans="1:12" x14ac:dyDescent="0.45">
      <c r="A631" s="2"/>
      <c r="B631" s="2"/>
      <c r="C631" s="2"/>
      <c r="D631" s="2"/>
      <c r="E631" s="2"/>
      <c r="F631" s="2"/>
      <c r="G631" s="2"/>
      <c r="H631" s="2"/>
      <c r="I631" s="3"/>
      <c r="J631" s="3"/>
      <c r="K631" s="2"/>
      <c r="L631" s="2"/>
    </row>
    <row r="632" spans="1:12" x14ac:dyDescent="0.45">
      <c r="A632" s="2"/>
      <c r="B632" s="2"/>
      <c r="C632" s="2"/>
      <c r="D632" s="2"/>
      <c r="E632" s="2"/>
      <c r="F632" s="2"/>
      <c r="G632" s="2"/>
      <c r="H632" s="2"/>
      <c r="I632" s="3"/>
      <c r="J632" s="3"/>
      <c r="K632" s="2"/>
      <c r="L632" s="2"/>
    </row>
    <row r="633" spans="1:12" x14ac:dyDescent="0.45">
      <c r="A633" s="2"/>
      <c r="B633" s="2"/>
      <c r="C633" s="2"/>
      <c r="D633" s="2"/>
      <c r="E633" s="2"/>
      <c r="F633" s="2"/>
      <c r="G633" s="2"/>
      <c r="H633" s="2"/>
      <c r="I633" s="3"/>
      <c r="J633" s="3"/>
      <c r="K633" s="2"/>
      <c r="L633" s="2"/>
    </row>
    <row r="634" spans="1:12" x14ac:dyDescent="0.45">
      <c r="A634" s="2"/>
      <c r="B634" s="2"/>
      <c r="C634" s="2"/>
      <c r="D634" s="2"/>
      <c r="E634" s="2"/>
      <c r="F634" s="2"/>
      <c r="G634" s="2"/>
      <c r="H634" s="2"/>
      <c r="I634" s="3"/>
      <c r="J634" s="3"/>
      <c r="K634" s="2"/>
      <c r="L634" s="2"/>
    </row>
    <row r="635" spans="1:12" x14ac:dyDescent="0.45">
      <c r="A635" s="2"/>
      <c r="B635" s="2"/>
      <c r="C635" s="2"/>
      <c r="D635" s="2"/>
      <c r="E635" s="2"/>
      <c r="F635" s="2"/>
      <c r="G635" s="2"/>
      <c r="H635" s="2"/>
      <c r="I635" s="3"/>
      <c r="J635" s="3"/>
      <c r="K635" s="2"/>
      <c r="L635" s="2"/>
    </row>
    <row r="636" spans="1:12" x14ac:dyDescent="0.45">
      <c r="A636" s="2"/>
      <c r="B636" s="2"/>
      <c r="C636" s="2"/>
      <c r="D636" s="2"/>
      <c r="E636" s="2"/>
      <c r="F636" s="2"/>
      <c r="G636" s="2"/>
      <c r="H636" s="2"/>
      <c r="I636" s="3"/>
      <c r="J636" s="3"/>
      <c r="K636" s="2"/>
      <c r="L636" s="2"/>
    </row>
    <row r="637" spans="1:12" x14ac:dyDescent="0.45">
      <c r="A637" s="2"/>
      <c r="B637" s="2"/>
      <c r="C637" s="2"/>
      <c r="D637" s="2"/>
      <c r="E637" s="2"/>
      <c r="F637" s="2"/>
      <c r="G637" s="2"/>
      <c r="H637" s="2"/>
      <c r="I637" s="3"/>
      <c r="J637" s="3"/>
      <c r="K637" s="2"/>
      <c r="L637" s="2"/>
    </row>
    <row r="638" spans="1:12" x14ac:dyDescent="0.45">
      <c r="A638" s="2"/>
      <c r="B638" s="2"/>
      <c r="C638" s="2"/>
      <c r="D638" s="2"/>
      <c r="E638" s="2"/>
      <c r="F638" s="2"/>
      <c r="G638" s="2"/>
      <c r="H638" s="2"/>
      <c r="I638" s="3"/>
      <c r="J638" s="3"/>
      <c r="K638" s="2"/>
      <c r="L638" s="2"/>
    </row>
    <row r="639" spans="1:12" x14ac:dyDescent="0.45">
      <c r="A639" s="2"/>
      <c r="B639" s="2"/>
      <c r="C639" s="2"/>
      <c r="D639" s="2"/>
      <c r="E639" s="2"/>
      <c r="F639" s="2"/>
      <c r="G639" s="2"/>
      <c r="H639" s="2"/>
      <c r="I639" s="3"/>
      <c r="J639" s="3"/>
      <c r="K639" s="2"/>
      <c r="L639" s="2"/>
    </row>
    <row r="640" spans="1:12" x14ac:dyDescent="0.45">
      <c r="A640" s="2"/>
      <c r="B640" s="2"/>
      <c r="C640" s="2"/>
      <c r="D640" s="2"/>
      <c r="E640" s="2"/>
      <c r="F640" s="2"/>
      <c r="G640" s="2"/>
      <c r="H640" s="2"/>
      <c r="I640" s="3"/>
      <c r="J640" s="3"/>
      <c r="K640" s="2"/>
      <c r="L640" s="2"/>
    </row>
    <row r="641" spans="1:12" x14ac:dyDescent="0.45">
      <c r="A641" s="2"/>
      <c r="B641" s="2"/>
      <c r="C641" s="2"/>
      <c r="D641" s="2"/>
      <c r="E641" s="2"/>
      <c r="F641" s="2"/>
      <c r="G641" s="2"/>
      <c r="H641" s="2"/>
      <c r="I641" s="3"/>
      <c r="J641" s="3"/>
      <c r="K641" s="2"/>
      <c r="L641" s="2"/>
    </row>
    <row r="642" spans="1:12" x14ac:dyDescent="0.45">
      <c r="A642" s="2"/>
      <c r="B642" s="2"/>
      <c r="C642" s="2"/>
      <c r="D642" s="2"/>
      <c r="E642" s="2"/>
      <c r="F642" s="2"/>
      <c r="G642" s="2"/>
      <c r="H642" s="2"/>
      <c r="I642" s="3"/>
      <c r="J642" s="3"/>
      <c r="K642" s="2"/>
      <c r="L642" s="2"/>
    </row>
    <row r="643" spans="1:12" x14ac:dyDescent="0.45">
      <c r="A643" s="2"/>
      <c r="B643" s="2"/>
      <c r="C643" s="2"/>
      <c r="D643" s="2"/>
      <c r="E643" s="2"/>
      <c r="F643" s="2"/>
      <c r="G643" s="2"/>
      <c r="H643" s="2"/>
      <c r="I643" s="3"/>
      <c r="J643" s="3"/>
      <c r="K643" s="2"/>
      <c r="L643" s="2"/>
    </row>
    <row r="644" spans="1:12" x14ac:dyDescent="0.45">
      <c r="A644" s="2"/>
      <c r="B644" s="2"/>
      <c r="C644" s="2"/>
      <c r="D644" s="2"/>
      <c r="E644" s="2"/>
      <c r="F644" s="2"/>
      <c r="G644" s="2"/>
      <c r="H644" s="2"/>
      <c r="I644" s="3"/>
      <c r="J644" s="3"/>
      <c r="K644" s="2"/>
      <c r="L644" s="2"/>
    </row>
    <row r="645" spans="1:12" x14ac:dyDescent="0.45">
      <c r="A645" s="2"/>
      <c r="B645" s="2"/>
      <c r="C645" s="2"/>
      <c r="D645" s="2"/>
      <c r="E645" s="2"/>
      <c r="F645" s="2"/>
      <c r="G645" s="2"/>
      <c r="H645" s="2"/>
      <c r="I645" s="3"/>
      <c r="J645" s="3"/>
      <c r="K645" s="2"/>
      <c r="L645" s="2"/>
    </row>
    <row r="646" spans="1:12" x14ac:dyDescent="0.45">
      <c r="A646" s="2"/>
      <c r="B646" s="2"/>
      <c r="C646" s="2"/>
      <c r="D646" s="2"/>
      <c r="E646" s="2"/>
      <c r="F646" s="2"/>
      <c r="G646" s="2"/>
      <c r="H646" s="2"/>
      <c r="I646" s="3"/>
      <c r="J646" s="3"/>
      <c r="K646" s="2"/>
      <c r="L646" s="2"/>
    </row>
    <row r="647" spans="1:12" x14ac:dyDescent="0.45">
      <c r="A647" s="2"/>
      <c r="B647" s="2"/>
      <c r="C647" s="2"/>
      <c r="D647" s="2"/>
      <c r="E647" s="2"/>
      <c r="F647" s="2"/>
      <c r="G647" s="2"/>
      <c r="H647" s="2"/>
      <c r="I647" s="3"/>
      <c r="J647" s="3"/>
      <c r="K647" s="2"/>
      <c r="L647" s="2"/>
    </row>
    <row r="648" spans="1:12" x14ac:dyDescent="0.45">
      <c r="A648" s="2"/>
      <c r="B648" s="2"/>
      <c r="C648" s="2"/>
      <c r="D648" s="2"/>
      <c r="E648" s="2"/>
      <c r="F648" s="2"/>
      <c r="G648" s="2"/>
      <c r="H648" s="2"/>
      <c r="I648" s="3"/>
      <c r="J648" s="3"/>
      <c r="K648" s="2"/>
      <c r="L648" s="2"/>
    </row>
    <row r="649" spans="1:12" x14ac:dyDescent="0.45">
      <c r="A649" s="2"/>
      <c r="B649" s="2"/>
      <c r="C649" s="2"/>
      <c r="D649" s="2"/>
      <c r="E649" s="2"/>
      <c r="F649" s="2"/>
      <c r="G649" s="2"/>
      <c r="H649" s="2"/>
      <c r="I649" s="3"/>
      <c r="J649" s="3"/>
      <c r="K649" s="2"/>
      <c r="L649" s="2"/>
    </row>
    <row r="650" spans="1:12" x14ac:dyDescent="0.45">
      <c r="A650" s="2"/>
      <c r="B650" s="2"/>
      <c r="C650" s="2"/>
      <c r="D650" s="2"/>
      <c r="E650" s="2"/>
      <c r="F650" s="2"/>
      <c r="G650" s="2"/>
      <c r="H650" s="2"/>
      <c r="I650" s="3"/>
      <c r="J650" s="3"/>
      <c r="K650" s="2"/>
      <c r="L650" s="2"/>
    </row>
    <row r="651" spans="1:12" x14ac:dyDescent="0.45">
      <c r="A651" s="2"/>
      <c r="B651" s="2"/>
      <c r="C651" s="2"/>
      <c r="D651" s="2"/>
      <c r="E651" s="2"/>
      <c r="F651" s="2"/>
      <c r="G651" s="2"/>
      <c r="H651" s="2"/>
      <c r="I651" s="3"/>
      <c r="J651" s="3"/>
      <c r="K651" s="2"/>
      <c r="L651" s="2"/>
    </row>
    <row r="652" spans="1:12" x14ac:dyDescent="0.45">
      <c r="A652" s="2"/>
      <c r="B652" s="2"/>
      <c r="C652" s="2"/>
      <c r="D652" s="2"/>
      <c r="E652" s="2"/>
      <c r="F652" s="2"/>
      <c r="G652" s="2"/>
      <c r="H652" s="2"/>
      <c r="I652" s="3"/>
      <c r="J652" s="3"/>
      <c r="K652" s="2"/>
      <c r="L652" s="2"/>
    </row>
    <row r="653" spans="1:12" x14ac:dyDescent="0.45">
      <c r="A653" s="2"/>
      <c r="B653" s="2"/>
      <c r="C653" s="2"/>
      <c r="D653" s="2"/>
      <c r="E653" s="2"/>
      <c r="F653" s="2"/>
      <c r="G653" s="2"/>
      <c r="H653" s="2"/>
      <c r="I653" s="3"/>
      <c r="J653" s="3"/>
      <c r="K653" s="2"/>
      <c r="L653" s="2"/>
    </row>
    <row r="654" spans="1:12" x14ac:dyDescent="0.45">
      <c r="A654" s="2"/>
      <c r="B654" s="2"/>
      <c r="C654" s="2"/>
      <c r="D654" s="2"/>
      <c r="E654" s="2"/>
      <c r="F654" s="2"/>
      <c r="G654" s="2"/>
      <c r="H654" s="2"/>
      <c r="I654" s="3"/>
      <c r="J654" s="3"/>
      <c r="K654" s="2"/>
      <c r="L654" s="2"/>
    </row>
    <row r="655" spans="1:12" x14ac:dyDescent="0.45">
      <c r="A655" s="2"/>
      <c r="B655" s="2"/>
      <c r="C655" s="2"/>
      <c r="D655" s="2"/>
      <c r="E655" s="2"/>
      <c r="F655" s="2"/>
      <c r="G655" s="2"/>
      <c r="H655" s="2"/>
      <c r="I655" s="3"/>
      <c r="J655" s="3"/>
      <c r="K655" s="2"/>
      <c r="L655" s="2"/>
    </row>
    <row r="656" spans="1:12" x14ac:dyDescent="0.45">
      <c r="A656" s="2"/>
      <c r="B656" s="2"/>
      <c r="C656" s="2"/>
      <c r="D656" s="2"/>
      <c r="E656" s="2"/>
      <c r="F656" s="2"/>
      <c r="G656" s="2"/>
      <c r="H656" s="2"/>
      <c r="I656" s="3"/>
      <c r="J656" s="3"/>
      <c r="K656" s="2"/>
      <c r="L656" s="2"/>
    </row>
    <row r="657" spans="1:12" x14ac:dyDescent="0.45">
      <c r="A657" s="2"/>
      <c r="B657" s="2"/>
      <c r="C657" s="2"/>
      <c r="D657" s="2"/>
      <c r="E657" s="2"/>
      <c r="F657" s="2"/>
      <c r="G657" s="2"/>
      <c r="H657" s="2"/>
      <c r="I657" s="3"/>
      <c r="J657" s="3"/>
      <c r="K657" s="2"/>
      <c r="L657" s="2"/>
    </row>
    <row r="658" spans="1:12" x14ac:dyDescent="0.45">
      <c r="A658" s="2"/>
      <c r="B658" s="2"/>
      <c r="C658" s="2"/>
      <c r="D658" s="2"/>
      <c r="E658" s="2"/>
      <c r="F658" s="2"/>
      <c r="G658" s="2"/>
      <c r="H658" s="2"/>
      <c r="I658" s="3"/>
      <c r="J658" s="3"/>
      <c r="K658" s="2"/>
      <c r="L658" s="2"/>
    </row>
    <row r="659" spans="1:12" x14ac:dyDescent="0.45">
      <c r="A659" s="2"/>
      <c r="B659" s="2"/>
      <c r="C659" s="2"/>
      <c r="D659" s="2"/>
      <c r="E659" s="2"/>
      <c r="F659" s="2"/>
      <c r="G659" s="2"/>
      <c r="H659" s="2"/>
      <c r="I659" s="3"/>
      <c r="J659" s="3"/>
      <c r="K659" s="2"/>
      <c r="L659" s="2"/>
    </row>
    <row r="660" spans="1:12" x14ac:dyDescent="0.45">
      <c r="A660" s="2"/>
      <c r="B660" s="2"/>
      <c r="C660" s="2"/>
      <c r="D660" s="2"/>
      <c r="E660" s="2"/>
      <c r="F660" s="2"/>
      <c r="G660" s="2"/>
      <c r="H660" s="2"/>
      <c r="I660" s="3"/>
      <c r="J660" s="3"/>
      <c r="K660" s="2"/>
      <c r="L660" s="2"/>
    </row>
    <row r="661" spans="1:12" x14ac:dyDescent="0.45">
      <c r="A661" s="2"/>
      <c r="B661" s="2"/>
      <c r="C661" s="2"/>
      <c r="D661" s="2"/>
      <c r="E661" s="2"/>
      <c r="F661" s="2"/>
      <c r="G661" s="2"/>
      <c r="H661" s="2"/>
      <c r="I661" s="3"/>
      <c r="J661" s="3"/>
      <c r="K661" s="2"/>
      <c r="L661" s="2"/>
    </row>
    <row r="662" spans="1:12" x14ac:dyDescent="0.45">
      <c r="A662" s="2"/>
      <c r="B662" s="2"/>
      <c r="C662" s="2"/>
      <c r="D662" s="2"/>
      <c r="E662" s="2"/>
      <c r="F662" s="2"/>
      <c r="G662" s="2"/>
      <c r="H662" s="2"/>
      <c r="I662" s="3"/>
      <c r="J662" s="3"/>
      <c r="K662" s="2"/>
      <c r="L662" s="2"/>
    </row>
    <row r="663" spans="1:12" x14ac:dyDescent="0.45">
      <c r="A663" s="2"/>
      <c r="B663" s="2"/>
      <c r="C663" s="2"/>
      <c r="D663" s="2"/>
      <c r="E663" s="2"/>
      <c r="F663" s="2"/>
      <c r="G663" s="2"/>
      <c r="H663" s="2"/>
      <c r="I663" s="3"/>
      <c r="J663" s="3"/>
      <c r="K663" s="2"/>
      <c r="L663" s="2"/>
    </row>
    <row r="664" spans="1:12" x14ac:dyDescent="0.45">
      <c r="A664" s="2"/>
      <c r="B664" s="2"/>
      <c r="C664" s="2"/>
      <c r="D664" s="2"/>
      <c r="E664" s="2"/>
      <c r="F664" s="2"/>
      <c r="G664" s="2"/>
      <c r="H664" s="2"/>
      <c r="I664" s="3"/>
      <c r="J664" s="3"/>
      <c r="K664" s="2"/>
      <c r="L664" s="2"/>
    </row>
    <row r="665" spans="1:12" x14ac:dyDescent="0.45">
      <c r="A665" s="2"/>
      <c r="B665" s="2"/>
      <c r="C665" s="2"/>
      <c r="D665" s="2"/>
      <c r="E665" s="2"/>
      <c r="F665" s="2"/>
      <c r="G665" s="2"/>
      <c r="H665" s="2"/>
      <c r="I665" s="3"/>
      <c r="J665" s="3"/>
      <c r="K665" s="2"/>
      <c r="L665" s="2"/>
    </row>
    <row r="666" spans="1:12" x14ac:dyDescent="0.45">
      <c r="A666" s="2"/>
      <c r="B666" s="2"/>
      <c r="C666" s="2"/>
      <c r="D666" s="2"/>
      <c r="E666" s="2"/>
      <c r="F666" s="2"/>
      <c r="G666" s="2"/>
      <c r="H666" s="2"/>
      <c r="I666" s="3"/>
      <c r="J666" s="3"/>
      <c r="K666" s="2"/>
      <c r="L666" s="2"/>
    </row>
    <row r="667" spans="1:12" x14ac:dyDescent="0.45">
      <c r="A667" s="2"/>
      <c r="B667" s="2"/>
      <c r="C667" s="2"/>
      <c r="D667" s="2"/>
      <c r="E667" s="2"/>
      <c r="F667" s="2"/>
      <c r="G667" s="2"/>
      <c r="H667" s="2"/>
      <c r="I667" s="3"/>
      <c r="J667" s="3"/>
      <c r="K667" s="2"/>
      <c r="L667" s="2"/>
    </row>
    <row r="668" spans="1:12" x14ac:dyDescent="0.45">
      <c r="A668" s="2"/>
      <c r="B668" s="2"/>
      <c r="C668" s="2"/>
      <c r="D668" s="2"/>
      <c r="E668" s="2"/>
      <c r="F668" s="2"/>
      <c r="G668" s="2"/>
      <c r="H668" s="2"/>
      <c r="I668" s="3"/>
      <c r="J668" s="3"/>
      <c r="K668" s="2"/>
      <c r="L668" s="2"/>
    </row>
    <row r="669" spans="1:12" x14ac:dyDescent="0.45">
      <c r="A669" s="2"/>
      <c r="B669" s="2"/>
      <c r="C669" s="2"/>
      <c r="D669" s="2"/>
      <c r="E669" s="2"/>
      <c r="F669" s="2"/>
      <c r="G669" s="2"/>
      <c r="H669" s="2"/>
      <c r="I669" s="3"/>
      <c r="J669" s="3"/>
      <c r="K669" s="2"/>
      <c r="L669" s="2"/>
    </row>
    <row r="670" spans="1:12" x14ac:dyDescent="0.45">
      <c r="A670" s="2"/>
      <c r="B670" s="2"/>
      <c r="C670" s="2"/>
      <c r="D670" s="2"/>
      <c r="E670" s="2"/>
      <c r="F670" s="2"/>
      <c r="G670" s="2"/>
      <c r="H670" s="2"/>
      <c r="I670" s="3"/>
      <c r="J670" s="3"/>
      <c r="K670" s="2"/>
      <c r="L670" s="2"/>
    </row>
    <row r="671" spans="1:12" x14ac:dyDescent="0.45">
      <c r="A671" s="2"/>
      <c r="B671" s="2"/>
      <c r="C671" s="2"/>
      <c r="D671" s="2"/>
      <c r="E671" s="2"/>
      <c r="F671" s="2"/>
      <c r="G671" s="2"/>
      <c r="H671" s="2"/>
      <c r="I671" s="3"/>
      <c r="J671" s="3"/>
      <c r="K671" s="2"/>
      <c r="L671" s="2"/>
    </row>
    <row r="672" spans="1:12" x14ac:dyDescent="0.45">
      <c r="A672" s="2"/>
      <c r="B672" s="2"/>
      <c r="C672" s="2"/>
      <c r="D672" s="2"/>
      <c r="E672" s="2"/>
      <c r="F672" s="2"/>
      <c r="G672" s="2"/>
      <c r="H672" s="2"/>
      <c r="I672" s="3"/>
      <c r="J672" s="3"/>
      <c r="K672" s="2"/>
      <c r="L672" s="2"/>
    </row>
    <row r="673" spans="1:12" x14ac:dyDescent="0.45">
      <c r="A673" s="2"/>
      <c r="B673" s="2"/>
      <c r="C673" s="2"/>
      <c r="D673" s="2"/>
      <c r="E673" s="2"/>
      <c r="F673" s="2"/>
      <c r="G673" s="2"/>
      <c r="H673" s="2"/>
      <c r="I673" s="3"/>
      <c r="J673" s="3"/>
      <c r="K673" s="2"/>
      <c r="L673" s="2"/>
    </row>
    <row r="674" spans="1:12" x14ac:dyDescent="0.45">
      <c r="A674" s="2"/>
      <c r="B674" s="2"/>
      <c r="C674" s="2"/>
      <c r="D674" s="2"/>
      <c r="E674" s="2"/>
      <c r="F674" s="2"/>
      <c r="G674" s="2"/>
      <c r="H674" s="2"/>
      <c r="I674" s="3"/>
      <c r="J674" s="3"/>
      <c r="K674" s="2"/>
      <c r="L674" s="2"/>
    </row>
    <row r="675" spans="1:12" x14ac:dyDescent="0.45">
      <c r="A675" s="2"/>
      <c r="B675" s="2"/>
      <c r="C675" s="2"/>
      <c r="D675" s="2"/>
      <c r="E675" s="2"/>
      <c r="F675" s="2"/>
      <c r="G675" s="2"/>
      <c r="H675" s="2"/>
      <c r="I675" s="3"/>
      <c r="J675" s="3"/>
      <c r="K675" s="2"/>
      <c r="L675" s="2"/>
    </row>
    <row r="676" spans="1:12" x14ac:dyDescent="0.45">
      <c r="A676" s="2"/>
      <c r="B676" s="2"/>
      <c r="C676" s="2"/>
      <c r="D676" s="2"/>
      <c r="E676" s="2"/>
      <c r="F676" s="2"/>
      <c r="G676" s="2"/>
      <c r="H676" s="2"/>
      <c r="I676" s="3"/>
      <c r="J676" s="3"/>
      <c r="K676" s="2"/>
      <c r="L676" s="2"/>
    </row>
    <row r="677" spans="1:12" x14ac:dyDescent="0.45">
      <c r="A677" s="2"/>
      <c r="B677" s="2"/>
      <c r="C677" s="2"/>
      <c r="D677" s="2"/>
      <c r="E677" s="2"/>
      <c r="F677" s="2"/>
      <c r="G677" s="2"/>
      <c r="H677" s="2"/>
      <c r="I677" s="3"/>
      <c r="J677" s="3"/>
      <c r="K677" s="2"/>
      <c r="L677" s="2"/>
    </row>
    <row r="678" spans="1:12" x14ac:dyDescent="0.45">
      <c r="A678" s="2"/>
      <c r="B678" s="2"/>
      <c r="C678" s="2"/>
      <c r="D678" s="2"/>
      <c r="E678" s="2"/>
      <c r="F678" s="2"/>
      <c r="G678" s="2"/>
      <c r="H678" s="2"/>
      <c r="I678" s="3"/>
      <c r="J678" s="3"/>
      <c r="K678" s="2"/>
      <c r="L678" s="2"/>
    </row>
    <row r="679" spans="1:12" x14ac:dyDescent="0.45">
      <c r="A679" s="2"/>
      <c r="B679" s="2"/>
      <c r="C679" s="2"/>
      <c r="D679" s="2"/>
      <c r="E679" s="2"/>
      <c r="F679" s="2"/>
      <c r="G679" s="2"/>
      <c r="H679" s="2"/>
      <c r="I679" s="3"/>
      <c r="J679" s="3"/>
      <c r="K679" s="2"/>
      <c r="L679" s="2"/>
    </row>
    <row r="680" spans="1:12" x14ac:dyDescent="0.45">
      <c r="A680" s="2"/>
      <c r="B680" s="2"/>
      <c r="C680" s="2"/>
      <c r="D680" s="2"/>
      <c r="E680" s="2"/>
      <c r="F680" s="2"/>
      <c r="G680" s="2"/>
      <c r="H680" s="2"/>
      <c r="I680" s="3"/>
      <c r="J680" s="3"/>
      <c r="K680" s="2"/>
      <c r="L680" s="2"/>
    </row>
    <row r="681" spans="1:12" x14ac:dyDescent="0.45">
      <c r="A681" s="2"/>
      <c r="B681" s="2"/>
      <c r="C681" s="2"/>
      <c r="D681" s="2"/>
      <c r="E681" s="2"/>
      <c r="F681" s="2"/>
      <c r="G681" s="2"/>
      <c r="H681" s="2"/>
      <c r="I681" s="3"/>
      <c r="J681" s="3"/>
      <c r="K681" s="2"/>
      <c r="L681" s="2"/>
    </row>
    <row r="682" spans="1:12" x14ac:dyDescent="0.45">
      <c r="A682" s="2"/>
      <c r="B682" s="2"/>
      <c r="C682" s="2"/>
      <c r="D682" s="2"/>
      <c r="E682" s="2"/>
      <c r="F682" s="2"/>
      <c r="G682" s="2"/>
      <c r="H682" s="2"/>
      <c r="I682" s="3"/>
      <c r="J682" s="3"/>
      <c r="K682" s="2"/>
      <c r="L682" s="2"/>
    </row>
    <row r="683" spans="1:12" x14ac:dyDescent="0.45">
      <c r="A683" s="2"/>
      <c r="B683" s="2"/>
      <c r="C683" s="2"/>
      <c r="D683" s="2"/>
      <c r="E683" s="2"/>
      <c r="F683" s="2"/>
      <c r="G683" s="2"/>
      <c r="H683" s="2"/>
      <c r="I683" s="3"/>
      <c r="J683" s="3"/>
      <c r="K683" s="2"/>
      <c r="L683" s="2"/>
    </row>
    <row r="684" spans="1:12" x14ac:dyDescent="0.45">
      <c r="A684" s="2"/>
      <c r="B684" s="2"/>
      <c r="C684" s="2"/>
      <c r="D684" s="2"/>
      <c r="E684" s="2"/>
      <c r="F684" s="2"/>
      <c r="G684" s="2"/>
      <c r="H684" s="2"/>
      <c r="I684" s="3"/>
      <c r="J684" s="3"/>
      <c r="K684" s="2"/>
      <c r="L684" s="2"/>
    </row>
    <row r="685" spans="1:12" x14ac:dyDescent="0.45">
      <c r="A685" s="2"/>
      <c r="B685" s="2"/>
      <c r="C685" s="2"/>
      <c r="D685" s="2"/>
      <c r="E685" s="2"/>
      <c r="F685" s="2"/>
      <c r="G685" s="2"/>
      <c r="H685" s="2"/>
      <c r="I685" s="3"/>
      <c r="J685" s="3"/>
      <c r="K685" s="2"/>
      <c r="L685" s="2"/>
    </row>
    <row r="686" spans="1:12" x14ac:dyDescent="0.45">
      <c r="A686" s="2"/>
      <c r="B686" s="2"/>
      <c r="C686" s="2"/>
      <c r="D686" s="2"/>
      <c r="E686" s="2"/>
      <c r="F686" s="2"/>
      <c r="G686" s="2"/>
      <c r="H686" s="2"/>
      <c r="I686" s="3"/>
      <c r="J686" s="3"/>
      <c r="K686" s="2"/>
      <c r="L686" s="2"/>
    </row>
    <row r="687" spans="1:12" x14ac:dyDescent="0.45">
      <c r="A687" s="2"/>
      <c r="B687" s="2"/>
      <c r="C687" s="2"/>
      <c r="D687" s="2"/>
      <c r="E687" s="2"/>
      <c r="F687" s="2"/>
      <c r="G687" s="2"/>
      <c r="H687" s="2"/>
      <c r="I687" s="3"/>
      <c r="J687" s="3"/>
      <c r="K687" s="2"/>
      <c r="L687" s="2"/>
    </row>
    <row r="688" spans="1:12" x14ac:dyDescent="0.45">
      <c r="A688" s="2"/>
      <c r="B688" s="2"/>
      <c r="C688" s="2"/>
      <c r="D688" s="2"/>
      <c r="E688" s="2"/>
      <c r="F688" s="2"/>
      <c r="G688" s="2"/>
      <c r="H688" s="2"/>
      <c r="I688" s="3"/>
      <c r="J688" s="3"/>
      <c r="K688" s="2"/>
      <c r="L688" s="2"/>
    </row>
    <row r="689" spans="1:12" x14ac:dyDescent="0.45">
      <c r="A689" s="2"/>
      <c r="B689" s="2"/>
      <c r="C689" s="2"/>
      <c r="D689" s="2"/>
      <c r="E689" s="2"/>
      <c r="F689" s="2"/>
      <c r="G689" s="2"/>
      <c r="H689" s="2"/>
      <c r="I689" s="3"/>
      <c r="J689" s="3"/>
      <c r="K689" s="2"/>
      <c r="L689" s="2"/>
    </row>
    <row r="690" spans="1:12" x14ac:dyDescent="0.45">
      <c r="A690" s="2"/>
      <c r="B690" s="2"/>
      <c r="C690" s="2"/>
      <c r="D690" s="2"/>
      <c r="E690" s="2"/>
      <c r="F690" s="2"/>
      <c r="G690" s="2"/>
      <c r="H690" s="2"/>
      <c r="I690" s="3"/>
      <c r="J690" s="3"/>
      <c r="K690" s="2"/>
      <c r="L690" s="2"/>
    </row>
    <row r="691" spans="1:12" x14ac:dyDescent="0.45">
      <c r="A691" s="2"/>
      <c r="B691" s="2"/>
      <c r="C691" s="2"/>
      <c r="D691" s="2"/>
      <c r="E691" s="2"/>
      <c r="F691" s="2"/>
      <c r="G691" s="2"/>
      <c r="H691" s="2"/>
      <c r="I691" s="3"/>
      <c r="J691" s="3"/>
      <c r="K691" s="2"/>
      <c r="L691" s="2"/>
    </row>
    <row r="692" spans="1:12" x14ac:dyDescent="0.45">
      <c r="A692" s="2"/>
      <c r="B692" s="2"/>
      <c r="C692" s="2"/>
      <c r="D692" s="2"/>
      <c r="E692" s="2"/>
      <c r="F692" s="2"/>
      <c r="G692" s="2"/>
      <c r="H692" s="2"/>
      <c r="I692" s="3"/>
      <c r="J692" s="3"/>
      <c r="K692" s="2"/>
      <c r="L692" s="2"/>
    </row>
    <row r="693" spans="1:12" x14ac:dyDescent="0.45">
      <c r="A693" s="2"/>
      <c r="B693" s="2"/>
      <c r="C693" s="2"/>
      <c r="D693" s="2"/>
      <c r="E693" s="2"/>
      <c r="F693" s="2"/>
      <c r="G693" s="2"/>
      <c r="H693" s="2"/>
      <c r="I693" s="3"/>
      <c r="J693" s="3"/>
      <c r="K693" s="2"/>
      <c r="L693" s="2"/>
    </row>
    <row r="694" spans="1:12" x14ac:dyDescent="0.45">
      <c r="A694" s="2"/>
      <c r="B694" s="2"/>
      <c r="C694" s="2"/>
      <c r="D694" s="2"/>
      <c r="E694" s="2"/>
      <c r="F694" s="2"/>
      <c r="G694" s="2"/>
      <c r="H694" s="2"/>
      <c r="I694" s="3"/>
      <c r="J694" s="3"/>
      <c r="K694" s="2"/>
      <c r="L694" s="2"/>
    </row>
    <row r="695" spans="1:12" x14ac:dyDescent="0.45">
      <c r="A695" s="2"/>
      <c r="B695" s="2"/>
      <c r="C695" s="2"/>
      <c r="D695" s="2"/>
      <c r="E695" s="2"/>
      <c r="F695" s="2"/>
      <c r="G695" s="2"/>
      <c r="H695" s="2"/>
      <c r="I695" s="3"/>
      <c r="J695" s="3"/>
      <c r="K695" s="2"/>
      <c r="L695" s="2"/>
    </row>
    <row r="696" spans="1:12" x14ac:dyDescent="0.45">
      <c r="A696" s="2"/>
      <c r="B696" s="2"/>
      <c r="C696" s="2"/>
      <c r="D696" s="2"/>
      <c r="E696" s="2"/>
      <c r="F696" s="2"/>
      <c r="G696" s="2"/>
      <c r="H696" s="2"/>
      <c r="I696" s="3"/>
      <c r="J696" s="3"/>
      <c r="K696" s="2"/>
      <c r="L696" s="2"/>
    </row>
    <row r="697" spans="1:12" x14ac:dyDescent="0.45">
      <c r="A697" s="2"/>
      <c r="B697" s="2"/>
      <c r="C697" s="2"/>
      <c r="D697" s="2"/>
      <c r="E697" s="2"/>
      <c r="F697" s="2"/>
      <c r="G697" s="2"/>
      <c r="H697" s="2"/>
      <c r="I697" s="3"/>
      <c r="J697" s="3"/>
      <c r="K697" s="2"/>
      <c r="L697" s="2"/>
    </row>
    <row r="698" spans="1:12" x14ac:dyDescent="0.45">
      <c r="A698" s="2"/>
      <c r="B698" s="2"/>
      <c r="C698" s="2"/>
      <c r="D698" s="2"/>
      <c r="E698" s="2"/>
      <c r="F698" s="2"/>
      <c r="G698" s="2"/>
      <c r="H698" s="2"/>
      <c r="I698" s="3"/>
      <c r="J698" s="3"/>
      <c r="K698" s="2"/>
      <c r="L698" s="2"/>
    </row>
    <row r="699" spans="1:12" x14ac:dyDescent="0.45">
      <c r="A699" s="2"/>
      <c r="B699" s="2"/>
      <c r="C699" s="2"/>
      <c r="D699" s="2"/>
      <c r="E699" s="2"/>
      <c r="F699" s="2"/>
      <c r="G699" s="2"/>
      <c r="H699" s="2"/>
      <c r="I699" s="3"/>
      <c r="J699" s="3"/>
      <c r="K699" s="2"/>
      <c r="L699" s="2"/>
    </row>
    <row r="700" spans="1:12" x14ac:dyDescent="0.45">
      <c r="A700" s="2"/>
      <c r="B700" s="2"/>
      <c r="C700" s="2"/>
      <c r="D700" s="2"/>
      <c r="E700" s="2"/>
      <c r="F700" s="2"/>
      <c r="G700" s="2"/>
      <c r="H700" s="2"/>
      <c r="I700" s="3"/>
      <c r="J700" s="3"/>
      <c r="K700" s="2"/>
      <c r="L700" s="2"/>
    </row>
    <row r="701" spans="1:12" x14ac:dyDescent="0.45">
      <c r="A701" s="2"/>
      <c r="B701" s="2"/>
      <c r="C701" s="2"/>
      <c r="D701" s="2"/>
      <c r="E701" s="2"/>
      <c r="F701" s="2"/>
      <c r="G701" s="2"/>
      <c r="H701" s="2"/>
      <c r="I701" s="3"/>
      <c r="J701" s="3"/>
      <c r="K701" s="2"/>
      <c r="L701" s="2"/>
    </row>
    <row r="702" spans="1:12" x14ac:dyDescent="0.45">
      <c r="A702" s="2"/>
      <c r="B702" s="2"/>
      <c r="C702" s="2"/>
      <c r="D702" s="2"/>
      <c r="E702" s="2"/>
      <c r="F702" s="2"/>
      <c r="G702" s="2"/>
      <c r="H702" s="2"/>
      <c r="I702" s="3"/>
      <c r="J702" s="3"/>
      <c r="K702" s="2"/>
      <c r="L702" s="2"/>
    </row>
    <row r="703" spans="1:12" x14ac:dyDescent="0.45">
      <c r="A703" s="2"/>
      <c r="B703" s="2"/>
      <c r="C703" s="2"/>
      <c r="D703" s="2"/>
      <c r="E703" s="2"/>
      <c r="F703" s="2"/>
      <c r="G703" s="2"/>
      <c r="H703" s="2"/>
      <c r="I703" s="3"/>
      <c r="J703" s="3"/>
      <c r="K703" s="2"/>
      <c r="L703" s="2"/>
    </row>
    <row r="704" spans="1:12" x14ac:dyDescent="0.45">
      <c r="A704" s="2"/>
      <c r="B704" s="2"/>
      <c r="C704" s="2"/>
      <c r="D704" s="2"/>
      <c r="E704" s="2"/>
      <c r="F704" s="2"/>
      <c r="G704" s="2"/>
      <c r="H704" s="2"/>
      <c r="I704" s="3"/>
      <c r="J704" s="3"/>
      <c r="K704" s="2"/>
      <c r="L704" s="2"/>
    </row>
    <row r="705" spans="1:12" x14ac:dyDescent="0.45">
      <c r="A705" s="2"/>
      <c r="B705" s="2"/>
      <c r="C705" s="2"/>
      <c r="D705" s="2"/>
      <c r="E705" s="2"/>
      <c r="F705" s="2"/>
      <c r="G705" s="2"/>
      <c r="H705" s="2"/>
      <c r="I705" s="3"/>
      <c r="J705" s="3"/>
      <c r="K705" s="2"/>
      <c r="L705" s="2"/>
    </row>
    <row r="706" spans="1:12" x14ac:dyDescent="0.45">
      <c r="A706" s="2"/>
      <c r="B706" s="2"/>
      <c r="C706" s="2"/>
      <c r="D706" s="2"/>
      <c r="E706" s="2"/>
      <c r="F706" s="2"/>
      <c r="G706" s="2"/>
      <c r="H706" s="2"/>
      <c r="I706" s="3"/>
      <c r="J706" s="3"/>
      <c r="K706" s="2"/>
      <c r="L706" s="2"/>
    </row>
    <row r="707" spans="1:12" x14ac:dyDescent="0.45">
      <c r="A707" s="2"/>
      <c r="B707" s="2"/>
      <c r="C707" s="2"/>
      <c r="D707" s="2"/>
      <c r="E707" s="2"/>
      <c r="F707" s="2"/>
      <c r="G707" s="2"/>
      <c r="H707" s="2"/>
      <c r="I707" s="3"/>
      <c r="J707" s="3"/>
      <c r="K707" s="2"/>
      <c r="L707" s="2"/>
    </row>
    <row r="708" spans="1:12" x14ac:dyDescent="0.45">
      <c r="A708" s="2"/>
      <c r="B708" s="2"/>
      <c r="C708" s="2"/>
      <c r="D708" s="2"/>
      <c r="E708" s="2"/>
      <c r="F708" s="2"/>
      <c r="G708" s="2"/>
      <c r="H708" s="2"/>
      <c r="I708" s="3"/>
      <c r="J708" s="3"/>
      <c r="K708" s="2"/>
      <c r="L708" s="2"/>
    </row>
    <row r="709" spans="1:12" x14ac:dyDescent="0.45">
      <c r="A709" s="2"/>
      <c r="B709" s="2"/>
      <c r="C709" s="2"/>
      <c r="D709" s="2"/>
      <c r="E709" s="2"/>
      <c r="F709" s="2"/>
      <c r="G709" s="2"/>
      <c r="H709" s="2"/>
      <c r="I709" s="3"/>
      <c r="J709" s="3"/>
      <c r="K709" s="2"/>
      <c r="L709" s="2"/>
    </row>
    <row r="710" spans="1:12" x14ac:dyDescent="0.45">
      <c r="A710" s="2"/>
      <c r="B710" s="2"/>
      <c r="C710" s="2"/>
      <c r="D710" s="2"/>
      <c r="E710" s="2"/>
      <c r="F710" s="2"/>
      <c r="G710" s="2"/>
      <c r="H710" s="2"/>
      <c r="I710" s="3"/>
      <c r="J710" s="3"/>
      <c r="K710" s="2"/>
      <c r="L710" s="2"/>
    </row>
    <row r="711" spans="1:12" x14ac:dyDescent="0.45">
      <c r="A711" s="2"/>
      <c r="B711" s="2"/>
      <c r="C711" s="2"/>
      <c r="D711" s="2"/>
      <c r="E711" s="2"/>
      <c r="F711" s="2"/>
      <c r="G711" s="2"/>
      <c r="H711" s="2"/>
      <c r="I711" s="3"/>
      <c r="J711" s="3"/>
      <c r="K711" s="2"/>
      <c r="L711" s="2"/>
    </row>
    <row r="712" spans="1:12" x14ac:dyDescent="0.45">
      <c r="A712" s="2"/>
      <c r="B712" s="2"/>
      <c r="C712" s="2"/>
      <c r="D712" s="2"/>
      <c r="E712" s="2"/>
      <c r="F712" s="2"/>
      <c r="G712" s="2"/>
      <c r="H712" s="2"/>
      <c r="I712" s="3"/>
      <c r="J712" s="3"/>
      <c r="K712" s="2"/>
      <c r="L712" s="2"/>
    </row>
    <row r="713" spans="1:12" x14ac:dyDescent="0.45">
      <c r="A713" s="2"/>
      <c r="B713" s="2"/>
      <c r="C713" s="2"/>
      <c r="D713" s="2"/>
      <c r="E713" s="2"/>
      <c r="F713" s="2"/>
      <c r="G713" s="2"/>
      <c r="H713" s="2"/>
      <c r="I713" s="3"/>
      <c r="J713" s="3"/>
      <c r="K713" s="2"/>
      <c r="L713" s="2"/>
    </row>
    <row r="714" spans="1:12" x14ac:dyDescent="0.45">
      <c r="A714" s="2"/>
      <c r="B714" s="2"/>
      <c r="C714" s="2"/>
      <c r="D714" s="2"/>
      <c r="E714" s="2"/>
      <c r="F714" s="2"/>
      <c r="G714" s="2"/>
      <c r="H714" s="2"/>
      <c r="I714" s="3"/>
      <c r="J714" s="3"/>
      <c r="K714" s="2"/>
      <c r="L714" s="2"/>
    </row>
    <row r="715" spans="1:12" x14ac:dyDescent="0.45">
      <c r="A715" s="2"/>
      <c r="B715" s="2"/>
      <c r="C715" s="2"/>
      <c r="D715" s="2"/>
      <c r="E715" s="2"/>
      <c r="F715" s="2"/>
      <c r="G715" s="2"/>
      <c r="H715" s="2"/>
      <c r="I715" s="3"/>
      <c r="J715" s="3"/>
      <c r="K715" s="2"/>
      <c r="L715" s="2"/>
    </row>
    <row r="716" spans="1:12" x14ac:dyDescent="0.45">
      <c r="A716" s="2"/>
      <c r="B716" s="2"/>
      <c r="C716" s="2"/>
      <c r="D716" s="2"/>
      <c r="E716" s="2"/>
      <c r="F716" s="2"/>
      <c r="G716" s="2"/>
      <c r="H716" s="2"/>
      <c r="I716" s="3"/>
      <c r="J716" s="3"/>
      <c r="K716" s="2"/>
      <c r="L716" s="2"/>
    </row>
    <row r="717" spans="1:12" x14ac:dyDescent="0.45">
      <c r="A717" s="2"/>
      <c r="B717" s="2"/>
      <c r="C717" s="2"/>
      <c r="D717" s="2"/>
      <c r="E717" s="2"/>
      <c r="F717" s="2"/>
      <c r="G717" s="2"/>
      <c r="H717" s="2"/>
      <c r="I717" s="3"/>
      <c r="J717" s="3"/>
      <c r="K717" s="2"/>
      <c r="L717" s="2"/>
    </row>
    <row r="718" spans="1:12" x14ac:dyDescent="0.45">
      <c r="A718" s="2"/>
      <c r="B718" s="2"/>
      <c r="C718" s="2"/>
      <c r="D718" s="2"/>
      <c r="E718" s="2"/>
      <c r="F718" s="2"/>
      <c r="G718" s="2"/>
      <c r="H718" s="2"/>
      <c r="I718" s="3"/>
      <c r="J718" s="3"/>
      <c r="K718" s="2"/>
      <c r="L718" s="2"/>
    </row>
    <row r="719" spans="1:12" x14ac:dyDescent="0.45">
      <c r="A719" s="2"/>
      <c r="B719" s="2"/>
      <c r="C719" s="2"/>
      <c r="D719" s="2"/>
      <c r="E719" s="2"/>
      <c r="F719" s="2"/>
      <c r="G719" s="2"/>
      <c r="H719" s="2"/>
      <c r="I719" s="3"/>
      <c r="J719" s="3"/>
      <c r="K719" s="2"/>
      <c r="L719" s="2"/>
    </row>
    <row r="720" spans="1:12" x14ac:dyDescent="0.45">
      <c r="A720" s="2"/>
      <c r="B720" s="2"/>
      <c r="C720" s="2"/>
      <c r="D720" s="2"/>
      <c r="E720" s="2"/>
      <c r="F720" s="2"/>
      <c r="G720" s="2"/>
      <c r="H720" s="2"/>
      <c r="I720" s="3"/>
      <c r="J720" s="3"/>
      <c r="K720" s="2"/>
      <c r="L720" s="2"/>
    </row>
    <row r="721" spans="1:12" x14ac:dyDescent="0.45">
      <c r="A721" s="2"/>
      <c r="B721" s="2"/>
      <c r="C721" s="2"/>
      <c r="D721" s="2"/>
      <c r="E721" s="2"/>
      <c r="F721" s="2"/>
      <c r="G721" s="2"/>
      <c r="H721" s="2"/>
      <c r="I721" s="3"/>
      <c r="J721" s="3"/>
      <c r="K721" s="2"/>
      <c r="L721" s="2"/>
    </row>
    <row r="722" spans="1:12" x14ac:dyDescent="0.45">
      <c r="A722" s="2"/>
      <c r="B722" s="2"/>
      <c r="C722" s="2"/>
      <c r="D722" s="2"/>
      <c r="E722" s="2"/>
      <c r="F722" s="2"/>
      <c r="G722" s="2"/>
      <c r="H722" s="2"/>
      <c r="I722" s="3"/>
      <c r="J722" s="3"/>
      <c r="K722" s="2"/>
      <c r="L722" s="2"/>
    </row>
    <row r="723" spans="1:12" x14ac:dyDescent="0.45">
      <c r="A723" s="2"/>
      <c r="B723" s="2"/>
      <c r="C723" s="2"/>
      <c r="D723" s="2"/>
      <c r="E723" s="2"/>
      <c r="F723" s="2"/>
      <c r="G723" s="2"/>
      <c r="H723" s="2"/>
      <c r="I723" s="3"/>
      <c r="J723" s="3"/>
      <c r="K723" s="2"/>
      <c r="L723" s="2"/>
    </row>
    <row r="724" spans="1:12" x14ac:dyDescent="0.45">
      <c r="A724" s="2"/>
      <c r="B724" s="2"/>
      <c r="C724" s="2"/>
      <c r="D724" s="2"/>
      <c r="E724" s="2"/>
      <c r="F724" s="2"/>
      <c r="G724" s="2"/>
      <c r="H724" s="2"/>
      <c r="I724" s="3"/>
      <c r="J724" s="3"/>
      <c r="K724" s="2"/>
      <c r="L724" s="2"/>
    </row>
    <row r="725" spans="1:12" x14ac:dyDescent="0.45">
      <c r="A725" s="2"/>
      <c r="B725" s="2"/>
      <c r="C725" s="2"/>
      <c r="D725" s="2"/>
      <c r="E725" s="2"/>
      <c r="F725" s="2"/>
      <c r="G725" s="2"/>
      <c r="H725" s="2"/>
      <c r="I725" s="3"/>
      <c r="J725" s="3"/>
      <c r="K725" s="2"/>
      <c r="L725" s="2"/>
    </row>
    <row r="726" spans="1:12" x14ac:dyDescent="0.45">
      <c r="A726" s="2"/>
      <c r="B726" s="2"/>
      <c r="C726" s="2"/>
      <c r="D726" s="2"/>
      <c r="E726" s="2"/>
      <c r="F726" s="2"/>
      <c r="G726" s="2"/>
      <c r="H726" s="2"/>
      <c r="I726" s="3"/>
      <c r="J726" s="3"/>
      <c r="K726" s="2"/>
      <c r="L726" s="2"/>
    </row>
    <row r="727" spans="1:12" x14ac:dyDescent="0.45">
      <c r="A727" s="2"/>
      <c r="B727" s="2"/>
      <c r="C727" s="2"/>
      <c r="D727" s="2"/>
      <c r="E727" s="2"/>
      <c r="F727" s="2"/>
      <c r="G727" s="2"/>
      <c r="H727" s="2"/>
      <c r="I727" s="3"/>
      <c r="J727" s="3"/>
      <c r="K727" s="2"/>
      <c r="L727" s="2"/>
    </row>
    <row r="728" spans="1:12" x14ac:dyDescent="0.45">
      <c r="A728" s="2"/>
      <c r="B728" s="2"/>
      <c r="C728" s="2"/>
      <c r="D728" s="2"/>
      <c r="E728" s="2"/>
      <c r="F728" s="2"/>
      <c r="G728" s="2"/>
      <c r="H728" s="2"/>
      <c r="I728" s="3"/>
      <c r="J728" s="3"/>
      <c r="K728" s="2"/>
      <c r="L728" s="2"/>
    </row>
    <row r="729" spans="1:12" x14ac:dyDescent="0.45">
      <c r="A729" s="2"/>
      <c r="B729" s="2"/>
      <c r="C729" s="2"/>
      <c r="D729" s="2"/>
      <c r="E729" s="2"/>
      <c r="F729" s="2"/>
      <c r="G729" s="2"/>
      <c r="H729" s="2"/>
      <c r="I729" s="3"/>
      <c r="J729" s="3"/>
      <c r="K729" s="2"/>
      <c r="L729" s="2"/>
    </row>
    <row r="730" spans="1:12" x14ac:dyDescent="0.45">
      <c r="A730" s="2"/>
      <c r="B730" s="2"/>
      <c r="C730" s="2"/>
      <c r="D730" s="2"/>
      <c r="E730" s="2"/>
      <c r="F730" s="2"/>
      <c r="G730" s="2"/>
      <c r="H730" s="2"/>
      <c r="I730" s="3"/>
      <c r="J730" s="3"/>
      <c r="K730" s="2"/>
      <c r="L730" s="2"/>
    </row>
    <row r="731" spans="1:12" x14ac:dyDescent="0.45">
      <c r="A731" s="2"/>
      <c r="B731" s="2"/>
      <c r="C731" s="2"/>
      <c r="D731" s="2"/>
      <c r="E731" s="2"/>
      <c r="F731" s="2"/>
      <c r="G731" s="2"/>
      <c r="H731" s="2"/>
      <c r="I731" s="3"/>
      <c r="J731" s="3"/>
      <c r="K731" s="2"/>
      <c r="L731" s="2"/>
    </row>
    <row r="732" spans="1:12" x14ac:dyDescent="0.45">
      <c r="A732" s="2"/>
      <c r="B732" s="2"/>
      <c r="C732" s="2"/>
      <c r="D732" s="2"/>
      <c r="E732" s="2"/>
      <c r="F732" s="2"/>
      <c r="G732" s="2"/>
      <c r="H732" s="2"/>
      <c r="I732" s="3"/>
      <c r="J732" s="3"/>
      <c r="K732" s="2"/>
      <c r="L732" s="2"/>
    </row>
    <row r="733" spans="1:12" x14ac:dyDescent="0.45">
      <c r="A733" s="2"/>
      <c r="B733" s="2"/>
      <c r="C733" s="2"/>
      <c r="D733" s="2"/>
      <c r="E733" s="2"/>
      <c r="F733" s="2"/>
      <c r="G733" s="2"/>
      <c r="H733" s="2"/>
      <c r="I733" s="3"/>
      <c r="J733" s="3"/>
      <c r="K733" s="2"/>
      <c r="L733" s="2"/>
    </row>
    <row r="734" spans="1:12" x14ac:dyDescent="0.45">
      <c r="A734" s="2"/>
      <c r="B734" s="2"/>
      <c r="C734" s="2"/>
      <c r="D734" s="2"/>
      <c r="E734" s="2"/>
      <c r="F734" s="2"/>
      <c r="G734" s="2"/>
      <c r="H734" s="2"/>
      <c r="I734" s="3"/>
      <c r="J734" s="3"/>
      <c r="K734" s="2"/>
      <c r="L734" s="2"/>
    </row>
    <row r="735" spans="1:12" x14ac:dyDescent="0.45">
      <c r="A735" s="2"/>
      <c r="B735" s="2"/>
      <c r="C735" s="2"/>
      <c r="D735" s="2"/>
      <c r="E735" s="2"/>
      <c r="F735" s="2"/>
      <c r="G735" s="2"/>
      <c r="H735" s="2"/>
      <c r="I735" s="3"/>
      <c r="J735" s="3"/>
      <c r="K735" s="2"/>
      <c r="L735" s="2"/>
    </row>
    <row r="736" spans="1:12" x14ac:dyDescent="0.45">
      <c r="A736" s="2"/>
      <c r="B736" s="2"/>
      <c r="C736" s="2"/>
      <c r="D736" s="2"/>
      <c r="E736" s="2"/>
      <c r="F736" s="2"/>
      <c r="G736" s="2"/>
      <c r="H736" s="2"/>
      <c r="I736" s="3"/>
      <c r="J736" s="3"/>
      <c r="K736" s="2"/>
      <c r="L736" s="2"/>
    </row>
    <row r="737" spans="1:12" x14ac:dyDescent="0.45">
      <c r="A737" s="2"/>
      <c r="B737" s="2"/>
      <c r="C737" s="2"/>
      <c r="D737" s="2"/>
      <c r="E737" s="2"/>
      <c r="F737" s="2"/>
      <c r="G737" s="2"/>
      <c r="H737" s="2"/>
      <c r="I737" s="3"/>
      <c r="J737" s="3"/>
      <c r="K737" s="2"/>
      <c r="L737" s="2"/>
    </row>
    <row r="738" spans="1:12" x14ac:dyDescent="0.45">
      <c r="A738" s="2"/>
      <c r="B738" s="2"/>
      <c r="C738" s="2"/>
      <c r="D738" s="2"/>
      <c r="E738" s="2"/>
      <c r="F738" s="2"/>
      <c r="G738" s="2"/>
      <c r="H738" s="2"/>
      <c r="I738" s="3"/>
      <c r="J738" s="3"/>
      <c r="K738" s="2"/>
      <c r="L738" s="2"/>
    </row>
    <row r="739" spans="1:12" x14ac:dyDescent="0.45">
      <c r="A739" s="2"/>
      <c r="B739" s="2"/>
      <c r="C739" s="2"/>
      <c r="D739" s="2"/>
      <c r="E739" s="2"/>
      <c r="F739" s="2"/>
      <c r="G739" s="2"/>
      <c r="H739" s="2"/>
      <c r="I739" s="3"/>
      <c r="J739" s="3"/>
      <c r="K739" s="2"/>
      <c r="L739" s="2"/>
    </row>
    <row r="740" spans="1:12" x14ac:dyDescent="0.45">
      <c r="A740" s="2"/>
      <c r="B740" s="2"/>
      <c r="C740" s="2"/>
      <c r="D740" s="2"/>
      <c r="E740" s="2"/>
      <c r="F740" s="2"/>
      <c r="G740" s="2"/>
      <c r="H740" s="2"/>
      <c r="I740" s="3"/>
      <c r="J740" s="3"/>
      <c r="K740" s="2"/>
      <c r="L740" s="2"/>
    </row>
    <row r="741" spans="1:12" x14ac:dyDescent="0.45">
      <c r="A741" s="2"/>
      <c r="B741" s="2"/>
      <c r="C741" s="2"/>
      <c r="D741" s="2"/>
      <c r="E741" s="2"/>
      <c r="F741" s="2"/>
      <c r="G741" s="2"/>
      <c r="H741" s="2"/>
      <c r="I741" s="3"/>
      <c r="J741" s="3"/>
      <c r="K741" s="2"/>
      <c r="L741" s="2"/>
    </row>
    <row r="742" spans="1:12" x14ac:dyDescent="0.45">
      <c r="A742" s="2"/>
      <c r="B742" s="2"/>
      <c r="C742" s="2"/>
      <c r="D742" s="2"/>
      <c r="E742" s="2"/>
      <c r="F742" s="2"/>
      <c r="G742" s="2"/>
      <c r="H742" s="2"/>
      <c r="I742" s="3"/>
      <c r="J742" s="3"/>
      <c r="K742" s="2"/>
      <c r="L742" s="2"/>
    </row>
    <row r="743" spans="1:12" x14ac:dyDescent="0.45">
      <c r="A743" s="2"/>
      <c r="B743" s="2"/>
      <c r="C743" s="2"/>
      <c r="D743" s="2"/>
      <c r="E743" s="2"/>
      <c r="F743" s="2"/>
      <c r="G743" s="2"/>
      <c r="H743" s="2"/>
      <c r="I743" s="3"/>
      <c r="J743" s="3"/>
      <c r="K743" s="2"/>
      <c r="L743" s="2"/>
    </row>
    <row r="744" spans="1:12" x14ac:dyDescent="0.45">
      <c r="A744" s="2"/>
      <c r="B744" s="2"/>
      <c r="C744" s="2"/>
      <c r="D744" s="2"/>
      <c r="E744" s="2"/>
      <c r="F744" s="2"/>
      <c r="G744" s="2"/>
      <c r="H744" s="2"/>
      <c r="I744" s="3"/>
      <c r="J744" s="3"/>
      <c r="K744" s="2"/>
      <c r="L744" s="2"/>
    </row>
    <row r="745" spans="1:12" x14ac:dyDescent="0.45">
      <c r="A745" s="2"/>
      <c r="B745" s="2"/>
      <c r="C745" s="2"/>
      <c r="D745" s="2"/>
      <c r="E745" s="2"/>
      <c r="F745" s="2"/>
      <c r="G745" s="2"/>
      <c r="H745" s="2"/>
      <c r="I745" s="3"/>
      <c r="J745" s="3"/>
      <c r="K745" s="2"/>
      <c r="L745" s="2"/>
    </row>
    <row r="746" spans="1:12" x14ac:dyDescent="0.45">
      <c r="A746" s="2"/>
      <c r="B746" s="2"/>
      <c r="C746" s="2"/>
      <c r="D746" s="2"/>
      <c r="E746" s="2"/>
      <c r="F746" s="2"/>
      <c r="G746" s="2"/>
      <c r="H746" s="2"/>
      <c r="I746" s="3"/>
      <c r="J746" s="3"/>
      <c r="K746" s="2"/>
      <c r="L746" s="2"/>
    </row>
    <row r="747" spans="1:12" x14ac:dyDescent="0.45">
      <c r="A747" s="2"/>
      <c r="B747" s="2"/>
      <c r="C747" s="2"/>
      <c r="D747" s="2"/>
      <c r="E747" s="2"/>
      <c r="F747" s="2"/>
      <c r="G747" s="2"/>
      <c r="H747" s="2"/>
      <c r="I747" s="3"/>
      <c r="J747" s="3"/>
      <c r="K747" s="2"/>
      <c r="L747" s="2"/>
    </row>
    <row r="748" spans="1:12" x14ac:dyDescent="0.45">
      <c r="A748" s="2"/>
      <c r="B748" s="2"/>
      <c r="C748" s="2"/>
      <c r="D748" s="2"/>
      <c r="E748" s="2"/>
      <c r="F748" s="2"/>
      <c r="G748" s="2"/>
      <c r="H748" s="2"/>
      <c r="I748" s="3"/>
      <c r="J748" s="3"/>
      <c r="K748" s="2"/>
      <c r="L748" s="2"/>
    </row>
    <row r="749" spans="1:12" x14ac:dyDescent="0.45">
      <c r="A749" s="2"/>
      <c r="B749" s="2"/>
      <c r="C749" s="2"/>
      <c r="D749" s="2"/>
      <c r="E749" s="2"/>
      <c r="F749" s="2"/>
      <c r="G749" s="2"/>
      <c r="H749" s="2"/>
      <c r="I749" s="3"/>
      <c r="J749" s="3"/>
      <c r="K749" s="2"/>
      <c r="L749" s="2"/>
    </row>
    <row r="750" spans="1:12" x14ac:dyDescent="0.45">
      <c r="A750" s="2"/>
      <c r="B750" s="2"/>
      <c r="C750" s="2"/>
      <c r="D750" s="2"/>
      <c r="E750" s="2"/>
      <c r="F750" s="2"/>
      <c r="G750" s="2"/>
      <c r="H750" s="2"/>
      <c r="I750" s="3"/>
      <c r="J750" s="3"/>
      <c r="K750" s="2"/>
      <c r="L750" s="2"/>
    </row>
    <row r="751" spans="1:12" x14ac:dyDescent="0.45">
      <c r="A751" s="2"/>
      <c r="B751" s="2"/>
      <c r="C751" s="2"/>
      <c r="D751" s="2"/>
      <c r="E751" s="2"/>
      <c r="F751" s="2"/>
      <c r="G751" s="2"/>
      <c r="H751" s="2"/>
      <c r="I751" s="3"/>
      <c r="J751" s="3"/>
      <c r="K751" s="2"/>
      <c r="L751" s="2"/>
    </row>
    <row r="752" spans="1:12" x14ac:dyDescent="0.45">
      <c r="A752" s="2"/>
      <c r="B752" s="2"/>
      <c r="C752" s="2"/>
      <c r="D752" s="2"/>
      <c r="E752" s="2"/>
      <c r="F752" s="2"/>
      <c r="G752" s="2"/>
      <c r="H752" s="2"/>
      <c r="I752" s="3"/>
      <c r="J752" s="3"/>
      <c r="K752" s="2"/>
      <c r="L752" s="2"/>
    </row>
    <row r="753" spans="1:12" x14ac:dyDescent="0.45">
      <c r="A753" s="2"/>
      <c r="B753" s="2"/>
      <c r="C753" s="2"/>
      <c r="D753" s="2"/>
      <c r="E753" s="2"/>
      <c r="F753" s="2"/>
      <c r="G753" s="2"/>
      <c r="H753" s="2"/>
      <c r="I753" s="3"/>
      <c r="J753" s="3"/>
      <c r="K753" s="2"/>
      <c r="L753" s="2"/>
    </row>
    <row r="754" spans="1:12" x14ac:dyDescent="0.45">
      <c r="A754" s="2"/>
      <c r="B754" s="2"/>
      <c r="C754" s="2"/>
      <c r="D754" s="2"/>
      <c r="E754" s="2"/>
      <c r="F754" s="2"/>
      <c r="G754" s="2"/>
      <c r="H754" s="2"/>
      <c r="I754" s="3"/>
      <c r="J754" s="3"/>
      <c r="K754" s="2"/>
      <c r="L754" s="2"/>
    </row>
    <row r="755" spans="1:12" x14ac:dyDescent="0.45">
      <c r="A755" s="2"/>
      <c r="B755" s="2"/>
      <c r="C755" s="2"/>
      <c r="D755" s="2"/>
      <c r="E755" s="2"/>
      <c r="F755" s="2"/>
      <c r="G755" s="2"/>
      <c r="H755" s="2"/>
      <c r="I755" s="3"/>
      <c r="J755" s="3"/>
      <c r="K755" s="2"/>
      <c r="L755" s="2"/>
    </row>
    <row r="756" spans="1:12" x14ac:dyDescent="0.45">
      <c r="A756" s="2"/>
      <c r="B756" s="2"/>
      <c r="C756" s="2"/>
      <c r="D756" s="2"/>
      <c r="E756" s="2"/>
      <c r="F756" s="2"/>
      <c r="G756" s="2"/>
      <c r="H756" s="2"/>
      <c r="I756" s="3"/>
      <c r="J756" s="3"/>
      <c r="K756" s="2"/>
      <c r="L756" s="2"/>
    </row>
    <row r="757" spans="1:12" x14ac:dyDescent="0.45">
      <c r="A757" s="2"/>
      <c r="B757" s="2"/>
      <c r="C757" s="2"/>
      <c r="D757" s="2"/>
      <c r="E757" s="2"/>
      <c r="F757" s="2"/>
      <c r="G757" s="2"/>
      <c r="H757" s="2"/>
      <c r="I757" s="3"/>
      <c r="J757" s="3"/>
      <c r="K757" s="2"/>
      <c r="L757" s="2"/>
    </row>
    <row r="758" spans="1:12" x14ac:dyDescent="0.45">
      <c r="A758" s="2"/>
      <c r="B758" s="2"/>
      <c r="C758" s="2"/>
      <c r="D758" s="2"/>
      <c r="E758" s="2"/>
      <c r="F758" s="2"/>
      <c r="G758" s="2"/>
      <c r="H758" s="2"/>
      <c r="I758" s="3"/>
      <c r="J758" s="3"/>
      <c r="K758" s="2"/>
      <c r="L758" s="2"/>
    </row>
    <row r="759" spans="1:12" x14ac:dyDescent="0.45">
      <c r="A759" s="2"/>
      <c r="B759" s="2"/>
      <c r="C759" s="2"/>
      <c r="D759" s="2"/>
      <c r="E759" s="2"/>
      <c r="F759" s="2"/>
      <c r="G759" s="2"/>
      <c r="H759" s="2"/>
      <c r="I759" s="3"/>
      <c r="J759" s="3"/>
      <c r="K759" s="2"/>
      <c r="L759" s="2"/>
    </row>
    <row r="760" spans="1:12" x14ac:dyDescent="0.45">
      <c r="A760" s="2"/>
      <c r="B760" s="2"/>
      <c r="C760" s="2"/>
      <c r="D760" s="2"/>
      <c r="E760" s="2"/>
      <c r="F760" s="2"/>
      <c r="G760" s="2"/>
      <c r="H760" s="2"/>
      <c r="I760" s="3"/>
      <c r="J760" s="3"/>
      <c r="K760" s="2"/>
      <c r="L760" s="2"/>
    </row>
    <row r="761" spans="1:12" x14ac:dyDescent="0.45">
      <c r="A761" s="2"/>
      <c r="B761" s="2"/>
      <c r="C761" s="2"/>
      <c r="D761" s="2"/>
      <c r="E761" s="2"/>
      <c r="F761" s="2"/>
      <c r="G761" s="2"/>
      <c r="H761" s="2"/>
      <c r="I761" s="3"/>
      <c r="J761" s="3"/>
      <c r="K761" s="2"/>
      <c r="L761" s="2"/>
    </row>
    <row r="762" spans="1:12" x14ac:dyDescent="0.45">
      <c r="A762" s="2"/>
      <c r="B762" s="2"/>
      <c r="C762" s="2"/>
      <c r="D762" s="2"/>
      <c r="E762" s="2"/>
      <c r="F762" s="2"/>
      <c r="G762" s="2"/>
      <c r="H762" s="2"/>
      <c r="I762" s="3"/>
      <c r="J762" s="3"/>
      <c r="K762" s="2"/>
      <c r="L762" s="2"/>
    </row>
    <row r="763" spans="1:12" x14ac:dyDescent="0.45">
      <c r="A763" s="2"/>
      <c r="B763" s="2"/>
      <c r="C763" s="2"/>
      <c r="D763" s="2"/>
      <c r="E763" s="2"/>
      <c r="F763" s="2"/>
      <c r="G763" s="2"/>
      <c r="H763" s="2"/>
      <c r="I763" s="3"/>
      <c r="J763" s="3"/>
      <c r="K763" s="2"/>
      <c r="L763" s="2"/>
    </row>
    <row r="764" spans="1:12" x14ac:dyDescent="0.45">
      <c r="A764" s="2"/>
      <c r="B764" s="2"/>
      <c r="C764" s="2"/>
      <c r="D764" s="2"/>
      <c r="E764" s="2"/>
      <c r="F764" s="2"/>
      <c r="G764" s="2"/>
      <c r="H764" s="2"/>
      <c r="I764" s="3"/>
      <c r="J764" s="3"/>
      <c r="K764" s="2"/>
      <c r="L764" s="2"/>
    </row>
    <row r="765" spans="1:12" x14ac:dyDescent="0.45">
      <c r="A765" s="2"/>
      <c r="B765" s="2"/>
      <c r="C765" s="2"/>
      <c r="D765" s="2"/>
      <c r="E765" s="2"/>
      <c r="F765" s="2"/>
      <c r="G765" s="2"/>
      <c r="H765" s="2"/>
      <c r="I765" s="3"/>
      <c r="J765" s="3"/>
      <c r="K765" s="2"/>
      <c r="L765" s="2"/>
    </row>
    <row r="766" spans="1:12" x14ac:dyDescent="0.45">
      <c r="A766" s="2"/>
      <c r="B766" s="2"/>
      <c r="C766" s="2"/>
      <c r="D766" s="2"/>
      <c r="E766" s="2"/>
      <c r="F766" s="2"/>
      <c r="G766" s="2"/>
      <c r="H766" s="2"/>
      <c r="I766" s="3"/>
      <c r="J766" s="3"/>
      <c r="K766" s="2"/>
      <c r="L766" s="2"/>
    </row>
    <row r="767" spans="1:12" x14ac:dyDescent="0.45">
      <c r="A767" s="2"/>
      <c r="B767" s="2"/>
      <c r="C767" s="2"/>
      <c r="D767" s="2"/>
      <c r="E767" s="2"/>
      <c r="F767" s="2"/>
      <c r="G767" s="2"/>
      <c r="H767" s="2"/>
      <c r="I767" s="3"/>
      <c r="J767" s="3"/>
      <c r="K767" s="2"/>
      <c r="L767" s="2"/>
    </row>
    <row r="768" spans="1:12" x14ac:dyDescent="0.45">
      <c r="A768" s="2"/>
      <c r="B768" s="2"/>
      <c r="C768" s="2"/>
      <c r="D768" s="2"/>
      <c r="E768" s="2"/>
      <c r="F768" s="2"/>
      <c r="G768" s="2"/>
      <c r="H768" s="2"/>
      <c r="I768" s="3"/>
      <c r="J768" s="3"/>
      <c r="K768" s="2"/>
      <c r="L768" s="2"/>
    </row>
    <row r="769" spans="1:12" x14ac:dyDescent="0.45">
      <c r="A769" s="2"/>
      <c r="B769" s="2"/>
      <c r="C769" s="2"/>
      <c r="D769" s="2"/>
      <c r="E769" s="2"/>
      <c r="F769" s="2"/>
      <c r="G769" s="2"/>
      <c r="H769" s="2"/>
      <c r="I769" s="3"/>
      <c r="J769" s="3"/>
      <c r="K769" s="2"/>
      <c r="L769" s="2"/>
    </row>
    <row r="770" spans="1:12" x14ac:dyDescent="0.45">
      <c r="A770" s="2"/>
      <c r="B770" s="2"/>
      <c r="C770" s="2"/>
      <c r="D770" s="2"/>
      <c r="E770" s="2"/>
      <c r="F770" s="2"/>
      <c r="G770" s="2"/>
      <c r="H770" s="2"/>
      <c r="I770" s="3"/>
      <c r="J770" s="3"/>
      <c r="K770" s="2"/>
      <c r="L770" s="2"/>
    </row>
    <row r="771" spans="1:12" x14ac:dyDescent="0.45">
      <c r="A771" s="2"/>
      <c r="B771" s="2"/>
      <c r="C771" s="2"/>
      <c r="D771" s="2"/>
      <c r="E771" s="2"/>
      <c r="F771" s="2"/>
      <c r="G771" s="2"/>
      <c r="H771" s="2"/>
      <c r="I771" s="3"/>
      <c r="J771" s="3"/>
      <c r="K771" s="2"/>
      <c r="L771" s="2"/>
    </row>
    <row r="772" spans="1:12" x14ac:dyDescent="0.45">
      <c r="A772" s="2"/>
      <c r="B772" s="2"/>
      <c r="C772" s="2"/>
      <c r="D772" s="2"/>
      <c r="E772" s="2"/>
      <c r="F772" s="2"/>
      <c r="G772" s="2"/>
      <c r="H772" s="2"/>
      <c r="I772" s="3"/>
      <c r="J772" s="3"/>
      <c r="K772" s="2"/>
      <c r="L772" s="2"/>
    </row>
    <row r="773" spans="1:12" x14ac:dyDescent="0.45">
      <c r="A773" s="2"/>
      <c r="B773" s="2"/>
      <c r="C773" s="2"/>
      <c r="D773" s="2"/>
      <c r="E773" s="2"/>
      <c r="F773" s="2"/>
      <c r="G773" s="2"/>
      <c r="H773" s="2"/>
      <c r="I773" s="3"/>
      <c r="J773" s="3"/>
      <c r="K773" s="2"/>
      <c r="L773" s="2"/>
    </row>
    <row r="774" spans="1:12" x14ac:dyDescent="0.45">
      <c r="A774" s="2"/>
      <c r="B774" s="2"/>
      <c r="C774" s="2"/>
      <c r="D774" s="2"/>
      <c r="E774" s="2"/>
      <c r="F774" s="2"/>
      <c r="G774" s="2"/>
      <c r="H774" s="2"/>
      <c r="I774" s="3"/>
      <c r="J774" s="3"/>
      <c r="K774" s="2"/>
      <c r="L774" s="2"/>
    </row>
    <row r="775" spans="1:12" x14ac:dyDescent="0.45">
      <c r="A775" s="2"/>
      <c r="B775" s="2"/>
      <c r="C775" s="2"/>
      <c r="D775" s="2"/>
      <c r="E775" s="2"/>
      <c r="F775" s="2"/>
      <c r="G775" s="2"/>
      <c r="H775" s="2"/>
      <c r="I775" s="3"/>
      <c r="J775" s="3"/>
      <c r="K775" s="2"/>
      <c r="L775" s="2"/>
    </row>
    <row r="776" spans="1:12" x14ac:dyDescent="0.45">
      <c r="A776" s="2"/>
      <c r="B776" s="2"/>
      <c r="C776" s="2"/>
      <c r="D776" s="2"/>
      <c r="E776" s="2"/>
      <c r="F776" s="2"/>
      <c r="G776" s="2"/>
      <c r="H776" s="2"/>
      <c r="I776" s="3"/>
      <c r="J776" s="3"/>
      <c r="K776" s="2"/>
      <c r="L776" s="2"/>
    </row>
    <row r="777" spans="1:12" x14ac:dyDescent="0.45">
      <c r="A777" s="2"/>
      <c r="B777" s="2"/>
      <c r="C777" s="2"/>
      <c r="D777" s="2"/>
      <c r="E777" s="2"/>
      <c r="F777" s="2"/>
      <c r="G777" s="2"/>
      <c r="H777" s="2"/>
      <c r="I777" s="3"/>
      <c r="J777" s="3"/>
      <c r="K777" s="2"/>
      <c r="L777" s="2"/>
    </row>
    <row r="778" spans="1:12" x14ac:dyDescent="0.45">
      <c r="A778" s="2"/>
      <c r="B778" s="2"/>
      <c r="C778" s="2"/>
      <c r="D778" s="2"/>
      <c r="E778" s="2"/>
      <c r="F778" s="2"/>
      <c r="G778" s="2"/>
      <c r="H778" s="2"/>
      <c r="I778" s="3"/>
      <c r="J778" s="3"/>
      <c r="K778" s="2"/>
      <c r="L778" s="2"/>
    </row>
    <row r="779" spans="1:12" x14ac:dyDescent="0.45">
      <c r="A779" s="2"/>
      <c r="B779" s="2"/>
      <c r="C779" s="2"/>
      <c r="D779" s="2"/>
      <c r="E779" s="2"/>
      <c r="F779" s="2"/>
      <c r="G779" s="2"/>
      <c r="H779" s="2"/>
      <c r="I779" s="3"/>
      <c r="J779" s="3"/>
      <c r="K779" s="2"/>
      <c r="L779" s="2"/>
    </row>
    <row r="780" spans="1:12" x14ac:dyDescent="0.45">
      <c r="A780" s="2"/>
      <c r="B780" s="2"/>
      <c r="C780" s="2"/>
      <c r="D780" s="2"/>
      <c r="E780" s="2"/>
      <c r="F780" s="2"/>
      <c r="G780" s="2"/>
      <c r="H780" s="2"/>
      <c r="I780" s="3"/>
      <c r="J780" s="3"/>
      <c r="K780" s="2"/>
      <c r="L780" s="2"/>
    </row>
    <row r="781" spans="1:12" x14ac:dyDescent="0.45">
      <c r="A781" s="2"/>
      <c r="B781" s="2"/>
      <c r="C781" s="2"/>
      <c r="D781" s="2"/>
      <c r="E781" s="2"/>
      <c r="F781" s="2"/>
      <c r="G781" s="2"/>
      <c r="H781" s="2"/>
      <c r="I781" s="3"/>
      <c r="J781" s="3"/>
      <c r="K781" s="2"/>
      <c r="L781" s="2"/>
    </row>
    <row r="782" spans="1:12" x14ac:dyDescent="0.45">
      <c r="A782" s="2"/>
      <c r="B782" s="2"/>
      <c r="C782" s="2"/>
      <c r="D782" s="2"/>
      <c r="E782" s="2"/>
      <c r="F782" s="2"/>
      <c r="G782" s="2"/>
      <c r="H782" s="2"/>
      <c r="I782" s="3"/>
      <c r="J782" s="3"/>
      <c r="K782" s="2"/>
      <c r="L782" s="2"/>
    </row>
    <row r="783" spans="1:12" x14ac:dyDescent="0.45">
      <c r="A783" s="2"/>
      <c r="B783" s="2"/>
      <c r="C783" s="2"/>
      <c r="D783" s="2"/>
      <c r="E783" s="2"/>
      <c r="F783" s="2"/>
      <c r="G783" s="2"/>
      <c r="H783" s="2"/>
      <c r="I783" s="3"/>
      <c r="J783" s="3"/>
      <c r="K783" s="2"/>
      <c r="L783" s="2"/>
    </row>
    <row r="784" spans="1:12" x14ac:dyDescent="0.45">
      <c r="A784" s="2"/>
      <c r="B784" s="2"/>
      <c r="C784" s="2"/>
      <c r="D784" s="2"/>
      <c r="E784" s="2"/>
      <c r="F784" s="2"/>
      <c r="G784" s="2"/>
      <c r="H784" s="2"/>
      <c r="I784" s="3"/>
      <c r="J784" s="3"/>
      <c r="K784" s="2"/>
      <c r="L784" s="2"/>
    </row>
    <row r="785" spans="1:12" x14ac:dyDescent="0.45">
      <c r="A785" s="2"/>
      <c r="B785" s="2"/>
      <c r="C785" s="2"/>
      <c r="D785" s="2"/>
      <c r="E785" s="2"/>
      <c r="F785" s="2"/>
      <c r="G785" s="2"/>
      <c r="H785" s="2"/>
      <c r="I785" s="3"/>
      <c r="J785" s="3"/>
      <c r="K785" s="2"/>
      <c r="L785" s="2"/>
    </row>
    <row r="786" spans="1:12" x14ac:dyDescent="0.45">
      <c r="A786" s="2"/>
      <c r="B786" s="2"/>
      <c r="C786" s="2"/>
      <c r="D786" s="2"/>
      <c r="E786" s="2"/>
      <c r="F786" s="2"/>
      <c r="G786" s="2"/>
      <c r="H786" s="2"/>
      <c r="I786" s="3"/>
      <c r="J786" s="3"/>
      <c r="K786" s="2"/>
      <c r="L786" s="2"/>
    </row>
    <row r="787" spans="1:12" x14ac:dyDescent="0.45">
      <c r="A787" s="2"/>
      <c r="B787" s="2"/>
      <c r="C787" s="2"/>
      <c r="D787" s="2"/>
      <c r="E787" s="2"/>
      <c r="F787" s="2"/>
      <c r="G787" s="2"/>
      <c r="H787" s="2"/>
      <c r="I787" s="3"/>
      <c r="J787" s="3"/>
      <c r="K787" s="2"/>
      <c r="L787" s="2"/>
    </row>
    <row r="788" spans="1:12" x14ac:dyDescent="0.45">
      <c r="A788" s="2"/>
      <c r="B788" s="2"/>
      <c r="C788" s="2"/>
      <c r="D788" s="2"/>
      <c r="E788" s="2"/>
      <c r="F788" s="2"/>
      <c r="G788" s="2"/>
      <c r="H788" s="2"/>
      <c r="I788" s="3"/>
      <c r="J788" s="3"/>
      <c r="K788" s="2"/>
      <c r="L788" s="2"/>
    </row>
    <row r="789" spans="1:12" x14ac:dyDescent="0.45">
      <c r="A789" s="2"/>
      <c r="B789" s="2"/>
      <c r="C789" s="2"/>
      <c r="D789" s="2"/>
      <c r="E789" s="2"/>
      <c r="F789" s="2"/>
      <c r="G789" s="2"/>
      <c r="H789" s="2"/>
      <c r="I789" s="3"/>
      <c r="J789" s="3"/>
      <c r="K789" s="2"/>
      <c r="L789" s="2"/>
    </row>
    <row r="790" spans="1:12" x14ac:dyDescent="0.45">
      <c r="A790" s="2"/>
      <c r="B790" s="2"/>
      <c r="C790" s="2"/>
      <c r="D790" s="2"/>
      <c r="E790" s="2"/>
      <c r="F790" s="2"/>
      <c r="G790" s="2"/>
      <c r="H790" s="2"/>
      <c r="I790" s="3"/>
      <c r="J790" s="3"/>
      <c r="K790" s="2"/>
      <c r="L790" s="2"/>
    </row>
    <row r="791" spans="1:12" x14ac:dyDescent="0.45">
      <c r="A791" s="2"/>
      <c r="B791" s="2"/>
      <c r="C791" s="2"/>
      <c r="D791" s="2"/>
      <c r="E791" s="2"/>
      <c r="F791" s="2"/>
      <c r="G791" s="2"/>
      <c r="H791" s="2"/>
      <c r="I791" s="3"/>
      <c r="J791" s="3"/>
      <c r="K791" s="2"/>
      <c r="L791" s="2"/>
    </row>
    <row r="792" spans="1:12" x14ac:dyDescent="0.45">
      <c r="A792" s="2"/>
      <c r="B792" s="2"/>
      <c r="C792" s="2"/>
      <c r="D792" s="2"/>
      <c r="E792" s="2"/>
      <c r="F792" s="2"/>
      <c r="G792" s="2"/>
      <c r="H792" s="2"/>
      <c r="I792" s="3"/>
      <c r="J792" s="3"/>
      <c r="K792" s="2"/>
      <c r="L792" s="2"/>
    </row>
    <row r="793" spans="1:12" x14ac:dyDescent="0.45">
      <c r="A793" s="2"/>
      <c r="B793" s="2"/>
      <c r="C793" s="2"/>
      <c r="D793" s="2"/>
      <c r="E793" s="2"/>
      <c r="F793" s="2"/>
      <c r="G793" s="2"/>
      <c r="H793" s="2"/>
      <c r="I793" s="3"/>
      <c r="J793" s="3"/>
      <c r="K793" s="2"/>
      <c r="L793" s="2"/>
    </row>
    <row r="794" spans="1:12" x14ac:dyDescent="0.45">
      <c r="A794" s="2"/>
      <c r="B794" s="2"/>
      <c r="C794" s="2"/>
      <c r="D794" s="2"/>
      <c r="E794" s="2"/>
      <c r="F794" s="2"/>
      <c r="G794" s="2"/>
      <c r="H794" s="2"/>
      <c r="I794" s="3"/>
      <c r="J794" s="3"/>
      <c r="K794" s="2"/>
      <c r="L794" s="2"/>
    </row>
    <row r="795" spans="1:12" x14ac:dyDescent="0.45">
      <c r="A795" s="2"/>
      <c r="B795" s="2"/>
      <c r="C795" s="2"/>
      <c r="D795" s="2"/>
      <c r="E795" s="2"/>
      <c r="F795" s="2"/>
      <c r="G795" s="2"/>
      <c r="H795" s="2"/>
      <c r="I795" s="3"/>
      <c r="J795" s="3"/>
      <c r="K795" s="2"/>
      <c r="L795" s="2"/>
    </row>
    <row r="796" spans="1:12" x14ac:dyDescent="0.45">
      <c r="A796" s="2"/>
      <c r="B796" s="2"/>
      <c r="C796" s="2"/>
      <c r="D796" s="2"/>
      <c r="E796" s="2"/>
      <c r="F796" s="2"/>
      <c r="G796" s="2"/>
      <c r="H796" s="2"/>
      <c r="I796" s="3"/>
      <c r="J796" s="3"/>
      <c r="K796" s="2"/>
      <c r="L796" s="2"/>
    </row>
    <row r="797" spans="1:12" x14ac:dyDescent="0.45">
      <c r="A797" s="2"/>
      <c r="B797" s="2"/>
      <c r="C797" s="2"/>
      <c r="D797" s="2"/>
      <c r="E797" s="2"/>
      <c r="F797" s="2"/>
      <c r="G797" s="2"/>
      <c r="H797" s="2"/>
      <c r="I797" s="3"/>
      <c r="J797" s="3"/>
      <c r="K797" s="2"/>
      <c r="L797" s="2"/>
    </row>
    <row r="798" spans="1:12" x14ac:dyDescent="0.45">
      <c r="A798" s="2"/>
      <c r="B798" s="2"/>
      <c r="C798" s="2"/>
      <c r="D798" s="2"/>
      <c r="E798" s="2"/>
      <c r="F798" s="2"/>
      <c r="G798" s="2"/>
      <c r="H798" s="2"/>
      <c r="I798" s="3"/>
      <c r="J798" s="3"/>
      <c r="K798" s="2"/>
      <c r="L798" s="2"/>
    </row>
    <row r="799" spans="1:12" x14ac:dyDescent="0.45">
      <c r="A799" s="2"/>
      <c r="B799" s="2"/>
      <c r="C799" s="2"/>
      <c r="D799" s="2"/>
      <c r="E799" s="2"/>
      <c r="F799" s="2"/>
      <c r="G799" s="2"/>
      <c r="H799" s="2"/>
      <c r="I799" s="3"/>
      <c r="J799" s="3"/>
      <c r="K799" s="2"/>
      <c r="L799" s="2"/>
    </row>
    <row r="800" spans="1:12" x14ac:dyDescent="0.45">
      <c r="A800" s="2"/>
      <c r="B800" s="2"/>
      <c r="C800" s="2"/>
      <c r="D800" s="2"/>
      <c r="E800" s="2"/>
      <c r="F800" s="2"/>
      <c r="G800" s="2"/>
      <c r="H800" s="2"/>
      <c r="I800" s="3"/>
      <c r="J800" s="3"/>
      <c r="K800" s="2"/>
      <c r="L800" s="2"/>
    </row>
    <row r="801" spans="1:12" x14ac:dyDescent="0.45">
      <c r="A801" s="2"/>
      <c r="B801" s="2"/>
      <c r="C801" s="2"/>
      <c r="D801" s="2"/>
      <c r="E801" s="2"/>
      <c r="F801" s="2"/>
      <c r="G801" s="2"/>
      <c r="H801" s="2"/>
      <c r="I801" s="3"/>
      <c r="J801" s="3"/>
      <c r="K801" s="2"/>
      <c r="L801" s="2"/>
    </row>
    <row r="802" spans="1:12" x14ac:dyDescent="0.45">
      <c r="A802" s="2"/>
      <c r="B802" s="2"/>
      <c r="C802" s="2"/>
      <c r="D802" s="2"/>
      <c r="E802" s="2"/>
      <c r="F802" s="2"/>
      <c r="G802" s="2"/>
      <c r="H802" s="2"/>
      <c r="I802" s="3"/>
      <c r="J802" s="3"/>
      <c r="K802" s="2"/>
      <c r="L802" s="2"/>
    </row>
    <row r="803" spans="1:12" x14ac:dyDescent="0.45">
      <c r="A803" s="2"/>
      <c r="B803" s="2"/>
      <c r="C803" s="2"/>
      <c r="D803" s="2"/>
      <c r="E803" s="2"/>
      <c r="F803" s="2"/>
      <c r="G803" s="2"/>
      <c r="H803" s="2"/>
      <c r="I803" s="3"/>
      <c r="J803" s="3"/>
      <c r="K803" s="2"/>
      <c r="L803" s="2"/>
    </row>
    <row r="804" spans="1:12" x14ac:dyDescent="0.45">
      <c r="A804" s="2"/>
      <c r="B804" s="2"/>
      <c r="C804" s="2"/>
      <c r="D804" s="2"/>
      <c r="E804" s="2"/>
      <c r="F804" s="2"/>
      <c r="G804" s="2"/>
      <c r="H804" s="2"/>
      <c r="I804" s="3"/>
      <c r="J804" s="3"/>
      <c r="K804" s="2"/>
      <c r="L804" s="2"/>
    </row>
    <row r="805" spans="1:12" x14ac:dyDescent="0.45">
      <c r="A805" s="2"/>
      <c r="B805" s="2"/>
      <c r="C805" s="2"/>
      <c r="D805" s="2"/>
      <c r="E805" s="2"/>
      <c r="F805" s="2"/>
      <c r="G805" s="2"/>
      <c r="H805" s="2"/>
      <c r="I805" s="3"/>
      <c r="J805" s="3"/>
      <c r="K805" s="2"/>
      <c r="L805" s="2"/>
    </row>
    <row r="806" spans="1:12" x14ac:dyDescent="0.45">
      <c r="A806" s="2"/>
      <c r="B806" s="2"/>
      <c r="C806" s="2"/>
      <c r="D806" s="2"/>
      <c r="E806" s="2"/>
      <c r="F806" s="2"/>
      <c r="G806" s="2"/>
      <c r="H806" s="2"/>
      <c r="I806" s="3"/>
      <c r="J806" s="3"/>
      <c r="K806" s="2"/>
      <c r="L806" s="2"/>
    </row>
    <row r="807" spans="1:12" x14ac:dyDescent="0.45">
      <c r="A807" s="2"/>
      <c r="B807" s="2"/>
      <c r="C807" s="2"/>
      <c r="D807" s="2"/>
      <c r="E807" s="2"/>
      <c r="F807" s="2"/>
      <c r="G807" s="2"/>
      <c r="H807" s="2"/>
      <c r="I807" s="3"/>
      <c r="J807" s="3"/>
      <c r="K807" s="2"/>
      <c r="L807" s="2"/>
    </row>
    <row r="808" spans="1:12" x14ac:dyDescent="0.45">
      <c r="A808" s="2"/>
      <c r="B808" s="2"/>
      <c r="C808" s="2"/>
      <c r="D808" s="2"/>
      <c r="E808" s="2"/>
      <c r="F808" s="2"/>
      <c r="G808" s="2"/>
      <c r="H808" s="2"/>
      <c r="I808" s="3"/>
      <c r="J808" s="3"/>
      <c r="K808" s="2"/>
      <c r="L808" s="2"/>
    </row>
    <row r="809" spans="1:12" x14ac:dyDescent="0.45">
      <c r="A809" s="2"/>
      <c r="B809" s="2"/>
      <c r="C809" s="2"/>
      <c r="D809" s="2"/>
      <c r="E809" s="2"/>
      <c r="F809" s="2"/>
      <c r="G809" s="2"/>
      <c r="H809" s="2"/>
      <c r="I809" s="3"/>
      <c r="J809" s="3"/>
      <c r="K809" s="2"/>
      <c r="L809" s="2"/>
    </row>
    <row r="810" spans="1:12" x14ac:dyDescent="0.45">
      <c r="A810" s="2"/>
      <c r="B810" s="2"/>
      <c r="C810" s="2"/>
      <c r="D810" s="2"/>
      <c r="E810" s="2"/>
      <c r="F810" s="2"/>
      <c r="G810" s="2"/>
      <c r="H810" s="2"/>
      <c r="I810" s="3"/>
      <c r="J810" s="3"/>
      <c r="K810" s="2"/>
      <c r="L810" s="2"/>
    </row>
    <row r="811" spans="1:12" x14ac:dyDescent="0.45">
      <c r="A811" s="2"/>
      <c r="B811" s="2"/>
      <c r="C811" s="2"/>
      <c r="D811" s="2"/>
      <c r="E811" s="2"/>
      <c r="F811" s="2"/>
      <c r="G811" s="2"/>
      <c r="H811" s="2"/>
      <c r="I811" s="3"/>
      <c r="J811" s="3"/>
      <c r="K811" s="2"/>
      <c r="L811" s="2"/>
    </row>
    <row r="812" spans="1:12" x14ac:dyDescent="0.45">
      <c r="A812" s="2"/>
      <c r="B812" s="2"/>
      <c r="C812" s="2"/>
      <c r="D812" s="2"/>
      <c r="E812" s="2"/>
      <c r="F812" s="2"/>
      <c r="G812" s="2"/>
      <c r="H812" s="2"/>
      <c r="I812" s="3"/>
      <c r="J812" s="3"/>
      <c r="K812" s="2"/>
      <c r="L812" s="2"/>
    </row>
    <row r="813" spans="1:12" x14ac:dyDescent="0.45">
      <c r="A813" s="2"/>
      <c r="B813" s="2"/>
      <c r="C813" s="2"/>
      <c r="D813" s="2"/>
      <c r="E813" s="2"/>
      <c r="F813" s="2"/>
      <c r="G813" s="2"/>
      <c r="H813" s="2"/>
      <c r="I813" s="3"/>
      <c r="J813" s="3"/>
      <c r="K813" s="2"/>
      <c r="L813" s="2"/>
    </row>
    <row r="814" spans="1:12" x14ac:dyDescent="0.45">
      <c r="A814" s="2"/>
      <c r="B814" s="2"/>
      <c r="C814" s="2"/>
      <c r="D814" s="2"/>
      <c r="E814" s="2"/>
      <c r="F814" s="2"/>
      <c r="G814" s="2"/>
      <c r="H814" s="2"/>
      <c r="I814" s="3"/>
      <c r="J814" s="3"/>
      <c r="K814" s="2"/>
      <c r="L814" s="2"/>
    </row>
    <row r="815" spans="1:12" x14ac:dyDescent="0.45">
      <c r="A815" s="2"/>
      <c r="B815" s="2"/>
      <c r="C815" s="2"/>
      <c r="D815" s="2"/>
      <c r="E815" s="2"/>
      <c r="F815" s="2"/>
      <c r="G815" s="2"/>
      <c r="H815" s="2"/>
      <c r="I815" s="3"/>
      <c r="J815" s="3"/>
      <c r="K815" s="2"/>
      <c r="L815" s="2"/>
    </row>
    <row r="816" spans="1:12" x14ac:dyDescent="0.45">
      <c r="A816" s="2"/>
      <c r="B816" s="2"/>
      <c r="C816" s="2"/>
      <c r="D816" s="2"/>
      <c r="E816" s="2"/>
      <c r="F816" s="2"/>
      <c r="G816" s="2"/>
      <c r="H816" s="2"/>
      <c r="I816" s="3"/>
      <c r="J816" s="3"/>
      <c r="K816" s="2"/>
      <c r="L816" s="2"/>
    </row>
    <row r="817" spans="1:12" x14ac:dyDescent="0.45">
      <c r="A817" s="2"/>
      <c r="B817" s="2"/>
      <c r="C817" s="2"/>
      <c r="D817" s="2"/>
      <c r="E817" s="2"/>
      <c r="F817" s="2"/>
      <c r="G817" s="2"/>
      <c r="H817" s="2"/>
      <c r="I817" s="3"/>
      <c r="J817" s="3"/>
      <c r="K817" s="2"/>
      <c r="L817" s="2"/>
    </row>
    <row r="818" spans="1:12" x14ac:dyDescent="0.45">
      <c r="A818" s="2"/>
      <c r="B818" s="2"/>
      <c r="C818" s="2"/>
      <c r="D818" s="2"/>
      <c r="E818" s="2"/>
      <c r="F818" s="2"/>
      <c r="G818" s="2"/>
      <c r="H818" s="2"/>
      <c r="I818" s="3"/>
      <c r="J818" s="3"/>
      <c r="K818" s="2"/>
      <c r="L818" s="2"/>
    </row>
    <row r="819" spans="1:12" x14ac:dyDescent="0.45">
      <c r="A819" s="2"/>
      <c r="B819" s="2"/>
      <c r="C819" s="2"/>
      <c r="D819" s="2"/>
      <c r="E819" s="2"/>
      <c r="F819" s="2"/>
      <c r="G819" s="2"/>
      <c r="H819" s="2"/>
      <c r="I819" s="3"/>
      <c r="J819" s="3"/>
      <c r="K819" s="2"/>
      <c r="L819" s="2"/>
    </row>
    <row r="820" spans="1:12" x14ac:dyDescent="0.45">
      <c r="A820" s="2"/>
      <c r="B820" s="2"/>
      <c r="C820" s="2"/>
      <c r="D820" s="2"/>
      <c r="E820" s="2"/>
      <c r="F820" s="2"/>
      <c r="G820" s="2"/>
      <c r="H820" s="2"/>
      <c r="I820" s="3"/>
      <c r="J820" s="3"/>
      <c r="K820" s="2"/>
      <c r="L820" s="2"/>
    </row>
    <row r="821" spans="1:12" x14ac:dyDescent="0.45">
      <c r="A821" s="2"/>
      <c r="B821" s="2"/>
      <c r="C821" s="2"/>
      <c r="D821" s="2"/>
      <c r="E821" s="2"/>
      <c r="F821" s="2"/>
      <c r="G821" s="2"/>
      <c r="H821" s="2"/>
      <c r="I821" s="3"/>
      <c r="J821" s="3"/>
      <c r="K821" s="2"/>
      <c r="L821" s="2"/>
    </row>
    <row r="822" spans="1:12" x14ac:dyDescent="0.45">
      <c r="A822" s="2"/>
      <c r="B822" s="2"/>
      <c r="C822" s="2"/>
      <c r="D822" s="2"/>
      <c r="E822" s="2"/>
      <c r="F822" s="2"/>
      <c r="G822" s="2"/>
      <c r="H822" s="2"/>
      <c r="I822" s="3"/>
      <c r="J822" s="3"/>
      <c r="K822" s="2"/>
      <c r="L822" s="2"/>
    </row>
    <row r="823" spans="1:12" x14ac:dyDescent="0.45">
      <c r="A823" s="2"/>
      <c r="B823" s="2"/>
      <c r="C823" s="2"/>
      <c r="D823" s="2"/>
      <c r="E823" s="2"/>
      <c r="F823" s="2"/>
      <c r="G823" s="2"/>
      <c r="H823" s="2"/>
      <c r="I823" s="3"/>
      <c r="J823" s="3"/>
      <c r="K823" s="2"/>
      <c r="L823" s="2"/>
    </row>
    <row r="824" spans="1:12" x14ac:dyDescent="0.45">
      <c r="A824" s="2"/>
      <c r="B824" s="2"/>
      <c r="C824" s="2"/>
      <c r="D824" s="2"/>
      <c r="E824" s="2"/>
      <c r="F824" s="2"/>
      <c r="G824" s="2"/>
      <c r="H824" s="2"/>
      <c r="I824" s="3"/>
      <c r="J824" s="3"/>
      <c r="K824" s="2"/>
      <c r="L824" s="2"/>
    </row>
    <row r="825" spans="1:12" x14ac:dyDescent="0.45">
      <c r="A825" s="2"/>
      <c r="B825" s="2"/>
      <c r="C825" s="2"/>
      <c r="D825" s="2"/>
      <c r="E825" s="2"/>
      <c r="F825" s="2"/>
      <c r="G825" s="2"/>
      <c r="H825" s="2"/>
      <c r="I825" s="3"/>
      <c r="J825" s="3"/>
      <c r="K825" s="2"/>
      <c r="L825" s="2"/>
    </row>
    <row r="826" spans="1:12" x14ac:dyDescent="0.45">
      <c r="A826" s="2"/>
      <c r="B826" s="2"/>
      <c r="C826" s="2"/>
      <c r="D826" s="2"/>
      <c r="E826" s="2"/>
      <c r="F826" s="2"/>
      <c r="G826" s="2"/>
      <c r="H826" s="2"/>
      <c r="I826" s="3"/>
      <c r="J826" s="3"/>
      <c r="K826" s="2"/>
      <c r="L826" s="2"/>
    </row>
    <row r="827" spans="1:12" x14ac:dyDescent="0.45">
      <c r="A827" s="2"/>
      <c r="B827" s="2"/>
      <c r="C827" s="2"/>
      <c r="D827" s="2"/>
      <c r="E827" s="2"/>
      <c r="F827" s="2"/>
      <c r="G827" s="2"/>
      <c r="H827" s="2"/>
      <c r="I827" s="3"/>
      <c r="J827" s="3"/>
      <c r="K827" s="2"/>
      <c r="L827" s="2"/>
    </row>
    <row r="828" spans="1:12" x14ac:dyDescent="0.45">
      <c r="A828" s="2"/>
      <c r="B828" s="2"/>
      <c r="C828" s="2"/>
      <c r="D828" s="2"/>
      <c r="E828" s="2"/>
      <c r="F828" s="2"/>
      <c r="G828" s="2"/>
      <c r="H828" s="2"/>
      <c r="I828" s="3"/>
      <c r="J828" s="3"/>
      <c r="K828" s="2"/>
      <c r="L828" s="2"/>
    </row>
    <row r="829" spans="1:12" x14ac:dyDescent="0.45">
      <c r="A829" s="2"/>
      <c r="B829" s="2"/>
      <c r="C829" s="2"/>
      <c r="D829" s="2"/>
      <c r="E829" s="2"/>
      <c r="F829" s="2"/>
      <c r="G829" s="2"/>
      <c r="H829" s="2"/>
      <c r="I829" s="3"/>
      <c r="J829" s="3"/>
      <c r="K829" s="2"/>
      <c r="L829" s="2"/>
    </row>
    <row r="830" spans="1:12" x14ac:dyDescent="0.45">
      <c r="A830" s="2"/>
      <c r="B830" s="2"/>
      <c r="C830" s="2"/>
      <c r="D830" s="2"/>
      <c r="E830" s="2"/>
      <c r="F830" s="2"/>
      <c r="G830" s="2"/>
      <c r="H830" s="2"/>
      <c r="I830" s="3"/>
      <c r="J830" s="3"/>
      <c r="K830" s="2"/>
      <c r="L830" s="2"/>
    </row>
    <row r="831" spans="1:12" x14ac:dyDescent="0.45">
      <c r="A831" s="2"/>
      <c r="B831" s="2"/>
      <c r="C831" s="2"/>
      <c r="D831" s="2"/>
      <c r="E831" s="2"/>
      <c r="F831" s="2"/>
      <c r="G831" s="2"/>
      <c r="H831" s="2"/>
      <c r="I831" s="3"/>
      <c r="J831" s="3"/>
      <c r="K831" s="2"/>
      <c r="L831" s="2"/>
    </row>
    <row r="832" spans="1:12" x14ac:dyDescent="0.45">
      <c r="A832" s="2"/>
      <c r="B832" s="2"/>
      <c r="C832" s="2"/>
      <c r="D832" s="2"/>
      <c r="E832" s="2"/>
      <c r="F832" s="2"/>
      <c r="G832" s="2"/>
      <c r="H832" s="2"/>
      <c r="I832" s="3"/>
      <c r="J832" s="3"/>
      <c r="K832" s="2"/>
      <c r="L832" s="2"/>
    </row>
    <row r="833" spans="1:12" x14ac:dyDescent="0.45">
      <c r="A833" s="2"/>
      <c r="B833" s="2"/>
      <c r="C833" s="2"/>
      <c r="D833" s="2"/>
      <c r="E833" s="2"/>
      <c r="F833" s="2"/>
      <c r="G833" s="2"/>
      <c r="H833" s="2"/>
      <c r="I833" s="3"/>
      <c r="J833" s="3"/>
      <c r="K833" s="2"/>
      <c r="L833" s="2"/>
    </row>
    <row r="834" spans="1:12" x14ac:dyDescent="0.45">
      <c r="A834" s="2"/>
      <c r="B834" s="2"/>
      <c r="C834" s="2"/>
      <c r="D834" s="2"/>
      <c r="E834" s="2"/>
      <c r="F834" s="2"/>
      <c r="G834" s="2"/>
      <c r="H834" s="2"/>
      <c r="I834" s="3"/>
      <c r="J834" s="3"/>
      <c r="K834" s="2"/>
      <c r="L834" s="2"/>
    </row>
    <row r="835" spans="1:12" x14ac:dyDescent="0.45">
      <c r="A835" s="2"/>
      <c r="B835" s="2"/>
      <c r="C835" s="2"/>
      <c r="D835" s="2"/>
      <c r="E835" s="2"/>
      <c r="F835" s="2"/>
      <c r="G835" s="2"/>
      <c r="H835" s="2"/>
      <c r="I835" s="3"/>
      <c r="J835" s="3"/>
      <c r="K835" s="2"/>
      <c r="L835" s="2"/>
    </row>
    <row r="836" spans="1:12" x14ac:dyDescent="0.45">
      <c r="A836" s="2"/>
      <c r="B836" s="2"/>
      <c r="C836" s="2"/>
      <c r="D836" s="2"/>
      <c r="E836" s="2"/>
      <c r="F836" s="2"/>
      <c r="G836" s="2"/>
      <c r="H836" s="2"/>
      <c r="I836" s="3"/>
      <c r="J836" s="3"/>
      <c r="K836" s="2"/>
      <c r="L836" s="2"/>
    </row>
    <row r="837" spans="1:12" x14ac:dyDescent="0.45">
      <c r="A837" s="2"/>
      <c r="B837" s="2"/>
      <c r="C837" s="2"/>
      <c r="D837" s="2"/>
      <c r="E837" s="2"/>
      <c r="F837" s="2"/>
      <c r="G837" s="2"/>
      <c r="H837" s="2"/>
      <c r="I837" s="3"/>
      <c r="J837" s="3"/>
      <c r="K837" s="2"/>
      <c r="L837" s="2"/>
    </row>
    <row r="838" spans="1:12" x14ac:dyDescent="0.45">
      <c r="A838" s="2"/>
      <c r="B838" s="2"/>
      <c r="C838" s="2"/>
      <c r="D838" s="2"/>
      <c r="E838" s="2"/>
      <c r="F838" s="2"/>
      <c r="G838" s="2"/>
      <c r="H838" s="2"/>
      <c r="I838" s="3"/>
      <c r="J838" s="3"/>
      <c r="K838" s="2"/>
      <c r="L838" s="2"/>
    </row>
    <row r="839" spans="1:12" x14ac:dyDescent="0.45">
      <c r="A839" s="2"/>
      <c r="B839" s="2"/>
      <c r="C839" s="2"/>
      <c r="D839" s="2"/>
      <c r="E839" s="2"/>
      <c r="F839" s="2"/>
      <c r="G839" s="2"/>
      <c r="H839" s="2"/>
      <c r="I839" s="3"/>
      <c r="J839" s="3"/>
      <c r="K839" s="2"/>
      <c r="L839" s="2"/>
    </row>
    <row r="840" spans="1:12" x14ac:dyDescent="0.45">
      <c r="A840" s="2"/>
      <c r="B840" s="2"/>
      <c r="C840" s="2"/>
      <c r="D840" s="2"/>
      <c r="E840" s="2"/>
      <c r="F840" s="2"/>
      <c r="G840" s="2"/>
      <c r="H840" s="2"/>
      <c r="I840" s="3"/>
      <c r="J840" s="3"/>
      <c r="K840" s="2"/>
      <c r="L840" s="2"/>
    </row>
    <row r="841" spans="1:12" x14ac:dyDescent="0.45">
      <c r="A841" s="2"/>
      <c r="B841" s="2"/>
      <c r="C841" s="2"/>
      <c r="D841" s="2"/>
      <c r="E841" s="2"/>
      <c r="F841" s="2"/>
      <c r="G841" s="2"/>
      <c r="H841" s="2"/>
      <c r="I841" s="3"/>
      <c r="J841" s="3"/>
      <c r="K841" s="2"/>
      <c r="L841" s="2"/>
    </row>
    <row r="842" spans="1:12" x14ac:dyDescent="0.45">
      <c r="A842" s="2"/>
      <c r="B842" s="2"/>
      <c r="C842" s="2"/>
      <c r="D842" s="2"/>
      <c r="E842" s="2"/>
      <c r="F842" s="2"/>
      <c r="G842" s="2"/>
      <c r="H842" s="2"/>
      <c r="I842" s="3"/>
      <c r="J842" s="3"/>
      <c r="K842" s="2"/>
      <c r="L842" s="2"/>
    </row>
    <row r="843" spans="1:12" x14ac:dyDescent="0.45">
      <c r="A843" s="2"/>
      <c r="B843" s="2"/>
      <c r="C843" s="2"/>
      <c r="D843" s="2"/>
      <c r="E843" s="2"/>
      <c r="F843" s="2"/>
      <c r="G843" s="2"/>
      <c r="H843" s="2"/>
      <c r="I843" s="3"/>
      <c r="J843" s="3"/>
      <c r="K843" s="2"/>
      <c r="L843" s="2"/>
    </row>
    <row r="844" spans="1:12" x14ac:dyDescent="0.45">
      <c r="A844" s="2"/>
      <c r="B844" s="2"/>
      <c r="C844" s="2"/>
      <c r="D844" s="2"/>
      <c r="E844" s="2"/>
      <c r="F844" s="2"/>
      <c r="G844" s="2"/>
      <c r="H844" s="2"/>
      <c r="I844" s="3"/>
      <c r="J844" s="3"/>
      <c r="K844" s="2"/>
      <c r="L844" s="2"/>
    </row>
    <row r="845" spans="1:12" x14ac:dyDescent="0.45">
      <c r="A845" s="2"/>
      <c r="B845" s="2"/>
      <c r="C845" s="2"/>
      <c r="D845" s="2"/>
      <c r="E845" s="2"/>
      <c r="F845" s="2"/>
      <c r="G845" s="2"/>
      <c r="H845" s="2"/>
      <c r="I845" s="3"/>
      <c r="J845" s="3"/>
      <c r="K845" s="2"/>
      <c r="L845" s="2"/>
    </row>
    <row r="846" spans="1:12" x14ac:dyDescent="0.45">
      <c r="A846" s="2"/>
      <c r="B846" s="2"/>
      <c r="C846" s="2"/>
      <c r="D846" s="2"/>
      <c r="E846" s="2"/>
      <c r="F846" s="2"/>
      <c r="G846" s="2"/>
      <c r="H846" s="2"/>
      <c r="I846" s="3"/>
      <c r="J846" s="3"/>
      <c r="K846" s="2"/>
      <c r="L846" s="2"/>
    </row>
    <row r="847" spans="1:12" x14ac:dyDescent="0.45">
      <c r="A847" s="2"/>
      <c r="B847" s="2"/>
      <c r="C847" s="2"/>
      <c r="D847" s="2"/>
      <c r="E847" s="2"/>
      <c r="F847" s="2"/>
      <c r="G847" s="2"/>
      <c r="H847" s="2"/>
      <c r="I847" s="3"/>
      <c r="J847" s="3"/>
      <c r="K847" s="2"/>
      <c r="L847" s="2"/>
    </row>
    <row r="848" spans="1:12" x14ac:dyDescent="0.45">
      <c r="A848" s="2"/>
      <c r="B848" s="2"/>
      <c r="C848" s="2"/>
      <c r="D848" s="2"/>
      <c r="E848" s="2"/>
      <c r="F848" s="2"/>
      <c r="G848" s="2"/>
      <c r="H848" s="2"/>
      <c r="I848" s="3"/>
      <c r="J848" s="3"/>
      <c r="K848" s="2"/>
      <c r="L848" s="2"/>
    </row>
    <row r="849" spans="1:12" x14ac:dyDescent="0.45">
      <c r="A849" s="2"/>
      <c r="B849" s="2"/>
      <c r="C849" s="2"/>
      <c r="D849" s="2"/>
      <c r="E849" s="2"/>
      <c r="F849" s="2"/>
      <c r="G849" s="2"/>
      <c r="H849" s="2"/>
      <c r="I849" s="3"/>
      <c r="J849" s="3"/>
      <c r="K849" s="2"/>
      <c r="L849" s="2"/>
    </row>
    <row r="850" spans="1:12" x14ac:dyDescent="0.45">
      <c r="A850" s="2"/>
      <c r="B850" s="2"/>
      <c r="C850" s="2"/>
      <c r="D850" s="2"/>
      <c r="E850" s="2"/>
      <c r="F850" s="2"/>
      <c r="G850" s="2"/>
      <c r="H850" s="2"/>
      <c r="I850" s="3"/>
      <c r="J850" s="3"/>
      <c r="K850" s="2"/>
      <c r="L850" s="2"/>
    </row>
    <row r="851" spans="1:12" x14ac:dyDescent="0.45">
      <c r="A851" s="2"/>
      <c r="B851" s="2"/>
      <c r="C851" s="2"/>
      <c r="D851" s="2"/>
      <c r="E851" s="2"/>
      <c r="F851" s="2"/>
      <c r="G851" s="2"/>
      <c r="H851" s="2"/>
      <c r="I851" s="3"/>
      <c r="J851" s="3"/>
      <c r="K851" s="2"/>
      <c r="L851" s="2"/>
    </row>
    <row r="852" spans="1:12" x14ac:dyDescent="0.45">
      <c r="A852" s="2"/>
      <c r="B852" s="2"/>
      <c r="C852" s="2"/>
      <c r="D852" s="2"/>
      <c r="E852" s="2"/>
      <c r="F852" s="2"/>
      <c r="G852" s="2"/>
      <c r="H852" s="2"/>
      <c r="I852" s="3"/>
      <c r="J852" s="3"/>
      <c r="K852" s="2"/>
      <c r="L852" s="2"/>
    </row>
    <row r="853" spans="1:12" x14ac:dyDescent="0.45">
      <c r="A853" s="2"/>
      <c r="B853" s="2"/>
      <c r="C853" s="2"/>
      <c r="D853" s="2"/>
      <c r="E853" s="2"/>
      <c r="F853" s="2"/>
      <c r="G853" s="2"/>
      <c r="H853" s="2"/>
      <c r="I853" s="3"/>
      <c r="J853" s="3"/>
      <c r="K853" s="2"/>
      <c r="L853" s="2"/>
    </row>
    <row r="854" spans="1:12" x14ac:dyDescent="0.45">
      <c r="A854" s="2"/>
      <c r="B854" s="2"/>
      <c r="C854" s="2"/>
      <c r="D854" s="2"/>
      <c r="E854" s="2"/>
      <c r="F854" s="2"/>
      <c r="G854" s="2"/>
      <c r="H854" s="2"/>
      <c r="I854" s="3"/>
      <c r="J854" s="3"/>
      <c r="K854" s="2"/>
      <c r="L854" s="2"/>
    </row>
    <row r="855" spans="1:12" x14ac:dyDescent="0.45">
      <c r="A855" s="2"/>
      <c r="B855" s="2"/>
      <c r="C855" s="2"/>
      <c r="D855" s="2"/>
      <c r="E855" s="2"/>
      <c r="F855" s="2"/>
      <c r="G855" s="2"/>
      <c r="H855" s="2"/>
      <c r="I855" s="3"/>
      <c r="J855" s="3"/>
      <c r="K855" s="2"/>
      <c r="L855" s="2"/>
    </row>
    <row r="856" spans="1:12" x14ac:dyDescent="0.45">
      <c r="A856" s="2"/>
      <c r="B856" s="2"/>
      <c r="C856" s="2"/>
      <c r="D856" s="2"/>
      <c r="E856" s="2"/>
      <c r="F856" s="2"/>
      <c r="G856" s="2"/>
      <c r="H856" s="2"/>
      <c r="I856" s="3"/>
      <c r="J856" s="3"/>
      <c r="K856" s="2"/>
      <c r="L856" s="2"/>
    </row>
    <row r="857" spans="1:12" x14ac:dyDescent="0.45">
      <c r="A857" s="2"/>
      <c r="B857" s="2"/>
      <c r="C857" s="2"/>
      <c r="D857" s="2"/>
      <c r="E857" s="2"/>
      <c r="F857" s="2"/>
      <c r="G857" s="2"/>
      <c r="H857" s="2"/>
      <c r="I857" s="3"/>
      <c r="J857" s="3"/>
      <c r="K857" s="2"/>
      <c r="L857" s="2"/>
    </row>
    <row r="858" spans="1:12" x14ac:dyDescent="0.45">
      <c r="A858" s="2"/>
      <c r="B858" s="2"/>
      <c r="C858" s="2"/>
      <c r="D858" s="2"/>
      <c r="E858" s="2"/>
      <c r="F858" s="2"/>
      <c r="G858" s="2"/>
      <c r="H858" s="2"/>
      <c r="I858" s="3"/>
      <c r="J858" s="3"/>
      <c r="K858" s="2"/>
      <c r="L858" s="2"/>
    </row>
    <row r="859" spans="1:12" x14ac:dyDescent="0.45">
      <c r="A859" s="2"/>
      <c r="B859" s="2"/>
      <c r="C859" s="2"/>
      <c r="D859" s="2"/>
      <c r="E859" s="2"/>
      <c r="F859" s="2"/>
      <c r="G859" s="2"/>
      <c r="H859" s="2"/>
      <c r="I859" s="3"/>
      <c r="J859" s="3"/>
      <c r="K859" s="2"/>
      <c r="L859" s="2"/>
    </row>
    <row r="860" spans="1:12" x14ac:dyDescent="0.45">
      <c r="A860" s="2"/>
      <c r="B860" s="2"/>
      <c r="C860" s="2"/>
      <c r="D860" s="2"/>
      <c r="E860" s="2"/>
      <c r="F860" s="2"/>
      <c r="G860" s="2"/>
      <c r="H860" s="2"/>
      <c r="I860" s="3"/>
      <c r="J860" s="3"/>
      <c r="K860" s="2"/>
      <c r="L860" s="2"/>
    </row>
    <row r="861" spans="1:12" x14ac:dyDescent="0.45">
      <c r="A861" s="2"/>
      <c r="B861" s="2"/>
      <c r="C861" s="2"/>
      <c r="D861" s="2"/>
      <c r="E861" s="2"/>
      <c r="F861" s="2"/>
      <c r="G861" s="2"/>
      <c r="H861" s="2"/>
      <c r="I861" s="3"/>
      <c r="J861" s="3"/>
      <c r="K861" s="2"/>
      <c r="L861" s="2"/>
    </row>
    <row r="862" spans="1:12" x14ac:dyDescent="0.45">
      <c r="A862" s="2"/>
      <c r="B862" s="2"/>
      <c r="C862" s="2"/>
      <c r="D862" s="2"/>
      <c r="E862" s="2"/>
      <c r="F862" s="2"/>
      <c r="G862" s="2"/>
      <c r="H862" s="2"/>
      <c r="I862" s="3"/>
      <c r="J862" s="3"/>
      <c r="K862" s="2"/>
      <c r="L862" s="2"/>
    </row>
    <row r="863" spans="1:12" x14ac:dyDescent="0.45">
      <c r="A863" s="2"/>
      <c r="B863" s="2"/>
      <c r="C863" s="2"/>
      <c r="D863" s="2"/>
      <c r="E863" s="2"/>
      <c r="F863" s="2"/>
      <c r="G863" s="2"/>
      <c r="H863" s="2"/>
      <c r="I863" s="3"/>
      <c r="J863" s="3"/>
      <c r="K863" s="2"/>
      <c r="L863" s="2"/>
    </row>
    <row r="864" spans="1:12" x14ac:dyDescent="0.45">
      <c r="A864" s="2"/>
      <c r="B864" s="2"/>
      <c r="C864" s="2"/>
      <c r="D864" s="2"/>
      <c r="E864" s="2"/>
      <c r="F864" s="2"/>
      <c r="G864" s="2"/>
      <c r="H864" s="2"/>
      <c r="I864" s="3"/>
      <c r="J864" s="3"/>
      <c r="K864" s="2"/>
      <c r="L864" s="2"/>
    </row>
    <row r="865" spans="1:12" x14ac:dyDescent="0.45">
      <c r="A865" s="2"/>
      <c r="B865" s="2"/>
      <c r="C865" s="2"/>
      <c r="D865" s="2"/>
      <c r="E865" s="2"/>
      <c r="F865" s="2"/>
      <c r="G865" s="2"/>
      <c r="H865" s="2"/>
      <c r="I865" s="3"/>
      <c r="J865" s="3"/>
      <c r="K865" s="2"/>
      <c r="L865" s="2"/>
    </row>
    <row r="866" spans="1:12" x14ac:dyDescent="0.45">
      <c r="A866" s="2"/>
      <c r="B866" s="2"/>
      <c r="C866" s="2"/>
      <c r="D866" s="2"/>
      <c r="E866" s="2"/>
      <c r="F866" s="2"/>
      <c r="G866" s="2"/>
      <c r="H866" s="2"/>
      <c r="I866" s="3"/>
      <c r="J866" s="3"/>
      <c r="K866" s="2"/>
      <c r="L866" s="2"/>
    </row>
    <row r="867" spans="1:12" x14ac:dyDescent="0.45">
      <c r="A867" s="2"/>
      <c r="B867" s="2"/>
      <c r="C867" s="2"/>
      <c r="D867" s="2"/>
      <c r="E867" s="2"/>
      <c r="F867" s="2"/>
      <c r="G867" s="2"/>
      <c r="H867" s="2"/>
      <c r="I867" s="3"/>
      <c r="J867" s="3"/>
      <c r="K867" s="2"/>
      <c r="L867" s="2"/>
    </row>
    <row r="868" spans="1:12" x14ac:dyDescent="0.45">
      <c r="A868" s="2"/>
      <c r="B868" s="2"/>
      <c r="C868" s="2"/>
      <c r="D868" s="2"/>
      <c r="E868" s="2"/>
      <c r="F868" s="2"/>
      <c r="G868" s="2"/>
      <c r="H868" s="2"/>
      <c r="I868" s="3"/>
      <c r="J868" s="3"/>
      <c r="K868" s="2"/>
      <c r="L868" s="2"/>
    </row>
    <row r="869" spans="1:12" x14ac:dyDescent="0.45">
      <c r="A869" s="2"/>
      <c r="B869" s="2"/>
      <c r="C869" s="2"/>
      <c r="D869" s="2"/>
      <c r="E869" s="2"/>
      <c r="F869" s="2"/>
      <c r="G869" s="2"/>
      <c r="H869" s="2"/>
      <c r="I869" s="3"/>
      <c r="J869" s="3"/>
      <c r="K869" s="2"/>
      <c r="L869" s="2"/>
    </row>
    <row r="870" spans="1:12" x14ac:dyDescent="0.45">
      <c r="A870" s="2"/>
      <c r="B870" s="2"/>
      <c r="C870" s="2"/>
      <c r="D870" s="2"/>
      <c r="E870" s="2"/>
      <c r="F870" s="2"/>
      <c r="G870" s="2"/>
      <c r="H870" s="2"/>
      <c r="I870" s="3"/>
      <c r="J870" s="3"/>
      <c r="K870" s="2"/>
      <c r="L870" s="2"/>
    </row>
    <row r="871" spans="1:12" x14ac:dyDescent="0.45">
      <c r="A871" s="2"/>
      <c r="B871" s="2"/>
      <c r="C871" s="2"/>
      <c r="D871" s="2"/>
      <c r="E871" s="2"/>
      <c r="F871" s="2"/>
      <c r="G871" s="2"/>
      <c r="H871" s="2"/>
      <c r="I871" s="3"/>
      <c r="J871" s="3"/>
      <c r="K871" s="2"/>
      <c r="L871" s="2"/>
    </row>
    <row r="872" spans="1:12" x14ac:dyDescent="0.45">
      <c r="A872" s="2"/>
      <c r="B872" s="2"/>
      <c r="C872" s="2"/>
      <c r="D872" s="2"/>
      <c r="E872" s="2"/>
      <c r="F872" s="2"/>
      <c r="G872" s="2"/>
      <c r="H872" s="2"/>
      <c r="I872" s="3"/>
      <c r="J872" s="3"/>
      <c r="K872" s="2"/>
      <c r="L872" s="2"/>
    </row>
    <row r="873" spans="1:12" x14ac:dyDescent="0.45">
      <c r="A873" s="2"/>
      <c r="B873" s="2"/>
      <c r="C873" s="2"/>
      <c r="D873" s="2"/>
      <c r="E873" s="2"/>
      <c r="F873" s="2"/>
      <c r="G873" s="2"/>
      <c r="H873" s="2"/>
      <c r="I873" s="3"/>
      <c r="J873" s="3"/>
      <c r="K873" s="2"/>
      <c r="L873" s="2"/>
    </row>
    <row r="874" spans="1:12" x14ac:dyDescent="0.45">
      <c r="A874" s="2"/>
      <c r="B874" s="2"/>
      <c r="C874" s="2"/>
      <c r="D874" s="2"/>
      <c r="E874" s="2"/>
      <c r="F874" s="2"/>
      <c r="G874" s="2"/>
      <c r="H874" s="2"/>
      <c r="I874" s="3"/>
      <c r="J874" s="3"/>
      <c r="K874" s="2"/>
      <c r="L874" s="2"/>
    </row>
    <row r="875" spans="1:12" x14ac:dyDescent="0.45">
      <c r="A875" s="2"/>
      <c r="B875" s="2"/>
      <c r="C875" s="2"/>
      <c r="D875" s="2"/>
      <c r="E875" s="2"/>
      <c r="F875" s="2"/>
      <c r="G875" s="2"/>
      <c r="H875" s="2"/>
      <c r="I875" s="3"/>
      <c r="J875" s="3"/>
      <c r="K875" s="2"/>
      <c r="L875" s="2"/>
    </row>
    <row r="876" spans="1:12" x14ac:dyDescent="0.45">
      <c r="A876" s="2"/>
      <c r="B876" s="2"/>
      <c r="C876" s="2"/>
      <c r="D876" s="2"/>
      <c r="E876" s="2"/>
      <c r="F876" s="2"/>
      <c r="G876" s="2"/>
      <c r="H876" s="2"/>
      <c r="I876" s="3"/>
      <c r="J876" s="3"/>
      <c r="K876" s="2"/>
      <c r="L876" s="2"/>
    </row>
    <row r="877" spans="1:12" x14ac:dyDescent="0.45">
      <c r="A877" s="2"/>
      <c r="B877" s="2"/>
      <c r="C877" s="2"/>
      <c r="D877" s="2"/>
      <c r="E877" s="2"/>
      <c r="F877" s="2"/>
      <c r="G877" s="2"/>
      <c r="H877" s="2"/>
      <c r="I877" s="3"/>
      <c r="J877" s="3"/>
      <c r="K877" s="2"/>
      <c r="L877" s="2"/>
    </row>
    <row r="878" spans="1:12" x14ac:dyDescent="0.45">
      <c r="A878" s="2"/>
      <c r="B878" s="2"/>
      <c r="C878" s="2"/>
      <c r="D878" s="2"/>
      <c r="E878" s="2"/>
      <c r="F878" s="2"/>
      <c r="G878" s="2"/>
      <c r="H878" s="2"/>
      <c r="I878" s="3"/>
      <c r="J878" s="3"/>
      <c r="K878" s="2"/>
      <c r="L878" s="2"/>
    </row>
    <row r="879" spans="1:12" x14ac:dyDescent="0.45">
      <c r="A879" s="2"/>
      <c r="B879" s="2"/>
      <c r="C879" s="2"/>
      <c r="D879" s="2"/>
      <c r="E879" s="2"/>
      <c r="F879" s="2"/>
      <c r="G879" s="2"/>
      <c r="H879" s="2"/>
      <c r="I879" s="3"/>
      <c r="J879" s="3"/>
      <c r="K879" s="2"/>
      <c r="L879" s="2"/>
    </row>
    <row r="880" spans="1:12" x14ac:dyDescent="0.45">
      <c r="A880" s="2"/>
      <c r="B880" s="2"/>
      <c r="C880" s="2"/>
      <c r="D880" s="2"/>
      <c r="E880" s="2"/>
      <c r="F880" s="2"/>
      <c r="G880" s="2"/>
      <c r="H880" s="2"/>
      <c r="I880" s="3"/>
      <c r="J880" s="3"/>
      <c r="K880" s="2"/>
      <c r="L880" s="2"/>
    </row>
    <row r="881" spans="1:12" x14ac:dyDescent="0.45">
      <c r="A881" s="2"/>
      <c r="B881" s="2"/>
      <c r="C881" s="2"/>
      <c r="D881" s="2"/>
      <c r="E881" s="2"/>
      <c r="F881" s="2"/>
      <c r="G881" s="2"/>
      <c r="H881" s="2"/>
      <c r="I881" s="3"/>
      <c r="J881" s="3"/>
      <c r="K881" s="2"/>
      <c r="L881" s="2"/>
    </row>
    <row r="882" spans="1:12" x14ac:dyDescent="0.45">
      <c r="A882" s="2"/>
      <c r="B882" s="2"/>
      <c r="C882" s="2"/>
      <c r="D882" s="2"/>
      <c r="E882" s="2"/>
      <c r="F882" s="2"/>
      <c r="G882" s="2"/>
      <c r="H882" s="2"/>
      <c r="I882" s="3"/>
      <c r="J882" s="3"/>
      <c r="K882" s="2"/>
      <c r="L882" s="2"/>
    </row>
    <row r="883" spans="1:12" x14ac:dyDescent="0.45">
      <c r="A883" s="2"/>
      <c r="B883" s="2"/>
      <c r="C883" s="2"/>
      <c r="D883" s="2"/>
      <c r="E883" s="2"/>
      <c r="F883" s="2"/>
      <c r="G883" s="2"/>
      <c r="H883" s="2"/>
      <c r="I883" s="3"/>
      <c r="J883" s="3"/>
      <c r="K883" s="2"/>
      <c r="L883" s="2"/>
    </row>
    <row r="884" spans="1:12" x14ac:dyDescent="0.45">
      <c r="A884" s="2"/>
      <c r="B884" s="2"/>
      <c r="C884" s="2"/>
      <c r="D884" s="2"/>
      <c r="E884" s="2"/>
      <c r="F884" s="2"/>
      <c r="G884" s="2"/>
      <c r="H884" s="2"/>
      <c r="I884" s="3"/>
      <c r="J884" s="3"/>
      <c r="K884" s="2"/>
      <c r="L884" s="2"/>
    </row>
    <row r="885" spans="1:12" x14ac:dyDescent="0.45">
      <c r="A885" s="2"/>
      <c r="B885" s="2"/>
      <c r="C885" s="2"/>
      <c r="D885" s="2"/>
      <c r="E885" s="2"/>
      <c r="F885" s="2"/>
      <c r="G885" s="2"/>
      <c r="H885" s="2"/>
      <c r="I885" s="3"/>
      <c r="J885" s="3"/>
      <c r="K885" s="2"/>
      <c r="L885" s="2"/>
    </row>
    <row r="886" spans="1:12" x14ac:dyDescent="0.45">
      <c r="A886" s="2"/>
      <c r="B886" s="2"/>
      <c r="C886" s="2"/>
      <c r="D886" s="2"/>
      <c r="E886" s="2"/>
      <c r="F886" s="2"/>
      <c r="G886" s="2"/>
      <c r="H886" s="2"/>
      <c r="I886" s="3"/>
      <c r="J886" s="3"/>
      <c r="K886" s="2"/>
      <c r="L886" s="2"/>
    </row>
    <row r="887" spans="1:12" x14ac:dyDescent="0.45">
      <c r="A887" s="2"/>
      <c r="B887" s="2"/>
      <c r="C887" s="2"/>
      <c r="D887" s="2"/>
      <c r="E887" s="2"/>
      <c r="F887" s="2"/>
      <c r="G887" s="2"/>
      <c r="H887" s="2"/>
      <c r="I887" s="3"/>
      <c r="J887" s="3"/>
      <c r="K887" s="2"/>
      <c r="L887" s="2"/>
    </row>
    <row r="888" spans="1:12" x14ac:dyDescent="0.45">
      <c r="A888" s="2"/>
      <c r="B888" s="2"/>
      <c r="C888" s="2"/>
      <c r="D888" s="2"/>
      <c r="E888" s="2"/>
      <c r="F888" s="2"/>
      <c r="G888" s="2"/>
      <c r="H888" s="2"/>
      <c r="I888" s="3"/>
      <c r="J888" s="3"/>
      <c r="K888" s="2"/>
      <c r="L888" s="2"/>
    </row>
    <row r="889" spans="1:12" x14ac:dyDescent="0.45">
      <c r="A889" s="2"/>
      <c r="B889" s="2"/>
      <c r="C889" s="2"/>
      <c r="D889" s="2"/>
      <c r="E889" s="2"/>
      <c r="F889" s="2"/>
      <c r="G889" s="2"/>
      <c r="H889" s="2"/>
      <c r="I889" s="3"/>
      <c r="J889" s="3"/>
      <c r="K889" s="2"/>
      <c r="L889" s="2"/>
    </row>
    <row r="890" spans="1:12" x14ac:dyDescent="0.45">
      <c r="A890" s="2"/>
      <c r="B890" s="2"/>
      <c r="C890" s="2"/>
      <c r="D890" s="2"/>
      <c r="E890" s="2"/>
      <c r="F890" s="2"/>
      <c r="G890" s="2"/>
      <c r="H890" s="2"/>
      <c r="I890" s="3"/>
      <c r="J890" s="3"/>
      <c r="K890" s="2"/>
      <c r="L890" s="2"/>
    </row>
    <row r="891" spans="1:12" x14ac:dyDescent="0.45">
      <c r="A891" s="2"/>
      <c r="B891" s="2"/>
      <c r="C891" s="2"/>
      <c r="D891" s="2"/>
      <c r="E891" s="2"/>
      <c r="F891" s="2"/>
      <c r="G891" s="2"/>
      <c r="H891" s="2"/>
      <c r="I891" s="3"/>
      <c r="J891" s="3"/>
      <c r="K891" s="2"/>
      <c r="L891" s="2"/>
    </row>
    <row r="892" spans="1:12" x14ac:dyDescent="0.45">
      <c r="A892" s="2"/>
      <c r="B892" s="2"/>
      <c r="C892" s="2"/>
      <c r="D892" s="2"/>
      <c r="E892" s="2"/>
      <c r="F892" s="2"/>
      <c r="G892" s="2"/>
      <c r="H892" s="2"/>
      <c r="I892" s="3"/>
      <c r="J892" s="3"/>
      <c r="K892" s="2"/>
      <c r="L892" s="2"/>
    </row>
    <row r="893" spans="1:12" x14ac:dyDescent="0.45">
      <c r="A893" s="2"/>
      <c r="B893" s="2"/>
      <c r="C893" s="2"/>
      <c r="D893" s="2"/>
      <c r="E893" s="2"/>
      <c r="F893" s="2"/>
      <c r="G893" s="2"/>
      <c r="H893" s="2"/>
      <c r="I893" s="3"/>
      <c r="J893" s="3"/>
      <c r="K893" s="2"/>
      <c r="L893" s="2"/>
    </row>
    <row r="894" spans="1:12" x14ac:dyDescent="0.45">
      <c r="A894" s="2"/>
      <c r="B894" s="2"/>
      <c r="C894" s="2"/>
      <c r="D894" s="2"/>
      <c r="E894" s="2"/>
      <c r="F894" s="2"/>
      <c r="G894" s="2"/>
      <c r="H894" s="2"/>
      <c r="I894" s="3"/>
      <c r="J894" s="3"/>
      <c r="K894" s="2"/>
      <c r="L894" s="2"/>
    </row>
    <row r="895" spans="1:12" x14ac:dyDescent="0.45">
      <c r="A895" s="2"/>
      <c r="B895" s="2"/>
      <c r="C895" s="2"/>
      <c r="D895" s="2"/>
      <c r="E895" s="2"/>
      <c r="F895" s="2"/>
      <c r="G895" s="2"/>
      <c r="H895" s="2"/>
      <c r="I895" s="3"/>
      <c r="J895" s="3"/>
      <c r="K895" s="2"/>
      <c r="L895" s="2"/>
    </row>
    <row r="896" spans="1:12" x14ac:dyDescent="0.45">
      <c r="A896" s="2"/>
      <c r="B896" s="2"/>
      <c r="C896" s="2"/>
      <c r="D896" s="2"/>
      <c r="E896" s="2"/>
      <c r="F896" s="2"/>
      <c r="G896" s="2"/>
      <c r="H896" s="2"/>
      <c r="I896" s="3"/>
      <c r="J896" s="3"/>
      <c r="K896" s="2"/>
      <c r="L896" s="2"/>
    </row>
    <row r="897" spans="1:12" x14ac:dyDescent="0.45">
      <c r="A897" s="2"/>
      <c r="B897" s="2"/>
      <c r="C897" s="2"/>
      <c r="D897" s="2"/>
      <c r="E897" s="2"/>
      <c r="F897" s="2"/>
      <c r="G897" s="2"/>
      <c r="H897" s="2"/>
      <c r="I897" s="3"/>
      <c r="J897" s="3"/>
      <c r="K897" s="2"/>
      <c r="L897" s="2"/>
    </row>
    <row r="898" spans="1:12" x14ac:dyDescent="0.45">
      <c r="A898" s="2"/>
      <c r="B898" s="2"/>
      <c r="C898" s="2"/>
      <c r="D898" s="2"/>
      <c r="E898" s="2"/>
      <c r="F898" s="2"/>
      <c r="G898" s="2"/>
      <c r="H898" s="2"/>
      <c r="I898" s="3"/>
      <c r="J898" s="3"/>
      <c r="K898" s="2"/>
      <c r="L898" s="2"/>
    </row>
    <row r="899" spans="1:12" x14ac:dyDescent="0.45">
      <c r="A899" s="2"/>
      <c r="B899" s="2"/>
      <c r="C899" s="2"/>
      <c r="D899" s="2"/>
      <c r="E899" s="2"/>
      <c r="F899" s="2"/>
      <c r="G899" s="2"/>
      <c r="H899" s="2"/>
      <c r="I899" s="3"/>
      <c r="J899" s="3"/>
      <c r="K899" s="2"/>
      <c r="L899" s="2"/>
    </row>
    <row r="900" spans="1:12" x14ac:dyDescent="0.45">
      <c r="A900" s="2"/>
      <c r="B900" s="2"/>
      <c r="C900" s="2"/>
      <c r="D900" s="2"/>
      <c r="E900" s="2"/>
      <c r="F900" s="2"/>
      <c r="G900" s="2"/>
      <c r="H900" s="2"/>
      <c r="I900" s="3"/>
      <c r="J900" s="3"/>
      <c r="K900" s="2"/>
      <c r="L900" s="2"/>
    </row>
    <row r="901" spans="1:12" x14ac:dyDescent="0.45">
      <c r="A901" s="2"/>
      <c r="B901" s="2"/>
      <c r="C901" s="2"/>
      <c r="D901" s="2"/>
      <c r="E901" s="2"/>
      <c r="F901" s="2"/>
      <c r="G901" s="2"/>
      <c r="H901" s="2"/>
      <c r="I901" s="3"/>
      <c r="J901" s="3"/>
      <c r="K901" s="2"/>
      <c r="L901" s="2"/>
    </row>
    <row r="902" spans="1:12" x14ac:dyDescent="0.45">
      <c r="A902" s="2"/>
      <c r="B902" s="2"/>
      <c r="C902" s="2"/>
      <c r="D902" s="2"/>
      <c r="E902" s="2"/>
      <c r="F902" s="2"/>
      <c r="G902" s="2"/>
      <c r="H902" s="2"/>
      <c r="I902" s="3"/>
      <c r="J902" s="3"/>
      <c r="K902" s="2"/>
      <c r="L902" s="2"/>
    </row>
    <row r="903" spans="1:12" x14ac:dyDescent="0.45">
      <c r="A903" s="2"/>
      <c r="B903" s="2"/>
      <c r="C903" s="2"/>
      <c r="D903" s="2"/>
      <c r="E903" s="2"/>
      <c r="F903" s="2"/>
      <c r="G903" s="2"/>
      <c r="H903" s="2"/>
      <c r="I903" s="3"/>
      <c r="J903" s="3"/>
      <c r="K903" s="2"/>
      <c r="L903" s="2"/>
    </row>
    <row r="904" spans="1:12" x14ac:dyDescent="0.45">
      <c r="A904" s="2"/>
      <c r="B904" s="2"/>
      <c r="C904" s="2"/>
      <c r="D904" s="2"/>
      <c r="E904" s="2"/>
      <c r="F904" s="2"/>
      <c r="G904" s="2"/>
      <c r="H904" s="2"/>
      <c r="I904" s="3"/>
      <c r="J904" s="3"/>
      <c r="K904" s="2"/>
      <c r="L904" s="2"/>
    </row>
    <row r="905" spans="1:12" x14ac:dyDescent="0.45">
      <c r="A905" s="2"/>
      <c r="B905" s="2"/>
      <c r="C905" s="2"/>
      <c r="D905" s="2"/>
      <c r="E905" s="2"/>
      <c r="F905" s="2"/>
      <c r="G905" s="2"/>
      <c r="H905" s="2"/>
      <c r="I905" s="3"/>
      <c r="J905" s="3"/>
      <c r="K905" s="2"/>
      <c r="L905" s="2"/>
    </row>
    <row r="906" spans="1:12" x14ac:dyDescent="0.45">
      <c r="A906" s="2"/>
      <c r="B906" s="2"/>
      <c r="C906" s="2"/>
      <c r="D906" s="2"/>
      <c r="E906" s="2"/>
      <c r="F906" s="2"/>
      <c r="G906" s="2"/>
      <c r="H906" s="2"/>
      <c r="I906" s="3"/>
      <c r="J906" s="3"/>
      <c r="K906" s="2"/>
      <c r="L906" s="2"/>
    </row>
    <row r="907" spans="1:12" x14ac:dyDescent="0.45">
      <c r="A907" s="2"/>
      <c r="B907" s="2"/>
      <c r="C907" s="2"/>
      <c r="D907" s="2"/>
      <c r="E907" s="2"/>
      <c r="F907" s="2"/>
      <c r="G907" s="2"/>
      <c r="H907" s="2"/>
      <c r="I907" s="3"/>
      <c r="J907" s="3"/>
      <c r="K907" s="2"/>
      <c r="L907" s="2"/>
    </row>
    <row r="908" spans="1:12" x14ac:dyDescent="0.45">
      <c r="A908" s="2"/>
      <c r="B908" s="2"/>
      <c r="C908" s="2"/>
      <c r="D908" s="2"/>
      <c r="E908" s="2"/>
      <c r="F908" s="2"/>
      <c r="G908" s="2"/>
      <c r="H908" s="2"/>
      <c r="I908" s="3"/>
      <c r="J908" s="3"/>
      <c r="K908" s="2"/>
      <c r="L908" s="2"/>
    </row>
    <row r="909" spans="1:12" x14ac:dyDescent="0.45">
      <c r="A909" s="2"/>
      <c r="B909" s="2"/>
      <c r="C909" s="2"/>
      <c r="D909" s="2"/>
      <c r="E909" s="2"/>
      <c r="F909" s="2"/>
      <c r="G909" s="2"/>
      <c r="H909" s="2"/>
      <c r="I909" s="3"/>
      <c r="J909" s="3"/>
      <c r="K909" s="2"/>
      <c r="L909" s="2"/>
    </row>
    <row r="910" spans="1:12" x14ac:dyDescent="0.45">
      <c r="A910" s="2"/>
      <c r="B910" s="2"/>
      <c r="C910" s="2"/>
      <c r="D910" s="2"/>
      <c r="E910" s="2"/>
      <c r="F910" s="2"/>
      <c r="G910" s="2"/>
      <c r="H910" s="2"/>
      <c r="I910" s="3"/>
      <c r="J910" s="3"/>
      <c r="K910" s="2"/>
      <c r="L910" s="2"/>
    </row>
    <row r="911" spans="1:12" x14ac:dyDescent="0.45">
      <c r="A911" s="2"/>
      <c r="B911" s="2"/>
      <c r="C911" s="2"/>
      <c r="D911" s="2"/>
      <c r="E911" s="2"/>
      <c r="F911" s="2"/>
      <c r="G911" s="2"/>
      <c r="H911" s="2"/>
      <c r="I911" s="3"/>
      <c r="J911" s="3"/>
      <c r="K911" s="2"/>
      <c r="L911" s="2"/>
    </row>
    <row r="912" spans="1:12" x14ac:dyDescent="0.45">
      <c r="A912" s="2"/>
      <c r="B912" s="2"/>
      <c r="C912" s="2"/>
      <c r="D912" s="2"/>
      <c r="E912" s="2"/>
      <c r="F912" s="2"/>
      <c r="G912" s="2"/>
      <c r="H912" s="2"/>
      <c r="I912" s="3"/>
      <c r="J912" s="3"/>
      <c r="K912" s="2"/>
      <c r="L912" s="2"/>
    </row>
    <row r="913" spans="1:12" x14ac:dyDescent="0.45">
      <c r="A913" s="2"/>
      <c r="B913" s="2"/>
      <c r="C913" s="2"/>
      <c r="D913" s="2"/>
      <c r="E913" s="2"/>
      <c r="F913" s="2"/>
      <c r="G913" s="2"/>
      <c r="H913" s="2"/>
      <c r="I913" s="3"/>
      <c r="J913" s="3"/>
      <c r="K913" s="2"/>
      <c r="L913" s="2"/>
    </row>
    <row r="914" spans="1:12" x14ac:dyDescent="0.45">
      <c r="A914" s="2"/>
      <c r="B914" s="2"/>
      <c r="C914" s="2"/>
      <c r="D914" s="2"/>
      <c r="E914" s="2"/>
      <c r="F914" s="2"/>
      <c r="G914" s="2"/>
      <c r="H914" s="2"/>
      <c r="I914" s="3"/>
      <c r="J914" s="3"/>
      <c r="K914" s="2"/>
      <c r="L914" s="2"/>
    </row>
    <row r="915" spans="1:12" x14ac:dyDescent="0.45">
      <c r="A915" s="2"/>
      <c r="B915" s="2"/>
      <c r="C915" s="2"/>
      <c r="D915" s="2"/>
      <c r="E915" s="2"/>
      <c r="F915" s="2"/>
      <c r="G915" s="2"/>
      <c r="H915" s="2"/>
      <c r="I915" s="3"/>
      <c r="J915" s="3"/>
      <c r="K915" s="2"/>
      <c r="L915" s="2"/>
    </row>
    <row r="916" spans="1:12" x14ac:dyDescent="0.45">
      <c r="A916" s="2"/>
      <c r="B916" s="2"/>
      <c r="C916" s="2"/>
      <c r="D916" s="2"/>
      <c r="E916" s="2"/>
      <c r="F916" s="2"/>
      <c r="G916" s="2"/>
      <c r="H916" s="2"/>
      <c r="I916" s="3"/>
      <c r="J916" s="3"/>
      <c r="K916" s="2"/>
      <c r="L916" s="2"/>
    </row>
    <row r="917" spans="1:12" x14ac:dyDescent="0.45">
      <c r="A917" s="2"/>
      <c r="B917" s="2"/>
      <c r="C917" s="2"/>
      <c r="D917" s="2"/>
      <c r="E917" s="2"/>
      <c r="F917" s="2"/>
      <c r="G917" s="2"/>
      <c r="H917" s="2"/>
      <c r="I917" s="3"/>
      <c r="J917" s="3"/>
      <c r="K917" s="2"/>
      <c r="L917" s="2"/>
    </row>
    <row r="918" spans="1:12" x14ac:dyDescent="0.45">
      <c r="A918" s="2"/>
      <c r="B918" s="2"/>
      <c r="C918" s="2"/>
      <c r="D918" s="2"/>
      <c r="E918" s="2"/>
      <c r="F918" s="2"/>
      <c r="G918" s="2"/>
      <c r="H918" s="2"/>
      <c r="I918" s="3"/>
      <c r="J918" s="3"/>
      <c r="K918" s="2"/>
      <c r="L918" s="2"/>
    </row>
    <row r="919" spans="1:12" x14ac:dyDescent="0.45">
      <c r="A919" s="2"/>
      <c r="B919" s="2"/>
      <c r="C919" s="2"/>
      <c r="D919" s="2"/>
      <c r="E919" s="2"/>
      <c r="F919" s="2"/>
      <c r="G919" s="2"/>
      <c r="H919" s="2"/>
      <c r="I919" s="3"/>
      <c r="J919" s="3"/>
      <c r="K919" s="2"/>
      <c r="L919" s="2"/>
    </row>
    <row r="920" spans="1:12" x14ac:dyDescent="0.45">
      <c r="A920" s="2"/>
      <c r="B920" s="2"/>
      <c r="C920" s="2"/>
      <c r="D920" s="2"/>
      <c r="E920" s="2"/>
      <c r="F920" s="2"/>
      <c r="G920" s="2"/>
      <c r="H920" s="2"/>
      <c r="I920" s="3"/>
      <c r="J920" s="3"/>
      <c r="K920" s="2"/>
      <c r="L920" s="2"/>
    </row>
    <row r="921" spans="1:12" x14ac:dyDescent="0.45">
      <c r="A921" s="2"/>
      <c r="B921" s="2"/>
      <c r="C921" s="2"/>
      <c r="D921" s="2"/>
      <c r="E921" s="2"/>
      <c r="F921" s="2"/>
      <c r="G921" s="2"/>
      <c r="H921" s="2"/>
      <c r="I921" s="3"/>
      <c r="J921" s="3"/>
      <c r="K921" s="2"/>
      <c r="L921" s="2"/>
    </row>
    <row r="922" spans="1:12" x14ac:dyDescent="0.45">
      <c r="A922" s="2"/>
      <c r="B922" s="2"/>
      <c r="C922" s="2"/>
      <c r="D922" s="2"/>
      <c r="E922" s="2"/>
      <c r="F922" s="2"/>
      <c r="G922" s="2"/>
      <c r="H922" s="2"/>
      <c r="I922" s="3"/>
      <c r="J922" s="3"/>
      <c r="K922" s="2"/>
      <c r="L922" s="2"/>
    </row>
    <row r="923" spans="1:12" x14ac:dyDescent="0.45">
      <c r="A923" s="2"/>
      <c r="B923" s="2"/>
      <c r="C923" s="2"/>
      <c r="D923" s="2"/>
      <c r="E923" s="2"/>
      <c r="F923" s="2"/>
      <c r="G923" s="2"/>
      <c r="H923" s="2"/>
      <c r="I923" s="3"/>
      <c r="J923" s="3"/>
      <c r="K923" s="2"/>
      <c r="L923" s="2"/>
    </row>
    <row r="924" spans="1:12" x14ac:dyDescent="0.45">
      <c r="A924" s="2"/>
      <c r="B924" s="2"/>
      <c r="C924" s="2"/>
      <c r="D924" s="2"/>
      <c r="E924" s="2"/>
      <c r="F924" s="2"/>
      <c r="G924" s="2"/>
      <c r="H924" s="2"/>
      <c r="I924" s="3"/>
      <c r="J924" s="3"/>
      <c r="K924" s="2"/>
      <c r="L924" s="2"/>
    </row>
    <row r="925" spans="1:12" x14ac:dyDescent="0.45">
      <c r="A925" s="2"/>
      <c r="B925" s="2"/>
      <c r="C925" s="2"/>
      <c r="D925" s="2"/>
      <c r="E925" s="2"/>
      <c r="F925" s="2"/>
      <c r="G925" s="2"/>
      <c r="H925" s="2"/>
      <c r="I925" s="3"/>
      <c r="J925" s="3"/>
      <c r="K925" s="2"/>
      <c r="L925" s="2"/>
    </row>
    <row r="926" spans="1:12" x14ac:dyDescent="0.45">
      <c r="A926" s="2"/>
      <c r="B926" s="2"/>
      <c r="C926" s="2"/>
      <c r="D926" s="2"/>
      <c r="E926" s="2"/>
      <c r="F926" s="2"/>
      <c r="G926" s="2"/>
      <c r="H926" s="2"/>
      <c r="I926" s="3"/>
      <c r="J926" s="3"/>
      <c r="K926" s="2"/>
      <c r="L926" s="2"/>
    </row>
    <row r="927" spans="1:12" x14ac:dyDescent="0.45">
      <c r="A927" s="2"/>
      <c r="B927" s="2"/>
      <c r="C927" s="2"/>
      <c r="D927" s="2"/>
      <c r="E927" s="2"/>
      <c r="F927" s="2"/>
      <c r="G927" s="2"/>
      <c r="H927" s="2"/>
      <c r="I927" s="3"/>
      <c r="J927" s="3"/>
      <c r="K927" s="2"/>
      <c r="L927" s="2"/>
    </row>
    <row r="928" spans="1:12" x14ac:dyDescent="0.45">
      <c r="A928" s="2"/>
      <c r="B928" s="2"/>
      <c r="C928" s="2"/>
      <c r="D928" s="2"/>
      <c r="E928" s="2"/>
      <c r="F928" s="2"/>
      <c r="G928" s="2"/>
      <c r="H928" s="2"/>
      <c r="I928" s="3"/>
      <c r="J928" s="3"/>
      <c r="K928" s="2"/>
      <c r="L928" s="2"/>
    </row>
    <row r="929" spans="1:12" x14ac:dyDescent="0.45">
      <c r="A929" s="2"/>
      <c r="B929" s="2"/>
      <c r="C929" s="2"/>
      <c r="D929" s="2"/>
      <c r="E929" s="2"/>
      <c r="F929" s="2"/>
      <c r="G929" s="2"/>
      <c r="H929" s="2"/>
      <c r="I929" s="3"/>
      <c r="J929" s="3"/>
      <c r="K929" s="2"/>
      <c r="L929" s="2"/>
    </row>
    <row r="930" spans="1:12" x14ac:dyDescent="0.45">
      <c r="A930" s="2"/>
      <c r="B930" s="2"/>
      <c r="C930" s="2"/>
      <c r="D930" s="2"/>
      <c r="E930" s="2"/>
      <c r="F930" s="2"/>
      <c r="G930" s="2"/>
      <c r="H930" s="2"/>
      <c r="I930" s="3"/>
      <c r="J930" s="3"/>
      <c r="K930" s="2"/>
      <c r="L930" s="2"/>
    </row>
    <row r="931" spans="1:12" x14ac:dyDescent="0.45">
      <c r="A931" s="2"/>
      <c r="B931" s="2"/>
      <c r="C931" s="2"/>
      <c r="D931" s="2"/>
      <c r="E931" s="2"/>
      <c r="F931" s="2"/>
      <c r="G931" s="2"/>
      <c r="H931" s="2"/>
      <c r="I931" s="3"/>
      <c r="J931" s="3"/>
      <c r="K931" s="2"/>
      <c r="L931" s="2"/>
    </row>
    <row r="932" spans="1:12" x14ac:dyDescent="0.45">
      <c r="A932" s="2"/>
      <c r="B932" s="2"/>
      <c r="C932" s="2"/>
      <c r="D932" s="2"/>
      <c r="E932" s="2"/>
      <c r="F932" s="2"/>
      <c r="G932" s="2"/>
      <c r="H932" s="2"/>
      <c r="I932" s="3"/>
      <c r="J932" s="3"/>
      <c r="K932" s="2"/>
      <c r="L932" s="2"/>
    </row>
    <row r="933" spans="1:12" x14ac:dyDescent="0.45">
      <c r="A933" s="2"/>
      <c r="B933" s="2"/>
      <c r="C933" s="2"/>
      <c r="D933" s="2"/>
      <c r="E933" s="2"/>
      <c r="F933" s="2"/>
      <c r="G933" s="2"/>
      <c r="H933" s="2"/>
      <c r="I933" s="3"/>
      <c r="J933" s="3"/>
      <c r="K933" s="2"/>
      <c r="L933" s="2"/>
    </row>
    <row r="934" spans="1:12" x14ac:dyDescent="0.45">
      <c r="A934" s="2"/>
      <c r="B934" s="2"/>
      <c r="C934" s="2"/>
      <c r="D934" s="2"/>
      <c r="E934" s="2"/>
      <c r="F934" s="2"/>
      <c r="G934" s="2"/>
      <c r="H934" s="2"/>
      <c r="I934" s="3"/>
      <c r="J934" s="3"/>
      <c r="K934" s="2"/>
      <c r="L934" s="2"/>
    </row>
    <row r="935" spans="1:12" x14ac:dyDescent="0.45">
      <c r="A935" s="2"/>
      <c r="B935" s="2"/>
      <c r="C935" s="2"/>
      <c r="D935" s="2"/>
      <c r="E935" s="2"/>
      <c r="F935" s="2"/>
      <c r="G935" s="2"/>
      <c r="H935" s="2"/>
      <c r="I935" s="3"/>
      <c r="J935" s="3"/>
      <c r="K935" s="2"/>
      <c r="L935" s="2"/>
    </row>
    <row r="936" spans="1:12" x14ac:dyDescent="0.45">
      <c r="A936" s="2"/>
      <c r="B936" s="2"/>
      <c r="C936" s="2"/>
      <c r="D936" s="2"/>
      <c r="E936" s="2"/>
      <c r="F936" s="2"/>
      <c r="G936" s="2"/>
      <c r="H936" s="2"/>
      <c r="I936" s="3"/>
      <c r="J936" s="3"/>
      <c r="K936" s="2"/>
      <c r="L936" s="2"/>
    </row>
    <row r="937" spans="1:12" x14ac:dyDescent="0.45">
      <c r="A937" s="2"/>
      <c r="B937" s="2"/>
      <c r="C937" s="2"/>
      <c r="D937" s="2"/>
      <c r="E937" s="2"/>
      <c r="F937" s="2"/>
      <c r="G937" s="2"/>
      <c r="H937" s="2"/>
      <c r="I937" s="3"/>
      <c r="J937" s="3"/>
      <c r="K937" s="2"/>
      <c r="L937" s="2"/>
    </row>
    <row r="938" spans="1:12" x14ac:dyDescent="0.45">
      <c r="A938" s="2"/>
      <c r="B938" s="2"/>
      <c r="C938" s="2"/>
      <c r="D938" s="2"/>
      <c r="E938" s="2"/>
      <c r="F938" s="2"/>
      <c r="G938" s="2"/>
      <c r="H938" s="2"/>
      <c r="I938" s="3"/>
      <c r="J938" s="3"/>
      <c r="K938" s="2"/>
      <c r="L938" s="2"/>
    </row>
    <row r="939" spans="1:12" x14ac:dyDescent="0.45">
      <c r="A939" s="2"/>
      <c r="B939" s="2"/>
      <c r="C939" s="2"/>
      <c r="D939" s="2"/>
      <c r="E939" s="2"/>
      <c r="F939" s="2"/>
      <c r="G939" s="2"/>
      <c r="H939" s="2"/>
      <c r="I939" s="3"/>
      <c r="J939" s="3"/>
      <c r="K939" s="2"/>
      <c r="L939" s="2"/>
    </row>
    <row r="940" spans="1:12" x14ac:dyDescent="0.45">
      <c r="A940" s="2"/>
      <c r="B940" s="2"/>
      <c r="C940" s="2"/>
      <c r="D940" s="2"/>
      <c r="E940" s="2"/>
      <c r="F940" s="2"/>
      <c r="G940" s="2"/>
      <c r="H940" s="2"/>
      <c r="I940" s="3"/>
      <c r="J940" s="3"/>
      <c r="K940" s="2"/>
      <c r="L940" s="2"/>
    </row>
    <row r="941" spans="1:12" x14ac:dyDescent="0.45">
      <c r="A941" s="2"/>
      <c r="B941" s="2"/>
      <c r="C941" s="2"/>
      <c r="D941" s="2"/>
      <c r="E941" s="2"/>
      <c r="F941" s="2"/>
      <c r="G941" s="2"/>
      <c r="H941" s="2"/>
      <c r="I941" s="3"/>
      <c r="J941" s="3"/>
      <c r="K941" s="2"/>
      <c r="L941" s="2"/>
    </row>
    <row r="942" spans="1:12" x14ac:dyDescent="0.45">
      <c r="A942" s="2"/>
      <c r="B942" s="2"/>
      <c r="C942" s="2"/>
      <c r="D942" s="2"/>
      <c r="E942" s="2"/>
      <c r="F942" s="2"/>
      <c r="G942" s="2"/>
      <c r="H942" s="2"/>
      <c r="I942" s="3"/>
      <c r="J942" s="3"/>
      <c r="K942" s="2"/>
      <c r="L942" s="2"/>
    </row>
    <row r="943" spans="1:12" x14ac:dyDescent="0.45">
      <c r="A943" s="2"/>
      <c r="B943" s="2"/>
      <c r="C943" s="2"/>
      <c r="D943" s="2"/>
      <c r="E943" s="2"/>
      <c r="F943" s="2"/>
      <c r="G943" s="2"/>
      <c r="H943" s="2"/>
      <c r="I943" s="3"/>
      <c r="J943" s="3"/>
      <c r="K943" s="2"/>
      <c r="L943" s="2"/>
    </row>
    <row r="944" spans="1:12" x14ac:dyDescent="0.45">
      <c r="A944" s="2"/>
      <c r="B944" s="2"/>
      <c r="C944" s="2"/>
      <c r="D944" s="2"/>
      <c r="E944" s="2"/>
      <c r="F944" s="2"/>
      <c r="G944" s="2"/>
      <c r="H944" s="2"/>
      <c r="I944" s="3"/>
      <c r="J944" s="3"/>
      <c r="K944" s="2"/>
      <c r="L944" s="2"/>
    </row>
    <row r="945" spans="1:12" x14ac:dyDescent="0.45">
      <c r="A945" s="2"/>
      <c r="B945" s="2"/>
      <c r="C945" s="2"/>
      <c r="D945" s="2"/>
      <c r="E945" s="2"/>
      <c r="F945" s="2"/>
      <c r="G945" s="2"/>
      <c r="H945" s="2"/>
      <c r="I945" s="3"/>
      <c r="J945" s="3"/>
      <c r="K945" s="2"/>
      <c r="L945" s="2"/>
    </row>
    <row r="946" spans="1:12" x14ac:dyDescent="0.45">
      <c r="A946" s="2"/>
      <c r="B946" s="2"/>
      <c r="C946" s="2"/>
      <c r="D946" s="2"/>
      <c r="E946" s="2"/>
      <c r="F946" s="2"/>
      <c r="G946" s="2"/>
      <c r="H946" s="2"/>
      <c r="I946" s="3"/>
      <c r="J946" s="3"/>
      <c r="K946" s="2"/>
      <c r="L946" s="2"/>
    </row>
    <row r="947" spans="1:12" x14ac:dyDescent="0.45">
      <c r="A947" s="2"/>
      <c r="B947" s="2"/>
      <c r="C947" s="2"/>
      <c r="D947" s="2"/>
      <c r="E947" s="2"/>
      <c r="F947" s="2"/>
      <c r="G947" s="2"/>
      <c r="H947" s="2"/>
      <c r="I947" s="3"/>
      <c r="J947" s="3"/>
      <c r="K947" s="2"/>
      <c r="L947" s="2"/>
    </row>
    <row r="948" spans="1:12" x14ac:dyDescent="0.45">
      <c r="A948" s="2"/>
      <c r="B948" s="2"/>
      <c r="C948" s="2"/>
      <c r="D948" s="2"/>
      <c r="E948" s="2"/>
      <c r="F948" s="2"/>
      <c r="G948" s="2"/>
      <c r="H948" s="2"/>
      <c r="I948" s="3"/>
      <c r="J948" s="3"/>
      <c r="K948" s="2"/>
      <c r="L948" s="2"/>
    </row>
    <row r="949" spans="1:12" x14ac:dyDescent="0.45">
      <c r="A949" s="2"/>
      <c r="B949" s="2"/>
      <c r="C949" s="2"/>
      <c r="D949" s="2"/>
      <c r="E949" s="2"/>
      <c r="F949" s="2"/>
      <c r="G949" s="2"/>
      <c r="H949" s="2"/>
      <c r="I949" s="3"/>
      <c r="J949" s="3"/>
      <c r="K949" s="2"/>
      <c r="L949" s="2"/>
    </row>
    <row r="950" spans="1:12" x14ac:dyDescent="0.45">
      <c r="A950" s="2"/>
      <c r="B950" s="2"/>
      <c r="C950" s="2"/>
      <c r="D950" s="2"/>
      <c r="E950" s="2"/>
      <c r="F950" s="2"/>
      <c r="G950" s="2"/>
      <c r="H950" s="2"/>
      <c r="I950" s="3"/>
      <c r="J950" s="3"/>
      <c r="K950" s="2"/>
      <c r="L950" s="2"/>
    </row>
    <row r="951" spans="1:12" x14ac:dyDescent="0.45">
      <c r="A951" s="2"/>
      <c r="B951" s="2"/>
      <c r="C951" s="2"/>
      <c r="D951" s="2"/>
      <c r="E951" s="2"/>
      <c r="F951" s="2"/>
      <c r="G951" s="2"/>
      <c r="H951" s="2"/>
      <c r="I951" s="3"/>
      <c r="J951" s="3"/>
      <c r="K951" s="2"/>
      <c r="L951" s="2"/>
    </row>
    <row r="952" spans="1:12" x14ac:dyDescent="0.45">
      <c r="A952" s="2"/>
      <c r="B952" s="2"/>
      <c r="C952" s="2"/>
      <c r="D952" s="2"/>
      <c r="E952" s="2"/>
      <c r="F952" s="2"/>
      <c r="G952" s="2"/>
      <c r="H952" s="2"/>
      <c r="I952" s="3"/>
      <c r="J952" s="3"/>
      <c r="K952" s="2"/>
      <c r="L952" s="2"/>
    </row>
    <row r="953" spans="1:12" x14ac:dyDescent="0.45">
      <c r="A953" s="2"/>
      <c r="B953" s="2"/>
      <c r="C953" s="2"/>
      <c r="D953" s="2"/>
      <c r="E953" s="2"/>
      <c r="F953" s="2"/>
      <c r="G953" s="2"/>
      <c r="H953" s="2"/>
      <c r="I953" s="3"/>
      <c r="J953" s="3"/>
      <c r="K953" s="2"/>
      <c r="L953" s="2"/>
    </row>
    <row r="954" spans="1:12" x14ac:dyDescent="0.45">
      <c r="A954" s="2"/>
      <c r="B954" s="2"/>
      <c r="C954" s="2"/>
      <c r="D954" s="2"/>
      <c r="E954" s="2"/>
      <c r="F954" s="2"/>
      <c r="G954" s="2"/>
      <c r="H954" s="2"/>
      <c r="I954" s="3"/>
      <c r="J954" s="3"/>
      <c r="K954" s="2"/>
      <c r="L954" s="2"/>
    </row>
    <row r="955" spans="1:12" x14ac:dyDescent="0.45">
      <c r="A955" s="2"/>
      <c r="B955" s="2"/>
      <c r="C955" s="2"/>
      <c r="D955" s="2"/>
      <c r="E955" s="2"/>
      <c r="F955" s="2"/>
      <c r="G955" s="2"/>
      <c r="H955" s="2"/>
      <c r="I955" s="3"/>
      <c r="J955" s="3"/>
      <c r="K955" s="2"/>
      <c r="L955" s="2"/>
    </row>
    <row r="956" spans="1:12" x14ac:dyDescent="0.45">
      <c r="A956" s="2"/>
      <c r="B956" s="2"/>
      <c r="C956" s="2"/>
      <c r="D956" s="2"/>
      <c r="E956" s="2"/>
      <c r="F956" s="2"/>
      <c r="G956" s="2"/>
      <c r="H956" s="2"/>
      <c r="I956" s="3"/>
      <c r="J956" s="3"/>
      <c r="K956" s="2"/>
      <c r="L956" s="2"/>
    </row>
    <row r="957" spans="1:12" x14ac:dyDescent="0.45">
      <c r="A957" s="2"/>
      <c r="B957" s="2"/>
      <c r="C957" s="2"/>
      <c r="D957" s="2"/>
      <c r="E957" s="2"/>
      <c r="F957" s="2"/>
      <c r="G957" s="2"/>
      <c r="H957" s="2"/>
      <c r="I957" s="3"/>
      <c r="J957" s="3"/>
      <c r="K957" s="2"/>
      <c r="L957" s="2"/>
    </row>
    <row r="958" spans="1:12" x14ac:dyDescent="0.45">
      <c r="A958" s="2"/>
      <c r="B958" s="2"/>
      <c r="C958" s="2"/>
      <c r="D958" s="2"/>
      <c r="E958" s="2"/>
      <c r="F958" s="2"/>
      <c r="G958" s="2"/>
      <c r="H958" s="2"/>
      <c r="I958" s="3"/>
      <c r="J958" s="3"/>
      <c r="K958" s="2"/>
      <c r="L958" s="2"/>
    </row>
    <row r="959" spans="1:12" x14ac:dyDescent="0.45">
      <c r="A959" s="2"/>
      <c r="B959" s="2"/>
      <c r="C959" s="2"/>
      <c r="D959" s="2"/>
      <c r="E959" s="2"/>
      <c r="F959" s="2"/>
      <c r="G959" s="2"/>
      <c r="H959" s="2"/>
      <c r="I959" s="3"/>
      <c r="J959" s="3"/>
      <c r="K959" s="2"/>
      <c r="L959" s="2"/>
    </row>
    <row r="960" spans="1:12" x14ac:dyDescent="0.45">
      <c r="A960" s="2"/>
      <c r="B960" s="2"/>
      <c r="C960" s="2"/>
      <c r="D960" s="2"/>
      <c r="E960" s="2"/>
      <c r="F960" s="2"/>
      <c r="G960" s="2"/>
      <c r="H960" s="2"/>
      <c r="I960" s="3"/>
      <c r="J960" s="3"/>
      <c r="K960" s="2"/>
      <c r="L960" s="2"/>
    </row>
    <row r="961" spans="1:12" x14ac:dyDescent="0.45">
      <c r="A961" s="2"/>
      <c r="B961" s="2"/>
      <c r="C961" s="2"/>
      <c r="D961" s="2"/>
      <c r="E961" s="2"/>
      <c r="F961" s="2"/>
      <c r="G961" s="2"/>
      <c r="H961" s="2"/>
      <c r="I961" s="3"/>
      <c r="J961" s="3"/>
      <c r="K961" s="2"/>
      <c r="L961" s="2"/>
    </row>
    <row r="962" spans="1:12" x14ac:dyDescent="0.45">
      <c r="A962" s="2"/>
      <c r="B962" s="2"/>
      <c r="C962" s="2"/>
      <c r="D962" s="2"/>
      <c r="E962" s="2"/>
      <c r="F962" s="2"/>
      <c r="G962" s="2"/>
      <c r="H962" s="2"/>
      <c r="I962" s="3"/>
      <c r="J962" s="3"/>
      <c r="K962" s="2"/>
      <c r="L962" s="2"/>
    </row>
    <row r="963" spans="1:12" x14ac:dyDescent="0.45">
      <c r="A963" s="2"/>
      <c r="B963" s="2"/>
      <c r="C963" s="2"/>
      <c r="D963" s="2"/>
      <c r="E963" s="2"/>
      <c r="F963" s="2"/>
      <c r="G963" s="2"/>
      <c r="H963" s="2"/>
      <c r="I963" s="3"/>
      <c r="J963" s="3"/>
      <c r="K963" s="2"/>
      <c r="L963" s="2"/>
    </row>
    <row r="964" spans="1:12" x14ac:dyDescent="0.45">
      <c r="A964" s="2"/>
      <c r="B964" s="2"/>
      <c r="C964" s="2"/>
      <c r="D964" s="2"/>
      <c r="E964" s="2"/>
      <c r="F964" s="2"/>
      <c r="G964" s="2"/>
      <c r="H964" s="2"/>
      <c r="I964" s="3"/>
      <c r="J964" s="3"/>
      <c r="K964" s="2"/>
      <c r="L964" s="2"/>
    </row>
    <row r="965" spans="1:12" x14ac:dyDescent="0.45">
      <c r="A965" s="2"/>
      <c r="B965" s="2"/>
      <c r="C965" s="2"/>
      <c r="D965" s="2"/>
      <c r="E965" s="2"/>
      <c r="F965" s="2"/>
      <c r="G965" s="2"/>
      <c r="H965" s="2"/>
      <c r="I965" s="3"/>
      <c r="J965" s="3"/>
      <c r="K965" s="2"/>
      <c r="L965" s="2"/>
    </row>
    <row r="966" spans="1:12" x14ac:dyDescent="0.45">
      <c r="A966" s="2"/>
      <c r="B966" s="2"/>
      <c r="C966" s="2"/>
      <c r="D966" s="2"/>
      <c r="E966" s="2"/>
      <c r="F966" s="2"/>
      <c r="G966" s="2"/>
      <c r="H966" s="2"/>
      <c r="I966" s="3"/>
      <c r="J966" s="3"/>
      <c r="K966" s="2"/>
      <c r="L966" s="2"/>
    </row>
    <row r="967" spans="1:12" x14ac:dyDescent="0.45">
      <c r="A967" s="2"/>
      <c r="B967" s="2"/>
      <c r="C967" s="2"/>
      <c r="D967" s="2"/>
      <c r="E967" s="2"/>
      <c r="F967" s="2"/>
      <c r="G967" s="2"/>
      <c r="H967" s="2"/>
      <c r="I967" s="3"/>
      <c r="J967" s="3"/>
      <c r="K967" s="2"/>
      <c r="L967" s="2"/>
    </row>
    <row r="968" spans="1:12" x14ac:dyDescent="0.45">
      <c r="A968" s="2"/>
      <c r="B968" s="2"/>
      <c r="C968" s="2"/>
      <c r="D968" s="2"/>
      <c r="E968" s="2"/>
      <c r="F968" s="2"/>
      <c r="G968" s="2"/>
      <c r="H968" s="2"/>
      <c r="I968" s="3"/>
      <c r="J968" s="3"/>
      <c r="K968" s="2"/>
      <c r="L968" s="2"/>
    </row>
    <row r="969" spans="1:12" x14ac:dyDescent="0.45">
      <c r="A969" s="2"/>
      <c r="B969" s="2"/>
      <c r="C969" s="2"/>
      <c r="D969" s="2"/>
      <c r="E969" s="2"/>
      <c r="F969" s="2"/>
      <c r="G969" s="2"/>
      <c r="H969" s="2"/>
      <c r="I969" s="3"/>
      <c r="J969" s="3"/>
      <c r="K969" s="2"/>
      <c r="L969" s="2"/>
    </row>
    <row r="970" spans="1:12" x14ac:dyDescent="0.45">
      <c r="A970" s="2"/>
      <c r="B970" s="2"/>
      <c r="C970" s="2"/>
      <c r="D970" s="2"/>
      <c r="E970" s="2"/>
      <c r="F970" s="2"/>
      <c r="G970" s="2"/>
      <c r="H970" s="2"/>
      <c r="I970" s="3"/>
      <c r="J970" s="3"/>
      <c r="K970" s="2"/>
      <c r="L970" s="2"/>
    </row>
    <row r="971" spans="1:12" x14ac:dyDescent="0.45">
      <c r="A971" s="2"/>
      <c r="B971" s="2"/>
      <c r="C971" s="2"/>
      <c r="D971" s="2"/>
      <c r="E971" s="2"/>
      <c r="F971" s="2"/>
      <c r="G971" s="2"/>
      <c r="H971" s="2"/>
      <c r="I971" s="3"/>
      <c r="J971" s="3"/>
      <c r="K971" s="2"/>
      <c r="L971" s="2"/>
    </row>
    <row r="972" spans="1:12" x14ac:dyDescent="0.45">
      <c r="A972" s="2"/>
      <c r="B972" s="2"/>
      <c r="C972" s="2"/>
      <c r="D972" s="2"/>
      <c r="E972" s="2"/>
      <c r="F972" s="2"/>
      <c r="G972" s="2"/>
      <c r="H972" s="2"/>
      <c r="I972" s="3"/>
      <c r="J972" s="3"/>
      <c r="K972" s="2"/>
      <c r="L972" s="2"/>
    </row>
    <row r="973" spans="1:12" x14ac:dyDescent="0.45">
      <c r="A973" s="2"/>
      <c r="B973" s="2"/>
      <c r="C973" s="2"/>
      <c r="D973" s="2"/>
      <c r="E973" s="2"/>
      <c r="F973" s="2"/>
      <c r="G973" s="2"/>
      <c r="H973" s="2"/>
      <c r="I973" s="3"/>
      <c r="J973" s="3"/>
      <c r="K973" s="2"/>
      <c r="L973" s="2"/>
    </row>
    <row r="974" spans="1:12" x14ac:dyDescent="0.45">
      <c r="A974" s="2"/>
      <c r="B974" s="2"/>
      <c r="C974" s="2"/>
      <c r="D974" s="2"/>
      <c r="E974" s="2"/>
      <c r="F974" s="2"/>
      <c r="G974" s="2"/>
      <c r="H974" s="2"/>
      <c r="I974" s="3"/>
      <c r="J974" s="3"/>
      <c r="K974" s="2"/>
      <c r="L974" s="2"/>
    </row>
    <row r="975" spans="1:12" x14ac:dyDescent="0.45">
      <c r="A975" s="2"/>
      <c r="B975" s="2"/>
      <c r="C975" s="2"/>
      <c r="D975" s="2"/>
      <c r="E975" s="2"/>
      <c r="F975" s="2"/>
      <c r="G975" s="2"/>
      <c r="H975" s="2"/>
      <c r="I975" s="3"/>
      <c r="J975" s="3"/>
      <c r="K975" s="2"/>
      <c r="L975" s="2"/>
    </row>
    <row r="976" spans="1:12" x14ac:dyDescent="0.45">
      <c r="A976" s="2"/>
      <c r="B976" s="2"/>
      <c r="C976" s="2"/>
      <c r="D976" s="2"/>
      <c r="E976" s="2"/>
      <c r="F976" s="2"/>
      <c r="G976" s="2"/>
      <c r="H976" s="2"/>
      <c r="I976" s="3"/>
      <c r="J976" s="3"/>
      <c r="K976" s="2"/>
      <c r="L976" s="2"/>
    </row>
    <row r="977" spans="1:12" x14ac:dyDescent="0.45">
      <c r="A977" s="2"/>
      <c r="B977" s="2"/>
      <c r="C977" s="2"/>
      <c r="D977" s="2"/>
      <c r="E977" s="2"/>
      <c r="F977" s="2"/>
      <c r="G977" s="2"/>
      <c r="H977" s="2"/>
      <c r="I977" s="3"/>
      <c r="J977" s="3"/>
      <c r="K977" s="2"/>
      <c r="L977" s="2"/>
    </row>
    <row r="978" spans="1:12" x14ac:dyDescent="0.45">
      <c r="A978" s="2"/>
      <c r="B978" s="2"/>
      <c r="C978" s="2"/>
      <c r="D978" s="2"/>
      <c r="E978" s="2"/>
      <c r="F978" s="2"/>
      <c r="G978" s="2"/>
      <c r="H978" s="2"/>
      <c r="I978" s="3"/>
      <c r="J978" s="3"/>
      <c r="K978" s="2"/>
      <c r="L978" s="2"/>
    </row>
    <row r="979" spans="1:12" x14ac:dyDescent="0.45">
      <c r="A979" s="2"/>
      <c r="B979" s="2"/>
      <c r="C979" s="2"/>
      <c r="D979" s="2"/>
      <c r="E979" s="2"/>
      <c r="F979" s="2"/>
      <c r="G979" s="2"/>
      <c r="H979" s="2"/>
      <c r="I979" s="3"/>
      <c r="J979" s="3"/>
      <c r="K979" s="2"/>
      <c r="L979" s="2"/>
    </row>
    <row r="980" spans="1:12" x14ac:dyDescent="0.45">
      <c r="A980" s="2"/>
      <c r="B980" s="2"/>
      <c r="C980" s="2"/>
      <c r="D980" s="2"/>
      <c r="E980" s="2"/>
      <c r="F980" s="2"/>
      <c r="G980" s="2"/>
      <c r="H980" s="2"/>
      <c r="I980" s="3"/>
      <c r="J980" s="3"/>
      <c r="K980" s="2"/>
      <c r="L980" s="2"/>
    </row>
    <row r="981" spans="1:12" x14ac:dyDescent="0.45">
      <c r="A981" s="2"/>
      <c r="B981" s="2"/>
      <c r="C981" s="2"/>
      <c r="D981" s="2"/>
      <c r="E981" s="2"/>
      <c r="F981" s="2"/>
      <c r="G981" s="2"/>
      <c r="H981" s="2"/>
      <c r="I981" s="3"/>
      <c r="J981" s="3"/>
      <c r="K981" s="2"/>
      <c r="L981" s="2"/>
    </row>
    <row r="982" spans="1:12" x14ac:dyDescent="0.45">
      <c r="A982" s="2"/>
      <c r="B982" s="2"/>
      <c r="C982" s="2"/>
      <c r="D982" s="2"/>
      <c r="E982" s="2"/>
      <c r="F982" s="2"/>
      <c r="G982" s="2"/>
      <c r="H982" s="2"/>
      <c r="I982" s="3"/>
      <c r="J982" s="3"/>
      <c r="K982" s="2"/>
      <c r="L982" s="2"/>
    </row>
    <row r="983" spans="1:12" x14ac:dyDescent="0.45">
      <c r="A983" s="2"/>
      <c r="B983" s="2"/>
      <c r="C983" s="2"/>
      <c r="D983" s="2"/>
      <c r="E983" s="2"/>
      <c r="F983" s="2"/>
      <c r="G983" s="2"/>
      <c r="H983" s="2"/>
      <c r="I983" s="3"/>
      <c r="J983" s="3"/>
      <c r="K983" s="2"/>
      <c r="L983" s="2"/>
    </row>
    <row r="984" spans="1:12" x14ac:dyDescent="0.45">
      <c r="A984" s="2"/>
      <c r="B984" s="2"/>
      <c r="C984" s="2"/>
      <c r="D984" s="2"/>
      <c r="E984" s="2"/>
      <c r="F984" s="2"/>
      <c r="G984" s="2"/>
      <c r="H984" s="2"/>
      <c r="I984" s="3"/>
      <c r="J984" s="3"/>
      <c r="K984" s="2"/>
      <c r="L984" s="2"/>
    </row>
    <row r="985" spans="1:12" x14ac:dyDescent="0.45">
      <c r="A985" s="2"/>
      <c r="B985" s="2"/>
      <c r="C985" s="2"/>
      <c r="D985" s="2"/>
      <c r="E985" s="2"/>
      <c r="F985" s="2"/>
      <c r="G985" s="2"/>
      <c r="H985" s="2"/>
      <c r="I985" s="3"/>
      <c r="J985" s="3"/>
      <c r="K985" s="2"/>
      <c r="L985" s="2"/>
    </row>
    <row r="986" spans="1:12" x14ac:dyDescent="0.45">
      <c r="A986" s="2"/>
      <c r="B986" s="2"/>
      <c r="C986" s="2"/>
      <c r="D986" s="2"/>
      <c r="E986" s="2"/>
      <c r="F986" s="2"/>
      <c r="G986" s="2"/>
      <c r="H986" s="2"/>
      <c r="I986" s="3"/>
      <c r="J986" s="3"/>
      <c r="K986" s="2"/>
      <c r="L986" s="2"/>
    </row>
    <row r="987" spans="1:12" x14ac:dyDescent="0.45">
      <c r="A987" s="2"/>
      <c r="B987" s="2"/>
      <c r="C987" s="2"/>
      <c r="D987" s="2"/>
      <c r="E987" s="2"/>
      <c r="F987" s="2"/>
      <c r="G987" s="2"/>
      <c r="H987" s="2"/>
      <c r="I987" s="3"/>
      <c r="J987" s="3"/>
      <c r="K987" s="2"/>
      <c r="L987" s="2"/>
    </row>
    <row r="988" spans="1:12" x14ac:dyDescent="0.45">
      <c r="A988" s="2"/>
      <c r="B988" s="2"/>
      <c r="C988" s="2"/>
      <c r="D988" s="2"/>
      <c r="E988" s="2"/>
      <c r="F988" s="2"/>
      <c r="G988" s="2"/>
      <c r="H988" s="2"/>
      <c r="I988" s="3"/>
      <c r="J988" s="3"/>
      <c r="K988" s="2"/>
      <c r="L988" s="2"/>
    </row>
    <row r="989" spans="1:12" x14ac:dyDescent="0.45">
      <c r="A989" s="2"/>
      <c r="B989" s="2"/>
      <c r="C989" s="2"/>
      <c r="D989" s="2"/>
      <c r="E989" s="2"/>
      <c r="F989" s="2"/>
      <c r="G989" s="2"/>
      <c r="H989" s="2"/>
      <c r="I989" s="3"/>
      <c r="J989" s="3"/>
      <c r="K989" s="2"/>
      <c r="L989" s="2"/>
    </row>
    <row r="990" spans="1:12" x14ac:dyDescent="0.45">
      <c r="A990" s="2"/>
      <c r="B990" s="2"/>
      <c r="C990" s="2"/>
      <c r="D990" s="2"/>
      <c r="E990" s="2"/>
      <c r="F990" s="2"/>
      <c r="G990" s="2"/>
      <c r="H990" s="2"/>
      <c r="I990" s="3"/>
      <c r="J990" s="3"/>
      <c r="K990" s="2"/>
      <c r="L990" s="2"/>
    </row>
    <row r="991" spans="1:12" x14ac:dyDescent="0.45">
      <c r="A991" s="2"/>
      <c r="B991" s="2"/>
      <c r="C991" s="2"/>
      <c r="D991" s="2"/>
      <c r="E991" s="2"/>
      <c r="F991" s="2"/>
      <c r="G991" s="2"/>
      <c r="H991" s="2"/>
      <c r="I991" s="3"/>
      <c r="J991" s="3"/>
      <c r="K991" s="2"/>
      <c r="L991" s="2"/>
    </row>
    <row r="992" spans="1:12" x14ac:dyDescent="0.45">
      <c r="A992" s="2"/>
      <c r="B992" s="2"/>
      <c r="C992" s="2"/>
      <c r="D992" s="2"/>
      <c r="E992" s="2"/>
      <c r="F992" s="2"/>
      <c r="G992" s="2"/>
      <c r="H992" s="2"/>
      <c r="I992" s="3"/>
      <c r="J992" s="3"/>
      <c r="K992" s="2"/>
      <c r="L992" s="2"/>
    </row>
    <row r="993" spans="1:12" x14ac:dyDescent="0.45">
      <c r="A993" s="2"/>
      <c r="B993" s="2"/>
      <c r="C993" s="2"/>
      <c r="D993" s="2"/>
      <c r="E993" s="2"/>
      <c r="F993" s="2"/>
      <c r="G993" s="2"/>
      <c r="H993" s="2"/>
      <c r="I993" s="3"/>
      <c r="J993" s="3"/>
      <c r="K993" s="2"/>
      <c r="L993" s="2"/>
    </row>
    <row r="994" spans="1:12" x14ac:dyDescent="0.45">
      <c r="A994" s="2"/>
      <c r="B994" s="2"/>
      <c r="C994" s="2"/>
      <c r="D994" s="2"/>
      <c r="E994" s="2"/>
      <c r="F994" s="2"/>
      <c r="G994" s="2"/>
      <c r="H994" s="2"/>
      <c r="I994" s="3"/>
      <c r="J994" s="3"/>
      <c r="K994" s="2"/>
      <c r="L994" s="2"/>
    </row>
    <row r="995" spans="1:12" x14ac:dyDescent="0.45">
      <c r="A995" s="2"/>
      <c r="B995" s="2"/>
      <c r="C995" s="2"/>
      <c r="D995" s="2"/>
      <c r="E995" s="2"/>
      <c r="F995" s="2"/>
      <c r="G995" s="2"/>
      <c r="H995" s="2"/>
      <c r="I995" s="3"/>
      <c r="J995" s="3"/>
      <c r="K995" s="2"/>
      <c r="L995" s="2"/>
    </row>
    <row r="996" spans="1:12" x14ac:dyDescent="0.45">
      <c r="A996" s="2"/>
      <c r="B996" s="2"/>
      <c r="C996" s="2"/>
      <c r="D996" s="2"/>
      <c r="E996" s="2"/>
      <c r="F996" s="2"/>
      <c r="G996" s="2"/>
      <c r="H996" s="2"/>
      <c r="I996" s="3"/>
      <c r="J996" s="3"/>
      <c r="K996" s="2"/>
      <c r="L996" s="2"/>
    </row>
    <row r="997" spans="1:12" x14ac:dyDescent="0.45">
      <c r="A997" s="2"/>
      <c r="B997" s="2"/>
      <c r="C997" s="2"/>
      <c r="D997" s="2"/>
      <c r="E997" s="2"/>
      <c r="F997" s="2"/>
      <c r="G997" s="2"/>
      <c r="H997" s="2"/>
      <c r="I997" s="3"/>
      <c r="J997" s="3"/>
      <c r="K997" s="2"/>
      <c r="L997" s="2"/>
    </row>
    <row r="998" spans="1:12" x14ac:dyDescent="0.45">
      <c r="A998" s="2"/>
      <c r="B998" s="2"/>
      <c r="C998" s="2"/>
      <c r="D998" s="2"/>
      <c r="E998" s="2"/>
      <c r="F998" s="2"/>
      <c r="G998" s="2"/>
      <c r="H998" s="2"/>
      <c r="I998" s="3"/>
      <c r="J998" s="3"/>
      <c r="K998" s="2"/>
      <c r="L998" s="2"/>
    </row>
    <row r="999" spans="1:12" x14ac:dyDescent="0.45">
      <c r="A999" s="2"/>
      <c r="B999" s="2"/>
      <c r="C999" s="2"/>
      <c r="D999" s="2"/>
      <c r="E999" s="2"/>
      <c r="F999" s="2"/>
      <c r="G999" s="2"/>
      <c r="H999" s="2"/>
      <c r="I999" s="3"/>
      <c r="J999" s="3"/>
      <c r="K999" s="2"/>
      <c r="L999" s="2"/>
    </row>
    <row r="1000" spans="1:12" x14ac:dyDescent="0.45">
      <c r="A1000" s="2"/>
      <c r="B1000" s="2"/>
      <c r="C1000" s="2"/>
      <c r="D1000" s="2"/>
      <c r="E1000" s="2"/>
      <c r="F1000" s="2"/>
      <c r="G1000" s="2"/>
      <c r="H1000" s="2"/>
      <c r="I1000" s="3"/>
      <c r="J1000" s="3"/>
      <c r="K1000" s="2"/>
      <c r="L1000" s="2"/>
    </row>
    <row r="1001" spans="1:12" x14ac:dyDescent="0.45">
      <c r="A1001" s="2"/>
      <c r="B1001" s="2"/>
      <c r="C1001" s="2"/>
      <c r="D1001" s="2"/>
      <c r="E1001" s="2"/>
      <c r="F1001" s="2"/>
      <c r="G1001" s="2"/>
      <c r="H1001" s="2"/>
      <c r="I1001" s="3"/>
      <c r="J1001" s="3"/>
      <c r="K1001" s="2"/>
      <c r="L1001" s="2"/>
    </row>
    <row r="1002" spans="1:12" x14ac:dyDescent="0.45">
      <c r="A1002" s="2"/>
      <c r="B1002" s="2"/>
      <c r="C1002" s="2"/>
      <c r="D1002" s="2"/>
      <c r="E1002" s="2"/>
      <c r="F1002" s="2"/>
      <c r="G1002" s="2"/>
      <c r="H1002" s="2"/>
      <c r="I1002" s="3"/>
      <c r="J1002" s="3"/>
      <c r="K1002" s="2"/>
      <c r="L1002" s="2"/>
    </row>
    <row r="1003" spans="1:12" x14ac:dyDescent="0.45">
      <c r="A1003" s="2"/>
      <c r="B1003" s="2"/>
      <c r="C1003" s="2"/>
      <c r="D1003" s="2"/>
      <c r="E1003" s="2"/>
      <c r="F1003" s="2"/>
      <c r="G1003" s="2"/>
      <c r="H1003" s="2"/>
      <c r="I1003" s="3"/>
      <c r="J1003" s="3"/>
      <c r="K1003" s="2"/>
      <c r="L1003" s="2"/>
    </row>
    <row r="1004" spans="1:12" x14ac:dyDescent="0.45">
      <c r="A1004" s="2"/>
      <c r="B1004" s="2"/>
      <c r="C1004" s="2"/>
      <c r="D1004" s="2"/>
      <c r="E1004" s="2"/>
      <c r="F1004" s="2"/>
      <c r="G1004" s="2"/>
      <c r="H1004" s="2"/>
      <c r="I1004" s="3"/>
      <c r="J1004" s="3"/>
      <c r="K1004" s="2"/>
      <c r="L1004" s="2"/>
    </row>
    <row r="1005" spans="1:12" x14ac:dyDescent="0.45">
      <c r="A1005" s="2"/>
      <c r="B1005" s="2"/>
      <c r="C1005" s="2"/>
      <c r="D1005" s="2"/>
      <c r="E1005" s="2"/>
      <c r="F1005" s="2"/>
      <c r="G1005" s="2"/>
      <c r="H1005" s="2"/>
      <c r="I1005" s="3"/>
      <c r="J1005" s="3"/>
      <c r="K1005" s="2"/>
      <c r="L1005" s="2"/>
    </row>
    <row r="1006" spans="1:12" x14ac:dyDescent="0.45">
      <c r="A1006" s="2"/>
      <c r="B1006" s="2"/>
      <c r="C1006" s="2"/>
      <c r="D1006" s="2"/>
      <c r="E1006" s="2"/>
      <c r="F1006" s="2"/>
      <c r="G1006" s="2"/>
      <c r="H1006" s="2"/>
      <c r="I1006" s="3"/>
      <c r="J1006" s="3"/>
      <c r="K1006" s="2"/>
      <c r="L1006" s="2"/>
    </row>
    <row r="1007" spans="1:12" x14ac:dyDescent="0.45">
      <c r="A1007" s="2"/>
      <c r="B1007" s="2"/>
      <c r="C1007" s="2"/>
      <c r="D1007" s="2"/>
      <c r="E1007" s="2"/>
      <c r="F1007" s="2"/>
      <c r="G1007" s="2"/>
      <c r="H1007" s="2"/>
      <c r="I1007" s="3"/>
      <c r="J1007" s="3"/>
      <c r="K1007" s="2"/>
      <c r="L1007" s="2"/>
    </row>
    <row r="1008" spans="1:12" x14ac:dyDescent="0.45">
      <c r="A1008" s="2"/>
      <c r="B1008" s="2"/>
      <c r="C1008" s="2"/>
      <c r="D1008" s="2"/>
      <c r="E1008" s="2"/>
      <c r="F1008" s="2"/>
      <c r="G1008" s="2"/>
      <c r="H1008" s="2"/>
      <c r="I1008" s="3"/>
      <c r="J1008" s="3"/>
      <c r="K1008" s="2"/>
      <c r="L1008" s="2"/>
    </row>
    <row r="1009" spans="1:12" x14ac:dyDescent="0.45">
      <c r="A1009" s="2"/>
      <c r="B1009" s="2"/>
      <c r="C1009" s="2"/>
      <c r="D1009" s="2"/>
      <c r="E1009" s="2"/>
      <c r="F1009" s="2"/>
      <c r="G1009" s="2"/>
      <c r="H1009" s="2"/>
      <c r="I1009" s="3"/>
      <c r="J1009" s="3"/>
      <c r="K1009" s="2"/>
      <c r="L1009" s="2"/>
    </row>
    <row r="1010" spans="1:12" x14ac:dyDescent="0.45">
      <c r="A1010" s="2"/>
      <c r="B1010" s="2"/>
      <c r="C1010" s="2"/>
      <c r="D1010" s="2"/>
      <c r="E1010" s="2"/>
      <c r="F1010" s="2"/>
      <c r="G1010" s="2"/>
      <c r="H1010" s="2"/>
      <c r="I1010" s="3"/>
      <c r="J1010" s="3"/>
      <c r="K1010" s="2"/>
      <c r="L1010" s="2"/>
    </row>
    <row r="1011" spans="1:12" x14ac:dyDescent="0.45">
      <c r="A1011" s="2"/>
      <c r="B1011" s="2"/>
      <c r="C1011" s="2"/>
      <c r="D1011" s="2"/>
      <c r="E1011" s="2"/>
      <c r="F1011" s="2"/>
      <c r="G1011" s="2"/>
      <c r="H1011" s="2"/>
      <c r="I1011" s="3"/>
      <c r="J1011" s="3"/>
      <c r="K1011" s="2"/>
      <c r="L1011" s="2"/>
    </row>
    <row r="1012" spans="1:12" x14ac:dyDescent="0.45">
      <c r="A1012" s="2"/>
      <c r="B1012" s="2"/>
      <c r="C1012" s="2"/>
      <c r="D1012" s="2"/>
      <c r="E1012" s="2"/>
      <c r="F1012" s="2"/>
      <c r="G1012" s="2"/>
      <c r="H1012" s="2"/>
      <c r="I1012" s="3"/>
      <c r="J1012" s="3"/>
      <c r="K1012" s="2"/>
      <c r="L1012" s="2"/>
    </row>
    <row r="1013" spans="1:12" x14ac:dyDescent="0.45">
      <c r="A1013" s="2"/>
      <c r="B1013" s="2"/>
      <c r="C1013" s="2"/>
      <c r="D1013" s="2"/>
      <c r="E1013" s="2"/>
      <c r="F1013" s="2"/>
      <c r="G1013" s="2"/>
      <c r="H1013" s="2"/>
      <c r="I1013" s="3"/>
      <c r="J1013" s="3"/>
      <c r="K1013" s="2"/>
      <c r="L1013" s="2"/>
    </row>
    <row r="1014" spans="1:12" x14ac:dyDescent="0.45">
      <c r="A1014" s="2"/>
      <c r="B1014" s="2"/>
      <c r="C1014" s="2"/>
      <c r="D1014" s="2"/>
      <c r="E1014" s="2"/>
      <c r="F1014" s="2"/>
      <c r="G1014" s="2"/>
      <c r="H1014" s="2"/>
      <c r="I1014" s="3"/>
      <c r="J1014" s="3"/>
      <c r="K1014" s="2"/>
      <c r="L1014" s="2"/>
    </row>
    <row r="1015" spans="1:12" x14ac:dyDescent="0.45">
      <c r="A1015" s="2"/>
      <c r="B1015" s="2"/>
      <c r="C1015" s="2"/>
      <c r="D1015" s="2"/>
      <c r="E1015" s="2"/>
      <c r="F1015" s="2"/>
      <c r="G1015" s="2"/>
      <c r="H1015" s="2"/>
      <c r="I1015" s="3"/>
      <c r="J1015" s="3"/>
      <c r="K1015" s="2"/>
      <c r="L1015" s="2"/>
    </row>
    <row r="1016" spans="1:12" x14ac:dyDescent="0.45">
      <c r="A1016" s="2"/>
      <c r="B1016" s="2"/>
      <c r="C1016" s="2"/>
      <c r="D1016" s="2"/>
      <c r="E1016" s="2"/>
      <c r="F1016" s="2"/>
      <c r="G1016" s="2"/>
      <c r="H1016" s="2"/>
      <c r="I1016" s="3"/>
      <c r="J1016" s="3"/>
      <c r="K1016" s="2"/>
      <c r="L1016" s="2"/>
    </row>
    <row r="1017" spans="1:12" x14ac:dyDescent="0.45">
      <c r="A1017" s="2"/>
      <c r="B1017" s="2"/>
      <c r="C1017" s="2"/>
      <c r="D1017" s="2"/>
      <c r="E1017" s="2"/>
      <c r="F1017" s="2"/>
      <c r="G1017" s="2"/>
      <c r="H1017" s="2"/>
      <c r="I1017" s="3"/>
      <c r="J1017" s="3"/>
      <c r="K1017" s="2"/>
      <c r="L1017" s="2"/>
    </row>
    <row r="1018" spans="1:12" x14ac:dyDescent="0.45">
      <c r="A1018" s="2"/>
      <c r="B1018" s="2"/>
      <c r="C1018" s="2"/>
      <c r="D1018" s="2"/>
      <c r="E1018" s="2"/>
      <c r="F1018" s="2"/>
      <c r="G1018" s="2"/>
      <c r="H1018" s="2"/>
      <c r="I1018" s="3"/>
      <c r="J1018" s="3"/>
      <c r="K1018" s="2"/>
      <c r="L1018" s="2"/>
    </row>
    <row r="1019" spans="1:12" x14ac:dyDescent="0.45">
      <c r="A1019" s="2"/>
      <c r="B1019" s="2"/>
      <c r="C1019" s="2"/>
      <c r="D1019" s="2"/>
      <c r="E1019" s="2"/>
      <c r="F1019" s="2"/>
      <c r="G1019" s="2"/>
      <c r="H1019" s="2"/>
      <c r="I1019" s="3"/>
      <c r="J1019" s="3"/>
      <c r="K1019" s="2"/>
      <c r="L1019" s="2"/>
    </row>
    <row r="1020" spans="1:12" x14ac:dyDescent="0.45">
      <c r="A1020" s="2"/>
      <c r="B1020" s="2"/>
      <c r="C1020" s="2"/>
      <c r="D1020" s="2"/>
      <c r="E1020" s="2"/>
      <c r="F1020" s="2"/>
      <c r="G1020" s="2"/>
      <c r="H1020" s="2"/>
      <c r="I1020" s="3"/>
      <c r="J1020" s="3"/>
      <c r="K1020" s="2"/>
      <c r="L1020" s="2"/>
    </row>
    <row r="1021" spans="1:12" x14ac:dyDescent="0.45">
      <c r="A1021" s="2"/>
      <c r="B1021" s="2"/>
      <c r="C1021" s="2"/>
      <c r="D1021" s="2"/>
      <c r="E1021" s="2"/>
      <c r="F1021" s="2"/>
      <c r="G1021" s="2"/>
      <c r="H1021" s="2"/>
      <c r="I1021" s="3"/>
      <c r="J1021" s="3"/>
      <c r="K1021" s="2"/>
      <c r="L1021" s="2"/>
    </row>
    <row r="1022" spans="1:12" x14ac:dyDescent="0.45">
      <c r="A1022" s="2"/>
      <c r="B1022" s="2"/>
      <c r="C1022" s="2"/>
      <c r="D1022" s="2"/>
      <c r="E1022" s="2"/>
      <c r="F1022" s="2"/>
      <c r="G1022" s="2"/>
      <c r="H1022" s="2"/>
      <c r="I1022" s="3"/>
      <c r="J1022" s="3"/>
      <c r="K1022" s="2"/>
      <c r="L1022" s="2"/>
    </row>
    <row r="1023" spans="1:12" x14ac:dyDescent="0.45">
      <c r="A1023" s="2"/>
      <c r="B1023" s="2"/>
      <c r="C1023" s="2"/>
      <c r="D1023" s="2"/>
      <c r="E1023" s="2"/>
      <c r="F1023" s="2"/>
      <c r="G1023" s="2"/>
      <c r="H1023" s="2"/>
      <c r="I1023" s="3"/>
      <c r="J1023" s="3"/>
      <c r="K1023" s="2"/>
      <c r="L1023" s="2"/>
    </row>
    <row r="1024" spans="1:12" x14ac:dyDescent="0.45">
      <c r="A1024" s="2"/>
      <c r="B1024" s="2"/>
      <c r="C1024" s="2"/>
      <c r="D1024" s="2"/>
      <c r="E1024" s="2"/>
      <c r="F1024" s="2"/>
      <c r="G1024" s="2"/>
      <c r="H1024" s="2"/>
      <c r="I1024" s="3"/>
      <c r="J1024" s="3"/>
      <c r="K1024" s="2"/>
      <c r="L1024" s="2"/>
    </row>
    <row r="1025" spans="1:12" x14ac:dyDescent="0.45">
      <c r="A1025" s="2"/>
      <c r="B1025" s="2"/>
      <c r="C1025" s="2"/>
      <c r="D1025" s="2"/>
      <c r="E1025" s="2"/>
      <c r="F1025" s="2"/>
      <c r="G1025" s="2"/>
      <c r="H1025" s="2"/>
      <c r="I1025" s="3"/>
      <c r="J1025" s="3"/>
      <c r="K1025" s="2"/>
      <c r="L1025" s="2"/>
    </row>
    <row r="1026" spans="1:12" x14ac:dyDescent="0.45">
      <c r="A1026" s="2"/>
      <c r="B1026" s="2"/>
      <c r="C1026" s="2"/>
      <c r="D1026" s="2"/>
      <c r="E1026" s="2"/>
      <c r="F1026" s="2"/>
      <c r="G1026" s="2"/>
      <c r="H1026" s="2"/>
      <c r="I1026" s="3"/>
      <c r="J1026" s="3"/>
      <c r="K1026" s="2"/>
      <c r="L1026" s="2"/>
    </row>
    <row r="1027" spans="1:12" x14ac:dyDescent="0.45">
      <c r="A1027" s="2"/>
      <c r="B1027" s="2"/>
      <c r="C1027" s="2"/>
      <c r="D1027" s="2"/>
      <c r="E1027" s="2"/>
      <c r="F1027" s="2"/>
      <c r="G1027" s="2"/>
      <c r="H1027" s="2"/>
      <c r="I1027" s="3"/>
      <c r="J1027" s="3"/>
      <c r="K1027" s="2"/>
      <c r="L1027" s="2"/>
    </row>
    <row r="1028" spans="1:12" x14ac:dyDescent="0.45">
      <c r="A1028" s="2"/>
      <c r="B1028" s="2"/>
      <c r="C1028" s="2"/>
      <c r="D1028" s="2"/>
      <c r="E1028" s="2"/>
      <c r="F1028" s="2"/>
      <c r="G1028" s="2"/>
      <c r="H1028" s="2"/>
      <c r="I1028" s="3"/>
      <c r="J1028" s="3"/>
      <c r="K1028" s="2"/>
      <c r="L1028" s="2"/>
    </row>
    <row r="1029" spans="1:12" x14ac:dyDescent="0.45">
      <c r="A1029" s="2"/>
      <c r="B1029" s="2"/>
      <c r="C1029" s="2"/>
      <c r="D1029" s="2"/>
      <c r="E1029" s="2"/>
      <c r="F1029" s="2"/>
      <c r="G1029" s="2"/>
      <c r="H1029" s="2"/>
      <c r="I1029" s="3"/>
      <c r="J1029" s="3"/>
      <c r="K1029" s="2"/>
      <c r="L1029" s="2"/>
    </row>
    <row r="1030" spans="1:12" x14ac:dyDescent="0.45">
      <c r="A1030" s="2"/>
      <c r="B1030" s="2"/>
      <c r="C1030" s="2"/>
      <c r="D1030" s="2"/>
      <c r="E1030" s="2"/>
      <c r="F1030" s="2"/>
      <c r="G1030" s="2"/>
      <c r="H1030" s="2"/>
      <c r="I1030" s="3"/>
      <c r="J1030" s="3"/>
      <c r="K1030" s="2"/>
      <c r="L1030" s="2"/>
    </row>
    <row r="1031" spans="1:12" x14ac:dyDescent="0.45">
      <c r="A1031" s="2"/>
      <c r="B1031" s="2"/>
      <c r="C1031" s="2"/>
      <c r="D1031" s="2"/>
      <c r="E1031" s="2"/>
      <c r="F1031" s="2"/>
      <c r="G1031" s="2"/>
      <c r="H1031" s="2"/>
      <c r="I1031" s="3"/>
      <c r="J1031" s="3"/>
      <c r="K1031" s="2"/>
      <c r="L1031" s="2"/>
    </row>
    <row r="1032" spans="1:12" x14ac:dyDescent="0.45">
      <c r="A1032" s="2"/>
      <c r="B1032" s="2"/>
      <c r="C1032" s="2"/>
      <c r="D1032" s="2"/>
      <c r="E1032" s="2"/>
      <c r="F1032" s="2"/>
      <c r="G1032" s="2"/>
      <c r="H1032" s="2"/>
      <c r="I1032" s="3"/>
      <c r="J1032" s="3"/>
      <c r="K1032" s="2"/>
      <c r="L1032" s="2"/>
    </row>
    <row r="1033" spans="1:12" x14ac:dyDescent="0.45">
      <c r="A1033" s="2"/>
      <c r="B1033" s="2"/>
      <c r="C1033" s="2"/>
      <c r="D1033" s="2"/>
      <c r="E1033" s="2"/>
      <c r="F1033" s="2"/>
      <c r="G1033" s="2"/>
      <c r="H1033" s="2"/>
      <c r="I1033" s="3"/>
      <c r="J1033" s="3"/>
      <c r="K1033" s="2"/>
      <c r="L1033" s="2"/>
    </row>
    <row r="1034" spans="1:12" x14ac:dyDescent="0.45">
      <c r="A1034" s="2"/>
      <c r="B1034" s="2"/>
      <c r="C1034" s="2"/>
      <c r="D1034" s="2"/>
      <c r="E1034" s="2"/>
      <c r="F1034" s="2"/>
      <c r="G1034" s="2"/>
      <c r="H1034" s="2"/>
      <c r="I1034" s="3"/>
      <c r="J1034" s="3"/>
      <c r="K1034" s="2"/>
      <c r="L1034" s="2"/>
    </row>
    <row r="1035" spans="1:12" x14ac:dyDescent="0.45">
      <c r="A1035" s="2"/>
      <c r="B1035" s="2"/>
      <c r="C1035" s="2"/>
      <c r="D1035" s="2"/>
      <c r="E1035" s="2"/>
      <c r="F1035" s="2"/>
      <c r="G1035" s="2"/>
      <c r="H1035" s="2"/>
      <c r="I1035" s="3"/>
      <c r="J1035" s="3"/>
      <c r="K1035" s="2"/>
      <c r="L1035" s="2"/>
    </row>
    <row r="1036" spans="1:12" x14ac:dyDescent="0.45">
      <c r="A1036" s="2"/>
      <c r="B1036" s="2"/>
      <c r="C1036" s="2"/>
      <c r="D1036" s="2"/>
      <c r="E1036" s="2"/>
      <c r="F1036" s="2"/>
      <c r="G1036" s="2"/>
      <c r="H1036" s="2"/>
      <c r="I1036" s="3"/>
      <c r="J1036" s="3"/>
      <c r="K1036" s="2"/>
      <c r="L1036" s="2"/>
    </row>
    <row r="1037" spans="1:12" x14ac:dyDescent="0.45">
      <c r="A1037" s="2"/>
      <c r="B1037" s="2"/>
      <c r="C1037" s="2"/>
      <c r="D1037" s="2"/>
      <c r="E1037" s="2"/>
      <c r="F1037" s="2"/>
      <c r="G1037" s="2"/>
      <c r="H1037" s="2"/>
      <c r="I1037" s="3"/>
      <c r="J1037" s="3"/>
      <c r="K1037" s="2"/>
      <c r="L1037" s="2"/>
    </row>
    <row r="1038" spans="1:12" x14ac:dyDescent="0.45">
      <c r="A1038" s="2"/>
      <c r="B1038" s="2"/>
      <c r="C1038" s="2"/>
      <c r="D1038" s="2"/>
      <c r="E1038" s="2"/>
      <c r="F1038" s="2"/>
      <c r="G1038" s="2"/>
      <c r="H1038" s="2"/>
      <c r="I1038" s="3"/>
      <c r="J1038" s="3"/>
      <c r="K1038" s="2"/>
      <c r="L1038" s="2"/>
    </row>
    <row r="1039" spans="1:12" x14ac:dyDescent="0.45">
      <c r="A1039" s="2"/>
      <c r="B1039" s="2"/>
      <c r="C1039" s="2"/>
      <c r="D1039" s="2"/>
      <c r="E1039" s="2"/>
      <c r="F1039" s="2"/>
      <c r="G1039" s="2"/>
      <c r="H1039" s="2"/>
      <c r="I1039" s="3"/>
      <c r="J1039" s="3"/>
      <c r="K1039" s="2"/>
      <c r="L1039" s="2"/>
    </row>
    <row r="1040" spans="1:12" x14ac:dyDescent="0.45">
      <c r="A1040" s="2"/>
      <c r="B1040" s="2"/>
      <c r="C1040" s="2"/>
      <c r="D1040" s="2"/>
      <c r="E1040" s="2"/>
      <c r="F1040" s="2"/>
      <c r="G1040" s="2"/>
      <c r="H1040" s="2"/>
      <c r="I1040" s="3"/>
      <c r="J1040" s="3"/>
      <c r="K1040" s="2"/>
      <c r="L1040" s="2"/>
    </row>
    <row r="1041" spans="1:12" x14ac:dyDescent="0.45">
      <c r="A1041" s="2"/>
      <c r="B1041" s="2"/>
      <c r="C1041" s="2"/>
      <c r="D1041" s="2"/>
      <c r="E1041" s="2"/>
      <c r="F1041" s="2"/>
      <c r="G1041" s="2"/>
      <c r="H1041" s="2"/>
      <c r="I1041" s="3"/>
      <c r="J1041" s="3"/>
      <c r="K1041" s="2"/>
      <c r="L1041" s="2"/>
    </row>
    <row r="1042" spans="1:12" x14ac:dyDescent="0.45">
      <c r="A1042" s="2"/>
      <c r="B1042" s="2"/>
      <c r="C1042" s="2"/>
      <c r="D1042" s="2"/>
      <c r="E1042" s="2"/>
      <c r="F1042" s="2"/>
      <c r="G1042" s="2"/>
      <c r="H1042" s="2"/>
      <c r="I1042" s="3"/>
      <c r="J1042" s="3"/>
      <c r="K1042" s="2"/>
      <c r="L1042" s="2"/>
    </row>
    <row r="1043" spans="1:12" x14ac:dyDescent="0.45">
      <c r="A1043" s="2"/>
      <c r="B1043" s="2"/>
      <c r="C1043" s="2"/>
      <c r="D1043" s="2"/>
      <c r="E1043" s="2"/>
      <c r="F1043" s="2"/>
      <c r="G1043" s="2"/>
      <c r="H1043" s="2"/>
      <c r="I1043" s="3"/>
      <c r="J1043" s="3"/>
      <c r="K1043" s="2"/>
      <c r="L1043" s="2"/>
    </row>
    <row r="1044" spans="1:12" x14ac:dyDescent="0.45">
      <c r="A1044" s="2"/>
      <c r="B1044" s="2"/>
      <c r="C1044" s="2"/>
      <c r="D1044" s="2"/>
      <c r="E1044" s="2"/>
      <c r="F1044" s="2"/>
      <c r="G1044" s="2"/>
      <c r="H1044" s="2"/>
      <c r="I1044" s="3"/>
      <c r="J1044" s="3"/>
      <c r="K1044" s="2"/>
      <c r="L1044" s="2"/>
    </row>
    <row r="1045" spans="1:12" x14ac:dyDescent="0.45">
      <c r="A1045" s="2"/>
      <c r="B1045" s="2"/>
      <c r="C1045" s="2"/>
      <c r="D1045" s="2"/>
      <c r="E1045" s="2"/>
      <c r="F1045" s="2"/>
      <c r="G1045" s="2"/>
      <c r="H1045" s="2"/>
      <c r="I1045" s="3"/>
      <c r="J1045" s="3"/>
      <c r="K1045" s="2"/>
      <c r="L1045" s="2"/>
    </row>
    <row r="1046" spans="1:12" x14ac:dyDescent="0.45">
      <c r="A1046" s="2"/>
      <c r="B1046" s="2"/>
      <c r="C1046" s="2"/>
      <c r="D1046" s="2"/>
      <c r="E1046" s="2"/>
      <c r="F1046" s="2"/>
      <c r="G1046" s="2"/>
      <c r="H1046" s="2"/>
      <c r="I1046" s="3"/>
      <c r="J1046" s="3"/>
      <c r="K1046" s="2"/>
      <c r="L1046" s="2"/>
    </row>
    <row r="1047" spans="1:12" x14ac:dyDescent="0.45">
      <c r="A1047" s="2"/>
      <c r="B1047" s="2"/>
      <c r="C1047" s="2"/>
      <c r="D1047" s="2"/>
      <c r="E1047" s="2"/>
      <c r="F1047" s="2"/>
      <c r="G1047" s="2"/>
      <c r="H1047" s="2"/>
      <c r="I1047" s="3"/>
      <c r="J1047" s="3"/>
      <c r="K1047" s="2"/>
      <c r="L1047" s="2"/>
    </row>
    <row r="1048" spans="1:12" x14ac:dyDescent="0.45">
      <c r="A1048" s="2"/>
      <c r="B1048" s="2"/>
      <c r="C1048" s="2"/>
      <c r="D1048" s="2"/>
      <c r="E1048" s="2"/>
      <c r="F1048" s="2"/>
      <c r="G1048" s="2"/>
      <c r="H1048" s="2"/>
      <c r="I1048" s="3"/>
      <c r="J1048" s="3"/>
      <c r="K1048" s="2"/>
      <c r="L1048" s="2"/>
    </row>
    <row r="1049" spans="1:12" x14ac:dyDescent="0.45">
      <c r="A1049" s="2"/>
      <c r="B1049" s="2"/>
      <c r="C1049" s="2"/>
      <c r="D1049" s="2"/>
      <c r="E1049" s="2"/>
      <c r="F1049" s="2"/>
      <c r="G1049" s="2"/>
      <c r="H1049" s="2"/>
      <c r="I1049" s="3"/>
      <c r="J1049" s="3"/>
      <c r="K1049" s="2"/>
      <c r="L1049" s="2"/>
    </row>
    <row r="1050" spans="1:12" x14ac:dyDescent="0.45">
      <c r="A1050" s="2"/>
      <c r="B1050" s="2"/>
      <c r="C1050" s="2"/>
      <c r="D1050" s="2"/>
      <c r="E1050" s="2"/>
      <c r="F1050" s="2"/>
      <c r="G1050" s="2"/>
      <c r="H1050" s="2"/>
      <c r="I1050" s="3"/>
      <c r="J1050" s="3"/>
      <c r="K1050" s="2"/>
      <c r="L1050" s="2"/>
    </row>
    <row r="1051" spans="1:12" x14ac:dyDescent="0.45">
      <c r="A1051" s="2"/>
      <c r="B1051" s="2"/>
      <c r="C1051" s="2"/>
      <c r="D1051" s="2"/>
      <c r="E1051" s="2"/>
      <c r="F1051" s="2"/>
      <c r="G1051" s="2"/>
      <c r="H1051" s="2"/>
      <c r="I1051" s="3"/>
      <c r="J1051" s="3"/>
      <c r="K1051" s="2"/>
      <c r="L1051" s="2"/>
    </row>
    <row r="1052" spans="1:12" x14ac:dyDescent="0.45">
      <c r="A1052" s="2"/>
      <c r="B1052" s="2"/>
      <c r="C1052" s="2"/>
      <c r="D1052" s="2"/>
      <c r="E1052" s="2"/>
      <c r="F1052" s="2"/>
      <c r="G1052" s="2"/>
      <c r="H1052" s="2"/>
      <c r="I1052" s="3"/>
      <c r="J1052" s="3"/>
      <c r="K1052" s="2"/>
      <c r="L1052" s="2"/>
    </row>
    <row r="1053" spans="1:12" x14ac:dyDescent="0.45">
      <c r="A1053" s="2"/>
      <c r="B1053" s="2"/>
      <c r="C1053" s="2"/>
      <c r="D1053" s="2"/>
      <c r="E1053" s="2"/>
      <c r="F1053" s="2"/>
      <c r="G1053" s="2"/>
      <c r="H1053" s="2"/>
      <c r="I1053" s="3"/>
      <c r="J1053" s="3"/>
      <c r="K1053" s="2"/>
      <c r="L1053" s="2"/>
    </row>
    <row r="1054" spans="1:12" x14ac:dyDescent="0.45">
      <c r="A1054" s="2"/>
      <c r="B1054" s="2"/>
      <c r="C1054" s="2"/>
      <c r="D1054" s="2"/>
      <c r="E1054" s="2"/>
      <c r="F1054" s="2"/>
      <c r="G1054" s="2"/>
      <c r="H1054" s="2"/>
      <c r="I1054" s="3"/>
      <c r="J1054" s="3"/>
      <c r="K1054" s="2"/>
      <c r="L1054" s="2"/>
    </row>
    <row r="1055" spans="1:12" x14ac:dyDescent="0.45">
      <c r="A1055" s="2"/>
      <c r="B1055" s="2"/>
      <c r="C1055" s="2"/>
      <c r="D1055" s="2"/>
      <c r="E1055" s="2"/>
      <c r="F1055" s="2"/>
      <c r="G1055" s="2"/>
      <c r="H1055" s="2"/>
      <c r="I1055" s="3"/>
      <c r="J1055" s="3"/>
      <c r="K1055" s="2"/>
      <c r="L1055" s="2"/>
    </row>
    <row r="1056" spans="1:12" x14ac:dyDescent="0.45">
      <c r="A1056" s="2"/>
      <c r="B1056" s="2"/>
      <c r="C1056" s="2"/>
      <c r="D1056" s="2"/>
      <c r="E1056" s="2"/>
      <c r="F1056" s="2"/>
      <c r="G1056" s="2"/>
      <c r="H1056" s="2"/>
      <c r="I1056" s="3"/>
      <c r="J1056" s="3"/>
      <c r="K1056" s="2"/>
      <c r="L1056" s="2"/>
    </row>
    <row r="1057" spans="1:12" x14ac:dyDescent="0.45">
      <c r="A1057" s="2"/>
      <c r="B1057" s="2"/>
      <c r="C1057" s="2"/>
      <c r="D1057" s="2"/>
      <c r="E1057" s="2"/>
      <c r="F1057" s="2"/>
      <c r="G1057" s="2"/>
      <c r="H1057" s="2"/>
      <c r="I1057" s="3"/>
      <c r="J1057" s="3"/>
      <c r="K1057" s="2"/>
      <c r="L1057" s="2"/>
    </row>
    <row r="1058" spans="1:12" x14ac:dyDescent="0.45">
      <c r="A1058" s="2"/>
      <c r="B1058" s="2"/>
      <c r="C1058" s="2"/>
      <c r="D1058" s="2"/>
      <c r="E1058" s="2"/>
      <c r="F1058" s="2"/>
      <c r="G1058" s="2"/>
      <c r="H1058" s="2"/>
      <c r="I1058" s="3"/>
      <c r="J1058" s="3"/>
      <c r="K1058" s="2"/>
      <c r="L1058" s="2"/>
    </row>
    <row r="1059" spans="1:12" x14ac:dyDescent="0.45">
      <c r="A1059" s="2"/>
      <c r="B1059" s="2"/>
      <c r="C1059" s="2"/>
      <c r="D1059" s="2"/>
      <c r="E1059" s="2"/>
      <c r="F1059" s="2"/>
      <c r="G1059" s="2"/>
      <c r="H1059" s="2"/>
      <c r="I1059" s="3"/>
      <c r="J1059" s="3"/>
      <c r="K1059" s="2"/>
      <c r="L1059" s="2"/>
    </row>
    <row r="1060" spans="1:12" x14ac:dyDescent="0.45">
      <c r="A1060" s="2"/>
      <c r="B1060" s="2"/>
      <c r="C1060" s="2"/>
      <c r="D1060" s="2"/>
      <c r="E1060" s="2"/>
      <c r="F1060" s="2"/>
      <c r="G1060" s="2"/>
      <c r="H1060" s="2"/>
      <c r="I1060" s="3"/>
      <c r="J1060" s="3"/>
      <c r="K1060" s="2"/>
      <c r="L1060" s="2"/>
    </row>
    <row r="1061" spans="1:12" x14ac:dyDescent="0.45">
      <c r="A1061" s="2"/>
      <c r="B1061" s="2"/>
      <c r="C1061" s="2"/>
      <c r="D1061" s="2"/>
      <c r="E1061" s="2"/>
      <c r="F1061" s="2"/>
      <c r="G1061" s="2"/>
      <c r="H1061" s="2"/>
      <c r="I1061" s="3"/>
      <c r="J1061" s="3"/>
      <c r="K1061" s="2"/>
      <c r="L1061" s="2"/>
    </row>
    <row r="1062" spans="1:12" x14ac:dyDescent="0.45">
      <c r="A1062" s="2"/>
      <c r="B1062" s="2"/>
      <c r="C1062" s="2"/>
      <c r="D1062" s="2"/>
      <c r="E1062" s="2"/>
      <c r="F1062" s="2"/>
      <c r="G1062" s="2"/>
      <c r="H1062" s="2"/>
      <c r="I1062" s="3"/>
      <c r="J1062" s="3"/>
      <c r="K1062" s="2"/>
      <c r="L1062" s="2"/>
    </row>
    <row r="1063" spans="1:12" x14ac:dyDescent="0.45">
      <c r="A1063" s="2"/>
      <c r="B1063" s="2"/>
      <c r="C1063" s="2"/>
      <c r="D1063" s="2"/>
      <c r="E1063" s="2"/>
      <c r="F1063" s="2"/>
      <c r="G1063" s="2"/>
      <c r="H1063" s="2"/>
      <c r="I1063" s="3"/>
      <c r="J1063" s="3"/>
      <c r="K1063" s="2"/>
      <c r="L1063" s="2"/>
    </row>
    <row r="1064" spans="1:12" x14ac:dyDescent="0.45">
      <c r="A1064" s="2"/>
      <c r="B1064" s="2"/>
      <c r="C1064" s="2"/>
      <c r="D1064" s="2"/>
      <c r="E1064" s="2"/>
      <c r="F1064" s="2"/>
      <c r="G1064" s="2"/>
      <c r="H1064" s="2"/>
      <c r="I1064" s="3"/>
      <c r="J1064" s="3"/>
      <c r="K1064" s="2"/>
      <c r="L1064" s="2"/>
    </row>
    <row r="1065" spans="1:12" x14ac:dyDescent="0.45">
      <c r="A1065" s="2"/>
      <c r="B1065" s="2"/>
      <c r="C1065" s="2"/>
      <c r="D1065" s="2"/>
      <c r="E1065" s="2"/>
      <c r="F1065" s="2"/>
      <c r="G1065" s="2"/>
      <c r="H1065" s="2"/>
      <c r="I1065" s="3"/>
      <c r="J1065" s="3"/>
      <c r="K1065" s="2"/>
      <c r="L1065" s="2"/>
    </row>
    <row r="1066" spans="1:12" x14ac:dyDescent="0.45">
      <c r="A1066" s="2"/>
      <c r="B1066" s="2"/>
      <c r="C1066" s="2"/>
      <c r="D1066" s="2"/>
      <c r="E1066" s="2"/>
      <c r="F1066" s="2"/>
      <c r="G1066" s="2"/>
      <c r="H1066" s="2"/>
      <c r="I1066" s="3"/>
      <c r="J1066" s="3"/>
      <c r="K1066" s="2"/>
      <c r="L1066" s="2"/>
    </row>
    <row r="1067" spans="1:12" x14ac:dyDescent="0.45">
      <c r="A1067" s="2"/>
      <c r="B1067" s="2"/>
      <c r="C1067" s="2"/>
      <c r="D1067" s="2"/>
      <c r="E1067" s="2"/>
      <c r="F1067" s="2"/>
      <c r="G1067" s="2"/>
      <c r="H1067" s="2"/>
      <c r="I1067" s="3"/>
      <c r="J1067" s="3"/>
      <c r="K1067" s="2"/>
      <c r="L1067" s="2"/>
    </row>
    <row r="1068" spans="1:12" x14ac:dyDescent="0.45">
      <c r="A1068" s="2"/>
      <c r="B1068" s="2"/>
      <c r="C1068" s="2"/>
      <c r="D1068" s="2"/>
      <c r="E1068" s="2"/>
      <c r="F1068" s="2"/>
      <c r="G1068" s="2"/>
      <c r="H1068" s="2"/>
      <c r="I1068" s="3"/>
      <c r="J1068" s="3"/>
      <c r="K1068" s="2"/>
      <c r="L1068" s="2"/>
    </row>
    <row r="1069" spans="1:12" x14ac:dyDescent="0.45">
      <c r="A1069" s="2"/>
      <c r="B1069" s="2"/>
      <c r="C1069" s="2"/>
      <c r="D1069" s="2"/>
      <c r="E1069" s="2"/>
      <c r="F1069" s="2"/>
      <c r="G1069" s="2"/>
      <c r="H1069" s="2"/>
      <c r="I1069" s="3"/>
      <c r="J1069" s="3"/>
      <c r="K1069" s="2"/>
      <c r="L1069" s="2"/>
    </row>
    <row r="1070" spans="1:12" x14ac:dyDescent="0.45">
      <c r="A1070" s="2"/>
      <c r="B1070" s="2"/>
      <c r="C1070" s="2"/>
      <c r="D1070" s="2"/>
      <c r="E1070" s="2"/>
      <c r="F1070" s="2"/>
      <c r="G1070" s="2"/>
      <c r="H1070" s="2"/>
      <c r="I1070" s="3"/>
      <c r="J1070" s="3"/>
      <c r="K1070" s="2"/>
      <c r="L1070" s="2"/>
    </row>
    <row r="1071" spans="1:12" x14ac:dyDescent="0.45">
      <c r="A1071" s="2"/>
      <c r="B1071" s="2"/>
      <c r="C1071" s="2"/>
      <c r="D1071" s="2"/>
      <c r="E1071" s="2"/>
      <c r="F1071" s="2"/>
      <c r="G1071" s="2"/>
      <c r="H1071" s="2"/>
      <c r="I1071" s="3"/>
      <c r="J1071" s="3"/>
      <c r="K1071" s="2"/>
      <c r="L1071" s="2"/>
    </row>
    <row r="1072" spans="1:12" x14ac:dyDescent="0.45">
      <c r="A1072" s="2"/>
      <c r="B1072" s="2"/>
      <c r="C1072" s="2"/>
      <c r="D1072" s="2"/>
      <c r="E1072" s="2"/>
      <c r="F1072" s="2"/>
      <c r="G1072" s="2"/>
      <c r="H1072" s="2"/>
      <c r="I1072" s="3"/>
      <c r="J1072" s="3"/>
      <c r="K1072" s="2"/>
      <c r="L1072" s="2"/>
    </row>
    <row r="1073" spans="1:12" x14ac:dyDescent="0.45">
      <c r="A1073" s="2"/>
      <c r="B1073" s="2"/>
      <c r="C1073" s="2"/>
      <c r="D1073" s="2"/>
      <c r="E1073" s="2"/>
      <c r="F1073" s="2"/>
      <c r="G1073" s="2"/>
      <c r="H1073" s="2"/>
      <c r="I1073" s="3"/>
      <c r="J1073" s="3"/>
      <c r="K1073" s="2"/>
      <c r="L1073" s="2"/>
    </row>
    <row r="1074" spans="1:12" x14ac:dyDescent="0.45">
      <c r="A1074" s="2"/>
      <c r="B1074" s="2"/>
      <c r="C1074" s="2"/>
      <c r="D1074" s="2"/>
      <c r="E1074" s="2"/>
      <c r="F1074" s="2"/>
      <c r="G1074" s="2"/>
      <c r="H1074" s="2"/>
      <c r="I1074" s="3"/>
      <c r="J1074" s="3"/>
      <c r="K1074" s="2"/>
      <c r="L1074" s="2"/>
    </row>
    <row r="1075" spans="1:12" x14ac:dyDescent="0.45">
      <c r="A1075" s="2"/>
      <c r="B1075" s="2"/>
      <c r="C1075" s="2"/>
      <c r="D1075" s="2"/>
      <c r="E1075" s="2"/>
      <c r="F1075" s="2"/>
      <c r="G1075" s="2"/>
      <c r="H1075" s="2"/>
      <c r="I1075" s="3"/>
      <c r="J1075" s="3"/>
      <c r="K1075" s="2"/>
      <c r="L1075" s="2"/>
    </row>
    <row r="1076" spans="1:12" x14ac:dyDescent="0.45">
      <c r="A1076" s="2"/>
      <c r="B1076" s="2"/>
      <c r="C1076" s="2"/>
      <c r="D1076" s="2"/>
      <c r="E1076" s="2"/>
      <c r="F1076" s="2"/>
      <c r="G1076" s="2"/>
      <c r="H1076" s="2"/>
      <c r="I1076" s="3"/>
      <c r="J1076" s="3"/>
      <c r="K1076" s="2"/>
      <c r="L1076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3A956-181B-4713-B326-4F6A38CEC4F9}">
  <dimension ref="B2:O3638"/>
  <sheetViews>
    <sheetView topLeftCell="B1" workbookViewId="0">
      <selection activeCell="C14" sqref="C1:C14"/>
    </sheetView>
  </sheetViews>
  <sheetFormatPr defaultRowHeight="13.5" x14ac:dyDescent="0.35"/>
  <cols>
    <col min="1" max="1" width="9.06640625" style="2"/>
    <col min="2" max="2" width="24.46484375" style="2" bestFit="1" customWidth="1"/>
    <col min="3" max="3" width="12.06640625" style="2" bestFit="1" customWidth="1"/>
    <col min="4" max="4" width="8.19921875" style="2" bestFit="1" customWidth="1"/>
    <col min="5" max="5" width="10" style="2" bestFit="1" customWidth="1"/>
    <col min="6" max="6" width="9.06640625" style="2"/>
    <col min="7" max="7" width="16.265625" style="2" bestFit="1" customWidth="1"/>
    <col min="8" max="8" width="11" style="2" bestFit="1" customWidth="1"/>
    <col min="9" max="9" width="5.59765625" style="2" bestFit="1" customWidth="1"/>
    <col min="10" max="10" width="10" style="2" bestFit="1" customWidth="1"/>
    <col min="11" max="11" width="9.06640625" style="2"/>
    <col min="12" max="12" width="10.6640625" style="2" bestFit="1" customWidth="1"/>
    <col min="13" max="13" width="11" style="2" bestFit="1" customWidth="1"/>
    <col min="14" max="14" width="9.06640625" style="2"/>
    <col min="15" max="15" width="10" style="2" bestFit="1" customWidth="1"/>
    <col min="16" max="16384" width="9.06640625" style="2"/>
  </cols>
  <sheetData>
    <row r="2" spans="2:15" ht="13.9" x14ac:dyDescent="0.4">
      <c r="B2" s="1" t="s">
        <v>365</v>
      </c>
      <c r="C2" s="14" t="s">
        <v>414</v>
      </c>
      <c r="D2" s="14" t="s">
        <v>415</v>
      </c>
      <c r="E2" s="14" t="s">
        <v>416</v>
      </c>
      <c r="G2" s="1" t="s">
        <v>0</v>
      </c>
      <c r="H2" s="14" t="s">
        <v>414</v>
      </c>
      <c r="I2" s="14" t="s">
        <v>415</v>
      </c>
      <c r="J2" s="14" t="s">
        <v>416</v>
      </c>
      <c r="L2" s="1" t="s">
        <v>417</v>
      </c>
      <c r="M2" s="14" t="s">
        <v>414</v>
      </c>
      <c r="N2" s="14" t="s">
        <v>415</v>
      </c>
      <c r="O2" s="14" t="s">
        <v>416</v>
      </c>
    </row>
    <row r="3" spans="2:15" x14ac:dyDescent="0.35">
      <c r="B3" s="2" t="s">
        <v>368</v>
      </c>
      <c r="C3" s="3">
        <f>SUMIFS('Aug_2019Sales(Aggregated)'!F:F,'Aug_2019Sales(Aggregated)'!D:D,'August Summary'!B3)</f>
        <v>50774.430000000044</v>
      </c>
      <c r="D3" s="2">
        <f>SUMIFS('Aug_2019Sales(Aggregated)'!E:E,'Aug_2019Sales(Aggregated)'!D:D,'August Summary'!B3)</f>
        <v>1011</v>
      </c>
      <c r="E3" s="2">
        <f>COUNTIFS('Aug_2019Sales(Aggregated)'!D:D,'August Summary'!B3)</f>
        <v>394</v>
      </c>
      <c r="G3" s="2" t="s">
        <v>131</v>
      </c>
      <c r="H3" s="3">
        <f>SUMIFS('Aug_2019Sales(Aggregated)'!F:F,'Aug_2019Sales(Aggregated)'!A:A,'August Summary'!G3)</f>
        <v>1068</v>
      </c>
      <c r="I3" s="2">
        <f>SUMIFS('Aug_2019Sales(Aggregated)'!E:E,'Aug_2019Sales(Aggregated)'!A:A,'August Summary'!G3)</f>
        <v>21</v>
      </c>
      <c r="J3" s="2">
        <f>COUNTIFS('Aug_2019Sales(Aggregated)'!A:A,'August Summary'!G3)</f>
        <v>11</v>
      </c>
      <c r="L3" s="5">
        <v>43678</v>
      </c>
      <c r="M3" s="3">
        <f>SUMIFS('Aug_2019Sales(Aggregated)'!F:F,'Aug_2019Sales(Aggregated)'!B:B,'August Summary'!L3)</f>
        <v>7979.9</v>
      </c>
      <c r="N3" s="2">
        <f>SUMIFS('Aug_2019Sales(Aggregated)'!E:E,'Aug_2019Sales(Aggregated)'!B:B,'August Summary'!L3)</f>
        <v>186</v>
      </c>
      <c r="O3" s="2">
        <f>COUNTIFS('Aug_2019Sales(Aggregated)'!B:B,'August Summary'!L3)</f>
        <v>82</v>
      </c>
    </row>
    <row r="4" spans="2:15" x14ac:dyDescent="0.35">
      <c r="B4" s="2" t="s">
        <v>370</v>
      </c>
      <c r="C4" s="3">
        <f>SUMIFS('Aug_2019Sales(Aggregated)'!F:F,'Aug_2019Sales(Aggregated)'!D:D,'August Summary'!B4)</f>
        <v>24155.1</v>
      </c>
      <c r="D4" s="2">
        <f>SUMIFS('Aug_2019Sales(Aggregated)'!E:E,'Aug_2019Sales(Aggregated)'!D:D,'August Summary'!B4)</f>
        <v>547</v>
      </c>
      <c r="E4" s="2">
        <f>COUNTIFS('Aug_2019Sales(Aggregated)'!D:D,'August Summary'!B4)</f>
        <v>33</v>
      </c>
      <c r="G4" s="2" t="s">
        <v>236</v>
      </c>
      <c r="H4" s="3">
        <f>SUMIFS('Aug_2019Sales(Aggregated)'!F:F,'Aug_2019Sales(Aggregated)'!A:A,'August Summary'!G4)</f>
        <v>220</v>
      </c>
      <c r="I4" s="2">
        <f>SUMIFS('Aug_2019Sales(Aggregated)'!E:E,'Aug_2019Sales(Aggregated)'!A:A,'August Summary'!G4)</f>
        <v>4</v>
      </c>
      <c r="J4" s="2">
        <f>COUNTIFS('Aug_2019Sales(Aggregated)'!A:A,'August Summary'!G4)</f>
        <v>4</v>
      </c>
      <c r="L4" s="5">
        <v>43679</v>
      </c>
      <c r="M4" s="3">
        <f>SUMIFS('Aug_2019Sales(Aggregated)'!F:F,'Aug_2019Sales(Aggregated)'!B:B,'August Summary'!L14)</f>
        <v>26556.16</v>
      </c>
      <c r="N4" s="2">
        <f>SUMIFS('Aug_2019Sales(Aggregated)'!E:E,'Aug_2019Sales(Aggregated)'!B:B,'August Summary'!L14)</f>
        <v>724</v>
      </c>
      <c r="O4" s="2">
        <f>COUNTIFS('Aug_2019Sales(Aggregated)'!B:B,'August Summary'!L14)</f>
        <v>133</v>
      </c>
    </row>
    <row r="5" spans="2:15" x14ac:dyDescent="0.35">
      <c r="B5" s="2" t="s">
        <v>371</v>
      </c>
      <c r="C5" s="3">
        <f>SUMIFS('Aug_2019Sales(Aggregated)'!F:F,'Aug_2019Sales(Aggregated)'!D:D,'August Summary'!B5)</f>
        <v>116613.1200000002</v>
      </c>
      <c r="D5" s="2">
        <f>SUMIFS('Aug_2019Sales(Aggregated)'!E:E,'Aug_2019Sales(Aggregated)'!D:D,'August Summary'!B5)</f>
        <v>2519</v>
      </c>
      <c r="E5" s="2">
        <f>COUNTIFS('Aug_2019Sales(Aggregated)'!D:D,'August Summary'!B5)</f>
        <v>301</v>
      </c>
      <c r="G5" s="2" t="s">
        <v>91</v>
      </c>
      <c r="H5" s="3">
        <f>SUMIFS('Aug_2019Sales(Aggregated)'!F:F,'Aug_2019Sales(Aggregated)'!A:A,'August Summary'!G5)</f>
        <v>1317</v>
      </c>
      <c r="I5" s="2">
        <f>SUMIFS('Aug_2019Sales(Aggregated)'!E:E,'Aug_2019Sales(Aggregated)'!A:A,'August Summary'!G5)</f>
        <v>25</v>
      </c>
      <c r="J5" s="2">
        <f>COUNTIFS('Aug_2019Sales(Aggregated)'!A:A,'August Summary'!G5)</f>
        <v>17</v>
      </c>
      <c r="L5" s="5">
        <v>43680</v>
      </c>
      <c r="M5" s="3">
        <f>SUMIFS('Aug_2019Sales(Aggregated)'!F:F,'Aug_2019Sales(Aggregated)'!B:B,'August Summary'!L4)</f>
        <v>12490</v>
      </c>
      <c r="N5" s="2">
        <f>SUMIFS('Aug_2019Sales(Aggregated)'!E:E,'Aug_2019Sales(Aggregated)'!B:B,'August Summary'!L4)</f>
        <v>216</v>
      </c>
      <c r="O5" s="2">
        <f>COUNTIFS('Aug_2019Sales(Aggregated)'!B:B,'August Summary'!L4)</f>
        <v>89</v>
      </c>
    </row>
    <row r="6" spans="2:15" x14ac:dyDescent="0.35">
      <c r="B6" s="2" t="s">
        <v>372</v>
      </c>
      <c r="C6" s="3">
        <f>SUMIFS('Aug_2019Sales(Aggregated)'!F:F,'Aug_2019Sales(Aggregated)'!D:D,'August Summary'!B6)</f>
        <v>33886.350000000006</v>
      </c>
      <c r="D6" s="2">
        <f>SUMIFS('Aug_2019Sales(Aggregated)'!E:E,'Aug_2019Sales(Aggregated)'!D:D,'August Summary'!B6)</f>
        <v>1174</v>
      </c>
      <c r="E6" s="2">
        <f>COUNTIFS('Aug_2019Sales(Aggregated)'!D:D,'August Summary'!B6)</f>
        <v>298</v>
      </c>
      <c r="G6" s="2" t="s">
        <v>267</v>
      </c>
      <c r="H6" s="3">
        <f>SUMIFS('Aug_2019Sales(Aggregated)'!F:F,'Aug_2019Sales(Aggregated)'!A:A,'August Summary'!G6)</f>
        <v>767</v>
      </c>
      <c r="I6" s="2">
        <f>SUMIFS('Aug_2019Sales(Aggregated)'!E:E,'Aug_2019Sales(Aggregated)'!A:A,'August Summary'!G6)</f>
        <v>15</v>
      </c>
      <c r="J6" s="2">
        <f>COUNTIFS('Aug_2019Sales(Aggregated)'!A:A,'August Summary'!G6)</f>
        <v>12</v>
      </c>
      <c r="L6" s="5">
        <v>43681</v>
      </c>
      <c r="M6" s="3">
        <f>SUMIFS('Aug_2019Sales(Aggregated)'!F:F,'Aug_2019Sales(Aggregated)'!B:B,'August Summary'!L5)</f>
        <v>11540</v>
      </c>
      <c r="N6" s="2">
        <f>SUMIFS('Aug_2019Sales(Aggregated)'!E:E,'Aug_2019Sales(Aggregated)'!B:B,'August Summary'!L5)</f>
        <v>206</v>
      </c>
      <c r="O6" s="2">
        <f>COUNTIFS('Aug_2019Sales(Aggregated)'!B:B,'August Summary'!L5)</f>
        <v>89</v>
      </c>
    </row>
    <row r="7" spans="2:15" x14ac:dyDescent="0.35">
      <c r="B7" s="2" t="s">
        <v>373</v>
      </c>
      <c r="C7" s="3">
        <f>SUMIFS('Aug_2019Sales(Aggregated)'!F:F,'Aug_2019Sales(Aggregated)'!D:D,'August Summary'!B7)</f>
        <v>981</v>
      </c>
      <c r="D7" s="2">
        <f>SUMIFS('Aug_2019Sales(Aggregated)'!E:E,'Aug_2019Sales(Aggregated)'!D:D,'August Summary'!B7)</f>
        <v>19</v>
      </c>
      <c r="E7" s="2">
        <f>COUNTIFS('Aug_2019Sales(Aggregated)'!D:D,'August Summary'!B7)</f>
        <v>16</v>
      </c>
      <c r="G7" s="2" t="s">
        <v>92</v>
      </c>
      <c r="H7" s="3">
        <f>SUMIFS('Aug_2019Sales(Aggregated)'!F:F,'Aug_2019Sales(Aggregated)'!A:A,'August Summary'!G7)</f>
        <v>3838</v>
      </c>
      <c r="I7" s="2">
        <f>SUMIFS('Aug_2019Sales(Aggregated)'!E:E,'Aug_2019Sales(Aggregated)'!A:A,'August Summary'!G7)</f>
        <v>67</v>
      </c>
      <c r="J7" s="2">
        <f>COUNTIFS('Aug_2019Sales(Aggregated)'!A:A,'August Summary'!G7)</f>
        <v>25</v>
      </c>
      <c r="L7" s="5">
        <v>43682</v>
      </c>
      <c r="M7" s="3">
        <f>SUMIFS('Aug_2019Sales(Aggregated)'!F:F,'Aug_2019Sales(Aggregated)'!B:B,'August Summary'!L6)</f>
        <v>13591.2</v>
      </c>
      <c r="N7" s="2">
        <f>SUMIFS('Aug_2019Sales(Aggregated)'!E:E,'Aug_2019Sales(Aggregated)'!B:B,'August Summary'!L6)</f>
        <v>281</v>
      </c>
      <c r="O7" s="2">
        <f>COUNTIFS('Aug_2019Sales(Aggregated)'!B:B,'August Summary'!L6)</f>
        <v>107</v>
      </c>
    </row>
    <row r="8" spans="2:15" x14ac:dyDescent="0.35">
      <c r="B8" s="2" t="s">
        <v>374</v>
      </c>
      <c r="C8" s="3">
        <f>SUMIFS('Aug_2019Sales(Aggregated)'!F:F,'Aug_2019Sales(Aggregated)'!D:D,'August Summary'!B8)</f>
        <v>22896.850000000002</v>
      </c>
      <c r="D8" s="2">
        <f>SUMIFS('Aug_2019Sales(Aggregated)'!E:E,'Aug_2019Sales(Aggregated)'!D:D,'August Summary'!B8)</f>
        <v>1030</v>
      </c>
      <c r="E8" s="2">
        <f>COUNTIFS('Aug_2019Sales(Aggregated)'!D:D,'August Summary'!B8)</f>
        <v>61</v>
      </c>
      <c r="G8" s="2" t="s">
        <v>192</v>
      </c>
      <c r="H8" s="3">
        <f>SUMIFS('Aug_2019Sales(Aggregated)'!F:F,'Aug_2019Sales(Aggregated)'!A:A,'August Summary'!G8)</f>
        <v>236</v>
      </c>
      <c r="I8" s="2">
        <f>SUMIFS('Aug_2019Sales(Aggregated)'!E:E,'Aug_2019Sales(Aggregated)'!A:A,'August Summary'!G8)</f>
        <v>4</v>
      </c>
      <c r="J8" s="2">
        <f>COUNTIFS('Aug_2019Sales(Aggregated)'!A:A,'August Summary'!G8)</f>
        <v>4</v>
      </c>
      <c r="L8" s="5">
        <v>43683</v>
      </c>
      <c r="M8" s="3">
        <f>SUMIFS('Aug_2019Sales(Aggregated)'!F:F,'Aug_2019Sales(Aggregated)'!B:B,'August Summary'!L7)</f>
        <v>13246</v>
      </c>
      <c r="N8" s="2">
        <f>SUMIFS('Aug_2019Sales(Aggregated)'!E:E,'Aug_2019Sales(Aggregated)'!B:B,'August Summary'!L7)</f>
        <v>230</v>
      </c>
      <c r="O8" s="2">
        <f>COUNTIFS('Aug_2019Sales(Aggregated)'!B:B,'August Summary'!L7)</f>
        <v>101</v>
      </c>
    </row>
    <row r="9" spans="2:15" x14ac:dyDescent="0.35">
      <c r="B9" s="2" t="s">
        <v>375</v>
      </c>
      <c r="C9" s="3">
        <f>SUMIFS('Aug_2019Sales(Aggregated)'!F:F,'Aug_2019Sales(Aggregated)'!D:D,'August Summary'!B9)</f>
        <v>2389.2299999999996</v>
      </c>
      <c r="D9" s="2">
        <f>SUMIFS('Aug_2019Sales(Aggregated)'!E:E,'Aug_2019Sales(Aggregated)'!D:D,'August Summary'!B9)</f>
        <v>172</v>
      </c>
      <c r="E9" s="2">
        <f>COUNTIFS('Aug_2019Sales(Aggregated)'!D:D,'August Summary'!B9)</f>
        <v>70</v>
      </c>
      <c r="G9" s="2" t="s">
        <v>145</v>
      </c>
      <c r="H9" s="3">
        <f>SUMIFS('Aug_2019Sales(Aggregated)'!F:F,'Aug_2019Sales(Aggregated)'!A:A,'August Summary'!G9)</f>
        <v>2723.5</v>
      </c>
      <c r="I9" s="2">
        <f>SUMIFS('Aug_2019Sales(Aggregated)'!E:E,'Aug_2019Sales(Aggregated)'!A:A,'August Summary'!G9)</f>
        <v>47</v>
      </c>
      <c r="J9" s="2">
        <f>COUNTIFS('Aug_2019Sales(Aggregated)'!A:A,'August Summary'!G9)</f>
        <v>24</v>
      </c>
      <c r="L9" s="5">
        <v>43684</v>
      </c>
      <c r="M9" s="3">
        <f>SUMIFS('Aug_2019Sales(Aggregated)'!F:F,'Aug_2019Sales(Aggregated)'!B:B,'August Summary'!L8)</f>
        <v>8956.7799999999988</v>
      </c>
      <c r="N9" s="2">
        <f>SUMIFS('Aug_2019Sales(Aggregated)'!E:E,'Aug_2019Sales(Aggregated)'!B:B,'August Summary'!L8)</f>
        <v>166</v>
      </c>
      <c r="O9" s="2">
        <f>COUNTIFS('Aug_2019Sales(Aggregated)'!B:B,'August Summary'!L8)</f>
        <v>80</v>
      </c>
    </row>
    <row r="10" spans="2:15" x14ac:dyDescent="0.35">
      <c r="B10" s="2" t="s">
        <v>377</v>
      </c>
      <c r="C10" s="3">
        <f>SUMIFS('Aug_2019Sales(Aggregated)'!F:F,'Aug_2019Sales(Aggregated)'!D:D,'August Summary'!B10)</f>
        <v>63867.459999999985</v>
      </c>
      <c r="D10" s="2">
        <f>SUMIFS('Aug_2019Sales(Aggregated)'!E:E,'Aug_2019Sales(Aggregated)'!D:D,'August Summary'!B10)</f>
        <v>5258</v>
      </c>
      <c r="E10" s="2">
        <f>COUNTIFS('Aug_2019Sales(Aggregated)'!D:D,'August Summary'!B10)</f>
        <v>460</v>
      </c>
      <c r="G10" s="2" t="s">
        <v>319</v>
      </c>
      <c r="H10" s="3">
        <f>SUMIFS('Aug_2019Sales(Aggregated)'!F:F,'Aug_2019Sales(Aggregated)'!A:A,'August Summary'!G10)</f>
        <v>2943.26</v>
      </c>
      <c r="I10" s="2">
        <f>SUMIFS('Aug_2019Sales(Aggregated)'!E:E,'Aug_2019Sales(Aggregated)'!A:A,'August Summary'!G10)</f>
        <v>80</v>
      </c>
      <c r="J10" s="2">
        <f>COUNTIFS('Aug_2019Sales(Aggregated)'!A:A,'August Summary'!G10)</f>
        <v>12</v>
      </c>
      <c r="L10" s="5">
        <v>43685</v>
      </c>
      <c r="M10" s="3">
        <f>SUMIFS('Aug_2019Sales(Aggregated)'!F:F,'Aug_2019Sales(Aggregated)'!B:B,'August Summary'!L9)</f>
        <v>43559.649999999994</v>
      </c>
      <c r="N10" s="2">
        <f>SUMIFS('Aug_2019Sales(Aggregated)'!E:E,'Aug_2019Sales(Aggregated)'!B:B,'August Summary'!L9)</f>
        <v>1461</v>
      </c>
      <c r="O10" s="2">
        <f>COUNTIFS('Aug_2019Sales(Aggregated)'!B:B,'August Summary'!L9)</f>
        <v>166</v>
      </c>
    </row>
    <row r="11" spans="2:15" x14ac:dyDescent="0.35">
      <c r="B11" s="2" t="s">
        <v>379</v>
      </c>
      <c r="C11" s="3">
        <f>SUMIFS('Aug_2019Sales(Aggregated)'!F:F,'Aug_2019Sales(Aggregated)'!D:D,'August Summary'!B11)</f>
        <v>59499.499999999978</v>
      </c>
      <c r="D11" s="2">
        <f>SUMIFS('Aug_2019Sales(Aggregated)'!E:E,'Aug_2019Sales(Aggregated)'!D:D,'August Summary'!B11)</f>
        <v>2007</v>
      </c>
      <c r="E11" s="2">
        <f>COUNTIFS('Aug_2019Sales(Aggregated)'!D:D,'August Summary'!B11)</f>
        <v>325</v>
      </c>
      <c r="G11" s="2" t="s">
        <v>6</v>
      </c>
      <c r="H11" s="3">
        <f>SUMIFS('Aug_2019Sales(Aggregated)'!F:F,'Aug_2019Sales(Aggregated)'!A:A,'August Summary'!G11)</f>
        <v>1853.5</v>
      </c>
      <c r="I11" s="2">
        <f>SUMIFS('Aug_2019Sales(Aggregated)'!E:E,'Aug_2019Sales(Aggregated)'!A:A,'August Summary'!G11)</f>
        <v>34</v>
      </c>
      <c r="J11" s="2">
        <f>COUNTIFS('Aug_2019Sales(Aggregated)'!A:A,'August Summary'!G11)</f>
        <v>19</v>
      </c>
      <c r="L11" s="5">
        <v>43686</v>
      </c>
      <c r="M11" s="3">
        <f>SUMIFS('Aug_2019Sales(Aggregated)'!F:F,'Aug_2019Sales(Aggregated)'!B:B,'August Summary'!L10)</f>
        <v>29960.55</v>
      </c>
      <c r="N11" s="2">
        <f>SUMIFS('Aug_2019Sales(Aggregated)'!E:E,'Aug_2019Sales(Aggregated)'!B:B,'August Summary'!L10)</f>
        <v>1044</v>
      </c>
      <c r="O11" s="2">
        <f>COUNTIFS('Aug_2019Sales(Aggregated)'!B:B,'August Summary'!L10)</f>
        <v>146</v>
      </c>
    </row>
    <row r="12" spans="2:15" x14ac:dyDescent="0.35">
      <c r="B12" s="2" t="s">
        <v>381</v>
      </c>
      <c r="C12" s="3">
        <f>SUMIFS('Aug_2019Sales(Aggregated)'!F:F,'Aug_2019Sales(Aggregated)'!D:D,'August Summary'!B12)</f>
        <v>13425.69</v>
      </c>
      <c r="D12" s="2">
        <f>SUMIFS('Aug_2019Sales(Aggregated)'!E:E,'Aug_2019Sales(Aggregated)'!D:D,'August Summary'!B12)</f>
        <v>1073</v>
      </c>
      <c r="E12" s="2">
        <f>COUNTIFS('Aug_2019Sales(Aggregated)'!D:D,'August Summary'!B12)</f>
        <v>157</v>
      </c>
      <c r="G12" s="2" t="s">
        <v>290</v>
      </c>
      <c r="H12" s="3">
        <f>SUMIFS('Aug_2019Sales(Aggregated)'!F:F,'Aug_2019Sales(Aggregated)'!A:A,'August Summary'!G12)</f>
        <v>2782.29</v>
      </c>
      <c r="I12" s="2">
        <f>SUMIFS('Aug_2019Sales(Aggregated)'!E:E,'Aug_2019Sales(Aggregated)'!A:A,'August Summary'!G12)</f>
        <v>79</v>
      </c>
      <c r="J12" s="2">
        <f>COUNTIFS('Aug_2019Sales(Aggregated)'!A:A,'August Summary'!G12)</f>
        <v>11</v>
      </c>
      <c r="L12" s="5">
        <v>43687</v>
      </c>
      <c r="M12" s="3">
        <f>SUMIFS('Aug_2019Sales(Aggregated)'!F:F,'Aug_2019Sales(Aggregated)'!B:B,'August Summary'!L26)</f>
        <v>22846.239999999998</v>
      </c>
      <c r="N12" s="2">
        <f>SUMIFS('Aug_2019Sales(Aggregated)'!E:E,'Aug_2019Sales(Aggregated)'!B:B,'August Summary'!L26)</f>
        <v>1046</v>
      </c>
      <c r="O12" s="2">
        <f>COUNTIFS('Aug_2019Sales(Aggregated)'!B:B,'August Summary'!L26)</f>
        <v>116</v>
      </c>
    </row>
    <row r="13" spans="2:15" x14ac:dyDescent="0.35">
      <c r="B13" s="2" t="s">
        <v>382</v>
      </c>
      <c r="C13" s="3">
        <f>SUMIFS('Aug_2019Sales(Aggregated)'!F:F,'Aug_2019Sales(Aggregated)'!D:D,'August Summary'!B13)</f>
        <v>46647.17</v>
      </c>
      <c r="D13" s="2">
        <f>SUMIFS('Aug_2019Sales(Aggregated)'!E:E,'Aug_2019Sales(Aggregated)'!D:D,'August Summary'!B13)</f>
        <v>1527</v>
      </c>
      <c r="E13" s="2">
        <f>COUNTIFS('Aug_2019Sales(Aggregated)'!D:D,'August Summary'!B13)</f>
        <v>279</v>
      </c>
      <c r="G13" s="2" t="s">
        <v>7</v>
      </c>
      <c r="H13" s="3">
        <f>SUMIFS('Aug_2019Sales(Aggregated)'!F:F,'Aug_2019Sales(Aggregated)'!A:A,'August Summary'!G13)</f>
        <v>1354.5</v>
      </c>
      <c r="I13" s="2">
        <f>SUMIFS('Aug_2019Sales(Aggregated)'!E:E,'Aug_2019Sales(Aggregated)'!A:A,'August Summary'!G13)</f>
        <v>25</v>
      </c>
      <c r="J13" s="2">
        <f>COUNTIFS('Aug_2019Sales(Aggregated)'!A:A,'August Summary'!G13)</f>
        <v>15</v>
      </c>
      <c r="L13" s="5">
        <v>43688</v>
      </c>
      <c r="M13" s="3">
        <f>SUMIFS('Aug_2019Sales(Aggregated)'!F:F,'Aug_2019Sales(Aggregated)'!B:B,'August Summary'!L11)</f>
        <v>35158.75</v>
      </c>
      <c r="N13" s="2">
        <f>SUMIFS('Aug_2019Sales(Aggregated)'!E:E,'Aug_2019Sales(Aggregated)'!B:B,'August Summary'!L11)</f>
        <v>1023</v>
      </c>
      <c r="O13" s="2">
        <f>COUNTIFS('Aug_2019Sales(Aggregated)'!B:B,'August Summary'!L11)</f>
        <v>150</v>
      </c>
    </row>
    <row r="14" spans="2:15" x14ac:dyDescent="0.35">
      <c r="B14" s="2" t="s">
        <v>384</v>
      </c>
      <c r="C14" s="3">
        <f>SUMIFS('Aug_2019Sales(Aggregated)'!F:F,'Aug_2019Sales(Aggregated)'!D:D,'August Summary'!B14)</f>
        <v>14329.94</v>
      </c>
      <c r="D14" s="2">
        <f>SUMIFS('Aug_2019Sales(Aggregated)'!E:E,'Aug_2019Sales(Aggregated)'!D:D,'August Summary'!B14)</f>
        <v>1212</v>
      </c>
      <c r="E14" s="2">
        <f>COUNTIFS('Aug_2019Sales(Aggregated)'!D:D,'August Summary'!B14)</f>
        <v>246</v>
      </c>
      <c r="G14" s="2" t="s">
        <v>326</v>
      </c>
      <c r="H14" s="3">
        <f>SUMIFS('Aug_2019Sales(Aggregated)'!F:F,'Aug_2019Sales(Aggregated)'!A:A,'August Summary'!G14)</f>
        <v>150</v>
      </c>
      <c r="I14" s="2">
        <f>SUMIFS('Aug_2019Sales(Aggregated)'!E:E,'Aug_2019Sales(Aggregated)'!A:A,'August Summary'!G14)</f>
        <v>3</v>
      </c>
      <c r="J14" s="2">
        <f>COUNTIFS('Aug_2019Sales(Aggregated)'!A:A,'August Summary'!G14)</f>
        <v>3</v>
      </c>
      <c r="L14" s="5">
        <v>43689</v>
      </c>
      <c r="M14" s="3">
        <f>SUMIFS('Aug_2019Sales(Aggregated)'!F:F,'Aug_2019Sales(Aggregated)'!B:B,'August Summary'!L12)</f>
        <v>30601.980000000007</v>
      </c>
      <c r="N14" s="2">
        <f>SUMIFS('Aug_2019Sales(Aggregated)'!E:E,'Aug_2019Sales(Aggregated)'!B:B,'August Summary'!L12)</f>
        <v>1091</v>
      </c>
      <c r="O14" s="2">
        <f>COUNTIFS('Aug_2019Sales(Aggregated)'!B:B,'August Summary'!L12)</f>
        <v>148</v>
      </c>
    </row>
    <row r="15" spans="2:15" x14ac:dyDescent="0.35">
      <c r="B15" s="2" t="s">
        <v>385</v>
      </c>
      <c r="C15" s="3">
        <f>SUMIFS('Aug_2019Sales(Aggregated)'!F:F,'Aug_2019Sales(Aggregated)'!D:D,'August Summary'!B15)</f>
        <v>7350.9000000000015</v>
      </c>
      <c r="D15" s="2">
        <f>SUMIFS('Aug_2019Sales(Aggregated)'!E:E,'Aug_2019Sales(Aggregated)'!D:D,'August Summary'!B15)</f>
        <v>769</v>
      </c>
      <c r="E15" s="2">
        <f>COUNTIFS('Aug_2019Sales(Aggregated)'!D:D,'August Summary'!B15)</f>
        <v>89</v>
      </c>
      <c r="G15" s="2" t="s">
        <v>237</v>
      </c>
      <c r="H15" s="3">
        <f>SUMIFS('Aug_2019Sales(Aggregated)'!F:F,'Aug_2019Sales(Aggregated)'!A:A,'August Summary'!G15)</f>
        <v>850</v>
      </c>
      <c r="I15" s="2">
        <f>SUMIFS('Aug_2019Sales(Aggregated)'!E:E,'Aug_2019Sales(Aggregated)'!A:A,'August Summary'!G15)</f>
        <v>17</v>
      </c>
      <c r="J15" s="2">
        <f>COUNTIFS('Aug_2019Sales(Aggregated)'!A:A,'August Summary'!G15)</f>
        <v>13</v>
      </c>
      <c r="L15" s="5">
        <v>43690</v>
      </c>
      <c r="M15" s="3">
        <f>SUMIFS('Aug_2019Sales(Aggregated)'!F:F,'Aug_2019Sales(Aggregated)'!B:B,'August Summary'!L13)</f>
        <v>36216.239999999998</v>
      </c>
      <c r="N15" s="2">
        <f>SUMIFS('Aug_2019Sales(Aggregated)'!E:E,'Aug_2019Sales(Aggregated)'!B:B,'August Summary'!L13)</f>
        <v>1087</v>
      </c>
      <c r="O15" s="2">
        <f>COUNTIFS('Aug_2019Sales(Aggregated)'!B:B,'August Summary'!L13)</f>
        <v>146</v>
      </c>
    </row>
    <row r="16" spans="2:15" x14ac:dyDescent="0.35">
      <c r="B16" s="2" t="s">
        <v>387</v>
      </c>
      <c r="C16" s="3">
        <f>SUMIFS('Aug_2019Sales(Aggregated)'!F:F,'Aug_2019Sales(Aggregated)'!D:D,'August Summary'!B16)</f>
        <v>6508.7899999999991</v>
      </c>
      <c r="D16" s="2">
        <f>SUMIFS('Aug_2019Sales(Aggregated)'!E:E,'Aug_2019Sales(Aggregated)'!D:D,'August Summary'!B16)</f>
        <v>84</v>
      </c>
      <c r="E16" s="2">
        <f>COUNTIFS('Aug_2019Sales(Aggregated)'!D:D,'August Summary'!B16)</f>
        <v>44</v>
      </c>
      <c r="G16" s="2" t="s">
        <v>146</v>
      </c>
      <c r="H16" s="3">
        <f>SUMIFS('Aug_2019Sales(Aggregated)'!F:F,'Aug_2019Sales(Aggregated)'!A:A,'August Summary'!G16)</f>
        <v>505</v>
      </c>
      <c r="I16" s="2">
        <f>SUMIFS('Aug_2019Sales(Aggregated)'!E:E,'Aug_2019Sales(Aggregated)'!A:A,'August Summary'!G16)</f>
        <v>8</v>
      </c>
      <c r="J16" s="2">
        <f>COUNTIFS('Aug_2019Sales(Aggregated)'!A:A,'August Summary'!G16)</f>
        <v>7</v>
      </c>
      <c r="L16" s="5">
        <v>43691</v>
      </c>
      <c r="M16" s="3">
        <f>SUMIFS('Aug_2019Sales(Aggregated)'!F:F,'Aug_2019Sales(Aggregated)'!B:B,'August Summary'!L27)</f>
        <v>28043.450000000008</v>
      </c>
      <c r="N16" s="2">
        <f>SUMIFS('Aug_2019Sales(Aggregated)'!E:E,'Aug_2019Sales(Aggregated)'!B:B,'August Summary'!L27)</f>
        <v>1227</v>
      </c>
      <c r="O16" s="2">
        <f>COUNTIFS('Aug_2019Sales(Aggregated)'!B:B,'August Summary'!L27)</f>
        <v>133</v>
      </c>
    </row>
    <row r="17" spans="2:15" x14ac:dyDescent="0.35">
      <c r="B17" s="2" t="s">
        <v>388</v>
      </c>
      <c r="C17" s="3">
        <f>SUMIFS('Aug_2019Sales(Aggregated)'!F:F,'Aug_2019Sales(Aggregated)'!D:D,'August Summary'!B17)</f>
        <v>11547.519999999999</v>
      </c>
      <c r="D17" s="2">
        <f>SUMIFS('Aug_2019Sales(Aggregated)'!E:E,'Aug_2019Sales(Aggregated)'!D:D,'August Summary'!B17)</f>
        <v>169</v>
      </c>
      <c r="E17" s="2">
        <f>COUNTIFS('Aug_2019Sales(Aggregated)'!D:D,'August Summary'!B17)</f>
        <v>45</v>
      </c>
      <c r="G17" s="2" t="s">
        <v>147</v>
      </c>
      <c r="H17" s="3">
        <f>SUMIFS('Aug_2019Sales(Aggregated)'!F:F,'Aug_2019Sales(Aggregated)'!A:A,'August Summary'!G17)</f>
        <v>1106</v>
      </c>
      <c r="I17" s="2">
        <f>SUMIFS('Aug_2019Sales(Aggregated)'!E:E,'Aug_2019Sales(Aggregated)'!A:A,'August Summary'!G17)</f>
        <v>14</v>
      </c>
      <c r="J17" s="2">
        <f>COUNTIFS('Aug_2019Sales(Aggregated)'!A:A,'August Summary'!G17)</f>
        <v>13</v>
      </c>
      <c r="L17" s="5">
        <v>43692</v>
      </c>
      <c r="M17" s="3">
        <f>SUMIFS('Aug_2019Sales(Aggregated)'!F:F,'Aug_2019Sales(Aggregated)'!B:B,'August Summary'!L17)</f>
        <v>20247.669999999998</v>
      </c>
      <c r="N17" s="2">
        <f>SUMIFS('Aug_2019Sales(Aggregated)'!E:E,'Aug_2019Sales(Aggregated)'!B:B,'August Summary'!L17)</f>
        <v>606</v>
      </c>
      <c r="O17" s="2">
        <f>COUNTIFS('Aug_2019Sales(Aggregated)'!B:B,'August Summary'!L17)</f>
        <v>124</v>
      </c>
    </row>
    <row r="18" spans="2:15" x14ac:dyDescent="0.35">
      <c r="B18" s="2" t="s">
        <v>389</v>
      </c>
      <c r="C18" s="3">
        <f>SUMIFS('Aug_2019Sales(Aggregated)'!F:F,'Aug_2019Sales(Aggregated)'!D:D,'August Summary'!B18)</f>
        <v>86275.95000000007</v>
      </c>
      <c r="D18" s="2">
        <f>SUMIFS('Aug_2019Sales(Aggregated)'!E:E,'Aug_2019Sales(Aggregated)'!D:D,'August Summary'!B18)</f>
        <v>432</v>
      </c>
      <c r="E18" s="2">
        <f>COUNTIFS('Aug_2019Sales(Aggregated)'!D:D,'August Summary'!B18)</f>
        <v>149</v>
      </c>
      <c r="G18" s="2" t="s">
        <v>132</v>
      </c>
      <c r="H18" s="3">
        <f>SUMIFS('Aug_2019Sales(Aggregated)'!F:F,'Aug_2019Sales(Aggregated)'!A:A,'August Summary'!G18)</f>
        <v>400</v>
      </c>
      <c r="I18" s="2">
        <f>SUMIFS('Aug_2019Sales(Aggregated)'!E:E,'Aug_2019Sales(Aggregated)'!A:A,'August Summary'!G18)</f>
        <v>8</v>
      </c>
      <c r="J18" s="2">
        <f>COUNTIFS('Aug_2019Sales(Aggregated)'!A:A,'August Summary'!G18)</f>
        <v>5</v>
      </c>
      <c r="L18" s="5">
        <v>43693</v>
      </c>
      <c r="M18" s="3">
        <f>SUMIFS('Aug_2019Sales(Aggregated)'!F:F,'Aug_2019Sales(Aggregated)'!B:B,'August Summary'!L18)</f>
        <v>23017.650000000009</v>
      </c>
      <c r="N18" s="2">
        <f>SUMIFS('Aug_2019Sales(Aggregated)'!E:E,'Aug_2019Sales(Aggregated)'!B:B,'August Summary'!L18)</f>
        <v>591</v>
      </c>
      <c r="O18" s="2">
        <f>COUNTIFS('Aug_2019Sales(Aggregated)'!B:B,'August Summary'!L18)</f>
        <v>119</v>
      </c>
    </row>
    <row r="19" spans="2:15" x14ac:dyDescent="0.35">
      <c r="B19" s="2" t="s">
        <v>391</v>
      </c>
      <c r="C19" s="3">
        <f>SUMIFS('Aug_2019Sales(Aggregated)'!F:F,'Aug_2019Sales(Aggregated)'!D:D,'August Summary'!B19)</f>
        <v>8816.73</v>
      </c>
      <c r="D19" s="2">
        <f>SUMIFS('Aug_2019Sales(Aggregated)'!E:E,'Aug_2019Sales(Aggregated)'!D:D,'August Summary'!B19)</f>
        <v>418</v>
      </c>
      <c r="E19" s="2">
        <f>COUNTIFS('Aug_2019Sales(Aggregated)'!D:D,'August Summary'!B19)</f>
        <v>49</v>
      </c>
      <c r="G19" s="2" t="s">
        <v>133</v>
      </c>
      <c r="H19" s="3">
        <f>SUMIFS('Aug_2019Sales(Aggregated)'!F:F,'Aug_2019Sales(Aggregated)'!A:A,'August Summary'!G19)</f>
        <v>150</v>
      </c>
      <c r="I19" s="2">
        <f>SUMIFS('Aug_2019Sales(Aggregated)'!E:E,'Aug_2019Sales(Aggregated)'!A:A,'August Summary'!G19)</f>
        <v>3</v>
      </c>
      <c r="J19" s="2">
        <f>COUNTIFS('Aug_2019Sales(Aggregated)'!A:A,'August Summary'!G19)</f>
        <v>3</v>
      </c>
      <c r="L19" s="5">
        <v>43694</v>
      </c>
      <c r="M19" s="3">
        <f>SUMIFS('Aug_2019Sales(Aggregated)'!F:F,'Aug_2019Sales(Aggregated)'!B:B,'August Summary'!L15)</f>
        <v>23771.219999999998</v>
      </c>
      <c r="N19" s="2">
        <f>SUMIFS('Aug_2019Sales(Aggregated)'!E:E,'Aug_2019Sales(Aggregated)'!B:B,'August Summary'!L15)</f>
        <v>763</v>
      </c>
      <c r="O19" s="2">
        <f>COUNTIFS('Aug_2019Sales(Aggregated)'!B:B,'August Summary'!L15)</f>
        <v>140</v>
      </c>
    </row>
    <row r="20" spans="2:15" x14ac:dyDescent="0.35">
      <c r="B20" s="2" t="s">
        <v>392</v>
      </c>
      <c r="C20" s="3">
        <f>SUMIFS('Aug_2019Sales(Aggregated)'!F:F,'Aug_2019Sales(Aggregated)'!D:D,'August Summary'!B20)</f>
        <v>9900.2100000000009</v>
      </c>
      <c r="D20" s="2">
        <f>SUMIFS('Aug_2019Sales(Aggregated)'!E:E,'Aug_2019Sales(Aggregated)'!D:D,'August Summary'!B20)</f>
        <v>435</v>
      </c>
      <c r="E20" s="2">
        <f>COUNTIFS('Aug_2019Sales(Aggregated)'!D:D,'August Summary'!B20)</f>
        <v>108</v>
      </c>
      <c r="G20" s="2" t="s">
        <v>322</v>
      </c>
      <c r="H20" s="3">
        <f>SUMIFS('Aug_2019Sales(Aggregated)'!F:F,'Aug_2019Sales(Aggregated)'!A:A,'August Summary'!G20)</f>
        <v>186</v>
      </c>
      <c r="I20" s="2">
        <f>SUMIFS('Aug_2019Sales(Aggregated)'!E:E,'Aug_2019Sales(Aggregated)'!A:A,'August Summary'!G20)</f>
        <v>3</v>
      </c>
      <c r="J20" s="2">
        <f>COUNTIFS('Aug_2019Sales(Aggregated)'!A:A,'August Summary'!G20)</f>
        <v>3</v>
      </c>
      <c r="L20" s="5">
        <v>43695</v>
      </c>
      <c r="M20" s="3">
        <f>SUMIFS('Aug_2019Sales(Aggregated)'!F:F,'Aug_2019Sales(Aggregated)'!B:B,'August Summary'!L19)</f>
        <v>12958.97999999999</v>
      </c>
      <c r="N20" s="2">
        <f>SUMIFS('Aug_2019Sales(Aggregated)'!E:E,'Aug_2019Sales(Aggregated)'!B:B,'August Summary'!L19)</f>
        <v>421</v>
      </c>
      <c r="O20" s="2">
        <f>COUNTIFS('Aug_2019Sales(Aggregated)'!B:B,'August Summary'!L19)</f>
        <v>110</v>
      </c>
    </row>
    <row r="21" spans="2:15" x14ac:dyDescent="0.35">
      <c r="B21" s="2" t="s">
        <v>393</v>
      </c>
      <c r="C21" s="3">
        <f>SUMIFS('Aug_2019Sales(Aggregated)'!F:F,'Aug_2019Sales(Aggregated)'!D:D,'August Summary'!B21)</f>
        <v>40649.360000000008</v>
      </c>
      <c r="D21" s="2">
        <f>SUMIFS('Aug_2019Sales(Aggregated)'!E:E,'Aug_2019Sales(Aggregated)'!D:D,'August Summary'!B21)</f>
        <v>584</v>
      </c>
      <c r="E21" s="2">
        <f>COUNTIFS('Aug_2019Sales(Aggregated)'!D:D,'August Summary'!B21)</f>
        <v>101</v>
      </c>
      <c r="G21" s="2" t="s">
        <v>95</v>
      </c>
      <c r="H21" s="3">
        <f>SUMIFS('Aug_2019Sales(Aggregated)'!F:F,'Aug_2019Sales(Aggregated)'!A:A,'August Summary'!G21)</f>
        <v>1208</v>
      </c>
      <c r="I21" s="2">
        <f>SUMIFS('Aug_2019Sales(Aggregated)'!E:E,'Aug_2019Sales(Aggregated)'!A:A,'August Summary'!G21)</f>
        <v>14</v>
      </c>
      <c r="J21" s="2">
        <f>COUNTIFS('Aug_2019Sales(Aggregated)'!A:A,'August Summary'!G21)</f>
        <v>13</v>
      </c>
      <c r="L21" s="5">
        <v>43696</v>
      </c>
      <c r="M21" s="3">
        <f>SUMIFS('Aug_2019Sales(Aggregated)'!F:F,'Aug_2019Sales(Aggregated)'!B:B,'August Summary'!L29)</f>
        <v>23730.799999999999</v>
      </c>
      <c r="N21" s="2">
        <f>SUMIFS('Aug_2019Sales(Aggregated)'!E:E,'Aug_2019Sales(Aggregated)'!B:B,'August Summary'!L29)</f>
        <v>1004</v>
      </c>
      <c r="O21" s="2">
        <f>COUNTIFS('Aug_2019Sales(Aggregated)'!B:B,'August Summary'!L29)</f>
        <v>115</v>
      </c>
    </row>
    <row r="22" spans="2:15" x14ac:dyDescent="0.35">
      <c r="B22" s="2" t="s">
        <v>394</v>
      </c>
      <c r="C22" s="3">
        <f>SUMIFS('Aug_2019Sales(Aggregated)'!F:F,'Aug_2019Sales(Aggregated)'!D:D,'August Summary'!B22)</f>
        <v>12295.460000000003</v>
      </c>
      <c r="D22" s="2">
        <f>SUMIFS('Aug_2019Sales(Aggregated)'!E:E,'Aug_2019Sales(Aggregated)'!D:D,'August Summary'!B22)</f>
        <v>320</v>
      </c>
      <c r="E22" s="2">
        <f>COUNTIFS('Aug_2019Sales(Aggregated)'!D:D,'August Summary'!B22)</f>
        <v>75</v>
      </c>
      <c r="G22" s="2" t="s">
        <v>268</v>
      </c>
      <c r="H22" s="3">
        <f>SUMIFS('Aug_2019Sales(Aggregated)'!F:F,'Aug_2019Sales(Aggregated)'!A:A,'August Summary'!G22)</f>
        <v>2039.66</v>
      </c>
      <c r="I22" s="2">
        <f>SUMIFS('Aug_2019Sales(Aggregated)'!E:E,'Aug_2019Sales(Aggregated)'!A:A,'August Summary'!G22)</f>
        <v>38</v>
      </c>
      <c r="J22" s="2">
        <f>COUNTIFS('Aug_2019Sales(Aggregated)'!A:A,'August Summary'!G22)</f>
        <v>9</v>
      </c>
      <c r="L22" s="5">
        <v>43697</v>
      </c>
      <c r="M22" s="3">
        <f>SUMIFS('Aug_2019Sales(Aggregated)'!F:F,'Aug_2019Sales(Aggregated)'!B:B,'August Summary'!L33)</f>
        <v>5137.6099999999997</v>
      </c>
      <c r="N22" s="2">
        <f>SUMIFS('Aug_2019Sales(Aggregated)'!E:E,'Aug_2019Sales(Aggregated)'!B:B,'August Summary'!L33)</f>
        <v>120</v>
      </c>
      <c r="O22" s="2">
        <f>COUNTIFS('Aug_2019Sales(Aggregated)'!B:B,'August Summary'!L33)</f>
        <v>66</v>
      </c>
    </row>
    <row r="23" spans="2:15" x14ac:dyDescent="0.35">
      <c r="B23" s="2" t="s">
        <v>395</v>
      </c>
      <c r="C23" s="3">
        <f>SUMIFS('Aug_2019Sales(Aggregated)'!F:F,'Aug_2019Sales(Aggregated)'!D:D,'August Summary'!B23)</f>
        <v>2642.92</v>
      </c>
      <c r="D23" s="2">
        <f>SUMIFS('Aug_2019Sales(Aggregated)'!E:E,'Aug_2019Sales(Aggregated)'!D:D,'August Summary'!B23)</f>
        <v>172</v>
      </c>
      <c r="E23" s="2">
        <f>COUNTIFS('Aug_2019Sales(Aggregated)'!D:D,'August Summary'!B23)</f>
        <v>46</v>
      </c>
      <c r="G23" s="2" t="s">
        <v>172</v>
      </c>
      <c r="H23" s="3">
        <f>SUMIFS('Aug_2019Sales(Aggregated)'!F:F,'Aug_2019Sales(Aggregated)'!A:A,'August Summary'!G23)</f>
        <v>340</v>
      </c>
      <c r="I23" s="2">
        <f>SUMIFS('Aug_2019Sales(Aggregated)'!E:E,'Aug_2019Sales(Aggregated)'!A:A,'August Summary'!G23)</f>
        <v>4</v>
      </c>
      <c r="J23" s="2">
        <f>COUNTIFS('Aug_2019Sales(Aggregated)'!A:A,'August Summary'!G23)</f>
        <v>4</v>
      </c>
      <c r="L23" s="5">
        <v>43698</v>
      </c>
      <c r="M23" s="3">
        <f>SUMIFS('Aug_2019Sales(Aggregated)'!F:F,'Aug_2019Sales(Aggregated)'!B:B,'August Summary'!L30)</f>
        <v>30445.62</v>
      </c>
      <c r="N23" s="2">
        <f>SUMIFS('Aug_2019Sales(Aggregated)'!E:E,'Aug_2019Sales(Aggregated)'!B:B,'August Summary'!L30)</f>
        <v>1263</v>
      </c>
      <c r="O23" s="2">
        <f>COUNTIFS('Aug_2019Sales(Aggregated)'!B:B,'August Summary'!L30)</f>
        <v>120</v>
      </c>
    </row>
    <row r="24" spans="2:15" x14ac:dyDescent="0.35">
      <c r="B24" s="2" t="s">
        <v>396</v>
      </c>
      <c r="C24" s="3">
        <f>SUMIFS('Aug_2019Sales(Aggregated)'!F:F,'Aug_2019Sales(Aggregated)'!D:D,'August Summary'!B24)</f>
        <v>864</v>
      </c>
      <c r="D24" s="2">
        <f>SUMIFS('Aug_2019Sales(Aggregated)'!E:E,'Aug_2019Sales(Aggregated)'!D:D,'August Summary'!B24)</f>
        <v>24</v>
      </c>
      <c r="E24" s="2">
        <f>COUNTIFS('Aug_2019Sales(Aggregated)'!D:D,'August Summary'!B24)</f>
        <v>15</v>
      </c>
      <c r="G24" s="2" t="s">
        <v>173</v>
      </c>
      <c r="H24" s="3">
        <f>SUMIFS('Aug_2019Sales(Aggregated)'!F:F,'Aug_2019Sales(Aggregated)'!A:A,'August Summary'!G24)</f>
        <v>927.7</v>
      </c>
      <c r="I24" s="2">
        <f>SUMIFS('Aug_2019Sales(Aggregated)'!E:E,'Aug_2019Sales(Aggregated)'!A:A,'August Summary'!G24)</f>
        <v>9</v>
      </c>
      <c r="J24" s="2">
        <f>COUNTIFS('Aug_2019Sales(Aggregated)'!A:A,'August Summary'!G24)</f>
        <v>6</v>
      </c>
      <c r="L24" s="5">
        <v>43699</v>
      </c>
      <c r="M24" s="3">
        <f>SUMIFS('Aug_2019Sales(Aggregated)'!F:F,'Aug_2019Sales(Aggregated)'!B:B,'August Summary'!L31)</f>
        <v>18655.609999999997</v>
      </c>
      <c r="N24" s="2">
        <f>SUMIFS('Aug_2019Sales(Aggregated)'!E:E,'Aug_2019Sales(Aggregated)'!B:B,'August Summary'!L31)</f>
        <v>715</v>
      </c>
      <c r="O24" s="2">
        <f>COUNTIFS('Aug_2019Sales(Aggregated)'!B:B,'August Summary'!L31)</f>
        <v>117</v>
      </c>
    </row>
    <row r="25" spans="2:15" x14ac:dyDescent="0.35">
      <c r="B25" s="2" t="s">
        <v>397</v>
      </c>
      <c r="C25" s="3">
        <f>SUMIFS('Aug_2019Sales(Aggregated)'!F:F,'Aug_2019Sales(Aggregated)'!D:D,'August Summary'!B25)</f>
        <v>2793.3100000000004</v>
      </c>
      <c r="D25" s="2">
        <f>SUMIFS('Aug_2019Sales(Aggregated)'!E:E,'Aug_2019Sales(Aggregated)'!D:D,'August Summary'!B25)</f>
        <v>204</v>
      </c>
      <c r="E25" s="2">
        <f>COUNTIFS('Aug_2019Sales(Aggregated)'!D:D,'August Summary'!B25)</f>
        <v>46</v>
      </c>
      <c r="G25" s="2" t="s">
        <v>159</v>
      </c>
      <c r="H25" s="3">
        <f>SUMIFS('Aug_2019Sales(Aggregated)'!F:F,'Aug_2019Sales(Aggregated)'!A:A,'August Summary'!G25)</f>
        <v>1158</v>
      </c>
      <c r="I25" s="2">
        <f>SUMIFS('Aug_2019Sales(Aggregated)'!E:E,'Aug_2019Sales(Aggregated)'!A:A,'August Summary'!G25)</f>
        <v>17</v>
      </c>
      <c r="J25" s="2">
        <f>COUNTIFS('Aug_2019Sales(Aggregated)'!A:A,'August Summary'!G25)</f>
        <v>9</v>
      </c>
      <c r="L25" s="5">
        <v>43700</v>
      </c>
      <c r="M25" s="3">
        <f>SUMIFS('Aug_2019Sales(Aggregated)'!F:F,'Aug_2019Sales(Aggregated)'!B:B,'August Summary'!L20)</f>
        <v>20268.040000000005</v>
      </c>
      <c r="N25" s="2">
        <f>SUMIFS('Aug_2019Sales(Aggregated)'!E:E,'Aug_2019Sales(Aggregated)'!B:B,'August Summary'!L20)</f>
        <v>547</v>
      </c>
      <c r="O25" s="2">
        <f>COUNTIFS('Aug_2019Sales(Aggregated)'!B:B,'August Summary'!L20)</f>
        <v>119</v>
      </c>
    </row>
    <row r="26" spans="2:15" x14ac:dyDescent="0.35">
      <c r="B26" s="2" t="s">
        <v>398</v>
      </c>
      <c r="C26" s="3">
        <f>SUMIFS('Aug_2019Sales(Aggregated)'!F:F,'Aug_2019Sales(Aggregated)'!D:D,'August Summary'!B26)</f>
        <v>19394.189999999999</v>
      </c>
      <c r="D26" s="2">
        <f>SUMIFS('Aug_2019Sales(Aggregated)'!E:E,'Aug_2019Sales(Aggregated)'!D:D,'August Summary'!B26)</f>
        <v>661</v>
      </c>
      <c r="E26" s="2">
        <f>COUNTIFS('Aug_2019Sales(Aggregated)'!D:D,'August Summary'!B26)</f>
        <v>200</v>
      </c>
      <c r="G26" s="2" t="s">
        <v>187</v>
      </c>
      <c r="H26" s="3">
        <f>SUMIFS('Aug_2019Sales(Aggregated)'!F:F,'Aug_2019Sales(Aggregated)'!A:A,'August Summary'!G26)</f>
        <v>150</v>
      </c>
      <c r="I26" s="2">
        <f>SUMIFS('Aug_2019Sales(Aggregated)'!E:E,'Aug_2019Sales(Aggregated)'!A:A,'August Summary'!G26)</f>
        <v>2</v>
      </c>
      <c r="J26" s="2">
        <f>COUNTIFS('Aug_2019Sales(Aggregated)'!A:A,'August Summary'!G26)</f>
        <v>2</v>
      </c>
      <c r="L26" s="5">
        <v>43701</v>
      </c>
      <c r="M26" s="3">
        <f>SUMIFS('Aug_2019Sales(Aggregated)'!F:F,'Aug_2019Sales(Aggregated)'!B:B,'August Summary'!L28)</f>
        <v>31709.77</v>
      </c>
      <c r="N26" s="2">
        <f>SUMIFS('Aug_2019Sales(Aggregated)'!E:E,'Aug_2019Sales(Aggregated)'!B:B,'August Summary'!L28)</f>
        <v>1322</v>
      </c>
      <c r="O26" s="2">
        <f>COUNTIFS('Aug_2019Sales(Aggregated)'!B:B,'August Summary'!L28)</f>
        <v>133</v>
      </c>
    </row>
    <row r="27" spans="2:15" x14ac:dyDescent="0.35">
      <c r="B27" s="2" t="s">
        <v>399</v>
      </c>
      <c r="C27" s="3">
        <f>SUMIFS('Aug_2019Sales(Aggregated)'!F:F,'Aug_2019Sales(Aggregated)'!D:D,'August Summary'!B27)</f>
        <v>4447.2300000000005</v>
      </c>
      <c r="D27" s="2">
        <f>SUMIFS('Aug_2019Sales(Aggregated)'!E:E,'Aug_2019Sales(Aggregated)'!D:D,'August Summary'!B27)</f>
        <v>208</v>
      </c>
      <c r="E27" s="2">
        <f>COUNTIFS('Aug_2019Sales(Aggregated)'!D:D,'August Summary'!B27)</f>
        <v>29</v>
      </c>
      <c r="G27" s="2" t="s">
        <v>269</v>
      </c>
      <c r="H27" s="3">
        <f>SUMIFS('Aug_2019Sales(Aggregated)'!F:F,'Aug_2019Sales(Aggregated)'!A:A,'August Summary'!G27)</f>
        <v>510</v>
      </c>
      <c r="I27" s="2">
        <f>SUMIFS('Aug_2019Sales(Aggregated)'!E:E,'Aug_2019Sales(Aggregated)'!A:A,'August Summary'!G27)</f>
        <v>6</v>
      </c>
      <c r="J27" s="2">
        <f>COUNTIFS('Aug_2019Sales(Aggregated)'!A:A,'August Summary'!G27)</f>
        <v>5</v>
      </c>
      <c r="L27" s="5">
        <v>43702</v>
      </c>
      <c r="M27" s="3">
        <f>SUMIFS('Aug_2019Sales(Aggregated)'!F:F,'Aug_2019Sales(Aggregated)'!B:B,'August Summary'!L21)</f>
        <v>13302.009999999995</v>
      </c>
      <c r="N27" s="2">
        <f>SUMIFS('Aug_2019Sales(Aggregated)'!E:E,'Aug_2019Sales(Aggregated)'!B:B,'August Summary'!L21)</f>
        <v>436</v>
      </c>
      <c r="O27" s="2">
        <f>COUNTIFS('Aug_2019Sales(Aggregated)'!B:B,'August Summary'!L21)</f>
        <v>113</v>
      </c>
    </row>
    <row r="28" spans="2:15" x14ac:dyDescent="0.35">
      <c r="G28" s="2" t="s">
        <v>208</v>
      </c>
      <c r="H28" s="3">
        <f>SUMIFS('Aug_2019Sales(Aggregated)'!F:F,'Aug_2019Sales(Aggregated)'!A:A,'August Summary'!G28)</f>
        <v>2499.3000000000002</v>
      </c>
      <c r="I28" s="2">
        <f>SUMIFS('Aug_2019Sales(Aggregated)'!E:E,'Aug_2019Sales(Aggregated)'!A:A,'August Summary'!G28)</f>
        <v>74</v>
      </c>
      <c r="J28" s="2">
        <f>COUNTIFS('Aug_2019Sales(Aggregated)'!A:A,'August Summary'!G28)</f>
        <v>12</v>
      </c>
      <c r="L28" s="5">
        <v>43703</v>
      </c>
      <c r="M28" s="3">
        <f>SUMIFS('Aug_2019Sales(Aggregated)'!F:F,'Aug_2019Sales(Aggregated)'!B:B,'August Summary'!L22)</f>
        <v>16731.509999999995</v>
      </c>
      <c r="N28" s="2">
        <f>SUMIFS('Aug_2019Sales(Aggregated)'!E:E,'Aug_2019Sales(Aggregated)'!B:B,'August Summary'!L22)</f>
        <v>704</v>
      </c>
      <c r="O28" s="2">
        <f>COUNTIFS('Aug_2019Sales(Aggregated)'!B:B,'August Summary'!L22)</f>
        <v>109</v>
      </c>
    </row>
    <row r="29" spans="2:15" x14ac:dyDescent="0.35">
      <c r="G29" s="2" t="s">
        <v>291</v>
      </c>
      <c r="H29" s="3">
        <f>SUMIFS('Aug_2019Sales(Aggregated)'!F:F,'Aug_2019Sales(Aggregated)'!A:A,'August Summary'!G29)</f>
        <v>1499.8500000000001</v>
      </c>
      <c r="I29" s="2">
        <f>SUMIFS('Aug_2019Sales(Aggregated)'!E:E,'Aug_2019Sales(Aggregated)'!A:A,'August Summary'!G29)</f>
        <v>15</v>
      </c>
      <c r="J29" s="2">
        <f>COUNTIFS('Aug_2019Sales(Aggregated)'!A:A,'August Summary'!G29)</f>
        <v>10</v>
      </c>
      <c r="L29" s="5">
        <v>43704</v>
      </c>
      <c r="M29" s="3">
        <f>SUMIFS('Aug_2019Sales(Aggregated)'!F:F,'Aug_2019Sales(Aggregated)'!B:B,'August Summary'!L32)</f>
        <v>6339.0799999999981</v>
      </c>
      <c r="N29" s="2">
        <f>SUMIFS('Aug_2019Sales(Aggregated)'!E:E,'Aug_2019Sales(Aggregated)'!B:B,'August Summary'!L32)</f>
        <v>176</v>
      </c>
      <c r="O29" s="2">
        <f>COUNTIFS('Aug_2019Sales(Aggregated)'!B:B,'August Summary'!L32)</f>
        <v>80</v>
      </c>
    </row>
    <row r="30" spans="2:15" x14ac:dyDescent="0.35">
      <c r="G30" s="2" t="s">
        <v>286</v>
      </c>
      <c r="H30" s="3">
        <f>SUMIFS('Aug_2019Sales(Aggregated)'!F:F,'Aug_2019Sales(Aggregated)'!A:A,'August Summary'!G30)</f>
        <v>1125</v>
      </c>
      <c r="I30" s="2">
        <f>SUMIFS('Aug_2019Sales(Aggregated)'!E:E,'Aug_2019Sales(Aggregated)'!A:A,'August Summary'!G30)</f>
        <v>15</v>
      </c>
      <c r="J30" s="2">
        <f>COUNTIFS('Aug_2019Sales(Aggregated)'!A:A,'August Summary'!G30)</f>
        <v>11</v>
      </c>
      <c r="L30" s="5">
        <v>43705</v>
      </c>
      <c r="M30" s="3">
        <f>SUMIFS('Aug_2019Sales(Aggregated)'!F:F,'Aug_2019Sales(Aggregated)'!B:B,'August Summary'!L23)</f>
        <v>27335.880000000005</v>
      </c>
      <c r="N30" s="2">
        <f>SUMIFS('Aug_2019Sales(Aggregated)'!E:E,'Aug_2019Sales(Aggregated)'!B:B,'August Summary'!L23)</f>
        <v>1066</v>
      </c>
      <c r="O30" s="2">
        <f>COUNTIFS('Aug_2019Sales(Aggregated)'!B:B,'August Summary'!L23)</f>
        <v>129</v>
      </c>
    </row>
    <row r="31" spans="2:15" x14ac:dyDescent="0.35">
      <c r="G31" s="2" t="s">
        <v>292</v>
      </c>
      <c r="H31" s="3">
        <f>SUMIFS('Aug_2019Sales(Aggregated)'!F:F,'Aug_2019Sales(Aggregated)'!A:A,'August Summary'!G31)</f>
        <v>935.76</v>
      </c>
      <c r="I31" s="2">
        <f>SUMIFS('Aug_2019Sales(Aggregated)'!E:E,'Aug_2019Sales(Aggregated)'!A:A,'August Summary'!G31)</f>
        <v>24</v>
      </c>
      <c r="J31" s="2">
        <f>COUNTIFS('Aug_2019Sales(Aggregated)'!A:A,'August Summary'!G31)</f>
        <v>8</v>
      </c>
      <c r="L31" s="5">
        <v>43706</v>
      </c>
      <c r="M31" s="3">
        <f>SUMIFS('Aug_2019Sales(Aggregated)'!F:F,'Aug_2019Sales(Aggregated)'!B:B,'August Summary'!L16)</f>
        <v>20353.580000000005</v>
      </c>
      <c r="N31" s="2">
        <f>SUMIFS('Aug_2019Sales(Aggregated)'!E:E,'Aug_2019Sales(Aggregated)'!B:B,'August Summary'!L16)</f>
        <v>588</v>
      </c>
      <c r="O31" s="2">
        <f>COUNTIFS('Aug_2019Sales(Aggregated)'!B:B,'August Summary'!L16)</f>
        <v>116</v>
      </c>
    </row>
    <row r="32" spans="2:15" x14ac:dyDescent="0.35">
      <c r="G32" s="2" t="s">
        <v>201</v>
      </c>
      <c r="H32" s="3">
        <f>SUMIFS('Aug_2019Sales(Aggregated)'!F:F,'Aug_2019Sales(Aggregated)'!A:A,'August Summary'!G32)</f>
        <v>520</v>
      </c>
      <c r="I32" s="2">
        <f>SUMIFS('Aug_2019Sales(Aggregated)'!E:E,'Aug_2019Sales(Aggregated)'!A:A,'August Summary'!G32)</f>
        <v>8</v>
      </c>
      <c r="J32" s="2">
        <f>COUNTIFS('Aug_2019Sales(Aggregated)'!A:A,'August Summary'!G32)</f>
        <v>8</v>
      </c>
      <c r="L32" s="5">
        <v>43707</v>
      </c>
      <c r="M32" s="3">
        <f>SUMIFS('Aug_2019Sales(Aggregated)'!F:F,'Aug_2019Sales(Aggregated)'!B:B,'August Summary'!L24)</f>
        <v>25307.020000000004</v>
      </c>
      <c r="N32" s="2">
        <f>SUMIFS('Aug_2019Sales(Aggregated)'!E:E,'Aug_2019Sales(Aggregated)'!B:B,'August Summary'!L24)</f>
        <v>846</v>
      </c>
      <c r="O32" s="2">
        <f>COUNTIFS('Aug_2019Sales(Aggregated)'!B:B,'August Summary'!L24)</f>
        <v>114</v>
      </c>
    </row>
    <row r="33" spans="7:15" x14ac:dyDescent="0.35">
      <c r="G33" s="2" t="s">
        <v>270</v>
      </c>
      <c r="H33" s="3">
        <f>SUMIFS('Aug_2019Sales(Aggregated)'!F:F,'Aug_2019Sales(Aggregated)'!A:A,'August Summary'!G33)</f>
        <v>325</v>
      </c>
      <c r="I33" s="2">
        <f>SUMIFS('Aug_2019Sales(Aggregated)'!E:E,'Aug_2019Sales(Aggregated)'!A:A,'August Summary'!G33)</f>
        <v>5</v>
      </c>
      <c r="J33" s="2">
        <f>COUNTIFS('Aug_2019Sales(Aggregated)'!A:A,'August Summary'!G33)</f>
        <v>5</v>
      </c>
      <c r="L33" s="5">
        <v>43708</v>
      </c>
      <c r="M33" s="3">
        <f>SUMIFS('Aug_2019Sales(Aggregated)'!F:F,'Aug_2019Sales(Aggregated)'!B:B,'August Summary'!L25)</f>
        <v>22893.459999999992</v>
      </c>
      <c r="N33" s="2">
        <f>SUMIFS('Aug_2019Sales(Aggregated)'!E:E,'Aug_2019Sales(Aggregated)'!B:B,'August Summary'!L25)</f>
        <v>873</v>
      </c>
      <c r="O33" s="2">
        <f>COUNTIFS('Aug_2019Sales(Aggregated)'!B:B,'August Summary'!L25)</f>
        <v>126</v>
      </c>
    </row>
    <row r="34" spans="7:15" ht="14.25" x14ac:dyDescent="0.45">
      <c r="G34" s="2" t="s">
        <v>293</v>
      </c>
      <c r="H34" s="3">
        <f>SUMIFS('Aug_2019Sales(Aggregated)'!F:F,'Aug_2019Sales(Aggregated)'!A:A,'August Summary'!G34)</f>
        <v>930.81</v>
      </c>
      <c r="I34" s="2">
        <f>SUMIFS('Aug_2019Sales(Aggregated)'!E:E,'Aug_2019Sales(Aggregated)'!A:A,'August Summary'!G34)</f>
        <v>19</v>
      </c>
      <c r="J34" s="2">
        <f>COUNTIFS('Aug_2019Sales(Aggregated)'!A:A,'August Summary'!G34)</f>
        <v>5</v>
      </c>
      <c r="L34" s="15"/>
    </row>
    <row r="35" spans="7:15" ht="14.25" x14ac:dyDescent="0.45">
      <c r="G35" s="2" t="s">
        <v>182</v>
      </c>
      <c r="H35" s="3">
        <f>SUMIFS('Aug_2019Sales(Aggregated)'!F:F,'Aug_2019Sales(Aggregated)'!A:A,'August Summary'!G35)</f>
        <v>438</v>
      </c>
      <c r="I35" s="2">
        <f>SUMIFS('Aug_2019Sales(Aggregated)'!E:E,'Aug_2019Sales(Aggregated)'!A:A,'August Summary'!G35)</f>
        <v>6</v>
      </c>
      <c r="J35" s="2">
        <f>COUNTIFS('Aug_2019Sales(Aggregated)'!A:A,'August Summary'!G35)</f>
        <v>6</v>
      </c>
      <c r="L35" s="15"/>
    </row>
    <row r="36" spans="7:15" ht="14.25" x14ac:dyDescent="0.45">
      <c r="G36" s="2" t="s">
        <v>174</v>
      </c>
      <c r="H36" s="3">
        <f>SUMIFS('Aug_2019Sales(Aggregated)'!F:F,'Aug_2019Sales(Aggregated)'!A:A,'August Summary'!G36)</f>
        <v>1135.75</v>
      </c>
      <c r="I36" s="2">
        <f>SUMIFS('Aug_2019Sales(Aggregated)'!E:E,'Aug_2019Sales(Aggregated)'!A:A,'August Summary'!G36)</f>
        <v>22</v>
      </c>
      <c r="J36" s="2">
        <f>COUNTIFS('Aug_2019Sales(Aggregated)'!A:A,'August Summary'!G36)</f>
        <v>14</v>
      </c>
      <c r="L36" s="15"/>
    </row>
    <row r="37" spans="7:15" ht="14.25" x14ac:dyDescent="0.45">
      <c r="G37" s="2" t="s">
        <v>134</v>
      </c>
      <c r="H37" s="3">
        <f>SUMIFS('Aug_2019Sales(Aggregated)'!F:F,'Aug_2019Sales(Aggregated)'!A:A,'August Summary'!G37)</f>
        <v>600.25</v>
      </c>
      <c r="I37" s="2">
        <f>SUMIFS('Aug_2019Sales(Aggregated)'!E:E,'Aug_2019Sales(Aggregated)'!A:A,'August Summary'!G37)</f>
        <v>11</v>
      </c>
      <c r="J37" s="2">
        <f>COUNTIFS('Aug_2019Sales(Aggregated)'!A:A,'August Summary'!G37)</f>
        <v>7</v>
      </c>
      <c r="L37" s="15"/>
    </row>
    <row r="38" spans="7:15" ht="14.25" x14ac:dyDescent="0.45">
      <c r="G38" s="2" t="s">
        <v>183</v>
      </c>
      <c r="H38" s="3">
        <f>SUMIFS('Aug_2019Sales(Aggregated)'!F:F,'Aug_2019Sales(Aggregated)'!A:A,'August Summary'!G38)</f>
        <v>860.25</v>
      </c>
      <c r="I38" s="2">
        <f>SUMIFS('Aug_2019Sales(Aggregated)'!E:E,'Aug_2019Sales(Aggregated)'!A:A,'August Summary'!G38)</f>
        <v>15</v>
      </c>
      <c r="J38" s="2">
        <f>COUNTIFS('Aug_2019Sales(Aggregated)'!A:A,'August Summary'!G38)</f>
        <v>13</v>
      </c>
      <c r="L38" s="15"/>
    </row>
    <row r="39" spans="7:15" ht="14.25" x14ac:dyDescent="0.45">
      <c r="G39" s="2" t="s">
        <v>209</v>
      </c>
      <c r="H39" s="3">
        <f>SUMIFS('Aug_2019Sales(Aggregated)'!F:F,'Aug_2019Sales(Aggregated)'!A:A,'August Summary'!G39)</f>
        <v>23624.609999999997</v>
      </c>
      <c r="I39" s="2">
        <f>SUMIFS('Aug_2019Sales(Aggregated)'!E:E,'Aug_2019Sales(Aggregated)'!A:A,'August Summary'!G39)</f>
        <v>495</v>
      </c>
      <c r="J39" s="2">
        <f>COUNTIFS('Aug_2019Sales(Aggregated)'!A:A,'August Summary'!G39)</f>
        <v>27</v>
      </c>
      <c r="L39" s="15"/>
    </row>
    <row r="40" spans="7:15" ht="14.25" x14ac:dyDescent="0.45">
      <c r="G40" s="2" t="s">
        <v>210</v>
      </c>
      <c r="H40" s="3">
        <f>SUMIFS('Aug_2019Sales(Aggregated)'!F:F,'Aug_2019Sales(Aggregated)'!A:A,'August Summary'!G40)</f>
        <v>347.56000000000006</v>
      </c>
      <c r="I40" s="2">
        <f>SUMIFS('Aug_2019Sales(Aggregated)'!E:E,'Aug_2019Sales(Aggregated)'!A:A,'August Summary'!G40)</f>
        <v>46</v>
      </c>
      <c r="J40" s="2">
        <f>COUNTIFS('Aug_2019Sales(Aggregated)'!A:A,'August Summary'!G40)</f>
        <v>5</v>
      </c>
      <c r="L40" s="15"/>
    </row>
    <row r="41" spans="7:15" ht="14.25" x14ac:dyDescent="0.45">
      <c r="G41" s="2" t="s">
        <v>211</v>
      </c>
      <c r="H41" s="3">
        <f>SUMIFS('Aug_2019Sales(Aggregated)'!F:F,'Aug_2019Sales(Aggregated)'!A:A,'August Summary'!G41)</f>
        <v>122.86</v>
      </c>
      <c r="I41" s="2">
        <f>SUMIFS('Aug_2019Sales(Aggregated)'!E:E,'Aug_2019Sales(Aggregated)'!A:A,'August Summary'!G41)</f>
        <v>15</v>
      </c>
      <c r="J41" s="2">
        <f>COUNTIFS('Aug_2019Sales(Aggregated)'!A:A,'August Summary'!G41)</f>
        <v>2</v>
      </c>
      <c r="L41" s="15"/>
    </row>
    <row r="42" spans="7:15" ht="14.25" x14ac:dyDescent="0.45">
      <c r="G42" s="2" t="s">
        <v>294</v>
      </c>
      <c r="H42" s="3">
        <f>SUMIFS('Aug_2019Sales(Aggregated)'!F:F,'Aug_2019Sales(Aggregated)'!A:A,'August Summary'!G42)</f>
        <v>389.60999999999996</v>
      </c>
      <c r="I42" s="2">
        <f>SUMIFS('Aug_2019Sales(Aggregated)'!E:E,'Aug_2019Sales(Aggregated)'!A:A,'August Summary'!G42)</f>
        <v>39</v>
      </c>
      <c r="J42" s="2">
        <f>COUNTIFS('Aug_2019Sales(Aggregated)'!A:A,'August Summary'!G42)</f>
        <v>4</v>
      </c>
      <c r="L42" s="15"/>
    </row>
    <row r="43" spans="7:15" ht="14.25" x14ac:dyDescent="0.45">
      <c r="G43" s="2" t="s">
        <v>238</v>
      </c>
      <c r="H43" s="3">
        <f>SUMIFS('Aug_2019Sales(Aggregated)'!F:F,'Aug_2019Sales(Aggregated)'!A:A,'August Summary'!G43)</f>
        <v>140.88</v>
      </c>
      <c r="I43" s="2">
        <f>SUMIFS('Aug_2019Sales(Aggregated)'!E:E,'Aug_2019Sales(Aggregated)'!A:A,'August Summary'!G43)</f>
        <v>13</v>
      </c>
      <c r="J43" s="2">
        <f>COUNTIFS('Aug_2019Sales(Aggregated)'!A:A,'August Summary'!G43)</f>
        <v>2</v>
      </c>
      <c r="L43" s="15"/>
    </row>
    <row r="44" spans="7:15" ht="14.25" x14ac:dyDescent="0.45">
      <c r="G44" s="2" t="s">
        <v>10</v>
      </c>
      <c r="H44" s="3">
        <f>SUMIFS('Aug_2019Sales(Aggregated)'!F:F,'Aug_2019Sales(Aggregated)'!A:A,'August Summary'!G44)</f>
        <v>675</v>
      </c>
      <c r="I44" s="2">
        <f>SUMIFS('Aug_2019Sales(Aggregated)'!E:E,'Aug_2019Sales(Aggregated)'!A:A,'August Summary'!G44)</f>
        <v>15</v>
      </c>
      <c r="J44" s="2">
        <f>COUNTIFS('Aug_2019Sales(Aggregated)'!A:A,'August Summary'!G44)</f>
        <v>12</v>
      </c>
      <c r="L44" s="15"/>
    </row>
    <row r="45" spans="7:15" ht="14.25" x14ac:dyDescent="0.45">
      <c r="G45" s="2" t="s">
        <v>295</v>
      </c>
      <c r="H45" s="3">
        <f>SUMIFS('Aug_2019Sales(Aggregated)'!F:F,'Aug_2019Sales(Aggregated)'!A:A,'August Summary'!G45)</f>
        <v>719.97</v>
      </c>
      <c r="I45" s="2">
        <f>SUMIFS('Aug_2019Sales(Aggregated)'!E:E,'Aug_2019Sales(Aggregated)'!A:A,'August Summary'!G45)</f>
        <v>104</v>
      </c>
      <c r="J45" s="2">
        <f>COUNTIFS('Aug_2019Sales(Aggregated)'!A:A,'August Summary'!G45)</f>
        <v>23</v>
      </c>
      <c r="L45" s="15"/>
    </row>
    <row r="46" spans="7:15" ht="14.25" x14ac:dyDescent="0.45">
      <c r="G46" s="2" t="s">
        <v>212</v>
      </c>
      <c r="H46" s="3">
        <f>SUMIFS('Aug_2019Sales(Aggregated)'!F:F,'Aug_2019Sales(Aggregated)'!A:A,'August Summary'!G46)</f>
        <v>38</v>
      </c>
      <c r="I46" s="2">
        <f>SUMIFS('Aug_2019Sales(Aggregated)'!E:E,'Aug_2019Sales(Aggregated)'!A:A,'August Summary'!G46)</f>
        <v>1</v>
      </c>
      <c r="J46" s="2">
        <f>COUNTIFS('Aug_2019Sales(Aggregated)'!A:A,'August Summary'!G46)</f>
        <v>1</v>
      </c>
      <c r="L46" s="15"/>
    </row>
    <row r="47" spans="7:15" ht="14.25" x14ac:dyDescent="0.45">
      <c r="G47" s="2" t="s">
        <v>271</v>
      </c>
      <c r="H47" s="3">
        <f>SUMIFS('Aug_2019Sales(Aggregated)'!F:F,'Aug_2019Sales(Aggregated)'!A:A,'August Summary'!G47)</f>
        <v>461</v>
      </c>
      <c r="I47" s="2">
        <f>SUMIFS('Aug_2019Sales(Aggregated)'!E:E,'Aug_2019Sales(Aggregated)'!A:A,'August Summary'!G47)</f>
        <v>9</v>
      </c>
      <c r="J47" s="2">
        <f>COUNTIFS('Aug_2019Sales(Aggregated)'!A:A,'August Summary'!G47)</f>
        <v>8</v>
      </c>
      <c r="L47" s="15"/>
    </row>
    <row r="48" spans="7:15" ht="14.25" x14ac:dyDescent="0.45">
      <c r="G48" s="2" t="s">
        <v>272</v>
      </c>
      <c r="H48" s="3">
        <f>SUMIFS('Aug_2019Sales(Aggregated)'!F:F,'Aug_2019Sales(Aggregated)'!A:A,'August Summary'!G48)</f>
        <v>520</v>
      </c>
      <c r="I48" s="2">
        <f>SUMIFS('Aug_2019Sales(Aggregated)'!E:E,'Aug_2019Sales(Aggregated)'!A:A,'August Summary'!G48)</f>
        <v>10</v>
      </c>
      <c r="J48" s="2">
        <f>COUNTIFS('Aug_2019Sales(Aggregated)'!A:A,'August Summary'!G48)</f>
        <v>8</v>
      </c>
      <c r="L48" s="15"/>
    </row>
    <row r="49" spans="7:12" ht="14.25" x14ac:dyDescent="0.45">
      <c r="G49" s="2" t="s">
        <v>202</v>
      </c>
      <c r="H49" s="3">
        <f>SUMIFS('Aug_2019Sales(Aggregated)'!F:F,'Aug_2019Sales(Aggregated)'!A:A,'August Summary'!G49)</f>
        <v>712</v>
      </c>
      <c r="I49" s="2">
        <f>SUMIFS('Aug_2019Sales(Aggregated)'!E:E,'Aug_2019Sales(Aggregated)'!A:A,'August Summary'!G49)</f>
        <v>8</v>
      </c>
      <c r="J49" s="2">
        <f>COUNTIFS('Aug_2019Sales(Aggregated)'!A:A,'August Summary'!G49)</f>
        <v>6</v>
      </c>
      <c r="L49" s="15"/>
    </row>
    <row r="50" spans="7:12" ht="14.25" x14ac:dyDescent="0.45">
      <c r="G50" s="2" t="s">
        <v>296</v>
      </c>
      <c r="H50" s="3">
        <f>SUMIFS('Aug_2019Sales(Aggregated)'!F:F,'Aug_2019Sales(Aggregated)'!A:A,'August Summary'!G50)</f>
        <v>296</v>
      </c>
      <c r="I50" s="2">
        <f>SUMIFS('Aug_2019Sales(Aggregated)'!E:E,'Aug_2019Sales(Aggregated)'!A:A,'August Summary'!G50)</f>
        <v>4</v>
      </c>
      <c r="J50" s="2">
        <f>COUNTIFS('Aug_2019Sales(Aggregated)'!A:A,'August Summary'!G50)</f>
        <v>3</v>
      </c>
      <c r="L50" s="15"/>
    </row>
    <row r="51" spans="7:12" ht="14.25" x14ac:dyDescent="0.45">
      <c r="G51" s="2" t="s">
        <v>193</v>
      </c>
      <c r="H51" s="3">
        <f>SUMIFS('Aug_2019Sales(Aggregated)'!F:F,'Aug_2019Sales(Aggregated)'!A:A,'August Summary'!G51)</f>
        <v>364</v>
      </c>
      <c r="I51" s="2">
        <f>SUMIFS('Aug_2019Sales(Aggregated)'!E:E,'Aug_2019Sales(Aggregated)'!A:A,'August Summary'!G51)</f>
        <v>7</v>
      </c>
      <c r="J51" s="2">
        <f>COUNTIFS('Aug_2019Sales(Aggregated)'!A:A,'August Summary'!G51)</f>
        <v>7</v>
      </c>
      <c r="L51" s="15"/>
    </row>
    <row r="52" spans="7:12" ht="14.25" x14ac:dyDescent="0.45">
      <c r="G52" s="2" t="s">
        <v>213</v>
      </c>
      <c r="H52" s="3">
        <f>SUMIFS('Aug_2019Sales(Aggregated)'!F:F,'Aug_2019Sales(Aggregated)'!A:A,'August Summary'!G52)</f>
        <v>4143</v>
      </c>
      <c r="I52" s="2">
        <f>SUMIFS('Aug_2019Sales(Aggregated)'!E:E,'Aug_2019Sales(Aggregated)'!A:A,'August Summary'!G52)</f>
        <v>200</v>
      </c>
      <c r="J52" s="2">
        <f>COUNTIFS('Aug_2019Sales(Aggregated)'!A:A,'August Summary'!G52)</f>
        <v>30</v>
      </c>
      <c r="L52" s="15"/>
    </row>
    <row r="53" spans="7:12" ht="14.25" x14ac:dyDescent="0.45">
      <c r="G53" s="2" t="s">
        <v>176</v>
      </c>
      <c r="H53" s="3">
        <f>SUMIFS('Aug_2019Sales(Aggregated)'!F:F,'Aug_2019Sales(Aggregated)'!A:A,'August Summary'!G53)</f>
        <v>225</v>
      </c>
      <c r="I53" s="2">
        <f>SUMIFS('Aug_2019Sales(Aggregated)'!E:E,'Aug_2019Sales(Aggregated)'!A:A,'August Summary'!G53)</f>
        <v>45</v>
      </c>
      <c r="J53" s="2">
        <f>COUNTIFS('Aug_2019Sales(Aggregated)'!A:A,'August Summary'!G53)</f>
        <v>22</v>
      </c>
      <c r="L53" s="15"/>
    </row>
    <row r="54" spans="7:12" ht="14.25" x14ac:dyDescent="0.45">
      <c r="G54" s="2" t="s">
        <v>15</v>
      </c>
      <c r="H54" s="3">
        <f>SUMIFS('Aug_2019Sales(Aggregated)'!F:F,'Aug_2019Sales(Aggregated)'!A:A,'August Summary'!G54)</f>
        <v>1472</v>
      </c>
      <c r="I54" s="2">
        <f>SUMIFS('Aug_2019Sales(Aggregated)'!E:E,'Aug_2019Sales(Aggregated)'!A:A,'August Summary'!G54)</f>
        <v>46</v>
      </c>
      <c r="J54" s="2">
        <f>COUNTIFS('Aug_2019Sales(Aggregated)'!A:A,'August Summary'!G54)</f>
        <v>22</v>
      </c>
      <c r="L54" s="15"/>
    </row>
    <row r="55" spans="7:12" ht="14.25" x14ac:dyDescent="0.45">
      <c r="G55" s="2" t="s">
        <v>297</v>
      </c>
      <c r="H55" s="3">
        <f>SUMIFS('Aug_2019Sales(Aggregated)'!F:F,'Aug_2019Sales(Aggregated)'!A:A,'August Summary'!G55)</f>
        <v>29.97</v>
      </c>
      <c r="I55" s="2">
        <f>SUMIFS('Aug_2019Sales(Aggregated)'!E:E,'Aug_2019Sales(Aggregated)'!A:A,'August Summary'!G55)</f>
        <v>3</v>
      </c>
      <c r="J55" s="2">
        <f>COUNTIFS('Aug_2019Sales(Aggregated)'!A:A,'August Summary'!G55)</f>
        <v>1</v>
      </c>
      <c r="L55" s="15"/>
    </row>
    <row r="56" spans="7:12" ht="14.25" x14ac:dyDescent="0.45">
      <c r="G56" s="2" t="s">
        <v>135</v>
      </c>
      <c r="H56" s="3">
        <f>SUMIFS('Aug_2019Sales(Aggregated)'!F:F,'Aug_2019Sales(Aggregated)'!A:A,'August Summary'!G56)</f>
        <v>407.42000000000007</v>
      </c>
      <c r="I56" s="2">
        <f>SUMIFS('Aug_2019Sales(Aggregated)'!E:E,'Aug_2019Sales(Aggregated)'!A:A,'August Summary'!G56)</f>
        <v>62</v>
      </c>
      <c r="J56" s="2">
        <f>COUNTIFS('Aug_2019Sales(Aggregated)'!A:A,'August Summary'!G56)</f>
        <v>22</v>
      </c>
      <c r="L56" s="15"/>
    </row>
    <row r="57" spans="7:12" ht="14.25" x14ac:dyDescent="0.45">
      <c r="G57" s="2" t="s">
        <v>298</v>
      </c>
      <c r="H57" s="3">
        <f>SUMIFS('Aug_2019Sales(Aggregated)'!F:F,'Aug_2019Sales(Aggregated)'!A:A,'August Summary'!G57)</f>
        <v>284.81</v>
      </c>
      <c r="I57" s="2">
        <f>SUMIFS('Aug_2019Sales(Aggregated)'!E:E,'Aug_2019Sales(Aggregated)'!A:A,'August Summary'!G57)</f>
        <v>19</v>
      </c>
      <c r="J57" s="2">
        <f>COUNTIFS('Aug_2019Sales(Aggregated)'!A:A,'August Summary'!G57)</f>
        <v>4</v>
      </c>
      <c r="L57" s="15"/>
    </row>
    <row r="58" spans="7:12" ht="14.25" x14ac:dyDescent="0.45">
      <c r="G58" s="2" t="s">
        <v>98</v>
      </c>
      <c r="H58" s="3">
        <f>SUMIFS('Aug_2019Sales(Aggregated)'!F:F,'Aug_2019Sales(Aggregated)'!A:A,'August Summary'!G58)</f>
        <v>7040.6399999999985</v>
      </c>
      <c r="I58" s="2">
        <f>SUMIFS('Aug_2019Sales(Aggregated)'!E:E,'Aug_2019Sales(Aggregated)'!A:A,'August Summary'!G58)</f>
        <v>352</v>
      </c>
      <c r="J58" s="2">
        <f>COUNTIFS('Aug_2019Sales(Aggregated)'!A:A,'August Summary'!G58)</f>
        <v>29</v>
      </c>
      <c r="L58" s="15"/>
    </row>
    <row r="59" spans="7:12" ht="14.25" x14ac:dyDescent="0.45">
      <c r="G59" s="2" t="s">
        <v>214</v>
      </c>
      <c r="H59" s="3">
        <f>SUMIFS('Aug_2019Sales(Aggregated)'!F:F,'Aug_2019Sales(Aggregated)'!A:A,'August Summary'!G59)</f>
        <v>190</v>
      </c>
      <c r="I59" s="2">
        <f>SUMIFS('Aug_2019Sales(Aggregated)'!E:E,'Aug_2019Sales(Aggregated)'!A:A,'August Summary'!G59)</f>
        <v>5</v>
      </c>
      <c r="J59" s="2">
        <f>COUNTIFS('Aug_2019Sales(Aggregated)'!A:A,'August Summary'!G59)</f>
        <v>2</v>
      </c>
      <c r="L59" s="15"/>
    </row>
    <row r="60" spans="7:12" ht="14.25" x14ac:dyDescent="0.45">
      <c r="G60" s="2" t="s">
        <v>16</v>
      </c>
      <c r="H60" s="3">
        <f>SUMIFS('Aug_2019Sales(Aggregated)'!F:F,'Aug_2019Sales(Aggregated)'!A:A,'August Summary'!G60)</f>
        <v>4033.3199999999997</v>
      </c>
      <c r="I60" s="2">
        <f>SUMIFS('Aug_2019Sales(Aggregated)'!E:E,'Aug_2019Sales(Aggregated)'!A:A,'August Summary'!G60)</f>
        <v>302</v>
      </c>
      <c r="J60" s="2">
        <f>COUNTIFS('Aug_2019Sales(Aggregated)'!A:A,'August Summary'!G60)</f>
        <v>26</v>
      </c>
      <c r="L60" s="15"/>
    </row>
    <row r="61" spans="7:12" ht="14.25" x14ac:dyDescent="0.45">
      <c r="G61" s="2" t="s">
        <v>17</v>
      </c>
      <c r="H61" s="3">
        <f>SUMIFS('Aug_2019Sales(Aggregated)'!F:F,'Aug_2019Sales(Aggregated)'!A:A,'August Summary'!G61)</f>
        <v>3787.2400000000002</v>
      </c>
      <c r="I61" s="2">
        <f>SUMIFS('Aug_2019Sales(Aggregated)'!E:E,'Aug_2019Sales(Aggregated)'!A:A,'August Summary'!G61)</f>
        <v>303</v>
      </c>
      <c r="J61" s="2">
        <f>COUNTIFS('Aug_2019Sales(Aggregated)'!A:A,'August Summary'!G61)</f>
        <v>25</v>
      </c>
      <c r="L61" s="15"/>
    </row>
    <row r="62" spans="7:12" ht="14.25" x14ac:dyDescent="0.45">
      <c r="G62" s="2" t="s">
        <v>239</v>
      </c>
      <c r="H62" s="3">
        <f>SUMIFS('Aug_2019Sales(Aggregated)'!F:F,'Aug_2019Sales(Aggregated)'!A:A,'August Summary'!G62)</f>
        <v>4985.8700000000008</v>
      </c>
      <c r="I62" s="2">
        <f>SUMIFS('Aug_2019Sales(Aggregated)'!E:E,'Aug_2019Sales(Aggregated)'!A:A,'August Summary'!G62)</f>
        <v>332</v>
      </c>
      <c r="J62" s="2">
        <f>COUNTIFS('Aug_2019Sales(Aggregated)'!A:A,'August Summary'!G62)</f>
        <v>28</v>
      </c>
      <c r="L62" s="15"/>
    </row>
    <row r="63" spans="7:12" ht="14.25" x14ac:dyDescent="0.45">
      <c r="G63" s="2" t="s">
        <v>18</v>
      </c>
      <c r="H63" s="3">
        <f>SUMIFS('Aug_2019Sales(Aggregated)'!F:F,'Aug_2019Sales(Aggregated)'!A:A,'August Summary'!G63)</f>
        <v>2312</v>
      </c>
      <c r="I63" s="2">
        <f>SUMIFS('Aug_2019Sales(Aggregated)'!E:E,'Aug_2019Sales(Aggregated)'!A:A,'August Summary'!G63)</f>
        <v>97</v>
      </c>
      <c r="J63" s="2">
        <f>COUNTIFS('Aug_2019Sales(Aggregated)'!A:A,'August Summary'!G63)</f>
        <v>30</v>
      </c>
      <c r="L63" s="15"/>
    </row>
    <row r="64" spans="7:12" ht="14.25" x14ac:dyDescent="0.45">
      <c r="G64" s="2" t="s">
        <v>19</v>
      </c>
      <c r="H64" s="3">
        <f>SUMIFS('Aug_2019Sales(Aggregated)'!F:F,'Aug_2019Sales(Aggregated)'!A:A,'August Summary'!G64)</f>
        <v>3450</v>
      </c>
      <c r="I64" s="2">
        <f>SUMIFS('Aug_2019Sales(Aggregated)'!E:E,'Aug_2019Sales(Aggregated)'!A:A,'August Summary'!G64)</f>
        <v>52</v>
      </c>
      <c r="J64" s="2">
        <f>COUNTIFS('Aug_2019Sales(Aggregated)'!A:A,'August Summary'!G64)</f>
        <v>23</v>
      </c>
      <c r="L64" s="15"/>
    </row>
    <row r="65" spans="7:12" ht="14.25" x14ac:dyDescent="0.45">
      <c r="G65" s="2" t="s">
        <v>20</v>
      </c>
      <c r="H65" s="3">
        <f>SUMIFS('Aug_2019Sales(Aggregated)'!F:F,'Aug_2019Sales(Aggregated)'!A:A,'August Summary'!G65)</f>
        <v>1265</v>
      </c>
      <c r="I65" s="2">
        <f>SUMIFS('Aug_2019Sales(Aggregated)'!E:E,'Aug_2019Sales(Aggregated)'!A:A,'August Summary'!G65)</f>
        <v>62</v>
      </c>
      <c r="J65" s="2">
        <f>COUNTIFS('Aug_2019Sales(Aggregated)'!A:A,'August Summary'!G65)</f>
        <v>22</v>
      </c>
      <c r="L65" s="15"/>
    </row>
    <row r="66" spans="7:12" ht="14.25" x14ac:dyDescent="0.45">
      <c r="G66" s="2" t="s">
        <v>21</v>
      </c>
      <c r="H66" s="3">
        <f>SUMIFS('Aug_2019Sales(Aggregated)'!F:F,'Aug_2019Sales(Aggregated)'!A:A,'August Summary'!G66)</f>
        <v>3359.4</v>
      </c>
      <c r="I66" s="2">
        <f>SUMIFS('Aug_2019Sales(Aggregated)'!E:E,'Aug_2019Sales(Aggregated)'!A:A,'August Summary'!G66)</f>
        <v>157</v>
      </c>
      <c r="J66" s="2">
        <f>COUNTIFS('Aug_2019Sales(Aggregated)'!A:A,'August Summary'!G66)</f>
        <v>30</v>
      </c>
      <c r="L66" s="15"/>
    </row>
    <row r="67" spans="7:12" ht="14.25" x14ac:dyDescent="0.45">
      <c r="G67" s="2" t="s">
        <v>215</v>
      </c>
      <c r="H67" s="3">
        <f>SUMIFS('Aug_2019Sales(Aggregated)'!F:F,'Aug_2019Sales(Aggregated)'!A:A,'August Summary'!G67)</f>
        <v>6152.880000000001</v>
      </c>
      <c r="I67" s="2">
        <f>SUMIFS('Aug_2019Sales(Aggregated)'!E:E,'Aug_2019Sales(Aggregated)'!A:A,'August Summary'!G67)</f>
        <v>607</v>
      </c>
      <c r="J67" s="2">
        <f>COUNTIFS('Aug_2019Sales(Aggregated)'!A:A,'August Summary'!G67)</f>
        <v>29</v>
      </c>
      <c r="L67" s="15"/>
    </row>
    <row r="68" spans="7:12" ht="14.25" x14ac:dyDescent="0.45">
      <c r="G68" s="2" t="s">
        <v>22</v>
      </c>
      <c r="H68" s="3">
        <f>SUMIFS('Aug_2019Sales(Aggregated)'!F:F,'Aug_2019Sales(Aggregated)'!A:A,'August Summary'!G68)</f>
        <v>2056.94</v>
      </c>
      <c r="I68" s="2">
        <f>SUMIFS('Aug_2019Sales(Aggregated)'!E:E,'Aug_2019Sales(Aggregated)'!A:A,'August Summary'!G68)</f>
        <v>125</v>
      </c>
      <c r="J68" s="2">
        <f>COUNTIFS('Aug_2019Sales(Aggregated)'!A:A,'August Summary'!G68)</f>
        <v>20</v>
      </c>
      <c r="L68" s="15"/>
    </row>
    <row r="69" spans="7:12" ht="14.25" x14ac:dyDescent="0.45">
      <c r="G69" s="2" t="s">
        <v>316</v>
      </c>
      <c r="H69" s="3">
        <f>SUMIFS('Aug_2019Sales(Aggregated)'!F:F,'Aug_2019Sales(Aggregated)'!A:A,'August Summary'!G69)</f>
        <v>714.7</v>
      </c>
      <c r="I69" s="2">
        <f>SUMIFS('Aug_2019Sales(Aggregated)'!E:E,'Aug_2019Sales(Aggregated)'!A:A,'August Summary'!G69)</f>
        <v>31</v>
      </c>
      <c r="J69" s="2">
        <f>COUNTIFS('Aug_2019Sales(Aggregated)'!A:A,'August Summary'!G69)</f>
        <v>10</v>
      </c>
      <c r="L69" s="15"/>
    </row>
    <row r="70" spans="7:12" ht="14.25" x14ac:dyDescent="0.45">
      <c r="G70" s="2" t="s">
        <v>162</v>
      </c>
      <c r="H70" s="3">
        <f>SUMIFS('Aug_2019Sales(Aggregated)'!F:F,'Aug_2019Sales(Aggregated)'!A:A,'August Summary'!G70)</f>
        <v>3909.1200000000003</v>
      </c>
      <c r="I70" s="2">
        <f>SUMIFS('Aug_2019Sales(Aggregated)'!E:E,'Aug_2019Sales(Aggregated)'!A:A,'August Summary'!G70)</f>
        <v>477</v>
      </c>
      <c r="J70" s="2">
        <f>COUNTIFS('Aug_2019Sales(Aggregated)'!A:A,'August Summary'!G70)</f>
        <v>31</v>
      </c>
      <c r="L70" s="15"/>
    </row>
    <row r="71" spans="7:12" ht="14.25" x14ac:dyDescent="0.45">
      <c r="G71" s="2" t="s">
        <v>216</v>
      </c>
      <c r="H71" s="3">
        <f>SUMIFS('Aug_2019Sales(Aggregated)'!F:F,'Aug_2019Sales(Aggregated)'!A:A,'August Summary'!G71)</f>
        <v>2902.8500000000008</v>
      </c>
      <c r="I71" s="2">
        <f>SUMIFS('Aug_2019Sales(Aggregated)'!E:E,'Aug_2019Sales(Aggregated)'!A:A,'August Summary'!G71)</f>
        <v>311</v>
      </c>
      <c r="J71" s="2">
        <f>COUNTIFS('Aug_2019Sales(Aggregated)'!A:A,'August Summary'!G71)</f>
        <v>30</v>
      </c>
      <c r="L71" s="15"/>
    </row>
    <row r="72" spans="7:12" ht="14.25" x14ac:dyDescent="0.45">
      <c r="G72" s="2" t="s">
        <v>217</v>
      </c>
      <c r="H72" s="3">
        <f>SUMIFS('Aug_2019Sales(Aggregated)'!F:F,'Aug_2019Sales(Aggregated)'!A:A,'August Summary'!G72)</f>
        <v>3057.150000000001</v>
      </c>
      <c r="I72" s="2">
        <f>SUMIFS('Aug_2019Sales(Aggregated)'!E:E,'Aug_2019Sales(Aggregated)'!A:A,'August Summary'!G72)</f>
        <v>356</v>
      </c>
      <c r="J72" s="2">
        <f>COUNTIFS('Aug_2019Sales(Aggregated)'!A:A,'August Summary'!G72)</f>
        <v>29</v>
      </c>
      <c r="L72" s="15"/>
    </row>
    <row r="73" spans="7:12" ht="14.25" x14ac:dyDescent="0.45">
      <c r="G73" s="2" t="s">
        <v>23</v>
      </c>
      <c r="H73" s="3">
        <f>SUMIFS('Aug_2019Sales(Aggregated)'!F:F,'Aug_2019Sales(Aggregated)'!A:A,'August Summary'!G73)</f>
        <v>1390.9</v>
      </c>
      <c r="I73" s="2">
        <f>SUMIFS('Aug_2019Sales(Aggregated)'!E:E,'Aug_2019Sales(Aggregated)'!A:A,'August Summary'!G73)</f>
        <v>102</v>
      </c>
      <c r="J73" s="2">
        <f>COUNTIFS('Aug_2019Sales(Aggregated)'!A:A,'August Summary'!G73)</f>
        <v>30</v>
      </c>
      <c r="L73" s="15"/>
    </row>
    <row r="74" spans="7:12" ht="14.25" x14ac:dyDescent="0.45">
      <c r="G74" s="2" t="s">
        <v>218</v>
      </c>
      <c r="H74" s="3">
        <f>SUMIFS('Aug_2019Sales(Aggregated)'!F:F,'Aug_2019Sales(Aggregated)'!A:A,'August Summary'!G74)</f>
        <v>1273.3800000000001</v>
      </c>
      <c r="I74" s="2">
        <f>SUMIFS('Aug_2019Sales(Aggregated)'!E:E,'Aug_2019Sales(Aggregated)'!A:A,'August Summary'!G74)</f>
        <v>65</v>
      </c>
      <c r="J74" s="2">
        <f>COUNTIFS('Aug_2019Sales(Aggregated)'!A:A,'August Summary'!G74)</f>
        <v>11</v>
      </c>
      <c r="L74" s="15"/>
    </row>
    <row r="75" spans="7:12" ht="14.25" x14ac:dyDescent="0.45">
      <c r="G75" s="2" t="s">
        <v>136</v>
      </c>
      <c r="H75" s="3">
        <f>SUMIFS('Aug_2019Sales(Aggregated)'!F:F,'Aug_2019Sales(Aggregated)'!A:A,'August Summary'!G75)</f>
        <v>6504.06</v>
      </c>
      <c r="I75" s="2">
        <f>SUMIFS('Aug_2019Sales(Aggregated)'!E:E,'Aug_2019Sales(Aggregated)'!A:A,'August Summary'!G75)</f>
        <v>952</v>
      </c>
      <c r="J75" s="2">
        <f>COUNTIFS('Aug_2019Sales(Aggregated)'!A:A,'August Summary'!G75)</f>
        <v>30</v>
      </c>
      <c r="L75" s="15"/>
    </row>
    <row r="76" spans="7:12" ht="14.25" x14ac:dyDescent="0.45">
      <c r="G76" s="2" t="s">
        <v>24</v>
      </c>
      <c r="H76" s="3">
        <f>SUMIFS('Aug_2019Sales(Aggregated)'!F:F,'Aug_2019Sales(Aggregated)'!A:A,'August Summary'!G76)</f>
        <v>5130.0000000000009</v>
      </c>
      <c r="I76" s="2">
        <f>SUMIFS('Aug_2019Sales(Aggregated)'!E:E,'Aug_2019Sales(Aggregated)'!A:A,'August Summary'!G76)</f>
        <v>510</v>
      </c>
      <c r="J76" s="2">
        <f>COUNTIFS('Aug_2019Sales(Aggregated)'!A:A,'August Summary'!G76)</f>
        <v>27</v>
      </c>
      <c r="L76" s="15"/>
    </row>
    <row r="77" spans="7:12" ht="14.25" x14ac:dyDescent="0.45">
      <c r="G77" s="2" t="s">
        <v>99</v>
      </c>
      <c r="H77" s="3">
        <f>SUMIFS('Aug_2019Sales(Aggregated)'!F:F,'Aug_2019Sales(Aggregated)'!A:A,'August Summary'!G77)</f>
        <v>770</v>
      </c>
      <c r="I77" s="2">
        <f>SUMIFS('Aug_2019Sales(Aggregated)'!E:E,'Aug_2019Sales(Aggregated)'!A:A,'August Summary'!G77)</f>
        <v>36</v>
      </c>
      <c r="J77" s="2">
        <f>COUNTIFS('Aug_2019Sales(Aggregated)'!A:A,'August Summary'!G77)</f>
        <v>20</v>
      </c>
      <c r="L77" s="15"/>
    </row>
    <row r="78" spans="7:12" ht="14.25" x14ac:dyDescent="0.45">
      <c r="G78" s="2" t="s">
        <v>26</v>
      </c>
      <c r="H78" s="3">
        <f>SUMIFS('Aug_2019Sales(Aggregated)'!F:F,'Aug_2019Sales(Aggregated)'!A:A,'August Summary'!G78)</f>
        <v>1551</v>
      </c>
      <c r="I78" s="2">
        <f>SUMIFS('Aug_2019Sales(Aggregated)'!E:E,'Aug_2019Sales(Aggregated)'!A:A,'August Summary'!G78)</f>
        <v>27</v>
      </c>
      <c r="J78" s="2">
        <f>COUNTIFS('Aug_2019Sales(Aggregated)'!A:A,'August Summary'!G78)</f>
        <v>15</v>
      </c>
      <c r="L78" s="15"/>
    </row>
    <row r="79" spans="7:12" ht="14.25" x14ac:dyDescent="0.45">
      <c r="G79" s="2" t="s">
        <v>219</v>
      </c>
      <c r="H79" s="3">
        <f>SUMIFS('Aug_2019Sales(Aggregated)'!F:F,'Aug_2019Sales(Aggregated)'!A:A,'August Summary'!G79)</f>
        <v>2109</v>
      </c>
      <c r="I79" s="2">
        <f>SUMIFS('Aug_2019Sales(Aggregated)'!E:E,'Aug_2019Sales(Aggregated)'!A:A,'August Summary'!G79)</f>
        <v>112</v>
      </c>
      <c r="J79" s="2">
        <f>COUNTIFS('Aug_2019Sales(Aggregated)'!A:A,'August Summary'!G79)</f>
        <v>29</v>
      </c>
      <c r="L79" s="15"/>
    </row>
    <row r="80" spans="7:12" ht="14.25" x14ac:dyDescent="0.45">
      <c r="G80" s="2" t="s">
        <v>100</v>
      </c>
      <c r="H80" s="3">
        <f>SUMIFS('Aug_2019Sales(Aggregated)'!F:F,'Aug_2019Sales(Aggregated)'!A:A,'August Summary'!G80)</f>
        <v>510</v>
      </c>
      <c r="I80" s="2">
        <f>SUMIFS('Aug_2019Sales(Aggregated)'!E:E,'Aug_2019Sales(Aggregated)'!A:A,'August Summary'!G80)</f>
        <v>30</v>
      </c>
      <c r="J80" s="2">
        <f>COUNTIFS('Aug_2019Sales(Aggregated)'!A:A,'August Summary'!G80)</f>
        <v>20</v>
      </c>
      <c r="L80" s="15"/>
    </row>
    <row r="81" spans="7:12" ht="14.25" x14ac:dyDescent="0.45">
      <c r="G81" s="2" t="s">
        <v>27</v>
      </c>
      <c r="H81" s="3">
        <f>SUMIFS('Aug_2019Sales(Aggregated)'!F:F,'Aug_2019Sales(Aggregated)'!A:A,'August Summary'!G81)</f>
        <v>4225.9399999999996</v>
      </c>
      <c r="I81" s="2">
        <f>SUMIFS('Aug_2019Sales(Aggregated)'!E:E,'Aug_2019Sales(Aggregated)'!A:A,'August Summary'!G81)</f>
        <v>421</v>
      </c>
      <c r="J81" s="2">
        <f>COUNTIFS('Aug_2019Sales(Aggregated)'!A:A,'August Summary'!G81)</f>
        <v>30</v>
      </c>
      <c r="L81" s="15"/>
    </row>
    <row r="82" spans="7:12" ht="14.25" x14ac:dyDescent="0.45">
      <c r="G82" s="2" t="s">
        <v>240</v>
      </c>
      <c r="H82" s="3">
        <f>SUMIFS('Aug_2019Sales(Aggregated)'!F:F,'Aug_2019Sales(Aggregated)'!A:A,'August Summary'!G82)</f>
        <v>1985.2500000000007</v>
      </c>
      <c r="I82" s="2">
        <f>SUMIFS('Aug_2019Sales(Aggregated)'!E:E,'Aug_2019Sales(Aggregated)'!A:A,'August Summary'!G82)</f>
        <v>179</v>
      </c>
      <c r="J82" s="2">
        <f>COUNTIFS('Aug_2019Sales(Aggregated)'!A:A,'August Summary'!G82)</f>
        <v>26</v>
      </c>
      <c r="L82" s="15"/>
    </row>
    <row r="83" spans="7:12" ht="14.25" x14ac:dyDescent="0.45">
      <c r="G83" s="2" t="s">
        <v>163</v>
      </c>
      <c r="H83" s="3">
        <f>SUMIFS('Aug_2019Sales(Aggregated)'!F:F,'Aug_2019Sales(Aggregated)'!A:A,'August Summary'!G83)</f>
        <v>3281.81</v>
      </c>
      <c r="I83" s="2">
        <f>SUMIFS('Aug_2019Sales(Aggregated)'!E:E,'Aug_2019Sales(Aggregated)'!A:A,'August Summary'!G83)</f>
        <v>328</v>
      </c>
      <c r="J83" s="2">
        <f>COUNTIFS('Aug_2019Sales(Aggregated)'!A:A,'August Summary'!G83)</f>
        <v>26</v>
      </c>
      <c r="L83" s="15"/>
    </row>
    <row r="84" spans="7:12" ht="14.25" x14ac:dyDescent="0.45">
      <c r="G84" s="2" t="s">
        <v>241</v>
      </c>
      <c r="H84" s="3">
        <f>SUMIFS('Aug_2019Sales(Aggregated)'!F:F,'Aug_2019Sales(Aggregated)'!A:A,'August Summary'!G84)</f>
        <v>70</v>
      </c>
      <c r="I84" s="2">
        <f>SUMIFS('Aug_2019Sales(Aggregated)'!E:E,'Aug_2019Sales(Aggregated)'!A:A,'August Summary'!G84)</f>
        <v>2</v>
      </c>
      <c r="J84" s="2">
        <f>COUNTIFS('Aug_2019Sales(Aggregated)'!A:A,'August Summary'!G84)</f>
        <v>2</v>
      </c>
      <c r="L84" s="15"/>
    </row>
    <row r="85" spans="7:12" ht="14.25" x14ac:dyDescent="0.45">
      <c r="G85" s="2" t="s">
        <v>273</v>
      </c>
      <c r="H85" s="3">
        <f>SUMIFS('Aug_2019Sales(Aggregated)'!F:F,'Aug_2019Sales(Aggregated)'!A:A,'August Summary'!G85)</f>
        <v>7085.0499999999993</v>
      </c>
      <c r="I85" s="2">
        <f>SUMIFS('Aug_2019Sales(Aggregated)'!E:E,'Aug_2019Sales(Aggregated)'!A:A,'August Summary'!G85)</f>
        <v>100</v>
      </c>
      <c r="J85" s="2">
        <f>COUNTIFS('Aug_2019Sales(Aggregated)'!A:A,'August Summary'!G85)</f>
        <v>21</v>
      </c>
      <c r="L85" s="15"/>
    </row>
    <row r="86" spans="7:12" ht="14.25" x14ac:dyDescent="0.45">
      <c r="G86" s="2" t="s">
        <v>325</v>
      </c>
      <c r="H86" s="3">
        <f>SUMIFS('Aug_2019Sales(Aggregated)'!F:F,'Aug_2019Sales(Aggregated)'!A:A,'August Summary'!G86)</f>
        <v>28</v>
      </c>
      <c r="I86" s="2">
        <f>SUMIFS('Aug_2019Sales(Aggregated)'!E:E,'Aug_2019Sales(Aggregated)'!A:A,'August Summary'!G86)</f>
        <v>2</v>
      </c>
      <c r="J86" s="2">
        <f>COUNTIFS('Aug_2019Sales(Aggregated)'!A:A,'August Summary'!G86)</f>
        <v>2</v>
      </c>
      <c r="L86" s="15"/>
    </row>
    <row r="87" spans="7:12" ht="14.25" x14ac:dyDescent="0.45">
      <c r="G87" s="2" t="s">
        <v>203</v>
      </c>
      <c r="H87" s="3">
        <f>SUMIFS('Aug_2019Sales(Aggregated)'!F:F,'Aug_2019Sales(Aggregated)'!A:A,'August Summary'!G87)</f>
        <v>38</v>
      </c>
      <c r="I87" s="2">
        <f>SUMIFS('Aug_2019Sales(Aggregated)'!E:E,'Aug_2019Sales(Aggregated)'!A:A,'August Summary'!G87)</f>
        <v>2</v>
      </c>
      <c r="J87" s="2">
        <f>COUNTIFS('Aug_2019Sales(Aggregated)'!A:A,'August Summary'!G87)</f>
        <v>2</v>
      </c>
      <c r="L87" s="15"/>
    </row>
    <row r="88" spans="7:12" ht="14.25" x14ac:dyDescent="0.45">
      <c r="G88" s="2" t="s">
        <v>177</v>
      </c>
      <c r="H88" s="3">
        <f>SUMIFS('Aug_2019Sales(Aggregated)'!F:F,'Aug_2019Sales(Aggregated)'!A:A,'August Summary'!G88)</f>
        <v>20</v>
      </c>
      <c r="I88" s="2">
        <f>SUMIFS('Aug_2019Sales(Aggregated)'!E:E,'Aug_2019Sales(Aggregated)'!A:A,'August Summary'!G88)</f>
        <v>2</v>
      </c>
      <c r="J88" s="2">
        <f>COUNTIFS('Aug_2019Sales(Aggregated)'!A:A,'August Summary'!G88)</f>
        <v>2</v>
      </c>
      <c r="L88" s="15"/>
    </row>
    <row r="89" spans="7:12" ht="14.25" x14ac:dyDescent="0.45">
      <c r="G89" s="2" t="s">
        <v>138</v>
      </c>
      <c r="H89" s="3">
        <f>SUMIFS('Aug_2019Sales(Aggregated)'!F:F,'Aug_2019Sales(Aggregated)'!A:A,'August Summary'!G89)</f>
        <v>116</v>
      </c>
      <c r="I89" s="2">
        <f>SUMIFS('Aug_2019Sales(Aggregated)'!E:E,'Aug_2019Sales(Aggregated)'!A:A,'August Summary'!G89)</f>
        <v>5</v>
      </c>
      <c r="J89" s="2">
        <f>COUNTIFS('Aug_2019Sales(Aggregated)'!A:A,'August Summary'!G89)</f>
        <v>3</v>
      </c>
      <c r="L89" s="15"/>
    </row>
    <row r="90" spans="7:12" ht="14.25" x14ac:dyDescent="0.45">
      <c r="G90" s="2" t="s">
        <v>28</v>
      </c>
      <c r="H90" s="3">
        <f>SUMIFS('Aug_2019Sales(Aggregated)'!F:F,'Aug_2019Sales(Aggregated)'!A:A,'August Summary'!G90)</f>
        <v>450</v>
      </c>
      <c r="I90" s="2">
        <f>SUMIFS('Aug_2019Sales(Aggregated)'!E:E,'Aug_2019Sales(Aggregated)'!A:A,'August Summary'!G90)</f>
        <v>2</v>
      </c>
      <c r="J90" s="2">
        <f>COUNTIFS('Aug_2019Sales(Aggregated)'!A:A,'August Summary'!G90)</f>
        <v>1</v>
      </c>
      <c r="L90" s="15"/>
    </row>
    <row r="91" spans="7:12" ht="14.25" x14ac:dyDescent="0.45">
      <c r="G91" s="2" t="s">
        <v>29</v>
      </c>
      <c r="H91" s="3">
        <f>SUMIFS('Aug_2019Sales(Aggregated)'!F:F,'Aug_2019Sales(Aggregated)'!A:A,'August Summary'!G91)</f>
        <v>9154.909999999998</v>
      </c>
      <c r="I91" s="2">
        <f>SUMIFS('Aug_2019Sales(Aggregated)'!E:E,'Aug_2019Sales(Aggregated)'!A:A,'August Summary'!G91)</f>
        <v>120</v>
      </c>
      <c r="J91" s="2">
        <f>COUNTIFS('Aug_2019Sales(Aggregated)'!A:A,'August Summary'!G91)</f>
        <v>27</v>
      </c>
      <c r="L91" s="15"/>
    </row>
    <row r="92" spans="7:12" ht="14.25" x14ac:dyDescent="0.45">
      <c r="G92" s="2" t="s">
        <v>101</v>
      </c>
      <c r="H92" s="3">
        <f>SUMIFS('Aug_2019Sales(Aggregated)'!F:F,'Aug_2019Sales(Aggregated)'!A:A,'August Summary'!G92)</f>
        <v>522</v>
      </c>
      <c r="I92" s="2">
        <f>SUMIFS('Aug_2019Sales(Aggregated)'!E:E,'Aug_2019Sales(Aggregated)'!A:A,'August Summary'!G92)</f>
        <v>18</v>
      </c>
      <c r="J92" s="2">
        <f>COUNTIFS('Aug_2019Sales(Aggregated)'!A:A,'August Summary'!G92)</f>
        <v>15</v>
      </c>
      <c r="L92" s="15"/>
    </row>
    <row r="93" spans="7:12" ht="14.25" x14ac:dyDescent="0.45">
      <c r="G93" s="2" t="s">
        <v>194</v>
      </c>
      <c r="H93" s="3">
        <f>SUMIFS('Aug_2019Sales(Aggregated)'!F:F,'Aug_2019Sales(Aggregated)'!A:A,'August Summary'!G93)</f>
        <v>1445</v>
      </c>
      <c r="I93" s="2">
        <f>SUMIFS('Aug_2019Sales(Aggregated)'!E:E,'Aug_2019Sales(Aggregated)'!A:A,'August Summary'!G93)</f>
        <v>17</v>
      </c>
      <c r="J93" s="2">
        <f>COUNTIFS('Aug_2019Sales(Aggregated)'!A:A,'August Summary'!G93)</f>
        <v>10</v>
      </c>
      <c r="L93" s="15"/>
    </row>
    <row r="94" spans="7:12" ht="14.25" x14ac:dyDescent="0.45">
      <c r="G94" s="2" t="s">
        <v>102</v>
      </c>
      <c r="H94" s="3">
        <f>SUMIFS('Aug_2019Sales(Aggregated)'!F:F,'Aug_2019Sales(Aggregated)'!A:A,'August Summary'!G94)</f>
        <v>42379.090000000004</v>
      </c>
      <c r="I94" s="2">
        <f>SUMIFS('Aug_2019Sales(Aggregated)'!E:E,'Aug_2019Sales(Aggregated)'!A:A,'August Summary'!G94)</f>
        <v>106</v>
      </c>
      <c r="J94" s="2">
        <f>COUNTIFS('Aug_2019Sales(Aggregated)'!A:A,'August Summary'!G94)</f>
        <v>25</v>
      </c>
      <c r="L94" s="15"/>
    </row>
    <row r="95" spans="7:12" ht="14.25" x14ac:dyDescent="0.45">
      <c r="G95" s="2" t="s">
        <v>281</v>
      </c>
      <c r="H95" s="3">
        <f>SUMIFS('Aug_2019Sales(Aggregated)'!F:F,'Aug_2019Sales(Aggregated)'!A:A,'August Summary'!G95)</f>
        <v>10425</v>
      </c>
      <c r="I95" s="2">
        <f>SUMIFS('Aug_2019Sales(Aggregated)'!E:E,'Aug_2019Sales(Aggregated)'!A:A,'August Summary'!G95)</f>
        <v>15</v>
      </c>
      <c r="J95" s="2">
        <f>COUNTIFS('Aug_2019Sales(Aggregated)'!A:A,'August Summary'!G95)</f>
        <v>9</v>
      </c>
      <c r="L95" s="15"/>
    </row>
    <row r="96" spans="7:12" ht="14.25" x14ac:dyDescent="0.45">
      <c r="G96" s="2" t="s">
        <v>32</v>
      </c>
      <c r="H96" s="3">
        <f>SUMIFS('Aug_2019Sales(Aggregated)'!F:F,'Aug_2019Sales(Aggregated)'!A:A,'August Summary'!G96)</f>
        <v>721</v>
      </c>
      <c r="I96" s="2">
        <f>SUMIFS('Aug_2019Sales(Aggregated)'!E:E,'Aug_2019Sales(Aggregated)'!A:A,'August Summary'!G96)</f>
        <v>25</v>
      </c>
      <c r="J96" s="2">
        <f>COUNTIFS('Aug_2019Sales(Aggregated)'!A:A,'August Summary'!G96)</f>
        <v>12</v>
      </c>
      <c r="L96" s="15"/>
    </row>
    <row r="97" spans="7:12" ht="14.25" x14ac:dyDescent="0.45">
      <c r="G97" s="2" t="s">
        <v>282</v>
      </c>
      <c r="H97" s="3">
        <f>SUMIFS('Aug_2019Sales(Aggregated)'!F:F,'Aug_2019Sales(Aggregated)'!A:A,'August Summary'!G97)</f>
        <v>1287</v>
      </c>
      <c r="I97" s="2">
        <f>SUMIFS('Aug_2019Sales(Aggregated)'!E:E,'Aug_2019Sales(Aggregated)'!A:A,'August Summary'!G97)</f>
        <v>13</v>
      </c>
      <c r="J97" s="2">
        <f>COUNTIFS('Aug_2019Sales(Aggregated)'!A:A,'August Summary'!G97)</f>
        <v>10</v>
      </c>
      <c r="L97" s="15"/>
    </row>
    <row r="98" spans="7:12" ht="14.25" x14ac:dyDescent="0.45">
      <c r="G98" s="2" t="s">
        <v>103</v>
      </c>
      <c r="H98" s="3">
        <f>SUMIFS('Aug_2019Sales(Aggregated)'!F:F,'Aug_2019Sales(Aggregated)'!A:A,'August Summary'!G98)</f>
        <v>6762.6299999999992</v>
      </c>
      <c r="I98" s="2">
        <f>SUMIFS('Aug_2019Sales(Aggregated)'!E:E,'Aug_2019Sales(Aggregated)'!A:A,'August Summary'!G98)</f>
        <v>122</v>
      </c>
      <c r="J98" s="2">
        <f>COUNTIFS('Aug_2019Sales(Aggregated)'!A:A,'August Summary'!G98)</f>
        <v>30</v>
      </c>
      <c r="L98" s="15"/>
    </row>
    <row r="99" spans="7:12" ht="14.25" x14ac:dyDescent="0.45">
      <c r="G99" s="2" t="s">
        <v>139</v>
      </c>
      <c r="H99" s="3">
        <f>SUMIFS('Aug_2019Sales(Aggregated)'!F:F,'Aug_2019Sales(Aggregated)'!A:A,'August Summary'!G99)</f>
        <v>9298.44</v>
      </c>
      <c r="I99" s="2">
        <f>SUMIFS('Aug_2019Sales(Aggregated)'!E:E,'Aug_2019Sales(Aggregated)'!A:A,'August Summary'!G99)</f>
        <v>178</v>
      </c>
      <c r="J99" s="2">
        <f>COUNTIFS('Aug_2019Sales(Aggregated)'!A:A,'August Summary'!G99)</f>
        <v>25</v>
      </c>
      <c r="L99" s="15"/>
    </row>
    <row r="100" spans="7:12" ht="14.25" x14ac:dyDescent="0.45">
      <c r="G100" s="2" t="s">
        <v>33</v>
      </c>
      <c r="H100" s="3">
        <f>SUMIFS('Aug_2019Sales(Aggregated)'!F:F,'Aug_2019Sales(Aggregated)'!A:A,'August Summary'!G100)</f>
        <v>6976</v>
      </c>
      <c r="I100" s="2">
        <f>SUMIFS('Aug_2019Sales(Aggregated)'!E:E,'Aug_2019Sales(Aggregated)'!A:A,'August Summary'!G100)</f>
        <v>64</v>
      </c>
      <c r="J100" s="2">
        <f>COUNTIFS('Aug_2019Sales(Aggregated)'!A:A,'August Summary'!G100)</f>
        <v>23</v>
      </c>
      <c r="L100" s="15"/>
    </row>
    <row r="101" spans="7:12" ht="14.25" x14ac:dyDescent="0.45">
      <c r="G101" s="2" t="s">
        <v>299</v>
      </c>
      <c r="H101" s="3">
        <f>SUMIFS('Aug_2019Sales(Aggregated)'!F:F,'Aug_2019Sales(Aggregated)'!A:A,'August Summary'!G101)</f>
        <v>441.66</v>
      </c>
      <c r="I101" s="2">
        <f>SUMIFS('Aug_2019Sales(Aggregated)'!E:E,'Aug_2019Sales(Aggregated)'!A:A,'August Summary'!G101)</f>
        <v>34</v>
      </c>
      <c r="J101" s="2">
        <f>COUNTIFS('Aug_2019Sales(Aggregated)'!A:A,'August Summary'!G101)</f>
        <v>3</v>
      </c>
      <c r="L101" s="15"/>
    </row>
    <row r="102" spans="7:12" ht="14.25" x14ac:dyDescent="0.45">
      <c r="G102" s="2" t="s">
        <v>149</v>
      </c>
      <c r="H102" s="3">
        <f>SUMIFS('Aug_2019Sales(Aggregated)'!F:F,'Aug_2019Sales(Aggregated)'!A:A,'August Summary'!G102)</f>
        <v>1611</v>
      </c>
      <c r="I102" s="2">
        <f>SUMIFS('Aug_2019Sales(Aggregated)'!E:E,'Aug_2019Sales(Aggregated)'!A:A,'August Summary'!G102)</f>
        <v>57</v>
      </c>
      <c r="J102" s="2">
        <f>COUNTIFS('Aug_2019Sales(Aggregated)'!A:A,'August Summary'!G102)</f>
        <v>20</v>
      </c>
      <c r="L102" s="15"/>
    </row>
    <row r="103" spans="7:12" ht="14.25" x14ac:dyDescent="0.45">
      <c r="G103" s="2" t="s">
        <v>34</v>
      </c>
      <c r="H103" s="3">
        <f>SUMIFS('Aug_2019Sales(Aggregated)'!F:F,'Aug_2019Sales(Aggregated)'!A:A,'August Summary'!G103)</f>
        <v>2574</v>
      </c>
      <c r="I103" s="2">
        <f>SUMIFS('Aug_2019Sales(Aggregated)'!E:E,'Aug_2019Sales(Aggregated)'!A:A,'August Summary'!G103)</f>
        <v>66</v>
      </c>
      <c r="J103" s="2">
        <f>COUNTIFS('Aug_2019Sales(Aggregated)'!A:A,'August Summary'!G103)</f>
        <v>24</v>
      </c>
      <c r="L103" s="15"/>
    </row>
    <row r="104" spans="7:12" ht="14.25" x14ac:dyDescent="0.45">
      <c r="G104" s="2" t="s">
        <v>35</v>
      </c>
      <c r="H104" s="3">
        <f>SUMIFS('Aug_2019Sales(Aggregated)'!F:F,'Aug_2019Sales(Aggregated)'!A:A,'August Summary'!G104)</f>
        <v>3914.3099999999995</v>
      </c>
      <c r="I104" s="2">
        <f>SUMIFS('Aug_2019Sales(Aggregated)'!E:E,'Aug_2019Sales(Aggregated)'!A:A,'August Summary'!G104)</f>
        <v>101</v>
      </c>
      <c r="J104" s="2">
        <f>COUNTIFS('Aug_2019Sales(Aggregated)'!A:A,'August Summary'!G104)</f>
        <v>25</v>
      </c>
      <c r="L104" s="15"/>
    </row>
    <row r="105" spans="7:12" ht="14.25" x14ac:dyDescent="0.45">
      <c r="G105" s="2" t="s">
        <v>150</v>
      </c>
      <c r="H105" s="3">
        <f>SUMIFS('Aug_2019Sales(Aggregated)'!F:F,'Aug_2019Sales(Aggregated)'!A:A,'August Summary'!G105)</f>
        <v>885.9000000000002</v>
      </c>
      <c r="I105" s="2">
        <f>SUMIFS('Aug_2019Sales(Aggregated)'!E:E,'Aug_2019Sales(Aggregated)'!A:A,'August Summary'!G105)</f>
        <v>214</v>
      </c>
      <c r="J105" s="2">
        <f>COUNTIFS('Aug_2019Sales(Aggregated)'!A:A,'August Summary'!G105)</f>
        <v>26</v>
      </c>
      <c r="L105" s="15"/>
    </row>
    <row r="106" spans="7:12" ht="14.25" x14ac:dyDescent="0.45">
      <c r="G106" s="2" t="s">
        <v>204</v>
      </c>
      <c r="H106" s="3">
        <f>SUMIFS('Aug_2019Sales(Aggregated)'!F:F,'Aug_2019Sales(Aggregated)'!A:A,'August Summary'!G106)</f>
        <v>546</v>
      </c>
      <c r="I106" s="2">
        <f>SUMIFS('Aug_2019Sales(Aggregated)'!E:E,'Aug_2019Sales(Aggregated)'!A:A,'August Summary'!G106)</f>
        <v>21</v>
      </c>
      <c r="J106" s="2">
        <f>COUNTIFS('Aug_2019Sales(Aggregated)'!A:A,'August Summary'!G106)</f>
        <v>14</v>
      </c>
      <c r="L106" s="15"/>
    </row>
    <row r="107" spans="7:12" ht="14.25" x14ac:dyDescent="0.45">
      <c r="G107" s="2" t="s">
        <v>151</v>
      </c>
      <c r="H107" s="3">
        <f>SUMIFS('Aug_2019Sales(Aggregated)'!F:F,'Aug_2019Sales(Aggregated)'!A:A,'August Summary'!G107)</f>
        <v>1980</v>
      </c>
      <c r="I107" s="2">
        <f>SUMIFS('Aug_2019Sales(Aggregated)'!E:E,'Aug_2019Sales(Aggregated)'!A:A,'August Summary'!G107)</f>
        <v>33</v>
      </c>
      <c r="J107" s="2">
        <f>COUNTIFS('Aug_2019Sales(Aggregated)'!A:A,'August Summary'!G107)</f>
        <v>19</v>
      </c>
      <c r="L107" s="15"/>
    </row>
    <row r="108" spans="7:12" ht="14.25" x14ac:dyDescent="0.45">
      <c r="G108" s="2" t="s">
        <v>317</v>
      </c>
      <c r="H108" s="3">
        <f>SUMIFS('Aug_2019Sales(Aggregated)'!F:F,'Aug_2019Sales(Aggregated)'!A:A,'August Summary'!G108)</f>
        <v>391.51</v>
      </c>
      <c r="I108" s="2">
        <f>SUMIFS('Aug_2019Sales(Aggregated)'!E:E,'Aug_2019Sales(Aggregated)'!A:A,'August Summary'!G108)</f>
        <v>49</v>
      </c>
      <c r="J108" s="2">
        <f>COUNTIFS('Aug_2019Sales(Aggregated)'!A:A,'August Summary'!G108)</f>
        <v>7</v>
      </c>
      <c r="L108" s="15"/>
    </row>
    <row r="109" spans="7:12" ht="14.25" x14ac:dyDescent="0.45">
      <c r="G109" s="2" t="s">
        <v>39</v>
      </c>
      <c r="H109" s="3">
        <f>SUMIFS('Aug_2019Sales(Aggregated)'!F:F,'Aug_2019Sales(Aggregated)'!A:A,'August Summary'!G109)</f>
        <v>648</v>
      </c>
      <c r="I109" s="2">
        <f>SUMIFS('Aug_2019Sales(Aggregated)'!E:E,'Aug_2019Sales(Aggregated)'!A:A,'August Summary'!G109)</f>
        <v>55</v>
      </c>
      <c r="J109" s="2">
        <f>COUNTIFS('Aug_2019Sales(Aggregated)'!A:A,'August Summary'!G109)</f>
        <v>16</v>
      </c>
      <c r="L109" s="15"/>
    </row>
    <row r="110" spans="7:12" ht="14.25" x14ac:dyDescent="0.45">
      <c r="G110" s="2" t="s">
        <v>40</v>
      </c>
      <c r="H110" s="3">
        <f>SUMIFS('Aug_2019Sales(Aggregated)'!F:F,'Aug_2019Sales(Aggregated)'!A:A,'August Summary'!G110)</f>
        <v>507</v>
      </c>
      <c r="I110" s="2">
        <f>SUMIFS('Aug_2019Sales(Aggregated)'!E:E,'Aug_2019Sales(Aggregated)'!A:A,'August Summary'!G110)</f>
        <v>29</v>
      </c>
      <c r="J110" s="2">
        <f>COUNTIFS('Aug_2019Sales(Aggregated)'!A:A,'August Summary'!G110)</f>
        <v>14</v>
      </c>
      <c r="L110" s="15"/>
    </row>
    <row r="111" spans="7:12" ht="14.25" x14ac:dyDescent="0.45">
      <c r="G111" s="2" t="s">
        <v>188</v>
      </c>
      <c r="H111" s="3">
        <f>SUMIFS('Aug_2019Sales(Aggregated)'!F:F,'Aug_2019Sales(Aggregated)'!A:A,'August Summary'!G111)</f>
        <v>480</v>
      </c>
      <c r="I111" s="2">
        <f>SUMIFS('Aug_2019Sales(Aggregated)'!E:E,'Aug_2019Sales(Aggregated)'!A:A,'August Summary'!G111)</f>
        <v>8</v>
      </c>
      <c r="J111" s="2">
        <f>COUNTIFS('Aug_2019Sales(Aggregated)'!A:A,'August Summary'!G111)</f>
        <v>5</v>
      </c>
      <c r="L111" s="15"/>
    </row>
    <row r="112" spans="7:12" ht="14.25" x14ac:dyDescent="0.45">
      <c r="G112" s="2" t="s">
        <v>189</v>
      </c>
      <c r="H112" s="3">
        <f>SUMIFS('Aug_2019Sales(Aggregated)'!F:F,'Aug_2019Sales(Aggregated)'!A:A,'August Summary'!G112)</f>
        <v>54</v>
      </c>
      <c r="I112" s="2">
        <f>SUMIFS('Aug_2019Sales(Aggregated)'!E:E,'Aug_2019Sales(Aggregated)'!A:A,'August Summary'!G112)</f>
        <v>6</v>
      </c>
      <c r="J112" s="2">
        <f>COUNTIFS('Aug_2019Sales(Aggregated)'!A:A,'August Summary'!G112)</f>
        <v>4</v>
      </c>
      <c r="L112" s="15"/>
    </row>
    <row r="113" spans="7:12" ht="14.25" x14ac:dyDescent="0.45">
      <c r="G113" s="2" t="s">
        <v>41</v>
      </c>
      <c r="H113" s="3">
        <f>SUMIFS('Aug_2019Sales(Aggregated)'!F:F,'Aug_2019Sales(Aggregated)'!A:A,'August Summary'!G113)</f>
        <v>985.6</v>
      </c>
      <c r="I113" s="2">
        <f>SUMIFS('Aug_2019Sales(Aggregated)'!E:E,'Aug_2019Sales(Aggregated)'!A:A,'August Summary'!G113)</f>
        <v>56</v>
      </c>
      <c r="J113" s="2">
        <f>COUNTIFS('Aug_2019Sales(Aggregated)'!A:A,'August Summary'!G113)</f>
        <v>21</v>
      </c>
      <c r="L113" s="15"/>
    </row>
    <row r="114" spans="7:12" ht="14.25" x14ac:dyDescent="0.45">
      <c r="G114" s="2" t="s">
        <v>42</v>
      </c>
      <c r="H114" s="3">
        <f>SUMIFS('Aug_2019Sales(Aggregated)'!F:F,'Aug_2019Sales(Aggregated)'!A:A,'August Summary'!G114)</f>
        <v>406</v>
      </c>
      <c r="I114" s="2">
        <f>SUMIFS('Aug_2019Sales(Aggregated)'!E:E,'Aug_2019Sales(Aggregated)'!A:A,'August Summary'!G114)</f>
        <v>14</v>
      </c>
      <c r="J114" s="2">
        <f>COUNTIFS('Aug_2019Sales(Aggregated)'!A:A,'August Summary'!G114)</f>
        <v>7</v>
      </c>
      <c r="L114" s="15"/>
    </row>
    <row r="115" spans="7:12" ht="14.25" x14ac:dyDescent="0.45">
      <c r="G115" s="2" t="s">
        <v>220</v>
      </c>
      <c r="H115" s="3">
        <f>SUMIFS('Aug_2019Sales(Aggregated)'!F:F,'Aug_2019Sales(Aggregated)'!A:A,'August Summary'!G115)</f>
        <v>2655.99</v>
      </c>
      <c r="I115" s="2">
        <f>SUMIFS('Aug_2019Sales(Aggregated)'!E:E,'Aug_2019Sales(Aggregated)'!A:A,'August Summary'!G115)</f>
        <v>202</v>
      </c>
      <c r="J115" s="2">
        <f>COUNTIFS('Aug_2019Sales(Aggregated)'!A:A,'August Summary'!G115)</f>
        <v>24</v>
      </c>
      <c r="L115" s="15"/>
    </row>
    <row r="116" spans="7:12" ht="14.25" x14ac:dyDescent="0.45">
      <c r="G116" s="2" t="s">
        <v>300</v>
      </c>
      <c r="H116" s="3">
        <f>SUMIFS('Aug_2019Sales(Aggregated)'!F:F,'Aug_2019Sales(Aggregated)'!A:A,'August Summary'!G116)</f>
        <v>619.38000000000011</v>
      </c>
      <c r="I116" s="2">
        <f>SUMIFS('Aug_2019Sales(Aggregated)'!E:E,'Aug_2019Sales(Aggregated)'!A:A,'August Summary'!G116)</f>
        <v>62</v>
      </c>
      <c r="J116" s="2">
        <f>COUNTIFS('Aug_2019Sales(Aggregated)'!A:A,'August Summary'!G116)</f>
        <v>18</v>
      </c>
      <c r="L116" s="15"/>
    </row>
    <row r="117" spans="7:12" ht="14.25" x14ac:dyDescent="0.45">
      <c r="G117" s="2" t="s">
        <v>140</v>
      </c>
      <c r="H117" s="3">
        <f>SUMIFS('Aug_2019Sales(Aggregated)'!F:F,'Aug_2019Sales(Aggregated)'!A:A,'August Summary'!G117)</f>
        <v>910</v>
      </c>
      <c r="I117" s="2">
        <f>SUMIFS('Aug_2019Sales(Aggregated)'!E:E,'Aug_2019Sales(Aggregated)'!A:A,'August Summary'!G117)</f>
        <v>28</v>
      </c>
      <c r="J117" s="2">
        <f>COUNTIFS('Aug_2019Sales(Aggregated)'!A:A,'August Summary'!G117)</f>
        <v>9</v>
      </c>
      <c r="L117" s="15"/>
    </row>
    <row r="118" spans="7:12" ht="14.25" x14ac:dyDescent="0.45">
      <c r="G118" s="2" t="s">
        <v>43</v>
      </c>
      <c r="H118" s="3">
        <f>SUMIFS('Aug_2019Sales(Aggregated)'!F:F,'Aug_2019Sales(Aggregated)'!A:A,'August Summary'!G118)</f>
        <v>4678.6399999999994</v>
      </c>
      <c r="I118" s="2">
        <f>SUMIFS('Aug_2019Sales(Aggregated)'!E:E,'Aug_2019Sales(Aggregated)'!A:A,'August Summary'!G118)</f>
        <v>149</v>
      </c>
      <c r="J118" s="2">
        <f>COUNTIFS('Aug_2019Sales(Aggregated)'!A:A,'August Summary'!G118)</f>
        <v>18</v>
      </c>
      <c r="L118" s="15"/>
    </row>
    <row r="119" spans="7:12" ht="14.25" x14ac:dyDescent="0.45">
      <c r="G119" s="2" t="s">
        <v>301</v>
      </c>
      <c r="H119" s="3">
        <f>SUMIFS('Aug_2019Sales(Aggregated)'!F:F,'Aug_2019Sales(Aggregated)'!A:A,'August Summary'!G119)</f>
        <v>142.87</v>
      </c>
      <c r="I119" s="2">
        <f>SUMIFS('Aug_2019Sales(Aggregated)'!E:E,'Aug_2019Sales(Aggregated)'!A:A,'August Summary'!G119)</f>
        <v>13</v>
      </c>
      <c r="J119" s="2">
        <f>COUNTIFS('Aug_2019Sales(Aggregated)'!A:A,'August Summary'!G119)</f>
        <v>4</v>
      </c>
      <c r="L119" s="15"/>
    </row>
    <row r="120" spans="7:12" ht="14.25" x14ac:dyDescent="0.45">
      <c r="G120" s="2" t="s">
        <v>104</v>
      </c>
      <c r="H120" s="3">
        <f>SUMIFS('Aug_2019Sales(Aggregated)'!F:F,'Aug_2019Sales(Aggregated)'!A:A,'August Summary'!G120)</f>
        <v>396</v>
      </c>
      <c r="I120" s="2">
        <f>SUMIFS('Aug_2019Sales(Aggregated)'!E:E,'Aug_2019Sales(Aggregated)'!A:A,'August Summary'!G120)</f>
        <v>22</v>
      </c>
      <c r="J120" s="2">
        <f>COUNTIFS('Aug_2019Sales(Aggregated)'!A:A,'August Summary'!G120)</f>
        <v>15</v>
      </c>
      <c r="L120" s="15"/>
    </row>
    <row r="121" spans="7:12" ht="14.25" x14ac:dyDescent="0.45">
      <c r="G121" s="2" t="s">
        <v>259</v>
      </c>
      <c r="H121" s="3">
        <f>SUMIFS('Aug_2019Sales(Aggregated)'!F:F,'Aug_2019Sales(Aggregated)'!A:A,'August Summary'!G121)</f>
        <v>5205.07</v>
      </c>
      <c r="I121" s="2">
        <f>SUMIFS('Aug_2019Sales(Aggregated)'!E:E,'Aug_2019Sales(Aggregated)'!A:A,'August Summary'!G121)</f>
        <v>356</v>
      </c>
      <c r="J121" s="2">
        <f>COUNTIFS('Aug_2019Sales(Aggregated)'!A:A,'August Summary'!G121)</f>
        <v>23</v>
      </c>
      <c r="L121" s="15"/>
    </row>
    <row r="122" spans="7:12" ht="14.25" x14ac:dyDescent="0.45">
      <c r="G122" s="2" t="s">
        <v>242</v>
      </c>
      <c r="H122" s="3">
        <f>SUMIFS('Aug_2019Sales(Aggregated)'!F:F,'Aug_2019Sales(Aggregated)'!A:A,'August Summary'!G122)</f>
        <v>4842.0500000000011</v>
      </c>
      <c r="I122" s="2">
        <f>SUMIFS('Aug_2019Sales(Aggregated)'!E:E,'Aug_2019Sales(Aggregated)'!A:A,'August Summary'!G122)</f>
        <v>68</v>
      </c>
      <c r="J122" s="2">
        <f>COUNTIFS('Aug_2019Sales(Aggregated)'!A:A,'August Summary'!G122)</f>
        <v>21</v>
      </c>
      <c r="L122" s="15"/>
    </row>
    <row r="123" spans="7:12" ht="14.25" x14ac:dyDescent="0.45">
      <c r="G123" s="2" t="s">
        <v>221</v>
      </c>
      <c r="H123" s="3">
        <f>SUMIFS('Aug_2019Sales(Aggregated)'!F:F,'Aug_2019Sales(Aggregated)'!A:A,'August Summary'!G123)</f>
        <v>13805.420000000002</v>
      </c>
      <c r="I123" s="2">
        <f>SUMIFS('Aug_2019Sales(Aggregated)'!E:E,'Aug_2019Sales(Aggregated)'!A:A,'August Summary'!G123)</f>
        <v>270</v>
      </c>
      <c r="J123" s="2">
        <f>COUNTIFS('Aug_2019Sales(Aggregated)'!A:A,'August Summary'!G123)</f>
        <v>27</v>
      </c>
      <c r="L123" s="15"/>
    </row>
    <row r="124" spans="7:12" ht="14.25" x14ac:dyDescent="0.45">
      <c r="G124" s="2" t="s">
        <v>44</v>
      </c>
      <c r="H124" s="3">
        <f>SUMIFS('Aug_2019Sales(Aggregated)'!F:F,'Aug_2019Sales(Aggregated)'!A:A,'August Summary'!G124)</f>
        <v>693</v>
      </c>
      <c r="I124" s="2">
        <f>SUMIFS('Aug_2019Sales(Aggregated)'!E:E,'Aug_2019Sales(Aggregated)'!A:A,'August Summary'!G124)</f>
        <v>7</v>
      </c>
      <c r="J124" s="2">
        <f>COUNTIFS('Aug_2019Sales(Aggregated)'!A:A,'August Summary'!G124)</f>
        <v>4</v>
      </c>
      <c r="L124" s="15"/>
    </row>
    <row r="125" spans="7:12" ht="14.25" x14ac:dyDescent="0.45">
      <c r="G125" s="2" t="s">
        <v>152</v>
      </c>
      <c r="H125" s="3">
        <f>SUMIFS('Aug_2019Sales(Aggregated)'!F:F,'Aug_2019Sales(Aggregated)'!A:A,'August Summary'!G125)</f>
        <v>17612</v>
      </c>
      <c r="I125" s="2">
        <f>SUMIFS('Aug_2019Sales(Aggregated)'!E:E,'Aug_2019Sales(Aggregated)'!A:A,'August Summary'!G125)</f>
        <v>149</v>
      </c>
      <c r="J125" s="2">
        <f>COUNTIFS('Aug_2019Sales(Aggregated)'!A:A,'August Summary'!G125)</f>
        <v>16</v>
      </c>
      <c r="L125" s="15"/>
    </row>
    <row r="126" spans="7:12" ht="14.25" x14ac:dyDescent="0.45">
      <c r="G126" s="2" t="s">
        <v>184</v>
      </c>
      <c r="H126" s="3">
        <f>SUMIFS('Aug_2019Sales(Aggregated)'!F:F,'Aug_2019Sales(Aggregated)'!A:A,'August Summary'!G126)</f>
        <v>23964.959999999999</v>
      </c>
      <c r="I126" s="2">
        <f>SUMIFS('Aug_2019Sales(Aggregated)'!E:E,'Aug_2019Sales(Aggregated)'!A:A,'August Summary'!G126)</f>
        <v>727</v>
      </c>
      <c r="J126" s="2">
        <f>COUNTIFS('Aug_2019Sales(Aggregated)'!A:A,'August Summary'!G126)</f>
        <v>31</v>
      </c>
      <c r="L126" s="15"/>
    </row>
    <row r="127" spans="7:12" ht="14.25" x14ac:dyDescent="0.45">
      <c r="G127" s="2" t="s">
        <v>106</v>
      </c>
      <c r="H127" s="3">
        <f>SUMIFS('Aug_2019Sales(Aggregated)'!F:F,'Aug_2019Sales(Aggregated)'!A:A,'August Summary'!G127)</f>
        <v>1881</v>
      </c>
      <c r="I127" s="2">
        <f>SUMIFS('Aug_2019Sales(Aggregated)'!E:E,'Aug_2019Sales(Aggregated)'!A:A,'August Summary'!G127)</f>
        <v>20</v>
      </c>
      <c r="J127" s="2">
        <f>COUNTIFS('Aug_2019Sales(Aggregated)'!A:A,'August Summary'!G127)</f>
        <v>15</v>
      </c>
      <c r="L127" s="15"/>
    </row>
    <row r="128" spans="7:12" ht="14.25" x14ac:dyDescent="0.45">
      <c r="G128" s="2" t="s">
        <v>283</v>
      </c>
      <c r="H128" s="3">
        <f>SUMIFS('Aug_2019Sales(Aggregated)'!F:F,'Aug_2019Sales(Aggregated)'!A:A,'August Summary'!G128)</f>
        <v>1634.69</v>
      </c>
      <c r="I128" s="2">
        <f>SUMIFS('Aug_2019Sales(Aggregated)'!E:E,'Aug_2019Sales(Aggregated)'!A:A,'August Summary'!G128)</f>
        <v>33</v>
      </c>
      <c r="J128" s="2">
        <f>COUNTIFS('Aug_2019Sales(Aggregated)'!A:A,'August Summary'!G128)</f>
        <v>8</v>
      </c>
      <c r="L128" s="15"/>
    </row>
    <row r="129" spans="7:12" ht="14.25" x14ac:dyDescent="0.45">
      <c r="G129" s="2" t="s">
        <v>274</v>
      </c>
      <c r="H129" s="3">
        <f>SUMIFS('Aug_2019Sales(Aggregated)'!F:F,'Aug_2019Sales(Aggregated)'!A:A,'August Summary'!G129)</f>
        <v>3688.81</v>
      </c>
      <c r="I129" s="2">
        <f>SUMIFS('Aug_2019Sales(Aggregated)'!E:E,'Aug_2019Sales(Aggregated)'!A:A,'August Summary'!G129)</f>
        <v>121</v>
      </c>
      <c r="J129" s="2">
        <f>COUNTIFS('Aug_2019Sales(Aggregated)'!A:A,'August Summary'!G129)</f>
        <v>6</v>
      </c>
      <c r="L129" s="15"/>
    </row>
    <row r="130" spans="7:12" ht="14.25" x14ac:dyDescent="0.45">
      <c r="G130" s="2" t="s">
        <v>275</v>
      </c>
      <c r="H130" s="3">
        <f>SUMIFS('Aug_2019Sales(Aggregated)'!F:F,'Aug_2019Sales(Aggregated)'!A:A,'August Summary'!G130)</f>
        <v>4110.32</v>
      </c>
      <c r="I130" s="2">
        <f>SUMIFS('Aug_2019Sales(Aggregated)'!E:E,'Aug_2019Sales(Aggregated)'!A:A,'August Summary'!G130)</f>
        <v>69</v>
      </c>
      <c r="J130" s="2">
        <f>COUNTIFS('Aug_2019Sales(Aggregated)'!A:A,'August Summary'!G130)</f>
        <v>6</v>
      </c>
      <c r="L130" s="15"/>
    </row>
    <row r="131" spans="7:12" ht="14.25" x14ac:dyDescent="0.45">
      <c r="G131" s="2" t="s">
        <v>205</v>
      </c>
      <c r="H131" s="3">
        <f>SUMIFS('Aug_2019Sales(Aggregated)'!F:F,'Aug_2019Sales(Aggregated)'!A:A,'August Summary'!G131)</f>
        <v>250</v>
      </c>
      <c r="I131" s="2">
        <f>SUMIFS('Aug_2019Sales(Aggregated)'!E:E,'Aug_2019Sales(Aggregated)'!A:A,'August Summary'!G131)</f>
        <v>5</v>
      </c>
      <c r="J131" s="2">
        <f>COUNTIFS('Aug_2019Sales(Aggregated)'!A:A,'August Summary'!G131)</f>
        <v>4</v>
      </c>
      <c r="L131" s="15"/>
    </row>
    <row r="132" spans="7:12" ht="14.25" x14ac:dyDescent="0.45">
      <c r="G132" s="2" t="s">
        <v>260</v>
      </c>
      <c r="H132" s="3">
        <f>SUMIFS('Aug_2019Sales(Aggregated)'!F:F,'Aug_2019Sales(Aggregated)'!A:A,'August Summary'!G132)</f>
        <v>250</v>
      </c>
      <c r="I132" s="2">
        <f>SUMIFS('Aug_2019Sales(Aggregated)'!E:E,'Aug_2019Sales(Aggregated)'!A:A,'August Summary'!G132)</f>
        <v>5</v>
      </c>
      <c r="J132" s="2">
        <f>COUNTIFS('Aug_2019Sales(Aggregated)'!A:A,'August Summary'!G132)</f>
        <v>5</v>
      </c>
      <c r="L132" s="15"/>
    </row>
    <row r="133" spans="7:12" ht="14.25" x14ac:dyDescent="0.45">
      <c r="G133" s="2" t="s">
        <v>46</v>
      </c>
      <c r="H133" s="3">
        <f>SUMIFS('Aug_2019Sales(Aggregated)'!F:F,'Aug_2019Sales(Aggregated)'!A:A,'August Summary'!G133)</f>
        <v>5125</v>
      </c>
      <c r="I133" s="2">
        <f>SUMIFS('Aug_2019Sales(Aggregated)'!E:E,'Aug_2019Sales(Aggregated)'!A:A,'August Summary'!G133)</f>
        <v>41</v>
      </c>
      <c r="J133" s="2">
        <f>COUNTIFS('Aug_2019Sales(Aggregated)'!A:A,'August Summary'!G133)</f>
        <v>6</v>
      </c>
      <c r="L133" s="15"/>
    </row>
    <row r="134" spans="7:12" ht="14.25" x14ac:dyDescent="0.45">
      <c r="G134" s="2" t="s">
        <v>287</v>
      </c>
      <c r="H134" s="3">
        <f>SUMIFS('Aug_2019Sales(Aggregated)'!F:F,'Aug_2019Sales(Aggregated)'!A:A,'August Summary'!G134)</f>
        <v>55648.639999999992</v>
      </c>
      <c r="I134" s="2">
        <f>SUMIFS('Aug_2019Sales(Aggregated)'!E:E,'Aug_2019Sales(Aggregated)'!A:A,'August Summary'!G134)</f>
        <v>653</v>
      </c>
      <c r="J134" s="2">
        <f>COUNTIFS('Aug_2019Sales(Aggregated)'!A:A,'August Summary'!G134)</f>
        <v>26</v>
      </c>
      <c r="L134" s="15"/>
    </row>
    <row r="135" spans="7:12" ht="14.25" x14ac:dyDescent="0.45">
      <c r="G135" s="2" t="s">
        <v>222</v>
      </c>
      <c r="H135" s="3">
        <f>SUMIFS('Aug_2019Sales(Aggregated)'!F:F,'Aug_2019Sales(Aggregated)'!A:A,'August Summary'!G135)</f>
        <v>3706.8100000000004</v>
      </c>
      <c r="I135" s="2">
        <f>SUMIFS('Aug_2019Sales(Aggregated)'!E:E,'Aug_2019Sales(Aggregated)'!A:A,'August Summary'!G135)</f>
        <v>121</v>
      </c>
      <c r="J135" s="2">
        <f>COUNTIFS('Aug_2019Sales(Aggregated)'!A:A,'August Summary'!G135)</f>
        <v>11</v>
      </c>
      <c r="L135" s="15"/>
    </row>
    <row r="136" spans="7:12" ht="14.25" x14ac:dyDescent="0.45">
      <c r="G136" s="2" t="s">
        <v>243</v>
      </c>
      <c r="H136" s="3">
        <f>SUMIFS('Aug_2019Sales(Aggregated)'!F:F,'Aug_2019Sales(Aggregated)'!A:A,'August Summary'!G136)</f>
        <v>478.38</v>
      </c>
      <c r="I136" s="2">
        <f>SUMIFS('Aug_2019Sales(Aggregated)'!E:E,'Aug_2019Sales(Aggregated)'!A:A,'August Summary'!G136)</f>
        <v>65</v>
      </c>
      <c r="J136" s="2">
        <f>COUNTIFS('Aug_2019Sales(Aggregated)'!A:A,'August Summary'!G136)</f>
        <v>8</v>
      </c>
      <c r="L136" s="15"/>
    </row>
    <row r="137" spans="7:12" ht="14.25" x14ac:dyDescent="0.45">
      <c r="G137" s="2" t="s">
        <v>244</v>
      </c>
      <c r="H137" s="3">
        <f>SUMIFS('Aug_2019Sales(Aggregated)'!F:F,'Aug_2019Sales(Aggregated)'!A:A,'August Summary'!G137)</f>
        <v>3122.72</v>
      </c>
      <c r="I137" s="2">
        <f>SUMIFS('Aug_2019Sales(Aggregated)'!E:E,'Aug_2019Sales(Aggregated)'!A:A,'August Summary'!G137)</f>
        <v>132</v>
      </c>
      <c r="J137" s="2">
        <f>COUNTIFS('Aug_2019Sales(Aggregated)'!A:A,'August Summary'!G137)</f>
        <v>23</v>
      </c>
      <c r="L137" s="15"/>
    </row>
    <row r="138" spans="7:12" ht="14.25" x14ac:dyDescent="0.45">
      <c r="G138" s="2" t="s">
        <v>302</v>
      </c>
      <c r="H138" s="3">
        <f>SUMIFS('Aug_2019Sales(Aggregated)'!F:F,'Aug_2019Sales(Aggregated)'!A:A,'August Summary'!G138)</f>
        <v>1761.3000000000006</v>
      </c>
      <c r="I138" s="2">
        <f>SUMIFS('Aug_2019Sales(Aggregated)'!E:E,'Aug_2019Sales(Aggregated)'!A:A,'August Summary'!G138)</f>
        <v>88</v>
      </c>
      <c r="J138" s="2">
        <f>COUNTIFS('Aug_2019Sales(Aggregated)'!A:A,'August Summary'!G138)</f>
        <v>24</v>
      </c>
      <c r="L138" s="15"/>
    </row>
    <row r="139" spans="7:12" ht="14.25" x14ac:dyDescent="0.45">
      <c r="G139" s="2" t="s">
        <v>288</v>
      </c>
      <c r="H139" s="3">
        <f>SUMIFS('Aug_2019Sales(Aggregated)'!F:F,'Aug_2019Sales(Aggregated)'!A:A,'August Summary'!G139)</f>
        <v>7941.2699999999986</v>
      </c>
      <c r="I139" s="2">
        <f>SUMIFS('Aug_2019Sales(Aggregated)'!E:E,'Aug_2019Sales(Aggregated)'!A:A,'August Summary'!G139)</f>
        <v>176</v>
      </c>
      <c r="J139" s="2">
        <f>COUNTIFS('Aug_2019Sales(Aggregated)'!A:A,'August Summary'!G139)</f>
        <v>24</v>
      </c>
      <c r="L139" s="15"/>
    </row>
    <row r="140" spans="7:12" ht="14.25" x14ac:dyDescent="0.45">
      <c r="G140" s="2" t="s">
        <v>245</v>
      </c>
      <c r="H140" s="3">
        <f>SUMIFS('Aug_2019Sales(Aggregated)'!F:F,'Aug_2019Sales(Aggregated)'!A:A,'August Summary'!G140)</f>
        <v>2157.4900000000002</v>
      </c>
      <c r="I140" s="2">
        <f>SUMIFS('Aug_2019Sales(Aggregated)'!E:E,'Aug_2019Sales(Aggregated)'!A:A,'August Summary'!G140)</f>
        <v>53</v>
      </c>
      <c r="J140" s="2">
        <f>COUNTIFS('Aug_2019Sales(Aggregated)'!A:A,'August Summary'!G140)</f>
        <v>16</v>
      </c>
      <c r="L140" s="15"/>
    </row>
    <row r="141" spans="7:12" ht="14.25" x14ac:dyDescent="0.45">
      <c r="G141" s="2" t="s">
        <v>223</v>
      </c>
      <c r="H141" s="3">
        <f>SUMIFS('Aug_2019Sales(Aggregated)'!F:F,'Aug_2019Sales(Aggregated)'!A:A,'August Summary'!G141)</f>
        <v>3179.7799999999993</v>
      </c>
      <c r="I141" s="2">
        <f>SUMIFS('Aug_2019Sales(Aggregated)'!E:E,'Aug_2019Sales(Aggregated)'!A:A,'August Summary'!G141)</f>
        <v>74</v>
      </c>
      <c r="J141" s="2">
        <f>COUNTIFS('Aug_2019Sales(Aggregated)'!A:A,'August Summary'!G141)</f>
        <v>22</v>
      </c>
      <c r="L141" s="15"/>
    </row>
    <row r="142" spans="7:12" ht="14.25" x14ac:dyDescent="0.45">
      <c r="G142" s="2" t="s">
        <v>178</v>
      </c>
      <c r="H142" s="3">
        <f>SUMIFS('Aug_2019Sales(Aggregated)'!F:F,'Aug_2019Sales(Aggregated)'!A:A,'August Summary'!G142)</f>
        <v>826</v>
      </c>
      <c r="I142" s="2">
        <f>SUMIFS('Aug_2019Sales(Aggregated)'!E:E,'Aug_2019Sales(Aggregated)'!A:A,'August Summary'!G142)</f>
        <v>14</v>
      </c>
      <c r="J142" s="2">
        <f>COUNTIFS('Aug_2019Sales(Aggregated)'!A:A,'August Summary'!G142)</f>
        <v>12</v>
      </c>
      <c r="L142" s="15"/>
    </row>
    <row r="143" spans="7:12" ht="14.25" x14ac:dyDescent="0.45">
      <c r="G143" s="2" t="s">
        <v>303</v>
      </c>
      <c r="H143" s="3">
        <f>SUMIFS('Aug_2019Sales(Aggregated)'!F:F,'Aug_2019Sales(Aggregated)'!A:A,'August Summary'!G143)</f>
        <v>1763.3700000000001</v>
      </c>
      <c r="I143" s="2">
        <f>SUMIFS('Aug_2019Sales(Aggregated)'!E:E,'Aug_2019Sales(Aggregated)'!A:A,'August Summary'!G143)</f>
        <v>63</v>
      </c>
      <c r="J143" s="2">
        <f>COUNTIFS('Aug_2019Sales(Aggregated)'!A:A,'August Summary'!G143)</f>
        <v>10</v>
      </c>
      <c r="L143" s="15"/>
    </row>
    <row r="144" spans="7:12" ht="14.25" x14ac:dyDescent="0.45">
      <c r="G144" s="2" t="s">
        <v>246</v>
      </c>
      <c r="H144" s="3">
        <f>SUMIFS('Aug_2019Sales(Aggregated)'!F:F,'Aug_2019Sales(Aggregated)'!A:A,'August Summary'!G144)</f>
        <v>687.81</v>
      </c>
      <c r="I144" s="2">
        <f>SUMIFS('Aug_2019Sales(Aggregated)'!E:E,'Aug_2019Sales(Aggregated)'!A:A,'August Summary'!G144)</f>
        <v>20</v>
      </c>
      <c r="J144" s="2">
        <f>COUNTIFS('Aug_2019Sales(Aggregated)'!A:A,'August Summary'!G144)</f>
        <v>3</v>
      </c>
      <c r="L144" s="15"/>
    </row>
    <row r="145" spans="7:12" ht="14.25" x14ac:dyDescent="0.45">
      <c r="G145" s="2" t="s">
        <v>206</v>
      </c>
      <c r="H145" s="3">
        <f>SUMIFS('Aug_2019Sales(Aggregated)'!F:F,'Aug_2019Sales(Aggregated)'!A:A,'August Summary'!G145)</f>
        <v>550</v>
      </c>
      <c r="I145" s="2">
        <f>SUMIFS('Aug_2019Sales(Aggregated)'!E:E,'Aug_2019Sales(Aggregated)'!A:A,'August Summary'!G145)</f>
        <v>11</v>
      </c>
      <c r="J145" s="2">
        <f>COUNTIFS('Aug_2019Sales(Aggregated)'!A:A,'August Summary'!G145)</f>
        <v>8</v>
      </c>
      <c r="L145" s="15"/>
    </row>
    <row r="146" spans="7:12" ht="14.25" x14ac:dyDescent="0.45">
      <c r="G146" s="2" t="s">
        <v>107</v>
      </c>
      <c r="H146" s="3">
        <f>SUMIFS('Aug_2019Sales(Aggregated)'!F:F,'Aug_2019Sales(Aggregated)'!A:A,'August Summary'!G146)</f>
        <v>2814.1499999999996</v>
      </c>
      <c r="I146" s="2">
        <f>SUMIFS('Aug_2019Sales(Aggregated)'!E:E,'Aug_2019Sales(Aggregated)'!A:A,'August Summary'!G146)</f>
        <v>216</v>
      </c>
      <c r="J146" s="2">
        <f>COUNTIFS('Aug_2019Sales(Aggregated)'!A:A,'August Summary'!G146)</f>
        <v>25</v>
      </c>
      <c r="L146" s="15"/>
    </row>
    <row r="147" spans="7:12" ht="14.25" x14ac:dyDescent="0.45">
      <c r="G147" s="2" t="s">
        <v>48</v>
      </c>
      <c r="H147" s="3">
        <f>SUMIFS('Aug_2019Sales(Aggregated)'!F:F,'Aug_2019Sales(Aggregated)'!A:A,'August Summary'!G147)</f>
        <v>17939.5</v>
      </c>
      <c r="I147" s="2">
        <f>SUMIFS('Aug_2019Sales(Aggregated)'!E:E,'Aug_2019Sales(Aggregated)'!A:A,'August Summary'!G147)</f>
        <v>456</v>
      </c>
      <c r="J147" s="2">
        <f>COUNTIFS('Aug_2019Sales(Aggregated)'!A:A,'August Summary'!G147)</f>
        <v>29</v>
      </c>
      <c r="L147" s="15"/>
    </row>
    <row r="148" spans="7:12" ht="14.25" x14ac:dyDescent="0.45">
      <c r="G148" s="2" t="s">
        <v>185</v>
      </c>
      <c r="H148" s="3">
        <f>SUMIFS('Aug_2019Sales(Aggregated)'!F:F,'Aug_2019Sales(Aggregated)'!A:A,'August Summary'!G148)</f>
        <v>2451</v>
      </c>
      <c r="I148" s="2">
        <f>SUMIFS('Aug_2019Sales(Aggregated)'!E:E,'Aug_2019Sales(Aggregated)'!A:A,'August Summary'!G148)</f>
        <v>19</v>
      </c>
      <c r="J148" s="2">
        <f>COUNTIFS('Aug_2019Sales(Aggregated)'!A:A,'August Summary'!G148)</f>
        <v>15</v>
      </c>
      <c r="L148" s="15"/>
    </row>
    <row r="149" spans="7:12" ht="14.25" x14ac:dyDescent="0.45">
      <c r="G149" s="2" t="s">
        <v>108</v>
      </c>
      <c r="H149" s="3">
        <f>SUMIFS('Aug_2019Sales(Aggregated)'!F:F,'Aug_2019Sales(Aggregated)'!A:A,'August Summary'!G149)</f>
        <v>2208</v>
      </c>
      <c r="I149" s="2">
        <f>SUMIFS('Aug_2019Sales(Aggregated)'!E:E,'Aug_2019Sales(Aggregated)'!A:A,'August Summary'!G149)</f>
        <v>32</v>
      </c>
      <c r="J149" s="2">
        <f>COUNTIFS('Aug_2019Sales(Aggregated)'!A:A,'August Summary'!G149)</f>
        <v>21</v>
      </c>
      <c r="L149" s="15"/>
    </row>
    <row r="150" spans="7:12" ht="14.25" x14ac:dyDescent="0.45">
      <c r="G150" s="2" t="s">
        <v>304</v>
      </c>
      <c r="H150" s="3">
        <f>SUMIFS('Aug_2019Sales(Aggregated)'!F:F,'Aug_2019Sales(Aggregated)'!A:A,'August Summary'!G150)</f>
        <v>7613.76</v>
      </c>
      <c r="I150" s="2">
        <f>SUMIFS('Aug_2019Sales(Aggregated)'!E:E,'Aug_2019Sales(Aggregated)'!A:A,'August Summary'!G150)</f>
        <v>224</v>
      </c>
      <c r="J150" s="2">
        <f>COUNTIFS('Aug_2019Sales(Aggregated)'!A:A,'August Summary'!G150)</f>
        <v>21</v>
      </c>
      <c r="L150" s="15"/>
    </row>
    <row r="151" spans="7:12" ht="14.25" x14ac:dyDescent="0.45">
      <c r="G151" s="2" t="s">
        <v>109</v>
      </c>
      <c r="H151" s="3">
        <f>SUMIFS('Aug_2019Sales(Aggregated)'!F:F,'Aug_2019Sales(Aggregated)'!A:A,'August Summary'!G151)</f>
        <v>342</v>
      </c>
      <c r="I151" s="2">
        <f>SUMIFS('Aug_2019Sales(Aggregated)'!E:E,'Aug_2019Sales(Aggregated)'!A:A,'August Summary'!G151)</f>
        <v>21</v>
      </c>
      <c r="J151" s="2">
        <f>COUNTIFS('Aug_2019Sales(Aggregated)'!A:A,'August Summary'!G151)</f>
        <v>12</v>
      </c>
      <c r="L151" s="15"/>
    </row>
    <row r="152" spans="7:12" ht="14.25" x14ac:dyDescent="0.45">
      <c r="G152" s="2" t="s">
        <v>110</v>
      </c>
      <c r="H152" s="3">
        <f>SUMIFS('Aug_2019Sales(Aggregated)'!F:F,'Aug_2019Sales(Aggregated)'!A:A,'August Summary'!G152)</f>
        <v>100</v>
      </c>
      <c r="I152" s="2">
        <f>SUMIFS('Aug_2019Sales(Aggregated)'!E:E,'Aug_2019Sales(Aggregated)'!A:A,'August Summary'!G152)</f>
        <v>4</v>
      </c>
      <c r="J152" s="2">
        <f>COUNTIFS('Aug_2019Sales(Aggregated)'!A:A,'August Summary'!G152)</f>
        <v>4</v>
      </c>
      <c r="L152" s="15"/>
    </row>
    <row r="153" spans="7:12" ht="14.25" x14ac:dyDescent="0.45">
      <c r="G153" s="2" t="s">
        <v>179</v>
      </c>
      <c r="H153" s="3">
        <f>SUMIFS('Aug_2019Sales(Aggregated)'!F:F,'Aug_2019Sales(Aggregated)'!A:A,'August Summary'!G153)</f>
        <v>800</v>
      </c>
      <c r="I153" s="2">
        <f>SUMIFS('Aug_2019Sales(Aggregated)'!E:E,'Aug_2019Sales(Aggregated)'!A:A,'August Summary'!G153)</f>
        <v>32</v>
      </c>
      <c r="J153" s="2">
        <f>COUNTIFS('Aug_2019Sales(Aggregated)'!A:A,'August Summary'!G153)</f>
        <v>16</v>
      </c>
      <c r="L153" s="15"/>
    </row>
    <row r="154" spans="7:12" ht="14.25" x14ac:dyDescent="0.45">
      <c r="G154" s="2" t="s">
        <v>305</v>
      </c>
      <c r="H154" s="3">
        <f>SUMIFS('Aug_2019Sales(Aggregated)'!F:F,'Aug_2019Sales(Aggregated)'!A:A,'August Summary'!G154)</f>
        <v>941.52000000000021</v>
      </c>
      <c r="I154" s="2">
        <f>SUMIFS('Aug_2019Sales(Aggregated)'!E:E,'Aug_2019Sales(Aggregated)'!A:A,'August Summary'!G154)</f>
        <v>28</v>
      </c>
      <c r="J154" s="2">
        <f>COUNTIFS('Aug_2019Sales(Aggregated)'!A:A,'August Summary'!G154)</f>
        <v>16</v>
      </c>
      <c r="L154" s="15"/>
    </row>
    <row r="155" spans="7:12" ht="14.25" x14ac:dyDescent="0.45">
      <c r="G155" s="2" t="s">
        <v>164</v>
      </c>
      <c r="H155" s="3">
        <f>SUMIFS('Aug_2019Sales(Aggregated)'!F:F,'Aug_2019Sales(Aggregated)'!A:A,'August Summary'!G155)</f>
        <v>966</v>
      </c>
      <c r="I155" s="2">
        <f>SUMIFS('Aug_2019Sales(Aggregated)'!E:E,'Aug_2019Sales(Aggregated)'!A:A,'August Summary'!G155)</f>
        <v>14</v>
      </c>
      <c r="J155" s="2">
        <f>COUNTIFS('Aug_2019Sales(Aggregated)'!A:A,'August Summary'!G155)</f>
        <v>5</v>
      </c>
      <c r="L155" s="15"/>
    </row>
    <row r="156" spans="7:12" ht="14.25" x14ac:dyDescent="0.45">
      <c r="G156" s="2" t="s">
        <v>111</v>
      </c>
      <c r="H156" s="3">
        <f>SUMIFS('Aug_2019Sales(Aggregated)'!F:F,'Aug_2019Sales(Aggregated)'!A:A,'August Summary'!G156)</f>
        <v>1260</v>
      </c>
      <c r="I156" s="2">
        <f>SUMIFS('Aug_2019Sales(Aggregated)'!E:E,'Aug_2019Sales(Aggregated)'!A:A,'August Summary'!G156)</f>
        <v>9</v>
      </c>
      <c r="J156" s="2">
        <f>COUNTIFS('Aug_2019Sales(Aggregated)'!A:A,'August Summary'!G156)</f>
        <v>8</v>
      </c>
      <c r="L156" s="15"/>
    </row>
    <row r="157" spans="7:12" ht="14.25" x14ac:dyDescent="0.45">
      <c r="G157" s="2" t="s">
        <v>247</v>
      </c>
      <c r="H157" s="3">
        <f>SUMIFS('Aug_2019Sales(Aggregated)'!F:F,'Aug_2019Sales(Aggregated)'!A:A,'August Summary'!G157)</f>
        <v>9149.7100000000009</v>
      </c>
      <c r="I157" s="2">
        <f>SUMIFS('Aug_2019Sales(Aggregated)'!E:E,'Aug_2019Sales(Aggregated)'!A:A,'August Summary'!G157)</f>
        <v>30</v>
      </c>
      <c r="J157" s="2">
        <f>COUNTIFS('Aug_2019Sales(Aggregated)'!A:A,'August Summary'!G157)</f>
        <v>15</v>
      </c>
      <c r="L157" s="15"/>
    </row>
    <row r="158" spans="7:12" ht="14.25" x14ac:dyDescent="0.45">
      <c r="G158" s="2" t="s">
        <v>306</v>
      </c>
      <c r="H158" s="3">
        <f>SUMIFS('Aug_2019Sales(Aggregated)'!F:F,'Aug_2019Sales(Aggregated)'!A:A,'August Summary'!G158)</f>
        <v>18899.37</v>
      </c>
      <c r="I158" s="2">
        <f>SUMIFS('Aug_2019Sales(Aggregated)'!E:E,'Aug_2019Sales(Aggregated)'!A:A,'August Summary'!G158)</f>
        <v>63</v>
      </c>
      <c r="J158" s="2">
        <f>COUNTIFS('Aug_2019Sales(Aggregated)'!A:A,'August Summary'!G158)</f>
        <v>7</v>
      </c>
      <c r="L158" s="15"/>
    </row>
    <row r="159" spans="7:12" ht="14.25" x14ac:dyDescent="0.45">
      <c r="G159" s="2" t="s">
        <v>320</v>
      </c>
      <c r="H159" s="3">
        <f>SUMIFS('Aug_2019Sales(Aggregated)'!F:F,'Aug_2019Sales(Aggregated)'!A:A,'August Summary'!G159)</f>
        <v>1737</v>
      </c>
      <c r="I159" s="2">
        <f>SUMIFS('Aug_2019Sales(Aggregated)'!E:E,'Aug_2019Sales(Aggregated)'!A:A,'August Summary'!G159)</f>
        <v>3</v>
      </c>
      <c r="J159" s="2">
        <f>COUNTIFS('Aug_2019Sales(Aggregated)'!A:A,'August Summary'!G159)</f>
        <v>3</v>
      </c>
      <c r="L159" s="15"/>
    </row>
    <row r="160" spans="7:12" ht="14.25" x14ac:dyDescent="0.45">
      <c r="G160" s="2" t="s">
        <v>324</v>
      </c>
      <c r="H160" s="3">
        <f>SUMIFS('Aug_2019Sales(Aggregated)'!F:F,'Aug_2019Sales(Aggregated)'!A:A,'August Summary'!G160)</f>
        <v>299.99</v>
      </c>
      <c r="I160" s="2">
        <f>SUMIFS('Aug_2019Sales(Aggregated)'!E:E,'Aug_2019Sales(Aggregated)'!A:A,'August Summary'!G160)</f>
        <v>1</v>
      </c>
      <c r="J160" s="2">
        <f>COUNTIFS('Aug_2019Sales(Aggregated)'!A:A,'August Summary'!G160)</f>
        <v>1</v>
      </c>
      <c r="L160" s="15"/>
    </row>
    <row r="161" spans="7:12" ht="14.25" x14ac:dyDescent="0.45">
      <c r="G161" s="2" t="s">
        <v>261</v>
      </c>
      <c r="H161" s="3">
        <f>SUMIFS('Aug_2019Sales(Aggregated)'!F:F,'Aug_2019Sales(Aggregated)'!A:A,'August Summary'!G161)</f>
        <v>2997</v>
      </c>
      <c r="I161" s="2">
        <f>SUMIFS('Aug_2019Sales(Aggregated)'!E:E,'Aug_2019Sales(Aggregated)'!A:A,'August Summary'!G161)</f>
        <v>3</v>
      </c>
      <c r="J161" s="2">
        <f>COUNTIFS('Aug_2019Sales(Aggregated)'!A:A,'August Summary'!G161)</f>
        <v>3</v>
      </c>
      <c r="L161" s="15"/>
    </row>
    <row r="162" spans="7:12" ht="14.25" x14ac:dyDescent="0.45">
      <c r="G162" s="2" t="s">
        <v>165</v>
      </c>
      <c r="H162" s="3">
        <f>SUMIFS('Aug_2019Sales(Aggregated)'!F:F,'Aug_2019Sales(Aggregated)'!A:A,'August Summary'!G162)</f>
        <v>3606.63</v>
      </c>
      <c r="I162" s="2">
        <f>SUMIFS('Aug_2019Sales(Aggregated)'!E:E,'Aug_2019Sales(Aggregated)'!A:A,'August Summary'!G162)</f>
        <v>261</v>
      </c>
      <c r="J162" s="2">
        <f>COUNTIFS('Aug_2019Sales(Aggregated)'!A:A,'August Summary'!G162)</f>
        <v>24</v>
      </c>
      <c r="L162" s="15"/>
    </row>
    <row r="163" spans="7:12" ht="14.25" x14ac:dyDescent="0.45">
      <c r="G163" s="2" t="s">
        <v>248</v>
      </c>
      <c r="H163" s="3">
        <f>SUMIFS('Aug_2019Sales(Aggregated)'!F:F,'Aug_2019Sales(Aggregated)'!A:A,'August Summary'!G163)</f>
        <v>4216.03</v>
      </c>
      <c r="I163" s="2">
        <f>SUMIFS('Aug_2019Sales(Aggregated)'!E:E,'Aug_2019Sales(Aggregated)'!A:A,'August Summary'!G163)</f>
        <v>407</v>
      </c>
      <c r="J163" s="2">
        <f>COUNTIFS('Aug_2019Sales(Aggregated)'!A:A,'August Summary'!G163)</f>
        <v>12</v>
      </c>
      <c r="L163" s="15"/>
    </row>
    <row r="164" spans="7:12" ht="14.25" x14ac:dyDescent="0.45">
      <c r="G164" s="2" t="s">
        <v>307</v>
      </c>
      <c r="H164" s="3">
        <f>SUMIFS('Aug_2019Sales(Aggregated)'!F:F,'Aug_2019Sales(Aggregated)'!A:A,'August Summary'!G164)</f>
        <v>970.92000000000007</v>
      </c>
      <c r="I164" s="2">
        <f>SUMIFS('Aug_2019Sales(Aggregated)'!E:E,'Aug_2019Sales(Aggregated)'!A:A,'August Summary'!G164)</f>
        <v>108</v>
      </c>
      <c r="J164" s="2">
        <f>COUNTIFS('Aug_2019Sales(Aggregated)'!A:A,'August Summary'!G164)</f>
        <v>10</v>
      </c>
      <c r="L164" s="15"/>
    </row>
    <row r="165" spans="7:12" ht="14.25" x14ac:dyDescent="0.45">
      <c r="G165" s="2" t="s">
        <v>112</v>
      </c>
      <c r="H165" s="3">
        <f>SUMIFS('Aug_2019Sales(Aggregated)'!F:F,'Aug_2019Sales(Aggregated)'!A:A,'August Summary'!G165)</f>
        <v>1150</v>
      </c>
      <c r="I165" s="2">
        <f>SUMIFS('Aug_2019Sales(Aggregated)'!E:E,'Aug_2019Sales(Aggregated)'!A:A,'August Summary'!G165)</f>
        <v>46</v>
      </c>
      <c r="J165" s="2">
        <f>COUNTIFS('Aug_2019Sales(Aggregated)'!A:A,'August Summary'!G165)</f>
        <v>24</v>
      </c>
      <c r="L165" s="15"/>
    </row>
    <row r="166" spans="7:12" ht="14.25" x14ac:dyDescent="0.45">
      <c r="G166" s="2" t="s">
        <v>51</v>
      </c>
      <c r="H166" s="3">
        <f>SUMIFS('Aug_2019Sales(Aggregated)'!F:F,'Aug_2019Sales(Aggregated)'!A:A,'August Summary'!G166)</f>
        <v>3960</v>
      </c>
      <c r="I166" s="2">
        <f>SUMIFS('Aug_2019Sales(Aggregated)'!E:E,'Aug_2019Sales(Aggregated)'!A:A,'August Summary'!G166)</f>
        <v>40</v>
      </c>
      <c r="J166" s="2">
        <f>COUNTIFS('Aug_2019Sales(Aggregated)'!A:A,'August Summary'!G166)</f>
        <v>25</v>
      </c>
      <c r="L166" s="15"/>
    </row>
    <row r="167" spans="7:12" ht="14.25" x14ac:dyDescent="0.45">
      <c r="G167" s="2" t="s">
        <v>52</v>
      </c>
      <c r="H167" s="3">
        <f>SUMIFS('Aug_2019Sales(Aggregated)'!F:F,'Aug_2019Sales(Aggregated)'!A:A,'August Summary'!G167)</f>
        <v>196</v>
      </c>
      <c r="I167" s="2">
        <f>SUMIFS('Aug_2019Sales(Aggregated)'!E:E,'Aug_2019Sales(Aggregated)'!A:A,'August Summary'!G167)</f>
        <v>4</v>
      </c>
      <c r="J167" s="2">
        <f>COUNTIFS('Aug_2019Sales(Aggregated)'!A:A,'August Summary'!G167)</f>
        <v>4</v>
      </c>
      <c r="L167" s="15"/>
    </row>
    <row r="168" spans="7:12" ht="14.25" x14ac:dyDescent="0.45">
      <c r="G168" s="2" t="s">
        <v>113</v>
      </c>
      <c r="H168" s="3">
        <f>SUMIFS('Aug_2019Sales(Aggregated)'!F:F,'Aug_2019Sales(Aggregated)'!A:A,'August Summary'!G168)</f>
        <v>388</v>
      </c>
      <c r="I168" s="2">
        <f>SUMIFS('Aug_2019Sales(Aggregated)'!E:E,'Aug_2019Sales(Aggregated)'!A:A,'August Summary'!G168)</f>
        <v>31</v>
      </c>
      <c r="J168" s="2">
        <f>COUNTIFS('Aug_2019Sales(Aggregated)'!A:A,'August Summary'!G168)</f>
        <v>18</v>
      </c>
      <c r="L168" s="15"/>
    </row>
    <row r="169" spans="7:12" ht="14.25" x14ac:dyDescent="0.45">
      <c r="G169" s="2" t="s">
        <v>224</v>
      </c>
      <c r="H169" s="3">
        <f>SUMIFS('Aug_2019Sales(Aggregated)'!F:F,'Aug_2019Sales(Aggregated)'!A:A,'August Summary'!G169)</f>
        <v>2761.2000000000003</v>
      </c>
      <c r="I169" s="2">
        <f>SUMIFS('Aug_2019Sales(Aggregated)'!E:E,'Aug_2019Sales(Aggregated)'!A:A,'August Summary'!G169)</f>
        <v>203</v>
      </c>
      <c r="J169" s="2">
        <f>COUNTIFS('Aug_2019Sales(Aggregated)'!A:A,'August Summary'!G169)</f>
        <v>23</v>
      </c>
      <c r="L169" s="15"/>
    </row>
    <row r="170" spans="7:12" ht="14.25" x14ac:dyDescent="0.45">
      <c r="G170" s="2" t="s">
        <v>262</v>
      </c>
      <c r="H170" s="3">
        <f>SUMIFS('Aug_2019Sales(Aggregated)'!F:F,'Aug_2019Sales(Aggregated)'!A:A,'August Summary'!G170)</f>
        <v>1318.7200000000005</v>
      </c>
      <c r="I170" s="2">
        <f>SUMIFS('Aug_2019Sales(Aggregated)'!E:E,'Aug_2019Sales(Aggregated)'!A:A,'August Summary'!G170)</f>
        <v>130</v>
      </c>
      <c r="J170" s="2">
        <f>COUNTIFS('Aug_2019Sales(Aggregated)'!A:A,'August Summary'!G170)</f>
        <v>25</v>
      </c>
      <c r="L170" s="15"/>
    </row>
    <row r="171" spans="7:12" ht="14.25" x14ac:dyDescent="0.45">
      <c r="G171" s="2" t="s">
        <v>249</v>
      </c>
      <c r="H171" s="3">
        <f>SUMIFS('Aug_2019Sales(Aggregated)'!F:F,'Aug_2019Sales(Aggregated)'!A:A,'August Summary'!G171)</f>
        <v>577.46</v>
      </c>
      <c r="I171" s="2">
        <f>SUMIFS('Aug_2019Sales(Aggregated)'!E:E,'Aug_2019Sales(Aggregated)'!A:A,'August Summary'!G171)</f>
        <v>64</v>
      </c>
      <c r="J171" s="2">
        <f>COUNTIFS('Aug_2019Sales(Aggregated)'!A:A,'August Summary'!G171)</f>
        <v>23</v>
      </c>
      <c r="L171" s="15"/>
    </row>
    <row r="172" spans="7:12" ht="14.25" x14ac:dyDescent="0.45">
      <c r="G172" s="2" t="s">
        <v>56</v>
      </c>
      <c r="H172" s="3">
        <f>SUMIFS('Aug_2019Sales(Aggregated)'!F:F,'Aug_2019Sales(Aggregated)'!A:A,'August Summary'!G172)</f>
        <v>767</v>
      </c>
      <c r="I172" s="2">
        <f>SUMIFS('Aug_2019Sales(Aggregated)'!E:E,'Aug_2019Sales(Aggregated)'!A:A,'August Summary'!G172)</f>
        <v>13</v>
      </c>
      <c r="J172" s="2">
        <f>COUNTIFS('Aug_2019Sales(Aggregated)'!A:A,'August Summary'!G172)</f>
        <v>11</v>
      </c>
      <c r="L172" s="15"/>
    </row>
    <row r="173" spans="7:12" ht="14.25" x14ac:dyDescent="0.45">
      <c r="G173" s="2" t="s">
        <v>59</v>
      </c>
      <c r="H173" s="3">
        <f>SUMIFS('Aug_2019Sales(Aggregated)'!F:F,'Aug_2019Sales(Aggregated)'!A:A,'August Summary'!G173)</f>
        <v>864</v>
      </c>
      <c r="I173" s="2">
        <f>SUMIFS('Aug_2019Sales(Aggregated)'!E:E,'Aug_2019Sales(Aggregated)'!A:A,'August Summary'!G173)</f>
        <v>24</v>
      </c>
      <c r="J173" s="2">
        <f>COUNTIFS('Aug_2019Sales(Aggregated)'!A:A,'August Summary'!G173)</f>
        <v>15</v>
      </c>
      <c r="L173" s="15"/>
    </row>
    <row r="174" spans="7:12" ht="14.25" x14ac:dyDescent="0.45">
      <c r="G174" s="2" t="s">
        <v>196</v>
      </c>
      <c r="H174" s="3">
        <f>SUMIFS('Aug_2019Sales(Aggregated)'!F:F,'Aug_2019Sales(Aggregated)'!A:A,'August Summary'!G174)</f>
        <v>396</v>
      </c>
      <c r="I174" s="2">
        <f>SUMIFS('Aug_2019Sales(Aggregated)'!E:E,'Aug_2019Sales(Aggregated)'!A:A,'August Summary'!G174)</f>
        <v>18</v>
      </c>
      <c r="J174" s="2">
        <f>COUNTIFS('Aug_2019Sales(Aggregated)'!A:A,'August Summary'!G174)</f>
        <v>10</v>
      </c>
      <c r="L174" s="15"/>
    </row>
    <row r="175" spans="7:12" ht="14.25" x14ac:dyDescent="0.45">
      <c r="G175" s="2" t="s">
        <v>116</v>
      </c>
      <c r="H175" s="3">
        <f>SUMIFS('Aug_2019Sales(Aggregated)'!F:F,'Aug_2019Sales(Aggregated)'!A:A,'August Summary'!G175)</f>
        <v>1362.31</v>
      </c>
      <c r="I175" s="2">
        <f>SUMIFS('Aug_2019Sales(Aggregated)'!E:E,'Aug_2019Sales(Aggregated)'!A:A,'August Summary'!G175)</f>
        <v>171</v>
      </c>
      <c r="J175" s="2">
        <f>COUNTIFS('Aug_2019Sales(Aggregated)'!A:A,'August Summary'!G175)</f>
        <v>23</v>
      </c>
      <c r="L175" s="15"/>
    </row>
    <row r="176" spans="7:12" ht="14.25" x14ac:dyDescent="0.45">
      <c r="G176" s="2" t="s">
        <v>250</v>
      </c>
      <c r="H176" s="3">
        <f>SUMIFS('Aug_2019Sales(Aggregated)'!F:F,'Aug_2019Sales(Aggregated)'!A:A,'August Summary'!G176)</f>
        <v>414.65999999999997</v>
      </c>
      <c r="I176" s="2">
        <f>SUMIFS('Aug_2019Sales(Aggregated)'!E:E,'Aug_2019Sales(Aggregated)'!A:A,'August Summary'!G176)</f>
        <v>37</v>
      </c>
      <c r="J176" s="2">
        <f>COUNTIFS('Aug_2019Sales(Aggregated)'!A:A,'August Summary'!G176)</f>
        <v>7</v>
      </c>
      <c r="L176" s="15"/>
    </row>
    <row r="177" spans="7:12" ht="14.25" x14ac:dyDescent="0.45">
      <c r="G177" s="2" t="s">
        <v>62</v>
      </c>
      <c r="H177" s="3">
        <f>SUMIFS('Aug_2019Sales(Aggregated)'!F:F,'Aug_2019Sales(Aggregated)'!A:A,'August Summary'!G177)</f>
        <v>928</v>
      </c>
      <c r="I177" s="2">
        <f>SUMIFS('Aug_2019Sales(Aggregated)'!E:E,'Aug_2019Sales(Aggregated)'!A:A,'August Summary'!G177)</f>
        <v>29</v>
      </c>
      <c r="J177" s="2">
        <f>COUNTIFS('Aug_2019Sales(Aggregated)'!A:A,'August Summary'!G177)</f>
        <v>18</v>
      </c>
      <c r="L177" s="15"/>
    </row>
    <row r="178" spans="7:12" ht="14.25" x14ac:dyDescent="0.45">
      <c r="G178" s="2" t="s">
        <v>225</v>
      </c>
      <c r="H178" s="3">
        <f>SUMIFS('Aug_2019Sales(Aggregated)'!F:F,'Aug_2019Sales(Aggregated)'!A:A,'August Summary'!G178)</f>
        <v>2001</v>
      </c>
      <c r="I178" s="2">
        <f>SUMIFS('Aug_2019Sales(Aggregated)'!E:E,'Aug_2019Sales(Aggregated)'!A:A,'August Summary'!G178)</f>
        <v>29</v>
      </c>
      <c r="J178" s="2">
        <f>COUNTIFS('Aug_2019Sales(Aggregated)'!A:A,'August Summary'!G178)</f>
        <v>16</v>
      </c>
      <c r="L178" s="15"/>
    </row>
    <row r="179" spans="7:12" ht="14.25" x14ac:dyDescent="0.45">
      <c r="G179" s="2" t="s">
        <v>166</v>
      </c>
      <c r="H179" s="3">
        <f>SUMIFS('Aug_2019Sales(Aggregated)'!F:F,'Aug_2019Sales(Aggregated)'!A:A,'August Summary'!G179)</f>
        <v>455</v>
      </c>
      <c r="I179" s="2">
        <f>SUMIFS('Aug_2019Sales(Aggregated)'!E:E,'Aug_2019Sales(Aggregated)'!A:A,'August Summary'!G179)</f>
        <v>13</v>
      </c>
      <c r="J179" s="2">
        <f>COUNTIFS('Aug_2019Sales(Aggregated)'!A:A,'August Summary'!G179)</f>
        <v>9</v>
      </c>
      <c r="L179" s="15"/>
    </row>
    <row r="180" spans="7:12" ht="14.25" x14ac:dyDescent="0.45">
      <c r="G180" s="2" t="s">
        <v>64</v>
      </c>
      <c r="H180" s="3">
        <f>SUMIFS('Aug_2019Sales(Aggregated)'!F:F,'Aug_2019Sales(Aggregated)'!A:A,'August Summary'!G180)</f>
        <v>165</v>
      </c>
      <c r="I180" s="2">
        <f>SUMIFS('Aug_2019Sales(Aggregated)'!E:E,'Aug_2019Sales(Aggregated)'!A:A,'August Summary'!G180)</f>
        <v>15</v>
      </c>
      <c r="J180" s="2">
        <f>COUNTIFS('Aug_2019Sales(Aggregated)'!A:A,'August Summary'!G180)</f>
        <v>7</v>
      </c>
      <c r="L180" s="15"/>
    </row>
    <row r="181" spans="7:12" ht="14.25" x14ac:dyDescent="0.45">
      <c r="G181" s="2" t="s">
        <v>263</v>
      </c>
      <c r="H181" s="3">
        <f>SUMIFS('Aug_2019Sales(Aggregated)'!F:F,'Aug_2019Sales(Aggregated)'!A:A,'August Summary'!G181)</f>
        <v>832</v>
      </c>
      <c r="I181" s="2">
        <f>SUMIFS('Aug_2019Sales(Aggregated)'!E:E,'Aug_2019Sales(Aggregated)'!A:A,'August Summary'!G181)</f>
        <v>26</v>
      </c>
      <c r="J181" s="2">
        <f>COUNTIFS('Aug_2019Sales(Aggregated)'!A:A,'August Summary'!G181)</f>
        <v>17</v>
      </c>
      <c r="L181" s="15"/>
    </row>
    <row r="182" spans="7:12" ht="14.25" x14ac:dyDescent="0.45">
      <c r="G182" s="2" t="s">
        <v>251</v>
      </c>
      <c r="H182" s="3">
        <f>SUMIFS('Aug_2019Sales(Aggregated)'!F:F,'Aug_2019Sales(Aggregated)'!A:A,'August Summary'!G182)</f>
        <v>665</v>
      </c>
      <c r="I182" s="2">
        <f>SUMIFS('Aug_2019Sales(Aggregated)'!E:E,'Aug_2019Sales(Aggregated)'!A:A,'August Summary'!G182)</f>
        <v>35</v>
      </c>
      <c r="J182" s="2">
        <f>COUNTIFS('Aug_2019Sales(Aggregated)'!A:A,'August Summary'!G182)</f>
        <v>18</v>
      </c>
      <c r="L182" s="15"/>
    </row>
    <row r="183" spans="7:12" ht="14.25" x14ac:dyDescent="0.45">
      <c r="G183" s="2" t="s">
        <v>67</v>
      </c>
      <c r="H183" s="3">
        <f>SUMIFS('Aug_2019Sales(Aggregated)'!F:F,'Aug_2019Sales(Aggregated)'!A:A,'August Summary'!G183)</f>
        <v>18753.850000000006</v>
      </c>
      <c r="I183" s="2">
        <f>SUMIFS('Aug_2019Sales(Aggregated)'!E:E,'Aug_2019Sales(Aggregated)'!A:A,'August Summary'!G183)</f>
        <v>830</v>
      </c>
      <c r="J183" s="2">
        <f>COUNTIFS('Aug_2019Sales(Aggregated)'!A:A,'August Summary'!G183)</f>
        <v>31</v>
      </c>
      <c r="L183" s="15"/>
    </row>
    <row r="184" spans="7:12" ht="14.25" x14ac:dyDescent="0.45">
      <c r="G184" s="2" t="s">
        <v>118</v>
      </c>
      <c r="H184" s="3">
        <f>SUMIFS('Aug_2019Sales(Aggregated)'!F:F,'Aug_2019Sales(Aggregated)'!A:A,'August Summary'!G184)</f>
        <v>2813.75</v>
      </c>
      <c r="I184" s="2">
        <f>SUMIFS('Aug_2019Sales(Aggregated)'!E:E,'Aug_2019Sales(Aggregated)'!A:A,'August Summary'!G184)</f>
        <v>247</v>
      </c>
      <c r="J184" s="2">
        <f>COUNTIFS('Aug_2019Sales(Aggregated)'!A:A,'August Summary'!G184)</f>
        <v>30</v>
      </c>
      <c r="L184" s="15"/>
    </row>
    <row r="185" spans="7:12" ht="14.25" x14ac:dyDescent="0.45">
      <c r="G185" s="2" t="s">
        <v>68</v>
      </c>
      <c r="H185" s="3">
        <f>SUMIFS('Aug_2019Sales(Aggregated)'!F:F,'Aug_2019Sales(Aggregated)'!A:A,'August Summary'!G185)</f>
        <v>4762.6899999999996</v>
      </c>
      <c r="I185" s="2">
        <f>SUMIFS('Aug_2019Sales(Aggregated)'!E:E,'Aug_2019Sales(Aggregated)'!A:A,'August Summary'!G185)</f>
        <v>555</v>
      </c>
      <c r="J185" s="2">
        <f>COUNTIFS('Aug_2019Sales(Aggregated)'!A:A,'August Summary'!G185)</f>
        <v>31</v>
      </c>
      <c r="L185" s="15"/>
    </row>
    <row r="186" spans="7:12" ht="14.25" x14ac:dyDescent="0.45">
      <c r="G186" s="2" t="s">
        <v>69</v>
      </c>
      <c r="H186" s="3">
        <f>SUMIFS('Aug_2019Sales(Aggregated)'!F:F,'Aug_2019Sales(Aggregated)'!A:A,'August Summary'!G186)</f>
        <v>9654.68</v>
      </c>
      <c r="I186" s="2">
        <f>SUMIFS('Aug_2019Sales(Aggregated)'!E:E,'Aug_2019Sales(Aggregated)'!A:A,'August Summary'!G186)</f>
        <v>965</v>
      </c>
      <c r="J186" s="2">
        <f>COUNTIFS('Aug_2019Sales(Aggregated)'!A:A,'August Summary'!G186)</f>
        <v>31</v>
      </c>
      <c r="L186" s="15"/>
    </row>
    <row r="187" spans="7:12" ht="14.25" x14ac:dyDescent="0.45">
      <c r="G187" s="2" t="s">
        <v>167</v>
      </c>
      <c r="H187" s="3">
        <f>SUMIFS('Aug_2019Sales(Aggregated)'!F:F,'Aug_2019Sales(Aggregated)'!A:A,'August Summary'!G187)</f>
        <v>2869.0899999999997</v>
      </c>
      <c r="I187" s="2">
        <f>SUMIFS('Aug_2019Sales(Aggregated)'!E:E,'Aug_2019Sales(Aggregated)'!A:A,'August Summary'!G187)</f>
        <v>133</v>
      </c>
      <c r="J187" s="2">
        <f>COUNTIFS('Aug_2019Sales(Aggregated)'!A:A,'August Summary'!G187)</f>
        <v>26</v>
      </c>
      <c r="L187" s="15"/>
    </row>
    <row r="188" spans="7:12" ht="14.25" x14ac:dyDescent="0.45">
      <c r="G188" s="2" t="s">
        <v>252</v>
      </c>
      <c r="H188" s="3">
        <f>SUMIFS('Aug_2019Sales(Aggregated)'!F:F,'Aug_2019Sales(Aggregated)'!A:A,'August Summary'!G188)</f>
        <v>1923.8000000000002</v>
      </c>
      <c r="I188" s="2">
        <f>SUMIFS('Aug_2019Sales(Aggregated)'!E:E,'Aug_2019Sales(Aggregated)'!A:A,'August Summary'!G188)</f>
        <v>125</v>
      </c>
      <c r="J188" s="2">
        <f>COUNTIFS('Aug_2019Sales(Aggregated)'!A:A,'August Summary'!G188)</f>
        <v>12</v>
      </c>
      <c r="L188" s="15"/>
    </row>
    <row r="189" spans="7:12" ht="14.25" x14ac:dyDescent="0.45">
      <c r="G189" s="2" t="s">
        <v>70</v>
      </c>
      <c r="H189" s="3">
        <f>SUMIFS('Aug_2019Sales(Aggregated)'!F:F,'Aug_2019Sales(Aggregated)'!A:A,'August Summary'!G189)</f>
        <v>1063.53</v>
      </c>
      <c r="I189" s="2">
        <f>SUMIFS('Aug_2019Sales(Aggregated)'!E:E,'Aug_2019Sales(Aggregated)'!A:A,'August Summary'!G189)</f>
        <v>53</v>
      </c>
      <c r="J189" s="2">
        <f>COUNTIFS('Aug_2019Sales(Aggregated)'!A:A,'August Summary'!G189)</f>
        <v>14</v>
      </c>
      <c r="L189" s="15"/>
    </row>
    <row r="190" spans="7:12" ht="14.25" x14ac:dyDescent="0.45">
      <c r="G190" s="2" t="s">
        <v>253</v>
      </c>
      <c r="H190" s="3">
        <f>SUMIFS('Aug_2019Sales(Aggregated)'!F:F,'Aug_2019Sales(Aggregated)'!A:A,'August Summary'!G190)</f>
        <v>468</v>
      </c>
      <c r="I190" s="2">
        <f>SUMIFS('Aug_2019Sales(Aggregated)'!E:E,'Aug_2019Sales(Aggregated)'!A:A,'August Summary'!G190)</f>
        <v>13</v>
      </c>
      <c r="J190" s="2">
        <f>COUNTIFS('Aug_2019Sales(Aggregated)'!A:A,'August Summary'!G190)</f>
        <v>9</v>
      </c>
      <c r="L190" s="15"/>
    </row>
    <row r="191" spans="7:12" ht="14.25" x14ac:dyDescent="0.45">
      <c r="G191" s="2" t="s">
        <v>71</v>
      </c>
      <c r="H191" s="3">
        <f>SUMIFS('Aug_2019Sales(Aggregated)'!F:F,'Aug_2019Sales(Aggregated)'!A:A,'August Summary'!G191)</f>
        <v>290</v>
      </c>
      <c r="I191" s="2">
        <f>SUMIFS('Aug_2019Sales(Aggregated)'!E:E,'Aug_2019Sales(Aggregated)'!A:A,'August Summary'!G191)</f>
        <v>5</v>
      </c>
      <c r="J191" s="2">
        <f>COUNTIFS('Aug_2019Sales(Aggregated)'!A:A,'August Summary'!G191)</f>
        <v>4</v>
      </c>
      <c r="L191" s="15"/>
    </row>
    <row r="192" spans="7:12" ht="14.25" x14ac:dyDescent="0.45">
      <c r="G192" s="2" t="s">
        <v>72</v>
      </c>
      <c r="H192" s="3">
        <f>SUMIFS('Aug_2019Sales(Aggregated)'!F:F,'Aug_2019Sales(Aggregated)'!A:A,'August Summary'!G192)</f>
        <v>1265</v>
      </c>
      <c r="I192" s="2">
        <f>SUMIFS('Aug_2019Sales(Aggregated)'!E:E,'Aug_2019Sales(Aggregated)'!A:A,'August Summary'!G192)</f>
        <v>11</v>
      </c>
      <c r="J192" s="2">
        <f>COUNTIFS('Aug_2019Sales(Aggregated)'!A:A,'August Summary'!G192)</f>
        <v>8</v>
      </c>
      <c r="L192" s="15"/>
    </row>
    <row r="193" spans="7:12" ht="14.25" x14ac:dyDescent="0.45">
      <c r="G193" s="2" t="s">
        <v>226</v>
      </c>
      <c r="H193" s="3">
        <f>SUMIFS('Aug_2019Sales(Aggregated)'!F:F,'Aug_2019Sales(Aggregated)'!A:A,'August Summary'!G193)</f>
        <v>2004.3100000000002</v>
      </c>
      <c r="I193" s="2">
        <f>SUMIFS('Aug_2019Sales(Aggregated)'!E:E,'Aug_2019Sales(Aggregated)'!A:A,'August Summary'!G193)</f>
        <v>94</v>
      </c>
      <c r="J193" s="2">
        <f>COUNTIFS('Aug_2019Sales(Aggregated)'!A:A,'August Summary'!G193)</f>
        <v>22</v>
      </c>
      <c r="L193" s="15"/>
    </row>
    <row r="194" spans="7:12" ht="14.25" x14ac:dyDescent="0.45">
      <c r="G194" s="2" t="s">
        <v>227</v>
      </c>
      <c r="H194" s="3">
        <f>SUMIFS('Aug_2019Sales(Aggregated)'!F:F,'Aug_2019Sales(Aggregated)'!A:A,'August Summary'!G194)</f>
        <v>2349.15</v>
      </c>
      <c r="I194" s="2">
        <f>SUMIFS('Aug_2019Sales(Aggregated)'!E:E,'Aug_2019Sales(Aggregated)'!A:A,'August Summary'!G194)</f>
        <v>111</v>
      </c>
      <c r="J194" s="2">
        <f>COUNTIFS('Aug_2019Sales(Aggregated)'!A:A,'August Summary'!G194)</f>
        <v>25</v>
      </c>
      <c r="L194" s="15"/>
    </row>
    <row r="195" spans="7:12" ht="14.25" x14ac:dyDescent="0.45">
      <c r="G195" s="2" t="s">
        <v>228</v>
      </c>
      <c r="H195" s="3">
        <f>SUMIFS('Aug_2019Sales(Aggregated)'!F:F,'Aug_2019Sales(Aggregated)'!A:A,'August Summary'!G195)</f>
        <v>2119.2400000000002</v>
      </c>
      <c r="I195" s="2">
        <f>SUMIFS('Aug_2019Sales(Aggregated)'!E:E,'Aug_2019Sales(Aggregated)'!A:A,'August Summary'!G195)</f>
        <v>101</v>
      </c>
      <c r="J195" s="2">
        <f>COUNTIFS('Aug_2019Sales(Aggregated)'!A:A,'August Summary'!G195)</f>
        <v>24</v>
      </c>
      <c r="L195" s="15"/>
    </row>
    <row r="196" spans="7:12" ht="14.25" x14ac:dyDescent="0.45">
      <c r="G196" s="2" t="s">
        <v>254</v>
      </c>
      <c r="H196" s="3">
        <f>SUMIFS('Aug_2019Sales(Aggregated)'!F:F,'Aug_2019Sales(Aggregated)'!A:A,'August Summary'!G196)</f>
        <v>1711</v>
      </c>
      <c r="I196" s="2">
        <f>SUMIFS('Aug_2019Sales(Aggregated)'!E:E,'Aug_2019Sales(Aggregated)'!A:A,'August Summary'!G196)</f>
        <v>59</v>
      </c>
      <c r="J196" s="2">
        <f>COUNTIFS('Aug_2019Sales(Aggregated)'!A:A,'August Summary'!G196)</f>
        <v>24</v>
      </c>
      <c r="L196" s="15"/>
    </row>
    <row r="197" spans="7:12" ht="14.25" x14ac:dyDescent="0.45">
      <c r="G197" s="2" t="s">
        <v>255</v>
      </c>
      <c r="H197" s="3">
        <f>SUMIFS('Aug_2019Sales(Aggregated)'!F:F,'Aug_2019Sales(Aggregated)'!A:A,'August Summary'!G197)</f>
        <v>800</v>
      </c>
      <c r="I197" s="2">
        <f>SUMIFS('Aug_2019Sales(Aggregated)'!E:E,'Aug_2019Sales(Aggregated)'!A:A,'August Summary'!G197)</f>
        <v>41</v>
      </c>
      <c r="J197" s="2">
        <f>COUNTIFS('Aug_2019Sales(Aggregated)'!A:A,'August Summary'!G197)</f>
        <v>20</v>
      </c>
      <c r="L197" s="15"/>
    </row>
    <row r="198" spans="7:12" ht="14.25" x14ac:dyDescent="0.45">
      <c r="G198" s="2" t="s">
        <v>229</v>
      </c>
      <c r="H198" s="3">
        <f>SUMIFS('Aug_2019Sales(Aggregated)'!F:F,'Aug_2019Sales(Aggregated)'!A:A,'August Summary'!G198)</f>
        <v>820</v>
      </c>
      <c r="I198" s="2">
        <f>SUMIFS('Aug_2019Sales(Aggregated)'!E:E,'Aug_2019Sales(Aggregated)'!A:A,'August Summary'!G198)</f>
        <v>41</v>
      </c>
      <c r="J198" s="2">
        <f>COUNTIFS('Aug_2019Sales(Aggregated)'!A:A,'August Summary'!G198)</f>
        <v>21</v>
      </c>
      <c r="L198" s="15"/>
    </row>
    <row r="199" spans="7:12" ht="14.25" x14ac:dyDescent="0.45">
      <c r="G199" s="2" t="s">
        <v>276</v>
      </c>
      <c r="H199" s="3">
        <f>SUMIFS('Aug_2019Sales(Aggregated)'!F:F,'Aug_2019Sales(Aggregated)'!A:A,'August Summary'!G199)</f>
        <v>260</v>
      </c>
      <c r="I199" s="2">
        <f>SUMIFS('Aug_2019Sales(Aggregated)'!E:E,'Aug_2019Sales(Aggregated)'!A:A,'August Summary'!G199)</f>
        <v>13</v>
      </c>
      <c r="J199" s="2">
        <f>COUNTIFS('Aug_2019Sales(Aggregated)'!A:A,'August Summary'!G199)</f>
        <v>12</v>
      </c>
      <c r="L199" s="15"/>
    </row>
    <row r="200" spans="7:12" ht="14.25" x14ac:dyDescent="0.45">
      <c r="G200" s="2" t="s">
        <v>264</v>
      </c>
      <c r="H200" s="3">
        <f>SUMIFS('Aug_2019Sales(Aggregated)'!F:F,'Aug_2019Sales(Aggregated)'!A:A,'August Summary'!G200)</f>
        <v>220</v>
      </c>
      <c r="I200" s="2">
        <f>SUMIFS('Aug_2019Sales(Aggregated)'!E:E,'Aug_2019Sales(Aggregated)'!A:A,'August Summary'!G200)</f>
        <v>11</v>
      </c>
      <c r="J200" s="2">
        <f>COUNTIFS('Aug_2019Sales(Aggregated)'!A:A,'August Summary'!G200)</f>
        <v>9</v>
      </c>
      <c r="L200" s="15"/>
    </row>
    <row r="201" spans="7:12" ht="14.25" x14ac:dyDescent="0.45">
      <c r="G201" s="2" t="s">
        <v>230</v>
      </c>
      <c r="H201" s="3">
        <f>SUMIFS('Aug_2019Sales(Aggregated)'!F:F,'Aug_2019Sales(Aggregated)'!A:A,'August Summary'!G201)</f>
        <v>974.44</v>
      </c>
      <c r="I201" s="2">
        <f>SUMIFS('Aug_2019Sales(Aggregated)'!E:E,'Aug_2019Sales(Aggregated)'!A:A,'August Summary'!G201)</f>
        <v>71</v>
      </c>
      <c r="J201" s="2">
        <f>COUNTIFS('Aug_2019Sales(Aggregated)'!A:A,'August Summary'!G201)</f>
        <v>19</v>
      </c>
      <c r="L201" s="15"/>
    </row>
    <row r="202" spans="7:12" ht="14.25" x14ac:dyDescent="0.45">
      <c r="G202" s="2" t="s">
        <v>153</v>
      </c>
      <c r="H202" s="3">
        <f>SUMIFS('Aug_2019Sales(Aggregated)'!F:F,'Aug_2019Sales(Aggregated)'!A:A,'August Summary'!G202)</f>
        <v>2180</v>
      </c>
      <c r="I202" s="2">
        <f>SUMIFS('Aug_2019Sales(Aggregated)'!E:E,'Aug_2019Sales(Aggregated)'!A:A,'August Summary'!G202)</f>
        <v>88</v>
      </c>
      <c r="J202" s="2">
        <f>COUNTIFS('Aug_2019Sales(Aggregated)'!A:A,'August Summary'!G202)</f>
        <v>28</v>
      </c>
      <c r="L202" s="15"/>
    </row>
    <row r="203" spans="7:12" ht="14.25" x14ac:dyDescent="0.45">
      <c r="G203" s="2" t="s">
        <v>308</v>
      </c>
      <c r="H203" s="3">
        <f>SUMIFS('Aug_2019Sales(Aggregated)'!F:F,'Aug_2019Sales(Aggregated)'!A:A,'August Summary'!G203)</f>
        <v>1538.2500000000002</v>
      </c>
      <c r="I203" s="2">
        <f>SUMIFS('Aug_2019Sales(Aggregated)'!E:E,'Aug_2019Sales(Aggregated)'!A:A,'August Summary'!G203)</f>
        <v>76</v>
      </c>
      <c r="J203" s="2">
        <f>COUNTIFS('Aug_2019Sales(Aggregated)'!A:A,'August Summary'!G203)</f>
        <v>15</v>
      </c>
      <c r="L203" s="15"/>
    </row>
    <row r="204" spans="7:12" ht="14.25" x14ac:dyDescent="0.45">
      <c r="G204" s="2" t="s">
        <v>231</v>
      </c>
      <c r="H204" s="3">
        <f>SUMIFS('Aug_2019Sales(Aggregated)'!F:F,'Aug_2019Sales(Aggregated)'!A:A,'August Summary'!G204)</f>
        <v>811.71</v>
      </c>
      <c r="I204" s="2">
        <f>SUMIFS('Aug_2019Sales(Aggregated)'!E:E,'Aug_2019Sales(Aggregated)'!A:A,'August Summary'!G204)</f>
        <v>37</v>
      </c>
      <c r="J204" s="2">
        <f>COUNTIFS('Aug_2019Sales(Aggregated)'!A:A,'August Summary'!G204)</f>
        <v>10</v>
      </c>
      <c r="L204" s="15"/>
    </row>
    <row r="205" spans="7:12" ht="14.25" x14ac:dyDescent="0.45">
      <c r="G205" s="2" t="s">
        <v>154</v>
      </c>
      <c r="H205" s="3">
        <f>SUMIFS('Aug_2019Sales(Aggregated)'!F:F,'Aug_2019Sales(Aggregated)'!A:A,'August Summary'!G205)</f>
        <v>468</v>
      </c>
      <c r="I205" s="2">
        <f>SUMIFS('Aug_2019Sales(Aggregated)'!E:E,'Aug_2019Sales(Aggregated)'!A:A,'August Summary'!G205)</f>
        <v>12</v>
      </c>
      <c r="J205" s="2">
        <f>COUNTIFS('Aug_2019Sales(Aggregated)'!A:A,'August Summary'!G205)</f>
        <v>10</v>
      </c>
      <c r="L205" s="15"/>
    </row>
    <row r="206" spans="7:12" ht="14.25" x14ac:dyDescent="0.45">
      <c r="G206" s="2" t="s">
        <v>124</v>
      </c>
      <c r="H206" s="3">
        <f>SUMIFS('Aug_2019Sales(Aggregated)'!F:F,'Aug_2019Sales(Aggregated)'!A:A,'August Summary'!G206)</f>
        <v>312</v>
      </c>
      <c r="I206" s="2">
        <f>SUMIFS('Aug_2019Sales(Aggregated)'!E:E,'Aug_2019Sales(Aggregated)'!A:A,'August Summary'!G206)</f>
        <v>8</v>
      </c>
      <c r="J206" s="2">
        <f>COUNTIFS('Aug_2019Sales(Aggregated)'!A:A,'August Summary'!G206)</f>
        <v>7</v>
      </c>
      <c r="L206" s="15"/>
    </row>
    <row r="207" spans="7:12" ht="14.25" x14ac:dyDescent="0.45">
      <c r="G207" s="2" t="s">
        <v>277</v>
      </c>
      <c r="H207" s="3">
        <f>SUMIFS('Aug_2019Sales(Aggregated)'!F:F,'Aug_2019Sales(Aggregated)'!A:A,'August Summary'!G207)</f>
        <v>584.54</v>
      </c>
      <c r="I207" s="2">
        <f>SUMIFS('Aug_2019Sales(Aggregated)'!E:E,'Aug_2019Sales(Aggregated)'!A:A,'August Summary'!G207)</f>
        <v>51</v>
      </c>
      <c r="J207" s="2">
        <f>COUNTIFS('Aug_2019Sales(Aggregated)'!A:A,'August Summary'!G207)</f>
        <v>7</v>
      </c>
      <c r="L207" s="15"/>
    </row>
    <row r="208" spans="7:12" ht="14.25" x14ac:dyDescent="0.45">
      <c r="G208" s="2" t="s">
        <v>284</v>
      </c>
      <c r="H208" s="3">
        <f>SUMIFS('Aug_2019Sales(Aggregated)'!F:F,'Aug_2019Sales(Aggregated)'!A:A,'August Summary'!G208)</f>
        <v>714.37000000000012</v>
      </c>
      <c r="I208" s="2">
        <f>SUMIFS('Aug_2019Sales(Aggregated)'!E:E,'Aug_2019Sales(Aggregated)'!A:A,'August Summary'!G208)</f>
        <v>64</v>
      </c>
      <c r="J208" s="2">
        <f>COUNTIFS('Aug_2019Sales(Aggregated)'!A:A,'August Summary'!G208)</f>
        <v>21</v>
      </c>
      <c r="L208" s="15"/>
    </row>
    <row r="209" spans="7:12" ht="14.25" x14ac:dyDescent="0.45">
      <c r="G209" s="2" t="s">
        <v>180</v>
      </c>
      <c r="H209" s="3">
        <f>SUMIFS('Aug_2019Sales(Aggregated)'!F:F,'Aug_2019Sales(Aggregated)'!A:A,'August Summary'!G209)</f>
        <v>962.1700000000003</v>
      </c>
      <c r="I209" s="2">
        <f>SUMIFS('Aug_2019Sales(Aggregated)'!E:E,'Aug_2019Sales(Aggregated)'!A:A,'August Summary'!G209)</f>
        <v>85</v>
      </c>
      <c r="J209" s="2">
        <f>COUNTIFS('Aug_2019Sales(Aggregated)'!A:A,'August Summary'!G209)</f>
        <v>25</v>
      </c>
      <c r="L209" s="15"/>
    </row>
    <row r="210" spans="7:12" ht="14.25" x14ac:dyDescent="0.45">
      <c r="G210" s="2" t="s">
        <v>309</v>
      </c>
      <c r="H210" s="3">
        <f>SUMIFS('Aug_2019Sales(Aggregated)'!F:F,'Aug_2019Sales(Aggregated)'!A:A,'August Summary'!G210)</f>
        <v>307.72000000000003</v>
      </c>
      <c r="I210" s="2">
        <f>SUMIFS('Aug_2019Sales(Aggregated)'!E:E,'Aug_2019Sales(Aggregated)'!A:A,'August Summary'!G210)</f>
        <v>28</v>
      </c>
      <c r="J210" s="2">
        <f>COUNTIFS('Aug_2019Sales(Aggregated)'!A:A,'August Summary'!G210)</f>
        <v>7</v>
      </c>
      <c r="L210" s="15"/>
    </row>
    <row r="211" spans="7:12" ht="14.25" x14ac:dyDescent="0.45">
      <c r="G211" s="2" t="s">
        <v>181</v>
      </c>
      <c r="H211" s="3">
        <f>SUMIFS('Aug_2019Sales(Aggregated)'!F:F,'Aug_2019Sales(Aggregated)'!A:A,'August Summary'!G211)</f>
        <v>840</v>
      </c>
      <c r="I211" s="2">
        <f>SUMIFS('Aug_2019Sales(Aggregated)'!E:E,'Aug_2019Sales(Aggregated)'!A:A,'August Summary'!G211)</f>
        <v>28</v>
      </c>
      <c r="J211" s="2">
        <f>COUNTIFS('Aug_2019Sales(Aggregated)'!A:A,'August Summary'!G211)</f>
        <v>15</v>
      </c>
      <c r="L211" s="15"/>
    </row>
    <row r="212" spans="7:12" ht="14.25" x14ac:dyDescent="0.45">
      <c r="G212" s="2" t="s">
        <v>199</v>
      </c>
      <c r="H212" s="3">
        <f>SUMIFS('Aug_2019Sales(Aggregated)'!F:F,'Aug_2019Sales(Aggregated)'!A:A,'August Summary'!G212)</f>
        <v>133</v>
      </c>
      <c r="I212" s="2">
        <f>SUMIFS('Aug_2019Sales(Aggregated)'!E:E,'Aug_2019Sales(Aggregated)'!A:A,'August Summary'!G212)</f>
        <v>7</v>
      </c>
      <c r="J212" s="2">
        <f>COUNTIFS('Aug_2019Sales(Aggregated)'!A:A,'August Summary'!G212)</f>
        <v>6</v>
      </c>
      <c r="L212" s="15"/>
    </row>
    <row r="213" spans="7:12" ht="14.25" x14ac:dyDescent="0.45">
      <c r="G213" s="2" t="s">
        <v>125</v>
      </c>
      <c r="H213" s="3">
        <f>SUMIFS('Aug_2019Sales(Aggregated)'!F:F,'Aug_2019Sales(Aggregated)'!A:A,'August Summary'!G213)</f>
        <v>640</v>
      </c>
      <c r="I213" s="2">
        <f>SUMIFS('Aug_2019Sales(Aggregated)'!E:E,'Aug_2019Sales(Aggregated)'!A:A,'August Summary'!G213)</f>
        <v>16</v>
      </c>
      <c r="J213" s="2">
        <f>COUNTIFS('Aug_2019Sales(Aggregated)'!A:A,'August Summary'!G213)</f>
        <v>13</v>
      </c>
      <c r="L213" s="15"/>
    </row>
    <row r="214" spans="7:12" ht="14.25" x14ac:dyDescent="0.45">
      <c r="G214" s="2" t="s">
        <v>310</v>
      </c>
      <c r="H214" s="3">
        <f>SUMIFS('Aug_2019Sales(Aggregated)'!F:F,'Aug_2019Sales(Aggregated)'!A:A,'August Summary'!G214)</f>
        <v>29.98</v>
      </c>
      <c r="I214" s="2">
        <f>SUMIFS('Aug_2019Sales(Aggregated)'!E:E,'Aug_2019Sales(Aggregated)'!A:A,'August Summary'!G214)</f>
        <v>2</v>
      </c>
      <c r="J214" s="2">
        <f>COUNTIFS('Aug_2019Sales(Aggregated)'!A:A,'August Summary'!G214)</f>
        <v>2</v>
      </c>
      <c r="L214" s="15"/>
    </row>
    <row r="215" spans="7:12" ht="14.25" x14ac:dyDescent="0.45">
      <c r="G215" s="2" t="s">
        <v>311</v>
      </c>
      <c r="H215" s="3">
        <f>SUMIFS('Aug_2019Sales(Aggregated)'!F:F,'Aug_2019Sales(Aggregated)'!A:A,'August Summary'!G215)</f>
        <v>342.51</v>
      </c>
      <c r="I215" s="2">
        <f>SUMIFS('Aug_2019Sales(Aggregated)'!E:E,'Aug_2019Sales(Aggregated)'!A:A,'August Summary'!G215)</f>
        <v>49</v>
      </c>
      <c r="J215" s="2">
        <f>COUNTIFS('Aug_2019Sales(Aggregated)'!A:A,'August Summary'!G215)</f>
        <v>17</v>
      </c>
      <c r="L215" s="15"/>
    </row>
    <row r="216" spans="7:12" ht="14.25" x14ac:dyDescent="0.45">
      <c r="G216" s="2" t="s">
        <v>323</v>
      </c>
      <c r="H216" s="3">
        <f>SUMIFS('Aug_2019Sales(Aggregated)'!F:F,'Aug_2019Sales(Aggregated)'!A:A,'August Summary'!G216)</f>
        <v>240</v>
      </c>
      <c r="I216" s="2">
        <f>SUMIFS('Aug_2019Sales(Aggregated)'!E:E,'Aug_2019Sales(Aggregated)'!A:A,'August Summary'!G216)</f>
        <v>6</v>
      </c>
      <c r="J216" s="2">
        <f>COUNTIFS('Aug_2019Sales(Aggregated)'!A:A,'August Summary'!G216)</f>
        <v>5</v>
      </c>
      <c r="L216" s="15"/>
    </row>
    <row r="217" spans="7:12" ht="14.25" x14ac:dyDescent="0.45">
      <c r="G217" s="2" t="s">
        <v>278</v>
      </c>
      <c r="H217" s="3">
        <f>SUMIFS('Aug_2019Sales(Aggregated)'!F:F,'Aug_2019Sales(Aggregated)'!A:A,'August Summary'!G217)</f>
        <v>448</v>
      </c>
      <c r="I217" s="2">
        <f>SUMIFS('Aug_2019Sales(Aggregated)'!E:E,'Aug_2019Sales(Aggregated)'!A:A,'August Summary'!G217)</f>
        <v>14</v>
      </c>
      <c r="J217" s="2">
        <f>COUNTIFS('Aug_2019Sales(Aggregated)'!A:A,'August Summary'!G217)</f>
        <v>11</v>
      </c>
      <c r="L217" s="15"/>
    </row>
    <row r="218" spans="7:12" ht="14.25" x14ac:dyDescent="0.45">
      <c r="G218" s="2" t="s">
        <v>312</v>
      </c>
      <c r="H218" s="3">
        <f>SUMIFS('Aug_2019Sales(Aggregated)'!F:F,'Aug_2019Sales(Aggregated)'!A:A,'August Summary'!G218)</f>
        <v>959.7</v>
      </c>
      <c r="I218" s="2">
        <f>SUMIFS('Aug_2019Sales(Aggregated)'!E:E,'Aug_2019Sales(Aggregated)'!A:A,'August Summary'!G218)</f>
        <v>30</v>
      </c>
      <c r="J218" s="2">
        <f>COUNTIFS('Aug_2019Sales(Aggregated)'!A:A,'August Summary'!G218)</f>
        <v>5</v>
      </c>
      <c r="L218" s="15"/>
    </row>
    <row r="219" spans="7:12" ht="14.25" x14ac:dyDescent="0.45">
      <c r="G219" s="2" t="s">
        <v>83</v>
      </c>
      <c r="H219" s="3">
        <f>SUMIFS('Aug_2019Sales(Aggregated)'!F:F,'Aug_2019Sales(Aggregated)'!A:A,'August Summary'!G219)</f>
        <v>448</v>
      </c>
      <c r="I219" s="2">
        <f>SUMIFS('Aug_2019Sales(Aggregated)'!E:E,'Aug_2019Sales(Aggregated)'!A:A,'August Summary'!G219)</f>
        <v>57</v>
      </c>
      <c r="J219" s="2">
        <f>COUNTIFS('Aug_2019Sales(Aggregated)'!A:A,'August Summary'!G219)</f>
        <v>24</v>
      </c>
      <c r="L219" s="15"/>
    </row>
    <row r="220" spans="7:12" ht="14.25" x14ac:dyDescent="0.45">
      <c r="G220" s="2" t="s">
        <v>232</v>
      </c>
      <c r="H220" s="3">
        <f>SUMIFS('Aug_2019Sales(Aggregated)'!F:F,'Aug_2019Sales(Aggregated)'!A:A,'August Summary'!G220)</f>
        <v>9192.1899999999987</v>
      </c>
      <c r="I220" s="2">
        <f>SUMIFS('Aug_2019Sales(Aggregated)'!E:E,'Aug_2019Sales(Aggregated)'!A:A,'August Summary'!G220)</f>
        <v>299</v>
      </c>
      <c r="J220" s="2">
        <f>COUNTIFS('Aug_2019Sales(Aggregated)'!A:A,'August Summary'!G220)</f>
        <v>31</v>
      </c>
      <c r="L220" s="15"/>
    </row>
    <row r="221" spans="7:12" ht="14.25" x14ac:dyDescent="0.45">
      <c r="G221" s="2" t="s">
        <v>279</v>
      </c>
      <c r="H221" s="3">
        <f>SUMIFS('Aug_2019Sales(Aggregated)'!F:F,'Aug_2019Sales(Aggregated)'!A:A,'August Summary'!G221)</f>
        <v>656</v>
      </c>
      <c r="I221" s="2">
        <f>SUMIFS('Aug_2019Sales(Aggregated)'!E:E,'Aug_2019Sales(Aggregated)'!A:A,'August Summary'!G221)</f>
        <v>41</v>
      </c>
      <c r="J221" s="2">
        <f>COUNTIFS('Aug_2019Sales(Aggregated)'!A:A,'August Summary'!G221)</f>
        <v>21</v>
      </c>
      <c r="L221" s="15"/>
    </row>
    <row r="222" spans="7:12" ht="14.25" x14ac:dyDescent="0.45">
      <c r="G222" s="2" t="s">
        <v>86</v>
      </c>
      <c r="H222" s="3">
        <f>SUMIFS('Aug_2019Sales(Aggregated)'!F:F,'Aug_2019Sales(Aggregated)'!A:A,'August Summary'!G222)</f>
        <v>2520</v>
      </c>
      <c r="I222" s="2">
        <f>SUMIFS('Aug_2019Sales(Aggregated)'!E:E,'Aug_2019Sales(Aggregated)'!A:A,'August Summary'!G222)</f>
        <v>60</v>
      </c>
      <c r="J222" s="2">
        <f>COUNTIFS('Aug_2019Sales(Aggregated)'!A:A,'August Summary'!G222)</f>
        <v>27</v>
      </c>
      <c r="L222" s="15"/>
    </row>
    <row r="223" spans="7:12" ht="14.25" x14ac:dyDescent="0.45">
      <c r="G223" s="2" t="s">
        <v>128</v>
      </c>
      <c r="H223" s="3">
        <f>SUMIFS('Aug_2019Sales(Aggregated)'!F:F,'Aug_2019Sales(Aggregated)'!A:A,'August Summary'!G223)</f>
        <v>420</v>
      </c>
      <c r="I223" s="2">
        <f>SUMIFS('Aug_2019Sales(Aggregated)'!E:E,'Aug_2019Sales(Aggregated)'!A:A,'August Summary'!G223)</f>
        <v>21</v>
      </c>
      <c r="J223" s="2">
        <f>COUNTIFS('Aug_2019Sales(Aggregated)'!A:A,'August Summary'!G223)</f>
        <v>16</v>
      </c>
      <c r="L223" s="15"/>
    </row>
    <row r="224" spans="7:12" ht="14.25" x14ac:dyDescent="0.45">
      <c r="G224" s="2" t="s">
        <v>129</v>
      </c>
      <c r="H224" s="3">
        <f>SUMIFS('Aug_2019Sales(Aggregated)'!F:F,'Aug_2019Sales(Aggregated)'!A:A,'August Summary'!G224)</f>
        <v>1056</v>
      </c>
      <c r="I224" s="2">
        <f>SUMIFS('Aug_2019Sales(Aggregated)'!E:E,'Aug_2019Sales(Aggregated)'!A:A,'August Summary'!G224)</f>
        <v>67</v>
      </c>
      <c r="J224" s="2">
        <f>COUNTIFS('Aug_2019Sales(Aggregated)'!A:A,'August Summary'!G224)</f>
        <v>29</v>
      </c>
      <c r="L224" s="15"/>
    </row>
    <row r="225" spans="7:12" ht="14.25" x14ac:dyDescent="0.45">
      <c r="G225" s="2" t="s">
        <v>233</v>
      </c>
      <c r="H225" s="3">
        <f>SUMIFS('Aug_2019Sales(Aggregated)'!F:F,'Aug_2019Sales(Aggregated)'!A:A,'August Summary'!G225)</f>
        <v>632</v>
      </c>
      <c r="I225" s="2">
        <f>SUMIFS('Aug_2019Sales(Aggregated)'!E:E,'Aug_2019Sales(Aggregated)'!A:A,'August Summary'!G225)</f>
        <v>79</v>
      </c>
      <c r="J225" s="2">
        <f>COUNTIFS('Aug_2019Sales(Aggregated)'!A:A,'August Summary'!G225)</f>
        <v>26</v>
      </c>
      <c r="L225" s="15"/>
    </row>
    <row r="226" spans="7:12" ht="14.25" x14ac:dyDescent="0.45">
      <c r="G226" s="2" t="s">
        <v>87</v>
      </c>
      <c r="H226" s="3">
        <f>SUMIFS('Aug_2019Sales(Aggregated)'!F:F,'Aug_2019Sales(Aggregated)'!A:A,'August Summary'!G226)</f>
        <v>180</v>
      </c>
      <c r="I226" s="2">
        <f>SUMIFS('Aug_2019Sales(Aggregated)'!E:E,'Aug_2019Sales(Aggregated)'!A:A,'August Summary'!G226)</f>
        <v>9</v>
      </c>
      <c r="J226" s="2">
        <f>COUNTIFS('Aug_2019Sales(Aggregated)'!A:A,'August Summary'!G226)</f>
        <v>7</v>
      </c>
      <c r="L226" s="15"/>
    </row>
    <row r="227" spans="7:12" ht="14.25" x14ac:dyDescent="0.45">
      <c r="G227" s="2" t="s">
        <v>265</v>
      </c>
      <c r="H227" s="3">
        <f>SUMIFS('Aug_2019Sales(Aggregated)'!F:F,'Aug_2019Sales(Aggregated)'!A:A,'August Summary'!G227)</f>
        <v>4267.2300000000005</v>
      </c>
      <c r="I227" s="2">
        <f>SUMIFS('Aug_2019Sales(Aggregated)'!E:E,'Aug_2019Sales(Aggregated)'!A:A,'August Summary'!G227)</f>
        <v>199</v>
      </c>
      <c r="J227" s="2">
        <f>COUNTIFS('Aug_2019Sales(Aggregated)'!A:A,'August Summary'!G227)</f>
        <v>22</v>
      </c>
      <c r="L227" s="15"/>
    </row>
    <row r="228" spans="7:12" ht="14.25" x14ac:dyDescent="0.45">
      <c r="G228" s="2" t="s">
        <v>88</v>
      </c>
      <c r="H228" s="3">
        <f>SUMIFS('Aug_2019Sales(Aggregated)'!F:F,'Aug_2019Sales(Aggregated)'!A:A,'August Summary'!G228)</f>
        <v>2700</v>
      </c>
      <c r="I228" s="2">
        <f>SUMIFS('Aug_2019Sales(Aggregated)'!E:E,'Aug_2019Sales(Aggregated)'!A:A,'August Summary'!G228)</f>
        <v>60</v>
      </c>
      <c r="J228" s="2">
        <f>COUNTIFS('Aug_2019Sales(Aggregated)'!A:A,'August Summary'!G228)</f>
        <v>25</v>
      </c>
      <c r="L228" s="15"/>
    </row>
    <row r="229" spans="7:12" ht="14.25" x14ac:dyDescent="0.45">
      <c r="G229" s="2" t="s">
        <v>89</v>
      </c>
      <c r="H229" s="3">
        <f>SUMIFS('Aug_2019Sales(Aggregated)'!F:F,'Aug_2019Sales(Aggregated)'!A:A,'August Summary'!G229)</f>
        <v>4059</v>
      </c>
      <c r="I229" s="2">
        <f>SUMIFS('Aug_2019Sales(Aggregated)'!E:E,'Aug_2019Sales(Aggregated)'!A:A,'August Summary'!G229)</f>
        <v>41</v>
      </c>
      <c r="J229" s="2">
        <f>COUNTIFS('Aug_2019Sales(Aggregated)'!A:A,'August Summary'!G229)</f>
        <v>19</v>
      </c>
      <c r="L229" s="15"/>
    </row>
    <row r="230" spans="7:12" ht="14.25" x14ac:dyDescent="0.45">
      <c r="G230" s="2" t="s">
        <v>256</v>
      </c>
      <c r="H230" s="3">
        <f>SUMIFS('Aug_2019Sales(Aggregated)'!F:F,'Aug_2019Sales(Aggregated)'!A:A,'August Summary'!G230)</f>
        <v>4170</v>
      </c>
      <c r="I230" s="2">
        <f>SUMIFS('Aug_2019Sales(Aggregated)'!E:E,'Aug_2019Sales(Aggregated)'!A:A,'August Summary'!G230)</f>
        <v>3</v>
      </c>
      <c r="J230" s="2">
        <f>COUNTIFS('Aug_2019Sales(Aggregated)'!A:A,'August Summary'!G230)</f>
        <v>3</v>
      </c>
      <c r="L230" s="15"/>
    </row>
    <row r="231" spans="7:12" ht="14.25" x14ac:dyDescent="0.45">
      <c r="G231" s="2" t="s">
        <v>313</v>
      </c>
      <c r="H231" s="3">
        <f>SUMIFS('Aug_2019Sales(Aggregated)'!F:F,'Aug_2019Sales(Aggregated)'!A:A,'August Summary'!G231)</f>
        <v>431.64</v>
      </c>
      <c r="I231" s="2">
        <f>SUMIFS('Aug_2019Sales(Aggregated)'!E:E,'Aug_2019Sales(Aggregated)'!A:A,'August Summary'!G231)</f>
        <v>36</v>
      </c>
      <c r="J231" s="2">
        <f>COUNTIFS('Aug_2019Sales(Aggregated)'!A:A,'August Summary'!G231)</f>
        <v>11</v>
      </c>
      <c r="L231" s="15"/>
    </row>
    <row r="232" spans="7:12" ht="14.25" x14ac:dyDescent="0.45">
      <c r="G232" s="2" t="s">
        <v>285</v>
      </c>
      <c r="H232" s="3">
        <f>SUMIFS('Aug_2019Sales(Aggregated)'!F:F,'Aug_2019Sales(Aggregated)'!A:A,'August Summary'!G232)</f>
        <v>649</v>
      </c>
      <c r="I232" s="2">
        <f>SUMIFS('Aug_2019Sales(Aggregated)'!E:E,'Aug_2019Sales(Aggregated)'!A:A,'August Summary'!G232)</f>
        <v>11</v>
      </c>
      <c r="J232" s="2">
        <f>COUNTIFS('Aug_2019Sales(Aggregated)'!A:A,'August Summary'!G232)</f>
        <v>11</v>
      </c>
      <c r="L232" s="15"/>
    </row>
    <row r="233" spans="7:12" ht="14.25" x14ac:dyDescent="0.45">
      <c r="G233" s="2" t="s">
        <v>234</v>
      </c>
      <c r="H233" s="3">
        <f>SUMIFS('Aug_2019Sales(Aggregated)'!F:F,'Aug_2019Sales(Aggregated)'!A:A,'August Summary'!G233)</f>
        <v>2424.15</v>
      </c>
      <c r="I233" s="2">
        <f>SUMIFS('Aug_2019Sales(Aggregated)'!E:E,'Aug_2019Sales(Aggregated)'!A:A,'August Summary'!G233)</f>
        <v>106</v>
      </c>
      <c r="J233" s="2">
        <f>COUNTIFS('Aug_2019Sales(Aggregated)'!A:A,'August Summary'!G233)</f>
        <v>22</v>
      </c>
      <c r="L233" s="15"/>
    </row>
    <row r="234" spans="7:12" ht="14.25" x14ac:dyDescent="0.45">
      <c r="G234" s="2" t="s">
        <v>90</v>
      </c>
      <c r="H234" s="3">
        <f>SUMIFS('Aug_2019Sales(Aggregated)'!F:F,'Aug_2019Sales(Aggregated)'!A:A,'August Summary'!G234)</f>
        <v>12177</v>
      </c>
      <c r="I234" s="2">
        <f>SUMIFS('Aug_2019Sales(Aggregated)'!E:E,'Aug_2019Sales(Aggregated)'!A:A,'August Summary'!G234)</f>
        <v>123</v>
      </c>
      <c r="J234" s="2">
        <f>COUNTIFS('Aug_2019Sales(Aggregated)'!A:A,'August Summary'!G234)</f>
        <v>29</v>
      </c>
      <c r="L234" s="15"/>
    </row>
    <row r="235" spans="7:12" ht="14.25" x14ac:dyDescent="0.45">
      <c r="G235" s="2" t="s">
        <v>156</v>
      </c>
      <c r="H235" s="3">
        <f>SUMIFS('Aug_2019Sales(Aggregated)'!F:F,'Aug_2019Sales(Aggregated)'!A:A,'August Summary'!G235)</f>
        <v>2177.79</v>
      </c>
      <c r="I235" s="2">
        <f>SUMIFS('Aug_2019Sales(Aggregated)'!E:E,'Aug_2019Sales(Aggregated)'!A:A,'August Summary'!G235)</f>
        <v>30</v>
      </c>
      <c r="J235" s="2">
        <f>COUNTIFS('Aug_2019Sales(Aggregated)'!A:A,'August Summary'!G235)</f>
        <v>14</v>
      </c>
      <c r="L235" s="15"/>
    </row>
    <row r="236" spans="7:12" ht="14.25" x14ac:dyDescent="0.45">
      <c r="G236" s="2" t="s">
        <v>130</v>
      </c>
      <c r="H236" s="3">
        <f>SUMIFS('Aug_2019Sales(Aggregated)'!F:F,'Aug_2019Sales(Aggregated)'!A:A,'August Summary'!G236)</f>
        <v>3202.47</v>
      </c>
      <c r="I236" s="2">
        <f>SUMIFS('Aug_2019Sales(Aggregated)'!E:E,'Aug_2019Sales(Aggregated)'!A:A,'August Summary'!G236)</f>
        <v>60</v>
      </c>
      <c r="J236" s="2">
        <f>COUNTIFS('Aug_2019Sales(Aggregated)'!A:A,'August Summary'!G236)</f>
        <v>16</v>
      </c>
      <c r="L236" s="15"/>
    </row>
    <row r="237" spans="7:12" ht="14.25" x14ac:dyDescent="0.45">
      <c r="G237" s="2" t="s">
        <v>143</v>
      </c>
      <c r="H237" s="3">
        <f>SUMIFS('Aug_2019Sales(Aggregated)'!F:F,'Aug_2019Sales(Aggregated)'!A:A,'August Summary'!G237)</f>
        <v>522</v>
      </c>
      <c r="I237" s="2">
        <f>SUMIFS('Aug_2019Sales(Aggregated)'!E:E,'Aug_2019Sales(Aggregated)'!A:A,'August Summary'!G237)</f>
        <v>18</v>
      </c>
      <c r="J237" s="2">
        <f>COUNTIFS('Aug_2019Sales(Aggregated)'!A:A,'August Summary'!G237)</f>
        <v>12</v>
      </c>
      <c r="L237" s="15"/>
    </row>
    <row r="238" spans="7:12" ht="14.25" x14ac:dyDescent="0.45">
      <c r="G238" s="2" t="s">
        <v>314</v>
      </c>
      <c r="H238" s="3">
        <f>SUMIFS('Aug_2019Sales(Aggregated)'!F:F,'Aug_2019Sales(Aggregated)'!A:A,'August Summary'!G238)</f>
        <v>1344.3500000000004</v>
      </c>
      <c r="I238" s="2">
        <f>SUMIFS('Aug_2019Sales(Aggregated)'!E:E,'Aug_2019Sales(Aggregated)'!A:A,'August Summary'!G238)</f>
        <v>65</v>
      </c>
      <c r="J238" s="2">
        <f>COUNTIFS('Aug_2019Sales(Aggregated)'!A:A,'August Summary'!G238)</f>
        <v>23</v>
      </c>
      <c r="L238" s="15"/>
    </row>
    <row r="239" spans="7:12" ht="14.25" x14ac:dyDescent="0.45">
      <c r="G239" s="2" t="s">
        <v>318</v>
      </c>
      <c r="H239" s="3">
        <f>SUMIFS('Aug_2019Sales(Aggregated)'!F:F,'Aug_2019Sales(Aggregated)'!A:A,'August Summary'!G239)</f>
        <v>519.75000000000011</v>
      </c>
      <c r="I239" s="2">
        <f>SUMIFS('Aug_2019Sales(Aggregated)'!E:E,'Aug_2019Sales(Aggregated)'!A:A,'August Summary'!G239)</f>
        <v>25</v>
      </c>
      <c r="J239" s="2">
        <f>COUNTIFS('Aug_2019Sales(Aggregated)'!A:A,'August Summary'!G239)</f>
        <v>17</v>
      </c>
      <c r="L239" s="15"/>
    </row>
    <row r="240" spans="7:12" ht="14.25" x14ac:dyDescent="0.45">
      <c r="G240" s="2" t="s">
        <v>315</v>
      </c>
      <c r="H240" s="3">
        <f>SUMIFS('Aug_2019Sales(Aggregated)'!F:F,'Aug_2019Sales(Aggregated)'!A:A,'August Summary'!G240)</f>
        <v>913.54000000000019</v>
      </c>
      <c r="I240" s="2">
        <f>SUMIFS('Aug_2019Sales(Aggregated)'!E:E,'Aug_2019Sales(Aggregated)'!A:A,'August Summary'!G240)</f>
        <v>46</v>
      </c>
      <c r="J240" s="2">
        <f>COUNTIFS('Aug_2019Sales(Aggregated)'!A:A,'August Summary'!G240)</f>
        <v>22</v>
      </c>
      <c r="L240" s="15"/>
    </row>
    <row r="241" spans="7:12" ht="14.25" x14ac:dyDescent="0.45">
      <c r="G241" s="2" t="s">
        <v>257</v>
      </c>
      <c r="H241" s="3">
        <f>SUMIFS('Aug_2019Sales(Aggregated)'!F:F,'Aug_2019Sales(Aggregated)'!A:A,'August Summary'!G241)</f>
        <v>76.5</v>
      </c>
      <c r="I241" s="2">
        <f>SUMIFS('Aug_2019Sales(Aggregated)'!E:E,'Aug_2019Sales(Aggregated)'!A:A,'August Summary'!G241)</f>
        <v>2</v>
      </c>
      <c r="J241" s="2">
        <f>COUNTIFS('Aug_2019Sales(Aggregated)'!A:A,'August Summary'!G241)</f>
        <v>2</v>
      </c>
      <c r="L241" s="15"/>
    </row>
    <row r="242" spans="7:12" ht="14.25" x14ac:dyDescent="0.45">
      <c r="G242" s="2" t="s">
        <v>258</v>
      </c>
      <c r="H242" s="3">
        <f>SUMIFS('Aug_2019Sales(Aggregated)'!F:F,'Aug_2019Sales(Aggregated)'!A:A,'August Summary'!G242)</f>
        <v>350</v>
      </c>
      <c r="I242" s="2">
        <f>SUMIFS('Aug_2019Sales(Aggregated)'!E:E,'Aug_2019Sales(Aggregated)'!A:A,'August Summary'!G242)</f>
        <v>10</v>
      </c>
      <c r="J242" s="2">
        <f>COUNTIFS('Aug_2019Sales(Aggregated)'!A:A,'August Summary'!G242)</f>
        <v>6</v>
      </c>
      <c r="L242" s="15"/>
    </row>
    <row r="243" spans="7:12" ht="14.25" x14ac:dyDescent="0.45">
      <c r="G243" s="2" t="s">
        <v>235</v>
      </c>
      <c r="H243" s="3">
        <f>SUMIFS('Aug_2019Sales(Aggregated)'!F:F,'Aug_2019Sales(Aggregated)'!A:A,'August Summary'!G243)</f>
        <v>210</v>
      </c>
      <c r="I243" s="2">
        <f>SUMIFS('Aug_2019Sales(Aggregated)'!E:E,'Aug_2019Sales(Aggregated)'!A:A,'August Summary'!G243)</f>
        <v>6</v>
      </c>
      <c r="J243" s="2">
        <f>COUNTIFS('Aug_2019Sales(Aggregated)'!A:A,'August Summary'!G243)</f>
        <v>4</v>
      </c>
      <c r="L243" s="15"/>
    </row>
    <row r="244" spans="7:12" ht="14.25" x14ac:dyDescent="0.45">
      <c r="G244" s="2" t="s">
        <v>280</v>
      </c>
      <c r="H244" s="3">
        <f>SUMIFS('Aug_2019Sales(Aggregated)'!F:F,'Aug_2019Sales(Aggregated)'!A:A,'August Summary'!G244)</f>
        <v>2268</v>
      </c>
      <c r="I244" s="2">
        <f>SUMIFS('Aug_2019Sales(Aggregated)'!E:E,'Aug_2019Sales(Aggregated)'!A:A,'August Summary'!G244)</f>
        <v>12</v>
      </c>
      <c r="J244" s="2">
        <f>COUNTIFS('Aug_2019Sales(Aggregated)'!A:A,'August Summary'!G244)</f>
        <v>10</v>
      </c>
      <c r="L244" s="15"/>
    </row>
    <row r="245" spans="7:12" ht="14.25" x14ac:dyDescent="0.45">
      <c r="G245" s="2" t="s">
        <v>321</v>
      </c>
      <c r="H245" s="3">
        <f>SUMIFS('Aug_2019Sales(Aggregated)'!F:F,'Aug_2019Sales(Aggregated)'!A:A,'August Summary'!G245)</f>
        <v>135</v>
      </c>
      <c r="I245" s="2">
        <f>SUMIFS('Aug_2019Sales(Aggregated)'!E:E,'Aug_2019Sales(Aggregated)'!A:A,'August Summary'!G245)</f>
        <v>3</v>
      </c>
      <c r="J245" s="2">
        <f>COUNTIFS('Aug_2019Sales(Aggregated)'!A:A,'August Summary'!G245)</f>
        <v>2</v>
      </c>
      <c r="L245" s="15"/>
    </row>
    <row r="246" spans="7:12" ht="14.25" x14ac:dyDescent="0.45">
      <c r="G246" s="2" t="s">
        <v>266</v>
      </c>
      <c r="H246" s="3">
        <f>SUMIFS('Aug_2019Sales(Aggregated)'!F:F,'Aug_2019Sales(Aggregated)'!A:A,'August Summary'!G246)</f>
        <v>552</v>
      </c>
      <c r="I246" s="2">
        <f>SUMIFS('Aug_2019Sales(Aggregated)'!E:E,'Aug_2019Sales(Aggregated)'!A:A,'August Summary'!G246)</f>
        <v>8</v>
      </c>
      <c r="J246" s="2">
        <f>COUNTIFS('Aug_2019Sales(Aggregated)'!A:A,'August Summary'!G246)</f>
        <v>7</v>
      </c>
      <c r="L246" s="15"/>
    </row>
    <row r="247" spans="7:12" ht="14.25" x14ac:dyDescent="0.45">
      <c r="G247" s="2" t="s">
        <v>289</v>
      </c>
      <c r="H247" s="3">
        <f>SUMIFS('Aug_2019Sales(Aggregated)'!F:F,'Aug_2019Sales(Aggregated)'!A:A,'August Summary'!G247)</f>
        <v>483</v>
      </c>
      <c r="I247" s="2">
        <f>SUMIFS('Aug_2019Sales(Aggregated)'!E:E,'Aug_2019Sales(Aggregated)'!A:A,'August Summary'!G247)</f>
        <v>7</v>
      </c>
      <c r="J247" s="2">
        <f>COUNTIFS('Aug_2019Sales(Aggregated)'!A:A,'August Summary'!G247)</f>
        <v>6</v>
      </c>
      <c r="L247" s="15"/>
    </row>
    <row r="248" spans="7:12" ht="14.25" x14ac:dyDescent="0.45">
      <c r="G248"/>
      <c r="L248" s="15"/>
    </row>
    <row r="249" spans="7:12" ht="14.25" x14ac:dyDescent="0.45">
      <c r="G249"/>
      <c r="L249" s="15"/>
    </row>
    <row r="250" spans="7:12" ht="14.25" x14ac:dyDescent="0.45">
      <c r="G250"/>
      <c r="L250" s="15"/>
    </row>
    <row r="251" spans="7:12" ht="14.25" x14ac:dyDescent="0.45">
      <c r="G251"/>
      <c r="L251" s="15"/>
    </row>
    <row r="252" spans="7:12" ht="14.25" x14ac:dyDescent="0.45">
      <c r="G252"/>
      <c r="L252" s="15"/>
    </row>
    <row r="253" spans="7:12" ht="14.25" x14ac:dyDescent="0.45">
      <c r="G253"/>
      <c r="L253" s="15"/>
    </row>
    <row r="254" spans="7:12" ht="14.25" x14ac:dyDescent="0.45">
      <c r="G254"/>
      <c r="L254" s="15"/>
    </row>
    <row r="255" spans="7:12" ht="14.25" x14ac:dyDescent="0.45">
      <c r="G255"/>
      <c r="L255" s="15"/>
    </row>
    <row r="256" spans="7:12" ht="14.25" x14ac:dyDescent="0.45">
      <c r="G256"/>
      <c r="L256" s="15"/>
    </row>
    <row r="257" spans="7:12" ht="14.25" x14ac:dyDescent="0.45">
      <c r="G257"/>
      <c r="L257" s="15"/>
    </row>
    <row r="258" spans="7:12" ht="14.25" x14ac:dyDescent="0.45">
      <c r="G258"/>
      <c r="L258" s="15"/>
    </row>
    <row r="259" spans="7:12" ht="14.25" x14ac:dyDescent="0.45">
      <c r="G259"/>
      <c r="L259" s="15"/>
    </row>
    <row r="260" spans="7:12" ht="14.25" x14ac:dyDescent="0.45">
      <c r="G260"/>
      <c r="L260" s="15"/>
    </row>
    <row r="261" spans="7:12" ht="14.25" x14ac:dyDescent="0.45">
      <c r="G261"/>
      <c r="L261" s="15"/>
    </row>
    <row r="262" spans="7:12" ht="14.25" x14ac:dyDescent="0.45">
      <c r="G262"/>
      <c r="L262" s="15"/>
    </row>
    <row r="263" spans="7:12" ht="14.25" x14ac:dyDescent="0.45">
      <c r="G263"/>
      <c r="L263" s="15"/>
    </row>
    <row r="264" spans="7:12" ht="14.25" x14ac:dyDescent="0.45">
      <c r="G264"/>
      <c r="L264" s="15"/>
    </row>
    <row r="265" spans="7:12" ht="14.25" x14ac:dyDescent="0.45">
      <c r="G265"/>
      <c r="L265" s="15"/>
    </row>
    <row r="266" spans="7:12" ht="14.25" x14ac:dyDescent="0.45">
      <c r="G266"/>
      <c r="L266" s="15"/>
    </row>
    <row r="267" spans="7:12" ht="14.25" x14ac:dyDescent="0.45">
      <c r="G267"/>
      <c r="L267" s="15"/>
    </row>
    <row r="268" spans="7:12" ht="14.25" x14ac:dyDescent="0.45">
      <c r="G268"/>
      <c r="L268" s="15"/>
    </row>
    <row r="269" spans="7:12" ht="14.25" x14ac:dyDescent="0.45">
      <c r="G269"/>
      <c r="L269" s="15"/>
    </row>
    <row r="270" spans="7:12" ht="14.25" x14ac:dyDescent="0.45">
      <c r="G270"/>
      <c r="L270" s="15"/>
    </row>
    <row r="271" spans="7:12" ht="14.25" x14ac:dyDescent="0.45">
      <c r="G271"/>
      <c r="L271" s="15"/>
    </row>
    <row r="272" spans="7:12" ht="14.25" x14ac:dyDescent="0.45">
      <c r="G272"/>
      <c r="L272" s="15"/>
    </row>
    <row r="273" spans="7:12" ht="14.25" x14ac:dyDescent="0.45">
      <c r="G273"/>
      <c r="L273" s="15"/>
    </row>
    <row r="274" spans="7:12" ht="14.25" x14ac:dyDescent="0.45">
      <c r="G274"/>
      <c r="L274" s="15"/>
    </row>
    <row r="275" spans="7:12" ht="14.25" x14ac:dyDescent="0.45">
      <c r="G275"/>
      <c r="L275" s="15"/>
    </row>
    <row r="276" spans="7:12" ht="14.25" x14ac:dyDescent="0.45">
      <c r="G276"/>
      <c r="L276" s="15"/>
    </row>
    <row r="277" spans="7:12" ht="14.25" x14ac:dyDescent="0.45">
      <c r="G277"/>
      <c r="L277" s="15"/>
    </row>
    <row r="278" spans="7:12" ht="14.25" x14ac:dyDescent="0.45">
      <c r="G278"/>
      <c r="L278" s="15"/>
    </row>
    <row r="279" spans="7:12" ht="14.25" x14ac:dyDescent="0.45">
      <c r="G279"/>
      <c r="L279" s="15"/>
    </row>
    <row r="280" spans="7:12" ht="14.25" x14ac:dyDescent="0.45">
      <c r="G280"/>
      <c r="L280" s="15"/>
    </row>
    <row r="281" spans="7:12" ht="14.25" x14ac:dyDescent="0.45">
      <c r="G281"/>
      <c r="L281" s="15"/>
    </row>
    <row r="282" spans="7:12" ht="14.25" x14ac:dyDescent="0.45">
      <c r="G282"/>
      <c r="L282" s="15"/>
    </row>
    <row r="283" spans="7:12" ht="14.25" x14ac:dyDescent="0.45">
      <c r="G283"/>
      <c r="L283" s="15"/>
    </row>
    <row r="284" spans="7:12" ht="14.25" x14ac:dyDescent="0.45">
      <c r="G284"/>
      <c r="L284" s="15"/>
    </row>
    <row r="285" spans="7:12" ht="14.25" x14ac:dyDescent="0.45">
      <c r="G285"/>
      <c r="L285" s="15"/>
    </row>
    <row r="286" spans="7:12" ht="14.25" x14ac:dyDescent="0.45">
      <c r="G286"/>
      <c r="L286" s="15"/>
    </row>
    <row r="287" spans="7:12" ht="14.25" x14ac:dyDescent="0.45">
      <c r="G287"/>
      <c r="L287" s="15"/>
    </row>
    <row r="288" spans="7:12" ht="14.25" x14ac:dyDescent="0.45">
      <c r="G288"/>
      <c r="L288" s="15"/>
    </row>
    <row r="289" spans="7:12" ht="14.25" x14ac:dyDescent="0.45">
      <c r="G289"/>
      <c r="L289" s="15"/>
    </row>
    <row r="290" spans="7:12" ht="14.25" x14ac:dyDescent="0.45">
      <c r="G290"/>
      <c r="L290" s="15"/>
    </row>
    <row r="291" spans="7:12" ht="14.25" x14ac:dyDescent="0.45">
      <c r="G291"/>
      <c r="L291" s="15"/>
    </row>
    <row r="292" spans="7:12" ht="14.25" x14ac:dyDescent="0.45">
      <c r="G292"/>
      <c r="L292" s="15"/>
    </row>
    <row r="293" spans="7:12" ht="14.25" x14ac:dyDescent="0.45">
      <c r="G293"/>
      <c r="L293" s="15"/>
    </row>
    <row r="294" spans="7:12" ht="14.25" x14ac:dyDescent="0.45">
      <c r="G294"/>
      <c r="L294" s="15"/>
    </row>
    <row r="295" spans="7:12" ht="14.25" x14ac:dyDescent="0.45">
      <c r="G295"/>
      <c r="L295" s="15"/>
    </row>
    <row r="296" spans="7:12" ht="14.25" x14ac:dyDescent="0.45">
      <c r="G296"/>
      <c r="L296" s="15"/>
    </row>
    <row r="297" spans="7:12" ht="14.25" x14ac:dyDescent="0.45">
      <c r="G297"/>
      <c r="L297" s="15"/>
    </row>
    <row r="298" spans="7:12" ht="14.25" x14ac:dyDescent="0.45">
      <c r="G298"/>
      <c r="L298" s="15"/>
    </row>
    <row r="299" spans="7:12" ht="14.25" x14ac:dyDescent="0.45">
      <c r="G299"/>
      <c r="L299" s="15"/>
    </row>
    <row r="300" spans="7:12" ht="14.25" x14ac:dyDescent="0.45">
      <c r="G300"/>
      <c r="L300" s="15"/>
    </row>
    <row r="301" spans="7:12" ht="14.25" x14ac:dyDescent="0.45">
      <c r="G301"/>
      <c r="L301" s="15"/>
    </row>
    <row r="302" spans="7:12" ht="14.25" x14ac:dyDescent="0.45">
      <c r="G302"/>
      <c r="L302" s="15"/>
    </row>
    <row r="303" spans="7:12" ht="14.25" x14ac:dyDescent="0.45">
      <c r="G303"/>
      <c r="L303" s="15"/>
    </row>
    <row r="304" spans="7:12" ht="14.25" x14ac:dyDescent="0.45">
      <c r="G304"/>
      <c r="L304" s="15"/>
    </row>
    <row r="305" spans="7:12" ht="14.25" x14ac:dyDescent="0.45">
      <c r="G305"/>
      <c r="L305" s="15"/>
    </row>
    <row r="306" spans="7:12" ht="14.25" x14ac:dyDescent="0.45">
      <c r="G306"/>
      <c r="L306" s="15"/>
    </row>
    <row r="307" spans="7:12" ht="14.25" x14ac:dyDescent="0.45">
      <c r="G307"/>
      <c r="L307" s="15"/>
    </row>
    <row r="308" spans="7:12" ht="14.25" x14ac:dyDescent="0.45">
      <c r="G308"/>
      <c r="L308" s="15"/>
    </row>
    <row r="309" spans="7:12" ht="14.25" x14ac:dyDescent="0.45">
      <c r="G309"/>
      <c r="L309" s="15"/>
    </row>
    <row r="310" spans="7:12" ht="14.25" x14ac:dyDescent="0.45">
      <c r="G310"/>
      <c r="L310" s="15"/>
    </row>
    <row r="311" spans="7:12" ht="14.25" x14ac:dyDescent="0.45">
      <c r="G311"/>
      <c r="L311" s="15"/>
    </row>
    <row r="312" spans="7:12" ht="14.25" x14ac:dyDescent="0.45">
      <c r="G312"/>
      <c r="L312" s="15"/>
    </row>
    <row r="313" spans="7:12" ht="14.25" x14ac:dyDescent="0.45">
      <c r="G313"/>
      <c r="L313" s="15"/>
    </row>
    <row r="314" spans="7:12" ht="14.25" x14ac:dyDescent="0.45">
      <c r="G314"/>
      <c r="L314" s="15"/>
    </row>
    <row r="315" spans="7:12" ht="14.25" x14ac:dyDescent="0.45">
      <c r="G315"/>
      <c r="L315" s="15"/>
    </row>
    <row r="316" spans="7:12" ht="14.25" x14ac:dyDescent="0.45">
      <c r="G316"/>
      <c r="L316" s="15"/>
    </row>
    <row r="317" spans="7:12" ht="14.25" x14ac:dyDescent="0.45">
      <c r="G317"/>
      <c r="L317" s="15"/>
    </row>
    <row r="318" spans="7:12" ht="14.25" x14ac:dyDescent="0.45">
      <c r="G318"/>
      <c r="L318" s="15"/>
    </row>
    <row r="319" spans="7:12" ht="14.25" x14ac:dyDescent="0.45">
      <c r="G319"/>
      <c r="L319" s="15"/>
    </row>
    <row r="320" spans="7:12" ht="14.25" x14ac:dyDescent="0.45">
      <c r="G320"/>
      <c r="L320" s="15"/>
    </row>
    <row r="321" spans="7:12" ht="14.25" x14ac:dyDescent="0.45">
      <c r="G321"/>
      <c r="L321" s="15"/>
    </row>
    <row r="322" spans="7:12" ht="14.25" x14ac:dyDescent="0.45">
      <c r="G322"/>
      <c r="L322" s="15"/>
    </row>
    <row r="323" spans="7:12" ht="14.25" x14ac:dyDescent="0.45">
      <c r="G323"/>
      <c r="L323" s="15"/>
    </row>
    <row r="324" spans="7:12" ht="14.25" x14ac:dyDescent="0.45">
      <c r="G324"/>
      <c r="L324" s="15"/>
    </row>
    <row r="325" spans="7:12" ht="14.25" x14ac:dyDescent="0.45">
      <c r="G325"/>
      <c r="L325" s="15"/>
    </row>
    <row r="326" spans="7:12" ht="14.25" x14ac:dyDescent="0.45">
      <c r="G326"/>
      <c r="L326" s="15"/>
    </row>
    <row r="327" spans="7:12" ht="14.25" x14ac:dyDescent="0.45">
      <c r="G327"/>
      <c r="L327" s="15"/>
    </row>
    <row r="328" spans="7:12" ht="14.25" x14ac:dyDescent="0.45">
      <c r="G328"/>
      <c r="L328" s="15"/>
    </row>
    <row r="329" spans="7:12" ht="14.25" x14ac:dyDescent="0.45">
      <c r="G329"/>
      <c r="L329" s="15"/>
    </row>
    <row r="330" spans="7:12" ht="14.25" x14ac:dyDescent="0.45">
      <c r="G330"/>
      <c r="L330" s="15"/>
    </row>
    <row r="331" spans="7:12" ht="14.25" x14ac:dyDescent="0.45">
      <c r="G331"/>
      <c r="L331" s="15"/>
    </row>
    <row r="332" spans="7:12" ht="14.25" x14ac:dyDescent="0.45">
      <c r="G332"/>
      <c r="L332" s="15"/>
    </row>
    <row r="333" spans="7:12" ht="14.25" x14ac:dyDescent="0.45">
      <c r="G333"/>
      <c r="L333" s="15"/>
    </row>
    <row r="334" spans="7:12" ht="14.25" x14ac:dyDescent="0.45">
      <c r="G334"/>
      <c r="L334" s="15"/>
    </row>
    <row r="335" spans="7:12" ht="14.25" x14ac:dyDescent="0.45">
      <c r="G335"/>
      <c r="L335" s="15"/>
    </row>
    <row r="336" spans="7:12" ht="14.25" x14ac:dyDescent="0.45">
      <c r="G336"/>
      <c r="L336" s="15"/>
    </row>
    <row r="337" spans="7:12" ht="14.25" x14ac:dyDescent="0.45">
      <c r="G337"/>
      <c r="L337" s="15"/>
    </row>
    <row r="338" spans="7:12" ht="14.25" x14ac:dyDescent="0.45">
      <c r="G338"/>
      <c r="L338" s="15"/>
    </row>
    <row r="339" spans="7:12" ht="14.25" x14ac:dyDescent="0.45">
      <c r="G339"/>
      <c r="L339" s="15"/>
    </row>
    <row r="340" spans="7:12" ht="14.25" x14ac:dyDescent="0.45">
      <c r="G340"/>
      <c r="L340" s="15"/>
    </row>
    <row r="341" spans="7:12" ht="14.25" x14ac:dyDescent="0.45">
      <c r="G341"/>
      <c r="L341" s="15"/>
    </row>
    <row r="342" spans="7:12" ht="14.25" x14ac:dyDescent="0.45">
      <c r="G342"/>
      <c r="L342" s="15"/>
    </row>
    <row r="343" spans="7:12" ht="14.25" x14ac:dyDescent="0.45">
      <c r="G343"/>
      <c r="L343" s="15"/>
    </row>
    <row r="344" spans="7:12" ht="14.25" x14ac:dyDescent="0.45">
      <c r="G344"/>
      <c r="L344" s="15"/>
    </row>
    <row r="345" spans="7:12" ht="14.25" x14ac:dyDescent="0.45">
      <c r="G345"/>
      <c r="L345" s="15"/>
    </row>
    <row r="346" spans="7:12" ht="14.25" x14ac:dyDescent="0.45">
      <c r="G346"/>
      <c r="L346" s="15"/>
    </row>
    <row r="347" spans="7:12" ht="14.25" x14ac:dyDescent="0.45">
      <c r="G347"/>
      <c r="L347" s="15"/>
    </row>
    <row r="348" spans="7:12" ht="14.25" x14ac:dyDescent="0.45">
      <c r="G348"/>
      <c r="L348" s="15"/>
    </row>
    <row r="349" spans="7:12" ht="14.25" x14ac:dyDescent="0.45">
      <c r="G349"/>
      <c r="L349" s="15"/>
    </row>
    <row r="350" spans="7:12" ht="14.25" x14ac:dyDescent="0.45">
      <c r="G350"/>
      <c r="L350" s="15"/>
    </row>
    <row r="351" spans="7:12" ht="14.25" x14ac:dyDescent="0.45">
      <c r="G351"/>
      <c r="L351" s="15"/>
    </row>
    <row r="352" spans="7:12" ht="14.25" x14ac:dyDescent="0.45">
      <c r="G352"/>
      <c r="L352" s="15"/>
    </row>
    <row r="353" spans="7:12" ht="14.25" x14ac:dyDescent="0.45">
      <c r="G353"/>
      <c r="L353" s="15"/>
    </row>
    <row r="354" spans="7:12" ht="14.25" x14ac:dyDescent="0.45">
      <c r="G354"/>
      <c r="L354" s="15"/>
    </row>
    <row r="355" spans="7:12" ht="14.25" x14ac:dyDescent="0.45">
      <c r="G355"/>
      <c r="L355" s="15"/>
    </row>
    <row r="356" spans="7:12" ht="14.25" x14ac:dyDescent="0.45">
      <c r="G356"/>
      <c r="L356" s="15"/>
    </row>
    <row r="357" spans="7:12" ht="14.25" x14ac:dyDescent="0.45">
      <c r="G357"/>
      <c r="L357" s="15"/>
    </row>
    <row r="358" spans="7:12" ht="14.25" x14ac:dyDescent="0.45">
      <c r="G358"/>
      <c r="L358" s="15"/>
    </row>
    <row r="359" spans="7:12" ht="14.25" x14ac:dyDescent="0.45">
      <c r="G359"/>
      <c r="L359" s="15"/>
    </row>
    <row r="360" spans="7:12" ht="14.25" x14ac:dyDescent="0.45">
      <c r="G360"/>
      <c r="L360" s="15"/>
    </row>
    <row r="361" spans="7:12" ht="14.25" x14ac:dyDescent="0.45">
      <c r="G361"/>
      <c r="L361" s="15"/>
    </row>
    <row r="362" spans="7:12" ht="14.25" x14ac:dyDescent="0.45">
      <c r="G362"/>
      <c r="L362" s="15"/>
    </row>
    <row r="363" spans="7:12" ht="14.25" x14ac:dyDescent="0.45">
      <c r="G363"/>
      <c r="L363" s="15"/>
    </row>
    <row r="364" spans="7:12" ht="14.25" x14ac:dyDescent="0.45">
      <c r="G364"/>
      <c r="L364" s="15"/>
    </row>
    <row r="365" spans="7:12" ht="14.25" x14ac:dyDescent="0.45">
      <c r="G365"/>
      <c r="L365" s="15"/>
    </row>
    <row r="366" spans="7:12" ht="14.25" x14ac:dyDescent="0.45">
      <c r="G366"/>
      <c r="L366" s="15"/>
    </row>
    <row r="367" spans="7:12" ht="14.25" x14ac:dyDescent="0.45">
      <c r="G367"/>
      <c r="L367" s="15"/>
    </row>
    <row r="368" spans="7:12" ht="14.25" x14ac:dyDescent="0.45">
      <c r="G368"/>
      <c r="L368" s="15"/>
    </row>
    <row r="369" spans="7:12" ht="14.25" x14ac:dyDescent="0.45">
      <c r="G369"/>
      <c r="L369" s="15"/>
    </row>
    <row r="370" spans="7:12" ht="14.25" x14ac:dyDescent="0.45">
      <c r="G370"/>
      <c r="L370" s="15"/>
    </row>
    <row r="371" spans="7:12" ht="14.25" x14ac:dyDescent="0.45">
      <c r="G371"/>
      <c r="L371" s="15"/>
    </row>
    <row r="372" spans="7:12" ht="14.25" x14ac:dyDescent="0.45">
      <c r="G372"/>
      <c r="L372" s="15"/>
    </row>
    <row r="373" spans="7:12" ht="14.25" x14ac:dyDescent="0.45">
      <c r="G373"/>
      <c r="L373" s="15"/>
    </row>
    <row r="374" spans="7:12" ht="14.25" x14ac:dyDescent="0.45">
      <c r="G374"/>
      <c r="L374" s="15"/>
    </row>
    <row r="375" spans="7:12" ht="14.25" x14ac:dyDescent="0.45">
      <c r="G375"/>
      <c r="L375" s="15"/>
    </row>
    <row r="376" spans="7:12" ht="14.25" x14ac:dyDescent="0.45">
      <c r="G376"/>
      <c r="L376" s="15"/>
    </row>
    <row r="377" spans="7:12" ht="14.25" x14ac:dyDescent="0.45">
      <c r="G377"/>
      <c r="L377" s="15"/>
    </row>
    <row r="378" spans="7:12" ht="14.25" x14ac:dyDescent="0.45">
      <c r="G378"/>
      <c r="L378" s="15"/>
    </row>
    <row r="379" spans="7:12" ht="14.25" x14ac:dyDescent="0.45">
      <c r="G379"/>
      <c r="L379" s="15"/>
    </row>
    <row r="380" spans="7:12" ht="14.25" x14ac:dyDescent="0.45">
      <c r="G380"/>
      <c r="L380" s="15"/>
    </row>
    <row r="381" spans="7:12" ht="14.25" x14ac:dyDescent="0.45">
      <c r="G381"/>
      <c r="L381" s="15"/>
    </row>
    <row r="382" spans="7:12" ht="14.25" x14ac:dyDescent="0.45">
      <c r="G382"/>
      <c r="L382" s="15"/>
    </row>
    <row r="383" spans="7:12" ht="14.25" x14ac:dyDescent="0.45">
      <c r="G383"/>
      <c r="L383" s="15"/>
    </row>
    <row r="384" spans="7:12" ht="14.25" x14ac:dyDescent="0.45">
      <c r="G384"/>
      <c r="L384" s="15"/>
    </row>
    <row r="385" spans="7:12" ht="14.25" x14ac:dyDescent="0.45">
      <c r="G385"/>
      <c r="L385" s="15"/>
    </row>
    <row r="386" spans="7:12" ht="14.25" x14ac:dyDescent="0.45">
      <c r="G386"/>
      <c r="L386" s="15"/>
    </row>
    <row r="387" spans="7:12" ht="14.25" x14ac:dyDescent="0.45">
      <c r="G387"/>
      <c r="L387" s="15"/>
    </row>
    <row r="388" spans="7:12" ht="14.25" x14ac:dyDescent="0.45">
      <c r="G388"/>
      <c r="L388" s="15"/>
    </row>
    <row r="389" spans="7:12" ht="14.25" x14ac:dyDescent="0.45">
      <c r="G389"/>
      <c r="L389" s="15"/>
    </row>
    <row r="390" spans="7:12" ht="14.25" x14ac:dyDescent="0.45">
      <c r="G390"/>
      <c r="L390" s="15"/>
    </row>
    <row r="391" spans="7:12" ht="14.25" x14ac:dyDescent="0.45">
      <c r="G391"/>
      <c r="L391" s="15"/>
    </row>
    <row r="392" spans="7:12" ht="14.25" x14ac:dyDescent="0.45">
      <c r="G392"/>
      <c r="L392" s="15"/>
    </row>
    <row r="393" spans="7:12" ht="14.25" x14ac:dyDescent="0.45">
      <c r="G393"/>
      <c r="L393" s="15"/>
    </row>
    <row r="394" spans="7:12" ht="14.25" x14ac:dyDescent="0.45">
      <c r="G394"/>
      <c r="L394" s="15"/>
    </row>
    <row r="395" spans="7:12" ht="14.25" x14ac:dyDescent="0.45">
      <c r="G395"/>
      <c r="L395" s="15"/>
    </row>
    <row r="396" spans="7:12" ht="14.25" x14ac:dyDescent="0.45">
      <c r="G396"/>
      <c r="L396" s="15"/>
    </row>
    <row r="397" spans="7:12" ht="14.25" x14ac:dyDescent="0.45">
      <c r="G397"/>
      <c r="L397" s="15"/>
    </row>
    <row r="398" spans="7:12" ht="14.25" x14ac:dyDescent="0.45">
      <c r="G398"/>
      <c r="L398" s="15"/>
    </row>
    <row r="399" spans="7:12" ht="14.25" x14ac:dyDescent="0.45">
      <c r="G399"/>
      <c r="L399" s="15"/>
    </row>
    <row r="400" spans="7:12" ht="14.25" x14ac:dyDescent="0.45">
      <c r="G400"/>
      <c r="L400" s="15"/>
    </row>
    <row r="401" spans="7:12" ht="14.25" x14ac:dyDescent="0.45">
      <c r="G401"/>
      <c r="L401" s="15"/>
    </row>
    <row r="402" spans="7:12" ht="14.25" x14ac:dyDescent="0.45">
      <c r="G402"/>
      <c r="L402" s="15"/>
    </row>
    <row r="403" spans="7:12" ht="14.25" x14ac:dyDescent="0.45">
      <c r="G403"/>
      <c r="L403" s="15"/>
    </row>
    <row r="404" spans="7:12" ht="14.25" x14ac:dyDescent="0.45">
      <c r="G404"/>
      <c r="L404" s="15"/>
    </row>
    <row r="405" spans="7:12" ht="14.25" x14ac:dyDescent="0.45">
      <c r="G405"/>
      <c r="L405" s="15"/>
    </row>
    <row r="406" spans="7:12" ht="14.25" x14ac:dyDescent="0.45">
      <c r="G406"/>
      <c r="L406" s="15"/>
    </row>
    <row r="407" spans="7:12" ht="14.25" x14ac:dyDescent="0.45">
      <c r="G407"/>
      <c r="L407" s="15"/>
    </row>
    <row r="408" spans="7:12" ht="14.25" x14ac:dyDescent="0.45">
      <c r="G408"/>
      <c r="L408" s="15"/>
    </row>
    <row r="409" spans="7:12" ht="14.25" x14ac:dyDescent="0.45">
      <c r="G409"/>
      <c r="L409" s="15"/>
    </row>
    <row r="410" spans="7:12" ht="14.25" x14ac:dyDescent="0.45">
      <c r="G410"/>
      <c r="L410" s="15"/>
    </row>
    <row r="411" spans="7:12" ht="14.25" x14ac:dyDescent="0.45">
      <c r="G411"/>
      <c r="L411" s="15"/>
    </row>
    <row r="412" spans="7:12" ht="14.25" x14ac:dyDescent="0.45">
      <c r="G412"/>
      <c r="L412" s="15"/>
    </row>
    <row r="413" spans="7:12" ht="14.25" x14ac:dyDescent="0.45">
      <c r="G413"/>
      <c r="L413" s="15"/>
    </row>
    <row r="414" spans="7:12" ht="14.25" x14ac:dyDescent="0.45">
      <c r="G414"/>
      <c r="L414" s="15"/>
    </row>
    <row r="415" spans="7:12" ht="14.25" x14ac:dyDescent="0.45">
      <c r="G415"/>
      <c r="L415" s="15"/>
    </row>
    <row r="416" spans="7:12" ht="14.25" x14ac:dyDescent="0.45">
      <c r="G416"/>
      <c r="L416" s="15"/>
    </row>
    <row r="417" spans="7:12" ht="14.25" x14ac:dyDescent="0.45">
      <c r="G417"/>
      <c r="L417" s="15"/>
    </row>
    <row r="418" spans="7:12" ht="14.25" x14ac:dyDescent="0.45">
      <c r="G418"/>
      <c r="L418" s="15"/>
    </row>
    <row r="419" spans="7:12" ht="14.25" x14ac:dyDescent="0.45">
      <c r="G419"/>
      <c r="L419" s="15"/>
    </row>
    <row r="420" spans="7:12" ht="14.25" x14ac:dyDescent="0.45">
      <c r="G420"/>
      <c r="L420" s="15"/>
    </row>
    <row r="421" spans="7:12" ht="14.25" x14ac:dyDescent="0.45">
      <c r="G421"/>
      <c r="L421" s="15"/>
    </row>
    <row r="422" spans="7:12" ht="14.25" x14ac:dyDescent="0.45">
      <c r="G422"/>
      <c r="L422" s="15"/>
    </row>
    <row r="423" spans="7:12" ht="14.25" x14ac:dyDescent="0.45">
      <c r="G423"/>
      <c r="L423" s="15"/>
    </row>
    <row r="424" spans="7:12" ht="14.25" x14ac:dyDescent="0.45">
      <c r="G424"/>
      <c r="L424" s="15"/>
    </row>
    <row r="425" spans="7:12" ht="14.25" x14ac:dyDescent="0.45">
      <c r="G425"/>
      <c r="L425" s="15"/>
    </row>
    <row r="426" spans="7:12" ht="14.25" x14ac:dyDescent="0.45">
      <c r="G426"/>
      <c r="L426" s="15"/>
    </row>
    <row r="427" spans="7:12" ht="14.25" x14ac:dyDescent="0.45">
      <c r="G427"/>
      <c r="L427" s="15"/>
    </row>
    <row r="428" spans="7:12" ht="14.25" x14ac:dyDescent="0.45">
      <c r="G428"/>
      <c r="L428" s="15"/>
    </row>
    <row r="429" spans="7:12" ht="14.25" x14ac:dyDescent="0.45">
      <c r="G429"/>
      <c r="L429" s="15"/>
    </row>
    <row r="430" spans="7:12" ht="14.25" x14ac:dyDescent="0.45">
      <c r="G430"/>
      <c r="L430" s="15"/>
    </row>
    <row r="431" spans="7:12" ht="14.25" x14ac:dyDescent="0.45">
      <c r="G431"/>
      <c r="L431" s="15"/>
    </row>
    <row r="432" spans="7:12" ht="14.25" x14ac:dyDescent="0.45">
      <c r="G432"/>
      <c r="L432" s="15"/>
    </row>
    <row r="433" spans="7:12" ht="14.25" x14ac:dyDescent="0.45">
      <c r="G433"/>
      <c r="L433" s="15"/>
    </row>
    <row r="434" spans="7:12" ht="14.25" x14ac:dyDescent="0.45">
      <c r="G434"/>
      <c r="L434" s="15"/>
    </row>
    <row r="435" spans="7:12" ht="14.25" x14ac:dyDescent="0.45">
      <c r="G435"/>
      <c r="L435" s="15"/>
    </row>
    <row r="436" spans="7:12" ht="14.25" x14ac:dyDescent="0.45">
      <c r="G436"/>
      <c r="L436" s="15"/>
    </row>
    <row r="437" spans="7:12" ht="14.25" x14ac:dyDescent="0.45">
      <c r="G437"/>
      <c r="L437" s="15"/>
    </row>
    <row r="438" spans="7:12" ht="14.25" x14ac:dyDescent="0.45">
      <c r="G438"/>
      <c r="L438" s="15"/>
    </row>
    <row r="439" spans="7:12" ht="14.25" x14ac:dyDescent="0.45">
      <c r="G439"/>
      <c r="L439" s="15"/>
    </row>
    <row r="440" spans="7:12" ht="14.25" x14ac:dyDescent="0.45">
      <c r="G440"/>
      <c r="L440" s="15"/>
    </row>
    <row r="441" spans="7:12" ht="14.25" x14ac:dyDescent="0.45">
      <c r="G441"/>
      <c r="L441" s="15"/>
    </row>
    <row r="442" spans="7:12" ht="14.25" x14ac:dyDescent="0.45">
      <c r="G442"/>
      <c r="L442" s="15"/>
    </row>
    <row r="443" spans="7:12" ht="14.25" x14ac:dyDescent="0.45">
      <c r="G443"/>
      <c r="L443" s="15"/>
    </row>
    <row r="444" spans="7:12" ht="14.25" x14ac:dyDescent="0.45">
      <c r="G444"/>
      <c r="L444" s="15"/>
    </row>
    <row r="445" spans="7:12" ht="14.25" x14ac:dyDescent="0.45">
      <c r="G445"/>
      <c r="L445" s="15"/>
    </row>
    <row r="446" spans="7:12" ht="14.25" x14ac:dyDescent="0.45">
      <c r="G446"/>
      <c r="L446" s="15"/>
    </row>
    <row r="447" spans="7:12" ht="14.25" x14ac:dyDescent="0.45">
      <c r="G447"/>
      <c r="L447" s="15"/>
    </row>
    <row r="448" spans="7:12" ht="14.25" x14ac:dyDescent="0.45">
      <c r="G448"/>
      <c r="L448" s="15"/>
    </row>
    <row r="449" spans="7:12" ht="14.25" x14ac:dyDescent="0.45">
      <c r="G449"/>
      <c r="L449" s="15"/>
    </row>
    <row r="450" spans="7:12" ht="14.25" x14ac:dyDescent="0.45">
      <c r="G450"/>
      <c r="L450" s="15"/>
    </row>
    <row r="451" spans="7:12" ht="14.25" x14ac:dyDescent="0.45">
      <c r="G451"/>
      <c r="L451" s="15"/>
    </row>
    <row r="452" spans="7:12" ht="14.25" x14ac:dyDescent="0.45">
      <c r="G452"/>
      <c r="L452" s="15"/>
    </row>
    <row r="453" spans="7:12" ht="14.25" x14ac:dyDescent="0.45">
      <c r="G453"/>
      <c r="L453" s="15"/>
    </row>
    <row r="454" spans="7:12" ht="14.25" x14ac:dyDescent="0.45">
      <c r="G454"/>
      <c r="L454" s="15"/>
    </row>
    <row r="455" spans="7:12" ht="14.25" x14ac:dyDescent="0.45">
      <c r="G455"/>
      <c r="L455" s="15"/>
    </row>
    <row r="456" spans="7:12" ht="14.25" x14ac:dyDescent="0.45">
      <c r="G456"/>
      <c r="L456" s="15"/>
    </row>
    <row r="457" spans="7:12" ht="14.25" x14ac:dyDescent="0.45">
      <c r="G457"/>
      <c r="L457" s="15"/>
    </row>
    <row r="458" spans="7:12" ht="14.25" x14ac:dyDescent="0.45">
      <c r="G458"/>
      <c r="L458" s="15"/>
    </row>
    <row r="459" spans="7:12" ht="14.25" x14ac:dyDescent="0.45">
      <c r="G459"/>
      <c r="L459" s="15"/>
    </row>
    <row r="460" spans="7:12" ht="14.25" x14ac:dyDescent="0.45">
      <c r="G460"/>
      <c r="L460" s="15"/>
    </row>
    <row r="461" spans="7:12" ht="14.25" x14ac:dyDescent="0.45">
      <c r="G461"/>
      <c r="L461" s="15"/>
    </row>
    <row r="462" spans="7:12" ht="14.25" x14ac:dyDescent="0.45">
      <c r="G462"/>
      <c r="L462" s="15"/>
    </row>
    <row r="463" spans="7:12" ht="14.25" x14ac:dyDescent="0.45">
      <c r="G463"/>
      <c r="L463" s="15"/>
    </row>
    <row r="464" spans="7:12" ht="14.25" x14ac:dyDescent="0.45">
      <c r="G464"/>
      <c r="L464" s="15"/>
    </row>
    <row r="465" spans="7:12" ht="14.25" x14ac:dyDescent="0.45">
      <c r="G465"/>
      <c r="L465" s="15"/>
    </row>
    <row r="466" spans="7:12" ht="14.25" x14ac:dyDescent="0.45">
      <c r="G466"/>
      <c r="L466" s="15"/>
    </row>
    <row r="467" spans="7:12" ht="14.25" x14ac:dyDescent="0.45">
      <c r="G467"/>
      <c r="L467" s="15"/>
    </row>
    <row r="468" spans="7:12" ht="14.25" x14ac:dyDescent="0.45">
      <c r="G468"/>
      <c r="L468" s="15"/>
    </row>
    <row r="469" spans="7:12" ht="14.25" x14ac:dyDescent="0.45">
      <c r="G469"/>
      <c r="L469" s="15"/>
    </row>
    <row r="470" spans="7:12" ht="14.25" x14ac:dyDescent="0.45">
      <c r="G470"/>
      <c r="L470" s="15"/>
    </row>
    <row r="471" spans="7:12" ht="14.25" x14ac:dyDescent="0.45">
      <c r="G471"/>
      <c r="L471" s="15"/>
    </row>
    <row r="472" spans="7:12" ht="14.25" x14ac:dyDescent="0.45">
      <c r="G472"/>
      <c r="L472" s="15"/>
    </row>
    <row r="473" spans="7:12" ht="14.25" x14ac:dyDescent="0.45">
      <c r="G473"/>
      <c r="L473" s="15"/>
    </row>
    <row r="474" spans="7:12" ht="14.25" x14ac:dyDescent="0.45">
      <c r="G474"/>
      <c r="L474" s="15"/>
    </row>
    <row r="475" spans="7:12" ht="14.25" x14ac:dyDescent="0.45">
      <c r="G475"/>
      <c r="L475" s="15"/>
    </row>
    <row r="476" spans="7:12" ht="14.25" x14ac:dyDescent="0.45">
      <c r="G476"/>
      <c r="L476" s="15"/>
    </row>
    <row r="477" spans="7:12" ht="14.25" x14ac:dyDescent="0.45">
      <c r="G477"/>
      <c r="L477" s="15"/>
    </row>
    <row r="478" spans="7:12" ht="14.25" x14ac:dyDescent="0.45">
      <c r="G478"/>
      <c r="L478" s="15"/>
    </row>
    <row r="479" spans="7:12" ht="14.25" x14ac:dyDescent="0.45">
      <c r="G479"/>
      <c r="L479" s="15"/>
    </row>
    <row r="480" spans="7:12" ht="14.25" x14ac:dyDescent="0.45">
      <c r="G480"/>
      <c r="L480" s="15"/>
    </row>
    <row r="481" spans="7:12" ht="14.25" x14ac:dyDescent="0.45">
      <c r="G481"/>
      <c r="L481" s="15"/>
    </row>
    <row r="482" spans="7:12" ht="14.25" x14ac:dyDescent="0.45">
      <c r="G482"/>
      <c r="L482" s="15"/>
    </row>
    <row r="483" spans="7:12" ht="14.25" x14ac:dyDescent="0.45">
      <c r="G483"/>
      <c r="L483" s="15"/>
    </row>
    <row r="484" spans="7:12" ht="14.25" x14ac:dyDescent="0.45">
      <c r="G484"/>
      <c r="L484" s="15"/>
    </row>
    <row r="485" spans="7:12" ht="14.25" x14ac:dyDescent="0.45">
      <c r="G485"/>
      <c r="L485" s="15"/>
    </row>
    <row r="486" spans="7:12" ht="14.25" x14ac:dyDescent="0.45">
      <c r="G486"/>
      <c r="L486" s="15"/>
    </row>
    <row r="487" spans="7:12" ht="14.25" x14ac:dyDescent="0.45">
      <c r="G487"/>
      <c r="L487" s="15"/>
    </row>
    <row r="488" spans="7:12" ht="14.25" x14ac:dyDescent="0.45">
      <c r="G488"/>
      <c r="L488" s="15"/>
    </row>
    <row r="489" spans="7:12" ht="14.25" x14ac:dyDescent="0.45">
      <c r="G489"/>
      <c r="L489" s="15"/>
    </row>
    <row r="490" spans="7:12" ht="14.25" x14ac:dyDescent="0.45">
      <c r="G490"/>
      <c r="L490" s="15"/>
    </row>
    <row r="491" spans="7:12" ht="14.25" x14ac:dyDescent="0.45">
      <c r="G491"/>
      <c r="L491" s="15"/>
    </row>
    <row r="492" spans="7:12" ht="14.25" x14ac:dyDescent="0.45">
      <c r="G492"/>
      <c r="L492" s="15"/>
    </row>
    <row r="493" spans="7:12" ht="14.25" x14ac:dyDescent="0.45">
      <c r="G493"/>
      <c r="L493" s="15"/>
    </row>
    <row r="494" spans="7:12" ht="14.25" x14ac:dyDescent="0.45">
      <c r="G494"/>
      <c r="L494" s="15"/>
    </row>
    <row r="495" spans="7:12" ht="14.25" x14ac:dyDescent="0.45">
      <c r="G495"/>
      <c r="L495" s="15"/>
    </row>
    <row r="496" spans="7:12" ht="14.25" x14ac:dyDescent="0.45">
      <c r="G496"/>
      <c r="L496" s="15"/>
    </row>
    <row r="497" spans="7:12" ht="14.25" x14ac:dyDescent="0.45">
      <c r="G497"/>
      <c r="L497" s="15"/>
    </row>
    <row r="498" spans="7:12" ht="14.25" x14ac:dyDescent="0.45">
      <c r="G498"/>
      <c r="L498" s="15"/>
    </row>
    <row r="499" spans="7:12" ht="14.25" x14ac:dyDescent="0.45">
      <c r="G499"/>
      <c r="L499" s="15"/>
    </row>
    <row r="500" spans="7:12" ht="14.25" x14ac:dyDescent="0.45">
      <c r="G500"/>
      <c r="L500" s="15"/>
    </row>
    <row r="501" spans="7:12" ht="14.25" x14ac:dyDescent="0.45">
      <c r="G501"/>
      <c r="L501" s="15"/>
    </row>
    <row r="502" spans="7:12" ht="14.25" x14ac:dyDescent="0.45">
      <c r="G502"/>
      <c r="L502" s="15"/>
    </row>
    <row r="503" spans="7:12" ht="14.25" x14ac:dyDescent="0.45">
      <c r="G503"/>
      <c r="L503" s="15"/>
    </row>
    <row r="504" spans="7:12" ht="14.25" x14ac:dyDescent="0.45">
      <c r="G504"/>
      <c r="L504" s="15"/>
    </row>
    <row r="505" spans="7:12" ht="14.25" x14ac:dyDescent="0.45">
      <c r="G505"/>
      <c r="L505" s="15"/>
    </row>
    <row r="506" spans="7:12" ht="14.25" x14ac:dyDescent="0.45">
      <c r="G506"/>
      <c r="L506" s="15"/>
    </row>
    <row r="507" spans="7:12" ht="14.25" x14ac:dyDescent="0.45">
      <c r="G507"/>
      <c r="L507" s="15"/>
    </row>
    <row r="508" spans="7:12" ht="14.25" x14ac:dyDescent="0.45">
      <c r="G508"/>
      <c r="L508" s="15"/>
    </row>
    <row r="509" spans="7:12" ht="14.25" x14ac:dyDescent="0.45">
      <c r="G509"/>
      <c r="L509" s="15"/>
    </row>
    <row r="510" spans="7:12" ht="14.25" x14ac:dyDescent="0.45">
      <c r="G510"/>
      <c r="L510" s="15"/>
    </row>
    <row r="511" spans="7:12" ht="14.25" x14ac:dyDescent="0.45">
      <c r="G511"/>
      <c r="L511" s="15"/>
    </row>
    <row r="512" spans="7:12" ht="14.25" x14ac:dyDescent="0.45">
      <c r="G512"/>
      <c r="L512" s="15"/>
    </row>
    <row r="513" spans="7:12" ht="14.25" x14ac:dyDescent="0.45">
      <c r="G513"/>
      <c r="L513" s="15"/>
    </row>
    <row r="514" spans="7:12" ht="14.25" x14ac:dyDescent="0.45">
      <c r="G514"/>
      <c r="L514" s="15"/>
    </row>
    <row r="515" spans="7:12" ht="14.25" x14ac:dyDescent="0.45">
      <c r="G515"/>
      <c r="L515" s="15"/>
    </row>
    <row r="516" spans="7:12" ht="14.25" x14ac:dyDescent="0.45">
      <c r="G516"/>
      <c r="L516" s="15"/>
    </row>
    <row r="517" spans="7:12" ht="14.25" x14ac:dyDescent="0.45">
      <c r="G517"/>
      <c r="L517" s="15"/>
    </row>
    <row r="518" spans="7:12" ht="14.25" x14ac:dyDescent="0.45">
      <c r="G518"/>
      <c r="L518" s="15"/>
    </row>
    <row r="519" spans="7:12" ht="14.25" x14ac:dyDescent="0.45">
      <c r="G519"/>
      <c r="L519" s="15"/>
    </row>
    <row r="520" spans="7:12" ht="14.25" x14ac:dyDescent="0.45">
      <c r="G520"/>
      <c r="L520" s="15"/>
    </row>
    <row r="521" spans="7:12" ht="14.25" x14ac:dyDescent="0.45">
      <c r="G521"/>
      <c r="L521" s="15"/>
    </row>
    <row r="522" spans="7:12" ht="14.25" x14ac:dyDescent="0.45">
      <c r="G522"/>
      <c r="L522" s="15"/>
    </row>
    <row r="523" spans="7:12" ht="14.25" x14ac:dyDescent="0.45">
      <c r="G523"/>
      <c r="L523" s="15"/>
    </row>
    <row r="524" spans="7:12" ht="14.25" x14ac:dyDescent="0.45">
      <c r="G524"/>
      <c r="L524" s="15"/>
    </row>
    <row r="525" spans="7:12" ht="14.25" x14ac:dyDescent="0.45">
      <c r="G525"/>
      <c r="L525" s="15"/>
    </row>
    <row r="526" spans="7:12" ht="14.25" x14ac:dyDescent="0.45">
      <c r="G526"/>
      <c r="L526" s="15"/>
    </row>
    <row r="527" spans="7:12" ht="14.25" x14ac:dyDescent="0.45">
      <c r="G527"/>
      <c r="L527" s="15"/>
    </row>
    <row r="528" spans="7:12" ht="14.25" x14ac:dyDescent="0.45">
      <c r="G528"/>
      <c r="L528" s="15"/>
    </row>
    <row r="529" spans="7:12" ht="14.25" x14ac:dyDescent="0.45">
      <c r="G529"/>
      <c r="L529" s="15"/>
    </row>
    <row r="530" spans="7:12" ht="14.25" x14ac:dyDescent="0.45">
      <c r="G530"/>
      <c r="L530" s="15"/>
    </row>
    <row r="531" spans="7:12" ht="14.25" x14ac:dyDescent="0.45">
      <c r="G531"/>
      <c r="L531" s="15"/>
    </row>
    <row r="532" spans="7:12" ht="14.25" x14ac:dyDescent="0.45">
      <c r="G532"/>
      <c r="L532" s="15"/>
    </row>
    <row r="533" spans="7:12" ht="14.25" x14ac:dyDescent="0.45">
      <c r="G533"/>
      <c r="L533" s="15"/>
    </row>
    <row r="534" spans="7:12" ht="14.25" x14ac:dyDescent="0.45">
      <c r="G534"/>
      <c r="L534" s="15"/>
    </row>
    <row r="535" spans="7:12" ht="14.25" x14ac:dyDescent="0.45">
      <c r="G535"/>
      <c r="L535" s="15"/>
    </row>
    <row r="536" spans="7:12" ht="14.25" x14ac:dyDescent="0.45">
      <c r="G536"/>
      <c r="L536" s="15"/>
    </row>
    <row r="537" spans="7:12" ht="14.25" x14ac:dyDescent="0.45">
      <c r="G537"/>
      <c r="L537" s="15"/>
    </row>
    <row r="538" spans="7:12" ht="14.25" x14ac:dyDescent="0.45">
      <c r="G538"/>
      <c r="L538" s="15"/>
    </row>
    <row r="539" spans="7:12" ht="14.25" x14ac:dyDescent="0.45">
      <c r="G539"/>
      <c r="L539" s="15"/>
    </row>
    <row r="540" spans="7:12" ht="14.25" x14ac:dyDescent="0.45">
      <c r="G540"/>
      <c r="L540" s="15"/>
    </row>
    <row r="541" spans="7:12" ht="14.25" x14ac:dyDescent="0.45">
      <c r="G541"/>
      <c r="L541" s="15"/>
    </row>
    <row r="542" spans="7:12" ht="14.25" x14ac:dyDescent="0.45">
      <c r="G542"/>
      <c r="L542" s="15"/>
    </row>
    <row r="543" spans="7:12" ht="14.25" x14ac:dyDescent="0.45">
      <c r="G543"/>
      <c r="L543" s="15"/>
    </row>
    <row r="544" spans="7:12" ht="14.25" x14ac:dyDescent="0.45">
      <c r="G544"/>
      <c r="L544" s="15"/>
    </row>
    <row r="545" spans="7:12" ht="14.25" x14ac:dyDescent="0.45">
      <c r="G545"/>
      <c r="L545" s="15"/>
    </row>
    <row r="546" spans="7:12" ht="14.25" x14ac:dyDescent="0.45">
      <c r="G546"/>
      <c r="L546" s="15"/>
    </row>
    <row r="547" spans="7:12" ht="14.25" x14ac:dyDescent="0.45">
      <c r="G547"/>
      <c r="L547" s="15"/>
    </row>
    <row r="548" spans="7:12" ht="14.25" x14ac:dyDescent="0.45">
      <c r="G548"/>
      <c r="L548" s="15"/>
    </row>
    <row r="549" spans="7:12" ht="14.25" x14ac:dyDescent="0.45">
      <c r="G549"/>
      <c r="L549" s="15"/>
    </row>
    <row r="550" spans="7:12" ht="14.25" x14ac:dyDescent="0.45">
      <c r="G550"/>
      <c r="L550" s="15"/>
    </row>
    <row r="551" spans="7:12" ht="14.25" x14ac:dyDescent="0.45">
      <c r="G551"/>
      <c r="L551" s="15"/>
    </row>
    <row r="552" spans="7:12" ht="14.25" x14ac:dyDescent="0.45">
      <c r="G552"/>
      <c r="L552" s="15"/>
    </row>
    <row r="553" spans="7:12" ht="14.25" x14ac:dyDescent="0.45">
      <c r="G553"/>
      <c r="L553" s="15"/>
    </row>
    <row r="554" spans="7:12" ht="14.25" x14ac:dyDescent="0.45">
      <c r="G554"/>
      <c r="L554" s="15"/>
    </row>
    <row r="555" spans="7:12" ht="14.25" x14ac:dyDescent="0.45">
      <c r="G555"/>
      <c r="L555" s="15"/>
    </row>
    <row r="556" spans="7:12" ht="14.25" x14ac:dyDescent="0.45">
      <c r="G556"/>
      <c r="L556" s="15"/>
    </row>
    <row r="557" spans="7:12" ht="14.25" x14ac:dyDescent="0.45">
      <c r="G557"/>
      <c r="L557" s="15"/>
    </row>
    <row r="558" spans="7:12" ht="14.25" x14ac:dyDescent="0.45">
      <c r="G558"/>
      <c r="L558" s="15"/>
    </row>
    <row r="559" spans="7:12" ht="14.25" x14ac:dyDescent="0.45">
      <c r="G559"/>
      <c r="L559" s="15"/>
    </row>
    <row r="560" spans="7:12" ht="14.25" x14ac:dyDescent="0.45">
      <c r="G560"/>
      <c r="L560" s="15"/>
    </row>
    <row r="561" spans="7:12" ht="14.25" x14ac:dyDescent="0.45">
      <c r="G561"/>
      <c r="L561" s="15"/>
    </row>
    <row r="562" spans="7:12" ht="14.25" x14ac:dyDescent="0.45">
      <c r="G562"/>
      <c r="L562" s="15"/>
    </row>
    <row r="563" spans="7:12" ht="14.25" x14ac:dyDescent="0.45">
      <c r="G563"/>
      <c r="L563" s="15"/>
    </row>
    <row r="564" spans="7:12" ht="14.25" x14ac:dyDescent="0.45">
      <c r="G564"/>
      <c r="L564" s="15"/>
    </row>
    <row r="565" spans="7:12" ht="14.25" x14ac:dyDescent="0.45">
      <c r="G565"/>
      <c r="L565" s="15"/>
    </row>
    <row r="566" spans="7:12" ht="14.25" x14ac:dyDescent="0.45">
      <c r="G566"/>
      <c r="L566" s="15"/>
    </row>
    <row r="567" spans="7:12" ht="14.25" x14ac:dyDescent="0.45">
      <c r="G567"/>
      <c r="L567" s="15"/>
    </row>
    <row r="568" spans="7:12" ht="14.25" x14ac:dyDescent="0.45">
      <c r="G568"/>
      <c r="L568" s="15"/>
    </row>
    <row r="569" spans="7:12" ht="14.25" x14ac:dyDescent="0.45">
      <c r="G569"/>
      <c r="L569" s="15"/>
    </row>
    <row r="570" spans="7:12" ht="14.25" x14ac:dyDescent="0.45">
      <c r="G570"/>
      <c r="L570" s="15"/>
    </row>
    <row r="571" spans="7:12" ht="14.25" x14ac:dyDescent="0.45">
      <c r="G571"/>
      <c r="L571" s="15"/>
    </row>
    <row r="572" spans="7:12" ht="14.25" x14ac:dyDescent="0.45">
      <c r="G572"/>
      <c r="L572" s="15"/>
    </row>
    <row r="573" spans="7:12" ht="14.25" x14ac:dyDescent="0.45">
      <c r="G573"/>
      <c r="L573" s="15"/>
    </row>
    <row r="574" spans="7:12" ht="14.25" x14ac:dyDescent="0.45">
      <c r="G574"/>
      <c r="L574" s="15"/>
    </row>
    <row r="575" spans="7:12" ht="14.25" x14ac:dyDescent="0.45">
      <c r="G575"/>
      <c r="L575" s="15"/>
    </row>
    <row r="576" spans="7:12" ht="14.25" x14ac:dyDescent="0.45">
      <c r="G576"/>
      <c r="L576" s="15"/>
    </row>
    <row r="577" spans="7:12" ht="14.25" x14ac:dyDescent="0.45">
      <c r="G577"/>
      <c r="L577" s="15"/>
    </row>
    <row r="578" spans="7:12" ht="14.25" x14ac:dyDescent="0.45">
      <c r="G578"/>
      <c r="L578" s="15"/>
    </row>
    <row r="579" spans="7:12" ht="14.25" x14ac:dyDescent="0.45">
      <c r="G579"/>
      <c r="L579" s="15"/>
    </row>
    <row r="580" spans="7:12" ht="14.25" x14ac:dyDescent="0.45">
      <c r="G580"/>
      <c r="L580" s="15"/>
    </row>
    <row r="581" spans="7:12" ht="14.25" x14ac:dyDescent="0.45">
      <c r="G581"/>
      <c r="L581" s="15"/>
    </row>
    <row r="582" spans="7:12" ht="14.25" x14ac:dyDescent="0.45">
      <c r="G582"/>
      <c r="L582" s="15"/>
    </row>
    <row r="583" spans="7:12" ht="14.25" x14ac:dyDescent="0.45">
      <c r="G583"/>
      <c r="L583" s="15"/>
    </row>
    <row r="584" spans="7:12" ht="14.25" x14ac:dyDescent="0.45">
      <c r="G584"/>
      <c r="L584" s="15"/>
    </row>
    <row r="585" spans="7:12" ht="14.25" x14ac:dyDescent="0.45">
      <c r="G585"/>
      <c r="L585" s="15"/>
    </row>
    <row r="586" spans="7:12" ht="14.25" x14ac:dyDescent="0.45">
      <c r="G586"/>
      <c r="L586" s="15"/>
    </row>
    <row r="587" spans="7:12" ht="14.25" x14ac:dyDescent="0.45">
      <c r="G587"/>
      <c r="L587" s="15"/>
    </row>
    <row r="588" spans="7:12" ht="14.25" x14ac:dyDescent="0.45">
      <c r="G588"/>
      <c r="L588" s="15"/>
    </row>
    <row r="589" spans="7:12" ht="14.25" x14ac:dyDescent="0.45">
      <c r="G589"/>
      <c r="L589" s="15"/>
    </row>
    <row r="590" spans="7:12" ht="14.25" x14ac:dyDescent="0.45">
      <c r="G590"/>
      <c r="L590" s="15"/>
    </row>
    <row r="591" spans="7:12" ht="14.25" x14ac:dyDescent="0.45">
      <c r="G591"/>
      <c r="L591" s="15"/>
    </row>
    <row r="592" spans="7:12" ht="14.25" x14ac:dyDescent="0.45">
      <c r="G592"/>
      <c r="L592" s="15"/>
    </row>
    <row r="593" spans="7:12" ht="14.25" x14ac:dyDescent="0.45">
      <c r="G593"/>
      <c r="L593" s="15"/>
    </row>
    <row r="594" spans="7:12" ht="14.25" x14ac:dyDescent="0.45">
      <c r="G594"/>
      <c r="L594" s="15"/>
    </row>
    <row r="595" spans="7:12" ht="14.25" x14ac:dyDescent="0.45">
      <c r="G595"/>
      <c r="L595" s="15"/>
    </row>
    <row r="596" spans="7:12" ht="14.25" x14ac:dyDescent="0.45">
      <c r="G596"/>
      <c r="L596" s="15"/>
    </row>
    <row r="597" spans="7:12" ht="14.25" x14ac:dyDescent="0.45">
      <c r="G597"/>
      <c r="L597" s="15"/>
    </row>
    <row r="598" spans="7:12" ht="14.25" x14ac:dyDescent="0.45">
      <c r="G598"/>
      <c r="L598" s="15"/>
    </row>
    <row r="599" spans="7:12" ht="14.25" x14ac:dyDescent="0.45">
      <c r="G599"/>
      <c r="L599" s="15"/>
    </row>
    <row r="600" spans="7:12" ht="14.25" x14ac:dyDescent="0.45">
      <c r="G600"/>
      <c r="L600" s="15"/>
    </row>
    <row r="601" spans="7:12" ht="14.25" x14ac:dyDescent="0.45">
      <c r="G601"/>
      <c r="L601" s="15"/>
    </row>
    <row r="602" spans="7:12" ht="14.25" x14ac:dyDescent="0.45">
      <c r="G602"/>
      <c r="L602" s="15"/>
    </row>
    <row r="603" spans="7:12" ht="14.25" x14ac:dyDescent="0.45">
      <c r="G603"/>
      <c r="L603" s="15"/>
    </row>
    <row r="604" spans="7:12" ht="14.25" x14ac:dyDescent="0.45">
      <c r="G604"/>
      <c r="L604" s="15"/>
    </row>
    <row r="605" spans="7:12" ht="14.25" x14ac:dyDescent="0.45">
      <c r="G605"/>
      <c r="L605" s="15"/>
    </row>
    <row r="606" spans="7:12" ht="14.25" x14ac:dyDescent="0.45">
      <c r="G606"/>
      <c r="L606" s="15"/>
    </row>
    <row r="607" spans="7:12" ht="14.25" x14ac:dyDescent="0.45">
      <c r="G607"/>
      <c r="L607" s="15"/>
    </row>
    <row r="608" spans="7:12" ht="14.25" x14ac:dyDescent="0.45">
      <c r="G608"/>
      <c r="L608" s="15"/>
    </row>
    <row r="609" spans="7:12" ht="14.25" x14ac:dyDescent="0.45">
      <c r="G609"/>
      <c r="L609" s="15"/>
    </row>
    <row r="610" spans="7:12" ht="14.25" x14ac:dyDescent="0.45">
      <c r="G610"/>
      <c r="L610" s="15"/>
    </row>
    <row r="611" spans="7:12" ht="14.25" x14ac:dyDescent="0.45">
      <c r="G611"/>
      <c r="L611" s="15"/>
    </row>
    <row r="612" spans="7:12" ht="14.25" x14ac:dyDescent="0.45">
      <c r="G612"/>
      <c r="L612" s="15"/>
    </row>
    <row r="613" spans="7:12" ht="14.25" x14ac:dyDescent="0.45">
      <c r="G613"/>
      <c r="L613" s="15"/>
    </row>
    <row r="614" spans="7:12" ht="14.25" x14ac:dyDescent="0.45">
      <c r="G614"/>
      <c r="L614" s="15"/>
    </row>
    <row r="615" spans="7:12" ht="14.25" x14ac:dyDescent="0.45">
      <c r="G615"/>
      <c r="L615" s="15"/>
    </row>
    <row r="616" spans="7:12" ht="14.25" x14ac:dyDescent="0.45">
      <c r="G616"/>
      <c r="L616" s="15"/>
    </row>
    <row r="617" spans="7:12" ht="14.25" x14ac:dyDescent="0.45">
      <c r="G617"/>
      <c r="L617" s="15"/>
    </row>
    <row r="618" spans="7:12" ht="14.25" x14ac:dyDescent="0.45">
      <c r="G618"/>
      <c r="L618" s="15"/>
    </row>
    <row r="619" spans="7:12" ht="14.25" x14ac:dyDescent="0.45">
      <c r="G619"/>
      <c r="L619" s="15"/>
    </row>
    <row r="620" spans="7:12" ht="14.25" x14ac:dyDescent="0.45">
      <c r="G620"/>
      <c r="L620" s="15"/>
    </row>
    <row r="621" spans="7:12" ht="14.25" x14ac:dyDescent="0.45">
      <c r="G621"/>
      <c r="L621" s="15"/>
    </row>
    <row r="622" spans="7:12" ht="14.25" x14ac:dyDescent="0.45">
      <c r="G622"/>
      <c r="L622" s="15"/>
    </row>
    <row r="623" spans="7:12" ht="14.25" x14ac:dyDescent="0.45">
      <c r="G623"/>
      <c r="L623" s="15"/>
    </row>
    <row r="624" spans="7:12" ht="14.25" x14ac:dyDescent="0.45">
      <c r="G624"/>
      <c r="L624" s="15"/>
    </row>
    <row r="625" spans="7:12" ht="14.25" x14ac:dyDescent="0.45">
      <c r="G625"/>
      <c r="L625" s="15"/>
    </row>
    <row r="626" spans="7:12" ht="14.25" x14ac:dyDescent="0.45">
      <c r="G626"/>
      <c r="L626" s="15"/>
    </row>
    <row r="627" spans="7:12" ht="14.25" x14ac:dyDescent="0.45">
      <c r="G627"/>
      <c r="L627" s="15"/>
    </row>
    <row r="628" spans="7:12" ht="14.25" x14ac:dyDescent="0.45">
      <c r="G628"/>
      <c r="L628" s="15"/>
    </row>
    <row r="629" spans="7:12" ht="14.25" x14ac:dyDescent="0.45">
      <c r="G629"/>
      <c r="L629" s="15"/>
    </row>
    <row r="630" spans="7:12" ht="14.25" x14ac:dyDescent="0.45">
      <c r="G630"/>
      <c r="L630" s="15"/>
    </row>
    <row r="631" spans="7:12" ht="14.25" x14ac:dyDescent="0.45">
      <c r="G631"/>
      <c r="L631" s="15"/>
    </row>
    <row r="632" spans="7:12" ht="14.25" x14ac:dyDescent="0.45">
      <c r="G632"/>
      <c r="L632" s="15"/>
    </row>
    <row r="633" spans="7:12" ht="14.25" x14ac:dyDescent="0.45">
      <c r="G633"/>
      <c r="L633" s="15"/>
    </row>
    <row r="634" spans="7:12" ht="14.25" x14ac:dyDescent="0.45">
      <c r="G634"/>
      <c r="L634" s="15"/>
    </row>
    <row r="635" spans="7:12" ht="14.25" x14ac:dyDescent="0.45">
      <c r="G635"/>
      <c r="L635" s="15"/>
    </row>
    <row r="636" spans="7:12" ht="14.25" x14ac:dyDescent="0.45">
      <c r="G636"/>
      <c r="L636" s="15"/>
    </row>
    <row r="637" spans="7:12" ht="14.25" x14ac:dyDescent="0.45">
      <c r="G637"/>
      <c r="L637" s="15"/>
    </row>
    <row r="638" spans="7:12" ht="14.25" x14ac:dyDescent="0.45">
      <c r="G638"/>
      <c r="L638" s="15"/>
    </row>
    <row r="639" spans="7:12" ht="14.25" x14ac:dyDescent="0.45">
      <c r="G639"/>
      <c r="L639" s="15"/>
    </row>
    <row r="640" spans="7:12" ht="14.25" x14ac:dyDescent="0.45">
      <c r="G640"/>
      <c r="L640" s="15"/>
    </row>
    <row r="641" spans="7:12" ht="14.25" x14ac:dyDescent="0.45">
      <c r="G641"/>
      <c r="L641" s="15"/>
    </row>
    <row r="642" spans="7:12" ht="14.25" x14ac:dyDescent="0.45">
      <c r="G642"/>
      <c r="L642" s="15"/>
    </row>
    <row r="643" spans="7:12" ht="14.25" x14ac:dyDescent="0.45">
      <c r="G643"/>
      <c r="L643" s="15"/>
    </row>
    <row r="644" spans="7:12" ht="14.25" x14ac:dyDescent="0.45">
      <c r="G644"/>
      <c r="L644" s="15"/>
    </row>
    <row r="645" spans="7:12" ht="14.25" x14ac:dyDescent="0.45">
      <c r="G645"/>
      <c r="L645" s="15"/>
    </row>
    <row r="646" spans="7:12" ht="14.25" x14ac:dyDescent="0.45">
      <c r="G646"/>
      <c r="L646" s="15"/>
    </row>
    <row r="647" spans="7:12" ht="14.25" x14ac:dyDescent="0.45">
      <c r="G647"/>
      <c r="L647" s="15"/>
    </row>
    <row r="648" spans="7:12" ht="14.25" x14ac:dyDescent="0.45">
      <c r="G648"/>
      <c r="L648" s="15"/>
    </row>
    <row r="649" spans="7:12" ht="14.25" x14ac:dyDescent="0.45">
      <c r="G649"/>
      <c r="L649" s="15"/>
    </row>
    <row r="650" spans="7:12" ht="14.25" x14ac:dyDescent="0.45">
      <c r="G650"/>
      <c r="L650" s="15"/>
    </row>
    <row r="651" spans="7:12" ht="14.25" x14ac:dyDescent="0.45">
      <c r="G651"/>
      <c r="L651" s="15"/>
    </row>
    <row r="652" spans="7:12" ht="14.25" x14ac:dyDescent="0.45">
      <c r="G652"/>
      <c r="L652" s="15"/>
    </row>
    <row r="653" spans="7:12" ht="14.25" x14ac:dyDescent="0.45">
      <c r="G653"/>
      <c r="L653" s="15"/>
    </row>
    <row r="654" spans="7:12" ht="14.25" x14ac:dyDescent="0.45">
      <c r="G654"/>
      <c r="L654" s="15"/>
    </row>
    <row r="655" spans="7:12" ht="14.25" x14ac:dyDescent="0.45">
      <c r="G655"/>
      <c r="L655" s="15"/>
    </row>
    <row r="656" spans="7:12" ht="14.25" x14ac:dyDescent="0.45">
      <c r="G656"/>
      <c r="L656" s="15"/>
    </row>
    <row r="657" spans="7:12" ht="14.25" x14ac:dyDescent="0.45">
      <c r="G657"/>
      <c r="L657" s="15"/>
    </row>
    <row r="658" spans="7:12" ht="14.25" x14ac:dyDescent="0.45">
      <c r="G658"/>
      <c r="L658" s="15"/>
    </row>
    <row r="659" spans="7:12" ht="14.25" x14ac:dyDescent="0.45">
      <c r="G659"/>
      <c r="L659" s="15"/>
    </row>
    <row r="660" spans="7:12" ht="14.25" x14ac:dyDescent="0.45">
      <c r="G660"/>
      <c r="L660" s="15"/>
    </row>
    <row r="661" spans="7:12" ht="14.25" x14ac:dyDescent="0.45">
      <c r="G661"/>
      <c r="L661" s="15"/>
    </row>
    <row r="662" spans="7:12" ht="14.25" x14ac:dyDescent="0.45">
      <c r="G662"/>
      <c r="L662" s="15"/>
    </row>
    <row r="663" spans="7:12" ht="14.25" x14ac:dyDescent="0.45">
      <c r="G663"/>
      <c r="L663" s="15"/>
    </row>
    <row r="664" spans="7:12" ht="14.25" x14ac:dyDescent="0.45">
      <c r="G664"/>
      <c r="L664" s="15"/>
    </row>
    <row r="665" spans="7:12" ht="14.25" x14ac:dyDescent="0.45">
      <c r="G665"/>
      <c r="L665" s="15"/>
    </row>
    <row r="666" spans="7:12" ht="14.25" x14ac:dyDescent="0.45">
      <c r="G666"/>
      <c r="L666" s="15"/>
    </row>
    <row r="667" spans="7:12" ht="14.25" x14ac:dyDescent="0.45">
      <c r="G667"/>
      <c r="L667" s="15"/>
    </row>
    <row r="668" spans="7:12" ht="14.25" x14ac:dyDescent="0.45">
      <c r="G668"/>
      <c r="L668" s="15"/>
    </row>
    <row r="669" spans="7:12" ht="14.25" x14ac:dyDescent="0.45">
      <c r="G669"/>
      <c r="L669" s="15"/>
    </row>
    <row r="670" spans="7:12" ht="14.25" x14ac:dyDescent="0.45">
      <c r="G670"/>
      <c r="L670" s="15"/>
    </row>
    <row r="671" spans="7:12" ht="14.25" x14ac:dyDescent="0.45">
      <c r="G671"/>
      <c r="L671" s="15"/>
    </row>
    <row r="672" spans="7:12" ht="14.25" x14ac:dyDescent="0.45">
      <c r="G672"/>
      <c r="L672" s="15"/>
    </row>
    <row r="673" spans="7:12" ht="14.25" x14ac:dyDescent="0.45">
      <c r="G673"/>
      <c r="L673" s="15"/>
    </row>
    <row r="674" spans="7:12" ht="14.25" x14ac:dyDescent="0.45">
      <c r="G674"/>
      <c r="L674" s="15"/>
    </row>
    <row r="675" spans="7:12" ht="14.25" x14ac:dyDescent="0.45">
      <c r="G675"/>
      <c r="L675" s="15"/>
    </row>
    <row r="676" spans="7:12" ht="14.25" x14ac:dyDescent="0.45">
      <c r="G676"/>
      <c r="L676" s="15"/>
    </row>
    <row r="677" spans="7:12" ht="14.25" x14ac:dyDescent="0.45">
      <c r="G677"/>
      <c r="L677" s="15"/>
    </row>
    <row r="678" spans="7:12" ht="14.25" x14ac:dyDescent="0.45">
      <c r="G678"/>
      <c r="L678" s="15"/>
    </row>
    <row r="679" spans="7:12" ht="14.25" x14ac:dyDescent="0.45">
      <c r="G679"/>
      <c r="L679" s="15"/>
    </row>
    <row r="680" spans="7:12" ht="14.25" x14ac:dyDescent="0.45">
      <c r="G680"/>
      <c r="L680" s="15"/>
    </row>
    <row r="681" spans="7:12" ht="14.25" x14ac:dyDescent="0.45">
      <c r="G681"/>
      <c r="L681" s="15"/>
    </row>
    <row r="682" spans="7:12" ht="14.25" x14ac:dyDescent="0.45">
      <c r="G682"/>
      <c r="L682" s="15"/>
    </row>
    <row r="683" spans="7:12" ht="14.25" x14ac:dyDescent="0.45">
      <c r="G683"/>
      <c r="L683" s="15"/>
    </row>
    <row r="684" spans="7:12" ht="14.25" x14ac:dyDescent="0.45">
      <c r="G684"/>
      <c r="L684" s="15"/>
    </row>
    <row r="685" spans="7:12" ht="14.25" x14ac:dyDescent="0.45">
      <c r="G685"/>
      <c r="L685" s="15"/>
    </row>
    <row r="686" spans="7:12" ht="14.25" x14ac:dyDescent="0.45">
      <c r="G686"/>
      <c r="L686" s="15"/>
    </row>
    <row r="687" spans="7:12" ht="14.25" x14ac:dyDescent="0.45">
      <c r="G687"/>
      <c r="L687" s="15"/>
    </row>
    <row r="688" spans="7:12" ht="14.25" x14ac:dyDescent="0.45">
      <c r="G688"/>
      <c r="L688" s="15"/>
    </row>
    <row r="689" spans="7:12" ht="14.25" x14ac:dyDescent="0.45">
      <c r="G689"/>
      <c r="L689" s="15"/>
    </row>
    <row r="690" spans="7:12" ht="14.25" x14ac:dyDescent="0.45">
      <c r="G690"/>
      <c r="L690" s="15"/>
    </row>
    <row r="691" spans="7:12" ht="14.25" x14ac:dyDescent="0.45">
      <c r="G691"/>
      <c r="L691" s="15"/>
    </row>
    <row r="692" spans="7:12" ht="14.25" x14ac:dyDescent="0.45">
      <c r="G692"/>
      <c r="L692" s="15"/>
    </row>
    <row r="693" spans="7:12" ht="14.25" x14ac:dyDescent="0.45">
      <c r="G693"/>
      <c r="L693" s="15"/>
    </row>
    <row r="694" spans="7:12" ht="14.25" x14ac:dyDescent="0.45">
      <c r="G694"/>
      <c r="L694" s="15"/>
    </row>
    <row r="695" spans="7:12" ht="14.25" x14ac:dyDescent="0.45">
      <c r="G695"/>
      <c r="L695" s="15"/>
    </row>
    <row r="696" spans="7:12" ht="14.25" x14ac:dyDescent="0.45">
      <c r="G696"/>
      <c r="L696" s="15"/>
    </row>
    <row r="697" spans="7:12" ht="14.25" x14ac:dyDescent="0.45">
      <c r="G697"/>
      <c r="L697" s="15"/>
    </row>
    <row r="698" spans="7:12" ht="14.25" x14ac:dyDescent="0.45">
      <c r="G698"/>
      <c r="L698" s="15"/>
    </row>
    <row r="699" spans="7:12" ht="14.25" x14ac:dyDescent="0.45">
      <c r="G699"/>
      <c r="L699" s="15"/>
    </row>
    <row r="700" spans="7:12" ht="14.25" x14ac:dyDescent="0.45">
      <c r="G700"/>
      <c r="L700" s="15"/>
    </row>
    <row r="701" spans="7:12" ht="14.25" x14ac:dyDescent="0.45">
      <c r="G701"/>
      <c r="L701" s="15"/>
    </row>
    <row r="702" spans="7:12" ht="14.25" x14ac:dyDescent="0.45">
      <c r="G702"/>
      <c r="L702" s="15"/>
    </row>
    <row r="703" spans="7:12" ht="14.25" x14ac:dyDescent="0.45">
      <c r="G703"/>
      <c r="L703" s="15"/>
    </row>
    <row r="704" spans="7:12" ht="14.25" x14ac:dyDescent="0.45">
      <c r="G704"/>
      <c r="L704" s="15"/>
    </row>
    <row r="705" spans="7:12" ht="14.25" x14ac:dyDescent="0.45">
      <c r="G705"/>
      <c r="L705" s="15"/>
    </row>
    <row r="706" spans="7:12" ht="14.25" x14ac:dyDescent="0.45">
      <c r="G706"/>
      <c r="L706" s="15"/>
    </row>
    <row r="707" spans="7:12" ht="14.25" x14ac:dyDescent="0.45">
      <c r="G707"/>
      <c r="L707" s="15"/>
    </row>
    <row r="708" spans="7:12" ht="14.25" x14ac:dyDescent="0.45">
      <c r="G708"/>
      <c r="L708" s="15"/>
    </row>
    <row r="709" spans="7:12" ht="14.25" x14ac:dyDescent="0.45">
      <c r="G709"/>
      <c r="L709" s="15"/>
    </row>
    <row r="710" spans="7:12" ht="14.25" x14ac:dyDescent="0.45">
      <c r="G710"/>
      <c r="L710" s="15"/>
    </row>
    <row r="711" spans="7:12" ht="14.25" x14ac:dyDescent="0.45">
      <c r="G711"/>
      <c r="L711" s="15"/>
    </row>
    <row r="712" spans="7:12" ht="14.25" x14ac:dyDescent="0.45">
      <c r="G712"/>
      <c r="L712" s="15"/>
    </row>
    <row r="713" spans="7:12" ht="14.25" x14ac:dyDescent="0.45">
      <c r="G713"/>
      <c r="L713" s="15"/>
    </row>
    <row r="714" spans="7:12" ht="14.25" x14ac:dyDescent="0.45">
      <c r="G714"/>
      <c r="L714" s="15"/>
    </row>
    <row r="715" spans="7:12" ht="14.25" x14ac:dyDescent="0.45">
      <c r="G715"/>
      <c r="L715" s="15"/>
    </row>
    <row r="716" spans="7:12" ht="14.25" x14ac:dyDescent="0.45">
      <c r="G716"/>
      <c r="L716" s="15"/>
    </row>
    <row r="717" spans="7:12" ht="14.25" x14ac:dyDescent="0.45">
      <c r="G717"/>
      <c r="L717" s="15"/>
    </row>
    <row r="718" spans="7:12" ht="14.25" x14ac:dyDescent="0.45">
      <c r="G718"/>
      <c r="L718" s="15"/>
    </row>
    <row r="719" spans="7:12" ht="14.25" x14ac:dyDescent="0.45">
      <c r="G719"/>
      <c r="L719" s="15"/>
    </row>
    <row r="720" spans="7:12" ht="14.25" x14ac:dyDescent="0.45">
      <c r="G720"/>
      <c r="L720" s="15"/>
    </row>
    <row r="721" spans="7:12" ht="14.25" x14ac:dyDescent="0.45">
      <c r="G721"/>
      <c r="L721" s="15"/>
    </row>
    <row r="722" spans="7:12" ht="14.25" x14ac:dyDescent="0.45">
      <c r="G722"/>
      <c r="L722" s="15"/>
    </row>
    <row r="723" spans="7:12" ht="14.25" x14ac:dyDescent="0.45">
      <c r="G723"/>
      <c r="L723" s="15"/>
    </row>
    <row r="724" spans="7:12" ht="14.25" x14ac:dyDescent="0.45">
      <c r="G724"/>
      <c r="L724" s="15"/>
    </row>
    <row r="725" spans="7:12" ht="14.25" x14ac:dyDescent="0.45">
      <c r="G725"/>
      <c r="L725" s="15"/>
    </row>
    <row r="726" spans="7:12" ht="14.25" x14ac:dyDescent="0.45">
      <c r="G726"/>
      <c r="L726" s="15"/>
    </row>
    <row r="727" spans="7:12" ht="14.25" x14ac:dyDescent="0.45">
      <c r="G727"/>
      <c r="L727" s="15"/>
    </row>
    <row r="728" spans="7:12" ht="14.25" x14ac:dyDescent="0.45">
      <c r="G728"/>
      <c r="L728" s="15"/>
    </row>
    <row r="729" spans="7:12" ht="14.25" x14ac:dyDescent="0.45">
      <c r="G729"/>
      <c r="L729" s="15"/>
    </row>
    <row r="730" spans="7:12" ht="14.25" x14ac:dyDescent="0.45">
      <c r="G730"/>
      <c r="L730" s="15"/>
    </row>
    <row r="731" spans="7:12" ht="14.25" x14ac:dyDescent="0.45">
      <c r="G731"/>
      <c r="L731" s="15"/>
    </row>
    <row r="732" spans="7:12" ht="14.25" x14ac:dyDescent="0.45">
      <c r="G732"/>
      <c r="L732" s="15"/>
    </row>
    <row r="733" spans="7:12" ht="14.25" x14ac:dyDescent="0.45">
      <c r="G733"/>
      <c r="L733" s="15"/>
    </row>
    <row r="734" spans="7:12" ht="14.25" x14ac:dyDescent="0.45">
      <c r="G734"/>
      <c r="L734" s="15"/>
    </row>
    <row r="735" spans="7:12" ht="14.25" x14ac:dyDescent="0.45">
      <c r="G735"/>
      <c r="L735" s="15"/>
    </row>
    <row r="736" spans="7:12" ht="14.25" x14ac:dyDescent="0.45">
      <c r="G736"/>
      <c r="L736" s="15"/>
    </row>
    <row r="737" spans="7:12" ht="14.25" x14ac:dyDescent="0.45">
      <c r="G737"/>
      <c r="L737" s="15"/>
    </row>
    <row r="738" spans="7:12" ht="14.25" x14ac:dyDescent="0.45">
      <c r="G738"/>
      <c r="L738" s="15"/>
    </row>
    <row r="739" spans="7:12" ht="14.25" x14ac:dyDescent="0.45">
      <c r="G739"/>
      <c r="L739" s="15"/>
    </row>
    <row r="740" spans="7:12" ht="14.25" x14ac:dyDescent="0.45">
      <c r="G740"/>
      <c r="L740" s="15"/>
    </row>
    <row r="741" spans="7:12" ht="14.25" x14ac:dyDescent="0.45">
      <c r="G741"/>
      <c r="L741" s="15"/>
    </row>
    <row r="742" spans="7:12" ht="14.25" x14ac:dyDescent="0.45">
      <c r="G742"/>
      <c r="L742" s="15"/>
    </row>
    <row r="743" spans="7:12" ht="14.25" x14ac:dyDescent="0.45">
      <c r="G743"/>
      <c r="L743" s="15"/>
    </row>
    <row r="744" spans="7:12" ht="14.25" x14ac:dyDescent="0.45">
      <c r="G744"/>
      <c r="L744" s="15"/>
    </row>
    <row r="745" spans="7:12" ht="14.25" x14ac:dyDescent="0.45">
      <c r="G745"/>
      <c r="L745" s="15"/>
    </row>
    <row r="746" spans="7:12" ht="14.25" x14ac:dyDescent="0.45">
      <c r="G746"/>
      <c r="L746" s="15"/>
    </row>
    <row r="747" spans="7:12" ht="14.25" x14ac:dyDescent="0.45">
      <c r="G747"/>
      <c r="L747" s="15"/>
    </row>
    <row r="748" spans="7:12" ht="14.25" x14ac:dyDescent="0.45">
      <c r="G748"/>
      <c r="L748" s="15"/>
    </row>
    <row r="749" spans="7:12" ht="14.25" x14ac:dyDescent="0.45">
      <c r="G749"/>
      <c r="L749" s="15"/>
    </row>
    <row r="750" spans="7:12" ht="14.25" x14ac:dyDescent="0.45">
      <c r="G750"/>
      <c r="L750" s="15"/>
    </row>
    <row r="751" spans="7:12" ht="14.25" x14ac:dyDescent="0.45">
      <c r="G751"/>
      <c r="L751" s="15"/>
    </row>
    <row r="752" spans="7:12" ht="14.25" x14ac:dyDescent="0.45">
      <c r="G752"/>
      <c r="L752" s="15"/>
    </row>
    <row r="753" spans="7:12" ht="14.25" x14ac:dyDescent="0.45">
      <c r="G753"/>
      <c r="L753" s="15"/>
    </row>
    <row r="754" spans="7:12" ht="14.25" x14ac:dyDescent="0.45">
      <c r="G754"/>
      <c r="L754" s="15"/>
    </row>
    <row r="755" spans="7:12" ht="14.25" x14ac:dyDescent="0.45">
      <c r="G755"/>
      <c r="L755" s="15"/>
    </row>
    <row r="756" spans="7:12" ht="14.25" x14ac:dyDescent="0.45">
      <c r="G756"/>
      <c r="L756" s="15"/>
    </row>
    <row r="757" spans="7:12" ht="14.25" x14ac:dyDescent="0.45">
      <c r="G757"/>
      <c r="L757" s="15"/>
    </row>
    <row r="758" spans="7:12" ht="14.25" x14ac:dyDescent="0.45">
      <c r="G758"/>
      <c r="L758" s="15"/>
    </row>
    <row r="759" spans="7:12" ht="14.25" x14ac:dyDescent="0.45">
      <c r="G759"/>
      <c r="L759" s="15"/>
    </row>
    <row r="760" spans="7:12" ht="14.25" x14ac:dyDescent="0.45">
      <c r="G760"/>
      <c r="L760" s="15"/>
    </row>
    <row r="761" spans="7:12" ht="14.25" x14ac:dyDescent="0.45">
      <c r="G761"/>
      <c r="L761" s="15"/>
    </row>
    <row r="762" spans="7:12" ht="14.25" x14ac:dyDescent="0.45">
      <c r="G762"/>
      <c r="L762" s="15"/>
    </row>
    <row r="763" spans="7:12" ht="14.25" x14ac:dyDescent="0.45">
      <c r="G763"/>
      <c r="L763" s="15"/>
    </row>
    <row r="764" spans="7:12" ht="14.25" x14ac:dyDescent="0.45">
      <c r="G764"/>
      <c r="L764" s="15"/>
    </row>
    <row r="765" spans="7:12" ht="14.25" x14ac:dyDescent="0.45">
      <c r="G765"/>
      <c r="L765" s="15"/>
    </row>
    <row r="766" spans="7:12" ht="14.25" x14ac:dyDescent="0.45">
      <c r="G766"/>
      <c r="L766" s="15"/>
    </row>
    <row r="767" spans="7:12" ht="14.25" x14ac:dyDescent="0.45">
      <c r="G767"/>
      <c r="L767" s="15"/>
    </row>
    <row r="768" spans="7:12" ht="14.25" x14ac:dyDescent="0.45">
      <c r="G768"/>
      <c r="L768" s="15"/>
    </row>
    <row r="769" spans="7:12" ht="14.25" x14ac:dyDescent="0.45">
      <c r="G769"/>
      <c r="L769" s="15"/>
    </row>
    <row r="770" spans="7:12" ht="14.25" x14ac:dyDescent="0.45">
      <c r="G770"/>
      <c r="L770" s="15"/>
    </row>
    <row r="771" spans="7:12" ht="14.25" x14ac:dyDescent="0.45">
      <c r="G771"/>
      <c r="L771" s="15"/>
    </row>
    <row r="772" spans="7:12" ht="14.25" x14ac:dyDescent="0.45">
      <c r="G772"/>
      <c r="L772" s="15"/>
    </row>
    <row r="773" spans="7:12" ht="14.25" x14ac:dyDescent="0.45">
      <c r="G773"/>
      <c r="L773" s="15"/>
    </row>
    <row r="774" spans="7:12" ht="14.25" x14ac:dyDescent="0.45">
      <c r="G774"/>
      <c r="L774" s="15"/>
    </row>
    <row r="775" spans="7:12" ht="14.25" x14ac:dyDescent="0.45">
      <c r="G775"/>
      <c r="L775" s="15"/>
    </row>
    <row r="776" spans="7:12" ht="14.25" x14ac:dyDescent="0.45">
      <c r="G776"/>
      <c r="L776" s="15"/>
    </row>
    <row r="777" spans="7:12" ht="14.25" x14ac:dyDescent="0.45">
      <c r="G777"/>
      <c r="L777" s="15"/>
    </row>
    <row r="778" spans="7:12" ht="14.25" x14ac:dyDescent="0.45">
      <c r="G778"/>
      <c r="L778" s="15"/>
    </row>
    <row r="779" spans="7:12" ht="14.25" x14ac:dyDescent="0.45">
      <c r="G779"/>
      <c r="L779" s="15"/>
    </row>
    <row r="780" spans="7:12" ht="14.25" x14ac:dyDescent="0.45">
      <c r="G780"/>
      <c r="L780" s="15"/>
    </row>
    <row r="781" spans="7:12" ht="14.25" x14ac:dyDescent="0.45">
      <c r="G781"/>
      <c r="L781" s="15"/>
    </row>
    <row r="782" spans="7:12" ht="14.25" x14ac:dyDescent="0.45">
      <c r="G782"/>
      <c r="L782" s="15"/>
    </row>
    <row r="783" spans="7:12" ht="14.25" x14ac:dyDescent="0.45">
      <c r="G783"/>
      <c r="L783" s="15"/>
    </row>
    <row r="784" spans="7:12" ht="14.25" x14ac:dyDescent="0.45">
      <c r="G784"/>
      <c r="L784" s="15"/>
    </row>
    <row r="785" spans="7:12" ht="14.25" x14ac:dyDescent="0.45">
      <c r="G785"/>
      <c r="L785" s="15"/>
    </row>
    <row r="786" spans="7:12" ht="14.25" x14ac:dyDescent="0.45">
      <c r="G786"/>
      <c r="L786" s="15"/>
    </row>
    <row r="787" spans="7:12" ht="14.25" x14ac:dyDescent="0.45">
      <c r="G787"/>
      <c r="L787" s="15"/>
    </row>
    <row r="788" spans="7:12" ht="14.25" x14ac:dyDescent="0.45">
      <c r="G788"/>
      <c r="L788" s="15"/>
    </row>
    <row r="789" spans="7:12" ht="14.25" x14ac:dyDescent="0.45">
      <c r="G789"/>
      <c r="L789" s="15"/>
    </row>
    <row r="790" spans="7:12" ht="14.25" x14ac:dyDescent="0.45">
      <c r="G790"/>
      <c r="L790" s="15"/>
    </row>
    <row r="791" spans="7:12" ht="14.25" x14ac:dyDescent="0.45">
      <c r="G791"/>
      <c r="L791" s="15"/>
    </row>
    <row r="792" spans="7:12" ht="14.25" x14ac:dyDescent="0.45">
      <c r="G792"/>
      <c r="L792" s="15"/>
    </row>
    <row r="793" spans="7:12" ht="14.25" x14ac:dyDescent="0.45">
      <c r="G793"/>
      <c r="L793" s="15"/>
    </row>
    <row r="794" spans="7:12" ht="14.25" x14ac:dyDescent="0.45">
      <c r="G794"/>
      <c r="L794" s="15"/>
    </row>
    <row r="795" spans="7:12" ht="14.25" x14ac:dyDescent="0.45">
      <c r="G795"/>
      <c r="L795" s="15"/>
    </row>
    <row r="796" spans="7:12" ht="14.25" x14ac:dyDescent="0.45">
      <c r="G796"/>
      <c r="L796" s="15"/>
    </row>
    <row r="797" spans="7:12" ht="14.25" x14ac:dyDescent="0.45">
      <c r="G797"/>
      <c r="L797" s="15"/>
    </row>
    <row r="798" spans="7:12" ht="14.25" x14ac:dyDescent="0.45">
      <c r="G798"/>
      <c r="L798" s="15"/>
    </row>
    <row r="799" spans="7:12" ht="14.25" x14ac:dyDescent="0.45">
      <c r="G799"/>
      <c r="L799" s="15"/>
    </row>
    <row r="800" spans="7:12" ht="14.25" x14ac:dyDescent="0.45">
      <c r="G800"/>
      <c r="L800" s="15"/>
    </row>
    <row r="801" spans="7:12" ht="14.25" x14ac:dyDescent="0.45">
      <c r="G801"/>
      <c r="L801" s="15"/>
    </row>
    <row r="802" spans="7:12" ht="14.25" x14ac:dyDescent="0.45">
      <c r="G802"/>
      <c r="L802" s="15"/>
    </row>
    <row r="803" spans="7:12" ht="14.25" x14ac:dyDescent="0.45">
      <c r="G803"/>
      <c r="L803" s="15"/>
    </row>
    <row r="804" spans="7:12" ht="14.25" x14ac:dyDescent="0.45">
      <c r="G804"/>
      <c r="L804" s="15"/>
    </row>
    <row r="805" spans="7:12" ht="14.25" x14ac:dyDescent="0.45">
      <c r="G805"/>
      <c r="L805" s="15"/>
    </row>
    <row r="806" spans="7:12" ht="14.25" x14ac:dyDescent="0.45">
      <c r="G806"/>
      <c r="L806" s="15"/>
    </row>
    <row r="807" spans="7:12" ht="14.25" x14ac:dyDescent="0.45">
      <c r="G807"/>
      <c r="L807" s="15"/>
    </row>
    <row r="808" spans="7:12" ht="14.25" x14ac:dyDescent="0.45">
      <c r="G808"/>
      <c r="L808" s="15"/>
    </row>
    <row r="809" spans="7:12" ht="14.25" x14ac:dyDescent="0.45">
      <c r="G809"/>
      <c r="L809" s="15"/>
    </row>
    <row r="810" spans="7:12" ht="14.25" x14ac:dyDescent="0.45">
      <c r="G810"/>
      <c r="L810" s="15"/>
    </row>
    <row r="811" spans="7:12" ht="14.25" x14ac:dyDescent="0.45">
      <c r="G811"/>
      <c r="L811" s="15"/>
    </row>
    <row r="812" spans="7:12" ht="14.25" x14ac:dyDescent="0.45">
      <c r="G812"/>
      <c r="L812" s="15"/>
    </row>
    <row r="813" spans="7:12" ht="14.25" x14ac:dyDescent="0.45">
      <c r="G813"/>
      <c r="L813" s="15"/>
    </row>
    <row r="814" spans="7:12" ht="14.25" x14ac:dyDescent="0.45">
      <c r="G814"/>
      <c r="L814" s="15"/>
    </row>
    <row r="815" spans="7:12" ht="14.25" x14ac:dyDescent="0.45">
      <c r="G815"/>
      <c r="L815" s="15"/>
    </row>
    <row r="816" spans="7:12" ht="14.25" x14ac:dyDescent="0.45">
      <c r="G816"/>
      <c r="L816" s="15"/>
    </row>
    <row r="817" spans="7:12" ht="14.25" x14ac:dyDescent="0.45">
      <c r="G817"/>
      <c r="L817" s="15"/>
    </row>
    <row r="818" spans="7:12" ht="14.25" x14ac:dyDescent="0.45">
      <c r="G818"/>
      <c r="L818" s="15"/>
    </row>
    <row r="819" spans="7:12" ht="14.25" x14ac:dyDescent="0.45">
      <c r="G819"/>
      <c r="L819" s="15"/>
    </row>
    <row r="820" spans="7:12" ht="14.25" x14ac:dyDescent="0.45">
      <c r="G820"/>
      <c r="L820" s="15"/>
    </row>
    <row r="821" spans="7:12" ht="14.25" x14ac:dyDescent="0.45">
      <c r="G821"/>
      <c r="L821" s="15"/>
    </row>
    <row r="822" spans="7:12" ht="14.25" x14ac:dyDescent="0.45">
      <c r="G822"/>
      <c r="L822" s="15"/>
    </row>
    <row r="823" spans="7:12" ht="14.25" x14ac:dyDescent="0.45">
      <c r="G823"/>
      <c r="L823" s="15"/>
    </row>
    <row r="824" spans="7:12" ht="14.25" x14ac:dyDescent="0.45">
      <c r="G824"/>
      <c r="L824" s="15"/>
    </row>
    <row r="825" spans="7:12" ht="14.25" x14ac:dyDescent="0.45">
      <c r="G825"/>
      <c r="L825" s="15"/>
    </row>
    <row r="826" spans="7:12" ht="14.25" x14ac:dyDescent="0.45">
      <c r="G826"/>
      <c r="L826" s="15"/>
    </row>
    <row r="827" spans="7:12" ht="14.25" x14ac:dyDescent="0.45">
      <c r="G827"/>
      <c r="L827" s="15"/>
    </row>
    <row r="828" spans="7:12" ht="14.25" x14ac:dyDescent="0.45">
      <c r="G828"/>
      <c r="L828" s="15"/>
    </row>
    <row r="829" spans="7:12" ht="14.25" x14ac:dyDescent="0.45">
      <c r="G829"/>
      <c r="L829" s="15"/>
    </row>
    <row r="830" spans="7:12" ht="14.25" x14ac:dyDescent="0.45">
      <c r="G830"/>
      <c r="L830" s="15"/>
    </row>
    <row r="831" spans="7:12" ht="14.25" x14ac:dyDescent="0.45">
      <c r="G831"/>
      <c r="L831" s="15"/>
    </row>
    <row r="832" spans="7:12" ht="14.25" x14ac:dyDescent="0.45">
      <c r="G832"/>
      <c r="L832" s="15"/>
    </row>
    <row r="833" spans="7:12" ht="14.25" x14ac:dyDescent="0.45">
      <c r="G833"/>
      <c r="L833" s="15"/>
    </row>
    <row r="834" spans="7:12" ht="14.25" x14ac:dyDescent="0.45">
      <c r="G834"/>
      <c r="L834" s="15"/>
    </row>
    <row r="835" spans="7:12" ht="14.25" x14ac:dyDescent="0.45">
      <c r="G835"/>
      <c r="L835" s="15"/>
    </row>
    <row r="836" spans="7:12" ht="14.25" x14ac:dyDescent="0.45">
      <c r="G836"/>
      <c r="L836" s="15"/>
    </row>
    <row r="837" spans="7:12" ht="14.25" x14ac:dyDescent="0.45">
      <c r="G837"/>
      <c r="L837" s="15"/>
    </row>
    <row r="838" spans="7:12" ht="14.25" x14ac:dyDescent="0.45">
      <c r="G838"/>
      <c r="L838" s="15"/>
    </row>
    <row r="839" spans="7:12" ht="14.25" x14ac:dyDescent="0.45">
      <c r="G839"/>
      <c r="L839" s="15"/>
    </row>
    <row r="840" spans="7:12" ht="14.25" x14ac:dyDescent="0.45">
      <c r="G840"/>
      <c r="L840" s="15"/>
    </row>
    <row r="841" spans="7:12" ht="14.25" x14ac:dyDescent="0.45">
      <c r="G841"/>
      <c r="L841" s="15"/>
    </row>
    <row r="842" spans="7:12" ht="14.25" x14ac:dyDescent="0.45">
      <c r="G842"/>
      <c r="L842" s="15"/>
    </row>
    <row r="843" spans="7:12" ht="14.25" x14ac:dyDescent="0.45">
      <c r="G843"/>
      <c r="L843" s="15"/>
    </row>
    <row r="844" spans="7:12" ht="14.25" x14ac:dyDescent="0.45">
      <c r="G844"/>
      <c r="L844" s="15"/>
    </row>
    <row r="845" spans="7:12" ht="14.25" x14ac:dyDescent="0.45">
      <c r="G845"/>
      <c r="L845" s="15"/>
    </row>
    <row r="846" spans="7:12" ht="14.25" x14ac:dyDescent="0.45">
      <c r="G846"/>
      <c r="L846" s="15"/>
    </row>
    <row r="847" spans="7:12" ht="14.25" x14ac:dyDescent="0.45">
      <c r="G847"/>
      <c r="L847" s="15"/>
    </row>
    <row r="848" spans="7:12" ht="14.25" x14ac:dyDescent="0.45">
      <c r="G848"/>
      <c r="L848" s="15"/>
    </row>
    <row r="849" spans="7:12" ht="14.25" x14ac:dyDescent="0.45">
      <c r="G849"/>
      <c r="L849" s="15"/>
    </row>
    <row r="850" spans="7:12" ht="14.25" x14ac:dyDescent="0.45">
      <c r="G850"/>
      <c r="L850" s="15"/>
    </row>
    <row r="851" spans="7:12" ht="14.25" x14ac:dyDescent="0.45">
      <c r="G851"/>
      <c r="L851" s="15"/>
    </row>
    <row r="852" spans="7:12" ht="14.25" x14ac:dyDescent="0.45">
      <c r="G852"/>
      <c r="L852" s="15"/>
    </row>
    <row r="853" spans="7:12" ht="14.25" x14ac:dyDescent="0.45">
      <c r="G853"/>
      <c r="L853" s="15"/>
    </row>
    <row r="854" spans="7:12" ht="14.25" x14ac:dyDescent="0.45">
      <c r="G854"/>
      <c r="L854" s="15"/>
    </row>
    <row r="855" spans="7:12" ht="14.25" x14ac:dyDescent="0.45">
      <c r="G855"/>
      <c r="L855" s="15"/>
    </row>
    <row r="856" spans="7:12" ht="14.25" x14ac:dyDescent="0.45">
      <c r="G856"/>
      <c r="L856" s="15"/>
    </row>
    <row r="857" spans="7:12" ht="14.25" x14ac:dyDescent="0.45">
      <c r="G857"/>
      <c r="L857" s="15"/>
    </row>
    <row r="858" spans="7:12" ht="14.25" x14ac:dyDescent="0.45">
      <c r="G858"/>
      <c r="L858" s="15"/>
    </row>
    <row r="859" spans="7:12" ht="14.25" x14ac:dyDescent="0.45">
      <c r="G859"/>
      <c r="L859" s="15"/>
    </row>
    <row r="860" spans="7:12" ht="14.25" x14ac:dyDescent="0.45">
      <c r="G860"/>
      <c r="L860" s="15"/>
    </row>
    <row r="861" spans="7:12" ht="14.25" x14ac:dyDescent="0.45">
      <c r="G861"/>
      <c r="L861" s="15"/>
    </row>
    <row r="862" spans="7:12" ht="14.25" x14ac:dyDescent="0.45">
      <c r="G862"/>
      <c r="L862" s="15"/>
    </row>
    <row r="863" spans="7:12" ht="14.25" x14ac:dyDescent="0.45">
      <c r="G863"/>
      <c r="L863" s="15"/>
    </row>
    <row r="864" spans="7:12" ht="14.25" x14ac:dyDescent="0.45">
      <c r="G864"/>
      <c r="L864" s="15"/>
    </row>
    <row r="865" spans="7:12" ht="14.25" x14ac:dyDescent="0.45">
      <c r="G865"/>
      <c r="L865" s="15"/>
    </row>
    <row r="866" spans="7:12" ht="14.25" x14ac:dyDescent="0.45">
      <c r="G866"/>
      <c r="L866" s="15"/>
    </row>
    <row r="867" spans="7:12" ht="14.25" x14ac:dyDescent="0.45">
      <c r="G867"/>
      <c r="L867" s="15"/>
    </row>
    <row r="868" spans="7:12" ht="14.25" x14ac:dyDescent="0.45">
      <c r="G868"/>
      <c r="L868" s="15"/>
    </row>
    <row r="869" spans="7:12" ht="14.25" x14ac:dyDescent="0.45">
      <c r="G869"/>
      <c r="L869" s="15"/>
    </row>
    <row r="870" spans="7:12" ht="14.25" x14ac:dyDescent="0.45">
      <c r="G870"/>
      <c r="L870" s="15"/>
    </row>
    <row r="871" spans="7:12" ht="14.25" x14ac:dyDescent="0.45">
      <c r="G871"/>
      <c r="L871" s="15"/>
    </row>
    <row r="872" spans="7:12" ht="14.25" x14ac:dyDescent="0.45">
      <c r="G872"/>
      <c r="L872" s="15"/>
    </row>
    <row r="873" spans="7:12" ht="14.25" x14ac:dyDescent="0.45">
      <c r="G873"/>
      <c r="L873" s="15"/>
    </row>
    <row r="874" spans="7:12" ht="14.25" x14ac:dyDescent="0.45">
      <c r="G874"/>
      <c r="L874" s="15"/>
    </row>
    <row r="875" spans="7:12" ht="14.25" x14ac:dyDescent="0.45">
      <c r="G875"/>
      <c r="L875" s="15"/>
    </row>
    <row r="876" spans="7:12" ht="14.25" x14ac:dyDescent="0.45">
      <c r="G876"/>
      <c r="L876" s="15"/>
    </row>
    <row r="877" spans="7:12" ht="14.25" x14ac:dyDescent="0.45">
      <c r="G877"/>
      <c r="L877" s="15"/>
    </row>
    <row r="878" spans="7:12" ht="14.25" x14ac:dyDescent="0.45">
      <c r="G878"/>
      <c r="L878" s="15"/>
    </row>
    <row r="879" spans="7:12" ht="14.25" x14ac:dyDescent="0.45">
      <c r="G879"/>
      <c r="L879" s="15"/>
    </row>
    <row r="880" spans="7:12" ht="14.25" x14ac:dyDescent="0.45">
      <c r="G880"/>
      <c r="L880" s="15"/>
    </row>
    <row r="881" spans="7:12" ht="14.25" x14ac:dyDescent="0.45">
      <c r="G881"/>
      <c r="L881" s="15"/>
    </row>
    <row r="882" spans="7:12" ht="14.25" x14ac:dyDescent="0.45">
      <c r="G882"/>
      <c r="L882" s="15"/>
    </row>
    <row r="883" spans="7:12" ht="14.25" x14ac:dyDescent="0.45">
      <c r="G883"/>
      <c r="L883" s="15"/>
    </row>
    <row r="884" spans="7:12" ht="14.25" x14ac:dyDescent="0.45">
      <c r="G884"/>
      <c r="L884" s="15"/>
    </row>
    <row r="885" spans="7:12" ht="14.25" x14ac:dyDescent="0.45">
      <c r="G885"/>
      <c r="L885" s="15"/>
    </row>
    <row r="886" spans="7:12" ht="14.25" x14ac:dyDescent="0.45">
      <c r="G886"/>
      <c r="L886" s="15"/>
    </row>
    <row r="887" spans="7:12" ht="14.25" x14ac:dyDescent="0.45">
      <c r="G887"/>
      <c r="L887" s="15"/>
    </row>
    <row r="888" spans="7:12" ht="14.25" x14ac:dyDescent="0.45">
      <c r="G888"/>
      <c r="L888" s="15"/>
    </row>
    <row r="889" spans="7:12" ht="14.25" x14ac:dyDescent="0.45">
      <c r="G889"/>
      <c r="L889" s="15"/>
    </row>
    <row r="890" spans="7:12" ht="14.25" x14ac:dyDescent="0.45">
      <c r="G890"/>
      <c r="L890" s="15"/>
    </row>
    <row r="891" spans="7:12" ht="14.25" x14ac:dyDescent="0.45">
      <c r="G891"/>
      <c r="L891" s="15"/>
    </row>
    <row r="892" spans="7:12" ht="14.25" x14ac:dyDescent="0.45">
      <c r="G892"/>
      <c r="L892" s="15"/>
    </row>
    <row r="893" spans="7:12" ht="14.25" x14ac:dyDescent="0.45">
      <c r="G893"/>
      <c r="L893" s="15"/>
    </row>
    <row r="894" spans="7:12" ht="14.25" x14ac:dyDescent="0.45">
      <c r="G894"/>
      <c r="L894" s="15"/>
    </row>
    <row r="895" spans="7:12" ht="14.25" x14ac:dyDescent="0.45">
      <c r="G895"/>
      <c r="L895" s="15"/>
    </row>
    <row r="896" spans="7:12" ht="14.25" x14ac:dyDescent="0.45">
      <c r="G896"/>
      <c r="L896" s="15"/>
    </row>
    <row r="897" spans="7:12" ht="14.25" x14ac:dyDescent="0.45">
      <c r="G897"/>
      <c r="L897" s="15"/>
    </row>
    <row r="898" spans="7:12" ht="14.25" x14ac:dyDescent="0.45">
      <c r="G898"/>
      <c r="L898" s="15"/>
    </row>
    <row r="899" spans="7:12" ht="14.25" x14ac:dyDescent="0.45">
      <c r="G899"/>
      <c r="L899" s="15"/>
    </row>
    <row r="900" spans="7:12" ht="14.25" x14ac:dyDescent="0.45">
      <c r="G900"/>
      <c r="L900" s="15"/>
    </row>
    <row r="901" spans="7:12" ht="14.25" x14ac:dyDescent="0.45">
      <c r="G901"/>
      <c r="L901" s="15"/>
    </row>
    <row r="902" spans="7:12" ht="14.25" x14ac:dyDescent="0.45">
      <c r="G902"/>
      <c r="L902" s="15"/>
    </row>
    <row r="903" spans="7:12" ht="14.25" x14ac:dyDescent="0.45">
      <c r="G903"/>
      <c r="L903" s="15"/>
    </row>
    <row r="904" spans="7:12" ht="14.25" x14ac:dyDescent="0.45">
      <c r="G904"/>
      <c r="L904" s="15"/>
    </row>
    <row r="905" spans="7:12" ht="14.25" x14ac:dyDescent="0.45">
      <c r="G905"/>
      <c r="L905" s="15"/>
    </row>
    <row r="906" spans="7:12" ht="14.25" x14ac:dyDescent="0.45">
      <c r="G906"/>
      <c r="L906" s="15"/>
    </row>
    <row r="907" spans="7:12" ht="14.25" x14ac:dyDescent="0.45">
      <c r="G907"/>
      <c r="L907" s="15"/>
    </row>
    <row r="908" spans="7:12" ht="14.25" x14ac:dyDescent="0.45">
      <c r="G908"/>
      <c r="L908" s="15"/>
    </row>
    <row r="909" spans="7:12" ht="14.25" x14ac:dyDescent="0.45">
      <c r="G909"/>
      <c r="L909" s="15"/>
    </row>
    <row r="910" spans="7:12" ht="14.25" x14ac:dyDescent="0.45">
      <c r="G910"/>
      <c r="L910" s="15"/>
    </row>
    <row r="911" spans="7:12" ht="14.25" x14ac:dyDescent="0.45">
      <c r="G911"/>
      <c r="L911" s="15"/>
    </row>
    <row r="912" spans="7:12" ht="14.25" x14ac:dyDescent="0.45">
      <c r="G912"/>
      <c r="L912" s="15"/>
    </row>
    <row r="913" spans="7:12" ht="14.25" x14ac:dyDescent="0.45">
      <c r="G913"/>
      <c r="L913" s="15"/>
    </row>
    <row r="914" spans="7:12" ht="14.25" x14ac:dyDescent="0.45">
      <c r="G914"/>
      <c r="L914" s="15"/>
    </row>
    <row r="915" spans="7:12" ht="14.25" x14ac:dyDescent="0.45">
      <c r="G915"/>
      <c r="L915" s="15"/>
    </row>
    <row r="916" spans="7:12" ht="14.25" x14ac:dyDescent="0.45">
      <c r="G916"/>
      <c r="L916" s="15"/>
    </row>
    <row r="917" spans="7:12" ht="14.25" x14ac:dyDescent="0.45">
      <c r="G917"/>
      <c r="L917" s="15"/>
    </row>
    <row r="918" spans="7:12" ht="14.25" x14ac:dyDescent="0.45">
      <c r="G918"/>
      <c r="L918" s="15"/>
    </row>
    <row r="919" spans="7:12" ht="14.25" x14ac:dyDescent="0.45">
      <c r="G919"/>
      <c r="L919" s="15"/>
    </row>
    <row r="920" spans="7:12" ht="14.25" x14ac:dyDescent="0.45">
      <c r="G920"/>
      <c r="L920" s="15"/>
    </row>
    <row r="921" spans="7:12" ht="14.25" x14ac:dyDescent="0.45">
      <c r="G921"/>
      <c r="L921" s="15"/>
    </row>
    <row r="922" spans="7:12" ht="14.25" x14ac:dyDescent="0.45">
      <c r="G922"/>
      <c r="L922" s="15"/>
    </row>
    <row r="923" spans="7:12" ht="14.25" x14ac:dyDescent="0.45">
      <c r="G923"/>
      <c r="L923" s="15"/>
    </row>
    <row r="924" spans="7:12" ht="14.25" x14ac:dyDescent="0.45">
      <c r="G924"/>
      <c r="L924" s="15"/>
    </row>
    <row r="925" spans="7:12" ht="14.25" x14ac:dyDescent="0.45">
      <c r="G925"/>
      <c r="L925" s="15"/>
    </row>
    <row r="926" spans="7:12" ht="14.25" x14ac:dyDescent="0.45">
      <c r="G926"/>
      <c r="L926" s="15"/>
    </row>
    <row r="927" spans="7:12" ht="14.25" x14ac:dyDescent="0.45">
      <c r="G927"/>
      <c r="L927" s="15"/>
    </row>
    <row r="928" spans="7:12" ht="14.25" x14ac:dyDescent="0.45">
      <c r="G928"/>
      <c r="L928" s="15"/>
    </row>
    <row r="929" spans="7:12" ht="14.25" x14ac:dyDescent="0.45">
      <c r="G929"/>
      <c r="L929" s="15"/>
    </row>
    <row r="930" spans="7:12" ht="14.25" x14ac:dyDescent="0.45">
      <c r="G930"/>
      <c r="L930" s="15"/>
    </row>
    <row r="931" spans="7:12" ht="14.25" x14ac:dyDescent="0.45">
      <c r="G931"/>
      <c r="L931" s="15"/>
    </row>
    <row r="932" spans="7:12" ht="14.25" x14ac:dyDescent="0.45">
      <c r="G932"/>
      <c r="L932" s="15"/>
    </row>
    <row r="933" spans="7:12" ht="14.25" x14ac:dyDescent="0.45">
      <c r="G933"/>
      <c r="L933" s="15"/>
    </row>
    <row r="934" spans="7:12" ht="14.25" x14ac:dyDescent="0.45">
      <c r="G934"/>
      <c r="L934" s="15"/>
    </row>
    <row r="935" spans="7:12" ht="14.25" x14ac:dyDescent="0.45">
      <c r="G935"/>
      <c r="L935" s="15"/>
    </row>
    <row r="936" spans="7:12" ht="14.25" x14ac:dyDescent="0.45">
      <c r="G936"/>
      <c r="L936" s="15"/>
    </row>
    <row r="937" spans="7:12" ht="14.25" x14ac:dyDescent="0.45">
      <c r="G937"/>
      <c r="L937" s="15"/>
    </row>
    <row r="938" spans="7:12" ht="14.25" x14ac:dyDescent="0.45">
      <c r="G938"/>
      <c r="L938" s="15"/>
    </row>
    <row r="939" spans="7:12" ht="14.25" x14ac:dyDescent="0.45">
      <c r="G939"/>
      <c r="L939" s="15"/>
    </row>
    <row r="940" spans="7:12" ht="14.25" x14ac:dyDescent="0.45">
      <c r="G940"/>
      <c r="L940" s="15"/>
    </row>
    <row r="941" spans="7:12" ht="14.25" x14ac:dyDescent="0.45">
      <c r="G941"/>
      <c r="L941" s="15"/>
    </row>
    <row r="942" spans="7:12" ht="14.25" x14ac:dyDescent="0.45">
      <c r="G942"/>
      <c r="L942" s="15"/>
    </row>
    <row r="943" spans="7:12" ht="14.25" x14ac:dyDescent="0.45">
      <c r="G943"/>
      <c r="L943" s="15"/>
    </row>
    <row r="944" spans="7:12" ht="14.25" x14ac:dyDescent="0.45">
      <c r="G944"/>
      <c r="L944" s="15"/>
    </row>
    <row r="945" spans="7:12" ht="14.25" x14ac:dyDescent="0.45">
      <c r="G945"/>
      <c r="L945" s="15"/>
    </row>
    <row r="946" spans="7:12" ht="14.25" x14ac:dyDescent="0.45">
      <c r="G946"/>
      <c r="L946" s="15"/>
    </row>
    <row r="947" spans="7:12" ht="14.25" x14ac:dyDescent="0.45">
      <c r="G947"/>
      <c r="L947" s="15"/>
    </row>
    <row r="948" spans="7:12" ht="14.25" x14ac:dyDescent="0.45">
      <c r="G948"/>
      <c r="L948" s="15"/>
    </row>
    <row r="949" spans="7:12" ht="14.25" x14ac:dyDescent="0.45">
      <c r="G949"/>
      <c r="L949" s="15"/>
    </row>
    <row r="950" spans="7:12" ht="14.25" x14ac:dyDescent="0.45">
      <c r="G950"/>
      <c r="L950" s="15"/>
    </row>
    <row r="951" spans="7:12" ht="14.25" x14ac:dyDescent="0.45">
      <c r="G951"/>
      <c r="L951" s="15"/>
    </row>
    <row r="952" spans="7:12" ht="14.25" x14ac:dyDescent="0.45">
      <c r="G952"/>
      <c r="L952" s="15"/>
    </row>
    <row r="953" spans="7:12" ht="14.25" x14ac:dyDescent="0.45">
      <c r="G953"/>
      <c r="L953" s="15"/>
    </row>
    <row r="954" spans="7:12" ht="14.25" x14ac:dyDescent="0.45">
      <c r="G954"/>
      <c r="L954" s="15"/>
    </row>
    <row r="955" spans="7:12" ht="14.25" x14ac:dyDescent="0.45">
      <c r="G955"/>
      <c r="L955" s="15"/>
    </row>
    <row r="956" spans="7:12" ht="14.25" x14ac:dyDescent="0.45">
      <c r="G956"/>
      <c r="L956" s="15"/>
    </row>
    <row r="957" spans="7:12" ht="14.25" x14ac:dyDescent="0.45">
      <c r="G957"/>
      <c r="L957" s="15"/>
    </row>
    <row r="958" spans="7:12" ht="14.25" x14ac:dyDescent="0.45">
      <c r="G958"/>
      <c r="L958" s="15"/>
    </row>
    <row r="959" spans="7:12" ht="14.25" x14ac:dyDescent="0.45">
      <c r="G959"/>
      <c r="L959" s="15"/>
    </row>
    <row r="960" spans="7:12" ht="14.25" x14ac:dyDescent="0.45">
      <c r="G960"/>
      <c r="L960" s="15"/>
    </row>
    <row r="961" spans="7:12" ht="14.25" x14ac:dyDescent="0.45">
      <c r="G961"/>
      <c r="L961" s="15"/>
    </row>
    <row r="962" spans="7:12" ht="14.25" x14ac:dyDescent="0.45">
      <c r="G962"/>
      <c r="L962" s="15"/>
    </row>
    <row r="963" spans="7:12" ht="14.25" x14ac:dyDescent="0.45">
      <c r="G963"/>
      <c r="L963" s="15"/>
    </row>
    <row r="964" spans="7:12" ht="14.25" x14ac:dyDescent="0.45">
      <c r="G964"/>
      <c r="L964" s="15"/>
    </row>
    <row r="965" spans="7:12" ht="14.25" x14ac:dyDescent="0.45">
      <c r="G965"/>
      <c r="L965" s="15"/>
    </row>
    <row r="966" spans="7:12" ht="14.25" x14ac:dyDescent="0.45">
      <c r="G966"/>
      <c r="L966" s="15"/>
    </row>
    <row r="967" spans="7:12" ht="14.25" x14ac:dyDescent="0.45">
      <c r="G967"/>
      <c r="L967" s="15"/>
    </row>
    <row r="968" spans="7:12" ht="14.25" x14ac:dyDescent="0.45">
      <c r="G968"/>
      <c r="L968" s="15"/>
    </row>
    <row r="969" spans="7:12" ht="14.25" x14ac:dyDescent="0.45">
      <c r="G969"/>
      <c r="L969" s="15"/>
    </row>
    <row r="970" spans="7:12" ht="14.25" x14ac:dyDescent="0.45">
      <c r="G970"/>
      <c r="L970" s="15"/>
    </row>
    <row r="971" spans="7:12" ht="14.25" x14ac:dyDescent="0.45">
      <c r="G971"/>
      <c r="L971" s="15"/>
    </row>
    <row r="972" spans="7:12" ht="14.25" x14ac:dyDescent="0.45">
      <c r="G972"/>
      <c r="L972" s="15"/>
    </row>
    <row r="973" spans="7:12" ht="14.25" x14ac:dyDescent="0.45">
      <c r="G973"/>
      <c r="L973" s="15"/>
    </row>
    <row r="974" spans="7:12" ht="14.25" x14ac:dyDescent="0.45">
      <c r="G974"/>
      <c r="L974" s="15"/>
    </row>
    <row r="975" spans="7:12" ht="14.25" x14ac:dyDescent="0.45">
      <c r="G975"/>
      <c r="L975" s="15"/>
    </row>
    <row r="976" spans="7:12" ht="14.25" x14ac:dyDescent="0.45">
      <c r="G976"/>
      <c r="L976" s="15"/>
    </row>
    <row r="977" spans="7:12" ht="14.25" x14ac:dyDescent="0.45">
      <c r="G977"/>
      <c r="L977" s="15"/>
    </row>
    <row r="978" spans="7:12" ht="14.25" x14ac:dyDescent="0.45">
      <c r="G978"/>
      <c r="L978" s="15"/>
    </row>
    <row r="979" spans="7:12" ht="14.25" x14ac:dyDescent="0.45">
      <c r="G979"/>
      <c r="L979" s="15"/>
    </row>
    <row r="980" spans="7:12" ht="14.25" x14ac:dyDescent="0.45">
      <c r="G980"/>
      <c r="L980" s="15"/>
    </row>
    <row r="981" spans="7:12" ht="14.25" x14ac:dyDescent="0.45">
      <c r="G981"/>
      <c r="L981" s="15"/>
    </row>
    <row r="982" spans="7:12" ht="14.25" x14ac:dyDescent="0.45">
      <c r="G982"/>
      <c r="L982" s="15"/>
    </row>
    <row r="983" spans="7:12" ht="14.25" x14ac:dyDescent="0.45">
      <c r="G983"/>
      <c r="L983" s="15"/>
    </row>
    <row r="984" spans="7:12" ht="14.25" x14ac:dyDescent="0.45">
      <c r="G984"/>
      <c r="L984" s="15"/>
    </row>
    <row r="985" spans="7:12" ht="14.25" x14ac:dyDescent="0.45">
      <c r="G985"/>
      <c r="L985" s="15"/>
    </row>
    <row r="986" spans="7:12" ht="14.25" x14ac:dyDescent="0.45">
      <c r="G986"/>
      <c r="L986" s="15"/>
    </row>
    <row r="987" spans="7:12" ht="14.25" x14ac:dyDescent="0.45">
      <c r="G987"/>
      <c r="L987" s="15"/>
    </row>
    <row r="988" spans="7:12" ht="14.25" x14ac:dyDescent="0.45">
      <c r="G988"/>
      <c r="L988" s="15"/>
    </row>
    <row r="989" spans="7:12" ht="14.25" x14ac:dyDescent="0.45">
      <c r="G989"/>
      <c r="L989" s="15"/>
    </row>
    <row r="990" spans="7:12" ht="14.25" x14ac:dyDescent="0.45">
      <c r="G990"/>
      <c r="L990" s="15"/>
    </row>
    <row r="991" spans="7:12" ht="14.25" x14ac:dyDescent="0.45">
      <c r="G991"/>
      <c r="L991" s="15"/>
    </row>
    <row r="992" spans="7:12" ht="14.25" x14ac:dyDescent="0.45">
      <c r="G992"/>
      <c r="L992" s="15"/>
    </row>
    <row r="993" spans="7:12" ht="14.25" x14ac:dyDescent="0.45">
      <c r="G993"/>
      <c r="L993" s="15"/>
    </row>
    <row r="994" spans="7:12" ht="14.25" x14ac:dyDescent="0.45">
      <c r="G994"/>
      <c r="L994" s="15"/>
    </row>
    <row r="995" spans="7:12" ht="14.25" x14ac:dyDescent="0.45">
      <c r="G995"/>
      <c r="L995" s="15"/>
    </row>
    <row r="996" spans="7:12" ht="14.25" x14ac:dyDescent="0.45">
      <c r="G996"/>
      <c r="L996" s="15"/>
    </row>
    <row r="997" spans="7:12" ht="14.25" x14ac:dyDescent="0.45">
      <c r="G997"/>
      <c r="L997" s="15"/>
    </row>
    <row r="998" spans="7:12" ht="14.25" x14ac:dyDescent="0.45">
      <c r="G998"/>
      <c r="L998" s="15"/>
    </row>
    <row r="999" spans="7:12" ht="14.25" x14ac:dyDescent="0.45">
      <c r="G999"/>
      <c r="L999" s="15"/>
    </row>
    <row r="1000" spans="7:12" ht="14.25" x14ac:dyDescent="0.45">
      <c r="G1000"/>
      <c r="L1000" s="15"/>
    </row>
    <row r="1001" spans="7:12" ht="14.25" x14ac:dyDescent="0.45">
      <c r="G1001"/>
      <c r="L1001" s="15"/>
    </row>
    <row r="1002" spans="7:12" ht="14.25" x14ac:dyDescent="0.45">
      <c r="G1002"/>
      <c r="L1002" s="15"/>
    </row>
    <row r="1003" spans="7:12" ht="14.25" x14ac:dyDescent="0.45">
      <c r="G1003"/>
      <c r="L1003" s="15"/>
    </row>
    <row r="1004" spans="7:12" ht="14.25" x14ac:dyDescent="0.45">
      <c r="G1004"/>
      <c r="L1004" s="15"/>
    </row>
    <row r="1005" spans="7:12" ht="14.25" x14ac:dyDescent="0.45">
      <c r="G1005"/>
      <c r="L1005" s="15"/>
    </row>
    <row r="1006" spans="7:12" ht="14.25" x14ac:dyDescent="0.45">
      <c r="G1006"/>
      <c r="L1006" s="15"/>
    </row>
    <row r="1007" spans="7:12" ht="14.25" x14ac:dyDescent="0.45">
      <c r="G1007"/>
      <c r="L1007" s="15"/>
    </row>
    <row r="1008" spans="7:12" ht="14.25" x14ac:dyDescent="0.45">
      <c r="G1008"/>
      <c r="L1008" s="15"/>
    </row>
    <row r="1009" spans="7:12" ht="14.25" x14ac:dyDescent="0.45">
      <c r="G1009"/>
      <c r="L1009" s="15"/>
    </row>
    <row r="1010" spans="7:12" ht="14.25" x14ac:dyDescent="0.45">
      <c r="G1010"/>
      <c r="L1010" s="15"/>
    </row>
    <row r="1011" spans="7:12" ht="14.25" x14ac:dyDescent="0.45">
      <c r="G1011"/>
      <c r="L1011" s="15"/>
    </row>
    <row r="1012" spans="7:12" ht="14.25" x14ac:dyDescent="0.45">
      <c r="G1012"/>
      <c r="L1012" s="15"/>
    </row>
    <row r="1013" spans="7:12" ht="14.25" x14ac:dyDescent="0.45">
      <c r="G1013"/>
      <c r="L1013" s="15"/>
    </row>
    <row r="1014" spans="7:12" ht="14.25" x14ac:dyDescent="0.45">
      <c r="G1014"/>
      <c r="L1014" s="15"/>
    </row>
    <row r="1015" spans="7:12" ht="14.25" x14ac:dyDescent="0.45">
      <c r="G1015"/>
      <c r="L1015" s="15"/>
    </row>
    <row r="1016" spans="7:12" ht="14.25" x14ac:dyDescent="0.45">
      <c r="G1016"/>
      <c r="L1016" s="15"/>
    </row>
    <row r="1017" spans="7:12" ht="14.25" x14ac:dyDescent="0.45">
      <c r="G1017"/>
      <c r="L1017" s="15"/>
    </row>
    <row r="1018" spans="7:12" ht="14.25" x14ac:dyDescent="0.45">
      <c r="G1018"/>
      <c r="L1018" s="15"/>
    </row>
    <row r="1019" spans="7:12" ht="14.25" x14ac:dyDescent="0.45">
      <c r="G1019"/>
      <c r="L1019" s="15"/>
    </row>
    <row r="1020" spans="7:12" ht="14.25" x14ac:dyDescent="0.45">
      <c r="G1020"/>
      <c r="L1020" s="15"/>
    </row>
    <row r="1021" spans="7:12" ht="14.25" x14ac:dyDescent="0.45">
      <c r="G1021"/>
      <c r="L1021" s="15"/>
    </row>
    <row r="1022" spans="7:12" ht="14.25" x14ac:dyDescent="0.45">
      <c r="G1022"/>
      <c r="L1022" s="15"/>
    </row>
    <row r="1023" spans="7:12" ht="14.25" x14ac:dyDescent="0.45">
      <c r="G1023"/>
      <c r="L1023" s="15"/>
    </row>
    <row r="1024" spans="7:12" ht="14.25" x14ac:dyDescent="0.45">
      <c r="G1024"/>
      <c r="L1024" s="15"/>
    </row>
    <row r="1025" spans="7:12" ht="14.25" x14ac:dyDescent="0.45">
      <c r="G1025"/>
      <c r="L1025" s="15"/>
    </row>
    <row r="1026" spans="7:12" ht="14.25" x14ac:dyDescent="0.45">
      <c r="G1026"/>
      <c r="L1026" s="15"/>
    </row>
    <row r="1027" spans="7:12" ht="14.25" x14ac:dyDescent="0.45">
      <c r="G1027"/>
      <c r="L1027" s="15"/>
    </row>
    <row r="1028" spans="7:12" ht="14.25" x14ac:dyDescent="0.45">
      <c r="G1028"/>
      <c r="L1028" s="15"/>
    </row>
    <row r="1029" spans="7:12" ht="14.25" x14ac:dyDescent="0.45">
      <c r="G1029"/>
      <c r="L1029" s="15"/>
    </row>
    <row r="1030" spans="7:12" ht="14.25" x14ac:dyDescent="0.45">
      <c r="G1030"/>
      <c r="L1030" s="15"/>
    </row>
    <row r="1031" spans="7:12" ht="14.25" x14ac:dyDescent="0.45">
      <c r="G1031"/>
      <c r="L1031" s="15"/>
    </row>
    <row r="1032" spans="7:12" ht="14.25" x14ac:dyDescent="0.45">
      <c r="G1032"/>
      <c r="L1032" s="15"/>
    </row>
    <row r="1033" spans="7:12" ht="14.25" x14ac:dyDescent="0.45">
      <c r="G1033"/>
      <c r="L1033" s="15"/>
    </row>
    <row r="1034" spans="7:12" ht="14.25" x14ac:dyDescent="0.45">
      <c r="G1034"/>
      <c r="L1034" s="15"/>
    </row>
    <row r="1035" spans="7:12" ht="14.25" x14ac:dyDescent="0.45">
      <c r="G1035"/>
      <c r="L1035" s="15"/>
    </row>
    <row r="1036" spans="7:12" ht="14.25" x14ac:dyDescent="0.45">
      <c r="G1036"/>
      <c r="L1036" s="15"/>
    </row>
    <row r="1037" spans="7:12" ht="14.25" x14ac:dyDescent="0.45">
      <c r="G1037"/>
      <c r="L1037" s="15"/>
    </row>
    <row r="1038" spans="7:12" ht="14.25" x14ac:dyDescent="0.45">
      <c r="G1038"/>
      <c r="L1038" s="15"/>
    </row>
    <row r="1039" spans="7:12" ht="14.25" x14ac:dyDescent="0.45">
      <c r="G1039"/>
      <c r="L1039" s="15"/>
    </row>
    <row r="1040" spans="7:12" ht="14.25" x14ac:dyDescent="0.45">
      <c r="G1040"/>
      <c r="L1040" s="15"/>
    </row>
    <row r="1041" spans="7:12" ht="14.25" x14ac:dyDescent="0.45">
      <c r="G1041"/>
      <c r="L1041" s="15"/>
    </row>
    <row r="1042" spans="7:12" ht="14.25" x14ac:dyDescent="0.45">
      <c r="G1042"/>
      <c r="L1042" s="15"/>
    </row>
    <row r="1043" spans="7:12" ht="14.25" x14ac:dyDescent="0.45">
      <c r="G1043"/>
      <c r="L1043" s="15"/>
    </row>
    <row r="1044" spans="7:12" ht="14.25" x14ac:dyDescent="0.45">
      <c r="G1044"/>
      <c r="L1044" s="15"/>
    </row>
    <row r="1045" spans="7:12" ht="14.25" x14ac:dyDescent="0.45">
      <c r="G1045"/>
      <c r="L1045" s="15"/>
    </row>
    <row r="1046" spans="7:12" ht="14.25" x14ac:dyDescent="0.45">
      <c r="G1046"/>
      <c r="L1046" s="15"/>
    </row>
    <row r="1047" spans="7:12" ht="14.25" x14ac:dyDescent="0.45">
      <c r="G1047"/>
      <c r="L1047" s="15"/>
    </row>
    <row r="1048" spans="7:12" ht="14.25" x14ac:dyDescent="0.45">
      <c r="G1048"/>
      <c r="L1048" s="15"/>
    </row>
    <row r="1049" spans="7:12" ht="14.25" x14ac:dyDescent="0.45">
      <c r="G1049"/>
      <c r="L1049" s="15"/>
    </row>
    <row r="1050" spans="7:12" ht="14.25" x14ac:dyDescent="0.45">
      <c r="G1050"/>
      <c r="L1050" s="15"/>
    </row>
    <row r="1051" spans="7:12" ht="14.25" x14ac:dyDescent="0.45">
      <c r="G1051"/>
      <c r="L1051" s="15"/>
    </row>
    <row r="1052" spans="7:12" ht="14.25" x14ac:dyDescent="0.45">
      <c r="G1052"/>
      <c r="L1052" s="15"/>
    </row>
    <row r="1053" spans="7:12" ht="14.25" x14ac:dyDescent="0.45">
      <c r="G1053"/>
      <c r="L1053" s="15"/>
    </row>
    <row r="1054" spans="7:12" ht="14.25" x14ac:dyDescent="0.45">
      <c r="G1054"/>
      <c r="L1054" s="15"/>
    </row>
    <row r="1055" spans="7:12" ht="14.25" x14ac:dyDescent="0.45">
      <c r="G1055"/>
      <c r="L1055" s="15"/>
    </row>
    <row r="1056" spans="7:12" ht="14.25" x14ac:dyDescent="0.45">
      <c r="G1056"/>
      <c r="L1056" s="15"/>
    </row>
    <row r="1057" spans="7:12" ht="14.25" x14ac:dyDescent="0.45">
      <c r="G1057"/>
      <c r="L1057" s="15"/>
    </row>
    <row r="1058" spans="7:12" ht="14.25" x14ac:dyDescent="0.45">
      <c r="G1058"/>
      <c r="L1058" s="15"/>
    </row>
    <row r="1059" spans="7:12" ht="14.25" x14ac:dyDescent="0.45">
      <c r="G1059"/>
      <c r="L1059" s="15"/>
    </row>
    <row r="1060" spans="7:12" ht="14.25" x14ac:dyDescent="0.45">
      <c r="G1060"/>
      <c r="L1060" s="15"/>
    </row>
    <row r="1061" spans="7:12" ht="14.25" x14ac:dyDescent="0.45">
      <c r="G1061"/>
      <c r="L1061" s="15"/>
    </row>
    <row r="1062" spans="7:12" ht="14.25" x14ac:dyDescent="0.45">
      <c r="G1062"/>
      <c r="L1062" s="15"/>
    </row>
    <row r="1063" spans="7:12" ht="14.25" x14ac:dyDescent="0.45">
      <c r="G1063"/>
      <c r="L1063" s="15"/>
    </row>
    <row r="1064" spans="7:12" ht="14.25" x14ac:dyDescent="0.45">
      <c r="G1064"/>
      <c r="L1064" s="15"/>
    </row>
    <row r="1065" spans="7:12" ht="14.25" x14ac:dyDescent="0.45">
      <c r="G1065"/>
      <c r="L1065" s="15"/>
    </row>
    <row r="1066" spans="7:12" ht="14.25" x14ac:dyDescent="0.45">
      <c r="G1066"/>
      <c r="L1066" s="15"/>
    </row>
    <row r="1067" spans="7:12" ht="14.25" x14ac:dyDescent="0.45">
      <c r="G1067"/>
      <c r="L1067" s="15"/>
    </row>
    <row r="1068" spans="7:12" ht="14.25" x14ac:dyDescent="0.45">
      <c r="G1068"/>
      <c r="L1068" s="15"/>
    </row>
    <row r="1069" spans="7:12" ht="14.25" x14ac:dyDescent="0.45">
      <c r="G1069"/>
      <c r="L1069" s="15"/>
    </row>
    <row r="1070" spans="7:12" ht="14.25" x14ac:dyDescent="0.45">
      <c r="G1070"/>
      <c r="L1070" s="15"/>
    </row>
    <row r="1071" spans="7:12" ht="14.25" x14ac:dyDescent="0.45">
      <c r="G1071"/>
      <c r="L1071" s="15"/>
    </row>
    <row r="1072" spans="7:12" ht="14.25" x14ac:dyDescent="0.45">
      <c r="G1072"/>
      <c r="L1072" s="15"/>
    </row>
    <row r="1073" spans="7:12" ht="14.25" x14ac:dyDescent="0.45">
      <c r="G1073"/>
      <c r="L1073" s="15"/>
    </row>
    <row r="1074" spans="7:12" ht="14.25" x14ac:dyDescent="0.45">
      <c r="G1074"/>
      <c r="L1074" s="15"/>
    </row>
    <row r="1075" spans="7:12" ht="14.25" x14ac:dyDescent="0.45">
      <c r="G1075"/>
      <c r="L1075" s="15"/>
    </row>
    <row r="1076" spans="7:12" ht="14.25" x14ac:dyDescent="0.45">
      <c r="G1076"/>
      <c r="L1076" s="15"/>
    </row>
    <row r="1077" spans="7:12" ht="14.25" x14ac:dyDescent="0.45">
      <c r="G1077"/>
      <c r="L1077" s="15"/>
    </row>
    <row r="1078" spans="7:12" ht="14.25" x14ac:dyDescent="0.45">
      <c r="G1078"/>
      <c r="L1078" s="15"/>
    </row>
    <row r="1079" spans="7:12" ht="14.25" x14ac:dyDescent="0.45">
      <c r="G1079"/>
      <c r="L1079" s="15"/>
    </row>
    <row r="1080" spans="7:12" ht="14.25" x14ac:dyDescent="0.45">
      <c r="G1080"/>
      <c r="L1080" s="15"/>
    </row>
    <row r="1081" spans="7:12" ht="14.25" x14ac:dyDescent="0.45">
      <c r="G1081"/>
      <c r="L1081" s="15"/>
    </row>
    <row r="1082" spans="7:12" ht="14.25" x14ac:dyDescent="0.45">
      <c r="G1082"/>
      <c r="L1082" s="15"/>
    </row>
    <row r="1083" spans="7:12" ht="14.25" x14ac:dyDescent="0.45">
      <c r="G1083"/>
      <c r="L1083" s="15"/>
    </row>
    <row r="1084" spans="7:12" ht="14.25" x14ac:dyDescent="0.45">
      <c r="G1084"/>
      <c r="L1084" s="15"/>
    </row>
    <row r="1085" spans="7:12" ht="14.25" x14ac:dyDescent="0.45">
      <c r="G1085"/>
      <c r="L1085" s="15"/>
    </row>
    <row r="1086" spans="7:12" ht="14.25" x14ac:dyDescent="0.45">
      <c r="G1086"/>
      <c r="L1086" s="15"/>
    </row>
    <row r="1087" spans="7:12" ht="14.25" x14ac:dyDescent="0.45">
      <c r="G1087"/>
      <c r="L1087" s="15"/>
    </row>
    <row r="1088" spans="7:12" ht="14.25" x14ac:dyDescent="0.45">
      <c r="G1088"/>
      <c r="L1088" s="15"/>
    </row>
    <row r="1089" spans="7:12" ht="14.25" x14ac:dyDescent="0.45">
      <c r="G1089"/>
      <c r="L1089" s="15"/>
    </row>
    <row r="1090" spans="7:12" ht="14.25" x14ac:dyDescent="0.45">
      <c r="G1090"/>
      <c r="L1090" s="15"/>
    </row>
    <row r="1091" spans="7:12" ht="14.25" x14ac:dyDescent="0.45">
      <c r="G1091"/>
      <c r="L1091" s="15"/>
    </row>
    <row r="1092" spans="7:12" ht="14.25" x14ac:dyDescent="0.45">
      <c r="G1092"/>
      <c r="L1092" s="15"/>
    </row>
    <row r="1093" spans="7:12" ht="14.25" x14ac:dyDescent="0.45">
      <c r="G1093"/>
      <c r="L1093" s="15"/>
    </row>
    <row r="1094" spans="7:12" ht="14.25" x14ac:dyDescent="0.45">
      <c r="G1094"/>
      <c r="L1094" s="15"/>
    </row>
    <row r="1095" spans="7:12" ht="14.25" x14ac:dyDescent="0.45">
      <c r="G1095"/>
      <c r="L1095" s="15"/>
    </row>
    <row r="1096" spans="7:12" ht="14.25" x14ac:dyDescent="0.45">
      <c r="G1096"/>
      <c r="L1096" s="15"/>
    </row>
    <row r="1097" spans="7:12" ht="14.25" x14ac:dyDescent="0.45">
      <c r="G1097"/>
      <c r="L1097" s="15"/>
    </row>
    <row r="1098" spans="7:12" ht="14.25" x14ac:dyDescent="0.45">
      <c r="G1098"/>
      <c r="L1098" s="15"/>
    </row>
    <row r="1099" spans="7:12" ht="14.25" x14ac:dyDescent="0.45">
      <c r="G1099"/>
      <c r="L1099" s="15"/>
    </row>
    <row r="1100" spans="7:12" ht="14.25" x14ac:dyDescent="0.45">
      <c r="G1100"/>
      <c r="L1100" s="15"/>
    </row>
    <row r="1101" spans="7:12" ht="14.25" x14ac:dyDescent="0.45">
      <c r="G1101"/>
      <c r="L1101" s="15"/>
    </row>
    <row r="1102" spans="7:12" ht="14.25" x14ac:dyDescent="0.45">
      <c r="G1102"/>
      <c r="L1102" s="15"/>
    </row>
    <row r="1103" spans="7:12" ht="14.25" x14ac:dyDescent="0.45">
      <c r="G1103"/>
      <c r="L1103" s="15"/>
    </row>
    <row r="1104" spans="7:12" ht="14.25" x14ac:dyDescent="0.45">
      <c r="G1104"/>
      <c r="L1104" s="15"/>
    </row>
    <row r="1105" spans="7:12" ht="14.25" x14ac:dyDescent="0.45">
      <c r="G1105"/>
      <c r="L1105" s="15"/>
    </row>
    <row r="1106" spans="7:12" ht="14.25" x14ac:dyDescent="0.45">
      <c r="G1106"/>
      <c r="L1106" s="15"/>
    </row>
    <row r="1107" spans="7:12" ht="14.25" x14ac:dyDescent="0.45">
      <c r="G1107"/>
      <c r="L1107" s="15"/>
    </row>
    <row r="1108" spans="7:12" ht="14.25" x14ac:dyDescent="0.45">
      <c r="G1108"/>
      <c r="L1108" s="15"/>
    </row>
    <row r="1109" spans="7:12" ht="14.25" x14ac:dyDescent="0.45">
      <c r="G1109"/>
      <c r="L1109" s="15"/>
    </row>
    <row r="1110" spans="7:12" ht="14.25" x14ac:dyDescent="0.45">
      <c r="G1110"/>
      <c r="L1110" s="15"/>
    </row>
    <row r="1111" spans="7:12" ht="14.25" x14ac:dyDescent="0.45">
      <c r="G1111"/>
      <c r="L1111" s="15"/>
    </row>
    <row r="1112" spans="7:12" ht="14.25" x14ac:dyDescent="0.45">
      <c r="G1112"/>
      <c r="L1112" s="15"/>
    </row>
    <row r="1113" spans="7:12" ht="14.25" x14ac:dyDescent="0.45">
      <c r="G1113"/>
      <c r="L1113" s="15"/>
    </row>
    <row r="1114" spans="7:12" ht="14.25" x14ac:dyDescent="0.45">
      <c r="G1114"/>
      <c r="L1114" s="15"/>
    </row>
    <row r="1115" spans="7:12" ht="14.25" x14ac:dyDescent="0.45">
      <c r="G1115"/>
      <c r="L1115" s="15"/>
    </row>
    <row r="1116" spans="7:12" ht="14.25" x14ac:dyDescent="0.45">
      <c r="G1116"/>
      <c r="L1116" s="15"/>
    </row>
    <row r="1117" spans="7:12" ht="14.25" x14ac:dyDescent="0.45">
      <c r="G1117"/>
      <c r="L1117" s="15"/>
    </row>
    <row r="1118" spans="7:12" ht="14.25" x14ac:dyDescent="0.45">
      <c r="G1118"/>
      <c r="L1118" s="15"/>
    </row>
    <row r="1119" spans="7:12" ht="14.25" x14ac:dyDescent="0.45">
      <c r="G1119"/>
      <c r="L1119" s="15"/>
    </row>
    <row r="1120" spans="7:12" ht="14.25" x14ac:dyDescent="0.45">
      <c r="G1120"/>
      <c r="L1120" s="15"/>
    </row>
    <row r="1121" spans="7:12" ht="14.25" x14ac:dyDescent="0.45">
      <c r="G1121"/>
      <c r="L1121" s="15"/>
    </row>
    <row r="1122" spans="7:12" ht="14.25" x14ac:dyDescent="0.45">
      <c r="G1122"/>
      <c r="L1122" s="15"/>
    </row>
    <row r="1123" spans="7:12" ht="14.25" x14ac:dyDescent="0.45">
      <c r="G1123"/>
      <c r="L1123" s="15"/>
    </row>
    <row r="1124" spans="7:12" ht="14.25" x14ac:dyDescent="0.45">
      <c r="G1124"/>
      <c r="L1124" s="15"/>
    </row>
    <row r="1125" spans="7:12" ht="14.25" x14ac:dyDescent="0.45">
      <c r="G1125"/>
      <c r="L1125" s="15"/>
    </row>
    <row r="1126" spans="7:12" ht="14.25" x14ac:dyDescent="0.45">
      <c r="G1126"/>
      <c r="L1126" s="15"/>
    </row>
    <row r="1127" spans="7:12" ht="14.25" x14ac:dyDescent="0.45">
      <c r="G1127"/>
      <c r="L1127" s="15"/>
    </row>
    <row r="1128" spans="7:12" ht="14.25" x14ac:dyDescent="0.45">
      <c r="G1128"/>
      <c r="L1128" s="15"/>
    </row>
    <row r="1129" spans="7:12" ht="14.25" x14ac:dyDescent="0.45">
      <c r="G1129"/>
      <c r="L1129" s="15"/>
    </row>
    <row r="1130" spans="7:12" ht="14.25" x14ac:dyDescent="0.45">
      <c r="G1130"/>
      <c r="L1130" s="15"/>
    </row>
    <row r="1131" spans="7:12" ht="14.25" x14ac:dyDescent="0.45">
      <c r="G1131"/>
      <c r="L1131" s="15"/>
    </row>
    <row r="1132" spans="7:12" ht="14.25" x14ac:dyDescent="0.45">
      <c r="G1132"/>
      <c r="L1132" s="15"/>
    </row>
    <row r="1133" spans="7:12" ht="14.25" x14ac:dyDescent="0.45">
      <c r="G1133"/>
      <c r="L1133" s="15"/>
    </row>
    <row r="1134" spans="7:12" ht="14.25" x14ac:dyDescent="0.45">
      <c r="G1134"/>
      <c r="L1134" s="15"/>
    </row>
    <row r="1135" spans="7:12" ht="14.25" x14ac:dyDescent="0.45">
      <c r="G1135"/>
      <c r="L1135" s="15"/>
    </row>
    <row r="1136" spans="7:12" ht="14.25" x14ac:dyDescent="0.45">
      <c r="G1136"/>
      <c r="L1136" s="15"/>
    </row>
    <row r="1137" spans="7:12" ht="14.25" x14ac:dyDescent="0.45">
      <c r="G1137"/>
      <c r="L1137" s="15"/>
    </row>
    <row r="1138" spans="7:12" ht="14.25" x14ac:dyDescent="0.45">
      <c r="G1138"/>
      <c r="L1138" s="15"/>
    </row>
    <row r="1139" spans="7:12" ht="14.25" x14ac:dyDescent="0.45">
      <c r="G1139"/>
      <c r="L1139" s="15"/>
    </row>
    <row r="1140" spans="7:12" ht="14.25" x14ac:dyDescent="0.45">
      <c r="G1140"/>
      <c r="L1140" s="15"/>
    </row>
    <row r="1141" spans="7:12" ht="14.25" x14ac:dyDescent="0.45">
      <c r="G1141"/>
      <c r="L1141" s="15"/>
    </row>
    <row r="1142" spans="7:12" ht="14.25" x14ac:dyDescent="0.45">
      <c r="G1142"/>
      <c r="L1142" s="15"/>
    </row>
    <row r="1143" spans="7:12" ht="14.25" x14ac:dyDescent="0.45">
      <c r="G1143"/>
      <c r="L1143" s="15"/>
    </row>
    <row r="1144" spans="7:12" ht="14.25" x14ac:dyDescent="0.45">
      <c r="G1144"/>
      <c r="L1144" s="15"/>
    </row>
    <row r="1145" spans="7:12" ht="14.25" x14ac:dyDescent="0.45">
      <c r="G1145"/>
      <c r="L1145" s="15"/>
    </row>
    <row r="1146" spans="7:12" ht="14.25" x14ac:dyDescent="0.45">
      <c r="G1146"/>
      <c r="L1146" s="15"/>
    </row>
    <row r="1147" spans="7:12" ht="14.25" x14ac:dyDescent="0.45">
      <c r="G1147"/>
      <c r="L1147" s="15"/>
    </row>
    <row r="1148" spans="7:12" ht="14.25" x14ac:dyDescent="0.45">
      <c r="G1148"/>
      <c r="L1148" s="15"/>
    </row>
    <row r="1149" spans="7:12" ht="14.25" x14ac:dyDescent="0.45">
      <c r="G1149"/>
      <c r="L1149" s="15"/>
    </row>
    <row r="1150" spans="7:12" ht="14.25" x14ac:dyDescent="0.45">
      <c r="G1150"/>
      <c r="L1150" s="15"/>
    </row>
    <row r="1151" spans="7:12" ht="14.25" x14ac:dyDescent="0.45">
      <c r="G1151"/>
      <c r="L1151" s="15"/>
    </row>
    <row r="1152" spans="7:12" ht="14.25" x14ac:dyDescent="0.45">
      <c r="G1152"/>
      <c r="L1152" s="15"/>
    </row>
    <row r="1153" spans="7:12" ht="14.25" x14ac:dyDescent="0.45">
      <c r="G1153"/>
      <c r="L1153" s="15"/>
    </row>
    <row r="1154" spans="7:12" ht="14.25" x14ac:dyDescent="0.45">
      <c r="G1154"/>
      <c r="L1154" s="15"/>
    </row>
    <row r="1155" spans="7:12" ht="14.25" x14ac:dyDescent="0.45">
      <c r="G1155"/>
      <c r="L1155" s="15"/>
    </row>
    <row r="1156" spans="7:12" ht="14.25" x14ac:dyDescent="0.45">
      <c r="G1156"/>
      <c r="L1156" s="15"/>
    </row>
    <row r="1157" spans="7:12" ht="14.25" x14ac:dyDescent="0.45">
      <c r="G1157"/>
      <c r="L1157" s="15"/>
    </row>
    <row r="1158" spans="7:12" ht="14.25" x14ac:dyDescent="0.45">
      <c r="G1158"/>
      <c r="L1158" s="15"/>
    </row>
    <row r="1159" spans="7:12" ht="14.25" x14ac:dyDescent="0.45">
      <c r="G1159"/>
      <c r="L1159" s="15"/>
    </row>
    <row r="1160" spans="7:12" ht="14.25" x14ac:dyDescent="0.45">
      <c r="G1160"/>
      <c r="L1160" s="15"/>
    </row>
    <row r="1161" spans="7:12" ht="14.25" x14ac:dyDescent="0.45">
      <c r="G1161"/>
      <c r="L1161" s="15"/>
    </row>
    <row r="1162" spans="7:12" ht="14.25" x14ac:dyDescent="0.45">
      <c r="G1162"/>
      <c r="L1162" s="15"/>
    </row>
    <row r="1163" spans="7:12" ht="14.25" x14ac:dyDescent="0.45">
      <c r="G1163"/>
      <c r="L1163" s="15"/>
    </row>
    <row r="1164" spans="7:12" ht="14.25" x14ac:dyDescent="0.45">
      <c r="G1164"/>
      <c r="L1164" s="15"/>
    </row>
    <row r="1165" spans="7:12" ht="14.25" x14ac:dyDescent="0.45">
      <c r="G1165"/>
      <c r="L1165" s="15"/>
    </row>
    <row r="1166" spans="7:12" ht="14.25" x14ac:dyDescent="0.45">
      <c r="G1166"/>
      <c r="L1166" s="15"/>
    </row>
    <row r="1167" spans="7:12" ht="14.25" x14ac:dyDescent="0.45">
      <c r="G1167"/>
      <c r="L1167" s="15"/>
    </row>
    <row r="1168" spans="7:12" ht="14.25" x14ac:dyDescent="0.45">
      <c r="G1168"/>
      <c r="L1168" s="15"/>
    </row>
    <row r="1169" spans="7:12" ht="14.25" x14ac:dyDescent="0.45">
      <c r="G1169"/>
      <c r="L1169" s="15"/>
    </row>
    <row r="1170" spans="7:12" ht="14.25" x14ac:dyDescent="0.45">
      <c r="G1170"/>
      <c r="L1170" s="15"/>
    </row>
    <row r="1171" spans="7:12" ht="14.25" x14ac:dyDescent="0.45">
      <c r="G1171"/>
      <c r="L1171" s="15"/>
    </row>
    <row r="1172" spans="7:12" ht="14.25" x14ac:dyDescent="0.45">
      <c r="G1172"/>
      <c r="L1172" s="15"/>
    </row>
    <row r="1173" spans="7:12" ht="14.25" x14ac:dyDescent="0.45">
      <c r="G1173"/>
      <c r="L1173" s="15"/>
    </row>
    <row r="1174" spans="7:12" ht="14.25" x14ac:dyDescent="0.45">
      <c r="G1174"/>
      <c r="L1174" s="15"/>
    </row>
    <row r="1175" spans="7:12" ht="14.25" x14ac:dyDescent="0.45">
      <c r="G1175"/>
      <c r="L1175" s="15"/>
    </row>
    <row r="1176" spans="7:12" ht="14.25" x14ac:dyDescent="0.45">
      <c r="G1176"/>
      <c r="L1176" s="15"/>
    </row>
    <row r="1177" spans="7:12" ht="14.25" x14ac:dyDescent="0.45">
      <c r="G1177"/>
      <c r="L1177" s="15"/>
    </row>
    <row r="1178" spans="7:12" ht="14.25" x14ac:dyDescent="0.45">
      <c r="G1178"/>
      <c r="L1178" s="15"/>
    </row>
    <row r="1179" spans="7:12" ht="14.25" x14ac:dyDescent="0.45">
      <c r="G1179"/>
      <c r="L1179" s="15"/>
    </row>
    <row r="1180" spans="7:12" ht="14.25" x14ac:dyDescent="0.45">
      <c r="G1180"/>
      <c r="L1180" s="15"/>
    </row>
    <row r="1181" spans="7:12" ht="14.25" x14ac:dyDescent="0.45">
      <c r="G1181"/>
      <c r="L1181" s="15"/>
    </row>
    <row r="1182" spans="7:12" ht="14.25" x14ac:dyDescent="0.45">
      <c r="G1182"/>
      <c r="L1182" s="15"/>
    </row>
    <row r="1183" spans="7:12" ht="14.25" x14ac:dyDescent="0.45">
      <c r="G1183"/>
      <c r="L1183" s="15"/>
    </row>
    <row r="1184" spans="7:12" ht="14.25" x14ac:dyDescent="0.45">
      <c r="G1184"/>
      <c r="L1184" s="15"/>
    </row>
    <row r="1185" spans="7:12" ht="14.25" x14ac:dyDescent="0.45">
      <c r="G1185"/>
      <c r="L1185" s="15"/>
    </row>
    <row r="1186" spans="7:12" ht="14.25" x14ac:dyDescent="0.45">
      <c r="G1186"/>
      <c r="L1186" s="15"/>
    </row>
    <row r="1187" spans="7:12" ht="14.25" x14ac:dyDescent="0.45">
      <c r="G1187"/>
      <c r="L1187" s="15"/>
    </row>
    <row r="1188" spans="7:12" ht="14.25" x14ac:dyDescent="0.45">
      <c r="G1188"/>
      <c r="L1188" s="15"/>
    </row>
    <row r="1189" spans="7:12" ht="14.25" x14ac:dyDescent="0.45">
      <c r="G1189"/>
      <c r="L1189" s="15"/>
    </row>
    <row r="1190" spans="7:12" ht="14.25" x14ac:dyDescent="0.45">
      <c r="G1190"/>
      <c r="L1190" s="15"/>
    </row>
    <row r="1191" spans="7:12" ht="14.25" x14ac:dyDescent="0.45">
      <c r="G1191"/>
      <c r="L1191" s="15"/>
    </row>
    <row r="1192" spans="7:12" ht="14.25" x14ac:dyDescent="0.45">
      <c r="G1192"/>
      <c r="L1192" s="15"/>
    </row>
    <row r="1193" spans="7:12" ht="14.25" x14ac:dyDescent="0.45">
      <c r="G1193"/>
      <c r="L1193" s="15"/>
    </row>
    <row r="1194" spans="7:12" ht="14.25" x14ac:dyDescent="0.45">
      <c r="G1194"/>
      <c r="L1194" s="15"/>
    </row>
    <row r="1195" spans="7:12" ht="14.25" x14ac:dyDescent="0.45">
      <c r="G1195"/>
      <c r="L1195" s="15"/>
    </row>
    <row r="1196" spans="7:12" ht="14.25" x14ac:dyDescent="0.45">
      <c r="G1196"/>
      <c r="L1196" s="15"/>
    </row>
    <row r="1197" spans="7:12" ht="14.25" x14ac:dyDescent="0.45">
      <c r="G1197"/>
      <c r="L1197" s="15"/>
    </row>
    <row r="1198" spans="7:12" ht="14.25" x14ac:dyDescent="0.45">
      <c r="G1198"/>
      <c r="L1198" s="15"/>
    </row>
    <row r="1199" spans="7:12" ht="14.25" x14ac:dyDescent="0.45">
      <c r="G1199"/>
      <c r="L1199" s="15"/>
    </row>
    <row r="1200" spans="7:12" ht="14.25" x14ac:dyDescent="0.45">
      <c r="G1200"/>
      <c r="L1200" s="15"/>
    </row>
    <row r="1201" spans="7:12" ht="14.25" x14ac:dyDescent="0.45">
      <c r="G1201"/>
      <c r="L1201" s="15"/>
    </row>
    <row r="1202" spans="7:12" ht="14.25" x14ac:dyDescent="0.45">
      <c r="G1202"/>
      <c r="L1202" s="15"/>
    </row>
    <row r="1203" spans="7:12" ht="14.25" x14ac:dyDescent="0.45">
      <c r="G1203"/>
      <c r="L1203" s="15"/>
    </row>
    <row r="1204" spans="7:12" ht="14.25" x14ac:dyDescent="0.45">
      <c r="G1204"/>
      <c r="L1204" s="15"/>
    </row>
    <row r="1205" spans="7:12" ht="14.25" x14ac:dyDescent="0.45">
      <c r="G1205"/>
      <c r="L1205" s="15"/>
    </row>
    <row r="1206" spans="7:12" ht="14.25" x14ac:dyDescent="0.45">
      <c r="G1206"/>
      <c r="L1206" s="15"/>
    </row>
    <row r="1207" spans="7:12" ht="14.25" x14ac:dyDescent="0.45">
      <c r="G1207"/>
      <c r="L1207" s="15"/>
    </row>
    <row r="1208" spans="7:12" ht="14.25" x14ac:dyDescent="0.45">
      <c r="G1208"/>
      <c r="L1208" s="15"/>
    </row>
    <row r="1209" spans="7:12" ht="14.25" x14ac:dyDescent="0.45">
      <c r="G1209"/>
      <c r="L1209" s="15"/>
    </row>
    <row r="1210" spans="7:12" ht="14.25" x14ac:dyDescent="0.45">
      <c r="G1210"/>
      <c r="L1210" s="15"/>
    </row>
    <row r="1211" spans="7:12" ht="14.25" x14ac:dyDescent="0.45">
      <c r="G1211"/>
      <c r="L1211" s="15"/>
    </row>
    <row r="1212" spans="7:12" ht="14.25" x14ac:dyDescent="0.45">
      <c r="G1212"/>
      <c r="L1212" s="15"/>
    </row>
    <row r="1213" spans="7:12" ht="14.25" x14ac:dyDescent="0.45">
      <c r="G1213"/>
      <c r="L1213" s="15"/>
    </row>
    <row r="1214" spans="7:12" ht="14.25" x14ac:dyDescent="0.45">
      <c r="G1214"/>
      <c r="L1214" s="15"/>
    </row>
    <row r="1215" spans="7:12" ht="14.25" x14ac:dyDescent="0.45">
      <c r="G1215"/>
      <c r="L1215" s="15"/>
    </row>
    <row r="1216" spans="7:12" ht="14.25" x14ac:dyDescent="0.45">
      <c r="G1216"/>
      <c r="L1216" s="15"/>
    </row>
    <row r="1217" spans="7:12" ht="14.25" x14ac:dyDescent="0.45">
      <c r="G1217"/>
      <c r="L1217" s="15"/>
    </row>
    <row r="1218" spans="7:12" ht="14.25" x14ac:dyDescent="0.45">
      <c r="G1218"/>
      <c r="L1218" s="15"/>
    </row>
    <row r="1219" spans="7:12" ht="14.25" x14ac:dyDescent="0.45">
      <c r="G1219"/>
      <c r="L1219" s="15"/>
    </row>
    <row r="1220" spans="7:12" ht="14.25" x14ac:dyDescent="0.45">
      <c r="G1220"/>
      <c r="L1220" s="15"/>
    </row>
    <row r="1221" spans="7:12" ht="14.25" x14ac:dyDescent="0.45">
      <c r="G1221"/>
      <c r="L1221" s="15"/>
    </row>
    <row r="1222" spans="7:12" ht="14.25" x14ac:dyDescent="0.45">
      <c r="G1222"/>
      <c r="L1222" s="15"/>
    </row>
    <row r="1223" spans="7:12" ht="14.25" x14ac:dyDescent="0.45">
      <c r="G1223"/>
      <c r="L1223" s="15"/>
    </row>
    <row r="1224" spans="7:12" ht="14.25" x14ac:dyDescent="0.45">
      <c r="G1224"/>
      <c r="L1224" s="15"/>
    </row>
    <row r="1225" spans="7:12" ht="14.25" x14ac:dyDescent="0.45">
      <c r="G1225"/>
      <c r="L1225" s="15"/>
    </row>
    <row r="1226" spans="7:12" ht="14.25" x14ac:dyDescent="0.45">
      <c r="G1226"/>
      <c r="L1226" s="15"/>
    </row>
    <row r="1227" spans="7:12" ht="14.25" x14ac:dyDescent="0.45">
      <c r="G1227"/>
      <c r="L1227" s="15"/>
    </row>
    <row r="1228" spans="7:12" ht="14.25" x14ac:dyDescent="0.45">
      <c r="G1228"/>
      <c r="L1228" s="15"/>
    </row>
    <row r="1229" spans="7:12" ht="14.25" x14ac:dyDescent="0.45">
      <c r="G1229"/>
      <c r="L1229" s="15"/>
    </row>
    <row r="1230" spans="7:12" ht="14.25" x14ac:dyDescent="0.45">
      <c r="G1230"/>
      <c r="L1230" s="15"/>
    </row>
    <row r="1231" spans="7:12" ht="14.25" x14ac:dyDescent="0.45">
      <c r="G1231"/>
      <c r="L1231" s="15"/>
    </row>
    <row r="1232" spans="7:12" ht="14.25" x14ac:dyDescent="0.45">
      <c r="G1232"/>
      <c r="L1232" s="15"/>
    </row>
    <row r="1233" spans="7:12" ht="14.25" x14ac:dyDescent="0.45">
      <c r="G1233"/>
      <c r="L1233" s="15"/>
    </row>
    <row r="1234" spans="7:12" ht="14.25" x14ac:dyDescent="0.45">
      <c r="G1234"/>
      <c r="L1234" s="15"/>
    </row>
    <row r="1235" spans="7:12" ht="14.25" x14ac:dyDescent="0.45">
      <c r="G1235"/>
      <c r="L1235" s="15"/>
    </row>
    <row r="1236" spans="7:12" ht="14.25" x14ac:dyDescent="0.45">
      <c r="G1236"/>
      <c r="L1236" s="15"/>
    </row>
    <row r="1237" spans="7:12" ht="14.25" x14ac:dyDescent="0.45">
      <c r="G1237"/>
      <c r="L1237" s="15"/>
    </row>
    <row r="1238" spans="7:12" ht="14.25" x14ac:dyDescent="0.45">
      <c r="G1238"/>
      <c r="L1238" s="15"/>
    </row>
    <row r="1239" spans="7:12" ht="14.25" x14ac:dyDescent="0.45">
      <c r="G1239"/>
      <c r="L1239" s="15"/>
    </row>
    <row r="1240" spans="7:12" ht="14.25" x14ac:dyDescent="0.45">
      <c r="G1240"/>
      <c r="L1240" s="15"/>
    </row>
    <row r="1241" spans="7:12" ht="14.25" x14ac:dyDescent="0.45">
      <c r="G1241"/>
      <c r="L1241" s="15"/>
    </row>
    <row r="1242" spans="7:12" ht="14.25" x14ac:dyDescent="0.45">
      <c r="G1242"/>
      <c r="L1242" s="15"/>
    </row>
    <row r="1243" spans="7:12" ht="14.25" x14ac:dyDescent="0.45">
      <c r="G1243"/>
      <c r="L1243" s="15"/>
    </row>
    <row r="1244" spans="7:12" ht="14.25" x14ac:dyDescent="0.45">
      <c r="G1244"/>
      <c r="L1244" s="15"/>
    </row>
    <row r="1245" spans="7:12" ht="14.25" x14ac:dyDescent="0.45">
      <c r="G1245"/>
      <c r="L1245" s="15"/>
    </row>
    <row r="1246" spans="7:12" ht="14.25" x14ac:dyDescent="0.45">
      <c r="G1246"/>
      <c r="L1246" s="15"/>
    </row>
    <row r="1247" spans="7:12" ht="14.25" x14ac:dyDescent="0.45">
      <c r="G1247"/>
      <c r="L1247" s="15"/>
    </row>
    <row r="1248" spans="7:12" ht="14.25" x14ac:dyDescent="0.45">
      <c r="G1248"/>
      <c r="L1248" s="15"/>
    </row>
    <row r="1249" spans="7:12" ht="14.25" x14ac:dyDescent="0.45">
      <c r="G1249"/>
      <c r="L1249" s="15"/>
    </row>
    <row r="1250" spans="7:12" ht="14.25" x14ac:dyDescent="0.45">
      <c r="G1250"/>
      <c r="L1250" s="15"/>
    </row>
    <row r="1251" spans="7:12" ht="14.25" x14ac:dyDescent="0.45">
      <c r="G1251"/>
      <c r="L1251" s="15"/>
    </row>
    <row r="1252" spans="7:12" ht="14.25" x14ac:dyDescent="0.45">
      <c r="G1252"/>
      <c r="L1252" s="15"/>
    </row>
    <row r="1253" spans="7:12" ht="14.25" x14ac:dyDescent="0.45">
      <c r="G1253"/>
      <c r="L1253" s="15"/>
    </row>
    <row r="1254" spans="7:12" ht="14.25" x14ac:dyDescent="0.45">
      <c r="G1254"/>
      <c r="L1254" s="15"/>
    </row>
    <row r="1255" spans="7:12" ht="14.25" x14ac:dyDescent="0.45">
      <c r="G1255"/>
      <c r="L1255" s="15"/>
    </row>
    <row r="1256" spans="7:12" ht="14.25" x14ac:dyDescent="0.45">
      <c r="G1256"/>
      <c r="L1256" s="15"/>
    </row>
    <row r="1257" spans="7:12" ht="14.25" x14ac:dyDescent="0.45">
      <c r="G1257"/>
      <c r="L1257" s="15"/>
    </row>
    <row r="1258" spans="7:12" ht="14.25" x14ac:dyDescent="0.45">
      <c r="G1258"/>
      <c r="L1258" s="15"/>
    </row>
    <row r="1259" spans="7:12" ht="14.25" x14ac:dyDescent="0.45">
      <c r="G1259"/>
      <c r="L1259" s="15"/>
    </row>
    <row r="1260" spans="7:12" ht="14.25" x14ac:dyDescent="0.45">
      <c r="G1260"/>
      <c r="L1260" s="15"/>
    </row>
    <row r="1261" spans="7:12" ht="14.25" x14ac:dyDescent="0.45">
      <c r="G1261"/>
      <c r="L1261" s="15"/>
    </row>
    <row r="1262" spans="7:12" ht="14.25" x14ac:dyDescent="0.45">
      <c r="G1262"/>
      <c r="L1262" s="15"/>
    </row>
    <row r="1263" spans="7:12" ht="14.25" x14ac:dyDescent="0.45">
      <c r="G1263"/>
      <c r="L1263" s="15"/>
    </row>
    <row r="1264" spans="7:12" ht="14.25" x14ac:dyDescent="0.45">
      <c r="G1264"/>
      <c r="L1264" s="15"/>
    </row>
    <row r="1265" spans="7:12" ht="14.25" x14ac:dyDescent="0.45">
      <c r="G1265"/>
      <c r="L1265" s="15"/>
    </row>
    <row r="1266" spans="7:12" ht="14.25" x14ac:dyDescent="0.45">
      <c r="G1266"/>
      <c r="L1266" s="15"/>
    </row>
    <row r="1267" spans="7:12" ht="14.25" x14ac:dyDescent="0.45">
      <c r="G1267"/>
      <c r="L1267" s="15"/>
    </row>
    <row r="1268" spans="7:12" ht="14.25" x14ac:dyDescent="0.45">
      <c r="G1268"/>
      <c r="L1268" s="15"/>
    </row>
    <row r="1269" spans="7:12" ht="14.25" x14ac:dyDescent="0.45">
      <c r="G1269"/>
      <c r="L1269" s="15"/>
    </row>
    <row r="1270" spans="7:12" ht="14.25" x14ac:dyDescent="0.45">
      <c r="G1270"/>
      <c r="L1270" s="15"/>
    </row>
    <row r="1271" spans="7:12" ht="14.25" x14ac:dyDescent="0.45">
      <c r="G1271"/>
      <c r="L1271" s="15"/>
    </row>
    <row r="1272" spans="7:12" ht="14.25" x14ac:dyDescent="0.45">
      <c r="G1272"/>
      <c r="L1272" s="15"/>
    </row>
    <row r="1273" spans="7:12" ht="14.25" x14ac:dyDescent="0.45">
      <c r="G1273"/>
      <c r="L1273" s="15"/>
    </row>
    <row r="1274" spans="7:12" ht="14.25" x14ac:dyDescent="0.45">
      <c r="G1274"/>
      <c r="L1274" s="15"/>
    </row>
    <row r="1275" spans="7:12" ht="14.25" x14ac:dyDescent="0.45">
      <c r="G1275"/>
      <c r="L1275" s="15"/>
    </row>
    <row r="1276" spans="7:12" ht="14.25" x14ac:dyDescent="0.45">
      <c r="G1276"/>
      <c r="L1276" s="15"/>
    </row>
    <row r="1277" spans="7:12" ht="14.25" x14ac:dyDescent="0.45">
      <c r="G1277"/>
      <c r="L1277" s="15"/>
    </row>
    <row r="1278" spans="7:12" ht="14.25" x14ac:dyDescent="0.45">
      <c r="G1278"/>
      <c r="L1278" s="15"/>
    </row>
    <row r="1279" spans="7:12" ht="14.25" x14ac:dyDescent="0.45">
      <c r="G1279"/>
      <c r="L1279" s="15"/>
    </row>
    <row r="1280" spans="7:12" ht="14.25" x14ac:dyDescent="0.45">
      <c r="G1280"/>
      <c r="L1280" s="15"/>
    </row>
    <row r="1281" spans="7:12" ht="14.25" x14ac:dyDescent="0.45">
      <c r="G1281"/>
      <c r="L1281" s="15"/>
    </row>
    <row r="1282" spans="7:12" ht="14.25" x14ac:dyDescent="0.45">
      <c r="G1282"/>
      <c r="L1282" s="15"/>
    </row>
    <row r="1283" spans="7:12" ht="14.25" x14ac:dyDescent="0.45">
      <c r="G1283"/>
      <c r="L1283" s="15"/>
    </row>
    <row r="1284" spans="7:12" ht="14.25" x14ac:dyDescent="0.45">
      <c r="G1284"/>
      <c r="L1284" s="15"/>
    </row>
    <row r="1285" spans="7:12" ht="14.25" x14ac:dyDescent="0.45">
      <c r="G1285"/>
      <c r="L1285" s="15"/>
    </row>
    <row r="1286" spans="7:12" ht="14.25" x14ac:dyDescent="0.45">
      <c r="G1286"/>
      <c r="L1286" s="15"/>
    </row>
    <row r="1287" spans="7:12" ht="14.25" x14ac:dyDescent="0.45">
      <c r="G1287"/>
      <c r="L1287" s="15"/>
    </row>
    <row r="1288" spans="7:12" ht="14.25" x14ac:dyDescent="0.45">
      <c r="G1288"/>
      <c r="L1288" s="15"/>
    </row>
    <row r="1289" spans="7:12" ht="14.25" x14ac:dyDescent="0.45">
      <c r="G1289"/>
      <c r="L1289" s="15"/>
    </row>
    <row r="1290" spans="7:12" ht="14.25" x14ac:dyDescent="0.45">
      <c r="G1290"/>
      <c r="L1290" s="15"/>
    </row>
    <row r="1291" spans="7:12" ht="14.25" x14ac:dyDescent="0.45">
      <c r="G1291"/>
      <c r="L1291" s="15"/>
    </row>
    <row r="1292" spans="7:12" ht="14.25" x14ac:dyDescent="0.45">
      <c r="G1292"/>
      <c r="L1292" s="15"/>
    </row>
    <row r="1293" spans="7:12" ht="14.25" x14ac:dyDescent="0.45">
      <c r="G1293"/>
      <c r="L1293" s="15"/>
    </row>
    <row r="1294" spans="7:12" ht="14.25" x14ac:dyDescent="0.45">
      <c r="G1294"/>
      <c r="L1294" s="15"/>
    </row>
    <row r="1295" spans="7:12" ht="14.25" x14ac:dyDescent="0.45">
      <c r="G1295"/>
      <c r="L1295" s="15"/>
    </row>
    <row r="1296" spans="7:12" ht="14.25" x14ac:dyDescent="0.45">
      <c r="G1296"/>
      <c r="L1296" s="15"/>
    </row>
    <row r="1297" spans="7:12" ht="14.25" x14ac:dyDescent="0.45">
      <c r="G1297"/>
      <c r="L1297" s="15"/>
    </row>
    <row r="1298" spans="7:12" ht="14.25" x14ac:dyDescent="0.45">
      <c r="G1298"/>
      <c r="L1298" s="15"/>
    </row>
    <row r="1299" spans="7:12" ht="14.25" x14ac:dyDescent="0.45">
      <c r="G1299"/>
      <c r="L1299" s="15"/>
    </row>
    <row r="1300" spans="7:12" ht="14.25" x14ac:dyDescent="0.45">
      <c r="G1300"/>
      <c r="L1300" s="15"/>
    </row>
    <row r="1301" spans="7:12" ht="14.25" x14ac:dyDescent="0.45">
      <c r="G1301"/>
      <c r="L1301" s="15"/>
    </row>
    <row r="1302" spans="7:12" ht="14.25" x14ac:dyDescent="0.45">
      <c r="G1302"/>
      <c r="L1302" s="15"/>
    </row>
    <row r="1303" spans="7:12" ht="14.25" x14ac:dyDescent="0.45">
      <c r="G1303"/>
      <c r="L1303" s="15"/>
    </row>
    <row r="1304" spans="7:12" ht="14.25" x14ac:dyDescent="0.45">
      <c r="G1304"/>
      <c r="L1304" s="15"/>
    </row>
    <row r="1305" spans="7:12" ht="14.25" x14ac:dyDescent="0.45">
      <c r="G1305"/>
      <c r="L1305" s="15"/>
    </row>
    <row r="1306" spans="7:12" ht="14.25" x14ac:dyDescent="0.45">
      <c r="G1306"/>
      <c r="L1306" s="15"/>
    </row>
    <row r="1307" spans="7:12" ht="14.25" x14ac:dyDescent="0.45">
      <c r="G1307"/>
      <c r="L1307" s="15"/>
    </row>
    <row r="1308" spans="7:12" ht="14.25" x14ac:dyDescent="0.45">
      <c r="G1308"/>
      <c r="L1308" s="15"/>
    </row>
    <row r="1309" spans="7:12" ht="14.25" x14ac:dyDescent="0.45">
      <c r="G1309"/>
      <c r="L1309" s="15"/>
    </row>
    <row r="1310" spans="7:12" ht="14.25" x14ac:dyDescent="0.45">
      <c r="G1310"/>
      <c r="L1310" s="15"/>
    </row>
    <row r="1311" spans="7:12" ht="14.25" x14ac:dyDescent="0.45">
      <c r="G1311"/>
      <c r="L1311" s="15"/>
    </row>
    <row r="1312" spans="7:12" ht="14.25" x14ac:dyDescent="0.45">
      <c r="G1312"/>
      <c r="L1312" s="15"/>
    </row>
    <row r="1313" spans="7:12" ht="14.25" x14ac:dyDescent="0.45">
      <c r="G1313"/>
      <c r="L1313" s="15"/>
    </row>
    <row r="1314" spans="7:12" ht="14.25" x14ac:dyDescent="0.45">
      <c r="G1314"/>
      <c r="L1314" s="15"/>
    </row>
    <row r="1315" spans="7:12" ht="14.25" x14ac:dyDescent="0.45">
      <c r="G1315"/>
      <c r="L1315" s="15"/>
    </row>
    <row r="1316" spans="7:12" ht="14.25" x14ac:dyDescent="0.45">
      <c r="G1316"/>
      <c r="L1316" s="15"/>
    </row>
    <row r="1317" spans="7:12" ht="14.25" x14ac:dyDescent="0.45">
      <c r="G1317"/>
      <c r="L1317" s="15"/>
    </row>
    <row r="1318" spans="7:12" ht="14.25" x14ac:dyDescent="0.45">
      <c r="G1318"/>
      <c r="L1318" s="15"/>
    </row>
    <row r="1319" spans="7:12" ht="14.25" x14ac:dyDescent="0.45">
      <c r="G1319"/>
      <c r="L1319" s="15"/>
    </row>
    <row r="1320" spans="7:12" ht="14.25" x14ac:dyDescent="0.45">
      <c r="G1320"/>
      <c r="L1320" s="15"/>
    </row>
    <row r="1321" spans="7:12" ht="14.25" x14ac:dyDescent="0.45">
      <c r="G1321"/>
      <c r="L1321" s="15"/>
    </row>
    <row r="1322" spans="7:12" ht="14.25" x14ac:dyDescent="0.45">
      <c r="G1322"/>
      <c r="L1322" s="15"/>
    </row>
    <row r="1323" spans="7:12" ht="14.25" x14ac:dyDescent="0.45">
      <c r="G1323"/>
      <c r="L1323" s="15"/>
    </row>
    <row r="1324" spans="7:12" ht="14.25" x14ac:dyDescent="0.45">
      <c r="G1324"/>
      <c r="L1324" s="15"/>
    </row>
    <row r="1325" spans="7:12" ht="14.25" x14ac:dyDescent="0.45">
      <c r="G1325"/>
      <c r="L1325" s="15"/>
    </row>
    <row r="1326" spans="7:12" ht="14.25" x14ac:dyDescent="0.45">
      <c r="G1326"/>
      <c r="L1326" s="15"/>
    </row>
    <row r="1327" spans="7:12" ht="14.25" x14ac:dyDescent="0.45">
      <c r="G1327"/>
      <c r="L1327" s="15"/>
    </row>
    <row r="1328" spans="7:12" ht="14.25" x14ac:dyDescent="0.45">
      <c r="G1328"/>
      <c r="L1328" s="15"/>
    </row>
    <row r="1329" spans="7:12" ht="14.25" x14ac:dyDescent="0.45">
      <c r="G1329"/>
      <c r="L1329" s="15"/>
    </row>
    <row r="1330" spans="7:12" ht="14.25" x14ac:dyDescent="0.45">
      <c r="G1330"/>
      <c r="L1330" s="15"/>
    </row>
    <row r="1331" spans="7:12" ht="14.25" x14ac:dyDescent="0.45">
      <c r="G1331"/>
      <c r="L1331" s="15"/>
    </row>
    <row r="1332" spans="7:12" ht="14.25" x14ac:dyDescent="0.45">
      <c r="G1332"/>
      <c r="L1332" s="15"/>
    </row>
    <row r="1333" spans="7:12" ht="14.25" x14ac:dyDescent="0.45">
      <c r="G1333"/>
      <c r="L1333" s="15"/>
    </row>
    <row r="1334" spans="7:12" ht="14.25" x14ac:dyDescent="0.45">
      <c r="G1334"/>
      <c r="L1334" s="15"/>
    </row>
    <row r="1335" spans="7:12" ht="14.25" x14ac:dyDescent="0.45">
      <c r="G1335"/>
      <c r="L1335" s="15"/>
    </row>
    <row r="1336" spans="7:12" ht="14.25" x14ac:dyDescent="0.45">
      <c r="G1336"/>
      <c r="L1336" s="15"/>
    </row>
    <row r="1337" spans="7:12" ht="14.25" x14ac:dyDescent="0.45">
      <c r="G1337"/>
      <c r="L1337" s="15"/>
    </row>
    <row r="1338" spans="7:12" ht="14.25" x14ac:dyDescent="0.45">
      <c r="G1338"/>
      <c r="L1338" s="15"/>
    </row>
    <row r="1339" spans="7:12" ht="14.25" x14ac:dyDescent="0.45">
      <c r="G1339"/>
      <c r="L1339" s="15"/>
    </row>
    <row r="1340" spans="7:12" ht="14.25" x14ac:dyDescent="0.45">
      <c r="G1340"/>
      <c r="L1340" s="15"/>
    </row>
    <row r="1341" spans="7:12" ht="14.25" x14ac:dyDescent="0.45">
      <c r="G1341"/>
      <c r="L1341" s="15"/>
    </row>
    <row r="1342" spans="7:12" ht="14.25" x14ac:dyDescent="0.45">
      <c r="G1342"/>
      <c r="L1342" s="15"/>
    </row>
    <row r="1343" spans="7:12" ht="14.25" x14ac:dyDescent="0.45">
      <c r="G1343"/>
      <c r="L1343" s="15"/>
    </row>
    <row r="1344" spans="7:12" ht="14.25" x14ac:dyDescent="0.45">
      <c r="G1344"/>
      <c r="L1344" s="15"/>
    </row>
    <row r="1345" spans="7:12" ht="14.25" x14ac:dyDescent="0.45">
      <c r="G1345"/>
      <c r="L1345" s="15"/>
    </row>
    <row r="1346" spans="7:12" ht="14.25" x14ac:dyDescent="0.45">
      <c r="G1346"/>
      <c r="L1346" s="15"/>
    </row>
    <row r="1347" spans="7:12" ht="14.25" x14ac:dyDescent="0.45">
      <c r="G1347"/>
      <c r="L1347" s="15"/>
    </row>
    <row r="1348" spans="7:12" ht="14.25" x14ac:dyDescent="0.45">
      <c r="G1348"/>
      <c r="L1348" s="15"/>
    </row>
    <row r="1349" spans="7:12" ht="14.25" x14ac:dyDescent="0.45">
      <c r="G1349"/>
      <c r="L1349" s="15"/>
    </row>
    <row r="1350" spans="7:12" ht="14.25" x14ac:dyDescent="0.45">
      <c r="G1350"/>
      <c r="L1350" s="15"/>
    </row>
    <row r="1351" spans="7:12" ht="14.25" x14ac:dyDescent="0.45">
      <c r="G1351"/>
      <c r="L1351" s="15"/>
    </row>
    <row r="1352" spans="7:12" ht="14.25" x14ac:dyDescent="0.45">
      <c r="G1352"/>
      <c r="L1352" s="15"/>
    </row>
    <row r="1353" spans="7:12" ht="14.25" x14ac:dyDescent="0.45">
      <c r="G1353"/>
      <c r="L1353" s="15"/>
    </row>
    <row r="1354" spans="7:12" ht="14.25" x14ac:dyDescent="0.45">
      <c r="G1354"/>
      <c r="L1354" s="15"/>
    </row>
    <row r="1355" spans="7:12" ht="14.25" x14ac:dyDescent="0.45">
      <c r="G1355"/>
      <c r="L1355" s="15"/>
    </row>
    <row r="1356" spans="7:12" ht="14.25" x14ac:dyDescent="0.45">
      <c r="G1356"/>
      <c r="L1356" s="15"/>
    </row>
    <row r="1357" spans="7:12" ht="14.25" x14ac:dyDescent="0.45">
      <c r="G1357"/>
      <c r="L1357" s="15"/>
    </row>
    <row r="1358" spans="7:12" ht="14.25" x14ac:dyDescent="0.45">
      <c r="G1358"/>
      <c r="L1358" s="15"/>
    </row>
    <row r="1359" spans="7:12" ht="14.25" x14ac:dyDescent="0.45">
      <c r="G1359"/>
      <c r="L1359" s="15"/>
    </row>
    <row r="1360" spans="7:12" ht="14.25" x14ac:dyDescent="0.45">
      <c r="G1360"/>
      <c r="L1360" s="15"/>
    </row>
    <row r="1361" spans="7:12" ht="14.25" x14ac:dyDescent="0.45">
      <c r="G1361"/>
      <c r="L1361" s="15"/>
    </row>
    <row r="1362" spans="7:12" ht="14.25" x14ac:dyDescent="0.45">
      <c r="G1362"/>
      <c r="L1362" s="15"/>
    </row>
    <row r="1363" spans="7:12" ht="14.25" x14ac:dyDescent="0.45">
      <c r="G1363"/>
      <c r="L1363" s="15"/>
    </row>
    <row r="1364" spans="7:12" ht="14.25" x14ac:dyDescent="0.45">
      <c r="G1364"/>
      <c r="L1364" s="15"/>
    </row>
    <row r="1365" spans="7:12" ht="14.25" x14ac:dyDescent="0.45">
      <c r="G1365"/>
      <c r="L1365" s="15"/>
    </row>
    <row r="1366" spans="7:12" ht="14.25" x14ac:dyDescent="0.45">
      <c r="G1366"/>
      <c r="L1366" s="15"/>
    </row>
    <row r="1367" spans="7:12" ht="14.25" x14ac:dyDescent="0.45">
      <c r="G1367"/>
      <c r="L1367" s="15"/>
    </row>
    <row r="1368" spans="7:12" ht="14.25" x14ac:dyDescent="0.45">
      <c r="G1368"/>
      <c r="L1368" s="15"/>
    </row>
    <row r="1369" spans="7:12" ht="14.25" x14ac:dyDescent="0.45">
      <c r="G1369"/>
      <c r="L1369" s="15"/>
    </row>
    <row r="1370" spans="7:12" ht="14.25" x14ac:dyDescent="0.45">
      <c r="G1370"/>
      <c r="L1370" s="15"/>
    </row>
    <row r="1371" spans="7:12" ht="14.25" x14ac:dyDescent="0.45">
      <c r="G1371"/>
      <c r="L1371" s="15"/>
    </row>
    <row r="1372" spans="7:12" ht="14.25" x14ac:dyDescent="0.45">
      <c r="G1372"/>
      <c r="L1372" s="15"/>
    </row>
    <row r="1373" spans="7:12" ht="14.25" x14ac:dyDescent="0.45">
      <c r="G1373"/>
      <c r="L1373" s="15"/>
    </row>
    <row r="1374" spans="7:12" ht="14.25" x14ac:dyDescent="0.45">
      <c r="G1374"/>
      <c r="L1374" s="15"/>
    </row>
    <row r="1375" spans="7:12" ht="14.25" x14ac:dyDescent="0.45">
      <c r="G1375"/>
      <c r="L1375" s="15"/>
    </row>
    <row r="1376" spans="7:12" ht="14.25" x14ac:dyDescent="0.45">
      <c r="G1376"/>
      <c r="L1376" s="15"/>
    </row>
    <row r="1377" spans="7:12" ht="14.25" x14ac:dyDescent="0.45">
      <c r="G1377"/>
      <c r="L1377" s="15"/>
    </row>
    <row r="1378" spans="7:12" ht="14.25" x14ac:dyDescent="0.45">
      <c r="G1378"/>
      <c r="L1378" s="15"/>
    </row>
    <row r="1379" spans="7:12" ht="14.25" x14ac:dyDescent="0.45">
      <c r="G1379"/>
      <c r="L1379" s="15"/>
    </row>
    <row r="1380" spans="7:12" ht="14.25" x14ac:dyDescent="0.45">
      <c r="G1380"/>
      <c r="L1380" s="15"/>
    </row>
    <row r="1381" spans="7:12" ht="14.25" x14ac:dyDescent="0.45">
      <c r="G1381"/>
      <c r="L1381" s="15"/>
    </row>
    <row r="1382" spans="7:12" ht="14.25" x14ac:dyDescent="0.45">
      <c r="G1382"/>
      <c r="L1382" s="15"/>
    </row>
    <row r="1383" spans="7:12" ht="14.25" x14ac:dyDescent="0.45">
      <c r="G1383"/>
      <c r="L1383" s="15"/>
    </row>
    <row r="1384" spans="7:12" ht="14.25" x14ac:dyDescent="0.45">
      <c r="G1384"/>
      <c r="L1384" s="15"/>
    </row>
    <row r="1385" spans="7:12" ht="14.25" x14ac:dyDescent="0.45">
      <c r="G1385"/>
      <c r="L1385" s="15"/>
    </row>
    <row r="1386" spans="7:12" ht="14.25" x14ac:dyDescent="0.45">
      <c r="G1386"/>
      <c r="L1386" s="15"/>
    </row>
    <row r="1387" spans="7:12" ht="14.25" x14ac:dyDescent="0.45">
      <c r="G1387"/>
      <c r="L1387" s="15"/>
    </row>
    <row r="1388" spans="7:12" ht="14.25" x14ac:dyDescent="0.45">
      <c r="G1388"/>
      <c r="L1388" s="15"/>
    </row>
    <row r="1389" spans="7:12" ht="14.25" x14ac:dyDescent="0.45">
      <c r="G1389"/>
      <c r="L1389" s="15"/>
    </row>
    <row r="1390" spans="7:12" ht="14.25" x14ac:dyDescent="0.45">
      <c r="G1390"/>
      <c r="L1390" s="15"/>
    </row>
    <row r="1391" spans="7:12" ht="14.25" x14ac:dyDescent="0.45">
      <c r="G1391"/>
      <c r="L1391" s="15"/>
    </row>
    <row r="1392" spans="7:12" ht="14.25" x14ac:dyDescent="0.45">
      <c r="G1392"/>
      <c r="L1392" s="15"/>
    </row>
    <row r="1393" spans="7:12" ht="14.25" x14ac:dyDescent="0.45">
      <c r="G1393"/>
      <c r="L1393" s="15"/>
    </row>
    <row r="1394" spans="7:12" ht="14.25" x14ac:dyDescent="0.45">
      <c r="G1394"/>
      <c r="L1394" s="15"/>
    </row>
    <row r="1395" spans="7:12" ht="14.25" x14ac:dyDescent="0.45">
      <c r="G1395"/>
      <c r="L1395" s="15"/>
    </row>
    <row r="1396" spans="7:12" ht="14.25" x14ac:dyDescent="0.45">
      <c r="G1396"/>
      <c r="L1396" s="15"/>
    </row>
    <row r="1397" spans="7:12" ht="14.25" x14ac:dyDescent="0.45">
      <c r="G1397"/>
      <c r="L1397" s="15"/>
    </row>
    <row r="1398" spans="7:12" ht="14.25" x14ac:dyDescent="0.45">
      <c r="G1398"/>
      <c r="L1398" s="15"/>
    </row>
    <row r="1399" spans="7:12" ht="14.25" x14ac:dyDescent="0.45">
      <c r="G1399"/>
      <c r="L1399" s="15"/>
    </row>
    <row r="1400" spans="7:12" ht="14.25" x14ac:dyDescent="0.45">
      <c r="G1400"/>
      <c r="L1400" s="15"/>
    </row>
    <row r="1401" spans="7:12" ht="14.25" x14ac:dyDescent="0.45">
      <c r="G1401"/>
      <c r="L1401" s="15"/>
    </row>
    <row r="1402" spans="7:12" ht="14.25" x14ac:dyDescent="0.45">
      <c r="G1402"/>
      <c r="L1402" s="15"/>
    </row>
    <row r="1403" spans="7:12" ht="14.25" x14ac:dyDescent="0.45">
      <c r="G1403"/>
      <c r="L1403" s="15"/>
    </row>
    <row r="1404" spans="7:12" ht="14.25" x14ac:dyDescent="0.45">
      <c r="G1404"/>
      <c r="L1404" s="15"/>
    </row>
    <row r="1405" spans="7:12" ht="14.25" x14ac:dyDescent="0.45">
      <c r="G1405"/>
      <c r="L1405" s="15"/>
    </row>
    <row r="1406" spans="7:12" ht="14.25" x14ac:dyDescent="0.45">
      <c r="G1406"/>
      <c r="L1406" s="15"/>
    </row>
    <row r="1407" spans="7:12" ht="14.25" x14ac:dyDescent="0.45">
      <c r="G1407"/>
      <c r="L1407" s="15"/>
    </row>
    <row r="1408" spans="7:12" ht="14.25" x14ac:dyDescent="0.45">
      <c r="G1408"/>
      <c r="L1408" s="15"/>
    </row>
    <row r="1409" spans="7:12" ht="14.25" x14ac:dyDescent="0.45">
      <c r="G1409"/>
      <c r="L1409" s="15"/>
    </row>
    <row r="1410" spans="7:12" ht="14.25" x14ac:dyDescent="0.45">
      <c r="G1410"/>
      <c r="L1410" s="15"/>
    </row>
    <row r="1411" spans="7:12" ht="14.25" x14ac:dyDescent="0.45">
      <c r="G1411"/>
      <c r="L1411" s="15"/>
    </row>
    <row r="1412" spans="7:12" ht="14.25" x14ac:dyDescent="0.45">
      <c r="G1412"/>
      <c r="L1412" s="15"/>
    </row>
    <row r="1413" spans="7:12" ht="14.25" x14ac:dyDescent="0.45">
      <c r="G1413"/>
      <c r="L1413" s="15"/>
    </row>
    <row r="1414" spans="7:12" ht="14.25" x14ac:dyDescent="0.45">
      <c r="G1414"/>
      <c r="L1414" s="15"/>
    </row>
    <row r="1415" spans="7:12" ht="14.25" x14ac:dyDescent="0.45">
      <c r="G1415"/>
      <c r="L1415" s="15"/>
    </row>
    <row r="1416" spans="7:12" ht="14.25" x14ac:dyDescent="0.45">
      <c r="G1416"/>
      <c r="L1416" s="15"/>
    </row>
    <row r="1417" spans="7:12" ht="14.25" x14ac:dyDescent="0.45">
      <c r="G1417"/>
      <c r="L1417" s="15"/>
    </row>
    <row r="1418" spans="7:12" ht="14.25" x14ac:dyDescent="0.45">
      <c r="G1418"/>
      <c r="L1418" s="15"/>
    </row>
    <row r="1419" spans="7:12" ht="14.25" x14ac:dyDescent="0.45">
      <c r="G1419"/>
      <c r="L1419" s="15"/>
    </row>
    <row r="1420" spans="7:12" ht="14.25" x14ac:dyDescent="0.45">
      <c r="G1420"/>
      <c r="L1420" s="15"/>
    </row>
    <row r="1421" spans="7:12" ht="14.25" x14ac:dyDescent="0.45">
      <c r="G1421"/>
      <c r="L1421" s="15"/>
    </row>
    <row r="1422" spans="7:12" ht="14.25" x14ac:dyDescent="0.45">
      <c r="G1422"/>
      <c r="L1422" s="15"/>
    </row>
    <row r="1423" spans="7:12" ht="14.25" x14ac:dyDescent="0.45">
      <c r="G1423"/>
      <c r="L1423" s="15"/>
    </row>
    <row r="1424" spans="7:12" ht="14.25" x14ac:dyDescent="0.45">
      <c r="G1424"/>
      <c r="L1424" s="15"/>
    </row>
    <row r="1425" spans="7:12" ht="14.25" x14ac:dyDescent="0.45">
      <c r="G1425"/>
      <c r="L1425" s="15"/>
    </row>
    <row r="1426" spans="7:12" ht="14.25" x14ac:dyDescent="0.45">
      <c r="G1426"/>
      <c r="L1426" s="15"/>
    </row>
    <row r="1427" spans="7:12" ht="14.25" x14ac:dyDescent="0.45">
      <c r="G1427"/>
      <c r="L1427" s="15"/>
    </row>
    <row r="1428" spans="7:12" ht="14.25" x14ac:dyDescent="0.45">
      <c r="G1428"/>
      <c r="L1428" s="15"/>
    </row>
    <row r="1429" spans="7:12" ht="14.25" x14ac:dyDescent="0.45">
      <c r="G1429"/>
      <c r="L1429" s="15"/>
    </row>
    <row r="1430" spans="7:12" ht="14.25" x14ac:dyDescent="0.45">
      <c r="G1430"/>
      <c r="L1430" s="15"/>
    </row>
    <row r="1431" spans="7:12" ht="14.25" x14ac:dyDescent="0.45">
      <c r="G1431"/>
      <c r="L1431" s="15"/>
    </row>
    <row r="1432" spans="7:12" ht="14.25" x14ac:dyDescent="0.45">
      <c r="G1432"/>
      <c r="L1432" s="15"/>
    </row>
    <row r="1433" spans="7:12" ht="14.25" x14ac:dyDescent="0.45">
      <c r="G1433"/>
      <c r="L1433" s="15"/>
    </row>
    <row r="1434" spans="7:12" ht="14.25" x14ac:dyDescent="0.45">
      <c r="G1434"/>
      <c r="L1434" s="15"/>
    </row>
    <row r="1435" spans="7:12" ht="14.25" x14ac:dyDescent="0.45">
      <c r="G1435"/>
      <c r="L1435" s="15"/>
    </row>
    <row r="1436" spans="7:12" ht="14.25" x14ac:dyDescent="0.45">
      <c r="G1436"/>
      <c r="L1436" s="15"/>
    </row>
    <row r="1437" spans="7:12" ht="14.25" x14ac:dyDescent="0.45">
      <c r="G1437"/>
      <c r="L1437" s="15"/>
    </row>
    <row r="1438" spans="7:12" ht="14.25" x14ac:dyDescent="0.45">
      <c r="G1438"/>
      <c r="L1438" s="15"/>
    </row>
    <row r="1439" spans="7:12" ht="14.25" x14ac:dyDescent="0.45">
      <c r="G1439"/>
      <c r="L1439" s="15"/>
    </row>
    <row r="1440" spans="7:12" ht="14.25" x14ac:dyDescent="0.45">
      <c r="G1440"/>
      <c r="L1440" s="15"/>
    </row>
    <row r="1441" spans="7:12" ht="14.25" x14ac:dyDescent="0.45">
      <c r="G1441"/>
      <c r="L1441" s="15"/>
    </row>
    <row r="1442" spans="7:12" ht="14.25" x14ac:dyDescent="0.45">
      <c r="G1442"/>
      <c r="L1442" s="15"/>
    </row>
    <row r="1443" spans="7:12" ht="14.25" x14ac:dyDescent="0.45">
      <c r="G1443"/>
      <c r="L1443" s="15"/>
    </row>
    <row r="1444" spans="7:12" ht="14.25" x14ac:dyDescent="0.45">
      <c r="G1444"/>
      <c r="L1444" s="15"/>
    </row>
    <row r="1445" spans="7:12" ht="14.25" x14ac:dyDescent="0.45">
      <c r="G1445"/>
      <c r="L1445" s="15"/>
    </row>
    <row r="1446" spans="7:12" ht="14.25" x14ac:dyDescent="0.45">
      <c r="G1446"/>
      <c r="L1446" s="15"/>
    </row>
    <row r="1447" spans="7:12" ht="14.25" x14ac:dyDescent="0.45">
      <c r="G1447"/>
      <c r="L1447" s="15"/>
    </row>
    <row r="1448" spans="7:12" ht="14.25" x14ac:dyDescent="0.45">
      <c r="G1448"/>
      <c r="L1448" s="15"/>
    </row>
    <row r="1449" spans="7:12" ht="14.25" x14ac:dyDescent="0.45">
      <c r="G1449"/>
      <c r="L1449" s="15"/>
    </row>
    <row r="1450" spans="7:12" ht="14.25" x14ac:dyDescent="0.45">
      <c r="G1450"/>
      <c r="L1450" s="15"/>
    </row>
    <row r="1451" spans="7:12" ht="14.25" x14ac:dyDescent="0.45">
      <c r="G1451"/>
      <c r="L1451" s="15"/>
    </row>
    <row r="1452" spans="7:12" ht="14.25" x14ac:dyDescent="0.45">
      <c r="G1452"/>
      <c r="L1452" s="15"/>
    </row>
    <row r="1453" spans="7:12" ht="14.25" x14ac:dyDescent="0.45">
      <c r="G1453"/>
      <c r="L1453" s="15"/>
    </row>
    <row r="1454" spans="7:12" ht="14.25" x14ac:dyDescent="0.45">
      <c r="G1454"/>
      <c r="L1454" s="15"/>
    </row>
    <row r="1455" spans="7:12" ht="14.25" x14ac:dyDescent="0.45">
      <c r="G1455"/>
      <c r="L1455" s="15"/>
    </row>
    <row r="1456" spans="7:12" ht="14.25" x14ac:dyDescent="0.45">
      <c r="G1456"/>
      <c r="L1456" s="15"/>
    </row>
    <row r="1457" spans="7:12" ht="14.25" x14ac:dyDescent="0.45">
      <c r="G1457"/>
      <c r="L1457" s="15"/>
    </row>
    <row r="1458" spans="7:12" ht="14.25" x14ac:dyDescent="0.45">
      <c r="G1458"/>
      <c r="L1458" s="15"/>
    </row>
    <row r="1459" spans="7:12" ht="14.25" x14ac:dyDescent="0.45">
      <c r="G1459"/>
      <c r="L1459" s="15"/>
    </row>
    <row r="1460" spans="7:12" ht="14.25" x14ac:dyDescent="0.45">
      <c r="G1460"/>
      <c r="L1460" s="15"/>
    </row>
    <row r="1461" spans="7:12" ht="14.25" x14ac:dyDescent="0.45">
      <c r="G1461"/>
      <c r="L1461" s="15"/>
    </row>
    <row r="1462" spans="7:12" ht="14.25" x14ac:dyDescent="0.45">
      <c r="G1462"/>
      <c r="L1462" s="15"/>
    </row>
    <row r="1463" spans="7:12" ht="14.25" x14ac:dyDescent="0.45">
      <c r="G1463"/>
      <c r="L1463" s="15"/>
    </row>
    <row r="1464" spans="7:12" ht="14.25" x14ac:dyDescent="0.45">
      <c r="G1464"/>
      <c r="L1464" s="15"/>
    </row>
    <row r="1465" spans="7:12" ht="14.25" x14ac:dyDescent="0.45">
      <c r="G1465"/>
      <c r="L1465" s="15"/>
    </row>
    <row r="1466" spans="7:12" ht="14.25" x14ac:dyDescent="0.45">
      <c r="G1466"/>
      <c r="L1466" s="15"/>
    </row>
    <row r="1467" spans="7:12" ht="14.25" x14ac:dyDescent="0.45">
      <c r="G1467"/>
      <c r="L1467" s="15"/>
    </row>
    <row r="1468" spans="7:12" ht="14.25" x14ac:dyDescent="0.45">
      <c r="G1468"/>
      <c r="L1468" s="15"/>
    </row>
    <row r="1469" spans="7:12" ht="14.25" x14ac:dyDescent="0.45">
      <c r="G1469"/>
      <c r="L1469" s="15"/>
    </row>
    <row r="1470" spans="7:12" ht="14.25" x14ac:dyDescent="0.45">
      <c r="G1470"/>
      <c r="L1470" s="15"/>
    </row>
    <row r="1471" spans="7:12" ht="14.25" x14ac:dyDescent="0.45">
      <c r="G1471"/>
      <c r="L1471" s="15"/>
    </row>
    <row r="1472" spans="7:12" ht="14.25" x14ac:dyDescent="0.45">
      <c r="G1472"/>
      <c r="L1472" s="15"/>
    </row>
    <row r="1473" spans="7:12" ht="14.25" x14ac:dyDescent="0.45">
      <c r="G1473"/>
      <c r="L1473" s="15"/>
    </row>
    <row r="1474" spans="7:12" ht="14.25" x14ac:dyDescent="0.45">
      <c r="G1474"/>
      <c r="L1474" s="15"/>
    </row>
    <row r="1475" spans="7:12" ht="14.25" x14ac:dyDescent="0.45">
      <c r="G1475"/>
      <c r="L1475" s="15"/>
    </row>
    <row r="1476" spans="7:12" ht="14.25" x14ac:dyDescent="0.45">
      <c r="G1476"/>
      <c r="L1476" s="15"/>
    </row>
    <row r="1477" spans="7:12" ht="14.25" x14ac:dyDescent="0.45">
      <c r="G1477"/>
      <c r="L1477" s="15"/>
    </row>
    <row r="1478" spans="7:12" ht="14.25" x14ac:dyDescent="0.45">
      <c r="G1478"/>
      <c r="L1478" s="15"/>
    </row>
    <row r="1479" spans="7:12" ht="14.25" x14ac:dyDescent="0.45">
      <c r="G1479"/>
      <c r="L1479" s="15"/>
    </row>
    <row r="1480" spans="7:12" ht="14.25" x14ac:dyDescent="0.45">
      <c r="G1480"/>
      <c r="L1480" s="15"/>
    </row>
    <row r="1481" spans="7:12" ht="14.25" x14ac:dyDescent="0.45">
      <c r="G1481"/>
      <c r="L1481" s="15"/>
    </row>
    <row r="1482" spans="7:12" ht="14.25" x14ac:dyDescent="0.45">
      <c r="G1482"/>
      <c r="L1482" s="15"/>
    </row>
    <row r="1483" spans="7:12" ht="14.25" x14ac:dyDescent="0.45">
      <c r="G1483"/>
      <c r="L1483" s="15"/>
    </row>
    <row r="1484" spans="7:12" ht="14.25" x14ac:dyDescent="0.45">
      <c r="G1484"/>
      <c r="L1484" s="15"/>
    </row>
    <row r="1485" spans="7:12" ht="14.25" x14ac:dyDescent="0.45">
      <c r="G1485"/>
      <c r="L1485" s="15"/>
    </row>
    <row r="1486" spans="7:12" ht="14.25" x14ac:dyDescent="0.45">
      <c r="G1486"/>
      <c r="L1486" s="15"/>
    </row>
    <row r="1487" spans="7:12" ht="14.25" x14ac:dyDescent="0.45">
      <c r="G1487"/>
      <c r="L1487" s="15"/>
    </row>
    <row r="1488" spans="7:12" ht="14.25" x14ac:dyDescent="0.45">
      <c r="G1488"/>
      <c r="L1488" s="15"/>
    </row>
    <row r="1489" spans="7:12" ht="14.25" x14ac:dyDescent="0.45">
      <c r="G1489"/>
      <c r="L1489" s="15"/>
    </row>
    <row r="1490" spans="7:12" ht="14.25" x14ac:dyDescent="0.45">
      <c r="G1490"/>
      <c r="L1490" s="15"/>
    </row>
    <row r="1491" spans="7:12" ht="14.25" x14ac:dyDescent="0.45">
      <c r="G1491"/>
      <c r="L1491" s="15"/>
    </row>
    <row r="1492" spans="7:12" ht="14.25" x14ac:dyDescent="0.45">
      <c r="G1492"/>
      <c r="L1492" s="15"/>
    </row>
    <row r="1493" spans="7:12" ht="14.25" x14ac:dyDescent="0.45">
      <c r="G1493"/>
      <c r="L1493" s="15"/>
    </row>
    <row r="1494" spans="7:12" ht="14.25" x14ac:dyDescent="0.45">
      <c r="G1494"/>
      <c r="L1494" s="15"/>
    </row>
    <row r="1495" spans="7:12" ht="14.25" x14ac:dyDescent="0.45">
      <c r="G1495"/>
      <c r="L1495" s="15"/>
    </row>
    <row r="1496" spans="7:12" ht="14.25" x14ac:dyDescent="0.45">
      <c r="G1496"/>
      <c r="L1496" s="15"/>
    </row>
    <row r="1497" spans="7:12" ht="14.25" x14ac:dyDescent="0.45">
      <c r="G1497"/>
      <c r="L1497" s="15"/>
    </row>
    <row r="1498" spans="7:12" ht="14.25" x14ac:dyDescent="0.45">
      <c r="G1498"/>
      <c r="L1498" s="15"/>
    </row>
    <row r="1499" spans="7:12" ht="14.25" x14ac:dyDescent="0.45">
      <c r="G1499"/>
      <c r="L1499" s="15"/>
    </row>
    <row r="1500" spans="7:12" ht="14.25" x14ac:dyDescent="0.45">
      <c r="G1500"/>
      <c r="L1500" s="15"/>
    </row>
    <row r="1501" spans="7:12" ht="14.25" x14ac:dyDescent="0.45">
      <c r="G1501"/>
      <c r="L1501" s="15"/>
    </row>
    <row r="1502" spans="7:12" ht="14.25" x14ac:dyDescent="0.45">
      <c r="G1502"/>
      <c r="L1502" s="15"/>
    </row>
    <row r="1503" spans="7:12" ht="14.25" x14ac:dyDescent="0.45">
      <c r="G1503"/>
      <c r="L1503" s="15"/>
    </row>
    <row r="1504" spans="7:12" ht="14.25" x14ac:dyDescent="0.45">
      <c r="G1504"/>
      <c r="L1504" s="15"/>
    </row>
    <row r="1505" spans="7:12" ht="14.25" x14ac:dyDescent="0.45">
      <c r="G1505"/>
      <c r="L1505" s="15"/>
    </row>
    <row r="1506" spans="7:12" ht="14.25" x14ac:dyDescent="0.45">
      <c r="G1506"/>
      <c r="L1506" s="15"/>
    </row>
    <row r="1507" spans="7:12" ht="14.25" x14ac:dyDescent="0.45">
      <c r="G1507"/>
      <c r="L1507" s="15"/>
    </row>
    <row r="1508" spans="7:12" ht="14.25" x14ac:dyDescent="0.45">
      <c r="G1508"/>
      <c r="L1508" s="15"/>
    </row>
    <row r="1509" spans="7:12" ht="14.25" x14ac:dyDescent="0.45">
      <c r="G1509"/>
      <c r="L1509" s="15"/>
    </row>
    <row r="1510" spans="7:12" ht="14.25" x14ac:dyDescent="0.45">
      <c r="G1510"/>
      <c r="L1510" s="15"/>
    </row>
    <row r="1511" spans="7:12" ht="14.25" x14ac:dyDescent="0.45">
      <c r="G1511"/>
      <c r="L1511" s="15"/>
    </row>
    <row r="1512" spans="7:12" ht="14.25" x14ac:dyDescent="0.45">
      <c r="G1512"/>
      <c r="L1512" s="15"/>
    </row>
    <row r="1513" spans="7:12" ht="14.25" x14ac:dyDescent="0.45">
      <c r="G1513"/>
      <c r="L1513" s="15"/>
    </row>
    <row r="1514" spans="7:12" ht="14.25" x14ac:dyDescent="0.45">
      <c r="G1514"/>
      <c r="L1514" s="15"/>
    </row>
    <row r="1515" spans="7:12" ht="14.25" x14ac:dyDescent="0.45">
      <c r="G1515"/>
      <c r="L1515" s="15"/>
    </row>
    <row r="1516" spans="7:12" ht="14.25" x14ac:dyDescent="0.45">
      <c r="G1516"/>
      <c r="L1516" s="15"/>
    </row>
    <row r="1517" spans="7:12" ht="14.25" x14ac:dyDescent="0.45">
      <c r="G1517"/>
      <c r="L1517" s="15"/>
    </row>
    <row r="1518" spans="7:12" ht="14.25" x14ac:dyDescent="0.45">
      <c r="G1518"/>
      <c r="L1518" s="15"/>
    </row>
    <row r="1519" spans="7:12" ht="14.25" x14ac:dyDescent="0.45">
      <c r="G1519"/>
      <c r="L1519" s="15"/>
    </row>
    <row r="1520" spans="7:12" ht="14.25" x14ac:dyDescent="0.45">
      <c r="G1520"/>
      <c r="L1520" s="15"/>
    </row>
    <row r="1521" spans="7:12" ht="14.25" x14ac:dyDescent="0.45">
      <c r="G1521"/>
      <c r="L1521" s="15"/>
    </row>
    <row r="1522" spans="7:12" ht="14.25" x14ac:dyDescent="0.45">
      <c r="G1522"/>
      <c r="L1522" s="15"/>
    </row>
    <row r="1523" spans="7:12" ht="14.25" x14ac:dyDescent="0.45">
      <c r="G1523"/>
      <c r="L1523" s="15"/>
    </row>
    <row r="1524" spans="7:12" ht="14.25" x14ac:dyDescent="0.45">
      <c r="G1524"/>
      <c r="L1524" s="15"/>
    </row>
    <row r="1525" spans="7:12" ht="14.25" x14ac:dyDescent="0.45">
      <c r="G1525"/>
      <c r="L1525" s="15"/>
    </row>
    <row r="1526" spans="7:12" ht="14.25" x14ac:dyDescent="0.45">
      <c r="G1526"/>
      <c r="L1526" s="15"/>
    </row>
    <row r="1527" spans="7:12" ht="14.25" x14ac:dyDescent="0.45">
      <c r="G1527"/>
      <c r="L1527" s="15"/>
    </row>
    <row r="1528" spans="7:12" ht="14.25" x14ac:dyDescent="0.45">
      <c r="G1528"/>
      <c r="L1528" s="15"/>
    </row>
    <row r="1529" spans="7:12" ht="14.25" x14ac:dyDescent="0.45">
      <c r="G1529"/>
      <c r="L1529" s="15"/>
    </row>
    <row r="1530" spans="7:12" ht="14.25" x14ac:dyDescent="0.45">
      <c r="G1530"/>
      <c r="L1530" s="15"/>
    </row>
    <row r="1531" spans="7:12" ht="14.25" x14ac:dyDescent="0.45">
      <c r="G1531"/>
      <c r="L1531" s="15"/>
    </row>
    <row r="1532" spans="7:12" ht="14.25" x14ac:dyDescent="0.45">
      <c r="G1532"/>
      <c r="L1532" s="15"/>
    </row>
    <row r="1533" spans="7:12" ht="14.25" x14ac:dyDescent="0.45">
      <c r="G1533"/>
      <c r="L1533" s="15"/>
    </row>
    <row r="1534" spans="7:12" ht="14.25" x14ac:dyDescent="0.45">
      <c r="G1534"/>
      <c r="L1534" s="15"/>
    </row>
    <row r="1535" spans="7:12" ht="14.25" x14ac:dyDescent="0.45">
      <c r="G1535"/>
      <c r="L1535" s="15"/>
    </row>
    <row r="1536" spans="7:12" ht="14.25" x14ac:dyDescent="0.45">
      <c r="G1536"/>
      <c r="L1536" s="15"/>
    </row>
    <row r="1537" spans="7:12" ht="14.25" x14ac:dyDescent="0.45">
      <c r="G1537"/>
      <c r="L1537" s="15"/>
    </row>
    <row r="1538" spans="7:12" ht="14.25" x14ac:dyDescent="0.45">
      <c r="G1538"/>
      <c r="L1538" s="15"/>
    </row>
    <row r="1539" spans="7:12" ht="14.25" x14ac:dyDescent="0.45">
      <c r="G1539"/>
      <c r="L1539" s="15"/>
    </row>
    <row r="1540" spans="7:12" ht="14.25" x14ac:dyDescent="0.45">
      <c r="G1540"/>
      <c r="L1540" s="15"/>
    </row>
    <row r="1541" spans="7:12" ht="14.25" x14ac:dyDescent="0.45">
      <c r="G1541"/>
      <c r="L1541" s="15"/>
    </row>
    <row r="1542" spans="7:12" ht="14.25" x14ac:dyDescent="0.45">
      <c r="G1542"/>
      <c r="L1542" s="15"/>
    </row>
    <row r="1543" spans="7:12" ht="14.25" x14ac:dyDescent="0.45">
      <c r="G1543"/>
      <c r="L1543" s="15"/>
    </row>
    <row r="1544" spans="7:12" ht="14.25" x14ac:dyDescent="0.45">
      <c r="G1544"/>
      <c r="L1544" s="15"/>
    </row>
    <row r="1545" spans="7:12" ht="14.25" x14ac:dyDescent="0.45">
      <c r="G1545"/>
      <c r="L1545" s="15"/>
    </row>
    <row r="1546" spans="7:12" ht="14.25" x14ac:dyDescent="0.45">
      <c r="G1546"/>
      <c r="L1546" s="15"/>
    </row>
    <row r="1547" spans="7:12" ht="14.25" x14ac:dyDescent="0.45">
      <c r="G1547"/>
      <c r="L1547" s="15"/>
    </row>
    <row r="1548" spans="7:12" ht="14.25" x14ac:dyDescent="0.45">
      <c r="G1548"/>
      <c r="L1548" s="15"/>
    </row>
    <row r="1549" spans="7:12" ht="14.25" x14ac:dyDescent="0.45">
      <c r="G1549"/>
      <c r="L1549" s="15"/>
    </row>
    <row r="1550" spans="7:12" ht="14.25" x14ac:dyDescent="0.45">
      <c r="G1550"/>
      <c r="L1550" s="15"/>
    </row>
    <row r="1551" spans="7:12" ht="14.25" x14ac:dyDescent="0.45">
      <c r="G1551"/>
      <c r="L1551" s="15"/>
    </row>
    <row r="1552" spans="7:12" ht="14.25" x14ac:dyDescent="0.45">
      <c r="G1552"/>
      <c r="L1552" s="15"/>
    </row>
    <row r="1553" spans="7:12" ht="14.25" x14ac:dyDescent="0.45">
      <c r="G1553"/>
      <c r="L1553" s="15"/>
    </row>
    <row r="1554" spans="7:12" ht="14.25" x14ac:dyDescent="0.45">
      <c r="G1554"/>
      <c r="L1554" s="15"/>
    </row>
    <row r="1555" spans="7:12" ht="14.25" x14ac:dyDescent="0.45">
      <c r="G1555"/>
      <c r="L1555" s="15"/>
    </row>
    <row r="1556" spans="7:12" ht="14.25" x14ac:dyDescent="0.45">
      <c r="G1556"/>
      <c r="L1556" s="15"/>
    </row>
    <row r="1557" spans="7:12" ht="14.25" x14ac:dyDescent="0.45">
      <c r="G1557"/>
      <c r="L1557" s="15"/>
    </row>
    <row r="1558" spans="7:12" ht="14.25" x14ac:dyDescent="0.45">
      <c r="G1558"/>
      <c r="L1558" s="15"/>
    </row>
    <row r="1559" spans="7:12" ht="14.25" x14ac:dyDescent="0.45">
      <c r="G1559"/>
      <c r="L1559" s="15"/>
    </row>
    <row r="1560" spans="7:12" ht="14.25" x14ac:dyDescent="0.45">
      <c r="G1560"/>
      <c r="L1560" s="15"/>
    </row>
    <row r="1561" spans="7:12" ht="14.25" x14ac:dyDescent="0.45">
      <c r="G1561"/>
      <c r="L1561" s="15"/>
    </row>
    <row r="1562" spans="7:12" ht="14.25" x14ac:dyDescent="0.45">
      <c r="G1562"/>
      <c r="L1562" s="15"/>
    </row>
    <row r="1563" spans="7:12" ht="14.25" x14ac:dyDescent="0.45">
      <c r="G1563"/>
      <c r="L1563" s="15"/>
    </row>
    <row r="1564" spans="7:12" ht="14.25" x14ac:dyDescent="0.45">
      <c r="G1564"/>
      <c r="L1564" s="15"/>
    </row>
    <row r="1565" spans="7:12" ht="14.25" x14ac:dyDescent="0.45">
      <c r="G1565"/>
      <c r="L1565" s="15"/>
    </row>
    <row r="1566" spans="7:12" ht="14.25" x14ac:dyDescent="0.45">
      <c r="G1566"/>
      <c r="L1566" s="15"/>
    </row>
    <row r="1567" spans="7:12" ht="14.25" x14ac:dyDescent="0.45">
      <c r="G1567"/>
      <c r="L1567" s="15"/>
    </row>
    <row r="1568" spans="7:12" ht="14.25" x14ac:dyDescent="0.45">
      <c r="G1568"/>
      <c r="L1568" s="15"/>
    </row>
    <row r="1569" spans="7:12" ht="14.25" x14ac:dyDescent="0.45">
      <c r="G1569"/>
      <c r="L1569" s="15"/>
    </row>
    <row r="1570" spans="7:12" ht="14.25" x14ac:dyDescent="0.45">
      <c r="G1570"/>
      <c r="L1570" s="15"/>
    </row>
    <row r="1571" spans="7:12" ht="14.25" x14ac:dyDescent="0.45">
      <c r="G1571"/>
      <c r="L1571" s="15"/>
    </row>
    <row r="1572" spans="7:12" ht="14.25" x14ac:dyDescent="0.45">
      <c r="G1572"/>
      <c r="L1572" s="15"/>
    </row>
    <row r="1573" spans="7:12" ht="14.25" x14ac:dyDescent="0.45">
      <c r="G1573"/>
      <c r="L1573" s="15"/>
    </row>
    <row r="1574" spans="7:12" ht="14.25" x14ac:dyDescent="0.45">
      <c r="G1574"/>
      <c r="L1574" s="15"/>
    </row>
    <row r="1575" spans="7:12" ht="14.25" x14ac:dyDescent="0.45">
      <c r="G1575"/>
      <c r="L1575" s="15"/>
    </row>
    <row r="1576" spans="7:12" ht="14.25" x14ac:dyDescent="0.45">
      <c r="G1576"/>
      <c r="L1576" s="15"/>
    </row>
    <row r="1577" spans="7:12" ht="14.25" x14ac:dyDescent="0.45">
      <c r="G1577"/>
      <c r="L1577" s="15"/>
    </row>
    <row r="1578" spans="7:12" ht="14.25" x14ac:dyDescent="0.45">
      <c r="G1578"/>
      <c r="L1578" s="15"/>
    </row>
    <row r="1579" spans="7:12" ht="14.25" x14ac:dyDescent="0.45">
      <c r="G1579"/>
      <c r="L1579" s="15"/>
    </row>
    <row r="1580" spans="7:12" ht="14.25" x14ac:dyDescent="0.45">
      <c r="G1580"/>
      <c r="L1580" s="15"/>
    </row>
    <row r="1581" spans="7:12" ht="14.25" x14ac:dyDescent="0.45">
      <c r="G1581"/>
      <c r="L1581" s="15"/>
    </row>
    <row r="1582" spans="7:12" ht="14.25" x14ac:dyDescent="0.45">
      <c r="G1582"/>
      <c r="L1582" s="15"/>
    </row>
    <row r="1583" spans="7:12" ht="14.25" x14ac:dyDescent="0.45">
      <c r="G1583"/>
      <c r="L1583" s="15"/>
    </row>
    <row r="1584" spans="7:12" ht="14.25" x14ac:dyDescent="0.45">
      <c r="G1584"/>
      <c r="L1584" s="15"/>
    </row>
    <row r="1585" spans="7:12" ht="14.25" x14ac:dyDescent="0.45">
      <c r="G1585"/>
      <c r="L1585" s="15"/>
    </row>
    <row r="1586" spans="7:12" ht="14.25" x14ac:dyDescent="0.45">
      <c r="G1586"/>
      <c r="L1586" s="15"/>
    </row>
    <row r="1587" spans="7:12" ht="14.25" x14ac:dyDescent="0.45">
      <c r="G1587"/>
      <c r="L1587" s="15"/>
    </row>
    <row r="1588" spans="7:12" ht="14.25" x14ac:dyDescent="0.45">
      <c r="G1588"/>
      <c r="L1588" s="15"/>
    </row>
    <row r="1589" spans="7:12" ht="14.25" x14ac:dyDescent="0.45">
      <c r="G1589"/>
      <c r="L1589" s="15"/>
    </row>
    <row r="1590" spans="7:12" ht="14.25" x14ac:dyDescent="0.45">
      <c r="G1590"/>
      <c r="L1590" s="15"/>
    </row>
    <row r="1591" spans="7:12" ht="14.25" x14ac:dyDescent="0.45">
      <c r="G1591"/>
      <c r="L1591" s="15"/>
    </row>
    <row r="1592" spans="7:12" ht="14.25" x14ac:dyDescent="0.45">
      <c r="G1592"/>
      <c r="L1592" s="15"/>
    </row>
    <row r="1593" spans="7:12" ht="14.25" x14ac:dyDescent="0.45">
      <c r="G1593"/>
      <c r="L1593" s="15"/>
    </row>
    <row r="1594" spans="7:12" ht="14.25" x14ac:dyDescent="0.45">
      <c r="G1594"/>
      <c r="L1594" s="15"/>
    </row>
    <row r="1595" spans="7:12" ht="14.25" x14ac:dyDescent="0.45">
      <c r="G1595"/>
      <c r="L1595" s="15"/>
    </row>
    <row r="1596" spans="7:12" ht="14.25" x14ac:dyDescent="0.45">
      <c r="G1596"/>
      <c r="L1596" s="15"/>
    </row>
    <row r="1597" spans="7:12" ht="14.25" x14ac:dyDescent="0.45">
      <c r="G1597"/>
      <c r="L1597" s="15"/>
    </row>
    <row r="1598" spans="7:12" ht="14.25" x14ac:dyDescent="0.45">
      <c r="G1598"/>
      <c r="L1598" s="15"/>
    </row>
    <row r="1599" spans="7:12" ht="14.25" x14ac:dyDescent="0.45">
      <c r="G1599"/>
      <c r="L1599" s="15"/>
    </row>
    <row r="1600" spans="7:12" ht="14.25" x14ac:dyDescent="0.45">
      <c r="G1600"/>
      <c r="L1600" s="15"/>
    </row>
    <row r="1601" spans="7:12" ht="14.25" x14ac:dyDescent="0.45">
      <c r="G1601"/>
      <c r="L1601" s="15"/>
    </row>
    <row r="1602" spans="7:12" ht="14.25" x14ac:dyDescent="0.45">
      <c r="G1602"/>
      <c r="L1602" s="15"/>
    </row>
    <row r="1603" spans="7:12" ht="14.25" x14ac:dyDescent="0.45">
      <c r="G1603"/>
      <c r="L1603" s="15"/>
    </row>
    <row r="1604" spans="7:12" ht="14.25" x14ac:dyDescent="0.45">
      <c r="G1604"/>
      <c r="L1604" s="15"/>
    </row>
    <row r="1605" spans="7:12" ht="14.25" x14ac:dyDescent="0.45">
      <c r="G1605"/>
      <c r="L1605" s="15"/>
    </row>
    <row r="1606" spans="7:12" ht="14.25" x14ac:dyDescent="0.45">
      <c r="G1606"/>
      <c r="L1606" s="15"/>
    </row>
    <row r="1607" spans="7:12" ht="14.25" x14ac:dyDescent="0.45">
      <c r="G1607"/>
      <c r="L1607" s="15"/>
    </row>
    <row r="1608" spans="7:12" ht="14.25" x14ac:dyDescent="0.45">
      <c r="G1608"/>
      <c r="L1608" s="15"/>
    </row>
    <row r="1609" spans="7:12" ht="14.25" x14ac:dyDescent="0.45">
      <c r="G1609"/>
      <c r="L1609" s="15"/>
    </row>
    <row r="1610" spans="7:12" ht="14.25" x14ac:dyDescent="0.45">
      <c r="G1610"/>
      <c r="L1610" s="15"/>
    </row>
    <row r="1611" spans="7:12" ht="14.25" x14ac:dyDescent="0.45">
      <c r="G1611"/>
      <c r="L1611" s="15"/>
    </row>
    <row r="1612" spans="7:12" ht="14.25" x14ac:dyDescent="0.45">
      <c r="G1612"/>
      <c r="L1612" s="15"/>
    </row>
    <row r="1613" spans="7:12" ht="14.25" x14ac:dyDescent="0.45">
      <c r="G1613"/>
      <c r="L1613" s="15"/>
    </row>
    <row r="1614" spans="7:12" ht="14.25" x14ac:dyDescent="0.45">
      <c r="G1614"/>
      <c r="L1614" s="15"/>
    </row>
    <row r="1615" spans="7:12" ht="14.25" x14ac:dyDescent="0.45">
      <c r="G1615"/>
      <c r="L1615" s="15"/>
    </row>
    <row r="1616" spans="7:12" ht="14.25" x14ac:dyDescent="0.45">
      <c r="G1616"/>
      <c r="L1616" s="15"/>
    </row>
    <row r="1617" spans="7:12" ht="14.25" x14ac:dyDescent="0.45">
      <c r="G1617"/>
      <c r="L1617" s="15"/>
    </row>
    <row r="1618" spans="7:12" ht="14.25" x14ac:dyDescent="0.45">
      <c r="G1618"/>
      <c r="L1618" s="15"/>
    </row>
    <row r="1619" spans="7:12" ht="14.25" x14ac:dyDescent="0.45">
      <c r="G1619"/>
      <c r="L1619" s="15"/>
    </row>
    <row r="1620" spans="7:12" ht="14.25" x14ac:dyDescent="0.45">
      <c r="G1620"/>
      <c r="L1620" s="15"/>
    </row>
    <row r="1621" spans="7:12" ht="14.25" x14ac:dyDescent="0.45">
      <c r="G1621"/>
      <c r="L1621" s="15"/>
    </row>
    <row r="1622" spans="7:12" ht="14.25" x14ac:dyDescent="0.45">
      <c r="G1622"/>
      <c r="L1622" s="15"/>
    </row>
    <row r="1623" spans="7:12" ht="14.25" x14ac:dyDescent="0.45">
      <c r="G1623"/>
      <c r="L1623" s="15"/>
    </row>
    <row r="1624" spans="7:12" ht="14.25" x14ac:dyDescent="0.45">
      <c r="G1624"/>
      <c r="L1624" s="15"/>
    </row>
    <row r="1625" spans="7:12" ht="14.25" x14ac:dyDescent="0.45">
      <c r="G1625"/>
      <c r="L1625" s="15"/>
    </row>
    <row r="1626" spans="7:12" ht="14.25" x14ac:dyDescent="0.45">
      <c r="G1626"/>
      <c r="L1626" s="15"/>
    </row>
    <row r="1627" spans="7:12" ht="14.25" x14ac:dyDescent="0.45">
      <c r="G1627"/>
      <c r="L1627" s="15"/>
    </row>
    <row r="1628" spans="7:12" ht="14.25" x14ac:dyDescent="0.45">
      <c r="G1628"/>
      <c r="L1628" s="15"/>
    </row>
    <row r="1629" spans="7:12" ht="14.25" x14ac:dyDescent="0.45">
      <c r="G1629"/>
      <c r="L1629" s="15"/>
    </row>
    <row r="1630" spans="7:12" ht="14.25" x14ac:dyDescent="0.45">
      <c r="G1630"/>
      <c r="L1630" s="15"/>
    </row>
    <row r="1631" spans="7:12" ht="14.25" x14ac:dyDescent="0.45">
      <c r="G1631"/>
      <c r="L1631" s="15"/>
    </row>
    <row r="1632" spans="7:12" ht="14.25" x14ac:dyDescent="0.45">
      <c r="G1632"/>
      <c r="L1632" s="15"/>
    </row>
    <row r="1633" spans="7:12" ht="14.25" x14ac:dyDescent="0.45">
      <c r="G1633"/>
      <c r="L1633" s="15"/>
    </row>
    <row r="1634" spans="7:12" ht="14.25" x14ac:dyDescent="0.45">
      <c r="G1634"/>
      <c r="L1634" s="15"/>
    </row>
    <row r="1635" spans="7:12" ht="14.25" x14ac:dyDescent="0.45">
      <c r="G1635"/>
      <c r="L1635" s="15"/>
    </row>
    <row r="1636" spans="7:12" ht="14.25" x14ac:dyDescent="0.45">
      <c r="G1636"/>
      <c r="L1636" s="15"/>
    </row>
    <row r="1637" spans="7:12" ht="14.25" x14ac:dyDescent="0.45">
      <c r="G1637"/>
      <c r="L1637" s="15"/>
    </row>
    <row r="1638" spans="7:12" ht="14.25" x14ac:dyDescent="0.45">
      <c r="G1638"/>
      <c r="L1638" s="15"/>
    </row>
    <row r="1639" spans="7:12" ht="14.25" x14ac:dyDescent="0.45">
      <c r="G1639"/>
      <c r="L1639" s="15"/>
    </row>
    <row r="1640" spans="7:12" ht="14.25" x14ac:dyDescent="0.45">
      <c r="G1640"/>
      <c r="L1640" s="15"/>
    </row>
    <row r="1641" spans="7:12" ht="14.25" x14ac:dyDescent="0.45">
      <c r="G1641"/>
      <c r="L1641" s="15"/>
    </row>
    <row r="1642" spans="7:12" ht="14.25" x14ac:dyDescent="0.45">
      <c r="G1642"/>
      <c r="L1642" s="15"/>
    </row>
    <row r="1643" spans="7:12" ht="14.25" x14ac:dyDescent="0.45">
      <c r="G1643"/>
      <c r="L1643" s="15"/>
    </row>
    <row r="1644" spans="7:12" ht="14.25" x14ac:dyDescent="0.45">
      <c r="G1644"/>
      <c r="L1644" s="15"/>
    </row>
    <row r="1645" spans="7:12" ht="14.25" x14ac:dyDescent="0.45">
      <c r="G1645"/>
      <c r="L1645" s="15"/>
    </row>
    <row r="1646" spans="7:12" ht="14.25" x14ac:dyDescent="0.45">
      <c r="G1646"/>
      <c r="L1646" s="15"/>
    </row>
    <row r="1647" spans="7:12" ht="14.25" x14ac:dyDescent="0.45">
      <c r="G1647"/>
      <c r="L1647" s="15"/>
    </row>
    <row r="1648" spans="7:12" ht="14.25" x14ac:dyDescent="0.45">
      <c r="G1648"/>
      <c r="L1648" s="15"/>
    </row>
    <row r="1649" spans="7:12" ht="14.25" x14ac:dyDescent="0.45">
      <c r="G1649"/>
      <c r="L1649" s="15"/>
    </row>
    <row r="1650" spans="7:12" ht="14.25" x14ac:dyDescent="0.45">
      <c r="G1650"/>
      <c r="L1650" s="15"/>
    </row>
    <row r="1651" spans="7:12" ht="14.25" x14ac:dyDescent="0.45">
      <c r="G1651"/>
      <c r="L1651" s="15"/>
    </row>
    <row r="1652" spans="7:12" ht="14.25" x14ac:dyDescent="0.45">
      <c r="G1652"/>
      <c r="L1652" s="15"/>
    </row>
    <row r="1653" spans="7:12" ht="14.25" x14ac:dyDescent="0.45">
      <c r="G1653"/>
      <c r="L1653" s="15"/>
    </row>
    <row r="1654" spans="7:12" ht="14.25" x14ac:dyDescent="0.45">
      <c r="G1654"/>
      <c r="L1654" s="15"/>
    </row>
    <row r="1655" spans="7:12" ht="14.25" x14ac:dyDescent="0.45">
      <c r="G1655"/>
      <c r="L1655" s="15"/>
    </row>
    <row r="1656" spans="7:12" ht="14.25" x14ac:dyDescent="0.45">
      <c r="G1656"/>
      <c r="L1656" s="15"/>
    </row>
    <row r="1657" spans="7:12" ht="14.25" x14ac:dyDescent="0.45">
      <c r="G1657"/>
      <c r="L1657" s="15"/>
    </row>
    <row r="1658" spans="7:12" ht="14.25" x14ac:dyDescent="0.45">
      <c r="G1658"/>
      <c r="L1658" s="15"/>
    </row>
    <row r="1659" spans="7:12" ht="14.25" x14ac:dyDescent="0.45">
      <c r="G1659"/>
      <c r="L1659" s="15"/>
    </row>
    <row r="1660" spans="7:12" ht="14.25" x14ac:dyDescent="0.45">
      <c r="G1660"/>
      <c r="L1660" s="15"/>
    </row>
    <row r="1661" spans="7:12" ht="14.25" x14ac:dyDescent="0.45">
      <c r="G1661"/>
      <c r="L1661" s="15"/>
    </row>
    <row r="1662" spans="7:12" ht="14.25" x14ac:dyDescent="0.45">
      <c r="G1662"/>
      <c r="L1662" s="15"/>
    </row>
    <row r="1663" spans="7:12" ht="14.25" x14ac:dyDescent="0.45">
      <c r="G1663"/>
      <c r="L1663" s="15"/>
    </row>
    <row r="1664" spans="7:12" ht="14.25" x14ac:dyDescent="0.45">
      <c r="G1664"/>
      <c r="L1664" s="15"/>
    </row>
    <row r="1665" spans="7:12" ht="14.25" x14ac:dyDescent="0.45">
      <c r="G1665"/>
      <c r="L1665" s="15"/>
    </row>
    <row r="1666" spans="7:12" ht="14.25" x14ac:dyDescent="0.45">
      <c r="G1666"/>
      <c r="L1666" s="15"/>
    </row>
    <row r="1667" spans="7:12" ht="14.25" x14ac:dyDescent="0.45">
      <c r="G1667"/>
      <c r="L1667" s="15"/>
    </row>
    <row r="1668" spans="7:12" ht="14.25" x14ac:dyDescent="0.45">
      <c r="G1668"/>
      <c r="L1668" s="15"/>
    </row>
    <row r="1669" spans="7:12" ht="14.25" x14ac:dyDescent="0.45">
      <c r="G1669"/>
      <c r="L1669" s="15"/>
    </row>
    <row r="1670" spans="7:12" ht="14.25" x14ac:dyDescent="0.45">
      <c r="G1670"/>
      <c r="L1670" s="15"/>
    </row>
    <row r="1671" spans="7:12" ht="14.25" x14ac:dyDescent="0.45">
      <c r="G1671"/>
      <c r="L1671" s="15"/>
    </row>
    <row r="1672" spans="7:12" ht="14.25" x14ac:dyDescent="0.45">
      <c r="G1672"/>
      <c r="L1672" s="15"/>
    </row>
    <row r="1673" spans="7:12" ht="14.25" x14ac:dyDescent="0.45">
      <c r="G1673"/>
      <c r="L1673" s="15"/>
    </row>
    <row r="1674" spans="7:12" ht="14.25" x14ac:dyDescent="0.45">
      <c r="G1674"/>
      <c r="L1674" s="15"/>
    </row>
    <row r="1675" spans="7:12" ht="14.25" x14ac:dyDescent="0.45">
      <c r="G1675"/>
      <c r="L1675" s="15"/>
    </row>
    <row r="1676" spans="7:12" ht="14.25" x14ac:dyDescent="0.45">
      <c r="G1676"/>
      <c r="L1676" s="15"/>
    </row>
    <row r="1677" spans="7:12" ht="14.25" x14ac:dyDescent="0.45">
      <c r="G1677"/>
      <c r="L1677" s="15"/>
    </row>
    <row r="1678" spans="7:12" ht="14.25" x14ac:dyDescent="0.45">
      <c r="G1678"/>
      <c r="L1678" s="15"/>
    </row>
    <row r="1679" spans="7:12" ht="14.25" x14ac:dyDescent="0.45">
      <c r="G1679"/>
      <c r="L1679" s="15"/>
    </row>
    <row r="1680" spans="7:12" ht="14.25" x14ac:dyDescent="0.45">
      <c r="G1680"/>
      <c r="L1680" s="15"/>
    </row>
    <row r="1681" spans="7:12" ht="14.25" x14ac:dyDescent="0.45">
      <c r="G1681"/>
      <c r="L1681" s="15"/>
    </row>
    <row r="1682" spans="7:12" ht="14.25" x14ac:dyDescent="0.45">
      <c r="G1682"/>
      <c r="L1682" s="15"/>
    </row>
    <row r="1683" spans="7:12" ht="14.25" x14ac:dyDescent="0.45">
      <c r="G1683"/>
      <c r="L1683" s="15"/>
    </row>
    <row r="1684" spans="7:12" ht="14.25" x14ac:dyDescent="0.45">
      <c r="G1684"/>
      <c r="L1684" s="15"/>
    </row>
    <row r="1685" spans="7:12" ht="14.25" x14ac:dyDescent="0.45">
      <c r="G1685"/>
      <c r="L1685" s="15"/>
    </row>
    <row r="1686" spans="7:12" ht="14.25" x14ac:dyDescent="0.45">
      <c r="G1686"/>
      <c r="L1686" s="15"/>
    </row>
    <row r="1687" spans="7:12" ht="14.25" x14ac:dyDescent="0.45">
      <c r="G1687"/>
      <c r="L1687" s="15"/>
    </row>
    <row r="1688" spans="7:12" ht="14.25" x14ac:dyDescent="0.45">
      <c r="G1688"/>
      <c r="L1688" s="15"/>
    </row>
    <row r="1689" spans="7:12" ht="14.25" x14ac:dyDescent="0.45">
      <c r="G1689"/>
      <c r="L1689" s="15"/>
    </row>
    <row r="1690" spans="7:12" ht="14.25" x14ac:dyDescent="0.45">
      <c r="G1690"/>
      <c r="L1690" s="15"/>
    </row>
    <row r="1691" spans="7:12" ht="14.25" x14ac:dyDescent="0.45">
      <c r="G1691"/>
      <c r="L1691" s="15"/>
    </row>
    <row r="1692" spans="7:12" ht="14.25" x14ac:dyDescent="0.45">
      <c r="G1692"/>
      <c r="L1692" s="15"/>
    </row>
    <row r="1693" spans="7:12" ht="14.25" x14ac:dyDescent="0.45">
      <c r="G1693"/>
      <c r="L1693" s="15"/>
    </row>
    <row r="1694" spans="7:12" ht="14.25" x14ac:dyDescent="0.45">
      <c r="G1694"/>
      <c r="L1694" s="15"/>
    </row>
    <row r="1695" spans="7:12" ht="14.25" x14ac:dyDescent="0.45">
      <c r="G1695"/>
      <c r="L1695" s="15"/>
    </row>
    <row r="1696" spans="7:12" ht="14.25" x14ac:dyDescent="0.45">
      <c r="G1696"/>
      <c r="L1696" s="15"/>
    </row>
    <row r="1697" spans="7:12" ht="14.25" x14ac:dyDescent="0.45">
      <c r="G1697"/>
      <c r="L1697" s="15"/>
    </row>
    <row r="1698" spans="7:12" ht="14.25" x14ac:dyDescent="0.45">
      <c r="G1698"/>
      <c r="L1698" s="15"/>
    </row>
    <row r="1699" spans="7:12" ht="14.25" x14ac:dyDescent="0.45">
      <c r="G1699"/>
      <c r="L1699" s="15"/>
    </row>
    <row r="1700" spans="7:12" ht="14.25" x14ac:dyDescent="0.45">
      <c r="G1700"/>
      <c r="L1700" s="15"/>
    </row>
    <row r="1701" spans="7:12" ht="14.25" x14ac:dyDescent="0.45">
      <c r="G1701"/>
      <c r="L1701" s="15"/>
    </row>
    <row r="1702" spans="7:12" ht="14.25" x14ac:dyDescent="0.45">
      <c r="G1702"/>
      <c r="L1702" s="15"/>
    </row>
    <row r="1703" spans="7:12" ht="14.25" x14ac:dyDescent="0.45">
      <c r="G1703"/>
      <c r="L1703" s="15"/>
    </row>
    <row r="1704" spans="7:12" ht="14.25" x14ac:dyDescent="0.45">
      <c r="G1704"/>
      <c r="L1704" s="15"/>
    </row>
    <row r="1705" spans="7:12" ht="14.25" x14ac:dyDescent="0.45">
      <c r="G1705"/>
      <c r="L1705" s="15"/>
    </row>
    <row r="1706" spans="7:12" ht="14.25" x14ac:dyDescent="0.45">
      <c r="G1706"/>
      <c r="L1706" s="15"/>
    </row>
    <row r="1707" spans="7:12" ht="14.25" x14ac:dyDescent="0.45">
      <c r="G1707"/>
      <c r="L1707" s="15"/>
    </row>
    <row r="1708" spans="7:12" ht="14.25" x14ac:dyDescent="0.45">
      <c r="G1708"/>
      <c r="L1708" s="15"/>
    </row>
    <row r="1709" spans="7:12" ht="14.25" x14ac:dyDescent="0.45">
      <c r="G1709"/>
      <c r="L1709" s="15"/>
    </row>
    <row r="1710" spans="7:12" ht="14.25" x14ac:dyDescent="0.45">
      <c r="G1710"/>
      <c r="L1710" s="15"/>
    </row>
    <row r="1711" spans="7:12" ht="14.25" x14ac:dyDescent="0.45">
      <c r="G1711"/>
      <c r="L1711" s="15"/>
    </row>
    <row r="1712" spans="7:12" ht="14.25" x14ac:dyDescent="0.45">
      <c r="G1712"/>
      <c r="L1712" s="15"/>
    </row>
    <row r="1713" spans="7:12" ht="14.25" x14ac:dyDescent="0.45">
      <c r="G1713"/>
      <c r="L1713" s="15"/>
    </row>
    <row r="1714" spans="7:12" ht="14.25" x14ac:dyDescent="0.45">
      <c r="G1714"/>
      <c r="L1714" s="15"/>
    </row>
    <row r="1715" spans="7:12" ht="14.25" x14ac:dyDescent="0.45">
      <c r="G1715"/>
      <c r="L1715" s="15"/>
    </row>
    <row r="1716" spans="7:12" ht="14.25" x14ac:dyDescent="0.45">
      <c r="G1716"/>
      <c r="L1716" s="15"/>
    </row>
    <row r="1717" spans="7:12" ht="14.25" x14ac:dyDescent="0.45">
      <c r="G1717"/>
      <c r="L1717" s="15"/>
    </row>
    <row r="1718" spans="7:12" ht="14.25" x14ac:dyDescent="0.45">
      <c r="G1718"/>
      <c r="L1718" s="15"/>
    </row>
    <row r="1719" spans="7:12" ht="14.25" x14ac:dyDescent="0.45">
      <c r="G1719"/>
      <c r="L1719" s="15"/>
    </row>
    <row r="1720" spans="7:12" ht="14.25" x14ac:dyDescent="0.45">
      <c r="G1720"/>
      <c r="L1720" s="15"/>
    </row>
    <row r="1721" spans="7:12" ht="14.25" x14ac:dyDescent="0.45">
      <c r="G1721"/>
      <c r="L1721" s="15"/>
    </row>
    <row r="1722" spans="7:12" ht="14.25" x14ac:dyDescent="0.45">
      <c r="G1722"/>
      <c r="L1722" s="15"/>
    </row>
    <row r="1723" spans="7:12" ht="14.25" x14ac:dyDescent="0.45">
      <c r="G1723"/>
      <c r="L1723" s="15"/>
    </row>
    <row r="1724" spans="7:12" ht="14.25" x14ac:dyDescent="0.45">
      <c r="G1724"/>
      <c r="L1724" s="15"/>
    </row>
    <row r="1725" spans="7:12" ht="14.25" x14ac:dyDescent="0.45">
      <c r="G1725"/>
      <c r="L1725" s="15"/>
    </row>
    <row r="1726" spans="7:12" ht="14.25" x14ac:dyDescent="0.45">
      <c r="G1726"/>
      <c r="L1726" s="15"/>
    </row>
    <row r="1727" spans="7:12" ht="14.25" x14ac:dyDescent="0.45">
      <c r="G1727"/>
      <c r="L1727" s="15"/>
    </row>
    <row r="1728" spans="7:12" ht="14.25" x14ac:dyDescent="0.45">
      <c r="G1728"/>
      <c r="L1728" s="15"/>
    </row>
    <row r="1729" spans="7:12" ht="14.25" x14ac:dyDescent="0.45">
      <c r="G1729"/>
      <c r="L1729" s="15"/>
    </row>
    <row r="1730" spans="7:12" ht="14.25" x14ac:dyDescent="0.45">
      <c r="G1730"/>
      <c r="L1730" s="15"/>
    </row>
    <row r="1731" spans="7:12" ht="14.25" x14ac:dyDescent="0.45">
      <c r="G1731"/>
      <c r="L1731" s="15"/>
    </row>
    <row r="1732" spans="7:12" ht="14.25" x14ac:dyDescent="0.45">
      <c r="G1732"/>
      <c r="L1732" s="15"/>
    </row>
    <row r="1733" spans="7:12" ht="14.25" x14ac:dyDescent="0.45">
      <c r="G1733"/>
      <c r="L1733" s="15"/>
    </row>
    <row r="1734" spans="7:12" ht="14.25" x14ac:dyDescent="0.45">
      <c r="G1734"/>
      <c r="L1734" s="15"/>
    </row>
    <row r="1735" spans="7:12" ht="14.25" x14ac:dyDescent="0.45">
      <c r="G1735"/>
      <c r="L1735" s="15"/>
    </row>
    <row r="1736" spans="7:12" ht="14.25" x14ac:dyDescent="0.45">
      <c r="G1736"/>
      <c r="L1736" s="15"/>
    </row>
    <row r="1737" spans="7:12" ht="14.25" x14ac:dyDescent="0.45">
      <c r="G1737"/>
      <c r="L1737" s="15"/>
    </row>
    <row r="1738" spans="7:12" ht="14.25" x14ac:dyDescent="0.45">
      <c r="G1738"/>
      <c r="L1738" s="15"/>
    </row>
    <row r="1739" spans="7:12" ht="14.25" x14ac:dyDescent="0.45">
      <c r="G1739"/>
      <c r="L1739" s="15"/>
    </row>
    <row r="1740" spans="7:12" ht="14.25" x14ac:dyDescent="0.45">
      <c r="G1740"/>
      <c r="L1740" s="15"/>
    </row>
    <row r="1741" spans="7:12" ht="14.25" x14ac:dyDescent="0.45">
      <c r="G1741"/>
      <c r="L1741" s="15"/>
    </row>
    <row r="1742" spans="7:12" ht="14.25" x14ac:dyDescent="0.45">
      <c r="G1742"/>
      <c r="L1742" s="15"/>
    </row>
    <row r="1743" spans="7:12" ht="14.25" x14ac:dyDescent="0.45">
      <c r="G1743"/>
      <c r="L1743" s="15"/>
    </row>
    <row r="1744" spans="7:12" ht="14.25" x14ac:dyDescent="0.45">
      <c r="G1744"/>
      <c r="L1744" s="15"/>
    </row>
    <row r="1745" spans="7:12" ht="14.25" x14ac:dyDescent="0.45">
      <c r="G1745"/>
      <c r="L1745" s="15"/>
    </row>
    <row r="1746" spans="7:12" ht="14.25" x14ac:dyDescent="0.45">
      <c r="G1746"/>
      <c r="L1746" s="15"/>
    </row>
    <row r="1747" spans="7:12" ht="14.25" x14ac:dyDescent="0.45">
      <c r="G1747"/>
      <c r="L1747" s="15"/>
    </row>
    <row r="1748" spans="7:12" ht="14.25" x14ac:dyDescent="0.45">
      <c r="G1748"/>
      <c r="L1748" s="15"/>
    </row>
    <row r="1749" spans="7:12" ht="14.25" x14ac:dyDescent="0.45">
      <c r="G1749"/>
      <c r="L1749" s="15"/>
    </row>
    <row r="1750" spans="7:12" ht="14.25" x14ac:dyDescent="0.45">
      <c r="G1750"/>
      <c r="L1750" s="15"/>
    </row>
    <row r="1751" spans="7:12" ht="14.25" x14ac:dyDescent="0.45">
      <c r="G1751"/>
      <c r="L1751" s="15"/>
    </row>
    <row r="1752" spans="7:12" ht="14.25" x14ac:dyDescent="0.45">
      <c r="G1752"/>
      <c r="L1752" s="15"/>
    </row>
    <row r="1753" spans="7:12" ht="14.25" x14ac:dyDescent="0.45">
      <c r="G1753"/>
      <c r="L1753" s="15"/>
    </row>
    <row r="1754" spans="7:12" ht="14.25" x14ac:dyDescent="0.45">
      <c r="G1754"/>
      <c r="L1754" s="15"/>
    </row>
    <row r="1755" spans="7:12" ht="14.25" x14ac:dyDescent="0.45">
      <c r="G1755"/>
      <c r="L1755" s="15"/>
    </row>
    <row r="1756" spans="7:12" ht="14.25" x14ac:dyDescent="0.45">
      <c r="G1756"/>
      <c r="L1756" s="15"/>
    </row>
    <row r="1757" spans="7:12" ht="14.25" x14ac:dyDescent="0.45">
      <c r="G1757"/>
      <c r="L1757" s="15"/>
    </row>
    <row r="1758" spans="7:12" ht="14.25" x14ac:dyDescent="0.45">
      <c r="G1758"/>
      <c r="L1758" s="15"/>
    </row>
    <row r="1759" spans="7:12" ht="14.25" x14ac:dyDescent="0.45">
      <c r="G1759"/>
      <c r="L1759" s="15"/>
    </row>
    <row r="1760" spans="7:12" ht="14.25" x14ac:dyDescent="0.45">
      <c r="G1760"/>
      <c r="L1760" s="15"/>
    </row>
    <row r="1761" spans="7:12" ht="14.25" x14ac:dyDescent="0.45">
      <c r="G1761"/>
      <c r="L1761" s="15"/>
    </row>
    <row r="1762" spans="7:12" ht="14.25" x14ac:dyDescent="0.45">
      <c r="G1762"/>
      <c r="L1762" s="15"/>
    </row>
    <row r="1763" spans="7:12" ht="14.25" x14ac:dyDescent="0.45">
      <c r="G1763"/>
      <c r="L1763" s="15"/>
    </row>
    <row r="1764" spans="7:12" ht="14.25" x14ac:dyDescent="0.45">
      <c r="G1764"/>
      <c r="L1764" s="15"/>
    </row>
    <row r="1765" spans="7:12" ht="14.25" x14ac:dyDescent="0.45">
      <c r="G1765"/>
      <c r="L1765" s="15"/>
    </row>
    <row r="1766" spans="7:12" ht="14.25" x14ac:dyDescent="0.45">
      <c r="G1766"/>
      <c r="L1766" s="15"/>
    </row>
    <row r="1767" spans="7:12" ht="14.25" x14ac:dyDescent="0.45">
      <c r="G1767"/>
      <c r="L1767" s="15"/>
    </row>
    <row r="1768" spans="7:12" ht="14.25" x14ac:dyDescent="0.45">
      <c r="G1768"/>
      <c r="L1768" s="15"/>
    </row>
    <row r="1769" spans="7:12" ht="14.25" x14ac:dyDescent="0.45">
      <c r="G1769"/>
      <c r="L1769" s="15"/>
    </row>
    <row r="1770" spans="7:12" ht="14.25" x14ac:dyDescent="0.45">
      <c r="G1770"/>
      <c r="L1770" s="15"/>
    </row>
    <row r="1771" spans="7:12" ht="14.25" x14ac:dyDescent="0.45">
      <c r="G1771"/>
      <c r="L1771" s="15"/>
    </row>
    <row r="1772" spans="7:12" ht="14.25" x14ac:dyDescent="0.45">
      <c r="G1772"/>
      <c r="L1772" s="15"/>
    </row>
    <row r="1773" spans="7:12" ht="14.25" x14ac:dyDescent="0.45">
      <c r="G1773"/>
      <c r="L1773" s="15"/>
    </row>
    <row r="1774" spans="7:12" ht="14.25" x14ac:dyDescent="0.45">
      <c r="G1774"/>
      <c r="L1774" s="15"/>
    </row>
    <row r="1775" spans="7:12" ht="14.25" x14ac:dyDescent="0.45">
      <c r="G1775"/>
      <c r="L1775" s="15"/>
    </row>
    <row r="1776" spans="7:12" ht="14.25" x14ac:dyDescent="0.45">
      <c r="G1776"/>
      <c r="L1776" s="15"/>
    </row>
    <row r="1777" spans="7:12" ht="14.25" x14ac:dyDescent="0.45">
      <c r="G1777"/>
      <c r="L1777" s="15"/>
    </row>
    <row r="1778" spans="7:12" ht="14.25" x14ac:dyDescent="0.45">
      <c r="G1778"/>
      <c r="L1778" s="15"/>
    </row>
    <row r="1779" spans="7:12" ht="14.25" x14ac:dyDescent="0.45">
      <c r="G1779"/>
      <c r="L1779" s="15"/>
    </row>
    <row r="1780" spans="7:12" ht="14.25" x14ac:dyDescent="0.45">
      <c r="G1780"/>
      <c r="L1780" s="15"/>
    </row>
    <row r="1781" spans="7:12" ht="14.25" x14ac:dyDescent="0.45">
      <c r="G1781"/>
      <c r="L1781" s="15"/>
    </row>
    <row r="1782" spans="7:12" ht="14.25" x14ac:dyDescent="0.45">
      <c r="G1782"/>
      <c r="L1782" s="15"/>
    </row>
    <row r="1783" spans="7:12" ht="14.25" x14ac:dyDescent="0.45">
      <c r="G1783"/>
      <c r="L1783" s="15"/>
    </row>
    <row r="1784" spans="7:12" ht="14.25" x14ac:dyDescent="0.45">
      <c r="G1784"/>
      <c r="L1784" s="15"/>
    </row>
    <row r="1785" spans="7:12" ht="14.25" x14ac:dyDescent="0.45">
      <c r="G1785"/>
      <c r="L1785" s="15"/>
    </row>
    <row r="1786" spans="7:12" ht="14.25" x14ac:dyDescent="0.45">
      <c r="G1786"/>
      <c r="L1786" s="15"/>
    </row>
    <row r="1787" spans="7:12" ht="14.25" x14ac:dyDescent="0.45">
      <c r="G1787"/>
      <c r="L1787" s="15"/>
    </row>
    <row r="1788" spans="7:12" ht="14.25" x14ac:dyDescent="0.45">
      <c r="G1788"/>
      <c r="L1788" s="15"/>
    </row>
    <row r="1789" spans="7:12" ht="14.25" x14ac:dyDescent="0.45">
      <c r="G1789"/>
      <c r="L1789" s="15"/>
    </row>
    <row r="1790" spans="7:12" ht="14.25" x14ac:dyDescent="0.45">
      <c r="G1790"/>
      <c r="L1790" s="15"/>
    </row>
    <row r="1791" spans="7:12" ht="14.25" x14ac:dyDescent="0.45">
      <c r="G1791"/>
      <c r="L1791" s="15"/>
    </row>
    <row r="1792" spans="7:12" ht="14.25" x14ac:dyDescent="0.45">
      <c r="G1792"/>
      <c r="L1792" s="15"/>
    </row>
    <row r="1793" spans="7:12" ht="14.25" x14ac:dyDescent="0.45">
      <c r="G1793"/>
      <c r="L1793" s="15"/>
    </row>
    <row r="1794" spans="7:12" ht="14.25" x14ac:dyDescent="0.45">
      <c r="G1794"/>
      <c r="L1794" s="15"/>
    </row>
    <row r="1795" spans="7:12" ht="14.25" x14ac:dyDescent="0.45">
      <c r="G1795"/>
      <c r="L1795" s="15"/>
    </row>
    <row r="1796" spans="7:12" ht="14.25" x14ac:dyDescent="0.45">
      <c r="G1796"/>
      <c r="L1796" s="15"/>
    </row>
    <row r="1797" spans="7:12" ht="14.25" x14ac:dyDescent="0.45">
      <c r="G1797"/>
      <c r="L1797" s="15"/>
    </row>
    <row r="1798" spans="7:12" ht="14.25" x14ac:dyDescent="0.45">
      <c r="G1798"/>
      <c r="L1798" s="15"/>
    </row>
    <row r="1799" spans="7:12" ht="14.25" x14ac:dyDescent="0.45">
      <c r="G1799"/>
      <c r="L1799" s="15"/>
    </row>
    <row r="1800" spans="7:12" ht="14.25" x14ac:dyDescent="0.45">
      <c r="G1800"/>
      <c r="L1800" s="15"/>
    </row>
    <row r="1801" spans="7:12" ht="14.25" x14ac:dyDescent="0.45">
      <c r="G1801"/>
      <c r="L1801" s="15"/>
    </row>
    <row r="1802" spans="7:12" ht="14.25" x14ac:dyDescent="0.45">
      <c r="G1802"/>
      <c r="L1802" s="15"/>
    </row>
    <row r="1803" spans="7:12" ht="14.25" x14ac:dyDescent="0.45">
      <c r="G1803"/>
      <c r="L1803" s="15"/>
    </row>
    <row r="1804" spans="7:12" ht="14.25" x14ac:dyDescent="0.45">
      <c r="G1804"/>
      <c r="L1804" s="15"/>
    </row>
    <row r="1805" spans="7:12" ht="14.25" x14ac:dyDescent="0.45">
      <c r="G1805"/>
      <c r="L1805" s="15"/>
    </row>
    <row r="1806" spans="7:12" ht="14.25" x14ac:dyDescent="0.45">
      <c r="G1806"/>
      <c r="L1806" s="15"/>
    </row>
    <row r="1807" spans="7:12" ht="14.25" x14ac:dyDescent="0.45">
      <c r="G1807"/>
      <c r="L1807" s="15"/>
    </row>
    <row r="1808" spans="7:12" ht="14.25" x14ac:dyDescent="0.45">
      <c r="G1808"/>
      <c r="L1808" s="15"/>
    </row>
    <row r="1809" spans="7:12" ht="14.25" x14ac:dyDescent="0.45">
      <c r="G1809"/>
      <c r="L1809" s="15"/>
    </row>
    <row r="1810" spans="7:12" ht="14.25" x14ac:dyDescent="0.45">
      <c r="G1810"/>
      <c r="L1810" s="15"/>
    </row>
    <row r="1811" spans="7:12" ht="14.25" x14ac:dyDescent="0.45">
      <c r="G1811"/>
      <c r="L1811" s="15"/>
    </row>
    <row r="1812" spans="7:12" ht="14.25" x14ac:dyDescent="0.45">
      <c r="G1812"/>
      <c r="L1812" s="15"/>
    </row>
    <row r="1813" spans="7:12" ht="14.25" x14ac:dyDescent="0.45">
      <c r="G1813"/>
      <c r="L1813" s="15"/>
    </row>
    <row r="1814" spans="7:12" ht="14.25" x14ac:dyDescent="0.45">
      <c r="G1814"/>
      <c r="L1814" s="15"/>
    </row>
    <row r="1815" spans="7:12" ht="14.25" x14ac:dyDescent="0.45">
      <c r="G1815"/>
      <c r="L1815" s="15"/>
    </row>
    <row r="1816" spans="7:12" ht="14.25" x14ac:dyDescent="0.45">
      <c r="G1816"/>
      <c r="L1816" s="15"/>
    </row>
    <row r="1817" spans="7:12" ht="14.25" x14ac:dyDescent="0.45">
      <c r="G1817"/>
      <c r="L1817" s="15"/>
    </row>
    <row r="1818" spans="7:12" ht="14.25" x14ac:dyDescent="0.45">
      <c r="G1818"/>
      <c r="L1818" s="15"/>
    </row>
    <row r="1819" spans="7:12" ht="14.25" x14ac:dyDescent="0.45">
      <c r="G1819"/>
      <c r="L1819" s="15"/>
    </row>
    <row r="1820" spans="7:12" ht="14.25" x14ac:dyDescent="0.45">
      <c r="G1820"/>
      <c r="L1820" s="15"/>
    </row>
    <row r="1821" spans="7:12" ht="14.25" x14ac:dyDescent="0.45">
      <c r="G1821"/>
      <c r="L1821" s="15"/>
    </row>
    <row r="1822" spans="7:12" ht="14.25" x14ac:dyDescent="0.45">
      <c r="G1822"/>
      <c r="L1822" s="15"/>
    </row>
    <row r="1823" spans="7:12" ht="14.25" x14ac:dyDescent="0.45">
      <c r="G1823"/>
      <c r="L1823" s="15"/>
    </row>
    <row r="1824" spans="7:12" ht="14.25" x14ac:dyDescent="0.45">
      <c r="G1824"/>
      <c r="L1824" s="15"/>
    </row>
    <row r="1825" spans="7:12" ht="14.25" x14ac:dyDescent="0.45">
      <c r="G1825"/>
      <c r="L1825" s="15"/>
    </row>
    <row r="1826" spans="7:12" ht="14.25" x14ac:dyDescent="0.45">
      <c r="G1826"/>
      <c r="L1826" s="15"/>
    </row>
    <row r="1827" spans="7:12" ht="14.25" x14ac:dyDescent="0.45">
      <c r="G1827"/>
      <c r="L1827" s="15"/>
    </row>
    <row r="1828" spans="7:12" ht="14.25" x14ac:dyDescent="0.45">
      <c r="G1828"/>
      <c r="L1828" s="15"/>
    </row>
    <row r="1829" spans="7:12" ht="14.25" x14ac:dyDescent="0.45">
      <c r="G1829"/>
      <c r="L1829" s="15"/>
    </row>
    <row r="1830" spans="7:12" ht="14.25" x14ac:dyDescent="0.45">
      <c r="G1830"/>
      <c r="L1830" s="15"/>
    </row>
    <row r="1831" spans="7:12" ht="14.25" x14ac:dyDescent="0.45">
      <c r="G1831"/>
      <c r="L1831" s="15"/>
    </row>
    <row r="1832" spans="7:12" ht="14.25" x14ac:dyDescent="0.45">
      <c r="G1832"/>
      <c r="L1832" s="15"/>
    </row>
    <row r="1833" spans="7:12" ht="14.25" x14ac:dyDescent="0.45">
      <c r="G1833"/>
      <c r="L1833" s="15"/>
    </row>
    <row r="1834" spans="7:12" ht="14.25" x14ac:dyDescent="0.45">
      <c r="G1834"/>
      <c r="L1834" s="15"/>
    </row>
    <row r="1835" spans="7:12" ht="14.25" x14ac:dyDescent="0.45">
      <c r="G1835"/>
      <c r="L1835" s="15"/>
    </row>
    <row r="1836" spans="7:12" ht="14.25" x14ac:dyDescent="0.45">
      <c r="G1836"/>
      <c r="L1836" s="15"/>
    </row>
    <row r="1837" spans="7:12" ht="14.25" x14ac:dyDescent="0.45">
      <c r="G1837"/>
      <c r="L1837" s="15"/>
    </row>
    <row r="1838" spans="7:12" ht="14.25" x14ac:dyDescent="0.45">
      <c r="G1838"/>
      <c r="L1838" s="15"/>
    </row>
    <row r="1839" spans="7:12" ht="14.25" x14ac:dyDescent="0.45">
      <c r="G1839"/>
      <c r="L1839" s="15"/>
    </row>
    <row r="1840" spans="7:12" ht="14.25" x14ac:dyDescent="0.45">
      <c r="G1840"/>
      <c r="L1840" s="15"/>
    </row>
    <row r="1841" spans="7:12" ht="14.25" x14ac:dyDescent="0.45">
      <c r="G1841"/>
      <c r="L1841" s="15"/>
    </row>
    <row r="1842" spans="7:12" ht="14.25" x14ac:dyDescent="0.45">
      <c r="G1842"/>
      <c r="L1842" s="15"/>
    </row>
    <row r="1843" spans="7:12" ht="14.25" x14ac:dyDescent="0.45">
      <c r="G1843"/>
      <c r="L1843" s="15"/>
    </row>
    <row r="1844" spans="7:12" ht="14.25" x14ac:dyDescent="0.45">
      <c r="G1844"/>
      <c r="L1844" s="15"/>
    </row>
    <row r="1845" spans="7:12" ht="14.25" x14ac:dyDescent="0.45">
      <c r="G1845"/>
      <c r="L1845" s="15"/>
    </row>
    <row r="1846" spans="7:12" ht="14.25" x14ac:dyDescent="0.45">
      <c r="G1846"/>
      <c r="L1846" s="15"/>
    </row>
    <row r="1847" spans="7:12" ht="14.25" x14ac:dyDescent="0.45">
      <c r="G1847"/>
      <c r="L1847" s="15"/>
    </row>
    <row r="1848" spans="7:12" ht="14.25" x14ac:dyDescent="0.45">
      <c r="G1848"/>
      <c r="L1848" s="15"/>
    </row>
    <row r="1849" spans="7:12" ht="14.25" x14ac:dyDescent="0.45">
      <c r="G1849"/>
      <c r="L1849" s="15"/>
    </row>
    <row r="1850" spans="7:12" ht="14.25" x14ac:dyDescent="0.45">
      <c r="G1850"/>
      <c r="L1850" s="15"/>
    </row>
    <row r="1851" spans="7:12" ht="14.25" x14ac:dyDescent="0.45">
      <c r="G1851"/>
      <c r="L1851" s="15"/>
    </row>
    <row r="1852" spans="7:12" ht="14.25" x14ac:dyDescent="0.45">
      <c r="G1852"/>
      <c r="L1852" s="15"/>
    </row>
    <row r="1853" spans="7:12" ht="14.25" x14ac:dyDescent="0.45">
      <c r="G1853"/>
      <c r="L1853" s="15"/>
    </row>
    <row r="1854" spans="7:12" ht="14.25" x14ac:dyDescent="0.45">
      <c r="G1854"/>
      <c r="L1854" s="15"/>
    </row>
    <row r="1855" spans="7:12" ht="14.25" x14ac:dyDescent="0.45">
      <c r="G1855"/>
      <c r="L1855" s="15"/>
    </row>
    <row r="1856" spans="7:12" ht="14.25" x14ac:dyDescent="0.45">
      <c r="G1856"/>
      <c r="L1856" s="15"/>
    </row>
    <row r="1857" spans="7:12" ht="14.25" x14ac:dyDescent="0.45">
      <c r="G1857"/>
      <c r="L1857" s="15"/>
    </row>
    <row r="1858" spans="7:12" ht="14.25" x14ac:dyDescent="0.45">
      <c r="G1858"/>
      <c r="L1858" s="15"/>
    </row>
    <row r="1859" spans="7:12" ht="14.25" x14ac:dyDescent="0.45">
      <c r="G1859"/>
      <c r="L1859" s="15"/>
    </row>
    <row r="1860" spans="7:12" ht="14.25" x14ac:dyDescent="0.45">
      <c r="G1860"/>
      <c r="L1860" s="15"/>
    </row>
    <row r="1861" spans="7:12" ht="14.25" x14ac:dyDescent="0.45">
      <c r="G1861"/>
      <c r="L1861" s="15"/>
    </row>
    <row r="1862" spans="7:12" ht="14.25" x14ac:dyDescent="0.45">
      <c r="G1862"/>
      <c r="L1862" s="15"/>
    </row>
    <row r="1863" spans="7:12" ht="14.25" x14ac:dyDescent="0.45">
      <c r="G1863"/>
      <c r="L1863" s="15"/>
    </row>
    <row r="1864" spans="7:12" ht="14.25" x14ac:dyDescent="0.45">
      <c r="G1864"/>
      <c r="L1864" s="15"/>
    </row>
    <row r="1865" spans="7:12" ht="14.25" x14ac:dyDescent="0.45">
      <c r="G1865"/>
      <c r="L1865" s="15"/>
    </row>
    <row r="1866" spans="7:12" ht="14.25" x14ac:dyDescent="0.45">
      <c r="G1866"/>
      <c r="L1866" s="15"/>
    </row>
    <row r="1867" spans="7:12" ht="14.25" x14ac:dyDescent="0.45">
      <c r="G1867"/>
      <c r="L1867" s="15"/>
    </row>
    <row r="1868" spans="7:12" ht="14.25" x14ac:dyDescent="0.45">
      <c r="G1868"/>
      <c r="L1868" s="15"/>
    </row>
    <row r="1869" spans="7:12" ht="14.25" x14ac:dyDescent="0.45">
      <c r="G1869"/>
      <c r="L1869" s="15"/>
    </row>
    <row r="1870" spans="7:12" ht="14.25" x14ac:dyDescent="0.45">
      <c r="G1870"/>
      <c r="L1870" s="15"/>
    </row>
    <row r="1871" spans="7:12" ht="14.25" x14ac:dyDescent="0.45">
      <c r="G1871"/>
      <c r="L1871" s="15"/>
    </row>
    <row r="1872" spans="7:12" ht="14.25" x14ac:dyDescent="0.45">
      <c r="G1872"/>
      <c r="L1872" s="15"/>
    </row>
    <row r="1873" spans="7:12" ht="14.25" x14ac:dyDescent="0.45">
      <c r="G1873"/>
      <c r="L1873" s="15"/>
    </row>
    <row r="1874" spans="7:12" ht="14.25" x14ac:dyDescent="0.45">
      <c r="G1874"/>
      <c r="L1874" s="15"/>
    </row>
    <row r="1875" spans="7:12" ht="14.25" x14ac:dyDescent="0.45">
      <c r="G1875"/>
      <c r="L1875" s="15"/>
    </row>
    <row r="1876" spans="7:12" ht="14.25" x14ac:dyDescent="0.45">
      <c r="G1876"/>
      <c r="L1876" s="15"/>
    </row>
    <row r="1877" spans="7:12" ht="14.25" x14ac:dyDescent="0.45">
      <c r="G1877"/>
      <c r="L1877" s="15"/>
    </row>
    <row r="1878" spans="7:12" ht="14.25" x14ac:dyDescent="0.45">
      <c r="G1878"/>
      <c r="L1878" s="15"/>
    </row>
    <row r="1879" spans="7:12" ht="14.25" x14ac:dyDescent="0.45">
      <c r="G1879"/>
      <c r="L1879" s="15"/>
    </row>
    <row r="1880" spans="7:12" ht="14.25" x14ac:dyDescent="0.45">
      <c r="G1880"/>
      <c r="L1880" s="15"/>
    </row>
    <row r="1881" spans="7:12" ht="14.25" x14ac:dyDescent="0.45">
      <c r="G1881"/>
      <c r="L1881" s="15"/>
    </row>
    <row r="1882" spans="7:12" ht="14.25" x14ac:dyDescent="0.45">
      <c r="G1882"/>
      <c r="L1882" s="15"/>
    </row>
    <row r="1883" spans="7:12" ht="14.25" x14ac:dyDescent="0.45">
      <c r="G1883"/>
      <c r="L1883" s="15"/>
    </row>
    <row r="1884" spans="7:12" ht="14.25" x14ac:dyDescent="0.45">
      <c r="G1884"/>
      <c r="L1884" s="15"/>
    </row>
    <row r="1885" spans="7:12" ht="14.25" x14ac:dyDescent="0.45">
      <c r="G1885"/>
      <c r="L1885" s="15"/>
    </row>
    <row r="1886" spans="7:12" ht="14.25" x14ac:dyDescent="0.45">
      <c r="G1886"/>
      <c r="L1886" s="15"/>
    </row>
    <row r="1887" spans="7:12" ht="14.25" x14ac:dyDescent="0.45">
      <c r="G1887"/>
      <c r="L1887" s="15"/>
    </row>
    <row r="1888" spans="7:12" ht="14.25" x14ac:dyDescent="0.45">
      <c r="G1888"/>
      <c r="L1888" s="15"/>
    </row>
    <row r="1889" spans="7:12" ht="14.25" x14ac:dyDescent="0.45">
      <c r="G1889"/>
      <c r="L1889" s="15"/>
    </row>
    <row r="1890" spans="7:12" ht="14.25" x14ac:dyDescent="0.45">
      <c r="G1890"/>
      <c r="L1890" s="15"/>
    </row>
    <row r="1891" spans="7:12" ht="14.25" x14ac:dyDescent="0.45">
      <c r="G1891"/>
      <c r="L1891" s="15"/>
    </row>
    <row r="1892" spans="7:12" ht="14.25" x14ac:dyDescent="0.45">
      <c r="G1892"/>
      <c r="L1892" s="15"/>
    </row>
    <row r="1893" spans="7:12" ht="14.25" x14ac:dyDescent="0.45">
      <c r="G1893"/>
      <c r="L1893" s="15"/>
    </row>
    <row r="1894" spans="7:12" ht="14.25" x14ac:dyDescent="0.45">
      <c r="G1894"/>
      <c r="L1894" s="15"/>
    </row>
    <row r="1895" spans="7:12" ht="14.25" x14ac:dyDescent="0.45">
      <c r="G1895"/>
      <c r="L1895" s="15"/>
    </row>
    <row r="1896" spans="7:12" ht="14.25" x14ac:dyDescent="0.45">
      <c r="G1896"/>
      <c r="L1896" s="15"/>
    </row>
    <row r="1897" spans="7:12" ht="14.25" x14ac:dyDescent="0.45">
      <c r="G1897"/>
      <c r="L1897" s="15"/>
    </row>
    <row r="1898" spans="7:12" ht="14.25" x14ac:dyDescent="0.45">
      <c r="G1898"/>
      <c r="L1898" s="15"/>
    </row>
    <row r="1899" spans="7:12" ht="14.25" x14ac:dyDescent="0.45">
      <c r="G1899"/>
      <c r="L1899" s="15"/>
    </row>
    <row r="1900" spans="7:12" ht="14.25" x14ac:dyDescent="0.45">
      <c r="G1900"/>
      <c r="L1900" s="15"/>
    </row>
    <row r="1901" spans="7:12" ht="14.25" x14ac:dyDescent="0.45">
      <c r="G1901"/>
      <c r="L1901" s="15"/>
    </row>
    <row r="1902" spans="7:12" ht="14.25" x14ac:dyDescent="0.45">
      <c r="G1902"/>
      <c r="L1902" s="15"/>
    </row>
    <row r="1903" spans="7:12" ht="14.25" x14ac:dyDescent="0.45">
      <c r="G1903"/>
      <c r="L1903" s="15"/>
    </row>
    <row r="1904" spans="7:12" ht="14.25" x14ac:dyDescent="0.45">
      <c r="G1904"/>
      <c r="L1904" s="15"/>
    </row>
    <row r="1905" spans="7:12" ht="14.25" x14ac:dyDescent="0.45">
      <c r="G1905"/>
      <c r="L1905" s="15"/>
    </row>
    <row r="1906" spans="7:12" ht="14.25" x14ac:dyDescent="0.45">
      <c r="G1906"/>
      <c r="L1906" s="15"/>
    </row>
    <row r="1907" spans="7:12" ht="14.25" x14ac:dyDescent="0.45">
      <c r="G1907"/>
      <c r="L1907" s="15"/>
    </row>
    <row r="1908" spans="7:12" ht="14.25" x14ac:dyDescent="0.45">
      <c r="G1908"/>
      <c r="L1908" s="15"/>
    </row>
    <row r="1909" spans="7:12" ht="14.25" x14ac:dyDescent="0.45">
      <c r="G1909"/>
      <c r="L1909" s="15"/>
    </row>
    <row r="1910" spans="7:12" ht="14.25" x14ac:dyDescent="0.45">
      <c r="G1910"/>
      <c r="L1910" s="15"/>
    </row>
    <row r="1911" spans="7:12" ht="14.25" x14ac:dyDescent="0.45">
      <c r="G1911"/>
      <c r="L1911" s="15"/>
    </row>
    <row r="1912" spans="7:12" ht="14.25" x14ac:dyDescent="0.45">
      <c r="G1912"/>
      <c r="L1912" s="15"/>
    </row>
    <row r="1913" spans="7:12" ht="14.25" x14ac:dyDescent="0.45">
      <c r="G1913"/>
      <c r="L1913" s="15"/>
    </row>
    <row r="1914" spans="7:12" ht="14.25" x14ac:dyDescent="0.45">
      <c r="G1914"/>
      <c r="L1914" s="15"/>
    </row>
    <row r="1915" spans="7:12" ht="14.25" x14ac:dyDescent="0.45">
      <c r="G1915"/>
      <c r="L1915" s="15"/>
    </row>
    <row r="1916" spans="7:12" ht="14.25" x14ac:dyDescent="0.45">
      <c r="G1916"/>
      <c r="L1916" s="15"/>
    </row>
    <row r="1917" spans="7:12" ht="14.25" x14ac:dyDescent="0.45">
      <c r="G1917"/>
      <c r="L1917" s="15"/>
    </row>
    <row r="1918" spans="7:12" ht="14.25" x14ac:dyDescent="0.45">
      <c r="G1918"/>
      <c r="L1918" s="15"/>
    </row>
    <row r="1919" spans="7:12" ht="14.25" x14ac:dyDescent="0.45">
      <c r="G1919"/>
      <c r="L1919" s="15"/>
    </row>
    <row r="1920" spans="7:12" ht="14.25" x14ac:dyDescent="0.45">
      <c r="G1920"/>
      <c r="L1920" s="15"/>
    </row>
    <row r="1921" spans="7:12" ht="14.25" x14ac:dyDescent="0.45">
      <c r="G1921"/>
      <c r="L1921" s="15"/>
    </row>
    <row r="1922" spans="7:12" ht="14.25" x14ac:dyDescent="0.45">
      <c r="G1922"/>
      <c r="L1922" s="15"/>
    </row>
    <row r="1923" spans="7:12" ht="14.25" x14ac:dyDescent="0.45">
      <c r="G1923"/>
      <c r="L1923" s="15"/>
    </row>
    <row r="1924" spans="7:12" ht="14.25" x14ac:dyDescent="0.45">
      <c r="G1924"/>
      <c r="L1924" s="15"/>
    </row>
    <row r="1925" spans="7:12" ht="14.25" x14ac:dyDescent="0.45">
      <c r="G1925"/>
      <c r="L1925" s="15"/>
    </row>
    <row r="1926" spans="7:12" ht="14.25" x14ac:dyDescent="0.45">
      <c r="G1926"/>
      <c r="L1926" s="15"/>
    </row>
    <row r="1927" spans="7:12" ht="14.25" x14ac:dyDescent="0.45">
      <c r="G1927"/>
      <c r="L1927" s="15"/>
    </row>
    <row r="1928" spans="7:12" ht="14.25" x14ac:dyDescent="0.45">
      <c r="G1928"/>
      <c r="L1928" s="15"/>
    </row>
    <row r="1929" spans="7:12" ht="14.25" x14ac:dyDescent="0.45">
      <c r="G1929"/>
      <c r="L1929" s="15"/>
    </row>
    <row r="1930" spans="7:12" ht="14.25" x14ac:dyDescent="0.45">
      <c r="G1930"/>
      <c r="L1930" s="15"/>
    </row>
    <row r="1931" spans="7:12" ht="14.25" x14ac:dyDescent="0.45">
      <c r="G1931"/>
      <c r="L1931" s="15"/>
    </row>
    <row r="1932" spans="7:12" ht="14.25" x14ac:dyDescent="0.45">
      <c r="G1932"/>
      <c r="L1932" s="15"/>
    </row>
    <row r="1933" spans="7:12" ht="14.25" x14ac:dyDescent="0.45">
      <c r="G1933"/>
      <c r="L1933" s="15"/>
    </row>
    <row r="1934" spans="7:12" ht="14.25" x14ac:dyDescent="0.45">
      <c r="G1934"/>
      <c r="L1934" s="15"/>
    </row>
    <row r="1935" spans="7:12" ht="14.25" x14ac:dyDescent="0.45">
      <c r="G1935"/>
      <c r="L1935" s="15"/>
    </row>
    <row r="1936" spans="7:12" ht="14.25" x14ac:dyDescent="0.45">
      <c r="G1936"/>
      <c r="L1936" s="15"/>
    </row>
    <row r="1937" spans="7:12" ht="14.25" x14ac:dyDescent="0.45">
      <c r="G1937"/>
      <c r="L1937" s="15"/>
    </row>
    <row r="1938" spans="7:12" ht="14.25" x14ac:dyDescent="0.45">
      <c r="G1938"/>
      <c r="L1938" s="15"/>
    </row>
    <row r="1939" spans="7:12" ht="14.25" x14ac:dyDescent="0.45">
      <c r="G1939"/>
      <c r="L1939" s="15"/>
    </row>
    <row r="1940" spans="7:12" ht="14.25" x14ac:dyDescent="0.45">
      <c r="G1940"/>
      <c r="L1940" s="15"/>
    </row>
    <row r="1941" spans="7:12" ht="14.25" x14ac:dyDescent="0.45">
      <c r="G1941"/>
      <c r="L1941" s="15"/>
    </row>
    <row r="1942" spans="7:12" ht="14.25" x14ac:dyDescent="0.45">
      <c r="G1942"/>
      <c r="L1942" s="15"/>
    </row>
    <row r="1943" spans="7:12" ht="14.25" x14ac:dyDescent="0.45">
      <c r="G1943"/>
      <c r="L1943" s="15"/>
    </row>
    <row r="1944" spans="7:12" ht="14.25" x14ac:dyDescent="0.45">
      <c r="G1944"/>
      <c r="L1944" s="15"/>
    </row>
    <row r="1945" spans="7:12" ht="14.25" x14ac:dyDescent="0.45">
      <c r="G1945"/>
      <c r="L1945" s="15"/>
    </row>
    <row r="1946" spans="7:12" ht="14.25" x14ac:dyDescent="0.45">
      <c r="G1946"/>
      <c r="L1946" s="15"/>
    </row>
    <row r="1947" spans="7:12" ht="14.25" x14ac:dyDescent="0.45">
      <c r="G1947"/>
      <c r="L1947" s="15"/>
    </row>
    <row r="1948" spans="7:12" ht="14.25" x14ac:dyDescent="0.45">
      <c r="G1948"/>
      <c r="L1948" s="15"/>
    </row>
    <row r="1949" spans="7:12" ht="14.25" x14ac:dyDescent="0.45">
      <c r="G1949"/>
      <c r="L1949" s="15"/>
    </row>
    <row r="1950" spans="7:12" ht="14.25" x14ac:dyDescent="0.45">
      <c r="G1950"/>
      <c r="L1950" s="15"/>
    </row>
    <row r="1951" spans="7:12" ht="14.25" x14ac:dyDescent="0.45">
      <c r="G1951"/>
      <c r="L1951" s="15"/>
    </row>
    <row r="1952" spans="7:12" ht="14.25" x14ac:dyDescent="0.45">
      <c r="G1952"/>
      <c r="L1952" s="15"/>
    </row>
    <row r="1953" spans="7:12" ht="14.25" x14ac:dyDescent="0.45">
      <c r="G1953"/>
      <c r="L1953" s="15"/>
    </row>
    <row r="1954" spans="7:12" ht="14.25" x14ac:dyDescent="0.45">
      <c r="G1954"/>
      <c r="L1954" s="15"/>
    </row>
    <row r="1955" spans="7:12" ht="14.25" x14ac:dyDescent="0.45">
      <c r="G1955"/>
      <c r="L1955" s="15"/>
    </row>
    <row r="1956" spans="7:12" ht="14.25" x14ac:dyDescent="0.45">
      <c r="G1956"/>
      <c r="L1956" s="15"/>
    </row>
    <row r="1957" spans="7:12" ht="14.25" x14ac:dyDescent="0.45">
      <c r="G1957"/>
      <c r="L1957" s="15"/>
    </row>
    <row r="1958" spans="7:12" ht="14.25" x14ac:dyDescent="0.45">
      <c r="G1958"/>
      <c r="L1958" s="15"/>
    </row>
    <row r="1959" spans="7:12" ht="14.25" x14ac:dyDescent="0.45">
      <c r="G1959"/>
      <c r="L1959" s="15"/>
    </row>
    <row r="1960" spans="7:12" ht="14.25" x14ac:dyDescent="0.45">
      <c r="G1960"/>
      <c r="L1960" s="15"/>
    </row>
    <row r="1961" spans="7:12" ht="14.25" x14ac:dyDescent="0.45">
      <c r="G1961"/>
      <c r="L1961" s="15"/>
    </row>
    <row r="1962" spans="7:12" ht="14.25" x14ac:dyDescent="0.45">
      <c r="G1962"/>
      <c r="L1962" s="15"/>
    </row>
    <row r="1963" spans="7:12" ht="14.25" x14ac:dyDescent="0.45">
      <c r="G1963"/>
      <c r="L1963" s="15"/>
    </row>
    <row r="1964" spans="7:12" ht="14.25" x14ac:dyDescent="0.45">
      <c r="G1964"/>
      <c r="L1964" s="15"/>
    </row>
    <row r="1965" spans="7:12" ht="14.25" x14ac:dyDescent="0.45">
      <c r="G1965"/>
      <c r="L1965" s="15"/>
    </row>
    <row r="1966" spans="7:12" ht="14.25" x14ac:dyDescent="0.45">
      <c r="G1966"/>
      <c r="L1966" s="15"/>
    </row>
    <row r="1967" spans="7:12" ht="14.25" x14ac:dyDescent="0.45">
      <c r="G1967"/>
      <c r="L1967" s="15"/>
    </row>
    <row r="1968" spans="7:12" ht="14.25" x14ac:dyDescent="0.45">
      <c r="G1968"/>
      <c r="L1968" s="15"/>
    </row>
    <row r="1969" spans="7:12" ht="14.25" x14ac:dyDescent="0.45">
      <c r="G1969"/>
      <c r="L1969" s="15"/>
    </row>
    <row r="1970" spans="7:12" ht="14.25" x14ac:dyDescent="0.45">
      <c r="G1970"/>
      <c r="L1970" s="15"/>
    </row>
    <row r="1971" spans="7:12" ht="14.25" x14ac:dyDescent="0.45">
      <c r="G1971"/>
      <c r="L1971" s="15"/>
    </row>
    <row r="1972" spans="7:12" ht="14.25" x14ac:dyDescent="0.45">
      <c r="G1972"/>
      <c r="L1972" s="15"/>
    </row>
    <row r="1973" spans="7:12" ht="14.25" x14ac:dyDescent="0.45">
      <c r="G1973"/>
      <c r="L1973" s="15"/>
    </row>
    <row r="1974" spans="7:12" ht="14.25" x14ac:dyDescent="0.45">
      <c r="G1974"/>
      <c r="L1974" s="15"/>
    </row>
    <row r="1975" spans="7:12" ht="14.25" x14ac:dyDescent="0.45">
      <c r="G1975"/>
      <c r="L1975" s="15"/>
    </row>
    <row r="1976" spans="7:12" ht="14.25" x14ac:dyDescent="0.45">
      <c r="G1976"/>
      <c r="L1976" s="15"/>
    </row>
    <row r="1977" spans="7:12" ht="14.25" x14ac:dyDescent="0.45">
      <c r="G1977"/>
      <c r="L1977" s="15"/>
    </row>
    <row r="1978" spans="7:12" ht="14.25" x14ac:dyDescent="0.45">
      <c r="G1978"/>
      <c r="L1978" s="15"/>
    </row>
    <row r="1979" spans="7:12" ht="14.25" x14ac:dyDescent="0.45">
      <c r="G1979"/>
      <c r="L1979" s="15"/>
    </row>
    <row r="1980" spans="7:12" ht="14.25" x14ac:dyDescent="0.45">
      <c r="G1980"/>
      <c r="L1980" s="15"/>
    </row>
    <row r="1981" spans="7:12" ht="14.25" x14ac:dyDescent="0.45">
      <c r="G1981"/>
      <c r="L1981" s="15"/>
    </row>
    <row r="1982" spans="7:12" ht="14.25" x14ac:dyDescent="0.45">
      <c r="G1982"/>
      <c r="L1982" s="15"/>
    </row>
    <row r="1983" spans="7:12" ht="14.25" x14ac:dyDescent="0.45">
      <c r="G1983"/>
      <c r="L1983" s="15"/>
    </row>
    <row r="1984" spans="7:12" ht="14.25" x14ac:dyDescent="0.45">
      <c r="G1984"/>
      <c r="L1984" s="15"/>
    </row>
    <row r="1985" spans="7:12" ht="14.25" x14ac:dyDescent="0.45">
      <c r="G1985"/>
      <c r="L1985" s="15"/>
    </row>
    <row r="1986" spans="7:12" ht="14.25" x14ac:dyDescent="0.45">
      <c r="G1986"/>
      <c r="L1986" s="15"/>
    </row>
    <row r="1987" spans="7:12" ht="14.25" x14ac:dyDescent="0.45">
      <c r="G1987"/>
      <c r="L1987" s="15"/>
    </row>
    <row r="1988" spans="7:12" ht="14.25" x14ac:dyDescent="0.45">
      <c r="G1988"/>
      <c r="L1988" s="15"/>
    </row>
    <row r="1989" spans="7:12" ht="14.25" x14ac:dyDescent="0.45">
      <c r="G1989"/>
      <c r="L1989" s="15"/>
    </row>
    <row r="1990" spans="7:12" ht="14.25" x14ac:dyDescent="0.45">
      <c r="G1990"/>
      <c r="L1990" s="15"/>
    </row>
    <row r="1991" spans="7:12" ht="14.25" x14ac:dyDescent="0.45">
      <c r="G1991"/>
      <c r="L1991" s="15"/>
    </row>
    <row r="1992" spans="7:12" ht="14.25" x14ac:dyDescent="0.45">
      <c r="G1992"/>
      <c r="L1992" s="15"/>
    </row>
    <row r="1993" spans="7:12" ht="14.25" x14ac:dyDescent="0.45">
      <c r="G1993"/>
      <c r="L1993" s="15"/>
    </row>
    <row r="1994" spans="7:12" ht="14.25" x14ac:dyDescent="0.45">
      <c r="G1994"/>
      <c r="L1994" s="15"/>
    </row>
    <row r="1995" spans="7:12" ht="14.25" x14ac:dyDescent="0.45">
      <c r="G1995"/>
      <c r="L1995" s="15"/>
    </row>
    <row r="1996" spans="7:12" ht="14.25" x14ac:dyDescent="0.45">
      <c r="G1996"/>
      <c r="L1996" s="15"/>
    </row>
    <row r="1997" spans="7:12" ht="14.25" x14ac:dyDescent="0.45">
      <c r="G1997"/>
      <c r="L1997" s="15"/>
    </row>
    <row r="1998" spans="7:12" ht="14.25" x14ac:dyDescent="0.45">
      <c r="G1998"/>
      <c r="L1998" s="15"/>
    </row>
    <row r="1999" spans="7:12" ht="14.25" x14ac:dyDescent="0.45">
      <c r="G1999"/>
      <c r="L1999" s="15"/>
    </row>
    <row r="2000" spans="7:12" ht="14.25" x14ac:dyDescent="0.45">
      <c r="G2000"/>
      <c r="L2000" s="15"/>
    </row>
    <row r="2001" spans="7:12" ht="14.25" x14ac:dyDescent="0.45">
      <c r="G2001"/>
      <c r="L2001" s="15"/>
    </row>
    <row r="2002" spans="7:12" ht="14.25" x14ac:dyDescent="0.45">
      <c r="G2002"/>
      <c r="L2002" s="15"/>
    </row>
    <row r="2003" spans="7:12" ht="14.25" x14ac:dyDescent="0.45">
      <c r="G2003"/>
      <c r="L2003" s="15"/>
    </row>
    <row r="2004" spans="7:12" ht="14.25" x14ac:dyDescent="0.45">
      <c r="G2004"/>
      <c r="L2004" s="15"/>
    </row>
    <row r="2005" spans="7:12" ht="14.25" x14ac:dyDescent="0.45">
      <c r="G2005"/>
      <c r="L2005" s="15"/>
    </row>
    <row r="2006" spans="7:12" ht="14.25" x14ac:dyDescent="0.45">
      <c r="G2006"/>
      <c r="L2006" s="15"/>
    </row>
    <row r="2007" spans="7:12" ht="14.25" x14ac:dyDescent="0.45">
      <c r="G2007"/>
      <c r="L2007" s="15"/>
    </row>
    <row r="2008" spans="7:12" ht="14.25" x14ac:dyDescent="0.45">
      <c r="G2008"/>
      <c r="L2008" s="15"/>
    </row>
    <row r="2009" spans="7:12" ht="14.25" x14ac:dyDescent="0.45">
      <c r="G2009"/>
      <c r="L2009" s="15"/>
    </row>
    <row r="2010" spans="7:12" ht="14.25" x14ac:dyDescent="0.45">
      <c r="G2010"/>
      <c r="L2010" s="15"/>
    </row>
    <row r="2011" spans="7:12" ht="14.25" x14ac:dyDescent="0.45">
      <c r="G2011"/>
      <c r="L2011" s="15"/>
    </row>
    <row r="2012" spans="7:12" ht="14.25" x14ac:dyDescent="0.45">
      <c r="G2012"/>
      <c r="L2012" s="15"/>
    </row>
    <row r="2013" spans="7:12" ht="14.25" x14ac:dyDescent="0.45">
      <c r="G2013"/>
      <c r="L2013" s="15"/>
    </row>
    <row r="2014" spans="7:12" ht="14.25" x14ac:dyDescent="0.45">
      <c r="G2014"/>
      <c r="L2014" s="15"/>
    </row>
    <row r="2015" spans="7:12" ht="14.25" x14ac:dyDescent="0.45">
      <c r="G2015"/>
      <c r="L2015" s="15"/>
    </row>
    <row r="2016" spans="7:12" ht="14.25" x14ac:dyDescent="0.45">
      <c r="G2016"/>
      <c r="L2016" s="15"/>
    </row>
    <row r="2017" spans="7:12" ht="14.25" x14ac:dyDescent="0.45">
      <c r="G2017"/>
      <c r="L2017" s="15"/>
    </row>
    <row r="2018" spans="7:12" ht="14.25" x14ac:dyDescent="0.45">
      <c r="G2018"/>
      <c r="L2018" s="15"/>
    </row>
    <row r="2019" spans="7:12" ht="14.25" x14ac:dyDescent="0.45">
      <c r="G2019"/>
      <c r="L2019" s="15"/>
    </row>
    <row r="2020" spans="7:12" ht="14.25" x14ac:dyDescent="0.45">
      <c r="G2020"/>
      <c r="L2020" s="15"/>
    </row>
    <row r="2021" spans="7:12" ht="14.25" x14ac:dyDescent="0.45">
      <c r="G2021"/>
      <c r="L2021" s="15"/>
    </row>
    <row r="2022" spans="7:12" ht="14.25" x14ac:dyDescent="0.45">
      <c r="G2022"/>
      <c r="L2022" s="15"/>
    </row>
    <row r="2023" spans="7:12" ht="14.25" x14ac:dyDescent="0.45">
      <c r="G2023"/>
      <c r="L2023" s="15"/>
    </row>
    <row r="2024" spans="7:12" ht="14.25" x14ac:dyDescent="0.45">
      <c r="G2024"/>
      <c r="L2024" s="15"/>
    </row>
    <row r="2025" spans="7:12" ht="14.25" x14ac:dyDescent="0.45">
      <c r="G2025"/>
      <c r="L2025" s="15"/>
    </row>
    <row r="2026" spans="7:12" ht="14.25" x14ac:dyDescent="0.45">
      <c r="G2026"/>
      <c r="L2026" s="15"/>
    </row>
    <row r="2027" spans="7:12" ht="14.25" x14ac:dyDescent="0.45">
      <c r="G2027"/>
      <c r="L2027" s="15"/>
    </row>
    <row r="2028" spans="7:12" ht="14.25" x14ac:dyDescent="0.45">
      <c r="G2028"/>
      <c r="L2028" s="15"/>
    </row>
    <row r="2029" spans="7:12" ht="14.25" x14ac:dyDescent="0.45">
      <c r="G2029"/>
      <c r="L2029" s="15"/>
    </row>
    <row r="2030" spans="7:12" ht="14.25" x14ac:dyDescent="0.45">
      <c r="G2030"/>
      <c r="L2030" s="15"/>
    </row>
    <row r="2031" spans="7:12" ht="14.25" x14ac:dyDescent="0.45">
      <c r="G2031"/>
      <c r="L2031" s="15"/>
    </row>
    <row r="2032" spans="7:12" ht="14.25" x14ac:dyDescent="0.45">
      <c r="G2032"/>
      <c r="L2032" s="15"/>
    </row>
    <row r="2033" spans="7:12" ht="14.25" x14ac:dyDescent="0.45">
      <c r="G2033"/>
      <c r="L2033" s="15"/>
    </row>
    <row r="2034" spans="7:12" ht="14.25" x14ac:dyDescent="0.45">
      <c r="G2034"/>
      <c r="L2034" s="15"/>
    </row>
    <row r="2035" spans="7:12" ht="14.25" x14ac:dyDescent="0.45">
      <c r="G2035"/>
      <c r="L2035" s="15"/>
    </row>
    <row r="2036" spans="7:12" ht="14.25" x14ac:dyDescent="0.45">
      <c r="G2036"/>
      <c r="L2036" s="15"/>
    </row>
    <row r="2037" spans="7:12" ht="14.25" x14ac:dyDescent="0.45">
      <c r="G2037"/>
      <c r="L2037" s="15"/>
    </row>
    <row r="2038" spans="7:12" ht="14.25" x14ac:dyDescent="0.45">
      <c r="G2038"/>
      <c r="L2038" s="15"/>
    </row>
    <row r="2039" spans="7:12" ht="14.25" x14ac:dyDescent="0.45">
      <c r="G2039"/>
      <c r="L2039" s="15"/>
    </row>
    <row r="2040" spans="7:12" ht="14.25" x14ac:dyDescent="0.45">
      <c r="G2040"/>
      <c r="L2040" s="15"/>
    </row>
    <row r="2041" spans="7:12" ht="14.25" x14ac:dyDescent="0.45">
      <c r="G2041"/>
      <c r="L2041" s="15"/>
    </row>
    <row r="2042" spans="7:12" ht="14.25" x14ac:dyDescent="0.45">
      <c r="G2042"/>
      <c r="L2042" s="15"/>
    </row>
    <row r="2043" spans="7:12" ht="14.25" x14ac:dyDescent="0.45">
      <c r="G2043"/>
      <c r="L2043" s="15"/>
    </row>
    <row r="2044" spans="7:12" ht="14.25" x14ac:dyDescent="0.45">
      <c r="G2044"/>
      <c r="L2044" s="15"/>
    </row>
    <row r="2045" spans="7:12" ht="14.25" x14ac:dyDescent="0.45">
      <c r="G2045"/>
      <c r="L2045" s="15"/>
    </row>
    <row r="2046" spans="7:12" ht="14.25" x14ac:dyDescent="0.45">
      <c r="G2046"/>
      <c r="L2046" s="15"/>
    </row>
    <row r="2047" spans="7:12" ht="14.25" x14ac:dyDescent="0.45">
      <c r="G2047"/>
      <c r="L2047" s="15"/>
    </row>
    <row r="2048" spans="7:12" ht="14.25" x14ac:dyDescent="0.45">
      <c r="G2048"/>
      <c r="L2048" s="15"/>
    </row>
    <row r="2049" spans="7:12" ht="14.25" x14ac:dyDescent="0.45">
      <c r="G2049"/>
      <c r="L2049" s="15"/>
    </row>
    <row r="2050" spans="7:12" ht="14.25" x14ac:dyDescent="0.45">
      <c r="G2050"/>
      <c r="L2050" s="15"/>
    </row>
    <row r="2051" spans="7:12" ht="14.25" x14ac:dyDescent="0.45">
      <c r="G2051"/>
      <c r="L2051" s="15"/>
    </row>
    <row r="2052" spans="7:12" ht="14.25" x14ac:dyDescent="0.45">
      <c r="G2052"/>
      <c r="L2052" s="15"/>
    </row>
    <row r="2053" spans="7:12" ht="14.25" x14ac:dyDescent="0.45">
      <c r="G2053"/>
      <c r="L2053" s="15"/>
    </row>
    <row r="2054" spans="7:12" ht="14.25" x14ac:dyDescent="0.45">
      <c r="G2054"/>
      <c r="L2054" s="15"/>
    </row>
    <row r="2055" spans="7:12" ht="14.25" x14ac:dyDescent="0.45">
      <c r="G2055"/>
      <c r="L2055" s="15"/>
    </row>
    <row r="2056" spans="7:12" ht="14.25" x14ac:dyDescent="0.45">
      <c r="G2056"/>
      <c r="L2056" s="15"/>
    </row>
    <row r="2057" spans="7:12" ht="14.25" x14ac:dyDescent="0.45">
      <c r="G2057"/>
      <c r="L2057" s="15"/>
    </row>
    <row r="2058" spans="7:12" ht="14.25" x14ac:dyDescent="0.45">
      <c r="G2058"/>
      <c r="L2058" s="15"/>
    </row>
    <row r="2059" spans="7:12" ht="14.25" x14ac:dyDescent="0.45">
      <c r="G2059"/>
      <c r="L2059" s="15"/>
    </row>
    <row r="2060" spans="7:12" ht="14.25" x14ac:dyDescent="0.45">
      <c r="G2060"/>
      <c r="L2060" s="15"/>
    </row>
    <row r="2061" spans="7:12" ht="14.25" x14ac:dyDescent="0.45">
      <c r="G2061"/>
      <c r="L2061" s="15"/>
    </row>
    <row r="2062" spans="7:12" ht="14.25" x14ac:dyDescent="0.45">
      <c r="G2062"/>
      <c r="L2062" s="15"/>
    </row>
    <row r="2063" spans="7:12" ht="14.25" x14ac:dyDescent="0.45">
      <c r="G2063"/>
      <c r="L2063" s="15"/>
    </row>
    <row r="2064" spans="7:12" ht="14.25" x14ac:dyDescent="0.45">
      <c r="G2064"/>
      <c r="L2064" s="15"/>
    </row>
    <row r="2065" spans="7:12" ht="14.25" x14ac:dyDescent="0.45">
      <c r="G2065"/>
      <c r="L2065" s="15"/>
    </row>
    <row r="2066" spans="7:12" ht="14.25" x14ac:dyDescent="0.45">
      <c r="G2066"/>
      <c r="L2066" s="15"/>
    </row>
    <row r="2067" spans="7:12" ht="14.25" x14ac:dyDescent="0.45">
      <c r="G2067"/>
      <c r="L2067" s="15"/>
    </row>
    <row r="2068" spans="7:12" ht="14.25" x14ac:dyDescent="0.45">
      <c r="G2068"/>
      <c r="L2068" s="15"/>
    </row>
    <row r="2069" spans="7:12" ht="14.25" x14ac:dyDescent="0.45">
      <c r="G2069"/>
      <c r="L2069" s="15"/>
    </row>
    <row r="2070" spans="7:12" ht="14.25" x14ac:dyDescent="0.45">
      <c r="G2070"/>
      <c r="L2070" s="15"/>
    </row>
    <row r="2071" spans="7:12" ht="14.25" x14ac:dyDescent="0.45">
      <c r="G2071"/>
      <c r="L2071" s="15"/>
    </row>
    <row r="2072" spans="7:12" ht="14.25" x14ac:dyDescent="0.45">
      <c r="G2072"/>
      <c r="L2072" s="15"/>
    </row>
    <row r="2073" spans="7:12" ht="14.25" x14ac:dyDescent="0.45">
      <c r="G2073"/>
      <c r="L2073" s="15"/>
    </row>
    <row r="2074" spans="7:12" ht="14.25" x14ac:dyDescent="0.45">
      <c r="G2074"/>
      <c r="L2074" s="15"/>
    </row>
    <row r="2075" spans="7:12" ht="14.25" x14ac:dyDescent="0.45">
      <c r="G2075"/>
      <c r="L2075" s="15"/>
    </row>
    <row r="2076" spans="7:12" ht="14.25" x14ac:dyDescent="0.45">
      <c r="G2076"/>
      <c r="L2076" s="15"/>
    </row>
    <row r="2077" spans="7:12" ht="14.25" x14ac:dyDescent="0.45">
      <c r="G2077"/>
      <c r="L2077" s="15"/>
    </row>
    <row r="2078" spans="7:12" ht="14.25" x14ac:dyDescent="0.45">
      <c r="G2078"/>
      <c r="L2078" s="15"/>
    </row>
    <row r="2079" spans="7:12" ht="14.25" x14ac:dyDescent="0.45">
      <c r="G2079"/>
      <c r="L2079" s="15"/>
    </row>
    <row r="2080" spans="7:12" ht="14.25" x14ac:dyDescent="0.45">
      <c r="G2080"/>
      <c r="L2080" s="15"/>
    </row>
    <row r="2081" spans="7:12" ht="14.25" x14ac:dyDescent="0.45">
      <c r="G2081"/>
      <c r="L2081" s="15"/>
    </row>
    <row r="2082" spans="7:12" ht="14.25" x14ac:dyDescent="0.45">
      <c r="G2082"/>
      <c r="L2082" s="15"/>
    </row>
    <row r="2083" spans="7:12" ht="14.25" x14ac:dyDescent="0.45">
      <c r="G2083"/>
      <c r="L2083" s="15"/>
    </row>
    <row r="2084" spans="7:12" ht="14.25" x14ac:dyDescent="0.45">
      <c r="G2084"/>
      <c r="L2084" s="15"/>
    </row>
    <row r="2085" spans="7:12" ht="14.25" x14ac:dyDescent="0.45">
      <c r="G2085"/>
      <c r="L2085" s="15"/>
    </row>
    <row r="2086" spans="7:12" ht="14.25" x14ac:dyDescent="0.45">
      <c r="G2086"/>
      <c r="L2086" s="15"/>
    </row>
    <row r="2087" spans="7:12" ht="14.25" x14ac:dyDescent="0.45">
      <c r="G2087"/>
      <c r="L2087" s="15"/>
    </row>
    <row r="2088" spans="7:12" ht="14.25" x14ac:dyDescent="0.45">
      <c r="G2088"/>
      <c r="L2088" s="15"/>
    </row>
    <row r="2089" spans="7:12" ht="14.25" x14ac:dyDescent="0.45">
      <c r="G2089"/>
      <c r="L2089" s="15"/>
    </row>
    <row r="2090" spans="7:12" ht="14.25" x14ac:dyDescent="0.45">
      <c r="G2090"/>
      <c r="L2090" s="15"/>
    </row>
    <row r="2091" spans="7:12" ht="14.25" x14ac:dyDescent="0.45">
      <c r="G2091"/>
      <c r="L2091" s="15"/>
    </row>
    <row r="2092" spans="7:12" ht="14.25" x14ac:dyDescent="0.45">
      <c r="G2092"/>
      <c r="L2092" s="15"/>
    </row>
    <row r="2093" spans="7:12" ht="14.25" x14ac:dyDescent="0.45">
      <c r="G2093"/>
      <c r="L2093" s="15"/>
    </row>
    <row r="2094" spans="7:12" ht="14.25" x14ac:dyDescent="0.45">
      <c r="G2094"/>
      <c r="L2094" s="15"/>
    </row>
    <row r="2095" spans="7:12" ht="14.25" x14ac:dyDescent="0.45">
      <c r="G2095"/>
      <c r="L2095" s="15"/>
    </row>
    <row r="2096" spans="7:12" ht="14.25" x14ac:dyDescent="0.45">
      <c r="G2096"/>
      <c r="L2096" s="15"/>
    </row>
    <row r="2097" spans="7:12" ht="14.25" x14ac:dyDescent="0.45">
      <c r="G2097"/>
      <c r="L2097" s="15"/>
    </row>
    <row r="2098" spans="7:12" ht="14.25" x14ac:dyDescent="0.45">
      <c r="G2098"/>
      <c r="L2098" s="15"/>
    </row>
    <row r="2099" spans="7:12" ht="14.25" x14ac:dyDescent="0.45">
      <c r="G2099"/>
      <c r="L2099" s="15"/>
    </row>
    <row r="2100" spans="7:12" ht="14.25" x14ac:dyDescent="0.45">
      <c r="G2100"/>
      <c r="L2100" s="15"/>
    </row>
    <row r="2101" spans="7:12" ht="14.25" x14ac:dyDescent="0.45">
      <c r="G2101"/>
      <c r="L2101" s="15"/>
    </row>
    <row r="2102" spans="7:12" ht="14.25" x14ac:dyDescent="0.45">
      <c r="G2102"/>
      <c r="L2102" s="15"/>
    </row>
    <row r="2103" spans="7:12" ht="14.25" x14ac:dyDescent="0.45">
      <c r="G2103"/>
      <c r="L2103" s="15"/>
    </row>
    <row r="2104" spans="7:12" ht="14.25" x14ac:dyDescent="0.45">
      <c r="G2104"/>
      <c r="L2104" s="15"/>
    </row>
    <row r="2105" spans="7:12" ht="14.25" x14ac:dyDescent="0.45">
      <c r="G2105"/>
      <c r="L2105" s="15"/>
    </row>
    <row r="2106" spans="7:12" ht="14.25" x14ac:dyDescent="0.45">
      <c r="G2106"/>
      <c r="L2106" s="15"/>
    </row>
    <row r="2107" spans="7:12" ht="14.25" x14ac:dyDescent="0.45">
      <c r="G2107"/>
      <c r="L2107" s="15"/>
    </row>
    <row r="2108" spans="7:12" ht="14.25" x14ac:dyDescent="0.45">
      <c r="G2108"/>
      <c r="L2108" s="15"/>
    </row>
    <row r="2109" spans="7:12" ht="14.25" x14ac:dyDescent="0.45">
      <c r="G2109"/>
      <c r="L2109" s="15"/>
    </row>
    <row r="2110" spans="7:12" ht="14.25" x14ac:dyDescent="0.45">
      <c r="G2110"/>
      <c r="L2110" s="15"/>
    </row>
    <row r="2111" spans="7:12" ht="14.25" x14ac:dyDescent="0.45">
      <c r="G2111"/>
      <c r="L2111" s="15"/>
    </row>
    <row r="2112" spans="7:12" ht="14.25" x14ac:dyDescent="0.45">
      <c r="G2112"/>
      <c r="L2112" s="15"/>
    </row>
    <row r="2113" spans="7:12" ht="14.25" x14ac:dyDescent="0.45">
      <c r="G2113"/>
      <c r="L2113" s="15"/>
    </row>
    <row r="2114" spans="7:12" ht="14.25" x14ac:dyDescent="0.45">
      <c r="G2114"/>
      <c r="L2114" s="15"/>
    </row>
    <row r="2115" spans="7:12" ht="14.25" x14ac:dyDescent="0.45">
      <c r="G2115"/>
      <c r="L2115" s="15"/>
    </row>
    <row r="2116" spans="7:12" ht="14.25" x14ac:dyDescent="0.45">
      <c r="G2116"/>
      <c r="L2116" s="15"/>
    </row>
    <row r="2117" spans="7:12" ht="14.25" x14ac:dyDescent="0.45">
      <c r="G2117"/>
      <c r="L2117" s="15"/>
    </row>
    <row r="2118" spans="7:12" ht="14.25" x14ac:dyDescent="0.45">
      <c r="G2118"/>
      <c r="L2118" s="15"/>
    </row>
    <row r="2119" spans="7:12" ht="14.25" x14ac:dyDescent="0.45">
      <c r="G2119"/>
      <c r="L2119" s="15"/>
    </row>
    <row r="2120" spans="7:12" ht="14.25" x14ac:dyDescent="0.45">
      <c r="G2120"/>
      <c r="L2120" s="15"/>
    </row>
    <row r="2121" spans="7:12" ht="14.25" x14ac:dyDescent="0.45">
      <c r="G2121"/>
      <c r="L2121" s="15"/>
    </row>
    <row r="2122" spans="7:12" ht="14.25" x14ac:dyDescent="0.45">
      <c r="G2122"/>
      <c r="L2122" s="15"/>
    </row>
    <row r="2123" spans="7:12" ht="14.25" x14ac:dyDescent="0.45">
      <c r="G2123"/>
      <c r="L2123" s="15"/>
    </row>
    <row r="2124" spans="7:12" ht="14.25" x14ac:dyDescent="0.45">
      <c r="G2124"/>
      <c r="L2124" s="15"/>
    </row>
    <row r="2125" spans="7:12" ht="14.25" x14ac:dyDescent="0.45">
      <c r="G2125"/>
      <c r="L2125" s="15"/>
    </row>
    <row r="2126" spans="7:12" ht="14.25" x14ac:dyDescent="0.45">
      <c r="G2126"/>
      <c r="L2126" s="15"/>
    </row>
    <row r="2127" spans="7:12" ht="14.25" x14ac:dyDescent="0.45">
      <c r="G2127"/>
      <c r="L2127" s="15"/>
    </row>
    <row r="2128" spans="7:12" ht="14.25" x14ac:dyDescent="0.45">
      <c r="G2128"/>
      <c r="L2128" s="15"/>
    </row>
    <row r="2129" spans="7:12" ht="14.25" x14ac:dyDescent="0.45">
      <c r="G2129"/>
      <c r="L2129" s="15"/>
    </row>
    <row r="2130" spans="7:12" ht="14.25" x14ac:dyDescent="0.45">
      <c r="G2130"/>
      <c r="L2130" s="15"/>
    </row>
    <row r="2131" spans="7:12" ht="14.25" x14ac:dyDescent="0.45">
      <c r="G2131"/>
      <c r="L2131" s="15"/>
    </row>
    <row r="2132" spans="7:12" ht="14.25" x14ac:dyDescent="0.45">
      <c r="G2132"/>
      <c r="L2132" s="15"/>
    </row>
    <row r="2133" spans="7:12" ht="14.25" x14ac:dyDescent="0.45">
      <c r="G2133"/>
      <c r="L2133" s="15"/>
    </row>
    <row r="2134" spans="7:12" ht="14.25" x14ac:dyDescent="0.45">
      <c r="G2134"/>
      <c r="L2134" s="15"/>
    </row>
    <row r="2135" spans="7:12" ht="14.25" x14ac:dyDescent="0.45">
      <c r="G2135"/>
      <c r="L2135" s="15"/>
    </row>
    <row r="2136" spans="7:12" ht="14.25" x14ac:dyDescent="0.45">
      <c r="G2136"/>
      <c r="L2136" s="15"/>
    </row>
    <row r="2137" spans="7:12" ht="14.25" x14ac:dyDescent="0.45">
      <c r="G2137"/>
      <c r="L2137" s="15"/>
    </row>
    <row r="2138" spans="7:12" ht="14.25" x14ac:dyDescent="0.45">
      <c r="G2138"/>
      <c r="L2138" s="15"/>
    </row>
    <row r="2139" spans="7:12" ht="14.25" x14ac:dyDescent="0.45">
      <c r="G2139"/>
      <c r="L2139" s="15"/>
    </row>
    <row r="2140" spans="7:12" ht="14.25" x14ac:dyDescent="0.45">
      <c r="G2140"/>
      <c r="L2140" s="15"/>
    </row>
    <row r="2141" spans="7:12" ht="14.25" x14ac:dyDescent="0.45">
      <c r="G2141"/>
      <c r="L2141" s="15"/>
    </row>
    <row r="2142" spans="7:12" ht="14.25" x14ac:dyDescent="0.45">
      <c r="G2142"/>
      <c r="L2142" s="15"/>
    </row>
    <row r="2143" spans="7:12" ht="14.25" x14ac:dyDescent="0.45">
      <c r="G2143"/>
      <c r="L2143" s="15"/>
    </row>
    <row r="2144" spans="7:12" ht="14.25" x14ac:dyDescent="0.45">
      <c r="G2144"/>
      <c r="L2144" s="15"/>
    </row>
    <row r="2145" spans="7:12" ht="14.25" x14ac:dyDescent="0.45">
      <c r="G2145"/>
      <c r="L2145" s="15"/>
    </row>
    <row r="2146" spans="7:12" ht="14.25" x14ac:dyDescent="0.45">
      <c r="G2146"/>
      <c r="L2146" s="15"/>
    </row>
    <row r="2147" spans="7:12" ht="14.25" x14ac:dyDescent="0.45">
      <c r="G2147"/>
      <c r="L2147" s="15"/>
    </row>
    <row r="2148" spans="7:12" ht="14.25" x14ac:dyDescent="0.45">
      <c r="G2148"/>
      <c r="L2148" s="15"/>
    </row>
    <row r="2149" spans="7:12" ht="14.25" x14ac:dyDescent="0.45">
      <c r="G2149"/>
      <c r="L2149" s="15"/>
    </row>
    <row r="2150" spans="7:12" ht="14.25" x14ac:dyDescent="0.45">
      <c r="G2150"/>
      <c r="L2150" s="15"/>
    </row>
    <row r="2151" spans="7:12" ht="14.25" x14ac:dyDescent="0.45">
      <c r="G2151"/>
      <c r="L2151" s="15"/>
    </row>
    <row r="2152" spans="7:12" ht="14.25" x14ac:dyDescent="0.45">
      <c r="G2152"/>
      <c r="L2152" s="15"/>
    </row>
    <row r="2153" spans="7:12" ht="14.25" x14ac:dyDescent="0.45">
      <c r="G2153"/>
      <c r="L2153" s="15"/>
    </row>
    <row r="2154" spans="7:12" ht="14.25" x14ac:dyDescent="0.45">
      <c r="G2154"/>
      <c r="L2154" s="15"/>
    </row>
    <row r="2155" spans="7:12" ht="14.25" x14ac:dyDescent="0.45">
      <c r="G2155"/>
      <c r="L2155" s="15"/>
    </row>
    <row r="2156" spans="7:12" ht="14.25" x14ac:dyDescent="0.45">
      <c r="G2156"/>
      <c r="L2156" s="15"/>
    </row>
    <row r="2157" spans="7:12" ht="14.25" x14ac:dyDescent="0.45">
      <c r="G2157"/>
      <c r="L2157" s="15"/>
    </row>
    <row r="2158" spans="7:12" ht="14.25" x14ac:dyDescent="0.45">
      <c r="G2158"/>
      <c r="L2158" s="15"/>
    </row>
    <row r="2159" spans="7:12" ht="14.25" x14ac:dyDescent="0.45">
      <c r="G2159"/>
      <c r="L2159" s="15"/>
    </row>
    <row r="2160" spans="7:12" ht="14.25" x14ac:dyDescent="0.45">
      <c r="G2160"/>
      <c r="L2160" s="15"/>
    </row>
    <row r="2161" spans="7:12" ht="14.25" x14ac:dyDescent="0.45">
      <c r="G2161"/>
      <c r="L2161" s="15"/>
    </row>
    <row r="2162" spans="7:12" ht="14.25" x14ac:dyDescent="0.45">
      <c r="G2162"/>
      <c r="L2162" s="15"/>
    </row>
    <row r="2163" spans="7:12" ht="14.25" x14ac:dyDescent="0.45">
      <c r="G2163"/>
      <c r="L2163" s="15"/>
    </row>
    <row r="2164" spans="7:12" ht="14.25" x14ac:dyDescent="0.45">
      <c r="G2164"/>
      <c r="L2164" s="15"/>
    </row>
    <row r="2165" spans="7:12" ht="14.25" x14ac:dyDescent="0.45">
      <c r="G2165"/>
      <c r="L2165" s="15"/>
    </row>
    <row r="2166" spans="7:12" ht="14.25" x14ac:dyDescent="0.45">
      <c r="G2166"/>
      <c r="L2166" s="15"/>
    </row>
    <row r="2167" spans="7:12" ht="14.25" x14ac:dyDescent="0.45">
      <c r="G2167"/>
      <c r="L2167" s="15"/>
    </row>
    <row r="2168" spans="7:12" ht="14.25" x14ac:dyDescent="0.45">
      <c r="G2168"/>
      <c r="L2168" s="15"/>
    </row>
    <row r="2169" spans="7:12" ht="14.25" x14ac:dyDescent="0.45">
      <c r="G2169"/>
      <c r="L2169" s="15"/>
    </row>
    <row r="2170" spans="7:12" ht="14.25" x14ac:dyDescent="0.45">
      <c r="G2170"/>
      <c r="L2170" s="15"/>
    </row>
    <row r="2171" spans="7:12" ht="14.25" x14ac:dyDescent="0.45">
      <c r="G2171"/>
      <c r="L2171" s="15"/>
    </row>
    <row r="2172" spans="7:12" ht="14.25" x14ac:dyDescent="0.45">
      <c r="G2172"/>
      <c r="L2172" s="15"/>
    </row>
    <row r="2173" spans="7:12" ht="14.25" x14ac:dyDescent="0.45">
      <c r="G2173"/>
      <c r="L2173" s="15"/>
    </row>
    <row r="2174" spans="7:12" ht="14.25" x14ac:dyDescent="0.45">
      <c r="G2174"/>
      <c r="L2174" s="15"/>
    </row>
    <row r="2175" spans="7:12" ht="14.25" x14ac:dyDescent="0.45">
      <c r="G2175"/>
      <c r="L2175" s="15"/>
    </row>
    <row r="2176" spans="7:12" ht="14.25" x14ac:dyDescent="0.45">
      <c r="G2176"/>
      <c r="L2176" s="15"/>
    </row>
    <row r="2177" spans="7:12" ht="14.25" x14ac:dyDescent="0.45">
      <c r="G2177"/>
      <c r="L2177" s="15"/>
    </row>
    <row r="2178" spans="7:12" ht="14.25" x14ac:dyDescent="0.45">
      <c r="G2178"/>
      <c r="L2178" s="15"/>
    </row>
    <row r="2179" spans="7:12" ht="14.25" x14ac:dyDescent="0.45">
      <c r="G2179"/>
      <c r="L2179" s="15"/>
    </row>
    <row r="2180" spans="7:12" ht="14.25" x14ac:dyDescent="0.45">
      <c r="G2180"/>
      <c r="L2180" s="15"/>
    </row>
    <row r="2181" spans="7:12" ht="14.25" x14ac:dyDescent="0.45">
      <c r="G2181"/>
      <c r="L2181" s="15"/>
    </row>
    <row r="2182" spans="7:12" ht="14.25" x14ac:dyDescent="0.45">
      <c r="G2182"/>
      <c r="L2182" s="15"/>
    </row>
    <row r="2183" spans="7:12" ht="14.25" x14ac:dyDescent="0.45">
      <c r="G2183"/>
      <c r="L2183" s="15"/>
    </row>
    <row r="2184" spans="7:12" ht="14.25" x14ac:dyDescent="0.45">
      <c r="G2184"/>
      <c r="L2184" s="15"/>
    </row>
    <row r="2185" spans="7:12" ht="14.25" x14ac:dyDescent="0.45">
      <c r="G2185"/>
      <c r="L2185" s="15"/>
    </row>
    <row r="2186" spans="7:12" ht="14.25" x14ac:dyDescent="0.45">
      <c r="G2186"/>
      <c r="L2186" s="15"/>
    </row>
    <row r="2187" spans="7:12" ht="14.25" x14ac:dyDescent="0.45">
      <c r="G2187"/>
      <c r="L2187" s="15"/>
    </row>
    <row r="2188" spans="7:12" ht="14.25" x14ac:dyDescent="0.45">
      <c r="G2188"/>
      <c r="L2188" s="15"/>
    </row>
    <row r="2189" spans="7:12" ht="14.25" x14ac:dyDescent="0.45">
      <c r="G2189"/>
      <c r="L2189" s="15"/>
    </row>
    <row r="2190" spans="7:12" ht="14.25" x14ac:dyDescent="0.45">
      <c r="G2190"/>
      <c r="L2190" s="15"/>
    </row>
    <row r="2191" spans="7:12" ht="14.25" x14ac:dyDescent="0.45">
      <c r="G2191"/>
      <c r="L2191" s="15"/>
    </row>
    <row r="2192" spans="7:12" ht="14.25" x14ac:dyDescent="0.45">
      <c r="G2192"/>
      <c r="L2192" s="15"/>
    </row>
    <row r="2193" spans="7:12" ht="14.25" x14ac:dyDescent="0.45">
      <c r="G2193"/>
      <c r="L2193" s="15"/>
    </row>
    <row r="2194" spans="7:12" ht="14.25" x14ac:dyDescent="0.45">
      <c r="G2194"/>
      <c r="L2194" s="15"/>
    </row>
    <row r="2195" spans="7:12" ht="14.25" x14ac:dyDescent="0.45">
      <c r="G2195"/>
      <c r="L2195" s="15"/>
    </row>
    <row r="2196" spans="7:12" ht="14.25" x14ac:dyDescent="0.45">
      <c r="G2196"/>
      <c r="L2196" s="15"/>
    </row>
    <row r="2197" spans="7:12" ht="14.25" x14ac:dyDescent="0.45">
      <c r="G2197"/>
      <c r="L2197" s="15"/>
    </row>
    <row r="2198" spans="7:12" ht="14.25" x14ac:dyDescent="0.45">
      <c r="G2198"/>
      <c r="L2198" s="15"/>
    </row>
    <row r="2199" spans="7:12" ht="14.25" x14ac:dyDescent="0.45">
      <c r="G2199"/>
      <c r="L2199" s="15"/>
    </row>
    <row r="2200" spans="7:12" ht="14.25" x14ac:dyDescent="0.45">
      <c r="G2200"/>
      <c r="L2200" s="15"/>
    </row>
    <row r="2201" spans="7:12" ht="14.25" x14ac:dyDescent="0.45">
      <c r="G2201"/>
      <c r="L2201" s="15"/>
    </row>
    <row r="2202" spans="7:12" ht="14.25" x14ac:dyDescent="0.45">
      <c r="G2202"/>
      <c r="L2202" s="15"/>
    </row>
    <row r="2203" spans="7:12" ht="14.25" x14ac:dyDescent="0.45">
      <c r="G2203"/>
      <c r="L2203" s="15"/>
    </row>
    <row r="2204" spans="7:12" ht="14.25" x14ac:dyDescent="0.45">
      <c r="G2204"/>
      <c r="L2204" s="15"/>
    </row>
    <row r="2205" spans="7:12" ht="14.25" x14ac:dyDescent="0.45">
      <c r="G2205"/>
      <c r="L2205" s="15"/>
    </row>
    <row r="2206" spans="7:12" ht="14.25" x14ac:dyDescent="0.45">
      <c r="G2206"/>
      <c r="L2206" s="15"/>
    </row>
    <row r="2207" spans="7:12" ht="14.25" x14ac:dyDescent="0.45">
      <c r="G2207"/>
      <c r="L2207" s="15"/>
    </row>
    <row r="2208" spans="7:12" ht="14.25" x14ac:dyDescent="0.45">
      <c r="G2208"/>
      <c r="L2208" s="15"/>
    </row>
    <row r="2209" spans="7:12" ht="14.25" x14ac:dyDescent="0.45">
      <c r="G2209"/>
      <c r="L2209" s="15"/>
    </row>
    <row r="2210" spans="7:12" ht="14.25" x14ac:dyDescent="0.45">
      <c r="G2210"/>
      <c r="L2210" s="15"/>
    </row>
    <row r="2211" spans="7:12" ht="14.25" x14ac:dyDescent="0.45">
      <c r="G2211"/>
      <c r="L2211" s="15"/>
    </row>
    <row r="2212" spans="7:12" ht="14.25" x14ac:dyDescent="0.45">
      <c r="G2212"/>
      <c r="L2212" s="15"/>
    </row>
    <row r="2213" spans="7:12" ht="14.25" x14ac:dyDescent="0.45">
      <c r="G2213"/>
      <c r="L2213" s="15"/>
    </row>
    <row r="2214" spans="7:12" ht="14.25" x14ac:dyDescent="0.45">
      <c r="G2214"/>
      <c r="L2214" s="15"/>
    </row>
    <row r="2215" spans="7:12" ht="14.25" x14ac:dyDescent="0.45">
      <c r="G2215"/>
      <c r="L2215" s="15"/>
    </row>
    <row r="2216" spans="7:12" ht="14.25" x14ac:dyDescent="0.45">
      <c r="G2216"/>
      <c r="L2216" s="15"/>
    </row>
    <row r="2217" spans="7:12" ht="14.25" x14ac:dyDescent="0.45">
      <c r="G2217"/>
      <c r="L2217" s="15"/>
    </row>
    <row r="2218" spans="7:12" ht="14.25" x14ac:dyDescent="0.45">
      <c r="G2218"/>
      <c r="L2218" s="15"/>
    </row>
    <row r="2219" spans="7:12" ht="14.25" x14ac:dyDescent="0.45">
      <c r="G2219"/>
      <c r="L2219" s="15"/>
    </row>
    <row r="2220" spans="7:12" ht="14.25" x14ac:dyDescent="0.45">
      <c r="G2220"/>
      <c r="L2220" s="15"/>
    </row>
    <row r="2221" spans="7:12" ht="14.25" x14ac:dyDescent="0.45">
      <c r="G2221"/>
      <c r="L2221" s="15"/>
    </row>
    <row r="2222" spans="7:12" ht="14.25" x14ac:dyDescent="0.45">
      <c r="G2222"/>
      <c r="L2222" s="15"/>
    </row>
    <row r="2223" spans="7:12" ht="14.25" x14ac:dyDescent="0.45">
      <c r="G2223"/>
      <c r="L2223" s="15"/>
    </row>
    <row r="2224" spans="7:12" ht="14.25" x14ac:dyDescent="0.45">
      <c r="G2224"/>
      <c r="L2224" s="15"/>
    </row>
    <row r="2225" spans="7:12" ht="14.25" x14ac:dyDescent="0.45">
      <c r="G2225"/>
      <c r="L2225" s="15"/>
    </row>
    <row r="2226" spans="7:12" ht="14.25" x14ac:dyDescent="0.45">
      <c r="G2226"/>
      <c r="L2226" s="15"/>
    </row>
    <row r="2227" spans="7:12" ht="14.25" x14ac:dyDescent="0.45">
      <c r="G2227"/>
      <c r="L2227" s="15"/>
    </row>
    <row r="2228" spans="7:12" ht="14.25" x14ac:dyDescent="0.45">
      <c r="G2228"/>
      <c r="L2228" s="15"/>
    </row>
    <row r="2229" spans="7:12" ht="14.25" x14ac:dyDescent="0.45">
      <c r="G2229"/>
      <c r="L2229" s="15"/>
    </row>
    <row r="2230" spans="7:12" ht="14.25" x14ac:dyDescent="0.45">
      <c r="G2230"/>
      <c r="L2230" s="15"/>
    </row>
    <row r="2231" spans="7:12" ht="14.25" x14ac:dyDescent="0.45">
      <c r="G2231"/>
      <c r="L2231" s="15"/>
    </row>
    <row r="2232" spans="7:12" ht="14.25" x14ac:dyDescent="0.45">
      <c r="G2232"/>
      <c r="L2232" s="15"/>
    </row>
    <row r="2233" spans="7:12" ht="14.25" x14ac:dyDescent="0.45">
      <c r="G2233"/>
      <c r="L2233" s="15"/>
    </row>
    <row r="2234" spans="7:12" ht="14.25" x14ac:dyDescent="0.45">
      <c r="G2234"/>
      <c r="L2234" s="15"/>
    </row>
    <row r="2235" spans="7:12" ht="14.25" x14ac:dyDescent="0.45">
      <c r="G2235"/>
      <c r="L2235" s="15"/>
    </row>
    <row r="2236" spans="7:12" ht="14.25" x14ac:dyDescent="0.45">
      <c r="G2236"/>
      <c r="L2236" s="15"/>
    </row>
    <row r="2237" spans="7:12" ht="14.25" x14ac:dyDescent="0.45">
      <c r="G2237"/>
      <c r="L2237" s="15"/>
    </row>
    <row r="2238" spans="7:12" ht="14.25" x14ac:dyDescent="0.45">
      <c r="G2238"/>
      <c r="L2238" s="15"/>
    </row>
    <row r="2239" spans="7:12" ht="14.25" x14ac:dyDescent="0.45">
      <c r="G2239"/>
      <c r="L2239" s="15"/>
    </row>
    <row r="2240" spans="7:12" ht="14.25" x14ac:dyDescent="0.45">
      <c r="G2240"/>
      <c r="L2240" s="15"/>
    </row>
    <row r="2241" spans="7:12" ht="14.25" x14ac:dyDescent="0.45">
      <c r="G2241"/>
      <c r="L2241" s="15"/>
    </row>
    <row r="2242" spans="7:12" ht="14.25" x14ac:dyDescent="0.45">
      <c r="G2242"/>
      <c r="L2242" s="15"/>
    </row>
    <row r="2243" spans="7:12" ht="14.25" x14ac:dyDescent="0.45">
      <c r="G2243"/>
      <c r="L2243" s="15"/>
    </row>
    <row r="2244" spans="7:12" ht="14.25" x14ac:dyDescent="0.45">
      <c r="G2244"/>
      <c r="L2244" s="15"/>
    </row>
    <row r="2245" spans="7:12" ht="14.25" x14ac:dyDescent="0.45">
      <c r="G2245"/>
      <c r="L2245" s="15"/>
    </row>
    <row r="2246" spans="7:12" ht="14.25" x14ac:dyDescent="0.45">
      <c r="G2246"/>
      <c r="L2246" s="15"/>
    </row>
    <row r="2247" spans="7:12" ht="14.25" x14ac:dyDescent="0.45">
      <c r="G2247"/>
      <c r="L2247" s="15"/>
    </row>
    <row r="2248" spans="7:12" ht="14.25" x14ac:dyDescent="0.45">
      <c r="G2248"/>
      <c r="L2248" s="15"/>
    </row>
    <row r="2249" spans="7:12" ht="14.25" x14ac:dyDescent="0.45">
      <c r="G2249"/>
      <c r="L2249" s="15"/>
    </row>
    <row r="2250" spans="7:12" ht="14.25" x14ac:dyDescent="0.45">
      <c r="G2250"/>
      <c r="L2250" s="15"/>
    </row>
    <row r="2251" spans="7:12" ht="14.25" x14ac:dyDescent="0.45">
      <c r="G2251"/>
      <c r="L2251" s="15"/>
    </row>
    <row r="2252" spans="7:12" ht="14.25" x14ac:dyDescent="0.45">
      <c r="G2252"/>
      <c r="L2252" s="15"/>
    </row>
    <row r="2253" spans="7:12" ht="14.25" x14ac:dyDescent="0.45">
      <c r="G2253"/>
      <c r="L2253" s="15"/>
    </row>
    <row r="2254" spans="7:12" ht="14.25" x14ac:dyDescent="0.45">
      <c r="G2254"/>
      <c r="L2254" s="15"/>
    </row>
    <row r="2255" spans="7:12" ht="14.25" x14ac:dyDescent="0.45">
      <c r="G2255"/>
      <c r="L2255" s="15"/>
    </row>
    <row r="2256" spans="7:12" ht="14.25" x14ac:dyDescent="0.45">
      <c r="G2256"/>
      <c r="L2256" s="15"/>
    </row>
    <row r="2257" spans="7:12" ht="14.25" x14ac:dyDescent="0.45">
      <c r="G2257"/>
      <c r="L2257" s="15"/>
    </row>
    <row r="2258" spans="7:12" ht="14.25" x14ac:dyDescent="0.45">
      <c r="G2258"/>
      <c r="L2258" s="15"/>
    </row>
    <row r="2259" spans="7:12" ht="14.25" x14ac:dyDescent="0.45">
      <c r="G2259"/>
      <c r="L2259" s="15"/>
    </row>
    <row r="2260" spans="7:12" ht="14.25" x14ac:dyDescent="0.45">
      <c r="G2260"/>
      <c r="L2260" s="15"/>
    </row>
    <row r="2261" spans="7:12" ht="14.25" x14ac:dyDescent="0.45">
      <c r="G2261"/>
      <c r="L2261" s="15"/>
    </row>
    <row r="2262" spans="7:12" ht="14.25" x14ac:dyDescent="0.45">
      <c r="G2262"/>
      <c r="L2262" s="15"/>
    </row>
    <row r="2263" spans="7:12" ht="14.25" x14ac:dyDescent="0.45">
      <c r="G2263"/>
      <c r="L2263" s="15"/>
    </row>
    <row r="2264" spans="7:12" ht="14.25" x14ac:dyDescent="0.45">
      <c r="G2264"/>
      <c r="L2264" s="15"/>
    </row>
    <row r="2265" spans="7:12" ht="14.25" x14ac:dyDescent="0.45">
      <c r="G2265"/>
      <c r="L2265" s="15"/>
    </row>
    <row r="2266" spans="7:12" ht="14.25" x14ac:dyDescent="0.45">
      <c r="G2266"/>
      <c r="L2266" s="15"/>
    </row>
    <row r="2267" spans="7:12" ht="14.25" x14ac:dyDescent="0.45">
      <c r="G2267"/>
      <c r="L2267" s="15"/>
    </row>
    <row r="2268" spans="7:12" ht="14.25" x14ac:dyDescent="0.45">
      <c r="G2268"/>
      <c r="L2268" s="15"/>
    </row>
    <row r="2269" spans="7:12" ht="14.25" x14ac:dyDescent="0.45">
      <c r="G2269"/>
      <c r="L2269" s="15"/>
    </row>
    <row r="2270" spans="7:12" ht="14.25" x14ac:dyDescent="0.45">
      <c r="G2270"/>
      <c r="L2270" s="15"/>
    </row>
    <row r="2271" spans="7:12" ht="14.25" x14ac:dyDescent="0.45">
      <c r="G2271"/>
      <c r="L2271" s="15"/>
    </row>
    <row r="2272" spans="7:12" ht="14.25" x14ac:dyDescent="0.45">
      <c r="G2272"/>
      <c r="L2272" s="15"/>
    </row>
    <row r="2273" spans="7:12" ht="14.25" x14ac:dyDescent="0.45">
      <c r="G2273"/>
      <c r="L2273" s="15"/>
    </row>
    <row r="2274" spans="7:12" ht="14.25" x14ac:dyDescent="0.45">
      <c r="G2274"/>
      <c r="L2274" s="15"/>
    </row>
    <row r="2275" spans="7:12" ht="14.25" x14ac:dyDescent="0.45">
      <c r="G2275"/>
      <c r="L2275" s="15"/>
    </row>
    <row r="2276" spans="7:12" ht="14.25" x14ac:dyDescent="0.45">
      <c r="G2276"/>
      <c r="L2276" s="15"/>
    </row>
    <row r="2277" spans="7:12" ht="14.25" x14ac:dyDescent="0.45">
      <c r="G2277"/>
      <c r="L2277" s="15"/>
    </row>
    <row r="2278" spans="7:12" ht="14.25" x14ac:dyDescent="0.45">
      <c r="G2278"/>
      <c r="L2278" s="15"/>
    </row>
    <row r="2279" spans="7:12" ht="14.25" x14ac:dyDescent="0.45">
      <c r="G2279"/>
      <c r="L2279" s="15"/>
    </row>
    <row r="2280" spans="7:12" ht="14.25" x14ac:dyDescent="0.45">
      <c r="G2280"/>
      <c r="L2280" s="15"/>
    </row>
    <row r="2281" spans="7:12" ht="14.25" x14ac:dyDescent="0.45">
      <c r="G2281"/>
      <c r="L2281" s="15"/>
    </row>
    <row r="2282" spans="7:12" ht="14.25" x14ac:dyDescent="0.45">
      <c r="G2282"/>
      <c r="L2282" s="15"/>
    </row>
    <row r="2283" spans="7:12" ht="14.25" x14ac:dyDescent="0.45">
      <c r="G2283"/>
      <c r="L2283" s="15"/>
    </row>
    <row r="2284" spans="7:12" ht="14.25" x14ac:dyDescent="0.45">
      <c r="G2284"/>
      <c r="L2284" s="15"/>
    </row>
    <row r="2285" spans="7:12" ht="14.25" x14ac:dyDescent="0.45">
      <c r="G2285"/>
      <c r="L2285" s="15"/>
    </row>
    <row r="2286" spans="7:12" ht="14.25" x14ac:dyDescent="0.45">
      <c r="G2286"/>
      <c r="L2286" s="15"/>
    </row>
    <row r="2287" spans="7:12" ht="14.25" x14ac:dyDescent="0.45">
      <c r="G2287"/>
      <c r="L2287" s="15"/>
    </row>
    <row r="2288" spans="7:12" ht="14.25" x14ac:dyDescent="0.45">
      <c r="G2288"/>
      <c r="L2288" s="15"/>
    </row>
    <row r="2289" spans="7:12" ht="14.25" x14ac:dyDescent="0.45">
      <c r="G2289"/>
      <c r="L2289" s="15"/>
    </row>
    <row r="2290" spans="7:12" ht="14.25" x14ac:dyDescent="0.45">
      <c r="G2290"/>
      <c r="L2290" s="15"/>
    </row>
    <row r="2291" spans="7:12" ht="14.25" x14ac:dyDescent="0.45">
      <c r="G2291"/>
      <c r="L2291" s="15"/>
    </row>
    <row r="2292" spans="7:12" ht="14.25" x14ac:dyDescent="0.45">
      <c r="G2292"/>
      <c r="L2292" s="15"/>
    </row>
    <row r="2293" spans="7:12" ht="14.25" x14ac:dyDescent="0.45">
      <c r="G2293"/>
      <c r="L2293" s="15"/>
    </row>
    <row r="2294" spans="7:12" ht="14.25" x14ac:dyDescent="0.45">
      <c r="G2294"/>
      <c r="L2294" s="15"/>
    </row>
    <row r="2295" spans="7:12" ht="14.25" x14ac:dyDescent="0.45">
      <c r="G2295"/>
      <c r="L2295" s="15"/>
    </row>
    <row r="2296" spans="7:12" ht="14.25" x14ac:dyDescent="0.45">
      <c r="G2296"/>
      <c r="L2296" s="15"/>
    </row>
    <row r="2297" spans="7:12" ht="14.25" x14ac:dyDescent="0.45">
      <c r="G2297"/>
      <c r="L2297" s="15"/>
    </row>
    <row r="2298" spans="7:12" ht="14.25" x14ac:dyDescent="0.45">
      <c r="G2298"/>
      <c r="L2298" s="15"/>
    </row>
    <row r="2299" spans="7:12" ht="14.25" x14ac:dyDescent="0.45">
      <c r="G2299"/>
      <c r="L2299" s="15"/>
    </row>
    <row r="2300" spans="7:12" ht="14.25" x14ac:dyDescent="0.45">
      <c r="G2300"/>
      <c r="L2300" s="15"/>
    </row>
    <row r="2301" spans="7:12" ht="14.25" x14ac:dyDescent="0.45">
      <c r="G2301"/>
      <c r="L2301" s="15"/>
    </row>
    <row r="2302" spans="7:12" ht="14.25" x14ac:dyDescent="0.45">
      <c r="G2302"/>
      <c r="L2302" s="15"/>
    </row>
    <row r="2303" spans="7:12" ht="14.25" x14ac:dyDescent="0.45">
      <c r="G2303"/>
      <c r="L2303" s="15"/>
    </row>
    <row r="2304" spans="7:12" ht="14.25" x14ac:dyDescent="0.45">
      <c r="G2304"/>
      <c r="L2304" s="15"/>
    </row>
    <row r="2305" spans="7:12" ht="14.25" x14ac:dyDescent="0.45">
      <c r="G2305"/>
      <c r="L2305" s="15"/>
    </row>
    <row r="2306" spans="7:12" ht="14.25" x14ac:dyDescent="0.45">
      <c r="G2306"/>
      <c r="L2306" s="15"/>
    </row>
    <row r="2307" spans="7:12" ht="14.25" x14ac:dyDescent="0.45">
      <c r="G2307"/>
      <c r="L2307" s="15"/>
    </row>
    <row r="2308" spans="7:12" ht="14.25" x14ac:dyDescent="0.45">
      <c r="G2308"/>
      <c r="L2308" s="15"/>
    </row>
    <row r="2309" spans="7:12" ht="14.25" x14ac:dyDescent="0.45">
      <c r="G2309"/>
      <c r="L2309" s="15"/>
    </row>
    <row r="2310" spans="7:12" ht="14.25" x14ac:dyDescent="0.45">
      <c r="G2310"/>
      <c r="L2310" s="15"/>
    </row>
    <row r="2311" spans="7:12" ht="14.25" x14ac:dyDescent="0.45">
      <c r="G2311"/>
      <c r="L2311" s="15"/>
    </row>
    <row r="2312" spans="7:12" ht="14.25" x14ac:dyDescent="0.45">
      <c r="G2312"/>
      <c r="L2312" s="15"/>
    </row>
    <row r="2313" spans="7:12" ht="14.25" x14ac:dyDescent="0.45">
      <c r="G2313"/>
      <c r="L2313" s="15"/>
    </row>
    <row r="2314" spans="7:12" ht="14.25" x14ac:dyDescent="0.45">
      <c r="G2314"/>
      <c r="L2314" s="15"/>
    </row>
    <row r="2315" spans="7:12" ht="14.25" x14ac:dyDescent="0.45">
      <c r="G2315"/>
      <c r="L2315" s="15"/>
    </row>
    <row r="2316" spans="7:12" ht="14.25" x14ac:dyDescent="0.45">
      <c r="G2316"/>
      <c r="L2316" s="15"/>
    </row>
    <row r="2317" spans="7:12" ht="14.25" x14ac:dyDescent="0.45">
      <c r="G2317"/>
      <c r="L2317" s="15"/>
    </row>
    <row r="2318" spans="7:12" ht="14.25" x14ac:dyDescent="0.45">
      <c r="G2318"/>
      <c r="L2318" s="15"/>
    </row>
    <row r="2319" spans="7:12" ht="14.25" x14ac:dyDescent="0.45">
      <c r="G2319"/>
      <c r="L2319" s="15"/>
    </row>
    <row r="2320" spans="7:12" ht="14.25" x14ac:dyDescent="0.45">
      <c r="G2320"/>
      <c r="L2320" s="15"/>
    </row>
    <row r="2321" spans="7:12" ht="14.25" x14ac:dyDescent="0.45">
      <c r="G2321"/>
      <c r="L2321" s="15"/>
    </row>
    <row r="2322" spans="7:12" ht="14.25" x14ac:dyDescent="0.45">
      <c r="G2322"/>
      <c r="L2322" s="15"/>
    </row>
    <row r="2323" spans="7:12" ht="14.25" x14ac:dyDescent="0.45">
      <c r="G2323"/>
      <c r="L2323" s="15"/>
    </row>
    <row r="2324" spans="7:12" ht="14.25" x14ac:dyDescent="0.45">
      <c r="G2324"/>
      <c r="L2324" s="15"/>
    </row>
    <row r="2325" spans="7:12" ht="14.25" x14ac:dyDescent="0.45">
      <c r="G2325"/>
      <c r="L2325" s="15"/>
    </row>
    <row r="2326" spans="7:12" ht="14.25" x14ac:dyDescent="0.45">
      <c r="G2326"/>
      <c r="L2326" s="15"/>
    </row>
    <row r="2327" spans="7:12" ht="14.25" x14ac:dyDescent="0.45">
      <c r="G2327"/>
      <c r="L2327" s="15"/>
    </row>
    <row r="2328" spans="7:12" ht="14.25" x14ac:dyDescent="0.45">
      <c r="G2328"/>
      <c r="L2328" s="15"/>
    </row>
    <row r="2329" spans="7:12" ht="14.25" x14ac:dyDescent="0.45">
      <c r="G2329"/>
      <c r="L2329" s="15"/>
    </row>
    <row r="2330" spans="7:12" ht="14.25" x14ac:dyDescent="0.45">
      <c r="G2330"/>
      <c r="L2330" s="15"/>
    </row>
    <row r="2331" spans="7:12" ht="14.25" x14ac:dyDescent="0.45">
      <c r="G2331"/>
      <c r="L2331" s="15"/>
    </row>
    <row r="2332" spans="7:12" ht="14.25" x14ac:dyDescent="0.45">
      <c r="G2332"/>
      <c r="L2332" s="15"/>
    </row>
    <row r="2333" spans="7:12" ht="14.25" x14ac:dyDescent="0.45">
      <c r="G2333"/>
      <c r="L2333" s="15"/>
    </row>
    <row r="2334" spans="7:12" ht="14.25" x14ac:dyDescent="0.45">
      <c r="G2334"/>
      <c r="L2334" s="15"/>
    </row>
    <row r="2335" spans="7:12" ht="14.25" x14ac:dyDescent="0.45">
      <c r="G2335"/>
      <c r="L2335" s="15"/>
    </row>
    <row r="2336" spans="7:12" ht="14.25" x14ac:dyDescent="0.45">
      <c r="G2336"/>
      <c r="L2336" s="15"/>
    </row>
    <row r="2337" spans="7:12" ht="14.25" x14ac:dyDescent="0.45">
      <c r="G2337"/>
      <c r="L2337" s="15"/>
    </row>
    <row r="2338" spans="7:12" ht="14.25" x14ac:dyDescent="0.45">
      <c r="G2338"/>
      <c r="L2338" s="15"/>
    </row>
    <row r="2339" spans="7:12" ht="14.25" x14ac:dyDescent="0.45">
      <c r="G2339"/>
      <c r="L2339" s="15"/>
    </row>
    <row r="2340" spans="7:12" ht="14.25" x14ac:dyDescent="0.45">
      <c r="G2340"/>
      <c r="L2340" s="15"/>
    </row>
    <row r="2341" spans="7:12" ht="14.25" x14ac:dyDescent="0.45">
      <c r="G2341"/>
      <c r="L2341" s="15"/>
    </row>
    <row r="2342" spans="7:12" ht="14.25" x14ac:dyDescent="0.45">
      <c r="G2342"/>
      <c r="L2342" s="15"/>
    </row>
    <row r="2343" spans="7:12" ht="14.25" x14ac:dyDescent="0.45">
      <c r="G2343"/>
      <c r="L2343" s="15"/>
    </row>
    <row r="2344" spans="7:12" ht="14.25" x14ac:dyDescent="0.45">
      <c r="G2344"/>
      <c r="L2344" s="15"/>
    </row>
    <row r="2345" spans="7:12" ht="14.25" x14ac:dyDescent="0.45">
      <c r="G2345"/>
      <c r="L2345" s="15"/>
    </row>
    <row r="2346" spans="7:12" ht="14.25" x14ac:dyDescent="0.45">
      <c r="G2346"/>
      <c r="L2346" s="15"/>
    </row>
    <row r="2347" spans="7:12" ht="14.25" x14ac:dyDescent="0.45">
      <c r="G2347"/>
      <c r="L2347" s="15"/>
    </row>
    <row r="2348" spans="7:12" ht="14.25" x14ac:dyDescent="0.45">
      <c r="G2348"/>
      <c r="L2348" s="15"/>
    </row>
    <row r="2349" spans="7:12" ht="14.25" x14ac:dyDescent="0.45">
      <c r="G2349"/>
      <c r="L2349" s="15"/>
    </row>
    <row r="2350" spans="7:12" ht="14.25" x14ac:dyDescent="0.45">
      <c r="G2350"/>
      <c r="L2350" s="15"/>
    </row>
    <row r="2351" spans="7:12" ht="14.25" x14ac:dyDescent="0.45">
      <c r="G2351"/>
      <c r="L2351" s="15"/>
    </row>
    <row r="2352" spans="7:12" ht="14.25" x14ac:dyDescent="0.45">
      <c r="G2352"/>
      <c r="L2352" s="15"/>
    </row>
    <row r="2353" spans="7:12" ht="14.25" x14ac:dyDescent="0.45">
      <c r="G2353"/>
      <c r="L2353" s="15"/>
    </row>
    <row r="2354" spans="7:12" ht="14.25" x14ac:dyDescent="0.45">
      <c r="G2354"/>
      <c r="L2354" s="15"/>
    </row>
    <row r="2355" spans="7:12" ht="14.25" x14ac:dyDescent="0.45">
      <c r="G2355"/>
      <c r="L2355" s="15"/>
    </row>
    <row r="2356" spans="7:12" ht="14.25" x14ac:dyDescent="0.45">
      <c r="G2356"/>
      <c r="L2356" s="15"/>
    </row>
    <row r="2357" spans="7:12" ht="14.25" x14ac:dyDescent="0.45">
      <c r="G2357"/>
      <c r="L2357" s="15"/>
    </row>
    <row r="2358" spans="7:12" ht="14.25" x14ac:dyDescent="0.45">
      <c r="G2358"/>
      <c r="L2358" s="15"/>
    </row>
    <row r="2359" spans="7:12" ht="14.25" x14ac:dyDescent="0.45">
      <c r="G2359"/>
      <c r="L2359" s="15"/>
    </row>
    <row r="2360" spans="7:12" ht="14.25" x14ac:dyDescent="0.45">
      <c r="G2360"/>
      <c r="L2360" s="15"/>
    </row>
    <row r="2361" spans="7:12" ht="14.25" x14ac:dyDescent="0.45">
      <c r="G2361"/>
      <c r="L2361" s="15"/>
    </row>
    <row r="2362" spans="7:12" ht="14.25" x14ac:dyDescent="0.45">
      <c r="G2362"/>
      <c r="L2362" s="15"/>
    </row>
    <row r="2363" spans="7:12" ht="14.25" x14ac:dyDescent="0.45">
      <c r="G2363"/>
      <c r="L2363" s="15"/>
    </row>
    <row r="2364" spans="7:12" ht="14.25" x14ac:dyDescent="0.45">
      <c r="G2364"/>
      <c r="L2364" s="15"/>
    </row>
    <row r="2365" spans="7:12" ht="14.25" x14ac:dyDescent="0.45">
      <c r="G2365"/>
      <c r="L2365" s="15"/>
    </row>
    <row r="2366" spans="7:12" ht="14.25" x14ac:dyDescent="0.45">
      <c r="G2366"/>
      <c r="L2366" s="15"/>
    </row>
    <row r="2367" spans="7:12" ht="14.25" x14ac:dyDescent="0.45">
      <c r="G2367"/>
      <c r="L2367" s="15"/>
    </row>
    <row r="2368" spans="7:12" ht="14.25" x14ac:dyDescent="0.45">
      <c r="G2368"/>
      <c r="L2368" s="15"/>
    </row>
    <row r="2369" spans="7:12" ht="14.25" x14ac:dyDescent="0.45">
      <c r="G2369"/>
      <c r="L2369" s="15"/>
    </row>
    <row r="2370" spans="7:12" ht="14.25" x14ac:dyDescent="0.45">
      <c r="G2370"/>
      <c r="L2370" s="15"/>
    </row>
    <row r="2371" spans="7:12" ht="14.25" x14ac:dyDescent="0.45">
      <c r="G2371"/>
      <c r="L2371" s="15"/>
    </row>
    <row r="2372" spans="7:12" ht="14.25" x14ac:dyDescent="0.45">
      <c r="G2372"/>
      <c r="L2372" s="15"/>
    </row>
    <row r="2373" spans="7:12" ht="14.25" x14ac:dyDescent="0.45">
      <c r="G2373"/>
      <c r="L2373" s="15"/>
    </row>
    <row r="2374" spans="7:12" ht="14.25" x14ac:dyDescent="0.45">
      <c r="G2374"/>
      <c r="L2374" s="15"/>
    </row>
    <row r="2375" spans="7:12" ht="14.25" x14ac:dyDescent="0.45">
      <c r="G2375"/>
      <c r="L2375" s="15"/>
    </row>
    <row r="2376" spans="7:12" ht="14.25" x14ac:dyDescent="0.45">
      <c r="G2376"/>
      <c r="L2376" s="15"/>
    </row>
    <row r="2377" spans="7:12" ht="14.25" x14ac:dyDescent="0.45">
      <c r="G2377"/>
      <c r="L2377" s="15"/>
    </row>
    <row r="2378" spans="7:12" ht="14.25" x14ac:dyDescent="0.45">
      <c r="G2378"/>
      <c r="L2378" s="15"/>
    </row>
    <row r="2379" spans="7:12" ht="14.25" x14ac:dyDescent="0.45">
      <c r="G2379"/>
      <c r="L2379" s="15"/>
    </row>
    <row r="2380" spans="7:12" ht="14.25" x14ac:dyDescent="0.45">
      <c r="G2380"/>
      <c r="L2380" s="15"/>
    </row>
    <row r="2381" spans="7:12" ht="14.25" x14ac:dyDescent="0.45">
      <c r="G2381"/>
      <c r="L2381" s="15"/>
    </row>
    <row r="2382" spans="7:12" ht="14.25" x14ac:dyDescent="0.45">
      <c r="G2382"/>
      <c r="L2382" s="15"/>
    </row>
    <row r="2383" spans="7:12" ht="14.25" x14ac:dyDescent="0.45">
      <c r="G2383"/>
      <c r="L2383" s="15"/>
    </row>
    <row r="2384" spans="7:12" ht="14.25" x14ac:dyDescent="0.45">
      <c r="G2384"/>
      <c r="L2384" s="15"/>
    </row>
    <row r="2385" spans="7:12" ht="14.25" x14ac:dyDescent="0.45">
      <c r="G2385"/>
      <c r="L2385" s="15"/>
    </row>
    <row r="2386" spans="7:12" ht="14.25" x14ac:dyDescent="0.45">
      <c r="G2386"/>
      <c r="L2386" s="15"/>
    </row>
    <row r="2387" spans="7:12" ht="14.25" x14ac:dyDescent="0.45">
      <c r="G2387"/>
      <c r="L2387" s="15"/>
    </row>
    <row r="2388" spans="7:12" ht="14.25" x14ac:dyDescent="0.45">
      <c r="G2388"/>
      <c r="L2388" s="15"/>
    </row>
    <row r="2389" spans="7:12" ht="14.25" x14ac:dyDescent="0.45">
      <c r="G2389"/>
      <c r="L2389" s="15"/>
    </row>
    <row r="2390" spans="7:12" ht="14.25" x14ac:dyDescent="0.45">
      <c r="G2390"/>
      <c r="L2390" s="15"/>
    </row>
    <row r="2391" spans="7:12" ht="14.25" x14ac:dyDescent="0.45">
      <c r="G2391"/>
      <c r="L2391" s="15"/>
    </row>
    <row r="2392" spans="7:12" ht="14.25" x14ac:dyDescent="0.45">
      <c r="G2392"/>
      <c r="L2392" s="15"/>
    </row>
    <row r="2393" spans="7:12" ht="14.25" x14ac:dyDescent="0.45">
      <c r="G2393"/>
      <c r="L2393" s="15"/>
    </row>
    <row r="2394" spans="7:12" ht="14.25" x14ac:dyDescent="0.45">
      <c r="G2394"/>
      <c r="L2394" s="15"/>
    </row>
    <row r="2395" spans="7:12" ht="14.25" x14ac:dyDescent="0.45">
      <c r="G2395"/>
      <c r="L2395" s="15"/>
    </row>
    <row r="2396" spans="7:12" ht="14.25" x14ac:dyDescent="0.45">
      <c r="G2396"/>
      <c r="L2396" s="15"/>
    </row>
    <row r="2397" spans="7:12" ht="14.25" x14ac:dyDescent="0.45">
      <c r="G2397"/>
      <c r="L2397" s="15"/>
    </row>
    <row r="2398" spans="7:12" ht="14.25" x14ac:dyDescent="0.45">
      <c r="G2398"/>
      <c r="L2398" s="15"/>
    </row>
    <row r="2399" spans="7:12" ht="14.25" x14ac:dyDescent="0.45">
      <c r="G2399"/>
      <c r="L2399" s="15"/>
    </row>
    <row r="2400" spans="7:12" ht="14.25" x14ac:dyDescent="0.45">
      <c r="G2400"/>
      <c r="L2400" s="15"/>
    </row>
    <row r="2401" spans="7:12" ht="14.25" x14ac:dyDescent="0.45">
      <c r="G2401"/>
      <c r="L2401" s="15"/>
    </row>
    <row r="2402" spans="7:12" ht="14.25" x14ac:dyDescent="0.45">
      <c r="G2402"/>
      <c r="L2402" s="15"/>
    </row>
    <row r="2403" spans="7:12" ht="14.25" x14ac:dyDescent="0.45">
      <c r="G2403"/>
      <c r="L2403" s="15"/>
    </row>
    <row r="2404" spans="7:12" ht="14.25" x14ac:dyDescent="0.45">
      <c r="G2404"/>
      <c r="L2404" s="15"/>
    </row>
    <row r="2405" spans="7:12" ht="14.25" x14ac:dyDescent="0.45">
      <c r="G2405"/>
      <c r="L2405" s="15"/>
    </row>
    <row r="2406" spans="7:12" ht="14.25" x14ac:dyDescent="0.45">
      <c r="G2406"/>
      <c r="L2406" s="15"/>
    </row>
    <row r="2407" spans="7:12" ht="14.25" x14ac:dyDescent="0.45">
      <c r="G2407"/>
      <c r="L2407" s="15"/>
    </row>
    <row r="2408" spans="7:12" ht="14.25" x14ac:dyDescent="0.45">
      <c r="G2408"/>
      <c r="L2408" s="15"/>
    </row>
    <row r="2409" spans="7:12" ht="14.25" x14ac:dyDescent="0.45">
      <c r="G2409"/>
      <c r="L2409" s="15"/>
    </row>
    <row r="2410" spans="7:12" ht="14.25" x14ac:dyDescent="0.45">
      <c r="G2410"/>
      <c r="L2410" s="15"/>
    </row>
    <row r="2411" spans="7:12" ht="14.25" x14ac:dyDescent="0.45">
      <c r="G2411"/>
      <c r="L2411" s="15"/>
    </row>
    <row r="2412" spans="7:12" ht="14.25" x14ac:dyDescent="0.45">
      <c r="G2412"/>
      <c r="L2412" s="15"/>
    </row>
    <row r="2413" spans="7:12" ht="14.25" x14ac:dyDescent="0.45">
      <c r="G2413"/>
      <c r="L2413" s="15"/>
    </row>
    <row r="2414" spans="7:12" ht="14.25" x14ac:dyDescent="0.45">
      <c r="G2414"/>
      <c r="L2414" s="15"/>
    </row>
    <row r="2415" spans="7:12" ht="14.25" x14ac:dyDescent="0.45">
      <c r="G2415"/>
      <c r="L2415" s="15"/>
    </row>
    <row r="2416" spans="7:12" ht="14.25" x14ac:dyDescent="0.45">
      <c r="G2416"/>
      <c r="L2416" s="15"/>
    </row>
    <row r="2417" spans="7:12" ht="14.25" x14ac:dyDescent="0.45">
      <c r="G2417"/>
      <c r="L2417" s="15"/>
    </row>
    <row r="2418" spans="7:12" ht="14.25" x14ac:dyDescent="0.45">
      <c r="G2418"/>
      <c r="L2418" s="15"/>
    </row>
    <row r="2419" spans="7:12" ht="14.25" x14ac:dyDescent="0.45">
      <c r="G2419"/>
      <c r="L2419" s="15"/>
    </row>
    <row r="2420" spans="7:12" ht="14.25" x14ac:dyDescent="0.45">
      <c r="G2420"/>
      <c r="L2420" s="15"/>
    </row>
    <row r="2421" spans="7:12" ht="14.25" x14ac:dyDescent="0.45">
      <c r="G2421"/>
      <c r="L2421" s="15"/>
    </row>
    <row r="2422" spans="7:12" ht="14.25" x14ac:dyDescent="0.45">
      <c r="G2422"/>
      <c r="L2422" s="15"/>
    </row>
    <row r="2423" spans="7:12" ht="14.25" x14ac:dyDescent="0.45">
      <c r="G2423"/>
      <c r="L2423" s="15"/>
    </row>
    <row r="2424" spans="7:12" ht="14.25" x14ac:dyDescent="0.45">
      <c r="G2424"/>
      <c r="L2424" s="15"/>
    </row>
    <row r="2425" spans="7:12" ht="14.25" x14ac:dyDescent="0.45">
      <c r="G2425"/>
      <c r="L2425" s="15"/>
    </row>
    <row r="2426" spans="7:12" ht="14.25" x14ac:dyDescent="0.45">
      <c r="G2426"/>
      <c r="L2426" s="15"/>
    </row>
    <row r="2427" spans="7:12" ht="14.25" x14ac:dyDescent="0.45">
      <c r="G2427"/>
      <c r="L2427" s="15"/>
    </row>
    <row r="2428" spans="7:12" ht="14.25" x14ac:dyDescent="0.45">
      <c r="G2428"/>
      <c r="L2428" s="15"/>
    </row>
    <row r="2429" spans="7:12" ht="14.25" x14ac:dyDescent="0.45">
      <c r="G2429"/>
      <c r="L2429" s="15"/>
    </row>
    <row r="2430" spans="7:12" ht="14.25" x14ac:dyDescent="0.45">
      <c r="G2430"/>
      <c r="L2430" s="15"/>
    </row>
    <row r="2431" spans="7:12" ht="14.25" x14ac:dyDescent="0.45">
      <c r="G2431"/>
      <c r="L2431" s="15"/>
    </row>
    <row r="2432" spans="7:12" ht="14.25" x14ac:dyDescent="0.45">
      <c r="G2432"/>
      <c r="L2432" s="15"/>
    </row>
    <row r="2433" spans="7:12" ht="14.25" x14ac:dyDescent="0.45">
      <c r="G2433"/>
      <c r="L2433" s="15"/>
    </row>
    <row r="2434" spans="7:12" ht="14.25" x14ac:dyDescent="0.45">
      <c r="G2434"/>
      <c r="L2434" s="15"/>
    </row>
    <row r="2435" spans="7:12" ht="14.25" x14ac:dyDescent="0.45">
      <c r="G2435"/>
      <c r="L2435" s="15"/>
    </row>
    <row r="2436" spans="7:12" ht="14.25" x14ac:dyDescent="0.45">
      <c r="G2436"/>
      <c r="L2436" s="15"/>
    </row>
    <row r="2437" spans="7:12" ht="14.25" x14ac:dyDescent="0.45">
      <c r="G2437"/>
      <c r="L2437" s="15"/>
    </row>
    <row r="2438" spans="7:12" ht="14.25" x14ac:dyDescent="0.45">
      <c r="G2438"/>
      <c r="L2438" s="15"/>
    </row>
    <row r="2439" spans="7:12" ht="14.25" x14ac:dyDescent="0.45">
      <c r="G2439"/>
      <c r="L2439" s="15"/>
    </row>
    <row r="2440" spans="7:12" ht="14.25" x14ac:dyDescent="0.45">
      <c r="G2440"/>
      <c r="L2440" s="15"/>
    </row>
    <row r="2441" spans="7:12" ht="14.25" x14ac:dyDescent="0.45">
      <c r="G2441"/>
      <c r="L2441" s="15"/>
    </row>
    <row r="2442" spans="7:12" ht="14.25" x14ac:dyDescent="0.45">
      <c r="G2442"/>
      <c r="L2442" s="15"/>
    </row>
    <row r="2443" spans="7:12" ht="14.25" x14ac:dyDescent="0.45">
      <c r="G2443"/>
      <c r="L2443" s="15"/>
    </row>
    <row r="2444" spans="7:12" ht="14.25" x14ac:dyDescent="0.45">
      <c r="G2444"/>
      <c r="L2444" s="15"/>
    </row>
    <row r="2445" spans="7:12" ht="14.25" x14ac:dyDescent="0.45">
      <c r="G2445"/>
      <c r="L2445" s="15"/>
    </row>
    <row r="2446" spans="7:12" ht="14.25" x14ac:dyDescent="0.45">
      <c r="G2446"/>
      <c r="L2446" s="15"/>
    </row>
    <row r="2447" spans="7:12" ht="14.25" x14ac:dyDescent="0.45">
      <c r="G2447"/>
      <c r="L2447" s="15"/>
    </row>
    <row r="2448" spans="7:12" ht="14.25" x14ac:dyDescent="0.45">
      <c r="G2448"/>
      <c r="L2448" s="15"/>
    </row>
    <row r="2449" spans="7:12" ht="14.25" x14ac:dyDescent="0.45">
      <c r="G2449"/>
      <c r="L2449" s="15"/>
    </row>
    <row r="2450" spans="7:12" ht="14.25" x14ac:dyDescent="0.45">
      <c r="G2450"/>
      <c r="L2450" s="15"/>
    </row>
    <row r="2451" spans="7:12" ht="14.25" x14ac:dyDescent="0.45">
      <c r="G2451"/>
      <c r="L2451" s="15"/>
    </row>
    <row r="2452" spans="7:12" ht="14.25" x14ac:dyDescent="0.45">
      <c r="G2452"/>
      <c r="L2452" s="15"/>
    </row>
    <row r="2453" spans="7:12" ht="14.25" x14ac:dyDescent="0.45">
      <c r="G2453"/>
      <c r="L2453" s="15"/>
    </row>
    <row r="2454" spans="7:12" ht="14.25" x14ac:dyDescent="0.45">
      <c r="G2454"/>
      <c r="L2454" s="15"/>
    </row>
    <row r="2455" spans="7:12" ht="14.25" x14ac:dyDescent="0.45">
      <c r="G2455"/>
      <c r="L2455" s="15"/>
    </row>
    <row r="2456" spans="7:12" ht="14.25" x14ac:dyDescent="0.45">
      <c r="G2456"/>
      <c r="L2456" s="15"/>
    </row>
    <row r="2457" spans="7:12" ht="14.25" x14ac:dyDescent="0.45">
      <c r="G2457"/>
      <c r="L2457" s="15"/>
    </row>
    <row r="2458" spans="7:12" ht="14.25" x14ac:dyDescent="0.45">
      <c r="G2458"/>
      <c r="L2458" s="15"/>
    </row>
    <row r="2459" spans="7:12" ht="14.25" x14ac:dyDescent="0.45">
      <c r="G2459"/>
      <c r="L2459" s="15"/>
    </row>
    <row r="2460" spans="7:12" ht="14.25" x14ac:dyDescent="0.45">
      <c r="G2460"/>
      <c r="L2460" s="15"/>
    </row>
    <row r="2461" spans="7:12" ht="14.25" x14ac:dyDescent="0.45">
      <c r="G2461"/>
      <c r="L2461" s="15"/>
    </row>
    <row r="2462" spans="7:12" ht="14.25" x14ac:dyDescent="0.45">
      <c r="G2462"/>
      <c r="L2462" s="15"/>
    </row>
    <row r="2463" spans="7:12" ht="14.25" x14ac:dyDescent="0.45">
      <c r="G2463"/>
      <c r="L2463" s="15"/>
    </row>
    <row r="2464" spans="7:12" ht="14.25" x14ac:dyDescent="0.45">
      <c r="G2464"/>
      <c r="L2464" s="15"/>
    </row>
    <row r="2465" spans="7:12" ht="14.25" x14ac:dyDescent="0.45">
      <c r="G2465"/>
      <c r="L2465" s="15"/>
    </row>
    <row r="2466" spans="7:12" ht="14.25" x14ac:dyDescent="0.45">
      <c r="G2466"/>
      <c r="L2466" s="15"/>
    </row>
    <row r="2467" spans="7:12" ht="14.25" x14ac:dyDescent="0.45">
      <c r="G2467"/>
      <c r="L2467" s="15"/>
    </row>
    <row r="2468" spans="7:12" ht="14.25" x14ac:dyDescent="0.45">
      <c r="G2468"/>
      <c r="L2468" s="15"/>
    </row>
    <row r="2469" spans="7:12" ht="14.25" x14ac:dyDescent="0.45">
      <c r="G2469"/>
      <c r="L2469" s="15"/>
    </row>
    <row r="2470" spans="7:12" ht="14.25" x14ac:dyDescent="0.45">
      <c r="G2470"/>
      <c r="L2470" s="15"/>
    </row>
    <row r="2471" spans="7:12" ht="14.25" x14ac:dyDescent="0.45">
      <c r="G2471"/>
      <c r="L2471" s="15"/>
    </row>
    <row r="2472" spans="7:12" ht="14.25" x14ac:dyDescent="0.45">
      <c r="G2472"/>
      <c r="L2472" s="15"/>
    </row>
    <row r="2473" spans="7:12" ht="14.25" x14ac:dyDescent="0.45">
      <c r="G2473"/>
      <c r="L2473" s="15"/>
    </row>
    <row r="2474" spans="7:12" ht="14.25" x14ac:dyDescent="0.45">
      <c r="G2474"/>
      <c r="L2474" s="15"/>
    </row>
    <row r="2475" spans="7:12" ht="14.25" x14ac:dyDescent="0.45">
      <c r="G2475"/>
      <c r="L2475" s="15"/>
    </row>
    <row r="2476" spans="7:12" ht="14.25" x14ac:dyDescent="0.45">
      <c r="G2476"/>
      <c r="L2476" s="15"/>
    </row>
    <row r="2477" spans="7:12" ht="14.25" x14ac:dyDescent="0.45">
      <c r="G2477"/>
      <c r="L2477" s="15"/>
    </row>
    <row r="2478" spans="7:12" ht="14.25" x14ac:dyDescent="0.45">
      <c r="G2478"/>
      <c r="L2478" s="15"/>
    </row>
    <row r="2479" spans="7:12" ht="14.25" x14ac:dyDescent="0.45">
      <c r="G2479"/>
      <c r="L2479" s="15"/>
    </row>
    <row r="2480" spans="7:12" ht="14.25" x14ac:dyDescent="0.45">
      <c r="G2480"/>
      <c r="L2480" s="15"/>
    </row>
    <row r="2481" spans="7:12" ht="14.25" x14ac:dyDescent="0.45">
      <c r="G2481"/>
      <c r="L2481" s="15"/>
    </row>
    <row r="2482" spans="7:12" ht="14.25" x14ac:dyDescent="0.45">
      <c r="G2482"/>
      <c r="L2482" s="15"/>
    </row>
    <row r="2483" spans="7:12" ht="14.25" x14ac:dyDescent="0.45">
      <c r="G2483"/>
      <c r="L2483" s="15"/>
    </row>
    <row r="2484" spans="7:12" ht="14.25" x14ac:dyDescent="0.45">
      <c r="G2484"/>
      <c r="L2484" s="15"/>
    </row>
    <row r="2485" spans="7:12" ht="14.25" x14ac:dyDescent="0.45">
      <c r="G2485"/>
      <c r="L2485" s="15"/>
    </row>
    <row r="2486" spans="7:12" ht="14.25" x14ac:dyDescent="0.45">
      <c r="G2486"/>
      <c r="L2486" s="15"/>
    </row>
    <row r="2487" spans="7:12" ht="14.25" x14ac:dyDescent="0.45">
      <c r="G2487"/>
      <c r="L2487" s="15"/>
    </row>
    <row r="2488" spans="7:12" ht="14.25" x14ac:dyDescent="0.45">
      <c r="G2488"/>
      <c r="L2488" s="15"/>
    </row>
    <row r="2489" spans="7:12" ht="14.25" x14ac:dyDescent="0.45">
      <c r="G2489"/>
      <c r="L2489" s="15"/>
    </row>
    <row r="2490" spans="7:12" ht="14.25" x14ac:dyDescent="0.45">
      <c r="G2490"/>
      <c r="L2490" s="15"/>
    </row>
    <row r="2491" spans="7:12" ht="14.25" x14ac:dyDescent="0.45">
      <c r="G2491"/>
      <c r="L2491" s="15"/>
    </row>
    <row r="2492" spans="7:12" ht="14.25" x14ac:dyDescent="0.45">
      <c r="G2492"/>
      <c r="L2492" s="15"/>
    </row>
    <row r="2493" spans="7:12" ht="14.25" x14ac:dyDescent="0.45">
      <c r="G2493"/>
      <c r="L2493" s="15"/>
    </row>
    <row r="2494" spans="7:12" ht="14.25" x14ac:dyDescent="0.45">
      <c r="G2494"/>
      <c r="L2494" s="15"/>
    </row>
    <row r="2495" spans="7:12" ht="14.25" x14ac:dyDescent="0.45">
      <c r="G2495"/>
      <c r="L2495" s="15"/>
    </row>
    <row r="2496" spans="7:12" ht="14.25" x14ac:dyDescent="0.45">
      <c r="G2496"/>
      <c r="L2496" s="15"/>
    </row>
    <row r="2497" spans="7:12" ht="14.25" x14ac:dyDescent="0.45">
      <c r="G2497"/>
      <c r="L2497" s="15"/>
    </row>
    <row r="2498" spans="7:12" ht="14.25" x14ac:dyDescent="0.45">
      <c r="G2498"/>
      <c r="L2498" s="15"/>
    </row>
    <row r="2499" spans="7:12" ht="14.25" x14ac:dyDescent="0.45">
      <c r="G2499"/>
      <c r="L2499" s="15"/>
    </row>
    <row r="2500" spans="7:12" ht="14.25" x14ac:dyDescent="0.45">
      <c r="G2500"/>
      <c r="L2500" s="15"/>
    </row>
    <row r="2501" spans="7:12" ht="14.25" x14ac:dyDescent="0.45">
      <c r="G2501"/>
      <c r="L2501" s="15"/>
    </row>
    <row r="2502" spans="7:12" ht="14.25" x14ac:dyDescent="0.45">
      <c r="G2502"/>
      <c r="L2502" s="15"/>
    </row>
    <row r="2503" spans="7:12" ht="14.25" x14ac:dyDescent="0.45">
      <c r="G2503"/>
      <c r="L2503" s="15"/>
    </row>
    <row r="2504" spans="7:12" ht="14.25" x14ac:dyDescent="0.45">
      <c r="G2504"/>
      <c r="L2504" s="15"/>
    </row>
    <row r="2505" spans="7:12" ht="14.25" x14ac:dyDescent="0.45">
      <c r="G2505"/>
      <c r="L2505" s="15"/>
    </row>
    <row r="2506" spans="7:12" ht="14.25" x14ac:dyDescent="0.45">
      <c r="G2506"/>
      <c r="L2506" s="15"/>
    </row>
    <row r="2507" spans="7:12" ht="14.25" x14ac:dyDescent="0.45">
      <c r="G2507"/>
      <c r="L2507" s="15"/>
    </row>
    <row r="2508" spans="7:12" ht="14.25" x14ac:dyDescent="0.45">
      <c r="G2508"/>
      <c r="L2508" s="15"/>
    </row>
    <row r="2509" spans="7:12" ht="14.25" x14ac:dyDescent="0.45">
      <c r="G2509"/>
      <c r="L2509" s="15"/>
    </row>
    <row r="2510" spans="7:12" ht="14.25" x14ac:dyDescent="0.45">
      <c r="G2510"/>
      <c r="L2510" s="15"/>
    </row>
    <row r="2511" spans="7:12" ht="14.25" x14ac:dyDescent="0.45">
      <c r="G2511"/>
      <c r="L2511" s="15"/>
    </row>
    <row r="2512" spans="7:12" ht="14.25" x14ac:dyDescent="0.45">
      <c r="G2512"/>
      <c r="L2512" s="15"/>
    </row>
    <row r="2513" spans="7:12" ht="14.25" x14ac:dyDescent="0.45">
      <c r="G2513"/>
      <c r="L2513" s="15"/>
    </row>
    <row r="2514" spans="7:12" ht="14.25" x14ac:dyDescent="0.45">
      <c r="G2514"/>
      <c r="L2514" s="15"/>
    </row>
    <row r="2515" spans="7:12" ht="14.25" x14ac:dyDescent="0.45">
      <c r="G2515"/>
      <c r="L2515" s="15"/>
    </row>
    <row r="2516" spans="7:12" ht="14.25" x14ac:dyDescent="0.45">
      <c r="G2516"/>
      <c r="L2516" s="15"/>
    </row>
    <row r="2517" spans="7:12" ht="14.25" x14ac:dyDescent="0.45">
      <c r="G2517"/>
      <c r="L2517" s="15"/>
    </row>
    <row r="2518" spans="7:12" ht="14.25" x14ac:dyDescent="0.45">
      <c r="G2518"/>
      <c r="L2518" s="15"/>
    </row>
    <row r="2519" spans="7:12" ht="14.25" x14ac:dyDescent="0.45">
      <c r="G2519"/>
      <c r="L2519" s="15"/>
    </row>
    <row r="2520" spans="7:12" ht="14.25" x14ac:dyDescent="0.45">
      <c r="G2520"/>
      <c r="L2520" s="15"/>
    </row>
    <row r="2521" spans="7:12" ht="14.25" x14ac:dyDescent="0.45">
      <c r="G2521"/>
      <c r="L2521" s="15"/>
    </row>
    <row r="2522" spans="7:12" ht="14.25" x14ac:dyDescent="0.45">
      <c r="G2522"/>
      <c r="L2522" s="15"/>
    </row>
    <row r="2523" spans="7:12" ht="14.25" x14ac:dyDescent="0.45">
      <c r="G2523"/>
      <c r="L2523" s="15"/>
    </row>
    <row r="2524" spans="7:12" ht="14.25" x14ac:dyDescent="0.45">
      <c r="G2524"/>
      <c r="L2524" s="15"/>
    </row>
    <row r="2525" spans="7:12" ht="14.25" x14ac:dyDescent="0.45">
      <c r="G2525"/>
      <c r="L2525" s="15"/>
    </row>
    <row r="2526" spans="7:12" ht="14.25" x14ac:dyDescent="0.45">
      <c r="G2526"/>
      <c r="L2526" s="15"/>
    </row>
    <row r="2527" spans="7:12" ht="14.25" x14ac:dyDescent="0.45">
      <c r="G2527"/>
      <c r="L2527" s="15"/>
    </row>
    <row r="2528" spans="7:12" ht="14.25" x14ac:dyDescent="0.45">
      <c r="G2528"/>
      <c r="L2528" s="15"/>
    </row>
    <row r="2529" spans="7:12" ht="14.25" x14ac:dyDescent="0.45">
      <c r="G2529"/>
      <c r="L2529" s="15"/>
    </row>
    <row r="2530" spans="7:12" ht="14.25" x14ac:dyDescent="0.45">
      <c r="G2530"/>
      <c r="L2530" s="15"/>
    </row>
    <row r="2531" spans="7:12" ht="14.25" x14ac:dyDescent="0.45">
      <c r="G2531"/>
      <c r="L2531" s="15"/>
    </row>
    <row r="2532" spans="7:12" ht="14.25" x14ac:dyDescent="0.45">
      <c r="G2532"/>
      <c r="L2532" s="15"/>
    </row>
    <row r="2533" spans="7:12" ht="14.25" x14ac:dyDescent="0.45">
      <c r="G2533"/>
      <c r="L2533" s="15"/>
    </row>
    <row r="2534" spans="7:12" ht="14.25" x14ac:dyDescent="0.45">
      <c r="G2534"/>
      <c r="L2534" s="15"/>
    </row>
    <row r="2535" spans="7:12" ht="14.25" x14ac:dyDescent="0.45">
      <c r="G2535"/>
      <c r="L2535" s="15"/>
    </row>
    <row r="2536" spans="7:12" ht="14.25" x14ac:dyDescent="0.45">
      <c r="G2536"/>
      <c r="L2536" s="15"/>
    </row>
    <row r="2537" spans="7:12" ht="14.25" x14ac:dyDescent="0.45">
      <c r="G2537"/>
      <c r="L2537" s="15"/>
    </row>
    <row r="2538" spans="7:12" ht="14.25" x14ac:dyDescent="0.45">
      <c r="G2538"/>
      <c r="L2538" s="15"/>
    </row>
    <row r="2539" spans="7:12" ht="14.25" x14ac:dyDescent="0.45">
      <c r="G2539"/>
      <c r="L2539" s="15"/>
    </row>
    <row r="2540" spans="7:12" ht="14.25" x14ac:dyDescent="0.45">
      <c r="G2540"/>
      <c r="L2540" s="15"/>
    </row>
    <row r="2541" spans="7:12" ht="14.25" x14ac:dyDescent="0.45">
      <c r="G2541"/>
      <c r="L2541" s="15"/>
    </row>
    <row r="2542" spans="7:12" ht="14.25" x14ac:dyDescent="0.45">
      <c r="G2542"/>
      <c r="L2542" s="15"/>
    </row>
    <row r="2543" spans="7:12" ht="14.25" x14ac:dyDescent="0.45">
      <c r="G2543"/>
      <c r="L2543" s="15"/>
    </row>
    <row r="2544" spans="7:12" ht="14.25" x14ac:dyDescent="0.45">
      <c r="G2544"/>
      <c r="L2544" s="15"/>
    </row>
    <row r="2545" spans="7:12" ht="14.25" x14ac:dyDescent="0.45">
      <c r="G2545"/>
      <c r="L2545" s="15"/>
    </row>
    <row r="2546" spans="7:12" ht="14.25" x14ac:dyDescent="0.45">
      <c r="G2546"/>
      <c r="L2546" s="15"/>
    </row>
    <row r="2547" spans="7:12" ht="14.25" x14ac:dyDescent="0.45">
      <c r="G2547"/>
      <c r="L2547" s="15"/>
    </row>
    <row r="2548" spans="7:12" ht="14.25" x14ac:dyDescent="0.45">
      <c r="G2548"/>
      <c r="L2548" s="15"/>
    </row>
    <row r="2549" spans="7:12" ht="14.25" x14ac:dyDescent="0.45">
      <c r="G2549"/>
      <c r="L2549" s="15"/>
    </row>
    <row r="2550" spans="7:12" ht="14.25" x14ac:dyDescent="0.45">
      <c r="G2550"/>
      <c r="L2550" s="15"/>
    </row>
    <row r="2551" spans="7:12" ht="14.25" x14ac:dyDescent="0.45">
      <c r="G2551"/>
      <c r="L2551" s="15"/>
    </row>
    <row r="2552" spans="7:12" ht="14.25" x14ac:dyDescent="0.45">
      <c r="G2552"/>
      <c r="L2552" s="15"/>
    </row>
    <row r="2553" spans="7:12" ht="14.25" x14ac:dyDescent="0.45">
      <c r="G2553"/>
      <c r="L2553" s="15"/>
    </row>
    <row r="2554" spans="7:12" ht="14.25" x14ac:dyDescent="0.45">
      <c r="G2554"/>
      <c r="L2554" s="15"/>
    </row>
    <row r="2555" spans="7:12" ht="14.25" x14ac:dyDescent="0.45">
      <c r="G2555"/>
      <c r="L2555" s="15"/>
    </row>
    <row r="2556" spans="7:12" ht="14.25" x14ac:dyDescent="0.45">
      <c r="G2556"/>
      <c r="L2556" s="15"/>
    </row>
    <row r="2557" spans="7:12" ht="14.25" x14ac:dyDescent="0.45">
      <c r="G2557"/>
      <c r="L2557" s="15"/>
    </row>
    <row r="2558" spans="7:12" ht="14.25" x14ac:dyDescent="0.45">
      <c r="G2558"/>
      <c r="L2558" s="15"/>
    </row>
    <row r="2559" spans="7:12" ht="14.25" x14ac:dyDescent="0.45">
      <c r="G2559"/>
      <c r="L2559" s="15"/>
    </row>
    <row r="2560" spans="7:12" ht="14.25" x14ac:dyDescent="0.45">
      <c r="G2560"/>
      <c r="L2560" s="15"/>
    </row>
    <row r="2561" spans="7:12" ht="14.25" x14ac:dyDescent="0.45">
      <c r="G2561"/>
      <c r="L2561" s="15"/>
    </row>
    <row r="2562" spans="7:12" ht="14.25" x14ac:dyDescent="0.45">
      <c r="G2562"/>
      <c r="L2562" s="15"/>
    </row>
    <row r="2563" spans="7:12" ht="14.25" x14ac:dyDescent="0.45">
      <c r="G2563"/>
      <c r="L2563" s="15"/>
    </row>
    <row r="2564" spans="7:12" ht="14.25" x14ac:dyDescent="0.45">
      <c r="G2564"/>
      <c r="L2564" s="15"/>
    </row>
    <row r="2565" spans="7:12" ht="14.25" x14ac:dyDescent="0.45">
      <c r="G2565"/>
      <c r="L2565" s="15"/>
    </row>
    <row r="2566" spans="7:12" ht="14.25" x14ac:dyDescent="0.45">
      <c r="G2566"/>
      <c r="L2566" s="15"/>
    </row>
    <row r="2567" spans="7:12" ht="14.25" x14ac:dyDescent="0.45">
      <c r="G2567"/>
      <c r="L2567" s="15"/>
    </row>
    <row r="2568" spans="7:12" ht="14.25" x14ac:dyDescent="0.45">
      <c r="G2568"/>
      <c r="L2568" s="15"/>
    </row>
    <row r="2569" spans="7:12" ht="14.25" x14ac:dyDescent="0.45">
      <c r="G2569"/>
      <c r="L2569" s="15"/>
    </row>
    <row r="2570" spans="7:12" ht="14.25" x14ac:dyDescent="0.45">
      <c r="G2570"/>
      <c r="L2570" s="15"/>
    </row>
    <row r="2571" spans="7:12" ht="14.25" x14ac:dyDescent="0.45">
      <c r="G2571"/>
      <c r="L2571" s="15"/>
    </row>
    <row r="2572" spans="7:12" ht="14.25" x14ac:dyDescent="0.45">
      <c r="G2572"/>
      <c r="L2572" s="15"/>
    </row>
    <row r="2573" spans="7:12" ht="14.25" x14ac:dyDescent="0.45">
      <c r="G2573"/>
      <c r="L2573" s="15"/>
    </row>
    <row r="2574" spans="7:12" ht="14.25" x14ac:dyDescent="0.45">
      <c r="G2574"/>
      <c r="L2574" s="15"/>
    </row>
    <row r="2575" spans="7:12" ht="14.25" x14ac:dyDescent="0.45">
      <c r="G2575"/>
      <c r="L2575" s="15"/>
    </row>
    <row r="2576" spans="7:12" ht="14.25" x14ac:dyDescent="0.45">
      <c r="G2576"/>
      <c r="L2576" s="15"/>
    </row>
    <row r="2577" spans="7:12" ht="14.25" x14ac:dyDescent="0.45">
      <c r="G2577"/>
      <c r="L2577" s="15"/>
    </row>
    <row r="2578" spans="7:12" ht="14.25" x14ac:dyDescent="0.45">
      <c r="G2578"/>
      <c r="L2578" s="15"/>
    </row>
    <row r="2579" spans="7:12" ht="14.25" x14ac:dyDescent="0.45">
      <c r="G2579"/>
      <c r="L2579" s="15"/>
    </row>
    <row r="2580" spans="7:12" ht="14.25" x14ac:dyDescent="0.45">
      <c r="G2580"/>
      <c r="L2580" s="15"/>
    </row>
    <row r="2581" spans="7:12" ht="14.25" x14ac:dyDescent="0.45">
      <c r="G2581"/>
      <c r="L2581" s="15"/>
    </row>
    <row r="2582" spans="7:12" ht="14.25" x14ac:dyDescent="0.45">
      <c r="G2582"/>
      <c r="L2582" s="15"/>
    </row>
    <row r="2583" spans="7:12" ht="14.25" x14ac:dyDescent="0.45">
      <c r="G2583"/>
      <c r="L2583" s="15"/>
    </row>
    <row r="2584" spans="7:12" ht="14.25" x14ac:dyDescent="0.45">
      <c r="G2584"/>
      <c r="L2584" s="15"/>
    </row>
    <row r="2585" spans="7:12" ht="14.25" x14ac:dyDescent="0.45">
      <c r="G2585"/>
      <c r="L2585" s="15"/>
    </row>
    <row r="2586" spans="7:12" ht="14.25" x14ac:dyDescent="0.45">
      <c r="G2586"/>
      <c r="L2586" s="15"/>
    </row>
    <row r="2587" spans="7:12" ht="14.25" x14ac:dyDescent="0.45">
      <c r="G2587"/>
      <c r="L2587" s="15"/>
    </row>
    <row r="2588" spans="7:12" ht="14.25" x14ac:dyDescent="0.45">
      <c r="G2588"/>
      <c r="L2588" s="15"/>
    </row>
    <row r="2589" spans="7:12" ht="14.25" x14ac:dyDescent="0.45">
      <c r="G2589"/>
      <c r="L2589" s="15"/>
    </row>
    <row r="2590" spans="7:12" ht="14.25" x14ac:dyDescent="0.45">
      <c r="G2590"/>
      <c r="L2590" s="15"/>
    </row>
    <row r="2591" spans="7:12" ht="14.25" x14ac:dyDescent="0.45">
      <c r="G2591"/>
      <c r="L2591" s="15"/>
    </row>
    <row r="2592" spans="7:12" ht="14.25" x14ac:dyDescent="0.45">
      <c r="G2592"/>
      <c r="L2592" s="15"/>
    </row>
    <row r="2593" spans="7:12" ht="14.25" x14ac:dyDescent="0.45">
      <c r="G2593"/>
      <c r="L2593" s="15"/>
    </row>
    <row r="2594" spans="7:12" ht="14.25" x14ac:dyDescent="0.45">
      <c r="G2594"/>
      <c r="L2594" s="15"/>
    </row>
    <row r="2595" spans="7:12" ht="14.25" x14ac:dyDescent="0.45">
      <c r="G2595"/>
      <c r="L2595" s="15"/>
    </row>
    <row r="2596" spans="7:12" ht="14.25" x14ac:dyDescent="0.45">
      <c r="G2596"/>
      <c r="L2596" s="15"/>
    </row>
    <row r="2597" spans="7:12" ht="14.25" x14ac:dyDescent="0.45">
      <c r="G2597"/>
      <c r="L2597" s="15"/>
    </row>
    <row r="2598" spans="7:12" ht="14.25" x14ac:dyDescent="0.45">
      <c r="G2598"/>
      <c r="L2598" s="15"/>
    </row>
    <row r="2599" spans="7:12" ht="14.25" x14ac:dyDescent="0.45">
      <c r="G2599"/>
      <c r="L2599" s="15"/>
    </row>
    <row r="2600" spans="7:12" ht="14.25" x14ac:dyDescent="0.45">
      <c r="G2600"/>
      <c r="L2600" s="15"/>
    </row>
    <row r="2601" spans="7:12" ht="14.25" x14ac:dyDescent="0.45">
      <c r="G2601"/>
      <c r="L2601" s="15"/>
    </row>
    <row r="2602" spans="7:12" ht="14.25" x14ac:dyDescent="0.45">
      <c r="G2602"/>
      <c r="L2602" s="15"/>
    </row>
    <row r="2603" spans="7:12" ht="14.25" x14ac:dyDescent="0.45">
      <c r="G2603"/>
      <c r="L2603" s="15"/>
    </row>
    <row r="2604" spans="7:12" ht="14.25" x14ac:dyDescent="0.45">
      <c r="G2604"/>
      <c r="L2604" s="15"/>
    </row>
    <row r="2605" spans="7:12" ht="14.25" x14ac:dyDescent="0.45">
      <c r="G2605"/>
      <c r="L2605" s="15"/>
    </row>
    <row r="2606" spans="7:12" ht="14.25" x14ac:dyDescent="0.45">
      <c r="G2606"/>
      <c r="L2606" s="15"/>
    </row>
    <row r="2607" spans="7:12" ht="14.25" x14ac:dyDescent="0.45">
      <c r="G2607"/>
      <c r="L2607" s="15"/>
    </row>
    <row r="2608" spans="7:12" ht="14.25" x14ac:dyDescent="0.45">
      <c r="G2608"/>
      <c r="L2608" s="15"/>
    </row>
    <row r="2609" spans="7:12" ht="14.25" x14ac:dyDescent="0.45">
      <c r="G2609"/>
      <c r="L2609" s="15"/>
    </row>
    <row r="2610" spans="7:12" ht="14.25" x14ac:dyDescent="0.45">
      <c r="G2610"/>
      <c r="L2610" s="15"/>
    </row>
    <row r="2611" spans="7:12" ht="14.25" x14ac:dyDescent="0.45">
      <c r="G2611"/>
      <c r="L2611" s="15"/>
    </row>
    <row r="2612" spans="7:12" ht="14.25" x14ac:dyDescent="0.45">
      <c r="G2612"/>
      <c r="L2612" s="15"/>
    </row>
    <row r="2613" spans="7:12" ht="14.25" x14ac:dyDescent="0.45">
      <c r="G2613"/>
      <c r="L2613" s="15"/>
    </row>
    <row r="2614" spans="7:12" ht="14.25" x14ac:dyDescent="0.45">
      <c r="G2614"/>
      <c r="L2614" s="15"/>
    </row>
    <row r="2615" spans="7:12" ht="14.25" x14ac:dyDescent="0.45">
      <c r="G2615"/>
      <c r="L2615" s="15"/>
    </row>
    <row r="2616" spans="7:12" ht="14.25" x14ac:dyDescent="0.45">
      <c r="G2616"/>
      <c r="L2616" s="15"/>
    </row>
    <row r="2617" spans="7:12" ht="14.25" x14ac:dyDescent="0.45">
      <c r="G2617"/>
      <c r="L2617" s="15"/>
    </row>
    <row r="2618" spans="7:12" ht="14.25" x14ac:dyDescent="0.45">
      <c r="G2618"/>
      <c r="L2618" s="15"/>
    </row>
    <row r="2619" spans="7:12" ht="14.25" x14ac:dyDescent="0.45">
      <c r="G2619"/>
      <c r="L2619" s="15"/>
    </row>
    <row r="2620" spans="7:12" ht="14.25" x14ac:dyDescent="0.45">
      <c r="G2620"/>
      <c r="L2620" s="15"/>
    </row>
    <row r="2621" spans="7:12" ht="14.25" x14ac:dyDescent="0.45">
      <c r="G2621"/>
      <c r="L2621" s="15"/>
    </row>
    <row r="2622" spans="7:12" ht="14.25" x14ac:dyDescent="0.45">
      <c r="G2622"/>
      <c r="L2622" s="15"/>
    </row>
    <row r="2623" spans="7:12" ht="14.25" x14ac:dyDescent="0.45">
      <c r="G2623"/>
      <c r="L2623" s="15"/>
    </row>
    <row r="2624" spans="7:12" ht="14.25" x14ac:dyDescent="0.45">
      <c r="G2624"/>
      <c r="L2624" s="15"/>
    </row>
    <row r="2625" spans="7:12" ht="14.25" x14ac:dyDescent="0.45">
      <c r="G2625"/>
      <c r="L2625" s="15"/>
    </row>
    <row r="2626" spans="7:12" ht="14.25" x14ac:dyDescent="0.45">
      <c r="G2626"/>
      <c r="L2626" s="15"/>
    </row>
    <row r="2627" spans="7:12" ht="14.25" x14ac:dyDescent="0.45">
      <c r="G2627"/>
      <c r="L2627" s="15"/>
    </row>
    <row r="2628" spans="7:12" ht="14.25" x14ac:dyDescent="0.45">
      <c r="G2628"/>
      <c r="L2628" s="15"/>
    </row>
    <row r="2629" spans="7:12" ht="14.25" x14ac:dyDescent="0.45">
      <c r="G2629"/>
      <c r="L2629" s="15"/>
    </row>
    <row r="2630" spans="7:12" ht="14.25" x14ac:dyDescent="0.45">
      <c r="G2630"/>
      <c r="L2630" s="15"/>
    </row>
    <row r="2631" spans="7:12" ht="14.25" x14ac:dyDescent="0.45">
      <c r="G2631"/>
      <c r="L2631" s="15"/>
    </row>
    <row r="2632" spans="7:12" ht="14.25" x14ac:dyDescent="0.45">
      <c r="G2632"/>
      <c r="L2632" s="15"/>
    </row>
    <row r="2633" spans="7:12" ht="14.25" x14ac:dyDescent="0.45">
      <c r="G2633"/>
      <c r="L2633" s="15"/>
    </row>
    <row r="2634" spans="7:12" ht="14.25" x14ac:dyDescent="0.45">
      <c r="G2634"/>
      <c r="L2634" s="15"/>
    </row>
    <row r="2635" spans="7:12" ht="14.25" x14ac:dyDescent="0.45">
      <c r="G2635"/>
      <c r="L2635" s="15"/>
    </row>
    <row r="2636" spans="7:12" ht="14.25" x14ac:dyDescent="0.45">
      <c r="G2636"/>
      <c r="L2636" s="15"/>
    </row>
    <row r="2637" spans="7:12" ht="14.25" x14ac:dyDescent="0.45">
      <c r="G2637"/>
      <c r="L2637" s="15"/>
    </row>
    <row r="2638" spans="7:12" ht="14.25" x14ac:dyDescent="0.45">
      <c r="G2638"/>
      <c r="L2638" s="15"/>
    </row>
    <row r="2639" spans="7:12" ht="14.25" x14ac:dyDescent="0.45">
      <c r="G2639"/>
      <c r="L2639" s="15"/>
    </row>
    <row r="2640" spans="7:12" ht="14.25" x14ac:dyDescent="0.45">
      <c r="G2640"/>
      <c r="L2640" s="15"/>
    </row>
    <row r="2641" spans="7:12" ht="14.25" x14ac:dyDescent="0.45">
      <c r="G2641"/>
      <c r="L2641" s="15"/>
    </row>
    <row r="2642" spans="7:12" ht="14.25" x14ac:dyDescent="0.45">
      <c r="G2642"/>
      <c r="L2642" s="15"/>
    </row>
    <row r="2643" spans="7:12" ht="14.25" x14ac:dyDescent="0.45">
      <c r="G2643"/>
      <c r="L2643" s="15"/>
    </row>
    <row r="2644" spans="7:12" ht="14.25" x14ac:dyDescent="0.45">
      <c r="G2644"/>
      <c r="L2644" s="15"/>
    </row>
    <row r="2645" spans="7:12" ht="14.25" x14ac:dyDescent="0.45">
      <c r="G2645"/>
      <c r="L2645" s="15"/>
    </row>
    <row r="2646" spans="7:12" ht="14.25" x14ac:dyDescent="0.45">
      <c r="G2646"/>
      <c r="L2646" s="15"/>
    </row>
    <row r="2647" spans="7:12" ht="14.25" x14ac:dyDescent="0.45">
      <c r="G2647"/>
      <c r="L2647" s="15"/>
    </row>
    <row r="2648" spans="7:12" ht="14.25" x14ac:dyDescent="0.45">
      <c r="G2648"/>
      <c r="L2648" s="15"/>
    </row>
    <row r="2649" spans="7:12" ht="14.25" x14ac:dyDescent="0.45">
      <c r="G2649"/>
      <c r="L2649" s="15"/>
    </row>
    <row r="2650" spans="7:12" ht="14.25" x14ac:dyDescent="0.45">
      <c r="G2650"/>
      <c r="L2650" s="15"/>
    </row>
    <row r="2651" spans="7:12" ht="14.25" x14ac:dyDescent="0.45">
      <c r="G2651"/>
      <c r="L2651" s="15"/>
    </row>
    <row r="2652" spans="7:12" ht="14.25" x14ac:dyDescent="0.45">
      <c r="G2652"/>
      <c r="L2652" s="15"/>
    </row>
    <row r="2653" spans="7:12" ht="14.25" x14ac:dyDescent="0.45">
      <c r="G2653"/>
      <c r="L2653" s="15"/>
    </row>
    <row r="2654" spans="7:12" ht="14.25" x14ac:dyDescent="0.45">
      <c r="G2654"/>
      <c r="L2654" s="15"/>
    </row>
    <row r="2655" spans="7:12" ht="14.25" x14ac:dyDescent="0.45">
      <c r="G2655"/>
      <c r="L2655" s="15"/>
    </row>
    <row r="2656" spans="7:12" ht="14.25" x14ac:dyDescent="0.45">
      <c r="G2656"/>
      <c r="L2656" s="15"/>
    </row>
    <row r="2657" spans="7:12" ht="14.25" x14ac:dyDescent="0.45">
      <c r="G2657"/>
      <c r="L2657" s="15"/>
    </row>
    <row r="2658" spans="7:12" ht="14.25" x14ac:dyDescent="0.45">
      <c r="G2658"/>
      <c r="L2658" s="15"/>
    </row>
    <row r="2659" spans="7:12" ht="14.25" x14ac:dyDescent="0.45">
      <c r="G2659"/>
      <c r="L2659" s="15"/>
    </row>
    <row r="2660" spans="7:12" ht="14.25" x14ac:dyDescent="0.45">
      <c r="G2660"/>
      <c r="L2660" s="15"/>
    </row>
    <row r="2661" spans="7:12" ht="14.25" x14ac:dyDescent="0.45">
      <c r="G2661"/>
      <c r="L2661" s="15"/>
    </row>
    <row r="2662" spans="7:12" ht="14.25" x14ac:dyDescent="0.45">
      <c r="G2662"/>
      <c r="L2662" s="15"/>
    </row>
    <row r="2663" spans="7:12" ht="14.25" x14ac:dyDescent="0.45">
      <c r="G2663"/>
      <c r="L2663" s="15"/>
    </row>
    <row r="2664" spans="7:12" ht="14.25" x14ac:dyDescent="0.45">
      <c r="G2664"/>
      <c r="L2664" s="15"/>
    </row>
    <row r="2665" spans="7:12" ht="14.25" x14ac:dyDescent="0.45">
      <c r="G2665"/>
      <c r="L2665" s="15"/>
    </row>
    <row r="2666" spans="7:12" ht="14.25" x14ac:dyDescent="0.45">
      <c r="G2666"/>
      <c r="L2666" s="15"/>
    </row>
    <row r="2667" spans="7:12" ht="14.25" x14ac:dyDescent="0.45">
      <c r="G2667"/>
      <c r="L2667" s="15"/>
    </row>
    <row r="2668" spans="7:12" ht="14.25" x14ac:dyDescent="0.45">
      <c r="G2668"/>
      <c r="L2668" s="15"/>
    </row>
    <row r="2669" spans="7:12" ht="14.25" x14ac:dyDescent="0.45">
      <c r="G2669"/>
      <c r="L2669" s="15"/>
    </row>
    <row r="2670" spans="7:12" ht="14.25" x14ac:dyDescent="0.45">
      <c r="G2670"/>
      <c r="L2670" s="15"/>
    </row>
    <row r="2671" spans="7:12" ht="14.25" x14ac:dyDescent="0.45">
      <c r="G2671"/>
      <c r="L2671" s="15"/>
    </row>
    <row r="2672" spans="7:12" ht="14.25" x14ac:dyDescent="0.45">
      <c r="G2672"/>
      <c r="L2672" s="15"/>
    </row>
    <row r="2673" spans="7:12" ht="14.25" x14ac:dyDescent="0.45">
      <c r="G2673"/>
      <c r="L2673" s="15"/>
    </row>
    <row r="2674" spans="7:12" ht="14.25" x14ac:dyDescent="0.45">
      <c r="G2674"/>
      <c r="L2674" s="15"/>
    </row>
    <row r="2675" spans="7:12" ht="14.25" x14ac:dyDescent="0.45">
      <c r="G2675"/>
      <c r="L2675" s="15"/>
    </row>
    <row r="2676" spans="7:12" ht="14.25" x14ac:dyDescent="0.45">
      <c r="G2676"/>
      <c r="L2676" s="15"/>
    </row>
    <row r="2677" spans="7:12" ht="14.25" x14ac:dyDescent="0.45">
      <c r="G2677"/>
      <c r="L2677" s="15"/>
    </row>
    <row r="2678" spans="7:12" ht="14.25" x14ac:dyDescent="0.45">
      <c r="G2678"/>
      <c r="L2678" s="15"/>
    </row>
    <row r="2679" spans="7:12" ht="14.25" x14ac:dyDescent="0.45">
      <c r="G2679"/>
      <c r="L2679" s="15"/>
    </row>
    <row r="2680" spans="7:12" ht="14.25" x14ac:dyDescent="0.45">
      <c r="G2680"/>
      <c r="L2680" s="15"/>
    </row>
    <row r="2681" spans="7:12" ht="14.25" x14ac:dyDescent="0.45">
      <c r="G2681"/>
      <c r="L2681" s="15"/>
    </row>
    <row r="2682" spans="7:12" ht="14.25" x14ac:dyDescent="0.45">
      <c r="G2682"/>
      <c r="L2682" s="15"/>
    </row>
    <row r="2683" spans="7:12" ht="14.25" x14ac:dyDescent="0.45">
      <c r="G2683"/>
      <c r="L2683" s="15"/>
    </row>
    <row r="2684" spans="7:12" ht="14.25" x14ac:dyDescent="0.45">
      <c r="G2684"/>
      <c r="L2684" s="15"/>
    </row>
    <row r="2685" spans="7:12" ht="14.25" x14ac:dyDescent="0.45">
      <c r="G2685"/>
      <c r="L2685" s="15"/>
    </row>
    <row r="2686" spans="7:12" ht="14.25" x14ac:dyDescent="0.45">
      <c r="G2686"/>
      <c r="L2686" s="15"/>
    </row>
    <row r="2687" spans="7:12" ht="14.25" x14ac:dyDescent="0.45">
      <c r="G2687"/>
      <c r="L2687" s="15"/>
    </row>
    <row r="2688" spans="7:12" ht="14.25" x14ac:dyDescent="0.45">
      <c r="G2688"/>
      <c r="L2688" s="15"/>
    </row>
    <row r="2689" spans="7:12" ht="14.25" x14ac:dyDescent="0.45">
      <c r="G2689"/>
      <c r="L2689" s="15"/>
    </row>
    <row r="2690" spans="7:12" ht="14.25" x14ac:dyDescent="0.45">
      <c r="G2690"/>
      <c r="L2690" s="15"/>
    </row>
    <row r="2691" spans="7:12" ht="14.25" x14ac:dyDescent="0.45">
      <c r="G2691"/>
      <c r="L2691" s="15"/>
    </row>
    <row r="2692" spans="7:12" ht="14.25" x14ac:dyDescent="0.45">
      <c r="G2692"/>
      <c r="L2692" s="15"/>
    </row>
    <row r="2693" spans="7:12" ht="14.25" x14ac:dyDescent="0.45">
      <c r="G2693"/>
      <c r="L2693" s="15"/>
    </row>
    <row r="2694" spans="7:12" ht="14.25" x14ac:dyDescent="0.45">
      <c r="G2694"/>
      <c r="L2694" s="15"/>
    </row>
    <row r="2695" spans="7:12" ht="14.25" x14ac:dyDescent="0.45">
      <c r="G2695"/>
      <c r="L2695" s="15"/>
    </row>
    <row r="2696" spans="7:12" ht="14.25" x14ac:dyDescent="0.45">
      <c r="G2696"/>
      <c r="L2696" s="15"/>
    </row>
    <row r="2697" spans="7:12" ht="14.25" x14ac:dyDescent="0.45">
      <c r="G2697"/>
      <c r="L2697" s="15"/>
    </row>
    <row r="2698" spans="7:12" ht="14.25" x14ac:dyDescent="0.45">
      <c r="G2698"/>
      <c r="L2698" s="15"/>
    </row>
    <row r="2699" spans="7:12" ht="14.25" x14ac:dyDescent="0.45">
      <c r="G2699"/>
      <c r="L2699" s="15"/>
    </row>
    <row r="2700" spans="7:12" ht="14.25" x14ac:dyDescent="0.45">
      <c r="G2700"/>
      <c r="L2700" s="15"/>
    </row>
    <row r="2701" spans="7:12" ht="14.25" x14ac:dyDescent="0.45">
      <c r="G2701"/>
      <c r="L2701" s="15"/>
    </row>
    <row r="2702" spans="7:12" ht="14.25" x14ac:dyDescent="0.45">
      <c r="G2702"/>
      <c r="L2702" s="15"/>
    </row>
    <row r="2703" spans="7:12" ht="14.25" x14ac:dyDescent="0.45">
      <c r="G2703"/>
      <c r="L2703" s="15"/>
    </row>
    <row r="2704" spans="7:12" ht="14.25" x14ac:dyDescent="0.45">
      <c r="G2704"/>
      <c r="L2704" s="15"/>
    </row>
    <row r="2705" spans="7:12" ht="14.25" x14ac:dyDescent="0.45">
      <c r="G2705"/>
      <c r="L2705" s="15"/>
    </row>
    <row r="2706" spans="7:12" ht="14.25" x14ac:dyDescent="0.45">
      <c r="G2706"/>
      <c r="L2706" s="15"/>
    </row>
    <row r="2707" spans="7:12" ht="14.25" x14ac:dyDescent="0.45">
      <c r="G2707"/>
      <c r="L2707" s="15"/>
    </row>
    <row r="2708" spans="7:12" ht="14.25" x14ac:dyDescent="0.45">
      <c r="G2708"/>
      <c r="L2708" s="15"/>
    </row>
    <row r="2709" spans="7:12" ht="14.25" x14ac:dyDescent="0.45">
      <c r="G2709"/>
      <c r="L2709" s="15"/>
    </row>
    <row r="2710" spans="7:12" ht="14.25" x14ac:dyDescent="0.45">
      <c r="G2710"/>
      <c r="L2710" s="15"/>
    </row>
    <row r="2711" spans="7:12" ht="14.25" x14ac:dyDescent="0.45">
      <c r="G2711"/>
      <c r="L2711" s="15"/>
    </row>
    <row r="2712" spans="7:12" ht="14.25" x14ac:dyDescent="0.45">
      <c r="G2712"/>
      <c r="L2712" s="15"/>
    </row>
    <row r="2713" spans="7:12" ht="14.25" x14ac:dyDescent="0.45">
      <c r="G2713"/>
      <c r="L2713" s="15"/>
    </row>
    <row r="2714" spans="7:12" ht="14.25" x14ac:dyDescent="0.45">
      <c r="G2714"/>
      <c r="L2714" s="15"/>
    </row>
    <row r="2715" spans="7:12" ht="14.25" x14ac:dyDescent="0.45">
      <c r="G2715"/>
      <c r="L2715" s="15"/>
    </row>
    <row r="2716" spans="7:12" ht="14.25" x14ac:dyDescent="0.45">
      <c r="G2716"/>
      <c r="L2716" s="15"/>
    </row>
    <row r="2717" spans="7:12" ht="14.25" x14ac:dyDescent="0.45">
      <c r="G2717"/>
      <c r="L2717" s="15"/>
    </row>
    <row r="2718" spans="7:12" ht="14.25" x14ac:dyDescent="0.45">
      <c r="G2718"/>
      <c r="L2718" s="15"/>
    </row>
    <row r="2719" spans="7:12" ht="14.25" x14ac:dyDescent="0.45">
      <c r="G2719"/>
      <c r="L2719" s="15"/>
    </row>
    <row r="2720" spans="7:12" ht="14.25" x14ac:dyDescent="0.45">
      <c r="G2720"/>
      <c r="L2720" s="15"/>
    </row>
    <row r="2721" spans="7:12" ht="14.25" x14ac:dyDescent="0.45">
      <c r="G2721"/>
      <c r="L2721" s="15"/>
    </row>
    <row r="2722" spans="7:12" ht="14.25" x14ac:dyDescent="0.45">
      <c r="G2722"/>
      <c r="L2722" s="15"/>
    </row>
    <row r="2723" spans="7:12" ht="14.25" x14ac:dyDescent="0.45">
      <c r="G2723"/>
      <c r="L2723" s="15"/>
    </row>
    <row r="2724" spans="7:12" ht="14.25" x14ac:dyDescent="0.45">
      <c r="G2724"/>
      <c r="L2724" s="15"/>
    </row>
    <row r="2725" spans="7:12" ht="14.25" x14ac:dyDescent="0.45">
      <c r="G2725"/>
      <c r="L2725" s="15"/>
    </row>
    <row r="2726" spans="7:12" ht="14.25" x14ac:dyDescent="0.45">
      <c r="G2726"/>
      <c r="L2726" s="15"/>
    </row>
    <row r="2727" spans="7:12" ht="14.25" x14ac:dyDescent="0.45">
      <c r="G2727"/>
      <c r="L2727" s="15"/>
    </row>
    <row r="2728" spans="7:12" ht="14.25" x14ac:dyDescent="0.45">
      <c r="G2728"/>
      <c r="L2728" s="15"/>
    </row>
    <row r="2729" spans="7:12" ht="14.25" x14ac:dyDescent="0.45">
      <c r="G2729"/>
      <c r="L2729" s="15"/>
    </row>
    <row r="2730" spans="7:12" ht="14.25" x14ac:dyDescent="0.45">
      <c r="G2730"/>
      <c r="L2730" s="15"/>
    </row>
    <row r="2731" spans="7:12" ht="14.25" x14ac:dyDescent="0.45">
      <c r="G2731"/>
      <c r="L2731" s="15"/>
    </row>
    <row r="2732" spans="7:12" ht="14.25" x14ac:dyDescent="0.45">
      <c r="G2732"/>
      <c r="L2732" s="15"/>
    </row>
    <row r="2733" spans="7:12" ht="14.25" x14ac:dyDescent="0.45">
      <c r="G2733"/>
      <c r="L2733" s="15"/>
    </row>
    <row r="2734" spans="7:12" ht="14.25" x14ac:dyDescent="0.45">
      <c r="G2734"/>
      <c r="L2734" s="15"/>
    </row>
    <row r="2735" spans="7:12" ht="14.25" x14ac:dyDescent="0.45">
      <c r="G2735"/>
      <c r="L2735" s="15"/>
    </row>
    <row r="2736" spans="7:12" ht="14.25" x14ac:dyDescent="0.45">
      <c r="G2736"/>
      <c r="L2736" s="15"/>
    </row>
    <row r="2737" spans="7:12" ht="14.25" x14ac:dyDescent="0.45">
      <c r="G2737"/>
      <c r="L2737" s="15"/>
    </row>
    <row r="2738" spans="7:12" ht="14.25" x14ac:dyDescent="0.45">
      <c r="G2738"/>
      <c r="L2738" s="15"/>
    </row>
    <row r="2739" spans="7:12" ht="14.25" x14ac:dyDescent="0.45">
      <c r="G2739"/>
      <c r="L2739" s="15"/>
    </row>
    <row r="2740" spans="7:12" ht="14.25" x14ac:dyDescent="0.45">
      <c r="G2740"/>
      <c r="L2740" s="15"/>
    </row>
    <row r="2741" spans="7:12" ht="14.25" x14ac:dyDescent="0.45">
      <c r="G2741"/>
      <c r="L2741" s="15"/>
    </row>
    <row r="2742" spans="7:12" ht="14.25" x14ac:dyDescent="0.45">
      <c r="G2742"/>
      <c r="L2742" s="15"/>
    </row>
    <row r="2743" spans="7:12" ht="14.25" x14ac:dyDescent="0.45">
      <c r="G2743"/>
      <c r="L2743" s="15"/>
    </row>
    <row r="2744" spans="7:12" ht="14.25" x14ac:dyDescent="0.45">
      <c r="G2744"/>
      <c r="L2744" s="15"/>
    </row>
    <row r="2745" spans="7:12" ht="14.25" x14ac:dyDescent="0.45">
      <c r="G2745"/>
      <c r="L2745" s="15"/>
    </row>
    <row r="2746" spans="7:12" ht="14.25" x14ac:dyDescent="0.45">
      <c r="G2746"/>
      <c r="L2746" s="15"/>
    </row>
    <row r="2747" spans="7:12" ht="14.25" x14ac:dyDescent="0.45">
      <c r="G2747"/>
      <c r="L2747" s="15"/>
    </row>
    <row r="2748" spans="7:12" ht="14.25" x14ac:dyDescent="0.45">
      <c r="G2748"/>
      <c r="L2748" s="15"/>
    </row>
    <row r="2749" spans="7:12" ht="14.25" x14ac:dyDescent="0.45">
      <c r="G2749"/>
      <c r="L2749" s="15"/>
    </row>
    <row r="2750" spans="7:12" ht="14.25" x14ac:dyDescent="0.45">
      <c r="G2750"/>
      <c r="L2750" s="15"/>
    </row>
    <row r="2751" spans="7:12" ht="14.25" x14ac:dyDescent="0.45">
      <c r="G2751"/>
      <c r="L2751" s="15"/>
    </row>
    <row r="2752" spans="7:12" ht="14.25" x14ac:dyDescent="0.45">
      <c r="G2752"/>
      <c r="L2752" s="15"/>
    </row>
    <row r="2753" spans="7:12" ht="14.25" x14ac:dyDescent="0.45">
      <c r="G2753"/>
      <c r="L2753" s="15"/>
    </row>
    <row r="2754" spans="7:12" ht="14.25" x14ac:dyDescent="0.45">
      <c r="G2754"/>
      <c r="L2754" s="15"/>
    </row>
    <row r="2755" spans="7:12" ht="14.25" x14ac:dyDescent="0.45">
      <c r="G2755"/>
      <c r="L2755" s="15"/>
    </row>
    <row r="2756" spans="7:12" ht="14.25" x14ac:dyDescent="0.45">
      <c r="G2756"/>
      <c r="L2756" s="15"/>
    </row>
    <row r="2757" spans="7:12" ht="14.25" x14ac:dyDescent="0.45">
      <c r="G2757"/>
      <c r="L2757" s="15"/>
    </row>
    <row r="2758" spans="7:12" ht="14.25" x14ac:dyDescent="0.45">
      <c r="G2758"/>
      <c r="L2758" s="15"/>
    </row>
    <row r="2759" spans="7:12" ht="14.25" x14ac:dyDescent="0.45">
      <c r="G2759"/>
      <c r="L2759" s="15"/>
    </row>
    <row r="2760" spans="7:12" ht="14.25" x14ac:dyDescent="0.45">
      <c r="G2760"/>
      <c r="L2760" s="15"/>
    </row>
    <row r="2761" spans="7:12" ht="14.25" x14ac:dyDescent="0.45">
      <c r="G2761"/>
      <c r="L2761" s="15"/>
    </row>
    <row r="2762" spans="7:12" ht="14.25" x14ac:dyDescent="0.45">
      <c r="G2762"/>
      <c r="L2762" s="15"/>
    </row>
    <row r="2763" spans="7:12" ht="14.25" x14ac:dyDescent="0.45">
      <c r="G2763"/>
      <c r="L2763" s="15"/>
    </row>
    <row r="2764" spans="7:12" ht="14.25" x14ac:dyDescent="0.45">
      <c r="G2764"/>
      <c r="L2764" s="15"/>
    </row>
    <row r="2765" spans="7:12" ht="14.25" x14ac:dyDescent="0.45">
      <c r="G2765"/>
      <c r="L2765" s="15"/>
    </row>
    <row r="2766" spans="7:12" ht="14.25" x14ac:dyDescent="0.45">
      <c r="G2766"/>
      <c r="L2766" s="15"/>
    </row>
    <row r="2767" spans="7:12" ht="14.25" x14ac:dyDescent="0.45">
      <c r="G2767"/>
      <c r="L2767" s="15"/>
    </row>
    <row r="2768" spans="7:12" ht="14.25" x14ac:dyDescent="0.45">
      <c r="G2768"/>
      <c r="L2768" s="15"/>
    </row>
    <row r="2769" spans="7:12" ht="14.25" x14ac:dyDescent="0.45">
      <c r="G2769"/>
      <c r="L2769" s="15"/>
    </row>
    <row r="2770" spans="7:12" ht="14.25" x14ac:dyDescent="0.45">
      <c r="G2770"/>
      <c r="L2770" s="15"/>
    </row>
    <row r="2771" spans="7:12" ht="14.25" x14ac:dyDescent="0.45">
      <c r="G2771"/>
      <c r="L2771" s="15"/>
    </row>
    <row r="2772" spans="7:12" ht="14.25" x14ac:dyDescent="0.45">
      <c r="G2772"/>
      <c r="L2772" s="15"/>
    </row>
    <row r="2773" spans="7:12" ht="14.25" x14ac:dyDescent="0.45">
      <c r="G2773"/>
      <c r="L2773" s="15"/>
    </row>
    <row r="2774" spans="7:12" ht="14.25" x14ac:dyDescent="0.45">
      <c r="G2774"/>
      <c r="L2774" s="15"/>
    </row>
    <row r="2775" spans="7:12" ht="14.25" x14ac:dyDescent="0.45">
      <c r="G2775"/>
      <c r="L2775" s="15"/>
    </row>
    <row r="2776" spans="7:12" ht="14.25" x14ac:dyDescent="0.45">
      <c r="G2776"/>
      <c r="L2776" s="15"/>
    </row>
    <row r="2777" spans="7:12" ht="14.25" x14ac:dyDescent="0.45">
      <c r="G2777"/>
      <c r="L2777" s="15"/>
    </row>
    <row r="2778" spans="7:12" ht="14.25" x14ac:dyDescent="0.45">
      <c r="G2778"/>
      <c r="L2778" s="15"/>
    </row>
    <row r="2779" spans="7:12" ht="14.25" x14ac:dyDescent="0.45">
      <c r="G2779"/>
      <c r="L2779" s="15"/>
    </row>
    <row r="2780" spans="7:12" ht="14.25" x14ac:dyDescent="0.45">
      <c r="G2780"/>
      <c r="L2780" s="15"/>
    </row>
    <row r="2781" spans="7:12" ht="14.25" x14ac:dyDescent="0.45">
      <c r="G2781"/>
      <c r="L2781" s="15"/>
    </row>
    <row r="2782" spans="7:12" ht="14.25" x14ac:dyDescent="0.45">
      <c r="G2782"/>
      <c r="L2782" s="15"/>
    </row>
    <row r="2783" spans="7:12" ht="14.25" x14ac:dyDescent="0.45">
      <c r="G2783"/>
      <c r="L2783" s="15"/>
    </row>
    <row r="2784" spans="7:12" ht="14.25" x14ac:dyDescent="0.45">
      <c r="G2784"/>
      <c r="L2784" s="15"/>
    </row>
    <row r="2785" spans="7:12" ht="14.25" x14ac:dyDescent="0.45">
      <c r="G2785"/>
      <c r="L2785" s="15"/>
    </row>
    <row r="2786" spans="7:12" ht="14.25" x14ac:dyDescent="0.45">
      <c r="G2786"/>
      <c r="L2786" s="15"/>
    </row>
    <row r="2787" spans="7:12" ht="14.25" x14ac:dyDescent="0.45">
      <c r="G2787"/>
      <c r="L2787" s="15"/>
    </row>
    <row r="2788" spans="7:12" ht="14.25" x14ac:dyDescent="0.45">
      <c r="G2788"/>
      <c r="L2788" s="15"/>
    </row>
    <row r="2789" spans="7:12" ht="14.25" x14ac:dyDescent="0.45">
      <c r="G2789"/>
      <c r="L2789" s="15"/>
    </row>
    <row r="2790" spans="7:12" ht="14.25" x14ac:dyDescent="0.45">
      <c r="G2790"/>
      <c r="L2790" s="15"/>
    </row>
    <row r="2791" spans="7:12" ht="14.25" x14ac:dyDescent="0.45">
      <c r="G2791"/>
      <c r="L2791" s="15"/>
    </row>
    <row r="2792" spans="7:12" ht="14.25" x14ac:dyDescent="0.45">
      <c r="G2792"/>
      <c r="L2792" s="15"/>
    </row>
    <row r="2793" spans="7:12" ht="14.25" x14ac:dyDescent="0.45">
      <c r="G2793"/>
      <c r="L2793" s="15"/>
    </row>
    <row r="2794" spans="7:12" ht="14.25" x14ac:dyDescent="0.45">
      <c r="G2794"/>
      <c r="L2794" s="15"/>
    </row>
    <row r="2795" spans="7:12" ht="14.25" x14ac:dyDescent="0.45">
      <c r="G2795"/>
      <c r="L2795" s="15"/>
    </row>
    <row r="2796" spans="7:12" ht="14.25" x14ac:dyDescent="0.45">
      <c r="G2796"/>
      <c r="L2796" s="15"/>
    </row>
    <row r="2797" spans="7:12" ht="14.25" x14ac:dyDescent="0.45">
      <c r="G2797"/>
      <c r="L2797" s="15"/>
    </row>
    <row r="2798" spans="7:12" ht="14.25" x14ac:dyDescent="0.45">
      <c r="G2798"/>
      <c r="L2798" s="15"/>
    </row>
    <row r="2799" spans="7:12" ht="14.25" x14ac:dyDescent="0.45">
      <c r="G2799"/>
      <c r="L2799" s="15"/>
    </row>
    <row r="2800" spans="7:12" ht="14.25" x14ac:dyDescent="0.45">
      <c r="G2800"/>
      <c r="L2800" s="15"/>
    </row>
    <row r="2801" spans="7:12" ht="14.25" x14ac:dyDescent="0.45">
      <c r="G2801"/>
      <c r="L2801" s="15"/>
    </row>
    <row r="2802" spans="7:12" ht="14.25" x14ac:dyDescent="0.45">
      <c r="G2802"/>
      <c r="L2802" s="15"/>
    </row>
    <row r="2803" spans="7:12" ht="14.25" x14ac:dyDescent="0.45">
      <c r="G2803"/>
      <c r="L2803" s="15"/>
    </row>
    <row r="2804" spans="7:12" ht="14.25" x14ac:dyDescent="0.45">
      <c r="G2804"/>
      <c r="L2804" s="15"/>
    </row>
    <row r="2805" spans="7:12" ht="14.25" x14ac:dyDescent="0.45">
      <c r="G2805"/>
      <c r="L2805" s="15"/>
    </row>
    <row r="2806" spans="7:12" ht="14.25" x14ac:dyDescent="0.45">
      <c r="G2806"/>
      <c r="L2806" s="15"/>
    </row>
    <row r="2807" spans="7:12" ht="14.25" x14ac:dyDescent="0.45">
      <c r="G2807"/>
      <c r="L2807" s="15"/>
    </row>
    <row r="2808" spans="7:12" ht="14.25" x14ac:dyDescent="0.45">
      <c r="G2808"/>
      <c r="L2808" s="15"/>
    </row>
    <row r="2809" spans="7:12" ht="14.25" x14ac:dyDescent="0.45">
      <c r="G2809"/>
      <c r="L2809" s="15"/>
    </row>
    <row r="2810" spans="7:12" ht="14.25" x14ac:dyDescent="0.45">
      <c r="G2810"/>
      <c r="L2810" s="15"/>
    </row>
    <row r="2811" spans="7:12" ht="14.25" x14ac:dyDescent="0.45">
      <c r="G2811"/>
      <c r="L2811" s="15"/>
    </row>
    <row r="2812" spans="7:12" ht="14.25" x14ac:dyDescent="0.45">
      <c r="G2812"/>
      <c r="L2812" s="15"/>
    </row>
    <row r="2813" spans="7:12" ht="14.25" x14ac:dyDescent="0.45">
      <c r="G2813"/>
      <c r="L2813" s="15"/>
    </row>
    <row r="2814" spans="7:12" ht="14.25" x14ac:dyDescent="0.45">
      <c r="G2814"/>
      <c r="L2814" s="15"/>
    </row>
    <row r="2815" spans="7:12" ht="14.25" x14ac:dyDescent="0.45">
      <c r="G2815"/>
      <c r="L2815" s="15"/>
    </row>
    <row r="2816" spans="7:12" ht="14.25" x14ac:dyDescent="0.45">
      <c r="G2816"/>
      <c r="L2816" s="15"/>
    </row>
    <row r="2817" spans="7:12" ht="14.25" x14ac:dyDescent="0.45">
      <c r="G2817"/>
      <c r="L2817" s="15"/>
    </row>
    <row r="2818" spans="7:12" ht="14.25" x14ac:dyDescent="0.45">
      <c r="G2818"/>
      <c r="L2818" s="15"/>
    </row>
    <row r="2819" spans="7:12" ht="14.25" x14ac:dyDescent="0.45">
      <c r="G2819"/>
      <c r="L2819" s="15"/>
    </row>
    <row r="2820" spans="7:12" ht="14.25" x14ac:dyDescent="0.45">
      <c r="G2820"/>
      <c r="L2820" s="15"/>
    </row>
    <row r="2821" spans="7:12" ht="14.25" x14ac:dyDescent="0.45">
      <c r="G2821"/>
      <c r="L2821" s="15"/>
    </row>
    <row r="2822" spans="7:12" ht="14.25" x14ac:dyDescent="0.45">
      <c r="G2822"/>
      <c r="L2822" s="15"/>
    </row>
    <row r="2823" spans="7:12" ht="14.25" x14ac:dyDescent="0.45">
      <c r="G2823"/>
      <c r="L2823" s="15"/>
    </row>
    <row r="2824" spans="7:12" ht="14.25" x14ac:dyDescent="0.45">
      <c r="G2824"/>
      <c r="L2824" s="15"/>
    </row>
    <row r="2825" spans="7:12" ht="14.25" x14ac:dyDescent="0.45">
      <c r="G2825"/>
      <c r="L2825" s="15"/>
    </row>
    <row r="2826" spans="7:12" ht="14.25" x14ac:dyDescent="0.45">
      <c r="G2826"/>
      <c r="L2826" s="15"/>
    </row>
    <row r="2827" spans="7:12" ht="14.25" x14ac:dyDescent="0.45">
      <c r="G2827"/>
      <c r="L2827" s="15"/>
    </row>
    <row r="2828" spans="7:12" ht="14.25" x14ac:dyDescent="0.45">
      <c r="G2828"/>
      <c r="L2828" s="15"/>
    </row>
    <row r="2829" spans="7:12" ht="14.25" x14ac:dyDescent="0.45">
      <c r="G2829"/>
      <c r="L2829" s="15"/>
    </row>
    <row r="2830" spans="7:12" ht="14.25" x14ac:dyDescent="0.45">
      <c r="G2830"/>
      <c r="L2830" s="15"/>
    </row>
    <row r="2831" spans="7:12" ht="14.25" x14ac:dyDescent="0.45">
      <c r="G2831"/>
      <c r="L2831" s="15"/>
    </row>
    <row r="2832" spans="7:12" ht="14.25" x14ac:dyDescent="0.45">
      <c r="G2832"/>
      <c r="L2832" s="15"/>
    </row>
    <row r="2833" spans="7:12" ht="14.25" x14ac:dyDescent="0.45">
      <c r="G2833"/>
      <c r="L2833" s="15"/>
    </row>
    <row r="2834" spans="7:12" ht="14.25" x14ac:dyDescent="0.45">
      <c r="G2834"/>
      <c r="L2834" s="15"/>
    </row>
    <row r="2835" spans="7:12" ht="14.25" x14ac:dyDescent="0.45">
      <c r="G2835"/>
      <c r="L2835" s="15"/>
    </row>
    <row r="2836" spans="7:12" ht="14.25" x14ac:dyDescent="0.45">
      <c r="G2836"/>
      <c r="L2836" s="15"/>
    </row>
    <row r="2837" spans="7:12" ht="14.25" x14ac:dyDescent="0.45">
      <c r="G2837"/>
      <c r="L2837" s="15"/>
    </row>
    <row r="2838" spans="7:12" ht="14.25" x14ac:dyDescent="0.45">
      <c r="G2838"/>
      <c r="L2838" s="15"/>
    </row>
    <row r="2839" spans="7:12" ht="14.25" x14ac:dyDescent="0.45">
      <c r="G2839"/>
      <c r="L2839" s="15"/>
    </row>
    <row r="2840" spans="7:12" ht="14.25" x14ac:dyDescent="0.45">
      <c r="G2840"/>
      <c r="L2840" s="15"/>
    </row>
    <row r="2841" spans="7:12" ht="14.25" x14ac:dyDescent="0.45">
      <c r="G2841"/>
      <c r="L2841" s="15"/>
    </row>
    <row r="2842" spans="7:12" ht="14.25" x14ac:dyDescent="0.45">
      <c r="G2842"/>
      <c r="L2842" s="15"/>
    </row>
    <row r="2843" spans="7:12" ht="14.25" x14ac:dyDescent="0.45">
      <c r="G2843"/>
      <c r="L2843" s="15"/>
    </row>
    <row r="2844" spans="7:12" ht="14.25" x14ac:dyDescent="0.45">
      <c r="G2844"/>
      <c r="L2844" s="15"/>
    </row>
    <row r="2845" spans="7:12" ht="14.25" x14ac:dyDescent="0.45">
      <c r="G2845"/>
      <c r="L2845" s="15"/>
    </row>
    <row r="2846" spans="7:12" ht="14.25" x14ac:dyDescent="0.45">
      <c r="G2846"/>
      <c r="L2846" s="15"/>
    </row>
    <row r="2847" spans="7:12" ht="14.25" x14ac:dyDescent="0.45">
      <c r="G2847"/>
      <c r="L2847" s="15"/>
    </row>
    <row r="2848" spans="7:12" ht="14.25" x14ac:dyDescent="0.45">
      <c r="G2848"/>
      <c r="L2848" s="15"/>
    </row>
    <row r="2849" spans="7:12" ht="14.25" x14ac:dyDescent="0.45">
      <c r="G2849"/>
      <c r="L2849" s="15"/>
    </row>
    <row r="2850" spans="7:12" ht="14.25" x14ac:dyDescent="0.45">
      <c r="G2850"/>
      <c r="L2850" s="15"/>
    </row>
    <row r="2851" spans="7:12" ht="14.25" x14ac:dyDescent="0.45">
      <c r="G2851"/>
      <c r="L2851" s="15"/>
    </row>
    <row r="2852" spans="7:12" ht="14.25" x14ac:dyDescent="0.45">
      <c r="G2852"/>
      <c r="L2852" s="15"/>
    </row>
    <row r="2853" spans="7:12" ht="14.25" x14ac:dyDescent="0.45">
      <c r="G2853"/>
      <c r="L2853" s="15"/>
    </row>
    <row r="2854" spans="7:12" ht="14.25" x14ac:dyDescent="0.45">
      <c r="G2854"/>
      <c r="L2854" s="15"/>
    </row>
    <row r="2855" spans="7:12" ht="14.25" x14ac:dyDescent="0.45">
      <c r="G2855"/>
      <c r="L2855" s="15"/>
    </row>
    <row r="2856" spans="7:12" ht="14.25" x14ac:dyDescent="0.45">
      <c r="G2856"/>
      <c r="L2856" s="15"/>
    </row>
    <row r="2857" spans="7:12" ht="14.25" x14ac:dyDescent="0.45">
      <c r="G2857"/>
      <c r="L2857" s="15"/>
    </row>
    <row r="2858" spans="7:12" ht="14.25" x14ac:dyDescent="0.45">
      <c r="G2858"/>
      <c r="L2858" s="15"/>
    </row>
    <row r="2859" spans="7:12" ht="14.25" x14ac:dyDescent="0.45">
      <c r="G2859"/>
      <c r="L2859" s="15"/>
    </row>
    <row r="2860" spans="7:12" ht="14.25" x14ac:dyDescent="0.45">
      <c r="G2860"/>
      <c r="L2860" s="15"/>
    </row>
    <row r="2861" spans="7:12" ht="14.25" x14ac:dyDescent="0.45">
      <c r="G2861"/>
      <c r="L2861" s="15"/>
    </row>
    <row r="2862" spans="7:12" ht="14.25" x14ac:dyDescent="0.45">
      <c r="G2862"/>
      <c r="L2862" s="15"/>
    </row>
    <row r="2863" spans="7:12" ht="14.25" x14ac:dyDescent="0.45">
      <c r="G2863"/>
      <c r="L2863" s="15"/>
    </row>
    <row r="2864" spans="7:12" ht="14.25" x14ac:dyDescent="0.45">
      <c r="G2864"/>
      <c r="L2864" s="15"/>
    </row>
    <row r="2865" spans="7:12" ht="14.25" x14ac:dyDescent="0.45">
      <c r="G2865"/>
      <c r="L2865" s="15"/>
    </row>
    <row r="2866" spans="7:12" ht="14.25" x14ac:dyDescent="0.45">
      <c r="G2866"/>
      <c r="L2866" s="15"/>
    </row>
    <row r="2867" spans="7:12" ht="14.25" x14ac:dyDescent="0.45">
      <c r="G2867"/>
      <c r="L2867" s="15"/>
    </row>
    <row r="2868" spans="7:12" ht="14.25" x14ac:dyDescent="0.45">
      <c r="G2868"/>
      <c r="L2868" s="15"/>
    </row>
    <row r="2869" spans="7:12" ht="14.25" x14ac:dyDescent="0.45">
      <c r="G2869"/>
      <c r="L2869" s="15"/>
    </row>
    <row r="2870" spans="7:12" ht="14.25" x14ac:dyDescent="0.45">
      <c r="G2870"/>
      <c r="L2870" s="15"/>
    </row>
    <row r="2871" spans="7:12" ht="14.25" x14ac:dyDescent="0.45">
      <c r="G2871"/>
      <c r="L2871" s="15"/>
    </row>
    <row r="2872" spans="7:12" ht="14.25" x14ac:dyDescent="0.45">
      <c r="G2872"/>
      <c r="L2872" s="15"/>
    </row>
    <row r="2873" spans="7:12" ht="14.25" x14ac:dyDescent="0.45">
      <c r="G2873"/>
      <c r="L2873" s="15"/>
    </row>
    <row r="2874" spans="7:12" ht="14.25" x14ac:dyDescent="0.45">
      <c r="G2874"/>
      <c r="L2874" s="15"/>
    </row>
    <row r="2875" spans="7:12" ht="14.25" x14ac:dyDescent="0.45">
      <c r="G2875"/>
      <c r="L2875" s="15"/>
    </row>
    <row r="2876" spans="7:12" ht="14.25" x14ac:dyDescent="0.45">
      <c r="G2876"/>
      <c r="L2876" s="15"/>
    </row>
    <row r="2877" spans="7:12" ht="14.25" x14ac:dyDescent="0.45">
      <c r="G2877"/>
      <c r="L2877" s="15"/>
    </row>
    <row r="2878" spans="7:12" ht="14.25" x14ac:dyDescent="0.45">
      <c r="G2878"/>
      <c r="L2878" s="15"/>
    </row>
    <row r="2879" spans="7:12" ht="14.25" x14ac:dyDescent="0.45">
      <c r="G2879"/>
      <c r="L2879" s="15"/>
    </row>
    <row r="2880" spans="7:12" ht="14.25" x14ac:dyDescent="0.45">
      <c r="G2880"/>
      <c r="L2880" s="15"/>
    </row>
    <row r="2881" spans="7:12" ht="14.25" x14ac:dyDescent="0.45">
      <c r="G2881"/>
      <c r="L2881" s="15"/>
    </row>
    <row r="2882" spans="7:12" ht="14.25" x14ac:dyDescent="0.45">
      <c r="G2882"/>
      <c r="L2882" s="15"/>
    </row>
    <row r="2883" spans="7:12" ht="14.25" x14ac:dyDescent="0.45">
      <c r="G2883"/>
      <c r="L2883" s="15"/>
    </row>
    <row r="2884" spans="7:12" ht="14.25" x14ac:dyDescent="0.45">
      <c r="G2884"/>
      <c r="L2884" s="15"/>
    </row>
    <row r="2885" spans="7:12" ht="14.25" x14ac:dyDescent="0.45">
      <c r="G2885"/>
      <c r="L2885" s="15"/>
    </row>
    <row r="2886" spans="7:12" ht="14.25" x14ac:dyDescent="0.45">
      <c r="G2886"/>
      <c r="L2886" s="15"/>
    </row>
    <row r="2887" spans="7:12" ht="14.25" x14ac:dyDescent="0.45">
      <c r="G2887"/>
      <c r="L2887" s="15"/>
    </row>
    <row r="2888" spans="7:12" ht="14.25" x14ac:dyDescent="0.45">
      <c r="G2888"/>
      <c r="L2888" s="15"/>
    </row>
    <row r="2889" spans="7:12" ht="14.25" x14ac:dyDescent="0.45">
      <c r="G2889"/>
      <c r="L2889" s="15"/>
    </row>
    <row r="2890" spans="7:12" ht="14.25" x14ac:dyDescent="0.45">
      <c r="G2890"/>
      <c r="L2890" s="15"/>
    </row>
    <row r="2891" spans="7:12" ht="14.25" x14ac:dyDescent="0.45">
      <c r="G2891"/>
      <c r="L2891" s="15"/>
    </row>
    <row r="2892" spans="7:12" ht="14.25" x14ac:dyDescent="0.45">
      <c r="G2892"/>
      <c r="L2892" s="15"/>
    </row>
    <row r="2893" spans="7:12" ht="14.25" x14ac:dyDescent="0.45">
      <c r="G2893"/>
      <c r="L2893" s="15"/>
    </row>
    <row r="2894" spans="7:12" ht="14.25" x14ac:dyDescent="0.45">
      <c r="G2894"/>
      <c r="L2894" s="15"/>
    </row>
    <row r="2895" spans="7:12" ht="14.25" x14ac:dyDescent="0.45">
      <c r="G2895"/>
      <c r="L2895" s="15"/>
    </row>
    <row r="2896" spans="7:12" ht="14.25" x14ac:dyDescent="0.45">
      <c r="G2896"/>
      <c r="L2896" s="15"/>
    </row>
    <row r="2897" spans="7:12" ht="14.25" x14ac:dyDescent="0.45">
      <c r="G2897"/>
      <c r="L2897" s="15"/>
    </row>
    <row r="2898" spans="7:12" ht="14.25" x14ac:dyDescent="0.45">
      <c r="G2898"/>
      <c r="L2898" s="15"/>
    </row>
    <row r="2899" spans="7:12" ht="14.25" x14ac:dyDescent="0.45">
      <c r="G2899"/>
      <c r="L2899" s="15"/>
    </row>
    <row r="2900" spans="7:12" ht="14.25" x14ac:dyDescent="0.45">
      <c r="G2900"/>
      <c r="L2900" s="15"/>
    </row>
    <row r="2901" spans="7:12" ht="14.25" x14ac:dyDescent="0.45">
      <c r="G2901"/>
      <c r="L2901" s="15"/>
    </row>
    <row r="2902" spans="7:12" ht="14.25" x14ac:dyDescent="0.45">
      <c r="G2902"/>
      <c r="L2902" s="15"/>
    </row>
    <row r="2903" spans="7:12" ht="14.25" x14ac:dyDescent="0.45">
      <c r="G2903"/>
      <c r="L2903" s="15"/>
    </row>
    <row r="2904" spans="7:12" ht="14.25" x14ac:dyDescent="0.45">
      <c r="G2904"/>
      <c r="L2904" s="15"/>
    </row>
    <row r="2905" spans="7:12" ht="14.25" x14ac:dyDescent="0.45">
      <c r="G2905"/>
      <c r="L2905" s="15"/>
    </row>
    <row r="2906" spans="7:12" ht="14.25" x14ac:dyDescent="0.45">
      <c r="G2906"/>
      <c r="L2906" s="15"/>
    </row>
    <row r="2907" spans="7:12" ht="14.25" x14ac:dyDescent="0.45">
      <c r="G2907"/>
      <c r="L2907" s="15"/>
    </row>
    <row r="2908" spans="7:12" ht="14.25" x14ac:dyDescent="0.45">
      <c r="G2908"/>
      <c r="L2908" s="15"/>
    </row>
    <row r="2909" spans="7:12" ht="14.25" x14ac:dyDescent="0.45">
      <c r="G2909"/>
      <c r="L2909" s="15"/>
    </row>
    <row r="2910" spans="7:12" ht="14.25" x14ac:dyDescent="0.45">
      <c r="G2910"/>
      <c r="L2910" s="15"/>
    </row>
    <row r="2911" spans="7:12" ht="14.25" x14ac:dyDescent="0.45">
      <c r="G2911"/>
      <c r="L2911" s="15"/>
    </row>
    <row r="2912" spans="7:12" ht="14.25" x14ac:dyDescent="0.45">
      <c r="G2912"/>
      <c r="L2912" s="15"/>
    </row>
    <row r="2913" spans="7:12" ht="14.25" x14ac:dyDescent="0.45">
      <c r="G2913"/>
      <c r="L2913" s="15"/>
    </row>
    <row r="2914" spans="7:12" ht="14.25" x14ac:dyDescent="0.45">
      <c r="G2914"/>
      <c r="L2914" s="15"/>
    </row>
    <row r="2915" spans="7:12" ht="14.25" x14ac:dyDescent="0.45">
      <c r="G2915"/>
      <c r="L2915" s="15"/>
    </row>
    <row r="2916" spans="7:12" ht="14.25" x14ac:dyDescent="0.45">
      <c r="G2916"/>
      <c r="L2916" s="15"/>
    </row>
    <row r="2917" spans="7:12" ht="14.25" x14ac:dyDescent="0.45">
      <c r="G2917"/>
      <c r="L2917" s="15"/>
    </row>
    <row r="2918" spans="7:12" ht="14.25" x14ac:dyDescent="0.45">
      <c r="G2918"/>
      <c r="L2918" s="15"/>
    </row>
    <row r="2919" spans="7:12" ht="14.25" x14ac:dyDescent="0.45">
      <c r="G2919"/>
      <c r="L2919" s="15"/>
    </row>
    <row r="2920" spans="7:12" ht="14.25" x14ac:dyDescent="0.45">
      <c r="G2920"/>
      <c r="L2920" s="15"/>
    </row>
    <row r="2921" spans="7:12" ht="14.25" x14ac:dyDescent="0.45">
      <c r="G2921"/>
      <c r="L2921" s="15"/>
    </row>
    <row r="2922" spans="7:12" ht="14.25" x14ac:dyDescent="0.45">
      <c r="G2922"/>
      <c r="L2922" s="15"/>
    </row>
    <row r="2923" spans="7:12" ht="14.25" x14ac:dyDescent="0.45">
      <c r="G2923"/>
      <c r="L2923" s="15"/>
    </row>
    <row r="2924" spans="7:12" ht="14.25" x14ac:dyDescent="0.45">
      <c r="G2924"/>
      <c r="L2924" s="15"/>
    </row>
    <row r="2925" spans="7:12" ht="14.25" x14ac:dyDescent="0.45">
      <c r="G2925"/>
      <c r="L2925" s="15"/>
    </row>
    <row r="2926" spans="7:12" ht="14.25" x14ac:dyDescent="0.45">
      <c r="G2926"/>
      <c r="L2926" s="15"/>
    </row>
    <row r="2927" spans="7:12" ht="14.25" x14ac:dyDescent="0.45">
      <c r="G2927"/>
      <c r="L2927" s="15"/>
    </row>
    <row r="2928" spans="7:12" ht="14.25" x14ac:dyDescent="0.45">
      <c r="G2928"/>
      <c r="L2928" s="15"/>
    </row>
    <row r="2929" spans="7:12" ht="14.25" x14ac:dyDescent="0.45">
      <c r="G2929"/>
      <c r="L2929" s="15"/>
    </row>
    <row r="2930" spans="7:12" ht="14.25" x14ac:dyDescent="0.45">
      <c r="G2930"/>
      <c r="L2930" s="15"/>
    </row>
    <row r="2931" spans="7:12" ht="14.25" x14ac:dyDescent="0.45">
      <c r="G2931"/>
      <c r="L2931" s="15"/>
    </row>
    <row r="2932" spans="7:12" ht="14.25" x14ac:dyDescent="0.45">
      <c r="G2932"/>
      <c r="L2932" s="15"/>
    </row>
    <row r="2933" spans="7:12" ht="14.25" x14ac:dyDescent="0.45">
      <c r="G2933"/>
      <c r="L2933" s="15"/>
    </row>
    <row r="2934" spans="7:12" ht="14.25" x14ac:dyDescent="0.45">
      <c r="G2934"/>
      <c r="L2934" s="15"/>
    </row>
    <row r="2935" spans="7:12" ht="14.25" x14ac:dyDescent="0.45">
      <c r="G2935"/>
      <c r="L2935" s="15"/>
    </row>
    <row r="2936" spans="7:12" ht="14.25" x14ac:dyDescent="0.45">
      <c r="G2936"/>
      <c r="L2936" s="15"/>
    </row>
    <row r="2937" spans="7:12" ht="14.25" x14ac:dyDescent="0.45">
      <c r="G2937"/>
      <c r="L2937" s="15"/>
    </row>
    <row r="2938" spans="7:12" ht="14.25" x14ac:dyDescent="0.45">
      <c r="G2938"/>
      <c r="L2938" s="15"/>
    </row>
    <row r="2939" spans="7:12" ht="14.25" x14ac:dyDescent="0.45">
      <c r="G2939"/>
      <c r="L2939" s="15"/>
    </row>
    <row r="2940" spans="7:12" ht="14.25" x14ac:dyDescent="0.45">
      <c r="G2940"/>
      <c r="L2940" s="15"/>
    </row>
    <row r="2941" spans="7:12" ht="14.25" x14ac:dyDescent="0.45">
      <c r="G2941"/>
      <c r="L2941" s="15"/>
    </row>
    <row r="2942" spans="7:12" ht="14.25" x14ac:dyDescent="0.45">
      <c r="G2942"/>
      <c r="L2942" s="15"/>
    </row>
    <row r="2943" spans="7:12" ht="14.25" x14ac:dyDescent="0.45">
      <c r="G2943"/>
      <c r="L2943" s="15"/>
    </row>
    <row r="2944" spans="7:12" ht="14.25" x14ac:dyDescent="0.45">
      <c r="G2944"/>
      <c r="L2944" s="15"/>
    </row>
    <row r="2945" spans="7:12" ht="14.25" x14ac:dyDescent="0.45">
      <c r="G2945"/>
      <c r="L2945" s="15"/>
    </row>
    <row r="2946" spans="7:12" ht="14.25" x14ac:dyDescent="0.45">
      <c r="G2946"/>
      <c r="L2946" s="15"/>
    </row>
    <row r="2947" spans="7:12" ht="14.25" x14ac:dyDescent="0.45">
      <c r="G2947"/>
      <c r="L2947" s="15"/>
    </row>
    <row r="2948" spans="7:12" ht="14.25" x14ac:dyDescent="0.45">
      <c r="G2948"/>
      <c r="L2948" s="15"/>
    </row>
    <row r="2949" spans="7:12" ht="14.25" x14ac:dyDescent="0.45">
      <c r="G2949"/>
      <c r="L2949" s="15"/>
    </row>
    <row r="2950" spans="7:12" ht="14.25" x14ac:dyDescent="0.45">
      <c r="G2950"/>
      <c r="L2950" s="15"/>
    </row>
    <row r="2951" spans="7:12" ht="14.25" x14ac:dyDescent="0.45">
      <c r="G2951"/>
      <c r="L2951" s="15"/>
    </row>
    <row r="2952" spans="7:12" ht="14.25" x14ac:dyDescent="0.45">
      <c r="G2952"/>
      <c r="L2952" s="15"/>
    </row>
    <row r="2953" spans="7:12" ht="14.25" x14ac:dyDescent="0.45">
      <c r="G2953"/>
      <c r="L2953" s="15"/>
    </row>
    <row r="2954" spans="7:12" ht="14.25" x14ac:dyDescent="0.45">
      <c r="G2954"/>
      <c r="L2954" s="15"/>
    </row>
    <row r="2955" spans="7:12" ht="14.25" x14ac:dyDescent="0.45">
      <c r="G2955"/>
      <c r="L2955" s="15"/>
    </row>
    <row r="2956" spans="7:12" ht="14.25" x14ac:dyDescent="0.45">
      <c r="G2956"/>
      <c r="L2956" s="15"/>
    </row>
    <row r="2957" spans="7:12" ht="14.25" x14ac:dyDescent="0.45">
      <c r="G2957"/>
      <c r="L2957" s="15"/>
    </row>
    <row r="2958" spans="7:12" ht="14.25" x14ac:dyDescent="0.45">
      <c r="G2958"/>
      <c r="L2958" s="15"/>
    </row>
    <row r="2959" spans="7:12" ht="14.25" x14ac:dyDescent="0.45">
      <c r="G2959"/>
      <c r="L2959" s="15"/>
    </row>
    <row r="2960" spans="7:12" ht="14.25" x14ac:dyDescent="0.45">
      <c r="G2960"/>
      <c r="L2960" s="15"/>
    </row>
    <row r="2961" spans="7:12" ht="14.25" x14ac:dyDescent="0.45">
      <c r="G2961"/>
      <c r="L2961" s="15"/>
    </row>
    <row r="2962" spans="7:12" ht="14.25" x14ac:dyDescent="0.45">
      <c r="G2962"/>
      <c r="L2962" s="15"/>
    </row>
    <row r="2963" spans="7:12" ht="14.25" x14ac:dyDescent="0.45">
      <c r="G2963"/>
      <c r="L2963" s="15"/>
    </row>
    <row r="2964" spans="7:12" ht="14.25" x14ac:dyDescent="0.45">
      <c r="G2964"/>
      <c r="L2964" s="15"/>
    </row>
    <row r="2965" spans="7:12" ht="14.25" x14ac:dyDescent="0.45">
      <c r="G2965"/>
      <c r="L2965" s="15"/>
    </row>
    <row r="2966" spans="7:12" ht="14.25" x14ac:dyDescent="0.45">
      <c r="G2966"/>
      <c r="L2966" s="15"/>
    </row>
    <row r="2967" spans="7:12" ht="14.25" x14ac:dyDescent="0.45">
      <c r="G2967"/>
      <c r="L2967" s="15"/>
    </row>
    <row r="2968" spans="7:12" ht="14.25" x14ac:dyDescent="0.45">
      <c r="G2968"/>
      <c r="L2968" s="15"/>
    </row>
    <row r="2969" spans="7:12" ht="14.25" x14ac:dyDescent="0.45">
      <c r="G2969"/>
      <c r="L2969" s="15"/>
    </row>
    <row r="2970" spans="7:12" ht="14.25" x14ac:dyDescent="0.45">
      <c r="G2970"/>
      <c r="L2970" s="15"/>
    </row>
    <row r="2971" spans="7:12" ht="14.25" x14ac:dyDescent="0.45">
      <c r="G2971"/>
      <c r="L2971" s="15"/>
    </row>
    <row r="2972" spans="7:12" ht="14.25" x14ac:dyDescent="0.45">
      <c r="G2972"/>
      <c r="L2972" s="15"/>
    </row>
    <row r="2973" spans="7:12" ht="14.25" x14ac:dyDescent="0.45">
      <c r="G2973"/>
      <c r="L2973" s="15"/>
    </row>
    <row r="2974" spans="7:12" ht="14.25" x14ac:dyDescent="0.45">
      <c r="G2974"/>
      <c r="L2974" s="15"/>
    </row>
    <row r="2975" spans="7:12" ht="14.25" x14ac:dyDescent="0.45">
      <c r="G2975"/>
      <c r="L2975" s="15"/>
    </row>
    <row r="2976" spans="7:12" ht="14.25" x14ac:dyDescent="0.45">
      <c r="G2976"/>
      <c r="L2976" s="15"/>
    </row>
    <row r="2977" spans="7:12" ht="14.25" x14ac:dyDescent="0.45">
      <c r="G2977"/>
      <c r="L2977" s="15"/>
    </row>
    <row r="2978" spans="7:12" ht="14.25" x14ac:dyDescent="0.45">
      <c r="G2978"/>
      <c r="L2978" s="15"/>
    </row>
    <row r="2979" spans="7:12" ht="14.25" x14ac:dyDescent="0.45">
      <c r="G2979"/>
      <c r="L2979" s="15"/>
    </row>
    <row r="2980" spans="7:12" ht="14.25" x14ac:dyDescent="0.45">
      <c r="G2980"/>
      <c r="L2980" s="15"/>
    </row>
    <row r="2981" spans="7:12" ht="14.25" x14ac:dyDescent="0.45">
      <c r="G2981"/>
      <c r="L2981" s="15"/>
    </row>
    <row r="2982" spans="7:12" ht="14.25" x14ac:dyDescent="0.45">
      <c r="G2982"/>
      <c r="L2982" s="15"/>
    </row>
    <row r="2983" spans="7:12" ht="14.25" x14ac:dyDescent="0.45">
      <c r="G2983"/>
      <c r="L2983" s="15"/>
    </row>
    <row r="2984" spans="7:12" ht="14.25" x14ac:dyDescent="0.45">
      <c r="G2984"/>
      <c r="L2984" s="15"/>
    </row>
    <row r="2985" spans="7:12" ht="14.25" x14ac:dyDescent="0.45">
      <c r="G2985"/>
      <c r="L2985" s="15"/>
    </row>
    <row r="2986" spans="7:12" ht="14.25" x14ac:dyDescent="0.45">
      <c r="G2986"/>
      <c r="L2986" s="15"/>
    </row>
    <row r="2987" spans="7:12" ht="14.25" x14ac:dyDescent="0.45">
      <c r="G2987"/>
      <c r="L2987" s="15"/>
    </row>
    <row r="2988" spans="7:12" ht="14.25" x14ac:dyDescent="0.45">
      <c r="G2988"/>
      <c r="L2988" s="15"/>
    </row>
    <row r="2989" spans="7:12" ht="14.25" x14ac:dyDescent="0.45">
      <c r="G2989"/>
      <c r="L2989" s="15"/>
    </row>
    <row r="2990" spans="7:12" ht="14.25" x14ac:dyDescent="0.45">
      <c r="G2990"/>
      <c r="L2990" s="15"/>
    </row>
    <row r="2991" spans="7:12" ht="14.25" x14ac:dyDescent="0.45">
      <c r="G2991"/>
      <c r="L2991" s="15"/>
    </row>
    <row r="2992" spans="7:12" ht="14.25" x14ac:dyDescent="0.45">
      <c r="G2992"/>
      <c r="L2992" s="15"/>
    </row>
    <row r="2993" spans="7:12" ht="14.25" x14ac:dyDescent="0.45">
      <c r="G2993"/>
      <c r="L2993" s="15"/>
    </row>
    <row r="2994" spans="7:12" ht="14.25" x14ac:dyDescent="0.45">
      <c r="G2994"/>
      <c r="L2994" s="15"/>
    </row>
    <row r="2995" spans="7:12" ht="14.25" x14ac:dyDescent="0.45">
      <c r="G2995"/>
      <c r="L2995" s="15"/>
    </row>
    <row r="2996" spans="7:12" ht="14.25" x14ac:dyDescent="0.45">
      <c r="G2996"/>
      <c r="L2996" s="15"/>
    </row>
    <row r="2997" spans="7:12" ht="14.25" x14ac:dyDescent="0.45">
      <c r="G2997"/>
      <c r="L2997" s="15"/>
    </row>
    <row r="2998" spans="7:12" ht="14.25" x14ac:dyDescent="0.45">
      <c r="G2998"/>
      <c r="L2998" s="15"/>
    </row>
    <row r="2999" spans="7:12" ht="14.25" x14ac:dyDescent="0.45">
      <c r="G2999"/>
      <c r="L2999" s="15"/>
    </row>
    <row r="3000" spans="7:12" ht="14.25" x14ac:dyDescent="0.45">
      <c r="G3000"/>
      <c r="L3000" s="15"/>
    </row>
    <row r="3001" spans="7:12" ht="14.25" x14ac:dyDescent="0.45">
      <c r="G3001"/>
      <c r="L3001" s="15"/>
    </row>
    <row r="3002" spans="7:12" ht="14.25" x14ac:dyDescent="0.45">
      <c r="G3002"/>
      <c r="L3002" s="15"/>
    </row>
    <row r="3003" spans="7:12" ht="14.25" x14ac:dyDescent="0.45">
      <c r="G3003"/>
      <c r="L3003" s="15"/>
    </row>
    <row r="3004" spans="7:12" ht="14.25" x14ac:dyDescent="0.45">
      <c r="G3004"/>
      <c r="L3004" s="15"/>
    </row>
    <row r="3005" spans="7:12" ht="14.25" x14ac:dyDescent="0.45">
      <c r="G3005"/>
      <c r="L3005" s="15"/>
    </row>
    <row r="3006" spans="7:12" ht="14.25" x14ac:dyDescent="0.45">
      <c r="G3006"/>
      <c r="L3006" s="15"/>
    </row>
    <row r="3007" spans="7:12" ht="14.25" x14ac:dyDescent="0.45">
      <c r="G3007"/>
      <c r="L3007" s="15"/>
    </row>
    <row r="3008" spans="7:12" ht="14.25" x14ac:dyDescent="0.45">
      <c r="G3008"/>
      <c r="L3008" s="15"/>
    </row>
    <row r="3009" spans="7:12" ht="14.25" x14ac:dyDescent="0.45">
      <c r="G3009"/>
      <c r="L3009" s="15"/>
    </row>
    <row r="3010" spans="7:12" ht="14.25" x14ac:dyDescent="0.45">
      <c r="G3010"/>
      <c r="L3010" s="15"/>
    </row>
    <row r="3011" spans="7:12" ht="14.25" x14ac:dyDescent="0.45">
      <c r="G3011"/>
      <c r="L3011" s="15"/>
    </row>
    <row r="3012" spans="7:12" ht="14.25" x14ac:dyDescent="0.45">
      <c r="G3012"/>
      <c r="L3012" s="15"/>
    </row>
    <row r="3013" spans="7:12" ht="14.25" x14ac:dyDescent="0.45">
      <c r="G3013"/>
      <c r="L3013" s="15"/>
    </row>
    <row r="3014" spans="7:12" ht="14.25" x14ac:dyDescent="0.45">
      <c r="G3014"/>
      <c r="L3014" s="15"/>
    </row>
    <row r="3015" spans="7:12" ht="14.25" x14ac:dyDescent="0.45">
      <c r="G3015"/>
      <c r="L3015" s="15"/>
    </row>
    <row r="3016" spans="7:12" ht="14.25" x14ac:dyDescent="0.45">
      <c r="G3016"/>
      <c r="L3016" s="15"/>
    </row>
    <row r="3017" spans="7:12" ht="14.25" x14ac:dyDescent="0.45">
      <c r="G3017"/>
      <c r="L3017" s="15"/>
    </row>
    <row r="3018" spans="7:12" ht="14.25" x14ac:dyDescent="0.45">
      <c r="G3018"/>
      <c r="L3018" s="15"/>
    </row>
    <row r="3019" spans="7:12" ht="14.25" x14ac:dyDescent="0.45">
      <c r="G3019"/>
      <c r="L3019" s="15"/>
    </row>
    <row r="3020" spans="7:12" ht="14.25" x14ac:dyDescent="0.45">
      <c r="G3020"/>
      <c r="L3020" s="15"/>
    </row>
    <row r="3021" spans="7:12" ht="14.25" x14ac:dyDescent="0.45">
      <c r="G3021"/>
      <c r="L3021" s="15"/>
    </row>
    <row r="3022" spans="7:12" ht="14.25" x14ac:dyDescent="0.45">
      <c r="G3022"/>
      <c r="L3022" s="15"/>
    </row>
    <row r="3023" spans="7:12" ht="14.25" x14ac:dyDescent="0.45">
      <c r="G3023"/>
      <c r="L3023" s="15"/>
    </row>
    <row r="3024" spans="7:12" ht="14.25" x14ac:dyDescent="0.45">
      <c r="G3024"/>
      <c r="L3024" s="15"/>
    </row>
    <row r="3025" spans="7:12" ht="14.25" x14ac:dyDescent="0.45">
      <c r="G3025"/>
      <c r="L3025" s="15"/>
    </row>
    <row r="3026" spans="7:12" ht="14.25" x14ac:dyDescent="0.45">
      <c r="G3026"/>
      <c r="L3026" s="15"/>
    </row>
    <row r="3027" spans="7:12" ht="14.25" x14ac:dyDescent="0.45">
      <c r="G3027"/>
      <c r="L3027" s="15"/>
    </row>
    <row r="3028" spans="7:12" ht="14.25" x14ac:dyDescent="0.45">
      <c r="G3028"/>
      <c r="L3028" s="15"/>
    </row>
    <row r="3029" spans="7:12" ht="14.25" x14ac:dyDescent="0.45">
      <c r="G3029"/>
      <c r="L3029" s="15"/>
    </row>
    <row r="3030" spans="7:12" ht="14.25" x14ac:dyDescent="0.45">
      <c r="G3030"/>
      <c r="L3030" s="15"/>
    </row>
    <row r="3031" spans="7:12" ht="14.25" x14ac:dyDescent="0.45">
      <c r="G3031"/>
      <c r="L3031" s="15"/>
    </row>
    <row r="3032" spans="7:12" ht="14.25" x14ac:dyDescent="0.45">
      <c r="G3032"/>
      <c r="L3032" s="15"/>
    </row>
    <row r="3033" spans="7:12" ht="14.25" x14ac:dyDescent="0.45">
      <c r="G3033"/>
      <c r="L3033" s="15"/>
    </row>
    <row r="3034" spans="7:12" ht="14.25" x14ac:dyDescent="0.45">
      <c r="G3034"/>
      <c r="L3034" s="15"/>
    </row>
    <row r="3035" spans="7:12" ht="14.25" x14ac:dyDescent="0.45">
      <c r="G3035"/>
      <c r="L3035" s="15"/>
    </row>
    <row r="3036" spans="7:12" ht="14.25" x14ac:dyDescent="0.45">
      <c r="G3036"/>
      <c r="L3036" s="15"/>
    </row>
    <row r="3037" spans="7:12" ht="14.25" x14ac:dyDescent="0.45">
      <c r="G3037"/>
      <c r="L3037" s="15"/>
    </row>
    <row r="3038" spans="7:12" ht="14.25" x14ac:dyDescent="0.45">
      <c r="G3038"/>
      <c r="L3038" s="15"/>
    </row>
    <row r="3039" spans="7:12" ht="14.25" x14ac:dyDescent="0.45">
      <c r="G3039"/>
      <c r="L3039" s="15"/>
    </row>
    <row r="3040" spans="7:12" ht="14.25" x14ac:dyDescent="0.45">
      <c r="G3040"/>
      <c r="L3040" s="15"/>
    </row>
    <row r="3041" spans="7:12" ht="14.25" x14ac:dyDescent="0.45">
      <c r="G3041"/>
      <c r="L3041" s="15"/>
    </row>
    <row r="3042" spans="7:12" ht="14.25" x14ac:dyDescent="0.45">
      <c r="G3042"/>
      <c r="L3042" s="15"/>
    </row>
    <row r="3043" spans="7:12" ht="14.25" x14ac:dyDescent="0.45">
      <c r="G3043"/>
      <c r="L3043" s="15"/>
    </row>
    <row r="3044" spans="7:12" ht="14.25" x14ac:dyDescent="0.45">
      <c r="G3044"/>
      <c r="L3044" s="15"/>
    </row>
    <row r="3045" spans="7:12" ht="14.25" x14ac:dyDescent="0.45">
      <c r="G3045"/>
      <c r="L3045" s="15"/>
    </row>
    <row r="3046" spans="7:12" ht="14.25" x14ac:dyDescent="0.45">
      <c r="G3046"/>
      <c r="L3046" s="15"/>
    </row>
    <row r="3047" spans="7:12" ht="14.25" x14ac:dyDescent="0.45">
      <c r="G3047"/>
      <c r="L3047" s="15"/>
    </row>
    <row r="3048" spans="7:12" ht="14.25" x14ac:dyDescent="0.45">
      <c r="G3048"/>
      <c r="L3048" s="15"/>
    </row>
    <row r="3049" spans="7:12" ht="14.25" x14ac:dyDescent="0.45">
      <c r="G3049"/>
      <c r="L3049" s="15"/>
    </row>
    <row r="3050" spans="7:12" ht="14.25" x14ac:dyDescent="0.45">
      <c r="G3050"/>
      <c r="L3050" s="15"/>
    </row>
    <row r="3051" spans="7:12" ht="14.25" x14ac:dyDescent="0.45">
      <c r="G3051"/>
      <c r="L3051" s="15"/>
    </row>
    <row r="3052" spans="7:12" ht="14.25" x14ac:dyDescent="0.45">
      <c r="G3052"/>
      <c r="L3052" s="15"/>
    </row>
    <row r="3053" spans="7:12" ht="14.25" x14ac:dyDescent="0.45">
      <c r="G3053"/>
      <c r="L3053" s="15"/>
    </row>
    <row r="3054" spans="7:12" ht="14.25" x14ac:dyDescent="0.45">
      <c r="G3054"/>
      <c r="L3054" s="15"/>
    </row>
    <row r="3055" spans="7:12" ht="14.25" x14ac:dyDescent="0.45">
      <c r="G3055"/>
      <c r="L3055" s="15"/>
    </row>
    <row r="3056" spans="7:12" ht="14.25" x14ac:dyDescent="0.45">
      <c r="G3056"/>
      <c r="L3056" s="15"/>
    </row>
    <row r="3057" spans="7:12" ht="14.25" x14ac:dyDescent="0.45">
      <c r="G3057"/>
      <c r="L3057" s="15"/>
    </row>
    <row r="3058" spans="7:12" ht="14.25" x14ac:dyDescent="0.45">
      <c r="G3058"/>
      <c r="L3058" s="15"/>
    </row>
    <row r="3059" spans="7:12" ht="14.25" x14ac:dyDescent="0.45">
      <c r="G3059"/>
      <c r="L3059" s="15"/>
    </row>
    <row r="3060" spans="7:12" ht="14.25" x14ac:dyDescent="0.45">
      <c r="G3060"/>
      <c r="L3060" s="15"/>
    </row>
    <row r="3061" spans="7:12" ht="14.25" x14ac:dyDescent="0.45">
      <c r="G3061"/>
      <c r="L3061" s="15"/>
    </row>
    <row r="3062" spans="7:12" ht="14.25" x14ac:dyDescent="0.45">
      <c r="G3062"/>
      <c r="L3062" s="15"/>
    </row>
    <row r="3063" spans="7:12" ht="14.25" x14ac:dyDescent="0.45">
      <c r="G3063"/>
      <c r="L3063" s="15"/>
    </row>
    <row r="3064" spans="7:12" ht="14.25" x14ac:dyDescent="0.45">
      <c r="G3064"/>
      <c r="L3064" s="15"/>
    </row>
    <row r="3065" spans="7:12" ht="14.25" x14ac:dyDescent="0.45">
      <c r="G3065"/>
      <c r="L3065" s="15"/>
    </row>
    <row r="3066" spans="7:12" ht="14.25" x14ac:dyDescent="0.45">
      <c r="G3066"/>
      <c r="L3066" s="15"/>
    </row>
    <row r="3067" spans="7:12" ht="14.25" x14ac:dyDescent="0.45">
      <c r="G3067"/>
      <c r="L3067" s="15"/>
    </row>
    <row r="3068" spans="7:12" ht="14.25" x14ac:dyDescent="0.45">
      <c r="G3068"/>
      <c r="L3068" s="15"/>
    </row>
    <row r="3069" spans="7:12" ht="14.25" x14ac:dyDescent="0.45">
      <c r="G3069"/>
      <c r="L3069" s="15"/>
    </row>
    <row r="3070" spans="7:12" ht="14.25" x14ac:dyDescent="0.45">
      <c r="G3070"/>
      <c r="L3070" s="15"/>
    </row>
    <row r="3071" spans="7:12" ht="14.25" x14ac:dyDescent="0.45">
      <c r="G3071"/>
      <c r="L3071" s="15"/>
    </row>
    <row r="3072" spans="7:12" ht="14.25" x14ac:dyDescent="0.45">
      <c r="G3072"/>
      <c r="L3072" s="15"/>
    </row>
    <row r="3073" spans="7:12" ht="14.25" x14ac:dyDescent="0.45">
      <c r="G3073"/>
      <c r="L3073" s="15"/>
    </row>
    <row r="3074" spans="7:12" ht="14.25" x14ac:dyDescent="0.45">
      <c r="G3074"/>
      <c r="L3074" s="15"/>
    </row>
    <row r="3075" spans="7:12" ht="14.25" x14ac:dyDescent="0.45">
      <c r="G3075"/>
      <c r="L3075" s="15"/>
    </row>
    <row r="3076" spans="7:12" ht="14.25" x14ac:dyDescent="0.45">
      <c r="G3076"/>
      <c r="L3076" s="15"/>
    </row>
    <row r="3077" spans="7:12" ht="14.25" x14ac:dyDescent="0.45">
      <c r="G3077"/>
      <c r="L3077" s="15"/>
    </row>
    <row r="3078" spans="7:12" ht="14.25" x14ac:dyDescent="0.45">
      <c r="G3078"/>
      <c r="L3078" s="15"/>
    </row>
    <row r="3079" spans="7:12" ht="14.25" x14ac:dyDescent="0.45">
      <c r="G3079"/>
      <c r="L3079" s="15"/>
    </row>
    <row r="3080" spans="7:12" ht="14.25" x14ac:dyDescent="0.45">
      <c r="G3080"/>
      <c r="L3080" s="15"/>
    </row>
    <row r="3081" spans="7:12" ht="14.25" x14ac:dyDescent="0.45">
      <c r="G3081"/>
      <c r="L3081" s="15"/>
    </row>
    <row r="3082" spans="7:12" ht="14.25" x14ac:dyDescent="0.45">
      <c r="G3082"/>
      <c r="L3082" s="15"/>
    </row>
    <row r="3083" spans="7:12" ht="14.25" x14ac:dyDescent="0.45">
      <c r="G3083"/>
      <c r="L3083" s="15"/>
    </row>
    <row r="3084" spans="7:12" ht="14.25" x14ac:dyDescent="0.45">
      <c r="G3084"/>
      <c r="L3084" s="15"/>
    </row>
    <row r="3085" spans="7:12" ht="14.25" x14ac:dyDescent="0.45">
      <c r="G3085"/>
      <c r="L3085" s="15"/>
    </row>
    <row r="3086" spans="7:12" ht="14.25" x14ac:dyDescent="0.45">
      <c r="G3086"/>
      <c r="L3086" s="15"/>
    </row>
    <row r="3087" spans="7:12" ht="14.25" x14ac:dyDescent="0.45">
      <c r="G3087"/>
      <c r="L3087" s="15"/>
    </row>
    <row r="3088" spans="7:12" ht="14.25" x14ac:dyDescent="0.45">
      <c r="G3088"/>
      <c r="L3088" s="15"/>
    </row>
    <row r="3089" spans="7:12" ht="14.25" x14ac:dyDescent="0.45">
      <c r="G3089"/>
      <c r="L3089" s="15"/>
    </row>
    <row r="3090" spans="7:12" ht="14.25" x14ac:dyDescent="0.45">
      <c r="G3090"/>
      <c r="L3090" s="15"/>
    </row>
    <row r="3091" spans="7:12" ht="14.25" x14ac:dyDescent="0.45">
      <c r="G3091"/>
      <c r="L3091" s="15"/>
    </row>
    <row r="3092" spans="7:12" ht="14.25" x14ac:dyDescent="0.45">
      <c r="G3092"/>
      <c r="L3092" s="15"/>
    </row>
    <row r="3093" spans="7:12" ht="14.25" x14ac:dyDescent="0.45">
      <c r="G3093"/>
      <c r="L3093" s="15"/>
    </row>
    <row r="3094" spans="7:12" ht="14.25" x14ac:dyDescent="0.45">
      <c r="G3094"/>
      <c r="L3094" s="15"/>
    </row>
    <row r="3095" spans="7:12" ht="14.25" x14ac:dyDescent="0.45">
      <c r="G3095"/>
      <c r="L3095" s="15"/>
    </row>
    <row r="3096" spans="7:12" ht="14.25" x14ac:dyDescent="0.45">
      <c r="G3096"/>
      <c r="L3096" s="15"/>
    </row>
    <row r="3097" spans="7:12" ht="14.25" x14ac:dyDescent="0.45">
      <c r="G3097"/>
      <c r="L3097" s="15"/>
    </row>
    <row r="3098" spans="7:12" ht="14.25" x14ac:dyDescent="0.45">
      <c r="G3098"/>
      <c r="L3098" s="15"/>
    </row>
    <row r="3099" spans="7:12" ht="14.25" x14ac:dyDescent="0.45">
      <c r="G3099"/>
      <c r="L3099" s="15"/>
    </row>
    <row r="3100" spans="7:12" ht="14.25" x14ac:dyDescent="0.45">
      <c r="G3100"/>
      <c r="L3100" s="15"/>
    </row>
    <row r="3101" spans="7:12" ht="14.25" x14ac:dyDescent="0.45">
      <c r="G3101"/>
      <c r="L3101" s="15"/>
    </row>
    <row r="3102" spans="7:12" ht="14.25" x14ac:dyDescent="0.45">
      <c r="G3102"/>
      <c r="L3102" s="15"/>
    </row>
    <row r="3103" spans="7:12" ht="14.25" x14ac:dyDescent="0.45">
      <c r="G3103"/>
      <c r="L3103" s="15"/>
    </row>
    <row r="3104" spans="7:12" ht="14.25" x14ac:dyDescent="0.45">
      <c r="G3104"/>
      <c r="L3104" s="15"/>
    </row>
    <row r="3105" spans="7:12" ht="14.25" x14ac:dyDescent="0.45">
      <c r="G3105"/>
      <c r="L3105" s="15"/>
    </row>
    <row r="3106" spans="7:12" ht="14.25" x14ac:dyDescent="0.45">
      <c r="G3106"/>
      <c r="L3106" s="15"/>
    </row>
    <row r="3107" spans="7:12" ht="14.25" x14ac:dyDescent="0.45">
      <c r="G3107"/>
      <c r="L3107" s="15"/>
    </row>
    <row r="3108" spans="7:12" ht="14.25" x14ac:dyDescent="0.45">
      <c r="G3108"/>
      <c r="L3108" s="15"/>
    </row>
    <row r="3109" spans="7:12" ht="14.25" x14ac:dyDescent="0.45">
      <c r="G3109"/>
      <c r="L3109" s="15"/>
    </row>
    <row r="3110" spans="7:12" ht="14.25" x14ac:dyDescent="0.45">
      <c r="G3110"/>
      <c r="L3110" s="15"/>
    </row>
    <row r="3111" spans="7:12" ht="14.25" x14ac:dyDescent="0.45">
      <c r="G3111"/>
      <c r="L3111" s="15"/>
    </row>
    <row r="3112" spans="7:12" ht="14.25" x14ac:dyDescent="0.45">
      <c r="G3112"/>
      <c r="L3112" s="15"/>
    </row>
    <row r="3113" spans="7:12" ht="14.25" x14ac:dyDescent="0.45">
      <c r="G3113"/>
      <c r="L3113" s="15"/>
    </row>
    <row r="3114" spans="7:12" ht="14.25" x14ac:dyDescent="0.45">
      <c r="G3114"/>
      <c r="L3114" s="15"/>
    </row>
    <row r="3115" spans="7:12" ht="14.25" x14ac:dyDescent="0.45">
      <c r="G3115"/>
      <c r="L3115" s="15"/>
    </row>
    <row r="3116" spans="7:12" ht="14.25" x14ac:dyDescent="0.45">
      <c r="G3116"/>
      <c r="L3116" s="15"/>
    </row>
    <row r="3117" spans="7:12" ht="14.25" x14ac:dyDescent="0.45">
      <c r="G3117"/>
      <c r="L3117" s="15"/>
    </row>
    <row r="3118" spans="7:12" ht="14.25" x14ac:dyDescent="0.45">
      <c r="G3118"/>
      <c r="L3118" s="15"/>
    </row>
    <row r="3119" spans="7:12" ht="14.25" x14ac:dyDescent="0.45">
      <c r="G3119"/>
      <c r="L3119" s="15"/>
    </row>
    <row r="3120" spans="7:12" ht="14.25" x14ac:dyDescent="0.45">
      <c r="G3120"/>
      <c r="L3120" s="15"/>
    </row>
    <row r="3121" spans="7:12" ht="14.25" x14ac:dyDescent="0.45">
      <c r="G3121"/>
      <c r="L3121" s="15"/>
    </row>
    <row r="3122" spans="7:12" ht="14.25" x14ac:dyDescent="0.45">
      <c r="G3122"/>
      <c r="L3122" s="15"/>
    </row>
    <row r="3123" spans="7:12" ht="14.25" x14ac:dyDescent="0.45">
      <c r="G3123"/>
      <c r="L3123" s="15"/>
    </row>
    <row r="3124" spans="7:12" ht="14.25" x14ac:dyDescent="0.45">
      <c r="G3124"/>
      <c r="L3124" s="15"/>
    </row>
    <row r="3125" spans="7:12" ht="14.25" x14ac:dyDescent="0.45">
      <c r="G3125"/>
      <c r="L3125" s="15"/>
    </row>
    <row r="3126" spans="7:12" ht="14.25" x14ac:dyDescent="0.45">
      <c r="G3126"/>
      <c r="L3126" s="15"/>
    </row>
    <row r="3127" spans="7:12" ht="14.25" x14ac:dyDescent="0.45">
      <c r="G3127"/>
      <c r="L3127" s="15"/>
    </row>
    <row r="3128" spans="7:12" ht="14.25" x14ac:dyDescent="0.45">
      <c r="G3128"/>
      <c r="L3128" s="15"/>
    </row>
    <row r="3129" spans="7:12" ht="14.25" x14ac:dyDescent="0.45">
      <c r="G3129"/>
      <c r="L3129" s="15"/>
    </row>
    <row r="3130" spans="7:12" ht="14.25" x14ac:dyDescent="0.45">
      <c r="G3130"/>
      <c r="L3130" s="15"/>
    </row>
    <row r="3131" spans="7:12" ht="14.25" x14ac:dyDescent="0.45">
      <c r="G3131"/>
      <c r="L3131" s="15"/>
    </row>
    <row r="3132" spans="7:12" ht="14.25" x14ac:dyDescent="0.45">
      <c r="G3132"/>
      <c r="L3132" s="15"/>
    </row>
    <row r="3133" spans="7:12" ht="14.25" x14ac:dyDescent="0.45">
      <c r="G3133"/>
      <c r="L3133" s="15"/>
    </row>
    <row r="3134" spans="7:12" ht="14.25" x14ac:dyDescent="0.45">
      <c r="G3134"/>
      <c r="L3134" s="15"/>
    </row>
    <row r="3135" spans="7:12" ht="14.25" x14ac:dyDescent="0.45">
      <c r="G3135"/>
      <c r="L3135" s="15"/>
    </row>
    <row r="3136" spans="7:12" ht="14.25" x14ac:dyDescent="0.45">
      <c r="G3136"/>
      <c r="L3136" s="15"/>
    </row>
    <row r="3137" spans="7:12" ht="14.25" x14ac:dyDescent="0.45">
      <c r="G3137"/>
      <c r="L3137" s="15"/>
    </row>
    <row r="3138" spans="7:12" ht="14.25" x14ac:dyDescent="0.45">
      <c r="G3138"/>
      <c r="L3138" s="15"/>
    </row>
    <row r="3139" spans="7:12" ht="14.25" x14ac:dyDescent="0.45">
      <c r="G3139"/>
      <c r="L3139" s="15"/>
    </row>
    <row r="3140" spans="7:12" ht="14.25" x14ac:dyDescent="0.45">
      <c r="G3140"/>
      <c r="L3140" s="15"/>
    </row>
    <row r="3141" spans="7:12" ht="14.25" x14ac:dyDescent="0.45">
      <c r="G3141"/>
      <c r="L3141" s="15"/>
    </row>
    <row r="3142" spans="7:12" ht="14.25" x14ac:dyDescent="0.45">
      <c r="G3142"/>
      <c r="L3142" s="15"/>
    </row>
    <row r="3143" spans="7:12" ht="14.25" x14ac:dyDescent="0.45">
      <c r="G3143"/>
      <c r="L3143" s="15"/>
    </row>
    <row r="3144" spans="7:12" ht="14.25" x14ac:dyDescent="0.45">
      <c r="G3144"/>
      <c r="L3144" s="15"/>
    </row>
    <row r="3145" spans="7:12" ht="14.25" x14ac:dyDescent="0.45">
      <c r="G3145"/>
      <c r="L3145" s="15"/>
    </row>
    <row r="3146" spans="7:12" ht="14.25" x14ac:dyDescent="0.45">
      <c r="G3146"/>
      <c r="L3146" s="15"/>
    </row>
    <row r="3147" spans="7:12" ht="14.25" x14ac:dyDescent="0.45">
      <c r="G3147"/>
      <c r="L3147" s="15"/>
    </row>
    <row r="3148" spans="7:12" ht="14.25" x14ac:dyDescent="0.45">
      <c r="G3148"/>
      <c r="L3148" s="15"/>
    </row>
    <row r="3149" spans="7:12" ht="14.25" x14ac:dyDescent="0.45">
      <c r="G3149"/>
      <c r="L3149" s="15"/>
    </row>
    <row r="3150" spans="7:12" ht="14.25" x14ac:dyDescent="0.45">
      <c r="G3150"/>
      <c r="L3150" s="15"/>
    </row>
    <row r="3151" spans="7:12" ht="14.25" x14ac:dyDescent="0.45">
      <c r="G3151"/>
      <c r="L3151" s="15"/>
    </row>
    <row r="3152" spans="7:12" ht="14.25" x14ac:dyDescent="0.45">
      <c r="G3152"/>
      <c r="L3152" s="15"/>
    </row>
    <row r="3153" spans="7:12" ht="14.25" x14ac:dyDescent="0.45">
      <c r="G3153"/>
      <c r="L3153" s="15"/>
    </row>
    <row r="3154" spans="7:12" ht="14.25" x14ac:dyDescent="0.45">
      <c r="G3154"/>
      <c r="L3154" s="15"/>
    </row>
    <row r="3155" spans="7:12" ht="14.25" x14ac:dyDescent="0.45">
      <c r="G3155"/>
      <c r="L3155" s="15"/>
    </row>
    <row r="3156" spans="7:12" ht="14.25" x14ac:dyDescent="0.45">
      <c r="G3156"/>
      <c r="L3156" s="15"/>
    </row>
    <row r="3157" spans="7:12" ht="14.25" x14ac:dyDescent="0.45">
      <c r="G3157"/>
      <c r="L3157" s="15"/>
    </row>
    <row r="3158" spans="7:12" ht="14.25" x14ac:dyDescent="0.45">
      <c r="G3158"/>
      <c r="L3158" s="15"/>
    </row>
    <row r="3159" spans="7:12" ht="14.25" x14ac:dyDescent="0.45">
      <c r="G3159"/>
      <c r="L3159" s="15"/>
    </row>
    <row r="3160" spans="7:12" ht="14.25" x14ac:dyDescent="0.45">
      <c r="G3160"/>
      <c r="L3160" s="15"/>
    </row>
    <row r="3161" spans="7:12" ht="14.25" x14ac:dyDescent="0.45">
      <c r="G3161"/>
      <c r="L3161" s="15"/>
    </row>
    <row r="3162" spans="7:12" ht="14.25" x14ac:dyDescent="0.45">
      <c r="G3162"/>
      <c r="L3162" s="15"/>
    </row>
    <row r="3163" spans="7:12" ht="14.25" x14ac:dyDescent="0.45">
      <c r="G3163"/>
      <c r="L3163" s="15"/>
    </row>
    <row r="3164" spans="7:12" ht="14.25" x14ac:dyDescent="0.45">
      <c r="G3164"/>
      <c r="L3164" s="15"/>
    </row>
    <row r="3165" spans="7:12" ht="14.25" x14ac:dyDescent="0.45">
      <c r="G3165"/>
      <c r="L3165" s="15"/>
    </row>
    <row r="3166" spans="7:12" ht="14.25" x14ac:dyDescent="0.45">
      <c r="G3166"/>
      <c r="L3166" s="15"/>
    </row>
    <row r="3167" spans="7:12" ht="14.25" x14ac:dyDescent="0.45">
      <c r="G3167"/>
      <c r="L3167" s="15"/>
    </row>
    <row r="3168" spans="7:12" ht="14.25" x14ac:dyDescent="0.45">
      <c r="G3168"/>
      <c r="L3168" s="15"/>
    </row>
    <row r="3169" spans="7:12" ht="14.25" x14ac:dyDescent="0.45">
      <c r="G3169"/>
      <c r="L3169" s="15"/>
    </row>
    <row r="3170" spans="7:12" ht="14.25" x14ac:dyDescent="0.45">
      <c r="G3170"/>
      <c r="L3170" s="15"/>
    </row>
    <row r="3171" spans="7:12" ht="14.25" x14ac:dyDescent="0.45">
      <c r="G3171"/>
      <c r="L3171" s="15"/>
    </row>
    <row r="3172" spans="7:12" ht="14.25" x14ac:dyDescent="0.45">
      <c r="G3172"/>
      <c r="L3172" s="15"/>
    </row>
    <row r="3173" spans="7:12" ht="14.25" x14ac:dyDescent="0.45">
      <c r="G3173"/>
      <c r="L3173" s="15"/>
    </row>
    <row r="3174" spans="7:12" ht="14.25" x14ac:dyDescent="0.45">
      <c r="G3174"/>
      <c r="L3174" s="15"/>
    </row>
    <row r="3175" spans="7:12" ht="14.25" x14ac:dyDescent="0.45">
      <c r="G3175"/>
      <c r="L3175" s="15"/>
    </row>
    <row r="3176" spans="7:12" ht="14.25" x14ac:dyDescent="0.45">
      <c r="G3176"/>
      <c r="L3176" s="15"/>
    </row>
    <row r="3177" spans="7:12" ht="14.25" x14ac:dyDescent="0.45">
      <c r="G3177"/>
      <c r="L3177" s="15"/>
    </row>
    <row r="3178" spans="7:12" ht="14.25" x14ac:dyDescent="0.45">
      <c r="G3178"/>
      <c r="L3178" s="15"/>
    </row>
    <row r="3179" spans="7:12" ht="14.25" x14ac:dyDescent="0.45">
      <c r="G3179"/>
      <c r="L3179" s="15"/>
    </row>
    <row r="3180" spans="7:12" ht="14.25" x14ac:dyDescent="0.45">
      <c r="G3180"/>
      <c r="L3180" s="15"/>
    </row>
    <row r="3181" spans="7:12" ht="14.25" x14ac:dyDescent="0.45">
      <c r="G3181"/>
      <c r="L3181" s="15"/>
    </row>
    <row r="3182" spans="7:12" ht="14.25" x14ac:dyDescent="0.45">
      <c r="G3182"/>
      <c r="L3182" s="15"/>
    </row>
    <row r="3183" spans="7:12" ht="14.25" x14ac:dyDescent="0.45">
      <c r="G3183"/>
      <c r="L3183" s="15"/>
    </row>
    <row r="3184" spans="7:12" ht="14.25" x14ac:dyDescent="0.45">
      <c r="G3184"/>
      <c r="L3184" s="15"/>
    </row>
    <row r="3185" spans="7:12" ht="14.25" x14ac:dyDescent="0.45">
      <c r="G3185"/>
      <c r="L3185" s="15"/>
    </row>
    <row r="3186" spans="7:12" ht="14.25" x14ac:dyDescent="0.45">
      <c r="G3186"/>
      <c r="L3186" s="15"/>
    </row>
    <row r="3187" spans="7:12" ht="14.25" x14ac:dyDescent="0.45">
      <c r="G3187"/>
      <c r="L3187" s="15"/>
    </row>
    <row r="3188" spans="7:12" ht="14.25" x14ac:dyDescent="0.45">
      <c r="G3188"/>
      <c r="L3188" s="15"/>
    </row>
    <row r="3189" spans="7:12" ht="14.25" x14ac:dyDescent="0.45">
      <c r="G3189"/>
      <c r="L3189" s="15"/>
    </row>
    <row r="3190" spans="7:12" ht="14.25" x14ac:dyDescent="0.45">
      <c r="G3190"/>
      <c r="L3190" s="15"/>
    </row>
    <row r="3191" spans="7:12" ht="14.25" x14ac:dyDescent="0.45">
      <c r="G3191"/>
      <c r="L3191" s="15"/>
    </row>
    <row r="3192" spans="7:12" ht="14.25" x14ac:dyDescent="0.45">
      <c r="G3192"/>
      <c r="L3192" s="15"/>
    </row>
    <row r="3193" spans="7:12" ht="14.25" x14ac:dyDescent="0.45">
      <c r="G3193"/>
      <c r="L3193" s="15"/>
    </row>
    <row r="3194" spans="7:12" ht="14.25" x14ac:dyDescent="0.45">
      <c r="G3194"/>
      <c r="L3194" s="15"/>
    </row>
    <row r="3195" spans="7:12" ht="14.25" x14ac:dyDescent="0.45">
      <c r="G3195"/>
      <c r="L3195" s="15"/>
    </row>
    <row r="3196" spans="7:12" ht="14.25" x14ac:dyDescent="0.45">
      <c r="G3196"/>
      <c r="L3196" s="15"/>
    </row>
    <row r="3197" spans="7:12" ht="14.25" x14ac:dyDescent="0.45">
      <c r="G3197"/>
      <c r="L3197" s="15"/>
    </row>
    <row r="3198" spans="7:12" ht="14.25" x14ac:dyDescent="0.45">
      <c r="G3198"/>
      <c r="L3198" s="15"/>
    </row>
    <row r="3199" spans="7:12" ht="14.25" x14ac:dyDescent="0.45">
      <c r="G3199"/>
      <c r="L3199" s="15"/>
    </row>
    <row r="3200" spans="7:12" ht="14.25" x14ac:dyDescent="0.45">
      <c r="G3200"/>
      <c r="L3200" s="15"/>
    </row>
    <row r="3201" spans="7:12" ht="14.25" x14ac:dyDescent="0.45">
      <c r="G3201"/>
      <c r="L3201" s="15"/>
    </row>
    <row r="3202" spans="7:12" ht="14.25" x14ac:dyDescent="0.45">
      <c r="G3202"/>
      <c r="L3202" s="15"/>
    </row>
    <row r="3203" spans="7:12" ht="14.25" x14ac:dyDescent="0.45">
      <c r="G3203"/>
      <c r="L3203" s="15"/>
    </row>
    <row r="3204" spans="7:12" ht="14.25" x14ac:dyDescent="0.45">
      <c r="G3204"/>
      <c r="L3204" s="15"/>
    </row>
    <row r="3205" spans="7:12" ht="14.25" x14ac:dyDescent="0.45">
      <c r="G3205"/>
      <c r="L3205" s="15"/>
    </row>
    <row r="3206" spans="7:12" ht="14.25" x14ac:dyDescent="0.45">
      <c r="G3206"/>
      <c r="L3206" s="15"/>
    </row>
    <row r="3207" spans="7:12" ht="14.25" x14ac:dyDescent="0.45">
      <c r="G3207"/>
      <c r="L3207" s="15"/>
    </row>
    <row r="3208" spans="7:12" ht="14.25" x14ac:dyDescent="0.45">
      <c r="G3208"/>
      <c r="L3208" s="15"/>
    </row>
    <row r="3209" spans="7:12" ht="14.25" x14ac:dyDescent="0.45">
      <c r="G3209"/>
      <c r="L3209" s="15"/>
    </row>
    <row r="3210" spans="7:12" ht="14.25" x14ac:dyDescent="0.45">
      <c r="G3210"/>
      <c r="L3210" s="15"/>
    </row>
    <row r="3211" spans="7:12" ht="14.25" x14ac:dyDescent="0.45">
      <c r="G3211"/>
      <c r="L3211" s="15"/>
    </row>
    <row r="3212" spans="7:12" ht="14.25" x14ac:dyDescent="0.45">
      <c r="G3212"/>
      <c r="L3212" s="15"/>
    </row>
    <row r="3213" spans="7:12" ht="14.25" x14ac:dyDescent="0.45">
      <c r="G3213"/>
      <c r="L3213" s="15"/>
    </row>
    <row r="3214" spans="7:12" ht="14.25" x14ac:dyDescent="0.45">
      <c r="G3214"/>
      <c r="L3214" s="15"/>
    </row>
    <row r="3215" spans="7:12" ht="14.25" x14ac:dyDescent="0.45">
      <c r="G3215"/>
      <c r="L3215" s="15"/>
    </row>
    <row r="3216" spans="7:12" ht="14.25" x14ac:dyDescent="0.45">
      <c r="G3216"/>
      <c r="L3216" s="15"/>
    </row>
    <row r="3217" spans="7:12" ht="14.25" x14ac:dyDescent="0.45">
      <c r="G3217"/>
      <c r="L3217" s="15"/>
    </row>
    <row r="3218" spans="7:12" ht="14.25" x14ac:dyDescent="0.45">
      <c r="G3218"/>
      <c r="L3218" s="15"/>
    </row>
    <row r="3219" spans="7:12" ht="14.25" x14ac:dyDescent="0.45">
      <c r="G3219"/>
      <c r="L3219" s="15"/>
    </row>
    <row r="3220" spans="7:12" ht="14.25" x14ac:dyDescent="0.45">
      <c r="G3220"/>
      <c r="L3220" s="15"/>
    </row>
    <row r="3221" spans="7:12" ht="14.25" x14ac:dyDescent="0.45">
      <c r="G3221"/>
      <c r="L3221" s="15"/>
    </row>
    <row r="3222" spans="7:12" ht="14.25" x14ac:dyDescent="0.45">
      <c r="G3222"/>
      <c r="L3222" s="15"/>
    </row>
    <row r="3223" spans="7:12" ht="14.25" x14ac:dyDescent="0.45">
      <c r="G3223"/>
      <c r="L3223" s="15"/>
    </row>
    <row r="3224" spans="7:12" ht="14.25" x14ac:dyDescent="0.45">
      <c r="G3224"/>
      <c r="L3224" s="15"/>
    </row>
    <row r="3225" spans="7:12" ht="14.25" x14ac:dyDescent="0.45">
      <c r="G3225"/>
      <c r="L3225" s="15"/>
    </row>
    <row r="3226" spans="7:12" ht="14.25" x14ac:dyDescent="0.45">
      <c r="G3226"/>
      <c r="L3226" s="15"/>
    </row>
    <row r="3227" spans="7:12" ht="14.25" x14ac:dyDescent="0.45">
      <c r="G3227"/>
      <c r="L3227" s="15"/>
    </row>
    <row r="3228" spans="7:12" ht="14.25" x14ac:dyDescent="0.45">
      <c r="G3228"/>
      <c r="L3228" s="15"/>
    </row>
    <row r="3229" spans="7:12" ht="14.25" x14ac:dyDescent="0.45">
      <c r="G3229"/>
      <c r="L3229" s="15"/>
    </row>
    <row r="3230" spans="7:12" ht="14.25" x14ac:dyDescent="0.45">
      <c r="G3230"/>
      <c r="L3230" s="15"/>
    </row>
    <row r="3231" spans="7:12" ht="14.25" x14ac:dyDescent="0.45">
      <c r="G3231"/>
      <c r="L3231" s="15"/>
    </row>
    <row r="3232" spans="7:12" ht="14.25" x14ac:dyDescent="0.45">
      <c r="G3232"/>
      <c r="L3232" s="15"/>
    </row>
    <row r="3233" spans="7:12" ht="14.25" x14ac:dyDescent="0.45">
      <c r="G3233"/>
      <c r="L3233" s="15"/>
    </row>
    <row r="3234" spans="7:12" ht="14.25" x14ac:dyDescent="0.45">
      <c r="G3234"/>
      <c r="L3234" s="15"/>
    </row>
    <row r="3235" spans="7:12" ht="14.25" x14ac:dyDescent="0.45">
      <c r="G3235"/>
      <c r="L3235" s="15"/>
    </row>
    <row r="3236" spans="7:12" ht="14.25" x14ac:dyDescent="0.45">
      <c r="G3236"/>
      <c r="L3236" s="15"/>
    </row>
    <row r="3237" spans="7:12" ht="14.25" x14ac:dyDescent="0.45">
      <c r="G3237"/>
      <c r="L3237" s="15"/>
    </row>
    <row r="3238" spans="7:12" ht="14.25" x14ac:dyDescent="0.45">
      <c r="G3238"/>
      <c r="L3238" s="15"/>
    </row>
    <row r="3239" spans="7:12" ht="14.25" x14ac:dyDescent="0.45">
      <c r="G3239"/>
      <c r="L3239" s="15"/>
    </row>
    <row r="3240" spans="7:12" ht="14.25" x14ac:dyDescent="0.45">
      <c r="G3240"/>
      <c r="L3240" s="15"/>
    </row>
    <row r="3241" spans="7:12" ht="14.25" x14ac:dyDescent="0.45">
      <c r="G3241"/>
      <c r="L3241" s="15"/>
    </row>
    <row r="3242" spans="7:12" ht="14.25" x14ac:dyDescent="0.45">
      <c r="G3242"/>
      <c r="L3242" s="15"/>
    </row>
    <row r="3243" spans="7:12" ht="14.25" x14ac:dyDescent="0.45">
      <c r="G3243"/>
      <c r="L3243" s="15"/>
    </row>
    <row r="3244" spans="7:12" ht="14.25" x14ac:dyDescent="0.45">
      <c r="G3244"/>
      <c r="L3244" s="15"/>
    </row>
    <row r="3245" spans="7:12" ht="14.25" x14ac:dyDescent="0.45">
      <c r="G3245"/>
      <c r="L3245" s="15"/>
    </row>
    <row r="3246" spans="7:12" ht="14.25" x14ac:dyDescent="0.45">
      <c r="G3246"/>
      <c r="L3246" s="15"/>
    </row>
    <row r="3247" spans="7:12" ht="14.25" x14ac:dyDescent="0.45">
      <c r="G3247"/>
      <c r="L3247" s="15"/>
    </row>
    <row r="3248" spans="7:12" ht="14.25" x14ac:dyDescent="0.45">
      <c r="G3248"/>
      <c r="L3248" s="15"/>
    </row>
    <row r="3249" spans="7:12" ht="14.25" x14ac:dyDescent="0.45">
      <c r="G3249"/>
      <c r="L3249" s="15"/>
    </row>
    <row r="3250" spans="7:12" ht="14.25" x14ac:dyDescent="0.45">
      <c r="G3250"/>
      <c r="L3250" s="15"/>
    </row>
    <row r="3251" spans="7:12" ht="14.25" x14ac:dyDescent="0.45">
      <c r="G3251"/>
      <c r="L3251" s="15"/>
    </row>
    <row r="3252" spans="7:12" ht="14.25" x14ac:dyDescent="0.45">
      <c r="G3252"/>
      <c r="L3252" s="15"/>
    </row>
    <row r="3253" spans="7:12" ht="14.25" x14ac:dyDescent="0.45">
      <c r="G3253"/>
      <c r="L3253" s="15"/>
    </row>
    <row r="3254" spans="7:12" ht="14.25" x14ac:dyDescent="0.45">
      <c r="G3254"/>
      <c r="L3254" s="15"/>
    </row>
    <row r="3255" spans="7:12" ht="14.25" x14ac:dyDescent="0.45">
      <c r="G3255"/>
      <c r="L3255" s="15"/>
    </row>
    <row r="3256" spans="7:12" ht="14.25" x14ac:dyDescent="0.45">
      <c r="G3256"/>
      <c r="L3256" s="15"/>
    </row>
    <row r="3257" spans="7:12" ht="14.25" x14ac:dyDescent="0.45">
      <c r="G3257"/>
      <c r="L3257" s="15"/>
    </row>
    <row r="3258" spans="7:12" ht="14.25" x14ac:dyDescent="0.45">
      <c r="G3258"/>
      <c r="L3258" s="15"/>
    </row>
    <row r="3259" spans="7:12" ht="14.25" x14ac:dyDescent="0.45">
      <c r="G3259"/>
      <c r="L3259" s="15"/>
    </row>
    <row r="3260" spans="7:12" ht="14.25" x14ac:dyDescent="0.45">
      <c r="G3260"/>
      <c r="L3260" s="15"/>
    </row>
    <row r="3261" spans="7:12" ht="14.25" x14ac:dyDescent="0.45">
      <c r="G3261"/>
      <c r="L3261" s="15"/>
    </row>
    <row r="3262" spans="7:12" ht="14.25" x14ac:dyDescent="0.45">
      <c r="G3262"/>
      <c r="L3262" s="15"/>
    </row>
    <row r="3263" spans="7:12" ht="14.25" x14ac:dyDescent="0.45">
      <c r="G3263"/>
      <c r="L3263" s="15"/>
    </row>
    <row r="3264" spans="7:12" ht="14.25" x14ac:dyDescent="0.45">
      <c r="G3264"/>
      <c r="L3264" s="15"/>
    </row>
    <row r="3265" spans="7:12" ht="14.25" x14ac:dyDescent="0.45">
      <c r="G3265"/>
      <c r="L3265" s="15"/>
    </row>
    <row r="3266" spans="7:12" ht="14.25" x14ac:dyDescent="0.45">
      <c r="G3266"/>
      <c r="L3266" s="15"/>
    </row>
    <row r="3267" spans="7:12" ht="14.25" x14ac:dyDescent="0.45">
      <c r="G3267"/>
      <c r="L3267" s="15"/>
    </row>
    <row r="3268" spans="7:12" ht="14.25" x14ac:dyDescent="0.45">
      <c r="G3268"/>
      <c r="L3268" s="15"/>
    </row>
    <row r="3269" spans="7:12" ht="14.25" x14ac:dyDescent="0.45">
      <c r="G3269"/>
      <c r="L3269" s="15"/>
    </row>
    <row r="3270" spans="7:12" ht="14.25" x14ac:dyDescent="0.45">
      <c r="G3270"/>
      <c r="L3270" s="15"/>
    </row>
    <row r="3271" spans="7:12" ht="14.25" x14ac:dyDescent="0.45">
      <c r="G3271"/>
      <c r="L3271" s="15"/>
    </row>
    <row r="3272" spans="7:12" ht="14.25" x14ac:dyDescent="0.45">
      <c r="G3272"/>
      <c r="L3272" s="15"/>
    </row>
    <row r="3273" spans="7:12" ht="14.25" x14ac:dyDescent="0.45">
      <c r="G3273"/>
      <c r="L3273" s="15"/>
    </row>
    <row r="3274" spans="7:12" ht="14.25" x14ac:dyDescent="0.45">
      <c r="G3274"/>
      <c r="L3274" s="15"/>
    </row>
    <row r="3275" spans="7:12" ht="14.25" x14ac:dyDescent="0.45">
      <c r="G3275"/>
      <c r="L3275" s="15"/>
    </row>
    <row r="3276" spans="7:12" ht="14.25" x14ac:dyDescent="0.45">
      <c r="G3276"/>
      <c r="L3276" s="15"/>
    </row>
    <row r="3277" spans="7:12" ht="14.25" x14ac:dyDescent="0.45">
      <c r="G3277"/>
      <c r="L3277" s="15"/>
    </row>
    <row r="3278" spans="7:12" ht="14.25" x14ac:dyDescent="0.45">
      <c r="G3278"/>
      <c r="L3278" s="15"/>
    </row>
    <row r="3279" spans="7:12" ht="14.25" x14ac:dyDescent="0.45">
      <c r="G3279"/>
      <c r="L3279" s="15"/>
    </row>
    <row r="3280" spans="7:12" ht="14.25" x14ac:dyDescent="0.45">
      <c r="G3280"/>
      <c r="L3280" s="15"/>
    </row>
    <row r="3281" spans="7:12" ht="14.25" x14ac:dyDescent="0.45">
      <c r="G3281"/>
      <c r="L3281" s="15"/>
    </row>
    <row r="3282" spans="7:12" ht="14.25" x14ac:dyDescent="0.45">
      <c r="G3282"/>
      <c r="L3282" s="15"/>
    </row>
    <row r="3283" spans="7:12" ht="14.25" x14ac:dyDescent="0.45">
      <c r="G3283"/>
      <c r="L3283" s="15"/>
    </row>
    <row r="3284" spans="7:12" ht="14.25" x14ac:dyDescent="0.45">
      <c r="G3284"/>
      <c r="L3284" s="15"/>
    </row>
    <row r="3285" spans="7:12" ht="14.25" x14ac:dyDescent="0.45">
      <c r="G3285"/>
      <c r="L3285" s="15"/>
    </row>
    <row r="3286" spans="7:12" ht="14.25" x14ac:dyDescent="0.45">
      <c r="G3286"/>
      <c r="L3286" s="15"/>
    </row>
    <row r="3287" spans="7:12" ht="14.25" x14ac:dyDescent="0.45">
      <c r="G3287"/>
      <c r="L3287" s="15"/>
    </row>
    <row r="3288" spans="7:12" ht="14.25" x14ac:dyDescent="0.45">
      <c r="G3288"/>
      <c r="L3288" s="15"/>
    </row>
    <row r="3289" spans="7:12" ht="14.25" x14ac:dyDescent="0.45">
      <c r="G3289"/>
      <c r="L3289" s="15"/>
    </row>
    <row r="3290" spans="7:12" ht="14.25" x14ac:dyDescent="0.45">
      <c r="G3290"/>
      <c r="L3290" s="15"/>
    </row>
    <row r="3291" spans="7:12" ht="14.25" x14ac:dyDescent="0.45">
      <c r="G3291"/>
      <c r="L3291" s="15"/>
    </row>
    <row r="3292" spans="7:12" ht="14.25" x14ac:dyDescent="0.45">
      <c r="G3292"/>
      <c r="L3292" s="15"/>
    </row>
    <row r="3293" spans="7:12" ht="14.25" x14ac:dyDescent="0.45">
      <c r="G3293"/>
      <c r="L3293" s="15"/>
    </row>
    <row r="3294" spans="7:12" ht="14.25" x14ac:dyDescent="0.45">
      <c r="G3294"/>
      <c r="L3294" s="15"/>
    </row>
    <row r="3295" spans="7:12" ht="14.25" x14ac:dyDescent="0.45">
      <c r="G3295"/>
      <c r="L3295" s="15"/>
    </row>
    <row r="3296" spans="7:12" ht="14.25" x14ac:dyDescent="0.45">
      <c r="G3296"/>
      <c r="L3296" s="15"/>
    </row>
    <row r="3297" spans="7:12" ht="14.25" x14ac:dyDescent="0.45">
      <c r="G3297"/>
      <c r="L3297" s="15"/>
    </row>
    <row r="3298" spans="7:12" ht="14.25" x14ac:dyDescent="0.45">
      <c r="G3298"/>
      <c r="L3298" s="15"/>
    </row>
    <row r="3299" spans="7:12" ht="14.25" x14ac:dyDescent="0.45">
      <c r="G3299"/>
      <c r="L3299" s="15"/>
    </row>
    <row r="3300" spans="7:12" ht="14.25" x14ac:dyDescent="0.45">
      <c r="G3300"/>
      <c r="L3300" s="15"/>
    </row>
    <row r="3301" spans="7:12" ht="14.25" x14ac:dyDescent="0.45">
      <c r="G3301"/>
      <c r="L3301" s="15"/>
    </row>
    <row r="3302" spans="7:12" ht="14.25" x14ac:dyDescent="0.45">
      <c r="G3302"/>
      <c r="L3302" s="15"/>
    </row>
    <row r="3303" spans="7:12" ht="14.25" x14ac:dyDescent="0.45">
      <c r="G3303"/>
      <c r="L3303" s="15"/>
    </row>
    <row r="3304" spans="7:12" ht="14.25" x14ac:dyDescent="0.45">
      <c r="G3304"/>
      <c r="L3304" s="15"/>
    </row>
    <row r="3305" spans="7:12" ht="14.25" x14ac:dyDescent="0.45">
      <c r="G3305"/>
      <c r="L3305" s="15"/>
    </row>
    <row r="3306" spans="7:12" ht="14.25" x14ac:dyDescent="0.45">
      <c r="G3306"/>
      <c r="L3306" s="15"/>
    </row>
    <row r="3307" spans="7:12" ht="14.25" x14ac:dyDescent="0.45">
      <c r="G3307"/>
      <c r="L3307" s="15"/>
    </row>
    <row r="3308" spans="7:12" ht="14.25" x14ac:dyDescent="0.45">
      <c r="G3308"/>
      <c r="L3308" s="15"/>
    </row>
    <row r="3309" spans="7:12" ht="14.25" x14ac:dyDescent="0.45">
      <c r="G3309"/>
      <c r="L3309" s="15"/>
    </row>
    <row r="3310" spans="7:12" ht="14.25" x14ac:dyDescent="0.45">
      <c r="G3310"/>
      <c r="L3310" s="15"/>
    </row>
    <row r="3311" spans="7:12" ht="14.25" x14ac:dyDescent="0.45">
      <c r="G3311"/>
      <c r="L3311" s="15"/>
    </row>
    <row r="3312" spans="7:12" ht="14.25" x14ac:dyDescent="0.45">
      <c r="G3312"/>
      <c r="L3312" s="15"/>
    </row>
    <row r="3313" spans="7:12" ht="14.25" x14ac:dyDescent="0.45">
      <c r="G3313"/>
      <c r="L3313" s="15"/>
    </row>
    <row r="3314" spans="7:12" ht="14.25" x14ac:dyDescent="0.45">
      <c r="G3314"/>
      <c r="L3314" s="15"/>
    </row>
    <row r="3315" spans="7:12" ht="14.25" x14ac:dyDescent="0.45">
      <c r="G3315"/>
      <c r="L3315" s="15"/>
    </row>
    <row r="3316" spans="7:12" ht="14.25" x14ac:dyDescent="0.45">
      <c r="G3316"/>
      <c r="L3316" s="15"/>
    </row>
    <row r="3317" spans="7:12" ht="14.25" x14ac:dyDescent="0.45">
      <c r="G3317"/>
      <c r="L3317" s="15"/>
    </row>
    <row r="3318" spans="7:12" ht="14.25" x14ac:dyDescent="0.45">
      <c r="G3318"/>
      <c r="L3318" s="15"/>
    </row>
    <row r="3319" spans="7:12" ht="14.25" x14ac:dyDescent="0.45">
      <c r="G3319"/>
      <c r="L3319" s="15"/>
    </row>
    <row r="3320" spans="7:12" ht="14.25" x14ac:dyDescent="0.45">
      <c r="G3320"/>
      <c r="L3320" s="15"/>
    </row>
    <row r="3321" spans="7:12" ht="14.25" x14ac:dyDescent="0.45">
      <c r="G3321"/>
      <c r="L3321" s="15"/>
    </row>
    <row r="3322" spans="7:12" ht="14.25" x14ac:dyDescent="0.45">
      <c r="G3322"/>
      <c r="L3322" s="15"/>
    </row>
    <row r="3323" spans="7:12" ht="14.25" x14ac:dyDescent="0.45">
      <c r="G3323"/>
      <c r="L3323" s="15"/>
    </row>
    <row r="3324" spans="7:12" ht="14.25" x14ac:dyDescent="0.45">
      <c r="G3324"/>
      <c r="L3324" s="15"/>
    </row>
    <row r="3325" spans="7:12" ht="14.25" x14ac:dyDescent="0.45">
      <c r="G3325"/>
      <c r="L3325" s="15"/>
    </row>
    <row r="3326" spans="7:12" ht="14.25" x14ac:dyDescent="0.45">
      <c r="G3326"/>
      <c r="L3326" s="15"/>
    </row>
    <row r="3327" spans="7:12" ht="14.25" x14ac:dyDescent="0.45">
      <c r="G3327"/>
      <c r="L3327" s="15"/>
    </row>
    <row r="3328" spans="7:12" ht="14.25" x14ac:dyDescent="0.45">
      <c r="G3328"/>
      <c r="L3328" s="15"/>
    </row>
    <row r="3329" spans="7:12" ht="14.25" x14ac:dyDescent="0.45">
      <c r="G3329"/>
      <c r="L3329" s="15"/>
    </row>
    <row r="3330" spans="7:12" ht="14.25" x14ac:dyDescent="0.45">
      <c r="G3330"/>
      <c r="L3330" s="15"/>
    </row>
    <row r="3331" spans="7:12" ht="14.25" x14ac:dyDescent="0.45">
      <c r="G3331"/>
      <c r="L3331" s="15"/>
    </row>
    <row r="3332" spans="7:12" ht="14.25" x14ac:dyDescent="0.45">
      <c r="G3332"/>
      <c r="L3332" s="15"/>
    </row>
    <row r="3333" spans="7:12" ht="14.25" x14ac:dyDescent="0.45">
      <c r="G3333"/>
      <c r="L3333" s="15"/>
    </row>
    <row r="3334" spans="7:12" ht="14.25" x14ac:dyDescent="0.45">
      <c r="G3334"/>
      <c r="L3334" s="15"/>
    </row>
    <row r="3335" spans="7:12" ht="14.25" x14ac:dyDescent="0.45">
      <c r="G3335"/>
      <c r="L3335" s="15"/>
    </row>
    <row r="3336" spans="7:12" ht="14.25" x14ac:dyDescent="0.45">
      <c r="G3336"/>
      <c r="L3336" s="15"/>
    </row>
    <row r="3337" spans="7:12" ht="14.25" x14ac:dyDescent="0.45">
      <c r="G3337"/>
      <c r="L3337" s="15"/>
    </row>
    <row r="3338" spans="7:12" ht="14.25" x14ac:dyDescent="0.45">
      <c r="G3338"/>
      <c r="L3338" s="15"/>
    </row>
    <row r="3339" spans="7:12" ht="14.25" x14ac:dyDescent="0.45">
      <c r="G3339"/>
      <c r="L3339" s="15"/>
    </row>
    <row r="3340" spans="7:12" ht="14.25" x14ac:dyDescent="0.45">
      <c r="G3340"/>
      <c r="L3340" s="15"/>
    </row>
    <row r="3341" spans="7:12" ht="14.25" x14ac:dyDescent="0.45">
      <c r="G3341"/>
      <c r="L3341" s="15"/>
    </row>
    <row r="3342" spans="7:12" ht="14.25" x14ac:dyDescent="0.45">
      <c r="G3342"/>
      <c r="L3342" s="15"/>
    </row>
    <row r="3343" spans="7:12" ht="14.25" x14ac:dyDescent="0.45">
      <c r="G3343"/>
      <c r="L3343" s="15"/>
    </row>
    <row r="3344" spans="7:12" ht="14.25" x14ac:dyDescent="0.45">
      <c r="G3344"/>
      <c r="L3344" s="15"/>
    </row>
    <row r="3345" spans="7:12" ht="14.25" x14ac:dyDescent="0.45">
      <c r="G3345"/>
      <c r="L3345" s="15"/>
    </row>
    <row r="3346" spans="7:12" ht="14.25" x14ac:dyDescent="0.45">
      <c r="G3346"/>
      <c r="L3346" s="15"/>
    </row>
    <row r="3347" spans="7:12" ht="14.25" x14ac:dyDescent="0.45">
      <c r="G3347"/>
      <c r="L3347" s="15"/>
    </row>
    <row r="3348" spans="7:12" ht="14.25" x14ac:dyDescent="0.45">
      <c r="G3348"/>
      <c r="L3348" s="15"/>
    </row>
    <row r="3349" spans="7:12" ht="14.25" x14ac:dyDescent="0.45">
      <c r="G3349"/>
      <c r="L3349" s="15"/>
    </row>
    <row r="3350" spans="7:12" ht="14.25" x14ac:dyDescent="0.45">
      <c r="G3350"/>
      <c r="L3350" s="15"/>
    </row>
    <row r="3351" spans="7:12" ht="14.25" x14ac:dyDescent="0.45">
      <c r="G3351"/>
      <c r="L3351" s="15"/>
    </row>
    <row r="3352" spans="7:12" ht="14.25" x14ac:dyDescent="0.45">
      <c r="G3352"/>
      <c r="L3352" s="15"/>
    </row>
    <row r="3353" spans="7:12" ht="14.25" x14ac:dyDescent="0.45">
      <c r="G3353"/>
      <c r="L3353" s="15"/>
    </row>
    <row r="3354" spans="7:12" ht="14.25" x14ac:dyDescent="0.45">
      <c r="G3354"/>
      <c r="L3354" s="15"/>
    </row>
    <row r="3355" spans="7:12" ht="14.25" x14ac:dyDescent="0.45">
      <c r="G3355"/>
      <c r="L3355" s="15"/>
    </row>
    <row r="3356" spans="7:12" ht="14.25" x14ac:dyDescent="0.45">
      <c r="G3356"/>
      <c r="L3356" s="15"/>
    </row>
    <row r="3357" spans="7:12" ht="14.25" x14ac:dyDescent="0.45">
      <c r="G3357"/>
      <c r="L3357" s="15"/>
    </row>
    <row r="3358" spans="7:12" ht="14.25" x14ac:dyDescent="0.45">
      <c r="G3358"/>
      <c r="L3358" s="15"/>
    </row>
    <row r="3359" spans="7:12" ht="14.25" x14ac:dyDescent="0.45">
      <c r="G3359"/>
      <c r="L3359" s="15"/>
    </row>
    <row r="3360" spans="7:12" ht="14.25" x14ac:dyDescent="0.45">
      <c r="G3360"/>
      <c r="L3360" s="15"/>
    </row>
    <row r="3361" spans="7:12" ht="14.25" x14ac:dyDescent="0.45">
      <c r="G3361"/>
      <c r="L3361" s="15"/>
    </row>
    <row r="3362" spans="7:12" ht="14.25" x14ac:dyDescent="0.45">
      <c r="G3362"/>
      <c r="L3362" s="15"/>
    </row>
    <row r="3363" spans="7:12" ht="14.25" x14ac:dyDescent="0.45">
      <c r="G3363"/>
      <c r="L3363" s="15"/>
    </row>
    <row r="3364" spans="7:12" ht="14.25" x14ac:dyDescent="0.45">
      <c r="G3364"/>
      <c r="L3364" s="15"/>
    </row>
    <row r="3365" spans="7:12" ht="14.25" x14ac:dyDescent="0.45">
      <c r="G3365"/>
      <c r="L3365" s="15"/>
    </row>
    <row r="3366" spans="7:12" ht="14.25" x14ac:dyDescent="0.45">
      <c r="G3366"/>
      <c r="L3366" s="15"/>
    </row>
    <row r="3367" spans="7:12" ht="14.25" x14ac:dyDescent="0.45">
      <c r="G3367"/>
      <c r="L3367" s="15"/>
    </row>
    <row r="3368" spans="7:12" ht="14.25" x14ac:dyDescent="0.45">
      <c r="G3368"/>
      <c r="L3368" s="15"/>
    </row>
    <row r="3369" spans="7:12" ht="14.25" x14ac:dyDescent="0.45">
      <c r="G3369"/>
      <c r="L3369" s="15"/>
    </row>
    <row r="3370" spans="7:12" ht="14.25" x14ac:dyDescent="0.45">
      <c r="G3370"/>
      <c r="L3370" s="15"/>
    </row>
    <row r="3371" spans="7:12" ht="14.25" x14ac:dyDescent="0.45">
      <c r="G3371"/>
      <c r="L3371" s="15"/>
    </row>
    <row r="3372" spans="7:12" ht="14.25" x14ac:dyDescent="0.45">
      <c r="G3372"/>
      <c r="L3372" s="15"/>
    </row>
    <row r="3373" spans="7:12" ht="14.25" x14ac:dyDescent="0.45">
      <c r="G3373"/>
      <c r="L3373" s="15"/>
    </row>
    <row r="3374" spans="7:12" ht="14.25" x14ac:dyDescent="0.45">
      <c r="G3374"/>
      <c r="L3374" s="15"/>
    </row>
    <row r="3375" spans="7:12" ht="14.25" x14ac:dyDescent="0.45">
      <c r="G3375"/>
      <c r="L3375" s="15"/>
    </row>
    <row r="3376" spans="7:12" ht="14.25" x14ac:dyDescent="0.45">
      <c r="G3376"/>
      <c r="L3376" s="15"/>
    </row>
    <row r="3377" spans="7:12" ht="14.25" x14ac:dyDescent="0.45">
      <c r="G3377"/>
      <c r="L3377" s="15"/>
    </row>
    <row r="3378" spans="7:12" ht="14.25" x14ac:dyDescent="0.45">
      <c r="G3378"/>
      <c r="L3378" s="15"/>
    </row>
    <row r="3379" spans="7:12" ht="14.25" x14ac:dyDescent="0.45">
      <c r="G3379"/>
      <c r="L3379" s="15"/>
    </row>
    <row r="3380" spans="7:12" ht="14.25" x14ac:dyDescent="0.45">
      <c r="G3380"/>
      <c r="L3380" s="15"/>
    </row>
    <row r="3381" spans="7:12" ht="14.25" x14ac:dyDescent="0.45">
      <c r="G3381"/>
      <c r="L3381" s="15"/>
    </row>
    <row r="3382" spans="7:12" ht="14.25" x14ac:dyDescent="0.45">
      <c r="G3382"/>
      <c r="L3382" s="15"/>
    </row>
    <row r="3383" spans="7:12" ht="14.25" x14ac:dyDescent="0.45">
      <c r="G3383"/>
      <c r="L3383" s="15"/>
    </row>
    <row r="3384" spans="7:12" ht="14.25" x14ac:dyDescent="0.45">
      <c r="G3384"/>
      <c r="L3384" s="15"/>
    </row>
    <row r="3385" spans="7:12" ht="14.25" x14ac:dyDescent="0.45">
      <c r="G3385"/>
      <c r="L3385" s="15"/>
    </row>
    <row r="3386" spans="7:12" ht="14.25" x14ac:dyDescent="0.45">
      <c r="G3386"/>
      <c r="L3386" s="15"/>
    </row>
    <row r="3387" spans="7:12" ht="14.25" x14ac:dyDescent="0.45">
      <c r="G3387"/>
      <c r="L3387" s="15"/>
    </row>
    <row r="3388" spans="7:12" ht="14.25" x14ac:dyDescent="0.45">
      <c r="G3388"/>
      <c r="L3388" s="15"/>
    </row>
    <row r="3389" spans="7:12" ht="14.25" x14ac:dyDescent="0.45">
      <c r="G3389"/>
      <c r="L3389" s="15"/>
    </row>
    <row r="3390" spans="7:12" ht="14.25" x14ac:dyDescent="0.45">
      <c r="G3390"/>
      <c r="L3390" s="15"/>
    </row>
    <row r="3391" spans="7:12" ht="14.25" x14ac:dyDescent="0.45">
      <c r="G3391"/>
      <c r="L3391" s="15"/>
    </row>
    <row r="3392" spans="7:12" ht="14.25" x14ac:dyDescent="0.45">
      <c r="G3392"/>
      <c r="L3392" s="15"/>
    </row>
    <row r="3393" spans="7:12" ht="14.25" x14ac:dyDescent="0.45">
      <c r="G3393"/>
      <c r="L3393" s="15"/>
    </row>
    <row r="3394" spans="7:12" ht="14.25" x14ac:dyDescent="0.45">
      <c r="G3394"/>
      <c r="L3394" s="15"/>
    </row>
    <row r="3395" spans="7:12" ht="14.25" x14ac:dyDescent="0.45">
      <c r="G3395"/>
      <c r="L3395" s="15"/>
    </row>
    <row r="3396" spans="7:12" ht="14.25" x14ac:dyDescent="0.45">
      <c r="G3396"/>
      <c r="L3396" s="15"/>
    </row>
    <row r="3397" spans="7:12" ht="14.25" x14ac:dyDescent="0.45">
      <c r="G3397"/>
      <c r="L3397" s="15"/>
    </row>
    <row r="3398" spans="7:12" ht="14.25" x14ac:dyDescent="0.45">
      <c r="G3398"/>
      <c r="L3398" s="15"/>
    </row>
    <row r="3399" spans="7:12" ht="14.25" x14ac:dyDescent="0.45">
      <c r="G3399"/>
      <c r="L3399" s="15"/>
    </row>
    <row r="3400" spans="7:12" ht="14.25" x14ac:dyDescent="0.45">
      <c r="G3400"/>
      <c r="L3400" s="15"/>
    </row>
    <row r="3401" spans="7:12" ht="14.25" x14ac:dyDescent="0.45">
      <c r="G3401"/>
      <c r="L3401" s="15"/>
    </row>
    <row r="3402" spans="7:12" ht="14.25" x14ac:dyDescent="0.45">
      <c r="G3402"/>
      <c r="L3402" s="15"/>
    </row>
    <row r="3403" spans="7:12" ht="14.25" x14ac:dyDescent="0.45">
      <c r="G3403"/>
      <c r="L3403" s="15"/>
    </row>
    <row r="3404" spans="7:12" ht="14.25" x14ac:dyDescent="0.45">
      <c r="G3404"/>
      <c r="L3404" s="15"/>
    </row>
    <row r="3405" spans="7:12" ht="14.25" x14ac:dyDescent="0.45">
      <c r="G3405"/>
      <c r="L3405" s="15"/>
    </row>
    <row r="3406" spans="7:12" ht="14.25" x14ac:dyDescent="0.45">
      <c r="G3406"/>
      <c r="L3406" s="15"/>
    </row>
    <row r="3407" spans="7:12" ht="14.25" x14ac:dyDescent="0.45">
      <c r="G3407"/>
      <c r="L3407" s="15"/>
    </row>
    <row r="3408" spans="7:12" ht="14.25" x14ac:dyDescent="0.45">
      <c r="G3408"/>
      <c r="L3408" s="15"/>
    </row>
    <row r="3409" spans="7:12" ht="14.25" x14ac:dyDescent="0.45">
      <c r="G3409"/>
      <c r="L3409" s="15"/>
    </row>
    <row r="3410" spans="7:12" ht="14.25" x14ac:dyDescent="0.45">
      <c r="G3410"/>
      <c r="L3410" s="15"/>
    </row>
    <row r="3411" spans="7:12" ht="14.25" x14ac:dyDescent="0.45">
      <c r="G3411"/>
      <c r="L3411" s="15"/>
    </row>
    <row r="3412" spans="7:12" ht="14.25" x14ac:dyDescent="0.45">
      <c r="G3412"/>
      <c r="L3412" s="15"/>
    </row>
    <row r="3413" spans="7:12" ht="14.25" x14ac:dyDescent="0.45">
      <c r="G3413"/>
      <c r="L3413" s="15"/>
    </row>
    <row r="3414" spans="7:12" ht="14.25" x14ac:dyDescent="0.45">
      <c r="G3414"/>
      <c r="L3414" s="15"/>
    </row>
    <row r="3415" spans="7:12" ht="14.25" x14ac:dyDescent="0.45">
      <c r="G3415"/>
      <c r="L3415" s="15"/>
    </row>
    <row r="3416" spans="7:12" ht="14.25" x14ac:dyDescent="0.45">
      <c r="G3416"/>
      <c r="L3416" s="15"/>
    </row>
    <row r="3417" spans="7:12" ht="14.25" x14ac:dyDescent="0.45">
      <c r="G3417"/>
      <c r="L3417" s="15"/>
    </row>
    <row r="3418" spans="7:12" ht="14.25" x14ac:dyDescent="0.45">
      <c r="G3418"/>
      <c r="L3418" s="15"/>
    </row>
    <row r="3419" spans="7:12" ht="14.25" x14ac:dyDescent="0.45">
      <c r="G3419"/>
      <c r="L3419" s="15"/>
    </row>
    <row r="3420" spans="7:12" ht="14.25" x14ac:dyDescent="0.45">
      <c r="G3420"/>
      <c r="L3420" s="15"/>
    </row>
    <row r="3421" spans="7:12" ht="14.25" x14ac:dyDescent="0.45">
      <c r="G3421"/>
      <c r="L3421" s="15"/>
    </row>
    <row r="3422" spans="7:12" ht="14.25" x14ac:dyDescent="0.45">
      <c r="G3422"/>
      <c r="L3422" s="15"/>
    </row>
    <row r="3423" spans="7:12" ht="14.25" x14ac:dyDescent="0.45">
      <c r="G3423"/>
      <c r="L3423" s="15"/>
    </row>
    <row r="3424" spans="7:12" ht="14.25" x14ac:dyDescent="0.45">
      <c r="G3424"/>
      <c r="L3424" s="15"/>
    </row>
    <row r="3425" spans="7:12" ht="14.25" x14ac:dyDescent="0.45">
      <c r="G3425"/>
      <c r="L3425" s="15"/>
    </row>
    <row r="3426" spans="7:12" ht="14.25" x14ac:dyDescent="0.45">
      <c r="G3426"/>
      <c r="L3426" s="15"/>
    </row>
    <row r="3427" spans="7:12" ht="14.25" x14ac:dyDescent="0.45">
      <c r="G3427"/>
      <c r="L3427" s="15"/>
    </row>
    <row r="3428" spans="7:12" ht="14.25" x14ac:dyDescent="0.45">
      <c r="G3428"/>
      <c r="L3428" s="15"/>
    </row>
    <row r="3429" spans="7:12" ht="14.25" x14ac:dyDescent="0.45">
      <c r="G3429"/>
      <c r="L3429" s="15"/>
    </row>
    <row r="3430" spans="7:12" ht="14.25" x14ac:dyDescent="0.45">
      <c r="G3430"/>
      <c r="L3430" s="15"/>
    </row>
    <row r="3431" spans="7:12" ht="14.25" x14ac:dyDescent="0.45">
      <c r="G3431"/>
      <c r="L3431" s="15"/>
    </row>
    <row r="3432" spans="7:12" ht="14.25" x14ac:dyDescent="0.45">
      <c r="G3432"/>
      <c r="L3432" s="15"/>
    </row>
    <row r="3433" spans="7:12" ht="14.25" x14ac:dyDescent="0.45">
      <c r="G3433"/>
      <c r="L3433" s="15"/>
    </row>
    <row r="3434" spans="7:12" ht="14.25" x14ac:dyDescent="0.45">
      <c r="G3434"/>
      <c r="L3434" s="15"/>
    </row>
    <row r="3435" spans="7:12" ht="14.25" x14ac:dyDescent="0.45">
      <c r="G3435"/>
      <c r="L3435" s="15"/>
    </row>
    <row r="3436" spans="7:12" ht="14.25" x14ac:dyDescent="0.45">
      <c r="G3436"/>
      <c r="L3436" s="15"/>
    </row>
    <row r="3437" spans="7:12" ht="14.25" x14ac:dyDescent="0.45">
      <c r="G3437"/>
      <c r="L3437" s="15"/>
    </row>
    <row r="3438" spans="7:12" ht="14.25" x14ac:dyDescent="0.45">
      <c r="G3438"/>
      <c r="L3438" s="15"/>
    </row>
    <row r="3439" spans="7:12" ht="14.25" x14ac:dyDescent="0.45">
      <c r="G3439"/>
      <c r="L3439" s="15"/>
    </row>
    <row r="3440" spans="7:12" ht="14.25" x14ac:dyDescent="0.45">
      <c r="G3440"/>
      <c r="L3440" s="15"/>
    </row>
    <row r="3441" spans="7:12" ht="14.25" x14ac:dyDescent="0.45">
      <c r="G3441"/>
      <c r="L3441" s="15"/>
    </row>
    <row r="3442" spans="7:12" ht="14.25" x14ac:dyDescent="0.45">
      <c r="G3442"/>
      <c r="L3442" s="15"/>
    </row>
    <row r="3443" spans="7:12" ht="14.25" x14ac:dyDescent="0.45">
      <c r="G3443"/>
      <c r="L3443" s="15"/>
    </row>
    <row r="3444" spans="7:12" ht="14.25" x14ac:dyDescent="0.45">
      <c r="G3444"/>
      <c r="L3444" s="15"/>
    </row>
    <row r="3445" spans="7:12" ht="14.25" x14ac:dyDescent="0.45">
      <c r="G3445"/>
      <c r="L3445" s="15"/>
    </row>
    <row r="3446" spans="7:12" ht="14.25" x14ac:dyDescent="0.45">
      <c r="G3446"/>
      <c r="L3446" s="15"/>
    </row>
    <row r="3447" spans="7:12" ht="14.25" x14ac:dyDescent="0.45">
      <c r="G3447"/>
      <c r="L3447" s="15"/>
    </row>
    <row r="3448" spans="7:12" ht="14.25" x14ac:dyDescent="0.45">
      <c r="G3448"/>
      <c r="L3448" s="15"/>
    </row>
    <row r="3449" spans="7:12" ht="14.25" x14ac:dyDescent="0.45">
      <c r="G3449"/>
      <c r="L3449" s="15"/>
    </row>
    <row r="3450" spans="7:12" ht="14.25" x14ac:dyDescent="0.45">
      <c r="G3450"/>
      <c r="L3450" s="15"/>
    </row>
    <row r="3451" spans="7:12" ht="14.25" x14ac:dyDescent="0.45">
      <c r="G3451"/>
      <c r="L3451" s="15"/>
    </row>
    <row r="3452" spans="7:12" ht="14.25" x14ac:dyDescent="0.45">
      <c r="G3452"/>
      <c r="L3452" s="15"/>
    </row>
    <row r="3453" spans="7:12" ht="14.25" x14ac:dyDescent="0.45">
      <c r="G3453"/>
      <c r="L3453" s="15"/>
    </row>
    <row r="3454" spans="7:12" ht="14.25" x14ac:dyDescent="0.45">
      <c r="G3454"/>
      <c r="L3454" s="15"/>
    </row>
    <row r="3455" spans="7:12" ht="14.25" x14ac:dyDescent="0.45">
      <c r="G3455"/>
      <c r="L3455" s="15"/>
    </row>
    <row r="3456" spans="7:12" ht="14.25" x14ac:dyDescent="0.45">
      <c r="G3456"/>
      <c r="L3456" s="15"/>
    </row>
    <row r="3457" spans="7:12" ht="14.25" x14ac:dyDescent="0.45">
      <c r="G3457"/>
      <c r="L3457" s="15"/>
    </row>
    <row r="3458" spans="7:12" ht="14.25" x14ac:dyDescent="0.45">
      <c r="G3458"/>
      <c r="L3458" s="15"/>
    </row>
    <row r="3459" spans="7:12" ht="14.25" x14ac:dyDescent="0.45">
      <c r="G3459"/>
      <c r="L3459" s="15"/>
    </row>
    <row r="3460" spans="7:12" ht="14.25" x14ac:dyDescent="0.45">
      <c r="G3460"/>
      <c r="L3460" s="15"/>
    </row>
    <row r="3461" spans="7:12" ht="14.25" x14ac:dyDescent="0.45">
      <c r="G3461"/>
      <c r="L3461" s="15"/>
    </row>
    <row r="3462" spans="7:12" ht="14.25" x14ac:dyDescent="0.45">
      <c r="G3462"/>
      <c r="L3462" s="15"/>
    </row>
    <row r="3463" spans="7:12" ht="14.25" x14ac:dyDescent="0.45">
      <c r="G3463"/>
      <c r="L3463" s="15"/>
    </row>
    <row r="3464" spans="7:12" ht="14.25" x14ac:dyDescent="0.45">
      <c r="G3464"/>
      <c r="L3464" s="15"/>
    </row>
    <row r="3465" spans="7:12" ht="14.25" x14ac:dyDescent="0.45">
      <c r="G3465"/>
      <c r="L3465" s="15"/>
    </row>
    <row r="3466" spans="7:12" ht="14.25" x14ac:dyDescent="0.45">
      <c r="G3466"/>
      <c r="L3466" s="15"/>
    </row>
    <row r="3467" spans="7:12" ht="14.25" x14ac:dyDescent="0.45">
      <c r="G3467"/>
      <c r="L3467" s="15"/>
    </row>
    <row r="3468" spans="7:12" ht="14.25" x14ac:dyDescent="0.45">
      <c r="G3468"/>
      <c r="L3468" s="15"/>
    </row>
    <row r="3469" spans="7:12" ht="14.25" x14ac:dyDescent="0.45">
      <c r="G3469"/>
      <c r="L3469" s="15"/>
    </row>
    <row r="3470" spans="7:12" ht="14.25" x14ac:dyDescent="0.45">
      <c r="G3470"/>
      <c r="L3470" s="15"/>
    </row>
    <row r="3471" spans="7:12" ht="14.25" x14ac:dyDescent="0.45">
      <c r="G3471"/>
      <c r="L3471" s="15"/>
    </row>
    <row r="3472" spans="7:12" ht="14.25" x14ac:dyDescent="0.45">
      <c r="G3472"/>
      <c r="L3472" s="15"/>
    </row>
    <row r="3473" spans="7:12" ht="14.25" x14ac:dyDescent="0.45">
      <c r="G3473"/>
      <c r="L3473" s="15"/>
    </row>
    <row r="3474" spans="7:12" ht="14.25" x14ac:dyDescent="0.45">
      <c r="G3474"/>
      <c r="L3474" s="15"/>
    </row>
    <row r="3475" spans="7:12" ht="14.25" x14ac:dyDescent="0.45">
      <c r="G3475"/>
      <c r="L3475" s="15"/>
    </row>
    <row r="3476" spans="7:12" ht="14.25" x14ac:dyDescent="0.45">
      <c r="G3476"/>
      <c r="L3476" s="15"/>
    </row>
    <row r="3477" spans="7:12" ht="14.25" x14ac:dyDescent="0.45">
      <c r="G3477"/>
      <c r="L3477" s="15"/>
    </row>
    <row r="3478" spans="7:12" ht="14.25" x14ac:dyDescent="0.45">
      <c r="G3478"/>
      <c r="L3478" s="15"/>
    </row>
    <row r="3479" spans="7:12" ht="14.25" x14ac:dyDescent="0.45">
      <c r="G3479"/>
      <c r="L3479" s="15"/>
    </row>
    <row r="3480" spans="7:12" ht="14.25" x14ac:dyDescent="0.45">
      <c r="G3480"/>
      <c r="L3480" s="15"/>
    </row>
    <row r="3481" spans="7:12" ht="14.25" x14ac:dyDescent="0.45">
      <c r="G3481"/>
      <c r="L3481" s="15"/>
    </row>
    <row r="3482" spans="7:12" ht="14.25" x14ac:dyDescent="0.45">
      <c r="G3482"/>
      <c r="L3482" s="15"/>
    </row>
    <row r="3483" spans="7:12" ht="14.25" x14ac:dyDescent="0.45">
      <c r="G3483"/>
      <c r="L3483" s="15"/>
    </row>
    <row r="3484" spans="7:12" ht="14.25" x14ac:dyDescent="0.45">
      <c r="G3484"/>
      <c r="L3484" s="15"/>
    </row>
    <row r="3485" spans="7:12" ht="14.25" x14ac:dyDescent="0.45">
      <c r="G3485"/>
      <c r="L3485" s="15"/>
    </row>
    <row r="3486" spans="7:12" ht="14.25" x14ac:dyDescent="0.45">
      <c r="G3486"/>
      <c r="L3486" s="15"/>
    </row>
    <row r="3487" spans="7:12" ht="14.25" x14ac:dyDescent="0.45">
      <c r="G3487"/>
      <c r="L3487" s="15"/>
    </row>
    <row r="3488" spans="7:12" ht="14.25" x14ac:dyDescent="0.45">
      <c r="G3488"/>
      <c r="L3488" s="15"/>
    </row>
    <row r="3489" spans="7:12" ht="14.25" x14ac:dyDescent="0.45">
      <c r="G3489"/>
      <c r="L3489" s="15"/>
    </row>
    <row r="3490" spans="7:12" ht="14.25" x14ac:dyDescent="0.45">
      <c r="G3490"/>
      <c r="L3490" s="15"/>
    </row>
    <row r="3491" spans="7:12" ht="14.25" x14ac:dyDescent="0.45">
      <c r="G3491"/>
      <c r="L3491" s="15"/>
    </row>
    <row r="3492" spans="7:12" ht="14.25" x14ac:dyDescent="0.45">
      <c r="G3492"/>
      <c r="L3492" s="15"/>
    </row>
    <row r="3493" spans="7:12" ht="14.25" x14ac:dyDescent="0.45">
      <c r="G3493"/>
      <c r="L3493" s="15"/>
    </row>
    <row r="3494" spans="7:12" ht="14.25" x14ac:dyDescent="0.45">
      <c r="G3494"/>
      <c r="L3494" s="15"/>
    </row>
    <row r="3495" spans="7:12" ht="14.25" x14ac:dyDescent="0.45">
      <c r="G3495"/>
      <c r="L3495" s="15"/>
    </row>
    <row r="3496" spans="7:12" ht="14.25" x14ac:dyDescent="0.45">
      <c r="G3496"/>
      <c r="L3496" s="15"/>
    </row>
    <row r="3497" spans="7:12" ht="14.25" x14ac:dyDescent="0.45">
      <c r="G3497"/>
      <c r="L3497" s="15"/>
    </row>
    <row r="3498" spans="7:12" ht="14.25" x14ac:dyDescent="0.45">
      <c r="G3498"/>
      <c r="L3498" s="15"/>
    </row>
    <row r="3499" spans="7:12" ht="14.25" x14ac:dyDescent="0.45">
      <c r="G3499"/>
      <c r="L3499" s="15"/>
    </row>
    <row r="3500" spans="7:12" ht="14.25" x14ac:dyDescent="0.45">
      <c r="G3500"/>
      <c r="L3500" s="15"/>
    </row>
    <row r="3501" spans="7:12" ht="14.25" x14ac:dyDescent="0.45">
      <c r="G3501"/>
      <c r="L3501" s="15"/>
    </row>
    <row r="3502" spans="7:12" ht="14.25" x14ac:dyDescent="0.45">
      <c r="G3502"/>
      <c r="L3502" s="15"/>
    </row>
    <row r="3503" spans="7:12" ht="14.25" x14ac:dyDescent="0.45">
      <c r="G3503"/>
      <c r="L3503" s="15"/>
    </row>
    <row r="3504" spans="7:12" ht="14.25" x14ac:dyDescent="0.45">
      <c r="G3504"/>
      <c r="L3504" s="15"/>
    </row>
    <row r="3505" spans="7:12" ht="14.25" x14ac:dyDescent="0.45">
      <c r="G3505"/>
      <c r="L3505" s="15"/>
    </row>
    <row r="3506" spans="7:12" ht="14.25" x14ac:dyDescent="0.45">
      <c r="G3506"/>
      <c r="L3506" s="15"/>
    </row>
    <row r="3507" spans="7:12" ht="14.25" x14ac:dyDescent="0.45">
      <c r="G3507"/>
      <c r="L3507" s="15"/>
    </row>
    <row r="3508" spans="7:12" ht="14.25" x14ac:dyDescent="0.45">
      <c r="G3508"/>
      <c r="L3508" s="15"/>
    </row>
    <row r="3509" spans="7:12" ht="14.25" x14ac:dyDescent="0.45">
      <c r="G3509"/>
      <c r="L3509" s="15"/>
    </row>
    <row r="3510" spans="7:12" ht="14.25" x14ac:dyDescent="0.45">
      <c r="G3510"/>
      <c r="L3510" s="15"/>
    </row>
    <row r="3511" spans="7:12" ht="14.25" x14ac:dyDescent="0.45">
      <c r="G3511"/>
      <c r="L3511" s="15"/>
    </row>
    <row r="3512" spans="7:12" ht="14.25" x14ac:dyDescent="0.45">
      <c r="G3512"/>
      <c r="L3512" s="15"/>
    </row>
    <row r="3513" spans="7:12" ht="14.25" x14ac:dyDescent="0.45">
      <c r="G3513"/>
      <c r="L3513" s="15"/>
    </row>
    <row r="3514" spans="7:12" ht="14.25" x14ac:dyDescent="0.45">
      <c r="G3514"/>
      <c r="L3514" s="15"/>
    </row>
    <row r="3515" spans="7:12" ht="14.25" x14ac:dyDescent="0.45">
      <c r="G3515"/>
      <c r="L3515" s="15"/>
    </row>
    <row r="3516" spans="7:12" ht="14.25" x14ac:dyDescent="0.45">
      <c r="G3516"/>
      <c r="L3516" s="15"/>
    </row>
    <row r="3517" spans="7:12" ht="14.25" x14ac:dyDescent="0.45">
      <c r="G3517"/>
      <c r="L3517" s="15"/>
    </row>
    <row r="3518" spans="7:12" ht="14.25" x14ac:dyDescent="0.45">
      <c r="G3518"/>
      <c r="L3518" s="15"/>
    </row>
    <row r="3519" spans="7:12" ht="14.25" x14ac:dyDescent="0.45">
      <c r="G3519"/>
      <c r="L3519" s="15"/>
    </row>
    <row r="3520" spans="7:12" ht="14.25" x14ac:dyDescent="0.45">
      <c r="G3520"/>
      <c r="L3520" s="15"/>
    </row>
    <row r="3521" spans="7:12" ht="14.25" x14ac:dyDescent="0.45">
      <c r="G3521"/>
      <c r="L3521" s="15"/>
    </row>
    <row r="3522" spans="7:12" ht="14.25" x14ac:dyDescent="0.45">
      <c r="G3522"/>
      <c r="L3522" s="15"/>
    </row>
    <row r="3523" spans="7:12" ht="14.25" x14ac:dyDescent="0.45">
      <c r="G3523"/>
      <c r="L3523" s="15"/>
    </row>
    <row r="3524" spans="7:12" ht="14.25" x14ac:dyDescent="0.45">
      <c r="G3524"/>
      <c r="L3524" s="15"/>
    </row>
    <row r="3525" spans="7:12" ht="14.25" x14ac:dyDescent="0.45">
      <c r="G3525"/>
      <c r="L3525" s="15"/>
    </row>
    <row r="3526" spans="7:12" ht="14.25" x14ac:dyDescent="0.45">
      <c r="G3526"/>
      <c r="L3526" s="15"/>
    </row>
    <row r="3527" spans="7:12" ht="14.25" x14ac:dyDescent="0.45">
      <c r="G3527"/>
      <c r="L3527" s="15"/>
    </row>
    <row r="3528" spans="7:12" ht="14.25" x14ac:dyDescent="0.45">
      <c r="G3528"/>
      <c r="L3528" s="15"/>
    </row>
    <row r="3529" spans="7:12" ht="14.25" x14ac:dyDescent="0.45">
      <c r="G3529"/>
      <c r="L3529" s="15"/>
    </row>
    <row r="3530" spans="7:12" ht="14.25" x14ac:dyDescent="0.45">
      <c r="G3530"/>
      <c r="L3530" s="15"/>
    </row>
    <row r="3531" spans="7:12" ht="14.25" x14ac:dyDescent="0.45">
      <c r="G3531"/>
      <c r="L3531" s="15"/>
    </row>
    <row r="3532" spans="7:12" ht="14.25" x14ac:dyDescent="0.45">
      <c r="G3532"/>
      <c r="L3532" s="15"/>
    </row>
    <row r="3533" spans="7:12" ht="14.25" x14ac:dyDescent="0.45">
      <c r="G3533"/>
      <c r="L3533" s="15"/>
    </row>
    <row r="3534" spans="7:12" ht="14.25" x14ac:dyDescent="0.45">
      <c r="G3534"/>
      <c r="L3534" s="15"/>
    </row>
    <row r="3535" spans="7:12" ht="14.25" x14ac:dyDescent="0.45">
      <c r="G3535"/>
      <c r="L3535" s="15"/>
    </row>
    <row r="3536" spans="7:12" ht="14.25" x14ac:dyDescent="0.45">
      <c r="G3536"/>
      <c r="L3536" s="15"/>
    </row>
    <row r="3537" spans="7:12" ht="14.25" x14ac:dyDescent="0.45">
      <c r="G3537"/>
      <c r="L3537" s="15"/>
    </row>
    <row r="3538" spans="7:12" ht="14.25" x14ac:dyDescent="0.45">
      <c r="G3538"/>
      <c r="L3538" s="15"/>
    </row>
    <row r="3539" spans="7:12" ht="14.25" x14ac:dyDescent="0.45">
      <c r="G3539"/>
      <c r="L3539" s="15"/>
    </row>
    <row r="3540" spans="7:12" ht="14.25" x14ac:dyDescent="0.45">
      <c r="G3540"/>
      <c r="L3540" s="15"/>
    </row>
    <row r="3541" spans="7:12" ht="14.25" x14ac:dyDescent="0.45">
      <c r="G3541"/>
      <c r="L3541" s="15"/>
    </row>
    <row r="3542" spans="7:12" ht="14.25" x14ac:dyDescent="0.45">
      <c r="G3542"/>
      <c r="L3542" s="15"/>
    </row>
    <row r="3543" spans="7:12" ht="14.25" x14ac:dyDescent="0.45">
      <c r="G3543"/>
      <c r="L3543" s="15"/>
    </row>
    <row r="3544" spans="7:12" ht="14.25" x14ac:dyDescent="0.45">
      <c r="G3544"/>
      <c r="L3544" s="15"/>
    </row>
    <row r="3545" spans="7:12" ht="14.25" x14ac:dyDescent="0.45">
      <c r="G3545"/>
      <c r="L3545" s="15"/>
    </row>
    <row r="3546" spans="7:12" ht="14.25" x14ac:dyDescent="0.45">
      <c r="G3546"/>
      <c r="L3546" s="15"/>
    </row>
    <row r="3547" spans="7:12" ht="14.25" x14ac:dyDescent="0.45">
      <c r="G3547"/>
      <c r="L3547" s="15"/>
    </row>
    <row r="3548" spans="7:12" ht="14.25" x14ac:dyDescent="0.45">
      <c r="G3548"/>
      <c r="L3548" s="15"/>
    </row>
    <row r="3549" spans="7:12" ht="14.25" x14ac:dyDescent="0.45">
      <c r="G3549"/>
      <c r="L3549" s="15"/>
    </row>
    <row r="3550" spans="7:12" ht="14.25" x14ac:dyDescent="0.45">
      <c r="G3550"/>
      <c r="L3550" s="15"/>
    </row>
    <row r="3551" spans="7:12" ht="14.25" x14ac:dyDescent="0.45">
      <c r="G3551"/>
      <c r="L3551" s="15"/>
    </row>
    <row r="3552" spans="7:12" ht="14.25" x14ac:dyDescent="0.45">
      <c r="G3552"/>
      <c r="L3552" s="15"/>
    </row>
    <row r="3553" spans="7:12" ht="14.25" x14ac:dyDescent="0.45">
      <c r="G3553"/>
      <c r="L3553" s="15"/>
    </row>
    <row r="3554" spans="7:12" ht="14.25" x14ac:dyDescent="0.45">
      <c r="G3554"/>
      <c r="L3554" s="15"/>
    </row>
    <row r="3555" spans="7:12" ht="14.25" x14ac:dyDescent="0.45">
      <c r="G3555"/>
      <c r="L3555" s="15"/>
    </row>
    <row r="3556" spans="7:12" ht="14.25" x14ac:dyDescent="0.45">
      <c r="G3556"/>
      <c r="L3556" s="15"/>
    </row>
    <row r="3557" spans="7:12" ht="14.25" x14ac:dyDescent="0.45">
      <c r="G3557"/>
      <c r="L3557" s="15"/>
    </row>
    <row r="3558" spans="7:12" ht="14.25" x14ac:dyDescent="0.45">
      <c r="G3558"/>
      <c r="L3558" s="15"/>
    </row>
    <row r="3559" spans="7:12" ht="14.25" x14ac:dyDescent="0.45">
      <c r="G3559"/>
      <c r="L3559" s="15"/>
    </row>
    <row r="3560" spans="7:12" ht="14.25" x14ac:dyDescent="0.45">
      <c r="G3560"/>
      <c r="L3560" s="15"/>
    </row>
    <row r="3561" spans="7:12" ht="14.25" x14ac:dyDescent="0.45">
      <c r="G3561"/>
      <c r="L3561" s="15"/>
    </row>
    <row r="3562" spans="7:12" ht="14.25" x14ac:dyDescent="0.45">
      <c r="G3562"/>
      <c r="L3562" s="15"/>
    </row>
    <row r="3563" spans="7:12" ht="14.25" x14ac:dyDescent="0.45">
      <c r="G3563"/>
      <c r="L3563" s="15"/>
    </row>
    <row r="3564" spans="7:12" ht="14.25" x14ac:dyDescent="0.45">
      <c r="G3564"/>
      <c r="L3564" s="15"/>
    </row>
    <row r="3565" spans="7:12" ht="14.25" x14ac:dyDescent="0.45">
      <c r="G3565"/>
      <c r="L3565" s="15"/>
    </row>
    <row r="3566" spans="7:12" ht="14.25" x14ac:dyDescent="0.45">
      <c r="G3566"/>
      <c r="L3566" s="15"/>
    </row>
    <row r="3567" spans="7:12" ht="14.25" x14ac:dyDescent="0.45">
      <c r="G3567"/>
      <c r="L3567" s="15"/>
    </row>
    <row r="3568" spans="7:12" ht="14.25" x14ac:dyDescent="0.45">
      <c r="G3568"/>
      <c r="L3568" s="15"/>
    </row>
    <row r="3569" spans="7:12" ht="14.25" x14ac:dyDescent="0.45">
      <c r="G3569"/>
      <c r="L3569" s="15"/>
    </row>
    <row r="3570" spans="7:12" ht="14.25" x14ac:dyDescent="0.45">
      <c r="G3570"/>
      <c r="L3570" s="15"/>
    </row>
    <row r="3571" spans="7:12" ht="14.25" x14ac:dyDescent="0.45">
      <c r="G3571"/>
      <c r="L3571" s="15"/>
    </row>
    <row r="3572" spans="7:12" ht="14.25" x14ac:dyDescent="0.45">
      <c r="G3572"/>
      <c r="L3572" s="15"/>
    </row>
    <row r="3573" spans="7:12" ht="14.25" x14ac:dyDescent="0.45">
      <c r="G3573"/>
      <c r="L3573" s="15"/>
    </row>
    <row r="3574" spans="7:12" ht="14.25" x14ac:dyDescent="0.45">
      <c r="G3574"/>
      <c r="L3574" s="15"/>
    </row>
    <row r="3575" spans="7:12" ht="14.25" x14ac:dyDescent="0.45">
      <c r="G3575"/>
      <c r="L3575" s="15"/>
    </row>
    <row r="3576" spans="7:12" ht="14.25" x14ac:dyDescent="0.45">
      <c r="G3576"/>
      <c r="L3576" s="15"/>
    </row>
    <row r="3577" spans="7:12" ht="14.25" x14ac:dyDescent="0.45">
      <c r="G3577"/>
      <c r="L3577" s="15"/>
    </row>
    <row r="3578" spans="7:12" ht="14.25" x14ac:dyDescent="0.45">
      <c r="G3578"/>
      <c r="L3578" s="15"/>
    </row>
    <row r="3579" spans="7:12" ht="14.25" x14ac:dyDescent="0.45">
      <c r="G3579"/>
      <c r="L3579" s="15"/>
    </row>
    <row r="3580" spans="7:12" ht="14.25" x14ac:dyDescent="0.45">
      <c r="G3580"/>
      <c r="L3580" s="15"/>
    </row>
    <row r="3581" spans="7:12" ht="14.25" x14ac:dyDescent="0.45">
      <c r="G3581"/>
      <c r="L3581" s="15"/>
    </row>
    <row r="3582" spans="7:12" ht="14.25" x14ac:dyDescent="0.45">
      <c r="G3582"/>
      <c r="L3582" s="15"/>
    </row>
    <row r="3583" spans="7:12" ht="14.25" x14ac:dyDescent="0.45">
      <c r="G3583"/>
      <c r="L3583" s="15"/>
    </row>
    <row r="3584" spans="7:12" ht="14.25" x14ac:dyDescent="0.45">
      <c r="G3584"/>
      <c r="L3584" s="15"/>
    </row>
    <row r="3585" spans="7:12" ht="14.25" x14ac:dyDescent="0.45">
      <c r="G3585"/>
      <c r="L3585" s="15"/>
    </row>
    <row r="3586" spans="7:12" ht="14.25" x14ac:dyDescent="0.45">
      <c r="G3586"/>
      <c r="L3586" s="15"/>
    </row>
    <row r="3587" spans="7:12" ht="14.25" x14ac:dyDescent="0.45">
      <c r="G3587"/>
      <c r="L3587" s="15"/>
    </row>
    <row r="3588" spans="7:12" ht="14.25" x14ac:dyDescent="0.45">
      <c r="G3588"/>
      <c r="L3588" s="15"/>
    </row>
    <row r="3589" spans="7:12" ht="14.25" x14ac:dyDescent="0.45">
      <c r="G3589"/>
      <c r="L3589" s="15"/>
    </row>
    <row r="3590" spans="7:12" ht="14.25" x14ac:dyDescent="0.45">
      <c r="G3590"/>
      <c r="L3590" s="15"/>
    </row>
    <row r="3591" spans="7:12" ht="14.25" x14ac:dyDescent="0.45">
      <c r="G3591"/>
      <c r="L3591" s="15"/>
    </row>
    <row r="3592" spans="7:12" ht="14.25" x14ac:dyDescent="0.45">
      <c r="G3592"/>
      <c r="L3592" s="15"/>
    </row>
    <row r="3593" spans="7:12" ht="14.25" x14ac:dyDescent="0.45">
      <c r="G3593"/>
      <c r="L3593" s="15"/>
    </row>
    <row r="3594" spans="7:12" ht="14.25" x14ac:dyDescent="0.45">
      <c r="G3594"/>
      <c r="L3594" s="15"/>
    </row>
    <row r="3595" spans="7:12" ht="14.25" x14ac:dyDescent="0.45">
      <c r="G3595"/>
      <c r="L3595" s="15"/>
    </row>
    <row r="3596" spans="7:12" ht="14.25" x14ac:dyDescent="0.45">
      <c r="G3596"/>
      <c r="L3596" s="15"/>
    </row>
    <row r="3597" spans="7:12" ht="14.25" x14ac:dyDescent="0.45">
      <c r="G3597"/>
      <c r="L3597" s="15"/>
    </row>
    <row r="3598" spans="7:12" ht="14.25" x14ac:dyDescent="0.45">
      <c r="G3598"/>
      <c r="L3598" s="15"/>
    </row>
    <row r="3599" spans="7:12" ht="14.25" x14ac:dyDescent="0.45">
      <c r="G3599"/>
      <c r="L3599" s="15"/>
    </row>
    <row r="3600" spans="7:12" ht="14.25" x14ac:dyDescent="0.45">
      <c r="G3600"/>
      <c r="L3600" s="15"/>
    </row>
    <row r="3601" spans="7:12" ht="14.25" x14ac:dyDescent="0.45">
      <c r="G3601"/>
      <c r="L3601" s="15"/>
    </row>
    <row r="3602" spans="7:12" ht="14.25" x14ac:dyDescent="0.45">
      <c r="G3602"/>
      <c r="L3602" s="15"/>
    </row>
    <row r="3603" spans="7:12" ht="14.25" x14ac:dyDescent="0.45">
      <c r="G3603"/>
      <c r="L3603" s="15"/>
    </row>
    <row r="3604" spans="7:12" ht="14.25" x14ac:dyDescent="0.45">
      <c r="G3604"/>
      <c r="L3604" s="15"/>
    </row>
    <row r="3605" spans="7:12" ht="14.25" x14ac:dyDescent="0.45">
      <c r="G3605"/>
      <c r="L3605" s="15"/>
    </row>
    <row r="3606" spans="7:12" ht="14.25" x14ac:dyDescent="0.45">
      <c r="G3606"/>
      <c r="L3606" s="15"/>
    </row>
    <row r="3607" spans="7:12" ht="14.25" x14ac:dyDescent="0.45">
      <c r="G3607"/>
      <c r="L3607" s="15"/>
    </row>
    <row r="3608" spans="7:12" ht="14.25" x14ac:dyDescent="0.45">
      <c r="G3608"/>
      <c r="L3608" s="15"/>
    </row>
    <row r="3609" spans="7:12" ht="14.25" x14ac:dyDescent="0.45">
      <c r="G3609"/>
      <c r="L3609" s="15"/>
    </row>
    <row r="3610" spans="7:12" ht="14.25" x14ac:dyDescent="0.45">
      <c r="G3610"/>
      <c r="L3610" s="15"/>
    </row>
    <row r="3611" spans="7:12" ht="14.25" x14ac:dyDescent="0.45">
      <c r="G3611"/>
      <c r="L3611" s="15"/>
    </row>
    <row r="3612" spans="7:12" ht="14.25" x14ac:dyDescent="0.45">
      <c r="G3612"/>
      <c r="L3612" s="15"/>
    </row>
    <row r="3613" spans="7:12" ht="14.25" x14ac:dyDescent="0.45">
      <c r="G3613"/>
      <c r="L3613" s="15"/>
    </row>
    <row r="3614" spans="7:12" ht="14.25" x14ac:dyDescent="0.45">
      <c r="G3614"/>
      <c r="L3614" s="15"/>
    </row>
    <row r="3615" spans="7:12" ht="14.25" x14ac:dyDescent="0.45">
      <c r="G3615"/>
      <c r="L3615" s="15"/>
    </row>
    <row r="3616" spans="7:12" ht="14.25" x14ac:dyDescent="0.45">
      <c r="G3616"/>
      <c r="L3616" s="15"/>
    </row>
    <row r="3617" spans="7:12" ht="14.25" x14ac:dyDescent="0.45">
      <c r="G3617"/>
      <c r="L3617" s="15"/>
    </row>
    <row r="3618" spans="7:12" ht="14.25" x14ac:dyDescent="0.45">
      <c r="G3618"/>
      <c r="L3618" s="15"/>
    </row>
    <row r="3619" spans="7:12" ht="14.25" x14ac:dyDescent="0.45">
      <c r="G3619"/>
      <c r="L3619" s="15"/>
    </row>
    <row r="3620" spans="7:12" ht="14.25" x14ac:dyDescent="0.45">
      <c r="G3620"/>
      <c r="L3620" s="15"/>
    </row>
    <row r="3621" spans="7:12" ht="14.25" x14ac:dyDescent="0.45">
      <c r="G3621"/>
      <c r="L3621" s="15"/>
    </row>
    <row r="3622" spans="7:12" ht="14.25" x14ac:dyDescent="0.45">
      <c r="G3622"/>
      <c r="L3622" s="15"/>
    </row>
    <row r="3623" spans="7:12" ht="14.25" x14ac:dyDescent="0.45">
      <c r="G3623"/>
      <c r="L3623" s="15"/>
    </row>
    <row r="3624" spans="7:12" ht="14.25" x14ac:dyDescent="0.45">
      <c r="G3624"/>
      <c r="L3624" s="15"/>
    </row>
    <row r="3625" spans="7:12" ht="14.25" x14ac:dyDescent="0.45">
      <c r="G3625"/>
      <c r="L3625" s="15"/>
    </row>
    <row r="3626" spans="7:12" ht="14.25" x14ac:dyDescent="0.45">
      <c r="G3626"/>
      <c r="L3626" s="15"/>
    </row>
    <row r="3627" spans="7:12" ht="14.25" x14ac:dyDescent="0.45">
      <c r="G3627"/>
      <c r="L3627" s="15"/>
    </row>
    <row r="3628" spans="7:12" ht="14.25" x14ac:dyDescent="0.45">
      <c r="G3628"/>
      <c r="L3628" s="15"/>
    </row>
    <row r="3629" spans="7:12" ht="14.25" x14ac:dyDescent="0.45">
      <c r="G3629"/>
      <c r="L3629" s="15"/>
    </row>
    <row r="3630" spans="7:12" ht="14.25" x14ac:dyDescent="0.45">
      <c r="G3630"/>
      <c r="L3630" s="15"/>
    </row>
    <row r="3631" spans="7:12" ht="14.25" x14ac:dyDescent="0.45">
      <c r="G3631"/>
      <c r="L3631" s="15"/>
    </row>
    <row r="3632" spans="7:12" ht="14.25" x14ac:dyDescent="0.45">
      <c r="G3632"/>
      <c r="L3632" s="15"/>
    </row>
    <row r="3633" spans="7:12" ht="14.25" x14ac:dyDescent="0.45">
      <c r="G3633"/>
      <c r="L3633" s="15"/>
    </row>
    <row r="3634" spans="7:12" ht="14.25" x14ac:dyDescent="0.45">
      <c r="G3634"/>
      <c r="L3634" s="15"/>
    </row>
    <row r="3635" spans="7:12" ht="14.25" x14ac:dyDescent="0.45">
      <c r="G3635"/>
      <c r="L3635" s="15"/>
    </row>
    <row r="3636" spans="7:12" ht="14.25" x14ac:dyDescent="0.45">
      <c r="G3636"/>
      <c r="L3636" s="15"/>
    </row>
    <row r="3637" spans="7:12" ht="14.25" x14ac:dyDescent="0.45">
      <c r="G3637"/>
      <c r="L3637" s="15"/>
    </row>
    <row r="3638" spans="7:12" ht="14.25" x14ac:dyDescent="0.45">
      <c r="G3638"/>
      <c r="L3638" s="15"/>
    </row>
  </sheetData>
  <sortState xmlns:xlrd2="http://schemas.microsoft.com/office/spreadsheetml/2017/richdata2" ref="L3:O33">
    <sortCondition ref="L3"/>
  </sortState>
  <conditionalFormatting sqref="C3:C27">
    <cfRule type="aboveAverage" dxfId="21" priority="3"/>
  </conditionalFormatting>
  <conditionalFormatting sqref="H3:H247">
    <cfRule type="aboveAverage" dxfId="20" priority="2"/>
  </conditionalFormatting>
  <conditionalFormatting sqref="M3:M33">
    <cfRule type="aboveAverage" dxfId="19" priority="1"/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066B-3F83-4667-9D87-EC554ED473A5}">
  <dimension ref="A1:V3660"/>
  <sheetViews>
    <sheetView workbookViewId="0">
      <selection sqref="A1:V3637"/>
    </sheetView>
  </sheetViews>
  <sheetFormatPr defaultRowHeight="13.5" x14ac:dyDescent="0.35"/>
  <cols>
    <col min="1" max="1" width="16.265625" style="2" bestFit="1" customWidth="1"/>
    <col min="2" max="2" width="9.265625" style="2" bestFit="1" customWidth="1"/>
    <col min="3" max="3" width="14.59765625" style="2" bestFit="1" customWidth="1"/>
    <col min="4" max="4" width="24.46484375" style="2" bestFit="1" customWidth="1"/>
    <col min="5" max="5" width="11.1328125" style="2" bestFit="1" customWidth="1"/>
    <col min="6" max="7" width="9.9296875" style="2" bestFit="1" customWidth="1"/>
    <col min="8" max="8" width="9.9296875" style="9" customWidth="1"/>
    <col min="9" max="9" width="14.9296875" style="2" bestFit="1" customWidth="1"/>
    <col min="10" max="10" width="6.1328125" style="2" bestFit="1" customWidth="1"/>
    <col min="11" max="11" width="21.59765625" style="2" bestFit="1" customWidth="1"/>
    <col min="12" max="12" width="14.33203125" style="2" bestFit="1" customWidth="1"/>
    <col min="13" max="13" width="20.53125" style="2" bestFit="1" customWidth="1"/>
    <col min="14" max="14" width="17.33203125" style="2" bestFit="1" customWidth="1"/>
    <col min="15" max="15" width="17.59765625" style="11" bestFit="1" customWidth="1"/>
    <col min="16" max="16" width="17.9296875" style="11" bestFit="1" customWidth="1"/>
    <col min="17" max="17" width="12.1328125" style="11" bestFit="1" customWidth="1"/>
    <col min="18" max="18" width="12.3984375" style="11" bestFit="1" customWidth="1"/>
    <col min="19" max="19" width="11.9296875" style="11" bestFit="1" customWidth="1"/>
    <col min="20" max="20" width="12" style="11" bestFit="1" customWidth="1"/>
    <col min="21" max="21" width="15.9296875" style="11" bestFit="1" customWidth="1"/>
    <col min="22" max="22" width="24.33203125" style="11" bestFit="1" customWidth="1"/>
    <col min="23" max="16384" width="9.06640625" style="2"/>
  </cols>
  <sheetData>
    <row r="1" spans="1:22" ht="13.9" x14ac:dyDescent="0.4">
      <c r="A1" s="1" t="s">
        <v>0</v>
      </c>
      <c r="B1" s="1" t="s">
        <v>358</v>
      </c>
      <c r="C1" s="1" t="s">
        <v>366</v>
      </c>
      <c r="D1" s="1" t="s">
        <v>365</v>
      </c>
      <c r="E1" s="1" t="s">
        <v>403</v>
      </c>
      <c r="F1" s="1" t="s">
        <v>359</v>
      </c>
      <c r="G1" s="1" t="s">
        <v>360</v>
      </c>
      <c r="H1" s="7" t="s">
        <v>407</v>
      </c>
      <c r="I1" s="1" t="s">
        <v>4</v>
      </c>
      <c r="J1" s="1" t="s">
        <v>5</v>
      </c>
      <c r="K1" s="1" t="s">
        <v>361</v>
      </c>
      <c r="L1" s="1" t="s">
        <v>362</v>
      </c>
      <c r="M1" s="1" t="s">
        <v>363</v>
      </c>
      <c r="N1" s="1" t="s">
        <v>364</v>
      </c>
      <c r="O1" s="10" t="s">
        <v>405</v>
      </c>
      <c r="P1" s="10" t="s">
        <v>406</v>
      </c>
      <c r="Q1" s="10" t="s">
        <v>408</v>
      </c>
      <c r="R1" s="10" t="s">
        <v>409</v>
      </c>
      <c r="S1" s="10" t="s">
        <v>410</v>
      </c>
      <c r="T1" s="10" t="s">
        <v>412</v>
      </c>
      <c r="U1" s="10" t="s">
        <v>411</v>
      </c>
      <c r="V1" s="10" t="s">
        <v>413</v>
      </c>
    </row>
    <row r="2" spans="1:22" x14ac:dyDescent="0.35">
      <c r="A2" s="2" t="s">
        <v>131</v>
      </c>
      <c r="B2" s="5">
        <v>43678</v>
      </c>
      <c r="C2" s="5" t="s">
        <v>367</v>
      </c>
      <c r="D2" s="5" t="s">
        <v>368</v>
      </c>
      <c r="E2" s="6">
        <v>2</v>
      </c>
      <c r="F2" s="3">
        <v>110</v>
      </c>
      <c r="G2" s="3">
        <v>35.299999999999997</v>
      </c>
      <c r="H2" s="8">
        <f>G2/E2</f>
        <v>17.649999999999999</v>
      </c>
      <c r="I2" s="3">
        <v>74.7</v>
      </c>
      <c r="J2" s="4">
        <v>0.68</v>
      </c>
      <c r="K2" s="2" t="str">
        <f>TEXT(B2,"dddd")</f>
        <v>Thursday</v>
      </c>
      <c r="L2" s="5">
        <f>B2+3</f>
        <v>43681</v>
      </c>
      <c r="M2" s="2" t="str">
        <f>TEXT(L2,"dddd")</f>
        <v>Sunday</v>
      </c>
      <c r="N2" s="2" t="str">
        <f>IF(M2="Sunday","Monday",M2)</f>
        <v>Monday</v>
      </c>
      <c r="O2" s="12">
        <f>IF(TEXT(B2,"dddd")="Tuesday",F2*0.05,0)</f>
        <v>0</v>
      </c>
      <c r="P2" s="11" t="str">
        <f>IF(H2&gt;AVERAGE(H:H),"High Cost per Unit","Low Cost per Unit")</f>
        <v>High Cost per Unit</v>
      </c>
      <c r="Q2" s="12">
        <f>IF(D2="Masks",F2*0.1,0)</f>
        <v>11</v>
      </c>
      <c r="R2" s="12">
        <f>IF(E2&gt;1,F2*0.03,0)</f>
        <v>3.3</v>
      </c>
      <c r="S2" s="12">
        <f>IF(D2="Accessories",F2*0.15,0)</f>
        <v>0</v>
      </c>
      <c r="T2" s="12">
        <f>IF(AND(K2="Saturday",C2="Fitness"),F2*0.1,0)</f>
        <v>0</v>
      </c>
      <c r="U2" s="12">
        <f>IF(AND(K2="Friday",C2="Automotive"),F2*0.2,0)</f>
        <v>0</v>
      </c>
      <c r="V2" s="13" t="str">
        <f ca="1">IF(B2&lt;TODAY()-56,"Greater Than 8 Weeks Old","Less Than 8 Weeks Old")</f>
        <v>Greater Than 8 Weeks Old</v>
      </c>
    </row>
    <row r="3" spans="1:22" x14ac:dyDescent="0.35">
      <c r="A3" s="2" t="s">
        <v>131</v>
      </c>
      <c r="B3" s="5">
        <v>43680</v>
      </c>
      <c r="C3" s="5" t="s">
        <v>367</v>
      </c>
      <c r="D3" s="5" t="s">
        <v>368</v>
      </c>
      <c r="E3" s="6">
        <v>1</v>
      </c>
      <c r="F3" s="3">
        <v>55</v>
      </c>
      <c r="G3" s="3">
        <v>17.649999999999999</v>
      </c>
      <c r="H3" s="8">
        <f t="shared" ref="H3:H66" si="0">G3/E3</f>
        <v>17.649999999999999</v>
      </c>
      <c r="I3" s="3">
        <v>37.35</v>
      </c>
      <c r="J3" s="4">
        <v>0.68</v>
      </c>
      <c r="K3" s="2" t="str">
        <f t="shared" ref="K3:K66" si="1">TEXT(B3,"dddd")</f>
        <v>Saturday</v>
      </c>
      <c r="L3" s="5">
        <f t="shared" ref="L3:L66" si="2">B3+3</f>
        <v>43683</v>
      </c>
      <c r="M3" s="2" t="str">
        <f t="shared" ref="M3:M66" si="3">TEXT(L3,"dddd")</f>
        <v>Tuesday</v>
      </c>
      <c r="N3" s="2" t="str">
        <f t="shared" ref="N3:N66" si="4">IF(M3="Sunday","Monday",M3)</f>
        <v>Tuesday</v>
      </c>
      <c r="O3" s="12">
        <f t="shared" ref="O3:O66" si="5">IF(TEXT(B3,"dddd")="Tuesday",F3*0.05,0)</f>
        <v>0</v>
      </c>
      <c r="P3" s="11" t="str">
        <f t="shared" ref="P3:P66" si="6">IF(H3&gt;AVERAGE(H:H),"High Cost per Unit","Low Cost per Unit")</f>
        <v>High Cost per Unit</v>
      </c>
      <c r="Q3" s="12">
        <f t="shared" ref="Q3:Q66" si="7">IF(D3="Masks",F3*0.1,0)</f>
        <v>5.5</v>
      </c>
      <c r="R3" s="12">
        <f t="shared" ref="R3:R66" si="8">IF(E3&gt;1,F3*0.03,0)</f>
        <v>0</v>
      </c>
      <c r="S3" s="12">
        <f t="shared" ref="S3:S66" si="9">IF(D3="Accessories",F3*0.15,0)</f>
        <v>0</v>
      </c>
      <c r="T3" s="12">
        <f t="shared" ref="T3:T66" si="10">IF(AND(K3="Saturday",C3="Fitness"),F3*0.1,0)</f>
        <v>0</v>
      </c>
      <c r="U3" s="12">
        <f t="shared" ref="U3:U66" si="11">IF(AND(K3="Friday",C3="Automotive"),F3*0.2,0)</f>
        <v>0</v>
      </c>
      <c r="V3" s="13" t="str">
        <f t="shared" ref="V3:V66" ca="1" si="12">IF(B3&lt;TODAY()-56,"Greater Than 8 Weeks Old","Less Than 8 Weeks Old")</f>
        <v>Greater Than 8 Weeks Old</v>
      </c>
    </row>
    <row r="4" spans="1:22" x14ac:dyDescent="0.35">
      <c r="A4" s="2" t="s">
        <v>131</v>
      </c>
      <c r="B4" s="5">
        <v>43681</v>
      </c>
      <c r="C4" s="5" t="s">
        <v>367</v>
      </c>
      <c r="D4" s="5" t="s">
        <v>368</v>
      </c>
      <c r="E4" s="6">
        <v>4</v>
      </c>
      <c r="F4" s="3">
        <v>133</v>
      </c>
      <c r="G4" s="3">
        <v>70.599999999999994</v>
      </c>
      <c r="H4" s="8">
        <f t="shared" si="0"/>
        <v>17.649999999999999</v>
      </c>
      <c r="I4" s="3">
        <v>62.4</v>
      </c>
      <c r="J4" s="4">
        <v>0.47</v>
      </c>
      <c r="K4" s="2" t="str">
        <f t="shared" si="1"/>
        <v>Sunday</v>
      </c>
      <c r="L4" s="5">
        <f t="shared" si="2"/>
        <v>43684</v>
      </c>
      <c r="M4" s="2" t="str">
        <f t="shared" si="3"/>
        <v>Wednesday</v>
      </c>
      <c r="N4" s="2" t="str">
        <f t="shared" si="4"/>
        <v>Wednesday</v>
      </c>
      <c r="O4" s="12">
        <f t="shared" si="5"/>
        <v>0</v>
      </c>
      <c r="P4" s="11" t="str">
        <f t="shared" si="6"/>
        <v>High Cost per Unit</v>
      </c>
      <c r="Q4" s="12">
        <f t="shared" si="7"/>
        <v>13.3</v>
      </c>
      <c r="R4" s="12">
        <f t="shared" si="8"/>
        <v>3.9899999999999998</v>
      </c>
      <c r="S4" s="12">
        <f t="shared" si="9"/>
        <v>0</v>
      </c>
      <c r="T4" s="12">
        <f t="shared" si="10"/>
        <v>0</v>
      </c>
      <c r="U4" s="12">
        <f t="shared" si="11"/>
        <v>0</v>
      </c>
      <c r="V4" s="13" t="str">
        <f t="shared" ca="1" si="12"/>
        <v>Greater Than 8 Weeks Old</v>
      </c>
    </row>
    <row r="5" spans="1:22" x14ac:dyDescent="0.35">
      <c r="A5" s="2" t="s">
        <v>131</v>
      </c>
      <c r="B5" s="5">
        <v>43682</v>
      </c>
      <c r="C5" s="5" t="s">
        <v>367</v>
      </c>
      <c r="D5" s="5" t="s">
        <v>368</v>
      </c>
      <c r="E5" s="6">
        <v>2</v>
      </c>
      <c r="F5" s="3">
        <v>110</v>
      </c>
      <c r="G5" s="3">
        <v>35.299999999999997</v>
      </c>
      <c r="H5" s="8">
        <f t="shared" si="0"/>
        <v>17.649999999999999</v>
      </c>
      <c r="I5" s="3">
        <v>74.7</v>
      </c>
      <c r="J5" s="4">
        <v>0.68</v>
      </c>
      <c r="K5" s="2" t="str">
        <f t="shared" si="1"/>
        <v>Monday</v>
      </c>
      <c r="L5" s="5">
        <f t="shared" si="2"/>
        <v>43685</v>
      </c>
      <c r="M5" s="2" t="str">
        <f t="shared" si="3"/>
        <v>Thursday</v>
      </c>
      <c r="N5" s="2" t="str">
        <f t="shared" si="4"/>
        <v>Thursday</v>
      </c>
      <c r="O5" s="12">
        <f t="shared" si="5"/>
        <v>0</v>
      </c>
      <c r="P5" s="11" t="str">
        <f t="shared" si="6"/>
        <v>High Cost per Unit</v>
      </c>
      <c r="Q5" s="12">
        <f t="shared" si="7"/>
        <v>11</v>
      </c>
      <c r="R5" s="12">
        <f t="shared" si="8"/>
        <v>3.3</v>
      </c>
      <c r="S5" s="12">
        <f t="shared" si="9"/>
        <v>0</v>
      </c>
      <c r="T5" s="12">
        <f t="shared" si="10"/>
        <v>0</v>
      </c>
      <c r="U5" s="12">
        <f t="shared" si="11"/>
        <v>0</v>
      </c>
      <c r="V5" s="13" t="str">
        <f t="shared" ca="1" si="12"/>
        <v>Greater Than 8 Weeks Old</v>
      </c>
    </row>
    <row r="6" spans="1:22" x14ac:dyDescent="0.35">
      <c r="A6" s="2" t="s">
        <v>131</v>
      </c>
      <c r="B6" s="5">
        <v>43683</v>
      </c>
      <c r="C6" s="5" t="s">
        <v>367</v>
      </c>
      <c r="D6" s="5" t="s">
        <v>368</v>
      </c>
      <c r="E6" s="6">
        <v>1</v>
      </c>
      <c r="F6" s="3">
        <v>55</v>
      </c>
      <c r="G6" s="3">
        <v>17.649999999999999</v>
      </c>
      <c r="H6" s="8">
        <f t="shared" si="0"/>
        <v>17.649999999999999</v>
      </c>
      <c r="I6" s="3">
        <v>37.35</v>
      </c>
      <c r="J6" s="4">
        <v>0.68</v>
      </c>
      <c r="K6" s="2" t="str">
        <f t="shared" si="1"/>
        <v>Tuesday</v>
      </c>
      <c r="L6" s="5">
        <f t="shared" si="2"/>
        <v>43686</v>
      </c>
      <c r="M6" s="2" t="str">
        <f t="shared" si="3"/>
        <v>Friday</v>
      </c>
      <c r="N6" s="2" t="str">
        <f t="shared" si="4"/>
        <v>Friday</v>
      </c>
      <c r="O6" s="12">
        <f t="shared" si="5"/>
        <v>2.75</v>
      </c>
      <c r="P6" s="11" t="str">
        <f t="shared" si="6"/>
        <v>High Cost per Unit</v>
      </c>
      <c r="Q6" s="12">
        <f t="shared" si="7"/>
        <v>5.5</v>
      </c>
      <c r="R6" s="12">
        <f t="shared" si="8"/>
        <v>0</v>
      </c>
      <c r="S6" s="12">
        <f t="shared" si="9"/>
        <v>0</v>
      </c>
      <c r="T6" s="12">
        <f t="shared" si="10"/>
        <v>0</v>
      </c>
      <c r="U6" s="12">
        <f t="shared" si="11"/>
        <v>0</v>
      </c>
      <c r="V6" s="13" t="str">
        <f t="shared" ca="1" si="12"/>
        <v>Greater Than 8 Weeks Old</v>
      </c>
    </row>
    <row r="7" spans="1:22" x14ac:dyDescent="0.35">
      <c r="A7" s="2" t="s">
        <v>131</v>
      </c>
      <c r="B7" s="5">
        <v>43684</v>
      </c>
      <c r="C7" s="5" t="s">
        <v>367</v>
      </c>
      <c r="D7" s="5" t="s">
        <v>368</v>
      </c>
      <c r="E7" s="6">
        <v>2</v>
      </c>
      <c r="F7" s="3">
        <v>110</v>
      </c>
      <c r="G7" s="3">
        <v>35.299999999999997</v>
      </c>
      <c r="H7" s="8">
        <f t="shared" si="0"/>
        <v>17.649999999999999</v>
      </c>
      <c r="I7" s="3">
        <v>74.7</v>
      </c>
      <c r="J7" s="4">
        <v>0.68</v>
      </c>
      <c r="K7" s="2" t="str">
        <f t="shared" si="1"/>
        <v>Wednesday</v>
      </c>
      <c r="L7" s="5">
        <f t="shared" si="2"/>
        <v>43687</v>
      </c>
      <c r="M7" s="2" t="str">
        <f t="shared" si="3"/>
        <v>Saturday</v>
      </c>
      <c r="N7" s="2" t="str">
        <f t="shared" si="4"/>
        <v>Saturday</v>
      </c>
      <c r="O7" s="12">
        <f t="shared" si="5"/>
        <v>0</v>
      </c>
      <c r="P7" s="11" t="str">
        <f t="shared" si="6"/>
        <v>High Cost per Unit</v>
      </c>
      <c r="Q7" s="12">
        <f t="shared" si="7"/>
        <v>11</v>
      </c>
      <c r="R7" s="12">
        <f t="shared" si="8"/>
        <v>3.3</v>
      </c>
      <c r="S7" s="12">
        <f t="shared" si="9"/>
        <v>0</v>
      </c>
      <c r="T7" s="12">
        <f t="shared" si="10"/>
        <v>0</v>
      </c>
      <c r="U7" s="12">
        <f t="shared" si="11"/>
        <v>0</v>
      </c>
      <c r="V7" s="13" t="str">
        <f t="shared" ca="1" si="12"/>
        <v>Greater Than 8 Weeks Old</v>
      </c>
    </row>
    <row r="8" spans="1:22" x14ac:dyDescent="0.35">
      <c r="A8" s="2" t="s">
        <v>131</v>
      </c>
      <c r="B8" s="5">
        <v>43685</v>
      </c>
      <c r="C8" s="5" t="s">
        <v>367</v>
      </c>
      <c r="D8" s="5" t="s">
        <v>368</v>
      </c>
      <c r="E8" s="6">
        <v>2</v>
      </c>
      <c r="F8" s="3">
        <v>110</v>
      </c>
      <c r="G8" s="3">
        <v>35.299999999999997</v>
      </c>
      <c r="H8" s="8">
        <f t="shared" si="0"/>
        <v>17.649999999999999</v>
      </c>
      <c r="I8" s="3">
        <v>74.7</v>
      </c>
      <c r="J8" s="4">
        <v>0.68</v>
      </c>
      <c r="K8" s="2" t="str">
        <f t="shared" si="1"/>
        <v>Thursday</v>
      </c>
      <c r="L8" s="5">
        <f t="shared" si="2"/>
        <v>43688</v>
      </c>
      <c r="M8" s="2" t="str">
        <f t="shared" si="3"/>
        <v>Sunday</v>
      </c>
      <c r="N8" s="2" t="str">
        <f t="shared" si="4"/>
        <v>Monday</v>
      </c>
      <c r="O8" s="12">
        <f t="shared" si="5"/>
        <v>0</v>
      </c>
      <c r="P8" s="11" t="str">
        <f t="shared" si="6"/>
        <v>High Cost per Unit</v>
      </c>
      <c r="Q8" s="12">
        <f t="shared" si="7"/>
        <v>11</v>
      </c>
      <c r="R8" s="12">
        <f t="shared" si="8"/>
        <v>3.3</v>
      </c>
      <c r="S8" s="12">
        <f t="shared" si="9"/>
        <v>0</v>
      </c>
      <c r="T8" s="12">
        <f t="shared" si="10"/>
        <v>0</v>
      </c>
      <c r="U8" s="12">
        <f t="shared" si="11"/>
        <v>0</v>
      </c>
      <c r="V8" s="13" t="str">
        <f t="shared" ca="1" si="12"/>
        <v>Greater Than 8 Weeks Old</v>
      </c>
    </row>
    <row r="9" spans="1:22" x14ac:dyDescent="0.35">
      <c r="A9" s="2" t="s">
        <v>131</v>
      </c>
      <c r="B9" s="5">
        <v>43686</v>
      </c>
      <c r="C9" s="5" t="s">
        <v>367</v>
      </c>
      <c r="D9" s="5" t="s">
        <v>368</v>
      </c>
      <c r="E9" s="6">
        <v>2</v>
      </c>
      <c r="F9" s="3">
        <v>110</v>
      </c>
      <c r="G9" s="3">
        <v>35.299999999999997</v>
      </c>
      <c r="H9" s="8">
        <f t="shared" si="0"/>
        <v>17.649999999999999</v>
      </c>
      <c r="I9" s="3">
        <v>74.7</v>
      </c>
      <c r="J9" s="4">
        <v>0.68</v>
      </c>
      <c r="K9" s="2" t="str">
        <f t="shared" si="1"/>
        <v>Friday</v>
      </c>
      <c r="L9" s="5">
        <f t="shared" si="2"/>
        <v>43689</v>
      </c>
      <c r="M9" s="2" t="str">
        <f t="shared" si="3"/>
        <v>Monday</v>
      </c>
      <c r="N9" s="2" t="str">
        <f t="shared" si="4"/>
        <v>Monday</v>
      </c>
      <c r="O9" s="12">
        <f t="shared" si="5"/>
        <v>0</v>
      </c>
      <c r="P9" s="11" t="str">
        <f t="shared" si="6"/>
        <v>High Cost per Unit</v>
      </c>
      <c r="Q9" s="12">
        <f t="shared" si="7"/>
        <v>11</v>
      </c>
      <c r="R9" s="12">
        <f t="shared" si="8"/>
        <v>3.3</v>
      </c>
      <c r="S9" s="12">
        <f t="shared" si="9"/>
        <v>0</v>
      </c>
      <c r="T9" s="12">
        <f t="shared" si="10"/>
        <v>0</v>
      </c>
      <c r="U9" s="12">
        <f t="shared" si="11"/>
        <v>0</v>
      </c>
      <c r="V9" s="13" t="str">
        <f t="shared" ca="1" si="12"/>
        <v>Greater Than 8 Weeks Old</v>
      </c>
    </row>
    <row r="10" spans="1:22" x14ac:dyDescent="0.35">
      <c r="A10" s="2" t="s">
        <v>131</v>
      </c>
      <c r="B10" s="5">
        <v>43688</v>
      </c>
      <c r="C10" s="5" t="s">
        <v>367</v>
      </c>
      <c r="D10" s="5" t="s">
        <v>368</v>
      </c>
      <c r="E10" s="6">
        <v>2</v>
      </c>
      <c r="F10" s="3">
        <v>110</v>
      </c>
      <c r="G10" s="3">
        <v>35.299999999999997</v>
      </c>
      <c r="H10" s="8">
        <f t="shared" si="0"/>
        <v>17.649999999999999</v>
      </c>
      <c r="I10" s="3">
        <v>74.7</v>
      </c>
      <c r="J10" s="4">
        <v>0.68</v>
      </c>
      <c r="K10" s="2" t="str">
        <f t="shared" si="1"/>
        <v>Sunday</v>
      </c>
      <c r="L10" s="5">
        <f t="shared" si="2"/>
        <v>43691</v>
      </c>
      <c r="M10" s="2" t="str">
        <f t="shared" si="3"/>
        <v>Wednesday</v>
      </c>
      <c r="N10" s="2" t="str">
        <f t="shared" si="4"/>
        <v>Wednesday</v>
      </c>
      <c r="O10" s="12">
        <f t="shared" si="5"/>
        <v>0</v>
      </c>
      <c r="P10" s="11" t="str">
        <f t="shared" si="6"/>
        <v>High Cost per Unit</v>
      </c>
      <c r="Q10" s="12">
        <f t="shared" si="7"/>
        <v>11</v>
      </c>
      <c r="R10" s="12">
        <f t="shared" si="8"/>
        <v>3.3</v>
      </c>
      <c r="S10" s="12">
        <f t="shared" si="9"/>
        <v>0</v>
      </c>
      <c r="T10" s="12">
        <f t="shared" si="10"/>
        <v>0</v>
      </c>
      <c r="U10" s="12">
        <f t="shared" si="11"/>
        <v>0</v>
      </c>
      <c r="V10" s="13" t="str">
        <f t="shared" ca="1" si="12"/>
        <v>Greater Than 8 Weeks Old</v>
      </c>
    </row>
    <row r="11" spans="1:22" x14ac:dyDescent="0.35">
      <c r="A11" s="2" t="s">
        <v>131</v>
      </c>
      <c r="B11" s="5">
        <v>43689</v>
      </c>
      <c r="C11" s="5" t="s">
        <v>367</v>
      </c>
      <c r="D11" s="5" t="s">
        <v>368</v>
      </c>
      <c r="E11" s="6">
        <v>2</v>
      </c>
      <c r="F11" s="3">
        <v>110</v>
      </c>
      <c r="G11" s="3">
        <v>35.299999999999997</v>
      </c>
      <c r="H11" s="8">
        <f t="shared" si="0"/>
        <v>17.649999999999999</v>
      </c>
      <c r="I11" s="3">
        <v>74.7</v>
      </c>
      <c r="J11" s="4">
        <v>0.68</v>
      </c>
      <c r="K11" s="2" t="str">
        <f t="shared" si="1"/>
        <v>Monday</v>
      </c>
      <c r="L11" s="5">
        <f t="shared" si="2"/>
        <v>43692</v>
      </c>
      <c r="M11" s="2" t="str">
        <f t="shared" si="3"/>
        <v>Thursday</v>
      </c>
      <c r="N11" s="2" t="str">
        <f t="shared" si="4"/>
        <v>Thursday</v>
      </c>
      <c r="O11" s="12">
        <f t="shared" si="5"/>
        <v>0</v>
      </c>
      <c r="P11" s="11" t="str">
        <f t="shared" si="6"/>
        <v>High Cost per Unit</v>
      </c>
      <c r="Q11" s="12">
        <f t="shared" si="7"/>
        <v>11</v>
      </c>
      <c r="R11" s="12">
        <f t="shared" si="8"/>
        <v>3.3</v>
      </c>
      <c r="S11" s="12">
        <f t="shared" si="9"/>
        <v>0</v>
      </c>
      <c r="T11" s="12">
        <f t="shared" si="10"/>
        <v>0</v>
      </c>
      <c r="U11" s="12">
        <f t="shared" si="11"/>
        <v>0</v>
      </c>
      <c r="V11" s="13" t="str">
        <f t="shared" ca="1" si="12"/>
        <v>Greater Than 8 Weeks Old</v>
      </c>
    </row>
    <row r="12" spans="1:22" x14ac:dyDescent="0.35">
      <c r="A12" s="2" t="s">
        <v>131</v>
      </c>
      <c r="B12" s="5">
        <v>43690</v>
      </c>
      <c r="C12" s="5" t="s">
        <v>367</v>
      </c>
      <c r="D12" s="5" t="s">
        <v>368</v>
      </c>
      <c r="E12" s="6">
        <v>1</v>
      </c>
      <c r="F12" s="3">
        <v>55</v>
      </c>
      <c r="G12" s="3">
        <v>17.649999999999999</v>
      </c>
      <c r="H12" s="8">
        <f t="shared" si="0"/>
        <v>17.649999999999999</v>
      </c>
      <c r="I12" s="3">
        <v>37.35</v>
      </c>
      <c r="J12" s="4">
        <v>0.68</v>
      </c>
      <c r="K12" s="2" t="str">
        <f t="shared" si="1"/>
        <v>Tuesday</v>
      </c>
      <c r="L12" s="5">
        <f t="shared" si="2"/>
        <v>43693</v>
      </c>
      <c r="M12" s="2" t="str">
        <f t="shared" si="3"/>
        <v>Friday</v>
      </c>
      <c r="N12" s="2" t="str">
        <f t="shared" si="4"/>
        <v>Friday</v>
      </c>
      <c r="O12" s="12">
        <f t="shared" si="5"/>
        <v>2.75</v>
      </c>
      <c r="P12" s="11" t="str">
        <f t="shared" si="6"/>
        <v>High Cost per Unit</v>
      </c>
      <c r="Q12" s="12">
        <f t="shared" si="7"/>
        <v>5.5</v>
      </c>
      <c r="R12" s="12">
        <f t="shared" si="8"/>
        <v>0</v>
      </c>
      <c r="S12" s="12">
        <f t="shared" si="9"/>
        <v>0</v>
      </c>
      <c r="T12" s="12">
        <f t="shared" si="10"/>
        <v>0</v>
      </c>
      <c r="U12" s="12">
        <f t="shared" si="11"/>
        <v>0</v>
      </c>
      <c r="V12" s="13" t="str">
        <f t="shared" ca="1" si="12"/>
        <v>Greater Than 8 Weeks Old</v>
      </c>
    </row>
    <row r="13" spans="1:22" x14ac:dyDescent="0.35">
      <c r="A13" s="2" t="s">
        <v>236</v>
      </c>
      <c r="B13" s="5">
        <v>43679</v>
      </c>
      <c r="C13" s="5" t="s">
        <v>367</v>
      </c>
      <c r="D13" s="5" t="s">
        <v>368</v>
      </c>
      <c r="E13" s="6">
        <v>1</v>
      </c>
      <c r="F13" s="3">
        <v>55</v>
      </c>
      <c r="G13" s="3">
        <v>17.649999999999999</v>
      </c>
      <c r="H13" s="8">
        <f t="shared" si="0"/>
        <v>17.649999999999999</v>
      </c>
      <c r="I13" s="3">
        <v>37.35</v>
      </c>
      <c r="J13" s="4">
        <v>0.68</v>
      </c>
      <c r="K13" s="2" t="str">
        <f t="shared" si="1"/>
        <v>Friday</v>
      </c>
      <c r="L13" s="5">
        <f t="shared" si="2"/>
        <v>43682</v>
      </c>
      <c r="M13" s="2" t="str">
        <f t="shared" si="3"/>
        <v>Monday</v>
      </c>
      <c r="N13" s="2" t="str">
        <f t="shared" si="4"/>
        <v>Monday</v>
      </c>
      <c r="O13" s="12">
        <f t="shared" si="5"/>
        <v>0</v>
      </c>
      <c r="P13" s="11" t="str">
        <f t="shared" si="6"/>
        <v>High Cost per Unit</v>
      </c>
      <c r="Q13" s="12">
        <f t="shared" si="7"/>
        <v>5.5</v>
      </c>
      <c r="R13" s="12">
        <f t="shared" si="8"/>
        <v>0</v>
      </c>
      <c r="S13" s="12">
        <f t="shared" si="9"/>
        <v>0</v>
      </c>
      <c r="T13" s="12">
        <f t="shared" si="10"/>
        <v>0</v>
      </c>
      <c r="U13" s="12">
        <f t="shared" si="11"/>
        <v>0</v>
      </c>
      <c r="V13" s="13" t="str">
        <f t="shared" ca="1" si="12"/>
        <v>Greater Than 8 Weeks Old</v>
      </c>
    </row>
    <row r="14" spans="1:22" x14ac:dyDescent="0.35">
      <c r="A14" s="2" t="s">
        <v>236</v>
      </c>
      <c r="B14" s="5">
        <v>43682</v>
      </c>
      <c r="C14" s="5" t="s">
        <v>367</v>
      </c>
      <c r="D14" s="5" t="s">
        <v>368</v>
      </c>
      <c r="E14" s="6">
        <v>1</v>
      </c>
      <c r="F14" s="3">
        <v>55</v>
      </c>
      <c r="G14" s="3">
        <v>17.649999999999999</v>
      </c>
      <c r="H14" s="8">
        <f t="shared" si="0"/>
        <v>17.649999999999999</v>
      </c>
      <c r="I14" s="3">
        <v>37.35</v>
      </c>
      <c r="J14" s="4">
        <v>0.68</v>
      </c>
      <c r="K14" s="2" t="str">
        <f t="shared" si="1"/>
        <v>Monday</v>
      </c>
      <c r="L14" s="5">
        <f t="shared" si="2"/>
        <v>43685</v>
      </c>
      <c r="M14" s="2" t="str">
        <f t="shared" si="3"/>
        <v>Thursday</v>
      </c>
      <c r="N14" s="2" t="str">
        <f t="shared" si="4"/>
        <v>Thursday</v>
      </c>
      <c r="O14" s="12">
        <f t="shared" si="5"/>
        <v>0</v>
      </c>
      <c r="P14" s="11" t="str">
        <f t="shared" si="6"/>
        <v>High Cost per Unit</v>
      </c>
      <c r="Q14" s="12">
        <f t="shared" si="7"/>
        <v>5.5</v>
      </c>
      <c r="R14" s="12">
        <f t="shared" si="8"/>
        <v>0</v>
      </c>
      <c r="S14" s="12">
        <f t="shared" si="9"/>
        <v>0</v>
      </c>
      <c r="T14" s="12">
        <f t="shared" si="10"/>
        <v>0</v>
      </c>
      <c r="U14" s="12">
        <f t="shared" si="11"/>
        <v>0</v>
      </c>
      <c r="V14" s="13" t="str">
        <f t="shared" ca="1" si="12"/>
        <v>Greater Than 8 Weeks Old</v>
      </c>
    </row>
    <row r="15" spans="1:22" x14ac:dyDescent="0.35">
      <c r="A15" s="2" t="s">
        <v>236</v>
      </c>
      <c r="B15" s="5">
        <v>43694</v>
      </c>
      <c r="C15" s="5" t="s">
        <v>367</v>
      </c>
      <c r="D15" s="5" t="s">
        <v>368</v>
      </c>
      <c r="E15" s="6">
        <v>1</v>
      </c>
      <c r="F15" s="3">
        <v>55</v>
      </c>
      <c r="G15" s="3">
        <v>17.649999999999999</v>
      </c>
      <c r="H15" s="8">
        <f t="shared" si="0"/>
        <v>17.649999999999999</v>
      </c>
      <c r="I15" s="3">
        <v>37.35</v>
      </c>
      <c r="J15" s="4">
        <v>0.68</v>
      </c>
      <c r="K15" s="2" t="str">
        <f t="shared" si="1"/>
        <v>Saturday</v>
      </c>
      <c r="L15" s="5">
        <f t="shared" si="2"/>
        <v>43697</v>
      </c>
      <c r="M15" s="2" t="str">
        <f t="shared" si="3"/>
        <v>Tuesday</v>
      </c>
      <c r="N15" s="2" t="str">
        <f t="shared" si="4"/>
        <v>Tuesday</v>
      </c>
      <c r="O15" s="12">
        <f t="shared" si="5"/>
        <v>0</v>
      </c>
      <c r="P15" s="11" t="str">
        <f t="shared" si="6"/>
        <v>High Cost per Unit</v>
      </c>
      <c r="Q15" s="12">
        <f t="shared" si="7"/>
        <v>5.5</v>
      </c>
      <c r="R15" s="12">
        <f t="shared" si="8"/>
        <v>0</v>
      </c>
      <c r="S15" s="12">
        <f t="shared" si="9"/>
        <v>0</v>
      </c>
      <c r="T15" s="12">
        <f t="shared" si="10"/>
        <v>0</v>
      </c>
      <c r="U15" s="12">
        <f t="shared" si="11"/>
        <v>0</v>
      </c>
      <c r="V15" s="13" t="str">
        <f t="shared" ca="1" si="12"/>
        <v>Greater Than 8 Weeks Old</v>
      </c>
    </row>
    <row r="16" spans="1:22" x14ac:dyDescent="0.35">
      <c r="A16" s="2" t="s">
        <v>236</v>
      </c>
      <c r="B16" s="5">
        <v>43706</v>
      </c>
      <c r="C16" s="5" t="s">
        <v>367</v>
      </c>
      <c r="D16" s="5" t="s">
        <v>368</v>
      </c>
      <c r="E16" s="6">
        <v>1</v>
      </c>
      <c r="F16" s="3">
        <v>55</v>
      </c>
      <c r="G16" s="3">
        <v>17.649999999999999</v>
      </c>
      <c r="H16" s="8">
        <f t="shared" si="0"/>
        <v>17.649999999999999</v>
      </c>
      <c r="I16" s="3">
        <v>37.35</v>
      </c>
      <c r="J16" s="4">
        <v>0.68</v>
      </c>
      <c r="K16" s="2" t="str">
        <f t="shared" si="1"/>
        <v>Thursday</v>
      </c>
      <c r="L16" s="5">
        <f t="shared" si="2"/>
        <v>43709</v>
      </c>
      <c r="M16" s="2" t="str">
        <f t="shared" si="3"/>
        <v>Sunday</v>
      </c>
      <c r="N16" s="2" t="str">
        <f t="shared" si="4"/>
        <v>Monday</v>
      </c>
      <c r="O16" s="12">
        <f t="shared" si="5"/>
        <v>0</v>
      </c>
      <c r="P16" s="11" t="str">
        <f t="shared" si="6"/>
        <v>High Cost per Unit</v>
      </c>
      <c r="Q16" s="12">
        <f t="shared" si="7"/>
        <v>5.5</v>
      </c>
      <c r="R16" s="12">
        <f t="shared" si="8"/>
        <v>0</v>
      </c>
      <c r="S16" s="12">
        <f t="shared" si="9"/>
        <v>0</v>
      </c>
      <c r="T16" s="12">
        <f t="shared" si="10"/>
        <v>0</v>
      </c>
      <c r="U16" s="12">
        <f t="shared" si="11"/>
        <v>0</v>
      </c>
      <c r="V16" s="13" t="str">
        <f t="shared" ca="1" si="12"/>
        <v>Greater Than 8 Weeks Old</v>
      </c>
    </row>
    <row r="17" spans="1:22" x14ac:dyDescent="0.35">
      <c r="A17" s="2" t="s">
        <v>91</v>
      </c>
      <c r="B17" s="5">
        <v>43679</v>
      </c>
      <c r="C17" s="5" t="s">
        <v>367</v>
      </c>
      <c r="D17" s="5" t="s">
        <v>368</v>
      </c>
      <c r="E17" s="6">
        <v>2</v>
      </c>
      <c r="F17" s="3">
        <v>110</v>
      </c>
      <c r="G17" s="3">
        <v>25.3</v>
      </c>
      <c r="H17" s="8">
        <f t="shared" si="0"/>
        <v>12.65</v>
      </c>
      <c r="I17" s="3">
        <v>84.7</v>
      </c>
      <c r="J17" s="4">
        <v>0.77</v>
      </c>
      <c r="K17" s="2" t="str">
        <f t="shared" si="1"/>
        <v>Friday</v>
      </c>
      <c r="L17" s="5">
        <f t="shared" si="2"/>
        <v>43682</v>
      </c>
      <c r="M17" s="2" t="str">
        <f t="shared" si="3"/>
        <v>Monday</v>
      </c>
      <c r="N17" s="2" t="str">
        <f t="shared" si="4"/>
        <v>Monday</v>
      </c>
      <c r="O17" s="12">
        <f t="shared" si="5"/>
        <v>0</v>
      </c>
      <c r="P17" s="11" t="str">
        <f t="shared" si="6"/>
        <v>Low Cost per Unit</v>
      </c>
      <c r="Q17" s="12">
        <f t="shared" si="7"/>
        <v>11</v>
      </c>
      <c r="R17" s="12">
        <f t="shared" si="8"/>
        <v>3.3</v>
      </c>
      <c r="S17" s="12">
        <f t="shared" si="9"/>
        <v>0</v>
      </c>
      <c r="T17" s="12">
        <f t="shared" si="10"/>
        <v>0</v>
      </c>
      <c r="U17" s="12">
        <f t="shared" si="11"/>
        <v>0</v>
      </c>
      <c r="V17" s="13" t="str">
        <f t="shared" ca="1" si="12"/>
        <v>Greater Than 8 Weeks Old</v>
      </c>
    </row>
    <row r="18" spans="1:22" x14ac:dyDescent="0.35">
      <c r="A18" s="2" t="s">
        <v>91</v>
      </c>
      <c r="B18" s="5">
        <v>43681</v>
      </c>
      <c r="C18" s="5" t="s">
        <v>367</v>
      </c>
      <c r="D18" s="5" t="s">
        <v>368</v>
      </c>
      <c r="E18" s="6">
        <v>2</v>
      </c>
      <c r="F18" s="3">
        <v>52</v>
      </c>
      <c r="G18" s="3">
        <v>25.3</v>
      </c>
      <c r="H18" s="8">
        <f t="shared" si="0"/>
        <v>12.65</v>
      </c>
      <c r="I18" s="3">
        <v>26.7</v>
      </c>
      <c r="J18" s="4">
        <v>0.51</v>
      </c>
      <c r="K18" s="2" t="str">
        <f t="shared" si="1"/>
        <v>Sunday</v>
      </c>
      <c r="L18" s="5">
        <f t="shared" si="2"/>
        <v>43684</v>
      </c>
      <c r="M18" s="2" t="str">
        <f t="shared" si="3"/>
        <v>Wednesday</v>
      </c>
      <c r="N18" s="2" t="str">
        <f t="shared" si="4"/>
        <v>Wednesday</v>
      </c>
      <c r="O18" s="12">
        <f t="shared" si="5"/>
        <v>0</v>
      </c>
      <c r="P18" s="11" t="str">
        <f t="shared" si="6"/>
        <v>Low Cost per Unit</v>
      </c>
      <c r="Q18" s="12">
        <f t="shared" si="7"/>
        <v>5.2</v>
      </c>
      <c r="R18" s="12">
        <f t="shared" si="8"/>
        <v>1.56</v>
      </c>
      <c r="S18" s="12">
        <f t="shared" si="9"/>
        <v>0</v>
      </c>
      <c r="T18" s="12">
        <f t="shared" si="10"/>
        <v>0</v>
      </c>
      <c r="U18" s="12">
        <f t="shared" si="11"/>
        <v>0</v>
      </c>
      <c r="V18" s="13" t="str">
        <f t="shared" ca="1" si="12"/>
        <v>Greater Than 8 Weeks Old</v>
      </c>
    </row>
    <row r="19" spans="1:22" x14ac:dyDescent="0.35">
      <c r="A19" s="2" t="s">
        <v>91</v>
      </c>
      <c r="B19" s="5">
        <v>43682</v>
      </c>
      <c r="C19" s="5" t="s">
        <v>367</v>
      </c>
      <c r="D19" s="5" t="s">
        <v>368</v>
      </c>
      <c r="E19" s="6">
        <v>1</v>
      </c>
      <c r="F19" s="3">
        <v>55</v>
      </c>
      <c r="G19" s="3">
        <v>12.65</v>
      </c>
      <c r="H19" s="8">
        <f t="shared" si="0"/>
        <v>12.65</v>
      </c>
      <c r="I19" s="3">
        <v>42.35</v>
      </c>
      <c r="J19" s="4">
        <v>0.77</v>
      </c>
      <c r="K19" s="2" t="str">
        <f t="shared" si="1"/>
        <v>Monday</v>
      </c>
      <c r="L19" s="5">
        <f t="shared" si="2"/>
        <v>43685</v>
      </c>
      <c r="M19" s="2" t="str">
        <f t="shared" si="3"/>
        <v>Thursday</v>
      </c>
      <c r="N19" s="2" t="str">
        <f t="shared" si="4"/>
        <v>Thursday</v>
      </c>
      <c r="O19" s="12">
        <f t="shared" si="5"/>
        <v>0</v>
      </c>
      <c r="P19" s="11" t="str">
        <f t="shared" si="6"/>
        <v>Low Cost per Unit</v>
      </c>
      <c r="Q19" s="12">
        <f t="shared" si="7"/>
        <v>5.5</v>
      </c>
      <c r="R19" s="12">
        <f t="shared" si="8"/>
        <v>0</v>
      </c>
      <c r="S19" s="12">
        <f t="shared" si="9"/>
        <v>0</v>
      </c>
      <c r="T19" s="12">
        <f t="shared" si="10"/>
        <v>0</v>
      </c>
      <c r="U19" s="12">
        <f t="shared" si="11"/>
        <v>0</v>
      </c>
      <c r="V19" s="13" t="str">
        <f t="shared" ca="1" si="12"/>
        <v>Greater Than 8 Weeks Old</v>
      </c>
    </row>
    <row r="20" spans="1:22" x14ac:dyDescent="0.35">
      <c r="A20" s="2" t="s">
        <v>91</v>
      </c>
      <c r="B20" s="5">
        <v>43685</v>
      </c>
      <c r="C20" s="5" t="s">
        <v>367</v>
      </c>
      <c r="D20" s="5" t="s">
        <v>368</v>
      </c>
      <c r="E20" s="6">
        <v>1</v>
      </c>
      <c r="F20" s="3">
        <v>55</v>
      </c>
      <c r="G20" s="3">
        <v>12.65</v>
      </c>
      <c r="H20" s="8">
        <f t="shared" si="0"/>
        <v>12.65</v>
      </c>
      <c r="I20" s="3">
        <v>42.35</v>
      </c>
      <c r="J20" s="4">
        <v>0.77</v>
      </c>
      <c r="K20" s="2" t="str">
        <f t="shared" si="1"/>
        <v>Thursday</v>
      </c>
      <c r="L20" s="5">
        <f t="shared" si="2"/>
        <v>43688</v>
      </c>
      <c r="M20" s="2" t="str">
        <f t="shared" si="3"/>
        <v>Sunday</v>
      </c>
      <c r="N20" s="2" t="str">
        <f t="shared" si="4"/>
        <v>Monday</v>
      </c>
      <c r="O20" s="12">
        <f t="shared" si="5"/>
        <v>0</v>
      </c>
      <c r="P20" s="11" t="str">
        <f t="shared" si="6"/>
        <v>Low Cost per Unit</v>
      </c>
      <c r="Q20" s="12">
        <f t="shared" si="7"/>
        <v>5.5</v>
      </c>
      <c r="R20" s="12">
        <f t="shared" si="8"/>
        <v>0</v>
      </c>
      <c r="S20" s="12">
        <f t="shared" si="9"/>
        <v>0</v>
      </c>
      <c r="T20" s="12">
        <f t="shared" si="10"/>
        <v>0</v>
      </c>
      <c r="U20" s="12">
        <f t="shared" si="11"/>
        <v>0</v>
      </c>
      <c r="V20" s="13" t="str">
        <f t="shared" ca="1" si="12"/>
        <v>Greater Than 8 Weeks Old</v>
      </c>
    </row>
    <row r="21" spans="1:22" x14ac:dyDescent="0.35">
      <c r="A21" s="2" t="s">
        <v>91</v>
      </c>
      <c r="B21" s="5">
        <v>43686</v>
      </c>
      <c r="C21" s="5" t="s">
        <v>367</v>
      </c>
      <c r="D21" s="5" t="s">
        <v>368</v>
      </c>
      <c r="E21" s="6">
        <v>2</v>
      </c>
      <c r="F21" s="3">
        <v>110</v>
      </c>
      <c r="G21" s="3">
        <v>25.3</v>
      </c>
      <c r="H21" s="8">
        <f t="shared" si="0"/>
        <v>12.65</v>
      </c>
      <c r="I21" s="3">
        <v>84.7</v>
      </c>
      <c r="J21" s="4">
        <v>0.77</v>
      </c>
      <c r="K21" s="2" t="str">
        <f t="shared" si="1"/>
        <v>Friday</v>
      </c>
      <c r="L21" s="5">
        <f t="shared" si="2"/>
        <v>43689</v>
      </c>
      <c r="M21" s="2" t="str">
        <f t="shared" si="3"/>
        <v>Monday</v>
      </c>
      <c r="N21" s="2" t="str">
        <f t="shared" si="4"/>
        <v>Monday</v>
      </c>
      <c r="O21" s="12">
        <f t="shared" si="5"/>
        <v>0</v>
      </c>
      <c r="P21" s="11" t="str">
        <f t="shared" si="6"/>
        <v>Low Cost per Unit</v>
      </c>
      <c r="Q21" s="12">
        <f t="shared" si="7"/>
        <v>11</v>
      </c>
      <c r="R21" s="12">
        <f t="shared" si="8"/>
        <v>3.3</v>
      </c>
      <c r="S21" s="12">
        <f t="shared" si="9"/>
        <v>0</v>
      </c>
      <c r="T21" s="12">
        <f t="shared" si="10"/>
        <v>0</v>
      </c>
      <c r="U21" s="12">
        <f t="shared" si="11"/>
        <v>0</v>
      </c>
      <c r="V21" s="13" t="str">
        <f t="shared" ca="1" si="12"/>
        <v>Greater Than 8 Weeks Old</v>
      </c>
    </row>
    <row r="22" spans="1:22" x14ac:dyDescent="0.35">
      <c r="A22" s="2" t="s">
        <v>91</v>
      </c>
      <c r="B22" s="5">
        <v>43690</v>
      </c>
      <c r="C22" s="5" t="s">
        <v>367</v>
      </c>
      <c r="D22" s="5" t="s">
        <v>368</v>
      </c>
      <c r="E22" s="6">
        <v>1</v>
      </c>
      <c r="F22" s="3">
        <v>55</v>
      </c>
      <c r="G22" s="3">
        <v>12.65</v>
      </c>
      <c r="H22" s="8">
        <f t="shared" si="0"/>
        <v>12.65</v>
      </c>
      <c r="I22" s="3">
        <v>42.35</v>
      </c>
      <c r="J22" s="4">
        <v>0.77</v>
      </c>
      <c r="K22" s="2" t="str">
        <f t="shared" si="1"/>
        <v>Tuesday</v>
      </c>
      <c r="L22" s="5">
        <f t="shared" si="2"/>
        <v>43693</v>
      </c>
      <c r="M22" s="2" t="str">
        <f t="shared" si="3"/>
        <v>Friday</v>
      </c>
      <c r="N22" s="2" t="str">
        <f t="shared" si="4"/>
        <v>Friday</v>
      </c>
      <c r="O22" s="12">
        <f t="shared" si="5"/>
        <v>2.75</v>
      </c>
      <c r="P22" s="11" t="str">
        <f t="shared" si="6"/>
        <v>Low Cost per Unit</v>
      </c>
      <c r="Q22" s="12">
        <f t="shared" si="7"/>
        <v>5.5</v>
      </c>
      <c r="R22" s="12">
        <f t="shared" si="8"/>
        <v>0</v>
      </c>
      <c r="S22" s="12">
        <f t="shared" si="9"/>
        <v>0</v>
      </c>
      <c r="T22" s="12">
        <f t="shared" si="10"/>
        <v>0</v>
      </c>
      <c r="U22" s="12">
        <f t="shared" si="11"/>
        <v>0</v>
      </c>
      <c r="V22" s="13" t="str">
        <f t="shared" ca="1" si="12"/>
        <v>Greater Than 8 Weeks Old</v>
      </c>
    </row>
    <row r="23" spans="1:22" x14ac:dyDescent="0.35">
      <c r="A23" s="2" t="s">
        <v>91</v>
      </c>
      <c r="B23" s="5">
        <v>43692</v>
      </c>
      <c r="C23" s="5" t="s">
        <v>367</v>
      </c>
      <c r="D23" s="5" t="s">
        <v>368</v>
      </c>
      <c r="E23" s="6">
        <v>2</v>
      </c>
      <c r="F23" s="3">
        <v>110</v>
      </c>
      <c r="G23" s="3">
        <v>25.3</v>
      </c>
      <c r="H23" s="8">
        <f t="shared" si="0"/>
        <v>12.65</v>
      </c>
      <c r="I23" s="3">
        <v>84.7</v>
      </c>
      <c r="J23" s="4">
        <v>0.77</v>
      </c>
      <c r="K23" s="2" t="str">
        <f t="shared" si="1"/>
        <v>Thursday</v>
      </c>
      <c r="L23" s="5">
        <f t="shared" si="2"/>
        <v>43695</v>
      </c>
      <c r="M23" s="2" t="str">
        <f t="shared" si="3"/>
        <v>Sunday</v>
      </c>
      <c r="N23" s="2" t="str">
        <f t="shared" si="4"/>
        <v>Monday</v>
      </c>
      <c r="O23" s="12">
        <f t="shared" si="5"/>
        <v>0</v>
      </c>
      <c r="P23" s="11" t="str">
        <f t="shared" si="6"/>
        <v>Low Cost per Unit</v>
      </c>
      <c r="Q23" s="12">
        <f t="shared" si="7"/>
        <v>11</v>
      </c>
      <c r="R23" s="12">
        <f t="shared" si="8"/>
        <v>3.3</v>
      </c>
      <c r="S23" s="12">
        <f t="shared" si="9"/>
        <v>0</v>
      </c>
      <c r="T23" s="12">
        <f t="shared" si="10"/>
        <v>0</v>
      </c>
      <c r="U23" s="12">
        <f t="shared" si="11"/>
        <v>0</v>
      </c>
      <c r="V23" s="13" t="str">
        <f t="shared" ca="1" si="12"/>
        <v>Greater Than 8 Weeks Old</v>
      </c>
    </row>
    <row r="24" spans="1:22" x14ac:dyDescent="0.35">
      <c r="A24" s="2" t="s">
        <v>91</v>
      </c>
      <c r="B24" s="5">
        <v>43693</v>
      </c>
      <c r="C24" s="5" t="s">
        <v>367</v>
      </c>
      <c r="D24" s="5" t="s">
        <v>368</v>
      </c>
      <c r="E24" s="6">
        <v>1</v>
      </c>
      <c r="F24" s="3">
        <v>55</v>
      </c>
      <c r="G24" s="3">
        <v>12.65</v>
      </c>
      <c r="H24" s="8">
        <f t="shared" si="0"/>
        <v>12.65</v>
      </c>
      <c r="I24" s="3">
        <v>42.35</v>
      </c>
      <c r="J24" s="4">
        <v>0.77</v>
      </c>
      <c r="K24" s="2" t="str">
        <f t="shared" si="1"/>
        <v>Friday</v>
      </c>
      <c r="L24" s="5">
        <f t="shared" si="2"/>
        <v>43696</v>
      </c>
      <c r="M24" s="2" t="str">
        <f t="shared" si="3"/>
        <v>Monday</v>
      </c>
      <c r="N24" s="2" t="str">
        <f t="shared" si="4"/>
        <v>Monday</v>
      </c>
      <c r="O24" s="12">
        <f t="shared" si="5"/>
        <v>0</v>
      </c>
      <c r="P24" s="11" t="str">
        <f t="shared" si="6"/>
        <v>Low Cost per Unit</v>
      </c>
      <c r="Q24" s="12">
        <f t="shared" si="7"/>
        <v>5.5</v>
      </c>
      <c r="R24" s="12">
        <f t="shared" si="8"/>
        <v>0</v>
      </c>
      <c r="S24" s="12">
        <f t="shared" si="9"/>
        <v>0</v>
      </c>
      <c r="T24" s="12">
        <f t="shared" si="10"/>
        <v>0</v>
      </c>
      <c r="U24" s="12">
        <f t="shared" si="11"/>
        <v>0</v>
      </c>
      <c r="V24" s="13" t="str">
        <f t="shared" ca="1" si="12"/>
        <v>Greater Than 8 Weeks Old</v>
      </c>
    </row>
    <row r="25" spans="1:22" x14ac:dyDescent="0.35">
      <c r="A25" s="2" t="s">
        <v>91</v>
      </c>
      <c r="B25" s="5">
        <v>43694</v>
      </c>
      <c r="C25" s="5" t="s">
        <v>367</v>
      </c>
      <c r="D25" s="5" t="s">
        <v>368</v>
      </c>
      <c r="E25" s="6">
        <v>1</v>
      </c>
      <c r="F25" s="3">
        <v>55</v>
      </c>
      <c r="G25" s="3">
        <v>12.65</v>
      </c>
      <c r="H25" s="8">
        <f t="shared" si="0"/>
        <v>12.65</v>
      </c>
      <c r="I25" s="3">
        <v>42.35</v>
      </c>
      <c r="J25" s="4">
        <v>0.77</v>
      </c>
      <c r="K25" s="2" t="str">
        <f t="shared" si="1"/>
        <v>Saturday</v>
      </c>
      <c r="L25" s="5">
        <f t="shared" si="2"/>
        <v>43697</v>
      </c>
      <c r="M25" s="2" t="str">
        <f t="shared" si="3"/>
        <v>Tuesday</v>
      </c>
      <c r="N25" s="2" t="str">
        <f t="shared" si="4"/>
        <v>Tuesday</v>
      </c>
      <c r="O25" s="12">
        <f t="shared" si="5"/>
        <v>0</v>
      </c>
      <c r="P25" s="11" t="str">
        <f t="shared" si="6"/>
        <v>Low Cost per Unit</v>
      </c>
      <c r="Q25" s="12">
        <f t="shared" si="7"/>
        <v>5.5</v>
      </c>
      <c r="R25" s="12">
        <f t="shared" si="8"/>
        <v>0</v>
      </c>
      <c r="S25" s="12">
        <f t="shared" si="9"/>
        <v>0</v>
      </c>
      <c r="T25" s="12">
        <f t="shared" si="10"/>
        <v>0</v>
      </c>
      <c r="U25" s="12">
        <f t="shared" si="11"/>
        <v>0</v>
      </c>
      <c r="V25" s="13" t="str">
        <f t="shared" ca="1" si="12"/>
        <v>Greater Than 8 Weeks Old</v>
      </c>
    </row>
    <row r="26" spans="1:22" x14ac:dyDescent="0.35">
      <c r="A26" s="2" t="s">
        <v>91</v>
      </c>
      <c r="B26" s="5">
        <v>43695</v>
      </c>
      <c r="C26" s="5" t="s">
        <v>367</v>
      </c>
      <c r="D26" s="5" t="s">
        <v>368</v>
      </c>
      <c r="E26" s="6">
        <v>3</v>
      </c>
      <c r="F26" s="3">
        <v>165</v>
      </c>
      <c r="G26" s="3">
        <v>37.950000000000003</v>
      </c>
      <c r="H26" s="8">
        <f t="shared" si="0"/>
        <v>12.65</v>
      </c>
      <c r="I26" s="3">
        <v>127.05</v>
      </c>
      <c r="J26" s="4">
        <v>0.77</v>
      </c>
      <c r="K26" s="2" t="str">
        <f t="shared" si="1"/>
        <v>Sunday</v>
      </c>
      <c r="L26" s="5">
        <f t="shared" si="2"/>
        <v>43698</v>
      </c>
      <c r="M26" s="2" t="str">
        <f t="shared" si="3"/>
        <v>Wednesday</v>
      </c>
      <c r="N26" s="2" t="str">
        <f t="shared" si="4"/>
        <v>Wednesday</v>
      </c>
      <c r="O26" s="12">
        <f t="shared" si="5"/>
        <v>0</v>
      </c>
      <c r="P26" s="11" t="str">
        <f t="shared" si="6"/>
        <v>Low Cost per Unit</v>
      </c>
      <c r="Q26" s="12">
        <f t="shared" si="7"/>
        <v>16.5</v>
      </c>
      <c r="R26" s="12">
        <f t="shared" si="8"/>
        <v>4.95</v>
      </c>
      <c r="S26" s="12">
        <f t="shared" si="9"/>
        <v>0</v>
      </c>
      <c r="T26" s="12">
        <f t="shared" si="10"/>
        <v>0</v>
      </c>
      <c r="U26" s="12">
        <f t="shared" si="11"/>
        <v>0</v>
      </c>
      <c r="V26" s="13" t="str">
        <f t="shared" ca="1" si="12"/>
        <v>Greater Than 8 Weeks Old</v>
      </c>
    </row>
    <row r="27" spans="1:22" x14ac:dyDescent="0.35">
      <c r="A27" s="2" t="s">
        <v>91</v>
      </c>
      <c r="B27" s="5">
        <v>43700</v>
      </c>
      <c r="C27" s="5" t="s">
        <v>367</v>
      </c>
      <c r="D27" s="5" t="s">
        <v>368</v>
      </c>
      <c r="E27" s="6">
        <v>1</v>
      </c>
      <c r="F27" s="3">
        <v>55</v>
      </c>
      <c r="G27" s="3">
        <v>12.65</v>
      </c>
      <c r="H27" s="8">
        <f t="shared" si="0"/>
        <v>12.65</v>
      </c>
      <c r="I27" s="3">
        <v>42.35</v>
      </c>
      <c r="J27" s="4">
        <v>0.77</v>
      </c>
      <c r="K27" s="2" t="str">
        <f t="shared" si="1"/>
        <v>Friday</v>
      </c>
      <c r="L27" s="5">
        <f t="shared" si="2"/>
        <v>43703</v>
      </c>
      <c r="M27" s="2" t="str">
        <f t="shared" si="3"/>
        <v>Monday</v>
      </c>
      <c r="N27" s="2" t="str">
        <f t="shared" si="4"/>
        <v>Monday</v>
      </c>
      <c r="O27" s="12">
        <f t="shared" si="5"/>
        <v>0</v>
      </c>
      <c r="P27" s="11" t="str">
        <f t="shared" si="6"/>
        <v>Low Cost per Unit</v>
      </c>
      <c r="Q27" s="12">
        <f t="shared" si="7"/>
        <v>5.5</v>
      </c>
      <c r="R27" s="12">
        <f t="shared" si="8"/>
        <v>0</v>
      </c>
      <c r="S27" s="12">
        <f t="shared" si="9"/>
        <v>0</v>
      </c>
      <c r="T27" s="12">
        <f t="shared" si="10"/>
        <v>0</v>
      </c>
      <c r="U27" s="12">
        <f t="shared" si="11"/>
        <v>0</v>
      </c>
      <c r="V27" s="13" t="str">
        <f t="shared" ca="1" si="12"/>
        <v>Greater Than 8 Weeks Old</v>
      </c>
    </row>
    <row r="28" spans="1:22" x14ac:dyDescent="0.35">
      <c r="A28" s="2" t="s">
        <v>91</v>
      </c>
      <c r="B28" s="5">
        <v>43702</v>
      </c>
      <c r="C28" s="5" t="s">
        <v>367</v>
      </c>
      <c r="D28" s="5" t="s">
        <v>368</v>
      </c>
      <c r="E28" s="6">
        <v>1</v>
      </c>
      <c r="F28" s="3">
        <v>55</v>
      </c>
      <c r="G28" s="3">
        <v>12.65</v>
      </c>
      <c r="H28" s="8">
        <f t="shared" si="0"/>
        <v>12.65</v>
      </c>
      <c r="I28" s="3">
        <v>42.35</v>
      </c>
      <c r="J28" s="4">
        <v>0.77</v>
      </c>
      <c r="K28" s="2" t="str">
        <f t="shared" si="1"/>
        <v>Sunday</v>
      </c>
      <c r="L28" s="5">
        <f t="shared" si="2"/>
        <v>43705</v>
      </c>
      <c r="M28" s="2" t="str">
        <f t="shared" si="3"/>
        <v>Wednesday</v>
      </c>
      <c r="N28" s="2" t="str">
        <f t="shared" si="4"/>
        <v>Wednesday</v>
      </c>
      <c r="O28" s="12">
        <f t="shared" si="5"/>
        <v>0</v>
      </c>
      <c r="P28" s="11" t="str">
        <f t="shared" si="6"/>
        <v>Low Cost per Unit</v>
      </c>
      <c r="Q28" s="12">
        <f t="shared" si="7"/>
        <v>5.5</v>
      </c>
      <c r="R28" s="12">
        <f t="shared" si="8"/>
        <v>0</v>
      </c>
      <c r="S28" s="12">
        <f t="shared" si="9"/>
        <v>0</v>
      </c>
      <c r="T28" s="12">
        <f t="shared" si="10"/>
        <v>0</v>
      </c>
      <c r="U28" s="12">
        <f t="shared" si="11"/>
        <v>0</v>
      </c>
      <c r="V28" s="13" t="str">
        <f t="shared" ca="1" si="12"/>
        <v>Greater Than 8 Weeks Old</v>
      </c>
    </row>
    <row r="29" spans="1:22" x14ac:dyDescent="0.35">
      <c r="A29" s="2" t="s">
        <v>91</v>
      </c>
      <c r="B29" s="5">
        <v>43703</v>
      </c>
      <c r="C29" s="5" t="s">
        <v>367</v>
      </c>
      <c r="D29" s="5" t="s">
        <v>368</v>
      </c>
      <c r="E29" s="6">
        <v>1</v>
      </c>
      <c r="F29" s="3">
        <v>55</v>
      </c>
      <c r="G29" s="3">
        <v>12.65</v>
      </c>
      <c r="H29" s="8">
        <f t="shared" si="0"/>
        <v>12.65</v>
      </c>
      <c r="I29" s="3">
        <v>42.35</v>
      </c>
      <c r="J29" s="4">
        <v>0.77</v>
      </c>
      <c r="K29" s="2" t="str">
        <f t="shared" si="1"/>
        <v>Monday</v>
      </c>
      <c r="L29" s="5">
        <f t="shared" si="2"/>
        <v>43706</v>
      </c>
      <c r="M29" s="2" t="str">
        <f t="shared" si="3"/>
        <v>Thursday</v>
      </c>
      <c r="N29" s="2" t="str">
        <f t="shared" si="4"/>
        <v>Thursday</v>
      </c>
      <c r="O29" s="12">
        <f t="shared" si="5"/>
        <v>0</v>
      </c>
      <c r="P29" s="11" t="str">
        <f t="shared" si="6"/>
        <v>Low Cost per Unit</v>
      </c>
      <c r="Q29" s="12">
        <f t="shared" si="7"/>
        <v>5.5</v>
      </c>
      <c r="R29" s="12">
        <f t="shared" si="8"/>
        <v>0</v>
      </c>
      <c r="S29" s="12">
        <f t="shared" si="9"/>
        <v>0</v>
      </c>
      <c r="T29" s="12">
        <f t="shared" si="10"/>
        <v>0</v>
      </c>
      <c r="U29" s="12">
        <f t="shared" si="11"/>
        <v>0</v>
      </c>
      <c r="V29" s="13" t="str">
        <f t="shared" ca="1" si="12"/>
        <v>Greater Than 8 Weeks Old</v>
      </c>
    </row>
    <row r="30" spans="1:22" x14ac:dyDescent="0.35">
      <c r="A30" s="2" t="s">
        <v>91</v>
      </c>
      <c r="B30" s="5">
        <v>43705</v>
      </c>
      <c r="C30" s="5" t="s">
        <v>367</v>
      </c>
      <c r="D30" s="5" t="s">
        <v>368</v>
      </c>
      <c r="E30" s="6">
        <v>2</v>
      </c>
      <c r="F30" s="3">
        <v>110</v>
      </c>
      <c r="G30" s="3">
        <v>25.3</v>
      </c>
      <c r="H30" s="8">
        <f t="shared" si="0"/>
        <v>12.65</v>
      </c>
      <c r="I30" s="3">
        <v>84.7</v>
      </c>
      <c r="J30" s="4">
        <v>0.77</v>
      </c>
      <c r="K30" s="2" t="str">
        <f t="shared" si="1"/>
        <v>Wednesday</v>
      </c>
      <c r="L30" s="5">
        <f t="shared" si="2"/>
        <v>43708</v>
      </c>
      <c r="M30" s="2" t="str">
        <f t="shared" si="3"/>
        <v>Saturday</v>
      </c>
      <c r="N30" s="2" t="str">
        <f t="shared" si="4"/>
        <v>Saturday</v>
      </c>
      <c r="O30" s="12">
        <f t="shared" si="5"/>
        <v>0</v>
      </c>
      <c r="P30" s="11" t="str">
        <f t="shared" si="6"/>
        <v>Low Cost per Unit</v>
      </c>
      <c r="Q30" s="12">
        <f t="shared" si="7"/>
        <v>11</v>
      </c>
      <c r="R30" s="12">
        <f t="shared" si="8"/>
        <v>3.3</v>
      </c>
      <c r="S30" s="12">
        <f t="shared" si="9"/>
        <v>0</v>
      </c>
      <c r="T30" s="12">
        <f t="shared" si="10"/>
        <v>0</v>
      </c>
      <c r="U30" s="12">
        <f t="shared" si="11"/>
        <v>0</v>
      </c>
      <c r="V30" s="13" t="str">
        <f t="shared" ca="1" si="12"/>
        <v>Greater Than 8 Weeks Old</v>
      </c>
    </row>
    <row r="31" spans="1:22" x14ac:dyDescent="0.35">
      <c r="A31" s="2" t="s">
        <v>91</v>
      </c>
      <c r="B31" s="5">
        <v>43706</v>
      </c>
      <c r="C31" s="5" t="s">
        <v>367</v>
      </c>
      <c r="D31" s="5" t="s">
        <v>368</v>
      </c>
      <c r="E31" s="6">
        <v>2</v>
      </c>
      <c r="F31" s="3">
        <v>110</v>
      </c>
      <c r="G31" s="3">
        <v>25.3</v>
      </c>
      <c r="H31" s="8">
        <f t="shared" si="0"/>
        <v>12.65</v>
      </c>
      <c r="I31" s="3">
        <v>84.7</v>
      </c>
      <c r="J31" s="4">
        <v>0.77</v>
      </c>
      <c r="K31" s="2" t="str">
        <f t="shared" si="1"/>
        <v>Thursday</v>
      </c>
      <c r="L31" s="5">
        <f t="shared" si="2"/>
        <v>43709</v>
      </c>
      <c r="M31" s="2" t="str">
        <f t="shared" si="3"/>
        <v>Sunday</v>
      </c>
      <c r="N31" s="2" t="str">
        <f t="shared" si="4"/>
        <v>Monday</v>
      </c>
      <c r="O31" s="12">
        <f t="shared" si="5"/>
        <v>0</v>
      </c>
      <c r="P31" s="11" t="str">
        <f t="shared" si="6"/>
        <v>Low Cost per Unit</v>
      </c>
      <c r="Q31" s="12">
        <f t="shared" si="7"/>
        <v>11</v>
      </c>
      <c r="R31" s="12">
        <f t="shared" si="8"/>
        <v>3.3</v>
      </c>
      <c r="S31" s="12">
        <f t="shared" si="9"/>
        <v>0</v>
      </c>
      <c r="T31" s="12">
        <f t="shared" si="10"/>
        <v>0</v>
      </c>
      <c r="U31" s="12">
        <f t="shared" si="11"/>
        <v>0</v>
      </c>
      <c r="V31" s="13" t="str">
        <f t="shared" ca="1" si="12"/>
        <v>Greater Than 8 Weeks Old</v>
      </c>
    </row>
    <row r="32" spans="1:22" x14ac:dyDescent="0.35">
      <c r="A32" s="2" t="s">
        <v>91</v>
      </c>
      <c r="B32" s="5">
        <v>43707</v>
      </c>
      <c r="C32" s="5" t="s">
        <v>367</v>
      </c>
      <c r="D32" s="5" t="s">
        <v>368</v>
      </c>
      <c r="E32" s="6">
        <v>1</v>
      </c>
      <c r="F32" s="3">
        <v>55</v>
      </c>
      <c r="G32" s="3">
        <v>12.65</v>
      </c>
      <c r="H32" s="8">
        <f t="shared" si="0"/>
        <v>12.65</v>
      </c>
      <c r="I32" s="3">
        <v>42.35</v>
      </c>
      <c r="J32" s="4">
        <v>0.77</v>
      </c>
      <c r="K32" s="2" t="str">
        <f t="shared" si="1"/>
        <v>Friday</v>
      </c>
      <c r="L32" s="5">
        <f t="shared" si="2"/>
        <v>43710</v>
      </c>
      <c r="M32" s="2" t="str">
        <f t="shared" si="3"/>
        <v>Monday</v>
      </c>
      <c r="N32" s="2" t="str">
        <f t="shared" si="4"/>
        <v>Monday</v>
      </c>
      <c r="O32" s="12">
        <f t="shared" si="5"/>
        <v>0</v>
      </c>
      <c r="P32" s="11" t="str">
        <f t="shared" si="6"/>
        <v>Low Cost per Unit</v>
      </c>
      <c r="Q32" s="12">
        <f t="shared" si="7"/>
        <v>5.5</v>
      </c>
      <c r="R32" s="12">
        <f t="shared" si="8"/>
        <v>0</v>
      </c>
      <c r="S32" s="12">
        <f t="shared" si="9"/>
        <v>0</v>
      </c>
      <c r="T32" s="12">
        <f t="shared" si="10"/>
        <v>0</v>
      </c>
      <c r="U32" s="12">
        <f t="shared" si="11"/>
        <v>0</v>
      </c>
      <c r="V32" s="13" t="str">
        <f t="shared" ca="1" si="12"/>
        <v>Greater Than 8 Weeks Old</v>
      </c>
    </row>
    <row r="33" spans="1:22" x14ac:dyDescent="0.35">
      <c r="A33" s="2" t="s">
        <v>91</v>
      </c>
      <c r="B33" s="5">
        <v>43708</v>
      </c>
      <c r="C33" s="5" t="s">
        <v>367</v>
      </c>
      <c r="D33" s="5" t="s">
        <v>368</v>
      </c>
      <c r="E33" s="6">
        <v>1</v>
      </c>
      <c r="F33" s="3">
        <v>55</v>
      </c>
      <c r="G33" s="3">
        <v>12.65</v>
      </c>
      <c r="H33" s="8">
        <f t="shared" si="0"/>
        <v>12.65</v>
      </c>
      <c r="I33" s="3">
        <v>42.35</v>
      </c>
      <c r="J33" s="4">
        <v>0.77</v>
      </c>
      <c r="K33" s="2" t="str">
        <f t="shared" si="1"/>
        <v>Saturday</v>
      </c>
      <c r="L33" s="5">
        <f t="shared" si="2"/>
        <v>43711</v>
      </c>
      <c r="M33" s="2" t="str">
        <f t="shared" si="3"/>
        <v>Tuesday</v>
      </c>
      <c r="N33" s="2" t="str">
        <f t="shared" si="4"/>
        <v>Tuesday</v>
      </c>
      <c r="O33" s="12">
        <f t="shared" si="5"/>
        <v>0</v>
      </c>
      <c r="P33" s="11" t="str">
        <f t="shared" si="6"/>
        <v>Low Cost per Unit</v>
      </c>
      <c r="Q33" s="12">
        <f t="shared" si="7"/>
        <v>5.5</v>
      </c>
      <c r="R33" s="12">
        <f t="shared" si="8"/>
        <v>0</v>
      </c>
      <c r="S33" s="12">
        <f t="shared" si="9"/>
        <v>0</v>
      </c>
      <c r="T33" s="12">
        <f t="shared" si="10"/>
        <v>0</v>
      </c>
      <c r="U33" s="12">
        <f t="shared" si="11"/>
        <v>0</v>
      </c>
      <c r="V33" s="13" t="str">
        <f t="shared" ca="1" si="12"/>
        <v>Greater Than 8 Weeks Old</v>
      </c>
    </row>
    <row r="34" spans="1:22" x14ac:dyDescent="0.35">
      <c r="A34" s="2" t="s">
        <v>267</v>
      </c>
      <c r="B34" s="5">
        <v>43681</v>
      </c>
      <c r="C34" s="5" t="s">
        <v>367</v>
      </c>
      <c r="D34" s="5" t="s">
        <v>368</v>
      </c>
      <c r="E34" s="6">
        <v>2</v>
      </c>
      <c r="F34" s="3">
        <v>52</v>
      </c>
      <c r="G34" s="3">
        <v>27.8</v>
      </c>
      <c r="H34" s="8">
        <f t="shared" si="0"/>
        <v>13.9</v>
      </c>
      <c r="I34" s="3">
        <v>24.2</v>
      </c>
      <c r="J34" s="4">
        <v>0.47</v>
      </c>
      <c r="K34" s="2" t="str">
        <f t="shared" si="1"/>
        <v>Sunday</v>
      </c>
      <c r="L34" s="5">
        <f t="shared" si="2"/>
        <v>43684</v>
      </c>
      <c r="M34" s="2" t="str">
        <f t="shared" si="3"/>
        <v>Wednesday</v>
      </c>
      <c r="N34" s="2" t="str">
        <f t="shared" si="4"/>
        <v>Wednesday</v>
      </c>
      <c r="O34" s="12">
        <f t="shared" si="5"/>
        <v>0</v>
      </c>
      <c r="P34" s="11" t="str">
        <f t="shared" si="6"/>
        <v>Low Cost per Unit</v>
      </c>
      <c r="Q34" s="12">
        <f t="shared" si="7"/>
        <v>5.2</v>
      </c>
      <c r="R34" s="12">
        <f t="shared" si="8"/>
        <v>1.56</v>
      </c>
      <c r="S34" s="12">
        <f t="shared" si="9"/>
        <v>0</v>
      </c>
      <c r="T34" s="12">
        <f t="shared" si="10"/>
        <v>0</v>
      </c>
      <c r="U34" s="12">
        <f t="shared" si="11"/>
        <v>0</v>
      </c>
      <c r="V34" s="13" t="str">
        <f t="shared" ca="1" si="12"/>
        <v>Greater Than 8 Weeks Old</v>
      </c>
    </row>
    <row r="35" spans="1:22" x14ac:dyDescent="0.35">
      <c r="A35" s="2" t="s">
        <v>267</v>
      </c>
      <c r="B35" s="5">
        <v>43684</v>
      </c>
      <c r="C35" s="5" t="s">
        <v>367</v>
      </c>
      <c r="D35" s="5" t="s">
        <v>368</v>
      </c>
      <c r="E35" s="6">
        <v>1</v>
      </c>
      <c r="F35" s="3">
        <v>55</v>
      </c>
      <c r="G35" s="3">
        <v>13.9</v>
      </c>
      <c r="H35" s="8">
        <f t="shared" si="0"/>
        <v>13.9</v>
      </c>
      <c r="I35" s="3">
        <v>41.1</v>
      </c>
      <c r="J35" s="4">
        <v>0.75</v>
      </c>
      <c r="K35" s="2" t="str">
        <f t="shared" si="1"/>
        <v>Wednesday</v>
      </c>
      <c r="L35" s="5">
        <f t="shared" si="2"/>
        <v>43687</v>
      </c>
      <c r="M35" s="2" t="str">
        <f t="shared" si="3"/>
        <v>Saturday</v>
      </c>
      <c r="N35" s="2" t="str">
        <f t="shared" si="4"/>
        <v>Saturday</v>
      </c>
      <c r="O35" s="12">
        <f t="shared" si="5"/>
        <v>0</v>
      </c>
      <c r="P35" s="11" t="str">
        <f t="shared" si="6"/>
        <v>Low Cost per Unit</v>
      </c>
      <c r="Q35" s="12">
        <f t="shared" si="7"/>
        <v>5.5</v>
      </c>
      <c r="R35" s="12">
        <f t="shared" si="8"/>
        <v>0</v>
      </c>
      <c r="S35" s="12">
        <f t="shared" si="9"/>
        <v>0</v>
      </c>
      <c r="T35" s="12">
        <f t="shared" si="10"/>
        <v>0</v>
      </c>
      <c r="U35" s="12">
        <f t="shared" si="11"/>
        <v>0</v>
      </c>
      <c r="V35" s="13" t="str">
        <f t="shared" ca="1" si="12"/>
        <v>Greater Than 8 Weeks Old</v>
      </c>
    </row>
    <row r="36" spans="1:22" x14ac:dyDescent="0.35">
      <c r="A36" s="2" t="s">
        <v>267</v>
      </c>
      <c r="B36" s="5">
        <v>43687</v>
      </c>
      <c r="C36" s="5" t="s">
        <v>367</v>
      </c>
      <c r="D36" s="5" t="s">
        <v>368</v>
      </c>
      <c r="E36" s="6">
        <v>1</v>
      </c>
      <c r="F36" s="3">
        <v>55</v>
      </c>
      <c r="G36" s="3">
        <v>13.9</v>
      </c>
      <c r="H36" s="8">
        <f t="shared" si="0"/>
        <v>13.9</v>
      </c>
      <c r="I36" s="3">
        <v>41.1</v>
      </c>
      <c r="J36" s="4">
        <v>0.75</v>
      </c>
      <c r="K36" s="2" t="str">
        <f t="shared" si="1"/>
        <v>Saturday</v>
      </c>
      <c r="L36" s="5">
        <f t="shared" si="2"/>
        <v>43690</v>
      </c>
      <c r="M36" s="2" t="str">
        <f t="shared" si="3"/>
        <v>Tuesday</v>
      </c>
      <c r="N36" s="2" t="str">
        <f t="shared" si="4"/>
        <v>Tuesday</v>
      </c>
      <c r="O36" s="12">
        <f t="shared" si="5"/>
        <v>0</v>
      </c>
      <c r="P36" s="11" t="str">
        <f t="shared" si="6"/>
        <v>Low Cost per Unit</v>
      </c>
      <c r="Q36" s="12">
        <f t="shared" si="7"/>
        <v>5.5</v>
      </c>
      <c r="R36" s="12">
        <f t="shared" si="8"/>
        <v>0</v>
      </c>
      <c r="S36" s="12">
        <f t="shared" si="9"/>
        <v>0</v>
      </c>
      <c r="T36" s="12">
        <f t="shared" si="10"/>
        <v>0</v>
      </c>
      <c r="U36" s="12">
        <f t="shared" si="11"/>
        <v>0</v>
      </c>
      <c r="V36" s="13" t="str">
        <f t="shared" ca="1" si="12"/>
        <v>Greater Than 8 Weeks Old</v>
      </c>
    </row>
    <row r="37" spans="1:22" x14ac:dyDescent="0.35">
      <c r="A37" s="2" t="s">
        <v>267</v>
      </c>
      <c r="B37" s="5">
        <v>43688</v>
      </c>
      <c r="C37" s="5" t="s">
        <v>367</v>
      </c>
      <c r="D37" s="5" t="s">
        <v>368</v>
      </c>
      <c r="E37" s="6">
        <v>1</v>
      </c>
      <c r="F37" s="3">
        <v>55</v>
      </c>
      <c r="G37" s="3">
        <v>13.9</v>
      </c>
      <c r="H37" s="8">
        <f t="shared" si="0"/>
        <v>13.9</v>
      </c>
      <c r="I37" s="3">
        <v>41.1</v>
      </c>
      <c r="J37" s="4">
        <v>0.75</v>
      </c>
      <c r="K37" s="2" t="str">
        <f t="shared" si="1"/>
        <v>Sunday</v>
      </c>
      <c r="L37" s="5">
        <f t="shared" si="2"/>
        <v>43691</v>
      </c>
      <c r="M37" s="2" t="str">
        <f t="shared" si="3"/>
        <v>Wednesday</v>
      </c>
      <c r="N37" s="2" t="str">
        <f t="shared" si="4"/>
        <v>Wednesday</v>
      </c>
      <c r="O37" s="12">
        <f t="shared" si="5"/>
        <v>0</v>
      </c>
      <c r="P37" s="11" t="str">
        <f t="shared" si="6"/>
        <v>Low Cost per Unit</v>
      </c>
      <c r="Q37" s="12">
        <f t="shared" si="7"/>
        <v>5.5</v>
      </c>
      <c r="R37" s="12">
        <f t="shared" si="8"/>
        <v>0</v>
      </c>
      <c r="S37" s="12">
        <f t="shared" si="9"/>
        <v>0</v>
      </c>
      <c r="T37" s="12">
        <f t="shared" si="10"/>
        <v>0</v>
      </c>
      <c r="U37" s="12">
        <f t="shared" si="11"/>
        <v>0</v>
      </c>
      <c r="V37" s="13" t="str">
        <f t="shared" ca="1" si="12"/>
        <v>Greater Than 8 Weeks Old</v>
      </c>
    </row>
    <row r="38" spans="1:22" x14ac:dyDescent="0.35">
      <c r="A38" s="2" t="s">
        <v>267</v>
      </c>
      <c r="B38" s="5">
        <v>43689</v>
      </c>
      <c r="C38" s="5" t="s">
        <v>367</v>
      </c>
      <c r="D38" s="5" t="s">
        <v>368</v>
      </c>
      <c r="E38" s="6">
        <v>1</v>
      </c>
      <c r="F38" s="3">
        <v>55</v>
      </c>
      <c r="G38" s="3">
        <v>13.9</v>
      </c>
      <c r="H38" s="8">
        <f t="shared" si="0"/>
        <v>13.9</v>
      </c>
      <c r="I38" s="3">
        <v>41.1</v>
      </c>
      <c r="J38" s="4">
        <v>0.75</v>
      </c>
      <c r="K38" s="2" t="str">
        <f t="shared" si="1"/>
        <v>Monday</v>
      </c>
      <c r="L38" s="5">
        <f t="shared" si="2"/>
        <v>43692</v>
      </c>
      <c r="M38" s="2" t="str">
        <f t="shared" si="3"/>
        <v>Thursday</v>
      </c>
      <c r="N38" s="2" t="str">
        <f t="shared" si="4"/>
        <v>Thursday</v>
      </c>
      <c r="O38" s="12">
        <f t="shared" si="5"/>
        <v>0</v>
      </c>
      <c r="P38" s="11" t="str">
        <f t="shared" si="6"/>
        <v>Low Cost per Unit</v>
      </c>
      <c r="Q38" s="12">
        <f t="shared" si="7"/>
        <v>5.5</v>
      </c>
      <c r="R38" s="12">
        <f t="shared" si="8"/>
        <v>0</v>
      </c>
      <c r="S38" s="12">
        <f t="shared" si="9"/>
        <v>0</v>
      </c>
      <c r="T38" s="12">
        <f t="shared" si="10"/>
        <v>0</v>
      </c>
      <c r="U38" s="12">
        <f t="shared" si="11"/>
        <v>0</v>
      </c>
      <c r="V38" s="13" t="str">
        <f t="shared" ca="1" si="12"/>
        <v>Greater Than 8 Weeks Old</v>
      </c>
    </row>
    <row r="39" spans="1:22" x14ac:dyDescent="0.35">
      <c r="A39" s="2" t="s">
        <v>267</v>
      </c>
      <c r="B39" s="5">
        <v>43690</v>
      </c>
      <c r="C39" s="5" t="s">
        <v>367</v>
      </c>
      <c r="D39" s="5" t="s">
        <v>368</v>
      </c>
      <c r="E39" s="6">
        <v>1</v>
      </c>
      <c r="F39" s="3">
        <v>55</v>
      </c>
      <c r="G39" s="3">
        <v>17.73</v>
      </c>
      <c r="H39" s="8">
        <f t="shared" si="0"/>
        <v>17.73</v>
      </c>
      <c r="I39" s="3">
        <v>37.270000000000003</v>
      </c>
      <c r="J39" s="4">
        <v>0.68</v>
      </c>
      <c r="K39" s="2" t="str">
        <f t="shared" si="1"/>
        <v>Tuesday</v>
      </c>
      <c r="L39" s="5">
        <f t="shared" si="2"/>
        <v>43693</v>
      </c>
      <c r="M39" s="2" t="str">
        <f t="shared" si="3"/>
        <v>Friday</v>
      </c>
      <c r="N39" s="2" t="str">
        <f t="shared" si="4"/>
        <v>Friday</v>
      </c>
      <c r="O39" s="12">
        <f t="shared" si="5"/>
        <v>2.75</v>
      </c>
      <c r="P39" s="11" t="str">
        <f t="shared" si="6"/>
        <v>High Cost per Unit</v>
      </c>
      <c r="Q39" s="12">
        <f t="shared" si="7"/>
        <v>5.5</v>
      </c>
      <c r="R39" s="12">
        <f t="shared" si="8"/>
        <v>0</v>
      </c>
      <c r="S39" s="12">
        <f t="shared" si="9"/>
        <v>0</v>
      </c>
      <c r="T39" s="12">
        <f t="shared" si="10"/>
        <v>0</v>
      </c>
      <c r="U39" s="12">
        <f t="shared" si="11"/>
        <v>0</v>
      </c>
      <c r="V39" s="13" t="str">
        <f t="shared" ca="1" si="12"/>
        <v>Greater Than 8 Weeks Old</v>
      </c>
    </row>
    <row r="40" spans="1:22" x14ac:dyDescent="0.35">
      <c r="A40" s="2" t="s">
        <v>267</v>
      </c>
      <c r="B40" s="5">
        <v>43691</v>
      </c>
      <c r="C40" s="5" t="s">
        <v>367</v>
      </c>
      <c r="D40" s="5" t="s">
        <v>368</v>
      </c>
      <c r="E40" s="6">
        <v>1</v>
      </c>
      <c r="F40" s="3">
        <v>55</v>
      </c>
      <c r="G40" s="3">
        <v>17.73</v>
      </c>
      <c r="H40" s="8">
        <f t="shared" si="0"/>
        <v>17.73</v>
      </c>
      <c r="I40" s="3">
        <v>37.270000000000003</v>
      </c>
      <c r="J40" s="4">
        <v>0.68</v>
      </c>
      <c r="K40" s="2" t="str">
        <f t="shared" si="1"/>
        <v>Wednesday</v>
      </c>
      <c r="L40" s="5">
        <f t="shared" si="2"/>
        <v>43694</v>
      </c>
      <c r="M40" s="2" t="str">
        <f t="shared" si="3"/>
        <v>Saturday</v>
      </c>
      <c r="N40" s="2" t="str">
        <f t="shared" si="4"/>
        <v>Saturday</v>
      </c>
      <c r="O40" s="12">
        <f t="shared" si="5"/>
        <v>0</v>
      </c>
      <c r="P40" s="11" t="str">
        <f t="shared" si="6"/>
        <v>High Cost per Unit</v>
      </c>
      <c r="Q40" s="12">
        <f t="shared" si="7"/>
        <v>5.5</v>
      </c>
      <c r="R40" s="12">
        <f t="shared" si="8"/>
        <v>0</v>
      </c>
      <c r="S40" s="12">
        <f t="shared" si="9"/>
        <v>0</v>
      </c>
      <c r="T40" s="12">
        <f t="shared" si="10"/>
        <v>0</v>
      </c>
      <c r="U40" s="12">
        <f t="shared" si="11"/>
        <v>0</v>
      </c>
      <c r="V40" s="13" t="str">
        <f t="shared" ca="1" si="12"/>
        <v>Greater Than 8 Weeks Old</v>
      </c>
    </row>
    <row r="41" spans="1:22" x14ac:dyDescent="0.35">
      <c r="A41" s="2" t="s">
        <v>267</v>
      </c>
      <c r="B41" s="5">
        <v>43692</v>
      </c>
      <c r="C41" s="5" t="s">
        <v>367</v>
      </c>
      <c r="D41" s="5" t="s">
        <v>368</v>
      </c>
      <c r="E41" s="6">
        <v>1</v>
      </c>
      <c r="F41" s="3">
        <v>55</v>
      </c>
      <c r="G41" s="3">
        <v>17.73</v>
      </c>
      <c r="H41" s="8">
        <f t="shared" si="0"/>
        <v>17.73</v>
      </c>
      <c r="I41" s="3">
        <v>37.270000000000003</v>
      </c>
      <c r="J41" s="4">
        <v>0.68</v>
      </c>
      <c r="K41" s="2" t="str">
        <f t="shared" si="1"/>
        <v>Thursday</v>
      </c>
      <c r="L41" s="5">
        <f t="shared" si="2"/>
        <v>43695</v>
      </c>
      <c r="M41" s="2" t="str">
        <f t="shared" si="3"/>
        <v>Sunday</v>
      </c>
      <c r="N41" s="2" t="str">
        <f t="shared" si="4"/>
        <v>Monday</v>
      </c>
      <c r="O41" s="12">
        <f t="shared" si="5"/>
        <v>0</v>
      </c>
      <c r="P41" s="11" t="str">
        <f t="shared" si="6"/>
        <v>High Cost per Unit</v>
      </c>
      <c r="Q41" s="12">
        <f t="shared" si="7"/>
        <v>5.5</v>
      </c>
      <c r="R41" s="12">
        <f t="shared" si="8"/>
        <v>0</v>
      </c>
      <c r="S41" s="12">
        <f t="shared" si="9"/>
        <v>0</v>
      </c>
      <c r="T41" s="12">
        <f t="shared" si="10"/>
        <v>0</v>
      </c>
      <c r="U41" s="12">
        <f t="shared" si="11"/>
        <v>0</v>
      </c>
      <c r="V41" s="13" t="str">
        <f t="shared" ca="1" si="12"/>
        <v>Greater Than 8 Weeks Old</v>
      </c>
    </row>
    <row r="42" spans="1:22" x14ac:dyDescent="0.35">
      <c r="A42" s="2" t="s">
        <v>267</v>
      </c>
      <c r="B42" s="5">
        <v>43701</v>
      </c>
      <c r="C42" s="5" t="s">
        <v>367</v>
      </c>
      <c r="D42" s="5" t="s">
        <v>368</v>
      </c>
      <c r="E42" s="6">
        <v>1</v>
      </c>
      <c r="F42" s="3">
        <v>55</v>
      </c>
      <c r="G42" s="3">
        <v>17.73</v>
      </c>
      <c r="H42" s="8">
        <f t="shared" si="0"/>
        <v>17.73</v>
      </c>
      <c r="I42" s="3">
        <v>37.270000000000003</v>
      </c>
      <c r="J42" s="4">
        <v>0.68</v>
      </c>
      <c r="K42" s="2" t="str">
        <f t="shared" si="1"/>
        <v>Saturday</v>
      </c>
      <c r="L42" s="5">
        <f t="shared" si="2"/>
        <v>43704</v>
      </c>
      <c r="M42" s="2" t="str">
        <f t="shared" si="3"/>
        <v>Tuesday</v>
      </c>
      <c r="N42" s="2" t="str">
        <f t="shared" si="4"/>
        <v>Tuesday</v>
      </c>
      <c r="O42" s="12">
        <f t="shared" si="5"/>
        <v>0</v>
      </c>
      <c r="P42" s="11" t="str">
        <f t="shared" si="6"/>
        <v>High Cost per Unit</v>
      </c>
      <c r="Q42" s="12">
        <f t="shared" si="7"/>
        <v>5.5</v>
      </c>
      <c r="R42" s="12">
        <f t="shared" si="8"/>
        <v>0</v>
      </c>
      <c r="S42" s="12">
        <f t="shared" si="9"/>
        <v>0</v>
      </c>
      <c r="T42" s="12">
        <f t="shared" si="10"/>
        <v>0</v>
      </c>
      <c r="U42" s="12">
        <f t="shared" si="11"/>
        <v>0</v>
      </c>
      <c r="V42" s="13" t="str">
        <f t="shared" ca="1" si="12"/>
        <v>Greater Than 8 Weeks Old</v>
      </c>
    </row>
    <row r="43" spans="1:22" x14ac:dyDescent="0.35">
      <c r="A43" s="2" t="s">
        <v>267</v>
      </c>
      <c r="B43" s="5">
        <v>43702</v>
      </c>
      <c r="C43" s="5" t="s">
        <v>367</v>
      </c>
      <c r="D43" s="5" t="s">
        <v>368</v>
      </c>
      <c r="E43" s="6">
        <v>2</v>
      </c>
      <c r="F43" s="3">
        <v>110</v>
      </c>
      <c r="G43" s="3">
        <v>35.46</v>
      </c>
      <c r="H43" s="8">
        <f t="shared" si="0"/>
        <v>17.73</v>
      </c>
      <c r="I43" s="3">
        <v>74.540000000000006</v>
      </c>
      <c r="J43" s="4">
        <v>0.68</v>
      </c>
      <c r="K43" s="2" t="str">
        <f t="shared" si="1"/>
        <v>Sunday</v>
      </c>
      <c r="L43" s="5">
        <f t="shared" si="2"/>
        <v>43705</v>
      </c>
      <c r="M43" s="2" t="str">
        <f t="shared" si="3"/>
        <v>Wednesday</v>
      </c>
      <c r="N43" s="2" t="str">
        <f t="shared" si="4"/>
        <v>Wednesday</v>
      </c>
      <c r="O43" s="12">
        <f t="shared" si="5"/>
        <v>0</v>
      </c>
      <c r="P43" s="11" t="str">
        <f t="shared" si="6"/>
        <v>High Cost per Unit</v>
      </c>
      <c r="Q43" s="12">
        <f t="shared" si="7"/>
        <v>11</v>
      </c>
      <c r="R43" s="12">
        <f t="shared" si="8"/>
        <v>3.3</v>
      </c>
      <c r="S43" s="12">
        <f t="shared" si="9"/>
        <v>0</v>
      </c>
      <c r="T43" s="12">
        <f t="shared" si="10"/>
        <v>0</v>
      </c>
      <c r="U43" s="12">
        <f t="shared" si="11"/>
        <v>0</v>
      </c>
      <c r="V43" s="13" t="str">
        <f t="shared" ca="1" si="12"/>
        <v>Greater Than 8 Weeks Old</v>
      </c>
    </row>
    <row r="44" spans="1:22" x14ac:dyDescent="0.35">
      <c r="A44" s="2" t="s">
        <v>267</v>
      </c>
      <c r="B44" s="5">
        <v>43705</v>
      </c>
      <c r="C44" s="5" t="s">
        <v>367</v>
      </c>
      <c r="D44" s="5" t="s">
        <v>368</v>
      </c>
      <c r="E44" s="6">
        <v>2</v>
      </c>
      <c r="F44" s="3">
        <v>110</v>
      </c>
      <c r="G44" s="3">
        <v>35.46</v>
      </c>
      <c r="H44" s="8">
        <f t="shared" si="0"/>
        <v>17.73</v>
      </c>
      <c r="I44" s="3">
        <v>74.540000000000006</v>
      </c>
      <c r="J44" s="4">
        <v>0.68</v>
      </c>
      <c r="K44" s="2" t="str">
        <f t="shared" si="1"/>
        <v>Wednesday</v>
      </c>
      <c r="L44" s="5">
        <f t="shared" si="2"/>
        <v>43708</v>
      </c>
      <c r="M44" s="2" t="str">
        <f t="shared" si="3"/>
        <v>Saturday</v>
      </c>
      <c r="N44" s="2" t="str">
        <f t="shared" si="4"/>
        <v>Saturday</v>
      </c>
      <c r="O44" s="12">
        <f t="shared" si="5"/>
        <v>0</v>
      </c>
      <c r="P44" s="11" t="str">
        <f t="shared" si="6"/>
        <v>High Cost per Unit</v>
      </c>
      <c r="Q44" s="12">
        <f t="shared" si="7"/>
        <v>11</v>
      </c>
      <c r="R44" s="12">
        <f t="shared" si="8"/>
        <v>3.3</v>
      </c>
      <c r="S44" s="12">
        <f t="shared" si="9"/>
        <v>0</v>
      </c>
      <c r="T44" s="12">
        <f t="shared" si="10"/>
        <v>0</v>
      </c>
      <c r="U44" s="12">
        <f t="shared" si="11"/>
        <v>0</v>
      </c>
      <c r="V44" s="13" t="str">
        <f t="shared" ca="1" si="12"/>
        <v>Greater Than 8 Weeks Old</v>
      </c>
    </row>
    <row r="45" spans="1:22" x14ac:dyDescent="0.35">
      <c r="A45" s="2" t="s">
        <v>267</v>
      </c>
      <c r="B45" s="5">
        <v>43706</v>
      </c>
      <c r="C45" s="5" t="s">
        <v>367</v>
      </c>
      <c r="D45" s="5" t="s">
        <v>368</v>
      </c>
      <c r="E45" s="6">
        <v>1</v>
      </c>
      <c r="F45" s="3">
        <v>55</v>
      </c>
      <c r="G45" s="3">
        <v>17.73</v>
      </c>
      <c r="H45" s="8">
        <f t="shared" si="0"/>
        <v>17.73</v>
      </c>
      <c r="I45" s="3">
        <v>37.270000000000003</v>
      </c>
      <c r="J45" s="4">
        <v>0.68</v>
      </c>
      <c r="K45" s="2" t="str">
        <f t="shared" si="1"/>
        <v>Thursday</v>
      </c>
      <c r="L45" s="5">
        <f t="shared" si="2"/>
        <v>43709</v>
      </c>
      <c r="M45" s="2" t="str">
        <f t="shared" si="3"/>
        <v>Sunday</v>
      </c>
      <c r="N45" s="2" t="str">
        <f t="shared" si="4"/>
        <v>Monday</v>
      </c>
      <c r="O45" s="12">
        <f t="shared" si="5"/>
        <v>0</v>
      </c>
      <c r="P45" s="11" t="str">
        <f t="shared" si="6"/>
        <v>High Cost per Unit</v>
      </c>
      <c r="Q45" s="12">
        <f t="shared" si="7"/>
        <v>5.5</v>
      </c>
      <c r="R45" s="12">
        <f t="shared" si="8"/>
        <v>0</v>
      </c>
      <c r="S45" s="12">
        <f t="shared" si="9"/>
        <v>0</v>
      </c>
      <c r="T45" s="12">
        <f t="shared" si="10"/>
        <v>0</v>
      </c>
      <c r="U45" s="12">
        <f t="shared" si="11"/>
        <v>0</v>
      </c>
      <c r="V45" s="13" t="str">
        <f t="shared" ca="1" si="12"/>
        <v>Greater Than 8 Weeks Old</v>
      </c>
    </row>
    <row r="46" spans="1:22" x14ac:dyDescent="0.35">
      <c r="A46" s="2" t="s">
        <v>92</v>
      </c>
      <c r="B46" s="5">
        <v>43678</v>
      </c>
      <c r="C46" s="5" t="s">
        <v>367</v>
      </c>
      <c r="D46" s="5" t="s">
        <v>368</v>
      </c>
      <c r="E46" s="6">
        <v>1</v>
      </c>
      <c r="F46" s="3">
        <v>59</v>
      </c>
      <c r="G46" s="3">
        <v>20.3</v>
      </c>
      <c r="H46" s="8">
        <f t="shared" si="0"/>
        <v>20.3</v>
      </c>
      <c r="I46" s="3">
        <v>38.700000000000003</v>
      </c>
      <c r="J46" s="4">
        <v>0.66</v>
      </c>
      <c r="K46" s="2" t="str">
        <f t="shared" si="1"/>
        <v>Thursday</v>
      </c>
      <c r="L46" s="5">
        <f t="shared" si="2"/>
        <v>43681</v>
      </c>
      <c r="M46" s="2" t="str">
        <f t="shared" si="3"/>
        <v>Sunday</v>
      </c>
      <c r="N46" s="2" t="str">
        <f t="shared" si="4"/>
        <v>Monday</v>
      </c>
      <c r="O46" s="12">
        <f t="shared" si="5"/>
        <v>0</v>
      </c>
      <c r="P46" s="11" t="str">
        <f t="shared" si="6"/>
        <v>High Cost per Unit</v>
      </c>
      <c r="Q46" s="12">
        <f t="shared" si="7"/>
        <v>5.9</v>
      </c>
      <c r="R46" s="12">
        <f t="shared" si="8"/>
        <v>0</v>
      </c>
      <c r="S46" s="12">
        <f t="shared" si="9"/>
        <v>0</v>
      </c>
      <c r="T46" s="12">
        <f t="shared" si="10"/>
        <v>0</v>
      </c>
      <c r="U46" s="12">
        <f t="shared" si="11"/>
        <v>0</v>
      </c>
      <c r="V46" s="13" t="str">
        <f t="shared" ca="1" si="12"/>
        <v>Greater Than 8 Weeks Old</v>
      </c>
    </row>
    <row r="47" spans="1:22" x14ac:dyDescent="0.35">
      <c r="A47" s="2" t="s">
        <v>92</v>
      </c>
      <c r="B47" s="5">
        <v>43680</v>
      </c>
      <c r="C47" s="5" t="s">
        <v>367</v>
      </c>
      <c r="D47" s="5" t="s">
        <v>368</v>
      </c>
      <c r="E47" s="6">
        <v>4</v>
      </c>
      <c r="F47" s="3">
        <v>236</v>
      </c>
      <c r="G47" s="3">
        <v>81.2</v>
      </c>
      <c r="H47" s="8">
        <f t="shared" si="0"/>
        <v>20.3</v>
      </c>
      <c r="I47" s="3">
        <v>154.80000000000001</v>
      </c>
      <c r="J47" s="4">
        <v>0.66</v>
      </c>
      <c r="K47" s="2" t="str">
        <f t="shared" si="1"/>
        <v>Saturday</v>
      </c>
      <c r="L47" s="5">
        <f t="shared" si="2"/>
        <v>43683</v>
      </c>
      <c r="M47" s="2" t="str">
        <f t="shared" si="3"/>
        <v>Tuesday</v>
      </c>
      <c r="N47" s="2" t="str">
        <f t="shared" si="4"/>
        <v>Tuesday</v>
      </c>
      <c r="O47" s="12">
        <f t="shared" si="5"/>
        <v>0</v>
      </c>
      <c r="P47" s="11" t="str">
        <f t="shared" si="6"/>
        <v>High Cost per Unit</v>
      </c>
      <c r="Q47" s="12">
        <f t="shared" si="7"/>
        <v>23.6</v>
      </c>
      <c r="R47" s="12">
        <f t="shared" si="8"/>
        <v>7.08</v>
      </c>
      <c r="S47" s="12">
        <f t="shared" si="9"/>
        <v>0</v>
      </c>
      <c r="T47" s="12">
        <f t="shared" si="10"/>
        <v>0</v>
      </c>
      <c r="U47" s="12">
        <f t="shared" si="11"/>
        <v>0</v>
      </c>
      <c r="V47" s="13" t="str">
        <f t="shared" ca="1" si="12"/>
        <v>Greater Than 8 Weeks Old</v>
      </c>
    </row>
    <row r="48" spans="1:22" x14ac:dyDescent="0.35">
      <c r="A48" s="2" t="s">
        <v>92</v>
      </c>
      <c r="B48" s="5">
        <v>43681</v>
      </c>
      <c r="C48" s="5" t="s">
        <v>367</v>
      </c>
      <c r="D48" s="5" t="s">
        <v>368</v>
      </c>
      <c r="E48" s="6">
        <v>6</v>
      </c>
      <c r="F48" s="3">
        <v>239</v>
      </c>
      <c r="G48" s="3">
        <v>121.8</v>
      </c>
      <c r="H48" s="8">
        <f t="shared" si="0"/>
        <v>20.3</v>
      </c>
      <c r="I48" s="3">
        <v>117.2</v>
      </c>
      <c r="J48" s="4">
        <v>0.49</v>
      </c>
      <c r="K48" s="2" t="str">
        <f t="shared" si="1"/>
        <v>Sunday</v>
      </c>
      <c r="L48" s="5">
        <f t="shared" si="2"/>
        <v>43684</v>
      </c>
      <c r="M48" s="2" t="str">
        <f t="shared" si="3"/>
        <v>Wednesday</v>
      </c>
      <c r="N48" s="2" t="str">
        <f t="shared" si="4"/>
        <v>Wednesday</v>
      </c>
      <c r="O48" s="12">
        <f t="shared" si="5"/>
        <v>0</v>
      </c>
      <c r="P48" s="11" t="str">
        <f t="shared" si="6"/>
        <v>High Cost per Unit</v>
      </c>
      <c r="Q48" s="12">
        <f t="shared" si="7"/>
        <v>23.900000000000002</v>
      </c>
      <c r="R48" s="12">
        <f t="shared" si="8"/>
        <v>7.17</v>
      </c>
      <c r="S48" s="12">
        <f t="shared" si="9"/>
        <v>0</v>
      </c>
      <c r="T48" s="12">
        <f t="shared" si="10"/>
        <v>0</v>
      </c>
      <c r="U48" s="12">
        <f t="shared" si="11"/>
        <v>0</v>
      </c>
      <c r="V48" s="13" t="str">
        <f t="shared" ca="1" si="12"/>
        <v>Greater Than 8 Weeks Old</v>
      </c>
    </row>
    <row r="49" spans="1:22" x14ac:dyDescent="0.35">
      <c r="A49" s="2" t="s">
        <v>92</v>
      </c>
      <c r="B49" s="5">
        <v>43682</v>
      </c>
      <c r="C49" s="5" t="s">
        <v>367</v>
      </c>
      <c r="D49" s="5" t="s">
        <v>368</v>
      </c>
      <c r="E49" s="6">
        <v>1</v>
      </c>
      <c r="F49" s="3">
        <v>59</v>
      </c>
      <c r="G49" s="3">
        <v>20.3</v>
      </c>
      <c r="H49" s="8">
        <f t="shared" si="0"/>
        <v>20.3</v>
      </c>
      <c r="I49" s="3">
        <v>38.700000000000003</v>
      </c>
      <c r="J49" s="4">
        <v>0.66</v>
      </c>
      <c r="K49" s="2" t="str">
        <f t="shared" si="1"/>
        <v>Monday</v>
      </c>
      <c r="L49" s="5">
        <f t="shared" si="2"/>
        <v>43685</v>
      </c>
      <c r="M49" s="2" t="str">
        <f t="shared" si="3"/>
        <v>Thursday</v>
      </c>
      <c r="N49" s="2" t="str">
        <f t="shared" si="4"/>
        <v>Thursday</v>
      </c>
      <c r="O49" s="12">
        <f t="shared" si="5"/>
        <v>0</v>
      </c>
      <c r="P49" s="11" t="str">
        <f t="shared" si="6"/>
        <v>High Cost per Unit</v>
      </c>
      <c r="Q49" s="12">
        <f t="shared" si="7"/>
        <v>5.9</v>
      </c>
      <c r="R49" s="12">
        <f t="shared" si="8"/>
        <v>0</v>
      </c>
      <c r="S49" s="12">
        <f t="shared" si="9"/>
        <v>0</v>
      </c>
      <c r="T49" s="12">
        <f t="shared" si="10"/>
        <v>0</v>
      </c>
      <c r="U49" s="12">
        <f t="shared" si="11"/>
        <v>0</v>
      </c>
      <c r="V49" s="13" t="str">
        <f t="shared" ca="1" si="12"/>
        <v>Greater Than 8 Weeks Old</v>
      </c>
    </row>
    <row r="50" spans="1:22" x14ac:dyDescent="0.35">
      <c r="A50" s="2" t="s">
        <v>92</v>
      </c>
      <c r="B50" s="5">
        <v>43683</v>
      </c>
      <c r="C50" s="5" t="s">
        <v>367</v>
      </c>
      <c r="D50" s="5" t="s">
        <v>368</v>
      </c>
      <c r="E50" s="6">
        <v>3</v>
      </c>
      <c r="F50" s="3">
        <v>177</v>
      </c>
      <c r="G50" s="3">
        <v>60.9</v>
      </c>
      <c r="H50" s="8">
        <f t="shared" si="0"/>
        <v>20.3</v>
      </c>
      <c r="I50" s="3">
        <v>116.1</v>
      </c>
      <c r="J50" s="4">
        <v>0.66</v>
      </c>
      <c r="K50" s="2" t="str">
        <f t="shared" si="1"/>
        <v>Tuesday</v>
      </c>
      <c r="L50" s="5">
        <f t="shared" si="2"/>
        <v>43686</v>
      </c>
      <c r="M50" s="2" t="str">
        <f t="shared" si="3"/>
        <v>Friday</v>
      </c>
      <c r="N50" s="2" t="str">
        <f t="shared" si="4"/>
        <v>Friday</v>
      </c>
      <c r="O50" s="12">
        <f t="shared" si="5"/>
        <v>8.85</v>
      </c>
      <c r="P50" s="11" t="str">
        <f t="shared" si="6"/>
        <v>High Cost per Unit</v>
      </c>
      <c r="Q50" s="12">
        <f t="shared" si="7"/>
        <v>17.7</v>
      </c>
      <c r="R50" s="12">
        <f t="shared" si="8"/>
        <v>5.31</v>
      </c>
      <c r="S50" s="12">
        <f t="shared" si="9"/>
        <v>0</v>
      </c>
      <c r="T50" s="12">
        <f t="shared" si="10"/>
        <v>0</v>
      </c>
      <c r="U50" s="12">
        <f t="shared" si="11"/>
        <v>0</v>
      </c>
      <c r="V50" s="13" t="str">
        <f t="shared" ca="1" si="12"/>
        <v>Greater Than 8 Weeks Old</v>
      </c>
    </row>
    <row r="51" spans="1:22" x14ac:dyDescent="0.35">
      <c r="A51" s="2" t="s">
        <v>92</v>
      </c>
      <c r="B51" s="5">
        <v>43684</v>
      </c>
      <c r="C51" s="5" t="s">
        <v>367</v>
      </c>
      <c r="D51" s="5" t="s">
        <v>368</v>
      </c>
      <c r="E51" s="6">
        <v>3</v>
      </c>
      <c r="F51" s="3">
        <v>177</v>
      </c>
      <c r="G51" s="3">
        <v>60.9</v>
      </c>
      <c r="H51" s="8">
        <f t="shared" si="0"/>
        <v>20.3</v>
      </c>
      <c r="I51" s="3">
        <v>116.1</v>
      </c>
      <c r="J51" s="4">
        <v>0.66</v>
      </c>
      <c r="K51" s="2" t="str">
        <f t="shared" si="1"/>
        <v>Wednesday</v>
      </c>
      <c r="L51" s="5">
        <f t="shared" si="2"/>
        <v>43687</v>
      </c>
      <c r="M51" s="2" t="str">
        <f t="shared" si="3"/>
        <v>Saturday</v>
      </c>
      <c r="N51" s="2" t="str">
        <f t="shared" si="4"/>
        <v>Saturday</v>
      </c>
      <c r="O51" s="12">
        <f t="shared" si="5"/>
        <v>0</v>
      </c>
      <c r="P51" s="11" t="str">
        <f t="shared" si="6"/>
        <v>High Cost per Unit</v>
      </c>
      <c r="Q51" s="12">
        <f t="shared" si="7"/>
        <v>17.7</v>
      </c>
      <c r="R51" s="12">
        <f t="shared" si="8"/>
        <v>5.31</v>
      </c>
      <c r="S51" s="12">
        <f t="shared" si="9"/>
        <v>0</v>
      </c>
      <c r="T51" s="12">
        <f t="shared" si="10"/>
        <v>0</v>
      </c>
      <c r="U51" s="12">
        <f t="shared" si="11"/>
        <v>0</v>
      </c>
      <c r="V51" s="13" t="str">
        <f t="shared" ca="1" si="12"/>
        <v>Greater Than 8 Weeks Old</v>
      </c>
    </row>
    <row r="52" spans="1:22" x14ac:dyDescent="0.35">
      <c r="A52" s="2" t="s">
        <v>92</v>
      </c>
      <c r="B52" s="5">
        <v>43686</v>
      </c>
      <c r="C52" s="5" t="s">
        <v>367</v>
      </c>
      <c r="D52" s="5" t="s">
        <v>368</v>
      </c>
      <c r="E52" s="6">
        <v>1</v>
      </c>
      <c r="F52" s="3">
        <v>59</v>
      </c>
      <c r="G52" s="3">
        <v>20.3</v>
      </c>
      <c r="H52" s="8">
        <f t="shared" si="0"/>
        <v>20.3</v>
      </c>
      <c r="I52" s="3">
        <v>38.700000000000003</v>
      </c>
      <c r="J52" s="4">
        <v>0.66</v>
      </c>
      <c r="K52" s="2" t="str">
        <f t="shared" si="1"/>
        <v>Friday</v>
      </c>
      <c r="L52" s="5">
        <f t="shared" si="2"/>
        <v>43689</v>
      </c>
      <c r="M52" s="2" t="str">
        <f t="shared" si="3"/>
        <v>Monday</v>
      </c>
      <c r="N52" s="2" t="str">
        <f t="shared" si="4"/>
        <v>Monday</v>
      </c>
      <c r="O52" s="12">
        <f t="shared" si="5"/>
        <v>0</v>
      </c>
      <c r="P52" s="11" t="str">
        <f t="shared" si="6"/>
        <v>High Cost per Unit</v>
      </c>
      <c r="Q52" s="12">
        <f t="shared" si="7"/>
        <v>5.9</v>
      </c>
      <c r="R52" s="12">
        <f t="shared" si="8"/>
        <v>0</v>
      </c>
      <c r="S52" s="12">
        <f t="shared" si="9"/>
        <v>0</v>
      </c>
      <c r="T52" s="12">
        <f t="shared" si="10"/>
        <v>0</v>
      </c>
      <c r="U52" s="12">
        <f t="shared" si="11"/>
        <v>0</v>
      </c>
      <c r="V52" s="13" t="str">
        <f t="shared" ca="1" si="12"/>
        <v>Greater Than 8 Weeks Old</v>
      </c>
    </row>
    <row r="53" spans="1:22" x14ac:dyDescent="0.35">
      <c r="A53" s="2" t="s">
        <v>92</v>
      </c>
      <c r="B53" s="5">
        <v>43689</v>
      </c>
      <c r="C53" s="5" t="s">
        <v>367</v>
      </c>
      <c r="D53" s="5" t="s">
        <v>368</v>
      </c>
      <c r="E53" s="6">
        <v>4</v>
      </c>
      <c r="F53" s="3">
        <v>236</v>
      </c>
      <c r="G53" s="3">
        <v>81.2</v>
      </c>
      <c r="H53" s="8">
        <f t="shared" si="0"/>
        <v>20.3</v>
      </c>
      <c r="I53" s="3">
        <v>154.80000000000001</v>
      </c>
      <c r="J53" s="4">
        <v>0.66</v>
      </c>
      <c r="K53" s="2" t="str">
        <f t="shared" si="1"/>
        <v>Monday</v>
      </c>
      <c r="L53" s="5">
        <f t="shared" si="2"/>
        <v>43692</v>
      </c>
      <c r="M53" s="2" t="str">
        <f t="shared" si="3"/>
        <v>Thursday</v>
      </c>
      <c r="N53" s="2" t="str">
        <f t="shared" si="4"/>
        <v>Thursday</v>
      </c>
      <c r="O53" s="12">
        <f t="shared" si="5"/>
        <v>0</v>
      </c>
      <c r="P53" s="11" t="str">
        <f t="shared" si="6"/>
        <v>High Cost per Unit</v>
      </c>
      <c r="Q53" s="12">
        <f t="shared" si="7"/>
        <v>23.6</v>
      </c>
      <c r="R53" s="12">
        <f t="shared" si="8"/>
        <v>7.08</v>
      </c>
      <c r="S53" s="12">
        <f t="shared" si="9"/>
        <v>0</v>
      </c>
      <c r="T53" s="12">
        <f t="shared" si="10"/>
        <v>0</v>
      </c>
      <c r="U53" s="12">
        <f t="shared" si="11"/>
        <v>0</v>
      </c>
      <c r="V53" s="13" t="str">
        <f t="shared" ca="1" si="12"/>
        <v>Greater Than 8 Weeks Old</v>
      </c>
    </row>
    <row r="54" spans="1:22" x14ac:dyDescent="0.35">
      <c r="A54" s="2" t="s">
        <v>92</v>
      </c>
      <c r="B54" s="5">
        <v>43690</v>
      </c>
      <c r="C54" s="5" t="s">
        <v>367</v>
      </c>
      <c r="D54" s="5" t="s">
        <v>368</v>
      </c>
      <c r="E54" s="6">
        <v>1</v>
      </c>
      <c r="F54" s="3">
        <v>59</v>
      </c>
      <c r="G54" s="3">
        <v>20.3</v>
      </c>
      <c r="H54" s="8">
        <f t="shared" si="0"/>
        <v>20.3</v>
      </c>
      <c r="I54" s="3">
        <v>38.700000000000003</v>
      </c>
      <c r="J54" s="4">
        <v>0.66</v>
      </c>
      <c r="K54" s="2" t="str">
        <f t="shared" si="1"/>
        <v>Tuesday</v>
      </c>
      <c r="L54" s="5">
        <f t="shared" si="2"/>
        <v>43693</v>
      </c>
      <c r="M54" s="2" t="str">
        <f t="shared" si="3"/>
        <v>Friday</v>
      </c>
      <c r="N54" s="2" t="str">
        <f t="shared" si="4"/>
        <v>Friday</v>
      </c>
      <c r="O54" s="12">
        <f t="shared" si="5"/>
        <v>2.95</v>
      </c>
      <c r="P54" s="11" t="str">
        <f t="shared" si="6"/>
        <v>High Cost per Unit</v>
      </c>
      <c r="Q54" s="12">
        <f t="shared" si="7"/>
        <v>5.9</v>
      </c>
      <c r="R54" s="12">
        <f t="shared" si="8"/>
        <v>0</v>
      </c>
      <c r="S54" s="12">
        <f t="shared" si="9"/>
        <v>0</v>
      </c>
      <c r="T54" s="12">
        <f t="shared" si="10"/>
        <v>0</v>
      </c>
      <c r="U54" s="12">
        <f t="shared" si="11"/>
        <v>0</v>
      </c>
      <c r="V54" s="13" t="str">
        <f t="shared" ca="1" si="12"/>
        <v>Greater Than 8 Weeks Old</v>
      </c>
    </row>
    <row r="55" spans="1:22" x14ac:dyDescent="0.35">
      <c r="A55" s="2" t="s">
        <v>92</v>
      </c>
      <c r="B55" s="5">
        <v>43691</v>
      </c>
      <c r="C55" s="5" t="s">
        <v>367</v>
      </c>
      <c r="D55" s="5" t="s">
        <v>368</v>
      </c>
      <c r="E55" s="6">
        <v>4</v>
      </c>
      <c r="F55" s="3">
        <v>236</v>
      </c>
      <c r="G55" s="3">
        <v>81.2</v>
      </c>
      <c r="H55" s="8">
        <f t="shared" si="0"/>
        <v>20.3</v>
      </c>
      <c r="I55" s="3">
        <v>154.80000000000001</v>
      </c>
      <c r="J55" s="4">
        <v>0.66</v>
      </c>
      <c r="K55" s="2" t="str">
        <f t="shared" si="1"/>
        <v>Wednesday</v>
      </c>
      <c r="L55" s="5">
        <f t="shared" si="2"/>
        <v>43694</v>
      </c>
      <c r="M55" s="2" t="str">
        <f t="shared" si="3"/>
        <v>Saturday</v>
      </c>
      <c r="N55" s="2" t="str">
        <f t="shared" si="4"/>
        <v>Saturday</v>
      </c>
      <c r="O55" s="12">
        <f t="shared" si="5"/>
        <v>0</v>
      </c>
      <c r="P55" s="11" t="str">
        <f t="shared" si="6"/>
        <v>High Cost per Unit</v>
      </c>
      <c r="Q55" s="12">
        <f t="shared" si="7"/>
        <v>23.6</v>
      </c>
      <c r="R55" s="12">
        <f t="shared" si="8"/>
        <v>7.08</v>
      </c>
      <c r="S55" s="12">
        <f t="shared" si="9"/>
        <v>0</v>
      </c>
      <c r="T55" s="12">
        <f t="shared" si="10"/>
        <v>0</v>
      </c>
      <c r="U55" s="12">
        <f t="shared" si="11"/>
        <v>0</v>
      </c>
      <c r="V55" s="13" t="str">
        <f t="shared" ca="1" si="12"/>
        <v>Greater Than 8 Weeks Old</v>
      </c>
    </row>
    <row r="56" spans="1:22" x14ac:dyDescent="0.35">
      <c r="A56" s="2" t="s">
        <v>92</v>
      </c>
      <c r="B56" s="5">
        <v>43692</v>
      </c>
      <c r="C56" s="5" t="s">
        <v>367</v>
      </c>
      <c r="D56" s="5" t="s">
        <v>368</v>
      </c>
      <c r="E56" s="6">
        <v>2</v>
      </c>
      <c r="F56" s="3">
        <v>118</v>
      </c>
      <c r="G56" s="3">
        <v>40.6</v>
      </c>
      <c r="H56" s="8">
        <f t="shared" si="0"/>
        <v>20.3</v>
      </c>
      <c r="I56" s="3">
        <v>77.400000000000006</v>
      </c>
      <c r="J56" s="4">
        <v>0.66</v>
      </c>
      <c r="K56" s="2" t="str">
        <f t="shared" si="1"/>
        <v>Thursday</v>
      </c>
      <c r="L56" s="5">
        <f t="shared" si="2"/>
        <v>43695</v>
      </c>
      <c r="M56" s="2" t="str">
        <f t="shared" si="3"/>
        <v>Sunday</v>
      </c>
      <c r="N56" s="2" t="str">
        <f t="shared" si="4"/>
        <v>Monday</v>
      </c>
      <c r="O56" s="12">
        <f t="shared" si="5"/>
        <v>0</v>
      </c>
      <c r="P56" s="11" t="str">
        <f t="shared" si="6"/>
        <v>High Cost per Unit</v>
      </c>
      <c r="Q56" s="12">
        <f t="shared" si="7"/>
        <v>11.8</v>
      </c>
      <c r="R56" s="12">
        <f t="shared" si="8"/>
        <v>3.54</v>
      </c>
      <c r="S56" s="12">
        <f t="shared" si="9"/>
        <v>0</v>
      </c>
      <c r="T56" s="12">
        <f t="shared" si="10"/>
        <v>0</v>
      </c>
      <c r="U56" s="12">
        <f t="shared" si="11"/>
        <v>0</v>
      </c>
      <c r="V56" s="13" t="str">
        <f t="shared" ca="1" si="12"/>
        <v>Greater Than 8 Weeks Old</v>
      </c>
    </row>
    <row r="57" spans="1:22" x14ac:dyDescent="0.35">
      <c r="A57" s="2" t="s">
        <v>92</v>
      </c>
      <c r="B57" s="5">
        <v>43694</v>
      </c>
      <c r="C57" s="5" t="s">
        <v>367</v>
      </c>
      <c r="D57" s="5" t="s">
        <v>368</v>
      </c>
      <c r="E57" s="6">
        <v>1</v>
      </c>
      <c r="F57" s="3">
        <v>59</v>
      </c>
      <c r="G57" s="3">
        <v>20.3</v>
      </c>
      <c r="H57" s="8">
        <f t="shared" si="0"/>
        <v>20.3</v>
      </c>
      <c r="I57" s="3">
        <v>38.700000000000003</v>
      </c>
      <c r="J57" s="4">
        <v>0.66</v>
      </c>
      <c r="K57" s="2" t="str">
        <f t="shared" si="1"/>
        <v>Saturday</v>
      </c>
      <c r="L57" s="5">
        <f t="shared" si="2"/>
        <v>43697</v>
      </c>
      <c r="M57" s="2" t="str">
        <f t="shared" si="3"/>
        <v>Tuesday</v>
      </c>
      <c r="N57" s="2" t="str">
        <f t="shared" si="4"/>
        <v>Tuesday</v>
      </c>
      <c r="O57" s="12">
        <f t="shared" si="5"/>
        <v>0</v>
      </c>
      <c r="P57" s="11" t="str">
        <f t="shared" si="6"/>
        <v>High Cost per Unit</v>
      </c>
      <c r="Q57" s="12">
        <f t="shared" si="7"/>
        <v>5.9</v>
      </c>
      <c r="R57" s="12">
        <f t="shared" si="8"/>
        <v>0</v>
      </c>
      <c r="S57" s="12">
        <f t="shared" si="9"/>
        <v>0</v>
      </c>
      <c r="T57" s="12">
        <f t="shared" si="10"/>
        <v>0</v>
      </c>
      <c r="U57" s="12">
        <f t="shared" si="11"/>
        <v>0</v>
      </c>
      <c r="V57" s="13" t="str">
        <f t="shared" ca="1" si="12"/>
        <v>Greater Than 8 Weeks Old</v>
      </c>
    </row>
    <row r="58" spans="1:22" x14ac:dyDescent="0.35">
      <c r="A58" s="2" t="s">
        <v>92</v>
      </c>
      <c r="B58" s="5">
        <v>43695</v>
      </c>
      <c r="C58" s="5" t="s">
        <v>367</v>
      </c>
      <c r="D58" s="5" t="s">
        <v>368</v>
      </c>
      <c r="E58" s="6">
        <v>3</v>
      </c>
      <c r="F58" s="3">
        <v>177</v>
      </c>
      <c r="G58" s="3">
        <v>60.9</v>
      </c>
      <c r="H58" s="8">
        <f t="shared" si="0"/>
        <v>20.3</v>
      </c>
      <c r="I58" s="3">
        <v>116.1</v>
      </c>
      <c r="J58" s="4">
        <v>0.66</v>
      </c>
      <c r="K58" s="2" t="str">
        <f t="shared" si="1"/>
        <v>Sunday</v>
      </c>
      <c r="L58" s="5">
        <f t="shared" si="2"/>
        <v>43698</v>
      </c>
      <c r="M58" s="2" t="str">
        <f t="shared" si="3"/>
        <v>Wednesday</v>
      </c>
      <c r="N58" s="2" t="str">
        <f t="shared" si="4"/>
        <v>Wednesday</v>
      </c>
      <c r="O58" s="12">
        <f t="shared" si="5"/>
        <v>0</v>
      </c>
      <c r="P58" s="11" t="str">
        <f t="shared" si="6"/>
        <v>High Cost per Unit</v>
      </c>
      <c r="Q58" s="12">
        <f t="shared" si="7"/>
        <v>17.7</v>
      </c>
      <c r="R58" s="12">
        <f t="shared" si="8"/>
        <v>5.31</v>
      </c>
      <c r="S58" s="12">
        <f t="shared" si="9"/>
        <v>0</v>
      </c>
      <c r="T58" s="12">
        <f t="shared" si="10"/>
        <v>0</v>
      </c>
      <c r="U58" s="12">
        <f t="shared" si="11"/>
        <v>0</v>
      </c>
      <c r="V58" s="13" t="str">
        <f t="shared" ca="1" si="12"/>
        <v>Greater Than 8 Weeks Old</v>
      </c>
    </row>
    <row r="59" spans="1:22" x14ac:dyDescent="0.35">
      <c r="A59" s="2" t="s">
        <v>92</v>
      </c>
      <c r="B59" s="5">
        <v>43696</v>
      </c>
      <c r="C59" s="5" t="s">
        <v>367</v>
      </c>
      <c r="D59" s="5" t="s">
        <v>368</v>
      </c>
      <c r="E59" s="6">
        <v>2</v>
      </c>
      <c r="F59" s="3">
        <v>118</v>
      </c>
      <c r="G59" s="3">
        <v>40.6</v>
      </c>
      <c r="H59" s="8">
        <f t="shared" si="0"/>
        <v>20.3</v>
      </c>
      <c r="I59" s="3">
        <v>77.400000000000006</v>
      </c>
      <c r="J59" s="4">
        <v>0.66</v>
      </c>
      <c r="K59" s="2" t="str">
        <f t="shared" si="1"/>
        <v>Monday</v>
      </c>
      <c r="L59" s="5">
        <f t="shared" si="2"/>
        <v>43699</v>
      </c>
      <c r="M59" s="2" t="str">
        <f t="shared" si="3"/>
        <v>Thursday</v>
      </c>
      <c r="N59" s="2" t="str">
        <f t="shared" si="4"/>
        <v>Thursday</v>
      </c>
      <c r="O59" s="12">
        <f t="shared" si="5"/>
        <v>0</v>
      </c>
      <c r="P59" s="11" t="str">
        <f t="shared" si="6"/>
        <v>High Cost per Unit</v>
      </c>
      <c r="Q59" s="12">
        <f t="shared" si="7"/>
        <v>11.8</v>
      </c>
      <c r="R59" s="12">
        <f t="shared" si="8"/>
        <v>3.54</v>
      </c>
      <c r="S59" s="12">
        <f t="shared" si="9"/>
        <v>0</v>
      </c>
      <c r="T59" s="12">
        <f t="shared" si="10"/>
        <v>0</v>
      </c>
      <c r="U59" s="12">
        <f t="shared" si="11"/>
        <v>0</v>
      </c>
      <c r="V59" s="13" t="str">
        <f t="shared" ca="1" si="12"/>
        <v>Greater Than 8 Weeks Old</v>
      </c>
    </row>
    <row r="60" spans="1:22" x14ac:dyDescent="0.35">
      <c r="A60" s="2" t="s">
        <v>92</v>
      </c>
      <c r="B60" s="5">
        <v>43698</v>
      </c>
      <c r="C60" s="5" t="s">
        <v>367</v>
      </c>
      <c r="D60" s="5" t="s">
        <v>368</v>
      </c>
      <c r="E60" s="6">
        <v>2</v>
      </c>
      <c r="F60" s="3">
        <v>118</v>
      </c>
      <c r="G60" s="3">
        <v>40.6</v>
      </c>
      <c r="H60" s="8">
        <f t="shared" si="0"/>
        <v>20.3</v>
      </c>
      <c r="I60" s="3">
        <v>77.400000000000006</v>
      </c>
      <c r="J60" s="4">
        <v>0.66</v>
      </c>
      <c r="K60" s="2" t="str">
        <f t="shared" si="1"/>
        <v>Wednesday</v>
      </c>
      <c r="L60" s="5">
        <f t="shared" si="2"/>
        <v>43701</v>
      </c>
      <c r="M60" s="2" t="str">
        <f t="shared" si="3"/>
        <v>Saturday</v>
      </c>
      <c r="N60" s="2" t="str">
        <f t="shared" si="4"/>
        <v>Saturday</v>
      </c>
      <c r="O60" s="12">
        <f t="shared" si="5"/>
        <v>0</v>
      </c>
      <c r="P60" s="11" t="str">
        <f t="shared" si="6"/>
        <v>High Cost per Unit</v>
      </c>
      <c r="Q60" s="12">
        <f t="shared" si="7"/>
        <v>11.8</v>
      </c>
      <c r="R60" s="12">
        <f t="shared" si="8"/>
        <v>3.54</v>
      </c>
      <c r="S60" s="12">
        <f t="shared" si="9"/>
        <v>0</v>
      </c>
      <c r="T60" s="12">
        <f t="shared" si="10"/>
        <v>0</v>
      </c>
      <c r="U60" s="12">
        <f t="shared" si="11"/>
        <v>0</v>
      </c>
      <c r="V60" s="13" t="str">
        <f t="shared" ca="1" si="12"/>
        <v>Greater Than 8 Weeks Old</v>
      </c>
    </row>
    <row r="61" spans="1:22" x14ac:dyDescent="0.35">
      <c r="A61" s="2" t="s">
        <v>92</v>
      </c>
      <c r="B61" s="5">
        <v>43699</v>
      </c>
      <c r="C61" s="5" t="s">
        <v>367</v>
      </c>
      <c r="D61" s="5" t="s">
        <v>368</v>
      </c>
      <c r="E61" s="6">
        <v>3</v>
      </c>
      <c r="F61" s="3">
        <v>177</v>
      </c>
      <c r="G61" s="3">
        <v>60.9</v>
      </c>
      <c r="H61" s="8">
        <f t="shared" si="0"/>
        <v>20.3</v>
      </c>
      <c r="I61" s="3">
        <v>116.1</v>
      </c>
      <c r="J61" s="4">
        <v>0.66</v>
      </c>
      <c r="K61" s="2" t="str">
        <f t="shared" si="1"/>
        <v>Thursday</v>
      </c>
      <c r="L61" s="5">
        <f t="shared" si="2"/>
        <v>43702</v>
      </c>
      <c r="M61" s="2" t="str">
        <f t="shared" si="3"/>
        <v>Sunday</v>
      </c>
      <c r="N61" s="2" t="str">
        <f t="shared" si="4"/>
        <v>Monday</v>
      </c>
      <c r="O61" s="12">
        <f t="shared" si="5"/>
        <v>0</v>
      </c>
      <c r="P61" s="11" t="str">
        <f t="shared" si="6"/>
        <v>High Cost per Unit</v>
      </c>
      <c r="Q61" s="12">
        <f t="shared" si="7"/>
        <v>17.7</v>
      </c>
      <c r="R61" s="12">
        <f t="shared" si="8"/>
        <v>5.31</v>
      </c>
      <c r="S61" s="12">
        <f t="shared" si="9"/>
        <v>0</v>
      </c>
      <c r="T61" s="12">
        <f t="shared" si="10"/>
        <v>0</v>
      </c>
      <c r="U61" s="12">
        <f t="shared" si="11"/>
        <v>0</v>
      </c>
      <c r="V61" s="13" t="str">
        <f t="shared" ca="1" si="12"/>
        <v>Greater Than 8 Weeks Old</v>
      </c>
    </row>
    <row r="62" spans="1:22" x14ac:dyDescent="0.35">
      <c r="A62" s="2" t="s">
        <v>92</v>
      </c>
      <c r="B62" s="5">
        <v>43700</v>
      </c>
      <c r="C62" s="5" t="s">
        <v>367</v>
      </c>
      <c r="D62" s="5" t="s">
        <v>368</v>
      </c>
      <c r="E62" s="6">
        <v>4</v>
      </c>
      <c r="F62" s="3">
        <v>236</v>
      </c>
      <c r="G62" s="3">
        <v>81.2</v>
      </c>
      <c r="H62" s="8">
        <f t="shared" si="0"/>
        <v>20.3</v>
      </c>
      <c r="I62" s="3">
        <v>154.80000000000001</v>
      </c>
      <c r="J62" s="4">
        <v>0.66</v>
      </c>
      <c r="K62" s="2" t="str">
        <f t="shared" si="1"/>
        <v>Friday</v>
      </c>
      <c r="L62" s="5">
        <f t="shared" si="2"/>
        <v>43703</v>
      </c>
      <c r="M62" s="2" t="str">
        <f t="shared" si="3"/>
        <v>Monday</v>
      </c>
      <c r="N62" s="2" t="str">
        <f t="shared" si="4"/>
        <v>Monday</v>
      </c>
      <c r="O62" s="12">
        <f t="shared" si="5"/>
        <v>0</v>
      </c>
      <c r="P62" s="11" t="str">
        <f t="shared" si="6"/>
        <v>High Cost per Unit</v>
      </c>
      <c r="Q62" s="12">
        <f t="shared" si="7"/>
        <v>23.6</v>
      </c>
      <c r="R62" s="12">
        <f t="shared" si="8"/>
        <v>7.08</v>
      </c>
      <c r="S62" s="12">
        <f t="shared" si="9"/>
        <v>0</v>
      </c>
      <c r="T62" s="12">
        <f t="shared" si="10"/>
        <v>0</v>
      </c>
      <c r="U62" s="12">
        <f t="shared" si="11"/>
        <v>0</v>
      </c>
      <c r="V62" s="13" t="str">
        <f t="shared" ca="1" si="12"/>
        <v>Greater Than 8 Weeks Old</v>
      </c>
    </row>
    <row r="63" spans="1:22" x14ac:dyDescent="0.35">
      <c r="A63" s="2" t="s">
        <v>92</v>
      </c>
      <c r="B63" s="5">
        <v>43701</v>
      </c>
      <c r="C63" s="5" t="s">
        <v>367</v>
      </c>
      <c r="D63" s="5" t="s">
        <v>368</v>
      </c>
      <c r="E63" s="6">
        <v>1</v>
      </c>
      <c r="F63" s="3">
        <v>59</v>
      </c>
      <c r="G63" s="3">
        <v>20.3</v>
      </c>
      <c r="H63" s="8">
        <f t="shared" si="0"/>
        <v>20.3</v>
      </c>
      <c r="I63" s="3">
        <v>38.700000000000003</v>
      </c>
      <c r="J63" s="4">
        <v>0.66</v>
      </c>
      <c r="K63" s="2" t="str">
        <f t="shared" si="1"/>
        <v>Saturday</v>
      </c>
      <c r="L63" s="5">
        <f t="shared" si="2"/>
        <v>43704</v>
      </c>
      <c r="M63" s="2" t="str">
        <f t="shared" si="3"/>
        <v>Tuesday</v>
      </c>
      <c r="N63" s="2" t="str">
        <f t="shared" si="4"/>
        <v>Tuesday</v>
      </c>
      <c r="O63" s="12">
        <f t="shared" si="5"/>
        <v>0</v>
      </c>
      <c r="P63" s="11" t="str">
        <f t="shared" si="6"/>
        <v>High Cost per Unit</v>
      </c>
      <c r="Q63" s="12">
        <f t="shared" si="7"/>
        <v>5.9</v>
      </c>
      <c r="R63" s="12">
        <f t="shared" si="8"/>
        <v>0</v>
      </c>
      <c r="S63" s="12">
        <f t="shared" si="9"/>
        <v>0</v>
      </c>
      <c r="T63" s="12">
        <f t="shared" si="10"/>
        <v>0</v>
      </c>
      <c r="U63" s="12">
        <f t="shared" si="11"/>
        <v>0</v>
      </c>
      <c r="V63" s="13" t="str">
        <f t="shared" ca="1" si="12"/>
        <v>Greater Than 8 Weeks Old</v>
      </c>
    </row>
    <row r="64" spans="1:22" x14ac:dyDescent="0.35">
      <c r="A64" s="2" t="s">
        <v>92</v>
      </c>
      <c r="B64" s="5">
        <v>43702</v>
      </c>
      <c r="C64" s="5" t="s">
        <v>367</v>
      </c>
      <c r="D64" s="5" t="s">
        <v>368</v>
      </c>
      <c r="E64" s="6">
        <v>4</v>
      </c>
      <c r="F64" s="3">
        <v>236</v>
      </c>
      <c r="G64" s="3">
        <v>81.2</v>
      </c>
      <c r="H64" s="8">
        <f t="shared" si="0"/>
        <v>20.3</v>
      </c>
      <c r="I64" s="3">
        <v>154.80000000000001</v>
      </c>
      <c r="J64" s="4">
        <v>0.66</v>
      </c>
      <c r="K64" s="2" t="str">
        <f t="shared" si="1"/>
        <v>Sunday</v>
      </c>
      <c r="L64" s="5">
        <f t="shared" si="2"/>
        <v>43705</v>
      </c>
      <c r="M64" s="2" t="str">
        <f t="shared" si="3"/>
        <v>Wednesday</v>
      </c>
      <c r="N64" s="2" t="str">
        <f t="shared" si="4"/>
        <v>Wednesday</v>
      </c>
      <c r="O64" s="12">
        <f t="shared" si="5"/>
        <v>0</v>
      </c>
      <c r="P64" s="11" t="str">
        <f t="shared" si="6"/>
        <v>High Cost per Unit</v>
      </c>
      <c r="Q64" s="12">
        <f t="shared" si="7"/>
        <v>23.6</v>
      </c>
      <c r="R64" s="12">
        <f t="shared" si="8"/>
        <v>7.08</v>
      </c>
      <c r="S64" s="12">
        <f t="shared" si="9"/>
        <v>0</v>
      </c>
      <c r="T64" s="12">
        <f t="shared" si="10"/>
        <v>0</v>
      </c>
      <c r="U64" s="12">
        <f t="shared" si="11"/>
        <v>0</v>
      </c>
      <c r="V64" s="13" t="str">
        <f t="shared" ca="1" si="12"/>
        <v>Greater Than 8 Weeks Old</v>
      </c>
    </row>
    <row r="65" spans="1:22" x14ac:dyDescent="0.35">
      <c r="A65" s="2" t="s">
        <v>92</v>
      </c>
      <c r="B65" s="5">
        <v>43703</v>
      </c>
      <c r="C65" s="5" t="s">
        <v>367</v>
      </c>
      <c r="D65" s="5" t="s">
        <v>368</v>
      </c>
      <c r="E65" s="6">
        <v>5</v>
      </c>
      <c r="F65" s="3">
        <v>295</v>
      </c>
      <c r="G65" s="3">
        <v>101.5</v>
      </c>
      <c r="H65" s="8">
        <f t="shared" si="0"/>
        <v>20.3</v>
      </c>
      <c r="I65" s="3">
        <v>193.5</v>
      </c>
      <c r="J65" s="4">
        <v>0.66</v>
      </c>
      <c r="K65" s="2" t="str">
        <f t="shared" si="1"/>
        <v>Monday</v>
      </c>
      <c r="L65" s="5">
        <f t="shared" si="2"/>
        <v>43706</v>
      </c>
      <c r="M65" s="2" t="str">
        <f t="shared" si="3"/>
        <v>Thursday</v>
      </c>
      <c r="N65" s="2" t="str">
        <f t="shared" si="4"/>
        <v>Thursday</v>
      </c>
      <c r="O65" s="12">
        <f t="shared" si="5"/>
        <v>0</v>
      </c>
      <c r="P65" s="11" t="str">
        <f t="shared" si="6"/>
        <v>High Cost per Unit</v>
      </c>
      <c r="Q65" s="12">
        <f t="shared" si="7"/>
        <v>29.5</v>
      </c>
      <c r="R65" s="12">
        <f t="shared" si="8"/>
        <v>8.85</v>
      </c>
      <c r="S65" s="12">
        <f t="shared" si="9"/>
        <v>0</v>
      </c>
      <c r="T65" s="12">
        <f t="shared" si="10"/>
        <v>0</v>
      </c>
      <c r="U65" s="12">
        <f t="shared" si="11"/>
        <v>0</v>
      </c>
      <c r="V65" s="13" t="str">
        <f t="shared" ca="1" si="12"/>
        <v>Greater Than 8 Weeks Old</v>
      </c>
    </row>
    <row r="66" spans="1:22" x14ac:dyDescent="0.35">
      <c r="A66" s="2" t="s">
        <v>92</v>
      </c>
      <c r="B66" s="5">
        <v>43704</v>
      </c>
      <c r="C66" s="5" t="s">
        <v>367</v>
      </c>
      <c r="D66" s="5" t="s">
        <v>368</v>
      </c>
      <c r="E66" s="6">
        <v>2</v>
      </c>
      <c r="F66" s="3">
        <v>118</v>
      </c>
      <c r="G66" s="3">
        <v>40.6</v>
      </c>
      <c r="H66" s="8">
        <f t="shared" si="0"/>
        <v>20.3</v>
      </c>
      <c r="I66" s="3">
        <v>77.400000000000006</v>
      </c>
      <c r="J66" s="4">
        <v>0.66</v>
      </c>
      <c r="K66" s="2" t="str">
        <f t="shared" si="1"/>
        <v>Tuesday</v>
      </c>
      <c r="L66" s="5">
        <f t="shared" si="2"/>
        <v>43707</v>
      </c>
      <c r="M66" s="2" t="str">
        <f t="shared" si="3"/>
        <v>Friday</v>
      </c>
      <c r="N66" s="2" t="str">
        <f t="shared" si="4"/>
        <v>Friday</v>
      </c>
      <c r="O66" s="12">
        <f t="shared" si="5"/>
        <v>5.9</v>
      </c>
      <c r="P66" s="11" t="str">
        <f t="shared" si="6"/>
        <v>High Cost per Unit</v>
      </c>
      <c r="Q66" s="12">
        <f t="shared" si="7"/>
        <v>11.8</v>
      </c>
      <c r="R66" s="12">
        <f t="shared" si="8"/>
        <v>3.54</v>
      </c>
      <c r="S66" s="12">
        <f t="shared" si="9"/>
        <v>0</v>
      </c>
      <c r="T66" s="12">
        <f t="shared" si="10"/>
        <v>0</v>
      </c>
      <c r="U66" s="12">
        <f t="shared" si="11"/>
        <v>0</v>
      </c>
      <c r="V66" s="13" t="str">
        <f t="shared" ca="1" si="12"/>
        <v>Greater Than 8 Weeks Old</v>
      </c>
    </row>
    <row r="67" spans="1:22" x14ac:dyDescent="0.35">
      <c r="A67" s="2" t="s">
        <v>92</v>
      </c>
      <c r="B67" s="5">
        <v>43705</v>
      </c>
      <c r="C67" s="5" t="s">
        <v>367</v>
      </c>
      <c r="D67" s="5" t="s">
        <v>368</v>
      </c>
      <c r="E67" s="6">
        <v>2</v>
      </c>
      <c r="F67" s="3">
        <v>118</v>
      </c>
      <c r="G67" s="3">
        <v>40.6</v>
      </c>
      <c r="H67" s="8">
        <f t="shared" ref="H67:H130" si="13">G67/E67</f>
        <v>20.3</v>
      </c>
      <c r="I67" s="3">
        <v>77.400000000000006</v>
      </c>
      <c r="J67" s="4">
        <v>0.66</v>
      </c>
      <c r="K67" s="2" t="str">
        <f t="shared" ref="K67:K130" si="14">TEXT(B67,"dddd")</f>
        <v>Wednesday</v>
      </c>
      <c r="L67" s="5">
        <f t="shared" ref="L67:L130" si="15">B67+3</f>
        <v>43708</v>
      </c>
      <c r="M67" s="2" t="str">
        <f t="shared" ref="M67:M130" si="16">TEXT(L67,"dddd")</f>
        <v>Saturday</v>
      </c>
      <c r="N67" s="2" t="str">
        <f t="shared" ref="N67:N130" si="17">IF(M67="Sunday","Monday",M67)</f>
        <v>Saturday</v>
      </c>
      <c r="O67" s="12">
        <f t="shared" ref="O67:O130" si="18">IF(TEXT(B67,"dddd")="Tuesday",F67*0.05,0)</f>
        <v>0</v>
      </c>
      <c r="P67" s="11" t="str">
        <f t="shared" ref="P67:P130" si="19">IF(H67&gt;AVERAGE(H:H),"High Cost per Unit","Low Cost per Unit")</f>
        <v>High Cost per Unit</v>
      </c>
      <c r="Q67" s="12">
        <f t="shared" ref="Q67:Q130" si="20">IF(D67="Masks",F67*0.1,0)</f>
        <v>11.8</v>
      </c>
      <c r="R67" s="12">
        <f t="shared" ref="R67:R130" si="21">IF(E67&gt;1,F67*0.03,0)</f>
        <v>3.54</v>
      </c>
      <c r="S67" s="12">
        <f t="shared" ref="S67:S130" si="22">IF(D67="Accessories",F67*0.15,0)</f>
        <v>0</v>
      </c>
      <c r="T67" s="12">
        <f t="shared" ref="T67:T130" si="23">IF(AND(K67="Saturday",C67="Fitness"),F67*0.1,0)</f>
        <v>0</v>
      </c>
      <c r="U67" s="12">
        <f t="shared" ref="U67:U130" si="24">IF(AND(K67="Friday",C67="Automotive"),F67*0.2,0)</f>
        <v>0</v>
      </c>
      <c r="V67" s="13" t="str">
        <f t="shared" ref="V67:V130" ca="1" si="25">IF(B67&lt;TODAY()-56,"Greater Than 8 Weeks Old","Less Than 8 Weeks Old")</f>
        <v>Greater Than 8 Weeks Old</v>
      </c>
    </row>
    <row r="68" spans="1:22" x14ac:dyDescent="0.35">
      <c r="A68" s="2" t="s">
        <v>92</v>
      </c>
      <c r="B68" s="5">
        <v>43706</v>
      </c>
      <c r="C68" s="5" t="s">
        <v>367</v>
      </c>
      <c r="D68" s="5" t="s">
        <v>368</v>
      </c>
      <c r="E68" s="6">
        <v>3</v>
      </c>
      <c r="F68" s="3">
        <v>177</v>
      </c>
      <c r="G68" s="3">
        <v>60.9</v>
      </c>
      <c r="H68" s="8">
        <f t="shared" si="13"/>
        <v>20.3</v>
      </c>
      <c r="I68" s="3">
        <v>116.1</v>
      </c>
      <c r="J68" s="4">
        <v>0.66</v>
      </c>
      <c r="K68" s="2" t="str">
        <f t="shared" si="14"/>
        <v>Thursday</v>
      </c>
      <c r="L68" s="5">
        <f t="shared" si="15"/>
        <v>43709</v>
      </c>
      <c r="M68" s="2" t="str">
        <f t="shared" si="16"/>
        <v>Sunday</v>
      </c>
      <c r="N68" s="2" t="str">
        <f t="shared" si="17"/>
        <v>Monday</v>
      </c>
      <c r="O68" s="12">
        <f t="shared" si="18"/>
        <v>0</v>
      </c>
      <c r="P68" s="11" t="str">
        <f t="shared" si="19"/>
        <v>High Cost per Unit</v>
      </c>
      <c r="Q68" s="12">
        <f t="shared" si="20"/>
        <v>17.7</v>
      </c>
      <c r="R68" s="12">
        <f t="shared" si="21"/>
        <v>5.31</v>
      </c>
      <c r="S68" s="12">
        <f t="shared" si="22"/>
        <v>0</v>
      </c>
      <c r="T68" s="12">
        <f t="shared" si="23"/>
        <v>0</v>
      </c>
      <c r="U68" s="12">
        <f t="shared" si="24"/>
        <v>0</v>
      </c>
      <c r="V68" s="13" t="str">
        <f t="shared" ca="1" si="25"/>
        <v>Greater Than 8 Weeks Old</v>
      </c>
    </row>
    <row r="69" spans="1:22" x14ac:dyDescent="0.35">
      <c r="A69" s="2" t="s">
        <v>92</v>
      </c>
      <c r="B69" s="5">
        <v>43707</v>
      </c>
      <c r="C69" s="5" t="s">
        <v>367</v>
      </c>
      <c r="D69" s="5" t="s">
        <v>368</v>
      </c>
      <c r="E69" s="6">
        <v>3</v>
      </c>
      <c r="F69" s="3">
        <v>177</v>
      </c>
      <c r="G69" s="3">
        <v>60.9</v>
      </c>
      <c r="H69" s="8">
        <f t="shared" si="13"/>
        <v>20.3</v>
      </c>
      <c r="I69" s="3">
        <v>116.1</v>
      </c>
      <c r="J69" s="4">
        <v>0.66</v>
      </c>
      <c r="K69" s="2" t="str">
        <f t="shared" si="14"/>
        <v>Friday</v>
      </c>
      <c r="L69" s="5">
        <f t="shared" si="15"/>
        <v>43710</v>
      </c>
      <c r="M69" s="2" t="str">
        <f t="shared" si="16"/>
        <v>Monday</v>
      </c>
      <c r="N69" s="2" t="str">
        <f t="shared" si="17"/>
        <v>Monday</v>
      </c>
      <c r="O69" s="12">
        <f t="shared" si="18"/>
        <v>0</v>
      </c>
      <c r="P69" s="11" t="str">
        <f t="shared" si="19"/>
        <v>High Cost per Unit</v>
      </c>
      <c r="Q69" s="12">
        <f t="shared" si="20"/>
        <v>17.7</v>
      </c>
      <c r="R69" s="12">
        <f t="shared" si="21"/>
        <v>5.31</v>
      </c>
      <c r="S69" s="12">
        <f t="shared" si="22"/>
        <v>0</v>
      </c>
      <c r="T69" s="12">
        <f t="shared" si="23"/>
        <v>0</v>
      </c>
      <c r="U69" s="12">
        <f t="shared" si="24"/>
        <v>0</v>
      </c>
      <c r="V69" s="13" t="str">
        <f t="shared" ca="1" si="25"/>
        <v>Greater Than 8 Weeks Old</v>
      </c>
    </row>
    <row r="70" spans="1:22" x14ac:dyDescent="0.35">
      <c r="A70" s="2" t="s">
        <v>92</v>
      </c>
      <c r="B70" s="5">
        <v>43708</v>
      </c>
      <c r="C70" s="5" t="s">
        <v>367</v>
      </c>
      <c r="D70" s="5" t="s">
        <v>368</v>
      </c>
      <c r="E70" s="6">
        <v>2</v>
      </c>
      <c r="F70" s="3">
        <v>118</v>
      </c>
      <c r="G70" s="3">
        <v>40.6</v>
      </c>
      <c r="H70" s="8">
        <f t="shared" si="13"/>
        <v>20.3</v>
      </c>
      <c r="I70" s="3">
        <v>77.400000000000006</v>
      </c>
      <c r="J70" s="4">
        <v>0.66</v>
      </c>
      <c r="K70" s="2" t="str">
        <f t="shared" si="14"/>
        <v>Saturday</v>
      </c>
      <c r="L70" s="5">
        <f t="shared" si="15"/>
        <v>43711</v>
      </c>
      <c r="M70" s="2" t="str">
        <f t="shared" si="16"/>
        <v>Tuesday</v>
      </c>
      <c r="N70" s="2" t="str">
        <f t="shared" si="17"/>
        <v>Tuesday</v>
      </c>
      <c r="O70" s="12">
        <f t="shared" si="18"/>
        <v>0</v>
      </c>
      <c r="P70" s="11" t="str">
        <f t="shared" si="19"/>
        <v>High Cost per Unit</v>
      </c>
      <c r="Q70" s="12">
        <f t="shared" si="20"/>
        <v>11.8</v>
      </c>
      <c r="R70" s="12">
        <f t="shared" si="21"/>
        <v>3.54</v>
      </c>
      <c r="S70" s="12">
        <f t="shared" si="22"/>
        <v>0</v>
      </c>
      <c r="T70" s="12">
        <f t="shared" si="23"/>
        <v>0</v>
      </c>
      <c r="U70" s="12">
        <f t="shared" si="24"/>
        <v>0</v>
      </c>
      <c r="V70" s="13" t="str">
        <f t="shared" ca="1" si="25"/>
        <v>Greater Than 8 Weeks Old</v>
      </c>
    </row>
    <row r="71" spans="1:22" x14ac:dyDescent="0.35">
      <c r="A71" s="2" t="s">
        <v>192</v>
      </c>
      <c r="B71" s="5">
        <v>43687</v>
      </c>
      <c r="C71" s="5" t="s">
        <v>367</v>
      </c>
      <c r="D71" s="5" t="s">
        <v>368</v>
      </c>
      <c r="E71" s="6">
        <v>1</v>
      </c>
      <c r="F71" s="3">
        <v>59</v>
      </c>
      <c r="G71" s="3">
        <v>13.9</v>
      </c>
      <c r="H71" s="8">
        <f t="shared" si="13"/>
        <v>13.9</v>
      </c>
      <c r="I71" s="3">
        <v>45.1</v>
      </c>
      <c r="J71" s="4">
        <v>0.76</v>
      </c>
      <c r="K71" s="2" t="str">
        <f t="shared" si="14"/>
        <v>Saturday</v>
      </c>
      <c r="L71" s="5">
        <f t="shared" si="15"/>
        <v>43690</v>
      </c>
      <c r="M71" s="2" t="str">
        <f t="shared" si="16"/>
        <v>Tuesday</v>
      </c>
      <c r="N71" s="2" t="str">
        <f t="shared" si="17"/>
        <v>Tuesday</v>
      </c>
      <c r="O71" s="12">
        <f t="shared" si="18"/>
        <v>0</v>
      </c>
      <c r="P71" s="11" t="str">
        <f t="shared" si="19"/>
        <v>Low Cost per Unit</v>
      </c>
      <c r="Q71" s="12">
        <f t="shared" si="20"/>
        <v>5.9</v>
      </c>
      <c r="R71" s="12">
        <f t="shared" si="21"/>
        <v>0</v>
      </c>
      <c r="S71" s="12">
        <f t="shared" si="22"/>
        <v>0</v>
      </c>
      <c r="T71" s="12">
        <f t="shared" si="23"/>
        <v>0</v>
      </c>
      <c r="U71" s="12">
        <f t="shared" si="24"/>
        <v>0</v>
      </c>
      <c r="V71" s="13" t="str">
        <f t="shared" ca="1" si="25"/>
        <v>Greater Than 8 Weeks Old</v>
      </c>
    </row>
    <row r="72" spans="1:22" x14ac:dyDescent="0.35">
      <c r="A72" s="2" t="s">
        <v>192</v>
      </c>
      <c r="B72" s="5">
        <v>43689</v>
      </c>
      <c r="C72" s="5" t="s">
        <v>367</v>
      </c>
      <c r="D72" s="5" t="s">
        <v>368</v>
      </c>
      <c r="E72" s="6">
        <v>1</v>
      </c>
      <c r="F72" s="3">
        <v>59</v>
      </c>
      <c r="G72" s="3">
        <v>13.9</v>
      </c>
      <c r="H72" s="8">
        <f t="shared" si="13"/>
        <v>13.9</v>
      </c>
      <c r="I72" s="3">
        <v>45.1</v>
      </c>
      <c r="J72" s="4">
        <v>0.76</v>
      </c>
      <c r="K72" s="2" t="str">
        <f t="shared" si="14"/>
        <v>Monday</v>
      </c>
      <c r="L72" s="5">
        <f t="shared" si="15"/>
        <v>43692</v>
      </c>
      <c r="M72" s="2" t="str">
        <f t="shared" si="16"/>
        <v>Thursday</v>
      </c>
      <c r="N72" s="2" t="str">
        <f t="shared" si="17"/>
        <v>Thursday</v>
      </c>
      <c r="O72" s="12">
        <f t="shared" si="18"/>
        <v>0</v>
      </c>
      <c r="P72" s="11" t="str">
        <f t="shared" si="19"/>
        <v>Low Cost per Unit</v>
      </c>
      <c r="Q72" s="12">
        <f t="shared" si="20"/>
        <v>5.9</v>
      </c>
      <c r="R72" s="12">
        <f t="shared" si="21"/>
        <v>0</v>
      </c>
      <c r="S72" s="12">
        <f t="shared" si="22"/>
        <v>0</v>
      </c>
      <c r="T72" s="12">
        <f t="shared" si="23"/>
        <v>0</v>
      </c>
      <c r="U72" s="12">
        <f t="shared" si="24"/>
        <v>0</v>
      </c>
      <c r="V72" s="13" t="str">
        <f t="shared" ca="1" si="25"/>
        <v>Greater Than 8 Weeks Old</v>
      </c>
    </row>
    <row r="73" spans="1:22" x14ac:dyDescent="0.35">
      <c r="A73" s="2" t="s">
        <v>192</v>
      </c>
      <c r="B73" s="5">
        <v>43696</v>
      </c>
      <c r="C73" s="5" t="s">
        <v>367</v>
      </c>
      <c r="D73" s="5" t="s">
        <v>368</v>
      </c>
      <c r="E73" s="6">
        <v>1</v>
      </c>
      <c r="F73" s="3">
        <v>59</v>
      </c>
      <c r="G73" s="3">
        <v>13.9</v>
      </c>
      <c r="H73" s="8">
        <f t="shared" si="13"/>
        <v>13.9</v>
      </c>
      <c r="I73" s="3">
        <v>45.1</v>
      </c>
      <c r="J73" s="4">
        <v>0.76</v>
      </c>
      <c r="K73" s="2" t="str">
        <f t="shared" si="14"/>
        <v>Monday</v>
      </c>
      <c r="L73" s="5">
        <f t="shared" si="15"/>
        <v>43699</v>
      </c>
      <c r="M73" s="2" t="str">
        <f t="shared" si="16"/>
        <v>Thursday</v>
      </c>
      <c r="N73" s="2" t="str">
        <f t="shared" si="17"/>
        <v>Thursday</v>
      </c>
      <c r="O73" s="12">
        <f t="shared" si="18"/>
        <v>0</v>
      </c>
      <c r="P73" s="11" t="str">
        <f t="shared" si="19"/>
        <v>Low Cost per Unit</v>
      </c>
      <c r="Q73" s="12">
        <f t="shared" si="20"/>
        <v>5.9</v>
      </c>
      <c r="R73" s="12">
        <f t="shared" si="21"/>
        <v>0</v>
      </c>
      <c r="S73" s="12">
        <f t="shared" si="22"/>
        <v>0</v>
      </c>
      <c r="T73" s="12">
        <f t="shared" si="23"/>
        <v>0</v>
      </c>
      <c r="U73" s="12">
        <f t="shared" si="24"/>
        <v>0</v>
      </c>
      <c r="V73" s="13" t="str">
        <f t="shared" ca="1" si="25"/>
        <v>Greater Than 8 Weeks Old</v>
      </c>
    </row>
    <row r="74" spans="1:22" x14ac:dyDescent="0.35">
      <c r="A74" s="2" t="s">
        <v>192</v>
      </c>
      <c r="B74" s="5">
        <v>43703</v>
      </c>
      <c r="C74" s="5" t="s">
        <v>367</v>
      </c>
      <c r="D74" s="5" t="s">
        <v>368</v>
      </c>
      <c r="E74" s="6">
        <v>1</v>
      </c>
      <c r="F74" s="3">
        <v>59</v>
      </c>
      <c r="G74" s="3">
        <v>13.9</v>
      </c>
      <c r="H74" s="8">
        <f t="shared" si="13"/>
        <v>13.9</v>
      </c>
      <c r="I74" s="3">
        <v>45.1</v>
      </c>
      <c r="J74" s="4">
        <v>0.76</v>
      </c>
      <c r="K74" s="2" t="str">
        <f t="shared" si="14"/>
        <v>Monday</v>
      </c>
      <c r="L74" s="5">
        <f t="shared" si="15"/>
        <v>43706</v>
      </c>
      <c r="M74" s="2" t="str">
        <f t="shared" si="16"/>
        <v>Thursday</v>
      </c>
      <c r="N74" s="2" t="str">
        <f t="shared" si="17"/>
        <v>Thursday</v>
      </c>
      <c r="O74" s="12">
        <f t="shared" si="18"/>
        <v>0</v>
      </c>
      <c r="P74" s="11" t="str">
        <f t="shared" si="19"/>
        <v>Low Cost per Unit</v>
      </c>
      <c r="Q74" s="12">
        <f t="shared" si="20"/>
        <v>5.9</v>
      </c>
      <c r="R74" s="12">
        <f t="shared" si="21"/>
        <v>0</v>
      </c>
      <c r="S74" s="12">
        <f t="shared" si="22"/>
        <v>0</v>
      </c>
      <c r="T74" s="12">
        <f t="shared" si="23"/>
        <v>0</v>
      </c>
      <c r="U74" s="12">
        <f t="shared" si="24"/>
        <v>0</v>
      </c>
      <c r="V74" s="13" t="str">
        <f t="shared" ca="1" si="25"/>
        <v>Greater Than 8 Weeks Old</v>
      </c>
    </row>
    <row r="75" spans="1:22" x14ac:dyDescent="0.35">
      <c r="A75" s="2" t="s">
        <v>145</v>
      </c>
      <c r="B75" s="5">
        <v>43679</v>
      </c>
      <c r="C75" s="5" t="s">
        <v>367</v>
      </c>
      <c r="D75" s="5" t="s">
        <v>368</v>
      </c>
      <c r="E75" s="6">
        <v>4</v>
      </c>
      <c r="F75" s="3">
        <v>236</v>
      </c>
      <c r="G75" s="3">
        <v>90.6</v>
      </c>
      <c r="H75" s="8">
        <f t="shared" si="13"/>
        <v>22.65</v>
      </c>
      <c r="I75" s="3">
        <v>145.4</v>
      </c>
      <c r="J75" s="4">
        <v>0.62</v>
      </c>
      <c r="K75" s="2" t="str">
        <f t="shared" si="14"/>
        <v>Friday</v>
      </c>
      <c r="L75" s="5">
        <f t="shared" si="15"/>
        <v>43682</v>
      </c>
      <c r="M75" s="2" t="str">
        <f t="shared" si="16"/>
        <v>Monday</v>
      </c>
      <c r="N75" s="2" t="str">
        <f t="shared" si="17"/>
        <v>Monday</v>
      </c>
      <c r="O75" s="12">
        <f t="shared" si="18"/>
        <v>0</v>
      </c>
      <c r="P75" s="11" t="str">
        <f t="shared" si="19"/>
        <v>High Cost per Unit</v>
      </c>
      <c r="Q75" s="12">
        <f t="shared" si="20"/>
        <v>23.6</v>
      </c>
      <c r="R75" s="12">
        <f t="shared" si="21"/>
        <v>7.08</v>
      </c>
      <c r="S75" s="12">
        <f t="shared" si="22"/>
        <v>0</v>
      </c>
      <c r="T75" s="12">
        <f t="shared" si="23"/>
        <v>0</v>
      </c>
      <c r="U75" s="12">
        <f t="shared" si="24"/>
        <v>0</v>
      </c>
      <c r="V75" s="13" t="str">
        <f t="shared" ca="1" si="25"/>
        <v>Greater Than 8 Weeks Old</v>
      </c>
    </row>
    <row r="76" spans="1:22" x14ac:dyDescent="0.35">
      <c r="A76" s="2" t="s">
        <v>145</v>
      </c>
      <c r="B76" s="5">
        <v>43680</v>
      </c>
      <c r="C76" s="5" t="s">
        <v>367</v>
      </c>
      <c r="D76" s="5" t="s">
        <v>368</v>
      </c>
      <c r="E76" s="6">
        <v>2</v>
      </c>
      <c r="F76" s="3">
        <v>118</v>
      </c>
      <c r="G76" s="3">
        <v>45.3</v>
      </c>
      <c r="H76" s="8">
        <f t="shared" si="13"/>
        <v>22.65</v>
      </c>
      <c r="I76" s="3">
        <v>72.7</v>
      </c>
      <c r="J76" s="4">
        <v>0.62</v>
      </c>
      <c r="K76" s="2" t="str">
        <f t="shared" si="14"/>
        <v>Saturday</v>
      </c>
      <c r="L76" s="5">
        <f t="shared" si="15"/>
        <v>43683</v>
      </c>
      <c r="M76" s="2" t="str">
        <f t="shared" si="16"/>
        <v>Tuesday</v>
      </c>
      <c r="N76" s="2" t="str">
        <f t="shared" si="17"/>
        <v>Tuesday</v>
      </c>
      <c r="O76" s="12">
        <f t="shared" si="18"/>
        <v>0</v>
      </c>
      <c r="P76" s="11" t="str">
        <f t="shared" si="19"/>
        <v>High Cost per Unit</v>
      </c>
      <c r="Q76" s="12">
        <f t="shared" si="20"/>
        <v>11.8</v>
      </c>
      <c r="R76" s="12">
        <f t="shared" si="21"/>
        <v>3.54</v>
      </c>
      <c r="S76" s="12">
        <f t="shared" si="22"/>
        <v>0</v>
      </c>
      <c r="T76" s="12">
        <f t="shared" si="23"/>
        <v>0</v>
      </c>
      <c r="U76" s="12">
        <f t="shared" si="24"/>
        <v>0</v>
      </c>
      <c r="V76" s="13" t="str">
        <f t="shared" ca="1" si="25"/>
        <v>Greater Than 8 Weeks Old</v>
      </c>
    </row>
    <row r="77" spans="1:22" x14ac:dyDescent="0.35">
      <c r="A77" s="2" t="s">
        <v>145</v>
      </c>
      <c r="B77" s="5">
        <v>43681</v>
      </c>
      <c r="C77" s="5" t="s">
        <v>367</v>
      </c>
      <c r="D77" s="5" t="s">
        <v>368</v>
      </c>
      <c r="E77" s="6">
        <v>5</v>
      </c>
      <c r="F77" s="3">
        <v>245.5</v>
      </c>
      <c r="G77" s="3">
        <v>113.25</v>
      </c>
      <c r="H77" s="8">
        <f t="shared" si="13"/>
        <v>22.65</v>
      </c>
      <c r="I77" s="3">
        <v>132.25</v>
      </c>
      <c r="J77" s="4">
        <v>0.54</v>
      </c>
      <c r="K77" s="2" t="str">
        <f t="shared" si="14"/>
        <v>Sunday</v>
      </c>
      <c r="L77" s="5">
        <f t="shared" si="15"/>
        <v>43684</v>
      </c>
      <c r="M77" s="2" t="str">
        <f t="shared" si="16"/>
        <v>Wednesday</v>
      </c>
      <c r="N77" s="2" t="str">
        <f t="shared" si="17"/>
        <v>Wednesday</v>
      </c>
      <c r="O77" s="12">
        <f t="shared" si="18"/>
        <v>0</v>
      </c>
      <c r="P77" s="11" t="str">
        <f t="shared" si="19"/>
        <v>High Cost per Unit</v>
      </c>
      <c r="Q77" s="12">
        <f t="shared" si="20"/>
        <v>24.55</v>
      </c>
      <c r="R77" s="12">
        <f t="shared" si="21"/>
        <v>7.3649999999999993</v>
      </c>
      <c r="S77" s="12">
        <f t="shared" si="22"/>
        <v>0</v>
      </c>
      <c r="T77" s="12">
        <f t="shared" si="23"/>
        <v>0</v>
      </c>
      <c r="U77" s="12">
        <f t="shared" si="24"/>
        <v>0</v>
      </c>
      <c r="V77" s="13" t="str">
        <f t="shared" ca="1" si="25"/>
        <v>Greater Than 8 Weeks Old</v>
      </c>
    </row>
    <row r="78" spans="1:22" x14ac:dyDescent="0.35">
      <c r="A78" s="2" t="s">
        <v>145</v>
      </c>
      <c r="B78" s="5">
        <v>43682</v>
      </c>
      <c r="C78" s="5" t="s">
        <v>367</v>
      </c>
      <c r="D78" s="5" t="s">
        <v>368</v>
      </c>
      <c r="E78" s="6">
        <v>1</v>
      </c>
      <c r="F78" s="3">
        <v>59</v>
      </c>
      <c r="G78" s="3">
        <v>22.65</v>
      </c>
      <c r="H78" s="8">
        <f t="shared" si="13"/>
        <v>22.65</v>
      </c>
      <c r="I78" s="3">
        <v>36.35</v>
      </c>
      <c r="J78" s="4">
        <v>0.62</v>
      </c>
      <c r="K78" s="2" t="str">
        <f t="shared" si="14"/>
        <v>Monday</v>
      </c>
      <c r="L78" s="5">
        <f t="shared" si="15"/>
        <v>43685</v>
      </c>
      <c r="M78" s="2" t="str">
        <f t="shared" si="16"/>
        <v>Thursday</v>
      </c>
      <c r="N78" s="2" t="str">
        <f t="shared" si="17"/>
        <v>Thursday</v>
      </c>
      <c r="O78" s="12">
        <f t="shared" si="18"/>
        <v>0</v>
      </c>
      <c r="P78" s="11" t="str">
        <f t="shared" si="19"/>
        <v>High Cost per Unit</v>
      </c>
      <c r="Q78" s="12">
        <f t="shared" si="20"/>
        <v>5.9</v>
      </c>
      <c r="R78" s="12">
        <f t="shared" si="21"/>
        <v>0</v>
      </c>
      <c r="S78" s="12">
        <f t="shared" si="22"/>
        <v>0</v>
      </c>
      <c r="T78" s="12">
        <f t="shared" si="23"/>
        <v>0</v>
      </c>
      <c r="U78" s="12">
        <f t="shared" si="24"/>
        <v>0</v>
      </c>
      <c r="V78" s="13" t="str">
        <f t="shared" ca="1" si="25"/>
        <v>Greater Than 8 Weeks Old</v>
      </c>
    </row>
    <row r="79" spans="1:22" x14ac:dyDescent="0.35">
      <c r="A79" s="2" t="s">
        <v>145</v>
      </c>
      <c r="B79" s="5">
        <v>43683</v>
      </c>
      <c r="C79" s="5" t="s">
        <v>367</v>
      </c>
      <c r="D79" s="5" t="s">
        <v>368</v>
      </c>
      <c r="E79" s="6">
        <v>1</v>
      </c>
      <c r="F79" s="3">
        <v>59</v>
      </c>
      <c r="G79" s="3">
        <v>22.65</v>
      </c>
      <c r="H79" s="8">
        <f t="shared" si="13"/>
        <v>22.65</v>
      </c>
      <c r="I79" s="3">
        <v>36.35</v>
      </c>
      <c r="J79" s="4">
        <v>0.62</v>
      </c>
      <c r="K79" s="2" t="str">
        <f t="shared" si="14"/>
        <v>Tuesday</v>
      </c>
      <c r="L79" s="5">
        <f t="shared" si="15"/>
        <v>43686</v>
      </c>
      <c r="M79" s="2" t="str">
        <f t="shared" si="16"/>
        <v>Friday</v>
      </c>
      <c r="N79" s="2" t="str">
        <f t="shared" si="17"/>
        <v>Friday</v>
      </c>
      <c r="O79" s="12">
        <f t="shared" si="18"/>
        <v>2.95</v>
      </c>
      <c r="P79" s="11" t="str">
        <f t="shared" si="19"/>
        <v>High Cost per Unit</v>
      </c>
      <c r="Q79" s="12">
        <f t="shared" si="20"/>
        <v>5.9</v>
      </c>
      <c r="R79" s="12">
        <f t="shared" si="21"/>
        <v>0</v>
      </c>
      <c r="S79" s="12">
        <f t="shared" si="22"/>
        <v>0</v>
      </c>
      <c r="T79" s="12">
        <f t="shared" si="23"/>
        <v>0</v>
      </c>
      <c r="U79" s="12">
        <f t="shared" si="24"/>
        <v>0</v>
      </c>
      <c r="V79" s="13" t="str">
        <f t="shared" ca="1" si="25"/>
        <v>Greater Than 8 Weeks Old</v>
      </c>
    </row>
    <row r="80" spans="1:22" x14ac:dyDescent="0.35">
      <c r="A80" s="2" t="s">
        <v>145</v>
      </c>
      <c r="B80" s="5">
        <v>43685</v>
      </c>
      <c r="C80" s="5" t="s">
        <v>367</v>
      </c>
      <c r="D80" s="5" t="s">
        <v>368</v>
      </c>
      <c r="E80" s="6">
        <v>1</v>
      </c>
      <c r="F80" s="3">
        <v>59</v>
      </c>
      <c r="G80" s="3">
        <v>22.65</v>
      </c>
      <c r="H80" s="8">
        <f t="shared" si="13"/>
        <v>22.65</v>
      </c>
      <c r="I80" s="3">
        <v>36.35</v>
      </c>
      <c r="J80" s="4">
        <v>0.62</v>
      </c>
      <c r="K80" s="2" t="str">
        <f t="shared" si="14"/>
        <v>Thursday</v>
      </c>
      <c r="L80" s="5">
        <f t="shared" si="15"/>
        <v>43688</v>
      </c>
      <c r="M80" s="2" t="str">
        <f t="shared" si="16"/>
        <v>Sunday</v>
      </c>
      <c r="N80" s="2" t="str">
        <f t="shared" si="17"/>
        <v>Monday</v>
      </c>
      <c r="O80" s="12">
        <f t="shared" si="18"/>
        <v>0</v>
      </c>
      <c r="P80" s="11" t="str">
        <f t="shared" si="19"/>
        <v>High Cost per Unit</v>
      </c>
      <c r="Q80" s="12">
        <f t="shared" si="20"/>
        <v>5.9</v>
      </c>
      <c r="R80" s="12">
        <f t="shared" si="21"/>
        <v>0</v>
      </c>
      <c r="S80" s="12">
        <f t="shared" si="22"/>
        <v>0</v>
      </c>
      <c r="T80" s="12">
        <f t="shared" si="23"/>
        <v>0</v>
      </c>
      <c r="U80" s="12">
        <f t="shared" si="24"/>
        <v>0</v>
      </c>
      <c r="V80" s="13" t="str">
        <f t="shared" ca="1" si="25"/>
        <v>Greater Than 8 Weeks Old</v>
      </c>
    </row>
    <row r="81" spans="1:22" x14ac:dyDescent="0.35">
      <c r="A81" s="2" t="s">
        <v>145</v>
      </c>
      <c r="B81" s="5">
        <v>43686</v>
      </c>
      <c r="C81" s="5" t="s">
        <v>367</v>
      </c>
      <c r="D81" s="5" t="s">
        <v>368</v>
      </c>
      <c r="E81" s="6">
        <v>1</v>
      </c>
      <c r="F81" s="3">
        <v>59</v>
      </c>
      <c r="G81" s="3">
        <v>22.65</v>
      </c>
      <c r="H81" s="8">
        <f t="shared" si="13"/>
        <v>22.65</v>
      </c>
      <c r="I81" s="3">
        <v>36.35</v>
      </c>
      <c r="J81" s="4">
        <v>0.62</v>
      </c>
      <c r="K81" s="2" t="str">
        <f t="shared" si="14"/>
        <v>Friday</v>
      </c>
      <c r="L81" s="5">
        <f t="shared" si="15"/>
        <v>43689</v>
      </c>
      <c r="M81" s="2" t="str">
        <f t="shared" si="16"/>
        <v>Monday</v>
      </c>
      <c r="N81" s="2" t="str">
        <f t="shared" si="17"/>
        <v>Monday</v>
      </c>
      <c r="O81" s="12">
        <f t="shared" si="18"/>
        <v>0</v>
      </c>
      <c r="P81" s="11" t="str">
        <f t="shared" si="19"/>
        <v>High Cost per Unit</v>
      </c>
      <c r="Q81" s="12">
        <f t="shared" si="20"/>
        <v>5.9</v>
      </c>
      <c r="R81" s="12">
        <f t="shared" si="21"/>
        <v>0</v>
      </c>
      <c r="S81" s="12">
        <f t="shared" si="22"/>
        <v>0</v>
      </c>
      <c r="T81" s="12">
        <f t="shared" si="23"/>
        <v>0</v>
      </c>
      <c r="U81" s="12">
        <f t="shared" si="24"/>
        <v>0</v>
      </c>
      <c r="V81" s="13" t="str">
        <f t="shared" ca="1" si="25"/>
        <v>Greater Than 8 Weeks Old</v>
      </c>
    </row>
    <row r="82" spans="1:22" x14ac:dyDescent="0.35">
      <c r="A82" s="2" t="s">
        <v>145</v>
      </c>
      <c r="B82" s="5">
        <v>43688</v>
      </c>
      <c r="C82" s="5" t="s">
        <v>367</v>
      </c>
      <c r="D82" s="5" t="s">
        <v>368</v>
      </c>
      <c r="E82" s="6">
        <v>2</v>
      </c>
      <c r="F82" s="3">
        <v>118</v>
      </c>
      <c r="G82" s="3">
        <v>45.3</v>
      </c>
      <c r="H82" s="8">
        <f t="shared" si="13"/>
        <v>22.65</v>
      </c>
      <c r="I82" s="3">
        <v>72.7</v>
      </c>
      <c r="J82" s="4">
        <v>0.62</v>
      </c>
      <c r="K82" s="2" t="str">
        <f t="shared" si="14"/>
        <v>Sunday</v>
      </c>
      <c r="L82" s="5">
        <f t="shared" si="15"/>
        <v>43691</v>
      </c>
      <c r="M82" s="2" t="str">
        <f t="shared" si="16"/>
        <v>Wednesday</v>
      </c>
      <c r="N82" s="2" t="str">
        <f t="shared" si="17"/>
        <v>Wednesday</v>
      </c>
      <c r="O82" s="12">
        <f t="shared" si="18"/>
        <v>0</v>
      </c>
      <c r="P82" s="11" t="str">
        <f t="shared" si="19"/>
        <v>High Cost per Unit</v>
      </c>
      <c r="Q82" s="12">
        <f t="shared" si="20"/>
        <v>11.8</v>
      </c>
      <c r="R82" s="12">
        <f t="shared" si="21"/>
        <v>3.54</v>
      </c>
      <c r="S82" s="12">
        <f t="shared" si="22"/>
        <v>0</v>
      </c>
      <c r="T82" s="12">
        <f t="shared" si="23"/>
        <v>0</v>
      </c>
      <c r="U82" s="12">
        <f t="shared" si="24"/>
        <v>0</v>
      </c>
      <c r="V82" s="13" t="str">
        <f t="shared" ca="1" si="25"/>
        <v>Greater Than 8 Weeks Old</v>
      </c>
    </row>
    <row r="83" spans="1:22" x14ac:dyDescent="0.35">
      <c r="A83" s="2" t="s">
        <v>145</v>
      </c>
      <c r="B83" s="5">
        <v>43689</v>
      </c>
      <c r="C83" s="5" t="s">
        <v>367</v>
      </c>
      <c r="D83" s="5" t="s">
        <v>368</v>
      </c>
      <c r="E83" s="6">
        <v>3</v>
      </c>
      <c r="F83" s="3">
        <v>177</v>
      </c>
      <c r="G83" s="3">
        <v>67.95</v>
      </c>
      <c r="H83" s="8">
        <f t="shared" si="13"/>
        <v>22.650000000000002</v>
      </c>
      <c r="I83" s="3">
        <v>109.05</v>
      </c>
      <c r="J83" s="4">
        <v>0.62</v>
      </c>
      <c r="K83" s="2" t="str">
        <f t="shared" si="14"/>
        <v>Monday</v>
      </c>
      <c r="L83" s="5">
        <f t="shared" si="15"/>
        <v>43692</v>
      </c>
      <c r="M83" s="2" t="str">
        <f t="shared" si="16"/>
        <v>Thursday</v>
      </c>
      <c r="N83" s="2" t="str">
        <f t="shared" si="17"/>
        <v>Thursday</v>
      </c>
      <c r="O83" s="12">
        <f t="shared" si="18"/>
        <v>0</v>
      </c>
      <c r="P83" s="11" t="str">
        <f t="shared" si="19"/>
        <v>High Cost per Unit</v>
      </c>
      <c r="Q83" s="12">
        <f t="shared" si="20"/>
        <v>17.7</v>
      </c>
      <c r="R83" s="12">
        <f t="shared" si="21"/>
        <v>5.31</v>
      </c>
      <c r="S83" s="12">
        <f t="shared" si="22"/>
        <v>0</v>
      </c>
      <c r="T83" s="12">
        <f t="shared" si="23"/>
        <v>0</v>
      </c>
      <c r="U83" s="12">
        <f t="shared" si="24"/>
        <v>0</v>
      </c>
      <c r="V83" s="13" t="str">
        <f t="shared" ca="1" si="25"/>
        <v>Greater Than 8 Weeks Old</v>
      </c>
    </row>
    <row r="84" spans="1:22" x14ac:dyDescent="0.35">
      <c r="A84" s="2" t="s">
        <v>145</v>
      </c>
      <c r="B84" s="5">
        <v>43690</v>
      </c>
      <c r="C84" s="5" t="s">
        <v>367</v>
      </c>
      <c r="D84" s="5" t="s">
        <v>368</v>
      </c>
      <c r="E84" s="6">
        <v>2</v>
      </c>
      <c r="F84" s="3">
        <v>118</v>
      </c>
      <c r="G84" s="3">
        <v>45.3</v>
      </c>
      <c r="H84" s="8">
        <f t="shared" si="13"/>
        <v>22.65</v>
      </c>
      <c r="I84" s="3">
        <v>72.7</v>
      </c>
      <c r="J84" s="4">
        <v>0.62</v>
      </c>
      <c r="K84" s="2" t="str">
        <f t="shared" si="14"/>
        <v>Tuesday</v>
      </c>
      <c r="L84" s="5">
        <f t="shared" si="15"/>
        <v>43693</v>
      </c>
      <c r="M84" s="2" t="str">
        <f t="shared" si="16"/>
        <v>Friday</v>
      </c>
      <c r="N84" s="2" t="str">
        <f t="shared" si="17"/>
        <v>Friday</v>
      </c>
      <c r="O84" s="12">
        <f t="shared" si="18"/>
        <v>5.9</v>
      </c>
      <c r="P84" s="11" t="str">
        <f t="shared" si="19"/>
        <v>High Cost per Unit</v>
      </c>
      <c r="Q84" s="12">
        <f t="shared" si="20"/>
        <v>11.8</v>
      </c>
      <c r="R84" s="12">
        <f t="shared" si="21"/>
        <v>3.54</v>
      </c>
      <c r="S84" s="12">
        <f t="shared" si="22"/>
        <v>0</v>
      </c>
      <c r="T84" s="12">
        <f t="shared" si="23"/>
        <v>0</v>
      </c>
      <c r="U84" s="12">
        <f t="shared" si="24"/>
        <v>0</v>
      </c>
      <c r="V84" s="13" t="str">
        <f t="shared" ca="1" si="25"/>
        <v>Greater Than 8 Weeks Old</v>
      </c>
    </row>
    <row r="85" spans="1:22" x14ac:dyDescent="0.35">
      <c r="A85" s="2" t="s">
        <v>145</v>
      </c>
      <c r="B85" s="5">
        <v>43691</v>
      </c>
      <c r="C85" s="5" t="s">
        <v>367</v>
      </c>
      <c r="D85" s="5" t="s">
        <v>368</v>
      </c>
      <c r="E85" s="6">
        <v>2</v>
      </c>
      <c r="F85" s="3">
        <v>118</v>
      </c>
      <c r="G85" s="3">
        <v>45.3</v>
      </c>
      <c r="H85" s="8">
        <f t="shared" si="13"/>
        <v>22.65</v>
      </c>
      <c r="I85" s="3">
        <v>72.7</v>
      </c>
      <c r="J85" s="4">
        <v>0.62</v>
      </c>
      <c r="K85" s="2" t="str">
        <f t="shared" si="14"/>
        <v>Wednesday</v>
      </c>
      <c r="L85" s="5">
        <f t="shared" si="15"/>
        <v>43694</v>
      </c>
      <c r="M85" s="2" t="str">
        <f t="shared" si="16"/>
        <v>Saturday</v>
      </c>
      <c r="N85" s="2" t="str">
        <f t="shared" si="17"/>
        <v>Saturday</v>
      </c>
      <c r="O85" s="12">
        <f t="shared" si="18"/>
        <v>0</v>
      </c>
      <c r="P85" s="11" t="str">
        <f t="shared" si="19"/>
        <v>High Cost per Unit</v>
      </c>
      <c r="Q85" s="12">
        <f t="shared" si="20"/>
        <v>11.8</v>
      </c>
      <c r="R85" s="12">
        <f t="shared" si="21"/>
        <v>3.54</v>
      </c>
      <c r="S85" s="12">
        <f t="shared" si="22"/>
        <v>0</v>
      </c>
      <c r="T85" s="12">
        <f t="shared" si="23"/>
        <v>0</v>
      </c>
      <c r="U85" s="12">
        <f t="shared" si="24"/>
        <v>0</v>
      </c>
      <c r="V85" s="13" t="str">
        <f t="shared" ca="1" si="25"/>
        <v>Greater Than 8 Weeks Old</v>
      </c>
    </row>
    <row r="86" spans="1:22" x14ac:dyDescent="0.35">
      <c r="A86" s="2" t="s">
        <v>145</v>
      </c>
      <c r="B86" s="5">
        <v>43692</v>
      </c>
      <c r="C86" s="5" t="s">
        <v>367</v>
      </c>
      <c r="D86" s="5" t="s">
        <v>368</v>
      </c>
      <c r="E86" s="6">
        <v>2</v>
      </c>
      <c r="F86" s="3">
        <v>118</v>
      </c>
      <c r="G86" s="3">
        <v>45.3</v>
      </c>
      <c r="H86" s="8">
        <f t="shared" si="13"/>
        <v>22.65</v>
      </c>
      <c r="I86" s="3">
        <v>72.7</v>
      </c>
      <c r="J86" s="4">
        <v>0.62</v>
      </c>
      <c r="K86" s="2" t="str">
        <f t="shared" si="14"/>
        <v>Thursday</v>
      </c>
      <c r="L86" s="5">
        <f t="shared" si="15"/>
        <v>43695</v>
      </c>
      <c r="M86" s="2" t="str">
        <f t="shared" si="16"/>
        <v>Sunday</v>
      </c>
      <c r="N86" s="2" t="str">
        <f t="shared" si="17"/>
        <v>Monday</v>
      </c>
      <c r="O86" s="12">
        <f t="shared" si="18"/>
        <v>0</v>
      </c>
      <c r="P86" s="11" t="str">
        <f t="shared" si="19"/>
        <v>High Cost per Unit</v>
      </c>
      <c r="Q86" s="12">
        <f t="shared" si="20"/>
        <v>11.8</v>
      </c>
      <c r="R86" s="12">
        <f t="shared" si="21"/>
        <v>3.54</v>
      </c>
      <c r="S86" s="12">
        <f t="shared" si="22"/>
        <v>0</v>
      </c>
      <c r="T86" s="12">
        <f t="shared" si="23"/>
        <v>0</v>
      </c>
      <c r="U86" s="12">
        <f t="shared" si="24"/>
        <v>0</v>
      </c>
      <c r="V86" s="13" t="str">
        <f t="shared" ca="1" si="25"/>
        <v>Greater Than 8 Weeks Old</v>
      </c>
    </row>
    <row r="87" spans="1:22" x14ac:dyDescent="0.35">
      <c r="A87" s="2" t="s">
        <v>145</v>
      </c>
      <c r="B87" s="5">
        <v>43693</v>
      </c>
      <c r="C87" s="5" t="s">
        <v>367</v>
      </c>
      <c r="D87" s="5" t="s">
        <v>368</v>
      </c>
      <c r="E87" s="6">
        <v>2</v>
      </c>
      <c r="F87" s="3">
        <v>118</v>
      </c>
      <c r="G87" s="3">
        <v>45.3</v>
      </c>
      <c r="H87" s="8">
        <f t="shared" si="13"/>
        <v>22.65</v>
      </c>
      <c r="I87" s="3">
        <v>72.7</v>
      </c>
      <c r="J87" s="4">
        <v>0.62</v>
      </c>
      <c r="K87" s="2" t="str">
        <f t="shared" si="14"/>
        <v>Friday</v>
      </c>
      <c r="L87" s="5">
        <f t="shared" si="15"/>
        <v>43696</v>
      </c>
      <c r="M87" s="2" t="str">
        <f t="shared" si="16"/>
        <v>Monday</v>
      </c>
      <c r="N87" s="2" t="str">
        <f t="shared" si="17"/>
        <v>Monday</v>
      </c>
      <c r="O87" s="12">
        <f t="shared" si="18"/>
        <v>0</v>
      </c>
      <c r="P87" s="11" t="str">
        <f t="shared" si="19"/>
        <v>High Cost per Unit</v>
      </c>
      <c r="Q87" s="12">
        <f t="shared" si="20"/>
        <v>11.8</v>
      </c>
      <c r="R87" s="12">
        <f t="shared" si="21"/>
        <v>3.54</v>
      </c>
      <c r="S87" s="12">
        <f t="shared" si="22"/>
        <v>0</v>
      </c>
      <c r="T87" s="12">
        <f t="shared" si="23"/>
        <v>0</v>
      </c>
      <c r="U87" s="12">
        <f t="shared" si="24"/>
        <v>0</v>
      </c>
      <c r="V87" s="13" t="str">
        <f t="shared" ca="1" si="25"/>
        <v>Greater Than 8 Weeks Old</v>
      </c>
    </row>
    <row r="88" spans="1:22" x14ac:dyDescent="0.35">
      <c r="A88" s="2" t="s">
        <v>145</v>
      </c>
      <c r="B88" s="5">
        <v>43694</v>
      </c>
      <c r="C88" s="5" t="s">
        <v>367</v>
      </c>
      <c r="D88" s="5" t="s">
        <v>368</v>
      </c>
      <c r="E88" s="6">
        <v>3</v>
      </c>
      <c r="F88" s="3">
        <v>177</v>
      </c>
      <c r="G88" s="3">
        <v>67.95</v>
      </c>
      <c r="H88" s="8">
        <f t="shared" si="13"/>
        <v>22.650000000000002</v>
      </c>
      <c r="I88" s="3">
        <v>109.05</v>
      </c>
      <c r="J88" s="4">
        <v>0.62</v>
      </c>
      <c r="K88" s="2" t="str">
        <f t="shared" si="14"/>
        <v>Saturday</v>
      </c>
      <c r="L88" s="5">
        <f t="shared" si="15"/>
        <v>43697</v>
      </c>
      <c r="M88" s="2" t="str">
        <f t="shared" si="16"/>
        <v>Tuesday</v>
      </c>
      <c r="N88" s="2" t="str">
        <f t="shared" si="17"/>
        <v>Tuesday</v>
      </c>
      <c r="O88" s="12">
        <f t="shared" si="18"/>
        <v>0</v>
      </c>
      <c r="P88" s="11" t="str">
        <f t="shared" si="19"/>
        <v>High Cost per Unit</v>
      </c>
      <c r="Q88" s="12">
        <f t="shared" si="20"/>
        <v>17.7</v>
      </c>
      <c r="R88" s="12">
        <f t="shared" si="21"/>
        <v>5.31</v>
      </c>
      <c r="S88" s="12">
        <f t="shared" si="22"/>
        <v>0</v>
      </c>
      <c r="T88" s="12">
        <f t="shared" si="23"/>
        <v>0</v>
      </c>
      <c r="U88" s="12">
        <f t="shared" si="24"/>
        <v>0</v>
      </c>
      <c r="V88" s="13" t="str">
        <f t="shared" ca="1" si="25"/>
        <v>Greater Than 8 Weeks Old</v>
      </c>
    </row>
    <row r="89" spans="1:22" x14ac:dyDescent="0.35">
      <c r="A89" s="2" t="s">
        <v>145</v>
      </c>
      <c r="B89" s="5">
        <v>43695</v>
      </c>
      <c r="C89" s="5" t="s">
        <v>367</v>
      </c>
      <c r="D89" s="5" t="s">
        <v>368</v>
      </c>
      <c r="E89" s="6">
        <v>1</v>
      </c>
      <c r="F89" s="3">
        <v>59</v>
      </c>
      <c r="G89" s="3">
        <v>22.65</v>
      </c>
      <c r="H89" s="8">
        <f t="shared" si="13"/>
        <v>22.65</v>
      </c>
      <c r="I89" s="3">
        <v>36.35</v>
      </c>
      <c r="J89" s="4">
        <v>0.62</v>
      </c>
      <c r="K89" s="2" t="str">
        <f t="shared" si="14"/>
        <v>Sunday</v>
      </c>
      <c r="L89" s="5">
        <f t="shared" si="15"/>
        <v>43698</v>
      </c>
      <c r="M89" s="2" t="str">
        <f t="shared" si="16"/>
        <v>Wednesday</v>
      </c>
      <c r="N89" s="2" t="str">
        <f t="shared" si="17"/>
        <v>Wednesday</v>
      </c>
      <c r="O89" s="12">
        <f t="shared" si="18"/>
        <v>0</v>
      </c>
      <c r="P89" s="11" t="str">
        <f t="shared" si="19"/>
        <v>High Cost per Unit</v>
      </c>
      <c r="Q89" s="12">
        <f t="shared" si="20"/>
        <v>5.9</v>
      </c>
      <c r="R89" s="12">
        <f t="shared" si="21"/>
        <v>0</v>
      </c>
      <c r="S89" s="12">
        <f t="shared" si="22"/>
        <v>0</v>
      </c>
      <c r="T89" s="12">
        <f t="shared" si="23"/>
        <v>0</v>
      </c>
      <c r="U89" s="12">
        <f t="shared" si="24"/>
        <v>0</v>
      </c>
      <c r="V89" s="13" t="str">
        <f t="shared" ca="1" si="25"/>
        <v>Greater Than 8 Weeks Old</v>
      </c>
    </row>
    <row r="90" spans="1:22" x14ac:dyDescent="0.35">
      <c r="A90" s="2" t="s">
        <v>145</v>
      </c>
      <c r="B90" s="5">
        <v>43696</v>
      </c>
      <c r="C90" s="5" t="s">
        <v>367</v>
      </c>
      <c r="D90" s="5" t="s">
        <v>368</v>
      </c>
      <c r="E90" s="6">
        <v>1</v>
      </c>
      <c r="F90" s="3">
        <v>59</v>
      </c>
      <c r="G90" s="3">
        <v>22.65</v>
      </c>
      <c r="H90" s="8">
        <f t="shared" si="13"/>
        <v>22.65</v>
      </c>
      <c r="I90" s="3">
        <v>36.35</v>
      </c>
      <c r="J90" s="4">
        <v>0.62</v>
      </c>
      <c r="K90" s="2" t="str">
        <f t="shared" si="14"/>
        <v>Monday</v>
      </c>
      <c r="L90" s="5">
        <f t="shared" si="15"/>
        <v>43699</v>
      </c>
      <c r="M90" s="2" t="str">
        <f t="shared" si="16"/>
        <v>Thursday</v>
      </c>
      <c r="N90" s="2" t="str">
        <f t="shared" si="17"/>
        <v>Thursday</v>
      </c>
      <c r="O90" s="12">
        <f t="shared" si="18"/>
        <v>0</v>
      </c>
      <c r="P90" s="11" t="str">
        <f t="shared" si="19"/>
        <v>High Cost per Unit</v>
      </c>
      <c r="Q90" s="12">
        <f t="shared" si="20"/>
        <v>5.9</v>
      </c>
      <c r="R90" s="12">
        <f t="shared" si="21"/>
        <v>0</v>
      </c>
      <c r="S90" s="12">
        <f t="shared" si="22"/>
        <v>0</v>
      </c>
      <c r="T90" s="12">
        <f t="shared" si="23"/>
        <v>0</v>
      </c>
      <c r="U90" s="12">
        <f t="shared" si="24"/>
        <v>0</v>
      </c>
      <c r="V90" s="13" t="str">
        <f t="shared" ca="1" si="25"/>
        <v>Greater Than 8 Weeks Old</v>
      </c>
    </row>
    <row r="91" spans="1:22" x14ac:dyDescent="0.35">
      <c r="A91" s="2" t="s">
        <v>145</v>
      </c>
      <c r="B91" s="5">
        <v>43697</v>
      </c>
      <c r="C91" s="5" t="s">
        <v>367</v>
      </c>
      <c r="D91" s="5" t="s">
        <v>368</v>
      </c>
      <c r="E91" s="6">
        <v>1</v>
      </c>
      <c r="F91" s="3">
        <v>59</v>
      </c>
      <c r="G91" s="3">
        <v>22.65</v>
      </c>
      <c r="H91" s="8">
        <f t="shared" si="13"/>
        <v>22.65</v>
      </c>
      <c r="I91" s="3">
        <v>36.35</v>
      </c>
      <c r="J91" s="4">
        <v>0.62</v>
      </c>
      <c r="K91" s="2" t="str">
        <f t="shared" si="14"/>
        <v>Tuesday</v>
      </c>
      <c r="L91" s="5">
        <f t="shared" si="15"/>
        <v>43700</v>
      </c>
      <c r="M91" s="2" t="str">
        <f t="shared" si="16"/>
        <v>Friday</v>
      </c>
      <c r="N91" s="2" t="str">
        <f t="shared" si="17"/>
        <v>Friday</v>
      </c>
      <c r="O91" s="12">
        <f t="shared" si="18"/>
        <v>2.95</v>
      </c>
      <c r="P91" s="11" t="str">
        <f t="shared" si="19"/>
        <v>High Cost per Unit</v>
      </c>
      <c r="Q91" s="12">
        <f t="shared" si="20"/>
        <v>5.9</v>
      </c>
      <c r="R91" s="12">
        <f t="shared" si="21"/>
        <v>0</v>
      </c>
      <c r="S91" s="12">
        <f t="shared" si="22"/>
        <v>0</v>
      </c>
      <c r="T91" s="12">
        <f t="shared" si="23"/>
        <v>0</v>
      </c>
      <c r="U91" s="12">
        <f t="shared" si="24"/>
        <v>0</v>
      </c>
      <c r="V91" s="13" t="str">
        <f t="shared" ca="1" si="25"/>
        <v>Greater Than 8 Weeks Old</v>
      </c>
    </row>
    <row r="92" spans="1:22" x14ac:dyDescent="0.35">
      <c r="A92" s="2" t="s">
        <v>145</v>
      </c>
      <c r="B92" s="5">
        <v>43699</v>
      </c>
      <c r="C92" s="5" t="s">
        <v>367</v>
      </c>
      <c r="D92" s="5" t="s">
        <v>368</v>
      </c>
      <c r="E92" s="6">
        <v>1</v>
      </c>
      <c r="F92" s="3">
        <v>59</v>
      </c>
      <c r="G92" s="3">
        <v>22.65</v>
      </c>
      <c r="H92" s="8">
        <f t="shared" si="13"/>
        <v>22.65</v>
      </c>
      <c r="I92" s="3">
        <v>36.35</v>
      </c>
      <c r="J92" s="4">
        <v>0.62</v>
      </c>
      <c r="K92" s="2" t="str">
        <f t="shared" si="14"/>
        <v>Thursday</v>
      </c>
      <c r="L92" s="5">
        <f t="shared" si="15"/>
        <v>43702</v>
      </c>
      <c r="M92" s="2" t="str">
        <f t="shared" si="16"/>
        <v>Sunday</v>
      </c>
      <c r="N92" s="2" t="str">
        <f t="shared" si="17"/>
        <v>Monday</v>
      </c>
      <c r="O92" s="12">
        <f t="shared" si="18"/>
        <v>0</v>
      </c>
      <c r="P92" s="11" t="str">
        <f t="shared" si="19"/>
        <v>High Cost per Unit</v>
      </c>
      <c r="Q92" s="12">
        <f t="shared" si="20"/>
        <v>5.9</v>
      </c>
      <c r="R92" s="12">
        <f t="shared" si="21"/>
        <v>0</v>
      </c>
      <c r="S92" s="12">
        <f t="shared" si="22"/>
        <v>0</v>
      </c>
      <c r="T92" s="12">
        <f t="shared" si="23"/>
        <v>0</v>
      </c>
      <c r="U92" s="12">
        <f t="shared" si="24"/>
        <v>0</v>
      </c>
      <c r="V92" s="13" t="str">
        <f t="shared" ca="1" si="25"/>
        <v>Greater Than 8 Weeks Old</v>
      </c>
    </row>
    <row r="93" spans="1:22" x14ac:dyDescent="0.35">
      <c r="A93" s="2" t="s">
        <v>145</v>
      </c>
      <c r="B93" s="5">
        <v>43700</v>
      </c>
      <c r="C93" s="5" t="s">
        <v>367</v>
      </c>
      <c r="D93" s="5" t="s">
        <v>368</v>
      </c>
      <c r="E93" s="6">
        <v>2</v>
      </c>
      <c r="F93" s="3">
        <v>118</v>
      </c>
      <c r="G93" s="3">
        <v>45.3</v>
      </c>
      <c r="H93" s="8">
        <f t="shared" si="13"/>
        <v>22.65</v>
      </c>
      <c r="I93" s="3">
        <v>72.7</v>
      </c>
      <c r="J93" s="4">
        <v>0.62</v>
      </c>
      <c r="K93" s="2" t="str">
        <f t="shared" si="14"/>
        <v>Friday</v>
      </c>
      <c r="L93" s="5">
        <f t="shared" si="15"/>
        <v>43703</v>
      </c>
      <c r="M93" s="2" t="str">
        <f t="shared" si="16"/>
        <v>Monday</v>
      </c>
      <c r="N93" s="2" t="str">
        <f t="shared" si="17"/>
        <v>Monday</v>
      </c>
      <c r="O93" s="12">
        <f t="shared" si="18"/>
        <v>0</v>
      </c>
      <c r="P93" s="11" t="str">
        <f t="shared" si="19"/>
        <v>High Cost per Unit</v>
      </c>
      <c r="Q93" s="12">
        <f t="shared" si="20"/>
        <v>11.8</v>
      </c>
      <c r="R93" s="12">
        <f t="shared" si="21"/>
        <v>3.54</v>
      </c>
      <c r="S93" s="12">
        <f t="shared" si="22"/>
        <v>0</v>
      </c>
      <c r="T93" s="12">
        <f t="shared" si="23"/>
        <v>0</v>
      </c>
      <c r="U93" s="12">
        <f t="shared" si="24"/>
        <v>0</v>
      </c>
      <c r="V93" s="13" t="str">
        <f t="shared" ca="1" si="25"/>
        <v>Greater Than 8 Weeks Old</v>
      </c>
    </row>
    <row r="94" spans="1:22" x14ac:dyDescent="0.35">
      <c r="A94" s="2" t="s">
        <v>145</v>
      </c>
      <c r="B94" s="5">
        <v>43701</v>
      </c>
      <c r="C94" s="5" t="s">
        <v>367</v>
      </c>
      <c r="D94" s="5" t="s">
        <v>368</v>
      </c>
      <c r="E94" s="6">
        <v>2</v>
      </c>
      <c r="F94" s="3">
        <v>118</v>
      </c>
      <c r="G94" s="3">
        <v>45.3</v>
      </c>
      <c r="H94" s="8">
        <f t="shared" si="13"/>
        <v>22.65</v>
      </c>
      <c r="I94" s="3">
        <v>72.7</v>
      </c>
      <c r="J94" s="4">
        <v>0.62</v>
      </c>
      <c r="K94" s="2" t="str">
        <f t="shared" si="14"/>
        <v>Saturday</v>
      </c>
      <c r="L94" s="5">
        <f t="shared" si="15"/>
        <v>43704</v>
      </c>
      <c r="M94" s="2" t="str">
        <f t="shared" si="16"/>
        <v>Tuesday</v>
      </c>
      <c r="N94" s="2" t="str">
        <f t="shared" si="17"/>
        <v>Tuesday</v>
      </c>
      <c r="O94" s="12">
        <f t="shared" si="18"/>
        <v>0</v>
      </c>
      <c r="P94" s="11" t="str">
        <f t="shared" si="19"/>
        <v>High Cost per Unit</v>
      </c>
      <c r="Q94" s="12">
        <f t="shared" si="20"/>
        <v>11.8</v>
      </c>
      <c r="R94" s="12">
        <f t="shared" si="21"/>
        <v>3.54</v>
      </c>
      <c r="S94" s="12">
        <f t="shared" si="22"/>
        <v>0</v>
      </c>
      <c r="T94" s="12">
        <f t="shared" si="23"/>
        <v>0</v>
      </c>
      <c r="U94" s="12">
        <f t="shared" si="24"/>
        <v>0</v>
      </c>
      <c r="V94" s="13" t="str">
        <f t="shared" ca="1" si="25"/>
        <v>Greater Than 8 Weeks Old</v>
      </c>
    </row>
    <row r="95" spans="1:22" x14ac:dyDescent="0.35">
      <c r="A95" s="2" t="s">
        <v>145</v>
      </c>
      <c r="B95" s="5">
        <v>43702</v>
      </c>
      <c r="C95" s="5" t="s">
        <v>367</v>
      </c>
      <c r="D95" s="5" t="s">
        <v>368</v>
      </c>
      <c r="E95" s="6">
        <v>2</v>
      </c>
      <c r="F95" s="3">
        <v>118</v>
      </c>
      <c r="G95" s="3">
        <v>45.3</v>
      </c>
      <c r="H95" s="8">
        <f t="shared" si="13"/>
        <v>22.65</v>
      </c>
      <c r="I95" s="3">
        <v>72.7</v>
      </c>
      <c r="J95" s="4">
        <v>0.62</v>
      </c>
      <c r="K95" s="2" t="str">
        <f t="shared" si="14"/>
        <v>Sunday</v>
      </c>
      <c r="L95" s="5">
        <f t="shared" si="15"/>
        <v>43705</v>
      </c>
      <c r="M95" s="2" t="str">
        <f t="shared" si="16"/>
        <v>Wednesday</v>
      </c>
      <c r="N95" s="2" t="str">
        <f t="shared" si="17"/>
        <v>Wednesday</v>
      </c>
      <c r="O95" s="12">
        <f t="shared" si="18"/>
        <v>0</v>
      </c>
      <c r="P95" s="11" t="str">
        <f t="shared" si="19"/>
        <v>High Cost per Unit</v>
      </c>
      <c r="Q95" s="12">
        <f t="shared" si="20"/>
        <v>11.8</v>
      </c>
      <c r="R95" s="12">
        <f t="shared" si="21"/>
        <v>3.54</v>
      </c>
      <c r="S95" s="12">
        <f t="shared" si="22"/>
        <v>0</v>
      </c>
      <c r="T95" s="12">
        <f t="shared" si="23"/>
        <v>0</v>
      </c>
      <c r="U95" s="12">
        <f t="shared" si="24"/>
        <v>0</v>
      </c>
      <c r="V95" s="13" t="str">
        <f t="shared" ca="1" si="25"/>
        <v>Greater Than 8 Weeks Old</v>
      </c>
    </row>
    <row r="96" spans="1:22" x14ac:dyDescent="0.35">
      <c r="A96" s="2" t="s">
        <v>145</v>
      </c>
      <c r="B96" s="5">
        <v>43704</v>
      </c>
      <c r="C96" s="5" t="s">
        <v>367</v>
      </c>
      <c r="D96" s="5" t="s">
        <v>368</v>
      </c>
      <c r="E96" s="6">
        <v>4</v>
      </c>
      <c r="F96" s="3">
        <v>236</v>
      </c>
      <c r="G96" s="3">
        <v>90.6</v>
      </c>
      <c r="H96" s="8">
        <f t="shared" si="13"/>
        <v>22.65</v>
      </c>
      <c r="I96" s="3">
        <v>145.4</v>
      </c>
      <c r="J96" s="4">
        <v>0.62</v>
      </c>
      <c r="K96" s="2" t="str">
        <f t="shared" si="14"/>
        <v>Tuesday</v>
      </c>
      <c r="L96" s="5">
        <f t="shared" si="15"/>
        <v>43707</v>
      </c>
      <c r="M96" s="2" t="str">
        <f t="shared" si="16"/>
        <v>Friday</v>
      </c>
      <c r="N96" s="2" t="str">
        <f t="shared" si="17"/>
        <v>Friday</v>
      </c>
      <c r="O96" s="12">
        <f t="shared" si="18"/>
        <v>11.8</v>
      </c>
      <c r="P96" s="11" t="str">
        <f t="shared" si="19"/>
        <v>High Cost per Unit</v>
      </c>
      <c r="Q96" s="12">
        <f t="shared" si="20"/>
        <v>23.6</v>
      </c>
      <c r="R96" s="12">
        <f t="shared" si="21"/>
        <v>7.08</v>
      </c>
      <c r="S96" s="12">
        <f t="shared" si="22"/>
        <v>0</v>
      </c>
      <c r="T96" s="12">
        <f t="shared" si="23"/>
        <v>0</v>
      </c>
      <c r="U96" s="12">
        <f t="shared" si="24"/>
        <v>0</v>
      </c>
      <c r="V96" s="13" t="str">
        <f t="shared" ca="1" si="25"/>
        <v>Greater Than 8 Weeks Old</v>
      </c>
    </row>
    <row r="97" spans="1:22" x14ac:dyDescent="0.35">
      <c r="A97" s="2" t="s">
        <v>145</v>
      </c>
      <c r="B97" s="5">
        <v>43705</v>
      </c>
      <c r="C97" s="5" t="s">
        <v>367</v>
      </c>
      <c r="D97" s="5" t="s">
        <v>368</v>
      </c>
      <c r="E97" s="6">
        <v>1</v>
      </c>
      <c r="F97" s="3">
        <v>59</v>
      </c>
      <c r="G97" s="3">
        <v>22.65</v>
      </c>
      <c r="H97" s="8">
        <f t="shared" si="13"/>
        <v>22.65</v>
      </c>
      <c r="I97" s="3">
        <v>36.35</v>
      </c>
      <c r="J97" s="4">
        <v>0.62</v>
      </c>
      <c r="K97" s="2" t="str">
        <f t="shared" si="14"/>
        <v>Wednesday</v>
      </c>
      <c r="L97" s="5">
        <f t="shared" si="15"/>
        <v>43708</v>
      </c>
      <c r="M97" s="2" t="str">
        <f t="shared" si="16"/>
        <v>Saturday</v>
      </c>
      <c r="N97" s="2" t="str">
        <f t="shared" si="17"/>
        <v>Saturday</v>
      </c>
      <c r="O97" s="12">
        <f t="shared" si="18"/>
        <v>0</v>
      </c>
      <c r="P97" s="11" t="str">
        <f t="shared" si="19"/>
        <v>High Cost per Unit</v>
      </c>
      <c r="Q97" s="12">
        <f t="shared" si="20"/>
        <v>5.9</v>
      </c>
      <c r="R97" s="12">
        <f t="shared" si="21"/>
        <v>0</v>
      </c>
      <c r="S97" s="12">
        <f t="shared" si="22"/>
        <v>0</v>
      </c>
      <c r="T97" s="12">
        <f t="shared" si="23"/>
        <v>0</v>
      </c>
      <c r="U97" s="12">
        <f t="shared" si="24"/>
        <v>0</v>
      </c>
      <c r="V97" s="13" t="str">
        <f t="shared" ca="1" si="25"/>
        <v>Greater Than 8 Weeks Old</v>
      </c>
    </row>
    <row r="98" spans="1:22" x14ac:dyDescent="0.35">
      <c r="A98" s="2" t="s">
        <v>145</v>
      </c>
      <c r="B98" s="5">
        <v>43706</v>
      </c>
      <c r="C98" s="5" t="s">
        <v>367</v>
      </c>
      <c r="D98" s="5" t="s">
        <v>368</v>
      </c>
      <c r="E98" s="6">
        <v>1</v>
      </c>
      <c r="F98" s="3">
        <v>59</v>
      </c>
      <c r="G98" s="3">
        <v>22.65</v>
      </c>
      <c r="H98" s="8">
        <f t="shared" si="13"/>
        <v>22.65</v>
      </c>
      <c r="I98" s="3">
        <v>36.35</v>
      </c>
      <c r="J98" s="4">
        <v>0.62</v>
      </c>
      <c r="K98" s="2" t="str">
        <f t="shared" si="14"/>
        <v>Thursday</v>
      </c>
      <c r="L98" s="5">
        <f t="shared" si="15"/>
        <v>43709</v>
      </c>
      <c r="M98" s="2" t="str">
        <f t="shared" si="16"/>
        <v>Sunday</v>
      </c>
      <c r="N98" s="2" t="str">
        <f t="shared" si="17"/>
        <v>Monday</v>
      </c>
      <c r="O98" s="12">
        <f t="shared" si="18"/>
        <v>0</v>
      </c>
      <c r="P98" s="11" t="str">
        <f t="shared" si="19"/>
        <v>High Cost per Unit</v>
      </c>
      <c r="Q98" s="12">
        <f t="shared" si="20"/>
        <v>5.9</v>
      </c>
      <c r="R98" s="12">
        <f t="shared" si="21"/>
        <v>0</v>
      </c>
      <c r="S98" s="12">
        <f t="shared" si="22"/>
        <v>0</v>
      </c>
      <c r="T98" s="12">
        <f t="shared" si="23"/>
        <v>0</v>
      </c>
      <c r="U98" s="12">
        <f t="shared" si="24"/>
        <v>0</v>
      </c>
      <c r="V98" s="13" t="str">
        <f t="shared" ca="1" si="25"/>
        <v>Greater Than 8 Weeks Old</v>
      </c>
    </row>
    <row r="99" spans="1:22" x14ac:dyDescent="0.35">
      <c r="A99" s="2" t="s">
        <v>319</v>
      </c>
      <c r="B99" s="5">
        <v>43686</v>
      </c>
      <c r="C99" s="5" t="s">
        <v>367</v>
      </c>
      <c r="D99" s="5" t="s">
        <v>368</v>
      </c>
      <c r="E99" s="6">
        <v>2</v>
      </c>
      <c r="F99" s="3">
        <v>118</v>
      </c>
      <c r="G99" s="3">
        <v>45.4</v>
      </c>
      <c r="H99" s="8">
        <f t="shared" si="13"/>
        <v>22.7</v>
      </c>
      <c r="I99" s="3">
        <v>72.599999999999994</v>
      </c>
      <c r="J99" s="4">
        <v>0.62</v>
      </c>
      <c r="K99" s="2" t="str">
        <f t="shared" si="14"/>
        <v>Friday</v>
      </c>
      <c r="L99" s="5">
        <f t="shared" si="15"/>
        <v>43689</v>
      </c>
      <c r="M99" s="2" t="str">
        <f t="shared" si="16"/>
        <v>Monday</v>
      </c>
      <c r="N99" s="2" t="str">
        <f t="shared" si="17"/>
        <v>Monday</v>
      </c>
      <c r="O99" s="12">
        <f t="shared" si="18"/>
        <v>0</v>
      </c>
      <c r="P99" s="11" t="str">
        <f t="shared" si="19"/>
        <v>High Cost per Unit</v>
      </c>
      <c r="Q99" s="12">
        <f t="shared" si="20"/>
        <v>11.8</v>
      </c>
      <c r="R99" s="12">
        <f t="shared" si="21"/>
        <v>3.54</v>
      </c>
      <c r="S99" s="12">
        <f t="shared" si="22"/>
        <v>0</v>
      </c>
      <c r="T99" s="12">
        <f t="shared" si="23"/>
        <v>0</v>
      </c>
      <c r="U99" s="12">
        <f t="shared" si="24"/>
        <v>0</v>
      </c>
      <c r="V99" s="13" t="str">
        <f t="shared" ca="1" si="25"/>
        <v>Greater Than 8 Weeks Old</v>
      </c>
    </row>
    <row r="100" spans="1:22" x14ac:dyDescent="0.35">
      <c r="A100" s="2" t="s">
        <v>319</v>
      </c>
      <c r="B100" s="5">
        <v>43687</v>
      </c>
      <c r="C100" s="5" t="s">
        <v>367</v>
      </c>
      <c r="D100" s="5" t="s">
        <v>368</v>
      </c>
      <c r="E100" s="6">
        <v>1</v>
      </c>
      <c r="F100" s="3">
        <v>59</v>
      </c>
      <c r="G100" s="3">
        <v>22.7</v>
      </c>
      <c r="H100" s="8">
        <f t="shared" si="13"/>
        <v>22.7</v>
      </c>
      <c r="I100" s="3">
        <v>36.299999999999997</v>
      </c>
      <c r="J100" s="4">
        <v>0.62</v>
      </c>
      <c r="K100" s="2" t="str">
        <f t="shared" si="14"/>
        <v>Saturday</v>
      </c>
      <c r="L100" s="5">
        <f t="shared" si="15"/>
        <v>43690</v>
      </c>
      <c r="M100" s="2" t="str">
        <f t="shared" si="16"/>
        <v>Tuesday</v>
      </c>
      <c r="N100" s="2" t="str">
        <f t="shared" si="17"/>
        <v>Tuesday</v>
      </c>
      <c r="O100" s="12">
        <f t="shared" si="18"/>
        <v>0</v>
      </c>
      <c r="P100" s="11" t="str">
        <f t="shared" si="19"/>
        <v>High Cost per Unit</v>
      </c>
      <c r="Q100" s="12">
        <f t="shared" si="20"/>
        <v>5.9</v>
      </c>
      <c r="R100" s="12">
        <f t="shared" si="21"/>
        <v>0</v>
      </c>
      <c r="S100" s="12">
        <f t="shared" si="22"/>
        <v>0</v>
      </c>
      <c r="T100" s="12">
        <f t="shared" si="23"/>
        <v>0</v>
      </c>
      <c r="U100" s="12">
        <f t="shared" si="24"/>
        <v>0</v>
      </c>
      <c r="V100" s="13" t="str">
        <f t="shared" ca="1" si="25"/>
        <v>Greater Than 8 Weeks Old</v>
      </c>
    </row>
    <row r="101" spans="1:22" x14ac:dyDescent="0.35">
      <c r="A101" s="2" t="s">
        <v>319</v>
      </c>
      <c r="B101" s="5">
        <v>43689</v>
      </c>
      <c r="C101" s="5" t="s">
        <v>367</v>
      </c>
      <c r="D101" s="5" t="s">
        <v>368</v>
      </c>
      <c r="E101" s="6">
        <v>1</v>
      </c>
      <c r="F101" s="3">
        <v>59</v>
      </c>
      <c r="G101" s="3">
        <v>22.7</v>
      </c>
      <c r="H101" s="8">
        <f t="shared" si="13"/>
        <v>22.7</v>
      </c>
      <c r="I101" s="3">
        <v>36.299999999999997</v>
      </c>
      <c r="J101" s="4">
        <v>0.62</v>
      </c>
      <c r="K101" s="2" t="str">
        <f t="shared" si="14"/>
        <v>Monday</v>
      </c>
      <c r="L101" s="5">
        <f t="shared" si="15"/>
        <v>43692</v>
      </c>
      <c r="M101" s="2" t="str">
        <f t="shared" si="16"/>
        <v>Thursday</v>
      </c>
      <c r="N101" s="2" t="str">
        <f t="shared" si="17"/>
        <v>Thursday</v>
      </c>
      <c r="O101" s="12">
        <f t="shared" si="18"/>
        <v>0</v>
      </c>
      <c r="P101" s="11" t="str">
        <f t="shared" si="19"/>
        <v>High Cost per Unit</v>
      </c>
      <c r="Q101" s="12">
        <f t="shared" si="20"/>
        <v>5.9</v>
      </c>
      <c r="R101" s="12">
        <f t="shared" si="21"/>
        <v>0</v>
      </c>
      <c r="S101" s="12">
        <f t="shared" si="22"/>
        <v>0</v>
      </c>
      <c r="T101" s="12">
        <f t="shared" si="23"/>
        <v>0</v>
      </c>
      <c r="U101" s="12">
        <f t="shared" si="24"/>
        <v>0</v>
      </c>
      <c r="V101" s="13" t="str">
        <f t="shared" ca="1" si="25"/>
        <v>Greater Than 8 Weeks Old</v>
      </c>
    </row>
    <row r="102" spans="1:22" x14ac:dyDescent="0.35">
      <c r="A102" s="2" t="s">
        <v>319</v>
      </c>
      <c r="B102" s="5">
        <v>43693</v>
      </c>
      <c r="C102" s="5" t="s">
        <v>367</v>
      </c>
      <c r="D102" s="5" t="s">
        <v>368</v>
      </c>
      <c r="E102" s="6">
        <v>1</v>
      </c>
      <c r="F102" s="3">
        <v>59</v>
      </c>
      <c r="G102" s="3">
        <v>22.7</v>
      </c>
      <c r="H102" s="8">
        <f t="shared" si="13"/>
        <v>22.7</v>
      </c>
      <c r="I102" s="3">
        <v>36.299999999999997</v>
      </c>
      <c r="J102" s="4">
        <v>0.62</v>
      </c>
      <c r="K102" s="2" t="str">
        <f t="shared" si="14"/>
        <v>Friday</v>
      </c>
      <c r="L102" s="5">
        <f t="shared" si="15"/>
        <v>43696</v>
      </c>
      <c r="M102" s="2" t="str">
        <f t="shared" si="16"/>
        <v>Monday</v>
      </c>
      <c r="N102" s="2" t="str">
        <f t="shared" si="17"/>
        <v>Monday</v>
      </c>
      <c r="O102" s="12">
        <f t="shared" si="18"/>
        <v>0</v>
      </c>
      <c r="P102" s="11" t="str">
        <f t="shared" si="19"/>
        <v>High Cost per Unit</v>
      </c>
      <c r="Q102" s="12">
        <f t="shared" si="20"/>
        <v>5.9</v>
      </c>
      <c r="R102" s="12">
        <f t="shared" si="21"/>
        <v>0</v>
      </c>
      <c r="S102" s="12">
        <f t="shared" si="22"/>
        <v>0</v>
      </c>
      <c r="T102" s="12">
        <f t="shared" si="23"/>
        <v>0</v>
      </c>
      <c r="U102" s="12">
        <f t="shared" si="24"/>
        <v>0</v>
      </c>
      <c r="V102" s="13" t="str">
        <f t="shared" ca="1" si="25"/>
        <v>Greater Than 8 Weeks Old</v>
      </c>
    </row>
    <row r="103" spans="1:22" x14ac:dyDescent="0.35">
      <c r="A103" s="2" t="s">
        <v>319</v>
      </c>
      <c r="B103" s="5">
        <v>43695</v>
      </c>
      <c r="C103" s="5" t="s">
        <v>367</v>
      </c>
      <c r="D103" s="5" t="s">
        <v>368</v>
      </c>
      <c r="E103" s="6">
        <v>1</v>
      </c>
      <c r="F103" s="3">
        <v>59</v>
      </c>
      <c r="G103" s="3">
        <v>22.7</v>
      </c>
      <c r="H103" s="8">
        <f t="shared" si="13"/>
        <v>22.7</v>
      </c>
      <c r="I103" s="3">
        <v>36.299999999999997</v>
      </c>
      <c r="J103" s="4">
        <v>0.62</v>
      </c>
      <c r="K103" s="2" t="str">
        <f t="shared" si="14"/>
        <v>Sunday</v>
      </c>
      <c r="L103" s="5">
        <f t="shared" si="15"/>
        <v>43698</v>
      </c>
      <c r="M103" s="2" t="str">
        <f t="shared" si="16"/>
        <v>Wednesday</v>
      </c>
      <c r="N103" s="2" t="str">
        <f t="shared" si="17"/>
        <v>Wednesday</v>
      </c>
      <c r="O103" s="12">
        <f t="shared" si="18"/>
        <v>0</v>
      </c>
      <c r="P103" s="11" t="str">
        <f t="shared" si="19"/>
        <v>High Cost per Unit</v>
      </c>
      <c r="Q103" s="12">
        <f t="shared" si="20"/>
        <v>5.9</v>
      </c>
      <c r="R103" s="12">
        <f t="shared" si="21"/>
        <v>0</v>
      </c>
      <c r="S103" s="12">
        <f t="shared" si="22"/>
        <v>0</v>
      </c>
      <c r="T103" s="12">
        <f t="shared" si="23"/>
        <v>0</v>
      </c>
      <c r="U103" s="12">
        <f t="shared" si="24"/>
        <v>0</v>
      </c>
      <c r="V103" s="13" t="str">
        <f t="shared" ca="1" si="25"/>
        <v>Greater Than 8 Weeks Old</v>
      </c>
    </row>
    <row r="104" spans="1:22" x14ac:dyDescent="0.35">
      <c r="A104" s="2" t="s">
        <v>319</v>
      </c>
      <c r="B104" s="5">
        <v>43698</v>
      </c>
      <c r="C104" s="5" t="s">
        <v>367</v>
      </c>
      <c r="D104" s="5" t="s">
        <v>368</v>
      </c>
      <c r="E104" s="6">
        <v>1</v>
      </c>
      <c r="F104" s="3">
        <v>34.99</v>
      </c>
      <c r="G104" s="3">
        <v>22.7</v>
      </c>
      <c r="H104" s="8">
        <f t="shared" si="13"/>
        <v>22.7</v>
      </c>
      <c r="I104" s="3">
        <v>12.29</v>
      </c>
      <c r="J104" s="4">
        <v>0.35</v>
      </c>
      <c r="K104" s="2" t="str">
        <f t="shared" si="14"/>
        <v>Wednesday</v>
      </c>
      <c r="L104" s="5">
        <f t="shared" si="15"/>
        <v>43701</v>
      </c>
      <c r="M104" s="2" t="str">
        <f t="shared" si="16"/>
        <v>Saturday</v>
      </c>
      <c r="N104" s="2" t="str">
        <f t="shared" si="17"/>
        <v>Saturday</v>
      </c>
      <c r="O104" s="12">
        <f t="shared" si="18"/>
        <v>0</v>
      </c>
      <c r="P104" s="11" t="str">
        <f t="shared" si="19"/>
        <v>High Cost per Unit</v>
      </c>
      <c r="Q104" s="12">
        <f t="shared" si="20"/>
        <v>3.4990000000000006</v>
      </c>
      <c r="R104" s="12">
        <f t="shared" si="21"/>
        <v>0</v>
      </c>
      <c r="S104" s="12">
        <f t="shared" si="22"/>
        <v>0</v>
      </c>
      <c r="T104" s="12">
        <f t="shared" si="23"/>
        <v>0</v>
      </c>
      <c r="U104" s="12">
        <f t="shared" si="24"/>
        <v>0</v>
      </c>
      <c r="V104" s="13" t="str">
        <f t="shared" ca="1" si="25"/>
        <v>Greater Than 8 Weeks Old</v>
      </c>
    </row>
    <row r="105" spans="1:22" x14ac:dyDescent="0.35">
      <c r="A105" s="2" t="s">
        <v>319</v>
      </c>
      <c r="B105" s="5">
        <v>43699</v>
      </c>
      <c r="C105" s="5" t="s">
        <v>367</v>
      </c>
      <c r="D105" s="5" t="s">
        <v>368</v>
      </c>
      <c r="E105" s="6">
        <v>4</v>
      </c>
      <c r="F105" s="3">
        <v>139.96</v>
      </c>
      <c r="G105" s="3">
        <v>90.8</v>
      </c>
      <c r="H105" s="8">
        <f t="shared" si="13"/>
        <v>22.7</v>
      </c>
      <c r="I105" s="3">
        <v>49.16</v>
      </c>
      <c r="J105" s="4">
        <v>0.35</v>
      </c>
      <c r="K105" s="2" t="str">
        <f t="shared" si="14"/>
        <v>Thursday</v>
      </c>
      <c r="L105" s="5">
        <f t="shared" si="15"/>
        <v>43702</v>
      </c>
      <c r="M105" s="2" t="str">
        <f t="shared" si="16"/>
        <v>Sunday</v>
      </c>
      <c r="N105" s="2" t="str">
        <f t="shared" si="17"/>
        <v>Monday</v>
      </c>
      <c r="O105" s="12">
        <f t="shared" si="18"/>
        <v>0</v>
      </c>
      <c r="P105" s="11" t="str">
        <f t="shared" si="19"/>
        <v>High Cost per Unit</v>
      </c>
      <c r="Q105" s="12">
        <f t="shared" si="20"/>
        <v>13.996000000000002</v>
      </c>
      <c r="R105" s="12">
        <f t="shared" si="21"/>
        <v>4.1988000000000003</v>
      </c>
      <c r="S105" s="12">
        <f t="shared" si="22"/>
        <v>0</v>
      </c>
      <c r="T105" s="12">
        <f t="shared" si="23"/>
        <v>0</v>
      </c>
      <c r="U105" s="12">
        <f t="shared" si="24"/>
        <v>0</v>
      </c>
      <c r="V105" s="13" t="str">
        <f t="shared" ca="1" si="25"/>
        <v>Greater Than 8 Weeks Old</v>
      </c>
    </row>
    <row r="106" spans="1:22" x14ac:dyDescent="0.35">
      <c r="A106" s="2" t="s">
        <v>319</v>
      </c>
      <c r="B106" s="5">
        <v>43700</v>
      </c>
      <c r="C106" s="5" t="s">
        <v>367</v>
      </c>
      <c r="D106" s="5" t="s">
        <v>368</v>
      </c>
      <c r="E106" s="6">
        <v>3</v>
      </c>
      <c r="F106" s="3">
        <v>104.97</v>
      </c>
      <c r="G106" s="3">
        <v>68.099999999999994</v>
      </c>
      <c r="H106" s="8">
        <f t="shared" si="13"/>
        <v>22.7</v>
      </c>
      <c r="I106" s="3">
        <v>36.869999999999997</v>
      </c>
      <c r="J106" s="4">
        <v>0.35</v>
      </c>
      <c r="K106" s="2" t="str">
        <f t="shared" si="14"/>
        <v>Friday</v>
      </c>
      <c r="L106" s="5">
        <f t="shared" si="15"/>
        <v>43703</v>
      </c>
      <c r="M106" s="2" t="str">
        <f t="shared" si="16"/>
        <v>Monday</v>
      </c>
      <c r="N106" s="2" t="str">
        <f t="shared" si="17"/>
        <v>Monday</v>
      </c>
      <c r="O106" s="12">
        <f t="shared" si="18"/>
        <v>0</v>
      </c>
      <c r="P106" s="11" t="str">
        <f t="shared" si="19"/>
        <v>High Cost per Unit</v>
      </c>
      <c r="Q106" s="12">
        <f t="shared" si="20"/>
        <v>10.497</v>
      </c>
      <c r="R106" s="12">
        <f t="shared" si="21"/>
        <v>3.1490999999999998</v>
      </c>
      <c r="S106" s="12">
        <f t="shared" si="22"/>
        <v>0</v>
      </c>
      <c r="T106" s="12">
        <f t="shared" si="23"/>
        <v>0</v>
      </c>
      <c r="U106" s="12">
        <f t="shared" si="24"/>
        <v>0</v>
      </c>
      <c r="V106" s="13" t="str">
        <f t="shared" ca="1" si="25"/>
        <v>Greater Than 8 Weeks Old</v>
      </c>
    </row>
    <row r="107" spans="1:22" x14ac:dyDescent="0.35">
      <c r="A107" s="2" t="s">
        <v>319</v>
      </c>
      <c r="B107" s="5">
        <v>43701</v>
      </c>
      <c r="C107" s="5" t="s">
        <v>367</v>
      </c>
      <c r="D107" s="5" t="s">
        <v>368</v>
      </c>
      <c r="E107" s="6">
        <v>6</v>
      </c>
      <c r="F107" s="3">
        <v>209.94</v>
      </c>
      <c r="G107" s="3">
        <v>136.19999999999999</v>
      </c>
      <c r="H107" s="8">
        <f t="shared" si="13"/>
        <v>22.7</v>
      </c>
      <c r="I107" s="3">
        <v>73.739999999999995</v>
      </c>
      <c r="J107" s="4">
        <v>0.35</v>
      </c>
      <c r="K107" s="2" t="str">
        <f t="shared" si="14"/>
        <v>Saturday</v>
      </c>
      <c r="L107" s="5">
        <f t="shared" si="15"/>
        <v>43704</v>
      </c>
      <c r="M107" s="2" t="str">
        <f t="shared" si="16"/>
        <v>Tuesday</v>
      </c>
      <c r="N107" s="2" t="str">
        <f t="shared" si="17"/>
        <v>Tuesday</v>
      </c>
      <c r="O107" s="12">
        <f t="shared" si="18"/>
        <v>0</v>
      </c>
      <c r="P107" s="11" t="str">
        <f t="shared" si="19"/>
        <v>High Cost per Unit</v>
      </c>
      <c r="Q107" s="12">
        <f t="shared" si="20"/>
        <v>20.994</v>
      </c>
      <c r="R107" s="12">
        <f t="shared" si="21"/>
        <v>6.2981999999999996</v>
      </c>
      <c r="S107" s="12">
        <f t="shared" si="22"/>
        <v>0</v>
      </c>
      <c r="T107" s="12">
        <f t="shared" si="23"/>
        <v>0</v>
      </c>
      <c r="U107" s="12">
        <f t="shared" si="24"/>
        <v>0</v>
      </c>
      <c r="V107" s="13" t="str">
        <f t="shared" ca="1" si="25"/>
        <v>Greater Than 8 Weeks Old</v>
      </c>
    </row>
    <row r="108" spans="1:22" x14ac:dyDescent="0.35">
      <c r="A108" s="2" t="s">
        <v>319</v>
      </c>
      <c r="B108" s="5">
        <v>43702</v>
      </c>
      <c r="C108" s="5" t="s">
        <v>367</v>
      </c>
      <c r="D108" s="5" t="s">
        <v>368</v>
      </c>
      <c r="E108" s="6">
        <v>24</v>
      </c>
      <c r="F108" s="3">
        <v>839.76</v>
      </c>
      <c r="G108" s="3">
        <v>544.79999999999995</v>
      </c>
      <c r="H108" s="8">
        <f t="shared" si="13"/>
        <v>22.7</v>
      </c>
      <c r="I108" s="3">
        <v>294.95999999999998</v>
      </c>
      <c r="J108" s="4">
        <v>0.35</v>
      </c>
      <c r="K108" s="2" t="str">
        <f t="shared" si="14"/>
        <v>Sunday</v>
      </c>
      <c r="L108" s="5">
        <f t="shared" si="15"/>
        <v>43705</v>
      </c>
      <c r="M108" s="2" t="str">
        <f t="shared" si="16"/>
        <v>Wednesday</v>
      </c>
      <c r="N108" s="2" t="str">
        <f t="shared" si="17"/>
        <v>Wednesday</v>
      </c>
      <c r="O108" s="12">
        <f t="shared" si="18"/>
        <v>0</v>
      </c>
      <c r="P108" s="11" t="str">
        <f t="shared" si="19"/>
        <v>High Cost per Unit</v>
      </c>
      <c r="Q108" s="12">
        <f t="shared" si="20"/>
        <v>83.975999999999999</v>
      </c>
      <c r="R108" s="12">
        <f t="shared" si="21"/>
        <v>25.192799999999998</v>
      </c>
      <c r="S108" s="12">
        <f t="shared" si="22"/>
        <v>0</v>
      </c>
      <c r="T108" s="12">
        <f t="shared" si="23"/>
        <v>0</v>
      </c>
      <c r="U108" s="12">
        <f t="shared" si="24"/>
        <v>0</v>
      </c>
      <c r="V108" s="13" t="str">
        <f t="shared" ca="1" si="25"/>
        <v>Greater Than 8 Weeks Old</v>
      </c>
    </row>
    <row r="109" spans="1:22" x14ac:dyDescent="0.35">
      <c r="A109" s="2" t="s">
        <v>319</v>
      </c>
      <c r="B109" s="5">
        <v>43703</v>
      </c>
      <c r="C109" s="5" t="s">
        <v>367</v>
      </c>
      <c r="D109" s="5" t="s">
        <v>368</v>
      </c>
      <c r="E109" s="6">
        <v>26</v>
      </c>
      <c r="F109" s="3">
        <v>909.74</v>
      </c>
      <c r="G109" s="3">
        <v>590.20000000000005</v>
      </c>
      <c r="H109" s="8">
        <f t="shared" si="13"/>
        <v>22.700000000000003</v>
      </c>
      <c r="I109" s="3">
        <v>319.54000000000002</v>
      </c>
      <c r="J109" s="4">
        <v>0.35</v>
      </c>
      <c r="K109" s="2" t="str">
        <f t="shared" si="14"/>
        <v>Monday</v>
      </c>
      <c r="L109" s="5">
        <f t="shared" si="15"/>
        <v>43706</v>
      </c>
      <c r="M109" s="2" t="str">
        <f t="shared" si="16"/>
        <v>Thursday</v>
      </c>
      <c r="N109" s="2" t="str">
        <f t="shared" si="17"/>
        <v>Thursday</v>
      </c>
      <c r="O109" s="12">
        <f t="shared" si="18"/>
        <v>0</v>
      </c>
      <c r="P109" s="11" t="str">
        <f t="shared" si="19"/>
        <v>High Cost per Unit</v>
      </c>
      <c r="Q109" s="12">
        <f t="shared" si="20"/>
        <v>90.974000000000004</v>
      </c>
      <c r="R109" s="12">
        <f t="shared" si="21"/>
        <v>27.292199999999998</v>
      </c>
      <c r="S109" s="12">
        <f t="shared" si="22"/>
        <v>0</v>
      </c>
      <c r="T109" s="12">
        <f t="shared" si="23"/>
        <v>0</v>
      </c>
      <c r="U109" s="12">
        <f t="shared" si="24"/>
        <v>0</v>
      </c>
      <c r="V109" s="13" t="str">
        <f t="shared" ca="1" si="25"/>
        <v>Greater Than 8 Weeks Old</v>
      </c>
    </row>
    <row r="110" spans="1:22" x14ac:dyDescent="0.35">
      <c r="A110" s="2" t="s">
        <v>319</v>
      </c>
      <c r="B110" s="5">
        <v>43704</v>
      </c>
      <c r="C110" s="5" t="s">
        <v>367</v>
      </c>
      <c r="D110" s="5" t="s">
        <v>368</v>
      </c>
      <c r="E110" s="6">
        <v>10</v>
      </c>
      <c r="F110" s="3">
        <v>349.9</v>
      </c>
      <c r="G110" s="3">
        <v>227</v>
      </c>
      <c r="H110" s="8">
        <f t="shared" si="13"/>
        <v>22.7</v>
      </c>
      <c r="I110" s="3">
        <v>122.9</v>
      </c>
      <c r="J110" s="4">
        <v>0.35</v>
      </c>
      <c r="K110" s="2" t="str">
        <f t="shared" si="14"/>
        <v>Tuesday</v>
      </c>
      <c r="L110" s="5">
        <f t="shared" si="15"/>
        <v>43707</v>
      </c>
      <c r="M110" s="2" t="str">
        <f t="shared" si="16"/>
        <v>Friday</v>
      </c>
      <c r="N110" s="2" t="str">
        <f t="shared" si="17"/>
        <v>Friday</v>
      </c>
      <c r="O110" s="12">
        <f t="shared" si="18"/>
        <v>17.495000000000001</v>
      </c>
      <c r="P110" s="11" t="str">
        <f t="shared" si="19"/>
        <v>High Cost per Unit</v>
      </c>
      <c r="Q110" s="12">
        <f t="shared" si="20"/>
        <v>34.99</v>
      </c>
      <c r="R110" s="12">
        <f t="shared" si="21"/>
        <v>10.496999999999998</v>
      </c>
      <c r="S110" s="12">
        <f t="shared" si="22"/>
        <v>0</v>
      </c>
      <c r="T110" s="12">
        <f t="shared" si="23"/>
        <v>0</v>
      </c>
      <c r="U110" s="12">
        <f t="shared" si="24"/>
        <v>0</v>
      </c>
      <c r="V110" s="13" t="str">
        <f t="shared" ca="1" si="25"/>
        <v>Greater Than 8 Weeks Old</v>
      </c>
    </row>
    <row r="111" spans="1:22" x14ac:dyDescent="0.35">
      <c r="A111" s="2" t="s">
        <v>6</v>
      </c>
      <c r="B111" s="5">
        <v>43678</v>
      </c>
      <c r="C111" s="5" t="s">
        <v>367</v>
      </c>
      <c r="D111" s="5" t="s">
        <v>368</v>
      </c>
      <c r="E111" s="6">
        <v>1</v>
      </c>
      <c r="F111" s="3">
        <v>38.5</v>
      </c>
      <c r="G111" s="3">
        <v>21.23</v>
      </c>
      <c r="H111" s="8">
        <f t="shared" si="13"/>
        <v>21.23</v>
      </c>
      <c r="I111" s="3">
        <v>17.27</v>
      </c>
      <c r="J111" s="4">
        <v>0.45</v>
      </c>
      <c r="K111" s="2" t="str">
        <f t="shared" si="14"/>
        <v>Thursday</v>
      </c>
      <c r="L111" s="5">
        <f t="shared" si="15"/>
        <v>43681</v>
      </c>
      <c r="M111" s="2" t="str">
        <f t="shared" si="16"/>
        <v>Sunday</v>
      </c>
      <c r="N111" s="2" t="str">
        <f t="shared" si="17"/>
        <v>Monday</v>
      </c>
      <c r="O111" s="12">
        <f t="shared" si="18"/>
        <v>0</v>
      </c>
      <c r="P111" s="11" t="str">
        <f t="shared" si="19"/>
        <v>High Cost per Unit</v>
      </c>
      <c r="Q111" s="12">
        <f t="shared" si="20"/>
        <v>3.85</v>
      </c>
      <c r="R111" s="12">
        <f t="shared" si="21"/>
        <v>0</v>
      </c>
      <c r="S111" s="12">
        <f t="shared" si="22"/>
        <v>0</v>
      </c>
      <c r="T111" s="12">
        <f t="shared" si="23"/>
        <v>0</v>
      </c>
      <c r="U111" s="12">
        <f t="shared" si="24"/>
        <v>0</v>
      </c>
      <c r="V111" s="13" t="str">
        <f t="shared" ca="1" si="25"/>
        <v>Greater Than 8 Weeks Old</v>
      </c>
    </row>
    <row r="112" spans="1:22" x14ac:dyDescent="0.35">
      <c r="A112" s="2" t="s">
        <v>6</v>
      </c>
      <c r="B112" s="5">
        <v>43680</v>
      </c>
      <c r="C112" s="5" t="s">
        <v>367</v>
      </c>
      <c r="D112" s="5" t="s">
        <v>368</v>
      </c>
      <c r="E112" s="6">
        <v>2</v>
      </c>
      <c r="F112" s="3">
        <v>110</v>
      </c>
      <c r="G112" s="3">
        <v>42.46</v>
      </c>
      <c r="H112" s="8">
        <f t="shared" si="13"/>
        <v>21.23</v>
      </c>
      <c r="I112" s="3">
        <v>67.540000000000006</v>
      </c>
      <c r="J112" s="4">
        <v>0.61</v>
      </c>
      <c r="K112" s="2" t="str">
        <f t="shared" si="14"/>
        <v>Saturday</v>
      </c>
      <c r="L112" s="5">
        <f t="shared" si="15"/>
        <v>43683</v>
      </c>
      <c r="M112" s="2" t="str">
        <f t="shared" si="16"/>
        <v>Tuesday</v>
      </c>
      <c r="N112" s="2" t="str">
        <f t="shared" si="17"/>
        <v>Tuesday</v>
      </c>
      <c r="O112" s="12">
        <f t="shared" si="18"/>
        <v>0</v>
      </c>
      <c r="P112" s="11" t="str">
        <f t="shared" si="19"/>
        <v>High Cost per Unit</v>
      </c>
      <c r="Q112" s="12">
        <f t="shared" si="20"/>
        <v>11</v>
      </c>
      <c r="R112" s="12">
        <f t="shared" si="21"/>
        <v>3.3</v>
      </c>
      <c r="S112" s="12">
        <f t="shared" si="22"/>
        <v>0</v>
      </c>
      <c r="T112" s="12">
        <f t="shared" si="23"/>
        <v>0</v>
      </c>
      <c r="U112" s="12">
        <f t="shared" si="24"/>
        <v>0</v>
      </c>
      <c r="V112" s="13" t="str">
        <f t="shared" ca="1" si="25"/>
        <v>Greater Than 8 Weeks Old</v>
      </c>
    </row>
    <row r="113" spans="1:22" x14ac:dyDescent="0.35">
      <c r="A113" s="2" t="s">
        <v>6</v>
      </c>
      <c r="B113" s="5">
        <v>43684</v>
      </c>
      <c r="C113" s="5" t="s">
        <v>367</v>
      </c>
      <c r="D113" s="5" t="s">
        <v>368</v>
      </c>
      <c r="E113" s="6">
        <v>1</v>
      </c>
      <c r="F113" s="3">
        <v>55</v>
      </c>
      <c r="G113" s="3">
        <v>21.23</v>
      </c>
      <c r="H113" s="8">
        <f t="shared" si="13"/>
        <v>21.23</v>
      </c>
      <c r="I113" s="3">
        <v>33.770000000000003</v>
      </c>
      <c r="J113" s="4">
        <v>0.61</v>
      </c>
      <c r="K113" s="2" t="str">
        <f t="shared" si="14"/>
        <v>Wednesday</v>
      </c>
      <c r="L113" s="5">
        <f t="shared" si="15"/>
        <v>43687</v>
      </c>
      <c r="M113" s="2" t="str">
        <f t="shared" si="16"/>
        <v>Saturday</v>
      </c>
      <c r="N113" s="2" t="str">
        <f t="shared" si="17"/>
        <v>Saturday</v>
      </c>
      <c r="O113" s="12">
        <f t="shared" si="18"/>
        <v>0</v>
      </c>
      <c r="P113" s="11" t="str">
        <f t="shared" si="19"/>
        <v>High Cost per Unit</v>
      </c>
      <c r="Q113" s="12">
        <f t="shared" si="20"/>
        <v>5.5</v>
      </c>
      <c r="R113" s="12">
        <f t="shared" si="21"/>
        <v>0</v>
      </c>
      <c r="S113" s="12">
        <f t="shared" si="22"/>
        <v>0</v>
      </c>
      <c r="T113" s="12">
        <f t="shared" si="23"/>
        <v>0</v>
      </c>
      <c r="U113" s="12">
        <f t="shared" si="24"/>
        <v>0</v>
      </c>
      <c r="V113" s="13" t="str">
        <f t="shared" ca="1" si="25"/>
        <v>Greater Than 8 Weeks Old</v>
      </c>
    </row>
    <row r="114" spans="1:22" x14ac:dyDescent="0.35">
      <c r="A114" s="2" t="s">
        <v>6</v>
      </c>
      <c r="B114" s="5">
        <v>43686</v>
      </c>
      <c r="C114" s="5" t="s">
        <v>367</v>
      </c>
      <c r="D114" s="5" t="s">
        <v>368</v>
      </c>
      <c r="E114" s="6">
        <v>2</v>
      </c>
      <c r="F114" s="3">
        <v>110</v>
      </c>
      <c r="G114" s="3">
        <v>42.46</v>
      </c>
      <c r="H114" s="8">
        <f t="shared" si="13"/>
        <v>21.23</v>
      </c>
      <c r="I114" s="3">
        <v>67.540000000000006</v>
      </c>
      <c r="J114" s="4">
        <v>0.61</v>
      </c>
      <c r="K114" s="2" t="str">
        <f t="shared" si="14"/>
        <v>Friday</v>
      </c>
      <c r="L114" s="5">
        <f t="shared" si="15"/>
        <v>43689</v>
      </c>
      <c r="M114" s="2" t="str">
        <f t="shared" si="16"/>
        <v>Monday</v>
      </c>
      <c r="N114" s="2" t="str">
        <f t="shared" si="17"/>
        <v>Monday</v>
      </c>
      <c r="O114" s="12">
        <f t="shared" si="18"/>
        <v>0</v>
      </c>
      <c r="P114" s="11" t="str">
        <f t="shared" si="19"/>
        <v>High Cost per Unit</v>
      </c>
      <c r="Q114" s="12">
        <f t="shared" si="20"/>
        <v>11</v>
      </c>
      <c r="R114" s="12">
        <f t="shared" si="21"/>
        <v>3.3</v>
      </c>
      <c r="S114" s="12">
        <f t="shared" si="22"/>
        <v>0</v>
      </c>
      <c r="T114" s="12">
        <f t="shared" si="23"/>
        <v>0</v>
      </c>
      <c r="U114" s="12">
        <f t="shared" si="24"/>
        <v>0</v>
      </c>
      <c r="V114" s="13" t="str">
        <f t="shared" ca="1" si="25"/>
        <v>Greater Than 8 Weeks Old</v>
      </c>
    </row>
    <row r="115" spans="1:22" x14ac:dyDescent="0.35">
      <c r="A115" s="2" t="s">
        <v>6</v>
      </c>
      <c r="B115" s="5">
        <v>43687</v>
      </c>
      <c r="C115" s="5" t="s">
        <v>367</v>
      </c>
      <c r="D115" s="5" t="s">
        <v>368</v>
      </c>
      <c r="E115" s="6">
        <v>3</v>
      </c>
      <c r="F115" s="3">
        <v>165</v>
      </c>
      <c r="G115" s="3">
        <v>63.69</v>
      </c>
      <c r="H115" s="8">
        <f t="shared" si="13"/>
        <v>21.23</v>
      </c>
      <c r="I115" s="3">
        <v>101.31</v>
      </c>
      <c r="J115" s="4">
        <v>0.61</v>
      </c>
      <c r="K115" s="2" t="str">
        <f t="shared" si="14"/>
        <v>Saturday</v>
      </c>
      <c r="L115" s="5">
        <f t="shared" si="15"/>
        <v>43690</v>
      </c>
      <c r="M115" s="2" t="str">
        <f t="shared" si="16"/>
        <v>Tuesday</v>
      </c>
      <c r="N115" s="2" t="str">
        <f t="shared" si="17"/>
        <v>Tuesday</v>
      </c>
      <c r="O115" s="12">
        <f t="shared" si="18"/>
        <v>0</v>
      </c>
      <c r="P115" s="11" t="str">
        <f t="shared" si="19"/>
        <v>High Cost per Unit</v>
      </c>
      <c r="Q115" s="12">
        <f t="shared" si="20"/>
        <v>16.5</v>
      </c>
      <c r="R115" s="12">
        <f t="shared" si="21"/>
        <v>4.95</v>
      </c>
      <c r="S115" s="12">
        <f t="shared" si="22"/>
        <v>0</v>
      </c>
      <c r="T115" s="12">
        <f t="shared" si="23"/>
        <v>0</v>
      </c>
      <c r="U115" s="12">
        <f t="shared" si="24"/>
        <v>0</v>
      </c>
      <c r="V115" s="13" t="str">
        <f t="shared" ca="1" si="25"/>
        <v>Greater Than 8 Weeks Old</v>
      </c>
    </row>
    <row r="116" spans="1:22" x14ac:dyDescent="0.35">
      <c r="A116" s="2" t="s">
        <v>6</v>
      </c>
      <c r="B116" s="5">
        <v>43688</v>
      </c>
      <c r="C116" s="5" t="s">
        <v>367</v>
      </c>
      <c r="D116" s="5" t="s">
        <v>368</v>
      </c>
      <c r="E116" s="6">
        <v>3</v>
      </c>
      <c r="F116" s="3">
        <v>165</v>
      </c>
      <c r="G116" s="3">
        <v>63.69</v>
      </c>
      <c r="H116" s="8">
        <f t="shared" si="13"/>
        <v>21.23</v>
      </c>
      <c r="I116" s="3">
        <v>101.31</v>
      </c>
      <c r="J116" s="4">
        <v>0.61</v>
      </c>
      <c r="K116" s="2" t="str">
        <f t="shared" si="14"/>
        <v>Sunday</v>
      </c>
      <c r="L116" s="5">
        <f t="shared" si="15"/>
        <v>43691</v>
      </c>
      <c r="M116" s="2" t="str">
        <f t="shared" si="16"/>
        <v>Wednesday</v>
      </c>
      <c r="N116" s="2" t="str">
        <f t="shared" si="17"/>
        <v>Wednesday</v>
      </c>
      <c r="O116" s="12">
        <f t="shared" si="18"/>
        <v>0</v>
      </c>
      <c r="P116" s="11" t="str">
        <f t="shared" si="19"/>
        <v>High Cost per Unit</v>
      </c>
      <c r="Q116" s="12">
        <f t="shared" si="20"/>
        <v>16.5</v>
      </c>
      <c r="R116" s="12">
        <f t="shared" si="21"/>
        <v>4.95</v>
      </c>
      <c r="S116" s="12">
        <f t="shared" si="22"/>
        <v>0</v>
      </c>
      <c r="T116" s="12">
        <f t="shared" si="23"/>
        <v>0</v>
      </c>
      <c r="U116" s="12">
        <f t="shared" si="24"/>
        <v>0</v>
      </c>
      <c r="V116" s="13" t="str">
        <f t="shared" ca="1" si="25"/>
        <v>Greater Than 8 Weeks Old</v>
      </c>
    </row>
    <row r="117" spans="1:22" x14ac:dyDescent="0.35">
      <c r="A117" s="2" t="s">
        <v>6</v>
      </c>
      <c r="B117" s="5">
        <v>43689</v>
      </c>
      <c r="C117" s="5" t="s">
        <v>367</v>
      </c>
      <c r="D117" s="5" t="s">
        <v>368</v>
      </c>
      <c r="E117" s="6">
        <v>2</v>
      </c>
      <c r="F117" s="3">
        <v>110</v>
      </c>
      <c r="G117" s="3">
        <v>42.46</v>
      </c>
      <c r="H117" s="8">
        <f t="shared" si="13"/>
        <v>21.23</v>
      </c>
      <c r="I117" s="3">
        <v>67.540000000000006</v>
      </c>
      <c r="J117" s="4">
        <v>0.61</v>
      </c>
      <c r="K117" s="2" t="str">
        <f t="shared" si="14"/>
        <v>Monday</v>
      </c>
      <c r="L117" s="5">
        <f t="shared" si="15"/>
        <v>43692</v>
      </c>
      <c r="M117" s="2" t="str">
        <f t="shared" si="16"/>
        <v>Thursday</v>
      </c>
      <c r="N117" s="2" t="str">
        <f t="shared" si="17"/>
        <v>Thursday</v>
      </c>
      <c r="O117" s="12">
        <f t="shared" si="18"/>
        <v>0</v>
      </c>
      <c r="P117" s="11" t="str">
        <f t="shared" si="19"/>
        <v>High Cost per Unit</v>
      </c>
      <c r="Q117" s="12">
        <f t="shared" si="20"/>
        <v>11</v>
      </c>
      <c r="R117" s="12">
        <f t="shared" si="21"/>
        <v>3.3</v>
      </c>
      <c r="S117" s="12">
        <f t="shared" si="22"/>
        <v>0</v>
      </c>
      <c r="T117" s="12">
        <f t="shared" si="23"/>
        <v>0</v>
      </c>
      <c r="U117" s="12">
        <f t="shared" si="24"/>
        <v>0</v>
      </c>
      <c r="V117" s="13" t="str">
        <f t="shared" ca="1" si="25"/>
        <v>Greater Than 8 Weeks Old</v>
      </c>
    </row>
    <row r="118" spans="1:22" x14ac:dyDescent="0.35">
      <c r="A118" s="2" t="s">
        <v>6</v>
      </c>
      <c r="B118" s="5">
        <v>43690</v>
      </c>
      <c r="C118" s="5" t="s">
        <v>367</v>
      </c>
      <c r="D118" s="5" t="s">
        <v>368</v>
      </c>
      <c r="E118" s="6">
        <v>3</v>
      </c>
      <c r="F118" s="3">
        <v>165</v>
      </c>
      <c r="G118" s="3">
        <v>63.69</v>
      </c>
      <c r="H118" s="8">
        <f t="shared" si="13"/>
        <v>21.23</v>
      </c>
      <c r="I118" s="3">
        <v>101.31</v>
      </c>
      <c r="J118" s="4">
        <v>0.61</v>
      </c>
      <c r="K118" s="2" t="str">
        <f t="shared" si="14"/>
        <v>Tuesday</v>
      </c>
      <c r="L118" s="5">
        <f t="shared" si="15"/>
        <v>43693</v>
      </c>
      <c r="M118" s="2" t="str">
        <f t="shared" si="16"/>
        <v>Friday</v>
      </c>
      <c r="N118" s="2" t="str">
        <f t="shared" si="17"/>
        <v>Friday</v>
      </c>
      <c r="O118" s="12">
        <f t="shared" si="18"/>
        <v>8.25</v>
      </c>
      <c r="P118" s="11" t="str">
        <f t="shared" si="19"/>
        <v>High Cost per Unit</v>
      </c>
      <c r="Q118" s="12">
        <f t="shared" si="20"/>
        <v>16.5</v>
      </c>
      <c r="R118" s="12">
        <f t="shared" si="21"/>
        <v>4.95</v>
      </c>
      <c r="S118" s="12">
        <f t="shared" si="22"/>
        <v>0</v>
      </c>
      <c r="T118" s="12">
        <f t="shared" si="23"/>
        <v>0</v>
      </c>
      <c r="U118" s="12">
        <f t="shared" si="24"/>
        <v>0</v>
      </c>
      <c r="V118" s="13" t="str">
        <f t="shared" ca="1" si="25"/>
        <v>Greater Than 8 Weeks Old</v>
      </c>
    </row>
    <row r="119" spans="1:22" x14ac:dyDescent="0.35">
      <c r="A119" s="2" t="s">
        <v>6</v>
      </c>
      <c r="B119" s="5">
        <v>43691</v>
      </c>
      <c r="C119" s="5" t="s">
        <v>367</v>
      </c>
      <c r="D119" s="5" t="s">
        <v>368</v>
      </c>
      <c r="E119" s="6">
        <v>1</v>
      </c>
      <c r="F119" s="3">
        <v>55</v>
      </c>
      <c r="G119" s="3">
        <v>21.23</v>
      </c>
      <c r="H119" s="8">
        <f t="shared" si="13"/>
        <v>21.23</v>
      </c>
      <c r="I119" s="3">
        <v>33.770000000000003</v>
      </c>
      <c r="J119" s="4">
        <v>0.61</v>
      </c>
      <c r="K119" s="2" t="str">
        <f t="shared" si="14"/>
        <v>Wednesday</v>
      </c>
      <c r="L119" s="5">
        <f t="shared" si="15"/>
        <v>43694</v>
      </c>
      <c r="M119" s="2" t="str">
        <f t="shared" si="16"/>
        <v>Saturday</v>
      </c>
      <c r="N119" s="2" t="str">
        <f t="shared" si="17"/>
        <v>Saturday</v>
      </c>
      <c r="O119" s="12">
        <f t="shared" si="18"/>
        <v>0</v>
      </c>
      <c r="P119" s="11" t="str">
        <f t="shared" si="19"/>
        <v>High Cost per Unit</v>
      </c>
      <c r="Q119" s="12">
        <f t="shared" si="20"/>
        <v>5.5</v>
      </c>
      <c r="R119" s="12">
        <f t="shared" si="21"/>
        <v>0</v>
      </c>
      <c r="S119" s="12">
        <f t="shared" si="22"/>
        <v>0</v>
      </c>
      <c r="T119" s="12">
        <f t="shared" si="23"/>
        <v>0</v>
      </c>
      <c r="U119" s="12">
        <f t="shared" si="24"/>
        <v>0</v>
      </c>
      <c r="V119" s="13" t="str">
        <f t="shared" ca="1" si="25"/>
        <v>Greater Than 8 Weeks Old</v>
      </c>
    </row>
    <row r="120" spans="1:22" x14ac:dyDescent="0.35">
      <c r="A120" s="2" t="s">
        <v>6</v>
      </c>
      <c r="B120" s="5">
        <v>43693</v>
      </c>
      <c r="C120" s="5" t="s">
        <v>367</v>
      </c>
      <c r="D120" s="5" t="s">
        <v>368</v>
      </c>
      <c r="E120" s="6">
        <v>1</v>
      </c>
      <c r="F120" s="3">
        <v>55</v>
      </c>
      <c r="G120" s="3">
        <v>21.23</v>
      </c>
      <c r="H120" s="8">
        <f t="shared" si="13"/>
        <v>21.23</v>
      </c>
      <c r="I120" s="3">
        <v>33.770000000000003</v>
      </c>
      <c r="J120" s="4">
        <v>0.61</v>
      </c>
      <c r="K120" s="2" t="str">
        <f t="shared" si="14"/>
        <v>Friday</v>
      </c>
      <c r="L120" s="5">
        <f t="shared" si="15"/>
        <v>43696</v>
      </c>
      <c r="M120" s="2" t="str">
        <f t="shared" si="16"/>
        <v>Monday</v>
      </c>
      <c r="N120" s="2" t="str">
        <f t="shared" si="17"/>
        <v>Monday</v>
      </c>
      <c r="O120" s="12">
        <f t="shared" si="18"/>
        <v>0</v>
      </c>
      <c r="P120" s="11" t="str">
        <f t="shared" si="19"/>
        <v>High Cost per Unit</v>
      </c>
      <c r="Q120" s="12">
        <f t="shared" si="20"/>
        <v>5.5</v>
      </c>
      <c r="R120" s="12">
        <f t="shared" si="21"/>
        <v>0</v>
      </c>
      <c r="S120" s="12">
        <f t="shared" si="22"/>
        <v>0</v>
      </c>
      <c r="T120" s="12">
        <f t="shared" si="23"/>
        <v>0</v>
      </c>
      <c r="U120" s="12">
        <f t="shared" si="24"/>
        <v>0</v>
      </c>
      <c r="V120" s="13" t="str">
        <f t="shared" ca="1" si="25"/>
        <v>Greater Than 8 Weeks Old</v>
      </c>
    </row>
    <row r="121" spans="1:22" x14ac:dyDescent="0.35">
      <c r="A121" s="2" t="s">
        <v>6</v>
      </c>
      <c r="B121" s="5">
        <v>43695</v>
      </c>
      <c r="C121" s="5" t="s">
        <v>367</v>
      </c>
      <c r="D121" s="5" t="s">
        <v>368</v>
      </c>
      <c r="E121" s="6">
        <v>1</v>
      </c>
      <c r="F121" s="3">
        <v>55</v>
      </c>
      <c r="G121" s="3">
        <v>21.23</v>
      </c>
      <c r="H121" s="8">
        <f t="shared" si="13"/>
        <v>21.23</v>
      </c>
      <c r="I121" s="3">
        <v>33.770000000000003</v>
      </c>
      <c r="J121" s="4">
        <v>0.61</v>
      </c>
      <c r="K121" s="2" t="str">
        <f t="shared" si="14"/>
        <v>Sunday</v>
      </c>
      <c r="L121" s="5">
        <f t="shared" si="15"/>
        <v>43698</v>
      </c>
      <c r="M121" s="2" t="str">
        <f t="shared" si="16"/>
        <v>Wednesday</v>
      </c>
      <c r="N121" s="2" t="str">
        <f t="shared" si="17"/>
        <v>Wednesday</v>
      </c>
      <c r="O121" s="12">
        <f t="shared" si="18"/>
        <v>0</v>
      </c>
      <c r="P121" s="11" t="str">
        <f t="shared" si="19"/>
        <v>High Cost per Unit</v>
      </c>
      <c r="Q121" s="12">
        <f t="shared" si="20"/>
        <v>5.5</v>
      </c>
      <c r="R121" s="12">
        <f t="shared" si="21"/>
        <v>0</v>
      </c>
      <c r="S121" s="12">
        <f t="shared" si="22"/>
        <v>0</v>
      </c>
      <c r="T121" s="12">
        <f t="shared" si="23"/>
        <v>0</v>
      </c>
      <c r="U121" s="12">
        <f t="shared" si="24"/>
        <v>0</v>
      </c>
      <c r="V121" s="13" t="str">
        <f t="shared" ca="1" si="25"/>
        <v>Greater Than 8 Weeks Old</v>
      </c>
    </row>
    <row r="122" spans="1:22" x14ac:dyDescent="0.35">
      <c r="A122" s="2" t="s">
        <v>6</v>
      </c>
      <c r="B122" s="5">
        <v>43696</v>
      </c>
      <c r="C122" s="5" t="s">
        <v>367</v>
      </c>
      <c r="D122" s="5" t="s">
        <v>368</v>
      </c>
      <c r="E122" s="6">
        <v>1</v>
      </c>
      <c r="F122" s="3">
        <v>55</v>
      </c>
      <c r="G122" s="3">
        <v>21.23</v>
      </c>
      <c r="H122" s="8">
        <f t="shared" si="13"/>
        <v>21.23</v>
      </c>
      <c r="I122" s="3">
        <v>33.770000000000003</v>
      </c>
      <c r="J122" s="4">
        <v>0.61</v>
      </c>
      <c r="K122" s="2" t="str">
        <f t="shared" si="14"/>
        <v>Monday</v>
      </c>
      <c r="L122" s="5">
        <f t="shared" si="15"/>
        <v>43699</v>
      </c>
      <c r="M122" s="2" t="str">
        <f t="shared" si="16"/>
        <v>Thursday</v>
      </c>
      <c r="N122" s="2" t="str">
        <f t="shared" si="17"/>
        <v>Thursday</v>
      </c>
      <c r="O122" s="12">
        <f t="shared" si="18"/>
        <v>0</v>
      </c>
      <c r="P122" s="11" t="str">
        <f t="shared" si="19"/>
        <v>High Cost per Unit</v>
      </c>
      <c r="Q122" s="12">
        <f t="shared" si="20"/>
        <v>5.5</v>
      </c>
      <c r="R122" s="12">
        <f t="shared" si="21"/>
        <v>0</v>
      </c>
      <c r="S122" s="12">
        <f t="shared" si="22"/>
        <v>0</v>
      </c>
      <c r="T122" s="12">
        <f t="shared" si="23"/>
        <v>0</v>
      </c>
      <c r="U122" s="12">
        <f t="shared" si="24"/>
        <v>0</v>
      </c>
      <c r="V122" s="13" t="str">
        <f t="shared" ca="1" si="25"/>
        <v>Greater Than 8 Weeks Old</v>
      </c>
    </row>
    <row r="123" spans="1:22" x14ac:dyDescent="0.35">
      <c r="A123" s="2" t="s">
        <v>6</v>
      </c>
      <c r="B123" s="5">
        <v>43697</v>
      </c>
      <c r="C123" s="5" t="s">
        <v>367</v>
      </c>
      <c r="D123" s="5" t="s">
        <v>368</v>
      </c>
      <c r="E123" s="6">
        <v>2</v>
      </c>
      <c r="F123" s="3">
        <v>110</v>
      </c>
      <c r="G123" s="3">
        <v>42.46</v>
      </c>
      <c r="H123" s="8">
        <f t="shared" si="13"/>
        <v>21.23</v>
      </c>
      <c r="I123" s="3">
        <v>67.540000000000006</v>
      </c>
      <c r="J123" s="4">
        <v>0.61</v>
      </c>
      <c r="K123" s="2" t="str">
        <f t="shared" si="14"/>
        <v>Tuesday</v>
      </c>
      <c r="L123" s="5">
        <f t="shared" si="15"/>
        <v>43700</v>
      </c>
      <c r="M123" s="2" t="str">
        <f t="shared" si="16"/>
        <v>Friday</v>
      </c>
      <c r="N123" s="2" t="str">
        <f t="shared" si="17"/>
        <v>Friday</v>
      </c>
      <c r="O123" s="12">
        <f t="shared" si="18"/>
        <v>5.5</v>
      </c>
      <c r="P123" s="11" t="str">
        <f t="shared" si="19"/>
        <v>High Cost per Unit</v>
      </c>
      <c r="Q123" s="12">
        <f t="shared" si="20"/>
        <v>11</v>
      </c>
      <c r="R123" s="12">
        <f t="shared" si="21"/>
        <v>3.3</v>
      </c>
      <c r="S123" s="12">
        <f t="shared" si="22"/>
        <v>0</v>
      </c>
      <c r="T123" s="12">
        <f t="shared" si="23"/>
        <v>0</v>
      </c>
      <c r="U123" s="12">
        <f t="shared" si="24"/>
        <v>0</v>
      </c>
      <c r="V123" s="13" t="str">
        <f t="shared" ca="1" si="25"/>
        <v>Greater Than 8 Weeks Old</v>
      </c>
    </row>
    <row r="124" spans="1:22" x14ac:dyDescent="0.35">
      <c r="A124" s="2" t="s">
        <v>6</v>
      </c>
      <c r="B124" s="5">
        <v>43698</v>
      </c>
      <c r="C124" s="5" t="s">
        <v>367</v>
      </c>
      <c r="D124" s="5" t="s">
        <v>368</v>
      </c>
      <c r="E124" s="6">
        <v>1</v>
      </c>
      <c r="F124" s="3">
        <v>55</v>
      </c>
      <c r="G124" s="3">
        <v>21.23</v>
      </c>
      <c r="H124" s="8">
        <f t="shared" si="13"/>
        <v>21.23</v>
      </c>
      <c r="I124" s="3">
        <v>33.770000000000003</v>
      </c>
      <c r="J124" s="4">
        <v>0.61</v>
      </c>
      <c r="K124" s="2" t="str">
        <f t="shared" si="14"/>
        <v>Wednesday</v>
      </c>
      <c r="L124" s="5">
        <f t="shared" si="15"/>
        <v>43701</v>
      </c>
      <c r="M124" s="2" t="str">
        <f t="shared" si="16"/>
        <v>Saturday</v>
      </c>
      <c r="N124" s="2" t="str">
        <f t="shared" si="17"/>
        <v>Saturday</v>
      </c>
      <c r="O124" s="12">
        <f t="shared" si="18"/>
        <v>0</v>
      </c>
      <c r="P124" s="11" t="str">
        <f t="shared" si="19"/>
        <v>High Cost per Unit</v>
      </c>
      <c r="Q124" s="12">
        <f t="shared" si="20"/>
        <v>5.5</v>
      </c>
      <c r="R124" s="12">
        <f t="shared" si="21"/>
        <v>0</v>
      </c>
      <c r="S124" s="12">
        <f t="shared" si="22"/>
        <v>0</v>
      </c>
      <c r="T124" s="12">
        <f t="shared" si="23"/>
        <v>0</v>
      </c>
      <c r="U124" s="12">
        <f t="shared" si="24"/>
        <v>0</v>
      </c>
      <c r="V124" s="13" t="str">
        <f t="shared" ca="1" si="25"/>
        <v>Greater Than 8 Weeks Old</v>
      </c>
    </row>
    <row r="125" spans="1:22" x14ac:dyDescent="0.35">
      <c r="A125" s="2" t="s">
        <v>6</v>
      </c>
      <c r="B125" s="5">
        <v>43700</v>
      </c>
      <c r="C125" s="5" t="s">
        <v>367</v>
      </c>
      <c r="D125" s="5" t="s">
        <v>368</v>
      </c>
      <c r="E125" s="6">
        <v>1</v>
      </c>
      <c r="F125" s="3">
        <v>55</v>
      </c>
      <c r="G125" s="3">
        <v>21.23</v>
      </c>
      <c r="H125" s="8">
        <f t="shared" si="13"/>
        <v>21.23</v>
      </c>
      <c r="I125" s="3">
        <v>33.770000000000003</v>
      </c>
      <c r="J125" s="4">
        <v>0.61</v>
      </c>
      <c r="K125" s="2" t="str">
        <f t="shared" si="14"/>
        <v>Friday</v>
      </c>
      <c r="L125" s="5">
        <f t="shared" si="15"/>
        <v>43703</v>
      </c>
      <c r="M125" s="2" t="str">
        <f t="shared" si="16"/>
        <v>Monday</v>
      </c>
      <c r="N125" s="2" t="str">
        <f t="shared" si="17"/>
        <v>Monday</v>
      </c>
      <c r="O125" s="12">
        <f t="shared" si="18"/>
        <v>0</v>
      </c>
      <c r="P125" s="11" t="str">
        <f t="shared" si="19"/>
        <v>High Cost per Unit</v>
      </c>
      <c r="Q125" s="12">
        <f t="shared" si="20"/>
        <v>5.5</v>
      </c>
      <c r="R125" s="12">
        <f t="shared" si="21"/>
        <v>0</v>
      </c>
      <c r="S125" s="12">
        <f t="shared" si="22"/>
        <v>0</v>
      </c>
      <c r="T125" s="12">
        <f t="shared" si="23"/>
        <v>0</v>
      </c>
      <c r="U125" s="12">
        <f t="shared" si="24"/>
        <v>0</v>
      </c>
      <c r="V125" s="13" t="str">
        <f t="shared" ca="1" si="25"/>
        <v>Greater Than 8 Weeks Old</v>
      </c>
    </row>
    <row r="126" spans="1:22" x14ac:dyDescent="0.35">
      <c r="A126" s="2" t="s">
        <v>6</v>
      </c>
      <c r="B126" s="5">
        <v>43703</v>
      </c>
      <c r="C126" s="5" t="s">
        <v>367</v>
      </c>
      <c r="D126" s="5" t="s">
        <v>368</v>
      </c>
      <c r="E126" s="6">
        <v>2</v>
      </c>
      <c r="F126" s="3">
        <v>110</v>
      </c>
      <c r="G126" s="3">
        <v>42.46</v>
      </c>
      <c r="H126" s="8">
        <f t="shared" si="13"/>
        <v>21.23</v>
      </c>
      <c r="I126" s="3">
        <v>67.540000000000006</v>
      </c>
      <c r="J126" s="4">
        <v>0.61</v>
      </c>
      <c r="K126" s="2" t="str">
        <f t="shared" si="14"/>
        <v>Monday</v>
      </c>
      <c r="L126" s="5">
        <f t="shared" si="15"/>
        <v>43706</v>
      </c>
      <c r="M126" s="2" t="str">
        <f t="shared" si="16"/>
        <v>Thursday</v>
      </c>
      <c r="N126" s="2" t="str">
        <f t="shared" si="17"/>
        <v>Thursday</v>
      </c>
      <c r="O126" s="12">
        <f t="shared" si="18"/>
        <v>0</v>
      </c>
      <c r="P126" s="11" t="str">
        <f t="shared" si="19"/>
        <v>High Cost per Unit</v>
      </c>
      <c r="Q126" s="12">
        <f t="shared" si="20"/>
        <v>11</v>
      </c>
      <c r="R126" s="12">
        <f t="shared" si="21"/>
        <v>3.3</v>
      </c>
      <c r="S126" s="12">
        <f t="shared" si="22"/>
        <v>0</v>
      </c>
      <c r="T126" s="12">
        <f t="shared" si="23"/>
        <v>0</v>
      </c>
      <c r="U126" s="12">
        <f t="shared" si="24"/>
        <v>0</v>
      </c>
      <c r="V126" s="13" t="str">
        <f t="shared" ca="1" si="25"/>
        <v>Greater Than 8 Weeks Old</v>
      </c>
    </row>
    <row r="127" spans="1:22" x14ac:dyDescent="0.35">
      <c r="A127" s="2" t="s">
        <v>6</v>
      </c>
      <c r="B127" s="5">
        <v>43704</v>
      </c>
      <c r="C127" s="5" t="s">
        <v>367</v>
      </c>
      <c r="D127" s="5" t="s">
        <v>368</v>
      </c>
      <c r="E127" s="6">
        <v>3</v>
      </c>
      <c r="F127" s="3">
        <v>165</v>
      </c>
      <c r="G127" s="3">
        <v>63.69</v>
      </c>
      <c r="H127" s="8">
        <f t="shared" si="13"/>
        <v>21.23</v>
      </c>
      <c r="I127" s="3">
        <v>101.31</v>
      </c>
      <c r="J127" s="4">
        <v>0.61</v>
      </c>
      <c r="K127" s="2" t="str">
        <f t="shared" si="14"/>
        <v>Tuesday</v>
      </c>
      <c r="L127" s="5">
        <f t="shared" si="15"/>
        <v>43707</v>
      </c>
      <c r="M127" s="2" t="str">
        <f t="shared" si="16"/>
        <v>Friday</v>
      </c>
      <c r="N127" s="2" t="str">
        <f t="shared" si="17"/>
        <v>Friday</v>
      </c>
      <c r="O127" s="12">
        <f t="shared" si="18"/>
        <v>8.25</v>
      </c>
      <c r="P127" s="11" t="str">
        <f t="shared" si="19"/>
        <v>High Cost per Unit</v>
      </c>
      <c r="Q127" s="12">
        <f t="shared" si="20"/>
        <v>16.5</v>
      </c>
      <c r="R127" s="12">
        <f t="shared" si="21"/>
        <v>4.95</v>
      </c>
      <c r="S127" s="12">
        <f t="shared" si="22"/>
        <v>0</v>
      </c>
      <c r="T127" s="12">
        <f t="shared" si="23"/>
        <v>0</v>
      </c>
      <c r="U127" s="12">
        <f t="shared" si="24"/>
        <v>0</v>
      </c>
      <c r="V127" s="13" t="str">
        <f t="shared" ca="1" si="25"/>
        <v>Greater Than 8 Weeks Old</v>
      </c>
    </row>
    <row r="128" spans="1:22" x14ac:dyDescent="0.35">
      <c r="A128" s="2" t="s">
        <v>6</v>
      </c>
      <c r="B128" s="5">
        <v>43705</v>
      </c>
      <c r="C128" s="5" t="s">
        <v>367</v>
      </c>
      <c r="D128" s="5" t="s">
        <v>368</v>
      </c>
      <c r="E128" s="6">
        <v>3</v>
      </c>
      <c r="F128" s="3">
        <v>165</v>
      </c>
      <c r="G128" s="3">
        <v>63.69</v>
      </c>
      <c r="H128" s="8">
        <f t="shared" si="13"/>
        <v>21.23</v>
      </c>
      <c r="I128" s="3">
        <v>101.31</v>
      </c>
      <c r="J128" s="4">
        <v>0.61</v>
      </c>
      <c r="K128" s="2" t="str">
        <f t="shared" si="14"/>
        <v>Wednesday</v>
      </c>
      <c r="L128" s="5">
        <f t="shared" si="15"/>
        <v>43708</v>
      </c>
      <c r="M128" s="2" t="str">
        <f t="shared" si="16"/>
        <v>Saturday</v>
      </c>
      <c r="N128" s="2" t="str">
        <f t="shared" si="17"/>
        <v>Saturday</v>
      </c>
      <c r="O128" s="12">
        <f t="shared" si="18"/>
        <v>0</v>
      </c>
      <c r="P128" s="11" t="str">
        <f t="shared" si="19"/>
        <v>High Cost per Unit</v>
      </c>
      <c r="Q128" s="12">
        <f t="shared" si="20"/>
        <v>16.5</v>
      </c>
      <c r="R128" s="12">
        <f t="shared" si="21"/>
        <v>4.95</v>
      </c>
      <c r="S128" s="12">
        <f t="shared" si="22"/>
        <v>0</v>
      </c>
      <c r="T128" s="12">
        <f t="shared" si="23"/>
        <v>0</v>
      </c>
      <c r="U128" s="12">
        <f t="shared" si="24"/>
        <v>0</v>
      </c>
      <c r="V128" s="13" t="str">
        <f t="shared" ca="1" si="25"/>
        <v>Greater Than 8 Weeks Old</v>
      </c>
    </row>
    <row r="129" spans="1:22" x14ac:dyDescent="0.35">
      <c r="A129" s="2" t="s">
        <v>6</v>
      </c>
      <c r="B129" s="5">
        <v>43706</v>
      </c>
      <c r="C129" s="5" t="s">
        <v>367</v>
      </c>
      <c r="D129" s="5" t="s">
        <v>368</v>
      </c>
      <c r="E129" s="6">
        <v>1</v>
      </c>
      <c r="F129" s="3">
        <v>55</v>
      </c>
      <c r="G129" s="3">
        <v>21.23</v>
      </c>
      <c r="H129" s="8">
        <f t="shared" si="13"/>
        <v>21.23</v>
      </c>
      <c r="I129" s="3">
        <v>33.770000000000003</v>
      </c>
      <c r="J129" s="4">
        <v>0.61</v>
      </c>
      <c r="K129" s="2" t="str">
        <f t="shared" si="14"/>
        <v>Thursday</v>
      </c>
      <c r="L129" s="5">
        <f t="shared" si="15"/>
        <v>43709</v>
      </c>
      <c r="M129" s="2" t="str">
        <f t="shared" si="16"/>
        <v>Sunday</v>
      </c>
      <c r="N129" s="2" t="str">
        <f t="shared" si="17"/>
        <v>Monday</v>
      </c>
      <c r="O129" s="12">
        <f t="shared" si="18"/>
        <v>0</v>
      </c>
      <c r="P129" s="11" t="str">
        <f t="shared" si="19"/>
        <v>High Cost per Unit</v>
      </c>
      <c r="Q129" s="12">
        <f t="shared" si="20"/>
        <v>5.5</v>
      </c>
      <c r="R129" s="12">
        <f t="shared" si="21"/>
        <v>0</v>
      </c>
      <c r="S129" s="12">
        <f t="shared" si="22"/>
        <v>0</v>
      </c>
      <c r="T129" s="12">
        <f t="shared" si="23"/>
        <v>0</v>
      </c>
      <c r="U129" s="12">
        <f t="shared" si="24"/>
        <v>0</v>
      </c>
      <c r="V129" s="13" t="str">
        <f t="shared" ca="1" si="25"/>
        <v>Greater Than 8 Weeks Old</v>
      </c>
    </row>
    <row r="130" spans="1:22" x14ac:dyDescent="0.35">
      <c r="A130" s="2" t="s">
        <v>290</v>
      </c>
      <c r="B130" s="5">
        <v>43684</v>
      </c>
      <c r="C130" s="5" t="s">
        <v>367</v>
      </c>
      <c r="D130" s="5" t="s">
        <v>368</v>
      </c>
      <c r="E130" s="6">
        <v>2</v>
      </c>
      <c r="F130" s="3">
        <v>110</v>
      </c>
      <c r="G130" s="3">
        <v>42.52</v>
      </c>
      <c r="H130" s="8">
        <f t="shared" si="13"/>
        <v>21.26</v>
      </c>
      <c r="I130" s="3">
        <v>67.48</v>
      </c>
      <c r="J130" s="4">
        <v>0.61</v>
      </c>
      <c r="K130" s="2" t="str">
        <f t="shared" si="14"/>
        <v>Wednesday</v>
      </c>
      <c r="L130" s="5">
        <f t="shared" si="15"/>
        <v>43687</v>
      </c>
      <c r="M130" s="2" t="str">
        <f t="shared" si="16"/>
        <v>Saturday</v>
      </c>
      <c r="N130" s="2" t="str">
        <f t="shared" si="17"/>
        <v>Saturday</v>
      </c>
      <c r="O130" s="12">
        <f t="shared" si="18"/>
        <v>0</v>
      </c>
      <c r="P130" s="11" t="str">
        <f t="shared" si="19"/>
        <v>High Cost per Unit</v>
      </c>
      <c r="Q130" s="12">
        <f t="shared" si="20"/>
        <v>11</v>
      </c>
      <c r="R130" s="12">
        <f t="shared" si="21"/>
        <v>3.3</v>
      </c>
      <c r="S130" s="12">
        <f t="shared" si="22"/>
        <v>0</v>
      </c>
      <c r="T130" s="12">
        <f t="shared" si="23"/>
        <v>0</v>
      </c>
      <c r="U130" s="12">
        <f t="shared" si="24"/>
        <v>0</v>
      </c>
      <c r="V130" s="13" t="str">
        <f t="shared" ca="1" si="25"/>
        <v>Greater Than 8 Weeks Old</v>
      </c>
    </row>
    <row r="131" spans="1:22" x14ac:dyDescent="0.35">
      <c r="A131" s="2" t="s">
        <v>290</v>
      </c>
      <c r="B131" s="5">
        <v>43690</v>
      </c>
      <c r="C131" s="5" t="s">
        <v>367</v>
      </c>
      <c r="D131" s="5" t="s">
        <v>368</v>
      </c>
      <c r="E131" s="6">
        <v>1</v>
      </c>
      <c r="F131" s="3">
        <v>55</v>
      </c>
      <c r="G131" s="3">
        <v>21.26</v>
      </c>
      <c r="H131" s="8">
        <f t="shared" ref="H131:H194" si="26">G131/E131</f>
        <v>21.26</v>
      </c>
      <c r="I131" s="3">
        <v>33.74</v>
      </c>
      <c r="J131" s="4">
        <v>0.61</v>
      </c>
      <c r="K131" s="2" t="str">
        <f t="shared" ref="K131:K194" si="27">TEXT(B131,"dddd")</f>
        <v>Tuesday</v>
      </c>
      <c r="L131" s="5">
        <f t="shared" ref="L131:L194" si="28">B131+3</f>
        <v>43693</v>
      </c>
      <c r="M131" s="2" t="str">
        <f t="shared" ref="M131:M194" si="29">TEXT(L131,"dddd")</f>
        <v>Friday</v>
      </c>
      <c r="N131" s="2" t="str">
        <f t="shared" ref="N131:N194" si="30">IF(M131="Sunday","Monday",M131)</f>
        <v>Friday</v>
      </c>
      <c r="O131" s="12">
        <f t="shared" ref="O131:O194" si="31">IF(TEXT(B131,"dddd")="Tuesday",F131*0.05,0)</f>
        <v>2.75</v>
      </c>
      <c r="P131" s="11" t="str">
        <f t="shared" ref="P131:P194" si="32">IF(H131&gt;AVERAGE(H:H),"High Cost per Unit","Low Cost per Unit")</f>
        <v>High Cost per Unit</v>
      </c>
      <c r="Q131" s="12">
        <f t="shared" ref="Q131:Q194" si="33">IF(D131="Masks",F131*0.1,0)</f>
        <v>5.5</v>
      </c>
      <c r="R131" s="12">
        <f t="shared" ref="R131:R194" si="34">IF(E131&gt;1,F131*0.03,0)</f>
        <v>0</v>
      </c>
      <c r="S131" s="12">
        <f t="shared" ref="S131:S194" si="35">IF(D131="Accessories",F131*0.15,0)</f>
        <v>0</v>
      </c>
      <c r="T131" s="12">
        <f t="shared" ref="T131:T194" si="36">IF(AND(K131="Saturday",C131="Fitness"),F131*0.1,0)</f>
        <v>0</v>
      </c>
      <c r="U131" s="12">
        <f t="shared" ref="U131:U194" si="37">IF(AND(K131="Friday",C131="Automotive"),F131*0.2,0)</f>
        <v>0</v>
      </c>
      <c r="V131" s="13" t="str">
        <f t="shared" ref="V131:V194" ca="1" si="38">IF(B131&lt;TODAY()-56,"Greater Than 8 Weeks Old","Less Than 8 Weeks Old")</f>
        <v>Greater Than 8 Weeks Old</v>
      </c>
    </row>
    <row r="132" spans="1:22" x14ac:dyDescent="0.35">
      <c r="A132" s="2" t="s">
        <v>290</v>
      </c>
      <c r="B132" s="5">
        <v>43691</v>
      </c>
      <c r="C132" s="5" t="s">
        <v>367</v>
      </c>
      <c r="D132" s="5" t="s">
        <v>368</v>
      </c>
      <c r="E132" s="6">
        <v>1</v>
      </c>
      <c r="F132" s="3">
        <v>55</v>
      </c>
      <c r="G132" s="3">
        <v>21.26</v>
      </c>
      <c r="H132" s="8">
        <f t="shared" si="26"/>
        <v>21.26</v>
      </c>
      <c r="I132" s="3">
        <v>33.74</v>
      </c>
      <c r="J132" s="4">
        <v>0.61</v>
      </c>
      <c r="K132" s="2" t="str">
        <f t="shared" si="27"/>
        <v>Wednesday</v>
      </c>
      <c r="L132" s="5">
        <f t="shared" si="28"/>
        <v>43694</v>
      </c>
      <c r="M132" s="2" t="str">
        <f t="shared" si="29"/>
        <v>Saturday</v>
      </c>
      <c r="N132" s="2" t="str">
        <f t="shared" si="30"/>
        <v>Saturday</v>
      </c>
      <c r="O132" s="12">
        <f t="shared" si="31"/>
        <v>0</v>
      </c>
      <c r="P132" s="11" t="str">
        <f t="shared" si="32"/>
        <v>High Cost per Unit</v>
      </c>
      <c r="Q132" s="12">
        <f t="shared" si="33"/>
        <v>5.5</v>
      </c>
      <c r="R132" s="12">
        <f t="shared" si="34"/>
        <v>0</v>
      </c>
      <c r="S132" s="12">
        <f t="shared" si="35"/>
        <v>0</v>
      </c>
      <c r="T132" s="12">
        <f t="shared" si="36"/>
        <v>0</v>
      </c>
      <c r="U132" s="12">
        <f t="shared" si="37"/>
        <v>0</v>
      </c>
      <c r="V132" s="13" t="str">
        <f t="shared" ca="1" si="38"/>
        <v>Greater Than 8 Weeks Old</v>
      </c>
    </row>
    <row r="133" spans="1:22" x14ac:dyDescent="0.35">
      <c r="A133" s="2" t="s">
        <v>290</v>
      </c>
      <c r="B133" s="5">
        <v>43694</v>
      </c>
      <c r="C133" s="5" t="s">
        <v>367</v>
      </c>
      <c r="D133" s="5" t="s">
        <v>368</v>
      </c>
      <c r="E133" s="6">
        <v>1</v>
      </c>
      <c r="F133" s="3">
        <v>55</v>
      </c>
      <c r="G133" s="3">
        <v>21.26</v>
      </c>
      <c r="H133" s="8">
        <f t="shared" si="26"/>
        <v>21.26</v>
      </c>
      <c r="I133" s="3">
        <v>33.74</v>
      </c>
      <c r="J133" s="4">
        <v>0.61</v>
      </c>
      <c r="K133" s="2" t="str">
        <f t="shared" si="27"/>
        <v>Saturday</v>
      </c>
      <c r="L133" s="5">
        <f t="shared" si="28"/>
        <v>43697</v>
      </c>
      <c r="M133" s="2" t="str">
        <f t="shared" si="29"/>
        <v>Tuesday</v>
      </c>
      <c r="N133" s="2" t="str">
        <f t="shared" si="30"/>
        <v>Tuesday</v>
      </c>
      <c r="O133" s="12">
        <f t="shared" si="31"/>
        <v>0</v>
      </c>
      <c r="P133" s="11" t="str">
        <f t="shared" si="32"/>
        <v>High Cost per Unit</v>
      </c>
      <c r="Q133" s="12">
        <f t="shared" si="33"/>
        <v>5.5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3" t="str">
        <f t="shared" ca="1" si="38"/>
        <v>Greater Than 8 Weeks Old</v>
      </c>
    </row>
    <row r="134" spans="1:22" x14ac:dyDescent="0.35">
      <c r="A134" s="2" t="s">
        <v>290</v>
      </c>
      <c r="B134" s="5">
        <v>43697</v>
      </c>
      <c r="C134" s="5" t="s">
        <v>367</v>
      </c>
      <c r="D134" s="5" t="s">
        <v>368</v>
      </c>
      <c r="E134" s="6">
        <v>1</v>
      </c>
      <c r="F134" s="3">
        <v>55</v>
      </c>
      <c r="G134" s="3">
        <v>21.26</v>
      </c>
      <c r="H134" s="8">
        <f t="shared" si="26"/>
        <v>21.26</v>
      </c>
      <c r="I134" s="3">
        <v>33.74</v>
      </c>
      <c r="J134" s="4">
        <v>0.61</v>
      </c>
      <c r="K134" s="2" t="str">
        <f t="shared" si="27"/>
        <v>Tuesday</v>
      </c>
      <c r="L134" s="5">
        <f t="shared" si="28"/>
        <v>43700</v>
      </c>
      <c r="M134" s="2" t="str">
        <f t="shared" si="29"/>
        <v>Friday</v>
      </c>
      <c r="N134" s="2" t="str">
        <f t="shared" si="30"/>
        <v>Friday</v>
      </c>
      <c r="O134" s="12">
        <f t="shared" si="31"/>
        <v>2.75</v>
      </c>
      <c r="P134" s="11" t="str">
        <f t="shared" si="32"/>
        <v>High Cost per Unit</v>
      </c>
      <c r="Q134" s="12">
        <f t="shared" si="33"/>
        <v>5.5</v>
      </c>
      <c r="R134" s="12">
        <f t="shared" si="34"/>
        <v>0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3" t="str">
        <f t="shared" ca="1" si="38"/>
        <v>Greater Than 8 Weeks Old</v>
      </c>
    </row>
    <row r="135" spans="1:22" x14ac:dyDescent="0.35">
      <c r="A135" s="2" t="s">
        <v>290</v>
      </c>
      <c r="B135" s="5">
        <v>43698</v>
      </c>
      <c r="C135" s="5" t="s">
        <v>367</v>
      </c>
      <c r="D135" s="5" t="s">
        <v>368</v>
      </c>
      <c r="E135" s="6">
        <v>4</v>
      </c>
      <c r="F135" s="3">
        <v>175.98</v>
      </c>
      <c r="G135" s="3">
        <v>85.04</v>
      </c>
      <c r="H135" s="8">
        <f t="shared" si="26"/>
        <v>21.26</v>
      </c>
      <c r="I135" s="3">
        <v>90.94</v>
      </c>
      <c r="J135" s="4">
        <v>0.52</v>
      </c>
      <c r="K135" s="2" t="str">
        <f t="shared" si="27"/>
        <v>Wednesday</v>
      </c>
      <c r="L135" s="5">
        <f t="shared" si="28"/>
        <v>43701</v>
      </c>
      <c r="M135" s="2" t="str">
        <f t="shared" si="29"/>
        <v>Saturday</v>
      </c>
      <c r="N135" s="2" t="str">
        <f t="shared" si="30"/>
        <v>Saturday</v>
      </c>
      <c r="O135" s="12">
        <f t="shared" si="31"/>
        <v>0</v>
      </c>
      <c r="P135" s="11" t="str">
        <f t="shared" si="32"/>
        <v>High Cost per Unit</v>
      </c>
      <c r="Q135" s="12">
        <f t="shared" si="33"/>
        <v>17.597999999999999</v>
      </c>
      <c r="R135" s="12">
        <f t="shared" si="34"/>
        <v>5.2793999999999999</v>
      </c>
      <c r="S135" s="12">
        <f t="shared" si="35"/>
        <v>0</v>
      </c>
      <c r="T135" s="12">
        <f t="shared" si="36"/>
        <v>0</v>
      </c>
      <c r="U135" s="12">
        <f t="shared" si="37"/>
        <v>0</v>
      </c>
      <c r="V135" s="13" t="str">
        <f t="shared" ca="1" si="38"/>
        <v>Greater Than 8 Weeks Old</v>
      </c>
    </row>
    <row r="136" spans="1:22" x14ac:dyDescent="0.35">
      <c r="A136" s="2" t="s">
        <v>290</v>
      </c>
      <c r="B136" s="5">
        <v>43699</v>
      </c>
      <c r="C136" s="5" t="s">
        <v>367</v>
      </c>
      <c r="D136" s="5" t="s">
        <v>368</v>
      </c>
      <c r="E136" s="6">
        <v>12</v>
      </c>
      <c r="F136" s="3">
        <v>395.88</v>
      </c>
      <c r="G136" s="3">
        <v>255.12</v>
      </c>
      <c r="H136" s="8">
        <f t="shared" si="26"/>
        <v>21.26</v>
      </c>
      <c r="I136" s="3">
        <v>140.76</v>
      </c>
      <c r="J136" s="4">
        <v>0.36</v>
      </c>
      <c r="K136" s="2" t="str">
        <f t="shared" si="27"/>
        <v>Thursday</v>
      </c>
      <c r="L136" s="5">
        <f t="shared" si="28"/>
        <v>43702</v>
      </c>
      <c r="M136" s="2" t="str">
        <f t="shared" si="29"/>
        <v>Sunday</v>
      </c>
      <c r="N136" s="2" t="str">
        <f t="shared" si="30"/>
        <v>Monday</v>
      </c>
      <c r="O136" s="12">
        <f t="shared" si="31"/>
        <v>0</v>
      </c>
      <c r="P136" s="11" t="str">
        <f t="shared" si="32"/>
        <v>High Cost per Unit</v>
      </c>
      <c r="Q136" s="12">
        <f t="shared" si="33"/>
        <v>39.588000000000001</v>
      </c>
      <c r="R136" s="12">
        <f t="shared" si="34"/>
        <v>11.8764</v>
      </c>
      <c r="S136" s="12">
        <f t="shared" si="35"/>
        <v>0</v>
      </c>
      <c r="T136" s="12">
        <f t="shared" si="36"/>
        <v>0</v>
      </c>
      <c r="U136" s="12">
        <f t="shared" si="37"/>
        <v>0</v>
      </c>
      <c r="V136" s="13" t="str">
        <f t="shared" ca="1" si="38"/>
        <v>Greater Than 8 Weeks Old</v>
      </c>
    </row>
    <row r="137" spans="1:22" x14ac:dyDescent="0.35">
      <c r="A137" s="2" t="s">
        <v>290</v>
      </c>
      <c r="B137" s="5">
        <v>43700</v>
      </c>
      <c r="C137" s="5" t="s">
        <v>367</v>
      </c>
      <c r="D137" s="5" t="s">
        <v>368</v>
      </c>
      <c r="E137" s="6">
        <v>13</v>
      </c>
      <c r="F137" s="3">
        <v>428.87</v>
      </c>
      <c r="G137" s="3">
        <v>276.38</v>
      </c>
      <c r="H137" s="8">
        <f t="shared" si="26"/>
        <v>21.259999999999998</v>
      </c>
      <c r="I137" s="3">
        <v>152.49</v>
      </c>
      <c r="J137" s="4">
        <v>0.36</v>
      </c>
      <c r="K137" s="2" t="str">
        <f t="shared" si="27"/>
        <v>Friday</v>
      </c>
      <c r="L137" s="5">
        <f t="shared" si="28"/>
        <v>43703</v>
      </c>
      <c r="M137" s="2" t="str">
        <f t="shared" si="29"/>
        <v>Monday</v>
      </c>
      <c r="N137" s="2" t="str">
        <f t="shared" si="30"/>
        <v>Monday</v>
      </c>
      <c r="O137" s="12">
        <f t="shared" si="31"/>
        <v>0</v>
      </c>
      <c r="P137" s="11" t="str">
        <f t="shared" si="32"/>
        <v>High Cost per Unit</v>
      </c>
      <c r="Q137" s="12">
        <f t="shared" si="33"/>
        <v>42.887</v>
      </c>
      <c r="R137" s="12">
        <f t="shared" si="34"/>
        <v>12.866099999999999</v>
      </c>
      <c r="S137" s="12">
        <f t="shared" si="35"/>
        <v>0</v>
      </c>
      <c r="T137" s="12">
        <f t="shared" si="36"/>
        <v>0</v>
      </c>
      <c r="U137" s="12">
        <f t="shared" si="37"/>
        <v>0</v>
      </c>
      <c r="V137" s="13" t="str">
        <f t="shared" ca="1" si="38"/>
        <v>Greater Than 8 Weeks Old</v>
      </c>
    </row>
    <row r="138" spans="1:22" x14ac:dyDescent="0.35">
      <c r="A138" s="2" t="s">
        <v>290</v>
      </c>
      <c r="B138" s="5">
        <v>43701</v>
      </c>
      <c r="C138" s="5" t="s">
        <v>367</v>
      </c>
      <c r="D138" s="5" t="s">
        <v>368</v>
      </c>
      <c r="E138" s="6">
        <v>9</v>
      </c>
      <c r="F138" s="3">
        <v>296.91000000000003</v>
      </c>
      <c r="G138" s="3">
        <v>191.34</v>
      </c>
      <c r="H138" s="8">
        <f t="shared" si="26"/>
        <v>21.26</v>
      </c>
      <c r="I138" s="3">
        <v>105.57</v>
      </c>
      <c r="J138" s="4">
        <v>0.36</v>
      </c>
      <c r="K138" s="2" t="str">
        <f t="shared" si="27"/>
        <v>Saturday</v>
      </c>
      <c r="L138" s="5">
        <f t="shared" si="28"/>
        <v>43704</v>
      </c>
      <c r="M138" s="2" t="str">
        <f t="shared" si="29"/>
        <v>Tuesday</v>
      </c>
      <c r="N138" s="2" t="str">
        <f t="shared" si="30"/>
        <v>Tuesday</v>
      </c>
      <c r="O138" s="12">
        <f t="shared" si="31"/>
        <v>0</v>
      </c>
      <c r="P138" s="11" t="str">
        <f t="shared" si="32"/>
        <v>High Cost per Unit</v>
      </c>
      <c r="Q138" s="12">
        <f t="shared" si="33"/>
        <v>29.691000000000003</v>
      </c>
      <c r="R138" s="12">
        <f t="shared" si="34"/>
        <v>8.9073000000000011</v>
      </c>
      <c r="S138" s="12">
        <f t="shared" si="35"/>
        <v>0</v>
      </c>
      <c r="T138" s="12">
        <f t="shared" si="36"/>
        <v>0</v>
      </c>
      <c r="U138" s="12">
        <f t="shared" si="37"/>
        <v>0</v>
      </c>
      <c r="V138" s="13" t="str">
        <f t="shared" ca="1" si="38"/>
        <v>Greater Than 8 Weeks Old</v>
      </c>
    </row>
    <row r="139" spans="1:22" x14ac:dyDescent="0.35">
      <c r="A139" s="2" t="s">
        <v>290</v>
      </c>
      <c r="B139" s="5">
        <v>43702</v>
      </c>
      <c r="C139" s="5" t="s">
        <v>367</v>
      </c>
      <c r="D139" s="5" t="s">
        <v>368</v>
      </c>
      <c r="E139" s="6">
        <v>24</v>
      </c>
      <c r="F139" s="3">
        <v>791.76</v>
      </c>
      <c r="G139" s="3">
        <v>510.24</v>
      </c>
      <c r="H139" s="8">
        <f t="shared" si="26"/>
        <v>21.26</v>
      </c>
      <c r="I139" s="3">
        <v>281.52</v>
      </c>
      <c r="J139" s="4">
        <v>0.36</v>
      </c>
      <c r="K139" s="2" t="str">
        <f t="shared" si="27"/>
        <v>Sunday</v>
      </c>
      <c r="L139" s="5">
        <f t="shared" si="28"/>
        <v>43705</v>
      </c>
      <c r="M139" s="2" t="str">
        <f t="shared" si="29"/>
        <v>Wednesday</v>
      </c>
      <c r="N139" s="2" t="str">
        <f t="shared" si="30"/>
        <v>Wednesday</v>
      </c>
      <c r="O139" s="12">
        <f t="shared" si="31"/>
        <v>0</v>
      </c>
      <c r="P139" s="11" t="str">
        <f t="shared" si="32"/>
        <v>High Cost per Unit</v>
      </c>
      <c r="Q139" s="12">
        <f t="shared" si="33"/>
        <v>79.176000000000002</v>
      </c>
      <c r="R139" s="12">
        <f t="shared" si="34"/>
        <v>23.752800000000001</v>
      </c>
      <c r="S139" s="12">
        <f t="shared" si="35"/>
        <v>0</v>
      </c>
      <c r="T139" s="12">
        <f t="shared" si="36"/>
        <v>0</v>
      </c>
      <c r="U139" s="12">
        <f t="shared" si="37"/>
        <v>0</v>
      </c>
      <c r="V139" s="13" t="str">
        <f t="shared" ca="1" si="38"/>
        <v>Greater Than 8 Weeks Old</v>
      </c>
    </row>
    <row r="140" spans="1:22" x14ac:dyDescent="0.35">
      <c r="A140" s="2" t="s">
        <v>290</v>
      </c>
      <c r="B140" s="5">
        <v>43703</v>
      </c>
      <c r="C140" s="5" t="s">
        <v>367</v>
      </c>
      <c r="D140" s="5" t="s">
        <v>368</v>
      </c>
      <c r="E140" s="6">
        <v>11</v>
      </c>
      <c r="F140" s="3">
        <v>362.89</v>
      </c>
      <c r="G140" s="3">
        <v>233.86</v>
      </c>
      <c r="H140" s="8">
        <f t="shared" si="26"/>
        <v>21.26</v>
      </c>
      <c r="I140" s="3">
        <v>129.03</v>
      </c>
      <c r="J140" s="4">
        <v>0.36</v>
      </c>
      <c r="K140" s="2" t="str">
        <f t="shared" si="27"/>
        <v>Monday</v>
      </c>
      <c r="L140" s="5">
        <f t="shared" si="28"/>
        <v>43706</v>
      </c>
      <c r="M140" s="2" t="str">
        <f t="shared" si="29"/>
        <v>Thursday</v>
      </c>
      <c r="N140" s="2" t="str">
        <f t="shared" si="30"/>
        <v>Thursday</v>
      </c>
      <c r="O140" s="12">
        <f t="shared" si="31"/>
        <v>0</v>
      </c>
      <c r="P140" s="11" t="str">
        <f t="shared" si="32"/>
        <v>High Cost per Unit</v>
      </c>
      <c r="Q140" s="12">
        <f t="shared" si="33"/>
        <v>36.289000000000001</v>
      </c>
      <c r="R140" s="12">
        <f t="shared" si="34"/>
        <v>10.886699999999999</v>
      </c>
      <c r="S140" s="12">
        <f t="shared" si="35"/>
        <v>0</v>
      </c>
      <c r="T140" s="12">
        <f t="shared" si="36"/>
        <v>0</v>
      </c>
      <c r="U140" s="12">
        <f t="shared" si="37"/>
        <v>0</v>
      </c>
      <c r="V140" s="13" t="str">
        <f t="shared" ca="1" si="38"/>
        <v>Greater Than 8 Weeks Old</v>
      </c>
    </row>
    <row r="141" spans="1:22" x14ac:dyDescent="0.35">
      <c r="A141" s="2" t="s">
        <v>7</v>
      </c>
      <c r="B141" s="5">
        <v>43679</v>
      </c>
      <c r="C141" s="5" t="s">
        <v>367</v>
      </c>
      <c r="D141" s="5" t="s">
        <v>368</v>
      </c>
      <c r="E141" s="6">
        <v>1</v>
      </c>
      <c r="F141" s="3">
        <v>59</v>
      </c>
      <c r="G141" s="3">
        <v>23.02</v>
      </c>
      <c r="H141" s="8">
        <f t="shared" si="26"/>
        <v>23.02</v>
      </c>
      <c r="I141" s="3">
        <v>35.979999999999997</v>
      </c>
      <c r="J141" s="4">
        <v>0.61</v>
      </c>
      <c r="K141" s="2" t="str">
        <f t="shared" si="27"/>
        <v>Friday</v>
      </c>
      <c r="L141" s="5">
        <f t="shared" si="28"/>
        <v>43682</v>
      </c>
      <c r="M141" s="2" t="str">
        <f t="shared" si="29"/>
        <v>Monday</v>
      </c>
      <c r="N141" s="2" t="str">
        <f t="shared" si="30"/>
        <v>Monday</v>
      </c>
      <c r="O141" s="12">
        <f t="shared" si="31"/>
        <v>0</v>
      </c>
      <c r="P141" s="11" t="str">
        <f t="shared" si="32"/>
        <v>High Cost per Unit</v>
      </c>
      <c r="Q141" s="12">
        <f t="shared" si="33"/>
        <v>5.9</v>
      </c>
      <c r="R141" s="12">
        <f t="shared" si="34"/>
        <v>0</v>
      </c>
      <c r="S141" s="12">
        <f t="shared" si="35"/>
        <v>0</v>
      </c>
      <c r="T141" s="12">
        <f t="shared" si="36"/>
        <v>0</v>
      </c>
      <c r="U141" s="12">
        <f t="shared" si="37"/>
        <v>0</v>
      </c>
      <c r="V141" s="13" t="str">
        <f t="shared" ca="1" si="38"/>
        <v>Greater Than 8 Weeks Old</v>
      </c>
    </row>
    <row r="142" spans="1:22" x14ac:dyDescent="0.35">
      <c r="A142" s="2" t="s">
        <v>7</v>
      </c>
      <c r="B142" s="5">
        <v>43681</v>
      </c>
      <c r="C142" s="5" t="s">
        <v>367</v>
      </c>
      <c r="D142" s="5" t="s">
        <v>368</v>
      </c>
      <c r="E142" s="6">
        <v>5</v>
      </c>
      <c r="F142" s="3">
        <v>174.5</v>
      </c>
      <c r="G142" s="3">
        <v>115.1</v>
      </c>
      <c r="H142" s="8">
        <f t="shared" si="26"/>
        <v>23.02</v>
      </c>
      <c r="I142" s="3">
        <v>59.4</v>
      </c>
      <c r="J142" s="4">
        <v>0.34</v>
      </c>
      <c r="K142" s="2" t="str">
        <f t="shared" si="27"/>
        <v>Sunday</v>
      </c>
      <c r="L142" s="5">
        <f t="shared" si="28"/>
        <v>43684</v>
      </c>
      <c r="M142" s="2" t="str">
        <f t="shared" si="29"/>
        <v>Wednesday</v>
      </c>
      <c r="N142" s="2" t="str">
        <f t="shared" si="30"/>
        <v>Wednesday</v>
      </c>
      <c r="O142" s="12">
        <f t="shared" si="31"/>
        <v>0</v>
      </c>
      <c r="P142" s="11" t="str">
        <f t="shared" si="32"/>
        <v>High Cost per Unit</v>
      </c>
      <c r="Q142" s="12">
        <f t="shared" si="33"/>
        <v>17.45</v>
      </c>
      <c r="R142" s="12">
        <f t="shared" si="34"/>
        <v>5.2349999999999994</v>
      </c>
      <c r="S142" s="12">
        <f t="shared" si="35"/>
        <v>0</v>
      </c>
      <c r="T142" s="12">
        <f t="shared" si="36"/>
        <v>0</v>
      </c>
      <c r="U142" s="12">
        <f t="shared" si="37"/>
        <v>0</v>
      </c>
      <c r="V142" s="13" t="str">
        <f t="shared" ca="1" si="38"/>
        <v>Greater Than 8 Weeks Old</v>
      </c>
    </row>
    <row r="143" spans="1:22" x14ac:dyDescent="0.35">
      <c r="A143" s="2" t="s">
        <v>7</v>
      </c>
      <c r="B143" s="5">
        <v>43685</v>
      </c>
      <c r="C143" s="5" t="s">
        <v>367</v>
      </c>
      <c r="D143" s="5" t="s">
        <v>368</v>
      </c>
      <c r="E143" s="6">
        <v>2</v>
      </c>
      <c r="F143" s="3">
        <v>118</v>
      </c>
      <c r="G143" s="3">
        <v>46.04</v>
      </c>
      <c r="H143" s="8">
        <f t="shared" si="26"/>
        <v>23.02</v>
      </c>
      <c r="I143" s="3">
        <v>71.959999999999994</v>
      </c>
      <c r="J143" s="4">
        <v>0.61</v>
      </c>
      <c r="K143" s="2" t="str">
        <f t="shared" si="27"/>
        <v>Thursday</v>
      </c>
      <c r="L143" s="5">
        <f t="shared" si="28"/>
        <v>43688</v>
      </c>
      <c r="M143" s="2" t="str">
        <f t="shared" si="29"/>
        <v>Sunday</v>
      </c>
      <c r="N143" s="2" t="str">
        <f t="shared" si="30"/>
        <v>Monday</v>
      </c>
      <c r="O143" s="12">
        <f t="shared" si="31"/>
        <v>0</v>
      </c>
      <c r="P143" s="11" t="str">
        <f t="shared" si="32"/>
        <v>High Cost per Unit</v>
      </c>
      <c r="Q143" s="12">
        <f t="shared" si="33"/>
        <v>11.8</v>
      </c>
      <c r="R143" s="12">
        <f t="shared" si="34"/>
        <v>3.54</v>
      </c>
      <c r="S143" s="12">
        <f t="shared" si="35"/>
        <v>0</v>
      </c>
      <c r="T143" s="12">
        <f t="shared" si="36"/>
        <v>0</v>
      </c>
      <c r="U143" s="12">
        <f t="shared" si="37"/>
        <v>0</v>
      </c>
      <c r="V143" s="13" t="str">
        <f t="shared" ca="1" si="38"/>
        <v>Greater Than 8 Weeks Old</v>
      </c>
    </row>
    <row r="144" spans="1:22" x14ac:dyDescent="0.35">
      <c r="A144" s="2" t="s">
        <v>7</v>
      </c>
      <c r="B144" s="5">
        <v>43686</v>
      </c>
      <c r="C144" s="5" t="s">
        <v>367</v>
      </c>
      <c r="D144" s="5" t="s">
        <v>368</v>
      </c>
      <c r="E144" s="6">
        <v>1</v>
      </c>
      <c r="F144" s="3">
        <v>59</v>
      </c>
      <c r="G144" s="3">
        <v>23.02</v>
      </c>
      <c r="H144" s="8">
        <f t="shared" si="26"/>
        <v>23.02</v>
      </c>
      <c r="I144" s="3">
        <v>35.979999999999997</v>
      </c>
      <c r="J144" s="4">
        <v>0.61</v>
      </c>
      <c r="K144" s="2" t="str">
        <f t="shared" si="27"/>
        <v>Friday</v>
      </c>
      <c r="L144" s="5">
        <f t="shared" si="28"/>
        <v>43689</v>
      </c>
      <c r="M144" s="2" t="str">
        <f t="shared" si="29"/>
        <v>Monday</v>
      </c>
      <c r="N144" s="2" t="str">
        <f t="shared" si="30"/>
        <v>Monday</v>
      </c>
      <c r="O144" s="12">
        <f t="shared" si="31"/>
        <v>0</v>
      </c>
      <c r="P144" s="11" t="str">
        <f t="shared" si="32"/>
        <v>High Cost per Unit</v>
      </c>
      <c r="Q144" s="12">
        <f t="shared" si="33"/>
        <v>5.9</v>
      </c>
      <c r="R144" s="12">
        <f t="shared" si="34"/>
        <v>0</v>
      </c>
      <c r="S144" s="12">
        <f t="shared" si="35"/>
        <v>0</v>
      </c>
      <c r="T144" s="12">
        <f t="shared" si="36"/>
        <v>0</v>
      </c>
      <c r="U144" s="12">
        <f t="shared" si="37"/>
        <v>0</v>
      </c>
      <c r="V144" s="13" t="str">
        <f t="shared" ca="1" si="38"/>
        <v>Greater Than 8 Weeks Old</v>
      </c>
    </row>
    <row r="145" spans="1:22" x14ac:dyDescent="0.35">
      <c r="A145" s="2" t="s">
        <v>7</v>
      </c>
      <c r="B145" s="5">
        <v>43687</v>
      </c>
      <c r="C145" s="5" t="s">
        <v>367</v>
      </c>
      <c r="D145" s="5" t="s">
        <v>368</v>
      </c>
      <c r="E145" s="6">
        <v>1</v>
      </c>
      <c r="F145" s="3">
        <v>59</v>
      </c>
      <c r="G145" s="3">
        <v>23.02</v>
      </c>
      <c r="H145" s="8">
        <f t="shared" si="26"/>
        <v>23.02</v>
      </c>
      <c r="I145" s="3">
        <v>35.979999999999997</v>
      </c>
      <c r="J145" s="4">
        <v>0.61</v>
      </c>
      <c r="K145" s="2" t="str">
        <f t="shared" si="27"/>
        <v>Saturday</v>
      </c>
      <c r="L145" s="5">
        <f t="shared" si="28"/>
        <v>43690</v>
      </c>
      <c r="M145" s="2" t="str">
        <f t="shared" si="29"/>
        <v>Tuesday</v>
      </c>
      <c r="N145" s="2" t="str">
        <f t="shared" si="30"/>
        <v>Tuesday</v>
      </c>
      <c r="O145" s="12">
        <f t="shared" si="31"/>
        <v>0</v>
      </c>
      <c r="P145" s="11" t="str">
        <f t="shared" si="32"/>
        <v>High Cost per Unit</v>
      </c>
      <c r="Q145" s="12">
        <f t="shared" si="33"/>
        <v>5.9</v>
      </c>
      <c r="R145" s="12">
        <f t="shared" si="34"/>
        <v>0</v>
      </c>
      <c r="S145" s="12">
        <f t="shared" si="35"/>
        <v>0</v>
      </c>
      <c r="T145" s="12">
        <f t="shared" si="36"/>
        <v>0</v>
      </c>
      <c r="U145" s="12">
        <f t="shared" si="37"/>
        <v>0</v>
      </c>
      <c r="V145" s="13" t="str">
        <f t="shared" ca="1" si="38"/>
        <v>Greater Than 8 Weeks Old</v>
      </c>
    </row>
    <row r="146" spans="1:22" x14ac:dyDescent="0.35">
      <c r="A146" s="2" t="s">
        <v>7</v>
      </c>
      <c r="B146" s="5">
        <v>43688</v>
      </c>
      <c r="C146" s="5" t="s">
        <v>367</v>
      </c>
      <c r="D146" s="5" t="s">
        <v>368</v>
      </c>
      <c r="E146" s="6">
        <v>2</v>
      </c>
      <c r="F146" s="3">
        <v>118</v>
      </c>
      <c r="G146" s="3">
        <v>46.04</v>
      </c>
      <c r="H146" s="8">
        <f t="shared" si="26"/>
        <v>23.02</v>
      </c>
      <c r="I146" s="3">
        <v>71.959999999999994</v>
      </c>
      <c r="J146" s="4">
        <v>0.61</v>
      </c>
      <c r="K146" s="2" t="str">
        <f t="shared" si="27"/>
        <v>Sunday</v>
      </c>
      <c r="L146" s="5">
        <f t="shared" si="28"/>
        <v>43691</v>
      </c>
      <c r="M146" s="2" t="str">
        <f t="shared" si="29"/>
        <v>Wednesday</v>
      </c>
      <c r="N146" s="2" t="str">
        <f t="shared" si="30"/>
        <v>Wednesday</v>
      </c>
      <c r="O146" s="12">
        <f t="shared" si="31"/>
        <v>0</v>
      </c>
      <c r="P146" s="11" t="str">
        <f t="shared" si="32"/>
        <v>High Cost per Unit</v>
      </c>
      <c r="Q146" s="12">
        <f t="shared" si="33"/>
        <v>11.8</v>
      </c>
      <c r="R146" s="12">
        <f t="shared" si="34"/>
        <v>3.54</v>
      </c>
      <c r="S146" s="12">
        <f t="shared" si="35"/>
        <v>0</v>
      </c>
      <c r="T146" s="12">
        <f t="shared" si="36"/>
        <v>0</v>
      </c>
      <c r="U146" s="12">
        <f t="shared" si="37"/>
        <v>0</v>
      </c>
      <c r="V146" s="13" t="str">
        <f t="shared" ca="1" si="38"/>
        <v>Greater Than 8 Weeks Old</v>
      </c>
    </row>
    <row r="147" spans="1:22" x14ac:dyDescent="0.35">
      <c r="A147" s="2" t="s">
        <v>7</v>
      </c>
      <c r="B147" s="5">
        <v>43691</v>
      </c>
      <c r="C147" s="5" t="s">
        <v>367</v>
      </c>
      <c r="D147" s="5" t="s">
        <v>368</v>
      </c>
      <c r="E147" s="6">
        <v>1</v>
      </c>
      <c r="F147" s="3">
        <v>59</v>
      </c>
      <c r="G147" s="3">
        <v>23.02</v>
      </c>
      <c r="H147" s="8">
        <f t="shared" si="26"/>
        <v>23.02</v>
      </c>
      <c r="I147" s="3">
        <v>35.979999999999997</v>
      </c>
      <c r="J147" s="4">
        <v>0.61</v>
      </c>
      <c r="K147" s="2" t="str">
        <f t="shared" si="27"/>
        <v>Wednesday</v>
      </c>
      <c r="L147" s="5">
        <f t="shared" si="28"/>
        <v>43694</v>
      </c>
      <c r="M147" s="2" t="str">
        <f t="shared" si="29"/>
        <v>Saturday</v>
      </c>
      <c r="N147" s="2" t="str">
        <f t="shared" si="30"/>
        <v>Saturday</v>
      </c>
      <c r="O147" s="12">
        <f t="shared" si="31"/>
        <v>0</v>
      </c>
      <c r="P147" s="11" t="str">
        <f t="shared" si="32"/>
        <v>High Cost per Unit</v>
      </c>
      <c r="Q147" s="12">
        <f t="shared" si="33"/>
        <v>5.9</v>
      </c>
      <c r="R147" s="12">
        <f t="shared" si="34"/>
        <v>0</v>
      </c>
      <c r="S147" s="12">
        <f t="shared" si="35"/>
        <v>0</v>
      </c>
      <c r="T147" s="12">
        <f t="shared" si="36"/>
        <v>0</v>
      </c>
      <c r="U147" s="12">
        <f t="shared" si="37"/>
        <v>0</v>
      </c>
      <c r="V147" s="13" t="str">
        <f t="shared" ca="1" si="38"/>
        <v>Greater Than 8 Weeks Old</v>
      </c>
    </row>
    <row r="148" spans="1:22" x14ac:dyDescent="0.35">
      <c r="A148" s="2" t="s">
        <v>7</v>
      </c>
      <c r="B148" s="5">
        <v>43692</v>
      </c>
      <c r="C148" s="5" t="s">
        <v>367</v>
      </c>
      <c r="D148" s="5" t="s">
        <v>368</v>
      </c>
      <c r="E148" s="6">
        <v>3</v>
      </c>
      <c r="F148" s="3">
        <v>177</v>
      </c>
      <c r="G148" s="3">
        <v>69.06</v>
      </c>
      <c r="H148" s="8">
        <f t="shared" si="26"/>
        <v>23.02</v>
      </c>
      <c r="I148" s="3">
        <v>107.94</v>
      </c>
      <c r="J148" s="4">
        <v>0.61</v>
      </c>
      <c r="K148" s="2" t="str">
        <f t="shared" si="27"/>
        <v>Thursday</v>
      </c>
      <c r="L148" s="5">
        <f t="shared" si="28"/>
        <v>43695</v>
      </c>
      <c r="M148" s="2" t="str">
        <f t="shared" si="29"/>
        <v>Sunday</v>
      </c>
      <c r="N148" s="2" t="str">
        <f t="shared" si="30"/>
        <v>Monday</v>
      </c>
      <c r="O148" s="12">
        <f t="shared" si="31"/>
        <v>0</v>
      </c>
      <c r="P148" s="11" t="str">
        <f t="shared" si="32"/>
        <v>High Cost per Unit</v>
      </c>
      <c r="Q148" s="12">
        <f t="shared" si="33"/>
        <v>17.7</v>
      </c>
      <c r="R148" s="12">
        <f t="shared" si="34"/>
        <v>5.31</v>
      </c>
      <c r="S148" s="12">
        <f t="shared" si="35"/>
        <v>0</v>
      </c>
      <c r="T148" s="12">
        <f t="shared" si="36"/>
        <v>0</v>
      </c>
      <c r="U148" s="12">
        <f t="shared" si="37"/>
        <v>0</v>
      </c>
      <c r="V148" s="13" t="str">
        <f t="shared" ca="1" si="38"/>
        <v>Greater Than 8 Weeks Old</v>
      </c>
    </row>
    <row r="149" spans="1:22" x14ac:dyDescent="0.35">
      <c r="A149" s="2" t="s">
        <v>7</v>
      </c>
      <c r="B149" s="5">
        <v>43694</v>
      </c>
      <c r="C149" s="5" t="s">
        <v>367</v>
      </c>
      <c r="D149" s="5" t="s">
        <v>368</v>
      </c>
      <c r="E149" s="6">
        <v>2</v>
      </c>
      <c r="F149" s="3">
        <v>118</v>
      </c>
      <c r="G149" s="3">
        <v>46.04</v>
      </c>
      <c r="H149" s="8">
        <f t="shared" si="26"/>
        <v>23.02</v>
      </c>
      <c r="I149" s="3">
        <v>71.959999999999994</v>
      </c>
      <c r="J149" s="4">
        <v>0.61</v>
      </c>
      <c r="K149" s="2" t="str">
        <f t="shared" si="27"/>
        <v>Saturday</v>
      </c>
      <c r="L149" s="5">
        <f t="shared" si="28"/>
        <v>43697</v>
      </c>
      <c r="M149" s="2" t="str">
        <f t="shared" si="29"/>
        <v>Tuesday</v>
      </c>
      <c r="N149" s="2" t="str">
        <f t="shared" si="30"/>
        <v>Tuesday</v>
      </c>
      <c r="O149" s="12">
        <f t="shared" si="31"/>
        <v>0</v>
      </c>
      <c r="P149" s="11" t="str">
        <f t="shared" si="32"/>
        <v>High Cost per Unit</v>
      </c>
      <c r="Q149" s="12">
        <f t="shared" si="33"/>
        <v>11.8</v>
      </c>
      <c r="R149" s="12">
        <f t="shared" si="34"/>
        <v>3.54</v>
      </c>
      <c r="S149" s="12">
        <f t="shared" si="35"/>
        <v>0</v>
      </c>
      <c r="T149" s="12">
        <f t="shared" si="36"/>
        <v>0</v>
      </c>
      <c r="U149" s="12">
        <f t="shared" si="37"/>
        <v>0</v>
      </c>
      <c r="V149" s="13" t="str">
        <f t="shared" ca="1" si="38"/>
        <v>Greater Than 8 Weeks Old</v>
      </c>
    </row>
    <row r="150" spans="1:22" x14ac:dyDescent="0.35">
      <c r="A150" s="2" t="s">
        <v>7</v>
      </c>
      <c r="B150" s="5">
        <v>43695</v>
      </c>
      <c r="C150" s="5" t="s">
        <v>367</v>
      </c>
      <c r="D150" s="5" t="s">
        <v>368</v>
      </c>
      <c r="E150" s="6">
        <v>1</v>
      </c>
      <c r="F150" s="3">
        <v>59</v>
      </c>
      <c r="G150" s="3">
        <v>23.02</v>
      </c>
      <c r="H150" s="8">
        <f t="shared" si="26"/>
        <v>23.02</v>
      </c>
      <c r="I150" s="3">
        <v>35.979999999999997</v>
      </c>
      <c r="J150" s="4">
        <v>0.61</v>
      </c>
      <c r="K150" s="2" t="str">
        <f t="shared" si="27"/>
        <v>Sunday</v>
      </c>
      <c r="L150" s="5">
        <f t="shared" si="28"/>
        <v>43698</v>
      </c>
      <c r="M150" s="2" t="str">
        <f t="shared" si="29"/>
        <v>Wednesday</v>
      </c>
      <c r="N150" s="2" t="str">
        <f t="shared" si="30"/>
        <v>Wednesday</v>
      </c>
      <c r="O150" s="12">
        <f t="shared" si="31"/>
        <v>0</v>
      </c>
      <c r="P150" s="11" t="str">
        <f t="shared" si="32"/>
        <v>High Cost per Unit</v>
      </c>
      <c r="Q150" s="12">
        <f t="shared" si="33"/>
        <v>5.9</v>
      </c>
      <c r="R150" s="12">
        <f t="shared" si="34"/>
        <v>0</v>
      </c>
      <c r="S150" s="12">
        <f t="shared" si="35"/>
        <v>0</v>
      </c>
      <c r="T150" s="12">
        <f t="shared" si="36"/>
        <v>0</v>
      </c>
      <c r="U150" s="12">
        <f t="shared" si="37"/>
        <v>0</v>
      </c>
      <c r="V150" s="13" t="str">
        <f t="shared" ca="1" si="38"/>
        <v>Greater Than 8 Weeks Old</v>
      </c>
    </row>
    <row r="151" spans="1:22" x14ac:dyDescent="0.35">
      <c r="A151" s="2" t="s">
        <v>7</v>
      </c>
      <c r="B151" s="5">
        <v>43696</v>
      </c>
      <c r="C151" s="5" t="s">
        <v>367</v>
      </c>
      <c r="D151" s="5" t="s">
        <v>368</v>
      </c>
      <c r="E151" s="6">
        <v>1</v>
      </c>
      <c r="F151" s="3">
        <v>59</v>
      </c>
      <c r="G151" s="3">
        <v>23.02</v>
      </c>
      <c r="H151" s="8">
        <f t="shared" si="26"/>
        <v>23.02</v>
      </c>
      <c r="I151" s="3">
        <v>35.979999999999997</v>
      </c>
      <c r="J151" s="4">
        <v>0.61</v>
      </c>
      <c r="K151" s="2" t="str">
        <f t="shared" si="27"/>
        <v>Monday</v>
      </c>
      <c r="L151" s="5">
        <f t="shared" si="28"/>
        <v>43699</v>
      </c>
      <c r="M151" s="2" t="str">
        <f t="shared" si="29"/>
        <v>Thursday</v>
      </c>
      <c r="N151" s="2" t="str">
        <f t="shared" si="30"/>
        <v>Thursday</v>
      </c>
      <c r="O151" s="12">
        <f t="shared" si="31"/>
        <v>0</v>
      </c>
      <c r="P151" s="11" t="str">
        <f t="shared" si="32"/>
        <v>High Cost per Unit</v>
      </c>
      <c r="Q151" s="12">
        <f t="shared" si="33"/>
        <v>5.9</v>
      </c>
      <c r="R151" s="12">
        <f t="shared" si="34"/>
        <v>0</v>
      </c>
      <c r="S151" s="12">
        <f t="shared" si="35"/>
        <v>0</v>
      </c>
      <c r="T151" s="12">
        <f t="shared" si="36"/>
        <v>0</v>
      </c>
      <c r="U151" s="12">
        <f t="shared" si="37"/>
        <v>0</v>
      </c>
      <c r="V151" s="13" t="str">
        <f t="shared" ca="1" si="38"/>
        <v>Greater Than 8 Weeks Old</v>
      </c>
    </row>
    <row r="152" spans="1:22" x14ac:dyDescent="0.35">
      <c r="A152" s="2" t="s">
        <v>7</v>
      </c>
      <c r="B152" s="5">
        <v>43700</v>
      </c>
      <c r="C152" s="5" t="s">
        <v>367</v>
      </c>
      <c r="D152" s="5" t="s">
        <v>368</v>
      </c>
      <c r="E152" s="6">
        <v>1</v>
      </c>
      <c r="F152" s="3">
        <v>59</v>
      </c>
      <c r="G152" s="3">
        <v>23.02</v>
      </c>
      <c r="H152" s="8">
        <f t="shared" si="26"/>
        <v>23.02</v>
      </c>
      <c r="I152" s="3">
        <v>35.979999999999997</v>
      </c>
      <c r="J152" s="4">
        <v>0.61</v>
      </c>
      <c r="K152" s="2" t="str">
        <f t="shared" si="27"/>
        <v>Friday</v>
      </c>
      <c r="L152" s="5">
        <f t="shared" si="28"/>
        <v>43703</v>
      </c>
      <c r="M152" s="2" t="str">
        <f t="shared" si="29"/>
        <v>Monday</v>
      </c>
      <c r="N152" s="2" t="str">
        <f t="shared" si="30"/>
        <v>Monday</v>
      </c>
      <c r="O152" s="12">
        <f t="shared" si="31"/>
        <v>0</v>
      </c>
      <c r="P152" s="11" t="str">
        <f t="shared" si="32"/>
        <v>High Cost per Unit</v>
      </c>
      <c r="Q152" s="12">
        <f t="shared" si="33"/>
        <v>5.9</v>
      </c>
      <c r="R152" s="12">
        <f t="shared" si="34"/>
        <v>0</v>
      </c>
      <c r="S152" s="12">
        <f t="shared" si="35"/>
        <v>0</v>
      </c>
      <c r="T152" s="12">
        <f t="shared" si="36"/>
        <v>0</v>
      </c>
      <c r="U152" s="12">
        <f t="shared" si="37"/>
        <v>0</v>
      </c>
      <c r="V152" s="13" t="str">
        <f t="shared" ca="1" si="38"/>
        <v>Greater Than 8 Weeks Old</v>
      </c>
    </row>
    <row r="153" spans="1:22" x14ac:dyDescent="0.35">
      <c r="A153" s="2" t="s">
        <v>7</v>
      </c>
      <c r="B153" s="5">
        <v>43705</v>
      </c>
      <c r="C153" s="5" t="s">
        <v>367</v>
      </c>
      <c r="D153" s="5" t="s">
        <v>368</v>
      </c>
      <c r="E153" s="6">
        <v>2</v>
      </c>
      <c r="F153" s="3">
        <v>118</v>
      </c>
      <c r="G153" s="3">
        <v>46.04</v>
      </c>
      <c r="H153" s="8">
        <f t="shared" si="26"/>
        <v>23.02</v>
      </c>
      <c r="I153" s="3">
        <v>71.959999999999994</v>
      </c>
      <c r="J153" s="4">
        <v>0.61</v>
      </c>
      <c r="K153" s="2" t="str">
        <f t="shared" si="27"/>
        <v>Wednesday</v>
      </c>
      <c r="L153" s="5">
        <f t="shared" si="28"/>
        <v>43708</v>
      </c>
      <c r="M153" s="2" t="str">
        <f t="shared" si="29"/>
        <v>Saturday</v>
      </c>
      <c r="N153" s="2" t="str">
        <f t="shared" si="30"/>
        <v>Saturday</v>
      </c>
      <c r="O153" s="12">
        <f t="shared" si="31"/>
        <v>0</v>
      </c>
      <c r="P153" s="11" t="str">
        <f t="shared" si="32"/>
        <v>High Cost per Unit</v>
      </c>
      <c r="Q153" s="12">
        <f t="shared" si="33"/>
        <v>11.8</v>
      </c>
      <c r="R153" s="12">
        <f t="shared" si="34"/>
        <v>3.54</v>
      </c>
      <c r="S153" s="12">
        <f t="shared" si="35"/>
        <v>0</v>
      </c>
      <c r="T153" s="12">
        <f t="shared" si="36"/>
        <v>0</v>
      </c>
      <c r="U153" s="12">
        <f t="shared" si="37"/>
        <v>0</v>
      </c>
      <c r="V153" s="13" t="str">
        <f t="shared" ca="1" si="38"/>
        <v>Greater Than 8 Weeks Old</v>
      </c>
    </row>
    <row r="154" spans="1:22" x14ac:dyDescent="0.35">
      <c r="A154" s="2" t="s">
        <v>7</v>
      </c>
      <c r="B154" s="5">
        <v>43706</v>
      </c>
      <c r="C154" s="5" t="s">
        <v>367</v>
      </c>
      <c r="D154" s="5" t="s">
        <v>368</v>
      </c>
      <c r="E154" s="6">
        <v>1</v>
      </c>
      <c r="F154" s="3">
        <v>59</v>
      </c>
      <c r="G154" s="3">
        <v>23.02</v>
      </c>
      <c r="H154" s="8">
        <f t="shared" si="26"/>
        <v>23.02</v>
      </c>
      <c r="I154" s="3">
        <v>35.979999999999997</v>
      </c>
      <c r="J154" s="4">
        <v>0.61</v>
      </c>
      <c r="K154" s="2" t="str">
        <f t="shared" si="27"/>
        <v>Thursday</v>
      </c>
      <c r="L154" s="5">
        <f t="shared" si="28"/>
        <v>43709</v>
      </c>
      <c r="M154" s="2" t="str">
        <f t="shared" si="29"/>
        <v>Sunday</v>
      </c>
      <c r="N154" s="2" t="str">
        <f t="shared" si="30"/>
        <v>Monday</v>
      </c>
      <c r="O154" s="12">
        <f t="shared" si="31"/>
        <v>0</v>
      </c>
      <c r="P154" s="11" t="str">
        <f t="shared" si="32"/>
        <v>High Cost per Unit</v>
      </c>
      <c r="Q154" s="12">
        <f t="shared" si="33"/>
        <v>5.9</v>
      </c>
      <c r="R154" s="12">
        <f t="shared" si="34"/>
        <v>0</v>
      </c>
      <c r="S154" s="12">
        <f t="shared" si="35"/>
        <v>0</v>
      </c>
      <c r="T154" s="12">
        <f t="shared" si="36"/>
        <v>0</v>
      </c>
      <c r="U154" s="12">
        <f t="shared" si="37"/>
        <v>0</v>
      </c>
      <c r="V154" s="13" t="str">
        <f t="shared" ca="1" si="38"/>
        <v>Greater Than 8 Weeks Old</v>
      </c>
    </row>
    <row r="155" spans="1:22" x14ac:dyDescent="0.35">
      <c r="A155" s="2" t="s">
        <v>7</v>
      </c>
      <c r="B155" s="5">
        <v>43707</v>
      </c>
      <c r="C155" s="5" t="s">
        <v>367</v>
      </c>
      <c r="D155" s="5" t="s">
        <v>368</v>
      </c>
      <c r="E155" s="6">
        <v>1</v>
      </c>
      <c r="F155" s="3">
        <v>59</v>
      </c>
      <c r="G155" s="3">
        <v>23.02</v>
      </c>
      <c r="H155" s="8">
        <f t="shared" si="26"/>
        <v>23.02</v>
      </c>
      <c r="I155" s="3">
        <v>35.979999999999997</v>
      </c>
      <c r="J155" s="4">
        <v>0.61</v>
      </c>
      <c r="K155" s="2" t="str">
        <f t="shared" si="27"/>
        <v>Friday</v>
      </c>
      <c r="L155" s="5">
        <f t="shared" si="28"/>
        <v>43710</v>
      </c>
      <c r="M155" s="2" t="str">
        <f t="shared" si="29"/>
        <v>Monday</v>
      </c>
      <c r="N155" s="2" t="str">
        <f t="shared" si="30"/>
        <v>Monday</v>
      </c>
      <c r="O155" s="12">
        <f t="shared" si="31"/>
        <v>0</v>
      </c>
      <c r="P155" s="11" t="str">
        <f t="shared" si="32"/>
        <v>High Cost per Unit</v>
      </c>
      <c r="Q155" s="12">
        <f t="shared" si="33"/>
        <v>5.9</v>
      </c>
      <c r="R155" s="12">
        <f t="shared" si="34"/>
        <v>0</v>
      </c>
      <c r="S155" s="12">
        <f t="shared" si="35"/>
        <v>0</v>
      </c>
      <c r="T155" s="12">
        <f t="shared" si="36"/>
        <v>0</v>
      </c>
      <c r="U155" s="12">
        <f t="shared" si="37"/>
        <v>0</v>
      </c>
      <c r="V155" s="13" t="str">
        <f t="shared" ca="1" si="38"/>
        <v>Greater Than 8 Weeks Old</v>
      </c>
    </row>
    <row r="156" spans="1:22" x14ac:dyDescent="0.35">
      <c r="A156" s="2" t="s">
        <v>326</v>
      </c>
      <c r="B156" s="5">
        <v>43702</v>
      </c>
      <c r="C156" s="5" t="s">
        <v>367</v>
      </c>
      <c r="D156" s="5" t="s">
        <v>368</v>
      </c>
      <c r="E156" s="6">
        <v>1</v>
      </c>
      <c r="F156" s="3">
        <v>50</v>
      </c>
      <c r="G156" s="3">
        <v>14.9</v>
      </c>
      <c r="H156" s="8">
        <f t="shared" si="26"/>
        <v>14.9</v>
      </c>
      <c r="I156" s="3">
        <v>35.1</v>
      </c>
      <c r="J156" s="4">
        <v>0.7</v>
      </c>
      <c r="K156" s="2" t="str">
        <f t="shared" si="27"/>
        <v>Sunday</v>
      </c>
      <c r="L156" s="5">
        <f t="shared" si="28"/>
        <v>43705</v>
      </c>
      <c r="M156" s="2" t="str">
        <f t="shared" si="29"/>
        <v>Wednesday</v>
      </c>
      <c r="N156" s="2" t="str">
        <f t="shared" si="30"/>
        <v>Wednesday</v>
      </c>
      <c r="O156" s="12">
        <f t="shared" si="31"/>
        <v>0</v>
      </c>
      <c r="P156" s="11" t="str">
        <f t="shared" si="32"/>
        <v>Low Cost per Unit</v>
      </c>
      <c r="Q156" s="12">
        <f t="shared" si="33"/>
        <v>5</v>
      </c>
      <c r="R156" s="12">
        <f t="shared" si="34"/>
        <v>0</v>
      </c>
      <c r="S156" s="12">
        <f t="shared" si="35"/>
        <v>0</v>
      </c>
      <c r="T156" s="12">
        <f t="shared" si="36"/>
        <v>0</v>
      </c>
      <c r="U156" s="12">
        <f t="shared" si="37"/>
        <v>0</v>
      </c>
      <c r="V156" s="13" t="str">
        <f t="shared" ca="1" si="38"/>
        <v>Greater Than 8 Weeks Old</v>
      </c>
    </row>
    <row r="157" spans="1:22" x14ac:dyDescent="0.35">
      <c r="A157" s="2" t="s">
        <v>326</v>
      </c>
      <c r="B157" s="5">
        <v>43703</v>
      </c>
      <c r="C157" s="5" t="s">
        <v>367</v>
      </c>
      <c r="D157" s="5" t="s">
        <v>368</v>
      </c>
      <c r="E157" s="6">
        <v>1</v>
      </c>
      <c r="F157" s="3">
        <v>50</v>
      </c>
      <c r="G157" s="3">
        <v>14.9</v>
      </c>
      <c r="H157" s="8">
        <f t="shared" si="26"/>
        <v>14.9</v>
      </c>
      <c r="I157" s="3">
        <v>35.1</v>
      </c>
      <c r="J157" s="4">
        <v>0.7</v>
      </c>
      <c r="K157" s="2" t="str">
        <f t="shared" si="27"/>
        <v>Monday</v>
      </c>
      <c r="L157" s="5">
        <f t="shared" si="28"/>
        <v>43706</v>
      </c>
      <c r="M157" s="2" t="str">
        <f t="shared" si="29"/>
        <v>Thursday</v>
      </c>
      <c r="N157" s="2" t="str">
        <f t="shared" si="30"/>
        <v>Thursday</v>
      </c>
      <c r="O157" s="12">
        <f t="shared" si="31"/>
        <v>0</v>
      </c>
      <c r="P157" s="11" t="str">
        <f t="shared" si="32"/>
        <v>Low Cost per Unit</v>
      </c>
      <c r="Q157" s="12">
        <f t="shared" si="33"/>
        <v>5</v>
      </c>
      <c r="R157" s="12">
        <f t="shared" si="34"/>
        <v>0</v>
      </c>
      <c r="S157" s="12">
        <f t="shared" si="35"/>
        <v>0</v>
      </c>
      <c r="T157" s="12">
        <f t="shared" si="36"/>
        <v>0</v>
      </c>
      <c r="U157" s="12">
        <f t="shared" si="37"/>
        <v>0</v>
      </c>
      <c r="V157" s="13" t="str">
        <f t="shared" ca="1" si="38"/>
        <v>Greater Than 8 Weeks Old</v>
      </c>
    </row>
    <row r="158" spans="1:22" x14ac:dyDescent="0.35">
      <c r="A158" s="2" t="s">
        <v>326</v>
      </c>
      <c r="B158" s="5">
        <v>43706</v>
      </c>
      <c r="C158" s="5" t="s">
        <v>367</v>
      </c>
      <c r="D158" s="5" t="s">
        <v>368</v>
      </c>
      <c r="E158" s="6">
        <v>1</v>
      </c>
      <c r="F158" s="3">
        <v>50</v>
      </c>
      <c r="G158" s="3">
        <v>14.9</v>
      </c>
      <c r="H158" s="8">
        <f t="shared" si="26"/>
        <v>14.9</v>
      </c>
      <c r="I158" s="3">
        <v>35.1</v>
      </c>
      <c r="J158" s="4">
        <v>0.7</v>
      </c>
      <c r="K158" s="2" t="str">
        <f t="shared" si="27"/>
        <v>Thursday</v>
      </c>
      <c r="L158" s="5">
        <f t="shared" si="28"/>
        <v>43709</v>
      </c>
      <c r="M158" s="2" t="str">
        <f t="shared" si="29"/>
        <v>Sunday</v>
      </c>
      <c r="N158" s="2" t="str">
        <f t="shared" si="30"/>
        <v>Monday</v>
      </c>
      <c r="O158" s="12">
        <f t="shared" si="31"/>
        <v>0</v>
      </c>
      <c r="P158" s="11" t="str">
        <f t="shared" si="32"/>
        <v>Low Cost per Unit</v>
      </c>
      <c r="Q158" s="12">
        <f t="shared" si="33"/>
        <v>5</v>
      </c>
      <c r="R158" s="12">
        <f t="shared" si="34"/>
        <v>0</v>
      </c>
      <c r="S158" s="12">
        <f t="shared" si="35"/>
        <v>0</v>
      </c>
      <c r="T158" s="12">
        <f t="shared" si="36"/>
        <v>0</v>
      </c>
      <c r="U158" s="12">
        <f t="shared" si="37"/>
        <v>0</v>
      </c>
      <c r="V158" s="13" t="str">
        <f t="shared" ca="1" si="38"/>
        <v>Greater Than 8 Weeks Old</v>
      </c>
    </row>
    <row r="159" spans="1:22" x14ac:dyDescent="0.35">
      <c r="A159" s="2" t="s">
        <v>237</v>
      </c>
      <c r="B159" s="5">
        <v>43679</v>
      </c>
      <c r="C159" s="5" t="s">
        <v>367</v>
      </c>
      <c r="D159" s="5" t="s">
        <v>368</v>
      </c>
      <c r="E159" s="6">
        <v>1</v>
      </c>
      <c r="F159" s="3">
        <v>50</v>
      </c>
      <c r="G159" s="3">
        <v>13.9</v>
      </c>
      <c r="H159" s="8">
        <f t="shared" si="26"/>
        <v>13.9</v>
      </c>
      <c r="I159" s="3">
        <v>36.1</v>
      </c>
      <c r="J159" s="4">
        <v>0.72</v>
      </c>
      <c r="K159" s="2" t="str">
        <f t="shared" si="27"/>
        <v>Friday</v>
      </c>
      <c r="L159" s="5">
        <f t="shared" si="28"/>
        <v>43682</v>
      </c>
      <c r="M159" s="2" t="str">
        <f t="shared" si="29"/>
        <v>Monday</v>
      </c>
      <c r="N159" s="2" t="str">
        <f t="shared" si="30"/>
        <v>Monday</v>
      </c>
      <c r="O159" s="12">
        <f t="shared" si="31"/>
        <v>0</v>
      </c>
      <c r="P159" s="11" t="str">
        <f t="shared" si="32"/>
        <v>Low Cost per Unit</v>
      </c>
      <c r="Q159" s="12">
        <f t="shared" si="33"/>
        <v>5</v>
      </c>
      <c r="R159" s="12">
        <f t="shared" si="34"/>
        <v>0</v>
      </c>
      <c r="S159" s="12">
        <f t="shared" si="35"/>
        <v>0</v>
      </c>
      <c r="T159" s="12">
        <f t="shared" si="36"/>
        <v>0</v>
      </c>
      <c r="U159" s="12">
        <f t="shared" si="37"/>
        <v>0</v>
      </c>
      <c r="V159" s="13" t="str">
        <f t="shared" ca="1" si="38"/>
        <v>Greater Than 8 Weeks Old</v>
      </c>
    </row>
    <row r="160" spans="1:22" x14ac:dyDescent="0.35">
      <c r="A160" s="2" t="s">
        <v>237</v>
      </c>
      <c r="B160" s="5">
        <v>43680</v>
      </c>
      <c r="C160" s="5" t="s">
        <v>367</v>
      </c>
      <c r="D160" s="5" t="s">
        <v>368</v>
      </c>
      <c r="E160" s="6">
        <v>2</v>
      </c>
      <c r="F160" s="3">
        <v>100</v>
      </c>
      <c r="G160" s="3">
        <v>27.8</v>
      </c>
      <c r="H160" s="8">
        <f t="shared" si="26"/>
        <v>13.9</v>
      </c>
      <c r="I160" s="3">
        <v>72.2</v>
      </c>
      <c r="J160" s="4">
        <v>0.72</v>
      </c>
      <c r="K160" s="2" t="str">
        <f t="shared" si="27"/>
        <v>Saturday</v>
      </c>
      <c r="L160" s="5">
        <f t="shared" si="28"/>
        <v>43683</v>
      </c>
      <c r="M160" s="2" t="str">
        <f t="shared" si="29"/>
        <v>Tuesday</v>
      </c>
      <c r="N160" s="2" t="str">
        <f t="shared" si="30"/>
        <v>Tuesday</v>
      </c>
      <c r="O160" s="12">
        <f t="shared" si="31"/>
        <v>0</v>
      </c>
      <c r="P160" s="11" t="str">
        <f t="shared" si="32"/>
        <v>Low Cost per Unit</v>
      </c>
      <c r="Q160" s="12">
        <f t="shared" si="33"/>
        <v>10</v>
      </c>
      <c r="R160" s="12">
        <f t="shared" si="34"/>
        <v>3</v>
      </c>
      <c r="S160" s="12">
        <f t="shared" si="35"/>
        <v>0</v>
      </c>
      <c r="T160" s="12">
        <f t="shared" si="36"/>
        <v>0</v>
      </c>
      <c r="U160" s="12">
        <f t="shared" si="37"/>
        <v>0</v>
      </c>
      <c r="V160" s="13" t="str">
        <f t="shared" ca="1" si="38"/>
        <v>Greater Than 8 Weeks Old</v>
      </c>
    </row>
    <row r="161" spans="1:22" x14ac:dyDescent="0.35">
      <c r="A161" s="2" t="s">
        <v>237</v>
      </c>
      <c r="B161" s="5">
        <v>43682</v>
      </c>
      <c r="C161" s="5" t="s">
        <v>367</v>
      </c>
      <c r="D161" s="5" t="s">
        <v>368</v>
      </c>
      <c r="E161" s="6">
        <v>1</v>
      </c>
      <c r="F161" s="3">
        <v>50</v>
      </c>
      <c r="G161" s="3">
        <v>13.9</v>
      </c>
      <c r="H161" s="8">
        <f t="shared" si="26"/>
        <v>13.9</v>
      </c>
      <c r="I161" s="3">
        <v>36.1</v>
      </c>
      <c r="J161" s="4">
        <v>0.72</v>
      </c>
      <c r="K161" s="2" t="str">
        <f t="shared" si="27"/>
        <v>Monday</v>
      </c>
      <c r="L161" s="5">
        <f t="shared" si="28"/>
        <v>43685</v>
      </c>
      <c r="M161" s="2" t="str">
        <f t="shared" si="29"/>
        <v>Thursday</v>
      </c>
      <c r="N161" s="2" t="str">
        <f t="shared" si="30"/>
        <v>Thursday</v>
      </c>
      <c r="O161" s="12">
        <f t="shared" si="31"/>
        <v>0</v>
      </c>
      <c r="P161" s="11" t="str">
        <f t="shared" si="32"/>
        <v>Low Cost per Unit</v>
      </c>
      <c r="Q161" s="12">
        <f t="shared" si="33"/>
        <v>5</v>
      </c>
      <c r="R161" s="12">
        <f t="shared" si="34"/>
        <v>0</v>
      </c>
      <c r="S161" s="12">
        <f t="shared" si="35"/>
        <v>0</v>
      </c>
      <c r="T161" s="12">
        <f t="shared" si="36"/>
        <v>0</v>
      </c>
      <c r="U161" s="12">
        <f t="shared" si="37"/>
        <v>0</v>
      </c>
      <c r="V161" s="13" t="str">
        <f t="shared" ca="1" si="38"/>
        <v>Greater Than 8 Weeks Old</v>
      </c>
    </row>
    <row r="162" spans="1:22" x14ac:dyDescent="0.35">
      <c r="A162" s="2" t="s">
        <v>237</v>
      </c>
      <c r="B162" s="5">
        <v>43684</v>
      </c>
      <c r="C162" s="5" t="s">
        <v>367</v>
      </c>
      <c r="D162" s="5" t="s">
        <v>368</v>
      </c>
      <c r="E162" s="6">
        <v>1</v>
      </c>
      <c r="F162" s="3">
        <v>50</v>
      </c>
      <c r="G162" s="3">
        <v>13.9</v>
      </c>
      <c r="H162" s="8">
        <f t="shared" si="26"/>
        <v>13.9</v>
      </c>
      <c r="I162" s="3">
        <v>36.1</v>
      </c>
      <c r="J162" s="4">
        <v>0.72</v>
      </c>
      <c r="K162" s="2" t="str">
        <f t="shared" si="27"/>
        <v>Wednesday</v>
      </c>
      <c r="L162" s="5">
        <f t="shared" si="28"/>
        <v>43687</v>
      </c>
      <c r="M162" s="2" t="str">
        <f t="shared" si="29"/>
        <v>Saturday</v>
      </c>
      <c r="N162" s="2" t="str">
        <f t="shared" si="30"/>
        <v>Saturday</v>
      </c>
      <c r="O162" s="12">
        <f t="shared" si="31"/>
        <v>0</v>
      </c>
      <c r="P162" s="11" t="str">
        <f t="shared" si="32"/>
        <v>Low Cost per Unit</v>
      </c>
      <c r="Q162" s="12">
        <f t="shared" si="33"/>
        <v>5</v>
      </c>
      <c r="R162" s="12">
        <f t="shared" si="34"/>
        <v>0</v>
      </c>
      <c r="S162" s="12">
        <f t="shared" si="35"/>
        <v>0</v>
      </c>
      <c r="T162" s="12">
        <f t="shared" si="36"/>
        <v>0</v>
      </c>
      <c r="U162" s="12">
        <f t="shared" si="37"/>
        <v>0</v>
      </c>
      <c r="V162" s="13" t="str">
        <f t="shared" ca="1" si="38"/>
        <v>Greater Than 8 Weeks Old</v>
      </c>
    </row>
    <row r="163" spans="1:22" x14ac:dyDescent="0.35">
      <c r="A163" s="2" t="s">
        <v>237</v>
      </c>
      <c r="B163" s="5">
        <v>43688</v>
      </c>
      <c r="C163" s="5" t="s">
        <v>367</v>
      </c>
      <c r="D163" s="5" t="s">
        <v>368</v>
      </c>
      <c r="E163" s="6">
        <v>1</v>
      </c>
      <c r="F163" s="3">
        <v>50</v>
      </c>
      <c r="G163" s="3">
        <v>13.9</v>
      </c>
      <c r="H163" s="8">
        <f t="shared" si="26"/>
        <v>13.9</v>
      </c>
      <c r="I163" s="3">
        <v>36.1</v>
      </c>
      <c r="J163" s="4">
        <v>0.72</v>
      </c>
      <c r="K163" s="2" t="str">
        <f t="shared" si="27"/>
        <v>Sunday</v>
      </c>
      <c r="L163" s="5">
        <f t="shared" si="28"/>
        <v>43691</v>
      </c>
      <c r="M163" s="2" t="str">
        <f t="shared" si="29"/>
        <v>Wednesday</v>
      </c>
      <c r="N163" s="2" t="str">
        <f t="shared" si="30"/>
        <v>Wednesday</v>
      </c>
      <c r="O163" s="12">
        <f t="shared" si="31"/>
        <v>0</v>
      </c>
      <c r="P163" s="11" t="str">
        <f t="shared" si="32"/>
        <v>Low Cost per Unit</v>
      </c>
      <c r="Q163" s="12">
        <f t="shared" si="33"/>
        <v>5</v>
      </c>
      <c r="R163" s="12">
        <f t="shared" si="34"/>
        <v>0</v>
      </c>
      <c r="S163" s="12">
        <f t="shared" si="35"/>
        <v>0</v>
      </c>
      <c r="T163" s="12">
        <f t="shared" si="36"/>
        <v>0</v>
      </c>
      <c r="U163" s="12">
        <f t="shared" si="37"/>
        <v>0</v>
      </c>
      <c r="V163" s="13" t="str">
        <f t="shared" ca="1" si="38"/>
        <v>Greater Than 8 Weeks Old</v>
      </c>
    </row>
    <row r="164" spans="1:22" x14ac:dyDescent="0.35">
      <c r="A164" s="2" t="s">
        <v>237</v>
      </c>
      <c r="B164" s="5">
        <v>43690</v>
      </c>
      <c r="C164" s="5" t="s">
        <v>367</v>
      </c>
      <c r="D164" s="5" t="s">
        <v>368</v>
      </c>
      <c r="E164" s="6">
        <v>1</v>
      </c>
      <c r="F164" s="3">
        <v>50</v>
      </c>
      <c r="G164" s="3">
        <v>17.649999999999999</v>
      </c>
      <c r="H164" s="8">
        <f t="shared" si="26"/>
        <v>17.649999999999999</v>
      </c>
      <c r="I164" s="3">
        <v>32.35</v>
      </c>
      <c r="J164" s="4">
        <v>0.65</v>
      </c>
      <c r="K164" s="2" t="str">
        <f t="shared" si="27"/>
        <v>Tuesday</v>
      </c>
      <c r="L164" s="5">
        <f t="shared" si="28"/>
        <v>43693</v>
      </c>
      <c r="M164" s="2" t="str">
        <f t="shared" si="29"/>
        <v>Friday</v>
      </c>
      <c r="N164" s="2" t="str">
        <f t="shared" si="30"/>
        <v>Friday</v>
      </c>
      <c r="O164" s="12">
        <f t="shared" si="31"/>
        <v>2.5</v>
      </c>
      <c r="P164" s="11" t="str">
        <f t="shared" si="32"/>
        <v>High Cost per Unit</v>
      </c>
      <c r="Q164" s="12">
        <f t="shared" si="33"/>
        <v>5</v>
      </c>
      <c r="R164" s="12">
        <f t="shared" si="34"/>
        <v>0</v>
      </c>
      <c r="S164" s="12">
        <f t="shared" si="35"/>
        <v>0</v>
      </c>
      <c r="T164" s="12">
        <f t="shared" si="36"/>
        <v>0</v>
      </c>
      <c r="U164" s="12">
        <f t="shared" si="37"/>
        <v>0</v>
      </c>
      <c r="V164" s="13" t="str">
        <f t="shared" ca="1" si="38"/>
        <v>Greater Than 8 Weeks Old</v>
      </c>
    </row>
    <row r="165" spans="1:22" x14ac:dyDescent="0.35">
      <c r="A165" s="2" t="s">
        <v>237</v>
      </c>
      <c r="B165" s="5">
        <v>43697</v>
      </c>
      <c r="C165" s="5" t="s">
        <v>367</v>
      </c>
      <c r="D165" s="5" t="s">
        <v>368</v>
      </c>
      <c r="E165" s="6">
        <v>3</v>
      </c>
      <c r="F165" s="3">
        <v>150</v>
      </c>
      <c r="G165" s="3">
        <v>52.95</v>
      </c>
      <c r="H165" s="8">
        <f t="shared" si="26"/>
        <v>17.650000000000002</v>
      </c>
      <c r="I165" s="3">
        <v>97.05</v>
      </c>
      <c r="J165" s="4">
        <v>0.65</v>
      </c>
      <c r="K165" s="2" t="str">
        <f t="shared" si="27"/>
        <v>Tuesday</v>
      </c>
      <c r="L165" s="5">
        <f t="shared" si="28"/>
        <v>43700</v>
      </c>
      <c r="M165" s="2" t="str">
        <f t="shared" si="29"/>
        <v>Friday</v>
      </c>
      <c r="N165" s="2" t="str">
        <f t="shared" si="30"/>
        <v>Friday</v>
      </c>
      <c r="O165" s="12">
        <f t="shared" si="31"/>
        <v>7.5</v>
      </c>
      <c r="P165" s="11" t="str">
        <f t="shared" si="32"/>
        <v>High Cost per Unit</v>
      </c>
      <c r="Q165" s="12">
        <f t="shared" si="33"/>
        <v>15</v>
      </c>
      <c r="R165" s="12">
        <f t="shared" si="34"/>
        <v>4.5</v>
      </c>
      <c r="S165" s="12">
        <f t="shared" si="35"/>
        <v>0</v>
      </c>
      <c r="T165" s="12">
        <f t="shared" si="36"/>
        <v>0</v>
      </c>
      <c r="U165" s="12">
        <f t="shared" si="37"/>
        <v>0</v>
      </c>
      <c r="V165" s="13" t="str">
        <f t="shared" ca="1" si="38"/>
        <v>Greater Than 8 Weeks Old</v>
      </c>
    </row>
    <row r="166" spans="1:22" x14ac:dyDescent="0.35">
      <c r="A166" s="2" t="s">
        <v>237</v>
      </c>
      <c r="B166" s="5">
        <v>43700</v>
      </c>
      <c r="C166" s="5" t="s">
        <v>367</v>
      </c>
      <c r="D166" s="5" t="s">
        <v>368</v>
      </c>
      <c r="E166" s="6">
        <v>1</v>
      </c>
      <c r="F166" s="3">
        <v>50</v>
      </c>
      <c r="G166" s="3">
        <v>17.649999999999999</v>
      </c>
      <c r="H166" s="8">
        <f t="shared" si="26"/>
        <v>17.649999999999999</v>
      </c>
      <c r="I166" s="3">
        <v>32.35</v>
      </c>
      <c r="J166" s="4">
        <v>0.65</v>
      </c>
      <c r="K166" s="2" t="str">
        <f t="shared" si="27"/>
        <v>Friday</v>
      </c>
      <c r="L166" s="5">
        <f t="shared" si="28"/>
        <v>43703</v>
      </c>
      <c r="M166" s="2" t="str">
        <f t="shared" si="29"/>
        <v>Monday</v>
      </c>
      <c r="N166" s="2" t="str">
        <f t="shared" si="30"/>
        <v>Monday</v>
      </c>
      <c r="O166" s="12">
        <f t="shared" si="31"/>
        <v>0</v>
      </c>
      <c r="P166" s="11" t="str">
        <f t="shared" si="32"/>
        <v>High Cost per Unit</v>
      </c>
      <c r="Q166" s="12">
        <f t="shared" si="33"/>
        <v>5</v>
      </c>
      <c r="R166" s="12">
        <f t="shared" si="34"/>
        <v>0</v>
      </c>
      <c r="S166" s="12">
        <f t="shared" si="35"/>
        <v>0</v>
      </c>
      <c r="T166" s="12">
        <f t="shared" si="36"/>
        <v>0</v>
      </c>
      <c r="U166" s="12">
        <f t="shared" si="37"/>
        <v>0</v>
      </c>
      <c r="V166" s="13" t="str">
        <f t="shared" ca="1" si="38"/>
        <v>Greater Than 8 Weeks Old</v>
      </c>
    </row>
    <row r="167" spans="1:22" x14ac:dyDescent="0.35">
      <c r="A167" s="2" t="s">
        <v>237</v>
      </c>
      <c r="B167" s="5">
        <v>43701</v>
      </c>
      <c r="C167" s="5" t="s">
        <v>367</v>
      </c>
      <c r="D167" s="5" t="s">
        <v>368</v>
      </c>
      <c r="E167" s="6">
        <v>1</v>
      </c>
      <c r="F167" s="3">
        <v>50</v>
      </c>
      <c r="G167" s="3">
        <v>17.649999999999999</v>
      </c>
      <c r="H167" s="8">
        <f t="shared" si="26"/>
        <v>17.649999999999999</v>
      </c>
      <c r="I167" s="3">
        <v>32.35</v>
      </c>
      <c r="J167" s="4">
        <v>0.65</v>
      </c>
      <c r="K167" s="2" t="str">
        <f t="shared" si="27"/>
        <v>Saturday</v>
      </c>
      <c r="L167" s="5">
        <f t="shared" si="28"/>
        <v>43704</v>
      </c>
      <c r="M167" s="2" t="str">
        <f t="shared" si="29"/>
        <v>Tuesday</v>
      </c>
      <c r="N167" s="2" t="str">
        <f t="shared" si="30"/>
        <v>Tuesday</v>
      </c>
      <c r="O167" s="12">
        <f t="shared" si="31"/>
        <v>0</v>
      </c>
      <c r="P167" s="11" t="str">
        <f t="shared" si="32"/>
        <v>High Cost per Unit</v>
      </c>
      <c r="Q167" s="12">
        <f t="shared" si="33"/>
        <v>5</v>
      </c>
      <c r="R167" s="12">
        <f t="shared" si="34"/>
        <v>0</v>
      </c>
      <c r="S167" s="12">
        <f t="shared" si="35"/>
        <v>0</v>
      </c>
      <c r="T167" s="12">
        <f t="shared" si="36"/>
        <v>0</v>
      </c>
      <c r="U167" s="12">
        <f t="shared" si="37"/>
        <v>0</v>
      </c>
      <c r="V167" s="13" t="str">
        <f t="shared" ca="1" si="38"/>
        <v>Greater Than 8 Weeks Old</v>
      </c>
    </row>
    <row r="168" spans="1:22" x14ac:dyDescent="0.35">
      <c r="A168" s="2" t="s">
        <v>237</v>
      </c>
      <c r="B168" s="5">
        <v>43703</v>
      </c>
      <c r="C168" s="5" t="s">
        <v>367</v>
      </c>
      <c r="D168" s="5" t="s">
        <v>368</v>
      </c>
      <c r="E168" s="6">
        <v>1</v>
      </c>
      <c r="F168" s="3">
        <v>50</v>
      </c>
      <c r="G168" s="3">
        <v>17.649999999999999</v>
      </c>
      <c r="H168" s="8">
        <f t="shared" si="26"/>
        <v>17.649999999999999</v>
      </c>
      <c r="I168" s="3">
        <v>32.35</v>
      </c>
      <c r="J168" s="4">
        <v>0.65</v>
      </c>
      <c r="K168" s="2" t="str">
        <f t="shared" si="27"/>
        <v>Monday</v>
      </c>
      <c r="L168" s="5">
        <f t="shared" si="28"/>
        <v>43706</v>
      </c>
      <c r="M168" s="2" t="str">
        <f t="shared" si="29"/>
        <v>Thursday</v>
      </c>
      <c r="N168" s="2" t="str">
        <f t="shared" si="30"/>
        <v>Thursday</v>
      </c>
      <c r="O168" s="12">
        <f t="shared" si="31"/>
        <v>0</v>
      </c>
      <c r="P168" s="11" t="str">
        <f t="shared" si="32"/>
        <v>High Cost per Unit</v>
      </c>
      <c r="Q168" s="12">
        <f t="shared" si="33"/>
        <v>5</v>
      </c>
      <c r="R168" s="12">
        <f t="shared" si="34"/>
        <v>0</v>
      </c>
      <c r="S168" s="12">
        <f t="shared" si="35"/>
        <v>0</v>
      </c>
      <c r="T168" s="12">
        <f t="shared" si="36"/>
        <v>0</v>
      </c>
      <c r="U168" s="12">
        <f t="shared" si="37"/>
        <v>0</v>
      </c>
      <c r="V168" s="13" t="str">
        <f t="shared" ca="1" si="38"/>
        <v>Greater Than 8 Weeks Old</v>
      </c>
    </row>
    <row r="169" spans="1:22" x14ac:dyDescent="0.35">
      <c r="A169" s="2" t="s">
        <v>237</v>
      </c>
      <c r="B169" s="5">
        <v>43704</v>
      </c>
      <c r="C169" s="5" t="s">
        <v>367</v>
      </c>
      <c r="D169" s="5" t="s">
        <v>368</v>
      </c>
      <c r="E169" s="6">
        <v>1</v>
      </c>
      <c r="F169" s="3">
        <v>50</v>
      </c>
      <c r="G169" s="3">
        <v>17.649999999999999</v>
      </c>
      <c r="H169" s="8">
        <f t="shared" si="26"/>
        <v>17.649999999999999</v>
      </c>
      <c r="I169" s="3">
        <v>32.35</v>
      </c>
      <c r="J169" s="4">
        <v>0.65</v>
      </c>
      <c r="K169" s="2" t="str">
        <f t="shared" si="27"/>
        <v>Tuesday</v>
      </c>
      <c r="L169" s="5">
        <f t="shared" si="28"/>
        <v>43707</v>
      </c>
      <c r="M169" s="2" t="str">
        <f t="shared" si="29"/>
        <v>Friday</v>
      </c>
      <c r="N169" s="2" t="str">
        <f t="shared" si="30"/>
        <v>Friday</v>
      </c>
      <c r="O169" s="12">
        <f t="shared" si="31"/>
        <v>2.5</v>
      </c>
      <c r="P169" s="11" t="str">
        <f t="shared" si="32"/>
        <v>High Cost per Unit</v>
      </c>
      <c r="Q169" s="12">
        <f t="shared" si="33"/>
        <v>5</v>
      </c>
      <c r="R169" s="12">
        <f t="shared" si="34"/>
        <v>0</v>
      </c>
      <c r="S169" s="12">
        <f t="shared" si="35"/>
        <v>0</v>
      </c>
      <c r="T169" s="12">
        <f t="shared" si="36"/>
        <v>0</v>
      </c>
      <c r="U169" s="12">
        <f t="shared" si="37"/>
        <v>0</v>
      </c>
      <c r="V169" s="13" t="str">
        <f t="shared" ca="1" si="38"/>
        <v>Greater Than 8 Weeks Old</v>
      </c>
    </row>
    <row r="170" spans="1:22" x14ac:dyDescent="0.35">
      <c r="A170" s="2" t="s">
        <v>237</v>
      </c>
      <c r="B170" s="5">
        <v>43705</v>
      </c>
      <c r="C170" s="5" t="s">
        <v>367</v>
      </c>
      <c r="D170" s="5" t="s">
        <v>368</v>
      </c>
      <c r="E170" s="6">
        <v>2</v>
      </c>
      <c r="F170" s="3">
        <v>100</v>
      </c>
      <c r="G170" s="3">
        <v>35.299999999999997</v>
      </c>
      <c r="H170" s="8">
        <f t="shared" si="26"/>
        <v>17.649999999999999</v>
      </c>
      <c r="I170" s="3">
        <v>64.7</v>
      </c>
      <c r="J170" s="4">
        <v>0.65</v>
      </c>
      <c r="K170" s="2" t="str">
        <f t="shared" si="27"/>
        <v>Wednesday</v>
      </c>
      <c r="L170" s="5">
        <f t="shared" si="28"/>
        <v>43708</v>
      </c>
      <c r="M170" s="2" t="str">
        <f t="shared" si="29"/>
        <v>Saturday</v>
      </c>
      <c r="N170" s="2" t="str">
        <f t="shared" si="30"/>
        <v>Saturday</v>
      </c>
      <c r="O170" s="12">
        <f t="shared" si="31"/>
        <v>0</v>
      </c>
      <c r="P170" s="11" t="str">
        <f t="shared" si="32"/>
        <v>High Cost per Unit</v>
      </c>
      <c r="Q170" s="12">
        <f t="shared" si="33"/>
        <v>10</v>
      </c>
      <c r="R170" s="12">
        <f t="shared" si="34"/>
        <v>3</v>
      </c>
      <c r="S170" s="12">
        <f t="shared" si="35"/>
        <v>0</v>
      </c>
      <c r="T170" s="12">
        <f t="shared" si="36"/>
        <v>0</v>
      </c>
      <c r="U170" s="12">
        <f t="shared" si="37"/>
        <v>0</v>
      </c>
      <c r="V170" s="13" t="str">
        <f t="shared" ca="1" si="38"/>
        <v>Greater Than 8 Weeks Old</v>
      </c>
    </row>
    <row r="171" spans="1:22" x14ac:dyDescent="0.35">
      <c r="A171" s="2" t="s">
        <v>237</v>
      </c>
      <c r="B171" s="5">
        <v>43706</v>
      </c>
      <c r="C171" s="5" t="s">
        <v>367</v>
      </c>
      <c r="D171" s="5" t="s">
        <v>368</v>
      </c>
      <c r="E171" s="6">
        <v>1</v>
      </c>
      <c r="F171" s="3">
        <v>50</v>
      </c>
      <c r="G171" s="3">
        <v>17.649999999999999</v>
      </c>
      <c r="H171" s="8">
        <f t="shared" si="26"/>
        <v>17.649999999999999</v>
      </c>
      <c r="I171" s="3">
        <v>32.35</v>
      </c>
      <c r="J171" s="4">
        <v>0.65</v>
      </c>
      <c r="K171" s="2" t="str">
        <f t="shared" si="27"/>
        <v>Thursday</v>
      </c>
      <c r="L171" s="5">
        <f t="shared" si="28"/>
        <v>43709</v>
      </c>
      <c r="M171" s="2" t="str">
        <f t="shared" si="29"/>
        <v>Sunday</v>
      </c>
      <c r="N171" s="2" t="str">
        <f t="shared" si="30"/>
        <v>Monday</v>
      </c>
      <c r="O171" s="12">
        <f t="shared" si="31"/>
        <v>0</v>
      </c>
      <c r="P171" s="11" t="str">
        <f t="shared" si="32"/>
        <v>High Cost per Unit</v>
      </c>
      <c r="Q171" s="12">
        <f t="shared" si="33"/>
        <v>5</v>
      </c>
      <c r="R171" s="12">
        <f t="shared" si="34"/>
        <v>0</v>
      </c>
      <c r="S171" s="12">
        <f t="shared" si="35"/>
        <v>0</v>
      </c>
      <c r="T171" s="12">
        <f t="shared" si="36"/>
        <v>0</v>
      </c>
      <c r="U171" s="12">
        <f t="shared" si="37"/>
        <v>0</v>
      </c>
      <c r="V171" s="13" t="str">
        <f t="shared" ca="1" si="38"/>
        <v>Greater Than 8 Weeks Old</v>
      </c>
    </row>
    <row r="172" spans="1:22" x14ac:dyDescent="0.35">
      <c r="A172" s="2" t="s">
        <v>146</v>
      </c>
      <c r="B172" s="5">
        <v>43684</v>
      </c>
      <c r="C172" s="5" t="s">
        <v>367</v>
      </c>
      <c r="D172" s="5" t="s">
        <v>368</v>
      </c>
      <c r="E172" s="6">
        <v>1</v>
      </c>
      <c r="F172" s="3">
        <v>65</v>
      </c>
      <c r="G172" s="3">
        <v>11.72</v>
      </c>
      <c r="H172" s="8">
        <f t="shared" si="26"/>
        <v>11.72</v>
      </c>
      <c r="I172" s="3">
        <v>53.28</v>
      </c>
      <c r="J172" s="4">
        <v>0.82</v>
      </c>
      <c r="K172" s="2" t="str">
        <f t="shared" si="27"/>
        <v>Wednesday</v>
      </c>
      <c r="L172" s="5">
        <f t="shared" si="28"/>
        <v>43687</v>
      </c>
      <c r="M172" s="2" t="str">
        <f t="shared" si="29"/>
        <v>Saturday</v>
      </c>
      <c r="N172" s="2" t="str">
        <f t="shared" si="30"/>
        <v>Saturday</v>
      </c>
      <c r="O172" s="12">
        <f t="shared" si="31"/>
        <v>0</v>
      </c>
      <c r="P172" s="11" t="str">
        <f t="shared" si="32"/>
        <v>Low Cost per Unit</v>
      </c>
      <c r="Q172" s="12">
        <f t="shared" si="33"/>
        <v>6.5</v>
      </c>
      <c r="R172" s="12">
        <f t="shared" si="34"/>
        <v>0</v>
      </c>
      <c r="S172" s="12">
        <f t="shared" si="35"/>
        <v>0</v>
      </c>
      <c r="T172" s="12">
        <f t="shared" si="36"/>
        <v>0</v>
      </c>
      <c r="U172" s="12">
        <f t="shared" si="37"/>
        <v>0</v>
      </c>
      <c r="V172" s="13" t="str">
        <f t="shared" ca="1" si="38"/>
        <v>Greater Than 8 Weeks Old</v>
      </c>
    </row>
    <row r="173" spans="1:22" x14ac:dyDescent="0.35">
      <c r="A173" s="2" t="s">
        <v>146</v>
      </c>
      <c r="B173" s="5">
        <v>43690</v>
      </c>
      <c r="C173" s="5" t="s">
        <v>367</v>
      </c>
      <c r="D173" s="5" t="s">
        <v>368</v>
      </c>
      <c r="E173" s="6">
        <v>2</v>
      </c>
      <c r="F173" s="3">
        <v>130</v>
      </c>
      <c r="G173" s="3">
        <v>23.44</v>
      </c>
      <c r="H173" s="8">
        <f t="shared" si="26"/>
        <v>11.72</v>
      </c>
      <c r="I173" s="3">
        <v>106.56</v>
      </c>
      <c r="J173" s="4">
        <v>0.82</v>
      </c>
      <c r="K173" s="2" t="str">
        <f t="shared" si="27"/>
        <v>Tuesday</v>
      </c>
      <c r="L173" s="5">
        <f t="shared" si="28"/>
        <v>43693</v>
      </c>
      <c r="M173" s="2" t="str">
        <f t="shared" si="29"/>
        <v>Friday</v>
      </c>
      <c r="N173" s="2" t="str">
        <f t="shared" si="30"/>
        <v>Friday</v>
      </c>
      <c r="O173" s="12">
        <f t="shared" si="31"/>
        <v>6.5</v>
      </c>
      <c r="P173" s="11" t="str">
        <f t="shared" si="32"/>
        <v>Low Cost per Unit</v>
      </c>
      <c r="Q173" s="12">
        <f t="shared" si="33"/>
        <v>13</v>
      </c>
      <c r="R173" s="12">
        <f t="shared" si="34"/>
        <v>3.9</v>
      </c>
      <c r="S173" s="12">
        <f t="shared" si="35"/>
        <v>0</v>
      </c>
      <c r="T173" s="12">
        <f t="shared" si="36"/>
        <v>0</v>
      </c>
      <c r="U173" s="12">
        <f t="shared" si="37"/>
        <v>0</v>
      </c>
      <c r="V173" s="13" t="str">
        <f t="shared" ca="1" si="38"/>
        <v>Greater Than 8 Weeks Old</v>
      </c>
    </row>
    <row r="174" spans="1:22" x14ac:dyDescent="0.35">
      <c r="A174" s="2" t="s">
        <v>146</v>
      </c>
      <c r="B174" s="5">
        <v>43699</v>
      </c>
      <c r="C174" s="5" t="s">
        <v>367</v>
      </c>
      <c r="D174" s="5" t="s">
        <v>368</v>
      </c>
      <c r="E174" s="6">
        <v>1</v>
      </c>
      <c r="F174" s="3">
        <v>65</v>
      </c>
      <c r="G174" s="3">
        <v>11.72</v>
      </c>
      <c r="H174" s="8">
        <f t="shared" si="26"/>
        <v>11.72</v>
      </c>
      <c r="I174" s="3">
        <v>53.28</v>
      </c>
      <c r="J174" s="4">
        <v>0.82</v>
      </c>
      <c r="K174" s="2" t="str">
        <f t="shared" si="27"/>
        <v>Thursday</v>
      </c>
      <c r="L174" s="5">
        <f t="shared" si="28"/>
        <v>43702</v>
      </c>
      <c r="M174" s="2" t="str">
        <f t="shared" si="29"/>
        <v>Sunday</v>
      </c>
      <c r="N174" s="2" t="str">
        <f t="shared" si="30"/>
        <v>Monday</v>
      </c>
      <c r="O174" s="12">
        <f t="shared" si="31"/>
        <v>0</v>
      </c>
      <c r="P174" s="11" t="str">
        <f t="shared" si="32"/>
        <v>Low Cost per Unit</v>
      </c>
      <c r="Q174" s="12">
        <f t="shared" si="33"/>
        <v>6.5</v>
      </c>
      <c r="R174" s="12">
        <f t="shared" si="34"/>
        <v>0</v>
      </c>
      <c r="S174" s="12">
        <f t="shared" si="35"/>
        <v>0</v>
      </c>
      <c r="T174" s="12">
        <f t="shared" si="36"/>
        <v>0</v>
      </c>
      <c r="U174" s="12">
        <f t="shared" si="37"/>
        <v>0</v>
      </c>
      <c r="V174" s="13" t="str">
        <f t="shared" ca="1" si="38"/>
        <v>Greater Than 8 Weeks Old</v>
      </c>
    </row>
    <row r="175" spans="1:22" x14ac:dyDescent="0.35">
      <c r="A175" s="2" t="s">
        <v>146</v>
      </c>
      <c r="B175" s="5">
        <v>43702</v>
      </c>
      <c r="C175" s="5" t="s">
        <v>367</v>
      </c>
      <c r="D175" s="5" t="s">
        <v>368</v>
      </c>
      <c r="E175" s="6">
        <v>1</v>
      </c>
      <c r="F175" s="3">
        <v>65</v>
      </c>
      <c r="G175" s="3">
        <v>11.72</v>
      </c>
      <c r="H175" s="8">
        <f t="shared" si="26"/>
        <v>11.72</v>
      </c>
      <c r="I175" s="3">
        <v>53.28</v>
      </c>
      <c r="J175" s="4">
        <v>0.82</v>
      </c>
      <c r="K175" s="2" t="str">
        <f t="shared" si="27"/>
        <v>Sunday</v>
      </c>
      <c r="L175" s="5">
        <f t="shared" si="28"/>
        <v>43705</v>
      </c>
      <c r="M175" s="2" t="str">
        <f t="shared" si="29"/>
        <v>Wednesday</v>
      </c>
      <c r="N175" s="2" t="str">
        <f t="shared" si="30"/>
        <v>Wednesday</v>
      </c>
      <c r="O175" s="12">
        <f t="shared" si="31"/>
        <v>0</v>
      </c>
      <c r="P175" s="11" t="str">
        <f t="shared" si="32"/>
        <v>Low Cost per Unit</v>
      </c>
      <c r="Q175" s="12">
        <f t="shared" si="33"/>
        <v>6.5</v>
      </c>
      <c r="R175" s="12">
        <f t="shared" si="34"/>
        <v>0</v>
      </c>
      <c r="S175" s="12">
        <f t="shared" si="35"/>
        <v>0</v>
      </c>
      <c r="T175" s="12">
        <f t="shared" si="36"/>
        <v>0</v>
      </c>
      <c r="U175" s="12">
        <f t="shared" si="37"/>
        <v>0</v>
      </c>
      <c r="V175" s="13" t="str">
        <f t="shared" ca="1" si="38"/>
        <v>Greater Than 8 Weeks Old</v>
      </c>
    </row>
    <row r="176" spans="1:22" x14ac:dyDescent="0.35">
      <c r="A176" s="2" t="s">
        <v>146</v>
      </c>
      <c r="B176" s="5">
        <v>43704</v>
      </c>
      <c r="C176" s="5" t="s">
        <v>367</v>
      </c>
      <c r="D176" s="5" t="s">
        <v>368</v>
      </c>
      <c r="E176" s="6">
        <v>1</v>
      </c>
      <c r="F176" s="3">
        <v>65</v>
      </c>
      <c r="G176" s="3">
        <v>11.72</v>
      </c>
      <c r="H176" s="8">
        <f t="shared" si="26"/>
        <v>11.72</v>
      </c>
      <c r="I176" s="3">
        <v>53.28</v>
      </c>
      <c r="J176" s="4">
        <v>0.82</v>
      </c>
      <c r="K176" s="2" t="str">
        <f t="shared" si="27"/>
        <v>Tuesday</v>
      </c>
      <c r="L176" s="5">
        <f t="shared" si="28"/>
        <v>43707</v>
      </c>
      <c r="M176" s="2" t="str">
        <f t="shared" si="29"/>
        <v>Friday</v>
      </c>
      <c r="N176" s="2" t="str">
        <f t="shared" si="30"/>
        <v>Friday</v>
      </c>
      <c r="O176" s="12">
        <f t="shared" si="31"/>
        <v>3.25</v>
      </c>
      <c r="P176" s="11" t="str">
        <f t="shared" si="32"/>
        <v>Low Cost per Unit</v>
      </c>
      <c r="Q176" s="12">
        <f t="shared" si="33"/>
        <v>6.5</v>
      </c>
      <c r="R176" s="12">
        <f t="shared" si="34"/>
        <v>0</v>
      </c>
      <c r="S176" s="12">
        <f t="shared" si="35"/>
        <v>0</v>
      </c>
      <c r="T176" s="12">
        <f t="shared" si="36"/>
        <v>0</v>
      </c>
      <c r="U176" s="12">
        <f t="shared" si="37"/>
        <v>0</v>
      </c>
      <c r="V176" s="13" t="str">
        <f t="shared" ca="1" si="38"/>
        <v>Greater Than 8 Weeks Old</v>
      </c>
    </row>
    <row r="177" spans="1:22" x14ac:dyDescent="0.35">
      <c r="A177" s="2" t="s">
        <v>146</v>
      </c>
      <c r="B177" s="5">
        <v>43706</v>
      </c>
      <c r="C177" s="5" t="s">
        <v>367</v>
      </c>
      <c r="D177" s="5" t="s">
        <v>368</v>
      </c>
      <c r="E177" s="6">
        <v>1</v>
      </c>
      <c r="F177" s="3">
        <v>65</v>
      </c>
      <c r="G177" s="3">
        <v>11.72</v>
      </c>
      <c r="H177" s="8">
        <f t="shared" si="26"/>
        <v>11.72</v>
      </c>
      <c r="I177" s="3">
        <v>53.28</v>
      </c>
      <c r="J177" s="4">
        <v>0.82</v>
      </c>
      <c r="K177" s="2" t="str">
        <f t="shared" si="27"/>
        <v>Thursday</v>
      </c>
      <c r="L177" s="5">
        <f t="shared" si="28"/>
        <v>43709</v>
      </c>
      <c r="M177" s="2" t="str">
        <f t="shared" si="29"/>
        <v>Sunday</v>
      </c>
      <c r="N177" s="2" t="str">
        <f t="shared" si="30"/>
        <v>Monday</v>
      </c>
      <c r="O177" s="12">
        <f t="shared" si="31"/>
        <v>0</v>
      </c>
      <c r="P177" s="11" t="str">
        <f t="shared" si="32"/>
        <v>Low Cost per Unit</v>
      </c>
      <c r="Q177" s="12">
        <f t="shared" si="33"/>
        <v>6.5</v>
      </c>
      <c r="R177" s="12">
        <f t="shared" si="34"/>
        <v>0</v>
      </c>
      <c r="S177" s="12">
        <f t="shared" si="35"/>
        <v>0</v>
      </c>
      <c r="T177" s="12">
        <f t="shared" si="36"/>
        <v>0</v>
      </c>
      <c r="U177" s="12">
        <f t="shared" si="37"/>
        <v>0</v>
      </c>
      <c r="V177" s="13" t="str">
        <f t="shared" ca="1" si="38"/>
        <v>Greater Than 8 Weeks Old</v>
      </c>
    </row>
    <row r="178" spans="1:22" x14ac:dyDescent="0.35">
      <c r="A178" s="2" t="s">
        <v>146</v>
      </c>
      <c r="B178" s="5">
        <v>43707</v>
      </c>
      <c r="C178" s="5" t="s">
        <v>367</v>
      </c>
      <c r="D178" s="5" t="s">
        <v>368</v>
      </c>
      <c r="E178" s="6">
        <v>1</v>
      </c>
      <c r="F178" s="3">
        <v>50</v>
      </c>
      <c r="G178" s="3">
        <v>11.72</v>
      </c>
      <c r="H178" s="8">
        <f t="shared" si="26"/>
        <v>11.72</v>
      </c>
      <c r="I178" s="3">
        <v>38.28</v>
      </c>
      <c r="J178" s="4">
        <v>0.77</v>
      </c>
      <c r="K178" s="2" t="str">
        <f t="shared" si="27"/>
        <v>Friday</v>
      </c>
      <c r="L178" s="5">
        <f t="shared" si="28"/>
        <v>43710</v>
      </c>
      <c r="M178" s="2" t="str">
        <f t="shared" si="29"/>
        <v>Monday</v>
      </c>
      <c r="N178" s="2" t="str">
        <f t="shared" si="30"/>
        <v>Monday</v>
      </c>
      <c r="O178" s="12">
        <f t="shared" si="31"/>
        <v>0</v>
      </c>
      <c r="P178" s="11" t="str">
        <f t="shared" si="32"/>
        <v>Low Cost per Unit</v>
      </c>
      <c r="Q178" s="12">
        <f t="shared" si="33"/>
        <v>5</v>
      </c>
      <c r="R178" s="12">
        <f t="shared" si="34"/>
        <v>0</v>
      </c>
      <c r="S178" s="12">
        <f t="shared" si="35"/>
        <v>0</v>
      </c>
      <c r="T178" s="12">
        <f t="shared" si="36"/>
        <v>0</v>
      </c>
      <c r="U178" s="12">
        <f t="shared" si="37"/>
        <v>0</v>
      </c>
      <c r="V178" s="13" t="str">
        <f t="shared" ca="1" si="38"/>
        <v>Greater Than 8 Weeks Old</v>
      </c>
    </row>
    <row r="179" spans="1:22" x14ac:dyDescent="0.35">
      <c r="A179" s="2" t="s">
        <v>147</v>
      </c>
      <c r="B179" s="5">
        <v>43684</v>
      </c>
      <c r="C179" s="5" t="s">
        <v>367</v>
      </c>
      <c r="D179" s="5" t="s">
        <v>368</v>
      </c>
      <c r="E179" s="6">
        <v>1</v>
      </c>
      <c r="F179" s="3">
        <v>79</v>
      </c>
      <c r="G179" s="3">
        <v>19.940000000000001</v>
      </c>
      <c r="H179" s="8">
        <f t="shared" si="26"/>
        <v>19.940000000000001</v>
      </c>
      <c r="I179" s="3">
        <v>59.06</v>
      </c>
      <c r="J179" s="4">
        <v>0.75</v>
      </c>
      <c r="K179" s="2" t="str">
        <f t="shared" si="27"/>
        <v>Wednesday</v>
      </c>
      <c r="L179" s="5">
        <f t="shared" si="28"/>
        <v>43687</v>
      </c>
      <c r="M179" s="2" t="str">
        <f t="shared" si="29"/>
        <v>Saturday</v>
      </c>
      <c r="N179" s="2" t="str">
        <f t="shared" si="30"/>
        <v>Saturday</v>
      </c>
      <c r="O179" s="12">
        <f t="shared" si="31"/>
        <v>0</v>
      </c>
      <c r="P179" s="11" t="str">
        <f t="shared" si="32"/>
        <v>High Cost per Unit</v>
      </c>
      <c r="Q179" s="12">
        <f t="shared" si="33"/>
        <v>7.9</v>
      </c>
      <c r="R179" s="12">
        <f t="shared" si="34"/>
        <v>0</v>
      </c>
      <c r="S179" s="12">
        <f t="shared" si="35"/>
        <v>0</v>
      </c>
      <c r="T179" s="12">
        <f t="shared" si="36"/>
        <v>0</v>
      </c>
      <c r="U179" s="12">
        <f t="shared" si="37"/>
        <v>0</v>
      </c>
      <c r="V179" s="13" t="str">
        <f t="shared" ca="1" si="38"/>
        <v>Greater Than 8 Weeks Old</v>
      </c>
    </row>
    <row r="180" spans="1:22" x14ac:dyDescent="0.35">
      <c r="A180" s="2" t="s">
        <v>147</v>
      </c>
      <c r="B180" s="5">
        <v>43685</v>
      </c>
      <c r="C180" s="5" t="s">
        <v>367</v>
      </c>
      <c r="D180" s="5" t="s">
        <v>368</v>
      </c>
      <c r="E180" s="6">
        <v>1</v>
      </c>
      <c r="F180" s="3">
        <v>79</v>
      </c>
      <c r="G180" s="3">
        <v>19.940000000000001</v>
      </c>
      <c r="H180" s="8">
        <f t="shared" si="26"/>
        <v>19.940000000000001</v>
      </c>
      <c r="I180" s="3">
        <v>59.06</v>
      </c>
      <c r="J180" s="4">
        <v>0.75</v>
      </c>
      <c r="K180" s="2" t="str">
        <f t="shared" si="27"/>
        <v>Thursday</v>
      </c>
      <c r="L180" s="5">
        <f t="shared" si="28"/>
        <v>43688</v>
      </c>
      <c r="M180" s="2" t="str">
        <f t="shared" si="29"/>
        <v>Sunday</v>
      </c>
      <c r="N180" s="2" t="str">
        <f t="shared" si="30"/>
        <v>Monday</v>
      </c>
      <c r="O180" s="12">
        <f t="shared" si="31"/>
        <v>0</v>
      </c>
      <c r="P180" s="11" t="str">
        <f t="shared" si="32"/>
        <v>High Cost per Unit</v>
      </c>
      <c r="Q180" s="12">
        <f t="shared" si="33"/>
        <v>7.9</v>
      </c>
      <c r="R180" s="12">
        <f t="shared" si="34"/>
        <v>0</v>
      </c>
      <c r="S180" s="12">
        <f t="shared" si="35"/>
        <v>0</v>
      </c>
      <c r="T180" s="12">
        <f t="shared" si="36"/>
        <v>0</v>
      </c>
      <c r="U180" s="12">
        <f t="shared" si="37"/>
        <v>0</v>
      </c>
      <c r="V180" s="13" t="str">
        <f t="shared" ca="1" si="38"/>
        <v>Greater Than 8 Weeks Old</v>
      </c>
    </row>
    <row r="181" spans="1:22" x14ac:dyDescent="0.35">
      <c r="A181" s="2" t="s">
        <v>147</v>
      </c>
      <c r="B181" s="5">
        <v>43686</v>
      </c>
      <c r="C181" s="5" t="s">
        <v>367</v>
      </c>
      <c r="D181" s="5" t="s">
        <v>368</v>
      </c>
      <c r="E181" s="6">
        <v>1</v>
      </c>
      <c r="F181" s="3">
        <v>79</v>
      </c>
      <c r="G181" s="3">
        <v>19.940000000000001</v>
      </c>
      <c r="H181" s="8">
        <f t="shared" si="26"/>
        <v>19.940000000000001</v>
      </c>
      <c r="I181" s="3">
        <v>59.06</v>
      </c>
      <c r="J181" s="4">
        <v>0.75</v>
      </c>
      <c r="K181" s="2" t="str">
        <f t="shared" si="27"/>
        <v>Friday</v>
      </c>
      <c r="L181" s="5">
        <f t="shared" si="28"/>
        <v>43689</v>
      </c>
      <c r="M181" s="2" t="str">
        <f t="shared" si="29"/>
        <v>Monday</v>
      </c>
      <c r="N181" s="2" t="str">
        <f t="shared" si="30"/>
        <v>Monday</v>
      </c>
      <c r="O181" s="12">
        <f t="shared" si="31"/>
        <v>0</v>
      </c>
      <c r="P181" s="11" t="str">
        <f t="shared" si="32"/>
        <v>High Cost per Unit</v>
      </c>
      <c r="Q181" s="12">
        <f t="shared" si="33"/>
        <v>7.9</v>
      </c>
      <c r="R181" s="12">
        <f t="shared" si="34"/>
        <v>0</v>
      </c>
      <c r="S181" s="12">
        <f t="shared" si="35"/>
        <v>0</v>
      </c>
      <c r="T181" s="12">
        <f t="shared" si="36"/>
        <v>0</v>
      </c>
      <c r="U181" s="12">
        <f t="shared" si="37"/>
        <v>0</v>
      </c>
      <c r="V181" s="13" t="str">
        <f t="shared" ca="1" si="38"/>
        <v>Greater Than 8 Weeks Old</v>
      </c>
    </row>
    <row r="182" spans="1:22" x14ac:dyDescent="0.35">
      <c r="A182" s="2" t="s">
        <v>147</v>
      </c>
      <c r="B182" s="5">
        <v>43689</v>
      </c>
      <c r="C182" s="5" t="s">
        <v>367</v>
      </c>
      <c r="D182" s="5" t="s">
        <v>368</v>
      </c>
      <c r="E182" s="6">
        <v>1</v>
      </c>
      <c r="F182" s="3">
        <v>79</v>
      </c>
      <c r="G182" s="3">
        <v>19.940000000000001</v>
      </c>
      <c r="H182" s="8">
        <f t="shared" si="26"/>
        <v>19.940000000000001</v>
      </c>
      <c r="I182" s="3">
        <v>59.06</v>
      </c>
      <c r="J182" s="4">
        <v>0.75</v>
      </c>
      <c r="K182" s="2" t="str">
        <f t="shared" si="27"/>
        <v>Monday</v>
      </c>
      <c r="L182" s="5">
        <f t="shared" si="28"/>
        <v>43692</v>
      </c>
      <c r="M182" s="2" t="str">
        <f t="shared" si="29"/>
        <v>Thursday</v>
      </c>
      <c r="N182" s="2" t="str">
        <f t="shared" si="30"/>
        <v>Thursday</v>
      </c>
      <c r="O182" s="12">
        <f t="shared" si="31"/>
        <v>0</v>
      </c>
      <c r="P182" s="11" t="str">
        <f t="shared" si="32"/>
        <v>High Cost per Unit</v>
      </c>
      <c r="Q182" s="12">
        <f t="shared" si="33"/>
        <v>7.9</v>
      </c>
      <c r="R182" s="12">
        <f t="shared" si="34"/>
        <v>0</v>
      </c>
      <c r="S182" s="12">
        <f t="shared" si="35"/>
        <v>0</v>
      </c>
      <c r="T182" s="12">
        <f t="shared" si="36"/>
        <v>0</v>
      </c>
      <c r="U182" s="12">
        <f t="shared" si="37"/>
        <v>0</v>
      </c>
      <c r="V182" s="13" t="str">
        <f t="shared" ca="1" si="38"/>
        <v>Greater Than 8 Weeks Old</v>
      </c>
    </row>
    <row r="183" spans="1:22" x14ac:dyDescent="0.35">
      <c r="A183" s="2" t="s">
        <v>147</v>
      </c>
      <c r="B183" s="5">
        <v>43690</v>
      </c>
      <c r="C183" s="5" t="s">
        <v>367</v>
      </c>
      <c r="D183" s="5" t="s">
        <v>368</v>
      </c>
      <c r="E183" s="6">
        <v>1</v>
      </c>
      <c r="F183" s="3">
        <v>79</v>
      </c>
      <c r="G183" s="3">
        <v>19.940000000000001</v>
      </c>
      <c r="H183" s="8">
        <f t="shared" si="26"/>
        <v>19.940000000000001</v>
      </c>
      <c r="I183" s="3">
        <v>59.06</v>
      </c>
      <c r="J183" s="4">
        <v>0.75</v>
      </c>
      <c r="K183" s="2" t="str">
        <f t="shared" si="27"/>
        <v>Tuesday</v>
      </c>
      <c r="L183" s="5">
        <f t="shared" si="28"/>
        <v>43693</v>
      </c>
      <c r="M183" s="2" t="str">
        <f t="shared" si="29"/>
        <v>Friday</v>
      </c>
      <c r="N183" s="2" t="str">
        <f t="shared" si="30"/>
        <v>Friday</v>
      </c>
      <c r="O183" s="12">
        <f t="shared" si="31"/>
        <v>3.95</v>
      </c>
      <c r="P183" s="11" t="str">
        <f t="shared" si="32"/>
        <v>High Cost per Unit</v>
      </c>
      <c r="Q183" s="12">
        <f t="shared" si="33"/>
        <v>7.9</v>
      </c>
      <c r="R183" s="12">
        <f t="shared" si="34"/>
        <v>0</v>
      </c>
      <c r="S183" s="12">
        <f t="shared" si="35"/>
        <v>0</v>
      </c>
      <c r="T183" s="12">
        <f t="shared" si="36"/>
        <v>0</v>
      </c>
      <c r="U183" s="12">
        <f t="shared" si="37"/>
        <v>0</v>
      </c>
      <c r="V183" s="13" t="str">
        <f t="shared" ca="1" si="38"/>
        <v>Greater Than 8 Weeks Old</v>
      </c>
    </row>
    <row r="184" spans="1:22" x14ac:dyDescent="0.35">
      <c r="A184" s="2" t="s">
        <v>147</v>
      </c>
      <c r="B184" s="5">
        <v>43691</v>
      </c>
      <c r="C184" s="5" t="s">
        <v>367</v>
      </c>
      <c r="D184" s="5" t="s">
        <v>368</v>
      </c>
      <c r="E184" s="6">
        <v>2</v>
      </c>
      <c r="F184" s="3">
        <v>158</v>
      </c>
      <c r="G184" s="3">
        <v>39.880000000000003</v>
      </c>
      <c r="H184" s="8">
        <f t="shared" si="26"/>
        <v>19.940000000000001</v>
      </c>
      <c r="I184" s="3">
        <v>118.12</v>
      </c>
      <c r="J184" s="4">
        <v>0.75</v>
      </c>
      <c r="K184" s="2" t="str">
        <f t="shared" si="27"/>
        <v>Wednesday</v>
      </c>
      <c r="L184" s="5">
        <f t="shared" si="28"/>
        <v>43694</v>
      </c>
      <c r="M184" s="2" t="str">
        <f t="shared" si="29"/>
        <v>Saturday</v>
      </c>
      <c r="N184" s="2" t="str">
        <f t="shared" si="30"/>
        <v>Saturday</v>
      </c>
      <c r="O184" s="12">
        <f t="shared" si="31"/>
        <v>0</v>
      </c>
      <c r="P184" s="11" t="str">
        <f t="shared" si="32"/>
        <v>High Cost per Unit</v>
      </c>
      <c r="Q184" s="12">
        <f t="shared" si="33"/>
        <v>15.8</v>
      </c>
      <c r="R184" s="12">
        <f t="shared" si="34"/>
        <v>4.74</v>
      </c>
      <c r="S184" s="12">
        <f t="shared" si="35"/>
        <v>0</v>
      </c>
      <c r="T184" s="12">
        <f t="shared" si="36"/>
        <v>0</v>
      </c>
      <c r="U184" s="12">
        <f t="shared" si="37"/>
        <v>0</v>
      </c>
      <c r="V184" s="13" t="str">
        <f t="shared" ca="1" si="38"/>
        <v>Greater Than 8 Weeks Old</v>
      </c>
    </row>
    <row r="185" spans="1:22" x14ac:dyDescent="0.35">
      <c r="A185" s="2" t="s">
        <v>147</v>
      </c>
      <c r="B185" s="5">
        <v>43693</v>
      </c>
      <c r="C185" s="5" t="s">
        <v>367</v>
      </c>
      <c r="D185" s="5" t="s">
        <v>368</v>
      </c>
      <c r="E185" s="6">
        <v>1</v>
      </c>
      <c r="F185" s="3">
        <v>79</v>
      </c>
      <c r="G185" s="3">
        <v>19.940000000000001</v>
      </c>
      <c r="H185" s="8">
        <f t="shared" si="26"/>
        <v>19.940000000000001</v>
      </c>
      <c r="I185" s="3">
        <v>59.06</v>
      </c>
      <c r="J185" s="4">
        <v>0.75</v>
      </c>
      <c r="K185" s="2" t="str">
        <f t="shared" si="27"/>
        <v>Friday</v>
      </c>
      <c r="L185" s="5">
        <f t="shared" si="28"/>
        <v>43696</v>
      </c>
      <c r="M185" s="2" t="str">
        <f t="shared" si="29"/>
        <v>Monday</v>
      </c>
      <c r="N185" s="2" t="str">
        <f t="shared" si="30"/>
        <v>Monday</v>
      </c>
      <c r="O185" s="12">
        <f t="shared" si="31"/>
        <v>0</v>
      </c>
      <c r="P185" s="11" t="str">
        <f t="shared" si="32"/>
        <v>High Cost per Unit</v>
      </c>
      <c r="Q185" s="12">
        <f t="shared" si="33"/>
        <v>7.9</v>
      </c>
      <c r="R185" s="12">
        <f t="shared" si="34"/>
        <v>0</v>
      </c>
      <c r="S185" s="12">
        <f t="shared" si="35"/>
        <v>0</v>
      </c>
      <c r="T185" s="12">
        <f t="shared" si="36"/>
        <v>0</v>
      </c>
      <c r="U185" s="12">
        <f t="shared" si="37"/>
        <v>0</v>
      </c>
      <c r="V185" s="13" t="str">
        <f t="shared" ca="1" si="38"/>
        <v>Greater Than 8 Weeks Old</v>
      </c>
    </row>
    <row r="186" spans="1:22" x14ac:dyDescent="0.35">
      <c r="A186" s="2" t="s">
        <v>147</v>
      </c>
      <c r="B186" s="5">
        <v>43694</v>
      </c>
      <c r="C186" s="5" t="s">
        <v>367</v>
      </c>
      <c r="D186" s="5" t="s">
        <v>368</v>
      </c>
      <c r="E186" s="6">
        <v>1</v>
      </c>
      <c r="F186" s="3">
        <v>79</v>
      </c>
      <c r="G186" s="3">
        <v>19.940000000000001</v>
      </c>
      <c r="H186" s="8">
        <f t="shared" si="26"/>
        <v>19.940000000000001</v>
      </c>
      <c r="I186" s="3">
        <v>59.06</v>
      </c>
      <c r="J186" s="4">
        <v>0.75</v>
      </c>
      <c r="K186" s="2" t="str">
        <f t="shared" si="27"/>
        <v>Saturday</v>
      </c>
      <c r="L186" s="5">
        <f t="shared" si="28"/>
        <v>43697</v>
      </c>
      <c r="M186" s="2" t="str">
        <f t="shared" si="29"/>
        <v>Tuesday</v>
      </c>
      <c r="N186" s="2" t="str">
        <f t="shared" si="30"/>
        <v>Tuesday</v>
      </c>
      <c r="O186" s="12">
        <f t="shared" si="31"/>
        <v>0</v>
      </c>
      <c r="P186" s="11" t="str">
        <f t="shared" si="32"/>
        <v>High Cost per Unit</v>
      </c>
      <c r="Q186" s="12">
        <f t="shared" si="33"/>
        <v>7.9</v>
      </c>
      <c r="R186" s="12">
        <f t="shared" si="34"/>
        <v>0</v>
      </c>
      <c r="S186" s="12">
        <f t="shared" si="35"/>
        <v>0</v>
      </c>
      <c r="T186" s="12">
        <f t="shared" si="36"/>
        <v>0</v>
      </c>
      <c r="U186" s="12">
        <f t="shared" si="37"/>
        <v>0</v>
      </c>
      <c r="V186" s="13" t="str">
        <f t="shared" ca="1" si="38"/>
        <v>Greater Than 8 Weeks Old</v>
      </c>
    </row>
    <row r="187" spans="1:22" x14ac:dyDescent="0.35">
      <c r="A187" s="2" t="s">
        <v>147</v>
      </c>
      <c r="B187" s="5">
        <v>43698</v>
      </c>
      <c r="C187" s="5" t="s">
        <v>367</v>
      </c>
      <c r="D187" s="5" t="s">
        <v>368</v>
      </c>
      <c r="E187" s="6">
        <v>1</v>
      </c>
      <c r="F187" s="3">
        <v>79</v>
      </c>
      <c r="G187" s="3">
        <v>19.940000000000001</v>
      </c>
      <c r="H187" s="8">
        <f t="shared" si="26"/>
        <v>19.940000000000001</v>
      </c>
      <c r="I187" s="3">
        <v>59.06</v>
      </c>
      <c r="J187" s="4">
        <v>0.75</v>
      </c>
      <c r="K187" s="2" t="str">
        <f t="shared" si="27"/>
        <v>Wednesday</v>
      </c>
      <c r="L187" s="5">
        <f t="shared" si="28"/>
        <v>43701</v>
      </c>
      <c r="M187" s="2" t="str">
        <f t="shared" si="29"/>
        <v>Saturday</v>
      </c>
      <c r="N187" s="2" t="str">
        <f t="shared" si="30"/>
        <v>Saturday</v>
      </c>
      <c r="O187" s="12">
        <f t="shared" si="31"/>
        <v>0</v>
      </c>
      <c r="P187" s="11" t="str">
        <f t="shared" si="32"/>
        <v>High Cost per Unit</v>
      </c>
      <c r="Q187" s="12">
        <f t="shared" si="33"/>
        <v>7.9</v>
      </c>
      <c r="R187" s="12">
        <f t="shared" si="34"/>
        <v>0</v>
      </c>
      <c r="S187" s="12">
        <f t="shared" si="35"/>
        <v>0</v>
      </c>
      <c r="T187" s="12">
        <f t="shared" si="36"/>
        <v>0</v>
      </c>
      <c r="U187" s="12">
        <f t="shared" si="37"/>
        <v>0</v>
      </c>
      <c r="V187" s="13" t="str">
        <f t="shared" ca="1" si="38"/>
        <v>Greater Than 8 Weeks Old</v>
      </c>
    </row>
    <row r="188" spans="1:22" x14ac:dyDescent="0.35">
      <c r="A188" s="2" t="s">
        <v>147</v>
      </c>
      <c r="B188" s="5">
        <v>43699</v>
      </c>
      <c r="C188" s="5" t="s">
        <v>367</v>
      </c>
      <c r="D188" s="5" t="s">
        <v>368</v>
      </c>
      <c r="E188" s="6">
        <v>1</v>
      </c>
      <c r="F188" s="3">
        <v>79</v>
      </c>
      <c r="G188" s="3">
        <v>19.940000000000001</v>
      </c>
      <c r="H188" s="8">
        <f t="shared" si="26"/>
        <v>19.940000000000001</v>
      </c>
      <c r="I188" s="3">
        <v>59.06</v>
      </c>
      <c r="J188" s="4">
        <v>0.75</v>
      </c>
      <c r="K188" s="2" t="str">
        <f t="shared" si="27"/>
        <v>Thursday</v>
      </c>
      <c r="L188" s="5">
        <f t="shared" si="28"/>
        <v>43702</v>
      </c>
      <c r="M188" s="2" t="str">
        <f t="shared" si="29"/>
        <v>Sunday</v>
      </c>
      <c r="N188" s="2" t="str">
        <f t="shared" si="30"/>
        <v>Monday</v>
      </c>
      <c r="O188" s="12">
        <f t="shared" si="31"/>
        <v>0</v>
      </c>
      <c r="P188" s="11" t="str">
        <f t="shared" si="32"/>
        <v>High Cost per Unit</v>
      </c>
      <c r="Q188" s="12">
        <f t="shared" si="33"/>
        <v>7.9</v>
      </c>
      <c r="R188" s="12">
        <f t="shared" si="34"/>
        <v>0</v>
      </c>
      <c r="S188" s="12">
        <f t="shared" si="35"/>
        <v>0</v>
      </c>
      <c r="T188" s="12">
        <f t="shared" si="36"/>
        <v>0</v>
      </c>
      <c r="U188" s="12">
        <f t="shared" si="37"/>
        <v>0</v>
      </c>
      <c r="V188" s="13" t="str">
        <f t="shared" ca="1" si="38"/>
        <v>Greater Than 8 Weeks Old</v>
      </c>
    </row>
    <row r="189" spans="1:22" x14ac:dyDescent="0.35">
      <c r="A189" s="2" t="s">
        <v>147</v>
      </c>
      <c r="B189" s="5">
        <v>43705</v>
      </c>
      <c r="C189" s="5" t="s">
        <v>367</v>
      </c>
      <c r="D189" s="5" t="s">
        <v>368</v>
      </c>
      <c r="E189" s="6">
        <v>1</v>
      </c>
      <c r="F189" s="3">
        <v>79</v>
      </c>
      <c r="G189" s="3">
        <v>19.940000000000001</v>
      </c>
      <c r="H189" s="8">
        <f t="shared" si="26"/>
        <v>19.940000000000001</v>
      </c>
      <c r="I189" s="3">
        <v>59.06</v>
      </c>
      <c r="J189" s="4">
        <v>0.75</v>
      </c>
      <c r="K189" s="2" t="str">
        <f t="shared" si="27"/>
        <v>Wednesday</v>
      </c>
      <c r="L189" s="5">
        <f t="shared" si="28"/>
        <v>43708</v>
      </c>
      <c r="M189" s="2" t="str">
        <f t="shared" si="29"/>
        <v>Saturday</v>
      </c>
      <c r="N189" s="2" t="str">
        <f t="shared" si="30"/>
        <v>Saturday</v>
      </c>
      <c r="O189" s="12">
        <f t="shared" si="31"/>
        <v>0</v>
      </c>
      <c r="P189" s="11" t="str">
        <f t="shared" si="32"/>
        <v>High Cost per Unit</v>
      </c>
      <c r="Q189" s="12">
        <f t="shared" si="33"/>
        <v>7.9</v>
      </c>
      <c r="R189" s="12">
        <f t="shared" si="34"/>
        <v>0</v>
      </c>
      <c r="S189" s="12">
        <f t="shared" si="35"/>
        <v>0</v>
      </c>
      <c r="T189" s="12">
        <f t="shared" si="36"/>
        <v>0</v>
      </c>
      <c r="U189" s="12">
        <f t="shared" si="37"/>
        <v>0</v>
      </c>
      <c r="V189" s="13" t="str">
        <f t="shared" ca="1" si="38"/>
        <v>Greater Than 8 Weeks Old</v>
      </c>
    </row>
    <row r="190" spans="1:22" x14ac:dyDescent="0.35">
      <c r="A190" s="2" t="s">
        <v>147</v>
      </c>
      <c r="B190" s="5">
        <v>43706</v>
      </c>
      <c r="C190" s="5" t="s">
        <v>367</v>
      </c>
      <c r="D190" s="5" t="s">
        <v>368</v>
      </c>
      <c r="E190" s="6">
        <v>1</v>
      </c>
      <c r="F190" s="3">
        <v>79</v>
      </c>
      <c r="G190" s="3">
        <v>19.940000000000001</v>
      </c>
      <c r="H190" s="8">
        <f t="shared" si="26"/>
        <v>19.940000000000001</v>
      </c>
      <c r="I190" s="3">
        <v>59.06</v>
      </c>
      <c r="J190" s="4">
        <v>0.75</v>
      </c>
      <c r="K190" s="2" t="str">
        <f t="shared" si="27"/>
        <v>Thursday</v>
      </c>
      <c r="L190" s="5">
        <f t="shared" si="28"/>
        <v>43709</v>
      </c>
      <c r="M190" s="2" t="str">
        <f t="shared" si="29"/>
        <v>Sunday</v>
      </c>
      <c r="N190" s="2" t="str">
        <f t="shared" si="30"/>
        <v>Monday</v>
      </c>
      <c r="O190" s="12">
        <f t="shared" si="31"/>
        <v>0</v>
      </c>
      <c r="P190" s="11" t="str">
        <f t="shared" si="32"/>
        <v>High Cost per Unit</v>
      </c>
      <c r="Q190" s="12">
        <f t="shared" si="33"/>
        <v>7.9</v>
      </c>
      <c r="R190" s="12">
        <f t="shared" si="34"/>
        <v>0</v>
      </c>
      <c r="S190" s="12">
        <f t="shared" si="35"/>
        <v>0</v>
      </c>
      <c r="T190" s="12">
        <f t="shared" si="36"/>
        <v>0</v>
      </c>
      <c r="U190" s="12">
        <f t="shared" si="37"/>
        <v>0</v>
      </c>
      <c r="V190" s="13" t="str">
        <f t="shared" ca="1" si="38"/>
        <v>Greater Than 8 Weeks Old</v>
      </c>
    </row>
    <row r="191" spans="1:22" x14ac:dyDescent="0.35">
      <c r="A191" s="2" t="s">
        <v>147</v>
      </c>
      <c r="B191" s="5">
        <v>43707</v>
      </c>
      <c r="C191" s="5" t="s">
        <v>367</v>
      </c>
      <c r="D191" s="5" t="s">
        <v>368</v>
      </c>
      <c r="E191" s="6">
        <v>1</v>
      </c>
      <c r="F191" s="3">
        <v>79</v>
      </c>
      <c r="G191" s="3">
        <v>19.940000000000001</v>
      </c>
      <c r="H191" s="8">
        <f t="shared" si="26"/>
        <v>19.940000000000001</v>
      </c>
      <c r="I191" s="3">
        <v>59.06</v>
      </c>
      <c r="J191" s="4">
        <v>0.75</v>
      </c>
      <c r="K191" s="2" t="str">
        <f t="shared" si="27"/>
        <v>Friday</v>
      </c>
      <c r="L191" s="5">
        <f t="shared" si="28"/>
        <v>43710</v>
      </c>
      <c r="M191" s="2" t="str">
        <f t="shared" si="29"/>
        <v>Monday</v>
      </c>
      <c r="N191" s="2" t="str">
        <f t="shared" si="30"/>
        <v>Monday</v>
      </c>
      <c r="O191" s="12">
        <f t="shared" si="31"/>
        <v>0</v>
      </c>
      <c r="P191" s="11" t="str">
        <f t="shared" si="32"/>
        <v>High Cost per Unit</v>
      </c>
      <c r="Q191" s="12">
        <f t="shared" si="33"/>
        <v>7.9</v>
      </c>
      <c r="R191" s="12">
        <f t="shared" si="34"/>
        <v>0</v>
      </c>
      <c r="S191" s="12">
        <f t="shared" si="35"/>
        <v>0</v>
      </c>
      <c r="T191" s="12">
        <f t="shared" si="36"/>
        <v>0</v>
      </c>
      <c r="U191" s="12">
        <f t="shared" si="37"/>
        <v>0</v>
      </c>
      <c r="V191" s="13" t="str">
        <f t="shared" ca="1" si="38"/>
        <v>Greater Than 8 Weeks Old</v>
      </c>
    </row>
    <row r="192" spans="1:22" x14ac:dyDescent="0.35">
      <c r="A192" s="2" t="s">
        <v>132</v>
      </c>
      <c r="B192" s="5">
        <v>43681</v>
      </c>
      <c r="C192" s="5" t="s">
        <v>367</v>
      </c>
      <c r="D192" s="5" t="s">
        <v>368</v>
      </c>
      <c r="E192" s="6">
        <v>1</v>
      </c>
      <c r="F192" s="3">
        <v>50</v>
      </c>
      <c r="G192" s="3">
        <v>14.5</v>
      </c>
      <c r="H192" s="8">
        <f t="shared" si="26"/>
        <v>14.5</v>
      </c>
      <c r="I192" s="3">
        <v>35.5</v>
      </c>
      <c r="J192" s="4">
        <v>0.71</v>
      </c>
      <c r="K192" s="2" t="str">
        <f t="shared" si="27"/>
        <v>Sunday</v>
      </c>
      <c r="L192" s="5">
        <f t="shared" si="28"/>
        <v>43684</v>
      </c>
      <c r="M192" s="2" t="str">
        <f t="shared" si="29"/>
        <v>Wednesday</v>
      </c>
      <c r="N192" s="2" t="str">
        <f t="shared" si="30"/>
        <v>Wednesday</v>
      </c>
      <c r="O192" s="12">
        <f t="shared" si="31"/>
        <v>0</v>
      </c>
      <c r="P192" s="11" t="str">
        <f t="shared" si="32"/>
        <v>Low Cost per Unit</v>
      </c>
      <c r="Q192" s="12">
        <f t="shared" si="33"/>
        <v>5</v>
      </c>
      <c r="R192" s="12">
        <f t="shared" si="34"/>
        <v>0</v>
      </c>
      <c r="S192" s="12">
        <f t="shared" si="35"/>
        <v>0</v>
      </c>
      <c r="T192" s="12">
        <f t="shared" si="36"/>
        <v>0</v>
      </c>
      <c r="U192" s="12">
        <f t="shared" si="37"/>
        <v>0</v>
      </c>
      <c r="V192" s="13" t="str">
        <f t="shared" ca="1" si="38"/>
        <v>Greater Than 8 Weeks Old</v>
      </c>
    </row>
    <row r="193" spans="1:22" x14ac:dyDescent="0.35">
      <c r="A193" s="2" t="s">
        <v>132</v>
      </c>
      <c r="B193" s="5">
        <v>43687</v>
      </c>
      <c r="C193" s="5" t="s">
        <v>367</v>
      </c>
      <c r="D193" s="5" t="s">
        <v>368</v>
      </c>
      <c r="E193" s="6">
        <v>2</v>
      </c>
      <c r="F193" s="3">
        <v>100</v>
      </c>
      <c r="G193" s="3">
        <v>29</v>
      </c>
      <c r="H193" s="8">
        <f t="shared" si="26"/>
        <v>14.5</v>
      </c>
      <c r="I193" s="3">
        <v>71</v>
      </c>
      <c r="J193" s="4">
        <v>0.71</v>
      </c>
      <c r="K193" s="2" t="str">
        <f t="shared" si="27"/>
        <v>Saturday</v>
      </c>
      <c r="L193" s="5">
        <f t="shared" si="28"/>
        <v>43690</v>
      </c>
      <c r="M193" s="2" t="str">
        <f t="shared" si="29"/>
        <v>Tuesday</v>
      </c>
      <c r="N193" s="2" t="str">
        <f t="shared" si="30"/>
        <v>Tuesday</v>
      </c>
      <c r="O193" s="12">
        <f t="shared" si="31"/>
        <v>0</v>
      </c>
      <c r="P193" s="11" t="str">
        <f t="shared" si="32"/>
        <v>Low Cost per Unit</v>
      </c>
      <c r="Q193" s="12">
        <f t="shared" si="33"/>
        <v>10</v>
      </c>
      <c r="R193" s="12">
        <f t="shared" si="34"/>
        <v>3</v>
      </c>
      <c r="S193" s="12">
        <f t="shared" si="35"/>
        <v>0</v>
      </c>
      <c r="T193" s="12">
        <f t="shared" si="36"/>
        <v>0</v>
      </c>
      <c r="U193" s="12">
        <f t="shared" si="37"/>
        <v>0</v>
      </c>
      <c r="V193" s="13" t="str">
        <f t="shared" ca="1" si="38"/>
        <v>Greater Than 8 Weeks Old</v>
      </c>
    </row>
    <row r="194" spans="1:22" x14ac:dyDescent="0.35">
      <c r="A194" s="2" t="s">
        <v>132</v>
      </c>
      <c r="B194" s="5">
        <v>43688</v>
      </c>
      <c r="C194" s="5" t="s">
        <v>367</v>
      </c>
      <c r="D194" s="5" t="s">
        <v>368</v>
      </c>
      <c r="E194" s="6">
        <v>2</v>
      </c>
      <c r="F194" s="3">
        <v>100</v>
      </c>
      <c r="G194" s="3">
        <v>29</v>
      </c>
      <c r="H194" s="8">
        <f t="shared" si="26"/>
        <v>14.5</v>
      </c>
      <c r="I194" s="3">
        <v>71</v>
      </c>
      <c r="J194" s="4">
        <v>0.71</v>
      </c>
      <c r="K194" s="2" t="str">
        <f t="shared" si="27"/>
        <v>Sunday</v>
      </c>
      <c r="L194" s="5">
        <f t="shared" si="28"/>
        <v>43691</v>
      </c>
      <c r="M194" s="2" t="str">
        <f t="shared" si="29"/>
        <v>Wednesday</v>
      </c>
      <c r="N194" s="2" t="str">
        <f t="shared" si="30"/>
        <v>Wednesday</v>
      </c>
      <c r="O194" s="12">
        <f t="shared" si="31"/>
        <v>0</v>
      </c>
      <c r="P194" s="11" t="str">
        <f t="shared" si="32"/>
        <v>Low Cost per Unit</v>
      </c>
      <c r="Q194" s="12">
        <f t="shared" si="33"/>
        <v>10</v>
      </c>
      <c r="R194" s="12">
        <f t="shared" si="34"/>
        <v>3</v>
      </c>
      <c r="S194" s="12">
        <f t="shared" si="35"/>
        <v>0</v>
      </c>
      <c r="T194" s="12">
        <f t="shared" si="36"/>
        <v>0</v>
      </c>
      <c r="U194" s="12">
        <f t="shared" si="37"/>
        <v>0</v>
      </c>
      <c r="V194" s="13" t="str">
        <f t="shared" ca="1" si="38"/>
        <v>Greater Than 8 Weeks Old</v>
      </c>
    </row>
    <row r="195" spans="1:22" x14ac:dyDescent="0.35">
      <c r="A195" s="2" t="s">
        <v>132</v>
      </c>
      <c r="B195" s="5">
        <v>43695</v>
      </c>
      <c r="C195" s="5" t="s">
        <v>367</v>
      </c>
      <c r="D195" s="5" t="s">
        <v>368</v>
      </c>
      <c r="E195" s="6">
        <v>2</v>
      </c>
      <c r="F195" s="3">
        <v>100</v>
      </c>
      <c r="G195" s="3">
        <v>29</v>
      </c>
      <c r="H195" s="8">
        <f t="shared" ref="H195:H258" si="39">G195/E195</f>
        <v>14.5</v>
      </c>
      <c r="I195" s="3">
        <v>71</v>
      </c>
      <c r="J195" s="4">
        <v>0.71</v>
      </c>
      <c r="K195" s="2" t="str">
        <f t="shared" ref="K195:K258" si="40">TEXT(B195,"dddd")</f>
        <v>Sunday</v>
      </c>
      <c r="L195" s="5">
        <f t="shared" ref="L195:L258" si="41">B195+3</f>
        <v>43698</v>
      </c>
      <c r="M195" s="2" t="str">
        <f t="shared" ref="M195:M258" si="42">TEXT(L195,"dddd")</f>
        <v>Wednesday</v>
      </c>
      <c r="N195" s="2" t="str">
        <f t="shared" ref="N195:N258" si="43">IF(M195="Sunday","Monday",M195)</f>
        <v>Wednesday</v>
      </c>
      <c r="O195" s="12">
        <f t="shared" ref="O195:O258" si="44">IF(TEXT(B195,"dddd")="Tuesday",F195*0.05,0)</f>
        <v>0</v>
      </c>
      <c r="P195" s="11" t="str">
        <f t="shared" ref="P195:P258" si="45">IF(H195&gt;AVERAGE(H:H),"High Cost per Unit","Low Cost per Unit")</f>
        <v>Low Cost per Unit</v>
      </c>
      <c r="Q195" s="12">
        <f t="shared" ref="Q195:Q258" si="46">IF(D195="Masks",F195*0.1,0)</f>
        <v>10</v>
      </c>
      <c r="R195" s="12">
        <f t="shared" ref="R195:R258" si="47">IF(E195&gt;1,F195*0.03,0)</f>
        <v>3</v>
      </c>
      <c r="S195" s="12">
        <f t="shared" ref="S195:S258" si="48">IF(D195="Accessories",F195*0.15,0)</f>
        <v>0</v>
      </c>
      <c r="T195" s="12">
        <f t="shared" ref="T195:T258" si="49">IF(AND(K195="Saturday",C195="Fitness"),F195*0.1,0)</f>
        <v>0</v>
      </c>
      <c r="U195" s="12">
        <f t="shared" ref="U195:U258" si="50">IF(AND(K195="Friday",C195="Automotive"),F195*0.2,0)</f>
        <v>0</v>
      </c>
      <c r="V195" s="13" t="str">
        <f t="shared" ref="V195:V258" ca="1" si="51">IF(B195&lt;TODAY()-56,"Greater Than 8 Weeks Old","Less Than 8 Weeks Old")</f>
        <v>Greater Than 8 Weeks Old</v>
      </c>
    </row>
    <row r="196" spans="1:22" x14ac:dyDescent="0.35">
      <c r="A196" s="2" t="s">
        <v>132</v>
      </c>
      <c r="B196" s="5">
        <v>43701</v>
      </c>
      <c r="C196" s="5" t="s">
        <v>367</v>
      </c>
      <c r="D196" s="5" t="s">
        <v>368</v>
      </c>
      <c r="E196" s="6">
        <v>1</v>
      </c>
      <c r="F196" s="3">
        <v>50</v>
      </c>
      <c r="G196" s="3">
        <v>14.5</v>
      </c>
      <c r="H196" s="8">
        <f t="shared" si="39"/>
        <v>14.5</v>
      </c>
      <c r="I196" s="3">
        <v>35.5</v>
      </c>
      <c r="J196" s="4">
        <v>0.71</v>
      </c>
      <c r="K196" s="2" t="str">
        <f t="shared" si="40"/>
        <v>Saturday</v>
      </c>
      <c r="L196" s="5">
        <f t="shared" si="41"/>
        <v>43704</v>
      </c>
      <c r="M196" s="2" t="str">
        <f t="shared" si="42"/>
        <v>Tuesday</v>
      </c>
      <c r="N196" s="2" t="str">
        <f t="shared" si="43"/>
        <v>Tuesday</v>
      </c>
      <c r="O196" s="12">
        <f t="shared" si="44"/>
        <v>0</v>
      </c>
      <c r="P196" s="11" t="str">
        <f t="shared" si="45"/>
        <v>Low Cost per Unit</v>
      </c>
      <c r="Q196" s="12">
        <f t="shared" si="46"/>
        <v>5</v>
      </c>
      <c r="R196" s="12">
        <f t="shared" si="47"/>
        <v>0</v>
      </c>
      <c r="S196" s="12">
        <f t="shared" si="48"/>
        <v>0</v>
      </c>
      <c r="T196" s="12">
        <f t="shared" si="49"/>
        <v>0</v>
      </c>
      <c r="U196" s="12">
        <f t="shared" si="50"/>
        <v>0</v>
      </c>
      <c r="V196" s="13" t="str">
        <f t="shared" ca="1" si="51"/>
        <v>Greater Than 8 Weeks Old</v>
      </c>
    </row>
    <row r="197" spans="1:22" x14ac:dyDescent="0.35">
      <c r="A197" s="2" t="s">
        <v>133</v>
      </c>
      <c r="B197" s="5">
        <v>43680</v>
      </c>
      <c r="C197" s="5" t="s">
        <v>367</v>
      </c>
      <c r="D197" s="5" t="s">
        <v>368</v>
      </c>
      <c r="E197" s="6">
        <v>1</v>
      </c>
      <c r="F197" s="3">
        <v>50</v>
      </c>
      <c r="G197" s="3">
        <v>12.75</v>
      </c>
      <c r="H197" s="8">
        <f t="shared" si="39"/>
        <v>12.75</v>
      </c>
      <c r="I197" s="3">
        <v>37.25</v>
      </c>
      <c r="J197" s="4">
        <v>0.75</v>
      </c>
      <c r="K197" s="2" t="str">
        <f t="shared" si="40"/>
        <v>Saturday</v>
      </c>
      <c r="L197" s="5">
        <f t="shared" si="41"/>
        <v>43683</v>
      </c>
      <c r="M197" s="2" t="str">
        <f t="shared" si="42"/>
        <v>Tuesday</v>
      </c>
      <c r="N197" s="2" t="str">
        <f t="shared" si="43"/>
        <v>Tuesday</v>
      </c>
      <c r="O197" s="12">
        <f t="shared" si="44"/>
        <v>0</v>
      </c>
      <c r="P197" s="11" t="str">
        <f t="shared" si="45"/>
        <v>Low Cost per Unit</v>
      </c>
      <c r="Q197" s="12">
        <f t="shared" si="46"/>
        <v>5</v>
      </c>
      <c r="R197" s="12">
        <f t="shared" si="47"/>
        <v>0</v>
      </c>
      <c r="S197" s="12">
        <f t="shared" si="48"/>
        <v>0</v>
      </c>
      <c r="T197" s="12">
        <f t="shared" si="49"/>
        <v>0</v>
      </c>
      <c r="U197" s="12">
        <f t="shared" si="50"/>
        <v>0</v>
      </c>
      <c r="V197" s="13" t="str">
        <f t="shared" ca="1" si="51"/>
        <v>Greater Than 8 Weeks Old</v>
      </c>
    </row>
    <row r="198" spans="1:22" x14ac:dyDescent="0.35">
      <c r="A198" s="2" t="s">
        <v>133</v>
      </c>
      <c r="B198" s="5">
        <v>43686</v>
      </c>
      <c r="C198" s="5" t="s">
        <v>367</v>
      </c>
      <c r="D198" s="5" t="s">
        <v>368</v>
      </c>
      <c r="E198" s="6">
        <v>1</v>
      </c>
      <c r="F198" s="3">
        <v>50</v>
      </c>
      <c r="G198" s="3">
        <v>12.75</v>
      </c>
      <c r="H198" s="8">
        <f t="shared" si="39"/>
        <v>12.75</v>
      </c>
      <c r="I198" s="3">
        <v>37.25</v>
      </c>
      <c r="J198" s="4">
        <v>0.75</v>
      </c>
      <c r="K198" s="2" t="str">
        <f t="shared" si="40"/>
        <v>Friday</v>
      </c>
      <c r="L198" s="5">
        <f t="shared" si="41"/>
        <v>43689</v>
      </c>
      <c r="M198" s="2" t="str">
        <f t="shared" si="42"/>
        <v>Monday</v>
      </c>
      <c r="N198" s="2" t="str">
        <f t="shared" si="43"/>
        <v>Monday</v>
      </c>
      <c r="O198" s="12">
        <f t="shared" si="44"/>
        <v>0</v>
      </c>
      <c r="P198" s="11" t="str">
        <f t="shared" si="45"/>
        <v>Low Cost per Unit</v>
      </c>
      <c r="Q198" s="12">
        <f t="shared" si="46"/>
        <v>5</v>
      </c>
      <c r="R198" s="12">
        <f t="shared" si="47"/>
        <v>0</v>
      </c>
      <c r="S198" s="12">
        <f t="shared" si="48"/>
        <v>0</v>
      </c>
      <c r="T198" s="12">
        <f t="shared" si="49"/>
        <v>0</v>
      </c>
      <c r="U198" s="12">
        <f t="shared" si="50"/>
        <v>0</v>
      </c>
      <c r="V198" s="13" t="str">
        <f t="shared" ca="1" si="51"/>
        <v>Greater Than 8 Weeks Old</v>
      </c>
    </row>
    <row r="199" spans="1:22" x14ac:dyDescent="0.35">
      <c r="A199" s="2" t="s">
        <v>133</v>
      </c>
      <c r="B199" s="5">
        <v>43690</v>
      </c>
      <c r="C199" s="5" t="s">
        <v>367</v>
      </c>
      <c r="D199" s="5" t="s">
        <v>368</v>
      </c>
      <c r="E199" s="6">
        <v>1</v>
      </c>
      <c r="F199" s="3">
        <v>50</v>
      </c>
      <c r="G199" s="3">
        <v>12.75</v>
      </c>
      <c r="H199" s="8">
        <f t="shared" si="39"/>
        <v>12.75</v>
      </c>
      <c r="I199" s="3">
        <v>37.25</v>
      </c>
      <c r="J199" s="4">
        <v>0.75</v>
      </c>
      <c r="K199" s="2" t="str">
        <f t="shared" si="40"/>
        <v>Tuesday</v>
      </c>
      <c r="L199" s="5">
        <f t="shared" si="41"/>
        <v>43693</v>
      </c>
      <c r="M199" s="2" t="str">
        <f t="shared" si="42"/>
        <v>Friday</v>
      </c>
      <c r="N199" s="2" t="str">
        <f t="shared" si="43"/>
        <v>Friday</v>
      </c>
      <c r="O199" s="12">
        <f t="shared" si="44"/>
        <v>2.5</v>
      </c>
      <c r="P199" s="11" t="str">
        <f t="shared" si="45"/>
        <v>Low Cost per Unit</v>
      </c>
      <c r="Q199" s="12">
        <f t="shared" si="46"/>
        <v>5</v>
      </c>
      <c r="R199" s="12">
        <f t="shared" si="47"/>
        <v>0</v>
      </c>
      <c r="S199" s="12">
        <f t="shared" si="48"/>
        <v>0</v>
      </c>
      <c r="T199" s="12">
        <f t="shared" si="49"/>
        <v>0</v>
      </c>
      <c r="U199" s="12">
        <f t="shared" si="50"/>
        <v>0</v>
      </c>
      <c r="V199" s="13" t="str">
        <f t="shared" ca="1" si="51"/>
        <v>Greater Than 8 Weeks Old</v>
      </c>
    </row>
    <row r="200" spans="1:22" x14ac:dyDescent="0.35">
      <c r="A200" s="2" t="s">
        <v>322</v>
      </c>
      <c r="B200" s="5">
        <v>43687</v>
      </c>
      <c r="C200" s="5" t="s">
        <v>367</v>
      </c>
      <c r="D200" s="5" t="s">
        <v>368</v>
      </c>
      <c r="E200" s="6">
        <v>1</v>
      </c>
      <c r="F200" s="3">
        <v>62</v>
      </c>
      <c r="G200" s="3">
        <v>20.3</v>
      </c>
      <c r="H200" s="8">
        <f t="shared" si="39"/>
        <v>20.3</v>
      </c>
      <c r="I200" s="3">
        <v>41.7</v>
      </c>
      <c r="J200" s="4">
        <v>0.67</v>
      </c>
      <c r="K200" s="2" t="str">
        <f t="shared" si="40"/>
        <v>Saturday</v>
      </c>
      <c r="L200" s="5">
        <f t="shared" si="41"/>
        <v>43690</v>
      </c>
      <c r="M200" s="2" t="str">
        <f t="shared" si="42"/>
        <v>Tuesday</v>
      </c>
      <c r="N200" s="2" t="str">
        <f t="shared" si="43"/>
        <v>Tuesday</v>
      </c>
      <c r="O200" s="12">
        <f t="shared" si="44"/>
        <v>0</v>
      </c>
      <c r="P200" s="11" t="str">
        <f t="shared" si="45"/>
        <v>High Cost per Unit</v>
      </c>
      <c r="Q200" s="12">
        <f t="shared" si="46"/>
        <v>6.2</v>
      </c>
      <c r="R200" s="12">
        <f t="shared" si="47"/>
        <v>0</v>
      </c>
      <c r="S200" s="12">
        <f t="shared" si="48"/>
        <v>0</v>
      </c>
      <c r="T200" s="12">
        <f t="shared" si="49"/>
        <v>0</v>
      </c>
      <c r="U200" s="12">
        <f t="shared" si="50"/>
        <v>0</v>
      </c>
      <c r="V200" s="13" t="str">
        <f t="shared" ca="1" si="51"/>
        <v>Greater Than 8 Weeks Old</v>
      </c>
    </row>
    <row r="201" spans="1:22" x14ac:dyDescent="0.35">
      <c r="A201" s="2" t="s">
        <v>322</v>
      </c>
      <c r="B201" s="5">
        <v>43698</v>
      </c>
      <c r="C201" s="5" t="s">
        <v>367</v>
      </c>
      <c r="D201" s="5" t="s">
        <v>368</v>
      </c>
      <c r="E201" s="6">
        <v>1</v>
      </c>
      <c r="F201" s="3">
        <v>62</v>
      </c>
      <c r="G201" s="3">
        <v>20.3</v>
      </c>
      <c r="H201" s="8">
        <f t="shared" si="39"/>
        <v>20.3</v>
      </c>
      <c r="I201" s="3">
        <v>41.7</v>
      </c>
      <c r="J201" s="4">
        <v>0.67</v>
      </c>
      <c r="K201" s="2" t="str">
        <f t="shared" si="40"/>
        <v>Wednesday</v>
      </c>
      <c r="L201" s="5">
        <f t="shared" si="41"/>
        <v>43701</v>
      </c>
      <c r="M201" s="2" t="str">
        <f t="shared" si="42"/>
        <v>Saturday</v>
      </c>
      <c r="N201" s="2" t="str">
        <f t="shared" si="43"/>
        <v>Saturday</v>
      </c>
      <c r="O201" s="12">
        <f t="shared" si="44"/>
        <v>0</v>
      </c>
      <c r="P201" s="11" t="str">
        <f t="shared" si="45"/>
        <v>High Cost per Unit</v>
      </c>
      <c r="Q201" s="12">
        <f t="shared" si="46"/>
        <v>6.2</v>
      </c>
      <c r="R201" s="12">
        <f t="shared" si="47"/>
        <v>0</v>
      </c>
      <c r="S201" s="12">
        <f t="shared" si="48"/>
        <v>0</v>
      </c>
      <c r="T201" s="12">
        <f t="shared" si="49"/>
        <v>0</v>
      </c>
      <c r="U201" s="12">
        <f t="shared" si="50"/>
        <v>0</v>
      </c>
      <c r="V201" s="13" t="str">
        <f t="shared" ca="1" si="51"/>
        <v>Greater Than 8 Weeks Old</v>
      </c>
    </row>
    <row r="202" spans="1:22" x14ac:dyDescent="0.35">
      <c r="A202" s="2" t="s">
        <v>322</v>
      </c>
      <c r="B202" s="5">
        <v>43703</v>
      </c>
      <c r="C202" s="5" t="s">
        <v>367</v>
      </c>
      <c r="D202" s="5" t="s">
        <v>368</v>
      </c>
      <c r="E202" s="6">
        <v>1</v>
      </c>
      <c r="F202" s="3">
        <v>62</v>
      </c>
      <c r="G202" s="3">
        <v>20.3</v>
      </c>
      <c r="H202" s="8">
        <f t="shared" si="39"/>
        <v>20.3</v>
      </c>
      <c r="I202" s="3">
        <v>41.7</v>
      </c>
      <c r="J202" s="4">
        <v>0.67</v>
      </c>
      <c r="K202" s="2" t="str">
        <f t="shared" si="40"/>
        <v>Monday</v>
      </c>
      <c r="L202" s="5">
        <f t="shared" si="41"/>
        <v>43706</v>
      </c>
      <c r="M202" s="2" t="str">
        <f t="shared" si="42"/>
        <v>Thursday</v>
      </c>
      <c r="N202" s="2" t="str">
        <f t="shared" si="43"/>
        <v>Thursday</v>
      </c>
      <c r="O202" s="12">
        <f t="shared" si="44"/>
        <v>0</v>
      </c>
      <c r="P202" s="11" t="str">
        <f t="shared" si="45"/>
        <v>High Cost per Unit</v>
      </c>
      <c r="Q202" s="12">
        <f t="shared" si="46"/>
        <v>6.2</v>
      </c>
      <c r="R202" s="12">
        <f t="shared" si="47"/>
        <v>0</v>
      </c>
      <c r="S202" s="12">
        <f t="shared" si="48"/>
        <v>0</v>
      </c>
      <c r="T202" s="12">
        <f t="shared" si="49"/>
        <v>0</v>
      </c>
      <c r="U202" s="12">
        <f t="shared" si="50"/>
        <v>0</v>
      </c>
      <c r="V202" s="13" t="str">
        <f t="shared" ca="1" si="51"/>
        <v>Greater Than 8 Weeks Old</v>
      </c>
    </row>
    <row r="203" spans="1:22" x14ac:dyDescent="0.35">
      <c r="A203" s="2" t="s">
        <v>95</v>
      </c>
      <c r="B203" s="5">
        <v>43679</v>
      </c>
      <c r="C203" s="5" t="s">
        <v>367</v>
      </c>
      <c r="D203" s="5" t="s">
        <v>368</v>
      </c>
      <c r="E203" s="6">
        <v>1</v>
      </c>
      <c r="F203" s="3">
        <v>89</v>
      </c>
      <c r="G203" s="3">
        <v>32.520000000000003</v>
      </c>
      <c r="H203" s="8">
        <f t="shared" si="39"/>
        <v>32.520000000000003</v>
      </c>
      <c r="I203" s="3">
        <v>56.48</v>
      </c>
      <c r="J203" s="4">
        <v>0.63</v>
      </c>
      <c r="K203" s="2" t="str">
        <f t="shared" si="40"/>
        <v>Friday</v>
      </c>
      <c r="L203" s="5">
        <f t="shared" si="41"/>
        <v>43682</v>
      </c>
      <c r="M203" s="2" t="str">
        <f t="shared" si="42"/>
        <v>Monday</v>
      </c>
      <c r="N203" s="2" t="str">
        <f t="shared" si="43"/>
        <v>Monday</v>
      </c>
      <c r="O203" s="12">
        <f t="shared" si="44"/>
        <v>0</v>
      </c>
      <c r="P203" s="11" t="str">
        <f t="shared" si="45"/>
        <v>High Cost per Unit</v>
      </c>
      <c r="Q203" s="12">
        <f t="shared" si="46"/>
        <v>8.9</v>
      </c>
      <c r="R203" s="12">
        <f t="shared" si="47"/>
        <v>0</v>
      </c>
      <c r="S203" s="12">
        <f t="shared" si="48"/>
        <v>0</v>
      </c>
      <c r="T203" s="12">
        <f t="shared" si="49"/>
        <v>0</v>
      </c>
      <c r="U203" s="12">
        <f t="shared" si="50"/>
        <v>0</v>
      </c>
      <c r="V203" s="13" t="str">
        <f t="shared" ca="1" si="51"/>
        <v>Greater Than 8 Weeks Old</v>
      </c>
    </row>
    <row r="204" spans="1:22" x14ac:dyDescent="0.35">
      <c r="A204" s="2" t="s">
        <v>95</v>
      </c>
      <c r="B204" s="5">
        <v>43681</v>
      </c>
      <c r="C204" s="5" t="s">
        <v>367</v>
      </c>
      <c r="D204" s="5" t="s">
        <v>368</v>
      </c>
      <c r="E204" s="6">
        <v>1</v>
      </c>
      <c r="F204" s="3">
        <v>51</v>
      </c>
      <c r="G204" s="3">
        <v>32.520000000000003</v>
      </c>
      <c r="H204" s="8">
        <f t="shared" si="39"/>
        <v>32.520000000000003</v>
      </c>
      <c r="I204" s="3">
        <v>18.48</v>
      </c>
      <c r="J204" s="4">
        <v>0.36</v>
      </c>
      <c r="K204" s="2" t="str">
        <f t="shared" si="40"/>
        <v>Sunday</v>
      </c>
      <c r="L204" s="5">
        <f t="shared" si="41"/>
        <v>43684</v>
      </c>
      <c r="M204" s="2" t="str">
        <f t="shared" si="42"/>
        <v>Wednesday</v>
      </c>
      <c r="N204" s="2" t="str">
        <f t="shared" si="43"/>
        <v>Wednesday</v>
      </c>
      <c r="O204" s="12">
        <f t="shared" si="44"/>
        <v>0</v>
      </c>
      <c r="P204" s="11" t="str">
        <f t="shared" si="45"/>
        <v>High Cost per Unit</v>
      </c>
      <c r="Q204" s="12">
        <f t="shared" si="46"/>
        <v>5.1000000000000005</v>
      </c>
      <c r="R204" s="12">
        <f t="shared" si="47"/>
        <v>0</v>
      </c>
      <c r="S204" s="12">
        <f t="shared" si="48"/>
        <v>0</v>
      </c>
      <c r="T204" s="12">
        <f t="shared" si="49"/>
        <v>0</v>
      </c>
      <c r="U204" s="12">
        <f t="shared" si="50"/>
        <v>0</v>
      </c>
      <c r="V204" s="13" t="str">
        <f t="shared" ca="1" si="51"/>
        <v>Greater Than 8 Weeks Old</v>
      </c>
    </row>
    <row r="205" spans="1:22" x14ac:dyDescent="0.35">
      <c r="A205" s="2" t="s">
        <v>95</v>
      </c>
      <c r="B205" s="5">
        <v>43683</v>
      </c>
      <c r="C205" s="5" t="s">
        <v>367</v>
      </c>
      <c r="D205" s="5" t="s">
        <v>368</v>
      </c>
      <c r="E205" s="6">
        <v>1</v>
      </c>
      <c r="F205" s="3">
        <v>89</v>
      </c>
      <c r="G205" s="3">
        <v>32.520000000000003</v>
      </c>
      <c r="H205" s="8">
        <f t="shared" si="39"/>
        <v>32.520000000000003</v>
      </c>
      <c r="I205" s="3">
        <v>56.48</v>
      </c>
      <c r="J205" s="4">
        <v>0.63</v>
      </c>
      <c r="K205" s="2" t="str">
        <f t="shared" si="40"/>
        <v>Tuesday</v>
      </c>
      <c r="L205" s="5">
        <f t="shared" si="41"/>
        <v>43686</v>
      </c>
      <c r="M205" s="2" t="str">
        <f t="shared" si="42"/>
        <v>Friday</v>
      </c>
      <c r="N205" s="2" t="str">
        <f t="shared" si="43"/>
        <v>Friday</v>
      </c>
      <c r="O205" s="12">
        <f t="shared" si="44"/>
        <v>4.45</v>
      </c>
      <c r="P205" s="11" t="str">
        <f t="shared" si="45"/>
        <v>High Cost per Unit</v>
      </c>
      <c r="Q205" s="12">
        <f t="shared" si="46"/>
        <v>8.9</v>
      </c>
      <c r="R205" s="12">
        <f t="shared" si="47"/>
        <v>0</v>
      </c>
      <c r="S205" s="12">
        <f t="shared" si="48"/>
        <v>0</v>
      </c>
      <c r="T205" s="12">
        <f t="shared" si="49"/>
        <v>0</v>
      </c>
      <c r="U205" s="12">
        <f t="shared" si="50"/>
        <v>0</v>
      </c>
      <c r="V205" s="13" t="str">
        <f t="shared" ca="1" si="51"/>
        <v>Greater Than 8 Weeks Old</v>
      </c>
    </row>
    <row r="206" spans="1:22" x14ac:dyDescent="0.35">
      <c r="A206" s="2" t="s">
        <v>95</v>
      </c>
      <c r="B206" s="5">
        <v>43684</v>
      </c>
      <c r="C206" s="5" t="s">
        <v>367</v>
      </c>
      <c r="D206" s="5" t="s">
        <v>368</v>
      </c>
      <c r="E206" s="6">
        <v>1</v>
      </c>
      <c r="F206" s="3">
        <v>89</v>
      </c>
      <c r="G206" s="3">
        <v>32.520000000000003</v>
      </c>
      <c r="H206" s="8">
        <f t="shared" si="39"/>
        <v>32.520000000000003</v>
      </c>
      <c r="I206" s="3">
        <v>56.48</v>
      </c>
      <c r="J206" s="4">
        <v>0.63</v>
      </c>
      <c r="K206" s="2" t="str">
        <f t="shared" si="40"/>
        <v>Wednesday</v>
      </c>
      <c r="L206" s="5">
        <f t="shared" si="41"/>
        <v>43687</v>
      </c>
      <c r="M206" s="2" t="str">
        <f t="shared" si="42"/>
        <v>Saturday</v>
      </c>
      <c r="N206" s="2" t="str">
        <f t="shared" si="43"/>
        <v>Saturday</v>
      </c>
      <c r="O206" s="12">
        <f t="shared" si="44"/>
        <v>0</v>
      </c>
      <c r="P206" s="11" t="str">
        <f t="shared" si="45"/>
        <v>High Cost per Unit</v>
      </c>
      <c r="Q206" s="12">
        <f t="shared" si="46"/>
        <v>8.9</v>
      </c>
      <c r="R206" s="12">
        <f t="shared" si="47"/>
        <v>0</v>
      </c>
      <c r="S206" s="12">
        <f t="shared" si="48"/>
        <v>0</v>
      </c>
      <c r="T206" s="12">
        <f t="shared" si="49"/>
        <v>0</v>
      </c>
      <c r="U206" s="12">
        <f t="shared" si="50"/>
        <v>0</v>
      </c>
      <c r="V206" s="13" t="str">
        <f t="shared" ca="1" si="51"/>
        <v>Greater Than 8 Weeks Old</v>
      </c>
    </row>
    <row r="207" spans="1:22" x14ac:dyDescent="0.35">
      <c r="A207" s="2" t="s">
        <v>95</v>
      </c>
      <c r="B207" s="5">
        <v>43686</v>
      </c>
      <c r="C207" s="5" t="s">
        <v>367</v>
      </c>
      <c r="D207" s="5" t="s">
        <v>368</v>
      </c>
      <c r="E207" s="6">
        <v>2</v>
      </c>
      <c r="F207" s="3">
        <v>178</v>
      </c>
      <c r="G207" s="3">
        <v>65.040000000000006</v>
      </c>
      <c r="H207" s="8">
        <f t="shared" si="39"/>
        <v>32.520000000000003</v>
      </c>
      <c r="I207" s="3">
        <v>112.96</v>
      </c>
      <c r="J207" s="4">
        <v>0.63</v>
      </c>
      <c r="K207" s="2" t="str">
        <f t="shared" si="40"/>
        <v>Friday</v>
      </c>
      <c r="L207" s="5">
        <f t="shared" si="41"/>
        <v>43689</v>
      </c>
      <c r="M207" s="2" t="str">
        <f t="shared" si="42"/>
        <v>Monday</v>
      </c>
      <c r="N207" s="2" t="str">
        <f t="shared" si="43"/>
        <v>Monday</v>
      </c>
      <c r="O207" s="12">
        <f t="shared" si="44"/>
        <v>0</v>
      </c>
      <c r="P207" s="11" t="str">
        <f t="shared" si="45"/>
        <v>High Cost per Unit</v>
      </c>
      <c r="Q207" s="12">
        <f t="shared" si="46"/>
        <v>17.8</v>
      </c>
      <c r="R207" s="12">
        <f t="shared" si="47"/>
        <v>5.34</v>
      </c>
      <c r="S207" s="12">
        <f t="shared" si="48"/>
        <v>0</v>
      </c>
      <c r="T207" s="12">
        <f t="shared" si="49"/>
        <v>0</v>
      </c>
      <c r="U207" s="12">
        <f t="shared" si="50"/>
        <v>0</v>
      </c>
      <c r="V207" s="13" t="str">
        <f t="shared" ca="1" si="51"/>
        <v>Greater Than 8 Weeks Old</v>
      </c>
    </row>
    <row r="208" spans="1:22" x14ac:dyDescent="0.35">
      <c r="A208" s="2" t="s">
        <v>95</v>
      </c>
      <c r="B208" s="5">
        <v>43688</v>
      </c>
      <c r="C208" s="5" t="s">
        <v>367</v>
      </c>
      <c r="D208" s="5" t="s">
        <v>368</v>
      </c>
      <c r="E208" s="6">
        <v>1</v>
      </c>
      <c r="F208" s="3">
        <v>89</v>
      </c>
      <c r="G208" s="3">
        <v>32.520000000000003</v>
      </c>
      <c r="H208" s="8">
        <f t="shared" si="39"/>
        <v>32.520000000000003</v>
      </c>
      <c r="I208" s="3">
        <v>56.48</v>
      </c>
      <c r="J208" s="4">
        <v>0.63</v>
      </c>
      <c r="K208" s="2" t="str">
        <f t="shared" si="40"/>
        <v>Sunday</v>
      </c>
      <c r="L208" s="5">
        <f t="shared" si="41"/>
        <v>43691</v>
      </c>
      <c r="M208" s="2" t="str">
        <f t="shared" si="42"/>
        <v>Wednesday</v>
      </c>
      <c r="N208" s="2" t="str">
        <f t="shared" si="43"/>
        <v>Wednesday</v>
      </c>
      <c r="O208" s="12">
        <f t="shared" si="44"/>
        <v>0</v>
      </c>
      <c r="P208" s="11" t="str">
        <f t="shared" si="45"/>
        <v>High Cost per Unit</v>
      </c>
      <c r="Q208" s="12">
        <f t="shared" si="46"/>
        <v>8.9</v>
      </c>
      <c r="R208" s="12">
        <f t="shared" si="47"/>
        <v>0</v>
      </c>
      <c r="S208" s="12">
        <f t="shared" si="48"/>
        <v>0</v>
      </c>
      <c r="T208" s="12">
        <f t="shared" si="49"/>
        <v>0</v>
      </c>
      <c r="U208" s="12">
        <f t="shared" si="50"/>
        <v>0</v>
      </c>
      <c r="V208" s="13" t="str">
        <f t="shared" ca="1" si="51"/>
        <v>Greater Than 8 Weeks Old</v>
      </c>
    </row>
    <row r="209" spans="1:22" x14ac:dyDescent="0.35">
      <c r="A209" s="2" t="s">
        <v>95</v>
      </c>
      <c r="B209" s="5">
        <v>43690</v>
      </c>
      <c r="C209" s="5" t="s">
        <v>367</v>
      </c>
      <c r="D209" s="5" t="s">
        <v>368</v>
      </c>
      <c r="E209" s="6">
        <v>1</v>
      </c>
      <c r="F209" s="3">
        <v>89</v>
      </c>
      <c r="G209" s="3">
        <v>32.520000000000003</v>
      </c>
      <c r="H209" s="8">
        <f t="shared" si="39"/>
        <v>32.520000000000003</v>
      </c>
      <c r="I209" s="3">
        <v>56.48</v>
      </c>
      <c r="J209" s="4">
        <v>0.63</v>
      </c>
      <c r="K209" s="2" t="str">
        <f t="shared" si="40"/>
        <v>Tuesday</v>
      </c>
      <c r="L209" s="5">
        <f t="shared" si="41"/>
        <v>43693</v>
      </c>
      <c r="M209" s="2" t="str">
        <f t="shared" si="42"/>
        <v>Friday</v>
      </c>
      <c r="N209" s="2" t="str">
        <f t="shared" si="43"/>
        <v>Friday</v>
      </c>
      <c r="O209" s="12">
        <f t="shared" si="44"/>
        <v>4.45</v>
      </c>
      <c r="P209" s="11" t="str">
        <f t="shared" si="45"/>
        <v>High Cost per Unit</v>
      </c>
      <c r="Q209" s="12">
        <f t="shared" si="46"/>
        <v>8.9</v>
      </c>
      <c r="R209" s="12">
        <f t="shared" si="47"/>
        <v>0</v>
      </c>
      <c r="S209" s="12">
        <f t="shared" si="48"/>
        <v>0</v>
      </c>
      <c r="T209" s="12">
        <f t="shared" si="49"/>
        <v>0</v>
      </c>
      <c r="U209" s="12">
        <f t="shared" si="50"/>
        <v>0</v>
      </c>
      <c r="V209" s="13" t="str">
        <f t="shared" ca="1" si="51"/>
        <v>Greater Than 8 Weeks Old</v>
      </c>
    </row>
    <row r="210" spans="1:22" x14ac:dyDescent="0.35">
      <c r="A210" s="2" t="s">
        <v>95</v>
      </c>
      <c r="B210" s="5">
        <v>43692</v>
      </c>
      <c r="C210" s="5" t="s">
        <v>367</v>
      </c>
      <c r="D210" s="5" t="s">
        <v>368</v>
      </c>
      <c r="E210" s="6">
        <v>1</v>
      </c>
      <c r="F210" s="3">
        <v>89</v>
      </c>
      <c r="G210" s="3">
        <v>32.520000000000003</v>
      </c>
      <c r="H210" s="8">
        <f t="shared" si="39"/>
        <v>32.520000000000003</v>
      </c>
      <c r="I210" s="3">
        <v>56.48</v>
      </c>
      <c r="J210" s="4">
        <v>0.63</v>
      </c>
      <c r="K210" s="2" t="str">
        <f t="shared" si="40"/>
        <v>Thursday</v>
      </c>
      <c r="L210" s="5">
        <f t="shared" si="41"/>
        <v>43695</v>
      </c>
      <c r="M210" s="2" t="str">
        <f t="shared" si="42"/>
        <v>Sunday</v>
      </c>
      <c r="N210" s="2" t="str">
        <f t="shared" si="43"/>
        <v>Monday</v>
      </c>
      <c r="O210" s="12">
        <f t="shared" si="44"/>
        <v>0</v>
      </c>
      <c r="P210" s="11" t="str">
        <f t="shared" si="45"/>
        <v>High Cost per Unit</v>
      </c>
      <c r="Q210" s="12">
        <f t="shared" si="46"/>
        <v>8.9</v>
      </c>
      <c r="R210" s="12">
        <f t="shared" si="47"/>
        <v>0</v>
      </c>
      <c r="S210" s="12">
        <f t="shared" si="48"/>
        <v>0</v>
      </c>
      <c r="T210" s="12">
        <f t="shared" si="49"/>
        <v>0</v>
      </c>
      <c r="U210" s="12">
        <f t="shared" si="50"/>
        <v>0</v>
      </c>
      <c r="V210" s="13" t="str">
        <f t="shared" ca="1" si="51"/>
        <v>Greater Than 8 Weeks Old</v>
      </c>
    </row>
    <row r="211" spans="1:22" x14ac:dyDescent="0.35">
      <c r="A211" s="2" t="s">
        <v>95</v>
      </c>
      <c r="B211" s="5">
        <v>43693</v>
      </c>
      <c r="C211" s="5" t="s">
        <v>367</v>
      </c>
      <c r="D211" s="5" t="s">
        <v>368</v>
      </c>
      <c r="E211" s="6">
        <v>1</v>
      </c>
      <c r="F211" s="3">
        <v>89</v>
      </c>
      <c r="G211" s="3">
        <v>32.520000000000003</v>
      </c>
      <c r="H211" s="8">
        <f t="shared" si="39"/>
        <v>32.520000000000003</v>
      </c>
      <c r="I211" s="3">
        <v>56.48</v>
      </c>
      <c r="J211" s="4">
        <v>0.63</v>
      </c>
      <c r="K211" s="2" t="str">
        <f t="shared" si="40"/>
        <v>Friday</v>
      </c>
      <c r="L211" s="5">
        <f t="shared" si="41"/>
        <v>43696</v>
      </c>
      <c r="M211" s="2" t="str">
        <f t="shared" si="42"/>
        <v>Monday</v>
      </c>
      <c r="N211" s="2" t="str">
        <f t="shared" si="43"/>
        <v>Monday</v>
      </c>
      <c r="O211" s="12">
        <f t="shared" si="44"/>
        <v>0</v>
      </c>
      <c r="P211" s="11" t="str">
        <f t="shared" si="45"/>
        <v>High Cost per Unit</v>
      </c>
      <c r="Q211" s="12">
        <f t="shared" si="46"/>
        <v>8.9</v>
      </c>
      <c r="R211" s="12">
        <f t="shared" si="47"/>
        <v>0</v>
      </c>
      <c r="S211" s="12">
        <f t="shared" si="48"/>
        <v>0</v>
      </c>
      <c r="T211" s="12">
        <f t="shared" si="49"/>
        <v>0</v>
      </c>
      <c r="U211" s="12">
        <f t="shared" si="50"/>
        <v>0</v>
      </c>
      <c r="V211" s="13" t="str">
        <f t="shared" ca="1" si="51"/>
        <v>Greater Than 8 Weeks Old</v>
      </c>
    </row>
    <row r="212" spans="1:22" x14ac:dyDescent="0.35">
      <c r="A212" s="2" t="s">
        <v>95</v>
      </c>
      <c r="B212" s="5">
        <v>43694</v>
      </c>
      <c r="C212" s="5" t="s">
        <v>367</v>
      </c>
      <c r="D212" s="5" t="s">
        <v>368</v>
      </c>
      <c r="E212" s="6">
        <v>1</v>
      </c>
      <c r="F212" s="3">
        <v>89</v>
      </c>
      <c r="G212" s="3">
        <v>32.520000000000003</v>
      </c>
      <c r="H212" s="8">
        <f t="shared" si="39"/>
        <v>32.520000000000003</v>
      </c>
      <c r="I212" s="3">
        <v>56.48</v>
      </c>
      <c r="J212" s="4">
        <v>0.63</v>
      </c>
      <c r="K212" s="2" t="str">
        <f t="shared" si="40"/>
        <v>Saturday</v>
      </c>
      <c r="L212" s="5">
        <f t="shared" si="41"/>
        <v>43697</v>
      </c>
      <c r="M212" s="2" t="str">
        <f t="shared" si="42"/>
        <v>Tuesday</v>
      </c>
      <c r="N212" s="2" t="str">
        <f t="shared" si="43"/>
        <v>Tuesday</v>
      </c>
      <c r="O212" s="12">
        <f t="shared" si="44"/>
        <v>0</v>
      </c>
      <c r="P212" s="11" t="str">
        <f t="shared" si="45"/>
        <v>High Cost per Unit</v>
      </c>
      <c r="Q212" s="12">
        <f t="shared" si="46"/>
        <v>8.9</v>
      </c>
      <c r="R212" s="12">
        <f t="shared" si="47"/>
        <v>0</v>
      </c>
      <c r="S212" s="12">
        <f t="shared" si="48"/>
        <v>0</v>
      </c>
      <c r="T212" s="12">
        <f t="shared" si="49"/>
        <v>0</v>
      </c>
      <c r="U212" s="12">
        <f t="shared" si="50"/>
        <v>0</v>
      </c>
      <c r="V212" s="13" t="str">
        <f t="shared" ca="1" si="51"/>
        <v>Greater Than 8 Weeks Old</v>
      </c>
    </row>
    <row r="213" spans="1:22" x14ac:dyDescent="0.35">
      <c r="A213" s="2" t="s">
        <v>95</v>
      </c>
      <c r="B213" s="5">
        <v>43695</v>
      </c>
      <c r="C213" s="5" t="s">
        <v>367</v>
      </c>
      <c r="D213" s="5" t="s">
        <v>368</v>
      </c>
      <c r="E213" s="6">
        <v>1</v>
      </c>
      <c r="F213" s="3">
        <v>89</v>
      </c>
      <c r="G213" s="3">
        <v>32.520000000000003</v>
      </c>
      <c r="H213" s="8">
        <f t="shared" si="39"/>
        <v>32.520000000000003</v>
      </c>
      <c r="I213" s="3">
        <v>56.48</v>
      </c>
      <c r="J213" s="4">
        <v>0.63</v>
      </c>
      <c r="K213" s="2" t="str">
        <f t="shared" si="40"/>
        <v>Sunday</v>
      </c>
      <c r="L213" s="5">
        <f t="shared" si="41"/>
        <v>43698</v>
      </c>
      <c r="M213" s="2" t="str">
        <f t="shared" si="42"/>
        <v>Wednesday</v>
      </c>
      <c r="N213" s="2" t="str">
        <f t="shared" si="43"/>
        <v>Wednesday</v>
      </c>
      <c r="O213" s="12">
        <f t="shared" si="44"/>
        <v>0</v>
      </c>
      <c r="P213" s="11" t="str">
        <f t="shared" si="45"/>
        <v>High Cost per Unit</v>
      </c>
      <c r="Q213" s="12">
        <f t="shared" si="46"/>
        <v>8.9</v>
      </c>
      <c r="R213" s="12">
        <f t="shared" si="47"/>
        <v>0</v>
      </c>
      <c r="S213" s="12">
        <f t="shared" si="48"/>
        <v>0</v>
      </c>
      <c r="T213" s="12">
        <f t="shared" si="49"/>
        <v>0</v>
      </c>
      <c r="U213" s="12">
        <f t="shared" si="50"/>
        <v>0</v>
      </c>
      <c r="V213" s="13" t="str">
        <f t="shared" ca="1" si="51"/>
        <v>Greater Than 8 Weeks Old</v>
      </c>
    </row>
    <row r="214" spans="1:22" x14ac:dyDescent="0.35">
      <c r="A214" s="2" t="s">
        <v>95</v>
      </c>
      <c r="B214" s="5">
        <v>43699</v>
      </c>
      <c r="C214" s="5" t="s">
        <v>367</v>
      </c>
      <c r="D214" s="5" t="s">
        <v>368</v>
      </c>
      <c r="E214" s="6">
        <v>1</v>
      </c>
      <c r="F214" s="3">
        <v>89</v>
      </c>
      <c r="G214" s="3">
        <v>32.520000000000003</v>
      </c>
      <c r="H214" s="8">
        <f t="shared" si="39"/>
        <v>32.520000000000003</v>
      </c>
      <c r="I214" s="3">
        <v>56.48</v>
      </c>
      <c r="J214" s="4">
        <v>0.63</v>
      </c>
      <c r="K214" s="2" t="str">
        <f t="shared" si="40"/>
        <v>Thursday</v>
      </c>
      <c r="L214" s="5">
        <f t="shared" si="41"/>
        <v>43702</v>
      </c>
      <c r="M214" s="2" t="str">
        <f t="shared" si="42"/>
        <v>Sunday</v>
      </c>
      <c r="N214" s="2" t="str">
        <f t="shared" si="43"/>
        <v>Monday</v>
      </c>
      <c r="O214" s="12">
        <f t="shared" si="44"/>
        <v>0</v>
      </c>
      <c r="P214" s="11" t="str">
        <f t="shared" si="45"/>
        <v>High Cost per Unit</v>
      </c>
      <c r="Q214" s="12">
        <f t="shared" si="46"/>
        <v>8.9</v>
      </c>
      <c r="R214" s="12">
        <f t="shared" si="47"/>
        <v>0</v>
      </c>
      <c r="S214" s="12">
        <f t="shared" si="48"/>
        <v>0</v>
      </c>
      <c r="T214" s="12">
        <f t="shared" si="49"/>
        <v>0</v>
      </c>
      <c r="U214" s="12">
        <f t="shared" si="50"/>
        <v>0</v>
      </c>
      <c r="V214" s="13" t="str">
        <f t="shared" ca="1" si="51"/>
        <v>Greater Than 8 Weeks Old</v>
      </c>
    </row>
    <row r="215" spans="1:22" x14ac:dyDescent="0.35">
      <c r="A215" s="2" t="s">
        <v>95</v>
      </c>
      <c r="B215" s="5">
        <v>43705</v>
      </c>
      <c r="C215" s="5" t="s">
        <v>367</v>
      </c>
      <c r="D215" s="5" t="s">
        <v>368</v>
      </c>
      <c r="E215" s="6">
        <v>1</v>
      </c>
      <c r="F215" s="3">
        <v>89</v>
      </c>
      <c r="G215" s="3">
        <v>32.520000000000003</v>
      </c>
      <c r="H215" s="8">
        <f t="shared" si="39"/>
        <v>32.520000000000003</v>
      </c>
      <c r="I215" s="3">
        <v>56.48</v>
      </c>
      <c r="J215" s="4">
        <v>0.63</v>
      </c>
      <c r="K215" s="2" t="str">
        <f t="shared" si="40"/>
        <v>Wednesday</v>
      </c>
      <c r="L215" s="5">
        <f t="shared" si="41"/>
        <v>43708</v>
      </c>
      <c r="M215" s="2" t="str">
        <f t="shared" si="42"/>
        <v>Saturday</v>
      </c>
      <c r="N215" s="2" t="str">
        <f t="shared" si="43"/>
        <v>Saturday</v>
      </c>
      <c r="O215" s="12">
        <f t="shared" si="44"/>
        <v>0</v>
      </c>
      <c r="P215" s="11" t="str">
        <f t="shared" si="45"/>
        <v>High Cost per Unit</v>
      </c>
      <c r="Q215" s="12">
        <f t="shared" si="46"/>
        <v>8.9</v>
      </c>
      <c r="R215" s="12">
        <f t="shared" si="47"/>
        <v>0</v>
      </c>
      <c r="S215" s="12">
        <f t="shared" si="48"/>
        <v>0</v>
      </c>
      <c r="T215" s="12">
        <f t="shared" si="49"/>
        <v>0</v>
      </c>
      <c r="U215" s="12">
        <f t="shared" si="50"/>
        <v>0</v>
      </c>
      <c r="V215" s="13" t="str">
        <f t="shared" ca="1" si="51"/>
        <v>Greater Than 8 Weeks Old</v>
      </c>
    </row>
    <row r="216" spans="1:22" x14ac:dyDescent="0.35">
      <c r="A216" s="2" t="s">
        <v>268</v>
      </c>
      <c r="B216" s="5">
        <v>43681</v>
      </c>
      <c r="C216" s="5" t="s">
        <v>367</v>
      </c>
      <c r="D216" s="5" t="s">
        <v>368</v>
      </c>
      <c r="E216" s="6">
        <v>1</v>
      </c>
      <c r="F216" s="3">
        <v>85</v>
      </c>
      <c r="G216" s="3">
        <v>30.01</v>
      </c>
      <c r="H216" s="8">
        <f t="shared" si="39"/>
        <v>30.01</v>
      </c>
      <c r="I216" s="3">
        <v>54.99</v>
      </c>
      <c r="J216" s="4">
        <v>0.65</v>
      </c>
      <c r="K216" s="2" t="str">
        <f t="shared" si="40"/>
        <v>Sunday</v>
      </c>
      <c r="L216" s="5">
        <f t="shared" si="41"/>
        <v>43684</v>
      </c>
      <c r="M216" s="2" t="str">
        <f t="shared" si="42"/>
        <v>Wednesday</v>
      </c>
      <c r="N216" s="2" t="str">
        <f t="shared" si="43"/>
        <v>Wednesday</v>
      </c>
      <c r="O216" s="12">
        <f t="shared" si="44"/>
        <v>0</v>
      </c>
      <c r="P216" s="11" t="str">
        <f t="shared" si="45"/>
        <v>High Cost per Unit</v>
      </c>
      <c r="Q216" s="12">
        <f t="shared" si="46"/>
        <v>8.5</v>
      </c>
      <c r="R216" s="12">
        <f t="shared" si="47"/>
        <v>0</v>
      </c>
      <c r="S216" s="12">
        <f t="shared" si="48"/>
        <v>0</v>
      </c>
      <c r="T216" s="12">
        <f t="shared" si="49"/>
        <v>0</v>
      </c>
      <c r="U216" s="12">
        <f t="shared" si="50"/>
        <v>0</v>
      </c>
      <c r="V216" s="13" t="str">
        <f t="shared" ca="1" si="51"/>
        <v>Greater Than 8 Weeks Old</v>
      </c>
    </row>
    <row r="217" spans="1:22" x14ac:dyDescent="0.35">
      <c r="A217" s="2" t="s">
        <v>268</v>
      </c>
      <c r="B217" s="5">
        <v>43683</v>
      </c>
      <c r="C217" s="5" t="s">
        <v>367</v>
      </c>
      <c r="D217" s="5" t="s">
        <v>368</v>
      </c>
      <c r="E217" s="6">
        <v>1</v>
      </c>
      <c r="F217" s="3">
        <v>85</v>
      </c>
      <c r="G217" s="3">
        <v>30.01</v>
      </c>
      <c r="H217" s="8">
        <f t="shared" si="39"/>
        <v>30.01</v>
      </c>
      <c r="I217" s="3">
        <v>54.99</v>
      </c>
      <c r="J217" s="4">
        <v>0.65</v>
      </c>
      <c r="K217" s="2" t="str">
        <f t="shared" si="40"/>
        <v>Tuesday</v>
      </c>
      <c r="L217" s="5">
        <f t="shared" si="41"/>
        <v>43686</v>
      </c>
      <c r="M217" s="2" t="str">
        <f t="shared" si="42"/>
        <v>Friday</v>
      </c>
      <c r="N217" s="2" t="str">
        <f t="shared" si="43"/>
        <v>Friday</v>
      </c>
      <c r="O217" s="12">
        <f t="shared" si="44"/>
        <v>4.25</v>
      </c>
      <c r="P217" s="11" t="str">
        <f t="shared" si="45"/>
        <v>High Cost per Unit</v>
      </c>
      <c r="Q217" s="12">
        <f t="shared" si="46"/>
        <v>8.5</v>
      </c>
      <c r="R217" s="12">
        <f t="shared" si="47"/>
        <v>0</v>
      </c>
      <c r="S217" s="12">
        <f t="shared" si="48"/>
        <v>0</v>
      </c>
      <c r="T217" s="12">
        <f t="shared" si="49"/>
        <v>0</v>
      </c>
      <c r="U217" s="12">
        <f t="shared" si="50"/>
        <v>0</v>
      </c>
      <c r="V217" s="13" t="str">
        <f t="shared" ca="1" si="51"/>
        <v>Greater Than 8 Weeks Old</v>
      </c>
    </row>
    <row r="218" spans="1:22" x14ac:dyDescent="0.35">
      <c r="A218" s="2" t="s">
        <v>268</v>
      </c>
      <c r="B218" s="5">
        <v>43688</v>
      </c>
      <c r="C218" s="5" t="s">
        <v>367</v>
      </c>
      <c r="D218" s="5" t="s">
        <v>368</v>
      </c>
      <c r="E218" s="6">
        <v>1</v>
      </c>
      <c r="F218" s="3">
        <v>85</v>
      </c>
      <c r="G218" s="3">
        <v>30.01</v>
      </c>
      <c r="H218" s="8">
        <f t="shared" si="39"/>
        <v>30.01</v>
      </c>
      <c r="I218" s="3">
        <v>54.99</v>
      </c>
      <c r="J218" s="4">
        <v>0.65</v>
      </c>
      <c r="K218" s="2" t="str">
        <f t="shared" si="40"/>
        <v>Sunday</v>
      </c>
      <c r="L218" s="5">
        <f t="shared" si="41"/>
        <v>43691</v>
      </c>
      <c r="M218" s="2" t="str">
        <f t="shared" si="42"/>
        <v>Wednesday</v>
      </c>
      <c r="N218" s="2" t="str">
        <f t="shared" si="43"/>
        <v>Wednesday</v>
      </c>
      <c r="O218" s="12">
        <f t="shared" si="44"/>
        <v>0</v>
      </c>
      <c r="P218" s="11" t="str">
        <f t="shared" si="45"/>
        <v>High Cost per Unit</v>
      </c>
      <c r="Q218" s="12">
        <f t="shared" si="46"/>
        <v>8.5</v>
      </c>
      <c r="R218" s="12">
        <f t="shared" si="47"/>
        <v>0</v>
      </c>
      <c r="S218" s="12">
        <f t="shared" si="48"/>
        <v>0</v>
      </c>
      <c r="T218" s="12">
        <f t="shared" si="49"/>
        <v>0</v>
      </c>
      <c r="U218" s="12">
        <f t="shared" si="50"/>
        <v>0</v>
      </c>
      <c r="V218" s="13" t="str">
        <f t="shared" ca="1" si="51"/>
        <v>Greater Than 8 Weeks Old</v>
      </c>
    </row>
    <row r="219" spans="1:22" x14ac:dyDescent="0.35">
      <c r="A219" s="2" t="s">
        <v>268</v>
      </c>
      <c r="B219" s="5">
        <v>43694</v>
      </c>
      <c r="C219" s="5" t="s">
        <v>367</v>
      </c>
      <c r="D219" s="5" t="s">
        <v>368</v>
      </c>
      <c r="E219" s="6">
        <v>1</v>
      </c>
      <c r="F219" s="3">
        <v>85</v>
      </c>
      <c r="G219" s="3">
        <v>30.01</v>
      </c>
      <c r="H219" s="8">
        <f t="shared" si="39"/>
        <v>30.01</v>
      </c>
      <c r="I219" s="3">
        <v>54.99</v>
      </c>
      <c r="J219" s="4">
        <v>0.65</v>
      </c>
      <c r="K219" s="2" t="str">
        <f t="shared" si="40"/>
        <v>Saturday</v>
      </c>
      <c r="L219" s="5">
        <f t="shared" si="41"/>
        <v>43697</v>
      </c>
      <c r="M219" s="2" t="str">
        <f t="shared" si="42"/>
        <v>Tuesday</v>
      </c>
      <c r="N219" s="2" t="str">
        <f t="shared" si="43"/>
        <v>Tuesday</v>
      </c>
      <c r="O219" s="12">
        <f t="shared" si="44"/>
        <v>0</v>
      </c>
      <c r="P219" s="11" t="str">
        <f t="shared" si="45"/>
        <v>High Cost per Unit</v>
      </c>
      <c r="Q219" s="12">
        <f t="shared" si="46"/>
        <v>8.5</v>
      </c>
      <c r="R219" s="12">
        <f t="shared" si="47"/>
        <v>0</v>
      </c>
      <c r="S219" s="12">
        <f t="shared" si="48"/>
        <v>0</v>
      </c>
      <c r="T219" s="12">
        <f t="shared" si="49"/>
        <v>0</v>
      </c>
      <c r="U219" s="12">
        <f t="shared" si="50"/>
        <v>0</v>
      </c>
      <c r="V219" s="13" t="str">
        <f t="shared" ca="1" si="51"/>
        <v>Greater Than 8 Weeks Old</v>
      </c>
    </row>
    <row r="220" spans="1:22" x14ac:dyDescent="0.35">
      <c r="A220" s="2" t="s">
        <v>268</v>
      </c>
      <c r="B220" s="5">
        <v>43698</v>
      </c>
      <c r="C220" s="5" t="s">
        <v>367</v>
      </c>
      <c r="D220" s="5" t="s">
        <v>368</v>
      </c>
      <c r="E220" s="6">
        <v>5</v>
      </c>
      <c r="F220" s="3">
        <v>249.95</v>
      </c>
      <c r="G220" s="3">
        <v>150.05000000000001</v>
      </c>
      <c r="H220" s="8">
        <f t="shared" si="39"/>
        <v>30.01</v>
      </c>
      <c r="I220" s="3">
        <v>99.9</v>
      </c>
      <c r="J220" s="4">
        <v>0.4</v>
      </c>
      <c r="K220" s="2" t="str">
        <f t="shared" si="40"/>
        <v>Wednesday</v>
      </c>
      <c r="L220" s="5">
        <f t="shared" si="41"/>
        <v>43701</v>
      </c>
      <c r="M220" s="2" t="str">
        <f t="shared" si="42"/>
        <v>Saturday</v>
      </c>
      <c r="N220" s="2" t="str">
        <f t="shared" si="43"/>
        <v>Saturday</v>
      </c>
      <c r="O220" s="12">
        <f t="shared" si="44"/>
        <v>0</v>
      </c>
      <c r="P220" s="11" t="str">
        <f t="shared" si="45"/>
        <v>High Cost per Unit</v>
      </c>
      <c r="Q220" s="12">
        <f t="shared" si="46"/>
        <v>24.995000000000001</v>
      </c>
      <c r="R220" s="12">
        <f t="shared" si="47"/>
        <v>7.4984999999999991</v>
      </c>
      <c r="S220" s="12">
        <f t="shared" si="48"/>
        <v>0</v>
      </c>
      <c r="T220" s="12">
        <f t="shared" si="49"/>
        <v>0</v>
      </c>
      <c r="U220" s="12">
        <f t="shared" si="50"/>
        <v>0</v>
      </c>
      <c r="V220" s="13" t="str">
        <f t="shared" ca="1" si="51"/>
        <v>Greater Than 8 Weeks Old</v>
      </c>
    </row>
    <row r="221" spans="1:22" x14ac:dyDescent="0.35">
      <c r="A221" s="2" t="s">
        <v>268</v>
      </c>
      <c r="B221" s="5">
        <v>43699</v>
      </c>
      <c r="C221" s="5" t="s">
        <v>367</v>
      </c>
      <c r="D221" s="5" t="s">
        <v>368</v>
      </c>
      <c r="E221" s="6">
        <v>10</v>
      </c>
      <c r="F221" s="3">
        <v>499.9</v>
      </c>
      <c r="G221" s="3">
        <v>300.10000000000002</v>
      </c>
      <c r="H221" s="8">
        <f t="shared" si="39"/>
        <v>30.01</v>
      </c>
      <c r="I221" s="3">
        <v>199.8</v>
      </c>
      <c r="J221" s="4">
        <v>0.4</v>
      </c>
      <c r="K221" s="2" t="str">
        <f t="shared" si="40"/>
        <v>Thursday</v>
      </c>
      <c r="L221" s="5">
        <f t="shared" si="41"/>
        <v>43702</v>
      </c>
      <c r="M221" s="2" t="str">
        <f t="shared" si="42"/>
        <v>Sunday</v>
      </c>
      <c r="N221" s="2" t="str">
        <f t="shared" si="43"/>
        <v>Monday</v>
      </c>
      <c r="O221" s="12">
        <f t="shared" si="44"/>
        <v>0</v>
      </c>
      <c r="P221" s="11" t="str">
        <f t="shared" si="45"/>
        <v>High Cost per Unit</v>
      </c>
      <c r="Q221" s="12">
        <f t="shared" si="46"/>
        <v>49.99</v>
      </c>
      <c r="R221" s="12">
        <f t="shared" si="47"/>
        <v>14.996999999999998</v>
      </c>
      <c r="S221" s="12">
        <f t="shared" si="48"/>
        <v>0</v>
      </c>
      <c r="T221" s="12">
        <f t="shared" si="49"/>
        <v>0</v>
      </c>
      <c r="U221" s="12">
        <f t="shared" si="50"/>
        <v>0</v>
      </c>
      <c r="V221" s="13" t="str">
        <f t="shared" ca="1" si="51"/>
        <v>Greater Than 8 Weeks Old</v>
      </c>
    </row>
    <row r="222" spans="1:22" x14ac:dyDescent="0.35">
      <c r="A222" s="2" t="s">
        <v>268</v>
      </c>
      <c r="B222" s="5">
        <v>43700</v>
      </c>
      <c r="C222" s="5" t="s">
        <v>367</v>
      </c>
      <c r="D222" s="5" t="s">
        <v>368</v>
      </c>
      <c r="E222" s="6">
        <v>9</v>
      </c>
      <c r="F222" s="3">
        <v>449.91</v>
      </c>
      <c r="G222" s="3">
        <v>270.08999999999997</v>
      </c>
      <c r="H222" s="8">
        <f t="shared" si="39"/>
        <v>30.009999999999998</v>
      </c>
      <c r="I222" s="3">
        <v>179.82</v>
      </c>
      <c r="J222" s="4">
        <v>0.4</v>
      </c>
      <c r="K222" s="2" t="str">
        <f t="shared" si="40"/>
        <v>Friday</v>
      </c>
      <c r="L222" s="5">
        <f t="shared" si="41"/>
        <v>43703</v>
      </c>
      <c r="M222" s="2" t="str">
        <f t="shared" si="42"/>
        <v>Monday</v>
      </c>
      <c r="N222" s="2" t="str">
        <f t="shared" si="43"/>
        <v>Monday</v>
      </c>
      <c r="O222" s="12">
        <f t="shared" si="44"/>
        <v>0</v>
      </c>
      <c r="P222" s="11" t="str">
        <f t="shared" si="45"/>
        <v>High Cost per Unit</v>
      </c>
      <c r="Q222" s="12">
        <f t="shared" si="46"/>
        <v>44.991000000000007</v>
      </c>
      <c r="R222" s="12">
        <f t="shared" si="47"/>
        <v>13.497300000000001</v>
      </c>
      <c r="S222" s="12">
        <f t="shared" si="48"/>
        <v>0</v>
      </c>
      <c r="T222" s="12">
        <f t="shared" si="49"/>
        <v>0</v>
      </c>
      <c r="U222" s="12">
        <f t="shared" si="50"/>
        <v>0</v>
      </c>
      <c r="V222" s="13" t="str">
        <f t="shared" ca="1" si="51"/>
        <v>Greater Than 8 Weeks Old</v>
      </c>
    </row>
    <row r="223" spans="1:22" x14ac:dyDescent="0.35">
      <c r="A223" s="2" t="s">
        <v>268</v>
      </c>
      <c r="B223" s="5">
        <v>43701</v>
      </c>
      <c r="C223" s="5" t="s">
        <v>367</v>
      </c>
      <c r="D223" s="5" t="s">
        <v>368</v>
      </c>
      <c r="E223" s="6">
        <v>6</v>
      </c>
      <c r="F223" s="3">
        <v>299.94</v>
      </c>
      <c r="G223" s="3">
        <v>180.06</v>
      </c>
      <c r="H223" s="8">
        <f t="shared" si="39"/>
        <v>30.01</v>
      </c>
      <c r="I223" s="3">
        <v>119.88</v>
      </c>
      <c r="J223" s="4">
        <v>0.4</v>
      </c>
      <c r="K223" s="2" t="str">
        <f t="shared" si="40"/>
        <v>Saturday</v>
      </c>
      <c r="L223" s="5">
        <f t="shared" si="41"/>
        <v>43704</v>
      </c>
      <c r="M223" s="2" t="str">
        <f t="shared" si="42"/>
        <v>Tuesday</v>
      </c>
      <c r="N223" s="2" t="str">
        <f t="shared" si="43"/>
        <v>Tuesday</v>
      </c>
      <c r="O223" s="12">
        <f t="shared" si="44"/>
        <v>0</v>
      </c>
      <c r="P223" s="11" t="str">
        <f t="shared" si="45"/>
        <v>High Cost per Unit</v>
      </c>
      <c r="Q223" s="12">
        <f t="shared" si="46"/>
        <v>29.994</v>
      </c>
      <c r="R223" s="12">
        <f t="shared" si="47"/>
        <v>8.9981999999999989</v>
      </c>
      <c r="S223" s="12">
        <f t="shared" si="48"/>
        <v>0</v>
      </c>
      <c r="T223" s="12">
        <f t="shared" si="49"/>
        <v>0</v>
      </c>
      <c r="U223" s="12">
        <f t="shared" si="50"/>
        <v>0</v>
      </c>
      <c r="V223" s="13" t="str">
        <f t="shared" ca="1" si="51"/>
        <v>Greater Than 8 Weeks Old</v>
      </c>
    </row>
    <row r="224" spans="1:22" x14ac:dyDescent="0.35">
      <c r="A224" s="2" t="s">
        <v>268</v>
      </c>
      <c r="B224" s="5">
        <v>43702</v>
      </c>
      <c r="C224" s="5" t="s">
        <v>367</v>
      </c>
      <c r="D224" s="5" t="s">
        <v>368</v>
      </c>
      <c r="E224" s="6">
        <v>4</v>
      </c>
      <c r="F224" s="3">
        <v>199.96</v>
      </c>
      <c r="G224" s="3">
        <v>120.04</v>
      </c>
      <c r="H224" s="8">
        <f t="shared" si="39"/>
        <v>30.01</v>
      </c>
      <c r="I224" s="3">
        <v>79.92</v>
      </c>
      <c r="J224" s="4">
        <v>0.4</v>
      </c>
      <c r="K224" s="2" t="str">
        <f t="shared" si="40"/>
        <v>Sunday</v>
      </c>
      <c r="L224" s="5">
        <f t="shared" si="41"/>
        <v>43705</v>
      </c>
      <c r="M224" s="2" t="str">
        <f t="shared" si="42"/>
        <v>Wednesday</v>
      </c>
      <c r="N224" s="2" t="str">
        <f t="shared" si="43"/>
        <v>Wednesday</v>
      </c>
      <c r="O224" s="12">
        <f t="shared" si="44"/>
        <v>0</v>
      </c>
      <c r="P224" s="11" t="str">
        <f t="shared" si="45"/>
        <v>High Cost per Unit</v>
      </c>
      <c r="Q224" s="12">
        <f t="shared" si="46"/>
        <v>19.996000000000002</v>
      </c>
      <c r="R224" s="12">
        <f t="shared" si="47"/>
        <v>5.9988000000000001</v>
      </c>
      <c r="S224" s="12">
        <f t="shared" si="48"/>
        <v>0</v>
      </c>
      <c r="T224" s="12">
        <f t="shared" si="49"/>
        <v>0</v>
      </c>
      <c r="U224" s="12">
        <f t="shared" si="50"/>
        <v>0</v>
      </c>
      <c r="V224" s="13" t="str">
        <f t="shared" ca="1" si="51"/>
        <v>Greater Than 8 Weeks Old</v>
      </c>
    </row>
    <row r="225" spans="1:22" x14ac:dyDescent="0.35">
      <c r="A225" s="2" t="s">
        <v>172</v>
      </c>
      <c r="B225" s="5">
        <v>43682</v>
      </c>
      <c r="C225" s="5" t="s">
        <v>367</v>
      </c>
      <c r="D225" s="5" t="s">
        <v>368</v>
      </c>
      <c r="E225" s="6">
        <v>1</v>
      </c>
      <c r="F225" s="3">
        <v>85</v>
      </c>
      <c r="G225" s="3">
        <v>24.68</v>
      </c>
      <c r="H225" s="8">
        <f t="shared" si="39"/>
        <v>24.68</v>
      </c>
      <c r="I225" s="3">
        <v>60.32</v>
      </c>
      <c r="J225" s="4">
        <v>0.71</v>
      </c>
      <c r="K225" s="2" t="str">
        <f t="shared" si="40"/>
        <v>Monday</v>
      </c>
      <c r="L225" s="5">
        <f t="shared" si="41"/>
        <v>43685</v>
      </c>
      <c r="M225" s="2" t="str">
        <f t="shared" si="42"/>
        <v>Thursday</v>
      </c>
      <c r="N225" s="2" t="str">
        <f t="shared" si="43"/>
        <v>Thursday</v>
      </c>
      <c r="O225" s="12">
        <f t="shared" si="44"/>
        <v>0</v>
      </c>
      <c r="P225" s="11" t="str">
        <f t="shared" si="45"/>
        <v>High Cost per Unit</v>
      </c>
      <c r="Q225" s="12">
        <f t="shared" si="46"/>
        <v>8.5</v>
      </c>
      <c r="R225" s="12">
        <f t="shared" si="47"/>
        <v>0</v>
      </c>
      <c r="S225" s="12">
        <f t="shared" si="48"/>
        <v>0</v>
      </c>
      <c r="T225" s="12">
        <f t="shared" si="49"/>
        <v>0</v>
      </c>
      <c r="U225" s="12">
        <f t="shared" si="50"/>
        <v>0</v>
      </c>
      <c r="V225" s="13" t="str">
        <f t="shared" ca="1" si="51"/>
        <v>Greater Than 8 Weeks Old</v>
      </c>
    </row>
    <row r="226" spans="1:22" x14ac:dyDescent="0.35">
      <c r="A226" s="2" t="s">
        <v>172</v>
      </c>
      <c r="B226" s="5">
        <v>43684</v>
      </c>
      <c r="C226" s="5" t="s">
        <v>367</v>
      </c>
      <c r="D226" s="5" t="s">
        <v>368</v>
      </c>
      <c r="E226" s="6">
        <v>1</v>
      </c>
      <c r="F226" s="3">
        <v>85</v>
      </c>
      <c r="G226" s="3">
        <v>24.68</v>
      </c>
      <c r="H226" s="8">
        <f t="shared" si="39"/>
        <v>24.68</v>
      </c>
      <c r="I226" s="3">
        <v>60.32</v>
      </c>
      <c r="J226" s="4">
        <v>0.71</v>
      </c>
      <c r="K226" s="2" t="str">
        <f t="shared" si="40"/>
        <v>Wednesday</v>
      </c>
      <c r="L226" s="5">
        <f t="shared" si="41"/>
        <v>43687</v>
      </c>
      <c r="M226" s="2" t="str">
        <f t="shared" si="42"/>
        <v>Saturday</v>
      </c>
      <c r="N226" s="2" t="str">
        <f t="shared" si="43"/>
        <v>Saturday</v>
      </c>
      <c r="O226" s="12">
        <f t="shared" si="44"/>
        <v>0</v>
      </c>
      <c r="P226" s="11" t="str">
        <f t="shared" si="45"/>
        <v>High Cost per Unit</v>
      </c>
      <c r="Q226" s="12">
        <f t="shared" si="46"/>
        <v>8.5</v>
      </c>
      <c r="R226" s="12">
        <f t="shared" si="47"/>
        <v>0</v>
      </c>
      <c r="S226" s="12">
        <f t="shared" si="48"/>
        <v>0</v>
      </c>
      <c r="T226" s="12">
        <f t="shared" si="49"/>
        <v>0</v>
      </c>
      <c r="U226" s="12">
        <f t="shared" si="50"/>
        <v>0</v>
      </c>
      <c r="V226" s="13" t="str">
        <f t="shared" ca="1" si="51"/>
        <v>Greater Than 8 Weeks Old</v>
      </c>
    </row>
    <row r="227" spans="1:22" x14ac:dyDescent="0.35">
      <c r="A227" s="2" t="s">
        <v>172</v>
      </c>
      <c r="B227" s="5">
        <v>43703</v>
      </c>
      <c r="C227" s="5" t="s">
        <v>367</v>
      </c>
      <c r="D227" s="5" t="s">
        <v>368</v>
      </c>
      <c r="E227" s="6">
        <v>1</v>
      </c>
      <c r="F227" s="3">
        <v>85</v>
      </c>
      <c r="G227" s="3">
        <v>24.68</v>
      </c>
      <c r="H227" s="8">
        <f t="shared" si="39"/>
        <v>24.68</v>
      </c>
      <c r="I227" s="3">
        <v>60.32</v>
      </c>
      <c r="J227" s="4">
        <v>0.71</v>
      </c>
      <c r="K227" s="2" t="str">
        <f t="shared" si="40"/>
        <v>Monday</v>
      </c>
      <c r="L227" s="5">
        <f t="shared" si="41"/>
        <v>43706</v>
      </c>
      <c r="M227" s="2" t="str">
        <f t="shared" si="42"/>
        <v>Thursday</v>
      </c>
      <c r="N227" s="2" t="str">
        <f t="shared" si="43"/>
        <v>Thursday</v>
      </c>
      <c r="O227" s="12">
        <f t="shared" si="44"/>
        <v>0</v>
      </c>
      <c r="P227" s="11" t="str">
        <f t="shared" si="45"/>
        <v>High Cost per Unit</v>
      </c>
      <c r="Q227" s="12">
        <f t="shared" si="46"/>
        <v>8.5</v>
      </c>
      <c r="R227" s="12">
        <f t="shared" si="47"/>
        <v>0</v>
      </c>
      <c r="S227" s="12">
        <f t="shared" si="48"/>
        <v>0</v>
      </c>
      <c r="T227" s="12">
        <f t="shared" si="49"/>
        <v>0</v>
      </c>
      <c r="U227" s="12">
        <f t="shared" si="50"/>
        <v>0</v>
      </c>
      <c r="V227" s="13" t="str">
        <f t="shared" ca="1" si="51"/>
        <v>Greater Than 8 Weeks Old</v>
      </c>
    </row>
    <row r="228" spans="1:22" x14ac:dyDescent="0.35">
      <c r="A228" s="2" t="s">
        <v>172</v>
      </c>
      <c r="B228" s="5">
        <v>43705</v>
      </c>
      <c r="C228" s="5" t="s">
        <v>367</v>
      </c>
      <c r="D228" s="5" t="s">
        <v>368</v>
      </c>
      <c r="E228" s="6">
        <v>1</v>
      </c>
      <c r="F228" s="3">
        <v>85</v>
      </c>
      <c r="G228" s="3">
        <v>24.68</v>
      </c>
      <c r="H228" s="8">
        <f t="shared" si="39"/>
        <v>24.68</v>
      </c>
      <c r="I228" s="3">
        <v>60.32</v>
      </c>
      <c r="J228" s="4">
        <v>0.71</v>
      </c>
      <c r="K228" s="2" t="str">
        <f t="shared" si="40"/>
        <v>Wednesday</v>
      </c>
      <c r="L228" s="5">
        <f t="shared" si="41"/>
        <v>43708</v>
      </c>
      <c r="M228" s="2" t="str">
        <f t="shared" si="42"/>
        <v>Saturday</v>
      </c>
      <c r="N228" s="2" t="str">
        <f t="shared" si="43"/>
        <v>Saturday</v>
      </c>
      <c r="O228" s="12">
        <f t="shared" si="44"/>
        <v>0</v>
      </c>
      <c r="P228" s="11" t="str">
        <f t="shared" si="45"/>
        <v>High Cost per Unit</v>
      </c>
      <c r="Q228" s="12">
        <f t="shared" si="46"/>
        <v>8.5</v>
      </c>
      <c r="R228" s="12">
        <f t="shared" si="47"/>
        <v>0</v>
      </c>
      <c r="S228" s="12">
        <f t="shared" si="48"/>
        <v>0</v>
      </c>
      <c r="T228" s="12">
        <f t="shared" si="49"/>
        <v>0</v>
      </c>
      <c r="U228" s="12">
        <f t="shared" si="50"/>
        <v>0</v>
      </c>
      <c r="V228" s="13" t="str">
        <f t="shared" ca="1" si="51"/>
        <v>Greater Than 8 Weeks Old</v>
      </c>
    </row>
    <row r="229" spans="1:22" x14ac:dyDescent="0.35">
      <c r="A229" s="2" t="s">
        <v>173</v>
      </c>
      <c r="B229" s="5">
        <v>43679</v>
      </c>
      <c r="C229" s="5" t="s">
        <v>367</v>
      </c>
      <c r="D229" s="5" t="s">
        <v>368</v>
      </c>
      <c r="E229" s="6">
        <v>1</v>
      </c>
      <c r="F229" s="3">
        <v>109</v>
      </c>
      <c r="G229" s="3">
        <v>35.409999999999997</v>
      </c>
      <c r="H229" s="8">
        <f t="shared" si="39"/>
        <v>35.409999999999997</v>
      </c>
      <c r="I229" s="3">
        <v>73.59</v>
      </c>
      <c r="J229" s="4">
        <v>0.68</v>
      </c>
      <c r="K229" s="2" t="str">
        <f t="shared" si="40"/>
        <v>Friday</v>
      </c>
      <c r="L229" s="5">
        <f t="shared" si="41"/>
        <v>43682</v>
      </c>
      <c r="M229" s="2" t="str">
        <f t="shared" si="42"/>
        <v>Monday</v>
      </c>
      <c r="N229" s="2" t="str">
        <f t="shared" si="43"/>
        <v>Monday</v>
      </c>
      <c r="O229" s="12">
        <f t="shared" si="44"/>
        <v>0</v>
      </c>
      <c r="P229" s="11" t="str">
        <f t="shared" si="45"/>
        <v>High Cost per Unit</v>
      </c>
      <c r="Q229" s="12">
        <f t="shared" si="46"/>
        <v>10.9</v>
      </c>
      <c r="R229" s="12">
        <f t="shared" si="47"/>
        <v>0</v>
      </c>
      <c r="S229" s="12">
        <f t="shared" si="48"/>
        <v>0</v>
      </c>
      <c r="T229" s="12">
        <f t="shared" si="49"/>
        <v>0</v>
      </c>
      <c r="U229" s="12">
        <f t="shared" si="50"/>
        <v>0</v>
      </c>
      <c r="V229" s="13" t="str">
        <f t="shared" ca="1" si="51"/>
        <v>Greater Than 8 Weeks Old</v>
      </c>
    </row>
    <row r="230" spans="1:22" x14ac:dyDescent="0.35">
      <c r="A230" s="2" t="s">
        <v>173</v>
      </c>
      <c r="B230" s="5">
        <v>43681</v>
      </c>
      <c r="C230" s="5" t="s">
        <v>367</v>
      </c>
      <c r="D230" s="5" t="s">
        <v>368</v>
      </c>
      <c r="E230" s="6">
        <v>2</v>
      </c>
      <c r="F230" s="3">
        <v>164.7</v>
      </c>
      <c r="G230" s="3">
        <v>70.819999999999993</v>
      </c>
      <c r="H230" s="8">
        <f t="shared" si="39"/>
        <v>35.409999999999997</v>
      </c>
      <c r="I230" s="3">
        <v>93.88</v>
      </c>
      <c r="J230" s="4">
        <v>0.56999999999999995</v>
      </c>
      <c r="K230" s="2" t="str">
        <f t="shared" si="40"/>
        <v>Sunday</v>
      </c>
      <c r="L230" s="5">
        <f t="shared" si="41"/>
        <v>43684</v>
      </c>
      <c r="M230" s="2" t="str">
        <f t="shared" si="42"/>
        <v>Wednesday</v>
      </c>
      <c r="N230" s="2" t="str">
        <f t="shared" si="43"/>
        <v>Wednesday</v>
      </c>
      <c r="O230" s="12">
        <f t="shared" si="44"/>
        <v>0</v>
      </c>
      <c r="P230" s="11" t="str">
        <f t="shared" si="45"/>
        <v>High Cost per Unit</v>
      </c>
      <c r="Q230" s="12">
        <f t="shared" si="46"/>
        <v>16.47</v>
      </c>
      <c r="R230" s="12">
        <f t="shared" si="47"/>
        <v>4.9409999999999998</v>
      </c>
      <c r="S230" s="12">
        <f t="shared" si="48"/>
        <v>0</v>
      </c>
      <c r="T230" s="12">
        <f t="shared" si="49"/>
        <v>0</v>
      </c>
      <c r="U230" s="12">
        <f t="shared" si="50"/>
        <v>0</v>
      </c>
      <c r="V230" s="13" t="str">
        <f t="shared" ca="1" si="51"/>
        <v>Greater Than 8 Weeks Old</v>
      </c>
    </row>
    <row r="231" spans="1:22" x14ac:dyDescent="0.35">
      <c r="A231" s="2" t="s">
        <v>173</v>
      </c>
      <c r="B231" s="5">
        <v>43688</v>
      </c>
      <c r="C231" s="5" t="s">
        <v>367</v>
      </c>
      <c r="D231" s="5" t="s">
        <v>368</v>
      </c>
      <c r="E231" s="6">
        <v>2</v>
      </c>
      <c r="F231" s="3">
        <v>218</v>
      </c>
      <c r="G231" s="3">
        <v>70.819999999999993</v>
      </c>
      <c r="H231" s="8">
        <f t="shared" si="39"/>
        <v>35.409999999999997</v>
      </c>
      <c r="I231" s="3">
        <v>147.18</v>
      </c>
      <c r="J231" s="4">
        <v>0.68</v>
      </c>
      <c r="K231" s="2" t="str">
        <f t="shared" si="40"/>
        <v>Sunday</v>
      </c>
      <c r="L231" s="5">
        <f t="shared" si="41"/>
        <v>43691</v>
      </c>
      <c r="M231" s="2" t="str">
        <f t="shared" si="42"/>
        <v>Wednesday</v>
      </c>
      <c r="N231" s="2" t="str">
        <f t="shared" si="43"/>
        <v>Wednesday</v>
      </c>
      <c r="O231" s="12">
        <f t="shared" si="44"/>
        <v>0</v>
      </c>
      <c r="P231" s="11" t="str">
        <f t="shared" si="45"/>
        <v>High Cost per Unit</v>
      </c>
      <c r="Q231" s="12">
        <f t="shared" si="46"/>
        <v>21.8</v>
      </c>
      <c r="R231" s="12">
        <f t="shared" si="47"/>
        <v>6.54</v>
      </c>
      <c r="S231" s="12">
        <f t="shared" si="48"/>
        <v>0</v>
      </c>
      <c r="T231" s="12">
        <f t="shared" si="49"/>
        <v>0</v>
      </c>
      <c r="U231" s="12">
        <f t="shared" si="50"/>
        <v>0</v>
      </c>
      <c r="V231" s="13" t="str">
        <f t="shared" ca="1" si="51"/>
        <v>Greater Than 8 Weeks Old</v>
      </c>
    </row>
    <row r="232" spans="1:22" x14ac:dyDescent="0.35">
      <c r="A232" s="2" t="s">
        <v>173</v>
      </c>
      <c r="B232" s="5">
        <v>43690</v>
      </c>
      <c r="C232" s="5" t="s">
        <v>367</v>
      </c>
      <c r="D232" s="5" t="s">
        <v>368</v>
      </c>
      <c r="E232" s="6">
        <v>1</v>
      </c>
      <c r="F232" s="3">
        <v>109</v>
      </c>
      <c r="G232" s="3">
        <v>35.409999999999997</v>
      </c>
      <c r="H232" s="8">
        <f t="shared" si="39"/>
        <v>35.409999999999997</v>
      </c>
      <c r="I232" s="3">
        <v>73.59</v>
      </c>
      <c r="J232" s="4">
        <v>0.68</v>
      </c>
      <c r="K232" s="2" t="str">
        <f t="shared" si="40"/>
        <v>Tuesday</v>
      </c>
      <c r="L232" s="5">
        <f t="shared" si="41"/>
        <v>43693</v>
      </c>
      <c r="M232" s="2" t="str">
        <f t="shared" si="42"/>
        <v>Friday</v>
      </c>
      <c r="N232" s="2" t="str">
        <f t="shared" si="43"/>
        <v>Friday</v>
      </c>
      <c r="O232" s="12">
        <f t="shared" si="44"/>
        <v>5.45</v>
      </c>
      <c r="P232" s="11" t="str">
        <f t="shared" si="45"/>
        <v>High Cost per Unit</v>
      </c>
      <c r="Q232" s="12">
        <f t="shared" si="46"/>
        <v>10.9</v>
      </c>
      <c r="R232" s="12">
        <f t="shared" si="47"/>
        <v>0</v>
      </c>
      <c r="S232" s="12">
        <f t="shared" si="48"/>
        <v>0</v>
      </c>
      <c r="T232" s="12">
        <f t="shared" si="49"/>
        <v>0</v>
      </c>
      <c r="U232" s="12">
        <f t="shared" si="50"/>
        <v>0</v>
      </c>
      <c r="V232" s="13" t="str">
        <f t="shared" ca="1" si="51"/>
        <v>Greater Than 8 Weeks Old</v>
      </c>
    </row>
    <row r="233" spans="1:22" x14ac:dyDescent="0.35">
      <c r="A233" s="2" t="s">
        <v>173</v>
      </c>
      <c r="B233" s="5">
        <v>43691</v>
      </c>
      <c r="C233" s="5" t="s">
        <v>367</v>
      </c>
      <c r="D233" s="5" t="s">
        <v>368</v>
      </c>
      <c r="E233" s="6">
        <v>1</v>
      </c>
      <c r="F233" s="3">
        <v>109</v>
      </c>
      <c r="G233" s="3">
        <v>35.409999999999997</v>
      </c>
      <c r="H233" s="8">
        <f t="shared" si="39"/>
        <v>35.409999999999997</v>
      </c>
      <c r="I233" s="3">
        <v>73.59</v>
      </c>
      <c r="J233" s="4">
        <v>0.68</v>
      </c>
      <c r="K233" s="2" t="str">
        <f t="shared" si="40"/>
        <v>Wednesday</v>
      </c>
      <c r="L233" s="5">
        <f t="shared" si="41"/>
        <v>43694</v>
      </c>
      <c r="M233" s="2" t="str">
        <f t="shared" si="42"/>
        <v>Saturday</v>
      </c>
      <c r="N233" s="2" t="str">
        <f t="shared" si="43"/>
        <v>Saturday</v>
      </c>
      <c r="O233" s="12">
        <f t="shared" si="44"/>
        <v>0</v>
      </c>
      <c r="P233" s="11" t="str">
        <f t="shared" si="45"/>
        <v>High Cost per Unit</v>
      </c>
      <c r="Q233" s="12">
        <f t="shared" si="46"/>
        <v>10.9</v>
      </c>
      <c r="R233" s="12">
        <f t="shared" si="47"/>
        <v>0</v>
      </c>
      <c r="S233" s="12">
        <f t="shared" si="48"/>
        <v>0</v>
      </c>
      <c r="T233" s="12">
        <f t="shared" si="49"/>
        <v>0</v>
      </c>
      <c r="U233" s="12">
        <f t="shared" si="50"/>
        <v>0</v>
      </c>
      <c r="V233" s="13" t="str">
        <f t="shared" ca="1" si="51"/>
        <v>Greater Than 8 Weeks Old</v>
      </c>
    </row>
    <row r="234" spans="1:22" x14ac:dyDescent="0.35">
      <c r="A234" s="2" t="s">
        <v>173</v>
      </c>
      <c r="B234" s="5">
        <v>43695</v>
      </c>
      <c r="C234" s="5" t="s">
        <v>367</v>
      </c>
      <c r="D234" s="5" t="s">
        <v>368</v>
      </c>
      <c r="E234" s="6">
        <v>2</v>
      </c>
      <c r="F234" s="3">
        <v>218</v>
      </c>
      <c r="G234" s="3">
        <v>70.819999999999993</v>
      </c>
      <c r="H234" s="8">
        <f t="shared" si="39"/>
        <v>35.409999999999997</v>
      </c>
      <c r="I234" s="3">
        <v>147.18</v>
      </c>
      <c r="J234" s="4">
        <v>0.68</v>
      </c>
      <c r="K234" s="2" t="str">
        <f t="shared" si="40"/>
        <v>Sunday</v>
      </c>
      <c r="L234" s="5">
        <f t="shared" si="41"/>
        <v>43698</v>
      </c>
      <c r="M234" s="2" t="str">
        <f t="shared" si="42"/>
        <v>Wednesday</v>
      </c>
      <c r="N234" s="2" t="str">
        <f t="shared" si="43"/>
        <v>Wednesday</v>
      </c>
      <c r="O234" s="12">
        <f t="shared" si="44"/>
        <v>0</v>
      </c>
      <c r="P234" s="11" t="str">
        <f t="shared" si="45"/>
        <v>High Cost per Unit</v>
      </c>
      <c r="Q234" s="12">
        <f t="shared" si="46"/>
        <v>21.8</v>
      </c>
      <c r="R234" s="12">
        <f t="shared" si="47"/>
        <v>6.54</v>
      </c>
      <c r="S234" s="12">
        <f t="shared" si="48"/>
        <v>0</v>
      </c>
      <c r="T234" s="12">
        <f t="shared" si="49"/>
        <v>0</v>
      </c>
      <c r="U234" s="12">
        <f t="shared" si="50"/>
        <v>0</v>
      </c>
      <c r="V234" s="13" t="str">
        <f t="shared" ca="1" si="51"/>
        <v>Greater Than 8 Weeks Old</v>
      </c>
    </row>
    <row r="235" spans="1:22" x14ac:dyDescent="0.35">
      <c r="A235" s="2" t="s">
        <v>159</v>
      </c>
      <c r="B235" s="5">
        <v>43681</v>
      </c>
      <c r="C235" s="5" t="s">
        <v>367</v>
      </c>
      <c r="D235" s="5" t="s">
        <v>368</v>
      </c>
      <c r="E235" s="6">
        <v>6</v>
      </c>
      <c r="F235" s="3">
        <v>289</v>
      </c>
      <c r="G235" s="3">
        <v>163.02000000000001</v>
      </c>
      <c r="H235" s="8">
        <f t="shared" si="39"/>
        <v>27.17</v>
      </c>
      <c r="I235" s="3">
        <v>125.98</v>
      </c>
      <c r="J235" s="4">
        <v>0.44</v>
      </c>
      <c r="K235" s="2" t="str">
        <f t="shared" si="40"/>
        <v>Sunday</v>
      </c>
      <c r="L235" s="5">
        <f t="shared" si="41"/>
        <v>43684</v>
      </c>
      <c r="M235" s="2" t="str">
        <f t="shared" si="42"/>
        <v>Wednesday</v>
      </c>
      <c r="N235" s="2" t="str">
        <f t="shared" si="43"/>
        <v>Wednesday</v>
      </c>
      <c r="O235" s="12">
        <f t="shared" si="44"/>
        <v>0</v>
      </c>
      <c r="P235" s="11" t="str">
        <f t="shared" si="45"/>
        <v>High Cost per Unit</v>
      </c>
      <c r="Q235" s="12">
        <f t="shared" si="46"/>
        <v>28.900000000000002</v>
      </c>
      <c r="R235" s="12">
        <f t="shared" si="47"/>
        <v>8.67</v>
      </c>
      <c r="S235" s="12">
        <f t="shared" si="48"/>
        <v>0</v>
      </c>
      <c r="T235" s="12">
        <f t="shared" si="49"/>
        <v>0</v>
      </c>
      <c r="U235" s="12">
        <f t="shared" si="50"/>
        <v>0</v>
      </c>
      <c r="V235" s="13" t="str">
        <f t="shared" ca="1" si="51"/>
        <v>Greater Than 8 Weeks Old</v>
      </c>
    </row>
    <row r="236" spans="1:22" x14ac:dyDescent="0.35">
      <c r="A236" s="2" t="s">
        <v>159</v>
      </c>
      <c r="B236" s="5">
        <v>43684</v>
      </c>
      <c r="C236" s="5" t="s">
        <v>367</v>
      </c>
      <c r="D236" s="5" t="s">
        <v>368</v>
      </c>
      <c r="E236" s="6">
        <v>1</v>
      </c>
      <c r="F236" s="3">
        <v>79</v>
      </c>
      <c r="G236" s="3">
        <v>27.17</v>
      </c>
      <c r="H236" s="8">
        <f t="shared" si="39"/>
        <v>27.17</v>
      </c>
      <c r="I236" s="3">
        <v>51.83</v>
      </c>
      <c r="J236" s="4">
        <v>0.66</v>
      </c>
      <c r="K236" s="2" t="str">
        <f t="shared" si="40"/>
        <v>Wednesday</v>
      </c>
      <c r="L236" s="5">
        <f t="shared" si="41"/>
        <v>43687</v>
      </c>
      <c r="M236" s="2" t="str">
        <f t="shared" si="42"/>
        <v>Saturday</v>
      </c>
      <c r="N236" s="2" t="str">
        <f t="shared" si="43"/>
        <v>Saturday</v>
      </c>
      <c r="O236" s="12">
        <f t="shared" si="44"/>
        <v>0</v>
      </c>
      <c r="P236" s="11" t="str">
        <f t="shared" si="45"/>
        <v>High Cost per Unit</v>
      </c>
      <c r="Q236" s="12">
        <f t="shared" si="46"/>
        <v>7.9</v>
      </c>
      <c r="R236" s="12">
        <f t="shared" si="47"/>
        <v>0</v>
      </c>
      <c r="S236" s="12">
        <f t="shared" si="48"/>
        <v>0</v>
      </c>
      <c r="T236" s="12">
        <f t="shared" si="49"/>
        <v>0</v>
      </c>
      <c r="U236" s="12">
        <f t="shared" si="50"/>
        <v>0</v>
      </c>
      <c r="V236" s="13" t="str">
        <f t="shared" ca="1" si="51"/>
        <v>Greater Than 8 Weeks Old</v>
      </c>
    </row>
    <row r="237" spans="1:22" x14ac:dyDescent="0.35">
      <c r="A237" s="2" t="s">
        <v>159</v>
      </c>
      <c r="B237" s="5">
        <v>43685</v>
      </c>
      <c r="C237" s="5" t="s">
        <v>367</v>
      </c>
      <c r="D237" s="5" t="s">
        <v>368</v>
      </c>
      <c r="E237" s="6">
        <v>1</v>
      </c>
      <c r="F237" s="3">
        <v>79</v>
      </c>
      <c r="G237" s="3">
        <v>27.17</v>
      </c>
      <c r="H237" s="8">
        <f t="shared" si="39"/>
        <v>27.17</v>
      </c>
      <c r="I237" s="3">
        <v>51.83</v>
      </c>
      <c r="J237" s="4">
        <v>0.66</v>
      </c>
      <c r="K237" s="2" t="str">
        <f t="shared" si="40"/>
        <v>Thursday</v>
      </c>
      <c r="L237" s="5">
        <f t="shared" si="41"/>
        <v>43688</v>
      </c>
      <c r="M237" s="2" t="str">
        <f t="shared" si="42"/>
        <v>Sunday</v>
      </c>
      <c r="N237" s="2" t="str">
        <f t="shared" si="43"/>
        <v>Monday</v>
      </c>
      <c r="O237" s="12">
        <f t="shared" si="44"/>
        <v>0</v>
      </c>
      <c r="P237" s="11" t="str">
        <f t="shared" si="45"/>
        <v>High Cost per Unit</v>
      </c>
      <c r="Q237" s="12">
        <f t="shared" si="46"/>
        <v>7.9</v>
      </c>
      <c r="R237" s="12">
        <f t="shared" si="47"/>
        <v>0</v>
      </c>
      <c r="S237" s="12">
        <f t="shared" si="48"/>
        <v>0</v>
      </c>
      <c r="T237" s="12">
        <f t="shared" si="49"/>
        <v>0</v>
      </c>
      <c r="U237" s="12">
        <f t="shared" si="50"/>
        <v>0</v>
      </c>
      <c r="V237" s="13" t="str">
        <f t="shared" ca="1" si="51"/>
        <v>Greater Than 8 Weeks Old</v>
      </c>
    </row>
    <row r="238" spans="1:22" x14ac:dyDescent="0.35">
      <c r="A238" s="2" t="s">
        <v>159</v>
      </c>
      <c r="B238" s="5">
        <v>43686</v>
      </c>
      <c r="C238" s="5" t="s">
        <v>367</v>
      </c>
      <c r="D238" s="5" t="s">
        <v>368</v>
      </c>
      <c r="E238" s="6">
        <v>1</v>
      </c>
      <c r="F238" s="3">
        <v>79</v>
      </c>
      <c r="G238" s="3">
        <v>27.17</v>
      </c>
      <c r="H238" s="8">
        <f t="shared" si="39"/>
        <v>27.17</v>
      </c>
      <c r="I238" s="3">
        <v>51.83</v>
      </c>
      <c r="J238" s="4">
        <v>0.66</v>
      </c>
      <c r="K238" s="2" t="str">
        <f t="shared" si="40"/>
        <v>Friday</v>
      </c>
      <c r="L238" s="5">
        <f t="shared" si="41"/>
        <v>43689</v>
      </c>
      <c r="M238" s="2" t="str">
        <f t="shared" si="42"/>
        <v>Monday</v>
      </c>
      <c r="N238" s="2" t="str">
        <f t="shared" si="43"/>
        <v>Monday</v>
      </c>
      <c r="O238" s="12">
        <f t="shared" si="44"/>
        <v>0</v>
      </c>
      <c r="P238" s="11" t="str">
        <f t="shared" si="45"/>
        <v>High Cost per Unit</v>
      </c>
      <c r="Q238" s="12">
        <f t="shared" si="46"/>
        <v>7.9</v>
      </c>
      <c r="R238" s="12">
        <f t="shared" si="47"/>
        <v>0</v>
      </c>
      <c r="S238" s="12">
        <f t="shared" si="48"/>
        <v>0</v>
      </c>
      <c r="T238" s="12">
        <f t="shared" si="49"/>
        <v>0</v>
      </c>
      <c r="U238" s="12">
        <f t="shared" si="50"/>
        <v>0</v>
      </c>
      <c r="V238" s="13" t="str">
        <f t="shared" ca="1" si="51"/>
        <v>Greater Than 8 Weeks Old</v>
      </c>
    </row>
    <row r="239" spans="1:22" x14ac:dyDescent="0.35">
      <c r="A239" s="2" t="s">
        <v>159</v>
      </c>
      <c r="B239" s="5">
        <v>43687</v>
      </c>
      <c r="C239" s="5" t="s">
        <v>367</v>
      </c>
      <c r="D239" s="5" t="s">
        <v>368</v>
      </c>
      <c r="E239" s="6">
        <v>2</v>
      </c>
      <c r="F239" s="3">
        <v>158</v>
      </c>
      <c r="G239" s="3">
        <v>54.34</v>
      </c>
      <c r="H239" s="8">
        <f t="shared" si="39"/>
        <v>27.17</v>
      </c>
      <c r="I239" s="3">
        <v>103.66</v>
      </c>
      <c r="J239" s="4">
        <v>0.66</v>
      </c>
      <c r="K239" s="2" t="str">
        <f t="shared" si="40"/>
        <v>Saturday</v>
      </c>
      <c r="L239" s="5">
        <f t="shared" si="41"/>
        <v>43690</v>
      </c>
      <c r="M239" s="2" t="str">
        <f t="shared" si="42"/>
        <v>Tuesday</v>
      </c>
      <c r="N239" s="2" t="str">
        <f t="shared" si="43"/>
        <v>Tuesday</v>
      </c>
      <c r="O239" s="12">
        <f t="shared" si="44"/>
        <v>0</v>
      </c>
      <c r="P239" s="11" t="str">
        <f t="shared" si="45"/>
        <v>High Cost per Unit</v>
      </c>
      <c r="Q239" s="12">
        <f t="shared" si="46"/>
        <v>15.8</v>
      </c>
      <c r="R239" s="12">
        <f t="shared" si="47"/>
        <v>4.74</v>
      </c>
      <c r="S239" s="12">
        <f t="shared" si="48"/>
        <v>0</v>
      </c>
      <c r="T239" s="12">
        <f t="shared" si="49"/>
        <v>0</v>
      </c>
      <c r="U239" s="12">
        <f t="shared" si="50"/>
        <v>0</v>
      </c>
      <c r="V239" s="13" t="str">
        <f t="shared" ca="1" si="51"/>
        <v>Greater Than 8 Weeks Old</v>
      </c>
    </row>
    <row r="240" spans="1:22" x14ac:dyDescent="0.35">
      <c r="A240" s="2" t="s">
        <v>159</v>
      </c>
      <c r="B240" s="5">
        <v>43689</v>
      </c>
      <c r="C240" s="5" t="s">
        <v>367</v>
      </c>
      <c r="D240" s="5" t="s">
        <v>368</v>
      </c>
      <c r="E240" s="6">
        <v>1</v>
      </c>
      <c r="F240" s="3">
        <v>79</v>
      </c>
      <c r="G240" s="3">
        <v>27.17</v>
      </c>
      <c r="H240" s="8">
        <f t="shared" si="39"/>
        <v>27.17</v>
      </c>
      <c r="I240" s="3">
        <v>51.83</v>
      </c>
      <c r="J240" s="4">
        <v>0.66</v>
      </c>
      <c r="K240" s="2" t="str">
        <f t="shared" si="40"/>
        <v>Monday</v>
      </c>
      <c r="L240" s="5">
        <f t="shared" si="41"/>
        <v>43692</v>
      </c>
      <c r="M240" s="2" t="str">
        <f t="shared" si="42"/>
        <v>Thursday</v>
      </c>
      <c r="N240" s="2" t="str">
        <f t="shared" si="43"/>
        <v>Thursday</v>
      </c>
      <c r="O240" s="12">
        <f t="shared" si="44"/>
        <v>0</v>
      </c>
      <c r="P240" s="11" t="str">
        <f t="shared" si="45"/>
        <v>High Cost per Unit</v>
      </c>
      <c r="Q240" s="12">
        <f t="shared" si="46"/>
        <v>7.9</v>
      </c>
      <c r="R240" s="12">
        <f t="shared" si="47"/>
        <v>0</v>
      </c>
      <c r="S240" s="12">
        <f t="shared" si="48"/>
        <v>0</v>
      </c>
      <c r="T240" s="12">
        <f t="shared" si="49"/>
        <v>0</v>
      </c>
      <c r="U240" s="12">
        <f t="shared" si="50"/>
        <v>0</v>
      </c>
      <c r="V240" s="13" t="str">
        <f t="shared" ca="1" si="51"/>
        <v>Greater Than 8 Weeks Old</v>
      </c>
    </row>
    <row r="241" spans="1:22" x14ac:dyDescent="0.35">
      <c r="A241" s="2" t="s">
        <v>159</v>
      </c>
      <c r="B241" s="5">
        <v>43690</v>
      </c>
      <c r="C241" s="5" t="s">
        <v>367</v>
      </c>
      <c r="D241" s="5" t="s">
        <v>368</v>
      </c>
      <c r="E241" s="6">
        <v>2</v>
      </c>
      <c r="F241" s="3">
        <v>158</v>
      </c>
      <c r="G241" s="3">
        <v>54.34</v>
      </c>
      <c r="H241" s="8">
        <f t="shared" si="39"/>
        <v>27.17</v>
      </c>
      <c r="I241" s="3">
        <v>103.66</v>
      </c>
      <c r="J241" s="4">
        <v>0.66</v>
      </c>
      <c r="K241" s="2" t="str">
        <f t="shared" si="40"/>
        <v>Tuesday</v>
      </c>
      <c r="L241" s="5">
        <f t="shared" si="41"/>
        <v>43693</v>
      </c>
      <c r="M241" s="2" t="str">
        <f t="shared" si="42"/>
        <v>Friday</v>
      </c>
      <c r="N241" s="2" t="str">
        <f t="shared" si="43"/>
        <v>Friday</v>
      </c>
      <c r="O241" s="12">
        <f t="shared" si="44"/>
        <v>7.9</v>
      </c>
      <c r="P241" s="11" t="str">
        <f t="shared" si="45"/>
        <v>High Cost per Unit</v>
      </c>
      <c r="Q241" s="12">
        <f t="shared" si="46"/>
        <v>15.8</v>
      </c>
      <c r="R241" s="12">
        <f t="shared" si="47"/>
        <v>4.74</v>
      </c>
      <c r="S241" s="12">
        <f t="shared" si="48"/>
        <v>0</v>
      </c>
      <c r="T241" s="12">
        <f t="shared" si="49"/>
        <v>0</v>
      </c>
      <c r="U241" s="12">
        <f t="shared" si="50"/>
        <v>0</v>
      </c>
      <c r="V241" s="13" t="str">
        <f t="shared" ca="1" si="51"/>
        <v>Greater Than 8 Weeks Old</v>
      </c>
    </row>
    <row r="242" spans="1:22" x14ac:dyDescent="0.35">
      <c r="A242" s="2" t="s">
        <v>159</v>
      </c>
      <c r="B242" s="5">
        <v>43696</v>
      </c>
      <c r="C242" s="5" t="s">
        <v>367</v>
      </c>
      <c r="D242" s="5" t="s">
        <v>368</v>
      </c>
      <c r="E242" s="6">
        <v>2</v>
      </c>
      <c r="F242" s="3">
        <v>158</v>
      </c>
      <c r="G242" s="3">
        <v>54.34</v>
      </c>
      <c r="H242" s="8">
        <f t="shared" si="39"/>
        <v>27.17</v>
      </c>
      <c r="I242" s="3">
        <v>103.66</v>
      </c>
      <c r="J242" s="4">
        <v>0.66</v>
      </c>
      <c r="K242" s="2" t="str">
        <f t="shared" si="40"/>
        <v>Monday</v>
      </c>
      <c r="L242" s="5">
        <f t="shared" si="41"/>
        <v>43699</v>
      </c>
      <c r="M242" s="2" t="str">
        <f t="shared" si="42"/>
        <v>Thursday</v>
      </c>
      <c r="N242" s="2" t="str">
        <f t="shared" si="43"/>
        <v>Thursday</v>
      </c>
      <c r="O242" s="12">
        <f t="shared" si="44"/>
        <v>0</v>
      </c>
      <c r="P242" s="11" t="str">
        <f t="shared" si="45"/>
        <v>High Cost per Unit</v>
      </c>
      <c r="Q242" s="12">
        <f t="shared" si="46"/>
        <v>15.8</v>
      </c>
      <c r="R242" s="12">
        <f t="shared" si="47"/>
        <v>4.74</v>
      </c>
      <c r="S242" s="12">
        <f t="shared" si="48"/>
        <v>0</v>
      </c>
      <c r="T242" s="12">
        <f t="shared" si="49"/>
        <v>0</v>
      </c>
      <c r="U242" s="12">
        <f t="shared" si="50"/>
        <v>0</v>
      </c>
      <c r="V242" s="13" t="str">
        <f t="shared" ca="1" si="51"/>
        <v>Greater Than 8 Weeks Old</v>
      </c>
    </row>
    <row r="243" spans="1:22" x14ac:dyDescent="0.35">
      <c r="A243" s="2" t="s">
        <v>159</v>
      </c>
      <c r="B243" s="5">
        <v>43703</v>
      </c>
      <c r="C243" s="5" t="s">
        <v>367</v>
      </c>
      <c r="D243" s="5" t="s">
        <v>368</v>
      </c>
      <c r="E243" s="6">
        <v>1</v>
      </c>
      <c r="F243" s="3">
        <v>79</v>
      </c>
      <c r="G243" s="3">
        <v>27.17</v>
      </c>
      <c r="H243" s="8">
        <f t="shared" si="39"/>
        <v>27.17</v>
      </c>
      <c r="I243" s="3">
        <v>51.83</v>
      </c>
      <c r="J243" s="4">
        <v>0.66</v>
      </c>
      <c r="K243" s="2" t="str">
        <f t="shared" si="40"/>
        <v>Monday</v>
      </c>
      <c r="L243" s="5">
        <f t="shared" si="41"/>
        <v>43706</v>
      </c>
      <c r="M243" s="2" t="str">
        <f t="shared" si="42"/>
        <v>Thursday</v>
      </c>
      <c r="N243" s="2" t="str">
        <f t="shared" si="43"/>
        <v>Thursday</v>
      </c>
      <c r="O243" s="12">
        <f t="shared" si="44"/>
        <v>0</v>
      </c>
      <c r="P243" s="11" t="str">
        <f t="shared" si="45"/>
        <v>High Cost per Unit</v>
      </c>
      <c r="Q243" s="12">
        <f t="shared" si="46"/>
        <v>7.9</v>
      </c>
      <c r="R243" s="12">
        <f t="shared" si="47"/>
        <v>0</v>
      </c>
      <c r="S243" s="12">
        <f t="shared" si="48"/>
        <v>0</v>
      </c>
      <c r="T243" s="12">
        <f t="shared" si="49"/>
        <v>0</v>
      </c>
      <c r="U243" s="12">
        <f t="shared" si="50"/>
        <v>0</v>
      </c>
      <c r="V243" s="13" t="str">
        <f t="shared" ca="1" si="51"/>
        <v>Greater Than 8 Weeks Old</v>
      </c>
    </row>
    <row r="244" spans="1:22" x14ac:dyDescent="0.35">
      <c r="A244" s="2" t="s">
        <v>187</v>
      </c>
      <c r="B244" s="5">
        <v>43684</v>
      </c>
      <c r="C244" s="5" t="s">
        <v>367</v>
      </c>
      <c r="D244" s="5" t="s">
        <v>368</v>
      </c>
      <c r="E244" s="6">
        <v>1</v>
      </c>
      <c r="F244" s="3">
        <v>75</v>
      </c>
      <c r="G244" s="3">
        <v>17.149999999999999</v>
      </c>
      <c r="H244" s="8">
        <f t="shared" si="39"/>
        <v>17.149999999999999</v>
      </c>
      <c r="I244" s="3">
        <v>57.85</v>
      </c>
      <c r="J244" s="4">
        <v>0.77</v>
      </c>
      <c r="K244" s="2" t="str">
        <f t="shared" si="40"/>
        <v>Wednesday</v>
      </c>
      <c r="L244" s="5">
        <f t="shared" si="41"/>
        <v>43687</v>
      </c>
      <c r="M244" s="2" t="str">
        <f t="shared" si="42"/>
        <v>Saturday</v>
      </c>
      <c r="N244" s="2" t="str">
        <f t="shared" si="43"/>
        <v>Saturday</v>
      </c>
      <c r="O244" s="12">
        <f t="shared" si="44"/>
        <v>0</v>
      </c>
      <c r="P244" s="11" t="str">
        <f t="shared" si="45"/>
        <v>High Cost per Unit</v>
      </c>
      <c r="Q244" s="12">
        <f t="shared" si="46"/>
        <v>7.5</v>
      </c>
      <c r="R244" s="12">
        <f t="shared" si="47"/>
        <v>0</v>
      </c>
      <c r="S244" s="12">
        <f t="shared" si="48"/>
        <v>0</v>
      </c>
      <c r="T244" s="12">
        <f t="shared" si="49"/>
        <v>0</v>
      </c>
      <c r="U244" s="12">
        <f t="shared" si="50"/>
        <v>0</v>
      </c>
      <c r="V244" s="13" t="str">
        <f t="shared" ca="1" si="51"/>
        <v>Greater Than 8 Weeks Old</v>
      </c>
    </row>
    <row r="245" spans="1:22" x14ac:dyDescent="0.35">
      <c r="A245" s="2" t="s">
        <v>187</v>
      </c>
      <c r="B245" s="5">
        <v>43692</v>
      </c>
      <c r="C245" s="5" t="s">
        <v>367</v>
      </c>
      <c r="D245" s="5" t="s">
        <v>368</v>
      </c>
      <c r="E245" s="6">
        <v>1</v>
      </c>
      <c r="F245" s="3">
        <v>75</v>
      </c>
      <c r="G245" s="3">
        <v>17.149999999999999</v>
      </c>
      <c r="H245" s="8">
        <f t="shared" si="39"/>
        <v>17.149999999999999</v>
      </c>
      <c r="I245" s="3">
        <v>57.85</v>
      </c>
      <c r="J245" s="4">
        <v>0.77</v>
      </c>
      <c r="K245" s="2" t="str">
        <f t="shared" si="40"/>
        <v>Thursday</v>
      </c>
      <c r="L245" s="5">
        <f t="shared" si="41"/>
        <v>43695</v>
      </c>
      <c r="M245" s="2" t="str">
        <f t="shared" si="42"/>
        <v>Sunday</v>
      </c>
      <c r="N245" s="2" t="str">
        <f t="shared" si="43"/>
        <v>Monday</v>
      </c>
      <c r="O245" s="12">
        <f t="shared" si="44"/>
        <v>0</v>
      </c>
      <c r="P245" s="11" t="str">
        <f t="shared" si="45"/>
        <v>High Cost per Unit</v>
      </c>
      <c r="Q245" s="12">
        <f t="shared" si="46"/>
        <v>7.5</v>
      </c>
      <c r="R245" s="12">
        <f t="shared" si="47"/>
        <v>0</v>
      </c>
      <c r="S245" s="12">
        <f t="shared" si="48"/>
        <v>0</v>
      </c>
      <c r="T245" s="12">
        <f t="shared" si="49"/>
        <v>0</v>
      </c>
      <c r="U245" s="12">
        <f t="shared" si="50"/>
        <v>0</v>
      </c>
      <c r="V245" s="13" t="str">
        <f t="shared" ca="1" si="51"/>
        <v>Greater Than 8 Weeks Old</v>
      </c>
    </row>
    <row r="246" spans="1:22" x14ac:dyDescent="0.35">
      <c r="A246" s="2" t="s">
        <v>269</v>
      </c>
      <c r="B246" s="5">
        <v>43681</v>
      </c>
      <c r="C246" s="5" t="s">
        <v>367</v>
      </c>
      <c r="D246" s="5" t="s">
        <v>368</v>
      </c>
      <c r="E246" s="6">
        <v>2</v>
      </c>
      <c r="F246" s="3">
        <v>170</v>
      </c>
      <c r="G246" s="3">
        <v>52.3</v>
      </c>
      <c r="H246" s="8">
        <f t="shared" si="39"/>
        <v>26.15</v>
      </c>
      <c r="I246" s="3">
        <v>117.7</v>
      </c>
      <c r="J246" s="4">
        <v>0.69</v>
      </c>
      <c r="K246" s="2" t="str">
        <f t="shared" si="40"/>
        <v>Sunday</v>
      </c>
      <c r="L246" s="5">
        <f t="shared" si="41"/>
        <v>43684</v>
      </c>
      <c r="M246" s="2" t="str">
        <f t="shared" si="42"/>
        <v>Wednesday</v>
      </c>
      <c r="N246" s="2" t="str">
        <f t="shared" si="43"/>
        <v>Wednesday</v>
      </c>
      <c r="O246" s="12">
        <f t="shared" si="44"/>
        <v>0</v>
      </c>
      <c r="P246" s="11" t="str">
        <f t="shared" si="45"/>
        <v>High Cost per Unit</v>
      </c>
      <c r="Q246" s="12">
        <f t="shared" si="46"/>
        <v>17</v>
      </c>
      <c r="R246" s="12">
        <f t="shared" si="47"/>
        <v>5.0999999999999996</v>
      </c>
      <c r="S246" s="12">
        <f t="shared" si="48"/>
        <v>0</v>
      </c>
      <c r="T246" s="12">
        <f t="shared" si="49"/>
        <v>0</v>
      </c>
      <c r="U246" s="12">
        <f t="shared" si="50"/>
        <v>0</v>
      </c>
      <c r="V246" s="13" t="str">
        <f t="shared" ca="1" si="51"/>
        <v>Greater Than 8 Weeks Old</v>
      </c>
    </row>
    <row r="247" spans="1:22" x14ac:dyDescent="0.35">
      <c r="A247" s="2" t="s">
        <v>269</v>
      </c>
      <c r="B247" s="5">
        <v>43687</v>
      </c>
      <c r="C247" s="5" t="s">
        <v>367</v>
      </c>
      <c r="D247" s="5" t="s">
        <v>368</v>
      </c>
      <c r="E247" s="6">
        <v>1</v>
      </c>
      <c r="F247" s="3">
        <v>85</v>
      </c>
      <c r="G247" s="3">
        <v>26.15</v>
      </c>
      <c r="H247" s="8">
        <f t="shared" si="39"/>
        <v>26.15</v>
      </c>
      <c r="I247" s="3">
        <v>58.85</v>
      </c>
      <c r="J247" s="4">
        <v>0.69</v>
      </c>
      <c r="K247" s="2" t="str">
        <f t="shared" si="40"/>
        <v>Saturday</v>
      </c>
      <c r="L247" s="5">
        <f t="shared" si="41"/>
        <v>43690</v>
      </c>
      <c r="M247" s="2" t="str">
        <f t="shared" si="42"/>
        <v>Tuesday</v>
      </c>
      <c r="N247" s="2" t="str">
        <f t="shared" si="43"/>
        <v>Tuesday</v>
      </c>
      <c r="O247" s="12">
        <f t="shared" si="44"/>
        <v>0</v>
      </c>
      <c r="P247" s="11" t="str">
        <f t="shared" si="45"/>
        <v>High Cost per Unit</v>
      </c>
      <c r="Q247" s="12">
        <f t="shared" si="46"/>
        <v>8.5</v>
      </c>
      <c r="R247" s="12">
        <f t="shared" si="47"/>
        <v>0</v>
      </c>
      <c r="S247" s="12">
        <f t="shared" si="48"/>
        <v>0</v>
      </c>
      <c r="T247" s="12">
        <f t="shared" si="49"/>
        <v>0</v>
      </c>
      <c r="U247" s="12">
        <f t="shared" si="50"/>
        <v>0</v>
      </c>
      <c r="V247" s="13" t="str">
        <f t="shared" ca="1" si="51"/>
        <v>Greater Than 8 Weeks Old</v>
      </c>
    </row>
    <row r="248" spans="1:22" x14ac:dyDescent="0.35">
      <c r="A248" s="2" t="s">
        <v>269</v>
      </c>
      <c r="B248" s="5">
        <v>43697</v>
      </c>
      <c r="C248" s="5" t="s">
        <v>367</v>
      </c>
      <c r="D248" s="5" t="s">
        <v>368</v>
      </c>
      <c r="E248" s="6">
        <v>1</v>
      </c>
      <c r="F248" s="3">
        <v>85</v>
      </c>
      <c r="G248" s="3">
        <v>29.97</v>
      </c>
      <c r="H248" s="8">
        <f t="shared" si="39"/>
        <v>29.97</v>
      </c>
      <c r="I248" s="3">
        <v>55.03</v>
      </c>
      <c r="J248" s="4">
        <v>0.65</v>
      </c>
      <c r="K248" s="2" t="str">
        <f t="shared" si="40"/>
        <v>Tuesday</v>
      </c>
      <c r="L248" s="5">
        <f t="shared" si="41"/>
        <v>43700</v>
      </c>
      <c r="M248" s="2" t="str">
        <f t="shared" si="42"/>
        <v>Friday</v>
      </c>
      <c r="N248" s="2" t="str">
        <f t="shared" si="43"/>
        <v>Friday</v>
      </c>
      <c r="O248" s="12">
        <f t="shared" si="44"/>
        <v>4.25</v>
      </c>
      <c r="P248" s="11" t="str">
        <f t="shared" si="45"/>
        <v>High Cost per Unit</v>
      </c>
      <c r="Q248" s="12">
        <f t="shared" si="46"/>
        <v>8.5</v>
      </c>
      <c r="R248" s="12">
        <f t="shared" si="47"/>
        <v>0</v>
      </c>
      <c r="S248" s="12">
        <f t="shared" si="48"/>
        <v>0</v>
      </c>
      <c r="T248" s="12">
        <f t="shared" si="49"/>
        <v>0</v>
      </c>
      <c r="U248" s="12">
        <f t="shared" si="50"/>
        <v>0</v>
      </c>
      <c r="V248" s="13" t="str">
        <f t="shared" ca="1" si="51"/>
        <v>Greater Than 8 Weeks Old</v>
      </c>
    </row>
    <row r="249" spans="1:22" x14ac:dyDescent="0.35">
      <c r="A249" s="2" t="s">
        <v>269</v>
      </c>
      <c r="B249" s="5">
        <v>43700</v>
      </c>
      <c r="C249" s="5" t="s">
        <v>367</v>
      </c>
      <c r="D249" s="5" t="s">
        <v>368</v>
      </c>
      <c r="E249" s="6">
        <v>1</v>
      </c>
      <c r="F249" s="3">
        <v>85</v>
      </c>
      <c r="G249" s="3">
        <v>29.97</v>
      </c>
      <c r="H249" s="8">
        <f t="shared" si="39"/>
        <v>29.97</v>
      </c>
      <c r="I249" s="3">
        <v>55.03</v>
      </c>
      <c r="J249" s="4">
        <v>0.65</v>
      </c>
      <c r="K249" s="2" t="str">
        <f t="shared" si="40"/>
        <v>Friday</v>
      </c>
      <c r="L249" s="5">
        <f t="shared" si="41"/>
        <v>43703</v>
      </c>
      <c r="M249" s="2" t="str">
        <f t="shared" si="42"/>
        <v>Monday</v>
      </c>
      <c r="N249" s="2" t="str">
        <f t="shared" si="43"/>
        <v>Monday</v>
      </c>
      <c r="O249" s="12">
        <f t="shared" si="44"/>
        <v>0</v>
      </c>
      <c r="P249" s="11" t="str">
        <f t="shared" si="45"/>
        <v>High Cost per Unit</v>
      </c>
      <c r="Q249" s="12">
        <f t="shared" si="46"/>
        <v>8.5</v>
      </c>
      <c r="R249" s="12">
        <f t="shared" si="47"/>
        <v>0</v>
      </c>
      <c r="S249" s="12">
        <f t="shared" si="48"/>
        <v>0</v>
      </c>
      <c r="T249" s="12">
        <f t="shared" si="49"/>
        <v>0</v>
      </c>
      <c r="U249" s="12">
        <f t="shared" si="50"/>
        <v>0</v>
      </c>
      <c r="V249" s="13" t="str">
        <f t="shared" ca="1" si="51"/>
        <v>Greater Than 8 Weeks Old</v>
      </c>
    </row>
    <row r="250" spans="1:22" x14ac:dyDescent="0.35">
      <c r="A250" s="2" t="s">
        <v>269</v>
      </c>
      <c r="B250" s="5">
        <v>43703</v>
      </c>
      <c r="C250" s="5" t="s">
        <v>367</v>
      </c>
      <c r="D250" s="5" t="s">
        <v>368</v>
      </c>
      <c r="E250" s="6">
        <v>1</v>
      </c>
      <c r="F250" s="3">
        <v>85</v>
      </c>
      <c r="G250" s="3">
        <v>29.97</v>
      </c>
      <c r="H250" s="8">
        <f t="shared" si="39"/>
        <v>29.97</v>
      </c>
      <c r="I250" s="3">
        <v>55.03</v>
      </c>
      <c r="J250" s="4">
        <v>0.65</v>
      </c>
      <c r="K250" s="2" t="str">
        <f t="shared" si="40"/>
        <v>Monday</v>
      </c>
      <c r="L250" s="5">
        <f t="shared" si="41"/>
        <v>43706</v>
      </c>
      <c r="M250" s="2" t="str">
        <f t="shared" si="42"/>
        <v>Thursday</v>
      </c>
      <c r="N250" s="2" t="str">
        <f t="shared" si="43"/>
        <v>Thursday</v>
      </c>
      <c r="O250" s="12">
        <f t="shared" si="44"/>
        <v>0</v>
      </c>
      <c r="P250" s="11" t="str">
        <f t="shared" si="45"/>
        <v>High Cost per Unit</v>
      </c>
      <c r="Q250" s="12">
        <f t="shared" si="46"/>
        <v>8.5</v>
      </c>
      <c r="R250" s="12">
        <f t="shared" si="47"/>
        <v>0</v>
      </c>
      <c r="S250" s="12">
        <f t="shared" si="48"/>
        <v>0</v>
      </c>
      <c r="T250" s="12">
        <f t="shared" si="49"/>
        <v>0</v>
      </c>
      <c r="U250" s="12">
        <f t="shared" si="50"/>
        <v>0</v>
      </c>
      <c r="V250" s="13" t="str">
        <f t="shared" ca="1" si="51"/>
        <v>Greater Than 8 Weeks Old</v>
      </c>
    </row>
    <row r="251" spans="1:22" x14ac:dyDescent="0.35">
      <c r="A251" s="2" t="s">
        <v>208</v>
      </c>
      <c r="B251" s="5">
        <v>43678</v>
      </c>
      <c r="C251" s="5" t="s">
        <v>367</v>
      </c>
      <c r="D251" s="5" t="s">
        <v>368</v>
      </c>
      <c r="E251" s="6">
        <v>1</v>
      </c>
      <c r="F251" s="3">
        <v>65</v>
      </c>
      <c r="G251" s="3">
        <v>14.65</v>
      </c>
      <c r="H251" s="8">
        <f t="shared" si="39"/>
        <v>14.65</v>
      </c>
      <c r="I251" s="3">
        <v>50.35</v>
      </c>
      <c r="J251" s="4">
        <v>0.77</v>
      </c>
      <c r="K251" s="2" t="str">
        <f t="shared" si="40"/>
        <v>Thursday</v>
      </c>
      <c r="L251" s="5">
        <f t="shared" si="41"/>
        <v>43681</v>
      </c>
      <c r="M251" s="2" t="str">
        <f t="shared" si="42"/>
        <v>Sunday</v>
      </c>
      <c r="N251" s="2" t="str">
        <f t="shared" si="43"/>
        <v>Monday</v>
      </c>
      <c r="O251" s="12">
        <f t="shared" si="44"/>
        <v>0</v>
      </c>
      <c r="P251" s="11" t="str">
        <f t="shared" si="45"/>
        <v>Low Cost per Unit</v>
      </c>
      <c r="Q251" s="12">
        <f t="shared" si="46"/>
        <v>6.5</v>
      </c>
      <c r="R251" s="12">
        <f t="shared" si="47"/>
        <v>0</v>
      </c>
      <c r="S251" s="12">
        <f t="shared" si="48"/>
        <v>0</v>
      </c>
      <c r="T251" s="12">
        <f t="shared" si="49"/>
        <v>0</v>
      </c>
      <c r="U251" s="12">
        <f t="shared" si="50"/>
        <v>0</v>
      </c>
      <c r="V251" s="13" t="str">
        <f t="shared" ca="1" si="51"/>
        <v>Greater Than 8 Weeks Old</v>
      </c>
    </row>
    <row r="252" spans="1:22" x14ac:dyDescent="0.35">
      <c r="A252" s="2" t="s">
        <v>208</v>
      </c>
      <c r="B252" s="5">
        <v>43681</v>
      </c>
      <c r="C252" s="5" t="s">
        <v>367</v>
      </c>
      <c r="D252" s="5" t="s">
        <v>368</v>
      </c>
      <c r="E252" s="6">
        <v>1</v>
      </c>
      <c r="F252" s="3">
        <v>65</v>
      </c>
      <c r="G252" s="3">
        <v>14.65</v>
      </c>
      <c r="H252" s="8">
        <f t="shared" si="39"/>
        <v>14.65</v>
      </c>
      <c r="I252" s="3">
        <v>50.35</v>
      </c>
      <c r="J252" s="4">
        <v>0.77</v>
      </c>
      <c r="K252" s="2" t="str">
        <f t="shared" si="40"/>
        <v>Sunday</v>
      </c>
      <c r="L252" s="5">
        <f t="shared" si="41"/>
        <v>43684</v>
      </c>
      <c r="M252" s="2" t="str">
        <f t="shared" si="42"/>
        <v>Wednesday</v>
      </c>
      <c r="N252" s="2" t="str">
        <f t="shared" si="43"/>
        <v>Wednesday</v>
      </c>
      <c r="O252" s="12">
        <f t="shared" si="44"/>
        <v>0</v>
      </c>
      <c r="P252" s="11" t="str">
        <f t="shared" si="45"/>
        <v>Low Cost per Unit</v>
      </c>
      <c r="Q252" s="12">
        <f t="shared" si="46"/>
        <v>6.5</v>
      </c>
      <c r="R252" s="12">
        <f t="shared" si="47"/>
        <v>0</v>
      </c>
      <c r="S252" s="12">
        <f t="shared" si="48"/>
        <v>0</v>
      </c>
      <c r="T252" s="12">
        <f t="shared" si="49"/>
        <v>0</v>
      </c>
      <c r="U252" s="12">
        <f t="shared" si="50"/>
        <v>0</v>
      </c>
      <c r="V252" s="13" t="str">
        <f t="shared" ca="1" si="51"/>
        <v>Greater Than 8 Weeks Old</v>
      </c>
    </row>
    <row r="253" spans="1:22" x14ac:dyDescent="0.35">
      <c r="A253" s="2" t="s">
        <v>208</v>
      </c>
      <c r="B253" s="5">
        <v>43696</v>
      </c>
      <c r="C253" s="5" t="s">
        <v>367</v>
      </c>
      <c r="D253" s="5" t="s">
        <v>368</v>
      </c>
      <c r="E253" s="6">
        <v>1</v>
      </c>
      <c r="F253" s="3">
        <v>65</v>
      </c>
      <c r="G253" s="3">
        <v>14.65</v>
      </c>
      <c r="H253" s="8">
        <f t="shared" si="39"/>
        <v>14.65</v>
      </c>
      <c r="I253" s="3">
        <v>50.35</v>
      </c>
      <c r="J253" s="4">
        <v>0.77</v>
      </c>
      <c r="K253" s="2" t="str">
        <f t="shared" si="40"/>
        <v>Monday</v>
      </c>
      <c r="L253" s="5">
        <f t="shared" si="41"/>
        <v>43699</v>
      </c>
      <c r="M253" s="2" t="str">
        <f t="shared" si="42"/>
        <v>Thursday</v>
      </c>
      <c r="N253" s="2" t="str">
        <f t="shared" si="43"/>
        <v>Thursday</v>
      </c>
      <c r="O253" s="12">
        <f t="shared" si="44"/>
        <v>0</v>
      </c>
      <c r="P253" s="11" t="str">
        <f t="shared" si="45"/>
        <v>Low Cost per Unit</v>
      </c>
      <c r="Q253" s="12">
        <f t="shared" si="46"/>
        <v>6.5</v>
      </c>
      <c r="R253" s="12">
        <f t="shared" si="47"/>
        <v>0</v>
      </c>
      <c r="S253" s="12">
        <f t="shared" si="48"/>
        <v>0</v>
      </c>
      <c r="T253" s="12">
        <f t="shared" si="49"/>
        <v>0</v>
      </c>
      <c r="U253" s="12">
        <f t="shared" si="50"/>
        <v>0</v>
      </c>
      <c r="V253" s="13" t="str">
        <f t="shared" ca="1" si="51"/>
        <v>Greater Than 8 Weeks Old</v>
      </c>
    </row>
    <row r="254" spans="1:22" x14ac:dyDescent="0.35">
      <c r="A254" s="2" t="s">
        <v>208</v>
      </c>
      <c r="B254" s="5">
        <v>43697</v>
      </c>
      <c r="C254" s="5" t="s">
        <v>367</v>
      </c>
      <c r="D254" s="5" t="s">
        <v>368</v>
      </c>
      <c r="E254" s="6">
        <v>1</v>
      </c>
      <c r="F254" s="3">
        <v>65</v>
      </c>
      <c r="G254" s="3">
        <v>14.65</v>
      </c>
      <c r="H254" s="8">
        <f t="shared" si="39"/>
        <v>14.65</v>
      </c>
      <c r="I254" s="3">
        <v>50.35</v>
      </c>
      <c r="J254" s="4">
        <v>0.77</v>
      </c>
      <c r="K254" s="2" t="str">
        <f t="shared" si="40"/>
        <v>Tuesday</v>
      </c>
      <c r="L254" s="5">
        <f t="shared" si="41"/>
        <v>43700</v>
      </c>
      <c r="M254" s="2" t="str">
        <f t="shared" si="42"/>
        <v>Friday</v>
      </c>
      <c r="N254" s="2" t="str">
        <f t="shared" si="43"/>
        <v>Friday</v>
      </c>
      <c r="O254" s="12">
        <f t="shared" si="44"/>
        <v>3.25</v>
      </c>
      <c r="P254" s="11" t="str">
        <f t="shared" si="45"/>
        <v>Low Cost per Unit</v>
      </c>
      <c r="Q254" s="12">
        <f t="shared" si="46"/>
        <v>6.5</v>
      </c>
      <c r="R254" s="12">
        <f t="shared" si="47"/>
        <v>0</v>
      </c>
      <c r="S254" s="12">
        <f t="shared" si="48"/>
        <v>0</v>
      </c>
      <c r="T254" s="12">
        <f t="shared" si="49"/>
        <v>0</v>
      </c>
      <c r="U254" s="12">
        <f t="shared" si="50"/>
        <v>0</v>
      </c>
      <c r="V254" s="13" t="str">
        <f t="shared" ca="1" si="51"/>
        <v>Greater Than 8 Weeks Old</v>
      </c>
    </row>
    <row r="255" spans="1:22" x14ac:dyDescent="0.35">
      <c r="A255" s="2" t="s">
        <v>208</v>
      </c>
      <c r="B255" s="5">
        <v>43698</v>
      </c>
      <c r="C255" s="5" t="s">
        <v>367</v>
      </c>
      <c r="D255" s="5" t="s">
        <v>368</v>
      </c>
      <c r="E255" s="6">
        <v>3</v>
      </c>
      <c r="F255" s="3">
        <v>95.97</v>
      </c>
      <c r="G255" s="3">
        <v>43.95</v>
      </c>
      <c r="H255" s="8">
        <f t="shared" si="39"/>
        <v>14.65</v>
      </c>
      <c r="I255" s="3">
        <v>52.02</v>
      </c>
      <c r="J255" s="4">
        <v>0.54</v>
      </c>
      <c r="K255" s="2" t="str">
        <f t="shared" si="40"/>
        <v>Wednesday</v>
      </c>
      <c r="L255" s="5">
        <f t="shared" si="41"/>
        <v>43701</v>
      </c>
      <c r="M255" s="2" t="str">
        <f t="shared" si="42"/>
        <v>Saturday</v>
      </c>
      <c r="N255" s="2" t="str">
        <f t="shared" si="43"/>
        <v>Saturday</v>
      </c>
      <c r="O255" s="12">
        <f t="shared" si="44"/>
        <v>0</v>
      </c>
      <c r="P255" s="11" t="str">
        <f t="shared" si="45"/>
        <v>Low Cost per Unit</v>
      </c>
      <c r="Q255" s="12">
        <f t="shared" si="46"/>
        <v>9.5970000000000013</v>
      </c>
      <c r="R255" s="12">
        <f t="shared" si="47"/>
        <v>2.8790999999999998</v>
      </c>
      <c r="S255" s="12">
        <f t="shared" si="48"/>
        <v>0</v>
      </c>
      <c r="T255" s="12">
        <f t="shared" si="49"/>
        <v>0</v>
      </c>
      <c r="U255" s="12">
        <f t="shared" si="50"/>
        <v>0</v>
      </c>
      <c r="V255" s="13" t="str">
        <f t="shared" ca="1" si="51"/>
        <v>Greater Than 8 Weeks Old</v>
      </c>
    </row>
    <row r="256" spans="1:22" x14ac:dyDescent="0.35">
      <c r="A256" s="2" t="s">
        <v>208</v>
      </c>
      <c r="B256" s="5">
        <v>43699</v>
      </c>
      <c r="C256" s="5" t="s">
        <v>367</v>
      </c>
      <c r="D256" s="5" t="s">
        <v>368</v>
      </c>
      <c r="E256" s="6">
        <v>5</v>
      </c>
      <c r="F256" s="3">
        <v>159.94999999999999</v>
      </c>
      <c r="G256" s="3">
        <v>73.25</v>
      </c>
      <c r="H256" s="8">
        <f t="shared" si="39"/>
        <v>14.65</v>
      </c>
      <c r="I256" s="3">
        <v>86.7</v>
      </c>
      <c r="J256" s="4">
        <v>0.54</v>
      </c>
      <c r="K256" s="2" t="str">
        <f t="shared" si="40"/>
        <v>Thursday</v>
      </c>
      <c r="L256" s="5">
        <f t="shared" si="41"/>
        <v>43702</v>
      </c>
      <c r="M256" s="2" t="str">
        <f t="shared" si="42"/>
        <v>Sunday</v>
      </c>
      <c r="N256" s="2" t="str">
        <f t="shared" si="43"/>
        <v>Monday</v>
      </c>
      <c r="O256" s="12">
        <f t="shared" si="44"/>
        <v>0</v>
      </c>
      <c r="P256" s="11" t="str">
        <f t="shared" si="45"/>
        <v>Low Cost per Unit</v>
      </c>
      <c r="Q256" s="12">
        <f t="shared" si="46"/>
        <v>15.994999999999999</v>
      </c>
      <c r="R256" s="12">
        <f t="shared" si="47"/>
        <v>4.7984999999999998</v>
      </c>
      <c r="S256" s="12">
        <f t="shared" si="48"/>
        <v>0</v>
      </c>
      <c r="T256" s="12">
        <f t="shared" si="49"/>
        <v>0</v>
      </c>
      <c r="U256" s="12">
        <f t="shared" si="50"/>
        <v>0</v>
      </c>
      <c r="V256" s="13" t="str">
        <f t="shared" ca="1" si="51"/>
        <v>Greater Than 8 Weeks Old</v>
      </c>
    </row>
    <row r="257" spans="1:22" x14ac:dyDescent="0.35">
      <c r="A257" s="2" t="s">
        <v>208</v>
      </c>
      <c r="B257" s="5">
        <v>43700</v>
      </c>
      <c r="C257" s="5" t="s">
        <v>367</v>
      </c>
      <c r="D257" s="5" t="s">
        <v>368</v>
      </c>
      <c r="E257" s="6">
        <v>5</v>
      </c>
      <c r="F257" s="3">
        <v>159.94999999999999</v>
      </c>
      <c r="G257" s="3">
        <v>73.25</v>
      </c>
      <c r="H257" s="8">
        <f t="shared" si="39"/>
        <v>14.65</v>
      </c>
      <c r="I257" s="3">
        <v>86.7</v>
      </c>
      <c r="J257" s="4">
        <v>0.54</v>
      </c>
      <c r="K257" s="2" t="str">
        <f t="shared" si="40"/>
        <v>Friday</v>
      </c>
      <c r="L257" s="5">
        <f t="shared" si="41"/>
        <v>43703</v>
      </c>
      <c r="M257" s="2" t="str">
        <f t="shared" si="42"/>
        <v>Monday</v>
      </c>
      <c r="N257" s="2" t="str">
        <f t="shared" si="43"/>
        <v>Monday</v>
      </c>
      <c r="O257" s="12">
        <f t="shared" si="44"/>
        <v>0</v>
      </c>
      <c r="P257" s="11" t="str">
        <f t="shared" si="45"/>
        <v>Low Cost per Unit</v>
      </c>
      <c r="Q257" s="12">
        <f t="shared" si="46"/>
        <v>15.994999999999999</v>
      </c>
      <c r="R257" s="12">
        <f t="shared" si="47"/>
        <v>4.7984999999999998</v>
      </c>
      <c r="S257" s="12">
        <f t="shared" si="48"/>
        <v>0</v>
      </c>
      <c r="T257" s="12">
        <f t="shared" si="49"/>
        <v>0</v>
      </c>
      <c r="U257" s="12">
        <f t="shared" si="50"/>
        <v>0</v>
      </c>
      <c r="V257" s="13" t="str">
        <f t="shared" ca="1" si="51"/>
        <v>Greater Than 8 Weeks Old</v>
      </c>
    </row>
    <row r="258" spans="1:22" x14ac:dyDescent="0.35">
      <c r="A258" s="2" t="s">
        <v>208</v>
      </c>
      <c r="B258" s="5">
        <v>43701</v>
      </c>
      <c r="C258" s="5" t="s">
        <v>367</v>
      </c>
      <c r="D258" s="5" t="s">
        <v>368</v>
      </c>
      <c r="E258" s="6">
        <v>10</v>
      </c>
      <c r="F258" s="3">
        <v>319.89999999999998</v>
      </c>
      <c r="G258" s="3">
        <v>146.5</v>
      </c>
      <c r="H258" s="8">
        <f t="shared" si="39"/>
        <v>14.65</v>
      </c>
      <c r="I258" s="3">
        <v>173.4</v>
      </c>
      <c r="J258" s="4">
        <v>0.54</v>
      </c>
      <c r="K258" s="2" t="str">
        <f t="shared" si="40"/>
        <v>Saturday</v>
      </c>
      <c r="L258" s="5">
        <f t="shared" si="41"/>
        <v>43704</v>
      </c>
      <c r="M258" s="2" t="str">
        <f t="shared" si="42"/>
        <v>Tuesday</v>
      </c>
      <c r="N258" s="2" t="str">
        <f t="shared" si="43"/>
        <v>Tuesday</v>
      </c>
      <c r="O258" s="12">
        <f t="shared" si="44"/>
        <v>0</v>
      </c>
      <c r="P258" s="11" t="str">
        <f t="shared" si="45"/>
        <v>Low Cost per Unit</v>
      </c>
      <c r="Q258" s="12">
        <f t="shared" si="46"/>
        <v>31.99</v>
      </c>
      <c r="R258" s="12">
        <f t="shared" si="47"/>
        <v>9.5969999999999995</v>
      </c>
      <c r="S258" s="12">
        <f t="shared" si="48"/>
        <v>0</v>
      </c>
      <c r="T258" s="12">
        <f t="shared" si="49"/>
        <v>0</v>
      </c>
      <c r="U258" s="12">
        <f t="shared" si="50"/>
        <v>0</v>
      </c>
      <c r="V258" s="13" t="str">
        <f t="shared" ca="1" si="51"/>
        <v>Greater Than 8 Weeks Old</v>
      </c>
    </row>
    <row r="259" spans="1:22" x14ac:dyDescent="0.35">
      <c r="A259" s="2" t="s">
        <v>208</v>
      </c>
      <c r="B259" s="5">
        <v>43702</v>
      </c>
      <c r="C259" s="5" t="s">
        <v>367</v>
      </c>
      <c r="D259" s="5" t="s">
        <v>368</v>
      </c>
      <c r="E259" s="6">
        <v>14</v>
      </c>
      <c r="F259" s="3">
        <v>447.86</v>
      </c>
      <c r="G259" s="3">
        <v>205.1</v>
      </c>
      <c r="H259" s="8">
        <f t="shared" ref="H259:H322" si="52">G259/E259</f>
        <v>14.65</v>
      </c>
      <c r="I259" s="3">
        <v>242.76</v>
      </c>
      <c r="J259" s="4">
        <v>0.54</v>
      </c>
      <c r="K259" s="2" t="str">
        <f t="shared" ref="K259:K322" si="53">TEXT(B259,"dddd")</f>
        <v>Sunday</v>
      </c>
      <c r="L259" s="5">
        <f t="shared" ref="L259:L322" si="54">B259+3</f>
        <v>43705</v>
      </c>
      <c r="M259" s="2" t="str">
        <f t="shared" ref="M259:M322" si="55">TEXT(L259,"dddd")</f>
        <v>Wednesday</v>
      </c>
      <c r="N259" s="2" t="str">
        <f t="shared" ref="N259:N322" si="56">IF(M259="Sunday","Monday",M259)</f>
        <v>Wednesday</v>
      </c>
      <c r="O259" s="12">
        <f t="shared" ref="O259:O322" si="57">IF(TEXT(B259,"dddd")="Tuesday",F259*0.05,0)</f>
        <v>0</v>
      </c>
      <c r="P259" s="11" t="str">
        <f t="shared" ref="P259:P322" si="58">IF(H259&gt;AVERAGE(H:H),"High Cost per Unit","Low Cost per Unit")</f>
        <v>Low Cost per Unit</v>
      </c>
      <c r="Q259" s="12">
        <f t="shared" ref="Q259:Q322" si="59">IF(D259="Masks",F259*0.1,0)</f>
        <v>44.786000000000001</v>
      </c>
      <c r="R259" s="12">
        <f t="shared" ref="R259:R322" si="60">IF(E259&gt;1,F259*0.03,0)</f>
        <v>13.4358</v>
      </c>
      <c r="S259" s="12">
        <f t="shared" ref="S259:S322" si="61">IF(D259="Accessories",F259*0.15,0)</f>
        <v>0</v>
      </c>
      <c r="T259" s="12">
        <f t="shared" ref="T259:T322" si="62">IF(AND(K259="Saturday",C259="Fitness"),F259*0.1,0)</f>
        <v>0</v>
      </c>
      <c r="U259" s="12">
        <f t="shared" ref="U259:U322" si="63">IF(AND(K259="Friday",C259="Automotive"),F259*0.2,0)</f>
        <v>0</v>
      </c>
      <c r="V259" s="13" t="str">
        <f t="shared" ref="V259:V322" ca="1" si="64">IF(B259&lt;TODAY()-56,"Greater Than 8 Weeks Old","Less Than 8 Weeks Old")</f>
        <v>Greater Than 8 Weeks Old</v>
      </c>
    </row>
    <row r="260" spans="1:22" x14ac:dyDescent="0.35">
      <c r="A260" s="2" t="s">
        <v>208</v>
      </c>
      <c r="B260" s="5">
        <v>43703</v>
      </c>
      <c r="C260" s="5" t="s">
        <v>367</v>
      </c>
      <c r="D260" s="5" t="s">
        <v>368</v>
      </c>
      <c r="E260" s="6">
        <v>15</v>
      </c>
      <c r="F260" s="3">
        <v>479.85</v>
      </c>
      <c r="G260" s="3">
        <v>219.75</v>
      </c>
      <c r="H260" s="8">
        <f t="shared" si="52"/>
        <v>14.65</v>
      </c>
      <c r="I260" s="3">
        <v>260.10000000000002</v>
      </c>
      <c r="J260" s="4">
        <v>0.54</v>
      </c>
      <c r="K260" s="2" t="str">
        <f t="shared" si="53"/>
        <v>Monday</v>
      </c>
      <c r="L260" s="5">
        <f t="shared" si="54"/>
        <v>43706</v>
      </c>
      <c r="M260" s="2" t="str">
        <f t="shared" si="55"/>
        <v>Thursday</v>
      </c>
      <c r="N260" s="2" t="str">
        <f t="shared" si="56"/>
        <v>Thursday</v>
      </c>
      <c r="O260" s="12">
        <f t="shared" si="57"/>
        <v>0</v>
      </c>
      <c r="P260" s="11" t="str">
        <f t="shared" si="58"/>
        <v>Low Cost per Unit</v>
      </c>
      <c r="Q260" s="12">
        <f t="shared" si="59"/>
        <v>47.985000000000007</v>
      </c>
      <c r="R260" s="12">
        <f t="shared" si="60"/>
        <v>14.3955</v>
      </c>
      <c r="S260" s="12">
        <f t="shared" si="61"/>
        <v>0</v>
      </c>
      <c r="T260" s="12">
        <f t="shared" si="62"/>
        <v>0</v>
      </c>
      <c r="U260" s="12">
        <f t="shared" si="63"/>
        <v>0</v>
      </c>
      <c r="V260" s="13" t="str">
        <f t="shared" ca="1" si="64"/>
        <v>Greater Than 8 Weeks Old</v>
      </c>
    </row>
    <row r="261" spans="1:22" x14ac:dyDescent="0.35">
      <c r="A261" s="2" t="s">
        <v>208</v>
      </c>
      <c r="B261" s="5">
        <v>43704</v>
      </c>
      <c r="C261" s="5" t="s">
        <v>367</v>
      </c>
      <c r="D261" s="5" t="s">
        <v>368</v>
      </c>
      <c r="E261" s="6">
        <v>14</v>
      </c>
      <c r="F261" s="3">
        <v>447.86</v>
      </c>
      <c r="G261" s="3">
        <v>205.1</v>
      </c>
      <c r="H261" s="8">
        <f t="shared" si="52"/>
        <v>14.65</v>
      </c>
      <c r="I261" s="3">
        <v>242.76</v>
      </c>
      <c r="J261" s="4">
        <v>0.54</v>
      </c>
      <c r="K261" s="2" t="str">
        <f t="shared" si="53"/>
        <v>Tuesday</v>
      </c>
      <c r="L261" s="5">
        <f t="shared" si="54"/>
        <v>43707</v>
      </c>
      <c r="M261" s="2" t="str">
        <f t="shared" si="55"/>
        <v>Friday</v>
      </c>
      <c r="N261" s="2" t="str">
        <f t="shared" si="56"/>
        <v>Friday</v>
      </c>
      <c r="O261" s="12">
        <f t="shared" si="57"/>
        <v>22.393000000000001</v>
      </c>
      <c r="P261" s="11" t="str">
        <f t="shared" si="58"/>
        <v>Low Cost per Unit</v>
      </c>
      <c r="Q261" s="12">
        <f t="shared" si="59"/>
        <v>44.786000000000001</v>
      </c>
      <c r="R261" s="12">
        <f t="shared" si="60"/>
        <v>13.4358</v>
      </c>
      <c r="S261" s="12">
        <f t="shared" si="61"/>
        <v>0</v>
      </c>
      <c r="T261" s="12">
        <f t="shared" si="62"/>
        <v>0</v>
      </c>
      <c r="U261" s="12">
        <f t="shared" si="63"/>
        <v>0</v>
      </c>
      <c r="V261" s="13" t="str">
        <f t="shared" ca="1" si="64"/>
        <v>Greater Than 8 Weeks Old</v>
      </c>
    </row>
    <row r="262" spans="1:22" x14ac:dyDescent="0.35">
      <c r="A262" s="2" t="s">
        <v>208</v>
      </c>
      <c r="B262" s="5">
        <v>43705</v>
      </c>
      <c r="C262" s="5" t="s">
        <v>367</v>
      </c>
      <c r="D262" s="5" t="s">
        <v>368</v>
      </c>
      <c r="E262" s="6">
        <v>4</v>
      </c>
      <c r="F262" s="3">
        <v>127.96</v>
      </c>
      <c r="G262" s="3">
        <v>58.6</v>
      </c>
      <c r="H262" s="8">
        <f t="shared" si="52"/>
        <v>14.65</v>
      </c>
      <c r="I262" s="3">
        <v>69.36</v>
      </c>
      <c r="J262" s="4">
        <v>0.54</v>
      </c>
      <c r="K262" s="2" t="str">
        <f t="shared" si="53"/>
        <v>Wednesday</v>
      </c>
      <c r="L262" s="5">
        <f t="shared" si="54"/>
        <v>43708</v>
      </c>
      <c r="M262" s="2" t="str">
        <f t="shared" si="55"/>
        <v>Saturday</v>
      </c>
      <c r="N262" s="2" t="str">
        <f t="shared" si="56"/>
        <v>Saturday</v>
      </c>
      <c r="O262" s="12">
        <f t="shared" si="57"/>
        <v>0</v>
      </c>
      <c r="P262" s="11" t="str">
        <f t="shared" si="58"/>
        <v>Low Cost per Unit</v>
      </c>
      <c r="Q262" s="12">
        <f t="shared" si="59"/>
        <v>12.795999999999999</v>
      </c>
      <c r="R262" s="12">
        <f t="shared" si="60"/>
        <v>3.8387999999999995</v>
      </c>
      <c r="S262" s="12">
        <f t="shared" si="61"/>
        <v>0</v>
      </c>
      <c r="T262" s="12">
        <f t="shared" si="62"/>
        <v>0</v>
      </c>
      <c r="U262" s="12">
        <f t="shared" si="63"/>
        <v>0</v>
      </c>
      <c r="V262" s="13" t="str">
        <f t="shared" ca="1" si="64"/>
        <v>Greater Than 8 Weeks Old</v>
      </c>
    </row>
    <row r="263" spans="1:22" x14ac:dyDescent="0.35">
      <c r="A263" s="2" t="s">
        <v>291</v>
      </c>
      <c r="B263" s="5">
        <v>43684</v>
      </c>
      <c r="C263" s="5" t="s">
        <v>367</v>
      </c>
      <c r="D263" s="5" t="s">
        <v>368</v>
      </c>
      <c r="E263" s="6">
        <v>1</v>
      </c>
      <c r="F263" s="3">
        <v>99.99</v>
      </c>
      <c r="G263" s="3">
        <v>42.17</v>
      </c>
      <c r="H263" s="8">
        <f t="shared" si="52"/>
        <v>42.17</v>
      </c>
      <c r="I263" s="3">
        <v>57.82</v>
      </c>
      <c r="J263" s="4">
        <v>0.57999999999999996</v>
      </c>
      <c r="K263" s="2" t="str">
        <f t="shared" si="53"/>
        <v>Wednesday</v>
      </c>
      <c r="L263" s="5">
        <f t="shared" si="54"/>
        <v>43687</v>
      </c>
      <c r="M263" s="2" t="str">
        <f t="shared" si="55"/>
        <v>Saturday</v>
      </c>
      <c r="N263" s="2" t="str">
        <f t="shared" si="56"/>
        <v>Saturday</v>
      </c>
      <c r="O263" s="12">
        <f t="shared" si="57"/>
        <v>0</v>
      </c>
      <c r="P263" s="11" t="str">
        <f t="shared" si="58"/>
        <v>High Cost per Unit</v>
      </c>
      <c r="Q263" s="12">
        <f t="shared" si="59"/>
        <v>9.9990000000000006</v>
      </c>
      <c r="R263" s="12">
        <f t="shared" si="60"/>
        <v>0</v>
      </c>
      <c r="S263" s="12">
        <f t="shared" si="61"/>
        <v>0</v>
      </c>
      <c r="T263" s="12">
        <f t="shared" si="62"/>
        <v>0</v>
      </c>
      <c r="U263" s="12">
        <f t="shared" si="63"/>
        <v>0</v>
      </c>
      <c r="V263" s="13" t="str">
        <f t="shared" ca="1" si="64"/>
        <v>Greater Than 8 Weeks Old</v>
      </c>
    </row>
    <row r="264" spans="1:22" x14ac:dyDescent="0.35">
      <c r="A264" s="2" t="s">
        <v>291</v>
      </c>
      <c r="B264" s="5">
        <v>43687</v>
      </c>
      <c r="C264" s="5" t="s">
        <v>367</v>
      </c>
      <c r="D264" s="5" t="s">
        <v>368</v>
      </c>
      <c r="E264" s="6">
        <v>3</v>
      </c>
      <c r="F264" s="3">
        <v>299.97000000000003</v>
      </c>
      <c r="G264" s="3">
        <v>126.51</v>
      </c>
      <c r="H264" s="8">
        <f t="shared" si="52"/>
        <v>42.17</v>
      </c>
      <c r="I264" s="3">
        <v>173.46</v>
      </c>
      <c r="J264" s="4">
        <v>0.57999999999999996</v>
      </c>
      <c r="K264" s="2" t="str">
        <f t="shared" si="53"/>
        <v>Saturday</v>
      </c>
      <c r="L264" s="5">
        <f t="shared" si="54"/>
        <v>43690</v>
      </c>
      <c r="M264" s="2" t="str">
        <f t="shared" si="55"/>
        <v>Tuesday</v>
      </c>
      <c r="N264" s="2" t="str">
        <f t="shared" si="56"/>
        <v>Tuesday</v>
      </c>
      <c r="O264" s="12">
        <f t="shared" si="57"/>
        <v>0</v>
      </c>
      <c r="P264" s="11" t="str">
        <f t="shared" si="58"/>
        <v>High Cost per Unit</v>
      </c>
      <c r="Q264" s="12">
        <f t="shared" si="59"/>
        <v>29.997000000000003</v>
      </c>
      <c r="R264" s="12">
        <f t="shared" si="60"/>
        <v>8.9991000000000003</v>
      </c>
      <c r="S264" s="12">
        <f t="shared" si="61"/>
        <v>0</v>
      </c>
      <c r="T264" s="12">
        <f t="shared" si="62"/>
        <v>0</v>
      </c>
      <c r="U264" s="12">
        <f t="shared" si="63"/>
        <v>0</v>
      </c>
      <c r="V264" s="13" t="str">
        <f t="shared" ca="1" si="64"/>
        <v>Greater Than 8 Weeks Old</v>
      </c>
    </row>
    <row r="265" spans="1:22" x14ac:dyDescent="0.35">
      <c r="A265" s="2" t="s">
        <v>291</v>
      </c>
      <c r="B265" s="5">
        <v>43688</v>
      </c>
      <c r="C265" s="5" t="s">
        <v>367</v>
      </c>
      <c r="D265" s="5" t="s">
        <v>368</v>
      </c>
      <c r="E265" s="6">
        <v>3</v>
      </c>
      <c r="F265" s="3">
        <v>299.97000000000003</v>
      </c>
      <c r="G265" s="3">
        <v>126.51</v>
      </c>
      <c r="H265" s="8">
        <f t="shared" si="52"/>
        <v>42.17</v>
      </c>
      <c r="I265" s="3">
        <v>173.46</v>
      </c>
      <c r="J265" s="4">
        <v>0.57999999999999996</v>
      </c>
      <c r="K265" s="2" t="str">
        <f t="shared" si="53"/>
        <v>Sunday</v>
      </c>
      <c r="L265" s="5">
        <f t="shared" si="54"/>
        <v>43691</v>
      </c>
      <c r="M265" s="2" t="str">
        <f t="shared" si="55"/>
        <v>Wednesday</v>
      </c>
      <c r="N265" s="2" t="str">
        <f t="shared" si="56"/>
        <v>Wednesday</v>
      </c>
      <c r="O265" s="12">
        <f t="shared" si="57"/>
        <v>0</v>
      </c>
      <c r="P265" s="11" t="str">
        <f t="shared" si="58"/>
        <v>High Cost per Unit</v>
      </c>
      <c r="Q265" s="12">
        <f t="shared" si="59"/>
        <v>29.997000000000003</v>
      </c>
      <c r="R265" s="12">
        <f t="shared" si="60"/>
        <v>8.9991000000000003</v>
      </c>
      <c r="S265" s="12">
        <f t="shared" si="61"/>
        <v>0</v>
      </c>
      <c r="T265" s="12">
        <f t="shared" si="62"/>
        <v>0</v>
      </c>
      <c r="U265" s="12">
        <f t="shared" si="63"/>
        <v>0</v>
      </c>
      <c r="V265" s="13" t="str">
        <f t="shared" ca="1" si="64"/>
        <v>Greater Than 8 Weeks Old</v>
      </c>
    </row>
    <row r="266" spans="1:22" x14ac:dyDescent="0.35">
      <c r="A266" s="2" t="s">
        <v>291</v>
      </c>
      <c r="B266" s="5">
        <v>43689</v>
      </c>
      <c r="C266" s="5" t="s">
        <v>367</v>
      </c>
      <c r="D266" s="5" t="s">
        <v>368</v>
      </c>
      <c r="E266" s="6">
        <v>1</v>
      </c>
      <c r="F266" s="3">
        <v>99.99</v>
      </c>
      <c r="G266" s="3">
        <v>42.17</v>
      </c>
      <c r="H266" s="8">
        <f t="shared" si="52"/>
        <v>42.17</v>
      </c>
      <c r="I266" s="3">
        <v>57.82</v>
      </c>
      <c r="J266" s="4">
        <v>0.57999999999999996</v>
      </c>
      <c r="K266" s="2" t="str">
        <f t="shared" si="53"/>
        <v>Monday</v>
      </c>
      <c r="L266" s="5">
        <f t="shared" si="54"/>
        <v>43692</v>
      </c>
      <c r="M266" s="2" t="str">
        <f t="shared" si="55"/>
        <v>Thursday</v>
      </c>
      <c r="N266" s="2" t="str">
        <f t="shared" si="56"/>
        <v>Thursday</v>
      </c>
      <c r="O266" s="12">
        <f t="shared" si="57"/>
        <v>0</v>
      </c>
      <c r="P266" s="11" t="str">
        <f t="shared" si="58"/>
        <v>High Cost per Unit</v>
      </c>
      <c r="Q266" s="12">
        <f t="shared" si="59"/>
        <v>9.9990000000000006</v>
      </c>
      <c r="R266" s="12">
        <f t="shared" si="60"/>
        <v>0</v>
      </c>
      <c r="S266" s="12">
        <f t="shared" si="61"/>
        <v>0</v>
      </c>
      <c r="T266" s="12">
        <f t="shared" si="62"/>
        <v>0</v>
      </c>
      <c r="U266" s="12">
        <f t="shared" si="63"/>
        <v>0</v>
      </c>
      <c r="V266" s="13" t="str">
        <f t="shared" ca="1" si="64"/>
        <v>Greater Than 8 Weeks Old</v>
      </c>
    </row>
    <row r="267" spans="1:22" x14ac:dyDescent="0.35">
      <c r="A267" s="2" t="s">
        <v>291</v>
      </c>
      <c r="B267" s="5">
        <v>43690</v>
      </c>
      <c r="C267" s="5" t="s">
        <v>367</v>
      </c>
      <c r="D267" s="5" t="s">
        <v>368</v>
      </c>
      <c r="E267" s="6">
        <v>1</v>
      </c>
      <c r="F267" s="3">
        <v>99.99</v>
      </c>
      <c r="G267" s="3">
        <v>42.17</v>
      </c>
      <c r="H267" s="8">
        <f t="shared" si="52"/>
        <v>42.17</v>
      </c>
      <c r="I267" s="3">
        <v>57.82</v>
      </c>
      <c r="J267" s="4">
        <v>0.57999999999999996</v>
      </c>
      <c r="K267" s="2" t="str">
        <f t="shared" si="53"/>
        <v>Tuesday</v>
      </c>
      <c r="L267" s="5">
        <f t="shared" si="54"/>
        <v>43693</v>
      </c>
      <c r="M267" s="2" t="str">
        <f t="shared" si="55"/>
        <v>Friday</v>
      </c>
      <c r="N267" s="2" t="str">
        <f t="shared" si="56"/>
        <v>Friday</v>
      </c>
      <c r="O267" s="12">
        <f t="shared" si="57"/>
        <v>4.9995000000000003</v>
      </c>
      <c r="P267" s="11" t="str">
        <f t="shared" si="58"/>
        <v>High Cost per Unit</v>
      </c>
      <c r="Q267" s="12">
        <f t="shared" si="59"/>
        <v>9.9990000000000006</v>
      </c>
      <c r="R267" s="12">
        <f t="shared" si="60"/>
        <v>0</v>
      </c>
      <c r="S267" s="12">
        <f t="shared" si="61"/>
        <v>0</v>
      </c>
      <c r="T267" s="12">
        <f t="shared" si="62"/>
        <v>0</v>
      </c>
      <c r="U267" s="12">
        <f t="shared" si="63"/>
        <v>0</v>
      </c>
      <c r="V267" s="13" t="str">
        <f t="shared" ca="1" si="64"/>
        <v>Greater Than 8 Weeks Old</v>
      </c>
    </row>
    <row r="268" spans="1:22" x14ac:dyDescent="0.35">
      <c r="A268" s="2" t="s">
        <v>291</v>
      </c>
      <c r="B268" s="5">
        <v>43691</v>
      </c>
      <c r="C268" s="5" t="s">
        <v>367</v>
      </c>
      <c r="D268" s="5" t="s">
        <v>368</v>
      </c>
      <c r="E268" s="6">
        <v>2</v>
      </c>
      <c r="F268" s="3">
        <v>199.98</v>
      </c>
      <c r="G268" s="3">
        <v>84.34</v>
      </c>
      <c r="H268" s="8">
        <f t="shared" si="52"/>
        <v>42.17</v>
      </c>
      <c r="I268" s="3">
        <v>115.64</v>
      </c>
      <c r="J268" s="4">
        <v>0.57999999999999996</v>
      </c>
      <c r="K268" s="2" t="str">
        <f t="shared" si="53"/>
        <v>Wednesday</v>
      </c>
      <c r="L268" s="5">
        <f t="shared" si="54"/>
        <v>43694</v>
      </c>
      <c r="M268" s="2" t="str">
        <f t="shared" si="55"/>
        <v>Saturday</v>
      </c>
      <c r="N268" s="2" t="str">
        <f t="shared" si="56"/>
        <v>Saturday</v>
      </c>
      <c r="O268" s="12">
        <f t="shared" si="57"/>
        <v>0</v>
      </c>
      <c r="P268" s="11" t="str">
        <f t="shared" si="58"/>
        <v>High Cost per Unit</v>
      </c>
      <c r="Q268" s="12">
        <f t="shared" si="59"/>
        <v>19.998000000000001</v>
      </c>
      <c r="R268" s="12">
        <f t="shared" si="60"/>
        <v>5.9993999999999996</v>
      </c>
      <c r="S268" s="12">
        <f t="shared" si="61"/>
        <v>0</v>
      </c>
      <c r="T268" s="12">
        <f t="shared" si="62"/>
        <v>0</v>
      </c>
      <c r="U268" s="12">
        <f t="shared" si="63"/>
        <v>0</v>
      </c>
      <c r="V268" s="13" t="str">
        <f t="shared" ca="1" si="64"/>
        <v>Greater Than 8 Weeks Old</v>
      </c>
    </row>
    <row r="269" spans="1:22" x14ac:dyDescent="0.35">
      <c r="A269" s="2" t="s">
        <v>291</v>
      </c>
      <c r="B269" s="5">
        <v>43697</v>
      </c>
      <c r="C269" s="5" t="s">
        <v>367</v>
      </c>
      <c r="D269" s="5" t="s">
        <v>368</v>
      </c>
      <c r="E269" s="6">
        <v>1</v>
      </c>
      <c r="F269" s="3">
        <v>99.99</v>
      </c>
      <c r="G269" s="3">
        <v>42.17</v>
      </c>
      <c r="H269" s="8">
        <f t="shared" si="52"/>
        <v>42.17</v>
      </c>
      <c r="I269" s="3">
        <v>57.82</v>
      </c>
      <c r="J269" s="4">
        <v>0.57999999999999996</v>
      </c>
      <c r="K269" s="2" t="str">
        <f t="shared" si="53"/>
        <v>Tuesday</v>
      </c>
      <c r="L269" s="5">
        <f t="shared" si="54"/>
        <v>43700</v>
      </c>
      <c r="M269" s="2" t="str">
        <f t="shared" si="55"/>
        <v>Friday</v>
      </c>
      <c r="N269" s="2" t="str">
        <f t="shared" si="56"/>
        <v>Friday</v>
      </c>
      <c r="O269" s="12">
        <f t="shared" si="57"/>
        <v>4.9995000000000003</v>
      </c>
      <c r="P269" s="11" t="str">
        <f t="shared" si="58"/>
        <v>High Cost per Unit</v>
      </c>
      <c r="Q269" s="12">
        <f t="shared" si="59"/>
        <v>9.9990000000000006</v>
      </c>
      <c r="R269" s="12">
        <f t="shared" si="60"/>
        <v>0</v>
      </c>
      <c r="S269" s="12">
        <f t="shared" si="61"/>
        <v>0</v>
      </c>
      <c r="T269" s="12">
        <f t="shared" si="62"/>
        <v>0</v>
      </c>
      <c r="U269" s="12">
        <f t="shared" si="63"/>
        <v>0</v>
      </c>
      <c r="V269" s="13" t="str">
        <f t="shared" ca="1" si="64"/>
        <v>Greater Than 8 Weeks Old</v>
      </c>
    </row>
    <row r="270" spans="1:22" x14ac:dyDescent="0.35">
      <c r="A270" s="2" t="s">
        <v>291</v>
      </c>
      <c r="B270" s="5">
        <v>43698</v>
      </c>
      <c r="C270" s="5" t="s">
        <v>367</v>
      </c>
      <c r="D270" s="5" t="s">
        <v>368</v>
      </c>
      <c r="E270" s="6">
        <v>1</v>
      </c>
      <c r="F270" s="3">
        <v>99.99</v>
      </c>
      <c r="G270" s="3">
        <v>42.17</v>
      </c>
      <c r="H270" s="8">
        <f t="shared" si="52"/>
        <v>42.17</v>
      </c>
      <c r="I270" s="3">
        <v>57.82</v>
      </c>
      <c r="J270" s="4">
        <v>0.57999999999999996</v>
      </c>
      <c r="K270" s="2" t="str">
        <f t="shared" si="53"/>
        <v>Wednesday</v>
      </c>
      <c r="L270" s="5">
        <f t="shared" si="54"/>
        <v>43701</v>
      </c>
      <c r="M270" s="2" t="str">
        <f t="shared" si="55"/>
        <v>Saturday</v>
      </c>
      <c r="N270" s="2" t="str">
        <f t="shared" si="56"/>
        <v>Saturday</v>
      </c>
      <c r="O270" s="12">
        <f t="shared" si="57"/>
        <v>0</v>
      </c>
      <c r="P270" s="11" t="str">
        <f t="shared" si="58"/>
        <v>High Cost per Unit</v>
      </c>
      <c r="Q270" s="12">
        <f t="shared" si="59"/>
        <v>9.9990000000000006</v>
      </c>
      <c r="R270" s="12">
        <f t="shared" si="60"/>
        <v>0</v>
      </c>
      <c r="S270" s="12">
        <f t="shared" si="61"/>
        <v>0</v>
      </c>
      <c r="T270" s="12">
        <f t="shared" si="62"/>
        <v>0</v>
      </c>
      <c r="U270" s="12">
        <f t="shared" si="63"/>
        <v>0</v>
      </c>
      <c r="V270" s="13" t="str">
        <f t="shared" ca="1" si="64"/>
        <v>Greater Than 8 Weeks Old</v>
      </c>
    </row>
    <row r="271" spans="1:22" x14ac:dyDescent="0.35">
      <c r="A271" s="2" t="s">
        <v>291</v>
      </c>
      <c r="B271" s="5">
        <v>43702</v>
      </c>
      <c r="C271" s="5" t="s">
        <v>367</v>
      </c>
      <c r="D271" s="5" t="s">
        <v>368</v>
      </c>
      <c r="E271" s="6">
        <v>1</v>
      </c>
      <c r="F271" s="3">
        <v>99.99</v>
      </c>
      <c r="G271" s="3">
        <v>42.17</v>
      </c>
      <c r="H271" s="8">
        <f t="shared" si="52"/>
        <v>42.17</v>
      </c>
      <c r="I271" s="3">
        <v>57.82</v>
      </c>
      <c r="J271" s="4">
        <v>0.57999999999999996</v>
      </c>
      <c r="K271" s="2" t="str">
        <f t="shared" si="53"/>
        <v>Sunday</v>
      </c>
      <c r="L271" s="5">
        <f t="shared" si="54"/>
        <v>43705</v>
      </c>
      <c r="M271" s="2" t="str">
        <f t="shared" si="55"/>
        <v>Wednesday</v>
      </c>
      <c r="N271" s="2" t="str">
        <f t="shared" si="56"/>
        <v>Wednesday</v>
      </c>
      <c r="O271" s="12">
        <f t="shared" si="57"/>
        <v>0</v>
      </c>
      <c r="P271" s="11" t="str">
        <f t="shared" si="58"/>
        <v>High Cost per Unit</v>
      </c>
      <c r="Q271" s="12">
        <f t="shared" si="59"/>
        <v>9.9990000000000006</v>
      </c>
      <c r="R271" s="12">
        <f t="shared" si="60"/>
        <v>0</v>
      </c>
      <c r="S271" s="12">
        <f t="shared" si="61"/>
        <v>0</v>
      </c>
      <c r="T271" s="12">
        <f t="shared" si="62"/>
        <v>0</v>
      </c>
      <c r="U271" s="12">
        <f t="shared" si="63"/>
        <v>0</v>
      </c>
      <c r="V271" s="13" t="str">
        <f t="shared" ca="1" si="64"/>
        <v>Greater Than 8 Weeks Old</v>
      </c>
    </row>
    <row r="272" spans="1:22" x14ac:dyDescent="0.35">
      <c r="A272" s="2" t="s">
        <v>291</v>
      </c>
      <c r="B272" s="5">
        <v>43703</v>
      </c>
      <c r="C272" s="5" t="s">
        <v>367</v>
      </c>
      <c r="D272" s="5" t="s">
        <v>368</v>
      </c>
      <c r="E272" s="6">
        <v>1</v>
      </c>
      <c r="F272" s="3">
        <v>99.99</v>
      </c>
      <c r="G272" s="3">
        <v>42.17</v>
      </c>
      <c r="H272" s="8">
        <f t="shared" si="52"/>
        <v>42.17</v>
      </c>
      <c r="I272" s="3">
        <v>57.82</v>
      </c>
      <c r="J272" s="4">
        <v>0.57999999999999996</v>
      </c>
      <c r="K272" s="2" t="str">
        <f t="shared" si="53"/>
        <v>Monday</v>
      </c>
      <c r="L272" s="5">
        <f t="shared" si="54"/>
        <v>43706</v>
      </c>
      <c r="M272" s="2" t="str">
        <f t="shared" si="55"/>
        <v>Thursday</v>
      </c>
      <c r="N272" s="2" t="str">
        <f t="shared" si="56"/>
        <v>Thursday</v>
      </c>
      <c r="O272" s="12">
        <f t="shared" si="57"/>
        <v>0</v>
      </c>
      <c r="P272" s="11" t="str">
        <f t="shared" si="58"/>
        <v>High Cost per Unit</v>
      </c>
      <c r="Q272" s="12">
        <f t="shared" si="59"/>
        <v>9.9990000000000006</v>
      </c>
      <c r="R272" s="12">
        <f t="shared" si="60"/>
        <v>0</v>
      </c>
      <c r="S272" s="12">
        <f t="shared" si="61"/>
        <v>0</v>
      </c>
      <c r="T272" s="12">
        <f t="shared" si="62"/>
        <v>0</v>
      </c>
      <c r="U272" s="12">
        <f t="shared" si="63"/>
        <v>0</v>
      </c>
      <c r="V272" s="13" t="str">
        <f t="shared" ca="1" si="64"/>
        <v>Greater Than 8 Weeks Old</v>
      </c>
    </row>
    <row r="273" spans="1:22" x14ac:dyDescent="0.35">
      <c r="A273" s="2" t="s">
        <v>286</v>
      </c>
      <c r="B273" s="5">
        <v>43683</v>
      </c>
      <c r="C273" s="5" t="s">
        <v>367</v>
      </c>
      <c r="D273" s="5" t="s">
        <v>368</v>
      </c>
      <c r="E273" s="6">
        <v>1</v>
      </c>
      <c r="F273" s="3">
        <v>75</v>
      </c>
      <c r="G273" s="3">
        <v>16.2</v>
      </c>
      <c r="H273" s="8">
        <f t="shared" si="52"/>
        <v>16.2</v>
      </c>
      <c r="I273" s="3">
        <v>58.8</v>
      </c>
      <c r="J273" s="4">
        <v>0.78</v>
      </c>
      <c r="K273" s="2" t="str">
        <f t="shared" si="53"/>
        <v>Tuesday</v>
      </c>
      <c r="L273" s="5">
        <f t="shared" si="54"/>
        <v>43686</v>
      </c>
      <c r="M273" s="2" t="str">
        <f t="shared" si="55"/>
        <v>Friday</v>
      </c>
      <c r="N273" s="2" t="str">
        <f t="shared" si="56"/>
        <v>Friday</v>
      </c>
      <c r="O273" s="12">
        <f t="shared" si="57"/>
        <v>3.75</v>
      </c>
      <c r="P273" s="11" t="str">
        <f t="shared" si="58"/>
        <v>Low Cost per Unit</v>
      </c>
      <c r="Q273" s="12">
        <f t="shared" si="59"/>
        <v>7.5</v>
      </c>
      <c r="R273" s="12">
        <f t="shared" si="60"/>
        <v>0</v>
      </c>
      <c r="S273" s="12">
        <f t="shared" si="61"/>
        <v>0</v>
      </c>
      <c r="T273" s="12">
        <f t="shared" si="62"/>
        <v>0</v>
      </c>
      <c r="U273" s="12">
        <f t="shared" si="63"/>
        <v>0</v>
      </c>
      <c r="V273" s="13" t="str">
        <f t="shared" ca="1" si="64"/>
        <v>Greater Than 8 Weeks Old</v>
      </c>
    </row>
    <row r="274" spans="1:22" x14ac:dyDescent="0.35">
      <c r="A274" s="2" t="s">
        <v>286</v>
      </c>
      <c r="B274" s="5">
        <v>43684</v>
      </c>
      <c r="C274" s="5" t="s">
        <v>367</v>
      </c>
      <c r="D274" s="5" t="s">
        <v>368</v>
      </c>
      <c r="E274" s="6">
        <v>1</v>
      </c>
      <c r="F274" s="3">
        <v>75</v>
      </c>
      <c r="G274" s="3">
        <v>16.2</v>
      </c>
      <c r="H274" s="8">
        <f t="shared" si="52"/>
        <v>16.2</v>
      </c>
      <c r="I274" s="3">
        <v>58.8</v>
      </c>
      <c r="J274" s="4">
        <v>0.78</v>
      </c>
      <c r="K274" s="2" t="str">
        <f t="shared" si="53"/>
        <v>Wednesday</v>
      </c>
      <c r="L274" s="5">
        <f t="shared" si="54"/>
        <v>43687</v>
      </c>
      <c r="M274" s="2" t="str">
        <f t="shared" si="55"/>
        <v>Saturday</v>
      </c>
      <c r="N274" s="2" t="str">
        <f t="shared" si="56"/>
        <v>Saturday</v>
      </c>
      <c r="O274" s="12">
        <f t="shared" si="57"/>
        <v>0</v>
      </c>
      <c r="P274" s="11" t="str">
        <f t="shared" si="58"/>
        <v>Low Cost per Unit</v>
      </c>
      <c r="Q274" s="12">
        <f t="shared" si="59"/>
        <v>7.5</v>
      </c>
      <c r="R274" s="12">
        <f t="shared" si="60"/>
        <v>0</v>
      </c>
      <c r="S274" s="12">
        <f t="shared" si="61"/>
        <v>0</v>
      </c>
      <c r="T274" s="12">
        <f t="shared" si="62"/>
        <v>0</v>
      </c>
      <c r="U274" s="12">
        <f t="shared" si="63"/>
        <v>0</v>
      </c>
      <c r="V274" s="13" t="str">
        <f t="shared" ca="1" si="64"/>
        <v>Greater Than 8 Weeks Old</v>
      </c>
    </row>
    <row r="275" spans="1:22" x14ac:dyDescent="0.35">
      <c r="A275" s="2" t="s">
        <v>286</v>
      </c>
      <c r="B275" s="5">
        <v>43685</v>
      </c>
      <c r="C275" s="5" t="s">
        <v>367</v>
      </c>
      <c r="D275" s="5" t="s">
        <v>368</v>
      </c>
      <c r="E275" s="6">
        <v>1</v>
      </c>
      <c r="F275" s="3">
        <v>75</v>
      </c>
      <c r="G275" s="3">
        <v>16.2</v>
      </c>
      <c r="H275" s="8">
        <f t="shared" si="52"/>
        <v>16.2</v>
      </c>
      <c r="I275" s="3">
        <v>58.8</v>
      </c>
      <c r="J275" s="4">
        <v>0.78</v>
      </c>
      <c r="K275" s="2" t="str">
        <f t="shared" si="53"/>
        <v>Thursday</v>
      </c>
      <c r="L275" s="5">
        <f t="shared" si="54"/>
        <v>43688</v>
      </c>
      <c r="M275" s="2" t="str">
        <f t="shared" si="55"/>
        <v>Sunday</v>
      </c>
      <c r="N275" s="2" t="str">
        <f t="shared" si="56"/>
        <v>Monday</v>
      </c>
      <c r="O275" s="12">
        <f t="shared" si="57"/>
        <v>0</v>
      </c>
      <c r="P275" s="11" t="str">
        <f t="shared" si="58"/>
        <v>Low Cost per Unit</v>
      </c>
      <c r="Q275" s="12">
        <f t="shared" si="59"/>
        <v>7.5</v>
      </c>
      <c r="R275" s="12">
        <f t="shared" si="60"/>
        <v>0</v>
      </c>
      <c r="S275" s="12">
        <f t="shared" si="61"/>
        <v>0</v>
      </c>
      <c r="T275" s="12">
        <f t="shared" si="62"/>
        <v>0</v>
      </c>
      <c r="U275" s="12">
        <f t="shared" si="63"/>
        <v>0</v>
      </c>
      <c r="V275" s="13" t="str">
        <f t="shared" ca="1" si="64"/>
        <v>Greater Than 8 Weeks Old</v>
      </c>
    </row>
    <row r="276" spans="1:22" x14ac:dyDescent="0.35">
      <c r="A276" s="2" t="s">
        <v>286</v>
      </c>
      <c r="B276" s="5">
        <v>43686</v>
      </c>
      <c r="C276" s="5" t="s">
        <v>367</v>
      </c>
      <c r="D276" s="5" t="s">
        <v>368</v>
      </c>
      <c r="E276" s="6">
        <v>1</v>
      </c>
      <c r="F276" s="3">
        <v>75</v>
      </c>
      <c r="G276" s="3">
        <v>16.2</v>
      </c>
      <c r="H276" s="8">
        <f t="shared" si="52"/>
        <v>16.2</v>
      </c>
      <c r="I276" s="3">
        <v>58.8</v>
      </c>
      <c r="J276" s="4">
        <v>0.78</v>
      </c>
      <c r="K276" s="2" t="str">
        <f t="shared" si="53"/>
        <v>Friday</v>
      </c>
      <c r="L276" s="5">
        <f t="shared" si="54"/>
        <v>43689</v>
      </c>
      <c r="M276" s="2" t="str">
        <f t="shared" si="55"/>
        <v>Monday</v>
      </c>
      <c r="N276" s="2" t="str">
        <f t="shared" si="56"/>
        <v>Monday</v>
      </c>
      <c r="O276" s="12">
        <f t="shared" si="57"/>
        <v>0</v>
      </c>
      <c r="P276" s="11" t="str">
        <f t="shared" si="58"/>
        <v>Low Cost per Unit</v>
      </c>
      <c r="Q276" s="12">
        <f t="shared" si="59"/>
        <v>7.5</v>
      </c>
      <c r="R276" s="12">
        <f t="shared" si="60"/>
        <v>0</v>
      </c>
      <c r="S276" s="12">
        <f t="shared" si="61"/>
        <v>0</v>
      </c>
      <c r="T276" s="12">
        <f t="shared" si="62"/>
        <v>0</v>
      </c>
      <c r="U276" s="12">
        <f t="shared" si="63"/>
        <v>0</v>
      </c>
      <c r="V276" s="13" t="str">
        <f t="shared" ca="1" si="64"/>
        <v>Greater Than 8 Weeks Old</v>
      </c>
    </row>
    <row r="277" spans="1:22" x14ac:dyDescent="0.35">
      <c r="A277" s="2" t="s">
        <v>286</v>
      </c>
      <c r="B277" s="5">
        <v>43687</v>
      </c>
      <c r="C277" s="5" t="s">
        <v>367</v>
      </c>
      <c r="D277" s="5" t="s">
        <v>368</v>
      </c>
      <c r="E277" s="6">
        <v>1</v>
      </c>
      <c r="F277" s="3">
        <v>75</v>
      </c>
      <c r="G277" s="3">
        <v>16.2</v>
      </c>
      <c r="H277" s="8">
        <f t="shared" si="52"/>
        <v>16.2</v>
      </c>
      <c r="I277" s="3">
        <v>58.8</v>
      </c>
      <c r="J277" s="4">
        <v>0.78</v>
      </c>
      <c r="K277" s="2" t="str">
        <f t="shared" si="53"/>
        <v>Saturday</v>
      </c>
      <c r="L277" s="5">
        <f t="shared" si="54"/>
        <v>43690</v>
      </c>
      <c r="M277" s="2" t="str">
        <f t="shared" si="55"/>
        <v>Tuesday</v>
      </c>
      <c r="N277" s="2" t="str">
        <f t="shared" si="56"/>
        <v>Tuesday</v>
      </c>
      <c r="O277" s="12">
        <f t="shared" si="57"/>
        <v>0</v>
      </c>
      <c r="P277" s="11" t="str">
        <f t="shared" si="58"/>
        <v>Low Cost per Unit</v>
      </c>
      <c r="Q277" s="12">
        <f t="shared" si="59"/>
        <v>7.5</v>
      </c>
      <c r="R277" s="12">
        <f t="shared" si="60"/>
        <v>0</v>
      </c>
      <c r="S277" s="12">
        <f t="shared" si="61"/>
        <v>0</v>
      </c>
      <c r="T277" s="12">
        <f t="shared" si="62"/>
        <v>0</v>
      </c>
      <c r="U277" s="12">
        <f t="shared" si="63"/>
        <v>0</v>
      </c>
      <c r="V277" s="13" t="str">
        <f t="shared" ca="1" si="64"/>
        <v>Greater Than 8 Weeks Old</v>
      </c>
    </row>
    <row r="278" spans="1:22" x14ac:dyDescent="0.35">
      <c r="A278" s="2" t="s">
        <v>286</v>
      </c>
      <c r="B278" s="5">
        <v>43690</v>
      </c>
      <c r="C278" s="5" t="s">
        <v>367</v>
      </c>
      <c r="D278" s="5" t="s">
        <v>368</v>
      </c>
      <c r="E278" s="6">
        <v>1</v>
      </c>
      <c r="F278" s="3">
        <v>75</v>
      </c>
      <c r="G278" s="3">
        <v>16.2</v>
      </c>
      <c r="H278" s="8">
        <f t="shared" si="52"/>
        <v>16.2</v>
      </c>
      <c r="I278" s="3">
        <v>58.8</v>
      </c>
      <c r="J278" s="4">
        <v>0.78</v>
      </c>
      <c r="K278" s="2" t="str">
        <f t="shared" si="53"/>
        <v>Tuesday</v>
      </c>
      <c r="L278" s="5">
        <f t="shared" si="54"/>
        <v>43693</v>
      </c>
      <c r="M278" s="2" t="str">
        <f t="shared" si="55"/>
        <v>Friday</v>
      </c>
      <c r="N278" s="2" t="str">
        <f t="shared" si="56"/>
        <v>Friday</v>
      </c>
      <c r="O278" s="12">
        <f t="shared" si="57"/>
        <v>3.75</v>
      </c>
      <c r="P278" s="11" t="str">
        <f t="shared" si="58"/>
        <v>Low Cost per Unit</v>
      </c>
      <c r="Q278" s="12">
        <f t="shared" si="59"/>
        <v>7.5</v>
      </c>
      <c r="R278" s="12">
        <f t="shared" si="60"/>
        <v>0</v>
      </c>
      <c r="S278" s="12">
        <f t="shared" si="61"/>
        <v>0</v>
      </c>
      <c r="T278" s="12">
        <f t="shared" si="62"/>
        <v>0</v>
      </c>
      <c r="U278" s="12">
        <f t="shared" si="63"/>
        <v>0</v>
      </c>
      <c r="V278" s="13" t="str">
        <f t="shared" ca="1" si="64"/>
        <v>Greater Than 8 Weeks Old</v>
      </c>
    </row>
    <row r="279" spans="1:22" x14ac:dyDescent="0.35">
      <c r="A279" s="2" t="s">
        <v>286</v>
      </c>
      <c r="B279" s="5">
        <v>43694</v>
      </c>
      <c r="C279" s="5" t="s">
        <v>367</v>
      </c>
      <c r="D279" s="5" t="s">
        <v>368</v>
      </c>
      <c r="E279" s="6">
        <v>1</v>
      </c>
      <c r="F279" s="3">
        <v>75</v>
      </c>
      <c r="G279" s="3">
        <v>16.2</v>
      </c>
      <c r="H279" s="8">
        <f t="shared" si="52"/>
        <v>16.2</v>
      </c>
      <c r="I279" s="3">
        <v>58.8</v>
      </c>
      <c r="J279" s="4">
        <v>0.78</v>
      </c>
      <c r="K279" s="2" t="str">
        <f t="shared" si="53"/>
        <v>Saturday</v>
      </c>
      <c r="L279" s="5">
        <f t="shared" si="54"/>
        <v>43697</v>
      </c>
      <c r="M279" s="2" t="str">
        <f t="shared" si="55"/>
        <v>Tuesday</v>
      </c>
      <c r="N279" s="2" t="str">
        <f t="shared" si="56"/>
        <v>Tuesday</v>
      </c>
      <c r="O279" s="12">
        <f t="shared" si="57"/>
        <v>0</v>
      </c>
      <c r="P279" s="11" t="str">
        <f t="shared" si="58"/>
        <v>Low Cost per Unit</v>
      </c>
      <c r="Q279" s="12">
        <f t="shared" si="59"/>
        <v>7.5</v>
      </c>
      <c r="R279" s="12">
        <f t="shared" si="60"/>
        <v>0</v>
      </c>
      <c r="S279" s="12">
        <f t="shared" si="61"/>
        <v>0</v>
      </c>
      <c r="T279" s="12">
        <f t="shared" si="62"/>
        <v>0</v>
      </c>
      <c r="U279" s="12">
        <f t="shared" si="63"/>
        <v>0</v>
      </c>
      <c r="V279" s="13" t="str">
        <f t="shared" ca="1" si="64"/>
        <v>Greater Than 8 Weeks Old</v>
      </c>
    </row>
    <row r="280" spans="1:22" x14ac:dyDescent="0.35">
      <c r="A280" s="2" t="s">
        <v>286</v>
      </c>
      <c r="B280" s="5">
        <v>43695</v>
      </c>
      <c r="C280" s="5" t="s">
        <v>367</v>
      </c>
      <c r="D280" s="5" t="s">
        <v>368</v>
      </c>
      <c r="E280" s="6">
        <v>3</v>
      </c>
      <c r="F280" s="3">
        <v>225</v>
      </c>
      <c r="G280" s="3">
        <v>48.6</v>
      </c>
      <c r="H280" s="8">
        <f t="shared" si="52"/>
        <v>16.2</v>
      </c>
      <c r="I280" s="3">
        <v>176.4</v>
      </c>
      <c r="J280" s="4">
        <v>0.78</v>
      </c>
      <c r="K280" s="2" t="str">
        <f t="shared" si="53"/>
        <v>Sunday</v>
      </c>
      <c r="L280" s="5">
        <f t="shared" si="54"/>
        <v>43698</v>
      </c>
      <c r="M280" s="2" t="str">
        <f t="shared" si="55"/>
        <v>Wednesday</v>
      </c>
      <c r="N280" s="2" t="str">
        <f t="shared" si="56"/>
        <v>Wednesday</v>
      </c>
      <c r="O280" s="12">
        <f t="shared" si="57"/>
        <v>0</v>
      </c>
      <c r="P280" s="11" t="str">
        <f t="shared" si="58"/>
        <v>Low Cost per Unit</v>
      </c>
      <c r="Q280" s="12">
        <f t="shared" si="59"/>
        <v>22.5</v>
      </c>
      <c r="R280" s="12">
        <f t="shared" si="60"/>
        <v>6.75</v>
      </c>
      <c r="S280" s="12">
        <f t="shared" si="61"/>
        <v>0</v>
      </c>
      <c r="T280" s="12">
        <f t="shared" si="62"/>
        <v>0</v>
      </c>
      <c r="U280" s="12">
        <f t="shared" si="63"/>
        <v>0</v>
      </c>
      <c r="V280" s="13" t="str">
        <f t="shared" ca="1" si="64"/>
        <v>Greater Than 8 Weeks Old</v>
      </c>
    </row>
    <row r="281" spans="1:22" x14ac:dyDescent="0.35">
      <c r="A281" s="2" t="s">
        <v>286</v>
      </c>
      <c r="B281" s="5">
        <v>43705</v>
      </c>
      <c r="C281" s="5" t="s">
        <v>367</v>
      </c>
      <c r="D281" s="5" t="s">
        <v>368</v>
      </c>
      <c r="E281" s="6">
        <v>1</v>
      </c>
      <c r="F281" s="3">
        <v>75</v>
      </c>
      <c r="G281" s="3">
        <v>16.2</v>
      </c>
      <c r="H281" s="8">
        <f t="shared" si="52"/>
        <v>16.2</v>
      </c>
      <c r="I281" s="3">
        <v>58.8</v>
      </c>
      <c r="J281" s="4">
        <v>0.78</v>
      </c>
      <c r="K281" s="2" t="str">
        <f t="shared" si="53"/>
        <v>Wednesday</v>
      </c>
      <c r="L281" s="5">
        <f t="shared" si="54"/>
        <v>43708</v>
      </c>
      <c r="M281" s="2" t="str">
        <f t="shared" si="55"/>
        <v>Saturday</v>
      </c>
      <c r="N281" s="2" t="str">
        <f t="shared" si="56"/>
        <v>Saturday</v>
      </c>
      <c r="O281" s="12">
        <f t="shared" si="57"/>
        <v>0</v>
      </c>
      <c r="P281" s="11" t="str">
        <f t="shared" si="58"/>
        <v>Low Cost per Unit</v>
      </c>
      <c r="Q281" s="12">
        <f t="shared" si="59"/>
        <v>7.5</v>
      </c>
      <c r="R281" s="12">
        <f t="shared" si="60"/>
        <v>0</v>
      </c>
      <c r="S281" s="12">
        <f t="shared" si="61"/>
        <v>0</v>
      </c>
      <c r="T281" s="12">
        <f t="shared" si="62"/>
        <v>0</v>
      </c>
      <c r="U281" s="12">
        <f t="shared" si="63"/>
        <v>0</v>
      </c>
      <c r="V281" s="13" t="str">
        <f t="shared" ca="1" si="64"/>
        <v>Greater Than 8 Weeks Old</v>
      </c>
    </row>
    <row r="282" spans="1:22" x14ac:dyDescent="0.35">
      <c r="A282" s="2" t="s">
        <v>286</v>
      </c>
      <c r="B282" s="5">
        <v>43706</v>
      </c>
      <c r="C282" s="5" t="s">
        <v>367</v>
      </c>
      <c r="D282" s="5" t="s">
        <v>368</v>
      </c>
      <c r="E282" s="6">
        <v>2</v>
      </c>
      <c r="F282" s="3">
        <v>150</v>
      </c>
      <c r="G282" s="3">
        <v>32.4</v>
      </c>
      <c r="H282" s="8">
        <f t="shared" si="52"/>
        <v>16.2</v>
      </c>
      <c r="I282" s="3">
        <v>117.6</v>
      </c>
      <c r="J282" s="4">
        <v>0.78</v>
      </c>
      <c r="K282" s="2" t="str">
        <f t="shared" si="53"/>
        <v>Thursday</v>
      </c>
      <c r="L282" s="5">
        <f t="shared" si="54"/>
        <v>43709</v>
      </c>
      <c r="M282" s="2" t="str">
        <f t="shared" si="55"/>
        <v>Sunday</v>
      </c>
      <c r="N282" s="2" t="str">
        <f t="shared" si="56"/>
        <v>Monday</v>
      </c>
      <c r="O282" s="12">
        <f t="shared" si="57"/>
        <v>0</v>
      </c>
      <c r="P282" s="11" t="str">
        <f t="shared" si="58"/>
        <v>Low Cost per Unit</v>
      </c>
      <c r="Q282" s="12">
        <f t="shared" si="59"/>
        <v>15</v>
      </c>
      <c r="R282" s="12">
        <f t="shared" si="60"/>
        <v>4.5</v>
      </c>
      <c r="S282" s="12">
        <f t="shared" si="61"/>
        <v>0</v>
      </c>
      <c r="T282" s="12">
        <f t="shared" si="62"/>
        <v>0</v>
      </c>
      <c r="U282" s="12">
        <f t="shared" si="63"/>
        <v>0</v>
      </c>
      <c r="V282" s="13" t="str">
        <f t="shared" ca="1" si="64"/>
        <v>Greater Than 8 Weeks Old</v>
      </c>
    </row>
    <row r="283" spans="1:22" x14ac:dyDescent="0.35">
      <c r="A283" s="2" t="s">
        <v>286</v>
      </c>
      <c r="B283" s="5">
        <v>43707</v>
      </c>
      <c r="C283" s="5" t="s">
        <v>367</v>
      </c>
      <c r="D283" s="5" t="s">
        <v>368</v>
      </c>
      <c r="E283" s="6">
        <v>2</v>
      </c>
      <c r="F283" s="3">
        <v>150</v>
      </c>
      <c r="G283" s="3">
        <v>32.4</v>
      </c>
      <c r="H283" s="8">
        <f t="shared" si="52"/>
        <v>16.2</v>
      </c>
      <c r="I283" s="3">
        <v>117.6</v>
      </c>
      <c r="J283" s="4">
        <v>0.78</v>
      </c>
      <c r="K283" s="2" t="str">
        <f t="shared" si="53"/>
        <v>Friday</v>
      </c>
      <c r="L283" s="5">
        <f t="shared" si="54"/>
        <v>43710</v>
      </c>
      <c r="M283" s="2" t="str">
        <f t="shared" si="55"/>
        <v>Monday</v>
      </c>
      <c r="N283" s="2" t="str">
        <f t="shared" si="56"/>
        <v>Monday</v>
      </c>
      <c r="O283" s="12">
        <f t="shared" si="57"/>
        <v>0</v>
      </c>
      <c r="P283" s="11" t="str">
        <f t="shared" si="58"/>
        <v>Low Cost per Unit</v>
      </c>
      <c r="Q283" s="12">
        <f t="shared" si="59"/>
        <v>15</v>
      </c>
      <c r="R283" s="12">
        <f t="shared" si="60"/>
        <v>4.5</v>
      </c>
      <c r="S283" s="12">
        <f t="shared" si="61"/>
        <v>0</v>
      </c>
      <c r="T283" s="12">
        <f t="shared" si="62"/>
        <v>0</v>
      </c>
      <c r="U283" s="12">
        <f t="shared" si="63"/>
        <v>0</v>
      </c>
      <c r="V283" s="13" t="str">
        <f t="shared" ca="1" si="64"/>
        <v>Greater Than 8 Weeks Old</v>
      </c>
    </row>
    <row r="284" spans="1:22" x14ac:dyDescent="0.35">
      <c r="A284" s="2" t="s">
        <v>292</v>
      </c>
      <c r="B284" s="5">
        <v>43684</v>
      </c>
      <c r="C284" s="5" t="s">
        <v>367</v>
      </c>
      <c r="D284" s="5" t="s">
        <v>368</v>
      </c>
      <c r="E284" s="6">
        <v>2</v>
      </c>
      <c r="F284" s="3">
        <v>77.98</v>
      </c>
      <c r="G284" s="3">
        <v>35.299999999999997</v>
      </c>
      <c r="H284" s="8">
        <f t="shared" si="52"/>
        <v>17.649999999999999</v>
      </c>
      <c r="I284" s="3">
        <v>42.68</v>
      </c>
      <c r="J284" s="4">
        <v>0.55000000000000004</v>
      </c>
      <c r="K284" s="2" t="str">
        <f t="shared" si="53"/>
        <v>Wednesday</v>
      </c>
      <c r="L284" s="5">
        <f t="shared" si="54"/>
        <v>43687</v>
      </c>
      <c r="M284" s="2" t="str">
        <f t="shared" si="55"/>
        <v>Saturday</v>
      </c>
      <c r="N284" s="2" t="str">
        <f t="shared" si="56"/>
        <v>Saturday</v>
      </c>
      <c r="O284" s="12">
        <f t="shared" si="57"/>
        <v>0</v>
      </c>
      <c r="P284" s="11" t="str">
        <f t="shared" si="58"/>
        <v>High Cost per Unit</v>
      </c>
      <c r="Q284" s="12">
        <f t="shared" si="59"/>
        <v>7.7980000000000009</v>
      </c>
      <c r="R284" s="12">
        <f t="shared" si="60"/>
        <v>2.3393999999999999</v>
      </c>
      <c r="S284" s="12">
        <f t="shared" si="61"/>
        <v>0</v>
      </c>
      <c r="T284" s="12">
        <f t="shared" si="62"/>
        <v>0</v>
      </c>
      <c r="U284" s="12">
        <f t="shared" si="63"/>
        <v>0</v>
      </c>
      <c r="V284" s="13" t="str">
        <f t="shared" ca="1" si="64"/>
        <v>Greater Than 8 Weeks Old</v>
      </c>
    </row>
    <row r="285" spans="1:22" x14ac:dyDescent="0.35">
      <c r="A285" s="2" t="s">
        <v>292</v>
      </c>
      <c r="B285" s="5">
        <v>43685</v>
      </c>
      <c r="C285" s="5" t="s">
        <v>367</v>
      </c>
      <c r="D285" s="5" t="s">
        <v>368</v>
      </c>
      <c r="E285" s="6">
        <v>1</v>
      </c>
      <c r="F285" s="3">
        <v>38.99</v>
      </c>
      <c r="G285" s="3">
        <v>17.649999999999999</v>
      </c>
      <c r="H285" s="8">
        <f t="shared" si="52"/>
        <v>17.649999999999999</v>
      </c>
      <c r="I285" s="3">
        <v>21.34</v>
      </c>
      <c r="J285" s="4">
        <v>0.55000000000000004</v>
      </c>
      <c r="K285" s="2" t="str">
        <f t="shared" si="53"/>
        <v>Thursday</v>
      </c>
      <c r="L285" s="5">
        <f t="shared" si="54"/>
        <v>43688</v>
      </c>
      <c r="M285" s="2" t="str">
        <f t="shared" si="55"/>
        <v>Sunday</v>
      </c>
      <c r="N285" s="2" t="str">
        <f t="shared" si="56"/>
        <v>Monday</v>
      </c>
      <c r="O285" s="12">
        <f t="shared" si="57"/>
        <v>0</v>
      </c>
      <c r="P285" s="11" t="str">
        <f t="shared" si="58"/>
        <v>High Cost per Unit</v>
      </c>
      <c r="Q285" s="12">
        <f t="shared" si="59"/>
        <v>3.8990000000000005</v>
      </c>
      <c r="R285" s="12">
        <f t="shared" si="60"/>
        <v>0</v>
      </c>
      <c r="S285" s="12">
        <f t="shared" si="61"/>
        <v>0</v>
      </c>
      <c r="T285" s="12">
        <f t="shared" si="62"/>
        <v>0</v>
      </c>
      <c r="U285" s="12">
        <f t="shared" si="63"/>
        <v>0</v>
      </c>
      <c r="V285" s="13" t="str">
        <f t="shared" ca="1" si="64"/>
        <v>Greater Than 8 Weeks Old</v>
      </c>
    </row>
    <row r="286" spans="1:22" x14ac:dyDescent="0.35">
      <c r="A286" s="2" t="s">
        <v>292</v>
      </c>
      <c r="B286" s="5">
        <v>43686</v>
      </c>
      <c r="C286" s="5" t="s">
        <v>367</v>
      </c>
      <c r="D286" s="5" t="s">
        <v>368</v>
      </c>
      <c r="E286" s="6">
        <v>4</v>
      </c>
      <c r="F286" s="3">
        <v>155.96</v>
      </c>
      <c r="G286" s="3">
        <v>70.599999999999994</v>
      </c>
      <c r="H286" s="8">
        <f t="shared" si="52"/>
        <v>17.649999999999999</v>
      </c>
      <c r="I286" s="3">
        <v>85.36</v>
      </c>
      <c r="J286" s="4">
        <v>0.55000000000000004</v>
      </c>
      <c r="K286" s="2" t="str">
        <f t="shared" si="53"/>
        <v>Friday</v>
      </c>
      <c r="L286" s="5">
        <f t="shared" si="54"/>
        <v>43689</v>
      </c>
      <c r="M286" s="2" t="str">
        <f t="shared" si="55"/>
        <v>Monday</v>
      </c>
      <c r="N286" s="2" t="str">
        <f t="shared" si="56"/>
        <v>Monday</v>
      </c>
      <c r="O286" s="12">
        <f t="shared" si="57"/>
        <v>0</v>
      </c>
      <c r="P286" s="11" t="str">
        <f t="shared" si="58"/>
        <v>High Cost per Unit</v>
      </c>
      <c r="Q286" s="12">
        <f t="shared" si="59"/>
        <v>15.596000000000002</v>
      </c>
      <c r="R286" s="12">
        <f t="shared" si="60"/>
        <v>4.6787999999999998</v>
      </c>
      <c r="S286" s="12">
        <f t="shared" si="61"/>
        <v>0</v>
      </c>
      <c r="T286" s="12">
        <f t="shared" si="62"/>
        <v>0</v>
      </c>
      <c r="U286" s="12">
        <f t="shared" si="63"/>
        <v>0</v>
      </c>
      <c r="V286" s="13" t="str">
        <f t="shared" ca="1" si="64"/>
        <v>Greater Than 8 Weeks Old</v>
      </c>
    </row>
    <row r="287" spans="1:22" x14ac:dyDescent="0.35">
      <c r="A287" s="2" t="s">
        <v>292</v>
      </c>
      <c r="B287" s="5">
        <v>43687</v>
      </c>
      <c r="C287" s="5" t="s">
        <v>367</v>
      </c>
      <c r="D287" s="5" t="s">
        <v>368</v>
      </c>
      <c r="E287" s="6">
        <v>3</v>
      </c>
      <c r="F287" s="3">
        <v>116.97</v>
      </c>
      <c r="G287" s="3">
        <v>52.95</v>
      </c>
      <c r="H287" s="8">
        <f t="shared" si="52"/>
        <v>17.650000000000002</v>
      </c>
      <c r="I287" s="3">
        <v>64.02</v>
      </c>
      <c r="J287" s="4">
        <v>0.55000000000000004</v>
      </c>
      <c r="K287" s="2" t="str">
        <f t="shared" si="53"/>
        <v>Saturday</v>
      </c>
      <c r="L287" s="5">
        <f t="shared" si="54"/>
        <v>43690</v>
      </c>
      <c r="M287" s="2" t="str">
        <f t="shared" si="55"/>
        <v>Tuesday</v>
      </c>
      <c r="N287" s="2" t="str">
        <f t="shared" si="56"/>
        <v>Tuesday</v>
      </c>
      <c r="O287" s="12">
        <f t="shared" si="57"/>
        <v>0</v>
      </c>
      <c r="P287" s="11" t="str">
        <f t="shared" si="58"/>
        <v>High Cost per Unit</v>
      </c>
      <c r="Q287" s="12">
        <f t="shared" si="59"/>
        <v>11.697000000000001</v>
      </c>
      <c r="R287" s="12">
        <f t="shared" si="60"/>
        <v>3.5090999999999997</v>
      </c>
      <c r="S287" s="12">
        <f t="shared" si="61"/>
        <v>0</v>
      </c>
      <c r="T287" s="12">
        <f t="shared" si="62"/>
        <v>0</v>
      </c>
      <c r="U287" s="12">
        <f t="shared" si="63"/>
        <v>0</v>
      </c>
      <c r="V287" s="13" t="str">
        <f t="shared" ca="1" si="64"/>
        <v>Greater Than 8 Weeks Old</v>
      </c>
    </row>
    <row r="288" spans="1:22" x14ac:dyDescent="0.35">
      <c r="A288" s="2" t="s">
        <v>292</v>
      </c>
      <c r="B288" s="5">
        <v>43688</v>
      </c>
      <c r="C288" s="5" t="s">
        <v>367</v>
      </c>
      <c r="D288" s="5" t="s">
        <v>368</v>
      </c>
      <c r="E288" s="6">
        <v>6</v>
      </c>
      <c r="F288" s="3">
        <v>233.94</v>
      </c>
      <c r="G288" s="3">
        <v>105.9</v>
      </c>
      <c r="H288" s="8">
        <f t="shared" si="52"/>
        <v>17.650000000000002</v>
      </c>
      <c r="I288" s="3">
        <v>128.04</v>
      </c>
      <c r="J288" s="4">
        <v>0.55000000000000004</v>
      </c>
      <c r="K288" s="2" t="str">
        <f t="shared" si="53"/>
        <v>Sunday</v>
      </c>
      <c r="L288" s="5">
        <f t="shared" si="54"/>
        <v>43691</v>
      </c>
      <c r="M288" s="2" t="str">
        <f t="shared" si="55"/>
        <v>Wednesday</v>
      </c>
      <c r="N288" s="2" t="str">
        <f t="shared" si="56"/>
        <v>Wednesday</v>
      </c>
      <c r="O288" s="12">
        <f t="shared" si="57"/>
        <v>0</v>
      </c>
      <c r="P288" s="11" t="str">
        <f t="shared" si="58"/>
        <v>High Cost per Unit</v>
      </c>
      <c r="Q288" s="12">
        <f t="shared" si="59"/>
        <v>23.394000000000002</v>
      </c>
      <c r="R288" s="12">
        <f t="shared" si="60"/>
        <v>7.0181999999999993</v>
      </c>
      <c r="S288" s="12">
        <f t="shared" si="61"/>
        <v>0</v>
      </c>
      <c r="T288" s="12">
        <f t="shared" si="62"/>
        <v>0</v>
      </c>
      <c r="U288" s="12">
        <f t="shared" si="63"/>
        <v>0</v>
      </c>
      <c r="V288" s="13" t="str">
        <f t="shared" ca="1" si="64"/>
        <v>Greater Than 8 Weeks Old</v>
      </c>
    </row>
    <row r="289" spans="1:22" x14ac:dyDescent="0.35">
      <c r="A289" s="2" t="s">
        <v>292</v>
      </c>
      <c r="B289" s="5">
        <v>43689</v>
      </c>
      <c r="C289" s="5" t="s">
        <v>367</v>
      </c>
      <c r="D289" s="5" t="s">
        <v>368</v>
      </c>
      <c r="E289" s="6">
        <v>5</v>
      </c>
      <c r="F289" s="3">
        <v>194.95</v>
      </c>
      <c r="G289" s="3">
        <v>88.25</v>
      </c>
      <c r="H289" s="8">
        <f t="shared" si="52"/>
        <v>17.649999999999999</v>
      </c>
      <c r="I289" s="3">
        <v>106.7</v>
      </c>
      <c r="J289" s="4">
        <v>0.55000000000000004</v>
      </c>
      <c r="K289" s="2" t="str">
        <f t="shared" si="53"/>
        <v>Monday</v>
      </c>
      <c r="L289" s="5">
        <f t="shared" si="54"/>
        <v>43692</v>
      </c>
      <c r="M289" s="2" t="str">
        <f t="shared" si="55"/>
        <v>Thursday</v>
      </c>
      <c r="N289" s="2" t="str">
        <f t="shared" si="56"/>
        <v>Thursday</v>
      </c>
      <c r="O289" s="12">
        <f t="shared" si="57"/>
        <v>0</v>
      </c>
      <c r="P289" s="11" t="str">
        <f t="shared" si="58"/>
        <v>High Cost per Unit</v>
      </c>
      <c r="Q289" s="12">
        <f t="shared" si="59"/>
        <v>19.495000000000001</v>
      </c>
      <c r="R289" s="12">
        <f t="shared" si="60"/>
        <v>5.8484999999999996</v>
      </c>
      <c r="S289" s="12">
        <f t="shared" si="61"/>
        <v>0</v>
      </c>
      <c r="T289" s="12">
        <f t="shared" si="62"/>
        <v>0</v>
      </c>
      <c r="U289" s="12">
        <f t="shared" si="63"/>
        <v>0</v>
      </c>
      <c r="V289" s="13" t="str">
        <f t="shared" ca="1" si="64"/>
        <v>Greater Than 8 Weeks Old</v>
      </c>
    </row>
    <row r="290" spans="1:22" x14ac:dyDescent="0.35">
      <c r="A290" s="2" t="s">
        <v>292</v>
      </c>
      <c r="B290" s="5">
        <v>43690</v>
      </c>
      <c r="C290" s="5" t="s">
        <v>367</v>
      </c>
      <c r="D290" s="5" t="s">
        <v>368</v>
      </c>
      <c r="E290" s="6">
        <v>2</v>
      </c>
      <c r="F290" s="3">
        <v>77.98</v>
      </c>
      <c r="G290" s="3">
        <v>42.86</v>
      </c>
      <c r="H290" s="8">
        <f t="shared" si="52"/>
        <v>21.43</v>
      </c>
      <c r="I290" s="3">
        <v>35.119999999999997</v>
      </c>
      <c r="J290" s="4">
        <v>0.45</v>
      </c>
      <c r="K290" s="2" t="str">
        <f t="shared" si="53"/>
        <v>Tuesday</v>
      </c>
      <c r="L290" s="5">
        <f t="shared" si="54"/>
        <v>43693</v>
      </c>
      <c r="M290" s="2" t="str">
        <f t="shared" si="55"/>
        <v>Friday</v>
      </c>
      <c r="N290" s="2" t="str">
        <f t="shared" si="56"/>
        <v>Friday</v>
      </c>
      <c r="O290" s="12">
        <f t="shared" si="57"/>
        <v>3.8990000000000005</v>
      </c>
      <c r="P290" s="11" t="str">
        <f t="shared" si="58"/>
        <v>High Cost per Unit</v>
      </c>
      <c r="Q290" s="12">
        <f t="shared" si="59"/>
        <v>7.7980000000000009</v>
      </c>
      <c r="R290" s="12">
        <f t="shared" si="60"/>
        <v>2.3393999999999999</v>
      </c>
      <c r="S290" s="12">
        <f t="shared" si="61"/>
        <v>0</v>
      </c>
      <c r="T290" s="12">
        <f t="shared" si="62"/>
        <v>0</v>
      </c>
      <c r="U290" s="12">
        <f t="shared" si="63"/>
        <v>0</v>
      </c>
      <c r="V290" s="13" t="str">
        <f t="shared" ca="1" si="64"/>
        <v>Greater Than 8 Weeks Old</v>
      </c>
    </row>
    <row r="291" spans="1:22" x14ac:dyDescent="0.35">
      <c r="A291" s="2" t="s">
        <v>292</v>
      </c>
      <c r="B291" s="5">
        <v>43691</v>
      </c>
      <c r="C291" s="5" t="s">
        <v>367</v>
      </c>
      <c r="D291" s="5" t="s">
        <v>368</v>
      </c>
      <c r="E291" s="6">
        <v>1</v>
      </c>
      <c r="F291" s="3">
        <v>38.99</v>
      </c>
      <c r="G291" s="3">
        <v>21.43</v>
      </c>
      <c r="H291" s="8">
        <f t="shared" si="52"/>
        <v>21.43</v>
      </c>
      <c r="I291" s="3">
        <v>17.559999999999999</v>
      </c>
      <c r="J291" s="4">
        <v>0.45</v>
      </c>
      <c r="K291" s="2" t="str">
        <f t="shared" si="53"/>
        <v>Wednesday</v>
      </c>
      <c r="L291" s="5">
        <f t="shared" si="54"/>
        <v>43694</v>
      </c>
      <c r="M291" s="2" t="str">
        <f t="shared" si="55"/>
        <v>Saturday</v>
      </c>
      <c r="N291" s="2" t="str">
        <f t="shared" si="56"/>
        <v>Saturday</v>
      </c>
      <c r="O291" s="12">
        <f t="shared" si="57"/>
        <v>0</v>
      </c>
      <c r="P291" s="11" t="str">
        <f t="shared" si="58"/>
        <v>High Cost per Unit</v>
      </c>
      <c r="Q291" s="12">
        <f t="shared" si="59"/>
        <v>3.8990000000000005</v>
      </c>
      <c r="R291" s="12">
        <f t="shared" si="60"/>
        <v>0</v>
      </c>
      <c r="S291" s="12">
        <f t="shared" si="61"/>
        <v>0</v>
      </c>
      <c r="T291" s="12">
        <f t="shared" si="62"/>
        <v>0</v>
      </c>
      <c r="U291" s="12">
        <f t="shared" si="63"/>
        <v>0</v>
      </c>
      <c r="V291" s="13" t="str">
        <f t="shared" ca="1" si="64"/>
        <v>Greater Than 8 Weeks Old</v>
      </c>
    </row>
    <row r="292" spans="1:22" x14ac:dyDescent="0.35">
      <c r="A292" s="2" t="s">
        <v>201</v>
      </c>
      <c r="B292" s="5">
        <v>43685</v>
      </c>
      <c r="C292" s="5" t="s">
        <v>367</v>
      </c>
      <c r="D292" s="5" t="s">
        <v>368</v>
      </c>
      <c r="E292" s="6">
        <v>1</v>
      </c>
      <c r="F292" s="3">
        <v>65</v>
      </c>
      <c r="G292" s="3">
        <v>19</v>
      </c>
      <c r="H292" s="8">
        <f t="shared" si="52"/>
        <v>19</v>
      </c>
      <c r="I292" s="3">
        <v>46</v>
      </c>
      <c r="J292" s="4">
        <v>0.71</v>
      </c>
      <c r="K292" s="2" t="str">
        <f t="shared" si="53"/>
        <v>Thursday</v>
      </c>
      <c r="L292" s="5">
        <f t="shared" si="54"/>
        <v>43688</v>
      </c>
      <c r="M292" s="2" t="str">
        <f t="shared" si="55"/>
        <v>Sunday</v>
      </c>
      <c r="N292" s="2" t="str">
        <f t="shared" si="56"/>
        <v>Monday</v>
      </c>
      <c r="O292" s="12">
        <f t="shared" si="57"/>
        <v>0</v>
      </c>
      <c r="P292" s="11" t="str">
        <f t="shared" si="58"/>
        <v>High Cost per Unit</v>
      </c>
      <c r="Q292" s="12">
        <f t="shared" si="59"/>
        <v>6.5</v>
      </c>
      <c r="R292" s="12">
        <f t="shared" si="60"/>
        <v>0</v>
      </c>
      <c r="S292" s="12">
        <f t="shared" si="61"/>
        <v>0</v>
      </c>
      <c r="T292" s="12">
        <f t="shared" si="62"/>
        <v>0</v>
      </c>
      <c r="U292" s="12">
        <f t="shared" si="63"/>
        <v>0</v>
      </c>
      <c r="V292" s="13" t="str">
        <f t="shared" ca="1" si="64"/>
        <v>Greater Than 8 Weeks Old</v>
      </c>
    </row>
    <row r="293" spans="1:22" x14ac:dyDescent="0.35">
      <c r="A293" s="2" t="s">
        <v>201</v>
      </c>
      <c r="B293" s="5">
        <v>43688</v>
      </c>
      <c r="C293" s="5" t="s">
        <v>367</v>
      </c>
      <c r="D293" s="5" t="s">
        <v>368</v>
      </c>
      <c r="E293" s="6">
        <v>1</v>
      </c>
      <c r="F293" s="3">
        <v>65</v>
      </c>
      <c r="G293" s="3">
        <v>19</v>
      </c>
      <c r="H293" s="8">
        <f t="shared" si="52"/>
        <v>19</v>
      </c>
      <c r="I293" s="3">
        <v>46</v>
      </c>
      <c r="J293" s="4">
        <v>0.71</v>
      </c>
      <c r="K293" s="2" t="str">
        <f t="shared" si="53"/>
        <v>Sunday</v>
      </c>
      <c r="L293" s="5">
        <f t="shared" si="54"/>
        <v>43691</v>
      </c>
      <c r="M293" s="2" t="str">
        <f t="shared" si="55"/>
        <v>Wednesday</v>
      </c>
      <c r="N293" s="2" t="str">
        <f t="shared" si="56"/>
        <v>Wednesday</v>
      </c>
      <c r="O293" s="12">
        <f t="shared" si="57"/>
        <v>0</v>
      </c>
      <c r="P293" s="11" t="str">
        <f t="shared" si="58"/>
        <v>High Cost per Unit</v>
      </c>
      <c r="Q293" s="12">
        <f t="shared" si="59"/>
        <v>6.5</v>
      </c>
      <c r="R293" s="12">
        <f t="shared" si="60"/>
        <v>0</v>
      </c>
      <c r="S293" s="12">
        <f t="shared" si="61"/>
        <v>0</v>
      </c>
      <c r="T293" s="12">
        <f t="shared" si="62"/>
        <v>0</v>
      </c>
      <c r="U293" s="12">
        <f t="shared" si="63"/>
        <v>0</v>
      </c>
      <c r="V293" s="13" t="str">
        <f t="shared" ca="1" si="64"/>
        <v>Greater Than 8 Weeks Old</v>
      </c>
    </row>
    <row r="294" spans="1:22" x14ac:dyDescent="0.35">
      <c r="A294" s="2" t="s">
        <v>201</v>
      </c>
      <c r="B294" s="5">
        <v>43689</v>
      </c>
      <c r="C294" s="5" t="s">
        <v>367</v>
      </c>
      <c r="D294" s="5" t="s">
        <v>368</v>
      </c>
      <c r="E294" s="6">
        <v>1</v>
      </c>
      <c r="F294" s="3">
        <v>65</v>
      </c>
      <c r="G294" s="3">
        <v>19</v>
      </c>
      <c r="H294" s="8">
        <f t="shared" si="52"/>
        <v>19</v>
      </c>
      <c r="I294" s="3">
        <v>46</v>
      </c>
      <c r="J294" s="4">
        <v>0.71</v>
      </c>
      <c r="K294" s="2" t="str">
        <f t="shared" si="53"/>
        <v>Monday</v>
      </c>
      <c r="L294" s="5">
        <f t="shared" si="54"/>
        <v>43692</v>
      </c>
      <c r="M294" s="2" t="str">
        <f t="shared" si="55"/>
        <v>Thursday</v>
      </c>
      <c r="N294" s="2" t="str">
        <f t="shared" si="56"/>
        <v>Thursday</v>
      </c>
      <c r="O294" s="12">
        <f t="shared" si="57"/>
        <v>0</v>
      </c>
      <c r="P294" s="11" t="str">
        <f t="shared" si="58"/>
        <v>High Cost per Unit</v>
      </c>
      <c r="Q294" s="12">
        <f t="shared" si="59"/>
        <v>6.5</v>
      </c>
      <c r="R294" s="12">
        <f t="shared" si="60"/>
        <v>0</v>
      </c>
      <c r="S294" s="12">
        <f t="shared" si="61"/>
        <v>0</v>
      </c>
      <c r="T294" s="12">
        <f t="shared" si="62"/>
        <v>0</v>
      </c>
      <c r="U294" s="12">
        <f t="shared" si="63"/>
        <v>0</v>
      </c>
      <c r="V294" s="13" t="str">
        <f t="shared" ca="1" si="64"/>
        <v>Greater Than 8 Weeks Old</v>
      </c>
    </row>
    <row r="295" spans="1:22" x14ac:dyDescent="0.35">
      <c r="A295" s="2" t="s">
        <v>201</v>
      </c>
      <c r="B295" s="5">
        <v>43694</v>
      </c>
      <c r="C295" s="5" t="s">
        <v>367</v>
      </c>
      <c r="D295" s="5" t="s">
        <v>368</v>
      </c>
      <c r="E295" s="6">
        <v>1</v>
      </c>
      <c r="F295" s="3">
        <v>65</v>
      </c>
      <c r="G295" s="3">
        <v>19</v>
      </c>
      <c r="H295" s="8">
        <f t="shared" si="52"/>
        <v>19</v>
      </c>
      <c r="I295" s="3">
        <v>46</v>
      </c>
      <c r="J295" s="4">
        <v>0.71</v>
      </c>
      <c r="K295" s="2" t="str">
        <f t="shared" si="53"/>
        <v>Saturday</v>
      </c>
      <c r="L295" s="5">
        <f t="shared" si="54"/>
        <v>43697</v>
      </c>
      <c r="M295" s="2" t="str">
        <f t="shared" si="55"/>
        <v>Tuesday</v>
      </c>
      <c r="N295" s="2" t="str">
        <f t="shared" si="56"/>
        <v>Tuesday</v>
      </c>
      <c r="O295" s="12">
        <f t="shared" si="57"/>
        <v>0</v>
      </c>
      <c r="P295" s="11" t="str">
        <f t="shared" si="58"/>
        <v>High Cost per Unit</v>
      </c>
      <c r="Q295" s="12">
        <f t="shared" si="59"/>
        <v>6.5</v>
      </c>
      <c r="R295" s="12">
        <f t="shared" si="60"/>
        <v>0</v>
      </c>
      <c r="S295" s="12">
        <f t="shared" si="61"/>
        <v>0</v>
      </c>
      <c r="T295" s="12">
        <f t="shared" si="62"/>
        <v>0</v>
      </c>
      <c r="U295" s="12">
        <f t="shared" si="63"/>
        <v>0</v>
      </c>
      <c r="V295" s="13" t="str">
        <f t="shared" ca="1" si="64"/>
        <v>Greater Than 8 Weeks Old</v>
      </c>
    </row>
    <row r="296" spans="1:22" x14ac:dyDescent="0.35">
      <c r="A296" s="2" t="s">
        <v>201</v>
      </c>
      <c r="B296" s="5">
        <v>43697</v>
      </c>
      <c r="C296" s="5" t="s">
        <v>367</v>
      </c>
      <c r="D296" s="5" t="s">
        <v>368</v>
      </c>
      <c r="E296" s="6">
        <v>1</v>
      </c>
      <c r="F296" s="3">
        <v>65</v>
      </c>
      <c r="G296" s="3">
        <v>19</v>
      </c>
      <c r="H296" s="8">
        <f t="shared" si="52"/>
        <v>19</v>
      </c>
      <c r="I296" s="3">
        <v>46</v>
      </c>
      <c r="J296" s="4">
        <v>0.71</v>
      </c>
      <c r="K296" s="2" t="str">
        <f t="shared" si="53"/>
        <v>Tuesday</v>
      </c>
      <c r="L296" s="5">
        <f t="shared" si="54"/>
        <v>43700</v>
      </c>
      <c r="M296" s="2" t="str">
        <f t="shared" si="55"/>
        <v>Friday</v>
      </c>
      <c r="N296" s="2" t="str">
        <f t="shared" si="56"/>
        <v>Friday</v>
      </c>
      <c r="O296" s="12">
        <f t="shared" si="57"/>
        <v>3.25</v>
      </c>
      <c r="P296" s="11" t="str">
        <f t="shared" si="58"/>
        <v>High Cost per Unit</v>
      </c>
      <c r="Q296" s="12">
        <f t="shared" si="59"/>
        <v>6.5</v>
      </c>
      <c r="R296" s="12">
        <f t="shared" si="60"/>
        <v>0</v>
      </c>
      <c r="S296" s="12">
        <f t="shared" si="61"/>
        <v>0</v>
      </c>
      <c r="T296" s="12">
        <f t="shared" si="62"/>
        <v>0</v>
      </c>
      <c r="U296" s="12">
        <f t="shared" si="63"/>
        <v>0</v>
      </c>
      <c r="V296" s="13" t="str">
        <f t="shared" ca="1" si="64"/>
        <v>Greater Than 8 Weeks Old</v>
      </c>
    </row>
    <row r="297" spans="1:22" x14ac:dyDescent="0.35">
      <c r="A297" s="2" t="s">
        <v>201</v>
      </c>
      <c r="B297" s="5">
        <v>43702</v>
      </c>
      <c r="C297" s="5" t="s">
        <v>367</v>
      </c>
      <c r="D297" s="5" t="s">
        <v>368</v>
      </c>
      <c r="E297" s="6">
        <v>1</v>
      </c>
      <c r="F297" s="3">
        <v>65</v>
      </c>
      <c r="G297" s="3">
        <v>19</v>
      </c>
      <c r="H297" s="8">
        <f t="shared" si="52"/>
        <v>19</v>
      </c>
      <c r="I297" s="3">
        <v>46</v>
      </c>
      <c r="J297" s="4">
        <v>0.71</v>
      </c>
      <c r="K297" s="2" t="str">
        <f t="shared" si="53"/>
        <v>Sunday</v>
      </c>
      <c r="L297" s="5">
        <f t="shared" si="54"/>
        <v>43705</v>
      </c>
      <c r="M297" s="2" t="str">
        <f t="shared" si="55"/>
        <v>Wednesday</v>
      </c>
      <c r="N297" s="2" t="str">
        <f t="shared" si="56"/>
        <v>Wednesday</v>
      </c>
      <c r="O297" s="12">
        <f t="shared" si="57"/>
        <v>0</v>
      </c>
      <c r="P297" s="11" t="str">
        <f t="shared" si="58"/>
        <v>High Cost per Unit</v>
      </c>
      <c r="Q297" s="12">
        <f t="shared" si="59"/>
        <v>6.5</v>
      </c>
      <c r="R297" s="12">
        <f t="shared" si="60"/>
        <v>0</v>
      </c>
      <c r="S297" s="12">
        <f t="shared" si="61"/>
        <v>0</v>
      </c>
      <c r="T297" s="12">
        <f t="shared" si="62"/>
        <v>0</v>
      </c>
      <c r="U297" s="12">
        <f t="shared" si="63"/>
        <v>0</v>
      </c>
      <c r="V297" s="13" t="str">
        <f t="shared" ca="1" si="64"/>
        <v>Greater Than 8 Weeks Old</v>
      </c>
    </row>
    <row r="298" spans="1:22" x14ac:dyDescent="0.35">
      <c r="A298" s="2" t="s">
        <v>201</v>
      </c>
      <c r="B298" s="5">
        <v>43703</v>
      </c>
      <c r="C298" s="5" t="s">
        <v>367</v>
      </c>
      <c r="D298" s="5" t="s">
        <v>368</v>
      </c>
      <c r="E298" s="6">
        <v>1</v>
      </c>
      <c r="F298" s="3">
        <v>65</v>
      </c>
      <c r="G298" s="3">
        <v>19</v>
      </c>
      <c r="H298" s="8">
        <f t="shared" si="52"/>
        <v>19</v>
      </c>
      <c r="I298" s="3">
        <v>46</v>
      </c>
      <c r="J298" s="4">
        <v>0.71</v>
      </c>
      <c r="K298" s="2" t="str">
        <f t="shared" si="53"/>
        <v>Monday</v>
      </c>
      <c r="L298" s="5">
        <f t="shared" si="54"/>
        <v>43706</v>
      </c>
      <c r="M298" s="2" t="str">
        <f t="shared" si="55"/>
        <v>Thursday</v>
      </c>
      <c r="N298" s="2" t="str">
        <f t="shared" si="56"/>
        <v>Thursday</v>
      </c>
      <c r="O298" s="12">
        <f t="shared" si="57"/>
        <v>0</v>
      </c>
      <c r="P298" s="11" t="str">
        <f t="shared" si="58"/>
        <v>High Cost per Unit</v>
      </c>
      <c r="Q298" s="12">
        <f t="shared" si="59"/>
        <v>6.5</v>
      </c>
      <c r="R298" s="12">
        <f t="shared" si="60"/>
        <v>0</v>
      </c>
      <c r="S298" s="12">
        <f t="shared" si="61"/>
        <v>0</v>
      </c>
      <c r="T298" s="12">
        <f t="shared" si="62"/>
        <v>0</v>
      </c>
      <c r="U298" s="12">
        <f t="shared" si="63"/>
        <v>0</v>
      </c>
      <c r="V298" s="13" t="str">
        <f t="shared" ca="1" si="64"/>
        <v>Greater Than 8 Weeks Old</v>
      </c>
    </row>
    <row r="299" spans="1:22" x14ac:dyDescent="0.35">
      <c r="A299" s="2" t="s">
        <v>201</v>
      </c>
      <c r="B299" s="5">
        <v>43705</v>
      </c>
      <c r="C299" s="5" t="s">
        <v>367</v>
      </c>
      <c r="D299" s="5" t="s">
        <v>368</v>
      </c>
      <c r="E299" s="6">
        <v>1</v>
      </c>
      <c r="F299" s="3">
        <v>65</v>
      </c>
      <c r="G299" s="3">
        <v>19</v>
      </c>
      <c r="H299" s="8">
        <f t="shared" si="52"/>
        <v>19</v>
      </c>
      <c r="I299" s="3">
        <v>46</v>
      </c>
      <c r="J299" s="4">
        <v>0.71</v>
      </c>
      <c r="K299" s="2" t="str">
        <f t="shared" si="53"/>
        <v>Wednesday</v>
      </c>
      <c r="L299" s="5">
        <f t="shared" si="54"/>
        <v>43708</v>
      </c>
      <c r="M299" s="2" t="str">
        <f t="shared" si="55"/>
        <v>Saturday</v>
      </c>
      <c r="N299" s="2" t="str">
        <f t="shared" si="56"/>
        <v>Saturday</v>
      </c>
      <c r="O299" s="12">
        <f t="shared" si="57"/>
        <v>0</v>
      </c>
      <c r="P299" s="11" t="str">
        <f t="shared" si="58"/>
        <v>High Cost per Unit</v>
      </c>
      <c r="Q299" s="12">
        <f t="shared" si="59"/>
        <v>6.5</v>
      </c>
      <c r="R299" s="12">
        <f t="shared" si="60"/>
        <v>0</v>
      </c>
      <c r="S299" s="12">
        <f t="shared" si="61"/>
        <v>0</v>
      </c>
      <c r="T299" s="12">
        <f t="shared" si="62"/>
        <v>0</v>
      </c>
      <c r="U299" s="12">
        <f t="shared" si="63"/>
        <v>0</v>
      </c>
      <c r="V299" s="13" t="str">
        <f t="shared" ca="1" si="64"/>
        <v>Greater Than 8 Weeks Old</v>
      </c>
    </row>
    <row r="300" spans="1:22" x14ac:dyDescent="0.35">
      <c r="A300" s="2" t="s">
        <v>270</v>
      </c>
      <c r="B300" s="5">
        <v>43681</v>
      </c>
      <c r="C300" s="5" t="s">
        <v>367</v>
      </c>
      <c r="D300" s="5" t="s">
        <v>368</v>
      </c>
      <c r="E300" s="6">
        <v>1</v>
      </c>
      <c r="F300" s="3">
        <v>65</v>
      </c>
      <c r="G300" s="3">
        <v>24.58</v>
      </c>
      <c r="H300" s="8">
        <f t="shared" si="52"/>
        <v>24.58</v>
      </c>
      <c r="I300" s="3">
        <v>40.42</v>
      </c>
      <c r="J300" s="4">
        <v>0.62</v>
      </c>
      <c r="K300" s="2" t="str">
        <f t="shared" si="53"/>
        <v>Sunday</v>
      </c>
      <c r="L300" s="5">
        <f t="shared" si="54"/>
        <v>43684</v>
      </c>
      <c r="M300" s="2" t="str">
        <f t="shared" si="55"/>
        <v>Wednesday</v>
      </c>
      <c r="N300" s="2" t="str">
        <f t="shared" si="56"/>
        <v>Wednesday</v>
      </c>
      <c r="O300" s="12">
        <f t="shared" si="57"/>
        <v>0</v>
      </c>
      <c r="P300" s="11" t="str">
        <f t="shared" si="58"/>
        <v>High Cost per Unit</v>
      </c>
      <c r="Q300" s="12">
        <f t="shared" si="59"/>
        <v>6.5</v>
      </c>
      <c r="R300" s="12">
        <f t="shared" si="60"/>
        <v>0</v>
      </c>
      <c r="S300" s="12">
        <f t="shared" si="61"/>
        <v>0</v>
      </c>
      <c r="T300" s="12">
        <f t="shared" si="62"/>
        <v>0</v>
      </c>
      <c r="U300" s="12">
        <f t="shared" si="63"/>
        <v>0</v>
      </c>
      <c r="V300" s="13" t="str">
        <f t="shared" ca="1" si="64"/>
        <v>Greater Than 8 Weeks Old</v>
      </c>
    </row>
    <row r="301" spans="1:22" x14ac:dyDescent="0.35">
      <c r="A301" s="2" t="s">
        <v>270</v>
      </c>
      <c r="B301" s="5">
        <v>43685</v>
      </c>
      <c r="C301" s="5" t="s">
        <v>367</v>
      </c>
      <c r="D301" s="5" t="s">
        <v>368</v>
      </c>
      <c r="E301" s="6">
        <v>1</v>
      </c>
      <c r="F301" s="3">
        <v>65</v>
      </c>
      <c r="G301" s="3">
        <v>24.58</v>
      </c>
      <c r="H301" s="8">
        <f t="shared" si="52"/>
        <v>24.58</v>
      </c>
      <c r="I301" s="3">
        <v>40.42</v>
      </c>
      <c r="J301" s="4">
        <v>0.62</v>
      </c>
      <c r="K301" s="2" t="str">
        <f t="shared" si="53"/>
        <v>Thursday</v>
      </c>
      <c r="L301" s="5">
        <f t="shared" si="54"/>
        <v>43688</v>
      </c>
      <c r="M301" s="2" t="str">
        <f t="shared" si="55"/>
        <v>Sunday</v>
      </c>
      <c r="N301" s="2" t="str">
        <f t="shared" si="56"/>
        <v>Monday</v>
      </c>
      <c r="O301" s="12">
        <f t="shared" si="57"/>
        <v>0</v>
      </c>
      <c r="P301" s="11" t="str">
        <f t="shared" si="58"/>
        <v>High Cost per Unit</v>
      </c>
      <c r="Q301" s="12">
        <f t="shared" si="59"/>
        <v>6.5</v>
      </c>
      <c r="R301" s="12">
        <f t="shared" si="60"/>
        <v>0</v>
      </c>
      <c r="S301" s="12">
        <f t="shared" si="61"/>
        <v>0</v>
      </c>
      <c r="T301" s="12">
        <f t="shared" si="62"/>
        <v>0</v>
      </c>
      <c r="U301" s="12">
        <f t="shared" si="63"/>
        <v>0</v>
      </c>
      <c r="V301" s="13" t="str">
        <f t="shared" ca="1" si="64"/>
        <v>Greater Than 8 Weeks Old</v>
      </c>
    </row>
    <row r="302" spans="1:22" x14ac:dyDescent="0.35">
      <c r="A302" s="2" t="s">
        <v>270</v>
      </c>
      <c r="B302" s="5">
        <v>43687</v>
      </c>
      <c r="C302" s="5" t="s">
        <v>367</v>
      </c>
      <c r="D302" s="5" t="s">
        <v>368</v>
      </c>
      <c r="E302" s="6">
        <v>1</v>
      </c>
      <c r="F302" s="3">
        <v>65</v>
      </c>
      <c r="G302" s="3">
        <v>24.58</v>
      </c>
      <c r="H302" s="8">
        <f t="shared" si="52"/>
        <v>24.58</v>
      </c>
      <c r="I302" s="3">
        <v>40.42</v>
      </c>
      <c r="J302" s="4">
        <v>0.62</v>
      </c>
      <c r="K302" s="2" t="str">
        <f t="shared" si="53"/>
        <v>Saturday</v>
      </c>
      <c r="L302" s="5">
        <f t="shared" si="54"/>
        <v>43690</v>
      </c>
      <c r="M302" s="2" t="str">
        <f t="shared" si="55"/>
        <v>Tuesday</v>
      </c>
      <c r="N302" s="2" t="str">
        <f t="shared" si="56"/>
        <v>Tuesday</v>
      </c>
      <c r="O302" s="12">
        <f t="shared" si="57"/>
        <v>0</v>
      </c>
      <c r="P302" s="11" t="str">
        <f t="shared" si="58"/>
        <v>High Cost per Unit</v>
      </c>
      <c r="Q302" s="12">
        <f t="shared" si="59"/>
        <v>6.5</v>
      </c>
      <c r="R302" s="12">
        <f t="shared" si="60"/>
        <v>0</v>
      </c>
      <c r="S302" s="12">
        <f t="shared" si="61"/>
        <v>0</v>
      </c>
      <c r="T302" s="12">
        <f t="shared" si="62"/>
        <v>0</v>
      </c>
      <c r="U302" s="12">
        <f t="shared" si="63"/>
        <v>0</v>
      </c>
      <c r="V302" s="13" t="str">
        <f t="shared" ca="1" si="64"/>
        <v>Greater Than 8 Weeks Old</v>
      </c>
    </row>
    <row r="303" spans="1:22" x14ac:dyDescent="0.35">
      <c r="A303" s="2" t="s">
        <v>270</v>
      </c>
      <c r="B303" s="5">
        <v>43688</v>
      </c>
      <c r="C303" s="5" t="s">
        <v>367</v>
      </c>
      <c r="D303" s="5" t="s">
        <v>368</v>
      </c>
      <c r="E303" s="6">
        <v>1</v>
      </c>
      <c r="F303" s="3">
        <v>65</v>
      </c>
      <c r="G303" s="3">
        <v>24.58</v>
      </c>
      <c r="H303" s="8">
        <f t="shared" si="52"/>
        <v>24.58</v>
      </c>
      <c r="I303" s="3">
        <v>40.42</v>
      </c>
      <c r="J303" s="4">
        <v>0.62</v>
      </c>
      <c r="K303" s="2" t="str">
        <f t="shared" si="53"/>
        <v>Sunday</v>
      </c>
      <c r="L303" s="5">
        <f t="shared" si="54"/>
        <v>43691</v>
      </c>
      <c r="M303" s="2" t="str">
        <f t="shared" si="55"/>
        <v>Wednesday</v>
      </c>
      <c r="N303" s="2" t="str">
        <f t="shared" si="56"/>
        <v>Wednesday</v>
      </c>
      <c r="O303" s="12">
        <f t="shared" si="57"/>
        <v>0</v>
      </c>
      <c r="P303" s="11" t="str">
        <f t="shared" si="58"/>
        <v>High Cost per Unit</v>
      </c>
      <c r="Q303" s="12">
        <f t="shared" si="59"/>
        <v>6.5</v>
      </c>
      <c r="R303" s="12">
        <f t="shared" si="60"/>
        <v>0</v>
      </c>
      <c r="S303" s="12">
        <f t="shared" si="61"/>
        <v>0</v>
      </c>
      <c r="T303" s="12">
        <f t="shared" si="62"/>
        <v>0</v>
      </c>
      <c r="U303" s="12">
        <f t="shared" si="63"/>
        <v>0</v>
      </c>
      <c r="V303" s="13" t="str">
        <f t="shared" ca="1" si="64"/>
        <v>Greater Than 8 Weeks Old</v>
      </c>
    </row>
    <row r="304" spans="1:22" x14ac:dyDescent="0.35">
      <c r="A304" s="2" t="s">
        <v>270</v>
      </c>
      <c r="B304" s="5">
        <v>43689</v>
      </c>
      <c r="C304" s="5" t="s">
        <v>367</v>
      </c>
      <c r="D304" s="5" t="s">
        <v>368</v>
      </c>
      <c r="E304" s="6">
        <v>1</v>
      </c>
      <c r="F304" s="3">
        <v>65</v>
      </c>
      <c r="G304" s="3">
        <v>24.58</v>
      </c>
      <c r="H304" s="8">
        <f t="shared" si="52"/>
        <v>24.58</v>
      </c>
      <c r="I304" s="3">
        <v>40.42</v>
      </c>
      <c r="J304" s="4">
        <v>0.62</v>
      </c>
      <c r="K304" s="2" t="str">
        <f t="shared" si="53"/>
        <v>Monday</v>
      </c>
      <c r="L304" s="5">
        <f t="shared" si="54"/>
        <v>43692</v>
      </c>
      <c r="M304" s="2" t="str">
        <f t="shared" si="55"/>
        <v>Thursday</v>
      </c>
      <c r="N304" s="2" t="str">
        <f t="shared" si="56"/>
        <v>Thursday</v>
      </c>
      <c r="O304" s="12">
        <f t="shared" si="57"/>
        <v>0</v>
      </c>
      <c r="P304" s="11" t="str">
        <f t="shared" si="58"/>
        <v>High Cost per Unit</v>
      </c>
      <c r="Q304" s="12">
        <f t="shared" si="59"/>
        <v>6.5</v>
      </c>
      <c r="R304" s="12">
        <f t="shared" si="60"/>
        <v>0</v>
      </c>
      <c r="S304" s="12">
        <f t="shared" si="61"/>
        <v>0</v>
      </c>
      <c r="T304" s="12">
        <f t="shared" si="62"/>
        <v>0</v>
      </c>
      <c r="U304" s="12">
        <f t="shared" si="63"/>
        <v>0</v>
      </c>
      <c r="V304" s="13" t="str">
        <f t="shared" ca="1" si="64"/>
        <v>Greater Than 8 Weeks Old</v>
      </c>
    </row>
    <row r="305" spans="1:22" x14ac:dyDescent="0.35">
      <c r="A305" s="2" t="s">
        <v>293</v>
      </c>
      <c r="B305" s="5">
        <v>43684</v>
      </c>
      <c r="C305" s="5" t="s">
        <v>367</v>
      </c>
      <c r="D305" s="5" t="s">
        <v>368</v>
      </c>
      <c r="E305" s="6">
        <v>5</v>
      </c>
      <c r="F305" s="3">
        <v>244.95</v>
      </c>
      <c r="G305" s="3">
        <v>115.75</v>
      </c>
      <c r="H305" s="8">
        <f t="shared" si="52"/>
        <v>23.15</v>
      </c>
      <c r="I305" s="3">
        <v>129.19999999999999</v>
      </c>
      <c r="J305" s="4">
        <v>0.53</v>
      </c>
      <c r="K305" s="2" t="str">
        <f t="shared" si="53"/>
        <v>Wednesday</v>
      </c>
      <c r="L305" s="5">
        <f t="shared" si="54"/>
        <v>43687</v>
      </c>
      <c r="M305" s="2" t="str">
        <f t="shared" si="55"/>
        <v>Saturday</v>
      </c>
      <c r="N305" s="2" t="str">
        <f t="shared" si="56"/>
        <v>Saturday</v>
      </c>
      <c r="O305" s="12">
        <f t="shared" si="57"/>
        <v>0</v>
      </c>
      <c r="P305" s="11" t="str">
        <f t="shared" si="58"/>
        <v>High Cost per Unit</v>
      </c>
      <c r="Q305" s="12">
        <f t="shared" si="59"/>
        <v>24.495000000000001</v>
      </c>
      <c r="R305" s="12">
        <f t="shared" si="60"/>
        <v>7.3484999999999996</v>
      </c>
      <c r="S305" s="12">
        <f t="shared" si="61"/>
        <v>0</v>
      </c>
      <c r="T305" s="12">
        <f t="shared" si="62"/>
        <v>0</v>
      </c>
      <c r="U305" s="12">
        <f t="shared" si="63"/>
        <v>0</v>
      </c>
      <c r="V305" s="13" t="str">
        <f t="shared" ca="1" si="64"/>
        <v>Greater Than 8 Weeks Old</v>
      </c>
    </row>
    <row r="306" spans="1:22" x14ac:dyDescent="0.35">
      <c r="A306" s="2" t="s">
        <v>293</v>
      </c>
      <c r="B306" s="5">
        <v>43685</v>
      </c>
      <c r="C306" s="5" t="s">
        <v>367</v>
      </c>
      <c r="D306" s="5" t="s">
        <v>368</v>
      </c>
      <c r="E306" s="6">
        <v>2</v>
      </c>
      <c r="F306" s="3">
        <v>97.98</v>
      </c>
      <c r="G306" s="3">
        <v>46.3</v>
      </c>
      <c r="H306" s="8">
        <f t="shared" si="52"/>
        <v>23.15</v>
      </c>
      <c r="I306" s="3">
        <v>51.68</v>
      </c>
      <c r="J306" s="4">
        <v>0.53</v>
      </c>
      <c r="K306" s="2" t="str">
        <f t="shared" si="53"/>
        <v>Thursday</v>
      </c>
      <c r="L306" s="5">
        <f t="shared" si="54"/>
        <v>43688</v>
      </c>
      <c r="M306" s="2" t="str">
        <f t="shared" si="55"/>
        <v>Sunday</v>
      </c>
      <c r="N306" s="2" t="str">
        <f t="shared" si="56"/>
        <v>Monday</v>
      </c>
      <c r="O306" s="12">
        <f t="shared" si="57"/>
        <v>0</v>
      </c>
      <c r="P306" s="11" t="str">
        <f t="shared" si="58"/>
        <v>High Cost per Unit</v>
      </c>
      <c r="Q306" s="12">
        <f t="shared" si="59"/>
        <v>9.7980000000000018</v>
      </c>
      <c r="R306" s="12">
        <f t="shared" si="60"/>
        <v>2.9394</v>
      </c>
      <c r="S306" s="12">
        <f t="shared" si="61"/>
        <v>0</v>
      </c>
      <c r="T306" s="12">
        <f t="shared" si="62"/>
        <v>0</v>
      </c>
      <c r="U306" s="12">
        <f t="shared" si="63"/>
        <v>0</v>
      </c>
      <c r="V306" s="13" t="str">
        <f t="shared" ca="1" si="64"/>
        <v>Greater Than 8 Weeks Old</v>
      </c>
    </row>
    <row r="307" spans="1:22" x14ac:dyDescent="0.35">
      <c r="A307" s="2" t="s">
        <v>293</v>
      </c>
      <c r="B307" s="5">
        <v>43686</v>
      </c>
      <c r="C307" s="5" t="s">
        <v>367</v>
      </c>
      <c r="D307" s="5" t="s">
        <v>368</v>
      </c>
      <c r="E307" s="6">
        <v>5</v>
      </c>
      <c r="F307" s="3">
        <v>244.95</v>
      </c>
      <c r="G307" s="3">
        <v>115.75</v>
      </c>
      <c r="H307" s="8">
        <f t="shared" si="52"/>
        <v>23.15</v>
      </c>
      <c r="I307" s="3">
        <v>129.19999999999999</v>
      </c>
      <c r="J307" s="4">
        <v>0.53</v>
      </c>
      <c r="K307" s="2" t="str">
        <f t="shared" si="53"/>
        <v>Friday</v>
      </c>
      <c r="L307" s="5">
        <f t="shared" si="54"/>
        <v>43689</v>
      </c>
      <c r="M307" s="2" t="str">
        <f t="shared" si="55"/>
        <v>Monday</v>
      </c>
      <c r="N307" s="2" t="str">
        <f t="shared" si="56"/>
        <v>Monday</v>
      </c>
      <c r="O307" s="12">
        <f t="shared" si="57"/>
        <v>0</v>
      </c>
      <c r="P307" s="11" t="str">
        <f t="shared" si="58"/>
        <v>High Cost per Unit</v>
      </c>
      <c r="Q307" s="12">
        <f t="shared" si="59"/>
        <v>24.495000000000001</v>
      </c>
      <c r="R307" s="12">
        <f t="shared" si="60"/>
        <v>7.3484999999999996</v>
      </c>
      <c r="S307" s="12">
        <f t="shared" si="61"/>
        <v>0</v>
      </c>
      <c r="T307" s="12">
        <f t="shared" si="62"/>
        <v>0</v>
      </c>
      <c r="U307" s="12">
        <f t="shared" si="63"/>
        <v>0</v>
      </c>
      <c r="V307" s="13" t="str">
        <f t="shared" ca="1" si="64"/>
        <v>Greater Than 8 Weeks Old</v>
      </c>
    </row>
    <row r="308" spans="1:22" x14ac:dyDescent="0.35">
      <c r="A308" s="2" t="s">
        <v>293</v>
      </c>
      <c r="B308" s="5">
        <v>43687</v>
      </c>
      <c r="C308" s="5" t="s">
        <v>367</v>
      </c>
      <c r="D308" s="5" t="s">
        <v>368</v>
      </c>
      <c r="E308" s="6">
        <v>6</v>
      </c>
      <c r="F308" s="3">
        <v>293.94</v>
      </c>
      <c r="G308" s="3">
        <v>138.9</v>
      </c>
      <c r="H308" s="8">
        <f t="shared" si="52"/>
        <v>23.150000000000002</v>
      </c>
      <c r="I308" s="3">
        <v>155.04</v>
      </c>
      <c r="J308" s="4">
        <v>0.53</v>
      </c>
      <c r="K308" s="2" t="str">
        <f t="shared" si="53"/>
        <v>Saturday</v>
      </c>
      <c r="L308" s="5">
        <f t="shared" si="54"/>
        <v>43690</v>
      </c>
      <c r="M308" s="2" t="str">
        <f t="shared" si="55"/>
        <v>Tuesday</v>
      </c>
      <c r="N308" s="2" t="str">
        <f t="shared" si="56"/>
        <v>Tuesday</v>
      </c>
      <c r="O308" s="12">
        <f t="shared" si="57"/>
        <v>0</v>
      </c>
      <c r="P308" s="11" t="str">
        <f t="shared" si="58"/>
        <v>High Cost per Unit</v>
      </c>
      <c r="Q308" s="12">
        <f t="shared" si="59"/>
        <v>29.394000000000002</v>
      </c>
      <c r="R308" s="12">
        <f t="shared" si="60"/>
        <v>8.8181999999999992</v>
      </c>
      <c r="S308" s="12">
        <f t="shared" si="61"/>
        <v>0</v>
      </c>
      <c r="T308" s="12">
        <f t="shared" si="62"/>
        <v>0</v>
      </c>
      <c r="U308" s="12">
        <f t="shared" si="63"/>
        <v>0</v>
      </c>
      <c r="V308" s="13" t="str">
        <f t="shared" ca="1" si="64"/>
        <v>Greater Than 8 Weeks Old</v>
      </c>
    </row>
    <row r="309" spans="1:22" x14ac:dyDescent="0.35">
      <c r="A309" s="2" t="s">
        <v>293</v>
      </c>
      <c r="B309" s="5">
        <v>43688</v>
      </c>
      <c r="C309" s="5" t="s">
        <v>367</v>
      </c>
      <c r="D309" s="5" t="s">
        <v>368</v>
      </c>
      <c r="E309" s="6">
        <v>1</v>
      </c>
      <c r="F309" s="3">
        <v>48.99</v>
      </c>
      <c r="G309" s="3">
        <v>23.15</v>
      </c>
      <c r="H309" s="8">
        <f t="shared" si="52"/>
        <v>23.15</v>
      </c>
      <c r="I309" s="3">
        <v>25.84</v>
      </c>
      <c r="J309" s="4">
        <v>0.53</v>
      </c>
      <c r="K309" s="2" t="str">
        <f t="shared" si="53"/>
        <v>Sunday</v>
      </c>
      <c r="L309" s="5">
        <f t="shared" si="54"/>
        <v>43691</v>
      </c>
      <c r="M309" s="2" t="str">
        <f t="shared" si="55"/>
        <v>Wednesday</v>
      </c>
      <c r="N309" s="2" t="str">
        <f t="shared" si="56"/>
        <v>Wednesday</v>
      </c>
      <c r="O309" s="12">
        <f t="shared" si="57"/>
        <v>0</v>
      </c>
      <c r="P309" s="11" t="str">
        <f t="shared" si="58"/>
        <v>High Cost per Unit</v>
      </c>
      <c r="Q309" s="12">
        <f t="shared" si="59"/>
        <v>4.8990000000000009</v>
      </c>
      <c r="R309" s="12">
        <f t="shared" si="60"/>
        <v>0</v>
      </c>
      <c r="S309" s="12">
        <f t="shared" si="61"/>
        <v>0</v>
      </c>
      <c r="T309" s="12">
        <f t="shared" si="62"/>
        <v>0</v>
      </c>
      <c r="U309" s="12">
        <f t="shared" si="63"/>
        <v>0</v>
      </c>
      <c r="V309" s="13" t="str">
        <f t="shared" ca="1" si="64"/>
        <v>Greater Than 8 Weeks Old</v>
      </c>
    </row>
    <row r="310" spans="1:22" x14ac:dyDescent="0.35">
      <c r="A310" s="2" t="s">
        <v>182</v>
      </c>
      <c r="B310" s="5">
        <v>43678</v>
      </c>
      <c r="C310" s="5" t="s">
        <v>367</v>
      </c>
      <c r="D310" s="5" t="s">
        <v>368</v>
      </c>
      <c r="E310" s="6">
        <v>1</v>
      </c>
      <c r="F310" s="3">
        <v>73</v>
      </c>
      <c r="G310" s="3">
        <v>14.25</v>
      </c>
      <c r="H310" s="8">
        <f t="shared" si="52"/>
        <v>14.25</v>
      </c>
      <c r="I310" s="3">
        <v>58.75</v>
      </c>
      <c r="J310" s="4">
        <v>0.8</v>
      </c>
      <c r="K310" s="2" t="str">
        <f t="shared" si="53"/>
        <v>Thursday</v>
      </c>
      <c r="L310" s="5">
        <f t="shared" si="54"/>
        <v>43681</v>
      </c>
      <c r="M310" s="2" t="str">
        <f t="shared" si="55"/>
        <v>Sunday</v>
      </c>
      <c r="N310" s="2" t="str">
        <f t="shared" si="56"/>
        <v>Monday</v>
      </c>
      <c r="O310" s="12">
        <f t="shared" si="57"/>
        <v>0</v>
      </c>
      <c r="P310" s="11" t="str">
        <f t="shared" si="58"/>
        <v>Low Cost per Unit</v>
      </c>
      <c r="Q310" s="12">
        <f t="shared" si="59"/>
        <v>7.3000000000000007</v>
      </c>
      <c r="R310" s="12">
        <f t="shared" si="60"/>
        <v>0</v>
      </c>
      <c r="S310" s="12">
        <f t="shared" si="61"/>
        <v>0</v>
      </c>
      <c r="T310" s="12">
        <f t="shared" si="62"/>
        <v>0</v>
      </c>
      <c r="U310" s="12">
        <f t="shared" si="63"/>
        <v>0</v>
      </c>
      <c r="V310" s="13" t="str">
        <f t="shared" ca="1" si="64"/>
        <v>Greater Than 8 Weeks Old</v>
      </c>
    </row>
    <row r="311" spans="1:22" x14ac:dyDescent="0.35">
      <c r="A311" s="2" t="s">
        <v>182</v>
      </c>
      <c r="B311" s="5">
        <v>43684</v>
      </c>
      <c r="C311" s="5" t="s">
        <v>367</v>
      </c>
      <c r="D311" s="5" t="s">
        <v>368</v>
      </c>
      <c r="E311" s="6">
        <v>1</v>
      </c>
      <c r="F311" s="3">
        <v>73</v>
      </c>
      <c r="G311" s="3">
        <v>14.25</v>
      </c>
      <c r="H311" s="8">
        <f t="shared" si="52"/>
        <v>14.25</v>
      </c>
      <c r="I311" s="3">
        <v>58.75</v>
      </c>
      <c r="J311" s="4">
        <v>0.8</v>
      </c>
      <c r="K311" s="2" t="str">
        <f t="shared" si="53"/>
        <v>Wednesday</v>
      </c>
      <c r="L311" s="5">
        <f t="shared" si="54"/>
        <v>43687</v>
      </c>
      <c r="M311" s="2" t="str">
        <f t="shared" si="55"/>
        <v>Saturday</v>
      </c>
      <c r="N311" s="2" t="str">
        <f t="shared" si="56"/>
        <v>Saturday</v>
      </c>
      <c r="O311" s="12">
        <f t="shared" si="57"/>
        <v>0</v>
      </c>
      <c r="P311" s="11" t="str">
        <f t="shared" si="58"/>
        <v>Low Cost per Unit</v>
      </c>
      <c r="Q311" s="12">
        <f t="shared" si="59"/>
        <v>7.3000000000000007</v>
      </c>
      <c r="R311" s="12">
        <f t="shared" si="60"/>
        <v>0</v>
      </c>
      <c r="S311" s="12">
        <f t="shared" si="61"/>
        <v>0</v>
      </c>
      <c r="T311" s="12">
        <f t="shared" si="62"/>
        <v>0</v>
      </c>
      <c r="U311" s="12">
        <f t="shared" si="63"/>
        <v>0</v>
      </c>
      <c r="V311" s="13" t="str">
        <f t="shared" ca="1" si="64"/>
        <v>Greater Than 8 Weeks Old</v>
      </c>
    </row>
    <row r="312" spans="1:22" x14ac:dyDescent="0.35">
      <c r="A312" s="2" t="s">
        <v>182</v>
      </c>
      <c r="B312" s="5">
        <v>43685</v>
      </c>
      <c r="C312" s="5" t="s">
        <v>367</v>
      </c>
      <c r="D312" s="5" t="s">
        <v>368</v>
      </c>
      <c r="E312" s="6">
        <v>1</v>
      </c>
      <c r="F312" s="3">
        <v>73</v>
      </c>
      <c r="G312" s="3">
        <v>14.25</v>
      </c>
      <c r="H312" s="8">
        <f t="shared" si="52"/>
        <v>14.25</v>
      </c>
      <c r="I312" s="3">
        <v>58.75</v>
      </c>
      <c r="J312" s="4">
        <v>0.8</v>
      </c>
      <c r="K312" s="2" t="str">
        <f t="shared" si="53"/>
        <v>Thursday</v>
      </c>
      <c r="L312" s="5">
        <f t="shared" si="54"/>
        <v>43688</v>
      </c>
      <c r="M312" s="2" t="str">
        <f t="shared" si="55"/>
        <v>Sunday</v>
      </c>
      <c r="N312" s="2" t="str">
        <f t="shared" si="56"/>
        <v>Monday</v>
      </c>
      <c r="O312" s="12">
        <f t="shared" si="57"/>
        <v>0</v>
      </c>
      <c r="P312" s="11" t="str">
        <f t="shared" si="58"/>
        <v>Low Cost per Unit</v>
      </c>
      <c r="Q312" s="12">
        <f t="shared" si="59"/>
        <v>7.3000000000000007</v>
      </c>
      <c r="R312" s="12">
        <f t="shared" si="60"/>
        <v>0</v>
      </c>
      <c r="S312" s="12">
        <f t="shared" si="61"/>
        <v>0</v>
      </c>
      <c r="T312" s="12">
        <f t="shared" si="62"/>
        <v>0</v>
      </c>
      <c r="U312" s="12">
        <f t="shared" si="63"/>
        <v>0</v>
      </c>
      <c r="V312" s="13" t="str">
        <f t="shared" ca="1" si="64"/>
        <v>Greater Than 8 Weeks Old</v>
      </c>
    </row>
    <row r="313" spans="1:22" x14ac:dyDescent="0.35">
      <c r="A313" s="2" t="s">
        <v>182</v>
      </c>
      <c r="B313" s="5">
        <v>43689</v>
      </c>
      <c r="C313" s="5" t="s">
        <v>367</v>
      </c>
      <c r="D313" s="5" t="s">
        <v>368</v>
      </c>
      <c r="E313" s="6">
        <v>1</v>
      </c>
      <c r="F313" s="3">
        <v>73</v>
      </c>
      <c r="G313" s="3">
        <v>14.25</v>
      </c>
      <c r="H313" s="8">
        <f t="shared" si="52"/>
        <v>14.25</v>
      </c>
      <c r="I313" s="3">
        <v>58.75</v>
      </c>
      <c r="J313" s="4">
        <v>0.8</v>
      </c>
      <c r="K313" s="2" t="str">
        <f t="shared" si="53"/>
        <v>Monday</v>
      </c>
      <c r="L313" s="5">
        <f t="shared" si="54"/>
        <v>43692</v>
      </c>
      <c r="M313" s="2" t="str">
        <f t="shared" si="55"/>
        <v>Thursday</v>
      </c>
      <c r="N313" s="2" t="str">
        <f t="shared" si="56"/>
        <v>Thursday</v>
      </c>
      <c r="O313" s="12">
        <f t="shared" si="57"/>
        <v>0</v>
      </c>
      <c r="P313" s="11" t="str">
        <f t="shared" si="58"/>
        <v>Low Cost per Unit</v>
      </c>
      <c r="Q313" s="12">
        <f t="shared" si="59"/>
        <v>7.3000000000000007</v>
      </c>
      <c r="R313" s="12">
        <f t="shared" si="60"/>
        <v>0</v>
      </c>
      <c r="S313" s="12">
        <f t="shared" si="61"/>
        <v>0</v>
      </c>
      <c r="T313" s="12">
        <f t="shared" si="62"/>
        <v>0</v>
      </c>
      <c r="U313" s="12">
        <f t="shared" si="63"/>
        <v>0</v>
      </c>
      <c r="V313" s="13" t="str">
        <f t="shared" ca="1" si="64"/>
        <v>Greater Than 8 Weeks Old</v>
      </c>
    </row>
    <row r="314" spans="1:22" x14ac:dyDescent="0.35">
      <c r="A314" s="2" t="s">
        <v>182</v>
      </c>
      <c r="B314" s="5">
        <v>43691</v>
      </c>
      <c r="C314" s="5" t="s">
        <v>367</v>
      </c>
      <c r="D314" s="5" t="s">
        <v>368</v>
      </c>
      <c r="E314" s="6">
        <v>1</v>
      </c>
      <c r="F314" s="3">
        <v>73</v>
      </c>
      <c r="G314" s="3">
        <v>14.25</v>
      </c>
      <c r="H314" s="8">
        <f t="shared" si="52"/>
        <v>14.25</v>
      </c>
      <c r="I314" s="3">
        <v>58.75</v>
      </c>
      <c r="J314" s="4">
        <v>0.8</v>
      </c>
      <c r="K314" s="2" t="str">
        <f t="shared" si="53"/>
        <v>Wednesday</v>
      </c>
      <c r="L314" s="5">
        <f t="shared" si="54"/>
        <v>43694</v>
      </c>
      <c r="M314" s="2" t="str">
        <f t="shared" si="55"/>
        <v>Saturday</v>
      </c>
      <c r="N314" s="2" t="str">
        <f t="shared" si="56"/>
        <v>Saturday</v>
      </c>
      <c r="O314" s="12">
        <f t="shared" si="57"/>
        <v>0</v>
      </c>
      <c r="P314" s="11" t="str">
        <f t="shared" si="58"/>
        <v>Low Cost per Unit</v>
      </c>
      <c r="Q314" s="12">
        <f t="shared" si="59"/>
        <v>7.3000000000000007</v>
      </c>
      <c r="R314" s="12">
        <f t="shared" si="60"/>
        <v>0</v>
      </c>
      <c r="S314" s="12">
        <f t="shared" si="61"/>
        <v>0</v>
      </c>
      <c r="T314" s="12">
        <f t="shared" si="62"/>
        <v>0</v>
      </c>
      <c r="U314" s="12">
        <f t="shared" si="63"/>
        <v>0</v>
      </c>
      <c r="V314" s="13" t="str">
        <f t="shared" ca="1" si="64"/>
        <v>Greater Than 8 Weeks Old</v>
      </c>
    </row>
    <row r="315" spans="1:22" x14ac:dyDescent="0.35">
      <c r="A315" s="2" t="s">
        <v>182</v>
      </c>
      <c r="B315" s="5">
        <v>43700</v>
      </c>
      <c r="C315" s="5" t="s">
        <v>367</v>
      </c>
      <c r="D315" s="5" t="s">
        <v>368</v>
      </c>
      <c r="E315" s="6">
        <v>1</v>
      </c>
      <c r="F315" s="3">
        <v>73</v>
      </c>
      <c r="G315" s="3">
        <v>14.25</v>
      </c>
      <c r="H315" s="8">
        <f t="shared" si="52"/>
        <v>14.25</v>
      </c>
      <c r="I315" s="3">
        <v>58.75</v>
      </c>
      <c r="J315" s="4">
        <v>0.8</v>
      </c>
      <c r="K315" s="2" t="str">
        <f t="shared" si="53"/>
        <v>Friday</v>
      </c>
      <c r="L315" s="5">
        <f t="shared" si="54"/>
        <v>43703</v>
      </c>
      <c r="M315" s="2" t="str">
        <f t="shared" si="55"/>
        <v>Monday</v>
      </c>
      <c r="N315" s="2" t="str">
        <f t="shared" si="56"/>
        <v>Monday</v>
      </c>
      <c r="O315" s="12">
        <f t="shared" si="57"/>
        <v>0</v>
      </c>
      <c r="P315" s="11" t="str">
        <f t="shared" si="58"/>
        <v>Low Cost per Unit</v>
      </c>
      <c r="Q315" s="12">
        <f t="shared" si="59"/>
        <v>7.3000000000000007</v>
      </c>
      <c r="R315" s="12">
        <f t="shared" si="60"/>
        <v>0</v>
      </c>
      <c r="S315" s="12">
        <f t="shared" si="61"/>
        <v>0</v>
      </c>
      <c r="T315" s="12">
        <f t="shared" si="62"/>
        <v>0</v>
      </c>
      <c r="U315" s="12">
        <f t="shared" si="63"/>
        <v>0</v>
      </c>
      <c r="V315" s="13" t="str">
        <f t="shared" ca="1" si="64"/>
        <v>Greater Than 8 Weeks Old</v>
      </c>
    </row>
    <row r="316" spans="1:22" x14ac:dyDescent="0.35">
      <c r="A316" s="2" t="s">
        <v>174</v>
      </c>
      <c r="B316" s="5">
        <v>43678</v>
      </c>
      <c r="C316" s="5" t="s">
        <v>367</v>
      </c>
      <c r="D316" s="5" t="s">
        <v>368</v>
      </c>
      <c r="E316" s="6">
        <v>2</v>
      </c>
      <c r="F316" s="3">
        <v>110</v>
      </c>
      <c r="G316" s="3">
        <v>32.799999999999997</v>
      </c>
      <c r="H316" s="8">
        <f t="shared" si="52"/>
        <v>16.399999999999999</v>
      </c>
      <c r="I316" s="3">
        <v>77.2</v>
      </c>
      <c r="J316" s="4">
        <v>0.7</v>
      </c>
      <c r="K316" s="2" t="str">
        <f t="shared" si="53"/>
        <v>Thursday</v>
      </c>
      <c r="L316" s="5">
        <f t="shared" si="54"/>
        <v>43681</v>
      </c>
      <c r="M316" s="2" t="str">
        <f t="shared" si="55"/>
        <v>Sunday</v>
      </c>
      <c r="N316" s="2" t="str">
        <f t="shared" si="56"/>
        <v>Monday</v>
      </c>
      <c r="O316" s="12">
        <f t="shared" si="57"/>
        <v>0</v>
      </c>
      <c r="P316" s="11" t="str">
        <f t="shared" si="58"/>
        <v>Low Cost per Unit</v>
      </c>
      <c r="Q316" s="12">
        <f t="shared" si="59"/>
        <v>11</v>
      </c>
      <c r="R316" s="12">
        <f t="shared" si="60"/>
        <v>3.3</v>
      </c>
      <c r="S316" s="12">
        <f t="shared" si="61"/>
        <v>0</v>
      </c>
      <c r="T316" s="12">
        <f t="shared" si="62"/>
        <v>0</v>
      </c>
      <c r="U316" s="12">
        <f t="shared" si="63"/>
        <v>0</v>
      </c>
      <c r="V316" s="13" t="str">
        <f t="shared" ca="1" si="64"/>
        <v>Greater Than 8 Weeks Old</v>
      </c>
    </row>
    <row r="317" spans="1:22" x14ac:dyDescent="0.35">
      <c r="A317" s="2" t="s">
        <v>174</v>
      </c>
      <c r="B317" s="5">
        <v>43681</v>
      </c>
      <c r="C317" s="5" t="s">
        <v>367</v>
      </c>
      <c r="D317" s="5" t="s">
        <v>368</v>
      </c>
      <c r="E317" s="6">
        <v>3</v>
      </c>
      <c r="F317" s="3">
        <v>90.75</v>
      </c>
      <c r="G317" s="3">
        <v>49.2</v>
      </c>
      <c r="H317" s="8">
        <f t="shared" si="52"/>
        <v>16.400000000000002</v>
      </c>
      <c r="I317" s="3">
        <v>41.55</v>
      </c>
      <c r="J317" s="4">
        <v>0.46</v>
      </c>
      <c r="K317" s="2" t="str">
        <f t="shared" si="53"/>
        <v>Sunday</v>
      </c>
      <c r="L317" s="5">
        <f t="shared" si="54"/>
        <v>43684</v>
      </c>
      <c r="M317" s="2" t="str">
        <f t="shared" si="55"/>
        <v>Wednesday</v>
      </c>
      <c r="N317" s="2" t="str">
        <f t="shared" si="56"/>
        <v>Wednesday</v>
      </c>
      <c r="O317" s="12">
        <f t="shared" si="57"/>
        <v>0</v>
      </c>
      <c r="P317" s="11" t="str">
        <f t="shared" si="58"/>
        <v>Low Cost per Unit</v>
      </c>
      <c r="Q317" s="12">
        <f t="shared" si="59"/>
        <v>9.0750000000000011</v>
      </c>
      <c r="R317" s="12">
        <f t="shared" si="60"/>
        <v>2.7224999999999997</v>
      </c>
      <c r="S317" s="12">
        <f t="shared" si="61"/>
        <v>0</v>
      </c>
      <c r="T317" s="12">
        <f t="shared" si="62"/>
        <v>0</v>
      </c>
      <c r="U317" s="12">
        <f t="shared" si="63"/>
        <v>0</v>
      </c>
      <c r="V317" s="13" t="str">
        <f t="shared" ca="1" si="64"/>
        <v>Greater Than 8 Weeks Old</v>
      </c>
    </row>
    <row r="318" spans="1:22" x14ac:dyDescent="0.35">
      <c r="A318" s="2" t="s">
        <v>174</v>
      </c>
      <c r="B318" s="5">
        <v>43684</v>
      </c>
      <c r="C318" s="5" t="s">
        <v>367</v>
      </c>
      <c r="D318" s="5" t="s">
        <v>368</v>
      </c>
      <c r="E318" s="6">
        <v>2</v>
      </c>
      <c r="F318" s="3">
        <v>110</v>
      </c>
      <c r="G318" s="3">
        <v>32.799999999999997</v>
      </c>
      <c r="H318" s="8">
        <f t="shared" si="52"/>
        <v>16.399999999999999</v>
      </c>
      <c r="I318" s="3">
        <v>77.2</v>
      </c>
      <c r="J318" s="4">
        <v>0.7</v>
      </c>
      <c r="K318" s="2" t="str">
        <f t="shared" si="53"/>
        <v>Wednesday</v>
      </c>
      <c r="L318" s="5">
        <f t="shared" si="54"/>
        <v>43687</v>
      </c>
      <c r="M318" s="2" t="str">
        <f t="shared" si="55"/>
        <v>Saturday</v>
      </c>
      <c r="N318" s="2" t="str">
        <f t="shared" si="56"/>
        <v>Saturday</v>
      </c>
      <c r="O318" s="12">
        <f t="shared" si="57"/>
        <v>0</v>
      </c>
      <c r="P318" s="11" t="str">
        <f t="shared" si="58"/>
        <v>Low Cost per Unit</v>
      </c>
      <c r="Q318" s="12">
        <f t="shared" si="59"/>
        <v>11</v>
      </c>
      <c r="R318" s="12">
        <f t="shared" si="60"/>
        <v>3.3</v>
      </c>
      <c r="S318" s="12">
        <f t="shared" si="61"/>
        <v>0</v>
      </c>
      <c r="T318" s="12">
        <f t="shared" si="62"/>
        <v>0</v>
      </c>
      <c r="U318" s="12">
        <f t="shared" si="63"/>
        <v>0</v>
      </c>
      <c r="V318" s="13" t="str">
        <f t="shared" ca="1" si="64"/>
        <v>Greater Than 8 Weeks Old</v>
      </c>
    </row>
    <row r="319" spans="1:22" x14ac:dyDescent="0.35">
      <c r="A319" s="2" t="s">
        <v>174</v>
      </c>
      <c r="B319" s="5">
        <v>43685</v>
      </c>
      <c r="C319" s="5" t="s">
        <v>367</v>
      </c>
      <c r="D319" s="5" t="s">
        <v>368</v>
      </c>
      <c r="E319" s="6">
        <v>1</v>
      </c>
      <c r="F319" s="3">
        <v>55</v>
      </c>
      <c r="G319" s="3">
        <v>16.399999999999999</v>
      </c>
      <c r="H319" s="8">
        <f t="shared" si="52"/>
        <v>16.399999999999999</v>
      </c>
      <c r="I319" s="3">
        <v>38.6</v>
      </c>
      <c r="J319" s="4">
        <v>0.7</v>
      </c>
      <c r="K319" s="2" t="str">
        <f t="shared" si="53"/>
        <v>Thursday</v>
      </c>
      <c r="L319" s="5">
        <f t="shared" si="54"/>
        <v>43688</v>
      </c>
      <c r="M319" s="2" t="str">
        <f t="shared" si="55"/>
        <v>Sunday</v>
      </c>
      <c r="N319" s="2" t="str">
        <f t="shared" si="56"/>
        <v>Monday</v>
      </c>
      <c r="O319" s="12">
        <f t="shared" si="57"/>
        <v>0</v>
      </c>
      <c r="P319" s="11" t="str">
        <f t="shared" si="58"/>
        <v>Low Cost per Unit</v>
      </c>
      <c r="Q319" s="12">
        <f t="shared" si="59"/>
        <v>5.5</v>
      </c>
      <c r="R319" s="12">
        <f t="shared" si="60"/>
        <v>0</v>
      </c>
      <c r="S319" s="12">
        <f t="shared" si="61"/>
        <v>0</v>
      </c>
      <c r="T319" s="12">
        <f t="shared" si="62"/>
        <v>0</v>
      </c>
      <c r="U319" s="12">
        <f t="shared" si="63"/>
        <v>0</v>
      </c>
      <c r="V319" s="13" t="str">
        <f t="shared" ca="1" si="64"/>
        <v>Greater Than 8 Weeks Old</v>
      </c>
    </row>
    <row r="320" spans="1:22" x14ac:dyDescent="0.35">
      <c r="A320" s="2" t="s">
        <v>174</v>
      </c>
      <c r="B320" s="5">
        <v>43688</v>
      </c>
      <c r="C320" s="5" t="s">
        <v>367</v>
      </c>
      <c r="D320" s="5" t="s">
        <v>368</v>
      </c>
      <c r="E320" s="6">
        <v>1</v>
      </c>
      <c r="F320" s="3">
        <v>55</v>
      </c>
      <c r="G320" s="3">
        <v>16.399999999999999</v>
      </c>
      <c r="H320" s="8">
        <f t="shared" si="52"/>
        <v>16.399999999999999</v>
      </c>
      <c r="I320" s="3">
        <v>38.6</v>
      </c>
      <c r="J320" s="4">
        <v>0.7</v>
      </c>
      <c r="K320" s="2" t="str">
        <f t="shared" si="53"/>
        <v>Sunday</v>
      </c>
      <c r="L320" s="5">
        <f t="shared" si="54"/>
        <v>43691</v>
      </c>
      <c r="M320" s="2" t="str">
        <f t="shared" si="55"/>
        <v>Wednesday</v>
      </c>
      <c r="N320" s="2" t="str">
        <f t="shared" si="56"/>
        <v>Wednesday</v>
      </c>
      <c r="O320" s="12">
        <f t="shared" si="57"/>
        <v>0</v>
      </c>
      <c r="P320" s="11" t="str">
        <f t="shared" si="58"/>
        <v>Low Cost per Unit</v>
      </c>
      <c r="Q320" s="12">
        <f t="shared" si="59"/>
        <v>5.5</v>
      </c>
      <c r="R320" s="12">
        <f t="shared" si="60"/>
        <v>0</v>
      </c>
      <c r="S320" s="12">
        <f t="shared" si="61"/>
        <v>0</v>
      </c>
      <c r="T320" s="12">
        <f t="shared" si="62"/>
        <v>0</v>
      </c>
      <c r="U320" s="12">
        <f t="shared" si="63"/>
        <v>0</v>
      </c>
      <c r="V320" s="13" t="str">
        <f t="shared" ca="1" si="64"/>
        <v>Greater Than 8 Weeks Old</v>
      </c>
    </row>
    <row r="321" spans="1:22" x14ac:dyDescent="0.35">
      <c r="A321" s="2" t="s">
        <v>174</v>
      </c>
      <c r="B321" s="5">
        <v>43689</v>
      </c>
      <c r="C321" s="5" t="s">
        <v>367</v>
      </c>
      <c r="D321" s="5" t="s">
        <v>368</v>
      </c>
      <c r="E321" s="6">
        <v>1</v>
      </c>
      <c r="F321" s="3">
        <v>55</v>
      </c>
      <c r="G321" s="3">
        <v>16.399999999999999</v>
      </c>
      <c r="H321" s="8">
        <f t="shared" si="52"/>
        <v>16.399999999999999</v>
      </c>
      <c r="I321" s="3">
        <v>38.6</v>
      </c>
      <c r="J321" s="4">
        <v>0.7</v>
      </c>
      <c r="K321" s="2" t="str">
        <f t="shared" si="53"/>
        <v>Monday</v>
      </c>
      <c r="L321" s="5">
        <f t="shared" si="54"/>
        <v>43692</v>
      </c>
      <c r="M321" s="2" t="str">
        <f t="shared" si="55"/>
        <v>Thursday</v>
      </c>
      <c r="N321" s="2" t="str">
        <f t="shared" si="56"/>
        <v>Thursday</v>
      </c>
      <c r="O321" s="12">
        <f t="shared" si="57"/>
        <v>0</v>
      </c>
      <c r="P321" s="11" t="str">
        <f t="shared" si="58"/>
        <v>Low Cost per Unit</v>
      </c>
      <c r="Q321" s="12">
        <f t="shared" si="59"/>
        <v>5.5</v>
      </c>
      <c r="R321" s="12">
        <f t="shared" si="60"/>
        <v>0</v>
      </c>
      <c r="S321" s="12">
        <f t="shared" si="61"/>
        <v>0</v>
      </c>
      <c r="T321" s="12">
        <f t="shared" si="62"/>
        <v>0</v>
      </c>
      <c r="U321" s="12">
        <f t="shared" si="63"/>
        <v>0</v>
      </c>
      <c r="V321" s="13" t="str">
        <f t="shared" ca="1" si="64"/>
        <v>Greater Than 8 Weeks Old</v>
      </c>
    </row>
    <row r="322" spans="1:22" x14ac:dyDescent="0.35">
      <c r="A322" s="2" t="s">
        <v>174</v>
      </c>
      <c r="B322" s="5">
        <v>43693</v>
      </c>
      <c r="C322" s="5" t="s">
        <v>367</v>
      </c>
      <c r="D322" s="5" t="s">
        <v>368</v>
      </c>
      <c r="E322" s="6">
        <v>2</v>
      </c>
      <c r="F322" s="3">
        <v>110</v>
      </c>
      <c r="G322" s="3">
        <v>32.799999999999997</v>
      </c>
      <c r="H322" s="8">
        <f t="shared" si="52"/>
        <v>16.399999999999999</v>
      </c>
      <c r="I322" s="3">
        <v>77.2</v>
      </c>
      <c r="J322" s="4">
        <v>0.7</v>
      </c>
      <c r="K322" s="2" t="str">
        <f t="shared" si="53"/>
        <v>Friday</v>
      </c>
      <c r="L322" s="5">
        <f t="shared" si="54"/>
        <v>43696</v>
      </c>
      <c r="M322" s="2" t="str">
        <f t="shared" si="55"/>
        <v>Monday</v>
      </c>
      <c r="N322" s="2" t="str">
        <f t="shared" si="56"/>
        <v>Monday</v>
      </c>
      <c r="O322" s="12">
        <f t="shared" si="57"/>
        <v>0</v>
      </c>
      <c r="P322" s="11" t="str">
        <f t="shared" si="58"/>
        <v>Low Cost per Unit</v>
      </c>
      <c r="Q322" s="12">
        <f t="shared" si="59"/>
        <v>11</v>
      </c>
      <c r="R322" s="12">
        <f t="shared" si="60"/>
        <v>3.3</v>
      </c>
      <c r="S322" s="12">
        <f t="shared" si="61"/>
        <v>0</v>
      </c>
      <c r="T322" s="12">
        <f t="shared" si="62"/>
        <v>0</v>
      </c>
      <c r="U322" s="12">
        <f t="shared" si="63"/>
        <v>0</v>
      </c>
      <c r="V322" s="13" t="str">
        <f t="shared" ca="1" si="64"/>
        <v>Greater Than 8 Weeks Old</v>
      </c>
    </row>
    <row r="323" spans="1:22" x14ac:dyDescent="0.35">
      <c r="A323" s="2" t="s">
        <v>174</v>
      </c>
      <c r="B323" s="5">
        <v>43695</v>
      </c>
      <c r="C323" s="5" t="s">
        <v>367</v>
      </c>
      <c r="D323" s="5" t="s">
        <v>368</v>
      </c>
      <c r="E323" s="6">
        <v>1</v>
      </c>
      <c r="F323" s="3">
        <v>55</v>
      </c>
      <c r="G323" s="3">
        <v>16.399999999999999</v>
      </c>
      <c r="H323" s="8">
        <f t="shared" ref="H323:H386" si="65">G323/E323</f>
        <v>16.399999999999999</v>
      </c>
      <c r="I323" s="3">
        <v>38.6</v>
      </c>
      <c r="J323" s="4">
        <v>0.7</v>
      </c>
      <c r="K323" s="2" t="str">
        <f t="shared" ref="K323:K386" si="66">TEXT(B323,"dddd")</f>
        <v>Sunday</v>
      </c>
      <c r="L323" s="5">
        <f t="shared" ref="L323:L386" si="67">B323+3</f>
        <v>43698</v>
      </c>
      <c r="M323" s="2" t="str">
        <f t="shared" ref="M323:M386" si="68">TEXT(L323,"dddd")</f>
        <v>Wednesday</v>
      </c>
      <c r="N323" s="2" t="str">
        <f t="shared" ref="N323:N386" si="69">IF(M323="Sunday","Monday",M323)</f>
        <v>Wednesday</v>
      </c>
      <c r="O323" s="12">
        <f t="shared" ref="O323:O386" si="70">IF(TEXT(B323,"dddd")="Tuesday",F323*0.05,0)</f>
        <v>0</v>
      </c>
      <c r="P323" s="11" t="str">
        <f t="shared" ref="P323:P386" si="71">IF(H323&gt;AVERAGE(H:H),"High Cost per Unit","Low Cost per Unit")</f>
        <v>Low Cost per Unit</v>
      </c>
      <c r="Q323" s="12">
        <f t="shared" ref="Q323:Q386" si="72">IF(D323="Masks",F323*0.1,0)</f>
        <v>5.5</v>
      </c>
      <c r="R323" s="12">
        <f t="shared" ref="R323:R386" si="73">IF(E323&gt;1,F323*0.03,0)</f>
        <v>0</v>
      </c>
      <c r="S323" s="12">
        <f t="shared" ref="S323:S386" si="74">IF(D323="Accessories",F323*0.15,0)</f>
        <v>0</v>
      </c>
      <c r="T323" s="12">
        <f t="shared" ref="T323:T386" si="75">IF(AND(K323="Saturday",C323="Fitness"),F323*0.1,0)</f>
        <v>0</v>
      </c>
      <c r="U323" s="12">
        <f t="shared" ref="U323:U386" si="76">IF(AND(K323="Friday",C323="Automotive"),F323*0.2,0)</f>
        <v>0</v>
      </c>
      <c r="V323" s="13" t="str">
        <f t="shared" ref="V323:V386" ca="1" si="77">IF(B323&lt;TODAY()-56,"Greater Than 8 Weeks Old","Less Than 8 Weeks Old")</f>
        <v>Greater Than 8 Weeks Old</v>
      </c>
    </row>
    <row r="324" spans="1:22" x14ac:dyDescent="0.35">
      <c r="A324" s="2" t="s">
        <v>174</v>
      </c>
      <c r="B324" s="5">
        <v>43696</v>
      </c>
      <c r="C324" s="5" t="s">
        <v>367</v>
      </c>
      <c r="D324" s="5" t="s">
        <v>368</v>
      </c>
      <c r="E324" s="6">
        <v>2</v>
      </c>
      <c r="F324" s="3">
        <v>110</v>
      </c>
      <c r="G324" s="3">
        <v>32.799999999999997</v>
      </c>
      <c r="H324" s="8">
        <f t="shared" si="65"/>
        <v>16.399999999999999</v>
      </c>
      <c r="I324" s="3">
        <v>77.2</v>
      </c>
      <c r="J324" s="4">
        <v>0.7</v>
      </c>
      <c r="K324" s="2" t="str">
        <f t="shared" si="66"/>
        <v>Monday</v>
      </c>
      <c r="L324" s="5">
        <f t="shared" si="67"/>
        <v>43699</v>
      </c>
      <c r="M324" s="2" t="str">
        <f t="shared" si="68"/>
        <v>Thursday</v>
      </c>
      <c r="N324" s="2" t="str">
        <f t="shared" si="69"/>
        <v>Thursday</v>
      </c>
      <c r="O324" s="12">
        <f t="shared" si="70"/>
        <v>0</v>
      </c>
      <c r="P324" s="11" t="str">
        <f t="shared" si="71"/>
        <v>Low Cost per Unit</v>
      </c>
      <c r="Q324" s="12">
        <f t="shared" si="72"/>
        <v>11</v>
      </c>
      <c r="R324" s="12">
        <f t="shared" si="73"/>
        <v>3.3</v>
      </c>
      <c r="S324" s="12">
        <f t="shared" si="74"/>
        <v>0</v>
      </c>
      <c r="T324" s="12">
        <f t="shared" si="75"/>
        <v>0</v>
      </c>
      <c r="U324" s="12">
        <f t="shared" si="76"/>
        <v>0</v>
      </c>
      <c r="V324" s="13" t="str">
        <f t="shared" ca="1" si="77"/>
        <v>Greater Than 8 Weeks Old</v>
      </c>
    </row>
    <row r="325" spans="1:22" x14ac:dyDescent="0.35">
      <c r="A325" s="2" t="s">
        <v>174</v>
      </c>
      <c r="B325" s="5">
        <v>43699</v>
      </c>
      <c r="C325" s="5" t="s">
        <v>367</v>
      </c>
      <c r="D325" s="5" t="s">
        <v>368</v>
      </c>
      <c r="E325" s="6">
        <v>1</v>
      </c>
      <c r="F325" s="3">
        <v>55</v>
      </c>
      <c r="G325" s="3">
        <v>16.399999999999999</v>
      </c>
      <c r="H325" s="8">
        <f t="shared" si="65"/>
        <v>16.399999999999999</v>
      </c>
      <c r="I325" s="3">
        <v>38.6</v>
      </c>
      <c r="J325" s="4">
        <v>0.7</v>
      </c>
      <c r="K325" s="2" t="str">
        <f t="shared" si="66"/>
        <v>Thursday</v>
      </c>
      <c r="L325" s="5">
        <f t="shared" si="67"/>
        <v>43702</v>
      </c>
      <c r="M325" s="2" t="str">
        <f t="shared" si="68"/>
        <v>Sunday</v>
      </c>
      <c r="N325" s="2" t="str">
        <f t="shared" si="69"/>
        <v>Monday</v>
      </c>
      <c r="O325" s="12">
        <f t="shared" si="70"/>
        <v>0</v>
      </c>
      <c r="P325" s="11" t="str">
        <f t="shared" si="71"/>
        <v>Low Cost per Unit</v>
      </c>
      <c r="Q325" s="12">
        <f t="shared" si="72"/>
        <v>5.5</v>
      </c>
      <c r="R325" s="12">
        <f t="shared" si="73"/>
        <v>0</v>
      </c>
      <c r="S325" s="12">
        <f t="shared" si="74"/>
        <v>0</v>
      </c>
      <c r="T325" s="12">
        <f t="shared" si="75"/>
        <v>0</v>
      </c>
      <c r="U325" s="12">
        <f t="shared" si="76"/>
        <v>0</v>
      </c>
      <c r="V325" s="13" t="str">
        <f t="shared" ca="1" si="77"/>
        <v>Greater Than 8 Weeks Old</v>
      </c>
    </row>
    <row r="326" spans="1:22" x14ac:dyDescent="0.35">
      <c r="A326" s="2" t="s">
        <v>174</v>
      </c>
      <c r="B326" s="5">
        <v>43701</v>
      </c>
      <c r="C326" s="5" t="s">
        <v>367</v>
      </c>
      <c r="D326" s="5" t="s">
        <v>368</v>
      </c>
      <c r="E326" s="6">
        <v>1</v>
      </c>
      <c r="F326" s="3">
        <v>55</v>
      </c>
      <c r="G326" s="3">
        <v>16.399999999999999</v>
      </c>
      <c r="H326" s="8">
        <f t="shared" si="65"/>
        <v>16.399999999999999</v>
      </c>
      <c r="I326" s="3">
        <v>38.6</v>
      </c>
      <c r="J326" s="4">
        <v>0.7</v>
      </c>
      <c r="K326" s="2" t="str">
        <f t="shared" si="66"/>
        <v>Saturday</v>
      </c>
      <c r="L326" s="5">
        <f t="shared" si="67"/>
        <v>43704</v>
      </c>
      <c r="M326" s="2" t="str">
        <f t="shared" si="68"/>
        <v>Tuesday</v>
      </c>
      <c r="N326" s="2" t="str">
        <f t="shared" si="69"/>
        <v>Tuesday</v>
      </c>
      <c r="O326" s="12">
        <f t="shared" si="70"/>
        <v>0</v>
      </c>
      <c r="P326" s="11" t="str">
        <f t="shared" si="71"/>
        <v>Low Cost per Unit</v>
      </c>
      <c r="Q326" s="12">
        <f t="shared" si="72"/>
        <v>5.5</v>
      </c>
      <c r="R326" s="12">
        <f t="shared" si="73"/>
        <v>0</v>
      </c>
      <c r="S326" s="12">
        <f t="shared" si="74"/>
        <v>0</v>
      </c>
      <c r="T326" s="12">
        <f t="shared" si="75"/>
        <v>0</v>
      </c>
      <c r="U326" s="12">
        <f t="shared" si="76"/>
        <v>0</v>
      </c>
      <c r="V326" s="13" t="str">
        <f t="shared" ca="1" si="77"/>
        <v>Greater Than 8 Weeks Old</v>
      </c>
    </row>
    <row r="327" spans="1:22" x14ac:dyDescent="0.35">
      <c r="A327" s="2" t="s">
        <v>174</v>
      </c>
      <c r="B327" s="5">
        <v>43702</v>
      </c>
      <c r="C327" s="5" t="s">
        <v>367</v>
      </c>
      <c r="D327" s="5" t="s">
        <v>368</v>
      </c>
      <c r="E327" s="6">
        <v>1</v>
      </c>
      <c r="F327" s="3">
        <v>55</v>
      </c>
      <c r="G327" s="3">
        <v>16.399999999999999</v>
      </c>
      <c r="H327" s="8">
        <f t="shared" si="65"/>
        <v>16.399999999999999</v>
      </c>
      <c r="I327" s="3">
        <v>38.6</v>
      </c>
      <c r="J327" s="4">
        <v>0.7</v>
      </c>
      <c r="K327" s="2" t="str">
        <f t="shared" si="66"/>
        <v>Sunday</v>
      </c>
      <c r="L327" s="5">
        <f t="shared" si="67"/>
        <v>43705</v>
      </c>
      <c r="M327" s="2" t="str">
        <f t="shared" si="68"/>
        <v>Wednesday</v>
      </c>
      <c r="N327" s="2" t="str">
        <f t="shared" si="69"/>
        <v>Wednesday</v>
      </c>
      <c r="O327" s="12">
        <f t="shared" si="70"/>
        <v>0</v>
      </c>
      <c r="P327" s="11" t="str">
        <f t="shared" si="71"/>
        <v>Low Cost per Unit</v>
      </c>
      <c r="Q327" s="12">
        <f t="shared" si="72"/>
        <v>5.5</v>
      </c>
      <c r="R327" s="12">
        <f t="shared" si="73"/>
        <v>0</v>
      </c>
      <c r="S327" s="12">
        <f t="shared" si="74"/>
        <v>0</v>
      </c>
      <c r="T327" s="12">
        <f t="shared" si="75"/>
        <v>0</v>
      </c>
      <c r="U327" s="12">
        <f t="shared" si="76"/>
        <v>0</v>
      </c>
      <c r="V327" s="13" t="str">
        <f t="shared" ca="1" si="77"/>
        <v>Greater Than 8 Weeks Old</v>
      </c>
    </row>
    <row r="328" spans="1:22" x14ac:dyDescent="0.35">
      <c r="A328" s="2" t="s">
        <v>174</v>
      </c>
      <c r="B328" s="5">
        <v>43704</v>
      </c>
      <c r="C328" s="5" t="s">
        <v>367</v>
      </c>
      <c r="D328" s="5" t="s">
        <v>368</v>
      </c>
      <c r="E328" s="6">
        <v>1</v>
      </c>
      <c r="F328" s="3">
        <v>55</v>
      </c>
      <c r="G328" s="3">
        <v>16.399999999999999</v>
      </c>
      <c r="H328" s="8">
        <f t="shared" si="65"/>
        <v>16.399999999999999</v>
      </c>
      <c r="I328" s="3">
        <v>38.6</v>
      </c>
      <c r="J328" s="4">
        <v>0.7</v>
      </c>
      <c r="K328" s="2" t="str">
        <f t="shared" si="66"/>
        <v>Tuesday</v>
      </c>
      <c r="L328" s="5">
        <f t="shared" si="67"/>
        <v>43707</v>
      </c>
      <c r="M328" s="2" t="str">
        <f t="shared" si="68"/>
        <v>Friday</v>
      </c>
      <c r="N328" s="2" t="str">
        <f t="shared" si="69"/>
        <v>Friday</v>
      </c>
      <c r="O328" s="12">
        <f t="shared" si="70"/>
        <v>2.75</v>
      </c>
      <c r="P328" s="11" t="str">
        <f t="shared" si="71"/>
        <v>Low Cost per Unit</v>
      </c>
      <c r="Q328" s="12">
        <f t="shared" si="72"/>
        <v>5.5</v>
      </c>
      <c r="R328" s="12">
        <f t="shared" si="73"/>
        <v>0</v>
      </c>
      <c r="S328" s="12">
        <f t="shared" si="74"/>
        <v>0</v>
      </c>
      <c r="T328" s="12">
        <f t="shared" si="75"/>
        <v>0</v>
      </c>
      <c r="U328" s="12">
        <f t="shared" si="76"/>
        <v>0</v>
      </c>
      <c r="V328" s="13" t="str">
        <f t="shared" ca="1" si="77"/>
        <v>Greater Than 8 Weeks Old</v>
      </c>
    </row>
    <row r="329" spans="1:22" x14ac:dyDescent="0.35">
      <c r="A329" s="2" t="s">
        <v>174</v>
      </c>
      <c r="B329" s="5">
        <v>43708</v>
      </c>
      <c r="C329" s="5" t="s">
        <v>367</v>
      </c>
      <c r="D329" s="5" t="s">
        <v>368</v>
      </c>
      <c r="E329" s="6">
        <v>3</v>
      </c>
      <c r="F329" s="3">
        <v>165</v>
      </c>
      <c r="G329" s="3">
        <v>49.2</v>
      </c>
      <c r="H329" s="8">
        <f t="shared" si="65"/>
        <v>16.400000000000002</v>
      </c>
      <c r="I329" s="3">
        <v>115.8</v>
      </c>
      <c r="J329" s="4">
        <v>0.7</v>
      </c>
      <c r="K329" s="2" t="str">
        <f t="shared" si="66"/>
        <v>Saturday</v>
      </c>
      <c r="L329" s="5">
        <f t="shared" si="67"/>
        <v>43711</v>
      </c>
      <c r="M329" s="2" t="str">
        <f t="shared" si="68"/>
        <v>Tuesday</v>
      </c>
      <c r="N329" s="2" t="str">
        <f t="shared" si="69"/>
        <v>Tuesday</v>
      </c>
      <c r="O329" s="12">
        <f t="shared" si="70"/>
        <v>0</v>
      </c>
      <c r="P329" s="11" t="str">
        <f t="shared" si="71"/>
        <v>Low Cost per Unit</v>
      </c>
      <c r="Q329" s="12">
        <f t="shared" si="72"/>
        <v>16.5</v>
      </c>
      <c r="R329" s="12">
        <f t="shared" si="73"/>
        <v>4.95</v>
      </c>
      <c r="S329" s="12">
        <f t="shared" si="74"/>
        <v>0</v>
      </c>
      <c r="T329" s="12">
        <f t="shared" si="75"/>
        <v>0</v>
      </c>
      <c r="U329" s="12">
        <f t="shared" si="76"/>
        <v>0</v>
      </c>
      <c r="V329" s="13" t="str">
        <f t="shared" ca="1" si="77"/>
        <v>Greater Than 8 Weeks Old</v>
      </c>
    </row>
    <row r="330" spans="1:22" x14ac:dyDescent="0.35">
      <c r="A330" s="2" t="s">
        <v>134</v>
      </c>
      <c r="B330" s="5">
        <v>43680</v>
      </c>
      <c r="C330" s="5" t="s">
        <v>367</v>
      </c>
      <c r="D330" s="5" t="s">
        <v>368</v>
      </c>
      <c r="E330" s="6">
        <v>2</v>
      </c>
      <c r="F330" s="3">
        <v>114</v>
      </c>
      <c r="G330" s="3">
        <v>39.86</v>
      </c>
      <c r="H330" s="8">
        <f t="shared" si="65"/>
        <v>19.93</v>
      </c>
      <c r="I330" s="3">
        <v>74.14</v>
      </c>
      <c r="J330" s="4">
        <v>0.65</v>
      </c>
      <c r="K330" s="2" t="str">
        <f t="shared" si="66"/>
        <v>Saturday</v>
      </c>
      <c r="L330" s="5">
        <f t="shared" si="67"/>
        <v>43683</v>
      </c>
      <c r="M330" s="2" t="str">
        <f t="shared" si="68"/>
        <v>Tuesday</v>
      </c>
      <c r="N330" s="2" t="str">
        <f t="shared" si="69"/>
        <v>Tuesday</v>
      </c>
      <c r="O330" s="12">
        <f t="shared" si="70"/>
        <v>0</v>
      </c>
      <c r="P330" s="11" t="str">
        <f t="shared" si="71"/>
        <v>High Cost per Unit</v>
      </c>
      <c r="Q330" s="12">
        <f t="shared" si="72"/>
        <v>11.4</v>
      </c>
      <c r="R330" s="12">
        <f t="shared" si="73"/>
        <v>3.42</v>
      </c>
      <c r="S330" s="12">
        <f t="shared" si="74"/>
        <v>0</v>
      </c>
      <c r="T330" s="12">
        <f t="shared" si="75"/>
        <v>0</v>
      </c>
      <c r="U330" s="12">
        <f t="shared" si="76"/>
        <v>0</v>
      </c>
      <c r="V330" s="13" t="str">
        <f t="shared" ca="1" si="77"/>
        <v>Greater Than 8 Weeks Old</v>
      </c>
    </row>
    <row r="331" spans="1:22" x14ac:dyDescent="0.35">
      <c r="A331" s="2" t="s">
        <v>134</v>
      </c>
      <c r="B331" s="5">
        <v>43681</v>
      </c>
      <c r="C331" s="5" t="s">
        <v>367</v>
      </c>
      <c r="D331" s="5" t="s">
        <v>368</v>
      </c>
      <c r="E331" s="6">
        <v>1</v>
      </c>
      <c r="F331" s="3">
        <v>30.25</v>
      </c>
      <c r="G331" s="3">
        <v>19.93</v>
      </c>
      <c r="H331" s="8">
        <f t="shared" si="65"/>
        <v>19.93</v>
      </c>
      <c r="I331" s="3">
        <v>10.32</v>
      </c>
      <c r="J331" s="4">
        <v>0.34</v>
      </c>
      <c r="K331" s="2" t="str">
        <f t="shared" si="66"/>
        <v>Sunday</v>
      </c>
      <c r="L331" s="5">
        <f t="shared" si="67"/>
        <v>43684</v>
      </c>
      <c r="M331" s="2" t="str">
        <f t="shared" si="68"/>
        <v>Wednesday</v>
      </c>
      <c r="N331" s="2" t="str">
        <f t="shared" si="69"/>
        <v>Wednesday</v>
      </c>
      <c r="O331" s="12">
        <f t="shared" si="70"/>
        <v>0</v>
      </c>
      <c r="P331" s="11" t="str">
        <f t="shared" si="71"/>
        <v>High Cost per Unit</v>
      </c>
      <c r="Q331" s="12">
        <f t="shared" si="72"/>
        <v>3.0250000000000004</v>
      </c>
      <c r="R331" s="12">
        <f t="shared" si="73"/>
        <v>0</v>
      </c>
      <c r="S331" s="12">
        <f t="shared" si="74"/>
        <v>0</v>
      </c>
      <c r="T331" s="12">
        <f t="shared" si="75"/>
        <v>0</v>
      </c>
      <c r="U331" s="12">
        <f t="shared" si="76"/>
        <v>0</v>
      </c>
      <c r="V331" s="13" t="str">
        <f t="shared" ca="1" si="77"/>
        <v>Greater Than 8 Weeks Old</v>
      </c>
    </row>
    <row r="332" spans="1:22" x14ac:dyDescent="0.35">
      <c r="A332" s="2" t="s">
        <v>134</v>
      </c>
      <c r="B332" s="5">
        <v>43683</v>
      </c>
      <c r="C332" s="5" t="s">
        <v>367</v>
      </c>
      <c r="D332" s="5" t="s">
        <v>368</v>
      </c>
      <c r="E332" s="6">
        <v>1</v>
      </c>
      <c r="F332" s="3">
        <v>57</v>
      </c>
      <c r="G332" s="3">
        <v>19.93</v>
      </c>
      <c r="H332" s="8">
        <f t="shared" si="65"/>
        <v>19.93</v>
      </c>
      <c r="I332" s="3">
        <v>37.07</v>
      </c>
      <c r="J332" s="4">
        <v>0.65</v>
      </c>
      <c r="K332" s="2" t="str">
        <f t="shared" si="66"/>
        <v>Tuesday</v>
      </c>
      <c r="L332" s="5">
        <f t="shared" si="67"/>
        <v>43686</v>
      </c>
      <c r="M332" s="2" t="str">
        <f t="shared" si="68"/>
        <v>Friday</v>
      </c>
      <c r="N332" s="2" t="str">
        <f t="shared" si="69"/>
        <v>Friday</v>
      </c>
      <c r="O332" s="12">
        <f t="shared" si="70"/>
        <v>2.85</v>
      </c>
      <c r="P332" s="11" t="str">
        <f t="shared" si="71"/>
        <v>High Cost per Unit</v>
      </c>
      <c r="Q332" s="12">
        <f t="shared" si="72"/>
        <v>5.7</v>
      </c>
      <c r="R332" s="12">
        <f t="shared" si="73"/>
        <v>0</v>
      </c>
      <c r="S332" s="12">
        <f t="shared" si="74"/>
        <v>0</v>
      </c>
      <c r="T332" s="12">
        <f t="shared" si="75"/>
        <v>0</v>
      </c>
      <c r="U332" s="12">
        <f t="shared" si="76"/>
        <v>0</v>
      </c>
      <c r="V332" s="13" t="str">
        <f t="shared" ca="1" si="77"/>
        <v>Greater Than 8 Weeks Old</v>
      </c>
    </row>
    <row r="333" spans="1:22" x14ac:dyDescent="0.35">
      <c r="A333" s="2" t="s">
        <v>134</v>
      </c>
      <c r="B333" s="5">
        <v>43684</v>
      </c>
      <c r="C333" s="5" t="s">
        <v>367</v>
      </c>
      <c r="D333" s="5" t="s">
        <v>368</v>
      </c>
      <c r="E333" s="6">
        <v>1</v>
      </c>
      <c r="F333" s="3">
        <v>57</v>
      </c>
      <c r="G333" s="3">
        <v>19.93</v>
      </c>
      <c r="H333" s="8">
        <f t="shared" si="65"/>
        <v>19.93</v>
      </c>
      <c r="I333" s="3">
        <v>37.07</v>
      </c>
      <c r="J333" s="4">
        <v>0.65</v>
      </c>
      <c r="K333" s="2" t="str">
        <f t="shared" si="66"/>
        <v>Wednesday</v>
      </c>
      <c r="L333" s="5">
        <f t="shared" si="67"/>
        <v>43687</v>
      </c>
      <c r="M333" s="2" t="str">
        <f t="shared" si="68"/>
        <v>Saturday</v>
      </c>
      <c r="N333" s="2" t="str">
        <f t="shared" si="69"/>
        <v>Saturday</v>
      </c>
      <c r="O333" s="12">
        <f t="shared" si="70"/>
        <v>0</v>
      </c>
      <c r="P333" s="11" t="str">
        <f t="shared" si="71"/>
        <v>High Cost per Unit</v>
      </c>
      <c r="Q333" s="12">
        <f t="shared" si="72"/>
        <v>5.7</v>
      </c>
      <c r="R333" s="12">
        <f t="shared" si="73"/>
        <v>0</v>
      </c>
      <c r="S333" s="12">
        <f t="shared" si="74"/>
        <v>0</v>
      </c>
      <c r="T333" s="12">
        <f t="shared" si="75"/>
        <v>0</v>
      </c>
      <c r="U333" s="12">
        <f t="shared" si="76"/>
        <v>0</v>
      </c>
      <c r="V333" s="13" t="str">
        <f t="shared" ca="1" si="77"/>
        <v>Greater Than 8 Weeks Old</v>
      </c>
    </row>
    <row r="334" spans="1:22" x14ac:dyDescent="0.35">
      <c r="A334" s="2" t="s">
        <v>134</v>
      </c>
      <c r="B334" s="5">
        <v>43694</v>
      </c>
      <c r="C334" s="5" t="s">
        <v>367</v>
      </c>
      <c r="D334" s="5" t="s">
        <v>368</v>
      </c>
      <c r="E334" s="6">
        <v>1</v>
      </c>
      <c r="F334" s="3">
        <v>57</v>
      </c>
      <c r="G334" s="3">
        <v>19.93</v>
      </c>
      <c r="H334" s="8">
        <f t="shared" si="65"/>
        <v>19.93</v>
      </c>
      <c r="I334" s="3">
        <v>37.07</v>
      </c>
      <c r="J334" s="4">
        <v>0.65</v>
      </c>
      <c r="K334" s="2" t="str">
        <f t="shared" si="66"/>
        <v>Saturday</v>
      </c>
      <c r="L334" s="5">
        <f t="shared" si="67"/>
        <v>43697</v>
      </c>
      <c r="M334" s="2" t="str">
        <f t="shared" si="68"/>
        <v>Tuesday</v>
      </c>
      <c r="N334" s="2" t="str">
        <f t="shared" si="69"/>
        <v>Tuesday</v>
      </c>
      <c r="O334" s="12">
        <f t="shared" si="70"/>
        <v>0</v>
      </c>
      <c r="P334" s="11" t="str">
        <f t="shared" si="71"/>
        <v>High Cost per Unit</v>
      </c>
      <c r="Q334" s="12">
        <f t="shared" si="72"/>
        <v>5.7</v>
      </c>
      <c r="R334" s="12">
        <f t="shared" si="73"/>
        <v>0</v>
      </c>
      <c r="S334" s="12">
        <f t="shared" si="74"/>
        <v>0</v>
      </c>
      <c r="T334" s="12">
        <f t="shared" si="75"/>
        <v>0</v>
      </c>
      <c r="U334" s="12">
        <f t="shared" si="76"/>
        <v>0</v>
      </c>
      <c r="V334" s="13" t="str">
        <f t="shared" ca="1" si="77"/>
        <v>Greater Than 8 Weeks Old</v>
      </c>
    </row>
    <row r="335" spans="1:22" x14ac:dyDescent="0.35">
      <c r="A335" s="2" t="s">
        <v>134</v>
      </c>
      <c r="B335" s="5">
        <v>43705</v>
      </c>
      <c r="C335" s="5" t="s">
        <v>367</v>
      </c>
      <c r="D335" s="5" t="s">
        <v>368</v>
      </c>
      <c r="E335" s="6">
        <v>1</v>
      </c>
      <c r="F335" s="3">
        <v>57</v>
      </c>
      <c r="G335" s="3">
        <v>19.93</v>
      </c>
      <c r="H335" s="8">
        <f t="shared" si="65"/>
        <v>19.93</v>
      </c>
      <c r="I335" s="3">
        <v>37.07</v>
      </c>
      <c r="J335" s="4">
        <v>0.65</v>
      </c>
      <c r="K335" s="2" t="str">
        <f t="shared" si="66"/>
        <v>Wednesday</v>
      </c>
      <c r="L335" s="5">
        <f t="shared" si="67"/>
        <v>43708</v>
      </c>
      <c r="M335" s="2" t="str">
        <f t="shared" si="68"/>
        <v>Saturday</v>
      </c>
      <c r="N335" s="2" t="str">
        <f t="shared" si="69"/>
        <v>Saturday</v>
      </c>
      <c r="O335" s="12">
        <f t="shared" si="70"/>
        <v>0</v>
      </c>
      <c r="P335" s="11" t="str">
        <f t="shared" si="71"/>
        <v>High Cost per Unit</v>
      </c>
      <c r="Q335" s="12">
        <f t="shared" si="72"/>
        <v>5.7</v>
      </c>
      <c r="R335" s="12">
        <f t="shared" si="73"/>
        <v>0</v>
      </c>
      <c r="S335" s="12">
        <f t="shared" si="74"/>
        <v>0</v>
      </c>
      <c r="T335" s="12">
        <f t="shared" si="75"/>
        <v>0</v>
      </c>
      <c r="U335" s="12">
        <f t="shared" si="76"/>
        <v>0</v>
      </c>
      <c r="V335" s="13" t="str">
        <f t="shared" ca="1" si="77"/>
        <v>Greater Than 8 Weeks Old</v>
      </c>
    </row>
    <row r="336" spans="1:22" x14ac:dyDescent="0.35">
      <c r="A336" s="2" t="s">
        <v>134</v>
      </c>
      <c r="B336" s="5">
        <v>43706</v>
      </c>
      <c r="C336" s="5" t="s">
        <v>367</v>
      </c>
      <c r="D336" s="5" t="s">
        <v>368</v>
      </c>
      <c r="E336" s="6">
        <v>4</v>
      </c>
      <c r="F336" s="3">
        <v>228</v>
      </c>
      <c r="G336" s="3">
        <v>79.72</v>
      </c>
      <c r="H336" s="8">
        <f t="shared" si="65"/>
        <v>19.93</v>
      </c>
      <c r="I336" s="3">
        <v>148.28</v>
      </c>
      <c r="J336" s="4">
        <v>0.65</v>
      </c>
      <c r="K336" s="2" t="str">
        <f t="shared" si="66"/>
        <v>Thursday</v>
      </c>
      <c r="L336" s="5">
        <f t="shared" si="67"/>
        <v>43709</v>
      </c>
      <c r="M336" s="2" t="str">
        <f t="shared" si="68"/>
        <v>Sunday</v>
      </c>
      <c r="N336" s="2" t="str">
        <f t="shared" si="69"/>
        <v>Monday</v>
      </c>
      <c r="O336" s="12">
        <f t="shared" si="70"/>
        <v>0</v>
      </c>
      <c r="P336" s="11" t="str">
        <f t="shared" si="71"/>
        <v>High Cost per Unit</v>
      </c>
      <c r="Q336" s="12">
        <f t="shared" si="72"/>
        <v>22.8</v>
      </c>
      <c r="R336" s="12">
        <f t="shared" si="73"/>
        <v>6.84</v>
      </c>
      <c r="S336" s="12">
        <f t="shared" si="74"/>
        <v>0</v>
      </c>
      <c r="T336" s="12">
        <f t="shared" si="75"/>
        <v>0</v>
      </c>
      <c r="U336" s="12">
        <f t="shared" si="76"/>
        <v>0</v>
      </c>
      <c r="V336" s="13" t="str">
        <f t="shared" ca="1" si="77"/>
        <v>Greater Than 8 Weeks Old</v>
      </c>
    </row>
    <row r="337" spans="1:22" x14ac:dyDescent="0.35">
      <c r="A337" s="2" t="s">
        <v>183</v>
      </c>
      <c r="B337" s="5">
        <v>43680</v>
      </c>
      <c r="C337" s="5" t="s">
        <v>367</v>
      </c>
      <c r="D337" s="5" t="s">
        <v>368</v>
      </c>
      <c r="E337" s="6">
        <v>1</v>
      </c>
      <c r="F337" s="3">
        <v>59</v>
      </c>
      <c r="G337" s="3">
        <v>18.75</v>
      </c>
      <c r="H337" s="8">
        <f t="shared" si="65"/>
        <v>18.75</v>
      </c>
      <c r="I337" s="3">
        <v>40.25</v>
      </c>
      <c r="J337" s="4">
        <v>0.68</v>
      </c>
      <c r="K337" s="2" t="str">
        <f t="shared" si="66"/>
        <v>Saturday</v>
      </c>
      <c r="L337" s="5">
        <f t="shared" si="67"/>
        <v>43683</v>
      </c>
      <c r="M337" s="2" t="str">
        <f t="shared" si="68"/>
        <v>Tuesday</v>
      </c>
      <c r="N337" s="2" t="str">
        <f t="shared" si="69"/>
        <v>Tuesday</v>
      </c>
      <c r="O337" s="12">
        <f t="shared" si="70"/>
        <v>0</v>
      </c>
      <c r="P337" s="11" t="str">
        <f t="shared" si="71"/>
        <v>High Cost per Unit</v>
      </c>
      <c r="Q337" s="12">
        <f t="shared" si="72"/>
        <v>5.9</v>
      </c>
      <c r="R337" s="12">
        <f t="shared" si="73"/>
        <v>0</v>
      </c>
      <c r="S337" s="12">
        <f t="shared" si="74"/>
        <v>0</v>
      </c>
      <c r="T337" s="12">
        <f t="shared" si="75"/>
        <v>0</v>
      </c>
      <c r="U337" s="12">
        <f t="shared" si="76"/>
        <v>0</v>
      </c>
      <c r="V337" s="13" t="str">
        <f t="shared" ca="1" si="77"/>
        <v>Greater Than 8 Weeks Old</v>
      </c>
    </row>
    <row r="338" spans="1:22" x14ac:dyDescent="0.35">
      <c r="A338" s="2" t="s">
        <v>183</v>
      </c>
      <c r="B338" s="5">
        <v>43681</v>
      </c>
      <c r="C338" s="5" t="s">
        <v>367</v>
      </c>
      <c r="D338" s="5" t="s">
        <v>368</v>
      </c>
      <c r="E338" s="6">
        <v>1</v>
      </c>
      <c r="F338" s="3">
        <v>34.25</v>
      </c>
      <c r="G338" s="3">
        <v>18.75</v>
      </c>
      <c r="H338" s="8">
        <f t="shared" si="65"/>
        <v>18.75</v>
      </c>
      <c r="I338" s="3">
        <v>15.5</v>
      </c>
      <c r="J338" s="4">
        <v>0.45</v>
      </c>
      <c r="K338" s="2" t="str">
        <f t="shared" si="66"/>
        <v>Sunday</v>
      </c>
      <c r="L338" s="5">
        <f t="shared" si="67"/>
        <v>43684</v>
      </c>
      <c r="M338" s="2" t="str">
        <f t="shared" si="68"/>
        <v>Wednesday</v>
      </c>
      <c r="N338" s="2" t="str">
        <f t="shared" si="69"/>
        <v>Wednesday</v>
      </c>
      <c r="O338" s="12">
        <f t="shared" si="70"/>
        <v>0</v>
      </c>
      <c r="P338" s="11" t="str">
        <f t="shared" si="71"/>
        <v>High Cost per Unit</v>
      </c>
      <c r="Q338" s="12">
        <f t="shared" si="72"/>
        <v>3.4250000000000003</v>
      </c>
      <c r="R338" s="12">
        <f t="shared" si="73"/>
        <v>0</v>
      </c>
      <c r="S338" s="12">
        <f t="shared" si="74"/>
        <v>0</v>
      </c>
      <c r="T338" s="12">
        <f t="shared" si="75"/>
        <v>0</v>
      </c>
      <c r="U338" s="12">
        <f t="shared" si="76"/>
        <v>0</v>
      </c>
      <c r="V338" s="13" t="str">
        <f t="shared" ca="1" si="77"/>
        <v>Greater Than 8 Weeks Old</v>
      </c>
    </row>
    <row r="339" spans="1:22" x14ac:dyDescent="0.35">
      <c r="A339" s="2" t="s">
        <v>183</v>
      </c>
      <c r="B339" s="5">
        <v>43682</v>
      </c>
      <c r="C339" s="5" t="s">
        <v>367</v>
      </c>
      <c r="D339" s="5" t="s">
        <v>368</v>
      </c>
      <c r="E339" s="6">
        <v>1</v>
      </c>
      <c r="F339" s="3">
        <v>59</v>
      </c>
      <c r="G339" s="3">
        <v>18.75</v>
      </c>
      <c r="H339" s="8">
        <f t="shared" si="65"/>
        <v>18.75</v>
      </c>
      <c r="I339" s="3">
        <v>40.25</v>
      </c>
      <c r="J339" s="4">
        <v>0.68</v>
      </c>
      <c r="K339" s="2" t="str">
        <f t="shared" si="66"/>
        <v>Monday</v>
      </c>
      <c r="L339" s="5">
        <f t="shared" si="67"/>
        <v>43685</v>
      </c>
      <c r="M339" s="2" t="str">
        <f t="shared" si="68"/>
        <v>Thursday</v>
      </c>
      <c r="N339" s="2" t="str">
        <f t="shared" si="69"/>
        <v>Thursday</v>
      </c>
      <c r="O339" s="12">
        <f t="shared" si="70"/>
        <v>0</v>
      </c>
      <c r="P339" s="11" t="str">
        <f t="shared" si="71"/>
        <v>High Cost per Unit</v>
      </c>
      <c r="Q339" s="12">
        <f t="shared" si="72"/>
        <v>5.9</v>
      </c>
      <c r="R339" s="12">
        <f t="shared" si="73"/>
        <v>0</v>
      </c>
      <c r="S339" s="12">
        <f t="shared" si="74"/>
        <v>0</v>
      </c>
      <c r="T339" s="12">
        <f t="shared" si="75"/>
        <v>0</v>
      </c>
      <c r="U339" s="12">
        <f t="shared" si="76"/>
        <v>0</v>
      </c>
      <c r="V339" s="13" t="str">
        <f t="shared" ca="1" si="77"/>
        <v>Greater Than 8 Weeks Old</v>
      </c>
    </row>
    <row r="340" spans="1:22" x14ac:dyDescent="0.35">
      <c r="A340" s="2" t="s">
        <v>183</v>
      </c>
      <c r="B340" s="5">
        <v>43684</v>
      </c>
      <c r="C340" s="5" t="s">
        <v>367</v>
      </c>
      <c r="D340" s="5" t="s">
        <v>368</v>
      </c>
      <c r="E340" s="6">
        <v>2</v>
      </c>
      <c r="F340" s="3">
        <v>118</v>
      </c>
      <c r="G340" s="3">
        <v>37.5</v>
      </c>
      <c r="H340" s="8">
        <f t="shared" si="65"/>
        <v>18.75</v>
      </c>
      <c r="I340" s="3">
        <v>80.5</v>
      </c>
      <c r="J340" s="4">
        <v>0.68</v>
      </c>
      <c r="K340" s="2" t="str">
        <f t="shared" si="66"/>
        <v>Wednesday</v>
      </c>
      <c r="L340" s="5">
        <f t="shared" si="67"/>
        <v>43687</v>
      </c>
      <c r="M340" s="2" t="str">
        <f t="shared" si="68"/>
        <v>Saturday</v>
      </c>
      <c r="N340" s="2" t="str">
        <f t="shared" si="69"/>
        <v>Saturday</v>
      </c>
      <c r="O340" s="12">
        <f t="shared" si="70"/>
        <v>0</v>
      </c>
      <c r="P340" s="11" t="str">
        <f t="shared" si="71"/>
        <v>High Cost per Unit</v>
      </c>
      <c r="Q340" s="12">
        <f t="shared" si="72"/>
        <v>11.8</v>
      </c>
      <c r="R340" s="12">
        <f t="shared" si="73"/>
        <v>3.54</v>
      </c>
      <c r="S340" s="12">
        <f t="shared" si="74"/>
        <v>0</v>
      </c>
      <c r="T340" s="12">
        <f t="shared" si="75"/>
        <v>0</v>
      </c>
      <c r="U340" s="12">
        <f t="shared" si="76"/>
        <v>0</v>
      </c>
      <c r="V340" s="13" t="str">
        <f t="shared" ca="1" si="77"/>
        <v>Greater Than 8 Weeks Old</v>
      </c>
    </row>
    <row r="341" spans="1:22" x14ac:dyDescent="0.35">
      <c r="A341" s="2" t="s">
        <v>183</v>
      </c>
      <c r="B341" s="5">
        <v>43689</v>
      </c>
      <c r="C341" s="5" t="s">
        <v>367</v>
      </c>
      <c r="D341" s="5" t="s">
        <v>368</v>
      </c>
      <c r="E341" s="6">
        <v>1</v>
      </c>
      <c r="F341" s="3">
        <v>59</v>
      </c>
      <c r="G341" s="3">
        <v>18.75</v>
      </c>
      <c r="H341" s="8">
        <f t="shared" si="65"/>
        <v>18.75</v>
      </c>
      <c r="I341" s="3">
        <v>40.25</v>
      </c>
      <c r="J341" s="4">
        <v>0.68</v>
      </c>
      <c r="K341" s="2" t="str">
        <f t="shared" si="66"/>
        <v>Monday</v>
      </c>
      <c r="L341" s="5">
        <f t="shared" si="67"/>
        <v>43692</v>
      </c>
      <c r="M341" s="2" t="str">
        <f t="shared" si="68"/>
        <v>Thursday</v>
      </c>
      <c r="N341" s="2" t="str">
        <f t="shared" si="69"/>
        <v>Thursday</v>
      </c>
      <c r="O341" s="12">
        <f t="shared" si="70"/>
        <v>0</v>
      </c>
      <c r="P341" s="11" t="str">
        <f t="shared" si="71"/>
        <v>High Cost per Unit</v>
      </c>
      <c r="Q341" s="12">
        <f t="shared" si="72"/>
        <v>5.9</v>
      </c>
      <c r="R341" s="12">
        <f t="shared" si="73"/>
        <v>0</v>
      </c>
      <c r="S341" s="12">
        <f t="shared" si="74"/>
        <v>0</v>
      </c>
      <c r="T341" s="12">
        <f t="shared" si="75"/>
        <v>0</v>
      </c>
      <c r="U341" s="12">
        <f t="shared" si="76"/>
        <v>0</v>
      </c>
      <c r="V341" s="13" t="str">
        <f t="shared" ca="1" si="77"/>
        <v>Greater Than 8 Weeks Old</v>
      </c>
    </row>
    <row r="342" spans="1:22" x14ac:dyDescent="0.35">
      <c r="A342" s="2" t="s">
        <v>183</v>
      </c>
      <c r="B342" s="5">
        <v>43690</v>
      </c>
      <c r="C342" s="5" t="s">
        <v>367</v>
      </c>
      <c r="D342" s="5" t="s">
        <v>368</v>
      </c>
      <c r="E342" s="6">
        <v>1</v>
      </c>
      <c r="F342" s="3">
        <v>59</v>
      </c>
      <c r="G342" s="3">
        <v>18.75</v>
      </c>
      <c r="H342" s="8">
        <f t="shared" si="65"/>
        <v>18.75</v>
      </c>
      <c r="I342" s="3">
        <v>40.25</v>
      </c>
      <c r="J342" s="4">
        <v>0.68</v>
      </c>
      <c r="K342" s="2" t="str">
        <f t="shared" si="66"/>
        <v>Tuesday</v>
      </c>
      <c r="L342" s="5">
        <f t="shared" si="67"/>
        <v>43693</v>
      </c>
      <c r="M342" s="2" t="str">
        <f t="shared" si="68"/>
        <v>Friday</v>
      </c>
      <c r="N342" s="2" t="str">
        <f t="shared" si="69"/>
        <v>Friday</v>
      </c>
      <c r="O342" s="12">
        <f t="shared" si="70"/>
        <v>2.95</v>
      </c>
      <c r="P342" s="11" t="str">
        <f t="shared" si="71"/>
        <v>High Cost per Unit</v>
      </c>
      <c r="Q342" s="12">
        <f t="shared" si="72"/>
        <v>5.9</v>
      </c>
      <c r="R342" s="12">
        <f t="shared" si="73"/>
        <v>0</v>
      </c>
      <c r="S342" s="12">
        <f t="shared" si="74"/>
        <v>0</v>
      </c>
      <c r="T342" s="12">
        <f t="shared" si="75"/>
        <v>0</v>
      </c>
      <c r="U342" s="12">
        <f t="shared" si="76"/>
        <v>0</v>
      </c>
      <c r="V342" s="13" t="str">
        <f t="shared" ca="1" si="77"/>
        <v>Greater Than 8 Weeks Old</v>
      </c>
    </row>
    <row r="343" spans="1:22" x14ac:dyDescent="0.35">
      <c r="A343" s="2" t="s">
        <v>183</v>
      </c>
      <c r="B343" s="5">
        <v>43694</v>
      </c>
      <c r="C343" s="5" t="s">
        <v>367</v>
      </c>
      <c r="D343" s="5" t="s">
        <v>368</v>
      </c>
      <c r="E343" s="6">
        <v>1</v>
      </c>
      <c r="F343" s="3">
        <v>59</v>
      </c>
      <c r="G343" s="3">
        <v>18.75</v>
      </c>
      <c r="H343" s="8">
        <f t="shared" si="65"/>
        <v>18.75</v>
      </c>
      <c r="I343" s="3">
        <v>40.25</v>
      </c>
      <c r="J343" s="4">
        <v>0.68</v>
      </c>
      <c r="K343" s="2" t="str">
        <f t="shared" si="66"/>
        <v>Saturday</v>
      </c>
      <c r="L343" s="5">
        <f t="shared" si="67"/>
        <v>43697</v>
      </c>
      <c r="M343" s="2" t="str">
        <f t="shared" si="68"/>
        <v>Tuesday</v>
      </c>
      <c r="N343" s="2" t="str">
        <f t="shared" si="69"/>
        <v>Tuesday</v>
      </c>
      <c r="O343" s="12">
        <f t="shared" si="70"/>
        <v>0</v>
      </c>
      <c r="P343" s="11" t="str">
        <f t="shared" si="71"/>
        <v>High Cost per Unit</v>
      </c>
      <c r="Q343" s="12">
        <f t="shared" si="72"/>
        <v>5.9</v>
      </c>
      <c r="R343" s="12">
        <f t="shared" si="73"/>
        <v>0</v>
      </c>
      <c r="S343" s="12">
        <f t="shared" si="74"/>
        <v>0</v>
      </c>
      <c r="T343" s="12">
        <f t="shared" si="75"/>
        <v>0</v>
      </c>
      <c r="U343" s="12">
        <f t="shared" si="76"/>
        <v>0</v>
      </c>
      <c r="V343" s="13" t="str">
        <f t="shared" ca="1" si="77"/>
        <v>Greater Than 8 Weeks Old</v>
      </c>
    </row>
    <row r="344" spans="1:22" x14ac:dyDescent="0.35">
      <c r="A344" s="2" t="s">
        <v>183</v>
      </c>
      <c r="B344" s="5">
        <v>43695</v>
      </c>
      <c r="C344" s="5" t="s">
        <v>367</v>
      </c>
      <c r="D344" s="5" t="s">
        <v>368</v>
      </c>
      <c r="E344" s="6">
        <v>2</v>
      </c>
      <c r="F344" s="3">
        <v>118</v>
      </c>
      <c r="G344" s="3">
        <v>37.5</v>
      </c>
      <c r="H344" s="8">
        <f t="shared" si="65"/>
        <v>18.75</v>
      </c>
      <c r="I344" s="3">
        <v>80.5</v>
      </c>
      <c r="J344" s="4">
        <v>0.68</v>
      </c>
      <c r="K344" s="2" t="str">
        <f t="shared" si="66"/>
        <v>Sunday</v>
      </c>
      <c r="L344" s="5">
        <f t="shared" si="67"/>
        <v>43698</v>
      </c>
      <c r="M344" s="2" t="str">
        <f t="shared" si="68"/>
        <v>Wednesday</v>
      </c>
      <c r="N344" s="2" t="str">
        <f t="shared" si="69"/>
        <v>Wednesday</v>
      </c>
      <c r="O344" s="12">
        <f t="shared" si="70"/>
        <v>0</v>
      </c>
      <c r="P344" s="11" t="str">
        <f t="shared" si="71"/>
        <v>High Cost per Unit</v>
      </c>
      <c r="Q344" s="12">
        <f t="shared" si="72"/>
        <v>11.8</v>
      </c>
      <c r="R344" s="12">
        <f t="shared" si="73"/>
        <v>3.54</v>
      </c>
      <c r="S344" s="12">
        <f t="shared" si="74"/>
        <v>0</v>
      </c>
      <c r="T344" s="12">
        <f t="shared" si="75"/>
        <v>0</v>
      </c>
      <c r="U344" s="12">
        <f t="shared" si="76"/>
        <v>0</v>
      </c>
      <c r="V344" s="13" t="str">
        <f t="shared" ca="1" si="77"/>
        <v>Greater Than 8 Weeks Old</v>
      </c>
    </row>
    <row r="345" spans="1:22" x14ac:dyDescent="0.35">
      <c r="A345" s="2" t="s">
        <v>183</v>
      </c>
      <c r="B345" s="5">
        <v>43696</v>
      </c>
      <c r="C345" s="5" t="s">
        <v>367</v>
      </c>
      <c r="D345" s="5" t="s">
        <v>368</v>
      </c>
      <c r="E345" s="6">
        <v>1</v>
      </c>
      <c r="F345" s="3">
        <v>59</v>
      </c>
      <c r="G345" s="3">
        <v>18.75</v>
      </c>
      <c r="H345" s="8">
        <f t="shared" si="65"/>
        <v>18.75</v>
      </c>
      <c r="I345" s="3">
        <v>40.25</v>
      </c>
      <c r="J345" s="4">
        <v>0.68</v>
      </c>
      <c r="K345" s="2" t="str">
        <f t="shared" si="66"/>
        <v>Monday</v>
      </c>
      <c r="L345" s="5">
        <f t="shared" si="67"/>
        <v>43699</v>
      </c>
      <c r="M345" s="2" t="str">
        <f t="shared" si="68"/>
        <v>Thursday</v>
      </c>
      <c r="N345" s="2" t="str">
        <f t="shared" si="69"/>
        <v>Thursday</v>
      </c>
      <c r="O345" s="12">
        <f t="shared" si="70"/>
        <v>0</v>
      </c>
      <c r="P345" s="11" t="str">
        <f t="shared" si="71"/>
        <v>High Cost per Unit</v>
      </c>
      <c r="Q345" s="12">
        <f t="shared" si="72"/>
        <v>5.9</v>
      </c>
      <c r="R345" s="12">
        <f t="shared" si="73"/>
        <v>0</v>
      </c>
      <c r="S345" s="12">
        <f t="shared" si="74"/>
        <v>0</v>
      </c>
      <c r="T345" s="12">
        <f t="shared" si="75"/>
        <v>0</v>
      </c>
      <c r="U345" s="12">
        <f t="shared" si="76"/>
        <v>0</v>
      </c>
      <c r="V345" s="13" t="str">
        <f t="shared" ca="1" si="77"/>
        <v>Greater Than 8 Weeks Old</v>
      </c>
    </row>
    <row r="346" spans="1:22" x14ac:dyDescent="0.35">
      <c r="A346" s="2" t="s">
        <v>183</v>
      </c>
      <c r="B346" s="5">
        <v>43697</v>
      </c>
      <c r="C346" s="5" t="s">
        <v>367</v>
      </c>
      <c r="D346" s="5" t="s">
        <v>368</v>
      </c>
      <c r="E346" s="6">
        <v>1</v>
      </c>
      <c r="F346" s="3">
        <v>59</v>
      </c>
      <c r="G346" s="3">
        <v>18.75</v>
      </c>
      <c r="H346" s="8">
        <f t="shared" si="65"/>
        <v>18.75</v>
      </c>
      <c r="I346" s="3">
        <v>40.25</v>
      </c>
      <c r="J346" s="4">
        <v>0.68</v>
      </c>
      <c r="K346" s="2" t="str">
        <f t="shared" si="66"/>
        <v>Tuesday</v>
      </c>
      <c r="L346" s="5">
        <f t="shared" si="67"/>
        <v>43700</v>
      </c>
      <c r="M346" s="2" t="str">
        <f t="shared" si="68"/>
        <v>Friday</v>
      </c>
      <c r="N346" s="2" t="str">
        <f t="shared" si="69"/>
        <v>Friday</v>
      </c>
      <c r="O346" s="12">
        <f t="shared" si="70"/>
        <v>2.95</v>
      </c>
      <c r="P346" s="11" t="str">
        <f t="shared" si="71"/>
        <v>High Cost per Unit</v>
      </c>
      <c r="Q346" s="12">
        <f t="shared" si="72"/>
        <v>5.9</v>
      </c>
      <c r="R346" s="12">
        <f t="shared" si="73"/>
        <v>0</v>
      </c>
      <c r="S346" s="12">
        <f t="shared" si="74"/>
        <v>0</v>
      </c>
      <c r="T346" s="12">
        <f t="shared" si="75"/>
        <v>0</v>
      </c>
      <c r="U346" s="12">
        <f t="shared" si="76"/>
        <v>0</v>
      </c>
      <c r="V346" s="13" t="str">
        <f t="shared" ca="1" si="77"/>
        <v>Greater Than 8 Weeks Old</v>
      </c>
    </row>
    <row r="347" spans="1:22" x14ac:dyDescent="0.35">
      <c r="A347" s="2" t="s">
        <v>183</v>
      </c>
      <c r="B347" s="5">
        <v>43698</v>
      </c>
      <c r="C347" s="5" t="s">
        <v>367</v>
      </c>
      <c r="D347" s="5" t="s">
        <v>368</v>
      </c>
      <c r="E347" s="6">
        <v>1</v>
      </c>
      <c r="F347" s="3">
        <v>59</v>
      </c>
      <c r="G347" s="3">
        <v>18.75</v>
      </c>
      <c r="H347" s="8">
        <f t="shared" si="65"/>
        <v>18.75</v>
      </c>
      <c r="I347" s="3">
        <v>40.25</v>
      </c>
      <c r="J347" s="4">
        <v>0.68</v>
      </c>
      <c r="K347" s="2" t="str">
        <f t="shared" si="66"/>
        <v>Wednesday</v>
      </c>
      <c r="L347" s="5">
        <f t="shared" si="67"/>
        <v>43701</v>
      </c>
      <c r="M347" s="2" t="str">
        <f t="shared" si="68"/>
        <v>Saturday</v>
      </c>
      <c r="N347" s="2" t="str">
        <f t="shared" si="69"/>
        <v>Saturday</v>
      </c>
      <c r="O347" s="12">
        <f t="shared" si="70"/>
        <v>0</v>
      </c>
      <c r="P347" s="11" t="str">
        <f t="shared" si="71"/>
        <v>High Cost per Unit</v>
      </c>
      <c r="Q347" s="12">
        <f t="shared" si="72"/>
        <v>5.9</v>
      </c>
      <c r="R347" s="12">
        <f t="shared" si="73"/>
        <v>0</v>
      </c>
      <c r="S347" s="12">
        <f t="shared" si="74"/>
        <v>0</v>
      </c>
      <c r="T347" s="12">
        <f t="shared" si="75"/>
        <v>0</v>
      </c>
      <c r="U347" s="12">
        <f t="shared" si="76"/>
        <v>0</v>
      </c>
      <c r="V347" s="13" t="str">
        <f t="shared" ca="1" si="77"/>
        <v>Greater Than 8 Weeks Old</v>
      </c>
    </row>
    <row r="348" spans="1:22" x14ac:dyDescent="0.35">
      <c r="A348" s="2" t="s">
        <v>183</v>
      </c>
      <c r="B348" s="5">
        <v>43702</v>
      </c>
      <c r="C348" s="5" t="s">
        <v>367</v>
      </c>
      <c r="D348" s="5" t="s">
        <v>368</v>
      </c>
      <c r="E348" s="6">
        <v>1</v>
      </c>
      <c r="F348" s="3">
        <v>59</v>
      </c>
      <c r="G348" s="3">
        <v>18.75</v>
      </c>
      <c r="H348" s="8">
        <f t="shared" si="65"/>
        <v>18.75</v>
      </c>
      <c r="I348" s="3">
        <v>40.25</v>
      </c>
      <c r="J348" s="4">
        <v>0.68</v>
      </c>
      <c r="K348" s="2" t="str">
        <f t="shared" si="66"/>
        <v>Sunday</v>
      </c>
      <c r="L348" s="5">
        <f t="shared" si="67"/>
        <v>43705</v>
      </c>
      <c r="M348" s="2" t="str">
        <f t="shared" si="68"/>
        <v>Wednesday</v>
      </c>
      <c r="N348" s="2" t="str">
        <f t="shared" si="69"/>
        <v>Wednesday</v>
      </c>
      <c r="O348" s="12">
        <f t="shared" si="70"/>
        <v>0</v>
      </c>
      <c r="P348" s="11" t="str">
        <f t="shared" si="71"/>
        <v>High Cost per Unit</v>
      </c>
      <c r="Q348" s="12">
        <f t="shared" si="72"/>
        <v>5.9</v>
      </c>
      <c r="R348" s="12">
        <f t="shared" si="73"/>
        <v>0</v>
      </c>
      <c r="S348" s="12">
        <f t="shared" si="74"/>
        <v>0</v>
      </c>
      <c r="T348" s="12">
        <f t="shared" si="75"/>
        <v>0</v>
      </c>
      <c r="U348" s="12">
        <f t="shared" si="76"/>
        <v>0</v>
      </c>
      <c r="V348" s="13" t="str">
        <f t="shared" ca="1" si="77"/>
        <v>Greater Than 8 Weeks Old</v>
      </c>
    </row>
    <row r="349" spans="1:22" x14ac:dyDescent="0.35">
      <c r="A349" s="2" t="s">
        <v>183</v>
      </c>
      <c r="B349" s="5">
        <v>43703</v>
      </c>
      <c r="C349" s="5" t="s">
        <v>367</v>
      </c>
      <c r="D349" s="5" t="s">
        <v>368</v>
      </c>
      <c r="E349" s="6">
        <v>1</v>
      </c>
      <c r="F349" s="3">
        <v>59</v>
      </c>
      <c r="G349" s="3">
        <v>18.75</v>
      </c>
      <c r="H349" s="8">
        <f t="shared" si="65"/>
        <v>18.75</v>
      </c>
      <c r="I349" s="3">
        <v>40.25</v>
      </c>
      <c r="J349" s="4">
        <v>0.68</v>
      </c>
      <c r="K349" s="2" t="str">
        <f t="shared" si="66"/>
        <v>Monday</v>
      </c>
      <c r="L349" s="5">
        <f t="shared" si="67"/>
        <v>43706</v>
      </c>
      <c r="M349" s="2" t="str">
        <f t="shared" si="68"/>
        <v>Thursday</v>
      </c>
      <c r="N349" s="2" t="str">
        <f t="shared" si="69"/>
        <v>Thursday</v>
      </c>
      <c r="O349" s="12">
        <f t="shared" si="70"/>
        <v>0</v>
      </c>
      <c r="P349" s="11" t="str">
        <f t="shared" si="71"/>
        <v>High Cost per Unit</v>
      </c>
      <c r="Q349" s="12">
        <f t="shared" si="72"/>
        <v>5.9</v>
      </c>
      <c r="R349" s="12">
        <f t="shared" si="73"/>
        <v>0</v>
      </c>
      <c r="S349" s="12">
        <f t="shared" si="74"/>
        <v>0</v>
      </c>
      <c r="T349" s="12">
        <f t="shared" si="75"/>
        <v>0</v>
      </c>
      <c r="U349" s="12">
        <f t="shared" si="76"/>
        <v>0</v>
      </c>
      <c r="V349" s="13" t="str">
        <f t="shared" ca="1" si="77"/>
        <v>Greater Than 8 Weeks Old</v>
      </c>
    </row>
    <row r="350" spans="1:22" x14ac:dyDescent="0.35">
      <c r="A350" s="2" t="s">
        <v>209</v>
      </c>
      <c r="B350" s="5">
        <v>43678</v>
      </c>
      <c r="C350" s="5" t="s">
        <v>369</v>
      </c>
      <c r="D350" s="5" t="s">
        <v>370</v>
      </c>
      <c r="E350" s="6">
        <v>2</v>
      </c>
      <c r="F350" s="3">
        <v>198</v>
      </c>
      <c r="G350" s="3">
        <v>55</v>
      </c>
      <c r="H350" s="8">
        <f t="shared" si="65"/>
        <v>27.5</v>
      </c>
      <c r="I350" s="3">
        <v>143</v>
      </c>
      <c r="J350" s="4">
        <v>0.72</v>
      </c>
      <c r="K350" s="2" t="str">
        <f t="shared" si="66"/>
        <v>Thursday</v>
      </c>
      <c r="L350" s="5">
        <f t="shared" si="67"/>
        <v>43681</v>
      </c>
      <c r="M350" s="2" t="str">
        <f t="shared" si="68"/>
        <v>Sunday</v>
      </c>
      <c r="N350" s="2" t="str">
        <f t="shared" si="69"/>
        <v>Monday</v>
      </c>
      <c r="O350" s="12">
        <f t="shared" si="70"/>
        <v>0</v>
      </c>
      <c r="P350" s="11" t="str">
        <f t="shared" si="71"/>
        <v>High Cost per Unit</v>
      </c>
      <c r="Q350" s="12">
        <f t="shared" si="72"/>
        <v>0</v>
      </c>
      <c r="R350" s="12">
        <f t="shared" si="73"/>
        <v>5.9399999999999995</v>
      </c>
      <c r="S350" s="12">
        <f t="shared" si="74"/>
        <v>0</v>
      </c>
      <c r="T350" s="12">
        <f t="shared" si="75"/>
        <v>0</v>
      </c>
      <c r="U350" s="12">
        <f t="shared" si="76"/>
        <v>0</v>
      </c>
      <c r="V350" s="13" t="str">
        <f t="shared" ca="1" si="77"/>
        <v>Greater Than 8 Weeks Old</v>
      </c>
    </row>
    <row r="351" spans="1:22" x14ac:dyDescent="0.35">
      <c r="A351" s="2" t="s">
        <v>209</v>
      </c>
      <c r="B351" s="5">
        <v>43679</v>
      </c>
      <c r="C351" s="5" t="s">
        <v>369</v>
      </c>
      <c r="D351" s="5" t="s">
        <v>370</v>
      </c>
      <c r="E351" s="6">
        <v>1</v>
      </c>
      <c r="F351" s="3">
        <v>99</v>
      </c>
      <c r="G351" s="3">
        <v>27.5</v>
      </c>
      <c r="H351" s="8">
        <f t="shared" si="65"/>
        <v>27.5</v>
      </c>
      <c r="I351" s="3">
        <v>71.5</v>
      </c>
      <c r="J351" s="4">
        <v>0.72</v>
      </c>
      <c r="K351" s="2" t="str">
        <f t="shared" si="66"/>
        <v>Friday</v>
      </c>
      <c r="L351" s="5">
        <f t="shared" si="67"/>
        <v>43682</v>
      </c>
      <c r="M351" s="2" t="str">
        <f t="shared" si="68"/>
        <v>Monday</v>
      </c>
      <c r="N351" s="2" t="str">
        <f t="shared" si="69"/>
        <v>Monday</v>
      </c>
      <c r="O351" s="12">
        <f t="shared" si="70"/>
        <v>0</v>
      </c>
      <c r="P351" s="11" t="str">
        <f t="shared" si="71"/>
        <v>High Cost per Unit</v>
      </c>
      <c r="Q351" s="12">
        <f t="shared" si="72"/>
        <v>0</v>
      </c>
      <c r="R351" s="12">
        <f t="shared" si="73"/>
        <v>0</v>
      </c>
      <c r="S351" s="12">
        <f t="shared" si="74"/>
        <v>0</v>
      </c>
      <c r="T351" s="12">
        <f t="shared" si="75"/>
        <v>0</v>
      </c>
      <c r="U351" s="12">
        <f t="shared" si="76"/>
        <v>0</v>
      </c>
      <c r="V351" s="13" t="str">
        <f t="shared" ca="1" si="77"/>
        <v>Greater Than 8 Weeks Old</v>
      </c>
    </row>
    <row r="352" spans="1:22" x14ac:dyDescent="0.35">
      <c r="A352" s="2" t="s">
        <v>209</v>
      </c>
      <c r="B352" s="5">
        <v>43682</v>
      </c>
      <c r="C352" s="5" t="s">
        <v>369</v>
      </c>
      <c r="D352" s="5" t="s">
        <v>370</v>
      </c>
      <c r="E352" s="6">
        <v>1</v>
      </c>
      <c r="F352" s="3">
        <v>99</v>
      </c>
      <c r="G352" s="3">
        <v>27.5</v>
      </c>
      <c r="H352" s="8">
        <f t="shared" si="65"/>
        <v>27.5</v>
      </c>
      <c r="I352" s="3">
        <v>71.5</v>
      </c>
      <c r="J352" s="4">
        <v>0.72</v>
      </c>
      <c r="K352" s="2" t="str">
        <f t="shared" si="66"/>
        <v>Monday</v>
      </c>
      <c r="L352" s="5">
        <f t="shared" si="67"/>
        <v>43685</v>
      </c>
      <c r="M352" s="2" t="str">
        <f t="shared" si="68"/>
        <v>Thursday</v>
      </c>
      <c r="N352" s="2" t="str">
        <f t="shared" si="69"/>
        <v>Thursday</v>
      </c>
      <c r="O352" s="12">
        <f t="shared" si="70"/>
        <v>0</v>
      </c>
      <c r="P352" s="11" t="str">
        <f t="shared" si="71"/>
        <v>High Cost per Unit</v>
      </c>
      <c r="Q352" s="12">
        <f t="shared" si="72"/>
        <v>0</v>
      </c>
      <c r="R352" s="12">
        <f t="shared" si="73"/>
        <v>0</v>
      </c>
      <c r="S352" s="12">
        <f t="shared" si="74"/>
        <v>0</v>
      </c>
      <c r="T352" s="12">
        <f t="shared" si="75"/>
        <v>0</v>
      </c>
      <c r="U352" s="12">
        <f t="shared" si="76"/>
        <v>0</v>
      </c>
      <c r="V352" s="13" t="str">
        <f t="shared" ca="1" si="77"/>
        <v>Greater Than 8 Weeks Old</v>
      </c>
    </row>
    <row r="353" spans="1:22" x14ac:dyDescent="0.35">
      <c r="A353" s="2" t="s">
        <v>209</v>
      </c>
      <c r="B353" s="5">
        <v>43683</v>
      </c>
      <c r="C353" s="5" t="s">
        <v>369</v>
      </c>
      <c r="D353" s="5" t="s">
        <v>370</v>
      </c>
      <c r="E353" s="6">
        <v>2</v>
      </c>
      <c r="F353" s="3">
        <v>148.99</v>
      </c>
      <c r="G353" s="3">
        <v>55</v>
      </c>
      <c r="H353" s="8">
        <f t="shared" si="65"/>
        <v>27.5</v>
      </c>
      <c r="I353" s="3">
        <v>93.99</v>
      </c>
      <c r="J353" s="4">
        <v>0.63</v>
      </c>
      <c r="K353" s="2" t="str">
        <f t="shared" si="66"/>
        <v>Tuesday</v>
      </c>
      <c r="L353" s="5">
        <f t="shared" si="67"/>
        <v>43686</v>
      </c>
      <c r="M353" s="2" t="str">
        <f t="shared" si="68"/>
        <v>Friday</v>
      </c>
      <c r="N353" s="2" t="str">
        <f t="shared" si="69"/>
        <v>Friday</v>
      </c>
      <c r="O353" s="12">
        <f t="shared" si="70"/>
        <v>7.4495000000000005</v>
      </c>
      <c r="P353" s="11" t="str">
        <f t="shared" si="71"/>
        <v>High Cost per Unit</v>
      </c>
      <c r="Q353" s="12">
        <f t="shared" si="72"/>
        <v>0</v>
      </c>
      <c r="R353" s="12">
        <f t="shared" si="73"/>
        <v>4.4697000000000005</v>
      </c>
      <c r="S353" s="12">
        <f t="shared" si="74"/>
        <v>0</v>
      </c>
      <c r="T353" s="12">
        <f t="shared" si="75"/>
        <v>0</v>
      </c>
      <c r="U353" s="12">
        <f t="shared" si="76"/>
        <v>0</v>
      </c>
      <c r="V353" s="13" t="str">
        <f t="shared" ca="1" si="77"/>
        <v>Greater Than 8 Weeks Old</v>
      </c>
    </row>
    <row r="354" spans="1:22" x14ac:dyDescent="0.35">
      <c r="A354" s="2" t="s">
        <v>209</v>
      </c>
      <c r="B354" s="5">
        <v>43684</v>
      </c>
      <c r="C354" s="5" t="s">
        <v>369</v>
      </c>
      <c r="D354" s="5" t="s">
        <v>370</v>
      </c>
      <c r="E354" s="6">
        <v>20</v>
      </c>
      <c r="F354" s="3">
        <v>999.8</v>
      </c>
      <c r="G354" s="3">
        <v>550</v>
      </c>
      <c r="H354" s="8">
        <f t="shared" si="65"/>
        <v>27.5</v>
      </c>
      <c r="I354" s="3">
        <v>449.8</v>
      </c>
      <c r="J354" s="4">
        <v>0.45</v>
      </c>
      <c r="K354" s="2" t="str">
        <f t="shared" si="66"/>
        <v>Wednesday</v>
      </c>
      <c r="L354" s="5">
        <f t="shared" si="67"/>
        <v>43687</v>
      </c>
      <c r="M354" s="2" t="str">
        <f t="shared" si="68"/>
        <v>Saturday</v>
      </c>
      <c r="N354" s="2" t="str">
        <f t="shared" si="69"/>
        <v>Saturday</v>
      </c>
      <c r="O354" s="12">
        <f t="shared" si="70"/>
        <v>0</v>
      </c>
      <c r="P354" s="11" t="str">
        <f t="shared" si="71"/>
        <v>High Cost per Unit</v>
      </c>
      <c r="Q354" s="12">
        <f t="shared" si="72"/>
        <v>0</v>
      </c>
      <c r="R354" s="12">
        <f t="shared" si="73"/>
        <v>29.993999999999996</v>
      </c>
      <c r="S354" s="12">
        <f t="shared" si="74"/>
        <v>0</v>
      </c>
      <c r="T354" s="12">
        <f t="shared" si="75"/>
        <v>0</v>
      </c>
      <c r="U354" s="12">
        <f t="shared" si="76"/>
        <v>0</v>
      </c>
      <c r="V354" s="13" t="str">
        <f t="shared" ca="1" si="77"/>
        <v>Greater Than 8 Weeks Old</v>
      </c>
    </row>
    <row r="355" spans="1:22" x14ac:dyDescent="0.35">
      <c r="A355" s="2" t="s">
        <v>209</v>
      </c>
      <c r="B355" s="5">
        <v>43685</v>
      </c>
      <c r="C355" s="5" t="s">
        <v>369</v>
      </c>
      <c r="D355" s="5" t="s">
        <v>370</v>
      </c>
      <c r="E355" s="6">
        <v>15</v>
      </c>
      <c r="F355" s="3">
        <v>749.85</v>
      </c>
      <c r="G355" s="3">
        <v>412.5</v>
      </c>
      <c r="H355" s="8">
        <f t="shared" si="65"/>
        <v>27.5</v>
      </c>
      <c r="I355" s="3">
        <v>337.35</v>
      </c>
      <c r="J355" s="4">
        <v>0.45</v>
      </c>
      <c r="K355" s="2" t="str">
        <f t="shared" si="66"/>
        <v>Thursday</v>
      </c>
      <c r="L355" s="5">
        <f t="shared" si="67"/>
        <v>43688</v>
      </c>
      <c r="M355" s="2" t="str">
        <f t="shared" si="68"/>
        <v>Sunday</v>
      </c>
      <c r="N355" s="2" t="str">
        <f t="shared" si="69"/>
        <v>Monday</v>
      </c>
      <c r="O355" s="12">
        <f t="shared" si="70"/>
        <v>0</v>
      </c>
      <c r="P355" s="11" t="str">
        <f t="shared" si="71"/>
        <v>High Cost per Unit</v>
      </c>
      <c r="Q355" s="12">
        <f t="shared" si="72"/>
        <v>0</v>
      </c>
      <c r="R355" s="12">
        <f t="shared" si="73"/>
        <v>22.4955</v>
      </c>
      <c r="S355" s="12">
        <f t="shared" si="74"/>
        <v>0</v>
      </c>
      <c r="T355" s="12">
        <f t="shared" si="75"/>
        <v>0</v>
      </c>
      <c r="U355" s="12">
        <f t="shared" si="76"/>
        <v>0</v>
      </c>
      <c r="V355" s="13" t="str">
        <f t="shared" ca="1" si="77"/>
        <v>Greater Than 8 Weeks Old</v>
      </c>
    </row>
    <row r="356" spans="1:22" x14ac:dyDescent="0.35">
      <c r="A356" s="2" t="s">
        <v>209</v>
      </c>
      <c r="B356" s="5">
        <v>43686</v>
      </c>
      <c r="C356" s="5" t="s">
        <v>369</v>
      </c>
      <c r="D356" s="5" t="s">
        <v>370</v>
      </c>
      <c r="E356" s="6">
        <v>29</v>
      </c>
      <c r="F356" s="3">
        <v>1449.71</v>
      </c>
      <c r="G356" s="3">
        <v>797.5</v>
      </c>
      <c r="H356" s="8">
        <f t="shared" si="65"/>
        <v>27.5</v>
      </c>
      <c r="I356" s="3">
        <v>652.21</v>
      </c>
      <c r="J356" s="4">
        <v>0.45</v>
      </c>
      <c r="K356" s="2" t="str">
        <f t="shared" si="66"/>
        <v>Friday</v>
      </c>
      <c r="L356" s="5">
        <f t="shared" si="67"/>
        <v>43689</v>
      </c>
      <c r="M356" s="2" t="str">
        <f t="shared" si="68"/>
        <v>Monday</v>
      </c>
      <c r="N356" s="2" t="str">
        <f t="shared" si="69"/>
        <v>Monday</v>
      </c>
      <c r="O356" s="12">
        <f t="shared" si="70"/>
        <v>0</v>
      </c>
      <c r="P356" s="11" t="str">
        <f t="shared" si="71"/>
        <v>High Cost per Unit</v>
      </c>
      <c r="Q356" s="12">
        <f t="shared" si="72"/>
        <v>0</v>
      </c>
      <c r="R356" s="12">
        <f t="shared" si="73"/>
        <v>43.491300000000003</v>
      </c>
      <c r="S356" s="12">
        <f t="shared" si="74"/>
        <v>0</v>
      </c>
      <c r="T356" s="12">
        <f t="shared" si="75"/>
        <v>0</v>
      </c>
      <c r="U356" s="12">
        <f t="shared" si="76"/>
        <v>0</v>
      </c>
      <c r="V356" s="13" t="str">
        <f t="shared" ca="1" si="77"/>
        <v>Greater Than 8 Weeks Old</v>
      </c>
    </row>
    <row r="357" spans="1:22" x14ac:dyDescent="0.35">
      <c r="A357" s="2" t="s">
        <v>209</v>
      </c>
      <c r="B357" s="5">
        <v>43687</v>
      </c>
      <c r="C357" s="5" t="s">
        <v>369</v>
      </c>
      <c r="D357" s="5" t="s">
        <v>370</v>
      </c>
      <c r="E357" s="6">
        <v>29</v>
      </c>
      <c r="F357" s="3">
        <v>1449.71</v>
      </c>
      <c r="G357" s="3">
        <v>797.5</v>
      </c>
      <c r="H357" s="8">
        <f t="shared" si="65"/>
        <v>27.5</v>
      </c>
      <c r="I357" s="3">
        <v>652.21</v>
      </c>
      <c r="J357" s="4">
        <v>0.45</v>
      </c>
      <c r="K357" s="2" t="str">
        <f t="shared" si="66"/>
        <v>Saturday</v>
      </c>
      <c r="L357" s="5">
        <f t="shared" si="67"/>
        <v>43690</v>
      </c>
      <c r="M357" s="2" t="str">
        <f t="shared" si="68"/>
        <v>Tuesday</v>
      </c>
      <c r="N357" s="2" t="str">
        <f t="shared" si="69"/>
        <v>Tuesday</v>
      </c>
      <c r="O357" s="12">
        <f t="shared" si="70"/>
        <v>0</v>
      </c>
      <c r="P357" s="11" t="str">
        <f t="shared" si="71"/>
        <v>High Cost per Unit</v>
      </c>
      <c r="Q357" s="12">
        <f t="shared" si="72"/>
        <v>0</v>
      </c>
      <c r="R357" s="12">
        <f t="shared" si="73"/>
        <v>43.491300000000003</v>
      </c>
      <c r="S357" s="12">
        <f t="shared" si="74"/>
        <v>0</v>
      </c>
      <c r="T357" s="12">
        <f t="shared" si="75"/>
        <v>144.971</v>
      </c>
      <c r="U357" s="12">
        <f t="shared" si="76"/>
        <v>0</v>
      </c>
      <c r="V357" s="13" t="str">
        <f t="shared" ca="1" si="77"/>
        <v>Greater Than 8 Weeks Old</v>
      </c>
    </row>
    <row r="358" spans="1:22" x14ac:dyDescent="0.35">
      <c r="A358" s="2" t="s">
        <v>209</v>
      </c>
      <c r="B358" s="5">
        <v>43688</v>
      </c>
      <c r="C358" s="5" t="s">
        <v>369</v>
      </c>
      <c r="D358" s="5" t="s">
        <v>370</v>
      </c>
      <c r="E358" s="6">
        <v>17</v>
      </c>
      <c r="F358" s="3">
        <v>849.83</v>
      </c>
      <c r="G358" s="3">
        <v>467.5</v>
      </c>
      <c r="H358" s="8">
        <f t="shared" si="65"/>
        <v>27.5</v>
      </c>
      <c r="I358" s="3">
        <v>382.33</v>
      </c>
      <c r="J358" s="4">
        <v>0.45</v>
      </c>
      <c r="K358" s="2" t="str">
        <f t="shared" si="66"/>
        <v>Sunday</v>
      </c>
      <c r="L358" s="5">
        <f t="shared" si="67"/>
        <v>43691</v>
      </c>
      <c r="M358" s="2" t="str">
        <f t="shared" si="68"/>
        <v>Wednesday</v>
      </c>
      <c r="N358" s="2" t="str">
        <f t="shared" si="69"/>
        <v>Wednesday</v>
      </c>
      <c r="O358" s="12">
        <f t="shared" si="70"/>
        <v>0</v>
      </c>
      <c r="P358" s="11" t="str">
        <f t="shared" si="71"/>
        <v>High Cost per Unit</v>
      </c>
      <c r="Q358" s="12">
        <f t="shared" si="72"/>
        <v>0</v>
      </c>
      <c r="R358" s="12">
        <f t="shared" si="73"/>
        <v>25.494900000000001</v>
      </c>
      <c r="S358" s="12">
        <f t="shared" si="74"/>
        <v>0</v>
      </c>
      <c r="T358" s="12">
        <f t="shared" si="75"/>
        <v>0</v>
      </c>
      <c r="U358" s="12">
        <f t="shared" si="76"/>
        <v>0</v>
      </c>
      <c r="V358" s="13" t="str">
        <f t="shared" ca="1" si="77"/>
        <v>Greater Than 8 Weeks Old</v>
      </c>
    </row>
    <row r="359" spans="1:22" x14ac:dyDescent="0.35">
      <c r="A359" s="2" t="s">
        <v>209</v>
      </c>
      <c r="B359" s="5">
        <v>43689</v>
      </c>
      <c r="C359" s="5" t="s">
        <v>369</v>
      </c>
      <c r="D359" s="5" t="s">
        <v>370</v>
      </c>
      <c r="E359" s="6">
        <v>13</v>
      </c>
      <c r="F359" s="3">
        <v>649.87</v>
      </c>
      <c r="G359" s="3">
        <v>357.5</v>
      </c>
      <c r="H359" s="8">
        <f t="shared" si="65"/>
        <v>27.5</v>
      </c>
      <c r="I359" s="3">
        <v>292.37</v>
      </c>
      <c r="J359" s="4">
        <v>0.45</v>
      </c>
      <c r="K359" s="2" t="str">
        <f t="shared" si="66"/>
        <v>Monday</v>
      </c>
      <c r="L359" s="5">
        <f t="shared" si="67"/>
        <v>43692</v>
      </c>
      <c r="M359" s="2" t="str">
        <f t="shared" si="68"/>
        <v>Thursday</v>
      </c>
      <c r="N359" s="2" t="str">
        <f t="shared" si="69"/>
        <v>Thursday</v>
      </c>
      <c r="O359" s="12">
        <f t="shared" si="70"/>
        <v>0</v>
      </c>
      <c r="P359" s="11" t="str">
        <f t="shared" si="71"/>
        <v>High Cost per Unit</v>
      </c>
      <c r="Q359" s="12">
        <f t="shared" si="72"/>
        <v>0</v>
      </c>
      <c r="R359" s="12">
        <f t="shared" si="73"/>
        <v>19.496099999999998</v>
      </c>
      <c r="S359" s="12">
        <f t="shared" si="74"/>
        <v>0</v>
      </c>
      <c r="T359" s="12">
        <f t="shared" si="75"/>
        <v>0</v>
      </c>
      <c r="U359" s="12">
        <f t="shared" si="76"/>
        <v>0</v>
      </c>
      <c r="V359" s="13" t="str">
        <f t="shared" ca="1" si="77"/>
        <v>Greater Than 8 Weeks Old</v>
      </c>
    </row>
    <row r="360" spans="1:22" x14ac:dyDescent="0.35">
      <c r="A360" s="2" t="s">
        <v>209</v>
      </c>
      <c r="B360" s="5">
        <v>43690</v>
      </c>
      <c r="C360" s="5" t="s">
        <v>369</v>
      </c>
      <c r="D360" s="5" t="s">
        <v>370</v>
      </c>
      <c r="E360" s="6">
        <v>27</v>
      </c>
      <c r="F360" s="3">
        <v>1346.76</v>
      </c>
      <c r="G360" s="3">
        <v>742.5</v>
      </c>
      <c r="H360" s="8">
        <f t="shared" si="65"/>
        <v>27.5</v>
      </c>
      <c r="I360" s="3">
        <v>604.26</v>
      </c>
      <c r="J360" s="4">
        <v>0.45</v>
      </c>
      <c r="K360" s="2" t="str">
        <f t="shared" si="66"/>
        <v>Tuesday</v>
      </c>
      <c r="L360" s="5">
        <f t="shared" si="67"/>
        <v>43693</v>
      </c>
      <c r="M360" s="2" t="str">
        <f t="shared" si="68"/>
        <v>Friday</v>
      </c>
      <c r="N360" s="2" t="str">
        <f t="shared" si="69"/>
        <v>Friday</v>
      </c>
      <c r="O360" s="12">
        <f t="shared" si="70"/>
        <v>67.338000000000008</v>
      </c>
      <c r="P360" s="11" t="str">
        <f t="shared" si="71"/>
        <v>High Cost per Unit</v>
      </c>
      <c r="Q360" s="12">
        <f t="shared" si="72"/>
        <v>0</v>
      </c>
      <c r="R360" s="12">
        <f t="shared" si="73"/>
        <v>40.402799999999999</v>
      </c>
      <c r="S360" s="12">
        <f t="shared" si="74"/>
        <v>0</v>
      </c>
      <c r="T360" s="12">
        <f t="shared" si="75"/>
        <v>0</v>
      </c>
      <c r="U360" s="12">
        <f t="shared" si="76"/>
        <v>0</v>
      </c>
      <c r="V360" s="13" t="str">
        <f t="shared" ca="1" si="77"/>
        <v>Greater Than 8 Weeks Old</v>
      </c>
    </row>
    <row r="361" spans="1:22" x14ac:dyDescent="0.35">
      <c r="A361" s="2" t="s">
        <v>209</v>
      </c>
      <c r="B361" s="5">
        <v>43691</v>
      </c>
      <c r="C361" s="5" t="s">
        <v>369</v>
      </c>
      <c r="D361" s="5" t="s">
        <v>370</v>
      </c>
      <c r="E361" s="6">
        <v>31</v>
      </c>
      <c r="F361" s="3">
        <v>1570.98</v>
      </c>
      <c r="G361" s="3">
        <v>852.5</v>
      </c>
      <c r="H361" s="8">
        <f t="shared" si="65"/>
        <v>27.5</v>
      </c>
      <c r="I361" s="3">
        <v>718.48</v>
      </c>
      <c r="J361" s="4">
        <v>0.46</v>
      </c>
      <c r="K361" s="2" t="str">
        <f t="shared" si="66"/>
        <v>Wednesday</v>
      </c>
      <c r="L361" s="5">
        <f t="shared" si="67"/>
        <v>43694</v>
      </c>
      <c r="M361" s="2" t="str">
        <f t="shared" si="68"/>
        <v>Saturday</v>
      </c>
      <c r="N361" s="2" t="str">
        <f t="shared" si="69"/>
        <v>Saturday</v>
      </c>
      <c r="O361" s="12">
        <f t="shared" si="70"/>
        <v>0</v>
      </c>
      <c r="P361" s="11" t="str">
        <f t="shared" si="71"/>
        <v>High Cost per Unit</v>
      </c>
      <c r="Q361" s="12">
        <f t="shared" si="72"/>
        <v>0</v>
      </c>
      <c r="R361" s="12">
        <f t="shared" si="73"/>
        <v>47.129399999999997</v>
      </c>
      <c r="S361" s="12">
        <f t="shared" si="74"/>
        <v>0</v>
      </c>
      <c r="T361" s="12">
        <f t="shared" si="75"/>
        <v>0</v>
      </c>
      <c r="U361" s="12">
        <f t="shared" si="76"/>
        <v>0</v>
      </c>
      <c r="V361" s="13" t="str">
        <f t="shared" ca="1" si="77"/>
        <v>Greater Than 8 Weeks Old</v>
      </c>
    </row>
    <row r="362" spans="1:22" x14ac:dyDescent="0.35">
      <c r="A362" s="2" t="s">
        <v>209</v>
      </c>
      <c r="B362" s="5">
        <v>43692</v>
      </c>
      <c r="C362" s="5" t="s">
        <v>369</v>
      </c>
      <c r="D362" s="5" t="s">
        <v>370</v>
      </c>
      <c r="E362" s="6">
        <v>28</v>
      </c>
      <c r="F362" s="3">
        <v>1372.99</v>
      </c>
      <c r="G362" s="3">
        <v>770</v>
      </c>
      <c r="H362" s="8">
        <f t="shared" si="65"/>
        <v>27.5</v>
      </c>
      <c r="I362" s="3">
        <v>602.99</v>
      </c>
      <c r="J362" s="4">
        <v>0.44</v>
      </c>
      <c r="K362" s="2" t="str">
        <f t="shared" si="66"/>
        <v>Thursday</v>
      </c>
      <c r="L362" s="5">
        <f t="shared" si="67"/>
        <v>43695</v>
      </c>
      <c r="M362" s="2" t="str">
        <f t="shared" si="68"/>
        <v>Sunday</v>
      </c>
      <c r="N362" s="2" t="str">
        <f t="shared" si="69"/>
        <v>Monday</v>
      </c>
      <c r="O362" s="12">
        <f t="shared" si="70"/>
        <v>0</v>
      </c>
      <c r="P362" s="11" t="str">
        <f t="shared" si="71"/>
        <v>High Cost per Unit</v>
      </c>
      <c r="Q362" s="12">
        <f t="shared" si="72"/>
        <v>0</v>
      </c>
      <c r="R362" s="12">
        <f t="shared" si="73"/>
        <v>41.189700000000002</v>
      </c>
      <c r="S362" s="12">
        <f t="shared" si="74"/>
        <v>0</v>
      </c>
      <c r="T362" s="12">
        <f t="shared" si="75"/>
        <v>0</v>
      </c>
      <c r="U362" s="12">
        <f t="shared" si="76"/>
        <v>0</v>
      </c>
      <c r="V362" s="13" t="str">
        <f t="shared" ca="1" si="77"/>
        <v>Greater Than 8 Weeks Old</v>
      </c>
    </row>
    <row r="363" spans="1:22" x14ac:dyDescent="0.35">
      <c r="A363" s="2" t="s">
        <v>209</v>
      </c>
      <c r="B363" s="5">
        <v>43693</v>
      </c>
      <c r="C363" s="5" t="s">
        <v>369</v>
      </c>
      <c r="D363" s="5" t="s">
        <v>370</v>
      </c>
      <c r="E363" s="6">
        <v>17</v>
      </c>
      <c r="F363" s="3">
        <v>787.96</v>
      </c>
      <c r="G363" s="3">
        <v>467.5</v>
      </c>
      <c r="H363" s="8">
        <f t="shared" si="65"/>
        <v>27.5</v>
      </c>
      <c r="I363" s="3">
        <v>320.45999999999998</v>
      </c>
      <c r="J363" s="4">
        <v>0.41</v>
      </c>
      <c r="K363" s="2" t="str">
        <f t="shared" si="66"/>
        <v>Friday</v>
      </c>
      <c r="L363" s="5">
        <f t="shared" si="67"/>
        <v>43696</v>
      </c>
      <c r="M363" s="2" t="str">
        <f t="shared" si="68"/>
        <v>Monday</v>
      </c>
      <c r="N363" s="2" t="str">
        <f t="shared" si="69"/>
        <v>Monday</v>
      </c>
      <c r="O363" s="12">
        <f t="shared" si="70"/>
        <v>0</v>
      </c>
      <c r="P363" s="11" t="str">
        <f t="shared" si="71"/>
        <v>High Cost per Unit</v>
      </c>
      <c r="Q363" s="12">
        <f t="shared" si="72"/>
        <v>0</v>
      </c>
      <c r="R363" s="12">
        <f t="shared" si="73"/>
        <v>23.6388</v>
      </c>
      <c r="S363" s="12">
        <f t="shared" si="74"/>
        <v>0</v>
      </c>
      <c r="T363" s="12">
        <f t="shared" si="75"/>
        <v>0</v>
      </c>
      <c r="U363" s="12">
        <f t="shared" si="76"/>
        <v>0</v>
      </c>
      <c r="V363" s="13" t="str">
        <f t="shared" ca="1" si="77"/>
        <v>Greater Than 8 Weeks Old</v>
      </c>
    </row>
    <row r="364" spans="1:22" x14ac:dyDescent="0.35">
      <c r="A364" s="2" t="s">
        <v>209</v>
      </c>
      <c r="B364" s="5">
        <v>43694</v>
      </c>
      <c r="C364" s="5" t="s">
        <v>369</v>
      </c>
      <c r="D364" s="5" t="s">
        <v>370</v>
      </c>
      <c r="E364" s="6">
        <v>15</v>
      </c>
      <c r="F364" s="3">
        <v>735</v>
      </c>
      <c r="G364" s="3">
        <v>412.5</v>
      </c>
      <c r="H364" s="8">
        <f t="shared" si="65"/>
        <v>27.5</v>
      </c>
      <c r="I364" s="3">
        <v>322.5</v>
      </c>
      <c r="J364" s="4">
        <v>0.44</v>
      </c>
      <c r="K364" s="2" t="str">
        <f t="shared" si="66"/>
        <v>Saturday</v>
      </c>
      <c r="L364" s="5">
        <f t="shared" si="67"/>
        <v>43697</v>
      </c>
      <c r="M364" s="2" t="str">
        <f t="shared" si="68"/>
        <v>Tuesday</v>
      </c>
      <c r="N364" s="2" t="str">
        <f t="shared" si="69"/>
        <v>Tuesday</v>
      </c>
      <c r="O364" s="12">
        <f t="shared" si="70"/>
        <v>0</v>
      </c>
      <c r="P364" s="11" t="str">
        <f t="shared" si="71"/>
        <v>High Cost per Unit</v>
      </c>
      <c r="Q364" s="12">
        <f t="shared" si="72"/>
        <v>0</v>
      </c>
      <c r="R364" s="12">
        <f t="shared" si="73"/>
        <v>22.05</v>
      </c>
      <c r="S364" s="12">
        <f t="shared" si="74"/>
        <v>0</v>
      </c>
      <c r="T364" s="12">
        <f t="shared" si="75"/>
        <v>73.5</v>
      </c>
      <c r="U364" s="12">
        <f t="shared" si="76"/>
        <v>0</v>
      </c>
      <c r="V364" s="13" t="str">
        <f t="shared" ca="1" si="77"/>
        <v>Greater Than 8 Weeks Old</v>
      </c>
    </row>
    <row r="365" spans="1:22" x14ac:dyDescent="0.35">
      <c r="A365" s="2" t="s">
        <v>209</v>
      </c>
      <c r="B365" s="5">
        <v>43695</v>
      </c>
      <c r="C365" s="5" t="s">
        <v>369</v>
      </c>
      <c r="D365" s="5" t="s">
        <v>370</v>
      </c>
      <c r="E365" s="6">
        <v>20</v>
      </c>
      <c r="F365" s="3">
        <v>980.99</v>
      </c>
      <c r="G365" s="3">
        <v>550</v>
      </c>
      <c r="H365" s="8">
        <f t="shared" si="65"/>
        <v>27.5</v>
      </c>
      <c r="I365" s="3">
        <v>430.99</v>
      </c>
      <c r="J365" s="4">
        <v>0.44</v>
      </c>
      <c r="K365" s="2" t="str">
        <f t="shared" si="66"/>
        <v>Sunday</v>
      </c>
      <c r="L365" s="5">
        <f t="shared" si="67"/>
        <v>43698</v>
      </c>
      <c r="M365" s="2" t="str">
        <f t="shared" si="68"/>
        <v>Wednesday</v>
      </c>
      <c r="N365" s="2" t="str">
        <f t="shared" si="69"/>
        <v>Wednesday</v>
      </c>
      <c r="O365" s="12">
        <f t="shared" si="70"/>
        <v>0</v>
      </c>
      <c r="P365" s="11" t="str">
        <f t="shared" si="71"/>
        <v>High Cost per Unit</v>
      </c>
      <c r="Q365" s="12">
        <f t="shared" si="72"/>
        <v>0</v>
      </c>
      <c r="R365" s="12">
        <f t="shared" si="73"/>
        <v>29.4297</v>
      </c>
      <c r="S365" s="12">
        <f t="shared" si="74"/>
        <v>0</v>
      </c>
      <c r="T365" s="12">
        <f t="shared" si="75"/>
        <v>0</v>
      </c>
      <c r="U365" s="12">
        <f t="shared" si="76"/>
        <v>0</v>
      </c>
      <c r="V365" s="13" t="str">
        <f t="shared" ca="1" si="77"/>
        <v>Greater Than 8 Weeks Old</v>
      </c>
    </row>
    <row r="366" spans="1:22" x14ac:dyDescent="0.35">
      <c r="A366" s="2" t="s">
        <v>209</v>
      </c>
      <c r="B366" s="5">
        <v>43696</v>
      </c>
      <c r="C366" s="5" t="s">
        <v>369</v>
      </c>
      <c r="D366" s="5" t="s">
        <v>370</v>
      </c>
      <c r="E366" s="6">
        <v>14</v>
      </c>
      <c r="F366" s="3">
        <v>687.98</v>
      </c>
      <c r="G366" s="3">
        <v>385</v>
      </c>
      <c r="H366" s="8">
        <f t="shared" si="65"/>
        <v>27.5</v>
      </c>
      <c r="I366" s="3">
        <v>302.98</v>
      </c>
      <c r="J366" s="4">
        <v>0.44</v>
      </c>
      <c r="K366" s="2" t="str">
        <f t="shared" si="66"/>
        <v>Monday</v>
      </c>
      <c r="L366" s="5">
        <f t="shared" si="67"/>
        <v>43699</v>
      </c>
      <c r="M366" s="2" t="str">
        <f t="shared" si="68"/>
        <v>Thursday</v>
      </c>
      <c r="N366" s="2" t="str">
        <f t="shared" si="69"/>
        <v>Thursday</v>
      </c>
      <c r="O366" s="12">
        <f t="shared" si="70"/>
        <v>0</v>
      </c>
      <c r="P366" s="11" t="str">
        <f t="shared" si="71"/>
        <v>High Cost per Unit</v>
      </c>
      <c r="Q366" s="12">
        <f t="shared" si="72"/>
        <v>0</v>
      </c>
      <c r="R366" s="12">
        <f t="shared" si="73"/>
        <v>20.639399999999998</v>
      </c>
      <c r="S366" s="12">
        <f t="shared" si="74"/>
        <v>0</v>
      </c>
      <c r="T366" s="12">
        <f t="shared" si="75"/>
        <v>0</v>
      </c>
      <c r="U366" s="12">
        <f t="shared" si="76"/>
        <v>0</v>
      </c>
      <c r="V366" s="13" t="str">
        <f t="shared" ca="1" si="77"/>
        <v>Greater Than 8 Weeks Old</v>
      </c>
    </row>
    <row r="367" spans="1:22" x14ac:dyDescent="0.35">
      <c r="A367" s="2" t="s">
        <v>209</v>
      </c>
      <c r="B367" s="5">
        <v>43697</v>
      </c>
      <c r="C367" s="5" t="s">
        <v>369</v>
      </c>
      <c r="D367" s="5" t="s">
        <v>370</v>
      </c>
      <c r="E367" s="6">
        <v>9</v>
      </c>
      <c r="F367" s="3">
        <v>417.49</v>
      </c>
      <c r="G367" s="3">
        <v>247.5</v>
      </c>
      <c r="H367" s="8">
        <f t="shared" si="65"/>
        <v>27.5</v>
      </c>
      <c r="I367" s="3">
        <v>169.99</v>
      </c>
      <c r="J367" s="4">
        <v>0.41</v>
      </c>
      <c r="K367" s="2" t="str">
        <f t="shared" si="66"/>
        <v>Tuesday</v>
      </c>
      <c r="L367" s="5">
        <f t="shared" si="67"/>
        <v>43700</v>
      </c>
      <c r="M367" s="2" t="str">
        <f t="shared" si="68"/>
        <v>Friday</v>
      </c>
      <c r="N367" s="2" t="str">
        <f t="shared" si="69"/>
        <v>Friday</v>
      </c>
      <c r="O367" s="12">
        <f t="shared" si="70"/>
        <v>20.874500000000001</v>
      </c>
      <c r="P367" s="11" t="str">
        <f t="shared" si="71"/>
        <v>High Cost per Unit</v>
      </c>
      <c r="Q367" s="12">
        <f t="shared" si="72"/>
        <v>0</v>
      </c>
      <c r="R367" s="12">
        <f t="shared" si="73"/>
        <v>12.524699999999999</v>
      </c>
      <c r="S367" s="12">
        <f t="shared" si="74"/>
        <v>0</v>
      </c>
      <c r="T367" s="12">
        <f t="shared" si="75"/>
        <v>0</v>
      </c>
      <c r="U367" s="12">
        <f t="shared" si="76"/>
        <v>0</v>
      </c>
      <c r="V367" s="13" t="str">
        <f t="shared" ca="1" si="77"/>
        <v>Greater Than 8 Weeks Old</v>
      </c>
    </row>
    <row r="368" spans="1:22" x14ac:dyDescent="0.35">
      <c r="A368" s="2" t="s">
        <v>209</v>
      </c>
      <c r="B368" s="5">
        <v>43698</v>
      </c>
      <c r="C368" s="5" t="s">
        <v>369</v>
      </c>
      <c r="D368" s="5" t="s">
        <v>370</v>
      </c>
      <c r="E368" s="6">
        <v>64</v>
      </c>
      <c r="F368" s="3">
        <v>2837.1</v>
      </c>
      <c r="G368" s="3">
        <v>1760</v>
      </c>
      <c r="H368" s="8">
        <f t="shared" si="65"/>
        <v>27.5</v>
      </c>
      <c r="I368" s="3">
        <v>1077.0999999999999</v>
      </c>
      <c r="J368" s="4">
        <v>0.38</v>
      </c>
      <c r="K368" s="2" t="str">
        <f t="shared" si="66"/>
        <v>Wednesday</v>
      </c>
      <c r="L368" s="5">
        <f t="shared" si="67"/>
        <v>43701</v>
      </c>
      <c r="M368" s="2" t="str">
        <f t="shared" si="68"/>
        <v>Saturday</v>
      </c>
      <c r="N368" s="2" t="str">
        <f t="shared" si="69"/>
        <v>Saturday</v>
      </c>
      <c r="O368" s="12">
        <f t="shared" si="70"/>
        <v>0</v>
      </c>
      <c r="P368" s="11" t="str">
        <f t="shared" si="71"/>
        <v>High Cost per Unit</v>
      </c>
      <c r="Q368" s="12">
        <f t="shared" si="72"/>
        <v>0</v>
      </c>
      <c r="R368" s="12">
        <f t="shared" si="73"/>
        <v>85.113</v>
      </c>
      <c r="S368" s="12">
        <f t="shared" si="74"/>
        <v>0</v>
      </c>
      <c r="T368" s="12">
        <f t="shared" si="75"/>
        <v>0</v>
      </c>
      <c r="U368" s="12">
        <f t="shared" si="76"/>
        <v>0</v>
      </c>
      <c r="V368" s="13" t="str">
        <f t="shared" ca="1" si="77"/>
        <v>Greater Than 8 Weeks Old</v>
      </c>
    </row>
    <row r="369" spans="1:22" x14ac:dyDescent="0.35">
      <c r="A369" s="2" t="s">
        <v>209</v>
      </c>
      <c r="B369" s="5">
        <v>43699</v>
      </c>
      <c r="C369" s="5" t="s">
        <v>369</v>
      </c>
      <c r="D369" s="5" t="s">
        <v>370</v>
      </c>
      <c r="E369" s="6">
        <v>33</v>
      </c>
      <c r="F369" s="3">
        <v>1460.2</v>
      </c>
      <c r="G369" s="3">
        <v>907.5</v>
      </c>
      <c r="H369" s="8">
        <f t="shared" si="65"/>
        <v>27.5</v>
      </c>
      <c r="I369" s="3">
        <v>552.70000000000005</v>
      </c>
      <c r="J369" s="4">
        <v>0.38</v>
      </c>
      <c r="K369" s="2" t="str">
        <f t="shared" si="66"/>
        <v>Thursday</v>
      </c>
      <c r="L369" s="5">
        <f t="shared" si="67"/>
        <v>43702</v>
      </c>
      <c r="M369" s="2" t="str">
        <f t="shared" si="68"/>
        <v>Sunday</v>
      </c>
      <c r="N369" s="2" t="str">
        <f t="shared" si="69"/>
        <v>Monday</v>
      </c>
      <c r="O369" s="12">
        <f t="shared" si="70"/>
        <v>0</v>
      </c>
      <c r="P369" s="11" t="str">
        <f t="shared" si="71"/>
        <v>High Cost per Unit</v>
      </c>
      <c r="Q369" s="12">
        <f t="shared" si="72"/>
        <v>0</v>
      </c>
      <c r="R369" s="12">
        <f t="shared" si="73"/>
        <v>43.805999999999997</v>
      </c>
      <c r="S369" s="12">
        <f t="shared" si="74"/>
        <v>0</v>
      </c>
      <c r="T369" s="12">
        <f t="shared" si="75"/>
        <v>0</v>
      </c>
      <c r="U369" s="12">
        <f t="shared" si="76"/>
        <v>0</v>
      </c>
      <c r="V369" s="13" t="str">
        <f t="shared" ca="1" si="77"/>
        <v>Greater Than 8 Weeks Old</v>
      </c>
    </row>
    <row r="370" spans="1:22" x14ac:dyDescent="0.35">
      <c r="A370" s="2" t="s">
        <v>209</v>
      </c>
      <c r="B370" s="5">
        <v>43700</v>
      </c>
      <c r="C370" s="5" t="s">
        <v>369</v>
      </c>
      <c r="D370" s="5" t="s">
        <v>370</v>
      </c>
      <c r="E370" s="6">
        <v>20</v>
      </c>
      <c r="F370" s="3">
        <v>842.8</v>
      </c>
      <c r="G370" s="3">
        <v>550</v>
      </c>
      <c r="H370" s="8">
        <f t="shared" si="65"/>
        <v>27.5</v>
      </c>
      <c r="I370" s="3">
        <v>292.8</v>
      </c>
      <c r="J370" s="4">
        <v>0.35</v>
      </c>
      <c r="K370" s="2" t="str">
        <f t="shared" si="66"/>
        <v>Friday</v>
      </c>
      <c r="L370" s="5">
        <f t="shared" si="67"/>
        <v>43703</v>
      </c>
      <c r="M370" s="2" t="str">
        <f t="shared" si="68"/>
        <v>Monday</v>
      </c>
      <c r="N370" s="2" t="str">
        <f t="shared" si="69"/>
        <v>Monday</v>
      </c>
      <c r="O370" s="12">
        <f t="shared" si="70"/>
        <v>0</v>
      </c>
      <c r="P370" s="11" t="str">
        <f t="shared" si="71"/>
        <v>High Cost per Unit</v>
      </c>
      <c r="Q370" s="12">
        <f t="shared" si="72"/>
        <v>0</v>
      </c>
      <c r="R370" s="12">
        <f t="shared" si="73"/>
        <v>25.283999999999999</v>
      </c>
      <c r="S370" s="12">
        <f t="shared" si="74"/>
        <v>0</v>
      </c>
      <c r="T370" s="12">
        <f t="shared" si="75"/>
        <v>0</v>
      </c>
      <c r="U370" s="12">
        <f t="shared" si="76"/>
        <v>0</v>
      </c>
      <c r="V370" s="13" t="str">
        <f t="shared" ca="1" si="77"/>
        <v>Greater Than 8 Weeks Old</v>
      </c>
    </row>
    <row r="371" spans="1:22" x14ac:dyDescent="0.35">
      <c r="A371" s="2" t="s">
        <v>209</v>
      </c>
      <c r="B371" s="5">
        <v>43701</v>
      </c>
      <c r="C371" s="5" t="s">
        <v>369</v>
      </c>
      <c r="D371" s="5" t="s">
        <v>370</v>
      </c>
      <c r="E371" s="6">
        <v>20</v>
      </c>
      <c r="F371" s="3">
        <v>882</v>
      </c>
      <c r="G371" s="3">
        <v>550</v>
      </c>
      <c r="H371" s="8">
        <f t="shared" si="65"/>
        <v>27.5</v>
      </c>
      <c r="I371" s="3">
        <v>332</v>
      </c>
      <c r="J371" s="4">
        <v>0.38</v>
      </c>
      <c r="K371" s="2" t="str">
        <f t="shared" si="66"/>
        <v>Saturday</v>
      </c>
      <c r="L371" s="5">
        <f t="shared" si="67"/>
        <v>43704</v>
      </c>
      <c r="M371" s="2" t="str">
        <f t="shared" si="68"/>
        <v>Tuesday</v>
      </c>
      <c r="N371" s="2" t="str">
        <f t="shared" si="69"/>
        <v>Tuesday</v>
      </c>
      <c r="O371" s="12">
        <f t="shared" si="70"/>
        <v>0</v>
      </c>
      <c r="P371" s="11" t="str">
        <f t="shared" si="71"/>
        <v>High Cost per Unit</v>
      </c>
      <c r="Q371" s="12">
        <f t="shared" si="72"/>
        <v>0</v>
      </c>
      <c r="R371" s="12">
        <f t="shared" si="73"/>
        <v>26.459999999999997</v>
      </c>
      <c r="S371" s="12">
        <f t="shared" si="74"/>
        <v>0</v>
      </c>
      <c r="T371" s="12">
        <f t="shared" si="75"/>
        <v>88.2</v>
      </c>
      <c r="U371" s="12">
        <f t="shared" si="76"/>
        <v>0</v>
      </c>
      <c r="V371" s="13" t="str">
        <f t="shared" ca="1" si="77"/>
        <v>Greater Than 8 Weeks Old</v>
      </c>
    </row>
    <row r="372" spans="1:22" x14ac:dyDescent="0.35">
      <c r="A372" s="2" t="s">
        <v>209</v>
      </c>
      <c r="B372" s="5">
        <v>43702</v>
      </c>
      <c r="C372" s="5" t="s">
        <v>369</v>
      </c>
      <c r="D372" s="5" t="s">
        <v>370</v>
      </c>
      <c r="E372" s="6">
        <v>24</v>
      </c>
      <c r="F372" s="3">
        <v>1058.4000000000001</v>
      </c>
      <c r="G372" s="3">
        <v>660</v>
      </c>
      <c r="H372" s="8">
        <f t="shared" si="65"/>
        <v>27.5</v>
      </c>
      <c r="I372" s="3">
        <v>398.4</v>
      </c>
      <c r="J372" s="4">
        <v>0.38</v>
      </c>
      <c r="K372" s="2" t="str">
        <f t="shared" si="66"/>
        <v>Sunday</v>
      </c>
      <c r="L372" s="5">
        <f t="shared" si="67"/>
        <v>43705</v>
      </c>
      <c r="M372" s="2" t="str">
        <f t="shared" si="68"/>
        <v>Wednesday</v>
      </c>
      <c r="N372" s="2" t="str">
        <f t="shared" si="69"/>
        <v>Wednesday</v>
      </c>
      <c r="O372" s="12">
        <f t="shared" si="70"/>
        <v>0</v>
      </c>
      <c r="P372" s="11" t="str">
        <f t="shared" si="71"/>
        <v>High Cost per Unit</v>
      </c>
      <c r="Q372" s="12">
        <f t="shared" si="72"/>
        <v>0</v>
      </c>
      <c r="R372" s="12">
        <f t="shared" si="73"/>
        <v>31.752000000000002</v>
      </c>
      <c r="S372" s="12">
        <f t="shared" si="74"/>
        <v>0</v>
      </c>
      <c r="T372" s="12">
        <f t="shared" si="75"/>
        <v>0</v>
      </c>
      <c r="U372" s="12">
        <f t="shared" si="76"/>
        <v>0</v>
      </c>
      <c r="V372" s="13" t="str">
        <f t="shared" ca="1" si="77"/>
        <v>Greater Than 8 Weeks Old</v>
      </c>
    </row>
    <row r="373" spans="1:22" x14ac:dyDescent="0.35">
      <c r="A373" s="2" t="s">
        <v>209</v>
      </c>
      <c r="B373" s="5">
        <v>43703</v>
      </c>
      <c r="C373" s="5" t="s">
        <v>369</v>
      </c>
      <c r="D373" s="5" t="s">
        <v>370</v>
      </c>
      <c r="E373" s="6">
        <v>20</v>
      </c>
      <c r="F373" s="3">
        <v>886.9</v>
      </c>
      <c r="G373" s="3">
        <v>550</v>
      </c>
      <c r="H373" s="8">
        <f t="shared" si="65"/>
        <v>27.5</v>
      </c>
      <c r="I373" s="3">
        <v>336.9</v>
      </c>
      <c r="J373" s="4">
        <v>0.38</v>
      </c>
      <c r="K373" s="2" t="str">
        <f t="shared" si="66"/>
        <v>Monday</v>
      </c>
      <c r="L373" s="5">
        <f t="shared" si="67"/>
        <v>43706</v>
      </c>
      <c r="M373" s="2" t="str">
        <f t="shared" si="68"/>
        <v>Thursday</v>
      </c>
      <c r="N373" s="2" t="str">
        <f t="shared" si="69"/>
        <v>Thursday</v>
      </c>
      <c r="O373" s="12">
        <f t="shared" si="70"/>
        <v>0</v>
      </c>
      <c r="P373" s="11" t="str">
        <f t="shared" si="71"/>
        <v>High Cost per Unit</v>
      </c>
      <c r="Q373" s="12">
        <f t="shared" si="72"/>
        <v>0</v>
      </c>
      <c r="R373" s="12">
        <f t="shared" si="73"/>
        <v>26.606999999999999</v>
      </c>
      <c r="S373" s="12">
        <f t="shared" si="74"/>
        <v>0</v>
      </c>
      <c r="T373" s="12">
        <f t="shared" si="75"/>
        <v>0</v>
      </c>
      <c r="U373" s="12">
        <f t="shared" si="76"/>
        <v>0</v>
      </c>
      <c r="V373" s="13" t="str">
        <f t="shared" ca="1" si="77"/>
        <v>Greater Than 8 Weeks Old</v>
      </c>
    </row>
    <row r="374" spans="1:22" x14ac:dyDescent="0.35">
      <c r="A374" s="2" t="s">
        <v>209</v>
      </c>
      <c r="B374" s="5">
        <v>43704</v>
      </c>
      <c r="C374" s="5" t="s">
        <v>369</v>
      </c>
      <c r="D374" s="5" t="s">
        <v>370</v>
      </c>
      <c r="E374" s="6">
        <v>12</v>
      </c>
      <c r="F374" s="3">
        <v>534.1</v>
      </c>
      <c r="G374" s="3">
        <v>330</v>
      </c>
      <c r="H374" s="8">
        <f t="shared" si="65"/>
        <v>27.5</v>
      </c>
      <c r="I374" s="3">
        <v>204.1</v>
      </c>
      <c r="J374" s="4">
        <v>0.38</v>
      </c>
      <c r="K374" s="2" t="str">
        <f t="shared" si="66"/>
        <v>Tuesday</v>
      </c>
      <c r="L374" s="5">
        <f t="shared" si="67"/>
        <v>43707</v>
      </c>
      <c r="M374" s="2" t="str">
        <f t="shared" si="68"/>
        <v>Friday</v>
      </c>
      <c r="N374" s="2" t="str">
        <f t="shared" si="69"/>
        <v>Friday</v>
      </c>
      <c r="O374" s="12">
        <f t="shared" si="70"/>
        <v>26.705000000000002</v>
      </c>
      <c r="P374" s="11" t="str">
        <f t="shared" si="71"/>
        <v>High Cost per Unit</v>
      </c>
      <c r="Q374" s="12">
        <f t="shared" si="72"/>
        <v>0</v>
      </c>
      <c r="R374" s="12">
        <f t="shared" si="73"/>
        <v>16.023</v>
      </c>
      <c r="S374" s="12">
        <f t="shared" si="74"/>
        <v>0</v>
      </c>
      <c r="T374" s="12">
        <f t="shared" si="75"/>
        <v>0</v>
      </c>
      <c r="U374" s="12">
        <f t="shared" si="76"/>
        <v>0</v>
      </c>
      <c r="V374" s="13" t="str">
        <f t="shared" ca="1" si="77"/>
        <v>Greater Than 8 Weeks Old</v>
      </c>
    </row>
    <row r="375" spans="1:22" x14ac:dyDescent="0.35">
      <c r="A375" s="2" t="s">
        <v>209</v>
      </c>
      <c r="B375" s="5">
        <v>43705</v>
      </c>
      <c r="C375" s="5" t="s">
        <v>369</v>
      </c>
      <c r="D375" s="5" t="s">
        <v>370</v>
      </c>
      <c r="E375" s="6">
        <v>11</v>
      </c>
      <c r="F375" s="3">
        <v>485.1</v>
      </c>
      <c r="G375" s="3">
        <v>302.5</v>
      </c>
      <c r="H375" s="8">
        <f t="shared" si="65"/>
        <v>27.5</v>
      </c>
      <c r="I375" s="3">
        <v>182.6</v>
      </c>
      <c r="J375" s="4">
        <v>0.38</v>
      </c>
      <c r="K375" s="2" t="str">
        <f t="shared" si="66"/>
        <v>Wednesday</v>
      </c>
      <c r="L375" s="5">
        <f t="shared" si="67"/>
        <v>43708</v>
      </c>
      <c r="M375" s="2" t="str">
        <f t="shared" si="68"/>
        <v>Saturday</v>
      </c>
      <c r="N375" s="2" t="str">
        <f t="shared" si="69"/>
        <v>Saturday</v>
      </c>
      <c r="O375" s="12">
        <f t="shared" si="70"/>
        <v>0</v>
      </c>
      <c r="P375" s="11" t="str">
        <f t="shared" si="71"/>
        <v>High Cost per Unit</v>
      </c>
      <c r="Q375" s="12">
        <f t="shared" si="72"/>
        <v>0</v>
      </c>
      <c r="R375" s="12">
        <f t="shared" si="73"/>
        <v>14.553000000000001</v>
      </c>
      <c r="S375" s="12">
        <f t="shared" si="74"/>
        <v>0</v>
      </c>
      <c r="T375" s="12">
        <f t="shared" si="75"/>
        <v>0</v>
      </c>
      <c r="U375" s="12">
        <f t="shared" si="76"/>
        <v>0</v>
      </c>
      <c r="V375" s="13" t="str">
        <f t="shared" ca="1" si="77"/>
        <v>Greater Than 8 Weeks Old</v>
      </c>
    </row>
    <row r="376" spans="1:22" x14ac:dyDescent="0.35">
      <c r="A376" s="2" t="s">
        <v>209</v>
      </c>
      <c r="B376" s="5">
        <v>43706</v>
      </c>
      <c r="C376" s="5" t="s">
        <v>369</v>
      </c>
      <c r="D376" s="5" t="s">
        <v>370</v>
      </c>
      <c r="E376" s="6">
        <v>1</v>
      </c>
      <c r="F376" s="3">
        <v>44.1</v>
      </c>
      <c r="G376" s="3">
        <v>27.5</v>
      </c>
      <c r="H376" s="8">
        <f t="shared" si="65"/>
        <v>27.5</v>
      </c>
      <c r="I376" s="3">
        <v>16.600000000000001</v>
      </c>
      <c r="J376" s="4">
        <v>0.38</v>
      </c>
      <c r="K376" s="2" t="str">
        <f t="shared" si="66"/>
        <v>Thursday</v>
      </c>
      <c r="L376" s="5">
        <f t="shared" si="67"/>
        <v>43709</v>
      </c>
      <c r="M376" s="2" t="str">
        <f t="shared" si="68"/>
        <v>Sunday</v>
      </c>
      <c r="N376" s="2" t="str">
        <f t="shared" si="69"/>
        <v>Monday</v>
      </c>
      <c r="O376" s="12">
        <f t="shared" si="70"/>
        <v>0</v>
      </c>
      <c r="P376" s="11" t="str">
        <f t="shared" si="71"/>
        <v>High Cost per Unit</v>
      </c>
      <c r="Q376" s="12">
        <f t="shared" si="72"/>
        <v>0</v>
      </c>
      <c r="R376" s="12">
        <f t="shared" si="73"/>
        <v>0</v>
      </c>
      <c r="S376" s="12">
        <f t="shared" si="74"/>
        <v>0</v>
      </c>
      <c r="T376" s="12">
        <f t="shared" si="75"/>
        <v>0</v>
      </c>
      <c r="U376" s="12">
        <f t="shared" si="76"/>
        <v>0</v>
      </c>
      <c r="V376" s="13" t="str">
        <f t="shared" ca="1" si="77"/>
        <v>Greater Than 8 Weeks Old</v>
      </c>
    </row>
    <row r="377" spans="1:22" x14ac:dyDescent="0.35">
      <c r="A377" s="2" t="s">
        <v>210</v>
      </c>
      <c r="B377" s="5">
        <v>43678</v>
      </c>
      <c r="C377" s="5" t="s">
        <v>371</v>
      </c>
      <c r="D377" s="5" t="s">
        <v>371</v>
      </c>
      <c r="E377" s="6">
        <v>1</v>
      </c>
      <c r="F377" s="3">
        <v>20</v>
      </c>
      <c r="G377" s="3">
        <v>4.75</v>
      </c>
      <c r="H377" s="8">
        <f t="shared" si="65"/>
        <v>4.75</v>
      </c>
      <c r="I377" s="3">
        <v>15.25</v>
      </c>
      <c r="J377" s="4">
        <v>0.76</v>
      </c>
      <c r="K377" s="2" t="str">
        <f t="shared" si="66"/>
        <v>Thursday</v>
      </c>
      <c r="L377" s="5">
        <f t="shared" si="67"/>
        <v>43681</v>
      </c>
      <c r="M377" s="2" t="str">
        <f t="shared" si="68"/>
        <v>Sunday</v>
      </c>
      <c r="N377" s="2" t="str">
        <f t="shared" si="69"/>
        <v>Monday</v>
      </c>
      <c r="O377" s="12">
        <f t="shared" si="70"/>
        <v>0</v>
      </c>
      <c r="P377" s="11" t="str">
        <f t="shared" si="71"/>
        <v>Low Cost per Unit</v>
      </c>
      <c r="Q377" s="12">
        <f t="shared" si="72"/>
        <v>0</v>
      </c>
      <c r="R377" s="12">
        <f t="shared" si="73"/>
        <v>0</v>
      </c>
      <c r="S377" s="12">
        <f t="shared" si="74"/>
        <v>0</v>
      </c>
      <c r="T377" s="12">
        <f t="shared" si="75"/>
        <v>0</v>
      </c>
      <c r="U377" s="12">
        <f t="shared" si="76"/>
        <v>0</v>
      </c>
      <c r="V377" s="13" t="str">
        <f t="shared" ca="1" si="77"/>
        <v>Greater Than 8 Weeks Old</v>
      </c>
    </row>
    <row r="378" spans="1:22" x14ac:dyDescent="0.35">
      <c r="A378" s="2" t="s">
        <v>210</v>
      </c>
      <c r="B378" s="5">
        <v>43679</v>
      </c>
      <c r="C378" s="5" t="s">
        <v>371</v>
      </c>
      <c r="D378" s="5" t="s">
        <v>371</v>
      </c>
      <c r="E378" s="6">
        <v>1</v>
      </c>
      <c r="F378" s="3">
        <v>20</v>
      </c>
      <c r="G378" s="3">
        <v>4.75</v>
      </c>
      <c r="H378" s="8">
        <f t="shared" si="65"/>
        <v>4.75</v>
      </c>
      <c r="I378" s="3">
        <v>15.25</v>
      </c>
      <c r="J378" s="4">
        <v>0.76</v>
      </c>
      <c r="K378" s="2" t="str">
        <f t="shared" si="66"/>
        <v>Friday</v>
      </c>
      <c r="L378" s="5">
        <f t="shared" si="67"/>
        <v>43682</v>
      </c>
      <c r="M378" s="2" t="str">
        <f t="shared" si="68"/>
        <v>Monday</v>
      </c>
      <c r="N378" s="2" t="str">
        <f t="shared" si="69"/>
        <v>Monday</v>
      </c>
      <c r="O378" s="12">
        <f t="shared" si="70"/>
        <v>0</v>
      </c>
      <c r="P378" s="11" t="str">
        <f t="shared" si="71"/>
        <v>Low Cost per Unit</v>
      </c>
      <c r="Q378" s="12">
        <f t="shared" si="72"/>
        <v>0</v>
      </c>
      <c r="R378" s="12">
        <f t="shared" si="73"/>
        <v>0</v>
      </c>
      <c r="S378" s="12">
        <f t="shared" si="74"/>
        <v>0</v>
      </c>
      <c r="T378" s="12">
        <f t="shared" si="75"/>
        <v>0</v>
      </c>
      <c r="U378" s="12">
        <f t="shared" si="76"/>
        <v>0</v>
      </c>
      <c r="V378" s="13" t="str">
        <f t="shared" ca="1" si="77"/>
        <v>Greater Than 8 Weeks Old</v>
      </c>
    </row>
    <row r="379" spans="1:22" x14ac:dyDescent="0.35">
      <c r="A379" s="2" t="s">
        <v>210</v>
      </c>
      <c r="B379" s="5">
        <v>43684</v>
      </c>
      <c r="C379" s="5" t="s">
        <v>371</v>
      </c>
      <c r="D379" s="5" t="s">
        <v>371</v>
      </c>
      <c r="E379" s="6">
        <v>14</v>
      </c>
      <c r="F379" s="3">
        <v>97.86</v>
      </c>
      <c r="G379" s="3">
        <v>66.5</v>
      </c>
      <c r="H379" s="8">
        <f t="shared" si="65"/>
        <v>4.75</v>
      </c>
      <c r="I379" s="3">
        <v>31.36</v>
      </c>
      <c r="J379" s="4">
        <v>0.32</v>
      </c>
      <c r="K379" s="2" t="str">
        <f t="shared" si="66"/>
        <v>Wednesday</v>
      </c>
      <c r="L379" s="5">
        <f t="shared" si="67"/>
        <v>43687</v>
      </c>
      <c r="M379" s="2" t="str">
        <f t="shared" si="68"/>
        <v>Saturday</v>
      </c>
      <c r="N379" s="2" t="str">
        <f t="shared" si="69"/>
        <v>Saturday</v>
      </c>
      <c r="O379" s="12">
        <f t="shared" si="70"/>
        <v>0</v>
      </c>
      <c r="P379" s="11" t="str">
        <f t="shared" si="71"/>
        <v>Low Cost per Unit</v>
      </c>
      <c r="Q379" s="12">
        <f t="shared" si="72"/>
        <v>0</v>
      </c>
      <c r="R379" s="12">
        <f t="shared" si="73"/>
        <v>2.9358</v>
      </c>
      <c r="S379" s="12">
        <f t="shared" si="74"/>
        <v>0</v>
      </c>
      <c r="T379" s="12">
        <f t="shared" si="75"/>
        <v>0</v>
      </c>
      <c r="U379" s="12">
        <f t="shared" si="76"/>
        <v>0</v>
      </c>
      <c r="V379" s="13" t="str">
        <f t="shared" ca="1" si="77"/>
        <v>Greater Than 8 Weeks Old</v>
      </c>
    </row>
    <row r="380" spans="1:22" x14ac:dyDescent="0.35">
      <c r="A380" s="2" t="s">
        <v>210</v>
      </c>
      <c r="B380" s="5">
        <v>43685</v>
      </c>
      <c r="C380" s="5" t="s">
        <v>371</v>
      </c>
      <c r="D380" s="5" t="s">
        <v>371</v>
      </c>
      <c r="E380" s="6">
        <v>28</v>
      </c>
      <c r="F380" s="3">
        <v>195.72</v>
      </c>
      <c r="G380" s="3">
        <v>133</v>
      </c>
      <c r="H380" s="8">
        <f t="shared" si="65"/>
        <v>4.75</v>
      </c>
      <c r="I380" s="3">
        <v>62.72</v>
      </c>
      <c r="J380" s="4">
        <v>0.32</v>
      </c>
      <c r="K380" s="2" t="str">
        <f t="shared" si="66"/>
        <v>Thursday</v>
      </c>
      <c r="L380" s="5">
        <f t="shared" si="67"/>
        <v>43688</v>
      </c>
      <c r="M380" s="2" t="str">
        <f t="shared" si="68"/>
        <v>Sunday</v>
      </c>
      <c r="N380" s="2" t="str">
        <f t="shared" si="69"/>
        <v>Monday</v>
      </c>
      <c r="O380" s="12">
        <f t="shared" si="70"/>
        <v>0</v>
      </c>
      <c r="P380" s="11" t="str">
        <f t="shared" si="71"/>
        <v>Low Cost per Unit</v>
      </c>
      <c r="Q380" s="12">
        <f t="shared" si="72"/>
        <v>0</v>
      </c>
      <c r="R380" s="12">
        <f t="shared" si="73"/>
        <v>5.8715999999999999</v>
      </c>
      <c r="S380" s="12">
        <f t="shared" si="74"/>
        <v>0</v>
      </c>
      <c r="T380" s="12">
        <f t="shared" si="75"/>
        <v>0</v>
      </c>
      <c r="U380" s="12">
        <f t="shared" si="76"/>
        <v>0</v>
      </c>
      <c r="V380" s="13" t="str">
        <f t="shared" ca="1" si="77"/>
        <v>Greater Than 8 Weeks Old</v>
      </c>
    </row>
    <row r="381" spans="1:22" x14ac:dyDescent="0.35">
      <c r="A381" s="2" t="s">
        <v>210</v>
      </c>
      <c r="B381" s="5">
        <v>43686</v>
      </c>
      <c r="C381" s="5" t="s">
        <v>371</v>
      </c>
      <c r="D381" s="5" t="s">
        <v>371</v>
      </c>
      <c r="E381" s="6">
        <v>2</v>
      </c>
      <c r="F381" s="3">
        <v>13.98</v>
      </c>
      <c r="G381" s="3">
        <v>9.5</v>
      </c>
      <c r="H381" s="8">
        <f t="shared" si="65"/>
        <v>4.75</v>
      </c>
      <c r="I381" s="3">
        <v>4.4800000000000004</v>
      </c>
      <c r="J381" s="4">
        <v>0.32</v>
      </c>
      <c r="K381" s="2" t="str">
        <f t="shared" si="66"/>
        <v>Friday</v>
      </c>
      <c r="L381" s="5">
        <f t="shared" si="67"/>
        <v>43689</v>
      </c>
      <c r="M381" s="2" t="str">
        <f t="shared" si="68"/>
        <v>Monday</v>
      </c>
      <c r="N381" s="2" t="str">
        <f t="shared" si="69"/>
        <v>Monday</v>
      </c>
      <c r="O381" s="12">
        <f t="shared" si="70"/>
        <v>0</v>
      </c>
      <c r="P381" s="11" t="str">
        <f t="shared" si="71"/>
        <v>Low Cost per Unit</v>
      </c>
      <c r="Q381" s="12">
        <f t="shared" si="72"/>
        <v>0</v>
      </c>
      <c r="R381" s="12">
        <f t="shared" si="73"/>
        <v>0.4194</v>
      </c>
      <c r="S381" s="12">
        <f t="shared" si="74"/>
        <v>0</v>
      </c>
      <c r="T381" s="12">
        <f t="shared" si="75"/>
        <v>0</v>
      </c>
      <c r="U381" s="12">
        <f t="shared" si="76"/>
        <v>0</v>
      </c>
      <c r="V381" s="13" t="str">
        <f t="shared" ca="1" si="77"/>
        <v>Greater Than 8 Weeks Old</v>
      </c>
    </row>
    <row r="382" spans="1:22" x14ac:dyDescent="0.35">
      <c r="A382" s="2" t="s">
        <v>211</v>
      </c>
      <c r="B382" s="5">
        <v>43678</v>
      </c>
      <c r="C382" s="5" t="s">
        <v>371</v>
      </c>
      <c r="D382" s="5" t="s">
        <v>371</v>
      </c>
      <c r="E382" s="6">
        <v>1</v>
      </c>
      <c r="F382" s="3">
        <v>25</v>
      </c>
      <c r="G382" s="3">
        <v>4.9000000000000004</v>
      </c>
      <c r="H382" s="8">
        <f t="shared" si="65"/>
        <v>4.9000000000000004</v>
      </c>
      <c r="I382" s="3">
        <v>20.100000000000001</v>
      </c>
      <c r="J382" s="4">
        <v>0.8</v>
      </c>
      <c r="K382" s="2" t="str">
        <f t="shared" si="66"/>
        <v>Thursday</v>
      </c>
      <c r="L382" s="5">
        <f t="shared" si="67"/>
        <v>43681</v>
      </c>
      <c r="M382" s="2" t="str">
        <f t="shared" si="68"/>
        <v>Sunday</v>
      </c>
      <c r="N382" s="2" t="str">
        <f t="shared" si="69"/>
        <v>Monday</v>
      </c>
      <c r="O382" s="12">
        <f t="shared" si="70"/>
        <v>0</v>
      </c>
      <c r="P382" s="11" t="str">
        <f t="shared" si="71"/>
        <v>Low Cost per Unit</v>
      </c>
      <c r="Q382" s="12">
        <f t="shared" si="72"/>
        <v>0</v>
      </c>
      <c r="R382" s="12">
        <f t="shared" si="73"/>
        <v>0</v>
      </c>
      <c r="S382" s="12">
        <f t="shared" si="74"/>
        <v>0</v>
      </c>
      <c r="T382" s="12">
        <f t="shared" si="75"/>
        <v>0</v>
      </c>
      <c r="U382" s="12">
        <f t="shared" si="76"/>
        <v>0</v>
      </c>
      <c r="V382" s="13" t="str">
        <f t="shared" ca="1" si="77"/>
        <v>Greater Than 8 Weeks Old</v>
      </c>
    </row>
    <row r="383" spans="1:22" x14ac:dyDescent="0.35">
      <c r="A383" s="2" t="s">
        <v>211</v>
      </c>
      <c r="B383" s="5">
        <v>43684</v>
      </c>
      <c r="C383" s="5" t="s">
        <v>371</v>
      </c>
      <c r="D383" s="5" t="s">
        <v>371</v>
      </c>
      <c r="E383" s="6">
        <v>14</v>
      </c>
      <c r="F383" s="3">
        <v>97.86</v>
      </c>
      <c r="G383" s="3">
        <v>68.599999999999994</v>
      </c>
      <c r="H383" s="8">
        <f t="shared" si="65"/>
        <v>4.8999999999999995</v>
      </c>
      <c r="I383" s="3">
        <v>29.26</v>
      </c>
      <c r="J383" s="4">
        <v>0.3</v>
      </c>
      <c r="K383" s="2" t="str">
        <f t="shared" si="66"/>
        <v>Wednesday</v>
      </c>
      <c r="L383" s="5">
        <f t="shared" si="67"/>
        <v>43687</v>
      </c>
      <c r="M383" s="2" t="str">
        <f t="shared" si="68"/>
        <v>Saturday</v>
      </c>
      <c r="N383" s="2" t="str">
        <f t="shared" si="69"/>
        <v>Saturday</v>
      </c>
      <c r="O383" s="12">
        <f t="shared" si="70"/>
        <v>0</v>
      </c>
      <c r="P383" s="11" t="str">
        <f t="shared" si="71"/>
        <v>Low Cost per Unit</v>
      </c>
      <c r="Q383" s="12">
        <f t="shared" si="72"/>
        <v>0</v>
      </c>
      <c r="R383" s="12">
        <f t="shared" si="73"/>
        <v>2.9358</v>
      </c>
      <c r="S383" s="12">
        <f t="shared" si="74"/>
        <v>0</v>
      </c>
      <c r="T383" s="12">
        <f t="shared" si="75"/>
        <v>0</v>
      </c>
      <c r="U383" s="12">
        <f t="shared" si="76"/>
        <v>0</v>
      </c>
      <c r="V383" s="13" t="str">
        <f t="shared" ca="1" si="77"/>
        <v>Greater Than 8 Weeks Old</v>
      </c>
    </row>
    <row r="384" spans="1:22" x14ac:dyDescent="0.35">
      <c r="A384" s="2" t="s">
        <v>294</v>
      </c>
      <c r="B384" s="5">
        <v>43684</v>
      </c>
      <c r="C384" s="5" t="s">
        <v>369</v>
      </c>
      <c r="D384" s="5" t="s">
        <v>370</v>
      </c>
      <c r="E384" s="6">
        <v>9</v>
      </c>
      <c r="F384" s="3">
        <v>89.91</v>
      </c>
      <c r="G384" s="3">
        <v>59.94</v>
      </c>
      <c r="H384" s="8">
        <f t="shared" si="65"/>
        <v>6.66</v>
      </c>
      <c r="I384" s="3">
        <v>29.97</v>
      </c>
      <c r="J384" s="4">
        <v>0.33</v>
      </c>
      <c r="K384" s="2" t="str">
        <f t="shared" si="66"/>
        <v>Wednesday</v>
      </c>
      <c r="L384" s="5">
        <f t="shared" si="67"/>
        <v>43687</v>
      </c>
      <c r="M384" s="2" t="str">
        <f t="shared" si="68"/>
        <v>Saturday</v>
      </c>
      <c r="N384" s="2" t="str">
        <f t="shared" si="69"/>
        <v>Saturday</v>
      </c>
      <c r="O384" s="12">
        <f t="shared" si="70"/>
        <v>0</v>
      </c>
      <c r="P384" s="11" t="str">
        <f t="shared" si="71"/>
        <v>Low Cost per Unit</v>
      </c>
      <c r="Q384" s="12">
        <f t="shared" si="72"/>
        <v>0</v>
      </c>
      <c r="R384" s="12">
        <f t="shared" si="73"/>
        <v>2.6972999999999998</v>
      </c>
      <c r="S384" s="12">
        <f t="shared" si="74"/>
        <v>0</v>
      </c>
      <c r="T384" s="12">
        <f t="shared" si="75"/>
        <v>0</v>
      </c>
      <c r="U384" s="12">
        <f t="shared" si="76"/>
        <v>0</v>
      </c>
      <c r="V384" s="13" t="str">
        <f t="shared" ca="1" si="77"/>
        <v>Greater Than 8 Weeks Old</v>
      </c>
    </row>
    <row r="385" spans="1:22" x14ac:dyDescent="0.35">
      <c r="A385" s="2" t="s">
        <v>294</v>
      </c>
      <c r="B385" s="5">
        <v>43685</v>
      </c>
      <c r="C385" s="5" t="s">
        <v>369</v>
      </c>
      <c r="D385" s="5" t="s">
        <v>370</v>
      </c>
      <c r="E385" s="6">
        <v>16</v>
      </c>
      <c r="F385" s="3">
        <v>159.84</v>
      </c>
      <c r="G385" s="3">
        <v>106.56</v>
      </c>
      <c r="H385" s="8">
        <f t="shared" si="65"/>
        <v>6.66</v>
      </c>
      <c r="I385" s="3">
        <v>53.28</v>
      </c>
      <c r="J385" s="4">
        <v>0.33</v>
      </c>
      <c r="K385" s="2" t="str">
        <f t="shared" si="66"/>
        <v>Thursday</v>
      </c>
      <c r="L385" s="5">
        <f t="shared" si="67"/>
        <v>43688</v>
      </c>
      <c r="M385" s="2" t="str">
        <f t="shared" si="68"/>
        <v>Sunday</v>
      </c>
      <c r="N385" s="2" t="str">
        <f t="shared" si="69"/>
        <v>Monday</v>
      </c>
      <c r="O385" s="12">
        <f t="shared" si="70"/>
        <v>0</v>
      </c>
      <c r="P385" s="11" t="str">
        <f t="shared" si="71"/>
        <v>Low Cost per Unit</v>
      </c>
      <c r="Q385" s="12">
        <f t="shared" si="72"/>
        <v>0</v>
      </c>
      <c r="R385" s="12">
        <f t="shared" si="73"/>
        <v>4.7952000000000004</v>
      </c>
      <c r="S385" s="12">
        <f t="shared" si="74"/>
        <v>0</v>
      </c>
      <c r="T385" s="12">
        <f t="shared" si="75"/>
        <v>0</v>
      </c>
      <c r="U385" s="12">
        <f t="shared" si="76"/>
        <v>0</v>
      </c>
      <c r="V385" s="13" t="str">
        <f t="shared" ca="1" si="77"/>
        <v>Greater Than 8 Weeks Old</v>
      </c>
    </row>
    <row r="386" spans="1:22" x14ac:dyDescent="0.35">
      <c r="A386" s="2" t="s">
        <v>294</v>
      </c>
      <c r="B386" s="5">
        <v>43686</v>
      </c>
      <c r="C386" s="5" t="s">
        <v>369</v>
      </c>
      <c r="D386" s="5" t="s">
        <v>370</v>
      </c>
      <c r="E386" s="6">
        <v>10</v>
      </c>
      <c r="F386" s="3">
        <v>99.9</v>
      </c>
      <c r="G386" s="3">
        <v>66.599999999999994</v>
      </c>
      <c r="H386" s="8">
        <f t="shared" si="65"/>
        <v>6.6599999999999993</v>
      </c>
      <c r="I386" s="3">
        <v>33.299999999999997</v>
      </c>
      <c r="J386" s="4">
        <v>0.33</v>
      </c>
      <c r="K386" s="2" t="str">
        <f t="shared" si="66"/>
        <v>Friday</v>
      </c>
      <c r="L386" s="5">
        <f t="shared" si="67"/>
        <v>43689</v>
      </c>
      <c r="M386" s="2" t="str">
        <f t="shared" si="68"/>
        <v>Monday</v>
      </c>
      <c r="N386" s="2" t="str">
        <f t="shared" si="69"/>
        <v>Monday</v>
      </c>
      <c r="O386" s="12">
        <f t="shared" si="70"/>
        <v>0</v>
      </c>
      <c r="P386" s="11" t="str">
        <f t="shared" si="71"/>
        <v>Low Cost per Unit</v>
      </c>
      <c r="Q386" s="12">
        <f t="shared" si="72"/>
        <v>0</v>
      </c>
      <c r="R386" s="12">
        <f t="shared" si="73"/>
        <v>2.9969999999999999</v>
      </c>
      <c r="S386" s="12">
        <f t="shared" si="74"/>
        <v>0</v>
      </c>
      <c r="T386" s="12">
        <f t="shared" si="75"/>
        <v>0</v>
      </c>
      <c r="U386" s="12">
        <f t="shared" si="76"/>
        <v>0</v>
      </c>
      <c r="V386" s="13" t="str">
        <f t="shared" ca="1" si="77"/>
        <v>Greater Than 8 Weeks Old</v>
      </c>
    </row>
    <row r="387" spans="1:22" x14ac:dyDescent="0.35">
      <c r="A387" s="2" t="s">
        <v>294</v>
      </c>
      <c r="B387" s="5">
        <v>43687</v>
      </c>
      <c r="C387" s="5" t="s">
        <v>369</v>
      </c>
      <c r="D387" s="5" t="s">
        <v>370</v>
      </c>
      <c r="E387" s="6">
        <v>4</v>
      </c>
      <c r="F387" s="3">
        <v>39.96</v>
      </c>
      <c r="G387" s="3">
        <v>26.64</v>
      </c>
      <c r="H387" s="8">
        <f t="shared" ref="H387:H450" si="78">G387/E387</f>
        <v>6.66</v>
      </c>
      <c r="I387" s="3">
        <v>13.32</v>
      </c>
      <c r="J387" s="4">
        <v>0.33</v>
      </c>
      <c r="K387" s="2" t="str">
        <f t="shared" ref="K387:K450" si="79">TEXT(B387,"dddd")</f>
        <v>Saturday</v>
      </c>
      <c r="L387" s="5">
        <f t="shared" ref="L387:L450" si="80">B387+3</f>
        <v>43690</v>
      </c>
      <c r="M387" s="2" t="str">
        <f t="shared" ref="M387:M450" si="81">TEXT(L387,"dddd")</f>
        <v>Tuesday</v>
      </c>
      <c r="N387" s="2" t="str">
        <f t="shared" ref="N387:N450" si="82">IF(M387="Sunday","Monday",M387)</f>
        <v>Tuesday</v>
      </c>
      <c r="O387" s="12">
        <f t="shared" ref="O387:O450" si="83">IF(TEXT(B387,"dddd")="Tuesday",F387*0.05,0)</f>
        <v>0</v>
      </c>
      <c r="P387" s="11" t="str">
        <f t="shared" ref="P387:P450" si="84">IF(H387&gt;AVERAGE(H:H),"High Cost per Unit","Low Cost per Unit")</f>
        <v>Low Cost per Unit</v>
      </c>
      <c r="Q387" s="12">
        <f t="shared" ref="Q387:Q450" si="85">IF(D387="Masks",F387*0.1,0)</f>
        <v>0</v>
      </c>
      <c r="R387" s="12">
        <f t="shared" ref="R387:R450" si="86">IF(E387&gt;1,F387*0.03,0)</f>
        <v>1.1988000000000001</v>
      </c>
      <c r="S387" s="12">
        <f t="shared" ref="S387:S450" si="87">IF(D387="Accessories",F387*0.15,0)</f>
        <v>0</v>
      </c>
      <c r="T387" s="12">
        <f t="shared" ref="T387:T450" si="88">IF(AND(K387="Saturday",C387="Fitness"),F387*0.1,0)</f>
        <v>3.9960000000000004</v>
      </c>
      <c r="U387" s="12">
        <f t="shared" ref="U387:U450" si="89">IF(AND(K387="Friday",C387="Automotive"),F387*0.2,0)</f>
        <v>0</v>
      </c>
      <c r="V387" s="13" t="str">
        <f t="shared" ref="V387:V450" ca="1" si="90">IF(B387&lt;TODAY()-56,"Greater Than 8 Weeks Old","Less Than 8 Weeks Old")</f>
        <v>Greater Than 8 Weeks Old</v>
      </c>
    </row>
    <row r="388" spans="1:22" x14ac:dyDescent="0.35">
      <c r="A388" s="2" t="s">
        <v>238</v>
      </c>
      <c r="B388" s="5">
        <v>43679</v>
      </c>
      <c r="C388" s="5" t="s">
        <v>369</v>
      </c>
      <c r="D388" s="5" t="s">
        <v>370</v>
      </c>
      <c r="E388" s="6">
        <v>1</v>
      </c>
      <c r="F388" s="3">
        <v>21</v>
      </c>
      <c r="G388" s="3">
        <v>6.66</v>
      </c>
      <c r="H388" s="8">
        <f t="shared" si="78"/>
        <v>6.66</v>
      </c>
      <c r="I388" s="3">
        <v>14.34</v>
      </c>
      <c r="J388" s="4">
        <v>0.68</v>
      </c>
      <c r="K388" s="2" t="str">
        <f t="shared" si="79"/>
        <v>Friday</v>
      </c>
      <c r="L388" s="5">
        <f t="shared" si="80"/>
        <v>43682</v>
      </c>
      <c r="M388" s="2" t="str">
        <f t="shared" si="81"/>
        <v>Monday</v>
      </c>
      <c r="N388" s="2" t="str">
        <f t="shared" si="82"/>
        <v>Monday</v>
      </c>
      <c r="O388" s="12">
        <f t="shared" si="83"/>
        <v>0</v>
      </c>
      <c r="P388" s="11" t="str">
        <f t="shared" si="84"/>
        <v>Low Cost per Unit</v>
      </c>
      <c r="Q388" s="12">
        <f t="shared" si="85"/>
        <v>0</v>
      </c>
      <c r="R388" s="12">
        <f t="shared" si="86"/>
        <v>0</v>
      </c>
      <c r="S388" s="12">
        <f t="shared" si="87"/>
        <v>0</v>
      </c>
      <c r="T388" s="12">
        <f t="shared" si="88"/>
        <v>0</v>
      </c>
      <c r="U388" s="12">
        <f t="shared" si="89"/>
        <v>0</v>
      </c>
      <c r="V388" s="13" t="str">
        <f t="shared" ca="1" si="90"/>
        <v>Greater Than 8 Weeks Old</v>
      </c>
    </row>
    <row r="389" spans="1:22" x14ac:dyDescent="0.35">
      <c r="A389" s="2" t="s">
        <v>238</v>
      </c>
      <c r="B389" s="5">
        <v>43684</v>
      </c>
      <c r="C389" s="5" t="s">
        <v>369</v>
      </c>
      <c r="D389" s="5" t="s">
        <v>370</v>
      </c>
      <c r="E389" s="6">
        <v>12</v>
      </c>
      <c r="F389" s="3">
        <v>119.88</v>
      </c>
      <c r="G389" s="3">
        <v>79.92</v>
      </c>
      <c r="H389" s="8">
        <f t="shared" si="78"/>
        <v>6.66</v>
      </c>
      <c r="I389" s="3">
        <v>39.96</v>
      </c>
      <c r="J389" s="4">
        <v>0.33</v>
      </c>
      <c r="K389" s="2" t="str">
        <f t="shared" si="79"/>
        <v>Wednesday</v>
      </c>
      <c r="L389" s="5">
        <f t="shared" si="80"/>
        <v>43687</v>
      </c>
      <c r="M389" s="2" t="str">
        <f t="shared" si="81"/>
        <v>Saturday</v>
      </c>
      <c r="N389" s="2" t="str">
        <f t="shared" si="82"/>
        <v>Saturday</v>
      </c>
      <c r="O389" s="12">
        <f t="shared" si="83"/>
        <v>0</v>
      </c>
      <c r="P389" s="11" t="str">
        <f t="shared" si="84"/>
        <v>Low Cost per Unit</v>
      </c>
      <c r="Q389" s="12">
        <f t="shared" si="85"/>
        <v>0</v>
      </c>
      <c r="R389" s="12">
        <f t="shared" si="86"/>
        <v>3.5963999999999996</v>
      </c>
      <c r="S389" s="12">
        <f t="shared" si="87"/>
        <v>0</v>
      </c>
      <c r="T389" s="12">
        <f t="shared" si="88"/>
        <v>0</v>
      </c>
      <c r="U389" s="12">
        <f t="shared" si="89"/>
        <v>0</v>
      </c>
      <c r="V389" s="13" t="str">
        <f t="shared" ca="1" si="90"/>
        <v>Greater Than 8 Weeks Old</v>
      </c>
    </row>
    <row r="390" spans="1:22" x14ac:dyDescent="0.35">
      <c r="A390" s="2" t="s">
        <v>10</v>
      </c>
      <c r="B390" s="5">
        <v>43678</v>
      </c>
      <c r="C390" s="5" t="s">
        <v>369</v>
      </c>
      <c r="D390" s="5" t="s">
        <v>372</v>
      </c>
      <c r="E390" s="6">
        <v>1</v>
      </c>
      <c r="F390" s="3">
        <v>45</v>
      </c>
      <c r="G390" s="3">
        <v>12.15</v>
      </c>
      <c r="H390" s="8">
        <f t="shared" si="78"/>
        <v>12.15</v>
      </c>
      <c r="I390" s="3">
        <v>32.85</v>
      </c>
      <c r="J390" s="4">
        <v>0.73</v>
      </c>
      <c r="K390" s="2" t="str">
        <f t="shared" si="79"/>
        <v>Thursday</v>
      </c>
      <c r="L390" s="5">
        <f t="shared" si="80"/>
        <v>43681</v>
      </c>
      <c r="M390" s="2" t="str">
        <f t="shared" si="81"/>
        <v>Sunday</v>
      </c>
      <c r="N390" s="2" t="str">
        <f t="shared" si="82"/>
        <v>Monday</v>
      </c>
      <c r="O390" s="12">
        <f t="shared" si="83"/>
        <v>0</v>
      </c>
      <c r="P390" s="11" t="str">
        <f t="shared" si="84"/>
        <v>Low Cost per Unit</v>
      </c>
      <c r="Q390" s="12">
        <f t="shared" si="85"/>
        <v>0</v>
      </c>
      <c r="R390" s="12">
        <f t="shared" si="86"/>
        <v>0</v>
      </c>
      <c r="S390" s="12">
        <f t="shared" si="87"/>
        <v>0</v>
      </c>
      <c r="T390" s="12">
        <f t="shared" si="88"/>
        <v>0</v>
      </c>
      <c r="U390" s="12">
        <f t="shared" si="89"/>
        <v>0</v>
      </c>
      <c r="V390" s="13" t="str">
        <f t="shared" ca="1" si="90"/>
        <v>Greater Than 8 Weeks Old</v>
      </c>
    </row>
    <row r="391" spans="1:22" x14ac:dyDescent="0.35">
      <c r="A391" s="2" t="s">
        <v>10</v>
      </c>
      <c r="B391" s="5">
        <v>43682</v>
      </c>
      <c r="C391" s="5" t="s">
        <v>369</v>
      </c>
      <c r="D391" s="5" t="s">
        <v>372</v>
      </c>
      <c r="E391" s="6">
        <v>1</v>
      </c>
      <c r="F391" s="3">
        <v>45</v>
      </c>
      <c r="G391" s="3">
        <v>12.15</v>
      </c>
      <c r="H391" s="8">
        <f t="shared" si="78"/>
        <v>12.15</v>
      </c>
      <c r="I391" s="3">
        <v>32.85</v>
      </c>
      <c r="J391" s="4">
        <v>0.73</v>
      </c>
      <c r="K391" s="2" t="str">
        <f t="shared" si="79"/>
        <v>Monday</v>
      </c>
      <c r="L391" s="5">
        <f t="shared" si="80"/>
        <v>43685</v>
      </c>
      <c r="M391" s="2" t="str">
        <f t="shared" si="81"/>
        <v>Thursday</v>
      </c>
      <c r="N391" s="2" t="str">
        <f t="shared" si="82"/>
        <v>Thursday</v>
      </c>
      <c r="O391" s="12">
        <f t="shared" si="83"/>
        <v>0</v>
      </c>
      <c r="P391" s="11" t="str">
        <f t="shared" si="84"/>
        <v>Low Cost per Unit</v>
      </c>
      <c r="Q391" s="12">
        <f t="shared" si="85"/>
        <v>0</v>
      </c>
      <c r="R391" s="12">
        <f t="shared" si="86"/>
        <v>0</v>
      </c>
      <c r="S391" s="12">
        <f t="shared" si="87"/>
        <v>0</v>
      </c>
      <c r="T391" s="12">
        <f t="shared" si="88"/>
        <v>0</v>
      </c>
      <c r="U391" s="12">
        <f t="shared" si="89"/>
        <v>0</v>
      </c>
      <c r="V391" s="13" t="str">
        <f t="shared" ca="1" si="90"/>
        <v>Greater Than 8 Weeks Old</v>
      </c>
    </row>
    <row r="392" spans="1:22" x14ac:dyDescent="0.35">
      <c r="A392" s="2" t="s">
        <v>10</v>
      </c>
      <c r="B392" s="5">
        <v>43686</v>
      </c>
      <c r="C392" s="5" t="s">
        <v>369</v>
      </c>
      <c r="D392" s="5" t="s">
        <v>372</v>
      </c>
      <c r="E392" s="6">
        <v>1</v>
      </c>
      <c r="F392" s="3">
        <v>45</v>
      </c>
      <c r="G392" s="3">
        <v>12.15</v>
      </c>
      <c r="H392" s="8">
        <f t="shared" si="78"/>
        <v>12.15</v>
      </c>
      <c r="I392" s="3">
        <v>32.85</v>
      </c>
      <c r="J392" s="4">
        <v>0.73</v>
      </c>
      <c r="K392" s="2" t="str">
        <f t="shared" si="79"/>
        <v>Friday</v>
      </c>
      <c r="L392" s="5">
        <f t="shared" si="80"/>
        <v>43689</v>
      </c>
      <c r="M392" s="2" t="str">
        <f t="shared" si="81"/>
        <v>Monday</v>
      </c>
      <c r="N392" s="2" t="str">
        <f t="shared" si="82"/>
        <v>Monday</v>
      </c>
      <c r="O392" s="12">
        <f t="shared" si="83"/>
        <v>0</v>
      </c>
      <c r="P392" s="11" t="str">
        <f t="shared" si="84"/>
        <v>Low Cost per Unit</v>
      </c>
      <c r="Q392" s="12">
        <f t="shared" si="85"/>
        <v>0</v>
      </c>
      <c r="R392" s="12">
        <f t="shared" si="86"/>
        <v>0</v>
      </c>
      <c r="S392" s="12">
        <f t="shared" si="87"/>
        <v>0</v>
      </c>
      <c r="T392" s="12">
        <f t="shared" si="88"/>
        <v>0</v>
      </c>
      <c r="U392" s="12">
        <f t="shared" si="89"/>
        <v>0</v>
      </c>
      <c r="V392" s="13" t="str">
        <f t="shared" ca="1" si="90"/>
        <v>Greater Than 8 Weeks Old</v>
      </c>
    </row>
    <row r="393" spans="1:22" x14ac:dyDescent="0.35">
      <c r="A393" s="2" t="s">
        <v>10</v>
      </c>
      <c r="B393" s="5">
        <v>43687</v>
      </c>
      <c r="C393" s="5" t="s">
        <v>369</v>
      </c>
      <c r="D393" s="5" t="s">
        <v>372</v>
      </c>
      <c r="E393" s="6">
        <v>1</v>
      </c>
      <c r="F393" s="3">
        <v>45</v>
      </c>
      <c r="G393" s="3">
        <v>12.15</v>
      </c>
      <c r="H393" s="8">
        <f t="shared" si="78"/>
        <v>12.15</v>
      </c>
      <c r="I393" s="3">
        <v>32.85</v>
      </c>
      <c r="J393" s="4">
        <v>0.73</v>
      </c>
      <c r="K393" s="2" t="str">
        <f t="shared" si="79"/>
        <v>Saturday</v>
      </c>
      <c r="L393" s="5">
        <f t="shared" si="80"/>
        <v>43690</v>
      </c>
      <c r="M393" s="2" t="str">
        <f t="shared" si="81"/>
        <v>Tuesday</v>
      </c>
      <c r="N393" s="2" t="str">
        <f t="shared" si="82"/>
        <v>Tuesday</v>
      </c>
      <c r="O393" s="12">
        <f t="shared" si="83"/>
        <v>0</v>
      </c>
      <c r="P393" s="11" t="str">
        <f t="shared" si="84"/>
        <v>Low Cost per Unit</v>
      </c>
      <c r="Q393" s="12">
        <f t="shared" si="85"/>
        <v>0</v>
      </c>
      <c r="R393" s="12">
        <f t="shared" si="86"/>
        <v>0</v>
      </c>
      <c r="S393" s="12">
        <f t="shared" si="87"/>
        <v>0</v>
      </c>
      <c r="T393" s="12">
        <f t="shared" si="88"/>
        <v>4.5</v>
      </c>
      <c r="U393" s="12">
        <f t="shared" si="89"/>
        <v>0</v>
      </c>
      <c r="V393" s="13" t="str">
        <f t="shared" ca="1" si="90"/>
        <v>Greater Than 8 Weeks Old</v>
      </c>
    </row>
    <row r="394" spans="1:22" x14ac:dyDescent="0.35">
      <c r="A394" s="2" t="s">
        <v>10</v>
      </c>
      <c r="B394" s="5">
        <v>43688</v>
      </c>
      <c r="C394" s="5" t="s">
        <v>369</v>
      </c>
      <c r="D394" s="5" t="s">
        <v>372</v>
      </c>
      <c r="E394" s="6">
        <v>2</v>
      </c>
      <c r="F394" s="3">
        <v>90</v>
      </c>
      <c r="G394" s="3">
        <v>24.3</v>
      </c>
      <c r="H394" s="8">
        <f t="shared" si="78"/>
        <v>12.15</v>
      </c>
      <c r="I394" s="3">
        <v>65.7</v>
      </c>
      <c r="J394" s="4">
        <v>0.73</v>
      </c>
      <c r="K394" s="2" t="str">
        <f t="shared" si="79"/>
        <v>Sunday</v>
      </c>
      <c r="L394" s="5">
        <f t="shared" si="80"/>
        <v>43691</v>
      </c>
      <c r="M394" s="2" t="str">
        <f t="shared" si="81"/>
        <v>Wednesday</v>
      </c>
      <c r="N394" s="2" t="str">
        <f t="shared" si="82"/>
        <v>Wednesday</v>
      </c>
      <c r="O394" s="12">
        <f t="shared" si="83"/>
        <v>0</v>
      </c>
      <c r="P394" s="11" t="str">
        <f t="shared" si="84"/>
        <v>Low Cost per Unit</v>
      </c>
      <c r="Q394" s="12">
        <f t="shared" si="85"/>
        <v>0</v>
      </c>
      <c r="R394" s="12">
        <f t="shared" si="86"/>
        <v>2.6999999999999997</v>
      </c>
      <c r="S394" s="12">
        <f t="shared" si="87"/>
        <v>0</v>
      </c>
      <c r="T394" s="12">
        <f t="shared" si="88"/>
        <v>0</v>
      </c>
      <c r="U394" s="12">
        <f t="shared" si="89"/>
        <v>0</v>
      </c>
      <c r="V394" s="13" t="str">
        <f t="shared" ca="1" si="90"/>
        <v>Greater Than 8 Weeks Old</v>
      </c>
    </row>
    <row r="395" spans="1:22" x14ac:dyDescent="0.35">
      <c r="A395" s="2" t="s">
        <v>10</v>
      </c>
      <c r="B395" s="5">
        <v>43690</v>
      </c>
      <c r="C395" s="5" t="s">
        <v>369</v>
      </c>
      <c r="D395" s="5" t="s">
        <v>372</v>
      </c>
      <c r="E395" s="6">
        <v>1</v>
      </c>
      <c r="F395" s="3">
        <v>45</v>
      </c>
      <c r="G395" s="3">
        <v>16.21</v>
      </c>
      <c r="H395" s="8">
        <f t="shared" si="78"/>
        <v>16.21</v>
      </c>
      <c r="I395" s="3">
        <v>28.79</v>
      </c>
      <c r="J395" s="4">
        <v>0.64</v>
      </c>
      <c r="K395" s="2" t="str">
        <f t="shared" si="79"/>
        <v>Tuesday</v>
      </c>
      <c r="L395" s="5">
        <f t="shared" si="80"/>
        <v>43693</v>
      </c>
      <c r="M395" s="2" t="str">
        <f t="shared" si="81"/>
        <v>Friday</v>
      </c>
      <c r="N395" s="2" t="str">
        <f t="shared" si="82"/>
        <v>Friday</v>
      </c>
      <c r="O395" s="12">
        <f t="shared" si="83"/>
        <v>2.25</v>
      </c>
      <c r="P395" s="11" t="str">
        <f t="shared" si="84"/>
        <v>Low Cost per Unit</v>
      </c>
      <c r="Q395" s="12">
        <f t="shared" si="85"/>
        <v>0</v>
      </c>
      <c r="R395" s="12">
        <f t="shared" si="86"/>
        <v>0</v>
      </c>
      <c r="S395" s="12">
        <f t="shared" si="87"/>
        <v>0</v>
      </c>
      <c r="T395" s="12">
        <f t="shared" si="88"/>
        <v>0</v>
      </c>
      <c r="U395" s="12">
        <f t="shared" si="89"/>
        <v>0</v>
      </c>
      <c r="V395" s="13" t="str">
        <f t="shared" ca="1" si="90"/>
        <v>Greater Than 8 Weeks Old</v>
      </c>
    </row>
    <row r="396" spans="1:22" x14ac:dyDescent="0.35">
      <c r="A396" s="2" t="s">
        <v>10</v>
      </c>
      <c r="B396" s="5">
        <v>43691</v>
      </c>
      <c r="C396" s="5" t="s">
        <v>369</v>
      </c>
      <c r="D396" s="5" t="s">
        <v>372</v>
      </c>
      <c r="E396" s="6">
        <v>1</v>
      </c>
      <c r="F396" s="3">
        <v>45</v>
      </c>
      <c r="G396" s="3">
        <v>16.21</v>
      </c>
      <c r="H396" s="8">
        <f t="shared" si="78"/>
        <v>16.21</v>
      </c>
      <c r="I396" s="3">
        <v>28.79</v>
      </c>
      <c r="J396" s="4">
        <v>0.64</v>
      </c>
      <c r="K396" s="2" t="str">
        <f t="shared" si="79"/>
        <v>Wednesday</v>
      </c>
      <c r="L396" s="5">
        <f t="shared" si="80"/>
        <v>43694</v>
      </c>
      <c r="M396" s="2" t="str">
        <f t="shared" si="81"/>
        <v>Saturday</v>
      </c>
      <c r="N396" s="2" t="str">
        <f t="shared" si="82"/>
        <v>Saturday</v>
      </c>
      <c r="O396" s="12">
        <f t="shared" si="83"/>
        <v>0</v>
      </c>
      <c r="P396" s="11" t="str">
        <f t="shared" si="84"/>
        <v>Low Cost per Unit</v>
      </c>
      <c r="Q396" s="12">
        <f t="shared" si="85"/>
        <v>0</v>
      </c>
      <c r="R396" s="12">
        <f t="shared" si="86"/>
        <v>0</v>
      </c>
      <c r="S396" s="12">
        <f t="shared" si="87"/>
        <v>0</v>
      </c>
      <c r="T396" s="12">
        <f t="shared" si="88"/>
        <v>0</v>
      </c>
      <c r="U396" s="12">
        <f t="shared" si="89"/>
        <v>0</v>
      </c>
      <c r="V396" s="13" t="str">
        <f t="shared" ca="1" si="90"/>
        <v>Greater Than 8 Weeks Old</v>
      </c>
    </row>
    <row r="397" spans="1:22" x14ac:dyDescent="0.35">
      <c r="A397" s="2" t="s">
        <v>10</v>
      </c>
      <c r="B397" s="5">
        <v>43692</v>
      </c>
      <c r="C397" s="5" t="s">
        <v>369</v>
      </c>
      <c r="D397" s="5" t="s">
        <v>372</v>
      </c>
      <c r="E397" s="6">
        <v>1</v>
      </c>
      <c r="F397" s="3">
        <v>45</v>
      </c>
      <c r="G397" s="3">
        <v>16.21</v>
      </c>
      <c r="H397" s="8">
        <f t="shared" si="78"/>
        <v>16.21</v>
      </c>
      <c r="I397" s="3">
        <v>28.79</v>
      </c>
      <c r="J397" s="4">
        <v>0.64</v>
      </c>
      <c r="K397" s="2" t="str">
        <f t="shared" si="79"/>
        <v>Thursday</v>
      </c>
      <c r="L397" s="5">
        <f t="shared" si="80"/>
        <v>43695</v>
      </c>
      <c r="M397" s="2" t="str">
        <f t="shared" si="81"/>
        <v>Sunday</v>
      </c>
      <c r="N397" s="2" t="str">
        <f t="shared" si="82"/>
        <v>Monday</v>
      </c>
      <c r="O397" s="12">
        <f t="shared" si="83"/>
        <v>0</v>
      </c>
      <c r="P397" s="11" t="str">
        <f t="shared" si="84"/>
        <v>Low Cost per Unit</v>
      </c>
      <c r="Q397" s="12">
        <f t="shared" si="85"/>
        <v>0</v>
      </c>
      <c r="R397" s="12">
        <f t="shared" si="86"/>
        <v>0</v>
      </c>
      <c r="S397" s="12">
        <f t="shared" si="87"/>
        <v>0</v>
      </c>
      <c r="T397" s="12">
        <f t="shared" si="88"/>
        <v>0</v>
      </c>
      <c r="U397" s="12">
        <f t="shared" si="89"/>
        <v>0</v>
      </c>
      <c r="V397" s="13" t="str">
        <f t="shared" ca="1" si="90"/>
        <v>Greater Than 8 Weeks Old</v>
      </c>
    </row>
    <row r="398" spans="1:22" x14ac:dyDescent="0.35">
      <c r="A398" s="2" t="s">
        <v>10</v>
      </c>
      <c r="B398" s="5">
        <v>43698</v>
      </c>
      <c r="C398" s="5" t="s">
        <v>369</v>
      </c>
      <c r="D398" s="5" t="s">
        <v>372</v>
      </c>
      <c r="E398" s="6">
        <v>1</v>
      </c>
      <c r="F398" s="3">
        <v>45</v>
      </c>
      <c r="G398" s="3">
        <v>16.21</v>
      </c>
      <c r="H398" s="8">
        <f t="shared" si="78"/>
        <v>16.21</v>
      </c>
      <c r="I398" s="3">
        <v>28.79</v>
      </c>
      <c r="J398" s="4">
        <v>0.64</v>
      </c>
      <c r="K398" s="2" t="str">
        <f t="shared" si="79"/>
        <v>Wednesday</v>
      </c>
      <c r="L398" s="5">
        <f t="shared" si="80"/>
        <v>43701</v>
      </c>
      <c r="M398" s="2" t="str">
        <f t="shared" si="81"/>
        <v>Saturday</v>
      </c>
      <c r="N398" s="2" t="str">
        <f t="shared" si="82"/>
        <v>Saturday</v>
      </c>
      <c r="O398" s="12">
        <f t="shared" si="83"/>
        <v>0</v>
      </c>
      <c r="P398" s="11" t="str">
        <f t="shared" si="84"/>
        <v>Low Cost per Unit</v>
      </c>
      <c r="Q398" s="12">
        <f t="shared" si="85"/>
        <v>0</v>
      </c>
      <c r="R398" s="12">
        <f t="shared" si="86"/>
        <v>0</v>
      </c>
      <c r="S398" s="12">
        <f t="shared" si="87"/>
        <v>0</v>
      </c>
      <c r="T398" s="12">
        <f t="shared" si="88"/>
        <v>0</v>
      </c>
      <c r="U398" s="12">
        <f t="shared" si="89"/>
        <v>0</v>
      </c>
      <c r="V398" s="13" t="str">
        <f t="shared" ca="1" si="90"/>
        <v>Greater Than 8 Weeks Old</v>
      </c>
    </row>
    <row r="399" spans="1:22" x14ac:dyDescent="0.35">
      <c r="A399" s="2" t="s">
        <v>10</v>
      </c>
      <c r="B399" s="5">
        <v>43703</v>
      </c>
      <c r="C399" s="5" t="s">
        <v>369</v>
      </c>
      <c r="D399" s="5" t="s">
        <v>372</v>
      </c>
      <c r="E399" s="6">
        <v>1</v>
      </c>
      <c r="F399" s="3">
        <v>45</v>
      </c>
      <c r="G399" s="3">
        <v>16.21</v>
      </c>
      <c r="H399" s="8">
        <f t="shared" si="78"/>
        <v>16.21</v>
      </c>
      <c r="I399" s="3">
        <v>28.79</v>
      </c>
      <c r="J399" s="4">
        <v>0.64</v>
      </c>
      <c r="K399" s="2" t="str">
        <f t="shared" si="79"/>
        <v>Monday</v>
      </c>
      <c r="L399" s="5">
        <f t="shared" si="80"/>
        <v>43706</v>
      </c>
      <c r="M399" s="2" t="str">
        <f t="shared" si="81"/>
        <v>Thursday</v>
      </c>
      <c r="N399" s="2" t="str">
        <f t="shared" si="82"/>
        <v>Thursday</v>
      </c>
      <c r="O399" s="12">
        <f t="shared" si="83"/>
        <v>0</v>
      </c>
      <c r="P399" s="11" t="str">
        <f t="shared" si="84"/>
        <v>Low Cost per Unit</v>
      </c>
      <c r="Q399" s="12">
        <f t="shared" si="85"/>
        <v>0</v>
      </c>
      <c r="R399" s="12">
        <f t="shared" si="86"/>
        <v>0</v>
      </c>
      <c r="S399" s="12">
        <f t="shared" si="87"/>
        <v>0</v>
      </c>
      <c r="T399" s="12">
        <f t="shared" si="88"/>
        <v>0</v>
      </c>
      <c r="U399" s="12">
        <f t="shared" si="89"/>
        <v>0</v>
      </c>
      <c r="V399" s="13" t="str">
        <f t="shared" ca="1" si="90"/>
        <v>Greater Than 8 Weeks Old</v>
      </c>
    </row>
    <row r="400" spans="1:22" x14ac:dyDescent="0.35">
      <c r="A400" s="2" t="s">
        <v>10</v>
      </c>
      <c r="B400" s="5">
        <v>43705</v>
      </c>
      <c r="C400" s="5" t="s">
        <v>369</v>
      </c>
      <c r="D400" s="5" t="s">
        <v>372</v>
      </c>
      <c r="E400" s="6">
        <v>1</v>
      </c>
      <c r="F400" s="3">
        <v>45</v>
      </c>
      <c r="G400" s="3">
        <v>16.21</v>
      </c>
      <c r="H400" s="8">
        <f t="shared" si="78"/>
        <v>16.21</v>
      </c>
      <c r="I400" s="3">
        <v>28.79</v>
      </c>
      <c r="J400" s="4">
        <v>0.64</v>
      </c>
      <c r="K400" s="2" t="str">
        <f t="shared" si="79"/>
        <v>Wednesday</v>
      </c>
      <c r="L400" s="5">
        <f t="shared" si="80"/>
        <v>43708</v>
      </c>
      <c r="M400" s="2" t="str">
        <f t="shared" si="81"/>
        <v>Saturday</v>
      </c>
      <c r="N400" s="2" t="str">
        <f t="shared" si="82"/>
        <v>Saturday</v>
      </c>
      <c r="O400" s="12">
        <f t="shared" si="83"/>
        <v>0</v>
      </c>
      <c r="P400" s="11" t="str">
        <f t="shared" si="84"/>
        <v>Low Cost per Unit</v>
      </c>
      <c r="Q400" s="12">
        <f t="shared" si="85"/>
        <v>0</v>
      </c>
      <c r="R400" s="12">
        <f t="shared" si="86"/>
        <v>0</v>
      </c>
      <c r="S400" s="12">
        <f t="shared" si="87"/>
        <v>0</v>
      </c>
      <c r="T400" s="12">
        <f t="shared" si="88"/>
        <v>0</v>
      </c>
      <c r="U400" s="12">
        <f t="shared" si="89"/>
        <v>0</v>
      </c>
      <c r="V400" s="13" t="str">
        <f t="shared" ca="1" si="90"/>
        <v>Greater Than 8 Weeks Old</v>
      </c>
    </row>
    <row r="401" spans="1:22" x14ac:dyDescent="0.35">
      <c r="A401" s="2" t="s">
        <v>10</v>
      </c>
      <c r="B401" s="5">
        <v>43708</v>
      </c>
      <c r="C401" s="5" t="s">
        <v>369</v>
      </c>
      <c r="D401" s="5" t="s">
        <v>372</v>
      </c>
      <c r="E401" s="6">
        <v>3</v>
      </c>
      <c r="F401" s="3">
        <v>135</v>
      </c>
      <c r="G401" s="3">
        <v>48.63</v>
      </c>
      <c r="H401" s="8">
        <f t="shared" si="78"/>
        <v>16.21</v>
      </c>
      <c r="I401" s="3">
        <v>86.37</v>
      </c>
      <c r="J401" s="4">
        <v>0.64</v>
      </c>
      <c r="K401" s="2" t="str">
        <f t="shared" si="79"/>
        <v>Saturday</v>
      </c>
      <c r="L401" s="5">
        <f t="shared" si="80"/>
        <v>43711</v>
      </c>
      <c r="M401" s="2" t="str">
        <f t="shared" si="81"/>
        <v>Tuesday</v>
      </c>
      <c r="N401" s="2" t="str">
        <f t="shared" si="82"/>
        <v>Tuesday</v>
      </c>
      <c r="O401" s="12">
        <f t="shared" si="83"/>
        <v>0</v>
      </c>
      <c r="P401" s="11" t="str">
        <f t="shared" si="84"/>
        <v>Low Cost per Unit</v>
      </c>
      <c r="Q401" s="12">
        <f t="shared" si="85"/>
        <v>0</v>
      </c>
      <c r="R401" s="12">
        <f t="shared" si="86"/>
        <v>4.05</v>
      </c>
      <c r="S401" s="12">
        <f t="shared" si="87"/>
        <v>0</v>
      </c>
      <c r="T401" s="12">
        <f t="shared" si="88"/>
        <v>13.5</v>
      </c>
      <c r="U401" s="12">
        <f t="shared" si="89"/>
        <v>0</v>
      </c>
      <c r="V401" s="13" t="str">
        <f t="shared" ca="1" si="90"/>
        <v>Greater Than 8 Weeks Old</v>
      </c>
    </row>
    <row r="402" spans="1:22" x14ac:dyDescent="0.35">
      <c r="A402" s="2" t="s">
        <v>295</v>
      </c>
      <c r="B402" s="5">
        <v>43684</v>
      </c>
      <c r="C402" s="5" t="s">
        <v>371</v>
      </c>
      <c r="D402" s="5" t="s">
        <v>371</v>
      </c>
      <c r="E402" s="6">
        <v>1</v>
      </c>
      <c r="F402" s="3">
        <v>6.99</v>
      </c>
      <c r="G402" s="3">
        <v>4.47</v>
      </c>
      <c r="H402" s="8">
        <f t="shared" si="78"/>
        <v>4.47</v>
      </c>
      <c r="I402" s="3">
        <v>2.52</v>
      </c>
      <c r="J402" s="4">
        <v>0.36</v>
      </c>
      <c r="K402" s="2" t="str">
        <f t="shared" si="79"/>
        <v>Wednesday</v>
      </c>
      <c r="L402" s="5">
        <f t="shared" si="80"/>
        <v>43687</v>
      </c>
      <c r="M402" s="2" t="str">
        <f t="shared" si="81"/>
        <v>Saturday</v>
      </c>
      <c r="N402" s="2" t="str">
        <f t="shared" si="82"/>
        <v>Saturday</v>
      </c>
      <c r="O402" s="12">
        <f t="shared" si="83"/>
        <v>0</v>
      </c>
      <c r="P402" s="11" t="str">
        <f t="shared" si="84"/>
        <v>Low Cost per Unit</v>
      </c>
      <c r="Q402" s="12">
        <f t="shared" si="85"/>
        <v>0</v>
      </c>
      <c r="R402" s="12">
        <f t="shared" si="86"/>
        <v>0</v>
      </c>
      <c r="S402" s="12">
        <f t="shared" si="87"/>
        <v>0</v>
      </c>
      <c r="T402" s="12">
        <f t="shared" si="88"/>
        <v>0</v>
      </c>
      <c r="U402" s="12">
        <f t="shared" si="89"/>
        <v>0</v>
      </c>
      <c r="V402" s="13" t="str">
        <f t="shared" ca="1" si="90"/>
        <v>Greater Than 8 Weeks Old</v>
      </c>
    </row>
    <row r="403" spans="1:22" x14ac:dyDescent="0.35">
      <c r="A403" s="2" t="s">
        <v>295</v>
      </c>
      <c r="B403" s="5">
        <v>43685</v>
      </c>
      <c r="C403" s="5" t="s">
        <v>371</v>
      </c>
      <c r="D403" s="5" t="s">
        <v>371</v>
      </c>
      <c r="E403" s="6">
        <v>1</v>
      </c>
      <c r="F403" s="3">
        <v>6.99</v>
      </c>
      <c r="G403" s="3">
        <v>4.47</v>
      </c>
      <c r="H403" s="8">
        <f t="shared" si="78"/>
        <v>4.47</v>
      </c>
      <c r="I403" s="3">
        <v>2.52</v>
      </c>
      <c r="J403" s="4">
        <v>0.36</v>
      </c>
      <c r="K403" s="2" t="str">
        <f t="shared" si="79"/>
        <v>Thursday</v>
      </c>
      <c r="L403" s="5">
        <f t="shared" si="80"/>
        <v>43688</v>
      </c>
      <c r="M403" s="2" t="str">
        <f t="shared" si="81"/>
        <v>Sunday</v>
      </c>
      <c r="N403" s="2" t="str">
        <f t="shared" si="82"/>
        <v>Monday</v>
      </c>
      <c r="O403" s="12">
        <f t="shared" si="83"/>
        <v>0</v>
      </c>
      <c r="P403" s="11" t="str">
        <f t="shared" si="84"/>
        <v>Low Cost per Unit</v>
      </c>
      <c r="Q403" s="12">
        <f t="shared" si="85"/>
        <v>0</v>
      </c>
      <c r="R403" s="12">
        <f t="shared" si="86"/>
        <v>0</v>
      </c>
      <c r="S403" s="12">
        <f t="shared" si="87"/>
        <v>0</v>
      </c>
      <c r="T403" s="12">
        <f t="shared" si="88"/>
        <v>0</v>
      </c>
      <c r="U403" s="12">
        <f t="shared" si="89"/>
        <v>0</v>
      </c>
      <c r="V403" s="13" t="str">
        <f t="shared" ca="1" si="90"/>
        <v>Greater Than 8 Weeks Old</v>
      </c>
    </row>
    <row r="404" spans="1:22" x14ac:dyDescent="0.35">
      <c r="A404" s="2" t="s">
        <v>295</v>
      </c>
      <c r="B404" s="5">
        <v>43686</v>
      </c>
      <c r="C404" s="5" t="s">
        <v>371</v>
      </c>
      <c r="D404" s="5" t="s">
        <v>371</v>
      </c>
      <c r="E404" s="6">
        <v>4</v>
      </c>
      <c r="F404" s="3">
        <v>27.96</v>
      </c>
      <c r="G404" s="3">
        <v>17.88</v>
      </c>
      <c r="H404" s="8">
        <f t="shared" si="78"/>
        <v>4.47</v>
      </c>
      <c r="I404" s="3">
        <v>10.08</v>
      </c>
      <c r="J404" s="4">
        <v>0.36</v>
      </c>
      <c r="K404" s="2" t="str">
        <f t="shared" si="79"/>
        <v>Friday</v>
      </c>
      <c r="L404" s="5">
        <f t="shared" si="80"/>
        <v>43689</v>
      </c>
      <c r="M404" s="2" t="str">
        <f t="shared" si="81"/>
        <v>Monday</v>
      </c>
      <c r="N404" s="2" t="str">
        <f t="shared" si="82"/>
        <v>Monday</v>
      </c>
      <c r="O404" s="12">
        <f t="shared" si="83"/>
        <v>0</v>
      </c>
      <c r="P404" s="11" t="str">
        <f t="shared" si="84"/>
        <v>Low Cost per Unit</v>
      </c>
      <c r="Q404" s="12">
        <f t="shared" si="85"/>
        <v>0</v>
      </c>
      <c r="R404" s="12">
        <f t="shared" si="86"/>
        <v>0.83879999999999999</v>
      </c>
      <c r="S404" s="12">
        <f t="shared" si="87"/>
        <v>0</v>
      </c>
      <c r="T404" s="12">
        <f t="shared" si="88"/>
        <v>0</v>
      </c>
      <c r="U404" s="12">
        <f t="shared" si="89"/>
        <v>0</v>
      </c>
      <c r="V404" s="13" t="str">
        <f t="shared" ca="1" si="90"/>
        <v>Greater Than 8 Weeks Old</v>
      </c>
    </row>
    <row r="405" spans="1:22" x14ac:dyDescent="0.35">
      <c r="A405" s="2" t="s">
        <v>295</v>
      </c>
      <c r="B405" s="5">
        <v>43687</v>
      </c>
      <c r="C405" s="5" t="s">
        <v>371</v>
      </c>
      <c r="D405" s="5" t="s">
        <v>371</v>
      </c>
      <c r="E405" s="6">
        <v>3</v>
      </c>
      <c r="F405" s="3">
        <v>20.97</v>
      </c>
      <c r="G405" s="3">
        <v>13.41</v>
      </c>
      <c r="H405" s="8">
        <f t="shared" si="78"/>
        <v>4.47</v>
      </c>
      <c r="I405" s="3">
        <v>7.56</v>
      </c>
      <c r="J405" s="4">
        <v>0.36</v>
      </c>
      <c r="K405" s="2" t="str">
        <f t="shared" si="79"/>
        <v>Saturday</v>
      </c>
      <c r="L405" s="5">
        <f t="shared" si="80"/>
        <v>43690</v>
      </c>
      <c r="M405" s="2" t="str">
        <f t="shared" si="81"/>
        <v>Tuesday</v>
      </c>
      <c r="N405" s="2" t="str">
        <f t="shared" si="82"/>
        <v>Tuesday</v>
      </c>
      <c r="O405" s="12">
        <f t="shared" si="83"/>
        <v>0</v>
      </c>
      <c r="P405" s="11" t="str">
        <f t="shared" si="84"/>
        <v>Low Cost per Unit</v>
      </c>
      <c r="Q405" s="12">
        <f t="shared" si="85"/>
        <v>0</v>
      </c>
      <c r="R405" s="12">
        <f t="shared" si="86"/>
        <v>0.62909999999999999</v>
      </c>
      <c r="S405" s="12">
        <f t="shared" si="87"/>
        <v>0</v>
      </c>
      <c r="T405" s="12">
        <f t="shared" si="88"/>
        <v>0</v>
      </c>
      <c r="U405" s="12">
        <f t="shared" si="89"/>
        <v>0</v>
      </c>
      <c r="V405" s="13" t="str">
        <f t="shared" ca="1" si="90"/>
        <v>Greater Than 8 Weeks Old</v>
      </c>
    </row>
    <row r="406" spans="1:22" x14ac:dyDescent="0.35">
      <c r="A406" s="2" t="s">
        <v>295</v>
      </c>
      <c r="B406" s="5">
        <v>43688</v>
      </c>
      <c r="C406" s="5" t="s">
        <v>371</v>
      </c>
      <c r="D406" s="5" t="s">
        <v>371</v>
      </c>
      <c r="E406" s="6">
        <v>2</v>
      </c>
      <c r="F406" s="3">
        <v>13.98</v>
      </c>
      <c r="G406" s="3">
        <v>8.94</v>
      </c>
      <c r="H406" s="8">
        <f t="shared" si="78"/>
        <v>4.47</v>
      </c>
      <c r="I406" s="3">
        <v>5.04</v>
      </c>
      <c r="J406" s="4">
        <v>0.36</v>
      </c>
      <c r="K406" s="2" t="str">
        <f t="shared" si="79"/>
        <v>Sunday</v>
      </c>
      <c r="L406" s="5">
        <f t="shared" si="80"/>
        <v>43691</v>
      </c>
      <c r="M406" s="2" t="str">
        <f t="shared" si="81"/>
        <v>Wednesday</v>
      </c>
      <c r="N406" s="2" t="str">
        <f t="shared" si="82"/>
        <v>Wednesday</v>
      </c>
      <c r="O406" s="12">
        <f t="shared" si="83"/>
        <v>0</v>
      </c>
      <c r="P406" s="11" t="str">
        <f t="shared" si="84"/>
        <v>Low Cost per Unit</v>
      </c>
      <c r="Q406" s="12">
        <f t="shared" si="85"/>
        <v>0</v>
      </c>
      <c r="R406" s="12">
        <f t="shared" si="86"/>
        <v>0.4194</v>
      </c>
      <c r="S406" s="12">
        <f t="shared" si="87"/>
        <v>0</v>
      </c>
      <c r="T406" s="12">
        <f t="shared" si="88"/>
        <v>0</v>
      </c>
      <c r="U406" s="12">
        <f t="shared" si="89"/>
        <v>0</v>
      </c>
      <c r="V406" s="13" t="str">
        <f t="shared" ca="1" si="90"/>
        <v>Greater Than 8 Weeks Old</v>
      </c>
    </row>
    <row r="407" spans="1:22" x14ac:dyDescent="0.35">
      <c r="A407" s="2" t="s">
        <v>295</v>
      </c>
      <c r="B407" s="5">
        <v>43689</v>
      </c>
      <c r="C407" s="5" t="s">
        <v>371</v>
      </c>
      <c r="D407" s="5" t="s">
        <v>371</v>
      </c>
      <c r="E407" s="6">
        <v>5</v>
      </c>
      <c r="F407" s="3">
        <v>34.950000000000003</v>
      </c>
      <c r="G407" s="3">
        <v>22.35</v>
      </c>
      <c r="H407" s="8">
        <f t="shared" si="78"/>
        <v>4.4700000000000006</v>
      </c>
      <c r="I407" s="3">
        <v>12.6</v>
      </c>
      <c r="J407" s="4">
        <v>0.36</v>
      </c>
      <c r="K407" s="2" t="str">
        <f t="shared" si="79"/>
        <v>Monday</v>
      </c>
      <c r="L407" s="5">
        <f t="shared" si="80"/>
        <v>43692</v>
      </c>
      <c r="M407" s="2" t="str">
        <f t="shared" si="81"/>
        <v>Thursday</v>
      </c>
      <c r="N407" s="2" t="str">
        <f t="shared" si="82"/>
        <v>Thursday</v>
      </c>
      <c r="O407" s="12">
        <f t="shared" si="83"/>
        <v>0</v>
      </c>
      <c r="P407" s="11" t="str">
        <f t="shared" si="84"/>
        <v>Low Cost per Unit</v>
      </c>
      <c r="Q407" s="12">
        <f t="shared" si="85"/>
        <v>0</v>
      </c>
      <c r="R407" s="12">
        <f t="shared" si="86"/>
        <v>1.0485</v>
      </c>
      <c r="S407" s="12">
        <f t="shared" si="87"/>
        <v>0</v>
      </c>
      <c r="T407" s="12">
        <f t="shared" si="88"/>
        <v>0</v>
      </c>
      <c r="U407" s="12">
        <f t="shared" si="89"/>
        <v>0</v>
      </c>
      <c r="V407" s="13" t="str">
        <f t="shared" ca="1" si="90"/>
        <v>Greater Than 8 Weeks Old</v>
      </c>
    </row>
    <row r="408" spans="1:22" x14ac:dyDescent="0.35">
      <c r="A408" s="2" t="s">
        <v>295</v>
      </c>
      <c r="B408" s="5">
        <v>43690</v>
      </c>
      <c r="C408" s="5" t="s">
        <v>371</v>
      </c>
      <c r="D408" s="5" t="s">
        <v>371</v>
      </c>
      <c r="E408" s="6">
        <v>7</v>
      </c>
      <c r="F408" s="3">
        <v>48.93</v>
      </c>
      <c r="G408" s="3">
        <v>31.29</v>
      </c>
      <c r="H408" s="8">
        <f t="shared" si="78"/>
        <v>4.47</v>
      </c>
      <c r="I408" s="3">
        <v>17.64</v>
      </c>
      <c r="J408" s="4">
        <v>0.36</v>
      </c>
      <c r="K408" s="2" t="str">
        <f t="shared" si="79"/>
        <v>Tuesday</v>
      </c>
      <c r="L408" s="5">
        <f t="shared" si="80"/>
        <v>43693</v>
      </c>
      <c r="M408" s="2" t="str">
        <f t="shared" si="81"/>
        <v>Friday</v>
      </c>
      <c r="N408" s="2" t="str">
        <f t="shared" si="82"/>
        <v>Friday</v>
      </c>
      <c r="O408" s="12">
        <f t="shared" si="83"/>
        <v>2.4465000000000003</v>
      </c>
      <c r="P408" s="11" t="str">
        <f t="shared" si="84"/>
        <v>Low Cost per Unit</v>
      </c>
      <c r="Q408" s="12">
        <f t="shared" si="85"/>
        <v>0</v>
      </c>
      <c r="R408" s="12">
        <f t="shared" si="86"/>
        <v>1.4679</v>
      </c>
      <c r="S408" s="12">
        <f t="shared" si="87"/>
        <v>0</v>
      </c>
      <c r="T408" s="12">
        <f t="shared" si="88"/>
        <v>0</v>
      </c>
      <c r="U408" s="12">
        <f t="shared" si="89"/>
        <v>0</v>
      </c>
      <c r="V408" s="13" t="str">
        <f t="shared" ca="1" si="90"/>
        <v>Greater Than 8 Weeks Old</v>
      </c>
    </row>
    <row r="409" spans="1:22" x14ac:dyDescent="0.35">
      <c r="A409" s="2" t="s">
        <v>295</v>
      </c>
      <c r="B409" s="5">
        <v>43691</v>
      </c>
      <c r="C409" s="5" t="s">
        <v>371</v>
      </c>
      <c r="D409" s="5" t="s">
        <v>371</v>
      </c>
      <c r="E409" s="6">
        <v>1</v>
      </c>
      <c r="F409" s="3">
        <v>6.99</v>
      </c>
      <c r="G409" s="3">
        <v>4.47</v>
      </c>
      <c r="H409" s="8">
        <f t="shared" si="78"/>
        <v>4.47</v>
      </c>
      <c r="I409" s="3">
        <v>2.52</v>
      </c>
      <c r="J409" s="4">
        <v>0.36</v>
      </c>
      <c r="K409" s="2" t="str">
        <f t="shared" si="79"/>
        <v>Wednesday</v>
      </c>
      <c r="L409" s="5">
        <f t="shared" si="80"/>
        <v>43694</v>
      </c>
      <c r="M409" s="2" t="str">
        <f t="shared" si="81"/>
        <v>Saturday</v>
      </c>
      <c r="N409" s="2" t="str">
        <f t="shared" si="82"/>
        <v>Saturday</v>
      </c>
      <c r="O409" s="12">
        <f t="shared" si="83"/>
        <v>0</v>
      </c>
      <c r="P409" s="11" t="str">
        <f t="shared" si="84"/>
        <v>Low Cost per Unit</v>
      </c>
      <c r="Q409" s="12">
        <f t="shared" si="85"/>
        <v>0</v>
      </c>
      <c r="R409" s="12">
        <f t="shared" si="86"/>
        <v>0</v>
      </c>
      <c r="S409" s="12">
        <f t="shared" si="87"/>
        <v>0</v>
      </c>
      <c r="T409" s="12">
        <f t="shared" si="88"/>
        <v>0</v>
      </c>
      <c r="U409" s="12">
        <f t="shared" si="89"/>
        <v>0</v>
      </c>
      <c r="V409" s="13" t="str">
        <f t="shared" ca="1" si="90"/>
        <v>Greater Than 8 Weeks Old</v>
      </c>
    </row>
    <row r="410" spans="1:22" x14ac:dyDescent="0.35">
      <c r="A410" s="2" t="s">
        <v>295</v>
      </c>
      <c r="B410" s="5">
        <v>43692</v>
      </c>
      <c r="C410" s="5" t="s">
        <v>371</v>
      </c>
      <c r="D410" s="5" t="s">
        <v>371</v>
      </c>
      <c r="E410" s="6">
        <v>5</v>
      </c>
      <c r="F410" s="3">
        <v>34.950000000000003</v>
      </c>
      <c r="G410" s="3">
        <v>22.35</v>
      </c>
      <c r="H410" s="8">
        <f t="shared" si="78"/>
        <v>4.4700000000000006</v>
      </c>
      <c r="I410" s="3">
        <v>12.6</v>
      </c>
      <c r="J410" s="4">
        <v>0.36</v>
      </c>
      <c r="K410" s="2" t="str">
        <f t="shared" si="79"/>
        <v>Thursday</v>
      </c>
      <c r="L410" s="5">
        <f t="shared" si="80"/>
        <v>43695</v>
      </c>
      <c r="M410" s="2" t="str">
        <f t="shared" si="81"/>
        <v>Sunday</v>
      </c>
      <c r="N410" s="2" t="str">
        <f t="shared" si="82"/>
        <v>Monday</v>
      </c>
      <c r="O410" s="12">
        <f t="shared" si="83"/>
        <v>0</v>
      </c>
      <c r="P410" s="11" t="str">
        <f t="shared" si="84"/>
        <v>Low Cost per Unit</v>
      </c>
      <c r="Q410" s="12">
        <f t="shared" si="85"/>
        <v>0</v>
      </c>
      <c r="R410" s="12">
        <f t="shared" si="86"/>
        <v>1.0485</v>
      </c>
      <c r="S410" s="12">
        <f t="shared" si="87"/>
        <v>0</v>
      </c>
      <c r="T410" s="12">
        <f t="shared" si="88"/>
        <v>0</v>
      </c>
      <c r="U410" s="12">
        <f t="shared" si="89"/>
        <v>0</v>
      </c>
      <c r="V410" s="13" t="str">
        <f t="shared" ca="1" si="90"/>
        <v>Greater Than 8 Weeks Old</v>
      </c>
    </row>
    <row r="411" spans="1:22" x14ac:dyDescent="0.35">
      <c r="A411" s="2" t="s">
        <v>295</v>
      </c>
      <c r="B411" s="5">
        <v>43693</v>
      </c>
      <c r="C411" s="5" t="s">
        <v>371</v>
      </c>
      <c r="D411" s="5" t="s">
        <v>371</v>
      </c>
      <c r="E411" s="6">
        <v>3</v>
      </c>
      <c r="F411" s="3">
        <v>13.98</v>
      </c>
      <c r="G411" s="3">
        <v>13.41</v>
      </c>
      <c r="H411" s="8">
        <f t="shared" si="78"/>
        <v>4.47</v>
      </c>
      <c r="I411" s="3">
        <v>0.56999999999999995</v>
      </c>
      <c r="J411" s="4">
        <v>0.04</v>
      </c>
      <c r="K411" s="2" t="str">
        <f t="shared" si="79"/>
        <v>Friday</v>
      </c>
      <c r="L411" s="5">
        <f t="shared" si="80"/>
        <v>43696</v>
      </c>
      <c r="M411" s="2" t="str">
        <f t="shared" si="81"/>
        <v>Monday</v>
      </c>
      <c r="N411" s="2" t="str">
        <f t="shared" si="82"/>
        <v>Monday</v>
      </c>
      <c r="O411" s="12">
        <f t="shared" si="83"/>
        <v>0</v>
      </c>
      <c r="P411" s="11" t="str">
        <f t="shared" si="84"/>
        <v>Low Cost per Unit</v>
      </c>
      <c r="Q411" s="12">
        <f t="shared" si="85"/>
        <v>0</v>
      </c>
      <c r="R411" s="12">
        <f t="shared" si="86"/>
        <v>0.4194</v>
      </c>
      <c r="S411" s="12">
        <f t="shared" si="87"/>
        <v>0</v>
      </c>
      <c r="T411" s="12">
        <f t="shared" si="88"/>
        <v>0</v>
      </c>
      <c r="U411" s="12">
        <f t="shared" si="89"/>
        <v>0</v>
      </c>
      <c r="V411" s="13" t="str">
        <f t="shared" ca="1" si="90"/>
        <v>Greater Than 8 Weeks Old</v>
      </c>
    </row>
    <row r="412" spans="1:22" x14ac:dyDescent="0.35">
      <c r="A412" s="2" t="s">
        <v>295</v>
      </c>
      <c r="B412" s="5">
        <v>43694</v>
      </c>
      <c r="C412" s="5" t="s">
        <v>371</v>
      </c>
      <c r="D412" s="5" t="s">
        <v>371</v>
      </c>
      <c r="E412" s="6">
        <v>3</v>
      </c>
      <c r="F412" s="3">
        <v>20.97</v>
      </c>
      <c r="G412" s="3">
        <v>13.41</v>
      </c>
      <c r="H412" s="8">
        <f t="shared" si="78"/>
        <v>4.47</v>
      </c>
      <c r="I412" s="3">
        <v>7.56</v>
      </c>
      <c r="J412" s="4">
        <v>0.36</v>
      </c>
      <c r="K412" s="2" t="str">
        <f t="shared" si="79"/>
        <v>Saturday</v>
      </c>
      <c r="L412" s="5">
        <f t="shared" si="80"/>
        <v>43697</v>
      </c>
      <c r="M412" s="2" t="str">
        <f t="shared" si="81"/>
        <v>Tuesday</v>
      </c>
      <c r="N412" s="2" t="str">
        <f t="shared" si="82"/>
        <v>Tuesday</v>
      </c>
      <c r="O412" s="12">
        <f t="shared" si="83"/>
        <v>0</v>
      </c>
      <c r="P412" s="11" t="str">
        <f t="shared" si="84"/>
        <v>Low Cost per Unit</v>
      </c>
      <c r="Q412" s="12">
        <f t="shared" si="85"/>
        <v>0</v>
      </c>
      <c r="R412" s="12">
        <f t="shared" si="86"/>
        <v>0.62909999999999999</v>
      </c>
      <c r="S412" s="12">
        <f t="shared" si="87"/>
        <v>0</v>
      </c>
      <c r="T412" s="12">
        <f t="shared" si="88"/>
        <v>0</v>
      </c>
      <c r="U412" s="12">
        <f t="shared" si="89"/>
        <v>0</v>
      </c>
      <c r="V412" s="13" t="str">
        <f t="shared" ca="1" si="90"/>
        <v>Greater Than 8 Weeks Old</v>
      </c>
    </row>
    <row r="413" spans="1:22" x14ac:dyDescent="0.35">
      <c r="A413" s="2" t="s">
        <v>295</v>
      </c>
      <c r="B413" s="5">
        <v>43695</v>
      </c>
      <c r="C413" s="5" t="s">
        <v>371</v>
      </c>
      <c r="D413" s="5" t="s">
        <v>371</v>
      </c>
      <c r="E413" s="6">
        <v>3</v>
      </c>
      <c r="F413" s="3">
        <v>20.97</v>
      </c>
      <c r="G413" s="3">
        <v>13.41</v>
      </c>
      <c r="H413" s="8">
        <f t="shared" si="78"/>
        <v>4.47</v>
      </c>
      <c r="I413" s="3">
        <v>7.56</v>
      </c>
      <c r="J413" s="4">
        <v>0.36</v>
      </c>
      <c r="K413" s="2" t="str">
        <f t="shared" si="79"/>
        <v>Sunday</v>
      </c>
      <c r="L413" s="5">
        <f t="shared" si="80"/>
        <v>43698</v>
      </c>
      <c r="M413" s="2" t="str">
        <f t="shared" si="81"/>
        <v>Wednesday</v>
      </c>
      <c r="N413" s="2" t="str">
        <f t="shared" si="82"/>
        <v>Wednesday</v>
      </c>
      <c r="O413" s="12">
        <f t="shared" si="83"/>
        <v>0</v>
      </c>
      <c r="P413" s="11" t="str">
        <f t="shared" si="84"/>
        <v>Low Cost per Unit</v>
      </c>
      <c r="Q413" s="12">
        <f t="shared" si="85"/>
        <v>0</v>
      </c>
      <c r="R413" s="12">
        <f t="shared" si="86"/>
        <v>0.62909999999999999</v>
      </c>
      <c r="S413" s="12">
        <f t="shared" si="87"/>
        <v>0</v>
      </c>
      <c r="T413" s="12">
        <f t="shared" si="88"/>
        <v>0</v>
      </c>
      <c r="U413" s="12">
        <f t="shared" si="89"/>
        <v>0</v>
      </c>
      <c r="V413" s="13" t="str">
        <f t="shared" ca="1" si="90"/>
        <v>Greater Than 8 Weeks Old</v>
      </c>
    </row>
    <row r="414" spans="1:22" x14ac:dyDescent="0.35">
      <c r="A414" s="2" t="s">
        <v>295</v>
      </c>
      <c r="B414" s="5">
        <v>43696</v>
      </c>
      <c r="C414" s="5" t="s">
        <v>371</v>
      </c>
      <c r="D414" s="5" t="s">
        <v>371</v>
      </c>
      <c r="E414" s="6">
        <v>2</v>
      </c>
      <c r="F414" s="3">
        <v>13.98</v>
      </c>
      <c r="G414" s="3">
        <v>8.94</v>
      </c>
      <c r="H414" s="8">
        <f t="shared" si="78"/>
        <v>4.47</v>
      </c>
      <c r="I414" s="3">
        <v>5.04</v>
      </c>
      <c r="J414" s="4">
        <v>0.36</v>
      </c>
      <c r="K414" s="2" t="str">
        <f t="shared" si="79"/>
        <v>Monday</v>
      </c>
      <c r="L414" s="5">
        <f t="shared" si="80"/>
        <v>43699</v>
      </c>
      <c r="M414" s="2" t="str">
        <f t="shared" si="81"/>
        <v>Thursday</v>
      </c>
      <c r="N414" s="2" t="str">
        <f t="shared" si="82"/>
        <v>Thursday</v>
      </c>
      <c r="O414" s="12">
        <f t="shared" si="83"/>
        <v>0</v>
      </c>
      <c r="P414" s="11" t="str">
        <f t="shared" si="84"/>
        <v>Low Cost per Unit</v>
      </c>
      <c r="Q414" s="12">
        <f t="shared" si="85"/>
        <v>0</v>
      </c>
      <c r="R414" s="12">
        <f t="shared" si="86"/>
        <v>0.4194</v>
      </c>
      <c r="S414" s="12">
        <f t="shared" si="87"/>
        <v>0</v>
      </c>
      <c r="T414" s="12">
        <f t="shared" si="88"/>
        <v>0</v>
      </c>
      <c r="U414" s="12">
        <f t="shared" si="89"/>
        <v>0</v>
      </c>
      <c r="V414" s="13" t="str">
        <f t="shared" ca="1" si="90"/>
        <v>Greater Than 8 Weeks Old</v>
      </c>
    </row>
    <row r="415" spans="1:22" x14ac:dyDescent="0.35">
      <c r="A415" s="2" t="s">
        <v>295</v>
      </c>
      <c r="B415" s="5">
        <v>43697</v>
      </c>
      <c r="C415" s="5" t="s">
        <v>371</v>
      </c>
      <c r="D415" s="5" t="s">
        <v>371</v>
      </c>
      <c r="E415" s="6">
        <v>2</v>
      </c>
      <c r="F415" s="3">
        <v>13.98</v>
      </c>
      <c r="G415" s="3">
        <v>8.94</v>
      </c>
      <c r="H415" s="8">
        <f t="shared" si="78"/>
        <v>4.47</v>
      </c>
      <c r="I415" s="3">
        <v>5.04</v>
      </c>
      <c r="J415" s="4">
        <v>0.36</v>
      </c>
      <c r="K415" s="2" t="str">
        <f t="shared" si="79"/>
        <v>Tuesday</v>
      </c>
      <c r="L415" s="5">
        <f t="shared" si="80"/>
        <v>43700</v>
      </c>
      <c r="M415" s="2" t="str">
        <f t="shared" si="81"/>
        <v>Friday</v>
      </c>
      <c r="N415" s="2" t="str">
        <f t="shared" si="82"/>
        <v>Friday</v>
      </c>
      <c r="O415" s="12">
        <f t="shared" si="83"/>
        <v>0.69900000000000007</v>
      </c>
      <c r="P415" s="11" t="str">
        <f t="shared" si="84"/>
        <v>Low Cost per Unit</v>
      </c>
      <c r="Q415" s="12">
        <f t="shared" si="85"/>
        <v>0</v>
      </c>
      <c r="R415" s="12">
        <f t="shared" si="86"/>
        <v>0.4194</v>
      </c>
      <c r="S415" s="12">
        <f t="shared" si="87"/>
        <v>0</v>
      </c>
      <c r="T415" s="12">
        <f t="shared" si="88"/>
        <v>0</v>
      </c>
      <c r="U415" s="12">
        <f t="shared" si="89"/>
        <v>0</v>
      </c>
      <c r="V415" s="13" t="str">
        <f t="shared" ca="1" si="90"/>
        <v>Greater Than 8 Weeks Old</v>
      </c>
    </row>
    <row r="416" spans="1:22" x14ac:dyDescent="0.35">
      <c r="A416" s="2" t="s">
        <v>295</v>
      </c>
      <c r="B416" s="5">
        <v>43698</v>
      </c>
      <c r="C416" s="5" t="s">
        <v>371</v>
      </c>
      <c r="D416" s="5" t="s">
        <v>371</v>
      </c>
      <c r="E416" s="6">
        <v>14</v>
      </c>
      <c r="F416" s="3">
        <v>97.86</v>
      </c>
      <c r="G416" s="3">
        <v>62.58</v>
      </c>
      <c r="H416" s="8">
        <f t="shared" si="78"/>
        <v>4.47</v>
      </c>
      <c r="I416" s="3">
        <v>35.28</v>
      </c>
      <c r="J416" s="4">
        <v>0.36</v>
      </c>
      <c r="K416" s="2" t="str">
        <f t="shared" si="79"/>
        <v>Wednesday</v>
      </c>
      <c r="L416" s="5">
        <f t="shared" si="80"/>
        <v>43701</v>
      </c>
      <c r="M416" s="2" t="str">
        <f t="shared" si="81"/>
        <v>Saturday</v>
      </c>
      <c r="N416" s="2" t="str">
        <f t="shared" si="82"/>
        <v>Saturday</v>
      </c>
      <c r="O416" s="12">
        <f t="shared" si="83"/>
        <v>0</v>
      </c>
      <c r="P416" s="11" t="str">
        <f t="shared" si="84"/>
        <v>Low Cost per Unit</v>
      </c>
      <c r="Q416" s="12">
        <f t="shared" si="85"/>
        <v>0</v>
      </c>
      <c r="R416" s="12">
        <f t="shared" si="86"/>
        <v>2.9358</v>
      </c>
      <c r="S416" s="12">
        <f t="shared" si="87"/>
        <v>0</v>
      </c>
      <c r="T416" s="12">
        <f t="shared" si="88"/>
        <v>0</v>
      </c>
      <c r="U416" s="12">
        <f t="shared" si="89"/>
        <v>0</v>
      </c>
      <c r="V416" s="13" t="str">
        <f t="shared" ca="1" si="90"/>
        <v>Greater Than 8 Weeks Old</v>
      </c>
    </row>
    <row r="417" spans="1:22" x14ac:dyDescent="0.35">
      <c r="A417" s="2" t="s">
        <v>295</v>
      </c>
      <c r="B417" s="5">
        <v>43699</v>
      </c>
      <c r="C417" s="5" t="s">
        <v>371</v>
      </c>
      <c r="D417" s="5" t="s">
        <v>371</v>
      </c>
      <c r="E417" s="6">
        <v>5</v>
      </c>
      <c r="F417" s="3">
        <v>34.950000000000003</v>
      </c>
      <c r="G417" s="3">
        <v>22.35</v>
      </c>
      <c r="H417" s="8">
        <f t="shared" si="78"/>
        <v>4.4700000000000006</v>
      </c>
      <c r="I417" s="3">
        <v>12.6</v>
      </c>
      <c r="J417" s="4">
        <v>0.36</v>
      </c>
      <c r="K417" s="2" t="str">
        <f t="shared" si="79"/>
        <v>Thursday</v>
      </c>
      <c r="L417" s="5">
        <f t="shared" si="80"/>
        <v>43702</v>
      </c>
      <c r="M417" s="2" t="str">
        <f t="shared" si="81"/>
        <v>Sunday</v>
      </c>
      <c r="N417" s="2" t="str">
        <f t="shared" si="82"/>
        <v>Monday</v>
      </c>
      <c r="O417" s="12">
        <f t="shared" si="83"/>
        <v>0</v>
      </c>
      <c r="P417" s="11" t="str">
        <f t="shared" si="84"/>
        <v>Low Cost per Unit</v>
      </c>
      <c r="Q417" s="12">
        <f t="shared" si="85"/>
        <v>0</v>
      </c>
      <c r="R417" s="12">
        <f t="shared" si="86"/>
        <v>1.0485</v>
      </c>
      <c r="S417" s="12">
        <f t="shared" si="87"/>
        <v>0</v>
      </c>
      <c r="T417" s="12">
        <f t="shared" si="88"/>
        <v>0</v>
      </c>
      <c r="U417" s="12">
        <f t="shared" si="89"/>
        <v>0</v>
      </c>
      <c r="V417" s="13" t="str">
        <f t="shared" ca="1" si="90"/>
        <v>Greater Than 8 Weeks Old</v>
      </c>
    </row>
    <row r="418" spans="1:22" x14ac:dyDescent="0.35">
      <c r="A418" s="2" t="s">
        <v>295</v>
      </c>
      <c r="B418" s="5">
        <v>43700</v>
      </c>
      <c r="C418" s="5" t="s">
        <v>371</v>
      </c>
      <c r="D418" s="5" t="s">
        <v>371</v>
      </c>
      <c r="E418" s="6">
        <v>9</v>
      </c>
      <c r="F418" s="3">
        <v>62.91</v>
      </c>
      <c r="G418" s="3">
        <v>40.229999999999997</v>
      </c>
      <c r="H418" s="8">
        <f t="shared" si="78"/>
        <v>4.47</v>
      </c>
      <c r="I418" s="3">
        <v>22.68</v>
      </c>
      <c r="J418" s="4">
        <v>0.36</v>
      </c>
      <c r="K418" s="2" t="str">
        <f t="shared" si="79"/>
        <v>Friday</v>
      </c>
      <c r="L418" s="5">
        <f t="shared" si="80"/>
        <v>43703</v>
      </c>
      <c r="M418" s="2" t="str">
        <f t="shared" si="81"/>
        <v>Monday</v>
      </c>
      <c r="N418" s="2" t="str">
        <f t="shared" si="82"/>
        <v>Monday</v>
      </c>
      <c r="O418" s="12">
        <f t="shared" si="83"/>
        <v>0</v>
      </c>
      <c r="P418" s="11" t="str">
        <f t="shared" si="84"/>
        <v>Low Cost per Unit</v>
      </c>
      <c r="Q418" s="12">
        <f t="shared" si="85"/>
        <v>0</v>
      </c>
      <c r="R418" s="12">
        <f t="shared" si="86"/>
        <v>1.8872999999999998</v>
      </c>
      <c r="S418" s="12">
        <f t="shared" si="87"/>
        <v>0</v>
      </c>
      <c r="T418" s="12">
        <f t="shared" si="88"/>
        <v>0</v>
      </c>
      <c r="U418" s="12">
        <f t="shared" si="89"/>
        <v>0</v>
      </c>
      <c r="V418" s="13" t="str">
        <f t="shared" ca="1" si="90"/>
        <v>Greater Than 8 Weeks Old</v>
      </c>
    </row>
    <row r="419" spans="1:22" x14ac:dyDescent="0.35">
      <c r="A419" s="2" t="s">
        <v>295</v>
      </c>
      <c r="B419" s="5">
        <v>43701</v>
      </c>
      <c r="C419" s="5" t="s">
        <v>371</v>
      </c>
      <c r="D419" s="5" t="s">
        <v>371</v>
      </c>
      <c r="E419" s="6">
        <v>4</v>
      </c>
      <c r="F419" s="3">
        <v>27.96</v>
      </c>
      <c r="G419" s="3">
        <v>17.88</v>
      </c>
      <c r="H419" s="8">
        <f t="shared" si="78"/>
        <v>4.47</v>
      </c>
      <c r="I419" s="3">
        <v>10.08</v>
      </c>
      <c r="J419" s="4">
        <v>0.36</v>
      </c>
      <c r="K419" s="2" t="str">
        <f t="shared" si="79"/>
        <v>Saturday</v>
      </c>
      <c r="L419" s="5">
        <f t="shared" si="80"/>
        <v>43704</v>
      </c>
      <c r="M419" s="2" t="str">
        <f t="shared" si="81"/>
        <v>Tuesday</v>
      </c>
      <c r="N419" s="2" t="str">
        <f t="shared" si="82"/>
        <v>Tuesday</v>
      </c>
      <c r="O419" s="12">
        <f t="shared" si="83"/>
        <v>0</v>
      </c>
      <c r="P419" s="11" t="str">
        <f t="shared" si="84"/>
        <v>Low Cost per Unit</v>
      </c>
      <c r="Q419" s="12">
        <f t="shared" si="85"/>
        <v>0</v>
      </c>
      <c r="R419" s="12">
        <f t="shared" si="86"/>
        <v>0.83879999999999999</v>
      </c>
      <c r="S419" s="12">
        <f t="shared" si="87"/>
        <v>0</v>
      </c>
      <c r="T419" s="12">
        <f t="shared" si="88"/>
        <v>0</v>
      </c>
      <c r="U419" s="12">
        <f t="shared" si="89"/>
        <v>0</v>
      </c>
      <c r="V419" s="13" t="str">
        <f t="shared" ca="1" si="90"/>
        <v>Greater Than 8 Weeks Old</v>
      </c>
    </row>
    <row r="420" spans="1:22" x14ac:dyDescent="0.35">
      <c r="A420" s="2" t="s">
        <v>295</v>
      </c>
      <c r="B420" s="5">
        <v>43702</v>
      </c>
      <c r="C420" s="5" t="s">
        <v>371</v>
      </c>
      <c r="D420" s="5" t="s">
        <v>371</v>
      </c>
      <c r="E420" s="6">
        <v>3</v>
      </c>
      <c r="F420" s="3">
        <v>20.97</v>
      </c>
      <c r="G420" s="3">
        <v>13.41</v>
      </c>
      <c r="H420" s="8">
        <f t="shared" si="78"/>
        <v>4.47</v>
      </c>
      <c r="I420" s="3">
        <v>7.56</v>
      </c>
      <c r="J420" s="4">
        <v>0.36</v>
      </c>
      <c r="K420" s="2" t="str">
        <f t="shared" si="79"/>
        <v>Sunday</v>
      </c>
      <c r="L420" s="5">
        <f t="shared" si="80"/>
        <v>43705</v>
      </c>
      <c r="M420" s="2" t="str">
        <f t="shared" si="81"/>
        <v>Wednesday</v>
      </c>
      <c r="N420" s="2" t="str">
        <f t="shared" si="82"/>
        <v>Wednesday</v>
      </c>
      <c r="O420" s="12">
        <f t="shared" si="83"/>
        <v>0</v>
      </c>
      <c r="P420" s="11" t="str">
        <f t="shared" si="84"/>
        <v>Low Cost per Unit</v>
      </c>
      <c r="Q420" s="12">
        <f t="shared" si="85"/>
        <v>0</v>
      </c>
      <c r="R420" s="12">
        <f t="shared" si="86"/>
        <v>0.62909999999999999</v>
      </c>
      <c r="S420" s="12">
        <f t="shared" si="87"/>
        <v>0</v>
      </c>
      <c r="T420" s="12">
        <f t="shared" si="88"/>
        <v>0</v>
      </c>
      <c r="U420" s="12">
        <f t="shared" si="89"/>
        <v>0</v>
      </c>
      <c r="V420" s="13" t="str">
        <f t="shared" ca="1" si="90"/>
        <v>Greater Than 8 Weeks Old</v>
      </c>
    </row>
    <row r="421" spans="1:22" x14ac:dyDescent="0.35">
      <c r="A421" s="2" t="s">
        <v>295</v>
      </c>
      <c r="B421" s="5">
        <v>43703</v>
      </c>
      <c r="C421" s="5" t="s">
        <v>371</v>
      </c>
      <c r="D421" s="5" t="s">
        <v>371</v>
      </c>
      <c r="E421" s="6">
        <v>9</v>
      </c>
      <c r="F421" s="3">
        <v>62.91</v>
      </c>
      <c r="G421" s="3">
        <v>40.229999999999997</v>
      </c>
      <c r="H421" s="8">
        <f t="shared" si="78"/>
        <v>4.47</v>
      </c>
      <c r="I421" s="3">
        <v>22.68</v>
      </c>
      <c r="J421" s="4">
        <v>0.36</v>
      </c>
      <c r="K421" s="2" t="str">
        <f t="shared" si="79"/>
        <v>Monday</v>
      </c>
      <c r="L421" s="5">
        <f t="shared" si="80"/>
        <v>43706</v>
      </c>
      <c r="M421" s="2" t="str">
        <f t="shared" si="81"/>
        <v>Thursday</v>
      </c>
      <c r="N421" s="2" t="str">
        <f t="shared" si="82"/>
        <v>Thursday</v>
      </c>
      <c r="O421" s="12">
        <f t="shared" si="83"/>
        <v>0</v>
      </c>
      <c r="P421" s="11" t="str">
        <f t="shared" si="84"/>
        <v>Low Cost per Unit</v>
      </c>
      <c r="Q421" s="12">
        <f t="shared" si="85"/>
        <v>0</v>
      </c>
      <c r="R421" s="12">
        <f t="shared" si="86"/>
        <v>1.8872999999999998</v>
      </c>
      <c r="S421" s="12">
        <f t="shared" si="87"/>
        <v>0</v>
      </c>
      <c r="T421" s="12">
        <f t="shared" si="88"/>
        <v>0</v>
      </c>
      <c r="U421" s="12">
        <f t="shared" si="89"/>
        <v>0</v>
      </c>
      <c r="V421" s="13" t="str">
        <f t="shared" ca="1" si="90"/>
        <v>Greater Than 8 Weeks Old</v>
      </c>
    </row>
    <row r="422" spans="1:22" x14ac:dyDescent="0.35">
      <c r="A422" s="2" t="s">
        <v>295</v>
      </c>
      <c r="B422" s="5">
        <v>43704</v>
      </c>
      <c r="C422" s="5" t="s">
        <v>371</v>
      </c>
      <c r="D422" s="5" t="s">
        <v>371</v>
      </c>
      <c r="E422" s="6">
        <v>11</v>
      </c>
      <c r="F422" s="3">
        <v>76.89</v>
      </c>
      <c r="G422" s="3">
        <v>49.17</v>
      </c>
      <c r="H422" s="8">
        <f t="shared" si="78"/>
        <v>4.47</v>
      </c>
      <c r="I422" s="3">
        <v>27.72</v>
      </c>
      <c r="J422" s="4">
        <v>0.36</v>
      </c>
      <c r="K422" s="2" t="str">
        <f t="shared" si="79"/>
        <v>Tuesday</v>
      </c>
      <c r="L422" s="5">
        <f t="shared" si="80"/>
        <v>43707</v>
      </c>
      <c r="M422" s="2" t="str">
        <f t="shared" si="81"/>
        <v>Friday</v>
      </c>
      <c r="N422" s="2" t="str">
        <f t="shared" si="82"/>
        <v>Friday</v>
      </c>
      <c r="O422" s="12">
        <f t="shared" si="83"/>
        <v>3.8445</v>
      </c>
      <c r="P422" s="11" t="str">
        <f t="shared" si="84"/>
        <v>Low Cost per Unit</v>
      </c>
      <c r="Q422" s="12">
        <f t="shared" si="85"/>
        <v>0</v>
      </c>
      <c r="R422" s="12">
        <f t="shared" si="86"/>
        <v>2.3066999999999998</v>
      </c>
      <c r="S422" s="12">
        <f t="shared" si="87"/>
        <v>0</v>
      </c>
      <c r="T422" s="12">
        <f t="shared" si="88"/>
        <v>0</v>
      </c>
      <c r="U422" s="12">
        <f t="shared" si="89"/>
        <v>0</v>
      </c>
      <c r="V422" s="13" t="str">
        <f t="shared" ca="1" si="90"/>
        <v>Greater Than 8 Weeks Old</v>
      </c>
    </row>
    <row r="423" spans="1:22" x14ac:dyDescent="0.35">
      <c r="A423" s="2" t="s">
        <v>295</v>
      </c>
      <c r="B423" s="5">
        <v>43705</v>
      </c>
      <c r="C423" s="5" t="s">
        <v>371</v>
      </c>
      <c r="D423" s="5" t="s">
        <v>371</v>
      </c>
      <c r="E423" s="6">
        <v>5</v>
      </c>
      <c r="F423" s="3">
        <v>34.950000000000003</v>
      </c>
      <c r="G423" s="3">
        <v>22.35</v>
      </c>
      <c r="H423" s="8">
        <f t="shared" si="78"/>
        <v>4.4700000000000006</v>
      </c>
      <c r="I423" s="3">
        <v>12.6</v>
      </c>
      <c r="J423" s="4">
        <v>0.36</v>
      </c>
      <c r="K423" s="2" t="str">
        <f t="shared" si="79"/>
        <v>Wednesday</v>
      </c>
      <c r="L423" s="5">
        <f t="shared" si="80"/>
        <v>43708</v>
      </c>
      <c r="M423" s="2" t="str">
        <f t="shared" si="81"/>
        <v>Saturday</v>
      </c>
      <c r="N423" s="2" t="str">
        <f t="shared" si="82"/>
        <v>Saturday</v>
      </c>
      <c r="O423" s="12">
        <f t="shared" si="83"/>
        <v>0</v>
      </c>
      <c r="P423" s="11" t="str">
        <f t="shared" si="84"/>
        <v>Low Cost per Unit</v>
      </c>
      <c r="Q423" s="12">
        <f t="shared" si="85"/>
        <v>0</v>
      </c>
      <c r="R423" s="12">
        <f t="shared" si="86"/>
        <v>1.0485</v>
      </c>
      <c r="S423" s="12">
        <f t="shared" si="87"/>
        <v>0</v>
      </c>
      <c r="T423" s="12">
        <f t="shared" si="88"/>
        <v>0</v>
      </c>
      <c r="U423" s="12">
        <f t="shared" si="89"/>
        <v>0</v>
      </c>
      <c r="V423" s="13" t="str">
        <f t="shared" ca="1" si="90"/>
        <v>Greater Than 8 Weeks Old</v>
      </c>
    </row>
    <row r="424" spans="1:22" x14ac:dyDescent="0.35">
      <c r="A424" s="2" t="s">
        <v>295</v>
      </c>
      <c r="B424" s="5">
        <v>43706</v>
      </c>
      <c r="C424" s="5" t="s">
        <v>371</v>
      </c>
      <c r="D424" s="5" t="s">
        <v>371</v>
      </c>
      <c r="E424" s="6">
        <v>2</v>
      </c>
      <c r="F424" s="3">
        <v>13.98</v>
      </c>
      <c r="G424" s="3">
        <v>8.94</v>
      </c>
      <c r="H424" s="8">
        <f t="shared" si="78"/>
        <v>4.47</v>
      </c>
      <c r="I424" s="3">
        <v>5.04</v>
      </c>
      <c r="J424" s="4">
        <v>0.36</v>
      </c>
      <c r="K424" s="2" t="str">
        <f t="shared" si="79"/>
        <v>Thursday</v>
      </c>
      <c r="L424" s="5">
        <f t="shared" si="80"/>
        <v>43709</v>
      </c>
      <c r="M424" s="2" t="str">
        <f t="shared" si="81"/>
        <v>Sunday</v>
      </c>
      <c r="N424" s="2" t="str">
        <f t="shared" si="82"/>
        <v>Monday</v>
      </c>
      <c r="O424" s="12">
        <f t="shared" si="83"/>
        <v>0</v>
      </c>
      <c r="P424" s="11" t="str">
        <f t="shared" si="84"/>
        <v>Low Cost per Unit</v>
      </c>
      <c r="Q424" s="12">
        <f t="shared" si="85"/>
        <v>0</v>
      </c>
      <c r="R424" s="12">
        <f t="shared" si="86"/>
        <v>0.4194</v>
      </c>
      <c r="S424" s="12">
        <f t="shared" si="87"/>
        <v>0</v>
      </c>
      <c r="T424" s="12">
        <f t="shared" si="88"/>
        <v>0</v>
      </c>
      <c r="U424" s="12">
        <f t="shared" si="89"/>
        <v>0</v>
      </c>
      <c r="V424" s="13" t="str">
        <f t="shared" ca="1" si="90"/>
        <v>Greater Than 8 Weeks Old</v>
      </c>
    </row>
    <row r="425" spans="1:22" x14ac:dyDescent="0.35">
      <c r="A425" s="2" t="s">
        <v>212</v>
      </c>
      <c r="B425" s="5">
        <v>43678</v>
      </c>
      <c r="C425" s="5" t="s">
        <v>369</v>
      </c>
      <c r="D425" s="5" t="s">
        <v>372</v>
      </c>
      <c r="E425" s="6">
        <v>1</v>
      </c>
      <c r="F425" s="3">
        <v>38</v>
      </c>
      <c r="G425" s="3">
        <v>10.8</v>
      </c>
      <c r="H425" s="8">
        <f t="shared" si="78"/>
        <v>10.8</v>
      </c>
      <c r="I425" s="3">
        <v>27.2</v>
      </c>
      <c r="J425" s="4">
        <v>0.72</v>
      </c>
      <c r="K425" s="2" t="str">
        <f t="shared" si="79"/>
        <v>Thursday</v>
      </c>
      <c r="L425" s="5">
        <f t="shared" si="80"/>
        <v>43681</v>
      </c>
      <c r="M425" s="2" t="str">
        <f t="shared" si="81"/>
        <v>Sunday</v>
      </c>
      <c r="N425" s="2" t="str">
        <f t="shared" si="82"/>
        <v>Monday</v>
      </c>
      <c r="O425" s="12">
        <f t="shared" si="83"/>
        <v>0</v>
      </c>
      <c r="P425" s="11" t="str">
        <f t="shared" si="84"/>
        <v>Low Cost per Unit</v>
      </c>
      <c r="Q425" s="12">
        <f t="shared" si="85"/>
        <v>0</v>
      </c>
      <c r="R425" s="12">
        <f t="shared" si="86"/>
        <v>0</v>
      </c>
      <c r="S425" s="12">
        <f t="shared" si="87"/>
        <v>0</v>
      </c>
      <c r="T425" s="12">
        <f t="shared" si="88"/>
        <v>0</v>
      </c>
      <c r="U425" s="12">
        <f t="shared" si="89"/>
        <v>0</v>
      </c>
      <c r="V425" s="13" t="str">
        <f t="shared" ca="1" si="90"/>
        <v>Greater Than 8 Weeks Old</v>
      </c>
    </row>
    <row r="426" spans="1:22" x14ac:dyDescent="0.35">
      <c r="A426" s="2" t="s">
        <v>271</v>
      </c>
      <c r="B426" s="5">
        <v>43681</v>
      </c>
      <c r="C426" s="5" t="s">
        <v>369</v>
      </c>
      <c r="D426" s="5" t="s">
        <v>373</v>
      </c>
      <c r="E426" s="6">
        <v>2</v>
      </c>
      <c r="F426" s="3">
        <v>55</v>
      </c>
      <c r="G426" s="3">
        <v>29.52</v>
      </c>
      <c r="H426" s="8">
        <f t="shared" si="78"/>
        <v>14.76</v>
      </c>
      <c r="I426" s="3">
        <v>25.48</v>
      </c>
      <c r="J426" s="4">
        <v>0.46</v>
      </c>
      <c r="K426" s="2" t="str">
        <f t="shared" si="79"/>
        <v>Sunday</v>
      </c>
      <c r="L426" s="5">
        <f t="shared" si="80"/>
        <v>43684</v>
      </c>
      <c r="M426" s="2" t="str">
        <f t="shared" si="81"/>
        <v>Wednesday</v>
      </c>
      <c r="N426" s="2" t="str">
        <f t="shared" si="82"/>
        <v>Wednesday</v>
      </c>
      <c r="O426" s="12">
        <f t="shared" si="83"/>
        <v>0</v>
      </c>
      <c r="P426" s="11" t="str">
        <f t="shared" si="84"/>
        <v>Low Cost per Unit</v>
      </c>
      <c r="Q426" s="12">
        <f t="shared" si="85"/>
        <v>0</v>
      </c>
      <c r="R426" s="12">
        <f t="shared" si="86"/>
        <v>1.65</v>
      </c>
      <c r="S426" s="12">
        <f t="shared" si="87"/>
        <v>0</v>
      </c>
      <c r="T426" s="12">
        <f t="shared" si="88"/>
        <v>0</v>
      </c>
      <c r="U426" s="12">
        <f t="shared" si="89"/>
        <v>0</v>
      </c>
      <c r="V426" s="13" t="str">
        <f t="shared" ca="1" si="90"/>
        <v>Greater Than 8 Weeks Old</v>
      </c>
    </row>
    <row r="427" spans="1:22" x14ac:dyDescent="0.35">
      <c r="A427" s="2" t="s">
        <v>271</v>
      </c>
      <c r="B427" s="5">
        <v>43685</v>
      </c>
      <c r="C427" s="5" t="s">
        <v>369</v>
      </c>
      <c r="D427" s="5" t="s">
        <v>373</v>
      </c>
      <c r="E427" s="6">
        <v>1</v>
      </c>
      <c r="F427" s="3">
        <v>58</v>
      </c>
      <c r="G427" s="3">
        <v>14.76</v>
      </c>
      <c r="H427" s="8">
        <f t="shared" si="78"/>
        <v>14.76</v>
      </c>
      <c r="I427" s="3">
        <v>43.24</v>
      </c>
      <c r="J427" s="4">
        <v>0.75</v>
      </c>
      <c r="K427" s="2" t="str">
        <f t="shared" si="79"/>
        <v>Thursday</v>
      </c>
      <c r="L427" s="5">
        <f t="shared" si="80"/>
        <v>43688</v>
      </c>
      <c r="M427" s="2" t="str">
        <f t="shared" si="81"/>
        <v>Sunday</v>
      </c>
      <c r="N427" s="2" t="str">
        <f t="shared" si="82"/>
        <v>Monday</v>
      </c>
      <c r="O427" s="12">
        <f t="shared" si="83"/>
        <v>0</v>
      </c>
      <c r="P427" s="11" t="str">
        <f t="shared" si="84"/>
        <v>Low Cost per Unit</v>
      </c>
      <c r="Q427" s="12">
        <f t="shared" si="85"/>
        <v>0</v>
      </c>
      <c r="R427" s="12">
        <f t="shared" si="86"/>
        <v>0</v>
      </c>
      <c r="S427" s="12">
        <f t="shared" si="87"/>
        <v>0</v>
      </c>
      <c r="T427" s="12">
        <f t="shared" si="88"/>
        <v>0</v>
      </c>
      <c r="U427" s="12">
        <f t="shared" si="89"/>
        <v>0</v>
      </c>
      <c r="V427" s="13" t="str">
        <f t="shared" ca="1" si="90"/>
        <v>Greater Than 8 Weeks Old</v>
      </c>
    </row>
    <row r="428" spans="1:22" x14ac:dyDescent="0.35">
      <c r="A428" s="2" t="s">
        <v>271</v>
      </c>
      <c r="B428" s="5">
        <v>43686</v>
      </c>
      <c r="C428" s="5" t="s">
        <v>369</v>
      </c>
      <c r="D428" s="5" t="s">
        <v>373</v>
      </c>
      <c r="E428" s="6">
        <v>1</v>
      </c>
      <c r="F428" s="3">
        <v>58</v>
      </c>
      <c r="G428" s="3">
        <v>14.76</v>
      </c>
      <c r="H428" s="8">
        <f t="shared" si="78"/>
        <v>14.76</v>
      </c>
      <c r="I428" s="3">
        <v>43.24</v>
      </c>
      <c r="J428" s="4">
        <v>0.75</v>
      </c>
      <c r="K428" s="2" t="str">
        <f t="shared" si="79"/>
        <v>Friday</v>
      </c>
      <c r="L428" s="5">
        <f t="shared" si="80"/>
        <v>43689</v>
      </c>
      <c r="M428" s="2" t="str">
        <f t="shared" si="81"/>
        <v>Monday</v>
      </c>
      <c r="N428" s="2" t="str">
        <f t="shared" si="82"/>
        <v>Monday</v>
      </c>
      <c r="O428" s="12">
        <f t="shared" si="83"/>
        <v>0</v>
      </c>
      <c r="P428" s="11" t="str">
        <f t="shared" si="84"/>
        <v>Low Cost per Unit</v>
      </c>
      <c r="Q428" s="12">
        <f t="shared" si="85"/>
        <v>0</v>
      </c>
      <c r="R428" s="12">
        <f t="shared" si="86"/>
        <v>0</v>
      </c>
      <c r="S428" s="12">
        <f t="shared" si="87"/>
        <v>0</v>
      </c>
      <c r="T428" s="12">
        <f t="shared" si="88"/>
        <v>0</v>
      </c>
      <c r="U428" s="12">
        <f t="shared" si="89"/>
        <v>0</v>
      </c>
      <c r="V428" s="13" t="str">
        <f t="shared" ca="1" si="90"/>
        <v>Greater Than 8 Weeks Old</v>
      </c>
    </row>
    <row r="429" spans="1:22" x14ac:dyDescent="0.35">
      <c r="A429" s="2" t="s">
        <v>271</v>
      </c>
      <c r="B429" s="5">
        <v>43692</v>
      </c>
      <c r="C429" s="5" t="s">
        <v>369</v>
      </c>
      <c r="D429" s="5" t="s">
        <v>373</v>
      </c>
      <c r="E429" s="6">
        <v>1</v>
      </c>
      <c r="F429" s="3">
        <v>58</v>
      </c>
      <c r="G429" s="3">
        <v>19</v>
      </c>
      <c r="H429" s="8">
        <f t="shared" si="78"/>
        <v>19</v>
      </c>
      <c r="I429" s="3">
        <v>39</v>
      </c>
      <c r="J429" s="4">
        <v>0.67</v>
      </c>
      <c r="K429" s="2" t="str">
        <f t="shared" si="79"/>
        <v>Thursday</v>
      </c>
      <c r="L429" s="5">
        <f t="shared" si="80"/>
        <v>43695</v>
      </c>
      <c r="M429" s="2" t="str">
        <f t="shared" si="81"/>
        <v>Sunday</v>
      </c>
      <c r="N429" s="2" t="str">
        <f t="shared" si="82"/>
        <v>Monday</v>
      </c>
      <c r="O429" s="12">
        <f t="shared" si="83"/>
        <v>0</v>
      </c>
      <c r="P429" s="11" t="str">
        <f t="shared" si="84"/>
        <v>High Cost per Unit</v>
      </c>
      <c r="Q429" s="12">
        <f t="shared" si="85"/>
        <v>0</v>
      </c>
      <c r="R429" s="12">
        <f t="shared" si="86"/>
        <v>0</v>
      </c>
      <c r="S429" s="12">
        <f t="shared" si="87"/>
        <v>0</v>
      </c>
      <c r="T429" s="12">
        <f t="shared" si="88"/>
        <v>0</v>
      </c>
      <c r="U429" s="12">
        <f t="shared" si="89"/>
        <v>0</v>
      </c>
      <c r="V429" s="13" t="str">
        <f t="shared" ca="1" si="90"/>
        <v>Greater Than 8 Weeks Old</v>
      </c>
    </row>
    <row r="430" spans="1:22" x14ac:dyDescent="0.35">
      <c r="A430" s="2" t="s">
        <v>271</v>
      </c>
      <c r="B430" s="5">
        <v>43696</v>
      </c>
      <c r="C430" s="5" t="s">
        <v>369</v>
      </c>
      <c r="D430" s="5" t="s">
        <v>373</v>
      </c>
      <c r="E430" s="6">
        <v>1</v>
      </c>
      <c r="F430" s="3">
        <v>58</v>
      </c>
      <c r="G430" s="3">
        <v>19</v>
      </c>
      <c r="H430" s="8">
        <f t="shared" si="78"/>
        <v>19</v>
      </c>
      <c r="I430" s="3">
        <v>39</v>
      </c>
      <c r="J430" s="4">
        <v>0.67</v>
      </c>
      <c r="K430" s="2" t="str">
        <f t="shared" si="79"/>
        <v>Monday</v>
      </c>
      <c r="L430" s="5">
        <f t="shared" si="80"/>
        <v>43699</v>
      </c>
      <c r="M430" s="2" t="str">
        <f t="shared" si="81"/>
        <v>Thursday</v>
      </c>
      <c r="N430" s="2" t="str">
        <f t="shared" si="82"/>
        <v>Thursday</v>
      </c>
      <c r="O430" s="12">
        <f t="shared" si="83"/>
        <v>0</v>
      </c>
      <c r="P430" s="11" t="str">
        <f t="shared" si="84"/>
        <v>High Cost per Unit</v>
      </c>
      <c r="Q430" s="12">
        <f t="shared" si="85"/>
        <v>0</v>
      </c>
      <c r="R430" s="12">
        <f t="shared" si="86"/>
        <v>0</v>
      </c>
      <c r="S430" s="12">
        <f t="shared" si="87"/>
        <v>0</v>
      </c>
      <c r="T430" s="12">
        <f t="shared" si="88"/>
        <v>0</v>
      </c>
      <c r="U430" s="12">
        <f t="shared" si="89"/>
        <v>0</v>
      </c>
      <c r="V430" s="13" t="str">
        <f t="shared" ca="1" si="90"/>
        <v>Greater Than 8 Weeks Old</v>
      </c>
    </row>
    <row r="431" spans="1:22" x14ac:dyDescent="0.35">
      <c r="A431" s="2" t="s">
        <v>271</v>
      </c>
      <c r="B431" s="5">
        <v>43698</v>
      </c>
      <c r="C431" s="5" t="s">
        <v>369</v>
      </c>
      <c r="D431" s="5" t="s">
        <v>373</v>
      </c>
      <c r="E431" s="6">
        <v>1</v>
      </c>
      <c r="F431" s="3">
        <v>58</v>
      </c>
      <c r="G431" s="3">
        <v>19</v>
      </c>
      <c r="H431" s="8">
        <f t="shared" si="78"/>
        <v>19</v>
      </c>
      <c r="I431" s="3">
        <v>39</v>
      </c>
      <c r="J431" s="4">
        <v>0.67</v>
      </c>
      <c r="K431" s="2" t="str">
        <f t="shared" si="79"/>
        <v>Wednesday</v>
      </c>
      <c r="L431" s="5">
        <f t="shared" si="80"/>
        <v>43701</v>
      </c>
      <c r="M431" s="2" t="str">
        <f t="shared" si="81"/>
        <v>Saturday</v>
      </c>
      <c r="N431" s="2" t="str">
        <f t="shared" si="82"/>
        <v>Saturday</v>
      </c>
      <c r="O431" s="12">
        <f t="shared" si="83"/>
        <v>0</v>
      </c>
      <c r="P431" s="11" t="str">
        <f t="shared" si="84"/>
        <v>High Cost per Unit</v>
      </c>
      <c r="Q431" s="12">
        <f t="shared" si="85"/>
        <v>0</v>
      </c>
      <c r="R431" s="12">
        <f t="shared" si="86"/>
        <v>0</v>
      </c>
      <c r="S431" s="12">
        <f t="shared" si="87"/>
        <v>0</v>
      </c>
      <c r="T431" s="12">
        <f t="shared" si="88"/>
        <v>0</v>
      </c>
      <c r="U431" s="12">
        <f t="shared" si="89"/>
        <v>0</v>
      </c>
      <c r="V431" s="13" t="str">
        <f t="shared" ca="1" si="90"/>
        <v>Greater Than 8 Weeks Old</v>
      </c>
    </row>
    <row r="432" spans="1:22" x14ac:dyDescent="0.35">
      <c r="A432" s="2" t="s">
        <v>271</v>
      </c>
      <c r="B432" s="5">
        <v>43706</v>
      </c>
      <c r="C432" s="5" t="s">
        <v>369</v>
      </c>
      <c r="D432" s="5" t="s">
        <v>373</v>
      </c>
      <c r="E432" s="6">
        <v>1</v>
      </c>
      <c r="F432" s="3">
        <v>58</v>
      </c>
      <c r="G432" s="3">
        <v>19</v>
      </c>
      <c r="H432" s="8">
        <f t="shared" si="78"/>
        <v>19</v>
      </c>
      <c r="I432" s="3">
        <v>39</v>
      </c>
      <c r="J432" s="4">
        <v>0.67</v>
      </c>
      <c r="K432" s="2" t="str">
        <f t="shared" si="79"/>
        <v>Thursday</v>
      </c>
      <c r="L432" s="5">
        <f t="shared" si="80"/>
        <v>43709</v>
      </c>
      <c r="M432" s="2" t="str">
        <f t="shared" si="81"/>
        <v>Sunday</v>
      </c>
      <c r="N432" s="2" t="str">
        <f t="shared" si="82"/>
        <v>Monday</v>
      </c>
      <c r="O432" s="12">
        <f t="shared" si="83"/>
        <v>0</v>
      </c>
      <c r="P432" s="11" t="str">
        <f t="shared" si="84"/>
        <v>High Cost per Unit</v>
      </c>
      <c r="Q432" s="12">
        <f t="shared" si="85"/>
        <v>0</v>
      </c>
      <c r="R432" s="12">
        <f t="shared" si="86"/>
        <v>0</v>
      </c>
      <c r="S432" s="12">
        <f t="shared" si="87"/>
        <v>0</v>
      </c>
      <c r="T432" s="12">
        <f t="shared" si="88"/>
        <v>0</v>
      </c>
      <c r="U432" s="12">
        <f t="shared" si="89"/>
        <v>0</v>
      </c>
      <c r="V432" s="13" t="str">
        <f t="shared" ca="1" si="90"/>
        <v>Greater Than 8 Weeks Old</v>
      </c>
    </row>
    <row r="433" spans="1:22" x14ac:dyDescent="0.35">
      <c r="A433" s="2" t="s">
        <v>271</v>
      </c>
      <c r="B433" s="5">
        <v>43707</v>
      </c>
      <c r="C433" s="5" t="s">
        <v>369</v>
      </c>
      <c r="D433" s="5" t="s">
        <v>373</v>
      </c>
      <c r="E433" s="6">
        <v>1</v>
      </c>
      <c r="F433" s="3">
        <v>58</v>
      </c>
      <c r="G433" s="3">
        <v>19</v>
      </c>
      <c r="H433" s="8">
        <f t="shared" si="78"/>
        <v>19</v>
      </c>
      <c r="I433" s="3">
        <v>39</v>
      </c>
      <c r="J433" s="4">
        <v>0.67</v>
      </c>
      <c r="K433" s="2" t="str">
        <f t="shared" si="79"/>
        <v>Friday</v>
      </c>
      <c r="L433" s="5">
        <f t="shared" si="80"/>
        <v>43710</v>
      </c>
      <c r="M433" s="2" t="str">
        <f t="shared" si="81"/>
        <v>Monday</v>
      </c>
      <c r="N433" s="2" t="str">
        <f t="shared" si="82"/>
        <v>Monday</v>
      </c>
      <c r="O433" s="12">
        <f t="shared" si="83"/>
        <v>0</v>
      </c>
      <c r="P433" s="11" t="str">
        <f t="shared" si="84"/>
        <v>High Cost per Unit</v>
      </c>
      <c r="Q433" s="12">
        <f t="shared" si="85"/>
        <v>0</v>
      </c>
      <c r="R433" s="12">
        <f t="shared" si="86"/>
        <v>0</v>
      </c>
      <c r="S433" s="12">
        <f t="shared" si="87"/>
        <v>0</v>
      </c>
      <c r="T433" s="12">
        <f t="shared" si="88"/>
        <v>0</v>
      </c>
      <c r="U433" s="12">
        <f t="shared" si="89"/>
        <v>0</v>
      </c>
      <c r="V433" s="13" t="str">
        <f t="shared" ca="1" si="90"/>
        <v>Greater Than 8 Weeks Old</v>
      </c>
    </row>
    <row r="434" spans="1:22" x14ac:dyDescent="0.35">
      <c r="A434" s="2" t="s">
        <v>272</v>
      </c>
      <c r="B434" s="5">
        <v>43681</v>
      </c>
      <c r="C434" s="5" t="s">
        <v>369</v>
      </c>
      <c r="D434" s="5" t="s">
        <v>373</v>
      </c>
      <c r="E434" s="6">
        <v>1</v>
      </c>
      <c r="F434" s="3">
        <v>52</v>
      </c>
      <c r="G434" s="3">
        <v>13.3</v>
      </c>
      <c r="H434" s="8">
        <f t="shared" si="78"/>
        <v>13.3</v>
      </c>
      <c r="I434" s="3">
        <v>38.700000000000003</v>
      </c>
      <c r="J434" s="4">
        <v>0.74</v>
      </c>
      <c r="K434" s="2" t="str">
        <f t="shared" si="79"/>
        <v>Sunday</v>
      </c>
      <c r="L434" s="5">
        <f t="shared" si="80"/>
        <v>43684</v>
      </c>
      <c r="M434" s="2" t="str">
        <f t="shared" si="81"/>
        <v>Wednesday</v>
      </c>
      <c r="N434" s="2" t="str">
        <f t="shared" si="82"/>
        <v>Wednesday</v>
      </c>
      <c r="O434" s="12">
        <f t="shared" si="83"/>
        <v>0</v>
      </c>
      <c r="P434" s="11" t="str">
        <f t="shared" si="84"/>
        <v>Low Cost per Unit</v>
      </c>
      <c r="Q434" s="12">
        <f t="shared" si="85"/>
        <v>0</v>
      </c>
      <c r="R434" s="12">
        <f t="shared" si="86"/>
        <v>0</v>
      </c>
      <c r="S434" s="12">
        <f t="shared" si="87"/>
        <v>0</v>
      </c>
      <c r="T434" s="12">
        <f t="shared" si="88"/>
        <v>0</v>
      </c>
      <c r="U434" s="12">
        <f t="shared" si="89"/>
        <v>0</v>
      </c>
      <c r="V434" s="13" t="str">
        <f t="shared" ca="1" si="90"/>
        <v>Greater Than 8 Weeks Old</v>
      </c>
    </row>
    <row r="435" spans="1:22" x14ac:dyDescent="0.35">
      <c r="A435" s="2" t="s">
        <v>272</v>
      </c>
      <c r="B435" s="5">
        <v>43692</v>
      </c>
      <c r="C435" s="5" t="s">
        <v>369</v>
      </c>
      <c r="D435" s="5" t="s">
        <v>373</v>
      </c>
      <c r="E435" s="6">
        <v>2</v>
      </c>
      <c r="F435" s="3">
        <v>104</v>
      </c>
      <c r="G435" s="3">
        <v>34.840000000000003</v>
      </c>
      <c r="H435" s="8">
        <f t="shared" si="78"/>
        <v>17.420000000000002</v>
      </c>
      <c r="I435" s="3">
        <v>69.16</v>
      </c>
      <c r="J435" s="4">
        <v>0.67</v>
      </c>
      <c r="K435" s="2" t="str">
        <f t="shared" si="79"/>
        <v>Thursday</v>
      </c>
      <c r="L435" s="5">
        <f t="shared" si="80"/>
        <v>43695</v>
      </c>
      <c r="M435" s="2" t="str">
        <f t="shared" si="81"/>
        <v>Sunday</v>
      </c>
      <c r="N435" s="2" t="str">
        <f t="shared" si="82"/>
        <v>Monday</v>
      </c>
      <c r="O435" s="12">
        <f t="shared" si="83"/>
        <v>0</v>
      </c>
      <c r="P435" s="11" t="str">
        <f t="shared" si="84"/>
        <v>High Cost per Unit</v>
      </c>
      <c r="Q435" s="12">
        <f t="shared" si="85"/>
        <v>0</v>
      </c>
      <c r="R435" s="12">
        <f t="shared" si="86"/>
        <v>3.12</v>
      </c>
      <c r="S435" s="12">
        <f t="shared" si="87"/>
        <v>0</v>
      </c>
      <c r="T435" s="12">
        <f t="shared" si="88"/>
        <v>0</v>
      </c>
      <c r="U435" s="12">
        <f t="shared" si="89"/>
        <v>0</v>
      </c>
      <c r="V435" s="13" t="str">
        <f t="shared" ca="1" si="90"/>
        <v>Greater Than 8 Weeks Old</v>
      </c>
    </row>
    <row r="436" spans="1:22" x14ac:dyDescent="0.35">
      <c r="A436" s="2" t="s">
        <v>272</v>
      </c>
      <c r="B436" s="5">
        <v>43696</v>
      </c>
      <c r="C436" s="5" t="s">
        <v>369</v>
      </c>
      <c r="D436" s="5" t="s">
        <v>373</v>
      </c>
      <c r="E436" s="6">
        <v>1</v>
      </c>
      <c r="F436" s="3">
        <v>52</v>
      </c>
      <c r="G436" s="3">
        <v>17.420000000000002</v>
      </c>
      <c r="H436" s="8">
        <f t="shared" si="78"/>
        <v>17.420000000000002</v>
      </c>
      <c r="I436" s="3">
        <v>34.58</v>
      </c>
      <c r="J436" s="4">
        <v>0.67</v>
      </c>
      <c r="K436" s="2" t="str">
        <f t="shared" si="79"/>
        <v>Monday</v>
      </c>
      <c r="L436" s="5">
        <f t="shared" si="80"/>
        <v>43699</v>
      </c>
      <c r="M436" s="2" t="str">
        <f t="shared" si="81"/>
        <v>Thursday</v>
      </c>
      <c r="N436" s="2" t="str">
        <f t="shared" si="82"/>
        <v>Thursday</v>
      </c>
      <c r="O436" s="12">
        <f t="shared" si="83"/>
        <v>0</v>
      </c>
      <c r="P436" s="11" t="str">
        <f t="shared" si="84"/>
        <v>High Cost per Unit</v>
      </c>
      <c r="Q436" s="12">
        <f t="shared" si="85"/>
        <v>0</v>
      </c>
      <c r="R436" s="12">
        <f t="shared" si="86"/>
        <v>0</v>
      </c>
      <c r="S436" s="12">
        <f t="shared" si="87"/>
        <v>0</v>
      </c>
      <c r="T436" s="12">
        <f t="shared" si="88"/>
        <v>0</v>
      </c>
      <c r="U436" s="12">
        <f t="shared" si="89"/>
        <v>0</v>
      </c>
      <c r="V436" s="13" t="str">
        <f t="shared" ca="1" si="90"/>
        <v>Greater Than 8 Weeks Old</v>
      </c>
    </row>
    <row r="437" spans="1:22" x14ac:dyDescent="0.35">
      <c r="A437" s="2" t="s">
        <v>272</v>
      </c>
      <c r="B437" s="5">
        <v>43698</v>
      </c>
      <c r="C437" s="5" t="s">
        <v>369</v>
      </c>
      <c r="D437" s="5" t="s">
        <v>373</v>
      </c>
      <c r="E437" s="6">
        <v>1</v>
      </c>
      <c r="F437" s="3">
        <v>52</v>
      </c>
      <c r="G437" s="3">
        <v>17.420000000000002</v>
      </c>
      <c r="H437" s="8">
        <f t="shared" si="78"/>
        <v>17.420000000000002</v>
      </c>
      <c r="I437" s="3">
        <v>34.58</v>
      </c>
      <c r="J437" s="4">
        <v>0.67</v>
      </c>
      <c r="K437" s="2" t="str">
        <f t="shared" si="79"/>
        <v>Wednesday</v>
      </c>
      <c r="L437" s="5">
        <f t="shared" si="80"/>
        <v>43701</v>
      </c>
      <c r="M437" s="2" t="str">
        <f t="shared" si="81"/>
        <v>Saturday</v>
      </c>
      <c r="N437" s="2" t="str">
        <f t="shared" si="82"/>
        <v>Saturday</v>
      </c>
      <c r="O437" s="12">
        <f t="shared" si="83"/>
        <v>0</v>
      </c>
      <c r="P437" s="11" t="str">
        <f t="shared" si="84"/>
        <v>High Cost per Unit</v>
      </c>
      <c r="Q437" s="12">
        <f t="shared" si="85"/>
        <v>0</v>
      </c>
      <c r="R437" s="12">
        <f t="shared" si="86"/>
        <v>0</v>
      </c>
      <c r="S437" s="12">
        <f t="shared" si="87"/>
        <v>0</v>
      </c>
      <c r="T437" s="12">
        <f t="shared" si="88"/>
        <v>0</v>
      </c>
      <c r="U437" s="12">
        <f t="shared" si="89"/>
        <v>0</v>
      </c>
      <c r="V437" s="13" t="str">
        <f t="shared" ca="1" si="90"/>
        <v>Greater Than 8 Weeks Old</v>
      </c>
    </row>
    <row r="438" spans="1:22" x14ac:dyDescent="0.35">
      <c r="A438" s="2" t="s">
        <v>272</v>
      </c>
      <c r="B438" s="5">
        <v>43700</v>
      </c>
      <c r="C438" s="5" t="s">
        <v>369</v>
      </c>
      <c r="D438" s="5" t="s">
        <v>373</v>
      </c>
      <c r="E438" s="6">
        <v>2</v>
      </c>
      <c r="F438" s="3">
        <v>104</v>
      </c>
      <c r="G438" s="3">
        <v>34.840000000000003</v>
      </c>
      <c r="H438" s="8">
        <f t="shared" si="78"/>
        <v>17.420000000000002</v>
      </c>
      <c r="I438" s="3">
        <v>69.16</v>
      </c>
      <c r="J438" s="4">
        <v>0.67</v>
      </c>
      <c r="K438" s="2" t="str">
        <f t="shared" si="79"/>
        <v>Friday</v>
      </c>
      <c r="L438" s="5">
        <f t="shared" si="80"/>
        <v>43703</v>
      </c>
      <c r="M438" s="2" t="str">
        <f t="shared" si="81"/>
        <v>Monday</v>
      </c>
      <c r="N438" s="2" t="str">
        <f t="shared" si="82"/>
        <v>Monday</v>
      </c>
      <c r="O438" s="12">
        <f t="shared" si="83"/>
        <v>0</v>
      </c>
      <c r="P438" s="11" t="str">
        <f t="shared" si="84"/>
        <v>High Cost per Unit</v>
      </c>
      <c r="Q438" s="12">
        <f t="shared" si="85"/>
        <v>0</v>
      </c>
      <c r="R438" s="12">
        <f t="shared" si="86"/>
        <v>3.12</v>
      </c>
      <c r="S438" s="12">
        <f t="shared" si="87"/>
        <v>0</v>
      </c>
      <c r="T438" s="12">
        <f t="shared" si="88"/>
        <v>0</v>
      </c>
      <c r="U438" s="12">
        <f t="shared" si="89"/>
        <v>0</v>
      </c>
      <c r="V438" s="13" t="str">
        <f t="shared" ca="1" si="90"/>
        <v>Greater Than 8 Weeks Old</v>
      </c>
    </row>
    <row r="439" spans="1:22" x14ac:dyDescent="0.35">
      <c r="A439" s="2" t="s">
        <v>272</v>
      </c>
      <c r="B439" s="5">
        <v>43703</v>
      </c>
      <c r="C439" s="5" t="s">
        <v>369</v>
      </c>
      <c r="D439" s="5" t="s">
        <v>373</v>
      </c>
      <c r="E439" s="6">
        <v>1</v>
      </c>
      <c r="F439" s="3">
        <v>52</v>
      </c>
      <c r="G439" s="3">
        <v>17.420000000000002</v>
      </c>
      <c r="H439" s="8">
        <f t="shared" si="78"/>
        <v>17.420000000000002</v>
      </c>
      <c r="I439" s="3">
        <v>34.58</v>
      </c>
      <c r="J439" s="4">
        <v>0.67</v>
      </c>
      <c r="K439" s="2" t="str">
        <f t="shared" si="79"/>
        <v>Monday</v>
      </c>
      <c r="L439" s="5">
        <f t="shared" si="80"/>
        <v>43706</v>
      </c>
      <c r="M439" s="2" t="str">
        <f t="shared" si="81"/>
        <v>Thursday</v>
      </c>
      <c r="N439" s="2" t="str">
        <f t="shared" si="82"/>
        <v>Thursday</v>
      </c>
      <c r="O439" s="12">
        <f t="shared" si="83"/>
        <v>0</v>
      </c>
      <c r="P439" s="11" t="str">
        <f t="shared" si="84"/>
        <v>High Cost per Unit</v>
      </c>
      <c r="Q439" s="12">
        <f t="shared" si="85"/>
        <v>0</v>
      </c>
      <c r="R439" s="12">
        <f t="shared" si="86"/>
        <v>0</v>
      </c>
      <c r="S439" s="12">
        <f t="shared" si="87"/>
        <v>0</v>
      </c>
      <c r="T439" s="12">
        <f t="shared" si="88"/>
        <v>0</v>
      </c>
      <c r="U439" s="12">
        <f t="shared" si="89"/>
        <v>0</v>
      </c>
      <c r="V439" s="13" t="str">
        <f t="shared" ca="1" si="90"/>
        <v>Greater Than 8 Weeks Old</v>
      </c>
    </row>
    <row r="440" spans="1:22" x14ac:dyDescent="0.35">
      <c r="A440" s="2" t="s">
        <v>272</v>
      </c>
      <c r="B440" s="5">
        <v>43706</v>
      </c>
      <c r="C440" s="5" t="s">
        <v>369</v>
      </c>
      <c r="D440" s="5" t="s">
        <v>373</v>
      </c>
      <c r="E440" s="6">
        <v>1</v>
      </c>
      <c r="F440" s="3">
        <v>52</v>
      </c>
      <c r="G440" s="3">
        <v>17.420000000000002</v>
      </c>
      <c r="H440" s="8">
        <f t="shared" si="78"/>
        <v>17.420000000000002</v>
      </c>
      <c r="I440" s="3">
        <v>34.58</v>
      </c>
      <c r="J440" s="4">
        <v>0.67</v>
      </c>
      <c r="K440" s="2" t="str">
        <f t="shared" si="79"/>
        <v>Thursday</v>
      </c>
      <c r="L440" s="5">
        <f t="shared" si="80"/>
        <v>43709</v>
      </c>
      <c r="M440" s="2" t="str">
        <f t="shared" si="81"/>
        <v>Sunday</v>
      </c>
      <c r="N440" s="2" t="str">
        <f t="shared" si="82"/>
        <v>Monday</v>
      </c>
      <c r="O440" s="12">
        <f t="shared" si="83"/>
        <v>0</v>
      </c>
      <c r="P440" s="11" t="str">
        <f t="shared" si="84"/>
        <v>High Cost per Unit</v>
      </c>
      <c r="Q440" s="12">
        <f t="shared" si="85"/>
        <v>0</v>
      </c>
      <c r="R440" s="12">
        <f t="shared" si="86"/>
        <v>0</v>
      </c>
      <c r="S440" s="12">
        <f t="shared" si="87"/>
        <v>0</v>
      </c>
      <c r="T440" s="12">
        <f t="shared" si="88"/>
        <v>0</v>
      </c>
      <c r="U440" s="12">
        <f t="shared" si="89"/>
        <v>0</v>
      </c>
      <c r="V440" s="13" t="str">
        <f t="shared" ca="1" si="90"/>
        <v>Greater Than 8 Weeks Old</v>
      </c>
    </row>
    <row r="441" spans="1:22" x14ac:dyDescent="0.35">
      <c r="A441" s="2" t="s">
        <v>272</v>
      </c>
      <c r="B441" s="5">
        <v>43707</v>
      </c>
      <c r="C441" s="5" t="s">
        <v>369</v>
      </c>
      <c r="D441" s="5" t="s">
        <v>373</v>
      </c>
      <c r="E441" s="6">
        <v>1</v>
      </c>
      <c r="F441" s="3">
        <v>52</v>
      </c>
      <c r="G441" s="3">
        <v>17.420000000000002</v>
      </c>
      <c r="H441" s="8">
        <f t="shared" si="78"/>
        <v>17.420000000000002</v>
      </c>
      <c r="I441" s="3">
        <v>34.58</v>
      </c>
      <c r="J441" s="4">
        <v>0.67</v>
      </c>
      <c r="K441" s="2" t="str">
        <f t="shared" si="79"/>
        <v>Friday</v>
      </c>
      <c r="L441" s="5">
        <f t="shared" si="80"/>
        <v>43710</v>
      </c>
      <c r="M441" s="2" t="str">
        <f t="shared" si="81"/>
        <v>Monday</v>
      </c>
      <c r="N441" s="2" t="str">
        <f t="shared" si="82"/>
        <v>Monday</v>
      </c>
      <c r="O441" s="12">
        <f t="shared" si="83"/>
        <v>0</v>
      </c>
      <c r="P441" s="11" t="str">
        <f t="shared" si="84"/>
        <v>High Cost per Unit</v>
      </c>
      <c r="Q441" s="12">
        <f t="shared" si="85"/>
        <v>0</v>
      </c>
      <c r="R441" s="12">
        <f t="shared" si="86"/>
        <v>0</v>
      </c>
      <c r="S441" s="12">
        <f t="shared" si="87"/>
        <v>0</v>
      </c>
      <c r="T441" s="12">
        <f t="shared" si="88"/>
        <v>0</v>
      </c>
      <c r="U441" s="12">
        <f t="shared" si="89"/>
        <v>0</v>
      </c>
      <c r="V441" s="13" t="str">
        <f t="shared" ca="1" si="90"/>
        <v>Greater Than 8 Weeks Old</v>
      </c>
    </row>
    <row r="442" spans="1:22" x14ac:dyDescent="0.35">
      <c r="A442" s="2" t="s">
        <v>202</v>
      </c>
      <c r="B442" s="5">
        <v>43685</v>
      </c>
      <c r="C442" s="5" t="s">
        <v>369</v>
      </c>
      <c r="D442" s="5" t="s">
        <v>372</v>
      </c>
      <c r="E442" s="6">
        <v>2</v>
      </c>
      <c r="F442" s="3">
        <v>178</v>
      </c>
      <c r="G442" s="3">
        <v>26</v>
      </c>
      <c r="H442" s="8">
        <f t="shared" si="78"/>
        <v>13</v>
      </c>
      <c r="I442" s="3">
        <v>152</v>
      </c>
      <c r="J442" s="4">
        <v>0.85</v>
      </c>
      <c r="K442" s="2" t="str">
        <f t="shared" si="79"/>
        <v>Thursday</v>
      </c>
      <c r="L442" s="5">
        <f t="shared" si="80"/>
        <v>43688</v>
      </c>
      <c r="M442" s="2" t="str">
        <f t="shared" si="81"/>
        <v>Sunday</v>
      </c>
      <c r="N442" s="2" t="str">
        <f t="shared" si="82"/>
        <v>Monday</v>
      </c>
      <c r="O442" s="12">
        <f t="shared" si="83"/>
        <v>0</v>
      </c>
      <c r="P442" s="11" t="str">
        <f t="shared" si="84"/>
        <v>Low Cost per Unit</v>
      </c>
      <c r="Q442" s="12">
        <f t="shared" si="85"/>
        <v>0</v>
      </c>
      <c r="R442" s="12">
        <f t="shared" si="86"/>
        <v>5.34</v>
      </c>
      <c r="S442" s="12">
        <f t="shared" si="87"/>
        <v>0</v>
      </c>
      <c r="T442" s="12">
        <f t="shared" si="88"/>
        <v>0</v>
      </c>
      <c r="U442" s="12">
        <f t="shared" si="89"/>
        <v>0</v>
      </c>
      <c r="V442" s="13" t="str">
        <f t="shared" ca="1" si="90"/>
        <v>Greater Than 8 Weeks Old</v>
      </c>
    </row>
    <row r="443" spans="1:22" x14ac:dyDescent="0.35">
      <c r="A443" s="2" t="s">
        <v>202</v>
      </c>
      <c r="B443" s="5">
        <v>43688</v>
      </c>
      <c r="C443" s="5" t="s">
        <v>369</v>
      </c>
      <c r="D443" s="5" t="s">
        <v>372</v>
      </c>
      <c r="E443" s="6">
        <v>1</v>
      </c>
      <c r="F443" s="3">
        <v>89</v>
      </c>
      <c r="G443" s="3">
        <v>13</v>
      </c>
      <c r="H443" s="8">
        <f t="shared" si="78"/>
        <v>13</v>
      </c>
      <c r="I443" s="3">
        <v>76</v>
      </c>
      <c r="J443" s="4">
        <v>0.85</v>
      </c>
      <c r="K443" s="2" t="str">
        <f t="shared" si="79"/>
        <v>Sunday</v>
      </c>
      <c r="L443" s="5">
        <f t="shared" si="80"/>
        <v>43691</v>
      </c>
      <c r="M443" s="2" t="str">
        <f t="shared" si="81"/>
        <v>Wednesday</v>
      </c>
      <c r="N443" s="2" t="str">
        <f t="shared" si="82"/>
        <v>Wednesday</v>
      </c>
      <c r="O443" s="12">
        <f t="shared" si="83"/>
        <v>0</v>
      </c>
      <c r="P443" s="11" t="str">
        <f t="shared" si="84"/>
        <v>Low Cost per Unit</v>
      </c>
      <c r="Q443" s="12">
        <f t="shared" si="85"/>
        <v>0</v>
      </c>
      <c r="R443" s="12">
        <f t="shared" si="86"/>
        <v>0</v>
      </c>
      <c r="S443" s="12">
        <f t="shared" si="87"/>
        <v>0</v>
      </c>
      <c r="T443" s="12">
        <f t="shared" si="88"/>
        <v>0</v>
      </c>
      <c r="U443" s="12">
        <f t="shared" si="89"/>
        <v>0</v>
      </c>
      <c r="V443" s="13" t="str">
        <f t="shared" ca="1" si="90"/>
        <v>Greater Than 8 Weeks Old</v>
      </c>
    </row>
    <row r="444" spans="1:22" x14ac:dyDescent="0.35">
      <c r="A444" s="2" t="s">
        <v>202</v>
      </c>
      <c r="B444" s="5">
        <v>43696</v>
      </c>
      <c r="C444" s="5" t="s">
        <v>369</v>
      </c>
      <c r="D444" s="5" t="s">
        <v>372</v>
      </c>
      <c r="E444" s="6">
        <v>1</v>
      </c>
      <c r="F444" s="3">
        <v>89</v>
      </c>
      <c r="G444" s="3">
        <v>13</v>
      </c>
      <c r="H444" s="8">
        <f t="shared" si="78"/>
        <v>13</v>
      </c>
      <c r="I444" s="3">
        <v>76</v>
      </c>
      <c r="J444" s="4">
        <v>0.85</v>
      </c>
      <c r="K444" s="2" t="str">
        <f t="shared" si="79"/>
        <v>Monday</v>
      </c>
      <c r="L444" s="5">
        <f t="shared" si="80"/>
        <v>43699</v>
      </c>
      <c r="M444" s="2" t="str">
        <f t="shared" si="81"/>
        <v>Thursday</v>
      </c>
      <c r="N444" s="2" t="str">
        <f t="shared" si="82"/>
        <v>Thursday</v>
      </c>
      <c r="O444" s="12">
        <f t="shared" si="83"/>
        <v>0</v>
      </c>
      <c r="P444" s="11" t="str">
        <f t="shared" si="84"/>
        <v>Low Cost per Unit</v>
      </c>
      <c r="Q444" s="12">
        <f t="shared" si="85"/>
        <v>0</v>
      </c>
      <c r="R444" s="12">
        <f t="shared" si="86"/>
        <v>0</v>
      </c>
      <c r="S444" s="12">
        <f t="shared" si="87"/>
        <v>0</v>
      </c>
      <c r="T444" s="12">
        <f t="shared" si="88"/>
        <v>0</v>
      </c>
      <c r="U444" s="12">
        <f t="shared" si="89"/>
        <v>0</v>
      </c>
      <c r="V444" s="13" t="str">
        <f t="shared" ca="1" si="90"/>
        <v>Greater Than 8 Weeks Old</v>
      </c>
    </row>
    <row r="445" spans="1:22" x14ac:dyDescent="0.35">
      <c r="A445" s="2" t="s">
        <v>202</v>
      </c>
      <c r="B445" s="5">
        <v>43697</v>
      </c>
      <c r="C445" s="5" t="s">
        <v>369</v>
      </c>
      <c r="D445" s="5" t="s">
        <v>372</v>
      </c>
      <c r="E445" s="6">
        <v>2</v>
      </c>
      <c r="F445" s="3">
        <v>178</v>
      </c>
      <c r="G445" s="3">
        <v>26</v>
      </c>
      <c r="H445" s="8">
        <f t="shared" si="78"/>
        <v>13</v>
      </c>
      <c r="I445" s="3">
        <v>152</v>
      </c>
      <c r="J445" s="4">
        <v>0.85</v>
      </c>
      <c r="K445" s="2" t="str">
        <f t="shared" si="79"/>
        <v>Tuesday</v>
      </c>
      <c r="L445" s="5">
        <f t="shared" si="80"/>
        <v>43700</v>
      </c>
      <c r="M445" s="2" t="str">
        <f t="shared" si="81"/>
        <v>Friday</v>
      </c>
      <c r="N445" s="2" t="str">
        <f t="shared" si="82"/>
        <v>Friday</v>
      </c>
      <c r="O445" s="12">
        <f t="shared" si="83"/>
        <v>8.9</v>
      </c>
      <c r="P445" s="11" t="str">
        <f t="shared" si="84"/>
        <v>Low Cost per Unit</v>
      </c>
      <c r="Q445" s="12">
        <f t="shared" si="85"/>
        <v>0</v>
      </c>
      <c r="R445" s="12">
        <f t="shared" si="86"/>
        <v>5.34</v>
      </c>
      <c r="S445" s="12">
        <f t="shared" si="87"/>
        <v>0</v>
      </c>
      <c r="T445" s="12">
        <f t="shared" si="88"/>
        <v>0</v>
      </c>
      <c r="U445" s="12">
        <f t="shared" si="89"/>
        <v>0</v>
      </c>
      <c r="V445" s="13" t="str">
        <f t="shared" ca="1" si="90"/>
        <v>Greater Than 8 Weeks Old</v>
      </c>
    </row>
    <row r="446" spans="1:22" x14ac:dyDescent="0.35">
      <c r="A446" s="2" t="s">
        <v>202</v>
      </c>
      <c r="B446" s="5">
        <v>43698</v>
      </c>
      <c r="C446" s="5" t="s">
        <v>369</v>
      </c>
      <c r="D446" s="5" t="s">
        <v>372</v>
      </c>
      <c r="E446" s="6">
        <v>1</v>
      </c>
      <c r="F446" s="3">
        <v>89</v>
      </c>
      <c r="G446" s="3">
        <v>13</v>
      </c>
      <c r="H446" s="8">
        <f t="shared" si="78"/>
        <v>13</v>
      </c>
      <c r="I446" s="3">
        <v>76</v>
      </c>
      <c r="J446" s="4">
        <v>0.85</v>
      </c>
      <c r="K446" s="2" t="str">
        <f t="shared" si="79"/>
        <v>Wednesday</v>
      </c>
      <c r="L446" s="5">
        <f t="shared" si="80"/>
        <v>43701</v>
      </c>
      <c r="M446" s="2" t="str">
        <f t="shared" si="81"/>
        <v>Saturday</v>
      </c>
      <c r="N446" s="2" t="str">
        <f t="shared" si="82"/>
        <v>Saturday</v>
      </c>
      <c r="O446" s="12">
        <f t="shared" si="83"/>
        <v>0</v>
      </c>
      <c r="P446" s="11" t="str">
        <f t="shared" si="84"/>
        <v>Low Cost per Unit</v>
      </c>
      <c r="Q446" s="12">
        <f t="shared" si="85"/>
        <v>0</v>
      </c>
      <c r="R446" s="12">
        <f t="shared" si="86"/>
        <v>0</v>
      </c>
      <c r="S446" s="12">
        <f t="shared" si="87"/>
        <v>0</v>
      </c>
      <c r="T446" s="12">
        <f t="shared" si="88"/>
        <v>0</v>
      </c>
      <c r="U446" s="12">
        <f t="shared" si="89"/>
        <v>0</v>
      </c>
      <c r="V446" s="13" t="str">
        <f t="shared" ca="1" si="90"/>
        <v>Greater Than 8 Weeks Old</v>
      </c>
    </row>
    <row r="447" spans="1:22" x14ac:dyDescent="0.35">
      <c r="A447" s="2" t="s">
        <v>202</v>
      </c>
      <c r="B447" s="5">
        <v>43702</v>
      </c>
      <c r="C447" s="5" t="s">
        <v>369</v>
      </c>
      <c r="D447" s="5" t="s">
        <v>372</v>
      </c>
      <c r="E447" s="6">
        <v>1</v>
      </c>
      <c r="F447" s="3">
        <v>89</v>
      </c>
      <c r="G447" s="3">
        <v>13</v>
      </c>
      <c r="H447" s="8">
        <f t="shared" si="78"/>
        <v>13</v>
      </c>
      <c r="I447" s="3">
        <v>76</v>
      </c>
      <c r="J447" s="4">
        <v>0.85</v>
      </c>
      <c r="K447" s="2" t="str">
        <f t="shared" si="79"/>
        <v>Sunday</v>
      </c>
      <c r="L447" s="5">
        <f t="shared" si="80"/>
        <v>43705</v>
      </c>
      <c r="M447" s="2" t="str">
        <f t="shared" si="81"/>
        <v>Wednesday</v>
      </c>
      <c r="N447" s="2" t="str">
        <f t="shared" si="82"/>
        <v>Wednesday</v>
      </c>
      <c r="O447" s="12">
        <f t="shared" si="83"/>
        <v>0</v>
      </c>
      <c r="P447" s="11" t="str">
        <f t="shared" si="84"/>
        <v>Low Cost per Unit</v>
      </c>
      <c r="Q447" s="12">
        <f t="shared" si="85"/>
        <v>0</v>
      </c>
      <c r="R447" s="12">
        <f t="shared" si="86"/>
        <v>0</v>
      </c>
      <c r="S447" s="12">
        <f t="shared" si="87"/>
        <v>0</v>
      </c>
      <c r="T447" s="12">
        <f t="shared" si="88"/>
        <v>0</v>
      </c>
      <c r="U447" s="12">
        <f t="shared" si="89"/>
        <v>0</v>
      </c>
      <c r="V447" s="13" t="str">
        <f t="shared" ca="1" si="90"/>
        <v>Greater Than 8 Weeks Old</v>
      </c>
    </row>
    <row r="448" spans="1:22" x14ac:dyDescent="0.35">
      <c r="A448" s="2" t="s">
        <v>296</v>
      </c>
      <c r="B448" s="5">
        <v>43684</v>
      </c>
      <c r="C448" s="5" t="s">
        <v>369</v>
      </c>
      <c r="D448" s="5" t="s">
        <v>372</v>
      </c>
      <c r="E448" s="6">
        <v>1</v>
      </c>
      <c r="F448" s="3">
        <v>74</v>
      </c>
      <c r="G448" s="3">
        <v>20.8</v>
      </c>
      <c r="H448" s="8">
        <f t="shared" si="78"/>
        <v>20.8</v>
      </c>
      <c r="I448" s="3">
        <v>53.2</v>
      </c>
      <c r="J448" s="4">
        <v>0.72</v>
      </c>
      <c r="K448" s="2" t="str">
        <f t="shared" si="79"/>
        <v>Wednesday</v>
      </c>
      <c r="L448" s="5">
        <f t="shared" si="80"/>
        <v>43687</v>
      </c>
      <c r="M448" s="2" t="str">
        <f t="shared" si="81"/>
        <v>Saturday</v>
      </c>
      <c r="N448" s="2" t="str">
        <f t="shared" si="82"/>
        <v>Saturday</v>
      </c>
      <c r="O448" s="12">
        <f t="shared" si="83"/>
        <v>0</v>
      </c>
      <c r="P448" s="11" t="str">
        <f t="shared" si="84"/>
        <v>High Cost per Unit</v>
      </c>
      <c r="Q448" s="12">
        <f t="shared" si="85"/>
        <v>0</v>
      </c>
      <c r="R448" s="12">
        <f t="shared" si="86"/>
        <v>0</v>
      </c>
      <c r="S448" s="12">
        <f t="shared" si="87"/>
        <v>0</v>
      </c>
      <c r="T448" s="12">
        <f t="shared" si="88"/>
        <v>0</v>
      </c>
      <c r="U448" s="12">
        <f t="shared" si="89"/>
        <v>0</v>
      </c>
      <c r="V448" s="13" t="str">
        <f t="shared" ca="1" si="90"/>
        <v>Greater Than 8 Weeks Old</v>
      </c>
    </row>
    <row r="449" spans="1:22" x14ac:dyDescent="0.35">
      <c r="A449" s="2" t="s">
        <v>296</v>
      </c>
      <c r="B449" s="5">
        <v>43685</v>
      </c>
      <c r="C449" s="5" t="s">
        <v>369</v>
      </c>
      <c r="D449" s="5" t="s">
        <v>372</v>
      </c>
      <c r="E449" s="6">
        <v>2</v>
      </c>
      <c r="F449" s="3">
        <v>148</v>
      </c>
      <c r="G449" s="3">
        <v>41.6</v>
      </c>
      <c r="H449" s="8">
        <f t="shared" si="78"/>
        <v>20.8</v>
      </c>
      <c r="I449" s="3">
        <v>106.4</v>
      </c>
      <c r="J449" s="4">
        <v>0.72</v>
      </c>
      <c r="K449" s="2" t="str">
        <f t="shared" si="79"/>
        <v>Thursday</v>
      </c>
      <c r="L449" s="5">
        <f t="shared" si="80"/>
        <v>43688</v>
      </c>
      <c r="M449" s="2" t="str">
        <f t="shared" si="81"/>
        <v>Sunday</v>
      </c>
      <c r="N449" s="2" t="str">
        <f t="shared" si="82"/>
        <v>Monday</v>
      </c>
      <c r="O449" s="12">
        <f t="shared" si="83"/>
        <v>0</v>
      </c>
      <c r="P449" s="11" t="str">
        <f t="shared" si="84"/>
        <v>High Cost per Unit</v>
      </c>
      <c r="Q449" s="12">
        <f t="shared" si="85"/>
        <v>0</v>
      </c>
      <c r="R449" s="12">
        <f t="shared" si="86"/>
        <v>4.4399999999999995</v>
      </c>
      <c r="S449" s="12">
        <f t="shared" si="87"/>
        <v>0</v>
      </c>
      <c r="T449" s="12">
        <f t="shared" si="88"/>
        <v>0</v>
      </c>
      <c r="U449" s="12">
        <f t="shared" si="89"/>
        <v>0</v>
      </c>
      <c r="V449" s="13" t="str">
        <f t="shared" ca="1" si="90"/>
        <v>Greater Than 8 Weeks Old</v>
      </c>
    </row>
    <row r="450" spans="1:22" x14ac:dyDescent="0.35">
      <c r="A450" s="2" t="s">
        <v>296</v>
      </c>
      <c r="B450" s="5">
        <v>43708</v>
      </c>
      <c r="C450" s="5" t="s">
        <v>369</v>
      </c>
      <c r="D450" s="5" t="s">
        <v>372</v>
      </c>
      <c r="E450" s="6">
        <v>1</v>
      </c>
      <c r="F450" s="3">
        <v>74</v>
      </c>
      <c r="G450" s="3">
        <v>20.8</v>
      </c>
      <c r="H450" s="8">
        <f t="shared" si="78"/>
        <v>20.8</v>
      </c>
      <c r="I450" s="3">
        <v>53.2</v>
      </c>
      <c r="J450" s="4">
        <v>0.72</v>
      </c>
      <c r="K450" s="2" t="str">
        <f t="shared" si="79"/>
        <v>Saturday</v>
      </c>
      <c r="L450" s="5">
        <f t="shared" si="80"/>
        <v>43711</v>
      </c>
      <c r="M450" s="2" t="str">
        <f t="shared" si="81"/>
        <v>Tuesday</v>
      </c>
      <c r="N450" s="2" t="str">
        <f t="shared" si="82"/>
        <v>Tuesday</v>
      </c>
      <c r="O450" s="12">
        <f t="shared" si="83"/>
        <v>0</v>
      </c>
      <c r="P450" s="11" t="str">
        <f t="shared" si="84"/>
        <v>High Cost per Unit</v>
      </c>
      <c r="Q450" s="12">
        <f t="shared" si="85"/>
        <v>0</v>
      </c>
      <c r="R450" s="12">
        <f t="shared" si="86"/>
        <v>0</v>
      </c>
      <c r="S450" s="12">
        <f t="shared" si="87"/>
        <v>0</v>
      </c>
      <c r="T450" s="12">
        <f t="shared" si="88"/>
        <v>7.4</v>
      </c>
      <c r="U450" s="12">
        <f t="shared" si="89"/>
        <v>0</v>
      </c>
      <c r="V450" s="13" t="str">
        <f t="shared" ca="1" si="90"/>
        <v>Greater Than 8 Weeks Old</v>
      </c>
    </row>
    <row r="451" spans="1:22" x14ac:dyDescent="0.35">
      <c r="A451" s="2" t="s">
        <v>193</v>
      </c>
      <c r="B451" s="5">
        <v>43681</v>
      </c>
      <c r="C451" s="5" t="s">
        <v>369</v>
      </c>
      <c r="D451" s="5" t="s">
        <v>372</v>
      </c>
      <c r="E451" s="6">
        <v>1</v>
      </c>
      <c r="F451" s="3">
        <v>52</v>
      </c>
      <c r="G451" s="3">
        <v>14.5</v>
      </c>
      <c r="H451" s="8">
        <f t="shared" ref="H451:H514" si="91">G451/E451</f>
        <v>14.5</v>
      </c>
      <c r="I451" s="3">
        <v>37.5</v>
      </c>
      <c r="J451" s="4">
        <v>0.72</v>
      </c>
      <c r="K451" s="2" t="str">
        <f t="shared" ref="K451:K514" si="92">TEXT(B451,"dddd")</f>
        <v>Sunday</v>
      </c>
      <c r="L451" s="5">
        <f t="shared" ref="L451:L514" si="93">B451+3</f>
        <v>43684</v>
      </c>
      <c r="M451" s="2" t="str">
        <f t="shared" ref="M451:M514" si="94">TEXT(L451,"dddd")</f>
        <v>Wednesday</v>
      </c>
      <c r="N451" s="2" t="str">
        <f t="shared" ref="N451:N514" si="95">IF(M451="Sunday","Monday",M451)</f>
        <v>Wednesday</v>
      </c>
      <c r="O451" s="12">
        <f t="shared" ref="O451:O514" si="96">IF(TEXT(B451,"dddd")="Tuesday",F451*0.05,0)</f>
        <v>0</v>
      </c>
      <c r="P451" s="11" t="str">
        <f t="shared" ref="P451:P514" si="97">IF(H451&gt;AVERAGE(H:H),"High Cost per Unit","Low Cost per Unit")</f>
        <v>Low Cost per Unit</v>
      </c>
      <c r="Q451" s="12">
        <f t="shared" ref="Q451:Q514" si="98">IF(D451="Masks",F451*0.1,0)</f>
        <v>0</v>
      </c>
      <c r="R451" s="12">
        <f t="shared" ref="R451:R514" si="99">IF(E451&gt;1,F451*0.03,0)</f>
        <v>0</v>
      </c>
      <c r="S451" s="12">
        <f t="shared" ref="S451:S514" si="100">IF(D451="Accessories",F451*0.15,0)</f>
        <v>0</v>
      </c>
      <c r="T451" s="12">
        <f t="shared" ref="T451:T514" si="101">IF(AND(K451="Saturday",C451="Fitness"),F451*0.1,0)</f>
        <v>0</v>
      </c>
      <c r="U451" s="12">
        <f t="shared" ref="U451:U514" si="102">IF(AND(K451="Friday",C451="Automotive"),F451*0.2,0)</f>
        <v>0</v>
      </c>
      <c r="V451" s="13" t="str">
        <f t="shared" ref="V451:V514" ca="1" si="103">IF(B451&lt;TODAY()-56,"Greater Than 8 Weeks Old","Less Than 8 Weeks Old")</f>
        <v>Greater Than 8 Weeks Old</v>
      </c>
    </row>
    <row r="452" spans="1:22" x14ac:dyDescent="0.35">
      <c r="A452" s="2" t="s">
        <v>193</v>
      </c>
      <c r="B452" s="5">
        <v>43687</v>
      </c>
      <c r="C452" s="5" t="s">
        <v>369</v>
      </c>
      <c r="D452" s="5" t="s">
        <v>372</v>
      </c>
      <c r="E452" s="6">
        <v>1</v>
      </c>
      <c r="F452" s="3">
        <v>52</v>
      </c>
      <c r="G452" s="3">
        <v>14.5</v>
      </c>
      <c r="H452" s="8">
        <f t="shared" si="91"/>
        <v>14.5</v>
      </c>
      <c r="I452" s="3">
        <v>37.5</v>
      </c>
      <c r="J452" s="4">
        <v>0.72</v>
      </c>
      <c r="K452" s="2" t="str">
        <f t="shared" si="92"/>
        <v>Saturday</v>
      </c>
      <c r="L452" s="5">
        <f t="shared" si="93"/>
        <v>43690</v>
      </c>
      <c r="M452" s="2" t="str">
        <f t="shared" si="94"/>
        <v>Tuesday</v>
      </c>
      <c r="N452" s="2" t="str">
        <f t="shared" si="95"/>
        <v>Tuesday</v>
      </c>
      <c r="O452" s="12">
        <f t="shared" si="96"/>
        <v>0</v>
      </c>
      <c r="P452" s="11" t="str">
        <f t="shared" si="97"/>
        <v>Low Cost per Unit</v>
      </c>
      <c r="Q452" s="12">
        <f t="shared" si="98"/>
        <v>0</v>
      </c>
      <c r="R452" s="12">
        <f t="shared" si="99"/>
        <v>0</v>
      </c>
      <c r="S452" s="12">
        <f t="shared" si="100"/>
        <v>0</v>
      </c>
      <c r="T452" s="12">
        <f t="shared" si="101"/>
        <v>5.2</v>
      </c>
      <c r="U452" s="12">
        <f t="shared" si="102"/>
        <v>0</v>
      </c>
      <c r="V452" s="13" t="str">
        <f t="shared" ca="1" si="103"/>
        <v>Greater Than 8 Weeks Old</v>
      </c>
    </row>
    <row r="453" spans="1:22" x14ac:dyDescent="0.35">
      <c r="A453" s="2" t="s">
        <v>193</v>
      </c>
      <c r="B453" s="5">
        <v>43689</v>
      </c>
      <c r="C453" s="5" t="s">
        <v>369</v>
      </c>
      <c r="D453" s="5" t="s">
        <v>372</v>
      </c>
      <c r="E453" s="6">
        <v>1</v>
      </c>
      <c r="F453" s="3">
        <v>52</v>
      </c>
      <c r="G453" s="3">
        <v>14.5</v>
      </c>
      <c r="H453" s="8">
        <f t="shared" si="91"/>
        <v>14.5</v>
      </c>
      <c r="I453" s="3">
        <v>37.5</v>
      </c>
      <c r="J453" s="4">
        <v>0.72</v>
      </c>
      <c r="K453" s="2" t="str">
        <f t="shared" si="92"/>
        <v>Monday</v>
      </c>
      <c r="L453" s="5">
        <f t="shared" si="93"/>
        <v>43692</v>
      </c>
      <c r="M453" s="2" t="str">
        <f t="shared" si="94"/>
        <v>Thursday</v>
      </c>
      <c r="N453" s="2" t="str">
        <f t="shared" si="95"/>
        <v>Thursday</v>
      </c>
      <c r="O453" s="12">
        <f t="shared" si="96"/>
        <v>0</v>
      </c>
      <c r="P453" s="11" t="str">
        <f t="shared" si="97"/>
        <v>Low Cost per Unit</v>
      </c>
      <c r="Q453" s="12">
        <f t="shared" si="98"/>
        <v>0</v>
      </c>
      <c r="R453" s="12">
        <f t="shared" si="99"/>
        <v>0</v>
      </c>
      <c r="S453" s="12">
        <f t="shared" si="100"/>
        <v>0</v>
      </c>
      <c r="T453" s="12">
        <f t="shared" si="101"/>
        <v>0</v>
      </c>
      <c r="U453" s="12">
        <f t="shared" si="102"/>
        <v>0</v>
      </c>
      <c r="V453" s="13" t="str">
        <f t="shared" ca="1" si="103"/>
        <v>Greater Than 8 Weeks Old</v>
      </c>
    </row>
    <row r="454" spans="1:22" x14ac:dyDescent="0.35">
      <c r="A454" s="2" t="s">
        <v>193</v>
      </c>
      <c r="B454" s="5">
        <v>43695</v>
      </c>
      <c r="C454" s="5" t="s">
        <v>369</v>
      </c>
      <c r="D454" s="5" t="s">
        <v>372</v>
      </c>
      <c r="E454" s="6">
        <v>1</v>
      </c>
      <c r="F454" s="3">
        <v>52</v>
      </c>
      <c r="G454" s="3">
        <v>14.5</v>
      </c>
      <c r="H454" s="8">
        <f t="shared" si="91"/>
        <v>14.5</v>
      </c>
      <c r="I454" s="3">
        <v>37.5</v>
      </c>
      <c r="J454" s="4">
        <v>0.72</v>
      </c>
      <c r="K454" s="2" t="str">
        <f t="shared" si="92"/>
        <v>Sunday</v>
      </c>
      <c r="L454" s="5">
        <f t="shared" si="93"/>
        <v>43698</v>
      </c>
      <c r="M454" s="2" t="str">
        <f t="shared" si="94"/>
        <v>Wednesday</v>
      </c>
      <c r="N454" s="2" t="str">
        <f t="shared" si="95"/>
        <v>Wednesday</v>
      </c>
      <c r="O454" s="12">
        <f t="shared" si="96"/>
        <v>0</v>
      </c>
      <c r="P454" s="11" t="str">
        <f t="shared" si="97"/>
        <v>Low Cost per Unit</v>
      </c>
      <c r="Q454" s="12">
        <f t="shared" si="98"/>
        <v>0</v>
      </c>
      <c r="R454" s="12">
        <f t="shared" si="99"/>
        <v>0</v>
      </c>
      <c r="S454" s="12">
        <f t="shared" si="100"/>
        <v>0</v>
      </c>
      <c r="T454" s="12">
        <f t="shared" si="101"/>
        <v>0</v>
      </c>
      <c r="U454" s="12">
        <f t="shared" si="102"/>
        <v>0</v>
      </c>
      <c r="V454" s="13" t="str">
        <f t="shared" ca="1" si="103"/>
        <v>Greater Than 8 Weeks Old</v>
      </c>
    </row>
    <row r="455" spans="1:22" x14ac:dyDescent="0.35">
      <c r="A455" s="2" t="s">
        <v>193</v>
      </c>
      <c r="B455" s="5">
        <v>43701</v>
      </c>
      <c r="C455" s="5" t="s">
        <v>369</v>
      </c>
      <c r="D455" s="5" t="s">
        <v>372</v>
      </c>
      <c r="E455" s="6">
        <v>1</v>
      </c>
      <c r="F455" s="3">
        <v>52</v>
      </c>
      <c r="G455" s="3">
        <v>14.5</v>
      </c>
      <c r="H455" s="8">
        <f t="shared" si="91"/>
        <v>14.5</v>
      </c>
      <c r="I455" s="3">
        <v>37.5</v>
      </c>
      <c r="J455" s="4">
        <v>0.72</v>
      </c>
      <c r="K455" s="2" t="str">
        <f t="shared" si="92"/>
        <v>Saturday</v>
      </c>
      <c r="L455" s="5">
        <f t="shared" si="93"/>
        <v>43704</v>
      </c>
      <c r="M455" s="2" t="str">
        <f t="shared" si="94"/>
        <v>Tuesday</v>
      </c>
      <c r="N455" s="2" t="str">
        <f t="shared" si="95"/>
        <v>Tuesday</v>
      </c>
      <c r="O455" s="12">
        <f t="shared" si="96"/>
        <v>0</v>
      </c>
      <c r="P455" s="11" t="str">
        <f t="shared" si="97"/>
        <v>Low Cost per Unit</v>
      </c>
      <c r="Q455" s="12">
        <f t="shared" si="98"/>
        <v>0</v>
      </c>
      <c r="R455" s="12">
        <f t="shared" si="99"/>
        <v>0</v>
      </c>
      <c r="S455" s="12">
        <f t="shared" si="100"/>
        <v>0</v>
      </c>
      <c r="T455" s="12">
        <f t="shared" si="101"/>
        <v>5.2</v>
      </c>
      <c r="U455" s="12">
        <f t="shared" si="102"/>
        <v>0</v>
      </c>
      <c r="V455" s="13" t="str">
        <f t="shared" ca="1" si="103"/>
        <v>Greater Than 8 Weeks Old</v>
      </c>
    </row>
    <row r="456" spans="1:22" x14ac:dyDescent="0.35">
      <c r="A456" s="2" t="s">
        <v>193</v>
      </c>
      <c r="B456" s="5">
        <v>43702</v>
      </c>
      <c r="C456" s="5" t="s">
        <v>369</v>
      </c>
      <c r="D456" s="5" t="s">
        <v>372</v>
      </c>
      <c r="E456" s="6">
        <v>1</v>
      </c>
      <c r="F456" s="3">
        <v>52</v>
      </c>
      <c r="G456" s="3">
        <v>14.5</v>
      </c>
      <c r="H456" s="8">
        <f t="shared" si="91"/>
        <v>14.5</v>
      </c>
      <c r="I456" s="3">
        <v>37.5</v>
      </c>
      <c r="J456" s="4">
        <v>0.72</v>
      </c>
      <c r="K456" s="2" t="str">
        <f t="shared" si="92"/>
        <v>Sunday</v>
      </c>
      <c r="L456" s="5">
        <f t="shared" si="93"/>
        <v>43705</v>
      </c>
      <c r="M456" s="2" t="str">
        <f t="shared" si="94"/>
        <v>Wednesday</v>
      </c>
      <c r="N456" s="2" t="str">
        <f t="shared" si="95"/>
        <v>Wednesday</v>
      </c>
      <c r="O456" s="12">
        <f t="shared" si="96"/>
        <v>0</v>
      </c>
      <c r="P456" s="11" t="str">
        <f t="shared" si="97"/>
        <v>Low Cost per Unit</v>
      </c>
      <c r="Q456" s="12">
        <f t="shared" si="98"/>
        <v>0</v>
      </c>
      <c r="R456" s="12">
        <f t="shared" si="99"/>
        <v>0</v>
      </c>
      <c r="S456" s="12">
        <f t="shared" si="100"/>
        <v>0</v>
      </c>
      <c r="T456" s="12">
        <f t="shared" si="101"/>
        <v>0</v>
      </c>
      <c r="U456" s="12">
        <f t="shared" si="102"/>
        <v>0</v>
      </c>
      <c r="V456" s="13" t="str">
        <f t="shared" ca="1" si="103"/>
        <v>Greater Than 8 Weeks Old</v>
      </c>
    </row>
    <row r="457" spans="1:22" x14ac:dyDescent="0.35">
      <c r="A457" s="2" t="s">
        <v>193</v>
      </c>
      <c r="B457" s="5">
        <v>43706</v>
      </c>
      <c r="C457" s="5" t="s">
        <v>369</v>
      </c>
      <c r="D457" s="5" t="s">
        <v>372</v>
      </c>
      <c r="E457" s="6">
        <v>1</v>
      </c>
      <c r="F457" s="3">
        <v>52</v>
      </c>
      <c r="G457" s="3">
        <v>14.5</v>
      </c>
      <c r="H457" s="8">
        <f t="shared" si="91"/>
        <v>14.5</v>
      </c>
      <c r="I457" s="3">
        <v>37.5</v>
      </c>
      <c r="J457" s="4">
        <v>0.72</v>
      </c>
      <c r="K457" s="2" t="str">
        <f t="shared" si="92"/>
        <v>Thursday</v>
      </c>
      <c r="L457" s="5">
        <f t="shared" si="93"/>
        <v>43709</v>
      </c>
      <c r="M457" s="2" t="str">
        <f t="shared" si="94"/>
        <v>Sunday</v>
      </c>
      <c r="N457" s="2" t="str">
        <f t="shared" si="95"/>
        <v>Monday</v>
      </c>
      <c r="O457" s="12">
        <f t="shared" si="96"/>
        <v>0</v>
      </c>
      <c r="P457" s="11" t="str">
        <f t="shared" si="97"/>
        <v>Low Cost per Unit</v>
      </c>
      <c r="Q457" s="12">
        <f t="shared" si="98"/>
        <v>0</v>
      </c>
      <c r="R457" s="12">
        <f t="shared" si="99"/>
        <v>0</v>
      </c>
      <c r="S457" s="12">
        <f t="shared" si="100"/>
        <v>0</v>
      </c>
      <c r="T457" s="12">
        <f t="shared" si="101"/>
        <v>0</v>
      </c>
      <c r="U457" s="12">
        <f t="shared" si="102"/>
        <v>0</v>
      </c>
      <c r="V457" s="13" t="str">
        <f t="shared" ca="1" si="103"/>
        <v>Greater Than 8 Weeks Old</v>
      </c>
    </row>
    <row r="458" spans="1:22" x14ac:dyDescent="0.35">
      <c r="A458" s="2" t="s">
        <v>213</v>
      </c>
      <c r="B458" s="5">
        <v>43678</v>
      </c>
      <c r="C458" s="5" t="s">
        <v>369</v>
      </c>
      <c r="D458" s="5" t="s">
        <v>374</v>
      </c>
      <c r="E458" s="6">
        <v>5</v>
      </c>
      <c r="F458" s="3">
        <v>105</v>
      </c>
      <c r="G458" s="3">
        <v>35.85</v>
      </c>
      <c r="H458" s="8">
        <f t="shared" si="91"/>
        <v>7.17</v>
      </c>
      <c r="I458" s="3">
        <v>69.150000000000006</v>
      </c>
      <c r="J458" s="4">
        <v>0.66</v>
      </c>
      <c r="K458" s="2" t="str">
        <f t="shared" si="92"/>
        <v>Thursday</v>
      </c>
      <c r="L458" s="5">
        <f t="shared" si="93"/>
        <v>43681</v>
      </c>
      <c r="M458" s="2" t="str">
        <f t="shared" si="94"/>
        <v>Sunday</v>
      </c>
      <c r="N458" s="2" t="str">
        <f t="shared" si="95"/>
        <v>Monday</v>
      </c>
      <c r="O458" s="12">
        <f t="shared" si="96"/>
        <v>0</v>
      </c>
      <c r="P458" s="11" t="str">
        <f t="shared" si="97"/>
        <v>Low Cost per Unit</v>
      </c>
      <c r="Q458" s="12">
        <f t="shared" si="98"/>
        <v>0</v>
      </c>
      <c r="R458" s="12">
        <f t="shared" si="99"/>
        <v>3.15</v>
      </c>
      <c r="S458" s="12">
        <f t="shared" si="100"/>
        <v>0</v>
      </c>
      <c r="T458" s="12">
        <f t="shared" si="101"/>
        <v>0</v>
      </c>
      <c r="U458" s="12">
        <f t="shared" si="102"/>
        <v>0</v>
      </c>
      <c r="V458" s="13" t="str">
        <f t="shared" ca="1" si="103"/>
        <v>Greater Than 8 Weeks Old</v>
      </c>
    </row>
    <row r="459" spans="1:22" x14ac:dyDescent="0.35">
      <c r="A459" s="2" t="s">
        <v>213</v>
      </c>
      <c r="B459" s="5">
        <v>43680</v>
      </c>
      <c r="C459" s="5" t="s">
        <v>369</v>
      </c>
      <c r="D459" s="5" t="s">
        <v>374</v>
      </c>
      <c r="E459" s="6">
        <v>3</v>
      </c>
      <c r="F459" s="3">
        <v>63</v>
      </c>
      <c r="G459" s="3">
        <v>21.51</v>
      </c>
      <c r="H459" s="8">
        <f t="shared" si="91"/>
        <v>7.1700000000000008</v>
      </c>
      <c r="I459" s="3">
        <v>41.49</v>
      </c>
      <c r="J459" s="4">
        <v>0.66</v>
      </c>
      <c r="K459" s="2" t="str">
        <f t="shared" si="92"/>
        <v>Saturday</v>
      </c>
      <c r="L459" s="5">
        <f t="shared" si="93"/>
        <v>43683</v>
      </c>
      <c r="M459" s="2" t="str">
        <f t="shared" si="94"/>
        <v>Tuesday</v>
      </c>
      <c r="N459" s="2" t="str">
        <f t="shared" si="95"/>
        <v>Tuesday</v>
      </c>
      <c r="O459" s="12">
        <f t="shared" si="96"/>
        <v>0</v>
      </c>
      <c r="P459" s="11" t="str">
        <f t="shared" si="97"/>
        <v>Low Cost per Unit</v>
      </c>
      <c r="Q459" s="12">
        <f t="shared" si="98"/>
        <v>0</v>
      </c>
      <c r="R459" s="12">
        <f t="shared" si="99"/>
        <v>1.89</v>
      </c>
      <c r="S459" s="12">
        <f t="shared" si="100"/>
        <v>0</v>
      </c>
      <c r="T459" s="12">
        <f t="shared" si="101"/>
        <v>6.3000000000000007</v>
      </c>
      <c r="U459" s="12">
        <f t="shared" si="102"/>
        <v>0</v>
      </c>
      <c r="V459" s="13" t="str">
        <f t="shared" ca="1" si="103"/>
        <v>Greater Than 8 Weeks Old</v>
      </c>
    </row>
    <row r="460" spans="1:22" x14ac:dyDescent="0.35">
      <c r="A460" s="2" t="s">
        <v>213</v>
      </c>
      <c r="B460" s="5">
        <v>43681</v>
      </c>
      <c r="C460" s="5" t="s">
        <v>369</v>
      </c>
      <c r="D460" s="5" t="s">
        <v>374</v>
      </c>
      <c r="E460" s="6">
        <v>3</v>
      </c>
      <c r="F460" s="3">
        <v>63</v>
      </c>
      <c r="G460" s="3">
        <v>21.51</v>
      </c>
      <c r="H460" s="8">
        <f t="shared" si="91"/>
        <v>7.1700000000000008</v>
      </c>
      <c r="I460" s="3">
        <v>41.49</v>
      </c>
      <c r="J460" s="4">
        <v>0.66</v>
      </c>
      <c r="K460" s="2" t="str">
        <f t="shared" si="92"/>
        <v>Sunday</v>
      </c>
      <c r="L460" s="5">
        <f t="shared" si="93"/>
        <v>43684</v>
      </c>
      <c r="M460" s="2" t="str">
        <f t="shared" si="94"/>
        <v>Wednesday</v>
      </c>
      <c r="N460" s="2" t="str">
        <f t="shared" si="95"/>
        <v>Wednesday</v>
      </c>
      <c r="O460" s="12">
        <f t="shared" si="96"/>
        <v>0</v>
      </c>
      <c r="P460" s="11" t="str">
        <f t="shared" si="97"/>
        <v>Low Cost per Unit</v>
      </c>
      <c r="Q460" s="12">
        <f t="shared" si="98"/>
        <v>0</v>
      </c>
      <c r="R460" s="12">
        <f t="shared" si="99"/>
        <v>1.89</v>
      </c>
      <c r="S460" s="12">
        <f t="shared" si="100"/>
        <v>0</v>
      </c>
      <c r="T460" s="12">
        <f t="shared" si="101"/>
        <v>0</v>
      </c>
      <c r="U460" s="12">
        <f t="shared" si="102"/>
        <v>0</v>
      </c>
      <c r="V460" s="13" t="str">
        <f t="shared" ca="1" si="103"/>
        <v>Greater Than 8 Weeks Old</v>
      </c>
    </row>
    <row r="461" spans="1:22" x14ac:dyDescent="0.35">
      <c r="A461" s="2" t="s">
        <v>213</v>
      </c>
      <c r="B461" s="5">
        <v>43682</v>
      </c>
      <c r="C461" s="5" t="s">
        <v>369</v>
      </c>
      <c r="D461" s="5" t="s">
        <v>374</v>
      </c>
      <c r="E461" s="6">
        <v>5</v>
      </c>
      <c r="F461" s="3">
        <v>105</v>
      </c>
      <c r="G461" s="3">
        <v>35.85</v>
      </c>
      <c r="H461" s="8">
        <f t="shared" si="91"/>
        <v>7.17</v>
      </c>
      <c r="I461" s="3">
        <v>69.150000000000006</v>
      </c>
      <c r="J461" s="4">
        <v>0.66</v>
      </c>
      <c r="K461" s="2" t="str">
        <f t="shared" si="92"/>
        <v>Monday</v>
      </c>
      <c r="L461" s="5">
        <f t="shared" si="93"/>
        <v>43685</v>
      </c>
      <c r="M461" s="2" t="str">
        <f t="shared" si="94"/>
        <v>Thursday</v>
      </c>
      <c r="N461" s="2" t="str">
        <f t="shared" si="95"/>
        <v>Thursday</v>
      </c>
      <c r="O461" s="12">
        <f t="shared" si="96"/>
        <v>0</v>
      </c>
      <c r="P461" s="11" t="str">
        <f t="shared" si="97"/>
        <v>Low Cost per Unit</v>
      </c>
      <c r="Q461" s="12">
        <f t="shared" si="98"/>
        <v>0</v>
      </c>
      <c r="R461" s="12">
        <f t="shared" si="99"/>
        <v>3.15</v>
      </c>
      <c r="S461" s="12">
        <f t="shared" si="100"/>
        <v>0</v>
      </c>
      <c r="T461" s="12">
        <f t="shared" si="101"/>
        <v>0</v>
      </c>
      <c r="U461" s="12">
        <f t="shared" si="102"/>
        <v>0</v>
      </c>
      <c r="V461" s="13" t="str">
        <f t="shared" ca="1" si="103"/>
        <v>Greater Than 8 Weeks Old</v>
      </c>
    </row>
    <row r="462" spans="1:22" x14ac:dyDescent="0.35">
      <c r="A462" s="2" t="s">
        <v>213</v>
      </c>
      <c r="B462" s="5">
        <v>43683</v>
      </c>
      <c r="C462" s="5" t="s">
        <v>369</v>
      </c>
      <c r="D462" s="5" t="s">
        <v>374</v>
      </c>
      <c r="E462" s="6">
        <v>2</v>
      </c>
      <c r="F462" s="3">
        <v>21</v>
      </c>
      <c r="G462" s="3">
        <v>14.34</v>
      </c>
      <c r="H462" s="8">
        <f t="shared" si="91"/>
        <v>7.17</v>
      </c>
      <c r="I462" s="3">
        <v>6.66</v>
      </c>
      <c r="J462" s="4">
        <v>0.32</v>
      </c>
      <c r="K462" s="2" t="str">
        <f t="shared" si="92"/>
        <v>Tuesday</v>
      </c>
      <c r="L462" s="5">
        <f t="shared" si="93"/>
        <v>43686</v>
      </c>
      <c r="M462" s="2" t="str">
        <f t="shared" si="94"/>
        <v>Friday</v>
      </c>
      <c r="N462" s="2" t="str">
        <f t="shared" si="95"/>
        <v>Friday</v>
      </c>
      <c r="O462" s="12">
        <f t="shared" si="96"/>
        <v>1.05</v>
      </c>
      <c r="P462" s="11" t="str">
        <f t="shared" si="97"/>
        <v>Low Cost per Unit</v>
      </c>
      <c r="Q462" s="12">
        <f t="shared" si="98"/>
        <v>0</v>
      </c>
      <c r="R462" s="12">
        <f t="shared" si="99"/>
        <v>0.63</v>
      </c>
      <c r="S462" s="12">
        <f t="shared" si="100"/>
        <v>0</v>
      </c>
      <c r="T462" s="12">
        <f t="shared" si="101"/>
        <v>0</v>
      </c>
      <c r="U462" s="12">
        <f t="shared" si="102"/>
        <v>0</v>
      </c>
      <c r="V462" s="13" t="str">
        <f t="shared" ca="1" si="103"/>
        <v>Greater Than 8 Weeks Old</v>
      </c>
    </row>
    <row r="463" spans="1:22" x14ac:dyDescent="0.35">
      <c r="A463" s="2" t="s">
        <v>213</v>
      </c>
      <c r="B463" s="5">
        <v>43684</v>
      </c>
      <c r="C463" s="5" t="s">
        <v>369</v>
      </c>
      <c r="D463" s="5" t="s">
        <v>374</v>
      </c>
      <c r="E463" s="6">
        <v>7</v>
      </c>
      <c r="F463" s="3">
        <v>147</v>
      </c>
      <c r="G463" s="3">
        <v>50.19</v>
      </c>
      <c r="H463" s="8">
        <f t="shared" si="91"/>
        <v>7.17</v>
      </c>
      <c r="I463" s="3">
        <v>96.81</v>
      </c>
      <c r="J463" s="4">
        <v>0.66</v>
      </c>
      <c r="K463" s="2" t="str">
        <f t="shared" si="92"/>
        <v>Wednesday</v>
      </c>
      <c r="L463" s="5">
        <f t="shared" si="93"/>
        <v>43687</v>
      </c>
      <c r="M463" s="2" t="str">
        <f t="shared" si="94"/>
        <v>Saturday</v>
      </c>
      <c r="N463" s="2" t="str">
        <f t="shared" si="95"/>
        <v>Saturday</v>
      </c>
      <c r="O463" s="12">
        <f t="shared" si="96"/>
        <v>0</v>
      </c>
      <c r="P463" s="11" t="str">
        <f t="shared" si="97"/>
        <v>Low Cost per Unit</v>
      </c>
      <c r="Q463" s="12">
        <f t="shared" si="98"/>
        <v>0</v>
      </c>
      <c r="R463" s="12">
        <f t="shared" si="99"/>
        <v>4.41</v>
      </c>
      <c r="S463" s="12">
        <f t="shared" si="100"/>
        <v>0</v>
      </c>
      <c r="T463" s="12">
        <f t="shared" si="101"/>
        <v>0</v>
      </c>
      <c r="U463" s="12">
        <f t="shared" si="102"/>
        <v>0</v>
      </c>
      <c r="V463" s="13" t="str">
        <f t="shared" ca="1" si="103"/>
        <v>Greater Than 8 Weeks Old</v>
      </c>
    </row>
    <row r="464" spans="1:22" x14ac:dyDescent="0.35">
      <c r="A464" s="2" t="s">
        <v>213</v>
      </c>
      <c r="B464" s="5">
        <v>43685</v>
      </c>
      <c r="C464" s="5" t="s">
        <v>369</v>
      </c>
      <c r="D464" s="5" t="s">
        <v>374</v>
      </c>
      <c r="E464" s="6">
        <v>6</v>
      </c>
      <c r="F464" s="3">
        <v>105</v>
      </c>
      <c r="G464" s="3">
        <v>43.02</v>
      </c>
      <c r="H464" s="8">
        <f t="shared" si="91"/>
        <v>7.1700000000000008</v>
      </c>
      <c r="I464" s="3">
        <v>61.98</v>
      </c>
      <c r="J464" s="4">
        <v>0.59</v>
      </c>
      <c r="K464" s="2" t="str">
        <f t="shared" si="92"/>
        <v>Thursday</v>
      </c>
      <c r="L464" s="5">
        <f t="shared" si="93"/>
        <v>43688</v>
      </c>
      <c r="M464" s="2" t="str">
        <f t="shared" si="94"/>
        <v>Sunday</v>
      </c>
      <c r="N464" s="2" t="str">
        <f t="shared" si="95"/>
        <v>Monday</v>
      </c>
      <c r="O464" s="12">
        <f t="shared" si="96"/>
        <v>0</v>
      </c>
      <c r="P464" s="11" t="str">
        <f t="shared" si="97"/>
        <v>Low Cost per Unit</v>
      </c>
      <c r="Q464" s="12">
        <f t="shared" si="98"/>
        <v>0</v>
      </c>
      <c r="R464" s="12">
        <f t="shared" si="99"/>
        <v>3.15</v>
      </c>
      <c r="S464" s="12">
        <f t="shared" si="100"/>
        <v>0</v>
      </c>
      <c r="T464" s="12">
        <f t="shared" si="101"/>
        <v>0</v>
      </c>
      <c r="U464" s="12">
        <f t="shared" si="102"/>
        <v>0</v>
      </c>
      <c r="V464" s="13" t="str">
        <f t="shared" ca="1" si="103"/>
        <v>Greater Than 8 Weeks Old</v>
      </c>
    </row>
    <row r="465" spans="1:22" x14ac:dyDescent="0.35">
      <c r="A465" s="2" t="s">
        <v>213</v>
      </c>
      <c r="B465" s="5">
        <v>43686</v>
      </c>
      <c r="C465" s="5" t="s">
        <v>369</v>
      </c>
      <c r="D465" s="5" t="s">
        <v>374</v>
      </c>
      <c r="E465" s="6">
        <v>8</v>
      </c>
      <c r="F465" s="3">
        <v>168</v>
      </c>
      <c r="G465" s="3">
        <v>57.36</v>
      </c>
      <c r="H465" s="8">
        <f t="shared" si="91"/>
        <v>7.17</v>
      </c>
      <c r="I465" s="3">
        <v>110.64</v>
      </c>
      <c r="J465" s="4">
        <v>0.66</v>
      </c>
      <c r="K465" s="2" t="str">
        <f t="shared" si="92"/>
        <v>Friday</v>
      </c>
      <c r="L465" s="5">
        <f t="shared" si="93"/>
        <v>43689</v>
      </c>
      <c r="M465" s="2" t="str">
        <f t="shared" si="94"/>
        <v>Monday</v>
      </c>
      <c r="N465" s="2" t="str">
        <f t="shared" si="95"/>
        <v>Monday</v>
      </c>
      <c r="O465" s="12">
        <f t="shared" si="96"/>
        <v>0</v>
      </c>
      <c r="P465" s="11" t="str">
        <f t="shared" si="97"/>
        <v>Low Cost per Unit</v>
      </c>
      <c r="Q465" s="12">
        <f t="shared" si="98"/>
        <v>0</v>
      </c>
      <c r="R465" s="12">
        <f t="shared" si="99"/>
        <v>5.04</v>
      </c>
      <c r="S465" s="12">
        <f t="shared" si="100"/>
        <v>0</v>
      </c>
      <c r="T465" s="12">
        <f t="shared" si="101"/>
        <v>0</v>
      </c>
      <c r="U465" s="12">
        <f t="shared" si="102"/>
        <v>0</v>
      </c>
      <c r="V465" s="13" t="str">
        <f t="shared" ca="1" si="103"/>
        <v>Greater Than 8 Weeks Old</v>
      </c>
    </row>
    <row r="466" spans="1:22" x14ac:dyDescent="0.35">
      <c r="A466" s="2" t="s">
        <v>213</v>
      </c>
      <c r="B466" s="5">
        <v>43687</v>
      </c>
      <c r="C466" s="5" t="s">
        <v>369</v>
      </c>
      <c r="D466" s="5" t="s">
        <v>374</v>
      </c>
      <c r="E466" s="6">
        <v>11</v>
      </c>
      <c r="F466" s="3">
        <v>231</v>
      </c>
      <c r="G466" s="3">
        <v>78.87</v>
      </c>
      <c r="H466" s="8">
        <f t="shared" si="91"/>
        <v>7.1700000000000008</v>
      </c>
      <c r="I466" s="3">
        <v>152.13</v>
      </c>
      <c r="J466" s="4">
        <v>0.66</v>
      </c>
      <c r="K466" s="2" t="str">
        <f t="shared" si="92"/>
        <v>Saturday</v>
      </c>
      <c r="L466" s="5">
        <f t="shared" si="93"/>
        <v>43690</v>
      </c>
      <c r="M466" s="2" t="str">
        <f t="shared" si="94"/>
        <v>Tuesday</v>
      </c>
      <c r="N466" s="2" t="str">
        <f t="shared" si="95"/>
        <v>Tuesday</v>
      </c>
      <c r="O466" s="12">
        <f t="shared" si="96"/>
        <v>0</v>
      </c>
      <c r="P466" s="11" t="str">
        <f t="shared" si="97"/>
        <v>Low Cost per Unit</v>
      </c>
      <c r="Q466" s="12">
        <f t="shared" si="98"/>
        <v>0</v>
      </c>
      <c r="R466" s="12">
        <f t="shared" si="99"/>
        <v>6.93</v>
      </c>
      <c r="S466" s="12">
        <f t="shared" si="100"/>
        <v>0</v>
      </c>
      <c r="T466" s="12">
        <f t="shared" si="101"/>
        <v>23.1</v>
      </c>
      <c r="U466" s="12">
        <f t="shared" si="102"/>
        <v>0</v>
      </c>
      <c r="V466" s="13" t="str">
        <f t="shared" ca="1" si="103"/>
        <v>Greater Than 8 Weeks Old</v>
      </c>
    </row>
    <row r="467" spans="1:22" x14ac:dyDescent="0.35">
      <c r="A467" s="2" t="s">
        <v>213</v>
      </c>
      <c r="B467" s="5">
        <v>43688</v>
      </c>
      <c r="C467" s="5" t="s">
        <v>369</v>
      </c>
      <c r="D467" s="5" t="s">
        <v>374</v>
      </c>
      <c r="E467" s="6">
        <v>13</v>
      </c>
      <c r="F467" s="3">
        <v>273</v>
      </c>
      <c r="G467" s="3">
        <v>93.21</v>
      </c>
      <c r="H467" s="8">
        <f t="shared" si="91"/>
        <v>7.17</v>
      </c>
      <c r="I467" s="3">
        <v>179.79</v>
      </c>
      <c r="J467" s="4">
        <v>0.66</v>
      </c>
      <c r="K467" s="2" t="str">
        <f t="shared" si="92"/>
        <v>Sunday</v>
      </c>
      <c r="L467" s="5">
        <f t="shared" si="93"/>
        <v>43691</v>
      </c>
      <c r="M467" s="2" t="str">
        <f t="shared" si="94"/>
        <v>Wednesday</v>
      </c>
      <c r="N467" s="2" t="str">
        <f t="shared" si="95"/>
        <v>Wednesday</v>
      </c>
      <c r="O467" s="12">
        <f t="shared" si="96"/>
        <v>0</v>
      </c>
      <c r="P467" s="11" t="str">
        <f t="shared" si="97"/>
        <v>Low Cost per Unit</v>
      </c>
      <c r="Q467" s="12">
        <f t="shared" si="98"/>
        <v>0</v>
      </c>
      <c r="R467" s="12">
        <f t="shared" si="99"/>
        <v>8.19</v>
      </c>
      <c r="S467" s="12">
        <f t="shared" si="100"/>
        <v>0</v>
      </c>
      <c r="T467" s="12">
        <f t="shared" si="101"/>
        <v>0</v>
      </c>
      <c r="U467" s="12">
        <f t="shared" si="102"/>
        <v>0</v>
      </c>
      <c r="V467" s="13" t="str">
        <f t="shared" ca="1" si="103"/>
        <v>Greater Than 8 Weeks Old</v>
      </c>
    </row>
    <row r="468" spans="1:22" x14ac:dyDescent="0.35">
      <c r="A468" s="2" t="s">
        <v>213</v>
      </c>
      <c r="B468" s="5">
        <v>43689</v>
      </c>
      <c r="C468" s="5" t="s">
        <v>369</v>
      </c>
      <c r="D468" s="5" t="s">
        <v>374</v>
      </c>
      <c r="E468" s="6">
        <v>7</v>
      </c>
      <c r="F468" s="3">
        <v>147</v>
      </c>
      <c r="G468" s="3">
        <v>50.19</v>
      </c>
      <c r="H468" s="8">
        <f t="shared" si="91"/>
        <v>7.17</v>
      </c>
      <c r="I468" s="3">
        <v>96.81</v>
      </c>
      <c r="J468" s="4">
        <v>0.66</v>
      </c>
      <c r="K468" s="2" t="str">
        <f t="shared" si="92"/>
        <v>Monday</v>
      </c>
      <c r="L468" s="5">
        <f t="shared" si="93"/>
        <v>43692</v>
      </c>
      <c r="M468" s="2" t="str">
        <f t="shared" si="94"/>
        <v>Thursday</v>
      </c>
      <c r="N468" s="2" t="str">
        <f t="shared" si="95"/>
        <v>Thursday</v>
      </c>
      <c r="O468" s="12">
        <f t="shared" si="96"/>
        <v>0</v>
      </c>
      <c r="P468" s="11" t="str">
        <f t="shared" si="97"/>
        <v>Low Cost per Unit</v>
      </c>
      <c r="Q468" s="12">
        <f t="shared" si="98"/>
        <v>0</v>
      </c>
      <c r="R468" s="12">
        <f t="shared" si="99"/>
        <v>4.41</v>
      </c>
      <c r="S468" s="12">
        <f t="shared" si="100"/>
        <v>0</v>
      </c>
      <c r="T468" s="12">
        <f t="shared" si="101"/>
        <v>0</v>
      </c>
      <c r="U468" s="12">
        <f t="shared" si="102"/>
        <v>0</v>
      </c>
      <c r="V468" s="13" t="str">
        <f t="shared" ca="1" si="103"/>
        <v>Greater Than 8 Weeks Old</v>
      </c>
    </row>
    <row r="469" spans="1:22" x14ac:dyDescent="0.35">
      <c r="A469" s="2" t="s">
        <v>213</v>
      </c>
      <c r="B469" s="5">
        <v>43690</v>
      </c>
      <c r="C469" s="5" t="s">
        <v>369</v>
      </c>
      <c r="D469" s="5" t="s">
        <v>374</v>
      </c>
      <c r="E469" s="6">
        <v>11</v>
      </c>
      <c r="F469" s="3">
        <v>231</v>
      </c>
      <c r="G469" s="3">
        <v>78.87</v>
      </c>
      <c r="H469" s="8">
        <f t="shared" si="91"/>
        <v>7.1700000000000008</v>
      </c>
      <c r="I469" s="3">
        <v>152.13</v>
      </c>
      <c r="J469" s="4">
        <v>0.66</v>
      </c>
      <c r="K469" s="2" t="str">
        <f t="shared" si="92"/>
        <v>Tuesday</v>
      </c>
      <c r="L469" s="5">
        <f t="shared" si="93"/>
        <v>43693</v>
      </c>
      <c r="M469" s="2" t="str">
        <f t="shared" si="94"/>
        <v>Friday</v>
      </c>
      <c r="N469" s="2" t="str">
        <f t="shared" si="95"/>
        <v>Friday</v>
      </c>
      <c r="O469" s="12">
        <f t="shared" si="96"/>
        <v>11.55</v>
      </c>
      <c r="P469" s="11" t="str">
        <f t="shared" si="97"/>
        <v>Low Cost per Unit</v>
      </c>
      <c r="Q469" s="12">
        <f t="shared" si="98"/>
        <v>0</v>
      </c>
      <c r="R469" s="12">
        <f t="shared" si="99"/>
        <v>6.93</v>
      </c>
      <c r="S469" s="12">
        <f t="shared" si="100"/>
        <v>0</v>
      </c>
      <c r="T469" s="12">
        <f t="shared" si="101"/>
        <v>0</v>
      </c>
      <c r="U469" s="12">
        <f t="shared" si="102"/>
        <v>0</v>
      </c>
      <c r="V469" s="13" t="str">
        <f t="shared" ca="1" si="103"/>
        <v>Greater Than 8 Weeks Old</v>
      </c>
    </row>
    <row r="470" spans="1:22" x14ac:dyDescent="0.35">
      <c r="A470" s="2" t="s">
        <v>213</v>
      </c>
      <c r="B470" s="5">
        <v>43691</v>
      </c>
      <c r="C470" s="5" t="s">
        <v>369</v>
      </c>
      <c r="D470" s="5" t="s">
        <v>374</v>
      </c>
      <c r="E470" s="6">
        <v>8</v>
      </c>
      <c r="F470" s="3">
        <v>168</v>
      </c>
      <c r="G470" s="3">
        <v>57.36</v>
      </c>
      <c r="H470" s="8">
        <f t="shared" si="91"/>
        <v>7.17</v>
      </c>
      <c r="I470" s="3">
        <v>110.64</v>
      </c>
      <c r="J470" s="4">
        <v>0.66</v>
      </c>
      <c r="K470" s="2" t="str">
        <f t="shared" si="92"/>
        <v>Wednesday</v>
      </c>
      <c r="L470" s="5">
        <f t="shared" si="93"/>
        <v>43694</v>
      </c>
      <c r="M470" s="2" t="str">
        <f t="shared" si="94"/>
        <v>Saturday</v>
      </c>
      <c r="N470" s="2" t="str">
        <f t="shared" si="95"/>
        <v>Saturday</v>
      </c>
      <c r="O470" s="12">
        <f t="shared" si="96"/>
        <v>0</v>
      </c>
      <c r="P470" s="11" t="str">
        <f t="shared" si="97"/>
        <v>Low Cost per Unit</v>
      </c>
      <c r="Q470" s="12">
        <f t="shared" si="98"/>
        <v>0</v>
      </c>
      <c r="R470" s="12">
        <f t="shared" si="99"/>
        <v>5.04</v>
      </c>
      <c r="S470" s="12">
        <f t="shared" si="100"/>
        <v>0</v>
      </c>
      <c r="T470" s="12">
        <f t="shared" si="101"/>
        <v>0</v>
      </c>
      <c r="U470" s="12">
        <f t="shared" si="102"/>
        <v>0</v>
      </c>
      <c r="V470" s="13" t="str">
        <f t="shared" ca="1" si="103"/>
        <v>Greater Than 8 Weeks Old</v>
      </c>
    </row>
    <row r="471" spans="1:22" x14ac:dyDescent="0.35">
      <c r="A471" s="2" t="s">
        <v>213</v>
      </c>
      <c r="B471" s="5">
        <v>43692</v>
      </c>
      <c r="C471" s="5" t="s">
        <v>369</v>
      </c>
      <c r="D471" s="5" t="s">
        <v>374</v>
      </c>
      <c r="E471" s="6">
        <v>3</v>
      </c>
      <c r="F471" s="3">
        <v>63</v>
      </c>
      <c r="G471" s="3">
        <v>21.51</v>
      </c>
      <c r="H471" s="8">
        <f t="shared" si="91"/>
        <v>7.1700000000000008</v>
      </c>
      <c r="I471" s="3">
        <v>41.49</v>
      </c>
      <c r="J471" s="4">
        <v>0.66</v>
      </c>
      <c r="K471" s="2" t="str">
        <f t="shared" si="92"/>
        <v>Thursday</v>
      </c>
      <c r="L471" s="5">
        <f t="shared" si="93"/>
        <v>43695</v>
      </c>
      <c r="M471" s="2" t="str">
        <f t="shared" si="94"/>
        <v>Sunday</v>
      </c>
      <c r="N471" s="2" t="str">
        <f t="shared" si="95"/>
        <v>Monday</v>
      </c>
      <c r="O471" s="12">
        <f t="shared" si="96"/>
        <v>0</v>
      </c>
      <c r="P471" s="11" t="str">
        <f t="shared" si="97"/>
        <v>Low Cost per Unit</v>
      </c>
      <c r="Q471" s="12">
        <f t="shared" si="98"/>
        <v>0</v>
      </c>
      <c r="R471" s="12">
        <f t="shared" si="99"/>
        <v>1.89</v>
      </c>
      <c r="S471" s="12">
        <f t="shared" si="100"/>
        <v>0</v>
      </c>
      <c r="T471" s="12">
        <f t="shared" si="101"/>
        <v>0</v>
      </c>
      <c r="U471" s="12">
        <f t="shared" si="102"/>
        <v>0</v>
      </c>
      <c r="V471" s="13" t="str">
        <f t="shared" ca="1" si="103"/>
        <v>Greater Than 8 Weeks Old</v>
      </c>
    </row>
    <row r="472" spans="1:22" x14ac:dyDescent="0.35">
      <c r="A472" s="2" t="s">
        <v>213</v>
      </c>
      <c r="B472" s="5">
        <v>43693</v>
      </c>
      <c r="C472" s="5" t="s">
        <v>369</v>
      </c>
      <c r="D472" s="5" t="s">
        <v>374</v>
      </c>
      <c r="E472" s="6">
        <v>3</v>
      </c>
      <c r="F472" s="3">
        <v>63</v>
      </c>
      <c r="G472" s="3">
        <v>21.51</v>
      </c>
      <c r="H472" s="8">
        <f t="shared" si="91"/>
        <v>7.1700000000000008</v>
      </c>
      <c r="I472" s="3">
        <v>41.49</v>
      </c>
      <c r="J472" s="4">
        <v>0.66</v>
      </c>
      <c r="K472" s="2" t="str">
        <f t="shared" si="92"/>
        <v>Friday</v>
      </c>
      <c r="L472" s="5">
        <f t="shared" si="93"/>
        <v>43696</v>
      </c>
      <c r="M472" s="2" t="str">
        <f t="shared" si="94"/>
        <v>Monday</v>
      </c>
      <c r="N472" s="2" t="str">
        <f t="shared" si="95"/>
        <v>Monday</v>
      </c>
      <c r="O472" s="12">
        <f t="shared" si="96"/>
        <v>0</v>
      </c>
      <c r="P472" s="11" t="str">
        <f t="shared" si="97"/>
        <v>Low Cost per Unit</v>
      </c>
      <c r="Q472" s="12">
        <f t="shared" si="98"/>
        <v>0</v>
      </c>
      <c r="R472" s="12">
        <f t="shared" si="99"/>
        <v>1.89</v>
      </c>
      <c r="S472" s="12">
        <f t="shared" si="100"/>
        <v>0</v>
      </c>
      <c r="T472" s="12">
        <f t="shared" si="101"/>
        <v>0</v>
      </c>
      <c r="U472" s="12">
        <f t="shared" si="102"/>
        <v>0</v>
      </c>
      <c r="V472" s="13" t="str">
        <f t="shared" ca="1" si="103"/>
        <v>Greater Than 8 Weeks Old</v>
      </c>
    </row>
    <row r="473" spans="1:22" x14ac:dyDescent="0.35">
      <c r="A473" s="2" t="s">
        <v>213</v>
      </c>
      <c r="B473" s="5">
        <v>43694</v>
      </c>
      <c r="C473" s="5" t="s">
        <v>369</v>
      </c>
      <c r="D473" s="5" t="s">
        <v>374</v>
      </c>
      <c r="E473" s="6">
        <v>9</v>
      </c>
      <c r="F473" s="3">
        <v>189</v>
      </c>
      <c r="G473" s="3">
        <v>64.53</v>
      </c>
      <c r="H473" s="8">
        <f t="shared" si="91"/>
        <v>7.17</v>
      </c>
      <c r="I473" s="3">
        <v>124.47</v>
      </c>
      <c r="J473" s="4">
        <v>0.66</v>
      </c>
      <c r="K473" s="2" t="str">
        <f t="shared" si="92"/>
        <v>Saturday</v>
      </c>
      <c r="L473" s="5">
        <f t="shared" si="93"/>
        <v>43697</v>
      </c>
      <c r="M473" s="2" t="str">
        <f t="shared" si="94"/>
        <v>Tuesday</v>
      </c>
      <c r="N473" s="2" t="str">
        <f t="shared" si="95"/>
        <v>Tuesday</v>
      </c>
      <c r="O473" s="12">
        <f t="shared" si="96"/>
        <v>0</v>
      </c>
      <c r="P473" s="11" t="str">
        <f t="shared" si="97"/>
        <v>Low Cost per Unit</v>
      </c>
      <c r="Q473" s="12">
        <f t="shared" si="98"/>
        <v>0</v>
      </c>
      <c r="R473" s="12">
        <f t="shared" si="99"/>
        <v>5.67</v>
      </c>
      <c r="S473" s="12">
        <f t="shared" si="100"/>
        <v>0</v>
      </c>
      <c r="T473" s="12">
        <f t="shared" si="101"/>
        <v>18.900000000000002</v>
      </c>
      <c r="U473" s="12">
        <f t="shared" si="102"/>
        <v>0</v>
      </c>
      <c r="V473" s="13" t="str">
        <f t="shared" ca="1" si="103"/>
        <v>Greater Than 8 Weeks Old</v>
      </c>
    </row>
    <row r="474" spans="1:22" x14ac:dyDescent="0.35">
      <c r="A474" s="2" t="s">
        <v>213</v>
      </c>
      <c r="B474" s="5">
        <v>43695</v>
      </c>
      <c r="C474" s="5" t="s">
        <v>369</v>
      </c>
      <c r="D474" s="5" t="s">
        <v>374</v>
      </c>
      <c r="E474" s="6">
        <v>3</v>
      </c>
      <c r="F474" s="3">
        <v>63</v>
      </c>
      <c r="G474" s="3">
        <v>21.51</v>
      </c>
      <c r="H474" s="8">
        <f t="shared" si="91"/>
        <v>7.1700000000000008</v>
      </c>
      <c r="I474" s="3">
        <v>41.49</v>
      </c>
      <c r="J474" s="4">
        <v>0.66</v>
      </c>
      <c r="K474" s="2" t="str">
        <f t="shared" si="92"/>
        <v>Sunday</v>
      </c>
      <c r="L474" s="5">
        <f t="shared" si="93"/>
        <v>43698</v>
      </c>
      <c r="M474" s="2" t="str">
        <f t="shared" si="94"/>
        <v>Wednesday</v>
      </c>
      <c r="N474" s="2" t="str">
        <f t="shared" si="95"/>
        <v>Wednesday</v>
      </c>
      <c r="O474" s="12">
        <f t="shared" si="96"/>
        <v>0</v>
      </c>
      <c r="P474" s="11" t="str">
        <f t="shared" si="97"/>
        <v>Low Cost per Unit</v>
      </c>
      <c r="Q474" s="12">
        <f t="shared" si="98"/>
        <v>0</v>
      </c>
      <c r="R474" s="12">
        <f t="shared" si="99"/>
        <v>1.89</v>
      </c>
      <c r="S474" s="12">
        <f t="shared" si="100"/>
        <v>0</v>
      </c>
      <c r="T474" s="12">
        <f t="shared" si="101"/>
        <v>0</v>
      </c>
      <c r="U474" s="12">
        <f t="shared" si="102"/>
        <v>0</v>
      </c>
      <c r="V474" s="13" t="str">
        <f t="shared" ca="1" si="103"/>
        <v>Greater Than 8 Weeks Old</v>
      </c>
    </row>
    <row r="475" spans="1:22" x14ac:dyDescent="0.35">
      <c r="A475" s="2" t="s">
        <v>213</v>
      </c>
      <c r="B475" s="5">
        <v>43696</v>
      </c>
      <c r="C475" s="5" t="s">
        <v>369</v>
      </c>
      <c r="D475" s="5" t="s">
        <v>374</v>
      </c>
      <c r="E475" s="6">
        <v>3</v>
      </c>
      <c r="F475" s="3">
        <v>63</v>
      </c>
      <c r="G475" s="3">
        <v>21.51</v>
      </c>
      <c r="H475" s="8">
        <f t="shared" si="91"/>
        <v>7.1700000000000008</v>
      </c>
      <c r="I475" s="3">
        <v>41.49</v>
      </c>
      <c r="J475" s="4">
        <v>0.66</v>
      </c>
      <c r="K475" s="2" t="str">
        <f t="shared" si="92"/>
        <v>Monday</v>
      </c>
      <c r="L475" s="5">
        <f t="shared" si="93"/>
        <v>43699</v>
      </c>
      <c r="M475" s="2" t="str">
        <f t="shared" si="94"/>
        <v>Thursday</v>
      </c>
      <c r="N475" s="2" t="str">
        <f t="shared" si="95"/>
        <v>Thursday</v>
      </c>
      <c r="O475" s="12">
        <f t="shared" si="96"/>
        <v>0</v>
      </c>
      <c r="P475" s="11" t="str">
        <f t="shared" si="97"/>
        <v>Low Cost per Unit</v>
      </c>
      <c r="Q475" s="12">
        <f t="shared" si="98"/>
        <v>0</v>
      </c>
      <c r="R475" s="12">
        <f t="shared" si="99"/>
        <v>1.89</v>
      </c>
      <c r="S475" s="12">
        <f t="shared" si="100"/>
        <v>0</v>
      </c>
      <c r="T475" s="12">
        <f t="shared" si="101"/>
        <v>0</v>
      </c>
      <c r="U475" s="12">
        <f t="shared" si="102"/>
        <v>0</v>
      </c>
      <c r="V475" s="13" t="str">
        <f t="shared" ca="1" si="103"/>
        <v>Greater Than 8 Weeks Old</v>
      </c>
    </row>
    <row r="476" spans="1:22" x14ac:dyDescent="0.35">
      <c r="A476" s="2" t="s">
        <v>213</v>
      </c>
      <c r="B476" s="5">
        <v>43697</v>
      </c>
      <c r="C476" s="5" t="s">
        <v>369</v>
      </c>
      <c r="D476" s="5" t="s">
        <v>374</v>
      </c>
      <c r="E476" s="6">
        <v>6</v>
      </c>
      <c r="F476" s="3">
        <v>126</v>
      </c>
      <c r="G476" s="3">
        <v>43.02</v>
      </c>
      <c r="H476" s="8">
        <f t="shared" si="91"/>
        <v>7.1700000000000008</v>
      </c>
      <c r="I476" s="3">
        <v>82.98</v>
      </c>
      <c r="J476" s="4">
        <v>0.66</v>
      </c>
      <c r="K476" s="2" t="str">
        <f t="shared" si="92"/>
        <v>Tuesday</v>
      </c>
      <c r="L476" s="5">
        <f t="shared" si="93"/>
        <v>43700</v>
      </c>
      <c r="M476" s="2" t="str">
        <f t="shared" si="94"/>
        <v>Friday</v>
      </c>
      <c r="N476" s="2" t="str">
        <f t="shared" si="95"/>
        <v>Friday</v>
      </c>
      <c r="O476" s="12">
        <f t="shared" si="96"/>
        <v>6.3000000000000007</v>
      </c>
      <c r="P476" s="11" t="str">
        <f t="shared" si="97"/>
        <v>Low Cost per Unit</v>
      </c>
      <c r="Q476" s="12">
        <f t="shared" si="98"/>
        <v>0</v>
      </c>
      <c r="R476" s="12">
        <f t="shared" si="99"/>
        <v>3.78</v>
      </c>
      <c r="S476" s="12">
        <f t="shared" si="100"/>
        <v>0</v>
      </c>
      <c r="T476" s="12">
        <f t="shared" si="101"/>
        <v>0</v>
      </c>
      <c r="U476" s="12">
        <f t="shared" si="102"/>
        <v>0</v>
      </c>
      <c r="V476" s="13" t="str">
        <f t="shared" ca="1" si="103"/>
        <v>Greater Than 8 Weeks Old</v>
      </c>
    </row>
    <row r="477" spans="1:22" x14ac:dyDescent="0.35">
      <c r="A477" s="2" t="s">
        <v>213</v>
      </c>
      <c r="B477" s="5">
        <v>43698</v>
      </c>
      <c r="C477" s="5" t="s">
        <v>369</v>
      </c>
      <c r="D477" s="5" t="s">
        <v>374</v>
      </c>
      <c r="E477" s="6">
        <v>5</v>
      </c>
      <c r="F477" s="3">
        <v>105</v>
      </c>
      <c r="G477" s="3">
        <v>35.85</v>
      </c>
      <c r="H477" s="8">
        <f t="shared" si="91"/>
        <v>7.17</v>
      </c>
      <c r="I477" s="3">
        <v>69.150000000000006</v>
      </c>
      <c r="J477" s="4">
        <v>0.66</v>
      </c>
      <c r="K477" s="2" t="str">
        <f t="shared" si="92"/>
        <v>Wednesday</v>
      </c>
      <c r="L477" s="5">
        <f t="shared" si="93"/>
        <v>43701</v>
      </c>
      <c r="M477" s="2" t="str">
        <f t="shared" si="94"/>
        <v>Saturday</v>
      </c>
      <c r="N477" s="2" t="str">
        <f t="shared" si="95"/>
        <v>Saturday</v>
      </c>
      <c r="O477" s="12">
        <f t="shared" si="96"/>
        <v>0</v>
      </c>
      <c r="P477" s="11" t="str">
        <f t="shared" si="97"/>
        <v>Low Cost per Unit</v>
      </c>
      <c r="Q477" s="12">
        <f t="shared" si="98"/>
        <v>0</v>
      </c>
      <c r="R477" s="12">
        <f t="shared" si="99"/>
        <v>3.15</v>
      </c>
      <c r="S477" s="12">
        <f t="shared" si="100"/>
        <v>0</v>
      </c>
      <c r="T477" s="12">
        <f t="shared" si="101"/>
        <v>0</v>
      </c>
      <c r="U477" s="12">
        <f t="shared" si="102"/>
        <v>0</v>
      </c>
      <c r="V477" s="13" t="str">
        <f t="shared" ca="1" si="103"/>
        <v>Greater Than 8 Weeks Old</v>
      </c>
    </row>
    <row r="478" spans="1:22" x14ac:dyDescent="0.35">
      <c r="A478" s="2" t="s">
        <v>213</v>
      </c>
      <c r="B478" s="5">
        <v>43699</v>
      </c>
      <c r="C478" s="5" t="s">
        <v>369</v>
      </c>
      <c r="D478" s="5" t="s">
        <v>374</v>
      </c>
      <c r="E478" s="6">
        <v>6</v>
      </c>
      <c r="F478" s="3">
        <v>126</v>
      </c>
      <c r="G478" s="3">
        <v>43.02</v>
      </c>
      <c r="H478" s="8">
        <f t="shared" si="91"/>
        <v>7.1700000000000008</v>
      </c>
      <c r="I478" s="3">
        <v>82.98</v>
      </c>
      <c r="J478" s="4">
        <v>0.66</v>
      </c>
      <c r="K478" s="2" t="str">
        <f t="shared" si="92"/>
        <v>Thursday</v>
      </c>
      <c r="L478" s="5">
        <f t="shared" si="93"/>
        <v>43702</v>
      </c>
      <c r="M478" s="2" t="str">
        <f t="shared" si="94"/>
        <v>Sunday</v>
      </c>
      <c r="N478" s="2" t="str">
        <f t="shared" si="95"/>
        <v>Monday</v>
      </c>
      <c r="O478" s="12">
        <f t="shared" si="96"/>
        <v>0</v>
      </c>
      <c r="P478" s="11" t="str">
        <f t="shared" si="97"/>
        <v>Low Cost per Unit</v>
      </c>
      <c r="Q478" s="12">
        <f t="shared" si="98"/>
        <v>0</v>
      </c>
      <c r="R478" s="12">
        <f t="shared" si="99"/>
        <v>3.78</v>
      </c>
      <c r="S478" s="12">
        <f t="shared" si="100"/>
        <v>0</v>
      </c>
      <c r="T478" s="12">
        <f t="shared" si="101"/>
        <v>0</v>
      </c>
      <c r="U478" s="12">
        <f t="shared" si="102"/>
        <v>0</v>
      </c>
      <c r="V478" s="13" t="str">
        <f t="shared" ca="1" si="103"/>
        <v>Greater Than 8 Weeks Old</v>
      </c>
    </row>
    <row r="479" spans="1:22" x14ac:dyDescent="0.35">
      <c r="A479" s="2" t="s">
        <v>213</v>
      </c>
      <c r="B479" s="5">
        <v>43700</v>
      </c>
      <c r="C479" s="5" t="s">
        <v>369</v>
      </c>
      <c r="D479" s="5" t="s">
        <v>374</v>
      </c>
      <c r="E479" s="6">
        <v>5</v>
      </c>
      <c r="F479" s="3">
        <v>105</v>
      </c>
      <c r="G479" s="3">
        <v>35.85</v>
      </c>
      <c r="H479" s="8">
        <f t="shared" si="91"/>
        <v>7.17</v>
      </c>
      <c r="I479" s="3">
        <v>69.150000000000006</v>
      </c>
      <c r="J479" s="4">
        <v>0.66</v>
      </c>
      <c r="K479" s="2" t="str">
        <f t="shared" si="92"/>
        <v>Friday</v>
      </c>
      <c r="L479" s="5">
        <f t="shared" si="93"/>
        <v>43703</v>
      </c>
      <c r="M479" s="2" t="str">
        <f t="shared" si="94"/>
        <v>Monday</v>
      </c>
      <c r="N479" s="2" t="str">
        <f t="shared" si="95"/>
        <v>Monday</v>
      </c>
      <c r="O479" s="12">
        <f t="shared" si="96"/>
        <v>0</v>
      </c>
      <c r="P479" s="11" t="str">
        <f t="shared" si="97"/>
        <v>Low Cost per Unit</v>
      </c>
      <c r="Q479" s="12">
        <f t="shared" si="98"/>
        <v>0</v>
      </c>
      <c r="R479" s="12">
        <f t="shared" si="99"/>
        <v>3.15</v>
      </c>
      <c r="S479" s="12">
        <f t="shared" si="100"/>
        <v>0</v>
      </c>
      <c r="T479" s="12">
        <f t="shared" si="101"/>
        <v>0</v>
      </c>
      <c r="U479" s="12">
        <f t="shared" si="102"/>
        <v>0</v>
      </c>
      <c r="V479" s="13" t="str">
        <f t="shared" ca="1" si="103"/>
        <v>Greater Than 8 Weeks Old</v>
      </c>
    </row>
    <row r="480" spans="1:22" x14ac:dyDescent="0.35">
      <c r="A480" s="2" t="s">
        <v>213</v>
      </c>
      <c r="B480" s="5">
        <v>43701</v>
      </c>
      <c r="C480" s="5" t="s">
        <v>369</v>
      </c>
      <c r="D480" s="5" t="s">
        <v>374</v>
      </c>
      <c r="E480" s="6">
        <v>8</v>
      </c>
      <c r="F480" s="3">
        <v>168</v>
      </c>
      <c r="G480" s="3">
        <v>57.36</v>
      </c>
      <c r="H480" s="8">
        <f t="shared" si="91"/>
        <v>7.17</v>
      </c>
      <c r="I480" s="3">
        <v>110.64</v>
      </c>
      <c r="J480" s="4">
        <v>0.66</v>
      </c>
      <c r="K480" s="2" t="str">
        <f t="shared" si="92"/>
        <v>Saturday</v>
      </c>
      <c r="L480" s="5">
        <f t="shared" si="93"/>
        <v>43704</v>
      </c>
      <c r="M480" s="2" t="str">
        <f t="shared" si="94"/>
        <v>Tuesday</v>
      </c>
      <c r="N480" s="2" t="str">
        <f t="shared" si="95"/>
        <v>Tuesday</v>
      </c>
      <c r="O480" s="12">
        <f t="shared" si="96"/>
        <v>0</v>
      </c>
      <c r="P480" s="11" t="str">
        <f t="shared" si="97"/>
        <v>Low Cost per Unit</v>
      </c>
      <c r="Q480" s="12">
        <f t="shared" si="98"/>
        <v>0</v>
      </c>
      <c r="R480" s="12">
        <f t="shared" si="99"/>
        <v>5.04</v>
      </c>
      <c r="S480" s="12">
        <f t="shared" si="100"/>
        <v>0</v>
      </c>
      <c r="T480" s="12">
        <f t="shared" si="101"/>
        <v>16.8</v>
      </c>
      <c r="U480" s="12">
        <f t="shared" si="102"/>
        <v>0</v>
      </c>
      <c r="V480" s="13" t="str">
        <f t="shared" ca="1" si="103"/>
        <v>Greater Than 8 Weeks Old</v>
      </c>
    </row>
    <row r="481" spans="1:22" x14ac:dyDescent="0.35">
      <c r="A481" s="2" t="s">
        <v>213</v>
      </c>
      <c r="B481" s="5">
        <v>43702</v>
      </c>
      <c r="C481" s="5" t="s">
        <v>369</v>
      </c>
      <c r="D481" s="5" t="s">
        <v>374</v>
      </c>
      <c r="E481" s="6">
        <v>7</v>
      </c>
      <c r="F481" s="3">
        <v>147</v>
      </c>
      <c r="G481" s="3">
        <v>50.19</v>
      </c>
      <c r="H481" s="8">
        <f t="shared" si="91"/>
        <v>7.17</v>
      </c>
      <c r="I481" s="3">
        <v>96.81</v>
      </c>
      <c r="J481" s="4">
        <v>0.66</v>
      </c>
      <c r="K481" s="2" t="str">
        <f t="shared" si="92"/>
        <v>Sunday</v>
      </c>
      <c r="L481" s="5">
        <f t="shared" si="93"/>
        <v>43705</v>
      </c>
      <c r="M481" s="2" t="str">
        <f t="shared" si="94"/>
        <v>Wednesday</v>
      </c>
      <c r="N481" s="2" t="str">
        <f t="shared" si="95"/>
        <v>Wednesday</v>
      </c>
      <c r="O481" s="12">
        <f t="shared" si="96"/>
        <v>0</v>
      </c>
      <c r="P481" s="11" t="str">
        <f t="shared" si="97"/>
        <v>Low Cost per Unit</v>
      </c>
      <c r="Q481" s="12">
        <f t="shared" si="98"/>
        <v>0</v>
      </c>
      <c r="R481" s="12">
        <f t="shared" si="99"/>
        <v>4.41</v>
      </c>
      <c r="S481" s="12">
        <f t="shared" si="100"/>
        <v>0</v>
      </c>
      <c r="T481" s="12">
        <f t="shared" si="101"/>
        <v>0</v>
      </c>
      <c r="U481" s="12">
        <f t="shared" si="102"/>
        <v>0</v>
      </c>
      <c r="V481" s="13" t="str">
        <f t="shared" ca="1" si="103"/>
        <v>Greater Than 8 Weeks Old</v>
      </c>
    </row>
    <row r="482" spans="1:22" x14ac:dyDescent="0.35">
      <c r="A482" s="2" t="s">
        <v>213</v>
      </c>
      <c r="B482" s="5">
        <v>43703</v>
      </c>
      <c r="C482" s="5" t="s">
        <v>369</v>
      </c>
      <c r="D482" s="5" t="s">
        <v>374</v>
      </c>
      <c r="E482" s="6">
        <v>5</v>
      </c>
      <c r="F482" s="3">
        <v>105</v>
      </c>
      <c r="G482" s="3">
        <v>35.85</v>
      </c>
      <c r="H482" s="8">
        <f t="shared" si="91"/>
        <v>7.17</v>
      </c>
      <c r="I482" s="3">
        <v>69.150000000000006</v>
      </c>
      <c r="J482" s="4">
        <v>0.66</v>
      </c>
      <c r="K482" s="2" t="str">
        <f t="shared" si="92"/>
        <v>Monday</v>
      </c>
      <c r="L482" s="5">
        <f t="shared" si="93"/>
        <v>43706</v>
      </c>
      <c r="M482" s="2" t="str">
        <f t="shared" si="94"/>
        <v>Thursday</v>
      </c>
      <c r="N482" s="2" t="str">
        <f t="shared" si="95"/>
        <v>Thursday</v>
      </c>
      <c r="O482" s="12">
        <f t="shared" si="96"/>
        <v>0</v>
      </c>
      <c r="P482" s="11" t="str">
        <f t="shared" si="97"/>
        <v>Low Cost per Unit</v>
      </c>
      <c r="Q482" s="12">
        <f t="shared" si="98"/>
        <v>0</v>
      </c>
      <c r="R482" s="12">
        <f t="shared" si="99"/>
        <v>3.15</v>
      </c>
      <c r="S482" s="12">
        <f t="shared" si="100"/>
        <v>0</v>
      </c>
      <c r="T482" s="12">
        <f t="shared" si="101"/>
        <v>0</v>
      </c>
      <c r="U482" s="12">
        <f t="shared" si="102"/>
        <v>0</v>
      </c>
      <c r="V482" s="13" t="str">
        <f t="shared" ca="1" si="103"/>
        <v>Greater Than 8 Weeks Old</v>
      </c>
    </row>
    <row r="483" spans="1:22" x14ac:dyDescent="0.35">
      <c r="A483" s="2" t="s">
        <v>213</v>
      </c>
      <c r="B483" s="5">
        <v>43704</v>
      </c>
      <c r="C483" s="5" t="s">
        <v>369</v>
      </c>
      <c r="D483" s="5" t="s">
        <v>374</v>
      </c>
      <c r="E483" s="6">
        <v>15</v>
      </c>
      <c r="F483" s="3">
        <v>315</v>
      </c>
      <c r="G483" s="3">
        <v>107.55</v>
      </c>
      <c r="H483" s="8">
        <f t="shared" si="91"/>
        <v>7.17</v>
      </c>
      <c r="I483" s="3">
        <v>207.45</v>
      </c>
      <c r="J483" s="4">
        <v>0.66</v>
      </c>
      <c r="K483" s="2" t="str">
        <f t="shared" si="92"/>
        <v>Tuesday</v>
      </c>
      <c r="L483" s="5">
        <f t="shared" si="93"/>
        <v>43707</v>
      </c>
      <c r="M483" s="2" t="str">
        <f t="shared" si="94"/>
        <v>Friday</v>
      </c>
      <c r="N483" s="2" t="str">
        <f t="shared" si="95"/>
        <v>Friday</v>
      </c>
      <c r="O483" s="12">
        <f t="shared" si="96"/>
        <v>15.75</v>
      </c>
      <c r="P483" s="11" t="str">
        <f t="shared" si="97"/>
        <v>Low Cost per Unit</v>
      </c>
      <c r="Q483" s="12">
        <f t="shared" si="98"/>
        <v>0</v>
      </c>
      <c r="R483" s="12">
        <f t="shared" si="99"/>
        <v>9.4499999999999993</v>
      </c>
      <c r="S483" s="12">
        <f t="shared" si="100"/>
        <v>0</v>
      </c>
      <c r="T483" s="12">
        <f t="shared" si="101"/>
        <v>0</v>
      </c>
      <c r="U483" s="12">
        <f t="shared" si="102"/>
        <v>0</v>
      </c>
      <c r="V483" s="13" t="str">
        <f t="shared" ca="1" si="103"/>
        <v>Greater Than 8 Weeks Old</v>
      </c>
    </row>
    <row r="484" spans="1:22" x14ac:dyDescent="0.35">
      <c r="A484" s="2" t="s">
        <v>213</v>
      </c>
      <c r="B484" s="5">
        <v>43705</v>
      </c>
      <c r="C484" s="5" t="s">
        <v>369</v>
      </c>
      <c r="D484" s="5" t="s">
        <v>374</v>
      </c>
      <c r="E484" s="6">
        <v>16</v>
      </c>
      <c r="F484" s="3">
        <v>336</v>
      </c>
      <c r="G484" s="3">
        <v>114.72</v>
      </c>
      <c r="H484" s="8">
        <f t="shared" si="91"/>
        <v>7.17</v>
      </c>
      <c r="I484" s="3">
        <v>221.28</v>
      </c>
      <c r="J484" s="4">
        <v>0.66</v>
      </c>
      <c r="K484" s="2" t="str">
        <f t="shared" si="92"/>
        <v>Wednesday</v>
      </c>
      <c r="L484" s="5">
        <f t="shared" si="93"/>
        <v>43708</v>
      </c>
      <c r="M484" s="2" t="str">
        <f t="shared" si="94"/>
        <v>Saturday</v>
      </c>
      <c r="N484" s="2" t="str">
        <f t="shared" si="95"/>
        <v>Saturday</v>
      </c>
      <c r="O484" s="12">
        <f t="shared" si="96"/>
        <v>0</v>
      </c>
      <c r="P484" s="11" t="str">
        <f t="shared" si="97"/>
        <v>Low Cost per Unit</v>
      </c>
      <c r="Q484" s="12">
        <f t="shared" si="98"/>
        <v>0</v>
      </c>
      <c r="R484" s="12">
        <f t="shared" si="99"/>
        <v>10.08</v>
      </c>
      <c r="S484" s="12">
        <f t="shared" si="100"/>
        <v>0</v>
      </c>
      <c r="T484" s="12">
        <f t="shared" si="101"/>
        <v>0</v>
      </c>
      <c r="U484" s="12">
        <f t="shared" si="102"/>
        <v>0</v>
      </c>
      <c r="V484" s="13" t="str">
        <f t="shared" ca="1" si="103"/>
        <v>Greater Than 8 Weeks Old</v>
      </c>
    </row>
    <row r="485" spans="1:22" x14ac:dyDescent="0.35">
      <c r="A485" s="2" t="s">
        <v>213</v>
      </c>
      <c r="B485" s="5">
        <v>43706</v>
      </c>
      <c r="C485" s="5" t="s">
        <v>369</v>
      </c>
      <c r="D485" s="5" t="s">
        <v>374</v>
      </c>
      <c r="E485" s="6">
        <v>12</v>
      </c>
      <c r="F485" s="3">
        <v>252</v>
      </c>
      <c r="G485" s="3">
        <v>86.04</v>
      </c>
      <c r="H485" s="8">
        <f t="shared" si="91"/>
        <v>7.1700000000000008</v>
      </c>
      <c r="I485" s="3">
        <v>165.96</v>
      </c>
      <c r="J485" s="4">
        <v>0.66</v>
      </c>
      <c r="K485" s="2" t="str">
        <f t="shared" si="92"/>
        <v>Thursday</v>
      </c>
      <c r="L485" s="5">
        <f t="shared" si="93"/>
        <v>43709</v>
      </c>
      <c r="M485" s="2" t="str">
        <f t="shared" si="94"/>
        <v>Sunday</v>
      </c>
      <c r="N485" s="2" t="str">
        <f t="shared" si="95"/>
        <v>Monday</v>
      </c>
      <c r="O485" s="12">
        <f t="shared" si="96"/>
        <v>0</v>
      </c>
      <c r="P485" s="11" t="str">
        <f t="shared" si="97"/>
        <v>Low Cost per Unit</v>
      </c>
      <c r="Q485" s="12">
        <f t="shared" si="98"/>
        <v>0</v>
      </c>
      <c r="R485" s="12">
        <f t="shared" si="99"/>
        <v>7.56</v>
      </c>
      <c r="S485" s="12">
        <f t="shared" si="100"/>
        <v>0</v>
      </c>
      <c r="T485" s="12">
        <f t="shared" si="101"/>
        <v>0</v>
      </c>
      <c r="U485" s="12">
        <f t="shared" si="102"/>
        <v>0</v>
      </c>
      <c r="V485" s="13" t="str">
        <f t="shared" ca="1" si="103"/>
        <v>Greater Than 8 Weeks Old</v>
      </c>
    </row>
    <row r="486" spans="1:22" x14ac:dyDescent="0.35">
      <c r="A486" s="2" t="s">
        <v>213</v>
      </c>
      <c r="B486" s="5">
        <v>43707</v>
      </c>
      <c r="C486" s="5" t="s">
        <v>369</v>
      </c>
      <c r="D486" s="5" t="s">
        <v>374</v>
      </c>
      <c r="E486" s="6">
        <v>1</v>
      </c>
      <c r="F486" s="3">
        <v>21</v>
      </c>
      <c r="G486" s="3">
        <v>7.17</v>
      </c>
      <c r="H486" s="8">
        <f t="shared" si="91"/>
        <v>7.17</v>
      </c>
      <c r="I486" s="3">
        <v>13.83</v>
      </c>
      <c r="J486" s="4">
        <v>0.66</v>
      </c>
      <c r="K486" s="2" t="str">
        <f t="shared" si="92"/>
        <v>Friday</v>
      </c>
      <c r="L486" s="5">
        <f t="shared" si="93"/>
        <v>43710</v>
      </c>
      <c r="M486" s="2" t="str">
        <f t="shared" si="94"/>
        <v>Monday</v>
      </c>
      <c r="N486" s="2" t="str">
        <f t="shared" si="95"/>
        <v>Monday</v>
      </c>
      <c r="O486" s="12">
        <f t="shared" si="96"/>
        <v>0</v>
      </c>
      <c r="P486" s="11" t="str">
        <f t="shared" si="97"/>
        <v>Low Cost per Unit</v>
      </c>
      <c r="Q486" s="12">
        <f t="shared" si="98"/>
        <v>0</v>
      </c>
      <c r="R486" s="12">
        <f t="shared" si="99"/>
        <v>0</v>
      </c>
      <c r="S486" s="12">
        <f t="shared" si="100"/>
        <v>0</v>
      </c>
      <c r="T486" s="12">
        <f t="shared" si="101"/>
        <v>0</v>
      </c>
      <c r="U486" s="12">
        <f t="shared" si="102"/>
        <v>0</v>
      </c>
      <c r="V486" s="13" t="str">
        <f t="shared" ca="1" si="103"/>
        <v>Greater Than 8 Weeks Old</v>
      </c>
    </row>
    <row r="487" spans="1:22" x14ac:dyDescent="0.35">
      <c r="A487" s="2" t="s">
        <v>213</v>
      </c>
      <c r="B487" s="5">
        <v>43708</v>
      </c>
      <c r="C487" s="5" t="s">
        <v>369</v>
      </c>
      <c r="D487" s="5" t="s">
        <v>374</v>
      </c>
      <c r="E487" s="6">
        <v>4</v>
      </c>
      <c r="F487" s="3">
        <v>69</v>
      </c>
      <c r="G487" s="3">
        <v>28.68</v>
      </c>
      <c r="H487" s="8">
        <f t="shared" si="91"/>
        <v>7.17</v>
      </c>
      <c r="I487" s="3">
        <v>40.32</v>
      </c>
      <c r="J487" s="4">
        <v>0.57999999999999996</v>
      </c>
      <c r="K487" s="2" t="str">
        <f t="shared" si="92"/>
        <v>Saturday</v>
      </c>
      <c r="L487" s="5">
        <f t="shared" si="93"/>
        <v>43711</v>
      </c>
      <c r="M487" s="2" t="str">
        <f t="shared" si="94"/>
        <v>Tuesday</v>
      </c>
      <c r="N487" s="2" t="str">
        <f t="shared" si="95"/>
        <v>Tuesday</v>
      </c>
      <c r="O487" s="12">
        <f t="shared" si="96"/>
        <v>0</v>
      </c>
      <c r="P487" s="11" t="str">
        <f t="shared" si="97"/>
        <v>Low Cost per Unit</v>
      </c>
      <c r="Q487" s="12">
        <f t="shared" si="98"/>
        <v>0</v>
      </c>
      <c r="R487" s="12">
        <f t="shared" si="99"/>
        <v>2.0699999999999998</v>
      </c>
      <c r="S487" s="12">
        <f t="shared" si="100"/>
        <v>0</v>
      </c>
      <c r="T487" s="12">
        <f t="shared" si="101"/>
        <v>6.9</v>
      </c>
      <c r="U487" s="12">
        <f t="shared" si="102"/>
        <v>0</v>
      </c>
      <c r="V487" s="13" t="str">
        <f t="shared" ca="1" si="103"/>
        <v>Greater Than 8 Weeks Old</v>
      </c>
    </row>
    <row r="488" spans="1:22" x14ac:dyDescent="0.35">
      <c r="A488" s="2" t="s">
        <v>176</v>
      </c>
      <c r="B488" s="5">
        <v>43679</v>
      </c>
      <c r="C488" s="5" t="s">
        <v>369</v>
      </c>
      <c r="D488" s="5" t="s">
        <v>375</v>
      </c>
      <c r="E488" s="6">
        <v>1</v>
      </c>
      <c r="F488" s="3">
        <v>5</v>
      </c>
      <c r="G488" s="3">
        <v>0.25</v>
      </c>
      <c r="H488" s="8">
        <f t="shared" si="91"/>
        <v>0.25</v>
      </c>
      <c r="I488" s="3">
        <v>4.75</v>
      </c>
      <c r="J488" s="4">
        <v>0.95</v>
      </c>
      <c r="K488" s="2" t="str">
        <f t="shared" si="92"/>
        <v>Friday</v>
      </c>
      <c r="L488" s="5">
        <f t="shared" si="93"/>
        <v>43682</v>
      </c>
      <c r="M488" s="2" t="str">
        <f t="shared" si="94"/>
        <v>Monday</v>
      </c>
      <c r="N488" s="2" t="str">
        <f t="shared" si="95"/>
        <v>Monday</v>
      </c>
      <c r="O488" s="12">
        <f t="shared" si="96"/>
        <v>0</v>
      </c>
      <c r="P488" s="11" t="str">
        <f t="shared" si="97"/>
        <v>Low Cost per Unit</v>
      </c>
      <c r="Q488" s="12">
        <f t="shared" si="98"/>
        <v>0</v>
      </c>
      <c r="R488" s="12">
        <f t="shared" si="99"/>
        <v>0</v>
      </c>
      <c r="S488" s="12">
        <f t="shared" si="100"/>
        <v>0.75</v>
      </c>
      <c r="T488" s="12">
        <f t="shared" si="101"/>
        <v>0</v>
      </c>
      <c r="U488" s="12">
        <f t="shared" si="102"/>
        <v>0</v>
      </c>
      <c r="V488" s="13" t="str">
        <f t="shared" ca="1" si="103"/>
        <v>Greater Than 8 Weeks Old</v>
      </c>
    </row>
    <row r="489" spans="1:22" x14ac:dyDescent="0.35">
      <c r="A489" s="2" t="s">
        <v>176</v>
      </c>
      <c r="B489" s="5">
        <v>43680</v>
      </c>
      <c r="C489" s="5" t="s">
        <v>369</v>
      </c>
      <c r="D489" s="5" t="s">
        <v>375</v>
      </c>
      <c r="E489" s="6">
        <v>1</v>
      </c>
      <c r="F489" s="3">
        <v>5</v>
      </c>
      <c r="G489" s="3">
        <v>0.25</v>
      </c>
      <c r="H489" s="8">
        <f t="shared" si="91"/>
        <v>0.25</v>
      </c>
      <c r="I489" s="3">
        <v>4.75</v>
      </c>
      <c r="J489" s="4">
        <v>0.95</v>
      </c>
      <c r="K489" s="2" t="str">
        <f t="shared" si="92"/>
        <v>Saturday</v>
      </c>
      <c r="L489" s="5">
        <f t="shared" si="93"/>
        <v>43683</v>
      </c>
      <c r="M489" s="2" t="str">
        <f t="shared" si="94"/>
        <v>Tuesday</v>
      </c>
      <c r="N489" s="2" t="str">
        <f t="shared" si="95"/>
        <v>Tuesday</v>
      </c>
      <c r="O489" s="12">
        <f t="shared" si="96"/>
        <v>0</v>
      </c>
      <c r="P489" s="11" t="str">
        <f t="shared" si="97"/>
        <v>Low Cost per Unit</v>
      </c>
      <c r="Q489" s="12">
        <f t="shared" si="98"/>
        <v>0</v>
      </c>
      <c r="R489" s="12">
        <f t="shared" si="99"/>
        <v>0</v>
      </c>
      <c r="S489" s="12">
        <f t="shared" si="100"/>
        <v>0.75</v>
      </c>
      <c r="T489" s="12">
        <f t="shared" si="101"/>
        <v>0.5</v>
      </c>
      <c r="U489" s="12">
        <f t="shared" si="102"/>
        <v>0</v>
      </c>
      <c r="V489" s="13" t="str">
        <f t="shared" ca="1" si="103"/>
        <v>Greater Than 8 Weeks Old</v>
      </c>
    </row>
    <row r="490" spans="1:22" x14ac:dyDescent="0.35">
      <c r="A490" s="2" t="s">
        <v>176</v>
      </c>
      <c r="B490" s="5">
        <v>43681</v>
      </c>
      <c r="C490" s="5" t="s">
        <v>369</v>
      </c>
      <c r="D490" s="5" t="s">
        <v>375</v>
      </c>
      <c r="E490" s="6">
        <v>1</v>
      </c>
      <c r="F490" s="3">
        <v>5</v>
      </c>
      <c r="G490" s="3">
        <v>0.25</v>
      </c>
      <c r="H490" s="8">
        <f t="shared" si="91"/>
        <v>0.25</v>
      </c>
      <c r="I490" s="3">
        <v>4.75</v>
      </c>
      <c r="J490" s="4">
        <v>0.95</v>
      </c>
      <c r="K490" s="2" t="str">
        <f t="shared" si="92"/>
        <v>Sunday</v>
      </c>
      <c r="L490" s="5">
        <f t="shared" si="93"/>
        <v>43684</v>
      </c>
      <c r="M490" s="2" t="str">
        <f t="shared" si="94"/>
        <v>Wednesday</v>
      </c>
      <c r="N490" s="2" t="str">
        <f t="shared" si="95"/>
        <v>Wednesday</v>
      </c>
      <c r="O490" s="12">
        <f t="shared" si="96"/>
        <v>0</v>
      </c>
      <c r="P490" s="11" t="str">
        <f t="shared" si="97"/>
        <v>Low Cost per Unit</v>
      </c>
      <c r="Q490" s="12">
        <f t="shared" si="98"/>
        <v>0</v>
      </c>
      <c r="R490" s="12">
        <f t="shared" si="99"/>
        <v>0</v>
      </c>
      <c r="S490" s="12">
        <f t="shared" si="100"/>
        <v>0.75</v>
      </c>
      <c r="T490" s="12">
        <f t="shared" si="101"/>
        <v>0</v>
      </c>
      <c r="U490" s="12">
        <f t="shared" si="102"/>
        <v>0</v>
      </c>
      <c r="V490" s="13" t="str">
        <f t="shared" ca="1" si="103"/>
        <v>Greater Than 8 Weeks Old</v>
      </c>
    </row>
    <row r="491" spans="1:22" x14ac:dyDescent="0.35">
      <c r="A491" s="2" t="s">
        <v>176</v>
      </c>
      <c r="B491" s="5">
        <v>43682</v>
      </c>
      <c r="C491" s="5" t="s">
        <v>369</v>
      </c>
      <c r="D491" s="5" t="s">
        <v>375</v>
      </c>
      <c r="E491" s="6">
        <v>1</v>
      </c>
      <c r="F491" s="3">
        <v>5</v>
      </c>
      <c r="G491" s="3">
        <v>0.25</v>
      </c>
      <c r="H491" s="8">
        <f t="shared" si="91"/>
        <v>0.25</v>
      </c>
      <c r="I491" s="3">
        <v>4.75</v>
      </c>
      <c r="J491" s="4">
        <v>0.95</v>
      </c>
      <c r="K491" s="2" t="str">
        <f t="shared" si="92"/>
        <v>Monday</v>
      </c>
      <c r="L491" s="5">
        <f t="shared" si="93"/>
        <v>43685</v>
      </c>
      <c r="M491" s="2" t="str">
        <f t="shared" si="94"/>
        <v>Thursday</v>
      </c>
      <c r="N491" s="2" t="str">
        <f t="shared" si="95"/>
        <v>Thursday</v>
      </c>
      <c r="O491" s="12">
        <f t="shared" si="96"/>
        <v>0</v>
      </c>
      <c r="P491" s="11" t="str">
        <f t="shared" si="97"/>
        <v>Low Cost per Unit</v>
      </c>
      <c r="Q491" s="12">
        <f t="shared" si="98"/>
        <v>0</v>
      </c>
      <c r="R491" s="12">
        <f t="shared" si="99"/>
        <v>0</v>
      </c>
      <c r="S491" s="12">
        <f t="shared" si="100"/>
        <v>0.75</v>
      </c>
      <c r="T491" s="12">
        <f t="shared" si="101"/>
        <v>0</v>
      </c>
      <c r="U491" s="12">
        <f t="shared" si="102"/>
        <v>0</v>
      </c>
      <c r="V491" s="13" t="str">
        <f t="shared" ca="1" si="103"/>
        <v>Greater Than 8 Weeks Old</v>
      </c>
    </row>
    <row r="492" spans="1:22" x14ac:dyDescent="0.35">
      <c r="A492" s="2" t="s">
        <v>176</v>
      </c>
      <c r="B492" s="5">
        <v>43683</v>
      </c>
      <c r="C492" s="5" t="s">
        <v>369</v>
      </c>
      <c r="D492" s="5" t="s">
        <v>375</v>
      </c>
      <c r="E492" s="6">
        <v>1</v>
      </c>
      <c r="F492" s="3">
        <v>5</v>
      </c>
      <c r="G492" s="3">
        <v>0.25</v>
      </c>
      <c r="H492" s="8">
        <f t="shared" si="91"/>
        <v>0.25</v>
      </c>
      <c r="I492" s="3">
        <v>4.75</v>
      </c>
      <c r="J492" s="4">
        <v>0.95</v>
      </c>
      <c r="K492" s="2" t="str">
        <f t="shared" si="92"/>
        <v>Tuesday</v>
      </c>
      <c r="L492" s="5">
        <f t="shared" si="93"/>
        <v>43686</v>
      </c>
      <c r="M492" s="2" t="str">
        <f t="shared" si="94"/>
        <v>Friday</v>
      </c>
      <c r="N492" s="2" t="str">
        <f t="shared" si="95"/>
        <v>Friday</v>
      </c>
      <c r="O492" s="12">
        <f t="shared" si="96"/>
        <v>0.25</v>
      </c>
      <c r="P492" s="11" t="str">
        <f t="shared" si="97"/>
        <v>Low Cost per Unit</v>
      </c>
      <c r="Q492" s="12">
        <f t="shared" si="98"/>
        <v>0</v>
      </c>
      <c r="R492" s="12">
        <f t="shared" si="99"/>
        <v>0</v>
      </c>
      <c r="S492" s="12">
        <f t="shared" si="100"/>
        <v>0.75</v>
      </c>
      <c r="T492" s="12">
        <f t="shared" si="101"/>
        <v>0</v>
      </c>
      <c r="U492" s="12">
        <f t="shared" si="102"/>
        <v>0</v>
      </c>
      <c r="V492" s="13" t="str">
        <f t="shared" ca="1" si="103"/>
        <v>Greater Than 8 Weeks Old</v>
      </c>
    </row>
    <row r="493" spans="1:22" x14ac:dyDescent="0.35">
      <c r="A493" s="2" t="s">
        <v>176</v>
      </c>
      <c r="B493" s="5">
        <v>43685</v>
      </c>
      <c r="C493" s="5" t="s">
        <v>369</v>
      </c>
      <c r="D493" s="5" t="s">
        <v>375</v>
      </c>
      <c r="E493" s="6">
        <v>2</v>
      </c>
      <c r="F493" s="3">
        <v>10</v>
      </c>
      <c r="G493" s="3">
        <v>0.5</v>
      </c>
      <c r="H493" s="8">
        <f t="shared" si="91"/>
        <v>0.25</v>
      </c>
      <c r="I493" s="3">
        <v>9.5</v>
      </c>
      <c r="J493" s="4">
        <v>0.95</v>
      </c>
      <c r="K493" s="2" t="str">
        <f t="shared" si="92"/>
        <v>Thursday</v>
      </c>
      <c r="L493" s="5">
        <f t="shared" si="93"/>
        <v>43688</v>
      </c>
      <c r="M493" s="2" t="str">
        <f t="shared" si="94"/>
        <v>Sunday</v>
      </c>
      <c r="N493" s="2" t="str">
        <f t="shared" si="95"/>
        <v>Monday</v>
      </c>
      <c r="O493" s="12">
        <f t="shared" si="96"/>
        <v>0</v>
      </c>
      <c r="P493" s="11" t="str">
        <f t="shared" si="97"/>
        <v>Low Cost per Unit</v>
      </c>
      <c r="Q493" s="12">
        <f t="shared" si="98"/>
        <v>0</v>
      </c>
      <c r="R493" s="12">
        <f t="shared" si="99"/>
        <v>0.3</v>
      </c>
      <c r="S493" s="12">
        <f t="shared" si="100"/>
        <v>1.5</v>
      </c>
      <c r="T493" s="12">
        <f t="shared" si="101"/>
        <v>0</v>
      </c>
      <c r="U493" s="12">
        <f t="shared" si="102"/>
        <v>0</v>
      </c>
      <c r="V493" s="13" t="str">
        <f t="shared" ca="1" si="103"/>
        <v>Greater Than 8 Weeks Old</v>
      </c>
    </row>
    <row r="494" spans="1:22" x14ac:dyDescent="0.35">
      <c r="A494" s="2" t="s">
        <v>176</v>
      </c>
      <c r="B494" s="5">
        <v>43686</v>
      </c>
      <c r="C494" s="5" t="s">
        <v>369</v>
      </c>
      <c r="D494" s="5" t="s">
        <v>375</v>
      </c>
      <c r="E494" s="6">
        <v>2</v>
      </c>
      <c r="F494" s="3">
        <v>10</v>
      </c>
      <c r="G494" s="3">
        <v>0.5</v>
      </c>
      <c r="H494" s="8">
        <f t="shared" si="91"/>
        <v>0.25</v>
      </c>
      <c r="I494" s="3">
        <v>9.5</v>
      </c>
      <c r="J494" s="4">
        <v>0.95</v>
      </c>
      <c r="K494" s="2" t="str">
        <f t="shared" si="92"/>
        <v>Friday</v>
      </c>
      <c r="L494" s="5">
        <f t="shared" si="93"/>
        <v>43689</v>
      </c>
      <c r="M494" s="2" t="str">
        <f t="shared" si="94"/>
        <v>Monday</v>
      </c>
      <c r="N494" s="2" t="str">
        <f t="shared" si="95"/>
        <v>Monday</v>
      </c>
      <c r="O494" s="12">
        <f t="shared" si="96"/>
        <v>0</v>
      </c>
      <c r="P494" s="11" t="str">
        <f t="shared" si="97"/>
        <v>Low Cost per Unit</v>
      </c>
      <c r="Q494" s="12">
        <f t="shared" si="98"/>
        <v>0</v>
      </c>
      <c r="R494" s="12">
        <f t="shared" si="99"/>
        <v>0.3</v>
      </c>
      <c r="S494" s="12">
        <f t="shared" si="100"/>
        <v>1.5</v>
      </c>
      <c r="T494" s="12">
        <f t="shared" si="101"/>
        <v>0</v>
      </c>
      <c r="U494" s="12">
        <f t="shared" si="102"/>
        <v>0</v>
      </c>
      <c r="V494" s="13" t="str">
        <f t="shared" ca="1" si="103"/>
        <v>Greater Than 8 Weeks Old</v>
      </c>
    </row>
    <row r="495" spans="1:22" x14ac:dyDescent="0.35">
      <c r="A495" s="2" t="s">
        <v>176</v>
      </c>
      <c r="B495" s="5">
        <v>43688</v>
      </c>
      <c r="C495" s="5" t="s">
        <v>369</v>
      </c>
      <c r="D495" s="5" t="s">
        <v>375</v>
      </c>
      <c r="E495" s="6">
        <v>6</v>
      </c>
      <c r="F495" s="3">
        <v>30</v>
      </c>
      <c r="G495" s="3">
        <v>1.5</v>
      </c>
      <c r="H495" s="8">
        <f t="shared" si="91"/>
        <v>0.25</v>
      </c>
      <c r="I495" s="3">
        <v>28.5</v>
      </c>
      <c r="J495" s="4">
        <v>0.95</v>
      </c>
      <c r="K495" s="2" t="str">
        <f t="shared" si="92"/>
        <v>Sunday</v>
      </c>
      <c r="L495" s="5">
        <f t="shared" si="93"/>
        <v>43691</v>
      </c>
      <c r="M495" s="2" t="str">
        <f t="shared" si="94"/>
        <v>Wednesday</v>
      </c>
      <c r="N495" s="2" t="str">
        <f t="shared" si="95"/>
        <v>Wednesday</v>
      </c>
      <c r="O495" s="12">
        <f t="shared" si="96"/>
        <v>0</v>
      </c>
      <c r="P495" s="11" t="str">
        <f t="shared" si="97"/>
        <v>Low Cost per Unit</v>
      </c>
      <c r="Q495" s="12">
        <f t="shared" si="98"/>
        <v>0</v>
      </c>
      <c r="R495" s="12">
        <f t="shared" si="99"/>
        <v>0.89999999999999991</v>
      </c>
      <c r="S495" s="12">
        <f t="shared" si="100"/>
        <v>4.5</v>
      </c>
      <c r="T495" s="12">
        <f t="shared" si="101"/>
        <v>0</v>
      </c>
      <c r="U495" s="12">
        <f t="shared" si="102"/>
        <v>0</v>
      </c>
      <c r="V495" s="13" t="str">
        <f t="shared" ca="1" si="103"/>
        <v>Greater Than 8 Weeks Old</v>
      </c>
    </row>
    <row r="496" spans="1:22" x14ac:dyDescent="0.35">
      <c r="A496" s="2" t="s">
        <v>176</v>
      </c>
      <c r="B496" s="5">
        <v>43690</v>
      </c>
      <c r="C496" s="5" t="s">
        <v>369</v>
      </c>
      <c r="D496" s="5" t="s">
        <v>375</v>
      </c>
      <c r="E496" s="6">
        <v>6</v>
      </c>
      <c r="F496" s="3">
        <v>30</v>
      </c>
      <c r="G496" s="3">
        <v>1.5</v>
      </c>
      <c r="H496" s="8">
        <f t="shared" si="91"/>
        <v>0.25</v>
      </c>
      <c r="I496" s="3">
        <v>28.5</v>
      </c>
      <c r="J496" s="4">
        <v>0.95</v>
      </c>
      <c r="K496" s="2" t="str">
        <f t="shared" si="92"/>
        <v>Tuesday</v>
      </c>
      <c r="L496" s="5">
        <f t="shared" si="93"/>
        <v>43693</v>
      </c>
      <c r="M496" s="2" t="str">
        <f t="shared" si="94"/>
        <v>Friday</v>
      </c>
      <c r="N496" s="2" t="str">
        <f t="shared" si="95"/>
        <v>Friday</v>
      </c>
      <c r="O496" s="12">
        <f t="shared" si="96"/>
        <v>1.5</v>
      </c>
      <c r="P496" s="11" t="str">
        <f t="shared" si="97"/>
        <v>Low Cost per Unit</v>
      </c>
      <c r="Q496" s="12">
        <f t="shared" si="98"/>
        <v>0</v>
      </c>
      <c r="R496" s="12">
        <f t="shared" si="99"/>
        <v>0.89999999999999991</v>
      </c>
      <c r="S496" s="12">
        <f t="shared" si="100"/>
        <v>4.5</v>
      </c>
      <c r="T496" s="12">
        <f t="shared" si="101"/>
        <v>0</v>
      </c>
      <c r="U496" s="12">
        <f t="shared" si="102"/>
        <v>0</v>
      </c>
      <c r="V496" s="13" t="str">
        <f t="shared" ca="1" si="103"/>
        <v>Greater Than 8 Weeks Old</v>
      </c>
    </row>
    <row r="497" spans="1:22" x14ac:dyDescent="0.35">
      <c r="A497" s="2" t="s">
        <v>176</v>
      </c>
      <c r="B497" s="5">
        <v>43691</v>
      </c>
      <c r="C497" s="5" t="s">
        <v>369</v>
      </c>
      <c r="D497" s="5" t="s">
        <v>375</v>
      </c>
      <c r="E497" s="6">
        <v>1</v>
      </c>
      <c r="F497" s="3">
        <v>5</v>
      </c>
      <c r="G497" s="3">
        <v>0.25</v>
      </c>
      <c r="H497" s="8">
        <f t="shared" si="91"/>
        <v>0.25</v>
      </c>
      <c r="I497" s="3">
        <v>4.75</v>
      </c>
      <c r="J497" s="4">
        <v>0.95</v>
      </c>
      <c r="K497" s="2" t="str">
        <f t="shared" si="92"/>
        <v>Wednesday</v>
      </c>
      <c r="L497" s="5">
        <f t="shared" si="93"/>
        <v>43694</v>
      </c>
      <c r="M497" s="2" t="str">
        <f t="shared" si="94"/>
        <v>Saturday</v>
      </c>
      <c r="N497" s="2" t="str">
        <f t="shared" si="95"/>
        <v>Saturday</v>
      </c>
      <c r="O497" s="12">
        <f t="shared" si="96"/>
        <v>0</v>
      </c>
      <c r="P497" s="11" t="str">
        <f t="shared" si="97"/>
        <v>Low Cost per Unit</v>
      </c>
      <c r="Q497" s="12">
        <f t="shared" si="98"/>
        <v>0</v>
      </c>
      <c r="R497" s="12">
        <f t="shared" si="99"/>
        <v>0</v>
      </c>
      <c r="S497" s="12">
        <f t="shared" si="100"/>
        <v>0.75</v>
      </c>
      <c r="T497" s="12">
        <f t="shared" si="101"/>
        <v>0</v>
      </c>
      <c r="U497" s="12">
        <f t="shared" si="102"/>
        <v>0</v>
      </c>
      <c r="V497" s="13" t="str">
        <f t="shared" ca="1" si="103"/>
        <v>Greater Than 8 Weeks Old</v>
      </c>
    </row>
    <row r="498" spans="1:22" x14ac:dyDescent="0.35">
      <c r="A498" s="2" t="s">
        <v>176</v>
      </c>
      <c r="B498" s="5">
        <v>43692</v>
      </c>
      <c r="C498" s="5" t="s">
        <v>369</v>
      </c>
      <c r="D498" s="5" t="s">
        <v>375</v>
      </c>
      <c r="E498" s="6">
        <v>2</v>
      </c>
      <c r="F498" s="3">
        <v>10</v>
      </c>
      <c r="G498" s="3">
        <v>0.5</v>
      </c>
      <c r="H498" s="8">
        <f t="shared" si="91"/>
        <v>0.25</v>
      </c>
      <c r="I498" s="3">
        <v>9.5</v>
      </c>
      <c r="J498" s="4">
        <v>0.95</v>
      </c>
      <c r="K498" s="2" t="str">
        <f t="shared" si="92"/>
        <v>Thursday</v>
      </c>
      <c r="L498" s="5">
        <f t="shared" si="93"/>
        <v>43695</v>
      </c>
      <c r="M498" s="2" t="str">
        <f t="shared" si="94"/>
        <v>Sunday</v>
      </c>
      <c r="N498" s="2" t="str">
        <f t="shared" si="95"/>
        <v>Monday</v>
      </c>
      <c r="O498" s="12">
        <f t="shared" si="96"/>
        <v>0</v>
      </c>
      <c r="P498" s="11" t="str">
        <f t="shared" si="97"/>
        <v>Low Cost per Unit</v>
      </c>
      <c r="Q498" s="12">
        <f t="shared" si="98"/>
        <v>0</v>
      </c>
      <c r="R498" s="12">
        <f t="shared" si="99"/>
        <v>0.3</v>
      </c>
      <c r="S498" s="12">
        <f t="shared" si="100"/>
        <v>1.5</v>
      </c>
      <c r="T498" s="12">
        <f t="shared" si="101"/>
        <v>0</v>
      </c>
      <c r="U498" s="12">
        <f t="shared" si="102"/>
        <v>0</v>
      </c>
      <c r="V498" s="13" t="str">
        <f t="shared" ca="1" si="103"/>
        <v>Greater Than 8 Weeks Old</v>
      </c>
    </row>
    <row r="499" spans="1:22" x14ac:dyDescent="0.35">
      <c r="A499" s="2" t="s">
        <v>176</v>
      </c>
      <c r="B499" s="5">
        <v>43693</v>
      </c>
      <c r="C499" s="5" t="s">
        <v>369</v>
      </c>
      <c r="D499" s="5" t="s">
        <v>375</v>
      </c>
      <c r="E499" s="6">
        <v>4</v>
      </c>
      <c r="F499" s="3">
        <v>20</v>
      </c>
      <c r="G499" s="3">
        <v>1</v>
      </c>
      <c r="H499" s="8">
        <f t="shared" si="91"/>
        <v>0.25</v>
      </c>
      <c r="I499" s="3">
        <v>19</v>
      </c>
      <c r="J499" s="4">
        <v>0.95</v>
      </c>
      <c r="K499" s="2" t="str">
        <f t="shared" si="92"/>
        <v>Friday</v>
      </c>
      <c r="L499" s="5">
        <f t="shared" si="93"/>
        <v>43696</v>
      </c>
      <c r="M499" s="2" t="str">
        <f t="shared" si="94"/>
        <v>Monday</v>
      </c>
      <c r="N499" s="2" t="str">
        <f t="shared" si="95"/>
        <v>Monday</v>
      </c>
      <c r="O499" s="12">
        <f t="shared" si="96"/>
        <v>0</v>
      </c>
      <c r="P499" s="11" t="str">
        <f t="shared" si="97"/>
        <v>Low Cost per Unit</v>
      </c>
      <c r="Q499" s="12">
        <f t="shared" si="98"/>
        <v>0</v>
      </c>
      <c r="R499" s="12">
        <f t="shared" si="99"/>
        <v>0.6</v>
      </c>
      <c r="S499" s="12">
        <f t="shared" si="100"/>
        <v>3</v>
      </c>
      <c r="T499" s="12">
        <f t="shared" si="101"/>
        <v>0</v>
      </c>
      <c r="U499" s="12">
        <f t="shared" si="102"/>
        <v>0</v>
      </c>
      <c r="V499" s="13" t="str">
        <f t="shared" ca="1" si="103"/>
        <v>Greater Than 8 Weeks Old</v>
      </c>
    </row>
    <row r="500" spans="1:22" x14ac:dyDescent="0.35">
      <c r="A500" s="2" t="s">
        <v>176</v>
      </c>
      <c r="B500" s="5">
        <v>43694</v>
      </c>
      <c r="C500" s="5" t="s">
        <v>369</v>
      </c>
      <c r="D500" s="5" t="s">
        <v>375</v>
      </c>
      <c r="E500" s="6">
        <v>1</v>
      </c>
      <c r="F500" s="3">
        <v>5</v>
      </c>
      <c r="G500" s="3">
        <v>0.25</v>
      </c>
      <c r="H500" s="8">
        <f t="shared" si="91"/>
        <v>0.25</v>
      </c>
      <c r="I500" s="3">
        <v>4.75</v>
      </c>
      <c r="J500" s="4">
        <v>0.95</v>
      </c>
      <c r="K500" s="2" t="str">
        <f t="shared" si="92"/>
        <v>Saturday</v>
      </c>
      <c r="L500" s="5">
        <f t="shared" si="93"/>
        <v>43697</v>
      </c>
      <c r="M500" s="2" t="str">
        <f t="shared" si="94"/>
        <v>Tuesday</v>
      </c>
      <c r="N500" s="2" t="str">
        <f t="shared" si="95"/>
        <v>Tuesday</v>
      </c>
      <c r="O500" s="12">
        <f t="shared" si="96"/>
        <v>0</v>
      </c>
      <c r="P500" s="11" t="str">
        <f t="shared" si="97"/>
        <v>Low Cost per Unit</v>
      </c>
      <c r="Q500" s="12">
        <f t="shared" si="98"/>
        <v>0</v>
      </c>
      <c r="R500" s="12">
        <f t="shared" si="99"/>
        <v>0</v>
      </c>
      <c r="S500" s="12">
        <f t="shared" si="100"/>
        <v>0.75</v>
      </c>
      <c r="T500" s="12">
        <f t="shared" si="101"/>
        <v>0.5</v>
      </c>
      <c r="U500" s="12">
        <f t="shared" si="102"/>
        <v>0</v>
      </c>
      <c r="V500" s="13" t="str">
        <f t="shared" ca="1" si="103"/>
        <v>Greater Than 8 Weeks Old</v>
      </c>
    </row>
    <row r="501" spans="1:22" x14ac:dyDescent="0.35">
      <c r="A501" s="2" t="s">
        <v>176</v>
      </c>
      <c r="B501" s="5">
        <v>43695</v>
      </c>
      <c r="C501" s="5" t="s">
        <v>369</v>
      </c>
      <c r="D501" s="5" t="s">
        <v>375</v>
      </c>
      <c r="E501" s="6">
        <v>2</v>
      </c>
      <c r="F501" s="3">
        <v>10</v>
      </c>
      <c r="G501" s="3">
        <v>0.5</v>
      </c>
      <c r="H501" s="8">
        <f t="shared" si="91"/>
        <v>0.25</v>
      </c>
      <c r="I501" s="3">
        <v>9.5</v>
      </c>
      <c r="J501" s="4">
        <v>0.95</v>
      </c>
      <c r="K501" s="2" t="str">
        <f t="shared" si="92"/>
        <v>Sunday</v>
      </c>
      <c r="L501" s="5">
        <f t="shared" si="93"/>
        <v>43698</v>
      </c>
      <c r="M501" s="2" t="str">
        <f t="shared" si="94"/>
        <v>Wednesday</v>
      </c>
      <c r="N501" s="2" t="str">
        <f t="shared" si="95"/>
        <v>Wednesday</v>
      </c>
      <c r="O501" s="12">
        <f t="shared" si="96"/>
        <v>0</v>
      </c>
      <c r="P501" s="11" t="str">
        <f t="shared" si="97"/>
        <v>Low Cost per Unit</v>
      </c>
      <c r="Q501" s="12">
        <f t="shared" si="98"/>
        <v>0</v>
      </c>
      <c r="R501" s="12">
        <f t="shared" si="99"/>
        <v>0.3</v>
      </c>
      <c r="S501" s="12">
        <f t="shared" si="100"/>
        <v>1.5</v>
      </c>
      <c r="T501" s="12">
        <f t="shared" si="101"/>
        <v>0</v>
      </c>
      <c r="U501" s="12">
        <f t="shared" si="102"/>
        <v>0</v>
      </c>
      <c r="V501" s="13" t="str">
        <f t="shared" ca="1" si="103"/>
        <v>Greater Than 8 Weeks Old</v>
      </c>
    </row>
    <row r="502" spans="1:22" x14ac:dyDescent="0.35">
      <c r="A502" s="2" t="s">
        <v>176</v>
      </c>
      <c r="B502" s="5">
        <v>43696</v>
      </c>
      <c r="C502" s="5" t="s">
        <v>369</v>
      </c>
      <c r="D502" s="5" t="s">
        <v>375</v>
      </c>
      <c r="E502" s="6">
        <v>2</v>
      </c>
      <c r="F502" s="3">
        <v>10</v>
      </c>
      <c r="G502" s="3">
        <v>0.5</v>
      </c>
      <c r="H502" s="8">
        <f t="shared" si="91"/>
        <v>0.25</v>
      </c>
      <c r="I502" s="3">
        <v>9.5</v>
      </c>
      <c r="J502" s="4">
        <v>0.95</v>
      </c>
      <c r="K502" s="2" t="str">
        <f t="shared" si="92"/>
        <v>Monday</v>
      </c>
      <c r="L502" s="5">
        <f t="shared" si="93"/>
        <v>43699</v>
      </c>
      <c r="M502" s="2" t="str">
        <f t="shared" si="94"/>
        <v>Thursday</v>
      </c>
      <c r="N502" s="2" t="str">
        <f t="shared" si="95"/>
        <v>Thursday</v>
      </c>
      <c r="O502" s="12">
        <f t="shared" si="96"/>
        <v>0</v>
      </c>
      <c r="P502" s="11" t="str">
        <f t="shared" si="97"/>
        <v>Low Cost per Unit</v>
      </c>
      <c r="Q502" s="12">
        <f t="shared" si="98"/>
        <v>0</v>
      </c>
      <c r="R502" s="12">
        <f t="shared" si="99"/>
        <v>0.3</v>
      </c>
      <c r="S502" s="12">
        <f t="shared" si="100"/>
        <v>1.5</v>
      </c>
      <c r="T502" s="12">
        <f t="shared" si="101"/>
        <v>0</v>
      </c>
      <c r="U502" s="12">
        <f t="shared" si="102"/>
        <v>0</v>
      </c>
      <c r="V502" s="13" t="str">
        <f t="shared" ca="1" si="103"/>
        <v>Greater Than 8 Weeks Old</v>
      </c>
    </row>
    <row r="503" spans="1:22" x14ac:dyDescent="0.35">
      <c r="A503" s="2" t="s">
        <v>176</v>
      </c>
      <c r="B503" s="5">
        <v>43699</v>
      </c>
      <c r="C503" s="5" t="s">
        <v>369</v>
      </c>
      <c r="D503" s="5" t="s">
        <v>375</v>
      </c>
      <c r="E503" s="6">
        <v>2</v>
      </c>
      <c r="F503" s="3">
        <v>10</v>
      </c>
      <c r="G503" s="3">
        <v>0.5</v>
      </c>
      <c r="H503" s="8">
        <f t="shared" si="91"/>
        <v>0.25</v>
      </c>
      <c r="I503" s="3">
        <v>9.5</v>
      </c>
      <c r="J503" s="4">
        <v>0.95</v>
      </c>
      <c r="K503" s="2" t="str">
        <f t="shared" si="92"/>
        <v>Thursday</v>
      </c>
      <c r="L503" s="5">
        <f t="shared" si="93"/>
        <v>43702</v>
      </c>
      <c r="M503" s="2" t="str">
        <f t="shared" si="94"/>
        <v>Sunday</v>
      </c>
      <c r="N503" s="2" t="str">
        <f t="shared" si="95"/>
        <v>Monday</v>
      </c>
      <c r="O503" s="12">
        <f t="shared" si="96"/>
        <v>0</v>
      </c>
      <c r="P503" s="11" t="str">
        <f t="shared" si="97"/>
        <v>Low Cost per Unit</v>
      </c>
      <c r="Q503" s="12">
        <f t="shared" si="98"/>
        <v>0</v>
      </c>
      <c r="R503" s="12">
        <f t="shared" si="99"/>
        <v>0.3</v>
      </c>
      <c r="S503" s="12">
        <f t="shared" si="100"/>
        <v>1.5</v>
      </c>
      <c r="T503" s="12">
        <f t="shared" si="101"/>
        <v>0</v>
      </c>
      <c r="U503" s="12">
        <f t="shared" si="102"/>
        <v>0</v>
      </c>
      <c r="V503" s="13" t="str">
        <f t="shared" ca="1" si="103"/>
        <v>Greater Than 8 Weeks Old</v>
      </c>
    </row>
    <row r="504" spans="1:22" x14ac:dyDescent="0.35">
      <c r="A504" s="2" t="s">
        <v>176</v>
      </c>
      <c r="B504" s="5">
        <v>43700</v>
      </c>
      <c r="C504" s="5" t="s">
        <v>369</v>
      </c>
      <c r="D504" s="5" t="s">
        <v>375</v>
      </c>
      <c r="E504" s="6">
        <v>2</v>
      </c>
      <c r="F504" s="3">
        <v>10</v>
      </c>
      <c r="G504" s="3">
        <v>0.5</v>
      </c>
      <c r="H504" s="8">
        <f t="shared" si="91"/>
        <v>0.25</v>
      </c>
      <c r="I504" s="3">
        <v>9.5</v>
      </c>
      <c r="J504" s="4">
        <v>0.95</v>
      </c>
      <c r="K504" s="2" t="str">
        <f t="shared" si="92"/>
        <v>Friday</v>
      </c>
      <c r="L504" s="5">
        <f t="shared" si="93"/>
        <v>43703</v>
      </c>
      <c r="M504" s="2" t="str">
        <f t="shared" si="94"/>
        <v>Monday</v>
      </c>
      <c r="N504" s="2" t="str">
        <f t="shared" si="95"/>
        <v>Monday</v>
      </c>
      <c r="O504" s="12">
        <f t="shared" si="96"/>
        <v>0</v>
      </c>
      <c r="P504" s="11" t="str">
        <f t="shared" si="97"/>
        <v>Low Cost per Unit</v>
      </c>
      <c r="Q504" s="12">
        <f t="shared" si="98"/>
        <v>0</v>
      </c>
      <c r="R504" s="12">
        <f t="shared" si="99"/>
        <v>0.3</v>
      </c>
      <c r="S504" s="12">
        <f t="shared" si="100"/>
        <v>1.5</v>
      </c>
      <c r="T504" s="12">
        <f t="shared" si="101"/>
        <v>0</v>
      </c>
      <c r="U504" s="12">
        <f t="shared" si="102"/>
        <v>0</v>
      </c>
      <c r="V504" s="13" t="str">
        <f t="shared" ca="1" si="103"/>
        <v>Greater Than 8 Weeks Old</v>
      </c>
    </row>
    <row r="505" spans="1:22" x14ac:dyDescent="0.35">
      <c r="A505" s="2" t="s">
        <v>176</v>
      </c>
      <c r="B505" s="5">
        <v>43701</v>
      </c>
      <c r="C505" s="5" t="s">
        <v>369</v>
      </c>
      <c r="D505" s="5" t="s">
        <v>375</v>
      </c>
      <c r="E505" s="6">
        <v>1</v>
      </c>
      <c r="F505" s="3">
        <v>5</v>
      </c>
      <c r="G505" s="3">
        <v>0.25</v>
      </c>
      <c r="H505" s="8">
        <f t="shared" si="91"/>
        <v>0.25</v>
      </c>
      <c r="I505" s="3">
        <v>4.75</v>
      </c>
      <c r="J505" s="4">
        <v>0.95</v>
      </c>
      <c r="K505" s="2" t="str">
        <f t="shared" si="92"/>
        <v>Saturday</v>
      </c>
      <c r="L505" s="5">
        <f t="shared" si="93"/>
        <v>43704</v>
      </c>
      <c r="M505" s="2" t="str">
        <f t="shared" si="94"/>
        <v>Tuesday</v>
      </c>
      <c r="N505" s="2" t="str">
        <f t="shared" si="95"/>
        <v>Tuesday</v>
      </c>
      <c r="O505" s="12">
        <f t="shared" si="96"/>
        <v>0</v>
      </c>
      <c r="P505" s="11" t="str">
        <f t="shared" si="97"/>
        <v>Low Cost per Unit</v>
      </c>
      <c r="Q505" s="12">
        <f t="shared" si="98"/>
        <v>0</v>
      </c>
      <c r="R505" s="12">
        <f t="shared" si="99"/>
        <v>0</v>
      </c>
      <c r="S505" s="12">
        <f t="shared" si="100"/>
        <v>0.75</v>
      </c>
      <c r="T505" s="12">
        <f t="shared" si="101"/>
        <v>0.5</v>
      </c>
      <c r="U505" s="12">
        <f t="shared" si="102"/>
        <v>0</v>
      </c>
      <c r="V505" s="13" t="str">
        <f t="shared" ca="1" si="103"/>
        <v>Greater Than 8 Weeks Old</v>
      </c>
    </row>
    <row r="506" spans="1:22" x14ac:dyDescent="0.35">
      <c r="A506" s="2" t="s">
        <v>176</v>
      </c>
      <c r="B506" s="5">
        <v>43702</v>
      </c>
      <c r="C506" s="5" t="s">
        <v>369</v>
      </c>
      <c r="D506" s="5" t="s">
        <v>375</v>
      </c>
      <c r="E506" s="6">
        <v>1</v>
      </c>
      <c r="F506" s="3">
        <v>5</v>
      </c>
      <c r="G506" s="3">
        <v>0.25</v>
      </c>
      <c r="H506" s="8">
        <f t="shared" si="91"/>
        <v>0.25</v>
      </c>
      <c r="I506" s="3">
        <v>4.75</v>
      </c>
      <c r="J506" s="4">
        <v>0.95</v>
      </c>
      <c r="K506" s="2" t="str">
        <f t="shared" si="92"/>
        <v>Sunday</v>
      </c>
      <c r="L506" s="5">
        <f t="shared" si="93"/>
        <v>43705</v>
      </c>
      <c r="M506" s="2" t="str">
        <f t="shared" si="94"/>
        <v>Wednesday</v>
      </c>
      <c r="N506" s="2" t="str">
        <f t="shared" si="95"/>
        <v>Wednesday</v>
      </c>
      <c r="O506" s="12">
        <f t="shared" si="96"/>
        <v>0</v>
      </c>
      <c r="P506" s="11" t="str">
        <f t="shared" si="97"/>
        <v>Low Cost per Unit</v>
      </c>
      <c r="Q506" s="12">
        <f t="shared" si="98"/>
        <v>0</v>
      </c>
      <c r="R506" s="12">
        <f t="shared" si="99"/>
        <v>0</v>
      </c>
      <c r="S506" s="12">
        <f t="shared" si="100"/>
        <v>0.75</v>
      </c>
      <c r="T506" s="12">
        <f t="shared" si="101"/>
        <v>0</v>
      </c>
      <c r="U506" s="12">
        <f t="shared" si="102"/>
        <v>0</v>
      </c>
      <c r="V506" s="13" t="str">
        <f t="shared" ca="1" si="103"/>
        <v>Greater Than 8 Weeks Old</v>
      </c>
    </row>
    <row r="507" spans="1:22" x14ac:dyDescent="0.35">
      <c r="A507" s="2" t="s">
        <v>176</v>
      </c>
      <c r="B507" s="5">
        <v>43703</v>
      </c>
      <c r="C507" s="5" t="s">
        <v>369</v>
      </c>
      <c r="D507" s="5" t="s">
        <v>375</v>
      </c>
      <c r="E507" s="6">
        <v>4</v>
      </c>
      <c r="F507" s="3">
        <v>20</v>
      </c>
      <c r="G507" s="3">
        <v>1</v>
      </c>
      <c r="H507" s="8">
        <f t="shared" si="91"/>
        <v>0.25</v>
      </c>
      <c r="I507" s="3">
        <v>19</v>
      </c>
      <c r="J507" s="4">
        <v>0.95</v>
      </c>
      <c r="K507" s="2" t="str">
        <f t="shared" si="92"/>
        <v>Monday</v>
      </c>
      <c r="L507" s="5">
        <f t="shared" si="93"/>
        <v>43706</v>
      </c>
      <c r="M507" s="2" t="str">
        <f t="shared" si="94"/>
        <v>Thursday</v>
      </c>
      <c r="N507" s="2" t="str">
        <f t="shared" si="95"/>
        <v>Thursday</v>
      </c>
      <c r="O507" s="12">
        <f t="shared" si="96"/>
        <v>0</v>
      </c>
      <c r="P507" s="11" t="str">
        <f t="shared" si="97"/>
        <v>Low Cost per Unit</v>
      </c>
      <c r="Q507" s="12">
        <f t="shared" si="98"/>
        <v>0</v>
      </c>
      <c r="R507" s="12">
        <f t="shared" si="99"/>
        <v>0.6</v>
      </c>
      <c r="S507" s="12">
        <f t="shared" si="100"/>
        <v>3</v>
      </c>
      <c r="T507" s="12">
        <f t="shared" si="101"/>
        <v>0</v>
      </c>
      <c r="U507" s="12">
        <f t="shared" si="102"/>
        <v>0</v>
      </c>
      <c r="V507" s="13" t="str">
        <f t="shared" ca="1" si="103"/>
        <v>Greater Than 8 Weeks Old</v>
      </c>
    </row>
    <row r="508" spans="1:22" x14ac:dyDescent="0.35">
      <c r="A508" s="2" t="s">
        <v>176</v>
      </c>
      <c r="B508" s="5">
        <v>43704</v>
      </c>
      <c r="C508" s="5" t="s">
        <v>369</v>
      </c>
      <c r="D508" s="5" t="s">
        <v>375</v>
      </c>
      <c r="E508" s="6">
        <v>1</v>
      </c>
      <c r="F508" s="3">
        <v>5</v>
      </c>
      <c r="G508" s="3">
        <v>0.25</v>
      </c>
      <c r="H508" s="8">
        <f t="shared" si="91"/>
        <v>0.25</v>
      </c>
      <c r="I508" s="3">
        <v>4.75</v>
      </c>
      <c r="J508" s="4">
        <v>0.95</v>
      </c>
      <c r="K508" s="2" t="str">
        <f t="shared" si="92"/>
        <v>Tuesday</v>
      </c>
      <c r="L508" s="5">
        <f t="shared" si="93"/>
        <v>43707</v>
      </c>
      <c r="M508" s="2" t="str">
        <f t="shared" si="94"/>
        <v>Friday</v>
      </c>
      <c r="N508" s="2" t="str">
        <f t="shared" si="95"/>
        <v>Friday</v>
      </c>
      <c r="O508" s="12">
        <f t="shared" si="96"/>
        <v>0.25</v>
      </c>
      <c r="P508" s="11" t="str">
        <f t="shared" si="97"/>
        <v>Low Cost per Unit</v>
      </c>
      <c r="Q508" s="12">
        <f t="shared" si="98"/>
        <v>0</v>
      </c>
      <c r="R508" s="12">
        <f t="shared" si="99"/>
        <v>0</v>
      </c>
      <c r="S508" s="12">
        <f t="shared" si="100"/>
        <v>0.75</v>
      </c>
      <c r="T508" s="12">
        <f t="shared" si="101"/>
        <v>0</v>
      </c>
      <c r="U508" s="12">
        <f t="shared" si="102"/>
        <v>0</v>
      </c>
      <c r="V508" s="13" t="str">
        <f t="shared" ca="1" si="103"/>
        <v>Greater Than 8 Weeks Old</v>
      </c>
    </row>
    <row r="509" spans="1:22" x14ac:dyDescent="0.35">
      <c r="A509" s="2" t="s">
        <v>176</v>
      </c>
      <c r="B509" s="5">
        <v>43705</v>
      </c>
      <c r="C509" s="5" t="s">
        <v>369</v>
      </c>
      <c r="D509" s="5" t="s">
        <v>375</v>
      </c>
      <c r="E509" s="6">
        <v>1</v>
      </c>
      <c r="F509" s="3">
        <v>5</v>
      </c>
      <c r="G509" s="3">
        <v>0.25</v>
      </c>
      <c r="H509" s="8">
        <f t="shared" si="91"/>
        <v>0.25</v>
      </c>
      <c r="I509" s="3">
        <v>4.75</v>
      </c>
      <c r="J509" s="4">
        <v>0.95</v>
      </c>
      <c r="K509" s="2" t="str">
        <f t="shared" si="92"/>
        <v>Wednesday</v>
      </c>
      <c r="L509" s="5">
        <f t="shared" si="93"/>
        <v>43708</v>
      </c>
      <c r="M509" s="2" t="str">
        <f t="shared" si="94"/>
        <v>Saturday</v>
      </c>
      <c r="N509" s="2" t="str">
        <f t="shared" si="95"/>
        <v>Saturday</v>
      </c>
      <c r="O509" s="12">
        <f t="shared" si="96"/>
        <v>0</v>
      </c>
      <c r="P509" s="11" t="str">
        <f t="shared" si="97"/>
        <v>Low Cost per Unit</v>
      </c>
      <c r="Q509" s="12">
        <f t="shared" si="98"/>
        <v>0</v>
      </c>
      <c r="R509" s="12">
        <f t="shared" si="99"/>
        <v>0</v>
      </c>
      <c r="S509" s="12">
        <f t="shared" si="100"/>
        <v>0.75</v>
      </c>
      <c r="T509" s="12">
        <f t="shared" si="101"/>
        <v>0</v>
      </c>
      <c r="U509" s="12">
        <f t="shared" si="102"/>
        <v>0</v>
      </c>
      <c r="V509" s="13" t="str">
        <f t="shared" ca="1" si="103"/>
        <v>Greater Than 8 Weeks Old</v>
      </c>
    </row>
    <row r="510" spans="1:22" x14ac:dyDescent="0.35">
      <c r="A510" s="2" t="s">
        <v>15</v>
      </c>
      <c r="B510" s="5">
        <v>43679</v>
      </c>
      <c r="C510" s="5" t="s">
        <v>369</v>
      </c>
      <c r="D510" s="5" t="s">
        <v>375</v>
      </c>
      <c r="E510" s="6">
        <v>1</v>
      </c>
      <c r="F510" s="3">
        <v>32</v>
      </c>
      <c r="G510" s="3">
        <v>5.5</v>
      </c>
      <c r="H510" s="8">
        <f t="shared" si="91"/>
        <v>5.5</v>
      </c>
      <c r="I510" s="3">
        <v>26.5</v>
      </c>
      <c r="J510" s="4">
        <v>0.83</v>
      </c>
      <c r="K510" s="2" t="str">
        <f t="shared" si="92"/>
        <v>Friday</v>
      </c>
      <c r="L510" s="5">
        <f t="shared" si="93"/>
        <v>43682</v>
      </c>
      <c r="M510" s="2" t="str">
        <f t="shared" si="94"/>
        <v>Monday</v>
      </c>
      <c r="N510" s="2" t="str">
        <f t="shared" si="95"/>
        <v>Monday</v>
      </c>
      <c r="O510" s="12">
        <f t="shared" si="96"/>
        <v>0</v>
      </c>
      <c r="P510" s="11" t="str">
        <f t="shared" si="97"/>
        <v>Low Cost per Unit</v>
      </c>
      <c r="Q510" s="12">
        <f t="shared" si="98"/>
        <v>0</v>
      </c>
      <c r="R510" s="12">
        <f t="shared" si="99"/>
        <v>0</v>
      </c>
      <c r="S510" s="12">
        <f t="shared" si="100"/>
        <v>4.8</v>
      </c>
      <c r="T510" s="12">
        <f t="shared" si="101"/>
        <v>0</v>
      </c>
      <c r="U510" s="12">
        <f t="shared" si="102"/>
        <v>0</v>
      </c>
      <c r="V510" s="13" t="str">
        <f t="shared" ca="1" si="103"/>
        <v>Greater Than 8 Weeks Old</v>
      </c>
    </row>
    <row r="511" spans="1:22" x14ac:dyDescent="0.35">
      <c r="A511" s="2" t="s">
        <v>15</v>
      </c>
      <c r="B511" s="5">
        <v>43680</v>
      </c>
      <c r="C511" s="5" t="s">
        <v>369</v>
      </c>
      <c r="D511" s="5" t="s">
        <v>375</v>
      </c>
      <c r="E511" s="6">
        <v>1</v>
      </c>
      <c r="F511" s="3">
        <v>32</v>
      </c>
      <c r="G511" s="3">
        <v>5.5</v>
      </c>
      <c r="H511" s="8">
        <f t="shared" si="91"/>
        <v>5.5</v>
      </c>
      <c r="I511" s="3">
        <v>26.5</v>
      </c>
      <c r="J511" s="4">
        <v>0.83</v>
      </c>
      <c r="K511" s="2" t="str">
        <f t="shared" si="92"/>
        <v>Saturday</v>
      </c>
      <c r="L511" s="5">
        <f t="shared" si="93"/>
        <v>43683</v>
      </c>
      <c r="M511" s="2" t="str">
        <f t="shared" si="94"/>
        <v>Tuesday</v>
      </c>
      <c r="N511" s="2" t="str">
        <f t="shared" si="95"/>
        <v>Tuesday</v>
      </c>
      <c r="O511" s="12">
        <f t="shared" si="96"/>
        <v>0</v>
      </c>
      <c r="P511" s="11" t="str">
        <f t="shared" si="97"/>
        <v>Low Cost per Unit</v>
      </c>
      <c r="Q511" s="12">
        <f t="shared" si="98"/>
        <v>0</v>
      </c>
      <c r="R511" s="12">
        <f t="shared" si="99"/>
        <v>0</v>
      </c>
      <c r="S511" s="12">
        <f t="shared" si="100"/>
        <v>4.8</v>
      </c>
      <c r="T511" s="12">
        <f t="shared" si="101"/>
        <v>3.2</v>
      </c>
      <c r="U511" s="12">
        <f t="shared" si="102"/>
        <v>0</v>
      </c>
      <c r="V511" s="13" t="str">
        <f t="shared" ca="1" si="103"/>
        <v>Greater Than 8 Weeks Old</v>
      </c>
    </row>
    <row r="512" spans="1:22" x14ac:dyDescent="0.35">
      <c r="A512" s="2" t="s">
        <v>15</v>
      </c>
      <c r="B512" s="5">
        <v>43683</v>
      </c>
      <c r="C512" s="5" t="s">
        <v>369</v>
      </c>
      <c r="D512" s="5" t="s">
        <v>375</v>
      </c>
      <c r="E512" s="6">
        <v>1</v>
      </c>
      <c r="F512" s="3">
        <v>32</v>
      </c>
      <c r="G512" s="3">
        <v>5.5</v>
      </c>
      <c r="H512" s="8">
        <f t="shared" si="91"/>
        <v>5.5</v>
      </c>
      <c r="I512" s="3">
        <v>26.5</v>
      </c>
      <c r="J512" s="4">
        <v>0.83</v>
      </c>
      <c r="K512" s="2" t="str">
        <f t="shared" si="92"/>
        <v>Tuesday</v>
      </c>
      <c r="L512" s="5">
        <f t="shared" si="93"/>
        <v>43686</v>
      </c>
      <c r="M512" s="2" t="str">
        <f t="shared" si="94"/>
        <v>Friday</v>
      </c>
      <c r="N512" s="2" t="str">
        <f t="shared" si="95"/>
        <v>Friday</v>
      </c>
      <c r="O512" s="12">
        <f t="shared" si="96"/>
        <v>1.6</v>
      </c>
      <c r="P512" s="11" t="str">
        <f t="shared" si="97"/>
        <v>Low Cost per Unit</v>
      </c>
      <c r="Q512" s="12">
        <f t="shared" si="98"/>
        <v>0</v>
      </c>
      <c r="R512" s="12">
        <f t="shared" si="99"/>
        <v>0</v>
      </c>
      <c r="S512" s="12">
        <f t="shared" si="100"/>
        <v>4.8</v>
      </c>
      <c r="T512" s="12">
        <f t="shared" si="101"/>
        <v>0</v>
      </c>
      <c r="U512" s="12">
        <f t="shared" si="102"/>
        <v>0</v>
      </c>
      <c r="V512" s="13" t="str">
        <f t="shared" ca="1" si="103"/>
        <v>Greater Than 8 Weeks Old</v>
      </c>
    </row>
    <row r="513" spans="1:22" x14ac:dyDescent="0.35">
      <c r="A513" s="2" t="s">
        <v>15</v>
      </c>
      <c r="B513" s="5">
        <v>43684</v>
      </c>
      <c r="C513" s="5" t="s">
        <v>369</v>
      </c>
      <c r="D513" s="5" t="s">
        <v>375</v>
      </c>
      <c r="E513" s="6">
        <v>2</v>
      </c>
      <c r="F513" s="3">
        <v>64</v>
      </c>
      <c r="G513" s="3">
        <v>11</v>
      </c>
      <c r="H513" s="8">
        <f t="shared" si="91"/>
        <v>5.5</v>
      </c>
      <c r="I513" s="3">
        <v>53</v>
      </c>
      <c r="J513" s="4">
        <v>0.83</v>
      </c>
      <c r="K513" s="2" t="str">
        <f t="shared" si="92"/>
        <v>Wednesday</v>
      </c>
      <c r="L513" s="5">
        <f t="shared" si="93"/>
        <v>43687</v>
      </c>
      <c r="M513" s="2" t="str">
        <f t="shared" si="94"/>
        <v>Saturday</v>
      </c>
      <c r="N513" s="2" t="str">
        <f t="shared" si="95"/>
        <v>Saturday</v>
      </c>
      <c r="O513" s="12">
        <f t="shared" si="96"/>
        <v>0</v>
      </c>
      <c r="P513" s="11" t="str">
        <f t="shared" si="97"/>
        <v>Low Cost per Unit</v>
      </c>
      <c r="Q513" s="12">
        <f t="shared" si="98"/>
        <v>0</v>
      </c>
      <c r="R513" s="12">
        <f t="shared" si="99"/>
        <v>1.92</v>
      </c>
      <c r="S513" s="12">
        <f t="shared" si="100"/>
        <v>9.6</v>
      </c>
      <c r="T513" s="12">
        <f t="shared" si="101"/>
        <v>0</v>
      </c>
      <c r="U513" s="12">
        <f t="shared" si="102"/>
        <v>0</v>
      </c>
      <c r="V513" s="13" t="str">
        <f t="shared" ca="1" si="103"/>
        <v>Greater Than 8 Weeks Old</v>
      </c>
    </row>
    <row r="514" spans="1:22" x14ac:dyDescent="0.35">
      <c r="A514" s="2" t="s">
        <v>15</v>
      </c>
      <c r="B514" s="5">
        <v>43685</v>
      </c>
      <c r="C514" s="5" t="s">
        <v>369</v>
      </c>
      <c r="D514" s="5" t="s">
        <v>375</v>
      </c>
      <c r="E514" s="6">
        <v>2</v>
      </c>
      <c r="F514" s="3">
        <v>64</v>
      </c>
      <c r="G514" s="3">
        <v>11</v>
      </c>
      <c r="H514" s="8">
        <f t="shared" si="91"/>
        <v>5.5</v>
      </c>
      <c r="I514" s="3">
        <v>53</v>
      </c>
      <c r="J514" s="4">
        <v>0.83</v>
      </c>
      <c r="K514" s="2" t="str">
        <f t="shared" si="92"/>
        <v>Thursday</v>
      </c>
      <c r="L514" s="5">
        <f t="shared" si="93"/>
        <v>43688</v>
      </c>
      <c r="M514" s="2" t="str">
        <f t="shared" si="94"/>
        <v>Sunday</v>
      </c>
      <c r="N514" s="2" t="str">
        <f t="shared" si="95"/>
        <v>Monday</v>
      </c>
      <c r="O514" s="12">
        <f t="shared" si="96"/>
        <v>0</v>
      </c>
      <c r="P514" s="11" t="str">
        <f t="shared" si="97"/>
        <v>Low Cost per Unit</v>
      </c>
      <c r="Q514" s="12">
        <f t="shared" si="98"/>
        <v>0</v>
      </c>
      <c r="R514" s="12">
        <f t="shared" si="99"/>
        <v>1.92</v>
      </c>
      <c r="S514" s="12">
        <f t="shared" si="100"/>
        <v>9.6</v>
      </c>
      <c r="T514" s="12">
        <f t="shared" si="101"/>
        <v>0</v>
      </c>
      <c r="U514" s="12">
        <f t="shared" si="102"/>
        <v>0</v>
      </c>
      <c r="V514" s="13" t="str">
        <f t="shared" ca="1" si="103"/>
        <v>Greater Than 8 Weeks Old</v>
      </c>
    </row>
    <row r="515" spans="1:22" x14ac:dyDescent="0.35">
      <c r="A515" s="2" t="s">
        <v>15</v>
      </c>
      <c r="B515" s="5">
        <v>43686</v>
      </c>
      <c r="C515" s="5" t="s">
        <v>369</v>
      </c>
      <c r="D515" s="5" t="s">
        <v>375</v>
      </c>
      <c r="E515" s="6">
        <v>3</v>
      </c>
      <c r="F515" s="3">
        <v>96</v>
      </c>
      <c r="G515" s="3">
        <v>16.5</v>
      </c>
      <c r="H515" s="8">
        <f t="shared" ref="H515:H578" si="104">G515/E515</f>
        <v>5.5</v>
      </c>
      <c r="I515" s="3">
        <v>79.5</v>
      </c>
      <c r="J515" s="4">
        <v>0.83</v>
      </c>
      <c r="K515" s="2" t="str">
        <f t="shared" ref="K515:K578" si="105">TEXT(B515,"dddd")</f>
        <v>Friday</v>
      </c>
      <c r="L515" s="5">
        <f t="shared" ref="L515:L578" si="106">B515+3</f>
        <v>43689</v>
      </c>
      <c r="M515" s="2" t="str">
        <f t="shared" ref="M515:M578" si="107">TEXT(L515,"dddd")</f>
        <v>Monday</v>
      </c>
      <c r="N515" s="2" t="str">
        <f t="shared" ref="N515:N578" si="108">IF(M515="Sunday","Monday",M515)</f>
        <v>Monday</v>
      </c>
      <c r="O515" s="12">
        <f t="shared" ref="O515:O578" si="109">IF(TEXT(B515,"dddd")="Tuesday",F515*0.05,0)</f>
        <v>0</v>
      </c>
      <c r="P515" s="11" t="str">
        <f t="shared" ref="P515:P578" si="110">IF(H515&gt;AVERAGE(H:H),"High Cost per Unit","Low Cost per Unit")</f>
        <v>Low Cost per Unit</v>
      </c>
      <c r="Q515" s="12">
        <f t="shared" ref="Q515:Q578" si="111">IF(D515="Masks",F515*0.1,0)</f>
        <v>0</v>
      </c>
      <c r="R515" s="12">
        <f t="shared" ref="R515:R578" si="112">IF(E515&gt;1,F515*0.03,0)</f>
        <v>2.88</v>
      </c>
      <c r="S515" s="12">
        <f t="shared" ref="S515:S578" si="113">IF(D515="Accessories",F515*0.15,0)</f>
        <v>14.399999999999999</v>
      </c>
      <c r="T515" s="12">
        <f t="shared" ref="T515:T578" si="114">IF(AND(K515="Saturday",C515="Fitness"),F515*0.1,0)</f>
        <v>0</v>
      </c>
      <c r="U515" s="12">
        <f t="shared" ref="U515:U578" si="115">IF(AND(K515="Friday",C515="Automotive"),F515*0.2,0)</f>
        <v>0</v>
      </c>
      <c r="V515" s="13" t="str">
        <f t="shared" ref="V515:V578" ca="1" si="116">IF(B515&lt;TODAY()-56,"Greater Than 8 Weeks Old","Less Than 8 Weeks Old")</f>
        <v>Greater Than 8 Weeks Old</v>
      </c>
    </row>
    <row r="516" spans="1:22" x14ac:dyDescent="0.35">
      <c r="A516" s="2" t="s">
        <v>15</v>
      </c>
      <c r="B516" s="5">
        <v>43687</v>
      </c>
      <c r="C516" s="5" t="s">
        <v>369</v>
      </c>
      <c r="D516" s="5" t="s">
        <v>375</v>
      </c>
      <c r="E516" s="6">
        <v>1</v>
      </c>
      <c r="F516" s="3">
        <v>32</v>
      </c>
      <c r="G516" s="3">
        <v>5.5</v>
      </c>
      <c r="H516" s="8">
        <f t="shared" si="104"/>
        <v>5.5</v>
      </c>
      <c r="I516" s="3">
        <v>26.5</v>
      </c>
      <c r="J516" s="4">
        <v>0.83</v>
      </c>
      <c r="K516" s="2" t="str">
        <f t="shared" si="105"/>
        <v>Saturday</v>
      </c>
      <c r="L516" s="5">
        <f t="shared" si="106"/>
        <v>43690</v>
      </c>
      <c r="M516" s="2" t="str">
        <f t="shared" si="107"/>
        <v>Tuesday</v>
      </c>
      <c r="N516" s="2" t="str">
        <f t="shared" si="108"/>
        <v>Tuesday</v>
      </c>
      <c r="O516" s="12">
        <f t="shared" si="109"/>
        <v>0</v>
      </c>
      <c r="P516" s="11" t="str">
        <f t="shared" si="110"/>
        <v>Low Cost per Unit</v>
      </c>
      <c r="Q516" s="12">
        <f t="shared" si="111"/>
        <v>0</v>
      </c>
      <c r="R516" s="12">
        <f t="shared" si="112"/>
        <v>0</v>
      </c>
      <c r="S516" s="12">
        <f t="shared" si="113"/>
        <v>4.8</v>
      </c>
      <c r="T516" s="12">
        <f t="shared" si="114"/>
        <v>3.2</v>
      </c>
      <c r="U516" s="12">
        <f t="shared" si="115"/>
        <v>0</v>
      </c>
      <c r="V516" s="13" t="str">
        <f t="shared" ca="1" si="116"/>
        <v>Greater Than 8 Weeks Old</v>
      </c>
    </row>
    <row r="517" spans="1:22" x14ac:dyDescent="0.35">
      <c r="A517" s="2" t="s">
        <v>15</v>
      </c>
      <c r="B517" s="5">
        <v>43688</v>
      </c>
      <c r="C517" s="5" t="s">
        <v>369</v>
      </c>
      <c r="D517" s="5" t="s">
        <v>375</v>
      </c>
      <c r="E517" s="6">
        <v>4</v>
      </c>
      <c r="F517" s="3">
        <v>128</v>
      </c>
      <c r="G517" s="3">
        <v>22</v>
      </c>
      <c r="H517" s="8">
        <f t="shared" si="104"/>
        <v>5.5</v>
      </c>
      <c r="I517" s="3">
        <v>106</v>
      </c>
      <c r="J517" s="4">
        <v>0.83</v>
      </c>
      <c r="K517" s="2" t="str">
        <f t="shared" si="105"/>
        <v>Sunday</v>
      </c>
      <c r="L517" s="5">
        <f t="shared" si="106"/>
        <v>43691</v>
      </c>
      <c r="M517" s="2" t="str">
        <f t="shared" si="107"/>
        <v>Wednesday</v>
      </c>
      <c r="N517" s="2" t="str">
        <f t="shared" si="108"/>
        <v>Wednesday</v>
      </c>
      <c r="O517" s="12">
        <f t="shared" si="109"/>
        <v>0</v>
      </c>
      <c r="P517" s="11" t="str">
        <f t="shared" si="110"/>
        <v>Low Cost per Unit</v>
      </c>
      <c r="Q517" s="12">
        <f t="shared" si="111"/>
        <v>0</v>
      </c>
      <c r="R517" s="12">
        <f t="shared" si="112"/>
        <v>3.84</v>
      </c>
      <c r="S517" s="12">
        <f t="shared" si="113"/>
        <v>19.2</v>
      </c>
      <c r="T517" s="12">
        <f t="shared" si="114"/>
        <v>0</v>
      </c>
      <c r="U517" s="12">
        <f t="shared" si="115"/>
        <v>0</v>
      </c>
      <c r="V517" s="13" t="str">
        <f t="shared" ca="1" si="116"/>
        <v>Greater Than 8 Weeks Old</v>
      </c>
    </row>
    <row r="518" spans="1:22" x14ac:dyDescent="0.35">
      <c r="A518" s="2" t="s">
        <v>15</v>
      </c>
      <c r="B518" s="5">
        <v>43690</v>
      </c>
      <c r="C518" s="5" t="s">
        <v>369</v>
      </c>
      <c r="D518" s="5" t="s">
        <v>375</v>
      </c>
      <c r="E518" s="6">
        <v>1</v>
      </c>
      <c r="F518" s="3">
        <v>32</v>
      </c>
      <c r="G518" s="3">
        <v>5.5</v>
      </c>
      <c r="H518" s="8">
        <f t="shared" si="104"/>
        <v>5.5</v>
      </c>
      <c r="I518" s="3">
        <v>26.5</v>
      </c>
      <c r="J518" s="4">
        <v>0.83</v>
      </c>
      <c r="K518" s="2" t="str">
        <f t="shared" si="105"/>
        <v>Tuesday</v>
      </c>
      <c r="L518" s="5">
        <f t="shared" si="106"/>
        <v>43693</v>
      </c>
      <c r="M518" s="2" t="str">
        <f t="shared" si="107"/>
        <v>Friday</v>
      </c>
      <c r="N518" s="2" t="str">
        <f t="shared" si="108"/>
        <v>Friday</v>
      </c>
      <c r="O518" s="12">
        <f t="shared" si="109"/>
        <v>1.6</v>
      </c>
      <c r="P518" s="11" t="str">
        <f t="shared" si="110"/>
        <v>Low Cost per Unit</v>
      </c>
      <c r="Q518" s="12">
        <f t="shared" si="111"/>
        <v>0</v>
      </c>
      <c r="R518" s="12">
        <f t="shared" si="112"/>
        <v>0</v>
      </c>
      <c r="S518" s="12">
        <f t="shared" si="113"/>
        <v>4.8</v>
      </c>
      <c r="T518" s="12">
        <f t="shared" si="114"/>
        <v>0</v>
      </c>
      <c r="U518" s="12">
        <f t="shared" si="115"/>
        <v>0</v>
      </c>
      <c r="V518" s="13" t="str">
        <f t="shared" ca="1" si="116"/>
        <v>Greater Than 8 Weeks Old</v>
      </c>
    </row>
    <row r="519" spans="1:22" x14ac:dyDescent="0.35">
      <c r="A519" s="2" t="s">
        <v>15</v>
      </c>
      <c r="B519" s="5">
        <v>43691</v>
      </c>
      <c r="C519" s="5" t="s">
        <v>369</v>
      </c>
      <c r="D519" s="5" t="s">
        <v>375</v>
      </c>
      <c r="E519" s="6">
        <v>2</v>
      </c>
      <c r="F519" s="3">
        <v>64</v>
      </c>
      <c r="G519" s="3">
        <v>11</v>
      </c>
      <c r="H519" s="8">
        <f t="shared" si="104"/>
        <v>5.5</v>
      </c>
      <c r="I519" s="3">
        <v>53</v>
      </c>
      <c r="J519" s="4">
        <v>0.83</v>
      </c>
      <c r="K519" s="2" t="str">
        <f t="shared" si="105"/>
        <v>Wednesday</v>
      </c>
      <c r="L519" s="5">
        <f t="shared" si="106"/>
        <v>43694</v>
      </c>
      <c r="M519" s="2" t="str">
        <f t="shared" si="107"/>
        <v>Saturday</v>
      </c>
      <c r="N519" s="2" t="str">
        <f t="shared" si="108"/>
        <v>Saturday</v>
      </c>
      <c r="O519" s="12">
        <f t="shared" si="109"/>
        <v>0</v>
      </c>
      <c r="P519" s="11" t="str">
        <f t="shared" si="110"/>
        <v>Low Cost per Unit</v>
      </c>
      <c r="Q519" s="12">
        <f t="shared" si="111"/>
        <v>0</v>
      </c>
      <c r="R519" s="12">
        <f t="shared" si="112"/>
        <v>1.92</v>
      </c>
      <c r="S519" s="12">
        <f t="shared" si="113"/>
        <v>9.6</v>
      </c>
      <c r="T519" s="12">
        <f t="shared" si="114"/>
        <v>0</v>
      </c>
      <c r="U519" s="12">
        <f t="shared" si="115"/>
        <v>0</v>
      </c>
      <c r="V519" s="13" t="str">
        <f t="shared" ca="1" si="116"/>
        <v>Greater Than 8 Weeks Old</v>
      </c>
    </row>
    <row r="520" spans="1:22" x14ac:dyDescent="0.35">
      <c r="A520" s="2" t="s">
        <v>15</v>
      </c>
      <c r="B520" s="5">
        <v>43695</v>
      </c>
      <c r="C520" s="5" t="s">
        <v>369</v>
      </c>
      <c r="D520" s="5" t="s">
        <v>375</v>
      </c>
      <c r="E520" s="6">
        <v>2</v>
      </c>
      <c r="F520" s="3">
        <v>64</v>
      </c>
      <c r="G520" s="3">
        <v>11</v>
      </c>
      <c r="H520" s="8">
        <f t="shared" si="104"/>
        <v>5.5</v>
      </c>
      <c r="I520" s="3">
        <v>53</v>
      </c>
      <c r="J520" s="4">
        <v>0.83</v>
      </c>
      <c r="K520" s="2" t="str">
        <f t="shared" si="105"/>
        <v>Sunday</v>
      </c>
      <c r="L520" s="5">
        <f t="shared" si="106"/>
        <v>43698</v>
      </c>
      <c r="M520" s="2" t="str">
        <f t="shared" si="107"/>
        <v>Wednesday</v>
      </c>
      <c r="N520" s="2" t="str">
        <f t="shared" si="108"/>
        <v>Wednesday</v>
      </c>
      <c r="O520" s="12">
        <f t="shared" si="109"/>
        <v>0</v>
      </c>
      <c r="P520" s="11" t="str">
        <f t="shared" si="110"/>
        <v>Low Cost per Unit</v>
      </c>
      <c r="Q520" s="12">
        <f t="shared" si="111"/>
        <v>0</v>
      </c>
      <c r="R520" s="12">
        <f t="shared" si="112"/>
        <v>1.92</v>
      </c>
      <c r="S520" s="12">
        <f t="shared" si="113"/>
        <v>9.6</v>
      </c>
      <c r="T520" s="12">
        <f t="shared" si="114"/>
        <v>0</v>
      </c>
      <c r="U520" s="12">
        <f t="shared" si="115"/>
        <v>0</v>
      </c>
      <c r="V520" s="13" t="str">
        <f t="shared" ca="1" si="116"/>
        <v>Greater Than 8 Weeks Old</v>
      </c>
    </row>
    <row r="521" spans="1:22" x14ac:dyDescent="0.35">
      <c r="A521" s="2" t="s">
        <v>15</v>
      </c>
      <c r="B521" s="5">
        <v>43696</v>
      </c>
      <c r="C521" s="5" t="s">
        <v>369</v>
      </c>
      <c r="D521" s="5" t="s">
        <v>375</v>
      </c>
      <c r="E521" s="6">
        <v>3</v>
      </c>
      <c r="F521" s="3">
        <v>96</v>
      </c>
      <c r="G521" s="3">
        <v>16.5</v>
      </c>
      <c r="H521" s="8">
        <f t="shared" si="104"/>
        <v>5.5</v>
      </c>
      <c r="I521" s="3">
        <v>79.5</v>
      </c>
      <c r="J521" s="4">
        <v>0.83</v>
      </c>
      <c r="K521" s="2" t="str">
        <f t="shared" si="105"/>
        <v>Monday</v>
      </c>
      <c r="L521" s="5">
        <f t="shared" si="106"/>
        <v>43699</v>
      </c>
      <c r="M521" s="2" t="str">
        <f t="shared" si="107"/>
        <v>Thursday</v>
      </c>
      <c r="N521" s="2" t="str">
        <f t="shared" si="108"/>
        <v>Thursday</v>
      </c>
      <c r="O521" s="12">
        <f t="shared" si="109"/>
        <v>0</v>
      </c>
      <c r="P521" s="11" t="str">
        <f t="shared" si="110"/>
        <v>Low Cost per Unit</v>
      </c>
      <c r="Q521" s="12">
        <f t="shared" si="111"/>
        <v>0</v>
      </c>
      <c r="R521" s="12">
        <f t="shared" si="112"/>
        <v>2.88</v>
      </c>
      <c r="S521" s="12">
        <f t="shared" si="113"/>
        <v>14.399999999999999</v>
      </c>
      <c r="T521" s="12">
        <f t="shared" si="114"/>
        <v>0</v>
      </c>
      <c r="U521" s="12">
        <f t="shared" si="115"/>
        <v>0</v>
      </c>
      <c r="V521" s="13" t="str">
        <f t="shared" ca="1" si="116"/>
        <v>Greater Than 8 Weeks Old</v>
      </c>
    </row>
    <row r="522" spans="1:22" x14ac:dyDescent="0.35">
      <c r="A522" s="2" t="s">
        <v>15</v>
      </c>
      <c r="B522" s="5">
        <v>43697</v>
      </c>
      <c r="C522" s="5" t="s">
        <v>369</v>
      </c>
      <c r="D522" s="5" t="s">
        <v>375</v>
      </c>
      <c r="E522" s="6">
        <v>1</v>
      </c>
      <c r="F522" s="3">
        <v>32</v>
      </c>
      <c r="G522" s="3">
        <v>5.5</v>
      </c>
      <c r="H522" s="8">
        <f t="shared" si="104"/>
        <v>5.5</v>
      </c>
      <c r="I522" s="3">
        <v>26.5</v>
      </c>
      <c r="J522" s="4">
        <v>0.83</v>
      </c>
      <c r="K522" s="2" t="str">
        <f t="shared" si="105"/>
        <v>Tuesday</v>
      </c>
      <c r="L522" s="5">
        <f t="shared" si="106"/>
        <v>43700</v>
      </c>
      <c r="M522" s="2" t="str">
        <f t="shared" si="107"/>
        <v>Friday</v>
      </c>
      <c r="N522" s="2" t="str">
        <f t="shared" si="108"/>
        <v>Friday</v>
      </c>
      <c r="O522" s="12">
        <f t="shared" si="109"/>
        <v>1.6</v>
      </c>
      <c r="P522" s="11" t="str">
        <f t="shared" si="110"/>
        <v>Low Cost per Unit</v>
      </c>
      <c r="Q522" s="12">
        <f t="shared" si="111"/>
        <v>0</v>
      </c>
      <c r="R522" s="12">
        <f t="shared" si="112"/>
        <v>0</v>
      </c>
      <c r="S522" s="12">
        <f t="shared" si="113"/>
        <v>4.8</v>
      </c>
      <c r="T522" s="12">
        <f t="shared" si="114"/>
        <v>0</v>
      </c>
      <c r="U522" s="12">
        <f t="shared" si="115"/>
        <v>0</v>
      </c>
      <c r="V522" s="13" t="str">
        <f t="shared" ca="1" si="116"/>
        <v>Greater Than 8 Weeks Old</v>
      </c>
    </row>
    <row r="523" spans="1:22" x14ac:dyDescent="0.35">
      <c r="A523" s="2" t="s">
        <v>15</v>
      </c>
      <c r="B523" s="5">
        <v>43699</v>
      </c>
      <c r="C523" s="5" t="s">
        <v>369</v>
      </c>
      <c r="D523" s="5" t="s">
        <v>375</v>
      </c>
      <c r="E523" s="6">
        <v>2</v>
      </c>
      <c r="F523" s="3">
        <v>64</v>
      </c>
      <c r="G523" s="3">
        <v>11</v>
      </c>
      <c r="H523" s="8">
        <f t="shared" si="104"/>
        <v>5.5</v>
      </c>
      <c r="I523" s="3">
        <v>53</v>
      </c>
      <c r="J523" s="4">
        <v>0.83</v>
      </c>
      <c r="K523" s="2" t="str">
        <f t="shared" si="105"/>
        <v>Thursday</v>
      </c>
      <c r="L523" s="5">
        <f t="shared" si="106"/>
        <v>43702</v>
      </c>
      <c r="M523" s="2" t="str">
        <f t="shared" si="107"/>
        <v>Sunday</v>
      </c>
      <c r="N523" s="2" t="str">
        <f t="shared" si="108"/>
        <v>Monday</v>
      </c>
      <c r="O523" s="12">
        <f t="shared" si="109"/>
        <v>0</v>
      </c>
      <c r="P523" s="11" t="str">
        <f t="shared" si="110"/>
        <v>Low Cost per Unit</v>
      </c>
      <c r="Q523" s="12">
        <f t="shared" si="111"/>
        <v>0</v>
      </c>
      <c r="R523" s="12">
        <f t="shared" si="112"/>
        <v>1.92</v>
      </c>
      <c r="S523" s="12">
        <f t="shared" si="113"/>
        <v>9.6</v>
      </c>
      <c r="T523" s="12">
        <f t="shared" si="114"/>
        <v>0</v>
      </c>
      <c r="U523" s="12">
        <f t="shared" si="115"/>
        <v>0</v>
      </c>
      <c r="V523" s="13" t="str">
        <f t="shared" ca="1" si="116"/>
        <v>Greater Than 8 Weeks Old</v>
      </c>
    </row>
    <row r="524" spans="1:22" x14ac:dyDescent="0.35">
      <c r="A524" s="2" t="s">
        <v>15</v>
      </c>
      <c r="B524" s="5">
        <v>43700</v>
      </c>
      <c r="C524" s="5" t="s">
        <v>369</v>
      </c>
      <c r="D524" s="5" t="s">
        <v>375</v>
      </c>
      <c r="E524" s="6">
        <v>1</v>
      </c>
      <c r="F524" s="3">
        <v>32</v>
      </c>
      <c r="G524" s="3">
        <v>5.5</v>
      </c>
      <c r="H524" s="8">
        <f t="shared" si="104"/>
        <v>5.5</v>
      </c>
      <c r="I524" s="3">
        <v>26.5</v>
      </c>
      <c r="J524" s="4">
        <v>0.83</v>
      </c>
      <c r="K524" s="2" t="str">
        <f t="shared" si="105"/>
        <v>Friday</v>
      </c>
      <c r="L524" s="5">
        <f t="shared" si="106"/>
        <v>43703</v>
      </c>
      <c r="M524" s="2" t="str">
        <f t="shared" si="107"/>
        <v>Monday</v>
      </c>
      <c r="N524" s="2" t="str">
        <f t="shared" si="108"/>
        <v>Monday</v>
      </c>
      <c r="O524" s="12">
        <f t="shared" si="109"/>
        <v>0</v>
      </c>
      <c r="P524" s="11" t="str">
        <f t="shared" si="110"/>
        <v>Low Cost per Unit</v>
      </c>
      <c r="Q524" s="12">
        <f t="shared" si="111"/>
        <v>0</v>
      </c>
      <c r="R524" s="12">
        <f t="shared" si="112"/>
        <v>0</v>
      </c>
      <c r="S524" s="12">
        <f t="shared" si="113"/>
        <v>4.8</v>
      </c>
      <c r="T524" s="12">
        <f t="shared" si="114"/>
        <v>0</v>
      </c>
      <c r="U524" s="12">
        <f t="shared" si="115"/>
        <v>0</v>
      </c>
      <c r="V524" s="13" t="str">
        <f t="shared" ca="1" si="116"/>
        <v>Greater Than 8 Weeks Old</v>
      </c>
    </row>
    <row r="525" spans="1:22" x14ac:dyDescent="0.35">
      <c r="A525" s="2" t="s">
        <v>15</v>
      </c>
      <c r="B525" s="5">
        <v>43701</v>
      </c>
      <c r="C525" s="5" t="s">
        <v>369</v>
      </c>
      <c r="D525" s="5" t="s">
        <v>375</v>
      </c>
      <c r="E525" s="6">
        <v>2</v>
      </c>
      <c r="F525" s="3">
        <v>64</v>
      </c>
      <c r="G525" s="3">
        <v>11</v>
      </c>
      <c r="H525" s="8">
        <f t="shared" si="104"/>
        <v>5.5</v>
      </c>
      <c r="I525" s="3">
        <v>53</v>
      </c>
      <c r="J525" s="4">
        <v>0.83</v>
      </c>
      <c r="K525" s="2" t="str">
        <f t="shared" si="105"/>
        <v>Saturday</v>
      </c>
      <c r="L525" s="5">
        <f t="shared" si="106"/>
        <v>43704</v>
      </c>
      <c r="M525" s="2" t="str">
        <f t="shared" si="107"/>
        <v>Tuesday</v>
      </c>
      <c r="N525" s="2" t="str">
        <f t="shared" si="108"/>
        <v>Tuesday</v>
      </c>
      <c r="O525" s="12">
        <f t="shared" si="109"/>
        <v>0</v>
      </c>
      <c r="P525" s="11" t="str">
        <f t="shared" si="110"/>
        <v>Low Cost per Unit</v>
      </c>
      <c r="Q525" s="12">
        <f t="shared" si="111"/>
        <v>0</v>
      </c>
      <c r="R525" s="12">
        <f t="shared" si="112"/>
        <v>1.92</v>
      </c>
      <c r="S525" s="12">
        <f t="shared" si="113"/>
        <v>9.6</v>
      </c>
      <c r="T525" s="12">
        <f t="shared" si="114"/>
        <v>6.4</v>
      </c>
      <c r="U525" s="12">
        <f t="shared" si="115"/>
        <v>0</v>
      </c>
      <c r="V525" s="13" t="str">
        <f t="shared" ca="1" si="116"/>
        <v>Greater Than 8 Weeks Old</v>
      </c>
    </row>
    <row r="526" spans="1:22" x14ac:dyDescent="0.35">
      <c r="A526" s="2" t="s">
        <v>15</v>
      </c>
      <c r="B526" s="5">
        <v>43702</v>
      </c>
      <c r="C526" s="5" t="s">
        <v>369</v>
      </c>
      <c r="D526" s="5" t="s">
        <v>375</v>
      </c>
      <c r="E526" s="6">
        <v>1</v>
      </c>
      <c r="F526" s="3">
        <v>32</v>
      </c>
      <c r="G526" s="3">
        <v>5.5</v>
      </c>
      <c r="H526" s="8">
        <f t="shared" si="104"/>
        <v>5.5</v>
      </c>
      <c r="I526" s="3">
        <v>26.5</v>
      </c>
      <c r="J526" s="4">
        <v>0.83</v>
      </c>
      <c r="K526" s="2" t="str">
        <f t="shared" si="105"/>
        <v>Sunday</v>
      </c>
      <c r="L526" s="5">
        <f t="shared" si="106"/>
        <v>43705</v>
      </c>
      <c r="M526" s="2" t="str">
        <f t="shared" si="107"/>
        <v>Wednesday</v>
      </c>
      <c r="N526" s="2" t="str">
        <f t="shared" si="108"/>
        <v>Wednesday</v>
      </c>
      <c r="O526" s="12">
        <f t="shared" si="109"/>
        <v>0</v>
      </c>
      <c r="P526" s="11" t="str">
        <f t="shared" si="110"/>
        <v>Low Cost per Unit</v>
      </c>
      <c r="Q526" s="12">
        <f t="shared" si="111"/>
        <v>0</v>
      </c>
      <c r="R526" s="12">
        <f t="shared" si="112"/>
        <v>0</v>
      </c>
      <c r="S526" s="12">
        <f t="shared" si="113"/>
        <v>4.8</v>
      </c>
      <c r="T526" s="12">
        <f t="shared" si="114"/>
        <v>0</v>
      </c>
      <c r="U526" s="12">
        <f t="shared" si="115"/>
        <v>0</v>
      </c>
      <c r="V526" s="13" t="str">
        <f t="shared" ca="1" si="116"/>
        <v>Greater Than 8 Weeks Old</v>
      </c>
    </row>
    <row r="527" spans="1:22" x14ac:dyDescent="0.35">
      <c r="A527" s="2" t="s">
        <v>15</v>
      </c>
      <c r="B527" s="5">
        <v>43703</v>
      </c>
      <c r="C527" s="5" t="s">
        <v>369</v>
      </c>
      <c r="D527" s="5" t="s">
        <v>375</v>
      </c>
      <c r="E527" s="6">
        <v>3</v>
      </c>
      <c r="F527" s="3">
        <v>96</v>
      </c>
      <c r="G527" s="3">
        <v>16.5</v>
      </c>
      <c r="H527" s="8">
        <f t="shared" si="104"/>
        <v>5.5</v>
      </c>
      <c r="I527" s="3">
        <v>79.5</v>
      </c>
      <c r="J527" s="4">
        <v>0.83</v>
      </c>
      <c r="K527" s="2" t="str">
        <f t="shared" si="105"/>
        <v>Monday</v>
      </c>
      <c r="L527" s="5">
        <f t="shared" si="106"/>
        <v>43706</v>
      </c>
      <c r="M527" s="2" t="str">
        <f t="shared" si="107"/>
        <v>Thursday</v>
      </c>
      <c r="N527" s="2" t="str">
        <f t="shared" si="108"/>
        <v>Thursday</v>
      </c>
      <c r="O527" s="12">
        <f t="shared" si="109"/>
        <v>0</v>
      </c>
      <c r="P527" s="11" t="str">
        <f t="shared" si="110"/>
        <v>Low Cost per Unit</v>
      </c>
      <c r="Q527" s="12">
        <f t="shared" si="111"/>
        <v>0</v>
      </c>
      <c r="R527" s="12">
        <f t="shared" si="112"/>
        <v>2.88</v>
      </c>
      <c r="S527" s="12">
        <f t="shared" si="113"/>
        <v>14.399999999999999</v>
      </c>
      <c r="T527" s="12">
        <f t="shared" si="114"/>
        <v>0</v>
      </c>
      <c r="U527" s="12">
        <f t="shared" si="115"/>
        <v>0</v>
      </c>
      <c r="V527" s="13" t="str">
        <f t="shared" ca="1" si="116"/>
        <v>Greater Than 8 Weeks Old</v>
      </c>
    </row>
    <row r="528" spans="1:22" x14ac:dyDescent="0.35">
      <c r="A528" s="2" t="s">
        <v>15</v>
      </c>
      <c r="B528" s="5">
        <v>43704</v>
      </c>
      <c r="C528" s="5" t="s">
        <v>369</v>
      </c>
      <c r="D528" s="5" t="s">
        <v>375</v>
      </c>
      <c r="E528" s="6">
        <v>6</v>
      </c>
      <c r="F528" s="3">
        <v>192</v>
      </c>
      <c r="G528" s="3">
        <v>33</v>
      </c>
      <c r="H528" s="8">
        <f t="shared" si="104"/>
        <v>5.5</v>
      </c>
      <c r="I528" s="3">
        <v>159</v>
      </c>
      <c r="J528" s="4">
        <v>0.83</v>
      </c>
      <c r="K528" s="2" t="str">
        <f t="shared" si="105"/>
        <v>Tuesday</v>
      </c>
      <c r="L528" s="5">
        <f t="shared" si="106"/>
        <v>43707</v>
      </c>
      <c r="M528" s="2" t="str">
        <f t="shared" si="107"/>
        <v>Friday</v>
      </c>
      <c r="N528" s="2" t="str">
        <f t="shared" si="108"/>
        <v>Friday</v>
      </c>
      <c r="O528" s="12">
        <f t="shared" si="109"/>
        <v>9.6000000000000014</v>
      </c>
      <c r="P528" s="11" t="str">
        <f t="shared" si="110"/>
        <v>Low Cost per Unit</v>
      </c>
      <c r="Q528" s="12">
        <f t="shared" si="111"/>
        <v>0</v>
      </c>
      <c r="R528" s="12">
        <f t="shared" si="112"/>
        <v>5.76</v>
      </c>
      <c r="S528" s="12">
        <f t="shared" si="113"/>
        <v>28.799999999999997</v>
      </c>
      <c r="T528" s="12">
        <f t="shared" si="114"/>
        <v>0</v>
      </c>
      <c r="U528" s="12">
        <f t="shared" si="115"/>
        <v>0</v>
      </c>
      <c r="V528" s="13" t="str">
        <f t="shared" ca="1" si="116"/>
        <v>Greater Than 8 Weeks Old</v>
      </c>
    </row>
    <row r="529" spans="1:22" x14ac:dyDescent="0.35">
      <c r="A529" s="2" t="s">
        <v>15</v>
      </c>
      <c r="B529" s="5">
        <v>43705</v>
      </c>
      <c r="C529" s="5" t="s">
        <v>369</v>
      </c>
      <c r="D529" s="5" t="s">
        <v>375</v>
      </c>
      <c r="E529" s="6">
        <v>3</v>
      </c>
      <c r="F529" s="3">
        <v>96</v>
      </c>
      <c r="G529" s="3">
        <v>16.5</v>
      </c>
      <c r="H529" s="8">
        <f t="shared" si="104"/>
        <v>5.5</v>
      </c>
      <c r="I529" s="3">
        <v>79.5</v>
      </c>
      <c r="J529" s="4">
        <v>0.83</v>
      </c>
      <c r="K529" s="2" t="str">
        <f t="shared" si="105"/>
        <v>Wednesday</v>
      </c>
      <c r="L529" s="5">
        <f t="shared" si="106"/>
        <v>43708</v>
      </c>
      <c r="M529" s="2" t="str">
        <f t="shared" si="107"/>
        <v>Saturday</v>
      </c>
      <c r="N529" s="2" t="str">
        <f t="shared" si="108"/>
        <v>Saturday</v>
      </c>
      <c r="O529" s="12">
        <f t="shared" si="109"/>
        <v>0</v>
      </c>
      <c r="P529" s="11" t="str">
        <f t="shared" si="110"/>
        <v>Low Cost per Unit</v>
      </c>
      <c r="Q529" s="12">
        <f t="shared" si="111"/>
        <v>0</v>
      </c>
      <c r="R529" s="12">
        <f t="shared" si="112"/>
        <v>2.88</v>
      </c>
      <c r="S529" s="12">
        <f t="shared" si="113"/>
        <v>14.399999999999999</v>
      </c>
      <c r="T529" s="12">
        <f t="shared" si="114"/>
        <v>0</v>
      </c>
      <c r="U529" s="12">
        <f t="shared" si="115"/>
        <v>0</v>
      </c>
      <c r="V529" s="13" t="str">
        <f t="shared" ca="1" si="116"/>
        <v>Greater Than 8 Weeks Old</v>
      </c>
    </row>
    <row r="530" spans="1:22" x14ac:dyDescent="0.35">
      <c r="A530" s="2" t="s">
        <v>15</v>
      </c>
      <c r="B530" s="5">
        <v>43706</v>
      </c>
      <c r="C530" s="5" t="s">
        <v>369</v>
      </c>
      <c r="D530" s="5" t="s">
        <v>375</v>
      </c>
      <c r="E530" s="6">
        <v>2</v>
      </c>
      <c r="F530" s="3">
        <v>64</v>
      </c>
      <c r="G530" s="3">
        <v>11</v>
      </c>
      <c r="H530" s="8">
        <f t="shared" si="104"/>
        <v>5.5</v>
      </c>
      <c r="I530" s="3">
        <v>53</v>
      </c>
      <c r="J530" s="4">
        <v>0.83</v>
      </c>
      <c r="K530" s="2" t="str">
        <f t="shared" si="105"/>
        <v>Thursday</v>
      </c>
      <c r="L530" s="5">
        <f t="shared" si="106"/>
        <v>43709</v>
      </c>
      <c r="M530" s="2" t="str">
        <f t="shared" si="107"/>
        <v>Sunday</v>
      </c>
      <c r="N530" s="2" t="str">
        <f t="shared" si="108"/>
        <v>Monday</v>
      </c>
      <c r="O530" s="12">
        <f t="shared" si="109"/>
        <v>0</v>
      </c>
      <c r="P530" s="11" t="str">
        <f t="shared" si="110"/>
        <v>Low Cost per Unit</v>
      </c>
      <c r="Q530" s="12">
        <f t="shared" si="111"/>
        <v>0</v>
      </c>
      <c r="R530" s="12">
        <f t="shared" si="112"/>
        <v>1.92</v>
      </c>
      <c r="S530" s="12">
        <f t="shared" si="113"/>
        <v>9.6</v>
      </c>
      <c r="T530" s="12">
        <f t="shared" si="114"/>
        <v>0</v>
      </c>
      <c r="U530" s="12">
        <f t="shared" si="115"/>
        <v>0</v>
      </c>
      <c r="V530" s="13" t="str">
        <f t="shared" ca="1" si="116"/>
        <v>Greater Than 8 Weeks Old</v>
      </c>
    </row>
    <row r="531" spans="1:22" x14ac:dyDescent="0.35">
      <c r="A531" s="2" t="s">
        <v>15</v>
      </c>
      <c r="B531" s="5">
        <v>43707</v>
      </c>
      <c r="C531" s="5" t="s">
        <v>369</v>
      </c>
      <c r="D531" s="5" t="s">
        <v>375</v>
      </c>
      <c r="E531" s="6">
        <v>2</v>
      </c>
      <c r="F531" s="3">
        <v>64</v>
      </c>
      <c r="G531" s="3">
        <v>11</v>
      </c>
      <c r="H531" s="8">
        <f t="shared" si="104"/>
        <v>5.5</v>
      </c>
      <c r="I531" s="3">
        <v>53</v>
      </c>
      <c r="J531" s="4">
        <v>0.83</v>
      </c>
      <c r="K531" s="2" t="str">
        <f t="shared" si="105"/>
        <v>Friday</v>
      </c>
      <c r="L531" s="5">
        <f t="shared" si="106"/>
        <v>43710</v>
      </c>
      <c r="M531" s="2" t="str">
        <f t="shared" si="107"/>
        <v>Monday</v>
      </c>
      <c r="N531" s="2" t="str">
        <f t="shared" si="108"/>
        <v>Monday</v>
      </c>
      <c r="O531" s="12">
        <f t="shared" si="109"/>
        <v>0</v>
      </c>
      <c r="P531" s="11" t="str">
        <f t="shared" si="110"/>
        <v>Low Cost per Unit</v>
      </c>
      <c r="Q531" s="12">
        <f t="shared" si="111"/>
        <v>0</v>
      </c>
      <c r="R531" s="12">
        <f t="shared" si="112"/>
        <v>1.92</v>
      </c>
      <c r="S531" s="12">
        <f t="shared" si="113"/>
        <v>9.6</v>
      </c>
      <c r="T531" s="12">
        <f t="shared" si="114"/>
        <v>0</v>
      </c>
      <c r="U531" s="12">
        <f t="shared" si="115"/>
        <v>0</v>
      </c>
      <c r="V531" s="13" t="str">
        <f t="shared" ca="1" si="116"/>
        <v>Greater Than 8 Weeks Old</v>
      </c>
    </row>
    <row r="532" spans="1:22" x14ac:dyDescent="0.35">
      <c r="A532" s="2" t="s">
        <v>297</v>
      </c>
      <c r="B532" s="5">
        <v>43684</v>
      </c>
      <c r="C532" s="5" t="s">
        <v>371</v>
      </c>
      <c r="D532" s="5" t="s">
        <v>371</v>
      </c>
      <c r="E532" s="6">
        <v>3</v>
      </c>
      <c r="F532" s="3">
        <v>29.97</v>
      </c>
      <c r="G532" s="3">
        <v>11.25</v>
      </c>
      <c r="H532" s="8">
        <f t="shared" si="104"/>
        <v>3.75</v>
      </c>
      <c r="I532" s="3">
        <v>18.72</v>
      </c>
      <c r="J532" s="4">
        <v>0.62</v>
      </c>
      <c r="K532" s="2" t="str">
        <f t="shared" si="105"/>
        <v>Wednesday</v>
      </c>
      <c r="L532" s="5">
        <f t="shared" si="106"/>
        <v>43687</v>
      </c>
      <c r="M532" s="2" t="str">
        <f t="shared" si="107"/>
        <v>Saturday</v>
      </c>
      <c r="N532" s="2" t="str">
        <f t="shared" si="108"/>
        <v>Saturday</v>
      </c>
      <c r="O532" s="12">
        <f t="shared" si="109"/>
        <v>0</v>
      </c>
      <c r="P532" s="11" t="str">
        <f t="shared" si="110"/>
        <v>Low Cost per Unit</v>
      </c>
      <c r="Q532" s="12">
        <f t="shared" si="111"/>
        <v>0</v>
      </c>
      <c r="R532" s="12">
        <f t="shared" si="112"/>
        <v>0.8990999999999999</v>
      </c>
      <c r="S532" s="12">
        <f t="shared" si="113"/>
        <v>0</v>
      </c>
      <c r="T532" s="12">
        <f t="shared" si="114"/>
        <v>0</v>
      </c>
      <c r="U532" s="12">
        <f t="shared" si="115"/>
        <v>0</v>
      </c>
      <c r="V532" s="13" t="str">
        <f t="shared" ca="1" si="116"/>
        <v>Greater Than 8 Weeks Old</v>
      </c>
    </row>
    <row r="533" spans="1:22" x14ac:dyDescent="0.35">
      <c r="A533" s="2" t="s">
        <v>135</v>
      </c>
      <c r="B533" s="5">
        <v>43680</v>
      </c>
      <c r="C533" s="5" t="s">
        <v>369</v>
      </c>
      <c r="D533" s="5" t="s">
        <v>375</v>
      </c>
      <c r="E533" s="6">
        <v>2</v>
      </c>
      <c r="F533" s="3">
        <v>30</v>
      </c>
      <c r="G533" s="3">
        <v>4.2</v>
      </c>
      <c r="H533" s="8">
        <f t="shared" si="104"/>
        <v>2.1</v>
      </c>
      <c r="I533" s="3">
        <v>25.8</v>
      </c>
      <c r="J533" s="4">
        <v>0.86</v>
      </c>
      <c r="K533" s="2" t="str">
        <f t="shared" si="105"/>
        <v>Saturday</v>
      </c>
      <c r="L533" s="5">
        <f t="shared" si="106"/>
        <v>43683</v>
      </c>
      <c r="M533" s="2" t="str">
        <f t="shared" si="107"/>
        <v>Tuesday</v>
      </c>
      <c r="N533" s="2" t="str">
        <f t="shared" si="108"/>
        <v>Tuesday</v>
      </c>
      <c r="O533" s="12">
        <f t="shared" si="109"/>
        <v>0</v>
      </c>
      <c r="P533" s="11" t="str">
        <f t="shared" si="110"/>
        <v>Low Cost per Unit</v>
      </c>
      <c r="Q533" s="12">
        <f t="shared" si="111"/>
        <v>0</v>
      </c>
      <c r="R533" s="12">
        <f t="shared" si="112"/>
        <v>0.89999999999999991</v>
      </c>
      <c r="S533" s="12">
        <f t="shared" si="113"/>
        <v>4.5</v>
      </c>
      <c r="T533" s="12">
        <f t="shared" si="114"/>
        <v>3</v>
      </c>
      <c r="U533" s="12">
        <f t="shared" si="115"/>
        <v>0</v>
      </c>
      <c r="V533" s="13" t="str">
        <f t="shared" ca="1" si="116"/>
        <v>Greater Than 8 Weeks Old</v>
      </c>
    </row>
    <row r="534" spans="1:22" x14ac:dyDescent="0.35">
      <c r="A534" s="2" t="s">
        <v>135</v>
      </c>
      <c r="B534" s="5">
        <v>43683</v>
      </c>
      <c r="C534" s="5" t="s">
        <v>369</v>
      </c>
      <c r="D534" s="5" t="s">
        <v>375</v>
      </c>
      <c r="E534" s="6">
        <v>1</v>
      </c>
      <c r="F534" s="3">
        <v>15</v>
      </c>
      <c r="G534" s="3">
        <v>2.1</v>
      </c>
      <c r="H534" s="8">
        <f t="shared" si="104"/>
        <v>2.1</v>
      </c>
      <c r="I534" s="3">
        <v>12.9</v>
      </c>
      <c r="J534" s="4">
        <v>0.86</v>
      </c>
      <c r="K534" s="2" t="str">
        <f t="shared" si="105"/>
        <v>Tuesday</v>
      </c>
      <c r="L534" s="5">
        <f t="shared" si="106"/>
        <v>43686</v>
      </c>
      <c r="M534" s="2" t="str">
        <f t="shared" si="107"/>
        <v>Friday</v>
      </c>
      <c r="N534" s="2" t="str">
        <f t="shared" si="108"/>
        <v>Friday</v>
      </c>
      <c r="O534" s="12">
        <f t="shared" si="109"/>
        <v>0.75</v>
      </c>
      <c r="P534" s="11" t="str">
        <f t="shared" si="110"/>
        <v>Low Cost per Unit</v>
      </c>
      <c r="Q534" s="12">
        <f t="shared" si="111"/>
        <v>0</v>
      </c>
      <c r="R534" s="12">
        <f t="shared" si="112"/>
        <v>0</v>
      </c>
      <c r="S534" s="12">
        <f t="shared" si="113"/>
        <v>2.25</v>
      </c>
      <c r="T534" s="12">
        <f t="shared" si="114"/>
        <v>0</v>
      </c>
      <c r="U534" s="12">
        <f t="shared" si="115"/>
        <v>0</v>
      </c>
      <c r="V534" s="13" t="str">
        <f t="shared" ca="1" si="116"/>
        <v>Greater Than 8 Weeks Old</v>
      </c>
    </row>
    <row r="535" spans="1:22" x14ac:dyDescent="0.35">
      <c r="A535" s="2" t="s">
        <v>135</v>
      </c>
      <c r="B535" s="5">
        <v>43684</v>
      </c>
      <c r="C535" s="5" t="s">
        <v>369</v>
      </c>
      <c r="D535" s="5" t="s">
        <v>375</v>
      </c>
      <c r="E535" s="6">
        <v>4</v>
      </c>
      <c r="F535" s="3">
        <v>23.96</v>
      </c>
      <c r="G535" s="3">
        <v>8.4</v>
      </c>
      <c r="H535" s="8">
        <f t="shared" si="104"/>
        <v>2.1</v>
      </c>
      <c r="I535" s="3">
        <v>15.56</v>
      </c>
      <c r="J535" s="4">
        <v>0.65</v>
      </c>
      <c r="K535" s="2" t="str">
        <f t="shared" si="105"/>
        <v>Wednesday</v>
      </c>
      <c r="L535" s="5">
        <f t="shared" si="106"/>
        <v>43687</v>
      </c>
      <c r="M535" s="2" t="str">
        <f t="shared" si="107"/>
        <v>Saturday</v>
      </c>
      <c r="N535" s="2" t="str">
        <f t="shared" si="108"/>
        <v>Saturday</v>
      </c>
      <c r="O535" s="12">
        <f t="shared" si="109"/>
        <v>0</v>
      </c>
      <c r="P535" s="11" t="str">
        <f t="shared" si="110"/>
        <v>Low Cost per Unit</v>
      </c>
      <c r="Q535" s="12">
        <f t="shared" si="111"/>
        <v>0</v>
      </c>
      <c r="R535" s="12">
        <f t="shared" si="112"/>
        <v>0.71879999999999999</v>
      </c>
      <c r="S535" s="12">
        <f t="shared" si="113"/>
        <v>3.5939999999999999</v>
      </c>
      <c r="T535" s="12">
        <f t="shared" si="114"/>
        <v>0</v>
      </c>
      <c r="U535" s="12">
        <f t="shared" si="115"/>
        <v>0</v>
      </c>
      <c r="V535" s="13" t="str">
        <f t="shared" ca="1" si="116"/>
        <v>Greater Than 8 Weeks Old</v>
      </c>
    </row>
    <row r="536" spans="1:22" x14ac:dyDescent="0.35">
      <c r="A536" s="2" t="s">
        <v>135</v>
      </c>
      <c r="B536" s="5">
        <v>43686</v>
      </c>
      <c r="C536" s="5" t="s">
        <v>369</v>
      </c>
      <c r="D536" s="5" t="s">
        <v>375</v>
      </c>
      <c r="E536" s="6">
        <v>4</v>
      </c>
      <c r="F536" s="3">
        <v>23.96</v>
      </c>
      <c r="G536" s="3">
        <v>8.4</v>
      </c>
      <c r="H536" s="8">
        <f t="shared" si="104"/>
        <v>2.1</v>
      </c>
      <c r="I536" s="3">
        <v>15.56</v>
      </c>
      <c r="J536" s="4">
        <v>0.65</v>
      </c>
      <c r="K536" s="2" t="str">
        <f t="shared" si="105"/>
        <v>Friday</v>
      </c>
      <c r="L536" s="5">
        <f t="shared" si="106"/>
        <v>43689</v>
      </c>
      <c r="M536" s="2" t="str">
        <f t="shared" si="107"/>
        <v>Monday</v>
      </c>
      <c r="N536" s="2" t="str">
        <f t="shared" si="108"/>
        <v>Monday</v>
      </c>
      <c r="O536" s="12">
        <f t="shared" si="109"/>
        <v>0</v>
      </c>
      <c r="P536" s="11" t="str">
        <f t="shared" si="110"/>
        <v>Low Cost per Unit</v>
      </c>
      <c r="Q536" s="12">
        <f t="shared" si="111"/>
        <v>0</v>
      </c>
      <c r="R536" s="12">
        <f t="shared" si="112"/>
        <v>0.71879999999999999</v>
      </c>
      <c r="S536" s="12">
        <f t="shared" si="113"/>
        <v>3.5939999999999999</v>
      </c>
      <c r="T536" s="12">
        <f t="shared" si="114"/>
        <v>0</v>
      </c>
      <c r="U536" s="12">
        <f t="shared" si="115"/>
        <v>0</v>
      </c>
      <c r="V536" s="13" t="str">
        <f t="shared" ca="1" si="116"/>
        <v>Greater Than 8 Weeks Old</v>
      </c>
    </row>
    <row r="537" spans="1:22" x14ac:dyDescent="0.35">
      <c r="A537" s="2" t="s">
        <v>135</v>
      </c>
      <c r="B537" s="5">
        <v>43687</v>
      </c>
      <c r="C537" s="5" t="s">
        <v>369</v>
      </c>
      <c r="D537" s="5" t="s">
        <v>375</v>
      </c>
      <c r="E537" s="6">
        <v>6</v>
      </c>
      <c r="F537" s="3">
        <v>44.95</v>
      </c>
      <c r="G537" s="3">
        <v>12.6</v>
      </c>
      <c r="H537" s="8">
        <f t="shared" si="104"/>
        <v>2.1</v>
      </c>
      <c r="I537" s="3">
        <v>32.35</v>
      </c>
      <c r="J537" s="4">
        <v>0.72</v>
      </c>
      <c r="K537" s="2" t="str">
        <f t="shared" si="105"/>
        <v>Saturday</v>
      </c>
      <c r="L537" s="5">
        <f t="shared" si="106"/>
        <v>43690</v>
      </c>
      <c r="M537" s="2" t="str">
        <f t="shared" si="107"/>
        <v>Tuesday</v>
      </c>
      <c r="N537" s="2" t="str">
        <f t="shared" si="108"/>
        <v>Tuesday</v>
      </c>
      <c r="O537" s="12">
        <f t="shared" si="109"/>
        <v>0</v>
      </c>
      <c r="P537" s="11" t="str">
        <f t="shared" si="110"/>
        <v>Low Cost per Unit</v>
      </c>
      <c r="Q537" s="12">
        <f t="shared" si="111"/>
        <v>0</v>
      </c>
      <c r="R537" s="12">
        <f t="shared" si="112"/>
        <v>1.3485</v>
      </c>
      <c r="S537" s="12">
        <f t="shared" si="113"/>
        <v>6.7425000000000006</v>
      </c>
      <c r="T537" s="12">
        <f t="shared" si="114"/>
        <v>4.4950000000000001</v>
      </c>
      <c r="U537" s="12">
        <f t="shared" si="115"/>
        <v>0</v>
      </c>
      <c r="V537" s="13" t="str">
        <f t="shared" ca="1" si="116"/>
        <v>Greater Than 8 Weeks Old</v>
      </c>
    </row>
    <row r="538" spans="1:22" x14ac:dyDescent="0.35">
      <c r="A538" s="2" t="s">
        <v>135</v>
      </c>
      <c r="B538" s="5">
        <v>43688</v>
      </c>
      <c r="C538" s="5" t="s">
        <v>369</v>
      </c>
      <c r="D538" s="5" t="s">
        <v>375</v>
      </c>
      <c r="E538" s="6">
        <v>2</v>
      </c>
      <c r="F538" s="3">
        <v>11.98</v>
      </c>
      <c r="G538" s="3">
        <v>4.2</v>
      </c>
      <c r="H538" s="8">
        <f t="shared" si="104"/>
        <v>2.1</v>
      </c>
      <c r="I538" s="3">
        <v>7.78</v>
      </c>
      <c r="J538" s="4">
        <v>0.65</v>
      </c>
      <c r="K538" s="2" t="str">
        <f t="shared" si="105"/>
        <v>Sunday</v>
      </c>
      <c r="L538" s="5">
        <f t="shared" si="106"/>
        <v>43691</v>
      </c>
      <c r="M538" s="2" t="str">
        <f t="shared" si="107"/>
        <v>Wednesday</v>
      </c>
      <c r="N538" s="2" t="str">
        <f t="shared" si="108"/>
        <v>Wednesday</v>
      </c>
      <c r="O538" s="12">
        <f t="shared" si="109"/>
        <v>0</v>
      </c>
      <c r="P538" s="11" t="str">
        <f t="shared" si="110"/>
        <v>Low Cost per Unit</v>
      </c>
      <c r="Q538" s="12">
        <f t="shared" si="111"/>
        <v>0</v>
      </c>
      <c r="R538" s="12">
        <f t="shared" si="112"/>
        <v>0.3594</v>
      </c>
      <c r="S538" s="12">
        <f t="shared" si="113"/>
        <v>1.7969999999999999</v>
      </c>
      <c r="T538" s="12">
        <f t="shared" si="114"/>
        <v>0</v>
      </c>
      <c r="U538" s="12">
        <f t="shared" si="115"/>
        <v>0</v>
      </c>
      <c r="V538" s="13" t="str">
        <f t="shared" ca="1" si="116"/>
        <v>Greater Than 8 Weeks Old</v>
      </c>
    </row>
    <row r="539" spans="1:22" x14ac:dyDescent="0.35">
      <c r="A539" s="2" t="s">
        <v>135</v>
      </c>
      <c r="B539" s="5">
        <v>43690</v>
      </c>
      <c r="C539" s="5" t="s">
        <v>369</v>
      </c>
      <c r="D539" s="5" t="s">
        <v>375</v>
      </c>
      <c r="E539" s="6">
        <v>3</v>
      </c>
      <c r="F539" s="3">
        <v>17.97</v>
      </c>
      <c r="G539" s="3">
        <v>6.3</v>
      </c>
      <c r="H539" s="8">
        <f t="shared" si="104"/>
        <v>2.1</v>
      </c>
      <c r="I539" s="3">
        <v>11.67</v>
      </c>
      <c r="J539" s="4">
        <v>0.65</v>
      </c>
      <c r="K539" s="2" t="str">
        <f t="shared" si="105"/>
        <v>Tuesday</v>
      </c>
      <c r="L539" s="5">
        <f t="shared" si="106"/>
        <v>43693</v>
      </c>
      <c r="M539" s="2" t="str">
        <f t="shared" si="107"/>
        <v>Friday</v>
      </c>
      <c r="N539" s="2" t="str">
        <f t="shared" si="108"/>
        <v>Friday</v>
      </c>
      <c r="O539" s="12">
        <f t="shared" si="109"/>
        <v>0.89849999999999997</v>
      </c>
      <c r="P539" s="11" t="str">
        <f t="shared" si="110"/>
        <v>Low Cost per Unit</v>
      </c>
      <c r="Q539" s="12">
        <f t="shared" si="111"/>
        <v>0</v>
      </c>
      <c r="R539" s="12">
        <f t="shared" si="112"/>
        <v>0.53909999999999991</v>
      </c>
      <c r="S539" s="12">
        <f t="shared" si="113"/>
        <v>2.6954999999999996</v>
      </c>
      <c r="T539" s="12">
        <f t="shared" si="114"/>
        <v>0</v>
      </c>
      <c r="U539" s="12">
        <f t="shared" si="115"/>
        <v>0</v>
      </c>
      <c r="V539" s="13" t="str">
        <f t="shared" ca="1" si="116"/>
        <v>Greater Than 8 Weeks Old</v>
      </c>
    </row>
    <row r="540" spans="1:22" x14ac:dyDescent="0.35">
      <c r="A540" s="2" t="s">
        <v>135</v>
      </c>
      <c r="B540" s="5">
        <v>43691</v>
      </c>
      <c r="C540" s="5" t="s">
        <v>369</v>
      </c>
      <c r="D540" s="5" t="s">
        <v>375</v>
      </c>
      <c r="E540" s="6">
        <v>4</v>
      </c>
      <c r="F540" s="3">
        <v>23.96</v>
      </c>
      <c r="G540" s="3">
        <v>8.4</v>
      </c>
      <c r="H540" s="8">
        <f t="shared" si="104"/>
        <v>2.1</v>
      </c>
      <c r="I540" s="3">
        <v>15.56</v>
      </c>
      <c r="J540" s="4">
        <v>0.65</v>
      </c>
      <c r="K540" s="2" t="str">
        <f t="shared" si="105"/>
        <v>Wednesday</v>
      </c>
      <c r="L540" s="5">
        <f t="shared" si="106"/>
        <v>43694</v>
      </c>
      <c r="M540" s="2" t="str">
        <f t="shared" si="107"/>
        <v>Saturday</v>
      </c>
      <c r="N540" s="2" t="str">
        <f t="shared" si="108"/>
        <v>Saturday</v>
      </c>
      <c r="O540" s="12">
        <f t="shared" si="109"/>
        <v>0</v>
      </c>
      <c r="P540" s="11" t="str">
        <f t="shared" si="110"/>
        <v>Low Cost per Unit</v>
      </c>
      <c r="Q540" s="12">
        <f t="shared" si="111"/>
        <v>0</v>
      </c>
      <c r="R540" s="12">
        <f t="shared" si="112"/>
        <v>0.71879999999999999</v>
      </c>
      <c r="S540" s="12">
        <f t="shared" si="113"/>
        <v>3.5939999999999999</v>
      </c>
      <c r="T540" s="12">
        <f t="shared" si="114"/>
        <v>0</v>
      </c>
      <c r="U540" s="12">
        <f t="shared" si="115"/>
        <v>0</v>
      </c>
      <c r="V540" s="13" t="str">
        <f t="shared" ca="1" si="116"/>
        <v>Greater Than 8 Weeks Old</v>
      </c>
    </row>
    <row r="541" spans="1:22" x14ac:dyDescent="0.35">
      <c r="A541" s="2" t="s">
        <v>135</v>
      </c>
      <c r="B541" s="5">
        <v>43692</v>
      </c>
      <c r="C541" s="5" t="s">
        <v>369</v>
      </c>
      <c r="D541" s="5" t="s">
        <v>375</v>
      </c>
      <c r="E541" s="6">
        <v>1</v>
      </c>
      <c r="F541" s="3">
        <v>5.99</v>
      </c>
      <c r="G541" s="3">
        <v>2.1</v>
      </c>
      <c r="H541" s="8">
        <f t="shared" si="104"/>
        <v>2.1</v>
      </c>
      <c r="I541" s="3">
        <v>3.89</v>
      </c>
      <c r="J541" s="4">
        <v>0.65</v>
      </c>
      <c r="K541" s="2" t="str">
        <f t="shared" si="105"/>
        <v>Thursday</v>
      </c>
      <c r="L541" s="5">
        <f t="shared" si="106"/>
        <v>43695</v>
      </c>
      <c r="M541" s="2" t="str">
        <f t="shared" si="107"/>
        <v>Sunday</v>
      </c>
      <c r="N541" s="2" t="str">
        <f t="shared" si="108"/>
        <v>Monday</v>
      </c>
      <c r="O541" s="12">
        <f t="shared" si="109"/>
        <v>0</v>
      </c>
      <c r="P541" s="11" t="str">
        <f t="shared" si="110"/>
        <v>Low Cost per Unit</v>
      </c>
      <c r="Q541" s="12">
        <f t="shared" si="111"/>
        <v>0</v>
      </c>
      <c r="R541" s="12">
        <f t="shared" si="112"/>
        <v>0</v>
      </c>
      <c r="S541" s="12">
        <f t="shared" si="113"/>
        <v>0.89849999999999997</v>
      </c>
      <c r="T541" s="12">
        <f t="shared" si="114"/>
        <v>0</v>
      </c>
      <c r="U541" s="12">
        <f t="shared" si="115"/>
        <v>0</v>
      </c>
      <c r="V541" s="13" t="str">
        <f t="shared" ca="1" si="116"/>
        <v>Greater Than 8 Weeks Old</v>
      </c>
    </row>
    <row r="542" spans="1:22" x14ac:dyDescent="0.35">
      <c r="A542" s="2" t="s">
        <v>135</v>
      </c>
      <c r="B542" s="5">
        <v>43693</v>
      </c>
      <c r="C542" s="5" t="s">
        <v>369</v>
      </c>
      <c r="D542" s="5" t="s">
        <v>375</v>
      </c>
      <c r="E542" s="6">
        <v>1</v>
      </c>
      <c r="F542" s="3">
        <v>5.99</v>
      </c>
      <c r="G542" s="3">
        <v>2.1</v>
      </c>
      <c r="H542" s="8">
        <f t="shared" si="104"/>
        <v>2.1</v>
      </c>
      <c r="I542" s="3">
        <v>3.89</v>
      </c>
      <c r="J542" s="4">
        <v>0.65</v>
      </c>
      <c r="K542" s="2" t="str">
        <f t="shared" si="105"/>
        <v>Friday</v>
      </c>
      <c r="L542" s="5">
        <f t="shared" si="106"/>
        <v>43696</v>
      </c>
      <c r="M542" s="2" t="str">
        <f t="shared" si="107"/>
        <v>Monday</v>
      </c>
      <c r="N542" s="2" t="str">
        <f t="shared" si="108"/>
        <v>Monday</v>
      </c>
      <c r="O542" s="12">
        <f t="shared" si="109"/>
        <v>0</v>
      </c>
      <c r="P542" s="11" t="str">
        <f t="shared" si="110"/>
        <v>Low Cost per Unit</v>
      </c>
      <c r="Q542" s="12">
        <f t="shared" si="111"/>
        <v>0</v>
      </c>
      <c r="R542" s="12">
        <f t="shared" si="112"/>
        <v>0</v>
      </c>
      <c r="S542" s="12">
        <f t="shared" si="113"/>
        <v>0.89849999999999997</v>
      </c>
      <c r="T542" s="12">
        <f t="shared" si="114"/>
        <v>0</v>
      </c>
      <c r="U542" s="12">
        <f t="shared" si="115"/>
        <v>0</v>
      </c>
      <c r="V542" s="13" t="str">
        <f t="shared" ca="1" si="116"/>
        <v>Greater Than 8 Weeks Old</v>
      </c>
    </row>
    <row r="543" spans="1:22" x14ac:dyDescent="0.35">
      <c r="A543" s="2" t="s">
        <v>135</v>
      </c>
      <c r="B543" s="5">
        <v>43694</v>
      </c>
      <c r="C543" s="5" t="s">
        <v>369</v>
      </c>
      <c r="D543" s="5" t="s">
        <v>375</v>
      </c>
      <c r="E543" s="6">
        <v>3</v>
      </c>
      <c r="F543" s="3">
        <v>17.97</v>
      </c>
      <c r="G543" s="3">
        <v>6.3</v>
      </c>
      <c r="H543" s="8">
        <f t="shared" si="104"/>
        <v>2.1</v>
      </c>
      <c r="I543" s="3">
        <v>11.67</v>
      </c>
      <c r="J543" s="4">
        <v>0.65</v>
      </c>
      <c r="K543" s="2" t="str">
        <f t="shared" si="105"/>
        <v>Saturday</v>
      </c>
      <c r="L543" s="5">
        <f t="shared" si="106"/>
        <v>43697</v>
      </c>
      <c r="M543" s="2" t="str">
        <f t="shared" si="107"/>
        <v>Tuesday</v>
      </c>
      <c r="N543" s="2" t="str">
        <f t="shared" si="108"/>
        <v>Tuesday</v>
      </c>
      <c r="O543" s="12">
        <f t="shared" si="109"/>
        <v>0</v>
      </c>
      <c r="P543" s="11" t="str">
        <f t="shared" si="110"/>
        <v>Low Cost per Unit</v>
      </c>
      <c r="Q543" s="12">
        <f t="shared" si="111"/>
        <v>0</v>
      </c>
      <c r="R543" s="12">
        <f t="shared" si="112"/>
        <v>0.53909999999999991</v>
      </c>
      <c r="S543" s="12">
        <f t="shared" si="113"/>
        <v>2.6954999999999996</v>
      </c>
      <c r="T543" s="12">
        <f t="shared" si="114"/>
        <v>1.7969999999999999</v>
      </c>
      <c r="U543" s="12">
        <f t="shared" si="115"/>
        <v>0</v>
      </c>
      <c r="V543" s="13" t="str">
        <f t="shared" ca="1" si="116"/>
        <v>Greater Than 8 Weeks Old</v>
      </c>
    </row>
    <row r="544" spans="1:22" x14ac:dyDescent="0.35">
      <c r="A544" s="2" t="s">
        <v>135</v>
      </c>
      <c r="B544" s="5">
        <v>43696</v>
      </c>
      <c r="C544" s="5" t="s">
        <v>369</v>
      </c>
      <c r="D544" s="5" t="s">
        <v>375</v>
      </c>
      <c r="E544" s="6">
        <v>1</v>
      </c>
      <c r="F544" s="3">
        <v>5.99</v>
      </c>
      <c r="G544" s="3">
        <v>2.1</v>
      </c>
      <c r="H544" s="8">
        <f t="shared" si="104"/>
        <v>2.1</v>
      </c>
      <c r="I544" s="3">
        <v>3.89</v>
      </c>
      <c r="J544" s="4">
        <v>0.65</v>
      </c>
      <c r="K544" s="2" t="str">
        <f t="shared" si="105"/>
        <v>Monday</v>
      </c>
      <c r="L544" s="5">
        <f t="shared" si="106"/>
        <v>43699</v>
      </c>
      <c r="M544" s="2" t="str">
        <f t="shared" si="107"/>
        <v>Thursday</v>
      </c>
      <c r="N544" s="2" t="str">
        <f t="shared" si="108"/>
        <v>Thursday</v>
      </c>
      <c r="O544" s="12">
        <f t="shared" si="109"/>
        <v>0</v>
      </c>
      <c r="P544" s="11" t="str">
        <f t="shared" si="110"/>
        <v>Low Cost per Unit</v>
      </c>
      <c r="Q544" s="12">
        <f t="shared" si="111"/>
        <v>0</v>
      </c>
      <c r="R544" s="12">
        <f t="shared" si="112"/>
        <v>0</v>
      </c>
      <c r="S544" s="12">
        <f t="shared" si="113"/>
        <v>0.89849999999999997</v>
      </c>
      <c r="T544" s="12">
        <f t="shared" si="114"/>
        <v>0</v>
      </c>
      <c r="U544" s="12">
        <f t="shared" si="115"/>
        <v>0</v>
      </c>
      <c r="V544" s="13" t="str">
        <f t="shared" ca="1" si="116"/>
        <v>Greater Than 8 Weeks Old</v>
      </c>
    </row>
    <row r="545" spans="1:22" x14ac:dyDescent="0.35">
      <c r="A545" s="2" t="s">
        <v>135</v>
      </c>
      <c r="B545" s="5">
        <v>43697</v>
      </c>
      <c r="C545" s="5" t="s">
        <v>369</v>
      </c>
      <c r="D545" s="5" t="s">
        <v>375</v>
      </c>
      <c r="E545" s="6">
        <v>2</v>
      </c>
      <c r="F545" s="3">
        <v>11.98</v>
      </c>
      <c r="G545" s="3">
        <v>4.2</v>
      </c>
      <c r="H545" s="8">
        <f t="shared" si="104"/>
        <v>2.1</v>
      </c>
      <c r="I545" s="3">
        <v>7.78</v>
      </c>
      <c r="J545" s="4">
        <v>0.65</v>
      </c>
      <c r="K545" s="2" t="str">
        <f t="shared" si="105"/>
        <v>Tuesday</v>
      </c>
      <c r="L545" s="5">
        <f t="shared" si="106"/>
        <v>43700</v>
      </c>
      <c r="M545" s="2" t="str">
        <f t="shared" si="107"/>
        <v>Friday</v>
      </c>
      <c r="N545" s="2" t="str">
        <f t="shared" si="108"/>
        <v>Friday</v>
      </c>
      <c r="O545" s="12">
        <f t="shared" si="109"/>
        <v>0.59900000000000009</v>
      </c>
      <c r="P545" s="11" t="str">
        <f t="shared" si="110"/>
        <v>Low Cost per Unit</v>
      </c>
      <c r="Q545" s="12">
        <f t="shared" si="111"/>
        <v>0</v>
      </c>
      <c r="R545" s="12">
        <f t="shared" si="112"/>
        <v>0.3594</v>
      </c>
      <c r="S545" s="12">
        <f t="shared" si="113"/>
        <v>1.7969999999999999</v>
      </c>
      <c r="T545" s="12">
        <f t="shared" si="114"/>
        <v>0</v>
      </c>
      <c r="U545" s="12">
        <f t="shared" si="115"/>
        <v>0</v>
      </c>
      <c r="V545" s="13" t="str">
        <f t="shared" ca="1" si="116"/>
        <v>Greater Than 8 Weeks Old</v>
      </c>
    </row>
    <row r="546" spans="1:22" x14ac:dyDescent="0.35">
      <c r="A546" s="2" t="s">
        <v>135</v>
      </c>
      <c r="B546" s="5">
        <v>43698</v>
      </c>
      <c r="C546" s="5" t="s">
        <v>369</v>
      </c>
      <c r="D546" s="5" t="s">
        <v>375</v>
      </c>
      <c r="E546" s="6">
        <v>3</v>
      </c>
      <c r="F546" s="3">
        <v>17.97</v>
      </c>
      <c r="G546" s="3">
        <v>6.3</v>
      </c>
      <c r="H546" s="8">
        <f t="shared" si="104"/>
        <v>2.1</v>
      </c>
      <c r="I546" s="3">
        <v>11.67</v>
      </c>
      <c r="J546" s="4">
        <v>0.65</v>
      </c>
      <c r="K546" s="2" t="str">
        <f t="shared" si="105"/>
        <v>Wednesday</v>
      </c>
      <c r="L546" s="5">
        <f t="shared" si="106"/>
        <v>43701</v>
      </c>
      <c r="M546" s="2" t="str">
        <f t="shared" si="107"/>
        <v>Saturday</v>
      </c>
      <c r="N546" s="2" t="str">
        <f t="shared" si="108"/>
        <v>Saturday</v>
      </c>
      <c r="O546" s="12">
        <f t="shared" si="109"/>
        <v>0</v>
      </c>
      <c r="P546" s="11" t="str">
        <f t="shared" si="110"/>
        <v>Low Cost per Unit</v>
      </c>
      <c r="Q546" s="12">
        <f t="shared" si="111"/>
        <v>0</v>
      </c>
      <c r="R546" s="12">
        <f t="shared" si="112"/>
        <v>0.53909999999999991</v>
      </c>
      <c r="S546" s="12">
        <f t="shared" si="113"/>
        <v>2.6954999999999996</v>
      </c>
      <c r="T546" s="12">
        <f t="shared" si="114"/>
        <v>0</v>
      </c>
      <c r="U546" s="12">
        <f t="shared" si="115"/>
        <v>0</v>
      </c>
      <c r="V546" s="13" t="str">
        <f t="shared" ca="1" si="116"/>
        <v>Greater Than 8 Weeks Old</v>
      </c>
    </row>
    <row r="547" spans="1:22" x14ac:dyDescent="0.35">
      <c r="A547" s="2" t="s">
        <v>135</v>
      </c>
      <c r="B547" s="5">
        <v>43699</v>
      </c>
      <c r="C547" s="5" t="s">
        <v>369</v>
      </c>
      <c r="D547" s="5" t="s">
        <v>375</v>
      </c>
      <c r="E547" s="6">
        <v>2</v>
      </c>
      <c r="F547" s="3">
        <v>11.98</v>
      </c>
      <c r="G547" s="3">
        <v>4.2</v>
      </c>
      <c r="H547" s="8">
        <f t="shared" si="104"/>
        <v>2.1</v>
      </c>
      <c r="I547" s="3">
        <v>7.78</v>
      </c>
      <c r="J547" s="4">
        <v>0.65</v>
      </c>
      <c r="K547" s="2" t="str">
        <f t="shared" si="105"/>
        <v>Thursday</v>
      </c>
      <c r="L547" s="5">
        <f t="shared" si="106"/>
        <v>43702</v>
      </c>
      <c r="M547" s="2" t="str">
        <f t="shared" si="107"/>
        <v>Sunday</v>
      </c>
      <c r="N547" s="2" t="str">
        <f t="shared" si="108"/>
        <v>Monday</v>
      </c>
      <c r="O547" s="12">
        <f t="shared" si="109"/>
        <v>0</v>
      </c>
      <c r="P547" s="11" t="str">
        <f t="shared" si="110"/>
        <v>Low Cost per Unit</v>
      </c>
      <c r="Q547" s="12">
        <f t="shared" si="111"/>
        <v>0</v>
      </c>
      <c r="R547" s="12">
        <f t="shared" si="112"/>
        <v>0.3594</v>
      </c>
      <c r="S547" s="12">
        <f t="shared" si="113"/>
        <v>1.7969999999999999</v>
      </c>
      <c r="T547" s="12">
        <f t="shared" si="114"/>
        <v>0</v>
      </c>
      <c r="U547" s="12">
        <f t="shared" si="115"/>
        <v>0</v>
      </c>
      <c r="V547" s="13" t="str">
        <f t="shared" ca="1" si="116"/>
        <v>Greater Than 8 Weeks Old</v>
      </c>
    </row>
    <row r="548" spans="1:22" x14ac:dyDescent="0.35">
      <c r="A548" s="2" t="s">
        <v>135</v>
      </c>
      <c r="B548" s="5">
        <v>43700</v>
      </c>
      <c r="C548" s="5" t="s">
        <v>369</v>
      </c>
      <c r="D548" s="5" t="s">
        <v>375</v>
      </c>
      <c r="E548" s="6">
        <v>1</v>
      </c>
      <c r="F548" s="3">
        <v>5.99</v>
      </c>
      <c r="G548" s="3">
        <v>2.1</v>
      </c>
      <c r="H548" s="8">
        <f t="shared" si="104"/>
        <v>2.1</v>
      </c>
      <c r="I548" s="3">
        <v>3.89</v>
      </c>
      <c r="J548" s="4">
        <v>0.65</v>
      </c>
      <c r="K548" s="2" t="str">
        <f t="shared" si="105"/>
        <v>Friday</v>
      </c>
      <c r="L548" s="5">
        <f t="shared" si="106"/>
        <v>43703</v>
      </c>
      <c r="M548" s="2" t="str">
        <f t="shared" si="107"/>
        <v>Monday</v>
      </c>
      <c r="N548" s="2" t="str">
        <f t="shared" si="108"/>
        <v>Monday</v>
      </c>
      <c r="O548" s="12">
        <f t="shared" si="109"/>
        <v>0</v>
      </c>
      <c r="P548" s="11" t="str">
        <f t="shared" si="110"/>
        <v>Low Cost per Unit</v>
      </c>
      <c r="Q548" s="12">
        <f t="shared" si="111"/>
        <v>0</v>
      </c>
      <c r="R548" s="12">
        <f t="shared" si="112"/>
        <v>0</v>
      </c>
      <c r="S548" s="12">
        <f t="shared" si="113"/>
        <v>0.89849999999999997</v>
      </c>
      <c r="T548" s="12">
        <f t="shared" si="114"/>
        <v>0</v>
      </c>
      <c r="U548" s="12">
        <f t="shared" si="115"/>
        <v>0</v>
      </c>
      <c r="V548" s="13" t="str">
        <f t="shared" ca="1" si="116"/>
        <v>Greater Than 8 Weeks Old</v>
      </c>
    </row>
    <row r="549" spans="1:22" x14ac:dyDescent="0.35">
      <c r="A549" s="2" t="s">
        <v>135</v>
      </c>
      <c r="B549" s="5">
        <v>43701</v>
      </c>
      <c r="C549" s="5" t="s">
        <v>369</v>
      </c>
      <c r="D549" s="5" t="s">
        <v>375</v>
      </c>
      <c r="E549" s="6">
        <v>1</v>
      </c>
      <c r="F549" s="3">
        <v>5.99</v>
      </c>
      <c r="G549" s="3">
        <v>2.1</v>
      </c>
      <c r="H549" s="8">
        <f t="shared" si="104"/>
        <v>2.1</v>
      </c>
      <c r="I549" s="3">
        <v>3.89</v>
      </c>
      <c r="J549" s="4">
        <v>0.65</v>
      </c>
      <c r="K549" s="2" t="str">
        <f t="shared" si="105"/>
        <v>Saturday</v>
      </c>
      <c r="L549" s="5">
        <f t="shared" si="106"/>
        <v>43704</v>
      </c>
      <c r="M549" s="2" t="str">
        <f t="shared" si="107"/>
        <v>Tuesday</v>
      </c>
      <c r="N549" s="2" t="str">
        <f t="shared" si="108"/>
        <v>Tuesday</v>
      </c>
      <c r="O549" s="12">
        <f t="shared" si="109"/>
        <v>0</v>
      </c>
      <c r="P549" s="11" t="str">
        <f t="shared" si="110"/>
        <v>Low Cost per Unit</v>
      </c>
      <c r="Q549" s="12">
        <f t="shared" si="111"/>
        <v>0</v>
      </c>
      <c r="R549" s="12">
        <f t="shared" si="112"/>
        <v>0</v>
      </c>
      <c r="S549" s="12">
        <f t="shared" si="113"/>
        <v>0.89849999999999997</v>
      </c>
      <c r="T549" s="12">
        <f t="shared" si="114"/>
        <v>0.59900000000000009</v>
      </c>
      <c r="U549" s="12">
        <f t="shared" si="115"/>
        <v>0</v>
      </c>
      <c r="V549" s="13" t="str">
        <f t="shared" ca="1" si="116"/>
        <v>Greater Than 8 Weeks Old</v>
      </c>
    </row>
    <row r="550" spans="1:22" x14ac:dyDescent="0.35">
      <c r="A550" s="2" t="s">
        <v>135</v>
      </c>
      <c r="B550" s="5">
        <v>43702</v>
      </c>
      <c r="C550" s="5" t="s">
        <v>369</v>
      </c>
      <c r="D550" s="5" t="s">
        <v>375</v>
      </c>
      <c r="E550" s="6">
        <v>2</v>
      </c>
      <c r="F550" s="3">
        <v>11.98</v>
      </c>
      <c r="G550" s="3">
        <v>4.2</v>
      </c>
      <c r="H550" s="8">
        <f t="shared" si="104"/>
        <v>2.1</v>
      </c>
      <c r="I550" s="3">
        <v>7.78</v>
      </c>
      <c r="J550" s="4">
        <v>0.65</v>
      </c>
      <c r="K550" s="2" t="str">
        <f t="shared" si="105"/>
        <v>Sunday</v>
      </c>
      <c r="L550" s="5">
        <f t="shared" si="106"/>
        <v>43705</v>
      </c>
      <c r="M550" s="2" t="str">
        <f t="shared" si="107"/>
        <v>Wednesday</v>
      </c>
      <c r="N550" s="2" t="str">
        <f t="shared" si="108"/>
        <v>Wednesday</v>
      </c>
      <c r="O550" s="12">
        <f t="shared" si="109"/>
        <v>0</v>
      </c>
      <c r="P550" s="11" t="str">
        <f t="shared" si="110"/>
        <v>Low Cost per Unit</v>
      </c>
      <c r="Q550" s="12">
        <f t="shared" si="111"/>
        <v>0</v>
      </c>
      <c r="R550" s="12">
        <f t="shared" si="112"/>
        <v>0.3594</v>
      </c>
      <c r="S550" s="12">
        <f t="shared" si="113"/>
        <v>1.7969999999999999</v>
      </c>
      <c r="T550" s="12">
        <f t="shared" si="114"/>
        <v>0</v>
      </c>
      <c r="U550" s="12">
        <f t="shared" si="115"/>
        <v>0</v>
      </c>
      <c r="V550" s="13" t="str">
        <f t="shared" ca="1" si="116"/>
        <v>Greater Than 8 Weeks Old</v>
      </c>
    </row>
    <row r="551" spans="1:22" x14ac:dyDescent="0.35">
      <c r="A551" s="2" t="s">
        <v>135</v>
      </c>
      <c r="B551" s="5">
        <v>43703</v>
      </c>
      <c r="C551" s="5" t="s">
        <v>369</v>
      </c>
      <c r="D551" s="5" t="s">
        <v>375</v>
      </c>
      <c r="E551" s="6">
        <v>9</v>
      </c>
      <c r="F551" s="3">
        <v>53.91</v>
      </c>
      <c r="G551" s="3">
        <v>18.899999999999999</v>
      </c>
      <c r="H551" s="8">
        <f t="shared" si="104"/>
        <v>2.0999999999999996</v>
      </c>
      <c r="I551" s="3">
        <v>35.01</v>
      </c>
      <c r="J551" s="4">
        <v>0.65</v>
      </c>
      <c r="K551" s="2" t="str">
        <f t="shared" si="105"/>
        <v>Monday</v>
      </c>
      <c r="L551" s="5">
        <f t="shared" si="106"/>
        <v>43706</v>
      </c>
      <c r="M551" s="2" t="str">
        <f t="shared" si="107"/>
        <v>Thursday</v>
      </c>
      <c r="N551" s="2" t="str">
        <f t="shared" si="108"/>
        <v>Thursday</v>
      </c>
      <c r="O551" s="12">
        <f t="shared" si="109"/>
        <v>0</v>
      </c>
      <c r="P551" s="11" t="str">
        <f t="shared" si="110"/>
        <v>Low Cost per Unit</v>
      </c>
      <c r="Q551" s="12">
        <f t="shared" si="111"/>
        <v>0</v>
      </c>
      <c r="R551" s="12">
        <f t="shared" si="112"/>
        <v>1.6172999999999997</v>
      </c>
      <c r="S551" s="12">
        <f t="shared" si="113"/>
        <v>8.0864999999999991</v>
      </c>
      <c r="T551" s="12">
        <f t="shared" si="114"/>
        <v>0</v>
      </c>
      <c r="U551" s="12">
        <f t="shared" si="115"/>
        <v>0</v>
      </c>
      <c r="V551" s="13" t="str">
        <f t="shared" ca="1" si="116"/>
        <v>Greater Than 8 Weeks Old</v>
      </c>
    </row>
    <row r="552" spans="1:22" x14ac:dyDescent="0.35">
      <c r="A552" s="2" t="s">
        <v>135</v>
      </c>
      <c r="B552" s="5">
        <v>43704</v>
      </c>
      <c r="C552" s="5" t="s">
        <v>369</v>
      </c>
      <c r="D552" s="5" t="s">
        <v>375</v>
      </c>
      <c r="E552" s="6">
        <v>5</v>
      </c>
      <c r="F552" s="3">
        <v>29.95</v>
      </c>
      <c r="G552" s="3">
        <v>10.5</v>
      </c>
      <c r="H552" s="8">
        <f t="shared" si="104"/>
        <v>2.1</v>
      </c>
      <c r="I552" s="3">
        <v>19.45</v>
      </c>
      <c r="J552" s="4">
        <v>0.65</v>
      </c>
      <c r="K552" s="2" t="str">
        <f t="shared" si="105"/>
        <v>Tuesday</v>
      </c>
      <c r="L552" s="5">
        <f t="shared" si="106"/>
        <v>43707</v>
      </c>
      <c r="M552" s="2" t="str">
        <f t="shared" si="107"/>
        <v>Friday</v>
      </c>
      <c r="N552" s="2" t="str">
        <f t="shared" si="108"/>
        <v>Friday</v>
      </c>
      <c r="O552" s="12">
        <f t="shared" si="109"/>
        <v>1.4975000000000001</v>
      </c>
      <c r="P552" s="11" t="str">
        <f t="shared" si="110"/>
        <v>Low Cost per Unit</v>
      </c>
      <c r="Q552" s="12">
        <f t="shared" si="111"/>
        <v>0</v>
      </c>
      <c r="R552" s="12">
        <f t="shared" si="112"/>
        <v>0.89849999999999997</v>
      </c>
      <c r="S552" s="12">
        <f t="shared" si="113"/>
        <v>4.4924999999999997</v>
      </c>
      <c r="T552" s="12">
        <f t="shared" si="114"/>
        <v>0</v>
      </c>
      <c r="U552" s="12">
        <f t="shared" si="115"/>
        <v>0</v>
      </c>
      <c r="V552" s="13" t="str">
        <f t="shared" ca="1" si="116"/>
        <v>Greater Than 8 Weeks Old</v>
      </c>
    </row>
    <row r="553" spans="1:22" x14ac:dyDescent="0.35">
      <c r="A553" s="2" t="s">
        <v>135</v>
      </c>
      <c r="B553" s="5">
        <v>43705</v>
      </c>
      <c r="C553" s="5" t="s">
        <v>369</v>
      </c>
      <c r="D553" s="5" t="s">
        <v>375</v>
      </c>
      <c r="E553" s="6">
        <v>3</v>
      </c>
      <c r="F553" s="3">
        <v>17.97</v>
      </c>
      <c r="G553" s="3">
        <v>6.3</v>
      </c>
      <c r="H553" s="8">
        <f t="shared" si="104"/>
        <v>2.1</v>
      </c>
      <c r="I553" s="3">
        <v>11.67</v>
      </c>
      <c r="J553" s="4">
        <v>0.65</v>
      </c>
      <c r="K553" s="2" t="str">
        <f t="shared" si="105"/>
        <v>Wednesday</v>
      </c>
      <c r="L553" s="5">
        <f t="shared" si="106"/>
        <v>43708</v>
      </c>
      <c r="M553" s="2" t="str">
        <f t="shared" si="107"/>
        <v>Saturday</v>
      </c>
      <c r="N553" s="2" t="str">
        <f t="shared" si="108"/>
        <v>Saturday</v>
      </c>
      <c r="O553" s="12">
        <f t="shared" si="109"/>
        <v>0</v>
      </c>
      <c r="P553" s="11" t="str">
        <f t="shared" si="110"/>
        <v>Low Cost per Unit</v>
      </c>
      <c r="Q553" s="12">
        <f t="shared" si="111"/>
        <v>0</v>
      </c>
      <c r="R553" s="12">
        <f t="shared" si="112"/>
        <v>0.53909999999999991</v>
      </c>
      <c r="S553" s="12">
        <f t="shared" si="113"/>
        <v>2.6954999999999996</v>
      </c>
      <c r="T553" s="12">
        <f t="shared" si="114"/>
        <v>0</v>
      </c>
      <c r="U553" s="12">
        <f t="shared" si="115"/>
        <v>0</v>
      </c>
      <c r="V553" s="13" t="str">
        <f t="shared" ca="1" si="116"/>
        <v>Greater Than 8 Weeks Old</v>
      </c>
    </row>
    <row r="554" spans="1:22" x14ac:dyDescent="0.35">
      <c r="A554" s="2" t="s">
        <v>135</v>
      </c>
      <c r="B554" s="5">
        <v>43706</v>
      </c>
      <c r="C554" s="5" t="s">
        <v>369</v>
      </c>
      <c r="D554" s="5" t="s">
        <v>375</v>
      </c>
      <c r="E554" s="6">
        <v>2</v>
      </c>
      <c r="F554" s="3">
        <v>11.98</v>
      </c>
      <c r="G554" s="3">
        <v>4.2</v>
      </c>
      <c r="H554" s="8">
        <f t="shared" si="104"/>
        <v>2.1</v>
      </c>
      <c r="I554" s="3">
        <v>7.78</v>
      </c>
      <c r="J554" s="4">
        <v>0.65</v>
      </c>
      <c r="K554" s="2" t="str">
        <f t="shared" si="105"/>
        <v>Thursday</v>
      </c>
      <c r="L554" s="5">
        <f t="shared" si="106"/>
        <v>43709</v>
      </c>
      <c r="M554" s="2" t="str">
        <f t="shared" si="107"/>
        <v>Sunday</v>
      </c>
      <c r="N554" s="2" t="str">
        <f t="shared" si="108"/>
        <v>Monday</v>
      </c>
      <c r="O554" s="12">
        <f t="shared" si="109"/>
        <v>0</v>
      </c>
      <c r="P554" s="11" t="str">
        <f t="shared" si="110"/>
        <v>Low Cost per Unit</v>
      </c>
      <c r="Q554" s="12">
        <f t="shared" si="111"/>
        <v>0</v>
      </c>
      <c r="R554" s="12">
        <f t="shared" si="112"/>
        <v>0.3594</v>
      </c>
      <c r="S554" s="12">
        <f t="shared" si="113"/>
        <v>1.7969999999999999</v>
      </c>
      <c r="T554" s="12">
        <f t="shared" si="114"/>
        <v>0</v>
      </c>
      <c r="U554" s="12">
        <f t="shared" si="115"/>
        <v>0</v>
      </c>
      <c r="V554" s="13" t="str">
        <f t="shared" ca="1" si="116"/>
        <v>Greater Than 8 Weeks Old</v>
      </c>
    </row>
    <row r="555" spans="1:22" x14ac:dyDescent="0.35">
      <c r="A555" s="2" t="s">
        <v>298</v>
      </c>
      <c r="B555" s="5">
        <v>43684</v>
      </c>
      <c r="C555" s="5" t="s">
        <v>369</v>
      </c>
      <c r="D555" s="5" t="s">
        <v>375</v>
      </c>
      <c r="E555" s="6">
        <v>7</v>
      </c>
      <c r="F555" s="3">
        <v>104.93</v>
      </c>
      <c r="G555" s="3">
        <v>90.23</v>
      </c>
      <c r="H555" s="8">
        <f t="shared" si="104"/>
        <v>12.89</v>
      </c>
      <c r="I555" s="3">
        <v>14.7</v>
      </c>
      <c r="J555" s="4">
        <v>0.14000000000000001</v>
      </c>
      <c r="K555" s="2" t="str">
        <f t="shared" si="105"/>
        <v>Wednesday</v>
      </c>
      <c r="L555" s="5">
        <f t="shared" si="106"/>
        <v>43687</v>
      </c>
      <c r="M555" s="2" t="str">
        <f t="shared" si="107"/>
        <v>Saturday</v>
      </c>
      <c r="N555" s="2" t="str">
        <f t="shared" si="108"/>
        <v>Saturday</v>
      </c>
      <c r="O555" s="12">
        <f t="shared" si="109"/>
        <v>0</v>
      </c>
      <c r="P555" s="11" t="str">
        <f t="shared" si="110"/>
        <v>Low Cost per Unit</v>
      </c>
      <c r="Q555" s="12">
        <f t="shared" si="111"/>
        <v>0</v>
      </c>
      <c r="R555" s="12">
        <f t="shared" si="112"/>
        <v>3.1478999999999999</v>
      </c>
      <c r="S555" s="12">
        <f t="shared" si="113"/>
        <v>15.7395</v>
      </c>
      <c r="T555" s="12">
        <f t="shared" si="114"/>
        <v>0</v>
      </c>
      <c r="U555" s="12">
        <f t="shared" si="115"/>
        <v>0</v>
      </c>
      <c r="V555" s="13" t="str">
        <f t="shared" ca="1" si="116"/>
        <v>Greater Than 8 Weeks Old</v>
      </c>
    </row>
    <row r="556" spans="1:22" x14ac:dyDescent="0.35">
      <c r="A556" s="2" t="s">
        <v>298</v>
      </c>
      <c r="B556" s="5">
        <v>43685</v>
      </c>
      <c r="C556" s="5" t="s">
        <v>369</v>
      </c>
      <c r="D556" s="5" t="s">
        <v>375</v>
      </c>
      <c r="E556" s="6">
        <v>6</v>
      </c>
      <c r="F556" s="3">
        <v>89.94</v>
      </c>
      <c r="G556" s="3">
        <v>77.34</v>
      </c>
      <c r="H556" s="8">
        <f t="shared" si="104"/>
        <v>12.89</v>
      </c>
      <c r="I556" s="3">
        <v>12.6</v>
      </c>
      <c r="J556" s="4">
        <v>0.14000000000000001</v>
      </c>
      <c r="K556" s="2" t="str">
        <f t="shared" si="105"/>
        <v>Thursday</v>
      </c>
      <c r="L556" s="5">
        <f t="shared" si="106"/>
        <v>43688</v>
      </c>
      <c r="M556" s="2" t="str">
        <f t="shared" si="107"/>
        <v>Sunday</v>
      </c>
      <c r="N556" s="2" t="str">
        <f t="shared" si="108"/>
        <v>Monday</v>
      </c>
      <c r="O556" s="12">
        <f t="shared" si="109"/>
        <v>0</v>
      </c>
      <c r="P556" s="11" t="str">
        <f t="shared" si="110"/>
        <v>Low Cost per Unit</v>
      </c>
      <c r="Q556" s="12">
        <f t="shared" si="111"/>
        <v>0</v>
      </c>
      <c r="R556" s="12">
        <f t="shared" si="112"/>
        <v>2.6981999999999999</v>
      </c>
      <c r="S556" s="12">
        <f t="shared" si="113"/>
        <v>13.491</v>
      </c>
      <c r="T556" s="12">
        <f t="shared" si="114"/>
        <v>0</v>
      </c>
      <c r="U556" s="12">
        <f t="shared" si="115"/>
        <v>0</v>
      </c>
      <c r="V556" s="13" t="str">
        <f t="shared" ca="1" si="116"/>
        <v>Greater Than 8 Weeks Old</v>
      </c>
    </row>
    <row r="557" spans="1:22" x14ac:dyDescent="0.35">
      <c r="A557" s="2" t="s">
        <v>298</v>
      </c>
      <c r="B557" s="5">
        <v>43686</v>
      </c>
      <c r="C557" s="5" t="s">
        <v>369</v>
      </c>
      <c r="D557" s="5" t="s">
        <v>375</v>
      </c>
      <c r="E557" s="6">
        <v>3</v>
      </c>
      <c r="F557" s="3">
        <v>44.97</v>
      </c>
      <c r="G557" s="3">
        <v>38.67</v>
      </c>
      <c r="H557" s="8">
        <f t="shared" si="104"/>
        <v>12.89</v>
      </c>
      <c r="I557" s="3">
        <v>6.3</v>
      </c>
      <c r="J557" s="4">
        <v>0.14000000000000001</v>
      </c>
      <c r="K557" s="2" t="str">
        <f t="shared" si="105"/>
        <v>Friday</v>
      </c>
      <c r="L557" s="5">
        <f t="shared" si="106"/>
        <v>43689</v>
      </c>
      <c r="M557" s="2" t="str">
        <f t="shared" si="107"/>
        <v>Monday</v>
      </c>
      <c r="N557" s="2" t="str">
        <f t="shared" si="108"/>
        <v>Monday</v>
      </c>
      <c r="O557" s="12">
        <f t="shared" si="109"/>
        <v>0</v>
      </c>
      <c r="P557" s="11" t="str">
        <f t="shared" si="110"/>
        <v>Low Cost per Unit</v>
      </c>
      <c r="Q557" s="12">
        <f t="shared" si="111"/>
        <v>0</v>
      </c>
      <c r="R557" s="12">
        <f t="shared" si="112"/>
        <v>1.3491</v>
      </c>
      <c r="S557" s="12">
        <f t="shared" si="113"/>
        <v>6.7454999999999998</v>
      </c>
      <c r="T557" s="12">
        <f t="shared" si="114"/>
        <v>0</v>
      </c>
      <c r="U557" s="12">
        <f t="shared" si="115"/>
        <v>0</v>
      </c>
      <c r="V557" s="13" t="str">
        <f t="shared" ca="1" si="116"/>
        <v>Greater Than 8 Weeks Old</v>
      </c>
    </row>
    <row r="558" spans="1:22" x14ac:dyDescent="0.35">
      <c r="A558" s="2" t="s">
        <v>298</v>
      </c>
      <c r="B558" s="5">
        <v>43687</v>
      </c>
      <c r="C558" s="5" t="s">
        <v>369</v>
      </c>
      <c r="D558" s="5" t="s">
        <v>375</v>
      </c>
      <c r="E558" s="6">
        <v>3</v>
      </c>
      <c r="F558" s="3">
        <v>44.97</v>
      </c>
      <c r="G558" s="3">
        <v>38.67</v>
      </c>
      <c r="H558" s="8">
        <f t="shared" si="104"/>
        <v>12.89</v>
      </c>
      <c r="I558" s="3">
        <v>6.3</v>
      </c>
      <c r="J558" s="4">
        <v>0.14000000000000001</v>
      </c>
      <c r="K558" s="2" t="str">
        <f t="shared" si="105"/>
        <v>Saturday</v>
      </c>
      <c r="L558" s="5">
        <f t="shared" si="106"/>
        <v>43690</v>
      </c>
      <c r="M558" s="2" t="str">
        <f t="shared" si="107"/>
        <v>Tuesday</v>
      </c>
      <c r="N558" s="2" t="str">
        <f t="shared" si="108"/>
        <v>Tuesday</v>
      </c>
      <c r="O558" s="12">
        <f t="shared" si="109"/>
        <v>0</v>
      </c>
      <c r="P558" s="11" t="str">
        <f t="shared" si="110"/>
        <v>Low Cost per Unit</v>
      </c>
      <c r="Q558" s="12">
        <f t="shared" si="111"/>
        <v>0</v>
      </c>
      <c r="R558" s="12">
        <f t="shared" si="112"/>
        <v>1.3491</v>
      </c>
      <c r="S558" s="12">
        <f t="shared" si="113"/>
        <v>6.7454999999999998</v>
      </c>
      <c r="T558" s="12">
        <f t="shared" si="114"/>
        <v>4.4969999999999999</v>
      </c>
      <c r="U558" s="12">
        <f t="shared" si="115"/>
        <v>0</v>
      </c>
      <c r="V558" s="13" t="str">
        <f t="shared" ca="1" si="116"/>
        <v>Greater Than 8 Weeks Old</v>
      </c>
    </row>
    <row r="559" spans="1:22" x14ac:dyDescent="0.35">
      <c r="A559" s="2" t="s">
        <v>98</v>
      </c>
      <c r="B559" s="5">
        <v>43679</v>
      </c>
      <c r="C559" s="5" t="s">
        <v>376</v>
      </c>
      <c r="D559" s="5" t="s">
        <v>377</v>
      </c>
      <c r="E559" s="6">
        <v>2</v>
      </c>
      <c r="F559" s="3">
        <v>58</v>
      </c>
      <c r="G559" s="3">
        <v>15.88</v>
      </c>
      <c r="H559" s="8">
        <f t="shared" si="104"/>
        <v>7.94</v>
      </c>
      <c r="I559" s="3">
        <v>42.12</v>
      </c>
      <c r="J559" s="4">
        <v>0.73</v>
      </c>
      <c r="K559" s="2" t="str">
        <f t="shared" si="105"/>
        <v>Friday</v>
      </c>
      <c r="L559" s="5">
        <f t="shared" si="106"/>
        <v>43682</v>
      </c>
      <c r="M559" s="2" t="str">
        <f t="shared" si="107"/>
        <v>Monday</v>
      </c>
      <c r="N559" s="2" t="str">
        <f t="shared" si="108"/>
        <v>Monday</v>
      </c>
      <c r="O559" s="12">
        <f t="shared" si="109"/>
        <v>0</v>
      </c>
      <c r="P559" s="11" t="str">
        <f t="shared" si="110"/>
        <v>Low Cost per Unit</v>
      </c>
      <c r="Q559" s="12">
        <f t="shared" si="111"/>
        <v>0</v>
      </c>
      <c r="R559" s="12">
        <f t="shared" si="112"/>
        <v>1.74</v>
      </c>
      <c r="S559" s="12">
        <f t="shared" si="113"/>
        <v>0</v>
      </c>
      <c r="T559" s="12">
        <f t="shared" si="114"/>
        <v>0</v>
      </c>
      <c r="U559" s="12">
        <f t="shared" si="115"/>
        <v>11.600000000000001</v>
      </c>
      <c r="V559" s="13" t="str">
        <f t="shared" ca="1" si="116"/>
        <v>Greater Than 8 Weeks Old</v>
      </c>
    </row>
    <row r="560" spans="1:22" x14ac:dyDescent="0.35">
      <c r="A560" s="2" t="s">
        <v>98</v>
      </c>
      <c r="B560" s="5">
        <v>43680</v>
      </c>
      <c r="C560" s="5" t="s">
        <v>376</v>
      </c>
      <c r="D560" s="5" t="s">
        <v>377</v>
      </c>
      <c r="E560" s="6">
        <v>1</v>
      </c>
      <c r="F560" s="3">
        <v>29</v>
      </c>
      <c r="G560" s="3">
        <v>7.94</v>
      </c>
      <c r="H560" s="8">
        <f t="shared" si="104"/>
        <v>7.94</v>
      </c>
      <c r="I560" s="3">
        <v>21.06</v>
      </c>
      <c r="J560" s="4">
        <v>0.73</v>
      </c>
      <c r="K560" s="2" t="str">
        <f t="shared" si="105"/>
        <v>Saturday</v>
      </c>
      <c r="L560" s="5">
        <f t="shared" si="106"/>
        <v>43683</v>
      </c>
      <c r="M560" s="2" t="str">
        <f t="shared" si="107"/>
        <v>Tuesday</v>
      </c>
      <c r="N560" s="2" t="str">
        <f t="shared" si="108"/>
        <v>Tuesday</v>
      </c>
      <c r="O560" s="12">
        <f t="shared" si="109"/>
        <v>0</v>
      </c>
      <c r="P560" s="11" t="str">
        <f t="shared" si="110"/>
        <v>Low Cost per Unit</v>
      </c>
      <c r="Q560" s="12">
        <f t="shared" si="111"/>
        <v>0</v>
      </c>
      <c r="R560" s="12">
        <f t="shared" si="112"/>
        <v>0</v>
      </c>
      <c r="S560" s="12">
        <f t="shared" si="113"/>
        <v>0</v>
      </c>
      <c r="T560" s="12">
        <f t="shared" si="114"/>
        <v>0</v>
      </c>
      <c r="U560" s="12">
        <f t="shared" si="115"/>
        <v>0</v>
      </c>
      <c r="V560" s="13" t="str">
        <f t="shared" ca="1" si="116"/>
        <v>Greater Than 8 Weeks Old</v>
      </c>
    </row>
    <row r="561" spans="1:22" x14ac:dyDescent="0.35">
      <c r="A561" s="2" t="s">
        <v>98</v>
      </c>
      <c r="B561" s="5">
        <v>43681</v>
      </c>
      <c r="C561" s="5" t="s">
        <v>376</v>
      </c>
      <c r="D561" s="5" t="s">
        <v>377</v>
      </c>
      <c r="E561" s="6">
        <v>2</v>
      </c>
      <c r="F561" s="3">
        <v>58</v>
      </c>
      <c r="G561" s="3">
        <v>15.88</v>
      </c>
      <c r="H561" s="8">
        <f t="shared" si="104"/>
        <v>7.94</v>
      </c>
      <c r="I561" s="3">
        <v>42.12</v>
      </c>
      <c r="J561" s="4">
        <v>0.73</v>
      </c>
      <c r="K561" s="2" t="str">
        <f t="shared" si="105"/>
        <v>Sunday</v>
      </c>
      <c r="L561" s="5">
        <f t="shared" si="106"/>
        <v>43684</v>
      </c>
      <c r="M561" s="2" t="str">
        <f t="shared" si="107"/>
        <v>Wednesday</v>
      </c>
      <c r="N561" s="2" t="str">
        <f t="shared" si="108"/>
        <v>Wednesday</v>
      </c>
      <c r="O561" s="12">
        <f t="shared" si="109"/>
        <v>0</v>
      </c>
      <c r="P561" s="11" t="str">
        <f t="shared" si="110"/>
        <v>Low Cost per Unit</v>
      </c>
      <c r="Q561" s="12">
        <f t="shared" si="111"/>
        <v>0</v>
      </c>
      <c r="R561" s="12">
        <f t="shared" si="112"/>
        <v>1.74</v>
      </c>
      <c r="S561" s="12">
        <f t="shared" si="113"/>
        <v>0</v>
      </c>
      <c r="T561" s="12">
        <f t="shared" si="114"/>
        <v>0</v>
      </c>
      <c r="U561" s="12">
        <f t="shared" si="115"/>
        <v>0</v>
      </c>
      <c r="V561" s="13" t="str">
        <f t="shared" ca="1" si="116"/>
        <v>Greater Than 8 Weeks Old</v>
      </c>
    </row>
    <row r="562" spans="1:22" x14ac:dyDescent="0.35">
      <c r="A562" s="2" t="s">
        <v>98</v>
      </c>
      <c r="B562" s="5">
        <v>43682</v>
      </c>
      <c r="C562" s="5" t="s">
        <v>376</v>
      </c>
      <c r="D562" s="5" t="s">
        <v>377</v>
      </c>
      <c r="E562" s="6">
        <v>1</v>
      </c>
      <c r="F562" s="3">
        <v>29</v>
      </c>
      <c r="G562" s="3">
        <v>7.94</v>
      </c>
      <c r="H562" s="8">
        <f t="shared" si="104"/>
        <v>7.94</v>
      </c>
      <c r="I562" s="3">
        <v>21.06</v>
      </c>
      <c r="J562" s="4">
        <v>0.73</v>
      </c>
      <c r="K562" s="2" t="str">
        <f t="shared" si="105"/>
        <v>Monday</v>
      </c>
      <c r="L562" s="5">
        <f t="shared" si="106"/>
        <v>43685</v>
      </c>
      <c r="M562" s="2" t="str">
        <f t="shared" si="107"/>
        <v>Thursday</v>
      </c>
      <c r="N562" s="2" t="str">
        <f t="shared" si="108"/>
        <v>Thursday</v>
      </c>
      <c r="O562" s="12">
        <f t="shared" si="109"/>
        <v>0</v>
      </c>
      <c r="P562" s="11" t="str">
        <f t="shared" si="110"/>
        <v>Low Cost per Unit</v>
      </c>
      <c r="Q562" s="12">
        <f t="shared" si="111"/>
        <v>0</v>
      </c>
      <c r="R562" s="12">
        <f t="shared" si="112"/>
        <v>0</v>
      </c>
      <c r="S562" s="12">
        <f t="shared" si="113"/>
        <v>0</v>
      </c>
      <c r="T562" s="12">
        <f t="shared" si="114"/>
        <v>0</v>
      </c>
      <c r="U562" s="12">
        <f t="shared" si="115"/>
        <v>0</v>
      </c>
      <c r="V562" s="13" t="str">
        <f t="shared" ca="1" si="116"/>
        <v>Greater Than 8 Weeks Old</v>
      </c>
    </row>
    <row r="563" spans="1:22" x14ac:dyDescent="0.35">
      <c r="A563" s="2" t="s">
        <v>98</v>
      </c>
      <c r="B563" s="5">
        <v>43684</v>
      </c>
      <c r="C563" s="5" t="s">
        <v>376</v>
      </c>
      <c r="D563" s="5" t="s">
        <v>377</v>
      </c>
      <c r="E563" s="6">
        <v>14</v>
      </c>
      <c r="F563" s="3">
        <v>279.86</v>
      </c>
      <c r="G563" s="3">
        <v>111.16</v>
      </c>
      <c r="H563" s="8">
        <f t="shared" si="104"/>
        <v>7.9399999999999995</v>
      </c>
      <c r="I563" s="3">
        <v>168.7</v>
      </c>
      <c r="J563" s="4">
        <v>0.6</v>
      </c>
      <c r="K563" s="2" t="str">
        <f t="shared" si="105"/>
        <v>Wednesday</v>
      </c>
      <c r="L563" s="5">
        <f t="shared" si="106"/>
        <v>43687</v>
      </c>
      <c r="M563" s="2" t="str">
        <f t="shared" si="107"/>
        <v>Saturday</v>
      </c>
      <c r="N563" s="2" t="str">
        <f t="shared" si="108"/>
        <v>Saturday</v>
      </c>
      <c r="O563" s="12">
        <f t="shared" si="109"/>
        <v>0</v>
      </c>
      <c r="P563" s="11" t="str">
        <f t="shared" si="110"/>
        <v>Low Cost per Unit</v>
      </c>
      <c r="Q563" s="12">
        <f t="shared" si="111"/>
        <v>0</v>
      </c>
      <c r="R563" s="12">
        <f t="shared" si="112"/>
        <v>8.3957999999999995</v>
      </c>
      <c r="S563" s="12">
        <f t="shared" si="113"/>
        <v>0</v>
      </c>
      <c r="T563" s="12">
        <f t="shared" si="114"/>
        <v>0</v>
      </c>
      <c r="U563" s="12">
        <f t="shared" si="115"/>
        <v>0</v>
      </c>
      <c r="V563" s="13" t="str">
        <f t="shared" ca="1" si="116"/>
        <v>Greater Than 8 Weeks Old</v>
      </c>
    </row>
    <row r="564" spans="1:22" x14ac:dyDescent="0.35">
      <c r="A564" s="2" t="s">
        <v>98</v>
      </c>
      <c r="B564" s="5">
        <v>43685</v>
      </c>
      <c r="C564" s="5" t="s">
        <v>376</v>
      </c>
      <c r="D564" s="5" t="s">
        <v>377</v>
      </c>
      <c r="E564" s="6">
        <v>21</v>
      </c>
      <c r="F564" s="3">
        <v>419.79</v>
      </c>
      <c r="G564" s="3">
        <v>166.74</v>
      </c>
      <c r="H564" s="8">
        <f t="shared" si="104"/>
        <v>7.94</v>
      </c>
      <c r="I564" s="3">
        <v>253.05</v>
      </c>
      <c r="J564" s="4">
        <v>0.6</v>
      </c>
      <c r="K564" s="2" t="str">
        <f t="shared" si="105"/>
        <v>Thursday</v>
      </c>
      <c r="L564" s="5">
        <f t="shared" si="106"/>
        <v>43688</v>
      </c>
      <c r="M564" s="2" t="str">
        <f t="shared" si="107"/>
        <v>Sunday</v>
      </c>
      <c r="N564" s="2" t="str">
        <f t="shared" si="108"/>
        <v>Monday</v>
      </c>
      <c r="O564" s="12">
        <f t="shared" si="109"/>
        <v>0</v>
      </c>
      <c r="P564" s="11" t="str">
        <f t="shared" si="110"/>
        <v>Low Cost per Unit</v>
      </c>
      <c r="Q564" s="12">
        <f t="shared" si="111"/>
        <v>0</v>
      </c>
      <c r="R564" s="12">
        <f t="shared" si="112"/>
        <v>12.5937</v>
      </c>
      <c r="S564" s="12">
        <f t="shared" si="113"/>
        <v>0</v>
      </c>
      <c r="T564" s="12">
        <f t="shared" si="114"/>
        <v>0</v>
      </c>
      <c r="U564" s="12">
        <f t="shared" si="115"/>
        <v>0</v>
      </c>
      <c r="V564" s="13" t="str">
        <f t="shared" ca="1" si="116"/>
        <v>Greater Than 8 Weeks Old</v>
      </c>
    </row>
    <row r="565" spans="1:22" x14ac:dyDescent="0.35">
      <c r="A565" s="2" t="s">
        <v>98</v>
      </c>
      <c r="B565" s="5">
        <v>43686</v>
      </c>
      <c r="C565" s="5" t="s">
        <v>376</v>
      </c>
      <c r="D565" s="5" t="s">
        <v>377</v>
      </c>
      <c r="E565" s="6">
        <v>16</v>
      </c>
      <c r="F565" s="3">
        <v>319.83999999999997</v>
      </c>
      <c r="G565" s="3">
        <v>127.04</v>
      </c>
      <c r="H565" s="8">
        <f t="shared" si="104"/>
        <v>7.94</v>
      </c>
      <c r="I565" s="3">
        <v>192.8</v>
      </c>
      <c r="J565" s="4">
        <v>0.6</v>
      </c>
      <c r="K565" s="2" t="str">
        <f t="shared" si="105"/>
        <v>Friday</v>
      </c>
      <c r="L565" s="5">
        <f t="shared" si="106"/>
        <v>43689</v>
      </c>
      <c r="M565" s="2" t="str">
        <f t="shared" si="107"/>
        <v>Monday</v>
      </c>
      <c r="N565" s="2" t="str">
        <f t="shared" si="108"/>
        <v>Monday</v>
      </c>
      <c r="O565" s="12">
        <f t="shared" si="109"/>
        <v>0</v>
      </c>
      <c r="P565" s="11" t="str">
        <f t="shared" si="110"/>
        <v>Low Cost per Unit</v>
      </c>
      <c r="Q565" s="12">
        <f t="shared" si="111"/>
        <v>0</v>
      </c>
      <c r="R565" s="12">
        <f t="shared" si="112"/>
        <v>9.5951999999999984</v>
      </c>
      <c r="S565" s="12">
        <f t="shared" si="113"/>
        <v>0</v>
      </c>
      <c r="T565" s="12">
        <f t="shared" si="114"/>
        <v>0</v>
      </c>
      <c r="U565" s="12">
        <f t="shared" si="115"/>
        <v>63.967999999999996</v>
      </c>
      <c r="V565" s="13" t="str">
        <f t="shared" ca="1" si="116"/>
        <v>Greater Than 8 Weeks Old</v>
      </c>
    </row>
    <row r="566" spans="1:22" x14ac:dyDescent="0.35">
      <c r="A566" s="2" t="s">
        <v>98</v>
      </c>
      <c r="B566" s="5">
        <v>43687</v>
      </c>
      <c r="C566" s="5" t="s">
        <v>376</v>
      </c>
      <c r="D566" s="5" t="s">
        <v>377</v>
      </c>
      <c r="E566" s="6">
        <v>19</v>
      </c>
      <c r="F566" s="3">
        <v>379.81</v>
      </c>
      <c r="G566" s="3">
        <v>150.86000000000001</v>
      </c>
      <c r="H566" s="8">
        <f t="shared" si="104"/>
        <v>7.94</v>
      </c>
      <c r="I566" s="3">
        <v>228.95</v>
      </c>
      <c r="J566" s="4">
        <v>0.6</v>
      </c>
      <c r="K566" s="2" t="str">
        <f t="shared" si="105"/>
        <v>Saturday</v>
      </c>
      <c r="L566" s="5">
        <f t="shared" si="106"/>
        <v>43690</v>
      </c>
      <c r="M566" s="2" t="str">
        <f t="shared" si="107"/>
        <v>Tuesday</v>
      </c>
      <c r="N566" s="2" t="str">
        <f t="shared" si="108"/>
        <v>Tuesday</v>
      </c>
      <c r="O566" s="12">
        <f t="shared" si="109"/>
        <v>0</v>
      </c>
      <c r="P566" s="11" t="str">
        <f t="shared" si="110"/>
        <v>Low Cost per Unit</v>
      </c>
      <c r="Q566" s="12">
        <f t="shared" si="111"/>
        <v>0</v>
      </c>
      <c r="R566" s="12">
        <f t="shared" si="112"/>
        <v>11.394299999999999</v>
      </c>
      <c r="S566" s="12">
        <f t="shared" si="113"/>
        <v>0</v>
      </c>
      <c r="T566" s="12">
        <f t="shared" si="114"/>
        <v>0</v>
      </c>
      <c r="U566" s="12">
        <f t="shared" si="115"/>
        <v>0</v>
      </c>
      <c r="V566" s="13" t="str">
        <f t="shared" ca="1" si="116"/>
        <v>Greater Than 8 Weeks Old</v>
      </c>
    </row>
    <row r="567" spans="1:22" x14ac:dyDescent="0.35">
      <c r="A567" s="2" t="s">
        <v>98</v>
      </c>
      <c r="B567" s="5">
        <v>43688</v>
      </c>
      <c r="C567" s="5" t="s">
        <v>376</v>
      </c>
      <c r="D567" s="5" t="s">
        <v>377</v>
      </c>
      <c r="E567" s="6">
        <v>22</v>
      </c>
      <c r="F567" s="3">
        <v>439.78</v>
      </c>
      <c r="G567" s="3">
        <v>174.68</v>
      </c>
      <c r="H567" s="8">
        <f t="shared" si="104"/>
        <v>7.94</v>
      </c>
      <c r="I567" s="3">
        <v>265.10000000000002</v>
      </c>
      <c r="J567" s="4">
        <v>0.6</v>
      </c>
      <c r="K567" s="2" t="str">
        <f t="shared" si="105"/>
        <v>Sunday</v>
      </c>
      <c r="L567" s="5">
        <f t="shared" si="106"/>
        <v>43691</v>
      </c>
      <c r="M567" s="2" t="str">
        <f t="shared" si="107"/>
        <v>Wednesday</v>
      </c>
      <c r="N567" s="2" t="str">
        <f t="shared" si="108"/>
        <v>Wednesday</v>
      </c>
      <c r="O567" s="12">
        <f t="shared" si="109"/>
        <v>0</v>
      </c>
      <c r="P567" s="11" t="str">
        <f t="shared" si="110"/>
        <v>Low Cost per Unit</v>
      </c>
      <c r="Q567" s="12">
        <f t="shared" si="111"/>
        <v>0</v>
      </c>
      <c r="R567" s="12">
        <f t="shared" si="112"/>
        <v>13.193399999999999</v>
      </c>
      <c r="S567" s="12">
        <f t="shared" si="113"/>
        <v>0</v>
      </c>
      <c r="T567" s="12">
        <f t="shared" si="114"/>
        <v>0</v>
      </c>
      <c r="U567" s="12">
        <f t="shared" si="115"/>
        <v>0</v>
      </c>
      <c r="V567" s="13" t="str">
        <f t="shared" ca="1" si="116"/>
        <v>Greater Than 8 Weeks Old</v>
      </c>
    </row>
    <row r="568" spans="1:22" x14ac:dyDescent="0.35">
      <c r="A568" s="2" t="s">
        <v>98</v>
      </c>
      <c r="B568" s="5">
        <v>43689</v>
      </c>
      <c r="C568" s="5" t="s">
        <v>376</v>
      </c>
      <c r="D568" s="5" t="s">
        <v>377</v>
      </c>
      <c r="E568" s="6">
        <v>11</v>
      </c>
      <c r="F568" s="3">
        <v>219.89</v>
      </c>
      <c r="G568" s="3">
        <v>87.34</v>
      </c>
      <c r="H568" s="8">
        <f t="shared" si="104"/>
        <v>7.94</v>
      </c>
      <c r="I568" s="3">
        <v>132.55000000000001</v>
      </c>
      <c r="J568" s="4">
        <v>0.6</v>
      </c>
      <c r="K568" s="2" t="str">
        <f t="shared" si="105"/>
        <v>Monday</v>
      </c>
      <c r="L568" s="5">
        <f t="shared" si="106"/>
        <v>43692</v>
      </c>
      <c r="M568" s="2" t="str">
        <f t="shared" si="107"/>
        <v>Thursday</v>
      </c>
      <c r="N568" s="2" t="str">
        <f t="shared" si="108"/>
        <v>Thursday</v>
      </c>
      <c r="O568" s="12">
        <f t="shared" si="109"/>
        <v>0</v>
      </c>
      <c r="P568" s="11" t="str">
        <f t="shared" si="110"/>
        <v>Low Cost per Unit</v>
      </c>
      <c r="Q568" s="12">
        <f t="shared" si="111"/>
        <v>0</v>
      </c>
      <c r="R568" s="12">
        <f t="shared" si="112"/>
        <v>6.5966999999999993</v>
      </c>
      <c r="S568" s="12">
        <f t="shared" si="113"/>
        <v>0</v>
      </c>
      <c r="T568" s="12">
        <f t="shared" si="114"/>
        <v>0</v>
      </c>
      <c r="U568" s="12">
        <f t="shared" si="115"/>
        <v>0</v>
      </c>
      <c r="V568" s="13" t="str">
        <f t="shared" ca="1" si="116"/>
        <v>Greater Than 8 Weeks Old</v>
      </c>
    </row>
    <row r="569" spans="1:22" x14ac:dyDescent="0.35">
      <c r="A569" s="2" t="s">
        <v>98</v>
      </c>
      <c r="B569" s="5">
        <v>43690</v>
      </c>
      <c r="C569" s="5" t="s">
        <v>376</v>
      </c>
      <c r="D569" s="5" t="s">
        <v>377</v>
      </c>
      <c r="E569" s="6">
        <v>10</v>
      </c>
      <c r="F569" s="3">
        <v>199.9</v>
      </c>
      <c r="G569" s="3">
        <v>79.400000000000006</v>
      </c>
      <c r="H569" s="8">
        <f t="shared" si="104"/>
        <v>7.94</v>
      </c>
      <c r="I569" s="3">
        <v>120.5</v>
      </c>
      <c r="J569" s="4">
        <v>0.6</v>
      </c>
      <c r="K569" s="2" t="str">
        <f t="shared" si="105"/>
        <v>Tuesday</v>
      </c>
      <c r="L569" s="5">
        <f t="shared" si="106"/>
        <v>43693</v>
      </c>
      <c r="M569" s="2" t="str">
        <f t="shared" si="107"/>
        <v>Friday</v>
      </c>
      <c r="N569" s="2" t="str">
        <f t="shared" si="108"/>
        <v>Friday</v>
      </c>
      <c r="O569" s="12">
        <f t="shared" si="109"/>
        <v>9.995000000000001</v>
      </c>
      <c r="P569" s="11" t="str">
        <f t="shared" si="110"/>
        <v>Low Cost per Unit</v>
      </c>
      <c r="Q569" s="12">
        <f t="shared" si="111"/>
        <v>0</v>
      </c>
      <c r="R569" s="12">
        <f t="shared" si="112"/>
        <v>5.9969999999999999</v>
      </c>
      <c r="S569" s="12">
        <f t="shared" si="113"/>
        <v>0</v>
      </c>
      <c r="T569" s="12">
        <f t="shared" si="114"/>
        <v>0</v>
      </c>
      <c r="U569" s="12">
        <f t="shared" si="115"/>
        <v>0</v>
      </c>
      <c r="V569" s="13" t="str">
        <f t="shared" ca="1" si="116"/>
        <v>Greater Than 8 Weeks Old</v>
      </c>
    </row>
    <row r="570" spans="1:22" x14ac:dyDescent="0.35">
      <c r="A570" s="2" t="s">
        <v>98</v>
      </c>
      <c r="B570" s="5">
        <v>43691</v>
      </c>
      <c r="C570" s="5" t="s">
        <v>376</v>
      </c>
      <c r="D570" s="5" t="s">
        <v>377</v>
      </c>
      <c r="E570" s="6">
        <v>9</v>
      </c>
      <c r="F570" s="3">
        <v>179.91</v>
      </c>
      <c r="G570" s="3">
        <v>71.459999999999994</v>
      </c>
      <c r="H570" s="8">
        <f t="shared" si="104"/>
        <v>7.9399999999999995</v>
      </c>
      <c r="I570" s="3">
        <v>108.45</v>
      </c>
      <c r="J570" s="4">
        <v>0.6</v>
      </c>
      <c r="K570" s="2" t="str">
        <f t="shared" si="105"/>
        <v>Wednesday</v>
      </c>
      <c r="L570" s="5">
        <f t="shared" si="106"/>
        <v>43694</v>
      </c>
      <c r="M570" s="2" t="str">
        <f t="shared" si="107"/>
        <v>Saturday</v>
      </c>
      <c r="N570" s="2" t="str">
        <f t="shared" si="108"/>
        <v>Saturday</v>
      </c>
      <c r="O570" s="12">
        <f t="shared" si="109"/>
        <v>0</v>
      </c>
      <c r="P570" s="11" t="str">
        <f t="shared" si="110"/>
        <v>Low Cost per Unit</v>
      </c>
      <c r="Q570" s="12">
        <f t="shared" si="111"/>
        <v>0</v>
      </c>
      <c r="R570" s="12">
        <f t="shared" si="112"/>
        <v>5.3972999999999995</v>
      </c>
      <c r="S570" s="12">
        <f t="shared" si="113"/>
        <v>0</v>
      </c>
      <c r="T570" s="12">
        <f t="shared" si="114"/>
        <v>0</v>
      </c>
      <c r="U570" s="12">
        <f t="shared" si="115"/>
        <v>0</v>
      </c>
      <c r="V570" s="13" t="str">
        <f t="shared" ca="1" si="116"/>
        <v>Greater Than 8 Weeks Old</v>
      </c>
    </row>
    <row r="571" spans="1:22" x14ac:dyDescent="0.35">
      <c r="A571" s="2" t="s">
        <v>98</v>
      </c>
      <c r="B571" s="5">
        <v>43692</v>
      </c>
      <c r="C571" s="5" t="s">
        <v>376</v>
      </c>
      <c r="D571" s="5" t="s">
        <v>377</v>
      </c>
      <c r="E571" s="6">
        <v>13</v>
      </c>
      <c r="F571" s="3">
        <v>259.87</v>
      </c>
      <c r="G571" s="3">
        <v>103.22</v>
      </c>
      <c r="H571" s="8">
        <f t="shared" si="104"/>
        <v>7.9399999999999995</v>
      </c>
      <c r="I571" s="3">
        <v>156.65</v>
      </c>
      <c r="J571" s="4">
        <v>0.6</v>
      </c>
      <c r="K571" s="2" t="str">
        <f t="shared" si="105"/>
        <v>Thursday</v>
      </c>
      <c r="L571" s="5">
        <f t="shared" si="106"/>
        <v>43695</v>
      </c>
      <c r="M571" s="2" t="str">
        <f t="shared" si="107"/>
        <v>Sunday</v>
      </c>
      <c r="N571" s="2" t="str">
        <f t="shared" si="108"/>
        <v>Monday</v>
      </c>
      <c r="O571" s="12">
        <f t="shared" si="109"/>
        <v>0</v>
      </c>
      <c r="P571" s="11" t="str">
        <f t="shared" si="110"/>
        <v>Low Cost per Unit</v>
      </c>
      <c r="Q571" s="12">
        <f t="shared" si="111"/>
        <v>0</v>
      </c>
      <c r="R571" s="12">
        <f t="shared" si="112"/>
        <v>7.7961</v>
      </c>
      <c r="S571" s="12">
        <f t="shared" si="113"/>
        <v>0</v>
      </c>
      <c r="T571" s="12">
        <f t="shared" si="114"/>
        <v>0</v>
      </c>
      <c r="U571" s="12">
        <f t="shared" si="115"/>
        <v>0</v>
      </c>
      <c r="V571" s="13" t="str">
        <f t="shared" ca="1" si="116"/>
        <v>Greater Than 8 Weeks Old</v>
      </c>
    </row>
    <row r="572" spans="1:22" x14ac:dyDescent="0.35">
      <c r="A572" s="2" t="s">
        <v>98</v>
      </c>
      <c r="B572" s="5">
        <v>43693</v>
      </c>
      <c r="C572" s="5" t="s">
        <v>376</v>
      </c>
      <c r="D572" s="5" t="s">
        <v>377</v>
      </c>
      <c r="E572" s="6">
        <v>21</v>
      </c>
      <c r="F572" s="3">
        <v>419.79</v>
      </c>
      <c r="G572" s="3">
        <v>166.74</v>
      </c>
      <c r="H572" s="8">
        <f t="shared" si="104"/>
        <v>7.94</v>
      </c>
      <c r="I572" s="3">
        <v>253.05</v>
      </c>
      <c r="J572" s="4">
        <v>0.6</v>
      </c>
      <c r="K572" s="2" t="str">
        <f t="shared" si="105"/>
        <v>Friday</v>
      </c>
      <c r="L572" s="5">
        <f t="shared" si="106"/>
        <v>43696</v>
      </c>
      <c r="M572" s="2" t="str">
        <f t="shared" si="107"/>
        <v>Monday</v>
      </c>
      <c r="N572" s="2" t="str">
        <f t="shared" si="108"/>
        <v>Monday</v>
      </c>
      <c r="O572" s="12">
        <f t="shared" si="109"/>
        <v>0</v>
      </c>
      <c r="P572" s="11" t="str">
        <f t="shared" si="110"/>
        <v>Low Cost per Unit</v>
      </c>
      <c r="Q572" s="12">
        <f t="shared" si="111"/>
        <v>0</v>
      </c>
      <c r="R572" s="12">
        <f t="shared" si="112"/>
        <v>12.5937</v>
      </c>
      <c r="S572" s="12">
        <f t="shared" si="113"/>
        <v>0</v>
      </c>
      <c r="T572" s="12">
        <f t="shared" si="114"/>
        <v>0</v>
      </c>
      <c r="U572" s="12">
        <f t="shared" si="115"/>
        <v>83.958000000000013</v>
      </c>
      <c r="V572" s="13" t="str">
        <f t="shared" ca="1" si="116"/>
        <v>Greater Than 8 Weeks Old</v>
      </c>
    </row>
    <row r="573" spans="1:22" x14ac:dyDescent="0.35">
      <c r="A573" s="2" t="s">
        <v>98</v>
      </c>
      <c r="B573" s="5">
        <v>43694</v>
      </c>
      <c r="C573" s="5" t="s">
        <v>376</v>
      </c>
      <c r="D573" s="5" t="s">
        <v>377</v>
      </c>
      <c r="E573" s="6">
        <v>12</v>
      </c>
      <c r="F573" s="3">
        <v>239.88</v>
      </c>
      <c r="G573" s="3">
        <v>95.28</v>
      </c>
      <c r="H573" s="8">
        <f t="shared" si="104"/>
        <v>7.94</v>
      </c>
      <c r="I573" s="3">
        <v>144.6</v>
      </c>
      <c r="J573" s="4">
        <v>0.6</v>
      </c>
      <c r="K573" s="2" t="str">
        <f t="shared" si="105"/>
        <v>Saturday</v>
      </c>
      <c r="L573" s="5">
        <f t="shared" si="106"/>
        <v>43697</v>
      </c>
      <c r="M573" s="2" t="str">
        <f t="shared" si="107"/>
        <v>Tuesday</v>
      </c>
      <c r="N573" s="2" t="str">
        <f t="shared" si="108"/>
        <v>Tuesday</v>
      </c>
      <c r="O573" s="12">
        <f t="shared" si="109"/>
        <v>0</v>
      </c>
      <c r="P573" s="11" t="str">
        <f t="shared" si="110"/>
        <v>Low Cost per Unit</v>
      </c>
      <c r="Q573" s="12">
        <f t="shared" si="111"/>
        <v>0</v>
      </c>
      <c r="R573" s="12">
        <f t="shared" si="112"/>
        <v>7.1963999999999997</v>
      </c>
      <c r="S573" s="12">
        <f t="shared" si="113"/>
        <v>0</v>
      </c>
      <c r="T573" s="12">
        <f t="shared" si="114"/>
        <v>0</v>
      </c>
      <c r="U573" s="12">
        <f t="shared" si="115"/>
        <v>0</v>
      </c>
      <c r="V573" s="13" t="str">
        <f t="shared" ca="1" si="116"/>
        <v>Greater Than 8 Weeks Old</v>
      </c>
    </row>
    <row r="574" spans="1:22" x14ac:dyDescent="0.35">
      <c r="A574" s="2" t="s">
        <v>98</v>
      </c>
      <c r="B574" s="5">
        <v>43695</v>
      </c>
      <c r="C574" s="5" t="s">
        <v>376</v>
      </c>
      <c r="D574" s="5" t="s">
        <v>377</v>
      </c>
      <c r="E574" s="6">
        <v>15</v>
      </c>
      <c r="F574" s="3">
        <v>299.85000000000002</v>
      </c>
      <c r="G574" s="3">
        <v>119.1</v>
      </c>
      <c r="H574" s="8">
        <f t="shared" si="104"/>
        <v>7.9399999999999995</v>
      </c>
      <c r="I574" s="3">
        <v>180.75</v>
      </c>
      <c r="J574" s="4">
        <v>0.6</v>
      </c>
      <c r="K574" s="2" t="str">
        <f t="shared" si="105"/>
        <v>Sunday</v>
      </c>
      <c r="L574" s="5">
        <f t="shared" si="106"/>
        <v>43698</v>
      </c>
      <c r="M574" s="2" t="str">
        <f t="shared" si="107"/>
        <v>Wednesday</v>
      </c>
      <c r="N574" s="2" t="str">
        <f t="shared" si="108"/>
        <v>Wednesday</v>
      </c>
      <c r="O574" s="12">
        <f t="shared" si="109"/>
        <v>0</v>
      </c>
      <c r="P574" s="11" t="str">
        <f t="shared" si="110"/>
        <v>Low Cost per Unit</v>
      </c>
      <c r="Q574" s="12">
        <f t="shared" si="111"/>
        <v>0</v>
      </c>
      <c r="R574" s="12">
        <f t="shared" si="112"/>
        <v>8.9954999999999998</v>
      </c>
      <c r="S574" s="12">
        <f t="shared" si="113"/>
        <v>0</v>
      </c>
      <c r="T574" s="12">
        <f t="shared" si="114"/>
        <v>0</v>
      </c>
      <c r="U574" s="12">
        <f t="shared" si="115"/>
        <v>0</v>
      </c>
      <c r="V574" s="13" t="str">
        <f t="shared" ca="1" si="116"/>
        <v>Greater Than 8 Weeks Old</v>
      </c>
    </row>
    <row r="575" spans="1:22" x14ac:dyDescent="0.35">
      <c r="A575" s="2" t="s">
        <v>98</v>
      </c>
      <c r="B575" s="5">
        <v>43696</v>
      </c>
      <c r="C575" s="5" t="s">
        <v>376</v>
      </c>
      <c r="D575" s="5" t="s">
        <v>377</v>
      </c>
      <c r="E575" s="6">
        <v>11</v>
      </c>
      <c r="F575" s="3">
        <v>219.89</v>
      </c>
      <c r="G575" s="3">
        <v>87.34</v>
      </c>
      <c r="H575" s="8">
        <f t="shared" si="104"/>
        <v>7.94</v>
      </c>
      <c r="I575" s="3">
        <v>132.55000000000001</v>
      </c>
      <c r="J575" s="4">
        <v>0.6</v>
      </c>
      <c r="K575" s="2" t="str">
        <f t="shared" si="105"/>
        <v>Monday</v>
      </c>
      <c r="L575" s="5">
        <f t="shared" si="106"/>
        <v>43699</v>
      </c>
      <c r="M575" s="2" t="str">
        <f t="shared" si="107"/>
        <v>Thursday</v>
      </c>
      <c r="N575" s="2" t="str">
        <f t="shared" si="108"/>
        <v>Thursday</v>
      </c>
      <c r="O575" s="12">
        <f t="shared" si="109"/>
        <v>0</v>
      </c>
      <c r="P575" s="11" t="str">
        <f t="shared" si="110"/>
        <v>Low Cost per Unit</v>
      </c>
      <c r="Q575" s="12">
        <f t="shared" si="111"/>
        <v>0</v>
      </c>
      <c r="R575" s="12">
        <f t="shared" si="112"/>
        <v>6.5966999999999993</v>
      </c>
      <c r="S575" s="12">
        <f t="shared" si="113"/>
        <v>0</v>
      </c>
      <c r="T575" s="12">
        <f t="shared" si="114"/>
        <v>0</v>
      </c>
      <c r="U575" s="12">
        <f t="shared" si="115"/>
        <v>0</v>
      </c>
      <c r="V575" s="13" t="str">
        <f t="shared" ca="1" si="116"/>
        <v>Greater Than 8 Weeks Old</v>
      </c>
    </row>
    <row r="576" spans="1:22" x14ac:dyDescent="0.35">
      <c r="A576" s="2" t="s">
        <v>98</v>
      </c>
      <c r="B576" s="5">
        <v>43697</v>
      </c>
      <c r="C576" s="5" t="s">
        <v>376</v>
      </c>
      <c r="D576" s="5" t="s">
        <v>377</v>
      </c>
      <c r="E576" s="6">
        <v>9</v>
      </c>
      <c r="F576" s="3">
        <v>179.91</v>
      </c>
      <c r="G576" s="3">
        <v>71.459999999999994</v>
      </c>
      <c r="H576" s="8">
        <f t="shared" si="104"/>
        <v>7.9399999999999995</v>
      </c>
      <c r="I576" s="3">
        <v>108.45</v>
      </c>
      <c r="J576" s="4">
        <v>0.6</v>
      </c>
      <c r="K576" s="2" t="str">
        <f t="shared" si="105"/>
        <v>Tuesday</v>
      </c>
      <c r="L576" s="5">
        <f t="shared" si="106"/>
        <v>43700</v>
      </c>
      <c r="M576" s="2" t="str">
        <f t="shared" si="107"/>
        <v>Friday</v>
      </c>
      <c r="N576" s="2" t="str">
        <f t="shared" si="108"/>
        <v>Friday</v>
      </c>
      <c r="O576" s="12">
        <f t="shared" si="109"/>
        <v>8.9954999999999998</v>
      </c>
      <c r="P576" s="11" t="str">
        <f t="shared" si="110"/>
        <v>Low Cost per Unit</v>
      </c>
      <c r="Q576" s="12">
        <f t="shared" si="111"/>
        <v>0</v>
      </c>
      <c r="R576" s="12">
        <f t="shared" si="112"/>
        <v>5.3972999999999995</v>
      </c>
      <c r="S576" s="12">
        <f t="shared" si="113"/>
        <v>0</v>
      </c>
      <c r="T576" s="12">
        <f t="shared" si="114"/>
        <v>0</v>
      </c>
      <c r="U576" s="12">
        <f t="shared" si="115"/>
        <v>0</v>
      </c>
      <c r="V576" s="13" t="str">
        <f t="shared" ca="1" si="116"/>
        <v>Greater Than 8 Weeks Old</v>
      </c>
    </row>
    <row r="577" spans="1:22" x14ac:dyDescent="0.35">
      <c r="A577" s="2" t="s">
        <v>98</v>
      </c>
      <c r="B577" s="5">
        <v>43698</v>
      </c>
      <c r="C577" s="5" t="s">
        <v>376</v>
      </c>
      <c r="D577" s="5" t="s">
        <v>377</v>
      </c>
      <c r="E577" s="6">
        <v>22</v>
      </c>
      <c r="F577" s="3">
        <v>409.84</v>
      </c>
      <c r="G577" s="3">
        <v>174.68</v>
      </c>
      <c r="H577" s="8">
        <f t="shared" si="104"/>
        <v>7.94</v>
      </c>
      <c r="I577" s="3">
        <v>235.16</v>
      </c>
      <c r="J577" s="4">
        <v>0.56999999999999995</v>
      </c>
      <c r="K577" s="2" t="str">
        <f t="shared" si="105"/>
        <v>Wednesday</v>
      </c>
      <c r="L577" s="5">
        <f t="shared" si="106"/>
        <v>43701</v>
      </c>
      <c r="M577" s="2" t="str">
        <f t="shared" si="107"/>
        <v>Saturday</v>
      </c>
      <c r="N577" s="2" t="str">
        <f t="shared" si="108"/>
        <v>Saturday</v>
      </c>
      <c r="O577" s="12">
        <f t="shared" si="109"/>
        <v>0</v>
      </c>
      <c r="P577" s="11" t="str">
        <f t="shared" si="110"/>
        <v>Low Cost per Unit</v>
      </c>
      <c r="Q577" s="12">
        <f t="shared" si="111"/>
        <v>0</v>
      </c>
      <c r="R577" s="12">
        <f t="shared" si="112"/>
        <v>12.295199999999999</v>
      </c>
      <c r="S577" s="12">
        <f t="shared" si="113"/>
        <v>0</v>
      </c>
      <c r="T577" s="12">
        <f t="shared" si="114"/>
        <v>0</v>
      </c>
      <c r="U577" s="12">
        <f t="shared" si="115"/>
        <v>0</v>
      </c>
      <c r="V577" s="13" t="str">
        <f t="shared" ca="1" si="116"/>
        <v>Greater Than 8 Weeks Old</v>
      </c>
    </row>
    <row r="578" spans="1:22" x14ac:dyDescent="0.35">
      <c r="A578" s="2" t="s">
        <v>98</v>
      </c>
      <c r="B578" s="5">
        <v>43699</v>
      </c>
      <c r="C578" s="5" t="s">
        <v>376</v>
      </c>
      <c r="D578" s="5" t="s">
        <v>377</v>
      </c>
      <c r="E578" s="6">
        <v>19</v>
      </c>
      <c r="F578" s="3">
        <v>359.82</v>
      </c>
      <c r="G578" s="3">
        <v>150.86000000000001</v>
      </c>
      <c r="H578" s="8">
        <f t="shared" si="104"/>
        <v>7.94</v>
      </c>
      <c r="I578" s="3">
        <v>208.96</v>
      </c>
      <c r="J578" s="4">
        <v>0.57999999999999996</v>
      </c>
      <c r="K578" s="2" t="str">
        <f t="shared" si="105"/>
        <v>Thursday</v>
      </c>
      <c r="L578" s="5">
        <f t="shared" si="106"/>
        <v>43702</v>
      </c>
      <c r="M578" s="2" t="str">
        <f t="shared" si="107"/>
        <v>Sunday</v>
      </c>
      <c r="N578" s="2" t="str">
        <f t="shared" si="108"/>
        <v>Monday</v>
      </c>
      <c r="O578" s="12">
        <f t="shared" si="109"/>
        <v>0</v>
      </c>
      <c r="P578" s="11" t="str">
        <f t="shared" si="110"/>
        <v>Low Cost per Unit</v>
      </c>
      <c r="Q578" s="12">
        <f t="shared" si="111"/>
        <v>0</v>
      </c>
      <c r="R578" s="12">
        <f t="shared" si="112"/>
        <v>10.794599999999999</v>
      </c>
      <c r="S578" s="12">
        <f t="shared" si="113"/>
        <v>0</v>
      </c>
      <c r="T578" s="12">
        <f t="shared" si="114"/>
        <v>0</v>
      </c>
      <c r="U578" s="12">
        <f t="shared" si="115"/>
        <v>0</v>
      </c>
      <c r="V578" s="13" t="str">
        <f t="shared" ca="1" si="116"/>
        <v>Greater Than 8 Weeks Old</v>
      </c>
    </row>
    <row r="579" spans="1:22" x14ac:dyDescent="0.35">
      <c r="A579" s="2" t="s">
        <v>98</v>
      </c>
      <c r="B579" s="5">
        <v>43700</v>
      </c>
      <c r="C579" s="5" t="s">
        <v>376</v>
      </c>
      <c r="D579" s="5" t="s">
        <v>377</v>
      </c>
      <c r="E579" s="6">
        <v>11</v>
      </c>
      <c r="F579" s="3">
        <v>219.89</v>
      </c>
      <c r="G579" s="3">
        <v>87.34</v>
      </c>
      <c r="H579" s="8">
        <f t="shared" ref="H579:H642" si="117">G579/E579</f>
        <v>7.94</v>
      </c>
      <c r="I579" s="3">
        <v>132.55000000000001</v>
      </c>
      <c r="J579" s="4">
        <v>0.6</v>
      </c>
      <c r="K579" s="2" t="str">
        <f t="shared" ref="K579:K642" si="118">TEXT(B579,"dddd")</f>
        <v>Friday</v>
      </c>
      <c r="L579" s="5">
        <f t="shared" ref="L579:L642" si="119">B579+3</f>
        <v>43703</v>
      </c>
      <c r="M579" s="2" t="str">
        <f t="shared" ref="M579:M642" si="120">TEXT(L579,"dddd")</f>
        <v>Monday</v>
      </c>
      <c r="N579" s="2" t="str">
        <f t="shared" ref="N579:N642" si="121">IF(M579="Sunday","Monday",M579)</f>
        <v>Monday</v>
      </c>
      <c r="O579" s="12">
        <f t="shared" ref="O579:O642" si="122">IF(TEXT(B579,"dddd")="Tuesday",F579*0.05,0)</f>
        <v>0</v>
      </c>
      <c r="P579" s="11" t="str">
        <f t="shared" ref="P579:P642" si="123">IF(H579&gt;AVERAGE(H:H),"High Cost per Unit","Low Cost per Unit")</f>
        <v>Low Cost per Unit</v>
      </c>
      <c r="Q579" s="12">
        <f t="shared" ref="Q579:Q642" si="124">IF(D579="Masks",F579*0.1,0)</f>
        <v>0</v>
      </c>
      <c r="R579" s="12">
        <f t="shared" ref="R579:R642" si="125">IF(E579&gt;1,F579*0.03,0)</f>
        <v>6.5966999999999993</v>
      </c>
      <c r="S579" s="12">
        <f t="shared" ref="S579:S642" si="126">IF(D579="Accessories",F579*0.15,0)</f>
        <v>0</v>
      </c>
      <c r="T579" s="12">
        <f t="shared" ref="T579:T642" si="127">IF(AND(K579="Saturday",C579="Fitness"),F579*0.1,0)</f>
        <v>0</v>
      </c>
      <c r="U579" s="12">
        <f t="shared" ref="U579:U642" si="128">IF(AND(K579="Friday",C579="Automotive"),F579*0.2,0)</f>
        <v>43.978000000000002</v>
      </c>
      <c r="V579" s="13" t="str">
        <f t="shared" ref="V579:V642" ca="1" si="129">IF(B579&lt;TODAY()-56,"Greater Than 8 Weeks Old","Less Than 8 Weeks Old")</f>
        <v>Greater Than 8 Weeks Old</v>
      </c>
    </row>
    <row r="580" spans="1:22" x14ac:dyDescent="0.35">
      <c r="A580" s="2" t="s">
        <v>98</v>
      </c>
      <c r="B580" s="5">
        <v>43701</v>
      </c>
      <c r="C580" s="5" t="s">
        <v>376</v>
      </c>
      <c r="D580" s="5" t="s">
        <v>377</v>
      </c>
      <c r="E580" s="6">
        <v>16</v>
      </c>
      <c r="F580" s="3">
        <v>319.83999999999997</v>
      </c>
      <c r="G580" s="3">
        <v>127.04</v>
      </c>
      <c r="H580" s="8">
        <f t="shared" si="117"/>
        <v>7.94</v>
      </c>
      <c r="I580" s="3">
        <v>192.8</v>
      </c>
      <c r="J580" s="4">
        <v>0.6</v>
      </c>
      <c r="K580" s="2" t="str">
        <f t="shared" si="118"/>
        <v>Saturday</v>
      </c>
      <c r="L580" s="5">
        <f t="shared" si="119"/>
        <v>43704</v>
      </c>
      <c r="M580" s="2" t="str">
        <f t="shared" si="120"/>
        <v>Tuesday</v>
      </c>
      <c r="N580" s="2" t="str">
        <f t="shared" si="121"/>
        <v>Tuesday</v>
      </c>
      <c r="O580" s="12">
        <f t="shared" si="122"/>
        <v>0</v>
      </c>
      <c r="P580" s="11" t="str">
        <f t="shared" si="123"/>
        <v>Low Cost per Unit</v>
      </c>
      <c r="Q580" s="12">
        <f t="shared" si="124"/>
        <v>0</v>
      </c>
      <c r="R580" s="12">
        <f t="shared" si="125"/>
        <v>9.5951999999999984</v>
      </c>
      <c r="S580" s="12">
        <f t="shared" si="126"/>
        <v>0</v>
      </c>
      <c r="T580" s="12">
        <f t="shared" si="127"/>
        <v>0</v>
      </c>
      <c r="U580" s="12">
        <f t="shared" si="128"/>
        <v>0</v>
      </c>
      <c r="V580" s="13" t="str">
        <f t="shared" ca="1" si="129"/>
        <v>Greater Than 8 Weeks Old</v>
      </c>
    </row>
    <row r="581" spans="1:22" x14ac:dyDescent="0.35">
      <c r="A581" s="2" t="s">
        <v>98</v>
      </c>
      <c r="B581" s="5">
        <v>43702</v>
      </c>
      <c r="C581" s="5" t="s">
        <v>376</v>
      </c>
      <c r="D581" s="5" t="s">
        <v>377</v>
      </c>
      <c r="E581" s="6">
        <v>16</v>
      </c>
      <c r="F581" s="3">
        <v>319.83999999999997</v>
      </c>
      <c r="G581" s="3">
        <v>127.04</v>
      </c>
      <c r="H581" s="8">
        <f t="shared" si="117"/>
        <v>7.94</v>
      </c>
      <c r="I581" s="3">
        <v>192.8</v>
      </c>
      <c r="J581" s="4">
        <v>0.6</v>
      </c>
      <c r="K581" s="2" t="str">
        <f t="shared" si="118"/>
        <v>Sunday</v>
      </c>
      <c r="L581" s="5">
        <f t="shared" si="119"/>
        <v>43705</v>
      </c>
      <c r="M581" s="2" t="str">
        <f t="shared" si="120"/>
        <v>Wednesday</v>
      </c>
      <c r="N581" s="2" t="str">
        <f t="shared" si="121"/>
        <v>Wednesday</v>
      </c>
      <c r="O581" s="12">
        <f t="shared" si="122"/>
        <v>0</v>
      </c>
      <c r="P581" s="11" t="str">
        <f t="shared" si="123"/>
        <v>Low Cost per Unit</v>
      </c>
      <c r="Q581" s="12">
        <f t="shared" si="124"/>
        <v>0</v>
      </c>
      <c r="R581" s="12">
        <f t="shared" si="125"/>
        <v>9.5951999999999984</v>
      </c>
      <c r="S581" s="12">
        <f t="shared" si="126"/>
        <v>0</v>
      </c>
      <c r="T581" s="12">
        <f t="shared" si="127"/>
        <v>0</v>
      </c>
      <c r="U581" s="12">
        <f t="shared" si="128"/>
        <v>0</v>
      </c>
      <c r="V581" s="13" t="str">
        <f t="shared" ca="1" si="129"/>
        <v>Greater Than 8 Weeks Old</v>
      </c>
    </row>
    <row r="582" spans="1:22" x14ac:dyDescent="0.35">
      <c r="A582" s="2" t="s">
        <v>98</v>
      </c>
      <c r="B582" s="5">
        <v>43703</v>
      </c>
      <c r="C582" s="5" t="s">
        <v>376</v>
      </c>
      <c r="D582" s="5" t="s">
        <v>377</v>
      </c>
      <c r="E582" s="6">
        <v>14</v>
      </c>
      <c r="F582" s="3">
        <v>279.86</v>
      </c>
      <c r="G582" s="3">
        <v>111.16</v>
      </c>
      <c r="H582" s="8">
        <f t="shared" si="117"/>
        <v>7.9399999999999995</v>
      </c>
      <c r="I582" s="3">
        <v>168.7</v>
      </c>
      <c r="J582" s="4">
        <v>0.6</v>
      </c>
      <c r="K582" s="2" t="str">
        <f t="shared" si="118"/>
        <v>Monday</v>
      </c>
      <c r="L582" s="5">
        <f t="shared" si="119"/>
        <v>43706</v>
      </c>
      <c r="M582" s="2" t="str">
        <f t="shared" si="120"/>
        <v>Thursday</v>
      </c>
      <c r="N582" s="2" t="str">
        <f t="shared" si="121"/>
        <v>Thursday</v>
      </c>
      <c r="O582" s="12">
        <f t="shared" si="122"/>
        <v>0</v>
      </c>
      <c r="P582" s="11" t="str">
        <f t="shared" si="123"/>
        <v>Low Cost per Unit</v>
      </c>
      <c r="Q582" s="12">
        <f t="shared" si="124"/>
        <v>0</v>
      </c>
      <c r="R582" s="12">
        <f t="shared" si="125"/>
        <v>8.3957999999999995</v>
      </c>
      <c r="S582" s="12">
        <f t="shared" si="126"/>
        <v>0</v>
      </c>
      <c r="T582" s="12">
        <f t="shared" si="127"/>
        <v>0</v>
      </c>
      <c r="U582" s="12">
        <f t="shared" si="128"/>
        <v>0</v>
      </c>
      <c r="V582" s="13" t="str">
        <f t="shared" ca="1" si="129"/>
        <v>Greater Than 8 Weeks Old</v>
      </c>
    </row>
    <row r="583" spans="1:22" x14ac:dyDescent="0.35">
      <c r="A583" s="2" t="s">
        <v>98</v>
      </c>
      <c r="B583" s="5">
        <v>43704</v>
      </c>
      <c r="C583" s="5" t="s">
        <v>376</v>
      </c>
      <c r="D583" s="5" t="s">
        <v>377</v>
      </c>
      <c r="E583" s="6">
        <v>10</v>
      </c>
      <c r="F583" s="3">
        <v>199.9</v>
      </c>
      <c r="G583" s="3">
        <v>79.400000000000006</v>
      </c>
      <c r="H583" s="8">
        <f t="shared" si="117"/>
        <v>7.94</v>
      </c>
      <c r="I583" s="3">
        <v>120.5</v>
      </c>
      <c r="J583" s="4">
        <v>0.6</v>
      </c>
      <c r="K583" s="2" t="str">
        <f t="shared" si="118"/>
        <v>Tuesday</v>
      </c>
      <c r="L583" s="5">
        <f t="shared" si="119"/>
        <v>43707</v>
      </c>
      <c r="M583" s="2" t="str">
        <f t="shared" si="120"/>
        <v>Friday</v>
      </c>
      <c r="N583" s="2" t="str">
        <f t="shared" si="121"/>
        <v>Friday</v>
      </c>
      <c r="O583" s="12">
        <f t="shared" si="122"/>
        <v>9.995000000000001</v>
      </c>
      <c r="P583" s="11" t="str">
        <f t="shared" si="123"/>
        <v>Low Cost per Unit</v>
      </c>
      <c r="Q583" s="12">
        <f t="shared" si="124"/>
        <v>0</v>
      </c>
      <c r="R583" s="12">
        <f t="shared" si="125"/>
        <v>5.9969999999999999</v>
      </c>
      <c r="S583" s="12">
        <f t="shared" si="126"/>
        <v>0</v>
      </c>
      <c r="T583" s="12">
        <f t="shared" si="127"/>
        <v>0</v>
      </c>
      <c r="U583" s="12">
        <f t="shared" si="128"/>
        <v>0</v>
      </c>
      <c r="V583" s="13" t="str">
        <f t="shared" ca="1" si="129"/>
        <v>Greater Than 8 Weeks Old</v>
      </c>
    </row>
    <row r="584" spans="1:22" x14ac:dyDescent="0.35">
      <c r="A584" s="2" t="s">
        <v>98</v>
      </c>
      <c r="B584" s="5">
        <v>43705</v>
      </c>
      <c r="C584" s="5" t="s">
        <v>376</v>
      </c>
      <c r="D584" s="5" t="s">
        <v>377</v>
      </c>
      <c r="E584" s="6">
        <v>20</v>
      </c>
      <c r="F584" s="3">
        <v>399.8</v>
      </c>
      <c r="G584" s="3">
        <v>158.80000000000001</v>
      </c>
      <c r="H584" s="8">
        <f t="shared" si="117"/>
        <v>7.94</v>
      </c>
      <c r="I584" s="3">
        <v>241</v>
      </c>
      <c r="J584" s="4">
        <v>0.6</v>
      </c>
      <c r="K584" s="2" t="str">
        <f t="shared" si="118"/>
        <v>Wednesday</v>
      </c>
      <c r="L584" s="5">
        <f t="shared" si="119"/>
        <v>43708</v>
      </c>
      <c r="M584" s="2" t="str">
        <f t="shared" si="120"/>
        <v>Saturday</v>
      </c>
      <c r="N584" s="2" t="str">
        <f t="shared" si="121"/>
        <v>Saturday</v>
      </c>
      <c r="O584" s="12">
        <f t="shared" si="122"/>
        <v>0</v>
      </c>
      <c r="P584" s="11" t="str">
        <f t="shared" si="123"/>
        <v>Low Cost per Unit</v>
      </c>
      <c r="Q584" s="12">
        <f t="shared" si="124"/>
        <v>0</v>
      </c>
      <c r="R584" s="12">
        <f t="shared" si="125"/>
        <v>11.994</v>
      </c>
      <c r="S584" s="12">
        <f t="shared" si="126"/>
        <v>0</v>
      </c>
      <c r="T584" s="12">
        <f t="shared" si="127"/>
        <v>0</v>
      </c>
      <c r="U584" s="12">
        <f t="shared" si="128"/>
        <v>0</v>
      </c>
      <c r="V584" s="13" t="str">
        <f t="shared" ca="1" si="129"/>
        <v>Greater Than 8 Weeks Old</v>
      </c>
    </row>
    <row r="585" spans="1:22" x14ac:dyDescent="0.35">
      <c r="A585" s="2" t="s">
        <v>98</v>
      </c>
      <c r="B585" s="5">
        <v>43706</v>
      </c>
      <c r="C585" s="5" t="s">
        <v>376</v>
      </c>
      <c r="D585" s="5" t="s">
        <v>377</v>
      </c>
      <c r="E585" s="6">
        <v>9</v>
      </c>
      <c r="F585" s="3">
        <v>179.91</v>
      </c>
      <c r="G585" s="3">
        <v>71.459999999999994</v>
      </c>
      <c r="H585" s="8">
        <f t="shared" si="117"/>
        <v>7.9399999999999995</v>
      </c>
      <c r="I585" s="3">
        <v>108.45</v>
      </c>
      <c r="J585" s="4">
        <v>0.6</v>
      </c>
      <c r="K585" s="2" t="str">
        <f t="shared" si="118"/>
        <v>Thursday</v>
      </c>
      <c r="L585" s="5">
        <f t="shared" si="119"/>
        <v>43709</v>
      </c>
      <c r="M585" s="2" t="str">
        <f t="shared" si="120"/>
        <v>Sunday</v>
      </c>
      <c r="N585" s="2" t="str">
        <f t="shared" si="121"/>
        <v>Monday</v>
      </c>
      <c r="O585" s="12">
        <f t="shared" si="122"/>
        <v>0</v>
      </c>
      <c r="P585" s="11" t="str">
        <f t="shared" si="123"/>
        <v>Low Cost per Unit</v>
      </c>
      <c r="Q585" s="12">
        <f t="shared" si="124"/>
        <v>0</v>
      </c>
      <c r="R585" s="12">
        <f t="shared" si="125"/>
        <v>5.3972999999999995</v>
      </c>
      <c r="S585" s="12">
        <f t="shared" si="126"/>
        <v>0</v>
      </c>
      <c r="T585" s="12">
        <f t="shared" si="127"/>
        <v>0</v>
      </c>
      <c r="U585" s="12">
        <f t="shared" si="128"/>
        <v>0</v>
      </c>
      <c r="V585" s="13" t="str">
        <f t="shared" ca="1" si="129"/>
        <v>Greater Than 8 Weeks Old</v>
      </c>
    </row>
    <row r="586" spans="1:22" x14ac:dyDescent="0.35">
      <c r="A586" s="2" t="s">
        <v>98</v>
      </c>
      <c r="B586" s="5">
        <v>43707</v>
      </c>
      <c r="C586" s="5" t="s">
        <v>376</v>
      </c>
      <c r="D586" s="5" t="s">
        <v>377</v>
      </c>
      <c r="E586" s="6">
        <v>3</v>
      </c>
      <c r="F586" s="3">
        <v>59.98</v>
      </c>
      <c r="G586" s="3">
        <v>23.82</v>
      </c>
      <c r="H586" s="8">
        <f t="shared" si="117"/>
        <v>7.94</v>
      </c>
      <c r="I586" s="3">
        <v>36.159999999999997</v>
      </c>
      <c r="J586" s="4">
        <v>0.6</v>
      </c>
      <c r="K586" s="2" t="str">
        <f t="shared" si="118"/>
        <v>Friday</v>
      </c>
      <c r="L586" s="5">
        <f t="shared" si="119"/>
        <v>43710</v>
      </c>
      <c r="M586" s="2" t="str">
        <f t="shared" si="120"/>
        <v>Monday</v>
      </c>
      <c r="N586" s="2" t="str">
        <f t="shared" si="121"/>
        <v>Monday</v>
      </c>
      <c r="O586" s="12">
        <f t="shared" si="122"/>
        <v>0</v>
      </c>
      <c r="P586" s="11" t="str">
        <f t="shared" si="123"/>
        <v>Low Cost per Unit</v>
      </c>
      <c r="Q586" s="12">
        <f t="shared" si="124"/>
        <v>0</v>
      </c>
      <c r="R586" s="12">
        <f t="shared" si="125"/>
        <v>1.7993999999999999</v>
      </c>
      <c r="S586" s="12">
        <f t="shared" si="126"/>
        <v>0</v>
      </c>
      <c r="T586" s="12">
        <f t="shared" si="127"/>
        <v>0</v>
      </c>
      <c r="U586" s="12">
        <f t="shared" si="128"/>
        <v>11.996</v>
      </c>
      <c r="V586" s="13" t="str">
        <f t="shared" ca="1" si="129"/>
        <v>Greater Than 8 Weeks Old</v>
      </c>
    </row>
    <row r="587" spans="1:22" x14ac:dyDescent="0.35">
      <c r="A587" s="2" t="s">
        <v>98</v>
      </c>
      <c r="B587" s="5">
        <v>43708</v>
      </c>
      <c r="C587" s="5" t="s">
        <v>376</v>
      </c>
      <c r="D587" s="5" t="s">
        <v>377</v>
      </c>
      <c r="E587" s="6">
        <v>3</v>
      </c>
      <c r="F587" s="3">
        <v>59.99</v>
      </c>
      <c r="G587" s="3">
        <v>23.82</v>
      </c>
      <c r="H587" s="8">
        <f t="shared" si="117"/>
        <v>7.94</v>
      </c>
      <c r="I587" s="3">
        <v>36.17</v>
      </c>
      <c r="J587" s="4">
        <v>0.6</v>
      </c>
      <c r="K587" s="2" t="str">
        <f t="shared" si="118"/>
        <v>Saturday</v>
      </c>
      <c r="L587" s="5">
        <f t="shared" si="119"/>
        <v>43711</v>
      </c>
      <c r="M587" s="2" t="str">
        <f t="shared" si="120"/>
        <v>Tuesday</v>
      </c>
      <c r="N587" s="2" t="str">
        <f t="shared" si="121"/>
        <v>Tuesday</v>
      </c>
      <c r="O587" s="12">
        <f t="shared" si="122"/>
        <v>0</v>
      </c>
      <c r="P587" s="11" t="str">
        <f t="shared" si="123"/>
        <v>Low Cost per Unit</v>
      </c>
      <c r="Q587" s="12">
        <f t="shared" si="124"/>
        <v>0</v>
      </c>
      <c r="R587" s="12">
        <f t="shared" si="125"/>
        <v>1.7997000000000001</v>
      </c>
      <c r="S587" s="12">
        <f t="shared" si="126"/>
        <v>0</v>
      </c>
      <c r="T587" s="12">
        <f t="shared" si="127"/>
        <v>0</v>
      </c>
      <c r="U587" s="12">
        <f t="shared" si="128"/>
        <v>0</v>
      </c>
      <c r="V587" s="13" t="str">
        <f t="shared" ca="1" si="129"/>
        <v>Greater Than 8 Weeks Old</v>
      </c>
    </row>
    <row r="588" spans="1:22" x14ac:dyDescent="0.35">
      <c r="A588" s="2" t="s">
        <v>214</v>
      </c>
      <c r="B588" s="5">
        <v>43678</v>
      </c>
      <c r="C588" s="5" t="s">
        <v>376</v>
      </c>
      <c r="D588" s="5" t="s">
        <v>377</v>
      </c>
      <c r="E588" s="6">
        <v>2</v>
      </c>
      <c r="F588" s="3">
        <v>76</v>
      </c>
      <c r="G588" s="3">
        <v>18.18</v>
      </c>
      <c r="H588" s="8">
        <f t="shared" si="117"/>
        <v>9.09</v>
      </c>
      <c r="I588" s="3">
        <v>57.82</v>
      </c>
      <c r="J588" s="4">
        <v>0.76</v>
      </c>
      <c r="K588" s="2" t="str">
        <f t="shared" si="118"/>
        <v>Thursday</v>
      </c>
      <c r="L588" s="5">
        <f t="shared" si="119"/>
        <v>43681</v>
      </c>
      <c r="M588" s="2" t="str">
        <f t="shared" si="120"/>
        <v>Sunday</v>
      </c>
      <c r="N588" s="2" t="str">
        <f t="shared" si="121"/>
        <v>Monday</v>
      </c>
      <c r="O588" s="12">
        <f t="shared" si="122"/>
        <v>0</v>
      </c>
      <c r="P588" s="11" t="str">
        <f t="shared" si="123"/>
        <v>Low Cost per Unit</v>
      </c>
      <c r="Q588" s="12">
        <f t="shared" si="124"/>
        <v>0</v>
      </c>
      <c r="R588" s="12">
        <f t="shared" si="125"/>
        <v>2.2799999999999998</v>
      </c>
      <c r="S588" s="12">
        <f t="shared" si="126"/>
        <v>0</v>
      </c>
      <c r="T588" s="12">
        <f t="shared" si="127"/>
        <v>0</v>
      </c>
      <c r="U588" s="12">
        <f t="shared" si="128"/>
        <v>0</v>
      </c>
      <c r="V588" s="13" t="str">
        <f t="shared" ca="1" si="129"/>
        <v>Greater Than 8 Weeks Old</v>
      </c>
    </row>
    <row r="589" spans="1:22" x14ac:dyDescent="0.35">
      <c r="A589" s="2" t="s">
        <v>214</v>
      </c>
      <c r="B589" s="5">
        <v>43679</v>
      </c>
      <c r="C589" s="5" t="s">
        <v>376</v>
      </c>
      <c r="D589" s="5" t="s">
        <v>377</v>
      </c>
      <c r="E589" s="6">
        <v>3</v>
      </c>
      <c r="F589" s="3">
        <v>114</v>
      </c>
      <c r="G589" s="3">
        <v>27.27</v>
      </c>
      <c r="H589" s="8">
        <f t="shared" si="117"/>
        <v>9.09</v>
      </c>
      <c r="I589" s="3">
        <v>86.73</v>
      </c>
      <c r="J589" s="4">
        <v>0.76</v>
      </c>
      <c r="K589" s="2" t="str">
        <f t="shared" si="118"/>
        <v>Friday</v>
      </c>
      <c r="L589" s="5">
        <f t="shared" si="119"/>
        <v>43682</v>
      </c>
      <c r="M589" s="2" t="str">
        <f t="shared" si="120"/>
        <v>Monday</v>
      </c>
      <c r="N589" s="2" t="str">
        <f t="shared" si="121"/>
        <v>Monday</v>
      </c>
      <c r="O589" s="12">
        <f t="shared" si="122"/>
        <v>0</v>
      </c>
      <c r="P589" s="11" t="str">
        <f t="shared" si="123"/>
        <v>Low Cost per Unit</v>
      </c>
      <c r="Q589" s="12">
        <f t="shared" si="124"/>
        <v>0</v>
      </c>
      <c r="R589" s="12">
        <f t="shared" si="125"/>
        <v>3.42</v>
      </c>
      <c r="S589" s="12">
        <f t="shared" si="126"/>
        <v>0</v>
      </c>
      <c r="T589" s="12">
        <f t="shared" si="127"/>
        <v>0</v>
      </c>
      <c r="U589" s="12">
        <f t="shared" si="128"/>
        <v>22.8</v>
      </c>
      <c r="V589" s="13" t="str">
        <f t="shared" ca="1" si="129"/>
        <v>Greater Than 8 Weeks Old</v>
      </c>
    </row>
    <row r="590" spans="1:22" x14ac:dyDescent="0.35">
      <c r="A590" s="2" t="s">
        <v>16</v>
      </c>
      <c r="B590" s="5">
        <v>43678</v>
      </c>
      <c r="C590" s="5" t="s">
        <v>375</v>
      </c>
      <c r="D590" s="5" t="s">
        <v>377</v>
      </c>
      <c r="E590" s="6">
        <v>2</v>
      </c>
      <c r="F590" s="3">
        <v>50</v>
      </c>
      <c r="G590" s="3">
        <v>9</v>
      </c>
      <c r="H590" s="8">
        <f t="shared" si="117"/>
        <v>4.5</v>
      </c>
      <c r="I590" s="3">
        <v>41</v>
      </c>
      <c r="J590" s="4">
        <v>0.82</v>
      </c>
      <c r="K590" s="2" t="str">
        <f t="shared" si="118"/>
        <v>Thursday</v>
      </c>
      <c r="L590" s="5">
        <f t="shared" si="119"/>
        <v>43681</v>
      </c>
      <c r="M590" s="2" t="str">
        <f t="shared" si="120"/>
        <v>Sunday</v>
      </c>
      <c r="N590" s="2" t="str">
        <f t="shared" si="121"/>
        <v>Monday</v>
      </c>
      <c r="O590" s="12">
        <f t="shared" si="122"/>
        <v>0</v>
      </c>
      <c r="P590" s="11" t="str">
        <f t="shared" si="123"/>
        <v>Low Cost per Unit</v>
      </c>
      <c r="Q590" s="12">
        <f t="shared" si="124"/>
        <v>0</v>
      </c>
      <c r="R590" s="12">
        <f t="shared" si="125"/>
        <v>1.5</v>
      </c>
      <c r="S590" s="12">
        <f t="shared" si="126"/>
        <v>0</v>
      </c>
      <c r="T590" s="12">
        <f t="shared" si="127"/>
        <v>0</v>
      </c>
      <c r="U590" s="12">
        <f t="shared" si="128"/>
        <v>0</v>
      </c>
      <c r="V590" s="13" t="str">
        <f t="shared" ca="1" si="129"/>
        <v>Greater Than 8 Weeks Old</v>
      </c>
    </row>
    <row r="591" spans="1:22" x14ac:dyDescent="0.35">
      <c r="A591" s="2" t="s">
        <v>16</v>
      </c>
      <c r="B591" s="5">
        <v>43679</v>
      </c>
      <c r="C591" s="5" t="s">
        <v>375</v>
      </c>
      <c r="D591" s="5" t="s">
        <v>377</v>
      </c>
      <c r="E591" s="6">
        <v>2</v>
      </c>
      <c r="F591" s="3">
        <v>50</v>
      </c>
      <c r="G591" s="3">
        <v>9</v>
      </c>
      <c r="H591" s="8">
        <f t="shared" si="117"/>
        <v>4.5</v>
      </c>
      <c r="I591" s="3">
        <v>41</v>
      </c>
      <c r="J591" s="4">
        <v>0.82</v>
      </c>
      <c r="K591" s="2" t="str">
        <f t="shared" si="118"/>
        <v>Friday</v>
      </c>
      <c r="L591" s="5">
        <f t="shared" si="119"/>
        <v>43682</v>
      </c>
      <c r="M591" s="2" t="str">
        <f t="shared" si="120"/>
        <v>Monday</v>
      </c>
      <c r="N591" s="2" t="str">
        <f t="shared" si="121"/>
        <v>Monday</v>
      </c>
      <c r="O591" s="12">
        <f t="shared" si="122"/>
        <v>0</v>
      </c>
      <c r="P591" s="11" t="str">
        <f t="shared" si="123"/>
        <v>Low Cost per Unit</v>
      </c>
      <c r="Q591" s="12">
        <f t="shared" si="124"/>
        <v>0</v>
      </c>
      <c r="R591" s="12">
        <f t="shared" si="125"/>
        <v>1.5</v>
      </c>
      <c r="S591" s="12">
        <f t="shared" si="126"/>
        <v>0</v>
      </c>
      <c r="T591" s="12">
        <f t="shared" si="127"/>
        <v>0</v>
      </c>
      <c r="U591" s="12">
        <f t="shared" si="128"/>
        <v>0</v>
      </c>
      <c r="V591" s="13" t="str">
        <f t="shared" ca="1" si="129"/>
        <v>Greater Than 8 Weeks Old</v>
      </c>
    </row>
    <row r="592" spans="1:22" x14ac:dyDescent="0.35">
      <c r="A592" s="2" t="s">
        <v>16</v>
      </c>
      <c r="B592" s="5">
        <v>43680</v>
      </c>
      <c r="C592" s="5" t="s">
        <v>375</v>
      </c>
      <c r="D592" s="5" t="s">
        <v>377</v>
      </c>
      <c r="E592" s="6">
        <v>2</v>
      </c>
      <c r="F592" s="3">
        <v>50</v>
      </c>
      <c r="G592" s="3">
        <v>9</v>
      </c>
      <c r="H592" s="8">
        <f t="shared" si="117"/>
        <v>4.5</v>
      </c>
      <c r="I592" s="3">
        <v>41</v>
      </c>
      <c r="J592" s="4">
        <v>0.82</v>
      </c>
      <c r="K592" s="2" t="str">
        <f t="shared" si="118"/>
        <v>Saturday</v>
      </c>
      <c r="L592" s="5">
        <f t="shared" si="119"/>
        <v>43683</v>
      </c>
      <c r="M592" s="2" t="str">
        <f t="shared" si="120"/>
        <v>Tuesday</v>
      </c>
      <c r="N592" s="2" t="str">
        <f t="shared" si="121"/>
        <v>Tuesday</v>
      </c>
      <c r="O592" s="12">
        <f t="shared" si="122"/>
        <v>0</v>
      </c>
      <c r="P592" s="11" t="str">
        <f t="shared" si="123"/>
        <v>Low Cost per Unit</v>
      </c>
      <c r="Q592" s="12">
        <f t="shared" si="124"/>
        <v>0</v>
      </c>
      <c r="R592" s="12">
        <f t="shared" si="125"/>
        <v>1.5</v>
      </c>
      <c r="S592" s="12">
        <f t="shared" si="126"/>
        <v>0</v>
      </c>
      <c r="T592" s="12">
        <f t="shared" si="127"/>
        <v>0</v>
      </c>
      <c r="U592" s="12">
        <f t="shared" si="128"/>
        <v>0</v>
      </c>
      <c r="V592" s="13" t="str">
        <f t="shared" ca="1" si="129"/>
        <v>Greater Than 8 Weeks Old</v>
      </c>
    </row>
    <row r="593" spans="1:22" x14ac:dyDescent="0.35">
      <c r="A593" s="2" t="s">
        <v>16</v>
      </c>
      <c r="B593" s="5">
        <v>43681</v>
      </c>
      <c r="C593" s="5" t="s">
        <v>375</v>
      </c>
      <c r="D593" s="5" t="s">
        <v>377</v>
      </c>
      <c r="E593" s="6">
        <v>3</v>
      </c>
      <c r="F593" s="3">
        <v>75</v>
      </c>
      <c r="G593" s="3">
        <v>13.5</v>
      </c>
      <c r="H593" s="8">
        <f t="shared" si="117"/>
        <v>4.5</v>
      </c>
      <c r="I593" s="3">
        <v>61.5</v>
      </c>
      <c r="J593" s="4">
        <v>0.82</v>
      </c>
      <c r="K593" s="2" t="str">
        <f t="shared" si="118"/>
        <v>Sunday</v>
      </c>
      <c r="L593" s="5">
        <f t="shared" si="119"/>
        <v>43684</v>
      </c>
      <c r="M593" s="2" t="str">
        <f t="shared" si="120"/>
        <v>Wednesday</v>
      </c>
      <c r="N593" s="2" t="str">
        <f t="shared" si="121"/>
        <v>Wednesday</v>
      </c>
      <c r="O593" s="12">
        <f t="shared" si="122"/>
        <v>0</v>
      </c>
      <c r="P593" s="11" t="str">
        <f t="shared" si="123"/>
        <v>Low Cost per Unit</v>
      </c>
      <c r="Q593" s="12">
        <f t="shared" si="124"/>
        <v>0</v>
      </c>
      <c r="R593" s="12">
        <f t="shared" si="125"/>
        <v>2.25</v>
      </c>
      <c r="S593" s="12">
        <f t="shared" si="126"/>
        <v>0</v>
      </c>
      <c r="T593" s="12">
        <f t="shared" si="127"/>
        <v>0</v>
      </c>
      <c r="U593" s="12">
        <f t="shared" si="128"/>
        <v>0</v>
      </c>
      <c r="V593" s="13" t="str">
        <f t="shared" ca="1" si="129"/>
        <v>Greater Than 8 Weeks Old</v>
      </c>
    </row>
    <row r="594" spans="1:22" x14ac:dyDescent="0.35">
      <c r="A594" s="2" t="s">
        <v>16</v>
      </c>
      <c r="B594" s="5">
        <v>43683</v>
      </c>
      <c r="C594" s="5" t="s">
        <v>375</v>
      </c>
      <c r="D594" s="5" t="s">
        <v>377</v>
      </c>
      <c r="E594" s="6">
        <v>1</v>
      </c>
      <c r="F594" s="3">
        <v>25</v>
      </c>
      <c r="G594" s="3">
        <v>4.5</v>
      </c>
      <c r="H594" s="8">
        <f t="shared" si="117"/>
        <v>4.5</v>
      </c>
      <c r="I594" s="3">
        <v>20.5</v>
      </c>
      <c r="J594" s="4">
        <v>0.82</v>
      </c>
      <c r="K594" s="2" t="str">
        <f t="shared" si="118"/>
        <v>Tuesday</v>
      </c>
      <c r="L594" s="5">
        <f t="shared" si="119"/>
        <v>43686</v>
      </c>
      <c r="M594" s="2" t="str">
        <f t="shared" si="120"/>
        <v>Friday</v>
      </c>
      <c r="N594" s="2" t="str">
        <f t="shared" si="121"/>
        <v>Friday</v>
      </c>
      <c r="O594" s="12">
        <f t="shared" si="122"/>
        <v>1.25</v>
      </c>
      <c r="P594" s="11" t="str">
        <f t="shared" si="123"/>
        <v>Low Cost per Unit</v>
      </c>
      <c r="Q594" s="12">
        <f t="shared" si="124"/>
        <v>0</v>
      </c>
      <c r="R594" s="12">
        <f t="shared" si="125"/>
        <v>0</v>
      </c>
      <c r="S594" s="12">
        <f t="shared" si="126"/>
        <v>0</v>
      </c>
      <c r="T594" s="12">
        <f t="shared" si="127"/>
        <v>0</v>
      </c>
      <c r="U594" s="12">
        <f t="shared" si="128"/>
        <v>0</v>
      </c>
      <c r="V594" s="13" t="str">
        <f t="shared" ca="1" si="129"/>
        <v>Greater Than 8 Weeks Old</v>
      </c>
    </row>
    <row r="595" spans="1:22" x14ac:dyDescent="0.35">
      <c r="A595" s="2" t="s">
        <v>16</v>
      </c>
      <c r="B595" s="5">
        <v>43684</v>
      </c>
      <c r="C595" s="5" t="s">
        <v>375</v>
      </c>
      <c r="D595" s="5" t="s">
        <v>377</v>
      </c>
      <c r="E595" s="6">
        <v>1</v>
      </c>
      <c r="F595" s="3">
        <v>25</v>
      </c>
      <c r="G595" s="3">
        <v>4.5</v>
      </c>
      <c r="H595" s="8">
        <f t="shared" si="117"/>
        <v>4.5</v>
      </c>
      <c r="I595" s="3">
        <v>20.5</v>
      </c>
      <c r="J595" s="4">
        <v>0.82</v>
      </c>
      <c r="K595" s="2" t="str">
        <f t="shared" si="118"/>
        <v>Wednesday</v>
      </c>
      <c r="L595" s="5">
        <f t="shared" si="119"/>
        <v>43687</v>
      </c>
      <c r="M595" s="2" t="str">
        <f t="shared" si="120"/>
        <v>Saturday</v>
      </c>
      <c r="N595" s="2" t="str">
        <f t="shared" si="121"/>
        <v>Saturday</v>
      </c>
      <c r="O595" s="12">
        <f t="shared" si="122"/>
        <v>0</v>
      </c>
      <c r="P595" s="11" t="str">
        <f t="shared" si="123"/>
        <v>Low Cost per Unit</v>
      </c>
      <c r="Q595" s="12">
        <f t="shared" si="124"/>
        <v>0</v>
      </c>
      <c r="R595" s="12">
        <f t="shared" si="125"/>
        <v>0</v>
      </c>
      <c r="S595" s="12">
        <f t="shared" si="126"/>
        <v>0</v>
      </c>
      <c r="T595" s="12">
        <f t="shared" si="127"/>
        <v>0</v>
      </c>
      <c r="U595" s="12">
        <f t="shared" si="128"/>
        <v>0</v>
      </c>
      <c r="V595" s="13" t="str">
        <f t="shared" ca="1" si="129"/>
        <v>Greater Than 8 Weeks Old</v>
      </c>
    </row>
    <row r="596" spans="1:22" x14ac:dyDescent="0.35">
      <c r="A596" s="2" t="s">
        <v>16</v>
      </c>
      <c r="B596" s="5">
        <v>43685</v>
      </c>
      <c r="C596" s="5" t="s">
        <v>375</v>
      </c>
      <c r="D596" s="5" t="s">
        <v>377</v>
      </c>
      <c r="E596" s="6">
        <v>5</v>
      </c>
      <c r="F596" s="3">
        <v>125</v>
      </c>
      <c r="G596" s="3">
        <v>22.5</v>
      </c>
      <c r="H596" s="8">
        <f t="shared" si="117"/>
        <v>4.5</v>
      </c>
      <c r="I596" s="3">
        <v>102.5</v>
      </c>
      <c r="J596" s="4">
        <v>0.82</v>
      </c>
      <c r="K596" s="2" t="str">
        <f t="shared" si="118"/>
        <v>Thursday</v>
      </c>
      <c r="L596" s="5">
        <f t="shared" si="119"/>
        <v>43688</v>
      </c>
      <c r="M596" s="2" t="str">
        <f t="shared" si="120"/>
        <v>Sunday</v>
      </c>
      <c r="N596" s="2" t="str">
        <f t="shared" si="121"/>
        <v>Monday</v>
      </c>
      <c r="O596" s="12">
        <f t="shared" si="122"/>
        <v>0</v>
      </c>
      <c r="P596" s="11" t="str">
        <f t="shared" si="123"/>
        <v>Low Cost per Unit</v>
      </c>
      <c r="Q596" s="12">
        <f t="shared" si="124"/>
        <v>0</v>
      </c>
      <c r="R596" s="12">
        <f t="shared" si="125"/>
        <v>3.75</v>
      </c>
      <c r="S596" s="12">
        <f t="shared" si="126"/>
        <v>0</v>
      </c>
      <c r="T596" s="12">
        <f t="shared" si="127"/>
        <v>0</v>
      </c>
      <c r="U596" s="12">
        <f t="shared" si="128"/>
        <v>0</v>
      </c>
      <c r="V596" s="13" t="str">
        <f t="shared" ca="1" si="129"/>
        <v>Greater Than 8 Weeks Old</v>
      </c>
    </row>
    <row r="597" spans="1:22" x14ac:dyDescent="0.35">
      <c r="A597" s="2" t="s">
        <v>16</v>
      </c>
      <c r="B597" s="5">
        <v>43686</v>
      </c>
      <c r="C597" s="5" t="s">
        <v>375</v>
      </c>
      <c r="D597" s="5" t="s">
        <v>377</v>
      </c>
      <c r="E597" s="6">
        <v>1</v>
      </c>
      <c r="F597" s="3">
        <v>25</v>
      </c>
      <c r="G597" s="3">
        <v>4.5</v>
      </c>
      <c r="H597" s="8">
        <f t="shared" si="117"/>
        <v>4.5</v>
      </c>
      <c r="I597" s="3">
        <v>20.5</v>
      </c>
      <c r="J597" s="4">
        <v>0.82</v>
      </c>
      <c r="K597" s="2" t="str">
        <f t="shared" si="118"/>
        <v>Friday</v>
      </c>
      <c r="L597" s="5">
        <f t="shared" si="119"/>
        <v>43689</v>
      </c>
      <c r="M597" s="2" t="str">
        <f t="shared" si="120"/>
        <v>Monday</v>
      </c>
      <c r="N597" s="2" t="str">
        <f t="shared" si="121"/>
        <v>Monday</v>
      </c>
      <c r="O597" s="12">
        <f t="shared" si="122"/>
        <v>0</v>
      </c>
      <c r="P597" s="11" t="str">
        <f t="shared" si="123"/>
        <v>Low Cost per Unit</v>
      </c>
      <c r="Q597" s="12">
        <f t="shared" si="124"/>
        <v>0</v>
      </c>
      <c r="R597" s="12">
        <f t="shared" si="125"/>
        <v>0</v>
      </c>
      <c r="S597" s="12">
        <f t="shared" si="126"/>
        <v>0</v>
      </c>
      <c r="T597" s="12">
        <f t="shared" si="127"/>
        <v>0</v>
      </c>
      <c r="U597" s="12">
        <f t="shared" si="128"/>
        <v>0</v>
      </c>
      <c r="V597" s="13" t="str">
        <f t="shared" ca="1" si="129"/>
        <v>Greater Than 8 Weeks Old</v>
      </c>
    </row>
    <row r="598" spans="1:22" x14ac:dyDescent="0.35">
      <c r="A598" s="2" t="s">
        <v>16</v>
      </c>
      <c r="B598" s="5">
        <v>43687</v>
      </c>
      <c r="C598" s="5" t="s">
        <v>375</v>
      </c>
      <c r="D598" s="5" t="s">
        <v>377</v>
      </c>
      <c r="E598" s="6">
        <v>1</v>
      </c>
      <c r="F598" s="3">
        <v>25</v>
      </c>
      <c r="G598" s="3">
        <v>4.5</v>
      </c>
      <c r="H598" s="8">
        <f t="shared" si="117"/>
        <v>4.5</v>
      </c>
      <c r="I598" s="3">
        <v>20.5</v>
      </c>
      <c r="J598" s="4">
        <v>0.82</v>
      </c>
      <c r="K598" s="2" t="str">
        <f t="shared" si="118"/>
        <v>Saturday</v>
      </c>
      <c r="L598" s="5">
        <f t="shared" si="119"/>
        <v>43690</v>
      </c>
      <c r="M598" s="2" t="str">
        <f t="shared" si="120"/>
        <v>Tuesday</v>
      </c>
      <c r="N598" s="2" t="str">
        <f t="shared" si="121"/>
        <v>Tuesday</v>
      </c>
      <c r="O598" s="12">
        <f t="shared" si="122"/>
        <v>0</v>
      </c>
      <c r="P598" s="11" t="str">
        <f t="shared" si="123"/>
        <v>Low Cost per Unit</v>
      </c>
      <c r="Q598" s="12">
        <f t="shared" si="124"/>
        <v>0</v>
      </c>
      <c r="R598" s="12">
        <f t="shared" si="125"/>
        <v>0</v>
      </c>
      <c r="S598" s="12">
        <f t="shared" si="126"/>
        <v>0</v>
      </c>
      <c r="T598" s="12">
        <f t="shared" si="127"/>
        <v>0</v>
      </c>
      <c r="U598" s="12">
        <f t="shared" si="128"/>
        <v>0</v>
      </c>
      <c r="V598" s="13" t="str">
        <f t="shared" ca="1" si="129"/>
        <v>Greater Than 8 Weeks Old</v>
      </c>
    </row>
    <row r="599" spans="1:22" x14ac:dyDescent="0.35">
      <c r="A599" s="2" t="s">
        <v>16</v>
      </c>
      <c r="B599" s="5">
        <v>43688</v>
      </c>
      <c r="C599" s="5" t="s">
        <v>375</v>
      </c>
      <c r="D599" s="5" t="s">
        <v>377</v>
      </c>
      <c r="E599" s="6">
        <v>3</v>
      </c>
      <c r="F599" s="3">
        <v>75</v>
      </c>
      <c r="G599" s="3">
        <v>13.5</v>
      </c>
      <c r="H599" s="8">
        <f t="shared" si="117"/>
        <v>4.5</v>
      </c>
      <c r="I599" s="3">
        <v>61.5</v>
      </c>
      <c r="J599" s="4">
        <v>0.82</v>
      </c>
      <c r="K599" s="2" t="str">
        <f t="shared" si="118"/>
        <v>Sunday</v>
      </c>
      <c r="L599" s="5">
        <f t="shared" si="119"/>
        <v>43691</v>
      </c>
      <c r="M599" s="2" t="str">
        <f t="shared" si="120"/>
        <v>Wednesday</v>
      </c>
      <c r="N599" s="2" t="str">
        <f t="shared" si="121"/>
        <v>Wednesday</v>
      </c>
      <c r="O599" s="12">
        <f t="shared" si="122"/>
        <v>0</v>
      </c>
      <c r="P599" s="11" t="str">
        <f t="shared" si="123"/>
        <v>Low Cost per Unit</v>
      </c>
      <c r="Q599" s="12">
        <f t="shared" si="124"/>
        <v>0</v>
      </c>
      <c r="R599" s="12">
        <f t="shared" si="125"/>
        <v>2.25</v>
      </c>
      <c r="S599" s="12">
        <f t="shared" si="126"/>
        <v>0</v>
      </c>
      <c r="T599" s="12">
        <f t="shared" si="127"/>
        <v>0</v>
      </c>
      <c r="U599" s="12">
        <f t="shared" si="128"/>
        <v>0</v>
      </c>
      <c r="V599" s="13" t="str">
        <f t="shared" ca="1" si="129"/>
        <v>Greater Than 8 Weeks Old</v>
      </c>
    </row>
    <row r="600" spans="1:22" x14ac:dyDescent="0.35">
      <c r="A600" s="2" t="s">
        <v>16</v>
      </c>
      <c r="B600" s="5">
        <v>43689</v>
      </c>
      <c r="C600" s="5" t="s">
        <v>375</v>
      </c>
      <c r="D600" s="5" t="s">
        <v>377</v>
      </c>
      <c r="E600" s="6">
        <v>2</v>
      </c>
      <c r="F600" s="3">
        <v>50</v>
      </c>
      <c r="G600" s="3">
        <v>9</v>
      </c>
      <c r="H600" s="8">
        <f t="shared" si="117"/>
        <v>4.5</v>
      </c>
      <c r="I600" s="3">
        <v>41</v>
      </c>
      <c r="J600" s="4">
        <v>0.82</v>
      </c>
      <c r="K600" s="2" t="str">
        <f t="shared" si="118"/>
        <v>Monday</v>
      </c>
      <c r="L600" s="5">
        <f t="shared" si="119"/>
        <v>43692</v>
      </c>
      <c r="M600" s="2" t="str">
        <f t="shared" si="120"/>
        <v>Thursday</v>
      </c>
      <c r="N600" s="2" t="str">
        <f t="shared" si="121"/>
        <v>Thursday</v>
      </c>
      <c r="O600" s="12">
        <f t="shared" si="122"/>
        <v>0</v>
      </c>
      <c r="P600" s="11" t="str">
        <f t="shared" si="123"/>
        <v>Low Cost per Unit</v>
      </c>
      <c r="Q600" s="12">
        <f t="shared" si="124"/>
        <v>0</v>
      </c>
      <c r="R600" s="12">
        <f t="shared" si="125"/>
        <v>1.5</v>
      </c>
      <c r="S600" s="12">
        <f t="shared" si="126"/>
        <v>0</v>
      </c>
      <c r="T600" s="12">
        <f t="shared" si="127"/>
        <v>0</v>
      </c>
      <c r="U600" s="12">
        <f t="shared" si="128"/>
        <v>0</v>
      </c>
      <c r="V600" s="13" t="str">
        <f t="shared" ca="1" si="129"/>
        <v>Greater Than 8 Weeks Old</v>
      </c>
    </row>
    <row r="601" spans="1:22" x14ac:dyDescent="0.35">
      <c r="A601" s="2" t="s">
        <v>16</v>
      </c>
      <c r="B601" s="5">
        <v>43692</v>
      </c>
      <c r="C601" s="5" t="s">
        <v>375</v>
      </c>
      <c r="D601" s="5" t="s">
        <v>377</v>
      </c>
      <c r="E601" s="6">
        <v>1</v>
      </c>
      <c r="F601" s="3">
        <v>25</v>
      </c>
      <c r="G601" s="3">
        <v>4.5</v>
      </c>
      <c r="H601" s="8">
        <f t="shared" si="117"/>
        <v>4.5</v>
      </c>
      <c r="I601" s="3">
        <v>20.5</v>
      </c>
      <c r="J601" s="4">
        <v>0.82</v>
      </c>
      <c r="K601" s="2" t="str">
        <f t="shared" si="118"/>
        <v>Thursday</v>
      </c>
      <c r="L601" s="5">
        <f t="shared" si="119"/>
        <v>43695</v>
      </c>
      <c r="M601" s="2" t="str">
        <f t="shared" si="120"/>
        <v>Sunday</v>
      </c>
      <c r="N601" s="2" t="str">
        <f t="shared" si="121"/>
        <v>Monday</v>
      </c>
      <c r="O601" s="12">
        <f t="shared" si="122"/>
        <v>0</v>
      </c>
      <c r="P601" s="11" t="str">
        <f t="shared" si="123"/>
        <v>Low Cost per Unit</v>
      </c>
      <c r="Q601" s="12">
        <f t="shared" si="124"/>
        <v>0</v>
      </c>
      <c r="R601" s="12">
        <f t="shared" si="125"/>
        <v>0</v>
      </c>
      <c r="S601" s="12">
        <f t="shared" si="126"/>
        <v>0</v>
      </c>
      <c r="T601" s="12">
        <f t="shared" si="127"/>
        <v>0</v>
      </c>
      <c r="U601" s="12">
        <f t="shared" si="128"/>
        <v>0</v>
      </c>
      <c r="V601" s="13" t="str">
        <f t="shared" ca="1" si="129"/>
        <v>Greater Than 8 Weeks Old</v>
      </c>
    </row>
    <row r="602" spans="1:22" x14ac:dyDescent="0.35">
      <c r="A602" s="2" t="s">
        <v>16</v>
      </c>
      <c r="B602" s="5">
        <v>43693</v>
      </c>
      <c r="C602" s="5" t="s">
        <v>375</v>
      </c>
      <c r="D602" s="5" t="s">
        <v>377</v>
      </c>
      <c r="E602" s="6">
        <v>2</v>
      </c>
      <c r="F602" s="3">
        <v>50</v>
      </c>
      <c r="G602" s="3">
        <v>9</v>
      </c>
      <c r="H602" s="8">
        <f t="shared" si="117"/>
        <v>4.5</v>
      </c>
      <c r="I602" s="3">
        <v>41</v>
      </c>
      <c r="J602" s="4">
        <v>0.82</v>
      </c>
      <c r="K602" s="2" t="str">
        <f t="shared" si="118"/>
        <v>Friday</v>
      </c>
      <c r="L602" s="5">
        <f t="shared" si="119"/>
        <v>43696</v>
      </c>
      <c r="M602" s="2" t="str">
        <f t="shared" si="120"/>
        <v>Monday</v>
      </c>
      <c r="N602" s="2" t="str">
        <f t="shared" si="121"/>
        <v>Monday</v>
      </c>
      <c r="O602" s="12">
        <f t="shared" si="122"/>
        <v>0</v>
      </c>
      <c r="P602" s="11" t="str">
        <f t="shared" si="123"/>
        <v>Low Cost per Unit</v>
      </c>
      <c r="Q602" s="12">
        <f t="shared" si="124"/>
        <v>0</v>
      </c>
      <c r="R602" s="12">
        <f t="shared" si="125"/>
        <v>1.5</v>
      </c>
      <c r="S602" s="12">
        <f t="shared" si="126"/>
        <v>0</v>
      </c>
      <c r="T602" s="12">
        <f t="shared" si="127"/>
        <v>0</v>
      </c>
      <c r="U602" s="12">
        <f t="shared" si="128"/>
        <v>0</v>
      </c>
      <c r="V602" s="13" t="str">
        <f t="shared" ca="1" si="129"/>
        <v>Greater Than 8 Weeks Old</v>
      </c>
    </row>
    <row r="603" spans="1:22" x14ac:dyDescent="0.35">
      <c r="A603" s="2" t="s">
        <v>16</v>
      </c>
      <c r="B603" s="5">
        <v>43694</v>
      </c>
      <c r="C603" s="5" t="s">
        <v>375</v>
      </c>
      <c r="D603" s="5" t="s">
        <v>377</v>
      </c>
      <c r="E603" s="6">
        <v>1</v>
      </c>
      <c r="F603" s="3">
        <v>25</v>
      </c>
      <c r="G603" s="3">
        <v>4.5</v>
      </c>
      <c r="H603" s="8">
        <f t="shared" si="117"/>
        <v>4.5</v>
      </c>
      <c r="I603" s="3">
        <v>20.5</v>
      </c>
      <c r="J603" s="4">
        <v>0.82</v>
      </c>
      <c r="K603" s="2" t="str">
        <f t="shared" si="118"/>
        <v>Saturday</v>
      </c>
      <c r="L603" s="5">
        <f t="shared" si="119"/>
        <v>43697</v>
      </c>
      <c r="M603" s="2" t="str">
        <f t="shared" si="120"/>
        <v>Tuesday</v>
      </c>
      <c r="N603" s="2" t="str">
        <f t="shared" si="121"/>
        <v>Tuesday</v>
      </c>
      <c r="O603" s="12">
        <f t="shared" si="122"/>
        <v>0</v>
      </c>
      <c r="P603" s="11" t="str">
        <f t="shared" si="123"/>
        <v>Low Cost per Unit</v>
      </c>
      <c r="Q603" s="12">
        <f t="shared" si="124"/>
        <v>0</v>
      </c>
      <c r="R603" s="12">
        <f t="shared" si="125"/>
        <v>0</v>
      </c>
      <c r="S603" s="12">
        <f t="shared" si="126"/>
        <v>0</v>
      </c>
      <c r="T603" s="12">
        <f t="shared" si="127"/>
        <v>0</v>
      </c>
      <c r="U603" s="12">
        <f t="shared" si="128"/>
        <v>0</v>
      </c>
      <c r="V603" s="13" t="str">
        <f t="shared" ca="1" si="129"/>
        <v>Greater Than 8 Weeks Old</v>
      </c>
    </row>
    <row r="604" spans="1:22" x14ac:dyDescent="0.35">
      <c r="A604" s="2" t="s">
        <v>16</v>
      </c>
      <c r="B604" s="5">
        <v>43695</v>
      </c>
      <c r="C604" s="5" t="s">
        <v>375</v>
      </c>
      <c r="D604" s="5" t="s">
        <v>377</v>
      </c>
      <c r="E604" s="6">
        <v>2</v>
      </c>
      <c r="F604" s="3">
        <v>50</v>
      </c>
      <c r="G604" s="3">
        <v>9</v>
      </c>
      <c r="H604" s="8">
        <f t="shared" si="117"/>
        <v>4.5</v>
      </c>
      <c r="I604" s="3">
        <v>41</v>
      </c>
      <c r="J604" s="4">
        <v>0.82</v>
      </c>
      <c r="K604" s="2" t="str">
        <f t="shared" si="118"/>
        <v>Sunday</v>
      </c>
      <c r="L604" s="5">
        <f t="shared" si="119"/>
        <v>43698</v>
      </c>
      <c r="M604" s="2" t="str">
        <f t="shared" si="120"/>
        <v>Wednesday</v>
      </c>
      <c r="N604" s="2" t="str">
        <f t="shared" si="121"/>
        <v>Wednesday</v>
      </c>
      <c r="O604" s="12">
        <f t="shared" si="122"/>
        <v>0</v>
      </c>
      <c r="P604" s="11" t="str">
        <f t="shared" si="123"/>
        <v>Low Cost per Unit</v>
      </c>
      <c r="Q604" s="12">
        <f t="shared" si="124"/>
        <v>0</v>
      </c>
      <c r="R604" s="12">
        <f t="shared" si="125"/>
        <v>1.5</v>
      </c>
      <c r="S604" s="12">
        <f t="shared" si="126"/>
        <v>0</v>
      </c>
      <c r="T604" s="12">
        <f t="shared" si="127"/>
        <v>0</v>
      </c>
      <c r="U604" s="12">
        <f t="shared" si="128"/>
        <v>0</v>
      </c>
      <c r="V604" s="13" t="str">
        <f t="shared" ca="1" si="129"/>
        <v>Greater Than 8 Weeks Old</v>
      </c>
    </row>
    <row r="605" spans="1:22" x14ac:dyDescent="0.35">
      <c r="A605" s="2" t="s">
        <v>16</v>
      </c>
      <c r="B605" s="5">
        <v>43698</v>
      </c>
      <c r="C605" s="5" t="s">
        <v>375</v>
      </c>
      <c r="D605" s="5" t="s">
        <v>377</v>
      </c>
      <c r="E605" s="6">
        <v>8</v>
      </c>
      <c r="F605" s="3">
        <v>108.93</v>
      </c>
      <c r="G605" s="3">
        <v>36</v>
      </c>
      <c r="H605" s="8">
        <f t="shared" si="117"/>
        <v>4.5</v>
      </c>
      <c r="I605" s="3">
        <v>72.930000000000007</v>
      </c>
      <c r="J605" s="4">
        <v>0.67</v>
      </c>
      <c r="K605" s="2" t="str">
        <f t="shared" si="118"/>
        <v>Wednesday</v>
      </c>
      <c r="L605" s="5">
        <f t="shared" si="119"/>
        <v>43701</v>
      </c>
      <c r="M605" s="2" t="str">
        <f t="shared" si="120"/>
        <v>Saturday</v>
      </c>
      <c r="N605" s="2" t="str">
        <f t="shared" si="121"/>
        <v>Saturday</v>
      </c>
      <c r="O605" s="12">
        <f t="shared" si="122"/>
        <v>0</v>
      </c>
      <c r="P605" s="11" t="str">
        <f t="shared" si="123"/>
        <v>Low Cost per Unit</v>
      </c>
      <c r="Q605" s="12">
        <f t="shared" si="124"/>
        <v>0</v>
      </c>
      <c r="R605" s="12">
        <f t="shared" si="125"/>
        <v>3.2679</v>
      </c>
      <c r="S605" s="12">
        <f t="shared" si="126"/>
        <v>0</v>
      </c>
      <c r="T605" s="12">
        <f t="shared" si="127"/>
        <v>0</v>
      </c>
      <c r="U605" s="12">
        <f t="shared" si="128"/>
        <v>0</v>
      </c>
      <c r="V605" s="13" t="str">
        <f t="shared" ca="1" si="129"/>
        <v>Greater Than 8 Weeks Old</v>
      </c>
    </row>
    <row r="606" spans="1:22" x14ac:dyDescent="0.35">
      <c r="A606" s="2" t="s">
        <v>16</v>
      </c>
      <c r="B606" s="5">
        <v>43699</v>
      </c>
      <c r="C606" s="5" t="s">
        <v>375</v>
      </c>
      <c r="D606" s="5" t="s">
        <v>377</v>
      </c>
      <c r="E606" s="6">
        <v>11</v>
      </c>
      <c r="F606" s="3">
        <v>119.9</v>
      </c>
      <c r="G606" s="3">
        <v>49.5</v>
      </c>
      <c r="H606" s="8">
        <f t="shared" si="117"/>
        <v>4.5</v>
      </c>
      <c r="I606" s="3">
        <v>70.400000000000006</v>
      </c>
      <c r="J606" s="4">
        <v>0.59</v>
      </c>
      <c r="K606" s="2" t="str">
        <f t="shared" si="118"/>
        <v>Thursday</v>
      </c>
      <c r="L606" s="5">
        <f t="shared" si="119"/>
        <v>43702</v>
      </c>
      <c r="M606" s="2" t="str">
        <f t="shared" si="120"/>
        <v>Sunday</v>
      </c>
      <c r="N606" s="2" t="str">
        <f t="shared" si="121"/>
        <v>Monday</v>
      </c>
      <c r="O606" s="12">
        <f t="shared" si="122"/>
        <v>0</v>
      </c>
      <c r="P606" s="11" t="str">
        <f t="shared" si="123"/>
        <v>Low Cost per Unit</v>
      </c>
      <c r="Q606" s="12">
        <f t="shared" si="124"/>
        <v>0</v>
      </c>
      <c r="R606" s="12">
        <f t="shared" si="125"/>
        <v>3.597</v>
      </c>
      <c r="S606" s="12">
        <f t="shared" si="126"/>
        <v>0</v>
      </c>
      <c r="T606" s="12">
        <f t="shared" si="127"/>
        <v>0</v>
      </c>
      <c r="U606" s="12">
        <f t="shared" si="128"/>
        <v>0</v>
      </c>
      <c r="V606" s="13" t="str">
        <f t="shared" ca="1" si="129"/>
        <v>Greater Than 8 Weeks Old</v>
      </c>
    </row>
    <row r="607" spans="1:22" x14ac:dyDescent="0.35">
      <c r="A607" s="2" t="s">
        <v>16</v>
      </c>
      <c r="B607" s="5">
        <v>43700</v>
      </c>
      <c r="C607" s="5" t="s">
        <v>375</v>
      </c>
      <c r="D607" s="5" t="s">
        <v>377</v>
      </c>
      <c r="E607" s="6">
        <v>18</v>
      </c>
      <c r="F607" s="3">
        <v>228.83</v>
      </c>
      <c r="G607" s="3">
        <v>81</v>
      </c>
      <c r="H607" s="8">
        <f t="shared" si="117"/>
        <v>4.5</v>
      </c>
      <c r="I607" s="3">
        <v>147.83000000000001</v>
      </c>
      <c r="J607" s="4">
        <v>0.65</v>
      </c>
      <c r="K607" s="2" t="str">
        <f t="shared" si="118"/>
        <v>Friday</v>
      </c>
      <c r="L607" s="5">
        <f t="shared" si="119"/>
        <v>43703</v>
      </c>
      <c r="M607" s="2" t="str">
        <f t="shared" si="120"/>
        <v>Monday</v>
      </c>
      <c r="N607" s="2" t="str">
        <f t="shared" si="121"/>
        <v>Monday</v>
      </c>
      <c r="O607" s="12">
        <f t="shared" si="122"/>
        <v>0</v>
      </c>
      <c r="P607" s="11" t="str">
        <f t="shared" si="123"/>
        <v>Low Cost per Unit</v>
      </c>
      <c r="Q607" s="12">
        <f t="shared" si="124"/>
        <v>0</v>
      </c>
      <c r="R607" s="12">
        <f t="shared" si="125"/>
        <v>6.8649000000000004</v>
      </c>
      <c r="S607" s="12">
        <f t="shared" si="126"/>
        <v>0</v>
      </c>
      <c r="T607" s="12">
        <f t="shared" si="127"/>
        <v>0</v>
      </c>
      <c r="U607" s="12">
        <f t="shared" si="128"/>
        <v>0</v>
      </c>
      <c r="V607" s="13" t="str">
        <f t="shared" ca="1" si="129"/>
        <v>Greater Than 8 Weeks Old</v>
      </c>
    </row>
    <row r="608" spans="1:22" x14ac:dyDescent="0.35">
      <c r="A608" s="2" t="s">
        <v>16</v>
      </c>
      <c r="B608" s="5">
        <v>43701</v>
      </c>
      <c r="C608" s="5" t="s">
        <v>375</v>
      </c>
      <c r="D608" s="5" t="s">
        <v>377</v>
      </c>
      <c r="E608" s="6">
        <v>80</v>
      </c>
      <c r="F608" s="3">
        <v>959.2</v>
      </c>
      <c r="G608" s="3">
        <v>360</v>
      </c>
      <c r="H608" s="8">
        <f t="shared" si="117"/>
        <v>4.5</v>
      </c>
      <c r="I608" s="3">
        <v>599.20000000000005</v>
      </c>
      <c r="J608" s="4">
        <v>0.62</v>
      </c>
      <c r="K608" s="2" t="str">
        <f t="shared" si="118"/>
        <v>Saturday</v>
      </c>
      <c r="L608" s="5">
        <f t="shared" si="119"/>
        <v>43704</v>
      </c>
      <c r="M608" s="2" t="str">
        <f t="shared" si="120"/>
        <v>Tuesday</v>
      </c>
      <c r="N608" s="2" t="str">
        <f t="shared" si="121"/>
        <v>Tuesday</v>
      </c>
      <c r="O608" s="12">
        <f t="shared" si="122"/>
        <v>0</v>
      </c>
      <c r="P608" s="11" t="str">
        <f t="shared" si="123"/>
        <v>Low Cost per Unit</v>
      </c>
      <c r="Q608" s="12">
        <f t="shared" si="124"/>
        <v>0</v>
      </c>
      <c r="R608" s="12">
        <f t="shared" si="125"/>
        <v>28.776</v>
      </c>
      <c r="S608" s="12">
        <f t="shared" si="126"/>
        <v>0</v>
      </c>
      <c r="T608" s="12">
        <f t="shared" si="127"/>
        <v>0</v>
      </c>
      <c r="U608" s="12">
        <f t="shared" si="128"/>
        <v>0</v>
      </c>
      <c r="V608" s="13" t="str">
        <f t="shared" ca="1" si="129"/>
        <v>Greater Than 8 Weeks Old</v>
      </c>
    </row>
    <row r="609" spans="1:22" x14ac:dyDescent="0.35">
      <c r="A609" s="2" t="s">
        <v>16</v>
      </c>
      <c r="B609" s="5">
        <v>43702</v>
      </c>
      <c r="C609" s="5" t="s">
        <v>375</v>
      </c>
      <c r="D609" s="5" t="s">
        <v>377</v>
      </c>
      <c r="E609" s="6">
        <v>50</v>
      </c>
      <c r="F609" s="3">
        <v>599.5</v>
      </c>
      <c r="G609" s="3">
        <v>225</v>
      </c>
      <c r="H609" s="8">
        <f t="shared" si="117"/>
        <v>4.5</v>
      </c>
      <c r="I609" s="3">
        <v>374.5</v>
      </c>
      <c r="J609" s="4">
        <v>0.62</v>
      </c>
      <c r="K609" s="2" t="str">
        <f t="shared" si="118"/>
        <v>Sunday</v>
      </c>
      <c r="L609" s="5">
        <f t="shared" si="119"/>
        <v>43705</v>
      </c>
      <c r="M609" s="2" t="str">
        <f t="shared" si="120"/>
        <v>Wednesday</v>
      </c>
      <c r="N609" s="2" t="str">
        <f t="shared" si="121"/>
        <v>Wednesday</v>
      </c>
      <c r="O609" s="12">
        <f t="shared" si="122"/>
        <v>0</v>
      </c>
      <c r="P609" s="11" t="str">
        <f t="shared" si="123"/>
        <v>Low Cost per Unit</v>
      </c>
      <c r="Q609" s="12">
        <f t="shared" si="124"/>
        <v>0</v>
      </c>
      <c r="R609" s="12">
        <f t="shared" si="125"/>
        <v>17.984999999999999</v>
      </c>
      <c r="S609" s="12">
        <f t="shared" si="126"/>
        <v>0</v>
      </c>
      <c r="T609" s="12">
        <f t="shared" si="127"/>
        <v>0</v>
      </c>
      <c r="U609" s="12">
        <f t="shared" si="128"/>
        <v>0</v>
      </c>
      <c r="V609" s="13" t="str">
        <f t="shared" ca="1" si="129"/>
        <v>Greater Than 8 Weeks Old</v>
      </c>
    </row>
    <row r="610" spans="1:22" x14ac:dyDescent="0.35">
      <c r="A610" s="2" t="s">
        <v>16</v>
      </c>
      <c r="B610" s="5">
        <v>43703</v>
      </c>
      <c r="C610" s="5" t="s">
        <v>375</v>
      </c>
      <c r="D610" s="5" t="s">
        <v>377</v>
      </c>
      <c r="E610" s="6">
        <v>28</v>
      </c>
      <c r="F610" s="3">
        <v>335.72</v>
      </c>
      <c r="G610" s="3">
        <v>126</v>
      </c>
      <c r="H610" s="8">
        <f t="shared" si="117"/>
        <v>4.5</v>
      </c>
      <c r="I610" s="3">
        <v>209.72</v>
      </c>
      <c r="J610" s="4">
        <v>0.62</v>
      </c>
      <c r="K610" s="2" t="str">
        <f t="shared" si="118"/>
        <v>Monday</v>
      </c>
      <c r="L610" s="5">
        <f t="shared" si="119"/>
        <v>43706</v>
      </c>
      <c r="M610" s="2" t="str">
        <f t="shared" si="120"/>
        <v>Thursday</v>
      </c>
      <c r="N610" s="2" t="str">
        <f t="shared" si="121"/>
        <v>Thursday</v>
      </c>
      <c r="O610" s="12">
        <f t="shared" si="122"/>
        <v>0</v>
      </c>
      <c r="P610" s="11" t="str">
        <f t="shared" si="123"/>
        <v>Low Cost per Unit</v>
      </c>
      <c r="Q610" s="12">
        <f t="shared" si="124"/>
        <v>0</v>
      </c>
      <c r="R610" s="12">
        <f t="shared" si="125"/>
        <v>10.0716</v>
      </c>
      <c r="S610" s="12">
        <f t="shared" si="126"/>
        <v>0</v>
      </c>
      <c r="T610" s="12">
        <f t="shared" si="127"/>
        <v>0</v>
      </c>
      <c r="U610" s="12">
        <f t="shared" si="128"/>
        <v>0</v>
      </c>
      <c r="V610" s="13" t="str">
        <f t="shared" ca="1" si="129"/>
        <v>Greater Than 8 Weeks Old</v>
      </c>
    </row>
    <row r="611" spans="1:22" x14ac:dyDescent="0.35">
      <c r="A611" s="2" t="s">
        <v>16</v>
      </c>
      <c r="B611" s="5">
        <v>43704</v>
      </c>
      <c r="C611" s="5" t="s">
        <v>375</v>
      </c>
      <c r="D611" s="5" t="s">
        <v>377</v>
      </c>
      <c r="E611" s="6">
        <v>27</v>
      </c>
      <c r="F611" s="3">
        <v>323.73</v>
      </c>
      <c r="G611" s="3">
        <v>121.5</v>
      </c>
      <c r="H611" s="8">
        <f t="shared" si="117"/>
        <v>4.5</v>
      </c>
      <c r="I611" s="3">
        <v>202.23</v>
      </c>
      <c r="J611" s="4">
        <v>0.62</v>
      </c>
      <c r="K611" s="2" t="str">
        <f t="shared" si="118"/>
        <v>Tuesday</v>
      </c>
      <c r="L611" s="5">
        <f t="shared" si="119"/>
        <v>43707</v>
      </c>
      <c r="M611" s="2" t="str">
        <f t="shared" si="120"/>
        <v>Friday</v>
      </c>
      <c r="N611" s="2" t="str">
        <f t="shared" si="121"/>
        <v>Friday</v>
      </c>
      <c r="O611" s="12">
        <f t="shared" si="122"/>
        <v>16.186500000000002</v>
      </c>
      <c r="P611" s="11" t="str">
        <f t="shared" si="123"/>
        <v>Low Cost per Unit</v>
      </c>
      <c r="Q611" s="12">
        <f t="shared" si="124"/>
        <v>0</v>
      </c>
      <c r="R611" s="12">
        <f t="shared" si="125"/>
        <v>9.7119</v>
      </c>
      <c r="S611" s="12">
        <f t="shared" si="126"/>
        <v>0</v>
      </c>
      <c r="T611" s="12">
        <f t="shared" si="127"/>
        <v>0</v>
      </c>
      <c r="U611" s="12">
        <f t="shared" si="128"/>
        <v>0</v>
      </c>
      <c r="V611" s="13" t="str">
        <f t="shared" ca="1" si="129"/>
        <v>Greater Than 8 Weeks Old</v>
      </c>
    </row>
    <row r="612" spans="1:22" x14ac:dyDescent="0.35">
      <c r="A612" s="2" t="s">
        <v>16</v>
      </c>
      <c r="B612" s="5">
        <v>43705</v>
      </c>
      <c r="C612" s="5" t="s">
        <v>375</v>
      </c>
      <c r="D612" s="5" t="s">
        <v>377</v>
      </c>
      <c r="E612" s="6">
        <v>28</v>
      </c>
      <c r="F612" s="3">
        <v>335.72</v>
      </c>
      <c r="G612" s="3">
        <v>126</v>
      </c>
      <c r="H612" s="8">
        <f t="shared" si="117"/>
        <v>4.5</v>
      </c>
      <c r="I612" s="3">
        <v>209.72</v>
      </c>
      <c r="J612" s="4">
        <v>0.62</v>
      </c>
      <c r="K612" s="2" t="str">
        <f t="shared" si="118"/>
        <v>Wednesday</v>
      </c>
      <c r="L612" s="5">
        <f t="shared" si="119"/>
        <v>43708</v>
      </c>
      <c r="M612" s="2" t="str">
        <f t="shared" si="120"/>
        <v>Saturday</v>
      </c>
      <c r="N612" s="2" t="str">
        <f t="shared" si="121"/>
        <v>Saturday</v>
      </c>
      <c r="O612" s="12">
        <f t="shared" si="122"/>
        <v>0</v>
      </c>
      <c r="P612" s="11" t="str">
        <f t="shared" si="123"/>
        <v>Low Cost per Unit</v>
      </c>
      <c r="Q612" s="12">
        <f t="shared" si="124"/>
        <v>0</v>
      </c>
      <c r="R612" s="12">
        <f t="shared" si="125"/>
        <v>10.0716</v>
      </c>
      <c r="S612" s="12">
        <f t="shared" si="126"/>
        <v>0</v>
      </c>
      <c r="T612" s="12">
        <f t="shared" si="127"/>
        <v>0</v>
      </c>
      <c r="U612" s="12">
        <f t="shared" si="128"/>
        <v>0</v>
      </c>
      <c r="V612" s="13" t="str">
        <f t="shared" ca="1" si="129"/>
        <v>Greater Than 8 Weeks Old</v>
      </c>
    </row>
    <row r="613" spans="1:22" x14ac:dyDescent="0.35">
      <c r="A613" s="2" t="s">
        <v>16</v>
      </c>
      <c r="B613" s="5">
        <v>43706</v>
      </c>
      <c r="C613" s="5" t="s">
        <v>375</v>
      </c>
      <c r="D613" s="5" t="s">
        <v>377</v>
      </c>
      <c r="E613" s="6">
        <v>20</v>
      </c>
      <c r="F613" s="3">
        <v>239.8</v>
      </c>
      <c r="G613" s="3">
        <v>90</v>
      </c>
      <c r="H613" s="8">
        <f t="shared" si="117"/>
        <v>4.5</v>
      </c>
      <c r="I613" s="3">
        <v>149.80000000000001</v>
      </c>
      <c r="J613" s="4">
        <v>0.62</v>
      </c>
      <c r="K613" s="2" t="str">
        <f t="shared" si="118"/>
        <v>Thursday</v>
      </c>
      <c r="L613" s="5">
        <f t="shared" si="119"/>
        <v>43709</v>
      </c>
      <c r="M613" s="2" t="str">
        <f t="shared" si="120"/>
        <v>Sunday</v>
      </c>
      <c r="N613" s="2" t="str">
        <f t="shared" si="121"/>
        <v>Monday</v>
      </c>
      <c r="O613" s="12">
        <f t="shared" si="122"/>
        <v>0</v>
      </c>
      <c r="P613" s="11" t="str">
        <f t="shared" si="123"/>
        <v>Low Cost per Unit</v>
      </c>
      <c r="Q613" s="12">
        <f t="shared" si="124"/>
        <v>0</v>
      </c>
      <c r="R613" s="12">
        <f t="shared" si="125"/>
        <v>7.194</v>
      </c>
      <c r="S613" s="12">
        <f t="shared" si="126"/>
        <v>0</v>
      </c>
      <c r="T613" s="12">
        <f t="shared" si="127"/>
        <v>0</v>
      </c>
      <c r="U613" s="12">
        <f t="shared" si="128"/>
        <v>0</v>
      </c>
      <c r="V613" s="13" t="str">
        <f t="shared" ca="1" si="129"/>
        <v>Greater Than 8 Weeks Old</v>
      </c>
    </row>
    <row r="614" spans="1:22" x14ac:dyDescent="0.35">
      <c r="A614" s="2" t="s">
        <v>16</v>
      </c>
      <c r="B614" s="5">
        <v>43707</v>
      </c>
      <c r="C614" s="5" t="s">
        <v>375</v>
      </c>
      <c r="D614" s="5" t="s">
        <v>377</v>
      </c>
      <c r="E614" s="6">
        <v>1</v>
      </c>
      <c r="F614" s="3">
        <v>25</v>
      </c>
      <c r="G614" s="3">
        <v>4.5</v>
      </c>
      <c r="H614" s="8">
        <f t="shared" si="117"/>
        <v>4.5</v>
      </c>
      <c r="I614" s="3">
        <v>20.5</v>
      </c>
      <c r="J614" s="4">
        <v>0.82</v>
      </c>
      <c r="K614" s="2" t="str">
        <f t="shared" si="118"/>
        <v>Friday</v>
      </c>
      <c r="L614" s="5">
        <f t="shared" si="119"/>
        <v>43710</v>
      </c>
      <c r="M614" s="2" t="str">
        <f t="shared" si="120"/>
        <v>Monday</v>
      </c>
      <c r="N614" s="2" t="str">
        <f t="shared" si="121"/>
        <v>Monday</v>
      </c>
      <c r="O614" s="12">
        <f t="shared" si="122"/>
        <v>0</v>
      </c>
      <c r="P614" s="11" t="str">
        <f t="shared" si="123"/>
        <v>Low Cost per Unit</v>
      </c>
      <c r="Q614" s="12">
        <f t="shared" si="124"/>
        <v>0</v>
      </c>
      <c r="R614" s="12">
        <f t="shared" si="125"/>
        <v>0</v>
      </c>
      <c r="S614" s="12">
        <f t="shared" si="126"/>
        <v>0</v>
      </c>
      <c r="T614" s="12">
        <f t="shared" si="127"/>
        <v>0</v>
      </c>
      <c r="U614" s="12">
        <f t="shared" si="128"/>
        <v>0</v>
      </c>
      <c r="V614" s="13" t="str">
        <f t="shared" ca="1" si="129"/>
        <v>Greater Than 8 Weeks Old</v>
      </c>
    </row>
    <row r="615" spans="1:22" x14ac:dyDescent="0.35">
      <c r="A615" s="2" t="s">
        <v>16</v>
      </c>
      <c r="B615" s="5">
        <v>43708</v>
      </c>
      <c r="C615" s="5" t="s">
        <v>375</v>
      </c>
      <c r="D615" s="5" t="s">
        <v>377</v>
      </c>
      <c r="E615" s="6">
        <v>2</v>
      </c>
      <c r="F615" s="3">
        <v>31.99</v>
      </c>
      <c r="G615" s="3">
        <v>9</v>
      </c>
      <c r="H615" s="8">
        <f t="shared" si="117"/>
        <v>4.5</v>
      </c>
      <c r="I615" s="3">
        <v>22.99</v>
      </c>
      <c r="J615" s="4">
        <v>0.72</v>
      </c>
      <c r="K615" s="2" t="str">
        <f t="shared" si="118"/>
        <v>Saturday</v>
      </c>
      <c r="L615" s="5">
        <f t="shared" si="119"/>
        <v>43711</v>
      </c>
      <c r="M615" s="2" t="str">
        <f t="shared" si="120"/>
        <v>Tuesday</v>
      </c>
      <c r="N615" s="2" t="str">
        <f t="shared" si="121"/>
        <v>Tuesday</v>
      </c>
      <c r="O615" s="12">
        <f t="shared" si="122"/>
        <v>0</v>
      </c>
      <c r="P615" s="11" t="str">
        <f t="shared" si="123"/>
        <v>Low Cost per Unit</v>
      </c>
      <c r="Q615" s="12">
        <f t="shared" si="124"/>
        <v>0</v>
      </c>
      <c r="R615" s="12">
        <f t="shared" si="125"/>
        <v>0.95969999999999989</v>
      </c>
      <c r="S615" s="12">
        <f t="shared" si="126"/>
        <v>0</v>
      </c>
      <c r="T615" s="12">
        <f t="shared" si="127"/>
        <v>0</v>
      </c>
      <c r="U615" s="12">
        <f t="shared" si="128"/>
        <v>0</v>
      </c>
      <c r="V615" s="13" t="str">
        <f t="shared" ca="1" si="129"/>
        <v>Greater Than 8 Weeks Old</v>
      </c>
    </row>
    <row r="616" spans="1:22" x14ac:dyDescent="0.35">
      <c r="A616" s="2" t="s">
        <v>17</v>
      </c>
      <c r="B616" s="5">
        <v>43678</v>
      </c>
      <c r="C616" s="5" t="s">
        <v>376</v>
      </c>
      <c r="D616" s="5" t="s">
        <v>377</v>
      </c>
      <c r="E616" s="6">
        <v>2</v>
      </c>
      <c r="F616" s="3">
        <v>58</v>
      </c>
      <c r="G616" s="3">
        <v>12.4</v>
      </c>
      <c r="H616" s="8">
        <f t="shared" si="117"/>
        <v>6.2</v>
      </c>
      <c r="I616" s="3">
        <v>45.6</v>
      </c>
      <c r="J616" s="4">
        <v>0.79</v>
      </c>
      <c r="K616" s="2" t="str">
        <f t="shared" si="118"/>
        <v>Thursday</v>
      </c>
      <c r="L616" s="5">
        <f t="shared" si="119"/>
        <v>43681</v>
      </c>
      <c r="M616" s="2" t="str">
        <f t="shared" si="120"/>
        <v>Sunday</v>
      </c>
      <c r="N616" s="2" t="str">
        <f t="shared" si="121"/>
        <v>Monday</v>
      </c>
      <c r="O616" s="12">
        <f t="shared" si="122"/>
        <v>0</v>
      </c>
      <c r="P616" s="11" t="str">
        <f t="shared" si="123"/>
        <v>Low Cost per Unit</v>
      </c>
      <c r="Q616" s="12">
        <f t="shared" si="124"/>
        <v>0</v>
      </c>
      <c r="R616" s="12">
        <f t="shared" si="125"/>
        <v>1.74</v>
      </c>
      <c r="S616" s="12">
        <f t="shared" si="126"/>
        <v>0</v>
      </c>
      <c r="T616" s="12">
        <f t="shared" si="127"/>
        <v>0</v>
      </c>
      <c r="U616" s="12">
        <f t="shared" si="128"/>
        <v>0</v>
      </c>
      <c r="V616" s="13" t="str">
        <f t="shared" ca="1" si="129"/>
        <v>Greater Than 8 Weeks Old</v>
      </c>
    </row>
    <row r="617" spans="1:22" x14ac:dyDescent="0.35">
      <c r="A617" s="2" t="s">
        <v>17</v>
      </c>
      <c r="B617" s="5">
        <v>43679</v>
      </c>
      <c r="C617" s="5" t="s">
        <v>376</v>
      </c>
      <c r="D617" s="5" t="s">
        <v>377</v>
      </c>
      <c r="E617" s="6">
        <v>1</v>
      </c>
      <c r="F617" s="3">
        <v>29</v>
      </c>
      <c r="G617" s="3">
        <v>6.2</v>
      </c>
      <c r="H617" s="8">
        <f t="shared" si="117"/>
        <v>6.2</v>
      </c>
      <c r="I617" s="3">
        <v>22.8</v>
      </c>
      <c r="J617" s="4">
        <v>0.79</v>
      </c>
      <c r="K617" s="2" t="str">
        <f t="shared" si="118"/>
        <v>Friday</v>
      </c>
      <c r="L617" s="5">
        <f t="shared" si="119"/>
        <v>43682</v>
      </c>
      <c r="M617" s="2" t="str">
        <f t="shared" si="120"/>
        <v>Monday</v>
      </c>
      <c r="N617" s="2" t="str">
        <f t="shared" si="121"/>
        <v>Monday</v>
      </c>
      <c r="O617" s="12">
        <f t="shared" si="122"/>
        <v>0</v>
      </c>
      <c r="P617" s="11" t="str">
        <f t="shared" si="123"/>
        <v>Low Cost per Unit</v>
      </c>
      <c r="Q617" s="12">
        <f t="shared" si="124"/>
        <v>0</v>
      </c>
      <c r="R617" s="12">
        <f t="shared" si="125"/>
        <v>0</v>
      </c>
      <c r="S617" s="12">
        <f t="shared" si="126"/>
        <v>0</v>
      </c>
      <c r="T617" s="12">
        <f t="shared" si="127"/>
        <v>0</v>
      </c>
      <c r="U617" s="12">
        <f t="shared" si="128"/>
        <v>5.8000000000000007</v>
      </c>
      <c r="V617" s="13" t="str">
        <f t="shared" ca="1" si="129"/>
        <v>Greater Than 8 Weeks Old</v>
      </c>
    </row>
    <row r="618" spans="1:22" x14ac:dyDescent="0.35">
      <c r="A618" s="2" t="s">
        <v>17</v>
      </c>
      <c r="B618" s="5">
        <v>43681</v>
      </c>
      <c r="C618" s="5" t="s">
        <v>376</v>
      </c>
      <c r="D618" s="5" t="s">
        <v>377</v>
      </c>
      <c r="E618" s="6">
        <v>1</v>
      </c>
      <c r="F618" s="3">
        <v>29</v>
      </c>
      <c r="G618" s="3">
        <v>6.2</v>
      </c>
      <c r="H618" s="8">
        <f t="shared" si="117"/>
        <v>6.2</v>
      </c>
      <c r="I618" s="3">
        <v>22.8</v>
      </c>
      <c r="J618" s="4">
        <v>0.79</v>
      </c>
      <c r="K618" s="2" t="str">
        <f t="shared" si="118"/>
        <v>Sunday</v>
      </c>
      <c r="L618" s="5">
        <f t="shared" si="119"/>
        <v>43684</v>
      </c>
      <c r="M618" s="2" t="str">
        <f t="shared" si="120"/>
        <v>Wednesday</v>
      </c>
      <c r="N618" s="2" t="str">
        <f t="shared" si="121"/>
        <v>Wednesday</v>
      </c>
      <c r="O618" s="12">
        <f t="shared" si="122"/>
        <v>0</v>
      </c>
      <c r="P618" s="11" t="str">
        <f t="shared" si="123"/>
        <v>Low Cost per Unit</v>
      </c>
      <c r="Q618" s="12">
        <f t="shared" si="124"/>
        <v>0</v>
      </c>
      <c r="R618" s="12">
        <f t="shared" si="125"/>
        <v>0</v>
      </c>
      <c r="S618" s="12">
        <f t="shared" si="126"/>
        <v>0</v>
      </c>
      <c r="T618" s="12">
        <f t="shared" si="127"/>
        <v>0</v>
      </c>
      <c r="U618" s="12">
        <f t="shared" si="128"/>
        <v>0</v>
      </c>
      <c r="V618" s="13" t="str">
        <f t="shared" ca="1" si="129"/>
        <v>Greater Than 8 Weeks Old</v>
      </c>
    </row>
    <row r="619" spans="1:22" x14ac:dyDescent="0.35">
      <c r="A619" s="2" t="s">
        <v>17</v>
      </c>
      <c r="B619" s="5">
        <v>43682</v>
      </c>
      <c r="C619" s="5" t="s">
        <v>376</v>
      </c>
      <c r="D619" s="5" t="s">
        <v>377</v>
      </c>
      <c r="E619" s="6">
        <v>1</v>
      </c>
      <c r="F619" s="3">
        <v>29</v>
      </c>
      <c r="G619" s="3">
        <v>6.2</v>
      </c>
      <c r="H619" s="8">
        <f t="shared" si="117"/>
        <v>6.2</v>
      </c>
      <c r="I619" s="3">
        <v>22.8</v>
      </c>
      <c r="J619" s="4">
        <v>0.79</v>
      </c>
      <c r="K619" s="2" t="str">
        <f t="shared" si="118"/>
        <v>Monday</v>
      </c>
      <c r="L619" s="5">
        <f t="shared" si="119"/>
        <v>43685</v>
      </c>
      <c r="M619" s="2" t="str">
        <f t="shared" si="120"/>
        <v>Thursday</v>
      </c>
      <c r="N619" s="2" t="str">
        <f t="shared" si="121"/>
        <v>Thursday</v>
      </c>
      <c r="O619" s="12">
        <f t="shared" si="122"/>
        <v>0</v>
      </c>
      <c r="P619" s="11" t="str">
        <f t="shared" si="123"/>
        <v>Low Cost per Unit</v>
      </c>
      <c r="Q619" s="12">
        <f t="shared" si="124"/>
        <v>0</v>
      </c>
      <c r="R619" s="12">
        <f t="shared" si="125"/>
        <v>0</v>
      </c>
      <c r="S619" s="12">
        <f t="shared" si="126"/>
        <v>0</v>
      </c>
      <c r="T619" s="12">
        <f t="shared" si="127"/>
        <v>0</v>
      </c>
      <c r="U619" s="12">
        <f t="shared" si="128"/>
        <v>0</v>
      </c>
      <c r="V619" s="13" t="str">
        <f t="shared" ca="1" si="129"/>
        <v>Greater Than 8 Weeks Old</v>
      </c>
    </row>
    <row r="620" spans="1:22" x14ac:dyDescent="0.35">
      <c r="A620" s="2" t="s">
        <v>17</v>
      </c>
      <c r="B620" s="5">
        <v>43683</v>
      </c>
      <c r="C620" s="5" t="s">
        <v>376</v>
      </c>
      <c r="D620" s="5" t="s">
        <v>377</v>
      </c>
      <c r="E620" s="6">
        <v>1</v>
      </c>
      <c r="F620" s="3">
        <v>29</v>
      </c>
      <c r="G620" s="3">
        <v>6.2</v>
      </c>
      <c r="H620" s="8">
        <f t="shared" si="117"/>
        <v>6.2</v>
      </c>
      <c r="I620" s="3">
        <v>22.8</v>
      </c>
      <c r="J620" s="4">
        <v>0.79</v>
      </c>
      <c r="K620" s="2" t="str">
        <f t="shared" si="118"/>
        <v>Tuesday</v>
      </c>
      <c r="L620" s="5">
        <f t="shared" si="119"/>
        <v>43686</v>
      </c>
      <c r="M620" s="2" t="str">
        <f t="shared" si="120"/>
        <v>Friday</v>
      </c>
      <c r="N620" s="2" t="str">
        <f t="shared" si="121"/>
        <v>Friday</v>
      </c>
      <c r="O620" s="12">
        <f t="shared" si="122"/>
        <v>1.4500000000000002</v>
      </c>
      <c r="P620" s="11" t="str">
        <f t="shared" si="123"/>
        <v>Low Cost per Unit</v>
      </c>
      <c r="Q620" s="12">
        <f t="shared" si="124"/>
        <v>0</v>
      </c>
      <c r="R620" s="12">
        <f t="shared" si="125"/>
        <v>0</v>
      </c>
      <c r="S620" s="12">
        <f t="shared" si="126"/>
        <v>0</v>
      </c>
      <c r="T620" s="12">
        <f t="shared" si="127"/>
        <v>0</v>
      </c>
      <c r="U620" s="12">
        <f t="shared" si="128"/>
        <v>0</v>
      </c>
      <c r="V620" s="13" t="str">
        <f t="shared" ca="1" si="129"/>
        <v>Greater Than 8 Weeks Old</v>
      </c>
    </row>
    <row r="621" spans="1:22" x14ac:dyDescent="0.35">
      <c r="A621" s="2" t="s">
        <v>17</v>
      </c>
      <c r="B621" s="5">
        <v>43684</v>
      </c>
      <c r="C621" s="5" t="s">
        <v>376</v>
      </c>
      <c r="D621" s="5" t="s">
        <v>377</v>
      </c>
      <c r="E621" s="6">
        <v>1</v>
      </c>
      <c r="F621" s="3">
        <v>29</v>
      </c>
      <c r="G621" s="3">
        <v>6.2</v>
      </c>
      <c r="H621" s="8">
        <f t="shared" si="117"/>
        <v>6.2</v>
      </c>
      <c r="I621" s="3">
        <v>22.8</v>
      </c>
      <c r="J621" s="4">
        <v>0.79</v>
      </c>
      <c r="K621" s="2" t="str">
        <f t="shared" si="118"/>
        <v>Wednesday</v>
      </c>
      <c r="L621" s="5">
        <f t="shared" si="119"/>
        <v>43687</v>
      </c>
      <c r="M621" s="2" t="str">
        <f t="shared" si="120"/>
        <v>Saturday</v>
      </c>
      <c r="N621" s="2" t="str">
        <f t="shared" si="121"/>
        <v>Saturday</v>
      </c>
      <c r="O621" s="12">
        <f t="shared" si="122"/>
        <v>0</v>
      </c>
      <c r="P621" s="11" t="str">
        <f t="shared" si="123"/>
        <v>Low Cost per Unit</v>
      </c>
      <c r="Q621" s="12">
        <f t="shared" si="124"/>
        <v>0</v>
      </c>
      <c r="R621" s="12">
        <f t="shared" si="125"/>
        <v>0</v>
      </c>
      <c r="S621" s="12">
        <f t="shared" si="126"/>
        <v>0</v>
      </c>
      <c r="T621" s="12">
        <f t="shared" si="127"/>
        <v>0</v>
      </c>
      <c r="U621" s="12">
        <f t="shared" si="128"/>
        <v>0</v>
      </c>
      <c r="V621" s="13" t="str">
        <f t="shared" ca="1" si="129"/>
        <v>Greater Than 8 Weeks Old</v>
      </c>
    </row>
    <row r="622" spans="1:22" x14ac:dyDescent="0.35">
      <c r="A622" s="2" t="s">
        <v>17</v>
      </c>
      <c r="B622" s="5">
        <v>43686</v>
      </c>
      <c r="C622" s="5" t="s">
        <v>376</v>
      </c>
      <c r="D622" s="5" t="s">
        <v>377</v>
      </c>
      <c r="E622" s="6">
        <v>3</v>
      </c>
      <c r="F622" s="3">
        <v>87</v>
      </c>
      <c r="G622" s="3">
        <v>18.600000000000001</v>
      </c>
      <c r="H622" s="8">
        <f t="shared" si="117"/>
        <v>6.2</v>
      </c>
      <c r="I622" s="3">
        <v>68.400000000000006</v>
      </c>
      <c r="J622" s="4">
        <v>0.79</v>
      </c>
      <c r="K622" s="2" t="str">
        <f t="shared" si="118"/>
        <v>Friday</v>
      </c>
      <c r="L622" s="5">
        <f t="shared" si="119"/>
        <v>43689</v>
      </c>
      <c r="M622" s="2" t="str">
        <f t="shared" si="120"/>
        <v>Monday</v>
      </c>
      <c r="N622" s="2" t="str">
        <f t="shared" si="121"/>
        <v>Monday</v>
      </c>
      <c r="O622" s="12">
        <f t="shared" si="122"/>
        <v>0</v>
      </c>
      <c r="P622" s="11" t="str">
        <f t="shared" si="123"/>
        <v>Low Cost per Unit</v>
      </c>
      <c r="Q622" s="12">
        <f t="shared" si="124"/>
        <v>0</v>
      </c>
      <c r="R622" s="12">
        <f t="shared" si="125"/>
        <v>2.61</v>
      </c>
      <c r="S622" s="12">
        <f t="shared" si="126"/>
        <v>0</v>
      </c>
      <c r="T622" s="12">
        <f t="shared" si="127"/>
        <v>0</v>
      </c>
      <c r="U622" s="12">
        <f t="shared" si="128"/>
        <v>17.400000000000002</v>
      </c>
      <c r="V622" s="13" t="str">
        <f t="shared" ca="1" si="129"/>
        <v>Greater Than 8 Weeks Old</v>
      </c>
    </row>
    <row r="623" spans="1:22" x14ac:dyDescent="0.35">
      <c r="A623" s="2" t="s">
        <v>17</v>
      </c>
      <c r="B623" s="5">
        <v>43689</v>
      </c>
      <c r="C623" s="5" t="s">
        <v>376</v>
      </c>
      <c r="D623" s="5" t="s">
        <v>377</v>
      </c>
      <c r="E623" s="6">
        <v>2</v>
      </c>
      <c r="F623" s="3">
        <v>58</v>
      </c>
      <c r="G623" s="3">
        <v>12.4</v>
      </c>
      <c r="H623" s="8">
        <f t="shared" si="117"/>
        <v>6.2</v>
      </c>
      <c r="I623" s="3">
        <v>45.6</v>
      </c>
      <c r="J623" s="4">
        <v>0.79</v>
      </c>
      <c r="K623" s="2" t="str">
        <f t="shared" si="118"/>
        <v>Monday</v>
      </c>
      <c r="L623" s="5">
        <f t="shared" si="119"/>
        <v>43692</v>
      </c>
      <c r="M623" s="2" t="str">
        <f t="shared" si="120"/>
        <v>Thursday</v>
      </c>
      <c r="N623" s="2" t="str">
        <f t="shared" si="121"/>
        <v>Thursday</v>
      </c>
      <c r="O623" s="12">
        <f t="shared" si="122"/>
        <v>0</v>
      </c>
      <c r="P623" s="11" t="str">
        <f t="shared" si="123"/>
        <v>Low Cost per Unit</v>
      </c>
      <c r="Q623" s="12">
        <f t="shared" si="124"/>
        <v>0</v>
      </c>
      <c r="R623" s="12">
        <f t="shared" si="125"/>
        <v>1.74</v>
      </c>
      <c r="S623" s="12">
        <f t="shared" si="126"/>
        <v>0</v>
      </c>
      <c r="T623" s="12">
        <f t="shared" si="127"/>
        <v>0</v>
      </c>
      <c r="U623" s="12">
        <f t="shared" si="128"/>
        <v>0</v>
      </c>
      <c r="V623" s="13" t="str">
        <f t="shared" ca="1" si="129"/>
        <v>Greater Than 8 Weeks Old</v>
      </c>
    </row>
    <row r="624" spans="1:22" x14ac:dyDescent="0.35">
      <c r="A624" s="2" t="s">
        <v>17</v>
      </c>
      <c r="B624" s="5">
        <v>43690</v>
      </c>
      <c r="C624" s="5" t="s">
        <v>376</v>
      </c>
      <c r="D624" s="5" t="s">
        <v>377</v>
      </c>
      <c r="E624" s="6">
        <v>2</v>
      </c>
      <c r="F624" s="3">
        <v>58</v>
      </c>
      <c r="G624" s="3">
        <v>12.4</v>
      </c>
      <c r="H624" s="8">
        <f t="shared" si="117"/>
        <v>6.2</v>
      </c>
      <c r="I624" s="3">
        <v>45.6</v>
      </c>
      <c r="J624" s="4">
        <v>0.79</v>
      </c>
      <c r="K624" s="2" t="str">
        <f t="shared" si="118"/>
        <v>Tuesday</v>
      </c>
      <c r="L624" s="5">
        <f t="shared" si="119"/>
        <v>43693</v>
      </c>
      <c r="M624" s="2" t="str">
        <f t="shared" si="120"/>
        <v>Friday</v>
      </c>
      <c r="N624" s="2" t="str">
        <f t="shared" si="121"/>
        <v>Friday</v>
      </c>
      <c r="O624" s="12">
        <f t="shared" si="122"/>
        <v>2.9000000000000004</v>
      </c>
      <c r="P624" s="11" t="str">
        <f t="shared" si="123"/>
        <v>Low Cost per Unit</v>
      </c>
      <c r="Q624" s="12">
        <f t="shared" si="124"/>
        <v>0</v>
      </c>
      <c r="R624" s="12">
        <f t="shared" si="125"/>
        <v>1.74</v>
      </c>
      <c r="S624" s="12">
        <f t="shared" si="126"/>
        <v>0</v>
      </c>
      <c r="T624" s="12">
        <f t="shared" si="127"/>
        <v>0</v>
      </c>
      <c r="U624" s="12">
        <f t="shared" si="128"/>
        <v>0</v>
      </c>
      <c r="V624" s="13" t="str">
        <f t="shared" ca="1" si="129"/>
        <v>Greater Than 8 Weeks Old</v>
      </c>
    </row>
    <row r="625" spans="1:22" x14ac:dyDescent="0.35">
      <c r="A625" s="2" t="s">
        <v>17</v>
      </c>
      <c r="B625" s="5">
        <v>43691</v>
      </c>
      <c r="C625" s="5" t="s">
        <v>376</v>
      </c>
      <c r="D625" s="5" t="s">
        <v>377</v>
      </c>
      <c r="E625" s="6">
        <v>2</v>
      </c>
      <c r="F625" s="3">
        <v>58</v>
      </c>
      <c r="G625" s="3">
        <v>12.4</v>
      </c>
      <c r="H625" s="8">
        <f t="shared" si="117"/>
        <v>6.2</v>
      </c>
      <c r="I625" s="3">
        <v>45.6</v>
      </c>
      <c r="J625" s="4">
        <v>0.79</v>
      </c>
      <c r="K625" s="2" t="str">
        <f t="shared" si="118"/>
        <v>Wednesday</v>
      </c>
      <c r="L625" s="5">
        <f t="shared" si="119"/>
        <v>43694</v>
      </c>
      <c r="M625" s="2" t="str">
        <f t="shared" si="120"/>
        <v>Saturday</v>
      </c>
      <c r="N625" s="2" t="str">
        <f t="shared" si="121"/>
        <v>Saturday</v>
      </c>
      <c r="O625" s="12">
        <f t="shared" si="122"/>
        <v>0</v>
      </c>
      <c r="P625" s="11" t="str">
        <f t="shared" si="123"/>
        <v>Low Cost per Unit</v>
      </c>
      <c r="Q625" s="12">
        <f t="shared" si="124"/>
        <v>0</v>
      </c>
      <c r="R625" s="12">
        <f t="shared" si="125"/>
        <v>1.74</v>
      </c>
      <c r="S625" s="12">
        <f t="shared" si="126"/>
        <v>0</v>
      </c>
      <c r="T625" s="12">
        <f t="shared" si="127"/>
        <v>0</v>
      </c>
      <c r="U625" s="12">
        <f t="shared" si="128"/>
        <v>0</v>
      </c>
      <c r="V625" s="13" t="str">
        <f t="shared" ca="1" si="129"/>
        <v>Greater Than 8 Weeks Old</v>
      </c>
    </row>
    <row r="626" spans="1:22" x14ac:dyDescent="0.35">
      <c r="A626" s="2" t="s">
        <v>17</v>
      </c>
      <c r="B626" s="5">
        <v>43693</v>
      </c>
      <c r="C626" s="5" t="s">
        <v>376</v>
      </c>
      <c r="D626" s="5" t="s">
        <v>377</v>
      </c>
      <c r="E626" s="6">
        <v>3</v>
      </c>
      <c r="F626" s="3">
        <v>87</v>
      </c>
      <c r="G626" s="3">
        <v>18.600000000000001</v>
      </c>
      <c r="H626" s="8">
        <f t="shared" si="117"/>
        <v>6.2</v>
      </c>
      <c r="I626" s="3">
        <v>68.400000000000006</v>
      </c>
      <c r="J626" s="4">
        <v>0.79</v>
      </c>
      <c r="K626" s="2" t="str">
        <f t="shared" si="118"/>
        <v>Friday</v>
      </c>
      <c r="L626" s="5">
        <f t="shared" si="119"/>
        <v>43696</v>
      </c>
      <c r="M626" s="2" t="str">
        <f t="shared" si="120"/>
        <v>Monday</v>
      </c>
      <c r="N626" s="2" t="str">
        <f t="shared" si="121"/>
        <v>Monday</v>
      </c>
      <c r="O626" s="12">
        <f t="shared" si="122"/>
        <v>0</v>
      </c>
      <c r="P626" s="11" t="str">
        <f t="shared" si="123"/>
        <v>Low Cost per Unit</v>
      </c>
      <c r="Q626" s="12">
        <f t="shared" si="124"/>
        <v>0</v>
      </c>
      <c r="R626" s="12">
        <f t="shared" si="125"/>
        <v>2.61</v>
      </c>
      <c r="S626" s="12">
        <f t="shared" si="126"/>
        <v>0</v>
      </c>
      <c r="T626" s="12">
        <f t="shared" si="127"/>
        <v>0</v>
      </c>
      <c r="U626" s="12">
        <f t="shared" si="128"/>
        <v>17.400000000000002</v>
      </c>
      <c r="V626" s="13" t="str">
        <f t="shared" ca="1" si="129"/>
        <v>Greater Than 8 Weeks Old</v>
      </c>
    </row>
    <row r="627" spans="1:22" x14ac:dyDescent="0.35">
      <c r="A627" s="2" t="s">
        <v>17</v>
      </c>
      <c r="B627" s="5">
        <v>43694</v>
      </c>
      <c r="C627" s="5" t="s">
        <v>376</v>
      </c>
      <c r="D627" s="5" t="s">
        <v>377</v>
      </c>
      <c r="E627" s="6">
        <v>1</v>
      </c>
      <c r="F627" s="3">
        <v>29</v>
      </c>
      <c r="G627" s="3">
        <v>6.2</v>
      </c>
      <c r="H627" s="8">
        <f t="shared" si="117"/>
        <v>6.2</v>
      </c>
      <c r="I627" s="3">
        <v>22.8</v>
      </c>
      <c r="J627" s="4">
        <v>0.79</v>
      </c>
      <c r="K627" s="2" t="str">
        <f t="shared" si="118"/>
        <v>Saturday</v>
      </c>
      <c r="L627" s="5">
        <f t="shared" si="119"/>
        <v>43697</v>
      </c>
      <c r="M627" s="2" t="str">
        <f t="shared" si="120"/>
        <v>Tuesday</v>
      </c>
      <c r="N627" s="2" t="str">
        <f t="shared" si="121"/>
        <v>Tuesday</v>
      </c>
      <c r="O627" s="12">
        <f t="shared" si="122"/>
        <v>0</v>
      </c>
      <c r="P627" s="11" t="str">
        <f t="shared" si="123"/>
        <v>Low Cost per Unit</v>
      </c>
      <c r="Q627" s="12">
        <f t="shared" si="124"/>
        <v>0</v>
      </c>
      <c r="R627" s="12">
        <f t="shared" si="125"/>
        <v>0</v>
      </c>
      <c r="S627" s="12">
        <f t="shared" si="126"/>
        <v>0</v>
      </c>
      <c r="T627" s="12">
        <f t="shared" si="127"/>
        <v>0</v>
      </c>
      <c r="U627" s="12">
        <f t="shared" si="128"/>
        <v>0</v>
      </c>
      <c r="V627" s="13" t="str">
        <f t="shared" ca="1" si="129"/>
        <v>Greater Than 8 Weeks Old</v>
      </c>
    </row>
    <row r="628" spans="1:22" x14ac:dyDescent="0.35">
      <c r="A628" s="2" t="s">
        <v>17</v>
      </c>
      <c r="B628" s="5">
        <v>43696</v>
      </c>
      <c r="C628" s="5" t="s">
        <v>376</v>
      </c>
      <c r="D628" s="5" t="s">
        <v>377</v>
      </c>
      <c r="E628" s="6">
        <v>1</v>
      </c>
      <c r="F628" s="3">
        <v>29</v>
      </c>
      <c r="G628" s="3">
        <v>6.2</v>
      </c>
      <c r="H628" s="8">
        <f t="shared" si="117"/>
        <v>6.2</v>
      </c>
      <c r="I628" s="3">
        <v>22.8</v>
      </c>
      <c r="J628" s="4">
        <v>0.79</v>
      </c>
      <c r="K628" s="2" t="str">
        <f t="shared" si="118"/>
        <v>Monday</v>
      </c>
      <c r="L628" s="5">
        <f t="shared" si="119"/>
        <v>43699</v>
      </c>
      <c r="M628" s="2" t="str">
        <f t="shared" si="120"/>
        <v>Thursday</v>
      </c>
      <c r="N628" s="2" t="str">
        <f t="shared" si="121"/>
        <v>Thursday</v>
      </c>
      <c r="O628" s="12">
        <f t="shared" si="122"/>
        <v>0</v>
      </c>
      <c r="P628" s="11" t="str">
        <f t="shared" si="123"/>
        <v>Low Cost per Unit</v>
      </c>
      <c r="Q628" s="12">
        <f t="shared" si="124"/>
        <v>0</v>
      </c>
      <c r="R628" s="12">
        <f t="shared" si="125"/>
        <v>0</v>
      </c>
      <c r="S628" s="12">
        <f t="shared" si="126"/>
        <v>0</v>
      </c>
      <c r="T628" s="12">
        <f t="shared" si="127"/>
        <v>0</v>
      </c>
      <c r="U628" s="12">
        <f t="shared" si="128"/>
        <v>0</v>
      </c>
      <c r="V628" s="13" t="str">
        <f t="shared" ca="1" si="129"/>
        <v>Greater Than 8 Weeks Old</v>
      </c>
    </row>
    <row r="629" spans="1:22" x14ac:dyDescent="0.35">
      <c r="A629" s="2" t="s">
        <v>17</v>
      </c>
      <c r="B629" s="5">
        <v>43697</v>
      </c>
      <c r="C629" s="5" t="s">
        <v>376</v>
      </c>
      <c r="D629" s="5" t="s">
        <v>377</v>
      </c>
      <c r="E629" s="6">
        <v>1</v>
      </c>
      <c r="F629" s="3">
        <v>29</v>
      </c>
      <c r="G629" s="3">
        <v>6.2</v>
      </c>
      <c r="H629" s="8">
        <f t="shared" si="117"/>
        <v>6.2</v>
      </c>
      <c r="I629" s="3">
        <v>22.8</v>
      </c>
      <c r="J629" s="4">
        <v>0.79</v>
      </c>
      <c r="K629" s="2" t="str">
        <f t="shared" si="118"/>
        <v>Tuesday</v>
      </c>
      <c r="L629" s="5">
        <f t="shared" si="119"/>
        <v>43700</v>
      </c>
      <c r="M629" s="2" t="str">
        <f t="shared" si="120"/>
        <v>Friday</v>
      </c>
      <c r="N629" s="2" t="str">
        <f t="shared" si="121"/>
        <v>Friday</v>
      </c>
      <c r="O629" s="12">
        <f t="shared" si="122"/>
        <v>1.4500000000000002</v>
      </c>
      <c r="P629" s="11" t="str">
        <f t="shared" si="123"/>
        <v>Low Cost per Unit</v>
      </c>
      <c r="Q629" s="12">
        <f t="shared" si="124"/>
        <v>0</v>
      </c>
      <c r="R629" s="12">
        <f t="shared" si="125"/>
        <v>0</v>
      </c>
      <c r="S629" s="12">
        <f t="shared" si="126"/>
        <v>0</v>
      </c>
      <c r="T629" s="12">
        <f t="shared" si="127"/>
        <v>0</v>
      </c>
      <c r="U629" s="12">
        <f t="shared" si="128"/>
        <v>0</v>
      </c>
      <c r="V629" s="13" t="str">
        <f t="shared" ca="1" si="129"/>
        <v>Greater Than 8 Weeks Old</v>
      </c>
    </row>
    <row r="630" spans="1:22" x14ac:dyDescent="0.35">
      <c r="A630" s="2" t="s">
        <v>17</v>
      </c>
      <c r="B630" s="5">
        <v>43698</v>
      </c>
      <c r="C630" s="5" t="s">
        <v>376</v>
      </c>
      <c r="D630" s="5" t="s">
        <v>377</v>
      </c>
      <c r="E630" s="6">
        <v>9</v>
      </c>
      <c r="F630" s="3">
        <v>152.94</v>
      </c>
      <c r="G630" s="3">
        <v>55.8</v>
      </c>
      <c r="H630" s="8">
        <f t="shared" si="117"/>
        <v>6.1999999999999993</v>
      </c>
      <c r="I630" s="3">
        <v>97.14</v>
      </c>
      <c r="J630" s="4">
        <v>0.64</v>
      </c>
      <c r="K630" s="2" t="str">
        <f t="shared" si="118"/>
        <v>Wednesday</v>
      </c>
      <c r="L630" s="5">
        <f t="shared" si="119"/>
        <v>43701</v>
      </c>
      <c r="M630" s="2" t="str">
        <f t="shared" si="120"/>
        <v>Saturday</v>
      </c>
      <c r="N630" s="2" t="str">
        <f t="shared" si="121"/>
        <v>Saturday</v>
      </c>
      <c r="O630" s="12">
        <f t="shared" si="122"/>
        <v>0</v>
      </c>
      <c r="P630" s="11" t="str">
        <f t="shared" si="123"/>
        <v>Low Cost per Unit</v>
      </c>
      <c r="Q630" s="12">
        <f t="shared" si="124"/>
        <v>0</v>
      </c>
      <c r="R630" s="12">
        <f t="shared" si="125"/>
        <v>4.5881999999999996</v>
      </c>
      <c r="S630" s="12">
        <f t="shared" si="126"/>
        <v>0</v>
      </c>
      <c r="T630" s="12">
        <f t="shared" si="127"/>
        <v>0</v>
      </c>
      <c r="U630" s="12">
        <f t="shared" si="128"/>
        <v>0</v>
      </c>
      <c r="V630" s="13" t="str">
        <f t="shared" ca="1" si="129"/>
        <v>Greater Than 8 Weeks Old</v>
      </c>
    </row>
    <row r="631" spans="1:22" x14ac:dyDescent="0.35">
      <c r="A631" s="2" t="s">
        <v>17</v>
      </c>
      <c r="B631" s="5">
        <v>43699</v>
      </c>
      <c r="C631" s="5" t="s">
        <v>376</v>
      </c>
      <c r="D631" s="5" t="s">
        <v>377</v>
      </c>
      <c r="E631" s="6">
        <v>18</v>
      </c>
      <c r="F631" s="3">
        <v>186.83</v>
      </c>
      <c r="G631" s="3">
        <v>111.6</v>
      </c>
      <c r="H631" s="8">
        <f t="shared" si="117"/>
        <v>6.1999999999999993</v>
      </c>
      <c r="I631" s="3">
        <v>75.23</v>
      </c>
      <c r="J631" s="4">
        <v>0.4</v>
      </c>
      <c r="K631" s="2" t="str">
        <f t="shared" si="118"/>
        <v>Thursday</v>
      </c>
      <c r="L631" s="5">
        <f t="shared" si="119"/>
        <v>43702</v>
      </c>
      <c r="M631" s="2" t="str">
        <f t="shared" si="120"/>
        <v>Sunday</v>
      </c>
      <c r="N631" s="2" t="str">
        <f t="shared" si="121"/>
        <v>Monday</v>
      </c>
      <c r="O631" s="12">
        <f t="shared" si="122"/>
        <v>0</v>
      </c>
      <c r="P631" s="11" t="str">
        <f t="shared" si="123"/>
        <v>Low Cost per Unit</v>
      </c>
      <c r="Q631" s="12">
        <f t="shared" si="124"/>
        <v>0</v>
      </c>
      <c r="R631" s="12">
        <f t="shared" si="125"/>
        <v>5.6048999999999998</v>
      </c>
      <c r="S631" s="12">
        <f t="shared" si="126"/>
        <v>0</v>
      </c>
      <c r="T631" s="12">
        <f t="shared" si="127"/>
        <v>0</v>
      </c>
      <c r="U631" s="12">
        <f t="shared" si="128"/>
        <v>0</v>
      </c>
      <c r="V631" s="13" t="str">
        <f t="shared" ca="1" si="129"/>
        <v>Greater Than 8 Weeks Old</v>
      </c>
    </row>
    <row r="632" spans="1:22" x14ac:dyDescent="0.35">
      <c r="A632" s="2" t="s">
        <v>17</v>
      </c>
      <c r="B632" s="5">
        <v>43700</v>
      </c>
      <c r="C632" s="5" t="s">
        <v>376</v>
      </c>
      <c r="D632" s="5" t="s">
        <v>377</v>
      </c>
      <c r="E632" s="6">
        <v>42</v>
      </c>
      <c r="F632" s="3">
        <v>461.58</v>
      </c>
      <c r="G632" s="3">
        <v>260.39999999999998</v>
      </c>
      <c r="H632" s="8">
        <f t="shared" si="117"/>
        <v>6.1999999999999993</v>
      </c>
      <c r="I632" s="3">
        <v>201.18</v>
      </c>
      <c r="J632" s="4">
        <v>0.44</v>
      </c>
      <c r="K632" s="2" t="str">
        <f t="shared" si="118"/>
        <v>Friday</v>
      </c>
      <c r="L632" s="5">
        <f t="shared" si="119"/>
        <v>43703</v>
      </c>
      <c r="M632" s="2" t="str">
        <f t="shared" si="120"/>
        <v>Monday</v>
      </c>
      <c r="N632" s="2" t="str">
        <f t="shared" si="121"/>
        <v>Monday</v>
      </c>
      <c r="O632" s="12">
        <f t="shared" si="122"/>
        <v>0</v>
      </c>
      <c r="P632" s="11" t="str">
        <f t="shared" si="123"/>
        <v>Low Cost per Unit</v>
      </c>
      <c r="Q632" s="12">
        <f t="shared" si="124"/>
        <v>0</v>
      </c>
      <c r="R632" s="12">
        <f t="shared" si="125"/>
        <v>13.847399999999999</v>
      </c>
      <c r="S632" s="12">
        <f t="shared" si="126"/>
        <v>0</v>
      </c>
      <c r="T632" s="12">
        <f t="shared" si="127"/>
        <v>0</v>
      </c>
      <c r="U632" s="12">
        <f t="shared" si="128"/>
        <v>92.316000000000003</v>
      </c>
      <c r="V632" s="13" t="str">
        <f t="shared" ca="1" si="129"/>
        <v>Greater Than 8 Weeks Old</v>
      </c>
    </row>
    <row r="633" spans="1:22" x14ac:dyDescent="0.35">
      <c r="A633" s="2" t="s">
        <v>17</v>
      </c>
      <c r="B633" s="5">
        <v>43701</v>
      </c>
      <c r="C633" s="5" t="s">
        <v>376</v>
      </c>
      <c r="D633" s="5" t="s">
        <v>377</v>
      </c>
      <c r="E633" s="6">
        <v>34</v>
      </c>
      <c r="F633" s="3">
        <v>373.66</v>
      </c>
      <c r="G633" s="3">
        <v>210.8</v>
      </c>
      <c r="H633" s="8">
        <f t="shared" si="117"/>
        <v>6.2</v>
      </c>
      <c r="I633" s="3">
        <v>162.86000000000001</v>
      </c>
      <c r="J633" s="4">
        <v>0.44</v>
      </c>
      <c r="K633" s="2" t="str">
        <f t="shared" si="118"/>
        <v>Saturday</v>
      </c>
      <c r="L633" s="5">
        <f t="shared" si="119"/>
        <v>43704</v>
      </c>
      <c r="M633" s="2" t="str">
        <f t="shared" si="120"/>
        <v>Tuesday</v>
      </c>
      <c r="N633" s="2" t="str">
        <f t="shared" si="121"/>
        <v>Tuesday</v>
      </c>
      <c r="O633" s="12">
        <f t="shared" si="122"/>
        <v>0</v>
      </c>
      <c r="P633" s="11" t="str">
        <f t="shared" si="123"/>
        <v>Low Cost per Unit</v>
      </c>
      <c r="Q633" s="12">
        <f t="shared" si="124"/>
        <v>0</v>
      </c>
      <c r="R633" s="12">
        <f t="shared" si="125"/>
        <v>11.2098</v>
      </c>
      <c r="S633" s="12">
        <f t="shared" si="126"/>
        <v>0</v>
      </c>
      <c r="T633" s="12">
        <f t="shared" si="127"/>
        <v>0</v>
      </c>
      <c r="U633" s="12">
        <f t="shared" si="128"/>
        <v>0</v>
      </c>
      <c r="V633" s="13" t="str">
        <f t="shared" ca="1" si="129"/>
        <v>Greater Than 8 Weeks Old</v>
      </c>
    </row>
    <row r="634" spans="1:22" x14ac:dyDescent="0.35">
      <c r="A634" s="2" t="s">
        <v>17</v>
      </c>
      <c r="B634" s="5">
        <v>43702</v>
      </c>
      <c r="C634" s="5" t="s">
        <v>376</v>
      </c>
      <c r="D634" s="5" t="s">
        <v>377</v>
      </c>
      <c r="E634" s="6">
        <v>36</v>
      </c>
      <c r="F634" s="3">
        <v>395.64</v>
      </c>
      <c r="G634" s="3">
        <v>223.2</v>
      </c>
      <c r="H634" s="8">
        <f t="shared" si="117"/>
        <v>6.1999999999999993</v>
      </c>
      <c r="I634" s="3">
        <v>172.44</v>
      </c>
      <c r="J634" s="4">
        <v>0.44</v>
      </c>
      <c r="K634" s="2" t="str">
        <f t="shared" si="118"/>
        <v>Sunday</v>
      </c>
      <c r="L634" s="5">
        <f t="shared" si="119"/>
        <v>43705</v>
      </c>
      <c r="M634" s="2" t="str">
        <f t="shared" si="120"/>
        <v>Wednesday</v>
      </c>
      <c r="N634" s="2" t="str">
        <f t="shared" si="121"/>
        <v>Wednesday</v>
      </c>
      <c r="O634" s="12">
        <f t="shared" si="122"/>
        <v>0</v>
      </c>
      <c r="P634" s="11" t="str">
        <f t="shared" si="123"/>
        <v>Low Cost per Unit</v>
      </c>
      <c r="Q634" s="12">
        <f t="shared" si="124"/>
        <v>0</v>
      </c>
      <c r="R634" s="12">
        <f t="shared" si="125"/>
        <v>11.869199999999999</v>
      </c>
      <c r="S634" s="12">
        <f t="shared" si="126"/>
        <v>0</v>
      </c>
      <c r="T634" s="12">
        <f t="shared" si="127"/>
        <v>0</v>
      </c>
      <c r="U634" s="12">
        <f t="shared" si="128"/>
        <v>0</v>
      </c>
      <c r="V634" s="13" t="str">
        <f t="shared" ca="1" si="129"/>
        <v>Greater Than 8 Weeks Old</v>
      </c>
    </row>
    <row r="635" spans="1:22" x14ac:dyDescent="0.35">
      <c r="A635" s="2" t="s">
        <v>17</v>
      </c>
      <c r="B635" s="5">
        <v>43703</v>
      </c>
      <c r="C635" s="5" t="s">
        <v>376</v>
      </c>
      <c r="D635" s="5" t="s">
        <v>377</v>
      </c>
      <c r="E635" s="6">
        <v>51</v>
      </c>
      <c r="F635" s="3">
        <v>560.49</v>
      </c>
      <c r="G635" s="3">
        <v>316.2</v>
      </c>
      <c r="H635" s="8">
        <f t="shared" si="117"/>
        <v>6.2</v>
      </c>
      <c r="I635" s="3">
        <v>244.29</v>
      </c>
      <c r="J635" s="4">
        <v>0.44</v>
      </c>
      <c r="K635" s="2" t="str">
        <f t="shared" si="118"/>
        <v>Monday</v>
      </c>
      <c r="L635" s="5">
        <f t="shared" si="119"/>
        <v>43706</v>
      </c>
      <c r="M635" s="2" t="str">
        <f t="shared" si="120"/>
        <v>Thursday</v>
      </c>
      <c r="N635" s="2" t="str">
        <f t="shared" si="121"/>
        <v>Thursday</v>
      </c>
      <c r="O635" s="12">
        <f t="shared" si="122"/>
        <v>0</v>
      </c>
      <c r="P635" s="11" t="str">
        <f t="shared" si="123"/>
        <v>Low Cost per Unit</v>
      </c>
      <c r="Q635" s="12">
        <f t="shared" si="124"/>
        <v>0</v>
      </c>
      <c r="R635" s="12">
        <f t="shared" si="125"/>
        <v>16.814699999999998</v>
      </c>
      <c r="S635" s="12">
        <f t="shared" si="126"/>
        <v>0</v>
      </c>
      <c r="T635" s="12">
        <f t="shared" si="127"/>
        <v>0</v>
      </c>
      <c r="U635" s="12">
        <f t="shared" si="128"/>
        <v>0</v>
      </c>
      <c r="V635" s="13" t="str">
        <f t="shared" ca="1" si="129"/>
        <v>Greater Than 8 Weeks Old</v>
      </c>
    </row>
    <row r="636" spans="1:22" x14ac:dyDescent="0.35">
      <c r="A636" s="2" t="s">
        <v>17</v>
      </c>
      <c r="B636" s="5">
        <v>43704</v>
      </c>
      <c r="C636" s="5" t="s">
        <v>376</v>
      </c>
      <c r="D636" s="5" t="s">
        <v>377</v>
      </c>
      <c r="E636" s="6">
        <v>27</v>
      </c>
      <c r="F636" s="3">
        <v>296.73</v>
      </c>
      <c r="G636" s="3">
        <v>167.4</v>
      </c>
      <c r="H636" s="8">
        <f t="shared" si="117"/>
        <v>6.2</v>
      </c>
      <c r="I636" s="3">
        <v>129.33000000000001</v>
      </c>
      <c r="J636" s="4">
        <v>0.44</v>
      </c>
      <c r="K636" s="2" t="str">
        <f t="shared" si="118"/>
        <v>Tuesday</v>
      </c>
      <c r="L636" s="5">
        <f t="shared" si="119"/>
        <v>43707</v>
      </c>
      <c r="M636" s="2" t="str">
        <f t="shared" si="120"/>
        <v>Friday</v>
      </c>
      <c r="N636" s="2" t="str">
        <f t="shared" si="121"/>
        <v>Friday</v>
      </c>
      <c r="O636" s="12">
        <f t="shared" si="122"/>
        <v>14.836500000000001</v>
      </c>
      <c r="P636" s="11" t="str">
        <f t="shared" si="123"/>
        <v>Low Cost per Unit</v>
      </c>
      <c r="Q636" s="12">
        <f t="shared" si="124"/>
        <v>0</v>
      </c>
      <c r="R636" s="12">
        <f t="shared" si="125"/>
        <v>8.9018999999999995</v>
      </c>
      <c r="S636" s="12">
        <f t="shared" si="126"/>
        <v>0</v>
      </c>
      <c r="T636" s="12">
        <f t="shared" si="127"/>
        <v>0</v>
      </c>
      <c r="U636" s="12">
        <f t="shared" si="128"/>
        <v>0</v>
      </c>
      <c r="V636" s="13" t="str">
        <f t="shared" ca="1" si="129"/>
        <v>Greater Than 8 Weeks Old</v>
      </c>
    </row>
    <row r="637" spans="1:22" x14ac:dyDescent="0.35">
      <c r="A637" s="2" t="s">
        <v>17</v>
      </c>
      <c r="B637" s="5">
        <v>43705</v>
      </c>
      <c r="C637" s="5" t="s">
        <v>376</v>
      </c>
      <c r="D637" s="5" t="s">
        <v>377</v>
      </c>
      <c r="E637" s="6">
        <v>37</v>
      </c>
      <c r="F637" s="3">
        <v>406.63</v>
      </c>
      <c r="G637" s="3">
        <v>229.4</v>
      </c>
      <c r="H637" s="8">
        <f t="shared" si="117"/>
        <v>6.2</v>
      </c>
      <c r="I637" s="3">
        <v>177.23</v>
      </c>
      <c r="J637" s="4">
        <v>0.44</v>
      </c>
      <c r="K637" s="2" t="str">
        <f t="shared" si="118"/>
        <v>Wednesday</v>
      </c>
      <c r="L637" s="5">
        <f t="shared" si="119"/>
        <v>43708</v>
      </c>
      <c r="M637" s="2" t="str">
        <f t="shared" si="120"/>
        <v>Saturday</v>
      </c>
      <c r="N637" s="2" t="str">
        <f t="shared" si="121"/>
        <v>Saturday</v>
      </c>
      <c r="O637" s="12">
        <f t="shared" si="122"/>
        <v>0</v>
      </c>
      <c r="P637" s="11" t="str">
        <f t="shared" si="123"/>
        <v>Low Cost per Unit</v>
      </c>
      <c r="Q637" s="12">
        <f t="shared" si="124"/>
        <v>0</v>
      </c>
      <c r="R637" s="12">
        <f t="shared" si="125"/>
        <v>12.1989</v>
      </c>
      <c r="S637" s="12">
        <f t="shared" si="126"/>
        <v>0</v>
      </c>
      <c r="T637" s="12">
        <f t="shared" si="127"/>
        <v>0</v>
      </c>
      <c r="U637" s="12">
        <f t="shared" si="128"/>
        <v>0</v>
      </c>
      <c r="V637" s="13" t="str">
        <f t="shared" ca="1" si="129"/>
        <v>Greater Than 8 Weeks Old</v>
      </c>
    </row>
    <row r="638" spans="1:22" x14ac:dyDescent="0.35">
      <c r="A638" s="2" t="s">
        <v>17</v>
      </c>
      <c r="B638" s="5">
        <v>43706</v>
      </c>
      <c r="C638" s="5" t="s">
        <v>376</v>
      </c>
      <c r="D638" s="5" t="s">
        <v>377</v>
      </c>
      <c r="E638" s="6">
        <v>21</v>
      </c>
      <c r="F638" s="3">
        <v>248.8</v>
      </c>
      <c r="G638" s="3">
        <v>130.19999999999999</v>
      </c>
      <c r="H638" s="8">
        <f t="shared" si="117"/>
        <v>6.1999999999999993</v>
      </c>
      <c r="I638" s="3">
        <v>118.6</v>
      </c>
      <c r="J638" s="4">
        <v>0.48</v>
      </c>
      <c r="K638" s="2" t="str">
        <f t="shared" si="118"/>
        <v>Thursday</v>
      </c>
      <c r="L638" s="5">
        <f t="shared" si="119"/>
        <v>43709</v>
      </c>
      <c r="M638" s="2" t="str">
        <f t="shared" si="120"/>
        <v>Sunday</v>
      </c>
      <c r="N638" s="2" t="str">
        <f t="shared" si="121"/>
        <v>Monday</v>
      </c>
      <c r="O638" s="12">
        <f t="shared" si="122"/>
        <v>0</v>
      </c>
      <c r="P638" s="11" t="str">
        <f t="shared" si="123"/>
        <v>Low Cost per Unit</v>
      </c>
      <c r="Q638" s="12">
        <f t="shared" si="124"/>
        <v>0</v>
      </c>
      <c r="R638" s="12">
        <f t="shared" si="125"/>
        <v>7.4640000000000004</v>
      </c>
      <c r="S638" s="12">
        <f t="shared" si="126"/>
        <v>0</v>
      </c>
      <c r="T638" s="12">
        <f t="shared" si="127"/>
        <v>0</v>
      </c>
      <c r="U638" s="12">
        <f t="shared" si="128"/>
        <v>0</v>
      </c>
      <c r="V638" s="13" t="str">
        <f t="shared" ca="1" si="129"/>
        <v>Greater Than 8 Weeks Old</v>
      </c>
    </row>
    <row r="639" spans="1:22" x14ac:dyDescent="0.35">
      <c r="A639" s="2" t="s">
        <v>17</v>
      </c>
      <c r="B639" s="5">
        <v>43707</v>
      </c>
      <c r="C639" s="5" t="s">
        <v>376</v>
      </c>
      <c r="D639" s="5" t="s">
        <v>377</v>
      </c>
      <c r="E639" s="6">
        <v>5</v>
      </c>
      <c r="F639" s="3">
        <v>54.95</v>
      </c>
      <c r="G639" s="3">
        <v>31</v>
      </c>
      <c r="H639" s="8">
        <f t="shared" si="117"/>
        <v>6.2</v>
      </c>
      <c r="I639" s="3">
        <v>23.95</v>
      </c>
      <c r="J639" s="4">
        <v>0.44</v>
      </c>
      <c r="K639" s="2" t="str">
        <f t="shared" si="118"/>
        <v>Friday</v>
      </c>
      <c r="L639" s="5">
        <f t="shared" si="119"/>
        <v>43710</v>
      </c>
      <c r="M639" s="2" t="str">
        <f t="shared" si="120"/>
        <v>Monday</v>
      </c>
      <c r="N639" s="2" t="str">
        <f t="shared" si="121"/>
        <v>Monday</v>
      </c>
      <c r="O639" s="12">
        <f t="shared" si="122"/>
        <v>0</v>
      </c>
      <c r="P639" s="11" t="str">
        <f t="shared" si="123"/>
        <v>Low Cost per Unit</v>
      </c>
      <c r="Q639" s="12">
        <f t="shared" si="124"/>
        <v>0</v>
      </c>
      <c r="R639" s="12">
        <f t="shared" si="125"/>
        <v>1.6485000000000001</v>
      </c>
      <c r="S639" s="12">
        <f t="shared" si="126"/>
        <v>0</v>
      </c>
      <c r="T639" s="12">
        <f t="shared" si="127"/>
        <v>0</v>
      </c>
      <c r="U639" s="12">
        <f t="shared" si="128"/>
        <v>10.990000000000002</v>
      </c>
      <c r="V639" s="13" t="str">
        <f t="shared" ca="1" si="129"/>
        <v>Greater Than 8 Weeks Old</v>
      </c>
    </row>
    <row r="640" spans="1:22" x14ac:dyDescent="0.35">
      <c r="A640" s="2" t="s">
        <v>17</v>
      </c>
      <c r="B640" s="5">
        <v>43708</v>
      </c>
      <c r="C640" s="5" t="s">
        <v>376</v>
      </c>
      <c r="D640" s="5" t="s">
        <v>377</v>
      </c>
      <c r="E640" s="6">
        <v>1</v>
      </c>
      <c r="F640" s="3">
        <v>10.99</v>
      </c>
      <c r="G640" s="3">
        <v>6.2</v>
      </c>
      <c r="H640" s="8">
        <f t="shared" si="117"/>
        <v>6.2</v>
      </c>
      <c r="I640" s="3">
        <v>4.79</v>
      </c>
      <c r="J640" s="4">
        <v>0.44</v>
      </c>
      <c r="K640" s="2" t="str">
        <f t="shared" si="118"/>
        <v>Saturday</v>
      </c>
      <c r="L640" s="5">
        <f t="shared" si="119"/>
        <v>43711</v>
      </c>
      <c r="M640" s="2" t="str">
        <f t="shared" si="120"/>
        <v>Tuesday</v>
      </c>
      <c r="N640" s="2" t="str">
        <f t="shared" si="121"/>
        <v>Tuesday</v>
      </c>
      <c r="O640" s="12">
        <f t="shared" si="122"/>
        <v>0</v>
      </c>
      <c r="P640" s="11" t="str">
        <f t="shared" si="123"/>
        <v>Low Cost per Unit</v>
      </c>
      <c r="Q640" s="12">
        <f t="shared" si="124"/>
        <v>0</v>
      </c>
      <c r="R640" s="12">
        <f t="shared" si="125"/>
        <v>0</v>
      </c>
      <c r="S640" s="12">
        <f t="shared" si="126"/>
        <v>0</v>
      </c>
      <c r="T640" s="12">
        <f t="shared" si="127"/>
        <v>0</v>
      </c>
      <c r="U640" s="12">
        <f t="shared" si="128"/>
        <v>0</v>
      </c>
      <c r="V640" s="13" t="str">
        <f t="shared" ca="1" si="129"/>
        <v>Greater Than 8 Weeks Old</v>
      </c>
    </row>
    <row r="641" spans="1:22" x14ac:dyDescent="0.35">
      <c r="A641" s="2" t="s">
        <v>239</v>
      </c>
      <c r="B641" s="5">
        <v>43679</v>
      </c>
      <c r="C641" s="5" t="s">
        <v>376</v>
      </c>
      <c r="D641" s="5" t="s">
        <v>377</v>
      </c>
      <c r="E641" s="6">
        <v>2</v>
      </c>
      <c r="F641" s="3">
        <v>50</v>
      </c>
      <c r="G641" s="3">
        <v>13.2</v>
      </c>
      <c r="H641" s="8">
        <f t="shared" si="117"/>
        <v>6.6</v>
      </c>
      <c r="I641" s="3">
        <v>36.799999999999997</v>
      </c>
      <c r="J641" s="4">
        <v>0.74</v>
      </c>
      <c r="K641" s="2" t="str">
        <f t="shared" si="118"/>
        <v>Friday</v>
      </c>
      <c r="L641" s="5">
        <f t="shared" si="119"/>
        <v>43682</v>
      </c>
      <c r="M641" s="2" t="str">
        <f t="shared" si="120"/>
        <v>Monday</v>
      </c>
      <c r="N641" s="2" t="str">
        <f t="shared" si="121"/>
        <v>Monday</v>
      </c>
      <c r="O641" s="12">
        <f t="shared" si="122"/>
        <v>0</v>
      </c>
      <c r="P641" s="11" t="str">
        <f t="shared" si="123"/>
        <v>Low Cost per Unit</v>
      </c>
      <c r="Q641" s="12">
        <f t="shared" si="124"/>
        <v>0</v>
      </c>
      <c r="R641" s="12">
        <f t="shared" si="125"/>
        <v>1.5</v>
      </c>
      <c r="S641" s="12">
        <f t="shared" si="126"/>
        <v>0</v>
      </c>
      <c r="T641" s="12">
        <f t="shared" si="127"/>
        <v>0</v>
      </c>
      <c r="U641" s="12">
        <f t="shared" si="128"/>
        <v>10</v>
      </c>
      <c r="V641" s="13" t="str">
        <f t="shared" ca="1" si="129"/>
        <v>Greater Than 8 Weeks Old</v>
      </c>
    </row>
    <row r="642" spans="1:22" x14ac:dyDescent="0.35">
      <c r="A642" s="2" t="s">
        <v>239</v>
      </c>
      <c r="B642" s="5">
        <v>43680</v>
      </c>
      <c r="C642" s="5" t="s">
        <v>376</v>
      </c>
      <c r="D642" s="5" t="s">
        <v>377</v>
      </c>
      <c r="E642" s="6">
        <v>1</v>
      </c>
      <c r="F642" s="3">
        <v>25</v>
      </c>
      <c r="G642" s="3">
        <v>6.6</v>
      </c>
      <c r="H642" s="8">
        <f t="shared" si="117"/>
        <v>6.6</v>
      </c>
      <c r="I642" s="3">
        <v>18.399999999999999</v>
      </c>
      <c r="J642" s="4">
        <v>0.74</v>
      </c>
      <c r="K642" s="2" t="str">
        <f t="shared" si="118"/>
        <v>Saturday</v>
      </c>
      <c r="L642" s="5">
        <f t="shared" si="119"/>
        <v>43683</v>
      </c>
      <c r="M642" s="2" t="str">
        <f t="shared" si="120"/>
        <v>Tuesday</v>
      </c>
      <c r="N642" s="2" t="str">
        <f t="shared" si="121"/>
        <v>Tuesday</v>
      </c>
      <c r="O642" s="12">
        <f t="shared" si="122"/>
        <v>0</v>
      </c>
      <c r="P642" s="11" t="str">
        <f t="shared" si="123"/>
        <v>Low Cost per Unit</v>
      </c>
      <c r="Q642" s="12">
        <f t="shared" si="124"/>
        <v>0</v>
      </c>
      <c r="R642" s="12">
        <f t="shared" si="125"/>
        <v>0</v>
      </c>
      <c r="S642" s="12">
        <f t="shared" si="126"/>
        <v>0</v>
      </c>
      <c r="T642" s="12">
        <f t="shared" si="127"/>
        <v>0</v>
      </c>
      <c r="U642" s="12">
        <f t="shared" si="128"/>
        <v>0</v>
      </c>
      <c r="V642" s="13" t="str">
        <f t="shared" ca="1" si="129"/>
        <v>Greater Than 8 Weeks Old</v>
      </c>
    </row>
    <row r="643" spans="1:22" x14ac:dyDescent="0.35">
      <c r="A643" s="2" t="s">
        <v>239</v>
      </c>
      <c r="B643" s="5">
        <v>43681</v>
      </c>
      <c r="C643" s="5" t="s">
        <v>376</v>
      </c>
      <c r="D643" s="5" t="s">
        <v>377</v>
      </c>
      <c r="E643" s="6">
        <v>1</v>
      </c>
      <c r="F643" s="3">
        <v>25</v>
      </c>
      <c r="G643" s="3">
        <v>6.6</v>
      </c>
      <c r="H643" s="8">
        <f t="shared" ref="H643:H706" si="130">G643/E643</f>
        <v>6.6</v>
      </c>
      <c r="I643" s="3">
        <v>18.399999999999999</v>
      </c>
      <c r="J643" s="4">
        <v>0.74</v>
      </c>
      <c r="K643" s="2" t="str">
        <f t="shared" ref="K643:K706" si="131">TEXT(B643,"dddd")</f>
        <v>Sunday</v>
      </c>
      <c r="L643" s="5">
        <f t="shared" ref="L643:L706" si="132">B643+3</f>
        <v>43684</v>
      </c>
      <c r="M643" s="2" t="str">
        <f t="shared" ref="M643:M706" si="133">TEXT(L643,"dddd")</f>
        <v>Wednesday</v>
      </c>
      <c r="N643" s="2" t="str">
        <f t="shared" ref="N643:N706" si="134">IF(M643="Sunday","Monday",M643)</f>
        <v>Wednesday</v>
      </c>
      <c r="O643" s="12">
        <f t="shared" ref="O643:O706" si="135">IF(TEXT(B643,"dddd")="Tuesday",F643*0.05,0)</f>
        <v>0</v>
      </c>
      <c r="P643" s="11" t="str">
        <f t="shared" ref="P643:P706" si="136">IF(H643&gt;AVERAGE(H:H),"High Cost per Unit","Low Cost per Unit")</f>
        <v>Low Cost per Unit</v>
      </c>
      <c r="Q643" s="12">
        <f t="shared" ref="Q643:Q706" si="137">IF(D643="Masks",F643*0.1,0)</f>
        <v>0</v>
      </c>
      <c r="R643" s="12">
        <f t="shared" ref="R643:R706" si="138">IF(E643&gt;1,F643*0.03,0)</f>
        <v>0</v>
      </c>
      <c r="S643" s="12">
        <f t="shared" ref="S643:S706" si="139">IF(D643="Accessories",F643*0.15,0)</f>
        <v>0</v>
      </c>
      <c r="T643" s="12">
        <f t="shared" ref="T643:T706" si="140">IF(AND(K643="Saturday",C643="Fitness"),F643*0.1,0)</f>
        <v>0</v>
      </c>
      <c r="U643" s="12">
        <f t="shared" ref="U643:U706" si="141">IF(AND(K643="Friday",C643="Automotive"),F643*0.2,0)</f>
        <v>0</v>
      </c>
      <c r="V643" s="13" t="str">
        <f t="shared" ref="V643:V706" ca="1" si="142">IF(B643&lt;TODAY()-56,"Greater Than 8 Weeks Old","Less Than 8 Weeks Old")</f>
        <v>Greater Than 8 Weeks Old</v>
      </c>
    </row>
    <row r="644" spans="1:22" x14ac:dyDescent="0.35">
      <c r="A644" s="2" t="s">
        <v>239</v>
      </c>
      <c r="B644" s="5">
        <v>43682</v>
      </c>
      <c r="C644" s="5" t="s">
        <v>376</v>
      </c>
      <c r="D644" s="5" t="s">
        <v>377</v>
      </c>
      <c r="E644" s="6">
        <v>1</v>
      </c>
      <c r="F644" s="3">
        <v>25</v>
      </c>
      <c r="G644" s="3">
        <v>6.6</v>
      </c>
      <c r="H644" s="8">
        <f t="shared" si="130"/>
        <v>6.6</v>
      </c>
      <c r="I644" s="3">
        <v>18.399999999999999</v>
      </c>
      <c r="J644" s="4">
        <v>0.74</v>
      </c>
      <c r="K644" s="2" t="str">
        <f t="shared" si="131"/>
        <v>Monday</v>
      </c>
      <c r="L644" s="5">
        <f t="shared" si="132"/>
        <v>43685</v>
      </c>
      <c r="M644" s="2" t="str">
        <f t="shared" si="133"/>
        <v>Thursday</v>
      </c>
      <c r="N644" s="2" t="str">
        <f t="shared" si="134"/>
        <v>Thursday</v>
      </c>
      <c r="O644" s="12">
        <f t="shared" si="135"/>
        <v>0</v>
      </c>
      <c r="P644" s="11" t="str">
        <f t="shared" si="136"/>
        <v>Low Cost per Unit</v>
      </c>
      <c r="Q644" s="12">
        <f t="shared" si="137"/>
        <v>0</v>
      </c>
      <c r="R644" s="12">
        <f t="shared" si="138"/>
        <v>0</v>
      </c>
      <c r="S644" s="12">
        <f t="shared" si="139"/>
        <v>0</v>
      </c>
      <c r="T644" s="12">
        <f t="shared" si="140"/>
        <v>0</v>
      </c>
      <c r="U644" s="12">
        <f t="shared" si="141"/>
        <v>0</v>
      </c>
      <c r="V644" s="13" t="str">
        <f t="shared" ca="1" si="142"/>
        <v>Greater Than 8 Weeks Old</v>
      </c>
    </row>
    <row r="645" spans="1:22" x14ac:dyDescent="0.35">
      <c r="A645" s="2" t="s">
        <v>239</v>
      </c>
      <c r="B645" s="5">
        <v>43684</v>
      </c>
      <c r="C645" s="5" t="s">
        <v>376</v>
      </c>
      <c r="D645" s="5" t="s">
        <v>377</v>
      </c>
      <c r="E645" s="6">
        <v>6</v>
      </c>
      <c r="F645" s="3">
        <v>89.94</v>
      </c>
      <c r="G645" s="3">
        <v>39.6</v>
      </c>
      <c r="H645" s="8">
        <f t="shared" si="130"/>
        <v>6.6000000000000005</v>
      </c>
      <c r="I645" s="3">
        <v>50.34</v>
      </c>
      <c r="J645" s="4">
        <v>0.56000000000000005</v>
      </c>
      <c r="K645" s="2" t="str">
        <f t="shared" si="131"/>
        <v>Wednesday</v>
      </c>
      <c r="L645" s="5">
        <f t="shared" si="132"/>
        <v>43687</v>
      </c>
      <c r="M645" s="2" t="str">
        <f t="shared" si="133"/>
        <v>Saturday</v>
      </c>
      <c r="N645" s="2" t="str">
        <f t="shared" si="134"/>
        <v>Saturday</v>
      </c>
      <c r="O645" s="12">
        <f t="shared" si="135"/>
        <v>0</v>
      </c>
      <c r="P645" s="11" t="str">
        <f t="shared" si="136"/>
        <v>Low Cost per Unit</v>
      </c>
      <c r="Q645" s="12">
        <f t="shared" si="137"/>
        <v>0</v>
      </c>
      <c r="R645" s="12">
        <f t="shared" si="138"/>
        <v>2.6981999999999999</v>
      </c>
      <c r="S645" s="12">
        <f t="shared" si="139"/>
        <v>0</v>
      </c>
      <c r="T645" s="12">
        <f t="shared" si="140"/>
        <v>0</v>
      </c>
      <c r="U645" s="12">
        <f t="shared" si="141"/>
        <v>0</v>
      </c>
      <c r="V645" s="13" t="str">
        <f t="shared" ca="1" si="142"/>
        <v>Greater Than 8 Weeks Old</v>
      </c>
    </row>
    <row r="646" spans="1:22" x14ac:dyDescent="0.35">
      <c r="A646" s="2" t="s">
        <v>239</v>
      </c>
      <c r="B646" s="5">
        <v>43685</v>
      </c>
      <c r="C646" s="5" t="s">
        <v>376</v>
      </c>
      <c r="D646" s="5" t="s">
        <v>377</v>
      </c>
      <c r="E646" s="6">
        <v>13</v>
      </c>
      <c r="F646" s="3">
        <v>194.87</v>
      </c>
      <c r="G646" s="3">
        <v>85.8</v>
      </c>
      <c r="H646" s="8">
        <f t="shared" si="130"/>
        <v>6.6</v>
      </c>
      <c r="I646" s="3">
        <v>109.07</v>
      </c>
      <c r="J646" s="4">
        <v>0.56000000000000005</v>
      </c>
      <c r="K646" s="2" t="str">
        <f t="shared" si="131"/>
        <v>Thursday</v>
      </c>
      <c r="L646" s="5">
        <f t="shared" si="132"/>
        <v>43688</v>
      </c>
      <c r="M646" s="2" t="str">
        <f t="shared" si="133"/>
        <v>Sunday</v>
      </c>
      <c r="N646" s="2" t="str">
        <f t="shared" si="134"/>
        <v>Monday</v>
      </c>
      <c r="O646" s="12">
        <f t="shared" si="135"/>
        <v>0</v>
      </c>
      <c r="P646" s="11" t="str">
        <f t="shared" si="136"/>
        <v>Low Cost per Unit</v>
      </c>
      <c r="Q646" s="12">
        <f t="shared" si="137"/>
        <v>0</v>
      </c>
      <c r="R646" s="12">
        <f t="shared" si="138"/>
        <v>5.8460999999999999</v>
      </c>
      <c r="S646" s="12">
        <f t="shared" si="139"/>
        <v>0</v>
      </c>
      <c r="T646" s="12">
        <f t="shared" si="140"/>
        <v>0</v>
      </c>
      <c r="U646" s="12">
        <f t="shared" si="141"/>
        <v>0</v>
      </c>
      <c r="V646" s="13" t="str">
        <f t="shared" ca="1" si="142"/>
        <v>Greater Than 8 Weeks Old</v>
      </c>
    </row>
    <row r="647" spans="1:22" x14ac:dyDescent="0.35">
      <c r="A647" s="2" t="s">
        <v>239</v>
      </c>
      <c r="B647" s="5">
        <v>43686</v>
      </c>
      <c r="C647" s="5" t="s">
        <v>376</v>
      </c>
      <c r="D647" s="5" t="s">
        <v>377</v>
      </c>
      <c r="E647" s="6">
        <v>10</v>
      </c>
      <c r="F647" s="3">
        <v>149.9</v>
      </c>
      <c r="G647" s="3">
        <v>66</v>
      </c>
      <c r="H647" s="8">
        <f t="shared" si="130"/>
        <v>6.6</v>
      </c>
      <c r="I647" s="3">
        <v>83.9</v>
      </c>
      <c r="J647" s="4">
        <v>0.56000000000000005</v>
      </c>
      <c r="K647" s="2" t="str">
        <f t="shared" si="131"/>
        <v>Friday</v>
      </c>
      <c r="L647" s="5">
        <f t="shared" si="132"/>
        <v>43689</v>
      </c>
      <c r="M647" s="2" t="str">
        <f t="shared" si="133"/>
        <v>Monday</v>
      </c>
      <c r="N647" s="2" t="str">
        <f t="shared" si="134"/>
        <v>Monday</v>
      </c>
      <c r="O647" s="12">
        <f t="shared" si="135"/>
        <v>0</v>
      </c>
      <c r="P647" s="11" t="str">
        <f t="shared" si="136"/>
        <v>Low Cost per Unit</v>
      </c>
      <c r="Q647" s="12">
        <f t="shared" si="137"/>
        <v>0</v>
      </c>
      <c r="R647" s="12">
        <f t="shared" si="138"/>
        <v>4.4969999999999999</v>
      </c>
      <c r="S647" s="12">
        <f t="shared" si="139"/>
        <v>0</v>
      </c>
      <c r="T647" s="12">
        <f t="shared" si="140"/>
        <v>0</v>
      </c>
      <c r="U647" s="12">
        <f t="shared" si="141"/>
        <v>29.980000000000004</v>
      </c>
      <c r="V647" s="13" t="str">
        <f t="shared" ca="1" si="142"/>
        <v>Greater Than 8 Weeks Old</v>
      </c>
    </row>
    <row r="648" spans="1:22" x14ac:dyDescent="0.35">
      <c r="A648" s="2" t="s">
        <v>239</v>
      </c>
      <c r="B648" s="5">
        <v>43687</v>
      </c>
      <c r="C648" s="5" t="s">
        <v>376</v>
      </c>
      <c r="D648" s="5" t="s">
        <v>377</v>
      </c>
      <c r="E648" s="6">
        <v>13</v>
      </c>
      <c r="F648" s="3">
        <v>194.87</v>
      </c>
      <c r="G648" s="3">
        <v>85.8</v>
      </c>
      <c r="H648" s="8">
        <f t="shared" si="130"/>
        <v>6.6</v>
      </c>
      <c r="I648" s="3">
        <v>109.07</v>
      </c>
      <c r="J648" s="4">
        <v>0.56000000000000005</v>
      </c>
      <c r="K648" s="2" t="str">
        <f t="shared" si="131"/>
        <v>Saturday</v>
      </c>
      <c r="L648" s="5">
        <f t="shared" si="132"/>
        <v>43690</v>
      </c>
      <c r="M648" s="2" t="str">
        <f t="shared" si="133"/>
        <v>Tuesday</v>
      </c>
      <c r="N648" s="2" t="str">
        <f t="shared" si="134"/>
        <v>Tuesday</v>
      </c>
      <c r="O648" s="12">
        <f t="shared" si="135"/>
        <v>0</v>
      </c>
      <c r="P648" s="11" t="str">
        <f t="shared" si="136"/>
        <v>Low Cost per Unit</v>
      </c>
      <c r="Q648" s="12">
        <f t="shared" si="137"/>
        <v>0</v>
      </c>
      <c r="R648" s="12">
        <f t="shared" si="138"/>
        <v>5.8460999999999999</v>
      </c>
      <c r="S648" s="12">
        <f t="shared" si="139"/>
        <v>0</v>
      </c>
      <c r="T648" s="12">
        <f t="shared" si="140"/>
        <v>0</v>
      </c>
      <c r="U648" s="12">
        <f t="shared" si="141"/>
        <v>0</v>
      </c>
      <c r="V648" s="13" t="str">
        <f t="shared" ca="1" si="142"/>
        <v>Greater Than 8 Weeks Old</v>
      </c>
    </row>
    <row r="649" spans="1:22" x14ac:dyDescent="0.35">
      <c r="A649" s="2" t="s">
        <v>239</v>
      </c>
      <c r="B649" s="5">
        <v>43688</v>
      </c>
      <c r="C649" s="5" t="s">
        <v>376</v>
      </c>
      <c r="D649" s="5" t="s">
        <v>377</v>
      </c>
      <c r="E649" s="6">
        <v>16</v>
      </c>
      <c r="F649" s="3">
        <v>239.84</v>
      </c>
      <c r="G649" s="3">
        <v>105.6</v>
      </c>
      <c r="H649" s="8">
        <f t="shared" si="130"/>
        <v>6.6</v>
      </c>
      <c r="I649" s="3">
        <v>134.24</v>
      </c>
      <c r="J649" s="4">
        <v>0.56000000000000005</v>
      </c>
      <c r="K649" s="2" t="str">
        <f t="shared" si="131"/>
        <v>Sunday</v>
      </c>
      <c r="L649" s="5">
        <f t="shared" si="132"/>
        <v>43691</v>
      </c>
      <c r="M649" s="2" t="str">
        <f t="shared" si="133"/>
        <v>Wednesday</v>
      </c>
      <c r="N649" s="2" t="str">
        <f t="shared" si="134"/>
        <v>Wednesday</v>
      </c>
      <c r="O649" s="12">
        <f t="shared" si="135"/>
        <v>0</v>
      </c>
      <c r="P649" s="11" t="str">
        <f t="shared" si="136"/>
        <v>Low Cost per Unit</v>
      </c>
      <c r="Q649" s="12">
        <f t="shared" si="137"/>
        <v>0</v>
      </c>
      <c r="R649" s="12">
        <f t="shared" si="138"/>
        <v>7.1951999999999998</v>
      </c>
      <c r="S649" s="12">
        <f t="shared" si="139"/>
        <v>0</v>
      </c>
      <c r="T649" s="12">
        <f t="shared" si="140"/>
        <v>0</v>
      </c>
      <c r="U649" s="12">
        <f t="shared" si="141"/>
        <v>0</v>
      </c>
      <c r="V649" s="13" t="str">
        <f t="shared" ca="1" si="142"/>
        <v>Greater Than 8 Weeks Old</v>
      </c>
    </row>
    <row r="650" spans="1:22" x14ac:dyDescent="0.35">
      <c r="A650" s="2" t="s">
        <v>239</v>
      </c>
      <c r="B650" s="5">
        <v>43689</v>
      </c>
      <c r="C650" s="5" t="s">
        <v>376</v>
      </c>
      <c r="D650" s="5" t="s">
        <v>377</v>
      </c>
      <c r="E650" s="6">
        <v>6</v>
      </c>
      <c r="F650" s="3">
        <v>89.94</v>
      </c>
      <c r="G650" s="3">
        <v>39.6</v>
      </c>
      <c r="H650" s="8">
        <f t="shared" si="130"/>
        <v>6.6000000000000005</v>
      </c>
      <c r="I650" s="3">
        <v>50.34</v>
      </c>
      <c r="J650" s="4">
        <v>0.56000000000000005</v>
      </c>
      <c r="K650" s="2" t="str">
        <f t="shared" si="131"/>
        <v>Monday</v>
      </c>
      <c r="L650" s="5">
        <f t="shared" si="132"/>
        <v>43692</v>
      </c>
      <c r="M650" s="2" t="str">
        <f t="shared" si="133"/>
        <v>Thursday</v>
      </c>
      <c r="N650" s="2" t="str">
        <f t="shared" si="134"/>
        <v>Thursday</v>
      </c>
      <c r="O650" s="12">
        <f t="shared" si="135"/>
        <v>0</v>
      </c>
      <c r="P650" s="11" t="str">
        <f t="shared" si="136"/>
        <v>Low Cost per Unit</v>
      </c>
      <c r="Q650" s="12">
        <f t="shared" si="137"/>
        <v>0</v>
      </c>
      <c r="R650" s="12">
        <f t="shared" si="138"/>
        <v>2.6981999999999999</v>
      </c>
      <c r="S650" s="12">
        <f t="shared" si="139"/>
        <v>0</v>
      </c>
      <c r="T650" s="12">
        <f t="shared" si="140"/>
        <v>0</v>
      </c>
      <c r="U650" s="12">
        <f t="shared" si="141"/>
        <v>0</v>
      </c>
      <c r="V650" s="13" t="str">
        <f t="shared" ca="1" si="142"/>
        <v>Greater Than 8 Weeks Old</v>
      </c>
    </row>
    <row r="651" spans="1:22" x14ac:dyDescent="0.35">
      <c r="A651" s="2" t="s">
        <v>239</v>
      </c>
      <c r="B651" s="5">
        <v>43690</v>
      </c>
      <c r="C651" s="5" t="s">
        <v>376</v>
      </c>
      <c r="D651" s="5" t="s">
        <v>377</v>
      </c>
      <c r="E651" s="6">
        <v>11</v>
      </c>
      <c r="F651" s="3">
        <v>164.89</v>
      </c>
      <c r="G651" s="3">
        <v>72.599999999999994</v>
      </c>
      <c r="H651" s="8">
        <f t="shared" si="130"/>
        <v>6.6</v>
      </c>
      <c r="I651" s="3">
        <v>92.29</v>
      </c>
      <c r="J651" s="4">
        <v>0.56000000000000005</v>
      </c>
      <c r="K651" s="2" t="str">
        <f t="shared" si="131"/>
        <v>Tuesday</v>
      </c>
      <c r="L651" s="5">
        <f t="shared" si="132"/>
        <v>43693</v>
      </c>
      <c r="M651" s="2" t="str">
        <f t="shared" si="133"/>
        <v>Friday</v>
      </c>
      <c r="N651" s="2" t="str">
        <f t="shared" si="134"/>
        <v>Friday</v>
      </c>
      <c r="O651" s="12">
        <f t="shared" si="135"/>
        <v>8.2445000000000004</v>
      </c>
      <c r="P651" s="11" t="str">
        <f t="shared" si="136"/>
        <v>Low Cost per Unit</v>
      </c>
      <c r="Q651" s="12">
        <f t="shared" si="137"/>
        <v>0</v>
      </c>
      <c r="R651" s="12">
        <f t="shared" si="138"/>
        <v>4.946699999999999</v>
      </c>
      <c r="S651" s="12">
        <f t="shared" si="139"/>
        <v>0</v>
      </c>
      <c r="T651" s="12">
        <f t="shared" si="140"/>
        <v>0</v>
      </c>
      <c r="U651" s="12">
        <f t="shared" si="141"/>
        <v>0</v>
      </c>
      <c r="V651" s="13" t="str">
        <f t="shared" ca="1" si="142"/>
        <v>Greater Than 8 Weeks Old</v>
      </c>
    </row>
    <row r="652" spans="1:22" x14ac:dyDescent="0.35">
      <c r="A652" s="2" t="s">
        <v>239</v>
      </c>
      <c r="B652" s="5">
        <v>43691</v>
      </c>
      <c r="C652" s="5" t="s">
        <v>376</v>
      </c>
      <c r="D652" s="5" t="s">
        <v>377</v>
      </c>
      <c r="E652" s="6">
        <v>8</v>
      </c>
      <c r="F652" s="3">
        <v>119.92</v>
      </c>
      <c r="G652" s="3">
        <v>52.8</v>
      </c>
      <c r="H652" s="8">
        <f t="shared" si="130"/>
        <v>6.6</v>
      </c>
      <c r="I652" s="3">
        <v>67.12</v>
      </c>
      <c r="J652" s="4">
        <v>0.56000000000000005</v>
      </c>
      <c r="K652" s="2" t="str">
        <f t="shared" si="131"/>
        <v>Wednesday</v>
      </c>
      <c r="L652" s="5">
        <f t="shared" si="132"/>
        <v>43694</v>
      </c>
      <c r="M652" s="2" t="str">
        <f t="shared" si="133"/>
        <v>Saturday</v>
      </c>
      <c r="N652" s="2" t="str">
        <f t="shared" si="134"/>
        <v>Saturday</v>
      </c>
      <c r="O652" s="12">
        <f t="shared" si="135"/>
        <v>0</v>
      </c>
      <c r="P652" s="11" t="str">
        <f t="shared" si="136"/>
        <v>Low Cost per Unit</v>
      </c>
      <c r="Q652" s="12">
        <f t="shared" si="137"/>
        <v>0</v>
      </c>
      <c r="R652" s="12">
        <f t="shared" si="138"/>
        <v>3.5975999999999999</v>
      </c>
      <c r="S652" s="12">
        <f t="shared" si="139"/>
        <v>0</v>
      </c>
      <c r="T652" s="12">
        <f t="shared" si="140"/>
        <v>0</v>
      </c>
      <c r="U652" s="12">
        <f t="shared" si="141"/>
        <v>0</v>
      </c>
      <c r="V652" s="13" t="str">
        <f t="shared" ca="1" si="142"/>
        <v>Greater Than 8 Weeks Old</v>
      </c>
    </row>
    <row r="653" spans="1:22" x14ac:dyDescent="0.35">
      <c r="A653" s="2" t="s">
        <v>239</v>
      </c>
      <c r="B653" s="5">
        <v>43692</v>
      </c>
      <c r="C653" s="5" t="s">
        <v>376</v>
      </c>
      <c r="D653" s="5" t="s">
        <v>377</v>
      </c>
      <c r="E653" s="6">
        <v>6</v>
      </c>
      <c r="F653" s="3">
        <v>89.94</v>
      </c>
      <c r="G653" s="3">
        <v>39.6</v>
      </c>
      <c r="H653" s="8">
        <f t="shared" si="130"/>
        <v>6.6000000000000005</v>
      </c>
      <c r="I653" s="3">
        <v>50.34</v>
      </c>
      <c r="J653" s="4">
        <v>0.56000000000000005</v>
      </c>
      <c r="K653" s="2" t="str">
        <f t="shared" si="131"/>
        <v>Thursday</v>
      </c>
      <c r="L653" s="5">
        <f t="shared" si="132"/>
        <v>43695</v>
      </c>
      <c r="M653" s="2" t="str">
        <f t="shared" si="133"/>
        <v>Sunday</v>
      </c>
      <c r="N653" s="2" t="str">
        <f t="shared" si="134"/>
        <v>Monday</v>
      </c>
      <c r="O653" s="12">
        <f t="shared" si="135"/>
        <v>0</v>
      </c>
      <c r="P653" s="11" t="str">
        <f t="shared" si="136"/>
        <v>Low Cost per Unit</v>
      </c>
      <c r="Q653" s="12">
        <f t="shared" si="137"/>
        <v>0</v>
      </c>
      <c r="R653" s="12">
        <f t="shared" si="138"/>
        <v>2.6981999999999999</v>
      </c>
      <c r="S653" s="12">
        <f t="shared" si="139"/>
        <v>0</v>
      </c>
      <c r="T653" s="12">
        <f t="shared" si="140"/>
        <v>0</v>
      </c>
      <c r="U653" s="12">
        <f t="shared" si="141"/>
        <v>0</v>
      </c>
      <c r="V653" s="13" t="str">
        <f t="shared" ca="1" si="142"/>
        <v>Greater Than 8 Weeks Old</v>
      </c>
    </row>
    <row r="654" spans="1:22" x14ac:dyDescent="0.35">
      <c r="A654" s="2" t="s">
        <v>239</v>
      </c>
      <c r="B654" s="5">
        <v>43693</v>
      </c>
      <c r="C654" s="5" t="s">
        <v>376</v>
      </c>
      <c r="D654" s="5" t="s">
        <v>377</v>
      </c>
      <c r="E654" s="6">
        <v>10</v>
      </c>
      <c r="F654" s="3">
        <v>149.9</v>
      </c>
      <c r="G654" s="3">
        <v>66</v>
      </c>
      <c r="H654" s="8">
        <f t="shared" si="130"/>
        <v>6.6</v>
      </c>
      <c r="I654" s="3">
        <v>83.9</v>
      </c>
      <c r="J654" s="4">
        <v>0.56000000000000005</v>
      </c>
      <c r="K654" s="2" t="str">
        <f t="shared" si="131"/>
        <v>Friday</v>
      </c>
      <c r="L654" s="5">
        <f t="shared" si="132"/>
        <v>43696</v>
      </c>
      <c r="M654" s="2" t="str">
        <f t="shared" si="133"/>
        <v>Monday</v>
      </c>
      <c r="N654" s="2" t="str">
        <f t="shared" si="134"/>
        <v>Monday</v>
      </c>
      <c r="O654" s="12">
        <f t="shared" si="135"/>
        <v>0</v>
      </c>
      <c r="P654" s="11" t="str">
        <f t="shared" si="136"/>
        <v>Low Cost per Unit</v>
      </c>
      <c r="Q654" s="12">
        <f t="shared" si="137"/>
        <v>0</v>
      </c>
      <c r="R654" s="12">
        <f t="shared" si="138"/>
        <v>4.4969999999999999</v>
      </c>
      <c r="S654" s="12">
        <f t="shared" si="139"/>
        <v>0</v>
      </c>
      <c r="T654" s="12">
        <f t="shared" si="140"/>
        <v>0</v>
      </c>
      <c r="U654" s="12">
        <f t="shared" si="141"/>
        <v>29.980000000000004</v>
      </c>
      <c r="V654" s="13" t="str">
        <f t="shared" ca="1" si="142"/>
        <v>Greater Than 8 Weeks Old</v>
      </c>
    </row>
    <row r="655" spans="1:22" x14ac:dyDescent="0.35">
      <c r="A655" s="2" t="s">
        <v>239</v>
      </c>
      <c r="B655" s="5">
        <v>43694</v>
      </c>
      <c r="C655" s="5" t="s">
        <v>376</v>
      </c>
      <c r="D655" s="5" t="s">
        <v>377</v>
      </c>
      <c r="E655" s="6">
        <v>5</v>
      </c>
      <c r="F655" s="3">
        <v>74.95</v>
      </c>
      <c r="G655" s="3">
        <v>33</v>
      </c>
      <c r="H655" s="8">
        <f t="shared" si="130"/>
        <v>6.6</v>
      </c>
      <c r="I655" s="3">
        <v>41.95</v>
      </c>
      <c r="J655" s="4">
        <v>0.56000000000000005</v>
      </c>
      <c r="K655" s="2" t="str">
        <f t="shared" si="131"/>
        <v>Saturday</v>
      </c>
      <c r="L655" s="5">
        <f t="shared" si="132"/>
        <v>43697</v>
      </c>
      <c r="M655" s="2" t="str">
        <f t="shared" si="133"/>
        <v>Tuesday</v>
      </c>
      <c r="N655" s="2" t="str">
        <f t="shared" si="134"/>
        <v>Tuesday</v>
      </c>
      <c r="O655" s="12">
        <f t="shared" si="135"/>
        <v>0</v>
      </c>
      <c r="P655" s="11" t="str">
        <f t="shared" si="136"/>
        <v>Low Cost per Unit</v>
      </c>
      <c r="Q655" s="12">
        <f t="shared" si="137"/>
        <v>0</v>
      </c>
      <c r="R655" s="12">
        <f t="shared" si="138"/>
        <v>2.2484999999999999</v>
      </c>
      <c r="S655" s="12">
        <f t="shared" si="139"/>
        <v>0</v>
      </c>
      <c r="T655" s="12">
        <f t="shared" si="140"/>
        <v>0</v>
      </c>
      <c r="U655" s="12">
        <f t="shared" si="141"/>
        <v>0</v>
      </c>
      <c r="V655" s="13" t="str">
        <f t="shared" ca="1" si="142"/>
        <v>Greater Than 8 Weeks Old</v>
      </c>
    </row>
    <row r="656" spans="1:22" x14ac:dyDescent="0.35">
      <c r="A656" s="2" t="s">
        <v>239</v>
      </c>
      <c r="B656" s="5">
        <v>43695</v>
      </c>
      <c r="C656" s="5" t="s">
        <v>376</v>
      </c>
      <c r="D656" s="5" t="s">
        <v>377</v>
      </c>
      <c r="E656" s="6">
        <v>8</v>
      </c>
      <c r="F656" s="3">
        <v>119.92</v>
      </c>
      <c r="G656" s="3">
        <v>52.8</v>
      </c>
      <c r="H656" s="8">
        <f t="shared" si="130"/>
        <v>6.6</v>
      </c>
      <c r="I656" s="3">
        <v>67.12</v>
      </c>
      <c r="J656" s="4">
        <v>0.56000000000000005</v>
      </c>
      <c r="K656" s="2" t="str">
        <f t="shared" si="131"/>
        <v>Sunday</v>
      </c>
      <c r="L656" s="5">
        <f t="shared" si="132"/>
        <v>43698</v>
      </c>
      <c r="M656" s="2" t="str">
        <f t="shared" si="133"/>
        <v>Wednesday</v>
      </c>
      <c r="N656" s="2" t="str">
        <f t="shared" si="134"/>
        <v>Wednesday</v>
      </c>
      <c r="O656" s="12">
        <f t="shared" si="135"/>
        <v>0</v>
      </c>
      <c r="P656" s="11" t="str">
        <f t="shared" si="136"/>
        <v>Low Cost per Unit</v>
      </c>
      <c r="Q656" s="12">
        <f t="shared" si="137"/>
        <v>0</v>
      </c>
      <c r="R656" s="12">
        <f t="shared" si="138"/>
        <v>3.5975999999999999</v>
      </c>
      <c r="S656" s="12">
        <f t="shared" si="139"/>
        <v>0</v>
      </c>
      <c r="T656" s="12">
        <f t="shared" si="140"/>
        <v>0</v>
      </c>
      <c r="U656" s="12">
        <f t="shared" si="141"/>
        <v>0</v>
      </c>
      <c r="V656" s="13" t="str">
        <f t="shared" ca="1" si="142"/>
        <v>Greater Than 8 Weeks Old</v>
      </c>
    </row>
    <row r="657" spans="1:22" x14ac:dyDescent="0.35">
      <c r="A657" s="2" t="s">
        <v>239</v>
      </c>
      <c r="B657" s="5">
        <v>43696</v>
      </c>
      <c r="C657" s="5" t="s">
        <v>376</v>
      </c>
      <c r="D657" s="5" t="s">
        <v>377</v>
      </c>
      <c r="E657" s="6">
        <v>6</v>
      </c>
      <c r="F657" s="3">
        <v>89.94</v>
      </c>
      <c r="G657" s="3">
        <v>39.6</v>
      </c>
      <c r="H657" s="8">
        <f t="shared" si="130"/>
        <v>6.6000000000000005</v>
      </c>
      <c r="I657" s="3">
        <v>50.34</v>
      </c>
      <c r="J657" s="4">
        <v>0.56000000000000005</v>
      </c>
      <c r="K657" s="2" t="str">
        <f t="shared" si="131"/>
        <v>Monday</v>
      </c>
      <c r="L657" s="5">
        <f t="shared" si="132"/>
        <v>43699</v>
      </c>
      <c r="M657" s="2" t="str">
        <f t="shared" si="133"/>
        <v>Thursday</v>
      </c>
      <c r="N657" s="2" t="str">
        <f t="shared" si="134"/>
        <v>Thursday</v>
      </c>
      <c r="O657" s="12">
        <f t="shared" si="135"/>
        <v>0</v>
      </c>
      <c r="P657" s="11" t="str">
        <f t="shared" si="136"/>
        <v>Low Cost per Unit</v>
      </c>
      <c r="Q657" s="12">
        <f t="shared" si="137"/>
        <v>0</v>
      </c>
      <c r="R657" s="12">
        <f t="shared" si="138"/>
        <v>2.6981999999999999</v>
      </c>
      <c r="S657" s="12">
        <f t="shared" si="139"/>
        <v>0</v>
      </c>
      <c r="T657" s="12">
        <f t="shared" si="140"/>
        <v>0</v>
      </c>
      <c r="U657" s="12">
        <f t="shared" si="141"/>
        <v>0</v>
      </c>
      <c r="V657" s="13" t="str">
        <f t="shared" ca="1" si="142"/>
        <v>Greater Than 8 Weeks Old</v>
      </c>
    </row>
    <row r="658" spans="1:22" x14ac:dyDescent="0.35">
      <c r="A658" s="2" t="s">
        <v>239</v>
      </c>
      <c r="B658" s="5">
        <v>43697</v>
      </c>
      <c r="C658" s="5" t="s">
        <v>376</v>
      </c>
      <c r="D658" s="5" t="s">
        <v>377</v>
      </c>
      <c r="E658" s="6">
        <v>41</v>
      </c>
      <c r="F658" s="3">
        <v>614.59</v>
      </c>
      <c r="G658" s="3">
        <v>270.60000000000002</v>
      </c>
      <c r="H658" s="8">
        <f t="shared" si="130"/>
        <v>6.6000000000000005</v>
      </c>
      <c r="I658" s="3">
        <v>343.99</v>
      </c>
      <c r="J658" s="4">
        <v>0.56000000000000005</v>
      </c>
      <c r="K658" s="2" t="str">
        <f t="shared" si="131"/>
        <v>Tuesday</v>
      </c>
      <c r="L658" s="5">
        <f t="shared" si="132"/>
        <v>43700</v>
      </c>
      <c r="M658" s="2" t="str">
        <f t="shared" si="133"/>
        <v>Friday</v>
      </c>
      <c r="N658" s="2" t="str">
        <f t="shared" si="134"/>
        <v>Friday</v>
      </c>
      <c r="O658" s="12">
        <f t="shared" si="135"/>
        <v>30.729500000000002</v>
      </c>
      <c r="P658" s="11" t="str">
        <f t="shared" si="136"/>
        <v>Low Cost per Unit</v>
      </c>
      <c r="Q658" s="12">
        <f t="shared" si="137"/>
        <v>0</v>
      </c>
      <c r="R658" s="12">
        <f t="shared" si="138"/>
        <v>18.4377</v>
      </c>
      <c r="S658" s="12">
        <f t="shared" si="139"/>
        <v>0</v>
      </c>
      <c r="T658" s="12">
        <f t="shared" si="140"/>
        <v>0</v>
      </c>
      <c r="U658" s="12">
        <f t="shared" si="141"/>
        <v>0</v>
      </c>
      <c r="V658" s="13" t="str">
        <f t="shared" ca="1" si="142"/>
        <v>Greater Than 8 Weeks Old</v>
      </c>
    </row>
    <row r="659" spans="1:22" x14ac:dyDescent="0.35">
      <c r="A659" s="2" t="s">
        <v>239</v>
      </c>
      <c r="B659" s="5">
        <v>43698</v>
      </c>
      <c r="C659" s="5" t="s">
        <v>376</v>
      </c>
      <c r="D659" s="5" t="s">
        <v>377</v>
      </c>
      <c r="E659" s="6">
        <v>42</v>
      </c>
      <c r="F659" s="3">
        <v>603.71</v>
      </c>
      <c r="G659" s="3">
        <v>277.2</v>
      </c>
      <c r="H659" s="8">
        <f t="shared" si="130"/>
        <v>6.6</v>
      </c>
      <c r="I659" s="3">
        <v>326.51</v>
      </c>
      <c r="J659" s="4">
        <v>0.54</v>
      </c>
      <c r="K659" s="2" t="str">
        <f t="shared" si="131"/>
        <v>Wednesday</v>
      </c>
      <c r="L659" s="5">
        <f t="shared" si="132"/>
        <v>43701</v>
      </c>
      <c r="M659" s="2" t="str">
        <f t="shared" si="133"/>
        <v>Saturday</v>
      </c>
      <c r="N659" s="2" t="str">
        <f t="shared" si="134"/>
        <v>Saturday</v>
      </c>
      <c r="O659" s="12">
        <f t="shared" si="135"/>
        <v>0</v>
      </c>
      <c r="P659" s="11" t="str">
        <f t="shared" si="136"/>
        <v>Low Cost per Unit</v>
      </c>
      <c r="Q659" s="12">
        <f t="shared" si="137"/>
        <v>0</v>
      </c>
      <c r="R659" s="12">
        <f t="shared" si="138"/>
        <v>18.1113</v>
      </c>
      <c r="S659" s="12">
        <f t="shared" si="139"/>
        <v>0</v>
      </c>
      <c r="T659" s="12">
        <f t="shared" si="140"/>
        <v>0</v>
      </c>
      <c r="U659" s="12">
        <f t="shared" si="141"/>
        <v>0</v>
      </c>
      <c r="V659" s="13" t="str">
        <f t="shared" ca="1" si="142"/>
        <v>Greater Than 8 Weeks Old</v>
      </c>
    </row>
    <row r="660" spans="1:22" x14ac:dyDescent="0.35">
      <c r="A660" s="2" t="s">
        <v>239</v>
      </c>
      <c r="B660" s="5">
        <v>43699</v>
      </c>
      <c r="C660" s="5" t="s">
        <v>376</v>
      </c>
      <c r="D660" s="5" t="s">
        <v>377</v>
      </c>
      <c r="E660" s="6">
        <v>12</v>
      </c>
      <c r="F660" s="3">
        <v>164.89</v>
      </c>
      <c r="G660" s="3">
        <v>79.2</v>
      </c>
      <c r="H660" s="8">
        <f t="shared" si="130"/>
        <v>6.6000000000000005</v>
      </c>
      <c r="I660" s="3">
        <v>85.69</v>
      </c>
      <c r="J660" s="4">
        <v>0.52</v>
      </c>
      <c r="K660" s="2" t="str">
        <f t="shared" si="131"/>
        <v>Thursday</v>
      </c>
      <c r="L660" s="5">
        <f t="shared" si="132"/>
        <v>43702</v>
      </c>
      <c r="M660" s="2" t="str">
        <f t="shared" si="133"/>
        <v>Sunday</v>
      </c>
      <c r="N660" s="2" t="str">
        <f t="shared" si="134"/>
        <v>Monday</v>
      </c>
      <c r="O660" s="12">
        <f t="shared" si="135"/>
        <v>0</v>
      </c>
      <c r="P660" s="11" t="str">
        <f t="shared" si="136"/>
        <v>Low Cost per Unit</v>
      </c>
      <c r="Q660" s="12">
        <f t="shared" si="137"/>
        <v>0</v>
      </c>
      <c r="R660" s="12">
        <f t="shared" si="138"/>
        <v>4.946699999999999</v>
      </c>
      <c r="S660" s="12">
        <f t="shared" si="139"/>
        <v>0</v>
      </c>
      <c r="T660" s="12">
        <f t="shared" si="140"/>
        <v>0</v>
      </c>
      <c r="U660" s="12">
        <f t="shared" si="141"/>
        <v>0</v>
      </c>
      <c r="V660" s="13" t="str">
        <f t="shared" ca="1" si="142"/>
        <v>Greater Than 8 Weeks Old</v>
      </c>
    </row>
    <row r="661" spans="1:22" x14ac:dyDescent="0.35">
      <c r="A661" s="2" t="s">
        <v>239</v>
      </c>
      <c r="B661" s="5">
        <v>43700</v>
      </c>
      <c r="C661" s="5" t="s">
        <v>376</v>
      </c>
      <c r="D661" s="5" t="s">
        <v>377</v>
      </c>
      <c r="E661" s="6">
        <v>16</v>
      </c>
      <c r="F661" s="3">
        <v>239.84</v>
      </c>
      <c r="G661" s="3">
        <v>105.6</v>
      </c>
      <c r="H661" s="8">
        <f t="shared" si="130"/>
        <v>6.6</v>
      </c>
      <c r="I661" s="3">
        <v>134.24</v>
      </c>
      <c r="J661" s="4">
        <v>0.56000000000000005</v>
      </c>
      <c r="K661" s="2" t="str">
        <f t="shared" si="131"/>
        <v>Friday</v>
      </c>
      <c r="L661" s="5">
        <f t="shared" si="132"/>
        <v>43703</v>
      </c>
      <c r="M661" s="2" t="str">
        <f t="shared" si="133"/>
        <v>Monday</v>
      </c>
      <c r="N661" s="2" t="str">
        <f t="shared" si="134"/>
        <v>Monday</v>
      </c>
      <c r="O661" s="12">
        <f t="shared" si="135"/>
        <v>0</v>
      </c>
      <c r="P661" s="11" t="str">
        <f t="shared" si="136"/>
        <v>Low Cost per Unit</v>
      </c>
      <c r="Q661" s="12">
        <f t="shared" si="137"/>
        <v>0</v>
      </c>
      <c r="R661" s="12">
        <f t="shared" si="138"/>
        <v>7.1951999999999998</v>
      </c>
      <c r="S661" s="12">
        <f t="shared" si="139"/>
        <v>0</v>
      </c>
      <c r="T661" s="12">
        <f t="shared" si="140"/>
        <v>0</v>
      </c>
      <c r="U661" s="12">
        <f t="shared" si="141"/>
        <v>47.968000000000004</v>
      </c>
      <c r="V661" s="13" t="str">
        <f t="shared" ca="1" si="142"/>
        <v>Greater Than 8 Weeks Old</v>
      </c>
    </row>
    <row r="662" spans="1:22" x14ac:dyDescent="0.35">
      <c r="A662" s="2" t="s">
        <v>239</v>
      </c>
      <c r="B662" s="5">
        <v>43701</v>
      </c>
      <c r="C662" s="5" t="s">
        <v>376</v>
      </c>
      <c r="D662" s="5" t="s">
        <v>377</v>
      </c>
      <c r="E662" s="6">
        <v>14</v>
      </c>
      <c r="F662" s="3">
        <v>209.86</v>
      </c>
      <c r="G662" s="3">
        <v>92.4</v>
      </c>
      <c r="H662" s="8">
        <f t="shared" si="130"/>
        <v>6.6000000000000005</v>
      </c>
      <c r="I662" s="3">
        <v>117.46</v>
      </c>
      <c r="J662" s="4">
        <v>0.56000000000000005</v>
      </c>
      <c r="K662" s="2" t="str">
        <f t="shared" si="131"/>
        <v>Saturday</v>
      </c>
      <c r="L662" s="5">
        <f t="shared" si="132"/>
        <v>43704</v>
      </c>
      <c r="M662" s="2" t="str">
        <f t="shared" si="133"/>
        <v>Tuesday</v>
      </c>
      <c r="N662" s="2" t="str">
        <f t="shared" si="134"/>
        <v>Tuesday</v>
      </c>
      <c r="O662" s="12">
        <f t="shared" si="135"/>
        <v>0</v>
      </c>
      <c r="P662" s="11" t="str">
        <f t="shared" si="136"/>
        <v>Low Cost per Unit</v>
      </c>
      <c r="Q662" s="12">
        <f t="shared" si="137"/>
        <v>0</v>
      </c>
      <c r="R662" s="12">
        <f t="shared" si="138"/>
        <v>6.2957999999999998</v>
      </c>
      <c r="S662" s="12">
        <f t="shared" si="139"/>
        <v>0</v>
      </c>
      <c r="T662" s="12">
        <f t="shared" si="140"/>
        <v>0</v>
      </c>
      <c r="U662" s="12">
        <f t="shared" si="141"/>
        <v>0</v>
      </c>
      <c r="V662" s="13" t="str">
        <f t="shared" ca="1" si="142"/>
        <v>Greater Than 8 Weeks Old</v>
      </c>
    </row>
    <row r="663" spans="1:22" x14ac:dyDescent="0.35">
      <c r="A663" s="2" t="s">
        <v>239</v>
      </c>
      <c r="B663" s="5">
        <v>43702</v>
      </c>
      <c r="C663" s="5" t="s">
        <v>376</v>
      </c>
      <c r="D663" s="5" t="s">
        <v>377</v>
      </c>
      <c r="E663" s="6">
        <v>18</v>
      </c>
      <c r="F663" s="3">
        <v>269.82</v>
      </c>
      <c r="G663" s="3">
        <v>118.8</v>
      </c>
      <c r="H663" s="8">
        <f t="shared" si="130"/>
        <v>6.6</v>
      </c>
      <c r="I663" s="3">
        <v>151.02000000000001</v>
      </c>
      <c r="J663" s="4">
        <v>0.56000000000000005</v>
      </c>
      <c r="K663" s="2" t="str">
        <f t="shared" si="131"/>
        <v>Sunday</v>
      </c>
      <c r="L663" s="5">
        <f t="shared" si="132"/>
        <v>43705</v>
      </c>
      <c r="M663" s="2" t="str">
        <f t="shared" si="133"/>
        <v>Wednesday</v>
      </c>
      <c r="N663" s="2" t="str">
        <f t="shared" si="134"/>
        <v>Wednesday</v>
      </c>
      <c r="O663" s="12">
        <f t="shared" si="135"/>
        <v>0</v>
      </c>
      <c r="P663" s="11" t="str">
        <f t="shared" si="136"/>
        <v>Low Cost per Unit</v>
      </c>
      <c r="Q663" s="12">
        <f t="shared" si="137"/>
        <v>0</v>
      </c>
      <c r="R663" s="12">
        <f t="shared" si="138"/>
        <v>8.0945999999999998</v>
      </c>
      <c r="S663" s="12">
        <f t="shared" si="139"/>
        <v>0</v>
      </c>
      <c r="T663" s="12">
        <f t="shared" si="140"/>
        <v>0</v>
      </c>
      <c r="U663" s="12">
        <f t="shared" si="141"/>
        <v>0</v>
      </c>
      <c r="V663" s="13" t="str">
        <f t="shared" ca="1" si="142"/>
        <v>Greater Than 8 Weeks Old</v>
      </c>
    </row>
    <row r="664" spans="1:22" x14ac:dyDescent="0.35">
      <c r="A664" s="2" t="s">
        <v>239</v>
      </c>
      <c r="B664" s="5">
        <v>43703</v>
      </c>
      <c r="C664" s="5" t="s">
        <v>376</v>
      </c>
      <c r="D664" s="5" t="s">
        <v>377</v>
      </c>
      <c r="E664" s="6">
        <v>20</v>
      </c>
      <c r="F664" s="3">
        <v>299.8</v>
      </c>
      <c r="G664" s="3">
        <v>132</v>
      </c>
      <c r="H664" s="8">
        <f t="shared" si="130"/>
        <v>6.6</v>
      </c>
      <c r="I664" s="3">
        <v>167.8</v>
      </c>
      <c r="J664" s="4">
        <v>0.56000000000000005</v>
      </c>
      <c r="K664" s="2" t="str">
        <f t="shared" si="131"/>
        <v>Monday</v>
      </c>
      <c r="L664" s="5">
        <f t="shared" si="132"/>
        <v>43706</v>
      </c>
      <c r="M664" s="2" t="str">
        <f t="shared" si="133"/>
        <v>Thursday</v>
      </c>
      <c r="N664" s="2" t="str">
        <f t="shared" si="134"/>
        <v>Thursday</v>
      </c>
      <c r="O664" s="12">
        <f t="shared" si="135"/>
        <v>0</v>
      </c>
      <c r="P664" s="11" t="str">
        <f t="shared" si="136"/>
        <v>Low Cost per Unit</v>
      </c>
      <c r="Q664" s="12">
        <f t="shared" si="137"/>
        <v>0</v>
      </c>
      <c r="R664" s="12">
        <f t="shared" si="138"/>
        <v>8.9939999999999998</v>
      </c>
      <c r="S664" s="12">
        <f t="shared" si="139"/>
        <v>0</v>
      </c>
      <c r="T664" s="12">
        <f t="shared" si="140"/>
        <v>0</v>
      </c>
      <c r="U664" s="12">
        <f t="shared" si="141"/>
        <v>0</v>
      </c>
      <c r="V664" s="13" t="str">
        <f t="shared" ca="1" si="142"/>
        <v>Greater Than 8 Weeks Old</v>
      </c>
    </row>
    <row r="665" spans="1:22" x14ac:dyDescent="0.35">
      <c r="A665" s="2" t="s">
        <v>239</v>
      </c>
      <c r="B665" s="5">
        <v>43704</v>
      </c>
      <c r="C665" s="5" t="s">
        <v>376</v>
      </c>
      <c r="D665" s="5" t="s">
        <v>377</v>
      </c>
      <c r="E665" s="6">
        <v>14</v>
      </c>
      <c r="F665" s="3">
        <v>209.86</v>
      </c>
      <c r="G665" s="3">
        <v>92.4</v>
      </c>
      <c r="H665" s="8">
        <f t="shared" si="130"/>
        <v>6.6000000000000005</v>
      </c>
      <c r="I665" s="3">
        <v>117.46</v>
      </c>
      <c r="J665" s="4">
        <v>0.56000000000000005</v>
      </c>
      <c r="K665" s="2" t="str">
        <f t="shared" si="131"/>
        <v>Tuesday</v>
      </c>
      <c r="L665" s="5">
        <f t="shared" si="132"/>
        <v>43707</v>
      </c>
      <c r="M665" s="2" t="str">
        <f t="shared" si="133"/>
        <v>Friday</v>
      </c>
      <c r="N665" s="2" t="str">
        <f t="shared" si="134"/>
        <v>Friday</v>
      </c>
      <c r="O665" s="12">
        <f t="shared" si="135"/>
        <v>10.493000000000002</v>
      </c>
      <c r="P665" s="11" t="str">
        <f t="shared" si="136"/>
        <v>Low Cost per Unit</v>
      </c>
      <c r="Q665" s="12">
        <f t="shared" si="137"/>
        <v>0</v>
      </c>
      <c r="R665" s="12">
        <f t="shared" si="138"/>
        <v>6.2957999999999998</v>
      </c>
      <c r="S665" s="12">
        <f t="shared" si="139"/>
        <v>0</v>
      </c>
      <c r="T665" s="12">
        <f t="shared" si="140"/>
        <v>0</v>
      </c>
      <c r="U665" s="12">
        <f t="shared" si="141"/>
        <v>0</v>
      </c>
      <c r="V665" s="13" t="str">
        <f t="shared" ca="1" si="142"/>
        <v>Greater Than 8 Weeks Old</v>
      </c>
    </row>
    <row r="666" spans="1:22" x14ac:dyDescent="0.35">
      <c r="A666" s="2" t="s">
        <v>239</v>
      </c>
      <c r="B666" s="5">
        <v>43705</v>
      </c>
      <c r="C666" s="5" t="s">
        <v>376</v>
      </c>
      <c r="D666" s="5" t="s">
        <v>377</v>
      </c>
      <c r="E666" s="6">
        <v>19</v>
      </c>
      <c r="F666" s="3">
        <v>284.81</v>
      </c>
      <c r="G666" s="3">
        <v>125.4</v>
      </c>
      <c r="H666" s="8">
        <f t="shared" si="130"/>
        <v>6.6000000000000005</v>
      </c>
      <c r="I666" s="3">
        <v>159.41</v>
      </c>
      <c r="J666" s="4">
        <v>0.56000000000000005</v>
      </c>
      <c r="K666" s="2" t="str">
        <f t="shared" si="131"/>
        <v>Wednesday</v>
      </c>
      <c r="L666" s="5">
        <f t="shared" si="132"/>
        <v>43708</v>
      </c>
      <c r="M666" s="2" t="str">
        <f t="shared" si="133"/>
        <v>Saturday</v>
      </c>
      <c r="N666" s="2" t="str">
        <f t="shared" si="134"/>
        <v>Saturday</v>
      </c>
      <c r="O666" s="12">
        <f t="shared" si="135"/>
        <v>0</v>
      </c>
      <c r="P666" s="11" t="str">
        <f t="shared" si="136"/>
        <v>Low Cost per Unit</v>
      </c>
      <c r="Q666" s="12">
        <f t="shared" si="137"/>
        <v>0</v>
      </c>
      <c r="R666" s="12">
        <f t="shared" si="138"/>
        <v>8.5442999999999998</v>
      </c>
      <c r="S666" s="12">
        <f t="shared" si="139"/>
        <v>0</v>
      </c>
      <c r="T666" s="12">
        <f t="shared" si="140"/>
        <v>0</v>
      </c>
      <c r="U666" s="12">
        <f t="shared" si="141"/>
        <v>0</v>
      </c>
      <c r="V666" s="13" t="str">
        <f t="shared" ca="1" si="142"/>
        <v>Greater Than 8 Weeks Old</v>
      </c>
    </row>
    <row r="667" spans="1:22" x14ac:dyDescent="0.35">
      <c r="A667" s="2" t="s">
        <v>239</v>
      </c>
      <c r="B667" s="5">
        <v>43706</v>
      </c>
      <c r="C667" s="5" t="s">
        <v>376</v>
      </c>
      <c r="D667" s="5" t="s">
        <v>377</v>
      </c>
      <c r="E667" s="6">
        <v>10</v>
      </c>
      <c r="F667" s="3">
        <v>149.9</v>
      </c>
      <c r="G667" s="3">
        <v>66</v>
      </c>
      <c r="H667" s="8">
        <f t="shared" si="130"/>
        <v>6.6</v>
      </c>
      <c r="I667" s="3">
        <v>83.9</v>
      </c>
      <c r="J667" s="4">
        <v>0.56000000000000005</v>
      </c>
      <c r="K667" s="2" t="str">
        <f t="shared" si="131"/>
        <v>Thursday</v>
      </c>
      <c r="L667" s="5">
        <f t="shared" si="132"/>
        <v>43709</v>
      </c>
      <c r="M667" s="2" t="str">
        <f t="shared" si="133"/>
        <v>Sunday</v>
      </c>
      <c r="N667" s="2" t="str">
        <f t="shared" si="134"/>
        <v>Monday</v>
      </c>
      <c r="O667" s="12">
        <f t="shared" si="135"/>
        <v>0</v>
      </c>
      <c r="P667" s="11" t="str">
        <f t="shared" si="136"/>
        <v>Low Cost per Unit</v>
      </c>
      <c r="Q667" s="12">
        <f t="shared" si="137"/>
        <v>0</v>
      </c>
      <c r="R667" s="12">
        <f t="shared" si="138"/>
        <v>4.4969999999999999</v>
      </c>
      <c r="S667" s="12">
        <f t="shared" si="139"/>
        <v>0</v>
      </c>
      <c r="T667" s="12">
        <f t="shared" si="140"/>
        <v>0</v>
      </c>
      <c r="U667" s="12">
        <f t="shared" si="141"/>
        <v>0</v>
      </c>
      <c r="V667" s="13" t="str">
        <f t="shared" ca="1" si="142"/>
        <v>Greater Than 8 Weeks Old</v>
      </c>
    </row>
    <row r="668" spans="1:22" x14ac:dyDescent="0.35">
      <c r="A668" s="2" t="s">
        <v>239</v>
      </c>
      <c r="B668" s="5">
        <v>43707</v>
      </c>
      <c r="C668" s="5" t="s">
        <v>376</v>
      </c>
      <c r="D668" s="5" t="s">
        <v>377</v>
      </c>
      <c r="E668" s="6">
        <v>3</v>
      </c>
      <c r="F668" s="3">
        <v>44.97</v>
      </c>
      <c r="G668" s="3">
        <v>19.8</v>
      </c>
      <c r="H668" s="8">
        <f t="shared" si="130"/>
        <v>6.6000000000000005</v>
      </c>
      <c r="I668" s="3">
        <v>25.17</v>
      </c>
      <c r="J668" s="4">
        <v>0.56000000000000005</v>
      </c>
      <c r="K668" s="2" t="str">
        <f t="shared" si="131"/>
        <v>Friday</v>
      </c>
      <c r="L668" s="5">
        <f t="shared" si="132"/>
        <v>43710</v>
      </c>
      <c r="M668" s="2" t="str">
        <f t="shared" si="133"/>
        <v>Monday</v>
      </c>
      <c r="N668" s="2" t="str">
        <f t="shared" si="134"/>
        <v>Monday</v>
      </c>
      <c r="O668" s="12">
        <f t="shared" si="135"/>
        <v>0</v>
      </c>
      <c r="P668" s="11" t="str">
        <f t="shared" si="136"/>
        <v>Low Cost per Unit</v>
      </c>
      <c r="Q668" s="12">
        <f t="shared" si="137"/>
        <v>0</v>
      </c>
      <c r="R668" s="12">
        <f t="shared" si="138"/>
        <v>1.3491</v>
      </c>
      <c r="S668" s="12">
        <f t="shared" si="139"/>
        <v>0</v>
      </c>
      <c r="T668" s="12">
        <f t="shared" si="140"/>
        <v>0</v>
      </c>
      <c r="U668" s="12">
        <f t="shared" si="141"/>
        <v>8.9939999999999998</v>
      </c>
      <c r="V668" s="13" t="str">
        <f t="shared" ca="1" si="142"/>
        <v>Greater Than 8 Weeks Old</v>
      </c>
    </row>
    <row r="669" spans="1:22" x14ac:dyDescent="0.35">
      <c r="A669" s="2" t="s">
        <v>18</v>
      </c>
      <c r="B669" s="5">
        <v>43678</v>
      </c>
      <c r="C669" s="5" t="s">
        <v>376</v>
      </c>
      <c r="D669" s="5" t="s">
        <v>377</v>
      </c>
      <c r="E669" s="6">
        <v>1</v>
      </c>
      <c r="F669" s="3">
        <v>25</v>
      </c>
      <c r="G669" s="3">
        <v>6.57</v>
      </c>
      <c r="H669" s="8">
        <f t="shared" si="130"/>
        <v>6.57</v>
      </c>
      <c r="I669" s="3">
        <v>18.43</v>
      </c>
      <c r="J669" s="4">
        <v>0.74</v>
      </c>
      <c r="K669" s="2" t="str">
        <f t="shared" si="131"/>
        <v>Thursday</v>
      </c>
      <c r="L669" s="5">
        <f t="shared" si="132"/>
        <v>43681</v>
      </c>
      <c r="M669" s="2" t="str">
        <f t="shared" si="133"/>
        <v>Sunday</v>
      </c>
      <c r="N669" s="2" t="str">
        <f t="shared" si="134"/>
        <v>Monday</v>
      </c>
      <c r="O669" s="12">
        <f t="shared" si="135"/>
        <v>0</v>
      </c>
      <c r="P669" s="11" t="str">
        <f t="shared" si="136"/>
        <v>Low Cost per Unit</v>
      </c>
      <c r="Q669" s="12">
        <f t="shared" si="137"/>
        <v>0</v>
      </c>
      <c r="R669" s="12">
        <f t="shared" si="138"/>
        <v>0</v>
      </c>
      <c r="S669" s="12">
        <f t="shared" si="139"/>
        <v>0</v>
      </c>
      <c r="T669" s="12">
        <f t="shared" si="140"/>
        <v>0</v>
      </c>
      <c r="U669" s="12">
        <f t="shared" si="141"/>
        <v>0</v>
      </c>
      <c r="V669" s="13" t="str">
        <f t="shared" ca="1" si="142"/>
        <v>Greater Than 8 Weeks Old</v>
      </c>
    </row>
    <row r="670" spans="1:22" x14ac:dyDescent="0.35">
      <c r="A670" s="2" t="s">
        <v>18</v>
      </c>
      <c r="B670" s="5">
        <v>43679</v>
      </c>
      <c r="C670" s="5" t="s">
        <v>376</v>
      </c>
      <c r="D670" s="5" t="s">
        <v>377</v>
      </c>
      <c r="E670" s="6">
        <v>2</v>
      </c>
      <c r="F670" s="3">
        <v>50</v>
      </c>
      <c r="G670" s="3">
        <v>13.14</v>
      </c>
      <c r="H670" s="8">
        <f t="shared" si="130"/>
        <v>6.57</v>
      </c>
      <c r="I670" s="3">
        <v>36.86</v>
      </c>
      <c r="J670" s="4">
        <v>0.74</v>
      </c>
      <c r="K670" s="2" t="str">
        <f t="shared" si="131"/>
        <v>Friday</v>
      </c>
      <c r="L670" s="5">
        <f t="shared" si="132"/>
        <v>43682</v>
      </c>
      <c r="M670" s="2" t="str">
        <f t="shared" si="133"/>
        <v>Monday</v>
      </c>
      <c r="N670" s="2" t="str">
        <f t="shared" si="134"/>
        <v>Monday</v>
      </c>
      <c r="O670" s="12">
        <f t="shared" si="135"/>
        <v>0</v>
      </c>
      <c r="P670" s="11" t="str">
        <f t="shared" si="136"/>
        <v>Low Cost per Unit</v>
      </c>
      <c r="Q670" s="12">
        <f t="shared" si="137"/>
        <v>0</v>
      </c>
      <c r="R670" s="12">
        <f t="shared" si="138"/>
        <v>1.5</v>
      </c>
      <c r="S670" s="12">
        <f t="shared" si="139"/>
        <v>0</v>
      </c>
      <c r="T670" s="12">
        <f t="shared" si="140"/>
        <v>0</v>
      </c>
      <c r="U670" s="12">
        <f t="shared" si="141"/>
        <v>10</v>
      </c>
      <c r="V670" s="13" t="str">
        <f t="shared" ca="1" si="142"/>
        <v>Greater Than 8 Weeks Old</v>
      </c>
    </row>
    <row r="671" spans="1:22" x14ac:dyDescent="0.35">
      <c r="A671" s="2" t="s">
        <v>18</v>
      </c>
      <c r="B671" s="5">
        <v>43680</v>
      </c>
      <c r="C671" s="5" t="s">
        <v>376</v>
      </c>
      <c r="D671" s="5" t="s">
        <v>377</v>
      </c>
      <c r="E671" s="6">
        <v>1</v>
      </c>
      <c r="F671" s="3">
        <v>25</v>
      </c>
      <c r="G671" s="3">
        <v>6.57</v>
      </c>
      <c r="H671" s="8">
        <f t="shared" si="130"/>
        <v>6.57</v>
      </c>
      <c r="I671" s="3">
        <v>18.43</v>
      </c>
      <c r="J671" s="4">
        <v>0.74</v>
      </c>
      <c r="K671" s="2" t="str">
        <f t="shared" si="131"/>
        <v>Saturday</v>
      </c>
      <c r="L671" s="5">
        <f t="shared" si="132"/>
        <v>43683</v>
      </c>
      <c r="M671" s="2" t="str">
        <f t="shared" si="133"/>
        <v>Tuesday</v>
      </c>
      <c r="N671" s="2" t="str">
        <f t="shared" si="134"/>
        <v>Tuesday</v>
      </c>
      <c r="O671" s="12">
        <f t="shared" si="135"/>
        <v>0</v>
      </c>
      <c r="P671" s="11" t="str">
        <f t="shared" si="136"/>
        <v>Low Cost per Unit</v>
      </c>
      <c r="Q671" s="12">
        <f t="shared" si="137"/>
        <v>0</v>
      </c>
      <c r="R671" s="12">
        <f t="shared" si="138"/>
        <v>0</v>
      </c>
      <c r="S671" s="12">
        <f t="shared" si="139"/>
        <v>0</v>
      </c>
      <c r="T671" s="12">
        <f t="shared" si="140"/>
        <v>0</v>
      </c>
      <c r="U671" s="12">
        <f t="shared" si="141"/>
        <v>0</v>
      </c>
      <c r="V671" s="13" t="str">
        <f t="shared" ca="1" si="142"/>
        <v>Greater Than 8 Weeks Old</v>
      </c>
    </row>
    <row r="672" spans="1:22" x14ac:dyDescent="0.35">
      <c r="A672" s="2" t="s">
        <v>18</v>
      </c>
      <c r="B672" s="5">
        <v>43681</v>
      </c>
      <c r="C672" s="5" t="s">
        <v>376</v>
      </c>
      <c r="D672" s="5" t="s">
        <v>377</v>
      </c>
      <c r="E672" s="6">
        <v>4</v>
      </c>
      <c r="F672" s="3">
        <v>100</v>
      </c>
      <c r="G672" s="3">
        <v>26.28</v>
      </c>
      <c r="H672" s="8">
        <f t="shared" si="130"/>
        <v>6.57</v>
      </c>
      <c r="I672" s="3">
        <v>73.72</v>
      </c>
      <c r="J672" s="4">
        <v>0.74</v>
      </c>
      <c r="K672" s="2" t="str">
        <f t="shared" si="131"/>
        <v>Sunday</v>
      </c>
      <c r="L672" s="5">
        <f t="shared" si="132"/>
        <v>43684</v>
      </c>
      <c r="M672" s="2" t="str">
        <f t="shared" si="133"/>
        <v>Wednesday</v>
      </c>
      <c r="N672" s="2" t="str">
        <f t="shared" si="134"/>
        <v>Wednesday</v>
      </c>
      <c r="O672" s="12">
        <f t="shared" si="135"/>
        <v>0</v>
      </c>
      <c r="P672" s="11" t="str">
        <f t="shared" si="136"/>
        <v>Low Cost per Unit</v>
      </c>
      <c r="Q672" s="12">
        <f t="shared" si="137"/>
        <v>0</v>
      </c>
      <c r="R672" s="12">
        <f t="shared" si="138"/>
        <v>3</v>
      </c>
      <c r="S672" s="12">
        <f t="shared" si="139"/>
        <v>0</v>
      </c>
      <c r="T672" s="12">
        <f t="shared" si="140"/>
        <v>0</v>
      </c>
      <c r="U672" s="12">
        <f t="shared" si="141"/>
        <v>0</v>
      </c>
      <c r="V672" s="13" t="str">
        <f t="shared" ca="1" si="142"/>
        <v>Greater Than 8 Weeks Old</v>
      </c>
    </row>
    <row r="673" spans="1:22" x14ac:dyDescent="0.35">
      <c r="A673" s="2" t="s">
        <v>18</v>
      </c>
      <c r="B673" s="5">
        <v>43682</v>
      </c>
      <c r="C673" s="5" t="s">
        <v>376</v>
      </c>
      <c r="D673" s="5" t="s">
        <v>377</v>
      </c>
      <c r="E673" s="6">
        <v>2</v>
      </c>
      <c r="F673" s="3">
        <v>50</v>
      </c>
      <c r="G673" s="3">
        <v>13.14</v>
      </c>
      <c r="H673" s="8">
        <f t="shared" si="130"/>
        <v>6.57</v>
      </c>
      <c r="I673" s="3">
        <v>36.86</v>
      </c>
      <c r="J673" s="4">
        <v>0.74</v>
      </c>
      <c r="K673" s="2" t="str">
        <f t="shared" si="131"/>
        <v>Monday</v>
      </c>
      <c r="L673" s="5">
        <f t="shared" si="132"/>
        <v>43685</v>
      </c>
      <c r="M673" s="2" t="str">
        <f t="shared" si="133"/>
        <v>Thursday</v>
      </c>
      <c r="N673" s="2" t="str">
        <f t="shared" si="134"/>
        <v>Thursday</v>
      </c>
      <c r="O673" s="12">
        <f t="shared" si="135"/>
        <v>0</v>
      </c>
      <c r="P673" s="11" t="str">
        <f t="shared" si="136"/>
        <v>Low Cost per Unit</v>
      </c>
      <c r="Q673" s="12">
        <f t="shared" si="137"/>
        <v>0</v>
      </c>
      <c r="R673" s="12">
        <f t="shared" si="138"/>
        <v>1.5</v>
      </c>
      <c r="S673" s="12">
        <f t="shared" si="139"/>
        <v>0</v>
      </c>
      <c r="T673" s="12">
        <f t="shared" si="140"/>
        <v>0</v>
      </c>
      <c r="U673" s="12">
        <f t="shared" si="141"/>
        <v>0</v>
      </c>
      <c r="V673" s="13" t="str">
        <f t="shared" ca="1" si="142"/>
        <v>Greater Than 8 Weeks Old</v>
      </c>
    </row>
    <row r="674" spans="1:22" x14ac:dyDescent="0.35">
      <c r="A674" s="2" t="s">
        <v>18</v>
      </c>
      <c r="B674" s="5">
        <v>43683</v>
      </c>
      <c r="C674" s="5" t="s">
        <v>376</v>
      </c>
      <c r="D674" s="5" t="s">
        <v>377</v>
      </c>
      <c r="E674" s="6">
        <v>3</v>
      </c>
      <c r="F674" s="3">
        <v>75</v>
      </c>
      <c r="G674" s="3">
        <v>19.71</v>
      </c>
      <c r="H674" s="8">
        <f t="shared" si="130"/>
        <v>6.57</v>
      </c>
      <c r="I674" s="3">
        <v>55.29</v>
      </c>
      <c r="J674" s="4">
        <v>0.74</v>
      </c>
      <c r="K674" s="2" t="str">
        <f t="shared" si="131"/>
        <v>Tuesday</v>
      </c>
      <c r="L674" s="5">
        <f t="shared" si="132"/>
        <v>43686</v>
      </c>
      <c r="M674" s="2" t="str">
        <f t="shared" si="133"/>
        <v>Friday</v>
      </c>
      <c r="N674" s="2" t="str">
        <f t="shared" si="134"/>
        <v>Friday</v>
      </c>
      <c r="O674" s="12">
        <f t="shared" si="135"/>
        <v>3.75</v>
      </c>
      <c r="P674" s="11" t="str">
        <f t="shared" si="136"/>
        <v>Low Cost per Unit</v>
      </c>
      <c r="Q674" s="12">
        <f t="shared" si="137"/>
        <v>0</v>
      </c>
      <c r="R674" s="12">
        <f t="shared" si="138"/>
        <v>2.25</v>
      </c>
      <c r="S674" s="12">
        <f t="shared" si="139"/>
        <v>0</v>
      </c>
      <c r="T674" s="12">
        <f t="shared" si="140"/>
        <v>0</v>
      </c>
      <c r="U674" s="12">
        <f t="shared" si="141"/>
        <v>0</v>
      </c>
      <c r="V674" s="13" t="str">
        <f t="shared" ca="1" si="142"/>
        <v>Greater Than 8 Weeks Old</v>
      </c>
    </row>
    <row r="675" spans="1:22" x14ac:dyDescent="0.35">
      <c r="A675" s="2" t="s">
        <v>18</v>
      </c>
      <c r="B675" s="5">
        <v>43684</v>
      </c>
      <c r="C675" s="5" t="s">
        <v>376</v>
      </c>
      <c r="D675" s="5" t="s">
        <v>377</v>
      </c>
      <c r="E675" s="6">
        <v>2</v>
      </c>
      <c r="F675" s="3">
        <v>50</v>
      </c>
      <c r="G675" s="3">
        <v>13.14</v>
      </c>
      <c r="H675" s="8">
        <f t="shared" si="130"/>
        <v>6.57</v>
      </c>
      <c r="I675" s="3">
        <v>36.86</v>
      </c>
      <c r="J675" s="4">
        <v>0.74</v>
      </c>
      <c r="K675" s="2" t="str">
        <f t="shared" si="131"/>
        <v>Wednesday</v>
      </c>
      <c r="L675" s="5">
        <f t="shared" si="132"/>
        <v>43687</v>
      </c>
      <c r="M675" s="2" t="str">
        <f t="shared" si="133"/>
        <v>Saturday</v>
      </c>
      <c r="N675" s="2" t="str">
        <f t="shared" si="134"/>
        <v>Saturday</v>
      </c>
      <c r="O675" s="12">
        <f t="shared" si="135"/>
        <v>0</v>
      </c>
      <c r="P675" s="11" t="str">
        <f t="shared" si="136"/>
        <v>Low Cost per Unit</v>
      </c>
      <c r="Q675" s="12">
        <f t="shared" si="137"/>
        <v>0</v>
      </c>
      <c r="R675" s="12">
        <f t="shared" si="138"/>
        <v>1.5</v>
      </c>
      <c r="S675" s="12">
        <f t="shared" si="139"/>
        <v>0</v>
      </c>
      <c r="T675" s="12">
        <f t="shared" si="140"/>
        <v>0</v>
      </c>
      <c r="U675" s="12">
        <f t="shared" si="141"/>
        <v>0</v>
      </c>
      <c r="V675" s="13" t="str">
        <f t="shared" ca="1" si="142"/>
        <v>Greater Than 8 Weeks Old</v>
      </c>
    </row>
    <row r="676" spans="1:22" x14ac:dyDescent="0.35">
      <c r="A676" s="2" t="s">
        <v>18</v>
      </c>
      <c r="B676" s="5">
        <v>43685</v>
      </c>
      <c r="C676" s="5" t="s">
        <v>376</v>
      </c>
      <c r="D676" s="5" t="s">
        <v>377</v>
      </c>
      <c r="E676" s="6">
        <v>4</v>
      </c>
      <c r="F676" s="3">
        <v>100</v>
      </c>
      <c r="G676" s="3">
        <v>26.28</v>
      </c>
      <c r="H676" s="8">
        <f t="shared" si="130"/>
        <v>6.57</v>
      </c>
      <c r="I676" s="3">
        <v>73.72</v>
      </c>
      <c r="J676" s="4">
        <v>0.74</v>
      </c>
      <c r="K676" s="2" t="str">
        <f t="shared" si="131"/>
        <v>Thursday</v>
      </c>
      <c r="L676" s="5">
        <f t="shared" si="132"/>
        <v>43688</v>
      </c>
      <c r="M676" s="2" t="str">
        <f t="shared" si="133"/>
        <v>Sunday</v>
      </c>
      <c r="N676" s="2" t="str">
        <f t="shared" si="134"/>
        <v>Monday</v>
      </c>
      <c r="O676" s="12">
        <f t="shared" si="135"/>
        <v>0</v>
      </c>
      <c r="P676" s="11" t="str">
        <f t="shared" si="136"/>
        <v>Low Cost per Unit</v>
      </c>
      <c r="Q676" s="12">
        <f t="shared" si="137"/>
        <v>0</v>
      </c>
      <c r="R676" s="12">
        <f t="shared" si="138"/>
        <v>3</v>
      </c>
      <c r="S676" s="12">
        <f t="shared" si="139"/>
        <v>0</v>
      </c>
      <c r="T676" s="12">
        <f t="shared" si="140"/>
        <v>0</v>
      </c>
      <c r="U676" s="12">
        <f t="shared" si="141"/>
        <v>0</v>
      </c>
      <c r="V676" s="13" t="str">
        <f t="shared" ca="1" si="142"/>
        <v>Greater Than 8 Weeks Old</v>
      </c>
    </row>
    <row r="677" spans="1:22" x14ac:dyDescent="0.35">
      <c r="A677" s="2" t="s">
        <v>18</v>
      </c>
      <c r="B677" s="5">
        <v>43686</v>
      </c>
      <c r="C677" s="5" t="s">
        <v>376</v>
      </c>
      <c r="D677" s="5" t="s">
        <v>377</v>
      </c>
      <c r="E677" s="6">
        <v>3</v>
      </c>
      <c r="F677" s="3">
        <v>75</v>
      </c>
      <c r="G677" s="3">
        <v>19.71</v>
      </c>
      <c r="H677" s="8">
        <f t="shared" si="130"/>
        <v>6.57</v>
      </c>
      <c r="I677" s="3">
        <v>55.29</v>
      </c>
      <c r="J677" s="4">
        <v>0.74</v>
      </c>
      <c r="K677" s="2" t="str">
        <f t="shared" si="131"/>
        <v>Friday</v>
      </c>
      <c r="L677" s="5">
        <f t="shared" si="132"/>
        <v>43689</v>
      </c>
      <c r="M677" s="2" t="str">
        <f t="shared" si="133"/>
        <v>Monday</v>
      </c>
      <c r="N677" s="2" t="str">
        <f t="shared" si="134"/>
        <v>Monday</v>
      </c>
      <c r="O677" s="12">
        <f t="shared" si="135"/>
        <v>0</v>
      </c>
      <c r="P677" s="11" t="str">
        <f t="shared" si="136"/>
        <v>Low Cost per Unit</v>
      </c>
      <c r="Q677" s="12">
        <f t="shared" si="137"/>
        <v>0</v>
      </c>
      <c r="R677" s="12">
        <f t="shared" si="138"/>
        <v>2.25</v>
      </c>
      <c r="S677" s="12">
        <f t="shared" si="139"/>
        <v>0</v>
      </c>
      <c r="T677" s="12">
        <f t="shared" si="140"/>
        <v>0</v>
      </c>
      <c r="U677" s="12">
        <f t="shared" si="141"/>
        <v>15</v>
      </c>
      <c r="V677" s="13" t="str">
        <f t="shared" ca="1" si="142"/>
        <v>Greater Than 8 Weeks Old</v>
      </c>
    </row>
    <row r="678" spans="1:22" x14ac:dyDescent="0.35">
      <c r="A678" s="2" t="s">
        <v>18</v>
      </c>
      <c r="B678" s="5">
        <v>43687</v>
      </c>
      <c r="C678" s="5" t="s">
        <v>376</v>
      </c>
      <c r="D678" s="5" t="s">
        <v>377</v>
      </c>
      <c r="E678" s="6">
        <v>2</v>
      </c>
      <c r="F678" s="3">
        <v>50</v>
      </c>
      <c r="G678" s="3">
        <v>13.14</v>
      </c>
      <c r="H678" s="8">
        <f t="shared" si="130"/>
        <v>6.57</v>
      </c>
      <c r="I678" s="3">
        <v>36.86</v>
      </c>
      <c r="J678" s="4">
        <v>0.74</v>
      </c>
      <c r="K678" s="2" t="str">
        <f t="shared" si="131"/>
        <v>Saturday</v>
      </c>
      <c r="L678" s="5">
        <f t="shared" si="132"/>
        <v>43690</v>
      </c>
      <c r="M678" s="2" t="str">
        <f t="shared" si="133"/>
        <v>Tuesday</v>
      </c>
      <c r="N678" s="2" t="str">
        <f t="shared" si="134"/>
        <v>Tuesday</v>
      </c>
      <c r="O678" s="12">
        <f t="shared" si="135"/>
        <v>0</v>
      </c>
      <c r="P678" s="11" t="str">
        <f t="shared" si="136"/>
        <v>Low Cost per Unit</v>
      </c>
      <c r="Q678" s="12">
        <f t="shared" si="137"/>
        <v>0</v>
      </c>
      <c r="R678" s="12">
        <f t="shared" si="138"/>
        <v>1.5</v>
      </c>
      <c r="S678" s="12">
        <f t="shared" si="139"/>
        <v>0</v>
      </c>
      <c r="T678" s="12">
        <f t="shared" si="140"/>
        <v>0</v>
      </c>
      <c r="U678" s="12">
        <f t="shared" si="141"/>
        <v>0</v>
      </c>
      <c r="V678" s="13" t="str">
        <f t="shared" ca="1" si="142"/>
        <v>Greater Than 8 Weeks Old</v>
      </c>
    </row>
    <row r="679" spans="1:22" x14ac:dyDescent="0.35">
      <c r="A679" s="2" t="s">
        <v>18</v>
      </c>
      <c r="B679" s="5">
        <v>43688</v>
      </c>
      <c r="C679" s="5" t="s">
        <v>376</v>
      </c>
      <c r="D679" s="5" t="s">
        <v>377</v>
      </c>
      <c r="E679" s="6">
        <v>5</v>
      </c>
      <c r="F679" s="3">
        <v>125</v>
      </c>
      <c r="G679" s="3">
        <v>32.85</v>
      </c>
      <c r="H679" s="8">
        <f t="shared" si="130"/>
        <v>6.57</v>
      </c>
      <c r="I679" s="3">
        <v>92.15</v>
      </c>
      <c r="J679" s="4">
        <v>0.74</v>
      </c>
      <c r="K679" s="2" t="str">
        <f t="shared" si="131"/>
        <v>Sunday</v>
      </c>
      <c r="L679" s="5">
        <f t="shared" si="132"/>
        <v>43691</v>
      </c>
      <c r="M679" s="2" t="str">
        <f t="shared" si="133"/>
        <v>Wednesday</v>
      </c>
      <c r="N679" s="2" t="str">
        <f t="shared" si="134"/>
        <v>Wednesday</v>
      </c>
      <c r="O679" s="12">
        <f t="shared" si="135"/>
        <v>0</v>
      </c>
      <c r="P679" s="11" t="str">
        <f t="shared" si="136"/>
        <v>Low Cost per Unit</v>
      </c>
      <c r="Q679" s="12">
        <f t="shared" si="137"/>
        <v>0</v>
      </c>
      <c r="R679" s="12">
        <f t="shared" si="138"/>
        <v>3.75</v>
      </c>
      <c r="S679" s="12">
        <f t="shared" si="139"/>
        <v>0</v>
      </c>
      <c r="T679" s="12">
        <f t="shared" si="140"/>
        <v>0</v>
      </c>
      <c r="U679" s="12">
        <f t="shared" si="141"/>
        <v>0</v>
      </c>
      <c r="V679" s="13" t="str">
        <f t="shared" ca="1" si="142"/>
        <v>Greater Than 8 Weeks Old</v>
      </c>
    </row>
    <row r="680" spans="1:22" x14ac:dyDescent="0.35">
      <c r="A680" s="2" t="s">
        <v>18</v>
      </c>
      <c r="B680" s="5">
        <v>43689</v>
      </c>
      <c r="C680" s="5" t="s">
        <v>376</v>
      </c>
      <c r="D680" s="5" t="s">
        <v>377</v>
      </c>
      <c r="E680" s="6">
        <v>2</v>
      </c>
      <c r="F680" s="3">
        <v>50</v>
      </c>
      <c r="G680" s="3">
        <v>13.14</v>
      </c>
      <c r="H680" s="8">
        <f t="shared" si="130"/>
        <v>6.57</v>
      </c>
      <c r="I680" s="3">
        <v>36.86</v>
      </c>
      <c r="J680" s="4">
        <v>0.74</v>
      </c>
      <c r="K680" s="2" t="str">
        <f t="shared" si="131"/>
        <v>Monday</v>
      </c>
      <c r="L680" s="5">
        <f t="shared" si="132"/>
        <v>43692</v>
      </c>
      <c r="M680" s="2" t="str">
        <f t="shared" si="133"/>
        <v>Thursday</v>
      </c>
      <c r="N680" s="2" t="str">
        <f t="shared" si="134"/>
        <v>Thursday</v>
      </c>
      <c r="O680" s="12">
        <f t="shared" si="135"/>
        <v>0</v>
      </c>
      <c r="P680" s="11" t="str">
        <f t="shared" si="136"/>
        <v>Low Cost per Unit</v>
      </c>
      <c r="Q680" s="12">
        <f t="shared" si="137"/>
        <v>0</v>
      </c>
      <c r="R680" s="12">
        <f t="shared" si="138"/>
        <v>1.5</v>
      </c>
      <c r="S680" s="12">
        <f t="shared" si="139"/>
        <v>0</v>
      </c>
      <c r="T680" s="12">
        <f t="shared" si="140"/>
        <v>0</v>
      </c>
      <c r="U680" s="12">
        <f t="shared" si="141"/>
        <v>0</v>
      </c>
      <c r="V680" s="13" t="str">
        <f t="shared" ca="1" si="142"/>
        <v>Greater Than 8 Weeks Old</v>
      </c>
    </row>
    <row r="681" spans="1:22" x14ac:dyDescent="0.35">
      <c r="A681" s="2" t="s">
        <v>18</v>
      </c>
      <c r="B681" s="5">
        <v>43690</v>
      </c>
      <c r="C681" s="5" t="s">
        <v>376</v>
      </c>
      <c r="D681" s="5" t="s">
        <v>377</v>
      </c>
      <c r="E681" s="6">
        <v>2</v>
      </c>
      <c r="F681" s="3">
        <v>50</v>
      </c>
      <c r="G681" s="3">
        <v>13.14</v>
      </c>
      <c r="H681" s="8">
        <f t="shared" si="130"/>
        <v>6.57</v>
      </c>
      <c r="I681" s="3">
        <v>36.86</v>
      </c>
      <c r="J681" s="4">
        <v>0.74</v>
      </c>
      <c r="K681" s="2" t="str">
        <f t="shared" si="131"/>
        <v>Tuesday</v>
      </c>
      <c r="L681" s="5">
        <f t="shared" si="132"/>
        <v>43693</v>
      </c>
      <c r="M681" s="2" t="str">
        <f t="shared" si="133"/>
        <v>Friday</v>
      </c>
      <c r="N681" s="2" t="str">
        <f t="shared" si="134"/>
        <v>Friday</v>
      </c>
      <c r="O681" s="12">
        <f t="shared" si="135"/>
        <v>2.5</v>
      </c>
      <c r="P681" s="11" t="str">
        <f t="shared" si="136"/>
        <v>Low Cost per Unit</v>
      </c>
      <c r="Q681" s="12">
        <f t="shared" si="137"/>
        <v>0</v>
      </c>
      <c r="R681" s="12">
        <f t="shared" si="138"/>
        <v>1.5</v>
      </c>
      <c r="S681" s="12">
        <f t="shared" si="139"/>
        <v>0</v>
      </c>
      <c r="T681" s="12">
        <f t="shared" si="140"/>
        <v>0</v>
      </c>
      <c r="U681" s="12">
        <f t="shared" si="141"/>
        <v>0</v>
      </c>
      <c r="V681" s="13" t="str">
        <f t="shared" ca="1" si="142"/>
        <v>Greater Than 8 Weeks Old</v>
      </c>
    </row>
    <row r="682" spans="1:22" x14ac:dyDescent="0.35">
      <c r="A682" s="2" t="s">
        <v>18</v>
      </c>
      <c r="B682" s="5">
        <v>43691</v>
      </c>
      <c r="C682" s="5" t="s">
        <v>376</v>
      </c>
      <c r="D682" s="5" t="s">
        <v>377</v>
      </c>
      <c r="E682" s="6">
        <v>2</v>
      </c>
      <c r="F682" s="3">
        <v>50</v>
      </c>
      <c r="G682" s="3">
        <v>13.6</v>
      </c>
      <c r="H682" s="8">
        <f t="shared" si="130"/>
        <v>6.8</v>
      </c>
      <c r="I682" s="3">
        <v>36.4</v>
      </c>
      <c r="J682" s="4">
        <v>0.73</v>
      </c>
      <c r="K682" s="2" t="str">
        <f t="shared" si="131"/>
        <v>Wednesday</v>
      </c>
      <c r="L682" s="5">
        <f t="shared" si="132"/>
        <v>43694</v>
      </c>
      <c r="M682" s="2" t="str">
        <f t="shared" si="133"/>
        <v>Saturday</v>
      </c>
      <c r="N682" s="2" t="str">
        <f t="shared" si="134"/>
        <v>Saturday</v>
      </c>
      <c r="O682" s="12">
        <f t="shared" si="135"/>
        <v>0</v>
      </c>
      <c r="P682" s="11" t="str">
        <f t="shared" si="136"/>
        <v>Low Cost per Unit</v>
      </c>
      <c r="Q682" s="12">
        <f t="shared" si="137"/>
        <v>0</v>
      </c>
      <c r="R682" s="12">
        <f t="shared" si="138"/>
        <v>1.5</v>
      </c>
      <c r="S682" s="12">
        <f t="shared" si="139"/>
        <v>0</v>
      </c>
      <c r="T682" s="12">
        <f t="shared" si="140"/>
        <v>0</v>
      </c>
      <c r="U682" s="12">
        <f t="shared" si="141"/>
        <v>0</v>
      </c>
      <c r="V682" s="13" t="str">
        <f t="shared" ca="1" si="142"/>
        <v>Greater Than 8 Weeks Old</v>
      </c>
    </row>
    <row r="683" spans="1:22" x14ac:dyDescent="0.35">
      <c r="A683" s="2" t="s">
        <v>18</v>
      </c>
      <c r="B683" s="5">
        <v>43692</v>
      </c>
      <c r="C683" s="5" t="s">
        <v>376</v>
      </c>
      <c r="D683" s="5" t="s">
        <v>377</v>
      </c>
      <c r="E683" s="6">
        <v>2</v>
      </c>
      <c r="F683" s="3">
        <v>50</v>
      </c>
      <c r="G683" s="3">
        <v>13.6</v>
      </c>
      <c r="H683" s="8">
        <f t="shared" si="130"/>
        <v>6.8</v>
      </c>
      <c r="I683" s="3">
        <v>36.4</v>
      </c>
      <c r="J683" s="4">
        <v>0.73</v>
      </c>
      <c r="K683" s="2" t="str">
        <f t="shared" si="131"/>
        <v>Thursday</v>
      </c>
      <c r="L683" s="5">
        <f t="shared" si="132"/>
        <v>43695</v>
      </c>
      <c r="M683" s="2" t="str">
        <f t="shared" si="133"/>
        <v>Sunday</v>
      </c>
      <c r="N683" s="2" t="str">
        <f t="shared" si="134"/>
        <v>Monday</v>
      </c>
      <c r="O683" s="12">
        <f t="shared" si="135"/>
        <v>0</v>
      </c>
      <c r="P683" s="11" t="str">
        <f t="shared" si="136"/>
        <v>Low Cost per Unit</v>
      </c>
      <c r="Q683" s="12">
        <f t="shared" si="137"/>
        <v>0</v>
      </c>
      <c r="R683" s="12">
        <f t="shared" si="138"/>
        <v>1.5</v>
      </c>
      <c r="S683" s="12">
        <f t="shared" si="139"/>
        <v>0</v>
      </c>
      <c r="T683" s="12">
        <f t="shared" si="140"/>
        <v>0</v>
      </c>
      <c r="U683" s="12">
        <f t="shared" si="141"/>
        <v>0</v>
      </c>
      <c r="V683" s="13" t="str">
        <f t="shared" ca="1" si="142"/>
        <v>Greater Than 8 Weeks Old</v>
      </c>
    </row>
    <row r="684" spans="1:22" x14ac:dyDescent="0.35">
      <c r="A684" s="2" t="s">
        <v>18</v>
      </c>
      <c r="B684" s="5">
        <v>43693</v>
      </c>
      <c r="C684" s="5" t="s">
        <v>376</v>
      </c>
      <c r="D684" s="5" t="s">
        <v>377</v>
      </c>
      <c r="E684" s="6">
        <v>1</v>
      </c>
      <c r="F684" s="3">
        <v>25</v>
      </c>
      <c r="G684" s="3">
        <v>6.8</v>
      </c>
      <c r="H684" s="8">
        <f t="shared" si="130"/>
        <v>6.8</v>
      </c>
      <c r="I684" s="3">
        <v>18.2</v>
      </c>
      <c r="J684" s="4">
        <v>0.73</v>
      </c>
      <c r="K684" s="2" t="str">
        <f t="shared" si="131"/>
        <v>Friday</v>
      </c>
      <c r="L684" s="5">
        <f t="shared" si="132"/>
        <v>43696</v>
      </c>
      <c r="M684" s="2" t="str">
        <f t="shared" si="133"/>
        <v>Monday</v>
      </c>
      <c r="N684" s="2" t="str">
        <f t="shared" si="134"/>
        <v>Monday</v>
      </c>
      <c r="O684" s="12">
        <f t="shared" si="135"/>
        <v>0</v>
      </c>
      <c r="P684" s="11" t="str">
        <f t="shared" si="136"/>
        <v>Low Cost per Unit</v>
      </c>
      <c r="Q684" s="12">
        <f t="shared" si="137"/>
        <v>0</v>
      </c>
      <c r="R684" s="12">
        <f t="shared" si="138"/>
        <v>0</v>
      </c>
      <c r="S684" s="12">
        <f t="shared" si="139"/>
        <v>0</v>
      </c>
      <c r="T684" s="12">
        <f t="shared" si="140"/>
        <v>0</v>
      </c>
      <c r="U684" s="12">
        <f t="shared" si="141"/>
        <v>5</v>
      </c>
      <c r="V684" s="13" t="str">
        <f t="shared" ca="1" si="142"/>
        <v>Greater Than 8 Weeks Old</v>
      </c>
    </row>
    <row r="685" spans="1:22" x14ac:dyDescent="0.35">
      <c r="A685" s="2" t="s">
        <v>18</v>
      </c>
      <c r="B685" s="5">
        <v>43694</v>
      </c>
      <c r="C685" s="5" t="s">
        <v>376</v>
      </c>
      <c r="D685" s="5" t="s">
        <v>377</v>
      </c>
      <c r="E685" s="6">
        <v>1</v>
      </c>
      <c r="F685" s="3">
        <v>25</v>
      </c>
      <c r="G685" s="3">
        <v>6.8</v>
      </c>
      <c r="H685" s="8">
        <f t="shared" si="130"/>
        <v>6.8</v>
      </c>
      <c r="I685" s="3">
        <v>18.2</v>
      </c>
      <c r="J685" s="4">
        <v>0.73</v>
      </c>
      <c r="K685" s="2" t="str">
        <f t="shared" si="131"/>
        <v>Saturday</v>
      </c>
      <c r="L685" s="5">
        <f t="shared" si="132"/>
        <v>43697</v>
      </c>
      <c r="M685" s="2" t="str">
        <f t="shared" si="133"/>
        <v>Tuesday</v>
      </c>
      <c r="N685" s="2" t="str">
        <f t="shared" si="134"/>
        <v>Tuesday</v>
      </c>
      <c r="O685" s="12">
        <f t="shared" si="135"/>
        <v>0</v>
      </c>
      <c r="P685" s="11" t="str">
        <f t="shared" si="136"/>
        <v>Low Cost per Unit</v>
      </c>
      <c r="Q685" s="12">
        <f t="shared" si="137"/>
        <v>0</v>
      </c>
      <c r="R685" s="12">
        <f t="shared" si="138"/>
        <v>0</v>
      </c>
      <c r="S685" s="12">
        <f t="shared" si="139"/>
        <v>0</v>
      </c>
      <c r="T685" s="12">
        <f t="shared" si="140"/>
        <v>0</v>
      </c>
      <c r="U685" s="12">
        <f t="shared" si="141"/>
        <v>0</v>
      </c>
      <c r="V685" s="13" t="str">
        <f t="shared" ca="1" si="142"/>
        <v>Greater Than 8 Weeks Old</v>
      </c>
    </row>
    <row r="686" spans="1:22" x14ac:dyDescent="0.35">
      <c r="A686" s="2" t="s">
        <v>18</v>
      </c>
      <c r="B686" s="5">
        <v>43695</v>
      </c>
      <c r="C686" s="5" t="s">
        <v>376</v>
      </c>
      <c r="D686" s="5" t="s">
        <v>377</v>
      </c>
      <c r="E686" s="6">
        <v>2</v>
      </c>
      <c r="F686" s="3">
        <v>50</v>
      </c>
      <c r="G686" s="3">
        <v>13.6</v>
      </c>
      <c r="H686" s="8">
        <f t="shared" si="130"/>
        <v>6.8</v>
      </c>
      <c r="I686" s="3">
        <v>36.4</v>
      </c>
      <c r="J686" s="4">
        <v>0.73</v>
      </c>
      <c r="K686" s="2" t="str">
        <f t="shared" si="131"/>
        <v>Sunday</v>
      </c>
      <c r="L686" s="5">
        <f t="shared" si="132"/>
        <v>43698</v>
      </c>
      <c r="M686" s="2" t="str">
        <f t="shared" si="133"/>
        <v>Wednesday</v>
      </c>
      <c r="N686" s="2" t="str">
        <f t="shared" si="134"/>
        <v>Wednesday</v>
      </c>
      <c r="O686" s="12">
        <f t="shared" si="135"/>
        <v>0</v>
      </c>
      <c r="P686" s="11" t="str">
        <f t="shared" si="136"/>
        <v>Low Cost per Unit</v>
      </c>
      <c r="Q686" s="12">
        <f t="shared" si="137"/>
        <v>0</v>
      </c>
      <c r="R686" s="12">
        <f t="shared" si="138"/>
        <v>1.5</v>
      </c>
      <c r="S686" s="12">
        <f t="shared" si="139"/>
        <v>0</v>
      </c>
      <c r="T686" s="12">
        <f t="shared" si="140"/>
        <v>0</v>
      </c>
      <c r="U686" s="12">
        <f t="shared" si="141"/>
        <v>0</v>
      </c>
      <c r="V686" s="13" t="str">
        <f t="shared" ca="1" si="142"/>
        <v>Greater Than 8 Weeks Old</v>
      </c>
    </row>
    <row r="687" spans="1:22" x14ac:dyDescent="0.35">
      <c r="A687" s="2" t="s">
        <v>18</v>
      </c>
      <c r="B687" s="5">
        <v>43696</v>
      </c>
      <c r="C687" s="5" t="s">
        <v>376</v>
      </c>
      <c r="D687" s="5" t="s">
        <v>377</v>
      </c>
      <c r="E687" s="6">
        <v>5</v>
      </c>
      <c r="F687" s="3">
        <v>125</v>
      </c>
      <c r="G687" s="3">
        <v>34</v>
      </c>
      <c r="H687" s="8">
        <f t="shared" si="130"/>
        <v>6.8</v>
      </c>
      <c r="I687" s="3">
        <v>91</v>
      </c>
      <c r="J687" s="4">
        <v>0.73</v>
      </c>
      <c r="K687" s="2" t="str">
        <f t="shared" si="131"/>
        <v>Monday</v>
      </c>
      <c r="L687" s="5">
        <f t="shared" si="132"/>
        <v>43699</v>
      </c>
      <c r="M687" s="2" t="str">
        <f t="shared" si="133"/>
        <v>Thursday</v>
      </c>
      <c r="N687" s="2" t="str">
        <f t="shared" si="134"/>
        <v>Thursday</v>
      </c>
      <c r="O687" s="12">
        <f t="shared" si="135"/>
        <v>0</v>
      </c>
      <c r="P687" s="11" t="str">
        <f t="shared" si="136"/>
        <v>Low Cost per Unit</v>
      </c>
      <c r="Q687" s="12">
        <f t="shared" si="137"/>
        <v>0</v>
      </c>
      <c r="R687" s="12">
        <f t="shared" si="138"/>
        <v>3.75</v>
      </c>
      <c r="S687" s="12">
        <f t="shared" si="139"/>
        <v>0</v>
      </c>
      <c r="T687" s="12">
        <f t="shared" si="140"/>
        <v>0</v>
      </c>
      <c r="U687" s="12">
        <f t="shared" si="141"/>
        <v>0</v>
      </c>
      <c r="V687" s="13" t="str">
        <f t="shared" ca="1" si="142"/>
        <v>Greater Than 8 Weeks Old</v>
      </c>
    </row>
    <row r="688" spans="1:22" x14ac:dyDescent="0.35">
      <c r="A688" s="2" t="s">
        <v>18</v>
      </c>
      <c r="B688" s="5">
        <v>43697</v>
      </c>
      <c r="C688" s="5" t="s">
        <v>376</v>
      </c>
      <c r="D688" s="5" t="s">
        <v>377</v>
      </c>
      <c r="E688" s="6">
        <v>3</v>
      </c>
      <c r="F688" s="3">
        <v>75</v>
      </c>
      <c r="G688" s="3">
        <v>20.399999999999999</v>
      </c>
      <c r="H688" s="8">
        <f t="shared" si="130"/>
        <v>6.8</v>
      </c>
      <c r="I688" s="3">
        <v>54.6</v>
      </c>
      <c r="J688" s="4">
        <v>0.73</v>
      </c>
      <c r="K688" s="2" t="str">
        <f t="shared" si="131"/>
        <v>Tuesday</v>
      </c>
      <c r="L688" s="5">
        <f t="shared" si="132"/>
        <v>43700</v>
      </c>
      <c r="M688" s="2" t="str">
        <f t="shared" si="133"/>
        <v>Friday</v>
      </c>
      <c r="N688" s="2" t="str">
        <f t="shared" si="134"/>
        <v>Friday</v>
      </c>
      <c r="O688" s="12">
        <f t="shared" si="135"/>
        <v>3.75</v>
      </c>
      <c r="P688" s="11" t="str">
        <f t="shared" si="136"/>
        <v>Low Cost per Unit</v>
      </c>
      <c r="Q688" s="12">
        <f t="shared" si="137"/>
        <v>0</v>
      </c>
      <c r="R688" s="12">
        <f t="shared" si="138"/>
        <v>2.25</v>
      </c>
      <c r="S688" s="12">
        <f t="shared" si="139"/>
        <v>0</v>
      </c>
      <c r="T688" s="12">
        <f t="shared" si="140"/>
        <v>0</v>
      </c>
      <c r="U688" s="12">
        <f t="shared" si="141"/>
        <v>0</v>
      </c>
      <c r="V688" s="13" t="str">
        <f t="shared" ca="1" si="142"/>
        <v>Greater Than 8 Weeks Old</v>
      </c>
    </row>
    <row r="689" spans="1:22" x14ac:dyDescent="0.35">
      <c r="A689" s="2" t="s">
        <v>18</v>
      </c>
      <c r="B689" s="5">
        <v>43698</v>
      </c>
      <c r="C689" s="5" t="s">
        <v>376</v>
      </c>
      <c r="D689" s="5" t="s">
        <v>377</v>
      </c>
      <c r="E689" s="6">
        <v>11</v>
      </c>
      <c r="F689" s="3">
        <v>187</v>
      </c>
      <c r="G689" s="3">
        <v>74.8</v>
      </c>
      <c r="H689" s="8">
        <f t="shared" si="130"/>
        <v>6.8</v>
      </c>
      <c r="I689" s="3">
        <v>112.2</v>
      </c>
      <c r="J689" s="4">
        <v>0.6</v>
      </c>
      <c r="K689" s="2" t="str">
        <f t="shared" si="131"/>
        <v>Wednesday</v>
      </c>
      <c r="L689" s="5">
        <f t="shared" si="132"/>
        <v>43701</v>
      </c>
      <c r="M689" s="2" t="str">
        <f t="shared" si="133"/>
        <v>Saturday</v>
      </c>
      <c r="N689" s="2" t="str">
        <f t="shared" si="134"/>
        <v>Saturday</v>
      </c>
      <c r="O689" s="12">
        <f t="shared" si="135"/>
        <v>0</v>
      </c>
      <c r="P689" s="11" t="str">
        <f t="shared" si="136"/>
        <v>Low Cost per Unit</v>
      </c>
      <c r="Q689" s="12">
        <f t="shared" si="137"/>
        <v>0</v>
      </c>
      <c r="R689" s="12">
        <f t="shared" si="138"/>
        <v>5.6099999999999994</v>
      </c>
      <c r="S689" s="12">
        <f t="shared" si="139"/>
        <v>0</v>
      </c>
      <c r="T689" s="12">
        <f t="shared" si="140"/>
        <v>0</v>
      </c>
      <c r="U689" s="12">
        <f t="shared" si="141"/>
        <v>0</v>
      </c>
      <c r="V689" s="13" t="str">
        <f t="shared" ca="1" si="142"/>
        <v>Greater Than 8 Weeks Old</v>
      </c>
    </row>
    <row r="690" spans="1:22" x14ac:dyDescent="0.35">
      <c r="A690" s="2" t="s">
        <v>18</v>
      </c>
      <c r="B690" s="5">
        <v>43699</v>
      </c>
      <c r="C690" s="5" t="s">
        <v>376</v>
      </c>
      <c r="D690" s="5" t="s">
        <v>377</v>
      </c>
      <c r="E690" s="6">
        <v>5</v>
      </c>
      <c r="F690" s="3">
        <v>100</v>
      </c>
      <c r="G690" s="3">
        <v>34</v>
      </c>
      <c r="H690" s="8">
        <f t="shared" si="130"/>
        <v>6.8</v>
      </c>
      <c r="I690" s="3">
        <v>66</v>
      </c>
      <c r="J690" s="4">
        <v>0.66</v>
      </c>
      <c r="K690" s="2" t="str">
        <f t="shared" si="131"/>
        <v>Thursday</v>
      </c>
      <c r="L690" s="5">
        <f t="shared" si="132"/>
        <v>43702</v>
      </c>
      <c r="M690" s="2" t="str">
        <f t="shared" si="133"/>
        <v>Sunday</v>
      </c>
      <c r="N690" s="2" t="str">
        <f t="shared" si="134"/>
        <v>Monday</v>
      </c>
      <c r="O690" s="12">
        <f t="shared" si="135"/>
        <v>0</v>
      </c>
      <c r="P690" s="11" t="str">
        <f t="shared" si="136"/>
        <v>Low Cost per Unit</v>
      </c>
      <c r="Q690" s="12">
        <f t="shared" si="137"/>
        <v>0</v>
      </c>
      <c r="R690" s="12">
        <f t="shared" si="138"/>
        <v>3</v>
      </c>
      <c r="S690" s="12">
        <f t="shared" si="139"/>
        <v>0</v>
      </c>
      <c r="T690" s="12">
        <f t="shared" si="140"/>
        <v>0</v>
      </c>
      <c r="U690" s="12">
        <f t="shared" si="141"/>
        <v>0</v>
      </c>
      <c r="V690" s="13" t="str">
        <f t="shared" ca="1" si="142"/>
        <v>Greater Than 8 Weeks Old</v>
      </c>
    </row>
    <row r="691" spans="1:22" x14ac:dyDescent="0.35">
      <c r="A691" s="2" t="s">
        <v>18</v>
      </c>
      <c r="B691" s="5">
        <v>43700</v>
      </c>
      <c r="C691" s="5" t="s">
        <v>376</v>
      </c>
      <c r="D691" s="5" t="s">
        <v>377</v>
      </c>
      <c r="E691" s="6">
        <v>4</v>
      </c>
      <c r="F691" s="3">
        <v>100</v>
      </c>
      <c r="G691" s="3">
        <v>27.2</v>
      </c>
      <c r="H691" s="8">
        <f t="shared" si="130"/>
        <v>6.8</v>
      </c>
      <c r="I691" s="3">
        <v>72.8</v>
      </c>
      <c r="J691" s="4">
        <v>0.73</v>
      </c>
      <c r="K691" s="2" t="str">
        <f t="shared" si="131"/>
        <v>Friday</v>
      </c>
      <c r="L691" s="5">
        <f t="shared" si="132"/>
        <v>43703</v>
      </c>
      <c r="M691" s="2" t="str">
        <f t="shared" si="133"/>
        <v>Monday</v>
      </c>
      <c r="N691" s="2" t="str">
        <f t="shared" si="134"/>
        <v>Monday</v>
      </c>
      <c r="O691" s="12">
        <f t="shared" si="135"/>
        <v>0</v>
      </c>
      <c r="P691" s="11" t="str">
        <f t="shared" si="136"/>
        <v>Low Cost per Unit</v>
      </c>
      <c r="Q691" s="12">
        <f t="shared" si="137"/>
        <v>0</v>
      </c>
      <c r="R691" s="12">
        <f t="shared" si="138"/>
        <v>3</v>
      </c>
      <c r="S691" s="12">
        <f t="shared" si="139"/>
        <v>0</v>
      </c>
      <c r="T691" s="12">
        <f t="shared" si="140"/>
        <v>0</v>
      </c>
      <c r="U691" s="12">
        <f t="shared" si="141"/>
        <v>20</v>
      </c>
      <c r="V691" s="13" t="str">
        <f t="shared" ca="1" si="142"/>
        <v>Greater Than 8 Weeks Old</v>
      </c>
    </row>
    <row r="692" spans="1:22" x14ac:dyDescent="0.35">
      <c r="A692" s="2" t="s">
        <v>18</v>
      </c>
      <c r="B692" s="5">
        <v>43701</v>
      </c>
      <c r="C692" s="5" t="s">
        <v>376</v>
      </c>
      <c r="D692" s="5" t="s">
        <v>377</v>
      </c>
      <c r="E692" s="6">
        <v>5</v>
      </c>
      <c r="F692" s="3">
        <v>125</v>
      </c>
      <c r="G692" s="3">
        <v>34</v>
      </c>
      <c r="H692" s="8">
        <f t="shared" si="130"/>
        <v>6.8</v>
      </c>
      <c r="I692" s="3">
        <v>91</v>
      </c>
      <c r="J692" s="4">
        <v>0.73</v>
      </c>
      <c r="K692" s="2" t="str">
        <f t="shared" si="131"/>
        <v>Saturday</v>
      </c>
      <c r="L692" s="5">
        <f t="shared" si="132"/>
        <v>43704</v>
      </c>
      <c r="M692" s="2" t="str">
        <f t="shared" si="133"/>
        <v>Tuesday</v>
      </c>
      <c r="N692" s="2" t="str">
        <f t="shared" si="134"/>
        <v>Tuesday</v>
      </c>
      <c r="O692" s="12">
        <f t="shared" si="135"/>
        <v>0</v>
      </c>
      <c r="P692" s="11" t="str">
        <f t="shared" si="136"/>
        <v>Low Cost per Unit</v>
      </c>
      <c r="Q692" s="12">
        <f t="shared" si="137"/>
        <v>0</v>
      </c>
      <c r="R692" s="12">
        <f t="shared" si="138"/>
        <v>3.75</v>
      </c>
      <c r="S692" s="12">
        <f t="shared" si="139"/>
        <v>0</v>
      </c>
      <c r="T692" s="12">
        <f t="shared" si="140"/>
        <v>0</v>
      </c>
      <c r="U692" s="12">
        <f t="shared" si="141"/>
        <v>0</v>
      </c>
      <c r="V692" s="13" t="str">
        <f t="shared" ca="1" si="142"/>
        <v>Greater Than 8 Weeks Old</v>
      </c>
    </row>
    <row r="693" spans="1:22" x14ac:dyDescent="0.35">
      <c r="A693" s="2" t="s">
        <v>18</v>
      </c>
      <c r="B693" s="5">
        <v>43702</v>
      </c>
      <c r="C693" s="5" t="s">
        <v>376</v>
      </c>
      <c r="D693" s="5" t="s">
        <v>377</v>
      </c>
      <c r="E693" s="6">
        <v>4</v>
      </c>
      <c r="F693" s="3">
        <v>100</v>
      </c>
      <c r="G693" s="3">
        <v>27.2</v>
      </c>
      <c r="H693" s="8">
        <f t="shared" si="130"/>
        <v>6.8</v>
      </c>
      <c r="I693" s="3">
        <v>72.8</v>
      </c>
      <c r="J693" s="4">
        <v>0.73</v>
      </c>
      <c r="K693" s="2" t="str">
        <f t="shared" si="131"/>
        <v>Sunday</v>
      </c>
      <c r="L693" s="5">
        <f t="shared" si="132"/>
        <v>43705</v>
      </c>
      <c r="M693" s="2" t="str">
        <f t="shared" si="133"/>
        <v>Wednesday</v>
      </c>
      <c r="N693" s="2" t="str">
        <f t="shared" si="134"/>
        <v>Wednesday</v>
      </c>
      <c r="O693" s="12">
        <f t="shared" si="135"/>
        <v>0</v>
      </c>
      <c r="P693" s="11" t="str">
        <f t="shared" si="136"/>
        <v>Low Cost per Unit</v>
      </c>
      <c r="Q693" s="12">
        <f t="shared" si="137"/>
        <v>0</v>
      </c>
      <c r="R693" s="12">
        <f t="shared" si="138"/>
        <v>3</v>
      </c>
      <c r="S693" s="12">
        <f t="shared" si="139"/>
        <v>0</v>
      </c>
      <c r="T693" s="12">
        <f t="shared" si="140"/>
        <v>0</v>
      </c>
      <c r="U693" s="12">
        <f t="shared" si="141"/>
        <v>0</v>
      </c>
      <c r="V693" s="13" t="str">
        <f t="shared" ca="1" si="142"/>
        <v>Greater Than 8 Weeks Old</v>
      </c>
    </row>
    <row r="694" spans="1:22" x14ac:dyDescent="0.35">
      <c r="A694" s="2" t="s">
        <v>18</v>
      </c>
      <c r="B694" s="5">
        <v>43703</v>
      </c>
      <c r="C694" s="5" t="s">
        <v>376</v>
      </c>
      <c r="D694" s="5" t="s">
        <v>377</v>
      </c>
      <c r="E694" s="6">
        <v>6</v>
      </c>
      <c r="F694" s="3">
        <v>150</v>
      </c>
      <c r="G694" s="3">
        <v>40.799999999999997</v>
      </c>
      <c r="H694" s="8">
        <f t="shared" si="130"/>
        <v>6.8</v>
      </c>
      <c r="I694" s="3">
        <v>109.2</v>
      </c>
      <c r="J694" s="4">
        <v>0.73</v>
      </c>
      <c r="K694" s="2" t="str">
        <f t="shared" si="131"/>
        <v>Monday</v>
      </c>
      <c r="L694" s="5">
        <f t="shared" si="132"/>
        <v>43706</v>
      </c>
      <c r="M694" s="2" t="str">
        <f t="shared" si="133"/>
        <v>Thursday</v>
      </c>
      <c r="N694" s="2" t="str">
        <f t="shared" si="134"/>
        <v>Thursday</v>
      </c>
      <c r="O694" s="12">
        <f t="shared" si="135"/>
        <v>0</v>
      </c>
      <c r="P694" s="11" t="str">
        <f t="shared" si="136"/>
        <v>Low Cost per Unit</v>
      </c>
      <c r="Q694" s="12">
        <f t="shared" si="137"/>
        <v>0</v>
      </c>
      <c r="R694" s="12">
        <f t="shared" si="138"/>
        <v>4.5</v>
      </c>
      <c r="S694" s="12">
        <f t="shared" si="139"/>
        <v>0</v>
      </c>
      <c r="T694" s="12">
        <f t="shared" si="140"/>
        <v>0</v>
      </c>
      <c r="U694" s="12">
        <f t="shared" si="141"/>
        <v>0</v>
      </c>
      <c r="V694" s="13" t="str">
        <f t="shared" ca="1" si="142"/>
        <v>Greater Than 8 Weeks Old</v>
      </c>
    </row>
    <row r="695" spans="1:22" x14ac:dyDescent="0.35">
      <c r="A695" s="2" t="s">
        <v>18</v>
      </c>
      <c r="B695" s="5">
        <v>43704</v>
      </c>
      <c r="C695" s="5" t="s">
        <v>376</v>
      </c>
      <c r="D695" s="5" t="s">
        <v>377</v>
      </c>
      <c r="E695" s="6">
        <v>6</v>
      </c>
      <c r="F695" s="3">
        <v>150</v>
      </c>
      <c r="G695" s="3">
        <v>40.799999999999997</v>
      </c>
      <c r="H695" s="8">
        <f t="shared" si="130"/>
        <v>6.8</v>
      </c>
      <c r="I695" s="3">
        <v>109.2</v>
      </c>
      <c r="J695" s="4">
        <v>0.73</v>
      </c>
      <c r="K695" s="2" t="str">
        <f t="shared" si="131"/>
        <v>Tuesday</v>
      </c>
      <c r="L695" s="5">
        <f t="shared" si="132"/>
        <v>43707</v>
      </c>
      <c r="M695" s="2" t="str">
        <f t="shared" si="133"/>
        <v>Friday</v>
      </c>
      <c r="N695" s="2" t="str">
        <f t="shared" si="134"/>
        <v>Friday</v>
      </c>
      <c r="O695" s="12">
        <f t="shared" si="135"/>
        <v>7.5</v>
      </c>
      <c r="P695" s="11" t="str">
        <f t="shared" si="136"/>
        <v>Low Cost per Unit</v>
      </c>
      <c r="Q695" s="12">
        <f t="shared" si="137"/>
        <v>0</v>
      </c>
      <c r="R695" s="12">
        <f t="shared" si="138"/>
        <v>4.5</v>
      </c>
      <c r="S695" s="12">
        <f t="shared" si="139"/>
        <v>0</v>
      </c>
      <c r="T695" s="12">
        <f t="shared" si="140"/>
        <v>0</v>
      </c>
      <c r="U695" s="12">
        <f t="shared" si="141"/>
        <v>0</v>
      </c>
      <c r="V695" s="13" t="str">
        <f t="shared" ca="1" si="142"/>
        <v>Greater Than 8 Weeks Old</v>
      </c>
    </row>
    <row r="696" spans="1:22" x14ac:dyDescent="0.35">
      <c r="A696" s="2" t="s">
        <v>18</v>
      </c>
      <c r="B696" s="5">
        <v>43705</v>
      </c>
      <c r="C696" s="5" t="s">
        <v>376</v>
      </c>
      <c r="D696" s="5" t="s">
        <v>377</v>
      </c>
      <c r="E696" s="6">
        <v>2</v>
      </c>
      <c r="F696" s="3">
        <v>50</v>
      </c>
      <c r="G696" s="3">
        <v>13.6</v>
      </c>
      <c r="H696" s="8">
        <f t="shared" si="130"/>
        <v>6.8</v>
      </c>
      <c r="I696" s="3">
        <v>36.4</v>
      </c>
      <c r="J696" s="4">
        <v>0.73</v>
      </c>
      <c r="K696" s="2" t="str">
        <f t="shared" si="131"/>
        <v>Wednesday</v>
      </c>
      <c r="L696" s="5">
        <f t="shared" si="132"/>
        <v>43708</v>
      </c>
      <c r="M696" s="2" t="str">
        <f t="shared" si="133"/>
        <v>Saturday</v>
      </c>
      <c r="N696" s="2" t="str">
        <f t="shared" si="134"/>
        <v>Saturday</v>
      </c>
      <c r="O696" s="12">
        <f t="shared" si="135"/>
        <v>0</v>
      </c>
      <c r="P696" s="11" t="str">
        <f t="shared" si="136"/>
        <v>Low Cost per Unit</v>
      </c>
      <c r="Q696" s="12">
        <f t="shared" si="137"/>
        <v>0</v>
      </c>
      <c r="R696" s="12">
        <f t="shared" si="138"/>
        <v>1.5</v>
      </c>
      <c r="S696" s="12">
        <f t="shared" si="139"/>
        <v>0</v>
      </c>
      <c r="T696" s="12">
        <f t="shared" si="140"/>
        <v>0</v>
      </c>
      <c r="U696" s="12">
        <f t="shared" si="141"/>
        <v>0</v>
      </c>
      <c r="V696" s="13" t="str">
        <f t="shared" ca="1" si="142"/>
        <v>Greater Than 8 Weeks Old</v>
      </c>
    </row>
    <row r="697" spans="1:22" x14ac:dyDescent="0.35">
      <c r="A697" s="2" t="s">
        <v>18</v>
      </c>
      <c r="B697" s="5">
        <v>43706</v>
      </c>
      <c r="C697" s="5" t="s">
        <v>376</v>
      </c>
      <c r="D697" s="5" t="s">
        <v>377</v>
      </c>
      <c r="E697" s="6">
        <v>4</v>
      </c>
      <c r="F697" s="3">
        <v>100</v>
      </c>
      <c r="G697" s="3">
        <v>27.2</v>
      </c>
      <c r="H697" s="8">
        <f t="shared" si="130"/>
        <v>6.8</v>
      </c>
      <c r="I697" s="3">
        <v>72.8</v>
      </c>
      <c r="J697" s="4">
        <v>0.73</v>
      </c>
      <c r="K697" s="2" t="str">
        <f t="shared" si="131"/>
        <v>Thursday</v>
      </c>
      <c r="L697" s="5">
        <f t="shared" si="132"/>
        <v>43709</v>
      </c>
      <c r="M697" s="2" t="str">
        <f t="shared" si="133"/>
        <v>Sunday</v>
      </c>
      <c r="N697" s="2" t="str">
        <f t="shared" si="134"/>
        <v>Monday</v>
      </c>
      <c r="O697" s="12">
        <f t="shared" si="135"/>
        <v>0</v>
      </c>
      <c r="P697" s="11" t="str">
        <f t="shared" si="136"/>
        <v>Low Cost per Unit</v>
      </c>
      <c r="Q697" s="12">
        <f t="shared" si="137"/>
        <v>0</v>
      </c>
      <c r="R697" s="12">
        <f t="shared" si="138"/>
        <v>3</v>
      </c>
      <c r="S697" s="12">
        <f t="shared" si="139"/>
        <v>0</v>
      </c>
      <c r="T697" s="12">
        <f t="shared" si="140"/>
        <v>0</v>
      </c>
      <c r="U697" s="12">
        <f t="shared" si="141"/>
        <v>0</v>
      </c>
      <c r="V697" s="13" t="str">
        <f t="shared" ca="1" si="142"/>
        <v>Greater Than 8 Weeks Old</v>
      </c>
    </row>
    <row r="698" spans="1:22" x14ac:dyDescent="0.35">
      <c r="A698" s="2" t="s">
        <v>18</v>
      </c>
      <c r="B698" s="5">
        <v>43708</v>
      </c>
      <c r="C698" s="5" t="s">
        <v>376</v>
      </c>
      <c r="D698" s="5" t="s">
        <v>377</v>
      </c>
      <c r="E698" s="6">
        <v>1</v>
      </c>
      <c r="F698" s="3">
        <v>25</v>
      </c>
      <c r="G698" s="3">
        <v>6.8</v>
      </c>
      <c r="H698" s="8">
        <f t="shared" si="130"/>
        <v>6.8</v>
      </c>
      <c r="I698" s="3">
        <v>18.2</v>
      </c>
      <c r="J698" s="4">
        <v>0.73</v>
      </c>
      <c r="K698" s="2" t="str">
        <f t="shared" si="131"/>
        <v>Saturday</v>
      </c>
      <c r="L698" s="5">
        <f t="shared" si="132"/>
        <v>43711</v>
      </c>
      <c r="M698" s="2" t="str">
        <f t="shared" si="133"/>
        <v>Tuesday</v>
      </c>
      <c r="N698" s="2" t="str">
        <f t="shared" si="134"/>
        <v>Tuesday</v>
      </c>
      <c r="O698" s="12">
        <f t="shared" si="135"/>
        <v>0</v>
      </c>
      <c r="P698" s="11" t="str">
        <f t="shared" si="136"/>
        <v>Low Cost per Unit</v>
      </c>
      <c r="Q698" s="12">
        <f t="shared" si="137"/>
        <v>0</v>
      </c>
      <c r="R698" s="12">
        <f t="shared" si="138"/>
        <v>0</v>
      </c>
      <c r="S698" s="12">
        <f t="shared" si="139"/>
        <v>0</v>
      </c>
      <c r="T698" s="12">
        <f t="shared" si="140"/>
        <v>0</v>
      </c>
      <c r="U698" s="12">
        <f t="shared" si="141"/>
        <v>0</v>
      </c>
      <c r="V698" s="13" t="str">
        <f t="shared" ca="1" si="142"/>
        <v>Greater Than 8 Weeks Old</v>
      </c>
    </row>
    <row r="699" spans="1:22" x14ac:dyDescent="0.35">
      <c r="A699" s="2" t="s">
        <v>19</v>
      </c>
      <c r="B699" s="5">
        <v>43678</v>
      </c>
      <c r="C699" s="5" t="s">
        <v>378</v>
      </c>
      <c r="D699" s="5" t="s">
        <v>379</v>
      </c>
      <c r="E699" s="6">
        <v>4</v>
      </c>
      <c r="F699" s="3">
        <v>276</v>
      </c>
      <c r="G699" s="3">
        <v>80.239999999999995</v>
      </c>
      <c r="H699" s="8">
        <f t="shared" si="130"/>
        <v>20.059999999999999</v>
      </c>
      <c r="I699" s="3">
        <v>195.76</v>
      </c>
      <c r="J699" s="4">
        <v>0.71</v>
      </c>
      <c r="K699" s="2" t="str">
        <f t="shared" si="131"/>
        <v>Thursday</v>
      </c>
      <c r="L699" s="5">
        <f t="shared" si="132"/>
        <v>43681</v>
      </c>
      <c r="M699" s="2" t="str">
        <f t="shared" si="133"/>
        <v>Sunday</v>
      </c>
      <c r="N699" s="2" t="str">
        <f t="shared" si="134"/>
        <v>Monday</v>
      </c>
      <c r="O699" s="12">
        <f t="shared" si="135"/>
        <v>0</v>
      </c>
      <c r="P699" s="11" t="str">
        <f t="shared" si="136"/>
        <v>High Cost per Unit</v>
      </c>
      <c r="Q699" s="12">
        <f t="shared" si="137"/>
        <v>0</v>
      </c>
      <c r="R699" s="12">
        <f t="shared" si="138"/>
        <v>8.2799999999999994</v>
      </c>
      <c r="S699" s="12">
        <f t="shared" si="139"/>
        <v>0</v>
      </c>
      <c r="T699" s="12">
        <f t="shared" si="140"/>
        <v>0</v>
      </c>
      <c r="U699" s="12">
        <f t="shared" si="141"/>
        <v>0</v>
      </c>
      <c r="V699" s="13" t="str">
        <f t="shared" ca="1" si="142"/>
        <v>Greater Than 8 Weeks Old</v>
      </c>
    </row>
    <row r="700" spans="1:22" x14ac:dyDescent="0.35">
      <c r="A700" s="2" t="s">
        <v>19</v>
      </c>
      <c r="B700" s="5">
        <v>43680</v>
      </c>
      <c r="C700" s="5" t="s">
        <v>378</v>
      </c>
      <c r="D700" s="5" t="s">
        <v>379</v>
      </c>
      <c r="E700" s="6">
        <v>3</v>
      </c>
      <c r="F700" s="3">
        <v>207</v>
      </c>
      <c r="G700" s="3">
        <v>60.18</v>
      </c>
      <c r="H700" s="8">
        <f t="shared" si="130"/>
        <v>20.059999999999999</v>
      </c>
      <c r="I700" s="3">
        <v>146.82</v>
      </c>
      <c r="J700" s="4">
        <v>0.71</v>
      </c>
      <c r="K700" s="2" t="str">
        <f t="shared" si="131"/>
        <v>Saturday</v>
      </c>
      <c r="L700" s="5">
        <f t="shared" si="132"/>
        <v>43683</v>
      </c>
      <c r="M700" s="2" t="str">
        <f t="shared" si="133"/>
        <v>Tuesday</v>
      </c>
      <c r="N700" s="2" t="str">
        <f t="shared" si="134"/>
        <v>Tuesday</v>
      </c>
      <c r="O700" s="12">
        <f t="shared" si="135"/>
        <v>0</v>
      </c>
      <c r="P700" s="11" t="str">
        <f t="shared" si="136"/>
        <v>High Cost per Unit</v>
      </c>
      <c r="Q700" s="12">
        <f t="shared" si="137"/>
        <v>0</v>
      </c>
      <c r="R700" s="12">
        <f t="shared" si="138"/>
        <v>6.21</v>
      </c>
      <c r="S700" s="12">
        <f t="shared" si="139"/>
        <v>0</v>
      </c>
      <c r="T700" s="12">
        <f t="shared" si="140"/>
        <v>0</v>
      </c>
      <c r="U700" s="12">
        <f t="shared" si="141"/>
        <v>0</v>
      </c>
      <c r="V700" s="13" t="str">
        <f t="shared" ca="1" si="142"/>
        <v>Greater Than 8 Weeks Old</v>
      </c>
    </row>
    <row r="701" spans="1:22" x14ac:dyDescent="0.35">
      <c r="A701" s="2" t="s">
        <v>19</v>
      </c>
      <c r="B701" s="5">
        <v>43681</v>
      </c>
      <c r="C701" s="5" t="s">
        <v>378</v>
      </c>
      <c r="D701" s="5" t="s">
        <v>379</v>
      </c>
      <c r="E701" s="6">
        <v>3</v>
      </c>
      <c r="F701" s="3">
        <v>207</v>
      </c>
      <c r="G701" s="3">
        <v>60.18</v>
      </c>
      <c r="H701" s="8">
        <f t="shared" si="130"/>
        <v>20.059999999999999</v>
      </c>
      <c r="I701" s="3">
        <v>146.82</v>
      </c>
      <c r="J701" s="4">
        <v>0.71</v>
      </c>
      <c r="K701" s="2" t="str">
        <f t="shared" si="131"/>
        <v>Sunday</v>
      </c>
      <c r="L701" s="5">
        <f t="shared" si="132"/>
        <v>43684</v>
      </c>
      <c r="M701" s="2" t="str">
        <f t="shared" si="133"/>
        <v>Wednesday</v>
      </c>
      <c r="N701" s="2" t="str">
        <f t="shared" si="134"/>
        <v>Wednesday</v>
      </c>
      <c r="O701" s="12">
        <f t="shared" si="135"/>
        <v>0</v>
      </c>
      <c r="P701" s="11" t="str">
        <f t="shared" si="136"/>
        <v>High Cost per Unit</v>
      </c>
      <c r="Q701" s="12">
        <f t="shared" si="137"/>
        <v>0</v>
      </c>
      <c r="R701" s="12">
        <f t="shared" si="138"/>
        <v>6.21</v>
      </c>
      <c r="S701" s="12">
        <f t="shared" si="139"/>
        <v>0</v>
      </c>
      <c r="T701" s="12">
        <f t="shared" si="140"/>
        <v>0</v>
      </c>
      <c r="U701" s="12">
        <f t="shared" si="141"/>
        <v>0</v>
      </c>
      <c r="V701" s="13" t="str">
        <f t="shared" ca="1" si="142"/>
        <v>Greater Than 8 Weeks Old</v>
      </c>
    </row>
    <row r="702" spans="1:22" x14ac:dyDescent="0.35">
      <c r="A702" s="2" t="s">
        <v>19</v>
      </c>
      <c r="B702" s="5">
        <v>43682</v>
      </c>
      <c r="C702" s="5" t="s">
        <v>378</v>
      </c>
      <c r="D702" s="5" t="s">
        <v>379</v>
      </c>
      <c r="E702" s="6">
        <v>2</v>
      </c>
      <c r="F702" s="3">
        <v>138</v>
      </c>
      <c r="G702" s="3">
        <v>40.119999999999997</v>
      </c>
      <c r="H702" s="8">
        <f t="shared" si="130"/>
        <v>20.059999999999999</v>
      </c>
      <c r="I702" s="3">
        <v>97.88</v>
      </c>
      <c r="J702" s="4">
        <v>0.71</v>
      </c>
      <c r="K702" s="2" t="str">
        <f t="shared" si="131"/>
        <v>Monday</v>
      </c>
      <c r="L702" s="5">
        <f t="shared" si="132"/>
        <v>43685</v>
      </c>
      <c r="M702" s="2" t="str">
        <f t="shared" si="133"/>
        <v>Thursday</v>
      </c>
      <c r="N702" s="2" t="str">
        <f t="shared" si="134"/>
        <v>Thursday</v>
      </c>
      <c r="O702" s="12">
        <f t="shared" si="135"/>
        <v>0</v>
      </c>
      <c r="P702" s="11" t="str">
        <f t="shared" si="136"/>
        <v>High Cost per Unit</v>
      </c>
      <c r="Q702" s="12">
        <f t="shared" si="137"/>
        <v>0</v>
      </c>
      <c r="R702" s="12">
        <f t="shared" si="138"/>
        <v>4.1399999999999997</v>
      </c>
      <c r="S702" s="12">
        <f t="shared" si="139"/>
        <v>0</v>
      </c>
      <c r="T702" s="12">
        <f t="shared" si="140"/>
        <v>0</v>
      </c>
      <c r="U702" s="12">
        <f t="shared" si="141"/>
        <v>0</v>
      </c>
      <c r="V702" s="13" t="str">
        <f t="shared" ca="1" si="142"/>
        <v>Greater Than 8 Weeks Old</v>
      </c>
    </row>
    <row r="703" spans="1:22" x14ac:dyDescent="0.35">
      <c r="A703" s="2" t="s">
        <v>19</v>
      </c>
      <c r="B703" s="5">
        <v>43683</v>
      </c>
      <c r="C703" s="5" t="s">
        <v>378</v>
      </c>
      <c r="D703" s="5" t="s">
        <v>379</v>
      </c>
      <c r="E703" s="6">
        <v>2</v>
      </c>
      <c r="F703" s="3">
        <v>138</v>
      </c>
      <c r="G703" s="3">
        <v>40.119999999999997</v>
      </c>
      <c r="H703" s="8">
        <f t="shared" si="130"/>
        <v>20.059999999999999</v>
      </c>
      <c r="I703" s="3">
        <v>97.88</v>
      </c>
      <c r="J703" s="4">
        <v>0.71</v>
      </c>
      <c r="K703" s="2" t="str">
        <f t="shared" si="131"/>
        <v>Tuesday</v>
      </c>
      <c r="L703" s="5">
        <f t="shared" si="132"/>
        <v>43686</v>
      </c>
      <c r="M703" s="2" t="str">
        <f t="shared" si="133"/>
        <v>Friday</v>
      </c>
      <c r="N703" s="2" t="str">
        <f t="shared" si="134"/>
        <v>Friday</v>
      </c>
      <c r="O703" s="12">
        <f t="shared" si="135"/>
        <v>6.9</v>
      </c>
      <c r="P703" s="11" t="str">
        <f t="shared" si="136"/>
        <v>High Cost per Unit</v>
      </c>
      <c r="Q703" s="12">
        <f t="shared" si="137"/>
        <v>0</v>
      </c>
      <c r="R703" s="12">
        <f t="shared" si="138"/>
        <v>4.1399999999999997</v>
      </c>
      <c r="S703" s="12">
        <f t="shared" si="139"/>
        <v>0</v>
      </c>
      <c r="T703" s="12">
        <f t="shared" si="140"/>
        <v>0</v>
      </c>
      <c r="U703" s="12">
        <f t="shared" si="141"/>
        <v>0</v>
      </c>
      <c r="V703" s="13" t="str">
        <f t="shared" ca="1" si="142"/>
        <v>Greater Than 8 Weeks Old</v>
      </c>
    </row>
    <row r="704" spans="1:22" x14ac:dyDescent="0.35">
      <c r="A704" s="2" t="s">
        <v>19</v>
      </c>
      <c r="B704" s="5">
        <v>43686</v>
      </c>
      <c r="C704" s="5" t="s">
        <v>378</v>
      </c>
      <c r="D704" s="5" t="s">
        <v>379</v>
      </c>
      <c r="E704" s="6">
        <v>2</v>
      </c>
      <c r="F704" s="3">
        <v>138</v>
      </c>
      <c r="G704" s="3">
        <v>40.119999999999997</v>
      </c>
      <c r="H704" s="8">
        <f t="shared" si="130"/>
        <v>20.059999999999999</v>
      </c>
      <c r="I704" s="3">
        <v>97.88</v>
      </c>
      <c r="J704" s="4">
        <v>0.71</v>
      </c>
      <c r="K704" s="2" t="str">
        <f t="shared" si="131"/>
        <v>Friday</v>
      </c>
      <c r="L704" s="5">
        <f t="shared" si="132"/>
        <v>43689</v>
      </c>
      <c r="M704" s="2" t="str">
        <f t="shared" si="133"/>
        <v>Monday</v>
      </c>
      <c r="N704" s="2" t="str">
        <f t="shared" si="134"/>
        <v>Monday</v>
      </c>
      <c r="O704" s="12">
        <f t="shared" si="135"/>
        <v>0</v>
      </c>
      <c r="P704" s="11" t="str">
        <f t="shared" si="136"/>
        <v>High Cost per Unit</v>
      </c>
      <c r="Q704" s="12">
        <f t="shared" si="137"/>
        <v>0</v>
      </c>
      <c r="R704" s="12">
        <f t="shared" si="138"/>
        <v>4.1399999999999997</v>
      </c>
      <c r="S704" s="12">
        <f t="shared" si="139"/>
        <v>0</v>
      </c>
      <c r="T704" s="12">
        <f t="shared" si="140"/>
        <v>0</v>
      </c>
      <c r="U704" s="12">
        <f t="shared" si="141"/>
        <v>0</v>
      </c>
      <c r="V704" s="13" t="str">
        <f t="shared" ca="1" si="142"/>
        <v>Greater Than 8 Weeks Old</v>
      </c>
    </row>
    <row r="705" spans="1:22" x14ac:dyDescent="0.35">
      <c r="A705" s="2" t="s">
        <v>19</v>
      </c>
      <c r="B705" s="5">
        <v>43688</v>
      </c>
      <c r="C705" s="5" t="s">
        <v>378</v>
      </c>
      <c r="D705" s="5" t="s">
        <v>379</v>
      </c>
      <c r="E705" s="6">
        <v>2</v>
      </c>
      <c r="F705" s="3">
        <v>138</v>
      </c>
      <c r="G705" s="3">
        <v>40.119999999999997</v>
      </c>
      <c r="H705" s="8">
        <f t="shared" si="130"/>
        <v>20.059999999999999</v>
      </c>
      <c r="I705" s="3">
        <v>97.88</v>
      </c>
      <c r="J705" s="4">
        <v>0.71</v>
      </c>
      <c r="K705" s="2" t="str">
        <f t="shared" si="131"/>
        <v>Sunday</v>
      </c>
      <c r="L705" s="5">
        <f t="shared" si="132"/>
        <v>43691</v>
      </c>
      <c r="M705" s="2" t="str">
        <f t="shared" si="133"/>
        <v>Wednesday</v>
      </c>
      <c r="N705" s="2" t="str">
        <f t="shared" si="134"/>
        <v>Wednesday</v>
      </c>
      <c r="O705" s="12">
        <f t="shared" si="135"/>
        <v>0</v>
      </c>
      <c r="P705" s="11" t="str">
        <f t="shared" si="136"/>
        <v>High Cost per Unit</v>
      </c>
      <c r="Q705" s="12">
        <f t="shared" si="137"/>
        <v>0</v>
      </c>
      <c r="R705" s="12">
        <f t="shared" si="138"/>
        <v>4.1399999999999997</v>
      </c>
      <c r="S705" s="12">
        <f t="shared" si="139"/>
        <v>0</v>
      </c>
      <c r="T705" s="12">
        <f t="shared" si="140"/>
        <v>0</v>
      </c>
      <c r="U705" s="12">
        <f t="shared" si="141"/>
        <v>0</v>
      </c>
      <c r="V705" s="13" t="str">
        <f t="shared" ca="1" si="142"/>
        <v>Greater Than 8 Weeks Old</v>
      </c>
    </row>
    <row r="706" spans="1:22" x14ac:dyDescent="0.35">
      <c r="A706" s="2" t="s">
        <v>19</v>
      </c>
      <c r="B706" s="5">
        <v>43689</v>
      </c>
      <c r="C706" s="5" t="s">
        <v>378</v>
      </c>
      <c r="D706" s="5" t="s">
        <v>379</v>
      </c>
      <c r="E706" s="6">
        <v>1</v>
      </c>
      <c r="F706" s="3">
        <v>69</v>
      </c>
      <c r="G706" s="3">
        <v>20.059999999999999</v>
      </c>
      <c r="H706" s="8">
        <f t="shared" si="130"/>
        <v>20.059999999999999</v>
      </c>
      <c r="I706" s="3">
        <v>48.94</v>
      </c>
      <c r="J706" s="4">
        <v>0.71</v>
      </c>
      <c r="K706" s="2" t="str">
        <f t="shared" si="131"/>
        <v>Monday</v>
      </c>
      <c r="L706" s="5">
        <f t="shared" si="132"/>
        <v>43692</v>
      </c>
      <c r="M706" s="2" t="str">
        <f t="shared" si="133"/>
        <v>Thursday</v>
      </c>
      <c r="N706" s="2" t="str">
        <f t="shared" si="134"/>
        <v>Thursday</v>
      </c>
      <c r="O706" s="12">
        <f t="shared" si="135"/>
        <v>0</v>
      </c>
      <c r="P706" s="11" t="str">
        <f t="shared" si="136"/>
        <v>High Cost per Unit</v>
      </c>
      <c r="Q706" s="12">
        <f t="shared" si="137"/>
        <v>0</v>
      </c>
      <c r="R706" s="12">
        <f t="shared" si="138"/>
        <v>0</v>
      </c>
      <c r="S706" s="12">
        <f t="shared" si="139"/>
        <v>0</v>
      </c>
      <c r="T706" s="12">
        <f t="shared" si="140"/>
        <v>0</v>
      </c>
      <c r="U706" s="12">
        <f t="shared" si="141"/>
        <v>0</v>
      </c>
      <c r="V706" s="13" t="str">
        <f t="shared" ca="1" si="142"/>
        <v>Greater Than 8 Weeks Old</v>
      </c>
    </row>
    <row r="707" spans="1:22" x14ac:dyDescent="0.35">
      <c r="A707" s="2" t="s">
        <v>19</v>
      </c>
      <c r="B707" s="5">
        <v>43690</v>
      </c>
      <c r="C707" s="5" t="s">
        <v>378</v>
      </c>
      <c r="D707" s="5" t="s">
        <v>379</v>
      </c>
      <c r="E707" s="6">
        <v>1</v>
      </c>
      <c r="F707" s="3">
        <v>69</v>
      </c>
      <c r="G707" s="3">
        <v>20.059999999999999</v>
      </c>
      <c r="H707" s="8">
        <f t="shared" ref="H707:H770" si="143">G707/E707</f>
        <v>20.059999999999999</v>
      </c>
      <c r="I707" s="3">
        <v>48.94</v>
      </c>
      <c r="J707" s="4">
        <v>0.71</v>
      </c>
      <c r="K707" s="2" t="str">
        <f t="shared" ref="K707:K770" si="144">TEXT(B707,"dddd")</f>
        <v>Tuesday</v>
      </c>
      <c r="L707" s="5">
        <f t="shared" ref="L707:L770" si="145">B707+3</f>
        <v>43693</v>
      </c>
      <c r="M707" s="2" t="str">
        <f t="shared" ref="M707:M770" si="146">TEXT(L707,"dddd")</f>
        <v>Friday</v>
      </c>
      <c r="N707" s="2" t="str">
        <f t="shared" ref="N707:N770" si="147">IF(M707="Sunday","Monday",M707)</f>
        <v>Friday</v>
      </c>
      <c r="O707" s="12">
        <f t="shared" ref="O707:O770" si="148">IF(TEXT(B707,"dddd")="Tuesday",F707*0.05,0)</f>
        <v>3.45</v>
      </c>
      <c r="P707" s="11" t="str">
        <f t="shared" ref="P707:P770" si="149">IF(H707&gt;AVERAGE(H:H),"High Cost per Unit","Low Cost per Unit")</f>
        <v>High Cost per Unit</v>
      </c>
      <c r="Q707" s="12">
        <f t="shared" ref="Q707:Q770" si="150">IF(D707="Masks",F707*0.1,0)</f>
        <v>0</v>
      </c>
      <c r="R707" s="12">
        <f t="shared" ref="R707:R770" si="151">IF(E707&gt;1,F707*0.03,0)</f>
        <v>0</v>
      </c>
      <c r="S707" s="12">
        <f t="shared" ref="S707:S770" si="152">IF(D707="Accessories",F707*0.15,0)</f>
        <v>0</v>
      </c>
      <c r="T707" s="12">
        <f t="shared" ref="T707:T770" si="153">IF(AND(K707="Saturday",C707="Fitness"),F707*0.1,0)</f>
        <v>0</v>
      </c>
      <c r="U707" s="12">
        <f t="shared" ref="U707:U770" si="154">IF(AND(K707="Friday",C707="Automotive"),F707*0.2,0)</f>
        <v>0</v>
      </c>
      <c r="V707" s="13" t="str">
        <f t="shared" ref="V707:V770" ca="1" si="155">IF(B707&lt;TODAY()-56,"Greater Than 8 Weeks Old","Less Than 8 Weeks Old")</f>
        <v>Greater Than 8 Weeks Old</v>
      </c>
    </row>
    <row r="708" spans="1:22" x14ac:dyDescent="0.35">
      <c r="A708" s="2" t="s">
        <v>19</v>
      </c>
      <c r="B708" s="5">
        <v>43691</v>
      </c>
      <c r="C708" s="5" t="s">
        <v>378</v>
      </c>
      <c r="D708" s="5" t="s">
        <v>379</v>
      </c>
      <c r="E708" s="6">
        <v>1</v>
      </c>
      <c r="F708" s="3">
        <v>69</v>
      </c>
      <c r="G708" s="3">
        <v>20.059999999999999</v>
      </c>
      <c r="H708" s="8">
        <f t="shared" si="143"/>
        <v>20.059999999999999</v>
      </c>
      <c r="I708" s="3">
        <v>48.94</v>
      </c>
      <c r="J708" s="4">
        <v>0.71</v>
      </c>
      <c r="K708" s="2" t="str">
        <f t="shared" si="144"/>
        <v>Wednesday</v>
      </c>
      <c r="L708" s="5">
        <f t="shared" si="145"/>
        <v>43694</v>
      </c>
      <c r="M708" s="2" t="str">
        <f t="shared" si="146"/>
        <v>Saturday</v>
      </c>
      <c r="N708" s="2" t="str">
        <f t="shared" si="147"/>
        <v>Saturday</v>
      </c>
      <c r="O708" s="12">
        <f t="shared" si="148"/>
        <v>0</v>
      </c>
      <c r="P708" s="11" t="str">
        <f t="shared" si="149"/>
        <v>High Cost per Unit</v>
      </c>
      <c r="Q708" s="12">
        <f t="shared" si="150"/>
        <v>0</v>
      </c>
      <c r="R708" s="12">
        <f t="shared" si="151"/>
        <v>0</v>
      </c>
      <c r="S708" s="12">
        <f t="shared" si="152"/>
        <v>0</v>
      </c>
      <c r="T708" s="12">
        <f t="shared" si="153"/>
        <v>0</v>
      </c>
      <c r="U708" s="12">
        <f t="shared" si="154"/>
        <v>0</v>
      </c>
      <c r="V708" s="13" t="str">
        <f t="shared" ca="1" si="155"/>
        <v>Greater Than 8 Weeks Old</v>
      </c>
    </row>
    <row r="709" spans="1:22" x14ac:dyDescent="0.35">
      <c r="A709" s="2" t="s">
        <v>19</v>
      </c>
      <c r="B709" s="5">
        <v>43692</v>
      </c>
      <c r="C709" s="5" t="s">
        <v>378</v>
      </c>
      <c r="D709" s="5" t="s">
        <v>379</v>
      </c>
      <c r="E709" s="6">
        <v>3</v>
      </c>
      <c r="F709" s="3">
        <v>207</v>
      </c>
      <c r="G709" s="3">
        <v>60.18</v>
      </c>
      <c r="H709" s="8">
        <f t="shared" si="143"/>
        <v>20.059999999999999</v>
      </c>
      <c r="I709" s="3">
        <v>146.82</v>
      </c>
      <c r="J709" s="4">
        <v>0.71</v>
      </c>
      <c r="K709" s="2" t="str">
        <f t="shared" si="144"/>
        <v>Thursday</v>
      </c>
      <c r="L709" s="5">
        <f t="shared" si="145"/>
        <v>43695</v>
      </c>
      <c r="M709" s="2" t="str">
        <f t="shared" si="146"/>
        <v>Sunday</v>
      </c>
      <c r="N709" s="2" t="str">
        <f t="shared" si="147"/>
        <v>Monday</v>
      </c>
      <c r="O709" s="12">
        <f t="shared" si="148"/>
        <v>0</v>
      </c>
      <c r="P709" s="11" t="str">
        <f t="shared" si="149"/>
        <v>High Cost per Unit</v>
      </c>
      <c r="Q709" s="12">
        <f t="shared" si="150"/>
        <v>0</v>
      </c>
      <c r="R709" s="12">
        <f t="shared" si="151"/>
        <v>6.21</v>
      </c>
      <c r="S709" s="12">
        <f t="shared" si="152"/>
        <v>0</v>
      </c>
      <c r="T709" s="12">
        <f t="shared" si="153"/>
        <v>0</v>
      </c>
      <c r="U709" s="12">
        <f t="shared" si="154"/>
        <v>0</v>
      </c>
      <c r="V709" s="13" t="str">
        <f t="shared" ca="1" si="155"/>
        <v>Greater Than 8 Weeks Old</v>
      </c>
    </row>
    <row r="710" spans="1:22" x14ac:dyDescent="0.35">
      <c r="A710" s="2" t="s">
        <v>19</v>
      </c>
      <c r="B710" s="5">
        <v>43693</v>
      </c>
      <c r="C710" s="5" t="s">
        <v>378</v>
      </c>
      <c r="D710" s="5" t="s">
        <v>379</v>
      </c>
      <c r="E710" s="6">
        <v>3</v>
      </c>
      <c r="F710" s="3">
        <v>207</v>
      </c>
      <c r="G710" s="3">
        <v>60.18</v>
      </c>
      <c r="H710" s="8">
        <f t="shared" si="143"/>
        <v>20.059999999999999</v>
      </c>
      <c r="I710" s="3">
        <v>146.82</v>
      </c>
      <c r="J710" s="4">
        <v>0.71</v>
      </c>
      <c r="K710" s="2" t="str">
        <f t="shared" si="144"/>
        <v>Friday</v>
      </c>
      <c r="L710" s="5">
        <f t="shared" si="145"/>
        <v>43696</v>
      </c>
      <c r="M710" s="2" t="str">
        <f t="shared" si="146"/>
        <v>Monday</v>
      </c>
      <c r="N710" s="2" t="str">
        <f t="shared" si="147"/>
        <v>Monday</v>
      </c>
      <c r="O710" s="12">
        <f t="shared" si="148"/>
        <v>0</v>
      </c>
      <c r="P710" s="11" t="str">
        <f t="shared" si="149"/>
        <v>High Cost per Unit</v>
      </c>
      <c r="Q710" s="12">
        <f t="shared" si="150"/>
        <v>0</v>
      </c>
      <c r="R710" s="12">
        <f t="shared" si="151"/>
        <v>6.21</v>
      </c>
      <c r="S710" s="12">
        <f t="shared" si="152"/>
        <v>0</v>
      </c>
      <c r="T710" s="12">
        <f t="shared" si="153"/>
        <v>0</v>
      </c>
      <c r="U710" s="12">
        <f t="shared" si="154"/>
        <v>0</v>
      </c>
      <c r="V710" s="13" t="str">
        <f t="shared" ca="1" si="155"/>
        <v>Greater Than 8 Weeks Old</v>
      </c>
    </row>
    <row r="711" spans="1:22" x14ac:dyDescent="0.35">
      <c r="A711" s="2" t="s">
        <v>19</v>
      </c>
      <c r="B711" s="5">
        <v>43698</v>
      </c>
      <c r="C711" s="5" t="s">
        <v>378</v>
      </c>
      <c r="D711" s="5" t="s">
        <v>379</v>
      </c>
      <c r="E711" s="6">
        <v>5</v>
      </c>
      <c r="F711" s="3">
        <v>345</v>
      </c>
      <c r="G711" s="3">
        <v>100.3</v>
      </c>
      <c r="H711" s="8">
        <f t="shared" si="143"/>
        <v>20.059999999999999</v>
      </c>
      <c r="I711" s="3">
        <v>244.7</v>
      </c>
      <c r="J711" s="4">
        <v>0.71</v>
      </c>
      <c r="K711" s="2" t="str">
        <f t="shared" si="144"/>
        <v>Wednesday</v>
      </c>
      <c r="L711" s="5">
        <f t="shared" si="145"/>
        <v>43701</v>
      </c>
      <c r="M711" s="2" t="str">
        <f t="shared" si="146"/>
        <v>Saturday</v>
      </c>
      <c r="N711" s="2" t="str">
        <f t="shared" si="147"/>
        <v>Saturday</v>
      </c>
      <c r="O711" s="12">
        <f t="shared" si="148"/>
        <v>0</v>
      </c>
      <c r="P711" s="11" t="str">
        <f t="shared" si="149"/>
        <v>High Cost per Unit</v>
      </c>
      <c r="Q711" s="12">
        <f t="shared" si="150"/>
        <v>0</v>
      </c>
      <c r="R711" s="12">
        <f t="shared" si="151"/>
        <v>10.35</v>
      </c>
      <c r="S711" s="12">
        <f t="shared" si="152"/>
        <v>0</v>
      </c>
      <c r="T711" s="12">
        <f t="shared" si="153"/>
        <v>0</v>
      </c>
      <c r="U711" s="12">
        <f t="shared" si="154"/>
        <v>0</v>
      </c>
      <c r="V711" s="13" t="str">
        <f t="shared" ca="1" si="155"/>
        <v>Greater Than 8 Weeks Old</v>
      </c>
    </row>
    <row r="712" spans="1:22" x14ac:dyDescent="0.35">
      <c r="A712" s="2" t="s">
        <v>19</v>
      </c>
      <c r="B712" s="5">
        <v>43699</v>
      </c>
      <c r="C712" s="5" t="s">
        <v>378</v>
      </c>
      <c r="D712" s="5" t="s">
        <v>379</v>
      </c>
      <c r="E712" s="6">
        <v>3</v>
      </c>
      <c r="F712" s="3">
        <v>138</v>
      </c>
      <c r="G712" s="3">
        <v>60.18</v>
      </c>
      <c r="H712" s="8">
        <f t="shared" si="143"/>
        <v>20.059999999999999</v>
      </c>
      <c r="I712" s="3">
        <v>77.819999999999993</v>
      </c>
      <c r="J712" s="4">
        <v>0.56000000000000005</v>
      </c>
      <c r="K712" s="2" t="str">
        <f t="shared" si="144"/>
        <v>Thursday</v>
      </c>
      <c r="L712" s="5">
        <f t="shared" si="145"/>
        <v>43702</v>
      </c>
      <c r="M712" s="2" t="str">
        <f t="shared" si="146"/>
        <v>Sunday</v>
      </c>
      <c r="N712" s="2" t="str">
        <f t="shared" si="147"/>
        <v>Monday</v>
      </c>
      <c r="O712" s="12">
        <f t="shared" si="148"/>
        <v>0</v>
      </c>
      <c r="P712" s="11" t="str">
        <f t="shared" si="149"/>
        <v>High Cost per Unit</v>
      </c>
      <c r="Q712" s="12">
        <f t="shared" si="150"/>
        <v>0</v>
      </c>
      <c r="R712" s="12">
        <f t="shared" si="151"/>
        <v>4.1399999999999997</v>
      </c>
      <c r="S712" s="12">
        <f t="shared" si="152"/>
        <v>0</v>
      </c>
      <c r="T712" s="12">
        <f t="shared" si="153"/>
        <v>0</v>
      </c>
      <c r="U712" s="12">
        <f t="shared" si="154"/>
        <v>0</v>
      </c>
      <c r="V712" s="13" t="str">
        <f t="shared" ca="1" si="155"/>
        <v>Greater Than 8 Weeks Old</v>
      </c>
    </row>
    <row r="713" spans="1:22" x14ac:dyDescent="0.35">
      <c r="A713" s="2" t="s">
        <v>19</v>
      </c>
      <c r="B713" s="5">
        <v>43700</v>
      </c>
      <c r="C713" s="5" t="s">
        <v>378</v>
      </c>
      <c r="D713" s="5" t="s">
        <v>379</v>
      </c>
      <c r="E713" s="6">
        <v>1</v>
      </c>
      <c r="F713" s="3">
        <v>69</v>
      </c>
      <c r="G713" s="3">
        <v>20.059999999999999</v>
      </c>
      <c r="H713" s="8">
        <f t="shared" si="143"/>
        <v>20.059999999999999</v>
      </c>
      <c r="I713" s="3">
        <v>48.94</v>
      </c>
      <c r="J713" s="4">
        <v>0.71</v>
      </c>
      <c r="K713" s="2" t="str">
        <f t="shared" si="144"/>
        <v>Friday</v>
      </c>
      <c r="L713" s="5">
        <f t="shared" si="145"/>
        <v>43703</v>
      </c>
      <c r="M713" s="2" t="str">
        <f t="shared" si="146"/>
        <v>Monday</v>
      </c>
      <c r="N713" s="2" t="str">
        <f t="shared" si="147"/>
        <v>Monday</v>
      </c>
      <c r="O713" s="12">
        <f t="shared" si="148"/>
        <v>0</v>
      </c>
      <c r="P713" s="11" t="str">
        <f t="shared" si="149"/>
        <v>High Cost per Unit</v>
      </c>
      <c r="Q713" s="12">
        <f t="shared" si="150"/>
        <v>0</v>
      </c>
      <c r="R713" s="12">
        <f t="shared" si="151"/>
        <v>0</v>
      </c>
      <c r="S713" s="12">
        <f t="shared" si="152"/>
        <v>0</v>
      </c>
      <c r="T713" s="12">
        <f t="shared" si="153"/>
        <v>0</v>
      </c>
      <c r="U713" s="12">
        <f t="shared" si="154"/>
        <v>0</v>
      </c>
      <c r="V713" s="13" t="str">
        <f t="shared" ca="1" si="155"/>
        <v>Greater Than 8 Weeks Old</v>
      </c>
    </row>
    <row r="714" spans="1:22" x14ac:dyDescent="0.35">
      <c r="A714" s="2" t="s">
        <v>19</v>
      </c>
      <c r="B714" s="5">
        <v>43701</v>
      </c>
      <c r="C714" s="5" t="s">
        <v>378</v>
      </c>
      <c r="D714" s="5" t="s">
        <v>379</v>
      </c>
      <c r="E714" s="6">
        <v>2</v>
      </c>
      <c r="F714" s="3">
        <v>138</v>
      </c>
      <c r="G714" s="3">
        <v>40.119999999999997</v>
      </c>
      <c r="H714" s="8">
        <f t="shared" si="143"/>
        <v>20.059999999999999</v>
      </c>
      <c r="I714" s="3">
        <v>97.88</v>
      </c>
      <c r="J714" s="4">
        <v>0.71</v>
      </c>
      <c r="K714" s="2" t="str">
        <f t="shared" si="144"/>
        <v>Saturday</v>
      </c>
      <c r="L714" s="5">
        <f t="shared" si="145"/>
        <v>43704</v>
      </c>
      <c r="M714" s="2" t="str">
        <f t="shared" si="146"/>
        <v>Tuesday</v>
      </c>
      <c r="N714" s="2" t="str">
        <f t="shared" si="147"/>
        <v>Tuesday</v>
      </c>
      <c r="O714" s="12">
        <f t="shared" si="148"/>
        <v>0</v>
      </c>
      <c r="P714" s="11" t="str">
        <f t="shared" si="149"/>
        <v>High Cost per Unit</v>
      </c>
      <c r="Q714" s="12">
        <f t="shared" si="150"/>
        <v>0</v>
      </c>
      <c r="R714" s="12">
        <f t="shared" si="151"/>
        <v>4.1399999999999997</v>
      </c>
      <c r="S714" s="12">
        <f t="shared" si="152"/>
        <v>0</v>
      </c>
      <c r="T714" s="12">
        <f t="shared" si="153"/>
        <v>0</v>
      </c>
      <c r="U714" s="12">
        <f t="shared" si="154"/>
        <v>0</v>
      </c>
      <c r="V714" s="13" t="str">
        <f t="shared" ca="1" si="155"/>
        <v>Greater Than 8 Weeks Old</v>
      </c>
    </row>
    <row r="715" spans="1:22" x14ac:dyDescent="0.35">
      <c r="A715" s="2" t="s">
        <v>19</v>
      </c>
      <c r="B715" s="5">
        <v>43702</v>
      </c>
      <c r="C715" s="5" t="s">
        <v>378</v>
      </c>
      <c r="D715" s="5" t="s">
        <v>379</v>
      </c>
      <c r="E715" s="6">
        <v>1</v>
      </c>
      <c r="F715" s="3">
        <v>69</v>
      </c>
      <c r="G715" s="3">
        <v>20.059999999999999</v>
      </c>
      <c r="H715" s="8">
        <f t="shared" si="143"/>
        <v>20.059999999999999</v>
      </c>
      <c r="I715" s="3">
        <v>48.94</v>
      </c>
      <c r="J715" s="4">
        <v>0.71</v>
      </c>
      <c r="K715" s="2" t="str">
        <f t="shared" si="144"/>
        <v>Sunday</v>
      </c>
      <c r="L715" s="5">
        <f t="shared" si="145"/>
        <v>43705</v>
      </c>
      <c r="M715" s="2" t="str">
        <f t="shared" si="146"/>
        <v>Wednesday</v>
      </c>
      <c r="N715" s="2" t="str">
        <f t="shared" si="147"/>
        <v>Wednesday</v>
      </c>
      <c r="O715" s="12">
        <f t="shared" si="148"/>
        <v>0</v>
      </c>
      <c r="P715" s="11" t="str">
        <f t="shared" si="149"/>
        <v>High Cost per Unit</v>
      </c>
      <c r="Q715" s="12">
        <f t="shared" si="150"/>
        <v>0</v>
      </c>
      <c r="R715" s="12">
        <f t="shared" si="151"/>
        <v>0</v>
      </c>
      <c r="S715" s="12">
        <f t="shared" si="152"/>
        <v>0</v>
      </c>
      <c r="T715" s="12">
        <f t="shared" si="153"/>
        <v>0</v>
      </c>
      <c r="U715" s="12">
        <f t="shared" si="154"/>
        <v>0</v>
      </c>
      <c r="V715" s="13" t="str">
        <f t="shared" ca="1" si="155"/>
        <v>Greater Than 8 Weeks Old</v>
      </c>
    </row>
    <row r="716" spans="1:22" x14ac:dyDescent="0.35">
      <c r="A716" s="2" t="s">
        <v>19</v>
      </c>
      <c r="B716" s="5">
        <v>43703</v>
      </c>
      <c r="C716" s="5" t="s">
        <v>378</v>
      </c>
      <c r="D716" s="5" t="s">
        <v>379</v>
      </c>
      <c r="E716" s="6">
        <v>3</v>
      </c>
      <c r="F716" s="3">
        <v>207</v>
      </c>
      <c r="G716" s="3">
        <v>60.18</v>
      </c>
      <c r="H716" s="8">
        <f t="shared" si="143"/>
        <v>20.059999999999999</v>
      </c>
      <c r="I716" s="3">
        <v>146.82</v>
      </c>
      <c r="J716" s="4">
        <v>0.71</v>
      </c>
      <c r="K716" s="2" t="str">
        <f t="shared" si="144"/>
        <v>Monday</v>
      </c>
      <c r="L716" s="5">
        <f t="shared" si="145"/>
        <v>43706</v>
      </c>
      <c r="M716" s="2" t="str">
        <f t="shared" si="146"/>
        <v>Thursday</v>
      </c>
      <c r="N716" s="2" t="str">
        <f t="shared" si="147"/>
        <v>Thursday</v>
      </c>
      <c r="O716" s="12">
        <f t="shared" si="148"/>
        <v>0</v>
      </c>
      <c r="P716" s="11" t="str">
        <f t="shared" si="149"/>
        <v>High Cost per Unit</v>
      </c>
      <c r="Q716" s="12">
        <f t="shared" si="150"/>
        <v>0</v>
      </c>
      <c r="R716" s="12">
        <f t="shared" si="151"/>
        <v>6.21</v>
      </c>
      <c r="S716" s="12">
        <f t="shared" si="152"/>
        <v>0</v>
      </c>
      <c r="T716" s="12">
        <f t="shared" si="153"/>
        <v>0</v>
      </c>
      <c r="U716" s="12">
        <f t="shared" si="154"/>
        <v>0</v>
      </c>
      <c r="V716" s="13" t="str">
        <f t="shared" ca="1" si="155"/>
        <v>Greater Than 8 Weeks Old</v>
      </c>
    </row>
    <row r="717" spans="1:22" x14ac:dyDescent="0.35">
      <c r="A717" s="2" t="s">
        <v>19</v>
      </c>
      <c r="B717" s="5">
        <v>43704</v>
      </c>
      <c r="C717" s="5" t="s">
        <v>378</v>
      </c>
      <c r="D717" s="5" t="s">
        <v>379</v>
      </c>
      <c r="E717" s="6">
        <v>1</v>
      </c>
      <c r="F717" s="3">
        <v>69</v>
      </c>
      <c r="G717" s="3">
        <v>20.059999999999999</v>
      </c>
      <c r="H717" s="8">
        <f t="shared" si="143"/>
        <v>20.059999999999999</v>
      </c>
      <c r="I717" s="3">
        <v>48.94</v>
      </c>
      <c r="J717" s="4">
        <v>0.71</v>
      </c>
      <c r="K717" s="2" t="str">
        <f t="shared" si="144"/>
        <v>Tuesday</v>
      </c>
      <c r="L717" s="5">
        <f t="shared" si="145"/>
        <v>43707</v>
      </c>
      <c r="M717" s="2" t="str">
        <f t="shared" si="146"/>
        <v>Friday</v>
      </c>
      <c r="N717" s="2" t="str">
        <f t="shared" si="147"/>
        <v>Friday</v>
      </c>
      <c r="O717" s="12">
        <f t="shared" si="148"/>
        <v>3.45</v>
      </c>
      <c r="P717" s="11" t="str">
        <f t="shared" si="149"/>
        <v>High Cost per Unit</v>
      </c>
      <c r="Q717" s="12">
        <f t="shared" si="150"/>
        <v>0</v>
      </c>
      <c r="R717" s="12">
        <f t="shared" si="151"/>
        <v>0</v>
      </c>
      <c r="S717" s="12">
        <f t="shared" si="152"/>
        <v>0</v>
      </c>
      <c r="T717" s="12">
        <f t="shared" si="153"/>
        <v>0</v>
      </c>
      <c r="U717" s="12">
        <f t="shared" si="154"/>
        <v>0</v>
      </c>
      <c r="V717" s="13" t="str">
        <f t="shared" ca="1" si="155"/>
        <v>Greater Than 8 Weeks Old</v>
      </c>
    </row>
    <row r="718" spans="1:22" x14ac:dyDescent="0.35">
      <c r="A718" s="2" t="s">
        <v>19</v>
      </c>
      <c r="B718" s="5">
        <v>43705</v>
      </c>
      <c r="C718" s="5" t="s">
        <v>378</v>
      </c>
      <c r="D718" s="5" t="s">
        <v>379</v>
      </c>
      <c r="E718" s="6">
        <v>4</v>
      </c>
      <c r="F718" s="3">
        <v>276</v>
      </c>
      <c r="G718" s="3">
        <v>80.239999999999995</v>
      </c>
      <c r="H718" s="8">
        <f t="shared" si="143"/>
        <v>20.059999999999999</v>
      </c>
      <c r="I718" s="3">
        <v>195.76</v>
      </c>
      <c r="J718" s="4">
        <v>0.71</v>
      </c>
      <c r="K718" s="2" t="str">
        <f t="shared" si="144"/>
        <v>Wednesday</v>
      </c>
      <c r="L718" s="5">
        <f t="shared" si="145"/>
        <v>43708</v>
      </c>
      <c r="M718" s="2" t="str">
        <f t="shared" si="146"/>
        <v>Saturday</v>
      </c>
      <c r="N718" s="2" t="str">
        <f t="shared" si="147"/>
        <v>Saturday</v>
      </c>
      <c r="O718" s="12">
        <f t="shared" si="148"/>
        <v>0</v>
      </c>
      <c r="P718" s="11" t="str">
        <f t="shared" si="149"/>
        <v>High Cost per Unit</v>
      </c>
      <c r="Q718" s="12">
        <f t="shared" si="150"/>
        <v>0</v>
      </c>
      <c r="R718" s="12">
        <f t="shared" si="151"/>
        <v>8.2799999999999994</v>
      </c>
      <c r="S718" s="12">
        <f t="shared" si="152"/>
        <v>0</v>
      </c>
      <c r="T718" s="12">
        <f t="shared" si="153"/>
        <v>0</v>
      </c>
      <c r="U718" s="12">
        <f t="shared" si="154"/>
        <v>0</v>
      </c>
      <c r="V718" s="13" t="str">
        <f t="shared" ca="1" si="155"/>
        <v>Greater Than 8 Weeks Old</v>
      </c>
    </row>
    <row r="719" spans="1:22" x14ac:dyDescent="0.35">
      <c r="A719" s="2" t="s">
        <v>19</v>
      </c>
      <c r="B719" s="5">
        <v>43706</v>
      </c>
      <c r="C719" s="5" t="s">
        <v>378</v>
      </c>
      <c r="D719" s="5" t="s">
        <v>379</v>
      </c>
      <c r="E719" s="6">
        <v>1</v>
      </c>
      <c r="F719" s="3">
        <v>69</v>
      </c>
      <c r="G719" s="3">
        <v>20.059999999999999</v>
      </c>
      <c r="H719" s="8">
        <f t="shared" si="143"/>
        <v>20.059999999999999</v>
      </c>
      <c r="I719" s="3">
        <v>48.94</v>
      </c>
      <c r="J719" s="4">
        <v>0.71</v>
      </c>
      <c r="K719" s="2" t="str">
        <f t="shared" si="144"/>
        <v>Thursday</v>
      </c>
      <c r="L719" s="5">
        <f t="shared" si="145"/>
        <v>43709</v>
      </c>
      <c r="M719" s="2" t="str">
        <f t="shared" si="146"/>
        <v>Sunday</v>
      </c>
      <c r="N719" s="2" t="str">
        <f t="shared" si="147"/>
        <v>Monday</v>
      </c>
      <c r="O719" s="12">
        <f t="shared" si="148"/>
        <v>0</v>
      </c>
      <c r="P719" s="11" t="str">
        <f t="shared" si="149"/>
        <v>High Cost per Unit</v>
      </c>
      <c r="Q719" s="12">
        <f t="shared" si="150"/>
        <v>0</v>
      </c>
      <c r="R719" s="12">
        <f t="shared" si="151"/>
        <v>0</v>
      </c>
      <c r="S719" s="12">
        <f t="shared" si="152"/>
        <v>0</v>
      </c>
      <c r="T719" s="12">
        <f t="shared" si="153"/>
        <v>0</v>
      </c>
      <c r="U719" s="12">
        <f t="shared" si="154"/>
        <v>0</v>
      </c>
      <c r="V719" s="13" t="str">
        <f t="shared" ca="1" si="155"/>
        <v>Greater Than 8 Weeks Old</v>
      </c>
    </row>
    <row r="720" spans="1:22" x14ac:dyDescent="0.35">
      <c r="A720" s="2" t="s">
        <v>19</v>
      </c>
      <c r="B720" s="5">
        <v>43707</v>
      </c>
      <c r="C720" s="5" t="s">
        <v>378</v>
      </c>
      <c r="D720" s="5" t="s">
        <v>379</v>
      </c>
      <c r="E720" s="6">
        <v>3</v>
      </c>
      <c r="F720" s="3">
        <v>138</v>
      </c>
      <c r="G720" s="3">
        <v>60.18</v>
      </c>
      <c r="H720" s="8">
        <f t="shared" si="143"/>
        <v>20.059999999999999</v>
      </c>
      <c r="I720" s="3">
        <v>77.819999999999993</v>
      </c>
      <c r="J720" s="4">
        <v>0.56000000000000005</v>
      </c>
      <c r="K720" s="2" t="str">
        <f t="shared" si="144"/>
        <v>Friday</v>
      </c>
      <c r="L720" s="5">
        <f t="shared" si="145"/>
        <v>43710</v>
      </c>
      <c r="M720" s="2" t="str">
        <f t="shared" si="146"/>
        <v>Monday</v>
      </c>
      <c r="N720" s="2" t="str">
        <f t="shared" si="147"/>
        <v>Monday</v>
      </c>
      <c r="O720" s="12">
        <f t="shared" si="148"/>
        <v>0</v>
      </c>
      <c r="P720" s="11" t="str">
        <f t="shared" si="149"/>
        <v>High Cost per Unit</v>
      </c>
      <c r="Q720" s="12">
        <f t="shared" si="150"/>
        <v>0</v>
      </c>
      <c r="R720" s="12">
        <f t="shared" si="151"/>
        <v>4.1399999999999997</v>
      </c>
      <c r="S720" s="12">
        <f t="shared" si="152"/>
        <v>0</v>
      </c>
      <c r="T720" s="12">
        <f t="shared" si="153"/>
        <v>0</v>
      </c>
      <c r="U720" s="12">
        <f t="shared" si="154"/>
        <v>0</v>
      </c>
      <c r="V720" s="13" t="str">
        <f t="shared" ca="1" si="155"/>
        <v>Greater Than 8 Weeks Old</v>
      </c>
    </row>
    <row r="721" spans="1:22" x14ac:dyDescent="0.35">
      <c r="A721" s="2" t="s">
        <v>19</v>
      </c>
      <c r="B721" s="5">
        <v>43708</v>
      </c>
      <c r="C721" s="5" t="s">
        <v>378</v>
      </c>
      <c r="D721" s="5" t="s">
        <v>379</v>
      </c>
      <c r="E721" s="6">
        <v>1</v>
      </c>
      <c r="F721" s="3">
        <v>69</v>
      </c>
      <c r="G721" s="3">
        <v>20.059999999999999</v>
      </c>
      <c r="H721" s="8">
        <f t="shared" si="143"/>
        <v>20.059999999999999</v>
      </c>
      <c r="I721" s="3">
        <v>48.94</v>
      </c>
      <c r="J721" s="4">
        <v>0.71</v>
      </c>
      <c r="K721" s="2" t="str">
        <f t="shared" si="144"/>
        <v>Saturday</v>
      </c>
      <c r="L721" s="5">
        <f t="shared" si="145"/>
        <v>43711</v>
      </c>
      <c r="M721" s="2" t="str">
        <f t="shared" si="146"/>
        <v>Tuesday</v>
      </c>
      <c r="N721" s="2" t="str">
        <f t="shared" si="147"/>
        <v>Tuesday</v>
      </c>
      <c r="O721" s="12">
        <f t="shared" si="148"/>
        <v>0</v>
      </c>
      <c r="P721" s="11" t="str">
        <f t="shared" si="149"/>
        <v>High Cost per Unit</v>
      </c>
      <c r="Q721" s="12">
        <f t="shared" si="150"/>
        <v>0</v>
      </c>
      <c r="R721" s="12">
        <f t="shared" si="151"/>
        <v>0</v>
      </c>
      <c r="S721" s="12">
        <f t="shared" si="152"/>
        <v>0</v>
      </c>
      <c r="T721" s="12">
        <f t="shared" si="153"/>
        <v>0</v>
      </c>
      <c r="U721" s="12">
        <f t="shared" si="154"/>
        <v>0</v>
      </c>
      <c r="V721" s="13" t="str">
        <f t="shared" ca="1" si="155"/>
        <v>Greater Than 8 Weeks Old</v>
      </c>
    </row>
    <row r="722" spans="1:22" x14ac:dyDescent="0.35">
      <c r="A722" s="2" t="s">
        <v>20</v>
      </c>
      <c r="B722" s="5">
        <v>43678</v>
      </c>
      <c r="C722" s="5" t="s">
        <v>376</v>
      </c>
      <c r="D722" s="5" t="s">
        <v>377</v>
      </c>
      <c r="E722" s="6">
        <v>1</v>
      </c>
      <c r="F722" s="3">
        <v>22</v>
      </c>
      <c r="G722" s="3">
        <v>5.25</v>
      </c>
      <c r="H722" s="8">
        <f t="shared" si="143"/>
        <v>5.25</v>
      </c>
      <c r="I722" s="3">
        <v>16.75</v>
      </c>
      <c r="J722" s="4">
        <v>0.76</v>
      </c>
      <c r="K722" s="2" t="str">
        <f t="shared" si="144"/>
        <v>Thursday</v>
      </c>
      <c r="L722" s="5">
        <f t="shared" si="145"/>
        <v>43681</v>
      </c>
      <c r="M722" s="2" t="str">
        <f t="shared" si="146"/>
        <v>Sunday</v>
      </c>
      <c r="N722" s="2" t="str">
        <f t="shared" si="147"/>
        <v>Monday</v>
      </c>
      <c r="O722" s="12">
        <f t="shared" si="148"/>
        <v>0</v>
      </c>
      <c r="P722" s="11" t="str">
        <f t="shared" si="149"/>
        <v>Low Cost per Unit</v>
      </c>
      <c r="Q722" s="12">
        <f t="shared" si="150"/>
        <v>0</v>
      </c>
      <c r="R722" s="12">
        <f t="shared" si="151"/>
        <v>0</v>
      </c>
      <c r="S722" s="12">
        <f t="shared" si="152"/>
        <v>0</v>
      </c>
      <c r="T722" s="12">
        <f t="shared" si="153"/>
        <v>0</v>
      </c>
      <c r="U722" s="12">
        <f t="shared" si="154"/>
        <v>0</v>
      </c>
      <c r="V722" s="13" t="str">
        <f t="shared" ca="1" si="155"/>
        <v>Greater Than 8 Weeks Old</v>
      </c>
    </row>
    <row r="723" spans="1:22" x14ac:dyDescent="0.35">
      <c r="A723" s="2" t="s">
        <v>20</v>
      </c>
      <c r="B723" s="5">
        <v>43679</v>
      </c>
      <c r="C723" s="5" t="s">
        <v>376</v>
      </c>
      <c r="D723" s="5" t="s">
        <v>377</v>
      </c>
      <c r="E723" s="6">
        <v>3</v>
      </c>
      <c r="F723" s="3">
        <v>44</v>
      </c>
      <c r="G723" s="3">
        <v>15.75</v>
      </c>
      <c r="H723" s="8">
        <f t="shared" si="143"/>
        <v>5.25</v>
      </c>
      <c r="I723" s="3">
        <v>28.25</v>
      </c>
      <c r="J723" s="4">
        <v>0.64</v>
      </c>
      <c r="K723" s="2" t="str">
        <f t="shared" si="144"/>
        <v>Friday</v>
      </c>
      <c r="L723" s="5">
        <f t="shared" si="145"/>
        <v>43682</v>
      </c>
      <c r="M723" s="2" t="str">
        <f t="shared" si="146"/>
        <v>Monday</v>
      </c>
      <c r="N723" s="2" t="str">
        <f t="shared" si="147"/>
        <v>Monday</v>
      </c>
      <c r="O723" s="12">
        <f t="shared" si="148"/>
        <v>0</v>
      </c>
      <c r="P723" s="11" t="str">
        <f t="shared" si="149"/>
        <v>Low Cost per Unit</v>
      </c>
      <c r="Q723" s="12">
        <f t="shared" si="150"/>
        <v>0</v>
      </c>
      <c r="R723" s="12">
        <f t="shared" si="151"/>
        <v>1.3199999999999998</v>
      </c>
      <c r="S723" s="12">
        <f t="shared" si="152"/>
        <v>0</v>
      </c>
      <c r="T723" s="12">
        <f t="shared" si="153"/>
        <v>0</v>
      </c>
      <c r="U723" s="12">
        <f t="shared" si="154"/>
        <v>8.8000000000000007</v>
      </c>
      <c r="V723" s="13" t="str">
        <f t="shared" ca="1" si="155"/>
        <v>Greater Than 8 Weeks Old</v>
      </c>
    </row>
    <row r="724" spans="1:22" x14ac:dyDescent="0.35">
      <c r="A724" s="2" t="s">
        <v>20</v>
      </c>
      <c r="B724" s="5">
        <v>43680</v>
      </c>
      <c r="C724" s="5" t="s">
        <v>376</v>
      </c>
      <c r="D724" s="5" t="s">
        <v>377</v>
      </c>
      <c r="E724" s="6">
        <v>1</v>
      </c>
      <c r="F724" s="3">
        <v>22</v>
      </c>
      <c r="G724" s="3">
        <v>5.25</v>
      </c>
      <c r="H724" s="8">
        <f t="shared" si="143"/>
        <v>5.25</v>
      </c>
      <c r="I724" s="3">
        <v>16.75</v>
      </c>
      <c r="J724" s="4">
        <v>0.76</v>
      </c>
      <c r="K724" s="2" t="str">
        <f t="shared" si="144"/>
        <v>Saturday</v>
      </c>
      <c r="L724" s="5">
        <f t="shared" si="145"/>
        <v>43683</v>
      </c>
      <c r="M724" s="2" t="str">
        <f t="shared" si="146"/>
        <v>Tuesday</v>
      </c>
      <c r="N724" s="2" t="str">
        <f t="shared" si="147"/>
        <v>Tuesday</v>
      </c>
      <c r="O724" s="12">
        <f t="shared" si="148"/>
        <v>0</v>
      </c>
      <c r="P724" s="11" t="str">
        <f t="shared" si="149"/>
        <v>Low Cost per Unit</v>
      </c>
      <c r="Q724" s="12">
        <f t="shared" si="150"/>
        <v>0</v>
      </c>
      <c r="R724" s="12">
        <f t="shared" si="151"/>
        <v>0</v>
      </c>
      <c r="S724" s="12">
        <f t="shared" si="152"/>
        <v>0</v>
      </c>
      <c r="T724" s="12">
        <f t="shared" si="153"/>
        <v>0</v>
      </c>
      <c r="U724" s="12">
        <f t="shared" si="154"/>
        <v>0</v>
      </c>
      <c r="V724" s="13" t="str">
        <f t="shared" ca="1" si="155"/>
        <v>Greater Than 8 Weeks Old</v>
      </c>
    </row>
    <row r="725" spans="1:22" x14ac:dyDescent="0.35">
      <c r="A725" s="2" t="s">
        <v>20</v>
      </c>
      <c r="B725" s="5">
        <v>43682</v>
      </c>
      <c r="C725" s="5" t="s">
        <v>376</v>
      </c>
      <c r="D725" s="5" t="s">
        <v>377</v>
      </c>
      <c r="E725" s="6">
        <v>2</v>
      </c>
      <c r="F725" s="3">
        <v>44</v>
      </c>
      <c r="G725" s="3">
        <v>10.5</v>
      </c>
      <c r="H725" s="8">
        <f t="shared" si="143"/>
        <v>5.25</v>
      </c>
      <c r="I725" s="3">
        <v>33.5</v>
      </c>
      <c r="J725" s="4">
        <v>0.76</v>
      </c>
      <c r="K725" s="2" t="str">
        <f t="shared" si="144"/>
        <v>Monday</v>
      </c>
      <c r="L725" s="5">
        <f t="shared" si="145"/>
        <v>43685</v>
      </c>
      <c r="M725" s="2" t="str">
        <f t="shared" si="146"/>
        <v>Thursday</v>
      </c>
      <c r="N725" s="2" t="str">
        <f t="shared" si="147"/>
        <v>Thursday</v>
      </c>
      <c r="O725" s="12">
        <f t="shared" si="148"/>
        <v>0</v>
      </c>
      <c r="P725" s="11" t="str">
        <f t="shared" si="149"/>
        <v>Low Cost per Unit</v>
      </c>
      <c r="Q725" s="12">
        <f t="shared" si="150"/>
        <v>0</v>
      </c>
      <c r="R725" s="12">
        <f t="shared" si="151"/>
        <v>1.3199999999999998</v>
      </c>
      <c r="S725" s="12">
        <f t="shared" si="152"/>
        <v>0</v>
      </c>
      <c r="T725" s="12">
        <f t="shared" si="153"/>
        <v>0</v>
      </c>
      <c r="U725" s="12">
        <f t="shared" si="154"/>
        <v>0</v>
      </c>
      <c r="V725" s="13" t="str">
        <f t="shared" ca="1" si="155"/>
        <v>Greater Than 8 Weeks Old</v>
      </c>
    </row>
    <row r="726" spans="1:22" x14ac:dyDescent="0.35">
      <c r="A726" s="2" t="s">
        <v>20</v>
      </c>
      <c r="B726" s="5">
        <v>43683</v>
      </c>
      <c r="C726" s="5" t="s">
        <v>376</v>
      </c>
      <c r="D726" s="5" t="s">
        <v>377</v>
      </c>
      <c r="E726" s="6">
        <v>1</v>
      </c>
      <c r="F726" s="3">
        <v>22</v>
      </c>
      <c r="G726" s="3">
        <v>5.25</v>
      </c>
      <c r="H726" s="8">
        <f t="shared" si="143"/>
        <v>5.25</v>
      </c>
      <c r="I726" s="3">
        <v>16.75</v>
      </c>
      <c r="J726" s="4">
        <v>0.76</v>
      </c>
      <c r="K726" s="2" t="str">
        <f t="shared" si="144"/>
        <v>Tuesday</v>
      </c>
      <c r="L726" s="5">
        <f t="shared" si="145"/>
        <v>43686</v>
      </c>
      <c r="M726" s="2" t="str">
        <f t="shared" si="146"/>
        <v>Friday</v>
      </c>
      <c r="N726" s="2" t="str">
        <f t="shared" si="147"/>
        <v>Friday</v>
      </c>
      <c r="O726" s="12">
        <f t="shared" si="148"/>
        <v>1.1000000000000001</v>
      </c>
      <c r="P726" s="11" t="str">
        <f t="shared" si="149"/>
        <v>Low Cost per Unit</v>
      </c>
      <c r="Q726" s="12">
        <f t="shared" si="150"/>
        <v>0</v>
      </c>
      <c r="R726" s="12">
        <f t="shared" si="151"/>
        <v>0</v>
      </c>
      <c r="S726" s="12">
        <f t="shared" si="152"/>
        <v>0</v>
      </c>
      <c r="T726" s="12">
        <f t="shared" si="153"/>
        <v>0</v>
      </c>
      <c r="U726" s="12">
        <f t="shared" si="154"/>
        <v>0</v>
      </c>
      <c r="V726" s="13" t="str">
        <f t="shared" ca="1" si="155"/>
        <v>Greater Than 8 Weeks Old</v>
      </c>
    </row>
    <row r="727" spans="1:22" x14ac:dyDescent="0.35">
      <c r="A727" s="2" t="s">
        <v>20</v>
      </c>
      <c r="B727" s="5">
        <v>43684</v>
      </c>
      <c r="C727" s="5" t="s">
        <v>376</v>
      </c>
      <c r="D727" s="5" t="s">
        <v>377</v>
      </c>
      <c r="E727" s="6">
        <v>4</v>
      </c>
      <c r="F727" s="3">
        <v>88</v>
      </c>
      <c r="G727" s="3">
        <v>21</v>
      </c>
      <c r="H727" s="8">
        <f t="shared" si="143"/>
        <v>5.25</v>
      </c>
      <c r="I727" s="3">
        <v>67</v>
      </c>
      <c r="J727" s="4">
        <v>0.76</v>
      </c>
      <c r="K727" s="2" t="str">
        <f t="shared" si="144"/>
        <v>Wednesday</v>
      </c>
      <c r="L727" s="5">
        <f t="shared" si="145"/>
        <v>43687</v>
      </c>
      <c r="M727" s="2" t="str">
        <f t="shared" si="146"/>
        <v>Saturday</v>
      </c>
      <c r="N727" s="2" t="str">
        <f t="shared" si="147"/>
        <v>Saturday</v>
      </c>
      <c r="O727" s="12">
        <f t="shared" si="148"/>
        <v>0</v>
      </c>
      <c r="P727" s="11" t="str">
        <f t="shared" si="149"/>
        <v>Low Cost per Unit</v>
      </c>
      <c r="Q727" s="12">
        <f t="shared" si="150"/>
        <v>0</v>
      </c>
      <c r="R727" s="12">
        <f t="shared" si="151"/>
        <v>2.6399999999999997</v>
      </c>
      <c r="S727" s="12">
        <f t="shared" si="152"/>
        <v>0</v>
      </c>
      <c r="T727" s="12">
        <f t="shared" si="153"/>
        <v>0</v>
      </c>
      <c r="U727" s="12">
        <f t="shared" si="154"/>
        <v>0</v>
      </c>
      <c r="V727" s="13" t="str">
        <f t="shared" ca="1" si="155"/>
        <v>Greater Than 8 Weeks Old</v>
      </c>
    </row>
    <row r="728" spans="1:22" x14ac:dyDescent="0.35">
      <c r="A728" s="2" t="s">
        <v>20</v>
      </c>
      <c r="B728" s="5">
        <v>43686</v>
      </c>
      <c r="C728" s="5" t="s">
        <v>376</v>
      </c>
      <c r="D728" s="5" t="s">
        <v>377</v>
      </c>
      <c r="E728" s="6">
        <v>2</v>
      </c>
      <c r="F728" s="3">
        <v>44</v>
      </c>
      <c r="G728" s="3">
        <v>10.5</v>
      </c>
      <c r="H728" s="8">
        <f t="shared" si="143"/>
        <v>5.25</v>
      </c>
      <c r="I728" s="3">
        <v>33.5</v>
      </c>
      <c r="J728" s="4">
        <v>0.76</v>
      </c>
      <c r="K728" s="2" t="str">
        <f t="shared" si="144"/>
        <v>Friday</v>
      </c>
      <c r="L728" s="5">
        <f t="shared" si="145"/>
        <v>43689</v>
      </c>
      <c r="M728" s="2" t="str">
        <f t="shared" si="146"/>
        <v>Monday</v>
      </c>
      <c r="N728" s="2" t="str">
        <f t="shared" si="147"/>
        <v>Monday</v>
      </c>
      <c r="O728" s="12">
        <f t="shared" si="148"/>
        <v>0</v>
      </c>
      <c r="P728" s="11" t="str">
        <f t="shared" si="149"/>
        <v>Low Cost per Unit</v>
      </c>
      <c r="Q728" s="12">
        <f t="shared" si="150"/>
        <v>0</v>
      </c>
      <c r="R728" s="12">
        <f t="shared" si="151"/>
        <v>1.3199999999999998</v>
      </c>
      <c r="S728" s="12">
        <f t="shared" si="152"/>
        <v>0</v>
      </c>
      <c r="T728" s="12">
        <f t="shared" si="153"/>
        <v>0</v>
      </c>
      <c r="U728" s="12">
        <f t="shared" si="154"/>
        <v>8.8000000000000007</v>
      </c>
      <c r="V728" s="13" t="str">
        <f t="shared" ca="1" si="155"/>
        <v>Greater Than 8 Weeks Old</v>
      </c>
    </row>
    <row r="729" spans="1:22" x14ac:dyDescent="0.35">
      <c r="A729" s="2" t="s">
        <v>20</v>
      </c>
      <c r="B729" s="5">
        <v>43687</v>
      </c>
      <c r="C729" s="5" t="s">
        <v>376</v>
      </c>
      <c r="D729" s="5" t="s">
        <v>377</v>
      </c>
      <c r="E729" s="6">
        <v>3</v>
      </c>
      <c r="F729" s="3">
        <v>66</v>
      </c>
      <c r="G729" s="3">
        <v>15.75</v>
      </c>
      <c r="H729" s="8">
        <f t="shared" si="143"/>
        <v>5.25</v>
      </c>
      <c r="I729" s="3">
        <v>50.25</v>
      </c>
      <c r="J729" s="4">
        <v>0.76</v>
      </c>
      <c r="K729" s="2" t="str">
        <f t="shared" si="144"/>
        <v>Saturday</v>
      </c>
      <c r="L729" s="5">
        <f t="shared" si="145"/>
        <v>43690</v>
      </c>
      <c r="M729" s="2" t="str">
        <f t="shared" si="146"/>
        <v>Tuesday</v>
      </c>
      <c r="N729" s="2" t="str">
        <f t="shared" si="147"/>
        <v>Tuesday</v>
      </c>
      <c r="O729" s="12">
        <f t="shared" si="148"/>
        <v>0</v>
      </c>
      <c r="P729" s="11" t="str">
        <f t="shared" si="149"/>
        <v>Low Cost per Unit</v>
      </c>
      <c r="Q729" s="12">
        <f t="shared" si="150"/>
        <v>0</v>
      </c>
      <c r="R729" s="12">
        <f t="shared" si="151"/>
        <v>1.98</v>
      </c>
      <c r="S729" s="12">
        <f t="shared" si="152"/>
        <v>0</v>
      </c>
      <c r="T729" s="12">
        <f t="shared" si="153"/>
        <v>0</v>
      </c>
      <c r="U729" s="12">
        <f t="shared" si="154"/>
        <v>0</v>
      </c>
      <c r="V729" s="13" t="str">
        <f t="shared" ca="1" si="155"/>
        <v>Greater Than 8 Weeks Old</v>
      </c>
    </row>
    <row r="730" spans="1:22" x14ac:dyDescent="0.35">
      <c r="A730" s="2" t="s">
        <v>20</v>
      </c>
      <c r="B730" s="5">
        <v>43688</v>
      </c>
      <c r="C730" s="5" t="s">
        <v>376</v>
      </c>
      <c r="D730" s="5" t="s">
        <v>377</v>
      </c>
      <c r="E730" s="6">
        <v>3</v>
      </c>
      <c r="F730" s="3">
        <v>66</v>
      </c>
      <c r="G730" s="3">
        <v>15.75</v>
      </c>
      <c r="H730" s="8">
        <f t="shared" si="143"/>
        <v>5.25</v>
      </c>
      <c r="I730" s="3">
        <v>50.25</v>
      </c>
      <c r="J730" s="4">
        <v>0.76</v>
      </c>
      <c r="K730" s="2" t="str">
        <f t="shared" si="144"/>
        <v>Sunday</v>
      </c>
      <c r="L730" s="5">
        <f t="shared" si="145"/>
        <v>43691</v>
      </c>
      <c r="M730" s="2" t="str">
        <f t="shared" si="146"/>
        <v>Wednesday</v>
      </c>
      <c r="N730" s="2" t="str">
        <f t="shared" si="147"/>
        <v>Wednesday</v>
      </c>
      <c r="O730" s="12">
        <f t="shared" si="148"/>
        <v>0</v>
      </c>
      <c r="P730" s="11" t="str">
        <f t="shared" si="149"/>
        <v>Low Cost per Unit</v>
      </c>
      <c r="Q730" s="12">
        <f t="shared" si="150"/>
        <v>0</v>
      </c>
      <c r="R730" s="12">
        <f t="shared" si="151"/>
        <v>1.98</v>
      </c>
      <c r="S730" s="12">
        <f t="shared" si="152"/>
        <v>0</v>
      </c>
      <c r="T730" s="12">
        <f t="shared" si="153"/>
        <v>0</v>
      </c>
      <c r="U730" s="12">
        <f t="shared" si="154"/>
        <v>0</v>
      </c>
      <c r="V730" s="13" t="str">
        <f t="shared" ca="1" si="155"/>
        <v>Greater Than 8 Weeks Old</v>
      </c>
    </row>
    <row r="731" spans="1:22" x14ac:dyDescent="0.35">
      <c r="A731" s="2" t="s">
        <v>20</v>
      </c>
      <c r="B731" s="5">
        <v>43689</v>
      </c>
      <c r="C731" s="5" t="s">
        <v>376</v>
      </c>
      <c r="D731" s="5" t="s">
        <v>377</v>
      </c>
      <c r="E731" s="6">
        <v>2</v>
      </c>
      <c r="F731" s="3">
        <v>44</v>
      </c>
      <c r="G731" s="3">
        <v>10.5</v>
      </c>
      <c r="H731" s="8">
        <f t="shared" si="143"/>
        <v>5.25</v>
      </c>
      <c r="I731" s="3">
        <v>33.5</v>
      </c>
      <c r="J731" s="4">
        <v>0.76</v>
      </c>
      <c r="K731" s="2" t="str">
        <f t="shared" si="144"/>
        <v>Monday</v>
      </c>
      <c r="L731" s="5">
        <f t="shared" si="145"/>
        <v>43692</v>
      </c>
      <c r="M731" s="2" t="str">
        <f t="shared" si="146"/>
        <v>Thursday</v>
      </c>
      <c r="N731" s="2" t="str">
        <f t="shared" si="147"/>
        <v>Thursday</v>
      </c>
      <c r="O731" s="12">
        <f t="shared" si="148"/>
        <v>0</v>
      </c>
      <c r="P731" s="11" t="str">
        <f t="shared" si="149"/>
        <v>Low Cost per Unit</v>
      </c>
      <c r="Q731" s="12">
        <f t="shared" si="150"/>
        <v>0</v>
      </c>
      <c r="R731" s="12">
        <f t="shared" si="151"/>
        <v>1.3199999999999998</v>
      </c>
      <c r="S731" s="12">
        <f t="shared" si="152"/>
        <v>0</v>
      </c>
      <c r="T731" s="12">
        <f t="shared" si="153"/>
        <v>0</v>
      </c>
      <c r="U731" s="12">
        <f t="shared" si="154"/>
        <v>0</v>
      </c>
      <c r="V731" s="13" t="str">
        <f t="shared" ca="1" si="155"/>
        <v>Greater Than 8 Weeks Old</v>
      </c>
    </row>
    <row r="732" spans="1:22" x14ac:dyDescent="0.35">
      <c r="A732" s="2" t="s">
        <v>20</v>
      </c>
      <c r="B732" s="5">
        <v>43690</v>
      </c>
      <c r="C732" s="5" t="s">
        <v>376</v>
      </c>
      <c r="D732" s="5" t="s">
        <v>377</v>
      </c>
      <c r="E732" s="6">
        <v>1</v>
      </c>
      <c r="F732" s="3">
        <v>22</v>
      </c>
      <c r="G732" s="3">
        <v>5.25</v>
      </c>
      <c r="H732" s="8">
        <f t="shared" si="143"/>
        <v>5.25</v>
      </c>
      <c r="I732" s="3">
        <v>16.75</v>
      </c>
      <c r="J732" s="4">
        <v>0.76</v>
      </c>
      <c r="K732" s="2" t="str">
        <f t="shared" si="144"/>
        <v>Tuesday</v>
      </c>
      <c r="L732" s="5">
        <f t="shared" si="145"/>
        <v>43693</v>
      </c>
      <c r="M732" s="2" t="str">
        <f t="shared" si="146"/>
        <v>Friday</v>
      </c>
      <c r="N732" s="2" t="str">
        <f t="shared" si="147"/>
        <v>Friday</v>
      </c>
      <c r="O732" s="12">
        <f t="shared" si="148"/>
        <v>1.1000000000000001</v>
      </c>
      <c r="P732" s="11" t="str">
        <f t="shared" si="149"/>
        <v>Low Cost per Unit</v>
      </c>
      <c r="Q732" s="12">
        <f t="shared" si="150"/>
        <v>0</v>
      </c>
      <c r="R732" s="12">
        <f t="shared" si="151"/>
        <v>0</v>
      </c>
      <c r="S732" s="12">
        <f t="shared" si="152"/>
        <v>0</v>
      </c>
      <c r="T732" s="12">
        <f t="shared" si="153"/>
        <v>0</v>
      </c>
      <c r="U732" s="12">
        <f t="shared" si="154"/>
        <v>0</v>
      </c>
      <c r="V732" s="13" t="str">
        <f t="shared" ca="1" si="155"/>
        <v>Greater Than 8 Weeks Old</v>
      </c>
    </row>
    <row r="733" spans="1:22" x14ac:dyDescent="0.35">
      <c r="A733" s="2" t="s">
        <v>20</v>
      </c>
      <c r="B733" s="5">
        <v>43691</v>
      </c>
      <c r="C733" s="5" t="s">
        <v>376</v>
      </c>
      <c r="D733" s="5" t="s">
        <v>377</v>
      </c>
      <c r="E733" s="6">
        <v>1</v>
      </c>
      <c r="F733" s="3">
        <v>22</v>
      </c>
      <c r="G733" s="3">
        <v>5.25</v>
      </c>
      <c r="H733" s="8">
        <f t="shared" si="143"/>
        <v>5.25</v>
      </c>
      <c r="I733" s="3">
        <v>16.75</v>
      </c>
      <c r="J733" s="4">
        <v>0.76</v>
      </c>
      <c r="K733" s="2" t="str">
        <f t="shared" si="144"/>
        <v>Wednesday</v>
      </c>
      <c r="L733" s="5">
        <f t="shared" si="145"/>
        <v>43694</v>
      </c>
      <c r="M733" s="2" t="str">
        <f t="shared" si="146"/>
        <v>Saturday</v>
      </c>
      <c r="N733" s="2" t="str">
        <f t="shared" si="147"/>
        <v>Saturday</v>
      </c>
      <c r="O733" s="12">
        <f t="shared" si="148"/>
        <v>0</v>
      </c>
      <c r="P733" s="11" t="str">
        <f t="shared" si="149"/>
        <v>Low Cost per Unit</v>
      </c>
      <c r="Q733" s="12">
        <f t="shared" si="150"/>
        <v>0</v>
      </c>
      <c r="R733" s="12">
        <f t="shared" si="151"/>
        <v>0</v>
      </c>
      <c r="S733" s="12">
        <f t="shared" si="152"/>
        <v>0</v>
      </c>
      <c r="T733" s="12">
        <f t="shared" si="153"/>
        <v>0</v>
      </c>
      <c r="U733" s="12">
        <f t="shared" si="154"/>
        <v>0</v>
      </c>
      <c r="V733" s="13" t="str">
        <f t="shared" ca="1" si="155"/>
        <v>Greater Than 8 Weeks Old</v>
      </c>
    </row>
    <row r="734" spans="1:22" x14ac:dyDescent="0.35">
      <c r="A734" s="2" t="s">
        <v>20</v>
      </c>
      <c r="B734" s="5">
        <v>43692</v>
      </c>
      <c r="C734" s="5" t="s">
        <v>376</v>
      </c>
      <c r="D734" s="5" t="s">
        <v>377</v>
      </c>
      <c r="E734" s="6">
        <v>2</v>
      </c>
      <c r="F734" s="3">
        <v>44</v>
      </c>
      <c r="G734" s="3">
        <v>10.5</v>
      </c>
      <c r="H734" s="8">
        <f t="shared" si="143"/>
        <v>5.25</v>
      </c>
      <c r="I734" s="3">
        <v>33.5</v>
      </c>
      <c r="J734" s="4">
        <v>0.76</v>
      </c>
      <c r="K734" s="2" t="str">
        <f t="shared" si="144"/>
        <v>Thursday</v>
      </c>
      <c r="L734" s="5">
        <f t="shared" si="145"/>
        <v>43695</v>
      </c>
      <c r="M734" s="2" t="str">
        <f t="shared" si="146"/>
        <v>Sunday</v>
      </c>
      <c r="N734" s="2" t="str">
        <f t="shared" si="147"/>
        <v>Monday</v>
      </c>
      <c r="O734" s="12">
        <f t="shared" si="148"/>
        <v>0</v>
      </c>
      <c r="P734" s="11" t="str">
        <f t="shared" si="149"/>
        <v>Low Cost per Unit</v>
      </c>
      <c r="Q734" s="12">
        <f t="shared" si="150"/>
        <v>0</v>
      </c>
      <c r="R734" s="12">
        <f t="shared" si="151"/>
        <v>1.3199999999999998</v>
      </c>
      <c r="S734" s="12">
        <f t="shared" si="152"/>
        <v>0</v>
      </c>
      <c r="T734" s="12">
        <f t="shared" si="153"/>
        <v>0</v>
      </c>
      <c r="U734" s="12">
        <f t="shared" si="154"/>
        <v>0</v>
      </c>
      <c r="V734" s="13" t="str">
        <f t="shared" ca="1" si="155"/>
        <v>Greater Than 8 Weeks Old</v>
      </c>
    </row>
    <row r="735" spans="1:22" x14ac:dyDescent="0.35">
      <c r="A735" s="2" t="s">
        <v>20</v>
      </c>
      <c r="B735" s="5">
        <v>43696</v>
      </c>
      <c r="C735" s="5" t="s">
        <v>376</v>
      </c>
      <c r="D735" s="5" t="s">
        <v>377</v>
      </c>
      <c r="E735" s="6">
        <v>2</v>
      </c>
      <c r="F735" s="3">
        <v>44</v>
      </c>
      <c r="G735" s="3">
        <v>10.5</v>
      </c>
      <c r="H735" s="8">
        <f t="shared" si="143"/>
        <v>5.25</v>
      </c>
      <c r="I735" s="3">
        <v>33.5</v>
      </c>
      <c r="J735" s="4">
        <v>0.76</v>
      </c>
      <c r="K735" s="2" t="str">
        <f t="shared" si="144"/>
        <v>Monday</v>
      </c>
      <c r="L735" s="5">
        <f t="shared" si="145"/>
        <v>43699</v>
      </c>
      <c r="M735" s="2" t="str">
        <f t="shared" si="146"/>
        <v>Thursday</v>
      </c>
      <c r="N735" s="2" t="str">
        <f t="shared" si="147"/>
        <v>Thursday</v>
      </c>
      <c r="O735" s="12">
        <f t="shared" si="148"/>
        <v>0</v>
      </c>
      <c r="P735" s="11" t="str">
        <f t="shared" si="149"/>
        <v>Low Cost per Unit</v>
      </c>
      <c r="Q735" s="12">
        <f t="shared" si="150"/>
        <v>0</v>
      </c>
      <c r="R735" s="12">
        <f t="shared" si="151"/>
        <v>1.3199999999999998</v>
      </c>
      <c r="S735" s="12">
        <f t="shared" si="152"/>
        <v>0</v>
      </c>
      <c r="T735" s="12">
        <f t="shared" si="153"/>
        <v>0</v>
      </c>
      <c r="U735" s="12">
        <f t="shared" si="154"/>
        <v>0</v>
      </c>
      <c r="V735" s="13" t="str">
        <f t="shared" ca="1" si="155"/>
        <v>Greater Than 8 Weeks Old</v>
      </c>
    </row>
    <row r="736" spans="1:22" x14ac:dyDescent="0.35">
      <c r="A736" s="2" t="s">
        <v>20</v>
      </c>
      <c r="B736" s="5">
        <v>43697</v>
      </c>
      <c r="C736" s="5" t="s">
        <v>376</v>
      </c>
      <c r="D736" s="5" t="s">
        <v>377</v>
      </c>
      <c r="E736" s="6">
        <v>4</v>
      </c>
      <c r="F736" s="3">
        <v>88</v>
      </c>
      <c r="G736" s="3">
        <v>21</v>
      </c>
      <c r="H736" s="8">
        <f t="shared" si="143"/>
        <v>5.25</v>
      </c>
      <c r="I736" s="3">
        <v>67</v>
      </c>
      <c r="J736" s="4">
        <v>0.76</v>
      </c>
      <c r="K736" s="2" t="str">
        <f t="shared" si="144"/>
        <v>Tuesday</v>
      </c>
      <c r="L736" s="5">
        <f t="shared" si="145"/>
        <v>43700</v>
      </c>
      <c r="M736" s="2" t="str">
        <f t="shared" si="146"/>
        <v>Friday</v>
      </c>
      <c r="N736" s="2" t="str">
        <f t="shared" si="147"/>
        <v>Friday</v>
      </c>
      <c r="O736" s="12">
        <f t="shared" si="148"/>
        <v>4.4000000000000004</v>
      </c>
      <c r="P736" s="11" t="str">
        <f t="shared" si="149"/>
        <v>Low Cost per Unit</v>
      </c>
      <c r="Q736" s="12">
        <f t="shared" si="150"/>
        <v>0</v>
      </c>
      <c r="R736" s="12">
        <f t="shared" si="151"/>
        <v>2.6399999999999997</v>
      </c>
      <c r="S736" s="12">
        <f t="shared" si="152"/>
        <v>0</v>
      </c>
      <c r="T736" s="12">
        <f t="shared" si="153"/>
        <v>0</v>
      </c>
      <c r="U736" s="12">
        <f t="shared" si="154"/>
        <v>0</v>
      </c>
      <c r="V736" s="13" t="str">
        <f t="shared" ca="1" si="155"/>
        <v>Greater Than 8 Weeks Old</v>
      </c>
    </row>
    <row r="737" spans="1:22" x14ac:dyDescent="0.35">
      <c r="A737" s="2" t="s">
        <v>20</v>
      </c>
      <c r="B737" s="5">
        <v>43698</v>
      </c>
      <c r="C737" s="5" t="s">
        <v>376</v>
      </c>
      <c r="D737" s="5" t="s">
        <v>377</v>
      </c>
      <c r="E737" s="6">
        <v>8</v>
      </c>
      <c r="F737" s="3">
        <v>121</v>
      </c>
      <c r="G737" s="3">
        <v>42</v>
      </c>
      <c r="H737" s="8">
        <f t="shared" si="143"/>
        <v>5.25</v>
      </c>
      <c r="I737" s="3">
        <v>79</v>
      </c>
      <c r="J737" s="4">
        <v>0.65</v>
      </c>
      <c r="K737" s="2" t="str">
        <f t="shared" si="144"/>
        <v>Wednesday</v>
      </c>
      <c r="L737" s="5">
        <f t="shared" si="145"/>
        <v>43701</v>
      </c>
      <c r="M737" s="2" t="str">
        <f t="shared" si="146"/>
        <v>Saturday</v>
      </c>
      <c r="N737" s="2" t="str">
        <f t="shared" si="147"/>
        <v>Saturday</v>
      </c>
      <c r="O737" s="12">
        <f t="shared" si="148"/>
        <v>0</v>
      </c>
      <c r="P737" s="11" t="str">
        <f t="shared" si="149"/>
        <v>Low Cost per Unit</v>
      </c>
      <c r="Q737" s="12">
        <f t="shared" si="150"/>
        <v>0</v>
      </c>
      <c r="R737" s="12">
        <f t="shared" si="151"/>
        <v>3.63</v>
      </c>
      <c r="S737" s="12">
        <f t="shared" si="152"/>
        <v>0</v>
      </c>
      <c r="T737" s="12">
        <f t="shared" si="153"/>
        <v>0</v>
      </c>
      <c r="U737" s="12">
        <f t="shared" si="154"/>
        <v>0</v>
      </c>
      <c r="V737" s="13" t="str">
        <f t="shared" ca="1" si="155"/>
        <v>Greater Than 8 Weeks Old</v>
      </c>
    </row>
    <row r="738" spans="1:22" x14ac:dyDescent="0.35">
      <c r="A738" s="2" t="s">
        <v>20</v>
      </c>
      <c r="B738" s="5">
        <v>43699</v>
      </c>
      <c r="C738" s="5" t="s">
        <v>376</v>
      </c>
      <c r="D738" s="5" t="s">
        <v>377</v>
      </c>
      <c r="E738" s="6">
        <v>5</v>
      </c>
      <c r="F738" s="3">
        <v>88</v>
      </c>
      <c r="G738" s="3">
        <v>26.25</v>
      </c>
      <c r="H738" s="8">
        <f t="shared" si="143"/>
        <v>5.25</v>
      </c>
      <c r="I738" s="3">
        <v>61.75</v>
      </c>
      <c r="J738" s="4">
        <v>0.7</v>
      </c>
      <c r="K738" s="2" t="str">
        <f t="shared" si="144"/>
        <v>Thursday</v>
      </c>
      <c r="L738" s="5">
        <f t="shared" si="145"/>
        <v>43702</v>
      </c>
      <c r="M738" s="2" t="str">
        <f t="shared" si="146"/>
        <v>Sunday</v>
      </c>
      <c r="N738" s="2" t="str">
        <f t="shared" si="147"/>
        <v>Monday</v>
      </c>
      <c r="O738" s="12">
        <f t="shared" si="148"/>
        <v>0</v>
      </c>
      <c r="P738" s="11" t="str">
        <f t="shared" si="149"/>
        <v>Low Cost per Unit</v>
      </c>
      <c r="Q738" s="12">
        <f t="shared" si="150"/>
        <v>0</v>
      </c>
      <c r="R738" s="12">
        <f t="shared" si="151"/>
        <v>2.6399999999999997</v>
      </c>
      <c r="S738" s="12">
        <f t="shared" si="152"/>
        <v>0</v>
      </c>
      <c r="T738" s="12">
        <f t="shared" si="153"/>
        <v>0</v>
      </c>
      <c r="U738" s="12">
        <f t="shared" si="154"/>
        <v>0</v>
      </c>
      <c r="V738" s="13" t="str">
        <f t="shared" ca="1" si="155"/>
        <v>Greater Than 8 Weeks Old</v>
      </c>
    </row>
    <row r="739" spans="1:22" x14ac:dyDescent="0.35">
      <c r="A739" s="2" t="s">
        <v>20</v>
      </c>
      <c r="B739" s="5">
        <v>43700</v>
      </c>
      <c r="C739" s="5" t="s">
        <v>376</v>
      </c>
      <c r="D739" s="5" t="s">
        <v>377</v>
      </c>
      <c r="E739" s="6">
        <v>4</v>
      </c>
      <c r="F739" s="3">
        <v>88</v>
      </c>
      <c r="G739" s="3">
        <v>21</v>
      </c>
      <c r="H739" s="8">
        <f t="shared" si="143"/>
        <v>5.25</v>
      </c>
      <c r="I739" s="3">
        <v>67</v>
      </c>
      <c r="J739" s="4">
        <v>0.76</v>
      </c>
      <c r="K739" s="2" t="str">
        <f t="shared" si="144"/>
        <v>Friday</v>
      </c>
      <c r="L739" s="5">
        <f t="shared" si="145"/>
        <v>43703</v>
      </c>
      <c r="M739" s="2" t="str">
        <f t="shared" si="146"/>
        <v>Monday</v>
      </c>
      <c r="N739" s="2" t="str">
        <f t="shared" si="147"/>
        <v>Monday</v>
      </c>
      <c r="O739" s="12">
        <f t="shared" si="148"/>
        <v>0</v>
      </c>
      <c r="P739" s="11" t="str">
        <f t="shared" si="149"/>
        <v>Low Cost per Unit</v>
      </c>
      <c r="Q739" s="12">
        <f t="shared" si="150"/>
        <v>0</v>
      </c>
      <c r="R739" s="12">
        <f t="shared" si="151"/>
        <v>2.6399999999999997</v>
      </c>
      <c r="S739" s="12">
        <f t="shared" si="152"/>
        <v>0</v>
      </c>
      <c r="T739" s="12">
        <f t="shared" si="153"/>
        <v>0</v>
      </c>
      <c r="U739" s="12">
        <f t="shared" si="154"/>
        <v>17.600000000000001</v>
      </c>
      <c r="V739" s="13" t="str">
        <f t="shared" ca="1" si="155"/>
        <v>Greater Than 8 Weeks Old</v>
      </c>
    </row>
    <row r="740" spans="1:22" x14ac:dyDescent="0.35">
      <c r="A740" s="2" t="s">
        <v>20</v>
      </c>
      <c r="B740" s="5">
        <v>43702</v>
      </c>
      <c r="C740" s="5" t="s">
        <v>376</v>
      </c>
      <c r="D740" s="5" t="s">
        <v>377</v>
      </c>
      <c r="E740" s="6">
        <v>6</v>
      </c>
      <c r="F740" s="3">
        <v>132</v>
      </c>
      <c r="G740" s="3">
        <v>31.5</v>
      </c>
      <c r="H740" s="8">
        <f t="shared" si="143"/>
        <v>5.25</v>
      </c>
      <c r="I740" s="3">
        <v>100.5</v>
      </c>
      <c r="J740" s="4">
        <v>0.76</v>
      </c>
      <c r="K740" s="2" t="str">
        <f t="shared" si="144"/>
        <v>Sunday</v>
      </c>
      <c r="L740" s="5">
        <f t="shared" si="145"/>
        <v>43705</v>
      </c>
      <c r="M740" s="2" t="str">
        <f t="shared" si="146"/>
        <v>Wednesday</v>
      </c>
      <c r="N740" s="2" t="str">
        <f t="shared" si="147"/>
        <v>Wednesday</v>
      </c>
      <c r="O740" s="12">
        <f t="shared" si="148"/>
        <v>0</v>
      </c>
      <c r="P740" s="11" t="str">
        <f t="shared" si="149"/>
        <v>Low Cost per Unit</v>
      </c>
      <c r="Q740" s="12">
        <f t="shared" si="150"/>
        <v>0</v>
      </c>
      <c r="R740" s="12">
        <f t="shared" si="151"/>
        <v>3.96</v>
      </c>
      <c r="S740" s="12">
        <f t="shared" si="152"/>
        <v>0</v>
      </c>
      <c r="T740" s="12">
        <f t="shared" si="153"/>
        <v>0</v>
      </c>
      <c r="U740" s="12">
        <f t="shared" si="154"/>
        <v>0</v>
      </c>
      <c r="V740" s="13" t="str">
        <f t="shared" ca="1" si="155"/>
        <v>Greater Than 8 Weeks Old</v>
      </c>
    </row>
    <row r="741" spans="1:22" x14ac:dyDescent="0.35">
      <c r="A741" s="2" t="s">
        <v>20</v>
      </c>
      <c r="B741" s="5">
        <v>43703</v>
      </c>
      <c r="C741" s="5" t="s">
        <v>376</v>
      </c>
      <c r="D741" s="5" t="s">
        <v>377</v>
      </c>
      <c r="E741" s="6">
        <v>3</v>
      </c>
      <c r="F741" s="3">
        <v>66</v>
      </c>
      <c r="G741" s="3">
        <v>15.75</v>
      </c>
      <c r="H741" s="8">
        <f t="shared" si="143"/>
        <v>5.25</v>
      </c>
      <c r="I741" s="3">
        <v>50.25</v>
      </c>
      <c r="J741" s="4">
        <v>0.76</v>
      </c>
      <c r="K741" s="2" t="str">
        <f t="shared" si="144"/>
        <v>Monday</v>
      </c>
      <c r="L741" s="5">
        <f t="shared" si="145"/>
        <v>43706</v>
      </c>
      <c r="M741" s="2" t="str">
        <f t="shared" si="146"/>
        <v>Thursday</v>
      </c>
      <c r="N741" s="2" t="str">
        <f t="shared" si="147"/>
        <v>Thursday</v>
      </c>
      <c r="O741" s="12">
        <f t="shared" si="148"/>
        <v>0</v>
      </c>
      <c r="P741" s="11" t="str">
        <f t="shared" si="149"/>
        <v>Low Cost per Unit</v>
      </c>
      <c r="Q741" s="12">
        <f t="shared" si="150"/>
        <v>0</v>
      </c>
      <c r="R741" s="12">
        <f t="shared" si="151"/>
        <v>1.98</v>
      </c>
      <c r="S741" s="12">
        <f t="shared" si="152"/>
        <v>0</v>
      </c>
      <c r="T741" s="12">
        <f t="shared" si="153"/>
        <v>0</v>
      </c>
      <c r="U741" s="12">
        <f t="shared" si="154"/>
        <v>0</v>
      </c>
      <c r="V741" s="13" t="str">
        <f t="shared" ca="1" si="155"/>
        <v>Greater Than 8 Weeks Old</v>
      </c>
    </row>
    <row r="742" spans="1:22" x14ac:dyDescent="0.35">
      <c r="A742" s="2" t="s">
        <v>20</v>
      </c>
      <c r="B742" s="5">
        <v>43705</v>
      </c>
      <c r="C742" s="5" t="s">
        <v>376</v>
      </c>
      <c r="D742" s="5" t="s">
        <v>377</v>
      </c>
      <c r="E742" s="6">
        <v>2</v>
      </c>
      <c r="F742" s="3">
        <v>44</v>
      </c>
      <c r="G742" s="3">
        <v>10.5</v>
      </c>
      <c r="H742" s="8">
        <f t="shared" si="143"/>
        <v>5.25</v>
      </c>
      <c r="I742" s="3">
        <v>33.5</v>
      </c>
      <c r="J742" s="4">
        <v>0.76</v>
      </c>
      <c r="K742" s="2" t="str">
        <f t="shared" si="144"/>
        <v>Wednesday</v>
      </c>
      <c r="L742" s="5">
        <f t="shared" si="145"/>
        <v>43708</v>
      </c>
      <c r="M742" s="2" t="str">
        <f t="shared" si="146"/>
        <v>Saturday</v>
      </c>
      <c r="N742" s="2" t="str">
        <f t="shared" si="147"/>
        <v>Saturday</v>
      </c>
      <c r="O742" s="12">
        <f t="shared" si="148"/>
        <v>0</v>
      </c>
      <c r="P742" s="11" t="str">
        <f t="shared" si="149"/>
        <v>Low Cost per Unit</v>
      </c>
      <c r="Q742" s="12">
        <f t="shared" si="150"/>
        <v>0</v>
      </c>
      <c r="R742" s="12">
        <f t="shared" si="151"/>
        <v>1.3199999999999998</v>
      </c>
      <c r="S742" s="12">
        <f t="shared" si="152"/>
        <v>0</v>
      </c>
      <c r="T742" s="12">
        <f t="shared" si="153"/>
        <v>0</v>
      </c>
      <c r="U742" s="12">
        <f t="shared" si="154"/>
        <v>0</v>
      </c>
      <c r="V742" s="13" t="str">
        <f t="shared" ca="1" si="155"/>
        <v>Greater Than 8 Weeks Old</v>
      </c>
    </row>
    <row r="743" spans="1:22" x14ac:dyDescent="0.35">
      <c r="A743" s="2" t="s">
        <v>20</v>
      </c>
      <c r="B743" s="5">
        <v>43706</v>
      </c>
      <c r="C743" s="5" t="s">
        <v>376</v>
      </c>
      <c r="D743" s="5" t="s">
        <v>377</v>
      </c>
      <c r="E743" s="6">
        <v>2</v>
      </c>
      <c r="F743" s="3">
        <v>44</v>
      </c>
      <c r="G743" s="3">
        <v>10.5</v>
      </c>
      <c r="H743" s="8">
        <f t="shared" si="143"/>
        <v>5.25</v>
      </c>
      <c r="I743" s="3">
        <v>33.5</v>
      </c>
      <c r="J743" s="4">
        <v>0.76</v>
      </c>
      <c r="K743" s="2" t="str">
        <f t="shared" si="144"/>
        <v>Thursday</v>
      </c>
      <c r="L743" s="5">
        <f t="shared" si="145"/>
        <v>43709</v>
      </c>
      <c r="M743" s="2" t="str">
        <f t="shared" si="146"/>
        <v>Sunday</v>
      </c>
      <c r="N743" s="2" t="str">
        <f t="shared" si="147"/>
        <v>Monday</v>
      </c>
      <c r="O743" s="12">
        <f t="shared" si="148"/>
        <v>0</v>
      </c>
      <c r="P743" s="11" t="str">
        <f t="shared" si="149"/>
        <v>Low Cost per Unit</v>
      </c>
      <c r="Q743" s="12">
        <f t="shared" si="150"/>
        <v>0</v>
      </c>
      <c r="R743" s="12">
        <f t="shared" si="151"/>
        <v>1.3199999999999998</v>
      </c>
      <c r="S743" s="12">
        <f t="shared" si="152"/>
        <v>0</v>
      </c>
      <c r="T743" s="12">
        <f t="shared" si="153"/>
        <v>0</v>
      </c>
      <c r="U743" s="12">
        <f t="shared" si="154"/>
        <v>0</v>
      </c>
      <c r="V743" s="13" t="str">
        <f t="shared" ca="1" si="155"/>
        <v>Greater Than 8 Weeks Old</v>
      </c>
    </row>
    <row r="744" spans="1:22" x14ac:dyDescent="0.35">
      <c r="A744" s="2" t="s">
        <v>21</v>
      </c>
      <c r="B744" s="5">
        <v>43678</v>
      </c>
      <c r="C744" s="5" t="s">
        <v>376</v>
      </c>
      <c r="D744" s="5" t="s">
        <v>377</v>
      </c>
      <c r="E744" s="6">
        <v>10</v>
      </c>
      <c r="F744" s="3">
        <v>191.4</v>
      </c>
      <c r="G744" s="3">
        <v>63.5</v>
      </c>
      <c r="H744" s="8">
        <f t="shared" si="143"/>
        <v>6.35</v>
      </c>
      <c r="I744" s="3">
        <v>127.9</v>
      </c>
      <c r="J744" s="4">
        <v>0.67</v>
      </c>
      <c r="K744" s="2" t="str">
        <f t="shared" si="144"/>
        <v>Thursday</v>
      </c>
      <c r="L744" s="5">
        <f t="shared" si="145"/>
        <v>43681</v>
      </c>
      <c r="M744" s="2" t="str">
        <f t="shared" si="146"/>
        <v>Sunday</v>
      </c>
      <c r="N744" s="2" t="str">
        <f t="shared" si="147"/>
        <v>Monday</v>
      </c>
      <c r="O744" s="12">
        <f t="shared" si="148"/>
        <v>0</v>
      </c>
      <c r="P744" s="11" t="str">
        <f t="shared" si="149"/>
        <v>Low Cost per Unit</v>
      </c>
      <c r="Q744" s="12">
        <f t="shared" si="150"/>
        <v>0</v>
      </c>
      <c r="R744" s="12">
        <f t="shared" si="151"/>
        <v>5.742</v>
      </c>
      <c r="S744" s="12">
        <f t="shared" si="152"/>
        <v>0</v>
      </c>
      <c r="T744" s="12">
        <f t="shared" si="153"/>
        <v>0</v>
      </c>
      <c r="U744" s="12">
        <f t="shared" si="154"/>
        <v>0</v>
      </c>
      <c r="V744" s="13" t="str">
        <f t="shared" ca="1" si="155"/>
        <v>Greater Than 8 Weeks Old</v>
      </c>
    </row>
    <row r="745" spans="1:22" x14ac:dyDescent="0.35">
      <c r="A745" s="2" t="s">
        <v>21</v>
      </c>
      <c r="B745" s="5">
        <v>43679</v>
      </c>
      <c r="C745" s="5" t="s">
        <v>376</v>
      </c>
      <c r="D745" s="5" t="s">
        <v>377</v>
      </c>
      <c r="E745" s="6">
        <v>16</v>
      </c>
      <c r="F745" s="3">
        <v>330</v>
      </c>
      <c r="G745" s="3">
        <v>101.6</v>
      </c>
      <c r="H745" s="8">
        <f t="shared" si="143"/>
        <v>6.35</v>
      </c>
      <c r="I745" s="3">
        <v>228.4</v>
      </c>
      <c r="J745" s="4">
        <v>0.69</v>
      </c>
      <c r="K745" s="2" t="str">
        <f t="shared" si="144"/>
        <v>Friday</v>
      </c>
      <c r="L745" s="5">
        <f t="shared" si="145"/>
        <v>43682</v>
      </c>
      <c r="M745" s="2" t="str">
        <f t="shared" si="146"/>
        <v>Monday</v>
      </c>
      <c r="N745" s="2" t="str">
        <f t="shared" si="147"/>
        <v>Monday</v>
      </c>
      <c r="O745" s="12">
        <f t="shared" si="148"/>
        <v>0</v>
      </c>
      <c r="P745" s="11" t="str">
        <f t="shared" si="149"/>
        <v>Low Cost per Unit</v>
      </c>
      <c r="Q745" s="12">
        <f t="shared" si="150"/>
        <v>0</v>
      </c>
      <c r="R745" s="12">
        <f t="shared" si="151"/>
        <v>9.9</v>
      </c>
      <c r="S745" s="12">
        <f t="shared" si="152"/>
        <v>0</v>
      </c>
      <c r="T745" s="12">
        <f t="shared" si="153"/>
        <v>0</v>
      </c>
      <c r="U745" s="12">
        <f t="shared" si="154"/>
        <v>66</v>
      </c>
      <c r="V745" s="13" t="str">
        <f t="shared" ca="1" si="155"/>
        <v>Greater Than 8 Weeks Old</v>
      </c>
    </row>
    <row r="746" spans="1:22" x14ac:dyDescent="0.35">
      <c r="A746" s="2" t="s">
        <v>21</v>
      </c>
      <c r="B746" s="5">
        <v>43680</v>
      </c>
      <c r="C746" s="5" t="s">
        <v>376</v>
      </c>
      <c r="D746" s="5" t="s">
        <v>377</v>
      </c>
      <c r="E746" s="6">
        <v>7</v>
      </c>
      <c r="F746" s="3">
        <v>154</v>
      </c>
      <c r="G746" s="3">
        <v>44.45</v>
      </c>
      <c r="H746" s="8">
        <f t="shared" si="143"/>
        <v>6.3500000000000005</v>
      </c>
      <c r="I746" s="3">
        <v>109.55</v>
      </c>
      <c r="J746" s="4">
        <v>0.71</v>
      </c>
      <c r="K746" s="2" t="str">
        <f t="shared" si="144"/>
        <v>Saturday</v>
      </c>
      <c r="L746" s="5">
        <f t="shared" si="145"/>
        <v>43683</v>
      </c>
      <c r="M746" s="2" t="str">
        <f t="shared" si="146"/>
        <v>Tuesday</v>
      </c>
      <c r="N746" s="2" t="str">
        <f t="shared" si="147"/>
        <v>Tuesday</v>
      </c>
      <c r="O746" s="12">
        <f t="shared" si="148"/>
        <v>0</v>
      </c>
      <c r="P746" s="11" t="str">
        <f t="shared" si="149"/>
        <v>Low Cost per Unit</v>
      </c>
      <c r="Q746" s="12">
        <f t="shared" si="150"/>
        <v>0</v>
      </c>
      <c r="R746" s="12">
        <f t="shared" si="151"/>
        <v>4.62</v>
      </c>
      <c r="S746" s="12">
        <f t="shared" si="152"/>
        <v>0</v>
      </c>
      <c r="T746" s="12">
        <f t="shared" si="153"/>
        <v>0</v>
      </c>
      <c r="U746" s="12">
        <f t="shared" si="154"/>
        <v>0</v>
      </c>
      <c r="V746" s="13" t="str">
        <f t="shared" ca="1" si="155"/>
        <v>Greater Than 8 Weeks Old</v>
      </c>
    </row>
    <row r="747" spans="1:22" x14ac:dyDescent="0.35">
      <c r="A747" s="2" t="s">
        <v>21</v>
      </c>
      <c r="B747" s="5">
        <v>43681</v>
      </c>
      <c r="C747" s="5" t="s">
        <v>376</v>
      </c>
      <c r="D747" s="5" t="s">
        <v>377</v>
      </c>
      <c r="E747" s="6">
        <v>3</v>
      </c>
      <c r="F747" s="3">
        <v>66</v>
      </c>
      <c r="G747" s="3">
        <v>19.05</v>
      </c>
      <c r="H747" s="8">
        <f t="shared" si="143"/>
        <v>6.3500000000000005</v>
      </c>
      <c r="I747" s="3">
        <v>46.95</v>
      </c>
      <c r="J747" s="4">
        <v>0.71</v>
      </c>
      <c r="K747" s="2" t="str">
        <f t="shared" si="144"/>
        <v>Sunday</v>
      </c>
      <c r="L747" s="5">
        <f t="shared" si="145"/>
        <v>43684</v>
      </c>
      <c r="M747" s="2" t="str">
        <f t="shared" si="146"/>
        <v>Wednesday</v>
      </c>
      <c r="N747" s="2" t="str">
        <f t="shared" si="147"/>
        <v>Wednesday</v>
      </c>
      <c r="O747" s="12">
        <f t="shared" si="148"/>
        <v>0</v>
      </c>
      <c r="P747" s="11" t="str">
        <f t="shared" si="149"/>
        <v>Low Cost per Unit</v>
      </c>
      <c r="Q747" s="12">
        <f t="shared" si="150"/>
        <v>0</v>
      </c>
      <c r="R747" s="12">
        <f t="shared" si="151"/>
        <v>1.98</v>
      </c>
      <c r="S747" s="12">
        <f t="shared" si="152"/>
        <v>0</v>
      </c>
      <c r="T747" s="12">
        <f t="shared" si="153"/>
        <v>0</v>
      </c>
      <c r="U747" s="12">
        <f t="shared" si="154"/>
        <v>0</v>
      </c>
      <c r="V747" s="13" t="str">
        <f t="shared" ca="1" si="155"/>
        <v>Greater Than 8 Weeks Old</v>
      </c>
    </row>
    <row r="748" spans="1:22" x14ac:dyDescent="0.35">
      <c r="A748" s="2" t="s">
        <v>21</v>
      </c>
      <c r="B748" s="5">
        <v>43682</v>
      </c>
      <c r="C748" s="5" t="s">
        <v>376</v>
      </c>
      <c r="D748" s="5" t="s">
        <v>377</v>
      </c>
      <c r="E748" s="6">
        <v>7</v>
      </c>
      <c r="F748" s="3">
        <v>154</v>
      </c>
      <c r="G748" s="3">
        <v>44.45</v>
      </c>
      <c r="H748" s="8">
        <f t="shared" si="143"/>
        <v>6.3500000000000005</v>
      </c>
      <c r="I748" s="3">
        <v>109.55</v>
      </c>
      <c r="J748" s="4">
        <v>0.71</v>
      </c>
      <c r="K748" s="2" t="str">
        <f t="shared" si="144"/>
        <v>Monday</v>
      </c>
      <c r="L748" s="5">
        <f t="shared" si="145"/>
        <v>43685</v>
      </c>
      <c r="M748" s="2" t="str">
        <f t="shared" si="146"/>
        <v>Thursday</v>
      </c>
      <c r="N748" s="2" t="str">
        <f t="shared" si="147"/>
        <v>Thursday</v>
      </c>
      <c r="O748" s="12">
        <f t="shared" si="148"/>
        <v>0</v>
      </c>
      <c r="P748" s="11" t="str">
        <f t="shared" si="149"/>
        <v>Low Cost per Unit</v>
      </c>
      <c r="Q748" s="12">
        <f t="shared" si="150"/>
        <v>0</v>
      </c>
      <c r="R748" s="12">
        <f t="shared" si="151"/>
        <v>4.62</v>
      </c>
      <c r="S748" s="12">
        <f t="shared" si="152"/>
        <v>0</v>
      </c>
      <c r="T748" s="12">
        <f t="shared" si="153"/>
        <v>0</v>
      </c>
      <c r="U748" s="12">
        <f t="shared" si="154"/>
        <v>0</v>
      </c>
      <c r="V748" s="13" t="str">
        <f t="shared" ca="1" si="155"/>
        <v>Greater Than 8 Weeks Old</v>
      </c>
    </row>
    <row r="749" spans="1:22" x14ac:dyDescent="0.35">
      <c r="A749" s="2" t="s">
        <v>21</v>
      </c>
      <c r="B749" s="5">
        <v>43683</v>
      </c>
      <c r="C749" s="5" t="s">
        <v>376</v>
      </c>
      <c r="D749" s="5" t="s">
        <v>377</v>
      </c>
      <c r="E749" s="6">
        <v>5</v>
      </c>
      <c r="F749" s="3">
        <v>110</v>
      </c>
      <c r="G749" s="3">
        <v>31.75</v>
      </c>
      <c r="H749" s="8">
        <f t="shared" si="143"/>
        <v>6.35</v>
      </c>
      <c r="I749" s="3">
        <v>78.25</v>
      </c>
      <c r="J749" s="4">
        <v>0.71</v>
      </c>
      <c r="K749" s="2" t="str">
        <f t="shared" si="144"/>
        <v>Tuesday</v>
      </c>
      <c r="L749" s="5">
        <f t="shared" si="145"/>
        <v>43686</v>
      </c>
      <c r="M749" s="2" t="str">
        <f t="shared" si="146"/>
        <v>Friday</v>
      </c>
      <c r="N749" s="2" t="str">
        <f t="shared" si="147"/>
        <v>Friday</v>
      </c>
      <c r="O749" s="12">
        <f t="shared" si="148"/>
        <v>5.5</v>
      </c>
      <c r="P749" s="11" t="str">
        <f t="shared" si="149"/>
        <v>Low Cost per Unit</v>
      </c>
      <c r="Q749" s="12">
        <f t="shared" si="150"/>
        <v>0</v>
      </c>
      <c r="R749" s="12">
        <f t="shared" si="151"/>
        <v>3.3</v>
      </c>
      <c r="S749" s="12">
        <f t="shared" si="152"/>
        <v>0</v>
      </c>
      <c r="T749" s="12">
        <f t="shared" si="153"/>
        <v>0</v>
      </c>
      <c r="U749" s="12">
        <f t="shared" si="154"/>
        <v>0</v>
      </c>
      <c r="V749" s="13" t="str">
        <f t="shared" ca="1" si="155"/>
        <v>Greater Than 8 Weeks Old</v>
      </c>
    </row>
    <row r="750" spans="1:22" x14ac:dyDescent="0.35">
      <c r="A750" s="2" t="s">
        <v>21</v>
      </c>
      <c r="B750" s="5">
        <v>43684</v>
      </c>
      <c r="C750" s="5" t="s">
        <v>376</v>
      </c>
      <c r="D750" s="5" t="s">
        <v>377</v>
      </c>
      <c r="E750" s="6">
        <v>9</v>
      </c>
      <c r="F750" s="3">
        <v>198</v>
      </c>
      <c r="G750" s="3">
        <v>57.15</v>
      </c>
      <c r="H750" s="8">
        <f t="shared" si="143"/>
        <v>6.35</v>
      </c>
      <c r="I750" s="3">
        <v>140.85</v>
      </c>
      <c r="J750" s="4">
        <v>0.71</v>
      </c>
      <c r="K750" s="2" t="str">
        <f t="shared" si="144"/>
        <v>Wednesday</v>
      </c>
      <c r="L750" s="5">
        <f t="shared" si="145"/>
        <v>43687</v>
      </c>
      <c r="M750" s="2" t="str">
        <f t="shared" si="146"/>
        <v>Saturday</v>
      </c>
      <c r="N750" s="2" t="str">
        <f t="shared" si="147"/>
        <v>Saturday</v>
      </c>
      <c r="O750" s="12">
        <f t="shared" si="148"/>
        <v>0</v>
      </c>
      <c r="P750" s="11" t="str">
        <f t="shared" si="149"/>
        <v>Low Cost per Unit</v>
      </c>
      <c r="Q750" s="12">
        <f t="shared" si="150"/>
        <v>0</v>
      </c>
      <c r="R750" s="12">
        <f t="shared" si="151"/>
        <v>5.9399999999999995</v>
      </c>
      <c r="S750" s="12">
        <f t="shared" si="152"/>
        <v>0</v>
      </c>
      <c r="T750" s="12">
        <f t="shared" si="153"/>
        <v>0</v>
      </c>
      <c r="U750" s="12">
        <f t="shared" si="154"/>
        <v>0</v>
      </c>
      <c r="V750" s="13" t="str">
        <f t="shared" ca="1" si="155"/>
        <v>Greater Than 8 Weeks Old</v>
      </c>
    </row>
    <row r="751" spans="1:22" x14ac:dyDescent="0.35">
      <c r="A751" s="2" t="s">
        <v>21</v>
      </c>
      <c r="B751" s="5">
        <v>43685</v>
      </c>
      <c r="C751" s="5" t="s">
        <v>376</v>
      </c>
      <c r="D751" s="5" t="s">
        <v>377</v>
      </c>
      <c r="E751" s="6">
        <v>3</v>
      </c>
      <c r="F751" s="3">
        <v>66</v>
      </c>
      <c r="G751" s="3">
        <v>19.05</v>
      </c>
      <c r="H751" s="8">
        <f t="shared" si="143"/>
        <v>6.3500000000000005</v>
      </c>
      <c r="I751" s="3">
        <v>46.95</v>
      </c>
      <c r="J751" s="4">
        <v>0.71</v>
      </c>
      <c r="K751" s="2" t="str">
        <f t="shared" si="144"/>
        <v>Thursday</v>
      </c>
      <c r="L751" s="5">
        <f t="shared" si="145"/>
        <v>43688</v>
      </c>
      <c r="M751" s="2" t="str">
        <f t="shared" si="146"/>
        <v>Sunday</v>
      </c>
      <c r="N751" s="2" t="str">
        <f t="shared" si="147"/>
        <v>Monday</v>
      </c>
      <c r="O751" s="12">
        <f t="shared" si="148"/>
        <v>0</v>
      </c>
      <c r="P751" s="11" t="str">
        <f t="shared" si="149"/>
        <v>Low Cost per Unit</v>
      </c>
      <c r="Q751" s="12">
        <f t="shared" si="150"/>
        <v>0</v>
      </c>
      <c r="R751" s="12">
        <f t="shared" si="151"/>
        <v>1.98</v>
      </c>
      <c r="S751" s="12">
        <f t="shared" si="152"/>
        <v>0</v>
      </c>
      <c r="T751" s="12">
        <f t="shared" si="153"/>
        <v>0</v>
      </c>
      <c r="U751" s="12">
        <f t="shared" si="154"/>
        <v>0</v>
      </c>
      <c r="V751" s="13" t="str">
        <f t="shared" ca="1" si="155"/>
        <v>Greater Than 8 Weeks Old</v>
      </c>
    </row>
    <row r="752" spans="1:22" x14ac:dyDescent="0.35">
      <c r="A752" s="2" t="s">
        <v>21</v>
      </c>
      <c r="B752" s="5">
        <v>43686</v>
      </c>
      <c r="C752" s="5" t="s">
        <v>376</v>
      </c>
      <c r="D752" s="5" t="s">
        <v>377</v>
      </c>
      <c r="E752" s="6">
        <v>5</v>
      </c>
      <c r="F752" s="3">
        <v>110</v>
      </c>
      <c r="G752" s="3">
        <v>31.75</v>
      </c>
      <c r="H752" s="8">
        <f t="shared" si="143"/>
        <v>6.35</v>
      </c>
      <c r="I752" s="3">
        <v>78.25</v>
      </c>
      <c r="J752" s="4">
        <v>0.71</v>
      </c>
      <c r="K752" s="2" t="str">
        <f t="shared" si="144"/>
        <v>Friday</v>
      </c>
      <c r="L752" s="5">
        <f t="shared" si="145"/>
        <v>43689</v>
      </c>
      <c r="M752" s="2" t="str">
        <f t="shared" si="146"/>
        <v>Monday</v>
      </c>
      <c r="N752" s="2" t="str">
        <f t="shared" si="147"/>
        <v>Monday</v>
      </c>
      <c r="O752" s="12">
        <f t="shared" si="148"/>
        <v>0</v>
      </c>
      <c r="P752" s="11" t="str">
        <f t="shared" si="149"/>
        <v>Low Cost per Unit</v>
      </c>
      <c r="Q752" s="12">
        <f t="shared" si="150"/>
        <v>0</v>
      </c>
      <c r="R752" s="12">
        <f t="shared" si="151"/>
        <v>3.3</v>
      </c>
      <c r="S752" s="12">
        <f t="shared" si="152"/>
        <v>0</v>
      </c>
      <c r="T752" s="12">
        <f t="shared" si="153"/>
        <v>0</v>
      </c>
      <c r="U752" s="12">
        <f t="shared" si="154"/>
        <v>22</v>
      </c>
      <c r="V752" s="13" t="str">
        <f t="shared" ca="1" si="155"/>
        <v>Greater Than 8 Weeks Old</v>
      </c>
    </row>
    <row r="753" spans="1:22" x14ac:dyDescent="0.35">
      <c r="A753" s="2" t="s">
        <v>21</v>
      </c>
      <c r="B753" s="5">
        <v>43687</v>
      </c>
      <c r="C753" s="5" t="s">
        <v>376</v>
      </c>
      <c r="D753" s="5" t="s">
        <v>377</v>
      </c>
      <c r="E753" s="6">
        <v>2</v>
      </c>
      <c r="F753" s="3">
        <v>44</v>
      </c>
      <c r="G753" s="3">
        <v>12.7</v>
      </c>
      <c r="H753" s="8">
        <f t="shared" si="143"/>
        <v>6.35</v>
      </c>
      <c r="I753" s="3">
        <v>31.3</v>
      </c>
      <c r="J753" s="4">
        <v>0.71</v>
      </c>
      <c r="K753" s="2" t="str">
        <f t="shared" si="144"/>
        <v>Saturday</v>
      </c>
      <c r="L753" s="5">
        <f t="shared" si="145"/>
        <v>43690</v>
      </c>
      <c r="M753" s="2" t="str">
        <f t="shared" si="146"/>
        <v>Tuesday</v>
      </c>
      <c r="N753" s="2" t="str">
        <f t="shared" si="147"/>
        <v>Tuesday</v>
      </c>
      <c r="O753" s="12">
        <f t="shared" si="148"/>
        <v>0</v>
      </c>
      <c r="P753" s="11" t="str">
        <f t="shared" si="149"/>
        <v>Low Cost per Unit</v>
      </c>
      <c r="Q753" s="12">
        <f t="shared" si="150"/>
        <v>0</v>
      </c>
      <c r="R753" s="12">
        <f t="shared" si="151"/>
        <v>1.3199999999999998</v>
      </c>
      <c r="S753" s="12">
        <f t="shared" si="152"/>
        <v>0</v>
      </c>
      <c r="T753" s="12">
        <f t="shared" si="153"/>
        <v>0</v>
      </c>
      <c r="U753" s="12">
        <f t="shared" si="154"/>
        <v>0</v>
      </c>
      <c r="V753" s="13" t="str">
        <f t="shared" ca="1" si="155"/>
        <v>Greater Than 8 Weeks Old</v>
      </c>
    </row>
    <row r="754" spans="1:22" x14ac:dyDescent="0.35">
      <c r="A754" s="2" t="s">
        <v>21</v>
      </c>
      <c r="B754" s="5">
        <v>43688</v>
      </c>
      <c r="C754" s="5" t="s">
        <v>376</v>
      </c>
      <c r="D754" s="5" t="s">
        <v>377</v>
      </c>
      <c r="E754" s="6">
        <v>3</v>
      </c>
      <c r="F754" s="3">
        <v>66</v>
      </c>
      <c r="G754" s="3">
        <v>19.05</v>
      </c>
      <c r="H754" s="8">
        <f t="shared" si="143"/>
        <v>6.3500000000000005</v>
      </c>
      <c r="I754" s="3">
        <v>46.95</v>
      </c>
      <c r="J754" s="4">
        <v>0.71</v>
      </c>
      <c r="K754" s="2" t="str">
        <f t="shared" si="144"/>
        <v>Sunday</v>
      </c>
      <c r="L754" s="5">
        <f t="shared" si="145"/>
        <v>43691</v>
      </c>
      <c r="M754" s="2" t="str">
        <f t="shared" si="146"/>
        <v>Wednesday</v>
      </c>
      <c r="N754" s="2" t="str">
        <f t="shared" si="147"/>
        <v>Wednesday</v>
      </c>
      <c r="O754" s="12">
        <f t="shared" si="148"/>
        <v>0</v>
      </c>
      <c r="P754" s="11" t="str">
        <f t="shared" si="149"/>
        <v>Low Cost per Unit</v>
      </c>
      <c r="Q754" s="12">
        <f t="shared" si="150"/>
        <v>0</v>
      </c>
      <c r="R754" s="12">
        <f t="shared" si="151"/>
        <v>1.98</v>
      </c>
      <c r="S754" s="12">
        <f t="shared" si="152"/>
        <v>0</v>
      </c>
      <c r="T754" s="12">
        <f t="shared" si="153"/>
        <v>0</v>
      </c>
      <c r="U754" s="12">
        <f t="shared" si="154"/>
        <v>0</v>
      </c>
      <c r="V754" s="13" t="str">
        <f t="shared" ca="1" si="155"/>
        <v>Greater Than 8 Weeks Old</v>
      </c>
    </row>
    <row r="755" spans="1:22" x14ac:dyDescent="0.35">
      <c r="A755" s="2" t="s">
        <v>21</v>
      </c>
      <c r="B755" s="5">
        <v>43689</v>
      </c>
      <c r="C755" s="5" t="s">
        <v>376</v>
      </c>
      <c r="D755" s="5" t="s">
        <v>377</v>
      </c>
      <c r="E755" s="6">
        <v>4</v>
      </c>
      <c r="F755" s="3">
        <v>66</v>
      </c>
      <c r="G755" s="3">
        <v>25.4</v>
      </c>
      <c r="H755" s="8">
        <f t="shared" si="143"/>
        <v>6.35</v>
      </c>
      <c r="I755" s="3">
        <v>40.6</v>
      </c>
      <c r="J755" s="4">
        <v>0.62</v>
      </c>
      <c r="K755" s="2" t="str">
        <f t="shared" si="144"/>
        <v>Monday</v>
      </c>
      <c r="L755" s="5">
        <f t="shared" si="145"/>
        <v>43692</v>
      </c>
      <c r="M755" s="2" t="str">
        <f t="shared" si="146"/>
        <v>Thursday</v>
      </c>
      <c r="N755" s="2" t="str">
        <f t="shared" si="147"/>
        <v>Thursday</v>
      </c>
      <c r="O755" s="12">
        <f t="shared" si="148"/>
        <v>0</v>
      </c>
      <c r="P755" s="11" t="str">
        <f t="shared" si="149"/>
        <v>Low Cost per Unit</v>
      </c>
      <c r="Q755" s="12">
        <f t="shared" si="150"/>
        <v>0</v>
      </c>
      <c r="R755" s="12">
        <f t="shared" si="151"/>
        <v>1.98</v>
      </c>
      <c r="S755" s="12">
        <f t="shared" si="152"/>
        <v>0</v>
      </c>
      <c r="T755" s="12">
        <f t="shared" si="153"/>
        <v>0</v>
      </c>
      <c r="U755" s="12">
        <f t="shared" si="154"/>
        <v>0</v>
      </c>
      <c r="V755" s="13" t="str">
        <f t="shared" ca="1" si="155"/>
        <v>Greater Than 8 Weeks Old</v>
      </c>
    </row>
    <row r="756" spans="1:22" x14ac:dyDescent="0.35">
      <c r="A756" s="2" t="s">
        <v>21</v>
      </c>
      <c r="B756" s="5">
        <v>43691</v>
      </c>
      <c r="C756" s="5" t="s">
        <v>376</v>
      </c>
      <c r="D756" s="5" t="s">
        <v>377</v>
      </c>
      <c r="E756" s="6">
        <v>5</v>
      </c>
      <c r="F756" s="3">
        <v>110</v>
      </c>
      <c r="G756" s="3">
        <v>31.75</v>
      </c>
      <c r="H756" s="8">
        <f t="shared" si="143"/>
        <v>6.35</v>
      </c>
      <c r="I756" s="3">
        <v>78.25</v>
      </c>
      <c r="J756" s="4">
        <v>0.71</v>
      </c>
      <c r="K756" s="2" t="str">
        <f t="shared" si="144"/>
        <v>Wednesday</v>
      </c>
      <c r="L756" s="5">
        <f t="shared" si="145"/>
        <v>43694</v>
      </c>
      <c r="M756" s="2" t="str">
        <f t="shared" si="146"/>
        <v>Saturday</v>
      </c>
      <c r="N756" s="2" t="str">
        <f t="shared" si="147"/>
        <v>Saturday</v>
      </c>
      <c r="O756" s="12">
        <f t="shared" si="148"/>
        <v>0</v>
      </c>
      <c r="P756" s="11" t="str">
        <f t="shared" si="149"/>
        <v>Low Cost per Unit</v>
      </c>
      <c r="Q756" s="12">
        <f t="shared" si="150"/>
        <v>0</v>
      </c>
      <c r="R756" s="12">
        <f t="shared" si="151"/>
        <v>3.3</v>
      </c>
      <c r="S756" s="12">
        <f t="shared" si="152"/>
        <v>0</v>
      </c>
      <c r="T756" s="12">
        <f t="shared" si="153"/>
        <v>0</v>
      </c>
      <c r="U756" s="12">
        <f t="shared" si="154"/>
        <v>0</v>
      </c>
      <c r="V756" s="13" t="str">
        <f t="shared" ca="1" si="155"/>
        <v>Greater Than 8 Weeks Old</v>
      </c>
    </row>
    <row r="757" spans="1:22" x14ac:dyDescent="0.35">
      <c r="A757" s="2" t="s">
        <v>21</v>
      </c>
      <c r="B757" s="5">
        <v>43692</v>
      </c>
      <c r="C757" s="5" t="s">
        <v>376</v>
      </c>
      <c r="D757" s="5" t="s">
        <v>377</v>
      </c>
      <c r="E757" s="6">
        <v>8</v>
      </c>
      <c r="F757" s="3">
        <v>176</v>
      </c>
      <c r="G757" s="3">
        <v>50.8</v>
      </c>
      <c r="H757" s="8">
        <f t="shared" si="143"/>
        <v>6.35</v>
      </c>
      <c r="I757" s="3">
        <v>125.2</v>
      </c>
      <c r="J757" s="4">
        <v>0.71</v>
      </c>
      <c r="K757" s="2" t="str">
        <f t="shared" si="144"/>
        <v>Thursday</v>
      </c>
      <c r="L757" s="5">
        <f t="shared" si="145"/>
        <v>43695</v>
      </c>
      <c r="M757" s="2" t="str">
        <f t="shared" si="146"/>
        <v>Sunday</v>
      </c>
      <c r="N757" s="2" t="str">
        <f t="shared" si="147"/>
        <v>Monday</v>
      </c>
      <c r="O757" s="12">
        <f t="shared" si="148"/>
        <v>0</v>
      </c>
      <c r="P757" s="11" t="str">
        <f t="shared" si="149"/>
        <v>Low Cost per Unit</v>
      </c>
      <c r="Q757" s="12">
        <f t="shared" si="150"/>
        <v>0</v>
      </c>
      <c r="R757" s="12">
        <f t="shared" si="151"/>
        <v>5.2799999999999994</v>
      </c>
      <c r="S757" s="12">
        <f t="shared" si="152"/>
        <v>0</v>
      </c>
      <c r="T757" s="12">
        <f t="shared" si="153"/>
        <v>0</v>
      </c>
      <c r="U757" s="12">
        <f t="shared" si="154"/>
        <v>0</v>
      </c>
      <c r="V757" s="13" t="str">
        <f t="shared" ca="1" si="155"/>
        <v>Greater Than 8 Weeks Old</v>
      </c>
    </row>
    <row r="758" spans="1:22" x14ac:dyDescent="0.35">
      <c r="A758" s="2" t="s">
        <v>21</v>
      </c>
      <c r="B758" s="5">
        <v>43693</v>
      </c>
      <c r="C758" s="5" t="s">
        <v>376</v>
      </c>
      <c r="D758" s="5" t="s">
        <v>377</v>
      </c>
      <c r="E758" s="6">
        <v>3</v>
      </c>
      <c r="F758" s="3">
        <v>66</v>
      </c>
      <c r="G758" s="3">
        <v>19.05</v>
      </c>
      <c r="H758" s="8">
        <f t="shared" si="143"/>
        <v>6.3500000000000005</v>
      </c>
      <c r="I758" s="3">
        <v>46.95</v>
      </c>
      <c r="J758" s="4">
        <v>0.71</v>
      </c>
      <c r="K758" s="2" t="str">
        <f t="shared" si="144"/>
        <v>Friday</v>
      </c>
      <c r="L758" s="5">
        <f t="shared" si="145"/>
        <v>43696</v>
      </c>
      <c r="M758" s="2" t="str">
        <f t="shared" si="146"/>
        <v>Monday</v>
      </c>
      <c r="N758" s="2" t="str">
        <f t="shared" si="147"/>
        <v>Monday</v>
      </c>
      <c r="O758" s="12">
        <f t="shared" si="148"/>
        <v>0</v>
      </c>
      <c r="P758" s="11" t="str">
        <f t="shared" si="149"/>
        <v>Low Cost per Unit</v>
      </c>
      <c r="Q758" s="12">
        <f t="shared" si="150"/>
        <v>0</v>
      </c>
      <c r="R758" s="12">
        <f t="shared" si="151"/>
        <v>1.98</v>
      </c>
      <c r="S758" s="12">
        <f t="shared" si="152"/>
        <v>0</v>
      </c>
      <c r="T758" s="12">
        <f t="shared" si="153"/>
        <v>0</v>
      </c>
      <c r="U758" s="12">
        <f t="shared" si="154"/>
        <v>13.200000000000001</v>
      </c>
      <c r="V758" s="13" t="str">
        <f t="shared" ca="1" si="155"/>
        <v>Greater Than 8 Weeks Old</v>
      </c>
    </row>
    <row r="759" spans="1:22" x14ac:dyDescent="0.35">
      <c r="A759" s="2" t="s">
        <v>21</v>
      </c>
      <c r="B759" s="5">
        <v>43694</v>
      </c>
      <c r="C759" s="5" t="s">
        <v>376</v>
      </c>
      <c r="D759" s="5" t="s">
        <v>377</v>
      </c>
      <c r="E759" s="6">
        <v>5</v>
      </c>
      <c r="F759" s="3">
        <v>110</v>
      </c>
      <c r="G759" s="3">
        <v>31.75</v>
      </c>
      <c r="H759" s="8">
        <f t="shared" si="143"/>
        <v>6.35</v>
      </c>
      <c r="I759" s="3">
        <v>78.25</v>
      </c>
      <c r="J759" s="4">
        <v>0.71</v>
      </c>
      <c r="K759" s="2" t="str">
        <f t="shared" si="144"/>
        <v>Saturday</v>
      </c>
      <c r="L759" s="5">
        <f t="shared" si="145"/>
        <v>43697</v>
      </c>
      <c r="M759" s="2" t="str">
        <f t="shared" si="146"/>
        <v>Tuesday</v>
      </c>
      <c r="N759" s="2" t="str">
        <f t="shared" si="147"/>
        <v>Tuesday</v>
      </c>
      <c r="O759" s="12">
        <f t="shared" si="148"/>
        <v>0</v>
      </c>
      <c r="P759" s="11" t="str">
        <f t="shared" si="149"/>
        <v>Low Cost per Unit</v>
      </c>
      <c r="Q759" s="12">
        <f t="shared" si="150"/>
        <v>0</v>
      </c>
      <c r="R759" s="12">
        <f t="shared" si="151"/>
        <v>3.3</v>
      </c>
      <c r="S759" s="12">
        <f t="shared" si="152"/>
        <v>0</v>
      </c>
      <c r="T759" s="12">
        <f t="shared" si="153"/>
        <v>0</v>
      </c>
      <c r="U759" s="12">
        <f t="shared" si="154"/>
        <v>0</v>
      </c>
      <c r="V759" s="13" t="str">
        <f t="shared" ca="1" si="155"/>
        <v>Greater Than 8 Weeks Old</v>
      </c>
    </row>
    <row r="760" spans="1:22" x14ac:dyDescent="0.35">
      <c r="A760" s="2" t="s">
        <v>21</v>
      </c>
      <c r="B760" s="5">
        <v>43695</v>
      </c>
      <c r="C760" s="5" t="s">
        <v>376</v>
      </c>
      <c r="D760" s="5" t="s">
        <v>377</v>
      </c>
      <c r="E760" s="6">
        <v>4</v>
      </c>
      <c r="F760" s="3">
        <v>88</v>
      </c>
      <c r="G760" s="3">
        <v>25.4</v>
      </c>
      <c r="H760" s="8">
        <f t="shared" si="143"/>
        <v>6.35</v>
      </c>
      <c r="I760" s="3">
        <v>62.6</v>
      </c>
      <c r="J760" s="4">
        <v>0.71</v>
      </c>
      <c r="K760" s="2" t="str">
        <f t="shared" si="144"/>
        <v>Sunday</v>
      </c>
      <c r="L760" s="5">
        <f t="shared" si="145"/>
        <v>43698</v>
      </c>
      <c r="M760" s="2" t="str">
        <f t="shared" si="146"/>
        <v>Wednesday</v>
      </c>
      <c r="N760" s="2" t="str">
        <f t="shared" si="147"/>
        <v>Wednesday</v>
      </c>
      <c r="O760" s="12">
        <f t="shared" si="148"/>
        <v>0</v>
      </c>
      <c r="P760" s="11" t="str">
        <f t="shared" si="149"/>
        <v>Low Cost per Unit</v>
      </c>
      <c r="Q760" s="12">
        <f t="shared" si="150"/>
        <v>0</v>
      </c>
      <c r="R760" s="12">
        <f t="shared" si="151"/>
        <v>2.6399999999999997</v>
      </c>
      <c r="S760" s="12">
        <f t="shared" si="152"/>
        <v>0</v>
      </c>
      <c r="T760" s="12">
        <f t="shared" si="153"/>
        <v>0</v>
      </c>
      <c r="U760" s="12">
        <f t="shared" si="154"/>
        <v>0</v>
      </c>
      <c r="V760" s="13" t="str">
        <f t="shared" ca="1" si="155"/>
        <v>Greater Than 8 Weeks Old</v>
      </c>
    </row>
    <row r="761" spans="1:22" x14ac:dyDescent="0.35">
      <c r="A761" s="2" t="s">
        <v>21</v>
      </c>
      <c r="B761" s="5">
        <v>43696</v>
      </c>
      <c r="C761" s="5" t="s">
        <v>376</v>
      </c>
      <c r="D761" s="5" t="s">
        <v>377</v>
      </c>
      <c r="E761" s="6">
        <v>3</v>
      </c>
      <c r="F761" s="3">
        <v>66</v>
      </c>
      <c r="G761" s="3">
        <v>19.05</v>
      </c>
      <c r="H761" s="8">
        <f t="shared" si="143"/>
        <v>6.3500000000000005</v>
      </c>
      <c r="I761" s="3">
        <v>46.95</v>
      </c>
      <c r="J761" s="4">
        <v>0.71</v>
      </c>
      <c r="K761" s="2" t="str">
        <f t="shared" si="144"/>
        <v>Monday</v>
      </c>
      <c r="L761" s="5">
        <f t="shared" si="145"/>
        <v>43699</v>
      </c>
      <c r="M761" s="2" t="str">
        <f t="shared" si="146"/>
        <v>Thursday</v>
      </c>
      <c r="N761" s="2" t="str">
        <f t="shared" si="147"/>
        <v>Thursday</v>
      </c>
      <c r="O761" s="12">
        <f t="shared" si="148"/>
        <v>0</v>
      </c>
      <c r="P761" s="11" t="str">
        <f t="shared" si="149"/>
        <v>Low Cost per Unit</v>
      </c>
      <c r="Q761" s="12">
        <f t="shared" si="150"/>
        <v>0</v>
      </c>
      <c r="R761" s="12">
        <f t="shared" si="151"/>
        <v>1.98</v>
      </c>
      <c r="S761" s="12">
        <f t="shared" si="152"/>
        <v>0</v>
      </c>
      <c r="T761" s="12">
        <f t="shared" si="153"/>
        <v>0</v>
      </c>
      <c r="U761" s="12">
        <f t="shared" si="154"/>
        <v>0</v>
      </c>
      <c r="V761" s="13" t="str">
        <f t="shared" ca="1" si="155"/>
        <v>Greater Than 8 Weeks Old</v>
      </c>
    </row>
    <row r="762" spans="1:22" x14ac:dyDescent="0.35">
      <c r="A762" s="2" t="s">
        <v>21</v>
      </c>
      <c r="B762" s="5">
        <v>43697</v>
      </c>
      <c r="C762" s="5" t="s">
        <v>376</v>
      </c>
      <c r="D762" s="5" t="s">
        <v>377</v>
      </c>
      <c r="E762" s="6">
        <v>9</v>
      </c>
      <c r="F762" s="3">
        <v>198</v>
      </c>
      <c r="G762" s="3">
        <v>57.15</v>
      </c>
      <c r="H762" s="8">
        <f t="shared" si="143"/>
        <v>6.35</v>
      </c>
      <c r="I762" s="3">
        <v>140.85</v>
      </c>
      <c r="J762" s="4">
        <v>0.71</v>
      </c>
      <c r="K762" s="2" t="str">
        <f t="shared" si="144"/>
        <v>Tuesday</v>
      </c>
      <c r="L762" s="5">
        <f t="shared" si="145"/>
        <v>43700</v>
      </c>
      <c r="M762" s="2" t="str">
        <f t="shared" si="146"/>
        <v>Friday</v>
      </c>
      <c r="N762" s="2" t="str">
        <f t="shared" si="147"/>
        <v>Friday</v>
      </c>
      <c r="O762" s="12">
        <f t="shared" si="148"/>
        <v>9.9</v>
      </c>
      <c r="P762" s="11" t="str">
        <f t="shared" si="149"/>
        <v>Low Cost per Unit</v>
      </c>
      <c r="Q762" s="12">
        <f t="shared" si="150"/>
        <v>0</v>
      </c>
      <c r="R762" s="12">
        <f t="shared" si="151"/>
        <v>5.9399999999999995</v>
      </c>
      <c r="S762" s="12">
        <f t="shared" si="152"/>
        <v>0</v>
      </c>
      <c r="T762" s="12">
        <f t="shared" si="153"/>
        <v>0</v>
      </c>
      <c r="U762" s="12">
        <f t="shared" si="154"/>
        <v>0</v>
      </c>
      <c r="V762" s="13" t="str">
        <f t="shared" ca="1" si="155"/>
        <v>Greater Than 8 Weeks Old</v>
      </c>
    </row>
    <row r="763" spans="1:22" x14ac:dyDescent="0.35">
      <c r="A763" s="2" t="s">
        <v>21</v>
      </c>
      <c r="B763" s="5">
        <v>43698</v>
      </c>
      <c r="C763" s="5" t="s">
        <v>376</v>
      </c>
      <c r="D763" s="5" t="s">
        <v>377</v>
      </c>
      <c r="E763" s="6">
        <v>8</v>
      </c>
      <c r="F763" s="3">
        <v>176</v>
      </c>
      <c r="G763" s="3">
        <v>50.8</v>
      </c>
      <c r="H763" s="8">
        <f t="shared" si="143"/>
        <v>6.35</v>
      </c>
      <c r="I763" s="3">
        <v>125.2</v>
      </c>
      <c r="J763" s="4">
        <v>0.71</v>
      </c>
      <c r="K763" s="2" t="str">
        <f t="shared" si="144"/>
        <v>Wednesday</v>
      </c>
      <c r="L763" s="5">
        <f t="shared" si="145"/>
        <v>43701</v>
      </c>
      <c r="M763" s="2" t="str">
        <f t="shared" si="146"/>
        <v>Saturday</v>
      </c>
      <c r="N763" s="2" t="str">
        <f t="shared" si="147"/>
        <v>Saturday</v>
      </c>
      <c r="O763" s="12">
        <f t="shared" si="148"/>
        <v>0</v>
      </c>
      <c r="P763" s="11" t="str">
        <f t="shared" si="149"/>
        <v>Low Cost per Unit</v>
      </c>
      <c r="Q763" s="12">
        <f t="shared" si="150"/>
        <v>0</v>
      </c>
      <c r="R763" s="12">
        <f t="shared" si="151"/>
        <v>5.2799999999999994</v>
      </c>
      <c r="S763" s="12">
        <f t="shared" si="152"/>
        <v>0</v>
      </c>
      <c r="T763" s="12">
        <f t="shared" si="153"/>
        <v>0</v>
      </c>
      <c r="U763" s="12">
        <f t="shared" si="154"/>
        <v>0</v>
      </c>
      <c r="V763" s="13" t="str">
        <f t="shared" ca="1" si="155"/>
        <v>Greater Than 8 Weeks Old</v>
      </c>
    </row>
    <row r="764" spans="1:22" x14ac:dyDescent="0.35">
      <c r="A764" s="2" t="s">
        <v>21</v>
      </c>
      <c r="B764" s="5">
        <v>43699</v>
      </c>
      <c r="C764" s="5" t="s">
        <v>376</v>
      </c>
      <c r="D764" s="5" t="s">
        <v>377</v>
      </c>
      <c r="E764" s="6">
        <v>5</v>
      </c>
      <c r="F764" s="3">
        <v>88</v>
      </c>
      <c r="G764" s="3">
        <v>31.75</v>
      </c>
      <c r="H764" s="8">
        <f t="shared" si="143"/>
        <v>6.35</v>
      </c>
      <c r="I764" s="3">
        <v>56.25</v>
      </c>
      <c r="J764" s="4">
        <v>0.64</v>
      </c>
      <c r="K764" s="2" t="str">
        <f t="shared" si="144"/>
        <v>Thursday</v>
      </c>
      <c r="L764" s="5">
        <f t="shared" si="145"/>
        <v>43702</v>
      </c>
      <c r="M764" s="2" t="str">
        <f t="shared" si="146"/>
        <v>Sunday</v>
      </c>
      <c r="N764" s="2" t="str">
        <f t="shared" si="147"/>
        <v>Monday</v>
      </c>
      <c r="O764" s="12">
        <f t="shared" si="148"/>
        <v>0</v>
      </c>
      <c r="P764" s="11" t="str">
        <f t="shared" si="149"/>
        <v>Low Cost per Unit</v>
      </c>
      <c r="Q764" s="12">
        <f t="shared" si="150"/>
        <v>0</v>
      </c>
      <c r="R764" s="12">
        <f t="shared" si="151"/>
        <v>2.6399999999999997</v>
      </c>
      <c r="S764" s="12">
        <f t="shared" si="152"/>
        <v>0</v>
      </c>
      <c r="T764" s="12">
        <f t="shared" si="153"/>
        <v>0</v>
      </c>
      <c r="U764" s="12">
        <f t="shared" si="154"/>
        <v>0</v>
      </c>
      <c r="V764" s="13" t="str">
        <f t="shared" ca="1" si="155"/>
        <v>Greater Than 8 Weeks Old</v>
      </c>
    </row>
    <row r="765" spans="1:22" x14ac:dyDescent="0.35">
      <c r="A765" s="2" t="s">
        <v>21</v>
      </c>
      <c r="B765" s="5">
        <v>43700</v>
      </c>
      <c r="C765" s="5" t="s">
        <v>376</v>
      </c>
      <c r="D765" s="5" t="s">
        <v>377</v>
      </c>
      <c r="E765" s="6">
        <v>5</v>
      </c>
      <c r="F765" s="3">
        <v>110</v>
      </c>
      <c r="G765" s="3">
        <v>31.75</v>
      </c>
      <c r="H765" s="8">
        <f t="shared" si="143"/>
        <v>6.35</v>
      </c>
      <c r="I765" s="3">
        <v>78.25</v>
      </c>
      <c r="J765" s="4">
        <v>0.71</v>
      </c>
      <c r="K765" s="2" t="str">
        <f t="shared" si="144"/>
        <v>Friday</v>
      </c>
      <c r="L765" s="5">
        <f t="shared" si="145"/>
        <v>43703</v>
      </c>
      <c r="M765" s="2" t="str">
        <f t="shared" si="146"/>
        <v>Monday</v>
      </c>
      <c r="N765" s="2" t="str">
        <f t="shared" si="147"/>
        <v>Monday</v>
      </c>
      <c r="O765" s="12">
        <f t="shared" si="148"/>
        <v>0</v>
      </c>
      <c r="P765" s="11" t="str">
        <f t="shared" si="149"/>
        <v>Low Cost per Unit</v>
      </c>
      <c r="Q765" s="12">
        <f t="shared" si="150"/>
        <v>0</v>
      </c>
      <c r="R765" s="12">
        <f t="shared" si="151"/>
        <v>3.3</v>
      </c>
      <c r="S765" s="12">
        <f t="shared" si="152"/>
        <v>0</v>
      </c>
      <c r="T765" s="12">
        <f t="shared" si="153"/>
        <v>0</v>
      </c>
      <c r="U765" s="12">
        <f t="shared" si="154"/>
        <v>22</v>
      </c>
      <c r="V765" s="13" t="str">
        <f t="shared" ca="1" si="155"/>
        <v>Greater Than 8 Weeks Old</v>
      </c>
    </row>
    <row r="766" spans="1:22" x14ac:dyDescent="0.35">
      <c r="A766" s="2" t="s">
        <v>21</v>
      </c>
      <c r="B766" s="5">
        <v>43701</v>
      </c>
      <c r="C766" s="5" t="s">
        <v>376</v>
      </c>
      <c r="D766" s="5" t="s">
        <v>377</v>
      </c>
      <c r="E766" s="6">
        <v>5</v>
      </c>
      <c r="F766" s="3">
        <v>110</v>
      </c>
      <c r="G766" s="3">
        <v>31.75</v>
      </c>
      <c r="H766" s="8">
        <f t="shared" si="143"/>
        <v>6.35</v>
      </c>
      <c r="I766" s="3">
        <v>78.25</v>
      </c>
      <c r="J766" s="4">
        <v>0.71</v>
      </c>
      <c r="K766" s="2" t="str">
        <f t="shared" si="144"/>
        <v>Saturday</v>
      </c>
      <c r="L766" s="5">
        <f t="shared" si="145"/>
        <v>43704</v>
      </c>
      <c r="M766" s="2" t="str">
        <f t="shared" si="146"/>
        <v>Tuesday</v>
      </c>
      <c r="N766" s="2" t="str">
        <f t="shared" si="147"/>
        <v>Tuesday</v>
      </c>
      <c r="O766" s="12">
        <f t="shared" si="148"/>
        <v>0</v>
      </c>
      <c r="P766" s="11" t="str">
        <f t="shared" si="149"/>
        <v>Low Cost per Unit</v>
      </c>
      <c r="Q766" s="12">
        <f t="shared" si="150"/>
        <v>0</v>
      </c>
      <c r="R766" s="12">
        <f t="shared" si="151"/>
        <v>3.3</v>
      </c>
      <c r="S766" s="12">
        <f t="shared" si="152"/>
        <v>0</v>
      </c>
      <c r="T766" s="12">
        <f t="shared" si="153"/>
        <v>0</v>
      </c>
      <c r="U766" s="12">
        <f t="shared" si="154"/>
        <v>0</v>
      </c>
      <c r="V766" s="13" t="str">
        <f t="shared" ca="1" si="155"/>
        <v>Greater Than 8 Weeks Old</v>
      </c>
    </row>
    <row r="767" spans="1:22" x14ac:dyDescent="0.35">
      <c r="A767" s="2" t="s">
        <v>21</v>
      </c>
      <c r="B767" s="5">
        <v>43702</v>
      </c>
      <c r="C767" s="5" t="s">
        <v>376</v>
      </c>
      <c r="D767" s="5" t="s">
        <v>377</v>
      </c>
      <c r="E767" s="6">
        <v>5</v>
      </c>
      <c r="F767" s="3">
        <v>110</v>
      </c>
      <c r="G767" s="3">
        <v>31.75</v>
      </c>
      <c r="H767" s="8">
        <f t="shared" si="143"/>
        <v>6.35</v>
      </c>
      <c r="I767" s="3">
        <v>78.25</v>
      </c>
      <c r="J767" s="4">
        <v>0.71</v>
      </c>
      <c r="K767" s="2" t="str">
        <f t="shared" si="144"/>
        <v>Sunday</v>
      </c>
      <c r="L767" s="5">
        <f t="shared" si="145"/>
        <v>43705</v>
      </c>
      <c r="M767" s="2" t="str">
        <f t="shared" si="146"/>
        <v>Wednesday</v>
      </c>
      <c r="N767" s="2" t="str">
        <f t="shared" si="147"/>
        <v>Wednesday</v>
      </c>
      <c r="O767" s="12">
        <f t="shared" si="148"/>
        <v>0</v>
      </c>
      <c r="P767" s="11" t="str">
        <f t="shared" si="149"/>
        <v>Low Cost per Unit</v>
      </c>
      <c r="Q767" s="12">
        <f t="shared" si="150"/>
        <v>0</v>
      </c>
      <c r="R767" s="12">
        <f t="shared" si="151"/>
        <v>3.3</v>
      </c>
      <c r="S767" s="12">
        <f t="shared" si="152"/>
        <v>0</v>
      </c>
      <c r="T767" s="12">
        <f t="shared" si="153"/>
        <v>0</v>
      </c>
      <c r="U767" s="12">
        <f t="shared" si="154"/>
        <v>0</v>
      </c>
      <c r="V767" s="13" t="str">
        <f t="shared" ca="1" si="155"/>
        <v>Greater Than 8 Weeks Old</v>
      </c>
    </row>
    <row r="768" spans="1:22" x14ac:dyDescent="0.35">
      <c r="A768" s="2" t="s">
        <v>21</v>
      </c>
      <c r="B768" s="5">
        <v>43703</v>
      </c>
      <c r="C768" s="5" t="s">
        <v>376</v>
      </c>
      <c r="D768" s="5" t="s">
        <v>377</v>
      </c>
      <c r="E768" s="6">
        <v>2</v>
      </c>
      <c r="F768" s="3">
        <v>44</v>
      </c>
      <c r="G768" s="3">
        <v>12.7</v>
      </c>
      <c r="H768" s="8">
        <f t="shared" si="143"/>
        <v>6.35</v>
      </c>
      <c r="I768" s="3">
        <v>31.3</v>
      </c>
      <c r="J768" s="4">
        <v>0.71</v>
      </c>
      <c r="K768" s="2" t="str">
        <f t="shared" si="144"/>
        <v>Monday</v>
      </c>
      <c r="L768" s="5">
        <f t="shared" si="145"/>
        <v>43706</v>
      </c>
      <c r="M768" s="2" t="str">
        <f t="shared" si="146"/>
        <v>Thursday</v>
      </c>
      <c r="N768" s="2" t="str">
        <f t="shared" si="147"/>
        <v>Thursday</v>
      </c>
      <c r="O768" s="12">
        <f t="shared" si="148"/>
        <v>0</v>
      </c>
      <c r="P768" s="11" t="str">
        <f t="shared" si="149"/>
        <v>Low Cost per Unit</v>
      </c>
      <c r="Q768" s="12">
        <f t="shared" si="150"/>
        <v>0</v>
      </c>
      <c r="R768" s="12">
        <f t="shared" si="151"/>
        <v>1.3199999999999998</v>
      </c>
      <c r="S768" s="12">
        <f t="shared" si="152"/>
        <v>0</v>
      </c>
      <c r="T768" s="12">
        <f t="shared" si="153"/>
        <v>0</v>
      </c>
      <c r="U768" s="12">
        <f t="shared" si="154"/>
        <v>0</v>
      </c>
      <c r="V768" s="13" t="str">
        <f t="shared" ca="1" si="155"/>
        <v>Greater Than 8 Weeks Old</v>
      </c>
    </row>
    <row r="769" spans="1:22" x14ac:dyDescent="0.35">
      <c r="A769" s="2" t="s">
        <v>21</v>
      </c>
      <c r="B769" s="5">
        <v>43704</v>
      </c>
      <c r="C769" s="5" t="s">
        <v>376</v>
      </c>
      <c r="D769" s="5" t="s">
        <v>377</v>
      </c>
      <c r="E769" s="6">
        <v>2</v>
      </c>
      <c r="F769" s="3">
        <v>44</v>
      </c>
      <c r="G769" s="3">
        <v>12.7</v>
      </c>
      <c r="H769" s="8">
        <f t="shared" si="143"/>
        <v>6.35</v>
      </c>
      <c r="I769" s="3">
        <v>31.3</v>
      </c>
      <c r="J769" s="4">
        <v>0.71</v>
      </c>
      <c r="K769" s="2" t="str">
        <f t="shared" si="144"/>
        <v>Tuesday</v>
      </c>
      <c r="L769" s="5">
        <f t="shared" si="145"/>
        <v>43707</v>
      </c>
      <c r="M769" s="2" t="str">
        <f t="shared" si="146"/>
        <v>Friday</v>
      </c>
      <c r="N769" s="2" t="str">
        <f t="shared" si="147"/>
        <v>Friday</v>
      </c>
      <c r="O769" s="12">
        <f t="shared" si="148"/>
        <v>2.2000000000000002</v>
      </c>
      <c r="P769" s="11" t="str">
        <f t="shared" si="149"/>
        <v>Low Cost per Unit</v>
      </c>
      <c r="Q769" s="12">
        <f t="shared" si="150"/>
        <v>0</v>
      </c>
      <c r="R769" s="12">
        <f t="shared" si="151"/>
        <v>1.3199999999999998</v>
      </c>
      <c r="S769" s="12">
        <f t="shared" si="152"/>
        <v>0</v>
      </c>
      <c r="T769" s="12">
        <f t="shared" si="153"/>
        <v>0</v>
      </c>
      <c r="U769" s="12">
        <f t="shared" si="154"/>
        <v>0</v>
      </c>
      <c r="V769" s="13" t="str">
        <f t="shared" ca="1" si="155"/>
        <v>Greater Than 8 Weeks Old</v>
      </c>
    </row>
    <row r="770" spans="1:22" x14ac:dyDescent="0.35">
      <c r="A770" s="2" t="s">
        <v>21</v>
      </c>
      <c r="B770" s="5">
        <v>43705</v>
      </c>
      <c r="C770" s="5" t="s">
        <v>376</v>
      </c>
      <c r="D770" s="5" t="s">
        <v>377</v>
      </c>
      <c r="E770" s="6">
        <v>5</v>
      </c>
      <c r="F770" s="3">
        <v>110</v>
      </c>
      <c r="G770" s="3">
        <v>31.75</v>
      </c>
      <c r="H770" s="8">
        <f t="shared" si="143"/>
        <v>6.35</v>
      </c>
      <c r="I770" s="3">
        <v>78.25</v>
      </c>
      <c r="J770" s="4">
        <v>0.71</v>
      </c>
      <c r="K770" s="2" t="str">
        <f t="shared" si="144"/>
        <v>Wednesday</v>
      </c>
      <c r="L770" s="5">
        <f t="shared" si="145"/>
        <v>43708</v>
      </c>
      <c r="M770" s="2" t="str">
        <f t="shared" si="146"/>
        <v>Saturday</v>
      </c>
      <c r="N770" s="2" t="str">
        <f t="shared" si="147"/>
        <v>Saturday</v>
      </c>
      <c r="O770" s="12">
        <f t="shared" si="148"/>
        <v>0</v>
      </c>
      <c r="P770" s="11" t="str">
        <f t="shared" si="149"/>
        <v>Low Cost per Unit</v>
      </c>
      <c r="Q770" s="12">
        <f t="shared" si="150"/>
        <v>0</v>
      </c>
      <c r="R770" s="12">
        <f t="shared" si="151"/>
        <v>3.3</v>
      </c>
      <c r="S770" s="12">
        <f t="shared" si="152"/>
        <v>0</v>
      </c>
      <c r="T770" s="12">
        <f t="shared" si="153"/>
        <v>0</v>
      </c>
      <c r="U770" s="12">
        <f t="shared" si="154"/>
        <v>0</v>
      </c>
      <c r="V770" s="13" t="str">
        <f t="shared" ca="1" si="155"/>
        <v>Greater Than 8 Weeks Old</v>
      </c>
    </row>
    <row r="771" spans="1:22" x14ac:dyDescent="0.35">
      <c r="A771" s="2" t="s">
        <v>21</v>
      </c>
      <c r="B771" s="5">
        <v>43706</v>
      </c>
      <c r="C771" s="5" t="s">
        <v>376</v>
      </c>
      <c r="D771" s="5" t="s">
        <v>377</v>
      </c>
      <c r="E771" s="6">
        <v>5</v>
      </c>
      <c r="F771" s="3">
        <v>110</v>
      </c>
      <c r="G771" s="3">
        <v>31.75</v>
      </c>
      <c r="H771" s="8">
        <f t="shared" ref="H771:H834" si="156">G771/E771</f>
        <v>6.35</v>
      </c>
      <c r="I771" s="3">
        <v>78.25</v>
      </c>
      <c r="J771" s="4">
        <v>0.71</v>
      </c>
      <c r="K771" s="2" t="str">
        <f t="shared" ref="K771:K834" si="157">TEXT(B771,"dddd")</f>
        <v>Thursday</v>
      </c>
      <c r="L771" s="5">
        <f t="shared" ref="L771:L834" si="158">B771+3</f>
        <v>43709</v>
      </c>
      <c r="M771" s="2" t="str">
        <f t="shared" ref="M771:M834" si="159">TEXT(L771,"dddd")</f>
        <v>Sunday</v>
      </c>
      <c r="N771" s="2" t="str">
        <f t="shared" ref="N771:N834" si="160">IF(M771="Sunday","Monday",M771)</f>
        <v>Monday</v>
      </c>
      <c r="O771" s="12">
        <f t="shared" ref="O771:O834" si="161">IF(TEXT(B771,"dddd")="Tuesday",F771*0.05,0)</f>
        <v>0</v>
      </c>
      <c r="P771" s="11" t="str">
        <f t="shared" ref="P771:P834" si="162">IF(H771&gt;AVERAGE(H:H),"High Cost per Unit","Low Cost per Unit")</f>
        <v>Low Cost per Unit</v>
      </c>
      <c r="Q771" s="12">
        <f t="shared" ref="Q771:Q834" si="163">IF(D771="Masks",F771*0.1,0)</f>
        <v>0</v>
      </c>
      <c r="R771" s="12">
        <f t="shared" ref="R771:R834" si="164">IF(E771&gt;1,F771*0.03,0)</f>
        <v>3.3</v>
      </c>
      <c r="S771" s="12">
        <f t="shared" ref="S771:S834" si="165">IF(D771="Accessories",F771*0.15,0)</f>
        <v>0</v>
      </c>
      <c r="T771" s="12">
        <f t="shared" ref="T771:T834" si="166">IF(AND(K771="Saturday",C771="Fitness"),F771*0.1,0)</f>
        <v>0</v>
      </c>
      <c r="U771" s="12">
        <f t="shared" ref="U771:U834" si="167">IF(AND(K771="Friday",C771="Automotive"),F771*0.2,0)</f>
        <v>0</v>
      </c>
      <c r="V771" s="13" t="str">
        <f t="shared" ref="V771:V834" ca="1" si="168">IF(B771&lt;TODAY()-56,"Greater Than 8 Weeks Old","Less Than 8 Weeks Old")</f>
        <v>Greater Than 8 Weeks Old</v>
      </c>
    </row>
    <row r="772" spans="1:22" x14ac:dyDescent="0.35">
      <c r="A772" s="2" t="s">
        <v>21</v>
      </c>
      <c r="B772" s="5">
        <v>43707</v>
      </c>
      <c r="C772" s="5" t="s">
        <v>376</v>
      </c>
      <c r="D772" s="5" t="s">
        <v>377</v>
      </c>
      <c r="E772" s="6">
        <v>1</v>
      </c>
      <c r="F772" s="3">
        <v>22</v>
      </c>
      <c r="G772" s="3">
        <v>6.35</v>
      </c>
      <c r="H772" s="8">
        <f t="shared" si="156"/>
        <v>6.35</v>
      </c>
      <c r="I772" s="3">
        <v>15.65</v>
      </c>
      <c r="J772" s="4">
        <v>0.71</v>
      </c>
      <c r="K772" s="2" t="str">
        <f t="shared" si="157"/>
        <v>Friday</v>
      </c>
      <c r="L772" s="5">
        <f t="shared" si="158"/>
        <v>43710</v>
      </c>
      <c r="M772" s="2" t="str">
        <f t="shared" si="159"/>
        <v>Monday</v>
      </c>
      <c r="N772" s="2" t="str">
        <f t="shared" si="160"/>
        <v>Monday</v>
      </c>
      <c r="O772" s="12">
        <f t="shared" si="161"/>
        <v>0</v>
      </c>
      <c r="P772" s="11" t="str">
        <f t="shared" si="162"/>
        <v>Low Cost per Unit</v>
      </c>
      <c r="Q772" s="12">
        <f t="shared" si="163"/>
        <v>0</v>
      </c>
      <c r="R772" s="12">
        <f t="shared" si="164"/>
        <v>0</v>
      </c>
      <c r="S772" s="12">
        <f t="shared" si="165"/>
        <v>0</v>
      </c>
      <c r="T772" s="12">
        <f t="shared" si="166"/>
        <v>0</v>
      </c>
      <c r="U772" s="12">
        <f t="shared" si="167"/>
        <v>4.4000000000000004</v>
      </c>
      <c r="V772" s="13" t="str">
        <f t="shared" ca="1" si="168"/>
        <v>Greater Than 8 Weeks Old</v>
      </c>
    </row>
    <row r="773" spans="1:22" x14ac:dyDescent="0.35">
      <c r="A773" s="2" t="s">
        <v>21</v>
      </c>
      <c r="B773" s="5">
        <v>43708</v>
      </c>
      <c r="C773" s="5" t="s">
        <v>376</v>
      </c>
      <c r="D773" s="5" t="s">
        <v>377</v>
      </c>
      <c r="E773" s="6">
        <v>3</v>
      </c>
      <c r="F773" s="3">
        <v>66</v>
      </c>
      <c r="G773" s="3">
        <v>19.05</v>
      </c>
      <c r="H773" s="8">
        <f t="shared" si="156"/>
        <v>6.3500000000000005</v>
      </c>
      <c r="I773" s="3">
        <v>46.95</v>
      </c>
      <c r="J773" s="4">
        <v>0.71</v>
      </c>
      <c r="K773" s="2" t="str">
        <f t="shared" si="157"/>
        <v>Saturday</v>
      </c>
      <c r="L773" s="5">
        <f t="shared" si="158"/>
        <v>43711</v>
      </c>
      <c r="M773" s="2" t="str">
        <f t="shared" si="159"/>
        <v>Tuesday</v>
      </c>
      <c r="N773" s="2" t="str">
        <f t="shared" si="160"/>
        <v>Tuesday</v>
      </c>
      <c r="O773" s="12">
        <f t="shared" si="161"/>
        <v>0</v>
      </c>
      <c r="P773" s="11" t="str">
        <f t="shared" si="162"/>
        <v>Low Cost per Unit</v>
      </c>
      <c r="Q773" s="12">
        <f t="shared" si="163"/>
        <v>0</v>
      </c>
      <c r="R773" s="12">
        <f t="shared" si="164"/>
        <v>1.98</v>
      </c>
      <c r="S773" s="12">
        <f t="shared" si="165"/>
        <v>0</v>
      </c>
      <c r="T773" s="12">
        <f t="shared" si="166"/>
        <v>0</v>
      </c>
      <c r="U773" s="12">
        <f t="shared" si="167"/>
        <v>0</v>
      </c>
      <c r="V773" s="13" t="str">
        <f t="shared" ca="1" si="168"/>
        <v>Greater Than 8 Weeks Old</v>
      </c>
    </row>
    <row r="774" spans="1:22" x14ac:dyDescent="0.35">
      <c r="A774" s="2" t="s">
        <v>215</v>
      </c>
      <c r="B774" s="5">
        <v>43678</v>
      </c>
      <c r="C774" s="5" t="s">
        <v>378</v>
      </c>
      <c r="D774" s="5" t="s">
        <v>379</v>
      </c>
      <c r="E774" s="6">
        <v>1</v>
      </c>
      <c r="F774" s="3">
        <v>25</v>
      </c>
      <c r="G774" s="3">
        <v>3.8</v>
      </c>
      <c r="H774" s="8">
        <f t="shared" si="156"/>
        <v>3.8</v>
      </c>
      <c r="I774" s="3">
        <v>21.2</v>
      </c>
      <c r="J774" s="4">
        <v>0.85</v>
      </c>
      <c r="K774" s="2" t="str">
        <f t="shared" si="157"/>
        <v>Thursday</v>
      </c>
      <c r="L774" s="5">
        <f t="shared" si="158"/>
        <v>43681</v>
      </c>
      <c r="M774" s="2" t="str">
        <f t="shared" si="159"/>
        <v>Sunday</v>
      </c>
      <c r="N774" s="2" t="str">
        <f t="shared" si="160"/>
        <v>Monday</v>
      </c>
      <c r="O774" s="12">
        <f t="shared" si="161"/>
        <v>0</v>
      </c>
      <c r="P774" s="11" t="str">
        <f t="shared" si="162"/>
        <v>Low Cost per Unit</v>
      </c>
      <c r="Q774" s="12">
        <f t="shared" si="163"/>
        <v>0</v>
      </c>
      <c r="R774" s="12">
        <f t="shared" si="164"/>
        <v>0</v>
      </c>
      <c r="S774" s="12">
        <f t="shared" si="165"/>
        <v>0</v>
      </c>
      <c r="T774" s="12">
        <f t="shared" si="166"/>
        <v>0</v>
      </c>
      <c r="U774" s="12">
        <f t="shared" si="167"/>
        <v>0</v>
      </c>
      <c r="V774" s="13" t="str">
        <f t="shared" ca="1" si="168"/>
        <v>Greater Than 8 Weeks Old</v>
      </c>
    </row>
    <row r="775" spans="1:22" x14ac:dyDescent="0.35">
      <c r="A775" s="2" t="s">
        <v>215</v>
      </c>
      <c r="B775" s="5">
        <v>43680</v>
      </c>
      <c r="C775" s="5" t="s">
        <v>378</v>
      </c>
      <c r="D775" s="5" t="s">
        <v>379</v>
      </c>
      <c r="E775" s="6">
        <v>1</v>
      </c>
      <c r="F775" s="3">
        <v>25</v>
      </c>
      <c r="G775" s="3">
        <v>3.8</v>
      </c>
      <c r="H775" s="8">
        <f t="shared" si="156"/>
        <v>3.8</v>
      </c>
      <c r="I775" s="3">
        <v>21.2</v>
      </c>
      <c r="J775" s="4">
        <v>0.85</v>
      </c>
      <c r="K775" s="2" t="str">
        <f t="shared" si="157"/>
        <v>Saturday</v>
      </c>
      <c r="L775" s="5">
        <f t="shared" si="158"/>
        <v>43683</v>
      </c>
      <c r="M775" s="2" t="str">
        <f t="shared" si="159"/>
        <v>Tuesday</v>
      </c>
      <c r="N775" s="2" t="str">
        <f t="shared" si="160"/>
        <v>Tuesday</v>
      </c>
      <c r="O775" s="12">
        <f t="shared" si="161"/>
        <v>0</v>
      </c>
      <c r="P775" s="11" t="str">
        <f t="shared" si="162"/>
        <v>Low Cost per Unit</v>
      </c>
      <c r="Q775" s="12">
        <f t="shared" si="163"/>
        <v>0</v>
      </c>
      <c r="R775" s="12">
        <f t="shared" si="164"/>
        <v>0</v>
      </c>
      <c r="S775" s="12">
        <f t="shared" si="165"/>
        <v>0</v>
      </c>
      <c r="T775" s="12">
        <f t="shared" si="166"/>
        <v>0</v>
      </c>
      <c r="U775" s="12">
        <f t="shared" si="167"/>
        <v>0</v>
      </c>
      <c r="V775" s="13" t="str">
        <f t="shared" ca="1" si="168"/>
        <v>Greater Than 8 Weeks Old</v>
      </c>
    </row>
    <row r="776" spans="1:22" x14ac:dyDescent="0.35">
      <c r="A776" s="2" t="s">
        <v>215</v>
      </c>
      <c r="B776" s="5">
        <v>43681</v>
      </c>
      <c r="C776" s="5" t="s">
        <v>378</v>
      </c>
      <c r="D776" s="5" t="s">
        <v>379</v>
      </c>
      <c r="E776" s="6">
        <v>4</v>
      </c>
      <c r="F776" s="3">
        <v>100</v>
      </c>
      <c r="G776" s="3">
        <v>15.2</v>
      </c>
      <c r="H776" s="8">
        <f t="shared" si="156"/>
        <v>3.8</v>
      </c>
      <c r="I776" s="3">
        <v>84.8</v>
      </c>
      <c r="J776" s="4">
        <v>0.85</v>
      </c>
      <c r="K776" s="2" t="str">
        <f t="shared" si="157"/>
        <v>Sunday</v>
      </c>
      <c r="L776" s="5">
        <f t="shared" si="158"/>
        <v>43684</v>
      </c>
      <c r="M776" s="2" t="str">
        <f t="shared" si="159"/>
        <v>Wednesday</v>
      </c>
      <c r="N776" s="2" t="str">
        <f t="shared" si="160"/>
        <v>Wednesday</v>
      </c>
      <c r="O776" s="12">
        <f t="shared" si="161"/>
        <v>0</v>
      </c>
      <c r="P776" s="11" t="str">
        <f t="shared" si="162"/>
        <v>Low Cost per Unit</v>
      </c>
      <c r="Q776" s="12">
        <f t="shared" si="163"/>
        <v>0</v>
      </c>
      <c r="R776" s="12">
        <f t="shared" si="164"/>
        <v>3</v>
      </c>
      <c r="S776" s="12">
        <f t="shared" si="165"/>
        <v>0</v>
      </c>
      <c r="T776" s="12">
        <f t="shared" si="166"/>
        <v>0</v>
      </c>
      <c r="U776" s="12">
        <f t="shared" si="167"/>
        <v>0</v>
      </c>
      <c r="V776" s="13" t="str">
        <f t="shared" ca="1" si="168"/>
        <v>Greater Than 8 Weeks Old</v>
      </c>
    </row>
    <row r="777" spans="1:22" x14ac:dyDescent="0.35">
      <c r="A777" s="2" t="s">
        <v>215</v>
      </c>
      <c r="B777" s="5">
        <v>43683</v>
      </c>
      <c r="C777" s="5" t="s">
        <v>378</v>
      </c>
      <c r="D777" s="5" t="s">
        <v>379</v>
      </c>
      <c r="E777" s="6">
        <v>4</v>
      </c>
      <c r="F777" s="3">
        <v>39.96</v>
      </c>
      <c r="G777" s="3">
        <v>15.2</v>
      </c>
      <c r="H777" s="8">
        <f t="shared" si="156"/>
        <v>3.8</v>
      </c>
      <c r="I777" s="3">
        <v>24.76</v>
      </c>
      <c r="J777" s="4">
        <v>0.62</v>
      </c>
      <c r="K777" s="2" t="str">
        <f t="shared" si="157"/>
        <v>Tuesday</v>
      </c>
      <c r="L777" s="5">
        <f t="shared" si="158"/>
        <v>43686</v>
      </c>
      <c r="M777" s="2" t="str">
        <f t="shared" si="159"/>
        <v>Friday</v>
      </c>
      <c r="N777" s="2" t="str">
        <f t="shared" si="160"/>
        <v>Friday</v>
      </c>
      <c r="O777" s="12">
        <f t="shared" si="161"/>
        <v>1.9980000000000002</v>
      </c>
      <c r="P777" s="11" t="str">
        <f t="shared" si="162"/>
        <v>Low Cost per Unit</v>
      </c>
      <c r="Q777" s="12">
        <f t="shared" si="163"/>
        <v>0</v>
      </c>
      <c r="R777" s="12">
        <f t="shared" si="164"/>
        <v>1.1988000000000001</v>
      </c>
      <c r="S777" s="12">
        <f t="shared" si="165"/>
        <v>0</v>
      </c>
      <c r="T777" s="12">
        <f t="shared" si="166"/>
        <v>0</v>
      </c>
      <c r="U777" s="12">
        <f t="shared" si="167"/>
        <v>0</v>
      </c>
      <c r="V777" s="13" t="str">
        <f t="shared" ca="1" si="168"/>
        <v>Greater Than 8 Weeks Old</v>
      </c>
    </row>
    <row r="778" spans="1:22" x14ac:dyDescent="0.35">
      <c r="A778" s="2" t="s">
        <v>215</v>
      </c>
      <c r="B778" s="5">
        <v>43684</v>
      </c>
      <c r="C778" s="5" t="s">
        <v>378</v>
      </c>
      <c r="D778" s="5" t="s">
        <v>379</v>
      </c>
      <c r="E778" s="6">
        <v>32</v>
      </c>
      <c r="F778" s="3">
        <v>319.68</v>
      </c>
      <c r="G778" s="3">
        <v>121.6</v>
      </c>
      <c r="H778" s="8">
        <f t="shared" si="156"/>
        <v>3.8</v>
      </c>
      <c r="I778" s="3">
        <v>198.08</v>
      </c>
      <c r="J778" s="4">
        <v>0.62</v>
      </c>
      <c r="K778" s="2" t="str">
        <f t="shared" si="157"/>
        <v>Wednesday</v>
      </c>
      <c r="L778" s="5">
        <f t="shared" si="158"/>
        <v>43687</v>
      </c>
      <c r="M778" s="2" t="str">
        <f t="shared" si="159"/>
        <v>Saturday</v>
      </c>
      <c r="N778" s="2" t="str">
        <f t="shared" si="160"/>
        <v>Saturday</v>
      </c>
      <c r="O778" s="12">
        <f t="shared" si="161"/>
        <v>0</v>
      </c>
      <c r="P778" s="11" t="str">
        <f t="shared" si="162"/>
        <v>Low Cost per Unit</v>
      </c>
      <c r="Q778" s="12">
        <f t="shared" si="163"/>
        <v>0</v>
      </c>
      <c r="R778" s="12">
        <f t="shared" si="164"/>
        <v>9.5904000000000007</v>
      </c>
      <c r="S778" s="12">
        <f t="shared" si="165"/>
        <v>0</v>
      </c>
      <c r="T778" s="12">
        <f t="shared" si="166"/>
        <v>0</v>
      </c>
      <c r="U778" s="12">
        <f t="shared" si="167"/>
        <v>0</v>
      </c>
      <c r="V778" s="13" t="str">
        <f t="shared" ca="1" si="168"/>
        <v>Greater Than 8 Weeks Old</v>
      </c>
    </row>
    <row r="779" spans="1:22" x14ac:dyDescent="0.35">
      <c r="A779" s="2" t="s">
        <v>215</v>
      </c>
      <c r="B779" s="5">
        <v>43685</v>
      </c>
      <c r="C779" s="5" t="s">
        <v>378</v>
      </c>
      <c r="D779" s="5" t="s">
        <v>379</v>
      </c>
      <c r="E779" s="6">
        <v>18</v>
      </c>
      <c r="F779" s="3">
        <v>179.82</v>
      </c>
      <c r="G779" s="3">
        <v>68.400000000000006</v>
      </c>
      <c r="H779" s="8">
        <f t="shared" si="156"/>
        <v>3.8000000000000003</v>
      </c>
      <c r="I779" s="3">
        <v>111.42</v>
      </c>
      <c r="J779" s="4">
        <v>0.62</v>
      </c>
      <c r="K779" s="2" t="str">
        <f t="shared" si="157"/>
        <v>Thursday</v>
      </c>
      <c r="L779" s="5">
        <f t="shared" si="158"/>
        <v>43688</v>
      </c>
      <c r="M779" s="2" t="str">
        <f t="shared" si="159"/>
        <v>Sunday</v>
      </c>
      <c r="N779" s="2" t="str">
        <f t="shared" si="160"/>
        <v>Monday</v>
      </c>
      <c r="O779" s="12">
        <f t="shared" si="161"/>
        <v>0</v>
      </c>
      <c r="P779" s="11" t="str">
        <f t="shared" si="162"/>
        <v>Low Cost per Unit</v>
      </c>
      <c r="Q779" s="12">
        <f t="shared" si="163"/>
        <v>0</v>
      </c>
      <c r="R779" s="12">
        <f t="shared" si="164"/>
        <v>5.3945999999999996</v>
      </c>
      <c r="S779" s="12">
        <f t="shared" si="165"/>
        <v>0</v>
      </c>
      <c r="T779" s="12">
        <f t="shared" si="166"/>
        <v>0</v>
      </c>
      <c r="U779" s="12">
        <f t="shared" si="167"/>
        <v>0</v>
      </c>
      <c r="V779" s="13" t="str">
        <f t="shared" ca="1" si="168"/>
        <v>Greater Than 8 Weeks Old</v>
      </c>
    </row>
    <row r="780" spans="1:22" x14ac:dyDescent="0.35">
      <c r="A780" s="2" t="s">
        <v>215</v>
      </c>
      <c r="B780" s="5">
        <v>43686</v>
      </c>
      <c r="C780" s="5" t="s">
        <v>378</v>
      </c>
      <c r="D780" s="5" t="s">
        <v>379</v>
      </c>
      <c r="E780" s="6">
        <v>23</v>
      </c>
      <c r="F780" s="3">
        <v>229.77</v>
      </c>
      <c r="G780" s="3">
        <v>87.4</v>
      </c>
      <c r="H780" s="8">
        <f t="shared" si="156"/>
        <v>3.8000000000000003</v>
      </c>
      <c r="I780" s="3">
        <v>142.37</v>
      </c>
      <c r="J780" s="4">
        <v>0.62</v>
      </c>
      <c r="K780" s="2" t="str">
        <f t="shared" si="157"/>
        <v>Friday</v>
      </c>
      <c r="L780" s="5">
        <f t="shared" si="158"/>
        <v>43689</v>
      </c>
      <c r="M780" s="2" t="str">
        <f t="shared" si="159"/>
        <v>Monday</v>
      </c>
      <c r="N780" s="2" t="str">
        <f t="shared" si="160"/>
        <v>Monday</v>
      </c>
      <c r="O780" s="12">
        <f t="shared" si="161"/>
        <v>0</v>
      </c>
      <c r="P780" s="11" t="str">
        <f t="shared" si="162"/>
        <v>Low Cost per Unit</v>
      </c>
      <c r="Q780" s="12">
        <f t="shared" si="163"/>
        <v>0</v>
      </c>
      <c r="R780" s="12">
        <f t="shared" si="164"/>
        <v>6.8931000000000004</v>
      </c>
      <c r="S780" s="12">
        <f t="shared" si="165"/>
        <v>0</v>
      </c>
      <c r="T780" s="12">
        <f t="shared" si="166"/>
        <v>0</v>
      </c>
      <c r="U780" s="12">
        <f t="shared" si="167"/>
        <v>0</v>
      </c>
      <c r="V780" s="13" t="str">
        <f t="shared" ca="1" si="168"/>
        <v>Greater Than 8 Weeks Old</v>
      </c>
    </row>
    <row r="781" spans="1:22" x14ac:dyDescent="0.35">
      <c r="A781" s="2" t="s">
        <v>215</v>
      </c>
      <c r="B781" s="5">
        <v>43687</v>
      </c>
      <c r="C781" s="5" t="s">
        <v>378</v>
      </c>
      <c r="D781" s="5" t="s">
        <v>379</v>
      </c>
      <c r="E781" s="6">
        <v>30</v>
      </c>
      <c r="F781" s="3">
        <v>299.7</v>
      </c>
      <c r="G781" s="3">
        <v>114</v>
      </c>
      <c r="H781" s="8">
        <f t="shared" si="156"/>
        <v>3.8</v>
      </c>
      <c r="I781" s="3">
        <v>185.7</v>
      </c>
      <c r="J781" s="4">
        <v>0.62</v>
      </c>
      <c r="K781" s="2" t="str">
        <f t="shared" si="157"/>
        <v>Saturday</v>
      </c>
      <c r="L781" s="5">
        <f t="shared" si="158"/>
        <v>43690</v>
      </c>
      <c r="M781" s="2" t="str">
        <f t="shared" si="159"/>
        <v>Tuesday</v>
      </c>
      <c r="N781" s="2" t="str">
        <f t="shared" si="160"/>
        <v>Tuesday</v>
      </c>
      <c r="O781" s="12">
        <f t="shared" si="161"/>
        <v>0</v>
      </c>
      <c r="P781" s="11" t="str">
        <f t="shared" si="162"/>
        <v>Low Cost per Unit</v>
      </c>
      <c r="Q781" s="12">
        <f t="shared" si="163"/>
        <v>0</v>
      </c>
      <c r="R781" s="12">
        <f t="shared" si="164"/>
        <v>8.9909999999999997</v>
      </c>
      <c r="S781" s="12">
        <f t="shared" si="165"/>
        <v>0</v>
      </c>
      <c r="T781" s="12">
        <f t="shared" si="166"/>
        <v>0</v>
      </c>
      <c r="U781" s="12">
        <f t="shared" si="167"/>
        <v>0</v>
      </c>
      <c r="V781" s="13" t="str">
        <f t="shared" ca="1" si="168"/>
        <v>Greater Than 8 Weeks Old</v>
      </c>
    </row>
    <row r="782" spans="1:22" x14ac:dyDescent="0.35">
      <c r="A782" s="2" t="s">
        <v>215</v>
      </c>
      <c r="B782" s="5">
        <v>43688</v>
      </c>
      <c r="C782" s="5" t="s">
        <v>378</v>
      </c>
      <c r="D782" s="5" t="s">
        <v>379</v>
      </c>
      <c r="E782" s="6">
        <v>15</v>
      </c>
      <c r="F782" s="3">
        <v>149.85</v>
      </c>
      <c r="G782" s="3">
        <v>57</v>
      </c>
      <c r="H782" s="8">
        <f t="shared" si="156"/>
        <v>3.8</v>
      </c>
      <c r="I782" s="3">
        <v>92.85</v>
      </c>
      <c r="J782" s="4">
        <v>0.62</v>
      </c>
      <c r="K782" s="2" t="str">
        <f t="shared" si="157"/>
        <v>Sunday</v>
      </c>
      <c r="L782" s="5">
        <f t="shared" si="158"/>
        <v>43691</v>
      </c>
      <c r="M782" s="2" t="str">
        <f t="shared" si="159"/>
        <v>Wednesday</v>
      </c>
      <c r="N782" s="2" t="str">
        <f t="shared" si="160"/>
        <v>Wednesday</v>
      </c>
      <c r="O782" s="12">
        <f t="shared" si="161"/>
        <v>0</v>
      </c>
      <c r="P782" s="11" t="str">
        <f t="shared" si="162"/>
        <v>Low Cost per Unit</v>
      </c>
      <c r="Q782" s="12">
        <f t="shared" si="163"/>
        <v>0</v>
      </c>
      <c r="R782" s="12">
        <f t="shared" si="164"/>
        <v>4.4954999999999998</v>
      </c>
      <c r="S782" s="12">
        <f t="shared" si="165"/>
        <v>0</v>
      </c>
      <c r="T782" s="12">
        <f t="shared" si="166"/>
        <v>0</v>
      </c>
      <c r="U782" s="12">
        <f t="shared" si="167"/>
        <v>0</v>
      </c>
      <c r="V782" s="13" t="str">
        <f t="shared" ca="1" si="168"/>
        <v>Greater Than 8 Weeks Old</v>
      </c>
    </row>
    <row r="783" spans="1:22" x14ac:dyDescent="0.35">
      <c r="A783" s="2" t="s">
        <v>215</v>
      </c>
      <c r="B783" s="5">
        <v>43689</v>
      </c>
      <c r="C783" s="5" t="s">
        <v>378</v>
      </c>
      <c r="D783" s="5" t="s">
        <v>379</v>
      </c>
      <c r="E783" s="6">
        <v>17</v>
      </c>
      <c r="F783" s="3">
        <v>169.83</v>
      </c>
      <c r="G783" s="3">
        <v>64.599999999999994</v>
      </c>
      <c r="H783" s="8">
        <f t="shared" si="156"/>
        <v>3.8</v>
      </c>
      <c r="I783" s="3">
        <v>105.23</v>
      </c>
      <c r="J783" s="4">
        <v>0.62</v>
      </c>
      <c r="K783" s="2" t="str">
        <f t="shared" si="157"/>
        <v>Monday</v>
      </c>
      <c r="L783" s="5">
        <f t="shared" si="158"/>
        <v>43692</v>
      </c>
      <c r="M783" s="2" t="str">
        <f t="shared" si="159"/>
        <v>Thursday</v>
      </c>
      <c r="N783" s="2" t="str">
        <f t="shared" si="160"/>
        <v>Thursday</v>
      </c>
      <c r="O783" s="12">
        <f t="shared" si="161"/>
        <v>0</v>
      </c>
      <c r="P783" s="11" t="str">
        <f t="shared" si="162"/>
        <v>Low Cost per Unit</v>
      </c>
      <c r="Q783" s="12">
        <f t="shared" si="163"/>
        <v>0</v>
      </c>
      <c r="R783" s="12">
        <f t="shared" si="164"/>
        <v>5.0949</v>
      </c>
      <c r="S783" s="12">
        <f t="shared" si="165"/>
        <v>0</v>
      </c>
      <c r="T783" s="12">
        <f t="shared" si="166"/>
        <v>0</v>
      </c>
      <c r="U783" s="12">
        <f t="shared" si="167"/>
        <v>0</v>
      </c>
      <c r="V783" s="13" t="str">
        <f t="shared" ca="1" si="168"/>
        <v>Greater Than 8 Weeks Old</v>
      </c>
    </row>
    <row r="784" spans="1:22" x14ac:dyDescent="0.35">
      <c r="A784" s="2" t="s">
        <v>215</v>
      </c>
      <c r="B784" s="5">
        <v>43690</v>
      </c>
      <c r="C784" s="5" t="s">
        <v>378</v>
      </c>
      <c r="D784" s="5" t="s">
        <v>379</v>
      </c>
      <c r="E784" s="6">
        <v>14</v>
      </c>
      <c r="F784" s="3">
        <v>129.87</v>
      </c>
      <c r="G784" s="3">
        <v>53.2</v>
      </c>
      <c r="H784" s="8">
        <f t="shared" si="156"/>
        <v>3.8000000000000003</v>
      </c>
      <c r="I784" s="3">
        <v>76.67</v>
      </c>
      <c r="J784" s="4">
        <v>0.59</v>
      </c>
      <c r="K784" s="2" t="str">
        <f t="shared" si="157"/>
        <v>Tuesday</v>
      </c>
      <c r="L784" s="5">
        <f t="shared" si="158"/>
        <v>43693</v>
      </c>
      <c r="M784" s="2" t="str">
        <f t="shared" si="159"/>
        <v>Friday</v>
      </c>
      <c r="N784" s="2" t="str">
        <f t="shared" si="160"/>
        <v>Friday</v>
      </c>
      <c r="O784" s="12">
        <f t="shared" si="161"/>
        <v>6.4935000000000009</v>
      </c>
      <c r="P784" s="11" t="str">
        <f t="shared" si="162"/>
        <v>Low Cost per Unit</v>
      </c>
      <c r="Q784" s="12">
        <f t="shared" si="163"/>
        <v>0</v>
      </c>
      <c r="R784" s="12">
        <f t="shared" si="164"/>
        <v>3.8961000000000001</v>
      </c>
      <c r="S784" s="12">
        <f t="shared" si="165"/>
        <v>0</v>
      </c>
      <c r="T784" s="12">
        <f t="shared" si="166"/>
        <v>0</v>
      </c>
      <c r="U784" s="12">
        <f t="shared" si="167"/>
        <v>0</v>
      </c>
      <c r="V784" s="13" t="str">
        <f t="shared" ca="1" si="168"/>
        <v>Greater Than 8 Weeks Old</v>
      </c>
    </row>
    <row r="785" spans="1:22" x14ac:dyDescent="0.35">
      <c r="A785" s="2" t="s">
        <v>215</v>
      </c>
      <c r="B785" s="5">
        <v>43691</v>
      </c>
      <c r="C785" s="5" t="s">
        <v>378</v>
      </c>
      <c r="D785" s="5" t="s">
        <v>379</v>
      </c>
      <c r="E785" s="6">
        <v>17</v>
      </c>
      <c r="F785" s="3">
        <v>169.83</v>
      </c>
      <c r="G785" s="3">
        <v>64.599999999999994</v>
      </c>
      <c r="H785" s="8">
        <f t="shared" si="156"/>
        <v>3.8</v>
      </c>
      <c r="I785" s="3">
        <v>105.23</v>
      </c>
      <c r="J785" s="4">
        <v>0.62</v>
      </c>
      <c r="K785" s="2" t="str">
        <f t="shared" si="157"/>
        <v>Wednesday</v>
      </c>
      <c r="L785" s="5">
        <f t="shared" si="158"/>
        <v>43694</v>
      </c>
      <c r="M785" s="2" t="str">
        <f t="shared" si="159"/>
        <v>Saturday</v>
      </c>
      <c r="N785" s="2" t="str">
        <f t="shared" si="160"/>
        <v>Saturday</v>
      </c>
      <c r="O785" s="12">
        <f t="shared" si="161"/>
        <v>0</v>
      </c>
      <c r="P785" s="11" t="str">
        <f t="shared" si="162"/>
        <v>Low Cost per Unit</v>
      </c>
      <c r="Q785" s="12">
        <f t="shared" si="163"/>
        <v>0</v>
      </c>
      <c r="R785" s="12">
        <f t="shared" si="164"/>
        <v>5.0949</v>
      </c>
      <c r="S785" s="12">
        <f t="shared" si="165"/>
        <v>0</v>
      </c>
      <c r="T785" s="12">
        <f t="shared" si="166"/>
        <v>0</v>
      </c>
      <c r="U785" s="12">
        <f t="shared" si="167"/>
        <v>0</v>
      </c>
      <c r="V785" s="13" t="str">
        <f t="shared" ca="1" si="168"/>
        <v>Greater Than 8 Weeks Old</v>
      </c>
    </row>
    <row r="786" spans="1:22" x14ac:dyDescent="0.35">
      <c r="A786" s="2" t="s">
        <v>215</v>
      </c>
      <c r="B786" s="5">
        <v>43692</v>
      </c>
      <c r="C786" s="5" t="s">
        <v>378</v>
      </c>
      <c r="D786" s="5" t="s">
        <v>379</v>
      </c>
      <c r="E786" s="6">
        <v>15</v>
      </c>
      <c r="F786" s="3">
        <v>149.85</v>
      </c>
      <c r="G786" s="3">
        <v>57</v>
      </c>
      <c r="H786" s="8">
        <f t="shared" si="156"/>
        <v>3.8</v>
      </c>
      <c r="I786" s="3">
        <v>92.85</v>
      </c>
      <c r="J786" s="4">
        <v>0.62</v>
      </c>
      <c r="K786" s="2" t="str">
        <f t="shared" si="157"/>
        <v>Thursday</v>
      </c>
      <c r="L786" s="5">
        <f t="shared" si="158"/>
        <v>43695</v>
      </c>
      <c r="M786" s="2" t="str">
        <f t="shared" si="159"/>
        <v>Sunday</v>
      </c>
      <c r="N786" s="2" t="str">
        <f t="shared" si="160"/>
        <v>Monday</v>
      </c>
      <c r="O786" s="12">
        <f t="shared" si="161"/>
        <v>0</v>
      </c>
      <c r="P786" s="11" t="str">
        <f t="shared" si="162"/>
        <v>Low Cost per Unit</v>
      </c>
      <c r="Q786" s="12">
        <f t="shared" si="163"/>
        <v>0</v>
      </c>
      <c r="R786" s="12">
        <f t="shared" si="164"/>
        <v>4.4954999999999998</v>
      </c>
      <c r="S786" s="12">
        <f t="shared" si="165"/>
        <v>0</v>
      </c>
      <c r="T786" s="12">
        <f t="shared" si="166"/>
        <v>0</v>
      </c>
      <c r="U786" s="12">
        <f t="shared" si="167"/>
        <v>0</v>
      </c>
      <c r="V786" s="13" t="str">
        <f t="shared" ca="1" si="168"/>
        <v>Greater Than 8 Weeks Old</v>
      </c>
    </row>
    <row r="787" spans="1:22" x14ac:dyDescent="0.35">
      <c r="A787" s="2" t="s">
        <v>215</v>
      </c>
      <c r="B787" s="5">
        <v>43693</v>
      </c>
      <c r="C787" s="5" t="s">
        <v>378</v>
      </c>
      <c r="D787" s="5" t="s">
        <v>379</v>
      </c>
      <c r="E787" s="6">
        <v>20</v>
      </c>
      <c r="F787" s="3">
        <v>199.8</v>
      </c>
      <c r="G787" s="3">
        <v>76</v>
      </c>
      <c r="H787" s="8">
        <f t="shared" si="156"/>
        <v>3.8</v>
      </c>
      <c r="I787" s="3">
        <v>123.8</v>
      </c>
      <c r="J787" s="4">
        <v>0.62</v>
      </c>
      <c r="K787" s="2" t="str">
        <f t="shared" si="157"/>
        <v>Friday</v>
      </c>
      <c r="L787" s="5">
        <f t="shared" si="158"/>
        <v>43696</v>
      </c>
      <c r="M787" s="2" t="str">
        <f t="shared" si="159"/>
        <v>Monday</v>
      </c>
      <c r="N787" s="2" t="str">
        <f t="shared" si="160"/>
        <v>Monday</v>
      </c>
      <c r="O787" s="12">
        <f t="shared" si="161"/>
        <v>0</v>
      </c>
      <c r="P787" s="11" t="str">
        <f t="shared" si="162"/>
        <v>Low Cost per Unit</v>
      </c>
      <c r="Q787" s="12">
        <f t="shared" si="163"/>
        <v>0</v>
      </c>
      <c r="R787" s="12">
        <f t="shared" si="164"/>
        <v>5.9939999999999998</v>
      </c>
      <c r="S787" s="12">
        <f t="shared" si="165"/>
        <v>0</v>
      </c>
      <c r="T787" s="12">
        <f t="shared" si="166"/>
        <v>0</v>
      </c>
      <c r="U787" s="12">
        <f t="shared" si="167"/>
        <v>0</v>
      </c>
      <c r="V787" s="13" t="str">
        <f t="shared" ca="1" si="168"/>
        <v>Greater Than 8 Weeks Old</v>
      </c>
    </row>
    <row r="788" spans="1:22" x14ac:dyDescent="0.35">
      <c r="A788" s="2" t="s">
        <v>215</v>
      </c>
      <c r="B788" s="5">
        <v>43694</v>
      </c>
      <c r="C788" s="5" t="s">
        <v>378</v>
      </c>
      <c r="D788" s="5" t="s">
        <v>379</v>
      </c>
      <c r="E788" s="6">
        <v>12</v>
      </c>
      <c r="F788" s="3">
        <v>119.88</v>
      </c>
      <c r="G788" s="3">
        <v>45.6</v>
      </c>
      <c r="H788" s="8">
        <f t="shared" si="156"/>
        <v>3.8000000000000003</v>
      </c>
      <c r="I788" s="3">
        <v>74.28</v>
      </c>
      <c r="J788" s="4">
        <v>0.62</v>
      </c>
      <c r="K788" s="2" t="str">
        <f t="shared" si="157"/>
        <v>Saturday</v>
      </c>
      <c r="L788" s="5">
        <f t="shared" si="158"/>
        <v>43697</v>
      </c>
      <c r="M788" s="2" t="str">
        <f t="shared" si="159"/>
        <v>Tuesday</v>
      </c>
      <c r="N788" s="2" t="str">
        <f t="shared" si="160"/>
        <v>Tuesday</v>
      </c>
      <c r="O788" s="12">
        <f t="shared" si="161"/>
        <v>0</v>
      </c>
      <c r="P788" s="11" t="str">
        <f t="shared" si="162"/>
        <v>Low Cost per Unit</v>
      </c>
      <c r="Q788" s="12">
        <f t="shared" si="163"/>
        <v>0</v>
      </c>
      <c r="R788" s="12">
        <f t="shared" si="164"/>
        <v>3.5963999999999996</v>
      </c>
      <c r="S788" s="12">
        <f t="shared" si="165"/>
        <v>0</v>
      </c>
      <c r="T788" s="12">
        <f t="shared" si="166"/>
        <v>0</v>
      </c>
      <c r="U788" s="12">
        <f t="shared" si="167"/>
        <v>0</v>
      </c>
      <c r="V788" s="13" t="str">
        <f t="shared" ca="1" si="168"/>
        <v>Greater Than 8 Weeks Old</v>
      </c>
    </row>
    <row r="789" spans="1:22" x14ac:dyDescent="0.35">
      <c r="A789" s="2" t="s">
        <v>215</v>
      </c>
      <c r="B789" s="5">
        <v>43695</v>
      </c>
      <c r="C789" s="5" t="s">
        <v>378</v>
      </c>
      <c r="D789" s="5" t="s">
        <v>379</v>
      </c>
      <c r="E789" s="6">
        <v>22</v>
      </c>
      <c r="F789" s="3">
        <v>219.78</v>
      </c>
      <c r="G789" s="3">
        <v>83.6</v>
      </c>
      <c r="H789" s="8">
        <f t="shared" si="156"/>
        <v>3.8</v>
      </c>
      <c r="I789" s="3">
        <v>136.18</v>
      </c>
      <c r="J789" s="4">
        <v>0.62</v>
      </c>
      <c r="K789" s="2" t="str">
        <f t="shared" si="157"/>
        <v>Sunday</v>
      </c>
      <c r="L789" s="5">
        <f t="shared" si="158"/>
        <v>43698</v>
      </c>
      <c r="M789" s="2" t="str">
        <f t="shared" si="159"/>
        <v>Wednesday</v>
      </c>
      <c r="N789" s="2" t="str">
        <f t="shared" si="160"/>
        <v>Wednesday</v>
      </c>
      <c r="O789" s="12">
        <f t="shared" si="161"/>
        <v>0</v>
      </c>
      <c r="P789" s="11" t="str">
        <f t="shared" si="162"/>
        <v>Low Cost per Unit</v>
      </c>
      <c r="Q789" s="12">
        <f t="shared" si="163"/>
        <v>0</v>
      </c>
      <c r="R789" s="12">
        <f t="shared" si="164"/>
        <v>6.5933999999999999</v>
      </c>
      <c r="S789" s="12">
        <f t="shared" si="165"/>
        <v>0</v>
      </c>
      <c r="T789" s="12">
        <f t="shared" si="166"/>
        <v>0</v>
      </c>
      <c r="U789" s="12">
        <f t="shared" si="167"/>
        <v>0</v>
      </c>
      <c r="V789" s="13" t="str">
        <f t="shared" ca="1" si="168"/>
        <v>Greater Than 8 Weeks Old</v>
      </c>
    </row>
    <row r="790" spans="1:22" x14ac:dyDescent="0.35">
      <c r="A790" s="2" t="s">
        <v>215</v>
      </c>
      <c r="B790" s="5">
        <v>43696</v>
      </c>
      <c r="C790" s="5" t="s">
        <v>378</v>
      </c>
      <c r="D790" s="5" t="s">
        <v>379</v>
      </c>
      <c r="E790" s="6">
        <v>8</v>
      </c>
      <c r="F790" s="3">
        <v>79.92</v>
      </c>
      <c r="G790" s="3">
        <v>30.4</v>
      </c>
      <c r="H790" s="8">
        <f t="shared" si="156"/>
        <v>3.8</v>
      </c>
      <c r="I790" s="3">
        <v>49.52</v>
      </c>
      <c r="J790" s="4">
        <v>0.62</v>
      </c>
      <c r="K790" s="2" t="str">
        <f t="shared" si="157"/>
        <v>Monday</v>
      </c>
      <c r="L790" s="5">
        <f t="shared" si="158"/>
        <v>43699</v>
      </c>
      <c r="M790" s="2" t="str">
        <f t="shared" si="159"/>
        <v>Thursday</v>
      </c>
      <c r="N790" s="2" t="str">
        <f t="shared" si="160"/>
        <v>Thursday</v>
      </c>
      <c r="O790" s="12">
        <f t="shared" si="161"/>
        <v>0</v>
      </c>
      <c r="P790" s="11" t="str">
        <f t="shared" si="162"/>
        <v>Low Cost per Unit</v>
      </c>
      <c r="Q790" s="12">
        <f t="shared" si="163"/>
        <v>0</v>
      </c>
      <c r="R790" s="12">
        <f t="shared" si="164"/>
        <v>2.3976000000000002</v>
      </c>
      <c r="S790" s="12">
        <f t="shared" si="165"/>
        <v>0</v>
      </c>
      <c r="T790" s="12">
        <f t="shared" si="166"/>
        <v>0</v>
      </c>
      <c r="U790" s="12">
        <f t="shared" si="167"/>
        <v>0</v>
      </c>
      <c r="V790" s="13" t="str">
        <f t="shared" ca="1" si="168"/>
        <v>Greater Than 8 Weeks Old</v>
      </c>
    </row>
    <row r="791" spans="1:22" x14ac:dyDescent="0.35">
      <c r="A791" s="2" t="s">
        <v>215</v>
      </c>
      <c r="B791" s="5">
        <v>43697</v>
      </c>
      <c r="C791" s="5" t="s">
        <v>378</v>
      </c>
      <c r="D791" s="5" t="s">
        <v>379</v>
      </c>
      <c r="E791" s="6">
        <v>55</v>
      </c>
      <c r="F791" s="3">
        <v>549.45000000000005</v>
      </c>
      <c r="G791" s="3">
        <v>209</v>
      </c>
      <c r="H791" s="8">
        <f t="shared" si="156"/>
        <v>3.8</v>
      </c>
      <c r="I791" s="3">
        <v>340.45</v>
      </c>
      <c r="J791" s="4">
        <v>0.62</v>
      </c>
      <c r="K791" s="2" t="str">
        <f t="shared" si="157"/>
        <v>Tuesday</v>
      </c>
      <c r="L791" s="5">
        <f t="shared" si="158"/>
        <v>43700</v>
      </c>
      <c r="M791" s="2" t="str">
        <f t="shared" si="159"/>
        <v>Friday</v>
      </c>
      <c r="N791" s="2" t="str">
        <f t="shared" si="160"/>
        <v>Friday</v>
      </c>
      <c r="O791" s="12">
        <f t="shared" si="161"/>
        <v>27.472500000000004</v>
      </c>
      <c r="P791" s="11" t="str">
        <f t="shared" si="162"/>
        <v>Low Cost per Unit</v>
      </c>
      <c r="Q791" s="12">
        <f t="shared" si="163"/>
        <v>0</v>
      </c>
      <c r="R791" s="12">
        <f t="shared" si="164"/>
        <v>16.483499999999999</v>
      </c>
      <c r="S791" s="12">
        <f t="shared" si="165"/>
        <v>0</v>
      </c>
      <c r="T791" s="12">
        <f t="shared" si="166"/>
        <v>0</v>
      </c>
      <c r="U791" s="12">
        <f t="shared" si="167"/>
        <v>0</v>
      </c>
      <c r="V791" s="13" t="str">
        <f t="shared" ca="1" si="168"/>
        <v>Greater Than 8 Weeks Old</v>
      </c>
    </row>
    <row r="792" spans="1:22" x14ac:dyDescent="0.35">
      <c r="A792" s="2" t="s">
        <v>215</v>
      </c>
      <c r="B792" s="5">
        <v>43698</v>
      </c>
      <c r="C792" s="5" t="s">
        <v>378</v>
      </c>
      <c r="D792" s="5" t="s">
        <v>379</v>
      </c>
      <c r="E792" s="6">
        <v>67</v>
      </c>
      <c r="F792" s="3">
        <v>662.19</v>
      </c>
      <c r="G792" s="3">
        <v>254.6</v>
      </c>
      <c r="H792" s="8">
        <f t="shared" si="156"/>
        <v>3.8</v>
      </c>
      <c r="I792" s="3">
        <v>407.59</v>
      </c>
      <c r="J792" s="4">
        <v>0.62</v>
      </c>
      <c r="K792" s="2" t="str">
        <f t="shared" si="157"/>
        <v>Wednesday</v>
      </c>
      <c r="L792" s="5">
        <f t="shared" si="158"/>
        <v>43701</v>
      </c>
      <c r="M792" s="2" t="str">
        <f t="shared" si="159"/>
        <v>Saturday</v>
      </c>
      <c r="N792" s="2" t="str">
        <f t="shared" si="160"/>
        <v>Saturday</v>
      </c>
      <c r="O792" s="12">
        <f t="shared" si="161"/>
        <v>0</v>
      </c>
      <c r="P792" s="11" t="str">
        <f t="shared" si="162"/>
        <v>Low Cost per Unit</v>
      </c>
      <c r="Q792" s="12">
        <f t="shared" si="163"/>
        <v>0</v>
      </c>
      <c r="R792" s="12">
        <f t="shared" si="164"/>
        <v>19.8657</v>
      </c>
      <c r="S792" s="12">
        <f t="shared" si="165"/>
        <v>0</v>
      </c>
      <c r="T792" s="12">
        <f t="shared" si="166"/>
        <v>0</v>
      </c>
      <c r="U792" s="12">
        <f t="shared" si="167"/>
        <v>0</v>
      </c>
      <c r="V792" s="13" t="str">
        <f t="shared" ca="1" si="168"/>
        <v>Greater Than 8 Weeks Old</v>
      </c>
    </row>
    <row r="793" spans="1:22" x14ac:dyDescent="0.35">
      <c r="A793" s="2" t="s">
        <v>215</v>
      </c>
      <c r="B793" s="5">
        <v>43699</v>
      </c>
      <c r="C793" s="5" t="s">
        <v>378</v>
      </c>
      <c r="D793" s="5" t="s">
        <v>379</v>
      </c>
      <c r="E793" s="6">
        <v>31</v>
      </c>
      <c r="F793" s="3">
        <v>309.69</v>
      </c>
      <c r="G793" s="3">
        <v>117.8</v>
      </c>
      <c r="H793" s="8">
        <f t="shared" si="156"/>
        <v>3.8</v>
      </c>
      <c r="I793" s="3">
        <v>191.89</v>
      </c>
      <c r="J793" s="4">
        <v>0.62</v>
      </c>
      <c r="K793" s="2" t="str">
        <f t="shared" si="157"/>
        <v>Thursday</v>
      </c>
      <c r="L793" s="5">
        <f t="shared" si="158"/>
        <v>43702</v>
      </c>
      <c r="M793" s="2" t="str">
        <f t="shared" si="159"/>
        <v>Sunday</v>
      </c>
      <c r="N793" s="2" t="str">
        <f t="shared" si="160"/>
        <v>Monday</v>
      </c>
      <c r="O793" s="12">
        <f t="shared" si="161"/>
        <v>0</v>
      </c>
      <c r="P793" s="11" t="str">
        <f t="shared" si="162"/>
        <v>Low Cost per Unit</v>
      </c>
      <c r="Q793" s="12">
        <f t="shared" si="163"/>
        <v>0</v>
      </c>
      <c r="R793" s="12">
        <f t="shared" si="164"/>
        <v>9.2906999999999993</v>
      </c>
      <c r="S793" s="12">
        <f t="shared" si="165"/>
        <v>0</v>
      </c>
      <c r="T793" s="12">
        <f t="shared" si="166"/>
        <v>0</v>
      </c>
      <c r="U793" s="12">
        <f t="shared" si="167"/>
        <v>0</v>
      </c>
      <c r="V793" s="13" t="str">
        <f t="shared" ca="1" si="168"/>
        <v>Greater Than 8 Weeks Old</v>
      </c>
    </row>
    <row r="794" spans="1:22" x14ac:dyDescent="0.35">
      <c r="A794" s="2" t="s">
        <v>215</v>
      </c>
      <c r="B794" s="5">
        <v>43700</v>
      </c>
      <c r="C794" s="5" t="s">
        <v>378</v>
      </c>
      <c r="D794" s="5" t="s">
        <v>379</v>
      </c>
      <c r="E794" s="6">
        <v>20</v>
      </c>
      <c r="F794" s="3">
        <v>199.8</v>
      </c>
      <c r="G794" s="3">
        <v>76</v>
      </c>
      <c r="H794" s="8">
        <f t="shared" si="156"/>
        <v>3.8</v>
      </c>
      <c r="I794" s="3">
        <v>123.8</v>
      </c>
      <c r="J794" s="4">
        <v>0.62</v>
      </c>
      <c r="K794" s="2" t="str">
        <f t="shared" si="157"/>
        <v>Friday</v>
      </c>
      <c r="L794" s="5">
        <f t="shared" si="158"/>
        <v>43703</v>
      </c>
      <c r="M794" s="2" t="str">
        <f t="shared" si="159"/>
        <v>Monday</v>
      </c>
      <c r="N794" s="2" t="str">
        <f t="shared" si="160"/>
        <v>Monday</v>
      </c>
      <c r="O794" s="12">
        <f t="shared" si="161"/>
        <v>0</v>
      </c>
      <c r="P794" s="11" t="str">
        <f t="shared" si="162"/>
        <v>Low Cost per Unit</v>
      </c>
      <c r="Q794" s="12">
        <f t="shared" si="163"/>
        <v>0</v>
      </c>
      <c r="R794" s="12">
        <f t="shared" si="164"/>
        <v>5.9939999999999998</v>
      </c>
      <c r="S794" s="12">
        <f t="shared" si="165"/>
        <v>0</v>
      </c>
      <c r="T794" s="12">
        <f t="shared" si="166"/>
        <v>0</v>
      </c>
      <c r="U794" s="12">
        <f t="shared" si="167"/>
        <v>0</v>
      </c>
      <c r="V794" s="13" t="str">
        <f t="shared" ca="1" si="168"/>
        <v>Greater Than 8 Weeks Old</v>
      </c>
    </row>
    <row r="795" spans="1:22" x14ac:dyDescent="0.35">
      <c r="A795" s="2" t="s">
        <v>215</v>
      </c>
      <c r="B795" s="5">
        <v>43701</v>
      </c>
      <c r="C795" s="5" t="s">
        <v>378</v>
      </c>
      <c r="D795" s="5" t="s">
        <v>379</v>
      </c>
      <c r="E795" s="6">
        <v>33</v>
      </c>
      <c r="F795" s="3">
        <v>329.67</v>
      </c>
      <c r="G795" s="3">
        <v>125.4</v>
      </c>
      <c r="H795" s="8">
        <f t="shared" si="156"/>
        <v>3.8000000000000003</v>
      </c>
      <c r="I795" s="3">
        <v>204.27</v>
      </c>
      <c r="J795" s="4">
        <v>0.62</v>
      </c>
      <c r="K795" s="2" t="str">
        <f t="shared" si="157"/>
        <v>Saturday</v>
      </c>
      <c r="L795" s="5">
        <f t="shared" si="158"/>
        <v>43704</v>
      </c>
      <c r="M795" s="2" t="str">
        <f t="shared" si="159"/>
        <v>Tuesday</v>
      </c>
      <c r="N795" s="2" t="str">
        <f t="shared" si="160"/>
        <v>Tuesday</v>
      </c>
      <c r="O795" s="12">
        <f t="shared" si="161"/>
        <v>0</v>
      </c>
      <c r="P795" s="11" t="str">
        <f t="shared" si="162"/>
        <v>Low Cost per Unit</v>
      </c>
      <c r="Q795" s="12">
        <f t="shared" si="163"/>
        <v>0</v>
      </c>
      <c r="R795" s="12">
        <f t="shared" si="164"/>
        <v>9.8901000000000003</v>
      </c>
      <c r="S795" s="12">
        <f t="shared" si="165"/>
        <v>0</v>
      </c>
      <c r="T795" s="12">
        <f t="shared" si="166"/>
        <v>0</v>
      </c>
      <c r="U795" s="12">
        <f t="shared" si="167"/>
        <v>0</v>
      </c>
      <c r="V795" s="13" t="str">
        <f t="shared" ca="1" si="168"/>
        <v>Greater Than 8 Weeks Old</v>
      </c>
    </row>
    <row r="796" spans="1:22" x14ac:dyDescent="0.35">
      <c r="A796" s="2" t="s">
        <v>215</v>
      </c>
      <c r="B796" s="5">
        <v>43702</v>
      </c>
      <c r="C796" s="5" t="s">
        <v>378</v>
      </c>
      <c r="D796" s="5" t="s">
        <v>379</v>
      </c>
      <c r="E796" s="6">
        <v>39</v>
      </c>
      <c r="F796" s="3">
        <v>389.61</v>
      </c>
      <c r="G796" s="3">
        <v>148.19999999999999</v>
      </c>
      <c r="H796" s="8">
        <f t="shared" si="156"/>
        <v>3.8</v>
      </c>
      <c r="I796" s="3">
        <v>241.41</v>
      </c>
      <c r="J796" s="4">
        <v>0.62</v>
      </c>
      <c r="K796" s="2" t="str">
        <f t="shared" si="157"/>
        <v>Sunday</v>
      </c>
      <c r="L796" s="5">
        <f t="shared" si="158"/>
        <v>43705</v>
      </c>
      <c r="M796" s="2" t="str">
        <f t="shared" si="159"/>
        <v>Wednesday</v>
      </c>
      <c r="N796" s="2" t="str">
        <f t="shared" si="160"/>
        <v>Wednesday</v>
      </c>
      <c r="O796" s="12">
        <f t="shared" si="161"/>
        <v>0</v>
      </c>
      <c r="P796" s="11" t="str">
        <f t="shared" si="162"/>
        <v>Low Cost per Unit</v>
      </c>
      <c r="Q796" s="12">
        <f t="shared" si="163"/>
        <v>0</v>
      </c>
      <c r="R796" s="12">
        <f t="shared" si="164"/>
        <v>11.6883</v>
      </c>
      <c r="S796" s="12">
        <f t="shared" si="165"/>
        <v>0</v>
      </c>
      <c r="T796" s="12">
        <f t="shared" si="166"/>
        <v>0</v>
      </c>
      <c r="U796" s="12">
        <f t="shared" si="167"/>
        <v>0</v>
      </c>
      <c r="V796" s="13" t="str">
        <f t="shared" ca="1" si="168"/>
        <v>Greater Than 8 Weeks Old</v>
      </c>
    </row>
    <row r="797" spans="1:22" x14ac:dyDescent="0.35">
      <c r="A797" s="2" t="s">
        <v>215</v>
      </c>
      <c r="B797" s="5">
        <v>43703</v>
      </c>
      <c r="C797" s="5" t="s">
        <v>378</v>
      </c>
      <c r="D797" s="5" t="s">
        <v>379</v>
      </c>
      <c r="E797" s="6">
        <v>28</v>
      </c>
      <c r="F797" s="3">
        <v>279.72000000000003</v>
      </c>
      <c r="G797" s="3">
        <v>106.4</v>
      </c>
      <c r="H797" s="8">
        <f t="shared" si="156"/>
        <v>3.8000000000000003</v>
      </c>
      <c r="I797" s="3">
        <v>173.32</v>
      </c>
      <c r="J797" s="4">
        <v>0.62</v>
      </c>
      <c r="K797" s="2" t="str">
        <f t="shared" si="157"/>
        <v>Monday</v>
      </c>
      <c r="L797" s="5">
        <f t="shared" si="158"/>
        <v>43706</v>
      </c>
      <c r="M797" s="2" t="str">
        <f t="shared" si="159"/>
        <v>Thursday</v>
      </c>
      <c r="N797" s="2" t="str">
        <f t="shared" si="160"/>
        <v>Thursday</v>
      </c>
      <c r="O797" s="12">
        <f t="shared" si="161"/>
        <v>0</v>
      </c>
      <c r="P797" s="11" t="str">
        <f t="shared" si="162"/>
        <v>Low Cost per Unit</v>
      </c>
      <c r="Q797" s="12">
        <f t="shared" si="163"/>
        <v>0</v>
      </c>
      <c r="R797" s="12">
        <f t="shared" si="164"/>
        <v>8.3916000000000004</v>
      </c>
      <c r="S797" s="12">
        <f t="shared" si="165"/>
        <v>0</v>
      </c>
      <c r="T797" s="12">
        <f t="shared" si="166"/>
        <v>0</v>
      </c>
      <c r="U797" s="12">
        <f t="shared" si="167"/>
        <v>0</v>
      </c>
      <c r="V797" s="13" t="str">
        <f t="shared" ca="1" si="168"/>
        <v>Greater Than 8 Weeks Old</v>
      </c>
    </row>
    <row r="798" spans="1:22" x14ac:dyDescent="0.35">
      <c r="A798" s="2" t="s">
        <v>215</v>
      </c>
      <c r="B798" s="5">
        <v>43704</v>
      </c>
      <c r="C798" s="5" t="s">
        <v>378</v>
      </c>
      <c r="D798" s="5" t="s">
        <v>379</v>
      </c>
      <c r="E798" s="6">
        <v>20</v>
      </c>
      <c r="F798" s="3">
        <v>199.8</v>
      </c>
      <c r="G798" s="3">
        <v>76</v>
      </c>
      <c r="H798" s="8">
        <f t="shared" si="156"/>
        <v>3.8</v>
      </c>
      <c r="I798" s="3">
        <v>123.8</v>
      </c>
      <c r="J798" s="4">
        <v>0.62</v>
      </c>
      <c r="K798" s="2" t="str">
        <f t="shared" si="157"/>
        <v>Tuesday</v>
      </c>
      <c r="L798" s="5">
        <f t="shared" si="158"/>
        <v>43707</v>
      </c>
      <c r="M798" s="2" t="str">
        <f t="shared" si="159"/>
        <v>Friday</v>
      </c>
      <c r="N798" s="2" t="str">
        <f t="shared" si="160"/>
        <v>Friday</v>
      </c>
      <c r="O798" s="12">
        <f t="shared" si="161"/>
        <v>9.990000000000002</v>
      </c>
      <c r="P798" s="11" t="str">
        <f t="shared" si="162"/>
        <v>Low Cost per Unit</v>
      </c>
      <c r="Q798" s="12">
        <f t="shared" si="163"/>
        <v>0</v>
      </c>
      <c r="R798" s="12">
        <f t="shared" si="164"/>
        <v>5.9939999999999998</v>
      </c>
      <c r="S798" s="12">
        <f t="shared" si="165"/>
        <v>0</v>
      </c>
      <c r="T798" s="12">
        <f t="shared" si="166"/>
        <v>0</v>
      </c>
      <c r="U798" s="12">
        <f t="shared" si="167"/>
        <v>0</v>
      </c>
      <c r="V798" s="13" t="str">
        <f t="shared" ca="1" si="168"/>
        <v>Greater Than 8 Weeks Old</v>
      </c>
    </row>
    <row r="799" spans="1:22" x14ac:dyDescent="0.35">
      <c r="A799" s="2" t="s">
        <v>215</v>
      </c>
      <c r="B799" s="5">
        <v>43705</v>
      </c>
      <c r="C799" s="5" t="s">
        <v>378</v>
      </c>
      <c r="D799" s="5" t="s">
        <v>379</v>
      </c>
      <c r="E799" s="6">
        <v>37</v>
      </c>
      <c r="F799" s="3">
        <v>369.63</v>
      </c>
      <c r="G799" s="3">
        <v>140.6</v>
      </c>
      <c r="H799" s="8">
        <f t="shared" si="156"/>
        <v>3.8</v>
      </c>
      <c r="I799" s="3">
        <v>229.03</v>
      </c>
      <c r="J799" s="4">
        <v>0.62</v>
      </c>
      <c r="K799" s="2" t="str">
        <f t="shared" si="157"/>
        <v>Wednesday</v>
      </c>
      <c r="L799" s="5">
        <f t="shared" si="158"/>
        <v>43708</v>
      </c>
      <c r="M799" s="2" t="str">
        <f t="shared" si="159"/>
        <v>Saturday</v>
      </c>
      <c r="N799" s="2" t="str">
        <f t="shared" si="160"/>
        <v>Saturday</v>
      </c>
      <c r="O799" s="12">
        <f t="shared" si="161"/>
        <v>0</v>
      </c>
      <c r="P799" s="11" t="str">
        <f t="shared" si="162"/>
        <v>Low Cost per Unit</v>
      </c>
      <c r="Q799" s="12">
        <f t="shared" si="163"/>
        <v>0</v>
      </c>
      <c r="R799" s="12">
        <f t="shared" si="164"/>
        <v>11.088899999999999</v>
      </c>
      <c r="S799" s="12">
        <f t="shared" si="165"/>
        <v>0</v>
      </c>
      <c r="T799" s="12">
        <f t="shared" si="166"/>
        <v>0</v>
      </c>
      <c r="U799" s="12">
        <f t="shared" si="167"/>
        <v>0</v>
      </c>
      <c r="V799" s="13" t="str">
        <f t="shared" ca="1" si="168"/>
        <v>Greater Than 8 Weeks Old</v>
      </c>
    </row>
    <row r="800" spans="1:22" x14ac:dyDescent="0.35">
      <c r="A800" s="2" t="s">
        <v>215</v>
      </c>
      <c r="B800" s="5">
        <v>43706</v>
      </c>
      <c r="C800" s="5" t="s">
        <v>378</v>
      </c>
      <c r="D800" s="5" t="s">
        <v>379</v>
      </c>
      <c r="E800" s="6">
        <v>20</v>
      </c>
      <c r="F800" s="3">
        <v>199.8</v>
      </c>
      <c r="G800" s="3">
        <v>76</v>
      </c>
      <c r="H800" s="8">
        <f t="shared" si="156"/>
        <v>3.8</v>
      </c>
      <c r="I800" s="3">
        <v>123.8</v>
      </c>
      <c r="J800" s="4">
        <v>0.62</v>
      </c>
      <c r="K800" s="2" t="str">
        <f t="shared" si="157"/>
        <v>Thursday</v>
      </c>
      <c r="L800" s="5">
        <f t="shared" si="158"/>
        <v>43709</v>
      </c>
      <c r="M800" s="2" t="str">
        <f t="shared" si="159"/>
        <v>Sunday</v>
      </c>
      <c r="N800" s="2" t="str">
        <f t="shared" si="160"/>
        <v>Monday</v>
      </c>
      <c r="O800" s="12">
        <f t="shared" si="161"/>
        <v>0</v>
      </c>
      <c r="P800" s="11" t="str">
        <f t="shared" si="162"/>
        <v>Low Cost per Unit</v>
      </c>
      <c r="Q800" s="12">
        <f t="shared" si="163"/>
        <v>0</v>
      </c>
      <c r="R800" s="12">
        <f t="shared" si="164"/>
        <v>5.9939999999999998</v>
      </c>
      <c r="S800" s="12">
        <f t="shared" si="165"/>
        <v>0</v>
      </c>
      <c r="T800" s="12">
        <f t="shared" si="166"/>
        <v>0</v>
      </c>
      <c r="U800" s="12">
        <f t="shared" si="167"/>
        <v>0</v>
      </c>
      <c r="V800" s="13" t="str">
        <f t="shared" ca="1" si="168"/>
        <v>Greater Than 8 Weeks Old</v>
      </c>
    </row>
    <row r="801" spans="1:22" x14ac:dyDescent="0.35">
      <c r="A801" s="2" t="s">
        <v>215</v>
      </c>
      <c r="B801" s="5">
        <v>43707</v>
      </c>
      <c r="C801" s="5" t="s">
        <v>378</v>
      </c>
      <c r="D801" s="5" t="s">
        <v>379</v>
      </c>
      <c r="E801" s="6">
        <v>2</v>
      </c>
      <c r="F801" s="3">
        <v>27.99</v>
      </c>
      <c r="G801" s="3">
        <v>7.6</v>
      </c>
      <c r="H801" s="8">
        <f t="shared" si="156"/>
        <v>3.8</v>
      </c>
      <c r="I801" s="3">
        <v>20.39</v>
      </c>
      <c r="J801" s="4">
        <v>0.73</v>
      </c>
      <c r="K801" s="2" t="str">
        <f t="shared" si="157"/>
        <v>Friday</v>
      </c>
      <c r="L801" s="5">
        <f t="shared" si="158"/>
        <v>43710</v>
      </c>
      <c r="M801" s="2" t="str">
        <f t="shared" si="159"/>
        <v>Monday</v>
      </c>
      <c r="N801" s="2" t="str">
        <f t="shared" si="160"/>
        <v>Monday</v>
      </c>
      <c r="O801" s="12">
        <f t="shared" si="161"/>
        <v>0</v>
      </c>
      <c r="P801" s="11" t="str">
        <f t="shared" si="162"/>
        <v>Low Cost per Unit</v>
      </c>
      <c r="Q801" s="12">
        <f t="shared" si="163"/>
        <v>0</v>
      </c>
      <c r="R801" s="12">
        <f t="shared" si="164"/>
        <v>0.83969999999999989</v>
      </c>
      <c r="S801" s="12">
        <f t="shared" si="165"/>
        <v>0</v>
      </c>
      <c r="T801" s="12">
        <f t="shared" si="166"/>
        <v>0</v>
      </c>
      <c r="U801" s="12">
        <f t="shared" si="167"/>
        <v>0</v>
      </c>
      <c r="V801" s="13" t="str">
        <f t="shared" ca="1" si="168"/>
        <v>Greater Than 8 Weeks Old</v>
      </c>
    </row>
    <row r="802" spans="1:22" x14ac:dyDescent="0.35">
      <c r="A802" s="2" t="s">
        <v>215</v>
      </c>
      <c r="B802" s="5">
        <v>43708</v>
      </c>
      <c r="C802" s="5" t="s">
        <v>378</v>
      </c>
      <c r="D802" s="5" t="s">
        <v>379</v>
      </c>
      <c r="E802" s="6">
        <v>2</v>
      </c>
      <c r="F802" s="3">
        <v>27.99</v>
      </c>
      <c r="G802" s="3">
        <v>7.6</v>
      </c>
      <c r="H802" s="8">
        <f t="shared" si="156"/>
        <v>3.8</v>
      </c>
      <c r="I802" s="3">
        <v>20.39</v>
      </c>
      <c r="J802" s="4">
        <v>0.73</v>
      </c>
      <c r="K802" s="2" t="str">
        <f t="shared" si="157"/>
        <v>Saturday</v>
      </c>
      <c r="L802" s="5">
        <f t="shared" si="158"/>
        <v>43711</v>
      </c>
      <c r="M802" s="2" t="str">
        <f t="shared" si="159"/>
        <v>Tuesday</v>
      </c>
      <c r="N802" s="2" t="str">
        <f t="shared" si="160"/>
        <v>Tuesday</v>
      </c>
      <c r="O802" s="12">
        <f t="shared" si="161"/>
        <v>0</v>
      </c>
      <c r="P802" s="11" t="str">
        <f t="shared" si="162"/>
        <v>Low Cost per Unit</v>
      </c>
      <c r="Q802" s="12">
        <f t="shared" si="163"/>
        <v>0</v>
      </c>
      <c r="R802" s="12">
        <f t="shared" si="164"/>
        <v>0.83969999999999989</v>
      </c>
      <c r="S802" s="12">
        <f t="shared" si="165"/>
        <v>0</v>
      </c>
      <c r="T802" s="12">
        <f t="shared" si="166"/>
        <v>0</v>
      </c>
      <c r="U802" s="12">
        <f t="shared" si="167"/>
        <v>0</v>
      </c>
      <c r="V802" s="13" t="str">
        <f t="shared" ca="1" si="168"/>
        <v>Greater Than 8 Weeks Old</v>
      </c>
    </row>
    <row r="803" spans="1:22" x14ac:dyDescent="0.35">
      <c r="A803" s="2" t="s">
        <v>22</v>
      </c>
      <c r="B803" s="5">
        <v>43678</v>
      </c>
      <c r="C803" s="5" t="s">
        <v>380</v>
      </c>
      <c r="D803" s="5" t="s">
        <v>381</v>
      </c>
      <c r="E803" s="6">
        <v>1</v>
      </c>
      <c r="F803" s="3">
        <v>25</v>
      </c>
      <c r="G803" s="3">
        <v>5.4</v>
      </c>
      <c r="H803" s="8">
        <f t="shared" si="156"/>
        <v>5.4</v>
      </c>
      <c r="I803" s="3">
        <v>19.600000000000001</v>
      </c>
      <c r="J803" s="4">
        <v>0.78</v>
      </c>
      <c r="K803" s="2" t="str">
        <f t="shared" si="157"/>
        <v>Thursday</v>
      </c>
      <c r="L803" s="5">
        <f t="shared" si="158"/>
        <v>43681</v>
      </c>
      <c r="M803" s="2" t="str">
        <f t="shared" si="159"/>
        <v>Sunday</v>
      </c>
      <c r="N803" s="2" t="str">
        <f t="shared" si="160"/>
        <v>Monday</v>
      </c>
      <c r="O803" s="12">
        <f t="shared" si="161"/>
        <v>0</v>
      </c>
      <c r="P803" s="11" t="str">
        <f t="shared" si="162"/>
        <v>Low Cost per Unit</v>
      </c>
      <c r="Q803" s="12">
        <f t="shared" si="163"/>
        <v>0</v>
      </c>
      <c r="R803" s="12">
        <f t="shared" si="164"/>
        <v>0</v>
      </c>
      <c r="S803" s="12">
        <f t="shared" si="165"/>
        <v>0</v>
      </c>
      <c r="T803" s="12">
        <f t="shared" si="166"/>
        <v>0</v>
      </c>
      <c r="U803" s="12">
        <f t="shared" si="167"/>
        <v>0</v>
      </c>
      <c r="V803" s="13" t="str">
        <f t="shared" ca="1" si="168"/>
        <v>Greater Than 8 Weeks Old</v>
      </c>
    </row>
    <row r="804" spans="1:22" x14ac:dyDescent="0.35">
      <c r="A804" s="2" t="s">
        <v>22</v>
      </c>
      <c r="B804" s="5">
        <v>43679</v>
      </c>
      <c r="C804" s="5" t="s">
        <v>380</v>
      </c>
      <c r="D804" s="5" t="s">
        <v>381</v>
      </c>
      <c r="E804" s="6">
        <v>1</v>
      </c>
      <c r="F804" s="3">
        <v>25</v>
      </c>
      <c r="G804" s="3">
        <v>5.4</v>
      </c>
      <c r="H804" s="8">
        <f t="shared" si="156"/>
        <v>5.4</v>
      </c>
      <c r="I804" s="3">
        <v>19.600000000000001</v>
      </c>
      <c r="J804" s="4">
        <v>0.78</v>
      </c>
      <c r="K804" s="2" t="str">
        <f t="shared" si="157"/>
        <v>Friday</v>
      </c>
      <c r="L804" s="5">
        <f t="shared" si="158"/>
        <v>43682</v>
      </c>
      <c r="M804" s="2" t="str">
        <f t="shared" si="159"/>
        <v>Monday</v>
      </c>
      <c r="N804" s="2" t="str">
        <f t="shared" si="160"/>
        <v>Monday</v>
      </c>
      <c r="O804" s="12">
        <f t="shared" si="161"/>
        <v>0</v>
      </c>
      <c r="P804" s="11" t="str">
        <f t="shared" si="162"/>
        <v>Low Cost per Unit</v>
      </c>
      <c r="Q804" s="12">
        <f t="shared" si="163"/>
        <v>0</v>
      </c>
      <c r="R804" s="12">
        <f t="shared" si="164"/>
        <v>0</v>
      </c>
      <c r="S804" s="12">
        <f t="shared" si="165"/>
        <v>0</v>
      </c>
      <c r="T804" s="12">
        <f t="shared" si="166"/>
        <v>0</v>
      </c>
      <c r="U804" s="12">
        <f t="shared" si="167"/>
        <v>0</v>
      </c>
      <c r="V804" s="13" t="str">
        <f t="shared" ca="1" si="168"/>
        <v>Greater Than 8 Weeks Old</v>
      </c>
    </row>
    <row r="805" spans="1:22" x14ac:dyDescent="0.35">
      <c r="A805" s="2" t="s">
        <v>22</v>
      </c>
      <c r="B805" s="5">
        <v>43681</v>
      </c>
      <c r="C805" s="5" t="s">
        <v>380</v>
      </c>
      <c r="D805" s="5" t="s">
        <v>381</v>
      </c>
      <c r="E805" s="6">
        <v>1</v>
      </c>
      <c r="F805" s="3">
        <v>25</v>
      </c>
      <c r="G805" s="3">
        <v>5.4</v>
      </c>
      <c r="H805" s="8">
        <f t="shared" si="156"/>
        <v>5.4</v>
      </c>
      <c r="I805" s="3">
        <v>19.600000000000001</v>
      </c>
      <c r="J805" s="4">
        <v>0.78</v>
      </c>
      <c r="K805" s="2" t="str">
        <f t="shared" si="157"/>
        <v>Sunday</v>
      </c>
      <c r="L805" s="5">
        <f t="shared" si="158"/>
        <v>43684</v>
      </c>
      <c r="M805" s="2" t="str">
        <f t="shared" si="159"/>
        <v>Wednesday</v>
      </c>
      <c r="N805" s="2" t="str">
        <f t="shared" si="160"/>
        <v>Wednesday</v>
      </c>
      <c r="O805" s="12">
        <f t="shared" si="161"/>
        <v>0</v>
      </c>
      <c r="P805" s="11" t="str">
        <f t="shared" si="162"/>
        <v>Low Cost per Unit</v>
      </c>
      <c r="Q805" s="12">
        <f t="shared" si="163"/>
        <v>0</v>
      </c>
      <c r="R805" s="12">
        <f t="shared" si="164"/>
        <v>0</v>
      </c>
      <c r="S805" s="12">
        <f t="shared" si="165"/>
        <v>0</v>
      </c>
      <c r="T805" s="12">
        <f t="shared" si="166"/>
        <v>0</v>
      </c>
      <c r="U805" s="12">
        <f t="shared" si="167"/>
        <v>0</v>
      </c>
      <c r="V805" s="13" t="str">
        <f t="shared" ca="1" si="168"/>
        <v>Greater Than 8 Weeks Old</v>
      </c>
    </row>
    <row r="806" spans="1:22" x14ac:dyDescent="0.35">
      <c r="A806" s="2" t="s">
        <v>22</v>
      </c>
      <c r="B806" s="5">
        <v>43682</v>
      </c>
      <c r="C806" s="5" t="s">
        <v>380</v>
      </c>
      <c r="D806" s="5" t="s">
        <v>381</v>
      </c>
      <c r="E806" s="6">
        <v>2</v>
      </c>
      <c r="F806" s="3">
        <v>50</v>
      </c>
      <c r="G806" s="3">
        <v>10.8</v>
      </c>
      <c r="H806" s="8">
        <f t="shared" si="156"/>
        <v>5.4</v>
      </c>
      <c r="I806" s="3">
        <v>39.200000000000003</v>
      </c>
      <c r="J806" s="4">
        <v>0.78</v>
      </c>
      <c r="K806" s="2" t="str">
        <f t="shared" si="157"/>
        <v>Monday</v>
      </c>
      <c r="L806" s="5">
        <f t="shared" si="158"/>
        <v>43685</v>
      </c>
      <c r="M806" s="2" t="str">
        <f t="shared" si="159"/>
        <v>Thursday</v>
      </c>
      <c r="N806" s="2" t="str">
        <f t="shared" si="160"/>
        <v>Thursday</v>
      </c>
      <c r="O806" s="12">
        <f t="shared" si="161"/>
        <v>0</v>
      </c>
      <c r="P806" s="11" t="str">
        <f t="shared" si="162"/>
        <v>Low Cost per Unit</v>
      </c>
      <c r="Q806" s="12">
        <f t="shared" si="163"/>
        <v>0</v>
      </c>
      <c r="R806" s="12">
        <f t="shared" si="164"/>
        <v>1.5</v>
      </c>
      <c r="S806" s="12">
        <f t="shared" si="165"/>
        <v>0</v>
      </c>
      <c r="T806" s="12">
        <f t="shared" si="166"/>
        <v>0</v>
      </c>
      <c r="U806" s="12">
        <f t="shared" si="167"/>
        <v>0</v>
      </c>
      <c r="V806" s="13" t="str">
        <f t="shared" ca="1" si="168"/>
        <v>Greater Than 8 Weeks Old</v>
      </c>
    </row>
    <row r="807" spans="1:22" x14ac:dyDescent="0.35">
      <c r="A807" s="2" t="s">
        <v>22</v>
      </c>
      <c r="B807" s="5">
        <v>43683</v>
      </c>
      <c r="C807" s="5" t="s">
        <v>380</v>
      </c>
      <c r="D807" s="5" t="s">
        <v>381</v>
      </c>
      <c r="E807" s="6">
        <v>2</v>
      </c>
      <c r="F807" s="3">
        <v>50</v>
      </c>
      <c r="G807" s="3">
        <v>10.8</v>
      </c>
      <c r="H807" s="8">
        <f t="shared" si="156"/>
        <v>5.4</v>
      </c>
      <c r="I807" s="3">
        <v>39.200000000000003</v>
      </c>
      <c r="J807" s="4">
        <v>0.78</v>
      </c>
      <c r="K807" s="2" t="str">
        <f t="shared" si="157"/>
        <v>Tuesday</v>
      </c>
      <c r="L807" s="5">
        <f t="shared" si="158"/>
        <v>43686</v>
      </c>
      <c r="M807" s="2" t="str">
        <f t="shared" si="159"/>
        <v>Friday</v>
      </c>
      <c r="N807" s="2" t="str">
        <f t="shared" si="160"/>
        <v>Friday</v>
      </c>
      <c r="O807" s="12">
        <f t="shared" si="161"/>
        <v>2.5</v>
      </c>
      <c r="P807" s="11" t="str">
        <f t="shared" si="162"/>
        <v>Low Cost per Unit</v>
      </c>
      <c r="Q807" s="12">
        <f t="shared" si="163"/>
        <v>0</v>
      </c>
      <c r="R807" s="12">
        <f t="shared" si="164"/>
        <v>1.5</v>
      </c>
      <c r="S807" s="12">
        <f t="shared" si="165"/>
        <v>0</v>
      </c>
      <c r="T807" s="12">
        <f t="shared" si="166"/>
        <v>0</v>
      </c>
      <c r="U807" s="12">
        <f t="shared" si="167"/>
        <v>0</v>
      </c>
      <c r="V807" s="13" t="str">
        <f t="shared" ca="1" si="168"/>
        <v>Greater Than 8 Weeks Old</v>
      </c>
    </row>
    <row r="808" spans="1:22" x14ac:dyDescent="0.35">
      <c r="A808" s="2" t="s">
        <v>22</v>
      </c>
      <c r="B808" s="5">
        <v>43684</v>
      </c>
      <c r="C808" s="5" t="s">
        <v>380</v>
      </c>
      <c r="D808" s="5" t="s">
        <v>381</v>
      </c>
      <c r="E808" s="6">
        <v>1</v>
      </c>
      <c r="F808" s="3">
        <v>25</v>
      </c>
      <c r="G808" s="3">
        <v>5.4</v>
      </c>
      <c r="H808" s="8">
        <f t="shared" si="156"/>
        <v>5.4</v>
      </c>
      <c r="I808" s="3">
        <v>19.600000000000001</v>
      </c>
      <c r="J808" s="4">
        <v>0.78</v>
      </c>
      <c r="K808" s="2" t="str">
        <f t="shared" si="157"/>
        <v>Wednesday</v>
      </c>
      <c r="L808" s="5">
        <f t="shared" si="158"/>
        <v>43687</v>
      </c>
      <c r="M808" s="2" t="str">
        <f t="shared" si="159"/>
        <v>Saturday</v>
      </c>
      <c r="N808" s="2" t="str">
        <f t="shared" si="160"/>
        <v>Saturday</v>
      </c>
      <c r="O808" s="12">
        <f t="shared" si="161"/>
        <v>0</v>
      </c>
      <c r="P808" s="11" t="str">
        <f t="shared" si="162"/>
        <v>Low Cost per Unit</v>
      </c>
      <c r="Q808" s="12">
        <f t="shared" si="163"/>
        <v>0</v>
      </c>
      <c r="R808" s="12">
        <f t="shared" si="164"/>
        <v>0</v>
      </c>
      <c r="S808" s="12">
        <f t="shared" si="165"/>
        <v>0</v>
      </c>
      <c r="T808" s="12">
        <f t="shared" si="166"/>
        <v>0</v>
      </c>
      <c r="U808" s="12">
        <f t="shared" si="167"/>
        <v>0</v>
      </c>
      <c r="V808" s="13" t="str">
        <f t="shared" ca="1" si="168"/>
        <v>Greater Than 8 Weeks Old</v>
      </c>
    </row>
    <row r="809" spans="1:22" x14ac:dyDescent="0.35">
      <c r="A809" s="2" t="s">
        <v>22</v>
      </c>
      <c r="B809" s="5">
        <v>43685</v>
      </c>
      <c r="C809" s="5" t="s">
        <v>380</v>
      </c>
      <c r="D809" s="5" t="s">
        <v>381</v>
      </c>
      <c r="E809" s="6">
        <v>1</v>
      </c>
      <c r="F809" s="3">
        <v>25</v>
      </c>
      <c r="G809" s="3">
        <v>5.4</v>
      </c>
      <c r="H809" s="8">
        <f t="shared" si="156"/>
        <v>5.4</v>
      </c>
      <c r="I809" s="3">
        <v>19.600000000000001</v>
      </c>
      <c r="J809" s="4">
        <v>0.78</v>
      </c>
      <c r="K809" s="2" t="str">
        <f t="shared" si="157"/>
        <v>Thursday</v>
      </c>
      <c r="L809" s="5">
        <f t="shared" si="158"/>
        <v>43688</v>
      </c>
      <c r="M809" s="2" t="str">
        <f t="shared" si="159"/>
        <v>Sunday</v>
      </c>
      <c r="N809" s="2" t="str">
        <f t="shared" si="160"/>
        <v>Monday</v>
      </c>
      <c r="O809" s="12">
        <f t="shared" si="161"/>
        <v>0</v>
      </c>
      <c r="P809" s="11" t="str">
        <f t="shared" si="162"/>
        <v>Low Cost per Unit</v>
      </c>
      <c r="Q809" s="12">
        <f t="shared" si="163"/>
        <v>0</v>
      </c>
      <c r="R809" s="12">
        <f t="shared" si="164"/>
        <v>0</v>
      </c>
      <c r="S809" s="12">
        <f t="shared" si="165"/>
        <v>0</v>
      </c>
      <c r="T809" s="12">
        <f t="shared" si="166"/>
        <v>0</v>
      </c>
      <c r="U809" s="12">
        <f t="shared" si="167"/>
        <v>0</v>
      </c>
      <c r="V809" s="13" t="str">
        <f t="shared" ca="1" si="168"/>
        <v>Greater Than 8 Weeks Old</v>
      </c>
    </row>
    <row r="810" spans="1:22" x14ac:dyDescent="0.35">
      <c r="A810" s="2" t="s">
        <v>22</v>
      </c>
      <c r="B810" s="5">
        <v>43686</v>
      </c>
      <c r="C810" s="5" t="s">
        <v>380</v>
      </c>
      <c r="D810" s="5" t="s">
        <v>381</v>
      </c>
      <c r="E810" s="6">
        <v>1</v>
      </c>
      <c r="F810" s="3">
        <v>25</v>
      </c>
      <c r="G810" s="3">
        <v>5.4</v>
      </c>
      <c r="H810" s="8">
        <f t="shared" si="156"/>
        <v>5.4</v>
      </c>
      <c r="I810" s="3">
        <v>19.600000000000001</v>
      </c>
      <c r="J810" s="4">
        <v>0.78</v>
      </c>
      <c r="K810" s="2" t="str">
        <f t="shared" si="157"/>
        <v>Friday</v>
      </c>
      <c r="L810" s="5">
        <f t="shared" si="158"/>
        <v>43689</v>
      </c>
      <c r="M810" s="2" t="str">
        <f t="shared" si="159"/>
        <v>Monday</v>
      </c>
      <c r="N810" s="2" t="str">
        <f t="shared" si="160"/>
        <v>Monday</v>
      </c>
      <c r="O810" s="12">
        <f t="shared" si="161"/>
        <v>0</v>
      </c>
      <c r="P810" s="11" t="str">
        <f t="shared" si="162"/>
        <v>Low Cost per Unit</v>
      </c>
      <c r="Q810" s="12">
        <f t="shared" si="163"/>
        <v>0</v>
      </c>
      <c r="R810" s="12">
        <f t="shared" si="164"/>
        <v>0</v>
      </c>
      <c r="S810" s="12">
        <f t="shared" si="165"/>
        <v>0</v>
      </c>
      <c r="T810" s="12">
        <f t="shared" si="166"/>
        <v>0</v>
      </c>
      <c r="U810" s="12">
        <f t="shared" si="167"/>
        <v>0</v>
      </c>
      <c r="V810" s="13" t="str">
        <f t="shared" ca="1" si="168"/>
        <v>Greater Than 8 Weeks Old</v>
      </c>
    </row>
    <row r="811" spans="1:22" x14ac:dyDescent="0.35">
      <c r="A811" s="2" t="s">
        <v>22</v>
      </c>
      <c r="B811" s="5">
        <v>43688</v>
      </c>
      <c r="C811" s="5" t="s">
        <v>380</v>
      </c>
      <c r="D811" s="5" t="s">
        <v>381</v>
      </c>
      <c r="E811" s="6">
        <v>3</v>
      </c>
      <c r="F811" s="3">
        <v>75</v>
      </c>
      <c r="G811" s="3">
        <v>16.2</v>
      </c>
      <c r="H811" s="8">
        <f t="shared" si="156"/>
        <v>5.3999999999999995</v>
      </c>
      <c r="I811" s="3">
        <v>58.8</v>
      </c>
      <c r="J811" s="4">
        <v>0.78</v>
      </c>
      <c r="K811" s="2" t="str">
        <f t="shared" si="157"/>
        <v>Sunday</v>
      </c>
      <c r="L811" s="5">
        <f t="shared" si="158"/>
        <v>43691</v>
      </c>
      <c r="M811" s="2" t="str">
        <f t="shared" si="159"/>
        <v>Wednesday</v>
      </c>
      <c r="N811" s="2" t="str">
        <f t="shared" si="160"/>
        <v>Wednesday</v>
      </c>
      <c r="O811" s="12">
        <f t="shared" si="161"/>
        <v>0</v>
      </c>
      <c r="P811" s="11" t="str">
        <f t="shared" si="162"/>
        <v>Low Cost per Unit</v>
      </c>
      <c r="Q811" s="12">
        <f t="shared" si="163"/>
        <v>0</v>
      </c>
      <c r="R811" s="12">
        <f t="shared" si="164"/>
        <v>2.25</v>
      </c>
      <c r="S811" s="12">
        <f t="shared" si="165"/>
        <v>0</v>
      </c>
      <c r="T811" s="12">
        <f t="shared" si="166"/>
        <v>0</v>
      </c>
      <c r="U811" s="12">
        <f t="shared" si="167"/>
        <v>0</v>
      </c>
      <c r="V811" s="13" t="str">
        <f t="shared" ca="1" si="168"/>
        <v>Greater Than 8 Weeks Old</v>
      </c>
    </row>
    <row r="812" spans="1:22" x14ac:dyDescent="0.35">
      <c r="A812" s="2" t="s">
        <v>22</v>
      </c>
      <c r="B812" s="5">
        <v>43689</v>
      </c>
      <c r="C812" s="5" t="s">
        <v>380</v>
      </c>
      <c r="D812" s="5" t="s">
        <v>381</v>
      </c>
      <c r="E812" s="6">
        <v>1</v>
      </c>
      <c r="F812" s="3">
        <v>25</v>
      </c>
      <c r="G812" s="3">
        <v>5.4</v>
      </c>
      <c r="H812" s="8">
        <f t="shared" si="156"/>
        <v>5.4</v>
      </c>
      <c r="I812" s="3">
        <v>19.600000000000001</v>
      </c>
      <c r="J812" s="4">
        <v>0.78</v>
      </c>
      <c r="K812" s="2" t="str">
        <f t="shared" si="157"/>
        <v>Monday</v>
      </c>
      <c r="L812" s="5">
        <f t="shared" si="158"/>
        <v>43692</v>
      </c>
      <c r="M812" s="2" t="str">
        <f t="shared" si="159"/>
        <v>Thursday</v>
      </c>
      <c r="N812" s="2" t="str">
        <f t="shared" si="160"/>
        <v>Thursday</v>
      </c>
      <c r="O812" s="12">
        <f t="shared" si="161"/>
        <v>0</v>
      </c>
      <c r="P812" s="11" t="str">
        <f t="shared" si="162"/>
        <v>Low Cost per Unit</v>
      </c>
      <c r="Q812" s="12">
        <f t="shared" si="163"/>
        <v>0</v>
      </c>
      <c r="R812" s="12">
        <f t="shared" si="164"/>
        <v>0</v>
      </c>
      <c r="S812" s="12">
        <f t="shared" si="165"/>
        <v>0</v>
      </c>
      <c r="T812" s="12">
        <f t="shared" si="166"/>
        <v>0</v>
      </c>
      <c r="U812" s="12">
        <f t="shared" si="167"/>
        <v>0</v>
      </c>
      <c r="V812" s="13" t="str">
        <f t="shared" ca="1" si="168"/>
        <v>Greater Than 8 Weeks Old</v>
      </c>
    </row>
    <row r="813" spans="1:22" x14ac:dyDescent="0.35">
      <c r="A813" s="2" t="s">
        <v>22</v>
      </c>
      <c r="B813" s="5">
        <v>43698</v>
      </c>
      <c r="C813" s="5" t="s">
        <v>380</v>
      </c>
      <c r="D813" s="5" t="s">
        <v>381</v>
      </c>
      <c r="E813" s="6">
        <v>5</v>
      </c>
      <c r="F813" s="3">
        <v>84.96</v>
      </c>
      <c r="G813" s="3">
        <v>27</v>
      </c>
      <c r="H813" s="8">
        <f t="shared" si="156"/>
        <v>5.4</v>
      </c>
      <c r="I813" s="3">
        <v>57.96</v>
      </c>
      <c r="J813" s="4">
        <v>0.68</v>
      </c>
      <c r="K813" s="2" t="str">
        <f t="shared" si="157"/>
        <v>Wednesday</v>
      </c>
      <c r="L813" s="5">
        <f t="shared" si="158"/>
        <v>43701</v>
      </c>
      <c r="M813" s="2" t="str">
        <f t="shared" si="159"/>
        <v>Saturday</v>
      </c>
      <c r="N813" s="2" t="str">
        <f t="shared" si="160"/>
        <v>Saturday</v>
      </c>
      <c r="O813" s="12">
        <f t="shared" si="161"/>
        <v>0</v>
      </c>
      <c r="P813" s="11" t="str">
        <f t="shared" si="162"/>
        <v>Low Cost per Unit</v>
      </c>
      <c r="Q813" s="12">
        <f t="shared" si="163"/>
        <v>0</v>
      </c>
      <c r="R813" s="12">
        <f t="shared" si="164"/>
        <v>2.5487999999999995</v>
      </c>
      <c r="S813" s="12">
        <f t="shared" si="165"/>
        <v>0</v>
      </c>
      <c r="T813" s="12">
        <f t="shared" si="166"/>
        <v>0</v>
      </c>
      <c r="U813" s="12">
        <f t="shared" si="167"/>
        <v>0</v>
      </c>
      <c r="V813" s="13" t="str">
        <f t="shared" ca="1" si="168"/>
        <v>Greater Than 8 Weeks Old</v>
      </c>
    </row>
    <row r="814" spans="1:22" x14ac:dyDescent="0.35">
      <c r="A814" s="2" t="s">
        <v>22</v>
      </c>
      <c r="B814" s="5">
        <v>43699</v>
      </c>
      <c r="C814" s="5" t="s">
        <v>380</v>
      </c>
      <c r="D814" s="5" t="s">
        <v>381</v>
      </c>
      <c r="E814" s="6">
        <v>10</v>
      </c>
      <c r="F814" s="3">
        <v>149.9</v>
      </c>
      <c r="G814" s="3">
        <v>54</v>
      </c>
      <c r="H814" s="8">
        <f t="shared" si="156"/>
        <v>5.4</v>
      </c>
      <c r="I814" s="3">
        <v>95.9</v>
      </c>
      <c r="J814" s="4">
        <v>0.64</v>
      </c>
      <c r="K814" s="2" t="str">
        <f t="shared" si="157"/>
        <v>Thursday</v>
      </c>
      <c r="L814" s="5">
        <f t="shared" si="158"/>
        <v>43702</v>
      </c>
      <c r="M814" s="2" t="str">
        <f t="shared" si="159"/>
        <v>Sunday</v>
      </c>
      <c r="N814" s="2" t="str">
        <f t="shared" si="160"/>
        <v>Monday</v>
      </c>
      <c r="O814" s="12">
        <f t="shared" si="161"/>
        <v>0</v>
      </c>
      <c r="P814" s="11" t="str">
        <f t="shared" si="162"/>
        <v>Low Cost per Unit</v>
      </c>
      <c r="Q814" s="12">
        <f t="shared" si="163"/>
        <v>0</v>
      </c>
      <c r="R814" s="12">
        <f t="shared" si="164"/>
        <v>4.4969999999999999</v>
      </c>
      <c r="S814" s="12">
        <f t="shared" si="165"/>
        <v>0</v>
      </c>
      <c r="T814" s="12">
        <f t="shared" si="166"/>
        <v>0</v>
      </c>
      <c r="U814" s="12">
        <f t="shared" si="167"/>
        <v>0</v>
      </c>
      <c r="V814" s="13" t="str">
        <f t="shared" ca="1" si="168"/>
        <v>Greater Than 8 Weeks Old</v>
      </c>
    </row>
    <row r="815" spans="1:22" x14ac:dyDescent="0.35">
      <c r="A815" s="2" t="s">
        <v>22</v>
      </c>
      <c r="B815" s="5">
        <v>43700</v>
      </c>
      <c r="C815" s="5" t="s">
        <v>380</v>
      </c>
      <c r="D815" s="5" t="s">
        <v>381</v>
      </c>
      <c r="E815" s="6">
        <v>21</v>
      </c>
      <c r="F815" s="3">
        <v>314.79000000000002</v>
      </c>
      <c r="G815" s="3">
        <v>113.4</v>
      </c>
      <c r="H815" s="8">
        <f t="shared" si="156"/>
        <v>5.4</v>
      </c>
      <c r="I815" s="3">
        <v>201.39</v>
      </c>
      <c r="J815" s="4">
        <v>0.64</v>
      </c>
      <c r="K815" s="2" t="str">
        <f t="shared" si="157"/>
        <v>Friday</v>
      </c>
      <c r="L815" s="5">
        <f t="shared" si="158"/>
        <v>43703</v>
      </c>
      <c r="M815" s="2" t="str">
        <f t="shared" si="159"/>
        <v>Monday</v>
      </c>
      <c r="N815" s="2" t="str">
        <f t="shared" si="160"/>
        <v>Monday</v>
      </c>
      <c r="O815" s="12">
        <f t="shared" si="161"/>
        <v>0</v>
      </c>
      <c r="P815" s="11" t="str">
        <f t="shared" si="162"/>
        <v>Low Cost per Unit</v>
      </c>
      <c r="Q815" s="12">
        <f t="shared" si="163"/>
        <v>0</v>
      </c>
      <c r="R815" s="12">
        <f t="shared" si="164"/>
        <v>9.4436999999999998</v>
      </c>
      <c r="S815" s="12">
        <f t="shared" si="165"/>
        <v>0</v>
      </c>
      <c r="T815" s="12">
        <f t="shared" si="166"/>
        <v>0</v>
      </c>
      <c r="U815" s="12">
        <f t="shared" si="167"/>
        <v>0</v>
      </c>
      <c r="V815" s="13" t="str">
        <f t="shared" ca="1" si="168"/>
        <v>Greater Than 8 Weeks Old</v>
      </c>
    </row>
    <row r="816" spans="1:22" x14ac:dyDescent="0.35">
      <c r="A816" s="2" t="s">
        <v>22</v>
      </c>
      <c r="B816" s="5">
        <v>43701</v>
      </c>
      <c r="C816" s="5" t="s">
        <v>380</v>
      </c>
      <c r="D816" s="5" t="s">
        <v>381</v>
      </c>
      <c r="E816" s="6">
        <v>8</v>
      </c>
      <c r="F816" s="3">
        <v>119.92</v>
      </c>
      <c r="G816" s="3">
        <v>43.2</v>
      </c>
      <c r="H816" s="8">
        <f t="shared" si="156"/>
        <v>5.4</v>
      </c>
      <c r="I816" s="3">
        <v>76.72</v>
      </c>
      <c r="J816" s="4">
        <v>0.64</v>
      </c>
      <c r="K816" s="2" t="str">
        <f t="shared" si="157"/>
        <v>Saturday</v>
      </c>
      <c r="L816" s="5">
        <f t="shared" si="158"/>
        <v>43704</v>
      </c>
      <c r="M816" s="2" t="str">
        <f t="shared" si="159"/>
        <v>Tuesday</v>
      </c>
      <c r="N816" s="2" t="str">
        <f t="shared" si="160"/>
        <v>Tuesday</v>
      </c>
      <c r="O816" s="12">
        <f t="shared" si="161"/>
        <v>0</v>
      </c>
      <c r="P816" s="11" t="str">
        <f t="shared" si="162"/>
        <v>Low Cost per Unit</v>
      </c>
      <c r="Q816" s="12">
        <f t="shared" si="163"/>
        <v>0</v>
      </c>
      <c r="R816" s="12">
        <f t="shared" si="164"/>
        <v>3.5975999999999999</v>
      </c>
      <c r="S816" s="12">
        <f t="shared" si="165"/>
        <v>0</v>
      </c>
      <c r="T816" s="12">
        <f t="shared" si="166"/>
        <v>0</v>
      </c>
      <c r="U816" s="12">
        <f t="shared" si="167"/>
        <v>0</v>
      </c>
      <c r="V816" s="13" t="str">
        <f t="shared" ca="1" si="168"/>
        <v>Greater Than 8 Weeks Old</v>
      </c>
    </row>
    <row r="817" spans="1:22" x14ac:dyDescent="0.35">
      <c r="A817" s="2" t="s">
        <v>22</v>
      </c>
      <c r="B817" s="5">
        <v>43702</v>
      </c>
      <c r="C817" s="5" t="s">
        <v>380</v>
      </c>
      <c r="D817" s="5" t="s">
        <v>381</v>
      </c>
      <c r="E817" s="6">
        <v>19</v>
      </c>
      <c r="F817" s="3">
        <v>284.81</v>
      </c>
      <c r="G817" s="3">
        <v>102.6</v>
      </c>
      <c r="H817" s="8">
        <f t="shared" si="156"/>
        <v>5.3999999999999995</v>
      </c>
      <c r="I817" s="3">
        <v>182.21</v>
      </c>
      <c r="J817" s="4">
        <v>0.64</v>
      </c>
      <c r="K817" s="2" t="str">
        <f t="shared" si="157"/>
        <v>Sunday</v>
      </c>
      <c r="L817" s="5">
        <f t="shared" si="158"/>
        <v>43705</v>
      </c>
      <c r="M817" s="2" t="str">
        <f t="shared" si="159"/>
        <v>Wednesday</v>
      </c>
      <c r="N817" s="2" t="str">
        <f t="shared" si="160"/>
        <v>Wednesday</v>
      </c>
      <c r="O817" s="12">
        <f t="shared" si="161"/>
        <v>0</v>
      </c>
      <c r="P817" s="11" t="str">
        <f t="shared" si="162"/>
        <v>Low Cost per Unit</v>
      </c>
      <c r="Q817" s="12">
        <f t="shared" si="163"/>
        <v>0</v>
      </c>
      <c r="R817" s="12">
        <f t="shared" si="164"/>
        <v>8.5442999999999998</v>
      </c>
      <c r="S817" s="12">
        <f t="shared" si="165"/>
        <v>0</v>
      </c>
      <c r="T817" s="12">
        <f t="shared" si="166"/>
        <v>0</v>
      </c>
      <c r="U817" s="12">
        <f t="shared" si="167"/>
        <v>0</v>
      </c>
      <c r="V817" s="13" t="str">
        <f t="shared" ca="1" si="168"/>
        <v>Greater Than 8 Weeks Old</v>
      </c>
    </row>
    <row r="818" spans="1:22" x14ac:dyDescent="0.35">
      <c r="A818" s="2" t="s">
        <v>22</v>
      </c>
      <c r="B818" s="5">
        <v>43703</v>
      </c>
      <c r="C818" s="5" t="s">
        <v>380</v>
      </c>
      <c r="D818" s="5" t="s">
        <v>381</v>
      </c>
      <c r="E818" s="6">
        <v>10</v>
      </c>
      <c r="F818" s="3">
        <v>159.91</v>
      </c>
      <c r="G818" s="3">
        <v>54</v>
      </c>
      <c r="H818" s="8">
        <f t="shared" si="156"/>
        <v>5.4</v>
      </c>
      <c r="I818" s="3">
        <v>105.91</v>
      </c>
      <c r="J818" s="4">
        <v>0.66</v>
      </c>
      <c r="K818" s="2" t="str">
        <f t="shared" si="157"/>
        <v>Monday</v>
      </c>
      <c r="L818" s="5">
        <f t="shared" si="158"/>
        <v>43706</v>
      </c>
      <c r="M818" s="2" t="str">
        <f t="shared" si="159"/>
        <v>Thursday</v>
      </c>
      <c r="N818" s="2" t="str">
        <f t="shared" si="160"/>
        <v>Thursday</v>
      </c>
      <c r="O818" s="12">
        <f t="shared" si="161"/>
        <v>0</v>
      </c>
      <c r="P818" s="11" t="str">
        <f t="shared" si="162"/>
        <v>Low Cost per Unit</v>
      </c>
      <c r="Q818" s="12">
        <f t="shared" si="163"/>
        <v>0</v>
      </c>
      <c r="R818" s="12">
        <f t="shared" si="164"/>
        <v>4.7972999999999999</v>
      </c>
      <c r="S818" s="12">
        <f t="shared" si="165"/>
        <v>0</v>
      </c>
      <c r="T818" s="12">
        <f t="shared" si="166"/>
        <v>0</v>
      </c>
      <c r="U818" s="12">
        <f t="shared" si="167"/>
        <v>0</v>
      </c>
      <c r="V818" s="13" t="str">
        <f t="shared" ca="1" si="168"/>
        <v>Greater Than 8 Weeks Old</v>
      </c>
    </row>
    <row r="819" spans="1:22" x14ac:dyDescent="0.35">
      <c r="A819" s="2" t="s">
        <v>22</v>
      </c>
      <c r="B819" s="5">
        <v>43704</v>
      </c>
      <c r="C819" s="5" t="s">
        <v>380</v>
      </c>
      <c r="D819" s="5" t="s">
        <v>381</v>
      </c>
      <c r="E819" s="6">
        <v>12</v>
      </c>
      <c r="F819" s="3">
        <v>179.88</v>
      </c>
      <c r="G819" s="3">
        <v>64.8</v>
      </c>
      <c r="H819" s="8">
        <f t="shared" si="156"/>
        <v>5.3999999999999995</v>
      </c>
      <c r="I819" s="3">
        <v>115.08</v>
      </c>
      <c r="J819" s="4">
        <v>0.64</v>
      </c>
      <c r="K819" s="2" t="str">
        <f t="shared" si="157"/>
        <v>Tuesday</v>
      </c>
      <c r="L819" s="5">
        <f t="shared" si="158"/>
        <v>43707</v>
      </c>
      <c r="M819" s="2" t="str">
        <f t="shared" si="159"/>
        <v>Friday</v>
      </c>
      <c r="N819" s="2" t="str">
        <f t="shared" si="160"/>
        <v>Friday</v>
      </c>
      <c r="O819" s="12">
        <f t="shared" si="161"/>
        <v>8.9939999999999998</v>
      </c>
      <c r="P819" s="11" t="str">
        <f t="shared" si="162"/>
        <v>Low Cost per Unit</v>
      </c>
      <c r="Q819" s="12">
        <f t="shared" si="163"/>
        <v>0</v>
      </c>
      <c r="R819" s="12">
        <f t="shared" si="164"/>
        <v>5.3963999999999999</v>
      </c>
      <c r="S819" s="12">
        <f t="shared" si="165"/>
        <v>0</v>
      </c>
      <c r="T819" s="12">
        <f t="shared" si="166"/>
        <v>0</v>
      </c>
      <c r="U819" s="12">
        <f t="shared" si="167"/>
        <v>0</v>
      </c>
      <c r="V819" s="13" t="str">
        <f t="shared" ca="1" si="168"/>
        <v>Greater Than 8 Weeks Old</v>
      </c>
    </row>
    <row r="820" spans="1:22" x14ac:dyDescent="0.35">
      <c r="A820" s="2" t="s">
        <v>22</v>
      </c>
      <c r="B820" s="5">
        <v>43705</v>
      </c>
      <c r="C820" s="5" t="s">
        <v>380</v>
      </c>
      <c r="D820" s="5" t="s">
        <v>381</v>
      </c>
      <c r="E820" s="6">
        <v>14</v>
      </c>
      <c r="F820" s="3">
        <v>209.86</v>
      </c>
      <c r="G820" s="3">
        <v>75.599999999999994</v>
      </c>
      <c r="H820" s="8">
        <f t="shared" si="156"/>
        <v>5.3999999999999995</v>
      </c>
      <c r="I820" s="3">
        <v>134.26</v>
      </c>
      <c r="J820" s="4">
        <v>0.64</v>
      </c>
      <c r="K820" s="2" t="str">
        <f t="shared" si="157"/>
        <v>Wednesday</v>
      </c>
      <c r="L820" s="5">
        <f t="shared" si="158"/>
        <v>43708</v>
      </c>
      <c r="M820" s="2" t="str">
        <f t="shared" si="159"/>
        <v>Saturday</v>
      </c>
      <c r="N820" s="2" t="str">
        <f t="shared" si="160"/>
        <v>Saturday</v>
      </c>
      <c r="O820" s="12">
        <f t="shared" si="161"/>
        <v>0</v>
      </c>
      <c r="P820" s="11" t="str">
        <f t="shared" si="162"/>
        <v>Low Cost per Unit</v>
      </c>
      <c r="Q820" s="12">
        <f t="shared" si="163"/>
        <v>0</v>
      </c>
      <c r="R820" s="12">
        <f t="shared" si="164"/>
        <v>6.2957999999999998</v>
      </c>
      <c r="S820" s="12">
        <f t="shared" si="165"/>
        <v>0</v>
      </c>
      <c r="T820" s="12">
        <f t="shared" si="166"/>
        <v>0</v>
      </c>
      <c r="U820" s="12">
        <f t="shared" si="167"/>
        <v>0</v>
      </c>
      <c r="V820" s="13" t="str">
        <f t="shared" ca="1" si="168"/>
        <v>Greater Than 8 Weeks Old</v>
      </c>
    </row>
    <row r="821" spans="1:22" x14ac:dyDescent="0.35">
      <c r="A821" s="2" t="s">
        <v>22</v>
      </c>
      <c r="B821" s="5">
        <v>43706</v>
      </c>
      <c r="C821" s="5" t="s">
        <v>380</v>
      </c>
      <c r="D821" s="5" t="s">
        <v>381</v>
      </c>
      <c r="E821" s="6">
        <v>9</v>
      </c>
      <c r="F821" s="3">
        <v>154.93</v>
      </c>
      <c r="G821" s="3">
        <v>48.6</v>
      </c>
      <c r="H821" s="8">
        <f t="shared" si="156"/>
        <v>5.4</v>
      </c>
      <c r="I821" s="3">
        <v>106.33</v>
      </c>
      <c r="J821" s="4">
        <v>0.69</v>
      </c>
      <c r="K821" s="2" t="str">
        <f t="shared" si="157"/>
        <v>Thursday</v>
      </c>
      <c r="L821" s="5">
        <f t="shared" si="158"/>
        <v>43709</v>
      </c>
      <c r="M821" s="2" t="str">
        <f t="shared" si="159"/>
        <v>Sunday</v>
      </c>
      <c r="N821" s="2" t="str">
        <f t="shared" si="160"/>
        <v>Monday</v>
      </c>
      <c r="O821" s="12">
        <f t="shared" si="161"/>
        <v>0</v>
      </c>
      <c r="P821" s="11" t="str">
        <f t="shared" si="162"/>
        <v>Low Cost per Unit</v>
      </c>
      <c r="Q821" s="12">
        <f t="shared" si="163"/>
        <v>0</v>
      </c>
      <c r="R821" s="12">
        <f t="shared" si="164"/>
        <v>4.6478999999999999</v>
      </c>
      <c r="S821" s="12">
        <f t="shared" si="165"/>
        <v>0</v>
      </c>
      <c r="T821" s="12">
        <f t="shared" si="166"/>
        <v>0</v>
      </c>
      <c r="U821" s="12">
        <f t="shared" si="167"/>
        <v>0</v>
      </c>
      <c r="V821" s="13" t="str">
        <f t="shared" ca="1" si="168"/>
        <v>Greater Than 8 Weeks Old</v>
      </c>
    </row>
    <row r="822" spans="1:22" x14ac:dyDescent="0.35">
      <c r="A822" s="2" t="s">
        <v>22</v>
      </c>
      <c r="B822" s="5">
        <v>43707</v>
      </c>
      <c r="C822" s="5" t="s">
        <v>380</v>
      </c>
      <c r="D822" s="5" t="s">
        <v>381</v>
      </c>
      <c r="E822" s="6">
        <v>3</v>
      </c>
      <c r="F822" s="3">
        <v>47.98</v>
      </c>
      <c r="G822" s="3">
        <v>16.2</v>
      </c>
      <c r="H822" s="8">
        <f t="shared" si="156"/>
        <v>5.3999999999999995</v>
      </c>
      <c r="I822" s="3">
        <v>31.78</v>
      </c>
      <c r="J822" s="4">
        <v>0.66</v>
      </c>
      <c r="K822" s="2" t="str">
        <f t="shared" si="157"/>
        <v>Friday</v>
      </c>
      <c r="L822" s="5">
        <f t="shared" si="158"/>
        <v>43710</v>
      </c>
      <c r="M822" s="2" t="str">
        <f t="shared" si="159"/>
        <v>Monday</v>
      </c>
      <c r="N822" s="2" t="str">
        <f t="shared" si="160"/>
        <v>Monday</v>
      </c>
      <c r="O822" s="12">
        <f t="shared" si="161"/>
        <v>0</v>
      </c>
      <c r="P822" s="11" t="str">
        <f t="shared" si="162"/>
        <v>Low Cost per Unit</v>
      </c>
      <c r="Q822" s="12">
        <f t="shared" si="163"/>
        <v>0</v>
      </c>
      <c r="R822" s="12">
        <f t="shared" si="164"/>
        <v>1.4393999999999998</v>
      </c>
      <c r="S822" s="12">
        <f t="shared" si="165"/>
        <v>0</v>
      </c>
      <c r="T822" s="12">
        <f t="shared" si="166"/>
        <v>0</v>
      </c>
      <c r="U822" s="12">
        <f t="shared" si="167"/>
        <v>0</v>
      </c>
      <c r="V822" s="13" t="str">
        <f t="shared" ca="1" si="168"/>
        <v>Greater Than 8 Weeks Old</v>
      </c>
    </row>
    <row r="823" spans="1:22" x14ac:dyDescent="0.35">
      <c r="A823" s="2" t="s">
        <v>316</v>
      </c>
      <c r="B823" s="5">
        <v>43685</v>
      </c>
      <c r="C823" s="5" t="s">
        <v>375</v>
      </c>
      <c r="D823" s="5" t="s">
        <v>382</v>
      </c>
      <c r="E823" s="6">
        <v>1</v>
      </c>
      <c r="F823" s="3">
        <v>55</v>
      </c>
      <c r="G823" s="3">
        <v>17.149999999999999</v>
      </c>
      <c r="H823" s="8">
        <f t="shared" si="156"/>
        <v>17.149999999999999</v>
      </c>
      <c r="I823" s="3">
        <v>37.85</v>
      </c>
      <c r="J823" s="4">
        <v>0.69</v>
      </c>
      <c r="K823" s="2" t="str">
        <f t="shared" si="157"/>
        <v>Thursday</v>
      </c>
      <c r="L823" s="5">
        <f t="shared" si="158"/>
        <v>43688</v>
      </c>
      <c r="M823" s="2" t="str">
        <f t="shared" si="159"/>
        <v>Sunday</v>
      </c>
      <c r="N823" s="2" t="str">
        <f t="shared" si="160"/>
        <v>Monday</v>
      </c>
      <c r="O823" s="12">
        <f t="shared" si="161"/>
        <v>0</v>
      </c>
      <c r="P823" s="11" t="str">
        <f t="shared" si="162"/>
        <v>High Cost per Unit</v>
      </c>
      <c r="Q823" s="12">
        <f t="shared" si="163"/>
        <v>0</v>
      </c>
      <c r="R823" s="12">
        <f t="shared" si="164"/>
        <v>0</v>
      </c>
      <c r="S823" s="12">
        <f t="shared" si="165"/>
        <v>0</v>
      </c>
      <c r="T823" s="12">
        <f t="shared" si="166"/>
        <v>0</v>
      </c>
      <c r="U823" s="12">
        <f t="shared" si="167"/>
        <v>0</v>
      </c>
      <c r="V823" s="13" t="str">
        <f t="shared" ca="1" si="168"/>
        <v>Greater Than 8 Weeks Old</v>
      </c>
    </row>
    <row r="824" spans="1:22" x14ac:dyDescent="0.35">
      <c r="A824" s="2" t="s">
        <v>316</v>
      </c>
      <c r="B824" s="5">
        <v>43686</v>
      </c>
      <c r="C824" s="5" t="s">
        <v>375</v>
      </c>
      <c r="D824" s="5" t="s">
        <v>382</v>
      </c>
      <c r="E824" s="6">
        <v>7</v>
      </c>
      <c r="F824" s="3">
        <v>153.93</v>
      </c>
      <c r="G824" s="3">
        <v>120.05</v>
      </c>
      <c r="H824" s="8">
        <f t="shared" si="156"/>
        <v>17.149999999999999</v>
      </c>
      <c r="I824" s="3">
        <v>33.880000000000003</v>
      </c>
      <c r="J824" s="4">
        <v>0.22</v>
      </c>
      <c r="K824" s="2" t="str">
        <f t="shared" si="157"/>
        <v>Friday</v>
      </c>
      <c r="L824" s="5">
        <f t="shared" si="158"/>
        <v>43689</v>
      </c>
      <c r="M824" s="2" t="str">
        <f t="shared" si="159"/>
        <v>Monday</v>
      </c>
      <c r="N824" s="2" t="str">
        <f t="shared" si="160"/>
        <v>Monday</v>
      </c>
      <c r="O824" s="12">
        <f t="shared" si="161"/>
        <v>0</v>
      </c>
      <c r="P824" s="11" t="str">
        <f t="shared" si="162"/>
        <v>High Cost per Unit</v>
      </c>
      <c r="Q824" s="12">
        <f t="shared" si="163"/>
        <v>0</v>
      </c>
      <c r="R824" s="12">
        <f t="shared" si="164"/>
        <v>4.6178999999999997</v>
      </c>
      <c r="S824" s="12">
        <f t="shared" si="165"/>
        <v>0</v>
      </c>
      <c r="T824" s="12">
        <f t="shared" si="166"/>
        <v>0</v>
      </c>
      <c r="U824" s="12">
        <f t="shared" si="167"/>
        <v>0</v>
      </c>
      <c r="V824" s="13" t="str">
        <f t="shared" ca="1" si="168"/>
        <v>Greater Than 8 Weeks Old</v>
      </c>
    </row>
    <row r="825" spans="1:22" x14ac:dyDescent="0.35">
      <c r="A825" s="2" t="s">
        <v>316</v>
      </c>
      <c r="B825" s="5">
        <v>43687</v>
      </c>
      <c r="C825" s="5" t="s">
        <v>375</v>
      </c>
      <c r="D825" s="5" t="s">
        <v>382</v>
      </c>
      <c r="E825" s="6">
        <v>7</v>
      </c>
      <c r="F825" s="3">
        <v>153.93</v>
      </c>
      <c r="G825" s="3">
        <v>120.05</v>
      </c>
      <c r="H825" s="8">
        <f t="shared" si="156"/>
        <v>17.149999999999999</v>
      </c>
      <c r="I825" s="3">
        <v>33.880000000000003</v>
      </c>
      <c r="J825" s="4">
        <v>0.22</v>
      </c>
      <c r="K825" s="2" t="str">
        <f t="shared" si="157"/>
        <v>Saturday</v>
      </c>
      <c r="L825" s="5">
        <f t="shared" si="158"/>
        <v>43690</v>
      </c>
      <c r="M825" s="2" t="str">
        <f t="shared" si="159"/>
        <v>Tuesday</v>
      </c>
      <c r="N825" s="2" t="str">
        <f t="shared" si="160"/>
        <v>Tuesday</v>
      </c>
      <c r="O825" s="12">
        <f t="shared" si="161"/>
        <v>0</v>
      </c>
      <c r="P825" s="11" t="str">
        <f t="shared" si="162"/>
        <v>High Cost per Unit</v>
      </c>
      <c r="Q825" s="12">
        <f t="shared" si="163"/>
        <v>0</v>
      </c>
      <c r="R825" s="12">
        <f t="shared" si="164"/>
        <v>4.6178999999999997</v>
      </c>
      <c r="S825" s="12">
        <f t="shared" si="165"/>
        <v>0</v>
      </c>
      <c r="T825" s="12">
        <f t="shared" si="166"/>
        <v>0</v>
      </c>
      <c r="U825" s="12">
        <f t="shared" si="167"/>
        <v>0</v>
      </c>
      <c r="V825" s="13" t="str">
        <f t="shared" ca="1" si="168"/>
        <v>Greater Than 8 Weeks Old</v>
      </c>
    </row>
    <row r="826" spans="1:22" x14ac:dyDescent="0.35">
      <c r="A826" s="2" t="s">
        <v>316</v>
      </c>
      <c r="B826" s="5">
        <v>43688</v>
      </c>
      <c r="C826" s="5" t="s">
        <v>375</v>
      </c>
      <c r="D826" s="5" t="s">
        <v>382</v>
      </c>
      <c r="E826" s="6">
        <v>4</v>
      </c>
      <c r="F826" s="3">
        <v>87.96</v>
      </c>
      <c r="G826" s="3">
        <v>68.599999999999994</v>
      </c>
      <c r="H826" s="8">
        <f t="shared" si="156"/>
        <v>17.149999999999999</v>
      </c>
      <c r="I826" s="3">
        <v>19.36</v>
      </c>
      <c r="J826" s="4">
        <v>0.22</v>
      </c>
      <c r="K826" s="2" t="str">
        <f t="shared" si="157"/>
        <v>Sunday</v>
      </c>
      <c r="L826" s="5">
        <f t="shared" si="158"/>
        <v>43691</v>
      </c>
      <c r="M826" s="2" t="str">
        <f t="shared" si="159"/>
        <v>Wednesday</v>
      </c>
      <c r="N826" s="2" t="str">
        <f t="shared" si="160"/>
        <v>Wednesday</v>
      </c>
      <c r="O826" s="12">
        <f t="shared" si="161"/>
        <v>0</v>
      </c>
      <c r="P826" s="11" t="str">
        <f t="shared" si="162"/>
        <v>High Cost per Unit</v>
      </c>
      <c r="Q826" s="12">
        <f t="shared" si="163"/>
        <v>0</v>
      </c>
      <c r="R826" s="12">
        <f t="shared" si="164"/>
        <v>2.6387999999999998</v>
      </c>
      <c r="S826" s="12">
        <f t="shared" si="165"/>
        <v>0</v>
      </c>
      <c r="T826" s="12">
        <f t="shared" si="166"/>
        <v>0</v>
      </c>
      <c r="U826" s="12">
        <f t="shared" si="167"/>
        <v>0</v>
      </c>
      <c r="V826" s="13" t="str">
        <f t="shared" ca="1" si="168"/>
        <v>Greater Than 8 Weeks Old</v>
      </c>
    </row>
    <row r="827" spans="1:22" x14ac:dyDescent="0.35">
      <c r="A827" s="2" t="s">
        <v>316</v>
      </c>
      <c r="B827" s="5">
        <v>43689</v>
      </c>
      <c r="C827" s="5" t="s">
        <v>375</v>
      </c>
      <c r="D827" s="5" t="s">
        <v>382</v>
      </c>
      <c r="E827" s="6">
        <v>1</v>
      </c>
      <c r="F827" s="3">
        <v>21.99</v>
      </c>
      <c r="G827" s="3">
        <v>17.149999999999999</v>
      </c>
      <c r="H827" s="8">
        <f t="shared" si="156"/>
        <v>17.149999999999999</v>
      </c>
      <c r="I827" s="3">
        <v>4.84</v>
      </c>
      <c r="J827" s="4">
        <v>0.22</v>
      </c>
      <c r="K827" s="2" t="str">
        <f t="shared" si="157"/>
        <v>Monday</v>
      </c>
      <c r="L827" s="5">
        <f t="shared" si="158"/>
        <v>43692</v>
      </c>
      <c r="M827" s="2" t="str">
        <f t="shared" si="159"/>
        <v>Thursday</v>
      </c>
      <c r="N827" s="2" t="str">
        <f t="shared" si="160"/>
        <v>Thursday</v>
      </c>
      <c r="O827" s="12">
        <f t="shared" si="161"/>
        <v>0</v>
      </c>
      <c r="P827" s="11" t="str">
        <f t="shared" si="162"/>
        <v>High Cost per Unit</v>
      </c>
      <c r="Q827" s="12">
        <f t="shared" si="163"/>
        <v>0</v>
      </c>
      <c r="R827" s="12">
        <f t="shared" si="164"/>
        <v>0</v>
      </c>
      <c r="S827" s="12">
        <f t="shared" si="165"/>
        <v>0</v>
      </c>
      <c r="T827" s="12">
        <f t="shared" si="166"/>
        <v>0</v>
      </c>
      <c r="U827" s="12">
        <f t="shared" si="167"/>
        <v>0</v>
      </c>
      <c r="V827" s="13" t="str">
        <f t="shared" ca="1" si="168"/>
        <v>Greater Than 8 Weeks Old</v>
      </c>
    </row>
    <row r="828" spans="1:22" x14ac:dyDescent="0.35">
      <c r="A828" s="2" t="s">
        <v>316</v>
      </c>
      <c r="B828" s="5">
        <v>43691</v>
      </c>
      <c r="C828" s="5" t="s">
        <v>375</v>
      </c>
      <c r="D828" s="5" t="s">
        <v>382</v>
      </c>
      <c r="E828" s="6">
        <v>1</v>
      </c>
      <c r="F828" s="3">
        <v>21.99</v>
      </c>
      <c r="G828" s="3">
        <v>17.149999999999999</v>
      </c>
      <c r="H828" s="8">
        <f t="shared" si="156"/>
        <v>17.149999999999999</v>
      </c>
      <c r="I828" s="3">
        <v>4.84</v>
      </c>
      <c r="J828" s="4">
        <v>0.22</v>
      </c>
      <c r="K828" s="2" t="str">
        <f t="shared" si="157"/>
        <v>Wednesday</v>
      </c>
      <c r="L828" s="5">
        <f t="shared" si="158"/>
        <v>43694</v>
      </c>
      <c r="M828" s="2" t="str">
        <f t="shared" si="159"/>
        <v>Saturday</v>
      </c>
      <c r="N828" s="2" t="str">
        <f t="shared" si="160"/>
        <v>Saturday</v>
      </c>
      <c r="O828" s="12">
        <f t="shared" si="161"/>
        <v>0</v>
      </c>
      <c r="P828" s="11" t="str">
        <f t="shared" si="162"/>
        <v>High Cost per Unit</v>
      </c>
      <c r="Q828" s="12">
        <f t="shared" si="163"/>
        <v>0</v>
      </c>
      <c r="R828" s="12">
        <f t="shared" si="164"/>
        <v>0</v>
      </c>
      <c r="S828" s="12">
        <f t="shared" si="165"/>
        <v>0</v>
      </c>
      <c r="T828" s="12">
        <f t="shared" si="166"/>
        <v>0</v>
      </c>
      <c r="U828" s="12">
        <f t="shared" si="167"/>
        <v>0</v>
      </c>
      <c r="V828" s="13" t="str">
        <f t="shared" ca="1" si="168"/>
        <v>Greater Than 8 Weeks Old</v>
      </c>
    </row>
    <row r="829" spans="1:22" x14ac:dyDescent="0.35">
      <c r="A829" s="2" t="s">
        <v>316</v>
      </c>
      <c r="B829" s="5">
        <v>43692</v>
      </c>
      <c r="C829" s="5" t="s">
        <v>375</v>
      </c>
      <c r="D829" s="5" t="s">
        <v>382</v>
      </c>
      <c r="E829" s="6">
        <v>5</v>
      </c>
      <c r="F829" s="3">
        <v>109.95</v>
      </c>
      <c r="G829" s="3">
        <v>85.75</v>
      </c>
      <c r="H829" s="8">
        <f t="shared" si="156"/>
        <v>17.149999999999999</v>
      </c>
      <c r="I829" s="3">
        <v>24.2</v>
      </c>
      <c r="J829" s="4">
        <v>0.22</v>
      </c>
      <c r="K829" s="2" t="str">
        <f t="shared" si="157"/>
        <v>Thursday</v>
      </c>
      <c r="L829" s="5">
        <f t="shared" si="158"/>
        <v>43695</v>
      </c>
      <c r="M829" s="2" t="str">
        <f t="shared" si="159"/>
        <v>Sunday</v>
      </c>
      <c r="N829" s="2" t="str">
        <f t="shared" si="160"/>
        <v>Monday</v>
      </c>
      <c r="O829" s="12">
        <f t="shared" si="161"/>
        <v>0</v>
      </c>
      <c r="P829" s="11" t="str">
        <f t="shared" si="162"/>
        <v>High Cost per Unit</v>
      </c>
      <c r="Q829" s="12">
        <f t="shared" si="163"/>
        <v>0</v>
      </c>
      <c r="R829" s="12">
        <f t="shared" si="164"/>
        <v>3.2984999999999998</v>
      </c>
      <c r="S829" s="12">
        <f t="shared" si="165"/>
        <v>0</v>
      </c>
      <c r="T829" s="12">
        <f t="shared" si="166"/>
        <v>0</v>
      </c>
      <c r="U829" s="12">
        <f t="shared" si="167"/>
        <v>0</v>
      </c>
      <c r="V829" s="13" t="str">
        <f t="shared" ca="1" si="168"/>
        <v>Greater Than 8 Weeks Old</v>
      </c>
    </row>
    <row r="830" spans="1:22" x14ac:dyDescent="0.35">
      <c r="A830" s="2" t="s">
        <v>316</v>
      </c>
      <c r="B830" s="5">
        <v>43693</v>
      </c>
      <c r="C830" s="5" t="s">
        <v>375</v>
      </c>
      <c r="D830" s="5" t="s">
        <v>382</v>
      </c>
      <c r="E830" s="6">
        <v>1</v>
      </c>
      <c r="F830" s="3">
        <v>21.99</v>
      </c>
      <c r="G830" s="3">
        <v>17.149999999999999</v>
      </c>
      <c r="H830" s="8">
        <f t="shared" si="156"/>
        <v>17.149999999999999</v>
      </c>
      <c r="I830" s="3">
        <v>4.84</v>
      </c>
      <c r="J830" s="4">
        <v>0.22</v>
      </c>
      <c r="K830" s="2" t="str">
        <f t="shared" si="157"/>
        <v>Friday</v>
      </c>
      <c r="L830" s="5">
        <f t="shared" si="158"/>
        <v>43696</v>
      </c>
      <c r="M830" s="2" t="str">
        <f t="shared" si="159"/>
        <v>Monday</v>
      </c>
      <c r="N830" s="2" t="str">
        <f t="shared" si="160"/>
        <v>Monday</v>
      </c>
      <c r="O830" s="12">
        <f t="shared" si="161"/>
        <v>0</v>
      </c>
      <c r="P830" s="11" t="str">
        <f t="shared" si="162"/>
        <v>High Cost per Unit</v>
      </c>
      <c r="Q830" s="12">
        <f t="shared" si="163"/>
        <v>0</v>
      </c>
      <c r="R830" s="12">
        <f t="shared" si="164"/>
        <v>0</v>
      </c>
      <c r="S830" s="12">
        <f t="shared" si="165"/>
        <v>0</v>
      </c>
      <c r="T830" s="12">
        <f t="shared" si="166"/>
        <v>0</v>
      </c>
      <c r="U830" s="12">
        <f t="shared" si="167"/>
        <v>0</v>
      </c>
      <c r="V830" s="13" t="str">
        <f t="shared" ca="1" si="168"/>
        <v>Greater Than 8 Weeks Old</v>
      </c>
    </row>
    <row r="831" spans="1:22" x14ac:dyDescent="0.35">
      <c r="A831" s="2" t="s">
        <v>316</v>
      </c>
      <c r="B831" s="5">
        <v>43694</v>
      </c>
      <c r="C831" s="5" t="s">
        <v>375</v>
      </c>
      <c r="D831" s="5" t="s">
        <v>382</v>
      </c>
      <c r="E831" s="6">
        <v>1</v>
      </c>
      <c r="F831" s="3">
        <v>21.99</v>
      </c>
      <c r="G831" s="3">
        <v>17.149999999999999</v>
      </c>
      <c r="H831" s="8">
        <f t="shared" si="156"/>
        <v>17.149999999999999</v>
      </c>
      <c r="I831" s="3">
        <v>4.84</v>
      </c>
      <c r="J831" s="4">
        <v>0.22</v>
      </c>
      <c r="K831" s="2" t="str">
        <f t="shared" si="157"/>
        <v>Saturday</v>
      </c>
      <c r="L831" s="5">
        <f t="shared" si="158"/>
        <v>43697</v>
      </c>
      <c r="M831" s="2" t="str">
        <f t="shared" si="159"/>
        <v>Tuesday</v>
      </c>
      <c r="N831" s="2" t="str">
        <f t="shared" si="160"/>
        <v>Tuesday</v>
      </c>
      <c r="O831" s="12">
        <f t="shared" si="161"/>
        <v>0</v>
      </c>
      <c r="P831" s="11" t="str">
        <f t="shared" si="162"/>
        <v>High Cost per Unit</v>
      </c>
      <c r="Q831" s="12">
        <f t="shared" si="163"/>
        <v>0</v>
      </c>
      <c r="R831" s="12">
        <f t="shared" si="164"/>
        <v>0</v>
      </c>
      <c r="S831" s="12">
        <f t="shared" si="165"/>
        <v>0</v>
      </c>
      <c r="T831" s="12">
        <f t="shared" si="166"/>
        <v>0</v>
      </c>
      <c r="U831" s="12">
        <f t="shared" si="167"/>
        <v>0</v>
      </c>
      <c r="V831" s="13" t="str">
        <f t="shared" ca="1" si="168"/>
        <v>Greater Than 8 Weeks Old</v>
      </c>
    </row>
    <row r="832" spans="1:22" x14ac:dyDescent="0.35">
      <c r="A832" s="2" t="s">
        <v>316</v>
      </c>
      <c r="B832" s="5">
        <v>43695</v>
      </c>
      <c r="C832" s="5" t="s">
        <v>375</v>
      </c>
      <c r="D832" s="5" t="s">
        <v>382</v>
      </c>
      <c r="E832" s="6">
        <v>3</v>
      </c>
      <c r="F832" s="3">
        <v>65.97</v>
      </c>
      <c r="G832" s="3">
        <v>51.45</v>
      </c>
      <c r="H832" s="8">
        <f t="shared" si="156"/>
        <v>17.150000000000002</v>
      </c>
      <c r="I832" s="3">
        <v>14.52</v>
      </c>
      <c r="J832" s="4">
        <v>0.22</v>
      </c>
      <c r="K832" s="2" t="str">
        <f t="shared" si="157"/>
        <v>Sunday</v>
      </c>
      <c r="L832" s="5">
        <f t="shared" si="158"/>
        <v>43698</v>
      </c>
      <c r="M832" s="2" t="str">
        <f t="shared" si="159"/>
        <v>Wednesday</v>
      </c>
      <c r="N832" s="2" t="str">
        <f t="shared" si="160"/>
        <v>Wednesday</v>
      </c>
      <c r="O832" s="12">
        <f t="shared" si="161"/>
        <v>0</v>
      </c>
      <c r="P832" s="11" t="str">
        <f t="shared" si="162"/>
        <v>High Cost per Unit</v>
      </c>
      <c r="Q832" s="12">
        <f t="shared" si="163"/>
        <v>0</v>
      </c>
      <c r="R832" s="12">
        <f t="shared" si="164"/>
        <v>1.9790999999999999</v>
      </c>
      <c r="S832" s="12">
        <f t="shared" si="165"/>
        <v>0</v>
      </c>
      <c r="T832" s="12">
        <f t="shared" si="166"/>
        <v>0</v>
      </c>
      <c r="U832" s="12">
        <f t="shared" si="167"/>
        <v>0</v>
      </c>
      <c r="V832" s="13" t="str">
        <f t="shared" ca="1" si="168"/>
        <v>Greater Than 8 Weeks Old</v>
      </c>
    </row>
    <row r="833" spans="1:22" x14ac:dyDescent="0.35">
      <c r="A833" s="2" t="s">
        <v>162</v>
      </c>
      <c r="B833" s="5">
        <v>43678</v>
      </c>
      <c r="C833" s="5" t="s">
        <v>383</v>
      </c>
      <c r="D833" s="5" t="s">
        <v>384</v>
      </c>
      <c r="E833" s="6">
        <v>1</v>
      </c>
      <c r="F833" s="3">
        <v>17</v>
      </c>
      <c r="G833" s="3">
        <v>3.2</v>
      </c>
      <c r="H833" s="8">
        <f t="shared" si="156"/>
        <v>3.2</v>
      </c>
      <c r="I833" s="3">
        <v>13.8</v>
      </c>
      <c r="J833" s="4">
        <v>0.81</v>
      </c>
      <c r="K833" s="2" t="str">
        <f t="shared" si="157"/>
        <v>Thursday</v>
      </c>
      <c r="L833" s="5">
        <f t="shared" si="158"/>
        <v>43681</v>
      </c>
      <c r="M833" s="2" t="str">
        <f t="shared" si="159"/>
        <v>Sunday</v>
      </c>
      <c r="N833" s="2" t="str">
        <f t="shared" si="160"/>
        <v>Monday</v>
      </c>
      <c r="O833" s="12">
        <f t="shared" si="161"/>
        <v>0</v>
      </c>
      <c r="P833" s="11" t="str">
        <f t="shared" si="162"/>
        <v>Low Cost per Unit</v>
      </c>
      <c r="Q833" s="12">
        <f t="shared" si="163"/>
        <v>0</v>
      </c>
      <c r="R833" s="12">
        <f t="shared" si="164"/>
        <v>0</v>
      </c>
      <c r="S833" s="12">
        <f t="shared" si="165"/>
        <v>0</v>
      </c>
      <c r="T833" s="12">
        <f t="shared" si="166"/>
        <v>0</v>
      </c>
      <c r="U833" s="12">
        <f t="shared" si="167"/>
        <v>0</v>
      </c>
      <c r="V833" s="13" t="str">
        <f t="shared" ca="1" si="168"/>
        <v>Greater Than 8 Weeks Old</v>
      </c>
    </row>
    <row r="834" spans="1:22" x14ac:dyDescent="0.35">
      <c r="A834" s="2" t="s">
        <v>162</v>
      </c>
      <c r="B834" s="5">
        <v>43679</v>
      </c>
      <c r="C834" s="5" t="s">
        <v>383</v>
      </c>
      <c r="D834" s="5" t="s">
        <v>384</v>
      </c>
      <c r="E834" s="6">
        <v>2</v>
      </c>
      <c r="F834" s="3">
        <v>34</v>
      </c>
      <c r="G834" s="3">
        <v>6.4</v>
      </c>
      <c r="H834" s="8">
        <f t="shared" si="156"/>
        <v>3.2</v>
      </c>
      <c r="I834" s="3">
        <v>27.6</v>
      </c>
      <c r="J834" s="4">
        <v>0.81</v>
      </c>
      <c r="K834" s="2" t="str">
        <f t="shared" si="157"/>
        <v>Friday</v>
      </c>
      <c r="L834" s="5">
        <f t="shared" si="158"/>
        <v>43682</v>
      </c>
      <c r="M834" s="2" t="str">
        <f t="shared" si="159"/>
        <v>Monday</v>
      </c>
      <c r="N834" s="2" t="str">
        <f t="shared" si="160"/>
        <v>Monday</v>
      </c>
      <c r="O834" s="12">
        <f t="shared" si="161"/>
        <v>0</v>
      </c>
      <c r="P834" s="11" t="str">
        <f t="shared" si="162"/>
        <v>Low Cost per Unit</v>
      </c>
      <c r="Q834" s="12">
        <f t="shared" si="163"/>
        <v>0</v>
      </c>
      <c r="R834" s="12">
        <f t="shared" si="164"/>
        <v>1.02</v>
      </c>
      <c r="S834" s="12">
        <f t="shared" si="165"/>
        <v>0</v>
      </c>
      <c r="T834" s="12">
        <f t="shared" si="166"/>
        <v>0</v>
      </c>
      <c r="U834" s="12">
        <f t="shared" si="167"/>
        <v>0</v>
      </c>
      <c r="V834" s="13" t="str">
        <f t="shared" ca="1" si="168"/>
        <v>Greater Than 8 Weeks Old</v>
      </c>
    </row>
    <row r="835" spans="1:22" x14ac:dyDescent="0.35">
      <c r="A835" s="2" t="s">
        <v>162</v>
      </c>
      <c r="B835" s="5">
        <v>43680</v>
      </c>
      <c r="C835" s="5" t="s">
        <v>383</v>
      </c>
      <c r="D835" s="5" t="s">
        <v>384</v>
      </c>
      <c r="E835" s="6">
        <v>2</v>
      </c>
      <c r="F835" s="3">
        <v>34</v>
      </c>
      <c r="G835" s="3">
        <v>6.4</v>
      </c>
      <c r="H835" s="8">
        <f t="shared" ref="H835:H898" si="169">G835/E835</f>
        <v>3.2</v>
      </c>
      <c r="I835" s="3">
        <v>27.6</v>
      </c>
      <c r="J835" s="4">
        <v>0.81</v>
      </c>
      <c r="K835" s="2" t="str">
        <f t="shared" ref="K835:K898" si="170">TEXT(B835,"dddd")</f>
        <v>Saturday</v>
      </c>
      <c r="L835" s="5">
        <f t="shared" ref="L835:L898" si="171">B835+3</f>
        <v>43683</v>
      </c>
      <c r="M835" s="2" t="str">
        <f t="shared" ref="M835:M898" si="172">TEXT(L835,"dddd")</f>
        <v>Tuesday</v>
      </c>
      <c r="N835" s="2" t="str">
        <f t="shared" ref="N835:N898" si="173">IF(M835="Sunday","Monday",M835)</f>
        <v>Tuesday</v>
      </c>
      <c r="O835" s="12">
        <f t="shared" ref="O835:O898" si="174">IF(TEXT(B835,"dddd")="Tuesday",F835*0.05,0)</f>
        <v>0</v>
      </c>
      <c r="P835" s="11" t="str">
        <f t="shared" ref="P835:P898" si="175">IF(H835&gt;AVERAGE(H:H),"High Cost per Unit","Low Cost per Unit")</f>
        <v>Low Cost per Unit</v>
      </c>
      <c r="Q835" s="12">
        <f t="shared" ref="Q835:Q898" si="176">IF(D835="Masks",F835*0.1,0)</f>
        <v>0</v>
      </c>
      <c r="R835" s="12">
        <f t="shared" ref="R835:R898" si="177">IF(E835&gt;1,F835*0.03,0)</f>
        <v>1.02</v>
      </c>
      <c r="S835" s="12">
        <f t="shared" ref="S835:S898" si="178">IF(D835="Accessories",F835*0.15,0)</f>
        <v>0</v>
      </c>
      <c r="T835" s="12">
        <f t="shared" ref="T835:T898" si="179">IF(AND(K835="Saturday",C835="Fitness"),F835*0.1,0)</f>
        <v>0</v>
      </c>
      <c r="U835" s="12">
        <f t="shared" ref="U835:U898" si="180">IF(AND(K835="Friday",C835="Automotive"),F835*0.2,0)</f>
        <v>0</v>
      </c>
      <c r="V835" s="13" t="str">
        <f t="shared" ref="V835:V898" ca="1" si="181">IF(B835&lt;TODAY()-56,"Greater Than 8 Weeks Old","Less Than 8 Weeks Old")</f>
        <v>Greater Than 8 Weeks Old</v>
      </c>
    </row>
    <row r="836" spans="1:22" x14ac:dyDescent="0.35">
      <c r="A836" s="2" t="s">
        <v>162</v>
      </c>
      <c r="B836" s="5">
        <v>43681</v>
      </c>
      <c r="C836" s="5" t="s">
        <v>383</v>
      </c>
      <c r="D836" s="5" t="s">
        <v>384</v>
      </c>
      <c r="E836" s="6">
        <v>10</v>
      </c>
      <c r="F836" s="3">
        <v>71</v>
      </c>
      <c r="G836" s="3">
        <v>32</v>
      </c>
      <c r="H836" s="8">
        <f t="shared" si="169"/>
        <v>3.2</v>
      </c>
      <c r="I836" s="3">
        <v>39</v>
      </c>
      <c r="J836" s="4">
        <v>0.55000000000000004</v>
      </c>
      <c r="K836" s="2" t="str">
        <f t="shared" si="170"/>
        <v>Sunday</v>
      </c>
      <c r="L836" s="5">
        <f t="shared" si="171"/>
        <v>43684</v>
      </c>
      <c r="M836" s="2" t="str">
        <f t="shared" si="172"/>
        <v>Wednesday</v>
      </c>
      <c r="N836" s="2" t="str">
        <f t="shared" si="173"/>
        <v>Wednesday</v>
      </c>
      <c r="O836" s="12">
        <f t="shared" si="174"/>
        <v>0</v>
      </c>
      <c r="P836" s="11" t="str">
        <f t="shared" si="175"/>
        <v>Low Cost per Unit</v>
      </c>
      <c r="Q836" s="12">
        <f t="shared" si="176"/>
        <v>0</v>
      </c>
      <c r="R836" s="12">
        <f t="shared" si="177"/>
        <v>2.13</v>
      </c>
      <c r="S836" s="12">
        <f t="shared" si="178"/>
        <v>0</v>
      </c>
      <c r="T836" s="12">
        <f t="shared" si="179"/>
        <v>0</v>
      </c>
      <c r="U836" s="12">
        <f t="shared" si="180"/>
        <v>0</v>
      </c>
      <c r="V836" s="13" t="str">
        <f t="shared" ca="1" si="181"/>
        <v>Greater Than 8 Weeks Old</v>
      </c>
    </row>
    <row r="837" spans="1:22" x14ac:dyDescent="0.35">
      <c r="A837" s="2" t="s">
        <v>162</v>
      </c>
      <c r="B837" s="5">
        <v>43682</v>
      </c>
      <c r="C837" s="5" t="s">
        <v>383</v>
      </c>
      <c r="D837" s="5" t="s">
        <v>384</v>
      </c>
      <c r="E837" s="6">
        <v>1</v>
      </c>
      <c r="F837" s="3">
        <v>17</v>
      </c>
      <c r="G837" s="3">
        <v>3.2</v>
      </c>
      <c r="H837" s="8">
        <f t="shared" si="169"/>
        <v>3.2</v>
      </c>
      <c r="I837" s="3">
        <v>13.8</v>
      </c>
      <c r="J837" s="4">
        <v>0.81</v>
      </c>
      <c r="K837" s="2" t="str">
        <f t="shared" si="170"/>
        <v>Monday</v>
      </c>
      <c r="L837" s="5">
        <f t="shared" si="171"/>
        <v>43685</v>
      </c>
      <c r="M837" s="2" t="str">
        <f t="shared" si="172"/>
        <v>Thursday</v>
      </c>
      <c r="N837" s="2" t="str">
        <f t="shared" si="173"/>
        <v>Thursday</v>
      </c>
      <c r="O837" s="12">
        <f t="shared" si="174"/>
        <v>0</v>
      </c>
      <c r="P837" s="11" t="str">
        <f t="shared" si="175"/>
        <v>Low Cost per Unit</v>
      </c>
      <c r="Q837" s="12">
        <f t="shared" si="176"/>
        <v>0</v>
      </c>
      <c r="R837" s="12">
        <f t="shared" si="177"/>
        <v>0</v>
      </c>
      <c r="S837" s="12">
        <f t="shared" si="178"/>
        <v>0</v>
      </c>
      <c r="T837" s="12">
        <f t="shared" si="179"/>
        <v>0</v>
      </c>
      <c r="U837" s="12">
        <f t="shared" si="180"/>
        <v>0</v>
      </c>
      <c r="V837" s="13" t="str">
        <f t="shared" ca="1" si="181"/>
        <v>Greater Than 8 Weeks Old</v>
      </c>
    </row>
    <row r="838" spans="1:22" x14ac:dyDescent="0.35">
      <c r="A838" s="2" t="s">
        <v>162</v>
      </c>
      <c r="B838" s="5">
        <v>43683</v>
      </c>
      <c r="C838" s="5" t="s">
        <v>383</v>
      </c>
      <c r="D838" s="5" t="s">
        <v>384</v>
      </c>
      <c r="E838" s="6">
        <v>2</v>
      </c>
      <c r="F838" s="3">
        <v>24.99</v>
      </c>
      <c r="G838" s="3">
        <v>6.4</v>
      </c>
      <c r="H838" s="8">
        <f t="shared" si="169"/>
        <v>3.2</v>
      </c>
      <c r="I838" s="3">
        <v>18.59</v>
      </c>
      <c r="J838" s="4">
        <v>0.74</v>
      </c>
      <c r="K838" s="2" t="str">
        <f t="shared" si="170"/>
        <v>Tuesday</v>
      </c>
      <c r="L838" s="5">
        <f t="shared" si="171"/>
        <v>43686</v>
      </c>
      <c r="M838" s="2" t="str">
        <f t="shared" si="172"/>
        <v>Friday</v>
      </c>
      <c r="N838" s="2" t="str">
        <f t="shared" si="173"/>
        <v>Friday</v>
      </c>
      <c r="O838" s="12">
        <f t="shared" si="174"/>
        <v>1.2495000000000001</v>
      </c>
      <c r="P838" s="11" t="str">
        <f t="shared" si="175"/>
        <v>Low Cost per Unit</v>
      </c>
      <c r="Q838" s="12">
        <f t="shared" si="176"/>
        <v>0</v>
      </c>
      <c r="R838" s="12">
        <f t="shared" si="177"/>
        <v>0.74969999999999992</v>
      </c>
      <c r="S838" s="12">
        <f t="shared" si="178"/>
        <v>0</v>
      </c>
      <c r="T838" s="12">
        <f t="shared" si="179"/>
        <v>0</v>
      </c>
      <c r="U838" s="12">
        <f t="shared" si="180"/>
        <v>0</v>
      </c>
      <c r="V838" s="13" t="str">
        <f t="shared" ca="1" si="181"/>
        <v>Greater Than 8 Weeks Old</v>
      </c>
    </row>
    <row r="839" spans="1:22" x14ac:dyDescent="0.35">
      <c r="A839" s="2" t="s">
        <v>162</v>
      </c>
      <c r="B839" s="5">
        <v>43684</v>
      </c>
      <c r="C839" s="5" t="s">
        <v>383</v>
      </c>
      <c r="D839" s="5" t="s">
        <v>384</v>
      </c>
      <c r="E839" s="6">
        <v>27</v>
      </c>
      <c r="F839" s="3">
        <v>224.74</v>
      </c>
      <c r="G839" s="3">
        <v>86.4</v>
      </c>
      <c r="H839" s="8">
        <f t="shared" si="169"/>
        <v>3.2</v>
      </c>
      <c r="I839" s="3">
        <v>138.34</v>
      </c>
      <c r="J839" s="4">
        <v>0.62</v>
      </c>
      <c r="K839" s="2" t="str">
        <f t="shared" si="170"/>
        <v>Wednesday</v>
      </c>
      <c r="L839" s="5">
        <f t="shared" si="171"/>
        <v>43687</v>
      </c>
      <c r="M839" s="2" t="str">
        <f t="shared" si="172"/>
        <v>Saturday</v>
      </c>
      <c r="N839" s="2" t="str">
        <f t="shared" si="173"/>
        <v>Saturday</v>
      </c>
      <c r="O839" s="12">
        <f t="shared" si="174"/>
        <v>0</v>
      </c>
      <c r="P839" s="11" t="str">
        <f t="shared" si="175"/>
        <v>Low Cost per Unit</v>
      </c>
      <c r="Q839" s="12">
        <f t="shared" si="176"/>
        <v>0</v>
      </c>
      <c r="R839" s="12">
        <f t="shared" si="177"/>
        <v>6.7422000000000004</v>
      </c>
      <c r="S839" s="12">
        <f t="shared" si="178"/>
        <v>0</v>
      </c>
      <c r="T839" s="12">
        <f t="shared" si="179"/>
        <v>0</v>
      </c>
      <c r="U839" s="12">
        <f t="shared" si="180"/>
        <v>0</v>
      </c>
      <c r="V839" s="13" t="str">
        <f t="shared" ca="1" si="181"/>
        <v>Greater Than 8 Weeks Old</v>
      </c>
    </row>
    <row r="840" spans="1:22" x14ac:dyDescent="0.35">
      <c r="A840" s="2" t="s">
        <v>162</v>
      </c>
      <c r="B840" s="5">
        <v>43685</v>
      </c>
      <c r="C840" s="5" t="s">
        <v>383</v>
      </c>
      <c r="D840" s="5" t="s">
        <v>384</v>
      </c>
      <c r="E840" s="6">
        <v>20</v>
      </c>
      <c r="F840" s="3">
        <v>159.80000000000001</v>
      </c>
      <c r="G840" s="3">
        <v>64</v>
      </c>
      <c r="H840" s="8">
        <f t="shared" si="169"/>
        <v>3.2</v>
      </c>
      <c r="I840" s="3">
        <v>95.8</v>
      </c>
      <c r="J840" s="4">
        <v>0.6</v>
      </c>
      <c r="K840" s="2" t="str">
        <f t="shared" si="170"/>
        <v>Thursday</v>
      </c>
      <c r="L840" s="5">
        <f t="shared" si="171"/>
        <v>43688</v>
      </c>
      <c r="M840" s="2" t="str">
        <f t="shared" si="172"/>
        <v>Sunday</v>
      </c>
      <c r="N840" s="2" t="str">
        <f t="shared" si="173"/>
        <v>Monday</v>
      </c>
      <c r="O840" s="12">
        <f t="shared" si="174"/>
        <v>0</v>
      </c>
      <c r="P840" s="11" t="str">
        <f t="shared" si="175"/>
        <v>Low Cost per Unit</v>
      </c>
      <c r="Q840" s="12">
        <f t="shared" si="176"/>
        <v>0</v>
      </c>
      <c r="R840" s="12">
        <f t="shared" si="177"/>
        <v>4.7940000000000005</v>
      </c>
      <c r="S840" s="12">
        <f t="shared" si="178"/>
        <v>0</v>
      </c>
      <c r="T840" s="12">
        <f t="shared" si="179"/>
        <v>0</v>
      </c>
      <c r="U840" s="12">
        <f t="shared" si="180"/>
        <v>0</v>
      </c>
      <c r="V840" s="13" t="str">
        <f t="shared" ca="1" si="181"/>
        <v>Greater Than 8 Weeks Old</v>
      </c>
    </row>
    <row r="841" spans="1:22" x14ac:dyDescent="0.35">
      <c r="A841" s="2" t="s">
        <v>162</v>
      </c>
      <c r="B841" s="5">
        <v>43686</v>
      </c>
      <c r="C841" s="5" t="s">
        <v>383</v>
      </c>
      <c r="D841" s="5" t="s">
        <v>384</v>
      </c>
      <c r="E841" s="6">
        <v>25</v>
      </c>
      <c r="F841" s="3">
        <v>199.75</v>
      </c>
      <c r="G841" s="3">
        <v>80</v>
      </c>
      <c r="H841" s="8">
        <f t="shared" si="169"/>
        <v>3.2</v>
      </c>
      <c r="I841" s="3">
        <v>119.75</v>
      </c>
      <c r="J841" s="4">
        <v>0.6</v>
      </c>
      <c r="K841" s="2" t="str">
        <f t="shared" si="170"/>
        <v>Friday</v>
      </c>
      <c r="L841" s="5">
        <f t="shared" si="171"/>
        <v>43689</v>
      </c>
      <c r="M841" s="2" t="str">
        <f t="shared" si="172"/>
        <v>Monday</v>
      </c>
      <c r="N841" s="2" t="str">
        <f t="shared" si="173"/>
        <v>Monday</v>
      </c>
      <c r="O841" s="12">
        <f t="shared" si="174"/>
        <v>0</v>
      </c>
      <c r="P841" s="11" t="str">
        <f t="shared" si="175"/>
        <v>Low Cost per Unit</v>
      </c>
      <c r="Q841" s="12">
        <f t="shared" si="176"/>
        <v>0</v>
      </c>
      <c r="R841" s="12">
        <f t="shared" si="177"/>
        <v>5.9924999999999997</v>
      </c>
      <c r="S841" s="12">
        <f t="shared" si="178"/>
        <v>0</v>
      </c>
      <c r="T841" s="12">
        <f t="shared" si="179"/>
        <v>0</v>
      </c>
      <c r="U841" s="12">
        <f t="shared" si="180"/>
        <v>0</v>
      </c>
      <c r="V841" s="13" t="str">
        <f t="shared" ca="1" si="181"/>
        <v>Greater Than 8 Weeks Old</v>
      </c>
    </row>
    <row r="842" spans="1:22" x14ac:dyDescent="0.35">
      <c r="A842" s="2" t="s">
        <v>162</v>
      </c>
      <c r="B842" s="5">
        <v>43687</v>
      </c>
      <c r="C842" s="5" t="s">
        <v>383</v>
      </c>
      <c r="D842" s="5" t="s">
        <v>384</v>
      </c>
      <c r="E842" s="6">
        <v>22</v>
      </c>
      <c r="F842" s="3">
        <v>175.78</v>
      </c>
      <c r="G842" s="3">
        <v>70.400000000000006</v>
      </c>
      <c r="H842" s="8">
        <f t="shared" si="169"/>
        <v>3.2</v>
      </c>
      <c r="I842" s="3">
        <v>105.38</v>
      </c>
      <c r="J842" s="4">
        <v>0.6</v>
      </c>
      <c r="K842" s="2" t="str">
        <f t="shared" si="170"/>
        <v>Saturday</v>
      </c>
      <c r="L842" s="5">
        <f t="shared" si="171"/>
        <v>43690</v>
      </c>
      <c r="M842" s="2" t="str">
        <f t="shared" si="172"/>
        <v>Tuesday</v>
      </c>
      <c r="N842" s="2" t="str">
        <f t="shared" si="173"/>
        <v>Tuesday</v>
      </c>
      <c r="O842" s="12">
        <f t="shared" si="174"/>
        <v>0</v>
      </c>
      <c r="P842" s="11" t="str">
        <f t="shared" si="175"/>
        <v>Low Cost per Unit</v>
      </c>
      <c r="Q842" s="12">
        <f t="shared" si="176"/>
        <v>0</v>
      </c>
      <c r="R842" s="12">
        <f t="shared" si="177"/>
        <v>5.2733999999999996</v>
      </c>
      <c r="S842" s="12">
        <f t="shared" si="178"/>
        <v>0</v>
      </c>
      <c r="T842" s="12">
        <f t="shared" si="179"/>
        <v>0</v>
      </c>
      <c r="U842" s="12">
        <f t="shared" si="180"/>
        <v>0</v>
      </c>
      <c r="V842" s="13" t="str">
        <f t="shared" ca="1" si="181"/>
        <v>Greater Than 8 Weeks Old</v>
      </c>
    </row>
    <row r="843" spans="1:22" x14ac:dyDescent="0.35">
      <c r="A843" s="2" t="s">
        <v>162</v>
      </c>
      <c r="B843" s="5">
        <v>43688</v>
      </c>
      <c r="C843" s="5" t="s">
        <v>383</v>
      </c>
      <c r="D843" s="5" t="s">
        <v>384</v>
      </c>
      <c r="E843" s="6">
        <v>25</v>
      </c>
      <c r="F843" s="3">
        <v>199.75</v>
      </c>
      <c r="G843" s="3">
        <v>80</v>
      </c>
      <c r="H843" s="8">
        <f t="shared" si="169"/>
        <v>3.2</v>
      </c>
      <c r="I843" s="3">
        <v>119.75</v>
      </c>
      <c r="J843" s="4">
        <v>0.6</v>
      </c>
      <c r="K843" s="2" t="str">
        <f t="shared" si="170"/>
        <v>Sunday</v>
      </c>
      <c r="L843" s="5">
        <f t="shared" si="171"/>
        <v>43691</v>
      </c>
      <c r="M843" s="2" t="str">
        <f t="shared" si="172"/>
        <v>Wednesday</v>
      </c>
      <c r="N843" s="2" t="str">
        <f t="shared" si="173"/>
        <v>Wednesday</v>
      </c>
      <c r="O843" s="12">
        <f t="shared" si="174"/>
        <v>0</v>
      </c>
      <c r="P843" s="11" t="str">
        <f t="shared" si="175"/>
        <v>Low Cost per Unit</v>
      </c>
      <c r="Q843" s="12">
        <f t="shared" si="176"/>
        <v>0</v>
      </c>
      <c r="R843" s="12">
        <f t="shared" si="177"/>
        <v>5.9924999999999997</v>
      </c>
      <c r="S843" s="12">
        <f t="shared" si="178"/>
        <v>0</v>
      </c>
      <c r="T843" s="12">
        <f t="shared" si="179"/>
        <v>0</v>
      </c>
      <c r="U843" s="12">
        <f t="shared" si="180"/>
        <v>0</v>
      </c>
      <c r="V843" s="13" t="str">
        <f t="shared" ca="1" si="181"/>
        <v>Greater Than 8 Weeks Old</v>
      </c>
    </row>
    <row r="844" spans="1:22" x14ac:dyDescent="0.35">
      <c r="A844" s="2" t="s">
        <v>162</v>
      </c>
      <c r="B844" s="5">
        <v>43689</v>
      </c>
      <c r="C844" s="5" t="s">
        <v>383</v>
      </c>
      <c r="D844" s="5" t="s">
        <v>384</v>
      </c>
      <c r="E844" s="6">
        <v>12</v>
      </c>
      <c r="F844" s="3">
        <v>95.88</v>
      </c>
      <c r="G844" s="3">
        <v>38.4</v>
      </c>
      <c r="H844" s="8">
        <f t="shared" si="169"/>
        <v>3.1999999999999997</v>
      </c>
      <c r="I844" s="3">
        <v>57.48</v>
      </c>
      <c r="J844" s="4">
        <v>0.6</v>
      </c>
      <c r="K844" s="2" t="str">
        <f t="shared" si="170"/>
        <v>Monday</v>
      </c>
      <c r="L844" s="5">
        <f t="shared" si="171"/>
        <v>43692</v>
      </c>
      <c r="M844" s="2" t="str">
        <f t="shared" si="172"/>
        <v>Thursday</v>
      </c>
      <c r="N844" s="2" t="str">
        <f t="shared" si="173"/>
        <v>Thursday</v>
      </c>
      <c r="O844" s="12">
        <f t="shared" si="174"/>
        <v>0</v>
      </c>
      <c r="P844" s="11" t="str">
        <f t="shared" si="175"/>
        <v>Low Cost per Unit</v>
      </c>
      <c r="Q844" s="12">
        <f t="shared" si="176"/>
        <v>0</v>
      </c>
      <c r="R844" s="12">
        <f t="shared" si="177"/>
        <v>2.8763999999999998</v>
      </c>
      <c r="S844" s="12">
        <f t="shared" si="178"/>
        <v>0</v>
      </c>
      <c r="T844" s="12">
        <f t="shared" si="179"/>
        <v>0</v>
      </c>
      <c r="U844" s="12">
        <f t="shared" si="180"/>
        <v>0</v>
      </c>
      <c r="V844" s="13" t="str">
        <f t="shared" ca="1" si="181"/>
        <v>Greater Than 8 Weeks Old</v>
      </c>
    </row>
    <row r="845" spans="1:22" x14ac:dyDescent="0.35">
      <c r="A845" s="2" t="s">
        <v>162</v>
      </c>
      <c r="B845" s="5">
        <v>43690</v>
      </c>
      <c r="C845" s="5" t="s">
        <v>383</v>
      </c>
      <c r="D845" s="5" t="s">
        <v>384</v>
      </c>
      <c r="E845" s="6">
        <v>20</v>
      </c>
      <c r="F845" s="3">
        <v>159.80000000000001</v>
      </c>
      <c r="G845" s="3">
        <v>64</v>
      </c>
      <c r="H845" s="8">
        <f t="shared" si="169"/>
        <v>3.2</v>
      </c>
      <c r="I845" s="3">
        <v>95.8</v>
      </c>
      <c r="J845" s="4">
        <v>0.6</v>
      </c>
      <c r="K845" s="2" t="str">
        <f t="shared" si="170"/>
        <v>Tuesday</v>
      </c>
      <c r="L845" s="5">
        <f t="shared" si="171"/>
        <v>43693</v>
      </c>
      <c r="M845" s="2" t="str">
        <f t="shared" si="172"/>
        <v>Friday</v>
      </c>
      <c r="N845" s="2" t="str">
        <f t="shared" si="173"/>
        <v>Friday</v>
      </c>
      <c r="O845" s="12">
        <f t="shared" si="174"/>
        <v>7.9900000000000011</v>
      </c>
      <c r="P845" s="11" t="str">
        <f t="shared" si="175"/>
        <v>Low Cost per Unit</v>
      </c>
      <c r="Q845" s="12">
        <f t="shared" si="176"/>
        <v>0</v>
      </c>
      <c r="R845" s="12">
        <f t="shared" si="177"/>
        <v>4.7940000000000005</v>
      </c>
      <c r="S845" s="12">
        <f t="shared" si="178"/>
        <v>0</v>
      </c>
      <c r="T845" s="12">
        <f t="shared" si="179"/>
        <v>0</v>
      </c>
      <c r="U845" s="12">
        <f t="shared" si="180"/>
        <v>0</v>
      </c>
      <c r="V845" s="13" t="str">
        <f t="shared" ca="1" si="181"/>
        <v>Greater Than 8 Weeks Old</v>
      </c>
    </row>
    <row r="846" spans="1:22" x14ac:dyDescent="0.35">
      <c r="A846" s="2" t="s">
        <v>162</v>
      </c>
      <c r="B846" s="5">
        <v>43691</v>
      </c>
      <c r="C846" s="5" t="s">
        <v>383</v>
      </c>
      <c r="D846" s="5" t="s">
        <v>384</v>
      </c>
      <c r="E846" s="6">
        <v>9</v>
      </c>
      <c r="F846" s="3">
        <v>71.91</v>
      </c>
      <c r="G846" s="3">
        <v>28.8</v>
      </c>
      <c r="H846" s="8">
        <f t="shared" si="169"/>
        <v>3.2</v>
      </c>
      <c r="I846" s="3">
        <v>43.11</v>
      </c>
      <c r="J846" s="4">
        <v>0.6</v>
      </c>
      <c r="K846" s="2" t="str">
        <f t="shared" si="170"/>
        <v>Wednesday</v>
      </c>
      <c r="L846" s="5">
        <f t="shared" si="171"/>
        <v>43694</v>
      </c>
      <c r="M846" s="2" t="str">
        <f t="shared" si="172"/>
        <v>Saturday</v>
      </c>
      <c r="N846" s="2" t="str">
        <f t="shared" si="173"/>
        <v>Saturday</v>
      </c>
      <c r="O846" s="12">
        <f t="shared" si="174"/>
        <v>0</v>
      </c>
      <c r="P846" s="11" t="str">
        <f t="shared" si="175"/>
        <v>Low Cost per Unit</v>
      </c>
      <c r="Q846" s="12">
        <f t="shared" si="176"/>
        <v>0</v>
      </c>
      <c r="R846" s="12">
        <f t="shared" si="177"/>
        <v>2.1572999999999998</v>
      </c>
      <c r="S846" s="12">
        <f t="shared" si="178"/>
        <v>0</v>
      </c>
      <c r="T846" s="12">
        <f t="shared" si="179"/>
        <v>0</v>
      </c>
      <c r="U846" s="12">
        <f t="shared" si="180"/>
        <v>0</v>
      </c>
      <c r="V846" s="13" t="str">
        <f t="shared" ca="1" si="181"/>
        <v>Greater Than 8 Weeks Old</v>
      </c>
    </row>
    <row r="847" spans="1:22" x14ac:dyDescent="0.35">
      <c r="A847" s="2" t="s">
        <v>162</v>
      </c>
      <c r="B847" s="5">
        <v>43692</v>
      </c>
      <c r="C847" s="5" t="s">
        <v>383</v>
      </c>
      <c r="D847" s="5" t="s">
        <v>384</v>
      </c>
      <c r="E847" s="6">
        <v>10</v>
      </c>
      <c r="F847" s="3">
        <v>79.900000000000006</v>
      </c>
      <c r="G847" s="3">
        <v>32</v>
      </c>
      <c r="H847" s="8">
        <f t="shared" si="169"/>
        <v>3.2</v>
      </c>
      <c r="I847" s="3">
        <v>47.9</v>
      </c>
      <c r="J847" s="4">
        <v>0.6</v>
      </c>
      <c r="K847" s="2" t="str">
        <f t="shared" si="170"/>
        <v>Thursday</v>
      </c>
      <c r="L847" s="5">
        <f t="shared" si="171"/>
        <v>43695</v>
      </c>
      <c r="M847" s="2" t="str">
        <f t="shared" si="172"/>
        <v>Sunday</v>
      </c>
      <c r="N847" s="2" t="str">
        <f t="shared" si="173"/>
        <v>Monday</v>
      </c>
      <c r="O847" s="12">
        <f t="shared" si="174"/>
        <v>0</v>
      </c>
      <c r="P847" s="11" t="str">
        <f t="shared" si="175"/>
        <v>Low Cost per Unit</v>
      </c>
      <c r="Q847" s="12">
        <f t="shared" si="176"/>
        <v>0</v>
      </c>
      <c r="R847" s="12">
        <f t="shared" si="177"/>
        <v>2.3970000000000002</v>
      </c>
      <c r="S847" s="12">
        <f t="shared" si="178"/>
        <v>0</v>
      </c>
      <c r="T847" s="12">
        <f t="shared" si="179"/>
        <v>0</v>
      </c>
      <c r="U847" s="12">
        <f t="shared" si="180"/>
        <v>0</v>
      </c>
      <c r="V847" s="13" t="str">
        <f t="shared" ca="1" si="181"/>
        <v>Greater Than 8 Weeks Old</v>
      </c>
    </row>
    <row r="848" spans="1:22" x14ac:dyDescent="0.35">
      <c r="A848" s="2" t="s">
        <v>162</v>
      </c>
      <c r="B848" s="5">
        <v>43693</v>
      </c>
      <c r="C848" s="5" t="s">
        <v>383</v>
      </c>
      <c r="D848" s="5" t="s">
        <v>384</v>
      </c>
      <c r="E848" s="6">
        <v>10</v>
      </c>
      <c r="F848" s="3">
        <v>79.900000000000006</v>
      </c>
      <c r="G848" s="3">
        <v>32</v>
      </c>
      <c r="H848" s="8">
        <f t="shared" si="169"/>
        <v>3.2</v>
      </c>
      <c r="I848" s="3">
        <v>47.9</v>
      </c>
      <c r="J848" s="4">
        <v>0.6</v>
      </c>
      <c r="K848" s="2" t="str">
        <f t="shared" si="170"/>
        <v>Friday</v>
      </c>
      <c r="L848" s="5">
        <f t="shared" si="171"/>
        <v>43696</v>
      </c>
      <c r="M848" s="2" t="str">
        <f t="shared" si="172"/>
        <v>Monday</v>
      </c>
      <c r="N848" s="2" t="str">
        <f t="shared" si="173"/>
        <v>Monday</v>
      </c>
      <c r="O848" s="12">
        <f t="shared" si="174"/>
        <v>0</v>
      </c>
      <c r="P848" s="11" t="str">
        <f t="shared" si="175"/>
        <v>Low Cost per Unit</v>
      </c>
      <c r="Q848" s="12">
        <f t="shared" si="176"/>
        <v>0</v>
      </c>
      <c r="R848" s="12">
        <f t="shared" si="177"/>
        <v>2.3970000000000002</v>
      </c>
      <c r="S848" s="12">
        <f t="shared" si="178"/>
        <v>0</v>
      </c>
      <c r="T848" s="12">
        <f t="shared" si="179"/>
        <v>0</v>
      </c>
      <c r="U848" s="12">
        <f t="shared" si="180"/>
        <v>0</v>
      </c>
      <c r="V848" s="13" t="str">
        <f t="shared" ca="1" si="181"/>
        <v>Greater Than 8 Weeks Old</v>
      </c>
    </row>
    <row r="849" spans="1:22" x14ac:dyDescent="0.35">
      <c r="A849" s="2" t="s">
        <v>162</v>
      </c>
      <c r="B849" s="5">
        <v>43694</v>
      </c>
      <c r="C849" s="5" t="s">
        <v>383</v>
      </c>
      <c r="D849" s="5" t="s">
        <v>384</v>
      </c>
      <c r="E849" s="6">
        <v>17</v>
      </c>
      <c r="F849" s="3">
        <v>135.83000000000001</v>
      </c>
      <c r="G849" s="3">
        <v>54.4</v>
      </c>
      <c r="H849" s="8">
        <f t="shared" si="169"/>
        <v>3.1999999999999997</v>
      </c>
      <c r="I849" s="3">
        <v>81.430000000000007</v>
      </c>
      <c r="J849" s="4">
        <v>0.6</v>
      </c>
      <c r="K849" s="2" t="str">
        <f t="shared" si="170"/>
        <v>Saturday</v>
      </c>
      <c r="L849" s="5">
        <f t="shared" si="171"/>
        <v>43697</v>
      </c>
      <c r="M849" s="2" t="str">
        <f t="shared" si="172"/>
        <v>Tuesday</v>
      </c>
      <c r="N849" s="2" t="str">
        <f t="shared" si="173"/>
        <v>Tuesday</v>
      </c>
      <c r="O849" s="12">
        <f t="shared" si="174"/>
        <v>0</v>
      </c>
      <c r="P849" s="11" t="str">
        <f t="shared" si="175"/>
        <v>Low Cost per Unit</v>
      </c>
      <c r="Q849" s="12">
        <f t="shared" si="176"/>
        <v>0</v>
      </c>
      <c r="R849" s="12">
        <f t="shared" si="177"/>
        <v>4.0749000000000004</v>
      </c>
      <c r="S849" s="12">
        <f t="shared" si="178"/>
        <v>0</v>
      </c>
      <c r="T849" s="12">
        <f t="shared" si="179"/>
        <v>0</v>
      </c>
      <c r="U849" s="12">
        <f t="shared" si="180"/>
        <v>0</v>
      </c>
      <c r="V849" s="13" t="str">
        <f t="shared" ca="1" si="181"/>
        <v>Greater Than 8 Weeks Old</v>
      </c>
    </row>
    <row r="850" spans="1:22" x14ac:dyDescent="0.35">
      <c r="A850" s="2" t="s">
        <v>162</v>
      </c>
      <c r="B850" s="5">
        <v>43695</v>
      </c>
      <c r="C850" s="5" t="s">
        <v>383</v>
      </c>
      <c r="D850" s="5" t="s">
        <v>384</v>
      </c>
      <c r="E850" s="6">
        <v>10</v>
      </c>
      <c r="F850" s="3">
        <v>79.900000000000006</v>
      </c>
      <c r="G850" s="3">
        <v>32</v>
      </c>
      <c r="H850" s="8">
        <f t="shared" si="169"/>
        <v>3.2</v>
      </c>
      <c r="I850" s="3">
        <v>47.9</v>
      </c>
      <c r="J850" s="4">
        <v>0.6</v>
      </c>
      <c r="K850" s="2" t="str">
        <f t="shared" si="170"/>
        <v>Sunday</v>
      </c>
      <c r="L850" s="5">
        <f t="shared" si="171"/>
        <v>43698</v>
      </c>
      <c r="M850" s="2" t="str">
        <f t="shared" si="172"/>
        <v>Wednesday</v>
      </c>
      <c r="N850" s="2" t="str">
        <f t="shared" si="173"/>
        <v>Wednesday</v>
      </c>
      <c r="O850" s="12">
        <f t="shared" si="174"/>
        <v>0</v>
      </c>
      <c r="P850" s="11" t="str">
        <f t="shared" si="175"/>
        <v>Low Cost per Unit</v>
      </c>
      <c r="Q850" s="12">
        <f t="shared" si="176"/>
        <v>0</v>
      </c>
      <c r="R850" s="12">
        <f t="shared" si="177"/>
        <v>2.3970000000000002</v>
      </c>
      <c r="S850" s="12">
        <f t="shared" si="178"/>
        <v>0</v>
      </c>
      <c r="T850" s="12">
        <f t="shared" si="179"/>
        <v>0</v>
      </c>
      <c r="U850" s="12">
        <f t="shared" si="180"/>
        <v>0</v>
      </c>
      <c r="V850" s="13" t="str">
        <f t="shared" ca="1" si="181"/>
        <v>Greater Than 8 Weeks Old</v>
      </c>
    </row>
    <row r="851" spans="1:22" x14ac:dyDescent="0.35">
      <c r="A851" s="2" t="s">
        <v>162</v>
      </c>
      <c r="B851" s="5">
        <v>43696</v>
      </c>
      <c r="C851" s="5" t="s">
        <v>383</v>
      </c>
      <c r="D851" s="5" t="s">
        <v>384</v>
      </c>
      <c r="E851" s="6">
        <v>10</v>
      </c>
      <c r="F851" s="3">
        <v>79.900000000000006</v>
      </c>
      <c r="G851" s="3">
        <v>32</v>
      </c>
      <c r="H851" s="8">
        <f t="shared" si="169"/>
        <v>3.2</v>
      </c>
      <c r="I851" s="3">
        <v>47.9</v>
      </c>
      <c r="J851" s="4">
        <v>0.6</v>
      </c>
      <c r="K851" s="2" t="str">
        <f t="shared" si="170"/>
        <v>Monday</v>
      </c>
      <c r="L851" s="5">
        <f t="shared" si="171"/>
        <v>43699</v>
      </c>
      <c r="M851" s="2" t="str">
        <f t="shared" si="172"/>
        <v>Thursday</v>
      </c>
      <c r="N851" s="2" t="str">
        <f t="shared" si="173"/>
        <v>Thursday</v>
      </c>
      <c r="O851" s="12">
        <f t="shared" si="174"/>
        <v>0</v>
      </c>
      <c r="P851" s="11" t="str">
        <f t="shared" si="175"/>
        <v>Low Cost per Unit</v>
      </c>
      <c r="Q851" s="12">
        <f t="shared" si="176"/>
        <v>0</v>
      </c>
      <c r="R851" s="12">
        <f t="shared" si="177"/>
        <v>2.3970000000000002</v>
      </c>
      <c r="S851" s="12">
        <f t="shared" si="178"/>
        <v>0</v>
      </c>
      <c r="T851" s="12">
        <f t="shared" si="179"/>
        <v>0</v>
      </c>
      <c r="U851" s="12">
        <f t="shared" si="180"/>
        <v>0</v>
      </c>
      <c r="V851" s="13" t="str">
        <f t="shared" ca="1" si="181"/>
        <v>Greater Than 8 Weeks Old</v>
      </c>
    </row>
    <row r="852" spans="1:22" x14ac:dyDescent="0.35">
      <c r="A852" s="2" t="s">
        <v>162</v>
      </c>
      <c r="B852" s="5">
        <v>43697</v>
      </c>
      <c r="C852" s="5" t="s">
        <v>383</v>
      </c>
      <c r="D852" s="5" t="s">
        <v>384</v>
      </c>
      <c r="E852" s="6">
        <v>10</v>
      </c>
      <c r="F852" s="3">
        <v>79.900000000000006</v>
      </c>
      <c r="G852" s="3">
        <v>32</v>
      </c>
      <c r="H852" s="8">
        <f t="shared" si="169"/>
        <v>3.2</v>
      </c>
      <c r="I852" s="3">
        <v>47.9</v>
      </c>
      <c r="J852" s="4">
        <v>0.6</v>
      </c>
      <c r="K852" s="2" t="str">
        <f t="shared" si="170"/>
        <v>Tuesday</v>
      </c>
      <c r="L852" s="5">
        <f t="shared" si="171"/>
        <v>43700</v>
      </c>
      <c r="M852" s="2" t="str">
        <f t="shared" si="172"/>
        <v>Friday</v>
      </c>
      <c r="N852" s="2" t="str">
        <f t="shared" si="173"/>
        <v>Friday</v>
      </c>
      <c r="O852" s="12">
        <f t="shared" si="174"/>
        <v>3.9950000000000006</v>
      </c>
      <c r="P852" s="11" t="str">
        <f t="shared" si="175"/>
        <v>Low Cost per Unit</v>
      </c>
      <c r="Q852" s="12">
        <f t="shared" si="176"/>
        <v>0</v>
      </c>
      <c r="R852" s="12">
        <f t="shared" si="177"/>
        <v>2.3970000000000002</v>
      </c>
      <c r="S852" s="12">
        <f t="shared" si="178"/>
        <v>0</v>
      </c>
      <c r="T852" s="12">
        <f t="shared" si="179"/>
        <v>0</v>
      </c>
      <c r="U852" s="12">
        <f t="shared" si="180"/>
        <v>0</v>
      </c>
      <c r="V852" s="13" t="str">
        <f t="shared" ca="1" si="181"/>
        <v>Greater Than 8 Weeks Old</v>
      </c>
    </row>
    <row r="853" spans="1:22" x14ac:dyDescent="0.35">
      <c r="A853" s="2" t="s">
        <v>162</v>
      </c>
      <c r="B853" s="5">
        <v>43698</v>
      </c>
      <c r="C853" s="5" t="s">
        <v>383</v>
      </c>
      <c r="D853" s="5" t="s">
        <v>384</v>
      </c>
      <c r="E853" s="6">
        <v>23</v>
      </c>
      <c r="F853" s="3">
        <v>183.77</v>
      </c>
      <c r="G853" s="3">
        <v>73.599999999999994</v>
      </c>
      <c r="H853" s="8">
        <f t="shared" si="169"/>
        <v>3.1999999999999997</v>
      </c>
      <c r="I853" s="3">
        <v>110.17</v>
      </c>
      <c r="J853" s="4">
        <v>0.6</v>
      </c>
      <c r="K853" s="2" t="str">
        <f t="shared" si="170"/>
        <v>Wednesday</v>
      </c>
      <c r="L853" s="5">
        <f t="shared" si="171"/>
        <v>43701</v>
      </c>
      <c r="M853" s="2" t="str">
        <f t="shared" si="172"/>
        <v>Saturday</v>
      </c>
      <c r="N853" s="2" t="str">
        <f t="shared" si="173"/>
        <v>Saturday</v>
      </c>
      <c r="O853" s="12">
        <f t="shared" si="174"/>
        <v>0</v>
      </c>
      <c r="P853" s="11" t="str">
        <f t="shared" si="175"/>
        <v>Low Cost per Unit</v>
      </c>
      <c r="Q853" s="12">
        <f t="shared" si="176"/>
        <v>0</v>
      </c>
      <c r="R853" s="12">
        <f t="shared" si="177"/>
        <v>5.5130999999999997</v>
      </c>
      <c r="S853" s="12">
        <f t="shared" si="178"/>
        <v>0</v>
      </c>
      <c r="T853" s="12">
        <f t="shared" si="179"/>
        <v>0</v>
      </c>
      <c r="U853" s="12">
        <f t="shared" si="180"/>
        <v>0</v>
      </c>
      <c r="V853" s="13" t="str">
        <f t="shared" ca="1" si="181"/>
        <v>Greater Than 8 Weeks Old</v>
      </c>
    </row>
    <row r="854" spans="1:22" x14ac:dyDescent="0.35">
      <c r="A854" s="2" t="s">
        <v>162</v>
      </c>
      <c r="B854" s="5">
        <v>43699</v>
      </c>
      <c r="C854" s="5" t="s">
        <v>383</v>
      </c>
      <c r="D854" s="5" t="s">
        <v>384</v>
      </c>
      <c r="E854" s="6">
        <v>14</v>
      </c>
      <c r="F854" s="3">
        <v>109.46</v>
      </c>
      <c r="G854" s="3">
        <v>44.8</v>
      </c>
      <c r="H854" s="8">
        <f t="shared" si="169"/>
        <v>3.1999999999999997</v>
      </c>
      <c r="I854" s="3">
        <v>64.66</v>
      </c>
      <c r="J854" s="4">
        <v>0.59</v>
      </c>
      <c r="K854" s="2" t="str">
        <f t="shared" si="170"/>
        <v>Thursday</v>
      </c>
      <c r="L854" s="5">
        <f t="shared" si="171"/>
        <v>43702</v>
      </c>
      <c r="M854" s="2" t="str">
        <f t="shared" si="172"/>
        <v>Sunday</v>
      </c>
      <c r="N854" s="2" t="str">
        <f t="shared" si="173"/>
        <v>Monday</v>
      </c>
      <c r="O854" s="12">
        <f t="shared" si="174"/>
        <v>0</v>
      </c>
      <c r="P854" s="11" t="str">
        <f t="shared" si="175"/>
        <v>Low Cost per Unit</v>
      </c>
      <c r="Q854" s="12">
        <f t="shared" si="176"/>
        <v>0</v>
      </c>
      <c r="R854" s="12">
        <f t="shared" si="177"/>
        <v>3.2837999999999998</v>
      </c>
      <c r="S854" s="12">
        <f t="shared" si="178"/>
        <v>0</v>
      </c>
      <c r="T854" s="12">
        <f t="shared" si="179"/>
        <v>0</v>
      </c>
      <c r="U854" s="12">
        <f t="shared" si="180"/>
        <v>0</v>
      </c>
      <c r="V854" s="13" t="str">
        <f t="shared" ca="1" si="181"/>
        <v>Greater Than 8 Weeks Old</v>
      </c>
    </row>
    <row r="855" spans="1:22" x14ac:dyDescent="0.35">
      <c r="A855" s="2" t="s">
        <v>162</v>
      </c>
      <c r="B855" s="5">
        <v>43700</v>
      </c>
      <c r="C855" s="5" t="s">
        <v>383</v>
      </c>
      <c r="D855" s="5" t="s">
        <v>384</v>
      </c>
      <c r="E855" s="6">
        <v>15</v>
      </c>
      <c r="F855" s="3">
        <v>119.85</v>
      </c>
      <c r="G855" s="3">
        <v>48</v>
      </c>
      <c r="H855" s="8">
        <f t="shared" si="169"/>
        <v>3.2</v>
      </c>
      <c r="I855" s="3">
        <v>71.849999999999994</v>
      </c>
      <c r="J855" s="4">
        <v>0.6</v>
      </c>
      <c r="K855" s="2" t="str">
        <f t="shared" si="170"/>
        <v>Friday</v>
      </c>
      <c r="L855" s="5">
        <f t="shared" si="171"/>
        <v>43703</v>
      </c>
      <c r="M855" s="2" t="str">
        <f t="shared" si="172"/>
        <v>Monday</v>
      </c>
      <c r="N855" s="2" t="str">
        <f t="shared" si="173"/>
        <v>Monday</v>
      </c>
      <c r="O855" s="12">
        <f t="shared" si="174"/>
        <v>0</v>
      </c>
      <c r="P855" s="11" t="str">
        <f t="shared" si="175"/>
        <v>Low Cost per Unit</v>
      </c>
      <c r="Q855" s="12">
        <f t="shared" si="176"/>
        <v>0</v>
      </c>
      <c r="R855" s="12">
        <f t="shared" si="177"/>
        <v>3.5954999999999999</v>
      </c>
      <c r="S855" s="12">
        <f t="shared" si="178"/>
        <v>0</v>
      </c>
      <c r="T855" s="12">
        <f t="shared" si="179"/>
        <v>0</v>
      </c>
      <c r="U855" s="12">
        <f t="shared" si="180"/>
        <v>0</v>
      </c>
      <c r="V855" s="13" t="str">
        <f t="shared" ca="1" si="181"/>
        <v>Greater Than 8 Weeks Old</v>
      </c>
    </row>
    <row r="856" spans="1:22" x14ac:dyDescent="0.35">
      <c r="A856" s="2" t="s">
        <v>162</v>
      </c>
      <c r="B856" s="5">
        <v>43701</v>
      </c>
      <c r="C856" s="5" t="s">
        <v>383</v>
      </c>
      <c r="D856" s="5" t="s">
        <v>384</v>
      </c>
      <c r="E856" s="6">
        <v>21</v>
      </c>
      <c r="F856" s="3">
        <v>159.80000000000001</v>
      </c>
      <c r="G856" s="3">
        <v>67.2</v>
      </c>
      <c r="H856" s="8">
        <f t="shared" si="169"/>
        <v>3.2</v>
      </c>
      <c r="I856" s="3">
        <v>92.6</v>
      </c>
      <c r="J856" s="4">
        <v>0.57999999999999996</v>
      </c>
      <c r="K856" s="2" t="str">
        <f t="shared" si="170"/>
        <v>Saturday</v>
      </c>
      <c r="L856" s="5">
        <f t="shared" si="171"/>
        <v>43704</v>
      </c>
      <c r="M856" s="2" t="str">
        <f t="shared" si="172"/>
        <v>Tuesday</v>
      </c>
      <c r="N856" s="2" t="str">
        <f t="shared" si="173"/>
        <v>Tuesday</v>
      </c>
      <c r="O856" s="12">
        <f t="shared" si="174"/>
        <v>0</v>
      </c>
      <c r="P856" s="11" t="str">
        <f t="shared" si="175"/>
        <v>Low Cost per Unit</v>
      </c>
      <c r="Q856" s="12">
        <f t="shared" si="176"/>
        <v>0</v>
      </c>
      <c r="R856" s="12">
        <f t="shared" si="177"/>
        <v>4.7940000000000005</v>
      </c>
      <c r="S856" s="12">
        <f t="shared" si="178"/>
        <v>0</v>
      </c>
      <c r="T856" s="12">
        <f t="shared" si="179"/>
        <v>0</v>
      </c>
      <c r="U856" s="12">
        <f t="shared" si="180"/>
        <v>0</v>
      </c>
      <c r="V856" s="13" t="str">
        <f t="shared" ca="1" si="181"/>
        <v>Greater Than 8 Weeks Old</v>
      </c>
    </row>
    <row r="857" spans="1:22" x14ac:dyDescent="0.35">
      <c r="A857" s="2" t="s">
        <v>162</v>
      </c>
      <c r="B857" s="5">
        <v>43702</v>
      </c>
      <c r="C857" s="5" t="s">
        <v>383</v>
      </c>
      <c r="D857" s="5" t="s">
        <v>384</v>
      </c>
      <c r="E857" s="6">
        <v>25</v>
      </c>
      <c r="F857" s="3">
        <v>199.75</v>
      </c>
      <c r="G857" s="3">
        <v>80</v>
      </c>
      <c r="H857" s="8">
        <f t="shared" si="169"/>
        <v>3.2</v>
      </c>
      <c r="I857" s="3">
        <v>119.75</v>
      </c>
      <c r="J857" s="4">
        <v>0.6</v>
      </c>
      <c r="K857" s="2" t="str">
        <f t="shared" si="170"/>
        <v>Sunday</v>
      </c>
      <c r="L857" s="5">
        <f t="shared" si="171"/>
        <v>43705</v>
      </c>
      <c r="M857" s="2" t="str">
        <f t="shared" si="172"/>
        <v>Wednesday</v>
      </c>
      <c r="N857" s="2" t="str">
        <f t="shared" si="173"/>
        <v>Wednesday</v>
      </c>
      <c r="O857" s="12">
        <f t="shared" si="174"/>
        <v>0</v>
      </c>
      <c r="P857" s="11" t="str">
        <f t="shared" si="175"/>
        <v>Low Cost per Unit</v>
      </c>
      <c r="Q857" s="12">
        <f t="shared" si="176"/>
        <v>0</v>
      </c>
      <c r="R857" s="12">
        <f t="shared" si="177"/>
        <v>5.9924999999999997</v>
      </c>
      <c r="S857" s="12">
        <f t="shared" si="178"/>
        <v>0</v>
      </c>
      <c r="T857" s="12">
        <f t="shared" si="179"/>
        <v>0</v>
      </c>
      <c r="U857" s="12">
        <f t="shared" si="180"/>
        <v>0</v>
      </c>
      <c r="V857" s="13" t="str">
        <f t="shared" ca="1" si="181"/>
        <v>Greater Than 8 Weeks Old</v>
      </c>
    </row>
    <row r="858" spans="1:22" x14ac:dyDescent="0.35">
      <c r="A858" s="2" t="s">
        <v>162</v>
      </c>
      <c r="B858" s="5">
        <v>43703</v>
      </c>
      <c r="C858" s="5" t="s">
        <v>383</v>
      </c>
      <c r="D858" s="5" t="s">
        <v>384</v>
      </c>
      <c r="E858" s="6">
        <v>48</v>
      </c>
      <c r="F858" s="3">
        <v>383.52</v>
      </c>
      <c r="G858" s="3">
        <v>153.6</v>
      </c>
      <c r="H858" s="8">
        <f t="shared" si="169"/>
        <v>3.1999999999999997</v>
      </c>
      <c r="I858" s="3">
        <v>229.92</v>
      </c>
      <c r="J858" s="4">
        <v>0.6</v>
      </c>
      <c r="K858" s="2" t="str">
        <f t="shared" si="170"/>
        <v>Monday</v>
      </c>
      <c r="L858" s="5">
        <f t="shared" si="171"/>
        <v>43706</v>
      </c>
      <c r="M858" s="2" t="str">
        <f t="shared" si="172"/>
        <v>Thursday</v>
      </c>
      <c r="N858" s="2" t="str">
        <f t="shared" si="173"/>
        <v>Thursday</v>
      </c>
      <c r="O858" s="12">
        <f t="shared" si="174"/>
        <v>0</v>
      </c>
      <c r="P858" s="11" t="str">
        <f t="shared" si="175"/>
        <v>Low Cost per Unit</v>
      </c>
      <c r="Q858" s="12">
        <f t="shared" si="176"/>
        <v>0</v>
      </c>
      <c r="R858" s="12">
        <f t="shared" si="177"/>
        <v>11.505599999999999</v>
      </c>
      <c r="S858" s="12">
        <f t="shared" si="178"/>
        <v>0</v>
      </c>
      <c r="T858" s="12">
        <f t="shared" si="179"/>
        <v>0</v>
      </c>
      <c r="U858" s="12">
        <f t="shared" si="180"/>
        <v>0</v>
      </c>
      <c r="V858" s="13" t="str">
        <f t="shared" ca="1" si="181"/>
        <v>Greater Than 8 Weeks Old</v>
      </c>
    </row>
    <row r="859" spans="1:22" x14ac:dyDescent="0.35">
      <c r="A859" s="2" t="s">
        <v>162</v>
      </c>
      <c r="B859" s="5">
        <v>43704</v>
      </c>
      <c r="C859" s="5" t="s">
        <v>383</v>
      </c>
      <c r="D859" s="5" t="s">
        <v>384</v>
      </c>
      <c r="E859" s="6">
        <v>19</v>
      </c>
      <c r="F859" s="3">
        <v>151.81</v>
      </c>
      <c r="G859" s="3">
        <v>60.8</v>
      </c>
      <c r="H859" s="8">
        <f t="shared" si="169"/>
        <v>3.1999999999999997</v>
      </c>
      <c r="I859" s="3">
        <v>91.01</v>
      </c>
      <c r="J859" s="4">
        <v>0.6</v>
      </c>
      <c r="K859" s="2" t="str">
        <f t="shared" si="170"/>
        <v>Tuesday</v>
      </c>
      <c r="L859" s="5">
        <f t="shared" si="171"/>
        <v>43707</v>
      </c>
      <c r="M859" s="2" t="str">
        <f t="shared" si="172"/>
        <v>Friday</v>
      </c>
      <c r="N859" s="2" t="str">
        <f t="shared" si="173"/>
        <v>Friday</v>
      </c>
      <c r="O859" s="12">
        <f t="shared" si="174"/>
        <v>7.5905000000000005</v>
      </c>
      <c r="P859" s="11" t="str">
        <f t="shared" si="175"/>
        <v>Low Cost per Unit</v>
      </c>
      <c r="Q859" s="12">
        <f t="shared" si="176"/>
        <v>0</v>
      </c>
      <c r="R859" s="12">
        <f t="shared" si="177"/>
        <v>4.5542999999999996</v>
      </c>
      <c r="S859" s="12">
        <f t="shared" si="178"/>
        <v>0</v>
      </c>
      <c r="T859" s="12">
        <f t="shared" si="179"/>
        <v>0</v>
      </c>
      <c r="U859" s="12">
        <f t="shared" si="180"/>
        <v>0</v>
      </c>
      <c r="V859" s="13" t="str">
        <f t="shared" ca="1" si="181"/>
        <v>Greater Than 8 Weeks Old</v>
      </c>
    </row>
    <row r="860" spans="1:22" x14ac:dyDescent="0.35">
      <c r="A860" s="2" t="s">
        <v>162</v>
      </c>
      <c r="B860" s="5">
        <v>43705</v>
      </c>
      <c r="C860" s="5" t="s">
        <v>383</v>
      </c>
      <c r="D860" s="5" t="s">
        <v>384</v>
      </c>
      <c r="E860" s="6">
        <v>36</v>
      </c>
      <c r="F860" s="3">
        <v>287.64</v>
      </c>
      <c r="G860" s="3">
        <v>115.2</v>
      </c>
      <c r="H860" s="8">
        <f t="shared" si="169"/>
        <v>3.2</v>
      </c>
      <c r="I860" s="3">
        <v>172.44</v>
      </c>
      <c r="J860" s="4">
        <v>0.6</v>
      </c>
      <c r="K860" s="2" t="str">
        <f t="shared" si="170"/>
        <v>Wednesday</v>
      </c>
      <c r="L860" s="5">
        <f t="shared" si="171"/>
        <v>43708</v>
      </c>
      <c r="M860" s="2" t="str">
        <f t="shared" si="172"/>
        <v>Saturday</v>
      </c>
      <c r="N860" s="2" t="str">
        <f t="shared" si="173"/>
        <v>Saturday</v>
      </c>
      <c r="O860" s="12">
        <f t="shared" si="174"/>
        <v>0</v>
      </c>
      <c r="P860" s="11" t="str">
        <f t="shared" si="175"/>
        <v>Low Cost per Unit</v>
      </c>
      <c r="Q860" s="12">
        <f t="shared" si="176"/>
        <v>0</v>
      </c>
      <c r="R860" s="12">
        <f t="shared" si="177"/>
        <v>8.6291999999999991</v>
      </c>
      <c r="S860" s="12">
        <f t="shared" si="178"/>
        <v>0</v>
      </c>
      <c r="T860" s="12">
        <f t="shared" si="179"/>
        <v>0</v>
      </c>
      <c r="U860" s="12">
        <f t="shared" si="180"/>
        <v>0</v>
      </c>
      <c r="V860" s="13" t="str">
        <f t="shared" ca="1" si="181"/>
        <v>Greater Than 8 Weeks Old</v>
      </c>
    </row>
    <row r="861" spans="1:22" x14ac:dyDescent="0.35">
      <c r="A861" s="2" t="s">
        <v>162</v>
      </c>
      <c r="B861" s="5">
        <v>43706</v>
      </c>
      <c r="C861" s="5" t="s">
        <v>383</v>
      </c>
      <c r="D861" s="5" t="s">
        <v>384</v>
      </c>
      <c r="E861" s="6">
        <v>17</v>
      </c>
      <c r="F861" s="3">
        <v>162.86000000000001</v>
      </c>
      <c r="G861" s="3">
        <v>54.4</v>
      </c>
      <c r="H861" s="8">
        <f t="shared" si="169"/>
        <v>3.1999999999999997</v>
      </c>
      <c r="I861" s="3">
        <v>108.46</v>
      </c>
      <c r="J861" s="4">
        <v>0.67</v>
      </c>
      <c r="K861" s="2" t="str">
        <f t="shared" si="170"/>
        <v>Thursday</v>
      </c>
      <c r="L861" s="5">
        <f t="shared" si="171"/>
        <v>43709</v>
      </c>
      <c r="M861" s="2" t="str">
        <f t="shared" si="172"/>
        <v>Sunday</v>
      </c>
      <c r="N861" s="2" t="str">
        <f t="shared" si="173"/>
        <v>Monday</v>
      </c>
      <c r="O861" s="12">
        <f t="shared" si="174"/>
        <v>0</v>
      </c>
      <c r="P861" s="11" t="str">
        <f t="shared" si="175"/>
        <v>Low Cost per Unit</v>
      </c>
      <c r="Q861" s="12">
        <f t="shared" si="176"/>
        <v>0</v>
      </c>
      <c r="R861" s="12">
        <f t="shared" si="177"/>
        <v>4.8858000000000006</v>
      </c>
      <c r="S861" s="12">
        <f t="shared" si="178"/>
        <v>0</v>
      </c>
      <c r="T861" s="12">
        <f t="shared" si="179"/>
        <v>0</v>
      </c>
      <c r="U861" s="12">
        <f t="shared" si="180"/>
        <v>0</v>
      </c>
      <c r="V861" s="13" t="str">
        <f t="shared" ca="1" si="181"/>
        <v>Greater Than 8 Weeks Old</v>
      </c>
    </row>
    <row r="862" spans="1:22" x14ac:dyDescent="0.35">
      <c r="A862" s="2" t="s">
        <v>162</v>
      </c>
      <c r="B862" s="5">
        <v>43707</v>
      </c>
      <c r="C862" s="5" t="s">
        <v>383</v>
      </c>
      <c r="D862" s="5" t="s">
        <v>384</v>
      </c>
      <c r="E862" s="6">
        <v>7</v>
      </c>
      <c r="F862" s="3">
        <v>73.95</v>
      </c>
      <c r="G862" s="3">
        <v>22.4</v>
      </c>
      <c r="H862" s="8">
        <f t="shared" si="169"/>
        <v>3.1999999999999997</v>
      </c>
      <c r="I862" s="3">
        <v>51.55</v>
      </c>
      <c r="J862" s="4">
        <v>0.7</v>
      </c>
      <c r="K862" s="2" t="str">
        <f t="shared" si="170"/>
        <v>Friday</v>
      </c>
      <c r="L862" s="5">
        <f t="shared" si="171"/>
        <v>43710</v>
      </c>
      <c r="M862" s="2" t="str">
        <f t="shared" si="172"/>
        <v>Monday</v>
      </c>
      <c r="N862" s="2" t="str">
        <f t="shared" si="173"/>
        <v>Monday</v>
      </c>
      <c r="O862" s="12">
        <f t="shared" si="174"/>
        <v>0</v>
      </c>
      <c r="P862" s="11" t="str">
        <f t="shared" si="175"/>
        <v>Low Cost per Unit</v>
      </c>
      <c r="Q862" s="12">
        <f t="shared" si="176"/>
        <v>0</v>
      </c>
      <c r="R862" s="12">
        <f t="shared" si="177"/>
        <v>2.2185000000000001</v>
      </c>
      <c r="S862" s="12">
        <f t="shared" si="178"/>
        <v>0</v>
      </c>
      <c r="T862" s="12">
        <f t="shared" si="179"/>
        <v>0</v>
      </c>
      <c r="U862" s="12">
        <f t="shared" si="180"/>
        <v>0</v>
      </c>
      <c r="V862" s="13" t="str">
        <f t="shared" ca="1" si="181"/>
        <v>Greater Than 8 Weeks Old</v>
      </c>
    </row>
    <row r="863" spans="1:22" x14ac:dyDescent="0.35">
      <c r="A863" s="2" t="s">
        <v>162</v>
      </c>
      <c r="B863" s="5">
        <v>43708</v>
      </c>
      <c r="C863" s="5" t="s">
        <v>383</v>
      </c>
      <c r="D863" s="5" t="s">
        <v>384</v>
      </c>
      <c r="E863" s="6">
        <v>7</v>
      </c>
      <c r="F863" s="3">
        <v>55.98</v>
      </c>
      <c r="G863" s="3">
        <v>22.4</v>
      </c>
      <c r="H863" s="8">
        <f t="shared" si="169"/>
        <v>3.1999999999999997</v>
      </c>
      <c r="I863" s="3">
        <v>33.58</v>
      </c>
      <c r="J863" s="4">
        <v>0.6</v>
      </c>
      <c r="K863" s="2" t="str">
        <f t="shared" si="170"/>
        <v>Saturday</v>
      </c>
      <c r="L863" s="5">
        <f t="shared" si="171"/>
        <v>43711</v>
      </c>
      <c r="M863" s="2" t="str">
        <f t="shared" si="172"/>
        <v>Tuesday</v>
      </c>
      <c r="N863" s="2" t="str">
        <f t="shared" si="173"/>
        <v>Tuesday</v>
      </c>
      <c r="O863" s="12">
        <f t="shared" si="174"/>
        <v>0</v>
      </c>
      <c r="P863" s="11" t="str">
        <f t="shared" si="175"/>
        <v>Low Cost per Unit</v>
      </c>
      <c r="Q863" s="12">
        <f t="shared" si="176"/>
        <v>0</v>
      </c>
      <c r="R863" s="12">
        <f t="shared" si="177"/>
        <v>1.6793999999999998</v>
      </c>
      <c r="S863" s="12">
        <f t="shared" si="178"/>
        <v>0</v>
      </c>
      <c r="T863" s="12">
        <f t="shared" si="179"/>
        <v>0</v>
      </c>
      <c r="U863" s="12">
        <f t="shared" si="180"/>
        <v>0</v>
      </c>
      <c r="V863" s="13" t="str">
        <f t="shared" ca="1" si="181"/>
        <v>Greater Than 8 Weeks Old</v>
      </c>
    </row>
    <row r="864" spans="1:22" x14ac:dyDescent="0.35">
      <c r="A864" s="2" t="s">
        <v>216</v>
      </c>
      <c r="B864" s="5">
        <v>43678</v>
      </c>
      <c r="C864" s="5" t="s">
        <v>383</v>
      </c>
      <c r="D864" s="5" t="s">
        <v>385</v>
      </c>
      <c r="E864" s="6">
        <v>2</v>
      </c>
      <c r="F864" s="3">
        <v>38</v>
      </c>
      <c r="G864" s="3">
        <v>8.6</v>
      </c>
      <c r="H864" s="8">
        <f t="shared" si="169"/>
        <v>4.3</v>
      </c>
      <c r="I864" s="3">
        <v>29.4</v>
      </c>
      <c r="J864" s="4">
        <v>0.77</v>
      </c>
      <c r="K864" s="2" t="str">
        <f t="shared" si="170"/>
        <v>Thursday</v>
      </c>
      <c r="L864" s="5">
        <f t="shared" si="171"/>
        <v>43681</v>
      </c>
      <c r="M864" s="2" t="str">
        <f t="shared" si="172"/>
        <v>Sunday</v>
      </c>
      <c r="N864" s="2" t="str">
        <f t="shared" si="173"/>
        <v>Monday</v>
      </c>
      <c r="O864" s="12">
        <f t="shared" si="174"/>
        <v>0</v>
      </c>
      <c r="P864" s="11" t="str">
        <f t="shared" si="175"/>
        <v>Low Cost per Unit</v>
      </c>
      <c r="Q864" s="12">
        <f t="shared" si="176"/>
        <v>0</v>
      </c>
      <c r="R864" s="12">
        <f t="shared" si="177"/>
        <v>1.1399999999999999</v>
      </c>
      <c r="S864" s="12">
        <f t="shared" si="178"/>
        <v>0</v>
      </c>
      <c r="T864" s="12">
        <f t="shared" si="179"/>
        <v>0</v>
      </c>
      <c r="U864" s="12">
        <f t="shared" si="180"/>
        <v>0</v>
      </c>
      <c r="V864" s="13" t="str">
        <f t="shared" ca="1" si="181"/>
        <v>Greater Than 8 Weeks Old</v>
      </c>
    </row>
    <row r="865" spans="1:22" x14ac:dyDescent="0.35">
      <c r="A865" s="2" t="s">
        <v>216</v>
      </c>
      <c r="B865" s="5">
        <v>43680</v>
      </c>
      <c r="C865" s="5" t="s">
        <v>383</v>
      </c>
      <c r="D865" s="5" t="s">
        <v>385</v>
      </c>
      <c r="E865" s="6">
        <v>6</v>
      </c>
      <c r="F865" s="3">
        <v>114</v>
      </c>
      <c r="G865" s="3">
        <v>25.8</v>
      </c>
      <c r="H865" s="8">
        <f t="shared" si="169"/>
        <v>4.3</v>
      </c>
      <c r="I865" s="3">
        <v>88.2</v>
      </c>
      <c r="J865" s="4">
        <v>0.77</v>
      </c>
      <c r="K865" s="2" t="str">
        <f t="shared" si="170"/>
        <v>Saturday</v>
      </c>
      <c r="L865" s="5">
        <f t="shared" si="171"/>
        <v>43683</v>
      </c>
      <c r="M865" s="2" t="str">
        <f t="shared" si="172"/>
        <v>Tuesday</v>
      </c>
      <c r="N865" s="2" t="str">
        <f t="shared" si="173"/>
        <v>Tuesday</v>
      </c>
      <c r="O865" s="12">
        <f t="shared" si="174"/>
        <v>0</v>
      </c>
      <c r="P865" s="11" t="str">
        <f t="shared" si="175"/>
        <v>Low Cost per Unit</v>
      </c>
      <c r="Q865" s="12">
        <f t="shared" si="176"/>
        <v>0</v>
      </c>
      <c r="R865" s="12">
        <f t="shared" si="177"/>
        <v>3.42</v>
      </c>
      <c r="S865" s="12">
        <f t="shared" si="178"/>
        <v>0</v>
      </c>
      <c r="T865" s="12">
        <f t="shared" si="179"/>
        <v>0</v>
      </c>
      <c r="U865" s="12">
        <f t="shared" si="180"/>
        <v>0</v>
      </c>
      <c r="V865" s="13" t="str">
        <f t="shared" ca="1" si="181"/>
        <v>Greater Than 8 Weeks Old</v>
      </c>
    </row>
    <row r="866" spans="1:22" x14ac:dyDescent="0.35">
      <c r="A866" s="2" t="s">
        <v>216</v>
      </c>
      <c r="B866" s="5">
        <v>43681</v>
      </c>
      <c r="C866" s="5" t="s">
        <v>383</v>
      </c>
      <c r="D866" s="5" t="s">
        <v>385</v>
      </c>
      <c r="E866" s="6">
        <v>4</v>
      </c>
      <c r="F866" s="3">
        <v>40.75</v>
      </c>
      <c r="G866" s="3">
        <v>17.2</v>
      </c>
      <c r="H866" s="8">
        <f t="shared" si="169"/>
        <v>4.3</v>
      </c>
      <c r="I866" s="3">
        <v>23.55</v>
      </c>
      <c r="J866" s="4">
        <v>0.57999999999999996</v>
      </c>
      <c r="K866" s="2" t="str">
        <f t="shared" si="170"/>
        <v>Sunday</v>
      </c>
      <c r="L866" s="5">
        <f t="shared" si="171"/>
        <v>43684</v>
      </c>
      <c r="M866" s="2" t="str">
        <f t="shared" si="172"/>
        <v>Wednesday</v>
      </c>
      <c r="N866" s="2" t="str">
        <f t="shared" si="173"/>
        <v>Wednesday</v>
      </c>
      <c r="O866" s="12">
        <f t="shared" si="174"/>
        <v>0</v>
      </c>
      <c r="P866" s="11" t="str">
        <f t="shared" si="175"/>
        <v>Low Cost per Unit</v>
      </c>
      <c r="Q866" s="12">
        <f t="shared" si="176"/>
        <v>0</v>
      </c>
      <c r="R866" s="12">
        <f t="shared" si="177"/>
        <v>1.2224999999999999</v>
      </c>
      <c r="S866" s="12">
        <f t="shared" si="178"/>
        <v>0</v>
      </c>
      <c r="T866" s="12">
        <f t="shared" si="179"/>
        <v>0</v>
      </c>
      <c r="U866" s="12">
        <f t="shared" si="180"/>
        <v>0</v>
      </c>
      <c r="V866" s="13" t="str">
        <f t="shared" ca="1" si="181"/>
        <v>Greater Than 8 Weeks Old</v>
      </c>
    </row>
    <row r="867" spans="1:22" x14ac:dyDescent="0.35">
      <c r="A867" s="2" t="s">
        <v>216</v>
      </c>
      <c r="B867" s="5">
        <v>43682</v>
      </c>
      <c r="C867" s="5" t="s">
        <v>383</v>
      </c>
      <c r="D867" s="5" t="s">
        <v>385</v>
      </c>
      <c r="E867" s="6">
        <v>3</v>
      </c>
      <c r="F867" s="3">
        <v>57</v>
      </c>
      <c r="G867" s="3">
        <v>12.9</v>
      </c>
      <c r="H867" s="8">
        <f t="shared" si="169"/>
        <v>4.3</v>
      </c>
      <c r="I867" s="3">
        <v>44.1</v>
      </c>
      <c r="J867" s="4">
        <v>0.77</v>
      </c>
      <c r="K867" s="2" t="str">
        <f t="shared" si="170"/>
        <v>Monday</v>
      </c>
      <c r="L867" s="5">
        <f t="shared" si="171"/>
        <v>43685</v>
      </c>
      <c r="M867" s="2" t="str">
        <f t="shared" si="172"/>
        <v>Thursday</v>
      </c>
      <c r="N867" s="2" t="str">
        <f t="shared" si="173"/>
        <v>Thursday</v>
      </c>
      <c r="O867" s="12">
        <f t="shared" si="174"/>
        <v>0</v>
      </c>
      <c r="P867" s="11" t="str">
        <f t="shared" si="175"/>
        <v>Low Cost per Unit</v>
      </c>
      <c r="Q867" s="12">
        <f t="shared" si="176"/>
        <v>0</v>
      </c>
      <c r="R867" s="12">
        <f t="shared" si="177"/>
        <v>1.71</v>
      </c>
      <c r="S867" s="12">
        <f t="shared" si="178"/>
        <v>0</v>
      </c>
      <c r="T867" s="12">
        <f t="shared" si="179"/>
        <v>0</v>
      </c>
      <c r="U867" s="12">
        <f t="shared" si="180"/>
        <v>0</v>
      </c>
      <c r="V867" s="13" t="str">
        <f t="shared" ca="1" si="181"/>
        <v>Greater Than 8 Weeks Old</v>
      </c>
    </row>
    <row r="868" spans="1:22" x14ac:dyDescent="0.35">
      <c r="A868" s="2" t="s">
        <v>216</v>
      </c>
      <c r="B868" s="5">
        <v>43683</v>
      </c>
      <c r="C868" s="5" t="s">
        <v>383</v>
      </c>
      <c r="D868" s="5" t="s">
        <v>385</v>
      </c>
      <c r="E868" s="6">
        <v>1</v>
      </c>
      <c r="F868" s="3">
        <v>19</v>
      </c>
      <c r="G868" s="3">
        <v>4.3</v>
      </c>
      <c r="H868" s="8">
        <f t="shared" si="169"/>
        <v>4.3</v>
      </c>
      <c r="I868" s="3">
        <v>14.7</v>
      </c>
      <c r="J868" s="4">
        <v>0.77</v>
      </c>
      <c r="K868" s="2" t="str">
        <f t="shared" si="170"/>
        <v>Tuesday</v>
      </c>
      <c r="L868" s="5">
        <f t="shared" si="171"/>
        <v>43686</v>
      </c>
      <c r="M868" s="2" t="str">
        <f t="shared" si="172"/>
        <v>Friday</v>
      </c>
      <c r="N868" s="2" t="str">
        <f t="shared" si="173"/>
        <v>Friday</v>
      </c>
      <c r="O868" s="12">
        <f t="shared" si="174"/>
        <v>0.95000000000000007</v>
      </c>
      <c r="P868" s="11" t="str">
        <f t="shared" si="175"/>
        <v>Low Cost per Unit</v>
      </c>
      <c r="Q868" s="12">
        <f t="shared" si="176"/>
        <v>0</v>
      </c>
      <c r="R868" s="12">
        <f t="shared" si="177"/>
        <v>0</v>
      </c>
      <c r="S868" s="12">
        <f t="shared" si="178"/>
        <v>0</v>
      </c>
      <c r="T868" s="12">
        <f t="shared" si="179"/>
        <v>0</v>
      </c>
      <c r="U868" s="12">
        <f t="shared" si="180"/>
        <v>0</v>
      </c>
      <c r="V868" s="13" t="str">
        <f t="shared" ca="1" si="181"/>
        <v>Greater Than 8 Weeks Old</v>
      </c>
    </row>
    <row r="869" spans="1:22" x14ac:dyDescent="0.35">
      <c r="A869" s="2" t="s">
        <v>216</v>
      </c>
      <c r="B869" s="5">
        <v>43684</v>
      </c>
      <c r="C869" s="5" t="s">
        <v>383</v>
      </c>
      <c r="D869" s="5" t="s">
        <v>385</v>
      </c>
      <c r="E869" s="6">
        <v>13</v>
      </c>
      <c r="F869" s="3">
        <v>116.87</v>
      </c>
      <c r="G869" s="3">
        <v>55.9</v>
      </c>
      <c r="H869" s="8">
        <f t="shared" si="169"/>
        <v>4.3</v>
      </c>
      <c r="I869" s="3">
        <v>60.97</v>
      </c>
      <c r="J869" s="4">
        <v>0.52</v>
      </c>
      <c r="K869" s="2" t="str">
        <f t="shared" si="170"/>
        <v>Wednesday</v>
      </c>
      <c r="L869" s="5">
        <f t="shared" si="171"/>
        <v>43687</v>
      </c>
      <c r="M869" s="2" t="str">
        <f t="shared" si="172"/>
        <v>Saturday</v>
      </c>
      <c r="N869" s="2" t="str">
        <f t="shared" si="173"/>
        <v>Saturday</v>
      </c>
      <c r="O869" s="12">
        <f t="shared" si="174"/>
        <v>0</v>
      </c>
      <c r="P869" s="11" t="str">
        <f t="shared" si="175"/>
        <v>Low Cost per Unit</v>
      </c>
      <c r="Q869" s="12">
        <f t="shared" si="176"/>
        <v>0</v>
      </c>
      <c r="R869" s="12">
        <f t="shared" si="177"/>
        <v>3.5061</v>
      </c>
      <c r="S869" s="12">
        <f t="shared" si="178"/>
        <v>0</v>
      </c>
      <c r="T869" s="12">
        <f t="shared" si="179"/>
        <v>0</v>
      </c>
      <c r="U869" s="12">
        <f t="shared" si="180"/>
        <v>0</v>
      </c>
      <c r="V869" s="13" t="str">
        <f t="shared" ca="1" si="181"/>
        <v>Greater Than 8 Weeks Old</v>
      </c>
    </row>
    <row r="870" spans="1:22" x14ac:dyDescent="0.35">
      <c r="A870" s="2" t="s">
        <v>216</v>
      </c>
      <c r="B870" s="5">
        <v>43685</v>
      </c>
      <c r="C870" s="5" t="s">
        <v>383</v>
      </c>
      <c r="D870" s="5" t="s">
        <v>385</v>
      </c>
      <c r="E870" s="6">
        <v>15</v>
      </c>
      <c r="F870" s="3">
        <v>134.85</v>
      </c>
      <c r="G870" s="3">
        <v>64.5</v>
      </c>
      <c r="H870" s="8">
        <f t="shared" si="169"/>
        <v>4.3</v>
      </c>
      <c r="I870" s="3">
        <v>70.349999999999994</v>
      </c>
      <c r="J870" s="4">
        <v>0.52</v>
      </c>
      <c r="K870" s="2" t="str">
        <f t="shared" si="170"/>
        <v>Thursday</v>
      </c>
      <c r="L870" s="5">
        <f t="shared" si="171"/>
        <v>43688</v>
      </c>
      <c r="M870" s="2" t="str">
        <f t="shared" si="172"/>
        <v>Sunday</v>
      </c>
      <c r="N870" s="2" t="str">
        <f t="shared" si="173"/>
        <v>Monday</v>
      </c>
      <c r="O870" s="12">
        <f t="shared" si="174"/>
        <v>0</v>
      </c>
      <c r="P870" s="11" t="str">
        <f t="shared" si="175"/>
        <v>Low Cost per Unit</v>
      </c>
      <c r="Q870" s="12">
        <f t="shared" si="176"/>
        <v>0</v>
      </c>
      <c r="R870" s="12">
        <f t="shared" si="177"/>
        <v>4.0454999999999997</v>
      </c>
      <c r="S870" s="12">
        <f t="shared" si="178"/>
        <v>0</v>
      </c>
      <c r="T870" s="12">
        <f t="shared" si="179"/>
        <v>0</v>
      </c>
      <c r="U870" s="12">
        <f t="shared" si="180"/>
        <v>0</v>
      </c>
      <c r="V870" s="13" t="str">
        <f t="shared" ca="1" si="181"/>
        <v>Greater Than 8 Weeks Old</v>
      </c>
    </row>
    <row r="871" spans="1:22" x14ac:dyDescent="0.35">
      <c r="A871" s="2" t="s">
        <v>216</v>
      </c>
      <c r="B871" s="5">
        <v>43686</v>
      </c>
      <c r="C871" s="5" t="s">
        <v>383</v>
      </c>
      <c r="D871" s="5" t="s">
        <v>385</v>
      </c>
      <c r="E871" s="6">
        <v>15</v>
      </c>
      <c r="F871" s="3">
        <v>134.85</v>
      </c>
      <c r="G871" s="3">
        <v>64.5</v>
      </c>
      <c r="H871" s="8">
        <f t="shared" si="169"/>
        <v>4.3</v>
      </c>
      <c r="I871" s="3">
        <v>70.349999999999994</v>
      </c>
      <c r="J871" s="4">
        <v>0.52</v>
      </c>
      <c r="K871" s="2" t="str">
        <f t="shared" si="170"/>
        <v>Friday</v>
      </c>
      <c r="L871" s="5">
        <f t="shared" si="171"/>
        <v>43689</v>
      </c>
      <c r="M871" s="2" t="str">
        <f t="shared" si="172"/>
        <v>Monday</v>
      </c>
      <c r="N871" s="2" t="str">
        <f t="shared" si="173"/>
        <v>Monday</v>
      </c>
      <c r="O871" s="12">
        <f t="shared" si="174"/>
        <v>0</v>
      </c>
      <c r="P871" s="11" t="str">
        <f t="shared" si="175"/>
        <v>Low Cost per Unit</v>
      </c>
      <c r="Q871" s="12">
        <f t="shared" si="176"/>
        <v>0</v>
      </c>
      <c r="R871" s="12">
        <f t="shared" si="177"/>
        <v>4.0454999999999997</v>
      </c>
      <c r="S871" s="12">
        <f t="shared" si="178"/>
        <v>0</v>
      </c>
      <c r="T871" s="12">
        <f t="shared" si="179"/>
        <v>0</v>
      </c>
      <c r="U871" s="12">
        <f t="shared" si="180"/>
        <v>0</v>
      </c>
      <c r="V871" s="13" t="str">
        <f t="shared" ca="1" si="181"/>
        <v>Greater Than 8 Weeks Old</v>
      </c>
    </row>
    <row r="872" spans="1:22" x14ac:dyDescent="0.35">
      <c r="A872" s="2" t="s">
        <v>216</v>
      </c>
      <c r="B872" s="5">
        <v>43687</v>
      </c>
      <c r="C872" s="5" t="s">
        <v>383</v>
      </c>
      <c r="D872" s="5" t="s">
        <v>385</v>
      </c>
      <c r="E872" s="6">
        <v>15</v>
      </c>
      <c r="F872" s="3">
        <v>134.85</v>
      </c>
      <c r="G872" s="3">
        <v>64.5</v>
      </c>
      <c r="H872" s="8">
        <f t="shared" si="169"/>
        <v>4.3</v>
      </c>
      <c r="I872" s="3">
        <v>70.349999999999994</v>
      </c>
      <c r="J872" s="4">
        <v>0.52</v>
      </c>
      <c r="K872" s="2" t="str">
        <f t="shared" si="170"/>
        <v>Saturday</v>
      </c>
      <c r="L872" s="5">
        <f t="shared" si="171"/>
        <v>43690</v>
      </c>
      <c r="M872" s="2" t="str">
        <f t="shared" si="172"/>
        <v>Tuesday</v>
      </c>
      <c r="N872" s="2" t="str">
        <f t="shared" si="173"/>
        <v>Tuesday</v>
      </c>
      <c r="O872" s="12">
        <f t="shared" si="174"/>
        <v>0</v>
      </c>
      <c r="P872" s="11" t="str">
        <f t="shared" si="175"/>
        <v>Low Cost per Unit</v>
      </c>
      <c r="Q872" s="12">
        <f t="shared" si="176"/>
        <v>0</v>
      </c>
      <c r="R872" s="12">
        <f t="shared" si="177"/>
        <v>4.0454999999999997</v>
      </c>
      <c r="S872" s="12">
        <f t="shared" si="178"/>
        <v>0</v>
      </c>
      <c r="T872" s="12">
        <f t="shared" si="179"/>
        <v>0</v>
      </c>
      <c r="U872" s="12">
        <f t="shared" si="180"/>
        <v>0</v>
      </c>
      <c r="V872" s="13" t="str">
        <f t="shared" ca="1" si="181"/>
        <v>Greater Than 8 Weeks Old</v>
      </c>
    </row>
    <row r="873" spans="1:22" x14ac:dyDescent="0.35">
      <c r="A873" s="2" t="s">
        <v>216</v>
      </c>
      <c r="B873" s="5">
        <v>43688</v>
      </c>
      <c r="C873" s="5" t="s">
        <v>383</v>
      </c>
      <c r="D873" s="5" t="s">
        <v>385</v>
      </c>
      <c r="E873" s="6">
        <v>13</v>
      </c>
      <c r="F873" s="3">
        <v>116.87</v>
      </c>
      <c r="G873" s="3">
        <v>55.9</v>
      </c>
      <c r="H873" s="8">
        <f t="shared" si="169"/>
        <v>4.3</v>
      </c>
      <c r="I873" s="3">
        <v>60.97</v>
      </c>
      <c r="J873" s="4">
        <v>0.52</v>
      </c>
      <c r="K873" s="2" t="str">
        <f t="shared" si="170"/>
        <v>Sunday</v>
      </c>
      <c r="L873" s="5">
        <f t="shared" si="171"/>
        <v>43691</v>
      </c>
      <c r="M873" s="2" t="str">
        <f t="shared" si="172"/>
        <v>Wednesday</v>
      </c>
      <c r="N873" s="2" t="str">
        <f t="shared" si="173"/>
        <v>Wednesday</v>
      </c>
      <c r="O873" s="12">
        <f t="shared" si="174"/>
        <v>0</v>
      </c>
      <c r="P873" s="11" t="str">
        <f t="shared" si="175"/>
        <v>Low Cost per Unit</v>
      </c>
      <c r="Q873" s="12">
        <f t="shared" si="176"/>
        <v>0</v>
      </c>
      <c r="R873" s="12">
        <f t="shared" si="177"/>
        <v>3.5061</v>
      </c>
      <c r="S873" s="12">
        <f t="shared" si="178"/>
        <v>0</v>
      </c>
      <c r="T873" s="12">
        <f t="shared" si="179"/>
        <v>0</v>
      </c>
      <c r="U873" s="12">
        <f t="shared" si="180"/>
        <v>0</v>
      </c>
      <c r="V873" s="13" t="str">
        <f t="shared" ca="1" si="181"/>
        <v>Greater Than 8 Weeks Old</v>
      </c>
    </row>
    <row r="874" spans="1:22" x14ac:dyDescent="0.35">
      <c r="A874" s="2" t="s">
        <v>216</v>
      </c>
      <c r="B874" s="5">
        <v>43689</v>
      </c>
      <c r="C874" s="5" t="s">
        <v>383</v>
      </c>
      <c r="D874" s="5" t="s">
        <v>385</v>
      </c>
      <c r="E874" s="6">
        <v>12</v>
      </c>
      <c r="F874" s="3">
        <v>107.88</v>
      </c>
      <c r="G874" s="3">
        <v>51.6</v>
      </c>
      <c r="H874" s="8">
        <f t="shared" si="169"/>
        <v>4.3</v>
      </c>
      <c r="I874" s="3">
        <v>56.28</v>
      </c>
      <c r="J874" s="4">
        <v>0.52</v>
      </c>
      <c r="K874" s="2" t="str">
        <f t="shared" si="170"/>
        <v>Monday</v>
      </c>
      <c r="L874" s="5">
        <f t="shared" si="171"/>
        <v>43692</v>
      </c>
      <c r="M874" s="2" t="str">
        <f t="shared" si="172"/>
        <v>Thursday</v>
      </c>
      <c r="N874" s="2" t="str">
        <f t="shared" si="173"/>
        <v>Thursday</v>
      </c>
      <c r="O874" s="12">
        <f t="shared" si="174"/>
        <v>0</v>
      </c>
      <c r="P874" s="11" t="str">
        <f t="shared" si="175"/>
        <v>Low Cost per Unit</v>
      </c>
      <c r="Q874" s="12">
        <f t="shared" si="176"/>
        <v>0</v>
      </c>
      <c r="R874" s="12">
        <f t="shared" si="177"/>
        <v>3.2363999999999997</v>
      </c>
      <c r="S874" s="12">
        <f t="shared" si="178"/>
        <v>0</v>
      </c>
      <c r="T874" s="12">
        <f t="shared" si="179"/>
        <v>0</v>
      </c>
      <c r="U874" s="12">
        <f t="shared" si="180"/>
        <v>0</v>
      </c>
      <c r="V874" s="13" t="str">
        <f t="shared" ca="1" si="181"/>
        <v>Greater Than 8 Weeks Old</v>
      </c>
    </row>
    <row r="875" spans="1:22" x14ac:dyDescent="0.35">
      <c r="A875" s="2" t="s">
        <v>216</v>
      </c>
      <c r="B875" s="5">
        <v>43690</v>
      </c>
      <c r="C875" s="5" t="s">
        <v>383</v>
      </c>
      <c r="D875" s="5" t="s">
        <v>385</v>
      </c>
      <c r="E875" s="6">
        <v>10</v>
      </c>
      <c r="F875" s="3">
        <v>89.9</v>
      </c>
      <c r="G875" s="3">
        <v>43</v>
      </c>
      <c r="H875" s="8">
        <f t="shared" si="169"/>
        <v>4.3</v>
      </c>
      <c r="I875" s="3">
        <v>46.9</v>
      </c>
      <c r="J875" s="4">
        <v>0.52</v>
      </c>
      <c r="K875" s="2" t="str">
        <f t="shared" si="170"/>
        <v>Tuesday</v>
      </c>
      <c r="L875" s="5">
        <f t="shared" si="171"/>
        <v>43693</v>
      </c>
      <c r="M875" s="2" t="str">
        <f t="shared" si="172"/>
        <v>Friday</v>
      </c>
      <c r="N875" s="2" t="str">
        <f t="shared" si="173"/>
        <v>Friday</v>
      </c>
      <c r="O875" s="12">
        <f t="shared" si="174"/>
        <v>4.4950000000000001</v>
      </c>
      <c r="P875" s="11" t="str">
        <f t="shared" si="175"/>
        <v>Low Cost per Unit</v>
      </c>
      <c r="Q875" s="12">
        <f t="shared" si="176"/>
        <v>0</v>
      </c>
      <c r="R875" s="12">
        <f t="shared" si="177"/>
        <v>2.6970000000000001</v>
      </c>
      <c r="S875" s="12">
        <f t="shared" si="178"/>
        <v>0</v>
      </c>
      <c r="T875" s="12">
        <f t="shared" si="179"/>
        <v>0</v>
      </c>
      <c r="U875" s="12">
        <f t="shared" si="180"/>
        <v>0</v>
      </c>
      <c r="V875" s="13" t="str">
        <f t="shared" ca="1" si="181"/>
        <v>Greater Than 8 Weeks Old</v>
      </c>
    </row>
    <row r="876" spans="1:22" x14ac:dyDescent="0.35">
      <c r="A876" s="2" t="s">
        <v>216</v>
      </c>
      <c r="B876" s="5">
        <v>43691</v>
      </c>
      <c r="C876" s="5" t="s">
        <v>383</v>
      </c>
      <c r="D876" s="5" t="s">
        <v>385</v>
      </c>
      <c r="E876" s="6">
        <v>13</v>
      </c>
      <c r="F876" s="3">
        <v>116.87</v>
      </c>
      <c r="G876" s="3">
        <v>55.9</v>
      </c>
      <c r="H876" s="8">
        <f t="shared" si="169"/>
        <v>4.3</v>
      </c>
      <c r="I876" s="3">
        <v>60.97</v>
      </c>
      <c r="J876" s="4">
        <v>0.52</v>
      </c>
      <c r="K876" s="2" t="str">
        <f t="shared" si="170"/>
        <v>Wednesday</v>
      </c>
      <c r="L876" s="5">
        <f t="shared" si="171"/>
        <v>43694</v>
      </c>
      <c r="M876" s="2" t="str">
        <f t="shared" si="172"/>
        <v>Saturday</v>
      </c>
      <c r="N876" s="2" t="str">
        <f t="shared" si="173"/>
        <v>Saturday</v>
      </c>
      <c r="O876" s="12">
        <f t="shared" si="174"/>
        <v>0</v>
      </c>
      <c r="P876" s="11" t="str">
        <f t="shared" si="175"/>
        <v>Low Cost per Unit</v>
      </c>
      <c r="Q876" s="12">
        <f t="shared" si="176"/>
        <v>0</v>
      </c>
      <c r="R876" s="12">
        <f t="shared" si="177"/>
        <v>3.5061</v>
      </c>
      <c r="S876" s="12">
        <f t="shared" si="178"/>
        <v>0</v>
      </c>
      <c r="T876" s="12">
        <f t="shared" si="179"/>
        <v>0</v>
      </c>
      <c r="U876" s="12">
        <f t="shared" si="180"/>
        <v>0</v>
      </c>
      <c r="V876" s="13" t="str">
        <f t="shared" ca="1" si="181"/>
        <v>Greater Than 8 Weeks Old</v>
      </c>
    </row>
    <row r="877" spans="1:22" x14ac:dyDescent="0.35">
      <c r="A877" s="2" t="s">
        <v>216</v>
      </c>
      <c r="B877" s="5">
        <v>43692</v>
      </c>
      <c r="C877" s="5" t="s">
        <v>383</v>
      </c>
      <c r="D877" s="5" t="s">
        <v>385</v>
      </c>
      <c r="E877" s="6">
        <v>12</v>
      </c>
      <c r="F877" s="3">
        <v>107.88</v>
      </c>
      <c r="G877" s="3">
        <v>51.6</v>
      </c>
      <c r="H877" s="8">
        <f t="shared" si="169"/>
        <v>4.3</v>
      </c>
      <c r="I877" s="3">
        <v>56.28</v>
      </c>
      <c r="J877" s="4">
        <v>0.52</v>
      </c>
      <c r="K877" s="2" t="str">
        <f t="shared" si="170"/>
        <v>Thursday</v>
      </c>
      <c r="L877" s="5">
        <f t="shared" si="171"/>
        <v>43695</v>
      </c>
      <c r="M877" s="2" t="str">
        <f t="shared" si="172"/>
        <v>Sunday</v>
      </c>
      <c r="N877" s="2" t="str">
        <f t="shared" si="173"/>
        <v>Monday</v>
      </c>
      <c r="O877" s="12">
        <f t="shared" si="174"/>
        <v>0</v>
      </c>
      <c r="P877" s="11" t="str">
        <f t="shared" si="175"/>
        <v>Low Cost per Unit</v>
      </c>
      <c r="Q877" s="12">
        <f t="shared" si="176"/>
        <v>0</v>
      </c>
      <c r="R877" s="12">
        <f t="shared" si="177"/>
        <v>3.2363999999999997</v>
      </c>
      <c r="S877" s="12">
        <f t="shared" si="178"/>
        <v>0</v>
      </c>
      <c r="T877" s="12">
        <f t="shared" si="179"/>
        <v>0</v>
      </c>
      <c r="U877" s="12">
        <f t="shared" si="180"/>
        <v>0</v>
      </c>
      <c r="V877" s="13" t="str">
        <f t="shared" ca="1" si="181"/>
        <v>Greater Than 8 Weeks Old</v>
      </c>
    </row>
    <row r="878" spans="1:22" x14ac:dyDescent="0.35">
      <c r="A878" s="2" t="s">
        <v>216</v>
      </c>
      <c r="B878" s="5">
        <v>43693</v>
      </c>
      <c r="C878" s="5" t="s">
        <v>383</v>
      </c>
      <c r="D878" s="5" t="s">
        <v>385</v>
      </c>
      <c r="E878" s="6">
        <v>5</v>
      </c>
      <c r="F878" s="3">
        <v>44.95</v>
      </c>
      <c r="G878" s="3">
        <v>21.5</v>
      </c>
      <c r="H878" s="8">
        <f t="shared" si="169"/>
        <v>4.3</v>
      </c>
      <c r="I878" s="3">
        <v>23.45</v>
      </c>
      <c r="J878" s="4">
        <v>0.52</v>
      </c>
      <c r="K878" s="2" t="str">
        <f t="shared" si="170"/>
        <v>Friday</v>
      </c>
      <c r="L878" s="5">
        <f t="shared" si="171"/>
        <v>43696</v>
      </c>
      <c r="M878" s="2" t="str">
        <f t="shared" si="172"/>
        <v>Monday</v>
      </c>
      <c r="N878" s="2" t="str">
        <f t="shared" si="173"/>
        <v>Monday</v>
      </c>
      <c r="O878" s="12">
        <f t="shared" si="174"/>
        <v>0</v>
      </c>
      <c r="P878" s="11" t="str">
        <f t="shared" si="175"/>
        <v>Low Cost per Unit</v>
      </c>
      <c r="Q878" s="12">
        <f t="shared" si="176"/>
        <v>0</v>
      </c>
      <c r="R878" s="12">
        <f t="shared" si="177"/>
        <v>1.3485</v>
      </c>
      <c r="S878" s="12">
        <f t="shared" si="178"/>
        <v>0</v>
      </c>
      <c r="T878" s="12">
        <f t="shared" si="179"/>
        <v>0</v>
      </c>
      <c r="U878" s="12">
        <f t="shared" si="180"/>
        <v>0</v>
      </c>
      <c r="V878" s="13" t="str">
        <f t="shared" ca="1" si="181"/>
        <v>Greater Than 8 Weeks Old</v>
      </c>
    </row>
    <row r="879" spans="1:22" x14ac:dyDescent="0.35">
      <c r="A879" s="2" t="s">
        <v>216</v>
      </c>
      <c r="B879" s="5">
        <v>43694</v>
      </c>
      <c r="C879" s="5" t="s">
        <v>383</v>
      </c>
      <c r="D879" s="5" t="s">
        <v>385</v>
      </c>
      <c r="E879" s="6">
        <v>6</v>
      </c>
      <c r="F879" s="3">
        <v>44.95</v>
      </c>
      <c r="G879" s="3">
        <v>25.8</v>
      </c>
      <c r="H879" s="8">
        <f t="shared" si="169"/>
        <v>4.3</v>
      </c>
      <c r="I879" s="3">
        <v>19.149999999999999</v>
      </c>
      <c r="J879" s="4">
        <v>0.43</v>
      </c>
      <c r="K879" s="2" t="str">
        <f t="shared" si="170"/>
        <v>Saturday</v>
      </c>
      <c r="L879" s="5">
        <f t="shared" si="171"/>
        <v>43697</v>
      </c>
      <c r="M879" s="2" t="str">
        <f t="shared" si="172"/>
        <v>Tuesday</v>
      </c>
      <c r="N879" s="2" t="str">
        <f t="shared" si="173"/>
        <v>Tuesday</v>
      </c>
      <c r="O879" s="12">
        <f t="shared" si="174"/>
        <v>0</v>
      </c>
      <c r="P879" s="11" t="str">
        <f t="shared" si="175"/>
        <v>Low Cost per Unit</v>
      </c>
      <c r="Q879" s="12">
        <f t="shared" si="176"/>
        <v>0</v>
      </c>
      <c r="R879" s="12">
        <f t="shared" si="177"/>
        <v>1.3485</v>
      </c>
      <c r="S879" s="12">
        <f t="shared" si="178"/>
        <v>0</v>
      </c>
      <c r="T879" s="12">
        <f t="shared" si="179"/>
        <v>0</v>
      </c>
      <c r="U879" s="12">
        <f t="shared" si="180"/>
        <v>0</v>
      </c>
      <c r="V879" s="13" t="str">
        <f t="shared" ca="1" si="181"/>
        <v>Greater Than 8 Weeks Old</v>
      </c>
    </row>
    <row r="880" spans="1:22" x14ac:dyDescent="0.35">
      <c r="A880" s="2" t="s">
        <v>216</v>
      </c>
      <c r="B880" s="5">
        <v>43695</v>
      </c>
      <c r="C880" s="5" t="s">
        <v>383</v>
      </c>
      <c r="D880" s="5" t="s">
        <v>385</v>
      </c>
      <c r="E880" s="6">
        <v>10</v>
      </c>
      <c r="F880" s="3">
        <v>89.9</v>
      </c>
      <c r="G880" s="3">
        <v>43</v>
      </c>
      <c r="H880" s="8">
        <f t="shared" si="169"/>
        <v>4.3</v>
      </c>
      <c r="I880" s="3">
        <v>46.9</v>
      </c>
      <c r="J880" s="4">
        <v>0.52</v>
      </c>
      <c r="K880" s="2" t="str">
        <f t="shared" si="170"/>
        <v>Sunday</v>
      </c>
      <c r="L880" s="5">
        <f t="shared" si="171"/>
        <v>43698</v>
      </c>
      <c r="M880" s="2" t="str">
        <f t="shared" si="172"/>
        <v>Wednesday</v>
      </c>
      <c r="N880" s="2" t="str">
        <f t="shared" si="173"/>
        <v>Wednesday</v>
      </c>
      <c r="O880" s="12">
        <f t="shared" si="174"/>
        <v>0</v>
      </c>
      <c r="P880" s="11" t="str">
        <f t="shared" si="175"/>
        <v>Low Cost per Unit</v>
      </c>
      <c r="Q880" s="12">
        <f t="shared" si="176"/>
        <v>0</v>
      </c>
      <c r="R880" s="12">
        <f t="shared" si="177"/>
        <v>2.6970000000000001</v>
      </c>
      <c r="S880" s="12">
        <f t="shared" si="178"/>
        <v>0</v>
      </c>
      <c r="T880" s="12">
        <f t="shared" si="179"/>
        <v>0</v>
      </c>
      <c r="U880" s="12">
        <f t="shared" si="180"/>
        <v>0</v>
      </c>
      <c r="V880" s="13" t="str">
        <f t="shared" ca="1" si="181"/>
        <v>Greater Than 8 Weeks Old</v>
      </c>
    </row>
    <row r="881" spans="1:22" x14ac:dyDescent="0.35">
      <c r="A881" s="2" t="s">
        <v>216</v>
      </c>
      <c r="B881" s="5">
        <v>43696</v>
      </c>
      <c r="C881" s="5" t="s">
        <v>383</v>
      </c>
      <c r="D881" s="5" t="s">
        <v>385</v>
      </c>
      <c r="E881" s="6">
        <v>13</v>
      </c>
      <c r="F881" s="3">
        <v>116.87</v>
      </c>
      <c r="G881" s="3">
        <v>55.9</v>
      </c>
      <c r="H881" s="8">
        <f t="shared" si="169"/>
        <v>4.3</v>
      </c>
      <c r="I881" s="3">
        <v>60.97</v>
      </c>
      <c r="J881" s="4">
        <v>0.52</v>
      </c>
      <c r="K881" s="2" t="str">
        <f t="shared" si="170"/>
        <v>Monday</v>
      </c>
      <c r="L881" s="5">
        <f t="shared" si="171"/>
        <v>43699</v>
      </c>
      <c r="M881" s="2" t="str">
        <f t="shared" si="172"/>
        <v>Thursday</v>
      </c>
      <c r="N881" s="2" t="str">
        <f t="shared" si="173"/>
        <v>Thursday</v>
      </c>
      <c r="O881" s="12">
        <f t="shared" si="174"/>
        <v>0</v>
      </c>
      <c r="P881" s="11" t="str">
        <f t="shared" si="175"/>
        <v>Low Cost per Unit</v>
      </c>
      <c r="Q881" s="12">
        <f t="shared" si="176"/>
        <v>0</v>
      </c>
      <c r="R881" s="12">
        <f t="shared" si="177"/>
        <v>3.5061</v>
      </c>
      <c r="S881" s="12">
        <f t="shared" si="178"/>
        <v>0</v>
      </c>
      <c r="T881" s="12">
        <f t="shared" si="179"/>
        <v>0</v>
      </c>
      <c r="U881" s="12">
        <f t="shared" si="180"/>
        <v>0</v>
      </c>
      <c r="V881" s="13" t="str">
        <f t="shared" ca="1" si="181"/>
        <v>Greater Than 8 Weeks Old</v>
      </c>
    </row>
    <row r="882" spans="1:22" x14ac:dyDescent="0.35">
      <c r="A882" s="2" t="s">
        <v>216</v>
      </c>
      <c r="B882" s="5">
        <v>43697</v>
      </c>
      <c r="C882" s="5" t="s">
        <v>383</v>
      </c>
      <c r="D882" s="5" t="s">
        <v>385</v>
      </c>
      <c r="E882" s="6">
        <v>11</v>
      </c>
      <c r="F882" s="3">
        <v>98.89</v>
      </c>
      <c r="G882" s="3">
        <v>47.3</v>
      </c>
      <c r="H882" s="8">
        <f t="shared" si="169"/>
        <v>4.3</v>
      </c>
      <c r="I882" s="3">
        <v>51.59</v>
      </c>
      <c r="J882" s="4">
        <v>0.52</v>
      </c>
      <c r="K882" s="2" t="str">
        <f t="shared" si="170"/>
        <v>Tuesday</v>
      </c>
      <c r="L882" s="5">
        <f t="shared" si="171"/>
        <v>43700</v>
      </c>
      <c r="M882" s="2" t="str">
        <f t="shared" si="172"/>
        <v>Friday</v>
      </c>
      <c r="N882" s="2" t="str">
        <f t="shared" si="173"/>
        <v>Friday</v>
      </c>
      <c r="O882" s="12">
        <f t="shared" si="174"/>
        <v>4.9445000000000006</v>
      </c>
      <c r="P882" s="11" t="str">
        <f t="shared" si="175"/>
        <v>Low Cost per Unit</v>
      </c>
      <c r="Q882" s="12">
        <f t="shared" si="176"/>
        <v>0</v>
      </c>
      <c r="R882" s="12">
        <f t="shared" si="177"/>
        <v>2.9666999999999999</v>
      </c>
      <c r="S882" s="12">
        <f t="shared" si="178"/>
        <v>0</v>
      </c>
      <c r="T882" s="12">
        <f t="shared" si="179"/>
        <v>0</v>
      </c>
      <c r="U882" s="12">
        <f t="shared" si="180"/>
        <v>0</v>
      </c>
      <c r="V882" s="13" t="str">
        <f t="shared" ca="1" si="181"/>
        <v>Greater Than 8 Weeks Old</v>
      </c>
    </row>
    <row r="883" spans="1:22" x14ac:dyDescent="0.35">
      <c r="A883" s="2" t="s">
        <v>216</v>
      </c>
      <c r="B883" s="5">
        <v>43698</v>
      </c>
      <c r="C883" s="5" t="s">
        <v>383</v>
      </c>
      <c r="D883" s="5" t="s">
        <v>385</v>
      </c>
      <c r="E883" s="6">
        <v>10</v>
      </c>
      <c r="F883" s="3">
        <v>89.9</v>
      </c>
      <c r="G883" s="3">
        <v>43</v>
      </c>
      <c r="H883" s="8">
        <f t="shared" si="169"/>
        <v>4.3</v>
      </c>
      <c r="I883" s="3">
        <v>46.9</v>
      </c>
      <c r="J883" s="4">
        <v>0.52</v>
      </c>
      <c r="K883" s="2" t="str">
        <f t="shared" si="170"/>
        <v>Wednesday</v>
      </c>
      <c r="L883" s="5">
        <f t="shared" si="171"/>
        <v>43701</v>
      </c>
      <c r="M883" s="2" t="str">
        <f t="shared" si="172"/>
        <v>Saturday</v>
      </c>
      <c r="N883" s="2" t="str">
        <f t="shared" si="173"/>
        <v>Saturday</v>
      </c>
      <c r="O883" s="12">
        <f t="shared" si="174"/>
        <v>0</v>
      </c>
      <c r="P883" s="11" t="str">
        <f t="shared" si="175"/>
        <v>Low Cost per Unit</v>
      </c>
      <c r="Q883" s="12">
        <f t="shared" si="176"/>
        <v>0</v>
      </c>
      <c r="R883" s="12">
        <f t="shared" si="177"/>
        <v>2.6970000000000001</v>
      </c>
      <c r="S883" s="12">
        <f t="shared" si="178"/>
        <v>0</v>
      </c>
      <c r="T883" s="12">
        <f t="shared" si="179"/>
        <v>0</v>
      </c>
      <c r="U883" s="12">
        <f t="shared" si="180"/>
        <v>0</v>
      </c>
      <c r="V883" s="13" t="str">
        <f t="shared" ca="1" si="181"/>
        <v>Greater Than 8 Weeks Old</v>
      </c>
    </row>
    <row r="884" spans="1:22" x14ac:dyDescent="0.35">
      <c r="A884" s="2" t="s">
        <v>216</v>
      </c>
      <c r="B884" s="5">
        <v>43699</v>
      </c>
      <c r="C884" s="5" t="s">
        <v>383</v>
      </c>
      <c r="D884" s="5" t="s">
        <v>385</v>
      </c>
      <c r="E884" s="6">
        <v>8</v>
      </c>
      <c r="F884" s="3">
        <v>71.92</v>
      </c>
      <c r="G884" s="3">
        <v>34.4</v>
      </c>
      <c r="H884" s="8">
        <f t="shared" si="169"/>
        <v>4.3</v>
      </c>
      <c r="I884" s="3">
        <v>37.520000000000003</v>
      </c>
      <c r="J884" s="4">
        <v>0.52</v>
      </c>
      <c r="K884" s="2" t="str">
        <f t="shared" si="170"/>
        <v>Thursday</v>
      </c>
      <c r="L884" s="5">
        <f t="shared" si="171"/>
        <v>43702</v>
      </c>
      <c r="M884" s="2" t="str">
        <f t="shared" si="172"/>
        <v>Sunday</v>
      </c>
      <c r="N884" s="2" t="str">
        <f t="shared" si="173"/>
        <v>Monday</v>
      </c>
      <c r="O884" s="12">
        <f t="shared" si="174"/>
        <v>0</v>
      </c>
      <c r="P884" s="11" t="str">
        <f t="shared" si="175"/>
        <v>Low Cost per Unit</v>
      </c>
      <c r="Q884" s="12">
        <f t="shared" si="176"/>
        <v>0</v>
      </c>
      <c r="R884" s="12">
        <f t="shared" si="177"/>
        <v>2.1576</v>
      </c>
      <c r="S884" s="12">
        <f t="shared" si="178"/>
        <v>0</v>
      </c>
      <c r="T884" s="12">
        <f t="shared" si="179"/>
        <v>0</v>
      </c>
      <c r="U884" s="12">
        <f t="shared" si="180"/>
        <v>0</v>
      </c>
      <c r="V884" s="13" t="str">
        <f t="shared" ca="1" si="181"/>
        <v>Greater Than 8 Weeks Old</v>
      </c>
    </row>
    <row r="885" spans="1:22" x14ac:dyDescent="0.35">
      <c r="A885" s="2" t="s">
        <v>216</v>
      </c>
      <c r="B885" s="5">
        <v>43700</v>
      </c>
      <c r="C885" s="5" t="s">
        <v>383</v>
      </c>
      <c r="D885" s="5" t="s">
        <v>385</v>
      </c>
      <c r="E885" s="6">
        <v>11</v>
      </c>
      <c r="F885" s="3">
        <v>98.89</v>
      </c>
      <c r="G885" s="3">
        <v>47.3</v>
      </c>
      <c r="H885" s="8">
        <f t="shared" si="169"/>
        <v>4.3</v>
      </c>
      <c r="I885" s="3">
        <v>51.59</v>
      </c>
      <c r="J885" s="4">
        <v>0.52</v>
      </c>
      <c r="K885" s="2" t="str">
        <f t="shared" si="170"/>
        <v>Friday</v>
      </c>
      <c r="L885" s="5">
        <f t="shared" si="171"/>
        <v>43703</v>
      </c>
      <c r="M885" s="2" t="str">
        <f t="shared" si="172"/>
        <v>Monday</v>
      </c>
      <c r="N885" s="2" t="str">
        <f t="shared" si="173"/>
        <v>Monday</v>
      </c>
      <c r="O885" s="12">
        <f t="shared" si="174"/>
        <v>0</v>
      </c>
      <c r="P885" s="11" t="str">
        <f t="shared" si="175"/>
        <v>Low Cost per Unit</v>
      </c>
      <c r="Q885" s="12">
        <f t="shared" si="176"/>
        <v>0</v>
      </c>
      <c r="R885" s="12">
        <f t="shared" si="177"/>
        <v>2.9666999999999999</v>
      </c>
      <c r="S885" s="12">
        <f t="shared" si="178"/>
        <v>0</v>
      </c>
      <c r="T885" s="12">
        <f t="shared" si="179"/>
        <v>0</v>
      </c>
      <c r="U885" s="12">
        <f t="shared" si="180"/>
        <v>0</v>
      </c>
      <c r="V885" s="13" t="str">
        <f t="shared" ca="1" si="181"/>
        <v>Greater Than 8 Weeks Old</v>
      </c>
    </row>
    <row r="886" spans="1:22" x14ac:dyDescent="0.35">
      <c r="A886" s="2" t="s">
        <v>216</v>
      </c>
      <c r="B886" s="5">
        <v>43701</v>
      </c>
      <c r="C886" s="5" t="s">
        <v>383</v>
      </c>
      <c r="D886" s="5" t="s">
        <v>385</v>
      </c>
      <c r="E886" s="6">
        <v>14</v>
      </c>
      <c r="F886" s="3">
        <v>125.86</v>
      </c>
      <c r="G886" s="3">
        <v>60.2</v>
      </c>
      <c r="H886" s="8">
        <f t="shared" si="169"/>
        <v>4.3</v>
      </c>
      <c r="I886" s="3">
        <v>65.66</v>
      </c>
      <c r="J886" s="4">
        <v>0.52</v>
      </c>
      <c r="K886" s="2" t="str">
        <f t="shared" si="170"/>
        <v>Saturday</v>
      </c>
      <c r="L886" s="5">
        <f t="shared" si="171"/>
        <v>43704</v>
      </c>
      <c r="M886" s="2" t="str">
        <f t="shared" si="172"/>
        <v>Tuesday</v>
      </c>
      <c r="N886" s="2" t="str">
        <f t="shared" si="173"/>
        <v>Tuesday</v>
      </c>
      <c r="O886" s="12">
        <f t="shared" si="174"/>
        <v>0</v>
      </c>
      <c r="P886" s="11" t="str">
        <f t="shared" si="175"/>
        <v>Low Cost per Unit</v>
      </c>
      <c r="Q886" s="12">
        <f t="shared" si="176"/>
        <v>0</v>
      </c>
      <c r="R886" s="12">
        <f t="shared" si="177"/>
        <v>3.7757999999999998</v>
      </c>
      <c r="S886" s="12">
        <f t="shared" si="178"/>
        <v>0</v>
      </c>
      <c r="T886" s="12">
        <f t="shared" si="179"/>
        <v>0</v>
      </c>
      <c r="U886" s="12">
        <f t="shared" si="180"/>
        <v>0</v>
      </c>
      <c r="V886" s="13" t="str">
        <f t="shared" ca="1" si="181"/>
        <v>Greater Than 8 Weeks Old</v>
      </c>
    </row>
    <row r="887" spans="1:22" x14ac:dyDescent="0.35">
      <c r="A887" s="2" t="s">
        <v>216</v>
      </c>
      <c r="B887" s="5">
        <v>43702</v>
      </c>
      <c r="C887" s="5" t="s">
        <v>383</v>
      </c>
      <c r="D887" s="5" t="s">
        <v>385</v>
      </c>
      <c r="E887" s="6">
        <v>21</v>
      </c>
      <c r="F887" s="3">
        <v>188.79</v>
      </c>
      <c r="G887" s="3">
        <v>90.3</v>
      </c>
      <c r="H887" s="8">
        <f t="shared" si="169"/>
        <v>4.3</v>
      </c>
      <c r="I887" s="3">
        <v>98.49</v>
      </c>
      <c r="J887" s="4">
        <v>0.52</v>
      </c>
      <c r="K887" s="2" t="str">
        <f t="shared" si="170"/>
        <v>Sunday</v>
      </c>
      <c r="L887" s="5">
        <f t="shared" si="171"/>
        <v>43705</v>
      </c>
      <c r="M887" s="2" t="str">
        <f t="shared" si="172"/>
        <v>Wednesday</v>
      </c>
      <c r="N887" s="2" t="str">
        <f t="shared" si="173"/>
        <v>Wednesday</v>
      </c>
      <c r="O887" s="12">
        <f t="shared" si="174"/>
        <v>0</v>
      </c>
      <c r="P887" s="11" t="str">
        <f t="shared" si="175"/>
        <v>Low Cost per Unit</v>
      </c>
      <c r="Q887" s="12">
        <f t="shared" si="176"/>
        <v>0</v>
      </c>
      <c r="R887" s="12">
        <f t="shared" si="177"/>
        <v>5.6636999999999995</v>
      </c>
      <c r="S887" s="12">
        <f t="shared" si="178"/>
        <v>0</v>
      </c>
      <c r="T887" s="12">
        <f t="shared" si="179"/>
        <v>0</v>
      </c>
      <c r="U887" s="12">
        <f t="shared" si="180"/>
        <v>0</v>
      </c>
      <c r="V887" s="13" t="str">
        <f t="shared" ca="1" si="181"/>
        <v>Greater Than 8 Weeks Old</v>
      </c>
    </row>
    <row r="888" spans="1:22" x14ac:dyDescent="0.35">
      <c r="A888" s="2" t="s">
        <v>216</v>
      </c>
      <c r="B888" s="5">
        <v>43703</v>
      </c>
      <c r="C888" s="5" t="s">
        <v>383</v>
      </c>
      <c r="D888" s="5" t="s">
        <v>385</v>
      </c>
      <c r="E888" s="6">
        <v>19</v>
      </c>
      <c r="F888" s="3">
        <v>170.81</v>
      </c>
      <c r="G888" s="3">
        <v>81.7</v>
      </c>
      <c r="H888" s="8">
        <f t="shared" si="169"/>
        <v>4.3</v>
      </c>
      <c r="I888" s="3">
        <v>89.11</v>
      </c>
      <c r="J888" s="4">
        <v>0.52</v>
      </c>
      <c r="K888" s="2" t="str">
        <f t="shared" si="170"/>
        <v>Monday</v>
      </c>
      <c r="L888" s="5">
        <f t="shared" si="171"/>
        <v>43706</v>
      </c>
      <c r="M888" s="2" t="str">
        <f t="shared" si="172"/>
        <v>Thursday</v>
      </c>
      <c r="N888" s="2" t="str">
        <f t="shared" si="173"/>
        <v>Thursday</v>
      </c>
      <c r="O888" s="12">
        <f t="shared" si="174"/>
        <v>0</v>
      </c>
      <c r="P888" s="11" t="str">
        <f t="shared" si="175"/>
        <v>Low Cost per Unit</v>
      </c>
      <c r="Q888" s="12">
        <f t="shared" si="176"/>
        <v>0</v>
      </c>
      <c r="R888" s="12">
        <f t="shared" si="177"/>
        <v>5.1242999999999999</v>
      </c>
      <c r="S888" s="12">
        <f t="shared" si="178"/>
        <v>0</v>
      </c>
      <c r="T888" s="12">
        <f t="shared" si="179"/>
        <v>0</v>
      </c>
      <c r="U888" s="12">
        <f t="shared" si="180"/>
        <v>0</v>
      </c>
      <c r="V888" s="13" t="str">
        <f t="shared" ca="1" si="181"/>
        <v>Greater Than 8 Weeks Old</v>
      </c>
    </row>
    <row r="889" spans="1:22" x14ac:dyDescent="0.35">
      <c r="A889" s="2" t="s">
        <v>216</v>
      </c>
      <c r="B889" s="5">
        <v>43704</v>
      </c>
      <c r="C889" s="5" t="s">
        <v>383</v>
      </c>
      <c r="D889" s="5" t="s">
        <v>385</v>
      </c>
      <c r="E889" s="6">
        <v>16</v>
      </c>
      <c r="F889" s="3">
        <v>143.84</v>
      </c>
      <c r="G889" s="3">
        <v>68.8</v>
      </c>
      <c r="H889" s="8">
        <f t="shared" si="169"/>
        <v>4.3</v>
      </c>
      <c r="I889" s="3">
        <v>75.040000000000006</v>
      </c>
      <c r="J889" s="4">
        <v>0.52</v>
      </c>
      <c r="K889" s="2" t="str">
        <f t="shared" si="170"/>
        <v>Tuesday</v>
      </c>
      <c r="L889" s="5">
        <f t="shared" si="171"/>
        <v>43707</v>
      </c>
      <c r="M889" s="2" t="str">
        <f t="shared" si="172"/>
        <v>Friday</v>
      </c>
      <c r="N889" s="2" t="str">
        <f t="shared" si="173"/>
        <v>Friday</v>
      </c>
      <c r="O889" s="12">
        <f t="shared" si="174"/>
        <v>7.1920000000000002</v>
      </c>
      <c r="P889" s="11" t="str">
        <f t="shared" si="175"/>
        <v>Low Cost per Unit</v>
      </c>
      <c r="Q889" s="12">
        <f t="shared" si="176"/>
        <v>0</v>
      </c>
      <c r="R889" s="12">
        <f t="shared" si="177"/>
        <v>4.3151999999999999</v>
      </c>
      <c r="S889" s="12">
        <f t="shared" si="178"/>
        <v>0</v>
      </c>
      <c r="T889" s="12">
        <f t="shared" si="179"/>
        <v>0</v>
      </c>
      <c r="U889" s="12">
        <f t="shared" si="180"/>
        <v>0</v>
      </c>
      <c r="V889" s="13" t="str">
        <f t="shared" ca="1" si="181"/>
        <v>Greater Than 8 Weeks Old</v>
      </c>
    </row>
    <row r="890" spans="1:22" x14ac:dyDescent="0.35">
      <c r="A890" s="2" t="s">
        <v>216</v>
      </c>
      <c r="B890" s="5">
        <v>43705</v>
      </c>
      <c r="C890" s="5" t="s">
        <v>383</v>
      </c>
      <c r="D890" s="5" t="s">
        <v>385</v>
      </c>
      <c r="E890" s="6">
        <v>16</v>
      </c>
      <c r="F890" s="3">
        <v>143.84</v>
      </c>
      <c r="G890" s="3">
        <v>68.8</v>
      </c>
      <c r="H890" s="8">
        <f t="shared" si="169"/>
        <v>4.3</v>
      </c>
      <c r="I890" s="3">
        <v>75.040000000000006</v>
      </c>
      <c r="J890" s="4">
        <v>0.52</v>
      </c>
      <c r="K890" s="2" t="str">
        <f t="shared" si="170"/>
        <v>Wednesday</v>
      </c>
      <c r="L890" s="5">
        <f t="shared" si="171"/>
        <v>43708</v>
      </c>
      <c r="M890" s="2" t="str">
        <f t="shared" si="172"/>
        <v>Saturday</v>
      </c>
      <c r="N890" s="2" t="str">
        <f t="shared" si="173"/>
        <v>Saturday</v>
      </c>
      <c r="O890" s="12">
        <f t="shared" si="174"/>
        <v>0</v>
      </c>
      <c r="P890" s="11" t="str">
        <f t="shared" si="175"/>
        <v>Low Cost per Unit</v>
      </c>
      <c r="Q890" s="12">
        <f t="shared" si="176"/>
        <v>0</v>
      </c>
      <c r="R890" s="12">
        <f t="shared" si="177"/>
        <v>4.3151999999999999</v>
      </c>
      <c r="S890" s="12">
        <f t="shared" si="178"/>
        <v>0</v>
      </c>
      <c r="T890" s="12">
        <f t="shared" si="179"/>
        <v>0</v>
      </c>
      <c r="U890" s="12">
        <f t="shared" si="180"/>
        <v>0</v>
      </c>
      <c r="V890" s="13" t="str">
        <f t="shared" ca="1" si="181"/>
        <v>Greater Than 8 Weeks Old</v>
      </c>
    </row>
    <row r="891" spans="1:22" x14ac:dyDescent="0.35">
      <c r="A891" s="2" t="s">
        <v>216</v>
      </c>
      <c r="B891" s="5">
        <v>43706</v>
      </c>
      <c r="C891" s="5" t="s">
        <v>383</v>
      </c>
      <c r="D891" s="5" t="s">
        <v>385</v>
      </c>
      <c r="E891" s="6">
        <v>11</v>
      </c>
      <c r="F891" s="3">
        <v>98.89</v>
      </c>
      <c r="G891" s="3">
        <v>47.3</v>
      </c>
      <c r="H891" s="8">
        <f t="shared" si="169"/>
        <v>4.3</v>
      </c>
      <c r="I891" s="3">
        <v>51.59</v>
      </c>
      <c r="J891" s="4">
        <v>0.52</v>
      </c>
      <c r="K891" s="2" t="str">
        <f t="shared" si="170"/>
        <v>Thursday</v>
      </c>
      <c r="L891" s="5">
        <f t="shared" si="171"/>
        <v>43709</v>
      </c>
      <c r="M891" s="2" t="str">
        <f t="shared" si="172"/>
        <v>Sunday</v>
      </c>
      <c r="N891" s="2" t="str">
        <f t="shared" si="173"/>
        <v>Monday</v>
      </c>
      <c r="O891" s="12">
        <f t="shared" si="174"/>
        <v>0</v>
      </c>
      <c r="P891" s="11" t="str">
        <f t="shared" si="175"/>
        <v>Low Cost per Unit</v>
      </c>
      <c r="Q891" s="12">
        <f t="shared" si="176"/>
        <v>0</v>
      </c>
      <c r="R891" s="12">
        <f t="shared" si="177"/>
        <v>2.9666999999999999</v>
      </c>
      <c r="S891" s="12">
        <f t="shared" si="178"/>
        <v>0</v>
      </c>
      <c r="T891" s="12">
        <f t="shared" si="179"/>
        <v>0</v>
      </c>
      <c r="U891" s="12">
        <f t="shared" si="180"/>
        <v>0</v>
      </c>
      <c r="V891" s="13" t="str">
        <f t="shared" ca="1" si="181"/>
        <v>Greater Than 8 Weeks Old</v>
      </c>
    </row>
    <row r="892" spans="1:22" x14ac:dyDescent="0.35">
      <c r="A892" s="2" t="s">
        <v>216</v>
      </c>
      <c r="B892" s="5">
        <v>43707</v>
      </c>
      <c r="C892" s="5" t="s">
        <v>383</v>
      </c>
      <c r="D892" s="5" t="s">
        <v>385</v>
      </c>
      <c r="E892" s="6">
        <v>4</v>
      </c>
      <c r="F892" s="3">
        <v>26.98</v>
      </c>
      <c r="G892" s="3">
        <v>17.2</v>
      </c>
      <c r="H892" s="8">
        <f t="shared" si="169"/>
        <v>4.3</v>
      </c>
      <c r="I892" s="3">
        <v>9.7799999999999994</v>
      </c>
      <c r="J892" s="4">
        <v>0.36</v>
      </c>
      <c r="K892" s="2" t="str">
        <f t="shared" si="170"/>
        <v>Friday</v>
      </c>
      <c r="L892" s="5">
        <f t="shared" si="171"/>
        <v>43710</v>
      </c>
      <c r="M892" s="2" t="str">
        <f t="shared" si="172"/>
        <v>Monday</v>
      </c>
      <c r="N892" s="2" t="str">
        <f t="shared" si="173"/>
        <v>Monday</v>
      </c>
      <c r="O892" s="12">
        <f t="shared" si="174"/>
        <v>0</v>
      </c>
      <c r="P892" s="11" t="str">
        <f t="shared" si="175"/>
        <v>Low Cost per Unit</v>
      </c>
      <c r="Q892" s="12">
        <f t="shared" si="176"/>
        <v>0</v>
      </c>
      <c r="R892" s="12">
        <f t="shared" si="177"/>
        <v>0.80940000000000001</v>
      </c>
      <c r="S892" s="12">
        <f t="shared" si="178"/>
        <v>0</v>
      </c>
      <c r="T892" s="12">
        <f t="shared" si="179"/>
        <v>0</v>
      </c>
      <c r="U892" s="12">
        <f t="shared" si="180"/>
        <v>0</v>
      </c>
      <c r="V892" s="13" t="str">
        <f t="shared" ca="1" si="181"/>
        <v>Greater Than 8 Weeks Old</v>
      </c>
    </row>
    <row r="893" spans="1:22" x14ac:dyDescent="0.35">
      <c r="A893" s="2" t="s">
        <v>216</v>
      </c>
      <c r="B893" s="5">
        <v>43708</v>
      </c>
      <c r="C893" s="5" t="s">
        <v>383</v>
      </c>
      <c r="D893" s="5" t="s">
        <v>385</v>
      </c>
      <c r="E893" s="6">
        <v>2</v>
      </c>
      <c r="F893" s="3">
        <v>18</v>
      </c>
      <c r="G893" s="3">
        <v>8.6</v>
      </c>
      <c r="H893" s="8">
        <f t="shared" si="169"/>
        <v>4.3</v>
      </c>
      <c r="I893" s="3">
        <v>9.4</v>
      </c>
      <c r="J893" s="4">
        <v>0.52</v>
      </c>
      <c r="K893" s="2" t="str">
        <f t="shared" si="170"/>
        <v>Saturday</v>
      </c>
      <c r="L893" s="5">
        <f t="shared" si="171"/>
        <v>43711</v>
      </c>
      <c r="M893" s="2" t="str">
        <f t="shared" si="172"/>
        <v>Tuesday</v>
      </c>
      <c r="N893" s="2" t="str">
        <f t="shared" si="173"/>
        <v>Tuesday</v>
      </c>
      <c r="O893" s="12">
        <f t="shared" si="174"/>
        <v>0</v>
      </c>
      <c r="P893" s="11" t="str">
        <f t="shared" si="175"/>
        <v>Low Cost per Unit</v>
      </c>
      <c r="Q893" s="12">
        <f t="shared" si="176"/>
        <v>0</v>
      </c>
      <c r="R893" s="12">
        <f t="shared" si="177"/>
        <v>0.54</v>
      </c>
      <c r="S893" s="12">
        <f t="shared" si="178"/>
        <v>0</v>
      </c>
      <c r="T893" s="12">
        <f t="shared" si="179"/>
        <v>0</v>
      </c>
      <c r="U893" s="12">
        <f t="shared" si="180"/>
        <v>0</v>
      </c>
      <c r="V893" s="13" t="str">
        <f t="shared" ca="1" si="181"/>
        <v>Greater Than 8 Weeks Old</v>
      </c>
    </row>
    <row r="894" spans="1:22" x14ac:dyDescent="0.35">
      <c r="A894" s="2" t="s">
        <v>217</v>
      </c>
      <c r="B894" s="5">
        <v>43678</v>
      </c>
      <c r="C894" s="5" t="s">
        <v>383</v>
      </c>
      <c r="D894" s="5" t="s">
        <v>385</v>
      </c>
      <c r="E894" s="6">
        <v>3</v>
      </c>
      <c r="F894" s="3">
        <v>39</v>
      </c>
      <c r="G894" s="3">
        <v>11.94</v>
      </c>
      <c r="H894" s="8">
        <f t="shared" si="169"/>
        <v>3.98</v>
      </c>
      <c r="I894" s="3">
        <v>27.06</v>
      </c>
      <c r="J894" s="4">
        <v>0.69</v>
      </c>
      <c r="K894" s="2" t="str">
        <f t="shared" si="170"/>
        <v>Thursday</v>
      </c>
      <c r="L894" s="5">
        <f t="shared" si="171"/>
        <v>43681</v>
      </c>
      <c r="M894" s="2" t="str">
        <f t="shared" si="172"/>
        <v>Sunday</v>
      </c>
      <c r="N894" s="2" t="str">
        <f t="shared" si="173"/>
        <v>Monday</v>
      </c>
      <c r="O894" s="12">
        <f t="shared" si="174"/>
        <v>0</v>
      </c>
      <c r="P894" s="11" t="str">
        <f t="shared" si="175"/>
        <v>Low Cost per Unit</v>
      </c>
      <c r="Q894" s="12">
        <f t="shared" si="176"/>
        <v>0</v>
      </c>
      <c r="R894" s="12">
        <f t="shared" si="177"/>
        <v>1.17</v>
      </c>
      <c r="S894" s="12">
        <f t="shared" si="178"/>
        <v>0</v>
      </c>
      <c r="T894" s="12">
        <f t="shared" si="179"/>
        <v>0</v>
      </c>
      <c r="U894" s="12">
        <f t="shared" si="180"/>
        <v>0</v>
      </c>
      <c r="V894" s="13" t="str">
        <f t="shared" ca="1" si="181"/>
        <v>Greater Than 8 Weeks Old</v>
      </c>
    </row>
    <row r="895" spans="1:22" x14ac:dyDescent="0.35">
      <c r="A895" s="2" t="s">
        <v>217</v>
      </c>
      <c r="B895" s="5">
        <v>43680</v>
      </c>
      <c r="C895" s="5" t="s">
        <v>383</v>
      </c>
      <c r="D895" s="5" t="s">
        <v>385</v>
      </c>
      <c r="E895" s="6">
        <v>1</v>
      </c>
      <c r="F895" s="3">
        <v>13</v>
      </c>
      <c r="G895" s="3">
        <v>3.98</v>
      </c>
      <c r="H895" s="8">
        <f t="shared" si="169"/>
        <v>3.98</v>
      </c>
      <c r="I895" s="3">
        <v>9.02</v>
      </c>
      <c r="J895" s="4">
        <v>0.69</v>
      </c>
      <c r="K895" s="2" t="str">
        <f t="shared" si="170"/>
        <v>Saturday</v>
      </c>
      <c r="L895" s="5">
        <f t="shared" si="171"/>
        <v>43683</v>
      </c>
      <c r="M895" s="2" t="str">
        <f t="shared" si="172"/>
        <v>Tuesday</v>
      </c>
      <c r="N895" s="2" t="str">
        <f t="shared" si="173"/>
        <v>Tuesday</v>
      </c>
      <c r="O895" s="12">
        <f t="shared" si="174"/>
        <v>0</v>
      </c>
      <c r="P895" s="11" t="str">
        <f t="shared" si="175"/>
        <v>Low Cost per Unit</v>
      </c>
      <c r="Q895" s="12">
        <f t="shared" si="176"/>
        <v>0</v>
      </c>
      <c r="R895" s="12">
        <f t="shared" si="177"/>
        <v>0</v>
      </c>
      <c r="S895" s="12">
        <f t="shared" si="178"/>
        <v>0</v>
      </c>
      <c r="T895" s="12">
        <f t="shared" si="179"/>
        <v>0</v>
      </c>
      <c r="U895" s="12">
        <f t="shared" si="180"/>
        <v>0</v>
      </c>
      <c r="V895" s="13" t="str">
        <f t="shared" ca="1" si="181"/>
        <v>Greater Than 8 Weeks Old</v>
      </c>
    </row>
    <row r="896" spans="1:22" x14ac:dyDescent="0.35">
      <c r="A896" s="2" t="s">
        <v>217</v>
      </c>
      <c r="B896" s="5">
        <v>43681</v>
      </c>
      <c r="C896" s="5" t="s">
        <v>383</v>
      </c>
      <c r="D896" s="5" t="s">
        <v>385</v>
      </c>
      <c r="E896" s="6">
        <v>2</v>
      </c>
      <c r="F896" s="3">
        <v>13.4</v>
      </c>
      <c r="G896" s="3">
        <v>7.96</v>
      </c>
      <c r="H896" s="8">
        <f t="shared" si="169"/>
        <v>3.98</v>
      </c>
      <c r="I896" s="3">
        <v>5.44</v>
      </c>
      <c r="J896" s="4">
        <v>0.41</v>
      </c>
      <c r="K896" s="2" t="str">
        <f t="shared" si="170"/>
        <v>Sunday</v>
      </c>
      <c r="L896" s="5">
        <f t="shared" si="171"/>
        <v>43684</v>
      </c>
      <c r="M896" s="2" t="str">
        <f t="shared" si="172"/>
        <v>Wednesday</v>
      </c>
      <c r="N896" s="2" t="str">
        <f t="shared" si="173"/>
        <v>Wednesday</v>
      </c>
      <c r="O896" s="12">
        <f t="shared" si="174"/>
        <v>0</v>
      </c>
      <c r="P896" s="11" t="str">
        <f t="shared" si="175"/>
        <v>Low Cost per Unit</v>
      </c>
      <c r="Q896" s="12">
        <f t="shared" si="176"/>
        <v>0</v>
      </c>
      <c r="R896" s="12">
        <f t="shared" si="177"/>
        <v>0.40199999999999997</v>
      </c>
      <c r="S896" s="12">
        <f t="shared" si="178"/>
        <v>0</v>
      </c>
      <c r="T896" s="12">
        <f t="shared" si="179"/>
        <v>0</v>
      </c>
      <c r="U896" s="12">
        <f t="shared" si="180"/>
        <v>0</v>
      </c>
      <c r="V896" s="13" t="str">
        <f t="shared" ca="1" si="181"/>
        <v>Greater Than 8 Weeks Old</v>
      </c>
    </row>
    <row r="897" spans="1:22" x14ac:dyDescent="0.35">
      <c r="A897" s="2" t="s">
        <v>217</v>
      </c>
      <c r="B897" s="5">
        <v>43682</v>
      </c>
      <c r="C897" s="5" t="s">
        <v>383</v>
      </c>
      <c r="D897" s="5" t="s">
        <v>385</v>
      </c>
      <c r="E897" s="6">
        <v>3</v>
      </c>
      <c r="F897" s="3">
        <v>39</v>
      </c>
      <c r="G897" s="3">
        <v>11.94</v>
      </c>
      <c r="H897" s="8">
        <f t="shared" si="169"/>
        <v>3.98</v>
      </c>
      <c r="I897" s="3">
        <v>27.06</v>
      </c>
      <c r="J897" s="4">
        <v>0.69</v>
      </c>
      <c r="K897" s="2" t="str">
        <f t="shared" si="170"/>
        <v>Monday</v>
      </c>
      <c r="L897" s="5">
        <f t="shared" si="171"/>
        <v>43685</v>
      </c>
      <c r="M897" s="2" t="str">
        <f t="shared" si="172"/>
        <v>Thursday</v>
      </c>
      <c r="N897" s="2" t="str">
        <f t="shared" si="173"/>
        <v>Thursday</v>
      </c>
      <c r="O897" s="12">
        <f t="shared" si="174"/>
        <v>0</v>
      </c>
      <c r="P897" s="11" t="str">
        <f t="shared" si="175"/>
        <v>Low Cost per Unit</v>
      </c>
      <c r="Q897" s="12">
        <f t="shared" si="176"/>
        <v>0</v>
      </c>
      <c r="R897" s="12">
        <f t="shared" si="177"/>
        <v>1.17</v>
      </c>
      <c r="S897" s="12">
        <f t="shared" si="178"/>
        <v>0</v>
      </c>
      <c r="T897" s="12">
        <f t="shared" si="179"/>
        <v>0</v>
      </c>
      <c r="U897" s="12">
        <f t="shared" si="180"/>
        <v>0</v>
      </c>
      <c r="V897" s="13" t="str">
        <f t="shared" ca="1" si="181"/>
        <v>Greater Than 8 Weeks Old</v>
      </c>
    </row>
    <row r="898" spans="1:22" x14ac:dyDescent="0.35">
      <c r="A898" s="2" t="s">
        <v>217</v>
      </c>
      <c r="B898" s="5">
        <v>43684</v>
      </c>
      <c r="C898" s="5" t="s">
        <v>383</v>
      </c>
      <c r="D898" s="5" t="s">
        <v>385</v>
      </c>
      <c r="E898" s="6">
        <v>11</v>
      </c>
      <c r="F898" s="3">
        <v>98.89</v>
      </c>
      <c r="G898" s="3">
        <v>43.78</v>
      </c>
      <c r="H898" s="8">
        <f t="shared" si="169"/>
        <v>3.98</v>
      </c>
      <c r="I898" s="3">
        <v>55.11</v>
      </c>
      <c r="J898" s="4">
        <v>0.56000000000000005</v>
      </c>
      <c r="K898" s="2" t="str">
        <f t="shared" si="170"/>
        <v>Wednesday</v>
      </c>
      <c r="L898" s="5">
        <f t="shared" si="171"/>
        <v>43687</v>
      </c>
      <c r="M898" s="2" t="str">
        <f t="shared" si="172"/>
        <v>Saturday</v>
      </c>
      <c r="N898" s="2" t="str">
        <f t="shared" si="173"/>
        <v>Saturday</v>
      </c>
      <c r="O898" s="12">
        <f t="shared" si="174"/>
        <v>0</v>
      </c>
      <c r="P898" s="11" t="str">
        <f t="shared" si="175"/>
        <v>Low Cost per Unit</v>
      </c>
      <c r="Q898" s="12">
        <f t="shared" si="176"/>
        <v>0</v>
      </c>
      <c r="R898" s="12">
        <f t="shared" si="177"/>
        <v>2.9666999999999999</v>
      </c>
      <c r="S898" s="12">
        <f t="shared" si="178"/>
        <v>0</v>
      </c>
      <c r="T898" s="12">
        <f t="shared" si="179"/>
        <v>0</v>
      </c>
      <c r="U898" s="12">
        <f t="shared" si="180"/>
        <v>0</v>
      </c>
      <c r="V898" s="13" t="str">
        <f t="shared" ca="1" si="181"/>
        <v>Greater Than 8 Weeks Old</v>
      </c>
    </row>
    <row r="899" spans="1:22" x14ac:dyDescent="0.35">
      <c r="A899" s="2" t="s">
        <v>217</v>
      </c>
      <c r="B899" s="5">
        <v>43685</v>
      </c>
      <c r="C899" s="5" t="s">
        <v>383</v>
      </c>
      <c r="D899" s="5" t="s">
        <v>385</v>
      </c>
      <c r="E899" s="6">
        <v>9</v>
      </c>
      <c r="F899" s="3">
        <v>80.91</v>
      </c>
      <c r="G899" s="3">
        <v>35.82</v>
      </c>
      <c r="H899" s="8">
        <f t="shared" ref="H899:H962" si="182">G899/E899</f>
        <v>3.98</v>
      </c>
      <c r="I899" s="3">
        <v>45.09</v>
      </c>
      <c r="J899" s="4">
        <v>0.56000000000000005</v>
      </c>
      <c r="K899" s="2" t="str">
        <f t="shared" ref="K899:K962" si="183">TEXT(B899,"dddd")</f>
        <v>Thursday</v>
      </c>
      <c r="L899" s="5">
        <f t="shared" ref="L899:L962" si="184">B899+3</f>
        <v>43688</v>
      </c>
      <c r="M899" s="2" t="str">
        <f t="shared" ref="M899:M962" si="185">TEXT(L899,"dddd")</f>
        <v>Sunday</v>
      </c>
      <c r="N899" s="2" t="str">
        <f t="shared" ref="N899:N962" si="186">IF(M899="Sunday","Monday",M899)</f>
        <v>Monday</v>
      </c>
      <c r="O899" s="12">
        <f t="shared" ref="O899:O962" si="187">IF(TEXT(B899,"dddd")="Tuesday",F899*0.05,0)</f>
        <v>0</v>
      </c>
      <c r="P899" s="11" t="str">
        <f t="shared" ref="P899:P962" si="188">IF(H899&gt;AVERAGE(H:H),"High Cost per Unit","Low Cost per Unit")</f>
        <v>Low Cost per Unit</v>
      </c>
      <c r="Q899" s="12">
        <f t="shared" ref="Q899:Q962" si="189">IF(D899="Masks",F899*0.1,0)</f>
        <v>0</v>
      </c>
      <c r="R899" s="12">
        <f t="shared" ref="R899:R962" si="190">IF(E899&gt;1,F899*0.03,0)</f>
        <v>2.4272999999999998</v>
      </c>
      <c r="S899" s="12">
        <f t="shared" ref="S899:S962" si="191">IF(D899="Accessories",F899*0.15,0)</f>
        <v>0</v>
      </c>
      <c r="T899" s="12">
        <f t="shared" ref="T899:T962" si="192">IF(AND(K899="Saturday",C899="Fitness"),F899*0.1,0)</f>
        <v>0</v>
      </c>
      <c r="U899" s="12">
        <f t="shared" ref="U899:U962" si="193">IF(AND(K899="Friday",C899="Automotive"),F899*0.2,0)</f>
        <v>0</v>
      </c>
      <c r="V899" s="13" t="str">
        <f t="shared" ref="V899:V962" ca="1" si="194">IF(B899&lt;TODAY()-56,"Greater Than 8 Weeks Old","Less Than 8 Weeks Old")</f>
        <v>Greater Than 8 Weeks Old</v>
      </c>
    </row>
    <row r="900" spans="1:22" x14ac:dyDescent="0.35">
      <c r="A900" s="2" t="s">
        <v>217</v>
      </c>
      <c r="B900" s="5">
        <v>43686</v>
      </c>
      <c r="C900" s="5" t="s">
        <v>383</v>
      </c>
      <c r="D900" s="5" t="s">
        <v>385</v>
      </c>
      <c r="E900" s="6">
        <v>57</v>
      </c>
      <c r="F900" s="3">
        <v>359.6</v>
      </c>
      <c r="G900" s="3">
        <v>226.86</v>
      </c>
      <c r="H900" s="8">
        <f t="shared" si="182"/>
        <v>3.9800000000000004</v>
      </c>
      <c r="I900" s="3">
        <v>132.74</v>
      </c>
      <c r="J900" s="4">
        <v>0.37</v>
      </c>
      <c r="K900" s="2" t="str">
        <f t="shared" si="183"/>
        <v>Friday</v>
      </c>
      <c r="L900" s="5">
        <f t="shared" si="184"/>
        <v>43689</v>
      </c>
      <c r="M900" s="2" t="str">
        <f t="shared" si="185"/>
        <v>Monday</v>
      </c>
      <c r="N900" s="2" t="str">
        <f t="shared" si="186"/>
        <v>Monday</v>
      </c>
      <c r="O900" s="12">
        <f t="shared" si="187"/>
        <v>0</v>
      </c>
      <c r="P900" s="11" t="str">
        <f t="shared" si="188"/>
        <v>Low Cost per Unit</v>
      </c>
      <c r="Q900" s="12">
        <f t="shared" si="189"/>
        <v>0</v>
      </c>
      <c r="R900" s="12">
        <f t="shared" si="190"/>
        <v>10.788</v>
      </c>
      <c r="S900" s="12">
        <f t="shared" si="191"/>
        <v>0</v>
      </c>
      <c r="T900" s="12">
        <f t="shared" si="192"/>
        <v>0</v>
      </c>
      <c r="U900" s="12">
        <f t="shared" si="193"/>
        <v>0</v>
      </c>
      <c r="V900" s="13" t="str">
        <f t="shared" ca="1" si="194"/>
        <v>Greater Than 8 Weeks Old</v>
      </c>
    </row>
    <row r="901" spans="1:22" x14ac:dyDescent="0.35">
      <c r="A901" s="2" t="s">
        <v>217</v>
      </c>
      <c r="B901" s="5">
        <v>43687</v>
      </c>
      <c r="C901" s="5" t="s">
        <v>383</v>
      </c>
      <c r="D901" s="5" t="s">
        <v>385</v>
      </c>
      <c r="E901" s="6">
        <v>20</v>
      </c>
      <c r="F901" s="3">
        <v>179.8</v>
      </c>
      <c r="G901" s="3">
        <v>79.599999999999994</v>
      </c>
      <c r="H901" s="8">
        <f t="shared" si="182"/>
        <v>3.9799999999999995</v>
      </c>
      <c r="I901" s="3">
        <v>100.2</v>
      </c>
      <c r="J901" s="4">
        <v>0.56000000000000005</v>
      </c>
      <c r="K901" s="2" t="str">
        <f t="shared" si="183"/>
        <v>Saturday</v>
      </c>
      <c r="L901" s="5">
        <f t="shared" si="184"/>
        <v>43690</v>
      </c>
      <c r="M901" s="2" t="str">
        <f t="shared" si="185"/>
        <v>Tuesday</v>
      </c>
      <c r="N901" s="2" t="str">
        <f t="shared" si="186"/>
        <v>Tuesday</v>
      </c>
      <c r="O901" s="12">
        <f t="shared" si="187"/>
        <v>0</v>
      </c>
      <c r="P901" s="11" t="str">
        <f t="shared" si="188"/>
        <v>Low Cost per Unit</v>
      </c>
      <c r="Q901" s="12">
        <f t="shared" si="189"/>
        <v>0</v>
      </c>
      <c r="R901" s="12">
        <f t="shared" si="190"/>
        <v>5.3940000000000001</v>
      </c>
      <c r="S901" s="12">
        <f t="shared" si="191"/>
        <v>0</v>
      </c>
      <c r="T901" s="12">
        <f t="shared" si="192"/>
        <v>0</v>
      </c>
      <c r="U901" s="12">
        <f t="shared" si="193"/>
        <v>0</v>
      </c>
      <c r="V901" s="13" t="str">
        <f t="shared" ca="1" si="194"/>
        <v>Greater Than 8 Weeks Old</v>
      </c>
    </row>
    <row r="902" spans="1:22" x14ac:dyDescent="0.35">
      <c r="A902" s="2" t="s">
        <v>217</v>
      </c>
      <c r="B902" s="5">
        <v>43688</v>
      </c>
      <c r="C902" s="5" t="s">
        <v>383</v>
      </c>
      <c r="D902" s="5" t="s">
        <v>385</v>
      </c>
      <c r="E902" s="6">
        <v>16</v>
      </c>
      <c r="F902" s="3">
        <v>143.84</v>
      </c>
      <c r="G902" s="3">
        <v>63.68</v>
      </c>
      <c r="H902" s="8">
        <f t="shared" si="182"/>
        <v>3.98</v>
      </c>
      <c r="I902" s="3">
        <v>80.16</v>
      </c>
      <c r="J902" s="4">
        <v>0.56000000000000005</v>
      </c>
      <c r="K902" s="2" t="str">
        <f t="shared" si="183"/>
        <v>Sunday</v>
      </c>
      <c r="L902" s="5">
        <f t="shared" si="184"/>
        <v>43691</v>
      </c>
      <c r="M902" s="2" t="str">
        <f t="shared" si="185"/>
        <v>Wednesday</v>
      </c>
      <c r="N902" s="2" t="str">
        <f t="shared" si="186"/>
        <v>Wednesday</v>
      </c>
      <c r="O902" s="12">
        <f t="shared" si="187"/>
        <v>0</v>
      </c>
      <c r="P902" s="11" t="str">
        <f t="shared" si="188"/>
        <v>Low Cost per Unit</v>
      </c>
      <c r="Q902" s="12">
        <f t="shared" si="189"/>
        <v>0</v>
      </c>
      <c r="R902" s="12">
        <f t="shared" si="190"/>
        <v>4.3151999999999999</v>
      </c>
      <c r="S902" s="12">
        <f t="shared" si="191"/>
        <v>0</v>
      </c>
      <c r="T902" s="12">
        <f t="shared" si="192"/>
        <v>0</v>
      </c>
      <c r="U902" s="12">
        <f t="shared" si="193"/>
        <v>0</v>
      </c>
      <c r="V902" s="13" t="str">
        <f t="shared" ca="1" si="194"/>
        <v>Greater Than 8 Weeks Old</v>
      </c>
    </row>
    <row r="903" spans="1:22" x14ac:dyDescent="0.35">
      <c r="A903" s="2" t="s">
        <v>217</v>
      </c>
      <c r="B903" s="5">
        <v>43689</v>
      </c>
      <c r="C903" s="5" t="s">
        <v>383</v>
      </c>
      <c r="D903" s="5" t="s">
        <v>385</v>
      </c>
      <c r="E903" s="6">
        <v>12</v>
      </c>
      <c r="F903" s="3">
        <v>107.88</v>
      </c>
      <c r="G903" s="3">
        <v>47.76</v>
      </c>
      <c r="H903" s="8">
        <f t="shared" si="182"/>
        <v>3.98</v>
      </c>
      <c r="I903" s="3">
        <v>60.12</v>
      </c>
      <c r="J903" s="4">
        <v>0.56000000000000005</v>
      </c>
      <c r="K903" s="2" t="str">
        <f t="shared" si="183"/>
        <v>Monday</v>
      </c>
      <c r="L903" s="5">
        <f t="shared" si="184"/>
        <v>43692</v>
      </c>
      <c r="M903" s="2" t="str">
        <f t="shared" si="185"/>
        <v>Thursday</v>
      </c>
      <c r="N903" s="2" t="str">
        <f t="shared" si="186"/>
        <v>Thursday</v>
      </c>
      <c r="O903" s="12">
        <f t="shared" si="187"/>
        <v>0</v>
      </c>
      <c r="P903" s="11" t="str">
        <f t="shared" si="188"/>
        <v>Low Cost per Unit</v>
      </c>
      <c r="Q903" s="12">
        <f t="shared" si="189"/>
        <v>0</v>
      </c>
      <c r="R903" s="12">
        <f t="shared" si="190"/>
        <v>3.2363999999999997</v>
      </c>
      <c r="S903" s="12">
        <f t="shared" si="191"/>
        <v>0</v>
      </c>
      <c r="T903" s="12">
        <f t="shared" si="192"/>
        <v>0</v>
      </c>
      <c r="U903" s="12">
        <f t="shared" si="193"/>
        <v>0</v>
      </c>
      <c r="V903" s="13" t="str">
        <f t="shared" ca="1" si="194"/>
        <v>Greater Than 8 Weeks Old</v>
      </c>
    </row>
    <row r="904" spans="1:22" x14ac:dyDescent="0.35">
      <c r="A904" s="2" t="s">
        <v>217</v>
      </c>
      <c r="B904" s="5">
        <v>43690</v>
      </c>
      <c r="C904" s="5" t="s">
        <v>383</v>
      </c>
      <c r="D904" s="5" t="s">
        <v>385</v>
      </c>
      <c r="E904" s="6">
        <v>17</v>
      </c>
      <c r="F904" s="3">
        <v>152.83000000000001</v>
      </c>
      <c r="G904" s="3">
        <v>67.66</v>
      </c>
      <c r="H904" s="8">
        <f t="shared" si="182"/>
        <v>3.98</v>
      </c>
      <c r="I904" s="3">
        <v>85.17</v>
      </c>
      <c r="J904" s="4">
        <v>0.56000000000000005</v>
      </c>
      <c r="K904" s="2" t="str">
        <f t="shared" si="183"/>
        <v>Tuesday</v>
      </c>
      <c r="L904" s="5">
        <f t="shared" si="184"/>
        <v>43693</v>
      </c>
      <c r="M904" s="2" t="str">
        <f t="shared" si="185"/>
        <v>Friday</v>
      </c>
      <c r="N904" s="2" t="str">
        <f t="shared" si="186"/>
        <v>Friday</v>
      </c>
      <c r="O904" s="12">
        <f t="shared" si="187"/>
        <v>7.6415000000000006</v>
      </c>
      <c r="P904" s="11" t="str">
        <f t="shared" si="188"/>
        <v>Low Cost per Unit</v>
      </c>
      <c r="Q904" s="12">
        <f t="shared" si="189"/>
        <v>0</v>
      </c>
      <c r="R904" s="12">
        <f t="shared" si="190"/>
        <v>4.5849000000000002</v>
      </c>
      <c r="S904" s="12">
        <f t="shared" si="191"/>
        <v>0</v>
      </c>
      <c r="T904" s="12">
        <f t="shared" si="192"/>
        <v>0</v>
      </c>
      <c r="U904" s="12">
        <f t="shared" si="193"/>
        <v>0</v>
      </c>
      <c r="V904" s="13" t="str">
        <f t="shared" ca="1" si="194"/>
        <v>Greater Than 8 Weeks Old</v>
      </c>
    </row>
    <row r="905" spans="1:22" x14ac:dyDescent="0.35">
      <c r="A905" s="2" t="s">
        <v>217</v>
      </c>
      <c r="B905" s="5">
        <v>43691</v>
      </c>
      <c r="C905" s="5" t="s">
        <v>383</v>
      </c>
      <c r="D905" s="5" t="s">
        <v>385</v>
      </c>
      <c r="E905" s="6">
        <v>7</v>
      </c>
      <c r="F905" s="3">
        <v>62.93</v>
      </c>
      <c r="G905" s="3">
        <v>27.86</v>
      </c>
      <c r="H905" s="8">
        <f t="shared" si="182"/>
        <v>3.98</v>
      </c>
      <c r="I905" s="3">
        <v>35.07</v>
      </c>
      <c r="J905" s="4">
        <v>0.56000000000000005</v>
      </c>
      <c r="K905" s="2" t="str">
        <f t="shared" si="183"/>
        <v>Wednesday</v>
      </c>
      <c r="L905" s="5">
        <f t="shared" si="184"/>
        <v>43694</v>
      </c>
      <c r="M905" s="2" t="str">
        <f t="shared" si="185"/>
        <v>Saturday</v>
      </c>
      <c r="N905" s="2" t="str">
        <f t="shared" si="186"/>
        <v>Saturday</v>
      </c>
      <c r="O905" s="12">
        <f t="shared" si="187"/>
        <v>0</v>
      </c>
      <c r="P905" s="11" t="str">
        <f t="shared" si="188"/>
        <v>Low Cost per Unit</v>
      </c>
      <c r="Q905" s="12">
        <f t="shared" si="189"/>
        <v>0</v>
      </c>
      <c r="R905" s="12">
        <f t="shared" si="190"/>
        <v>1.8878999999999999</v>
      </c>
      <c r="S905" s="12">
        <f t="shared" si="191"/>
        <v>0</v>
      </c>
      <c r="T905" s="12">
        <f t="shared" si="192"/>
        <v>0</v>
      </c>
      <c r="U905" s="12">
        <f t="shared" si="193"/>
        <v>0</v>
      </c>
      <c r="V905" s="13" t="str">
        <f t="shared" ca="1" si="194"/>
        <v>Greater Than 8 Weeks Old</v>
      </c>
    </row>
    <row r="906" spans="1:22" x14ac:dyDescent="0.35">
      <c r="A906" s="2" t="s">
        <v>217</v>
      </c>
      <c r="B906" s="5">
        <v>43692</v>
      </c>
      <c r="C906" s="5" t="s">
        <v>383</v>
      </c>
      <c r="D906" s="5" t="s">
        <v>385</v>
      </c>
      <c r="E906" s="6">
        <v>11</v>
      </c>
      <c r="F906" s="3">
        <v>98.89</v>
      </c>
      <c r="G906" s="3">
        <v>43.78</v>
      </c>
      <c r="H906" s="8">
        <f t="shared" si="182"/>
        <v>3.98</v>
      </c>
      <c r="I906" s="3">
        <v>55.11</v>
      </c>
      <c r="J906" s="4">
        <v>0.56000000000000005</v>
      </c>
      <c r="K906" s="2" t="str">
        <f t="shared" si="183"/>
        <v>Thursday</v>
      </c>
      <c r="L906" s="5">
        <f t="shared" si="184"/>
        <v>43695</v>
      </c>
      <c r="M906" s="2" t="str">
        <f t="shared" si="185"/>
        <v>Sunday</v>
      </c>
      <c r="N906" s="2" t="str">
        <f t="shared" si="186"/>
        <v>Monday</v>
      </c>
      <c r="O906" s="12">
        <f t="shared" si="187"/>
        <v>0</v>
      </c>
      <c r="P906" s="11" t="str">
        <f t="shared" si="188"/>
        <v>Low Cost per Unit</v>
      </c>
      <c r="Q906" s="12">
        <f t="shared" si="189"/>
        <v>0</v>
      </c>
      <c r="R906" s="12">
        <f t="shared" si="190"/>
        <v>2.9666999999999999</v>
      </c>
      <c r="S906" s="12">
        <f t="shared" si="191"/>
        <v>0</v>
      </c>
      <c r="T906" s="12">
        <f t="shared" si="192"/>
        <v>0</v>
      </c>
      <c r="U906" s="12">
        <f t="shared" si="193"/>
        <v>0</v>
      </c>
      <c r="V906" s="13" t="str">
        <f t="shared" ca="1" si="194"/>
        <v>Greater Than 8 Weeks Old</v>
      </c>
    </row>
    <row r="907" spans="1:22" x14ac:dyDescent="0.35">
      <c r="A907" s="2" t="s">
        <v>217</v>
      </c>
      <c r="B907" s="5">
        <v>43693</v>
      </c>
      <c r="C907" s="5" t="s">
        <v>383</v>
      </c>
      <c r="D907" s="5" t="s">
        <v>385</v>
      </c>
      <c r="E907" s="6">
        <v>7</v>
      </c>
      <c r="F907" s="3">
        <v>62.93</v>
      </c>
      <c r="G907" s="3">
        <v>27.86</v>
      </c>
      <c r="H907" s="8">
        <f t="shared" si="182"/>
        <v>3.98</v>
      </c>
      <c r="I907" s="3">
        <v>35.07</v>
      </c>
      <c r="J907" s="4">
        <v>0.56000000000000005</v>
      </c>
      <c r="K907" s="2" t="str">
        <f t="shared" si="183"/>
        <v>Friday</v>
      </c>
      <c r="L907" s="5">
        <f t="shared" si="184"/>
        <v>43696</v>
      </c>
      <c r="M907" s="2" t="str">
        <f t="shared" si="185"/>
        <v>Monday</v>
      </c>
      <c r="N907" s="2" t="str">
        <f t="shared" si="186"/>
        <v>Monday</v>
      </c>
      <c r="O907" s="12">
        <f t="shared" si="187"/>
        <v>0</v>
      </c>
      <c r="P907" s="11" t="str">
        <f t="shared" si="188"/>
        <v>Low Cost per Unit</v>
      </c>
      <c r="Q907" s="12">
        <f t="shared" si="189"/>
        <v>0</v>
      </c>
      <c r="R907" s="12">
        <f t="shared" si="190"/>
        <v>1.8878999999999999</v>
      </c>
      <c r="S907" s="12">
        <f t="shared" si="191"/>
        <v>0</v>
      </c>
      <c r="T907" s="12">
        <f t="shared" si="192"/>
        <v>0</v>
      </c>
      <c r="U907" s="12">
        <f t="shared" si="193"/>
        <v>0</v>
      </c>
      <c r="V907" s="13" t="str">
        <f t="shared" ca="1" si="194"/>
        <v>Greater Than 8 Weeks Old</v>
      </c>
    </row>
    <row r="908" spans="1:22" x14ac:dyDescent="0.35">
      <c r="A908" s="2" t="s">
        <v>217</v>
      </c>
      <c r="B908" s="5">
        <v>43694</v>
      </c>
      <c r="C908" s="5" t="s">
        <v>383</v>
      </c>
      <c r="D908" s="5" t="s">
        <v>385</v>
      </c>
      <c r="E908" s="6">
        <v>10</v>
      </c>
      <c r="F908" s="3">
        <v>80.91</v>
      </c>
      <c r="G908" s="3">
        <v>39.799999999999997</v>
      </c>
      <c r="H908" s="8">
        <f t="shared" si="182"/>
        <v>3.9799999999999995</v>
      </c>
      <c r="I908" s="3">
        <v>41.11</v>
      </c>
      <c r="J908" s="4">
        <v>0.51</v>
      </c>
      <c r="K908" s="2" t="str">
        <f t="shared" si="183"/>
        <v>Saturday</v>
      </c>
      <c r="L908" s="5">
        <f t="shared" si="184"/>
        <v>43697</v>
      </c>
      <c r="M908" s="2" t="str">
        <f t="shared" si="185"/>
        <v>Tuesday</v>
      </c>
      <c r="N908" s="2" t="str">
        <f t="shared" si="186"/>
        <v>Tuesday</v>
      </c>
      <c r="O908" s="12">
        <f t="shared" si="187"/>
        <v>0</v>
      </c>
      <c r="P908" s="11" t="str">
        <f t="shared" si="188"/>
        <v>Low Cost per Unit</v>
      </c>
      <c r="Q908" s="12">
        <f t="shared" si="189"/>
        <v>0</v>
      </c>
      <c r="R908" s="12">
        <f t="shared" si="190"/>
        <v>2.4272999999999998</v>
      </c>
      <c r="S908" s="12">
        <f t="shared" si="191"/>
        <v>0</v>
      </c>
      <c r="T908" s="12">
        <f t="shared" si="192"/>
        <v>0</v>
      </c>
      <c r="U908" s="12">
        <f t="shared" si="193"/>
        <v>0</v>
      </c>
      <c r="V908" s="13" t="str">
        <f t="shared" ca="1" si="194"/>
        <v>Greater Than 8 Weeks Old</v>
      </c>
    </row>
    <row r="909" spans="1:22" x14ac:dyDescent="0.35">
      <c r="A909" s="2" t="s">
        <v>217</v>
      </c>
      <c r="B909" s="5">
        <v>43695</v>
      </c>
      <c r="C909" s="5" t="s">
        <v>383</v>
      </c>
      <c r="D909" s="5" t="s">
        <v>385</v>
      </c>
      <c r="E909" s="6">
        <v>7</v>
      </c>
      <c r="F909" s="3">
        <v>62.93</v>
      </c>
      <c r="G909" s="3">
        <v>27.86</v>
      </c>
      <c r="H909" s="8">
        <f t="shared" si="182"/>
        <v>3.98</v>
      </c>
      <c r="I909" s="3">
        <v>35.07</v>
      </c>
      <c r="J909" s="4">
        <v>0.56000000000000005</v>
      </c>
      <c r="K909" s="2" t="str">
        <f t="shared" si="183"/>
        <v>Sunday</v>
      </c>
      <c r="L909" s="5">
        <f t="shared" si="184"/>
        <v>43698</v>
      </c>
      <c r="M909" s="2" t="str">
        <f t="shared" si="185"/>
        <v>Wednesday</v>
      </c>
      <c r="N909" s="2" t="str">
        <f t="shared" si="186"/>
        <v>Wednesday</v>
      </c>
      <c r="O909" s="12">
        <f t="shared" si="187"/>
        <v>0</v>
      </c>
      <c r="P909" s="11" t="str">
        <f t="shared" si="188"/>
        <v>Low Cost per Unit</v>
      </c>
      <c r="Q909" s="12">
        <f t="shared" si="189"/>
        <v>0</v>
      </c>
      <c r="R909" s="12">
        <f t="shared" si="190"/>
        <v>1.8878999999999999</v>
      </c>
      <c r="S909" s="12">
        <f t="shared" si="191"/>
        <v>0</v>
      </c>
      <c r="T909" s="12">
        <f t="shared" si="192"/>
        <v>0</v>
      </c>
      <c r="U909" s="12">
        <f t="shared" si="193"/>
        <v>0</v>
      </c>
      <c r="V909" s="13" t="str">
        <f t="shared" ca="1" si="194"/>
        <v>Greater Than 8 Weeks Old</v>
      </c>
    </row>
    <row r="910" spans="1:22" x14ac:dyDescent="0.35">
      <c r="A910" s="2" t="s">
        <v>217</v>
      </c>
      <c r="B910" s="5">
        <v>43696</v>
      </c>
      <c r="C910" s="5" t="s">
        <v>383</v>
      </c>
      <c r="D910" s="5" t="s">
        <v>385</v>
      </c>
      <c r="E910" s="6">
        <v>12</v>
      </c>
      <c r="F910" s="3">
        <v>107.88</v>
      </c>
      <c r="G910" s="3">
        <v>47.76</v>
      </c>
      <c r="H910" s="8">
        <f t="shared" si="182"/>
        <v>3.98</v>
      </c>
      <c r="I910" s="3">
        <v>60.12</v>
      </c>
      <c r="J910" s="4">
        <v>0.56000000000000005</v>
      </c>
      <c r="K910" s="2" t="str">
        <f t="shared" si="183"/>
        <v>Monday</v>
      </c>
      <c r="L910" s="5">
        <f t="shared" si="184"/>
        <v>43699</v>
      </c>
      <c r="M910" s="2" t="str">
        <f t="shared" si="185"/>
        <v>Thursday</v>
      </c>
      <c r="N910" s="2" t="str">
        <f t="shared" si="186"/>
        <v>Thursday</v>
      </c>
      <c r="O910" s="12">
        <f t="shared" si="187"/>
        <v>0</v>
      </c>
      <c r="P910" s="11" t="str">
        <f t="shared" si="188"/>
        <v>Low Cost per Unit</v>
      </c>
      <c r="Q910" s="12">
        <f t="shared" si="189"/>
        <v>0</v>
      </c>
      <c r="R910" s="12">
        <f t="shared" si="190"/>
        <v>3.2363999999999997</v>
      </c>
      <c r="S910" s="12">
        <f t="shared" si="191"/>
        <v>0</v>
      </c>
      <c r="T910" s="12">
        <f t="shared" si="192"/>
        <v>0</v>
      </c>
      <c r="U910" s="12">
        <f t="shared" si="193"/>
        <v>0</v>
      </c>
      <c r="V910" s="13" t="str">
        <f t="shared" ca="1" si="194"/>
        <v>Greater Than 8 Weeks Old</v>
      </c>
    </row>
    <row r="911" spans="1:22" x14ac:dyDescent="0.35">
      <c r="A911" s="2" t="s">
        <v>217</v>
      </c>
      <c r="B911" s="5">
        <v>43697</v>
      </c>
      <c r="C911" s="5" t="s">
        <v>383</v>
      </c>
      <c r="D911" s="5" t="s">
        <v>385</v>
      </c>
      <c r="E911" s="6">
        <v>12</v>
      </c>
      <c r="F911" s="3">
        <v>107.88</v>
      </c>
      <c r="G911" s="3">
        <v>47.76</v>
      </c>
      <c r="H911" s="8">
        <f t="shared" si="182"/>
        <v>3.98</v>
      </c>
      <c r="I911" s="3">
        <v>60.12</v>
      </c>
      <c r="J911" s="4">
        <v>0.56000000000000005</v>
      </c>
      <c r="K911" s="2" t="str">
        <f t="shared" si="183"/>
        <v>Tuesday</v>
      </c>
      <c r="L911" s="5">
        <f t="shared" si="184"/>
        <v>43700</v>
      </c>
      <c r="M911" s="2" t="str">
        <f t="shared" si="185"/>
        <v>Friday</v>
      </c>
      <c r="N911" s="2" t="str">
        <f t="shared" si="186"/>
        <v>Friday</v>
      </c>
      <c r="O911" s="12">
        <f t="shared" si="187"/>
        <v>5.3940000000000001</v>
      </c>
      <c r="P911" s="11" t="str">
        <f t="shared" si="188"/>
        <v>Low Cost per Unit</v>
      </c>
      <c r="Q911" s="12">
        <f t="shared" si="189"/>
        <v>0</v>
      </c>
      <c r="R911" s="12">
        <f t="shared" si="190"/>
        <v>3.2363999999999997</v>
      </c>
      <c r="S911" s="12">
        <f t="shared" si="191"/>
        <v>0</v>
      </c>
      <c r="T911" s="12">
        <f t="shared" si="192"/>
        <v>0</v>
      </c>
      <c r="U911" s="12">
        <f t="shared" si="193"/>
        <v>0</v>
      </c>
      <c r="V911" s="13" t="str">
        <f t="shared" ca="1" si="194"/>
        <v>Greater Than 8 Weeks Old</v>
      </c>
    </row>
    <row r="912" spans="1:22" x14ac:dyDescent="0.35">
      <c r="A912" s="2" t="s">
        <v>217</v>
      </c>
      <c r="B912" s="5">
        <v>43698</v>
      </c>
      <c r="C912" s="5" t="s">
        <v>383</v>
      </c>
      <c r="D912" s="5" t="s">
        <v>385</v>
      </c>
      <c r="E912" s="6">
        <v>13</v>
      </c>
      <c r="F912" s="3">
        <v>116.87</v>
      </c>
      <c r="G912" s="3">
        <v>51.74</v>
      </c>
      <c r="H912" s="8">
        <f t="shared" si="182"/>
        <v>3.98</v>
      </c>
      <c r="I912" s="3">
        <v>65.13</v>
      </c>
      <c r="J912" s="4">
        <v>0.56000000000000005</v>
      </c>
      <c r="K912" s="2" t="str">
        <f t="shared" si="183"/>
        <v>Wednesday</v>
      </c>
      <c r="L912" s="5">
        <f t="shared" si="184"/>
        <v>43701</v>
      </c>
      <c r="M912" s="2" t="str">
        <f t="shared" si="185"/>
        <v>Saturday</v>
      </c>
      <c r="N912" s="2" t="str">
        <f t="shared" si="186"/>
        <v>Saturday</v>
      </c>
      <c r="O912" s="12">
        <f t="shared" si="187"/>
        <v>0</v>
      </c>
      <c r="P912" s="11" t="str">
        <f t="shared" si="188"/>
        <v>Low Cost per Unit</v>
      </c>
      <c r="Q912" s="12">
        <f t="shared" si="189"/>
        <v>0</v>
      </c>
      <c r="R912" s="12">
        <f t="shared" si="190"/>
        <v>3.5061</v>
      </c>
      <c r="S912" s="12">
        <f t="shared" si="191"/>
        <v>0</v>
      </c>
      <c r="T912" s="12">
        <f t="shared" si="192"/>
        <v>0</v>
      </c>
      <c r="U912" s="12">
        <f t="shared" si="193"/>
        <v>0</v>
      </c>
      <c r="V912" s="13" t="str">
        <f t="shared" ca="1" si="194"/>
        <v>Greater Than 8 Weeks Old</v>
      </c>
    </row>
    <row r="913" spans="1:22" x14ac:dyDescent="0.35">
      <c r="A913" s="2" t="s">
        <v>217</v>
      </c>
      <c r="B913" s="5">
        <v>43699</v>
      </c>
      <c r="C913" s="5" t="s">
        <v>383</v>
      </c>
      <c r="D913" s="5" t="s">
        <v>385</v>
      </c>
      <c r="E913" s="6">
        <v>15</v>
      </c>
      <c r="F913" s="3">
        <v>125.86</v>
      </c>
      <c r="G913" s="3">
        <v>59.7</v>
      </c>
      <c r="H913" s="8">
        <f t="shared" si="182"/>
        <v>3.98</v>
      </c>
      <c r="I913" s="3">
        <v>66.16</v>
      </c>
      <c r="J913" s="4">
        <v>0.53</v>
      </c>
      <c r="K913" s="2" t="str">
        <f t="shared" si="183"/>
        <v>Thursday</v>
      </c>
      <c r="L913" s="5">
        <f t="shared" si="184"/>
        <v>43702</v>
      </c>
      <c r="M913" s="2" t="str">
        <f t="shared" si="185"/>
        <v>Sunday</v>
      </c>
      <c r="N913" s="2" t="str">
        <f t="shared" si="186"/>
        <v>Monday</v>
      </c>
      <c r="O913" s="12">
        <f t="shared" si="187"/>
        <v>0</v>
      </c>
      <c r="P913" s="11" t="str">
        <f t="shared" si="188"/>
        <v>Low Cost per Unit</v>
      </c>
      <c r="Q913" s="12">
        <f t="shared" si="189"/>
        <v>0</v>
      </c>
      <c r="R913" s="12">
        <f t="shared" si="190"/>
        <v>3.7757999999999998</v>
      </c>
      <c r="S913" s="12">
        <f t="shared" si="191"/>
        <v>0</v>
      </c>
      <c r="T913" s="12">
        <f t="shared" si="192"/>
        <v>0</v>
      </c>
      <c r="U913" s="12">
        <f t="shared" si="193"/>
        <v>0</v>
      </c>
      <c r="V913" s="13" t="str">
        <f t="shared" ca="1" si="194"/>
        <v>Greater Than 8 Weeks Old</v>
      </c>
    </row>
    <row r="914" spans="1:22" x14ac:dyDescent="0.35">
      <c r="A914" s="2" t="s">
        <v>217</v>
      </c>
      <c r="B914" s="5">
        <v>43700</v>
      </c>
      <c r="C914" s="5" t="s">
        <v>383</v>
      </c>
      <c r="D914" s="5" t="s">
        <v>385</v>
      </c>
      <c r="E914" s="6">
        <v>16</v>
      </c>
      <c r="F914" s="3">
        <v>143.84</v>
      </c>
      <c r="G914" s="3">
        <v>63.68</v>
      </c>
      <c r="H914" s="8">
        <f t="shared" si="182"/>
        <v>3.98</v>
      </c>
      <c r="I914" s="3">
        <v>80.16</v>
      </c>
      <c r="J914" s="4">
        <v>0.56000000000000005</v>
      </c>
      <c r="K914" s="2" t="str">
        <f t="shared" si="183"/>
        <v>Friday</v>
      </c>
      <c r="L914" s="5">
        <f t="shared" si="184"/>
        <v>43703</v>
      </c>
      <c r="M914" s="2" t="str">
        <f t="shared" si="185"/>
        <v>Monday</v>
      </c>
      <c r="N914" s="2" t="str">
        <f t="shared" si="186"/>
        <v>Monday</v>
      </c>
      <c r="O914" s="12">
        <f t="shared" si="187"/>
        <v>0</v>
      </c>
      <c r="P914" s="11" t="str">
        <f t="shared" si="188"/>
        <v>Low Cost per Unit</v>
      </c>
      <c r="Q914" s="12">
        <f t="shared" si="189"/>
        <v>0</v>
      </c>
      <c r="R914" s="12">
        <f t="shared" si="190"/>
        <v>4.3151999999999999</v>
      </c>
      <c r="S914" s="12">
        <f t="shared" si="191"/>
        <v>0</v>
      </c>
      <c r="T914" s="12">
        <f t="shared" si="192"/>
        <v>0</v>
      </c>
      <c r="U914" s="12">
        <f t="shared" si="193"/>
        <v>0</v>
      </c>
      <c r="V914" s="13" t="str">
        <f t="shared" ca="1" si="194"/>
        <v>Greater Than 8 Weeks Old</v>
      </c>
    </row>
    <row r="915" spans="1:22" x14ac:dyDescent="0.35">
      <c r="A915" s="2" t="s">
        <v>217</v>
      </c>
      <c r="B915" s="5">
        <v>43701</v>
      </c>
      <c r="C915" s="5" t="s">
        <v>383</v>
      </c>
      <c r="D915" s="5" t="s">
        <v>385</v>
      </c>
      <c r="E915" s="6">
        <v>14</v>
      </c>
      <c r="F915" s="3">
        <v>125.86</v>
      </c>
      <c r="G915" s="3">
        <v>55.72</v>
      </c>
      <c r="H915" s="8">
        <f t="shared" si="182"/>
        <v>3.98</v>
      </c>
      <c r="I915" s="3">
        <v>70.14</v>
      </c>
      <c r="J915" s="4">
        <v>0.56000000000000005</v>
      </c>
      <c r="K915" s="2" t="str">
        <f t="shared" si="183"/>
        <v>Saturday</v>
      </c>
      <c r="L915" s="5">
        <f t="shared" si="184"/>
        <v>43704</v>
      </c>
      <c r="M915" s="2" t="str">
        <f t="shared" si="185"/>
        <v>Tuesday</v>
      </c>
      <c r="N915" s="2" t="str">
        <f t="shared" si="186"/>
        <v>Tuesday</v>
      </c>
      <c r="O915" s="12">
        <f t="shared" si="187"/>
        <v>0</v>
      </c>
      <c r="P915" s="11" t="str">
        <f t="shared" si="188"/>
        <v>Low Cost per Unit</v>
      </c>
      <c r="Q915" s="12">
        <f t="shared" si="189"/>
        <v>0</v>
      </c>
      <c r="R915" s="12">
        <f t="shared" si="190"/>
        <v>3.7757999999999998</v>
      </c>
      <c r="S915" s="12">
        <f t="shared" si="191"/>
        <v>0</v>
      </c>
      <c r="T915" s="12">
        <f t="shared" si="192"/>
        <v>0</v>
      </c>
      <c r="U915" s="12">
        <f t="shared" si="193"/>
        <v>0</v>
      </c>
      <c r="V915" s="13" t="str">
        <f t="shared" ca="1" si="194"/>
        <v>Greater Than 8 Weeks Old</v>
      </c>
    </row>
    <row r="916" spans="1:22" x14ac:dyDescent="0.35">
      <c r="A916" s="2" t="s">
        <v>217</v>
      </c>
      <c r="B916" s="5">
        <v>43702</v>
      </c>
      <c r="C916" s="5" t="s">
        <v>383</v>
      </c>
      <c r="D916" s="5" t="s">
        <v>385</v>
      </c>
      <c r="E916" s="6">
        <v>17</v>
      </c>
      <c r="F916" s="3">
        <v>152.83000000000001</v>
      </c>
      <c r="G916" s="3">
        <v>67.66</v>
      </c>
      <c r="H916" s="8">
        <f t="shared" si="182"/>
        <v>3.98</v>
      </c>
      <c r="I916" s="3">
        <v>85.17</v>
      </c>
      <c r="J916" s="4">
        <v>0.56000000000000005</v>
      </c>
      <c r="K916" s="2" t="str">
        <f t="shared" si="183"/>
        <v>Sunday</v>
      </c>
      <c r="L916" s="5">
        <f t="shared" si="184"/>
        <v>43705</v>
      </c>
      <c r="M916" s="2" t="str">
        <f t="shared" si="185"/>
        <v>Wednesday</v>
      </c>
      <c r="N916" s="2" t="str">
        <f t="shared" si="186"/>
        <v>Wednesday</v>
      </c>
      <c r="O916" s="12">
        <f t="shared" si="187"/>
        <v>0</v>
      </c>
      <c r="P916" s="11" t="str">
        <f t="shared" si="188"/>
        <v>Low Cost per Unit</v>
      </c>
      <c r="Q916" s="12">
        <f t="shared" si="189"/>
        <v>0</v>
      </c>
      <c r="R916" s="12">
        <f t="shared" si="190"/>
        <v>4.5849000000000002</v>
      </c>
      <c r="S916" s="12">
        <f t="shared" si="191"/>
        <v>0</v>
      </c>
      <c r="T916" s="12">
        <f t="shared" si="192"/>
        <v>0</v>
      </c>
      <c r="U916" s="12">
        <f t="shared" si="193"/>
        <v>0</v>
      </c>
      <c r="V916" s="13" t="str">
        <f t="shared" ca="1" si="194"/>
        <v>Greater Than 8 Weeks Old</v>
      </c>
    </row>
    <row r="917" spans="1:22" x14ac:dyDescent="0.35">
      <c r="A917" s="2" t="s">
        <v>217</v>
      </c>
      <c r="B917" s="5">
        <v>43703</v>
      </c>
      <c r="C917" s="5" t="s">
        <v>383</v>
      </c>
      <c r="D917" s="5" t="s">
        <v>385</v>
      </c>
      <c r="E917" s="6">
        <v>21</v>
      </c>
      <c r="F917" s="3">
        <v>188.79</v>
      </c>
      <c r="G917" s="3">
        <v>83.58</v>
      </c>
      <c r="H917" s="8">
        <f t="shared" si="182"/>
        <v>3.98</v>
      </c>
      <c r="I917" s="3">
        <v>105.21</v>
      </c>
      <c r="J917" s="4">
        <v>0.56000000000000005</v>
      </c>
      <c r="K917" s="2" t="str">
        <f t="shared" si="183"/>
        <v>Monday</v>
      </c>
      <c r="L917" s="5">
        <f t="shared" si="184"/>
        <v>43706</v>
      </c>
      <c r="M917" s="2" t="str">
        <f t="shared" si="185"/>
        <v>Thursday</v>
      </c>
      <c r="N917" s="2" t="str">
        <f t="shared" si="186"/>
        <v>Thursday</v>
      </c>
      <c r="O917" s="12">
        <f t="shared" si="187"/>
        <v>0</v>
      </c>
      <c r="P917" s="11" t="str">
        <f t="shared" si="188"/>
        <v>Low Cost per Unit</v>
      </c>
      <c r="Q917" s="12">
        <f t="shared" si="189"/>
        <v>0</v>
      </c>
      <c r="R917" s="12">
        <f t="shared" si="190"/>
        <v>5.6636999999999995</v>
      </c>
      <c r="S917" s="12">
        <f t="shared" si="191"/>
        <v>0</v>
      </c>
      <c r="T917" s="12">
        <f t="shared" si="192"/>
        <v>0</v>
      </c>
      <c r="U917" s="12">
        <f t="shared" si="193"/>
        <v>0</v>
      </c>
      <c r="V917" s="13" t="str">
        <f t="shared" ca="1" si="194"/>
        <v>Greater Than 8 Weeks Old</v>
      </c>
    </row>
    <row r="918" spans="1:22" x14ac:dyDescent="0.35">
      <c r="A918" s="2" t="s">
        <v>217</v>
      </c>
      <c r="B918" s="5">
        <v>43704</v>
      </c>
      <c r="C918" s="5" t="s">
        <v>383</v>
      </c>
      <c r="D918" s="5" t="s">
        <v>385</v>
      </c>
      <c r="E918" s="6">
        <v>12</v>
      </c>
      <c r="F918" s="3">
        <v>107.88</v>
      </c>
      <c r="G918" s="3">
        <v>47.76</v>
      </c>
      <c r="H918" s="8">
        <f t="shared" si="182"/>
        <v>3.98</v>
      </c>
      <c r="I918" s="3">
        <v>60.12</v>
      </c>
      <c r="J918" s="4">
        <v>0.56000000000000005</v>
      </c>
      <c r="K918" s="2" t="str">
        <f t="shared" si="183"/>
        <v>Tuesday</v>
      </c>
      <c r="L918" s="5">
        <f t="shared" si="184"/>
        <v>43707</v>
      </c>
      <c r="M918" s="2" t="str">
        <f t="shared" si="185"/>
        <v>Friday</v>
      </c>
      <c r="N918" s="2" t="str">
        <f t="shared" si="186"/>
        <v>Friday</v>
      </c>
      <c r="O918" s="12">
        <f t="shared" si="187"/>
        <v>5.3940000000000001</v>
      </c>
      <c r="P918" s="11" t="str">
        <f t="shared" si="188"/>
        <v>Low Cost per Unit</v>
      </c>
      <c r="Q918" s="12">
        <f t="shared" si="189"/>
        <v>0</v>
      </c>
      <c r="R918" s="12">
        <f t="shared" si="190"/>
        <v>3.2363999999999997</v>
      </c>
      <c r="S918" s="12">
        <f t="shared" si="191"/>
        <v>0</v>
      </c>
      <c r="T918" s="12">
        <f t="shared" si="192"/>
        <v>0</v>
      </c>
      <c r="U918" s="12">
        <f t="shared" si="193"/>
        <v>0</v>
      </c>
      <c r="V918" s="13" t="str">
        <f t="shared" ca="1" si="194"/>
        <v>Greater Than 8 Weeks Old</v>
      </c>
    </row>
    <row r="919" spans="1:22" x14ac:dyDescent="0.35">
      <c r="A919" s="2" t="s">
        <v>217</v>
      </c>
      <c r="B919" s="5">
        <v>43705</v>
      </c>
      <c r="C919" s="5" t="s">
        <v>383</v>
      </c>
      <c r="D919" s="5" t="s">
        <v>385</v>
      </c>
      <c r="E919" s="6">
        <v>20</v>
      </c>
      <c r="F919" s="3">
        <v>179.8</v>
      </c>
      <c r="G919" s="3">
        <v>79.599999999999994</v>
      </c>
      <c r="H919" s="8">
        <f t="shared" si="182"/>
        <v>3.9799999999999995</v>
      </c>
      <c r="I919" s="3">
        <v>100.2</v>
      </c>
      <c r="J919" s="4">
        <v>0.56000000000000005</v>
      </c>
      <c r="K919" s="2" t="str">
        <f t="shared" si="183"/>
        <v>Wednesday</v>
      </c>
      <c r="L919" s="5">
        <f t="shared" si="184"/>
        <v>43708</v>
      </c>
      <c r="M919" s="2" t="str">
        <f t="shared" si="185"/>
        <v>Saturday</v>
      </c>
      <c r="N919" s="2" t="str">
        <f t="shared" si="186"/>
        <v>Saturday</v>
      </c>
      <c r="O919" s="12">
        <f t="shared" si="187"/>
        <v>0</v>
      </c>
      <c r="P919" s="11" t="str">
        <f t="shared" si="188"/>
        <v>Low Cost per Unit</v>
      </c>
      <c r="Q919" s="12">
        <f t="shared" si="189"/>
        <v>0</v>
      </c>
      <c r="R919" s="12">
        <f t="shared" si="190"/>
        <v>5.3940000000000001</v>
      </c>
      <c r="S919" s="12">
        <f t="shared" si="191"/>
        <v>0</v>
      </c>
      <c r="T919" s="12">
        <f t="shared" si="192"/>
        <v>0</v>
      </c>
      <c r="U919" s="12">
        <f t="shared" si="193"/>
        <v>0</v>
      </c>
      <c r="V919" s="13" t="str">
        <f t="shared" ca="1" si="194"/>
        <v>Greater Than 8 Weeks Old</v>
      </c>
    </row>
    <row r="920" spans="1:22" x14ac:dyDescent="0.35">
      <c r="A920" s="2" t="s">
        <v>217</v>
      </c>
      <c r="B920" s="5">
        <v>43706</v>
      </c>
      <c r="C920" s="5" t="s">
        <v>383</v>
      </c>
      <c r="D920" s="5" t="s">
        <v>385</v>
      </c>
      <c r="E920" s="6">
        <v>8</v>
      </c>
      <c r="F920" s="3">
        <v>71.92</v>
      </c>
      <c r="G920" s="3">
        <v>31.84</v>
      </c>
      <c r="H920" s="8">
        <f t="shared" si="182"/>
        <v>3.98</v>
      </c>
      <c r="I920" s="3">
        <v>40.08</v>
      </c>
      <c r="J920" s="4">
        <v>0.56000000000000005</v>
      </c>
      <c r="K920" s="2" t="str">
        <f t="shared" si="183"/>
        <v>Thursday</v>
      </c>
      <c r="L920" s="5">
        <f t="shared" si="184"/>
        <v>43709</v>
      </c>
      <c r="M920" s="2" t="str">
        <f t="shared" si="185"/>
        <v>Sunday</v>
      </c>
      <c r="N920" s="2" t="str">
        <f t="shared" si="186"/>
        <v>Monday</v>
      </c>
      <c r="O920" s="12">
        <f t="shared" si="187"/>
        <v>0</v>
      </c>
      <c r="P920" s="11" t="str">
        <f t="shared" si="188"/>
        <v>Low Cost per Unit</v>
      </c>
      <c r="Q920" s="12">
        <f t="shared" si="189"/>
        <v>0</v>
      </c>
      <c r="R920" s="12">
        <f t="shared" si="190"/>
        <v>2.1576</v>
      </c>
      <c r="S920" s="12">
        <f t="shared" si="191"/>
        <v>0</v>
      </c>
      <c r="T920" s="12">
        <f t="shared" si="192"/>
        <v>0</v>
      </c>
      <c r="U920" s="12">
        <f t="shared" si="193"/>
        <v>0</v>
      </c>
      <c r="V920" s="13" t="str">
        <f t="shared" ca="1" si="194"/>
        <v>Greater Than 8 Weeks Old</v>
      </c>
    </row>
    <row r="921" spans="1:22" x14ac:dyDescent="0.35">
      <c r="A921" s="2" t="s">
        <v>217</v>
      </c>
      <c r="B921" s="5">
        <v>43707</v>
      </c>
      <c r="C921" s="5" t="s">
        <v>383</v>
      </c>
      <c r="D921" s="5" t="s">
        <v>385</v>
      </c>
      <c r="E921" s="6">
        <v>1</v>
      </c>
      <c r="F921" s="3">
        <v>13</v>
      </c>
      <c r="G921" s="3">
        <v>3.98</v>
      </c>
      <c r="H921" s="8">
        <f t="shared" si="182"/>
        <v>3.98</v>
      </c>
      <c r="I921" s="3">
        <v>9.02</v>
      </c>
      <c r="J921" s="4">
        <v>0.69</v>
      </c>
      <c r="K921" s="2" t="str">
        <f t="shared" si="183"/>
        <v>Friday</v>
      </c>
      <c r="L921" s="5">
        <f t="shared" si="184"/>
        <v>43710</v>
      </c>
      <c r="M921" s="2" t="str">
        <f t="shared" si="185"/>
        <v>Monday</v>
      </c>
      <c r="N921" s="2" t="str">
        <f t="shared" si="186"/>
        <v>Monday</v>
      </c>
      <c r="O921" s="12">
        <f t="shared" si="187"/>
        <v>0</v>
      </c>
      <c r="P921" s="11" t="str">
        <f t="shared" si="188"/>
        <v>Low Cost per Unit</v>
      </c>
      <c r="Q921" s="12">
        <f t="shared" si="189"/>
        <v>0</v>
      </c>
      <c r="R921" s="12">
        <f t="shared" si="190"/>
        <v>0</v>
      </c>
      <c r="S921" s="12">
        <f t="shared" si="191"/>
        <v>0</v>
      </c>
      <c r="T921" s="12">
        <f t="shared" si="192"/>
        <v>0</v>
      </c>
      <c r="U921" s="12">
        <f t="shared" si="193"/>
        <v>0</v>
      </c>
      <c r="V921" s="13" t="str">
        <f t="shared" ca="1" si="194"/>
        <v>Greater Than 8 Weeks Old</v>
      </c>
    </row>
    <row r="922" spans="1:22" x14ac:dyDescent="0.35">
      <c r="A922" s="2" t="s">
        <v>217</v>
      </c>
      <c r="B922" s="5">
        <v>43708</v>
      </c>
      <c r="C922" s="5" t="s">
        <v>383</v>
      </c>
      <c r="D922" s="5" t="s">
        <v>385</v>
      </c>
      <c r="E922" s="6">
        <v>2</v>
      </c>
      <c r="F922" s="3">
        <v>18</v>
      </c>
      <c r="G922" s="3">
        <v>7.96</v>
      </c>
      <c r="H922" s="8">
        <f t="shared" si="182"/>
        <v>3.98</v>
      </c>
      <c r="I922" s="3">
        <v>10.039999999999999</v>
      </c>
      <c r="J922" s="4">
        <v>0.56000000000000005</v>
      </c>
      <c r="K922" s="2" t="str">
        <f t="shared" si="183"/>
        <v>Saturday</v>
      </c>
      <c r="L922" s="5">
        <f t="shared" si="184"/>
        <v>43711</v>
      </c>
      <c r="M922" s="2" t="str">
        <f t="shared" si="185"/>
        <v>Tuesday</v>
      </c>
      <c r="N922" s="2" t="str">
        <f t="shared" si="186"/>
        <v>Tuesday</v>
      </c>
      <c r="O922" s="12">
        <f t="shared" si="187"/>
        <v>0</v>
      </c>
      <c r="P922" s="11" t="str">
        <f t="shared" si="188"/>
        <v>Low Cost per Unit</v>
      </c>
      <c r="Q922" s="12">
        <f t="shared" si="189"/>
        <v>0</v>
      </c>
      <c r="R922" s="12">
        <f t="shared" si="190"/>
        <v>0.54</v>
      </c>
      <c r="S922" s="12">
        <f t="shared" si="191"/>
        <v>0</v>
      </c>
      <c r="T922" s="12">
        <f t="shared" si="192"/>
        <v>0</v>
      </c>
      <c r="U922" s="12">
        <f t="shared" si="193"/>
        <v>0</v>
      </c>
      <c r="V922" s="13" t="str">
        <f t="shared" ca="1" si="194"/>
        <v>Greater Than 8 Weeks Old</v>
      </c>
    </row>
    <row r="923" spans="1:22" x14ac:dyDescent="0.35">
      <c r="A923" s="2" t="s">
        <v>23</v>
      </c>
      <c r="B923" s="5">
        <v>43678</v>
      </c>
      <c r="C923" s="5" t="s">
        <v>383</v>
      </c>
      <c r="D923" s="5" t="s">
        <v>385</v>
      </c>
      <c r="E923" s="6">
        <v>3</v>
      </c>
      <c r="F923" s="3">
        <v>42</v>
      </c>
      <c r="G923" s="3">
        <v>8.25</v>
      </c>
      <c r="H923" s="8">
        <f t="shared" si="182"/>
        <v>2.75</v>
      </c>
      <c r="I923" s="3">
        <v>33.75</v>
      </c>
      <c r="J923" s="4">
        <v>0.8</v>
      </c>
      <c r="K923" s="2" t="str">
        <f t="shared" si="183"/>
        <v>Thursday</v>
      </c>
      <c r="L923" s="5">
        <f t="shared" si="184"/>
        <v>43681</v>
      </c>
      <c r="M923" s="2" t="str">
        <f t="shared" si="185"/>
        <v>Sunday</v>
      </c>
      <c r="N923" s="2" t="str">
        <f t="shared" si="186"/>
        <v>Monday</v>
      </c>
      <c r="O923" s="12">
        <f t="shared" si="187"/>
        <v>0</v>
      </c>
      <c r="P923" s="11" t="str">
        <f t="shared" si="188"/>
        <v>Low Cost per Unit</v>
      </c>
      <c r="Q923" s="12">
        <f t="shared" si="189"/>
        <v>0</v>
      </c>
      <c r="R923" s="12">
        <f t="shared" si="190"/>
        <v>1.26</v>
      </c>
      <c r="S923" s="12">
        <f t="shared" si="191"/>
        <v>0</v>
      </c>
      <c r="T923" s="12">
        <f t="shared" si="192"/>
        <v>0</v>
      </c>
      <c r="U923" s="12">
        <f t="shared" si="193"/>
        <v>0</v>
      </c>
      <c r="V923" s="13" t="str">
        <f t="shared" ca="1" si="194"/>
        <v>Greater Than 8 Weeks Old</v>
      </c>
    </row>
    <row r="924" spans="1:22" x14ac:dyDescent="0.35">
      <c r="A924" s="2" t="s">
        <v>23</v>
      </c>
      <c r="B924" s="5">
        <v>43679</v>
      </c>
      <c r="C924" s="5" t="s">
        <v>383</v>
      </c>
      <c r="D924" s="5" t="s">
        <v>385</v>
      </c>
      <c r="E924" s="6">
        <v>1</v>
      </c>
      <c r="F924" s="3">
        <v>14</v>
      </c>
      <c r="G924" s="3">
        <v>2.75</v>
      </c>
      <c r="H924" s="8">
        <f t="shared" si="182"/>
        <v>2.75</v>
      </c>
      <c r="I924" s="3">
        <v>11.25</v>
      </c>
      <c r="J924" s="4">
        <v>0.8</v>
      </c>
      <c r="K924" s="2" t="str">
        <f t="shared" si="183"/>
        <v>Friday</v>
      </c>
      <c r="L924" s="5">
        <f t="shared" si="184"/>
        <v>43682</v>
      </c>
      <c r="M924" s="2" t="str">
        <f t="shared" si="185"/>
        <v>Monday</v>
      </c>
      <c r="N924" s="2" t="str">
        <f t="shared" si="186"/>
        <v>Monday</v>
      </c>
      <c r="O924" s="12">
        <f t="shared" si="187"/>
        <v>0</v>
      </c>
      <c r="P924" s="11" t="str">
        <f t="shared" si="188"/>
        <v>Low Cost per Unit</v>
      </c>
      <c r="Q924" s="12">
        <f t="shared" si="189"/>
        <v>0</v>
      </c>
      <c r="R924" s="12">
        <f t="shared" si="190"/>
        <v>0</v>
      </c>
      <c r="S924" s="12">
        <f t="shared" si="191"/>
        <v>0</v>
      </c>
      <c r="T924" s="12">
        <f t="shared" si="192"/>
        <v>0</v>
      </c>
      <c r="U924" s="12">
        <f t="shared" si="193"/>
        <v>0</v>
      </c>
      <c r="V924" s="13" t="str">
        <f t="shared" ca="1" si="194"/>
        <v>Greater Than 8 Weeks Old</v>
      </c>
    </row>
    <row r="925" spans="1:22" x14ac:dyDescent="0.35">
      <c r="A925" s="2" t="s">
        <v>23</v>
      </c>
      <c r="B925" s="5">
        <v>43680</v>
      </c>
      <c r="C925" s="5" t="s">
        <v>383</v>
      </c>
      <c r="D925" s="5" t="s">
        <v>385</v>
      </c>
      <c r="E925" s="6">
        <v>3</v>
      </c>
      <c r="F925" s="3">
        <v>42</v>
      </c>
      <c r="G925" s="3">
        <v>8.25</v>
      </c>
      <c r="H925" s="8">
        <f t="shared" si="182"/>
        <v>2.75</v>
      </c>
      <c r="I925" s="3">
        <v>33.75</v>
      </c>
      <c r="J925" s="4">
        <v>0.8</v>
      </c>
      <c r="K925" s="2" t="str">
        <f t="shared" si="183"/>
        <v>Saturday</v>
      </c>
      <c r="L925" s="5">
        <f t="shared" si="184"/>
        <v>43683</v>
      </c>
      <c r="M925" s="2" t="str">
        <f t="shared" si="185"/>
        <v>Tuesday</v>
      </c>
      <c r="N925" s="2" t="str">
        <f t="shared" si="186"/>
        <v>Tuesday</v>
      </c>
      <c r="O925" s="12">
        <f t="shared" si="187"/>
        <v>0</v>
      </c>
      <c r="P925" s="11" t="str">
        <f t="shared" si="188"/>
        <v>Low Cost per Unit</v>
      </c>
      <c r="Q925" s="12">
        <f t="shared" si="189"/>
        <v>0</v>
      </c>
      <c r="R925" s="12">
        <f t="shared" si="190"/>
        <v>1.26</v>
      </c>
      <c r="S925" s="12">
        <f t="shared" si="191"/>
        <v>0</v>
      </c>
      <c r="T925" s="12">
        <f t="shared" si="192"/>
        <v>0</v>
      </c>
      <c r="U925" s="12">
        <f t="shared" si="193"/>
        <v>0</v>
      </c>
      <c r="V925" s="13" t="str">
        <f t="shared" ca="1" si="194"/>
        <v>Greater Than 8 Weeks Old</v>
      </c>
    </row>
    <row r="926" spans="1:22" x14ac:dyDescent="0.35">
      <c r="A926" s="2" t="s">
        <v>23</v>
      </c>
      <c r="B926" s="5">
        <v>43681</v>
      </c>
      <c r="C926" s="5" t="s">
        <v>383</v>
      </c>
      <c r="D926" s="5" t="s">
        <v>385</v>
      </c>
      <c r="E926" s="6">
        <v>4</v>
      </c>
      <c r="F926" s="3">
        <v>32.9</v>
      </c>
      <c r="G926" s="3">
        <v>11</v>
      </c>
      <c r="H926" s="8">
        <f t="shared" si="182"/>
        <v>2.75</v>
      </c>
      <c r="I926" s="3">
        <v>21.9</v>
      </c>
      <c r="J926" s="4">
        <v>0.67</v>
      </c>
      <c r="K926" s="2" t="str">
        <f t="shared" si="183"/>
        <v>Sunday</v>
      </c>
      <c r="L926" s="5">
        <f t="shared" si="184"/>
        <v>43684</v>
      </c>
      <c r="M926" s="2" t="str">
        <f t="shared" si="185"/>
        <v>Wednesday</v>
      </c>
      <c r="N926" s="2" t="str">
        <f t="shared" si="186"/>
        <v>Wednesday</v>
      </c>
      <c r="O926" s="12">
        <f t="shared" si="187"/>
        <v>0</v>
      </c>
      <c r="P926" s="11" t="str">
        <f t="shared" si="188"/>
        <v>Low Cost per Unit</v>
      </c>
      <c r="Q926" s="12">
        <f t="shared" si="189"/>
        <v>0</v>
      </c>
      <c r="R926" s="12">
        <f t="shared" si="190"/>
        <v>0.98699999999999988</v>
      </c>
      <c r="S926" s="12">
        <f t="shared" si="191"/>
        <v>0</v>
      </c>
      <c r="T926" s="12">
        <f t="shared" si="192"/>
        <v>0</v>
      </c>
      <c r="U926" s="12">
        <f t="shared" si="193"/>
        <v>0</v>
      </c>
      <c r="V926" s="13" t="str">
        <f t="shared" ca="1" si="194"/>
        <v>Greater Than 8 Weeks Old</v>
      </c>
    </row>
    <row r="927" spans="1:22" x14ac:dyDescent="0.35">
      <c r="A927" s="2" t="s">
        <v>23</v>
      </c>
      <c r="B927" s="5">
        <v>43682</v>
      </c>
      <c r="C927" s="5" t="s">
        <v>383</v>
      </c>
      <c r="D927" s="5" t="s">
        <v>385</v>
      </c>
      <c r="E927" s="6">
        <v>1</v>
      </c>
      <c r="F927" s="3">
        <v>14</v>
      </c>
      <c r="G927" s="3">
        <v>2.75</v>
      </c>
      <c r="H927" s="8">
        <f t="shared" si="182"/>
        <v>2.75</v>
      </c>
      <c r="I927" s="3">
        <v>11.25</v>
      </c>
      <c r="J927" s="4">
        <v>0.8</v>
      </c>
      <c r="K927" s="2" t="str">
        <f t="shared" si="183"/>
        <v>Monday</v>
      </c>
      <c r="L927" s="5">
        <f t="shared" si="184"/>
        <v>43685</v>
      </c>
      <c r="M927" s="2" t="str">
        <f t="shared" si="185"/>
        <v>Thursday</v>
      </c>
      <c r="N927" s="2" t="str">
        <f t="shared" si="186"/>
        <v>Thursday</v>
      </c>
      <c r="O927" s="12">
        <f t="shared" si="187"/>
        <v>0</v>
      </c>
      <c r="P927" s="11" t="str">
        <f t="shared" si="188"/>
        <v>Low Cost per Unit</v>
      </c>
      <c r="Q927" s="12">
        <f t="shared" si="189"/>
        <v>0</v>
      </c>
      <c r="R927" s="12">
        <f t="shared" si="190"/>
        <v>0</v>
      </c>
      <c r="S927" s="12">
        <f t="shared" si="191"/>
        <v>0</v>
      </c>
      <c r="T927" s="12">
        <f t="shared" si="192"/>
        <v>0</v>
      </c>
      <c r="U927" s="12">
        <f t="shared" si="193"/>
        <v>0</v>
      </c>
      <c r="V927" s="13" t="str">
        <f t="shared" ca="1" si="194"/>
        <v>Greater Than 8 Weeks Old</v>
      </c>
    </row>
    <row r="928" spans="1:22" x14ac:dyDescent="0.35">
      <c r="A928" s="2" t="s">
        <v>23</v>
      </c>
      <c r="B928" s="5">
        <v>43683</v>
      </c>
      <c r="C928" s="5" t="s">
        <v>383</v>
      </c>
      <c r="D928" s="5" t="s">
        <v>385</v>
      </c>
      <c r="E928" s="6">
        <v>1</v>
      </c>
      <c r="F928" s="3">
        <v>14</v>
      </c>
      <c r="G928" s="3">
        <v>2.75</v>
      </c>
      <c r="H928" s="8">
        <f t="shared" si="182"/>
        <v>2.75</v>
      </c>
      <c r="I928" s="3">
        <v>11.25</v>
      </c>
      <c r="J928" s="4">
        <v>0.8</v>
      </c>
      <c r="K928" s="2" t="str">
        <f t="shared" si="183"/>
        <v>Tuesday</v>
      </c>
      <c r="L928" s="5">
        <f t="shared" si="184"/>
        <v>43686</v>
      </c>
      <c r="M928" s="2" t="str">
        <f t="shared" si="185"/>
        <v>Friday</v>
      </c>
      <c r="N928" s="2" t="str">
        <f t="shared" si="186"/>
        <v>Friday</v>
      </c>
      <c r="O928" s="12">
        <f t="shared" si="187"/>
        <v>0.70000000000000007</v>
      </c>
      <c r="P928" s="11" t="str">
        <f t="shared" si="188"/>
        <v>Low Cost per Unit</v>
      </c>
      <c r="Q928" s="12">
        <f t="shared" si="189"/>
        <v>0</v>
      </c>
      <c r="R928" s="12">
        <f t="shared" si="190"/>
        <v>0</v>
      </c>
      <c r="S928" s="12">
        <f t="shared" si="191"/>
        <v>0</v>
      </c>
      <c r="T928" s="12">
        <f t="shared" si="192"/>
        <v>0</v>
      </c>
      <c r="U928" s="12">
        <f t="shared" si="193"/>
        <v>0</v>
      </c>
      <c r="V928" s="13" t="str">
        <f t="shared" ca="1" si="194"/>
        <v>Greater Than 8 Weeks Old</v>
      </c>
    </row>
    <row r="929" spans="1:22" x14ac:dyDescent="0.35">
      <c r="A929" s="2" t="s">
        <v>23</v>
      </c>
      <c r="B929" s="5">
        <v>43684</v>
      </c>
      <c r="C929" s="5" t="s">
        <v>383</v>
      </c>
      <c r="D929" s="5" t="s">
        <v>385</v>
      </c>
      <c r="E929" s="6">
        <v>2</v>
      </c>
      <c r="F929" s="3">
        <v>28</v>
      </c>
      <c r="G929" s="3">
        <v>5.5</v>
      </c>
      <c r="H929" s="8">
        <f t="shared" si="182"/>
        <v>2.75</v>
      </c>
      <c r="I929" s="3">
        <v>22.5</v>
      </c>
      <c r="J929" s="4">
        <v>0.8</v>
      </c>
      <c r="K929" s="2" t="str">
        <f t="shared" si="183"/>
        <v>Wednesday</v>
      </c>
      <c r="L929" s="5">
        <f t="shared" si="184"/>
        <v>43687</v>
      </c>
      <c r="M929" s="2" t="str">
        <f t="shared" si="185"/>
        <v>Saturday</v>
      </c>
      <c r="N929" s="2" t="str">
        <f t="shared" si="186"/>
        <v>Saturday</v>
      </c>
      <c r="O929" s="12">
        <f t="shared" si="187"/>
        <v>0</v>
      </c>
      <c r="P929" s="11" t="str">
        <f t="shared" si="188"/>
        <v>Low Cost per Unit</v>
      </c>
      <c r="Q929" s="12">
        <f t="shared" si="189"/>
        <v>0</v>
      </c>
      <c r="R929" s="12">
        <f t="shared" si="190"/>
        <v>0.84</v>
      </c>
      <c r="S929" s="12">
        <f t="shared" si="191"/>
        <v>0</v>
      </c>
      <c r="T929" s="12">
        <f t="shared" si="192"/>
        <v>0</v>
      </c>
      <c r="U929" s="12">
        <f t="shared" si="193"/>
        <v>0</v>
      </c>
      <c r="V929" s="13" t="str">
        <f t="shared" ca="1" si="194"/>
        <v>Greater Than 8 Weeks Old</v>
      </c>
    </row>
    <row r="930" spans="1:22" x14ac:dyDescent="0.35">
      <c r="A930" s="2" t="s">
        <v>23</v>
      </c>
      <c r="B930" s="5">
        <v>43685</v>
      </c>
      <c r="C930" s="5" t="s">
        <v>383</v>
      </c>
      <c r="D930" s="5" t="s">
        <v>385</v>
      </c>
      <c r="E930" s="6">
        <v>1</v>
      </c>
      <c r="F930" s="3">
        <v>14</v>
      </c>
      <c r="G930" s="3">
        <v>2.75</v>
      </c>
      <c r="H930" s="8">
        <f t="shared" si="182"/>
        <v>2.75</v>
      </c>
      <c r="I930" s="3">
        <v>11.25</v>
      </c>
      <c r="J930" s="4">
        <v>0.8</v>
      </c>
      <c r="K930" s="2" t="str">
        <f t="shared" si="183"/>
        <v>Thursday</v>
      </c>
      <c r="L930" s="5">
        <f t="shared" si="184"/>
        <v>43688</v>
      </c>
      <c r="M930" s="2" t="str">
        <f t="shared" si="185"/>
        <v>Sunday</v>
      </c>
      <c r="N930" s="2" t="str">
        <f t="shared" si="186"/>
        <v>Monday</v>
      </c>
      <c r="O930" s="12">
        <f t="shared" si="187"/>
        <v>0</v>
      </c>
      <c r="P930" s="11" t="str">
        <f t="shared" si="188"/>
        <v>Low Cost per Unit</v>
      </c>
      <c r="Q930" s="12">
        <f t="shared" si="189"/>
        <v>0</v>
      </c>
      <c r="R930" s="12">
        <f t="shared" si="190"/>
        <v>0</v>
      </c>
      <c r="S930" s="12">
        <f t="shared" si="191"/>
        <v>0</v>
      </c>
      <c r="T930" s="12">
        <f t="shared" si="192"/>
        <v>0</v>
      </c>
      <c r="U930" s="12">
        <f t="shared" si="193"/>
        <v>0</v>
      </c>
      <c r="V930" s="13" t="str">
        <f t="shared" ca="1" si="194"/>
        <v>Greater Than 8 Weeks Old</v>
      </c>
    </row>
    <row r="931" spans="1:22" x14ac:dyDescent="0.35">
      <c r="A931" s="2" t="s">
        <v>23</v>
      </c>
      <c r="B931" s="5">
        <v>43686</v>
      </c>
      <c r="C931" s="5" t="s">
        <v>383</v>
      </c>
      <c r="D931" s="5" t="s">
        <v>385</v>
      </c>
      <c r="E931" s="6">
        <v>4</v>
      </c>
      <c r="F931" s="3">
        <v>56</v>
      </c>
      <c r="G931" s="3">
        <v>11</v>
      </c>
      <c r="H931" s="8">
        <f t="shared" si="182"/>
        <v>2.75</v>
      </c>
      <c r="I931" s="3">
        <v>45</v>
      </c>
      <c r="J931" s="4">
        <v>0.8</v>
      </c>
      <c r="K931" s="2" t="str">
        <f t="shared" si="183"/>
        <v>Friday</v>
      </c>
      <c r="L931" s="5">
        <f t="shared" si="184"/>
        <v>43689</v>
      </c>
      <c r="M931" s="2" t="str">
        <f t="shared" si="185"/>
        <v>Monday</v>
      </c>
      <c r="N931" s="2" t="str">
        <f t="shared" si="186"/>
        <v>Monday</v>
      </c>
      <c r="O931" s="12">
        <f t="shared" si="187"/>
        <v>0</v>
      </c>
      <c r="P931" s="11" t="str">
        <f t="shared" si="188"/>
        <v>Low Cost per Unit</v>
      </c>
      <c r="Q931" s="12">
        <f t="shared" si="189"/>
        <v>0</v>
      </c>
      <c r="R931" s="12">
        <f t="shared" si="190"/>
        <v>1.68</v>
      </c>
      <c r="S931" s="12">
        <f t="shared" si="191"/>
        <v>0</v>
      </c>
      <c r="T931" s="12">
        <f t="shared" si="192"/>
        <v>0</v>
      </c>
      <c r="U931" s="12">
        <f t="shared" si="193"/>
        <v>0</v>
      </c>
      <c r="V931" s="13" t="str">
        <f t="shared" ca="1" si="194"/>
        <v>Greater Than 8 Weeks Old</v>
      </c>
    </row>
    <row r="932" spans="1:22" x14ac:dyDescent="0.35">
      <c r="A932" s="2" t="s">
        <v>23</v>
      </c>
      <c r="B932" s="5">
        <v>43687</v>
      </c>
      <c r="C932" s="5" t="s">
        <v>383</v>
      </c>
      <c r="D932" s="5" t="s">
        <v>385</v>
      </c>
      <c r="E932" s="6">
        <v>2</v>
      </c>
      <c r="F932" s="3">
        <v>28</v>
      </c>
      <c r="G932" s="3">
        <v>5.5</v>
      </c>
      <c r="H932" s="8">
        <f t="shared" si="182"/>
        <v>2.75</v>
      </c>
      <c r="I932" s="3">
        <v>22.5</v>
      </c>
      <c r="J932" s="4">
        <v>0.8</v>
      </c>
      <c r="K932" s="2" t="str">
        <f t="shared" si="183"/>
        <v>Saturday</v>
      </c>
      <c r="L932" s="5">
        <f t="shared" si="184"/>
        <v>43690</v>
      </c>
      <c r="M932" s="2" t="str">
        <f t="shared" si="185"/>
        <v>Tuesday</v>
      </c>
      <c r="N932" s="2" t="str">
        <f t="shared" si="186"/>
        <v>Tuesday</v>
      </c>
      <c r="O932" s="12">
        <f t="shared" si="187"/>
        <v>0</v>
      </c>
      <c r="P932" s="11" t="str">
        <f t="shared" si="188"/>
        <v>Low Cost per Unit</v>
      </c>
      <c r="Q932" s="12">
        <f t="shared" si="189"/>
        <v>0</v>
      </c>
      <c r="R932" s="12">
        <f t="shared" si="190"/>
        <v>0.84</v>
      </c>
      <c r="S932" s="12">
        <f t="shared" si="191"/>
        <v>0</v>
      </c>
      <c r="T932" s="12">
        <f t="shared" si="192"/>
        <v>0</v>
      </c>
      <c r="U932" s="12">
        <f t="shared" si="193"/>
        <v>0</v>
      </c>
      <c r="V932" s="13" t="str">
        <f t="shared" ca="1" si="194"/>
        <v>Greater Than 8 Weeks Old</v>
      </c>
    </row>
    <row r="933" spans="1:22" x14ac:dyDescent="0.35">
      <c r="A933" s="2" t="s">
        <v>23</v>
      </c>
      <c r="B933" s="5">
        <v>43688</v>
      </c>
      <c r="C933" s="5" t="s">
        <v>383</v>
      </c>
      <c r="D933" s="5" t="s">
        <v>385</v>
      </c>
      <c r="E933" s="6">
        <v>5</v>
      </c>
      <c r="F933" s="3">
        <v>70</v>
      </c>
      <c r="G933" s="3">
        <v>13.75</v>
      </c>
      <c r="H933" s="8">
        <f t="shared" si="182"/>
        <v>2.75</v>
      </c>
      <c r="I933" s="3">
        <v>56.25</v>
      </c>
      <c r="J933" s="4">
        <v>0.8</v>
      </c>
      <c r="K933" s="2" t="str">
        <f t="shared" si="183"/>
        <v>Sunday</v>
      </c>
      <c r="L933" s="5">
        <f t="shared" si="184"/>
        <v>43691</v>
      </c>
      <c r="M933" s="2" t="str">
        <f t="shared" si="185"/>
        <v>Wednesday</v>
      </c>
      <c r="N933" s="2" t="str">
        <f t="shared" si="186"/>
        <v>Wednesday</v>
      </c>
      <c r="O933" s="12">
        <f t="shared" si="187"/>
        <v>0</v>
      </c>
      <c r="P933" s="11" t="str">
        <f t="shared" si="188"/>
        <v>Low Cost per Unit</v>
      </c>
      <c r="Q933" s="12">
        <f t="shared" si="189"/>
        <v>0</v>
      </c>
      <c r="R933" s="12">
        <f t="shared" si="190"/>
        <v>2.1</v>
      </c>
      <c r="S933" s="12">
        <f t="shared" si="191"/>
        <v>0</v>
      </c>
      <c r="T933" s="12">
        <f t="shared" si="192"/>
        <v>0</v>
      </c>
      <c r="U933" s="12">
        <f t="shared" si="193"/>
        <v>0</v>
      </c>
      <c r="V933" s="13" t="str">
        <f t="shared" ca="1" si="194"/>
        <v>Greater Than 8 Weeks Old</v>
      </c>
    </row>
    <row r="934" spans="1:22" x14ac:dyDescent="0.35">
      <c r="A934" s="2" t="s">
        <v>23</v>
      </c>
      <c r="B934" s="5">
        <v>43689</v>
      </c>
      <c r="C934" s="5" t="s">
        <v>383</v>
      </c>
      <c r="D934" s="5" t="s">
        <v>385</v>
      </c>
      <c r="E934" s="6">
        <v>4</v>
      </c>
      <c r="F934" s="3">
        <v>56</v>
      </c>
      <c r="G934" s="3">
        <v>11</v>
      </c>
      <c r="H934" s="8">
        <f t="shared" si="182"/>
        <v>2.75</v>
      </c>
      <c r="I934" s="3">
        <v>45</v>
      </c>
      <c r="J934" s="4">
        <v>0.8</v>
      </c>
      <c r="K934" s="2" t="str">
        <f t="shared" si="183"/>
        <v>Monday</v>
      </c>
      <c r="L934" s="5">
        <f t="shared" si="184"/>
        <v>43692</v>
      </c>
      <c r="M934" s="2" t="str">
        <f t="shared" si="185"/>
        <v>Thursday</v>
      </c>
      <c r="N934" s="2" t="str">
        <f t="shared" si="186"/>
        <v>Thursday</v>
      </c>
      <c r="O934" s="12">
        <f t="shared" si="187"/>
        <v>0</v>
      </c>
      <c r="P934" s="11" t="str">
        <f t="shared" si="188"/>
        <v>Low Cost per Unit</v>
      </c>
      <c r="Q934" s="12">
        <f t="shared" si="189"/>
        <v>0</v>
      </c>
      <c r="R934" s="12">
        <f t="shared" si="190"/>
        <v>1.68</v>
      </c>
      <c r="S934" s="12">
        <f t="shared" si="191"/>
        <v>0</v>
      </c>
      <c r="T934" s="12">
        <f t="shared" si="192"/>
        <v>0</v>
      </c>
      <c r="U934" s="12">
        <f t="shared" si="193"/>
        <v>0</v>
      </c>
      <c r="V934" s="13" t="str">
        <f t="shared" ca="1" si="194"/>
        <v>Greater Than 8 Weeks Old</v>
      </c>
    </row>
    <row r="935" spans="1:22" x14ac:dyDescent="0.35">
      <c r="A935" s="2" t="s">
        <v>23</v>
      </c>
      <c r="B935" s="5">
        <v>43690</v>
      </c>
      <c r="C935" s="5" t="s">
        <v>383</v>
      </c>
      <c r="D935" s="5" t="s">
        <v>385</v>
      </c>
      <c r="E935" s="6">
        <v>8</v>
      </c>
      <c r="F935" s="3">
        <v>112</v>
      </c>
      <c r="G935" s="3">
        <v>22</v>
      </c>
      <c r="H935" s="8">
        <f t="shared" si="182"/>
        <v>2.75</v>
      </c>
      <c r="I935" s="3">
        <v>90</v>
      </c>
      <c r="J935" s="4">
        <v>0.8</v>
      </c>
      <c r="K935" s="2" t="str">
        <f t="shared" si="183"/>
        <v>Tuesday</v>
      </c>
      <c r="L935" s="5">
        <f t="shared" si="184"/>
        <v>43693</v>
      </c>
      <c r="M935" s="2" t="str">
        <f t="shared" si="185"/>
        <v>Friday</v>
      </c>
      <c r="N935" s="2" t="str">
        <f t="shared" si="186"/>
        <v>Friday</v>
      </c>
      <c r="O935" s="12">
        <f t="shared" si="187"/>
        <v>5.6000000000000005</v>
      </c>
      <c r="P935" s="11" t="str">
        <f t="shared" si="188"/>
        <v>Low Cost per Unit</v>
      </c>
      <c r="Q935" s="12">
        <f t="shared" si="189"/>
        <v>0</v>
      </c>
      <c r="R935" s="12">
        <f t="shared" si="190"/>
        <v>3.36</v>
      </c>
      <c r="S935" s="12">
        <f t="shared" si="191"/>
        <v>0</v>
      </c>
      <c r="T935" s="12">
        <f t="shared" si="192"/>
        <v>0</v>
      </c>
      <c r="U935" s="12">
        <f t="shared" si="193"/>
        <v>0</v>
      </c>
      <c r="V935" s="13" t="str">
        <f t="shared" ca="1" si="194"/>
        <v>Greater Than 8 Weeks Old</v>
      </c>
    </row>
    <row r="936" spans="1:22" x14ac:dyDescent="0.35">
      <c r="A936" s="2" t="s">
        <v>23</v>
      </c>
      <c r="B936" s="5">
        <v>43691</v>
      </c>
      <c r="C936" s="5" t="s">
        <v>383</v>
      </c>
      <c r="D936" s="5" t="s">
        <v>385</v>
      </c>
      <c r="E936" s="6">
        <v>4</v>
      </c>
      <c r="F936" s="3">
        <v>56</v>
      </c>
      <c r="G936" s="3">
        <v>11</v>
      </c>
      <c r="H936" s="8">
        <f t="shared" si="182"/>
        <v>2.75</v>
      </c>
      <c r="I936" s="3">
        <v>45</v>
      </c>
      <c r="J936" s="4">
        <v>0.8</v>
      </c>
      <c r="K936" s="2" t="str">
        <f t="shared" si="183"/>
        <v>Wednesday</v>
      </c>
      <c r="L936" s="5">
        <f t="shared" si="184"/>
        <v>43694</v>
      </c>
      <c r="M936" s="2" t="str">
        <f t="shared" si="185"/>
        <v>Saturday</v>
      </c>
      <c r="N936" s="2" t="str">
        <f t="shared" si="186"/>
        <v>Saturday</v>
      </c>
      <c r="O936" s="12">
        <f t="shared" si="187"/>
        <v>0</v>
      </c>
      <c r="P936" s="11" t="str">
        <f t="shared" si="188"/>
        <v>Low Cost per Unit</v>
      </c>
      <c r="Q936" s="12">
        <f t="shared" si="189"/>
        <v>0</v>
      </c>
      <c r="R936" s="12">
        <f t="shared" si="190"/>
        <v>1.68</v>
      </c>
      <c r="S936" s="12">
        <f t="shared" si="191"/>
        <v>0</v>
      </c>
      <c r="T936" s="12">
        <f t="shared" si="192"/>
        <v>0</v>
      </c>
      <c r="U936" s="12">
        <f t="shared" si="193"/>
        <v>0</v>
      </c>
      <c r="V936" s="13" t="str">
        <f t="shared" ca="1" si="194"/>
        <v>Greater Than 8 Weeks Old</v>
      </c>
    </row>
    <row r="937" spans="1:22" x14ac:dyDescent="0.35">
      <c r="A937" s="2" t="s">
        <v>23</v>
      </c>
      <c r="B937" s="5">
        <v>43692</v>
      </c>
      <c r="C937" s="5" t="s">
        <v>383</v>
      </c>
      <c r="D937" s="5" t="s">
        <v>385</v>
      </c>
      <c r="E937" s="6">
        <v>4</v>
      </c>
      <c r="F937" s="3">
        <v>56</v>
      </c>
      <c r="G937" s="3">
        <v>11</v>
      </c>
      <c r="H937" s="8">
        <f t="shared" si="182"/>
        <v>2.75</v>
      </c>
      <c r="I937" s="3">
        <v>45</v>
      </c>
      <c r="J937" s="4">
        <v>0.8</v>
      </c>
      <c r="K937" s="2" t="str">
        <f t="shared" si="183"/>
        <v>Thursday</v>
      </c>
      <c r="L937" s="5">
        <f t="shared" si="184"/>
        <v>43695</v>
      </c>
      <c r="M937" s="2" t="str">
        <f t="shared" si="185"/>
        <v>Sunday</v>
      </c>
      <c r="N937" s="2" t="str">
        <f t="shared" si="186"/>
        <v>Monday</v>
      </c>
      <c r="O937" s="12">
        <f t="shared" si="187"/>
        <v>0</v>
      </c>
      <c r="P937" s="11" t="str">
        <f t="shared" si="188"/>
        <v>Low Cost per Unit</v>
      </c>
      <c r="Q937" s="12">
        <f t="shared" si="189"/>
        <v>0</v>
      </c>
      <c r="R937" s="12">
        <f t="shared" si="190"/>
        <v>1.68</v>
      </c>
      <c r="S937" s="12">
        <f t="shared" si="191"/>
        <v>0</v>
      </c>
      <c r="T937" s="12">
        <f t="shared" si="192"/>
        <v>0</v>
      </c>
      <c r="U937" s="12">
        <f t="shared" si="193"/>
        <v>0</v>
      </c>
      <c r="V937" s="13" t="str">
        <f t="shared" ca="1" si="194"/>
        <v>Greater Than 8 Weeks Old</v>
      </c>
    </row>
    <row r="938" spans="1:22" x14ac:dyDescent="0.35">
      <c r="A938" s="2" t="s">
        <v>23</v>
      </c>
      <c r="B938" s="5">
        <v>43693</v>
      </c>
      <c r="C938" s="5" t="s">
        <v>383</v>
      </c>
      <c r="D938" s="5" t="s">
        <v>385</v>
      </c>
      <c r="E938" s="6">
        <v>6</v>
      </c>
      <c r="F938" s="3">
        <v>84</v>
      </c>
      <c r="G938" s="3">
        <v>16.5</v>
      </c>
      <c r="H938" s="8">
        <f t="shared" si="182"/>
        <v>2.75</v>
      </c>
      <c r="I938" s="3">
        <v>67.5</v>
      </c>
      <c r="J938" s="4">
        <v>0.8</v>
      </c>
      <c r="K938" s="2" t="str">
        <f t="shared" si="183"/>
        <v>Friday</v>
      </c>
      <c r="L938" s="5">
        <f t="shared" si="184"/>
        <v>43696</v>
      </c>
      <c r="M938" s="2" t="str">
        <f t="shared" si="185"/>
        <v>Monday</v>
      </c>
      <c r="N938" s="2" t="str">
        <f t="shared" si="186"/>
        <v>Monday</v>
      </c>
      <c r="O938" s="12">
        <f t="shared" si="187"/>
        <v>0</v>
      </c>
      <c r="P938" s="11" t="str">
        <f t="shared" si="188"/>
        <v>Low Cost per Unit</v>
      </c>
      <c r="Q938" s="12">
        <f t="shared" si="189"/>
        <v>0</v>
      </c>
      <c r="R938" s="12">
        <f t="shared" si="190"/>
        <v>2.52</v>
      </c>
      <c r="S938" s="12">
        <f t="shared" si="191"/>
        <v>0</v>
      </c>
      <c r="T938" s="12">
        <f t="shared" si="192"/>
        <v>0</v>
      </c>
      <c r="U938" s="12">
        <f t="shared" si="193"/>
        <v>0</v>
      </c>
      <c r="V938" s="13" t="str">
        <f t="shared" ca="1" si="194"/>
        <v>Greater Than 8 Weeks Old</v>
      </c>
    </row>
    <row r="939" spans="1:22" x14ac:dyDescent="0.35">
      <c r="A939" s="2" t="s">
        <v>23</v>
      </c>
      <c r="B939" s="5">
        <v>43695</v>
      </c>
      <c r="C939" s="5" t="s">
        <v>383</v>
      </c>
      <c r="D939" s="5" t="s">
        <v>385</v>
      </c>
      <c r="E939" s="6">
        <v>2</v>
      </c>
      <c r="F939" s="3">
        <v>28</v>
      </c>
      <c r="G939" s="3">
        <v>5.5</v>
      </c>
      <c r="H939" s="8">
        <f t="shared" si="182"/>
        <v>2.75</v>
      </c>
      <c r="I939" s="3">
        <v>22.5</v>
      </c>
      <c r="J939" s="4">
        <v>0.8</v>
      </c>
      <c r="K939" s="2" t="str">
        <f t="shared" si="183"/>
        <v>Sunday</v>
      </c>
      <c r="L939" s="5">
        <f t="shared" si="184"/>
        <v>43698</v>
      </c>
      <c r="M939" s="2" t="str">
        <f t="shared" si="185"/>
        <v>Wednesday</v>
      </c>
      <c r="N939" s="2" t="str">
        <f t="shared" si="186"/>
        <v>Wednesday</v>
      </c>
      <c r="O939" s="12">
        <f t="shared" si="187"/>
        <v>0</v>
      </c>
      <c r="P939" s="11" t="str">
        <f t="shared" si="188"/>
        <v>Low Cost per Unit</v>
      </c>
      <c r="Q939" s="12">
        <f t="shared" si="189"/>
        <v>0</v>
      </c>
      <c r="R939" s="12">
        <f t="shared" si="190"/>
        <v>0.84</v>
      </c>
      <c r="S939" s="12">
        <f t="shared" si="191"/>
        <v>0</v>
      </c>
      <c r="T939" s="12">
        <f t="shared" si="192"/>
        <v>0</v>
      </c>
      <c r="U939" s="12">
        <f t="shared" si="193"/>
        <v>0</v>
      </c>
      <c r="V939" s="13" t="str">
        <f t="shared" ca="1" si="194"/>
        <v>Greater Than 8 Weeks Old</v>
      </c>
    </row>
    <row r="940" spans="1:22" x14ac:dyDescent="0.35">
      <c r="A940" s="2" t="s">
        <v>23</v>
      </c>
      <c r="B940" s="5">
        <v>43696</v>
      </c>
      <c r="C940" s="5" t="s">
        <v>383</v>
      </c>
      <c r="D940" s="5" t="s">
        <v>385</v>
      </c>
      <c r="E940" s="6">
        <v>3</v>
      </c>
      <c r="F940" s="3">
        <v>42</v>
      </c>
      <c r="G940" s="3">
        <v>8.25</v>
      </c>
      <c r="H940" s="8">
        <f t="shared" si="182"/>
        <v>2.75</v>
      </c>
      <c r="I940" s="3">
        <v>33.75</v>
      </c>
      <c r="J940" s="4">
        <v>0.8</v>
      </c>
      <c r="K940" s="2" t="str">
        <f t="shared" si="183"/>
        <v>Monday</v>
      </c>
      <c r="L940" s="5">
        <f t="shared" si="184"/>
        <v>43699</v>
      </c>
      <c r="M940" s="2" t="str">
        <f t="shared" si="185"/>
        <v>Thursday</v>
      </c>
      <c r="N940" s="2" t="str">
        <f t="shared" si="186"/>
        <v>Thursday</v>
      </c>
      <c r="O940" s="12">
        <f t="shared" si="187"/>
        <v>0</v>
      </c>
      <c r="P940" s="11" t="str">
        <f t="shared" si="188"/>
        <v>Low Cost per Unit</v>
      </c>
      <c r="Q940" s="12">
        <f t="shared" si="189"/>
        <v>0</v>
      </c>
      <c r="R940" s="12">
        <f t="shared" si="190"/>
        <v>1.26</v>
      </c>
      <c r="S940" s="12">
        <f t="shared" si="191"/>
        <v>0</v>
      </c>
      <c r="T940" s="12">
        <f t="shared" si="192"/>
        <v>0</v>
      </c>
      <c r="U940" s="12">
        <f t="shared" si="193"/>
        <v>0</v>
      </c>
      <c r="V940" s="13" t="str">
        <f t="shared" ca="1" si="194"/>
        <v>Greater Than 8 Weeks Old</v>
      </c>
    </row>
    <row r="941" spans="1:22" x14ac:dyDescent="0.35">
      <c r="A941" s="2" t="s">
        <v>23</v>
      </c>
      <c r="B941" s="5">
        <v>43697</v>
      </c>
      <c r="C941" s="5" t="s">
        <v>383</v>
      </c>
      <c r="D941" s="5" t="s">
        <v>385</v>
      </c>
      <c r="E941" s="6">
        <v>1</v>
      </c>
      <c r="F941" s="3">
        <v>14</v>
      </c>
      <c r="G941" s="3">
        <v>2.75</v>
      </c>
      <c r="H941" s="8">
        <f t="shared" si="182"/>
        <v>2.75</v>
      </c>
      <c r="I941" s="3">
        <v>11.25</v>
      </c>
      <c r="J941" s="4">
        <v>0.8</v>
      </c>
      <c r="K941" s="2" t="str">
        <f t="shared" si="183"/>
        <v>Tuesday</v>
      </c>
      <c r="L941" s="5">
        <f t="shared" si="184"/>
        <v>43700</v>
      </c>
      <c r="M941" s="2" t="str">
        <f t="shared" si="185"/>
        <v>Friday</v>
      </c>
      <c r="N941" s="2" t="str">
        <f t="shared" si="186"/>
        <v>Friday</v>
      </c>
      <c r="O941" s="12">
        <f t="shared" si="187"/>
        <v>0.70000000000000007</v>
      </c>
      <c r="P941" s="11" t="str">
        <f t="shared" si="188"/>
        <v>Low Cost per Unit</v>
      </c>
      <c r="Q941" s="12">
        <f t="shared" si="189"/>
        <v>0</v>
      </c>
      <c r="R941" s="12">
        <f t="shared" si="190"/>
        <v>0</v>
      </c>
      <c r="S941" s="12">
        <f t="shared" si="191"/>
        <v>0</v>
      </c>
      <c r="T941" s="12">
        <f t="shared" si="192"/>
        <v>0</v>
      </c>
      <c r="U941" s="12">
        <f t="shared" si="193"/>
        <v>0</v>
      </c>
      <c r="V941" s="13" t="str">
        <f t="shared" ca="1" si="194"/>
        <v>Greater Than 8 Weeks Old</v>
      </c>
    </row>
    <row r="942" spans="1:22" x14ac:dyDescent="0.35">
      <c r="A942" s="2" t="s">
        <v>23</v>
      </c>
      <c r="B942" s="5">
        <v>43698</v>
      </c>
      <c r="C942" s="5" t="s">
        <v>383</v>
      </c>
      <c r="D942" s="5" t="s">
        <v>385</v>
      </c>
      <c r="E942" s="6">
        <v>7</v>
      </c>
      <c r="F942" s="3">
        <v>98</v>
      </c>
      <c r="G942" s="3">
        <v>19.25</v>
      </c>
      <c r="H942" s="8">
        <f t="shared" si="182"/>
        <v>2.75</v>
      </c>
      <c r="I942" s="3">
        <v>78.75</v>
      </c>
      <c r="J942" s="4">
        <v>0.8</v>
      </c>
      <c r="K942" s="2" t="str">
        <f t="shared" si="183"/>
        <v>Wednesday</v>
      </c>
      <c r="L942" s="5">
        <f t="shared" si="184"/>
        <v>43701</v>
      </c>
      <c r="M942" s="2" t="str">
        <f t="shared" si="185"/>
        <v>Saturday</v>
      </c>
      <c r="N942" s="2" t="str">
        <f t="shared" si="186"/>
        <v>Saturday</v>
      </c>
      <c r="O942" s="12">
        <f t="shared" si="187"/>
        <v>0</v>
      </c>
      <c r="P942" s="11" t="str">
        <f t="shared" si="188"/>
        <v>Low Cost per Unit</v>
      </c>
      <c r="Q942" s="12">
        <f t="shared" si="189"/>
        <v>0</v>
      </c>
      <c r="R942" s="12">
        <f t="shared" si="190"/>
        <v>2.94</v>
      </c>
      <c r="S942" s="12">
        <f t="shared" si="191"/>
        <v>0</v>
      </c>
      <c r="T942" s="12">
        <f t="shared" si="192"/>
        <v>0</v>
      </c>
      <c r="U942" s="12">
        <f t="shared" si="193"/>
        <v>0</v>
      </c>
      <c r="V942" s="13" t="str">
        <f t="shared" ca="1" si="194"/>
        <v>Greater Than 8 Weeks Old</v>
      </c>
    </row>
    <row r="943" spans="1:22" x14ac:dyDescent="0.35">
      <c r="A943" s="2" t="s">
        <v>23</v>
      </c>
      <c r="B943" s="5">
        <v>43699</v>
      </c>
      <c r="C943" s="5" t="s">
        <v>383</v>
      </c>
      <c r="D943" s="5" t="s">
        <v>385</v>
      </c>
      <c r="E943" s="6">
        <v>3</v>
      </c>
      <c r="F943" s="3">
        <v>42</v>
      </c>
      <c r="G943" s="3">
        <v>8.25</v>
      </c>
      <c r="H943" s="8">
        <f t="shared" si="182"/>
        <v>2.75</v>
      </c>
      <c r="I943" s="3">
        <v>33.75</v>
      </c>
      <c r="J943" s="4">
        <v>0.8</v>
      </c>
      <c r="K943" s="2" t="str">
        <f t="shared" si="183"/>
        <v>Thursday</v>
      </c>
      <c r="L943" s="5">
        <f t="shared" si="184"/>
        <v>43702</v>
      </c>
      <c r="M943" s="2" t="str">
        <f t="shared" si="185"/>
        <v>Sunday</v>
      </c>
      <c r="N943" s="2" t="str">
        <f t="shared" si="186"/>
        <v>Monday</v>
      </c>
      <c r="O943" s="12">
        <f t="shared" si="187"/>
        <v>0</v>
      </c>
      <c r="P943" s="11" t="str">
        <f t="shared" si="188"/>
        <v>Low Cost per Unit</v>
      </c>
      <c r="Q943" s="12">
        <f t="shared" si="189"/>
        <v>0</v>
      </c>
      <c r="R943" s="12">
        <f t="shared" si="190"/>
        <v>1.26</v>
      </c>
      <c r="S943" s="12">
        <f t="shared" si="191"/>
        <v>0</v>
      </c>
      <c r="T943" s="12">
        <f t="shared" si="192"/>
        <v>0</v>
      </c>
      <c r="U943" s="12">
        <f t="shared" si="193"/>
        <v>0</v>
      </c>
      <c r="V943" s="13" t="str">
        <f t="shared" ca="1" si="194"/>
        <v>Greater Than 8 Weeks Old</v>
      </c>
    </row>
    <row r="944" spans="1:22" x14ac:dyDescent="0.35">
      <c r="A944" s="2" t="s">
        <v>23</v>
      </c>
      <c r="B944" s="5">
        <v>43700</v>
      </c>
      <c r="C944" s="5" t="s">
        <v>383</v>
      </c>
      <c r="D944" s="5" t="s">
        <v>385</v>
      </c>
      <c r="E944" s="6">
        <v>3</v>
      </c>
      <c r="F944" s="3">
        <v>42</v>
      </c>
      <c r="G944" s="3">
        <v>8.25</v>
      </c>
      <c r="H944" s="8">
        <f t="shared" si="182"/>
        <v>2.75</v>
      </c>
      <c r="I944" s="3">
        <v>33.75</v>
      </c>
      <c r="J944" s="4">
        <v>0.8</v>
      </c>
      <c r="K944" s="2" t="str">
        <f t="shared" si="183"/>
        <v>Friday</v>
      </c>
      <c r="L944" s="5">
        <f t="shared" si="184"/>
        <v>43703</v>
      </c>
      <c r="M944" s="2" t="str">
        <f t="shared" si="185"/>
        <v>Monday</v>
      </c>
      <c r="N944" s="2" t="str">
        <f t="shared" si="186"/>
        <v>Monday</v>
      </c>
      <c r="O944" s="12">
        <f t="shared" si="187"/>
        <v>0</v>
      </c>
      <c r="P944" s="11" t="str">
        <f t="shared" si="188"/>
        <v>Low Cost per Unit</v>
      </c>
      <c r="Q944" s="12">
        <f t="shared" si="189"/>
        <v>0</v>
      </c>
      <c r="R944" s="12">
        <f t="shared" si="190"/>
        <v>1.26</v>
      </c>
      <c r="S944" s="12">
        <f t="shared" si="191"/>
        <v>0</v>
      </c>
      <c r="T944" s="12">
        <f t="shared" si="192"/>
        <v>0</v>
      </c>
      <c r="U944" s="12">
        <f t="shared" si="193"/>
        <v>0</v>
      </c>
      <c r="V944" s="13" t="str">
        <f t="shared" ca="1" si="194"/>
        <v>Greater Than 8 Weeks Old</v>
      </c>
    </row>
    <row r="945" spans="1:22" x14ac:dyDescent="0.35">
      <c r="A945" s="2" t="s">
        <v>23</v>
      </c>
      <c r="B945" s="5">
        <v>43701</v>
      </c>
      <c r="C945" s="5" t="s">
        <v>383</v>
      </c>
      <c r="D945" s="5" t="s">
        <v>385</v>
      </c>
      <c r="E945" s="6">
        <v>5</v>
      </c>
      <c r="F945" s="3">
        <v>56</v>
      </c>
      <c r="G945" s="3">
        <v>13.75</v>
      </c>
      <c r="H945" s="8">
        <f t="shared" si="182"/>
        <v>2.75</v>
      </c>
      <c r="I945" s="3">
        <v>42.25</v>
      </c>
      <c r="J945" s="4">
        <v>0.75</v>
      </c>
      <c r="K945" s="2" t="str">
        <f t="shared" si="183"/>
        <v>Saturday</v>
      </c>
      <c r="L945" s="5">
        <f t="shared" si="184"/>
        <v>43704</v>
      </c>
      <c r="M945" s="2" t="str">
        <f t="shared" si="185"/>
        <v>Tuesday</v>
      </c>
      <c r="N945" s="2" t="str">
        <f t="shared" si="186"/>
        <v>Tuesday</v>
      </c>
      <c r="O945" s="12">
        <f t="shared" si="187"/>
        <v>0</v>
      </c>
      <c r="P945" s="11" t="str">
        <f t="shared" si="188"/>
        <v>Low Cost per Unit</v>
      </c>
      <c r="Q945" s="12">
        <f t="shared" si="189"/>
        <v>0</v>
      </c>
      <c r="R945" s="12">
        <f t="shared" si="190"/>
        <v>1.68</v>
      </c>
      <c r="S945" s="12">
        <f t="shared" si="191"/>
        <v>0</v>
      </c>
      <c r="T945" s="12">
        <f t="shared" si="192"/>
        <v>0</v>
      </c>
      <c r="U945" s="12">
        <f t="shared" si="193"/>
        <v>0</v>
      </c>
      <c r="V945" s="13" t="str">
        <f t="shared" ca="1" si="194"/>
        <v>Greater Than 8 Weeks Old</v>
      </c>
    </row>
    <row r="946" spans="1:22" x14ac:dyDescent="0.35">
      <c r="A946" s="2" t="s">
        <v>23</v>
      </c>
      <c r="B946" s="5">
        <v>43702</v>
      </c>
      <c r="C946" s="5" t="s">
        <v>383</v>
      </c>
      <c r="D946" s="5" t="s">
        <v>385</v>
      </c>
      <c r="E946" s="6">
        <v>4</v>
      </c>
      <c r="F946" s="3">
        <v>56</v>
      </c>
      <c r="G946" s="3">
        <v>11</v>
      </c>
      <c r="H946" s="8">
        <f t="shared" si="182"/>
        <v>2.75</v>
      </c>
      <c r="I946" s="3">
        <v>45</v>
      </c>
      <c r="J946" s="4">
        <v>0.8</v>
      </c>
      <c r="K946" s="2" t="str">
        <f t="shared" si="183"/>
        <v>Sunday</v>
      </c>
      <c r="L946" s="5">
        <f t="shared" si="184"/>
        <v>43705</v>
      </c>
      <c r="M946" s="2" t="str">
        <f t="shared" si="185"/>
        <v>Wednesday</v>
      </c>
      <c r="N946" s="2" t="str">
        <f t="shared" si="186"/>
        <v>Wednesday</v>
      </c>
      <c r="O946" s="12">
        <f t="shared" si="187"/>
        <v>0</v>
      </c>
      <c r="P946" s="11" t="str">
        <f t="shared" si="188"/>
        <v>Low Cost per Unit</v>
      </c>
      <c r="Q946" s="12">
        <f t="shared" si="189"/>
        <v>0</v>
      </c>
      <c r="R946" s="12">
        <f t="shared" si="190"/>
        <v>1.68</v>
      </c>
      <c r="S946" s="12">
        <f t="shared" si="191"/>
        <v>0</v>
      </c>
      <c r="T946" s="12">
        <f t="shared" si="192"/>
        <v>0</v>
      </c>
      <c r="U946" s="12">
        <f t="shared" si="193"/>
        <v>0</v>
      </c>
      <c r="V946" s="13" t="str">
        <f t="shared" ca="1" si="194"/>
        <v>Greater Than 8 Weeks Old</v>
      </c>
    </row>
    <row r="947" spans="1:22" x14ac:dyDescent="0.35">
      <c r="A947" s="2" t="s">
        <v>23</v>
      </c>
      <c r="B947" s="5">
        <v>43703</v>
      </c>
      <c r="C947" s="5" t="s">
        <v>383</v>
      </c>
      <c r="D947" s="5" t="s">
        <v>385</v>
      </c>
      <c r="E947" s="6">
        <v>6</v>
      </c>
      <c r="F947" s="3">
        <v>84</v>
      </c>
      <c r="G947" s="3">
        <v>16.5</v>
      </c>
      <c r="H947" s="8">
        <f t="shared" si="182"/>
        <v>2.75</v>
      </c>
      <c r="I947" s="3">
        <v>67.5</v>
      </c>
      <c r="J947" s="4">
        <v>0.8</v>
      </c>
      <c r="K947" s="2" t="str">
        <f t="shared" si="183"/>
        <v>Monday</v>
      </c>
      <c r="L947" s="5">
        <f t="shared" si="184"/>
        <v>43706</v>
      </c>
      <c r="M947" s="2" t="str">
        <f t="shared" si="185"/>
        <v>Thursday</v>
      </c>
      <c r="N947" s="2" t="str">
        <f t="shared" si="186"/>
        <v>Thursday</v>
      </c>
      <c r="O947" s="12">
        <f t="shared" si="187"/>
        <v>0</v>
      </c>
      <c r="P947" s="11" t="str">
        <f t="shared" si="188"/>
        <v>Low Cost per Unit</v>
      </c>
      <c r="Q947" s="12">
        <f t="shared" si="189"/>
        <v>0</v>
      </c>
      <c r="R947" s="12">
        <f t="shared" si="190"/>
        <v>2.52</v>
      </c>
      <c r="S947" s="12">
        <f t="shared" si="191"/>
        <v>0</v>
      </c>
      <c r="T947" s="12">
        <f t="shared" si="192"/>
        <v>0</v>
      </c>
      <c r="U947" s="12">
        <f t="shared" si="193"/>
        <v>0</v>
      </c>
      <c r="V947" s="13" t="str">
        <f t="shared" ca="1" si="194"/>
        <v>Greater Than 8 Weeks Old</v>
      </c>
    </row>
    <row r="948" spans="1:22" x14ac:dyDescent="0.35">
      <c r="A948" s="2" t="s">
        <v>23</v>
      </c>
      <c r="B948" s="5">
        <v>43704</v>
      </c>
      <c r="C948" s="5" t="s">
        <v>383</v>
      </c>
      <c r="D948" s="5" t="s">
        <v>385</v>
      </c>
      <c r="E948" s="6">
        <v>5</v>
      </c>
      <c r="F948" s="3">
        <v>70</v>
      </c>
      <c r="G948" s="3">
        <v>13.75</v>
      </c>
      <c r="H948" s="8">
        <f t="shared" si="182"/>
        <v>2.75</v>
      </c>
      <c r="I948" s="3">
        <v>56.25</v>
      </c>
      <c r="J948" s="4">
        <v>0.8</v>
      </c>
      <c r="K948" s="2" t="str">
        <f t="shared" si="183"/>
        <v>Tuesday</v>
      </c>
      <c r="L948" s="5">
        <f t="shared" si="184"/>
        <v>43707</v>
      </c>
      <c r="M948" s="2" t="str">
        <f t="shared" si="185"/>
        <v>Friday</v>
      </c>
      <c r="N948" s="2" t="str">
        <f t="shared" si="186"/>
        <v>Friday</v>
      </c>
      <c r="O948" s="12">
        <f t="shared" si="187"/>
        <v>3.5</v>
      </c>
      <c r="P948" s="11" t="str">
        <f t="shared" si="188"/>
        <v>Low Cost per Unit</v>
      </c>
      <c r="Q948" s="12">
        <f t="shared" si="189"/>
        <v>0</v>
      </c>
      <c r="R948" s="12">
        <f t="shared" si="190"/>
        <v>2.1</v>
      </c>
      <c r="S948" s="12">
        <f t="shared" si="191"/>
        <v>0</v>
      </c>
      <c r="T948" s="12">
        <f t="shared" si="192"/>
        <v>0</v>
      </c>
      <c r="U948" s="12">
        <f t="shared" si="193"/>
        <v>0</v>
      </c>
      <c r="V948" s="13" t="str">
        <f t="shared" ca="1" si="194"/>
        <v>Greater Than 8 Weeks Old</v>
      </c>
    </row>
    <row r="949" spans="1:22" x14ac:dyDescent="0.35">
      <c r="A949" s="2" t="s">
        <v>23</v>
      </c>
      <c r="B949" s="5">
        <v>43705</v>
      </c>
      <c r="C949" s="5" t="s">
        <v>383</v>
      </c>
      <c r="D949" s="5" t="s">
        <v>385</v>
      </c>
      <c r="E949" s="6">
        <v>4</v>
      </c>
      <c r="F949" s="3">
        <v>56</v>
      </c>
      <c r="G949" s="3">
        <v>11</v>
      </c>
      <c r="H949" s="8">
        <f t="shared" si="182"/>
        <v>2.75</v>
      </c>
      <c r="I949" s="3">
        <v>45</v>
      </c>
      <c r="J949" s="4">
        <v>0.8</v>
      </c>
      <c r="K949" s="2" t="str">
        <f t="shared" si="183"/>
        <v>Wednesday</v>
      </c>
      <c r="L949" s="5">
        <f t="shared" si="184"/>
        <v>43708</v>
      </c>
      <c r="M949" s="2" t="str">
        <f t="shared" si="185"/>
        <v>Saturday</v>
      </c>
      <c r="N949" s="2" t="str">
        <f t="shared" si="186"/>
        <v>Saturday</v>
      </c>
      <c r="O949" s="12">
        <f t="shared" si="187"/>
        <v>0</v>
      </c>
      <c r="P949" s="11" t="str">
        <f t="shared" si="188"/>
        <v>Low Cost per Unit</v>
      </c>
      <c r="Q949" s="12">
        <f t="shared" si="189"/>
        <v>0</v>
      </c>
      <c r="R949" s="12">
        <f t="shared" si="190"/>
        <v>1.68</v>
      </c>
      <c r="S949" s="12">
        <f t="shared" si="191"/>
        <v>0</v>
      </c>
      <c r="T949" s="12">
        <f t="shared" si="192"/>
        <v>0</v>
      </c>
      <c r="U949" s="12">
        <f t="shared" si="193"/>
        <v>0</v>
      </c>
      <c r="V949" s="13" t="str">
        <f t="shared" ca="1" si="194"/>
        <v>Greater Than 8 Weeks Old</v>
      </c>
    </row>
    <row r="950" spans="1:22" x14ac:dyDescent="0.35">
      <c r="A950" s="2" t="s">
        <v>23</v>
      </c>
      <c r="B950" s="5">
        <v>43706</v>
      </c>
      <c r="C950" s="5" t="s">
        <v>383</v>
      </c>
      <c r="D950" s="5" t="s">
        <v>385</v>
      </c>
      <c r="E950" s="6">
        <v>3</v>
      </c>
      <c r="F950" s="3">
        <v>42</v>
      </c>
      <c r="G950" s="3">
        <v>8.25</v>
      </c>
      <c r="H950" s="8">
        <f t="shared" si="182"/>
        <v>2.75</v>
      </c>
      <c r="I950" s="3">
        <v>33.75</v>
      </c>
      <c r="J950" s="4">
        <v>0.8</v>
      </c>
      <c r="K950" s="2" t="str">
        <f t="shared" si="183"/>
        <v>Thursday</v>
      </c>
      <c r="L950" s="5">
        <f t="shared" si="184"/>
        <v>43709</v>
      </c>
      <c r="M950" s="2" t="str">
        <f t="shared" si="185"/>
        <v>Sunday</v>
      </c>
      <c r="N950" s="2" t="str">
        <f t="shared" si="186"/>
        <v>Monday</v>
      </c>
      <c r="O950" s="12">
        <f t="shared" si="187"/>
        <v>0</v>
      </c>
      <c r="P950" s="11" t="str">
        <f t="shared" si="188"/>
        <v>Low Cost per Unit</v>
      </c>
      <c r="Q950" s="12">
        <f t="shared" si="189"/>
        <v>0</v>
      </c>
      <c r="R950" s="12">
        <f t="shared" si="190"/>
        <v>1.26</v>
      </c>
      <c r="S950" s="12">
        <f t="shared" si="191"/>
        <v>0</v>
      </c>
      <c r="T950" s="12">
        <f t="shared" si="192"/>
        <v>0</v>
      </c>
      <c r="U950" s="12">
        <f t="shared" si="193"/>
        <v>0</v>
      </c>
      <c r="V950" s="13" t="str">
        <f t="shared" ca="1" si="194"/>
        <v>Greater Than 8 Weeks Old</v>
      </c>
    </row>
    <row r="951" spans="1:22" x14ac:dyDescent="0.35">
      <c r="A951" s="2" t="s">
        <v>23</v>
      </c>
      <c r="B951" s="5">
        <v>43707</v>
      </c>
      <c r="C951" s="5" t="s">
        <v>383</v>
      </c>
      <c r="D951" s="5" t="s">
        <v>385</v>
      </c>
      <c r="E951" s="6">
        <v>1</v>
      </c>
      <c r="F951" s="3">
        <v>14</v>
      </c>
      <c r="G951" s="3">
        <v>2.75</v>
      </c>
      <c r="H951" s="8">
        <f t="shared" si="182"/>
        <v>2.75</v>
      </c>
      <c r="I951" s="3">
        <v>11.25</v>
      </c>
      <c r="J951" s="4">
        <v>0.8</v>
      </c>
      <c r="K951" s="2" t="str">
        <f t="shared" si="183"/>
        <v>Friday</v>
      </c>
      <c r="L951" s="5">
        <f t="shared" si="184"/>
        <v>43710</v>
      </c>
      <c r="M951" s="2" t="str">
        <f t="shared" si="185"/>
        <v>Monday</v>
      </c>
      <c r="N951" s="2" t="str">
        <f t="shared" si="186"/>
        <v>Monday</v>
      </c>
      <c r="O951" s="12">
        <f t="shared" si="187"/>
        <v>0</v>
      </c>
      <c r="P951" s="11" t="str">
        <f t="shared" si="188"/>
        <v>Low Cost per Unit</v>
      </c>
      <c r="Q951" s="12">
        <f t="shared" si="189"/>
        <v>0</v>
      </c>
      <c r="R951" s="12">
        <f t="shared" si="190"/>
        <v>0</v>
      </c>
      <c r="S951" s="12">
        <f t="shared" si="191"/>
        <v>0</v>
      </c>
      <c r="T951" s="12">
        <f t="shared" si="192"/>
        <v>0</v>
      </c>
      <c r="U951" s="12">
        <f t="shared" si="193"/>
        <v>0</v>
      </c>
      <c r="V951" s="13" t="str">
        <f t="shared" ca="1" si="194"/>
        <v>Greater Than 8 Weeks Old</v>
      </c>
    </row>
    <row r="952" spans="1:22" x14ac:dyDescent="0.35">
      <c r="A952" s="2" t="s">
        <v>23</v>
      </c>
      <c r="B952" s="5">
        <v>43708</v>
      </c>
      <c r="C952" s="5" t="s">
        <v>383</v>
      </c>
      <c r="D952" s="5" t="s">
        <v>385</v>
      </c>
      <c r="E952" s="6">
        <v>2</v>
      </c>
      <c r="F952" s="3">
        <v>28</v>
      </c>
      <c r="G952" s="3">
        <v>5.5</v>
      </c>
      <c r="H952" s="8">
        <f t="shared" si="182"/>
        <v>2.75</v>
      </c>
      <c r="I952" s="3">
        <v>22.5</v>
      </c>
      <c r="J952" s="4">
        <v>0.8</v>
      </c>
      <c r="K952" s="2" t="str">
        <f t="shared" si="183"/>
        <v>Saturday</v>
      </c>
      <c r="L952" s="5">
        <f t="shared" si="184"/>
        <v>43711</v>
      </c>
      <c r="M952" s="2" t="str">
        <f t="shared" si="185"/>
        <v>Tuesday</v>
      </c>
      <c r="N952" s="2" t="str">
        <f t="shared" si="186"/>
        <v>Tuesday</v>
      </c>
      <c r="O952" s="12">
        <f t="shared" si="187"/>
        <v>0</v>
      </c>
      <c r="P952" s="11" t="str">
        <f t="shared" si="188"/>
        <v>Low Cost per Unit</v>
      </c>
      <c r="Q952" s="12">
        <f t="shared" si="189"/>
        <v>0</v>
      </c>
      <c r="R952" s="12">
        <f t="shared" si="190"/>
        <v>0.84</v>
      </c>
      <c r="S952" s="12">
        <f t="shared" si="191"/>
        <v>0</v>
      </c>
      <c r="T952" s="12">
        <f t="shared" si="192"/>
        <v>0</v>
      </c>
      <c r="U952" s="12">
        <f t="shared" si="193"/>
        <v>0</v>
      </c>
      <c r="V952" s="13" t="str">
        <f t="shared" ca="1" si="194"/>
        <v>Greater Than 8 Weeks Old</v>
      </c>
    </row>
    <row r="953" spans="1:22" x14ac:dyDescent="0.35">
      <c r="A953" s="2" t="s">
        <v>218</v>
      </c>
      <c r="B953" s="5">
        <v>43678</v>
      </c>
      <c r="C953" s="5" t="s">
        <v>369</v>
      </c>
      <c r="D953" s="5" t="s">
        <v>372</v>
      </c>
      <c r="E953" s="6">
        <v>2</v>
      </c>
      <c r="F953" s="3">
        <v>64</v>
      </c>
      <c r="G953" s="3">
        <v>20</v>
      </c>
      <c r="H953" s="8">
        <f t="shared" si="182"/>
        <v>10</v>
      </c>
      <c r="I953" s="3">
        <v>44</v>
      </c>
      <c r="J953" s="4">
        <v>0.69</v>
      </c>
      <c r="K953" s="2" t="str">
        <f t="shared" si="183"/>
        <v>Thursday</v>
      </c>
      <c r="L953" s="5">
        <f t="shared" si="184"/>
        <v>43681</v>
      </c>
      <c r="M953" s="2" t="str">
        <f t="shared" si="185"/>
        <v>Sunday</v>
      </c>
      <c r="N953" s="2" t="str">
        <f t="shared" si="186"/>
        <v>Monday</v>
      </c>
      <c r="O953" s="12">
        <f t="shared" si="187"/>
        <v>0</v>
      </c>
      <c r="P953" s="11" t="str">
        <f t="shared" si="188"/>
        <v>Low Cost per Unit</v>
      </c>
      <c r="Q953" s="12">
        <f t="shared" si="189"/>
        <v>0</v>
      </c>
      <c r="R953" s="12">
        <f t="shared" si="190"/>
        <v>1.92</v>
      </c>
      <c r="S953" s="12">
        <f t="shared" si="191"/>
        <v>0</v>
      </c>
      <c r="T953" s="12">
        <f t="shared" si="192"/>
        <v>0</v>
      </c>
      <c r="U953" s="12">
        <f t="shared" si="193"/>
        <v>0</v>
      </c>
      <c r="V953" s="13" t="str">
        <f t="shared" ca="1" si="194"/>
        <v>Greater Than 8 Weeks Old</v>
      </c>
    </row>
    <row r="954" spans="1:22" x14ac:dyDescent="0.35">
      <c r="A954" s="2" t="s">
        <v>218</v>
      </c>
      <c r="B954" s="5">
        <v>43679</v>
      </c>
      <c r="C954" s="5" t="s">
        <v>369</v>
      </c>
      <c r="D954" s="5" t="s">
        <v>372</v>
      </c>
      <c r="E954" s="6">
        <v>1</v>
      </c>
      <c r="F954" s="3">
        <v>32</v>
      </c>
      <c r="G954" s="3">
        <v>10</v>
      </c>
      <c r="H954" s="8">
        <f t="shared" si="182"/>
        <v>10</v>
      </c>
      <c r="I954" s="3">
        <v>22</v>
      </c>
      <c r="J954" s="4">
        <v>0.69</v>
      </c>
      <c r="K954" s="2" t="str">
        <f t="shared" si="183"/>
        <v>Friday</v>
      </c>
      <c r="L954" s="5">
        <f t="shared" si="184"/>
        <v>43682</v>
      </c>
      <c r="M954" s="2" t="str">
        <f t="shared" si="185"/>
        <v>Monday</v>
      </c>
      <c r="N954" s="2" t="str">
        <f t="shared" si="186"/>
        <v>Monday</v>
      </c>
      <c r="O954" s="12">
        <f t="shared" si="187"/>
        <v>0</v>
      </c>
      <c r="P954" s="11" t="str">
        <f t="shared" si="188"/>
        <v>Low Cost per Unit</v>
      </c>
      <c r="Q954" s="12">
        <f t="shared" si="189"/>
        <v>0</v>
      </c>
      <c r="R954" s="12">
        <f t="shared" si="190"/>
        <v>0</v>
      </c>
      <c r="S954" s="12">
        <f t="shared" si="191"/>
        <v>0</v>
      </c>
      <c r="T954" s="12">
        <f t="shared" si="192"/>
        <v>0</v>
      </c>
      <c r="U954" s="12">
        <f t="shared" si="193"/>
        <v>0</v>
      </c>
      <c r="V954" s="13" t="str">
        <f t="shared" ca="1" si="194"/>
        <v>Greater Than 8 Weeks Old</v>
      </c>
    </row>
    <row r="955" spans="1:22" x14ac:dyDescent="0.35">
      <c r="A955" s="2" t="s">
        <v>218</v>
      </c>
      <c r="B955" s="5">
        <v>43684</v>
      </c>
      <c r="C955" s="5" t="s">
        <v>369</v>
      </c>
      <c r="D955" s="5" t="s">
        <v>372</v>
      </c>
      <c r="E955" s="6">
        <v>5</v>
      </c>
      <c r="F955" s="3">
        <v>94.95</v>
      </c>
      <c r="G955" s="3">
        <v>50</v>
      </c>
      <c r="H955" s="8">
        <f t="shared" si="182"/>
        <v>10</v>
      </c>
      <c r="I955" s="3">
        <v>44.95</v>
      </c>
      <c r="J955" s="4">
        <v>0.47</v>
      </c>
      <c r="K955" s="2" t="str">
        <f t="shared" si="183"/>
        <v>Wednesday</v>
      </c>
      <c r="L955" s="5">
        <f t="shared" si="184"/>
        <v>43687</v>
      </c>
      <c r="M955" s="2" t="str">
        <f t="shared" si="185"/>
        <v>Saturday</v>
      </c>
      <c r="N955" s="2" t="str">
        <f t="shared" si="186"/>
        <v>Saturday</v>
      </c>
      <c r="O955" s="12">
        <f t="shared" si="187"/>
        <v>0</v>
      </c>
      <c r="P955" s="11" t="str">
        <f t="shared" si="188"/>
        <v>Low Cost per Unit</v>
      </c>
      <c r="Q955" s="12">
        <f t="shared" si="189"/>
        <v>0</v>
      </c>
      <c r="R955" s="12">
        <f t="shared" si="190"/>
        <v>2.8485</v>
      </c>
      <c r="S955" s="12">
        <f t="shared" si="191"/>
        <v>0</v>
      </c>
      <c r="T955" s="12">
        <f t="shared" si="192"/>
        <v>0</v>
      </c>
      <c r="U955" s="12">
        <f t="shared" si="193"/>
        <v>0</v>
      </c>
      <c r="V955" s="13" t="str">
        <f t="shared" ca="1" si="194"/>
        <v>Greater Than 8 Weeks Old</v>
      </c>
    </row>
    <row r="956" spans="1:22" x14ac:dyDescent="0.35">
      <c r="A956" s="2" t="s">
        <v>218</v>
      </c>
      <c r="B956" s="5">
        <v>43685</v>
      </c>
      <c r="C956" s="5" t="s">
        <v>369</v>
      </c>
      <c r="D956" s="5" t="s">
        <v>372</v>
      </c>
      <c r="E956" s="6">
        <v>9</v>
      </c>
      <c r="F956" s="3">
        <v>170.91</v>
      </c>
      <c r="G956" s="3">
        <v>90</v>
      </c>
      <c r="H956" s="8">
        <f t="shared" si="182"/>
        <v>10</v>
      </c>
      <c r="I956" s="3">
        <v>80.91</v>
      </c>
      <c r="J956" s="4">
        <v>0.47</v>
      </c>
      <c r="K956" s="2" t="str">
        <f t="shared" si="183"/>
        <v>Thursday</v>
      </c>
      <c r="L956" s="5">
        <f t="shared" si="184"/>
        <v>43688</v>
      </c>
      <c r="M956" s="2" t="str">
        <f t="shared" si="185"/>
        <v>Sunday</v>
      </c>
      <c r="N956" s="2" t="str">
        <f t="shared" si="186"/>
        <v>Monday</v>
      </c>
      <c r="O956" s="12">
        <f t="shared" si="187"/>
        <v>0</v>
      </c>
      <c r="P956" s="11" t="str">
        <f t="shared" si="188"/>
        <v>Low Cost per Unit</v>
      </c>
      <c r="Q956" s="12">
        <f t="shared" si="189"/>
        <v>0</v>
      </c>
      <c r="R956" s="12">
        <f t="shared" si="190"/>
        <v>5.1273</v>
      </c>
      <c r="S956" s="12">
        <f t="shared" si="191"/>
        <v>0</v>
      </c>
      <c r="T956" s="12">
        <f t="shared" si="192"/>
        <v>0</v>
      </c>
      <c r="U956" s="12">
        <f t="shared" si="193"/>
        <v>0</v>
      </c>
      <c r="V956" s="13" t="str">
        <f t="shared" ca="1" si="194"/>
        <v>Greater Than 8 Weeks Old</v>
      </c>
    </row>
    <row r="957" spans="1:22" x14ac:dyDescent="0.35">
      <c r="A957" s="2" t="s">
        <v>218</v>
      </c>
      <c r="B957" s="5">
        <v>43686</v>
      </c>
      <c r="C957" s="5" t="s">
        <v>369</v>
      </c>
      <c r="D957" s="5" t="s">
        <v>372</v>
      </c>
      <c r="E957" s="6">
        <v>11</v>
      </c>
      <c r="F957" s="3">
        <v>208.89</v>
      </c>
      <c r="G957" s="3">
        <v>110</v>
      </c>
      <c r="H957" s="8">
        <f t="shared" si="182"/>
        <v>10</v>
      </c>
      <c r="I957" s="3">
        <v>98.89</v>
      </c>
      <c r="J957" s="4">
        <v>0.47</v>
      </c>
      <c r="K957" s="2" t="str">
        <f t="shared" si="183"/>
        <v>Friday</v>
      </c>
      <c r="L957" s="5">
        <f t="shared" si="184"/>
        <v>43689</v>
      </c>
      <c r="M957" s="2" t="str">
        <f t="shared" si="185"/>
        <v>Monday</v>
      </c>
      <c r="N957" s="2" t="str">
        <f t="shared" si="186"/>
        <v>Monday</v>
      </c>
      <c r="O957" s="12">
        <f t="shared" si="187"/>
        <v>0</v>
      </c>
      <c r="P957" s="11" t="str">
        <f t="shared" si="188"/>
        <v>Low Cost per Unit</v>
      </c>
      <c r="Q957" s="12">
        <f t="shared" si="189"/>
        <v>0</v>
      </c>
      <c r="R957" s="12">
        <f t="shared" si="190"/>
        <v>6.2666999999999993</v>
      </c>
      <c r="S957" s="12">
        <f t="shared" si="191"/>
        <v>0</v>
      </c>
      <c r="T957" s="12">
        <f t="shared" si="192"/>
        <v>0</v>
      </c>
      <c r="U957" s="12">
        <f t="shared" si="193"/>
        <v>0</v>
      </c>
      <c r="V957" s="13" t="str">
        <f t="shared" ca="1" si="194"/>
        <v>Greater Than 8 Weeks Old</v>
      </c>
    </row>
    <row r="958" spans="1:22" x14ac:dyDescent="0.35">
      <c r="A958" s="2" t="s">
        <v>218</v>
      </c>
      <c r="B958" s="5">
        <v>43687</v>
      </c>
      <c r="C958" s="5" t="s">
        <v>369</v>
      </c>
      <c r="D958" s="5" t="s">
        <v>372</v>
      </c>
      <c r="E958" s="6">
        <v>9</v>
      </c>
      <c r="F958" s="3">
        <v>170.91</v>
      </c>
      <c r="G958" s="3">
        <v>90</v>
      </c>
      <c r="H958" s="8">
        <f t="shared" si="182"/>
        <v>10</v>
      </c>
      <c r="I958" s="3">
        <v>80.91</v>
      </c>
      <c r="J958" s="4">
        <v>0.47</v>
      </c>
      <c r="K958" s="2" t="str">
        <f t="shared" si="183"/>
        <v>Saturday</v>
      </c>
      <c r="L958" s="5">
        <f t="shared" si="184"/>
        <v>43690</v>
      </c>
      <c r="M958" s="2" t="str">
        <f t="shared" si="185"/>
        <v>Tuesday</v>
      </c>
      <c r="N958" s="2" t="str">
        <f t="shared" si="186"/>
        <v>Tuesday</v>
      </c>
      <c r="O958" s="12">
        <f t="shared" si="187"/>
        <v>0</v>
      </c>
      <c r="P958" s="11" t="str">
        <f t="shared" si="188"/>
        <v>Low Cost per Unit</v>
      </c>
      <c r="Q958" s="12">
        <f t="shared" si="189"/>
        <v>0</v>
      </c>
      <c r="R958" s="12">
        <f t="shared" si="190"/>
        <v>5.1273</v>
      </c>
      <c r="S958" s="12">
        <f t="shared" si="191"/>
        <v>0</v>
      </c>
      <c r="T958" s="12">
        <f t="shared" si="192"/>
        <v>17.091000000000001</v>
      </c>
      <c r="U958" s="12">
        <f t="shared" si="193"/>
        <v>0</v>
      </c>
      <c r="V958" s="13" t="str">
        <f t="shared" ca="1" si="194"/>
        <v>Greater Than 8 Weeks Old</v>
      </c>
    </row>
    <row r="959" spans="1:22" x14ac:dyDescent="0.35">
      <c r="A959" s="2" t="s">
        <v>218</v>
      </c>
      <c r="B959" s="5">
        <v>43688</v>
      </c>
      <c r="C959" s="5" t="s">
        <v>369</v>
      </c>
      <c r="D959" s="5" t="s">
        <v>372</v>
      </c>
      <c r="E959" s="6">
        <v>7</v>
      </c>
      <c r="F959" s="3">
        <v>132.93</v>
      </c>
      <c r="G959" s="3">
        <v>70</v>
      </c>
      <c r="H959" s="8">
        <f t="shared" si="182"/>
        <v>10</v>
      </c>
      <c r="I959" s="3">
        <v>62.93</v>
      </c>
      <c r="J959" s="4">
        <v>0.47</v>
      </c>
      <c r="K959" s="2" t="str">
        <f t="shared" si="183"/>
        <v>Sunday</v>
      </c>
      <c r="L959" s="5">
        <f t="shared" si="184"/>
        <v>43691</v>
      </c>
      <c r="M959" s="2" t="str">
        <f t="shared" si="185"/>
        <v>Wednesday</v>
      </c>
      <c r="N959" s="2" t="str">
        <f t="shared" si="186"/>
        <v>Wednesday</v>
      </c>
      <c r="O959" s="12">
        <f t="shared" si="187"/>
        <v>0</v>
      </c>
      <c r="P959" s="11" t="str">
        <f t="shared" si="188"/>
        <v>Low Cost per Unit</v>
      </c>
      <c r="Q959" s="12">
        <f t="shared" si="189"/>
        <v>0</v>
      </c>
      <c r="R959" s="12">
        <f t="shared" si="190"/>
        <v>3.9879000000000002</v>
      </c>
      <c r="S959" s="12">
        <f t="shared" si="191"/>
        <v>0</v>
      </c>
      <c r="T959" s="12">
        <f t="shared" si="192"/>
        <v>0</v>
      </c>
      <c r="U959" s="12">
        <f t="shared" si="193"/>
        <v>0</v>
      </c>
      <c r="V959" s="13" t="str">
        <f t="shared" ca="1" si="194"/>
        <v>Greater Than 8 Weeks Old</v>
      </c>
    </row>
    <row r="960" spans="1:22" x14ac:dyDescent="0.35">
      <c r="A960" s="2" t="s">
        <v>218</v>
      </c>
      <c r="B960" s="5">
        <v>43689</v>
      </c>
      <c r="C960" s="5" t="s">
        <v>369</v>
      </c>
      <c r="D960" s="5" t="s">
        <v>372</v>
      </c>
      <c r="E960" s="6">
        <v>8</v>
      </c>
      <c r="F960" s="3">
        <v>151.91999999999999</v>
      </c>
      <c r="G960" s="3">
        <v>80</v>
      </c>
      <c r="H960" s="8">
        <f t="shared" si="182"/>
        <v>10</v>
      </c>
      <c r="I960" s="3">
        <v>71.92</v>
      </c>
      <c r="J960" s="4">
        <v>0.47</v>
      </c>
      <c r="K960" s="2" t="str">
        <f t="shared" si="183"/>
        <v>Monday</v>
      </c>
      <c r="L960" s="5">
        <f t="shared" si="184"/>
        <v>43692</v>
      </c>
      <c r="M960" s="2" t="str">
        <f t="shared" si="185"/>
        <v>Thursday</v>
      </c>
      <c r="N960" s="2" t="str">
        <f t="shared" si="186"/>
        <v>Thursday</v>
      </c>
      <c r="O960" s="12">
        <f t="shared" si="187"/>
        <v>0</v>
      </c>
      <c r="P960" s="11" t="str">
        <f t="shared" si="188"/>
        <v>Low Cost per Unit</v>
      </c>
      <c r="Q960" s="12">
        <f t="shared" si="189"/>
        <v>0</v>
      </c>
      <c r="R960" s="12">
        <f t="shared" si="190"/>
        <v>4.5575999999999999</v>
      </c>
      <c r="S960" s="12">
        <f t="shared" si="191"/>
        <v>0</v>
      </c>
      <c r="T960" s="12">
        <f t="shared" si="192"/>
        <v>0</v>
      </c>
      <c r="U960" s="12">
        <f t="shared" si="193"/>
        <v>0</v>
      </c>
      <c r="V960" s="13" t="str">
        <f t="shared" ca="1" si="194"/>
        <v>Greater Than 8 Weeks Old</v>
      </c>
    </row>
    <row r="961" spans="1:22" x14ac:dyDescent="0.35">
      <c r="A961" s="2" t="s">
        <v>218</v>
      </c>
      <c r="B961" s="5">
        <v>43690</v>
      </c>
      <c r="C961" s="5" t="s">
        <v>369</v>
      </c>
      <c r="D961" s="5" t="s">
        <v>372</v>
      </c>
      <c r="E961" s="6">
        <v>6</v>
      </c>
      <c r="F961" s="3">
        <v>113.94</v>
      </c>
      <c r="G961" s="3">
        <v>60</v>
      </c>
      <c r="H961" s="8">
        <f t="shared" si="182"/>
        <v>10</v>
      </c>
      <c r="I961" s="3">
        <v>53.94</v>
      </c>
      <c r="J961" s="4">
        <v>0.47</v>
      </c>
      <c r="K961" s="2" t="str">
        <f t="shared" si="183"/>
        <v>Tuesday</v>
      </c>
      <c r="L961" s="5">
        <f t="shared" si="184"/>
        <v>43693</v>
      </c>
      <c r="M961" s="2" t="str">
        <f t="shared" si="185"/>
        <v>Friday</v>
      </c>
      <c r="N961" s="2" t="str">
        <f t="shared" si="186"/>
        <v>Friday</v>
      </c>
      <c r="O961" s="12">
        <f t="shared" si="187"/>
        <v>5.6970000000000001</v>
      </c>
      <c r="P961" s="11" t="str">
        <f t="shared" si="188"/>
        <v>Low Cost per Unit</v>
      </c>
      <c r="Q961" s="12">
        <f t="shared" si="189"/>
        <v>0</v>
      </c>
      <c r="R961" s="12">
        <f t="shared" si="190"/>
        <v>3.4181999999999997</v>
      </c>
      <c r="S961" s="12">
        <f t="shared" si="191"/>
        <v>0</v>
      </c>
      <c r="T961" s="12">
        <f t="shared" si="192"/>
        <v>0</v>
      </c>
      <c r="U961" s="12">
        <f t="shared" si="193"/>
        <v>0</v>
      </c>
      <c r="V961" s="13" t="str">
        <f t="shared" ca="1" si="194"/>
        <v>Greater Than 8 Weeks Old</v>
      </c>
    </row>
    <row r="962" spans="1:22" x14ac:dyDescent="0.35">
      <c r="A962" s="2" t="s">
        <v>218</v>
      </c>
      <c r="B962" s="5">
        <v>43691</v>
      </c>
      <c r="C962" s="5" t="s">
        <v>369</v>
      </c>
      <c r="D962" s="5" t="s">
        <v>372</v>
      </c>
      <c r="E962" s="6">
        <v>3</v>
      </c>
      <c r="F962" s="3">
        <v>56.97</v>
      </c>
      <c r="G962" s="3">
        <v>30</v>
      </c>
      <c r="H962" s="8">
        <f t="shared" si="182"/>
        <v>10</v>
      </c>
      <c r="I962" s="3">
        <v>26.97</v>
      </c>
      <c r="J962" s="4">
        <v>0.47</v>
      </c>
      <c r="K962" s="2" t="str">
        <f t="shared" si="183"/>
        <v>Wednesday</v>
      </c>
      <c r="L962" s="5">
        <f t="shared" si="184"/>
        <v>43694</v>
      </c>
      <c r="M962" s="2" t="str">
        <f t="shared" si="185"/>
        <v>Saturday</v>
      </c>
      <c r="N962" s="2" t="str">
        <f t="shared" si="186"/>
        <v>Saturday</v>
      </c>
      <c r="O962" s="12">
        <f t="shared" si="187"/>
        <v>0</v>
      </c>
      <c r="P962" s="11" t="str">
        <f t="shared" si="188"/>
        <v>Low Cost per Unit</v>
      </c>
      <c r="Q962" s="12">
        <f t="shared" si="189"/>
        <v>0</v>
      </c>
      <c r="R962" s="12">
        <f t="shared" si="190"/>
        <v>1.7090999999999998</v>
      </c>
      <c r="S962" s="12">
        <f t="shared" si="191"/>
        <v>0</v>
      </c>
      <c r="T962" s="12">
        <f t="shared" si="192"/>
        <v>0</v>
      </c>
      <c r="U962" s="12">
        <f t="shared" si="193"/>
        <v>0</v>
      </c>
      <c r="V962" s="13" t="str">
        <f t="shared" ca="1" si="194"/>
        <v>Greater Than 8 Weeks Old</v>
      </c>
    </row>
    <row r="963" spans="1:22" x14ac:dyDescent="0.35">
      <c r="A963" s="2" t="s">
        <v>218</v>
      </c>
      <c r="B963" s="5">
        <v>43692</v>
      </c>
      <c r="C963" s="5" t="s">
        <v>369</v>
      </c>
      <c r="D963" s="5" t="s">
        <v>372</v>
      </c>
      <c r="E963" s="6">
        <v>4</v>
      </c>
      <c r="F963" s="3">
        <v>75.959999999999994</v>
      </c>
      <c r="G963" s="3">
        <v>40</v>
      </c>
      <c r="H963" s="8">
        <f t="shared" ref="H963:H1026" si="195">G963/E963</f>
        <v>10</v>
      </c>
      <c r="I963" s="3">
        <v>35.96</v>
      </c>
      <c r="J963" s="4">
        <v>0.47</v>
      </c>
      <c r="K963" s="2" t="str">
        <f t="shared" ref="K963:K1026" si="196">TEXT(B963,"dddd")</f>
        <v>Thursday</v>
      </c>
      <c r="L963" s="5">
        <f t="shared" ref="L963:L1026" si="197">B963+3</f>
        <v>43695</v>
      </c>
      <c r="M963" s="2" t="str">
        <f t="shared" ref="M963:M1026" si="198">TEXT(L963,"dddd")</f>
        <v>Sunday</v>
      </c>
      <c r="N963" s="2" t="str">
        <f t="shared" ref="N963:N1026" si="199">IF(M963="Sunday","Monday",M963)</f>
        <v>Monday</v>
      </c>
      <c r="O963" s="12">
        <f t="shared" ref="O963:O1026" si="200">IF(TEXT(B963,"dddd")="Tuesday",F963*0.05,0)</f>
        <v>0</v>
      </c>
      <c r="P963" s="11" t="str">
        <f t="shared" ref="P963:P1026" si="201">IF(H963&gt;AVERAGE(H:H),"High Cost per Unit","Low Cost per Unit")</f>
        <v>Low Cost per Unit</v>
      </c>
      <c r="Q963" s="12">
        <f t="shared" ref="Q963:Q1026" si="202">IF(D963="Masks",F963*0.1,0)</f>
        <v>0</v>
      </c>
      <c r="R963" s="12">
        <f t="shared" ref="R963:R1026" si="203">IF(E963&gt;1,F963*0.03,0)</f>
        <v>2.2787999999999999</v>
      </c>
      <c r="S963" s="12">
        <f t="shared" ref="S963:S1026" si="204">IF(D963="Accessories",F963*0.15,0)</f>
        <v>0</v>
      </c>
      <c r="T963" s="12">
        <f t="shared" ref="T963:T1026" si="205">IF(AND(K963="Saturday",C963="Fitness"),F963*0.1,0)</f>
        <v>0</v>
      </c>
      <c r="U963" s="12">
        <f t="shared" ref="U963:U1026" si="206">IF(AND(K963="Friday",C963="Automotive"),F963*0.2,0)</f>
        <v>0</v>
      </c>
      <c r="V963" s="13" t="str">
        <f t="shared" ref="V963:V1026" ca="1" si="207">IF(B963&lt;TODAY()-56,"Greater Than 8 Weeks Old","Less Than 8 Weeks Old")</f>
        <v>Greater Than 8 Weeks Old</v>
      </c>
    </row>
    <row r="964" spans="1:22" x14ac:dyDescent="0.35">
      <c r="A964" s="2" t="s">
        <v>136</v>
      </c>
      <c r="B964" s="5">
        <v>43678</v>
      </c>
      <c r="C964" s="5" t="s">
        <v>376</v>
      </c>
      <c r="D964" s="5" t="s">
        <v>377</v>
      </c>
      <c r="E964" s="6">
        <v>15</v>
      </c>
      <c r="F964" s="3">
        <v>88</v>
      </c>
      <c r="G964" s="3">
        <v>26.25</v>
      </c>
      <c r="H964" s="8">
        <f t="shared" si="195"/>
        <v>1.75</v>
      </c>
      <c r="I964" s="3">
        <v>61.75</v>
      </c>
      <c r="J964" s="4">
        <v>0.7</v>
      </c>
      <c r="K964" s="2" t="str">
        <f t="shared" si="196"/>
        <v>Thursday</v>
      </c>
      <c r="L964" s="5">
        <f t="shared" si="197"/>
        <v>43681</v>
      </c>
      <c r="M964" s="2" t="str">
        <f t="shared" si="198"/>
        <v>Sunday</v>
      </c>
      <c r="N964" s="2" t="str">
        <f t="shared" si="199"/>
        <v>Monday</v>
      </c>
      <c r="O964" s="12">
        <f t="shared" si="200"/>
        <v>0</v>
      </c>
      <c r="P964" s="11" t="str">
        <f t="shared" si="201"/>
        <v>Low Cost per Unit</v>
      </c>
      <c r="Q964" s="12">
        <f t="shared" si="202"/>
        <v>0</v>
      </c>
      <c r="R964" s="12">
        <f t="shared" si="203"/>
        <v>2.6399999999999997</v>
      </c>
      <c r="S964" s="12">
        <f t="shared" si="204"/>
        <v>0</v>
      </c>
      <c r="T964" s="12">
        <f t="shared" si="205"/>
        <v>0</v>
      </c>
      <c r="U964" s="12">
        <f t="shared" si="206"/>
        <v>0</v>
      </c>
      <c r="V964" s="13" t="str">
        <f t="shared" ca="1" si="207"/>
        <v>Greater Than 8 Weeks Old</v>
      </c>
    </row>
    <row r="965" spans="1:22" x14ac:dyDescent="0.35">
      <c r="A965" s="2" t="s">
        <v>136</v>
      </c>
      <c r="B965" s="5">
        <v>43679</v>
      </c>
      <c r="C965" s="5" t="s">
        <v>376</v>
      </c>
      <c r="D965" s="5" t="s">
        <v>377</v>
      </c>
      <c r="E965" s="6">
        <v>9</v>
      </c>
      <c r="F965" s="3">
        <v>66</v>
      </c>
      <c r="G965" s="3">
        <v>15.75</v>
      </c>
      <c r="H965" s="8">
        <f t="shared" si="195"/>
        <v>1.75</v>
      </c>
      <c r="I965" s="3">
        <v>50.25</v>
      </c>
      <c r="J965" s="4">
        <v>0.76</v>
      </c>
      <c r="K965" s="2" t="str">
        <f t="shared" si="196"/>
        <v>Friday</v>
      </c>
      <c r="L965" s="5">
        <f t="shared" si="197"/>
        <v>43682</v>
      </c>
      <c r="M965" s="2" t="str">
        <f t="shared" si="198"/>
        <v>Monday</v>
      </c>
      <c r="N965" s="2" t="str">
        <f t="shared" si="199"/>
        <v>Monday</v>
      </c>
      <c r="O965" s="12">
        <f t="shared" si="200"/>
        <v>0</v>
      </c>
      <c r="P965" s="11" t="str">
        <f t="shared" si="201"/>
        <v>Low Cost per Unit</v>
      </c>
      <c r="Q965" s="12">
        <f t="shared" si="202"/>
        <v>0</v>
      </c>
      <c r="R965" s="12">
        <f t="shared" si="203"/>
        <v>1.98</v>
      </c>
      <c r="S965" s="12">
        <f t="shared" si="204"/>
        <v>0</v>
      </c>
      <c r="T965" s="12">
        <f t="shared" si="205"/>
        <v>0</v>
      </c>
      <c r="U965" s="12">
        <f t="shared" si="206"/>
        <v>13.200000000000001</v>
      </c>
      <c r="V965" s="13" t="str">
        <f t="shared" ca="1" si="207"/>
        <v>Greater Than 8 Weeks Old</v>
      </c>
    </row>
    <row r="966" spans="1:22" x14ac:dyDescent="0.35">
      <c r="A966" s="2" t="s">
        <v>136</v>
      </c>
      <c r="B966" s="5">
        <v>43680</v>
      </c>
      <c r="C966" s="5" t="s">
        <v>376</v>
      </c>
      <c r="D966" s="5" t="s">
        <v>377</v>
      </c>
      <c r="E966" s="6">
        <v>4</v>
      </c>
      <c r="F966" s="3">
        <v>11</v>
      </c>
      <c r="G966" s="3">
        <v>7</v>
      </c>
      <c r="H966" s="8">
        <f t="shared" si="195"/>
        <v>1.75</v>
      </c>
      <c r="I966" s="3">
        <v>4</v>
      </c>
      <c r="J966" s="4">
        <v>0.36</v>
      </c>
      <c r="K966" s="2" t="str">
        <f t="shared" si="196"/>
        <v>Saturday</v>
      </c>
      <c r="L966" s="5">
        <f t="shared" si="197"/>
        <v>43683</v>
      </c>
      <c r="M966" s="2" t="str">
        <f t="shared" si="198"/>
        <v>Tuesday</v>
      </c>
      <c r="N966" s="2" t="str">
        <f t="shared" si="199"/>
        <v>Tuesday</v>
      </c>
      <c r="O966" s="12">
        <f t="shared" si="200"/>
        <v>0</v>
      </c>
      <c r="P966" s="11" t="str">
        <f t="shared" si="201"/>
        <v>Low Cost per Unit</v>
      </c>
      <c r="Q966" s="12">
        <f t="shared" si="202"/>
        <v>0</v>
      </c>
      <c r="R966" s="12">
        <f t="shared" si="203"/>
        <v>0.32999999999999996</v>
      </c>
      <c r="S966" s="12">
        <f t="shared" si="204"/>
        <v>0</v>
      </c>
      <c r="T966" s="12">
        <f t="shared" si="205"/>
        <v>0</v>
      </c>
      <c r="U966" s="12">
        <f t="shared" si="206"/>
        <v>0</v>
      </c>
      <c r="V966" s="13" t="str">
        <f t="shared" ca="1" si="207"/>
        <v>Greater Than 8 Weeks Old</v>
      </c>
    </row>
    <row r="967" spans="1:22" x14ac:dyDescent="0.35">
      <c r="A967" s="2" t="s">
        <v>136</v>
      </c>
      <c r="B967" s="5">
        <v>43682</v>
      </c>
      <c r="C967" s="5" t="s">
        <v>376</v>
      </c>
      <c r="D967" s="5" t="s">
        <v>377</v>
      </c>
      <c r="E967" s="6">
        <v>9</v>
      </c>
      <c r="F967" s="3">
        <v>55</v>
      </c>
      <c r="G967" s="3">
        <v>15.75</v>
      </c>
      <c r="H967" s="8">
        <f t="shared" si="195"/>
        <v>1.75</v>
      </c>
      <c r="I967" s="3">
        <v>39.25</v>
      </c>
      <c r="J967" s="4">
        <v>0.71</v>
      </c>
      <c r="K967" s="2" t="str">
        <f t="shared" si="196"/>
        <v>Monday</v>
      </c>
      <c r="L967" s="5">
        <f t="shared" si="197"/>
        <v>43685</v>
      </c>
      <c r="M967" s="2" t="str">
        <f t="shared" si="198"/>
        <v>Thursday</v>
      </c>
      <c r="N967" s="2" t="str">
        <f t="shared" si="199"/>
        <v>Thursday</v>
      </c>
      <c r="O967" s="12">
        <f t="shared" si="200"/>
        <v>0</v>
      </c>
      <c r="P967" s="11" t="str">
        <f t="shared" si="201"/>
        <v>Low Cost per Unit</v>
      </c>
      <c r="Q967" s="12">
        <f t="shared" si="202"/>
        <v>0</v>
      </c>
      <c r="R967" s="12">
        <f t="shared" si="203"/>
        <v>1.65</v>
      </c>
      <c r="S967" s="12">
        <f t="shared" si="204"/>
        <v>0</v>
      </c>
      <c r="T967" s="12">
        <f t="shared" si="205"/>
        <v>0</v>
      </c>
      <c r="U967" s="12">
        <f t="shared" si="206"/>
        <v>0</v>
      </c>
      <c r="V967" s="13" t="str">
        <f t="shared" ca="1" si="207"/>
        <v>Greater Than 8 Weeks Old</v>
      </c>
    </row>
    <row r="968" spans="1:22" x14ac:dyDescent="0.35">
      <c r="A968" s="2" t="s">
        <v>136</v>
      </c>
      <c r="B968" s="5">
        <v>43683</v>
      </c>
      <c r="C968" s="5" t="s">
        <v>376</v>
      </c>
      <c r="D968" s="5" t="s">
        <v>377</v>
      </c>
      <c r="E968" s="6">
        <v>6</v>
      </c>
      <c r="F968" s="3">
        <v>13.98</v>
      </c>
      <c r="G968" s="3">
        <v>10.5</v>
      </c>
      <c r="H968" s="8">
        <f t="shared" si="195"/>
        <v>1.75</v>
      </c>
      <c r="I968" s="3">
        <v>3.48</v>
      </c>
      <c r="J968" s="4">
        <v>0.25</v>
      </c>
      <c r="K968" s="2" t="str">
        <f t="shared" si="196"/>
        <v>Tuesday</v>
      </c>
      <c r="L968" s="5">
        <f t="shared" si="197"/>
        <v>43686</v>
      </c>
      <c r="M968" s="2" t="str">
        <f t="shared" si="198"/>
        <v>Friday</v>
      </c>
      <c r="N968" s="2" t="str">
        <f t="shared" si="199"/>
        <v>Friday</v>
      </c>
      <c r="O968" s="12">
        <f t="shared" si="200"/>
        <v>0.69900000000000007</v>
      </c>
      <c r="P968" s="11" t="str">
        <f t="shared" si="201"/>
        <v>Low Cost per Unit</v>
      </c>
      <c r="Q968" s="12">
        <f t="shared" si="202"/>
        <v>0</v>
      </c>
      <c r="R968" s="12">
        <f t="shared" si="203"/>
        <v>0.4194</v>
      </c>
      <c r="S968" s="12">
        <f t="shared" si="204"/>
        <v>0</v>
      </c>
      <c r="T968" s="12">
        <f t="shared" si="205"/>
        <v>0</v>
      </c>
      <c r="U968" s="12">
        <f t="shared" si="206"/>
        <v>0</v>
      </c>
      <c r="V968" s="13" t="str">
        <f t="shared" ca="1" si="207"/>
        <v>Greater Than 8 Weeks Old</v>
      </c>
    </row>
    <row r="969" spans="1:22" x14ac:dyDescent="0.35">
      <c r="A969" s="2" t="s">
        <v>136</v>
      </c>
      <c r="B969" s="5">
        <v>43684</v>
      </c>
      <c r="C969" s="5" t="s">
        <v>376</v>
      </c>
      <c r="D969" s="5" t="s">
        <v>377</v>
      </c>
      <c r="E969" s="6">
        <v>72</v>
      </c>
      <c r="F969" s="3">
        <v>419.4</v>
      </c>
      <c r="G969" s="3">
        <v>126</v>
      </c>
      <c r="H969" s="8">
        <f t="shared" si="195"/>
        <v>1.75</v>
      </c>
      <c r="I969" s="3">
        <v>293.39999999999998</v>
      </c>
      <c r="J969" s="4">
        <v>0.7</v>
      </c>
      <c r="K969" s="2" t="str">
        <f t="shared" si="196"/>
        <v>Wednesday</v>
      </c>
      <c r="L969" s="5">
        <f t="shared" si="197"/>
        <v>43687</v>
      </c>
      <c r="M969" s="2" t="str">
        <f t="shared" si="198"/>
        <v>Saturday</v>
      </c>
      <c r="N969" s="2" t="str">
        <f t="shared" si="199"/>
        <v>Saturday</v>
      </c>
      <c r="O969" s="12">
        <f t="shared" si="200"/>
        <v>0</v>
      </c>
      <c r="P969" s="11" t="str">
        <f t="shared" si="201"/>
        <v>Low Cost per Unit</v>
      </c>
      <c r="Q969" s="12">
        <f t="shared" si="202"/>
        <v>0</v>
      </c>
      <c r="R969" s="12">
        <f t="shared" si="203"/>
        <v>12.581999999999999</v>
      </c>
      <c r="S969" s="12">
        <f t="shared" si="204"/>
        <v>0</v>
      </c>
      <c r="T969" s="12">
        <f t="shared" si="205"/>
        <v>0</v>
      </c>
      <c r="U969" s="12">
        <f t="shared" si="206"/>
        <v>0</v>
      </c>
      <c r="V969" s="13" t="str">
        <f t="shared" ca="1" si="207"/>
        <v>Greater Than 8 Weeks Old</v>
      </c>
    </row>
    <row r="970" spans="1:22" x14ac:dyDescent="0.35">
      <c r="A970" s="2" t="s">
        <v>136</v>
      </c>
      <c r="B970" s="5">
        <v>43685</v>
      </c>
      <c r="C970" s="5" t="s">
        <v>376</v>
      </c>
      <c r="D970" s="5" t="s">
        <v>377</v>
      </c>
      <c r="E970" s="6">
        <v>54</v>
      </c>
      <c r="F970" s="3">
        <v>377.46</v>
      </c>
      <c r="G970" s="3">
        <v>94.5</v>
      </c>
      <c r="H970" s="8">
        <f t="shared" si="195"/>
        <v>1.75</v>
      </c>
      <c r="I970" s="3">
        <v>282.95999999999998</v>
      </c>
      <c r="J970" s="4">
        <v>0.75</v>
      </c>
      <c r="K970" s="2" t="str">
        <f t="shared" si="196"/>
        <v>Thursday</v>
      </c>
      <c r="L970" s="5">
        <f t="shared" si="197"/>
        <v>43688</v>
      </c>
      <c r="M970" s="2" t="str">
        <f t="shared" si="198"/>
        <v>Sunday</v>
      </c>
      <c r="N970" s="2" t="str">
        <f t="shared" si="199"/>
        <v>Monday</v>
      </c>
      <c r="O970" s="12">
        <f t="shared" si="200"/>
        <v>0</v>
      </c>
      <c r="P970" s="11" t="str">
        <f t="shared" si="201"/>
        <v>Low Cost per Unit</v>
      </c>
      <c r="Q970" s="12">
        <f t="shared" si="202"/>
        <v>0</v>
      </c>
      <c r="R970" s="12">
        <f t="shared" si="203"/>
        <v>11.323799999999999</v>
      </c>
      <c r="S970" s="12">
        <f t="shared" si="204"/>
        <v>0</v>
      </c>
      <c r="T970" s="12">
        <f t="shared" si="205"/>
        <v>0</v>
      </c>
      <c r="U970" s="12">
        <f t="shared" si="206"/>
        <v>0</v>
      </c>
      <c r="V970" s="13" t="str">
        <f t="shared" ca="1" si="207"/>
        <v>Greater Than 8 Weeks Old</v>
      </c>
    </row>
    <row r="971" spans="1:22" x14ac:dyDescent="0.35">
      <c r="A971" s="2" t="s">
        <v>136</v>
      </c>
      <c r="B971" s="5">
        <v>43686</v>
      </c>
      <c r="C971" s="5" t="s">
        <v>376</v>
      </c>
      <c r="D971" s="5" t="s">
        <v>377</v>
      </c>
      <c r="E971" s="6">
        <v>36</v>
      </c>
      <c r="F971" s="3">
        <v>251.64</v>
      </c>
      <c r="G971" s="3">
        <v>63</v>
      </c>
      <c r="H971" s="8">
        <f t="shared" si="195"/>
        <v>1.75</v>
      </c>
      <c r="I971" s="3">
        <v>188.64</v>
      </c>
      <c r="J971" s="4">
        <v>0.75</v>
      </c>
      <c r="K971" s="2" t="str">
        <f t="shared" si="196"/>
        <v>Friday</v>
      </c>
      <c r="L971" s="5">
        <f t="shared" si="197"/>
        <v>43689</v>
      </c>
      <c r="M971" s="2" t="str">
        <f t="shared" si="198"/>
        <v>Monday</v>
      </c>
      <c r="N971" s="2" t="str">
        <f t="shared" si="199"/>
        <v>Monday</v>
      </c>
      <c r="O971" s="12">
        <f t="shared" si="200"/>
        <v>0</v>
      </c>
      <c r="P971" s="11" t="str">
        <f t="shared" si="201"/>
        <v>Low Cost per Unit</v>
      </c>
      <c r="Q971" s="12">
        <f t="shared" si="202"/>
        <v>0</v>
      </c>
      <c r="R971" s="12">
        <f t="shared" si="203"/>
        <v>7.549199999999999</v>
      </c>
      <c r="S971" s="12">
        <f t="shared" si="204"/>
        <v>0</v>
      </c>
      <c r="T971" s="12">
        <f t="shared" si="205"/>
        <v>0</v>
      </c>
      <c r="U971" s="12">
        <f t="shared" si="206"/>
        <v>50.328000000000003</v>
      </c>
      <c r="V971" s="13" t="str">
        <f t="shared" ca="1" si="207"/>
        <v>Greater Than 8 Weeks Old</v>
      </c>
    </row>
    <row r="972" spans="1:22" x14ac:dyDescent="0.35">
      <c r="A972" s="2" t="s">
        <v>136</v>
      </c>
      <c r="B972" s="5">
        <v>43687</v>
      </c>
      <c r="C972" s="5" t="s">
        <v>376</v>
      </c>
      <c r="D972" s="5" t="s">
        <v>377</v>
      </c>
      <c r="E972" s="6">
        <v>61</v>
      </c>
      <c r="F972" s="3">
        <v>426.39</v>
      </c>
      <c r="G972" s="3">
        <v>106.75</v>
      </c>
      <c r="H972" s="8">
        <f t="shared" si="195"/>
        <v>1.75</v>
      </c>
      <c r="I972" s="3">
        <v>319.64</v>
      </c>
      <c r="J972" s="4">
        <v>0.75</v>
      </c>
      <c r="K972" s="2" t="str">
        <f t="shared" si="196"/>
        <v>Saturday</v>
      </c>
      <c r="L972" s="5">
        <f t="shared" si="197"/>
        <v>43690</v>
      </c>
      <c r="M972" s="2" t="str">
        <f t="shared" si="198"/>
        <v>Tuesday</v>
      </c>
      <c r="N972" s="2" t="str">
        <f t="shared" si="199"/>
        <v>Tuesday</v>
      </c>
      <c r="O972" s="12">
        <f t="shared" si="200"/>
        <v>0</v>
      </c>
      <c r="P972" s="11" t="str">
        <f t="shared" si="201"/>
        <v>Low Cost per Unit</v>
      </c>
      <c r="Q972" s="12">
        <f t="shared" si="202"/>
        <v>0</v>
      </c>
      <c r="R972" s="12">
        <f t="shared" si="203"/>
        <v>12.791699999999999</v>
      </c>
      <c r="S972" s="12">
        <f t="shared" si="204"/>
        <v>0</v>
      </c>
      <c r="T972" s="12">
        <f t="shared" si="205"/>
        <v>0</v>
      </c>
      <c r="U972" s="12">
        <f t="shared" si="206"/>
        <v>0</v>
      </c>
      <c r="V972" s="13" t="str">
        <f t="shared" ca="1" si="207"/>
        <v>Greater Than 8 Weeks Old</v>
      </c>
    </row>
    <row r="973" spans="1:22" x14ac:dyDescent="0.35">
      <c r="A973" s="2" t="s">
        <v>136</v>
      </c>
      <c r="B973" s="5">
        <v>43688</v>
      </c>
      <c r="C973" s="5" t="s">
        <v>376</v>
      </c>
      <c r="D973" s="5" t="s">
        <v>377</v>
      </c>
      <c r="E973" s="6">
        <v>59</v>
      </c>
      <c r="F973" s="3">
        <v>412.41</v>
      </c>
      <c r="G973" s="3">
        <v>103.25</v>
      </c>
      <c r="H973" s="8">
        <f t="shared" si="195"/>
        <v>1.75</v>
      </c>
      <c r="I973" s="3">
        <v>309.16000000000003</v>
      </c>
      <c r="J973" s="4">
        <v>0.75</v>
      </c>
      <c r="K973" s="2" t="str">
        <f t="shared" si="196"/>
        <v>Sunday</v>
      </c>
      <c r="L973" s="5">
        <f t="shared" si="197"/>
        <v>43691</v>
      </c>
      <c r="M973" s="2" t="str">
        <f t="shared" si="198"/>
        <v>Wednesday</v>
      </c>
      <c r="N973" s="2" t="str">
        <f t="shared" si="199"/>
        <v>Wednesday</v>
      </c>
      <c r="O973" s="12">
        <f t="shared" si="200"/>
        <v>0</v>
      </c>
      <c r="P973" s="11" t="str">
        <f t="shared" si="201"/>
        <v>Low Cost per Unit</v>
      </c>
      <c r="Q973" s="12">
        <f t="shared" si="202"/>
        <v>0</v>
      </c>
      <c r="R973" s="12">
        <f t="shared" si="203"/>
        <v>12.372300000000001</v>
      </c>
      <c r="S973" s="12">
        <f t="shared" si="204"/>
        <v>0</v>
      </c>
      <c r="T973" s="12">
        <f t="shared" si="205"/>
        <v>0</v>
      </c>
      <c r="U973" s="12">
        <f t="shared" si="206"/>
        <v>0</v>
      </c>
      <c r="V973" s="13" t="str">
        <f t="shared" ca="1" si="207"/>
        <v>Greater Than 8 Weeks Old</v>
      </c>
    </row>
    <row r="974" spans="1:22" x14ac:dyDescent="0.35">
      <c r="A974" s="2" t="s">
        <v>136</v>
      </c>
      <c r="B974" s="5">
        <v>43689</v>
      </c>
      <c r="C974" s="5" t="s">
        <v>376</v>
      </c>
      <c r="D974" s="5" t="s">
        <v>377</v>
      </c>
      <c r="E974" s="6">
        <v>36</v>
      </c>
      <c r="F974" s="3">
        <v>251.64</v>
      </c>
      <c r="G974" s="3">
        <v>63</v>
      </c>
      <c r="H974" s="8">
        <f t="shared" si="195"/>
        <v>1.75</v>
      </c>
      <c r="I974" s="3">
        <v>188.64</v>
      </c>
      <c r="J974" s="4">
        <v>0.75</v>
      </c>
      <c r="K974" s="2" t="str">
        <f t="shared" si="196"/>
        <v>Monday</v>
      </c>
      <c r="L974" s="5">
        <f t="shared" si="197"/>
        <v>43692</v>
      </c>
      <c r="M974" s="2" t="str">
        <f t="shared" si="198"/>
        <v>Thursday</v>
      </c>
      <c r="N974" s="2" t="str">
        <f t="shared" si="199"/>
        <v>Thursday</v>
      </c>
      <c r="O974" s="12">
        <f t="shared" si="200"/>
        <v>0</v>
      </c>
      <c r="P974" s="11" t="str">
        <f t="shared" si="201"/>
        <v>Low Cost per Unit</v>
      </c>
      <c r="Q974" s="12">
        <f t="shared" si="202"/>
        <v>0</v>
      </c>
      <c r="R974" s="12">
        <f t="shared" si="203"/>
        <v>7.549199999999999</v>
      </c>
      <c r="S974" s="12">
        <f t="shared" si="204"/>
        <v>0</v>
      </c>
      <c r="T974" s="12">
        <f t="shared" si="205"/>
        <v>0</v>
      </c>
      <c r="U974" s="12">
        <f t="shared" si="206"/>
        <v>0</v>
      </c>
      <c r="V974" s="13" t="str">
        <f t="shared" ca="1" si="207"/>
        <v>Greater Than 8 Weeks Old</v>
      </c>
    </row>
    <row r="975" spans="1:22" x14ac:dyDescent="0.35">
      <c r="A975" s="2" t="s">
        <v>136</v>
      </c>
      <c r="B975" s="5">
        <v>43690</v>
      </c>
      <c r="C975" s="5" t="s">
        <v>376</v>
      </c>
      <c r="D975" s="5" t="s">
        <v>377</v>
      </c>
      <c r="E975" s="6">
        <v>26</v>
      </c>
      <c r="F975" s="3">
        <v>181.74</v>
      </c>
      <c r="G975" s="3">
        <v>45.5</v>
      </c>
      <c r="H975" s="8">
        <f t="shared" si="195"/>
        <v>1.75</v>
      </c>
      <c r="I975" s="3">
        <v>136.24</v>
      </c>
      <c r="J975" s="4">
        <v>0.75</v>
      </c>
      <c r="K975" s="2" t="str">
        <f t="shared" si="196"/>
        <v>Tuesday</v>
      </c>
      <c r="L975" s="5">
        <f t="shared" si="197"/>
        <v>43693</v>
      </c>
      <c r="M975" s="2" t="str">
        <f t="shared" si="198"/>
        <v>Friday</v>
      </c>
      <c r="N975" s="2" t="str">
        <f t="shared" si="199"/>
        <v>Friday</v>
      </c>
      <c r="O975" s="12">
        <f t="shared" si="200"/>
        <v>9.0870000000000015</v>
      </c>
      <c r="P975" s="11" t="str">
        <f t="shared" si="201"/>
        <v>Low Cost per Unit</v>
      </c>
      <c r="Q975" s="12">
        <f t="shared" si="202"/>
        <v>0</v>
      </c>
      <c r="R975" s="12">
        <f t="shared" si="203"/>
        <v>5.4522000000000004</v>
      </c>
      <c r="S975" s="12">
        <f t="shared" si="204"/>
        <v>0</v>
      </c>
      <c r="T975" s="12">
        <f t="shared" si="205"/>
        <v>0</v>
      </c>
      <c r="U975" s="12">
        <f t="shared" si="206"/>
        <v>0</v>
      </c>
      <c r="V975" s="13" t="str">
        <f t="shared" ca="1" si="207"/>
        <v>Greater Than 8 Weeks Old</v>
      </c>
    </row>
    <row r="976" spans="1:22" x14ac:dyDescent="0.35">
      <c r="A976" s="2" t="s">
        <v>136</v>
      </c>
      <c r="B976" s="5">
        <v>43691</v>
      </c>
      <c r="C976" s="5" t="s">
        <v>376</v>
      </c>
      <c r="D976" s="5" t="s">
        <v>377</v>
      </c>
      <c r="E976" s="6">
        <v>25</v>
      </c>
      <c r="F976" s="3">
        <v>174.75</v>
      </c>
      <c r="G976" s="3">
        <v>43.75</v>
      </c>
      <c r="H976" s="8">
        <f t="shared" si="195"/>
        <v>1.75</v>
      </c>
      <c r="I976" s="3">
        <v>131</v>
      </c>
      <c r="J976" s="4">
        <v>0.75</v>
      </c>
      <c r="K976" s="2" t="str">
        <f t="shared" si="196"/>
        <v>Wednesday</v>
      </c>
      <c r="L976" s="5">
        <f t="shared" si="197"/>
        <v>43694</v>
      </c>
      <c r="M976" s="2" t="str">
        <f t="shared" si="198"/>
        <v>Saturday</v>
      </c>
      <c r="N976" s="2" t="str">
        <f t="shared" si="199"/>
        <v>Saturday</v>
      </c>
      <c r="O976" s="12">
        <f t="shared" si="200"/>
        <v>0</v>
      </c>
      <c r="P976" s="11" t="str">
        <f t="shared" si="201"/>
        <v>Low Cost per Unit</v>
      </c>
      <c r="Q976" s="12">
        <f t="shared" si="202"/>
        <v>0</v>
      </c>
      <c r="R976" s="12">
        <f t="shared" si="203"/>
        <v>5.2424999999999997</v>
      </c>
      <c r="S976" s="12">
        <f t="shared" si="204"/>
        <v>0</v>
      </c>
      <c r="T976" s="12">
        <f t="shared" si="205"/>
        <v>0</v>
      </c>
      <c r="U976" s="12">
        <f t="shared" si="206"/>
        <v>0</v>
      </c>
      <c r="V976" s="13" t="str">
        <f t="shared" ca="1" si="207"/>
        <v>Greater Than 8 Weeks Old</v>
      </c>
    </row>
    <row r="977" spans="1:22" x14ac:dyDescent="0.35">
      <c r="A977" s="2" t="s">
        <v>136</v>
      </c>
      <c r="B977" s="5">
        <v>43692</v>
      </c>
      <c r="C977" s="5" t="s">
        <v>376</v>
      </c>
      <c r="D977" s="5" t="s">
        <v>377</v>
      </c>
      <c r="E977" s="6">
        <v>29</v>
      </c>
      <c r="F977" s="3">
        <v>202.71</v>
      </c>
      <c r="G977" s="3">
        <v>50.75</v>
      </c>
      <c r="H977" s="8">
        <f t="shared" si="195"/>
        <v>1.75</v>
      </c>
      <c r="I977" s="3">
        <v>151.96</v>
      </c>
      <c r="J977" s="4">
        <v>0.75</v>
      </c>
      <c r="K977" s="2" t="str">
        <f t="shared" si="196"/>
        <v>Thursday</v>
      </c>
      <c r="L977" s="5">
        <f t="shared" si="197"/>
        <v>43695</v>
      </c>
      <c r="M977" s="2" t="str">
        <f t="shared" si="198"/>
        <v>Sunday</v>
      </c>
      <c r="N977" s="2" t="str">
        <f t="shared" si="199"/>
        <v>Monday</v>
      </c>
      <c r="O977" s="12">
        <f t="shared" si="200"/>
        <v>0</v>
      </c>
      <c r="P977" s="11" t="str">
        <f t="shared" si="201"/>
        <v>Low Cost per Unit</v>
      </c>
      <c r="Q977" s="12">
        <f t="shared" si="202"/>
        <v>0</v>
      </c>
      <c r="R977" s="12">
        <f t="shared" si="203"/>
        <v>6.0812999999999997</v>
      </c>
      <c r="S977" s="12">
        <f t="shared" si="204"/>
        <v>0</v>
      </c>
      <c r="T977" s="12">
        <f t="shared" si="205"/>
        <v>0</v>
      </c>
      <c r="U977" s="12">
        <f t="shared" si="206"/>
        <v>0</v>
      </c>
      <c r="V977" s="13" t="str">
        <f t="shared" ca="1" si="207"/>
        <v>Greater Than 8 Weeks Old</v>
      </c>
    </row>
    <row r="978" spans="1:22" x14ac:dyDescent="0.35">
      <c r="A978" s="2" t="s">
        <v>136</v>
      </c>
      <c r="B978" s="5">
        <v>43693</v>
      </c>
      <c r="C978" s="5" t="s">
        <v>376</v>
      </c>
      <c r="D978" s="5" t="s">
        <v>377</v>
      </c>
      <c r="E978" s="6">
        <v>21</v>
      </c>
      <c r="F978" s="3">
        <v>146.79</v>
      </c>
      <c r="G978" s="3">
        <v>36.75</v>
      </c>
      <c r="H978" s="8">
        <f t="shared" si="195"/>
        <v>1.75</v>
      </c>
      <c r="I978" s="3">
        <v>110.04</v>
      </c>
      <c r="J978" s="4">
        <v>0.75</v>
      </c>
      <c r="K978" s="2" t="str">
        <f t="shared" si="196"/>
        <v>Friday</v>
      </c>
      <c r="L978" s="5">
        <f t="shared" si="197"/>
        <v>43696</v>
      </c>
      <c r="M978" s="2" t="str">
        <f t="shared" si="198"/>
        <v>Monday</v>
      </c>
      <c r="N978" s="2" t="str">
        <f t="shared" si="199"/>
        <v>Monday</v>
      </c>
      <c r="O978" s="12">
        <f t="shared" si="200"/>
        <v>0</v>
      </c>
      <c r="P978" s="11" t="str">
        <f t="shared" si="201"/>
        <v>Low Cost per Unit</v>
      </c>
      <c r="Q978" s="12">
        <f t="shared" si="202"/>
        <v>0</v>
      </c>
      <c r="R978" s="12">
        <f t="shared" si="203"/>
        <v>4.4036999999999997</v>
      </c>
      <c r="S978" s="12">
        <f t="shared" si="204"/>
        <v>0</v>
      </c>
      <c r="T978" s="12">
        <f t="shared" si="205"/>
        <v>0</v>
      </c>
      <c r="U978" s="12">
        <f t="shared" si="206"/>
        <v>29.358000000000001</v>
      </c>
      <c r="V978" s="13" t="str">
        <f t="shared" ca="1" si="207"/>
        <v>Greater Than 8 Weeks Old</v>
      </c>
    </row>
    <row r="979" spans="1:22" x14ac:dyDescent="0.35">
      <c r="A979" s="2" t="s">
        <v>136</v>
      </c>
      <c r="B979" s="5">
        <v>43694</v>
      </c>
      <c r="C979" s="5" t="s">
        <v>376</v>
      </c>
      <c r="D979" s="5" t="s">
        <v>377</v>
      </c>
      <c r="E979" s="6">
        <v>23</v>
      </c>
      <c r="F979" s="3">
        <v>160.77000000000001</v>
      </c>
      <c r="G979" s="3">
        <v>40.25</v>
      </c>
      <c r="H979" s="8">
        <f t="shared" si="195"/>
        <v>1.75</v>
      </c>
      <c r="I979" s="3">
        <v>120.52</v>
      </c>
      <c r="J979" s="4">
        <v>0.75</v>
      </c>
      <c r="K979" s="2" t="str">
        <f t="shared" si="196"/>
        <v>Saturday</v>
      </c>
      <c r="L979" s="5">
        <f t="shared" si="197"/>
        <v>43697</v>
      </c>
      <c r="M979" s="2" t="str">
        <f t="shared" si="198"/>
        <v>Tuesday</v>
      </c>
      <c r="N979" s="2" t="str">
        <f t="shared" si="199"/>
        <v>Tuesday</v>
      </c>
      <c r="O979" s="12">
        <f t="shared" si="200"/>
        <v>0</v>
      </c>
      <c r="P979" s="11" t="str">
        <f t="shared" si="201"/>
        <v>Low Cost per Unit</v>
      </c>
      <c r="Q979" s="12">
        <f t="shared" si="202"/>
        <v>0</v>
      </c>
      <c r="R979" s="12">
        <f t="shared" si="203"/>
        <v>4.8231000000000002</v>
      </c>
      <c r="S979" s="12">
        <f t="shared" si="204"/>
        <v>0</v>
      </c>
      <c r="T979" s="12">
        <f t="shared" si="205"/>
        <v>0</v>
      </c>
      <c r="U979" s="12">
        <f t="shared" si="206"/>
        <v>0</v>
      </c>
      <c r="V979" s="13" t="str">
        <f t="shared" ca="1" si="207"/>
        <v>Greater Than 8 Weeks Old</v>
      </c>
    </row>
    <row r="980" spans="1:22" x14ac:dyDescent="0.35">
      <c r="A980" s="2" t="s">
        <v>136</v>
      </c>
      <c r="B980" s="5">
        <v>43695</v>
      </c>
      <c r="C980" s="5" t="s">
        <v>376</v>
      </c>
      <c r="D980" s="5" t="s">
        <v>377</v>
      </c>
      <c r="E980" s="6">
        <v>24</v>
      </c>
      <c r="F980" s="3">
        <v>167.76</v>
      </c>
      <c r="G980" s="3">
        <v>42</v>
      </c>
      <c r="H980" s="8">
        <f t="shared" si="195"/>
        <v>1.75</v>
      </c>
      <c r="I980" s="3">
        <v>125.76</v>
      </c>
      <c r="J980" s="4">
        <v>0.75</v>
      </c>
      <c r="K980" s="2" t="str">
        <f t="shared" si="196"/>
        <v>Sunday</v>
      </c>
      <c r="L980" s="5">
        <f t="shared" si="197"/>
        <v>43698</v>
      </c>
      <c r="M980" s="2" t="str">
        <f t="shared" si="198"/>
        <v>Wednesday</v>
      </c>
      <c r="N980" s="2" t="str">
        <f t="shared" si="199"/>
        <v>Wednesday</v>
      </c>
      <c r="O980" s="12">
        <f t="shared" si="200"/>
        <v>0</v>
      </c>
      <c r="P980" s="11" t="str">
        <f t="shared" si="201"/>
        <v>Low Cost per Unit</v>
      </c>
      <c r="Q980" s="12">
        <f t="shared" si="202"/>
        <v>0</v>
      </c>
      <c r="R980" s="12">
        <f t="shared" si="203"/>
        <v>5.0327999999999999</v>
      </c>
      <c r="S980" s="12">
        <f t="shared" si="204"/>
        <v>0</v>
      </c>
      <c r="T980" s="12">
        <f t="shared" si="205"/>
        <v>0</v>
      </c>
      <c r="U980" s="12">
        <f t="shared" si="206"/>
        <v>0</v>
      </c>
      <c r="V980" s="13" t="str">
        <f t="shared" ca="1" si="207"/>
        <v>Greater Than 8 Weeks Old</v>
      </c>
    </row>
    <row r="981" spans="1:22" x14ac:dyDescent="0.35">
      <c r="A981" s="2" t="s">
        <v>136</v>
      </c>
      <c r="B981" s="5">
        <v>43696</v>
      </c>
      <c r="C981" s="5" t="s">
        <v>376</v>
      </c>
      <c r="D981" s="5" t="s">
        <v>377</v>
      </c>
      <c r="E981" s="6">
        <v>19</v>
      </c>
      <c r="F981" s="3">
        <v>132.81</v>
      </c>
      <c r="G981" s="3">
        <v>33.25</v>
      </c>
      <c r="H981" s="8">
        <f t="shared" si="195"/>
        <v>1.75</v>
      </c>
      <c r="I981" s="3">
        <v>99.56</v>
      </c>
      <c r="J981" s="4">
        <v>0.75</v>
      </c>
      <c r="K981" s="2" t="str">
        <f t="shared" si="196"/>
        <v>Monday</v>
      </c>
      <c r="L981" s="5">
        <f t="shared" si="197"/>
        <v>43699</v>
      </c>
      <c r="M981" s="2" t="str">
        <f t="shared" si="198"/>
        <v>Thursday</v>
      </c>
      <c r="N981" s="2" t="str">
        <f t="shared" si="199"/>
        <v>Thursday</v>
      </c>
      <c r="O981" s="12">
        <f t="shared" si="200"/>
        <v>0</v>
      </c>
      <c r="P981" s="11" t="str">
        <f t="shared" si="201"/>
        <v>Low Cost per Unit</v>
      </c>
      <c r="Q981" s="12">
        <f t="shared" si="202"/>
        <v>0</v>
      </c>
      <c r="R981" s="12">
        <f t="shared" si="203"/>
        <v>3.9842999999999997</v>
      </c>
      <c r="S981" s="12">
        <f t="shared" si="204"/>
        <v>0</v>
      </c>
      <c r="T981" s="12">
        <f t="shared" si="205"/>
        <v>0</v>
      </c>
      <c r="U981" s="12">
        <f t="shared" si="206"/>
        <v>0</v>
      </c>
      <c r="V981" s="13" t="str">
        <f t="shared" ca="1" si="207"/>
        <v>Greater Than 8 Weeks Old</v>
      </c>
    </row>
    <row r="982" spans="1:22" x14ac:dyDescent="0.35">
      <c r="A982" s="2" t="s">
        <v>136</v>
      </c>
      <c r="B982" s="5">
        <v>43697</v>
      </c>
      <c r="C982" s="5" t="s">
        <v>376</v>
      </c>
      <c r="D982" s="5" t="s">
        <v>377</v>
      </c>
      <c r="E982" s="6">
        <v>58</v>
      </c>
      <c r="F982" s="3">
        <v>405.42</v>
      </c>
      <c r="G982" s="3">
        <v>101.5</v>
      </c>
      <c r="H982" s="8">
        <f t="shared" si="195"/>
        <v>1.75</v>
      </c>
      <c r="I982" s="3">
        <v>303.92</v>
      </c>
      <c r="J982" s="4">
        <v>0.75</v>
      </c>
      <c r="K982" s="2" t="str">
        <f t="shared" si="196"/>
        <v>Tuesday</v>
      </c>
      <c r="L982" s="5">
        <f t="shared" si="197"/>
        <v>43700</v>
      </c>
      <c r="M982" s="2" t="str">
        <f t="shared" si="198"/>
        <v>Friday</v>
      </c>
      <c r="N982" s="2" t="str">
        <f t="shared" si="199"/>
        <v>Friday</v>
      </c>
      <c r="O982" s="12">
        <f t="shared" si="200"/>
        <v>20.271000000000001</v>
      </c>
      <c r="P982" s="11" t="str">
        <f t="shared" si="201"/>
        <v>Low Cost per Unit</v>
      </c>
      <c r="Q982" s="12">
        <f t="shared" si="202"/>
        <v>0</v>
      </c>
      <c r="R982" s="12">
        <f t="shared" si="203"/>
        <v>12.162599999999999</v>
      </c>
      <c r="S982" s="12">
        <f t="shared" si="204"/>
        <v>0</v>
      </c>
      <c r="T982" s="12">
        <f t="shared" si="205"/>
        <v>0</v>
      </c>
      <c r="U982" s="12">
        <f t="shared" si="206"/>
        <v>0</v>
      </c>
      <c r="V982" s="13" t="str">
        <f t="shared" ca="1" si="207"/>
        <v>Greater Than 8 Weeks Old</v>
      </c>
    </row>
    <row r="983" spans="1:22" x14ac:dyDescent="0.35">
      <c r="A983" s="2" t="s">
        <v>136</v>
      </c>
      <c r="B983" s="5">
        <v>43698</v>
      </c>
      <c r="C983" s="5" t="s">
        <v>376</v>
      </c>
      <c r="D983" s="5" t="s">
        <v>377</v>
      </c>
      <c r="E983" s="6">
        <v>43</v>
      </c>
      <c r="F983" s="3">
        <v>300.57</v>
      </c>
      <c r="G983" s="3">
        <v>75.25</v>
      </c>
      <c r="H983" s="8">
        <f t="shared" si="195"/>
        <v>1.75</v>
      </c>
      <c r="I983" s="3">
        <v>225.32</v>
      </c>
      <c r="J983" s="4">
        <v>0.75</v>
      </c>
      <c r="K983" s="2" t="str">
        <f t="shared" si="196"/>
        <v>Wednesday</v>
      </c>
      <c r="L983" s="5">
        <f t="shared" si="197"/>
        <v>43701</v>
      </c>
      <c r="M983" s="2" t="str">
        <f t="shared" si="198"/>
        <v>Saturday</v>
      </c>
      <c r="N983" s="2" t="str">
        <f t="shared" si="199"/>
        <v>Saturday</v>
      </c>
      <c r="O983" s="12">
        <f t="shared" si="200"/>
        <v>0</v>
      </c>
      <c r="P983" s="11" t="str">
        <f t="shared" si="201"/>
        <v>Low Cost per Unit</v>
      </c>
      <c r="Q983" s="12">
        <f t="shared" si="202"/>
        <v>0</v>
      </c>
      <c r="R983" s="12">
        <f t="shared" si="203"/>
        <v>9.0170999999999992</v>
      </c>
      <c r="S983" s="12">
        <f t="shared" si="204"/>
        <v>0</v>
      </c>
      <c r="T983" s="12">
        <f t="shared" si="205"/>
        <v>0</v>
      </c>
      <c r="U983" s="12">
        <f t="shared" si="206"/>
        <v>0</v>
      </c>
      <c r="V983" s="13" t="str">
        <f t="shared" ca="1" si="207"/>
        <v>Greater Than 8 Weeks Old</v>
      </c>
    </row>
    <row r="984" spans="1:22" x14ac:dyDescent="0.35">
      <c r="A984" s="2" t="s">
        <v>136</v>
      </c>
      <c r="B984" s="5">
        <v>43699</v>
      </c>
      <c r="C984" s="5" t="s">
        <v>376</v>
      </c>
      <c r="D984" s="5" t="s">
        <v>377</v>
      </c>
      <c r="E984" s="6">
        <v>31</v>
      </c>
      <c r="F984" s="3">
        <v>209.7</v>
      </c>
      <c r="G984" s="3">
        <v>54.25</v>
      </c>
      <c r="H984" s="8">
        <f t="shared" si="195"/>
        <v>1.75</v>
      </c>
      <c r="I984" s="3">
        <v>155.44999999999999</v>
      </c>
      <c r="J984" s="4">
        <v>0.74</v>
      </c>
      <c r="K984" s="2" t="str">
        <f t="shared" si="196"/>
        <v>Thursday</v>
      </c>
      <c r="L984" s="5">
        <f t="shared" si="197"/>
        <v>43702</v>
      </c>
      <c r="M984" s="2" t="str">
        <f t="shared" si="198"/>
        <v>Sunday</v>
      </c>
      <c r="N984" s="2" t="str">
        <f t="shared" si="199"/>
        <v>Monday</v>
      </c>
      <c r="O984" s="12">
        <f t="shared" si="200"/>
        <v>0</v>
      </c>
      <c r="P984" s="11" t="str">
        <f t="shared" si="201"/>
        <v>Low Cost per Unit</v>
      </c>
      <c r="Q984" s="12">
        <f t="shared" si="202"/>
        <v>0</v>
      </c>
      <c r="R984" s="12">
        <f t="shared" si="203"/>
        <v>6.2909999999999995</v>
      </c>
      <c r="S984" s="12">
        <f t="shared" si="204"/>
        <v>0</v>
      </c>
      <c r="T984" s="12">
        <f t="shared" si="205"/>
        <v>0</v>
      </c>
      <c r="U984" s="12">
        <f t="shared" si="206"/>
        <v>0</v>
      </c>
      <c r="V984" s="13" t="str">
        <f t="shared" ca="1" si="207"/>
        <v>Greater Than 8 Weeks Old</v>
      </c>
    </row>
    <row r="985" spans="1:22" x14ac:dyDescent="0.35">
      <c r="A985" s="2" t="s">
        <v>136</v>
      </c>
      <c r="B985" s="5">
        <v>43700</v>
      </c>
      <c r="C985" s="5" t="s">
        <v>376</v>
      </c>
      <c r="D985" s="5" t="s">
        <v>377</v>
      </c>
      <c r="E985" s="6">
        <v>26</v>
      </c>
      <c r="F985" s="3">
        <v>181.74</v>
      </c>
      <c r="G985" s="3">
        <v>45.5</v>
      </c>
      <c r="H985" s="8">
        <f t="shared" si="195"/>
        <v>1.75</v>
      </c>
      <c r="I985" s="3">
        <v>136.24</v>
      </c>
      <c r="J985" s="4">
        <v>0.75</v>
      </c>
      <c r="K985" s="2" t="str">
        <f t="shared" si="196"/>
        <v>Friday</v>
      </c>
      <c r="L985" s="5">
        <f t="shared" si="197"/>
        <v>43703</v>
      </c>
      <c r="M985" s="2" t="str">
        <f t="shared" si="198"/>
        <v>Monday</v>
      </c>
      <c r="N985" s="2" t="str">
        <f t="shared" si="199"/>
        <v>Monday</v>
      </c>
      <c r="O985" s="12">
        <f t="shared" si="200"/>
        <v>0</v>
      </c>
      <c r="P985" s="11" t="str">
        <f t="shared" si="201"/>
        <v>Low Cost per Unit</v>
      </c>
      <c r="Q985" s="12">
        <f t="shared" si="202"/>
        <v>0</v>
      </c>
      <c r="R985" s="12">
        <f t="shared" si="203"/>
        <v>5.4522000000000004</v>
      </c>
      <c r="S985" s="12">
        <f t="shared" si="204"/>
        <v>0</v>
      </c>
      <c r="T985" s="12">
        <f t="shared" si="205"/>
        <v>0</v>
      </c>
      <c r="U985" s="12">
        <f t="shared" si="206"/>
        <v>36.348000000000006</v>
      </c>
      <c r="V985" s="13" t="str">
        <f t="shared" ca="1" si="207"/>
        <v>Greater Than 8 Weeks Old</v>
      </c>
    </row>
    <row r="986" spans="1:22" x14ac:dyDescent="0.35">
      <c r="A986" s="2" t="s">
        <v>136</v>
      </c>
      <c r="B986" s="5">
        <v>43701</v>
      </c>
      <c r="C986" s="5" t="s">
        <v>376</v>
      </c>
      <c r="D986" s="5" t="s">
        <v>377</v>
      </c>
      <c r="E986" s="6">
        <v>54</v>
      </c>
      <c r="F986" s="3">
        <v>377.46</v>
      </c>
      <c r="G986" s="3">
        <v>94.5</v>
      </c>
      <c r="H986" s="8">
        <f t="shared" si="195"/>
        <v>1.75</v>
      </c>
      <c r="I986" s="3">
        <v>282.95999999999998</v>
      </c>
      <c r="J986" s="4">
        <v>0.75</v>
      </c>
      <c r="K986" s="2" t="str">
        <f t="shared" si="196"/>
        <v>Saturday</v>
      </c>
      <c r="L986" s="5">
        <f t="shared" si="197"/>
        <v>43704</v>
      </c>
      <c r="M986" s="2" t="str">
        <f t="shared" si="198"/>
        <v>Tuesday</v>
      </c>
      <c r="N986" s="2" t="str">
        <f t="shared" si="199"/>
        <v>Tuesday</v>
      </c>
      <c r="O986" s="12">
        <f t="shared" si="200"/>
        <v>0</v>
      </c>
      <c r="P986" s="11" t="str">
        <f t="shared" si="201"/>
        <v>Low Cost per Unit</v>
      </c>
      <c r="Q986" s="12">
        <f t="shared" si="202"/>
        <v>0</v>
      </c>
      <c r="R986" s="12">
        <f t="shared" si="203"/>
        <v>11.323799999999999</v>
      </c>
      <c r="S986" s="12">
        <f t="shared" si="204"/>
        <v>0</v>
      </c>
      <c r="T986" s="12">
        <f t="shared" si="205"/>
        <v>0</v>
      </c>
      <c r="U986" s="12">
        <f t="shared" si="206"/>
        <v>0</v>
      </c>
      <c r="V986" s="13" t="str">
        <f t="shared" ca="1" si="207"/>
        <v>Greater Than 8 Weeks Old</v>
      </c>
    </row>
    <row r="987" spans="1:22" x14ac:dyDescent="0.35">
      <c r="A987" s="2" t="s">
        <v>136</v>
      </c>
      <c r="B987" s="5">
        <v>43702</v>
      </c>
      <c r="C987" s="5" t="s">
        <v>376</v>
      </c>
      <c r="D987" s="5" t="s">
        <v>377</v>
      </c>
      <c r="E987" s="6">
        <v>38</v>
      </c>
      <c r="F987" s="3">
        <v>265.62</v>
      </c>
      <c r="G987" s="3">
        <v>66.5</v>
      </c>
      <c r="H987" s="8">
        <f t="shared" si="195"/>
        <v>1.75</v>
      </c>
      <c r="I987" s="3">
        <v>199.12</v>
      </c>
      <c r="J987" s="4">
        <v>0.75</v>
      </c>
      <c r="K987" s="2" t="str">
        <f t="shared" si="196"/>
        <v>Sunday</v>
      </c>
      <c r="L987" s="5">
        <f t="shared" si="197"/>
        <v>43705</v>
      </c>
      <c r="M987" s="2" t="str">
        <f t="shared" si="198"/>
        <v>Wednesday</v>
      </c>
      <c r="N987" s="2" t="str">
        <f t="shared" si="199"/>
        <v>Wednesday</v>
      </c>
      <c r="O987" s="12">
        <f t="shared" si="200"/>
        <v>0</v>
      </c>
      <c r="P987" s="11" t="str">
        <f t="shared" si="201"/>
        <v>Low Cost per Unit</v>
      </c>
      <c r="Q987" s="12">
        <f t="shared" si="202"/>
        <v>0</v>
      </c>
      <c r="R987" s="12">
        <f t="shared" si="203"/>
        <v>7.9685999999999995</v>
      </c>
      <c r="S987" s="12">
        <f t="shared" si="204"/>
        <v>0</v>
      </c>
      <c r="T987" s="12">
        <f t="shared" si="205"/>
        <v>0</v>
      </c>
      <c r="U987" s="12">
        <f t="shared" si="206"/>
        <v>0</v>
      </c>
      <c r="V987" s="13" t="str">
        <f t="shared" ca="1" si="207"/>
        <v>Greater Than 8 Weeks Old</v>
      </c>
    </row>
    <row r="988" spans="1:22" x14ac:dyDescent="0.35">
      <c r="A988" s="2" t="s">
        <v>136</v>
      </c>
      <c r="B988" s="5">
        <v>43703</v>
      </c>
      <c r="C988" s="5" t="s">
        <v>376</v>
      </c>
      <c r="D988" s="5" t="s">
        <v>377</v>
      </c>
      <c r="E988" s="6">
        <v>50</v>
      </c>
      <c r="F988" s="3">
        <v>349.5</v>
      </c>
      <c r="G988" s="3">
        <v>87.5</v>
      </c>
      <c r="H988" s="8">
        <f t="shared" si="195"/>
        <v>1.75</v>
      </c>
      <c r="I988" s="3">
        <v>262</v>
      </c>
      <c r="J988" s="4">
        <v>0.75</v>
      </c>
      <c r="K988" s="2" t="str">
        <f t="shared" si="196"/>
        <v>Monday</v>
      </c>
      <c r="L988" s="5">
        <f t="shared" si="197"/>
        <v>43706</v>
      </c>
      <c r="M988" s="2" t="str">
        <f t="shared" si="198"/>
        <v>Thursday</v>
      </c>
      <c r="N988" s="2" t="str">
        <f t="shared" si="199"/>
        <v>Thursday</v>
      </c>
      <c r="O988" s="12">
        <f t="shared" si="200"/>
        <v>0</v>
      </c>
      <c r="P988" s="11" t="str">
        <f t="shared" si="201"/>
        <v>Low Cost per Unit</v>
      </c>
      <c r="Q988" s="12">
        <f t="shared" si="202"/>
        <v>0</v>
      </c>
      <c r="R988" s="12">
        <f t="shared" si="203"/>
        <v>10.484999999999999</v>
      </c>
      <c r="S988" s="12">
        <f t="shared" si="204"/>
        <v>0</v>
      </c>
      <c r="T988" s="12">
        <f t="shared" si="205"/>
        <v>0</v>
      </c>
      <c r="U988" s="12">
        <f t="shared" si="206"/>
        <v>0</v>
      </c>
      <c r="V988" s="13" t="str">
        <f t="shared" ca="1" si="207"/>
        <v>Greater Than 8 Weeks Old</v>
      </c>
    </row>
    <row r="989" spans="1:22" x14ac:dyDescent="0.35">
      <c r="A989" s="2" t="s">
        <v>136</v>
      </c>
      <c r="B989" s="5">
        <v>43704</v>
      </c>
      <c r="C989" s="5" t="s">
        <v>376</v>
      </c>
      <c r="D989" s="5" t="s">
        <v>377</v>
      </c>
      <c r="E989" s="6">
        <v>52</v>
      </c>
      <c r="F989" s="3">
        <v>363.48</v>
      </c>
      <c r="G989" s="3">
        <v>91</v>
      </c>
      <c r="H989" s="8">
        <f t="shared" si="195"/>
        <v>1.75</v>
      </c>
      <c r="I989" s="3">
        <v>272.48</v>
      </c>
      <c r="J989" s="4">
        <v>0.75</v>
      </c>
      <c r="K989" s="2" t="str">
        <f t="shared" si="196"/>
        <v>Tuesday</v>
      </c>
      <c r="L989" s="5">
        <f t="shared" si="197"/>
        <v>43707</v>
      </c>
      <c r="M989" s="2" t="str">
        <f t="shared" si="198"/>
        <v>Friday</v>
      </c>
      <c r="N989" s="2" t="str">
        <f t="shared" si="199"/>
        <v>Friday</v>
      </c>
      <c r="O989" s="12">
        <f t="shared" si="200"/>
        <v>18.174000000000003</v>
      </c>
      <c r="P989" s="11" t="str">
        <f t="shared" si="201"/>
        <v>Low Cost per Unit</v>
      </c>
      <c r="Q989" s="12">
        <f t="shared" si="202"/>
        <v>0</v>
      </c>
      <c r="R989" s="12">
        <f t="shared" si="203"/>
        <v>10.904400000000001</v>
      </c>
      <c r="S989" s="12">
        <f t="shared" si="204"/>
        <v>0</v>
      </c>
      <c r="T989" s="12">
        <f t="shared" si="205"/>
        <v>0</v>
      </c>
      <c r="U989" s="12">
        <f t="shared" si="206"/>
        <v>0</v>
      </c>
      <c r="V989" s="13" t="str">
        <f t="shared" ca="1" si="207"/>
        <v>Greater Than 8 Weeks Old</v>
      </c>
    </row>
    <row r="990" spans="1:22" x14ac:dyDescent="0.35">
      <c r="A990" s="2" t="s">
        <v>136</v>
      </c>
      <c r="B990" s="5">
        <v>43705</v>
      </c>
      <c r="C990" s="5" t="s">
        <v>376</v>
      </c>
      <c r="D990" s="5" t="s">
        <v>377</v>
      </c>
      <c r="E990" s="6">
        <v>46</v>
      </c>
      <c r="F990" s="3">
        <v>321.54000000000002</v>
      </c>
      <c r="G990" s="3">
        <v>80.5</v>
      </c>
      <c r="H990" s="8">
        <f t="shared" si="195"/>
        <v>1.75</v>
      </c>
      <c r="I990" s="3">
        <v>241.04</v>
      </c>
      <c r="J990" s="4">
        <v>0.75</v>
      </c>
      <c r="K990" s="2" t="str">
        <f t="shared" si="196"/>
        <v>Wednesday</v>
      </c>
      <c r="L990" s="5">
        <f t="shared" si="197"/>
        <v>43708</v>
      </c>
      <c r="M990" s="2" t="str">
        <f t="shared" si="198"/>
        <v>Saturday</v>
      </c>
      <c r="N990" s="2" t="str">
        <f t="shared" si="199"/>
        <v>Saturday</v>
      </c>
      <c r="O990" s="12">
        <f t="shared" si="200"/>
        <v>0</v>
      </c>
      <c r="P990" s="11" t="str">
        <f t="shared" si="201"/>
        <v>Low Cost per Unit</v>
      </c>
      <c r="Q990" s="12">
        <f t="shared" si="202"/>
        <v>0</v>
      </c>
      <c r="R990" s="12">
        <f t="shared" si="203"/>
        <v>9.6462000000000003</v>
      </c>
      <c r="S990" s="12">
        <f t="shared" si="204"/>
        <v>0</v>
      </c>
      <c r="T990" s="12">
        <f t="shared" si="205"/>
        <v>0</v>
      </c>
      <c r="U990" s="12">
        <f t="shared" si="206"/>
        <v>0</v>
      </c>
      <c r="V990" s="13" t="str">
        <f t="shared" ca="1" si="207"/>
        <v>Greater Than 8 Weeks Old</v>
      </c>
    </row>
    <row r="991" spans="1:22" x14ac:dyDescent="0.35">
      <c r="A991" s="2" t="s">
        <v>136</v>
      </c>
      <c r="B991" s="5">
        <v>43706</v>
      </c>
      <c r="C991" s="5" t="s">
        <v>376</v>
      </c>
      <c r="D991" s="5" t="s">
        <v>377</v>
      </c>
      <c r="E991" s="6">
        <v>20</v>
      </c>
      <c r="F991" s="3">
        <v>143.81</v>
      </c>
      <c r="G991" s="3">
        <v>35</v>
      </c>
      <c r="H991" s="8">
        <f t="shared" si="195"/>
        <v>1.75</v>
      </c>
      <c r="I991" s="3">
        <v>108.81</v>
      </c>
      <c r="J991" s="4">
        <v>0.76</v>
      </c>
      <c r="K991" s="2" t="str">
        <f t="shared" si="196"/>
        <v>Thursday</v>
      </c>
      <c r="L991" s="5">
        <f t="shared" si="197"/>
        <v>43709</v>
      </c>
      <c r="M991" s="2" t="str">
        <f t="shared" si="198"/>
        <v>Sunday</v>
      </c>
      <c r="N991" s="2" t="str">
        <f t="shared" si="199"/>
        <v>Monday</v>
      </c>
      <c r="O991" s="12">
        <f t="shared" si="200"/>
        <v>0</v>
      </c>
      <c r="P991" s="11" t="str">
        <f t="shared" si="201"/>
        <v>Low Cost per Unit</v>
      </c>
      <c r="Q991" s="12">
        <f t="shared" si="202"/>
        <v>0</v>
      </c>
      <c r="R991" s="12">
        <f t="shared" si="203"/>
        <v>4.3143000000000002</v>
      </c>
      <c r="S991" s="12">
        <f t="shared" si="204"/>
        <v>0</v>
      </c>
      <c r="T991" s="12">
        <f t="shared" si="205"/>
        <v>0</v>
      </c>
      <c r="U991" s="12">
        <f t="shared" si="206"/>
        <v>0</v>
      </c>
      <c r="V991" s="13" t="str">
        <f t="shared" ca="1" si="207"/>
        <v>Greater Than 8 Weeks Old</v>
      </c>
    </row>
    <row r="992" spans="1:22" x14ac:dyDescent="0.35">
      <c r="A992" s="2" t="s">
        <v>136</v>
      </c>
      <c r="B992" s="5">
        <v>43707</v>
      </c>
      <c r="C992" s="5" t="s">
        <v>376</v>
      </c>
      <c r="D992" s="5" t="s">
        <v>377</v>
      </c>
      <c r="E992" s="6">
        <v>4</v>
      </c>
      <c r="F992" s="3">
        <v>28.97</v>
      </c>
      <c r="G992" s="3">
        <v>7</v>
      </c>
      <c r="H992" s="8">
        <f t="shared" si="195"/>
        <v>1.75</v>
      </c>
      <c r="I992" s="3">
        <v>21.97</v>
      </c>
      <c r="J992" s="4">
        <v>0.76</v>
      </c>
      <c r="K992" s="2" t="str">
        <f t="shared" si="196"/>
        <v>Friday</v>
      </c>
      <c r="L992" s="5">
        <f t="shared" si="197"/>
        <v>43710</v>
      </c>
      <c r="M992" s="2" t="str">
        <f t="shared" si="198"/>
        <v>Monday</v>
      </c>
      <c r="N992" s="2" t="str">
        <f t="shared" si="199"/>
        <v>Monday</v>
      </c>
      <c r="O992" s="12">
        <f t="shared" si="200"/>
        <v>0</v>
      </c>
      <c r="P992" s="11" t="str">
        <f t="shared" si="201"/>
        <v>Low Cost per Unit</v>
      </c>
      <c r="Q992" s="12">
        <f t="shared" si="202"/>
        <v>0</v>
      </c>
      <c r="R992" s="12">
        <f t="shared" si="203"/>
        <v>0.86909999999999998</v>
      </c>
      <c r="S992" s="12">
        <f t="shared" si="204"/>
        <v>0</v>
      </c>
      <c r="T992" s="12">
        <f t="shared" si="205"/>
        <v>0</v>
      </c>
      <c r="U992" s="12">
        <f t="shared" si="206"/>
        <v>5.7940000000000005</v>
      </c>
      <c r="V992" s="13" t="str">
        <f t="shared" ca="1" si="207"/>
        <v>Greater Than 8 Weeks Old</v>
      </c>
    </row>
    <row r="993" spans="1:22" x14ac:dyDescent="0.35">
      <c r="A993" s="2" t="s">
        <v>136</v>
      </c>
      <c r="B993" s="5">
        <v>43708</v>
      </c>
      <c r="C993" s="5" t="s">
        <v>376</v>
      </c>
      <c r="D993" s="5" t="s">
        <v>377</v>
      </c>
      <c r="E993" s="6">
        <v>2</v>
      </c>
      <c r="F993" s="3">
        <v>16</v>
      </c>
      <c r="G993" s="3">
        <v>3.5</v>
      </c>
      <c r="H993" s="8">
        <f t="shared" si="195"/>
        <v>1.75</v>
      </c>
      <c r="I993" s="3">
        <v>12.5</v>
      </c>
      <c r="J993" s="4">
        <v>0.78</v>
      </c>
      <c r="K993" s="2" t="str">
        <f t="shared" si="196"/>
        <v>Saturday</v>
      </c>
      <c r="L993" s="5">
        <f t="shared" si="197"/>
        <v>43711</v>
      </c>
      <c r="M993" s="2" t="str">
        <f t="shared" si="198"/>
        <v>Tuesday</v>
      </c>
      <c r="N993" s="2" t="str">
        <f t="shared" si="199"/>
        <v>Tuesday</v>
      </c>
      <c r="O993" s="12">
        <f t="shared" si="200"/>
        <v>0</v>
      </c>
      <c r="P993" s="11" t="str">
        <f t="shared" si="201"/>
        <v>Low Cost per Unit</v>
      </c>
      <c r="Q993" s="12">
        <f t="shared" si="202"/>
        <v>0</v>
      </c>
      <c r="R993" s="12">
        <f t="shared" si="203"/>
        <v>0.48</v>
      </c>
      <c r="S993" s="12">
        <f t="shared" si="204"/>
        <v>0</v>
      </c>
      <c r="T993" s="12">
        <f t="shared" si="205"/>
        <v>0</v>
      </c>
      <c r="U993" s="12">
        <f t="shared" si="206"/>
        <v>0</v>
      </c>
      <c r="V993" s="13" t="str">
        <f t="shared" ca="1" si="207"/>
        <v>Greater Than 8 Weeks Old</v>
      </c>
    </row>
    <row r="994" spans="1:22" x14ac:dyDescent="0.35">
      <c r="A994" s="2" t="s">
        <v>24</v>
      </c>
      <c r="B994" s="5">
        <v>43678</v>
      </c>
      <c r="C994" s="5" t="s">
        <v>375</v>
      </c>
      <c r="D994" s="5" t="s">
        <v>377</v>
      </c>
      <c r="E994" s="6">
        <v>1</v>
      </c>
      <c r="F994" s="3">
        <v>25</v>
      </c>
      <c r="G994" s="3">
        <v>2.95</v>
      </c>
      <c r="H994" s="8">
        <f t="shared" si="195"/>
        <v>2.95</v>
      </c>
      <c r="I994" s="3">
        <v>22.05</v>
      </c>
      <c r="J994" s="4">
        <v>0.88</v>
      </c>
      <c r="K994" s="2" t="str">
        <f t="shared" si="196"/>
        <v>Thursday</v>
      </c>
      <c r="L994" s="5">
        <f t="shared" si="197"/>
        <v>43681</v>
      </c>
      <c r="M994" s="2" t="str">
        <f t="shared" si="198"/>
        <v>Sunday</v>
      </c>
      <c r="N994" s="2" t="str">
        <f t="shared" si="199"/>
        <v>Monday</v>
      </c>
      <c r="O994" s="12">
        <f t="shared" si="200"/>
        <v>0</v>
      </c>
      <c r="P994" s="11" t="str">
        <f t="shared" si="201"/>
        <v>Low Cost per Unit</v>
      </c>
      <c r="Q994" s="12">
        <f t="shared" si="202"/>
        <v>0</v>
      </c>
      <c r="R994" s="12">
        <f t="shared" si="203"/>
        <v>0</v>
      </c>
      <c r="S994" s="12">
        <f t="shared" si="204"/>
        <v>0</v>
      </c>
      <c r="T994" s="12">
        <f t="shared" si="205"/>
        <v>0</v>
      </c>
      <c r="U994" s="12">
        <f t="shared" si="206"/>
        <v>0</v>
      </c>
      <c r="V994" s="13" t="str">
        <f t="shared" ca="1" si="207"/>
        <v>Greater Than 8 Weeks Old</v>
      </c>
    </row>
    <row r="995" spans="1:22" x14ac:dyDescent="0.35">
      <c r="A995" s="2" t="s">
        <v>24</v>
      </c>
      <c r="B995" s="5">
        <v>43679</v>
      </c>
      <c r="C995" s="5" t="s">
        <v>375</v>
      </c>
      <c r="D995" s="5" t="s">
        <v>377</v>
      </c>
      <c r="E995" s="6">
        <v>1</v>
      </c>
      <c r="F995" s="3">
        <v>25</v>
      </c>
      <c r="G995" s="3">
        <v>2.95</v>
      </c>
      <c r="H995" s="8">
        <f t="shared" si="195"/>
        <v>2.95</v>
      </c>
      <c r="I995" s="3">
        <v>22.05</v>
      </c>
      <c r="J995" s="4">
        <v>0.88</v>
      </c>
      <c r="K995" s="2" t="str">
        <f t="shared" si="196"/>
        <v>Friday</v>
      </c>
      <c r="L995" s="5">
        <f t="shared" si="197"/>
        <v>43682</v>
      </c>
      <c r="M995" s="2" t="str">
        <f t="shared" si="198"/>
        <v>Monday</v>
      </c>
      <c r="N995" s="2" t="str">
        <f t="shared" si="199"/>
        <v>Monday</v>
      </c>
      <c r="O995" s="12">
        <f t="shared" si="200"/>
        <v>0</v>
      </c>
      <c r="P995" s="11" t="str">
        <f t="shared" si="201"/>
        <v>Low Cost per Unit</v>
      </c>
      <c r="Q995" s="12">
        <f t="shared" si="202"/>
        <v>0</v>
      </c>
      <c r="R995" s="12">
        <f t="shared" si="203"/>
        <v>0</v>
      </c>
      <c r="S995" s="12">
        <f t="shared" si="204"/>
        <v>0</v>
      </c>
      <c r="T995" s="12">
        <f t="shared" si="205"/>
        <v>0</v>
      </c>
      <c r="U995" s="12">
        <f t="shared" si="206"/>
        <v>0</v>
      </c>
      <c r="V995" s="13" t="str">
        <f t="shared" ca="1" si="207"/>
        <v>Greater Than 8 Weeks Old</v>
      </c>
    </row>
    <row r="996" spans="1:22" x14ac:dyDescent="0.35">
      <c r="A996" s="2" t="s">
        <v>24</v>
      </c>
      <c r="B996" s="5">
        <v>43681</v>
      </c>
      <c r="C996" s="5" t="s">
        <v>375</v>
      </c>
      <c r="D996" s="5" t="s">
        <v>377</v>
      </c>
      <c r="E996" s="6">
        <v>1</v>
      </c>
      <c r="F996" s="3">
        <v>25</v>
      </c>
      <c r="G996" s="3">
        <v>2.95</v>
      </c>
      <c r="H996" s="8">
        <f t="shared" si="195"/>
        <v>2.95</v>
      </c>
      <c r="I996" s="3">
        <v>22.05</v>
      </c>
      <c r="J996" s="4">
        <v>0.88</v>
      </c>
      <c r="K996" s="2" t="str">
        <f t="shared" si="196"/>
        <v>Sunday</v>
      </c>
      <c r="L996" s="5">
        <f t="shared" si="197"/>
        <v>43684</v>
      </c>
      <c r="M996" s="2" t="str">
        <f t="shared" si="198"/>
        <v>Wednesday</v>
      </c>
      <c r="N996" s="2" t="str">
        <f t="shared" si="199"/>
        <v>Wednesday</v>
      </c>
      <c r="O996" s="12">
        <f t="shared" si="200"/>
        <v>0</v>
      </c>
      <c r="P996" s="11" t="str">
        <f t="shared" si="201"/>
        <v>Low Cost per Unit</v>
      </c>
      <c r="Q996" s="12">
        <f t="shared" si="202"/>
        <v>0</v>
      </c>
      <c r="R996" s="12">
        <f t="shared" si="203"/>
        <v>0</v>
      </c>
      <c r="S996" s="12">
        <f t="shared" si="204"/>
        <v>0</v>
      </c>
      <c r="T996" s="12">
        <f t="shared" si="205"/>
        <v>0</v>
      </c>
      <c r="U996" s="12">
        <f t="shared" si="206"/>
        <v>0</v>
      </c>
      <c r="V996" s="13" t="str">
        <f t="shared" ca="1" si="207"/>
        <v>Greater Than 8 Weeks Old</v>
      </c>
    </row>
    <row r="997" spans="1:22" x14ac:dyDescent="0.35">
      <c r="A997" s="2" t="s">
        <v>24</v>
      </c>
      <c r="B997" s="5">
        <v>43684</v>
      </c>
      <c r="C997" s="5" t="s">
        <v>375</v>
      </c>
      <c r="D997" s="5" t="s">
        <v>377</v>
      </c>
      <c r="E997" s="6">
        <v>74</v>
      </c>
      <c r="F997" s="3">
        <v>739.26</v>
      </c>
      <c r="G997" s="3">
        <v>218.3</v>
      </c>
      <c r="H997" s="8">
        <f t="shared" si="195"/>
        <v>2.95</v>
      </c>
      <c r="I997" s="3">
        <v>520.96</v>
      </c>
      <c r="J997" s="4">
        <v>0.7</v>
      </c>
      <c r="K997" s="2" t="str">
        <f t="shared" si="196"/>
        <v>Wednesday</v>
      </c>
      <c r="L997" s="5">
        <f t="shared" si="197"/>
        <v>43687</v>
      </c>
      <c r="M997" s="2" t="str">
        <f t="shared" si="198"/>
        <v>Saturday</v>
      </c>
      <c r="N997" s="2" t="str">
        <f t="shared" si="199"/>
        <v>Saturday</v>
      </c>
      <c r="O997" s="12">
        <f t="shared" si="200"/>
        <v>0</v>
      </c>
      <c r="P997" s="11" t="str">
        <f t="shared" si="201"/>
        <v>Low Cost per Unit</v>
      </c>
      <c r="Q997" s="12">
        <f t="shared" si="202"/>
        <v>0</v>
      </c>
      <c r="R997" s="12">
        <f t="shared" si="203"/>
        <v>22.177799999999998</v>
      </c>
      <c r="S997" s="12">
        <f t="shared" si="204"/>
        <v>0</v>
      </c>
      <c r="T997" s="12">
        <f t="shared" si="205"/>
        <v>0</v>
      </c>
      <c r="U997" s="12">
        <f t="shared" si="206"/>
        <v>0</v>
      </c>
      <c r="V997" s="13" t="str">
        <f t="shared" ca="1" si="207"/>
        <v>Greater Than 8 Weeks Old</v>
      </c>
    </row>
    <row r="998" spans="1:22" x14ac:dyDescent="0.35">
      <c r="A998" s="2" t="s">
        <v>24</v>
      </c>
      <c r="B998" s="5">
        <v>43685</v>
      </c>
      <c r="C998" s="5" t="s">
        <v>375</v>
      </c>
      <c r="D998" s="5" t="s">
        <v>377</v>
      </c>
      <c r="E998" s="6">
        <v>48</v>
      </c>
      <c r="F998" s="3">
        <v>479.52</v>
      </c>
      <c r="G998" s="3">
        <v>141.6</v>
      </c>
      <c r="H998" s="8">
        <f t="shared" si="195"/>
        <v>2.9499999999999997</v>
      </c>
      <c r="I998" s="3">
        <v>337.92</v>
      </c>
      <c r="J998" s="4">
        <v>0.7</v>
      </c>
      <c r="K998" s="2" t="str">
        <f t="shared" si="196"/>
        <v>Thursday</v>
      </c>
      <c r="L998" s="5">
        <f t="shared" si="197"/>
        <v>43688</v>
      </c>
      <c r="M998" s="2" t="str">
        <f t="shared" si="198"/>
        <v>Sunday</v>
      </c>
      <c r="N998" s="2" t="str">
        <f t="shared" si="199"/>
        <v>Monday</v>
      </c>
      <c r="O998" s="12">
        <f t="shared" si="200"/>
        <v>0</v>
      </c>
      <c r="P998" s="11" t="str">
        <f t="shared" si="201"/>
        <v>Low Cost per Unit</v>
      </c>
      <c r="Q998" s="12">
        <f t="shared" si="202"/>
        <v>0</v>
      </c>
      <c r="R998" s="12">
        <f t="shared" si="203"/>
        <v>14.385599999999998</v>
      </c>
      <c r="S998" s="12">
        <f t="shared" si="204"/>
        <v>0</v>
      </c>
      <c r="T998" s="12">
        <f t="shared" si="205"/>
        <v>0</v>
      </c>
      <c r="U998" s="12">
        <f t="shared" si="206"/>
        <v>0</v>
      </c>
      <c r="V998" s="13" t="str">
        <f t="shared" ca="1" si="207"/>
        <v>Greater Than 8 Weeks Old</v>
      </c>
    </row>
    <row r="999" spans="1:22" x14ac:dyDescent="0.35">
      <c r="A999" s="2" t="s">
        <v>24</v>
      </c>
      <c r="B999" s="5">
        <v>43686</v>
      </c>
      <c r="C999" s="5" t="s">
        <v>375</v>
      </c>
      <c r="D999" s="5" t="s">
        <v>377</v>
      </c>
      <c r="E999" s="6">
        <v>25</v>
      </c>
      <c r="F999" s="3">
        <v>249.75</v>
      </c>
      <c r="G999" s="3">
        <v>73.75</v>
      </c>
      <c r="H999" s="8">
        <f t="shared" si="195"/>
        <v>2.95</v>
      </c>
      <c r="I999" s="3">
        <v>176</v>
      </c>
      <c r="J999" s="4">
        <v>0.7</v>
      </c>
      <c r="K999" s="2" t="str">
        <f t="shared" si="196"/>
        <v>Friday</v>
      </c>
      <c r="L999" s="5">
        <f t="shared" si="197"/>
        <v>43689</v>
      </c>
      <c r="M999" s="2" t="str">
        <f t="shared" si="198"/>
        <v>Monday</v>
      </c>
      <c r="N999" s="2" t="str">
        <f t="shared" si="199"/>
        <v>Monday</v>
      </c>
      <c r="O999" s="12">
        <f t="shared" si="200"/>
        <v>0</v>
      </c>
      <c r="P999" s="11" t="str">
        <f t="shared" si="201"/>
        <v>Low Cost per Unit</v>
      </c>
      <c r="Q999" s="12">
        <f t="shared" si="202"/>
        <v>0</v>
      </c>
      <c r="R999" s="12">
        <f t="shared" si="203"/>
        <v>7.4924999999999997</v>
      </c>
      <c r="S999" s="12">
        <f t="shared" si="204"/>
        <v>0</v>
      </c>
      <c r="T999" s="12">
        <f t="shared" si="205"/>
        <v>0</v>
      </c>
      <c r="U999" s="12">
        <f t="shared" si="206"/>
        <v>0</v>
      </c>
      <c r="V999" s="13" t="str">
        <f t="shared" ca="1" si="207"/>
        <v>Greater Than 8 Weeks Old</v>
      </c>
    </row>
    <row r="1000" spans="1:22" x14ac:dyDescent="0.35">
      <c r="A1000" s="2" t="s">
        <v>24</v>
      </c>
      <c r="B1000" s="5">
        <v>43687</v>
      </c>
      <c r="C1000" s="5" t="s">
        <v>375</v>
      </c>
      <c r="D1000" s="5" t="s">
        <v>377</v>
      </c>
      <c r="E1000" s="6">
        <v>47</v>
      </c>
      <c r="F1000" s="3">
        <v>469.53</v>
      </c>
      <c r="G1000" s="3">
        <v>138.65</v>
      </c>
      <c r="H1000" s="8">
        <f t="shared" si="195"/>
        <v>2.95</v>
      </c>
      <c r="I1000" s="3">
        <v>330.88</v>
      </c>
      <c r="J1000" s="4">
        <v>0.7</v>
      </c>
      <c r="K1000" s="2" t="str">
        <f t="shared" si="196"/>
        <v>Saturday</v>
      </c>
      <c r="L1000" s="5">
        <f t="shared" si="197"/>
        <v>43690</v>
      </c>
      <c r="M1000" s="2" t="str">
        <f t="shared" si="198"/>
        <v>Tuesday</v>
      </c>
      <c r="N1000" s="2" t="str">
        <f t="shared" si="199"/>
        <v>Tuesday</v>
      </c>
      <c r="O1000" s="12">
        <f t="shared" si="200"/>
        <v>0</v>
      </c>
      <c r="P1000" s="11" t="str">
        <f t="shared" si="201"/>
        <v>Low Cost per Unit</v>
      </c>
      <c r="Q1000" s="12">
        <f t="shared" si="202"/>
        <v>0</v>
      </c>
      <c r="R1000" s="12">
        <f t="shared" si="203"/>
        <v>14.085899999999999</v>
      </c>
      <c r="S1000" s="12">
        <f t="shared" si="204"/>
        <v>0</v>
      </c>
      <c r="T1000" s="12">
        <f t="shared" si="205"/>
        <v>0</v>
      </c>
      <c r="U1000" s="12">
        <f t="shared" si="206"/>
        <v>0</v>
      </c>
      <c r="V1000" s="13" t="str">
        <f t="shared" ca="1" si="207"/>
        <v>Greater Than 8 Weeks Old</v>
      </c>
    </row>
    <row r="1001" spans="1:22" x14ac:dyDescent="0.35">
      <c r="A1001" s="2" t="s">
        <v>24</v>
      </c>
      <c r="B1001" s="5">
        <v>43688</v>
      </c>
      <c r="C1001" s="5" t="s">
        <v>375</v>
      </c>
      <c r="D1001" s="5" t="s">
        <v>377</v>
      </c>
      <c r="E1001" s="6">
        <v>28</v>
      </c>
      <c r="F1001" s="3">
        <v>279.72000000000003</v>
      </c>
      <c r="G1001" s="3">
        <v>82.6</v>
      </c>
      <c r="H1001" s="8">
        <f t="shared" si="195"/>
        <v>2.9499999999999997</v>
      </c>
      <c r="I1001" s="3">
        <v>197.12</v>
      </c>
      <c r="J1001" s="4">
        <v>0.7</v>
      </c>
      <c r="K1001" s="2" t="str">
        <f t="shared" si="196"/>
        <v>Sunday</v>
      </c>
      <c r="L1001" s="5">
        <f t="shared" si="197"/>
        <v>43691</v>
      </c>
      <c r="M1001" s="2" t="str">
        <f t="shared" si="198"/>
        <v>Wednesday</v>
      </c>
      <c r="N1001" s="2" t="str">
        <f t="shared" si="199"/>
        <v>Wednesday</v>
      </c>
      <c r="O1001" s="12">
        <f t="shared" si="200"/>
        <v>0</v>
      </c>
      <c r="P1001" s="11" t="str">
        <f t="shared" si="201"/>
        <v>Low Cost per Unit</v>
      </c>
      <c r="Q1001" s="12">
        <f t="shared" si="202"/>
        <v>0</v>
      </c>
      <c r="R1001" s="12">
        <f t="shared" si="203"/>
        <v>8.3916000000000004</v>
      </c>
      <c r="S1001" s="12">
        <f t="shared" si="204"/>
        <v>0</v>
      </c>
      <c r="T1001" s="12">
        <f t="shared" si="205"/>
        <v>0</v>
      </c>
      <c r="U1001" s="12">
        <f t="shared" si="206"/>
        <v>0</v>
      </c>
      <c r="V1001" s="13" t="str">
        <f t="shared" ca="1" si="207"/>
        <v>Greater Than 8 Weeks Old</v>
      </c>
    </row>
    <row r="1002" spans="1:22" x14ac:dyDescent="0.35">
      <c r="A1002" s="2" t="s">
        <v>24</v>
      </c>
      <c r="B1002" s="5">
        <v>43689</v>
      </c>
      <c r="C1002" s="5" t="s">
        <v>375</v>
      </c>
      <c r="D1002" s="5" t="s">
        <v>377</v>
      </c>
      <c r="E1002" s="6">
        <v>19</v>
      </c>
      <c r="F1002" s="3">
        <v>179.82</v>
      </c>
      <c r="G1002" s="3">
        <v>56.05</v>
      </c>
      <c r="H1002" s="8">
        <f t="shared" si="195"/>
        <v>2.9499999999999997</v>
      </c>
      <c r="I1002" s="3">
        <v>123.77</v>
      </c>
      <c r="J1002" s="4">
        <v>0.69</v>
      </c>
      <c r="K1002" s="2" t="str">
        <f t="shared" si="196"/>
        <v>Monday</v>
      </c>
      <c r="L1002" s="5">
        <f t="shared" si="197"/>
        <v>43692</v>
      </c>
      <c r="M1002" s="2" t="str">
        <f t="shared" si="198"/>
        <v>Thursday</v>
      </c>
      <c r="N1002" s="2" t="str">
        <f t="shared" si="199"/>
        <v>Thursday</v>
      </c>
      <c r="O1002" s="12">
        <f t="shared" si="200"/>
        <v>0</v>
      </c>
      <c r="P1002" s="11" t="str">
        <f t="shared" si="201"/>
        <v>Low Cost per Unit</v>
      </c>
      <c r="Q1002" s="12">
        <f t="shared" si="202"/>
        <v>0</v>
      </c>
      <c r="R1002" s="12">
        <f t="shared" si="203"/>
        <v>5.3945999999999996</v>
      </c>
      <c r="S1002" s="12">
        <f t="shared" si="204"/>
        <v>0</v>
      </c>
      <c r="T1002" s="12">
        <f t="shared" si="205"/>
        <v>0</v>
      </c>
      <c r="U1002" s="12">
        <f t="shared" si="206"/>
        <v>0</v>
      </c>
      <c r="V1002" s="13" t="str">
        <f t="shared" ca="1" si="207"/>
        <v>Greater Than 8 Weeks Old</v>
      </c>
    </row>
    <row r="1003" spans="1:22" x14ac:dyDescent="0.35">
      <c r="A1003" s="2" t="s">
        <v>24</v>
      </c>
      <c r="B1003" s="5">
        <v>43690</v>
      </c>
      <c r="C1003" s="5" t="s">
        <v>375</v>
      </c>
      <c r="D1003" s="5" t="s">
        <v>377</v>
      </c>
      <c r="E1003" s="6">
        <v>16</v>
      </c>
      <c r="F1003" s="3">
        <v>159.84</v>
      </c>
      <c r="G1003" s="3">
        <v>47.2</v>
      </c>
      <c r="H1003" s="8">
        <f t="shared" si="195"/>
        <v>2.95</v>
      </c>
      <c r="I1003" s="3">
        <v>112.64</v>
      </c>
      <c r="J1003" s="4">
        <v>0.7</v>
      </c>
      <c r="K1003" s="2" t="str">
        <f t="shared" si="196"/>
        <v>Tuesday</v>
      </c>
      <c r="L1003" s="5">
        <f t="shared" si="197"/>
        <v>43693</v>
      </c>
      <c r="M1003" s="2" t="str">
        <f t="shared" si="198"/>
        <v>Friday</v>
      </c>
      <c r="N1003" s="2" t="str">
        <f t="shared" si="199"/>
        <v>Friday</v>
      </c>
      <c r="O1003" s="12">
        <f t="shared" si="200"/>
        <v>7.9920000000000009</v>
      </c>
      <c r="P1003" s="11" t="str">
        <f t="shared" si="201"/>
        <v>Low Cost per Unit</v>
      </c>
      <c r="Q1003" s="12">
        <f t="shared" si="202"/>
        <v>0</v>
      </c>
      <c r="R1003" s="12">
        <f t="shared" si="203"/>
        <v>4.7952000000000004</v>
      </c>
      <c r="S1003" s="12">
        <f t="shared" si="204"/>
        <v>0</v>
      </c>
      <c r="T1003" s="12">
        <f t="shared" si="205"/>
        <v>0</v>
      </c>
      <c r="U1003" s="12">
        <f t="shared" si="206"/>
        <v>0</v>
      </c>
      <c r="V1003" s="13" t="str">
        <f t="shared" ca="1" si="207"/>
        <v>Greater Than 8 Weeks Old</v>
      </c>
    </row>
    <row r="1004" spans="1:22" x14ac:dyDescent="0.35">
      <c r="A1004" s="2" t="s">
        <v>24</v>
      </c>
      <c r="B1004" s="5">
        <v>43691</v>
      </c>
      <c r="C1004" s="5" t="s">
        <v>375</v>
      </c>
      <c r="D1004" s="5" t="s">
        <v>377</v>
      </c>
      <c r="E1004" s="6">
        <v>8</v>
      </c>
      <c r="F1004" s="3">
        <v>79.92</v>
      </c>
      <c r="G1004" s="3">
        <v>23.6</v>
      </c>
      <c r="H1004" s="8">
        <f t="shared" si="195"/>
        <v>2.95</v>
      </c>
      <c r="I1004" s="3">
        <v>56.32</v>
      </c>
      <c r="J1004" s="4">
        <v>0.7</v>
      </c>
      <c r="K1004" s="2" t="str">
        <f t="shared" si="196"/>
        <v>Wednesday</v>
      </c>
      <c r="L1004" s="5">
        <f t="shared" si="197"/>
        <v>43694</v>
      </c>
      <c r="M1004" s="2" t="str">
        <f t="shared" si="198"/>
        <v>Saturday</v>
      </c>
      <c r="N1004" s="2" t="str">
        <f t="shared" si="199"/>
        <v>Saturday</v>
      </c>
      <c r="O1004" s="12">
        <f t="shared" si="200"/>
        <v>0</v>
      </c>
      <c r="P1004" s="11" t="str">
        <f t="shared" si="201"/>
        <v>Low Cost per Unit</v>
      </c>
      <c r="Q1004" s="12">
        <f t="shared" si="202"/>
        <v>0</v>
      </c>
      <c r="R1004" s="12">
        <f t="shared" si="203"/>
        <v>2.3976000000000002</v>
      </c>
      <c r="S1004" s="12">
        <f t="shared" si="204"/>
        <v>0</v>
      </c>
      <c r="T1004" s="12">
        <f t="shared" si="205"/>
        <v>0</v>
      </c>
      <c r="U1004" s="12">
        <f t="shared" si="206"/>
        <v>0</v>
      </c>
      <c r="V1004" s="13" t="str">
        <f t="shared" ca="1" si="207"/>
        <v>Greater Than 8 Weeks Old</v>
      </c>
    </row>
    <row r="1005" spans="1:22" x14ac:dyDescent="0.35">
      <c r="A1005" s="2" t="s">
        <v>24</v>
      </c>
      <c r="B1005" s="5">
        <v>43692</v>
      </c>
      <c r="C1005" s="5" t="s">
        <v>375</v>
      </c>
      <c r="D1005" s="5" t="s">
        <v>377</v>
      </c>
      <c r="E1005" s="6">
        <v>9</v>
      </c>
      <c r="F1005" s="3">
        <v>89.91</v>
      </c>
      <c r="G1005" s="3">
        <v>26.55</v>
      </c>
      <c r="H1005" s="8">
        <f t="shared" si="195"/>
        <v>2.95</v>
      </c>
      <c r="I1005" s="3">
        <v>63.36</v>
      </c>
      <c r="J1005" s="4">
        <v>0.7</v>
      </c>
      <c r="K1005" s="2" t="str">
        <f t="shared" si="196"/>
        <v>Thursday</v>
      </c>
      <c r="L1005" s="5">
        <f t="shared" si="197"/>
        <v>43695</v>
      </c>
      <c r="M1005" s="2" t="str">
        <f t="shared" si="198"/>
        <v>Sunday</v>
      </c>
      <c r="N1005" s="2" t="str">
        <f t="shared" si="199"/>
        <v>Monday</v>
      </c>
      <c r="O1005" s="12">
        <f t="shared" si="200"/>
        <v>0</v>
      </c>
      <c r="P1005" s="11" t="str">
        <f t="shared" si="201"/>
        <v>Low Cost per Unit</v>
      </c>
      <c r="Q1005" s="12">
        <f t="shared" si="202"/>
        <v>0</v>
      </c>
      <c r="R1005" s="12">
        <f t="shared" si="203"/>
        <v>2.6972999999999998</v>
      </c>
      <c r="S1005" s="12">
        <f t="shared" si="204"/>
        <v>0</v>
      </c>
      <c r="T1005" s="12">
        <f t="shared" si="205"/>
        <v>0</v>
      </c>
      <c r="U1005" s="12">
        <f t="shared" si="206"/>
        <v>0</v>
      </c>
      <c r="V1005" s="13" t="str">
        <f t="shared" ca="1" si="207"/>
        <v>Greater Than 8 Weeks Old</v>
      </c>
    </row>
    <row r="1006" spans="1:22" x14ac:dyDescent="0.35">
      <c r="A1006" s="2" t="s">
        <v>24</v>
      </c>
      <c r="B1006" s="5">
        <v>43693</v>
      </c>
      <c r="C1006" s="5" t="s">
        <v>375</v>
      </c>
      <c r="D1006" s="5" t="s">
        <v>377</v>
      </c>
      <c r="E1006" s="6">
        <v>6</v>
      </c>
      <c r="F1006" s="3">
        <v>59.94</v>
      </c>
      <c r="G1006" s="3">
        <v>17.7</v>
      </c>
      <c r="H1006" s="8">
        <f t="shared" si="195"/>
        <v>2.9499999999999997</v>
      </c>
      <c r="I1006" s="3">
        <v>42.24</v>
      </c>
      <c r="J1006" s="4">
        <v>0.7</v>
      </c>
      <c r="K1006" s="2" t="str">
        <f t="shared" si="196"/>
        <v>Friday</v>
      </c>
      <c r="L1006" s="5">
        <f t="shared" si="197"/>
        <v>43696</v>
      </c>
      <c r="M1006" s="2" t="str">
        <f t="shared" si="198"/>
        <v>Monday</v>
      </c>
      <c r="N1006" s="2" t="str">
        <f t="shared" si="199"/>
        <v>Monday</v>
      </c>
      <c r="O1006" s="12">
        <f t="shared" si="200"/>
        <v>0</v>
      </c>
      <c r="P1006" s="11" t="str">
        <f t="shared" si="201"/>
        <v>Low Cost per Unit</v>
      </c>
      <c r="Q1006" s="12">
        <f t="shared" si="202"/>
        <v>0</v>
      </c>
      <c r="R1006" s="12">
        <f t="shared" si="203"/>
        <v>1.7981999999999998</v>
      </c>
      <c r="S1006" s="12">
        <f t="shared" si="204"/>
        <v>0</v>
      </c>
      <c r="T1006" s="12">
        <f t="shared" si="205"/>
        <v>0</v>
      </c>
      <c r="U1006" s="12">
        <f t="shared" si="206"/>
        <v>0</v>
      </c>
      <c r="V1006" s="13" t="str">
        <f t="shared" ca="1" si="207"/>
        <v>Greater Than 8 Weeks Old</v>
      </c>
    </row>
    <row r="1007" spans="1:22" x14ac:dyDescent="0.35">
      <c r="A1007" s="2" t="s">
        <v>24</v>
      </c>
      <c r="B1007" s="5">
        <v>43694</v>
      </c>
      <c r="C1007" s="5" t="s">
        <v>375</v>
      </c>
      <c r="D1007" s="5" t="s">
        <v>377</v>
      </c>
      <c r="E1007" s="6">
        <v>8</v>
      </c>
      <c r="F1007" s="3">
        <v>79.92</v>
      </c>
      <c r="G1007" s="3">
        <v>23.6</v>
      </c>
      <c r="H1007" s="8">
        <f t="shared" si="195"/>
        <v>2.95</v>
      </c>
      <c r="I1007" s="3">
        <v>56.32</v>
      </c>
      <c r="J1007" s="4">
        <v>0.7</v>
      </c>
      <c r="K1007" s="2" t="str">
        <f t="shared" si="196"/>
        <v>Saturday</v>
      </c>
      <c r="L1007" s="5">
        <f t="shared" si="197"/>
        <v>43697</v>
      </c>
      <c r="M1007" s="2" t="str">
        <f t="shared" si="198"/>
        <v>Tuesday</v>
      </c>
      <c r="N1007" s="2" t="str">
        <f t="shared" si="199"/>
        <v>Tuesday</v>
      </c>
      <c r="O1007" s="12">
        <f t="shared" si="200"/>
        <v>0</v>
      </c>
      <c r="P1007" s="11" t="str">
        <f t="shared" si="201"/>
        <v>Low Cost per Unit</v>
      </c>
      <c r="Q1007" s="12">
        <f t="shared" si="202"/>
        <v>0</v>
      </c>
      <c r="R1007" s="12">
        <f t="shared" si="203"/>
        <v>2.3976000000000002</v>
      </c>
      <c r="S1007" s="12">
        <f t="shared" si="204"/>
        <v>0</v>
      </c>
      <c r="T1007" s="12">
        <f t="shared" si="205"/>
        <v>0</v>
      </c>
      <c r="U1007" s="12">
        <f t="shared" si="206"/>
        <v>0</v>
      </c>
      <c r="V1007" s="13" t="str">
        <f t="shared" ca="1" si="207"/>
        <v>Greater Than 8 Weeks Old</v>
      </c>
    </row>
    <row r="1008" spans="1:22" x14ac:dyDescent="0.35">
      <c r="A1008" s="2" t="s">
        <v>24</v>
      </c>
      <c r="B1008" s="5">
        <v>43695</v>
      </c>
      <c r="C1008" s="5" t="s">
        <v>375</v>
      </c>
      <c r="D1008" s="5" t="s">
        <v>377</v>
      </c>
      <c r="E1008" s="6">
        <v>11</v>
      </c>
      <c r="F1008" s="3">
        <v>109.89</v>
      </c>
      <c r="G1008" s="3">
        <v>32.450000000000003</v>
      </c>
      <c r="H1008" s="8">
        <f t="shared" si="195"/>
        <v>2.95</v>
      </c>
      <c r="I1008" s="3">
        <v>77.44</v>
      </c>
      <c r="J1008" s="4">
        <v>0.7</v>
      </c>
      <c r="K1008" s="2" t="str">
        <f t="shared" si="196"/>
        <v>Sunday</v>
      </c>
      <c r="L1008" s="5">
        <f t="shared" si="197"/>
        <v>43698</v>
      </c>
      <c r="M1008" s="2" t="str">
        <f t="shared" si="198"/>
        <v>Wednesday</v>
      </c>
      <c r="N1008" s="2" t="str">
        <f t="shared" si="199"/>
        <v>Wednesday</v>
      </c>
      <c r="O1008" s="12">
        <f t="shared" si="200"/>
        <v>0</v>
      </c>
      <c r="P1008" s="11" t="str">
        <f t="shared" si="201"/>
        <v>Low Cost per Unit</v>
      </c>
      <c r="Q1008" s="12">
        <f t="shared" si="202"/>
        <v>0</v>
      </c>
      <c r="R1008" s="12">
        <f t="shared" si="203"/>
        <v>3.2967</v>
      </c>
      <c r="S1008" s="12">
        <f t="shared" si="204"/>
        <v>0</v>
      </c>
      <c r="T1008" s="12">
        <f t="shared" si="205"/>
        <v>0</v>
      </c>
      <c r="U1008" s="12">
        <f t="shared" si="206"/>
        <v>0</v>
      </c>
      <c r="V1008" s="13" t="str">
        <f t="shared" ca="1" si="207"/>
        <v>Greater Than 8 Weeks Old</v>
      </c>
    </row>
    <row r="1009" spans="1:22" x14ac:dyDescent="0.35">
      <c r="A1009" s="2" t="s">
        <v>24</v>
      </c>
      <c r="B1009" s="5">
        <v>43696</v>
      </c>
      <c r="C1009" s="5" t="s">
        <v>375</v>
      </c>
      <c r="D1009" s="5" t="s">
        <v>377</v>
      </c>
      <c r="E1009" s="6">
        <v>10</v>
      </c>
      <c r="F1009" s="3">
        <v>99.9</v>
      </c>
      <c r="G1009" s="3">
        <v>29.5</v>
      </c>
      <c r="H1009" s="8">
        <f t="shared" si="195"/>
        <v>2.95</v>
      </c>
      <c r="I1009" s="3">
        <v>70.400000000000006</v>
      </c>
      <c r="J1009" s="4">
        <v>0.7</v>
      </c>
      <c r="K1009" s="2" t="str">
        <f t="shared" si="196"/>
        <v>Monday</v>
      </c>
      <c r="L1009" s="5">
        <f t="shared" si="197"/>
        <v>43699</v>
      </c>
      <c r="M1009" s="2" t="str">
        <f t="shared" si="198"/>
        <v>Thursday</v>
      </c>
      <c r="N1009" s="2" t="str">
        <f t="shared" si="199"/>
        <v>Thursday</v>
      </c>
      <c r="O1009" s="12">
        <f t="shared" si="200"/>
        <v>0</v>
      </c>
      <c r="P1009" s="11" t="str">
        <f t="shared" si="201"/>
        <v>Low Cost per Unit</v>
      </c>
      <c r="Q1009" s="12">
        <f t="shared" si="202"/>
        <v>0</v>
      </c>
      <c r="R1009" s="12">
        <f t="shared" si="203"/>
        <v>2.9969999999999999</v>
      </c>
      <c r="S1009" s="12">
        <f t="shared" si="204"/>
        <v>0</v>
      </c>
      <c r="T1009" s="12">
        <f t="shared" si="205"/>
        <v>0</v>
      </c>
      <c r="U1009" s="12">
        <f t="shared" si="206"/>
        <v>0</v>
      </c>
      <c r="V1009" s="13" t="str">
        <f t="shared" ca="1" si="207"/>
        <v>Greater Than 8 Weeks Old</v>
      </c>
    </row>
    <row r="1010" spans="1:22" x14ac:dyDescent="0.35">
      <c r="A1010" s="2" t="s">
        <v>24</v>
      </c>
      <c r="B1010" s="5">
        <v>43697</v>
      </c>
      <c r="C1010" s="5" t="s">
        <v>375</v>
      </c>
      <c r="D1010" s="5" t="s">
        <v>377</v>
      </c>
      <c r="E1010" s="6">
        <v>22</v>
      </c>
      <c r="F1010" s="3">
        <v>219.78</v>
      </c>
      <c r="G1010" s="3">
        <v>64.900000000000006</v>
      </c>
      <c r="H1010" s="8">
        <f t="shared" si="195"/>
        <v>2.95</v>
      </c>
      <c r="I1010" s="3">
        <v>154.88</v>
      </c>
      <c r="J1010" s="4">
        <v>0.7</v>
      </c>
      <c r="K1010" s="2" t="str">
        <f t="shared" si="196"/>
        <v>Tuesday</v>
      </c>
      <c r="L1010" s="5">
        <f t="shared" si="197"/>
        <v>43700</v>
      </c>
      <c r="M1010" s="2" t="str">
        <f t="shared" si="198"/>
        <v>Friday</v>
      </c>
      <c r="N1010" s="2" t="str">
        <f t="shared" si="199"/>
        <v>Friday</v>
      </c>
      <c r="O1010" s="12">
        <f t="shared" si="200"/>
        <v>10.989000000000001</v>
      </c>
      <c r="P1010" s="11" t="str">
        <f t="shared" si="201"/>
        <v>Low Cost per Unit</v>
      </c>
      <c r="Q1010" s="12">
        <f t="shared" si="202"/>
        <v>0</v>
      </c>
      <c r="R1010" s="12">
        <f t="shared" si="203"/>
        <v>6.5933999999999999</v>
      </c>
      <c r="S1010" s="12">
        <f t="shared" si="204"/>
        <v>0</v>
      </c>
      <c r="T1010" s="12">
        <f t="shared" si="205"/>
        <v>0</v>
      </c>
      <c r="U1010" s="12">
        <f t="shared" si="206"/>
        <v>0</v>
      </c>
      <c r="V1010" s="13" t="str">
        <f t="shared" ca="1" si="207"/>
        <v>Greater Than 8 Weeks Old</v>
      </c>
    </row>
    <row r="1011" spans="1:22" x14ac:dyDescent="0.35">
      <c r="A1011" s="2" t="s">
        <v>24</v>
      </c>
      <c r="B1011" s="5">
        <v>43698</v>
      </c>
      <c r="C1011" s="5" t="s">
        <v>375</v>
      </c>
      <c r="D1011" s="5" t="s">
        <v>377</v>
      </c>
      <c r="E1011" s="6">
        <v>21</v>
      </c>
      <c r="F1011" s="3">
        <v>209.79</v>
      </c>
      <c r="G1011" s="3">
        <v>61.95</v>
      </c>
      <c r="H1011" s="8">
        <f t="shared" si="195"/>
        <v>2.95</v>
      </c>
      <c r="I1011" s="3">
        <v>147.84</v>
      </c>
      <c r="J1011" s="4">
        <v>0.7</v>
      </c>
      <c r="K1011" s="2" t="str">
        <f t="shared" si="196"/>
        <v>Wednesday</v>
      </c>
      <c r="L1011" s="5">
        <f t="shared" si="197"/>
        <v>43701</v>
      </c>
      <c r="M1011" s="2" t="str">
        <f t="shared" si="198"/>
        <v>Saturday</v>
      </c>
      <c r="N1011" s="2" t="str">
        <f t="shared" si="199"/>
        <v>Saturday</v>
      </c>
      <c r="O1011" s="12">
        <f t="shared" si="200"/>
        <v>0</v>
      </c>
      <c r="P1011" s="11" t="str">
        <f t="shared" si="201"/>
        <v>Low Cost per Unit</v>
      </c>
      <c r="Q1011" s="12">
        <f t="shared" si="202"/>
        <v>0</v>
      </c>
      <c r="R1011" s="12">
        <f t="shared" si="203"/>
        <v>6.2936999999999994</v>
      </c>
      <c r="S1011" s="12">
        <f t="shared" si="204"/>
        <v>0</v>
      </c>
      <c r="T1011" s="12">
        <f t="shared" si="205"/>
        <v>0</v>
      </c>
      <c r="U1011" s="12">
        <f t="shared" si="206"/>
        <v>0</v>
      </c>
      <c r="V1011" s="13" t="str">
        <f t="shared" ca="1" si="207"/>
        <v>Greater Than 8 Weeks Old</v>
      </c>
    </row>
    <row r="1012" spans="1:22" x14ac:dyDescent="0.35">
      <c r="A1012" s="2" t="s">
        <v>24</v>
      </c>
      <c r="B1012" s="5">
        <v>43699</v>
      </c>
      <c r="C1012" s="5" t="s">
        <v>375</v>
      </c>
      <c r="D1012" s="5" t="s">
        <v>377</v>
      </c>
      <c r="E1012" s="6">
        <v>15</v>
      </c>
      <c r="F1012" s="3">
        <v>139.86000000000001</v>
      </c>
      <c r="G1012" s="3">
        <v>44.25</v>
      </c>
      <c r="H1012" s="8">
        <f t="shared" si="195"/>
        <v>2.95</v>
      </c>
      <c r="I1012" s="3">
        <v>95.61</v>
      </c>
      <c r="J1012" s="4">
        <v>0.68</v>
      </c>
      <c r="K1012" s="2" t="str">
        <f t="shared" si="196"/>
        <v>Thursday</v>
      </c>
      <c r="L1012" s="5">
        <f t="shared" si="197"/>
        <v>43702</v>
      </c>
      <c r="M1012" s="2" t="str">
        <f t="shared" si="198"/>
        <v>Sunday</v>
      </c>
      <c r="N1012" s="2" t="str">
        <f t="shared" si="199"/>
        <v>Monday</v>
      </c>
      <c r="O1012" s="12">
        <f t="shared" si="200"/>
        <v>0</v>
      </c>
      <c r="P1012" s="11" t="str">
        <f t="shared" si="201"/>
        <v>Low Cost per Unit</v>
      </c>
      <c r="Q1012" s="12">
        <f t="shared" si="202"/>
        <v>0</v>
      </c>
      <c r="R1012" s="12">
        <f t="shared" si="203"/>
        <v>4.1958000000000002</v>
      </c>
      <c r="S1012" s="12">
        <f t="shared" si="204"/>
        <v>0</v>
      </c>
      <c r="T1012" s="12">
        <f t="shared" si="205"/>
        <v>0</v>
      </c>
      <c r="U1012" s="12">
        <f t="shared" si="206"/>
        <v>0</v>
      </c>
      <c r="V1012" s="13" t="str">
        <f t="shared" ca="1" si="207"/>
        <v>Greater Than 8 Weeks Old</v>
      </c>
    </row>
    <row r="1013" spans="1:22" x14ac:dyDescent="0.35">
      <c r="A1013" s="2" t="s">
        <v>24</v>
      </c>
      <c r="B1013" s="5">
        <v>43700</v>
      </c>
      <c r="C1013" s="5" t="s">
        <v>375</v>
      </c>
      <c r="D1013" s="5" t="s">
        <v>377</v>
      </c>
      <c r="E1013" s="6">
        <v>8</v>
      </c>
      <c r="F1013" s="3">
        <v>79.92</v>
      </c>
      <c r="G1013" s="3">
        <v>23.6</v>
      </c>
      <c r="H1013" s="8">
        <f t="shared" si="195"/>
        <v>2.95</v>
      </c>
      <c r="I1013" s="3">
        <v>56.32</v>
      </c>
      <c r="J1013" s="4">
        <v>0.7</v>
      </c>
      <c r="K1013" s="2" t="str">
        <f t="shared" si="196"/>
        <v>Friday</v>
      </c>
      <c r="L1013" s="5">
        <f t="shared" si="197"/>
        <v>43703</v>
      </c>
      <c r="M1013" s="2" t="str">
        <f t="shared" si="198"/>
        <v>Monday</v>
      </c>
      <c r="N1013" s="2" t="str">
        <f t="shared" si="199"/>
        <v>Monday</v>
      </c>
      <c r="O1013" s="12">
        <f t="shared" si="200"/>
        <v>0</v>
      </c>
      <c r="P1013" s="11" t="str">
        <f t="shared" si="201"/>
        <v>Low Cost per Unit</v>
      </c>
      <c r="Q1013" s="12">
        <f t="shared" si="202"/>
        <v>0</v>
      </c>
      <c r="R1013" s="12">
        <f t="shared" si="203"/>
        <v>2.3976000000000002</v>
      </c>
      <c r="S1013" s="12">
        <f t="shared" si="204"/>
        <v>0</v>
      </c>
      <c r="T1013" s="12">
        <f t="shared" si="205"/>
        <v>0</v>
      </c>
      <c r="U1013" s="12">
        <f t="shared" si="206"/>
        <v>0</v>
      </c>
      <c r="V1013" s="13" t="str">
        <f t="shared" ca="1" si="207"/>
        <v>Greater Than 8 Weeks Old</v>
      </c>
    </row>
    <row r="1014" spans="1:22" x14ac:dyDescent="0.35">
      <c r="A1014" s="2" t="s">
        <v>24</v>
      </c>
      <c r="B1014" s="5">
        <v>43701</v>
      </c>
      <c r="C1014" s="5" t="s">
        <v>375</v>
      </c>
      <c r="D1014" s="5" t="s">
        <v>377</v>
      </c>
      <c r="E1014" s="6">
        <v>15</v>
      </c>
      <c r="F1014" s="3">
        <v>149.85</v>
      </c>
      <c r="G1014" s="3">
        <v>44.25</v>
      </c>
      <c r="H1014" s="8">
        <f t="shared" si="195"/>
        <v>2.95</v>
      </c>
      <c r="I1014" s="3">
        <v>105.6</v>
      </c>
      <c r="J1014" s="4">
        <v>0.7</v>
      </c>
      <c r="K1014" s="2" t="str">
        <f t="shared" si="196"/>
        <v>Saturday</v>
      </c>
      <c r="L1014" s="5">
        <f t="shared" si="197"/>
        <v>43704</v>
      </c>
      <c r="M1014" s="2" t="str">
        <f t="shared" si="198"/>
        <v>Tuesday</v>
      </c>
      <c r="N1014" s="2" t="str">
        <f t="shared" si="199"/>
        <v>Tuesday</v>
      </c>
      <c r="O1014" s="12">
        <f t="shared" si="200"/>
        <v>0</v>
      </c>
      <c r="P1014" s="11" t="str">
        <f t="shared" si="201"/>
        <v>Low Cost per Unit</v>
      </c>
      <c r="Q1014" s="12">
        <f t="shared" si="202"/>
        <v>0</v>
      </c>
      <c r="R1014" s="12">
        <f t="shared" si="203"/>
        <v>4.4954999999999998</v>
      </c>
      <c r="S1014" s="12">
        <f t="shared" si="204"/>
        <v>0</v>
      </c>
      <c r="T1014" s="12">
        <f t="shared" si="205"/>
        <v>0</v>
      </c>
      <c r="U1014" s="12">
        <f t="shared" si="206"/>
        <v>0</v>
      </c>
      <c r="V1014" s="13" t="str">
        <f t="shared" ca="1" si="207"/>
        <v>Greater Than 8 Weeks Old</v>
      </c>
    </row>
    <row r="1015" spans="1:22" x14ac:dyDescent="0.35">
      <c r="A1015" s="2" t="s">
        <v>24</v>
      </c>
      <c r="B1015" s="5">
        <v>43702</v>
      </c>
      <c r="C1015" s="5" t="s">
        <v>375</v>
      </c>
      <c r="D1015" s="5" t="s">
        <v>377</v>
      </c>
      <c r="E1015" s="6">
        <v>26</v>
      </c>
      <c r="F1015" s="3">
        <v>259.74</v>
      </c>
      <c r="G1015" s="3">
        <v>76.7</v>
      </c>
      <c r="H1015" s="8">
        <f t="shared" si="195"/>
        <v>2.95</v>
      </c>
      <c r="I1015" s="3">
        <v>183.04</v>
      </c>
      <c r="J1015" s="4">
        <v>0.7</v>
      </c>
      <c r="K1015" s="2" t="str">
        <f t="shared" si="196"/>
        <v>Sunday</v>
      </c>
      <c r="L1015" s="5">
        <f t="shared" si="197"/>
        <v>43705</v>
      </c>
      <c r="M1015" s="2" t="str">
        <f t="shared" si="198"/>
        <v>Wednesday</v>
      </c>
      <c r="N1015" s="2" t="str">
        <f t="shared" si="199"/>
        <v>Wednesday</v>
      </c>
      <c r="O1015" s="12">
        <f t="shared" si="200"/>
        <v>0</v>
      </c>
      <c r="P1015" s="11" t="str">
        <f t="shared" si="201"/>
        <v>Low Cost per Unit</v>
      </c>
      <c r="Q1015" s="12">
        <f t="shared" si="202"/>
        <v>0</v>
      </c>
      <c r="R1015" s="12">
        <f t="shared" si="203"/>
        <v>7.7922000000000002</v>
      </c>
      <c r="S1015" s="12">
        <f t="shared" si="204"/>
        <v>0</v>
      </c>
      <c r="T1015" s="12">
        <f t="shared" si="205"/>
        <v>0</v>
      </c>
      <c r="U1015" s="12">
        <f t="shared" si="206"/>
        <v>0</v>
      </c>
      <c r="V1015" s="13" t="str">
        <f t="shared" ca="1" si="207"/>
        <v>Greater Than 8 Weeks Old</v>
      </c>
    </row>
    <row r="1016" spans="1:22" x14ac:dyDescent="0.35">
      <c r="A1016" s="2" t="s">
        <v>24</v>
      </c>
      <c r="B1016" s="5">
        <v>43703</v>
      </c>
      <c r="C1016" s="5" t="s">
        <v>375</v>
      </c>
      <c r="D1016" s="5" t="s">
        <v>377</v>
      </c>
      <c r="E1016" s="6">
        <v>23</v>
      </c>
      <c r="F1016" s="3">
        <v>229.77</v>
      </c>
      <c r="G1016" s="3">
        <v>67.849999999999994</v>
      </c>
      <c r="H1016" s="8">
        <f t="shared" si="195"/>
        <v>2.9499999999999997</v>
      </c>
      <c r="I1016" s="3">
        <v>161.91999999999999</v>
      </c>
      <c r="J1016" s="4">
        <v>0.7</v>
      </c>
      <c r="K1016" s="2" t="str">
        <f t="shared" si="196"/>
        <v>Monday</v>
      </c>
      <c r="L1016" s="5">
        <f t="shared" si="197"/>
        <v>43706</v>
      </c>
      <c r="M1016" s="2" t="str">
        <f t="shared" si="198"/>
        <v>Thursday</v>
      </c>
      <c r="N1016" s="2" t="str">
        <f t="shared" si="199"/>
        <v>Thursday</v>
      </c>
      <c r="O1016" s="12">
        <f t="shared" si="200"/>
        <v>0</v>
      </c>
      <c r="P1016" s="11" t="str">
        <f t="shared" si="201"/>
        <v>Low Cost per Unit</v>
      </c>
      <c r="Q1016" s="12">
        <f t="shared" si="202"/>
        <v>0</v>
      </c>
      <c r="R1016" s="12">
        <f t="shared" si="203"/>
        <v>6.8931000000000004</v>
      </c>
      <c r="S1016" s="12">
        <f t="shared" si="204"/>
        <v>0</v>
      </c>
      <c r="T1016" s="12">
        <f t="shared" si="205"/>
        <v>0</v>
      </c>
      <c r="U1016" s="12">
        <f t="shared" si="206"/>
        <v>0</v>
      </c>
      <c r="V1016" s="13" t="str">
        <f t="shared" ca="1" si="207"/>
        <v>Greater Than 8 Weeks Old</v>
      </c>
    </row>
    <row r="1017" spans="1:22" x14ac:dyDescent="0.35">
      <c r="A1017" s="2" t="s">
        <v>24</v>
      </c>
      <c r="B1017" s="5">
        <v>43704</v>
      </c>
      <c r="C1017" s="5" t="s">
        <v>375</v>
      </c>
      <c r="D1017" s="5" t="s">
        <v>377</v>
      </c>
      <c r="E1017" s="6">
        <v>10</v>
      </c>
      <c r="F1017" s="3">
        <v>89.91</v>
      </c>
      <c r="G1017" s="3">
        <v>29.5</v>
      </c>
      <c r="H1017" s="8">
        <f t="shared" si="195"/>
        <v>2.95</v>
      </c>
      <c r="I1017" s="3">
        <v>60.41</v>
      </c>
      <c r="J1017" s="4">
        <v>0.67</v>
      </c>
      <c r="K1017" s="2" t="str">
        <f t="shared" si="196"/>
        <v>Tuesday</v>
      </c>
      <c r="L1017" s="5">
        <f t="shared" si="197"/>
        <v>43707</v>
      </c>
      <c r="M1017" s="2" t="str">
        <f t="shared" si="198"/>
        <v>Friday</v>
      </c>
      <c r="N1017" s="2" t="str">
        <f t="shared" si="199"/>
        <v>Friday</v>
      </c>
      <c r="O1017" s="12">
        <f t="shared" si="200"/>
        <v>4.4954999999999998</v>
      </c>
      <c r="P1017" s="11" t="str">
        <f t="shared" si="201"/>
        <v>Low Cost per Unit</v>
      </c>
      <c r="Q1017" s="12">
        <f t="shared" si="202"/>
        <v>0</v>
      </c>
      <c r="R1017" s="12">
        <f t="shared" si="203"/>
        <v>2.6972999999999998</v>
      </c>
      <c r="S1017" s="12">
        <f t="shared" si="204"/>
        <v>0</v>
      </c>
      <c r="T1017" s="12">
        <f t="shared" si="205"/>
        <v>0</v>
      </c>
      <c r="U1017" s="12">
        <f t="shared" si="206"/>
        <v>0</v>
      </c>
      <c r="V1017" s="13" t="str">
        <f t="shared" ca="1" si="207"/>
        <v>Greater Than 8 Weeks Old</v>
      </c>
    </row>
    <row r="1018" spans="1:22" x14ac:dyDescent="0.35">
      <c r="A1018" s="2" t="s">
        <v>24</v>
      </c>
      <c r="B1018" s="5">
        <v>43705</v>
      </c>
      <c r="C1018" s="5" t="s">
        <v>375</v>
      </c>
      <c r="D1018" s="5" t="s">
        <v>377</v>
      </c>
      <c r="E1018" s="6">
        <v>38</v>
      </c>
      <c r="F1018" s="3">
        <v>379.62</v>
      </c>
      <c r="G1018" s="3">
        <v>112.1</v>
      </c>
      <c r="H1018" s="8">
        <f t="shared" si="195"/>
        <v>2.9499999999999997</v>
      </c>
      <c r="I1018" s="3">
        <v>267.52</v>
      </c>
      <c r="J1018" s="4">
        <v>0.7</v>
      </c>
      <c r="K1018" s="2" t="str">
        <f t="shared" si="196"/>
        <v>Wednesday</v>
      </c>
      <c r="L1018" s="5">
        <f t="shared" si="197"/>
        <v>43708</v>
      </c>
      <c r="M1018" s="2" t="str">
        <f t="shared" si="198"/>
        <v>Saturday</v>
      </c>
      <c r="N1018" s="2" t="str">
        <f t="shared" si="199"/>
        <v>Saturday</v>
      </c>
      <c r="O1018" s="12">
        <f t="shared" si="200"/>
        <v>0</v>
      </c>
      <c r="P1018" s="11" t="str">
        <f t="shared" si="201"/>
        <v>Low Cost per Unit</v>
      </c>
      <c r="Q1018" s="12">
        <f t="shared" si="202"/>
        <v>0</v>
      </c>
      <c r="R1018" s="12">
        <f t="shared" si="203"/>
        <v>11.3886</v>
      </c>
      <c r="S1018" s="12">
        <f t="shared" si="204"/>
        <v>0</v>
      </c>
      <c r="T1018" s="12">
        <f t="shared" si="205"/>
        <v>0</v>
      </c>
      <c r="U1018" s="12">
        <f t="shared" si="206"/>
        <v>0</v>
      </c>
      <c r="V1018" s="13" t="str">
        <f t="shared" ca="1" si="207"/>
        <v>Greater Than 8 Weeks Old</v>
      </c>
    </row>
    <row r="1019" spans="1:22" x14ac:dyDescent="0.35">
      <c r="A1019" s="2" t="s">
        <v>24</v>
      </c>
      <c r="B1019" s="5">
        <v>43706</v>
      </c>
      <c r="C1019" s="5" t="s">
        <v>375</v>
      </c>
      <c r="D1019" s="5" t="s">
        <v>377</v>
      </c>
      <c r="E1019" s="6">
        <v>15</v>
      </c>
      <c r="F1019" s="3">
        <v>149.85</v>
      </c>
      <c r="G1019" s="3">
        <v>44.25</v>
      </c>
      <c r="H1019" s="8">
        <f t="shared" si="195"/>
        <v>2.95</v>
      </c>
      <c r="I1019" s="3">
        <v>105.6</v>
      </c>
      <c r="J1019" s="4">
        <v>0.7</v>
      </c>
      <c r="K1019" s="2" t="str">
        <f t="shared" si="196"/>
        <v>Thursday</v>
      </c>
      <c r="L1019" s="5">
        <f t="shared" si="197"/>
        <v>43709</v>
      </c>
      <c r="M1019" s="2" t="str">
        <f t="shared" si="198"/>
        <v>Sunday</v>
      </c>
      <c r="N1019" s="2" t="str">
        <f t="shared" si="199"/>
        <v>Monday</v>
      </c>
      <c r="O1019" s="12">
        <f t="shared" si="200"/>
        <v>0</v>
      </c>
      <c r="P1019" s="11" t="str">
        <f t="shared" si="201"/>
        <v>Low Cost per Unit</v>
      </c>
      <c r="Q1019" s="12">
        <f t="shared" si="202"/>
        <v>0</v>
      </c>
      <c r="R1019" s="12">
        <f t="shared" si="203"/>
        <v>4.4954999999999998</v>
      </c>
      <c r="S1019" s="12">
        <f t="shared" si="204"/>
        <v>0</v>
      </c>
      <c r="T1019" s="12">
        <f t="shared" si="205"/>
        <v>0</v>
      </c>
      <c r="U1019" s="12">
        <f t="shared" si="206"/>
        <v>0</v>
      </c>
      <c r="V1019" s="13" t="str">
        <f t="shared" ca="1" si="207"/>
        <v>Greater Than 8 Weeks Old</v>
      </c>
    </row>
    <row r="1020" spans="1:22" x14ac:dyDescent="0.35">
      <c r="A1020" s="2" t="s">
        <v>24</v>
      </c>
      <c r="B1020" s="5">
        <v>43708</v>
      </c>
      <c r="C1020" s="5" t="s">
        <v>375</v>
      </c>
      <c r="D1020" s="5" t="s">
        <v>377</v>
      </c>
      <c r="E1020" s="6">
        <v>5</v>
      </c>
      <c r="F1020" s="3">
        <v>69.989999999999995</v>
      </c>
      <c r="G1020" s="3">
        <v>14.75</v>
      </c>
      <c r="H1020" s="8">
        <f t="shared" si="195"/>
        <v>2.95</v>
      </c>
      <c r="I1020" s="3">
        <v>55.24</v>
      </c>
      <c r="J1020" s="4">
        <v>0.79</v>
      </c>
      <c r="K1020" s="2" t="str">
        <f t="shared" si="196"/>
        <v>Saturday</v>
      </c>
      <c r="L1020" s="5">
        <f t="shared" si="197"/>
        <v>43711</v>
      </c>
      <c r="M1020" s="2" t="str">
        <f t="shared" si="198"/>
        <v>Tuesday</v>
      </c>
      <c r="N1020" s="2" t="str">
        <f t="shared" si="199"/>
        <v>Tuesday</v>
      </c>
      <c r="O1020" s="12">
        <f t="shared" si="200"/>
        <v>0</v>
      </c>
      <c r="P1020" s="11" t="str">
        <f t="shared" si="201"/>
        <v>Low Cost per Unit</v>
      </c>
      <c r="Q1020" s="12">
        <f t="shared" si="202"/>
        <v>0</v>
      </c>
      <c r="R1020" s="12">
        <f t="shared" si="203"/>
        <v>2.0996999999999999</v>
      </c>
      <c r="S1020" s="12">
        <f t="shared" si="204"/>
        <v>0</v>
      </c>
      <c r="T1020" s="12">
        <f t="shared" si="205"/>
        <v>0</v>
      </c>
      <c r="U1020" s="12">
        <f t="shared" si="206"/>
        <v>0</v>
      </c>
      <c r="V1020" s="13" t="str">
        <f t="shared" ca="1" si="207"/>
        <v>Greater Than 8 Weeks Old</v>
      </c>
    </row>
    <row r="1021" spans="1:22" x14ac:dyDescent="0.35">
      <c r="A1021" s="2" t="s">
        <v>99</v>
      </c>
      <c r="B1021" s="5">
        <v>43680</v>
      </c>
      <c r="C1021" s="5" t="s">
        <v>378</v>
      </c>
      <c r="D1021" s="5" t="s">
        <v>379</v>
      </c>
      <c r="E1021" s="6">
        <v>1</v>
      </c>
      <c r="F1021" s="3">
        <v>22</v>
      </c>
      <c r="G1021" s="3">
        <v>2.0499999999999998</v>
      </c>
      <c r="H1021" s="8">
        <f t="shared" si="195"/>
        <v>2.0499999999999998</v>
      </c>
      <c r="I1021" s="3">
        <v>19.95</v>
      </c>
      <c r="J1021" s="4">
        <v>0.91</v>
      </c>
      <c r="K1021" s="2" t="str">
        <f t="shared" si="196"/>
        <v>Saturday</v>
      </c>
      <c r="L1021" s="5">
        <f t="shared" si="197"/>
        <v>43683</v>
      </c>
      <c r="M1021" s="2" t="str">
        <f t="shared" si="198"/>
        <v>Tuesday</v>
      </c>
      <c r="N1021" s="2" t="str">
        <f t="shared" si="199"/>
        <v>Tuesday</v>
      </c>
      <c r="O1021" s="12">
        <f t="shared" si="200"/>
        <v>0</v>
      </c>
      <c r="P1021" s="11" t="str">
        <f t="shared" si="201"/>
        <v>Low Cost per Unit</v>
      </c>
      <c r="Q1021" s="12">
        <f t="shared" si="202"/>
        <v>0</v>
      </c>
      <c r="R1021" s="12">
        <f t="shared" si="203"/>
        <v>0</v>
      </c>
      <c r="S1021" s="12">
        <f t="shared" si="204"/>
        <v>0</v>
      </c>
      <c r="T1021" s="12">
        <f t="shared" si="205"/>
        <v>0</v>
      </c>
      <c r="U1021" s="12">
        <f t="shared" si="206"/>
        <v>0</v>
      </c>
      <c r="V1021" s="13" t="str">
        <f t="shared" ca="1" si="207"/>
        <v>Greater Than 8 Weeks Old</v>
      </c>
    </row>
    <row r="1022" spans="1:22" x14ac:dyDescent="0.35">
      <c r="A1022" s="2" t="s">
        <v>99</v>
      </c>
      <c r="B1022" s="5">
        <v>43681</v>
      </c>
      <c r="C1022" s="5" t="s">
        <v>378</v>
      </c>
      <c r="D1022" s="5" t="s">
        <v>379</v>
      </c>
      <c r="E1022" s="6">
        <v>1</v>
      </c>
      <c r="F1022" s="3">
        <v>22</v>
      </c>
      <c r="G1022" s="3">
        <v>2.0499999999999998</v>
      </c>
      <c r="H1022" s="8">
        <f t="shared" si="195"/>
        <v>2.0499999999999998</v>
      </c>
      <c r="I1022" s="3">
        <v>19.95</v>
      </c>
      <c r="J1022" s="4">
        <v>0.91</v>
      </c>
      <c r="K1022" s="2" t="str">
        <f t="shared" si="196"/>
        <v>Sunday</v>
      </c>
      <c r="L1022" s="5">
        <f t="shared" si="197"/>
        <v>43684</v>
      </c>
      <c r="M1022" s="2" t="str">
        <f t="shared" si="198"/>
        <v>Wednesday</v>
      </c>
      <c r="N1022" s="2" t="str">
        <f t="shared" si="199"/>
        <v>Wednesday</v>
      </c>
      <c r="O1022" s="12">
        <f t="shared" si="200"/>
        <v>0</v>
      </c>
      <c r="P1022" s="11" t="str">
        <f t="shared" si="201"/>
        <v>Low Cost per Unit</v>
      </c>
      <c r="Q1022" s="12">
        <f t="shared" si="202"/>
        <v>0</v>
      </c>
      <c r="R1022" s="12">
        <f t="shared" si="203"/>
        <v>0</v>
      </c>
      <c r="S1022" s="12">
        <f t="shared" si="204"/>
        <v>0</v>
      </c>
      <c r="T1022" s="12">
        <f t="shared" si="205"/>
        <v>0</v>
      </c>
      <c r="U1022" s="12">
        <f t="shared" si="206"/>
        <v>0</v>
      </c>
      <c r="V1022" s="13" t="str">
        <f t="shared" ca="1" si="207"/>
        <v>Greater Than 8 Weeks Old</v>
      </c>
    </row>
    <row r="1023" spans="1:22" x14ac:dyDescent="0.35">
      <c r="A1023" s="2" t="s">
        <v>99</v>
      </c>
      <c r="B1023" s="5">
        <v>43682</v>
      </c>
      <c r="C1023" s="5" t="s">
        <v>378</v>
      </c>
      <c r="D1023" s="5" t="s">
        <v>379</v>
      </c>
      <c r="E1023" s="6">
        <v>1</v>
      </c>
      <c r="F1023" s="3">
        <v>22</v>
      </c>
      <c r="G1023" s="3">
        <v>2.0499999999999998</v>
      </c>
      <c r="H1023" s="8">
        <f t="shared" si="195"/>
        <v>2.0499999999999998</v>
      </c>
      <c r="I1023" s="3">
        <v>19.95</v>
      </c>
      <c r="J1023" s="4">
        <v>0.91</v>
      </c>
      <c r="K1023" s="2" t="str">
        <f t="shared" si="196"/>
        <v>Monday</v>
      </c>
      <c r="L1023" s="5">
        <f t="shared" si="197"/>
        <v>43685</v>
      </c>
      <c r="M1023" s="2" t="str">
        <f t="shared" si="198"/>
        <v>Thursday</v>
      </c>
      <c r="N1023" s="2" t="str">
        <f t="shared" si="199"/>
        <v>Thursday</v>
      </c>
      <c r="O1023" s="12">
        <f t="shared" si="200"/>
        <v>0</v>
      </c>
      <c r="P1023" s="11" t="str">
        <f t="shared" si="201"/>
        <v>Low Cost per Unit</v>
      </c>
      <c r="Q1023" s="12">
        <f t="shared" si="202"/>
        <v>0</v>
      </c>
      <c r="R1023" s="12">
        <f t="shared" si="203"/>
        <v>0</v>
      </c>
      <c r="S1023" s="12">
        <f t="shared" si="204"/>
        <v>0</v>
      </c>
      <c r="T1023" s="12">
        <f t="shared" si="205"/>
        <v>0</v>
      </c>
      <c r="U1023" s="12">
        <f t="shared" si="206"/>
        <v>0</v>
      </c>
      <c r="V1023" s="13" t="str">
        <f t="shared" ca="1" si="207"/>
        <v>Greater Than 8 Weeks Old</v>
      </c>
    </row>
    <row r="1024" spans="1:22" x14ac:dyDescent="0.35">
      <c r="A1024" s="2" t="s">
        <v>99</v>
      </c>
      <c r="B1024" s="5">
        <v>43683</v>
      </c>
      <c r="C1024" s="5" t="s">
        <v>378</v>
      </c>
      <c r="D1024" s="5" t="s">
        <v>379</v>
      </c>
      <c r="E1024" s="6">
        <v>1</v>
      </c>
      <c r="F1024" s="3">
        <v>22</v>
      </c>
      <c r="G1024" s="3">
        <v>2.0499999999999998</v>
      </c>
      <c r="H1024" s="8">
        <f t="shared" si="195"/>
        <v>2.0499999999999998</v>
      </c>
      <c r="I1024" s="3">
        <v>19.95</v>
      </c>
      <c r="J1024" s="4">
        <v>0.91</v>
      </c>
      <c r="K1024" s="2" t="str">
        <f t="shared" si="196"/>
        <v>Tuesday</v>
      </c>
      <c r="L1024" s="5">
        <f t="shared" si="197"/>
        <v>43686</v>
      </c>
      <c r="M1024" s="2" t="str">
        <f t="shared" si="198"/>
        <v>Friday</v>
      </c>
      <c r="N1024" s="2" t="str">
        <f t="shared" si="199"/>
        <v>Friday</v>
      </c>
      <c r="O1024" s="12">
        <f t="shared" si="200"/>
        <v>1.1000000000000001</v>
      </c>
      <c r="P1024" s="11" t="str">
        <f t="shared" si="201"/>
        <v>Low Cost per Unit</v>
      </c>
      <c r="Q1024" s="12">
        <f t="shared" si="202"/>
        <v>0</v>
      </c>
      <c r="R1024" s="12">
        <f t="shared" si="203"/>
        <v>0</v>
      </c>
      <c r="S1024" s="12">
        <f t="shared" si="204"/>
        <v>0</v>
      </c>
      <c r="T1024" s="12">
        <f t="shared" si="205"/>
        <v>0</v>
      </c>
      <c r="U1024" s="12">
        <f t="shared" si="206"/>
        <v>0</v>
      </c>
      <c r="V1024" s="13" t="str">
        <f t="shared" ca="1" si="207"/>
        <v>Greater Than 8 Weeks Old</v>
      </c>
    </row>
    <row r="1025" spans="1:22" x14ac:dyDescent="0.35">
      <c r="A1025" s="2" t="s">
        <v>99</v>
      </c>
      <c r="B1025" s="5">
        <v>43687</v>
      </c>
      <c r="C1025" s="5" t="s">
        <v>378</v>
      </c>
      <c r="D1025" s="5" t="s">
        <v>379</v>
      </c>
      <c r="E1025" s="6">
        <v>3</v>
      </c>
      <c r="F1025" s="3">
        <v>66</v>
      </c>
      <c r="G1025" s="3">
        <v>6.15</v>
      </c>
      <c r="H1025" s="8">
        <f t="shared" si="195"/>
        <v>2.0500000000000003</v>
      </c>
      <c r="I1025" s="3">
        <v>59.85</v>
      </c>
      <c r="J1025" s="4">
        <v>0.91</v>
      </c>
      <c r="K1025" s="2" t="str">
        <f t="shared" si="196"/>
        <v>Saturday</v>
      </c>
      <c r="L1025" s="5">
        <f t="shared" si="197"/>
        <v>43690</v>
      </c>
      <c r="M1025" s="2" t="str">
        <f t="shared" si="198"/>
        <v>Tuesday</v>
      </c>
      <c r="N1025" s="2" t="str">
        <f t="shared" si="199"/>
        <v>Tuesday</v>
      </c>
      <c r="O1025" s="12">
        <f t="shared" si="200"/>
        <v>0</v>
      </c>
      <c r="P1025" s="11" t="str">
        <f t="shared" si="201"/>
        <v>Low Cost per Unit</v>
      </c>
      <c r="Q1025" s="12">
        <f t="shared" si="202"/>
        <v>0</v>
      </c>
      <c r="R1025" s="12">
        <f t="shared" si="203"/>
        <v>1.98</v>
      </c>
      <c r="S1025" s="12">
        <f t="shared" si="204"/>
        <v>0</v>
      </c>
      <c r="T1025" s="12">
        <f t="shared" si="205"/>
        <v>0</v>
      </c>
      <c r="U1025" s="12">
        <f t="shared" si="206"/>
        <v>0</v>
      </c>
      <c r="V1025" s="13" t="str">
        <f t="shared" ca="1" si="207"/>
        <v>Greater Than 8 Weeks Old</v>
      </c>
    </row>
    <row r="1026" spans="1:22" x14ac:dyDescent="0.35">
      <c r="A1026" s="2" t="s">
        <v>99</v>
      </c>
      <c r="B1026" s="5">
        <v>43688</v>
      </c>
      <c r="C1026" s="5" t="s">
        <v>378</v>
      </c>
      <c r="D1026" s="5" t="s">
        <v>379</v>
      </c>
      <c r="E1026" s="6">
        <v>2</v>
      </c>
      <c r="F1026" s="3">
        <v>44</v>
      </c>
      <c r="G1026" s="3">
        <v>4.0999999999999996</v>
      </c>
      <c r="H1026" s="8">
        <f t="shared" si="195"/>
        <v>2.0499999999999998</v>
      </c>
      <c r="I1026" s="3">
        <v>39.9</v>
      </c>
      <c r="J1026" s="4">
        <v>0.91</v>
      </c>
      <c r="K1026" s="2" t="str">
        <f t="shared" si="196"/>
        <v>Sunday</v>
      </c>
      <c r="L1026" s="5">
        <f t="shared" si="197"/>
        <v>43691</v>
      </c>
      <c r="M1026" s="2" t="str">
        <f t="shared" si="198"/>
        <v>Wednesday</v>
      </c>
      <c r="N1026" s="2" t="str">
        <f t="shared" si="199"/>
        <v>Wednesday</v>
      </c>
      <c r="O1026" s="12">
        <f t="shared" si="200"/>
        <v>0</v>
      </c>
      <c r="P1026" s="11" t="str">
        <f t="shared" si="201"/>
        <v>Low Cost per Unit</v>
      </c>
      <c r="Q1026" s="12">
        <f t="shared" si="202"/>
        <v>0</v>
      </c>
      <c r="R1026" s="12">
        <f t="shared" si="203"/>
        <v>1.3199999999999998</v>
      </c>
      <c r="S1026" s="12">
        <f t="shared" si="204"/>
        <v>0</v>
      </c>
      <c r="T1026" s="12">
        <f t="shared" si="205"/>
        <v>0</v>
      </c>
      <c r="U1026" s="12">
        <f t="shared" si="206"/>
        <v>0</v>
      </c>
      <c r="V1026" s="13" t="str">
        <f t="shared" ca="1" si="207"/>
        <v>Greater Than 8 Weeks Old</v>
      </c>
    </row>
    <row r="1027" spans="1:22" x14ac:dyDescent="0.35">
      <c r="A1027" s="2" t="s">
        <v>99</v>
      </c>
      <c r="B1027" s="5">
        <v>43689</v>
      </c>
      <c r="C1027" s="5" t="s">
        <v>378</v>
      </c>
      <c r="D1027" s="5" t="s">
        <v>379</v>
      </c>
      <c r="E1027" s="6">
        <v>2</v>
      </c>
      <c r="F1027" s="3">
        <v>44</v>
      </c>
      <c r="G1027" s="3">
        <v>4.0999999999999996</v>
      </c>
      <c r="H1027" s="8">
        <f t="shared" ref="H1027:H1090" si="208">G1027/E1027</f>
        <v>2.0499999999999998</v>
      </c>
      <c r="I1027" s="3">
        <v>39.9</v>
      </c>
      <c r="J1027" s="4">
        <v>0.91</v>
      </c>
      <c r="K1027" s="2" t="str">
        <f t="shared" ref="K1027:K1090" si="209">TEXT(B1027,"dddd")</f>
        <v>Monday</v>
      </c>
      <c r="L1027" s="5">
        <f t="shared" ref="L1027:L1090" si="210">B1027+3</f>
        <v>43692</v>
      </c>
      <c r="M1027" s="2" t="str">
        <f t="shared" ref="M1027:M1090" si="211">TEXT(L1027,"dddd")</f>
        <v>Thursday</v>
      </c>
      <c r="N1027" s="2" t="str">
        <f t="shared" ref="N1027:N1090" si="212">IF(M1027="Sunday","Monday",M1027)</f>
        <v>Thursday</v>
      </c>
      <c r="O1027" s="12">
        <f t="shared" ref="O1027:O1090" si="213">IF(TEXT(B1027,"dddd")="Tuesday",F1027*0.05,0)</f>
        <v>0</v>
      </c>
      <c r="P1027" s="11" t="str">
        <f t="shared" ref="P1027:P1090" si="214">IF(H1027&gt;AVERAGE(H:H),"High Cost per Unit","Low Cost per Unit")</f>
        <v>Low Cost per Unit</v>
      </c>
      <c r="Q1027" s="12">
        <f t="shared" ref="Q1027:Q1090" si="215">IF(D1027="Masks",F1027*0.1,0)</f>
        <v>0</v>
      </c>
      <c r="R1027" s="12">
        <f t="shared" ref="R1027:R1090" si="216">IF(E1027&gt;1,F1027*0.03,0)</f>
        <v>1.3199999999999998</v>
      </c>
      <c r="S1027" s="12">
        <f t="shared" ref="S1027:S1090" si="217">IF(D1027="Accessories",F1027*0.15,0)</f>
        <v>0</v>
      </c>
      <c r="T1027" s="12">
        <f t="shared" ref="T1027:T1090" si="218">IF(AND(K1027="Saturday",C1027="Fitness"),F1027*0.1,0)</f>
        <v>0</v>
      </c>
      <c r="U1027" s="12">
        <f t="shared" ref="U1027:U1090" si="219">IF(AND(K1027="Friday",C1027="Automotive"),F1027*0.2,0)</f>
        <v>0</v>
      </c>
      <c r="V1027" s="13" t="str">
        <f t="shared" ref="V1027:V1090" ca="1" si="220">IF(B1027&lt;TODAY()-56,"Greater Than 8 Weeks Old","Less Than 8 Weeks Old")</f>
        <v>Greater Than 8 Weeks Old</v>
      </c>
    </row>
    <row r="1028" spans="1:22" x14ac:dyDescent="0.35">
      <c r="A1028" s="2" t="s">
        <v>99</v>
      </c>
      <c r="B1028" s="5">
        <v>43690</v>
      </c>
      <c r="C1028" s="5" t="s">
        <v>378</v>
      </c>
      <c r="D1028" s="5" t="s">
        <v>379</v>
      </c>
      <c r="E1028" s="6">
        <v>1</v>
      </c>
      <c r="F1028" s="3">
        <v>22</v>
      </c>
      <c r="G1028" s="3">
        <v>2.0499999999999998</v>
      </c>
      <c r="H1028" s="8">
        <f t="shared" si="208"/>
        <v>2.0499999999999998</v>
      </c>
      <c r="I1028" s="3">
        <v>19.95</v>
      </c>
      <c r="J1028" s="4">
        <v>0.91</v>
      </c>
      <c r="K1028" s="2" t="str">
        <f t="shared" si="209"/>
        <v>Tuesday</v>
      </c>
      <c r="L1028" s="5">
        <f t="shared" si="210"/>
        <v>43693</v>
      </c>
      <c r="M1028" s="2" t="str">
        <f t="shared" si="211"/>
        <v>Friday</v>
      </c>
      <c r="N1028" s="2" t="str">
        <f t="shared" si="212"/>
        <v>Friday</v>
      </c>
      <c r="O1028" s="12">
        <f t="shared" si="213"/>
        <v>1.1000000000000001</v>
      </c>
      <c r="P1028" s="11" t="str">
        <f t="shared" si="214"/>
        <v>Low Cost per Unit</v>
      </c>
      <c r="Q1028" s="12">
        <f t="shared" si="215"/>
        <v>0</v>
      </c>
      <c r="R1028" s="12">
        <f t="shared" si="216"/>
        <v>0</v>
      </c>
      <c r="S1028" s="12">
        <f t="shared" si="217"/>
        <v>0</v>
      </c>
      <c r="T1028" s="12">
        <f t="shared" si="218"/>
        <v>0</v>
      </c>
      <c r="U1028" s="12">
        <f t="shared" si="219"/>
        <v>0</v>
      </c>
      <c r="V1028" s="13" t="str">
        <f t="shared" ca="1" si="220"/>
        <v>Greater Than 8 Weeks Old</v>
      </c>
    </row>
    <row r="1029" spans="1:22" x14ac:dyDescent="0.35">
      <c r="A1029" s="2" t="s">
        <v>99</v>
      </c>
      <c r="B1029" s="5">
        <v>43691</v>
      </c>
      <c r="C1029" s="5" t="s">
        <v>378</v>
      </c>
      <c r="D1029" s="5" t="s">
        <v>379</v>
      </c>
      <c r="E1029" s="6">
        <v>2</v>
      </c>
      <c r="F1029" s="3">
        <v>44</v>
      </c>
      <c r="G1029" s="3">
        <v>4.0999999999999996</v>
      </c>
      <c r="H1029" s="8">
        <f t="shared" si="208"/>
        <v>2.0499999999999998</v>
      </c>
      <c r="I1029" s="3">
        <v>39.9</v>
      </c>
      <c r="J1029" s="4">
        <v>0.91</v>
      </c>
      <c r="K1029" s="2" t="str">
        <f t="shared" si="209"/>
        <v>Wednesday</v>
      </c>
      <c r="L1029" s="5">
        <f t="shared" si="210"/>
        <v>43694</v>
      </c>
      <c r="M1029" s="2" t="str">
        <f t="shared" si="211"/>
        <v>Saturday</v>
      </c>
      <c r="N1029" s="2" t="str">
        <f t="shared" si="212"/>
        <v>Saturday</v>
      </c>
      <c r="O1029" s="12">
        <f t="shared" si="213"/>
        <v>0</v>
      </c>
      <c r="P1029" s="11" t="str">
        <f t="shared" si="214"/>
        <v>Low Cost per Unit</v>
      </c>
      <c r="Q1029" s="12">
        <f t="shared" si="215"/>
        <v>0</v>
      </c>
      <c r="R1029" s="12">
        <f t="shared" si="216"/>
        <v>1.3199999999999998</v>
      </c>
      <c r="S1029" s="12">
        <f t="shared" si="217"/>
        <v>0</v>
      </c>
      <c r="T1029" s="12">
        <f t="shared" si="218"/>
        <v>0</v>
      </c>
      <c r="U1029" s="12">
        <f t="shared" si="219"/>
        <v>0</v>
      </c>
      <c r="V1029" s="13" t="str">
        <f t="shared" ca="1" si="220"/>
        <v>Greater Than 8 Weeks Old</v>
      </c>
    </row>
    <row r="1030" spans="1:22" x14ac:dyDescent="0.35">
      <c r="A1030" s="2" t="s">
        <v>99</v>
      </c>
      <c r="B1030" s="5">
        <v>43692</v>
      </c>
      <c r="C1030" s="5" t="s">
        <v>378</v>
      </c>
      <c r="D1030" s="5" t="s">
        <v>379</v>
      </c>
      <c r="E1030" s="6">
        <v>1</v>
      </c>
      <c r="F1030" s="3">
        <v>22</v>
      </c>
      <c r="G1030" s="3">
        <v>2.0499999999999998</v>
      </c>
      <c r="H1030" s="8">
        <f t="shared" si="208"/>
        <v>2.0499999999999998</v>
      </c>
      <c r="I1030" s="3">
        <v>19.95</v>
      </c>
      <c r="J1030" s="4">
        <v>0.91</v>
      </c>
      <c r="K1030" s="2" t="str">
        <f t="shared" si="209"/>
        <v>Thursday</v>
      </c>
      <c r="L1030" s="5">
        <f t="shared" si="210"/>
        <v>43695</v>
      </c>
      <c r="M1030" s="2" t="str">
        <f t="shared" si="211"/>
        <v>Sunday</v>
      </c>
      <c r="N1030" s="2" t="str">
        <f t="shared" si="212"/>
        <v>Monday</v>
      </c>
      <c r="O1030" s="12">
        <f t="shared" si="213"/>
        <v>0</v>
      </c>
      <c r="P1030" s="11" t="str">
        <f t="shared" si="214"/>
        <v>Low Cost per Unit</v>
      </c>
      <c r="Q1030" s="12">
        <f t="shared" si="215"/>
        <v>0</v>
      </c>
      <c r="R1030" s="12">
        <f t="shared" si="216"/>
        <v>0</v>
      </c>
      <c r="S1030" s="12">
        <f t="shared" si="217"/>
        <v>0</v>
      </c>
      <c r="T1030" s="12">
        <f t="shared" si="218"/>
        <v>0</v>
      </c>
      <c r="U1030" s="12">
        <f t="shared" si="219"/>
        <v>0</v>
      </c>
      <c r="V1030" s="13" t="str">
        <f t="shared" ca="1" si="220"/>
        <v>Greater Than 8 Weeks Old</v>
      </c>
    </row>
    <row r="1031" spans="1:22" x14ac:dyDescent="0.35">
      <c r="A1031" s="2" t="s">
        <v>99</v>
      </c>
      <c r="B1031" s="5">
        <v>43695</v>
      </c>
      <c r="C1031" s="5" t="s">
        <v>378</v>
      </c>
      <c r="D1031" s="5" t="s">
        <v>379</v>
      </c>
      <c r="E1031" s="6">
        <v>2</v>
      </c>
      <c r="F1031" s="3">
        <v>44</v>
      </c>
      <c r="G1031" s="3">
        <v>4.0999999999999996</v>
      </c>
      <c r="H1031" s="8">
        <f t="shared" si="208"/>
        <v>2.0499999999999998</v>
      </c>
      <c r="I1031" s="3">
        <v>39.9</v>
      </c>
      <c r="J1031" s="4">
        <v>0.91</v>
      </c>
      <c r="K1031" s="2" t="str">
        <f t="shared" si="209"/>
        <v>Sunday</v>
      </c>
      <c r="L1031" s="5">
        <f t="shared" si="210"/>
        <v>43698</v>
      </c>
      <c r="M1031" s="2" t="str">
        <f t="shared" si="211"/>
        <v>Wednesday</v>
      </c>
      <c r="N1031" s="2" t="str">
        <f t="shared" si="212"/>
        <v>Wednesday</v>
      </c>
      <c r="O1031" s="12">
        <f t="shared" si="213"/>
        <v>0</v>
      </c>
      <c r="P1031" s="11" t="str">
        <f t="shared" si="214"/>
        <v>Low Cost per Unit</v>
      </c>
      <c r="Q1031" s="12">
        <f t="shared" si="215"/>
        <v>0</v>
      </c>
      <c r="R1031" s="12">
        <f t="shared" si="216"/>
        <v>1.3199999999999998</v>
      </c>
      <c r="S1031" s="12">
        <f t="shared" si="217"/>
        <v>0</v>
      </c>
      <c r="T1031" s="12">
        <f t="shared" si="218"/>
        <v>0</v>
      </c>
      <c r="U1031" s="12">
        <f t="shared" si="219"/>
        <v>0</v>
      </c>
      <c r="V1031" s="13" t="str">
        <f t="shared" ca="1" si="220"/>
        <v>Greater Than 8 Weeks Old</v>
      </c>
    </row>
    <row r="1032" spans="1:22" x14ac:dyDescent="0.35">
      <c r="A1032" s="2" t="s">
        <v>99</v>
      </c>
      <c r="B1032" s="5">
        <v>43697</v>
      </c>
      <c r="C1032" s="5" t="s">
        <v>378</v>
      </c>
      <c r="D1032" s="5" t="s">
        <v>379</v>
      </c>
      <c r="E1032" s="6">
        <v>1</v>
      </c>
      <c r="F1032" s="3">
        <v>22</v>
      </c>
      <c r="G1032" s="3">
        <v>2.0499999999999998</v>
      </c>
      <c r="H1032" s="8">
        <f t="shared" si="208"/>
        <v>2.0499999999999998</v>
      </c>
      <c r="I1032" s="3">
        <v>19.95</v>
      </c>
      <c r="J1032" s="4">
        <v>0.91</v>
      </c>
      <c r="K1032" s="2" t="str">
        <f t="shared" si="209"/>
        <v>Tuesday</v>
      </c>
      <c r="L1032" s="5">
        <f t="shared" si="210"/>
        <v>43700</v>
      </c>
      <c r="M1032" s="2" t="str">
        <f t="shared" si="211"/>
        <v>Friday</v>
      </c>
      <c r="N1032" s="2" t="str">
        <f t="shared" si="212"/>
        <v>Friday</v>
      </c>
      <c r="O1032" s="12">
        <f t="shared" si="213"/>
        <v>1.1000000000000001</v>
      </c>
      <c r="P1032" s="11" t="str">
        <f t="shared" si="214"/>
        <v>Low Cost per Unit</v>
      </c>
      <c r="Q1032" s="12">
        <f t="shared" si="215"/>
        <v>0</v>
      </c>
      <c r="R1032" s="12">
        <f t="shared" si="216"/>
        <v>0</v>
      </c>
      <c r="S1032" s="12">
        <f t="shared" si="217"/>
        <v>0</v>
      </c>
      <c r="T1032" s="12">
        <f t="shared" si="218"/>
        <v>0</v>
      </c>
      <c r="U1032" s="12">
        <f t="shared" si="219"/>
        <v>0</v>
      </c>
      <c r="V1032" s="13" t="str">
        <f t="shared" ca="1" si="220"/>
        <v>Greater Than 8 Weeks Old</v>
      </c>
    </row>
    <row r="1033" spans="1:22" x14ac:dyDescent="0.35">
      <c r="A1033" s="2" t="s">
        <v>99</v>
      </c>
      <c r="B1033" s="5">
        <v>43698</v>
      </c>
      <c r="C1033" s="5" t="s">
        <v>378</v>
      </c>
      <c r="D1033" s="5" t="s">
        <v>379</v>
      </c>
      <c r="E1033" s="6">
        <v>2</v>
      </c>
      <c r="F1033" s="3">
        <v>44</v>
      </c>
      <c r="G1033" s="3">
        <v>4.0999999999999996</v>
      </c>
      <c r="H1033" s="8">
        <f t="shared" si="208"/>
        <v>2.0499999999999998</v>
      </c>
      <c r="I1033" s="3">
        <v>39.9</v>
      </c>
      <c r="J1033" s="4">
        <v>0.91</v>
      </c>
      <c r="K1033" s="2" t="str">
        <f t="shared" si="209"/>
        <v>Wednesday</v>
      </c>
      <c r="L1033" s="5">
        <f t="shared" si="210"/>
        <v>43701</v>
      </c>
      <c r="M1033" s="2" t="str">
        <f t="shared" si="211"/>
        <v>Saturday</v>
      </c>
      <c r="N1033" s="2" t="str">
        <f t="shared" si="212"/>
        <v>Saturday</v>
      </c>
      <c r="O1033" s="12">
        <f t="shared" si="213"/>
        <v>0</v>
      </c>
      <c r="P1033" s="11" t="str">
        <f t="shared" si="214"/>
        <v>Low Cost per Unit</v>
      </c>
      <c r="Q1033" s="12">
        <f t="shared" si="215"/>
        <v>0</v>
      </c>
      <c r="R1033" s="12">
        <f t="shared" si="216"/>
        <v>1.3199999999999998</v>
      </c>
      <c r="S1033" s="12">
        <f t="shared" si="217"/>
        <v>0</v>
      </c>
      <c r="T1033" s="12">
        <f t="shared" si="218"/>
        <v>0</v>
      </c>
      <c r="U1033" s="12">
        <f t="shared" si="219"/>
        <v>0</v>
      </c>
      <c r="V1033" s="13" t="str">
        <f t="shared" ca="1" si="220"/>
        <v>Greater Than 8 Weeks Old</v>
      </c>
    </row>
    <row r="1034" spans="1:22" x14ac:dyDescent="0.35">
      <c r="A1034" s="2" t="s">
        <v>99</v>
      </c>
      <c r="B1034" s="5">
        <v>43699</v>
      </c>
      <c r="C1034" s="5" t="s">
        <v>378</v>
      </c>
      <c r="D1034" s="5" t="s">
        <v>379</v>
      </c>
      <c r="E1034" s="6">
        <v>2</v>
      </c>
      <c r="F1034" s="3">
        <v>22</v>
      </c>
      <c r="G1034" s="3">
        <v>4.0999999999999996</v>
      </c>
      <c r="H1034" s="8">
        <f t="shared" si="208"/>
        <v>2.0499999999999998</v>
      </c>
      <c r="I1034" s="3">
        <v>17.899999999999999</v>
      </c>
      <c r="J1034" s="4">
        <v>0.81</v>
      </c>
      <c r="K1034" s="2" t="str">
        <f t="shared" si="209"/>
        <v>Thursday</v>
      </c>
      <c r="L1034" s="5">
        <f t="shared" si="210"/>
        <v>43702</v>
      </c>
      <c r="M1034" s="2" t="str">
        <f t="shared" si="211"/>
        <v>Sunday</v>
      </c>
      <c r="N1034" s="2" t="str">
        <f t="shared" si="212"/>
        <v>Monday</v>
      </c>
      <c r="O1034" s="12">
        <f t="shared" si="213"/>
        <v>0</v>
      </c>
      <c r="P1034" s="11" t="str">
        <f t="shared" si="214"/>
        <v>Low Cost per Unit</v>
      </c>
      <c r="Q1034" s="12">
        <f t="shared" si="215"/>
        <v>0</v>
      </c>
      <c r="R1034" s="12">
        <f t="shared" si="216"/>
        <v>0.65999999999999992</v>
      </c>
      <c r="S1034" s="12">
        <f t="shared" si="217"/>
        <v>0</v>
      </c>
      <c r="T1034" s="12">
        <f t="shared" si="218"/>
        <v>0</v>
      </c>
      <c r="U1034" s="12">
        <f t="shared" si="219"/>
        <v>0</v>
      </c>
      <c r="V1034" s="13" t="str">
        <f t="shared" ca="1" si="220"/>
        <v>Greater Than 8 Weeks Old</v>
      </c>
    </row>
    <row r="1035" spans="1:22" x14ac:dyDescent="0.35">
      <c r="A1035" s="2" t="s">
        <v>99</v>
      </c>
      <c r="B1035" s="5">
        <v>43700</v>
      </c>
      <c r="C1035" s="5" t="s">
        <v>378</v>
      </c>
      <c r="D1035" s="5" t="s">
        <v>379</v>
      </c>
      <c r="E1035" s="6">
        <v>2</v>
      </c>
      <c r="F1035" s="3">
        <v>44</v>
      </c>
      <c r="G1035" s="3">
        <v>4.0999999999999996</v>
      </c>
      <c r="H1035" s="8">
        <f t="shared" si="208"/>
        <v>2.0499999999999998</v>
      </c>
      <c r="I1035" s="3">
        <v>39.9</v>
      </c>
      <c r="J1035" s="4">
        <v>0.91</v>
      </c>
      <c r="K1035" s="2" t="str">
        <f t="shared" si="209"/>
        <v>Friday</v>
      </c>
      <c r="L1035" s="5">
        <f t="shared" si="210"/>
        <v>43703</v>
      </c>
      <c r="M1035" s="2" t="str">
        <f t="shared" si="211"/>
        <v>Monday</v>
      </c>
      <c r="N1035" s="2" t="str">
        <f t="shared" si="212"/>
        <v>Monday</v>
      </c>
      <c r="O1035" s="12">
        <f t="shared" si="213"/>
        <v>0</v>
      </c>
      <c r="P1035" s="11" t="str">
        <f t="shared" si="214"/>
        <v>Low Cost per Unit</v>
      </c>
      <c r="Q1035" s="12">
        <f t="shared" si="215"/>
        <v>0</v>
      </c>
      <c r="R1035" s="12">
        <f t="shared" si="216"/>
        <v>1.3199999999999998</v>
      </c>
      <c r="S1035" s="12">
        <f t="shared" si="217"/>
        <v>0</v>
      </c>
      <c r="T1035" s="12">
        <f t="shared" si="218"/>
        <v>0</v>
      </c>
      <c r="U1035" s="12">
        <f t="shared" si="219"/>
        <v>0</v>
      </c>
      <c r="V1035" s="13" t="str">
        <f t="shared" ca="1" si="220"/>
        <v>Greater Than 8 Weeks Old</v>
      </c>
    </row>
    <row r="1036" spans="1:22" x14ac:dyDescent="0.35">
      <c r="A1036" s="2" t="s">
        <v>99</v>
      </c>
      <c r="B1036" s="5">
        <v>43702</v>
      </c>
      <c r="C1036" s="5" t="s">
        <v>378</v>
      </c>
      <c r="D1036" s="5" t="s">
        <v>379</v>
      </c>
      <c r="E1036" s="6">
        <v>1</v>
      </c>
      <c r="F1036" s="3">
        <v>22</v>
      </c>
      <c r="G1036" s="3">
        <v>2.0499999999999998</v>
      </c>
      <c r="H1036" s="8">
        <f t="shared" si="208"/>
        <v>2.0499999999999998</v>
      </c>
      <c r="I1036" s="3">
        <v>19.95</v>
      </c>
      <c r="J1036" s="4">
        <v>0.91</v>
      </c>
      <c r="K1036" s="2" t="str">
        <f t="shared" si="209"/>
        <v>Sunday</v>
      </c>
      <c r="L1036" s="5">
        <f t="shared" si="210"/>
        <v>43705</v>
      </c>
      <c r="M1036" s="2" t="str">
        <f t="shared" si="211"/>
        <v>Wednesday</v>
      </c>
      <c r="N1036" s="2" t="str">
        <f t="shared" si="212"/>
        <v>Wednesday</v>
      </c>
      <c r="O1036" s="12">
        <f t="shared" si="213"/>
        <v>0</v>
      </c>
      <c r="P1036" s="11" t="str">
        <f t="shared" si="214"/>
        <v>Low Cost per Unit</v>
      </c>
      <c r="Q1036" s="12">
        <f t="shared" si="215"/>
        <v>0</v>
      </c>
      <c r="R1036" s="12">
        <f t="shared" si="216"/>
        <v>0</v>
      </c>
      <c r="S1036" s="12">
        <f t="shared" si="217"/>
        <v>0</v>
      </c>
      <c r="T1036" s="12">
        <f t="shared" si="218"/>
        <v>0</v>
      </c>
      <c r="U1036" s="12">
        <f t="shared" si="219"/>
        <v>0</v>
      </c>
      <c r="V1036" s="13" t="str">
        <f t="shared" ca="1" si="220"/>
        <v>Greater Than 8 Weeks Old</v>
      </c>
    </row>
    <row r="1037" spans="1:22" x14ac:dyDescent="0.35">
      <c r="A1037" s="2" t="s">
        <v>99</v>
      </c>
      <c r="B1037" s="5">
        <v>43703</v>
      </c>
      <c r="C1037" s="5" t="s">
        <v>378</v>
      </c>
      <c r="D1037" s="5" t="s">
        <v>379</v>
      </c>
      <c r="E1037" s="6">
        <v>5</v>
      </c>
      <c r="F1037" s="3">
        <v>110</v>
      </c>
      <c r="G1037" s="3">
        <v>10.25</v>
      </c>
      <c r="H1037" s="8">
        <f t="shared" si="208"/>
        <v>2.0499999999999998</v>
      </c>
      <c r="I1037" s="3">
        <v>99.75</v>
      </c>
      <c r="J1037" s="4">
        <v>0.91</v>
      </c>
      <c r="K1037" s="2" t="str">
        <f t="shared" si="209"/>
        <v>Monday</v>
      </c>
      <c r="L1037" s="5">
        <f t="shared" si="210"/>
        <v>43706</v>
      </c>
      <c r="M1037" s="2" t="str">
        <f t="shared" si="211"/>
        <v>Thursday</v>
      </c>
      <c r="N1037" s="2" t="str">
        <f t="shared" si="212"/>
        <v>Thursday</v>
      </c>
      <c r="O1037" s="12">
        <f t="shared" si="213"/>
        <v>0</v>
      </c>
      <c r="P1037" s="11" t="str">
        <f t="shared" si="214"/>
        <v>Low Cost per Unit</v>
      </c>
      <c r="Q1037" s="12">
        <f t="shared" si="215"/>
        <v>0</v>
      </c>
      <c r="R1037" s="12">
        <f t="shared" si="216"/>
        <v>3.3</v>
      </c>
      <c r="S1037" s="12">
        <f t="shared" si="217"/>
        <v>0</v>
      </c>
      <c r="T1037" s="12">
        <f t="shared" si="218"/>
        <v>0</v>
      </c>
      <c r="U1037" s="12">
        <f t="shared" si="219"/>
        <v>0</v>
      </c>
      <c r="V1037" s="13" t="str">
        <f t="shared" ca="1" si="220"/>
        <v>Greater Than 8 Weeks Old</v>
      </c>
    </row>
    <row r="1038" spans="1:22" x14ac:dyDescent="0.35">
      <c r="A1038" s="2" t="s">
        <v>99</v>
      </c>
      <c r="B1038" s="5">
        <v>43704</v>
      </c>
      <c r="C1038" s="5" t="s">
        <v>378</v>
      </c>
      <c r="D1038" s="5" t="s">
        <v>379</v>
      </c>
      <c r="E1038" s="6">
        <v>2</v>
      </c>
      <c r="F1038" s="3">
        <v>44</v>
      </c>
      <c r="G1038" s="3">
        <v>4.0999999999999996</v>
      </c>
      <c r="H1038" s="8">
        <f t="shared" si="208"/>
        <v>2.0499999999999998</v>
      </c>
      <c r="I1038" s="3">
        <v>39.9</v>
      </c>
      <c r="J1038" s="4">
        <v>0.91</v>
      </c>
      <c r="K1038" s="2" t="str">
        <f t="shared" si="209"/>
        <v>Tuesday</v>
      </c>
      <c r="L1038" s="5">
        <f t="shared" si="210"/>
        <v>43707</v>
      </c>
      <c r="M1038" s="2" t="str">
        <f t="shared" si="211"/>
        <v>Friday</v>
      </c>
      <c r="N1038" s="2" t="str">
        <f t="shared" si="212"/>
        <v>Friday</v>
      </c>
      <c r="O1038" s="12">
        <f t="shared" si="213"/>
        <v>2.2000000000000002</v>
      </c>
      <c r="P1038" s="11" t="str">
        <f t="shared" si="214"/>
        <v>Low Cost per Unit</v>
      </c>
      <c r="Q1038" s="12">
        <f t="shared" si="215"/>
        <v>0</v>
      </c>
      <c r="R1038" s="12">
        <f t="shared" si="216"/>
        <v>1.3199999999999998</v>
      </c>
      <c r="S1038" s="12">
        <f t="shared" si="217"/>
        <v>0</v>
      </c>
      <c r="T1038" s="12">
        <f t="shared" si="218"/>
        <v>0</v>
      </c>
      <c r="U1038" s="12">
        <f t="shared" si="219"/>
        <v>0</v>
      </c>
      <c r="V1038" s="13" t="str">
        <f t="shared" ca="1" si="220"/>
        <v>Greater Than 8 Weeks Old</v>
      </c>
    </row>
    <row r="1039" spans="1:22" x14ac:dyDescent="0.35">
      <c r="A1039" s="2" t="s">
        <v>99</v>
      </c>
      <c r="B1039" s="5">
        <v>43705</v>
      </c>
      <c r="C1039" s="5" t="s">
        <v>378</v>
      </c>
      <c r="D1039" s="5" t="s">
        <v>379</v>
      </c>
      <c r="E1039" s="6">
        <v>3</v>
      </c>
      <c r="F1039" s="3">
        <v>66</v>
      </c>
      <c r="G1039" s="3">
        <v>6.15</v>
      </c>
      <c r="H1039" s="8">
        <f t="shared" si="208"/>
        <v>2.0500000000000003</v>
      </c>
      <c r="I1039" s="3">
        <v>59.85</v>
      </c>
      <c r="J1039" s="4">
        <v>0.91</v>
      </c>
      <c r="K1039" s="2" t="str">
        <f t="shared" si="209"/>
        <v>Wednesday</v>
      </c>
      <c r="L1039" s="5">
        <f t="shared" si="210"/>
        <v>43708</v>
      </c>
      <c r="M1039" s="2" t="str">
        <f t="shared" si="211"/>
        <v>Saturday</v>
      </c>
      <c r="N1039" s="2" t="str">
        <f t="shared" si="212"/>
        <v>Saturday</v>
      </c>
      <c r="O1039" s="12">
        <f t="shared" si="213"/>
        <v>0</v>
      </c>
      <c r="P1039" s="11" t="str">
        <f t="shared" si="214"/>
        <v>Low Cost per Unit</v>
      </c>
      <c r="Q1039" s="12">
        <f t="shared" si="215"/>
        <v>0</v>
      </c>
      <c r="R1039" s="12">
        <f t="shared" si="216"/>
        <v>1.98</v>
      </c>
      <c r="S1039" s="12">
        <f t="shared" si="217"/>
        <v>0</v>
      </c>
      <c r="T1039" s="12">
        <f t="shared" si="218"/>
        <v>0</v>
      </c>
      <c r="U1039" s="12">
        <f t="shared" si="219"/>
        <v>0</v>
      </c>
      <c r="V1039" s="13" t="str">
        <f t="shared" ca="1" si="220"/>
        <v>Greater Than 8 Weeks Old</v>
      </c>
    </row>
    <row r="1040" spans="1:22" x14ac:dyDescent="0.35">
      <c r="A1040" s="2" t="s">
        <v>99</v>
      </c>
      <c r="B1040" s="5">
        <v>43706</v>
      </c>
      <c r="C1040" s="5" t="s">
        <v>378</v>
      </c>
      <c r="D1040" s="5" t="s">
        <v>379</v>
      </c>
      <c r="E1040" s="6">
        <v>1</v>
      </c>
      <c r="F1040" s="3">
        <v>22</v>
      </c>
      <c r="G1040" s="3">
        <v>2.0499999999999998</v>
      </c>
      <c r="H1040" s="8">
        <f t="shared" si="208"/>
        <v>2.0499999999999998</v>
      </c>
      <c r="I1040" s="3">
        <v>19.95</v>
      </c>
      <c r="J1040" s="4">
        <v>0.91</v>
      </c>
      <c r="K1040" s="2" t="str">
        <f t="shared" si="209"/>
        <v>Thursday</v>
      </c>
      <c r="L1040" s="5">
        <f t="shared" si="210"/>
        <v>43709</v>
      </c>
      <c r="M1040" s="2" t="str">
        <f t="shared" si="211"/>
        <v>Sunday</v>
      </c>
      <c r="N1040" s="2" t="str">
        <f t="shared" si="212"/>
        <v>Monday</v>
      </c>
      <c r="O1040" s="12">
        <f t="shared" si="213"/>
        <v>0</v>
      </c>
      <c r="P1040" s="11" t="str">
        <f t="shared" si="214"/>
        <v>Low Cost per Unit</v>
      </c>
      <c r="Q1040" s="12">
        <f t="shared" si="215"/>
        <v>0</v>
      </c>
      <c r="R1040" s="12">
        <f t="shared" si="216"/>
        <v>0</v>
      </c>
      <c r="S1040" s="12">
        <f t="shared" si="217"/>
        <v>0</v>
      </c>
      <c r="T1040" s="12">
        <f t="shared" si="218"/>
        <v>0</v>
      </c>
      <c r="U1040" s="12">
        <f t="shared" si="219"/>
        <v>0</v>
      </c>
      <c r="V1040" s="13" t="str">
        <f t="shared" ca="1" si="220"/>
        <v>Greater Than 8 Weeks Old</v>
      </c>
    </row>
    <row r="1041" spans="1:22" x14ac:dyDescent="0.35">
      <c r="A1041" s="2" t="s">
        <v>26</v>
      </c>
      <c r="B1041" s="5">
        <v>43681</v>
      </c>
      <c r="C1041" s="5" t="s">
        <v>378</v>
      </c>
      <c r="D1041" s="5" t="s">
        <v>379</v>
      </c>
      <c r="E1041" s="6">
        <v>1</v>
      </c>
      <c r="F1041" s="3">
        <v>65</v>
      </c>
      <c r="G1041" s="3">
        <v>16.2</v>
      </c>
      <c r="H1041" s="8">
        <f t="shared" si="208"/>
        <v>16.2</v>
      </c>
      <c r="I1041" s="3">
        <v>48.8</v>
      </c>
      <c r="J1041" s="4">
        <v>0.75</v>
      </c>
      <c r="K1041" s="2" t="str">
        <f t="shared" si="209"/>
        <v>Sunday</v>
      </c>
      <c r="L1041" s="5">
        <f t="shared" si="210"/>
        <v>43684</v>
      </c>
      <c r="M1041" s="2" t="str">
        <f t="shared" si="211"/>
        <v>Wednesday</v>
      </c>
      <c r="N1041" s="2" t="str">
        <f t="shared" si="212"/>
        <v>Wednesday</v>
      </c>
      <c r="O1041" s="12">
        <f t="shared" si="213"/>
        <v>0</v>
      </c>
      <c r="P1041" s="11" t="str">
        <f t="shared" si="214"/>
        <v>Low Cost per Unit</v>
      </c>
      <c r="Q1041" s="12">
        <f t="shared" si="215"/>
        <v>0</v>
      </c>
      <c r="R1041" s="12">
        <f t="shared" si="216"/>
        <v>0</v>
      </c>
      <c r="S1041" s="12">
        <f t="shared" si="217"/>
        <v>0</v>
      </c>
      <c r="T1041" s="12">
        <f t="shared" si="218"/>
        <v>0</v>
      </c>
      <c r="U1041" s="12">
        <f t="shared" si="219"/>
        <v>0</v>
      </c>
      <c r="V1041" s="13" t="str">
        <f t="shared" ca="1" si="220"/>
        <v>Greater Than 8 Weeks Old</v>
      </c>
    </row>
    <row r="1042" spans="1:22" x14ac:dyDescent="0.35">
      <c r="A1042" s="2" t="s">
        <v>26</v>
      </c>
      <c r="B1042" s="5">
        <v>43684</v>
      </c>
      <c r="C1042" s="5" t="s">
        <v>378</v>
      </c>
      <c r="D1042" s="5" t="s">
        <v>379</v>
      </c>
      <c r="E1042" s="6">
        <v>1</v>
      </c>
      <c r="F1042" s="3">
        <v>65</v>
      </c>
      <c r="G1042" s="3">
        <v>16.2</v>
      </c>
      <c r="H1042" s="8">
        <f t="shared" si="208"/>
        <v>16.2</v>
      </c>
      <c r="I1042" s="3">
        <v>48.8</v>
      </c>
      <c r="J1042" s="4">
        <v>0.75</v>
      </c>
      <c r="K1042" s="2" t="str">
        <f t="shared" si="209"/>
        <v>Wednesday</v>
      </c>
      <c r="L1042" s="5">
        <f t="shared" si="210"/>
        <v>43687</v>
      </c>
      <c r="M1042" s="2" t="str">
        <f t="shared" si="211"/>
        <v>Saturday</v>
      </c>
      <c r="N1042" s="2" t="str">
        <f t="shared" si="212"/>
        <v>Saturday</v>
      </c>
      <c r="O1042" s="12">
        <f t="shared" si="213"/>
        <v>0</v>
      </c>
      <c r="P1042" s="11" t="str">
        <f t="shared" si="214"/>
        <v>Low Cost per Unit</v>
      </c>
      <c r="Q1042" s="12">
        <f t="shared" si="215"/>
        <v>0</v>
      </c>
      <c r="R1042" s="12">
        <f t="shared" si="216"/>
        <v>0</v>
      </c>
      <c r="S1042" s="12">
        <f t="shared" si="217"/>
        <v>0</v>
      </c>
      <c r="T1042" s="12">
        <f t="shared" si="218"/>
        <v>0</v>
      </c>
      <c r="U1042" s="12">
        <f t="shared" si="219"/>
        <v>0</v>
      </c>
      <c r="V1042" s="13" t="str">
        <f t="shared" ca="1" si="220"/>
        <v>Greater Than 8 Weeks Old</v>
      </c>
    </row>
    <row r="1043" spans="1:22" x14ac:dyDescent="0.35">
      <c r="A1043" s="2" t="s">
        <v>26</v>
      </c>
      <c r="B1043" s="5">
        <v>43687</v>
      </c>
      <c r="C1043" s="5" t="s">
        <v>378</v>
      </c>
      <c r="D1043" s="5" t="s">
        <v>379</v>
      </c>
      <c r="E1043" s="6">
        <v>1</v>
      </c>
      <c r="F1043" s="3">
        <v>65</v>
      </c>
      <c r="G1043" s="3">
        <v>16.2</v>
      </c>
      <c r="H1043" s="8">
        <f t="shared" si="208"/>
        <v>16.2</v>
      </c>
      <c r="I1043" s="3">
        <v>48.8</v>
      </c>
      <c r="J1043" s="4">
        <v>0.75</v>
      </c>
      <c r="K1043" s="2" t="str">
        <f t="shared" si="209"/>
        <v>Saturday</v>
      </c>
      <c r="L1043" s="5">
        <f t="shared" si="210"/>
        <v>43690</v>
      </c>
      <c r="M1043" s="2" t="str">
        <f t="shared" si="211"/>
        <v>Tuesday</v>
      </c>
      <c r="N1043" s="2" t="str">
        <f t="shared" si="212"/>
        <v>Tuesday</v>
      </c>
      <c r="O1043" s="12">
        <f t="shared" si="213"/>
        <v>0</v>
      </c>
      <c r="P1043" s="11" t="str">
        <f t="shared" si="214"/>
        <v>Low Cost per Unit</v>
      </c>
      <c r="Q1043" s="12">
        <f t="shared" si="215"/>
        <v>0</v>
      </c>
      <c r="R1043" s="12">
        <f t="shared" si="216"/>
        <v>0</v>
      </c>
      <c r="S1043" s="12">
        <f t="shared" si="217"/>
        <v>0</v>
      </c>
      <c r="T1043" s="12">
        <f t="shared" si="218"/>
        <v>0</v>
      </c>
      <c r="U1043" s="12">
        <f t="shared" si="219"/>
        <v>0</v>
      </c>
      <c r="V1043" s="13" t="str">
        <f t="shared" ca="1" si="220"/>
        <v>Greater Than 8 Weeks Old</v>
      </c>
    </row>
    <row r="1044" spans="1:22" x14ac:dyDescent="0.35">
      <c r="A1044" s="2" t="s">
        <v>26</v>
      </c>
      <c r="B1044" s="5">
        <v>43688</v>
      </c>
      <c r="C1044" s="5" t="s">
        <v>378</v>
      </c>
      <c r="D1044" s="5" t="s">
        <v>379</v>
      </c>
      <c r="E1044" s="6">
        <v>2</v>
      </c>
      <c r="F1044" s="3">
        <v>130</v>
      </c>
      <c r="G1044" s="3">
        <v>32.4</v>
      </c>
      <c r="H1044" s="8">
        <f t="shared" si="208"/>
        <v>16.2</v>
      </c>
      <c r="I1044" s="3">
        <v>97.6</v>
      </c>
      <c r="J1044" s="4">
        <v>0.75</v>
      </c>
      <c r="K1044" s="2" t="str">
        <f t="shared" si="209"/>
        <v>Sunday</v>
      </c>
      <c r="L1044" s="5">
        <f t="shared" si="210"/>
        <v>43691</v>
      </c>
      <c r="M1044" s="2" t="str">
        <f t="shared" si="211"/>
        <v>Wednesday</v>
      </c>
      <c r="N1044" s="2" t="str">
        <f t="shared" si="212"/>
        <v>Wednesday</v>
      </c>
      <c r="O1044" s="12">
        <f t="shared" si="213"/>
        <v>0</v>
      </c>
      <c r="P1044" s="11" t="str">
        <f t="shared" si="214"/>
        <v>Low Cost per Unit</v>
      </c>
      <c r="Q1044" s="12">
        <f t="shared" si="215"/>
        <v>0</v>
      </c>
      <c r="R1044" s="12">
        <f t="shared" si="216"/>
        <v>3.9</v>
      </c>
      <c r="S1044" s="12">
        <f t="shared" si="217"/>
        <v>0</v>
      </c>
      <c r="T1044" s="12">
        <f t="shared" si="218"/>
        <v>0</v>
      </c>
      <c r="U1044" s="12">
        <f t="shared" si="219"/>
        <v>0</v>
      </c>
      <c r="V1044" s="13" t="str">
        <f t="shared" ca="1" si="220"/>
        <v>Greater Than 8 Weeks Old</v>
      </c>
    </row>
    <row r="1045" spans="1:22" x14ac:dyDescent="0.35">
      <c r="A1045" s="2" t="s">
        <v>26</v>
      </c>
      <c r="B1045" s="5">
        <v>43691</v>
      </c>
      <c r="C1045" s="5" t="s">
        <v>378</v>
      </c>
      <c r="D1045" s="5" t="s">
        <v>379</v>
      </c>
      <c r="E1045" s="6">
        <v>1</v>
      </c>
      <c r="F1045" s="3">
        <v>65</v>
      </c>
      <c r="G1045" s="3">
        <v>16.2</v>
      </c>
      <c r="H1045" s="8">
        <f t="shared" si="208"/>
        <v>16.2</v>
      </c>
      <c r="I1045" s="3">
        <v>48.8</v>
      </c>
      <c r="J1045" s="4">
        <v>0.75</v>
      </c>
      <c r="K1045" s="2" t="str">
        <f t="shared" si="209"/>
        <v>Wednesday</v>
      </c>
      <c r="L1045" s="5">
        <f t="shared" si="210"/>
        <v>43694</v>
      </c>
      <c r="M1045" s="2" t="str">
        <f t="shared" si="211"/>
        <v>Saturday</v>
      </c>
      <c r="N1045" s="2" t="str">
        <f t="shared" si="212"/>
        <v>Saturday</v>
      </c>
      <c r="O1045" s="12">
        <f t="shared" si="213"/>
        <v>0</v>
      </c>
      <c r="P1045" s="11" t="str">
        <f t="shared" si="214"/>
        <v>Low Cost per Unit</v>
      </c>
      <c r="Q1045" s="12">
        <f t="shared" si="215"/>
        <v>0</v>
      </c>
      <c r="R1045" s="12">
        <f t="shared" si="216"/>
        <v>0</v>
      </c>
      <c r="S1045" s="12">
        <f t="shared" si="217"/>
        <v>0</v>
      </c>
      <c r="T1045" s="12">
        <f t="shared" si="218"/>
        <v>0</v>
      </c>
      <c r="U1045" s="12">
        <f t="shared" si="219"/>
        <v>0</v>
      </c>
      <c r="V1045" s="13" t="str">
        <f t="shared" ca="1" si="220"/>
        <v>Greater Than 8 Weeks Old</v>
      </c>
    </row>
    <row r="1046" spans="1:22" x14ac:dyDescent="0.35">
      <c r="A1046" s="2" t="s">
        <v>26</v>
      </c>
      <c r="B1046" s="5">
        <v>43692</v>
      </c>
      <c r="C1046" s="5" t="s">
        <v>378</v>
      </c>
      <c r="D1046" s="5" t="s">
        <v>379</v>
      </c>
      <c r="E1046" s="6">
        <v>1</v>
      </c>
      <c r="F1046" s="3">
        <v>65</v>
      </c>
      <c r="G1046" s="3">
        <v>16.2</v>
      </c>
      <c r="H1046" s="8">
        <f t="shared" si="208"/>
        <v>16.2</v>
      </c>
      <c r="I1046" s="3">
        <v>48.8</v>
      </c>
      <c r="J1046" s="4">
        <v>0.75</v>
      </c>
      <c r="K1046" s="2" t="str">
        <f t="shared" si="209"/>
        <v>Thursday</v>
      </c>
      <c r="L1046" s="5">
        <f t="shared" si="210"/>
        <v>43695</v>
      </c>
      <c r="M1046" s="2" t="str">
        <f t="shared" si="211"/>
        <v>Sunday</v>
      </c>
      <c r="N1046" s="2" t="str">
        <f t="shared" si="212"/>
        <v>Monday</v>
      </c>
      <c r="O1046" s="12">
        <f t="shared" si="213"/>
        <v>0</v>
      </c>
      <c r="P1046" s="11" t="str">
        <f t="shared" si="214"/>
        <v>Low Cost per Unit</v>
      </c>
      <c r="Q1046" s="12">
        <f t="shared" si="215"/>
        <v>0</v>
      </c>
      <c r="R1046" s="12">
        <f t="shared" si="216"/>
        <v>0</v>
      </c>
      <c r="S1046" s="12">
        <f t="shared" si="217"/>
        <v>0</v>
      </c>
      <c r="T1046" s="12">
        <f t="shared" si="218"/>
        <v>0</v>
      </c>
      <c r="U1046" s="12">
        <f t="shared" si="219"/>
        <v>0</v>
      </c>
      <c r="V1046" s="13" t="str">
        <f t="shared" ca="1" si="220"/>
        <v>Greater Than 8 Weeks Old</v>
      </c>
    </row>
    <row r="1047" spans="1:22" x14ac:dyDescent="0.35">
      <c r="A1047" s="2" t="s">
        <v>26</v>
      </c>
      <c r="B1047" s="5">
        <v>43695</v>
      </c>
      <c r="C1047" s="5" t="s">
        <v>378</v>
      </c>
      <c r="D1047" s="5" t="s">
        <v>379</v>
      </c>
      <c r="E1047" s="6">
        <v>2</v>
      </c>
      <c r="F1047" s="3">
        <v>130</v>
      </c>
      <c r="G1047" s="3">
        <v>32.4</v>
      </c>
      <c r="H1047" s="8">
        <f t="shared" si="208"/>
        <v>16.2</v>
      </c>
      <c r="I1047" s="3">
        <v>97.6</v>
      </c>
      <c r="J1047" s="4">
        <v>0.75</v>
      </c>
      <c r="K1047" s="2" t="str">
        <f t="shared" si="209"/>
        <v>Sunday</v>
      </c>
      <c r="L1047" s="5">
        <f t="shared" si="210"/>
        <v>43698</v>
      </c>
      <c r="M1047" s="2" t="str">
        <f t="shared" si="211"/>
        <v>Wednesday</v>
      </c>
      <c r="N1047" s="2" t="str">
        <f t="shared" si="212"/>
        <v>Wednesday</v>
      </c>
      <c r="O1047" s="12">
        <f t="shared" si="213"/>
        <v>0</v>
      </c>
      <c r="P1047" s="11" t="str">
        <f t="shared" si="214"/>
        <v>Low Cost per Unit</v>
      </c>
      <c r="Q1047" s="12">
        <f t="shared" si="215"/>
        <v>0</v>
      </c>
      <c r="R1047" s="12">
        <f t="shared" si="216"/>
        <v>3.9</v>
      </c>
      <c r="S1047" s="12">
        <f t="shared" si="217"/>
        <v>0</v>
      </c>
      <c r="T1047" s="12">
        <f t="shared" si="218"/>
        <v>0</v>
      </c>
      <c r="U1047" s="12">
        <f t="shared" si="219"/>
        <v>0</v>
      </c>
      <c r="V1047" s="13" t="str">
        <f t="shared" ca="1" si="220"/>
        <v>Greater Than 8 Weeks Old</v>
      </c>
    </row>
    <row r="1048" spans="1:22" x14ac:dyDescent="0.35">
      <c r="A1048" s="2" t="s">
        <v>26</v>
      </c>
      <c r="B1048" s="5">
        <v>43696</v>
      </c>
      <c r="C1048" s="5" t="s">
        <v>378</v>
      </c>
      <c r="D1048" s="5" t="s">
        <v>379</v>
      </c>
      <c r="E1048" s="6">
        <v>2</v>
      </c>
      <c r="F1048" s="3">
        <v>130</v>
      </c>
      <c r="G1048" s="3">
        <v>32.4</v>
      </c>
      <c r="H1048" s="8">
        <f t="shared" si="208"/>
        <v>16.2</v>
      </c>
      <c r="I1048" s="3">
        <v>97.6</v>
      </c>
      <c r="J1048" s="4">
        <v>0.75</v>
      </c>
      <c r="K1048" s="2" t="str">
        <f t="shared" si="209"/>
        <v>Monday</v>
      </c>
      <c r="L1048" s="5">
        <f t="shared" si="210"/>
        <v>43699</v>
      </c>
      <c r="M1048" s="2" t="str">
        <f t="shared" si="211"/>
        <v>Thursday</v>
      </c>
      <c r="N1048" s="2" t="str">
        <f t="shared" si="212"/>
        <v>Thursday</v>
      </c>
      <c r="O1048" s="12">
        <f t="shared" si="213"/>
        <v>0</v>
      </c>
      <c r="P1048" s="11" t="str">
        <f t="shared" si="214"/>
        <v>Low Cost per Unit</v>
      </c>
      <c r="Q1048" s="12">
        <f t="shared" si="215"/>
        <v>0</v>
      </c>
      <c r="R1048" s="12">
        <f t="shared" si="216"/>
        <v>3.9</v>
      </c>
      <c r="S1048" s="12">
        <f t="shared" si="217"/>
        <v>0</v>
      </c>
      <c r="T1048" s="12">
        <f t="shared" si="218"/>
        <v>0</v>
      </c>
      <c r="U1048" s="12">
        <f t="shared" si="219"/>
        <v>0</v>
      </c>
      <c r="V1048" s="13" t="str">
        <f t="shared" ca="1" si="220"/>
        <v>Greater Than 8 Weeks Old</v>
      </c>
    </row>
    <row r="1049" spans="1:22" x14ac:dyDescent="0.35">
      <c r="A1049" s="2" t="s">
        <v>26</v>
      </c>
      <c r="B1049" s="5">
        <v>43697</v>
      </c>
      <c r="C1049" s="5" t="s">
        <v>378</v>
      </c>
      <c r="D1049" s="5" t="s">
        <v>379</v>
      </c>
      <c r="E1049" s="6">
        <v>2</v>
      </c>
      <c r="F1049" s="3">
        <v>130</v>
      </c>
      <c r="G1049" s="3">
        <v>32.4</v>
      </c>
      <c r="H1049" s="8">
        <f t="shared" si="208"/>
        <v>16.2</v>
      </c>
      <c r="I1049" s="3">
        <v>97.6</v>
      </c>
      <c r="J1049" s="4">
        <v>0.75</v>
      </c>
      <c r="K1049" s="2" t="str">
        <f t="shared" si="209"/>
        <v>Tuesday</v>
      </c>
      <c r="L1049" s="5">
        <f t="shared" si="210"/>
        <v>43700</v>
      </c>
      <c r="M1049" s="2" t="str">
        <f t="shared" si="211"/>
        <v>Friday</v>
      </c>
      <c r="N1049" s="2" t="str">
        <f t="shared" si="212"/>
        <v>Friday</v>
      </c>
      <c r="O1049" s="12">
        <f t="shared" si="213"/>
        <v>6.5</v>
      </c>
      <c r="P1049" s="11" t="str">
        <f t="shared" si="214"/>
        <v>Low Cost per Unit</v>
      </c>
      <c r="Q1049" s="12">
        <f t="shared" si="215"/>
        <v>0</v>
      </c>
      <c r="R1049" s="12">
        <f t="shared" si="216"/>
        <v>3.9</v>
      </c>
      <c r="S1049" s="12">
        <f t="shared" si="217"/>
        <v>0</v>
      </c>
      <c r="T1049" s="12">
        <f t="shared" si="218"/>
        <v>0</v>
      </c>
      <c r="U1049" s="12">
        <f t="shared" si="219"/>
        <v>0</v>
      </c>
      <c r="V1049" s="13" t="str">
        <f t="shared" ca="1" si="220"/>
        <v>Greater Than 8 Weeks Old</v>
      </c>
    </row>
    <row r="1050" spans="1:22" x14ac:dyDescent="0.35">
      <c r="A1050" s="2" t="s">
        <v>26</v>
      </c>
      <c r="B1050" s="5">
        <v>43698</v>
      </c>
      <c r="C1050" s="5" t="s">
        <v>378</v>
      </c>
      <c r="D1050" s="5" t="s">
        <v>379</v>
      </c>
      <c r="E1050" s="6">
        <v>9</v>
      </c>
      <c r="F1050" s="3">
        <v>381</v>
      </c>
      <c r="G1050" s="3">
        <v>145.80000000000001</v>
      </c>
      <c r="H1050" s="8">
        <f t="shared" si="208"/>
        <v>16.200000000000003</v>
      </c>
      <c r="I1050" s="3">
        <v>235.2</v>
      </c>
      <c r="J1050" s="4">
        <v>0.62</v>
      </c>
      <c r="K1050" s="2" t="str">
        <f t="shared" si="209"/>
        <v>Wednesday</v>
      </c>
      <c r="L1050" s="5">
        <f t="shared" si="210"/>
        <v>43701</v>
      </c>
      <c r="M1050" s="2" t="str">
        <f t="shared" si="211"/>
        <v>Saturday</v>
      </c>
      <c r="N1050" s="2" t="str">
        <f t="shared" si="212"/>
        <v>Saturday</v>
      </c>
      <c r="O1050" s="12">
        <f t="shared" si="213"/>
        <v>0</v>
      </c>
      <c r="P1050" s="11" t="str">
        <f t="shared" si="214"/>
        <v>Low Cost per Unit</v>
      </c>
      <c r="Q1050" s="12">
        <f t="shared" si="215"/>
        <v>0</v>
      </c>
      <c r="R1050" s="12">
        <f t="shared" si="216"/>
        <v>11.43</v>
      </c>
      <c r="S1050" s="12">
        <f t="shared" si="217"/>
        <v>0</v>
      </c>
      <c r="T1050" s="12">
        <f t="shared" si="218"/>
        <v>0</v>
      </c>
      <c r="U1050" s="12">
        <f t="shared" si="219"/>
        <v>0</v>
      </c>
      <c r="V1050" s="13" t="str">
        <f t="shared" ca="1" si="220"/>
        <v>Greater Than 8 Weeks Old</v>
      </c>
    </row>
    <row r="1051" spans="1:22" x14ac:dyDescent="0.35">
      <c r="A1051" s="2" t="s">
        <v>26</v>
      </c>
      <c r="B1051" s="5">
        <v>43700</v>
      </c>
      <c r="C1051" s="5" t="s">
        <v>378</v>
      </c>
      <c r="D1051" s="5" t="s">
        <v>379</v>
      </c>
      <c r="E1051" s="6">
        <v>1</v>
      </c>
      <c r="F1051" s="3">
        <v>65</v>
      </c>
      <c r="G1051" s="3">
        <v>16.2</v>
      </c>
      <c r="H1051" s="8">
        <f t="shared" si="208"/>
        <v>16.2</v>
      </c>
      <c r="I1051" s="3">
        <v>48.8</v>
      </c>
      <c r="J1051" s="4">
        <v>0.75</v>
      </c>
      <c r="K1051" s="2" t="str">
        <f t="shared" si="209"/>
        <v>Friday</v>
      </c>
      <c r="L1051" s="5">
        <f t="shared" si="210"/>
        <v>43703</v>
      </c>
      <c r="M1051" s="2" t="str">
        <f t="shared" si="211"/>
        <v>Monday</v>
      </c>
      <c r="N1051" s="2" t="str">
        <f t="shared" si="212"/>
        <v>Monday</v>
      </c>
      <c r="O1051" s="12">
        <f t="shared" si="213"/>
        <v>0</v>
      </c>
      <c r="P1051" s="11" t="str">
        <f t="shared" si="214"/>
        <v>Low Cost per Unit</v>
      </c>
      <c r="Q1051" s="12">
        <f t="shared" si="215"/>
        <v>0</v>
      </c>
      <c r="R1051" s="12">
        <f t="shared" si="216"/>
        <v>0</v>
      </c>
      <c r="S1051" s="12">
        <f t="shared" si="217"/>
        <v>0</v>
      </c>
      <c r="T1051" s="12">
        <f t="shared" si="218"/>
        <v>0</v>
      </c>
      <c r="U1051" s="12">
        <f t="shared" si="219"/>
        <v>0</v>
      </c>
      <c r="V1051" s="13" t="str">
        <f t="shared" ca="1" si="220"/>
        <v>Greater Than 8 Weeks Old</v>
      </c>
    </row>
    <row r="1052" spans="1:22" x14ac:dyDescent="0.35">
      <c r="A1052" s="2" t="s">
        <v>26</v>
      </c>
      <c r="B1052" s="5">
        <v>43703</v>
      </c>
      <c r="C1052" s="5" t="s">
        <v>378</v>
      </c>
      <c r="D1052" s="5" t="s">
        <v>379</v>
      </c>
      <c r="E1052" s="6">
        <v>1</v>
      </c>
      <c r="F1052" s="3">
        <v>65</v>
      </c>
      <c r="G1052" s="3">
        <v>16.2</v>
      </c>
      <c r="H1052" s="8">
        <f t="shared" si="208"/>
        <v>16.2</v>
      </c>
      <c r="I1052" s="3">
        <v>48.8</v>
      </c>
      <c r="J1052" s="4">
        <v>0.75</v>
      </c>
      <c r="K1052" s="2" t="str">
        <f t="shared" si="209"/>
        <v>Monday</v>
      </c>
      <c r="L1052" s="5">
        <f t="shared" si="210"/>
        <v>43706</v>
      </c>
      <c r="M1052" s="2" t="str">
        <f t="shared" si="211"/>
        <v>Thursday</v>
      </c>
      <c r="N1052" s="2" t="str">
        <f t="shared" si="212"/>
        <v>Thursday</v>
      </c>
      <c r="O1052" s="12">
        <f t="shared" si="213"/>
        <v>0</v>
      </c>
      <c r="P1052" s="11" t="str">
        <f t="shared" si="214"/>
        <v>Low Cost per Unit</v>
      </c>
      <c r="Q1052" s="12">
        <f t="shared" si="215"/>
        <v>0</v>
      </c>
      <c r="R1052" s="12">
        <f t="shared" si="216"/>
        <v>0</v>
      </c>
      <c r="S1052" s="12">
        <f t="shared" si="217"/>
        <v>0</v>
      </c>
      <c r="T1052" s="12">
        <f t="shared" si="218"/>
        <v>0</v>
      </c>
      <c r="U1052" s="12">
        <f t="shared" si="219"/>
        <v>0</v>
      </c>
      <c r="V1052" s="13" t="str">
        <f t="shared" ca="1" si="220"/>
        <v>Greater Than 8 Weeks Old</v>
      </c>
    </row>
    <row r="1053" spans="1:22" x14ac:dyDescent="0.35">
      <c r="A1053" s="2" t="s">
        <v>26</v>
      </c>
      <c r="B1053" s="5">
        <v>43704</v>
      </c>
      <c r="C1053" s="5" t="s">
        <v>378</v>
      </c>
      <c r="D1053" s="5" t="s">
        <v>379</v>
      </c>
      <c r="E1053" s="6">
        <v>1</v>
      </c>
      <c r="F1053" s="3">
        <v>65</v>
      </c>
      <c r="G1053" s="3">
        <v>16.2</v>
      </c>
      <c r="H1053" s="8">
        <f t="shared" si="208"/>
        <v>16.2</v>
      </c>
      <c r="I1053" s="3">
        <v>48.8</v>
      </c>
      <c r="J1053" s="4">
        <v>0.75</v>
      </c>
      <c r="K1053" s="2" t="str">
        <f t="shared" si="209"/>
        <v>Tuesday</v>
      </c>
      <c r="L1053" s="5">
        <f t="shared" si="210"/>
        <v>43707</v>
      </c>
      <c r="M1053" s="2" t="str">
        <f t="shared" si="211"/>
        <v>Friday</v>
      </c>
      <c r="N1053" s="2" t="str">
        <f t="shared" si="212"/>
        <v>Friday</v>
      </c>
      <c r="O1053" s="12">
        <f t="shared" si="213"/>
        <v>3.25</v>
      </c>
      <c r="P1053" s="11" t="str">
        <f t="shared" si="214"/>
        <v>Low Cost per Unit</v>
      </c>
      <c r="Q1053" s="12">
        <f t="shared" si="215"/>
        <v>0</v>
      </c>
      <c r="R1053" s="12">
        <f t="shared" si="216"/>
        <v>0</v>
      </c>
      <c r="S1053" s="12">
        <f t="shared" si="217"/>
        <v>0</v>
      </c>
      <c r="T1053" s="12">
        <f t="shared" si="218"/>
        <v>0</v>
      </c>
      <c r="U1053" s="12">
        <f t="shared" si="219"/>
        <v>0</v>
      </c>
      <c r="V1053" s="13" t="str">
        <f t="shared" ca="1" si="220"/>
        <v>Greater Than 8 Weeks Old</v>
      </c>
    </row>
    <row r="1054" spans="1:22" x14ac:dyDescent="0.35">
      <c r="A1054" s="2" t="s">
        <v>26</v>
      </c>
      <c r="B1054" s="5">
        <v>43705</v>
      </c>
      <c r="C1054" s="5" t="s">
        <v>378</v>
      </c>
      <c r="D1054" s="5" t="s">
        <v>379</v>
      </c>
      <c r="E1054" s="6">
        <v>1</v>
      </c>
      <c r="F1054" s="3">
        <v>65</v>
      </c>
      <c r="G1054" s="3">
        <v>16.2</v>
      </c>
      <c r="H1054" s="8">
        <f t="shared" si="208"/>
        <v>16.2</v>
      </c>
      <c r="I1054" s="3">
        <v>48.8</v>
      </c>
      <c r="J1054" s="4">
        <v>0.75</v>
      </c>
      <c r="K1054" s="2" t="str">
        <f t="shared" si="209"/>
        <v>Wednesday</v>
      </c>
      <c r="L1054" s="5">
        <f t="shared" si="210"/>
        <v>43708</v>
      </c>
      <c r="M1054" s="2" t="str">
        <f t="shared" si="211"/>
        <v>Saturday</v>
      </c>
      <c r="N1054" s="2" t="str">
        <f t="shared" si="212"/>
        <v>Saturday</v>
      </c>
      <c r="O1054" s="12">
        <f t="shared" si="213"/>
        <v>0</v>
      </c>
      <c r="P1054" s="11" t="str">
        <f t="shared" si="214"/>
        <v>Low Cost per Unit</v>
      </c>
      <c r="Q1054" s="12">
        <f t="shared" si="215"/>
        <v>0</v>
      </c>
      <c r="R1054" s="12">
        <f t="shared" si="216"/>
        <v>0</v>
      </c>
      <c r="S1054" s="12">
        <f t="shared" si="217"/>
        <v>0</v>
      </c>
      <c r="T1054" s="12">
        <f t="shared" si="218"/>
        <v>0</v>
      </c>
      <c r="U1054" s="12">
        <f t="shared" si="219"/>
        <v>0</v>
      </c>
      <c r="V1054" s="13" t="str">
        <f t="shared" ca="1" si="220"/>
        <v>Greater Than 8 Weeks Old</v>
      </c>
    </row>
    <row r="1055" spans="1:22" x14ac:dyDescent="0.35">
      <c r="A1055" s="2" t="s">
        <v>26</v>
      </c>
      <c r="B1055" s="5">
        <v>43707</v>
      </c>
      <c r="C1055" s="5" t="s">
        <v>378</v>
      </c>
      <c r="D1055" s="5" t="s">
        <v>379</v>
      </c>
      <c r="E1055" s="6">
        <v>1</v>
      </c>
      <c r="F1055" s="3">
        <v>65</v>
      </c>
      <c r="G1055" s="3">
        <v>16.2</v>
      </c>
      <c r="H1055" s="8">
        <f t="shared" si="208"/>
        <v>16.2</v>
      </c>
      <c r="I1055" s="3">
        <v>48.8</v>
      </c>
      <c r="J1055" s="4">
        <v>0.75</v>
      </c>
      <c r="K1055" s="2" t="str">
        <f t="shared" si="209"/>
        <v>Friday</v>
      </c>
      <c r="L1055" s="5">
        <f t="shared" si="210"/>
        <v>43710</v>
      </c>
      <c r="M1055" s="2" t="str">
        <f t="shared" si="211"/>
        <v>Monday</v>
      </c>
      <c r="N1055" s="2" t="str">
        <f t="shared" si="212"/>
        <v>Monday</v>
      </c>
      <c r="O1055" s="12">
        <f t="shared" si="213"/>
        <v>0</v>
      </c>
      <c r="P1055" s="11" t="str">
        <f t="shared" si="214"/>
        <v>Low Cost per Unit</v>
      </c>
      <c r="Q1055" s="12">
        <f t="shared" si="215"/>
        <v>0</v>
      </c>
      <c r="R1055" s="12">
        <f t="shared" si="216"/>
        <v>0</v>
      </c>
      <c r="S1055" s="12">
        <f t="shared" si="217"/>
        <v>0</v>
      </c>
      <c r="T1055" s="12">
        <f t="shared" si="218"/>
        <v>0</v>
      </c>
      <c r="U1055" s="12">
        <f t="shared" si="219"/>
        <v>0</v>
      </c>
      <c r="V1055" s="13" t="str">
        <f t="shared" ca="1" si="220"/>
        <v>Greater Than 8 Weeks Old</v>
      </c>
    </row>
    <row r="1056" spans="1:22" x14ac:dyDescent="0.35">
      <c r="A1056" s="2" t="s">
        <v>219</v>
      </c>
      <c r="B1056" s="5">
        <v>43678</v>
      </c>
      <c r="C1056" s="5" t="s">
        <v>380</v>
      </c>
      <c r="D1056" s="5" t="s">
        <v>381</v>
      </c>
      <c r="E1056" s="6">
        <v>2</v>
      </c>
      <c r="F1056" s="3">
        <v>38</v>
      </c>
      <c r="G1056" s="3">
        <v>9</v>
      </c>
      <c r="H1056" s="8">
        <f t="shared" si="208"/>
        <v>4.5</v>
      </c>
      <c r="I1056" s="3">
        <v>29</v>
      </c>
      <c r="J1056" s="4">
        <v>0.76</v>
      </c>
      <c r="K1056" s="2" t="str">
        <f t="shared" si="209"/>
        <v>Thursday</v>
      </c>
      <c r="L1056" s="5">
        <f t="shared" si="210"/>
        <v>43681</v>
      </c>
      <c r="M1056" s="2" t="str">
        <f t="shared" si="211"/>
        <v>Sunday</v>
      </c>
      <c r="N1056" s="2" t="str">
        <f t="shared" si="212"/>
        <v>Monday</v>
      </c>
      <c r="O1056" s="12">
        <f t="shared" si="213"/>
        <v>0</v>
      </c>
      <c r="P1056" s="11" t="str">
        <f t="shared" si="214"/>
        <v>Low Cost per Unit</v>
      </c>
      <c r="Q1056" s="12">
        <f t="shared" si="215"/>
        <v>0</v>
      </c>
      <c r="R1056" s="12">
        <f t="shared" si="216"/>
        <v>1.1399999999999999</v>
      </c>
      <c r="S1056" s="12">
        <f t="shared" si="217"/>
        <v>0</v>
      </c>
      <c r="T1056" s="12">
        <f t="shared" si="218"/>
        <v>0</v>
      </c>
      <c r="U1056" s="12">
        <f t="shared" si="219"/>
        <v>0</v>
      </c>
      <c r="V1056" s="13" t="str">
        <f t="shared" ca="1" si="220"/>
        <v>Greater Than 8 Weeks Old</v>
      </c>
    </row>
    <row r="1057" spans="1:22" x14ac:dyDescent="0.35">
      <c r="A1057" s="2" t="s">
        <v>219</v>
      </c>
      <c r="B1057" s="5">
        <v>43679</v>
      </c>
      <c r="C1057" s="5" t="s">
        <v>380</v>
      </c>
      <c r="D1057" s="5" t="s">
        <v>381</v>
      </c>
      <c r="E1057" s="6">
        <v>9</v>
      </c>
      <c r="F1057" s="3">
        <v>152</v>
      </c>
      <c r="G1057" s="3">
        <v>40.5</v>
      </c>
      <c r="H1057" s="8">
        <f t="shared" si="208"/>
        <v>4.5</v>
      </c>
      <c r="I1057" s="3">
        <v>111.5</v>
      </c>
      <c r="J1057" s="4">
        <v>0.73</v>
      </c>
      <c r="K1057" s="2" t="str">
        <f t="shared" si="209"/>
        <v>Friday</v>
      </c>
      <c r="L1057" s="5">
        <f t="shared" si="210"/>
        <v>43682</v>
      </c>
      <c r="M1057" s="2" t="str">
        <f t="shared" si="211"/>
        <v>Monday</v>
      </c>
      <c r="N1057" s="2" t="str">
        <f t="shared" si="212"/>
        <v>Monday</v>
      </c>
      <c r="O1057" s="12">
        <f t="shared" si="213"/>
        <v>0</v>
      </c>
      <c r="P1057" s="11" t="str">
        <f t="shared" si="214"/>
        <v>Low Cost per Unit</v>
      </c>
      <c r="Q1057" s="12">
        <f t="shared" si="215"/>
        <v>0</v>
      </c>
      <c r="R1057" s="12">
        <f t="shared" si="216"/>
        <v>4.5599999999999996</v>
      </c>
      <c r="S1057" s="12">
        <f t="shared" si="217"/>
        <v>0</v>
      </c>
      <c r="T1057" s="12">
        <f t="shared" si="218"/>
        <v>0</v>
      </c>
      <c r="U1057" s="12">
        <f t="shared" si="219"/>
        <v>0</v>
      </c>
      <c r="V1057" s="13" t="str">
        <f t="shared" ca="1" si="220"/>
        <v>Greater Than 8 Weeks Old</v>
      </c>
    </row>
    <row r="1058" spans="1:22" x14ac:dyDescent="0.35">
      <c r="A1058" s="2" t="s">
        <v>219</v>
      </c>
      <c r="B1058" s="5">
        <v>43681</v>
      </c>
      <c r="C1058" s="5" t="s">
        <v>380</v>
      </c>
      <c r="D1058" s="5" t="s">
        <v>381</v>
      </c>
      <c r="E1058" s="6">
        <v>1</v>
      </c>
      <c r="F1058" s="3">
        <v>19</v>
      </c>
      <c r="G1058" s="3">
        <v>4.5</v>
      </c>
      <c r="H1058" s="8">
        <f t="shared" si="208"/>
        <v>4.5</v>
      </c>
      <c r="I1058" s="3">
        <v>14.5</v>
      </c>
      <c r="J1058" s="4">
        <v>0.76</v>
      </c>
      <c r="K1058" s="2" t="str">
        <f t="shared" si="209"/>
        <v>Sunday</v>
      </c>
      <c r="L1058" s="5">
        <f t="shared" si="210"/>
        <v>43684</v>
      </c>
      <c r="M1058" s="2" t="str">
        <f t="shared" si="211"/>
        <v>Wednesday</v>
      </c>
      <c r="N1058" s="2" t="str">
        <f t="shared" si="212"/>
        <v>Wednesday</v>
      </c>
      <c r="O1058" s="12">
        <f t="shared" si="213"/>
        <v>0</v>
      </c>
      <c r="P1058" s="11" t="str">
        <f t="shared" si="214"/>
        <v>Low Cost per Unit</v>
      </c>
      <c r="Q1058" s="12">
        <f t="shared" si="215"/>
        <v>0</v>
      </c>
      <c r="R1058" s="12">
        <f t="shared" si="216"/>
        <v>0</v>
      </c>
      <c r="S1058" s="12">
        <f t="shared" si="217"/>
        <v>0</v>
      </c>
      <c r="T1058" s="12">
        <f t="shared" si="218"/>
        <v>0</v>
      </c>
      <c r="U1058" s="12">
        <f t="shared" si="219"/>
        <v>0</v>
      </c>
      <c r="V1058" s="13" t="str">
        <f t="shared" ca="1" si="220"/>
        <v>Greater Than 8 Weeks Old</v>
      </c>
    </row>
    <row r="1059" spans="1:22" x14ac:dyDescent="0.35">
      <c r="A1059" s="2" t="s">
        <v>219</v>
      </c>
      <c r="B1059" s="5">
        <v>43682</v>
      </c>
      <c r="C1059" s="5" t="s">
        <v>380</v>
      </c>
      <c r="D1059" s="5" t="s">
        <v>381</v>
      </c>
      <c r="E1059" s="6">
        <v>2</v>
      </c>
      <c r="F1059" s="3">
        <v>38</v>
      </c>
      <c r="G1059" s="3">
        <v>9</v>
      </c>
      <c r="H1059" s="8">
        <f t="shared" si="208"/>
        <v>4.5</v>
      </c>
      <c r="I1059" s="3">
        <v>29</v>
      </c>
      <c r="J1059" s="4">
        <v>0.76</v>
      </c>
      <c r="K1059" s="2" t="str">
        <f t="shared" si="209"/>
        <v>Monday</v>
      </c>
      <c r="L1059" s="5">
        <f t="shared" si="210"/>
        <v>43685</v>
      </c>
      <c r="M1059" s="2" t="str">
        <f t="shared" si="211"/>
        <v>Thursday</v>
      </c>
      <c r="N1059" s="2" t="str">
        <f t="shared" si="212"/>
        <v>Thursday</v>
      </c>
      <c r="O1059" s="12">
        <f t="shared" si="213"/>
        <v>0</v>
      </c>
      <c r="P1059" s="11" t="str">
        <f t="shared" si="214"/>
        <v>Low Cost per Unit</v>
      </c>
      <c r="Q1059" s="12">
        <f t="shared" si="215"/>
        <v>0</v>
      </c>
      <c r="R1059" s="12">
        <f t="shared" si="216"/>
        <v>1.1399999999999999</v>
      </c>
      <c r="S1059" s="12">
        <f t="shared" si="217"/>
        <v>0</v>
      </c>
      <c r="T1059" s="12">
        <f t="shared" si="218"/>
        <v>0</v>
      </c>
      <c r="U1059" s="12">
        <f t="shared" si="219"/>
        <v>0</v>
      </c>
      <c r="V1059" s="13" t="str">
        <f t="shared" ca="1" si="220"/>
        <v>Greater Than 8 Weeks Old</v>
      </c>
    </row>
    <row r="1060" spans="1:22" x14ac:dyDescent="0.35">
      <c r="A1060" s="2" t="s">
        <v>219</v>
      </c>
      <c r="B1060" s="5">
        <v>43683</v>
      </c>
      <c r="C1060" s="5" t="s">
        <v>380</v>
      </c>
      <c r="D1060" s="5" t="s">
        <v>381</v>
      </c>
      <c r="E1060" s="6">
        <v>3</v>
      </c>
      <c r="F1060" s="3">
        <v>57</v>
      </c>
      <c r="G1060" s="3">
        <v>13.5</v>
      </c>
      <c r="H1060" s="8">
        <f t="shared" si="208"/>
        <v>4.5</v>
      </c>
      <c r="I1060" s="3">
        <v>43.5</v>
      </c>
      <c r="J1060" s="4">
        <v>0.76</v>
      </c>
      <c r="K1060" s="2" t="str">
        <f t="shared" si="209"/>
        <v>Tuesday</v>
      </c>
      <c r="L1060" s="5">
        <f t="shared" si="210"/>
        <v>43686</v>
      </c>
      <c r="M1060" s="2" t="str">
        <f t="shared" si="211"/>
        <v>Friday</v>
      </c>
      <c r="N1060" s="2" t="str">
        <f t="shared" si="212"/>
        <v>Friday</v>
      </c>
      <c r="O1060" s="12">
        <f t="shared" si="213"/>
        <v>2.85</v>
      </c>
      <c r="P1060" s="11" t="str">
        <f t="shared" si="214"/>
        <v>Low Cost per Unit</v>
      </c>
      <c r="Q1060" s="12">
        <f t="shared" si="215"/>
        <v>0</v>
      </c>
      <c r="R1060" s="12">
        <f t="shared" si="216"/>
        <v>1.71</v>
      </c>
      <c r="S1060" s="12">
        <f t="shared" si="217"/>
        <v>0</v>
      </c>
      <c r="T1060" s="12">
        <f t="shared" si="218"/>
        <v>0</v>
      </c>
      <c r="U1060" s="12">
        <f t="shared" si="219"/>
        <v>0</v>
      </c>
      <c r="V1060" s="13" t="str">
        <f t="shared" ca="1" si="220"/>
        <v>Greater Than 8 Weeks Old</v>
      </c>
    </row>
    <row r="1061" spans="1:22" x14ac:dyDescent="0.35">
      <c r="A1061" s="2" t="s">
        <v>219</v>
      </c>
      <c r="B1061" s="5">
        <v>43684</v>
      </c>
      <c r="C1061" s="5" t="s">
        <v>380</v>
      </c>
      <c r="D1061" s="5" t="s">
        <v>381</v>
      </c>
      <c r="E1061" s="6">
        <v>5</v>
      </c>
      <c r="F1061" s="3">
        <v>95</v>
      </c>
      <c r="G1061" s="3">
        <v>22.5</v>
      </c>
      <c r="H1061" s="8">
        <f t="shared" si="208"/>
        <v>4.5</v>
      </c>
      <c r="I1061" s="3">
        <v>72.5</v>
      </c>
      <c r="J1061" s="4">
        <v>0.76</v>
      </c>
      <c r="K1061" s="2" t="str">
        <f t="shared" si="209"/>
        <v>Wednesday</v>
      </c>
      <c r="L1061" s="5">
        <f t="shared" si="210"/>
        <v>43687</v>
      </c>
      <c r="M1061" s="2" t="str">
        <f t="shared" si="211"/>
        <v>Saturday</v>
      </c>
      <c r="N1061" s="2" t="str">
        <f t="shared" si="212"/>
        <v>Saturday</v>
      </c>
      <c r="O1061" s="12">
        <f t="shared" si="213"/>
        <v>0</v>
      </c>
      <c r="P1061" s="11" t="str">
        <f t="shared" si="214"/>
        <v>Low Cost per Unit</v>
      </c>
      <c r="Q1061" s="12">
        <f t="shared" si="215"/>
        <v>0</v>
      </c>
      <c r="R1061" s="12">
        <f t="shared" si="216"/>
        <v>2.85</v>
      </c>
      <c r="S1061" s="12">
        <f t="shared" si="217"/>
        <v>0</v>
      </c>
      <c r="T1061" s="12">
        <f t="shared" si="218"/>
        <v>0</v>
      </c>
      <c r="U1061" s="12">
        <f t="shared" si="219"/>
        <v>0</v>
      </c>
      <c r="V1061" s="13" t="str">
        <f t="shared" ca="1" si="220"/>
        <v>Greater Than 8 Weeks Old</v>
      </c>
    </row>
    <row r="1062" spans="1:22" x14ac:dyDescent="0.35">
      <c r="A1062" s="2" t="s">
        <v>219</v>
      </c>
      <c r="B1062" s="5">
        <v>43685</v>
      </c>
      <c r="C1062" s="5" t="s">
        <v>380</v>
      </c>
      <c r="D1062" s="5" t="s">
        <v>381</v>
      </c>
      <c r="E1062" s="6">
        <v>3</v>
      </c>
      <c r="F1062" s="3">
        <v>57</v>
      </c>
      <c r="G1062" s="3">
        <v>13.5</v>
      </c>
      <c r="H1062" s="8">
        <f t="shared" si="208"/>
        <v>4.5</v>
      </c>
      <c r="I1062" s="3">
        <v>43.5</v>
      </c>
      <c r="J1062" s="4">
        <v>0.76</v>
      </c>
      <c r="K1062" s="2" t="str">
        <f t="shared" si="209"/>
        <v>Thursday</v>
      </c>
      <c r="L1062" s="5">
        <f t="shared" si="210"/>
        <v>43688</v>
      </c>
      <c r="M1062" s="2" t="str">
        <f t="shared" si="211"/>
        <v>Sunday</v>
      </c>
      <c r="N1062" s="2" t="str">
        <f t="shared" si="212"/>
        <v>Monday</v>
      </c>
      <c r="O1062" s="12">
        <f t="shared" si="213"/>
        <v>0</v>
      </c>
      <c r="P1062" s="11" t="str">
        <f t="shared" si="214"/>
        <v>Low Cost per Unit</v>
      </c>
      <c r="Q1062" s="12">
        <f t="shared" si="215"/>
        <v>0</v>
      </c>
      <c r="R1062" s="12">
        <f t="shared" si="216"/>
        <v>1.71</v>
      </c>
      <c r="S1062" s="12">
        <f t="shared" si="217"/>
        <v>0</v>
      </c>
      <c r="T1062" s="12">
        <f t="shared" si="218"/>
        <v>0</v>
      </c>
      <c r="U1062" s="12">
        <f t="shared" si="219"/>
        <v>0</v>
      </c>
      <c r="V1062" s="13" t="str">
        <f t="shared" ca="1" si="220"/>
        <v>Greater Than 8 Weeks Old</v>
      </c>
    </row>
    <row r="1063" spans="1:22" x14ac:dyDescent="0.35">
      <c r="A1063" s="2" t="s">
        <v>219</v>
      </c>
      <c r="B1063" s="5">
        <v>43686</v>
      </c>
      <c r="C1063" s="5" t="s">
        <v>380</v>
      </c>
      <c r="D1063" s="5" t="s">
        <v>381</v>
      </c>
      <c r="E1063" s="6">
        <v>3</v>
      </c>
      <c r="F1063" s="3">
        <v>57</v>
      </c>
      <c r="G1063" s="3">
        <v>13.5</v>
      </c>
      <c r="H1063" s="8">
        <f t="shared" si="208"/>
        <v>4.5</v>
      </c>
      <c r="I1063" s="3">
        <v>43.5</v>
      </c>
      <c r="J1063" s="4">
        <v>0.76</v>
      </c>
      <c r="K1063" s="2" t="str">
        <f t="shared" si="209"/>
        <v>Friday</v>
      </c>
      <c r="L1063" s="5">
        <f t="shared" si="210"/>
        <v>43689</v>
      </c>
      <c r="M1063" s="2" t="str">
        <f t="shared" si="211"/>
        <v>Monday</v>
      </c>
      <c r="N1063" s="2" t="str">
        <f t="shared" si="212"/>
        <v>Monday</v>
      </c>
      <c r="O1063" s="12">
        <f t="shared" si="213"/>
        <v>0</v>
      </c>
      <c r="P1063" s="11" t="str">
        <f t="shared" si="214"/>
        <v>Low Cost per Unit</v>
      </c>
      <c r="Q1063" s="12">
        <f t="shared" si="215"/>
        <v>0</v>
      </c>
      <c r="R1063" s="12">
        <f t="shared" si="216"/>
        <v>1.71</v>
      </c>
      <c r="S1063" s="12">
        <f t="shared" si="217"/>
        <v>0</v>
      </c>
      <c r="T1063" s="12">
        <f t="shared" si="218"/>
        <v>0</v>
      </c>
      <c r="U1063" s="12">
        <f t="shared" si="219"/>
        <v>0</v>
      </c>
      <c r="V1063" s="13" t="str">
        <f t="shared" ca="1" si="220"/>
        <v>Greater Than 8 Weeks Old</v>
      </c>
    </row>
    <row r="1064" spans="1:22" x14ac:dyDescent="0.35">
      <c r="A1064" s="2" t="s">
        <v>219</v>
      </c>
      <c r="B1064" s="5">
        <v>43687</v>
      </c>
      <c r="C1064" s="5" t="s">
        <v>380</v>
      </c>
      <c r="D1064" s="5" t="s">
        <v>381</v>
      </c>
      <c r="E1064" s="6">
        <v>15</v>
      </c>
      <c r="F1064" s="3">
        <v>285</v>
      </c>
      <c r="G1064" s="3">
        <v>67.5</v>
      </c>
      <c r="H1064" s="8">
        <f t="shared" si="208"/>
        <v>4.5</v>
      </c>
      <c r="I1064" s="3">
        <v>217.5</v>
      </c>
      <c r="J1064" s="4">
        <v>0.76</v>
      </c>
      <c r="K1064" s="2" t="str">
        <f t="shared" si="209"/>
        <v>Saturday</v>
      </c>
      <c r="L1064" s="5">
        <f t="shared" si="210"/>
        <v>43690</v>
      </c>
      <c r="M1064" s="2" t="str">
        <f t="shared" si="211"/>
        <v>Tuesday</v>
      </c>
      <c r="N1064" s="2" t="str">
        <f t="shared" si="212"/>
        <v>Tuesday</v>
      </c>
      <c r="O1064" s="12">
        <f t="shared" si="213"/>
        <v>0</v>
      </c>
      <c r="P1064" s="11" t="str">
        <f t="shared" si="214"/>
        <v>Low Cost per Unit</v>
      </c>
      <c r="Q1064" s="12">
        <f t="shared" si="215"/>
        <v>0</v>
      </c>
      <c r="R1064" s="12">
        <f t="shared" si="216"/>
        <v>8.5499999999999989</v>
      </c>
      <c r="S1064" s="12">
        <f t="shared" si="217"/>
        <v>0</v>
      </c>
      <c r="T1064" s="12">
        <f t="shared" si="218"/>
        <v>0</v>
      </c>
      <c r="U1064" s="12">
        <f t="shared" si="219"/>
        <v>0</v>
      </c>
      <c r="V1064" s="13" t="str">
        <f t="shared" ca="1" si="220"/>
        <v>Greater Than 8 Weeks Old</v>
      </c>
    </row>
    <row r="1065" spans="1:22" x14ac:dyDescent="0.35">
      <c r="A1065" s="2" t="s">
        <v>219</v>
      </c>
      <c r="B1065" s="5">
        <v>43688</v>
      </c>
      <c r="C1065" s="5" t="s">
        <v>380</v>
      </c>
      <c r="D1065" s="5" t="s">
        <v>381</v>
      </c>
      <c r="E1065" s="6">
        <v>4</v>
      </c>
      <c r="F1065" s="3">
        <v>76</v>
      </c>
      <c r="G1065" s="3">
        <v>18</v>
      </c>
      <c r="H1065" s="8">
        <f t="shared" si="208"/>
        <v>4.5</v>
      </c>
      <c r="I1065" s="3">
        <v>58</v>
      </c>
      <c r="J1065" s="4">
        <v>0.76</v>
      </c>
      <c r="K1065" s="2" t="str">
        <f t="shared" si="209"/>
        <v>Sunday</v>
      </c>
      <c r="L1065" s="5">
        <f t="shared" si="210"/>
        <v>43691</v>
      </c>
      <c r="M1065" s="2" t="str">
        <f t="shared" si="211"/>
        <v>Wednesday</v>
      </c>
      <c r="N1065" s="2" t="str">
        <f t="shared" si="212"/>
        <v>Wednesday</v>
      </c>
      <c r="O1065" s="12">
        <f t="shared" si="213"/>
        <v>0</v>
      </c>
      <c r="P1065" s="11" t="str">
        <f t="shared" si="214"/>
        <v>Low Cost per Unit</v>
      </c>
      <c r="Q1065" s="12">
        <f t="shared" si="215"/>
        <v>0</v>
      </c>
      <c r="R1065" s="12">
        <f t="shared" si="216"/>
        <v>2.2799999999999998</v>
      </c>
      <c r="S1065" s="12">
        <f t="shared" si="217"/>
        <v>0</v>
      </c>
      <c r="T1065" s="12">
        <f t="shared" si="218"/>
        <v>0</v>
      </c>
      <c r="U1065" s="12">
        <f t="shared" si="219"/>
        <v>0</v>
      </c>
      <c r="V1065" s="13" t="str">
        <f t="shared" ca="1" si="220"/>
        <v>Greater Than 8 Weeks Old</v>
      </c>
    </row>
    <row r="1066" spans="1:22" x14ac:dyDescent="0.35">
      <c r="A1066" s="2" t="s">
        <v>219</v>
      </c>
      <c r="B1066" s="5">
        <v>43689</v>
      </c>
      <c r="C1066" s="5" t="s">
        <v>380</v>
      </c>
      <c r="D1066" s="5" t="s">
        <v>381</v>
      </c>
      <c r="E1066" s="6">
        <v>4</v>
      </c>
      <c r="F1066" s="3">
        <v>76</v>
      </c>
      <c r="G1066" s="3">
        <v>18</v>
      </c>
      <c r="H1066" s="8">
        <f t="shared" si="208"/>
        <v>4.5</v>
      </c>
      <c r="I1066" s="3">
        <v>58</v>
      </c>
      <c r="J1066" s="4">
        <v>0.76</v>
      </c>
      <c r="K1066" s="2" t="str">
        <f t="shared" si="209"/>
        <v>Monday</v>
      </c>
      <c r="L1066" s="5">
        <f t="shared" si="210"/>
        <v>43692</v>
      </c>
      <c r="M1066" s="2" t="str">
        <f t="shared" si="211"/>
        <v>Thursday</v>
      </c>
      <c r="N1066" s="2" t="str">
        <f t="shared" si="212"/>
        <v>Thursday</v>
      </c>
      <c r="O1066" s="12">
        <f t="shared" si="213"/>
        <v>0</v>
      </c>
      <c r="P1066" s="11" t="str">
        <f t="shared" si="214"/>
        <v>Low Cost per Unit</v>
      </c>
      <c r="Q1066" s="12">
        <f t="shared" si="215"/>
        <v>0</v>
      </c>
      <c r="R1066" s="12">
        <f t="shared" si="216"/>
        <v>2.2799999999999998</v>
      </c>
      <c r="S1066" s="12">
        <f t="shared" si="217"/>
        <v>0</v>
      </c>
      <c r="T1066" s="12">
        <f t="shared" si="218"/>
        <v>0</v>
      </c>
      <c r="U1066" s="12">
        <f t="shared" si="219"/>
        <v>0</v>
      </c>
      <c r="V1066" s="13" t="str">
        <f t="shared" ca="1" si="220"/>
        <v>Greater Than 8 Weeks Old</v>
      </c>
    </row>
    <row r="1067" spans="1:22" x14ac:dyDescent="0.35">
      <c r="A1067" s="2" t="s">
        <v>219</v>
      </c>
      <c r="B1067" s="5">
        <v>43690</v>
      </c>
      <c r="C1067" s="5" t="s">
        <v>380</v>
      </c>
      <c r="D1067" s="5" t="s">
        <v>381</v>
      </c>
      <c r="E1067" s="6">
        <v>7</v>
      </c>
      <c r="F1067" s="3">
        <v>133</v>
      </c>
      <c r="G1067" s="3">
        <v>31.5</v>
      </c>
      <c r="H1067" s="8">
        <f t="shared" si="208"/>
        <v>4.5</v>
      </c>
      <c r="I1067" s="3">
        <v>101.5</v>
      </c>
      <c r="J1067" s="4">
        <v>0.76</v>
      </c>
      <c r="K1067" s="2" t="str">
        <f t="shared" si="209"/>
        <v>Tuesday</v>
      </c>
      <c r="L1067" s="5">
        <f t="shared" si="210"/>
        <v>43693</v>
      </c>
      <c r="M1067" s="2" t="str">
        <f t="shared" si="211"/>
        <v>Friday</v>
      </c>
      <c r="N1067" s="2" t="str">
        <f t="shared" si="212"/>
        <v>Friday</v>
      </c>
      <c r="O1067" s="12">
        <f t="shared" si="213"/>
        <v>6.65</v>
      </c>
      <c r="P1067" s="11" t="str">
        <f t="shared" si="214"/>
        <v>Low Cost per Unit</v>
      </c>
      <c r="Q1067" s="12">
        <f t="shared" si="215"/>
        <v>0</v>
      </c>
      <c r="R1067" s="12">
        <f t="shared" si="216"/>
        <v>3.9899999999999998</v>
      </c>
      <c r="S1067" s="12">
        <f t="shared" si="217"/>
        <v>0</v>
      </c>
      <c r="T1067" s="12">
        <f t="shared" si="218"/>
        <v>0</v>
      </c>
      <c r="U1067" s="12">
        <f t="shared" si="219"/>
        <v>0</v>
      </c>
      <c r="V1067" s="13" t="str">
        <f t="shared" ca="1" si="220"/>
        <v>Greater Than 8 Weeks Old</v>
      </c>
    </row>
    <row r="1068" spans="1:22" x14ac:dyDescent="0.35">
      <c r="A1068" s="2" t="s">
        <v>219</v>
      </c>
      <c r="B1068" s="5">
        <v>43691</v>
      </c>
      <c r="C1068" s="5" t="s">
        <v>380</v>
      </c>
      <c r="D1068" s="5" t="s">
        <v>381</v>
      </c>
      <c r="E1068" s="6">
        <v>2</v>
      </c>
      <c r="F1068" s="3">
        <v>38</v>
      </c>
      <c r="G1068" s="3">
        <v>9</v>
      </c>
      <c r="H1068" s="8">
        <f t="shared" si="208"/>
        <v>4.5</v>
      </c>
      <c r="I1068" s="3">
        <v>29</v>
      </c>
      <c r="J1068" s="4">
        <v>0.76</v>
      </c>
      <c r="K1068" s="2" t="str">
        <f t="shared" si="209"/>
        <v>Wednesday</v>
      </c>
      <c r="L1068" s="5">
        <f t="shared" si="210"/>
        <v>43694</v>
      </c>
      <c r="M1068" s="2" t="str">
        <f t="shared" si="211"/>
        <v>Saturday</v>
      </c>
      <c r="N1068" s="2" t="str">
        <f t="shared" si="212"/>
        <v>Saturday</v>
      </c>
      <c r="O1068" s="12">
        <f t="shared" si="213"/>
        <v>0</v>
      </c>
      <c r="P1068" s="11" t="str">
        <f t="shared" si="214"/>
        <v>Low Cost per Unit</v>
      </c>
      <c r="Q1068" s="12">
        <f t="shared" si="215"/>
        <v>0</v>
      </c>
      <c r="R1068" s="12">
        <f t="shared" si="216"/>
        <v>1.1399999999999999</v>
      </c>
      <c r="S1068" s="12">
        <f t="shared" si="217"/>
        <v>0</v>
      </c>
      <c r="T1068" s="12">
        <f t="shared" si="218"/>
        <v>0</v>
      </c>
      <c r="U1068" s="12">
        <f t="shared" si="219"/>
        <v>0</v>
      </c>
      <c r="V1068" s="13" t="str">
        <f t="shared" ca="1" si="220"/>
        <v>Greater Than 8 Weeks Old</v>
      </c>
    </row>
    <row r="1069" spans="1:22" x14ac:dyDescent="0.35">
      <c r="A1069" s="2" t="s">
        <v>219</v>
      </c>
      <c r="B1069" s="5">
        <v>43692</v>
      </c>
      <c r="C1069" s="5" t="s">
        <v>380</v>
      </c>
      <c r="D1069" s="5" t="s">
        <v>381</v>
      </c>
      <c r="E1069" s="6">
        <v>5</v>
      </c>
      <c r="F1069" s="3">
        <v>95</v>
      </c>
      <c r="G1069" s="3">
        <v>22.5</v>
      </c>
      <c r="H1069" s="8">
        <f t="shared" si="208"/>
        <v>4.5</v>
      </c>
      <c r="I1069" s="3">
        <v>72.5</v>
      </c>
      <c r="J1069" s="4">
        <v>0.76</v>
      </c>
      <c r="K1069" s="2" t="str">
        <f t="shared" si="209"/>
        <v>Thursday</v>
      </c>
      <c r="L1069" s="5">
        <f t="shared" si="210"/>
        <v>43695</v>
      </c>
      <c r="M1069" s="2" t="str">
        <f t="shared" si="211"/>
        <v>Sunday</v>
      </c>
      <c r="N1069" s="2" t="str">
        <f t="shared" si="212"/>
        <v>Monday</v>
      </c>
      <c r="O1069" s="12">
        <f t="shared" si="213"/>
        <v>0</v>
      </c>
      <c r="P1069" s="11" t="str">
        <f t="shared" si="214"/>
        <v>Low Cost per Unit</v>
      </c>
      <c r="Q1069" s="12">
        <f t="shared" si="215"/>
        <v>0</v>
      </c>
      <c r="R1069" s="12">
        <f t="shared" si="216"/>
        <v>2.85</v>
      </c>
      <c r="S1069" s="12">
        <f t="shared" si="217"/>
        <v>0</v>
      </c>
      <c r="T1069" s="12">
        <f t="shared" si="218"/>
        <v>0</v>
      </c>
      <c r="U1069" s="12">
        <f t="shared" si="219"/>
        <v>0</v>
      </c>
      <c r="V1069" s="13" t="str">
        <f t="shared" ca="1" si="220"/>
        <v>Greater Than 8 Weeks Old</v>
      </c>
    </row>
    <row r="1070" spans="1:22" x14ac:dyDescent="0.35">
      <c r="A1070" s="2" t="s">
        <v>219</v>
      </c>
      <c r="B1070" s="5">
        <v>43693</v>
      </c>
      <c r="C1070" s="5" t="s">
        <v>380</v>
      </c>
      <c r="D1070" s="5" t="s">
        <v>381</v>
      </c>
      <c r="E1070" s="6">
        <v>3</v>
      </c>
      <c r="F1070" s="3">
        <v>57</v>
      </c>
      <c r="G1070" s="3">
        <v>13.5</v>
      </c>
      <c r="H1070" s="8">
        <f t="shared" si="208"/>
        <v>4.5</v>
      </c>
      <c r="I1070" s="3">
        <v>43.5</v>
      </c>
      <c r="J1070" s="4">
        <v>0.76</v>
      </c>
      <c r="K1070" s="2" t="str">
        <f t="shared" si="209"/>
        <v>Friday</v>
      </c>
      <c r="L1070" s="5">
        <f t="shared" si="210"/>
        <v>43696</v>
      </c>
      <c r="M1070" s="2" t="str">
        <f t="shared" si="211"/>
        <v>Monday</v>
      </c>
      <c r="N1070" s="2" t="str">
        <f t="shared" si="212"/>
        <v>Monday</v>
      </c>
      <c r="O1070" s="12">
        <f t="shared" si="213"/>
        <v>0</v>
      </c>
      <c r="P1070" s="11" t="str">
        <f t="shared" si="214"/>
        <v>Low Cost per Unit</v>
      </c>
      <c r="Q1070" s="12">
        <f t="shared" si="215"/>
        <v>0</v>
      </c>
      <c r="R1070" s="12">
        <f t="shared" si="216"/>
        <v>1.71</v>
      </c>
      <c r="S1070" s="12">
        <f t="shared" si="217"/>
        <v>0</v>
      </c>
      <c r="T1070" s="12">
        <f t="shared" si="218"/>
        <v>0</v>
      </c>
      <c r="U1070" s="12">
        <f t="shared" si="219"/>
        <v>0</v>
      </c>
      <c r="V1070" s="13" t="str">
        <f t="shared" ca="1" si="220"/>
        <v>Greater Than 8 Weeks Old</v>
      </c>
    </row>
    <row r="1071" spans="1:22" x14ac:dyDescent="0.35">
      <c r="A1071" s="2" t="s">
        <v>219</v>
      </c>
      <c r="B1071" s="5">
        <v>43694</v>
      </c>
      <c r="C1071" s="5" t="s">
        <v>380</v>
      </c>
      <c r="D1071" s="5" t="s">
        <v>381</v>
      </c>
      <c r="E1071" s="6">
        <v>2</v>
      </c>
      <c r="F1071" s="3">
        <v>38</v>
      </c>
      <c r="G1071" s="3">
        <v>9</v>
      </c>
      <c r="H1071" s="8">
        <f t="shared" si="208"/>
        <v>4.5</v>
      </c>
      <c r="I1071" s="3">
        <v>29</v>
      </c>
      <c r="J1071" s="4">
        <v>0.76</v>
      </c>
      <c r="K1071" s="2" t="str">
        <f t="shared" si="209"/>
        <v>Saturday</v>
      </c>
      <c r="L1071" s="5">
        <f t="shared" si="210"/>
        <v>43697</v>
      </c>
      <c r="M1071" s="2" t="str">
        <f t="shared" si="211"/>
        <v>Tuesday</v>
      </c>
      <c r="N1071" s="2" t="str">
        <f t="shared" si="212"/>
        <v>Tuesday</v>
      </c>
      <c r="O1071" s="12">
        <f t="shared" si="213"/>
        <v>0</v>
      </c>
      <c r="P1071" s="11" t="str">
        <f t="shared" si="214"/>
        <v>Low Cost per Unit</v>
      </c>
      <c r="Q1071" s="12">
        <f t="shared" si="215"/>
        <v>0</v>
      </c>
      <c r="R1071" s="12">
        <f t="shared" si="216"/>
        <v>1.1399999999999999</v>
      </c>
      <c r="S1071" s="12">
        <f t="shared" si="217"/>
        <v>0</v>
      </c>
      <c r="T1071" s="12">
        <f t="shared" si="218"/>
        <v>0</v>
      </c>
      <c r="U1071" s="12">
        <f t="shared" si="219"/>
        <v>0</v>
      </c>
      <c r="V1071" s="13" t="str">
        <f t="shared" ca="1" si="220"/>
        <v>Greater Than 8 Weeks Old</v>
      </c>
    </row>
    <row r="1072" spans="1:22" x14ac:dyDescent="0.35">
      <c r="A1072" s="2" t="s">
        <v>219</v>
      </c>
      <c r="B1072" s="5">
        <v>43695</v>
      </c>
      <c r="C1072" s="5" t="s">
        <v>380</v>
      </c>
      <c r="D1072" s="5" t="s">
        <v>381</v>
      </c>
      <c r="E1072" s="6">
        <v>1</v>
      </c>
      <c r="F1072" s="3">
        <v>19</v>
      </c>
      <c r="G1072" s="3">
        <v>4.5</v>
      </c>
      <c r="H1072" s="8">
        <f t="shared" si="208"/>
        <v>4.5</v>
      </c>
      <c r="I1072" s="3">
        <v>14.5</v>
      </c>
      <c r="J1072" s="4">
        <v>0.76</v>
      </c>
      <c r="K1072" s="2" t="str">
        <f t="shared" si="209"/>
        <v>Sunday</v>
      </c>
      <c r="L1072" s="5">
        <f t="shared" si="210"/>
        <v>43698</v>
      </c>
      <c r="M1072" s="2" t="str">
        <f t="shared" si="211"/>
        <v>Wednesday</v>
      </c>
      <c r="N1072" s="2" t="str">
        <f t="shared" si="212"/>
        <v>Wednesday</v>
      </c>
      <c r="O1072" s="12">
        <f t="shared" si="213"/>
        <v>0</v>
      </c>
      <c r="P1072" s="11" t="str">
        <f t="shared" si="214"/>
        <v>Low Cost per Unit</v>
      </c>
      <c r="Q1072" s="12">
        <f t="shared" si="215"/>
        <v>0</v>
      </c>
      <c r="R1072" s="12">
        <f t="shared" si="216"/>
        <v>0</v>
      </c>
      <c r="S1072" s="12">
        <f t="shared" si="217"/>
        <v>0</v>
      </c>
      <c r="T1072" s="12">
        <f t="shared" si="218"/>
        <v>0</v>
      </c>
      <c r="U1072" s="12">
        <f t="shared" si="219"/>
        <v>0</v>
      </c>
      <c r="V1072" s="13" t="str">
        <f t="shared" ca="1" si="220"/>
        <v>Greater Than 8 Weeks Old</v>
      </c>
    </row>
    <row r="1073" spans="1:22" x14ac:dyDescent="0.35">
      <c r="A1073" s="2" t="s">
        <v>219</v>
      </c>
      <c r="B1073" s="5">
        <v>43696</v>
      </c>
      <c r="C1073" s="5" t="s">
        <v>380</v>
      </c>
      <c r="D1073" s="5" t="s">
        <v>381</v>
      </c>
      <c r="E1073" s="6">
        <v>3</v>
      </c>
      <c r="F1073" s="3">
        <v>57</v>
      </c>
      <c r="G1073" s="3">
        <v>13.5</v>
      </c>
      <c r="H1073" s="8">
        <f t="shared" si="208"/>
        <v>4.5</v>
      </c>
      <c r="I1073" s="3">
        <v>43.5</v>
      </c>
      <c r="J1073" s="4">
        <v>0.76</v>
      </c>
      <c r="K1073" s="2" t="str">
        <f t="shared" si="209"/>
        <v>Monday</v>
      </c>
      <c r="L1073" s="5">
        <f t="shared" si="210"/>
        <v>43699</v>
      </c>
      <c r="M1073" s="2" t="str">
        <f t="shared" si="211"/>
        <v>Thursday</v>
      </c>
      <c r="N1073" s="2" t="str">
        <f t="shared" si="212"/>
        <v>Thursday</v>
      </c>
      <c r="O1073" s="12">
        <f t="shared" si="213"/>
        <v>0</v>
      </c>
      <c r="P1073" s="11" t="str">
        <f t="shared" si="214"/>
        <v>Low Cost per Unit</v>
      </c>
      <c r="Q1073" s="12">
        <f t="shared" si="215"/>
        <v>0</v>
      </c>
      <c r="R1073" s="12">
        <f t="shared" si="216"/>
        <v>1.71</v>
      </c>
      <c r="S1073" s="12">
        <f t="shared" si="217"/>
        <v>0</v>
      </c>
      <c r="T1073" s="12">
        <f t="shared" si="218"/>
        <v>0</v>
      </c>
      <c r="U1073" s="12">
        <f t="shared" si="219"/>
        <v>0</v>
      </c>
      <c r="V1073" s="13" t="str">
        <f t="shared" ca="1" si="220"/>
        <v>Greater Than 8 Weeks Old</v>
      </c>
    </row>
    <row r="1074" spans="1:22" x14ac:dyDescent="0.35">
      <c r="A1074" s="2" t="s">
        <v>219</v>
      </c>
      <c r="B1074" s="5">
        <v>43697</v>
      </c>
      <c r="C1074" s="5" t="s">
        <v>380</v>
      </c>
      <c r="D1074" s="5" t="s">
        <v>381</v>
      </c>
      <c r="E1074" s="6">
        <v>1</v>
      </c>
      <c r="F1074" s="3">
        <v>19</v>
      </c>
      <c r="G1074" s="3">
        <v>4.5</v>
      </c>
      <c r="H1074" s="8">
        <f t="shared" si="208"/>
        <v>4.5</v>
      </c>
      <c r="I1074" s="3">
        <v>14.5</v>
      </c>
      <c r="J1074" s="4">
        <v>0.76</v>
      </c>
      <c r="K1074" s="2" t="str">
        <f t="shared" si="209"/>
        <v>Tuesday</v>
      </c>
      <c r="L1074" s="5">
        <f t="shared" si="210"/>
        <v>43700</v>
      </c>
      <c r="M1074" s="2" t="str">
        <f t="shared" si="211"/>
        <v>Friday</v>
      </c>
      <c r="N1074" s="2" t="str">
        <f t="shared" si="212"/>
        <v>Friday</v>
      </c>
      <c r="O1074" s="12">
        <f t="shared" si="213"/>
        <v>0.95000000000000007</v>
      </c>
      <c r="P1074" s="11" t="str">
        <f t="shared" si="214"/>
        <v>Low Cost per Unit</v>
      </c>
      <c r="Q1074" s="12">
        <f t="shared" si="215"/>
        <v>0</v>
      </c>
      <c r="R1074" s="12">
        <f t="shared" si="216"/>
        <v>0</v>
      </c>
      <c r="S1074" s="12">
        <f t="shared" si="217"/>
        <v>0</v>
      </c>
      <c r="T1074" s="12">
        <f t="shared" si="218"/>
        <v>0</v>
      </c>
      <c r="U1074" s="12">
        <f t="shared" si="219"/>
        <v>0</v>
      </c>
      <c r="V1074" s="13" t="str">
        <f t="shared" ca="1" si="220"/>
        <v>Greater Than 8 Weeks Old</v>
      </c>
    </row>
    <row r="1075" spans="1:22" x14ac:dyDescent="0.35">
      <c r="A1075" s="2" t="s">
        <v>219</v>
      </c>
      <c r="B1075" s="5">
        <v>43698</v>
      </c>
      <c r="C1075" s="5" t="s">
        <v>380</v>
      </c>
      <c r="D1075" s="5" t="s">
        <v>381</v>
      </c>
      <c r="E1075" s="6">
        <v>7</v>
      </c>
      <c r="F1075" s="3">
        <v>133</v>
      </c>
      <c r="G1075" s="3">
        <v>31.5</v>
      </c>
      <c r="H1075" s="8">
        <f t="shared" si="208"/>
        <v>4.5</v>
      </c>
      <c r="I1075" s="3">
        <v>101.5</v>
      </c>
      <c r="J1075" s="4">
        <v>0.76</v>
      </c>
      <c r="K1075" s="2" t="str">
        <f t="shared" si="209"/>
        <v>Wednesday</v>
      </c>
      <c r="L1075" s="5">
        <f t="shared" si="210"/>
        <v>43701</v>
      </c>
      <c r="M1075" s="2" t="str">
        <f t="shared" si="211"/>
        <v>Saturday</v>
      </c>
      <c r="N1075" s="2" t="str">
        <f t="shared" si="212"/>
        <v>Saturday</v>
      </c>
      <c r="O1075" s="12">
        <f t="shared" si="213"/>
        <v>0</v>
      </c>
      <c r="P1075" s="11" t="str">
        <f t="shared" si="214"/>
        <v>Low Cost per Unit</v>
      </c>
      <c r="Q1075" s="12">
        <f t="shared" si="215"/>
        <v>0</v>
      </c>
      <c r="R1075" s="12">
        <f t="shared" si="216"/>
        <v>3.9899999999999998</v>
      </c>
      <c r="S1075" s="12">
        <f t="shared" si="217"/>
        <v>0</v>
      </c>
      <c r="T1075" s="12">
        <f t="shared" si="218"/>
        <v>0</v>
      </c>
      <c r="U1075" s="12">
        <f t="shared" si="219"/>
        <v>0</v>
      </c>
      <c r="V1075" s="13" t="str">
        <f t="shared" ca="1" si="220"/>
        <v>Greater Than 8 Weeks Old</v>
      </c>
    </row>
    <row r="1076" spans="1:22" x14ac:dyDescent="0.35">
      <c r="A1076" s="2" t="s">
        <v>219</v>
      </c>
      <c r="B1076" s="5">
        <v>43699</v>
      </c>
      <c r="C1076" s="5" t="s">
        <v>380</v>
      </c>
      <c r="D1076" s="5" t="s">
        <v>381</v>
      </c>
      <c r="E1076" s="6">
        <v>4</v>
      </c>
      <c r="F1076" s="3">
        <v>76</v>
      </c>
      <c r="G1076" s="3">
        <v>18</v>
      </c>
      <c r="H1076" s="8">
        <f t="shared" si="208"/>
        <v>4.5</v>
      </c>
      <c r="I1076" s="3">
        <v>58</v>
      </c>
      <c r="J1076" s="4">
        <v>0.76</v>
      </c>
      <c r="K1076" s="2" t="str">
        <f t="shared" si="209"/>
        <v>Thursday</v>
      </c>
      <c r="L1076" s="5">
        <f t="shared" si="210"/>
        <v>43702</v>
      </c>
      <c r="M1076" s="2" t="str">
        <f t="shared" si="211"/>
        <v>Sunday</v>
      </c>
      <c r="N1076" s="2" t="str">
        <f t="shared" si="212"/>
        <v>Monday</v>
      </c>
      <c r="O1076" s="12">
        <f t="shared" si="213"/>
        <v>0</v>
      </c>
      <c r="P1076" s="11" t="str">
        <f t="shared" si="214"/>
        <v>Low Cost per Unit</v>
      </c>
      <c r="Q1076" s="12">
        <f t="shared" si="215"/>
        <v>0</v>
      </c>
      <c r="R1076" s="12">
        <f t="shared" si="216"/>
        <v>2.2799999999999998</v>
      </c>
      <c r="S1076" s="12">
        <f t="shared" si="217"/>
        <v>0</v>
      </c>
      <c r="T1076" s="12">
        <f t="shared" si="218"/>
        <v>0</v>
      </c>
      <c r="U1076" s="12">
        <f t="shared" si="219"/>
        <v>0</v>
      </c>
      <c r="V1076" s="13" t="str">
        <f t="shared" ca="1" si="220"/>
        <v>Greater Than 8 Weeks Old</v>
      </c>
    </row>
    <row r="1077" spans="1:22" x14ac:dyDescent="0.35">
      <c r="A1077" s="2" t="s">
        <v>219</v>
      </c>
      <c r="B1077" s="5">
        <v>43700</v>
      </c>
      <c r="C1077" s="5" t="s">
        <v>380</v>
      </c>
      <c r="D1077" s="5" t="s">
        <v>381</v>
      </c>
      <c r="E1077" s="6">
        <v>1</v>
      </c>
      <c r="F1077" s="3">
        <v>19</v>
      </c>
      <c r="G1077" s="3">
        <v>4.5</v>
      </c>
      <c r="H1077" s="8">
        <f t="shared" si="208"/>
        <v>4.5</v>
      </c>
      <c r="I1077" s="3">
        <v>14.5</v>
      </c>
      <c r="J1077" s="4">
        <v>0.76</v>
      </c>
      <c r="K1077" s="2" t="str">
        <f t="shared" si="209"/>
        <v>Friday</v>
      </c>
      <c r="L1077" s="5">
        <f t="shared" si="210"/>
        <v>43703</v>
      </c>
      <c r="M1077" s="2" t="str">
        <f t="shared" si="211"/>
        <v>Monday</v>
      </c>
      <c r="N1077" s="2" t="str">
        <f t="shared" si="212"/>
        <v>Monday</v>
      </c>
      <c r="O1077" s="12">
        <f t="shared" si="213"/>
        <v>0</v>
      </c>
      <c r="P1077" s="11" t="str">
        <f t="shared" si="214"/>
        <v>Low Cost per Unit</v>
      </c>
      <c r="Q1077" s="12">
        <f t="shared" si="215"/>
        <v>0</v>
      </c>
      <c r="R1077" s="12">
        <f t="shared" si="216"/>
        <v>0</v>
      </c>
      <c r="S1077" s="12">
        <f t="shared" si="217"/>
        <v>0</v>
      </c>
      <c r="T1077" s="12">
        <f t="shared" si="218"/>
        <v>0</v>
      </c>
      <c r="U1077" s="12">
        <f t="shared" si="219"/>
        <v>0</v>
      </c>
      <c r="V1077" s="13" t="str">
        <f t="shared" ca="1" si="220"/>
        <v>Greater Than 8 Weeks Old</v>
      </c>
    </row>
    <row r="1078" spans="1:22" x14ac:dyDescent="0.35">
      <c r="A1078" s="2" t="s">
        <v>219</v>
      </c>
      <c r="B1078" s="5">
        <v>43701</v>
      </c>
      <c r="C1078" s="5" t="s">
        <v>380</v>
      </c>
      <c r="D1078" s="5" t="s">
        <v>381</v>
      </c>
      <c r="E1078" s="6">
        <v>2</v>
      </c>
      <c r="F1078" s="3">
        <v>38</v>
      </c>
      <c r="G1078" s="3">
        <v>9</v>
      </c>
      <c r="H1078" s="8">
        <f t="shared" si="208"/>
        <v>4.5</v>
      </c>
      <c r="I1078" s="3">
        <v>29</v>
      </c>
      <c r="J1078" s="4">
        <v>0.76</v>
      </c>
      <c r="K1078" s="2" t="str">
        <f t="shared" si="209"/>
        <v>Saturday</v>
      </c>
      <c r="L1078" s="5">
        <f t="shared" si="210"/>
        <v>43704</v>
      </c>
      <c r="M1078" s="2" t="str">
        <f t="shared" si="211"/>
        <v>Tuesday</v>
      </c>
      <c r="N1078" s="2" t="str">
        <f t="shared" si="212"/>
        <v>Tuesday</v>
      </c>
      <c r="O1078" s="12">
        <f t="shared" si="213"/>
        <v>0</v>
      </c>
      <c r="P1078" s="11" t="str">
        <f t="shared" si="214"/>
        <v>Low Cost per Unit</v>
      </c>
      <c r="Q1078" s="12">
        <f t="shared" si="215"/>
        <v>0</v>
      </c>
      <c r="R1078" s="12">
        <f t="shared" si="216"/>
        <v>1.1399999999999999</v>
      </c>
      <c r="S1078" s="12">
        <f t="shared" si="217"/>
        <v>0</v>
      </c>
      <c r="T1078" s="12">
        <f t="shared" si="218"/>
        <v>0</v>
      </c>
      <c r="U1078" s="12">
        <f t="shared" si="219"/>
        <v>0</v>
      </c>
      <c r="V1078" s="13" t="str">
        <f t="shared" ca="1" si="220"/>
        <v>Greater Than 8 Weeks Old</v>
      </c>
    </row>
    <row r="1079" spans="1:22" x14ac:dyDescent="0.35">
      <c r="A1079" s="2" t="s">
        <v>219</v>
      </c>
      <c r="B1079" s="5">
        <v>43702</v>
      </c>
      <c r="C1079" s="5" t="s">
        <v>380</v>
      </c>
      <c r="D1079" s="5" t="s">
        <v>381</v>
      </c>
      <c r="E1079" s="6">
        <v>4</v>
      </c>
      <c r="F1079" s="3">
        <v>76</v>
      </c>
      <c r="G1079" s="3">
        <v>18</v>
      </c>
      <c r="H1079" s="8">
        <f t="shared" si="208"/>
        <v>4.5</v>
      </c>
      <c r="I1079" s="3">
        <v>58</v>
      </c>
      <c r="J1079" s="4">
        <v>0.76</v>
      </c>
      <c r="K1079" s="2" t="str">
        <f t="shared" si="209"/>
        <v>Sunday</v>
      </c>
      <c r="L1079" s="5">
        <f t="shared" si="210"/>
        <v>43705</v>
      </c>
      <c r="M1079" s="2" t="str">
        <f t="shared" si="211"/>
        <v>Wednesday</v>
      </c>
      <c r="N1079" s="2" t="str">
        <f t="shared" si="212"/>
        <v>Wednesday</v>
      </c>
      <c r="O1079" s="12">
        <f t="shared" si="213"/>
        <v>0</v>
      </c>
      <c r="P1079" s="11" t="str">
        <f t="shared" si="214"/>
        <v>Low Cost per Unit</v>
      </c>
      <c r="Q1079" s="12">
        <f t="shared" si="215"/>
        <v>0</v>
      </c>
      <c r="R1079" s="12">
        <f t="shared" si="216"/>
        <v>2.2799999999999998</v>
      </c>
      <c r="S1079" s="12">
        <f t="shared" si="217"/>
        <v>0</v>
      </c>
      <c r="T1079" s="12">
        <f t="shared" si="218"/>
        <v>0</v>
      </c>
      <c r="U1079" s="12">
        <f t="shared" si="219"/>
        <v>0</v>
      </c>
      <c r="V1079" s="13" t="str">
        <f t="shared" ca="1" si="220"/>
        <v>Greater Than 8 Weeks Old</v>
      </c>
    </row>
    <row r="1080" spans="1:22" x14ac:dyDescent="0.35">
      <c r="A1080" s="2" t="s">
        <v>219</v>
      </c>
      <c r="B1080" s="5">
        <v>43703</v>
      </c>
      <c r="C1080" s="5" t="s">
        <v>380</v>
      </c>
      <c r="D1080" s="5" t="s">
        <v>381</v>
      </c>
      <c r="E1080" s="6">
        <v>3</v>
      </c>
      <c r="F1080" s="3">
        <v>57</v>
      </c>
      <c r="G1080" s="3">
        <v>13.5</v>
      </c>
      <c r="H1080" s="8">
        <f t="shared" si="208"/>
        <v>4.5</v>
      </c>
      <c r="I1080" s="3">
        <v>43.5</v>
      </c>
      <c r="J1080" s="4">
        <v>0.76</v>
      </c>
      <c r="K1080" s="2" t="str">
        <f t="shared" si="209"/>
        <v>Monday</v>
      </c>
      <c r="L1080" s="5">
        <f t="shared" si="210"/>
        <v>43706</v>
      </c>
      <c r="M1080" s="2" t="str">
        <f t="shared" si="211"/>
        <v>Thursday</v>
      </c>
      <c r="N1080" s="2" t="str">
        <f t="shared" si="212"/>
        <v>Thursday</v>
      </c>
      <c r="O1080" s="12">
        <f t="shared" si="213"/>
        <v>0</v>
      </c>
      <c r="P1080" s="11" t="str">
        <f t="shared" si="214"/>
        <v>Low Cost per Unit</v>
      </c>
      <c r="Q1080" s="12">
        <f t="shared" si="215"/>
        <v>0</v>
      </c>
      <c r="R1080" s="12">
        <f t="shared" si="216"/>
        <v>1.71</v>
      </c>
      <c r="S1080" s="12">
        <f t="shared" si="217"/>
        <v>0</v>
      </c>
      <c r="T1080" s="12">
        <f t="shared" si="218"/>
        <v>0</v>
      </c>
      <c r="U1080" s="12">
        <f t="shared" si="219"/>
        <v>0</v>
      </c>
      <c r="V1080" s="13" t="str">
        <f t="shared" ca="1" si="220"/>
        <v>Greater Than 8 Weeks Old</v>
      </c>
    </row>
    <row r="1081" spans="1:22" x14ac:dyDescent="0.35">
      <c r="A1081" s="2" t="s">
        <v>219</v>
      </c>
      <c r="B1081" s="5">
        <v>43704</v>
      </c>
      <c r="C1081" s="5" t="s">
        <v>380</v>
      </c>
      <c r="D1081" s="5" t="s">
        <v>381</v>
      </c>
      <c r="E1081" s="6">
        <v>5</v>
      </c>
      <c r="F1081" s="3">
        <v>95</v>
      </c>
      <c r="G1081" s="3">
        <v>22.5</v>
      </c>
      <c r="H1081" s="8">
        <f t="shared" si="208"/>
        <v>4.5</v>
      </c>
      <c r="I1081" s="3">
        <v>72.5</v>
      </c>
      <c r="J1081" s="4">
        <v>0.76</v>
      </c>
      <c r="K1081" s="2" t="str">
        <f t="shared" si="209"/>
        <v>Tuesday</v>
      </c>
      <c r="L1081" s="5">
        <f t="shared" si="210"/>
        <v>43707</v>
      </c>
      <c r="M1081" s="2" t="str">
        <f t="shared" si="211"/>
        <v>Friday</v>
      </c>
      <c r="N1081" s="2" t="str">
        <f t="shared" si="212"/>
        <v>Friday</v>
      </c>
      <c r="O1081" s="12">
        <f t="shared" si="213"/>
        <v>4.75</v>
      </c>
      <c r="P1081" s="11" t="str">
        <f t="shared" si="214"/>
        <v>Low Cost per Unit</v>
      </c>
      <c r="Q1081" s="12">
        <f t="shared" si="215"/>
        <v>0</v>
      </c>
      <c r="R1081" s="12">
        <f t="shared" si="216"/>
        <v>2.85</v>
      </c>
      <c r="S1081" s="12">
        <f t="shared" si="217"/>
        <v>0</v>
      </c>
      <c r="T1081" s="12">
        <f t="shared" si="218"/>
        <v>0</v>
      </c>
      <c r="U1081" s="12">
        <f t="shared" si="219"/>
        <v>0</v>
      </c>
      <c r="V1081" s="13" t="str">
        <f t="shared" ca="1" si="220"/>
        <v>Greater Than 8 Weeks Old</v>
      </c>
    </row>
    <row r="1082" spans="1:22" x14ac:dyDescent="0.35">
      <c r="A1082" s="2" t="s">
        <v>219</v>
      </c>
      <c r="B1082" s="5">
        <v>43705</v>
      </c>
      <c r="C1082" s="5" t="s">
        <v>380</v>
      </c>
      <c r="D1082" s="5" t="s">
        <v>381</v>
      </c>
      <c r="E1082" s="6">
        <v>7</v>
      </c>
      <c r="F1082" s="3">
        <v>133</v>
      </c>
      <c r="G1082" s="3">
        <v>31.5</v>
      </c>
      <c r="H1082" s="8">
        <f t="shared" si="208"/>
        <v>4.5</v>
      </c>
      <c r="I1082" s="3">
        <v>101.5</v>
      </c>
      <c r="J1082" s="4">
        <v>0.76</v>
      </c>
      <c r="K1082" s="2" t="str">
        <f t="shared" si="209"/>
        <v>Wednesday</v>
      </c>
      <c r="L1082" s="5">
        <f t="shared" si="210"/>
        <v>43708</v>
      </c>
      <c r="M1082" s="2" t="str">
        <f t="shared" si="211"/>
        <v>Saturday</v>
      </c>
      <c r="N1082" s="2" t="str">
        <f t="shared" si="212"/>
        <v>Saturday</v>
      </c>
      <c r="O1082" s="12">
        <f t="shared" si="213"/>
        <v>0</v>
      </c>
      <c r="P1082" s="11" t="str">
        <f t="shared" si="214"/>
        <v>Low Cost per Unit</v>
      </c>
      <c r="Q1082" s="12">
        <f t="shared" si="215"/>
        <v>0</v>
      </c>
      <c r="R1082" s="12">
        <f t="shared" si="216"/>
        <v>3.9899999999999998</v>
      </c>
      <c r="S1082" s="12">
        <f t="shared" si="217"/>
        <v>0</v>
      </c>
      <c r="T1082" s="12">
        <f t="shared" si="218"/>
        <v>0</v>
      </c>
      <c r="U1082" s="12">
        <f t="shared" si="219"/>
        <v>0</v>
      </c>
      <c r="V1082" s="13" t="str">
        <f t="shared" ca="1" si="220"/>
        <v>Greater Than 8 Weeks Old</v>
      </c>
    </row>
    <row r="1083" spans="1:22" x14ac:dyDescent="0.35">
      <c r="A1083" s="2" t="s">
        <v>219</v>
      </c>
      <c r="B1083" s="5">
        <v>43706</v>
      </c>
      <c r="C1083" s="5" t="s">
        <v>380</v>
      </c>
      <c r="D1083" s="5" t="s">
        <v>381</v>
      </c>
      <c r="E1083" s="6">
        <v>1</v>
      </c>
      <c r="F1083" s="3">
        <v>19</v>
      </c>
      <c r="G1083" s="3">
        <v>4.5</v>
      </c>
      <c r="H1083" s="8">
        <f t="shared" si="208"/>
        <v>4.5</v>
      </c>
      <c r="I1083" s="3">
        <v>14.5</v>
      </c>
      <c r="J1083" s="4">
        <v>0.76</v>
      </c>
      <c r="K1083" s="2" t="str">
        <f t="shared" si="209"/>
        <v>Thursday</v>
      </c>
      <c r="L1083" s="5">
        <f t="shared" si="210"/>
        <v>43709</v>
      </c>
      <c r="M1083" s="2" t="str">
        <f t="shared" si="211"/>
        <v>Sunday</v>
      </c>
      <c r="N1083" s="2" t="str">
        <f t="shared" si="212"/>
        <v>Monday</v>
      </c>
      <c r="O1083" s="12">
        <f t="shared" si="213"/>
        <v>0</v>
      </c>
      <c r="P1083" s="11" t="str">
        <f t="shared" si="214"/>
        <v>Low Cost per Unit</v>
      </c>
      <c r="Q1083" s="12">
        <f t="shared" si="215"/>
        <v>0</v>
      </c>
      <c r="R1083" s="12">
        <f t="shared" si="216"/>
        <v>0</v>
      </c>
      <c r="S1083" s="12">
        <f t="shared" si="217"/>
        <v>0</v>
      </c>
      <c r="T1083" s="12">
        <f t="shared" si="218"/>
        <v>0</v>
      </c>
      <c r="U1083" s="12">
        <f t="shared" si="219"/>
        <v>0</v>
      </c>
      <c r="V1083" s="13" t="str">
        <f t="shared" ca="1" si="220"/>
        <v>Greater Than 8 Weeks Old</v>
      </c>
    </row>
    <row r="1084" spans="1:22" x14ac:dyDescent="0.35">
      <c r="A1084" s="2" t="s">
        <v>219</v>
      </c>
      <c r="B1084" s="5">
        <v>43707</v>
      </c>
      <c r="C1084" s="5" t="s">
        <v>380</v>
      </c>
      <c r="D1084" s="5" t="s">
        <v>381</v>
      </c>
      <c r="E1084" s="6">
        <v>3</v>
      </c>
      <c r="F1084" s="3">
        <v>57</v>
      </c>
      <c r="G1084" s="3">
        <v>13.5</v>
      </c>
      <c r="H1084" s="8">
        <f t="shared" si="208"/>
        <v>4.5</v>
      </c>
      <c r="I1084" s="3">
        <v>43.5</v>
      </c>
      <c r="J1084" s="4">
        <v>0.76</v>
      </c>
      <c r="K1084" s="2" t="str">
        <f t="shared" si="209"/>
        <v>Friday</v>
      </c>
      <c r="L1084" s="5">
        <f t="shared" si="210"/>
        <v>43710</v>
      </c>
      <c r="M1084" s="2" t="str">
        <f t="shared" si="211"/>
        <v>Monday</v>
      </c>
      <c r="N1084" s="2" t="str">
        <f t="shared" si="212"/>
        <v>Monday</v>
      </c>
      <c r="O1084" s="12">
        <f t="shared" si="213"/>
        <v>0</v>
      </c>
      <c r="P1084" s="11" t="str">
        <f t="shared" si="214"/>
        <v>Low Cost per Unit</v>
      </c>
      <c r="Q1084" s="12">
        <f t="shared" si="215"/>
        <v>0</v>
      </c>
      <c r="R1084" s="12">
        <f t="shared" si="216"/>
        <v>1.71</v>
      </c>
      <c r="S1084" s="12">
        <f t="shared" si="217"/>
        <v>0</v>
      </c>
      <c r="T1084" s="12">
        <f t="shared" si="218"/>
        <v>0</v>
      </c>
      <c r="U1084" s="12">
        <f t="shared" si="219"/>
        <v>0</v>
      </c>
      <c r="V1084" s="13" t="str">
        <f t="shared" ca="1" si="220"/>
        <v>Greater Than 8 Weeks Old</v>
      </c>
    </row>
    <row r="1085" spans="1:22" x14ac:dyDescent="0.35">
      <c r="A1085" s="2" t="s">
        <v>100</v>
      </c>
      <c r="B1085" s="5">
        <v>43680</v>
      </c>
      <c r="C1085" s="5" t="s">
        <v>380</v>
      </c>
      <c r="D1085" s="5" t="s">
        <v>381</v>
      </c>
      <c r="E1085" s="6">
        <v>1</v>
      </c>
      <c r="F1085" s="3">
        <v>17</v>
      </c>
      <c r="G1085" s="3">
        <v>2.99</v>
      </c>
      <c r="H1085" s="8">
        <f t="shared" si="208"/>
        <v>2.99</v>
      </c>
      <c r="I1085" s="3">
        <v>14.01</v>
      </c>
      <c r="J1085" s="4">
        <v>0.82</v>
      </c>
      <c r="K1085" s="2" t="str">
        <f t="shared" si="209"/>
        <v>Saturday</v>
      </c>
      <c r="L1085" s="5">
        <f t="shared" si="210"/>
        <v>43683</v>
      </c>
      <c r="M1085" s="2" t="str">
        <f t="shared" si="211"/>
        <v>Tuesday</v>
      </c>
      <c r="N1085" s="2" t="str">
        <f t="shared" si="212"/>
        <v>Tuesday</v>
      </c>
      <c r="O1085" s="12">
        <f t="shared" si="213"/>
        <v>0</v>
      </c>
      <c r="P1085" s="11" t="str">
        <f t="shared" si="214"/>
        <v>Low Cost per Unit</v>
      </c>
      <c r="Q1085" s="12">
        <f t="shared" si="215"/>
        <v>0</v>
      </c>
      <c r="R1085" s="12">
        <f t="shared" si="216"/>
        <v>0</v>
      </c>
      <c r="S1085" s="12">
        <f t="shared" si="217"/>
        <v>0</v>
      </c>
      <c r="T1085" s="12">
        <f t="shared" si="218"/>
        <v>0</v>
      </c>
      <c r="U1085" s="12">
        <f t="shared" si="219"/>
        <v>0</v>
      </c>
      <c r="V1085" s="13" t="str">
        <f t="shared" ca="1" si="220"/>
        <v>Greater Than 8 Weeks Old</v>
      </c>
    </row>
    <row r="1086" spans="1:22" x14ac:dyDescent="0.35">
      <c r="A1086" s="2" t="s">
        <v>100</v>
      </c>
      <c r="B1086" s="5">
        <v>43681</v>
      </c>
      <c r="C1086" s="5" t="s">
        <v>380</v>
      </c>
      <c r="D1086" s="5" t="s">
        <v>381</v>
      </c>
      <c r="E1086" s="6">
        <v>2</v>
      </c>
      <c r="F1086" s="3">
        <v>34</v>
      </c>
      <c r="G1086" s="3">
        <v>5.98</v>
      </c>
      <c r="H1086" s="8">
        <f t="shared" si="208"/>
        <v>2.99</v>
      </c>
      <c r="I1086" s="3">
        <v>28.02</v>
      </c>
      <c r="J1086" s="4">
        <v>0.82</v>
      </c>
      <c r="K1086" s="2" t="str">
        <f t="shared" si="209"/>
        <v>Sunday</v>
      </c>
      <c r="L1086" s="5">
        <f t="shared" si="210"/>
        <v>43684</v>
      </c>
      <c r="M1086" s="2" t="str">
        <f t="shared" si="211"/>
        <v>Wednesday</v>
      </c>
      <c r="N1086" s="2" t="str">
        <f t="shared" si="212"/>
        <v>Wednesday</v>
      </c>
      <c r="O1086" s="12">
        <f t="shared" si="213"/>
        <v>0</v>
      </c>
      <c r="P1086" s="11" t="str">
        <f t="shared" si="214"/>
        <v>Low Cost per Unit</v>
      </c>
      <c r="Q1086" s="12">
        <f t="shared" si="215"/>
        <v>0</v>
      </c>
      <c r="R1086" s="12">
        <f t="shared" si="216"/>
        <v>1.02</v>
      </c>
      <c r="S1086" s="12">
        <f t="shared" si="217"/>
        <v>0</v>
      </c>
      <c r="T1086" s="12">
        <f t="shared" si="218"/>
        <v>0</v>
      </c>
      <c r="U1086" s="12">
        <f t="shared" si="219"/>
        <v>0</v>
      </c>
      <c r="V1086" s="13" t="str">
        <f t="shared" ca="1" si="220"/>
        <v>Greater Than 8 Weeks Old</v>
      </c>
    </row>
    <row r="1087" spans="1:22" x14ac:dyDescent="0.35">
      <c r="A1087" s="2" t="s">
        <v>100</v>
      </c>
      <c r="B1087" s="5">
        <v>43683</v>
      </c>
      <c r="C1087" s="5" t="s">
        <v>380</v>
      </c>
      <c r="D1087" s="5" t="s">
        <v>381</v>
      </c>
      <c r="E1087" s="6">
        <v>2</v>
      </c>
      <c r="F1087" s="3">
        <v>34</v>
      </c>
      <c r="G1087" s="3">
        <v>5.98</v>
      </c>
      <c r="H1087" s="8">
        <f t="shared" si="208"/>
        <v>2.99</v>
      </c>
      <c r="I1087" s="3">
        <v>28.02</v>
      </c>
      <c r="J1087" s="4">
        <v>0.82</v>
      </c>
      <c r="K1087" s="2" t="str">
        <f t="shared" si="209"/>
        <v>Tuesday</v>
      </c>
      <c r="L1087" s="5">
        <f t="shared" si="210"/>
        <v>43686</v>
      </c>
      <c r="M1087" s="2" t="str">
        <f t="shared" si="211"/>
        <v>Friday</v>
      </c>
      <c r="N1087" s="2" t="str">
        <f t="shared" si="212"/>
        <v>Friday</v>
      </c>
      <c r="O1087" s="12">
        <f t="shared" si="213"/>
        <v>1.7000000000000002</v>
      </c>
      <c r="P1087" s="11" t="str">
        <f t="shared" si="214"/>
        <v>Low Cost per Unit</v>
      </c>
      <c r="Q1087" s="12">
        <f t="shared" si="215"/>
        <v>0</v>
      </c>
      <c r="R1087" s="12">
        <f t="shared" si="216"/>
        <v>1.02</v>
      </c>
      <c r="S1087" s="12">
        <f t="shared" si="217"/>
        <v>0</v>
      </c>
      <c r="T1087" s="12">
        <f t="shared" si="218"/>
        <v>0</v>
      </c>
      <c r="U1087" s="12">
        <f t="shared" si="219"/>
        <v>0</v>
      </c>
      <c r="V1087" s="13" t="str">
        <f t="shared" ca="1" si="220"/>
        <v>Greater Than 8 Weeks Old</v>
      </c>
    </row>
    <row r="1088" spans="1:22" x14ac:dyDescent="0.35">
      <c r="A1088" s="2" t="s">
        <v>100</v>
      </c>
      <c r="B1088" s="5">
        <v>43684</v>
      </c>
      <c r="C1088" s="5" t="s">
        <v>380</v>
      </c>
      <c r="D1088" s="5" t="s">
        <v>381</v>
      </c>
      <c r="E1088" s="6">
        <v>2</v>
      </c>
      <c r="F1088" s="3">
        <v>34</v>
      </c>
      <c r="G1088" s="3">
        <v>5.98</v>
      </c>
      <c r="H1088" s="8">
        <f t="shared" si="208"/>
        <v>2.99</v>
      </c>
      <c r="I1088" s="3">
        <v>28.02</v>
      </c>
      <c r="J1088" s="4">
        <v>0.82</v>
      </c>
      <c r="K1088" s="2" t="str">
        <f t="shared" si="209"/>
        <v>Wednesday</v>
      </c>
      <c r="L1088" s="5">
        <f t="shared" si="210"/>
        <v>43687</v>
      </c>
      <c r="M1088" s="2" t="str">
        <f t="shared" si="211"/>
        <v>Saturday</v>
      </c>
      <c r="N1088" s="2" t="str">
        <f t="shared" si="212"/>
        <v>Saturday</v>
      </c>
      <c r="O1088" s="12">
        <f t="shared" si="213"/>
        <v>0</v>
      </c>
      <c r="P1088" s="11" t="str">
        <f t="shared" si="214"/>
        <v>Low Cost per Unit</v>
      </c>
      <c r="Q1088" s="12">
        <f t="shared" si="215"/>
        <v>0</v>
      </c>
      <c r="R1088" s="12">
        <f t="shared" si="216"/>
        <v>1.02</v>
      </c>
      <c r="S1088" s="12">
        <f t="shared" si="217"/>
        <v>0</v>
      </c>
      <c r="T1088" s="12">
        <f t="shared" si="218"/>
        <v>0</v>
      </c>
      <c r="U1088" s="12">
        <f t="shared" si="219"/>
        <v>0</v>
      </c>
      <c r="V1088" s="13" t="str">
        <f t="shared" ca="1" si="220"/>
        <v>Greater Than 8 Weeks Old</v>
      </c>
    </row>
    <row r="1089" spans="1:22" x14ac:dyDescent="0.35">
      <c r="A1089" s="2" t="s">
        <v>100</v>
      </c>
      <c r="B1089" s="5">
        <v>43686</v>
      </c>
      <c r="C1089" s="5" t="s">
        <v>380</v>
      </c>
      <c r="D1089" s="5" t="s">
        <v>381</v>
      </c>
      <c r="E1089" s="6">
        <v>2</v>
      </c>
      <c r="F1089" s="3">
        <v>34</v>
      </c>
      <c r="G1089" s="3">
        <v>5.98</v>
      </c>
      <c r="H1089" s="8">
        <f t="shared" si="208"/>
        <v>2.99</v>
      </c>
      <c r="I1089" s="3">
        <v>28.02</v>
      </c>
      <c r="J1089" s="4">
        <v>0.82</v>
      </c>
      <c r="K1089" s="2" t="str">
        <f t="shared" si="209"/>
        <v>Friday</v>
      </c>
      <c r="L1089" s="5">
        <f t="shared" si="210"/>
        <v>43689</v>
      </c>
      <c r="M1089" s="2" t="str">
        <f t="shared" si="211"/>
        <v>Monday</v>
      </c>
      <c r="N1089" s="2" t="str">
        <f t="shared" si="212"/>
        <v>Monday</v>
      </c>
      <c r="O1089" s="12">
        <f t="shared" si="213"/>
        <v>0</v>
      </c>
      <c r="P1089" s="11" t="str">
        <f t="shared" si="214"/>
        <v>Low Cost per Unit</v>
      </c>
      <c r="Q1089" s="12">
        <f t="shared" si="215"/>
        <v>0</v>
      </c>
      <c r="R1089" s="12">
        <f t="shared" si="216"/>
        <v>1.02</v>
      </c>
      <c r="S1089" s="12">
        <f t="shared" si="217"/>
        <v>0</v>
      </c>
      <c r="T1089" s="12">
        <f t="shared" si="218"/>
        <v>0</v>
      </c>
      <c r="U1089" s="12">
        <f t="shared" si="219"/>
        <v>0</v>
      </c>
      <c r="V1089" s="13" t="str">
        <f t="shared" ca="1" si="220"/>
        <v>Greater Than 8 Weeks Old</v>
      </c>
    </row>
    <row r="1090" spans="1:22" x14ac:dyDescent="0.35">
      <c r="A1090" s="2" t="s">
        <v>100</v>
      </c>
      <c r="B1090" s="5">
        <v>43687</v>
      </c>
      <c r="C1090" s="5" t="s">
        <v>380</v>
      </c>
      <c r="D1090" s="5" t="s">
        <v>381</v>
      </c>
      <c r="E1090" s="6">
        <v>1</v>
      </c>
      <c r="F1090" s="3">
        <v>17</v>
      </c>
      <c r="G1090" s="3">
        <v>2.99</v>
      </c>
      <c r="H1090" s="8">
        <f t="shared" si="208"/>
        <v>2.99</v>
      </c>
      <c r="I1090" s="3">
        <v>14.01</v>
      </c>
      <c r="J1090" s="4">
        <v>0.82</v>
      </c>
      <c r="K1090" s="2" t="str">
        <f t="shared" si="209"/>
        <v>Saturday</v>
      </c>
      <c r="L1090" s="5">
        <f t="shared" si="210"/>
        <v>43690</v>
      </c>
      <c r="M1090" s="2" t="str">
        <f t="shared" si="211"/>
        <v>Tuesday</v>
      </c>
      <c r="N1090" s="2" t="str">
        <f t="shared" si="212"/>
        <v>Tuesday</v>
      </c>
      <c r="O1090" s="12">
        <f t="shared" si="213"/>
        <v>0</v>
      </c>
      <c r="P1090" s="11" t="str">
        <f t="shared" si="214"/>
        <v>Low Cost per Unit</v>
      </c>
      <c r="Q1090" s="12">
        <f t="shared" si="215"/>
        <v>0</v>
      </c>
      <c r="R1090" s="12">
        <f t="shared" si="216"/>
        <v>0</v>
      </c>
      <c r="S1090" s="12">
        <f t="shared" si="217"/>
        <v>0</v>
      </c>
      <c r="T1090" s="12">
        <f t="shared" si="218"/>
        <v>0</v>
      </c>
      <c r="U1090" s="12">
        <f t="shared" si="219"/>
        <v>0</v>
      </c>
      <c r="V1090" s="13" t="str">
        <f t="shared" ca="1" si="220"/>
        <v>Greater Than 8 Weeks Old</v>
      </c>
    </row>
    <row r="1091" spans="1:22" x14ac:dyDescent="0.35">
      <c r="A1091" s="2" t="s">
        <v>100</v>
      </c>
      <c r="B1091" s="5">
        <v>43688</v>
      </c>
      <c r="C1091" s="5" t="s">
        <v>380</v>
      </c>
      <c r="D1091" s="5" t="s">
        <v>381</v>
      </c>
      <c r="E1091" s="6">
        <v>2</v>
      </c>
      <c r="F1091" s="3">
        <v>34</v>
      </c>
      <c r="G1091" s="3">
        <v>5.98</v>
      </c>
      <c r="H1091" s="8">
        <f t="shared" ref="H1091:H1154" si="221">G1091/E1091</f>
        <v>2.99</v>
      </c>
      <c r="I1091" s="3">
        <v>28.02</v>
      </c>
      <c r="J1091" s="4">
        <v>0.82</v>
      </c>
      <c r="K1091" s="2" t="str">
        <f t="shared" ref="K1091:K1154" si="222">TEXT(B1091,"dddd")</f>
        <v>Sunday</v>
      </c>
      <c r="L1091" s="5">
        <f t="shared" ref="L1091:L1154" si="223">B1091+3</f>
        <v>43691</v>
      </c>
      <c r="M1091" s="2" t="str">
        <f t="shared" ref="M1091:M1154" si="224">TEXT(L1091,"dddd")</f>
        <v>Wednesday</v>
      </c>
      <c r="N1091" s="2" t="str">
        <f t="shared" ref="N1091:N1154" si="225">IF(M1091="Sunday","Monday",M1091)</f>
        <v>Wednesday</v>
      </c>
      <c r="O1091" s="12">
        <f t="shared" ref="O1091:O1154" si="226">IF(TEXT(B1091,"dddd")="Tuesday",F1091*0.05,0)</f>
        <v>0</v>
      </c>
      <c r="P1091" s="11" t="str">
        <f t="shared" ref="P1091:P1154" si="227">IF(H1091&gt;AVERAGE(H:H),"High Cost per Unit","Low Cost per Unit")</f>
        <v>Low Cost per Unit</v>
      </c>
      <c r="Q1091" s="12">
        <f t="shared" ref="Q1091:Q1154" si="228">IF(D1091="Masks",F1091*0.1,0)</f>
        <v>0</v>
      </c>
      <c r="R1091" s="12">
        <f t="shared" ref="R1091:R1154" si="229">IF(E1091&gt;1,F1091*0.03,0)</f>
        <v>1.02</v>
      </c>
      <c r="S1091" s="12">
        <f t="shared" ref="S1091:S1154" si="230">IF(D1091="Accessories",F1091*0.15,0)</f>
        <v>0</v>
      </c>
      <c r="T1091" s="12">
        <f t="shared" ref="T1091:T1154" si="231">IF(AND(K1091="Saturday",C1091="Fitness"),F1091*0.1,0)</f>
        <v>0</v>
      </c>
      <c r="U1091" s="12">
        <f t="shared" ref="U1091:U1154" si="232">IF(AND(K1091="Friday",C1091="Automotive"),F1091*0.2,0)</f>
        <v>0</v>
      </c>
      <c r="V1091" s="13" t="str">
        <f t="shared" ref="V1091:V1154" ca="1" si="233">IF(B1091&lt;TODAY()-56,"Greater Than 8 Weeks Old","Less Than 8 Weeks Old")</f>
        <v>Greater Than 8 Weeks Old</v>
      </c>
    </row>
    <row r="1092" spans="1:22" x14ac:dyDescent="0.35">
      <c r="A1092" s="2" t="s">
        <v>100</v>
      </c>
      <c r="B1092" s="5">
        <v>43690</v>
      </c>
      <c r="C1092" s="5" t="s">
        <v>380</v>
      </c>
      <c r="D1092" s="5" t="s">
        <v>381</v>
      </c>
      <c r="E1092" s="6">
        <v>1</v>
      </c>
      <c r="F1092" s="3">
        <v>17</v>
      </c>
      <c r="G1092" s="3">
        <v>2.99</v>
      </c>
      <c r="H1092" s="8">
        <f t="shared" si="221"/>
        <v>2.99</v>
      </c>
      <c r="I1092" s="3">
        <v>14.01</v>
      </c>
      <c r="J1092" s="4">
        <v>0.82</v>
      </c>
      <c r="K1092" s="2" t="str">
        <f t="shared" si="222"/>
        <v>Tuesday</v>
      </c>
      <c r="L1092" s="5">
        <f t="shared" si="223"/>
        <v>43693</v>
      </c>
      <c r="M1092" s="2" t="str">
        <f t="shared" si="224"/>
        <v>Friday</v>
      </c>
      <c r="N1092" s="2" t="str">
        <f t="shared" si="225"/>
        <v>Friday</v>
      </c>
      <c r="O1092" s="12">
        <f t="shared" si="226"/>
        <v>0.85000000000000009</v>
      </c>
      <c r="P1092" s="11" t="str">
        <f t="shared" si="227"/>
        <v>Low Cost per Unit</v>
      </c>
      <c r="Q1092" s="12">
        <f t="shared" si="228"/>
        <v>0</v>
      </c>
      <c r="R1092" s="12">
        <f t="shared" si="229"/>
        <v>0</v>
      </c>
      <c r="S1092" s="12">
        <f t="shared" si="230"/>
        <v>0</v>
      </c>
      <c r="T1092" s="12">
        <f t="shared" si="231"/>
        <v>0</v>
      </c>
      <c r="U1092" s="12">
        <f t="shared" si="232"/>
        <v>0</v>
      </c>
      <c r="V1092" s="13" t="str">
        <f t="shared" ca="1" si="233"/>
        <v>Greater Than 8 Weeks Old</v>
      </c>
    </row>
    <row r="1093" spans="1:22" x14ac:dyDescent="0.35">
      <c r="A1093" s="2" t="s">
        <v>100</v>
      </c>
      <c r="B1093" s="5">
        <v>43691</v>
      </c>
      <c r="C1093" s="5" t="s">
        <v>380</v>
      </c>
      <c r="D1093" s="5" t="s">
        <v>381</v>
      </c>
      <c r="E1093" s="6">
        <v>1</v>
      </c>
      <c r="F1093" s="3">
        <v>17</v>
      </c>
      <c r="G1093" s="3">
        <v>2.99</v>
      </c>
      <c r="H1093" s="8">
        <f t="shared" si="221"/>
        <v>2.99</v>
      </c>
      <c r="I1093" s="3">
        <v>14.01</v>
      </c>
      <c r="J1093" s="4">
        <v>0.82</v>
      </c>
      <c r="K1093" s="2" t="str">
        <f t="shared" si="222"/>
        <v>Wednesday</v>
      </c>
      <c r="L1093" s="5">
        <f t="shared" si="223"/>
        <v>43694</v>
      </c>
      <c r="M1093" s="2" t="str">
        <f t="shared" si="224"/>
        <v>Saturday</v>
      </c>
      <c r="N1093" s="2" t="str">
        <f t="shared" si="225"/>
        <v>Saturday</v>
      </c>
      <c r="O1093" s="12">
        <f t="shared" si="226"/>
        <v>0</v>
      </c>
      <c r="P1093" s="11" t="str">
        <f t="shared" si="227"/>
        <v>Low Cost per Unit</v>
      </c>
      <c r="Q1093" s="12">
        <f t="shared" si="228"/>
        <v>0</v>
      </c>
      <c r="R1093" s="12">
        <f t="shared" si="229"/>
        <v>0</v>
      </c>
      <c r="S1093" s="12">
        <f t="shared" si="230"/>
        <v>0</v>
      </c>
      <c r="T1093" s="12">
        <f t="shared" si="231"/>
        <v>0</v>
      </c>
      <c r="U1093" s="12">
        <f t="shared" si="232"/>
        <v>0</v>
      </c>
      <c r="V1093" s="13" t="str">
        <f t="shared" ca="1" si="233"/>
        <v>Greater Than 8 Weeks Old</v>
      </c>
    </row>
    <row r="1094" spans="1:22" x14ac:dyDescent="0.35">
      <c r="A1094" s="2" t="s">
        <v>100</v>
      </c>
      <c r="B1094" s="5">
        <v>43692</v>
      </c>
      <c r="C1094" s="5" t="s">
        <v>380</v>
      </c>
      <c r="D1094" s="5" t="s">
        <v>381</v>
      </c>
      <c r="E1094" s="6">
        <v>1</v>
      </c>
      <c r="F1094" s="3">
        <v>17</v>
      </c>
      <c r="G1094" s="3">
        <v>2.99</v>
      </c>
      <c r="H1094" s="8">
        <f t="shared" si="221"/>
        <v>2.99</v>
      </c>
      <c r="I1094" s="3">
        <v>14.01</v>
      </c>
      <c r="J1094" s="4">
        <v>0.82</v>
      </c>
      <c r="K1094" s="2" t="str">
        <f t="shared" si="222"/>
        <v>Thursday</v>
      </c>
      <c r="L1094" s="5">
        <f t="shared" si="223"/>
        <v>43695</v>
      </c>
      <c r="M1094" s="2" t="str">
        <f t="shared" si="224"/>
        <v>Sunday</v>
      </c>
      <c r="N1094" s="2" t="str">
        <f t="shared" si="225"/>
        <v>Monday</v>
      </c>
      <c r="O1094" s="12">
        <f t="shared" si="226"/>
        <v>0</v>
      </c>
      <c r="P1094" s="11" t="str">
        <f t="shared" si="227"/>
        <v>Low Cost per Unit</v>
      </c>
      <c r="Q1094" s="12">
        <f t="shared" si="228"/>
        <v>0</v>
      </c>
      <c r="R1094" s="12">
        <f t="shared" si="229"/>
        <v>0</v>
      </c>
      <c r="S1094" s="12">
        <f t="shared" si="230"/>
        <v>0</v>
      </c>
      <c r="T1094" s="12">
        <f t="shared" si="231"/>
        <v>0</v>
      </c>
      <c r="U1094" s="12">
        <f t="shared" si="232"/>
        <v>0</v>
      </c>
      <c r="V1094" s="13" t="str">
        <f t="shared" ca="1" si="233"/>
        <v>Greater Than 8 Weeks Old</v>
      </c>
    </row>
    <row r="1095" spans="1:22" x14ac:dyDescent="0.35">
      <c r="A1095" s="2" t="s">
        <v>100</v>
      </c>
      <c r="B1095" s="5">
        <v>43694</v>
      </c>
      <c r="C1095" s="5" t="s">
        <v>380</v>
      </c>
      <c r="D1095" s="5" t="s">
        <v>381</v>
      </c>
      <c r="E1095" s="6">
        <v>1</v>
      </c>
      <c r="F1095" s="3">
        <v>17</v>
      </c>
      <c r="G1095" s="3">
        <v>2.99</v>
      </c>
      <c r="H1095" s="8">
        <f t="shared" si="221"/>
        <v>2.99</v>
      </c>
      <c r="I1095" s="3">
        <v>14.01</v>
      </c>
      <c r="J1095" s="4">
        <v>0.82</v>
      </c>
      <c r="K1095" s="2" t="str">
        <f t="shared" si="222"/>
        <v>Saturday</v>
      </c>
      <c r="L1095" s="5">
        <f t="shared" si="223"/>
        <v>43697</v>
      </c>
      <c r="M1095" s="2" t="str">
        <f t="shared" si="224"/>
        <v>Tuesday</v>
      </c>
      <c r="N1095" s="2" t="str">
        <f t="shared" si="225"/>
        <v>Tuesday</v>
      </c>
      <c r="O1095" s="12">
        <f t="shared" si="226"/>
        <v>0</v>
      </c>
      <c r="P1095" s="11" t="str">
        <f t="shared" si="227"/>
        <v>Low Cost per Unit</v>
      </c>
      <c r="Q1095" s="12">
        <f t="shared" si="228"/>
        <v>0</v>
      </c>
      <c r="R1095" s="12">
        <f t="shared" si="229"/>
        <v>0</v>
      </c>
      <c r="S1095" s="12">
        <f t="shared" si="230"/>
        <v>0</v>
      </c>
      <c r="T1095" s="12">
        <f t="shared" si="231"/>
        <v>0</v>
      </c>
      <c r="U1095" s="12">
        <f t="shared" si="232"/>
        <v>0</v>
      </c>
      <c r="V1095" s="13" t="str">
        <f t="shared" ca="1" si="233"/>
        <v>Greater Than 8 Weeks Old</v>
      </c>
    </row>
    <row r="1096" spans="1:22" x14ac:dyDescent="0.35">
      <c r="A1096" s="2" t="s">
        <v>100</v>
      </c>
      <c r="B1096" s="5">
        <v>43695</v>
      </c>
      <c r="C1096" s="5" t="s">
        <v>380</v>
      </c>
      <c r="D1096" s="5" t="s">
        <v>381</v>
      </c>
      <c r="E1096" s="6">
        <v>2</v>
      </c>
      <c r="F1096" s="3">
        <v>34</v>
      </c>
      <c r="G1096" s="3">
        <v>5.98</v>
      </c>
      <c r="H1096" s="8">
        <f t="shared" si="221"/>
        <v>2.99</v>
      </c>
      <c r="I1096" s="3">
        <v>28.02</v>
      </c>
      <c r="J1096" s="4">
        <v>0.82</v>
      </c>
      <c r="K1096" s="2" t="str">
        <f t="shared" si="222"/>
        <v>Sunday</v>
      </c>
      <c r="L1096" s="5">
        <f t="shared" si="223"/>
        <v>43698</v>
      </c>
      <c r="M1096" s="2" t="str">
        <f t="shared" si="224"/>
        <v>Wednesday</v>
      </c>
      <c r="N1096" s="2" t="str">
        <f t="shared" si="225"/>
        <v>Wednesday</v>
      </c>
      <c r="O1096" s="12">
        <f t="shared" si="226"/>
        <v>0</v>
      </c>
      <c r="P1096" s="11" t="str">
        <f t="shared" si="227"/>
        <v>Low Cost per Unit</v>
      </c>
      <c r="Q1096" s="12">
        <f t="shared" si="228"/>
        <v>0</v>
      </c>
      <c r="R1096" s="12">
        <f t="shared" si="229"/>
        <v>1.02</v>
      </c>
      <c r="S1096" s="12">
        <f t="shared" si="230"/>
        <v>0</v>
      </c>
      <c r="T1096" s="12">
        <f t="shared" si="231"/>
        <v>0</v>
      </c>
      <c r="U1096" s="12">
        <f t="shared" si="232"/>
        <v>0</v>
      </c>
      <c r="V1096" s="13" t="str">
        <f t="shared" ca="1" si="233"/>
        <v>Greater Than 8 Weeks Old</v>
      </c>
    </row>
    <row r="1097" spans="1:22" x14ac:dyDescent="0.35">
      <c r="A1097" s="2" t="s">
        <v>100</v>
      </c>
      <c r="B1097" s="5">
        <v>43699</v>
      </c>
      <c r="C1097" s="5" t="s">
        <v>380</v>
      </c>
      <c r="D1097" s="5" t="s">
        <v>381</v>
      </c>
      <c r="E1097" s="6">
        <v>1</v>
      </c>
      <c r="F1097" s="3">
        <v>17</v>
      </c>
      <c r="G1097" s="3">
        <v>2.99</v>
      </c>
      <c r="H1097" s="8">
        <f t="shared" si="221"/>
        <v>2.99</v>
      </c>
      <c r="I1097" s="3">
        <v>14.01</v>
      </c>
      <c r="J1097" s="4">
        <v>0.82</v>
      </c>
      <c r="K1097" s="2" t="str">
        <f t="shared" si="222"/>
        <v>Thursday</v>
      </c>
      <c r="L1097" s="5">
        <f t="shared" si="223"/>
        <v>43702</v>
      </c>
      <c r="M1097" s="2" t="str">
        <f t="shared" si="224"/>
        <v>Sunday</v>
      </c>
      <c r="N1097" s="2" t="str">
        <f t="shared" si="225"/>
        <v>Monday</v>
      </c>
      <c r="O1097" s="12">
        <f t="shared" si="226"/>
        <v>0</v>
      </c>
      <c r="P1097" s="11" t="str">
        <f t="shared" si="227"/>
        <v>Low Cost per Unit</v>
      </c>
      <c r="Q1097" s="12">
        <f t="shared" si="228"/>
        <v>0</v>
      </c>
      <c r="R1097" s="12">
        <f t="shared" si="229"/>
        <v>0</v>
      </c>
      <c r="S1097" s="12">
        <f t="shared" si="230"/>
        <v>0</v>
      </c>
      <c r="T1097" s="12">
        <f t="shared" si="231"/>
        <v>0</v>
      </c>
      <c r="U1097" s="12">
        <f t="shared" si="232"/>
        <v>0</v>
      </c>
      <c r="V1097" s="13" t="str">
        <f t="shared" ca="1" si="233"/>
        <v>Greater Than 8 Weeks Old</v>
      </c>
    </row>
    <row r="1098" spans="1:22" x14ac:dyDescent="0.35">
      <c r="A1098" s="2" t="s">
        <v>100</v>
      </c>
      <c r="B1098" s="5">
        <v>43700</v>
      </c>
      <c r="C1098" s="5" t="s">
        <v>380</v>
      </c>
      <c r="D1098" s="5" t="s">
        <v>381</v>
      </c>
      <c r="E1098" s="6">
        <v>2</v>
      </c>
      <c r="F1098" s="3">
        <v>34</v>
      </c>
      <c r="G1098" s="3">
        <v>5.98</v>
      </c>
      <c r="H1098" s="8">
        <f t="shared" si="221"/>
        <v>2.99</v>
      </c>
      <c r="I1098" s="3">
        <v>28.02</v>
      </c>
      <c r="J1098" s="4">
        <v>0.82</v>
      </c>
      <c r="K1098" s="2" t="str">
        <f t="shared" si="222"/>
        <v>Friday</v>
      </c>
      <c r="L1098" s="5">
        <f t="shared" si="223"/>
        <v>43703</v>
      </c>
      <c r="M1098" s="2" t="str">
        <f t="shared" si="224"/>
        <v>Monday</v>
      </c>
      <c r="N1098" s="2" t="str">
        <f t="shared" si="225"/>
        <v>Monday</v>
      </c>
      <c r="O1098" s="12">
        <f t="shared" si="226"/>
        <v>0</v>
      </c>
      <c r="P1098" s="11" t="str">
        <f t="shared" si="227"/>
        <v>Low Cost per Unit</v>
      </c>
      <c r="Q1098" s="12">
        <f t="shared" si="228"/>
        <v>0</v>
      </c>
      <c r="R1098" s="12">
        <f t="shared" si="229"/>
        <v>1.02</v>
      </c>
      <c r="S1098" s="12">
        <f t="shared" si="230"/>
        <v>0</v>
      </c>
      <c r="T1098" s="12">
        <f t="shared" si="231"/>
        <v>0</v>
      </c>
      <c r="U1098" s="12">
        <f t="shared" si="232"/>
        <v>0</v>
      </c>
      <c r="V1098" s="13" t="str">
        <f t="shared" ca="1" si="233"/>
        <v>Greater Than 8 Weeks Old</v>
      </c>
    </row>
    <row r="1099" spans="1:22" x14ac:dyDescent="0.35">
      <c r="A1099" s="2" t="s">
        <v>100</v>
      </c>
      <c r="B1099" s="5">
        <v>43701</v>
      </c>
      <c r="C1099" s="5" t="s">
        <v>380</v>
      </c>
      <c r="D1099" s="5" t="s">
        <v>381</v>
      </c>
      <c r="E1099" s="6">
        <v>1</v>
      </c>
      <c r="F1099" s="3">
        <v>17</v>
      </c>
      <c r="G1099" s="3">
        <v>2.99</v>
      </c>
      <c r="H1099" s="8">
        <f t="shared" si="221"/>
        <v>2.99</v>
      </c>
      <c r="I1099" s="3">
        <v>14.01</v>
      </c>
      <c r="J1099" s="4">
        <v>0.82</v>
      </c>
      <c r="K1099" s="2" t="str">
        <f t="shared" si="222"/>
        <v>Saturday</v>
      </c>
      <c r="L1099" s="5">
        <f t="shared" si="223"/>
        <v>43704</v>
      </c>
      <c r="M1099" s="2" t="str">
        <f t="shared" si="224"/>
        <v>Tuesday</v>
      </c>
      <c r="N1099" s="2" t="str">
        <f t="shared" si="225"/>
        <v>Tuesday</v>
      </c>
      <c r="O1099" s="12">
        <f t="shared" si="226"/>
        <v>0</v>
      </c>
      <c r="P1099" s="11" t="str">
        <f t="shared" si="227"/>
        <v>Low Cost per Unit</v>
      </c>
      <c r="Q1099" s="12">
        <f t="shared" si="228"/>
        <v>0</v>
      </c>
      <c r="R1099" s="12">
        <f t="shared" si="229"/>
        <v>0</v>
      </c>
      <c r="S1099" s="12">
        <f t="shared" si="230"/>
        <v>0</v>
      </c>
      <c r="T1099" s="12">
        <f t="shared" si="231"/>
        <v>0</v>
      </c>
      <c r="U1099" s="12">
        <f t="shared" si="232"/>
        <v>0</v>
      </c>
      <c r="V1099" s="13" t="str">
        <f t="shared" ca="1" si="233"/>
        <v>Greater Than 8 Weeks Old</v>
      </c>
    </row>
    <row r="1100" spans="1:22" x14ac:dyDescent="0.35">
      <c r="A1100" s="2" t="s">
        <v>100</v>
      </c>
      <c r="B1100" s="5">
        <v>43702</v>
      </c>
      <c r="C1100" s="5" t="s">
        <v>380</v>
      </c>
      <c r="D1100" s="5" t="s">
        <v>381</v>
      </c>
      <c r="E1100" s="6">
        <v>1</v>
      </c>
      <c r="F1100" s="3">
        <v>17</v>
      </c>
      <c r="G1100" s="3">
        <v>2.99</v>
      </c>
      <c r="H1100" s="8">
        <f t="shared" si="221"/>
        <v>2.99</v>
      </c>
      <c r="I1100" s="3">
        <v>14.01</v>
      </c>
      <c r="J1100" s="4">
        <v>0.82</v>
      </c>
      <c r="K1100" s="2" t="str">
        <f t="shared" si="222"/>
        <v>Sunday</v>
      </c>
      <c r="L1100" s="5">
        <f t="shared" si="223"/>
        <v>43705</v>
      </c>
      <c r="M1100" s="2" t="str">
        <f t="shared" si="224"/>
        <v>Wednesday</v>
      </c>
      <c r="N1100" s="2" t="str">
        <f t="shared" si="225"/>
        <v>Wednesday</v>
      </c>
      <c r="O1100" s="12">
        <f t="shared" si="226"/>
        <v>0</v>
      </c>
      <c r="P1100" s="11" t="str">
        <f t="shared" si="227"/>
        <v>Low Cost per Unit</v>
      </c>
      <c r="Q1100" s="12">
        <f t="shared" si="228"/>
        <v>0</v>
      </c>
      <c r="R1100" s="12">
        <f t="shared" si="229"/>
        <v>0</v>
      </c>
      <c r="S1100" s="12">
        <f t="shared" si="230"/>
        <v>0</v>
      </c>
      <c r="T1100" s="12">
        <f t="shared" si="231"/>
        <v>0</v>
      </c>
      <c r="U1100" s="12">
        <f t="shared" si="232"/>
        <v>0</v>
      </c>
      <c r="V1100" s="13" t="str">
        <f t="shared" ca="1" si="233"/>
        <v>Greater Than 8 Weeks Old</v>
      </c>
    </row>
    <row r="1101" spans="1:22" x14ac:dyDescent="0.35">
      <c r="A1101" s="2" t="s">
        <v>100</v>
      </c>
      <c r="B1101" s="5">
        <v>43703</v>
      </c>
      <c r="C1101" s="5" t="s">
        <v>380</v>
      </c>
      <c r="D1101" s="5" t="s">
        <v>381</v>
      </c>
      <c r="E1101" s="6">
        <v>3</v>
      </c>
      <c r="F1101" s="3">
        <v>51</v>
      </c>
      <c r="G1101" s="3">
        <v>8.9700000000000006</v>
      </c>
      <c r="H1101" s="8">
        <f t="shared" si="221"/>
        <v>2.99</v>
      </c>
      <c r="I1101" s="3">
        <v>42.03</v>
      </c>
      <c r="J1101" s="4">
        <v>0.82</v>
      </c>
      <c r="K1101" s="2" t="str">
        <f t="shared" si="222"/>
        <v>Monday</v>
      </c>
      <c r="L1101" s="5">
        <f t="shared" si="223"/>
        <v>43706</v>
      </c>
      <c r="M1101" s="2" t="str">
        <f t="shared" si="224"/>
        <v>Thursday</v>
      </c>
      <c r="N1101" s="2" t="str">
        <f t="shared" si="225"/>
        <v>Thursday</v>
      </c>
      <c r="O1101" s="12">
        <f t="shared" si="226"/>
        <v>0</v>
      </c>
      <c r="P1101" s="11" t="str">
        <f t="shared" si="227"/>
        <v>Low Cost per Unit</v>
      </c>
      <c r="Q1101" s="12">
        <f t="shared" si="228"/>
        <v>0</v>
      </c>
      <c r="R1101" s="12">
        <f t="shared" si="229"/>
        <v>1.53</v>
      </c>
      <c r="S1101" s="12">
        <f t="shared" si="230"/>
        <v>0</v>
      </c>
      <c r="T1101" s="12">
        <f t="shared" si="231"/>
        <v>0</v>
      </c>
      <c r="U1101" s="12">
        <f t="shared" si="232"/>
        <v>0</v>
      </c>
      <c r="V1101" s="13" t="str">
        <f t="shared" ca="1" si="233"/>
        <v>Greater Than 8 Weeks Old</v>
      </c>
    </row>
    <row r="1102" spans="1:22" x14ac:dyDescent="0.35">
      <c r="A1102" s="2" t="s">
        <v>100</v>
      </c>
      <c r="B1102" s="5">
        <v>43705</v>
      </c>
      <c r="C1102" s="5" t="s">
        <v>380</v>
      </c>
      <c r="D1102" s="5" t="s">
        <v>381</v>
      </c>
      <c r="E1102" s="6">
        <v>1</v>
      </c>
      <c r="F1102" s="3">
        <v>17</v>
      </c>
      <c r="G1102" s="3">
        <v>2.99</v>
      </c>
      <c r="H1102" s="8">
        <f t="shared" si="221"/>
        <v>2.99</v>
      </c>
      <c r="I1102" s="3">
        <v>14.01</v>
      </c>
      <c r="J1102" s="4">
        <v>0.82</v>
      </c>
      <c r="K1102" s="2" t="str">
        <f t="shared" si="222"/>
        <v>Wednesday</v>
      </c>
      <c r="L1102" s="5">
        <f t="shared" si="223"/>
        <v>43708</v>
      </c>
      <c r="M1102" s="2" t="str">
        <f t="shared" si="224"/>
        <v>Saturday</v>
      </c>
      <c r="N1102" s="2" t="str">
        <f t="shared" si="225"/>
        <v>Saturday</v>
      </c>
      <c r="O1102" s="12">
        <f t="shared" si="226"/>
        <v>0</v>
      </c>
      <c r="P1102" s="11" t="str">
        <f t="shared" si="227"/>
        <v>Low Cost per Unit</v>
      </c>
      <c r="Q1102" s="12">
        <f t="shared" si="228"/>
        <v>0</v>
      </c>
      <c r="R1102" s="12">
        <f t="shared" si="229"/>
        <v>0</v>
      </c>
      <c r="S1102" s="12">
        <f t="shared" si="230"/>
        <v>0</v>
      </c>
      <c r="T1102" s="12">
        <f t="shared" si="231"/>
        <v>0</v>
      </c>
      <c r="U1102" s="12">
        <f t="shared" si="232"/>
        <v>0</v>
      </c>
      <c r="V1102" s="13" t="str">
        <f t="shared" ca="1" si="233"/>
        <v>Greater Than 8 Weeks Old</v>
      </c>
    </row>
    <row r="1103" spans="1:22" x14ac:dyDescent="0.35">
      <c r="A1103" s="2" t="s">
        <v>100</v>
      </c>
      <c r="B1103" s="5">
        <v>43706</v>
      </c>
      <c r="C1103" s="5" t="s">
        <v>380</v>
      </c>
      <c r="D1103" s="5" t="s">
        <v>381</v>
      </c>
      <c r="E1103" s="6">
        <v>2</v>
      </c>
      <c r="F1103" s="3">
        <v>34</v>
      </c>
      <c r="G1103" s="3">
        <v>5.98</v>
      </c>
      <c r="H1103" s="8">
        <f t="shared" si="221"/>
        <v>2.99</v>
      </c>
      <c r="I1103" s="3">
        <v>28.02</v>
      </c>
      <c r="J1103" s="4">
        <v>0.82</v>
      </c>
      <c r="K1103" s="2" t="str">
        <f t="shared" si="222"/>
        <v>Thursday</v>
      </c>
      <c r="L1103" s="5">
        <f t="shared" si="223"/>
        <v>43709</v>
      </c>
      <c r="M1103" s="2" t="str">
        <f t="shared" si="224"/>
        <v>Sunday</v>
      </c>
      <c r="N1103" s="2" t="str">
        <f t="shared" si="225"/>
        <v>Monday</v>
      </c>
      <c r="O1103" s="12">
        <f t="shared" si="226"/>
        <v>0</v>
      </c>
      <c r="P1103" s="11" t="str">
        <f t="shared" si="227"/>
        <v>Low Cost per Unit</v>
      </c>
      <c r="Q1103" s="12">
        <f t="shared" si="228"/>
        <v>0</v>
      </c>
      <c r="R1103" s="12">
        <f t="shared" si="229"/>
        <v>1.02</v>
      </c>
      <c r="S1103" s="12">
        <f t="shared" si="230"/>
        <v>0</v>
      </c>
      <c r="T1103" s="12">
        <f t="shared" si="231"/>
        <v>0</v>
      </c>
      <c r="U1103" s="12">
        <f t="shared" si="232"/>
        <v>0</v>
      </c>
      <c r="V1103" s="13" t="str">
        <f t="shared" ca="1" si="233"/>
        <v>Greater Than 8 Weeks Old</v>
      </c>
    </row>
    <row r="1104" spans="1:22" x14ac:dyDescent="0.35">
      <c r="A1104" s="2" t="s">
        <v>100</v>
      </c>
      <c r="B1104" s="5">
        <v>43707</v>
      </c>
      <c r="C1104" s="5" t="s">
        <v>380</v>
      </c>
      <c r="D1104" s="5" t="s">
        <v>381</v>
      </c>
      <c r="E1104" s="6">
        <v>1</v>
      </c>
      <c r="F1104" s="3">
        <v>17</v>
      </c>
      <c r="G1104" s="3">
        <v>2.99</v>
      </c>
      <c r="H1104" s="8">
        <f t="shared" si="221"/>
        <v>2.99</v>
      </c>
      <c r="I1104" s="3">
        <v>14.01</v>
      </c>
      <c r="J1104" s="4">
        <v>0.82</v>
      </c>
      <c r="K1104" s="2" t="str">
        <f t="shared" si="222"/>
        <v>Friday</v>
      </c>
      <c r="L1104" s="5">
        <f t="shared" si="223"/>
        <v>43710</v>
      </c>
      <c r="M1104" s="2" t="str">
        <f t="shared" si="224"/>
        <v>Monday</v>
      </c>
      <c r="N1104" s="2" t="str">
        <f t="shared" si="225"/>
        <v>Monday</v>
      </c>
      <c r="O1104" s="12">
        <f t="shared" si="226"/>
        <v>0</v>
      </c>
      <c r="P1104" s="11" t="str">
        <f t="shared" si="227"/>
        <v>Low Cost per Unit</v>
      </c>
      <c r="Q1104" s="12">
        <f t="shared" si="228"/>
        <v>0</v>
      </c>
      <c r="R1104" s="12">
        <f t="shared" si="229"/>
        <v>0</v>
      </c>
      <c r="S1104" s="12">
        <f t="shared" si="230"/>
        <v>0</v>
      </c>
      <c r="T1104" s="12">
        <f t="shared" si="231"/>
        <v>0</v>
      </c>
      <c r="U1104" s="12">
        <f t="shared" si="232"/>
        <v>0</v>
      </c>
      <c r="V1104" s="13" t="str">
        <f t="shared" ca="1" si="233"/>
        <v>Greater Than 8 Weeks Old</v>
      </c>
    </row>
    <row r="1105" spans="1:22" x14ac:dyDescent="0.35">
      <c r="A1105" s="2" t="s">
        <v>27</v>
      </c>
      <c r="B1105" s="5">
        <v>43679</v>
      </c>
      <c r="C1105" s="5" t="s">
        <v>380</v>
      </c>
      <c r="D1105" s="5" t="s">
        <v>381</v>
      </c>
      <c r="E1105" s="6">
        <v>3</v>
      </c>
      <c r="F1105" s="3">
        <v>40</v>
      </c>
      <c r="G1105" s="3">
        <v>8.85</v>
      </c>
      <c r="H1105" s="8">
        <f t="shared" si="221"/>
        <v>2.9499999999999997</v>
      </c>
      <c r="I1105" s="3">
        <v>31.15</v>
      </c>
      <c r="J1105" s="4">
        <v>0.78</v>
      </c>
      <c r="K1105" s="2" t="str">
        <f t="shared" si="222"/>
        <v>Friday</v>
      </c>
      <c r="L1105" s="5">
        <f t="shared" si="223"/>
        <v>43682</v>
      </c>
      <c r="M1105" s="2" t="str">
        <f t="shared" si="224"/>
        <v>Monday</v>
      </c>
      <c r="N1105" s="2" t="str">
        <f t="shared" si="225"/>
        <v>Monday</v>
      </c>
      <c r="O1105" s="12">
        <f t="shared" si="226"/>
        <v>0</v>
      </c>
      <c r="P1105" s="11" t="str">
        <f t="shared" si="227"/>
        <v>Low Cost per Unit</v>
      </c>
      <c r="Q1105" s="12">
        <f t="shared" si="228"/>
        <v>0</v>
      </c>
      <c r="R1105" s="12">
        <f t="shared" si="229"/>
        <v>1.2</v>
      </c>
      <c r="S1105" s="12">
        <f t="shared" si="230"/>
        <v>0</v>
      </c>
      <c r="T1105" s="12">
        <f t="shared" si="231"/>
        <v>0</v>
      </c>
      <c r="U1105" s="12">
        <f t="shared" si="232"/>
        <v>0</v>
      </c>
      <c r="V1105" s="13" t="str">
        <f t="shared" ca="1" si="233"/>
        <v>Greater Than 8 Weeks Old</v>
      </c>
    </row>
    <row r="1106" spans="1:22" x14ac:dyDescent="0.35">
      <c r="A1106" s="2" t="s">
        <v>27</v>
      </c>
      <c r="B1106" s="5">
        <v>43680</v>
      </c>
      <c r="C1106" s="5" t="s">
        <v>380</v>
      </c>
      <c r="D1106" s="5" t="s">
        <v>381</v>
      </c>
      <c r="E1106" s="6">
        <v>1</v>
      </c>
      <c r="F1106" s="3">
        <v>20</v>
      </c>
      <c r="G1106" s="3">
        <v>2.95</v>
      </c>
      <c r="H1106" s="8">
        <f t="shared" si="221"/>
        <v>2.95</v>
      </c>
      <c r="I1106" s="3">
        <v>17.05</v>
      </c>
      <c r="J1106" s="4">
        <v>0.85</v>
      </c>
      <c r="K1106" s="2" t="str">
        <f t="shared" si="222"/>
        <v>Saturday</v>
      </c>
      <c r="L1106" s="5">
        <f t="shared" si="223"/>
        <v>43683</v>
      </c>
      <c r="M1106" s="2" t="str">
        <f t="shared" si="224"/>
        <v>Tuesday</v>
      </c>
      <c r="N1106" s="2" t="str">
        <f t="shared" si="225"/>
        <v>Tuesday</v>
      </c>
      <c r="O1106" s="12">
        <f t="shared" si="226"/>
        <v>0</v>
      </c>
      <c r="P1106" s="11" t="str">
        <f t="shared" si="227"/>
        <v>Low Cost per Unit</v>
      </c>
      <c r="Q1106" s="12">
        <f t="shared" si="228"/>
        <v>0</v>
      </c>
      <c r="R1106" s="12">
        <f t="shared" si="229"/>
        <v>0</v>
      </c>
      <c r="S1106" s="12">
        <f t="shared" si="230"/>
        <v>0</v>
      </c>
      <c r="T1106" s="12">
        <f t="shared" si="231"/>
        <v>0</v>
      </c>
      <c r="U1106" s="12">
        <f t="shared" si="232"/>
        <v>0</v>
      </c>
      <c r="V1106" s="13" t="str">
        <f t="shared" ca="1" si="233"/>
        <v>Greater Than 8 Weeks Old</v>
      </c>
    </row>
    <row r="1107" spans="1:22" x14ac:dyDescent="0.35">
      <c r="A1107" s="2" t="s">
        <v>27</v>
      </c>
      <c r="B1107" s="5">
        <v>43681</v>
      </c>
      <c r="C1107" s="5" t="s">
        <v>380</v>
      </c>
      <c r="D1107" s="5" t="s">
        <v>381</v>
      </c>
      <c r="E1107" s="6">
        <v>2</v>
      </c>
      <c r="F1107" s="3">
        <v>40</v>
      </c>
      <c r="G1107" s="3">
        <v>5.9</v>
      </c>
      <c r="H1107" s="8">
        <f t="shared" si="221"/>
        <v>2.95</v>
      </c>
      <c r="I1107" s="3">
        <v>34.1</v>
      </c>
      <c r="J1107" s="4">
        <v>0.85</v>
      </c>
      <c r="K1107" s="2" t="str">
        <f t="shared" si="222"/>
        <v>Sunday</v>
      </c>
      <c r="L1107" s="5">
        <f t="shared" si="223"/>
        <v>43684</v>
      </c>
      <c r="M1107" s="2" t="str">
        <f t="shared" si="224"/>
        <v>Wednesday</v>
      </c>
      <c r="N1107" s="2" t="str">
        <f t="shared" si="225"/>
        <v>Wednesday</v>
      </c>
      <c r="O1107" s="12">
        <f t="shared" si="226"/>
        <v>0</v>
      </c>
      <c r="P1107" s="11" t="str">
        <f t="shared" si="227"/>
        <v>Low Cost per Unit</v>
      </c>
      <c r="Q1107" s="12">
        <f t="shared" si="228"/>
        <v>0</v>
      </c>
      <c r="R1107" s="12">
        <f t="shared" si="229"/>
        <v>1.2</v>
      </c>
      <c r="S1107" s="12">
        <f t="shared" si="230"/>
        <v>0</v>
      </c>
      <c r="T1107" s="12">
        <f t="shared" si="231"/>
        <v>0</v>
      </c>
      <c r="U1107" s="12">
        <f t="shared" si="232"/>
        <v>0</v>
      </c>
      <c r="V1107" s="13" t="str">
        <f t="shared" ca="1" si="233"/>
        <v>Greater Than 8 Weeks Old</v>
      </c>
    </row>
    <row r="1108" spans="1:22" x14ac:dyDescent="0.35">
      <c r="A1108" s="2" t="s">
        <v>27</v>
      </c>
      <c r="B1108" s="5">
        <v>43682</v>
      </c>
      <c r="C1108" s="5" t="s">
        <v>380</v>
      </c>
      <c r="D1108" s="5" t="s">
        <v>381</v>
      </c>
      <c r="E1108" s="6">
        <v>1</v>
      </c>
      <c r="F1108" s="3">
        <v>20</v>
      </c>
      <c r="G1108" s="3">
        <v>2.95</v>
      </c>
      <c r="H1108" s="8">
        <f t="shared" si="221"/>
        <v>2.95</v>
      </c>
      <c r="I1108" s="3">
        <v>17.05</v>
      </c>
      <c r="J1108" s="4">
        <v>0.85</v>
      </c>
      <c r="K1108" s="2" t="str">
        <f t="shared" si="222"/>
        <v>Monday</v>
      </c>
      <c r="L1108" s="5">
        <f t="shared" si="223"/>
        <v>43685</v>
      </c>
      <c r="M1108" s="2" t="str">
        <f t="shared" si="224"/>
        <v>Thursday</v>
      </c>
      <c r="N1108" s="2" t="str">
        <f t="shared" si="225"/>
        <v>Thursday</v>
      </c>
      <c r="O1108" s="12">
        <f t="shared" si="226"/>
        <v>0</v>
      </c>
      <c r="P1108" s="11" t="str">
        <f t="shared" si="227"/>
        <v>Low Cost per Unit</v>
      </c>
      <c r="Q1108" s="12">
        <f t="shared" si="228"/>
        <v>0</v>
      </c>
      <c r="R1108" s="12">
        <f t="shared" si="229"/>
        <v>0</v>
      </c>
      <c r="S1108" s="12">
        <f t="shared" si="230"/>
        <v>0</v>
      </c>
      <c r="T1108" s="12">
        <f t="shared" si="231"/>
        <v>0</v>
      </c>
      <c r="U1108" s="12">
        <f t="shared" si="232"/>
        <v>0</v>
      </c>
      <c r="V1108" s="13" t="str">
        <f t="shared" ca="1" si="233"/>
        <v>Greater Than 8 Weeks Old</v>
      </c>
    </row>
    <row r="1109" spans="1:22" x14ac:dyDescent="0.35">
      <c r="A1109" s="2" t="s">
        <v>27</v>
      </c>
      <c r="B1109" s="5">
        <v>43683</v>
      </c>
      <c r="C1109" s="5" t="s">
        <v>380</v>
      </c>
      <c r="D1109" s="5" t="s">
        <v>381</v>
      </c>
      <c r="E1109" s="6">
        <v>2</v>
      </c>
      <c r="F1109" s="3">
        <v>40</v>
      </c>
      <c r="G1109" s="3">
        <v>5.9</v>
      </c>
      <c r="H1109" s="8">
        <f t="shared" si="221"/>
        <v>2.95</v>
      </c>
      <c r="I1109" s="3">
        <v>34.1</v>
      </c>
      <c r="J1109" s="4">
        <v>0.85</v>
      </c>
      <c r="K1109" s="2" t="str">
        <f t="shared" si="222"/>
        <v>Tuesday</v>
      </c>
      <c r="L1109" s="5">
        <f t="shared" si="223"/>
        <v>43686</v>
      </c>
      <c r="M1109" s="2" t="str">
        <f t="shared" si="224"/>
        <v>Friday</v>
      </c>
      <c r="N1109" s="2" t="str">
        <f t="shared" si="225"/>
        <v>Friday</v>
      </c>
      <c r="O1109" s="12">
        <f t="shared" si="226"/>
        <v>2</v>
      </c>
      <c r="P1109" s="11" t="str">
        <f t="shared" si="227"/>
        <v>Low Cost per Unit</v>
      </c>
      <c r="Q1109" s="12">
        <f t="shared" si="228"/>
        <v>0</v>
      </c>
      <c r="R1109" s="12">
        <f t="shared" si="229"/>
        <v>1.2</v>
      </c>
      <c r="S1109" s="12">
        <f t="shared" si="230"/>
        <v>0</v>
      </c>
      <c r="T1109" s="12">
        <f t="shared" si="231"/>
        <v>0</v>
      </c>
      <c r="U1109" s="12">
        <f t="shared" si="232"/>
        <v>0</v>
      </c>
      <c r="V1109" s="13" t="str">
        <f t="shared" ca="1" si="233"/>
        <v>Greater Than 8 Weeks Old</v>
      </c>
    </row>
    <row r="1110" spans="1:22" x14ac:dyDescent="0.35">
      <c r="A1110" s="2" t="s">
        <v>27</v>
      </c>
      <c r="B1110" s="5">
        <v>43684</v>
      </c>
      <c r="C1110" s="5" t="s">
        <v>380</v>
      </c>
      <c r="D1110" s="5" t="s">
        <v>381</v>
      </c>
      <c r="E1110" s="6">
        <v>50</v>
      </c>
      <c r="F1110" s="3">
        <v>499.5</v>
      </c>
      <c r="G1110" s="3">
        <v>147.5</v>
      </c>
      <c r="H1110" s="8">
        <f t="shared" si="221"/>
        <v>2.95</v>
      </c>
      <c r="I1110" s="3">
        <v>352</v>
      </c>
      <c r="J1110" s="4">
        <v>0.7</v>
      </c>
      <c r="K1110" s="2" t="str">
        <f t="shared" si="222"/>
        <v>Wednesday</v>
      </c>
      <c r="L1110" s="5">
        <f t="shared" si="223"/>
        <v>43687</v>
      </c>
      <c r="M1110" s="2" t="str">
        <f t="shared" si="224"/>
        <v>Saturday</v>
      </c>
      <c r="N1110" s="2" t="str">
        <f t="shared" si="225"/>
        <v>Saturday</v>
      </c>
      <c r="O1110" s="12">
        <f t="shared" si="226"/>
        <v>0</v>
      </c>
      <c r="P1110" s="11" t="str">
        <f t="shared" si="227"/>
        <v>Low Cost per Unit</v>
      </c>
      <c r="Q1110" s="12">
        <f t="shared" si="228"/>
        <v>0</v>
      </c>
      <c r="R1110" s="12">
        <f t="shared" si="229"/>
        <v>14.984999999999999</v>
      </c>
      <c r="S1110" s="12">
        <f t="shared" si="230"/>
        <v>0</v>
      </c>
      <c r="T1110" s="12">
        <f t="shared" si="231"/>
        <v>0</v>
      </c>
      <c r="U1110" s="12">
        <f t="shared" si="232"/>
        <v>0</v>
      </c>
      <c r="V1110" s="13" t="str">
        <f t="shared" ca="1" si="233"/>
        <v>Greater Than 8 Weeks Old</v>
      </c>
    </row>
    <row r="1111" spans="1:22" x14ac:dyDescent="0.35">
      <c r="A1111" s="2" t="s">
        <v>27</v>
      </c>
      <c r="B1111" s="5">
        <v>43685</v>
      </c>
      <c r="C1111" s="5" t="s">
        <v>380</v>
      </c>
      <c r="D1111" s="5" t="s">
        <v>381</v>
      </c>
      <c r="E1111" s="6">
        <v>22</v>
      </c>
      <c r="F1111" s="3">
        <v>219.78</v>
      </c>
      <c r="G1111" s="3">
        <v>64.900000000000006</v>
      </c>
      <c r="H1111" s="8">
        <f t="shared" si="221"/>
        <v>2.95</v>
      </c>
      <c r="I1111" s="3">
        <v>154.88</v>
      </c>
      <c r="J1111" s="4">
        <v>0.7</v>
      </c>
      <c r="K1111" s="2" t="str">
        <f t="shared" si="222"/>
        <v>Thursday</v>
      </c>
      <c r="L1111" s="5">
        <f t="shared" si="223"/>
        <v>43688</v>
      </c>
      <c r="M1111" s="2" t="str">
        <f t="shared" si="224"/>
        <v>Sunday</v>
      </c>
      <c r="N1111" s="2" t="str">
        <f t="shared" si="225"/>
        <v>Monday</v>
      </c>
      <c r="O1111" s="12">
        <f t="shared" si="226"/>
        <v>0</v>
      </c>
      <c r="P1111" s="11" t="str">
        <f t="shared" si="227"/>
        <v>Low Cost per Unit</v>
      </c>
      <c r="Q1111" s="12">
        <f t="shared" si="228"/>
        <v>0</v>
      </c>
      <c r="R1111" s="12">
        <f t="shared" si="229"/>
        <v>6.5933999999999999</v>
      </c>
      <c r="S1111" s="12">
        <f t="shared" si="230"/>
        <v>0</v>
      </c>
      <c r="T1111" s="12">
        <f t="shared" si="231"/>
        <v>0</v>
      </c>
      <c r="U1111" s="12">
        <f t="shared" si="232"/>
        <v>0</v>
      </c>
      <c r="V1111" s="13" t="str">
        <f t="shared" ca="1" si="233"/>
        <v>Greater Than 8 Weeks Old</v>
      </c>
    </row>
    <row r="1112" spans="1:22" x14ac:dyDescent="0.35">
      <c r="A1112" s="2" t="s">
        <v>27</v>
      </c>
      <c r="B1112" s="5">
        <v>43686</v>
      </c>
      <c r="C1112" s="5" t="s">
        <v>380</v>
      </c>
      <c r="D1112" s="5" t="s">
        <v>381</v>
      </c>
      <c r="E1112" s="6">
        <v>17</v>
      </c>
      <c r="F1112" s="3">
        <v>169.83</v>
      </c>
      <c r="G1112" s="3">
        <v>50.15</v>
      </c>
      <c r="H1112" s="8">
        <f t="shared" si="221"/>
        <v>2.9499999999999997</v>
      </c>
      <c r="I1112" s="3">
        <v>119.68</v>
      </c>
      <c r="J1112" s="4">
        <v>0.7</v>
      </c>
      <c r="K1112" s="2" t="str">
        <f t="shared" si="222"/>
        <v>Friday</v>
      </c>
      <c r="L1112" s="5">
        <f t="shared" si="223"/>
        <v>43689</v>
      </c>
      <c r="M1112" s="2" t="str">
        <f t="shared" si="224"/>
        <v>Monday</v>
      </c>
      <c r="N1112" s="2" t="str">
        <f t="shared" si="225"/>
        <v>Monday</v>
      </c>
      <c r="O1112" s="12">
        <f t="shared" si="226"/>
        <v>0</v>
      </c>
      <c r="P1112" s="11" t="str">
        <f t="shared" si="227"/>
        <v>Low Cost per Unit</v>
      </c>
      <c r="Q1112" s="12">
        <f t="shared" si="228"/>
        <v>0</v>
      </c>
      <c r="R1112" s="12">
        <f t="shared" si="229"/>
        <v>5.0949</v>
      </c>
      <c r="S1112" s="12">
        <f t="shared" si="230"/>
        <v>0</v>
      </c>
      <c r="T1112" s="12">
        <f t="shared" si="231"/>
        <v>0</v>
      </c>
      <c r="U1112" s="12">
        <f t="shared" si="232"/>
        <v>0</v>
      </c>
      <c r="V1112" s="13" t="str">
        <f t="shared" ca="1" si="233"/>
        <v>Greater Than 8 Weeks Old</v>
      </c>
    </row>
    <row r="1113" spans="1:22" x14ac:dyDescent="0.35">
      <c r="A1113" s="2" t="s">
        <v>27</v>
      </c>
      <c r="B1113" s="5">
        <v>43687</v>
      </c>
      <c r="C1113" s="5" t="s">
        <v>380</v>
      </c>
      <c r="D1113" s="5" t="s">
        <v>381</v>
      </c>
      <c r="E1113" s="6">
        <v>32</v>
      </c>
      <c r="F1113" s="3">
        <v>319.68</v>
      </c>
      <c r="G1113" s="3">
        <v>94.4</v>
      </c>
      <c r="H1113" s="8">
        <f t="shared" si="221"/>
        <v>2.95</v>
      </c>
      <c r="I1113" s="3">
        <v>225.28</v>
      </c>
      <c r="J1113" s="4">
        <v>0.7</v>
      </c>
      <c r="K1113" s="2" t="str">
        <f t="shared" si="222"/>
        <v>Saturday</v>
      </c>
      <c r="L1113" s="5">
        <f t="shared" si="223"/>
        <v>43690</v>
      </c>
      <c r="M1113" s="2" t="str">
        <f t="shared" si="224"/>
        <v>Tuesday</v>
      </c>
      <c r="N1113" s="2" t="str">
        <f t="shared" si="225"/>
        <v>Tuesday</v>
      </c>
      <c r="O1113" s="12">
        <f t="shared" si="226"/>
        <v>0</v>
      </c>
      <c r="P1113" s="11" t="str">
        <f t="shared" si="227"/>
        <v>Low Cost per Unit</v>
      </c>
      <c r="Q1113" s="12">
        <f t="shared" si="228"/>
        <v>0</v>
      </c>
      <c r="R1113" s="12">
        <f t="shared" si="229"/>
        <v>9.5904000000000007</v>
      </c>
      <c r="S1113" s="12">
        <f t="shared" si="230"/>
        <v>0</v>
      </c>
      <c r="T1113" s="12">
        <f t="shared" si="231"/>
        <v>0</v>
      </c>
      <c r="U1113" s="12">
        <f t="shared" si="232"/>
        <v>0</v>
      </c>
      <c r="V1113" s="13" t="str">
        <f t="shared" ca="1" si="233"/>
        <v>Greater Than 8 Weeks Old</v>
      </c>
    </row>
    <row r="1114" spans="1:22" x14ac:dyDescent="0.35">
      <c r="A1114" s="2" t="s">
        <v>27</v>
      </c>
      <c r="B1114" s="5">
        <v>43688</v>
      </c>
      <c r="C1114" s="5" t="s">
        <v>380</v>
      </c>
      <c r="D1114" s="5" t="s">
        <v>381</v>
      </c>
      <c r="E1114" s="6">
        <v>25</v>
      </c>
      <c r="F1114" s="3">
        <v>249.75</v>
      </c>
      <c r="G1114" s="3">
        <v>73.75</v>
      </c>
      <c r="H1114" s="8">
        <f t="shared" si="221"/>
        <v>2.95</v>
      </c>
      <c r="I1114" s="3">
        <v>176</v>
      </c>
      <c r="J1114" s="4">
        <v>0.7</v>
      </c>
      <c r="K1114" s="2" t="str">
        <f t="shared" si="222"/>
        <v>Sunday</v>
      </c>
      <c r="L1114" s="5">
        <f t="shared" si="223"/>
        <v>43691</v>
      </c>
      <c r="M1114" s="2" t="str">
        <f t="shared" si="224"/>
        <v>Wednesday</v>
      </c>
      <c r="N1114" s="2" t="str">
        <f t="shared" si="225"/>
        <v>Wednesday</v>
      </c>
      <c r="O1114" s="12">
        <f t="shared" si="226"/>
        <v>0</v>
      </c>
      <c r="P1114" s="11" t="str">
        <f t="shared" si="227"/>
        <v>Low Cost per Unit</v>
      </c>
      <c r="Q1114" s="12">
        <f t="shared" si="228"/>
        <v>0</v>
      </c>
      <c r="R1114" s="12">
        <f t="shared" si="229"/>
        <v>7.4924999999999997</v>
      </c>
      <c r="S1114" s="12">
        <f t="shared" si="230"/>
        <v>0</v>
      </c>
      <c r="T1114" s="12">
        <f t="shared" si="231"/>
        <v>0</v>
      </c>
      <c r="U1114" s="12">
        <f t="shared" si="232"/>
        <v>0</v>
      </c>
      <c r="V1114" s="13" t="str">
        <f t="shared" ca="1" si="233"/>
        <v>Greater Than 8 Weeks Old</v>
      </c>
    </row>
    <row r="1115" spans="1:22" x14ac:dyDescent="0.35">
      <c r="A1115" s="2" t="s">
        <v>27</v>
      </c>
      <c r="B1115" s="5">
        <v>43689</v>
      </c>
      <c r="C1115" s="5" t="s">
        <v>380</v>
      </c>
      <c r="D1115" s="5" t="s">
        <v>381</v>
      </c>
      <c r="E1115" s="6">
        <v>15</v>
      </c>
      <c r="F1115" s="3">
        <v>149.85</v>
      </c>
      <c r="G1115" s="3">
        <v>44.25</v>
      </c>
      <c r="H1115" s="8">
        <f t="shared" si="221"/>
        <v>2.95</v>
      </c>
      <c r="I1115" s="3">
        <v>105.6</v>
      </c>
      <c r="J1115" s="4">
        <v>0.7</v>
      </c>
      <c r="K1115" s="2" t="str">
        <f t="shared" si="222"/>
        <v>Monday</v>
      </c>
      <c r="L1115" s="5">
        <f t="shared" si="223"/>
        <v>43692</v>
      </c>
      <c r="M1115" s="2" t="str">
        <f t="shared" si="224"/>
        <v>Thursday</v>
      </c>
      <c r="N1115" s="2" t="str">
        <f t="shared" si="225"/>
        <v>Thursday</v>
      </c>
      <c r="O1115" s="12">
        <f t="shared" si="226"/>
        <v>0</v>
      </c>
      <c r="P1115" s="11" t="str">
        <f t="shared" si="227"/>
        <v>Low Cost per Unit</v>
      </c>
      <c r="Q1115" s="12">
        <f t="shared" si="228"/>
        <v>0</v>
      </c>
      <c r="R1115" s="12">
        <f t="shared" si="229"/>
        <v>4.4954999999999998</v>
      </c>
      <c r="S1115" s="12">
        <f t="shared" si="230"/>
        <v>0</v>
      </c>
      <c r="T1115" s="12">
        <f t="shared" si="231"/>
        <v>0</v>
      </c>
      <c r="U1115" s="12">
        <f t="shared" si="232"/>
        <v>0</v>
      </c>
      <c r="V1115" s="13" t="str">
        <f t="shared" ca="1" si="233"/>
        <v>Greater Than 8 Weeks Old</v>
      </c>
    </row>
    <row r="1116" spans="1:22" x14ac:dyDescent="0.35">
      <c r="A1116" s="2" t="s">
        <v>27</v>
      </c>
      <c r="B1116" s="5">
        <v>43690</v>
      </c>
      <c r="C1116" s="5" t="s">
        <v>380</v>
      </c>
      <c r="D1116" s="5" t="s">
        <v>381</v>
      </c>
      <c r="E1116" s="6">
        <v>16</v>
      </c>
      <c r="F1116" s="3">
        <v>159.84</v>
      </c>
      <c r="G1116" s="3">
        <v>47.2</v>
      </c>
      <c r="H1116" s="8">
        <f t="shared" si="221"/>
        <v>2.95</v>
      </c>
      <c r="I1116" s="3">
        <v>112.64</v>
      </c>
      <c r="J1116" s="4">
        <v>0.7</v>
      </c>
      <c r="K1116" s="2" t="str">
        <f t="shared" si="222"/>
        <v>Tuesday</v>
      </c>
      <c r="L1116" s="5">
        <f t="shared" si="223"/>
        <v>43693</v>
      </c>
      <c r="M1116" s="2" t="str">
        <f t="shared" si="224"/>
        <v>Friday</v>
      </c>
      <c r="N1116" s="2" t="str">
        <f t="shared" si="225"/>
        <v>Friday</v>
      </c>
      <c r="O1116" s="12">
        <f t="shared" si="226"/>
        <v>7.9920000000000009</v>
      </c>
      <c r="P1116" s="11" t="str">
        <f t="shared" si="227"/>
        <v>Low Cost per Unit</v>
      </c>
      <c r="Q1116" s="12">
        <f t="shared" si="228"/>
        <v>0</v>
      </c>
      <c r="R1116" s="12">
        <f t="shared" si="229"/>
        <v>4.7952000000000004</v>
      </c>
      <c r="S1116" s="12">
        <f t="shared" si="230"/>
        <v>0</v>
      </c>
      <c r="T1116" s="12">
        <f t="shared" si="231"/>
        <v>0</v>
      </c>
      <c r="U1116" s="12">
        <f t="shared" si="232"/>
        <v>0</v>
      </c>
      <c r="V1116" s="13" t="str">
        <f t="shared" ca="1" si="233"/>
        <v>Greater Than 8 Weeks Old</v>
      </c>
    </row>
    <row r="1117" spans="1:22" x14ac:dyDescent="0.35">
      <c r="A1117" s="2" t="s">
        <v>27</v>
      </c>
      <c r="B1117" s="5">
        <v>43691</v>
      </c>
      <c r="C1117" s="5" t="s">
        <v>380</v>
      </c>
      <c r="D1117" s="5" t="s">
        <v>381</v>
      </c>
      <c r="E1117" s="6">
        <v>15</v>
      </c>
      <c r="F1117" s="3">
        <v>146.85</v>
      </c>
      <c r="G1117" s="3">
        <v>44.25</v>
      </c>
      <c r="H1117" s="8">
        <f t="shared" si="221"/>
        <v>2.95</v>
      </c>
      <c r="I1117" s="3">
        <v>102.6</v>
      </c>
      <c r="J1117" s="4">
        <v>0.7</v>
      </c>
      <c r="K1117" s="2" t="str">
        <f t="shared" si="222"/>
        <v>Wednesday</v>
      </c>
      <c r="L1117" s="5">
        <f t="shared" si="223"/>
        <v>43694</v>
      </c>
      <c r="M1117" s="2" t="str">
        <f t="shared" si="224"/>
        <v>Saturday</v>
      </c>
      <c r="N1117" s="2" t="str">
        <f t="shared" si="225"/>
        <v>Saturday</v>
      </c>
      <c r="O1117" s="12">
        <f t="shared" si="226"/>
        <v>0</v>
      </c>
      <c r="P1117" s="11" t="str">
        <f t="shared" si="227"/>
        <v>Low Cost per Unit</v>
      </c>
      <c r="Q1117" s="12">
        <f t="shared" si="228"/>
        <v>0</v>
      </c>
      <c r="R1117" s="12">
        <f t="shared" si="229"/>
        <v>4.4055</v>
      </c>
      <c r="S1117" s="12">
        <f t="shared" si="230"/>
        <v>0</v>
      </c>
      <c r="T1117" s="12">
        <f t="shared" si="231"/>
        <v>0</v>
      </c>
      <c r="U1117" s="12">
        <f t="shared" si="232"/>
        <v>0</v>
      </c>
      <c r="V1117" s="13" t="str">
        <f t="shared" ca="1" si="233"/>
        <v>Greater Than 8 Weeks Old</v>
      </c>
    </row>
    <row r="1118" spans="1:22" x14ac:dyDescent="0.35">
      <c r="A1118" s="2" t="s">
        <v>27</v>
      </c>
      <c r="B1118" s="5">
        <v>43692</v>
      </c>
      <c r="C1118" s="5" t="s">
        <v>380</v>
      </c>
      <c r="D1118" s="5" t="s">
        <v>381</v>
      </c>
      <c r="E1118" s="6">
        <v>10</v>
      </c>
      <c r="F1118" s="3">
        <v>99.9</v>
      </c>
      <c r="G1118" s="3">
        <v>29.5</v>
      </c>
      <c r="H1118" s="8">
        <f t="shared" si="221"/>
        <v>2.95</v>
      </c>
      <c r="I1118" s="3">
        <v>70.400000000000006</v>
      </c>
      <c r="J1118" s="4">
        <v>0.7</v>
      </c>
      <c r="K1118" s="2" t="str">
        <f t="shared" si="222"/>
        <v>Thursday</v>
      </c>
      <c r="L1118" s="5">
        <f t="shared" si="223"/>
        <v>43695</v>
      </c>
      <c r="M1118" s="2" t="str">
        <f t="shared" si="224"/>
        <v>Sunday</v>
      </c>
      <c r="N1118" s="2" t="str">
        <f t="shared" si="225"/>
        <v>Monday</v>
      </c>
      <c r="O1118" s="12">
        <f t="shared" si="226"/>
        <v>0</v>
      </c>
      <c r="P1118" s="11" t="str">
        <f t="shared" si="227"/>
        <v>Low Cost per Unit</v>
      </c>
      <c r="Q1118" s="12">
        <f t="shared" si="228"/>
        <v>0</v>
      </c>
      <c r="R1118" s="12">
        <f t="shared" si="229"/>
        <v>2.9969999999999999</v>
      </c>
      <c r="S1118" s="12">
        <f t="shared" si="230"/>
        <v>0</v>
      </c>
      <c r="T1118" s="12">
        <f t="shared" si="231"/>
        <v>0</v>
      </c>
      <c r="U1118" s="12">
        <f t="shared" si="232"/>
        <v>0</v>
      </c>
      <c r="V1118" s="13" t="str">
        <f t="shared" ca="1" si="233"/>
        <v>Greater Than 8 Weeks Old</v>
      </c>
    </row>
    <row r="1119" spans="1:22" x14ac:dyDescent="0.35">
      <c r="A1119" s="2" t="s">
        <v>27</v>
      </c>
      <c r="B1119" s="5">
        <v>43693</v>
      </c>
      <c r="C1119" s="5" t="s">
        <v>380</v>
      </c>
      <c r="D1119" s="5" t="s">
        <v>381</v>
      </c>
      <c r="E1119" s="6">
        <v>8</v>
      </c>
      <c r="F1119" s="3">
        <v>79.92</v>
      </c>
      <c r="G1119" s="3">
        <v>23.6</v>
      </c>
      <c r="H1119" s="8">
        <f t="shared" si="221"/>
        <v>2.95</v>
      </c>
      <c r="I1119" s="3">
        <v>56.32</v>
      </c>
      <c r="J1119" s="4">
        <v>0.7</v>
      </c>
      <c r="K1119" s="2" t="str">
        <f t="shared" si="222"/>
        <v>Friday</v>
      </c>
      <c r="L1119" s="5">
        <f t="shared" si="223"/>
        <v>43696</v>
      </c>
      <c r="M1119" s="2" t="str">
        <f t="shared" si="224"/>
        <v>Monday</v>
      </c>
      <c r="N1119" s="2" t="str">
        <f t="shared" si="225"/>
        <v>Monday</v>
      </c>
      <c r="O1119" s="12">
        <f t="shared" si="226"/>
        <v>0</v>
      </c>
      <c r="P1119" s="11" t="str">
        <f t="shared" si="227"/>
        <v>Low Cost per Unit</v>
      </c>
      <c r="Q1119" s="12">
        <f t="shared" si="228"/>
        <v>0</v>
      </c>
      <c r="R1119" s="12">
        <f t="shared" si="229"/>
        <v>2.3976000000000002</v>
      </c>
      <c r="S1119" s="12">
        <f t="shared" si="230"/>
        <v>0</v>
      </c>
      <c r="T1119" s="12">
        <f t="shared" si="231"/>
        <v>0</v>
      </c>
      <c r="U1119" s="12">
        <f t="shared" si="232"/>
        <v>0</v>
      </c>
      <c r="V1119" s="13" t="str">
        <f t="shared" ca="1" si="233"/>
        <v>Greater Than 8 Weeks Old</v>
      </c>
    </row>
    <row r="1120" spans="1:22" x14ac:dyDescent="0.35">
      <c r="A1120" s="2" t="s">
        <v>27</v>
      </c>
      <c r="B1120" s="5">
        <v>43694</v>
      </c>
      <c r="C1120" s="5" t="s">
        <v>380</v>
      </c>
      <c r="D1120" s="5" t="s">
        <v>381</v>
      </c>
      <c r="E1120" s="6">
        <v>6</v>
      </c>
      <c r="F1120" s="3">
        <v>59.94</v>
      </c>
      <c r="G1120" s="3">
        <v>17.7</v>
      </c>
      <c r="H1120" s="8">
        <f t="shared" si="221"/>
        <v>2.9499999999999997</v>
      </c>
      <c r="I1120" s="3">
        <v>42.24</v>
      </c>
      <c r="J1120" s="4">
        <v>0.7</v>
      </c>
      <c r="K1120" s="2" t="str">
        <f t="shared" si="222"/>
        <v>Saturday</v>
      </c>
      <c r="L1120" s="5">
        <f t="shared" si="223"/>
        <v>43697</v>
      </c>
      <c r="M1120" s="2" t="str">
        <f t="shared" si="224"/>
        <v>Tuesday</v>
      </c>
      <c r="N1120" s="2" t="str">
        <f t="shared" si="225"/>
        <v>Tuesday</v>
      </c>
      <c r="O1120" s="12">
        <f t="shared" si="226"/>
        <v>0</v>
      </c>
      <c r="P1120" s="11" t="str">
        <f t="shared" si="227"/>
        <v>Low Cost per Unit</v>
      </c>
      <c r="Q1120" s="12">
        <f t="shared" si="228"/>
        <v>0</v>
      </c>
      <c r="R1120" s="12">
        <f t="shared" si="229"/>
        <v>1.7981999999999998</v>
      </c>
      <c r="S1120" s="12">
        <f t="shared" si="230"/>
        <v>0</v>
      </c>
      <c r="T1120" s="12">
        <f t="shared" si="231"/>
        <v>0</v>
      </c>
      <c r="U1120" s="12">
        <f t="shared" si="232"/>
        <v>0</v>
      </c>
      <c r="V1120" s="13" t="str">
        <f t="shared" ca="1" si="233"/>
        <v>Greater Than 8 Weeks Old</v>
      </c>
    </row>
    <row r="1121" spans="1:22" x14ac:dyDescent="0.35">
      <c r="A1121" s="2" t="s">
        <v>27</v>
      </c>
      <c r="B1121" s="5">
        <v>43695</v>
      </c>
      <c r="C1121" s="5" t="s">
        <v>380</v>
      </c>
      <c r="D1121" s="5" t="s">
        <v>381</v>
      </c>
      <c r="E1121" s="6">
        <v>8</v>
      </c>
      <c r="F1121" s="3">
        <v>79.92</v>
      </c>
      <c r="G1121" s="3">
        <v>23.6</v>
      </c>
      <c r="H1121" s="8">
        <f t="shared" si="221"/>
        <v>2.95</v>
      </c>
      <c r="I1121" s="3">
        <v>56.32</v>
      </c>
      <c r="J1121" s="4">
        <v>0.7</v>
      </c>
      <c r="K1121" s="2" t="str">
        <f t="shared" si="222"/>
        <v>Sunday</v>
      </c>
      <c r="L1121" s="5">
        <f t="shared" si="223"/>
        <v>43698</v>
      </c>
      <c r="M1121" s="2" t="str">
        <f t="shared" si="224"/>
        <v>Wednesday</v>
      </c>
      <c r="N1121" s="2" t="str">
        <f t="shared" si="225"/>
        <v>Wednesday</v>
      </c>
      <c r="O1121" s="12">
        <f t="shared" si="226"/>
        <v>0</v>
      </c>
      <c r="P1121" s="11" t="str">
        <f t="shared" si="227"/>
        <v>Low Cost per Unit</v>
      </c>
      <c r="Q1121" s="12">
        <f t="shared" si="228"/>
        <v>0</v>
      </c>
      <c r="R1121" s="12">
        <f t="shared" si="229"/>
        <v>2.3976000000000002</v>
      </c>
      <c r="S1121" s="12">
        <f t="shared" si="230"/>
        <v>0</v>
      </c>
      <c r="T1121" s="12">
        <f t="shared" si="231"/>
        <v>0</v>
      </c>
      <c r="U1121" s="12">
        <f t="shared" si="232"/>
        <v>0</v>
      </c>
      <c r="V1121" s="13" t="str">
        <f t="shared" ca="1" si="233"/>
        <v>Greater Than 8 Weeks Old</v>
      </c>
    </row>
    <row r="1122" spans="1:22" x14ac:dyDescent="0.35">
      <c r="A1122" s="2" t="s">
        <v>27</v>
      </c>
      <c r="B1122" s="5">
        <v>43696</v>
      </c>
      <c r="C1122" s="5" t="s">
        <v>380</v>
      </c>
      <c r="D1122" s="5" t="s">
        <v>381</v>
      </c>
      <c r="E1122" s="6">
        <v>4</v>
      </c>
      <c r="F1122" s="3">
        <v>39.96</v>
      </c>
      <c r="G1122" s="3">
        <v>11.8</v>
      </c>
      <c r="H1122" s="8">
        <f t="shared" si="221"/>
        <v>2.95</v>
      </c>
      <c r="I1122" s="3">
        <v>28.16</v>
      </c>
      <c r="J1122" s="4">
        <v>0.7</v>
      </c>
      <c r="K1122" s="2" t="str">
        <f t="shared" si="222"/>
        <v>Monday</v>
      </c>
      <c r="L1122" s="5">
        <f t="shared" si="223"/>
        <v>43699</v>
      </c>
      <c r="M1122" s="2" t="str">
        <f t="shared" si="224"/>
        <v>Thursday</v>
      </c>
      <c r="N1122" s="2" t="str">
        <f t="shared" si="225"/>
        <v>Thursday</v>
      </c>
      <c r="O1122" s="12">
        <f t="shared" si="226"/>
        <v>0</v>
      </c>
      <c r="P1122" s="11" t="str">
        <f t="shared" si="227"/>
        <v>Low Cost per Unit</v>
      </c>
      <c r="Q1122" s="12">
        <f t="shared" si="228"/>
        <v>0</v>
      </c>
      <c r="R1122" s="12">
        <f t="shared" si="229"/>
        <v>1.1988000000000001</v>
      </c>
      <c r="S1122" s="12">
        <f t="shared" si="230"/>
        <v>0</v>
      </c>
      <c r="T1122" s="12">
        <f t="shared" si="231"/>
        <v>0</v>
      </c>
      <c r="U1122" s="12">
        <f t="shared" si="232"/>
        <v>0</v>
      </c>
      <c r="V1122" s="13" t="str">
        <f t="shared" ca="1" si="233"/>
        <v>Greater Than 8 Weeks Old</v>
      </c>
    </row>
    <row r="1123" spans="1:22" x14ac:dyDescent="0.35">
      <c r="A1123" s="2" t="s">
        <v>27</v>
      </c>
      <c r="B1123" s="5">
        <v>43697</v>
      </c>
      <c r="C1123" s="5" t="s">
        <v>380</v>
      </c>
      <c r="D1123" s="5" t="s">
        <v>381</v>
      </c>
      <c r="E1123" s="6">
        <v>18</v>
      </c>
      <c r="F1123" s="3">
        <v>179.82</v>
      </c>
      <c r="G1123" s="3">
        <v>53.1</v>
      </c>
      <c r="H1123" s="8">
        <f t="shared" si="221"/>
        <v>2.95</v>
      </c>
      <c r="I1123" s="3">
        <v>126.72</v>
      </c>
      <c r="J1123" s="4">
        <v>0.7</v>
      </c>
      <c r="K1123" s="2" t="str">
        <f t="shared" si="222"/>
        <v>Tuesday</v>
      </c>
      <c r="L1123" s="5">
        <f t="shared" si="223"/>
        <v>43700</v>
      </c>
      <c r="M1123" s="2" t="str">
        <f t="shared" si="224"/>
        <v>Friday</v>
      </c>
      <c r="N1123" s="2" t="str">
        <f t="shared" si="225"/>
        <v>Friday</v>
      </c>
      <c r="O1123" s="12">
        <f t="shared" si="226"/>
        <v>8.9909999999999997</v>
      </c>
      <c r="P1123" s="11" t="str">
        <f t="shared" si="227"/>
        <v>Low Cost per Unit</v>
      </c>
      <c r="Q1123" s="12">
        <f t="shared" si="228"/>
        <v>0</v>
      </c>
      <c r="R1123" s="12">
        <f t="shared" si="229"/>
        <v>5.3945999999999996</v>
      </c>
      <c r="S1123" s="12">
        <f t="shared" si="230"/>
        <v>0</v>
      </c>
      <c r="T1123" s="12">
        <f t="shared" si="231"/>
        <v>0</v>
      </c>
      <c r="U1123" s="12">
        <f t="shared" si="232"/>
        <v>0</v>
      </c>
      <c r="V1123" s="13" t="str">
        <f t="shared" ca="1" si="233"/>
        <v>Greater Than 8 Weeks Old</v>
      </c>
    </row>
    <row r="1124" spans="1:22" x14ac:dyDescent="0.35">
      <c r="A1124" s="2" t="s">
        <v>27</v>
      </c>
      <c r="B1124" s="5">
        <v>43698</v>
      </c>
      <c r="C1124" s="5" t="s">
        <v>380</v>
      </c>
      <c r="D1124" s="5" t="s">
        <v>381</v>
      </c>
      <c r="E1124" s="6">
        <v>20</v>
      </c>
      <c r="F1124" s="3">
        <v>199.8</v>
      </c>
      <c r="G1124" s="3">
        <v>59</v>
      </c>
      <c r="H1124" s="8">
        <f t="shared" si="221"/>
        <v>2.95</v>
      </c>
      <c r="I1124" s="3">
        <v>140.80000000000001</v>
      </c>
      <c r="J1124" s="4">
        <v>0.7</v>
      </c>
      <c r="K1124" s="2" t="str">
        <f t="shared" si="222"/>
        <v>Wednesday</v>
      </c>
      <c r="L1124" s="5">
        <f t="shared" si="223"/>
        <v>43701</v>
      </c>
      <c r="M1124" s="2" t="str">
        <f t="shared" si="224"/>
        <v>Saturday</v>
      </c>
      <c r="N1124" s="2" t="str">
        <f t="shared" si="225"/>
        <v>Saturday</v>
      </c>
      <c r="O1124" s="12">
        <f t="shared" si="226"/>
        <v>0</v>
      </c>
      <c r="P1124" s="11" t="str">
        <f t="shared" si="227"/>
        <v>Low Cost per Unit</v>
      </c>
      <c r="Q1124" s="12">
        <f t="shared" si="228"/>
        <v>0</v>
      </c>
      <c r="R1124" s="12">
        <f t="shared" si="229"/>
        <v>5.9939999999999998</v>
      </c>
      <c r="S1124" s="12">
        <f t="shared" si="230"/>
        <v>0</v>
      </c>
      <c r="T1124" s="12">
        <f t="shared" si="231"/>
        <v>0</v>
      </c>
      <c r="U1124" s="12">
        <f t="shared" si="232"/>
        <v>0</v>
      </c>
      <c r="V1124" s="13" t="str">
        <f t="shared" ca="1" si="233"/>
        <v>Greater Than 8 Weeks Old</v>
      </c>
    </row>
    <row r="1125" spans="1:22" x14ac:dyDescent="0.35">
      <c r="A1125" s="2" t="s">
        <v>27</v>
      </c>
      <c r="B1125" s="5">
        <v>43699</v>
      </c>
      <c r="C1125" s="5" t="s">
        <v>380</v>
      </c>
      <c r="D1125" s="5" t="s">
        <v>381</v>
      </c>
      <c r="E1125" s="6">
        <v>13</v>
      </c>
      <c r="F1125" s="3">
        <v>129.87</v>
      </c>
      <c r="G1125" s="3">
        <v>38.35</v>
      </c>
      <c r="H1125" s="8">
        <f t="shared" si="221"/>
        <v>2.95</v>
      </c>
      <c r="I1125" s="3">
        <v>91.52</v>
      </c>
      <c r="J1125" s="4">
        <v>0.7</v>
      </c>
      <c r="K1125" s="2" t="str">
        <f t="shared" si="222"/>
        <v>Thursday</v>
      </c>
      <c r="L1125" s="5">
        <f t="shared" si="223"/>
        <v>43702</v>
      </c>
      <c r="M1125" s="2" t="str">
        <f t="shared" si="224"/>
        <v>Sunday</v>
      </c>
      <c r="N1125" s="2" t="str">
        <f t="shared" si="225"/>
        <v>Monday</v>
      </c>
      <c r="O1125" s="12">
        <f t="shared" si="226"/>
        <v>0</v>
      </c>
      <c r="P1125" s="11" t="str">
        <f t="shared" si="227"/>
        <v>Low Cost per Unit</v>
      </c>
      <c r="Q1125" s="12">
        <f t="shared" si="228"/>
        <v>0</v>
      </c>
      <c r="R1125" s="12">
        <f t="shared" si="229"/>
        <v>3.8961000000000001</v>
      </c>
      <c r="S1125" s="12">
        <f t="shared" si="230"/>
        <v>0</v>
      </c>
      <c r="T1125" s="12">
        <f t="shared" si="231"/>
        <v>0</v>
      </c>
      <c r="U1125" s="12">
        <f t="shared" si="232"/>
        <v>0</v>
      </c>
      <c r="V1125" s="13" t="str">
        <f t="shared" ca="1" si="233"/>
        <v>Greater Than 8 Weeks Old</v>
      </c>
    </row>
    <row r="1126" spans="1:22" x14ac:dyDescent="0.35">
      <c r="A1126" s="2" t="s">
        <v>27</v>
      </c>
      <c r="B1126" s="5">
        <v>43700</v>
      </c>
      <c r="C1126" s="5" t="s">
        <v>380</v>
      </c>
      <c r="D1126" s="5" t="s">
        <v>381</v>
      </c>
      <c r="E1126" s="6">
        <v>8</v>
      </c>
      <c r="F1126" s="3">
        <v>79.92</v>
      </c>
      <c r="G1126" s="3">
        <v>23.6</v>
      </c>
      <c r="H1126" s="8">
        <f t="shared" si="221"/>
        <v>2.95</v>
      </c>
      <c r="I1126" s="3">
        <v>56.32</v>
      </c>
      <c r="J1126" s="4">
        <v>0.7</v>
      </c>
      <c r="K1126" s="2" t="str">
        <f t="shared" si="222"/>
        <v>Friday</v>
      </c>
      <c r="L1126" s="5">
        <f t="shared" si="223"/>
        <v>43703</v>
      </c>
      <c r="M1126" s="2" t="str">
        <f t="shared" si="224"/>
        <v>Monday</v>
      </c>
      <c r="N1126" s="2" t="str">
        <f t="shared" si="225"/>
        <v>Monday</v>
      </c>
      <c r="O1126" s="12">
        <f t="shared" si="226"/>
        <v>0</v>
      </c>
      <c r="P1126" s="11" t="str">
        <f t="shared" si="227"/>
        <v>Low Cost per Unit</v>
      </c>
      <c r="Q1126" s="12">
        <f t="shared" si="228"/>
        <v>0</v>
      </c>
      <c r="R1126" s="12">
        <f t="shared" si="229"/>
        <v>2.3976000000000002</v>
      </c>
      <c r="S1126" s="12">
        <f t="shared" si="230"/>
        <v>0</v>
      </c>
      <c r="T1126" s="12">
        <f t="shared" si="231"/>
        <v>0</v>
      </c>
      <c r="U1126" s="12">
        <f t="shared" si="232"/>
        <v>0</v>
      </c>
      <c r="V1126" s="13" t="str">
        <f t="shared" ca="1" si="233"/>
        <v>Greater Than 8 Weeks Old</v>
      </c>
    </row>
    <row r="1127" spans="1:22" x14ac:dyDescent="0.35">
      <c r="A1127" s="2" t="s">
        <v>27</v>
      </c>
      <c r="B1127" s="5">
        <v>43701</v>
      </c>
      <c r="C1127" s="5" t="s">
        <v>380</v>
      </c>
      <c r="D1127" s="5" t="s">
        <v>381</v>
      </c>
      <c r="E1127" s="6">
        <v>10</v>
      </c>
      <c r="F1127" s="3">
        <v>99.9</v>
      </c>
      <c r="G1127" s="3">
        <v>29.5</v>
      </c>
      <c r="H1127" s="8">
        <f t="shared" si="221"/>
        <v>2.95</v>
      </c>
      <c r="I1127" s="3">
        <v>70.400000000000006</v>
      </c>
      <c r="J1127" s="4">
        <v>0.7</v>
      </c>
      <c r="K1127" s="2" t="str">
        <f t="shared" si="222"/>
        <v>Saturday</v>
      </c>
      <c r="L1127" s="5">
        <f t="shared" si="223"/>
        <v>43704</v>
      </c>
      <c r="M1127" s="2" t="str">
        <f t="shared" si="224"/>
        <v>Tuesday</v>
      </c>
      <c r="N1127" s="2" t="str">
        <f t="shared" si="225"/>
        <v>Tuesday</v>
      </c>
      <c r="O1127" s="12">
        <f t="shared" si="226"/>
        <v>0</v>
      </c>
      <c r="P1127" s="11" t="str">
        <f t="shared" si="227"/>
        <v>Low Cost per Unit</v>
      </c>
      <c r="Q1127" s="12">
        <f t="shared" si="228"/>
        <v>0</v>
      </c>
      <c r="R1127" s="12">
        <f t="shared" si="229"/>
        <v>2.9969999999999999</v>
      </c>
      <c r="S1127" s="12">
        <f t="shared" si="230"/>
        <v>0</v>
      </c>
      <c r="T1127" s="12">
        <f t="shared" si="231"/>
        <v>0</v>
      </c>
      <c r="U1127" s="12">
        <f t="shared" si="232"/>
        <v>0</v>
      </c>
      <c r="V1127" s="13" t="str">
        <f t="shared" ca="1" si="233"/>
        <v>Greater Than 8 Weeks Old</v>
      </c>
    </row>
    <row r="1128" spans="1:22" x14ac:dyDescent="0.35">
      <c r="A1128" s="2" t="s">
        <v>27</v>
      </c>
      <c r="B1128" s="5">
        <v>43702</v>
      </c>
      <c r="C1128" s="5" t="s">
        <v>380</v>
      </c>
      <c r="D1128" s="5" t="s">
        <v>381</v>
      </c>
      <c r="E1128" s="6">
        <v>15</v>
      </c>
      <c r="F1128" s="3">
        <v>149.85</v>
      </c>
      <c r="G1128" s="3">
        <v>44.25</v>
      </c>
      <c r="H1128" s="8">
        <f t="shared" si="221"/>
        <v>2.95</v>
      </c>
      <c r="I1128" s="3">
        <v>105.6</v>
      </c>
      <c r="J1128" s="4">
        <v>0.7</v>
      </c>
      <c r="K1128" s="2" t="str">
        <f t="shared" si="222"/>
        <v>Sunday</v>
      </c>
      <c r="L1128" s="5">
        <f t="shared" si="223"/>
        <v>43705</v>
      </c>
      <c r="M1128" s="2" t="str">
        <f t="shared" si="224"/>
        <v>Wednesday</v>
      </c>
      <c r="N1128" s="2" t="str">
        <f t="shared" si="225"/>
        <v>Wednesday</v>
      </c>
      <c r="O1128" s="12">
        <f t="shared" si="226"/>
        <v>0</v>
      </c>
      <c r="P1128" s="11" t="str">
        <f t="shared" si="227"/>
        <v>Low Cost per Unit</v>
      </c>
      <c r="Q1128" s="12">
        <f t="shared" si="228"/>
        <v>0</v>
      </c>
      <c r="R1128" s="12">
        <f t="shared" si="229"/>
        <v>4.4954999999999998</v>
      </c>
      <c r="S1128" s="12">
        <f t="shared" si="230"/>
        <v>0</v>
      </c>
      <c r="T1128" s="12">
        <f t="shared" si="231"/>
        <v>0</v>
      </c>
      <c r="U1128" s="12">
        <f t="shared" si="232"/>
        <v>0</v>
      </c>
      <c r="V1128" s="13" t="str">
        <f t="shared" ca="1" si="233"/>
        <v>Greater Than 8 Weeks Old</v>
      </c>
    </row>
    <row r="1129" spans="1:22" x14ac:dyDescent="0.35">
      <c r="A1129" s="2" t="s">
        <v>27</v>
      </c>
      <c r="B1129" s="5">
        <v>43703</v>
      </c>
      <c r="C1129" s="5" t="s">
        <v>380</v>
      </c>
      <c r="D1129" s="5" t="s">
        <v>381</v>
      </c>
      <c r="E1129" s="6">
        <v>19</v>
      </c>
      <c r="F1129" s="3">
        <v>171.82</v>
      </c>
      <c r="G1129" s="3">
        <v>56.05</v>
      </c>
      <c r="H1129" s="8">
        <f t="shared" si="221"/>
        <v>2.9499999999999997</v>
      </c>
      <c r="I1129" s="3">
        <v>115.77</v>
      </c>
      <c r="J1129" s="4">
        <v>0.67</v>
      </c>
      <c r="K1129" s="2" t="str">
        <f t="shared" si="222"/>
        <v>Monday</v>
      </c>
      <c r="L1129" s="5">
        <f t="shared" si="223"/>
        <v>43706</v>
      </c>
      <c r="M1129" s="2" t="str">
        <f t="shared" si="224"/>
        <v>Thursday</v>
      </c>
      <c r="N1129" s="2" t="str">
        <f t="shared" si="225"/>
        <v>Thursday</v>
      </c>
      <c r="O1129" s="12">
        <f t="shared" si="226"/>
        <v>0</v>
      </c>
      <c r="P1129" s="11" t="str">
        <f t="shared" si="227"/>
        <v>Low Cost per Unit</v>
      </c>
      <c r="Q1129" s="12">
        <f t="shared" si="228"/>
        <v>0</v>
      </c>
      <c r="R1129" s="12">
        <f t="shared" si="229"/>
        <v>5.1545999999999994</v>
      </c>
      <c r="S1129" s="12">
        <f t="shared" si="230"/>
        <v>0</v>
      </c>
      <c r="T1129" s="12">
        <f t="shared" si="231"/>
        <v>0</v>
      </c>
      <c r="U1129" s="12">
        <f t="shared" si="232"/>
        <v>0</v>
      </c>
      <c r="V1129" s="13" t="str">
        <f t="shared" ca="1" si="233"/>
        <v>Greater Than 8 Weeks Old</v>
      </c>
    </row>
    <row r="1130" spans="1:22" x14ac:dyDescent="0.35">
      <c r="A1130" s="2" t="s">
        <v>27</v>
      </c>
      <c r="B1130" s="5">
        <v>43704</v>
      </c>
      <c r="C1130" s="5" t="s">
        <v>380</v>
      </c>
      <c r="D1130" s="5" t="s">
        <v>381</v>
      </c>
      <c r="E1130" s="6">
        <v>28</v>
      </c>
      <c r="F1130" s="3">
        <v>252.72</v>
      </c>
      <c r="G1130" s="3">
        <v>82.6</v>
      </c>
      <c r="H1130" s="8">
        <f t="shared" si="221"/>
        <v>2.9499999999999997</v>
      </c>
      <c r="I1130" s="3">
        <v>170.12</v>
      </c>
      <c r="J1130" s="4">
        <v>0.67</v>
      </c>
      <c r="K1130" s="2" t="str">
        <f t="shared" si="222"/>
        <v>Tuesday</v>
      </c>
      <c r="L1130" s="5">
        <f t="shared" si="223"/>
        <v>43707</v>
      </c>
      <c r="M1130" s="2" t="str">
        <f t="shared" si="224"/>
        <v>Friday</v>
      </c>
      <c r="N1130" s="2" t="str">
        <f t="shared" si="225"/>
        <v>Friday</v>
      </c>
      <c r="O1130" s="12">
        <f t="shared" si="226"/>
        <v>12.636000000000001</v>
      </c>
      <c r="P1130" s="11" t="str">
        <f t="shared" si="227"/>
        <v>Low Cost per Unit</v>
      </c>
      <c r="Q1130" s="12">
        <f t="shared" si="228"/>
        <v>0</v>
      </c>
      <c r="R1130" s="12">
        <f t="shared" si="229"/>
        <v>7.5815999999999999</v>
      </c>
      <c r="S1130" s="12">
        <f t="shared" si="230"/>
        <v>0</v>
      </c>
      <c r="T1130" s="12">
        <f t="shared" si="231"/>
        <v>0</v>
      </c>
      <c r="U1130" s="12">
        <f t="shared" si="232"/>
        <v>0</v>
      </c>
      <c r="V1130" s="13" t="str">
        <f t="shared" ca="1" si="233"/>
        <v>Greater Than 8 Weeks Old</v>
      </c>
    </row>
    <row r="1131" spans="1:22" x14ac:dyDescent="0.35">
      <c r="A1131" s="2" t="s">
        <v>27</v>
      </c>
      <c r="B1131" s="5">
        <v>43705</v>
      </c>
      <c r="C1131" s="5" t="s">
        <v>380</v>
      </c>
      <c r="D1131" s="5" t="s">
        <v>381</v>
      </c>
      <c r="E1131" s="6">
        <v>28</v>
      </c>
      <c r="F1131" s="3">
        <v>255.72</v>
      </c>
      <c r="G1131" s="3">
        <v>82.6</v>
      </c>
      <c r="H1131" s="8">
        <f t="shared" si="221"/>
        <v>2.9499999999999997</v>
      </c>
      <c r="I1131" s="3">
        <v>173.12</v>
      </c>
      <c r="J1131" s="4">
        <v>0.68</v>
      </c>
      <c r="K1131" s="2" t="str">
        <f t="shared" si="222"/>
        <v>Wednesday</v>
      </c>
      <c r="L1131" s="5">
        <f t="shared" si="223"/>
        <v>43708</v>
      </c>
      <c r="M1131" s="2" t="str">
        <f t="shared" si="224"/>
        <v>Saturday</v>
      </c>
      <c r="N1131" s="2" t="str">
        <f t="shared" si="225"/>
        <v>Saturday</v>
      </c>
      <c r="O1131" s="12">
        <f t="shared" si="226"/>
        <v>0</v>
      </c>
      <c r="P1131" s="11" t="str">
        <f t="shared" si="227"/>
        <v>Low Cost per Unit</v>
      </c>
      <c r="Q1131" s="12">
        <f t="shared" si="228"/>
        <v>0</v>
      </c>
      <c r="R1131" s="12">
        <f t="shared" si="229"/>
        <v>7.6715999999999998</v>
      </c>
      <c r="S1131" s="12">
        <f t="shared" si="230"/>
        <v>0</v>
      </c>
      <c r="T1131" s="12">
        <f t="shared" si="231"/>
        <v>0</v>
      </c>
      <c r="U1131" s="12">
        <f t="shared" si="232"/>
        <v>0</v>
      </c>
      <c r="V1131" s="13" t="str">
        <f t="shared" ca="1" si="233"/>
        <v>Greater Than 8 Weeks Old</v>
      </c>
    </row>
    <row r="1132" spans="1:22" x14ac:dyDescent="0.35">
      <c r="A1132" s="2" t="s">
        <v>27</v>
      </c>
      <c r="B1132" s="5">
        <v>43706</v>
      </c>
      <c r="C1132" s="5" t="s">
        <v>380</v>
      </c>
      <c r="D1132" s="5" t="s">
        <v>381</v>
      </c>
      <c r="E1132" s="6">
        <v>15</v>
      </c>
      <c r="F1132" s="3">
        <v>157.87</v>
      </c>
      <c r="G1132" s="3">
        <v>44.25</v>
      </c>
      <c r="H1132" s="8">
        <f t="shared" si="221"/>
        <v>2.95</v>
      </c>
      <c r="I1132" s="3">
        <v>113.62</v>
      </c>
      <c r="J1132" s="4">
        <v>0.72</v>
      </c>
      <c r="K1132" s="2" t="str">
        <f t="shared" si="222"/>
        <v>Thursday</v>
      </c>
      <c r="L1132" s="5">
        <f t="shared" si="223"/>
        <v>43709</v>
      </c>
      <c r="M1132" s="2" t="str">
        <f t="shared" si="224"/>
        <v>Sunday</v>
      </c>
      <c r="N1132" s="2" t="str">
        <f t="shared" si="225"/>
        <v>Monday</v>
      </c>
      <c r="O1132" s="12">
        <f t="shared" si="226"/>
        <v>0</v>
      </c>
      <c r="P1132" s="11" t="str">
        <f t="shared" si="227"/>
        <v>Low Cost per Unit</v>
      </c>
      <c r="Q1132" s="12">
        <f t="shared" si="228"/>
        <v>0</v>
      </c>
      <c r="R1132" s="12">
        <f t="shared" si="229"/>
        <v>4.7360999999999995</v>
      </c>
      <c r="S1132" s="12">
        <f t="shared" si="230"/>
        <v>0</v>
      </c>
      <c r="T1132" s="12">
        <f t="shared" si="231"/>
        <v>0</v>
      </c>
      <c r="U1132" s="12">
        <f t="shared" si="232"/>
        <v>0</v>
      </c>
      <c r="V1132" s="13" t="str">
        <f t="shared" ca="1" si="233"/>
        <v>Greater Than 8 Weeks Old</v>
      </c>
    </row>
    <row r="1133" spans="1:22" x14ac:dyDescent="0.35">
      <c r="A1133" s="2" t="s">
        <v>27</v>
      </c>
      <c r="B1133" s="5">
        <v>43707</v>
      </c>
      <c r="C1133" s="5" t="s">
        <v>380</v>
      </c>
      <c r="D1133" s="5" t="s">
        <v>381</v>
      </c>
      <c r="E1133" s="6">
        <v>6</v>
      </c>
      <c r="F1133" s="3">
        <v>64.95</v>
      </c>
      <c r="G1133" s="3">
        <v>17.7</v>
      </c>
      <c r="H1133" s="8">
        <f t="shared" si="221"/>
        <v>2.9499999999999997</v>
      </c>
      <c r="I1133" s="3">
        <v>47.25</v>
      </c>
      <c r="J1133" s="4">
        <v>0.73</v>
      </c>
      <c r="K1133" s="2" t="str">
        <f t="shared" si="222"/>
        <v>Friday</v>
      </c>
      <c r="L1133" s="5">
        <f t="shared" si="223"/>
        <v>43710</v>
      </c>
      <c r="M1133" s="2" t="str">
        <f t="shared" si="224"/>
        <v>Monday</v>
      </c>
      <c r="N1133" s="2" t="str">
        <f t="shared" si="225"/>
        <v>Monday</v>
      </c>
      <c r="O1133" s="12">
        <f t="shared" si="226"/>
        <v>0</v>
      </c>
      <c r="P1133" s="11" t="str">
        <f t="shared" si="227"/>
        <v>Low Cost per Unit</v>
      </c>
      <c r="Q1133" s="12">
        <f t="shared" si="228"/>
        <v>0</v>
      </c>
      <c r="R1133" s="12">
        <f t="shared" si="229"/>
        <v>1.9485000000000001</v>
      </c>
      <c r="S1133" s="12">
        <f t="shared" si="230"/>
        <v>0</v>
      </c>
      <c r="T1133" s="12">
        <f t="shared" si="231"/>
        <v>0</v>
      </c>
      <c r="U1133" s="12">
        <f t="shared" si="232"/>
        <v>0</v>
      </c>
      <c r="V1133" s="13" t="str">
        <f t="shared" ca="1" si="233"/>
        <v>Greater Than 8 Weeks Old</v>
      </c>
    </row>
    <row r="1134" spans="1:22" x14ac:dyDescent="0.35">
      <c r="A1134" s="2" t="s">
        <v>27</v>
      </c>
      <c r="B1134" s="5">
        <v>43708</v>
      </c>
      <c r="C1134" s="5" t="s">
        <v>380</v>
      </c>
      <c r="D1134" s="5" t="s">
        <v>381</v>
      </c>
      <c r="E1134" s="6">
        <v>4</v>
      </c>
      <c r="F1134" s="3">
        <v>48.98</v>
      </c>
      <c r="G1134" s="3">
        <v>11.8</v>
      </c>
      <c r="H1134" s="8">
        <f t="shared" si="221"/>
        <v>2.95</v>
      </c>
      <c r="I1134" s="3">
        <v>37.18</v>
      </c>
      <c r="J1134" s="4">
        <v>0.76</v>
      </c>
      <c r="K1134" s="2" t="str">
        <f t="shared" si="222"/>
        <v>Saturday</v>
      </c>
      <c r="L1134" s="5">
        <f t="shared" si="223"/>
        <v>43711</v>
      </c>
      <c r="M1134" s="2" t="str">
        <f t="shared" si="224"/>
        <v>Tuesday</v>
      </c>
      <c r="N1134" s="2" t="str">
        <f t="shared" si="225"/>
        <v>Tuesday</v>
      </c>
      <c r="O1134" s="12">
        <f t="shared" si="226"/>
        <v>0</v>
      </c>
      <c r="P1134" s="11" t="str">
        <f t="shared" si="227"/>
        <v>Low Cost per Unit</v>
      </c>
      <c r="Q1134" s="12">
        <f t="shared" si="228"/>
        <v>0</v>
      </c>
      <c r="R1134" s="12">
        <f t="shared" si="229"/>
        <v>1.4693999999999998</v>
      </c>
      <c r="S1134" s="12">
        <f t="shared" si="230"/>
        <v>0</v>
      </c>
      <c r="T1134" s="12">
        <f t="shared" si="231"/>
        <v>0</v>
      </c>
      <c r="U1134" s="12">
        <f t="shared" si="232"/>
        <v>0</v>
      </c>
      <c r="V1134" s="13" t="str">
        <f t="shared" ca="1" si="233"/>
        <v>Greater Than 8 Weeks Old</v>
      </c>
    </row>
    <row r="1135" spans="1:22" x14ac:dyDescent="0.35">
      <c r="A1135" s="2" t="s">
        <v>240</v>
      </c>
      <c r="B1135" s="5">
        <v>43679</v>
      </c>
      <c r="C1135" s="5" t="s">
        <v>371</v>
      </c>
      <c r="D1135" s="5" t="s">
        <v>371</v>
      </c>
      <c r="E1135" s="6">
        <v>1</v>
      </c>
      <c r="F1135" s="3">
        <v>22</v>
      </c>
      <c r="G1135" s="3">
        <v>3.75</v>
      </c>
      <c r="H1135" s="8">
        <f t="shared" si="221"/>
        <v>3.75</v>
      </c>
      <c r="I1135" s="3">
        <v>18.25</v>
      </c>
      <c r="J1135" s="4">
        <v>0.83</v>
      </c>
      <c r="K1135" s="2" t="str">
        <f t="shared" si="222"/>
        <v>Friday</v>
      </c>
      <c r="L1135" s="5">
        <f t="shared" si="223"/>
        <v>43682</v>
      </c>
      <c r="M1135" s="2" t="str">
        <f t="shared" si="224"/>
        <v>Monday</v>
      </c>
      <c r="N1135" s="2" t="str">
        <f t="shared" si="225"/>
        <v>Monday</v>
      </c>
      <c r="O1135" s="12">
        <f t="shared" si="226"/>
        <v>0</v>
      </c>
      <c r="P1135" s="11" t="str">
        <f t="shared" si="227"/>
        <v>Low Cost per Unit</v>
      </c>
      <c r="Q1135" s="12">
        <f t="shared" si="228"/>
        <v>0</v>
      </c>
      <c r="R1135" s="12">
        <f t="shared" si="229"/>
        <v>0</v>
      </c>
      <c r="S1135" s="12">
        <f t="shared" si="230"/>
        <v>0</v>
      </c>
      <c r="T1135" s="12">
        <f t="shared" si="231"/>
        <v>0</v>
      </c>
      <c r="U1135" s="12">
        <f t="shared" si="232"/>
        <v>0</v>
      </c>
      <c r="V1135" s="13" t="str">
        <f t="shared" ca="1" si="233"/>
        <v>Greater Than 8 Weeks Old</v>
      </c>
    </row>
    <row r="1136" spans="1:22" x14ac:dyDescent="0.35">
      <c r="A1136" s="2" t="s">
        <v>240</v>
      </c>
      <c r="B1136" s="5">
        <v>43684</v>
      </c>
      <c r="C1136" s="5" t="s">
        <v>371</v>
      </c>
      <c r="D1136" s="5" t="s">
        <v>371</v>
      </c>
      <c r="E1136" s="6">
        <v>10</v>
      </c>
      <c r="F1136" s="3">
        <v>109.9</v>
      </c>
      <c r="G1136" s="3">
        <v>37.5</v>
      </c>
      <c r="H1136" s="8">
        <f t="shared" si="221"/>
        <v>3.75</v>
      </c>
      <c r="I1136" s="3">
        <v>72.400000000000006</v>
      </c>
      <c r="J1136" s="4">
        <v>0.66</v>
      </c>
      <c r="K1136" s="2" t="str">
        <f t="shared" si="222"/>
        <v>Wednesday</v>
      </c>
      <c r="L1136" s="5">
        <f t="shared" si="223"/>
        <v>43687</v>
      </c>
      <c r="M1136" s="2" t="str">
        <f t="shared" si="224"/>
        <v>Saturday</v>
      </c>
      <c r="N1136" s="2" t="str">
        <f t="shared" si="225"/>
        <v>Saturday</v>
      </c>
      <c r="O1136" s="12">
        <f t="shared" si="226"/>
        <v>0</v>
      </c>
      <c r="P1136" s="11" t="str">
        <f t="shared" si="227"/>
        <v>Low Cost per Unit</v>
      </c>
      <c r="Q1136" s="12">
        <f t="shared" si="228"/>
        <v>0</v>
      </c>
      <c r="R1136" s="12">
        <f t="shared" si="229"/>
        <v>3.2970000000000002</v>
      </c>
      <c r="S1136" s="12">
        <f t="shared" si="230"/>
        <v>0</v>
      </c>
      <c r="T1136" s="12">
        <f t="shared" si="231"/>
        <v>0</v>
      </c>
      <c r="U1136" s="12">
        <f t="shared" si="232"/>
        <v>0</v>
      </c>
      <c r="V1136" s="13" t="str">
        <f t="shared" ca="1" si="233"/>
        <v>Greater Than 8 Weeks Old</v>
      </c>
    </row>
    <row r="1137" spans="1:22" x14ac:dyDescent="0.35">
      <c r="A1137" s="2" t="s">
        <v>240</v>
      </c>
      <c r="B1137" s="5">
        <v>43685</v>
      </c>
      <c r="C1137" s="5" t="s">
        <v>371</v>
      </c>
      <c r="D1137" s="5" t="s">
        <v>371</v>
      </c>
      <c r="E1137" s="6">
        <v>12</v>
      </c>
      <c r="F1137" s="3">
        <v>131.88</v>
      </c>
      <c r="G1137" s="3">
        <v>45</v>
      </c>
      <c r="H1137" s="8">
        <f t="shared" si="221"/>
        <v>3.75</v>
      </c>
      <c r="I1137" s="3">
        <v>86.88</v>
      </c>
      <c r="J1137" s="4">
        <v>0.66</v>
      </c>
      <c r="K1137" s="2" t="str">
        <f t="shared" si="222"/>
        <v>Thursday</v>
      </c>
      <c r="L1137" s="5">
        <f t="shared" si="223"/>
        <v>43688</v>
      </c>
      <c r="M1137" s="2" t="str">
        <f t="shared" si="224"/>
        <v>Sunday</v>
      </c>
      <c r="N1137" s="2" t="str">
        <f t="shared" si="225"/>
        <v>Monday</v>
      </c>
      <c r="O1137" s="12">
        <f t="shared" si="226"/>
        <v>0</v>
      </c>
      <c r="P1137" s="11" t="str">
        <f t="shared" si="227"/>
        <v>Low Cost per Unit</v>
      </c>
      <c r="Q1137" s="12">
        <f t="shared" si="228"/>
        <v>0</v>
      </c>
      <c r="R1137" s="12">
        <f t="shared" si="229"/>
        <v>3.9563999999999999</v>
      </c>
      <c r="S1137" s="12">
        <f t="shared" si="230"/>
        <v>0</v>
      </c>
      <c r="T1137" s="12">
        <f t="shared" si="231"/>
        <v>0</v>
      </c>
      <c r="U1137" s="12">
        <f t="shared" si="232"/>
        <v>0</v>
      </c>
      <c r="V1137" s="13" t="str">
        <f t="shared" ca="1" si="233"/>
        <v>Greater Than 8 Weeks Old</v>
      </c>
    </row>
    <row r="1138" spans="1:22" x14ac:dyDescent="0.35">
      <c r="A1138" s="2" t="s">
        <v>240</v>
      </c>
      <c r="B1138" s="5">
        <v>43686</v>
      </c>
      <c r="C1138" s="5" t="s">
        <v>371</v>
      </c>
      <c r="D1138" s="5" t="s">
        <v>371</v>
      </c>
      <c r="E1138" s="6">
        <v>11</v>
      </c>
      <c r="F1138" s="3">
        <v>120.89</v>
      </c>
      <c r="G1138" s="3">
        <v>41.25</v>
      </c>
      <c r="H1138" s="8">
        <f t="shared" si="221"/>
        <v>3.75</v>
      </c>
      <c r="I1138" s="3">
        <v>79.64</v>
      </c>
      <c r="J1138" s="4">
        <v>0.66</v>
      </c>
      <c r="K1138" s="2" t="str">
        <f t="shared" si="222"/>
        <v>Friday</v>
      </c>
      <c r="L1138" s="5">
        <f t="shared" si="223"/>
        <v>43689</v>
      </c>
      <c r="M1138" s="2" t="str">
        <f t="shared" si="224"/>
        <v>Monday</v>
      </c>
      <c r="N1138" s="2" t="str">
        <f t="shared" si="225"/>
        <v>Monday</v>
      </c>
      <c r="O1138" s="12">
        <f t="shared" si="226"/>
        <v>0</v>
      </c>
      <c r="P1138" s="11" t="str">
        <f t="shared" si="227"/>
        <v>Low Cost per Unit</v>
      </c>
      <c r="Q1138" s="12">
        <f t="shared" si="228"/>
        <v>0</v>
      </c>
      <c r="R1138" s="12">
        <f t="shared" si="229"/>
        <v>3.6267</v>
      </c>
      <c r="S1138" s="12">
        <f t="shared" si="230"/>
        <v>0</v>
      </c>
      <c r="T1138" s="12">
        <f t="shared" si="231"/>
        <v>0</v>
      </c>
      <c r="U1138" s="12">
        <f t="shared" si="232"/>
        <v>0</v>
      </c>
      <c r="V1138" s="13" t="str">
        <f t="shared" ca="1" si="233"/>
        <v>Greater Than 8 Weeks Old</v>
      </c>
    </row>
    <row r="1139" spans="1:22" x14ac:dyDescent="0.35">
      <c r="A1139" s="2" t="s">
        <v>240</v>
      </c>
      <c r="B1139" s="5">
        <v>43687</v>
      </c>
      <c r="C1139" s="5" t="s">
        <v>371</v>
      </c>
      <c r="D1139" s="5" t="s">
        <v>371</v>
      </c>
      <c r="E1139" s="6">
        <v>6</v>
      </c>
      <c r="F1139" s="3">
        <v>65.94</v>
      </c>
      <c r="G1139" s="3">
        <v>22.5</v>
      </c>
      <c r="H1139" s="8">
        <f t="shared" si="221"/>
        <v>3.75</v>
      </c>
      <c r="I1139" s="3">
        <v>43.44</v>
      </c>
      <c r="J1139" s="4">
        <v>0.66</v>
      </c>
      <c r="K1139" s="2" t="str">
        <f t="shared" si="222"/>
        <v>Saturday</v>
      </c>
      <c r="L1139" s="5">
        <f t="shared" si="223"/>
        <v>43690</v>
      </c>
      <c r="M1139" s="2" t="str">
        <f t="shared" si="224"/>
        <v>Tuesday</v>
      </c>
      <c r="N1139" s="2" t="str">
        <f t="shared" si="225"/>
        <v>Tuesday</v>
      </c>
      <c r="O1139" s="12">
        <f t="shared" si="226"/>
        <v>0</v>
      </c>
      <c r="P1139" s="11" t="str">
        <f t="shared" si="227"/>
        <v>Low Cost per Unit</v>
      </c>
      <c r="Q1139" s="12">
        <f t="shared" si="228"/>
        <v>0</v>
      </c>
      <c r="R1139" s="12">
        <f t="shared" si="229"/>
        <v>1.9782</v>
      </c>
      <c r="S1139" s="12">
        <f t="shared" si="230"/>
        <v>0</v>
      </c>
      <c r="T1139" s="12">
        <f t="shared" si="231"/>
        <v>0</v>
      </c>
      <c r="U1139" s="12">
        <f t="shared" si="232"/>
        <v>0</v>
      </c>
      <c r="V1139" s="13" t="str">
        <f t="shared" ca="1" si="233"/>
        <v>Greater Than 8 Weeks Old</v>
      </c>
    </row>
    <row r="1140" spans="1:22" x14ac:dyDescent="0.35">
      <c r="A1140" s="2" t="s">
        <v>240</v>
      </c>
      <c r="B1140" s="5">
        <v>43688</v>
      </c>
      <c r="C1140" s="5" t="s">
        <v>371</v>
      </c>
      <c r="D1140" s="5" t="s">
        <v>371</v>
      </c>
      <c r="E1140" s="6">
        <v>11</v>
      </c>
      <c r="F1140" s="3">
        <v>120.89</v>
      </c>
      <c r="G1140" s="3">
        <v>41.25</v>
      </c>
      <c r="H1140" s="8">
        <f t="shared" si="221"/>
        <v>3.75</v>
      </c>
      <c r="I1140" s="3">
        <v>79.64</v>
      </c>
      <c r="J1140" s="4">
        <v>0.66</v>
      </c>
      <c r="K1140" s="2" t="str">
        <f t="shared" si="222"/>
        <v>Sunday</v>
      </c>
      <c r="L1140" s="5">
        <f t="shared" si="223"/>
        <v>43691</v>
      </c>
      <c r="M1140" s="2" t="str">
        <f t="shared" si="224"/>
        <v>Wednesday</v>
      </c>
      <c r="N1140" s="2" t="str">
        <f t="shared" si="225"/>
        <v>Wednesday</v>
      </c>
      <c r="O1140" s="12">
        <f t="shared" si="226"/>
        <v>0</v>
      </c>
      <c r="P1140" s="11" t="str">
        <f t="shared" si="227"/>
        <v>Low Cost per Unit</v>
      </c>
      <c r="Q1140" s="12">
        <f t="shared" si="228"/>
        <v>0</v>
      </c>
      <c r="R1140" s="12">
        <f t="shared" si="229"/>
        <v>3.6267</v>
      </c>
      <c r="S1140" s="12">
        <f t="shared" si="230"/>
        <v>0</v>
      </c>
      <c r="T1140" s="12">
        <f t="shared" si="231"/>
        <v>0</v>
      </c>
      <c r="U1140" s="12">
        <f t="shared" si="232"/>
        <v>0</v>
      </c>
      <c r="V1140" s="13" t="str">
        <f t="shared" ca="1" si="233"/>
        <v>Greater Than 8 Weeks Old</v>
      </c>
    </row>
    <row r="1141" spans="1:22" x14ac:dyDescent="0.35">
      <c r="A1141" s="2" t="s">
        <v>240</v>
      </c>
      <c r="B1141" s="5">
        <v>43689</v>
      </c>
      <c r="C1141" s="5" t="s">
        <v>371</v>
      </c>
      <c r="D1141" s="5" t="s">
        <v>371</v>
      </c>
      <c r="E1141" s="6">
        <v>6</v>
      </c>
      <c r="F1141" s="3">
        <v>65.94</v>
      </c>
      <c r="G1141" s="3">
        <v>22.5</v>
      </c>
      <c r="H1141" s="8">
        <f t="shared" si="221"/>
        <v>3.75</v>
      </c>
      <c r="I1141" s="3">
        <v>43.44</v>
      </c>
      <c r="J1141" s="4">
        <v>0.66</v>
      </c>
      <c r="K1141" s="2" t="str">
        <f t="shared" si="222"/>
        <v>Monday</v>
      </c>
      <c r="L1141" s="5">
        <f t="shared" si="223"/>
        <v>43692</v>
      </c>
      <c r="M1141" s="2" t="str">
        <f t="shared" si="224"/>
        <v>Thursday</v>
      </c>
      <c r="N1141" s="2" t="str">
        <f t="shared" si="225"/>
        <v>Thursday</v>
      </c>
      <c r="O1141" s="12">
        <f t="shared" si="226"/>
        <v>0</v>
      </c>
      <c r="P1141" s="11" t="str">
        <f t="shared" si="227"/>
        <v>Low Cost per Unit</v>
      </c>
      <c r="Q1141" s="12">
        <f t="shared" si="228"/>
        <v>0</v>
      </c>
      <c r="R1141" s="12">
        <f t="shared" si="229"/>
        <v>1.9782</v>
      </c>
      <c r="S1141" s="12">
        <f t="shared" si="230"/>
        <v>0</v>
      </c>
      <c r="T1141" s="12">
        <f t="shared" si="231"/>
        <v>0</v>
      </c>
      <c r="U1141" s="12">
        <f t="shared" si="232"/>
        <v>0</v>
      </c>
      <c r="V1141" s="13" t="str">
        <f t="shared" ca="1" si="233"/>
        <v>Greater Than 8 Weeks Old</v>
      </c>
    </row>
    <row r="1142" spans="1:22" x14ac:dyDescent="0.35">
      <c r="A1142" s="2" t="s">
        <v>240</v>
      </c>
      <c r="B1142" s="5">
        <v>43690</v>
      </c>
      <c r="C1142" s="5" t="s">
        <v>371</v>
      </c>
      <c r="D1142" s="5" t="s">
        <v>371</v>
      </c>
      <c r="E1142" s="6">
        <v>8</v>
      </c>
      <c r="F1142" s="3">
        <v>87.92</v>
      </c>
      <c r="G1142" s="3">
        <v>30</v>
      </c>
      <c r="H1142" s="8">
        <f t="shared" si="221"/>
        <v>3.75</v>
      </c>
      <c r="I1142" s="3">
        <v>57.92</v>
      </c>
      <c r="J1142" s="4">
        <v>0.66</v>
      </c>
      <c r="K1142" s="2" t="str">
        <f t="shared" si="222"/>
        <v>Tuesday</v>
      </c>
      <c r="L1142" s="5">
        <f t="shared" si="223"/>
        <v>43693</v>
      </c>
      <c r="M1142" s="2" t="str">
        <f t="shared" si="224"/>
        <v>Friday</v>
      </c>
      <c r="N1142" s="2" t="str">
        <f t="shared" si="225"/>
        <v>Friday</v>
      </c>
      <c r="O1142" s="12">
        <f t="shared" si="226"/>
        <v>4.3959999999999999</v>
      </c>
      <c r="P1142" s="11" t="str">
        <f t="shared" si="227"/>
        <v>Low Cost per Unit</v>
      </c>
      <c r="Q1142" s="12">
        <f t="shared" si="228"/>
        <v>0</v>
      </c>
      <c r="R1142" s="12">
        <f t="shared" si="229"/>
        <v>2.6375999999999999</v>
      </c>
      <c r="S1142" s="12">
        <f t="shared" si="230"/>
        <v>0</v>
      </c>
      <c r="T1142" s="12">
        <f t="shared" si="231"/>
        <v>0</v>
      </c>
      <c r="U1142" s="12">
        <f t="shared" si="232"/>
        <v>0</v>
      </c>
      <c r="V1142" s="13" t="str">
        <f t="shared" ca="1" si="233"/>
        <v>Greater Than 8 Weeks Old</v>
      </c>
    </row>
    <row r="1143" spans="1:22" x14ac:dyDescent="0.35">
      <c r="A1143" s="2" t="s">
        <v>240</v>
      </c>
      <c r="B1143" s="5">
        <v>43691</v>
      </c>
      <c r="C1143" s="5" t="s">
        <v>371</v>
      </c>
      <c r="D1143" s="5" t="s">
        <v>371</v>
      </c>
      <c r="E1143" s="6">
        <v>5</v>
      </c>
      <c r="F1143" s="3">
        <v>54.95</v>
      </c>
      <c r="G1143" s="3">
        <v>18.75</v>
      </c>
      <c r="H1143" s="8">
        <f t="shared" si="221"/>
        <v>3.75</v>
      </c>
      <c r="I1143" s="3">
        <v>36.200000000000003</v>
      </c>
      <c r="J1143" s="4">
        <v>0.66</v>
      </c>
      <c r="K1143" s="2" t="str">
        <f t="shared" si="222"/>
        <v>Wednesday</v>
      </c>
      <c r="L1143" s="5">
        <f t="shared" si="223"/>
        <v>43694</v>
      </c>
      <c r="M1143" s="2" t="str">
        <f t="shared" si="224"/>
        <v>Saturday</v>
      </c>
      <c r="N1143" s="2" t="str">
        <f t="shared" si="225"/>
        <v>Saturday</v>
      </c>
      <c r="O1143" s="12">
        <f t="shared" si="226"/>
        <v>0</v>
      </c>
      <c r="P1143" s="11" t="str">
        <f t="shared" si="227"/>
        <v>Low Cost per Unit</v>
      </c>
      <c r="Q1143" s="12">
        <f t="shared" si="228"/>
        <v>0</v>
      </c>
      <c r="R1143" s="12">
        <f t="shared" si="229"/>
        <v>1.6485000000000001</v>
      </c>
      <c r="S1143" s="12">
        <f t="shared" si="230"/>
        <v>0</v>
      </c>
      <c r="T1143" s="12">
        <f t="shared" si="231"/>
        <v>0</v>
      </c>
      <c r="U1143" s="12">
        <f t="shared" si="232"/>
        <v>0</v>
      </c>
      <c r="V1143" s="13" t="str">
        <f t="shared" ca="1" si="233"/>
        <v>Greater Than 8 Weeks Old</v>
      </c>
    </row>
    <row r="1144" spans="1:22" x14ac:dyDescent="0.35">
      <c r="A1144" s="2" t="s">
        <v>240</v>
      </c>
      <c r="B1144" s="5">
        <v>43692</v>
      </c>
      <c r="C1144" s="5" t="s">
        <v>371</v>
      </c>
      <c r="D1144" s="5" t="s">
        <v>371</v>
      </c>
      <c r="E1144" s="6">
        <v>8</v>
      </c>
      <c r="F1144" s="3">
        <v>76.930000000000007</v>
      </c>
      <c r="G1144" s="3">
        <v>30</v>
      </c>
      <c r="H1144" s="8">
        <f t="shared" si="221"/>
        <v>3.75</v>
      </c>
      <c r="I1144" s="3">
        <v>46.93</v>
      </c>
      <c r="J1144" s="4">
        <v>0.61</v>
      </c>
      <c r="K1144" s="2" t="str">
        <f t="shared" si="222"/>
        <v>Thursday</v>
      </c>
      <c r="L1144" s="5">
        <f t="shared" si="223"/>
        <v>43695</v>
      </c>
      <c r="M1144" s="2" t="str">
        <f t="shared" si="224"/>
        <v>Sunday</v>
      </c>
      <c r="N1144" s="2" t="str">
        <f t="shared" si="225"/>
        <v>Monday</v>
      </c>
      <c r="O1144" s="12">
        <f t="shared" si="226"/>
        <v>0</v>
      </c>
      <c r="P1144" s="11" t="str">
        <f t="shared" si="227"/>
        <v>Low Cost per Unit</v>
      </c>
      <c r="Q1144" s="12">
        <f t="shared" si="228"/>
        <v>0</v>
      </c>
      <c r="R1144" s="12">
        <f t="shared" si="229"/>
        <v>2.3079000000000001</v>
      </c>
      <c r="S1144" s="12">
        <f t="shared" si="230"/>
        <v>0</v>
      </c>
      <c r="T1144" s="12">
        <f t="shared" si="231"/>
        <v>0</v>
      </c>
      <c r="U1144" s="12">
        <f t="shared" si="232"/>
        <v>0</v>
      </c>
      <c r="V1144" s="13" t="str">
        <f t="shared" ca="1" si="233"/>
        <v>Greater Than 8 Weeks Old</v>
      </c>
    </row>
    <row r="1145" spans="1:22" x14ac:dyDescent="0.35">
      <c r="A1145" s="2" t="s">
        <v>240</v>
      </c>
      <c r="B1145" s="5">
        <v>43693</v>
      </c>
      <c r="C1145" s="5" t="s">
        <v>371</v>
      </c>
      <c r="D1145" s="5" t="s">
        <v>371</v>
      </c>
      <c r="E1145" s="6">
        <v>4</v>
      </c>
      <c r="F1145" s="3">
        <v>43.96</v>
      </c>
      <c r="G1145" s="3">
        <v>15</v>
      </c>
      <c r="H1145" s="8">
        <f t="shared" si="221"/>
        <v>3.75</v>
      </c>
      <c r="I1145" s="3">
        <v>28.96</v>
      </c>
      <c r="J1145" s="4">
        <v>0.66</v>
      </c>
      <c r="K1145" s="2" t="str">
        <f t="shared" si="222"/>
        <v>Friday</v>
      </c>
      <c r="L1145" s="5">
        <f t="shared" si="223"/>
        <v>43696</v>
      </c>
      <c r="M1145" s="2" t="str">
        <f t="shared" si="224"/>
        <v>Monday</v>
      </c>
      <c r="N1145" s="2" t="str">
        <f t="shared" si="225"/>
        <v>Monday</v>
      </c>
      <c r="O1145" s="12">
        <f t="shared" si="226"/>
        <v>0</v>
      </c>
      <c r="P1145" s="11" t="str">
        <f t="shared" si="227"/>
        <v>Low Cost per Unit</v>
      </c>
      <c r="Q1145" s="12">
        <f t="shared" si="228"/>
        <v>0</v>
      </c>
      <c r="R1145" s="12">
        <f t="shared" si="229"/>
        <v>1.3188</v>
      </c>
      <c r="S1145" s="12">
        <f t="shared" si="230"/>
        <v>0</v>
      </c>
      <c r="T1145" s="12">
        <f t="shared" si="231"/>
        <v>0</v>
      </c>
      <c r="U1145" s="12">
        <f t="shared" si="232"/>
        <v>0</v>
      </c>
      <c r="V1145" s="13" t="str">
        <f t="shared" ca="1" si="233"/>
        <v>Greater Than 8 Weeks Old</v>
      </c>
    </row>
    <row r="1146" spans="1:22" x14ac:dyDescent="0.35">
      <c r="A1146" s="2" t="s">
        <v>240</v>
      </c>
      <c r="B1146" s="5">
        <v>43694</v>
      </c>
      <c r="C1146" s="5" t="s">
        <v>371</v>
      </c>
      <c r="D1146" s="5" t="s">
        <v>371</v>
      </c>
      <c r="E1146" s="6">
        <v>2</v>
      </c>
      <c r="F1146" s="3">
        <v>21.98</v>
      </c>
      <c r="G1146" s="3">
        <v>7.5</v>
      </c>
      <c r="H1146" s="8">
        <f t="shared" si="221"/>
        <v>3.75</v>
      </c>
      <c r="I1146" s="3">
        <v>14.48</v>
      </c>
      <c r="J1146" s="4">
        <v>0.66</v>
      </c>
      <c r="K1146" s="2" t="str">
        <f t="shared" si="222"/>
        <v>Saturday</v>
      </c>
      <c r="L1146" s="5">
        <f t="shared" si="223"/>
        <v>43697</v>
      </c>
      <c r="M1146" s="2" t="str">
        <f t="shared" si="224"/>
        <v>Tuesday</v>
      </c>
      <c r="N1146" s="2" t="str">
        <f t="shared" si="225"/>
        <v>Tuesday</v>
      </c>
      <c r="O1146" s="12">
        <f t="shared" si="226"/>
        <v>0</v>
      </c>
      <c r="P1146" s="11" t="str">
        <f t="shared" si="227"/>
        <v>Low Cost per Unit</v>
      </c>
      <c r="Q1146" s="12">
        <f t="shared" si="228"/>
        <v>0</v>
      </c>
      <c r="R1146" s="12">
        <f t="shared" si="229"/>
        <v>0.65939999999999999</v>
      </c>
      <c r="S1146" s="12">
        <f t="shared" si="230"/>
        <v>0</v>
      </c>
      <c r="T1146" s="12">
        <f t="shared" si="231"/>
        <v>0</v>
      </c>
      <c r="U1146" s="12">
        <f t="shared" si="232"/>
        <v>0</v>
      </c>
      <c r="V1146" s="13" t="str">
        <f t="shared" ca="1" si="233"/>
        <v>Greater Than 8 Weeks Old</v>
      </c>
    </row>
    <row r="1147" spans="1:22" x14ac:dyDescent="0.35">
      <c r="A1147" s="2" t="s">
        <v>240</v>
      </c>
      <c r="B1147" s="5">
        <v>43695</v>
      </c>
      <c r="C1147" s="5" t="s">
        <v>371</v>
      </c>
      <c r="D1147" s="5" t="s">
        <v>371</v>
      </c>
      <c r="E1147" s="6">
        <v>3</v>
      </c>
      <c r="F1147" s="3">
        <v>32.97</v>
      </c>
      <c r="G1147" s="3">
        <v>11.25</v>
      </c>
      <c r="H1147" s="8">
        <f t="shared" si="221"/>
        <v>3.75</v>
      </c>
      <c r="I1147" s="3">
        <v>21.72</v>
      </c>
      <c r="J1147" s="4">
        <v>0.66</v>
      </c>
      <c r="K1147" s="2" t="str">
        <f t="shared" si="222"/>
        <v>Sunday</v>
      </c>
      <c r="L1147" s="5">
        <f t="shared" si="223"/>
        <v>43698</v>
      </c>
      <c r="M1147" s="2" t="str">
        <f t="shared" si="224"/>
        <v>Wednesday</v>
      </c>
      <c r="N1147" s="2" t="str">
        <f t="shared" si="225"/>
        <v>Wednesday</v>
      </c>
      <c r="O1147" s="12">
        <f t="shared" si="226"/>
        <v>0</v>
      </c>
      <c r="P1147" s="11" t="str">
        <f t="shared" si="227"/>
        <v>Low Cost per Unit</v>
      </c>
      <c r="Q1147" s="12">
        <f t="shared" si="228"/>
        <v>0</v>
      </c>
      <c r="R1147" s="12">
        <f t="shared" si="229"/>
        <v>0.98909999999999998</v>
      </c>
      <c r="S1147" s="12">
        <f t="shared" si="230"/>
        <v>0</v>
      </c>
      <c r="T1147" s="12">
        <f t="shared" si="231"/>
        <v>0</v>
      </c>
      <c r="U1147" s="12">
        <f t="shared" si="232"/>
        <v>0</v>
      </c>
      <c r="V1147" s="13" t="str">
        <f t="shared" ca="1" si="233"/>
        <v>Greater Than 8 Weeks Old</v>
      </c>
    </row>
    <row r="1148" spans="1:22" x14ac:dyDescent="0.35">
      <c r="A1148" s="2" t="s">
        <v>240</v>
      </c>
      <c r="B1148" s="5">
        <v>43696</v>
      </c>
      <c r="C1148" s="5" t="s">
        <v>371</v>
      </c>
      <c r="D1148" s="5" t="s">
        <v>371</v>
      </c>
      <c r="E1148" s="6">
        <v>4</v>
      </c>
      <c r="F1148" s="3">
        <v>43.96</v>
      </c>
      <c r="G1148" s="3">
        <v>15</v>
      </c>
      <c r="H1148" s="8">
        <f t="shared" si="221"/>
        <v>3.75</v>
      </c>
      <c r="I1148" s="3">
        <v>28.96</v>
      </c>
      <c r="J1148" s="4">
        <v>0.66</v>
      </c>
      <c r="K1148" s="2" t="str">
        <f t="shared" si="222"/>
        <v>Monday</v>
      </c>
      <c r="L1148" s="5">
        <f t="shared" si="223"/>
        <v>43699</v>
      </c>
      <c r="M1148" s="2" t="str">
        <f t="shared" si="224"/>
        <v>Thursday</v>
      </c>
      <c r="N1148" s="2" t="str">
        <f t="shared" si="225"/>
        <v>Thursday</v>
      </c>
      <c r="O1148" s="12">
        <f t="shared" si="226"/>
        <v>0</v>
      </c>
      <c r="P1148" s="11" t="str">
        <f t="shared" si="227"/>
        <v>Low Cost per Unit</v>
      </c>
      <c r="Q1148" s="12">
        <f t="shared" si="228"/>
        <v>0</v>
      </c>
      <c r="R1148" s="12">
        <f t="shared" si="229"/>
        <v>1.3188</v>
      </c>
      <c r="S1148" s="12">
        <f t="shared" si="230"/>
        <v>0</v>
      </c>
      <c r="T1148" s="12">
        <f t="shared" si="231"/>
        <v>0</v>
      </c>
      <c r="U1148" s="12">
        <f t="shared" si="232"/>
        <v>0</v>
      </c>
      <c r="V1148" s="13" t="str">
        <f t="shared" ca="1" si="233"/>
        <v>Greater Than 8 Weeks Old</v>
      </c>
    </row>
    <row r="1149" spans="1:22" x14ac:dyDescent="0.35">
      <c r="A1149" s="2" t="s">
        <v>240</v>
      </c>
      <c r="B1149" s="5">
        <v>43697</v>
      </c>
      <c r="C1149" s="5" t="s">
        <v>371</v>
      </c>
      <c r="D1149" s="5" t="s">
        <v>371</v>
      </c>
      <c r="E1149" s="6">
        <v>17</v>
      </c>
      <c r="F1149" s="3">
        <v>186.83</v>
      </c>
      <c r="G1149" s="3">
        <v>63.75</v>
      </c>
      <c r="H1149" s="8">
        <f t="shared" si="221"/>
        <v>3.75</v>
      </c>
      <c r="I1149" s="3">
        <v>123.08</v>
      </c>
      <c r="J1149" s="4">
        <v>0.66</v>
      </c>
      <c r="K1149" s="2" t="str">
        <f t="shared" si="222"/>
        <v>Tuesday</v>
      </c>
      <c r="L1149" s="5">
        <f t="shared" si="223"/>
        <v>43700</v>
      </c>
      <c r="M1149" s="2" t="str">
        <f t="shared" si="224"/>
        <v>Friday</v>
      </c>
      <c r="N1149" s="2" t="str">
        <f t="shared" si="225"/>
        <v>Friday</v>
      </c>
      <c r="O1149" s="12">
        <f t="shared" si="226"/>
        <v>9.3415000000000017</v>
      </c>
      <c r="P1149" s="11" t="str">
        <f t="shared" si="227"/>
        <v>Low Cost per Unit</v>
      </c>
      <c r="Q1149" s="12">
        <f t="shared" si="228"/>
        <v>0</v>
      </c>
      <c r="R1149" s="12">
        <f t="shared" si="229"/>
        <v>5.6048999999999998</v>
      </c>
      <c r="S1149" s="12">
        <f t="shared" si="230"/>
        <v>0</v>
      </c>
      <c r="T1149" s="12">
        <f t="shared" si="231"/>
        <v>0</v>
      </c>
      <c r="U1149" s="12">
        <f t="shared" si="232"/>
        <v>0</v>
      </c>
      <c r="V1149" s="13" t="str">
        <f t="shared" ca="1" si="233"/>
        <v>Greater Than 8 Weeks Old</v>
      </c>
    </row>
    <row r="1150" spans="1:22" x14ac:dyDescent="0.35">
      <c r="A1150" s="2" t="s">
        <v>240</v>
      </c>
      <c r="B1150" s="5">
        <v>43698</v>
      </c>
      <c r="C1150" s="5" t="s">
        <v>371</v>
      </c>
      <c r="D1150" s="5" t="s">
        <v>371</v>
      </c>
      <c r="E1150" s="6">
        <v>12</v>
      </c>
      <c r="F1150" s="3">
        <v>131.88</v>
      </c>
      <c r="G1150" s="3">
        <v>45</v>
      </c>
      <c r="H1150" s="8">
        <f t="shared" si="221"/>
        <v>3.75</v>
      </c>
      <c r="I1150" s="3">
        <v>86.88</v>
      </c>
      <c r="J1150" s="4">
        <v>0.66</v>
      </c>
      <c r="K1150" s="2" t="str">
        <f t="shared" si="222"/>
        <v>Wednesday</v>
      </c>
      <c r="L1150" s="5">
        <f t="shared" si="223"/>
        <v>43701</v>
      </c>
      <c r="M1150" s="2" t="str">
        <f t="shared" si="224"/>
        <v>Saturday</v>
      </c>
      <c r="N1150" s="2" t="str">
        <f t="shared" si="225"/>
        <v>Saturday</v>
      </c>
      <c r="O1150" s="12">
        <f t="shared" si="226"/>
        <v>0</v>
      </c>
      <c r="P1150" s="11" t="str">
        <f t="shared" si="227"/>
        <v>Low Cost per Unit</v>
      </c>
      <c r="Q1150" s="12">
        <f t="shared" si="228"/>
        <v>0</v>
      </c>
      <c r="R1150" s="12">
        <f t="shared" si="229"/>
        <v>3.9563999999999999</v>
      </c>
      <c r="S1150" s="12">
        <f t="shared" si="230"/>
        <v>0</v>
      </c>
      <c r="T1150" s="12">
        <f t="shared" si="231"/>
        <v>0</v>
      </c>
      <c r="U1150" s="12">
        <f t="shared" si="232"/>
        <v>0</v>
      </c>
      <c r="V1150" s="13" t="str">
        <f t="shared" ca="1" si="233"/>
        <v>Greater Than 8 Weeks Old</v>
      </c>
    </row>
    <row r="1151" spans="1:22" x14ac:dyDescent="0.35">
      <c r="A1151" s="2" t="s">
        <v>240</v>
      </c>
      <c r="B1151" s="5">
        <v>43699</v>
      </c>
      <c r="C1151" s="5" t="s">
        <v>371</v>
      </c>
      <c r="D1151" s="5" t="s">
        <v>371</v>
      </c>
      <c r="E1151" s="6">
        <v>7</v>
      </c>
      <c r="F1151" s="3">
        <v>76.930000000000007</v>
      </c>
      <c r="G1151" s="3">
        <v>26.25</v>
      </c>
      <c r="H1151" s="8">
        <f t="shared" si="221"/>
        <v>3.75</v>
      </c>
      <c r="I1151" s="3">
        <v>50.68</v>
      </c>
      <c r="J1151" s="4">
        <v>0.66</v>
      </c>
      <c r="K1151" s="2" t="str">
        <f t="shared" si="222"/>
        <v>Thursday</v>
      </c>
      <c r="L1151" s="5">
        <f t="shared" si="223"/>
        <v>43702</v>
      </c>
      <c r="M1151" s="2" t="str">
        <f t="shared" si="224"/>
        <v>Sunday</v>
      </c>
      <c r="N1151" s="2" t="str">
        <f t="shared" si="225"/>
        <v>Monday</v>
      </c>
      <c r="O1151" s="12">
        <f t="shared" si="226"/>
        <v>0</v>
      </c>
      <c r="P1151" s="11" t="str">
        <f t="shared" si="227"/>
        <v>Low Cost per Unit</v>
      </c>
      <c r="Q1151" s="12">
        <f t="shared" si="228"/>
        <v>0</v>
      </c>
      <c r="R1151" s="12">
        <f t="shared" si="229"/>
        <v>2.3079000000000001</v>
      </c>
      <c r="S1151" s="12">
        <f t="shared" si="230"/>
        <v>0</v>
      </c>
      <c r="T1151" s="12">
        <f t="shared" si="231"/>
        <v>0</v>
      </c>
      <c r="U1151" s="12">
        <f t="shared" si="232"/>
        <v>0</v>
      </c>
      <c r="V1151" s="13" t="str">
        <f t="shared" ca="1" si="233"/>
        <v>Greater Than 8 Weeks Old</v>
      </c>
    </row>
    <row r="1152" spans="1:22" x14ac:dyDescent="0.35">
      <c r="A1152" s="2" t="s">
        <v>240</v>
      </c>
      <c r="B1152" s="5">
        <v>43700</v>
      </c>
      <c r="C1152" s="5" t="s">
        <v>371</v>
      </c>
      <c r="D1152" s="5" t="s">
        <v>371</v>
      </c>
      <c r="E1152" s="6">
        <v>6</v>
      </c>
      <c r="F1152" s="3">
        <v>65.94</v>
      </c>
      <c r="G1152" s="3">
        <v>22.5</v>
      </c>
      <c r="H1152" s="8">
        <f t="shared" si="221"/>
        <v>3.75</v>
      </c>
      <c r="I1152" s="3">
        <v>43.44</v>
      </c>
      <c r="J1152" s="4">
        <v>0.66</v>
      </c>
      <c r="K1152" s="2" t="str">
        <f t="shared" si="222"/>
        <v>Friday</v>
      </c>
      <c r="L1152" s="5">
        <f t="shared" si="223"/>
        <v>43703</v>
      </c>
      <c r="M1152" s="2" t="str">
        <f t="shared" si="224"/>
        <v>Monday</v>
      </c>
      <c r="N1152" s="2" t="str">
        <f t="shared" si="225"/>
        <v>Monday</v>
      </c>
      <c r="O1152" s="12">
        <f t="shared" si="226"/>
        <v>0</v>
      </c>
      <c r="P1152" s="11" t="str">
        <f t="shared" si="227"/>
        <v>Low Cost per Unit</v>
      </c>
      <c r="Q1152" s="12">
        <f t="shared" si="228"/>
        <v>0</v>
      </c>
      <c r="R1152" s="12">
        <f t="shared" si="229"/>
        <v>1.9782</v>
      </c>
      <c r="S1152" s="12">
        <f t="shared" si="230"/>
        <v>0</v>
      </c>
      <c r="T1152" s="12">
        <f t="shared" si="231"/>
        <v>0</v>
      </c>
      <c r="U1152" s="12">
        <f t="shared" si="232"/>
        <v>0</v>
      </c>
      <c r="V1152" s="13" t="str">
        <f t="shared" ca="1" si="233"/>
        <v>Greater Than 8 Weeks Old</v>
      </c>
    </row>
    <row r="1153" spans="1:22" x14ac:dyDescent="0.35">
      <c r="A1153" s="2" t="s">
        <v>240</v>
      </c>
      <c r="B1153" s="5">
        <v>43701</v>
      </c>
      <c r="C1153" s="5" t="s">
        <v>371</v>
      </c>
      <c r="D1153" s="5" t="s">
        <v>371</v>
      </c>
      <c r="E1153" s="6">
        <v>8</v>
      </c>
      <c r="F1153" s="3">
        <v>87.92</v>
      </c>
      <c r="G1153" s="3">
        <v>30</v>
      </c>
      <c r="H1153" s="8">
        <f t="shared" si="221"/>
        <v>3.75</v>
      </c>
      <c r="I1153" s="3">
        <v>57.92</v>
      </c>
      <c r="J1153" s="4">
        <v>0.66</v>
      </c>
      <c r="K1153" s="2" t="str">
        <f t="shared" si="222"/>
        <v>Saturday</v>
      </c>
      <c r="L1153" s="5">
        <f t="shared" si="223"/>
        <v>43704</v>
      </c>
      <c r="M1153" s="2" t="str">
        <f t="shared" si="224"/>
        <v>Tuesday</v>
      </c>
      <c r="N1153" s="2" t="str">
        <f t="shared" si="225"/>
        <v>Tuesday</v>
      </c>
      <c r="O1153" s="12">
        <f t="shared" si="226"/>
        <v>0</v>
      </c>
      <c r="P1153" s="11" t="str">
        <f t="shared" si="227"/>
        <v>Low Cost per Unit</v>
      </c>
      <c r="Q1153" s="12">
        <f t="shared" si="228"/>
        <v>0</v>
      </c>
      <c r="R1153" s="12">
        <f t="shared" si="229"/>
        <v>2.6375999999999999</v>
      </c>
      <c r="S1153" s="12">
        <f t="shared" si="230"/>
        <v>0</v>
      </c>
      <c r="T1153" s="12">
        <f t="shared" si="231"/>
        <v>0</v>
      </c>
      <c r="U1153" s="12">
        <f t="shared" si="232"/>
        <v>0</v>
      </c>
      <c r="V1153" s="13" t="str">
        <f t="shared" ca="1" si="233"/>
        <v>Greater Than 8 Weeks Old</v>
      </c>
    </row>
    <row r="1154" spans="1:22" x14ac:dyDescent="0.35">
      <c r="A1154" s="2" t="s">
        <v>240</v>
      </c>
      <c r="B1154" s="5">
        <v>43702</v>
      </c>
      <c r="C1154" s="5" t="s">
        <v>371</v>
      </c>
      <c r="D1154" s="5" t="s">
        <v>371</v>
      </c>
      <c r="E1154" s="6">
        <v>6</v>
      </c>
      <c r="F1154" s="3">
        <v>65.94</v>
      </c>
      <c r="G1154" s="3">
        <v>22.5</v>
      </c>
      <c r="H1154" s="8">
        <f t="shared" si="221"/>
        <v>3.75</v>
      </c>
      <c r="I1154" s="3">
        <v>43.44</v>
      </c>
      <c r="J1154" s="4">
        <v>0.66</v>
      </c>
      <c r="K1154" s="2" t="str">
        <f t="shared" si="222"/>
        <v>Sunday</v>
      </c>
      <c r="L1154" s="5">
        <f t="shared" si="223"/>
        <v>43705</v>
      </c>
      <c r="M1154" s="2" t="str">
        <f t="shared" si="224"/>
        <v>Wednesday</v>
      </c>
      <c r="N1154" s="2" t="str">
        <f t="shared" si="225"/>
        <v>Wednesday</v>
      </c>
      <c r="O1154" s="12">
        <f t="shared" si="226"/>
        <v>0</v>
      </c>
      <c r="P1154" s="11" t="str">
        <f t="shared" si="227"/>
        <v>Low Cost per Unit</v>
      </c>
      <c r="Q1154" s="12">
        <f t="shared" si="228"/>
        <v>0</v>
      </c>
      <c r="R1154" s="12">
        <f t="shared" si="229"/>
        <v>1.9782</v>
      </c>
      <c r="S1154" s="12">
        <f t="shared" si="230"/>
        <v>0</v>
      </c>
      <c r="T1154" s="12">
        <f t="shared" si="231"/>
        <v>0</v>
      </c>
      <c r="U1154" s="12">
        <f t="shared" si="232"/>
        <v>0</v>
      </c>
      <c r="V1154" s="13" t="str">
        <f t="shared" ca="1" si="233"/>
        <v>Greater Than 8 Weeks Old</v>
      </c>
    </row>
    <row r="1155" spans="1:22" x14ac:dyDescent="0.35">
      <c r="A1155" s="2" t="s">
        <v>240</v>
      </c>
      <c r="B1155" s="5">
        <v>43703</v>
      </c>
      <c r="C1155" s="5" t="s">
        <v>371</v>
      </c>
      <c r="D1155" s="5" t="s">
        <v>371</v>
      </c>
      <c r="E1155" s="6">
        <v>7</v>
      </c>
      <c r="F1155" s="3">
        <v>76.930000000000007</v>
      </c>
      <c r="G1155" s="3">
        <v>26.25</v>
      </c>
      <c r="H1155" s="8">
        <f t="shared" ref="H1155:H1218" si="234">G1155/E1155</f>
        <v>3.75</v>
      </c>
      <c r="I1155" s="3">
        <v>50.68</v>
      </c>
      <c r="J1155" s="4">
        <v>0.66</v>
      </c>
      <c r="K1155" s="2" t="str">
        <f t="shared" ref="K1155:K1218" si="235">TEXT(B1155,"dddd")</f>
        <v>Monday</v>
      </c>
      <c r="L1155" s="5">
        <f t="shared" ref="L1155:L1218" si="236">B1155+3</f>
        <v>43706</v>
      </c>
      <c r="M1155" s="2" t="str">
        <f t="shared" ref="M1155:M1218" si="237">TEXT(L1155,"dddd")</f>
        <v>Thursday</v>
      </c>
      <c r="N1155" s="2" t="str">
        <f t="shared" ref="N1155:N1218" si="238">IF(M1155="Sunday","Monday",M1155)</f>
        <v>Thursday</v>
      </c>
      <c r="O1155" s="12">
        <f t="shared" ref="O1155:O1218" si="239">IF(TEXT(B1155,"dddd")="Tuesday",F1155*0.05,0)</f>
        <v>0</v>
      </c>
      <c r="P1155" s="11" t="str">
        <f t="shared" ref="P1155:P1218" si="240">IF(H1155&gt;AVERAGE(H:H),"High Cost per Unit","Low Cost per Unit")</f>
        <v>Low Cost per Unit</v>
      </c>
      <c r="Q1155" s="12">
        <f t="shared" ref="Q1155:Q1218" si="241">IF(D1155="Masks",F1155*0.1,0)</f>
        <v>0</v>
      </c>
      <c r="R1155" s="12">
        <f t="shared" ref="R1155:R1218" si="242">IF(E1155&gt;1,F1155*0.03,0)</f>
        <v>2.3079000000000001</v>
      </c>
      <c r="S1155" s="12">
        <f t="shared" ref="S1155:S1218" si="243">IF(D1155="Accessories",F1155*0.15,0)</f>
        <v>0</v>
      </c>
      <c r="T1155" s="12">
        <f t="shared" ref="T1155:T1218" si="244">IF(AND(K1155="Saturday",C1155="Fitness"),F1155*0.1,0)</f>
        <v>0</v>
      </c>
      <c r="U1155" s="12">
        <f t="shared" ref="U1155:U1218" si="245">IF(AND(K1155="Friday",C1155="Automotive"),F1155*0.2,0)</f>
        <v>0</v>
      </c>
      <c r="V1155" s="13" t="str">
        <f t="shared" ref="V1155:V1218" ca="1" si="246">IF(B1155&lt;TODAY()-56,"Greater Than 8 Weeks Old","Less Than 8 Weeks Old")</f>
        <v>Greater Than 8 Weeks Old</v>
      </c>
    </row>
    <row r="1156" spans="1:22" x14ac:dyDescent="0.35">
      <c r="A1156" s="2" t="s">
        <v>240</v>
      </c>
      <c r="B1156" s="5">
        <v>43704</v>
      </c>
      <c r="C1156" s="5" t="s">
        <v>371</v>
      </c>
      <c r="D1156" s="5" t="s">
        <v>371</v>
      </c>
      <c r="E1156" s="6">
        <v>8</v>
      </c>
      <c r="F1156" s="3">
        <v>87.92</v>
      </c>
      <c r="G1156" s="3">
        <v>30</v>
      </c>
      <c r="H1156" s="8">
        <f t="shared" si="234"/>
        <v>3.75</v>
      </c>
      <c r="I1156" s="3">
        <v>57.92</v>
      </c>
      <c r="J1156" s="4">
        <v>0.66</v>
      </c>
      <c r="K1156" s="2" t="str">
        <f t="shared" si="235"/>
        <v>Tuesday</v>
      </c>
      <c r="L1156" s="5">
        <f t="shared" si="236"/>
        <v>43707</v>
      </c>
      <c r="M1156" s="2" t="str">
        <f t="shared" si="237"/>
        <v>Friday</v>
      </c>
      <c r="N1156" s="2" t="str">
        <f t="shared" si="238"/>
        <v>Friday</v>
      </c>
      <c r="O1156" s="12">
        <f t="shared" si="239"/>
        <v>4.3959999999999999</v>
      </c>
      <c r="P1156" s="11" t="str">
        <f t="shared" si="240"/>
        <v>Low Cost per Unit</v>
      </c>
      <c r="Q1156" s="12">
        <f t="shared" si="241"/>
        <v>0</v>
      </c>
      <c r="R1156" s="12">
        <f t="shared" si="242"/>
        <v>2.6375999999999999</v>
      </c>
      <c r="S1156" s="12">
        <f t="shared" si="243"/>
        <v>0</v>
      </c>
      <c r="T1156" s="12">
        <f t="shared" si="244"/>
        <v>0</v>
      </c>
      <c r="U1156" s="12">
        <f t="shared" si="245"/>
        <v>0</v>
      </c>
      <c r="V1156" s="13" t="str">
        <f t="shared" ca="1" si="246"/>
        <v>Greater Than 8 Weeks Old</v>
      </c>
    </row>
    <row r="1157" spans="1:22" x14ac:dyDescent="0.35">
      <c r="A1157" s="2" t="s">
        <v>240</v>
      </c>
      <c r="B1157" s="5">
        <v>43705</v>
      </c>
      <c r="C1157" s="5" t="s">
        <v>371</v>
      </c>
      <c r="D1157" s="5" t="s">
        <v>371</v>
      </c>
      <c r="E1157" s="6">
        <v>11</v>
      </c>
      <c r="F1157" s="3">
        <v>120.89</v>
      </c>
      <c r="G1157" s="3">
        <v>41.25</v>
      </c>
      <c r="H1157" s="8">
        <f t="shared" si="234"/>
        <v>3.75</v>
      </c>
      <c r="I1157" s="3">
        <v>79.64</v>
      </c>
      <c r="J1157" s="4">
        <v>0.66</v>
      </c>
      <c r="K1157" s="2" t="str">
        <f t="shared" si="235"/>
        <v>Wednesday</v>
      </c>
      <c r="L1157" s="5">
        <f t="shared" si="236"/>
        <v>43708</v>
      </c>
      <c r="M1157" s="2" t="str">
        <f t="shared" si="237"/>
        <v>Saturday</v>
      </c>
      <c r="N1157" s="2" t="str">
        <f t="shared" si="238"/>
        <v>Saturday</v>
      </c>
      <c r="O1157" s="12">
        <f t="shared" si="239"/>
        <v>0</v>
      </c>
      <c r="P1157" s="11" t="str">
        <f t="shared" si="240"/>
        <v>Low Cost per Unit</v>
      </c>
      <c r="Q1157" s="12">
        <f t="shared" si="241"/>
        <v>0</v>
      </c>
      <c r="R1157" s="12">
        <f t="shared" si="242"/>
        <v>3.6267</v>
      </c>
      <c r="S1157" s="12">
        <f t="shared" si="243"/>
        <v>0</v>
      </c>
      <c r="T1157" s="12">
        <f t="shared" si="244"/>
        <v>0</v>
      </c>
      <c r="U1157" s="12">
        <f t="shared" si="245"/>
        <v>0</v>
      </c>
      <c r="V1157" s="13" t="str">
        <f t="shared" ca="1" si="246"/>
        <v>Greater Than 8 Weeks Old</v>
      </c>
    </row>
    <row r="1158" spans="1:22" x14ac:dyDescent="0.35">
      <c r="A1158" s="2" t="s">
        <v>240</v>
      </c>
      <c r="B1158" s="5">
        <v>43706</v>
      </c>
      <c r="C1158" s="5" t="s">
        <v>371</v>
      </c>
      <c r="D1158" s="5" t="s">
        <v>371</v>
      </c>
      <c r="E1158" s="6">
        <v>3</v>
      </c>
      <c r="F1158" s="3">
        <v>32.97</v>
      </c>
      <c r="G1158" s="3">
        <v>11.25</v>
      </c>
      <c r="H1158" s="8">
        <f t="shared" si="234"/>
        <v>3.75</v>
      </c>
      <c r="I1158" s="3">
        <v>21.72</v>
      </c>
      <c r="J1158" s="4">
        <v>0.66</v>
      </c>
      <c r="K1158" s="2" t="str">
        <f t="shared" si="235"/>
        <v>Thursday</v>
      </c>
      <c r="L1158" s="5">
        <f t="shared" si="236"/>
        <v>43709</v>
      </c>
      <c r="M1158" s="2" t="str">
        <f t="shared" si="237"/>
        <v>Sunday</v>
      </c>
      <c r="N1158" s="2" t="str">
        <f t="shared" si="238"/>
        <v>Monday</v>
      </c>
      <c r="O1158" s="12">
        <f t="shared" si="239"/>
        <v>0</v>
      </c>
      <c r="P1158" s="11" t="str">
        <f t="shared" si="240"/>
        <v>Low Cost per Unit</v>
      </c>
      <c r="Q1158" s="12">
        <f t="shared" si="241"/>
        <v>0</v>
      </c>
      <c r="R1158" s="12">
        <f t="shared" si="242"/>
        <v>0.98909999999999998</v>
      </c>
      <c r="S1158" s="12">
        <f t="shared" si="243"/>
        <v>0</v>
      </c>
      <c r="T1158" s="12">
        <f t="shared" si="244"/>
        <v>0</v>
      </c>
      <c r="U1158" s="12">
        <f t="shared" si="245"/>
        <v>0</v>
      </c>
      <c r="V1158" s="13" t="str">
        <f t="shared" ca="1" si="246"/>
        <v>Greater Than 8 Weeks Old</v>
      </c>
    </row>
    <row r="1159" spans="1:22" x14ac:dyDescent="0.35">
      <c r="A1159" s="2" t="s">
        <v>240</v>
      </c>
      <c r="B1159" s="5">
        <v>43707</v>
      </c>
      <c r="C1159" s="5" t="s">
        <v>371</v>
      </c>
      <c r="D1159" s="5" t="s">
        <v>371</v>
      </c>
      <c r="E1159" s="6">
        <v>2</v>
      </c>
      <c r="F1159" s="3">
        <v>32.99</v>
      </c>
      <c r="G1159" s="3">
        <v>7.5</v>
      </c>
      <c r="H1159" s="8">
        <f t="shared" si="234"/>
        <v>3.75</v>
      </c>
      <c r="I1159" s="3">
        <v>25.49</v>
      </c>
      <c r="J1159" s="4">
        <v>0.77</v>
      </c>
      <c r="K1159" s="2" t="str">
        <f t="shared" si="235"/>
        <v>Friday</v>
      </c>
      <c r="L1159" s="5">
        <f t="shared" si="236"/>
        <v>43710</v>
      </c>
      <c r="M1159" s="2" t="str">
        <f t="shared" si="237"/>
        <v>Monday</v>
      </c>
      <c r="N1159" s="2" t="str">
        <f t="shared" si="238"/>
        <v>Monday</v>
      </c>
      <c r="O1159" s="12">
        <f t="shared" si="239"/>
        <v>0</v>
      </c>
      <c r="P1159" s="11" t="str">
        <f t="shared" si="240"/>
        <v>Low Cost per Unit</v>
      </c>
      <c r="Q1159" s="12">
        <f t="shared" si="241"/>
        <v>0</v>
      </c>
      <c r="R1159" s="12">
        <f t="shared" si="242"/>
        <v>0.98970000000000002</v>
      </c>
      <c r="S1159" s="12">
        <f t="shared" si="243"/>
        <v>0</v>
      </c>
      <c r="T1159" s="12">
        <f t="shared" si="244"/>
        <v>0</v>
      </c>
      <c r="U1159" s="12">
        <f t="shared" si="245"/>
        <v>0</v>
      </c>
      <c r="V1159" s="13" t="str">
        <f t="shared" ca="1" si="246"/>
        <v>Greater Than 8 Weeks Old</v>
      </c>
    </row>
    <row r="1160" spans="1:22" x14ac:dyDescent="0.35">
      <c r="A1160" s="2" t="s">
        <v>240</v>
      </c>
      <c r="B1160" s="5">
        <v>43708</v>
      </c>
      <c r="C1160" s="5" t="s">
        <v>371</v>
      </c>
      <c r="D1160" s="5" t="s">
        <v>371</v>
      </c>
      <c r="E1160" s="6">
        <v>1</v>
      </c>
      <c r="F1160" s="3">
        <v>18</v>
      </c>
      <c r="G1160" s="3">
        <v>3.75</v>
      </c>
      <c r="H1160" s="8">
        <f t="shared" si="234"/>
        <v>3.75</v>
      </c>
      <c r="I1160" s="3">
        <v>14.25</v>
      </c>
      <c r="J1160" s="4">
        <v>0.79</v>
      </c>
      <c r="K1160" s="2" t="str">
        <f t="shared" si="235"/>
        <v>Saturday</v>
      </c>
      <c r="L1160" s="5">
        <f t="shared" si="236"/>
        <v>43711</v>
      </c>
      <c r="M1160" s="2" t="str">
        <f t="shared" si="237"/>
        <v>Tuesday</v>
      </c>
      <c r="N1160" s="2" t="str">
        <f t="shared" si="238"/>
        <v>Tuesday</v>
      </c>
      <c r="O1160" s="12">
        <f t="shared" si="239"/>
        <v>0</v>
      </c>
      <c r="P1160" s="11" t="str">
        <f t="shared" si="240"/>
        <v>Low Cost per Unit</v>
      </c>
      <c r="Q1160" s="12">
        <f t="shared" si="241"/>
        <v>0</v>
      </c>
      <c r="R1160" s="12">
        <f t="shared" si="242"/>
        <v>0</v>
      </c>
      <c r="S1160" s="12">
        <f t="shared" si="243"/>
        <v>0</v>
      </c>
      <c r="T1160" s="12">
        <f t="shared" si="244"/>
        <v>0</v>
      </c>
      <c r="U1160" s="12">
        <f t="shared" si="245"/>
        <v>0</v>
      </c>
      <c r="V1160" s="13" t="str">
        <f t="shared" ca="1" si="246"/>
        <v>Greater Than 8 Weeks Old</v>
      </c>
    </row>
    <row r="1161" spans="1:22" x14ac:dyDescent="0.35">
      <c r="A1161" s="2" t="s">
        <v>163</v>
      </c>
      <c r="B1161" s="5">
        <v>43682</v>
      </c>
      <c r="C1161" s="5" t="s">
        <v>380</v>
      </c>
      <c r="D1161" s="5" t="s">
        <v>381</v>
      </c>
      <c r="E1161" s="6">
        <v>3</v>
      </c>
      <c r="F1161" s="3">
        <v>60</v>
      </c>
      <c r="G1161" s="3">
        <v>11.25</v>
      </c>
      <c r="H1161" s="8">
        <f t="shared" si="234"/>
        <v>3.75</v>
      </c>
      <c r="I1161" s="3">
        <v>48.75</v>
      </c>
      <c r="J1161" s="4">
        <v>0.81</v>
      </c>
      <c r="K1161" s="2" t="str">
        <f t="shared" si="235"/>
        <v>Monday</v>
      </c>
      <c r="L1161" s="5">
        <f t="shared" si="236"/>
        <v>43685</v>
      </c>
      <c r="M1161" s="2" t="str">
        <f t="shared" si="237"/>
        <v>Thursday</v>
      </c>
      <c r="N1161" s="2" t="str">
        <f t="shared" si="238"/>
        <v>Thursday</v>
      </c>
      <c r="O1161" s="12">
        <f t="shared" si="239"/>
        <v>0</v>
      </c>
      <c r="P1161" s="11" t="str">
        <f t="shared" si="240"/>
        <v>Low Cost per Unit</v>
      </c>
      <c r="Q1161" s="12">
        <f t="shared" si="241"/>
        <v>0</v>
      </c>
      <c r="R1161" s="12">
        <f t="shared" si="242"/>
        <v>1.7999999999999998</v>
      </c>
      <c r="S1161" s="12">
        <f t="shared" si="243"/>
        <v>0</v>
      </c>
      <c r="T1161" s="12">
        <f t="shared" si="244"/>
        <v>0</v>
      </c>
      <c r="U1161" s="12">
        <f t="shared" si="245"/>
        <v>0</v>
      </c>
      <c r="V1161" s="13" t="str">
        <f t="shared" ca="1" si="246"/>
        <v>Greater Than 8 Weeks Old</v>
      </c>
    </row>
    <row r="1162" spans="1:22" x14ac:dyDescent="0.35">
      <c r="A1162" s="2" t="s">
        <v>163</v>
      </c>
      <c r="B1162" s="5">
        <v>43684</v>
      </c>
      <c r="C1162" s="5" t="s">
        <v>380</v>
      </c>
      <c r="D1162" s="5" t="s">
        <v>381</v>
      </c>
      <c r="E1162" s="6">
        <v>20</v>
      </c>
      <c r="F1162" s="3">
        <v>199.8</v>
      </c>
      <c r="G1162" s="3">
        <v>75</v>
      </c>
      <c r="H1162" s="8">
        <f t="shared" si="234"/>
        <v>3.75</v>
      </c>
      <c r="I1162" s="3">
        <v>124.8</v>
      </c>
      <c r="J1162" s="4">
        <v>0.62</v>
      </c>
      <c r="K1162" s="2" t="str">
        <f t="shared" si="235"/>
        <v>Wednesday</v>
      </c>
      <c r="L1162" s="5">
        <f t="shared" si="236"/>
        <v>43687</v>
      </c>
      <c r="M1162" s="2" t="str">
        <f t="shared" si="237"/>
        <v>Saturday</v>
      </c>
      <c r="N1162" s="2" t="str">
        <f t="shared" si="238"/>
        <v>Saturday</v>
      </c>
      <c r="O1162" s="12">
        <f t="shared" si="239"/>
        <v>0</v>
      </c>
      <c r="P1162" s="11" t="str">
        <f t="shared" si="240"/>
        <v>Low Cost per Unit</v>
      </c>
      <c r="Q1162" s="12">
        <f t="shared" si="241"/>
        <v>0</v>
      </c>
      <c r="R1162" s="12">
        <f t="shared" si="242"/>
        <v>5.9939999999999998</v>
      </c>
      <c r="S1162" s="12">
        <f t="shared" si="243"/>
        <v>0</v>
      </c>
      <c r="T1162" s="12">
        <f t="shared" si="244"/>
        <v>0</v>
      </c>
      <c r="U1162" s="12">
        <f t="shared" si="245"/>
        <v>0</v>
      </c>
      <c r="V1162" s="13" t="str">
        <f t="shared" ca="1" si="246"/>
        <v>Greater Than 8 Weeks Old</v>
      </c>
    </row>
    <row r="1163" spans="1:22" x14ac:dyDescent="0.35">
      <c r="A1163" s="2" t="s">
        <v>163</v>
      </c>
      <c r="B1163" s="5">
        <v>43685</v>
      </c>
      <c r="C1163" s="5" t="s">
        <v>380</v>
      </c>
      <c r="D1163" s="5" t="s">
        <v>381</v>
      </c>
      <c r="E1163" s="6">
        <v>13</v>
      </c>
      <c r="F1163" s="3">
        <v>129.87</v>
      </c>
      <c r="G1163" s="3">
        <v>48.75</v>
      </c>
      <c r="H1163" s="8">
        <f t="shared" si="234"/>
        <v>3.75</v>
      </c>
      <c r="I1163" s="3">
        <v>81.12</v>
      </c>
      <c r="J1163" s="4">
        <v>0.62</v>
      </c>
      <c r="K1163" s="2" t="str">
        <f t="shared" si="235"/>
        <v>Thursday</v>
      </c>
      <c r="L1163" s="5">
        <f t="shared" si="236"/>
        <v>43688</v>
      </c>
      <c r="M1163" s="2" t="str">
        <f t="shared" si="237"/>
        <v>Sunday</v>
      </c>
      <c r="N1163" s="2" t="str">
        <f t="shared" si="238"/>
        <v>Monday</v>
      </c>
      <c r="O1163" s="12">
        <f t="shared" si="239"/>
        <v>0</v>
      </c>
      <c r="P1163" s="11" t="str">
        <f t="shared" si="240"/>
        <v>Low Cost per Unit</v>
      </c>
      <c r="Q1163" s="12">
        <f t="shared" si="241"/>
        <v>0</v>
      </c>
      <c r="R1163" s="12">
        <f t="shared" si="242"/>
        <v>3.8961000000000001</v>
      </c>
      <c r="S1163" s="12">
        <f t="shared" si="243"/>
        <v>0</v>
      </c>
      <c r="T1163" s="12">
        <f t="shared" si="244"/>
        <v>0</v>
      </c>
      <c r="U1163" s="12">
        <f t="shared" si="245"/>
        <v>0</v>
      </c>
      <c r="V1163" s="13" t="str">
        <f t="shared" ca="1" si="246"/>
        <v>Greater Than 8 Weeks Old</v>
      </c>
    </row>
    <row r="1164" spans="1:22" x14ac:dyDescent="0.35">
      <c r="A1164" s="2" t="s">
        <v>163</v>
      </c>
      <c r="B1164" s="5">
        <v>43686</v>
      </c>
      <c r="C1164" s="5" t="s">
        <v>380</v>
      </c>
      <c r="D1164" s="5" t="s">
        <v>381</v>
      </c>
      <c r="E1164" s="6">
        <v>12</v>
      </c>
      <c r="F1164" s="3">
        <v>119.88</v>
      </c>
      <c r="G1164" s="3">
        <v>45</v>
      </c>
      <c r="H1164" s="8">
        <f t="shared" si="234"/>
        <v>3.75</v>
      </c>
      <c r="I1164" s="3">
        <v>74.88</v>
      </c>
      <c r="J1164" s="4">
        <v>0.62</v>
      </c>
      <c r="K1164" s="2" t="str">
        <f t="shared" si="235"/>
        <v>Friday</v>
      </c>
      <c r="L1164" s="5">
        <f t="shared" si="236"/>
        <v>43689</v>
      </c>
      <c r="M1164" s="2" t="str">
        <f t="shared" si="237"/>
        <v>Monday</v>
      </c>
      <c r="N1164" s="2" t="str">
        <f t="shared" si="238"/>
        <v>Monday</v>
      </c>
      <c r="O1164" s="12">
        <f t="shared" si="239"/>
        <v>0</v>
      </c>
      <c r="P1164" s="11" t="str">
        <f t="shared" si="240"/>
        <v>Low Cost per Unit</v>
      </c>
      <c r="Q1164" s="12">
        <f t="shared" si="241"/>
        <v>0</v>
      </c>
      <c r="R1164" s="12">
        <f t="shared" si="242"/>
        <v>3.5963999999999996</v>
      </c>
      <c r="S1164" s="12">
        <f t="shared" si="243"/>
        <v>0</v>
      </c>
      <c r="T1164" s="12">
        <f t="shared" si="244"/>
        <v>0</v>
      </c>
      <c r="U1164" s="12">
        <f t="shared" si="245"/>
        <v>0</v>
      </c>
      <c r="V1164" s="13" t="str">
        <f t="shared" ca="1" si="246"/>
        <v>Greater Than 8 Weeks Old</v>
      </c>
    </row>
    <row r="1165" spans="1:22" x14ac:dyDescent="0.35">
      <c r="A1165" s="2" t="s">
        <v>163</v>
      </c>
      <c r="B1165" s="5">
        <v>43687</v>
      </c>
      <c r="C1165" s="5" t="s">
        <v>380</v>
      </c>
      <c r="D1165" s="5" t="s">
        <v>381</v>
      </c>
      <c r="E1165" s="6">
        <v>15</v>
      </c>
      <c r="F1165" s="3">
        <v>149.85</v>
      </c>
      <c r="G1165" s="3">
        <v>56.25</v>
      </c>
      <c r="H1165" s="8">
        <f t="shared" si="234"/>
        <v>3.75</v>
      </c>
      <c r="I1165" s="3">
        <v>93.6</v>
      </c>
      <c r="J1165" s="4">
        <v>0.62</v>
      </c>
      <c r="K1165" s="2" t="str">
        <f t="shared" si="235"/>
        <v>Saturday</v>
      </c>
      <c r="L1165" s="5">
        <f t="shared" si="236"/>
        <v>43690</v>
      </c>
      <c r="M1165" s="2" t="str">
        <f t="shared" si="237"/>
        <v>Tuesday</v>
      </c>
      <c r="N1165" s="2" t="str">
        <f t="shared" si="238"/>
        <v>Tuesday</v>
      </c>
      <c r="O1165" s="12">
        <f t="shared" si="239"/>
        <v>0</v>
      </c>
      <c r="P1165" s="11" t="str">
        <f t="shared" si="240"/>
        <v>Low Cost per Unit</v>
      </c>
      <c r="Q1165" s="12">
        <f t="shared" si="241"/>
        <v>0</v>
      </c>
      <c r="R1165" s="12">
        <f t="shared" si="242"/>
        <v>4.4954999999999998</v>
      </c>
      <c r="S1165" s="12">
        <f t="shared" si="243"/>
        <v>0</v>
      </c>
      <c r="T1165" s="12">
        <f t="shared" si="244"/>
        <v>0</v>
      </c>
      <c r="U1165" s="12">
        <f t="shared" si="245"/>
        <v>0</v>
      </c>
      <c r="V1165" s="13" t="str">
        <f t="shared" ca="1" si="246"/>
        <v>Greater Than 8 Weeks Old</v>
      </c>
    </row>
    <row r="1166" spans="1:22" x14ac:dyDescent="0.35">
      <c r="A1166" s="2" t="s">
        <v>163</v>
      </c>
      <c r="B1166" s="5">
        <v>43688</v>
      </c>
      <c r="C1166" s="5" t="s">
        <v>380</v>
      </c>
      <c r="D1166" s="5" t="s">
        <v>381</v>
      </c>
      <c r="E1166" s="6">
        <v>14</v>
      </c>
      <c r="F1166" s="3">
        <v>139.86000000000001</v>
      </c>
      <c r="G1166" s="3">
        <v>52.5</v>
      </c>
      <c r="H1166" s="8">
        <f t="shared" si="234"/>
        <v>3.75</v>
      </c>
      <c r="I1166" s="3">
        <v>87.36</v>
      </c>
      <c r="J1166" s="4">
        <v>0.62</v>
      </c>
      <c r="K1166" s="2" t="str">
        <f t="shared" si="235"/>
        <v>Sunday</v>
      </c>
      <c r="L1166" s="5">
        <f t="shared" si="236"/>
        <v>43691</v>
      </c>
      <c r="M1166" s="2" t="str">
        <f t="shared" si="237"/>
        <v>Wednesday</v>
      </c>
      <c r="N1166" s="2" t="str">
        <f t="shared" si="238"/>
        <v>Wednesday</v>
      </c>
      <c r="O1166" s="12">
        <f t="shared" si="239"/>
        <v>0</v>
      </c>
      <c r="P1166" s="11" t="str">
        <f t="shared" si="240"/>
        <v>Low Cost per Unit</v>
      </c>
      <c r="Q1166" s="12">
        <f t="shared" si="241"/>
        <v>0</v>
      </c>
      <c r="R1166" s="12">
        <f t="shared" si="242"/>
        <v>4.1958000000000002</v>
      </c>
      <c r="S1166" s="12">
        <f t="shared" si="243"/>
        <v>0</v>
      </c>
      <c r="T1166" s="12">
        <f t="shared" si="244"/>
        <v>0</v>
      </c>
      <c r="U1166" s="12">
        <f t="shared" si="245"/>
        <v>0</v>
      </c>
      <c r="V1166" s="13" t="str">
        <f t="shared" ca="1" si="246"/>
        <v>Greater Than 8 Weeks Old</v>
      </c>
    </row>
    <row r="1167" spans="1:22" x14ac:dyDescent="0.35">
      <c r="A1167" s="2" t="s">
        <v>163</v>
      </c>
      <c r="B1167" s="5">
        <v>43689</v>
      </c>
      <c r="C1167" s="5" t="s">
        <v>380</v>
      </c>
      <c r="D1167" s="5" t="s">
        <v>381</v>
      </c>
      <c r="E1167" s="6">
        <v>16</v>
      </c>
      <c r="F1167" s="3">
        <v>159.84</v>
      </c>
      <c r="G1167" s="3">
        <v>60</v>
      </c>
      <c r="H1167" s="8">
        <f t="shared" si="234"/>
        <v>3.75</v>
      </c>
      <c r="I1167" s="3">
        <v>99.84</v>
      </c>
      <c r="J1167" s="4">
        <v>0.62</v>
      </c>
      <c r="K1167" s="2" t="str">
        <f t="shared" si="235"/>
        <v>Monday</v>
      </c>
      <c r="L1167" s="5">
        <f t="shared" si="236"/>
        <v>43692</v>
      </c>
      <c r="M1167" s="2" t="str">
        <f t="shared" si="237"/>
        <v>Thursday</v>
      </c>
      <c r="N1167" s="2" t="str">
        <f t="shared" si="238"/>
        <v>Thursday</v>
      </c>
      <c r="O1167" s="12">
        <f t="shared" si="239"/>
        <v>0</v>
      </c>
      <c r="P1167" s="11" t="str">
        <f t="shared" si="240"/>
        <v>Low Cost per Unit</v>
      </c>
      <c r="Q1167" s="12">
        <f t="shared" si="241"/>
        <v>0</v>
      </c>
      <c r="R1167" s="12">
        <f t="shared" si="242"/>
        <v>4.7952000000000004</v>
      </c>
      <c r="S1167" s="12">
        <f t="shared" si="243"/>
        <v>0</v>
      </c>
      <c r="T1167" s="12">
        <f t="shared" si="244"/>
        <v>0</v>
      </c>
      <c r="U1167" s="12">
        <f t="shared" si="245"/>
        <v>0</v>
      </c>
      <c r="V1167" s="13" t="str">
        <f t="shared" ca="1" si="246"/>
        <v>Greater Than 8 Weeks Old</v>
      </c>
    </row>
    <row r="1168" spans="1:22" x14ac:dyDescent="0.35">
      <c r="A1168" s="2" t="s">
        <v>163</v>
      </c>
      <c r="B1168" s="5">
        <v>43690</v>
      </c>
      <c r="C1168" s="5" t="s">
        <v>380</v>
      </c>
      <c r="D1168" s="5" t="s">
        <v>381</v>
      </c>
      <c r="E1168" s="6">
        <v>12</v>
      </c>
      <c r="F1168" s="3">
        <v>119.88</v>
      </c>
      <c r="G1168" s="3">
        <v>45</v>
      </c>
      <c r="H1168" s="8">
        <f t="shared" si="234"/>
        <v>3.75</v>
      </c>
      <c r="I1168" s="3">
        <v>74.88</v>
      </c>
      <c r="J1168" s="4">
        <v>0.62</v>
      </c>
      <c r="K1168" s="2" t="str">
        <f t="shared" si="235"/>
        <v>Tuesday</v>
      </c>
      <c r="L1168" s="5">
        <f t="shared" si="236"/>
        <v>43693</v>
      </c>
      <c r="M1168" s="2" t="str">
        <f t="shared" si="237"/>
        <v>Friday</v>
      </c>
      <c r="N1168" s="2" t="str">
        <f t="shared" si="238"/>
        <v>Friday</v>
      </c>
      <c r="O1168" s="12">
        <f t="shared" si="239"/>
        <v>5.9939999999999998</v>
      </c>
      <c r="P1168" s="11" t="str">
        <f t="shared" si="240"/>
        <v>Low Cost per Unit</v>
      </c>
      <c r="Q1168" s="12">
        <f t="shared" si="241"/>
        <v>0</v>
      </c>
      <c r="R1168" s="12">
        <f t="shared" si="242"/>
        <v>3.5963999999999996</v>
      </c>
      <c r="S1168" s="12">
        <f t="shared" si="243"/>
        <v>0</v>
      </c>
      <c r="T1168" s="12">
        <f t="shared" si="244"/>
        <v>0</v>
      </c>
      <c r="U1168" s="12">
        <f t="shared" si="245"/>
        <v>0</v>
      </c>
      <c r="V1168" s="13" t="str">
        <f t="shared" ca="1" si="246"/>
        <v>Greater Than 8 Weeks Old</v>
      </c>
    </row>
    <row r="1169" spans="1:22" x14ac:dyDescent="0.35">
      <c r="A1169" s="2" t="s">
        <v>163</v>
      </c>
      <c r="B1169" s="5">
        <v>43691</v>
      </c>
      <c r="C1169" s="5" t="s">
        <v>380</v>
      </c>
      <c r="D1169" s="5" t="s">
        <v>381</v>
      </c>
      <c r="E1169" s="6">
        <v>9</v>
      </c>
      <c r="F1169" s="3">
        <v>89.91</v>
      </c>
      <c r="G1169" s="3">
        <v>33.75</v>
      </c>
      <c r="H1169" s="8">
        <f t="shared" si="234"/>
        <v>3.75</v>
      </c>
      <c r="I1169" s="3">
        <v>56.16</v>
      </c>
      <c r="J1169" s="4">
        <v>0.62</v>
      </c>
      <c r="K1169" s="2" t="str">
        <f t="shared" si="235"/>
        <v>Wednesday</v>
      </c>
      <c r="L1169" s="5">
        <f t="shared" si="236"/>
        <v>43694</v>
      </c>
      <c r="M1169" s="2" t="str">
        <f t="shared" si="237"/>
        <v>Saturday</v>
      </c>
      <c r="N1169" s="2" t="str">
        <f t="shared" si="238"/>
        <v>Saturday</v>
      </c>
      <c r="O1169" s="12">
        <f t="shared" si="239"/>
        <v>0</v>
      </c>
      <c r="P1169" s="11" t="str">
        <f t="shared" si="240"/>
        <v>Low Cost per Unit</v>
      </c>
      <c r="Q1169" s="12">
        <f t="shared" si="241"/>
        <v>0</v>
      </c>
      <c r="R1169" s="12">
        <f t="shared" si="242"/>
        <v>2.6972999999999998</v>
      </c>
      <c r="S1169" s="12">
        <f t="shared" si="243"/>
        <v>0</v>
      </c>
      <c r="T1169" s="12">
        <f t="shared" si="244"/>
        <v>0</v>
      </c>
      <c r="U1169" s="12">
        <f t="shared" si="245"/>
        <v>0</v>
      </c>
      <c r="V1169" s="13" t="str">
        <f t="shared" ca="1" si="246"/>
        <v>Greater Than 8 Weeks Old</v>
      </c>
    </row>
    <row r="1170" spans="1:22" x14ac:dyDescent="0.35">
      <c r="A1170" s="2" t="s">
        <v>163</v>
      </c>
      <c r="B1170" s="5">
        <v>43692</v>
      </c>
      <c r="C1170" s="5" t="s">
        <v>380</v>
      </c>
      <c r="D1170" s="5" t="s">
        <v>381</v>
      </c>
      <c r="E1170" s="6">
        <v>11</v>
      </c>
      <c r="F1170" s="3">
        <v>109.89</v>
      </c>
      <c r="G1170" s="3">
        <v>41.25</v>
      </c>
      <c r="H1170" s="8">
        <f t="shared" si="234"/>
        <v>3.75</v>
      </c>
      <c r="I1170" s="3">
        <v>68.64</v>
      </c>
      <c r="J1170" s="4">
        <v>0.62</v>
      </c>
      <c r="K1170" s="2" t="str">
        <f t="shared" si="235"/>
        <v>Thursday</v>
      </c>
      <c r="L1170" s="5">
        <f t="shared" si="236"/>
        <v>43695</v>
      </c>
      <c r="M1170" s="2" t="str">
        <f t="shared" si="237"/>
        <v>Sunday</v>
      </c>
      <c r="N1170" s="2" t="str">
        <f t="shared" si="238"/>
        <v>Monday</v>
      </c>
      <c r="O1170" s="12">
        <f t="shared" si="239"/>
        <v>0</v>
      </c>
      <c r="P1170" s="11" t="str">
        <f t="shared" si="240"/>
        <v>Low Cost per Unit</v>
      </c>
      <c r="Q1170" s="12">
        <f t="shared" si="241"/>
        <v>0</v>
      </c>
      <c r="R1170" s="12">
        <f t="shared" si="242"/>
        <v>3.2967</v>
      </c>
      <c r="S1170" s="12">
        <f t="shared" si="243"/>
        <v>0</v>
      </c>
      <c r="T1170" s="12">
        <f t="shared" si="244"/>
        <v>0</v>
      </c>
      <c r="U1170" s="12">
        <f t="shared" si="245"/>
        <v>0</v>
      </c>
      <c r="V1170" s="13" t="str">
        <f t="shared" ca="1" si="246"/>
        <v>Greater Than 8 Weeks Old</v>
      </c>
    </row>
    <row r="1171" spans="1:22" x14ac:dyDescent="0.35">
      <c r="A1171" s="2" t="s">
        <v>163</v>
      </c>
      <c r="B1171" s="5">
        <v>43693</v>
      </c>
      <c r="C1171" s="5" t="s">
        <v>380</v>
      </c>
      <c r="D1171" s="5" t="s">
        <v>381</v>
      </c>
      <c r="E1171" s="6">
        <v>16</v>
      </c>
      <c r="F1171" s="3">
        <v>159.84</v>
      </c>
      <c r="G1171" s="3">
        <v>60</v>
      </c>
      <c r="H1171" s="8">
        <f t="shared" si="234"/>
        <v>3.75</v>
      </c>
      <c r="I1171" s="3">
        <v>99.84</v>
      </c>
      <c r="J1171" s="4">
        <v>0.62</v>
      </c>
      <c r="K1171" s="2" t="str">
        <f t="shared" si="235"/>
        <v>Friday</v>
      </c>
      <c r="L1171" s="5">
        <f t="shared" si="236"/>
        <v>43696</v>
      </c>
      <c r="M1171" s="2" t="str">
        <f t="shared" si="237"/>
        <v>Monday</v>
      </c>
      <c r="N1171" s="2" t="str">
        <f t="shared" si="238"/>
        <v>Monday</v>
      </c>
      <c r="O1171" s="12">
        <f t="shared" si="239"/>
        <v>0</v>
      </c>
      <c r="P1171" s="11" t="str">
        <f t="shared" si="240"/>
        <v>Low Cost per Unit</v>
      </c>
      <c r="Q1171" s="12">
        <f t="shared" si="241"/>
        <v>0</v>
      </c>
      <c r="R1171" s="12">
        <f t="shared" si="242"/>
        <v>4.7952000000000004</v>
      </c>
      <c r="S1171" s="12">
        <f t="shared" si="243"/>
        <v>0</v>
      </c>
      <c r="T1171" s="12">
        <f t="shared" si="244"/>
        <v>0</v>
      </c>
      <c r="U1171" s="12">
        <f t="shared" si="245"/>
        <v>0</v>
      </c>
      <c r="V1171" s="13" t="str">
        <f t="shared" ca="1" si="246"/>
        <v>Greater Than 8 Weeks Old</v>
      </c>
    </row>
    <row r="1172" spans="1:22" x14ac:dyDescent="0.35">
      <c r="A1172" s="2" t="s">
        <v>163</v>
      </c>
      <c r="B1172" s="5">
        <v>43694</v>
      </c>
      <c r="C1172" s="5" t="s">
        <v>380</v>
      </c>
      <c r="D1172" s="5" t="s">
        <v>381</v>
      </c>
      <c r="E1172" s="6">
        <v>4</v>
      </c>
      <c r="F1172" s="3">
        <v>39.96</v>
      </c>
      <c r="G1172" s="3">
        <v>15</v>
      </c>
      <c r="H1172" s="8">
        <f t="shared" si="234"/>
        <v>3.75</v>
      </c>
      <c r="I1172" s="3">
        <v>24.96</v>
      </c>
      <c r="J1172" s="4">
        <v>0.62</v>
      </c>
      <c r="K1172" s="2" t="str">
        <f t="shared" si="235"/>
        <v>Saturday</v>
      </c>
      <c r="L1172" s="5">
        <f t="shared" si="236"/>
        <v>43697</v>
      </c>
      <c r="M1172" s="2" t="str">
        <f t="shared" si="237"/>
        <v>Tuesday</v>
      </c>
      <c r="N1172" s="2" t="str">
        <f t="shared" si="238"/>
        <v>Tuesday</v>
      </c>
      <c r="O1172" s="12">
        <f t="shared" si="239"/>
        <v>0</v>
      </c>
      <c r="P1172" s="11" t="str">
        <f t="shared" si="240"/>
        <v>Low Cost per Unit</v>
      </c>
      <c r="Q1172" s="12">
        <f t="shared" si="241"/>
        <v>0</v>
      </c>
      <c r="R1172" s="12">
        <f t="shared" si="242"/>
        <v>1.1988000000000001</v>
      </c>
      <c r="S1172" s="12">
        <f t="shared" si="243"/>
        <v>0</v>
      </c>
      <c r="T1172" s="12">
        <f t="shared" si="244"/>
        <v>0</v>
      </c>
      <c r="U1172" s="12">
        <f t="shared" si="245"/>
        <v>0</v>
      </c>
      <c r="V1172" s="13" t="str">
        <f t="shared" ca="1" si="246"/>
        <v>Greater Than 8 Weeks Old</v>
      </c>
    </row>
    <row r="1173" spans="1:22" x14ac:dyDescent="0.35">
      <c r="A1173" s="2" t="s">
        <v>163</v>
      </c>
      <c r="B1173" s="5">
        <v>43695</v>
      </c>
      <c r="C1173" s="5" t="s">
        <v>380</v>
      </c>
      <c r="D1173" s="5" t="s">
        <v>381</v>
      </c>
      <c r="E1173" s="6">
        <v>17</v>
      </c>
      <c r="F1173" s="3">
        <v>169.83</v>
      </c>
      <c r="G1173" s="3">
        <v>63.75</v>
      </c>
      <c r="H1173" s="8">
        <f t="shared" si="234"/>
        <v>3.75</v>
      </c>
      <c r="I1173" s="3">
        <v>106.08</v>
      </c>
      <c r="J1173" s="4">
        <v>0.62</v>
      </c>
      <c r="K1173" s="2" t="str">
        <f t="shared" si="235"/>
        <v>Sunday</v>
      </c>
      <c r="L1173" s="5">
        <f t="shared" si="236"/>
        <v>43698</v>
      </c>
      <c r="M1173" s="2" t="str">
        <f t="shared" si="237"/>
        <v>Wednesday</v>
      </c>
      <c r="N1173" s="2" t="str">
        <f t="shared" si="238"/>
        <v>Wednesday</v>
      </c>
      <c r="O1173" s="12">
        <f t="shared" si="239"/>
        <v>0</v>
      </c>
      <c r="P1173" s="11" t="str">
        <f t="shared" si="240"/>
        <v>Low Cost per Unit</v>
      </c>
      <c r="Q1173" s="12">
        <f t="shared" si="241"/>
        <v>0</v>
      </c>
      <c r="R1173" s="12">
        <f t="shared" si="242"/>
        <v>5.0949</v>
      </c>
      <c r="S1173" s="12">
        <f t="shared" si="243"/>
        <v>0</v>
      </c>
      <c r="T1173" s="12">
        <f t="shared" si="244"/>
        <v>0</v>
      </c>
      <c r="U1173" s="12">
        <f t="shared" si="245"/>
        <v>0</v>
      </c>
      <c r="V1173" s="13" t="str">
        <f t="shared" ca="1" si="246"/>
        <v>Greater Than 8 Weeks Old</v>
      </c>
    </row>
    <row r="1174" spans="1:22" x14ac:dyDescent="0.35">
      <c r="A1174" s="2" t="s">
        <v>163</v>
      </c>
      <c r="B1174" s="5">
        <v>43696</v>
      </c>
      <c r="C1174" s="5" t="s">
        <v>380</v>
      </c>
      <c r="D1174" s="5" t="s">
        <v>381</v>
      </c>
      <c r="E1174" s="6">
        <v>9</v>
      </c>
      <c r="F1174" s="3">
        <v>89.91</v>
      </c>
      <c r="G1174" s="3">
        <v>33.75</v>
      </c>
      <c r="H1174" s="8">
        <f t="shared" si="234"/>
        <v>3.75</v>
      </c>
      <c r="I1174" s="3">
        <v>56.16</v>
      </c>
      <c r="J1174" s="4">
        <v>0.62</v>
      </c>
      <c r="K1174" s="2" t="str">
        <f t="shared" si="235"/>
        <v>Monday</v>
      </c>
      <c r="L1174" s="5">
        <f t="shared" si="236"/>
        <v>43699</v>
      </c>
      <c r="M1174" s="2" t="str">
        <f t="shared" si="237"/>
        <v>Thursday</v>
      </c>
      <c r="N1174" s="2" t="str">
        <f t="shared" si="238"/>
        <v>Thursday</v>
      </c>
      <c r="O1174" s="12">
        <f t="shared" si="239"/>
        <v>0</v>
      </c>
      <c r="P1174" s="11" t="str">
        <f t="shared" si="240"/>
        <v>Low Cost per Unit</v>
      </c>
      <c r="Q1174" s="12">
        <f t="shared" si="241"/>
        <v>0</v>
      </c>
      <c r="R1174" s="12">
        <f t="shared" si="242"/>
        <v>2.6972999999999998</v>
      </c>
      <c r="S1174" s="12">
        <f t="shared" si="243"/>
        <v>0</v>
      </c>
      <c r="T1174" s="12">
        <f t="shared" si="244"/>
        <v>0</v>
      </c>
      <c r="U1174" s="12">
        <f t="shared" si="245"/>
        <v>0</v>
      </c>
      <c r="V1174" s="13" t="str">
        <f t="shared" ca="1" si="246"/>
        <v>Greater Than 8 Weeks Old</v>
      </c>
    </row>
    <row r="1175" spans="1:22" x14ac:dyDescent="0.35">
      <c r="A1175" s="2" t="s">
        <v>163</v>
      </c>
      <c r="B1175" s="5">
        <v>43697</v>
      </c>
      <c r="C1175" s="5" t="s">
        <v>380</v>
      </c>
      <c r="D1175" s="5" t="s">
        <v>381</v>
      </c>
      <c r="E1175" s="6">
        <v>16</v>
      </c>
      <c r="F1175" s="3">
        <v>159.84</v>
      </c>
      <c r="G1175" s="3">
        <v>60</v>
      </c>
      <c r="H1175" s="8">
        <f t="shared" si="234"/>
        <v>3.75</v>
      </c>
      <c r="I1175" s="3">
        <v>99.84</v>
      </c>
      <c r="J1175" s="4">
        <v>0.62</v>
      </c>
      <c r="K1175" s="2" t="str">
        <f t="shared" si="235"/>
        <v>Tuesday</v>
      </c>
      <c r="L1175" s="5">
        <f t="shared" si="236"/>
        <v>43700</v>
      </c>
      <c r="M1175" s="2" t="str">
        <f t="shared" si="237"/>
        <v>Friday</v>
      </c>
      <c r="N1175" s="2" t="str">
        <f t="shared" si="238"/>
        <v>Friday</v>
      </c>
      <c r="O1175" s="12">
        <f t="shared" si="239"/>
        <v>7.9920000000000009</v>
      </c>
      <c r="P1175" s="11" t="str">
        <f t="shared" si="240"/>
        <v>Low Cost per Unit</v>
      </c>
      <c r="Q1175" s="12">
        <f t="shared" si="241"/>
        <v>0</v>
      </c>
      <c r="R1175" s="12">
        <f t="shared" si="242"/>
        <v>4.7952000000000004</v>
      </c>
      <c r="S1175" s="12">
        <f t="shared" si="243"/>
        <v>0</v>
      </c>
      <c r="T1175" s="12">
        <f t="shared" si="244"/>
        <v>0</v>
      </c>
      <c r="U1175" s="12">
        <f t="shared" si="245"/>
        <v>0</v>
      </c>
      <c r="V1175" s="13" t="str">
        <f t="shared" ca="1" si="246"/>
        <v>Greater Than 8 Weeks Old</v>
      </c>
    </row>
    <row r="1176" spans="1:22" x14ac:dyDescent="0.35">
      <c r="A1176" s="2" t="s">
        <v>163</v>
      </c>
      <c r="B1176" s="5">
        <v>43698</v>
      </c>
      <c r="C1176" s="5" t="s">
        <v>380</v>
      </c>
      <c r="D1176" s="5" t="s">
        <v>381</v>
      </c>
      <c r="E1176" s="6">
        <v>17</v>
      </c>
      <c r="F1176" s="3">
        <v>149.85</v>
      </c>
      <c r="G1176" s="3">
        <v>63.75</v>
      </c>
      <c r="H1176" s="8">
        <f t="shared" si="234"/>
        <v>3.75</v>
      </c>
      <c r="I1176" s="3">
        <v>86.1</v>
      </c>
      <c r="J1176" s="4">
        <v>0.56999999999999995</v>
      </c>
      <c r="K1176" s="2" t="str">
        <f t="shared" si="235"/>
        <v>Wednesday</v>
      </c>
      <c r="L1176" s="5">
        <f t="shared" si="236"/>
        <v>43701</v>
      </c>
      <c r="M1176" s="2" t="str">
        <f t="shared" si="237"/>
        <v>Saturday</v>
      </c>
      <c r="N1176" s="2" t="str">
        <f t="shared" si="238"/>
        <v>Saturday</v>
      </c>
      <c r="O1176" s="12">
        <f t="shared" si="239"/>
        <v>0</v>
      </c>
      <c r="P1176" s="11" t="str">
        <f t="shared" si="240"/>
        <v>Low Cost per Unit</v>
      </c>
      <c r="Q1176" s="12">
        <f t="shared" si="241"/>
        <v>0</v>
      </c>
      <c r="R1176" s="12">
        <f t="shared" si="242"/>
        <v>4.4954999999999998</v>
      </c>
      <c r="S1176" s="12">
        <f t="shared" si="243"/>
        <v>0</v>
      </c>
      <c r="T1176" s="12">
        <f t="shared" si="244"/>
        <v>0</v>
      </c>
      <c r="U1176" s="12">
        <f t="shared" si="245"/>
        <v>0</v>
      </c>
      <c r="V1176" s="13" t="str">
        <f t="shared" ca="1" si="246"/>
        <v>Greater Than 8 Weeks Old</v>
      </c>
    </row>
    <row r="1177" spans="1:22" x14ac:dyDescent="0.35">
      <c r="A1177" s="2" t="s">
        <v>163</v>
      </c>
      <c r="B1177" s="5">
        <v>43699</v>
      </c>
      <c r="C1177" s="5" t="s">
        <v>380</v>
      </c>
      <c r="D1177" s="5" t="s">
        <v>381</v>
      </c>
      <c r="E1177" s="6">
        <v>11</v>
      </c>
      <c r="F1177" s="3">
        <v>109.89</v>
      </c>
      <c r="G1177" s="3">
        <v>41.25</v>
      </c>
      <c r="H1177" s="8">
        <f t="shared" si="234"/>
        <v>3.75</v>
      </c>
      <c r="I1177" s="3">
        <v>68.64</v>
      </c>
      <c r="J1177" s="4">
        <v>0.62</v>
      </c>
      <c r="K1177" s="2" t="str">
        <f t="shared" si="235"/>
        <v>Thursday</v>
      </c>
      <c r="L1177" s="5">
        <f t="shared" si="236"/>
        <v>43702</v>
      </c>
      <c r="M1177" s="2" t="str">
        <f t="shared" si="237"/>
        <v>Sunday</v>
      </c>
      <c r="N1177" s="2" t="str">
        <f t="shared" si="238"/>
        <v>Monday</v>
      </c>
      <c r="O1177" s="12">
        <f t="shared" si="239"/>
        <v>0</v>
      </c>
      <c r="P1177" s="11" t="str">
        <f t="shared" si="240"/>
        <v>Low Cost per Unit</v>
      </c>
      <c r="Q1177" s="12">
        <f t="shared" si="241"/>
        <v>0</v>
      </c>
      <c r="R1177" s="12">
        <f t="shared" si="242"/>
        <v>3.2967</v>
      </c>
      <c r="S1177" s="12">
        <f t="shared" si="243"/>
        <v>0</v>
      </c>
      <c r="T1177" s="12">
        <f t="shared" si="244"/>
        <v>0</v>
      </c>
      <c r="U1177" s="12">
        <f t="shared" si="245"/>
        <v>0</v>
      </c>
      <c r="V1177" s="13" t="str">
        <f t="shared" ca="1" si="246"/>
        <v>Greater Than 8 Weeks Old</v>
      </c>
    </row>
    <row r="1178" spans="1:22" x14ac:dyDescent="0.35">
      <c r="A1178" s="2" t="s">
        <v>163</v>
      </c>
      <c r="B1178" s="5">
        <v>43700</v>
      </c>
      <c r="C1178" s="5" t="s">
        <v>380</v>
      </c>
      <c r="D1178" s="5" t="s">
        <v>381</v>
      </c>
      <c r="E1178" s="6">
        <v>13</v>
      </c>
      <c r="F1178" s="3">
        <v>129.87</v>
      </c>
      <c r="G1178" s="3">
        <v>48.75</v>
      </c>
      <c r="H1178" s="8">
        <f t="shared" si="234"/>
        <v>3.75</v>
      </c>
      <c r="I1178" s="3">
        <v>81.12</v>
      </c>
      <c r="J1178" s="4">
        <v>0.62</v>
      </c>
      <c r="K1178" s="2" t="str">
        <f t="shared" si="235"/>
        <v>Friday</v>
      </c>
      <c r="L1178" s="5">
        <f t="shared" si="236"/>
        <v>43703</v>
      </c>
      <c r="M1178" s="2" t="str">
        <f t="shared" si="237"/>
        <v>Monday</v>
      </c>
      <c r="N1178" s="2" t="str">
        <f t="shared" si="238"/>
        <v>Monday</v>
      </c>
      <c r="O1178" s="12">
        <f t="shared" si="239"/>
        <v>0</v>
      </c>
      <c r="P1178" s="11" t="str">
        <f t="shared" si="240"/>
        <v>Low Cost per Unit</v>
      </c>
      <c r="Q1178" s="12">
        <f t="shared" si="241"/>
        <v>0</v>
      </c>
      <c r="R1178" s="12">
        <f t="shared" si="242"/>
        <v>3.8961000000000001</v>
      </c>
      <c r="S1178" s="12">
        <f t="shared" si="243"/>
        <v>0</v>
      </c>
      <c r="T1178" s="12">
        <f t="shared" si="244"/>
        <v>0</v>
      </c>
      <c r="U1178" s="12">
        <f t="shared" si="245"/>
        <v>0</v>
      </c>
      <c r="V1178" s="13" t="str">
        <f t="shared" ca="1" si="246"/>
        <v>Greater Than 8 Weeks Old</v>
      </c>
    </row>
    <row r="1179" spans="1:22" x14ac:dyDescent="0.35">
      <c r="A1179" s="2" t="s">
        <v>163</v>
      </c>
      <c r="B1179" s="5">
        <v>43701</v>
      </c>
      <c r="C1179" s="5" t="s">
        <v>380</v>
      </c>
      <c r="D1179" s="5" t="s">
        <v>381</v>
      </c>
      <c r="E1179" s="6">
        <v>15</v>
      </c>
      <c r="F1179" s="3">
        <v>149.85</v>
      </c>
      <c r="G1179" s="3">
        <v>56.25</v>
      </c>
      <c r="H1179" s="8">
        <f t="shared" si="234"/>
        <v>3.75</v>
      </c>
      <c r="I1179" s="3">
        <v>93.6</v>
      </c>
      <c r="J1179" s="4">
        <v>0.62</v>
      </c>
      <c r="K1179" s="2" t="str">
        <f t="shared" si="235"/>
        <v>Saturday</v>
      </c>
      <c r="L1179" s="5">
        <f t="shared" si="236"/>
        <v>43704</v>
      </c>
      <c r="M1179" s="2" t="str">
        <f t="shared" si="237"/>
        <v>Tuesday</v>
      </c>
      <c r="N1179" s="2" t="str">
        <f t="shared" si="238"/>
        <v>Tuesday</v>
      </c>
      <c r="O1179" s="12">
        <f t="shared" si="239"/>
        <v>0</v>
      </c>
      <c r="P1179" s="11" t="str">
        <f t="shared" si="240"/>
        <v>Low Cost per Unit</v>
      </c>
      <c r="Q1179" s="12">
        <f t="shared" si="241"/>
        <v>0</v>
      </c>
      <c r="R1179" s="12">
        <f t="shared" si="242"/>
        <v>4.4954999999999998</v>
      </c>
      <c r="S1179" s="12">
        <f t="shared" si="243"/>
        <v>0</v>
      </c>
      <c r="T1179" s="12">
        <f t="shared" si="244"/>
        <v>0</v>
      </c>
      <c r="U1179" s="12">
        <f t="shared" si="245"/>
        <v>0</v>
      </c>
      <c r="V1179" s="13" t="str">
        <f t="shared" ca="1" si="246"/>
        <v>Greater Than 8 Weeks Old</v>
      </c>
    </row>
    <row r="1180" spans="1:22" x14ac:dyDescent="0.35">
      <c r="A1180" s="2" t="s">
        <v>163</v>
      </c>
      <c r="B1180" s="5">
        <v>43702</v>
      </c>
      <c r="C1180" s="5" t="s">
        <v>380</v>
      </c>
      <c r="D1180" s="5" t="s">
        <v>381</v>
      </c>
      <c r="E1180" s="6">
        <v>24</v>
      </c>
      <c r="F1180" s="3">
        <v>239.76</v>
      </c>
      <c r="G1180" s="3">
        <v>90</v>
      </c>
      <c r="H1180" s="8">
        <f t="shared" si="234"/>
        <v>3.75</v>
      </c>
      <c r="I1180" s="3">
        <v>149.76</v>
      </c>
      <c r="J1180" s="4">
        <v>0.62</v>
      </c>
      <c r="K1180" s="2" t="str">
        <f t="shared" si="235"/>
        <v>Sunday</v>
      </c>
      <c r="L1180" s="5">
        <f t="shared" si="236"/>
        <v>43705</v>
      </c>
      <c r="M1180" s="2" t="str">
        <f t="shared" si="237"/>
        <v>Wednesday</v>
      </c>
      <c r="N1180" s="2" t="str">
        <f t="shared" si="238"/>
        <v>Wednesday</v>
      </c>
      <c r="O1180" s="12">
        <f t="shared" si="239"/>
        <v>0</v>
      </c>
      <c r="P1180" s="11" t="str">
        <f t="shared" si="240"/>
        <v>Low Cost per Unit</v>
      </c>
      <c r="Q1180" s="12">
        <f t="shared" si="241"/>
        <v>0</v>
      </c>
      <c r="R1180" s="12">
        <f t="shared" si="242"/>
        <v>7.1927999999999992</v>
      </c>
      <c r="S1180" s="12">
        <f t="shared" si="243"/>
        <v>0</v>
      </c>
      <c r="T1180" s="12">
        <f t="shared" si="244"/>
        <v>0</v>
      </c>
      <c r="U1180" s="12">
        <f t="shared" si="245"/>
        <v>0</v>
      </c>
      <c r="V1180" s="13" t="str">
        <f t="shared" ca="1" si="246"/>
        <v>Greater Than 8 Weeks Old</v>
      </c>
    </row>
    <row r="1181" spans="1:22" x14ac:dyDescent="0.35">
      <c r="A1181" s="2" t="s">
        <v>163</v>
      </c>
      <c r="B1181" s="5">
        <v>43703</v>
      </c>
      <c r="C1181" s="5" t="s">
        <v>380</v>
      </c>
      <c r="D1181" s="5" t="s">
        <v>381</v>
      </c>
      <c r="E1181" s="6">
        <v>15</v>
      </c>
      <c r="F1181" s="3">
        <v>149.85</v>
      </c>
      <c r="G1181" s="3">
        <v>56.25</v>
      </c>
      <c r="H1181" s="8">
        <f t="shared" si="234"/>
        <v>3.75</v>
      </c>
      <c r="I1181" s="3">
        <v>93.6</v>
      </c>
      <c r="J1181" s="4">
        <v>0.62</v>
      </c>
      <c r="K1181" s="2" t="str">
        <f t="shared" si="235"/>
        <v>Monday</v>
      </c>
      <c r="L1181" s="5">
        <f t="shared" si="236"/>
        <v>43706</v>
      </c>
      <c r="M1181" s="2" t="str">
        <f t="shared" si="237"/>
        <v>Thursday</v>
      </c>
      <c r="N1181" s="2" t="str">
        <f t="shared" si="238"/>
        <v>Thursday</v>
      </c>
      <c r="O1181" s="12">
        <f t="shared" si="239"/>
        <v>0</v>
      </c>
      <c r="P1181" s="11" t="str">
        <f t="shared" si="240"/>
        <v>Low Cost per Unit</v>
      </c>
      <c r="Q1181" s="12">
        <f t="shared" si="241"/>
        <v>0</v>
      </c>
      <c r="R1181" s="12">
        <f t="shared" si="242"/>
        <v>4.4954999999999998</v>
      </c>
      <c r="S1181" s="12">
        <f t="shared" si="243"/>
        <v>0</v>
      </c>
      <c r="T1181" s="12">
        <f t="shared" si="244"/>
        <v>0</v>
      </c>
      <c r="U1181" s="12">
        <f t="shared" si="245"/>
        <v>0</v>
      </c>
      <c r="V1181" s="13" t="str">
        <f t="shared" ca="1" si="246"/>
        <v>Greater Than 8 Weeks Old</v>
      </c>
    </row>
    <row r="1182" spans="1:22" x14ac:dyDescent="0.35">
      <c r="A1182" s="2" t="s">
        <v>163</v>
      </c>
      <c r="B1182" s="5">
        <v>43704</v>
      </c>
      <c r="C1182" s="5" t="s">
        <v>380</v>
      </c>
      <c r="D1182" s="5" t="s">
        <v>381</v>
      </c>
      <c r="E1182" s="6">
        <v>21</v>
      </c>
      <c r="F1182" s="3">
        <v>189.81</v>
      </c>
      <c r="G1182" s="3">
        <v>78.75</v>
      </c>
      <c r="H1182" s="8">
        <f t="shared" si="234"/>
        <v>3.75</v>
      </c>
      <c r="I1182" s="3">
        <v>111.06</v>
      </c>
      <c r="J1182" s="4">
        <v>0.59</v>
      </c>
      <c r="K1182" s="2" t="str">
        <f t="shared" si="235"/>
        <v>Tuesday</v>
      </c>
      <c r="L1182" s="5">
        <f t="shared" si="236"/>
        <v>43707</v>
      </c>
      <c r="M1182" s="2" t="str">
        <f t="shared" si="237"/>
        <v>Friday</v>
      </c>
      <c r="N1182" s="2" t="str">
        <f t="shared" si="238"/>
        <v>Friday</v>
      </c>
      <c r="O1182" s="12">
        <f t="shared" si="239"/>
        <v>9.4905000000000008</v>
      </c>
      <c r="P1182" s="11" t="str">
        <f t="shared" si="240"/>
        <v>Low Cost per Unit</v>
      </c>
      <c r="Q1182" s="12">
        <f t="shared" si="241"/>
        <v>0</v>
      </c>
      <c r="R1182" s="12">
        <f t="shared" si="242"/>
        <v>5.6943000000000001</v>
      </c>
      <c r="S1182" s="12">
        <f t="shared" si="243"/>
        <v>0</v>
      </c>
      <c r="T1182" s="12">
        <f t="shared" si="244"/>
        <v>0</v>
      </c>
      <c r="U1182" s="12">
        <f t="shared" si="245"/>
        <v>0</v>
      </c>
      <c r="V1182" s="13" t="str">
        <f t="shared" ca="1" si="246"/>
        <v>Greater Than 8 Weeks Old</v>
      </c>
    </row>
    <row r="1183" spans="1:22" x14ac:dyDescent="0.35">
      <c r="A1183" s="2" t="s">
        <v>163</v>
      </c>
      <c r="B1183" s="5">
        <v>43705</v>
      </c>
      <c r="C1183" s="5" t="s">
        <v>380</v>
      </c>
      <c r="D1183" s="5" t="s">
        <v>381</v>
      </c>
      <c r="E1183" s="6">
        <v>14</v>
      </c>
      <c r="F1183" s="3">
        <v>139.86000000000001</v>
      </c>
      <c r="G1183" s="3">
        <v>52.5</v>
      </c>
      <c r="H1183" s="8">
        <f t="shared" si="234"/>
        <v>3.75</v>
      </c>
      <c r="I1183" s="3">
        <v>87.36</v>
      </c>
      <c r="J1183" s="4">
        <v>0.62</v>
      </c>
      <c r="K1183" s="2" t="str">
        <f t="shared" si="235"/>
        <v>Wednesday</v>
      </c>
      <c r="L1183" s="5">
        <f t="shared" si="236"/>
        <v>43708</v>
      </c>
      <c r="M1183" s="2" t="str">
        <f t="shared" si="237"/>
        <v>Saturday</v>
      </c>
      <c r="N1183" s="2" t="str">
        <f t="shared" si="238"/>
        <v>Saturday</v>
      </c>
      <c r="O1183" s="12">
        <f t="shared" si="239"/>
        <v>0</v>
      </c>
      <c r="P1183" s="11" t="str">
        <f t="shared" si="240"/>
        <v>Low Cost per Unit</v>
      </c>
      <c r="Q1183" s="12">
        <f t="shared" si="241"/>
        <v>0</v>
      </c>
      <c r="R1183" s="12">
        <f t="shared" si="242"/>
        <v>4.1958000000000002</v>
      </c>
      <c r="S1183" s="12">
        <f t="shared" si="243"/>
        <v>0</v>
      </c>
      <c r="T1183" s="12">
        <f t="shared" si="244"/>
        <v>0</v>
      </c>
      <c r="U1183" s="12">
        <f t="shared" si="245"/>
        <v>0</v>
      </c>
      <c r="V1183" s="13" t="str">
        <f t="shared" ca="1" si="246"/>
        <v>Greater Than 8 Weeks Old</v>
      </c>
    </row>
    <row r="1184" spans="1:22" x14ac:dyDescent="0.35">
      <c r="A1184" s="2" t="s">
        <v>163</v>
      </c>
      <c r="B1184" s="5">
        <v>43706</v>
      </c>
      <c r="C1184" s="5" t="s">
        <v>380</v>
      </c>
      <c r="D1184" s="5" t="s">
        <v>381</v>
      </c>
      <c r="E1184" s="6">
        <v>8</v>
      </c>
      <c r="F1184" s="3">
        <v>89.93</v>
      </c>
      <c r="G1184" s="3">
        <v>30</v>
      </c>
      <c r="H1184" s="8">
        <f t="shared" si="234"/>
        <v>3.75</v>
      </c>
      <c r="I1184" s="3">
        <v>59.93</v>
      </c>
      <c r="J1184" s="4">
        <v>0.67</v>
      </c>
      <c r="K1184" s="2" t="str">
        <f t="shared" si="235"/>
        <v>Thursday</v>
      </c>
      <c r="L1184" s="5">
        <f t="shared" si="236"/>
        <v>43709</v>
      </c>
      <c r="M1184" s="2" t="str">
        <f t="shared" si="237"/>
        <v>Sunday</v>
      </c>
      <c r="N1184" s="2" t="str">
        <f t="shared" si="238"/>
        <v>Monday</v>
      </c>
      <c r="O1184" s="12">
        <f t="shared" si="239"/>
        <v>0</v>
      </c>
      <c r="P1184" s="11" t="str">
        <f t="shared" si="240"/>
        <v>Low Cost per Unit</v>
      </c>
      <c r="Q1184" s="12">
        <f t="shared" si="241"/>
        <v>0</v>
      </c>
      <c r="R1184" s="12">
        <f t="shared" si="242"/>
        <v>2.6979000000000002</v>
      </c>
      <c r="S1184" s="12">
        <f t="shared" si="243"/>
        <v>0</v>
      </c>
      <c r="T1184" s="12">
        <f t="shared" si="244"/>
        <v>0</v>
      </c>
      <c r="U1184" s="12">
        <f t="shared" si="245"/>
        <v>0</v>
      </c>
      <c r="V1184" s="13" t="str">
        <f t="shared" ca="1" si="246"/>
        <v>Greater Than 8 Weeks Old</v>
      </c>
    </row>
    <row r="1185" spans="1:22" x14ac:dyDescent="0.35">
      <c r="A1185" s="2" t="s">
        <v>163</v>
      </c>
      <c r="B1185" s="5">
        <v>43707</v>
      </c>
      <c r="C1185" s="5" t="s">
        <v>380</v>
      </c>
      <c r="D1185" s="5" t="s">
        <v>381</v>
      </c>
      <c r="E1185" s="6">
        <v>2</v>
      </c>
      <c r="F1185" s="3">
        <v>19.98</v>
      </c>
      <c r="G1185" s="3">
        <v>7.5</v>
      </c>
      <c r="H1185" s="8">
        <f t="shared" si="234"/>
        <v>3.75</v>
      </c>
      <c r="I1185" s="3">
        <v>12.48</v>
      </c>
      <c r="J1185" s="4">
        <v>0.62</v>
      </c>
      <c r="K1185" s="2" t="str">
        <f t="shared" si="235"/>
        <v>Friday</v>
      </c>
      <c r="L1185" s="5">
        <f t="shared" si="236"/>
        <v>43710</v>
      </c>
      <c r="M1185" s="2" t="str">
        <f t="shared" si="237"/>
        <v>Monday</v>
      </c>
      <c r="N1185" s="2" t="str">
        <f t="shared" si="238"/>
        <v>Monday</v>
      </c>
      <c r="O1185" s="12">
        <f t="shared" si="239"/>
        <v>0</v>
      </c>
      <c r="P1185" s="11" t="str">
        <f t="shared" si="240"/>
        <v>Low Cost per Unit</v>
      </c>
      <c r="Q1185" s="12">
        <f t="shared" si="241"/>
        <v>0</v>
      </c>
      <c r="R1185" s="12">
        <f t="shared" si="242"/>
        <v>0.59940000000000004</v>
      </c>
      <c r="S1185" s="12">
        <f t="shared" si="243"/>
        <v>0</v>
      </c>
      <c r="T1185" s="12">
        <f t="shared" si="244"/>
        <v>0</v>
      </c>
      <c r="U1185" s="12">
        <f t="shared" si="245"/>
        <v>0</v>
      </c>
      <c r="V1185" s="13" t="str">
        <f t="shared" ca="1" si="246"/>
        <v>Greater Than 8 Weeks Old</v>
      </c>
    </row>
    <row r="1186" spans="1:22" x14ac:dyDescent="0.35">
      <c r="A1186" s="2" t="s">
        <v>163</v>
      </c>
      <c r="B1186" s="5">
        <v>43708</v>
      </c>
      <c r="C1186" s="5" t="s">
        <v>380</v>
      </c>
      <c r="D1186" s="5" t="s">
        <v>381</v>
      </c>
      <c r="E1186" s="6">
        <v>1</v>
      </c>
      <c r="F1186" s="3">
        <v>15</v>
      </c>
      <c r="G1186" s="3">
        <v>3.75</v>
      </c>
      <c r="H1186" s="8">
        <f t="shared" si="234"/>
        <v>3.75</v>
      </c>
      <c r="I1186" s="3">
        <v>11.25</v>
      </c>
      <c r="J1186" s="4">
        <v>0.75</v>
      </c>
      <c r="K1186" s="2" t="str">
        <f t="shared" si="235"/>
        <v>Saturday</v>
      </c>
      <c r="L1186" s="5">
        <f t="shared" si="236"/>
        <v>43711</v>
      </c>
      <c r="M1186" s="2" t="str">
        <f t="shared" si="237"/>
        <v>Tuesday</v>
      </c>
      <c r="N1186" s="2" t="str">
        <f t="shared" si="238"/>
        <v>Tuesday</v>
      </c>
      <c r="O1186" s="12">
        <f t="shared" si="239"/>
        <v>0</v>
      </c>
      <c r="P1186" s="11" t="str">
        <f t="shared" si="240"/>
        <v>Low Cost per Unit</v>
      </c>
      <c r="Q1186" s="12">
        <f t="shared" si="241"/>
        <v>0</v>
      </c>
      <c r="R1186" s="12">
        <f t="shared" si="242"/>
        <v>0</v>
      </c>
      <c r="S1186" s="12">
        <f t="shared" si="243"/>
        <v>0</v>
      </c>
      <c r="T1186" s="12">
        <f t="shared" si="244"/>
        <v>0</v>
      </c>
      <c r="U1186" s="12">
        <f t="shared" si="245"/>
        <v>0</v>
      </c>
      <c r="V1186" s="13" t="str">
        <f t="shared" ca="1" si="246"/>
        <v>Greater Than 8 Weeks Old</v>
      </c>
    </row>
    <row r="1187" spans="1:22" x14ac:dyDescent="0.35">
      <c r="A1187" s="2" t="s">
        <v>241</v>
      </c>
      <c r="B1187" s="5">
        <v>43679</v>
      </c>
      <c r="C1187" s="5" t="s">
        <v>386</v>
      </c>
      <c r="D1187" s="5" t="s">
        <v>387</v>
      </c>
      <c r="E1187" s="6">
        <v>1</v>
      </c>
      <c r="F1187" s="3">
        <v>35</v>
      </c>
      <c r="G1187" s="3">
        <v>10.199999999999999</v>
      </c>
      <c r="H1187" s="8">
        <f t="shared" si="234"/>
        <v>10.199999999999999</v>
      </c>
      <c r="I1187" s="3">
        <v>24.8</v>
      </c>
      <c r="J1187" s="4">
        <v>0.71</v>
      </c>
      <c r="K1187" s="2" t="str">
        <f t="shared" si="235"/>
        <v>Friday</v>
      </c>
      <c r="L1187" s="5">
        <f t="shared" si="236"/>
        <v>43682</v>
      </c>
      <c r="M1187" s="2" t="str">
        <f t="shared" si="237"/>
        <v>Monday</v>
      </c>
      <c r="N1187" s="2" t="str">
        <f t="shared" si="238"/>
        <v>Monday</v>
      </c>
      <c r="O1187" s="12">
        <f t="shared" si="239"/>
        <v>0</v>
      </c>
      <c r="P1187" s="11" t="str">
        <f t="shared" si="240"/>
        <v>Low Cost per Unit</v>
      </c>
      <c r="Q1187" s="12">
        <f t="shared" si="241"/>
        <v>0</v>
      </c>
      <c r="R1187" s="12">
        <f t="shared" si="242"/>
        <v>0</v>
      </c>
      <c r="S1187" s="12">
        <f t="shared" si="243"/>
        <v>0</v>
      </c>
      <c r="T1187" s="12">
        <f t="shared" si="244"/>
        <v>0</v>
      </c>
      <c r="U1187" s="12">
        <f t="shared" si="245"/>
        <v>0</v>
      </c>
      <c r="V1187" s="13" t="str">
        <f t="shared" ca="1" si="246"/>
        <v>Greater Than 8 Weeks Old</v>
      </c>
    </row>
    <row r="1188" spans="1:22" x14ac:dyDescent="0.35">
      <c r="A1188" s="2" t="s">
        <v>241</v>
      </c>
      <c r="B1188" s="5">
        <v>43685</v>
      </c>
      <c r="C1188" s="5" t="s">
        <v>386</v>
      </c>
      <c r="D1188" s="5" t="s">
        <v>387</v>
      </c>
      <c r="E1188" s="6">
        <v>1</v>
      </c>
      <c r="F1188" s="3">
        <v>35</v>
      </c>
      <c r="G1188" s="3">
        <v>10.199999999999999</v>
      </c>
      <c r="H1188" s="8">
        <f t="shared" si="234"/>
        <v>10.199999999999999</v>
      </c>
      <c r="I1188" s="3">
        <v>24.8</v>
      </c>
      <c r="J1188" s="4">
        <v>0.71</v>
      </c>
      <c r="K1188" s="2" t="str">
        <f t="shared" si="235"/>
        <v>Thursday</v>
      </c>
      <c r="L1188" s="5">
        <f t="shared" si="236"/>
        <v>43688</v>
      </c>
      <c r="M1188" s="2" t="str">
        <f t="shared" si="237"/>
        <v>Sunday</v>
      </c>
      <c r="N1188" s="2" t="str">
        <f t="shared" si="238"/>
        <v>Monday</v>
      </c>
      <c r="O1188" s="12">
        <f t="shared" si="239"/>
        <v>0</v>
      </c>
      <c r="P1188" s="11" t="str">
        <f t="shared" si="240"/>
        <v>Low Cost per Unit</v>
      </c>
      <c r="Q1188" s="12">
        <f t="shared" si="241"/>
        <v>0</v>
      </c>
      <c r="R1188" s="12">
        <f t="shared" si="242"/>
        <v>0</v>
      </c>
      <c r="S1188" s="12">
        <f t="shared" si="243"/>
        <v>0</v>
      </c>
      <c r="T1188" s="12">
        <f t="shared" si="244"/>
        <v>0</v>
      </c>
      <c r="U1188" s="12">
        <f t="shared" si="245"/>
        <v>0</v>
      </c>
      <c r="V1188" s="13" t="str">
        <f t="shared" ca="1" si="246"/>
        <v>Greater Than 8 Weeks Old</v>
      </c>
    </row>
    <row r="1189" spans="1:22" x14ac:dyDescent="0.35">
      <c r="A1189" s="2" t="s">
        <v>273</v>
      </c>
      <c r="B1189" s="5">
        <v>43681</v>
      </c>
      <c r="C1189" s="5" t="s">
        <v>386</v>
      </c>
      <c r="D1189" s="5" t="s">
        <v>388</v>
      </c>
      <c r="E1189" s="6">
        <v>2</v>
      </c>
      <c r="F1189" s="3">
        <v>218</v>
      </c>
      <c r="G1189" s="3">
        <v>43.02</v>
      </c>
      <c r="H1189" s="8">
        <f t="shared" si="234"/>
        <v>21.51</v>
      </c>
      <c r="I1189" s="3">
        <v>174.98</v>
      </c>
      <c r="J1189" s="4">
        <v>0.8</v>
      </c>
      <c r="K1189" s="2" t="str">
        <f t="shared" si="235"/>
        <v>Sunday</v>
      </c>
      <c r="L1189" s="5">
        <f t="shared" si="236"/>
        <v>43684</v>
      </c>
      <c r="M1189" s="2" t="str">
        <f t="shared" si="237"/>
        <v>Wednesday</v>
      </c>
      <c r="N1189" s="2" t="str">
        <f t="shared" si="238"/>
        <v>Wednesday</v>
      </c>
      <c r="O1189" s="12">
        <f t="shared" si="239"/>
        <v>0</v>
      </c>
      <c r="P1189" s="11" t="str">
        <f t="shared" si="240"/>
        <v>High Cost per Unit</v>
      </c>
      <c r="Q1189" s="12">
        <f t="shared" si="241"/>
        <v>0</v>
      </c>
      <c r="R1189" s="12">
        <f t="shared" si="242"/>
        <v>6.54</v>
      </c>
      <c r="S1189" s="12">
        <f t="shared" si="243"/>
        <v>0</v>
      </c>
      <c r="T1189" s="12">
        <f t="shared" si="244"/>
        <v>0</v>
      </c>
      <c r="U1189" s="12">
        <f t="shared" si="245"/>
        <v>0</v>
      </c>
      <c r="V1189" s="13" t="str">
        <f t="shared" ca="1" si="246"/>
        <v>Greater Than 8 Weeks Old</v>
      </c>
    </row>
    <row r="1190" spans="1:22" x14ac:dyDescent="0.35">
      <c r="A1190" s="2" t="s">
        <v>273</v>
      </c>
      <c r="B1190" s="5">
        <v>43682</v>
      </c>
      <c r="C1190" s="5" t="s">
        <v>386</v>
      </c>
      <c r="D1190" s="5" t="s">
        <v>388</v>
      </c>
      <c r="E1190" s="6">
        <v>2</v>
      </c>
      <c r="F1190" s="3">
        <v>218</v>
      </c>
      <c r="G1190" s="3">
        <v>43.02</v>
      </c>
      <c r="H1190" s="8">
        <f t="shared" si="234"/>
        <v>21.51</v>
      </c>
      <c r="I1190" s="3">
        <v>174.98</v>
      </c>
      <c r="J1190" s="4">
        <v>0.8</v>
      </c>
      <c r="K1190" s="2" t="str">
        <f t="shared" si="235"/>
        <v>Monday</v>
      </c>
      <c r="L1190" s="5">
        <f t="shared" si="236"/>
        <v>43685</v>
      </c>
      <c r="M1190" s="2" t="str">
        <f t="shared" si="237"/>
        <v>Thursday</v>
      </c>
      <c r="N1190" s="2" t="str">
        <f t="shared" si="238"/>
        <v>Thursday</v>
      </c>
      <c r="O1190" s="12">
        <f t="shared" si="239"/>
        <v>0</v>
      </c>
      <c r="P1190" s="11" t="str">
        <f t="shared" si="240"/>
        <v>High Cost per Unit</v>
      </c>
      <c r="Q1190" s="12">
        <f t="shared" si="241"/>
        <v>0</v>
      </c>
      <c r="R1190" s="12">
        <f t="shared" si="242"/>
        <v>6.54</v>
      </c>
      <c r="S1190" s="12">
        <f t="shared" si="243"/>
        <v>0</v>
      </c>
      <c r="T1190" s="12">
        <f t="shared" si="244"/>
        <v>0</v>
      </c>
      <c r="U1190" s="12">
        <f t="shared" si="245"/>
        <v>0</v>
      </c>
      <c r="V1190" s="13" t="str">
        <f t="shared" ca="1" si="246"/>
        <v>Greater Than 8 Weeks Old</v>
      </c>
    </row>
    <row r="1191" spans="1:22" x14ac:dyDescent="0.35">
      <c r="A1191" s="2" t="s">
        <v>273</v>
      </c>
      <c r="B1191" s="5">
        <v>43684</v>
      </c>
      <c r="C1191" s="5" t="s">
        <v>386</v>
      </c>
      <c r="D1191" s="5" t="s">
        <v>388</v>
      </c>
      <c r="E1191" s="6">
        <v>17</v>
      </c>
      <c r="F1191" s="3">
        <v>1189.83</v>
      </c>
      <c r="G1191" s="3">
        <v>365.67</v>
      </c>
      <c r="H1191" s="8">
        <f t="shared" si="234"/>
        <v>21.51</v>
      </c>
      <c r="I1191" s="3">
        <v>824.16</v>
      </c>
      <c r="J1191" s="4">
        <v>0.69</v>
      </c>
      <c r="K1191" s="2" t="str">
        <f t="shared" si="235"/>
        <v>Wednesday</v>
      </c>
      <c r="L1191" s="5">
        <f t="shared" si="236"/>
        <v>43687</v>
      </c>
      <c r="M1191" s="2" t="str">
        <f t="shared" si="237"/>
        <v>Saturday</v>
      </c>
      <c r="N1191" s="2" t="str">
        <f t="shared" si="238"/>
        <v>Saturday</v>
      </c>
      <c r="O1191" s="12">
        <f t="shared" si="239"/>
        <v>0</v>
      </c>
      <c r="P1191" s="11" t="str">
        <f t="shared" si="240"/>
        <v>High Cost per Unit</v>
      </c>
      <c r="Q1191" s="12">
        <f t="shared" si="241"/>
        <v>0</v>
      </c>
      <c r="R1191" s="12">
        <f t="shared" si="242"/>
        <v>35.694899999999997</v>
      </c>
      <c r="S1191" s="12">
        <f t="shared" si="243"/>
        <v>0</v>
      </c>
      <c r="T1191" s="12">
        <f t="shared" si="244"/>
        <v>0</v>
      </c>
      <c r="U1191" s="12">
        <f t="shared" si="245"/>
        <v>0</v>
      </c>
      <c r="V1191" s="13" t="str">
        <f t="shared" ca="1" si="246"/>
        <v>Greater Than 8 Weeks Old</v>
      </c>
    </row>
    <row r="1192" spans="1:22" x14ac:dyDescent="0.35">
      <c r="A1192" s="2" t="s">
        <v>273</v>
      </c>
      <c r="B1192" s="5">
        <v>43685</v>
      </c>
      <c r="C1192" s="5" t="s">
        <v>386</v>
      </c>
      <c r="D1192" s="5" t="s">
        <v>388</v>
      </c>
      <c r="E1192" s="6">
        <v>7</v>
      </c>
      <c r="F1192" s="3">
        <v>489.93</v>
      </c>
      <c r="G1192" s="3">
        <v>150.57</v>
      </c>
      <c r="H1192" s="8">
        <f t="shared" si="234"/>
        <v>21.509999999999998</v>
      </c>
      <c r="I1192" s="3">
        <v>339.36</v>
      </c>
      <c r="J1192" s="4">
        <v>0.69</v>
      </c>
      <c r="K1192" s="2" t="str">
        <f t="shared" si="235"/>
        <v>Thursday</v>
      </c>
      <c r="L1192" s="5">
        <f t="shared" si="236"/>
        <v>43688</v>
      </c>
      <c r="M1192" s="2" t="str">
        <f t="shared" si="237"/>
        <v>Sunday</v>
      </c>
      <c r="N1192" s="2" t="str">
        <f t="shared" si="238"/>
        <v>Monday</v>
      </c>
      <c r="O1192" s="12">
        <f t="shared" si="239"/>
        <v>0</v>
      </c>
      <c r="P1192" s="11" t="str">
        <f t="shared" si="240"/>
        <v>High Cost per Unit</v>
      </c>
      <c r="Q1192" s="12">
        <f t="shared" si="241"/>
        <v>0</v>
      </c>
      <c r="R1192" s="12">
        <f t="shared" si="242"/>
        <v>14.697899999999999</v>
      </c>
      <c r="S1192" s="12">
        <f t="shared" si="243"/>
        <v>0</v>
      </c>
      <c r="T1192" s="12">
        <f t="shared" si="244"/>
        <v>0</v>
      </c>
      <c r="U1192" s="12">
        <f t="shared" si="245"/>
        <v>0</v>
      </c>
      <c r="V1192" s="13" t="str">
        <f t="shared" ca="1" si="246"/>
        <v>Greater Than 8 Weeks Old</v>
      </c>
    </row>
    <row r="1193" spans="1:22" x14ac:dyDescent="0.35">
      <c r="A1193" s="2" t="s">
        <v>273</v>
      </c>
      <c r="B1193" s="5">
        <v>43686</v>
      </c>
      <c r="C1193" s="5" t="s">
        <v>386</v>
      </c>
      <c r="D1193" s="5" t="s">
        <v>388</v>
      </c>
      <c r="E1193" s="6">
        <v>4</v>
      </c>
      <c r="F1193" s="3">
        <v>279.95999999999998</v>
      </c>
      <c r="G1193" s="3">
        <v>86.04</v>
      </c>
      <c r="H1193" s="8">
        <f t="shared" si="234"/>
        <v>21.51</v>
      </c>
      <c r="I1193" s="3">
        <v>193.92</v>
      </c>
      <c r="J1193" s="4">
        <v>0.69</v>
      </c>
      <c r="K1193" s="2" t="str">
        <f t="shared" si="235"/>
        <v>Friday</v>
      </c>
      <c r="L1193" s="5">
        <f t="shared" si="236"/>
        <v>43689</v>
      </c>
      <c r="M1193" s="2" t="str">
        <f t="shared" si="237"/>
        <v>Monday</v>
      </c>
      <c r="N1193" s="2" t="str">
        <f t="shared" si="238"/>
        <v>Monday</v>
      </c>
      <c r="O1193" s="12">
        <f t="shared" si="239"/>
        <v>0</v>
      </c>
      <c r="P1193" s="11" t="str">
        <f t="shared" si="240"/>
        <v>High Cost per Unit</v>
      </c>
      <c r="Q1193" s="12">
        <f t="shared" si="241"/>
        <v>0</v>
      </c>
      <c r="R1193" s="12">
        <f t="shared" si="242"/>
        <v>8.3987999999999996</v>
      </c>
      <c r="S1193" s="12">
        <f t="shared" si="243"/>
        <v>0</v>
      </c>
      <c r="T1193" s="12">
        <f t="shared" si="244"/>
        <v>0</v>
      </c>
      <c r="U1193" s="12">
        <f t="shared" si="245"/>
        <v>0</v>
      </c>
      <c r="V1193" s="13" t="str">
        <f t="shared" ca="1" si="246"/>
        <v>Greater Than 8 Weeks Old</v>
      </c>
    </row>
    <row r="1194" spans="1:22" x14ac:dyDescent="0.35">
      <c r="A1194" s="2" t="s">
        <v>273</v>
      </c>
      <c r="B1194" s="5">
        <v>43687</v>
      </c>
      <c r="C1194" s="5" t="s">
        <v>386</v>
      </c>
      <c r="D1194" s="5" t="s">
        <v>388</v>
      </c>
      <c r="E1194" s="6">
        <v>8</v>
      </c>
      <c r="F1194" s="3">
        <v>559.91999999999996</v>
      </c>
      <c r="G1194" s="3">
        <v>172.08</v>
      </c>
      <c r="H1194" s="8">
        <f t="shared" si="234"/>
        <v>21.51</v>
      </c>
      <c r="I1194" s="3">
        <v>387.84</v>
      </c>
      <c r="J1194" s="4">
        <v>0.69</v>
      </c>
      <c r="K1194" s="2" t="str">
        <f t="shared" si="235"/>
        <v>Saturday</v>
      </c>
      <c r="L1194" s="5">
        <f t="shared" si="236"/>
        <v>43690</v>
      </c>
      <c r="M1194" s="2" t="str">
        <f t="shared" si="237"/>
        <v>Tuesday</v>
      </c>
      <c r="N1194" s="2" t="str">
        <f t="shared" si="238"/>
        <v>Tuesday</v>
      </c>
      <c r="O1194" s="12">
        <f t="shared" si="239"/>
        <v>0</v>
      </c>
      <c r="P1194" s="11" t="str">
        <f t="shared" si="240"/>
        <v>High Cost per Unit</v>
      </c>
      <c r="Q1194" s="12">
        <f t="shared" si="241"/>
        <v>0</v>
      </c>
      <c r="R1194" s="12">
        <f t="shared" si="242"/>
        <v>16.797599999999999</v>
      </c>
      <c r="S1194" s="12">
        <f t="shared" si="243"/>
        <v>0</v>
      </c>
      <c r="T1194" s="12">
        <f t="shared" si="244"/>
        <v>0</v>
      </c>
      <c r="U1194" s="12">
        <f t="shared" si="245"/>
        <v>0</v>
      </c>
      <c r="V1194" s="13" t="str">
        <f t="shared" ca="1" si="246"/>
        <v>Greater Than 8 Weeks Old</v>
      </c>
    </row>
    <row r="1195" spans="1:22" x14ac:dyDescent="0.35">
      <c r="A1195" s="2" t="s">
        <v>273</v>
      </c>
      <c r="B1195" s="5">
        <v>43688</v>
      </c>
      <c r="C1195" s="5" t="s">
        <v>386</v>
      </c>
      <c r="D1195" s="5" t="s">
        <v>388</v>
      </c>
      <c r="E1195" s="6">
        <v>8</v>
      </c>
      <c r="F1195" s="3">
        <v>559.91999999999996</v>
      </c>
      <c r="G1195" s="3">
        <v>172.08</v>
      </c>
      <c r="H1195" s="8">
        <f t="shared" si="234"/>
        <v>21.51</v>
      </c>
      <c r="I1195" s="3">
        <v>387.84</v>
      </c>
      <c r="J1195" s="4">
        <v>0.69</v>
      </c>
      <c r="K1195" s="2" t="str">
        <f t="shared" si="235"/>
        <v>Sunday</v>
      </c>
      <c r="L1195" s="5">
        <f t="shared" si="236"/>
        <v>43691</v>
      </c>
      <c r="M1195" s="2" t="str">
        <f t="shared" si="237"/>
        <v>Wednesday</v>
      </c>
      <c r="N1195" s="2" t="str">
        <f t="shared" si="238"/>
        <v>Wednesday</v>
      </c>
      <c r="O1195" s="12">
        <f t="shared" si="239"/>
        <v>0</v>
      </c>
      <c r="P1195" s="11" t="str">
        <f t="shared" si="240"/>
        <v>High Cost per Unit</v>
      </c>
      <c r="Q1195" s="12">
        <f t="shared" si="241"/>
        <v>0</v>
      </c>
      <c r="R1195" s="12">
        <f t="shared" si="242"/>
        <v>16.797599999999999</v>
      </c>
      <c r="S1195" s="12">
        <f t="shared" si="243"/>
        <v>0</v>
      </c>
      <c r="T1195" s="12">
        <f t="shared" si="244"/>
        <v>0</v>
      </c>
      <c r="U1195" s="12">
        <f t="shared" si="245"/>
        <v>0</v>
      </c>
      <c r="V1195" s="13" t="str">
        <f t="shared" ca="1" si="246"/>
        <v>Greater Than 8 Weeks Old</v>
      </c>
    </row>
    <row r="1196" spans="1:22" x14ac:dyDescent="0.35">
      <c r="A1196" s="2" t="s">
        <v>273</v>
      </c>
      <c r="B1196" s="5">
        <v>43689</v>
      </c>
      <c r="C1196" s="5" t="s">
        <v>386</v>
      </c>
      <c r="D1196" s="5" t="s">
        <v>388</v>
      </c>
      <c r="E1196" s="6">
        <v>3</v>
      </c>
      <c r="F1196" s="3">
        <v>209.97</v>
      </c>
      <c r="G1196" s="3">
        <v>64.53</v>
      </c>
      <c r="H1196" s="8">
        <f t="shared" si="234"/>
        <v>21.51</v>
      </c>
      <c r="I1196" s="3">
        <v>145.44</v>
      </c>
      <c r="J1196" s="4">
        <v>0.69</v>
      </c>
      <c r="K1196" s="2" t="str">
        <f t="shared" si="235"/>
        <v>Monday</v>
      </c>
      <c r="L1196" s="5">
        <f t="shared" si="236"/>
        <v>43692</v>
      </c>
      <c r="M1196" s="2" t="str">
        <f t="shared" si="237"/>
        <v>Thursday</v>
      </c>
      <c r="N1196" s="2" t="str">
        <f t="shared" si="238"/>
        <v>Thursday</v>
      </c>
      <c r="O1196" s="12">
        <f t="shared" si="239"/>
        <v>0</v>
      </c>
      <c r="P1196" s="11" t="str">
        <f t="shared" si="240"/>
        <v>High Cost per Unit</v>
      </c>
      <c r="Q1196" s="12">
        <f t="shared" si="241"/>
        <v>0</v>
      </c>
      <c r="R1196" s="12">
        <f t="shared" si="242"/>
        <v>6.2991000000000001</v>
      </c>
      <c r="S1196" s="12">
        <f t="shared" si="243"/>
        <v>0</v>
      </c>
      <c r="T1196" s="12">
        <f t="shared" si="244"/>
        <v>0</v>
      </c>
      <c r="U1196" s="12">
        <f t="shared" si="245"/>
        <v>0</v>
      </c>
      <c r="V1196" s="13" t="str">
        <f t="shared" ca="1" si="246"/>
        <v>Greater Than 8 Weeks Old</v>
      </c>
    </row>
    <row r="1197" spans="1:22" x14ac:dyDescent="0.35">
      <c r="A1197" s="2" t="s">
        <v>273</v>
      </c>
      <c r="B1197" s="5">
        <v>43690</v>
      </c>
      <c r="C1197" s="5" t="s">
        <v>386</v>
      </c>
      <c r="D1197" s="5" t="s">
        <v>388</v>
      </c>
      <c r="E1197" s="6">
        <v>1</v>
      </c>
      <c r="F1197" s="3">
        <v>69.989999999999995</v>
      </c>
      <c r="G1197" s="3">
        <v>21.51</v>
      </c>
      <c r="H1197" s="8">
        <f t="shared" si="234"/>
        <v>21.51</v>
      </c>
      <c r="I1197" s="3">
        <v>48.48</v>
      </c>
      <c r="J1197" s="4">
        <v>0.69</v>
      </c>
      <c r="K1197" s="2" t="str">
        <f t="shared" si="235"/>
        <v>Tuesday</v>
      </c>
      <c r="L1197" s="5">
        <f t="shared" si="236"/>
        <v>43693</v>
      </c>
      <c r="M1197" s="2" t="str">
        <f t="shared" si="237"/>
        <v>Friday</v>
      </c>
      <c r="N1197" s="2" t="str">
        <f t="shared" si="238"/>
        <v>Friday</v>
      </c>
      <c r="O1197" s="12">
        <f t="shared" si="239"/>
        <v>3.4994999999999998</v>
      </c>
      <c r="P1197" s="11" t="str">
        <f t="shared" si="240"/>
        <v>High Cost per Unit</v>
      </c>
      <c r="Q1197" s="12">
        <f t="shared" si="241"/>
        <v>0</v>
      </c>
      <c r="R1197" s="12">
        <f t="shared" si="242"/>
        <v>0</v>
      </c>
      <c r="S1197" s="12">
        <f t="shared" si="243"/>
        <v>0</v>
      </c>
      <c r="T1197" s="12">
        <f t="shared" si="244"/>
        <v>0</v>
      </c>
      <c r="U1197" s="12">
        <f t="shared" si="245"/>
        <v>0</v>
      </c>
      <c r="V1197" s="13" t="str">
        <f t="shared" ca="1" si="246"/>
        <v>Greater Than 8 Weeks Old</v>
      </c>
    </row>
    <row r="1198" spans="1:22" x14ac:dyDescent="0.35">
      <c r="A1198" s="2" t="s">
        <v>273</v>
      </c>
      <c r="B1198" s="5">
        <v>43692</v>
      </c>
      <c r="C1198" s="5" t="s">
        <v>386</v>
      </c>
      <c r="D1198" s="5" t="s">
        <v>388</v>
      </c>
      <c r="E1198" s="6">
        <v>4</v>
      </c>
      <c r="F1198" s="3">
        <v>279.95999999999998</v>
      </c>
      <c r="G1198" s="3">
        <v>86.04</v>
      </c>
      <c r="H1198" s="8">
        <f t="shared" si="234"/>
        <v>21.51</v>
      </c>
      <c r="I1198" s="3">
        <v>193.92</v>
      </c>
      <c r="J1198" s="4">
        <v>0.69</v>
      </c>
      <c r="K1198" s="2" t="str">
        <f t="shared" si="235"/>
        <v>Thursday</v>
      </c>
      <c r="L1198" s="5">
        <f t="shared" si="236"/>
        <v>43695</v>
      </c>
      <c r="M1198" s="2" t="str">
        <f t="shared" si="237"/>
        <v>Sunday</v>
      </c>
      <c r="N1198" s="2" t="str">
        <f t="shared" si="238"/>
        <v>Monday</v>
      </c>
      <c r="O1198" s="12">
        <f t="shared" si="239"/>
        <v>0</v>
      </c>
      <c r="P1198" s="11" t="str">
        <f t="shared" si="240"/>
        <v>High Cost per Unit</v>
      </c>
      <c r="Q1198" s="12">
        <f t="shared" si="241"/>
        <v>0</v>
      </c>
      <c r="R1198" s="12">
        <f t="shared" si="242"/>
        <v>8.3987999999999996</v>
      </c>
      <c r="S1198" s="12">
        <f t="shared" si="243"/>
        <v>0</v>
      </c>
      <c r="T1198" s="12">
        <f t="shared" si="244"/>
        <v>0</v>
      </c>
      <c r="U1198" s="12">
        <f t="shared" si="245"/>
        <v>0</v>
      </c>
      <c r="V1198" s="13" t="str">
        <f t="shared" ca="1" si="246"/>
        <v>Greater Than 8 Weeks Old</v>
      </c>
    </row>
    <row r="1199" spans="1:22" x14ac:dyDescent="0.35">
      <c r="A1199" s="2" t="s">
        <v>273</v>
      </c>
      <c r="B1199" s="5">
        <v>43693</v>
      </c>
      <c r="C1199" s="5" t="s">
        <v>386</v>
      </c>
      <c r="D1199" s="5" t="s">
        <v>388</v>
      </c>
      <c r="E1199" s="6">
        <v>3</v>
      </c>
      <c r="F1199" s="3">
        <v>209.97</v>
      </c>
      <c r="G1199" s="3">
        <v>64.53</v>
      </c>
      <c r="H1199" s="8">
        <f t="shared" si="234"/>
        <v>21.51</v>
      </c>
      <c r="I1199" s="3">
        <v>145.44</v>
      </c>
      <c r="J1199" s="4">
        <v>0.69</v>
      </c>
      <c r="K1199" s="2" t="str">
        <f t="shared" si="235"/>
        <v>Friday</v>
      </c>
      <c r="L1199" s="5">
        <f t="shared" si="236"/>
        <v>43696</v>
      </c>
      <c r="M1199" s="2" t="str">
        <f t="shared" si="237"/>
        <v>Monday</v>
      </c>
      <c r="N1199" s="2" t="str">
        <f t="shared" si="238"/>
        <v>Monday</v>
      </c>
      <c r="O1199" s="12">
        <f t="shared" si="239"/>
        <v>0</v>
      </c>
      <c r="P1199" s="11" t="str">
        <f t="shared" si="240"/>
        <v>High Cost per Unit</v>
      </c>
      <c r="Q1199" s="12">
        <f t="shared" si="241"/>
        <v>0</v>
      </c>
      <c r="R1199" s="12">
        <f t="shared" si="242"/>
        <v>6.2991000000000001</v>
      </c>
      <c r="S1199" s="12">
        <f t="shared" si="243"/>
        <v>0</v>
      </c>
      <c r="T1199" s="12">
        <f t="shared" si="244"/>
        <v>0</v>
      </c>
      <c r="U1199" s="12">
        <f t="shared" si="245"/>
        <v>0</v>
      </c>
      <c r="V1199" s="13" t="str">
        <f t="shared" ca="1" si="246"/>
        <v>Greater Than 8 Weeks Old</v>
      </c>
    </row>
    <row r="1200" spans="1:22" x14ac:dyDescent="0.35">
      <c r="A1200" s="2" t="s">
        <v>273</v>
      </c>
      <c r="B1200" s="5">
        <v>43694</v>
      </c>
      <c r="C1200" s="5" t="s">
        <v>386</v>
      </c>
      <c r="D1200" s="5" t="s">
        <v>388</v>
      </c>
      <c r="E1200" s="6">
        <v>6</v>
      </c>
      <c r="F1200" s="3">
        <v>419.94</v>
      </c>
      <c r="G1200" s="3">
        <v>129.06</v>
      </c>
      <c r="H1200" s="8">
        <f t="shared" si="234"/>
        <v>21.51</v>
      </c>
      <c r="I1200" s="3">
        <v>290.88</v>
      </c>
      <c r="J1200" s="4">
        <v>0.69</v>
      </c>
      <c r="K1200" s="2" t="str">
        <f t="shared" si="235"/>
        <v>Saturday</v>
      </c>
      <c r="L1200" s="5">
        <f t="shared" si="236"/>
        <v>43697</v>
      </c>
      <c r="M1200" s="2" t="str">
        <f t="shared" si="237"/>
        <v>Tuesday</v>
      </c>
      <c r="N1200" s="2" t="str">
        <f t="shared" si="238"/>
        <v>Tuesday</v>
      </c>
      <c r="O1200" s="12">
        <f t="shared" si="239"/>
        <v>0</v>
      </c>
      <c r="P1200" s="11" t="str">
        <f t="shared" si="240"/>
        <v>High Cost per Unit</v>
      </c>
      <c r="Q1200" s="12">
        <f t="shared" si="241"/>
        <v>0</v>
      </c>
      <c r="R1200" s="12">
        <f t="shared" si="242"/>
        <v>12.5982</v>
      </c>
      <c r="S1200" s="12">
        <f t="shared" si="243"/>
        <v>0</v>
      </c>
      <c r="T1200" s="12">
        <f t="shared" si="244"/>
        <v>0</v>
      </c>
      <c r="U1200" s="12">
        <f t="shared" si="245"/>
        <v>0</v>
      </c>
      <c r="V1200" s="13" t="str">
        <f t="shared" ca="1" si="246"/>
        <v>Greater Than 8 Weeks Old</v>
      </c>
    </row>
    <row r="1201" spans="1:22" x14ac:dyDescent="0.35">
      <c r="A1201" s="2" t="s">
        <v>273</v>
      </c>
      <c r="B1201" s="5">
        <v>43695</v>
      </c>
      <c r="C1201" s="5" t="s">
        <v>386</v>
      </c>
      <c r="D1201" s="5" t="s">
        <v>388</v>
      </c>
      <c r="E1201" s="6">
        <v>7</v>
      </c>
      <c r="F1201" s="3">
        <v>489.93</v>
      </c>
      <c r="G1201" s="3">
        <v>150.57</v>
      </c>
      <c r="H1201" s="8">
        <f t="shared" si="234"/>
        <v>21.509999999999998</v>
      </c>
      <c r="I1201" s="3">
        <v>339.36</v>
      </c>
      <c r="J1201" s="4">
        <v>0.69</v>
      </c>
      <c r="K1201" s="2" t="str">
        <f t="shared" si="235"/>
        <v>Sunday</v>
      </c>
      <c r="L1201" s="5">
        <f t="shared" si="236"/>
        <v>43698</v>
      </c>
      <c r="M1201" s="2" t="str">
        <f t="shared" si="237"/>
        <v>Wednesday</v>
      </c>
      <c r="N1201" s="2" t="str">
        <f t="shared" si="238"/>
        <v>Wednesday</v>
      </c>
      <c r="O1201" s="12">
        <f t="shared" si="239"/>
        <v>0</v>
      </c>
      <c r="P1201" s="11" t="str">
        <f t="shared" si="240"/>
        <v>High Cost per Unit</v>
      </c>
      <c r="Q1201" s="12">
        <f t="shared" si="241"/>
        <v>0</v>
      </c>
      <c r="R1201" s="12">
        <f t="shared" si="242"/>
        <v>14.697899999999999</v>
      </c>
      <c r="S1201" s="12">
        <f t="shared" si="243"/>
        <v>0</v>
      </c>
      <c r="T1201" s="12">
        <f t="shared" si="244"/>
        <v>0</v>
      </c>
      <c r="U1201" s="12">
        <f t="shared" si="245"/>
        <v>0</v>
      </c>
      <c r="V1201" s="13" t="str">
        <f t="shared" ca="1" si="246"/>
        <v>Greater Than 8 Weeks Old</v>
      </c>
    </row>
    <row r="1202" spans="1:22" x14ac:dyDescent="0.35">
      <c r="A1202" s="2" t="s">
        <v>273</v>
      </c>
      <c r="B1202" s="5">
        <v>43696</v>
      </c>
      <c r="C1202" s="5" t="s">
        <v>386</v>
      </c>
      <c r="D1202" s="5" t="s">
        <v>388</v>
      </c>
      <c r="E1202" s="6">
        <v>1</v>
      </c>
      <c r="F1202" s="3">
        <v>69.989999999999995</v>
      </c>
      <c r="G1202" s="3">
        <v>21.51</v>
      </c>
      <c r="H1202" s="8">
        <f t="shared" si="234"/>
        <v>21.51</v>
      </c>
      <c r="I1202" s="3">
        <v>48.48</v>
      </c>
      <c r="J1202" s="4">
        <v>0.69</v>
      </c>
      <c r="K1202" s="2" t="str">
        <f t="shared" si="235"/>
        <v>Monday</v>
      </c>
      <c r="L1202" s="5">
        <f t="shared" si="236"/>
        <v>43699</v>
      </c>
      <c r="M1202" s="2" t="str">
        <f t="shared" si="237"/>
        <v>Thursday</v>
      </c>
      <c r="N1202" s="2" t="str">
        <f t="shared" si="238"/>
        <v>Thursday</v>
      </c>
      <c r="O1202" s="12">
        <f t="shared" si="239"/>
        <v>0</v>
      </c>
      <c r="P1202" s="11" t="str">
        <f t="shared" si="240"/>
        <v>High Cost per Unit</v>
      </c>
      <c r="Q1202" s="12">
        <f t="shared" si="241"/>
        <v>0</v>
      </c>
      <c r="R1202" s="12">
        <f t="shared" si="242"/>
        <v>0</v>
      </c>
      <c r="S1202" s="12">
        <f t="shared" si="243"/>
        <v>0</v>
      </c>
      <c r="T1202" s="12">
        <f t="shared" si="244"/>
        <v>0</v>
      </c>
      <c r="U1202" s="12">
        <f t="shared" si="245"/>
        <v>0</v>
      </c>
      <c r="V1202" s="13" t="str">
        <f t="shared" ca="1" si="246"/>
        <v>Greater Than 8 Weeks Old</v>
      </c>
    </row>
    <row r="1203" spans="1:22" x14ac:dyDescent="0.35">
      <c r="A1203" s="2" t="s">
        <v>273</v>
      </c>
      <c r="B1203" s="5">
        <v>43697</v>
      </c>
      <c r="C1203" s="5" t="s">
        <v>386</v>
      </c>
      <c r="D1203" s="5" t="s">
        <v>388</v>
      </c>
      <c r="E1203" s="6">
        <v>5</v>
      </c>
      <c r="F1203" s="3">
        <v>279.95999999999998</v>
      </c>
      <c r="G1203" s="3">
        <v>107.55</v>
      </c>
      <c r="H1203" s="8">
        <f t="shared" si="234"/>
        <v>21.509999999999998</v>
      </c>
      <c r="I1203" s="3">
        <v>172.41</v>
      </c>
      <c r="J1203" s="4">
        <v>0.62</v>
      </c>
      <c r="K1203" s="2" t="str">
        <f t="shared" si="235"/>
        <v>Tuesday</v>
      </c>
      <c r="L1203" s="5">
        <f t="shared" si="236"/>
        <v>43700</v>
      </c>
      <c r="M1203" s="2" t="str">
        <f t="shared" si="237"/>
        <v>Friday</v>
      </c>
      <c r="N1203" s="2" t="str">
        <f t="shared" si="238"/>
        <v>Friday</v>
      </c>
      <c r="O1203" s="12">
        <f t="shared" si="239"/>
        <v>13.997999999999999</v>
      </c>
      <c r="P1203" s="11" t="str">
        <f t="shared" si="240"/>
        <v>High Cost per Unit</v>
      </c>
      <c r="Q1203" s="12">
        <f t="shared" si="241"/>
        <v>0</v>
      </c>
      <c r="R1203" s="12">
        <f t="shared" si="242"/>
        <v>8.3987999999999996</v>
      </c>
      <c r="S1203" s="12">
        <f t="shared" si="243"/>
        <v>0</v>
      </c>
      <c r="T1203" s="12">
        <f t="shared" si="244"/>
        <v>0</v>
      </c>
      <c r="U1203" s="12">
        <f t="shared" si="245"/>
        <v>0</v>
      </c>
      <c r="V1203" s="13" t="str">
        <f t="shared" ca="1" si="246"/>
        <v>Greater Than 8 Weeks Old</v>
      </c>
    </row>
    <row r="1204" spans="1:22" x14ac:dyDescent="0.35">
      <c r="A1204" s="2" t="s">
        <v>273</v>
      </c>
      <c r="B1204" s="5">
        <v>43698</v>
      </c>
      <c r="C1204" s="5" t="s">
        <v>386</v>
      </c>
      <c r="D1204" s="5" t="s">
        <v>388</v>
      </c>
      <c r="E1204" s="6">
        <v>4</v>
      </c>
      <c r="F1204" s="3">
        <v>279.95999999999998</v>
      </c>
      <c r="G1204" s="3">
        <v>86.04</v>
      </c>
      <c r="H1204" s="8">
        <f t="shared" si="234"/>
        <v>21.51</v>
      </c>
      <c r="I1204" s="3">
        <v>193.92</v>
      </c>
      <c r="J1204" s="4">
        <v>0.69</v>
      </c>
      <c r="K1204" s="2" t="str">
        <f t="shared" si="235"/>
        <v>Wednesday</v>
      </c>
      <c r="L1204" s="5">
        <f t="shared" si="236"/>
        <v>43701</v>
      </c>
      <c r="M1204" s="2" t="str">
        <f t="shared" si="237"/>
        <v>Saturday</v>
      </c>
      <c r="N1204" s="2" t="str">
        <f t="shared" si="238"/>
        <v>Saturday</v>
      </c>
      <c r="O1204" s="12">
        <f t="shared" si="239"/>
        <v>0</v>
      </c>
      <c r="P1204" s="11" t="str">
        <f t="shared" si="240"/>
        <v>High Cost per Unit</v>
      </c>
      <c r="Q1204" s="12">
        <f t="shared" si="241"/>
        <v>0</v>
      </c>
      <c r="R1204" s="12">
        <f t="shared" si="242"/>
        <v>8.3987999999999996</v>
      </c>
      <c r="S1204" s="12">
        <f t="shared" si="243"/>
        <v>0</v>
      </c>
      <c r="T1204" s="12">
        <f t="shared" si="244"/>
        <v>0</v>
      </c>
      <c r="U1204" s="12">
        <f t="shared" si="245"/>
        <v>0</v>
      </c>
      <c r="V1204" s="13" t="str">
        <f t="shared" ca="1" si="246"/>
        <v>Greater Than 8 Weeks Old</v>
      </c>
    </row>
    <row r="1205" spans="1:22" x14ac:dyDescent="0.35">
      <c r="A1205" s="2" t="s">
        <v>273</v>
      </c>
      <c r="B1205" s="5">
        <v>43699</v>
      </c>
      <c r="C1205" s="5" t="s">
        <v>386</v>
      </c>
      <c r="D1205" s="5" t="s">
        <v>388</v>
      </c>
      <c r="E1205" s="6">
        <v>6</v>
      </c>
      <c r="F1205" s="3">
        <v>419.94</v>
      </c>
      <c r="G1205" s="3">
        <v>129.06</v>
      </c>
      <c r="H1205" s="8">
        <f t="shared" si="234"/>
        <v>21.51</v>
      </c>
      <c r="I1205" s="3">
        <v>290.88</v>
      </c>
      <c r="J1205" s="4">
        <v>0.69</v>
      </c>
      <c r="K1205" s="2" t="str">
        <f t="shared" si="235"/>
        <v>Thursday</v>
      </c>
      <c r="L1205" s="5">
        <f t="shared" si="236"/>
        <v>43702</v>
      </c>
      <c r="M1205" s="2" t="str">
        <f t="shared" si="237"/>
        <v>Sunday</v>
      </c>
      <c r="N1205" s="2" t="str">
        <f t="shared" si="238"/>
        <v>Monday</v>
      </c>
      <c r="O1205" s="12">
        <f t="shared" si="239"/>
        <v>0</v>
      </c>
      <c r="P1205" s="11" t="str">
        <f t="shared" si="240"/>
        <v>High Cost per Unit</v>
      </c>
      <c r="Q1205" s="12">
        <f t="shared" si="241"/>
        <v>0</v>
      </c>
      <c r="R1205" s="12">
        <f t="shared" si="242"/>
        <v>12.5982</v>
      </c>
      <c r="S1205" s="12">
        <f t="shared" si="243"/>
        <v>0</v>
      </c>
      <c r="T1205" s="12">
        <f t="shared" si="244"/>
        <v>0</v>
      </c>
      <c r="U1205" s="12">
        <f t="shared" si="245"/>
        <v>0</v>
      </c>
      <c r="V1205" s="13" t="str">
        <f t="shared" ca="1" si="246"/>
        <v>Greater Than 8 Weeks Old</v>
      </c>
    </row>
    <row r="1206" spans="1:22" x14ac:dyDescent="0.35">
      <c r="A1206" s="2" t="s">
        <v>273</v>
      </c>
      <c r="B1206" s="5">
        <v>43700</v>
      </c>
      <c r="C1206" s="5" t="s">
        <v>386</v>
      </c>
      <c r="D1206" s="5" t="s">
        <v>388</v>
      </c>
      <c r="E1206" s="6">
        <v>4</v>
      </c>
      <c r="F1206" s="3">
        <v>279.95999999999998</v>
      </c>
      <c r="G1206" s="3">
        <v>86.04</v>
      </c>
      <c r="H1206" s="8">
        <f t="shared" si="234"/>
        <v>21.51</v>
      </c>
      <c r="I1206" s="3">
        <v>193.92</v>
      </c>
      <c r="J1206" s="4">
        <v>0.69</v>
      </c>
      <c r="K1206" s="2" t="str">
        <f t="shared" si="235"/>
        <v>Friday</v>
      </c>
      <c r="L1206" s="5">
        <f t="shared" si="236"/>
        <v>43703</v>
      </c>
      <c r="M1206" s="2" t="str">
        <f t="shared" si="237"/>
        <v>Monday</v>
      </c>
      <c r="N1206" s="2" t="str">
        <f t="shared" si="238"/>
        <v>Monday</v>
      </c>
      <c r="O1206" s="12">
        <f t="shared" si="239"/>
        <v>0</v>
      </c>
      <c r="P1206" s="11" t="str">
        <f t="shared" si="240"/>
        <v>High Cost per Unit</v>
      </c>
      <c r="Q1206" s="12">
        <f t="shared" si="241"/>
        <v>0</v>
      </c>
      <c r="R1206" s="12">
        <f t="shared" si="242"/>
        <v>8.3987999999999996</v>
      </c>
      <c r="S1206" s="12">
        <f t="shared" si="243"/>
        <v>0</v>
      </c>
      <c r="T1206" s="12">
        <f t="shared" si="244"/>
        <v>0</v>
      </c>
      <c r="U1206" s="12">
        <f t="shared" si="245"/>
        <v>0</v>
      </c>
      <c r="V1206" s="13" t="str">
        <f t="shared" ca="1" si="246"/>
        <v>Greater Than 8 Weeks Old</v>
      </c>
    </row>
    <row r="1207" spans="1:22" x14ac:dyDescent="0.35">
      <c r="A1207" s="2" t="s">
        <v>273</v>
      </c>
      <c r="B1207" s="5">
        <v>43701</v>
      </c>
      <c r="C1207" s="5" t="s">
        <v>386</v>
      </c>
      <c r="D1207" s="5" t="s">
        <v>388</v>
      </c>
      <c r="E1207" s="6">
        <v>4</v>
      </c>
      <c r="F1207" s="3">
        <v>279.95999999999998</v>
      </c>
      <c r="G1207" s="3">
        <v>86.04</v>
      </c>
      <c r="H1207" s="8">
        <f t="shared" si="234"/>
        <v>21.51</v>
      </c>
      <c r="I1207" s="3">
        <v>193.92</v>
      </c>
      <c r="J1207" s="4">
        <v>0.69</v>
      </c>
      <c r="K1207" s="2" t="str">
        <f t="shared" si="235"/>
        <v>Saturday</v>
      </c>
      <c r="L1207" s="5">
        <f t="shared" si="236"/>
        <v>43704</v>
      </c>
      <c r="M1207" s="2" t="str">
        <f t="shared" si="237"/>
        <v>Tuesday</v>
      </c>
      <c r="N1207" s="2" t="str">
        <f t="shared" si="238"/>
        <v>Tuesday</v>
      </c>
      <c r="O1207" s="12">
        <f t="shared" si="239"/>
        <v>0</v>
      </c>
      <c r="P1207" s="11" t="str">
        <f t="shared" si="240"/>
        <v>High Cost per Unit</v>
      </c>
      <c r="Q1207" s="12">
        <f t="shared" si="241"/>
        <v>0</v>
      </c>
      <c r="R1207" s="12">
        <f t="shared" si="242"/>
        <v>8.3987999999999996</v>
      </c>
      <c r="S1207" s="12">
        <f t="shared" si="243"/>
        <v>0</v>
      </c>
      <c r="T1207" s="12">
        <f t="shared" si="244"/>
        <v>0</v>
      </c>
      <c r="U1207" s="12">
        <f t="shared" si="245"/>
        <v>0</v>
      </c>
      <c r="V1207" s="13" t="str">
        <f t="shared" ca="1" si="246"/>
        <v>Greater Than 8 Weeks Old</v>
      </c>
    </row>
    <row r="1208" spans="1:22" x14ac:dyDescent="0.35">
      <c r="A1208" s="2" t="s">
        <v>273</v>
      </c>
      <c r="B1208" s="5">
        <v>43702</v>
      </c>
      <c r="C1208" s="5" t="s">
        <v>386</v>
      </c>
      <c r="D1208" s="5" t="s">
        <v>388</v>
      </c>
      <c r="E1208" s="6">
        <v>3</v>
      </c>
      <c r="F1208" s="3">
        <v>209.97</v>
      </c>
      <c r="G1208" s="3">
        <v>64.53</v>
      </c>
      <c r="H1208" s="8">
        <f t="shared" si="234"/>
        <v>21.51</v>
      </c>
      <c r="I1208" s="3">
        <v>145.44</v>
      </c>
      <c r="J1208" s="4">
        <v>0.69</v>
      </c>
      <c r="K1208" s="2" t="str">
        <f t="shared" si="235"/>
        <v>Sunday</v>
      </c>
      <c r="L1208" s="5">
        <f t="shared" si="236"/>
        <v>43705</v>
      </c>
      <c r="M1208" s="2" t="str">
        <f t="shared" si="237"/>
        <v>Wednesday</v>
      </c>
      <c r="N1208" s="2" t="str">
        <f t="shared" si="238"/>
        <v>Wednesday</v>
      </c>
      <c r="O1208" s="12">
        <f t="shared" si="239"/>
        <v>0</v>
      </c>
      <c r="P1208" s="11" t="str">
        <f t="shared" si="240"/>
        <v>High Cost per Unit</v>
      </c>
      <c r="Q1208" s="12">
        <f t="shared" si="241"/>
        <v>0</v>
      </c>
      <c r="R1208" s="12">
        <f t="shared" si="242"/>
        <v>6.2991000000000001</v>
      </c>
      <c r="S1208" s="12">
        <f t="shared" si="243"/>
        <v>0</v>
      </c>
      <c r="T1208" s="12">
        <f t="shared" si="244"/>
        <v>0</v>
      </c>
      <c r="U1208" s="12">
        <f t="shared" si="245"/>
        <v>0</v>
      </c>
      <c r="V1208" s="13" t="str">
        <f t="shared" ca="1" si="246"/>
        <v>Greater Than 8 Weeks Old</v>
      </c>
    </row>
    <row r="1209" spans="1:22" x14ac:dyDescent="0.35">
      <c r="A1209" s="2" t="s">
        <v>273</v>
      </c>
      <c r="B1209" s="5">
        <v>43705</v>
      </c>
      <c r="C1209" s="5" t="s">
        <v>386</v>
      </c>
      <c r="D1209" s="5" t="s">
        <v>388</v>
      </c>
      <c r="E1209" s="6">
        <v>1</v>
      </c>
      <c r="F1209" s="3">
        <v>69.989999999999995</v>
      </c>
      <c r="G1209" s="3">
        <v>21.51</v>
      </c>
      <c r="H1209" s="8">
        <f t="shared" si="234"/>
        <v>21.51</v>
      </c>
      <c r="I1209" s="3">
        <v>48.48</v>
      </c>
      <c r="J1209" s="4">
        <v>0.69</v>
      </c>
      <c r="K1209" s="2" t="str">
        <f t="shared" si="235"/>
        <v>Wednesday</v>
      </c>
      <c r="L1209" s="5">
        <f t="shared" si="236"/>
        <v>43708</v>
      </c>
      <c r="M1209" s="2" t="str">
        <f t="shared" si="237"/>
        <v>Saturday</v>
      </c>
      <c r="N1209" s="2" t="str">
        <f t="shared" si="238"/>
        <v>Saturday</v>
      </c>
      <c r="O1209" s="12">
        <f t="shared" si="239"/>
        <v>0</v>
      </c>
      <c r="P1209" s="11" t="str">
        <f t="shared" si="240"/>
        <v>High Cost per Unit</v>
      </c>
      <c r="Q1209" s="12">
        <f t="shared" si="241"/>
        <v>0</v>
      </c>
      <c r="R1209" s="12">
        <f t="shared" si="242"/>
        <v>0</v>
      </c>
      <c r="S1209" s="12">
        <f t="shared" si="243"/>
        <v>0</v>
      </c>
      <c r="T1209" s="12">
        <f t="shared" si="244"/>
        <v>0</v>
      </c>
      <c r="U1209" s="12">
        <f t="shared" si="245"/>
        <v>0</v>
      </c>
      <c r="V1209" s="13" t="str">
        <f t="shared" ca="1" si="246"/>
        <v>Greater Than 8 Weeks Old</v>
      </c>
    </row>
    <row r="1210" spans="1:22" x14ac:dyDescent="0.35">
      <c r="A1210" s="2" t="s">
        <v>325</v>
      </c>
      <c r="B1210" s="5">
        <v>43697</v>
      </c>
      <c r="C1210" s="5" t="s">
        <v>386</v>
      </c>
      <c r="D1210" s="5" t="s">
        <v>387</v>
      </c>
      <c r="E1210" s="6">
        <v>1</v>
      </c>
      <c r="F1210" s="3">
        <v>14</v>
      </c>
      <c r="G1210" s="3">
        <v>2.2999999999999998</v>
      </c>
      <c r="H1210" s="8">
        <f t="shared" si="234"/>
        <v>2.2999999999999998</v>
      </c>
      <c r="I1210" s="3">
        <v>11.7</v>
      </c>
      <c r="J1210" s="4">
        <v>0.84</v>
      </c>
      <c r="K1210" s="2" t="str">
        <f t="shared" si="235"/>
        <v>Tuesday</v>
      </c>
      <c r="L1210" s="5">
        <f t="shared" si="236"/>
        <v>43700</v>
      </c>
      <c r="M1210" s="2" t="str">
        <f t="shared" si="237"/>
        <v>Friday</v>
      </c>
      <c r="N1210" s="2" t="str">
        <f t="shared" si="238"/>
        <v>Friday</v>
      </c>
      <c r="O1210" s="12">
        <f t="shared" si="239"/>
        <v>0.70000000000000007</v>
      </c>
      <c r="P1210" s="11" t="str">
        <f t="shared" si="240"/>
        <v>Low Cost per Unit</v>
      </c>
      <c r="Q1210" s="12">
        <f t="shared" si="241"/>
        <v>0</v>
      </c>
      <c r="R1210" s="12">
        <f t="shared" si="242"/>
        <v>0</v>
      </c>
      <c r="S1210" s="12">
        <f t="shared" si="243"/>
        <v>0</v>
      </c>
      <c r="T1210" s="12">
        <f t="shared" si="244"/>
        <v>0</v>
      </c>
      <c r="U1210" s="12">
        <f t="shared" si="245"/>
        <v>0</v>
      </c>
      <c r="V1210" s="13" t="str">
        <f t="shared" ca="1" si="246"/>
        <v>Greater Than 8 Weeks Old</v>
      </c>
    </row>
    <row r="1211" spans="1:22" x14ac:dyDescent="0.35">
      <c r="A1211" s="2" t="s">
        <v>325</v>
      </c>
      <c r="B1211" s="5">
        <v>43704</v>
      </c>
      <c r="C1211" s="5" t="s">
        <v>386</v>
      </c>
      <c r="D1211" s="5" t="s">
        <v>387</v>
      </c>
      <c r="E1211" s="6">
        <v>1</v>
      </c>
      <c r="F1211" s="3">
        <v>14</v>
      </c>
      <c r="G1211" s="3">
        <v>2.2999999999999998</v>
      </c>
      <c r="H1211" s="8">
        <f t="shared" si="234"/>
        <v>2.2999999999999998</v>
      </c>
      <c r="I1211" s="3">
        <v>11.7</v>
      </c>
      <c r="J1211" s="4">
        <v>0.84</v>
      </c>
      <c r="K1211" s="2" t="str">
        <f t="shared" si="235"/>
        <v>Tuesday</v>
      </c>
      <c r="L1211" s="5">
        <f t="shared" si="236"/>
        <v>43707</v>
      </c>
      <c r="M1211" s="2" t="str">
        <f t="shared" si="237"/>
        <v>Friday</v>
      </c>
      <c r="N1211" s="2" t="str">
        <f t="shared" si="238"/>
        <v>Friday</v>
      </c>
      <c r="O1211" s="12">
        <f t="shared" si="239"/>
        <v>0.70000000000000007</v>
      </c>
      <c r="P1211" s="11" t="str">
        <f t="shared" si="240"/>
        <v>Low Cost per Unit</v>
      </c>
      <c r="Q1211" s="12">
        <f t="shared" si="241"/>
        <v>0</v>
      </c>
      <c r="R1211" s="12">
        <f t="shared" si="242"/>
        <v>0</v>
      </c>
      <c r="S1211" s="12">
        <f t="shared" si="243"/>
        <v>0</v>
      </c>
      <c r="T1211" s="12">
        <f t="shared" si="244"/>
        <v>0</v>
      </c>
      <c r="U1211" s="12">
        <f t="shared" si="245"/>
        <v>0</v>
      </c>
      <c r="V1211" s="13" t="str">
        <f t="shared" ca="1" si="246"/>
        <v>Greater Than 8 Weeks Old</v>
      </c>
    </row>
    <row r="1212" spans="1:22" x14ac:dyDescent="0.35">
      <c r="A1212" s="2" t="s">
        <v>203</v>
      </c>
      <c r="B1212" s="5">
        <v>43687</v>
      </c>
      <c r="C1212" s="5" t="s">
        <v>386</v>
      </c>
      <c r="D1212" s="5" t="s">
        <v>387</v>
      </c>
      <c r="E1212" s="6">
        <v>1</v>
      </c>
      <c r="F1212" s="3">
        <v>19</v>
      </c>
      <c r="G1212" s="3">
        <v>2.8</v>
      </c>
      <c r="H1212" s="8">
        <f t="shared" si="234"/>
        <v>2.8</v>
      </c>
      <c r="I1212" s="3">
        <v>16.2</v>
      </c>
      <c r="J1212" s="4">
        <v>0.85</v>
      </c>
      <c r="K1212" s="2" t="str">
        <f t="shared" si="235"/>
        <v>Saturday</v>
      </c>
      <c r="L1212" s="5">
        <f t="shared" si="236"/>
        <v>43690</v>
      </c>
      <c r="M1212" s="2" t="str">
        <f t="shared" si="237"/>
        <v>Tuesday</v>
      </c>
      <c r="N1212" s="2" t="str">
        <f t="shared" si="238"/>
        <v>Tuesday</v>
      </c>
      <c r="O1212" s="12">
        <f t="shared" si="239"/>
        <v>0</v>
      </c>
      <c r="P1212" s="11" t="str">
        <f t="shared" si="240"/>
        <v>Low Cost per Unit</v>
      </c>
      <c r="Q1212" s="12">
        <f t="shared" si="241"/>
        <v>0</v>
      </c>
      <c r="R1212" s="12">
        <f t="shared" si="242"/>
        <v>0</v>
      </c>
      <c r="S1212" s="12">
        <f t="shared" si="243"/>
        <v>0</v>
      </c>
      <c r="T1212" s="12">
        <f t="shared" si="244"/>
        <v>0</v>
      </c>
      <c r="U1212" s="12">
        <f t="shared" si="245"/>
        <v>0</v>
      </c>
      <c r="V1212" s="13" t="str">
        <f t="shared" ca="1" si="246"/>
        <v>Greater Than 8 Weeks Old</v>
      </c>
    </row>
    <row r="1213" spans="1:22" x14ac:dyDescent="0.35">
      <c r="A1213" s="2" t="s">
        <v>203</v>
      </c>
      <c r="B1213" s="5">
        <v>43697</v>
      </c>
      <c r="C1213" s="5" t="s">
        <v>386</v>
      </c>
      <c r="D1213" s="5" t="s">
        <v>387</v>
      </c>
      <c r="E1213" s="6">
        <v>1</v>
      </c>
      <c r="F1213" s="3">
        <v>19</v>
      </c>
      <c r="G1213" s="3">
        <v>2.8</v>
      </c>
      <c r="H1213" s="8">
        <f t="shared" si="234"/>
        <v>2.8</v>
      </c>
      <c r="I1213" s="3">
        <v>16.2</v>
      </c>
      <c r="J1213" s="4">
        <v>0.85</v>
      </c>
      <c r="K1213" s="2" t="str">
        <f t="shared" si="235"/>
        <v>Tuesday</v>
      </c>
      <c r="L1213" s="5">
        <f t="shared" si="236"/>
        <v>43700</v>
      </c>
      <c r="M1213" s="2" t="str">
        <f t="shared" si="237"/>
        <v>Friday</v>
      </c>
      <c r="N1213" s="2" t="str">
        <f t="shared" si="238"/>
        <v>Friday</v>
      </c>
      <c r="O1213" s="12">
        <f t="shared" si="239"/>
        <v>0.95000000000000007</v>
      </c>
      <c r="P1213" s="11" t="str">
        <f t="shared" si="240"/>
        <v>Low Cost per Unit</v>
      </c>
      <c r="Q1213" s="12">
        <f t="shared" si="241"/>
        <v>0</v>
      </c>
      <c r="R1213" s="12">
        <f t="shared" si="242"/>
        <v>0</v>
      </c>
      <c r="S1213" s="12">
        <f t="shared" si="243"/>
        <v>0</v>
      </c>
      <c r="T1213" s="12">
        <f t="shared" si="244"/>
        <v>0</v>
      </c>
      <c r="U1213" s="12">
        <f t="shared" si="245"/>
        <v>0</v>
      </c>
      <c r="V1213" s="13" t="str">
        <f t="shared" ca="1" si="246"/>
        <v>Greater Than 8 Weeks Old</v>
      </c>
    </row>
    <row r="1214" spans="1:22" x14ac:dyDescent="0.35">
      <c r="A1214" s="2" t="s">
        <v>177</v>
      </c>
      <c r="B1214" s="5">
        <v>43686</v>
      </c>
      <c r="C1214" s="5" t="s">
        <v>386</v>
      </c>
      <c r="D1214" s="5" t="s">
        <v>387</v>
      </c>
      <c r="E1214" s="6">
        <v>1</v>
      </c>
      <c r="F1214" s="3">
        <v>10</v>
      </c>
      <c r="G1214" s="3">
        <v>0.75</v>
      </c>
      <c r="H1214" s="8">
        <f t="shared" si="234"/>
        <v>0.75</v>
      </c>
      <c r="I1214" s="3">
        <v>9.25</v>
      </c>
      <c r="J1214" s="4">
        <v>0.93</v>
      </c>
      <c r="K1214" s="2" t="str">
        <f t="shared" si="235"/>
        <v>Friday</v>
      </c>
      <c r="L1214" s="5">
        <f t="shared" si="236"/>
        <v>43689</v>
      </c>
      <c r="M1214" s="2" t="str">
        <f t="shared" si="237"/>
        <v>Monday</v>
      </c>
      <c r="N1214" s="2" t="str">
        <f t="shared" si="238"/>
        <v>Monday</v>
      </c>
      <c r="O1214" s="12">
        <f t="shared" si="239"/>
        <v>0</v>
      </c>
      <c r="P1214" s="11" t="str">
        <f t="shared" si="240"/>
        <v>Low Cost per Unit</v>
      </c>
      <c r="Q1214" s="12">
        <f t="shared" si="241"/>
        <v>0</v>
      </c>
      <c r="R1214" s="12">
        <f t="shared" si="242"/>
        <v>0</v>
      </c>
      <c r="S1214" s="12">
        <f t="shared" si="243"/>
        <v>0</v>
      </c>
      <c r="T1214" s="12">
        <f t="shared" si="244"/>
        <v>0</v>
      </c>
      <c r="U1214" s="12">
        <f t="shared" si="245"/>
        <v>0</v>
      </c>
      <c r="V1214" s="13" t="str">
        <f t="shared" ca="1" si="246"/>
        <v>Greater Than 8 Weeks Old</v>
      </c>
    </row>
    <row r="1215" spans="1:22" x14ac:dyDescent="0.35">
      <c r="A1215" s="2" t="s">
        <v>177</v>
      </c>
      <c r="B1215" s="5">
        <v>43688</v>
      </c>
      <c r="C1215" s="5" t="s">
        <v>386</v>
      </c>
      <c r="D1215" s="5" t="s">
        <v>387</v>
      </c>
      <c r="E1215" s="6">
        <v>1</v>
      </c>
      <c r="F1215" s="3">
        <v>10</v>
      </c>
      <c r="G1215" s="3">
        <v>0.75</v>
      </c>
      <c r="H1215" s="8">
        <f t="shared" si="234"/>
        <v>0.75</v>
      </c>
      <c r="I1215" s="3">
        <v>9.25</v>
      </c>
      <c r="J1215" s="4">
        <v>0.93</v>
      </c>
      <c r="K1215" s="2" t="str">
        <f t="shared" si="235"/>
        <v>Sunday</v>
      </c>
      <c r="L1215" s="5">
        <f t="shared" si="236"/>
        <v>43691</v>
      </c>
      <c r="M1215" s="2" t="str">
        <f t="shared" si="237"/>
        <v>Wednesday</v>
      </c>
      <c r="N1215" s="2" t="str">
        <f t="shared" si="238"/>
        <v>Wednesday</v>
      </c>
      <c r="O1215" s="12">
        <f t="shared" si="239"/>
        <v>0</v>
      </c>
      <c r="P1215" s="11" t="str">
        <f t="shared" si="240"/>
        <v>Low Cost per Unit</v>
      </c>
      <c r="Q1215" s="12">
        <f t="shared" si="241"/>
        <v>0</v>
      </c>
      <c r="R1215" s="12">
        <f t="shared" si="242"/>
        <v>0</v>
      </c>
      <c r="S1215" s="12">
        <f t="shared" si="243"/>
        <v>0</v>
      </c>
      <c r="T1215" s="12">
        <f t="shared" si="244"/>
        <v>0</v>
      </c>
      <c r="U1215" s="12">
        <f t="shared" si="245"/>
        <v>0</v>
      </c>
      <c r="V1215" s="13" t="str">
        <f t="shared" ca="1" si="246"/>
        <v>Greater Than 8 Weeks Old</v>
      </c>
    </row>
    <row r="1216" spans="1:22" x14ac:dyDescent="0.35">
      <c r="A1216" s="2" t="s">
        <v>138</v>
      </c>
      <c r="B1216" s="5">
        <v>43678</v>
      </c>
      <c r="C1216" s="5" t="s">
        <v>386</v>
      </c>
      <c r="D1216" s="5" t="s">
        <v>387</v>
      </c>
      <c r="E1216" s="6">
        <v>1</v>
      </c>
      <c r="F1216" s="3">
        <v>29</v>
      </c>
      <c r="G1216" s="3">
        <v>4.6500000000000004</v>
      </c>
      <c r="H1216" s="8">
        <f t="shared" si="234"/>
        <v>4.6500000000000004</v>
      </c>
      <c r="I1216" s="3">
        <v>24.35</v>
      </c>
      <c r="J1216" s="4">
        <v>0.84</v>
      </c>
      <c r="K1216" s="2" t="str">
        <f t="shared" si="235"/>
        <v>Thursday</v>
      </c>
      <c r="L1216" s="5">
        <f t="shared" si="236"/>
        <v>43681</v>
      </c>
      <c r="M1216" s="2" t="str">
        <f t="shared" si="237"/>
        <v>Sunday</v>
      </c>
      <c r="N1216" s="2" t="str">
        <f t="shared" si="238"/>
        <v>Monday</v>
      </c>
      <c r="O1216" s="12">
        <f t="shared" si="239"/>
        <v>0</v>
      </c>
      <c r="P1216" s="11" t="str">
        <f t="shared" si="240"/>
        <v>Low Cost per Unit</v>
      </c>
      <c r="Q1216" s="12">
        <f t="shared" si="241"/>
        <v>0</v>
      </c>
      <c r="R1216" s="12">
        <f t="shared" si="242"/>
        <v>0</v>
      </c>
      <c r="S1216" s="12">
        <f t="shared" si="243"/>
        <v>0</v>
      </c>
      <c r="T1216" s="12">
        <f t="shared" si="244"/>
        <v>0</v>
      </c>
      <c r="U1216" s="12">
        <f t="shared" si="245"/>
        <v>0</v>
      </c>
      <c r="V1216" s="13" t="str">
        <f t="shared" ca="1" si="246"/>
        <v>Greater Than 8 Weeks Old</v>
      </c>
    </row>
    <row r="1217" spans="1:22" x14ac:dyDescent="0.35">
      <c r="A1217" s="2" t="s">
        <v>138</v>
      </c>
      <c r="B1217" s="5">
        <v>43684</v>
      </c>
      <c r="C1217" s="5" t="s">
        <v>386</v>
      </c>
      <c r="D1217" s="5" t="s">
        <v>387</v>
      </c>
      <c r="E1217" s="6">
        <v>1</v>
      </c>
      <c r="F1217" s="3">
        <v>29</v>
      </c>
      <c r="G1217" s="3">
        <v>4.6500000000000004</v>
      </c>
      <c r="H1217" s="8">
        <f t="shared" si="234"/>
        <v>4.6500000000000004</v>
      </c>
      <c r="I1217" s="3">
        <v>24.35</v>
      </c>
      <c r="J1217" s="4">
        <v>0.84</v>
      </c>
      <c r="K1217" s="2" t="str">
        <f t="shared" si="235"/>
        <v>Wednesday</v>
      </c>
      <c r="L1217" s="5">
        <f t="shared" si="236"/>
        <v>43687</v>
      </c>
      <c r="M1217" s="2" t="str">
        <f t="shared" si="237"/>
        <v>Saturday</v>
      </c>
      <c r="N1217" s="2" t="str">
        <f t="shared" si="238"/>
        <v>Saturday</v>
      </c>
      <c r="O1217" s="12">
        <f t="shared" si="239"/>
        <v>0</v>
      </c>
      <c r="P1217" s="11" t="str">
        <f t="shared" si="240"/>
        <v>Low Cost per Unit</v>
      </c>
      <c r="Q1217" s="12">
        <f t="shared" si="241"/>
        <v>0</v>
      </c>
      <c r="R1217" s="12">
        <f t="shared" si="242"/>
        <v>0</v>
      </c>
      <c r="S1217" s="12">
        <f t="shared" si="243"/>
        <v>0</v>
      </c>
      <c r="T1217" s="12">
        <f t="shared" si="244"/>
        <v>0</v>
      </c>
      <c r="U1217" s="12">
        <f t="shared" si="245"/>
        <v>0</v>
      </c>
      <c r="V1217" s="13" t="str">
        <f t="shared" ca="1" si="246"/>
        <v>Greater Than 8 Weeks Old</v>
      </c>
    </row>
    <row r="1218" spans="1:22" x14ac:dyDescent="0.35">
      <c r="A1218" s="2" t="s">
        <v>138</v>
      </c>
      <c r="B1218" s="5">
        <v>43698</v>
      </c>
      <c r="C1218" s="5" t="s">
        <v>386</v>
      </c>
      <c r="D1218" s="5" t="s">
        <v>387</v>
      </c>
      <c r="E1218" s="6">
        <v>3</v>
      </c>
      <c r="F1218" s="3">
        <v>58</v>
      </c>
      <c r="G1218" s="3">
        <v>13.95</v>
      </c>
      <c r="H1218" s="8">
        <f t="shared" si="234"/>
        <v>4.6499999999999995</v>
      </c>
      <c r="I1218" s="3">
        <v>44.05</v>
      </c>
      <c r="J1218" s="4">
        <v>0.76</v>
      </c>
      <c r="K1218" s="2" t="str">
        <f t="shared" si="235"/>
        <v>Wednesday</v>
      </c>
      <c r="L1218" s="5">
        <f t="shared" si="236"/>
        <v>43701</v>
      </c>
      <c r="M1218" s="2" t="str">
        <f t="shared" si="237"/>
        <v>Saturday</v>
      </c>
      <c r="N1218" s="2" t="str">
        <f t="shared" si="238"/>
        <v>Saturday</v>
      </c>
      <c r="O1218" s="12">
        <f t="shared" si="239"/>
        <v>0</v>
      </c>
      <c r="P1218" s="11" t="str">
        <f t="shared" si="240"/>
        <v>Low Cost per Unit</v>
      </c>
      <c r="Q1218" s="12">
        <f t="shared" si="241"/>
        <v>0</v>
      </c>
      <c r="R1218" s="12">
        <f t="shared" si="242"/>
        <v>1.74</v>
      </c>
      <c r="S1218" s="12">
        <f t="shared" si="243"/>
        <v>0</v>
      </c>
      <c r="T1218" s="12">
        <f t="shared" si="244"/>
        <v>0</v>
      </c>
      <c r="U1218" s="12">
        <f t="shared" si="245"/>
        <v>0</v>
      </c>
      <c r="V1218" s="13" t="str">
        <f t="shared" ca="1" si="246"/>
        <v>Greater Than 8 Weeks Old</v>
      </c>
    </row>
    <row r="1219" spans="1:22" x14ac:dyDescent="0.35">
      <c r="A1219" s="2" t="s">
        <v>28</v>
      </c>
      <c r="B1219" s="5">
        <v>43681</v>
      </c>
      <c r="C1219" s="5" t="s">
        <v>369</v>
      </c>
      <c r="D1219" s="5" t="s">
        <v>389</v>
      </c>
      <c r="E1219" s="6">
        <v>2</v>
      </c>
      <c r="F1219" s="3">
        <v>450</v>
      </c>
      <c r="G1219" s="3">
        <v>238</v>
      </c>
      <c r="H1219" s="8">
        <f t="shared" ref="H1219:H1282" si="247">G1219/E1219</f>
        <v>119</v>
      </c>
      <c r="I1219" s="3">
        <v>212</v>
      </c>
      <c r="J1219" s="4">
        <v>0.47</v>
      </c>
      <c r="K1219" s="2" t="str">
        <f t="shared" ref="K1219:K1282" si="248">TEXT(B1219,"dddd")</f>
        <v>Sunday</v>
      </c>
      <c r="L1219" s="5">
        <f t="shared" ref="L1219:L1282" si="249">B1219+3</f>
        <v>43684</v>
      </c>
      <c r="M1219" s="2" t="str">
        <f t="shared" ref="M1219:M1282" si="250">TEXT(L1219,"dddd")</f>
        <v>Wednesday</v>
      </c>
      <c r="N1219" s="2" t="str">
        <f t="shared" ref="N1219:N1282" si="251">IF(M1219="Sunday","Monday",M1219)</f>
        <v>Wednesday</v>
      </c>
      <c r="O1219" s="12">
        <f t="shared" ref="O1219:O1282" si="252">IF(TEXT(B1219,"dddd")="Tuesday",F1219*0.05,0)</f>
        <v>0</v>
      </c>
      <c r="P1219" s="11" t="str">
        <f t="shared" ref="P1219:P1282" si="253">IF(H1219&gt;AVERAGE(H:H),"High Cost per Unit","Low Cost per Unit")</f>
        <v>High Cost per Unit</v>
      </c>
      <c r="Q1219" s="12">
        <f t="shared" ref="Q1219:Q1282" si="254">IF(D1219="Masks",F1219*0.1,0)</f>
        <v>0</v>
      </c>
      <c r="R1219" s="12">
        <f t="shared" ref="R1219:R1282" si="255">IF(E1219&gt;1,F1219*0.03,0)</f>
        <v>13.5</v>
      </c>
      <c r="S1219" s="12">
        <f t="shared" ref="S1219:S1282" si="256">IF(D1219="Accessories",F1219*0.15,0)</f>
        <v>0</v>
      </c>
      <c r="T1219" s="12">
        <f t="shared" ref="T1219:T1282" si="257">IF(AND(K1219="Saturday",C1219="Fitness"),F1219*0.1,0)</f>
        <v>0</v>
      </c>
      <c r="U1219" s="12">
        <f t="shared" ref="U1219:U1282" si="258">IF(AND(K1219="Friday",C1219="Automotive"),F1219*0.2,0)</f>
        <v>0</v>
      </c>
      <c r="V1219" s="13" t="str">
        <f t="shared" ref="V1219:V1282" ca="1" si="259">IF(B1219&lt;TODAY()-56,"Greater Than 8 Weeks Old","Less Than 8 Weeks Old")</f>
        <v>Greater Than 8 Weeks Old</v>
      </c>
    </row>
    <row r="1220" spans="1:22" x14ac:dyDescent="0.35">
      <c r="A1220" s="2" t="s">
        <v>29</v>
      </c>
      <c r="B1220" s="5">
        <v>43681</v>
      </c>
      <c r="C1220" s="5" t="s">
        <v>369</v>
      </c>
      <c r="D1220" s="5" t="s">
        <v>389</v>
      </c>
      <c r="E1220" s="6">
        <v>3</v>
      </c>
      <c r="F1220" s="3">
        <v>327</v>
      </c>
      <c r="G1220" s="3">
        <v>113.52</v>
      </c>
      <c r="H1220" s="8">
        <f t="shared" si="247"/>
        <v>37.839999999999996</v>
      </c>
      <c r="I1220" s="3">
        <v>213.48</v>
      </c>
      <c r="J1220" s="4">
        <v>0.65</v>
      </c>
      <c r="K1220" s="2" t="str">
        <f t="shared" si="248"/>
        <v>Sunday</v>
      </c>
      <c r="L1220" s="5">
        <f t="shared" si="249"/>
        <v>43684</v>
      </c>
      <c r="M1220" s="2" t="str">
        <f t="shared" si="250"/>
        <v>Wednesday</v>
      </c>
      <c r="N1220" s="2" t="str">
        <f t="shared" si="251"/>
        <v>Wednesday</v>
      </c>
      <c r="O1220" s="12">
        <f t="shared" si="252"/>
        <v>0</v>
      </c>
      <c r="P1220" s="11" t="str">
        <f t="shared" si="253"/>
        <v>High Cost per Unit</v>
      </c>
      <c r="Q1220" s="12">
        <f t="shared" si="254"/>
        <v>0</v>
      </c>
      <c r="R1220" s="12">
        <f t="shared" si="255"/>
        <v>9.81</v>
      </c>
      <c r="S1220" s="12">
        <f t="shared" si="256"/>
        <v>0</v>
      </c>
      <c r="T1220" s="12">
        <f t="shared" si="257"/>
        <v>0</v>
      </c>
      <c r="U1220" s="12">
        <f t="shared" si="258"/>
        <v>0</v>
      </c>
      <c r="V1220" s="13" t="str">
        <f t="shared" ca="1" si="259"/>
        <v>Greater Than 8 Weeks Old</v>
      </c>
    </row>
    <row r="1221" spans="1:22" x14ac:dyDescent="0.35">
      <c r="A1221" s="2" t="s">
        <v>29</v>
      </c>
      <c r="B1221" s="5">
        <v>43682</v>
      </c>
      <c r="C1221" s="5" t="s">
        <v>369</v>
      </c>
      <c r="D1221" s="5" t="s">
        <v>389</v>
      </c>
      <c r="E1221" s="6">
        <v>3</v>
      </c>
      <c r="F1221" s="3">
        <v>327</v>
      </c>
      <c r="G1221" s="3">
        <v>113.52</v>
      </c>
      <c r="H1221" s="8">
        <f t="shared" si="247"/>
        <v>37.839999999999996</v>
      </c>
      <c r="I1221" s="3">
        <v>213.48</v>
      </c>
      <c r="J1221" s="4">
        <v>0.65</v>
      </c>
      <c r="K1221" s="2" t="str">
        <f t="shared" si="248"/>
        <v>Monday</v>
      </c>
      <c r="L1221" s="5">
        <f t="shared" si="249"/>
        <v>43685</v>
      </c>
      <c r="M1221" s="2" t="str">
        <f t="shared" si="250"/>
        <v>Thursday</v>
      </c>
      <c r="N1221" s="2" t="str">
        <f t="shared" si="251"/>
        <v>Thursday</v>
      </c>
      <c r="O1221" s="12">
        <f t="shared" si="252"/>
        <v>0</v>
      </c>
      <c r="P1221" s="11" t="str">
        <f t="shared" si="253"/>
        <v>High Cost per Unit</v>
      </c>
      <c r="Q1221" s="12">
        <f t="shared" si="254"/>
        <v>0</v>
      </c>
      <c r="R1221" s="12">
        <f t="shared" si="255"/>
        <v>9.81</v>
      </c>
      <c r="S1221" s="12">
        <f t="shared" si="256"/>
        <v>0</v>
      </c>
      <c r="T1221" s="12">
        <f t="shared" si="257"/>
        <v>0</v>
      </c>
      <c r="U1221" s="12">
        <f t="shared" si="258"/>
        <v>0</v>
      </c>
      <c r="V1221" s="13" t="str">
        <f t="shared" ca="1" si="259"/>
        <v>Greater Than 8 Weeks Old</v>
      </c>
    </row>
    <row r="1222" spans="1:22" x14ac:dyDescent="0.35">
      <c r="A1222" s="2" t="s">
        <v>29</v>
      </c>
      <c r="B1222" s="5">
        <v>43684</v>
      </c>
      <c r="C1222" s="5" t="s">
        <v>369</v>
      </c>
      <c r="D1222" s="5" t="s">
        <v>389</v>
      </c>
      <c r="E1222" s="6">
        <v>4</v>
      </c>
      <c r="F1222" s="3">
        <v>327.97</v>
      </c>
      <c r="G1222" s="3">
        <v>151.36000000000001</v>
      </c>
      <c r="H1222" s="8">
        <f t="shared" si="247"/>
        <v>37.840000000000003</v>
      </c>
      <c r="I1222" s="3">
        <v>176.61</v>
      </c>
      <c r="J1222" s="4">
        <v>0.54</v>
      </c>
      <c r="K1222" s="2" t="str">
        <f t="shared" si="248"/>
        <v>Wednesday</v>
      </c>
      <c r="L1222" s="5">
        <f t="shared" si="249"/>
        <v>43687</v>
      </c>
      <c r="M1222" s="2" t="str">
        <f t="shared" si="250"/>
        <v>Saturday</v>
      </c>
      <c r="N1222" s="2" t="str">
        <f t="shared" si="251"/>
        <v>Saturday</v>
      </c>
      <c r="O1222" s="12">
        <f t="shared" si="252"/>
        <v>0</v>
      </c>
      <c r="P1222" s="11" t="str">
        <f t="shared" si="253"/>
        <v>High Cost per Unit</v>
      </c>
      <c r="Q1222" s="12">
        <f t="shared" si="254"/>
        <v>0</v>
      </c>
      <c r="R1222" s="12">
        <f t="shared" si="255"/>
        <v>9.8391000000000002</v>
      </c>
      <c r="S1222" s="12">
        <f t="shared" si="256"/>
        <v>0</v>
      </c>
      <c r="T1222" s="12">
        <f t="shared" si="257"/>
        <v>0</v>
      </c>
      <c r="U1222" s="12">
        <f t="shared" si="258"/>
        <v>0</v>
      </c>
      <c r="V1222" s="13" t="str">
        <f t="shared" ca="1" si="259"/>
        <v>Greater Than 8 Weeks Old</v>
      </c>
    </row>
    <row r="1223" spans="1:22" x14ac:dyDescent="0.35">
      <c r="A1223" s="2" t="s">
        <v>29</v>
      </c>
      <c r="B1223" s="5">
        <v>43685</v>
      </c>
      <c r="C1223" s="5" t="s">
        <v>369</v>
      </c>
      <c r="D1223" s="5" t="s">
        <v>389</v>
      </c>
      <c r="E1223" s="6">
        <v>6</v>
      </c>
      <c r="F1223" s="3">
        <v>437.94</v>
      </c>
      <c r="G1223" s="3">
        <v>227.04</v>
      </c>
      <c r="H1223" s="8">
        <f t="shared" si="247"/>
        <v>37.839999999999996</v>
      </c>
      <c r="I1223" s="3">
        <v>210.9</v>
      </c>
      <c r="J1223" s="4">
        <v>0.48</v>
      </c>
      <c r="K1223" s="2" t="str">
        <f t="shared" si="248"/>
        <v>Thursday</v>
      </c>
      <c r="L1223" s="5">
        <f t="shared" si="249"/>
        <v>43688</v>
      </c>
      <c r="M1223" s="2" t="str">
        <f t="shared" si="250"/>
        <v>Sunday</v>
      </c>
      <c r="N1223" s="2" t="str">
        <f t="shared" si="251"/>
        <v>Monday</v>
      </c>
      <c r="O1223" s="12">
        <f t="shared" si="252"/>
        <v>0</v>
      </c>
      <c r="P1223" s="11" t="str">
        <f t="shared" si="253"/>
        <v>High Cost per Unit</v>
      </c>
      <c r="Q1223" s="12">
        <f t="shared" si="254"/>
        <v>0</v>
      </c>
      <c r="R1223" s="12">
        <f t="shared" si="255"/>
        <v>13.138199999999999</v>
      </c>
      <c r="S1223" s="12">
        <f t="shared" si="256"/>
        <v>0</v>
      </c>
      <c r="T1223" s="12">
        <f t="shared" si="257"/>
        <v>0</v>
      </c>
      <c r="U1223" s="12">
        <f t="shared" si="258"/>
        <v>0</v>
      </c>
      <c r="V1223" s="13" t="str">
        <f t="shared" ca="1" si="259"/>
        <v>Greater Than 8 Weeks Old</v>
      </c>
    </row>
    <row r="1224" spans="1:22" x14ac:dyDescent="0.35">
      <c r="A1224" s="2" t="s">
        <v>29</v>
      </c>
      <c r="B1224" s="5">
        <v>43686</v>
      </c>
      <c r="C1224" s="5" t="s">
        <v>369</v>
      </c>
      <c r="D1224" s="5" t="s">
        <v>389</v>
      </c>
      <c r="E1224" s="6">
        <v>2</v>
      </c>
      <c r="F1224" s="3">
        <v>145.97999999999999</v>
      </c>
      <c r="G1224" s="3">
        <v>75.680000000000007</v>
      </c>
      <c r="H1224" s="8">
        <f t="shared" si="247"/>
        <v>37.840000000000003</v>
      </c>
      <c r="I1224" s="3">
        <v>70.3</v>
      </c>
      <c r="J1224" s="4">
        <v>0.48</v>
      </c>
      <c r="K1224" s="2" t="str">
        <f t="shared" si="248"/>
        <v>Friday</v>
      </c>
      <c r="L1224" s="5">
        <f t="shared" si="249"/>
        <v>43689</v>
      </c>
      <c r="M1224" s="2" t="str">
        <f t="shared" si="250"/>
        <v>Monday</v>
      </c>
      <c r="N1224" s="2" t="str">
        <f t="shared" si="251"/>
        <v>Monday</v>
      </c>
      <c r="O1224" s="12">
        <f t="shared" si="252"/>
        <v>0</v>
      </c>
      <c r="P1224" s="11" t="str">
        <f t="shared" si="253"/>
        <v>High Cost per Unit</v>
      </c>
      <c r="Q1224" s="12">
        <f t="shared" si="254"/>
        <v>0</v>
      </c>
      <c r="R1224" s="12">
        <f t="shared" si="255"/>
        <v>4.3793999999999995</v>
      </c>
      <c r="S1224" s="12">
        <f t="shared" si="256"/>
        <v>0</v>
      </c>
      <c r="T1224" s="12">
        <f t="shared" si="257"/>
        <v>0</v>
      </c>
      <c r="U1224" s="12">
        <f t="shared" si="258"/>
        <v>0</v>
      </c>
      <c r="V1224" s="13" t="str">
        <f t="shared" ca="1" si="259"/>
        <v>Greater Than 8 Weeks Old</v>
      </c>
    </row>
    <row r="1225" spans="1:22" x14ac:dyDescent="0.35">
      <c r="A1225" s="2" t="s">
        <v>29</v>
      </c>
      <c r="B1225" s="5">
        <v>43687</v>
      </c>
      <c r="C1225" s="5" t="s">
        <v>369</v>
      </c>
      <c r="D1225" s="5" t="s">
        <v>389</v>
      </c>
      <c r="E1225" s="6">
        <v>3</v>
      </c>
      <c r="F1225" s="3">
        <v>218.97</v>
      </c>
      <c r="G1225" s="3">
        <v>113.52</v>
      </c>
      <c r="H1225" s="8">
        <f t="shared" si="247"/>
        <v>37.839999999999996</v>
      </c>
      <c r="I1225" s="3">
        <v>105.45</v>
      </c>
      <c r="J1225" s="4">
        <v>0.48</v>
      </c>
      <c r="K1225" s="2" t="str">
        <f t="shared" si="248"/>
        <v>Saturday</v>
      </c>
      <c r="L1225" s="5">
        <f t="shared" si="249"/>
        <v>43690</v>
      </c>
      <c r="M1225" s="2" t="str">
        <f t="shared" si="250"/>
        <v>Tuesday</v>
      </c>
      <c r="N1225" s="2" t="str">
        <f t="shared" si="251"/>
        <v>Tuesday</v>
      </c>
      <c r="O1225" s="12">
        <f t="shared" si="252"/>
        <v>0</v>
      </c>
      <c r="P1225" s="11" t="str">
        <f t="shared" si="253"/>
        <v>High Cost per Unit</v>
      </c>
      <c r="Q1225" s="12">
        <f t="shared" si="254"/>
        <v>0</v>
      </c>
      <c r="R1225" s="12">
        <f t="shared" si="255"/>
        <v>6.5690999999999997</v>
      </c>
      <c r="S1225" s="12">
        <f t="shared" si="256"/>
        <v>0</v>
      </c>
      <c r="T1225" s="12">
        <f t="shared" si="257"/>
        <v>21.897000000000002</v>
      </c>
      <c r="U1225" s="12">
        <f t="shared" si="258"/>
        <v>0</v>
      </c>
      <c r="V1225" s="13" t="str">
        <f t="shared" ca="1" si="259"/>
        <v>Greater Than 8 Weeks Old</v>
      </c>
    </row>
    <row r="1226" spans="1:22" x14ac:dyDescent="0.35">
      <c r="A1226" s="2" t="s">
        <v>29</v>
      </c>
      <c r="B1226" s="5">
        <v>43688</v>
      </c>
      <c r="C1226" s="5" t="s">
        <v>369</v>
      </c>
      <c r="D1226" s="5" t="s">
        <v>389</v>
      </c>
      <c r="E1226" s="6">
        <v>9</v>
      </c>
      <c r="F1226" s="3">
        <v>656.91</v>
      </c>
      <c r="G1226" s="3">
        <v>340.56</v>
      </c>
      <c r="H1226" s="8">
        <f t="shared" si="247"/>
        <v>37.840000000000003</v>
      </c>
      <c r="I1226" s="3">
        <v>316.35000000000002</v>
      </c>
      <c r="J1226" s="4">
        <v>0.48</v>
      </c>
      <c r="K1226" s="2" t="str">
        <f t="shared" si="248"/>
        <v>Sunday</v>
      </c>
      <c r="L1226" s="5">
        <f t="shared" si="249"/>
        <v>43691</v>
      </c>
      <c r="M1226" s="2" t="str">
        <f t="shared" si="250"/>
        <v>Wednesday</v>
      </c>
      <c r="N1226" s="2" t="str">
        <f t="shared" si="251"/>
        <v>Wednesday</v>
      </c>
      <c r="O1226" s="12">
        <f t="shared" si="252"/>
        <v>0</v>
      </c>
      <c r="P1226" s="11" t="str">
        <f t="shared" si="253"/>
        <v>High Cost per Unit</v>
      </c>
      <c r="Q1226" s="12">
        <f t="shared" si="254"/>
        <v>0</v>
      </c>
      <c r="R1226" s="12">
        <f t="shared" si="255"/>
        <v>19.7073</v>
      </c>
      <c r="S1226" s="12">
        <f t="shared" si="256"/>
        <v>0</v>
      </c>
      <c r="T1226" s="12">
        <f t="shared" si="257"/>
        <v>0</v>
      </c>
      <c r="U1226" s="12">
        <f t="shared" si="258"/>
        <v>0</v>
      </c>
      <c r="V1226" s="13" t="str">
        <f t="shared" ca="1" si="259"/>
        <v>Greater Than 8 Weeks Old</v>
      </c>
    </row>
    <row r="1227" spans="1:22" x14ac:dyDescent="0.35">
      <c r="A1227" s="2" t="s">
        <v>29</v>
      </c>
      <c r="B1227" s="5">
        <v>43689</v>
      </c>
      <c r="C1227" s="5" t="s">
        <v>369</v>
      </c>
      <c r="D1227" s="5" t="s">
        <v>389</v>
      </c>
      <c r="E1227" s="6">
        <v>6</v>
      </c>
      <c r="F1227" s="3">
        <v>437.94</v>
      </c>
      <c r="G1227" s="3">
        <v>227.04</v>
      </c>
      <c r="H1227" s="8">
        <f t="shared" si="247"/>
        <v>37.839999999999996</v>
      </c>
      <c r="I1227" s="3">
        <v>210.9</v>
      </c>
      <c r="J1227" s="4">
        <v>0.48</v>
      </c>
      <c r="K1227" s="2" t="str">
        <f t="shared" si="248"/>
        <v>Monday</v>
      </c>
      <c r="L1227" s="5">
        <f t="shared" si="249"/>
        <v>43692</v>
      </c>
      <c r="M1227" s="2" t="str">
        <f t="shared" si="250"/>
        <v>Thursday</v>
      </c>
      <c r="N1227" s="2" t="str">
        <f t="shared" si="251"/>
        <v>Thursday</v>
      </c>
      <c r="O1227" s="12">
        <f t="shared" si="252"/>
        <v>0</v>
      </c>
      <c r="P1227" s="11" t="str">
        <f t="shared" si="253"/>
        <v>High Cost per Unit</v>
      </c>
      <c r="Q1227" s="12">
        <f t="shared" si="254"/>
        <v>0</v>
      </c>
      <c r="R1227" s="12">
        <f t="shared" si="255"/>
        <v>13.138199999999999</v>
      </c>
      <c r="S1227" s="12">
        <f t="shared" si="256"/>
        <v>0</v>
      </c>
      <c r="T1227" s="12">
        <f t="shared" si="257"/>
        <v>0</v>
      </c>
      <c r="U1227" s="12">
        <f t="shared" si="258"/>
        <v>0</v>
      </c>
      <c r="V1227" s="13" t="str">
        <f t="shared" ca="1" si="259"/>
        <v>Greater Than 8 Weeks Old</v>
      </c>
    </row>
    <row r="1228" spans="1:22" x14ac:dyDescent="0.35">
      <c r="A1228" s="2" t="s">
        <v>29</v>
      </c>
      <c r="B1228" s="5">
        <v>43690</v>
      </c>
      <c r="C1228" s="5" t="s">
        <v>369</v>
      </c>
      <c r="D1228" s="5" t="s">
        <v>389</v>
      </c>
      <c r="E1228" s="6">
        <v>6</v>
      </c>
      <c r="F1228" s="3">
        <v>437.94</v>
      </c>
      <c r="G1228" s="3">
        <v>227.04</v>
      </c>
      <c r="H1228" s="8">
        <f t="shared" si="247"/>
        <v>37.839999999999996</v>
      </c>
      <c r="I1228" s="3">
        <v>210.9</v>
      </c>
      <c r="J1228" s="4">
        <v>0.48</v>
      </c>
      <c r="K1228" s="2" t="str">
        <f t="shared" si="248"/>
        <v>Tuesday</v>
      </c>
      <c r="L1228" s="5">
        <f t="shared" si="249"/>
        <v>43693</v>
      </c>
      <c r="M1228" s="2" t="str">
        <f t="shared" si="250"/>
        <v>Friday</v>
      </c>
      <c r="N1228" s="2" t="str">
        <f t="shared" si="251"/>
        <v>Friday</v>
      </c>
      <c r="O1228" s="12">
        <f t="shared" si="252"/>
        <v>21.897000000000002</v>
      </c>
      <c r="P1228" s="11" t="str">
        <f t="shared" si="253"/>
        <v>High Cost per Unit</v>
      </c>
      <c r="Q1228" s="12">
        <f t="shared" si="254"/>
        <v>0</v>
      </c>
      <c r="R1228" s="12">
        <f t="shared" si="255"/>
        <v>13.138199999999999</v>
      </c>
      <c r="S1228" s="12">
        <f t="shared" si="256"/>
        <v>0</v>
      </c>
      <c r="T1228" s="12">
        <f t="shared" si="257"/>
        <v>0</v>
      </c>
      <c r="U1228" s="12">
        <f t="shared" si="258"/>
        <v>0</v>
      </c>
      <c r="V1228" s="13" t="str">
        <f t="shared" ca="1" si="259"/>
        <v>Greater Than 8 Weeks Old</v>
      </c>
    </row>
    <row r="1229" spans="1:22" x14ac:dyDescent="0.35">
      <c r="A1229" s="2" t="s">
        <v>29</v>
      </c>
      <c r="B1229" s="5">
        <v>43691</v>
      </c>
      <c r="C1229" s="5" t="s">
        <v>369</v>
      </c>
      <c r="D1229" s="5" t="s">
        <v>389</v>
      </c>
      <c r="E1229" s="6">
        <v>5</v>
      </c>
      <c r="F1229" s="3">
        <v>364.95</v>
      </c>
      <c r="G1229" s="3">
        <v>189.2</v>
      </c>
      <c r="H1229" s="8">
        <f t="shared" si="247"/>
        <v>37.839999999999996</v>
      </c>
      <c r="I1229" s="3">
        <v>175.75</v>
      </c>
      <c r="J1229" s="4">
        <v>0.48</v>
      </c>
      <c r="K1229" s="2" t="str">
        <f t="shared" si="248"/>
        <v>Wednesday</v>
      </c>
      <c r="L1229" s="5">
        <f t="shared" si="249"/>
        <v>43694</v>
      </c>
      <c r="M1229" s="2" t="str">
        <f t="shared" si="250"/>
        <v>Saturday</v>
      </c>
      <c r="N1229" s="2" t="str">
        <f t="shared" si="251"/>
        <v>Saturday</v>
      </c>
      <c r="O1229" s="12">
        <f t="shared" si="252"/>
        <v>0</v>
      </c>
      <c r="P1229" s="11" t="str">
        <f t="shared" si="253"/>
        <v>High Cost per Unit</v>
      </c>
      <c r="Q1229" s="12">
        <f t="shared" si="254"/>
        <v>0</v>
      </c>
      <c r="R1229" s="12">
        <f t="shared" si="255"/>
        <v>10.948499999999999</v>
      </c>
      <c r="S1229" s="12">
        <f t="shared" si="256"/>
        <v>0</v>
      </c>
      <c r="T1229" s="12">
        <f t="shared" si="257"/>
        <v>0</v>
      </c>
      <c r="U1229" s="12">
        <f t="shared" si="258"/>
        <v>0</v>
      </c>
      <c r="V1229" s="13" t="str">
        <f t="shared" ca="1" si="259"/>
        <v>Greater Than 8 Weeks Old</v>
      </c>
    </row>
    <row r="1230" spans="1:22" x14ac:dyDescent="0.35">
      <c r="A1230" s="2" t="s">
        <v>29</v>
      </c>
      <c r="B1230" s="5">
        <v>43692</v>
      </c>
      <c r="C1230" s="5" t="s">
        <v>369</v>
      </c>
      <c r="D1230" s="5" t="s">
        <v>389</v>
      </c>
      <c r="E1230" s="6">
        <v>1</v>
      </c>
      <c r="F1230" s="3">
        <v>72.989999999999995</v>
      </c>
      <c r="G1230" s="3">
        <v>37.840000000000003</v>
      </c>
      <c r="H1230" s="8">
        <f t="shared" si="247"/>
        <v>37.840000000000003</v>
      </c>
      <c r="I1230" s="3">
        <v>35.15</v>
      </c>
      <c r="J1230" s="4">
        <v>0.48</v>
      </c>
      <c r="K1230" s="2" t="str">
        <f t="shared" si="248"/>
        <v>Thursday</v>
      </c>
      <c r="L1230" s="5">
        <f t="shared" si="249"/>
        <v>43695</v>
      </c>
      <c r="M1230" s="2" t="str">
        <f t="shared" si="250"/>
        <v>Sunday</v>
      </c>
      <c r="N1230" s="2" t="str">
        <f t="shared" si="251"/>
        <v>Monday</v>
      </c>
      <c r="O1230" s="12">
        <f t="shared" si="252"/>
        <v>0</v>
      </c>
      <c r="P1230" s="11" t="str">
        <f t="shared" si="253"/>
        <v>High Cost per Unit</v>
      </c>
      <c r="Q1230" s="12">
        <f t="shared" si="254"/>
        <v>0</v>
      </c>
      <c r="R1230" s="12">
        <f t="shared" si="255"/>
        <v>0</v>
      </c>
      <c r="S1230" s="12">
        <f t="shared" si="256"/>
        <v>0</v>
      </c>
      <c r="T1230" s="12">
        <f t="shared" si="257"/>
        <v>0</v>
      </c>
      <c r="U1230" s="12">
        <f t="shared" si="258"/>
        <v>0</v>
      </c>
      <c r="V1230" s="13" t="str">
        <f t="shared" ca="1" si="259"/>
        <v>Greater Than 8 Weeks Old</v>
      </c>
    </row>
    <row r="1231" spans="1:22" x14ac:dyDescent="0.35">
      <c r="A1231" s="2" t="s">
        <v>29</v>
      </c>
      <c r="B1231" s="5">
        <v>43693</v>
      </c>
      <c r="C1231" s="5" t="s">
        <v>369</v>
      </c>
      <c r="D1231" s="5" t="s">
        <v>389</v>
      </c>
      <c r="E1231" s="6">
        <v>10</v>
      </c>
      <c r="F1231" s="3">
        <v>729.9</v>
      </c>
      <c r="G1231" s="3">
        <v>378.4</v>
      </c>
      <c r="H1231" s="8">
        <f t="shared" si="247"/>
        <v>37.839999999999996</v>
      </c>
      <c r="I1231" s="3">
        <v>351.5</v>
      </c>
      <c r="J1231" s="4">
        <v>0.48</v>
      </c>
      <c r="K1231" s="2" t="str">
        <f t="shared" si="248"/>
        <v>Friday</v>
      </c>
      <c r="L1231" s="5">
        <f t="shared" si="249"/>
        <v>43696</v>
      </c>
      <c r="M1231" s="2" t="str">
        <f t="shared" si="250"/>
        <v>Monday</v>
      </c>
      <c r="N1231" s="2" t="str">
        <f t="shared" si="251"/>
        <v>Monday</v>
      </c>
      <c r="O1231" s="12">
        <f t="shared" si="252"/>
        <v>0</v>
      </c>
      <c r="P1231" s="11" t="str">
        <f t="shared" si="253"/>
        <v>High Cost per Unit</v>
      </c>
      <c r="Q1231" s="12">
        <f t="shared" si="254"/>
        <v>0</v>
      </c>
      <c r="R1231" s="12">
        <f t="shared" si="255"/>
        <v>21.896999999999998</v>
      </c>
      <c r="S1231" s="12">
        <f t="shared" si="256"/>
        <v>0</v>
      </c>
      <c r="T1231" s="12">
        <f t="shared" si="257"/>
        <v>0</v>
      </c>
      <c r="U1231" s="12">
        <f t="shared" si="258"/>
        <v>0</v>
      </c>
      <c r="V1231" s="13" t="str">
        <f t="shared" ca="1" si="259"/>
        <v>Greater Than 8 Weeks Old</v>
      </c>
    </row>
    <row r="1232" spans="1:22" x14ac:dyDescent="0.35">
      <c r="A1232" s="2" t="s">
        <v>29</v>
      </c>
      <c r="B1232" s="5">
        <v>43694</v>
      </c>
      <c r="C1232" s="5" t="s">
        <v>369</v>
      </c>
      <c r="D1232" s="5" t="s">
        <v>389</v>
      </c>
      <c r="E1232" s="6">
        <v>6</v>
      </c>
      <c r="F1232" s="3">
        <v>437.94</v>
      </c>
      <c r="G1232" s="3">
        <v>227.04</v>
      </c>
      <c r="H1232" s="8">
        <f t="shared" si="247"/>
        <v>37.839999999999996</v>
      </c>
      <c r="I1232" s="3">
        <v>210.9</v>
      </c>
      <c r="J1232" s="4">
        <v>0.48</v>
      </c>
      <c r="K1232" s="2" t="str">
        <f t="shared" si="248"/>
        <v>Saturday</v>
      </c>
      <c r="L1232" s="5">
        <f t="shared" si="249"/>
        <v>43697</v>
      </c>
      <c r="M1232" s="2" t="str">
        <f t="shared" si="250"/>
        <v>Tuesday</v>
      </c>
      <c r="N1232" s="2" t="str">
        <f t="shared" si="251"/>
        <v>Tuesday</v>
      </c>
      <c r="O1232" s="12">
        <f t="shared" si="252"/>
        <v>0</v>
      </c>
      <c r="P1232" s="11" t="str">
        <f t="shared" si="253"/>
        <v>High Cost per Unit</v>
      </c>
      <c r="Q1232" s="12">
        <f t="shared" si="254"/>
        <v>0</v>
      </c>
      <c r="R1232" s="12">
        <f t="shared" si="255"/>
        <v>13.138199999999999</v>
      </c>
      <c r="S1232" s="12">
        <f t="shared" si="256"/>
        <v>0</v>
      </c>
      <c r="T1232" s="12">
        <f t="shared" si="257"/>
        <v>43.794000000000004</v>
      </c>
      <c r="U1232" s="12">
        <f t="shared" si="258"/>
        <v>0</v>
      </c>
      <c r="V1232" s="13" t="str">
        <f t="shared" ca="1" si="259"/>
        <v>Greater Than 8 Weeks Old</v>
      </c>
    </row>
    <row r="1233" spans="1:22" x14ac:dyDescent="0.35">
      <c r="A1233" s="2" t="s">
        <v>29</v>
      </c>
      <c r="B1233" s="5">
        <v>43695</v>
      </c>
      <c r="C1233" s="5" t="s">
        <v>369</v>
      </c>
      <c r="D1233" s="5" t="s">
        <v>389</v>
      </c>
      <c r="E1233" s="6">
        <v>3</v>
      </c>
      <c r="F1233" s="3">
        <v>218.97</v>
      </c>
      <c r="G1233" s="3">
        <v>113.52</v>
      </c>
      <c r="H1233" s="8">
        <f t="shared" si="247"/>
        <v>37.839999999999996</v>
      </c>
      <c r="I1233" s="3">
        <v>105.45</v>
      </c>
      <c r="J1233" s="4">
        <v>0.48</v>
      </c>
      <c r="K1233" s="2" t="str">
        <f t="shared" si="248"/>
        <v>Sunday</v>
      </c>
      <c r="L1233" s="5">
        <f t="shared" si="249"/>
        <v>43698</v>
      </c>
      <c r="M1233" s="2" t="str">
        <f t="shared" si="250"/>
        <v>Wednesday</v>
      </c>
      <c r="N1233" s="2" t="str">
        <f t="shared" si="251"/>
        <v>Wednesday</v>
      </c>
      <c r="O1233" s="12">
        <f t="shared" si="252"/>
        <v>0</v>
      </c>
      <c r="P1233" s="11" t="str">
        <f t="shared" si="253"/>
        <v>High Cost per Unit</v>
      </c>
      <c r="Q1233" s="12">
        <f t="shared" si="254"/>
        <v>0</v>
      </c>
      <c r="R1233" s="12">
        <f t="shared" si="255"/>
        <v>6.5690999999999997</v>
      </c>
      <c r="S1233" s="12">
        <f t="shared" si="256"/>
        <v>0</v>
      </c>
      <c r="T1233" s="12">
        <f t="shared" si="257"/>
        <v>0</v>
      </c>
      <c r="U1233" s="12">
        <f t="shared" si="258"/>
        <v>0</v>
      </c>
      <c r="V1233" s="13" t="str">
        <f t="shared" ca="1" si="259"/>
        <v>Greater Than 8 Weeks Old</v>
      </c>
    </row>
    <row r="1234" spans="1:22" x14ac:dyDescent="0.35">
      <c r="A1234" s="2" t="s">
        <v>29</v>
      </c>
      <c r="B1234" s="5">
        <v>43696</v>
      </c>
      <c r="C1234" s="5" t="s">
        <v>369</v>
      </c>
      <c r="D1234" s="5" t="s">
        <v>389</v>
      </c>
      <c r="E1234" s="6">
        <v>5</v>
      </c>
      <c r="F1234" s="3">
        <v>364.95</v>
      </c>
      <c r="G1234" s="3">
        <v>189.2</v>
      </c>
      <c r="H1234" s="8">
        <f t="shared" si="247"/>
        <v>37.839999999999996</v>
      </c>
      <c r="I1234" s="3">
        <v>175.75</v>
      </c>
      <c r="J1234" s="4">
        <v>0.48</v>
      </c>
      <c r="K1234" s="2" t="str">
        <f t="shared" si="248"/>
        <v>Monday</v>
      </c>
      <c r="L1234" s="5">
        <f t="shared" si="249"/>
        <v>43699</v>
      </c>
      <c r="M1234" s="2" t="str">
        <f t="shared" si="250"/>
        <v>Thursday</v>
      </c>
      <c r="N1234" s="2" t="str">
        <f t="shared" si="251"/>
        <v>Thursday</v>
      </c>
      <c r="O1234" s="12">
        <f t="shared" si="252"/>
        <v>0</v>
      </c>
      <c r="P1234" s="11" t="str">
        <f t="shared" si="253"/>
        <v>High Cost per Unit</v>
      </c>
      <c r="Q1234" s="12">
        <f t="shared" si="254"/>
        <v>0</v>
      </c>
      <c r="R1234" s="12">
        <f t="shared" si="255"/>
        <v>10.948499999999999</v>
      </c>
      <c r="S1234" s="12">
        <f t="shared" si="256"/>
        <v>0</v>
      </c>
      <c r="T1234" s="12">
        <f t="shared" si="257"/>
        <v>0</v>
      </c>
      <c r="U1234" s="12">
        <f t="shared" si="258"/>
        <v>0</v>
      </c>
      <c r="V1234" s="13" t="str">
        <f t="shared" ca="1" si="259"/>
        <v>Greater Than 8 Weeks Old</v>
      </c>
    </row>
    <row r="1235" spans="1:22" x14ac:dyDescent="0.35">
      <c r="A1235" s="2" t="s">
        <v>29</v>
      </c>
      <c r="B1235" s="5">
        <v>43697</v>
      </c>
      <c r="C1235" s="5" t="s">
        <v>369</v>
      </c>
      <c r="D1235" s="5" t="s">
        <v>389</v>
      </c>
      <c r="E1235" s="6">
        <v>4</v>
      </c>
      <c r="F1235" s="3">
        <v>291.95999999999998</v>
      </c>
      <c r="G1235" s="3">
        <v>151.36000000000001</v>
      </c>
      <c r="H1235" s="8">
        <f t="shared" si="247"/>
        <v>37.840000000000003</v>
      </c>
      <c r="I1235" s="3">
        <v>140.6</v>
      </c>
      <c r="J1235" s="4">
        <v>0.48</v>
      </c>
      <c r="K1235" s="2" t="str">
        <f t="shared" si="248"/>
        <v>Tuesday</v>
      </c>
      <c r="L1235" s="5">
        <f t="shared" si="249"/>
        <v>43700</v>
      </c>
      <c r="M1235" s="2" t="str">
        <f t="shared" si="250"/>
        <v>Friday</v>
      </c>
      <c r="N1235" s="2" t="str">
        <f t="shared" si="251"/>
        <v>Friday</v>
      </c>
      <c r="O1235" s="12">
        <f t="shared" si="252"/>
        <v>14.597999999999999</v>
      </c>
      <c r="P1235" s="11" t="str">
        <f t="shared" si="253"/>
        <v>High Cost per Unit</v>
      </c>
      <c r="Q1235" s="12">
        <f t="shared" si="254"/>
        <v>0</v>
      </c>
      <c r="R1235" s="12">
        <f t="shared" si="255"/>
        <v>8.758799999999999</v>
      </c>
      <c r="S1235" s="12">
        <f t="shared" si="256"/>
        <v>0</v>
      </c>
      <c r="T1235" s="12">
        <f t="shared" si="257"/>
        <v>0</v>
      </c>
      <c r="U1235" s="12">
        <f t="shared" si="258"/>
        <v>0</v>
      </c>
      <c r="V1235" s="13" t="str">
        <f t="shared" ca="1" si="259"/>
        <v>Greater Than 8 Weeks Old</v>
      </c>
    </row>
    <row r="1236" spans="1:22" x14ac:dyDescent="0.35">
      <c r="A1236" s="2" t="s">
        <v>29</v>
      </c>
      <c r="B1236" s="5">
        <v>43698</v>
      </c>
      <c r="C1236" s="5" t="s">
        <v>369</v>
      </c>
      <c r="D1236" s="5" t="s">
        <v>389</v>
      </c>
      <c r="E1236" s="6">
        <v>7</v>
      </c>
      <c r="F1236" s="3">
        <v>510.93</v>
      </c>
      <c r="G1236" s="3">
        <v>264.88</v>
      </c>
      <c r="H1236" s="8">
        <f t="shared" si="247"/>
        <v>37.839999999999996</v>
      </c>
      <c r="I1236" s="3">
        <v>246.05</v>
      </c>
      <c r="J1236" s="4">
        <v>0.48</v>
      </c>
      <c r="K1236" s="2" t="str">
        <f t="shared" si="248"/>
        <v>Wednesday</v>
      </c>
      <c r="L1236" s="5">
        <f t="shared" si="249"/>
        <v>43701</v>
      </c>
      <c r="M1236" s="2" t="str">
        <f t="shared" si="250"/>
        <v>Saturday</v>
      </c>
      <c r="N1236" s="2" t="str">
        <f t="shared" si="251"/>
        <v>Saturday</v>
      </c>
      <c r="O1236" s="12">
        <f t="shared" si="252"/>
        <v>0</v>
      </c>
      <c r="P1236" s="11" t="str">
        <f t="shared" si="253"/>
        <v>High Cost per Unit</v>
      </c>
      <c r="Q1236" s="12">
        <f t="shared" si="254"/>
        <v>0</v>
      </c>
      <c r="R1236" s="12">
        <f t="shared" si="255"/>
        <v>15.3279</v>
      </c>
      <c r="S1236" s="12">
        <f t="shared" si="256"/>
        <v>0</v>
      </c>
      <c r="T1236" s="12">
        <f t="shared" si="257"/>
        <v>0</v>
      </c>
      <c r="U1236" s="12">
        <f t="shared" si="258"/>
        <v>0</v>
      </c>
      <c r="V1236" s="13" t="str">
        <f t="shared" ca="1" si="259"/>
        <v>Greater Than 8 Weeks Old</v>
      </c>
    </row>
    <row r="1237" spans="1:22" x14ac:dyDescent="0.35">
      <c r="A1237" s="2" t="s">
        <v>29</v>
      </c>
      <c r="B1237" s="5">
        <v>43699</v>
      </c>
      <c r="C1237" s="5" t="s">
        <v>369</v>
      </c>
      <c r="D1237" s="5" t="s">
        <v>389</v>
      </c>
      <c r="E1237" s="6">
        <v>3</v>
      </c>
      <c r="F1237" s="3">
        <v>218.97</v>
      </c>
      <c r="G1237" s="3">
        <v>113.52</v>
      </c>
      <c r="H1237" s="8">
        <f t="shared" si="247"/>
        <v>37.839999999999996</v>
      </c>
      <c r="I1237" s="3">
        <v>105.45</v>
      </c>
      <c r="J1237" s="4">
        <v>0.48</v>
      </c>
      <c r="K1237" s="2" t="str">
        <f t="shared" si="248"/>
        <v>Thursday</v>
      </c>
      <c r="L1237" s="5">
        <f t="shared" si="249"/>
        <v>43702</v>
      </c>
      <c r="M1237" s="2" t="str">
        <f t="shared" si="250"/>
        <v>Sunday</v>
      </c>
      <c r="N1237" s="2" t="str">
        <f t="shared" si="251"/>
        <v>Monday</v>
      </c>
      <c r="O1237" s="12">
        <f t="shared" si="252"/>
        <v>0</v>
      </c>
      <c r="P1237" s="11" t="str">
        <f t="shared" si="253"/>
        <v>High Cost per Unit</v>
      </c>
      <c r="Q1237" s="12">
        <f t="shared" si="254"/>
        <v>0</v>
      </c>
      <c r="R1237" s="12">
        <f t="shared" si="255"/>
        <v>6.5690999999999997</v>
      </c>
      <c r="S1237" s="12">
        <f t="shared" si="256"/>
        <v>0</v>
      </c>
      <c r="T1237" s="12">
        <f t="shared" si="257"/>
        <v>0</v>
      </c>
      <c r="U1237" s="12">
        <f t="shared" si="258"/>
        <v>0</v>
      </c>
      <c r="V1237" s="13" t="str">
        <f t="shared" ca="1" si="259"/>
        <v>Greater Than 8 Weeks Old</v>
      </c>
    </row>
    <row r="1238" spans="1:22" x14ac:dyDescent="0.35">
      <c r="A1238" s="2" t="s">
        <v>29</v>
      </c>
      <c r="B1238" s="5">
        <v>43700</v>
      </c>
      <c r="C1238" s="5" t="s">
        <v>369</v>
      </c>
      <c r="D1238" s="5" t="s">
        <v>389</v>
      </c>
      <c r="E1238" s="6">
        <v>6</v>
      </c>
      <c r="F1238" s="3">
        <v>437.94</v>
      </c>
      <c r="G1238" s="3">
        <v>227.04</v>
      </c>
      <c r="H1238" s="8">
        <f t="shared" si="247"/>
        <v>37.839999999999996</v>
      </c>
      <c r="I1238" s="3">
        <v>210.9</v>
      </c>
      <c r="J1238" s="4">
        <v>0.48</v>
      </c>
      <c r="K1238" s="2" t="str">
        <f t="shared" si="248"/>
        <v>Friday</v>
      </c>
      <c r="L1238" s="5">
        <f t="shared" si="249"/>
        <v>43703</v>
      </c>
      <c r="M1238" s="2" t="str">
        <f t="shared" si="250"/>
        <v>Monday</v>
      </c>
      <c r="N1238" s="2" t="str">
        <f t="shared" si="251"/>
        <v>Monday</v>
      </c>
      <c r="O1238" s="12">
        <f t="shared" si="252"/>
        <v>0</v>
      </c>
      <c r="P1238" s="11" t="str">
        <f t="shared" si="253"/>
        <v>High Cost per Unit</v>
      </c>
      <c r="Q1238" s="12">
        <f t="shared" si="254"/>
        <v>0</v>
      </c>
      <c r="R1238" s="12">
        <f t="shared" si="255"/>
        <v>13.138199999999999</v>
      </c>
      <c r="S1238" s="12">
        <f t="shared" si="256"/>
        <v>0</v>
      </c>
      <c r="T1238" s="12">
        <f t="shared" si="257"/>
        <v>0</v>
      </c>
      <c r="U1238" s="12">
        <f t="shared" si="258"/>
        <v>0</v>
      </c>
      <c r="V1238" s="13" t="str">
        <f t="shared" ca="1" si="259"/>
        <v>Greater Than 8 Weeks Old</v>
      </c>
    </row>
    <row r="1239" spans="1:22" x14ac:dyDescent="0.35">
      <c r="A1239" s="2" t="s">
        <v>29</v>
      </c>
      <c r="B1239" s="5">
        <v>43701</v>
      </c>
      <c r="C1239" s="5" t="s">
        <v>369</v>
      </c>
      <c r="D1239" s="5" t="s">
        <v>389</v>
      </c>
      <c r="E1239" s="6">
        <v>2</v>
      </c>
      <c r="F1239" s="3">
        <v>145.97999999999999</v>
      </c>
      <c r="G1239" s="3">
        <v>75.680000000000007</v>
      </c>
      <c r="H1239" s="8">
        <f t="shared" si="247"/>
        <v>37.840000000000003</v>
      </c>
      <c r="I1239" s="3">
        <v>70.3</v>
      </c>
      <c r="J1239" s="4">
        <v>0.48</v>
      </c>
      <c r="K1239" s="2" t="str">
        <f t="shared" si="248"/>
        <v>Saturday</v>
      </c>
      <c r="L1239" s="5">
        <f t="shared" si="249"/>
        <v>43704</v>
      </c>
      <c r="M1239" s="2" t="str">
        <f t="shared" si="250"/>
        <v>Tuesday</v>
      </c>
      <c r="N1239" s="2" t="str">
        <f t="shared" si="251"/>
        <v>Tuesday</v>
      </c>
      <c r="O1239" s="12">
        <f t="shared" si="252"/>
        <v>0</v>
      </c>
      <c r="P1239" s="11" t="str">
        <f t="shared" si="253"/>
        <v>High Cost per Unit</v>
      </c>
      <c r="Q1239" s="12">
        <f t="shared" si="254"/>
        <v>0</v>
      </c>
      <c r="R1239" s="12">
        <f t="shared" si="255"/>
        <v>4.3793999999999995</v>
      </c>
      <c r="S1239" s="12">
        <f t="shared" si="256"/>
        <v>0</v>
      </c>
      <c r="T1239" s="12">
        <f t="shared" si="257"/>
        <v>14.597999999999999</v>
      </c>
      <c r="U1239" s="12">
        <f t="shared" si="258"/>
        <v>0</v>
      </c>
      <c r="V1239" s="13" t="str">
        <f t="shared" ca="1" si="259"/>
        <v>Greater Than 8 Weeks Old</v>
      </c>
    </row>
    <row r="1240" spans="1:22" x14ac:dyDescent="0.35">
      <c r="A1240" s="2" t="s">
        <v>29</v>
      </c>
      <c r="B1240" s="5">
        <v>43702</v>
      </c>
      <c r="C1240" s="5" t="s">
        <v>369</v>
      </c>
      <c r="D1240" s="5" t="s">
        <v>389</v>
      </c>
      <c r="E1240" s="6">
        <v>2</v>
      </c>
      <c r="F1240" s="3">
        <v>145.97999999999999</v>
      </c>
      <c r="G1240" s="3">
        <v>75.680000000000007</v>
      </c>
      <c r="H1240" s="8">
        <f t="shared" si="247"/>
        <v>37.840000000000003</v>
      </c>
      <c r="I1240" s="3">
        <v>70.3</v>
      </c>
      <c r="J1240" s="4">
        <v>0.48</v>
      </c>
      <c r="K1240" s="2" t="str">
        <f t="shared" si="248"/>
        <v>Sunday</v>
      </c>
      <c r="L1240" s="5">
        <f t="shared" si="249"/>
        <v>43705</v>
      </c>
      <c r="M1240" s="2" t="str">
        <f t="shared" si="250"/>
        <v>Wednesday</v>
      </c>
      <c r="N1240" s="2" t="str">
        <f t="shared" si="251"/>
        <v>Wednesday</v>
      </c>
      <c r="O1240" s="12">
        <f t="shared" si="252"/>
        <v>0</v>
      </c>
      <c r="P1240" s="11" t="str">
        <f t="shared" si="253"/>
        <v>High Cost per Unit</v>
      </c>
      <c r="Q1240" s="12">
        <f t="shared" si="254"/>
        <v>0</v>
      </c>
      <c r="R1240" s="12">
        <f t="shared" si="255"/>
        <v>4.3793999999999995</v>
      </c>
      <c r="S1240" s="12">
        <f t="shared" si="256"/>
        <v>0</v>
      </c>
      <c r="T1240" s="12">
        <f t="shared" si="257"/>
        <v>0</v>
      </c>
      <c r="U1240" s="12">
        <f t="shared" si="258"/>
        <v>0</v>
      </c>
      <c r="V1240" s="13" t="str">
        <f t="shared" ca="1" si="259"/>
        <v>Greater Than 8 Weeks Old</v>
      </c>
    </row>
    <row r="1241" spans="1:22" x14ac:dyDescent="0.35">
      <c r="A1241" s="2" t="s">
        <v>29</v>
      </c>
      <c r="B1241" s="5">
        <v>43703</v>
      </c>
      <c r="C1241" s="5" t="s">
        <v>369</v>
      </c>
      <c r="D1241" s="5" t="s">
        <v>389</v>
      </c>
      <c r="E1241" s="6">
        <v>4</v>
      </c>
      <c r="F1241" s="3">
        <v>291.95999999999998</v>
      </c>
      <c r="G1241" s="3">
        <v>151.36000000000001</v>
      </c>
      <c r="H1241" s="8">
        <f t="shared" si="247"/>
        <v>37.840000000000003</v>
      </c>
      <c r="I1241" s="3">
        <v>140.6</v>
      </c>
      <c r="J1241" s="4">
        <v>0.48</v>
      </c>
      <c r="K1241" s="2" t="str">
        <f t="shared" si="248"/>
        <v>Monday</v>
      </c>
      <c r="L1241" s="5">
        <f t="shared" si="249"/>
        <v>43706</v>
      </c>
      <c r="M1241" s="2" t="str">
        <f t="shared" si="250"/>
        <v>Thursday</v>
      </c>
      <c r="N1241" s="2" t="str">
        <f t="shared" si="251"/>
        <v>Thursday</v>
      </c>
      <c r="O1241" s="12">
        <f t="shared" si="252"/>
        <v>0</v>
      </c>
      <c r="P1241" s="11" t="str">
        <f t="shared" si="253"/>
        <v>High Cost per Unit</v>
      </c>
      <c r="Q1241" s="12">
        <f t="shared" si="254"/>
        <v>0</v>
      </c>
      <c r="R1241" s="12">
        <f t="shared" si="255"/>
        <v>8.758799999999999</v>
      </c>
      <c r="S1241" s="12">
        <f t="shared" si="256"/>
        <v>0</v>
      </c>
      <c r="T1241" s="12">
        <f t="shared" si="257"/>
        <v>0</v>
      </c>
      <c r="U1241" s="12">
        <f t="shared" si="258"/>
        <v>0</v>
      </c>
      <c r="V1241" s="13" t="str">
        <f t="shared" ca="1" si="259"/>
        <v>Greater Than 8 Weeks Old</v>
      </c>
    </row>
    <row r="1242" spans="1:22" x14ac:dyDescent="0.35">
      <c r="A1242" s="2" t="s">
        <v>29</v>
      </c>
      <c r="B1242" s="5">
        <v>43704</v>
      </c>
      <c r="C1242" s="5" t="s">
        <v>369</v>
      </c>
      <c r="D1242" s="5" t="s">
        <v>389</v>
      </c>
      <c r="E1242" s="6">
        <v>8</v>
      </c>
      <c r="F1242" s="3">
        <v>583.91999999999996</v>
      </c>
      <c r="G1242" s="3">
        <v>302.72000000000003</v>
      </c>
      <c r="H1242" s="8">
        <f t="shared" si="247"/>
        <v>37.840000000000003</v>
      </c>
      <c r="I1242" s="3">
        <v>281.2</v>
      </c>
      <c r="J1242" s="4">
        <v>0.48</v>
      </c>
      <c r="K1242" s="2" t="str">
        <f t="shared" si="248"/>
        <v>Tuesday</v>
      </c>
      <c r="L1242" s="5">
        <f t="shared" si="249"/>
        <v>43707</v>
      </c>
      <c r="M1242" s="2" t="str">
        <f t="shared" si="250"/>
        <v>Friday</v>
      </c>
      <c r="N1242" s="2" t="str">
        <f t="shared" si="251"/>
        <v>Friday</v>
      </c>
      <c r="O1242" s="12">
        <f t="shared" si="252"/>
        <v>29.195999999999998</v>
      </c>
      <c r="P1242" s="11" t="str">
        <f t="shared" si="253"/>
        <v>High Cost per Unit</v>
      </c>
      <c r="Q1242" s="12">
        <f t="shared" si="254"/>
        <v>0</v>
      </c>
      <c r="R1242" s="12">
        <f t="shared" si="255"/>
        <v>17.517599999999998</v>
      </c>
      <c r="S1242" s="12">
        <f t="shared" si="256"/>
        <v>0</v>
      </c>
      <c r="T1242" s="12">
        <f t="shared" si="257"/>
        <v>0</v>
      </c>
      <c r="U1242" s="12">
        <f t="shared" si="258"/>
        <v>0</v>
      </c>
      <c r="V1242" s="13" t="str">
        <f t="shared" ca="1" si="259"/>
        <v>Greater Than 8 Weeks Old</v>
      </c>
    </row>
    <row r="1243" spans="1:22" x14ac:dyDescent="0.35">
      <c r="A1243" s="2" t="s">
        <v>29</v>
      </c>
      <c r="B1243" s="5">
        <v>43705</v>
      </c>
      <c r="C1243" s="5" t="s">
        <v>369</v>
      </c>
      <c r="D1243" s="5" t="s">
        <v>389</v>
      </c>
      <c r="E1243" s="6">
        <v>5</v>
      </c>
      <c r="F1243" s="3">
        <v>364.95</v>
      </c>
      <c r="G1243" s="3">
        <v>189.2</v>
      </c>
      <c r="H1243" s="8">
        <f t="shared" si="247"/>
        <v>37.839999999999996</v>
      </c>
      <c r="I1243" s="3">
        <v>175.75</v>
      </c>
      <c r="J1243" s="4">
        <v>0.48</v>
      </c>
      <c r="K1243" s="2" t="str">
        <f t="shared" si="248"/>
        <v>Wednesday</v>
      </c>
      <c r="L1243" s="5">
        <f t="shared" si="249"/>
        <v>43708</v>
      </c>
      <c r="M1243" s="2" t="str">
        <f t="shared" si="250"/>
        <v>Saturday</v>
      </c>
      <c r="N1243" s="2" t="str">
        <f t="shared" si="251"/>
        <v>Saturday</v>
      </c>
      <c r="O1243" s="12">
        <f t="shared" si="252"/>
        <v>0</v>
      </c>
      <c r="P1243" s="11" t="str">
        <f t="shared" si="253"/>
        <v>High Cost per Unit</v>
      </c>
      <c r="Q1243" s="12">
        <f t="shared" si="254"/>
        <v>0</v>
      </c>
      <c r="R1243" s="12">
        <f t="shared" si="255"/>
        <v>10.948499999999999</v>
      </c>
      <c r="S1243" s="12">
        <f t="shared" si="256"/>
        <v>0</v>
      </c>
      <c r="T1243" s="12">
        <f t="shared" si="257"/>
        <v>0</v>
      </c>
      <c r="U1243" s="12">
        <f t="shared" si="258"/>
        <v>0</v>
      </c>
      <c r="V1243" s="13" t="str">
        <f t="shared" ca="1" si="259"/>
        <v>Greater Than 8 Weeks Old</v>
      </c>
    </row>
    <row r="1244" spans="1:22" x14ac:dyDescent="0.35">
      <c r="A1244" s="2" t="s">
        <v>29</v>
      </c>
      <c r="B1244" s="5">
        <v>43706</v>
      </c>
      <c r="C1244" s="5" t="s">
        <v>369</v>
      </c>
      <c r="D1244" s="5" t="s">
        <v>389</v>
      </c>
      <c r="E1244" s="6">
        <v>3</v>
      </c>
      <c r="F1244" s="3">
        <v>254.98</v>
      </c>
      <c r="G1244" s="3">
        <v>113.52</v>
      </c>
      <c r="H1244" s="8">
        <f t="shared" si="247"/>
        <v>37.839999999999996</v>
      </c>
      <c r="I1244" s="3">
        <v>141.46</v>
      </c>
      <c r="J1244" s="4">
        <v>0.55000000000000004</v>
      </c>
      <c r="K1244" s="2" t="str">
        <f t="shared" si="248"/>
        <v>Thursday</v>
      </c>
      <c r="L1244" s="5">
        <f t="shared" si="249"/>
        <v>43709</v>
      </c>
      <c r="M1244" s="2" t="str">
        <f t="shared" si="250"/>
        <v>Sunday</v>
      </c>
      <c r="N1244" s="2" t="str">
        <f t="shared" si="251"/>
        <v>Monday</v>
      </c>
      <c r="O1244" s="12">
        <f t="shared" si="252"/>
        <v>0</v>
      </c>
      <c r="P1244" s="11" t="str">
        <f t="shared" si="253"/>
        <v>High Cost per Unit</v>
      </c>
      <c r="Q1244" s="12">
        <f t="shared" si="254"/>
        <v>0</v>
      </c>
      <c r="R1244" s="12">
        <f t="shared" si="255"/>
        <v>7.6493999999999991</v>
      </c>
      <c r="S1244" s="12">
        <f t="shared" si="256"/>
        <v>0</v>
      </c>
      <c r="T1244" s="12">
        <f t="shared" si="257"/>
        <v>0</v>
      </c>
      <c r="U1244" s="12">
        <f t="shared" si="258"/>
        <v>0</v>
      </c>
      <c r="V1244" s="13" t="str">
        <f t="shared" ca="1" si="259"/>
        <v>Greater Than 8 Weeks Old</v>
      </c>
    </row>
    <row r="1245" spans="1:22" x14ac:dyDescent="0.35">
      <c r="A1245" s="2" t="s">
        <v>29</v>
      </c>
      <c r="B1245" s="5">
        <v>43707</v>
      </c>
      <c r="C1245" s="5" t="s">
        <v>369</v>
      </c>
      <c r="D1245" s="5" t="s">
        <v>389</v>
      </c>
      <c r="E1245" s="6">
        <v>3</v>
      </c>
      <c r="F1245" s="3">
        <v>290.99</v>
      </c>
      <c r="G1245" s="3">
        <v>113.52</v>
      </c>
      <c r="H1245" s="8">
        <f t="shared" si="247"/>
        <v>37.839999999999996</v>
      </c>
      <c r="I1245" s="3">
        <v>177.47</v>
      </c>
      <c r="J1245" s="4">
        <v>0.61</v>
      </c>
      <c r="K1245" s="2" t="str">
        <f t="shared" si="248"/>
        <v>Friday</v>
      </c>
      <c r="L1245" s="5">
        <f t="shared" si="249"/>
        <v>43710</v>
      </c>
      <c r="M1245" s="2" t="str">
        <f t="shared" si="250"/>
        <v>Monday</v>
      </c>
      <c r="N1245" s="2" t="str">
        <f t="shared" si="251"/>
        <v>Monday</v>
      </c>
      <c r="O1245" s="12">
        <f t="shared" si="252"/>
        <v>0</v>
      </c>
      <c r="P1245" s="11" t="str">
        <f t="shared" si="253"/>
        <v>High Cost per Unit</v>
      </c>
      <c r="Q1245" s="12">
        <f t="shared" si="254"/>
        <v>0</v>
      </c>
      <c r="R1245" s="12">
        <f t="shared" si="255"/>
        <v>8.7296999999999993</v>
      </c>
      <c r="S1245" s="12">
        <f t="shared" si="256"/>
        <v>0</v>
      </c>
      <c r="T1245" s="12">
        <f t="shared" si="257"/>
        <v>0</v>
      </c>
      <c r="U1245" s="12">
        <f t="shared" si="258"/>
        <v>0</v>
      </c>
      <c r="V1245" s="13" t="str">
        <f t="shared" ca="1" si="259"/>
        <v>Greater Than 8 Weeks Old</v>
      </c>
    </row>
    <row r="1246" spans="1:22" x14ac:dyDescent="0.35">
      <c r="A1246" s="2" t="s">
        <v>29</v>
      </c>
      <c r="B1246" s="5">
        <v>43708</v>
      </c>
      <c r="C1246" s="5" t="s">
        <v>369</v>
      </c>
      <c r="D1246" s="5" t="s">
        <v>389</v>
      </c>
      <c r="E1246" s="6">
        <v>1</v>
      </c>
      <c r="F1246" s="3">
        <v>109</v>
      </c>
      <c r="G1246" s="3">
        <v>37.840000000000003</v>
      </c>
      <c r="H1246" s="8">
        <f t="shared" si="247"/>
        <v>37.840000000000003</v>
      </c>
      <c r="I1246" s="3">
        <v>71.16</v>
      </c>
      <c r="J1246" s="4">
        <v>0.65</v>
      </c>
      <c r="K1246" s="2" t="str">
        <f t="shared" si="248"/>
        <v>Saturday</v>
      </c>
      <c r="L1246" s="5">
        <f t="shared" si="249"/>
        <v>43711</v>
      </c>
      <c r="M1246" s="2" t="str">
        <f t="shared" si="250"/>
        <v>Tuesday</v>
      </c>
      <c r="N1246" s="2" t="str">
        <f t="shared" si="251"/>
        <v>Tuesday</v>
      </c>
      <c r="O1246" s="12">
        <f t="shared" si="252"/>
        <v>0</v>
      </c>
      <c r="P1246" s="11" t="str">
        <f t="shared" si="253"/>
        <v>High Cost per Unit</v>
      </c>
      <c r="Q1246" s="12">
        <f t="shared" si="254"/>
        <v>0</v>
      </c>
      <c r="R1246" s="12">
        <f t="shared" si="255"/>
        <v>0</v>
      </c>
      <c r="S1246" s="12">
        <f t="shared" si="256"/>
        <v>0</v>
      </c>
      <c r="T1246" s="12">
        <f t="shared" si="257"/>
        <v>10.9</v>
      </c>
      <c r="U1246" s="12">
        <f t="shared" si="258"/>
        <v>0</v>
      </c>
      <c r="V1246" s="13" t="str">
        <f t="shared" ca="1" si="259"/>
        <v>Greater Than 8 Weeks Old</v>
      </c>
    </row>
    <row r="1247" spans="1:22" x14ac:dyDescent="0.35">
      <c r="A1247" s="2" t="s">
        <v>101</v>
      </c>
      <c r="B1247" s="5">
        <v>43685</v>
      </c>
      <c r="C1247" s="5" t="s">
        <v>369</v>
      </c>
      <c r="D1247" s="5" t="s">
        <v>389</v>
      </c>
      <c r="E1247" s="6">
        <v>2</v>
      </c>
      <c r="F1247" s="3">
        <v>58</v>
      </c>
      <c r="G1247" s="3">
        <v>19.5</v>
      </c>
      <c r="H1247" s="8">
        <f t="shared" si="247"/>
        <v>9.75</v>
      </c>
      <c r="I1247" s="3">
        <v>38.5</v>
      </c>
      <c r="J1247" s="4">
        <v>0.66</v>
      </c>
      <c r="K1247" s="2" t="str">
        <f t="shared" si="248"/>
        <v>Thursday</v>
      </c>
      <c r="L1247" s="5">
        <f t="shared" si="249"/>
        <v>43688</v>
      </c>
      <c r="M1247" s="2" t="str">
        <f t="shared" si="250"/>
        <v>Sunday</v>
      </c>
      <c r="N1247" s="2" t="str">
        <f t="shared" si="251"/>
        <v>Monday</v>
      </c>
      <c r="O1247" s="12">
        <f t="shared" si="252"/>
        <v>0</v>
      </c>
      <c r="P1247" s="11" t="str">
        <f t="shared" si="253"/>
        <v>Low Cost per Unit</v>
      </c>
      <c r="Q1247" s="12">
        <f t="shared" si="254"/>
        <v>0</v>
      </c>
      <c r="R1247" s="12">
        <f t="shared" si="255"/>
        <v>1.74</v>
      </c>
      <c r="S1247" s="12">
        <f t="shared" si="256"/>
        <v>0</v>
      </c>
      <c r="T1247" s="12">
        <f t="shared" si="257"/>
        <v>0</v>
      </c>
      <c r="U1247" s="12">
        <f t="shared" si="258"/>
        <v>0</v>
      </c>
      <c r="V1247" s="13" t="str">
        <f t="shared" ca="1" si="259"/>
        <v>Greater Than 8 Weeks Old</v>
      </c>
    </row>
    <row r="1248" spans="1:22" x14ac:dyDescent="0.35">
      <c r="A1248" s="2" t="s">
        <v>101</v>
      </c>
      <c r="B1248" s="5">
        <v>43687</v>
      </c>
      <c r="C1248" s="5" t="s">
        <v>369</v>
      </c>
      <c r="D1248" s="5" t="s">
        <v>389</v>
      </c>
      <c r="E1248" s="6">
        <v>1</v>
      </c>
      <c r="F1248" s="3">
        <v>29</v>
      </c>
      <c r="G1248" s="3">
        <v>9.75</v>
      </c>
      <c r="H1248" s="8">
        <f t="shared" si="247"/>
        <v>9.75</v>
      </c>
      <c r="I1248" s="3">
        <v>19.25</v>
      </c>
      <c r="J1248" s="4">
        <v>0.66</v>
      </c>
      <c r="K1248" s="2" t="str">
        <f t="shared" si="248"/>
        <v>Saturday</v>
      </c>
      <c r="L1248" s="5">
        <f t="shared" si="249"/>
        <v>43690</v>
      </c>
      <c r="M1248" s="2" t="str">
        <f t="shared" si="250"/>
        <v>Tuesday</v>
      </c>
      <c r="N1248" s="2" t="str">
        <f t="shared" si="251"/>
        <v>Tuesday</v>
      </c>
      <c r="O1248" s="12">
        <f t="shared" si="252"/>
        <v>0</v>
      </c>
      <c r="P1248" s="11" t="str">
        <f t="shared" si="253"/>
        <v>Low Cost per Unit</v>
      </c>
      <c r="Q1248" s="12">
        <f t="shared" si="254"/>
        <v>0</v>
      </c>
      <c r="R1248" s="12">
        <f t="shared" si="255"/>
        <v>0</v>
      </c>
      <c r="S1248" s="12">
        <f t="shared" si="256"/>
        <v>0</v>
      </c>
      <c r="T1248" s="12">
        <f t="shared" si="257"/>
        <v>2.9000000000000004</v>
      </c>
      <c r="U1248" s="12">
        <f t="shared" si="258"/>
        <v>0</v>
      </c>
      <c r="V1248" s="13" t="str">
        <f t="shared" ca="1" si="259"/>
        <v>Greater Than 8 Weeks Old</v>
      </c>
    </row>
    <row r="1249" spans="1:22" x14ac:dyDescent="0.35">
      <c r="A1249" s="2" t="s">
        <v>101</v>
      </c>
      <c r="B1249" s="5">
        <v>43689</v>
      </c>
      <c r="C1249" s="5" t="s">
        <v>369</v>
      </c>
      <c r="D1249" s="5" t="s">
        <v>389</v>
      </c>
      <c r="E1249" s="6">
        <v>1</v>
      </c>
      <c r="F1249" s="3">
        <v>29</v>
      </c>
      <c r="G1249" s="3">
        <v>9.75</v>
      </c>
      <c r="H1249" s="8">
        <f t="shared" si="247"/>
        <v>9.75</v>
      </c>
      <c r="I1249" s="3">
        <v>19.25</v>
      </c>
      <c r="J1249" s="4">
        <v>0.66</v>
      </c>
      <c r="K1249" s="2" t="str">
        <f t="shared" si="248"/>
        <v>Monday</v>
      </c>
      <c r="L1249" s="5">
        <f t="shared" si="249"/>
        <v>43692</v>
      </c>
      <c r="M1249" s="2" t="str">
        <f t="shared" si="250"/>
        <v>Thursday</v>
      </c>
      <c r="N1249" s="2" t="str">
        <f t="shared" si="251"/>
        <v>Thursday</v>
      </c>
      <c r="O1249" s="12">
        <f t="shared" si="252"/>
        <v>0</v>
      </c>
      <c r="P1249" s="11" t="str">
        <f t="shared" si="253"/>
        <v>Low Cost per Unit</v>
      </c>
      <c r="Q1249" s="12">
        <f t="shared" si="254"/>
        <v>0</v>
      </c>
      <c r="R1249" s="12">
        <f t="shared" si="255"/>
        <v>0</v>
      </c>
      <c r="S1249" s="12">
        <f t="shared" si="256"/>
        <v>0</v>
      </c>
      <c r="T1249" s="12">
        <f t="shared" si="257"/>
        <v>0</v>
      </c>
      <c r="U1249" s="12">
        <f t="shared" si="258"/>
        <v>0</v>
      </c>
      <c r="V1249" s="13" t="str">
        <f t="shared" ca="1" si="259"/>
        <v>Greater Than 8 Weeks Old</v>
      </c>
    </row>
    <row r="1250" spans="1:22" x14ac:dyDescent="0.35">
      <c r="A1250" s="2" t="s">
        <v>101</v>
      </c>
      <c r="B1250" s="5">
        <v>43690</v>
      </c>
      <c r="C1250" s="5" t="s">
        <v>369</v>
      </c>
      <c r="D1250" s="5" t="s">
        <v>389</v>
      </c>
      <c r="E1250" s="6">
        <v>2</v>
      </c>
      <c r="F1250" s="3">
        <v>58</v>
      </c>
      <c r="G1250" s="3">
        <v>19.5</v>
      </c>
      <c r="H1250" s="8">
        <f t="shared" si="247"/>
        <v>9.75</v>
      </c>
      <c r="I1250" s="3">
        <v>38.5</v>
      </c>
      <c r="J1250" s="4">
        <v>0.66</v>
      </c>
      <c r="K1250" s="2" t="str">
        <f t="shared" si="248"/>
        <v>Tuesday</v>
      </c>
      <c r="L1250" s="5">
        <f t="shared" si="249"/>
        <v>43693</v>
      </c>
      <c r="M1250" s="2" t="str">
        <f t="shared" si="250"/>
        <v>Friday</v>
      </c>
      <c r="N1250" s="2" t="str">
        <f t="shared" si="251"/>
        <v>Friday</v>
      </c>
      <c r="O1250" s="12">
        <f t="shared" si="252"/>
        <v>2.9000000000000004</v>
      </c>
      <c r="P1250" s="11" t="str">
        <f t="shared" si="253"/>
        <v>Low Cost per Unit</v>
      </c>
      <c r="Q1250" s="12">
        <f t="shared" si="254"/>
        <v>0</v>
      </c>
      <c r="R1250" s="12">
        <f t="shared" si="255"/>
        <v>1.74</v>
      </c>
      <c r="S1250" s="12">
        <f t="shared" si="256"/>
        <v>0</v>
      </c>
      <c r="T1250" s="12">
        <f t="shared" si="257"/>
        <v>0</v>
      </c>
      <c r="U1250" s="12">
        <f t="shared" si="258"/>
        <v>0</v>
      </c>
      <c r="V1250" s="13" t="str">
        <f t="shared" ca="1" si="259"/>
        <v>Greater Than 8 Weeks Old</v>
      </c>
    </row>
    <row r="1251" spans="1:22" x14ac:dyDescent="0.35">
      <c r="A1251" s="2" t="s">
        <v>101</v>
      </c>
      <c r="B1251" s="5">
        <v>43691</v>
      </c>
      <c r="C1251" s="5" t="s">
        <v>369</v>
      </c>
      <c r="D1251" s="5" t="s">
        <v>389</v>
      </c>
      <c r="E1251" s="6">
        <v>1</v>
      </c>
      <c r="F1251" s="3">
        <v>29</v>
      </c>
      <c r="G1251" s="3">
        <v>9.75</v>
      </c>
      <c r="H1251" s="8">
        <f t="shared" si="247"/>
        <v>9.75</v>
      </c>
      <c r="I1251" s="3">
        <v>19.25</v>
      </c>
      <c r="J1251" s="4">
        <v>0.66</v>
      </c>
      <c r="K1251" s="2" t="str">
        <f t="shared" si="248"/>
        <v>Wednesday</v>
      </c>
      <c r="L1251" s="5">
        <f t="shared" si="249"/>
        <v>43694</v>
      </c>
      <c r="M1251" s="2" t="str">
        <f t="shared" si="250"/>
        <v>Saturday</v>
      </c>
      <c r="N1251" s="2" t="str">
        <f t="shared" si="251"/>
        <v>Saturday</v>
      </c>
      <c r="O1251" s="12">
        <f t="shared" si="252"/>
        <v>0</v>
      </c>
      <c r="P1251" s="11" t="str">
        <f t="shared" si="253"/>
        <v>Low Cost per Unit</v>
      </c>
      <c r="Q1251" s="12">
        <f t="shared" si="254"/>
        <v>0</v>
      </c>
      <c r="R1251" s="12">
        <f t="shared" si="255"/>
        <v>0</v>
      </c>
      <c r="S1251" s="12">
        <f t="shared" si="256"/>
        <v>0</v>
      </c>
      <c r="T1251" s="12">
        <f t="shared" si="257"/>
        <v>0</v>
      </c>
      <c r="U1251" s="12">
        <f t="shared" si="258"/>
        <v>0</v>
      </c>
      <c r="V1251" s="13" t="str">
        <f t="shared" ca="1" si="259"/>
        <v>Greater Than 8 Weeks Old</v>
      </c>
    </row>
    <row r="1252" spans="1:22" x14ac:dyDescent="0.35">
      <c r="A1252" s="2" t="s">
        <v>101</v>
      </c>
      <c r="B1252" s="5">
        <v>43694</v>
      </c>
      <c r="C1252" s="5" t="s">
        <v>369</v>
      </c>
      <c r="D1252" s="5" t="s">
        <v>389</v>
      </c>
      <c r="E1252" s="6">
        <v>1</v>
      </c>
      <c r="F1252" s="3">
        <v>29</v>
      </c>
      <c r="G1252" s="3">
        <v>9.75</v>
      </c>
      <c r="H1252" s="8">
        <f t="shared" si="247"/>
        <v>9.75</v>
      </c>
      <c r="I1252" s="3">
        <v>19.25</v>
      </c>
      <c r="J1252" s="4">
        <v>0.66</v>
      </c>
      <c r="K1252" s="2" t="str">
        <f t="shared" si="248"/>
        <v>Saturday</v>
      </c>
      <c r="L1252" s="5">
        <f t="shared" si="249"/>
        <v>43697</v>
      </c>
      <c r="M1252" s="2" t="str">
        <f t="shared" si="250"/>
        <v>Tuesday</v>
      </c>
      <c r="N1252" s="2" t="str">
        <f t="shared" si="251"/>
        <v>Tuesday</v>
      </c>
      <c r="O1252" s="12">
        <f t="shared" si="252"/>
        <v>0</v>
      </c>
      <c r="P1252" s="11" t="str">
        <f t="shared" si="253"/>
        <v>Low Cost per Unit</v>
      </c>
      <c r="Q1252" s="12">
        <f t="shared" si="254"/>
        <v>0</v>
      </c>
      <c r="R1252" s="12">
        <f t="shared" si="255"/>
        <v>0</v>
      </c>
      <c r="S1252" s="12">
        <f t="shared" si="256"/>
        <v>0</v>
      </c>
      <c r="T1252" s="12">
        <f t="shared" si="257"/>
        <v>2.9000000000000004</v>
      </c>
      <c r="U1252" s="12">
        <f t="shared" si="258"/>
        <v>0</v>
      </c>
      <c r="V1252" s="13" t="str">
        <f t="shared" ca="1" si="259"/>
        <v>Greater Than 8 Weeks Old</v>
      </c>
    </row>
    <row r="1253" spans="1:22" x14ac:dyDescent="0.35">
      <c r="A1253" s="2" t="s">
        <v>101</v>
      </c>
      <c r="B1253" s="5">
        <v>43695</v>
      </c>
      <c r="C1253" s="5" t="s">
        <v>369</v>
      </c>
      <c r="D1253" s="5" t="s">
        <v>389</v>
      </c>
      <c r="E1253" s="6">
        <v>1</v>
      </c>
      <c r="F1253" s="3">
        <v>29</v>
      </c>
      <c r="G1253" s="3">
        <v>9.75</v>
      </c>
      <c r="H1253" s="8">
        <f t="shared" si="247"/>
        <v>9.75</v>
      </c>
      <c r="I1253" s="3">
        <v>19.25</v>
      </c>
      <c r="J1253" s="4">
        <v>0.66</v>
      </c>
      <c r="K1253" s="2" t="str">
        <f t="shared" si="248"/>
        <v>Sunday</v>
      </c>
      <c r="L1253" s="5">
        <f t="shared" si="249"/>
        <v>43698</v>
      </c>
      <c r="M1253" s="2" t="str">
        <f t="shared" si="250"/>
        <v>Wednesday</v>
      </c>
      <c r="N1253" s="2" t="str">
        <f t="shared" si="251"/>
        <v>Wednesday</v>
      </c>
      <c r="O1253" s="12">
        <f t="shared" si="252"/>
        <v>0</v>
      </c>
      <c r="P1253" s="11" t="str">
        <f t="shared" si="253"/>
        <v>Low Cost per Unit</v>
      </c>
      <c r="Q1253" s="12">
        <f t="shared" si="254"/>
        <v>0</v>
      </c>
      <c r="R1253" s="12">
        <f t="shared" si="255"/>
        <v>0</v>
      </c>
      <c r="S1253" s="12">
        <f t="shared" si="256"/>
        <v>0</v>
      </c>
      <c r="T1253" s="12">
        <f t="shared" si="257"/>
        <v>0</v>
      </c>
      <c r="U1253" s="12">
        <f t="shared" si="258"/>
        <v>0</v>
      </c>
      <c r="V1253" s="13" t="str">
        <f t="shared" ca="1" si="259"/>
        <v>Greater Than 8 Weeks Old</v>
      </c>
    </row>
    <row r="1254" spans="1:22" x14ac:dyDescent="0.35">
      <c r="A1254" s="2" t="s">
        <v>101</v>
      </c>
      <c r="B1254" s="5">
        <v>43696</v>
      </c>
      <c r="C1254" s="5" t="s">
        <v>369</v>
      </c>
      <c r="D1254" s="5" t="s">
        <v>389</v>
      </c>
      <c r="E1254" s="6">
        <v>2</v>
      </c>
      <c r="F1254" s="3">
        <v>58</v>
      </c>
      <c r="G1254" s="3">
        <v>19.5</v>
      </c>
      <c r="H1254" s="8">
        <f t="shared" si="247"/>
        <v>9.75</v>
      </c>
      <c r="I1254" s="3">
        <v>38.5</v>
      </c>
      <c r="J1254" s="4">
        <v>0.66</v>
      </c>
      <c r="K1254" s="2" t="str">
        <f t="shared" si="248"/>
        <v>Monday</v>
      </c>
      <c r="L1254" s="5">
        <f t="shared" si="249"/>
        <v>43699</v>
      </c>
      <c r="M1254" s="2" t="str">
        <f t="shared" si="250"/>
        <v>Thursday</v>
      </c>
      <c r="N1254" s="2" t="str">
        <f t="shared" si="251"/>
        <v>Thursday</v>
      </c>
      <c r="O1254" s="12">
        <f t="shared" si="252"/>
        <v>0</v>
      </c>
      <c r="P1254" s="11" t="str">
        <f t="shared" si="253"/>
        <v>Low Cost per Unit</v>
      </c>
      <c r="Q1254" s="12">
        <f t="shared" si="254"/>
        <v>0</v>
      </c>
      <c r="R1254" s="12">
        <f t="shared" si="255"/>
        <v>1.74</v>
      </c>
      <c r="S1254" s="12">
        <f t="shared" si="256"/>
        <v>0</v>
      </c>
      <c r="T1254" s="12">
        <f t="shared" si="257"/>
        <v>0</v>
      </c>
      <c r="U1254" s="12">
        <f t="shared" si="258"/>
        <v>0</v>
      </c>
      <c r="V1254" s="13" t="str">
        <f t="shared" ca="1" si="259"/>
        <v>Greater Than 8 Weeks Old</v>
      </c>
    </row>
    <row r="1255" spans="1:22" x14ac:dyDescent="0.35">
      <c r="A1255" s="2" t="s">
        <v>101</v>
      </c>
      <c r="B1255" s="5">
        <v>43700</v>
      </c>
      <c r="C1255" s="5" t="s">
        <v>369</v>
      </c>
      <c r="D1255" s="5" t="s">
        <v>389</v>
      </c>
      <c r="E1255" s="6">
        <v>1</v>
      </c>
      <c r="F1255" s="3">
        <v>29</v>
      </c>
      <c r="G1255" s="3">
        <v>9.75</v>
      </c>
      <c r="H1255" s="8">
        <f t="shared" si="247"/>
        <v>9.75</v>
      </c>
      <c r="I1255" s="3">
        <v>19.25</v>
      </c>
      <c r="J1255" s="4">
        <v>0.66</v>
      </c>
      <c r="K1255" s="2" t="str">
        <f t="shared" si="248"/>
        <v>Friday</v>
      </c>
      <c r="L1255" s="5">
        <f t="shared" si="249"/>
        <v>43703</v>
      </c>
      <c r="M1255" s="2" t="str">
        <f t="shared" si="250"/>
        <v>Monday</v>
      </c>
      <c r="N1255" s="2" t="str">
        <f t="shared" si="251"/>
        <v>Monday</v>
      </c>
      <c r="O1255" s="12">
        <f t="shared" si="252"/>
        <v>0</v>
      </c>
      <c r="P1255" s="11" t="str">
        <f t="shared" si="253"/>
        <v>Low Cost per Unit</v>
      </c>
      <c r="Q1255" s="12">
        <f t="shared" si="254"/>
        <v>0</v>
      </c>
      <c r="R1255" s="12">
        <f t="shared" si="255"/>
        <v>0</v>
      </c>
      <c r="S1255" s="12">
        <f t="shared" si="256"/>
        <v>0</v>
      </c>
      <c r="T1255" s="12">
        <f t="shared" si="257"/>
        <v>0</v>
      </c>
      <c r="U1255" s="12">
        <f t="shared" si="258"/>
        <v>0</v>
      </c>
      <c r="V1255" s="13" t="str">
        <f t="shared" ca="1" si="259"/>
        <v>Greater Than 8 Weeks Old</v>
      </c>
    </row>
    <row r="1256" spans="1:22" x14ac:dyDescent="0.35">
      <c r="A1256" s="2" t="s">
        <v>101</v>
      </c>
      <c r="B1256" s="5">
        <v>43702</v>
      </c>
      <c r="C1256" s="5" t="s">
        <v>369</v>
      </c>
      <c r="D1256" s="5" t="s">
        <v>389</v>
      </c>
      <c r="E1256" s="6">
        <v>1</v>
      </c>
      <c r="F1256" s="3">
        <v>29</v>
      </c>
      <c r="G1256" s="3">
        <v>9.75</v>
      </c>
      <c r="H1256" s="8">
        <f t="shared" si="247"/>
        <v>9.75</v>
      </c>
      <c r="I1256" s="3">
        <v>19.25</v>
      </c>
      <c r="J1256" s="4">
        <v>0.66</v>
      </c>
      <c r="K1256" s="2" t="str">
        <f t="shared" si="248"/>
        <v>Sunday</v>
      </c>
      <c r="L1256" s="5">
        <f t="shared" si="249"/>
        <v>43705</v>
      </c>
      <c r="M1256" s="2" t="str">
        <f t="shared" si="250"/>
        <v>Wednesday</v>
      </c>
      <c r="N1256" s="2" t="str">
        <f t="shared" si="251"/>
        <v>Wednesday</v>
      </c>
      <c r="O1256" s="12">
        <f t="shared" si="252"/>
        <v>0</v>
      </c>
      <c r="P1256" s="11" t="str">
        <f t="shared" si="253"/>
        <v>Low Cost per Unit</v>
      </c>
      <c r="Q1256" s="12">
        <f t="shared" si="254"/>
        <v>0</v>
      </c>
      <c r="R1256" s="12">
        <f t="shared" si="255"/>
        <v>0</v>
      </c>
      <c r="S1256" s="12">
        <f t="shared" si="256"/>
        <v>0</v>
      </c>
      <c r="T1256" s="12">
        <f t="shared" si="257"/>
        <v>0</v>
      </c>
      <c r="U1256" s="12">
        <f t="shared" si="258"/>
        <v>0</v>
      </c>
      <c r="V1256" s="13" t="str">
        <f t="shared" ca="1" si="259"/>
        <v>Greater Than 8 Weeks Old</v>
      </c>
    </row>
    <row r="1257" spans="1:22" x14ac:dyDescent="0.35">
      <c r="A1257" s="2" t="s">
        <v>101</v>
      </c>
      <c r="B1257" s="5">
        <v>43703</v>
      </c>
      <c r="C1257" s="5" t="s">
        <v>369</v>
      </c>
      <c r="D1257" s="5" t="s">
        <v>389</v>
      </c>
      <c r="E1257" s="6">
        <v>1</v>
      </c>
      <c r="F1257" s="3">
        <v>29</v>
      </c>
      <c r="G1257" s="3">
        <v>9.75</v>
      </c>
      <c r="H1257" s="8">
        <f t="shared" si="247"/>
        <v>9.75</v>
      </c>
      <c r="I1257" s="3">
        <v>19.25</v>
      </c>
      <c r="J1257" s="4">
        <v>0.66</v>
      </c>
      <c r="K1257" s="2" t="str">
        <f t="shared" si="248"/>
        <v>Monday</v>
      </c>
      <c r="L1257" s="5">
        <f t="shared" si="249"/>
        <v>43706</v>
      </c>
      <c r="M1257" s="2" t="str">
        <f t="shared" si="250"/>
        <v>Thursday</v>
      </c>
      <c r="N1257" s="2" t="str">
        <f t="shared" si="251"/>
        <v>Thursday</v>
      </c>
      <c r="O1257" s="12">
        <f t="shared" si="252"/>
        <v>0</v>
      </c>
      <c r="P1257" s="11" t="str">
        <f t="shared" si="253"/>
        <v>Low Cost per Unit</v>
      </c>
      <c r="Q1257" s="12">
        <f t="shared" si="254"/>
        <v>0</v>
      </c>
      <c r="R1257" s="12">
        <f t="shared" si="255"/>
        <v>0</v>
      </c>
      <c r="S1257" s="12">
        <f t="shared" si="256"/>
        <v>0</v>
      </c>
      <c r="T1257" s="12">
        <f t="shared" si="257"/>
        <v>0</v>
      </c>
      <c r="U1257" s="12">
        <f t="shared" si="258"/>
        <v>0</v>
      </c>
      <c r="V1257" s="13" t="str">
        <f t="shared" ca="1" si="259"/>
        <v>Greater Than 8 Weeks Old</v>
      </c>
    </row>
    <row r="1258" spans="1:22" x14ac:dyDescent="0.35">
      <c r="A1258" s="2" t="s">
        <v>101</v>
      </c>
      <c r="B1258" s="5">
        <v>43705</v>
      </c>
      <c r="C1258" s="5" t="s">
        <v>369</v>
      </c>
      <c r="D1258" s="5" t="s">
        <v>389</v>
      </c>
      <c r="E1258" s="6">
        <v>1</v>
      </c>
      <c r="F1258" s="3">
        <v>29</v>
      </c>
      <c r="G1258" s="3">
        <v>9.75</v>
      </c>
      <c r="H1258" s="8">
        <f t="shared" si="247"/>
        <v>9.75</v>
      </c>
      <c r="I1258" s="3">
        <v>19.25</v>
      </c>
      <c r="J1258" s="4">
        <v>0.66</v>
      </c>
      <c r="K1258" s="2" t="str">
        <f t="shared" si="248"/>
        <v>Wednesday</v>
      </c>
      <c r="L1258" s="5">
        <f t="shared" si="249"/>
        <v>43708</v>
      </c>
      <c r="M1258" s="2" t="str">
        <f t="shared" si="250"/>
        <v>Saturday</v>
      </c>
      <c r="N1258" s="2" t="str">
        <f t="shared" si="251"/>
        <v>Saturday</v>
      </c>
      <c r="O1258" s="12">
        <f t="shared" si="252"/>
        <v>0</v>
      </c>
      <c r="P1258" s="11" t="str">
        <f t="shared" si="253"/>
        <v>Low Cost per Unit</v>
      </c>
      <c r="Q1258" s="12">
        <f t="shared" si="254"/>
        <v>0</v>
      </c>
      <c r="R1258" s="12">
        <f t="shared" si="255"/>
        <v>0</v>
      </c>
      <c r="S1258" s="12">
        <f t="shared" si="256"/>
        <v>0</v>
      </c>
      <c r="T1258" s="12">
        <f t="shared" si="257"/>
        <v>0</v>
      </c>
      <c r="U1258" s="12">
        <f t="shared" si="258"/>
        <v>0</v>
      </c>
      <c r="V1258" s="13" t="str">
        <f t="shared" ca="1" si="259"/>
        <v>Greater Than 8 Weeks Old</v>
      </c>
    </row>
    <row r="1259" spans="1:22" x14ac:dyDescent="0.35">
      <c r="A1259" s="2" t="s">
        <v>101</v>
      </c>
      <c r="B1259" s="5">
        <v>43706</v>
      </c>
      <c r="C1259" s="5" t="s">
        <v>369</v>
      </c>
      <c r="D1259" s="5" t="s">
        <v>389</v>
      </c>
      <c r="E1259" s="6">
        <v>1</v>
      </c>
      <c r="F1259" s="3">
        <v>29</v>
      </c>
      <c r="G1259" s="3">
        <v>9.75</v>
      </c>
      <c r="H1259" s="8">
        <f t="shared" si="247"/>
        <v>9.75</v>
      </c>
      <c r="I1259" s="3">
        <v>19.25</v>
      </c>
      <c r="J1259" s="4">
        <v>0.66</v>
      </c>
      <c r="K1259" s="2" t="str">
        <f t="shared" si="248"/>
        <v>Thursday</v>
      </c>
      <c r="L1259" s="5">
        <f t="shared" si="249"/>
        <v>43709</v>
      </c>
      <c r="M1259" s="2" t="str">
        <f t="shared" si="250"/>
        <v>Sunday</v>
      </c>
      <c r="N1259" s="2" t="str">
        <f t="shared" si="251"/>
        <v>Monday</v>
      </c>
      <c r="O1259" s="12">
        <f t="shared" si="252"/>
        <v>0</v>
      </c>
      <c r="P1259" s="11" t="str">
        <f t="shared" si="253"/>
        <v>Low Cost per Unit</v>
      </c>
      <c r="Q1259" s="12">
        <f t="shared" si="254"/>
        <v>0</v>
      </c>
      <c r="R1259" s="12">
        <f t="shared" si="255"/>
        <v>0</v>
      </c>
      <c r="S1259" s="12">
        <f t="shared" si="256"/>
        <v>0</v>
      </c>
      <c r="T1259" s="12">
        <f t="shared" si="257"/>
        <v>0</v>
      </c>
      <c r="U1259" s="12">
        <f t="shared" si="258"/>
        <v>0</v>
      </c>
      <c r="V1259" s="13" t="str">
        <f t="shared" ca="1" si="259"/>
        <v>Greater Than 8 Weeks Old</v>
      </c>
    </row>
    <row r="1260" spans="1:22" x14ac:dyDescent="0.35">
      <c r="A1260" s="2" t="s">
        <v>101</v>
      </c>
      <c r="B1260" s="5">
        <v>43707</v>
      </c>
      <c r="C1260" s="5" t="s">
        <v>369</v>
      </c>
      <c r="D1260" s="5" t="s">
        <v>389</v>
      </c>
      <c r="E1260" s="6">
        <v>1</v>
      </c>
      <c r="F1260" s="3">
        <v>29</v>
      </c>
      <c r="G1260" s="3">
        <v>9.75</v>
      </c>
      <c r="H1260" s="8">
        <f t="shared" si="247"/>
        <v>9.75</v>
      </c>
      <c r="I1260" s="3">
        <v>19.25</v>
      </c>
      <c r="J1260" s="4">
        <v>0.66</v>
      </c>
      <c r="K1260" s="2" t="str">
        <f t="shared" si="248"/>
        <v>Friday</v>
      </c>
      <c r="L1260" s="5">
        <f t="shared" si="249"/>
        <v>43710</v>
      </c>
      <c r="M1260" s="2" t="str">
        <f t="shared" si="250"/>
        <v>Monday</v>
      </c>
      <c r="N1260" s="2" t="str">
        <f t="shared" si="251"/>
        <v>Monday</v>
      </c>
      <c r="O1260" s="12">
        <f t="shared" si="252"/>
        <v>0</v>
      </c>
      <c r="P1260" s="11" t="str">
        <f t="shared" si="253"/>
        <v>Low Cost per Unit</v>
      </c>
      <c r="Q1260" s="12">
        <f t="shared" si="254"/>
        <v>0</v>
      </c>
      <c r="R1260" s="12">
        <f t="shared" si="255"/>
        <v>0</v>
      </c>
      <c r="S1260" s="12">
        <f t="shared" si="256"/>
        <v>0</v>
      </c>
      <c r="T1260" s="12">
        <f t="shared" si="257"/>
        <v>0</v>
      </c>
      <c r="U1260" s="12">
        <f t="shared" si="258"/>
        <v>0</v>
      </c>
      <c r="V1260" s="13" t="str">
        <f t="shared" ca="1" si="259"/>
        <v>Greater Than 8 Weeks Old</v>
      </c>
    </row>
    <row r="1261" spans="1:22" x14ac:dyDescent="0.35">
      <c r="A1261" s="2" t="s">
        <v>101</v>
      </c>
      <c r="B1261" s="5">
        <v>43708</v>
      </c>
      <c r="C1261" s="5" t="s">
        <v>369</v>
      </c>
      <c r="D1261" s="5" t="s">
        <v>389</v>
      </c>
      <c r="E1261" s="6">
        <v>1</v>
      </c>
      <c r="F1261" s="3">
        <v>29</v>
      </c>
      <c r="G1261" s="3">
        <v>9.75</v>
      </c>
      <c r="H1261" s="8">
        <f t="shared" si="247"/>
        <v>9.75</v>
      </c>
      <c r="I1261" s="3">
        <v>19.25</v>
      </c>
      <c r="J1261" s="4">
        <v>0.66</v>
      </c>
      <c r="K1261" s="2" t="str">
        <f t="shared" si="248"/>
        <v>Saturday</v>
      </c>
      <c r="L1261" s="5">
        <f t="shared" si="249"/>
        <v>43711</v>
      </c>
      <c r="M1261" s="2" t="str">
        <f t="shared" si="250"/>
        <v>Tuesday</v>
      </c>
      <c r="N1261" s="2" t="str">
        <f t="shared" si="251"/>
        <v>Tuesday</v>
      </c>
      <c r="O1261" s="12">
        <f t="shared" si="252"/>
        <v>0</v>
      </c>
      <c r="P1261" s="11" t="str">
        <f t="shared" si="253"/>
        <v>Low Cost per Unit</v>
      </c>
      <c r="Q1261" s="12">
        <f t="shared" si="254"/>
        <v>0</v>
      </c>
      <c r="R1261" s="12">
        <f t="shared" si="255"/>
        <v>0</v>
      </c>
      <c r="S1261" s="12">
        <f t="shared" si="256"/>
        <v>0</v>
      </c>
      <c r="T1261" s="12">
        <f t="shared" si="257"/>
        <v>2.9000000000000004</v>
      </c>
      <c r="U1261" s="12">
        <f t="shared" si="258"/>
        <v>0</v>
      </c>
      <c r="V1261" s="13" t="str">
        <f t="shared" ca="1" si="259"/>
        <v>Greater Than 8 Weeks Old</v>
      </c>
    </row>
    <row r="1262" spans="1:22" x14ac:dyDescent="0.35">
      <c r="A1262" s="2" t="s">
        <v>194</v>
      </c>
      <c r="B1262" s="5">
        <v>43684</v>
      </c>
      <c r="C1262" s="5" t="s">
        <v>369</v>
      </c>
      <c r="D1262" s="5" t="s">
        <v>389</v>
      </c>
      <c r="E1262" s="6">
        <v>3</v>
      </c>
      <c r="F1262" s="3">
        <v>255</v>
      </c>
      <c r="G1262" s="3">
        <v>72</v>
      </c>
      <c r="H1262" s="8">
        <f t="shared" si="247"/>
        <v>24</v>
      </c>
      <c r="I1262" s="3">
        <v>183</v>
      </c>
      <c r="J1262" s="4">
        <v>0.72</v>
      </c>
      <c r="K1262" s="2" t="str">
        <f t="shared" si="248"/>
        <v>Wednesday</v>
      </c>
      <c r="L1262" s="5">
        <f t="shared" si="249"/>
        <v>43687</v>
      </c>
      <c r="M1262" s="2" t="str">
        <f t="shared" si="250"/>
        <v>Saturday</v>
      </c>
      <c r="N1262" s="2" t="str">
        <f t="shared" si="251"/>
        <v>Saturday</v>
      </c>
      <c r="O1262" s="12">
        <f t="shared" si="252"/>
        <v>0</v>
      </c>
      <c r="P1262" s="11" t="str">
        <f t="shared" si="253"/>
        <v>High Cost per Unit</v>
      </c>
      <c r="Q1262" s="12">
        <f t="shared" si="254"/>
        <v>0</v>
      </c>
      <c r="R1262" s="12">
        <f t="shared" si="255"/>
        <v>7.6499999999999995</v>
      </c>
      <c r="S1262" s="12">
        <f t="shared" si="256"/>
        <v>0</v>
      </c>
      <c r="T1262" s="12">
        <f t="shared" si="257"/>
        <v>0</v>
      </c>
      <c r="U1262" s="12">
        <f t="shared" si="258"/>
        <v>0</v>
      </c>
      <c r="V1262" s="13" t="str">
        <f t="shared" ca="1" si="259"/>
        <v>Greater Than 8 Weeks Old</v>
      </c>
    </row>
    <row r="1263" spans="1:22" x14ac:dyDescent="0.35">
      <c r="A1263" s="2" t="s">
        <v>194</v>
      </c>
      <c r="B1263" s="5">
        <v>43686</v>
      </c>
      <c r="C1263" s="5" t="s">
        <v>369</v>
      </c>
      <c r="D1263" s="5" t="s">
        <v>389</v>
      </c>
      <c r="E1263" s="6">
        <v>3</v>
      </c>
      <c r="F1263" s="3">
        <v>255</v>
      </c>
      <c r="G1263" s="3">
        <v>72</v>
      </c>
      <c r="H1263" s="8">
        <f t="shared" si="247"/>
        <v>24</v>
      </c>
      <c r="I1263" s="3">
        <v>183</v>
      </c>
      <c r="J1263" s="4">
        <v>0.72</v>
      </c>
      <c r="K1263" s="2" t="str">
        <f t="shared" si="248"/>
        <v>Friday</v>
      </c>
      <c r="L1263" s="5">
        <f t="shared" si="249"/>
        <v>43689</v>
      </c>
      <c r="M1263" s="2" t="str">
        <f t="shared" si="250"/>
        <v>Monday</v>
      </c>
      <c r="N1263" s="2" t="str">
        <f t="shared" si="251"/>
        <v>Monday</v>
      </c>
      <c r="O1263" s="12">
        <f t="shared" si="252"/>
        <v>0</v>
      </c>
      <c r="P1263" s="11" t="str">
        <f t="shared" si="253"/>
        <v>High Cost per Unit</v>
      </c>
      <c r="Q1263" s="12">
        <f t="shared" si="254"/>
        <v>0</v>
      </c>
      <c r="R1263" s="12">
        <f t="shared" si="255"/>
        <v>7.6499999999999995</v>
      </c>
      <c r="S1263" s="12">
        <f t="shared" si="256"/>
        <v>0</v>
      </c>
      <c r="T1263" s="12">
        <f t="shared" si="257"/>
        <v>0</v>
      </c>
      <c r="U1263" s="12">
        <f t="shared" si="258"/>
        <v>0</v>
      </c>
      <c r="V1263" s="13" t="str">
        <f t="shared" ca="1" si="259"/>
        <v>Greater Than 8 Weeks Old</v>
      </c>
    </row>
    <row r="1264" spans="1:22" x14ac:dyDescent="0.35">
      <c r="A1264" s="2" t="s">
        <v>194</v>
      </c>
      <c r="B1264" s="5">
        <v>43688</v>
      </c>
      <c r="C1264" s="5" t="s">
        <v>369</v>
      </c>
      <c r="D1264" s="5" t="s">
        <v>389</v>
      </c>
      <c r="E1264" s="6">
        <v>3</v>
      </c>
      <c r="F1264" s="3">
        <v>255</v>
      </c>
      <c r="G1264" s="3">
        <v>72</v>
      </c>
      <c r="H1264" s="8">
        <f t="shared" si="247"/>
        <v>24</v>
      </c>
      <c r="I1264" s="3">
        <v>183</v>
      </c>
      <c r="J1264" s="4">
        <v>0.72</v>
      </c>
      <c r="K1264" s="2" t="str">
        <f t="shared" si="248"/>
        <v>Sunday</v>
      </c>
      <c r="L1264" s="5">
        <f t="shared" si="249"/>
        <v>43691</v>
      </c>
      <c r="M1264" s="2" t="str">
        <f t="shared" si="250"/>
        <v>Wednesday</v>
      </c>
      <c r="N1264" s="2" t="str">
        <f t="shared" si="251"/>
        <v>Wednesday</v>
      </c>
      <c r="O1264" s="12">
        <f t="shared" si="252"/>
        <v>0</v>
      </c>
      <c r="P1264" s="11" t="str">
        <f t="shared" si="253"/>
        <v>High Cost per Unit</v>
      </c>
      <c r="Q1264" s="12">
        <f t="shared" si="254"/>
        <v>0</v>
      </c>
      <c r="R1264" s="12">
        <f t="shared" si="255"/>
        <v>7.6499999999999995</v>
      </c>
      <c r="S1264" s="12">
        <f t="shared" si="256"/>
        <v>0</v>
      </c>
      <c r="T1264" s="12">
        <f t="shared" si="257"/>
        <v>0</v>
      </c>
      <c r="U1264" s="12">
        <f t="shared" si="258"/>
        <v>0</v>
      </c>
      <c r="V1264" s="13" t="str">
        <f t="shared" ca="1" si="259"/>
        <v>Greater Than 8 Weeks Old</v>
      </c>
    </row>
    <row r="1265" spans="1:22" x14ac:dyDescent="0.35">
      <c r="A1265" s="2" t="s">
        <v>194</v>
      </c>
      <c r="B1265" s="5">
        <v>43689</v>
      </c>
      <c r="C1265" s="5" t="s">
        <v>369</v>
      </c>
      <c r="D1265" s="5" t="s">
        <v>389</v>
      </c>
      <c r="E1265" s="6">
        <v>1</v>
      </c>
      <c r="F1265" s="3">
        <v>85</v>
      </c>
      <c r="G1265" s="3">
        <v>24</v>
      </c>
      <c r="H1265" s="8">
        <f t="shared" si="247"/>
        <v>24</v>
      </c>
      <c r="I1265" s="3">
        <v>61</v>
      </c>
      <c r="J1265" s="4">
        <v>0.72</v>
      </c>
      <c r="K1265" s="2" t="str">
        <f t="shared" si="248"/>
        <v>Monday</v>
      </c>
      <c r="L1265" s="5">
        <f t="shared" si="249"/>
        <v>43692</v>
      </c>
      <c r="M1265" s="2" t="str">
        <f t="shared" si="250"/>
        <v>Thursday</v>
      </c>
      <c r="N1265" s="2" t="str">
        <f t="shared" si="251"/>
        <v>Thursday</v>
      </c>
      <c r="O1265" s="12">
        <f t="shared" si="252"/>
        <v>0</v>
      </c>
      <c r="P1265" s="11" t="str">
        <f t="shared" si="253"/>
        <v>High Cost per Unit</v>
      </c>
      <c r="Q1265" s="12">
        <f t="shared" si="254"/>
        <v>0</v>
      </c>
      <c r="R1265" s="12">
        <f t="shared" si="255"/>
        <v>0</v>
      </c>
      <c r="S1265" s="12">
        <f t="shared" si="256"/>
        <v>0</v>
      </c>
      <c r="T1265" s="12">
        <f t="shared" si="257"/>
        <v>0</v>
      </c>
      <c r="U1265" s="12">
        <f t="shared" si="258"/>
        <v>0</v>
      </c>
      <c r="V1265" s="13" t="str">
        <f t="shared" ca="1" si="259"/>
        <v>Greater Than 8 Weeks Old</v>
      </c>
    </row>
    <row r="1266" spans="1:22" x14ac:dyDescent="0.35">
      <c r="A1266" s="2" t="s">
        <v>194</v>
      </c>
      <c r="B1266" s="5">
        <v>43691</v>
      </c>
      <c r="C1266" s="5" t="s">
        <v>369</v>
      </c>
      <c r="D1266" s="5" t="s">
        <v>389</v>
      </c>
      <c r="E1266" s="6">
        <v>1</v>
      </c>
      <c r="F1266" s="3">
        <v>85</v>
      </c>
      <c r="G1266" s="3">
        <v>24</v>
      </c>
      <c r="H1266" s="8">
        <f t="shared" si="247"/>
        <v>24</v>
      </c>
      <c r="I1266" s="3">
        <v>61</v>
      </c>
      <c r="J1266" s="4">
        <v>0.72</v>
      </c>
      <c r="K1266" s="2" t="str">
        <f t="shared" si="248"/>
        <v>Wednesday</v>
      </c>
      <c r="L1266" s="5">
        <f t="shared" si="249"/>
        <v>43694</v>
      </c>
      <c r="M1266" s="2" t="str">
        <f t="shared" si="250"/>
        <v>Saturday</v>
      </c>
      <c r="N1266" s="2" t="str">
        <f t="shared" si="251"/>
        <v>Saturday</v>
      </c>
      <c r="O1266" s="12">
        <f t="shared" si="252"/>
        <v>0</v>
      </c>
      <c r="P1266" s="11" t="str">
        <f t="shared" si="253"/>
        <v>High Cost per Unit</v>
      </c>
      <c r="Q1266" s="12">
        <f t="shared" si="254"/>
        <v>0</v>
      </c>
      <c r="R1266" s="12">
        <f t="shared" si="255"/>
        <v>0</v>
      </c>
      <c r="S1266" s="12">
        <f t="shared" si="256"/>
        <v>0</v>
      </c>
      <c r="T1266" s="12">
        <f t="shared" si="257"/>
        <v>0</v>
      </c>
      <c r="U1266" s="12">
        <f t="shared" si="258"/>
        <v>0</v>
      </c>
      <c r="V1266" s="13" t="str">
        <f t="shared" ca="1" si="259"/>
        <v>Greater Than 8 Weeks Old</v>
      </c>
    </row>
    <row r="1267" spans="1:22" x14ac:dyDescent="0.35">
      <c r="A1267" s="2" t="s">
        <v>194</v>
      </c>
      <c r="B1267" s="5">
        <v>43693</v>
      </c>
      <c r="C1267" s="5" t="s">
        <v>369</v>
      </c>
      <c r="D1267" s="5" t="s">
        <v>389</v>
      </c>
      <c r="E1267" s="6">
        <v>1</v>
      </c>
      <c r="F1267" s="3">
        <v>85</v>
      </c>
      <c r="G1267" s="3">
        <v>24</v>
      </c>
      <c r="H1267" s="8">
        <f t="shared" si="247"/>
        <v>24</v>
      </c>
      <c r="I1267" s="3">
        <v>61</v>
      </c>
      <c r="J1267" s="4">
        <v>0.72</v>
      </c>
      <c r="K1267" s="2" t="str">
        <f t="shared" si="248"/>
        <v>Friday</v>
      </c>
      <c r="L1267" s="5">
        <f t="shared" si="249"/>
        <v>43696</v>
      </c>
      <c r="M1267" s="2" t="str">
        <f t="shared" si="250"/>
        <v>Monday</v>
      </c>
      <c r="N1267" s="2" t="str">
        <f t="shared" si="251"/>
        <v>Monday</v>
      </c>
      <c r="O1267" s="12">
        <f t="shared" si="252"/>
        <v>0</v>
      </c>
      <c r="P1267" s="11" t="str">
        <f t="shared" si="253"/>
        <v>High Cost per Unit</v>
      </c>
      <c r="Q1267" s="12">
        <f t="shared" si="254"/>
        <v>0</v>
      </c>
      <c r="R1267" s="12">
        <f t="shared" si="255"/>
        <v>0</v>
      </c>
      <c r="S1267" s="12">
        <f t="shared" si="256"/>
        <v>0</v>
      </c>
      <c r="T1267" s="12">
        <f t="shared" si="257"/>
        <v>0</v>
      </c>
      <c r="U1267" s="12">
        <f t="shared" si="258"/>
        <v>0</v>
      </c>
      <c r="V1267" s="13" t="str">
        <f t="shared" ca="1" si="259"/>
        <v>Greater Than 8 Weeks Old</v>
      </c>
    </row>
    <row r="1268" spans="1:22" x14ac:dyDescent="0.35">
      <c r="A1268" s="2" t="s">
        <v>194</v>
      </c>
      <c r="B1268" s="5">
        <v>43694</v>
      </c>
      <c r="C1268" s="5" t="s">
        <v>369</v>
      </c>
      <c r="D1268" s="5" t="s">
        <v>389</v>
      </c>
      <c r="E1268" s="6">
        <v>1</v>
      </c>
      <c r="F1268" s="3">
        <v>85</v>
      </c>
      <c r="G1268" s="3">
        <v>24</v>
      </c>
      <c r="H1268" s="8">
        <f t="shared" si="247"/>
        <v>24</v>
      </c>
      <c r="I1268" s="3">
        <v>61</v>
      </c>
      <c r="J1268" s="4">
        <v>0.72</v>
      </c>
      <c r="K1268" s="2" t="str">
        <f t="shared" si="248"/>
        <v>Saturday</v>
      </c>
      <c r="L1268" s="5">
        <f t="shared" si="249"/>
        <v>43697</v>
      </c>
      <c r="M1268" s="2" t="str">
        <f t="shared" si="250"/>
        <v>Tuesday</v>
      </c>
      <c r="N1268" s="2" t="str">
        <f t="shared" si="251"/>
        <v>Tuesday</v>
      </c>
      <c r="O1268" s="12">
        <f t="shared" si="252"/>
        <v>0</v>
      </c>
      <c r="P1268" s="11" t="str">
        <f t="shared" si="253"/>
        <v>High Cost per Unit</v>
      </c>
      <c r="Q1268" s="12">
        <f t="shared" si="254"/>
        <v>0</v>
      </c>
      <c r="R1268" s="12">
        <f t="shared" si="255"/>
        <v>0</v>
      </c>
      <c r="S1268" s="12">
        <f t="shared" si="256"/>
        <v>0</v>
      </c>
      <c r="T1268" s="12">
        <f t="shared" si="257"/>
        <v>8.5</v>
      </c>
      <c r="U1268" s="12">
        <f t="shared" si="258"/>
        <v>0</v>
      </c>
      <c r="V1268" s="13" t="str">
        <f t="shared" ca="1" si="259"/>
        <v>Greater Than 8 Weeks Old</v>
      </c>
    </row>
    <row r="1269" spans="1:22" x14ac:dyDescent="0.35">
      <c r="A1269" s="2" t="s">
        <v>194</v>
      </c>
      <c r="B1269" s="5">
        <v>43695</v>
      </c>
      <c r="C1269" s="5" t="s">
        <v>369</v>
      </c>
      <c r="D1269" s="5" t="s">
        <v>389</v>
      </c>
      <c r="E1269" s="6">
        <v>1</v>
      </c>
      <c r="F1269" s="3">
        <v>85</v>
      </c>
      <c r="G1269" s="3">
        <v>24</v>
      </c>
      <c r="H1269" s="8">
        <f t="shared" si="247"/>
        <v>24</v>
      </c>
      <c r="I1269" s="3">
        <v>61</v>
      </c>
      <c r="J1269" s="4">
        <v>0.72</v>
      </c>
      <c r="K1269" s="2" t="str">
        <f t="shared" si="248"/>
        <v>Sunday</v>
      </c>
      <c r="L1269" s="5">
        <f t="shared" si="249"/>
        <v>43698</v>
      </c>
      <c r="M1269" s="2" t="str">
        <f t="shared" si="250"/>
        <v>Wednesday</v>
      </c>
      <c r="N1269" s="2" t="str">
        <f t="shared" si="251"/>
        <v>Wednesday</v>
      </c>
      <c r="O1269" s="12">
        <f t="shared" si="252"/>
        <v>0</v>
      </c>
      <c r="P1269" s="11" t="str">
        <f t="shared" si="253"/>
        <v>High Cost per Unit</v>
      </c>
      <c r="Q1269" s="12">
        <f t="shared" si="254"/>
        <v>0</v>
      </c>
      <c r="R1269" s="12">
        <f t="shared" si="255"/>
        <v>0</v>
      </c>
      <c r="S1269" s="12">
        <f t="shared" si="256"/>
        <v>0</v>
      </c>
      <c r="T1269" s="12">
        <f t="shared" si="257"/>
        <v>0</v>
      </c>
      <c r="U1269" s="12">
        <f t="shared" si="258"/>
        <v>0</v>
      </c>
      <c r="V1269" s="13" t="str">
        <f t="shared" ca="1" si="259"/>
        <v>Greater Than 8 Weeks Old</v>
      </c>
    </row>
    <row r="1270" spans="1:22" x14ac:dyDescent="0.35">
      <c r="A1270" s="2" t="s">
        <v>194</v>
      </c>
      <c r="B1270" s="5">
        <v>43696</v>
      </c>
      <c r="C1270" s="5" t="s">
        <v>369</v>
      </c>
      <c r="D1270" s="5" t="s">
        <v>389</v>
      </c>
      <c r="E1270" s="6">
        <v>1</v>
      </c>
      <c r="F1270" s="3">
        <v>85</v>
      </c>
      <c r="G1270" s="3">
        <v>24</v>
      </c>
      <c r="H1270" s="8">
        <f t="shared" si="247"/>
        <v>24</v>
      </c>
      <c r="I1270" s="3">
        <v>61</v>
      </c>
      <c r="J1270" s="4">
        <v>0.72</v>
      </c>
      <c r="K1270" s="2" t="str">
        <f t="shared" si="248"/>
        <v>Monday</v>
      </c>
      <c r="L1270" s="5">
        <f t="shared" si="249"/>
        <v>43699</v>
      </c>
      <c r="M1270" s="2" t="str">
        <f t="shared" si="250"/>
        <v>Thursday</v>
      </c>
      <c r="N1270" s="2" t="str">
        <f t="shared" si="251"/>
        <v>Thursday</v>
      </c>
      <c r="O1270" s="12">
        <f t="shared" si="252"/>
        <v>0</v>
      </c>
      <c r="P1270" s="11" t="str">
        <f t="shared" si="253"/>
        <v>High Cost per Unit</v>
      </c>
      <c r="Q1270" s="12">
        <f t="shared" si="254"/>
        <v>0</v>
      </c>
      <c r="R1270" s="12">
        <f t="shared" si="255"/>
        <v>0</v>
      </c>
      <c r="S1270" s="12">
        <f t="shared" si="256"/>
        <v>0</v>
      </c>
      <c r="T1270" s="12">
        <f t="shared" si="257"/>
        <v>0</v>
      </c>
      <c r="U1270" s="12">
        <f t="shared" si="258"/>
        <v>0</v>
      </c>
      <c r="V1270" s="13" t="str">
        <f t="shared" ca="1" si="259"/>
        <v>Greater Than 8 Weeks Old</v>
      </c>
    </row>
    <row r="1271" spans="1:22" x14ac:dyDescent="0.35">
      <c r="A1271" s="2" t="s">
        <v>194</v>
      </c>
      <c r="B1271" s="5">
        <v>43705</v>
      </c>
      <c r="C1271" s="5" t="s">
        <v>369</v>
      </c>
      <c r="D1271" s="5" t="s">
        <v>389</v>
      </c>
      <c r="E1271" s="6">
        <v>2</v>
      </c>
      <c r="F1271" s="3">
        <v>170</v>
      </c>
      <c r="G1271" s="3">
        <v>48</v>
      </c>
      <c r="H1271" s="8">
        <f t="shared" si="247"/>
        <v>24</v>
      </c>
      <c r="I1271" s="3">
        <v>122</v>
      </c>
      <c r="J1271" s="4">
        <v>0.72</v>
      </c>
      <c r="K1271" s="2" t="str">
        <f t="shared" si="248"/>
        <v>Wednesday</v>
      </c>
      <c r="L1271" s="5">
        <f t="shared" si="249"/>
        <v>43708</v>
      </c>
      <c r="M1271" s="2" t="str">
        <f t="shared" si="250"/>
        <v>Saturday</v>
      </c>
      <c r="N1271" s="2" t="str">
        <f t="shared" si="251"/>
        <v>Saturday</v>
      </c>
      <c r="O1271" s="12">
        <f t="shared" si="252"/>
        <v>0</v>
      </c>
      <c r="P1271" s="11" t="str">
        <f t="shared" si="253"/>
        <v>High Cost per Unit</v>
      </c>
      <c r="Q1271" s="12">
        <f t="shared" si="254"/>
        <v>0</v>
      </c>
      <c r="R1271" s="12">
        <f t="shared" si="255"/>
        <v>5.0999999999999996</v>
      </c>
      <c r="S1271" s="12">
        <f t="shared" si="256"/>
        <v>0</v>
      </c>
      <c r="T1271" s="12">
        <f t="shared" si="257"/>
        <v>0</v>
      </c>
      <c r="U1271" s="12">
        <f t="shared" si="258"/>
        <v>0</v>
      </c>
      <c r="V1271" s="13" t="str">
        <f t="shared" ca="1" si="259"/>
        <v>Greater Than 8 Weeks Old</v>
      </c>
    </row>
    <row r="1272" spans="1:22" x14ac:dyDescent="0.35">
      <c r="A1272" s="2" t="s">
        <v>102</v>
      </c>
      <c r="B1272" s="5">
        <v>43679</v>
      </c>
      <c r="C1272" s="5" t="s">
        <v>369</v>
      </c>
      <c r="D1272" s="5" t="s">
        <v>389</v>
      </c>
      <c r="E1272" s="6">
        <v>4</v>
      </c>
      <c r="F1272" s="3">
        <v>990</v>
      </c>
      <c r="G1272" s="3">
        <v>688</v>
      </c>
      <c r="H1272" s="8">
        <f t="shared" si="247"/>
        <v>172</v>
      </c>
      <c r="I1272" s="3">
        <v>302</v>
      </c>
      <c r="J1272" s="4">
        <v>0.31</v>
      </c>
      <c r="K1272" s="2" t="str">
        <f t="shared" si="248"/>
        <v>Friday</v>
      </c>
      <c r="L1272" s="5">
        <f t="shared" si="249"/>
        <v>43682</v>
      </c>
      <c r="M1272" s="2" t="str">
        <f t="shared" si="250"/>
        <v>Monday</v>
      </c>
      <c r="N1272" s="2" t="str">
        <f t="shared" si="251"/>
        <v>Monday</v>
      </c>
      <c r="O1272" s="12">
        <f t="shared" si="252"/>
        <v>0</v>
      </c>
      <c r="P1272" s="11" t="str">
        <f t="shared" si="253"/>
        <v>High Cost per Unit</v>
      </c>
      <c r="Q1272" s="12">
        <f t="shared" si="254"/>
        <v>0</v>
      </c>
      <c r="R1272" s="12">
        <f t="shared" si="255"/>
        <v>29.7</v>
      </c>
      <c r="S1272" s="12">
        <f t="shared" si="256"/>
        <v>0</v>
      </c>
      <c r="T1272" s="12">
        <f t="shared" si="257"/>
        <v>0</v>
      </c>
      <c r="U1272" s="12">
        <f t="shared" si="258"/>
        <v>0</v>
      </c>
      <c r="V1272" s="13" t="str">
        <f t="shared" ca="1" si="259"/>
        <v>Greater Than 8 Weeks Old</v>
      </c>
    </row>
    <row r="1273" spans="1:22" x14ac:dyDescent="0.35">
      <c r="A1273" s="2" t="s">
        <v>102</v>
      </c>
      <c r="B1273" s="5">
        <v>43680</v>
      </c>
      <c r="C1273" s="5" t="s">
        <v>369</v>
      </c>
      <c r="D1273" s="5" t="s">
        <v>389</v>
      </c>
      <c r="E1273" s="6">
        <v>1</v>
      </c>
      <c r="F1273" s="3">
        <v>495</v>
      </c>
      <c r="G1273" s="3">
        <v>172</v>
      </c>
      <c r="H1273" s="8">
        <f t="shared" si="247"/>
        <v>172</v>
      </c>
      <c r="I1273" s="3">
        <v>323</v>
      </c>
      <c r="J1273" s="4">
        <v>0.65</v>
      </c>
      <c r="K1273" s="2" t="str">
        <f t="shared" si="248"/>
        <v>Saturday</v>
      </c>
      <c r="L1273" s="5">
        <f t="shared" si="249"/>
        <v>43683</v>
      </c>
      <c r="M1273" s="2" t="str">
        <f t="shared" si="250"/>
        <v>Tuesday</v>
      </c>
      <c r="N1273" s="2" t="str">
        <f t="shared" si="251"/>
        <v>Tuesday</v>
      </c>
      <c r="O1273" s="12">
        <f t="shared" si="252"/>
        <v>0</v>
      </c>
      <c r="P1273" s="11" t="str">
        <f t="shared" si="253"/>
        <v>High Cost per Unit</v>
      </c>
      <c r="Q1273" s="12">
        <f t="shared" si="254"/>
        <v>0</v>
      </c>
      <c r="R1273" s="12">
        <f t="shared" si="255"/>
        <v>0</v>
      </c>
      <c r="S1273" s="12">
        <f t="shared" si="256"/>
        <v>0</v>
      </c>
      <c r="T1273" s="12">
        <f t="shared" si="257"/>
        <v>49.5</v>
      </c>
      <c r="U1273" s="12">
        <f t="shared" si="258"/>
        <v>0</v>
      </c>
      <c r="V1273" s="13" t="str">
        <f t="shared" ca="1" si="259"/>
        <v>Greater Than 8 Weeks Old</v>
      </c>
    </row>
    <row r="1274" spans="1:22" x14ac:dyDescent="0.35">
      <c r="A1274" s="2" t="s">
        <v>102</v>
      </c>
      <c r="B1274" s="5">
        <v>43682</v>
      </c>
      <c r="C1274" s="5" t="s">
        <v>369</v>
      </c>
      <c r="D1274" s="5" t="s">
        <v>389</v>
      </c>
      <c r="E1274" s="6">
        <v>1</v>
      </c>
      <c r="F1274" s="3">
        <v>495</v>
      </c>
      <c r="G1274" s="3">
        <v>172</v>
      </c>
      <c r="H1274" s="8">
        <f t="shared" si="247"/>
        <v>172</v>
      </c>
      <c r="I1274" s="3">
        <v>323</v>
      </c>
      <c r="J1274" s="4">
        <v>0.65</v>
      </c>
      <c r="K1274" s="2" t="str">
        <f t="shared" si="248"/>
        <v>Monday</v>
      </c>
      <c r="L1274" s="5">
        <f t="shared" si="249"/>
        <v>43685</v>
      </c>
      <c r="M1274" s="2" t="str">
        <f t="shared" si="250"/>
        <v>Thursday</v>
      </c>
      <c r="N1274" s="2" t="str">
        <f t="shared" si="251"/>
        <v>Thursday</v>
      </c>
      <c r="O1274" s="12">
        <f t="shared" si="252"/>
        <v>0</v>
      </c>
      <c r="P1274" s="11" t="str">
        <f t="shared" si="253"/>
        <v>High Cost per Unit</v>
      </c>
      <c r="Q1274" s="12">
        <f t="shared" si="254"/>
        <v>0</v>
      </c>
      <c r="R1274" s="12">
        <f t="shared" si="255"/>
        <v>0</v>
      </c>
      <c r="S1274" s="12">
        <f t="shared" si="256"/>
        <v>0</v>
      </c>
      <c r="T1274" s="12">
        <f t="shared" si="257"/>
        <v>0</v>
      </c>
      <c r="U1274" s="12">
        <f t="shared" si="258"/>
        <v>0</v>
      </c>
      <c r="V1274" s="13" t="str">
        <f t="shared" ca="1" si="259"/>
        <v>Greater Than 8 Weeks Old</v>
      </c>
    </row>
    <row r="1275" spans="1:22" x14ac:dyDescent="0.35">
      <c r="A1275" s="2" t="s">
        <v>102</v>
      </c>
      <c r="B1275" s="5">
        <v>43684</v>
      </c>
      <c r="C1275" s="5" t="s">
        <v>369</v>
      </c>
      <c r="D1275" s="5" t="s">
        <v>389</v>
      </c>
      <c r="E1275" s="6">
        <v>8</v>
      </c>
      <c r="F1275" s="3">
        <v>3159.92</v>
      </c>
      <c r="G1275" s="3">
        <v>1376</v>
      </c>
      <c r="H1275" s="8">
        <f t="shared" si="247"/>
        <v>172</v>
      </c>
      <c r="I1275" s="3">
        <v>1783.92</v>
      </c>
      <c r="J1275" s="4">
        <v>0.56000000000000005</v>
      </c>
      <c r="K1275" s="2" t="str">
        <f t="shared" si="248"/>
        <v>Wednesday</v>
      </c>
      <c r="L1275" s="5">
        <f t="shared" si="249"/>
        <v>43687</v>
      </c>
      <c r="M1275" s="2" t="str">
        <f t="shared" si="250"/>
        <v>Saturday</v>
      </c>
      <c r="N1275" s="2" t="str">
        <f t="shared" si="251"/>
        <v>Saturday</v>
      </c>
      <c r="O1275" s="12">
        <f t="shared" si="252"/>
        <v>0</v>
      </c>
      <c r="P1275" s="11" t="str">
        <f t="shared" si="253"/>
        <v>High Cost per Unit</v>
      </c>
      <c r="Q1275" s="12">
        <f t="shared" si="254"/>
        <v>0</v>
      </c>
      <c r="R1275" s="12">
        <f t="shared" si="255"/>
        <v>94.797600000000003</v>
      </c>
      <c r="S1275" s="12">
        <f t="shared" si="256"/>
        <v>0</v>
      </c>
      <c r="T1275" s="12">
        <f t="shared" si="257"/>
        <v>0</v>
      </c>
      <c r="U1275" s="12">
        <f t="shared" si="258"/>
        <v>0</v>
      </c>
      <c r="V1275" s="13" t="str">
        <f t="shared" ca="1" si="259"/>
        <v>Greater Than 8 Weeks Old</v>
      </c>
    </row>
    <row r="1276" spans="1:22" x14ac:dyDescent="0.35">
      <c r="A1276" s="2" t="s">
        <v>102</v>
      </c>
      <c r="B1276" s="5">
        <v>43685</v>
      </c>
      <c r="C1276" s="5" t="s">
        <v>369</v>
      </c>
      <c r="D1276" s="5" t="s">
        <v>389</v>
      </c>
      <c r="E1276" s="6">
        <v>4</v>
      </c>
      <c r="F1276" s="3">
        <v>1579.96</v>
      </c>
      <c r="G1276" s="3">
        <v>688</v>
      </c>
      <c r="H1276" s="8">
        <f t="shared" si="247"/>
        <v>172</v>
      </c>
      <c r="I1276" s="3">
        <v>891.96</v>
      </c>
      <c r="J1276" s="4">
        <v>0.56000000000000005</v>
      </c>
      <c r="K1276" s="2" t="str">
        <f t="shared" si="248"/>
        <v>Thursday</v>
      </c>
      <c r="L1276" s="5">
        <f t="shared" si="249"/>
        <v>43688</v>
      </c>
      <c r="M1276" s="2" t="str">
        <f t="shared" si="250"/>
        <v>Sunday</v>
      </c>
      <c r="N1276" s="2" t="str">
        <f t="shared" si="251"/>
        <v>Monday</v>
      </c>
      <c r="O1276" s="12">
        <f t="shared" si="252"/>
        <v>0</v>
      </c>
      <c r="P1276" s="11" t="str">
        <f t="shared" si="253"/>
        <v>High Cost per Unit</v>
      </c>
      <c r="Q1276" s="12">
        <f t="shared" si="254"/>
        <v>0</v>
      </c>
      <c r="R1276" s="12">
        <f t="shared" si="255"/>
        <v>47.398800000000001</v>
      </c>
      <c r="S1276" s="12">
        <f t="shared" si="256"/>
        <v>0</v>
      </c>
      <c r="T1276" s="12">
        <f t="shared" si="257"/>
        <v>0</v>
      </c>
      <c r="U1276" s="12">
        <f t="shared" si="258"/>
        <v>0</v>
      </c>
      <c r="V1276" s="13" t="str">
        <f t="shared" ca="1" si="259"/>
        <v>Greater Than 8 Weeks Old</v>
      </c>
    </row>
    <row r="1277" spans="1:22" x14ac:dyDescent="0.35">
      <c r="A1277" s="2" t="s">
        <v>102</v>
      </c>
      <c r="B1277" s="5">
        <v>43686</v>
      </c>
      <c r="C1277" s="5" t="s">
        <v>369</v>
      </c>
      <c r="D1277" s="5" t="s">
        <v>389</v>
      </c>
      <c r="E1277" s="6">
        <v>4</v>
      </c>
      <c r="F1277" s="3">
        <v>1579.96</v>
      </c>
      <c r="G1277" s="3">
        <v>688</v>
      </c>
      <c r="H1277" s="8">
        <f t="shared" si="247"/>
        <v>172</v>
      </c>
      <c r="I1277" s="3">
        <v>891.96</v>
      </c>
      <c r="J1277" s="4">
        <v>0.56000000000000005</v>
      </c>
      <c r="K1277" s="2" t="str">
        <f t="shared" si="248"/>
        <v>Friday</v>
      </c>
      <c r="L1277" s="5">
        <f t="shared" si="249"/>
        <v>43689</v>
      </c>
      <c r="M1277" s="2" t="str">
        <f t="shared" si="250"/>
        <v>Monday</v>
      </c>
      <c r="N1277" s="2" t="str">
        <f t="shared" si="251"/>
        <v>Monday</v>
      </c>
      <c r="O1277" s="12">
        <f t="shared" si="252"/>
        <v>0</v>
      </c>
      <c r="P1277" s="11" t="str">
        <f t="shared" si="253"/>
        <v>High Cost per Unit</v>
      </c>
      <c r="Q1277" s="12">
        <f t="shared" si="254"/>
        <v>0</v>
      </c>
      <c r="R1277" s="12">
        <f t="shared" si="255"/>
        <v>47.398800000000001</v>
      </c>
      <c r="S1277" s="12">
        <f t="shared" si="256"/>
        <v>0</v>
      </c>
      <c r="T1277" s="12">
        <f t="shared" si="257"/>
        <v>0</v>
      </c>
      <c r="U1277" s="12">
        <f t="shared" si="258"/>
        <v>0</v>
      </c>
      <c r="V1277" s="13" t="str">
        <f t="shared" ca="1" si="259"/>
        <v>Greater Than 8 Weeks Old</v>
      </c>
    </row>
    <row r="1278" spans="1:22" x14ac:dyDescent="0.35">
      <c r="A1278" s="2" t="s">
        <v>102</v>
      </c>
      <c r="B1278" s="5">
        <v>43687</v>
      </c>
      <c r="C1278" s="5" t="s">
        <v>369</v>
      </c>
      <c r="D1278" s="5" t="s">
        <v>389</v>
      </c>
      <c r="E1278" s="6">
        <v>3</v>
      </c>
      <c r="F1278" s="3">
        <v>1184.97</v>
      </c>
      <c r="G1278" s="3">
        <v>516</v>
      </c>
      <c r="H1278" s="8">
        <f t="shared" si="247"/>
        <v>172</v>
      </c>
      <c r="I1278" s="3">
        <v>668.97</v>
      </c>
      <c r="J1278" s="4">
        <v>0.56000000000000005</v>
      </c>
      <c r="K1278" s="2" t="str">
        <f t="shared" si="248"/>
        <v>Saturday</v>
      </c>
      <c r="L1278" s="5">
        <f t="shared" si="249"/>
        <v>43690</v>
      </c>
      <c r="M1278" s="2" t="str">
        <f t="shared" si="250"/>
        <v>Tuesday</v>
      </c>
      <c r="N1278" s="2" t="str">
        <f t="shared" si="251"/>
        <v>Tuesday</v>
      </c>
      <c r="O1278" s="12">
        <f t="shared" si="252"/>
        <v>0</v>
      </c>
      <c r="P1278" s="11" t="str">
        <f t="shared" si="253"/>
        <v>High Cost per Unit</v>
      </c>
      <c r="Q1278" s="12">
        <f t="shared" si="254"/>
        <v>0</v>
      </c>
      <c r="R1278" s="12">
        <f t="shared" si="255"/>
        <v>35.549100000000003</v>
      </c>
      <c r="S1278" s="12">
        <f t="shared" si="256"/>
        <v>0</v>
      </c>
      <c r="T1278" s="12">
        <f t="shared" si="257"/>
        <v>118.49700000000001</v>
      </c>
      <c r="U1278" s="12">
        <f t="shared" si="258"/>
        <v>0</v>
      </c>
      <c r="V1278" s="13" t="str">
        <f t="shared" ca="1" si="259"/>
        <v>Greater Than 8 Weeks Old</v>
      </c>
    </row>
    <row r="1279" spans="1:22" x14ac:dyDescent="0.35">
      <c r="A1279" s="2" t="s">
        <v>102</v>
      </c>
      <c r="B1279" s="5">
        <v>43688</v>
      </c>
      <c r="C1279" s="5" t="s">
        <v>369</v>
      </c>
      <c r="D1279" s="5" t="s">
        <v>389</v>
      </c>
      <c r="E1279" s="6">
        <v>12</v>
      </c>
      <c r="F1279" s="3">
        <v>4739.88</v>
      </c>
      <c r="G1279" s="3">
        <v>2064</v>
      </c>
      <c r="H1279" s="8">
        <f t="shared" si="247"/>
        <v>172</v>
      </c>
      <c r="I1279" s="3">
        <v>2675.88</v>
      </c>
      <c r="J1279" s="4">
        <v>0.56000000000000005</v>
      </c>
      <c r="K1279" s="2" t="str">
        <f t="shared" si="248"/>
        <v>Sunday</v>
      </c>
      <c r="L1279" s="5">
        <f t="shared" si="249"/>
        <v>43691</v>
      </c>
      <c r="M1279" s="2" t="str">
        <f t="shared" si="250"/>
        <v>Wednesday</v>
      </c>
      <c r="N1279" s="2" t="str">
        <f t="shared" si="251"/>
        <v>Wednesday</v>
      </c>
      <c r="O1279" s="12">
        <f t="shared" si="252"/>
        <v>0</v>
      </c>
      <c r="P1279" s="11" t="str">
        <f t="shared" si="253"/>
        <v>High Cost per Unit</v>
      </c>
      <c r="Q1279" s="12">
        <f t="shared" si="254"/>
        <v>0</v>
      </c>
      <c r="R1279" s="12">
        <f t="shared" si="255"/>
        <v>142.19640000000001</v>
      </c>
      <c r="S1279" s="12">
        <f t="shared" si="256"/>
        <v>0</v>
      </c>
      <c r="T1279" s="12">
        <f t="shared" si="257"/>
        <v>0</v>
      </c>
      <c r="U1279" s="12">
        <f t="shared" si="258"/>
        <v>0</v>
      </c>
      <c r="V1279" s="13" t="str">
        <f t="shared" ca="1" si="259"/>
        <v>Greater Than 8 Weeks Old</v>
      </c>
    </row>
    <row r="1280" spans="1:22" x14ac:dyDescent="0.35">
      <c r="A1280" s="2" t="s">
        <v>102</v>
      </c>
      <c r="B1280" s="5">
        <v>43689</v>
      </c>
      <c r="C1280" s="5" t="s">
        <v>369</v>
      </c>
      <c r="D1280" s="5" t="s">
        <v>389</v>
      </c>
      <c r="E1280" s="6">
        <v>8</v>
      </c>
      <c r="F1280" s="3">
        <v>3159.92</v>
      </c>
      <c r="G1280" s="3">
        <v>1376</v>
      </c>
      <c r="H1280" s="8">
        <f t="shared" si="247"/>
        <v>172</v>
      </c>
      <c r="I1280" s="3">
        <v>1783.92</v>
      </c>
      <c r="J1280" s="4">
        <v>0.56000000000000005</v>
      </c>
      <c r="K1280" s="2" t="str">
        <f t="shared" si="248"/>
        <v>Monday</v>
      </c>
      <c r="L1280" s="5">
        <f t="shared" si="249"/>
        <v>43692</v>
      </c>
      <c r="M1280" s="2" t="str">
        <f t="shared" si="250"/>
        <v>Thursday</v>
      </c>
      <c r="N1280" s="2" t="str">
        <f t="shared" si="251"/>
        <v>Thursday</v>
      </c>
      <c r="O1280" s="12">
        <f t="shared" si="252"/>
        <v>0</v>
      </c>
      <c r="P1280" s="11" t="str">
        <f t="shared" si="253"/>
        <v>High Cost per Unit</v>
      </c>
      <c r="Q1280" s="12">
        <f t="shared" si="254"/>
        <v>0</v>
      </c>
      <c r="R1280" s="12">
        <f t="shared" si="255"/>
        <v>94.797600000000003</v>
      </c>
      <c r="S1280" s="12">
        <f t="shared" si="256"/>
        <v>0</v>
      </c>
      <c r="T1280" s="12">
        <f t="shared" si="257"/>
        <v>0</v>
      </c>
      <c r="U1280" s="12">
        <f t="shared" si="258"/>
        <v>0</v>
      </c>
      <c r="V1280" s="13" t="str">
        <f t="shared" ca="1" si="259"/>
        <v>Greater Than 8 Weeks Old</v>
      </c>
    </row>
    <row r="1281" spans="1:22" x14ac:dyDescent="0.35">
      <c r="A1281" s="2" t="s">
        <v>102</v>
      </c>
      <c r="B1281" s="5">
        <v>43690</v>
      </c>
      <c r="C1281" s="5" t="s">
        <v>369</v>
      </c>
      <c r="D1281" s="5" t="s">
        <v>389</v>
      </c>
      <c r="E1281" s="6">
        <v>4</v>
      </c>
      <c r="F1281" s="3">
        <v>1579.96</v>
      </c>
      <c r="G1281" s="3">
        <v>688</v>
      </c>
      <c r="H1281" s="8">
        <f t="shared" si="247"/>
        <v>172</v>
      </c>
      <c r="I1281" s="3">
        <v>891.96</v>
      </c>
      <c r="J1281" s="4">
        <v>0.56000000000000005</v>
      </c>
      <c r="K1281" s="2" t="str">
        <f t="shared" si="248"/>
        <v>Tuesday</v>
      </c>
      <c r="L1281" s="5">
        <f t="shared" si="249"/>
        <v>43693</v>
      </c>
      <c r="M1281" s="2" t="str">
        <f t="shared" si="250"/>
        <v>Friday</v>
      </c>
      <c r="N1281" s="2" t="str">
        <f t="shared" si="251"/>
        <v>Friday</v>
      </c>
      <c r="O1281" s="12">
        <f t="shared" si="252"/>
        <v>78.998000000000005</v>
      </c>
      <c r="P1281" s="11" t="str">
        <f t="shared" si="253"/>
        <v>High Cost per Unit</v>
      </c>
      <c r="Q1281" s="12">
        <f t="shared" si="254"/>
        <v>0</v>
      </c>
      <c r="R1281" s="12">
        <f t="shared" si="255"/>
        <v>47.398800000000001</v>
      </c>
      <c r="S1281" s="12">
        <f t="shared" si="256"/>
        <v>0</v>
      </c>
      <c r="T1281" s="12">
        <f t="shared" si="257"/>
        <v>0</v>
      </c>
      <c r="U1281" s="12">
        <f t="shared" si="258"/>
        <v>0</v>
      </c>
      <c r="V1281" s="13" t="str">
        <f t="shared" ca="1" si="259"/>
        <v>Greater Than 8 Weeks Old</v>
      </c>
    </row>
    <row r="1282" spans="1:22" x14ac:dyDescent="0.35">
      <c r="A1282" s="2" t="s">
        <v>102</v>
      </c>
      <c r="B1282" s="5">
        <v>43691</v>
      </c>
      <c r="C1282" s="5" t="s">
        <v>369</v>
      </c>
      <c r="D1282" s="5" t="s">
        <v>389</v>
      </c>
      <c r="E1282" s="6">
        <v>3</v>
      </c>
      <c r="F1282" s="3">
        <v>1184.97</v>
      </c>
      <c r="G1282" s="3">
        <v>516</v>
      </c>
      <c r="H1282" s="8">
        <f t="shared" si="247"/>
        <v>172</v>
      </c>
      <c r="I1282" s="3">
        <v>668.97</v>
      </c>
      <c r="J1282" s="4">
        <v>0.56000000000000005</v>
      </c>
      <c r="K1282" s="2" t="str">
        <f t="shared" si="248"/>
        <v>Wednesday</v>
      </c>
      <c r="L1282" s="5">
        <f t="shared" si="249"/>
        <v>43694</v>
      </c>
      <c r="M1282" s="2" t="str">
        <f t="shared" si="250"/>
        <v>Saturday</v>
      </c>
      <c r="N1282" s="2" t="str">
        <f t="shared" si="251"/>
        <v>Saturday</v>
      </c>
      <c r="O1282" s="12">
        <f t="shared" si="252"/>
        <v>0</v>
      </c>
      <c r="P1282" s="11" t="str">
        <f t="shared" si="253"/>
        <v>High Cost per Unit</v>
      </c>
      <c r="Q1282" s="12">
        <f t="shared" si="254"/>
        <v>0</v>
      </c>
      <c r="R1282" s="12">
        <f t="shared" si="255"/>
        <v>35.549100000000003</v>
      </c>
      <c r="S1282" s="12">
        <f t="shared" si="256"/>
        <v>0</v>
      </c>
      <c r="T1282" s="12">
        <f t="shared" si="257"/>
        <v>0</v>
      </c>
      <c r="U1282" s="12">
        <f t="shared" si="258"/>
        <v>0</v>
      </c>
      <c r="V1282" s="13" t="str">
        <f t="shared" ca="1" si="259"/>
        <v>Greater Than 8 Weeks Old</v>
      </c>
    </row>
    <row r="1283" spans="1:22" x14ac:dyDescent="0.35">
      <c r="A1283" s="2" t="s">
        <v>102</v>
      </c>
      <c r="B1283" s="5">
        <v>43692</v>
      </c>
      <c r="C1283" s="5" t="s">
        <v>369</v>
      </c>
      <c r="D1283" s="5" t="s">
        <v>389</v>
      </c>
      <c r="E1283" s="6">
        <v>9</v>
      </c>
      <c r="F1283" s="3">
        <v>3554.91</v>
      </c>
      <c r="G1283" s="3">
        <v>1548</v>
      </c>
      <c r="H1283" s="8">
        <f t="shared" ref="H1283:H1346" si="260">G1283/E1283</f>
        <v>172</v>
      </c>
      <c r="I1283" s="3">
        <v>2006.91</v>
      </c>
      <c r="J1283" s="4">
        <v>0.56000000000000005</v>
      </c>
      <c r="K1283" s="2" t="str">
        <f t="shared" ref="K1283:K1346" si="261">TEXT(B1283,"dddd")</f>
        <v>Thursday</v>
      </c>
      <c r="L1283" s="5">
        <f t="shared" ref="L1283:L1346" si="262">B1283+3</f>
        <v>43695</v>
      </c>
      <c r="M1283" s="2" t="str">
        <f t="shared" ref="M1283:M1346" si="263">TEXT(L1283,"dddd")</f>
        <v>Sunday</v>
      </c>
      <c r="N1283" s="2" t="str">
        <f t="shared" ref="N1283:N1346" si="264">IF(M1283="Sunday","Monday",M1283)</f>
        <v>Monday</v>
      </c>
      <c r="O1283" s="12">
        <f t="shared" ref="O1283:O1346" si="265">IF(TEXT(B1283,"dddd")="Tuesday",F1283*0.05,0)</f>
        <v>0</v>
      </c>
      <c r="P1283" s="11" t="str">
        <f t="shared" ref="P1283:P1346" si="266">IF(H1283&gt;AVERAGE(H:H),"High Cost per Unit","Low Cost per Unit")</f>
        <v>High Cost per Unit</v>
      </c>
      <c r="Q1283" s="12">
        <f t="shared" ref="Q1283:Q1346" si="267">IF(D1283="Masks",F1283*0.1,0)</f>
        <v>0</v>
      </c>
      <c r="R1283" s="12">
        <f t="shared" ref="R1283:R1346" si="268">IF(E1283&gt;1,F1283*0.03,0)</f>
        <v>106.64729999999999</v>
      </c>
      <c r="S1283" s="12">
        <f t="shared" ref="S1283:S1346" si="269">IF(D1283="Accessories",F1283*0.15,0)</f>
        <v>0</v>
      </c>
      <c r="T1283" s="12">
        <f t="shared" ref="T1283:T1346" si="270">IF(AND(K1283="Saturday",C1283="Fitness"),F1283*0.1,0)</f>
        <v>0</v>
      </c>
      <c r="U1283" s="12">
        <f t="shared" ref="U1283:U1346" si="271">IF(AND(K1283="Friday",C1283="Automotive"),F1283*0.2,0)</f>
        <v>0</v>
      </c>
      <c r="V1283" s="13" t="str">
        <f t="shared" ref="V1283:V1346" ca="1" si="272">IF(B1283&lt;TODAY()-56,"Greater Than 8 Weeks Old","Less Than 8 Weeks Old")</f>
        <v>Greater Than 8 Weeks Old</v>
      </c>
    </row>
    <row r="1284" spans="1:22" x14ac:dyDescent="0.35">
      <c r="A1284" s="2" t="s">
        <v>102</v>
      </c>
      <c r="B1284" s="5">
        <v>43693</v>
      </c>
      <c r="C1284" s="5" t="s">
        <v>369</v>
      </c>
      <c r="D1284" s="5" t="s">
        <v>389</v>
      </c>
      <c r="E1284" s="6">
        <v>16</v>
      </c>
      <c r="F1284" s="3">
        <v>6319.84</v>
      </c>
      <c r="G1284" s="3">
        <v>2752</v>
      </c>
      <c r="H1284" s="8">
        <f t="shared" si="260"/>
        <v>172</v>
      </c>
      <c r="I1284" s="3">
        <v>3567.84</v>
      </c>
      <c r="J1284" s="4">
        <v>0.56000000000000005</v>
      </c>
      <c r="K1284" s="2" t="str">
        <f t="shared" si="261"/>
        <v>Friday</v>
      </c>
      <c r="L1284" s="5">
        <f t="shared" si="262"/>
        <v>43696</v>
      </c>
      <c r="M1284" s="2" t="str">
        <f t="shared" si="263"/>
        <v>Monday</v>
      </c>
      <c r="N1284" s="2" t="str">
        <f t="shared" si="264"/>
        <v>Monday</v>
      </c>
      <c r="O1284" s="12">
        <f t="shared" si="265"/>
        <v>0</v>
      </c>
      <c r="P1284" s="11" t="str">
        <f t="shared" si="266"/>
        <v>High Cost per Unit</v>
      </c>
      <c r="Q1284" s="12">
        <f t="shared" si="267"/>
        <v>0</v>
      </c>
      <c r="R1284" s="12">
        <f t="shared" si="268"/>
        <v>189.59520000000001</v>
      </c>
      <c r="S1284" s="12">
        <f t="shared" si="269"/>
        <v>0</v>
      </c>
      <c r="T1284" s="12">
        <f t="shared" si="270"/>
        <v>0</v>
      </c>
      <c r="U1284" s="12">
        <f t="shared" si="271"/>
        <v>0</v>
      </c>
      <c r="V1284" s="13" t="str">
        <f t="shared" ca="1" si="272"/>
        <v>Greater Than 8 Weeks Old</v>
      </c>
    </row>
    <row r="1285" spans="1:22" x14ac:dyDescent="0.35">
      <c r="A1285" s="2" t="s">
        <v>102</v>
      </c>
      <c r="B1285" s="5">
        <v>43694</v>
      </c>
      <c r="C1285" s="5" t="s">
        <v>369</v>
      </c>
      <c r="D1285" s="5" t="s">
        <v>389</v>
      </c>
      <c r="E1285" s="6">
        <v>3</v>
      </c>
      <c r="F1285" s="3">
        <v>1184.97</v>
      </c>
      <c r="G1285" s="3">
        <v>516</v>
      </c>
      <c r="H1285" s="8">
        <f t="shared" si="260"/>
        <v>172</v>
      </c>
      <c r="I1285" s="3">
        <v>668.97</v>
      </c>
      <c r="J1285" s="4">
        <v>0.56000000000000005</v>
      </c>
      <c r="K1285" s="2" t="str">
        <f t="shared" si="261"/>
        <v>Saturday</v>
      </c>
      <c r="L1285" s="5">
        <f t="shared" si="262"/>
        <v>43697</v>
      </c>
      <c r="M1285" s="2" t="str">
        <f t="shared" si="263"/>
        <v>Tuesday</v>
      </c>
      <c r="N1285" s="2" t="str">
        <f t="shared" si="264"/>
        <v>Tuesday</v>
      </c>
      <c r="O1285" s="12">
        <f t="shared" si="265"/>
        <v>0</v>
      </c>
      <c r="P1285" s="11" t="str">
        <f t="shared" si="266"/>
        <v>High Cost per Unit</v>
      </c>
      <c r="Q1285" s="12">
        <f t="shared" si="267"/>
        <v>0</v>
      </c>
      <c r="R1285" s="12">
        <f t="shared" si="268"/>
        <v>35.549100000000003</v>
      </c>
      <c r="S1285" s="12">
        <f t="shared" si="269"/>
        <v>0</v>
      </c>
      <c r="T1285" s="12">
        <f t="shared" si="270"/>
        <v>118.49700000000001</v>
      </c>
      <c r="U1285" s="12">
        <f t="shared" si="271"/>
        <v>0</v>
      </c>
      <c r="V1285" s="13" t="str">
        <f t="shared" ca="1" si="272"/>
        <v>Greater Than 8 Weeks Old</v>
      </c>
    </row>
    <row r="1286" spans="1:22" x14ac:dyDescent="0.35">
      <c r="A1286" s="2" t="s">
        <v>102</v>
      </c>
      <c r="B1286" s="5">
        <v>43695</v>
      </c>
      <c r="C1286" s="5" t="s">
        <v>369</v>
      </c>
      <c r="D1286" s="5" t="s">
        <v>389</v>
      </c>
      <c r="E1286" s="6">
        <v>7</v>
      </c>
      <c r="F1286" s="3">
        <v>2764.93</v>
      </c>
      <c r="G1286" s="3">
        <v>1204</v>
      </c>
      <c r="H1286" s="8">
        <f t="shared" si="260"/>
        <v>172</v>
      </c>
      <c r="I1286" s="3">
        <v>1560.93</v>
      </c>
      <c r="J1286" s="4">
        <v>0.56000000000000005</v>
      </c>
      <c r="K1286" s="2" t="str">
        <f t="shared" si="261"/>
        <v>Sunday</v>
      </c>
      <c r="L1286" s="5">
        <f t="shared" si="262"/>
        <v>43698</v>
      </c>
      <c r="M1286" s="2" t="str">
        <f t="shared" si="263"/>
        <v>Wednesday</v>
      </c>
      <c r="N1286" s="2" t="str">
        <f t="shared" si="264"/>
        <v>Wednesday</v>
      </c>
      <c r="O1286" s="12">
        <f t="shared" si="265"/>
        <v>0</v>
      </c>
      <c r="P1286" s="11" t="str">
        <f t="shared" si="266"/>
        <v>High Cost per Unit</v>
      </c>
      <c r="Q1286" s="12">
        <f t="shared" si="267"/>
        <v>0</v>
      </c>
      <c r="R1286" s="12">
        <f t="shared" si="268"/>
        <v>82.94789999999999</v>
      </c>
      <c r="S1286" s="12">
        <f t="shared" si="269"/>
        <v>0</v>
      </c>
      <c r="T1286" s="12">
        <f t="shared" si="270"/>
        <v>0</v>
      </c>
      <c r="U1286" s="12">
        <f t="shared" si="271"/>
        <v>0</v>
      </c>
      <c r="V1286" s="13" t="str">
        <f t="shared" ca="1" si="272"/>
        <v>Greater Than 8 Weeks Old</v>
      </c>
    </row>
    <row r="1287" spans="1:22" x14ac:dyDescent="0.35">
      <c r="A1287" s="2" t="s">
        <v>102</v>
      </c>
      <c r="B1287" s="5">
        <v>43696</v>
      </c>
      <c r="C1287" s="5" t="s">
        <v>369</v>
      </c>
      <c r="D1287" s="5" t="s">
        <v>389</v>
      </c>
      <c r="E1287" s="6">
        <v>2</v>
      </c>
      <c r="F1287" s="3">
        <v>889.99</v>
      </c>
      <c r="G1287" s="3">
        <v>344</v>
      </c>
      <c r="H1287" s="8">
        <f t="shared" si="260"/>
        <v>172</v>
      </c>
      <c r="I1287" s="3">
        <v>545.99</v>
      </c>
      <c r="J1287" s="4">
        <v>0.61</v>
      </c>
      <c r="K1287" s="2" t="str">
        <f t="shared" si="261"/>
        <v>Monday</v>
      </c>
      <c r="L1287" s="5">
        <f t="shared" si="262"/>
        <v>43699</v>
      </c>
      <c r="M1287" s="2" t="str">
        <f t="shared" si="263"/>
        <v>Thursday</v>
      </c>
      <c r="N1287" s="2" t="str">
        <f t="shared" si="264"/>
        <v>Thursday</v>
      </c>
      <c r="O1287" s="12">
        <f t="shared" si="265"/>
        <v>0</v>
      </c>
      <c r="P1287" s="11" t="str">
        <f t="shared" si="266"/>
        <v>High Cost per Unit</v>
      </c>
      <c r="Q1287" s="12">
        <f t="shared" si="267"/>
        <v>0</v>
      </c>
      <c r="R1287" s="12">
        <f t="shared" si="268"/>
        <v>26.6997</v>
      </c>
      <c r="S1287" s="12">
        <f t="shared" si="269"/>
        <v>0</v>
      </c>
      <c r="T1287" s="12">
        <f t="shared" si="270"/>
        <v>0</v>
      </c>
      <c r="U1287" s="12">
        <f t="shared" si="271"/>
        <v>0</v>
      </c>
      <c r="V1287" s="13" t="str">
        <f t="shared" ca="1" si="272"/>
        <v>Greater Than 8 Weeks Old</v>
      </c>
    </row>
    <row r="1288" spans="1:22" x14ac:dyDescent="0.35">
      <c r="A1288" s="2" t="s">
        <v>102</v>
      </c>
      <c r="B1288" s="5">
        <v>43697</v>
      </c>
      <c r="C1288" s="5" t="s">
        <v>369</v>
      </c>
      <c r="D1288" s="5" t="s">
        <v>389</v>
      </c>
      <c r="E1288" s="6">
        <v>3</v>
      </c>
      <c r="F1288" s="3">
        <v>1184.97</v>
      </c>
      <c r="G1288" s="3">
        <v>516</v>
      </c>
      <c r="H1288" s="8">
        <f t="shared" si="260"/>
        <v>172</v>
      </c>
      <c r="I1288" s="3">
        <v>668.97</v>
      </c>
      <c r="J1288" s="4">
        <v>0.56000000000000005</v>
      </c>
      <c r="K1288" s="2" t="str">
        <f t="shared" si="261"/>
        <v>Tuesday</v>
      </c>
      <c r="L1288" s="5">
        <f t="shared" si="262"/>
        <v>43700</v>
      </c>
      <c r="M1288" s="2" t="str">
        <f t="shared" si="263"/>
        <v>Friday</v>
      </c>
      <c r="N1288" s="2" t="str">
        <f t="shared" si="264"/>
        <v>Friday</v>
      </c>
      <c r="O1288" s="12">
        <f t="shared" si="265"/>
        <v>59.248500000000007</v>
      </c>
      <c r="P1288" s="11" t="str">
        <f t="shared" si="266"/>
        <v>High Cost per Unit</v>
      </c>
      <c r="Q1288" s="12">
        <f t="shared" si="267"/>
        <v>0</v>
      </c>
      <c r="R1288" s="12">
        <f t="shared" si="268"/>
        <v>35.549100000000003</v>
      </c>
      <c r="S1288" s="12">
        <f t="shared" si="269"/>
        <v>0</v>
      </c>
      <c r="T1288" s="12">
        <f t="shared" si="270"/>
        <v>0</v>
      </c>
      <c r="U1288" s="12">
        <f t="shared" si="271"/>
        <v>0</v>
      </c>
      <c r="V1288" s="13" t="str">
        <f t="shared" ca="1" si="272"/>
        <v>Greater Than 8 Weeks Old</v>
      </c>
    </row>
    <row r="1289" spans="1:22" x14ac:dyDescent="0.35">
      <c r="A1289" s="2" t="s">
        <v>102</v>
      </c>
      <c r="B1289" s="5">
        <v>43698</v>
      </c>
      <c r="C1289" s="5" t="s">
        <v>369</v>
      </c>
      <c r="D1289" s="5" t="s">
        <v>389</v>
      </c>
      <c r="E1289" s="6">
        <v>2</v>
      </c>
      <c r="F1289" s="3">
        <v>789.98</v>
      </c>
      <c r="G1289" s="3">
        <v>344</v>
      </c>
      <c r="H1289" s="8">
        <f t="shared" si="260"/>
        <v>172</v>
      </c>
      <c r="I1289" s="3">
        <v>445.98</v>
      </c>
      <c r="J1289" s="4">
        <v>0.56000000000000005</v>
      </c>
      <c r="K1289" s="2" t="str">
        <f t="shared" si="261"/>
        <v>Wednesday</v>
      </c>
      <c r="L1289" s="5">
        <f t="shared" si="262"/>
        <v>43701</v>
      </c>
      <c r="M1289" s="2" t="str">
        <f t="shared" si="263"/>
        <v>Saturday</v>
      </c>
      <c r="N1289" s="2" t="str">
        <f t="shared" si="264"/>
        <v>Saturday</v>
      </c>
      <c r="O1289" s="12">
        <f t="shared" si="265"/>
        <v>0</v>
      </c>
      <c r="P1289" s="11" t="str">
        <f t="shared" si="266"/>
        <v>High Cost per Unit</v>
      </c>
      <c r="Q1289" s="12">
        <f t="shared" si="267"/>
        <v>0</v>
      </c>
      <c r="R1289" s="12">
        <f t="shared" si="268"/>
        <v>23.699400000000001</v>
      </c>
      <c r="S1289" s="12">
        <f t="shared" si="269"/>
        <v>0</v>
      </c>
      <c r="T1289" s="12">
        <f t="shared" si="270"/>
        <v>0</v>
      </c>
      <c r="U1289" s="12">
        <f t="shared" si="271"/>
        <v>0</v>
      </c>
      <c r="V1289" s="13" t="str">
        <f t="shared" ca="1" si="272"/>
        <v>Greater Than 8 Weeks Old</v>
      </c>
    </row>
    <row r="1290" spans="1:22" x14ac:dyDescent="0.35">
      <c r="A1290" s="2" t="s">
        <v>102</v>
      </c>
      <c r="B1290" s="5">
        <v>43699</v>
      </c>
      <c r="C1290" s="5" t="s">
        <v>369</v>
      </c>
      <c r="D1290" s="5" t="s">
        <v>389</v>
      </c>
      <c r="E1290" s="6">
        <v>4</v>
      </c>
      <c r="F1290" s="3">
        <v>1779.98</v>
      </c>
      <c r="G1290" s="3">
        <v>688</v>
      </c>
      <c r="H1290" s="8">
        <f t="shared" si="260"/>
        <v>172</v>
      </c>
      <c r="I1290" s="3">
        <v>1091.98</v>
      </c>
      <c r="J1290" s="4">
        <v>0.61</v>
      </c>
      <c r="K1290" s="2" t="str">
        <f t="shared" si="261"/>
        <v>Thursday</v>
      </c>
      <c r="L1290" s="5">
        <f t="shared" si="262"/>
        <v>43702</v>
      </c>
      <c r="M1290" s="2" t="str">
        <f t="shared" si="263"/>
        <v>Sunday</v>
      </c>
      <c r="N1290" s="2" t="str">
        <f t="shared" si="264"/>
        <v>Monday</v>
      </c>
      <c r="O1290" s="12">
        <f t="shared" si="265"/>
        <v>0</v>
      </c>
      <c r="P1290" s="11" t="str">
        <f t="shared" si="266"/>
        <v>High Cost per Unit</v>
      </c>
      <c r="Q1290" s="12">
        <f t="shared" si="267"/>
        <v>0</v>
      </c>
      <c r="R1290" s="12">
        <f t="shared" si="268"/>
        <v>53.3994</v>
      </c>
      <c r="S1290" s="12">
        <f t="shared" si="269"/>
        <v>0</v>
      </c>
      <c r="T1290" s="12">
        <f t="shared" si="270"/>
        <v>0</v>
      </c>
      <c r="U1290" s="12">
        <f t="shared" si="271"/>
        <v>0</v>
      </c>
      <c r="V1290" s="13" t="str">
        <f t="shared" ca="1" si="272"/>
        <v>Greater Than 8 Weeks Old</v>
      </c>
    </row>
    <row r="1291" spans="1:22" x14ac:dyDescent="0.35">
      <c r="A1291" s="2" t="s">
        <v>102</v>
      </c>
      <c r="B1291" s="5">
        <v>43702</v>
      </c>
      <c r="C1291" s="5" t="s">
        <v>369</v>
      </c>
      <c r="D1291" s="5" t="s">
        <v>389</v>
      </c>
      <c r="E1291" s="6">
        <v>1</v>
      </c>
      <c r="F1291" s="3">
        <v>495</v>
      </c>
      <c r="G1291" s="3">
        <v>172</v>
      </c>
      <c r="H1291" s="8">
        <f t="shared" si="260"/>
        <v>172</v>
      </c>
      <c r="I1291" s="3">
        <v>323</v>
      </c>
      <c r="J1291" s="4">
        <v>0.65</v>
      </c>
      <c r="K1291" s="2" t="str">
        <f t="shared" si="261"/>
        <v>Sunday</v>
      </c>
      <c r="L1291" s="5">
        <f t="shared" si="262"/>
        <v>43705</v>
      </c>
      <c r="M1291" s="2" t="str">
        <f t="shared" si="263"/>
        <v>Wednesday</v>
      </c>
      <c r="N1291" s="2" t="str">
        <f t="shared" si="264"/>
        <v>Wednesday</v>
      </c>
      <c r="O1291" s="12">
        <f t="shared" si="265"/>
        <v>0</v>
      </c>
      <c r="P1291" s="11" t="str">
        <f t="shared" si="266"/>
        <v>High Cost per Unit</v>
      </c>
      <c r="Q1291" s="12">
        <f t="shared" si="267"/>
        <v>0</v>
      </c>
      <c r="R1291" s="12">
        <f t="shared" si="268"/>
        <v>0</v>
      </c>
      <c r="S1291" s="12">
        <f t="shared" si="269"/>
        <v>0</v>
      </c>
      <c r="T1291" s="12">
        <f t="shared" si="270"/>
        <v>0</v>
      </c>
      <c r="U1291" s="12">
        <f t="shared" si="271"/>
        <v>0</v>
      </c>
      <c r="V1291" s="13" t="str">
        <f t="shared" ca="1" si="272"/>
        <v>Greater Than 8 Weeks Old</v>
      </c>
    </row>
    <row r="1292" spans="1:22" x14ac:dyDescent="0.35">
      <c r="A1292" s="2" t="s">
        <v>102</v>
      </c>
      <c r="B1292" s="5">
        <v>43703</v>
      </c>
      <c r="C1292" s="5" t="s">
        <v>369</v>
      </c>
      <c r="D1292" s="5" t="s">
        <v>389</v>
      </c>
      <c r="E1292" s="6">
        <v>2</v>
      </c>
      <c r="F1292" s="3">
        <v>990</v>
      </c>
      <c r="G1292" s="3">
        <v>344</v>
      </c>
      <c r="H1292" s="8">
        <f t="shared" si="260"/>
        <v>172</v>
      </c>
      <c r="I1292" s="3">
        <v>646</v>
      </c>
      <c r="J1292" s="4">
        <v>0.65</v>
      </c>
      <c r="K1292" s="2" t="str">
        <f t="shared" si="261"/>
        <v>Monday</v>
      </c>
      <c r="L1292" s="5">
        <f t="shared" si="262"/>
        <v>43706</v>
      </c>
      <c r="M1292" s="2" t="str">
        <f t="shared" si="263"/>
        <v>Thursday</v>
      </c>
      <c r="N1292" s="2" t="str">
        <f t="shared" si="264"/>
        <v>Thursday</v>
      </c>
      <c r="O1292" s="12">
        <f t="shared" si="265"/>
        <v>0</v>
      </c>
      <c r="P1292" s="11" t="str">
        <f t="shared" si="266"/>
        <v>High Cost per Unit</v>
      </c>
      <c r="Q1292" s="12">
        <f t="shared" si="267"/>
        <v>0</v>
      </c>
      <c r="R1292" s="12">
        <f t="shared" si="268"/>
        <v>29.7</v>
      </c>
      <c r="S1292" s="12">
        <f t="shared" si="269"/>
        <v>0</v>
      </c>
      <c r="T1292" s="12">
        <f t="shared" si="270"/>
        <v>0</v>
      </c>
      <c r="U1292" s="12">
        <f t="shared" si="271"/>
        <v>0</v>
      </c>
      <c r="V1292" s="13" t="str">
        <f t="shared" ca="1" si="272"/>
        <v>Greater Than 8 Weeks Old</v>
      </c>
    </row>
    <row r="1293" spans="1:22" x14ac:dyDescent="0.35">
      <c r="A1293" s="2" t="s">
        <v>102</v>
      </c>
      <c r="B1293" s="5">
        <v>43704</v>
      </c>
      <c r="C1293" s="5" t="s">
        <v>369</v>
      </c>
      <c r="D1293" s="5" t="s">
        <v>389</v>
      </c>
      <c r="E1293" s="6">
        <v>1</v>
      </c>
      <c r="F1293" s="3">
        <v>394.99</v>
      </c>
      <c r="G1293" s="3">
        <v>172</v>
      </c>
      <c r="H1293" s="8">
        <f t="shared" si="260"/>
        <v>172</v>
      </c>
      <c r="I1293" s="3">
        <v>222.99</v>
      </c>
      <c r="J1293" s="4">
        <v>0.56000000000000005</v>
      </c>
      <c r="K1293" s="2" t="str">
        <f t="shared" si="261"/>
        <v>Tuesday</v>
      </c>
      <c r="L1293" s="5">
        <f t="shared" si="262"/>
        <v>43707</v>
      </c>
      <c r="M1293" s="2" t="str">
        <f t="shared" si="263"/>
        <v>Friday</v>
      </c>
      <c r="N1293" s="2" t="str">
        <f t="shared" si="264"/>
        <v>Friday</v>
      </c>
      <c r="O1293" s="12">
        <f t="shared" si="265"/>
        <v>19.749500000000001</v>
      </c>
      <c r="P1293" s="11" t="str">
        <f t="shared" si="266"/>
        <v>High Cost per Unit</v>
      </c>
      <c r="Q1293" s="12">
        <f t="shared" si="267"/>
        <v>0</v>
      </c>
      <c r="R1293" s="12">
        <f t="shared" si="268"/>
        <v>0</v>
      </c>
      <c r="S1293" s="12">
        <f t="shared" si="269"/>
        <v>0</v>
      </c>
      <c r="T1293" s="12">
        <f t="shared" si="270"/>
        <v>0</v>
      </c>
      <c r="U1293" s="12">
        <f t="shared" si="271"/>
        <v>0</v>
      </c>
      <c r="V1293" s="13" t="str">
        <f t="shared" ca="1" si="272"/>
        <v>Greater Than 8 Weeks Old</v>
      </c>
    </row>
    <row r="1294" spans="1:22" x14ac:dyDescent="0.35">
      <c r="A1294" s="2" t="s">
        <v>102</v>
      </c>
      <c r="B1294" s="5">
        <v>43705</v>
      </c>
      <c r="C1294" s="5" t="s">
        <v>369</v>
      </c>
      <c r="D1294" s="5" t="s">
        <v>389</v>
      </c>
      <c r="E1294" s="6">
        <v>1</v>
      </c>
      <c r="F1294" s="3">
        <v>394.99</v>
      </c>
      <c r="G1294" s="3">
        <v>172</v>
      </c>
      <c r="H1294" s="8">
        <f t="shared" si="260"/>
        <v>172</v>
      </c>
      <c r="I1294" s="3">
        <v>222.99</v>
      </c>
      <c r="J1294" s="4">
        <v>0.56000000000000005</v>
      </c>
      <c r="K1294" s="2" t="str">
        <f t="shared" si="261"/>
        <v>Wednesday</v>
      </c>
      <c r="L1294" s="5">
        <f t="shared" si="262"/>
        <v>43708</v>
      </c>
      <c r="M1294" s="2" t="str">
        <f t="shared" si="263"/>
        <v>Saturday</v>
      </c>
      <c r="N1294" s="2" t="str">
        <f t="shared" si="264"/>
        <v>Saturday</v>
      </c>
      <c r="O1294" s="12">
        <f t="shared" si="265"/>
        <v>0</v>
      </c>
      <c r="P1294" s="11" t="str">
        <f t="shared" si="266"/>
        <v>High Cost per Unit</v>
      </c>
      <c r="Q1294" s="12">
        <f t="shared" si="267"/>
        <v>0</v>
      </c>
      <c r="R1294" s="12">
        <f t="shared" si="268"/>
        <v>0</v>
      </c>
      <c r="S1294" s="12">
        <f t="shared" si="269"/>
        <v>0</v>
      </c>
      <c r="T1294" s="12">
        <f t="shared" si="270"/>
        <v>0</v>
      </c>
      <c r="U1294" s="12">
        <f t="shared" si="271"/>
        <v>0</v>
      </c>
      <c r="V1294" s="13" t="str">
        <f t="shared" ca="1" si="272"/>
        <v>Greater Than 8 Weeks Old</v>
      </c>
    </row>
    <row r="1295" spans="1:22" x14ac:dyDescent="0.35">
      <c r="A1295" s="2" t="s">
        <v>102</v>
      </c>
      <c r="B1295" s="5">
        <v>43707</v>
      </c>
      <c r="C1295" s="5" t="s">
        <v>369</v>
      </c>
      <c r="D1295" s="5" t="s">
        <v>389</v>
      </c>
      <c r="E1295" s="6">
        <v>1</v>
      </c>
      <c r="F1295" s="3">
        <v>495</v>
      </c>
      <c r="G1295" s="3">
        <v>172</v>
      </c>
      <c r="H1295" s="8">
        <f t="shared" si="260"/>
        <v>172</v>
      </c>
      <c r="I1295" s="3">
        <v>323</v>
      </c>
      <c r="J1295" s="4">
        <v>0.65</v>
      </c>
      <c r="K1295" s="2" t="str">
        <f t="shared" si="261"/>
        <v>Friday</v>
      </c>
      <c r="L1295" s="5">
        <f t="shared" si="262"/>
        <v>43710</v>
      </c>
      <c r="M1295" s="2" t="str">
        <f t="shared" si="263"/>
        <v>Monday</v>
      </c>
      <c r="N1295" s="2" t="str">
        <f t="shared" si="264"/>
        <v>Monday</v>
      </c>
      <c r="O1295" s="12">
        <f t="shared" si="265"/>
        <v>0</v>
      </c>
      <c r="P1295" s="11" t="str">
        <f t="shared" si="266"/>
        <v>High Cost per Unit</v>
      </c>
      <c r="Q1295" s="12">
        <f t="shared" si="267"/>
        <v>0</v>
      </c>
      <c r="R1295" s="12">
        <f t="shared" si="268"/>
        <v>0</v>
      </c>
      <c r="S1295" s="12">
        <f t="shared" si="269"/>
        <v>0</v>
      </c>
      <c r="T1295" s="12">
        <f t="shared" si="270"/>
        <v>0</v>
      </c>
      <c r="U1295" s="12">
        <f t="shared" si="271"/>
        <v>0</v>
      </c>
      <c r="V1295" s="13" t="str">
        <f t="shared" ca="1" si="272"/>
        <v>Greater Than 8 Weeks Old</v>
      </c>
    </row>
    <row r="1296" spans="1:22" x14ac:dyDescent="0.35">
      <c r="A1296" s="2" t="s">
        <v>102</v>
      </c>
      <c r="B1296" s="5">
        <v>43708</v>
      </c>
      <c r="C1296" s="5" t="s">
        <v>369</v>
      </c>
      <c r="D1296" s="5" t="s">
        <v>389</v>
      </c>
      <c r="E1296" s="6">
        <v>2</v>
      </c>
      <c r="F1296" s="3">
        <v>990</v>
      </c>
      <c r="G1296" s="3">
        <v>344</v>
      </c>
      <c r="H1296" s="8">
        <f t="shared" si="260"/>
        <v>172</v>
      </c>
      <c r="I1296" s="3">
        <v>646</v>
      </c>
      <c r="J1296" s="4">
        <v>0.65</v>
      </c>
      <c r="K1296" s="2" t="str">
        <f t="shared" si="261"/>
        <v>Saturday</v>
      </c>
      <c r="L1296" s="5">
        <f t="shared" si="262"/>
        <v>43711</v>
      </c>
      <c r="M1296" s="2" t="str">
        <f t="shared" si="263"/>
        <v>Tuesday</v>
      </c>
      <c r="N1296" s="2" t="str">
        <f t="shared" si="264"/>
        <v>Tuesday</v>
      </c>
      <c r="O1296" s="12">
        <f t="shared" si="265"/>
        <v>0</v>
      </c>
      <c r="P1296" s="11" t="str">
        <f t="shared" si="266"/>
        <v>High Cost per Unit</v>
      </c>
      <c r="Q1296" s="12">
        <f t="shared" si="267"/>
        <v>0</v>
      </c>
      <c r="R1296" s="12">
        <f t="shared" si="268"/>
        <v>29.7</v>
      </c>
      <c r="S1296" s="12">
        <f t="shared" si="269"/>
        <v>0</v>
      </c>
      <c r="T1296" s="12">
        <f t="shared" si="270"/>
        <v>99</v>
      </c>
      <c r="U1296" s="12">
        <f t="shared" si="271"/>
        <v>0</v>
      </c>
      <c r="V1296" s="13" t="str">
        <f t="shared" ca="1" si="272"/>
        <v>Greater Than 8 Weeks Old</v>
      </c>
    </row>
    <row r="1297" spans="1:22" x14ac:dyDescent="0.35">
      <c r="A1297" s="2" t="s">
        <v>281</v>
      </c>
      <c r="B1297" s="5">
        <v>43682</v>
      </c>
      <c r="C1297" s="5" t="s">
        <v>369</v>
      </c>
      <c r="D1297" s="5" t="s">
        <v>389</v>
      </c>
      <c r="E1297" s="6">
        <v>3</v>
      </c>
      <c r="F1297" s="3">
        <v>2085</v>
      </c>
      <c r="G1297" s="3">
        <v>772.5</v>
      </c>
      <c r="H1297" s="8">
        <f t="shared" si="260"/>
        <v>257.5</v>
      </c>
      <c r="I1297" s="3">
        <v>1312.5</v>
      </c>
      <c r="J1297" s="4">
        <v>0.63</v>
      </c>
      <c r="K1297" s="2" t="str">
        <f t="shared" si="261"/>
        <v>Monday</v>
      </c>
      <c r="L1297" s="5">
        <f t="shared" si="262"/>
        <v>43685</v>
      </c>
      <c r="M1297" s="2" t="str">
        <f t="shared" si="263"/>
        <v>Thursday</v>
      </c>
      <c r="N1297" s="2" t="str">
        <f t="shared" si="264"/>
        <v>Thursday</v>
      </c>
      <c r="O1297" s="12">
        <f t="shared" si="265"/>
        <v>0</v>
      </c>
      <c r="P1297" s="11" t="str">
        <f t="shared" si="266"/>
        <v>High Cost per Unit</v>
      </c>
      <c r="Q1297" s="12">
        <f t="shared" si="267"/>
        <v>0</v>
      </c>
      <c r="R1297" s="12">
        <f t="shared" si="268"/>
        <v>62.55</v>
      </c>
      <c r="S1297" s="12">
        <f t="shared" si="269"/>
        <v>0</v>
      </c>
      <c r="T1297" s="12">
        <f t="shared" si="270"/>
        <v>0</v>
      </c>
      <c r="U1297" s="12">
        <f t="shared" si="271"/>
        <v>0</v>
      </c>
      <c r="V1297" s="13" t="str">
        <f t="shared" ca="1" si="272"/>
        <v>Greater Than 8 Weeks Old</v>
      </c>
    </row>
    <row r="1298" spans="1:22" x14ac:dyDescent="0.35">
      <c r="A1298" s="2" t="s">
        <v>281</v>
      </c>
      <c r="B1298" s="5">
        <v>43683</v>
      </c>
      <c r="C1298" s="5" t="s">
        <v>369</v>
      </c>
      <c r="D1298" s="5" t="s">
        <v>389</v>
      </c>
      <c r="E1298" s="6">
        <v>1</v>
      </c>
      <c r="F1298" s="3">
        <v>695</v>
      </c>
      <c r="G1298" s="3">
        <v>257.5</v>
      </c>
      <c r="H1298" s="8">
        <f t="shared" si="260"/>
        <v>257.5</v>
      </c>
      <c r="I1298" s="3">
        <v>437.5</v>
      </c>
      <c r="J1298" s="4">
        <v>0.63</v>
      </c>
      <c r="K1298" s="2" t="str">
        <f t="shared" si="261"/>
        <v>Tuesday</v>
      </c>
      <c r="L1298" s="5">
        <f t="shared" si="262"/>
        <v>43686</v>
      </c>
      <c r="M1298" s="2" t="str">
        <f t="shared" si="263"/>
        <v>Friday</v>
      </c>
      <c r="N1298" s="2" t="str">
        <f t="shared" si="264"/>
        <v>Friday</v>
      </c>
      <c r="O1298" s="12">
        <f t="shared" si="265"/>
        <v>34.75</v>
      </c>
      <c r="P1298" s="11" t="str">
        <f t="shared" si="266"/>
        <v>High Cost per Unit</v>
      </c>
      <c r="Q1298" s="12">
        <f t="shared" si="267"/>
        <v>0</v>
      </c>
      <c r="R1298" s="12">
        <f t="shared" si="268"/>
        <v>0</v>
      </c>
      <c r="S1298" s="12">
        <f t="shared" si="269"/>
        <v>0</v>
      </c>
      <c r="T1298" s="12">
        <f t="shared" si="270"/>
        <v>0</v>
      </c>
      <c r="U1298" s="12">
        <f t="shared" si="271"/>
        <v>0</v>
      </c>
      <c r="V1298" s="13" t="str">
        <f t="shared" ca="1" si="272"/>
        <v>Greater Than 8 Weeks Old</v>
      </c>
    </row>
    <row r="1299" spans="1:22" x14ac:dyDescent="0.35">
      <c r="A1299" s="2" t="s">
        <v>281</v>
      </c>
      <c r="B1299" s="5">
        <v>43685</v>
      </c>
      <c r="C1299" s="5" t="s">
        <v>369</v>
      </c>
      <c r="D1299" s="5" t="s">
        <v>389</v>
      </c>
      <c r="E1299" s="6">
        <v>1</v>
      </c>
      <c r="F1299" s="3">
        <v>695</v>
      </c>
      <c r="G1299" s="3">
        <v>257.5</v>
      </c>
      <c r="H1299" s="8">
        <f t="shared" si="260"/>
        <v>257.5</v>
      </c>
      <c r="I1299" s="3">
        <v>437.5</v>
      </c>
      <c r="J1299" s="4">
        <v>0.63</v>
      </c>
      <c r="K1299" s="2" t="str">
        <f t="shared" si="261"/>
        <v>Thursday</v>
      </c>
      <c r="L1299" s="5">
        <f t="shared" si="262"/>
        <v>43688</v>
      </c>
      <c r="M1299" s="2" t="str">
        <f t="shared" si="263"/>
        <v>Sunday</v>
      </c>
      <c r="N1299" s="2" t="str">
        <f t="shared" si="264"/>
        <v>Monday</v>
      </c>
      <c r="O1299" s="12">
        <f t="shared" si="265"/>
        <v>0</v>
      </c>
      <c r="P1299" s="11" t="str">
        <f t="shared" si="266"/>
        <v>High Cost per Unit</v>
      </c>
      <c r="Q1299" s="12">
        <f t="shared" si="267"/>
        <v>0</v>
      </c>
      <c r="R1299" s="12">
        <f t="shared" si="268"/>
        <v>0</v>
      </c>
      <c r="S1299" s="12">
        <f t="shared" si="269"/>
        <v>0</v>
      </c>
      <c r="T1299" s="12">
        <f t="shared" si="270"/>
        <v>0</v>
      </c>
      <c r="U1299" s="12">
        <f t="shared" si="271"/>
        <v>0</v>
      </c>
      <c r="V1299" s="13" t="str">
        <f t="shared" ca="1" si="272"/>
        <v>Greater Than 8 Weeks Old</v>
      </c>
    </row>
    <row r="1300" spans="1:22" x14ac:dyDescent="0.35">
      <c r="A1300" s="2" t="s">
        <v>281</v>
      </c>
      <c r="B1300" s="5">
        <v>43691</v>
      </c>
      <c r="C1300" s="5" t="s">
        <v>369</v>
      </c>
      <c r="D1300" s="5" t="s">
        <v>389</v>
      </c>
      <c r="E1300" s="6">
        <v>2</v>
      </c>
      <c r="F1300" s="3">
        <v>1390</v>
      </c>
      <c r="G1300" s="3">
        <v>515</v>
      </c>
      <c r="H1300" s="8">
        <f t="shared" si="260"/>
        <v>257.5</v>
      </c>
      <c r="I1300" s="3">
        <v>875</v>
      </c>
      <c r="J1300" s="4">
        <v>0.63</v>
      </c>
      <c r="K1300" s="2" t="str">
        <f t="shared" si="261"/>
        <v>Wednesday</v>
      </c>
      <c r="L1300" s="5">
        <f t="shared" si="262"/>
        <v>43694</v>
      </c>
      <c r="M1300" s="2" t="str">
        <f t="shared" si="263"/>
        <v>Saturday</v>
      </c>
      <c r="N1300" s="2" t="str">
        <f t="shared" si="264"/>
        <v>Saturday</v>
      </c>
      <c r="O1300" s="12">
        <f t="shared" si="265"/>
        <v>0</v>
      </c>
      <c r="P1300" s="11" t="str">
        <f t="shared" si="266"/>
        <v>High Cost per Unit</v>
      </c>
      <c r="Q1300" s="12">
        <f t="shared" si="267"/>
        <v>0</v>
      </c>
      <c r="R1300" s="12">
        <f t="shared" si="268"/>
        <v>41.699999999999996</v>
      </c>
      <c r="S1300" s="12">
        <f t="shared" si="269"/>
        <v>0</v>
      </c>
      <c r="T1300" s="12">
        <f t="shared" si="270"/>
        <v>0</v>
      </c>
      <c r="U1300" s="12">
        <f t="shared" si="271"/>
        <v>0</v>
      </c>
      <c r="V1300" s="13" t="str">
        <f t="shared" ca="1" si="272"/>
        <v>Greater Than 8 Weeks Old</v>
      </c>
    </row>
    <row r="1301" spans="1:22" x14ac:dyDescent="0.35">
      <c r="A1301" s="2" t="s">
        <v>281</v>
      </c>
      <c r="B1301" s="5">
        <v>43692</v>
      </c>
      <c r="C1301" s="5" t="s">
        <v>369</v>
      </c>
      <c r="D1301" s="5" t="s">
        <v>389</v>
      </c>
      <c r="E1301" s="6">
        <v>1</v>
      </c>
      <c r="F1301" s="3">
        <v>695</v>
      </c>
      <c r="G1301" s="3">
        <v>257.5</v>
      </c>
      <c r="H1301" s="8">
        <f t="shared" si="260"/>
        <v>257.5</v>
      </c>
      <c r="I1301" s="3">
        <v>437.5</v>
      </c>
      <c r="J1301" s="4">
        <v>0.63</v>
      </c>
      <c r="K1301" s="2" t="str">
        <f t="shared" si="261"/>
        <v>Thursday</v>
      </c>
      <c r="L1301" s="5">
        <f t="shared" si="262"/>
        <v>43695</v>
      </c>
      <c r="M1301" s="2" t="str">
        <f t="shared" si="263"/>
        <v>Sunday</v>
      </c>
      <c r="N1301" s="2" t="str">
        <f t="shared" si="264"/>
        <v>Monday</v>
      </c>
      <c r="O1301" s="12">
        <f t="shared" si="265"/>
        <v>0</v>
      </c>
      <c r="P1301" s="11" t="str">
        <f t="shared" si="266"/>
        <v>High Cost per Unit</v>
      </c>
      <c r="Q1301" s="12">
        <f t="shared" si="267"/>
        <v>0</v>
      </c>
      <c r="R1301" s="12">
        <f t="shared" si="268"/>
        <v>0</v>
      </c>
      <c r="S1301" s="12">
        <f t="shared" si="269"/>
        <v>0</v>
      </c>
      <c r="T1301" s="12">
        <f t="shared" si="270"/>
        <v>0</v>
      </c>
      <c r="U1301" s="12">
        <f t="shared" si="271"/>
        <v>0</v>
      </c>
      <c r="V1301" s="13" t="str">
        <f t="shared" ca="1" si="272"/>
        <v>Greater Than 8 Weeks Old</v>
      </c>
    </row>
    <row r="1302" spans="1:22" x14ac:dyDescent="0.35">
      <c r="A1302" s="2" t="s">
        <v>281</v>
      </c>
      <c r="B1302" s="5">
        <v>43694</v>
      </c>
      <c r="C1302" s="5" t="s">
        <v>369</v>
      </c>
      <c r="D1302" s="5" t="s">
        <v>389</v>
      </c>
      <c r="E1302" s="6">
        <v>1</v>
      </c>
      <c r="F1302" s="3">
        <v>695</v>
      </c>
      <c r="G1302" s="3">
        <v>257.5</v>
      </c>
      <c r="H1302" s="8">
        <f t="shared" si="260"/>
        <v>257.5</v>
      </c>
      <c r="I1302" s="3">
        <v>437.5</v>
      </c>
      <c r="J1302" s="4">
        <v>0.63</v>
      </c>
      <c r="K1302" s="2" t="str">
        <f t="shared" si="261"/>
        <v>Saturday</v>
      </c>
      <c r="L1302" s="5">
        <f t="shared" si="262"/>
        <v>43697</v>
      </c>
      <c r="M1302" s="2" t="str">
        <f t="shared" si="263"/>
        <v>Tuesday</v>
      </c>
      <c r="N1302" s="2" t="str">
        <f t="shared" si="264"/>
        <v>Tuesday</v>
      </c>
      <c r="O1302" s="12">
        <f t="shared" si="265"/>
        <v>0</v>
      </c>
      <c r="P1302" s="11" t="str">
        <f t="shared" si="266"/>
        <v>High Cost per Unit</v>
      </c>
      <c r="Q1302" s="12">
        <f t="shared" si="267"/>
        <v>0</v>
      </c>
      <c r="R1302" s="12">
        <f t="shared" si="268"/>
        <v>0</v>
      </c>
      <c r="S1302" s="12">
        <f t="shared" si="269"/>
        <v>0</v>
      </c>
      <c r="T1302" s="12">
        <f t="shared" si="270"/>
        <v>69.5</v>
      </c>
      <c r="U1302" s="12">
        <f t="shared" si="271"/>
        <v>0</v>
      </c>
      <c r="V1302" s="13" t="str">
        <f t="shared" ca="1" si="272"/>
        <v>Greater Than 8 Weeks Old</v>
      </c>
    </row>
    <row r="1303" spans="1:22" x14ac:dyDescent="0.35">
      <c r="A1303" s="2" t="s">
        <v>281</v>
      </c>
      <c r="B1303" s="5">
        <v>43695</v>
      </c>
      <c r="C1303" s="5" t="s">
        <v>369</v>
      </c>
      <c r="D1303" s="5" t="s">
        <v>389</v>
      </c>
      <c r="E1303" s="6">
        <v>2</v>
      </c>
      <c r="F1303" s="3">
        <v>1390</v>
      </c>
      <c r="G1303" s="3">
        <v>515</v>
      </c>
      <c r="H1303" s="8">
        <f t="shared" si="260"/>
        <v>257.5</v>
      </c>
      <c r="I1303" s="3">
        <v>875</v>
      </c>
      <c r="J1303" s="4">
        <v>0.63</v>
      </c>
      <c r="K1303" s="2" t="str">
        <f t="shared" si="261"/>
        <v>Sunday</v>
      </c>
      <c r="L1303" s="5">
        <f t="shared" si="262"/>
        <v>43698</v>
      </c>
      <c r="M1303" s="2" t="str">
        <f t="shared" si="263"/>
        <v>Wednesday</v>
      </c>
      <c r="N1303" s="2" t="str">
        <f t="shared" si="264"/>
        <v>Wednesday</v>
      </c>
      <c r="O1303" s="12">
        <f t="shared" si="265"/>
        <v>0</v>
      </c>
      <c r="P1303" s="11" t="str">
        <f t="shared" si="266"/>
        <v>High Cost per Unit</v>
      </c>
      <c r="Q1303" s="12">
        <f t="shared" si="267"/>
        <v>0</v>
      </c>
      <c r="R1303" s="12">
        <f t="shared" si="268"/>
        <v>41.699999999999996</v>
      </c>
      <c r="S1303" s="12">
        <f t="shared" si="269"/>
        <v>0</v>
      </c>
      <c r="T1303" s="12">
        <f t="shared" si="270"/>
        <v>0</v>
      </c>
      <c r="U1303" s="12">
        <f t="shared" si="271"/>
        <v>0</v>
      </c>
      <c r="V1303" s="13" t="str">
        <f t="shared" ca="1" si="272"/>
        <v>Greater Than 8 Weeks Old</v>
      </c>
    </row>
    <row r="1304" spans="1:22" x14ac:dyDescent="0.35">
      <c r="A1304" s="2" t="s">
        <v>281</v>
      </c>
      <c r="B1304" s="5">
        <v>43699</v>
      </c>
      <c r="C1304" s="5" t="s">
        <v>369</v>
      </c>
      <c r="D1304" s="5" t="s">
        <v>389</v>
      </c>
      <c r="E1304" s="6">
        <v>3</v>
      </c>
      <c r="F1304" s="3">
        <v>2085</v>
      </c>
      <c r="G1304" s="3">
        <v>772.5</v>
      </c>
      <c r="H1304" s="8">
        <f t="shared" si="260"/>
        <v>257.5</v>
      </c>
      <c r="I1304" s="3">
        <v>1312.5</v>
      </c>
      <c r="J1304" s="4">
        <v>0.63</v>
      </c>
      <c r="K1304" s="2" t="str">
        <f t="shared" si="261"/>
        <v>Thursday</v>
      </c>
      <c r="L1304" s="5">
        <f t="shared" si="262"/>
        <v>43702</v>
      </c>
      <c r="M1304" s="2" t="str">
        <f t="shared" si="263"/>
        <v>Sunday</v>
      </c>
      <c r="N1304" s="2" t="str">
        <f t="shared" si="264"/>
        <v>Monday</v>
      </c>
      <c r="O1304" s="12">
        <f t="shared" si="265"/>
        <v>0</v>
      </c>
      <c r="P1304" s="11" t="str">
        <f t="shared" si="266"/>
        <v>High Cost per Unit</v>
      </c>
      <c r="Q1304" s="12">
        <f t="shared" si="267"/>
        <v>0</v>
      </c>
      <c r="R1304" s="12">
        <f t="shared" si="268"/>
        <v>62.55</v>
      </c>
      <c r="S1304" s="12">
        <f t="shared" si="269"/>
        <v>0</v>
      </c>
      <c r="T1304" s="12">
        <f t="shared" si="270"/>
        <v>0</v>
      </c>
      <c r="U1304" s="12">
        <f t="shared" si="271"/>
        <v>0</v>
      </c>
      <c r="V1304" s="13" t="str">
        <f t="shared" ca="1" si="272"/>
        <v>Greater Than 8 Weeks Old</v>
      </c>
    </row>
    <row r="1305" spans="1:22" x14ac:dyDescent="0.35">
      <c r="A1305" s="2" t="s">
        <v>281</v>
      </c>
      <c r="B1305" s="5">
        <v>43703</v>
      </c>
      <c r="C1305" s="5" t="s">
        <v>369</v>
      </c>
      <c r="D1305" s="5" t="s">
        <v>389</v>
      </c>
      <c r="E1305" s="6">
        <v>1</v>
      </c>
      <c r="F1305" s="3">
        <v>695</v>
      </c>
      <c r="G1305" s="3">
        <v>257.5</v>
      </c>
      <c r="H1305" s="8">
        <f t="shared" si="260"/>
        <v>257.5</v>
      </c>
      <c r="I1305" s="3">
        <v>437.5</v>
      </c>
      <c r="J1305" s="4">
        <v>0.63</v>
      </c>
      <c r="K1305" s="2" t="str">
        <f t="shared" si="261"/>
        <v>Monday</v>
      </c>
      <c r="L1305" s="5">
        <f t="shared" si="262"/>
        <v>43706</v>
      </c>
      <c r="M1305" s="2" t="str">
        <f t="shared" si="263"/>
        <v>Thursday</v>
      </c>
      <c r="N1305" s="2" t="str">
        <f t="shared" si="264"/>
        <v>Thursday</v>
      </c>
      <c r="O1305" s="12">
        <f t="shared" si="265"/>
        <v>0</v>
      </c>
      <c r="P1305" s="11" t="str">
        <f t="shared" si="266"/>
        <v>High Cost per Unit</v>
      </c>
      <c r="Q1305" s="12">
        <f t="shared" si="267"/>
        <v>0</v>
      </c>
      <c r="R1305" s="12">
        <f t="shared" si="268"/>
        <v>0</v>
      </c>
      <c r="S1305" s="12">
        <f t="shared" si="269"/>
        <v>0</v>
      </c>
      <c r="T1305" s="12">
        <f t="shared" si="270"/>
        <v>0</v>
      </c>
      <c r="U1305" s="12">
        <f t="shared" si="271"/>
        <v>0</v>
      </c>
      <c r="V1305" s="13" t="str">
        <f t="shared" ca="1" si="272"/>
        <v>Greater Than 8 Weeks Old</v>
      </c>
    </row>
    <row r="1306" spans="1:22" x14ac:dyDescent="0.35">
      <c r="A1306" s="2" t="s">
        <v>32</v>
      </c>
      <c r="B1306" s="5">
        <v>43684</v>
      </c>
      <c r="C1306" s="5" t="s">
        <v>369</v>
      </c>
      <c r="D1306" s="5" t="s">
        <v>389</v>
      </c>
      <c r="E1306" s="6">
        <v>4</v>
      </c>
      <c r="F1306" s="3">
        <v>140</v>
      </c>
      <c r="G1306" s="3">
        <v>25.6</v>
      </c>
      <c r="H1306" s="8">
        <f t="shared" si="260"/>
        <v>6.4</v>
      </c>
      <c r="I1306" s="3">
        <v>114.4</v>
      </c>
      <c r="J1306" s="4">
        <v>0.82</v>
      </c>
      <c r="K1306" s="2" t="str">
        <f t="shared" si="261"/>
        <v>Wednesday</v>
      </c>
      <c r="L1306" s="5">
        <f t="shared" si="262"/>
        <v>43687</v>
      </c>
      <c r="M1306" s="2" t="str">
        <f t="shared" si="263"/>
        <v>Saturday</v>
      </c>
      <c r="N1306" s="2" t="str">
        <f t="shared" si="264"/>
        <v>Saturday</v>
      </c>
      <c r="O1306" s="12">
        <f t="shared" si="265"/>
        <v>0</v>
      </c>
      <c r="P1306" s="11" t="str">
        <f t="shared" si="266"/>
        <v>Low Cost per Unit</v>
      </c>
      <c r="Q1306" s="12">
        <f t="shared" si="267"/>
        <v>0</v>
      </c>
      <c r="R1306" s="12">
        <f t="shared" si="268"/>
        <v>4.2</v>
      </c>
      <c r="S1306" s="12">
        <f t="shared" si="269"/>
        <v>0</v>
      </c>
      <c r="T1306" s="12">
        <f t="shared" si="270"/>
        <v>0</v>
      </c>
      <c r="U1306" s="12">
        <f t="shared" si="271"/>
        <v>0</v>
      </c>
      <c r="V1306" s="13" t="str">
        <f t="shared" ca="1" si="272"/>
        <v>Greater Than 8 Weeks Old</v>
      </c>
    </row>
    <row r="1307" spans="1:22" x14ac:dyDescent="0.35">
      <c r="A1307" s="2" t="s">
        <v>32</v>
      </c>
      <c r="B1307" s="5">
        <v>43685</v>
      </c>
      <c r="C1307" s="5" t="s">
        <v>369</v>
      </c>
      <c r="D1307" s="5" t="s">
        <v>389</v>
      </c>
      <c r="E1307" s="6">
        <v>3</v>
      </c>
      <c r="F1307" s="3">
        <v>35</v>
      </c>
      <c r="G1307" s="3">
        <v>19.2</v>
      </c>
      <c r="H1307" s="8">
        <f t="shared" si="260"/>
        <v>6.3999999999999995</v>
      </c>
      <c r="I1307" s="3">
        <v>15.8</v>
      </c>
      <c r="J1307" s="4">
        <v>0.45</v>
      </c>
      <c r="K1307" s="2" t="str">
        <f t="shared" si="261"/>
        <v>Thursday</v>
      </c>
      <c r="L1307" s="5">
        <f t="shared" si="262"/>
        <v>43688</v>
      </c>
      <c r="M1307" s="2" t="str">
        <f t="shared" si="263"/>
        <v>Sunday</v>
      </c>
      <c r="N1307" s="2" t="str">
        <f t="shared" si="264"/>
        <v>Monday</v>
      </c>
      <c r="O1307" s="12">
        <f t="shared" si="265"/>
        <v>0</v>
      </c>
      <c r="P1307" s="11" t="str">
        <f t="shared" si="266"/>
        <v>Low Cost per Unit</v>
      </c>
      <c r="Q1307" s="12">
        <f t="shared" si="267"/>
        <v>0</v>
      </c>
      <c r="R1307" s="12">
        <f t="shared" si="268"/>
        <v>1.05</v>
      </c>
      <c r="S1307" s="12">
        <f t="shared" si="269"/>
        <v>0</v>
      </c>
      <c r="T1307" s="12">
        <f t="shared" si="270"/>
        <v>0</v>
      </c>
      <c r="U1307" s="12">
        <f t="shared" si="271"/>
        <v>0</v>
      </c>
      <c r="V1307" s="13" t="str">
        <f t="shared" ca="1" si="272"/>
        <v>Greater Than 8 Weeks Old</v>
      </c>
    </row>
    <row r="1308" spans="1:22" x14ac:dyDescent="0.35">
      <c r="A1308" s="2" t="s">
        <v>32</v>
      </c>
      <c r="B1308" s="5">
        <v>43686</v>
      </c>
      <c r="C1308" s="5" t="s">
        <v>369</v>
      </c>
      <c r="D1308" s="5" t="s">
        <v>389</v>
      </c>
      <c r="E1308" s="6">
        <v>2</v>
      </c>
      <c r="F1308" s="3">
        <v>35</v>
      </c>
      <c r="G1308" s="3">
        <v>12.8</v>
      </c>
      <c r="H1308" s="8">
        <f t="shared" si="260"/>
        <v>6.4</v>
      </c>
      <c r="I1308" s="3">
        <v>22.2</v>
      </c>
      <c r="J1308" s="4">
        <v>0.63</v>
      </c>
      <c r="K1308" s="2" t="str">
        <f t="shared" si="261"/>
        <v>Friday</v>
      </c>
      <c r="L1308" s="5">
        <f t="shared" si="262"/>
        <v>43689</v>
      </c>
      <c r="M1308" s="2" t="str">
        <f t="shared" si="263"/>
        <v>Monday</v>
      </c>
      <c r="N1308" s="2" t="str">
        <f t="shared" si="264"/>
        <v>Monday</v>
      </c>
      <c r="O1308" s="12">
        <f t="shared" si="265"/>
        <v>0</v>
      </c>
      <c r="P1308" s="11" t="str">
        <f t="shared" si="266"/>
        <v>Low Cost per Unit</v>
      </c>
      <c r="Q1308" s="12">
        <f t="shared" si="267"/>
        <v>0</v>
      </c>
      <c r="R1308" s="12">
        <f t="shared" si="268"/>
        <v>1.05</v>
      </c>
      <c r="S1308" s="12">
        <f t="shared" si="269"/>
        <v>0</v>
      </c>
      <c r="T1308" s="12">
        <f t="shared" si="270"/>
        <v>0</v>
      </c>
      <c r="U1308" s="12">
        <f t="shared" si="271"/>
        <v>0</v>
      </c>
      <c r="V1308" s="13" t="str">
        <f t="shared" ca="1" si="272"/>
        <v>Greater Than 8 Weeks Old</v>
      </c>
    </row>
    <row r="1309" spans="1:22" x14ac:dyDescent="0.35">
      <c r="A1309" s="2" t="s">
        <v>32</v>
      </c>
      <c r="B1309" s="5">
        <v>43688</v>
      </c>
      <c r="C1309" s="5" t="s">
        <v>369</v>
      </c>
      <c r="D1309" s="5" t="s">
        <v>389</v>
      </c>
      <c r="E1309" s="6">
        <v>2</v>
      </c>
      <c r="F1309" s="3">
        <v>70</v>
      </c>
      <c r="G1309" s="3">
        <v>12.8</v>
      </c>
      <c r="H1309" s="8">
        <f t="shared" si="260"/>
        <v>6.4</v>
      </c>
      <c r="I1309" s="3">
        <v>57.2</v>
      </c>
      <c r="J1309" s="4">
        <v>0.82</v>
      </c>
      <c r="K1309" s="2" t="str">
        <f t="shared" si="261"/>
        <v>Sunday</v>
      </c>
      <c r="L1309" s="5">
        <f t="shared" si="262"/>
        <v>43691</v>
      </c>
      <c r="M1309" s="2" t="str">
        <f t="shared" si="263"/>
        <v>Wednesday</v>
      </c>
      <c r="N1309" s="2" t="str">
        <f t="shared" si="264"/>
        <v>Wednesday</v>
      </c>
      <c r="O1309" s="12">
        <f t="shared" si="265"/>
        <v>0</v>
      </c>
      <c r="P1309" s="11" t="str">
        <f t="shared" si="266"/>
        <v>Low Cost per Unit</v>
      </c>
      <c r="Q1309" s="12">
        <f t="shared" si="267"/>
        <v>0</v>
      </c>
      <c r="R1309" s="12">
        <f t="shared" si="268"/>
        <v>2.1</v>
      </c>
      <c r="S1309" s="12">
        <f t="shared" si="269"/>
        <v>0</v>
      </c>
      <c r="T1309" s="12">
        <f t="shared" si="270"/>
        <v>0</v>
      </c>
      <c r="U1309" s="12">
        <f t="shared" si="271"/>
        <v>0</v>
      </c>
      <c r="V1309" s="13" t="str">
        <f t="shared" ca="1" si="272"/>
        <v>Greater Than 8 Weeks Old</v>
      </c>
    </row>
    <row r="1310" spans="1:22" x14ac:dyDescent="0.35">
      <c r="A1310" s="2" t="s">
        <v>32</v>
      </c>
      <c r="B1310" s="5">
        <v>43689</v>
      </c>
      <c r="C1310" s="5" t="s">
        <v>369</v>
      </c>
      <c r="D1310" s="5" t="s">
        <v>389</v>
      </c>
      <c r="E1310" s="6">
        <v>2</v>
      </c>
      <c r="F1310" s="3">
        <v>70</v>
      </c>
      <c r="G1310" s="3">
        <v>12.8</v>
      </c>
      <c r="H1310" s="8">
        <f t="shared" si="260"/>
        <v>6.4</v>
      </c>
      <c r="I1310" s="3">
        <v>57.2</v>
      </c>
      <c r="J1310" s="4">
        <v>0.82</v>
      </c>
      <c r="K1310" s="2" t="str">
        <f t="shared" si="261"/>
        <v>Monday</v>
      </c>
      <c r="L1310" s="5">
        <f t="shared" si="262"/>
        <v>43692</v>
      </c>
      <c r="M1310" s="2" t="str">
        <f t="shared" si="263"/>
        <v>Thursday</v>
      </c>
      <c r="N1310" s="2" t="str">
        <f t="shared" si="264"/>
        <v>Thursday</v>
      </c>
      <c r="O1310" s="12">
        <f t="shared" si="265"/>
        <v>0</v>
      </c>
      <c r="P1310" s="11" t="str">
        <f t="shared" si="266"/>
        <v>Low Cost per Unit</v>
      </c>
      <c r="Q1310" s="12">
        <f t="shared" si="267"/>
        <v>0</v>
      </c>
      <c r="R1310" s="12">
        <f t="shared" si="268"/>
        <v>2.1</v>
      </c>
      <c r="S1310" s="12">
        <f t="shared" si="269"/>
        <v>0</v>
      </c>
      <c r="T1310" s="12">
        <f t="shared" si="270"/>
        <v>0</v>
      </c>
      <c r="U1310" s="12">
        <f t="shared" si="271"/>
        <v>0</v>
      </c>
      <c r="V1310" s="13" t="str">
        <f t="shared" ca="1" si="272"/>
        <v>Greater Than 8 Weeks Old</v>
      </c>
    </row>
    <row r="1311" spans="1:22" x14ac:dyDescent="0.35">
      <c r="A1311" s="2" t="s">
        <v>32</v>
      </c>
      <c r="B1311" s="5">
        <v>43690</v>
      </c>
      <c r="C1311" s="5" t="s">
        <v>369</v>
      </c>
      <c r="D1311" s="5" t="s">
        <v>389</v>
      </c>
      <c r="E1311" s="6">
        <v>2</v>
      </c>
      <c r="F1311" s="3">
        <v>70</v>
      </c>
      <c r="G1311" s="3">
        <v>12.8</v>
      </c>
      <c r="H1311" s="8">
        <f t="shared" si="260"/>
        <v>6.4</v>
      </c>
      <c r="I1311" s="3">
        <v>57.2</v>
      </c>
      <c r="J1311" s="4">
        <v>0.82</v>
      </c>
      <c r="K1311" s="2" t="str">
        <f t="shared" si="261"/>
        <v>Tuesday</v>
      </c>
      <c r="L1311" s="5">
        <f t="shared" si="262"/>
        <v>43693</v>
      </c>
      <c r="M1311" s="2" t="str">
        <f t="shared" si="263"/>
        <v>Friday</v>
      </c>
      <c r="N1311" s="2" t="str">
        <f t="shared" si="264"/>
        <v>Friday</v>
      </c>
      <c r="O1311" s="12">
        <f t="shared" si="265"/>
        <v>3.5</v>
      </c>
      <c r="P1311" s="11" t="str">
        <f t="shared" si="266"/>
        <v>Low Cost per Unit</v>
      </c>
      <c r="Q1311" s="12">
        <f t="shared" si="267"/>
        <v>0</v>
      </c>
      <c r="R1311" s="12">
        <f t="shared" si="268"/>
        <v>2.1</v>
      </c>
      <c r="S1311" s="12">
        <f t="shared" si="269"/>
        <v>0</v>
      </c>
      <c r="T1311" s="12">
        <f t="shared" si="270"/>
        <v>0</v>
      </c>
      <c r="U1311" s="12">
        <f t="shared" si="271"/>
        <v>0</v>
      </c>
      <c r="V1311" s="13" t="str">
        <f t="shared" ca="1" si="272"/>
        <v>Greater Than 8 Weeks Old</v>
      </c>
    </row>
    <row r="1312" spans="1:22" x14ac:dyDescent="0.35">
      <c r="A1312" s="2" t="s">
        <v>32</v>
      </c>
      <c r="B1312" s="5">
        <v>43692</v>
      </c>
      <c r="C1312" s="5" t="s">
        <v>369</v>
      </c>
      <c r="D1312" s="5" t="s">
        <v>389</v>
      </c>
      <c r="E1312" s="6">
        <v>1</v>
      </c>
      <c r="F1312" s="3">
        <v>35</v>
      </c>
      <c r="G1312" s="3">
        <v>6.4</v>
      </c>
      <c r="H1312" s="8">
        <f t="shared" si="260"/>
        <v>6.4</v>
      </c>
      <c r="I1312" s="3">
        <v>28.6</v>
      </c>
      <c r="J1312" s="4">
        <v>0.82</v>
      </c>
      <c r="K1312" s="2" t="str">
        <f t="shared" si="261"/>
        <v>Thursday</v>
      </c>
      <c r="L1312" s="5">
        <f t="shared" si="262"/>
        <v>43695</v>
      </c>
      <c r="M1312" s="2" t="str">
        <f t="shared" si="263"/>
        <v>Sunday</v>
      </c>
      <c r="N1312" s="2" t="str">
        <f t="shared" si="264"/>
        <v>Monday</v>
      </c>
      <c r="O1312" s="12">
        <f t="shared" si="265"/>
        <v>0</v>
      </c>
      <c r="P1312" s="11" t="str">
        <f t="shared" si="266"/>
        <v>Low Cost per Unit</v>
      </c>
      <c r="Q1312" s="12">
        <f t="shared" si="267"/>
        <v>0</v>
      </c>
      <c r="R1312" s="12">
        <f t="shared" si="268"/>
        <v>0</v>
      </c>
      <c r="S1312" s="12">
        <f t="shared" si="269"/>
        <v>0</v>
      </c>
      <c r="T1312" s="12">
        <f t="shared" si="270"/>
        <v>0</v>
      </c>
      <c r="U1312" s="12">
        <f t="shared" si="271"/>
        <v>0</v>
      </c>
      <c r="V1312" s="13" t="str">
        <f t="shared" ca="1" si="272"/>
        <v>Greater Than 8 Weeks Old</v>
      </c>
    </row>
    <row r="1313" spans="1:22" x14ac:dyDescent="0.35">
      <c r="A1313" s="2" t="s">
        <v>32</v>
      </c>
      <c r="B1313" s="5">
        <v>43693</v>
      </c>
      <c r="C1313" s="5" t="s">
        <v>369</v>
      </c>
      <c r="D1313" s="5" t="s">
        <v>389</v>
      </c>
      <c r="E1313" s="6">
        <v>2</v>
      </c>
      <c r="F1313" s="3">
        <v>70</v>
      </c>
      <c r="G1313" s="3">
        <v>12.8</v>
      </c>
      <c r="H1313" s="8">
        <f t="shared" si="260"/>
        <v>6.4</v>
      </c>
      <c r="I1313" s="3">
        <v>57.2</v>
      </c>
      <c r="J1313" s="4">
        <v>0.82</v>
      </c>
      <c r="K1313" s="2" t="str">
        <f t="shared" si="261"/>
        <v>Friday</v>
      </c>
      <c r="L1313" s="5">
        <f t="shared" si="262"/>
        <v>43696</v>
      </c>
      <c r="M1313" s="2" t="str">
        <f t="shared" si="263"/>
        <v>Monday</v>
      </c>
      <c r="N1313" s="2" t="str">
        <f t="shared" si="264"/>
        <v>Monday</v>
      </c>
      <c r="O1313" s="12">
        <f t="shared" si="265"/>
        <v>0</v>
      </c>
      <c r="P1313" s="11" t="str">
        <f t="shared" si="266"/>
        <v>Low Cost per Unit</v>
      </c>
      <c r="Q1313" s="12">
        <f t="shared" si="267"/>
        <v>0</v>
      </c>
      <c r="R1313" s="12">
        <f t="shared" si="268"/>
        <v>2.1</v>
      </c>
      <c r="S1313" s="12">
        <f t="shared" si="269"/>
        <v>0</v>
      </c>
      <c r="T1313" s="12">
        <f t="shared" si="270"/>
        <v>0</v>
      </c>
      <c r="U1313" s="12">
        <f t="shared" si="271"/>
        <v>0</v>
      </c>
      <c r="V1313" s="13" t="str">
        <f t="shared" ca="1" si="272"/>
        <v>Greater Than 8 Weeks Old</v>
      </c>
    </row>
    <row r="1314" spans="1:22" x14ac:dyDescent="0.35">
      <c r="A1314" s="2" t="s">
        <v>32</v>
      </c>
      <c r="B1314" s="5">
        <v>43699</v>
      </c>
      <c r="C1314" s="5" t="s">
        <v>369</v>
      </c>
      <c r="D1314" s="5" t="s">
        <v>389</v>
      </c>
      <c r="E1314" s="6">
        <v>2</v>
      </c>
      <c r="F1314" s="3">
        <v>70</v>
      </c>
      <c r="G1314" s="3">
        <v>12.8</v>
      </c>
      <c r="H1314" s="8">
        <f t="shared" si="260"/>
        <v>6.4</v>
      </c>
      <c r="I1314" s="3">
        <v>57.2</v>
      </c>
      <c r="J1314" s="4">
        <v>0.82</v>
      </c>
      <c r="K1314" s="2" t="str">
        <f t="shared" si="261"/>
        <v>Thursday</v>
      </c>
      <c r="L1314" s="5">
        <f t="shared" si="262"/>
        <v>43702</v>
      </c>
      <c r="M1314" s="2" t="str">
        <f t="shared" si="263"/>
        <v>Sunday</v>
      </c>
      <c r="N1314" s="2" t="str">
        <f t="shared" si="264"/>
        <v>Monday</v>
      </c>
      <c r="O1314" s="12">
        <f t="shared" si="265"/>
        <v>0</v>
      </c>
      <c r="P1314" s="11" t="str">
        <f t="shared" si="266"/>
        <v>Low Cost per Unit</v>
      </c>
      <c r="Q1314" s="12">
        <f t="shared" si="267"/>
        <v>0</v>
      </c>
      <c r="R1314" s="12">
        <f t="shared" si="268"/>
        <v>2.1</v>
      </c>
      <c r="S1314" s="12">
        <f t="shared" si="269"/>
        <v>0</v>
      </c>
      <c r="T1314" s="12">
        <f t="shared" si="270"/>
        <v>0</v>
      </c>
      <c r="U1314" s="12">
        <f t="shared" si="271"/>
        <v>0</v>
      </c>
      <c r="V1314" s="13" t="str">
        <f t="shared" ca="1" si="272"/>
        <v>Greater Than 8 Weeks Old</v>
      </c>
    </row>
    <row r="1315" spans="1:22" x14ac:dyDescent="0.35">
      <c r="A1315" s="2" t="s">
        <v>32</v>
      </c>
      <c r="B1315" s="5">
        <v>43701</v>
      </c>
      <c r="C1315" s="5" t="s">
        <v>369</v>
      </c>
      <c r="D1315" s="5" t="s">
        <v>389</v>
      </c>
      <c r="E1315" s="6">
        <v>1</v>
      </c>
      <c r="F1315" s="3">
        <v>35</v>
      </c>
      <c r="G1315" s="3">
        <v>6.4</v>
      </c>
      <c r="H1315" s="8">
        <f t="shared" si="260"/>
        <v>6.4</v>
      </c>
      <c r="I1315" s="3">
        <v>28.6</v>
      </c>
      <c r="J1315" s="4">
        <v>0.82</v>
      </c>
      <c r="K1315" s="2" t="str">
        <f t="shared" si="261"/>
        <v>Saturday</v>
      </c>
      <c r="L1315" s="5">
        <f t="shared" si="262"/>
        <v>43704</v>
      </c>
      <c r="M1315" s="2" t="str">
        <f t="shared" si="263"/>
        <v>Tuesday</v>
      </c>
      <c r="N1315" s="2" t="str">
        <f t="shared" si="264"/>
        <v>Tuesday</v>
      </c>
      <c r="O1315" s="12">
        <f t="shared" si="265"/>
        <v>0</v>
      </c>
      <c r="P1315" s="11" t="str">
        <f t="shared" si="266"/>
        <v>Low Cost per Unit</v>
      </c>
      <c r="Q1315" s="12">
        <f t="shared" si="267"/>
        <v>0</v>
      </c>
      <c r="R1315" s="12">
        <f t="shared" si="268"/>
        <v>0</v>
      </c>
      <c r="S1315" s="12">
        <f t="shared" si="269"/>
        <v>0</v>
      </c>
      <c r="T1315" s="12">
        <f t="shared" si="270"/>
        <v>3.5</v>
      </c>
      <c r="U1315" s="12">
        <f t="shared" si="271"/>
        <v>0</v>
      </c>
      <c r="V1315" s="13" t="str">
        <f t="shared" ca="1" si="272"/>
        <v>Greater Than 8 Weeks Old</v>
      </c>
    </row>
    <row r="1316" spans="1:22" x14ac:dyDescent="0.35">
      <c r="A1316" s="2" t="s">
        <v>32</v>
      </c>
      <c r="B1316" s="5">
        <v>43703</v>
      </c>
      <c r="C1316" s="5" t="s">
        <v>369</v>
      </c>
      <c r="D1316" s="5" t="s">
        <v>389</v>
      </c>
      <c r="E1316" s="6">
        <v>2</v>
      </c>
      <c r="F1316" s="3">
        <v>35</v>
      </c>
      <c r="G1316" s="3">
        <v>12.8</v>
      </c>
      <c r="H1316" s="8">
        <f t="shared" si="260"/>
        <v>6.4</v>
      </c>
      <c r="I1316" s="3">
        <v>22.2</v>
      </c>
      <c r="J1316" s="4">
        <v>0.63</v>
      </c>
      <c r="K1316" s="2" t="str">
        <f t="shared" si="261"/>
        <v>Monday</v>
      </c>
      <c r="L1316" s="5">
        <f t="shared" si="262"/>
        <v>43706</v>
      </c>
      <c r="M1316" s="2" t="str">
        <f t="shared" si="263"/>
        <v>Thursday</v>
      </c>
      <c r="N1316" s="2" t="str">
        <f t="shared" si="264"/>
        <v>Thursday</v>
      </c>
      <c r="O1316" s="12">
        <f t="shared" si="265"/>
        <v>0</v>
      </c>
      <c r="P1316" s="11" t="str">
        <f t="shared" si="266"/>
        <v>Low Cost per Unit</v>
      </c>
      <c r="Q1316" s="12">
        <f t="shared" si="267"/>
        <v>0</v>
      </c>
      <c r="R1316" s="12">
        <f t="shared" si="268"/>
        <v>1.05</v>
      </c>
      <c r="S1316" s="12">
        <f t="shared" si="269"/>
        <v>0</v>
      </c>
      <c r="T1316" s="12">
        <f t="shared" si="270"/>
        <v>0</v>
      </c>
      <c r="U1316" s="12">
        <f t="shared" si="271"/>
        <v>0</v>
      </c>
      <c r="V1316" s="13" t="str">
        <f t="shared" ca="1" si="272"/>
        <v>Greater Than 8 Weeks Old</v>
      </c>
    </row>
    <row r="1317" spans="1:22" x14ac:dyDescent="0.35">
      <c r="A1317" s="2" t="s">
        <v>32</v>
      </c>
      <c r="B1317" s="5">
        <v>43708</v>
      </c>
      <c r="C1317" s="5" t="s">
        <v>369</v>
      </c>
      <c r="D1317" s="5" t="s">
        <v>389</v>
      </c>
      <c r="E1317" s="6">
        <v>2</v>
      </c>
      <c r="F1317" s="3">
        <v>56</v>
      </c>
      <c r="G1317" s="3">
        <v>12.8</v>
      </c>
      <c r="H1317" s="8">
        <f t="shared" si="260"/>
        <v>6.4</v>
      </c>
      <c r="I1317" s="3">
        <v>43.2</v>
      </c>
      <c r="J1317" s="4">
        <v>0.77</v>
      </c>
      <c r="K1317" s="2" t="str">
        <f t="shared" si="261"/>
        <v>Saturday</v>
      </c>
      <c r="L1317" s="5">
        <f t="shared" si="262"/>
        <v>43711</v>
      </c>
      <c r="M1317" s="2" t="str">
        <f t="shared" si="263"/>
        <v>Tuesday</v>
      </c>
      <c r="N1317" s="2" t="str">
        <f t="shared" si="264"/>
        <v>Tuesday</v>
      </c>
      <c r="O1317" s="12">
        <f t="shared" si="265"/>
        <v>0</v>
      </c>
      <c r="P1317" s="11" t="str">
        <f t="shared" si="266"/>
        <v>Low Cost per Unit</v>
      </c>
      <c r="Q1317" s="12">
        <f t="shared" si="267"/>
        <v>0</v>
      </c>
      <c r="R1317" s="12">
        <f t="shared" si="268"/>
        <v>1.68</v>
      </c>
      <c r="S1317" s="12">
        <f t="shared" si="269"/>
        <v>0</v>
      </c>
      <c r="T1317" s="12">
        <f t="shared" si="270"/>
        <v>5.6000000000000005</v>
      </c>
      <c r="U1317" s="12">
        <f t="shared" si="271"/>
        <v>0</v>
      </c>
      <c r="V1317" s="13" t="str">
        <f t="shared" ca="1" si="272"/>
        <v>Greater Than 8 Weeks Old</v>
      </c>
    </row>
    <row r="1318" spans="1:22" x14ac:dyDescent="0.35">
      <c r="A1318" s="2" t="s">
        <v>282</v>
      </c>
      <c r="B1318" s="5">
        <v>43682</v>
      </c>
      <c r="C1318" s="5" t="s">
        <v>369</v>
      </c>
      <c r="D1318" s="5" t="s">
        <v>389</v>
      </c>
      <c r="E1318" s="6">
        <v>1</v>
      </c>
      <c r="F1318" s="3">
        <v>99</v>
      </c>
      <c r="G1318" s="3">
        <v>32.4</v>
      </c>
      <c r="H1318" s="8">
        <f t="shared" si="260"/>
        <v>32.4</v>
      </c>
      <c r="I1318" s="3">
        <v>66.599999999999994</v>
      </c>
      <c r="J1318" s="4">
        <v>0.67</v>
      </c>
      <c r="K1318" s="2" t="str">
        <f t="shared" si="261"/>
        <v>Monday</v>
      </c>
      <c r="L1318" s="5">
        <f t="shared" si="262"/>
        <v>43685</v>
      </c>
      <c r="M1318" s="2" t="str">
        <f t="shared" si="263"/>
        <v>Thursday</v>
      </c>
      <c r="N1318" s="2" t="str">
        <f t="shared" si="264"/>
        <v>Thursday</v>
      </c>
      <c r="O1318" s="12">
        <f t="shared" si="265"/>
        <v>0</v>
      </c>
      <c r="P1318" s="11" t="str">
        <f t="shared" si="266"/>
        <v>High Cost per Unit</v>
      </c>
      <c r="Q1318" s="12">
        <f t="shared" si="267"/>
        <v>0</v>
      </c>
      <c r="R1318" s="12">
        <f t="shared" si="268"/>
        <v>0</v>
      </c>
      <c r="S1318" s="12">
        <f t="shared" si="269"/>
        <v>0</v>
      </c>
      <c r="T1318" s="12">
        <f t="shared" si="270"/>
        <v>0</v>
      </c>
      <c r="U1318" s="12">
        <f t="shared" si="271"/>
        <v>0</v>
      </c>
      <c r="V1318" s="13" t="str">
        <f t="shared" ca="1" si="272"/>
        <v>Greater Than 8 Weeks Old</v>
      </c>
    </row>
    <row r="1319" spans="1:22" x14ac:dyDescent="0.35">
      <c r="A1319" s="2" t="s">
        <v>282</v>
      </c>
      <c r="B1319" s="5">
        <v>43684</v>
      </c>
      <c r="C1319" s="5" t="s">
        <v>369</v>
      </c>
      <c r="D1319" s="5" t="s">
        <v>389</v>
      </c>
      <c r="E1319" s="6">
        <v>3</v>
      </c>
      <c r="F1319" s="3">
        <v>297</v>
      </c>
      <c r="G1319" s="3">
        <v>97.2</v>
      </c>
      <c r="H1319" s="8">
        <f t="shared" si="260"/>
        <v>32.4</v>
      </c>
      <c r="I1319" s="3">
        <v>199.8</v>
      </c>
      <c r="J1319" s="4">
        <v>0.67</v>
      </c>
      <c r="K1319" s="2" t="str">
        <f t="shared" si="261"/>
        <v>Wednesday</v>
      </c>
      <c r="L1319" s="5">
        <f t="shared" si="262"/>
        <v>43687</v>
      </c>
      <c r="M1319" s="2" t="str">
        <f t="shared" si="263"/>
        <v>Saturday</v>
      </c>
      <c r="N1319" s="2" t="str">
        <f t="shared" si="264"/>
        <v>Saturday</v>
      </c>
      <c r="O1319" s="12">
        <f t="shared" si="265"/>
        <v>0</v>
      </c>
      <c r="P1319" s="11" t="str">
        <f t="shared" si="266"/>
        <v>High Cost per Unit</v>
      </c>
      <c r="Q1319" s="12">
        <f t="shared" si="267"/>
        <v>0</v>
      </c>
      <c r="R1319" s="12">
        <f t="shared" si="268"/>
        <v>8.91</v>
      </c>
      <c r="S1319" s="12">
        <f t="shared" si="269"/>
        <v>0</v>
      </c>
      <c r="T1319" s="12">
        <f t="shared" si="270"/>
        <v>0</v>
      </c>
      <c r="U1319" s="12">
        <f t="shared" si="271"/>
        <v>0</v>
      </c>
      <c r="V1319" s="13" t="str">
        <f t="shared" ca="1" si="272"/>
        <v>Greater Than 8 Weeks Old</v>
      </c>
    </row>
    <row r="1320" spans="1:22" x14ac:dyDescent="0.35">
      <c r="A1320" s="2" t="s">
        <v>282</v>
      </c>
      <c r="B1320" s="5">
        <v>43688</v>
      </c>
      <c r="C1320" s="5" t="s">
        <v>369</v>
      </c>
      <c r="D1320" s="5" t="s">
        <v>389</v>
      </c>
      <c r="E1320" s="6">
        <v>1</v>
      </c>
      <c r="F1320" s="3">
        <v>99</v>
      </c>
      <c r="G1320" s="3">
        <v>32.4</v>
      </c>
      <c r="H1320" s="8">
        <f t="shared" si="260"/>
        <v>32.4</v>
      </c>
      <c r="I1320" s="3">
        <v>66.599999999999994</v>
      </c>
      <c r="J1320" s="4">
        <v>0.67</v>
      </c>
      <c r="K1320" s="2" t="str">
        <f t="shared" si="261"/>
        <v>Sunday</v>
      </c>
      <c r="L1320" s="5">
        <f t="shared" si="262"/>
        <v>43691</v>
      </c>
      <c r="M1320" s="2" t="str">
        <f t="shared" si="263"/>
        <v>Wednesday</v>
      </c>
      <c r="N1320" s="2" t="str">
        <f t="shared" si="264"/>
        <v>Wednesday</v>
      </c>
      <c r="O1320" s="12">
        <f t="shared" si="265"/>
        <v>0</v>
      </c>
      <c r="P1320" s="11" t="str">
        <f t="shared" si="266"/>
        <v>High Cost per Unit</v>
      </c>
      <c r="Q1320" s="12">
        <f t="shared" si="267"/>
        <v>0</v>
      </c>
      <c r="R1320" s="12">
        <f t="shared" si="268"/>
        <v>0</v>
      </c>
      <c r="S1320" s="12">
        <f t="shared" si="269"/>
        <v>0</v>
      </c>
      <c r="T1320" s="12">
        <f t="shared" si="270"/>
        <v>0</v>
      </c>
      <c r="U1320" s="12">
        <f t="shared" si="271"/>
        <v>0</v>
      </c>
      <c r="V1320" s="13" t="str">
        <f t="shared" ca="1" si="272"/>
        <v>Greater Than 8 Weeks Old</v>
      </c>
    </row>
    <row r="1321" spans="1:22" x14ac:dyDescent="0.35">
      <c r="A1321" s="2" t="s">
        <v>282</v>
      </c>
      <c r="B1321" s="5">
        <v>43689</v>
      </c>
      <c r="C1321" s="5" t="s">
        <v>369</v>
      </c>
      <c r="D1321" s="5" t="s">
        <v>389</v>
      </c>
      <c r="E1321" s="6">
        <v>2</v>
      </c>
      <c r="F1321" s="3">
        <v>198</v>
      </c>
      <c r="G1321" s="3">
        <v>64.8</v>
      </c>
      <c r="H1321" s="8">
        <f t="shared" si="260"/>
        <v>32.4</v>
      </c>
      <c r="I1321" s="3">
        <v>133.19999999999999</v>
      </c>
      <c r="J1321" s="4">
        <v>0.67</v>
      </c>
      <c r="K1321" s="2" t="str">
        <f t="shared" si="261"/>
        <v>Monday</v>
      </c>
      <c r="L1321" s="5">
        <f t="shared" si="262"/>
        <v>43692</v>
      </c>
      <c r="M1321" s="2" t="str">
        <f t="shared" si="263"/>
        <v>Thursday</v>
      </c>
      <c r="N1321" s="2" t="str">
        <f t="shared" si="264"/>
        <v>Thursday</v>
      </c>
      <c r="O1321" s="12">
        <f t="shared" si="265"/>
        <v>0</v>
      </c>
      <c r="P1321" s="11" t="str">
        <f t="shared" si="266"/>
        <v>High Cost per Unit</v>
      </c>
      <c r="Q1321" s="12">
        <f t="shared" si="267"/>
        <v>0</v>
      </c>
      <c r="R1321" s="12">
        <f t="shared" si="268"/>
        <v>5.9399999999999995</v>
      </c>
      <c r="S1321" s="12">
        <f t="shared" si="269"/>
        <v>0</v>
      </c>
      <c r="T1321" s="12">
        <f t="shared" si="270"/>
        <v>0</v>
      </c>
      <c r="U1321" s="12">
        <f t="shared" si="271"/>
        <v>0</v>
      </c>
      <c r="V1321" s="13" t="str">
        <f t="shared" ca="1" si="272"/>
        <v>Greater Than 8 Weeks Old</v>
      </c>
    </row>
    <row r="1322" spans="1:22" x14ac:dyDescent="0.35">
      <c r="A1322" s="2" t="s">
        <v>282</v>
      </c>
      <c r="B1322" s="5">
        <v>43690</v>
      </c>
      <c r="C1322" s="5" t="s">
        <v>369</v>
      </c>
      <c r="D1322" s="5" t="s">
        <v>389</v>
      </c>
      <c r="E1322" s="6">
        <v>1</v>
      </c>
      <c r="F1322" s="3">
        <v>99</v>
      </c>
      <c r="G1322" s="3">
        <v>32.4</v>
      </c>
      <c r="H1322" s="8">
        <f t="shared" si="260"/>
        <v>32.4</v>
      </c>
      <c r="I1322" s="3">
        <v>66.599999999999994</v>
      </c>
      <c r="J1322" s="4">
        <v>0.67</v>
      </c>
      <c r="K1322" s="2" t="str">
        <f t="shared" si="261"/>
        <v>Tuesday</v>
      </c>
      <c r="L1322" s="5">
        <f t="shared" si="262"/>
        <v>43693</v>
      </c>
      <c r="M1322" s="2" t="str">
        <f t="shared" si="263"/>
        <v>Friday</v>
      </c>
      <c r="N1322" s="2" t="str">
        <f t="shared" si="264"/>
        <v>Friday</v>
      </c>
      <c r="O1322" s="12">
        <f t="shared" si="265"/>
        <v>4.95</v>
      </c>
      <c r="P1322" s="11" t="str">
        <f t="shared" si="266"/>
        <v>High Cost per Unit</v>
      </c>
      <c r="Q1322" s="12">
        <f t="shared" si="267"/>
        <v>0</v>
      </c>
      <c r="R1322" s="12">
        <f t="shared" si="268"/>
        <v>0</v>
      </c>
      <c r="S1322" s="12">
        <f t="shared" si="269"/>
        <v>0</v>
      </c>
      <c r="T1322" s="12">
        <f t="shared" si="270"/>
        <v>0</v>
      </c>
      <c r="U1322" s="12">
        <f t="shared" si="271"/>
        <v>0</v>
      </c>
      <c r="V1322" s="13" t="str">
        <f t="shared" ca="1" si="272"/>
        <v>Greater Than 8 Weeks Old</v>
      </c>
    </row>
    <row r="1323" spans="1:22" x14ac:dyDescent="0.35">
      <c r="A1323" s="2" t="s">
        <v>282</v>
      </c>
      <c r="B1323" s="5">
        <v>43692</v>
      </c>
      <c r="C1323" s="5" t="s">
        <v>369</v>
      </c>
      <c r="D1323" s="5" t="s">
        <v>389</v>
      </c>
      <c r="E1323" s="6">
        <v>1</v>
      </c>
      <c r="F1323" s="3">
        <v>99</v>
      </c>
      <c r="G1323" s="3">
        <v>32.4</v>
      </c>
      <c r="H1323" s="8">
        <f t="shared" si="260"/>
        <v>32.4</v>
      </c>
      <c r="I1323" s="3">
        <v>66.599999999999994</v>
      </c>
      <c r="J1323" s="4">
        <v>0.67</v>
      </c>
      <c r="K1323" s="2" t="str">
        <f t="shared" si="261"/>
        <v>Thursday</v>
      </c>
      <c r="L1323" s="5">
        <f t="shared" si="262"/>
        <v>43695</v>
      </c>
      <c r="M1323" s="2" t="str">
        <f t="shared" si="263"/>
        <v>Sunday</v>
      </c>
      <c r="N1323" s="2" t="str">
        <f t="shared" si="264"/>
        <v>Monday</v>
      </c>
      <c r="O1323" s="12">
        <f t="shared" si="265"/>
        <v>0</v>
      </c>
      <c r="P1323" s="11" t="str">
        <f t="shared" si="266"/>
        <v>High Cost per Unit</v>
      </c>
      <c r="Q1323" s="12">
        <f t="shared" si="267"/>
        <v>0</v>
      </c>
      <c r="R1323" s="12">
        <f t="shared" si="268"/>
        <v>0</v>
      </c>
      <c r="S1323" s="12">
        <f t="shared" si="269"/>
        <v>0</v>
      </c>
      <c r="T1323" s="12">
        <f t="shared" si="270"/>
        <v>0</v>
      </c>
      <c r="U1323" s="12">
        <f t="shared" si="271"/>
        <v>0</v>
      </c>
      <c r="V1323" s="13" t="str">
        <f t="shared" ca="1" si="272"/>
        <v>Greater Than 8 Weeks Old</v>
      </c>
    </row>
    <row r="1324" spans="1:22" x14ac:dyDescent="0.35">
      <c r="A1324" s="2" t="s">
        <v>282</v>
      </c>
      <c r="B1324" s="5">
        <v>43694</v>
      </c>
      <c r="C1324" s="5" t="s">
        <v>369</v>
      </c>
      <c r="D1324" s="5" t="s">
        <v>389</v>
      </c>
      <c r="E1324" s="6">
        <v>1</v>
      </c>
      <c r="F1324" s="3">
        <v>99</v>
      </c>
      <c r="G1324" s="3">
        <v>32.4</v>
      </c>
      <c r="H1324" s="8">
        <f t="shared" si="260"/>
        <v>32.4</v>
      </c>
      <c r="I1324" s="3">
        <v>66.599999999999994</v>
      </c>
      <c r="J1324" s="4">
        <v>0.67</v>
      </c>
      <c r="K1324" s="2" t="str">
        <f t="shared" si="261"/>
        <v>Saturday</v>
      </c>
      <c r="L1324" s="5">
        <f t="shared" si="262"/>
        <v>43697</v>
      </c>
      <c r="M1324" s="2" t="str">
        <f t="shared" si="263"/>
        <v>Tuesday</v>
      </c>
      <c r="N1324" s="2" t="str">
        <f t="shared" si="264"/>
        <v>Tuesday</v>
      </c>
      <c r="O1324" s="12">
        <f t="shared" si="265"/>
        <v>0</v>
      </c>
      <c r="P1324" s="11" t="str">
        <f t="shared" si="266"/>
        <v>High Cost per Unit</v>
      </c>
      <c r="Q1324" s="12">
        <f t="shared" si="267"/>
        <v>0</v>
      </c>
      <c r="R1324" s="12">
        <f t="shared" si="268"/>
        <v>0</v>
      </c>
      <c r="S1324" s="12">
        <f t="shared" si="269"/>
        <v>0</v>
      </c>
      <c r="T1324" s="12">
        <f t="shared" si="270"/>
        <v>9.9</v>
      </c>
      <c r="U1324" s="12">
        <f t="shared" si="271"/>
        <v>0</v>
      </c>
      <c r="V1324" s="13" t="str">
        <f t="shared" ca="1" si="272"/>
        <v>Greater Than 8 Weeks Old</v>
      </c>
    </row>
    <row r="1325" spans="1:22" x14ac:dyDescent="0.35">
      <c r="A1325" s="2" t="s">
        <v>282</v>
      </c>
      <c r="B1325" s="5">
        <v>43696</v>
      </c>
      <c r="C1325" s="5" t="s">
        <v>369</v>
      </c>
      <c r="D1325" s="5" t="s">
        <v>389</v>
      </c>
      <c r="E1325" s="6">
        <v>1</v>
      </c>
      <c r="F1325" s="3">
        <v>99</v>
      </c>
      <c r="G1325" s="3">
        <v>32.4</v>
      </c>
      <c r="H1325" s="8">
        <f t="shared" si="260"/>
        <v>32.4</v>
      </c>
      <c r="I1325" s="3">
        <v>66.599999999999994</v>
      </c>
      <c r="J1325" s="4">
        <v>0.67</v>
      </c>
      <c r="K1325" s="2" t="str">
        <f t="shared" si="261"/>
        <v>Monday</v>
      </c>
      <c r="L1325" s="5">
        <f t="shared" si="262"/>
        <v>43699</v>
      </c>
      <c r="M1325" s="2" t="str">
        <f t="shared" si="263"/>
        <v>Thursday</v>
      </c>
      <c r="N1325" s="2" t="str">
        <f t="shared" si="264"/>
        <v>Thursday</v>
      </c>
      <c r="O1325" s="12">
        <f t="shared" si="265"/>
        <v>0</v>
      </c>
      <c r="P1325" s="11" t="str">
        <f t="shared" si="266"/>
        <v>High Cost per Unit</v>
      </c>
      <c r="Q1325" s="12">
        <f t="shared" si="267"/>
        <v>0</v>
      </c>
      <c r="R1325" s="12">
        <f t="shared" si="268"/>
        <v>0</v>
      </c>
      <c r="S1325" s="12">
        <f t="shared" si="269"/>
        <v>0</v>
      </c>
      <c r="T1325" s="12">
        <f t="shared" si="270"/>
        <v>0</v>
      </c>
      <c r="U1325" s="12">
        <f t="shared" si="271"/>
        <v>0</v>
      </c>
      <c r="V1325" s="13" t="str">
        <f t="shared" ca="1" si="272"/>
        <v>Greater Than 8 Weeks Old</v>
      </c>
    </row>
    <row r="1326" spans="1:22" x14ac:dyDescent="0.35">
      <c r="A1326" s="2" t="s">
        <v>282</v>
      </c>
      <c r="B1326" s="5">
        <v>43697</v>
      </c>
      <c r="C1326" s="5" t="s">
        <v>369</v>
      </c>
      <c r="D1326" s="5" t="s">
        <v>389</v>
      </c>
      <c r="E1326" s="6">
        <v>1</v>
      </c>
      <c r="F1326" s="3">
        <v>99</v>
      </c>
      <c r="G1326" s="3">
        <v>32.4</v>
      </c>
      <c r="H1326" s="8">
        <f t="shared" si="260"/>
        <v>32.4</v>
      </c>
      <c r="I1326" s="3">
        <v>66.599999999999994</v>
      </c>
      <c r="J1326" s="4">
        <v>0.67</v>
      </c>
      <c r="K1326" s="2" t="str">
        <f t="shared" si="261"/>
        <v>Tuesday</v>
      </c>
      <c r="L1326" s="5">
        <f t="shared" si="262"/>
        <v>43700</v>
      </c>
      <c r="M1326" s="2" t="str">
        <f t="shared" si="263"/>
        <v>Friday</v>
      </c>
      <c r="N1326" s="2" t="str">
        <f t="shared" si="264"/>
        <v>Friday</v>
      </c>
      <c r="O1326" s="12">
        <f t="shared" si="265"/>
        <v>4.95</v>
      </c>
      <c r="P1326" s="11" t="str">
        <f t="shared" si="266"/>
        <v>High Cost per Unit</v>
      </c>
      <c r="Q1326" s="12">
        <f t="shared" si="267"/>
        <v>0</v>
      </c>
      <c r="R1326" s="12">
        <f t="shared" si="268"/>
        <v>0</v>
      </c>
      <c r="S1326" s="12">
        <f t="shared" si="269"/>
        <v>0</v>
      </c>
      <c r="T1326" s="12">
        <f t="shared" si="270"/>
        <v>0</v>
      </c>
      <c r="U1326" s="12">
        <f t="shared" si="271"/>
        <v>0</v>
      </c>
      <c r="V1326" s="13" t="str">
        <f t="shared" ca="1" si="272"/>
        <v>Greater Than 8 Weeks Old</v>
      </c>
    </row>
    <row r="1327" spans="1:22" x14ac:dyDescent="0.35">
      <c r="A1327" s="2" t="s">
        <v>282</v>
      </c>
      <c r="B1327" s="5">
        <v>43700</v>
      </c>
      <c r="C1327" s="5" t="s">
        <v>369</v>
      </c>
      <c r="D1327" s="5" t="s">
        <v>389</v>
      </c>
      <c r="E1327" s="6">
        <v>1</v>
      </c>
      <c r="F1327" s="3">
        <v>99</v>
      </c>
      <c r="G1327" s="3">
        <v>32.4</v>
      </c>
      <c r="H1327" s="8">
        <f t="shared" si="260"/>
        <v>32.4</v>
      </c>
      <c r="I1327" s="3">
        <v>66.599999999999994</v>
      </c>
      <c r="J1327" s="4">
        <v>0.67</v>
      </c>
      <c r="K1327" s="2" t="str">
        <f t="shared" si="261"/>
        <v>Friday</v>
      </c>
      <c r="L1327" s="5">
        <f t="shared" si="262"/>
        <v>43703</v>
      </c>
      <c r="M1327" s="2" t="str">
        <f t="shared" si="263"/>
        <v>Monday</v>
      </c>
      <c r="N1327" s="2" t="str">
        <f t="shared" si="264"/>
        <v>Monday</v>
      </c>
      <c r="O1327" s="12">
        <f t="shared" si="265"/>
        <v>0</v>
      </c>
      <c r="P1327" s="11" t="str">
        <f t="shared" si="266"/>
        <v>High Cost per Unit</v>
      </c>
      <c r="Q1327" s="12">
        <f t="shared" si="267"/>
        <v>0</v>
      </c>
      <c r="R1327" s="12">
        <f t="shared" si="268"/>
        <v>0</v>
      </c>
      <c r="S1327" s="12">
        <f t="shared" si="269"/>
        <v>0</v>
      </c>
      <c r="T1327" s="12">
        <f t="shared" si="270"/>
        <v>0</v>
      </c>
      <c r="U1327" s="12">
        <f t="shared" si="271"/>
        <v>0</v>
      </c>
      <c r="V1327" s="13" t="str">
        <f t="shared" ca="1" si="272"/>
        <v>Greater Than 8 Weeks Old</v>
      </c>
    </row>
    <row r="1328" spans="1:22" x14ac:dyDescent="0.35">
      <c r="A1328" s="2" t="s">
        <v>103</v>
      </c>
      <c r="B1328" s="5">
        <v>43678</v>
      </c>
      <c r="C1328" s="5" t="s">
        <v>375</v>
      </c>
      <c r="D1328" s="5" t="s">
        <v>382</v>
      </c>
      <c r="E1328" s="6">
        <v>1</v>
      </c>
      <c r="F1328" s="3">
        <v>65</v>
      </c>
      <c r="G1328" s="3">
        <v>12</v>
      </c>
      <c r="H1328" s="8">
        <f t="shared" si="260"/>
        <v>12</v>
      </c>
      <c r="I1328" s="3">
        <v>53</v>
      </c>
      <c r="J1328" s="4">
        <v>0.82</v>
      </c>
      <c r="K1328" s="2" t="str">
        <f t="shared" si="261"/>
        <v>Thursday</v>
      </c>
      <c r="L1328" s="5">
        <f t="shared" si="262"/>
        <v>43681</v>
      </c>
      <c r="M1328" s="2" t="str">
        <f t="shared" si="263"/>
        <v>Sunday</v>
      </c>
      <c r="N1328" s="2" t="str">
        <f t="shared" si="264"/>
        <v>Monday</v>
      </c>
      <c r="O1328" s="12">
        <f t="shared" si="265"/>
        <v>0</v>
      </c>
      <c r="P1328" s="11" t="str">
        <f t="shared" si="266"/>
        <v>Low Cost per Unit</v>
      </c>
      <c r="Q1328" s="12">
        <f t="shared" si="267"/>
        <v>0</v>
      </c>
      <c r="R1328" s="12">
        <f t="shared" si="268"/>
        <v>0</v>
      </c>
      <c r="S1328" s="12">
        <f t="shared" si="269"/>
        <v>0</v>
      </c>
      <c r="T1328" s="12">
        <f t="shared" si="270"/>
        <v>0</v>
      </c>
      <c r="U1328" s="12">
        <f t="shared" si="271"/>
        <v>0</v>
      </c>
      <c r="V1328" s="13" t="str">
        <f t="shared" ca="1" si="272"/>
        <v>Greater Than 8 Weeks Old</v>
      </c>
    </row>
    <row r="1329" spans="1:22" x14ac:dyDescent="0.35">
      <c r="A1329" s="2" t="s">
        <v>103</v>
      </c>
      <c r="B1329" s="5">
        <v>43679</v>
      </c>
      <c r="C1329" s="5" t="s">
        <v>375</v>
      </c>
      <c r="D1329" s="5" t="s">
        <v>382</v>
      </c>
      <c r="E1329" s="6">
        <v>3</v>
      </c>
      <c r="F1329" s="3">
        <v>195</v>
      </c>
      <c r="G1329" s="3">
        <v>36</v>
      </c>
      <c r="H1329" s="8">
        <f t="shared" si="260"/>
        <v>12</v>
      </c>
      <c r="I1329" s="3">
        <v>159</v>
      </c>
      <c r="J1329" s="4">
        <v>0.82</v>
      </c>
      <c r="K1329" s="2" t="str">
        <f t="shared" si="261"/>
        <v>Friday</v>
      </c>
      <c r="L1329" s="5">
        <f t="shared" si="262"/>
        <v>43682</v>
      </c>
      <c r="M1329" s="2" t="str">
        <f t="shared" si="263"/>
        <v>Monday</v>
      </c>
      <c r="N1329" s="2" t="str">
        <f t="shared" si="264"/>
        <v>Monday</v>
      </c>
      <c r="O1329" s="12">
        <f t="shared" si="265"/>
        <v>0</v>
      </c>
      <c r="P1329" s="11" t="str">
        <f t="shared" si="266"/>
        <v>Low Cost per Unit</v>
      </c>
      <c r="Q1329" s="12">
        <f t="shared" si="267"/>
        <v>0</v>
      </c>
      <c r="R1329" s="12">
        <f t="shared" si="268"/>
        <v>5.85</v>
      </c>
      <c r="S1329" s="12">
        <f t="shared" si="269"/>
        <v>0</v>
      </c>
      <c r="T1329" s="12">
        <f t="shared" si="270"/>
        <v>0</v>
      </c>
      <c r="U1329" s="12">
        <f t="shared" si="271"/>
        <v>0</v>
      </c>
      <c r="V1329" s="13" t="str">
        <f t="shared" ca="1" si="272"/>
        <v>Greater Than 8 Weeks Old</v>
      </c>
    </row>
    <row r="1330" spans="1:22" x14ac:dyDescent="0.35">
      <c r="A1330" s="2" t="s">
        <v>103</v>
      </c>
      <c r="B1330" s="5">
        <v>43680</v>
      </c>
      <c r="C1330" s="5" t="s">
        <v>375</v>
      </c>
      <c r="D1330" s="5" t="s">
        <v>382</v>
      </c>
      <c r="E1330" s="6">
        <v>2</v>
      </c>
      <c r="F1330" s="3">
        <v>130</v>
      </c>
      <c r="G1330" s="3">
        <v>24</v>
      </c>
      <c r="H1330" s="8">
        <f t="shared" si="260"/>
        <v>12</v>
      </c>
      <c r="I1330" s="3">
        <v>106</v>
      </c>
      <c r="J1330" s="4">
        <v>0.82</v>
      </c>
      <c r="K1330" s="2" t="str">
        <f t="shared" si="261"/>
        <v>Saturday</v>
      </c>
      <c r="L1330" s="5">
        <f t="shared" si="262"/>
        <v>43683</v>
      </c>
      <c r="M1330" s="2" t="str">
        <f t="shared" si="263"/>
        <v>Tuesday</v>
      </c>
      <c r="N1330" s="2" t="str">
        <f t="shared" si="264"/>
        <v>Tuesday</v>
      </c>
      <c r="O1330" s="12">
        <f t="shared" si="265"/>
        <v>0</v>
      </c>
      <c r="P1330" s="11" t="str">
        <f t="shared" si="266"/>
        <v>Low Cost per Unit</v>
      </c>
      <c r="Q1330" s="12">
        <f t="shared" si="267"/>
        <v>0</v>
      </c>
      <c r="R1330" s="12">
        <f t="shared" si="268"/>
        <v>3.9</v>
      </c>
      <c r="S1330" s="12">
        <f t="shared" si="269"/>
        <v>0</v>
      </c>
      <c r="T1330" s="12">
        <f t="shared" si="270"/>
        <v>0</v>
      </c>
      <c r="U1330" s="12">
        <f t="shared" si="271"/>
        <v>0</v>
      </c>
      <c r="V1330" s="13" t="str">
        <f t="shared" ca="1" si="272"/>
        <v>Greater Than 8 Weeks Old</v>
      </c>
    </row>
    <row r="1331" spans="1:22" x14ac:dyDescent="0.35">
      <c r="A1331" s="2" t="s">
        <v>103</v>
      </c>
      <c r="B1331" s="5">
        <v>43681</v>
      </c>
      <c r="C1331" s="5" t="s">
        <v>375</v>
      </c>
      <c r="D1331" s="5" t="s">
        <v>382</v>
      </c>
      <c r="E1331" s="6">
        <v>2</v>
      </c>
      <c r="F1331" s="3">
        <v>130</v>
      </c>
      <c r="G1331" s="3">
        <v>24</v>
      </c>
      <c r="H1331" s="8">
        <f t="shared" si="260"/>
        <v>12</v>
      </c>
      <c r="I1331" s="3">
        <v>106</v>
      </c>
      <c r="J1331" s="4">
        <v>0.82</v>
      </c>
      <c r="K1331" s="2" t="str">
        <f t="shared" si="261"/>
        <v>Sunday</v>
      </c>
      <c r="L1331" s="5">
        <f t="shared" si="262"/>
        <v>43684</v>
      </c>
      <c r="M1331" s="2" t="str">
        <f t="shared" si="263"/>
        <v>Wednesday</v>
      </c>
      <c r="N1331" s="2" t="str">
        <f t="shared" si="264"/>
        <v>Wednesday</v>
      </c>
      <c r="O1331" s="12">
        <f t="shared" si="265"/>
        <v>0</v>
      </c>
      <c r="P1331" s="11" t="str">
        <f t="shared" si="266"/>
        <v>Low Cost per Unit</v>
      </c>
      <c r="Q1331" s="12">
        <f t="shared" si="267"/>
        <v>0</v>
      </c>
      <c r="R1331" s="12">
        <f t="shared" si="268"/>
        <v>3.9</v>
      </c>
      <c r="S1331" s="12">
        <f t="shared" si="269"/>
        <v>0</v>
      </c>
      <c r="T1331" s="12">
        <f t="shared" si="270"/>
        <v>0</v>
      </c>
      <c r="U1331" s="12">
        <f t="shared" si="271"/>
        <v>0</v>
      </c>
      <c r="V1331" s="13" t="str">
        <f t="shared" ca="1" si="272"/>
        <v>Greater Than 8 Weeks Old</v>
      </c>
    </row>
    <row r="1332" spans="1:22" x14ac:dyDescent="0.35">
      <c r="A1332" s="2" t="s">
        <v>103</v>
      </c>
      <c r="B1332" s="5">
        <v>43682</v>
      </c>
      <c r="C1332" s="5" t="s">
        <v>375</v>
      </c>
      <c r="D1332" s="5" t="s">
        <v>382</v>
      </c>
      <c r="E1332" s="6">
        <v>1</v>
      </c>
      <c r="F1332" s="3">
        <v>65</v>
      </c>
      <c r="G1332" s="3">
        <v>12</v>
      </c>
      <c r="H1332" s="8">
        <f t="shared" si="260"/>
        <v>12</v>
      </c>
      <c r="I1332" s="3">
        <v>53</v>
      </c>
      <c r="J1332" s="4">
        <v>0.82</v>
      </c>
      <c r="K1332" s="2" t="str">
        <f t="shared" si="261"/>
        <v>Monday</v>
      </c>
      <c r="L1332" s="5">
        <f t="shared" si="262"/>
        <v>43685</v>
      </c>
      <c r="M1332" s="2" t="str">
        <f t="shared" si="263"/>
        <v>Thursday</v>
      </c>
      <c r="N1332" s="2" t="str">
        <f t="shared" si="264"/>
        <v>Thursday</v>
      </c>
      <c r="O1332" s="12">
        <f t="shared" si="265"/>
        <v>0</v>
      </c>
      <c r="P1332" s="11" t="str">
        <f t="shared" si="266"/>
        <v>Low Cost per Unit</v>
      </c>
      <c r="Q1332" s="12">
        <f t="shared" si="267"/>
        <v>0</v>
      </c>
      <c r="R1332" s="12">
        <f t="shared" si="268"/>
        <v>0</v>
      </c>
      <c r="S1332" s="12">
        <f t="shared" si="269"/>
        <v>0</v>
      </c>
      <c r="T1332" s="12">
        <f t="shared" si="270"/>
        <v>0</v>
      </c>
      <c r="U1332" s="12">
        <f t="shared" si="271"/>
        <v>0</v>
      </c>
      <c r="V1332" s="13" t="str">
        <f t="shared" ca="1" si="272"/>
        <v>Greater Than 8 Weeks Old</v>
      </c>
    </row>
    <row r="1333" spans="1:22" x14ac:dyDescent="0.35">
      <c r="A1333" s="2" t="s">
        <v>103</v>
      </c>
      <c r="B1333" s="5">
        <v>43683</v>
      </c>
      <c r="C1333" s="5" t="s">
        <v>375</v>
      </c>
      <c r="D1333" s="5" t="s">
        <v>382</v>
      </c>
      <c r="E1333" s="6">
        <v>7</v>
      </c>
      <c r="F1333" s="3">
        <v>376.97</v>
      </c>
      <c r="G1333" s="3">
        <v>84</v>
      </c>
      <c r="H1333" s="8">
        <f t="shared" si="260"/>
        <v>12</v>
      </c>
      <c r="I1333" s="3">
        <v>292.97000000000003</v>
      </c>
      <c r="J1333" s="4">
        <v>0.78</v>
      </c>
      <c r="K1333" s="2" t="str">
        <f t="shared" si="261"/>
        <v>Tuesday</v>
      </c>
      <c r="L1333" s="5">
        <f t="shared" si="262"/>
        <v>43686</v>
      </c>
      <c r="M1333" s="2" t="str">
        <f t="shared" si="263"/>
        <v>Friday</v>
      </c>
      <c r="N1333" s="2" t="str">
        <f t="shared" si="264"/>
        <v>Friday</v>
      </c>
      <c r="O1333" s="12">
        <f t="shared" si="265"/>
        <v>18.848500000000001</v>
      </c>
      <c r="P1333" s="11" t="str">
        <f t="shared" si="266"/>
        <v>Low Cost per Unit</v>
      </c>
      <c r="Q1333" s="12">
        <f t="shared" si="267"/>
        <v>0</v>
      </c>
      <c r="R1333" s="12">
        <f t="shared" si="268"/>
        <v>11.309100000000001</v>
      </c>
      <c r="S1333" s="12">
        <f t="shared" si="269"/>
        <v>0</v>
      </c>
      <c r="T1333" s="12">
        <f t="shared" si="270"/>
        <v>0</v>
      </c>
      <c r="U1333" s="12">
        <f t="shared" si="271"/>
        <v>0</v>
      </c>
      <c r="V1333" s="13" t="str">
        <f t="shared" ca="1" si="272"/>
        <v>Greater Than 8 Weeks Old</v>
      </c>
    </row>
    <row r="1334" spans="1:22" x14ac:dyDescent="0.35">
      <c r="A1334" s="2" t="s">
        <v>103</v>
      </c>
      <c r="B1334" s="5">
        <v>43684</v>
      </c>
      <c r="C1334" s="5" t="s">
        <v>375</v>
      </c>
      <c r="D1334" s="5" t="s">
        <v>382</v>
      </c>
      <c r="E1334" s="6">
        <v>29</v>
      </c>
      <c r="F1334" s="3">
        <v>1182.73</v>
      </c>
      <c r="G1334" s="3">
        <v>348</v>
      </c>
      <c r="H1334" s="8">
        <f t="shared" si="260"/>
        <v>12</v>
      </c>
      <c r="I1334" s="3">
        <v>834.73</v>
      </c>
      <c r="J1334" s="4">
        <v>0.71</v>
      </c>
      <c r="K1334" s="2" t="str">
        <f t="shared" si="261"/>
        <v>Wednesday</v>
      </c>
      <c r="L1334" s="5">
        <f t="shared" si="262"/>
        <v>43687</v>
      </c>
      <c r="M1334" s="2" t="str">
        <f t="shared" si="263"/>
        <v>Saturday</v>
      </c>
      <c r="N1334" s="2" t="str">
        <f t="shared" si="264"/>
        <v>Saturday</v>
      </c>
      <c r="O1334" s="12">
        <f t="shared" si="265"/>
        <v>0</v>
      </c>
      <c r="P1334" s="11" t="str">
        <f t="shared" si="266"/>
        <v>Low Cost per Unit</v>
      </c>
      <c r="Q1334" s="12">
        <f t="shared" si="267"/>
        <v>0</v>
      </c>
      <c r="R1334" s="12">
        <f t="shared" si="268"/>
        <v>35.481899999999996</v>
      </c>
      <c r="S1334" s="12">
        <f t="shared" si="269"/>
        <v>0</v>
      </c>
      <c r="T1334" s="12">
        <f t="shared" si="270"/>
        <v>0</v>
      </c>
      <c r="U1334" s="12">
        <f t="shared" si="271"/>
        <v>0</v>
      </c>
      <c r="V1334" s="13" t="str">
        <f t="shared" ca="1" si="272"/>
        <v>Greater Than 8 Weeks Old</v>
      </c>
    </row>
    <row r="1335" spans="1:22" x14ac:dyDescent="0.35">
      <c r="A1335" s="2" t="s">
        <v>103</v>
      </c>
      <c r="B1335" s="5">
        <v>43685</v>
      </c>
      <c r="C1335" s="5" t="s">
        <v>375</v>
      </c>
      <c r="D1335" s="5" t="s">
        <v>382</v>
      </c>
      <c r="E1335" s="6">
        <v>6</v>
      </c>
      <c r="F1335" s="3">
        <v>363.99</v>
      </c>
      <c r="G1335" s="3">
        <v>72</v>
      </c>
      <c r="H1335" s="8">
        <f t="shared" si="260"/>
        <v>12</v>
      </c>
      <c r="I1335" s="3">
        <v>291.99</v>
      </c>
      <c r="J1335" s="4">
        <v>0.8</v>
      </c>
      <c r="K1335" s="2" t="str">
        <f t="shared" si="261"/>
        <v>Thursday</v>
      </c>
      <c r="L1335" s="5">
        <f t="shared" si="262"/>
        <v>43688</v>
      </c>
      <c r="M1335" s="2" t="str">
        <f t="shared" si="263"/>
        <v>Sunday</v>
      </c>
      <c r="N1335" s="2" t="str">
        <f t="shared" si="264"/>
        <v>Monday</v>
      </c>
      <c r="O1335" s="12">
        <f t="shared" si="265"/>
        <v>0</v>
      </c>
      <c r="P1335" s="11" t="str">
        <f t="shared" si="266"/>
        <v>Low Cost per Unit</v>
      </c>
      <c r="Q1335" s="12">
        <f t="shared" si="267"/>
        <v>0</v>
      </c>
      <c r="R1335" s="12">
        <f t="shared" si="268"/>
        <v>10.919700000000001</v>
      </c>
      <c r="S1335" s="12">
        <f t="shared" si="269"/>
        <v>0</v>
      </c>
      <c r="T1335" s="12">
        <f t="shared" si="270"/>
        <v>0</v>
      </c>
      <c r="U1335" s="12">
        <f t="shared" si="271"/>
        <v>0</v>
      </c>
      <c r="V1335" s="13" t="str">
        <f t="shared" ca="1" si="272"/>
        <v>Greater Than 8 Weeks Old</v>
      </c>
    </row>
    <row r="1336" spans="1:22" x14ac:dyDescent="0.35">
      <c r="A1336" s="2" t="s">
        <v>103</v>
      </c>
      <c r="B1336" s="5">
        <v>43686</v>
      </c>
      <c r="C1336" s="5" t="s">
        <v>375</v>
      </c>
      <c r="D1336" s="5" t="s">
        <v>382</v>
      </c>
      <c r="E1336" s="6">
        <v>4</v>
      </c>
      <c r="F1336" s="3">
        <v>260</v>
      </c>
      <c r="G1336" s="3">
        <v>48</v>
      </c>
      <c r="H1336" s="8">
        <f t="shared" si="260"/>
        <v>12</v>
      </c>
      <c r="I1336" s="3">
        <v>212</v>
      </c>
      <c r="J1336" s="4">
        <v>0.82</v>
      </c>
      <c r="K1336" s="2" t="str">
        <f t="shared" si="261"/>
        <v>Friday</v>
      </c>
      <c r="L1336" s="5">
        <f t="shared" si="262"/>
        <v>43689</v>
      </c>
      <c r="M1336" s="2" t="str">
        <f t="shared" si="263"/>
        <v>Monday</v>
      </c>
      <c r="N1336" s="2" t="str">
        <f t="shared" si="264"/>
        <v>Monday</v>
      </c>
      <c r="O1336" s="12">
        <f t="shared" si="265"/>
        <v>0</v>
      </c>
      <c r="P1336" s="11" t="str">
        <f t="shared" si="266"/>
        <v>Low Cost per Unit</v>
      </c>
      <c r="Q1336" s="12">
        <f t="shared" si="267"/>
        <v>0</v>
      </c>
      <c r="R1336" s="12">
        <f t="shared" si="268"/>
        <v>7.8</v>
      </c>
      <c r="S1336" s="12">
        <f t="shared" si="269"/>
        <v>0</v>
      </c>
      <c r="T1336" s="12">
        <f t="shared" si="270"/>
        <v>0</v>
      </c>
      <c r="U1336" s="12">
        <f t="shared" si="271"/>
        <v>0</v>
      </c>
      <c r="V1336" s="13" t="str">
        <f t="shared" ca="1" si="272"/>
        <v>Greater Than 8 Weeks Old</v>
      </c>
    </row>
    <row r="1337" spans="1:22" x14ac:dyDescent="0.35">
      <c r="A1337" s="2" t="s">
        <v>103</v>
      </c>
      <c r="B1337" s="5">
        <v>43687</v>
      </c>
      <c r="C1337" s="5" t="s">
        <v>375</v>
      </c>
      <c r="D1337" s="5" t="s">
        <v>382</v>
      </c>
      <c r="E1337" s="6">
        <v>4</v>
      </c>
      <c r="F1337" s="3">
        <v>260</v>
      </c>
      <c r="G1337" s="3">
        <v>48</v>
      </c>
      <c r="H1337" s="8">
        <f t="shared" si="260"/>
        <v>12</v>
      </c>
      <c r="I1337" s="3">
        <v>212</v>
      </c>
      <c r="J1337" s="4">
        <v>0.82</v>
      </c>
      <c r="K1337" s="2" t="str">
        <f t="shared" si="261"/>
        <v>Saturday</v>
      </c>
      <c r="L1337" s="5">
        <f t="shared" si="262"/>
        <v>43690</v>
      </c>
      <c r="M1337" s="2" t="str">
        <f t="shared" si="263"/>
        <v>Tuesday</v>
      </c>
      <c r="N1337" s="2" t="str">
        <f t="shared" si="264"/>
        <v>Tuesday</v>
      </c>
      <c r="O1337" s="12">
        <f t="shared" si="265"/>
        <v>0</v>
      </c>
      <c r="P1337" s="11" t="str">
        <f t="shared" si="266"/>
        <v>Low Cost per Unit</v>
      </c>
      <c r="Q1337" s="12">
        <f t="shared" si="267"/>
        <v>0</v>
      </c>
      <c r="R1337" s="12">
        <f t="shared" si="268"/>
        <v>7.8</v>
      </c>
      <c r="S1337" s="12">
        <f t="shared" si="269"/>
        <v>0</v>
      </c>
      <c r="T1337" s="12">
        <f t="shared" si="270"/>
        <v>0</v>
      </c>
      <c r="U1337" s="12">
        <f t="shared" si="271"/>
        <v>0</v>
      </c>
      <c r="V1337" s="13" t="str">
        <f t="shared" ca="1" si="272"/>
        <v>Greater Than 8 Weeks Old</v>
      </c>
    </row>
    <row r="1338" spans="1:22" x14ac:dyDescent="0.35">
      <c r="A1338" s="2" t="s">
        <v>103</v>
      </c>
      <c r="B1338" s="5">
        <v>43688</v>
      </c>
      <c r="C1338" s="5" t="s">
        <v>375</v>
      </c>
      <c r="D1338" s="5" t="s">
        <v>382</v>
      </c>
      <c r="E1338" s="6">
        <v>3</v>
      </c>
      <c r="F1338" s="3">
        <v>195</v>
      </c>
      <c r="G1338" s="3">
        <v>36</v>
      </c>
      <c r="H1338" s="8">
        <f t="shared" si="260"/>
        <v>12</v>
      </c>
      <c r="I1338" s="3">
        <v>159</v>
      </c>
      <c r="J1338" s="4">
        <v>0.82</v>
      </c>
      <c r="K1338" s="2" t="str">
        <f t="shared" si="261"/>
        <v>Sunday</v>
      </c>
      <c r="L1338" s="5">
        <f t="shared" si="262"/>
        <v>43691</v>
      </c>
      <c r="M1338" s="2" t="str">
        <f t="shared" si="263"/>
        <v>Wednesday</v>
      </c>
      <c r="N1338" s="2" t="str">
        <f t="shared" si="264"/>
        <v>Wednesday</v>
      </c>
      <c r="O1338" s="12">
        <f t="shared" si="265"/>
        <v>0</v>
      </c>
      <c r="P1338" s="11" t="str">
        <f t="shared" si="266"/>
        <v>Low Cost per Unit</v>
      </c>
      <c r="Q1338" s="12">
        <f t="shared" si="267"/>
        <v>0</v>
      </c>
      <c r="R1338" s="12">
        <f t="shared" si="268"/>
        <v>5.85</v>
      </c>
      <c r="S1338" s="12">
        <f t="shared" si="269"/>
        <v>0</v>
      </c>
      <c r="T1338" s="12">
        <f t="shared" si="270"/>
        <v>0</v>
      </c>
      <c r="U1338" s="12">
        <f t="shared" si="271"/>
        <v>0</v>
      </c>
      <c r="V1338" s="13" t="str">
        <f t="shared" ca="1" si="272"/>
        <v>Greater Than 8 Weeks Old</v>
      </c>
    </row>
    <row r="1339" spans="1:22" x14ac:dyDescent="0.35">
      <c r="A1339" s="2" t="s">
        <v>103</v>
      </c>
      <c r="B1339" s="5">
        <v>43689</v>
      </c>
      <c r="C1339" s="5" t="s">
        <v>375</v>
      </c>
      <c r="D1339" s="5" t="s">
        <v>382</v>
      </c>
      <c r="E1339" s="6">
        <v>3</v>
      </c>
      <c r="F1339" s="3">
        <v>195</v>
      </c>
      <c r="G1339" s="3">
        <v>36</v>
      </c>
      <c r="H1339" s="8">
        <f t="shared" si="260"/>
        <v>12</v>
      </c>
      <c r="I1339" s="3">
        <v>159</v>
      </c>
      <c r="J1339" s="4">
        <v>0.82</v>
      </c>
      <c r="K1339" s="2" t="str">
        <f t="shared" si="261"/>
        <v>Monday</v>
      </c>
      <c r="L1339" s="5">
        <f t="shared" si="262"/>
        <v>43692</v>
      </c>
      <c r="M1339" s="2" t="str">
        <f t="shared" si="263"/>
        <v>Thursday</v>
      </c>
      <c r="N1339" s="2" t="str">
        <f t="shared" si="264"/>
        <v>Thursday</v>
      </c>
      <c r="O1339" s="12">
        <f t="shared" si="265"/>
        <v>0</v>
      </c>
      <c r="P1339" s="11" t="str">
        <f t="shared" si="266"/>
        <v>Low Cost per Unit</v>
      </c>
      <c r="Q1339" s="12">
        <f t="shared" si="267"/>
        <v>0</v>
      </c>
      <c r="R1339" s="12">
        <f t="shared" si="268"/>
        <v>5.85</v>
      </c>
      <c r="S1339" s="12">
        <f t="shared" si="269"/>
        <v>0</v>
      </c>
      <c r="T1339" s="12">
        <f t="shared" si="270"/>
        <v>0</v>
      </c>
      <c r="U1339" s="12">
        <f t="shared" si="271"/>
        <v>0</v>
      </c>
      <c r="V1339" s="13" t="str">
        <f t="shared" ca="1" si="272"/>
        <v>Greater Than 8 Weeks Old</v>
      </c>
    </row>
    <row r="1340" spans="1:22" x14ac:dyDescent="0.35">
      <c r="A1340" s="2" t="s">
        <v>103</v>
      </c>
      <c r="B1340" s="5">
        <v>43690</v>
      </c>
      <c r="C1340" s="5" t="s">
        <v>375</v>
      </c>
      <c r="D1340" s="5" t="s">
        <v>382</v>
      </c>
      <c r="E1340" s="6">
        <v>1</v>
      </c>
      <c r="F1340" s="3">
        <v>38.99</v>
      </c>
      <c r="G1340" s="3">
        <v>12</v>
      </c>
      <c r="H1340" s="8">
        <f t="shared" si="260"/>
        <v>12</v>
      </c>
      <c r="I1340" s="3">
        <v>26.99</v>
      </c>
      <c r="J1340" s="4">
        <v>0.69</v>
      </c>
      <c r="K1340" s="2" t="str">
        <f t="shared" si="261"/>
        <v>Tuesday</v>
      </c>
      <c r="L1340" s="5">
        <f t="shared" si="262"/>
        <v>43693</v>
      </c>
      <c r="M1340" s="2" t="str">
        <f t="shared" si="263"/>
        <v>Friday</v>
      </c>
      <c r="N1340" s="2" t="str">
        <f t="shared" si="264"/>
        <v>Friday</v>
      </c>
      <c r="O1340" s="12">
        <f t="shared" si="265"/>
        <v>1.9495000000000002</v>
      </c>
      <c r="P1340" s="11" t="str">
        <f t="shared" si="266"/>
        <v>Low Cost per Unit</v>
      </c>
      <c r="Q1340" s="12">
        <f t="shared" si="267"/>
        <v>0</v>
      </c>
      <c r="R1340" s="12">
        <f t="shared" si="268"/>
        <v>0</v>
      </c>
      <c r="S1340" s="12">
        <f t="shared" si="269"/>
        <v>0</v>
      </c>
      <c r="T1340" s="12">
        <f t="shared" si="270"/>
        <v>0</v>
      </c>
      <c r="U1340" s="12">
        <f t="shared" si="271"/>
        <v>0</v>
      </c>
      <c r="V1340" s="13" t="str">
        <f t="shared" ca="1" si="272"/>
        <v>Greater Than 8 Weeks Old</v>
      </c>
    </row>
    <row r="1341" spans="1:22" x14ac:dyDescent="0.35">
      <c r="A1341" s="2" t="s">
        <v>103</v>
      </c>
      <c r="B1341" s="5">
        <v>43691</v>
      </c>
      <c r="C1341" s="5" t="s">
        <v>375</v>
      </c>
      <c r="D1341" s="5" t="s">
        <v>382</v>
      </c>
      <c r="E1341" s="6">
        <v>2</v>
      </c>
      <c r="F1341" s="3">
        <v>77.98</v>
      </c>
      <c r="G1341" s="3">
        <v>24</v>
      </c>
      <c r="H1341" s="8">
        <f t="shared" si="260"/>
        <v>12</v>
      </c>
      <c r="I1341" s="3">
        <v>53.98</v>
      </c>
      <c r="J1341" s="4">
        <v>0.69</v>
      </c>
      <c r="K1341" s="2" t="str">
        <f t="shared" si="261"/>
        <v>Wednesday</v>
      </c>
      <c r="L1341" s="5">
        <f t="shared" si="262"/>
        <v>43694</v>
      </c>
      <c r="M1341" s="2" t="str">
        <f t="shared" si="263"/>
        <v>Saturday</v>
      </c>
      <c r="N1341" s="2" t="str">
        <f t="shared" si="264"/>
        <v>Saturday</v>
      </c>
      <c r="O1341" s="12">
        <f t="shared" si="265"/>
        <v>0</v>
      </c>
      <c r="P1341" s="11" t="str">
        <f t="shared" si="266"/>
        <v>Low Cost per Unit</v>
      </c>
      <c r="Q1341" s="12">
        <f t="shared" si="267"/>
        <v>0</v>
      </c>
      <c r="R1341" s="12">
        <f t="shared" si="268"/>
        <v>2.3393999999999999</v>
      </c>
      <c r="S1341" s="12">
        <f t="shared" si="269"/>
        <v>0</v>
      </c>
      <c r="T1341" s="12">
        <f t="shared" si="270"/>
        <v>0</v>
      </c>
      <c r="U1341" s="12">
        <f t="shared" si="271"/>
        <v>0</v>
      </c>
      <c r="V1341" s="13" t="str">
        <f t="shared" ca="1" si="272"/>
        <v>Greater Than 8 Weeks Old</v>
      </c>
    </row>
    <row r="1342" spans="1:22" x14ac:dyDescent="0.35">
      <c r="A1342" s="2" t="s">
        <v>103</v>
      </c>
      <c r="B1342" s="5">
        <v>43693</v>
      </c>
      <c r="C1342" s="5" t="s">
        <v>375</v>
      </c>
      <c r="D1342" s="5" t="s">
        <v>382</v>
      </c>
      <c r="E1342" s="6">
        <v>2</v>
      </c>
      <c r="F1342" s="3">
        <v>130</v>
      </c>
      <c r="G1342" s="3">
        <v>24</v>
      </c>
      <c r="H1342" s="8">
        <f t="shared" si="260"/>
        <v>12</v>
      </c>
      <c r="I1342" s="3">
        <v>106</v>
      </c>
      <c r="J1342" s="4">
        <v>0.82</v>
      </c>
      <c r="K1342" s="2" t="str">
        <f t="shared" si="261"/>
        <v>Friday</v>
      </c>
      <c r="L1342" s="5">
        <f t="shared" si="262"/>
        <v>43696</v>
      </c>
      <c r="M1342" s="2" t="str">
        <f t="shared" si="263"/>
        <v>Monday</v>
      </c>
      <c r="N1342" s="2" t="str">
        <f t="shared" si="264"/>
        <v>Monday</v>
      </c>
      <c r="O1342" s="12">
        <f t="shared" si="265"/>
        <v>0</v>
      </c>
      <c r="P1342" s="11" t="str">
        <f t="shared" si="266"/>
        <v>Low Cost per Unit</v>
      </c>
      <c r="Q1342" s="12">
        <f t="shared" si="267"/>
        <v>0</v>
      </c>
      <c r="R1342" s="12">
        <f t="shared" si="268"/>
        <v>3.9</v>
      </c>
      <c r="S1342" s="12">
        <f t="shared" si="269"/>
        <v>0</v>
      </c>
      <c r="T1342" s="12">
        <f t="shared" si="270"/>
        <v>0</v>
      </c>
      <c r="U1342" s="12">
        <f t="shared" si="271"/>
        <v>0</v>
      </c>
      <c r="V1342" s="13" t="str">
        <f t="shared" ca="1" si="272"/>
        <v>Greater Than 8 Weeks Old</v>
      </c>
    </row>
    <row r="1343" spans="1:22" x14ac:dyDescent="0.35">
      <c r="A1343" s="2" t="s">
        <v>103</v>
      </c>
      <c r="B1343" s="5">
        <v>43694</v>
      </c>
      <c r="C1343" s="5" t="s">
        <v>375</v>
      </c>
      <c r="D1343" s="5" t="s">
        <v>382</v>
      </c>
      <c r="E1343" s="6">
        <v>3</v>
      </c>
      <c r="F1343" s="3">
        <v>168.99</v>
      </c>
      <c r="G1343" s="3">
        <v>36</v>
      </c>
      <c r="H1343" s="8">
        <f t="shared" si="260"/>
        <v>12</v>
      </c>
      <c r="I1343" s="3">
        <v>132.99</v>
      </c>
      <c r="J1343" s="4">
        <v>0.79</v>
      </c>
      <c r="K1343" s="2" t="str">
        <f t="shared" si="261"/>
        <v>Saturday</v>
      </c>
      <c r="L1343" s="5">
        <f t="shared" si="262"/>
        <v>43697</v>
      </c>
      <c r="M1343" s="2" t="str">
        <f t="shared" si="263"/>
        <v>Tuesday</v>
      </c>
      <c r="N1343" s="2" t="str">
        <f t="shared" si="264"/>
        <v>Tuesday</v>
      </c>
      <c r="O1343" s="12">
        <f t="shared" si="265"/>
        <v>0</v>
      </c>
      <c r="P1343" s="11" t="str">
        <f t="shared" si="266"/>
        <v>Low Cost per Unit</v>
      </c>
      <c r="Q1343" s="12">
        <f t="shared" si="267"/>
        <v>0</v>
      </c>
      <c r="R1343" s="12">
        <f t="shared" si="268"/>
        <v>5.0697000000000001</v>
      </c>
      <c r="S1343" s="12">
        <f t="shared" si="269"/>
        <v>0</v>
      </c>
      <c r="T1343" s="12">
        <f t="shared" si="270"/>
        <v>0</v>
      </c>
      <c r="U1343" s="12">
        <f t="shared" si="271"/>
        <v>0</v>
      </c>
      <c r="V1343" s="13" t="str">
        <f t="shared" ca="1" si="272"/>
        <v>Greater Than 8 Weeks Old</v>
      </c>
    </row>
    <row r="1344" spans="1:22" x14ac:dyDescent="0.35">
      <c r="A1344" s="2" t="s">
        <v>103</v>
      </c>
      <c r="B1344" s="5">
        <v>43695</v>
      </c>
      <c r="C1344" s="5" t="s">
        <v>375</v>
      </c>
      <c r="D1344" s="5" t="s">
        <v>382</v>
      </c>
      <c r="E1344" s="6">
        <v>3</v>
      </c>
      <c r="F1344" s="3">
        <v>195</v>
      </c>
      <c r="G1344" s="3">
        <v>36</v>
      </c>
      <c r="H1344" s="8">
        <f t="shared" si="260"/>
        <v>12</v>
      </c>
      <c r="I1344" s="3">
        <v>159</v>
      </c>
      <c r="J1344" s="4">
        <v>0.82</v>
      </c>
      <c r="K1344" s="2" t="str">
        <f t="shared" si="261"/>
        <v>Sunday</v>
      </c>
      <c r="L1344" s="5">
        <f t="shared" si="262"/>
        <v>43698</v>
      </c>
      <c r="M1344" s="2" t="str">
        <f t="shared" si="263"/>
        <v>Wednesday</v>
      </c>
      <c r="N1344" s="2" t="str">
        <f t="shared" si="264"/>
        <v>Wednesday</v>
      </c>
      <c r="O1344" s="12">
        <f t="shared" si="265"/>
        <v>0</v>
      </c>
      <c r="P1344" s="11" t="str">
        <f t="shared" si="266"/>
        <v>Low Cost per Unit</v>
      </c>
      <c r="Q1344" s="12">
        <f t="shared" si="267"/>
        <v>0</v>
      </c>
      <c r="R1344" s="12">
        <f t="shared" si="268"/>
        <v>5.85</v>
      </c>
      <c r="S1344" s="12">
        <f t="shared" si="269"/>
        <v>0</v>
      </c>
      <c r="T1344" s="12">
        <f t="shared" si="270"/>
        <v>0</v>
      </c>
      <c r="U1344" s="12">
        <f t="shared" si="271"/>
        <v>0</v>
      </c>
      <c r="V1344" s="13" t="str">
        <f t="shared" ca="1" si="272"/>
        <v>Greater Than 8 Weeks Old</v>
      </c>
    </row>
    <row r="1345" spans="1:22" x14ac:dyDescent="0.35">
      <c r="A1345" s="2" t="s">
        <v>103</v>
      </c>
      <c r="B1345" s="5">
        <v>43696</v>
      </c>
      <c r="C1345" s="5" t="s">
        <v>375</v>
      </c>
      <c r="D1345" s="5" t="s">
        <v>382</v>
      </c>
      <c r="E1345" s="6">
        <v>1</v>
      </c>
      <c r="F1345" s="3">
        <v>65</v>
      </c>
      <c r="G1345" s="3">
        <v>12</v>
      </c>
      <c r="H1345" s="8">
        <f t="shared" si="260"/>
        <v>12</v>
      </c>
      <c r="I1345" s="3">
        <v>53</v>
      </c>
      <c r="J1345" s="4">
        <v>0.82</v>
      </c>
      <c r="K1345" s="2" t="str">
        <f t="shared" si="261"/>
        <v>Monday</v>
      </c>
      <c r="L1345" s="5">
        <f t="shared" si="262"/>
        <v>43699</v>
      </c>
      <c r="M1345" s="2" t="str">
        <f t="shared" si="263"/>
        <v>Thursday</v>
      </c>
      <c r="N1345" s="2" t="str">
        <f t="shared" si="264"/>
        <v>Thursday</v>
      </c>
      <c r="O1345" s="12">
        <f t="shared" si="265"/>
        <v>0</v>
      </c>
      <c r="P1345" s="11" t="str">
        <f t="shared" si="266"/>
        <v>Low Cost per Unit</v>
      </c>
      <c r="Q1345" s="12">
        <f t="shared" si="267"/>
        <v>0</v>
      </c>
      <c r="R1345" s="12">
        <f t="shared" si="268"/>
        <v>0</v>
      </c>
      <c r="S1345" s="12">
        <f t="shared" si="269"/>
        <v>0</v>
      </c>
      <c r="T1345" s="12">
        <f t="shared" si="270"/>
        <v>0</v>
      </c>
      <c r="U1345" s="12">
        <f t="shared" si="271"/>
        <v>0</v>
      </c>
      <c r="V1345" s="13" t="str">
        <f t="shared" ca="1" si="272"/>
        <v>Greater Than 8 Weeks Old</v>
      </c>
    </row>
    <row r="1346" spans="1:22" x14ac:dyDescent="0.35">
      <c r="A1346" s="2" t="s">
        <v>103</v>
      </c>
      <c r="B1346" s="5">
        <v>43697</v>
      </c>
      <c r="C1346" s="5" t="s">
        <v>375</v>
      </c>
      <c r="D1346" s="5" t="s">
        <v>382</v>
      </c>
      <c r="E1346" s="6">
        <v>5</v>
      </c>
      <c r="F1346" s="3">
        <v>325</v>
      </c>
      <c r="G1346" s="3">
        <v>60</v>
      </c>
      <c r="H1346" s="8">
        <f t="shared" si="260"/>
        <v>12</v>
      </c>
      <c r="I1346" s="3">
        <v>265</v>
      </c>
      <c r="J1346" s="4">
        <v>0.82</v>
      </c>
      <c r="K1346" s="2" t="str">
        <f t="shared" si="261"/>
        <v>Tuesday</v>
      </c>
      <c r="L1346" s="5">
        <f t="shared" si="262"/>
        <v>43700</v>
      </c>
      <c r="M1346" s="2" t="str">
        <f t="shared" si="263"/>
        <v>Friday</v>
      </c>
      <c r="N1346" s="2" t="str">
        <f t="shared" si="264"/>
        <v>Friday</v>
      </c>
      <c r="O1346" s="12">
        <f t="shared" si="265"/>
        <v>16.25</v>
      </c>
      <c r="P1346" s="11" t="str">
        <f t="shared" si="266"/>
        <v>Low Cost per Unit</v>
      </c>
      <c r="Q1346" s="12">
        <f t="shared" si="267"/>
        <v>0</v>
      </c>
      <c r="R1346" s="12">
        <f t="shared" si="268"/>
        <v>9.75</v>
      </c>
      <c r="S1346" s="12">
        <f t="shared" si="269"/>
        <v>0</v>
      </c>
      <c r="T1346" s="12">
        <f t="shared" si="270"/>
        <v>0</v>
      </c>
      <c r="U1346" s="12">
        <f t="shared" si="271"/>
        <v>0</v>
      </c>
      <c r="V1346" s="13" t="str">
        <f t="shared" ca="1" si="272"/>
        <v>Greater Than 8 Weeks Old</v>
      </c>
    </row>
    <row r="1347" spans="1:22" x14ac:dyDescent="0.35">
      <c r="A1347" s="2" t="s">
        <v>103</v>
      </c>
      <c r="B1347" s="5">
        <v>43698</v>
      </c>
      <c r="C1347" s="5" t="s">
        <v>375</v>
      </c>
      <c r="D1347" s="5" t="s">
        <v>382</v>
      </c>
      <c r="E1347" s="6">
        <v>12</v>
      </c>
      <c r="F1347" s="3">
        <v>575</v>
      </c>
      <c r="G1347" s="3">
        <v>144</v>
      </c>
      <c r="H1347" s="8">
        <f t="shared" ref="H1347:H1410" si="273">G1347/E1347</f>
        <v>12</v>
      </c>
      <c r="I1347" s="3">
        <v>431</v>
      </c>
      <c r="J1347" s="4">
        <v>0.75</v>
      </c>
      <c r="K1347" s="2" t="str">
        <f t="shared" ref="K1347:K1410" si="274">TEXT(B1347,"dddd")</f>
        <v>Wednesday</v>
      </c>
      <c r="L1347" s="5">
        <f t="shared" ref="L1347:L1410" si="275">B1347+3</f>
        <v>43701</v>
      </c>
      <c r="M1347" s="2" t="str">
        <f t="shared" ref="M1347:M1410" si="276">TEXT(L1347,"dddd")</f>
        <v>Saturday</v>
      </c>
      <c r="N1347" s="2" t="str">
        <f t="shared" ref="N1347:N1410" si="277">IF(M1347="Sunday","Monday",M1347)</f>
        <v>Saturday</v>
      </c>
      <c r="O1347" s="12">
        <f t="shared" ref="O1347:O1410" si="278">IF(TEXT(B1347,"dddd")="Tuesday",F1347*0.05,0)</f>
        <v>0</v>
      </c>
      <c r="P1347" s="11" t="str">
        <f t="shared" ref="P1347:P1410" si="279">IF(H1347&gt;AVERAGE(H:H),"High Cost per Unit","Low Cost per Unit")</f>
        <v>Low Cost per Unit</v>
      </c>
      <c r="Q1347" s="12">
        <f t="shared" ref="Q1347:Q1410" si="280">IF(D1347="Masks",F1347*0.1,0)</f>
        <v>0</v>
      </c>
      <c r="R1347" s="12">
        <f t="shared" ref="R1347:R1410" si="281">IF(E1347&gt;1,F1347*0.03,0)</f>
        <v>17.25</v>
      </c>
      <c r="S1347" s="12">
        <f t="shared" ref="S1347:S1410" si="282">IF(D1347="Accessories",F1347*0.15,0)</f>
        <v>0</v>
      </c>
      <c r="T1347" s="12">
        <f t="shared" ref="T1347:T1410" si="283">IF(AND(K1347="Saturday",C1347="Fitness"),F1347*0.1,0)</f>
        <v>0</v>
      </c>
      <c r="U1347" s="12">
        <f t="shared" ref="U1347:U1410" si="284">IF(AND(K1347="Friday",C1347="Automotive"),F1347*0.2,0)</f>
        <v>0</v>
      </c>
      <c r="V1347" s="13" t="str">
        <f t="shared" ref="V1347:V1410" ca="1" si="285">IF(B1347&lt;TODAY()-56,"Greater Than 8 Weeks Old","Less Than 8 Weeks Old")</f>
        <v>Greater Than 8 Weeks Old</v>
      </c>
    </row>
    <row r="1348" spans="1:22" x14ac:dyDescent="0.35">
      <c r="A1348" s="2" t="s">
        <v>103</v>
      </c>
      <c r="B1348" s="5">
        <v>43699</v>
      </c>
      <c r="C1348" s="5" t="s">
        <v>375</v>
      </c>
      <c r="D1348" s="5" t="s">
        <v>382</v>
      </c>
      <c r="E1348" s="6">
        <v>3</v>
      </c>
      <c r="F1348" s="3">
        <v>195</v>
      </c>
      <c r="G1348" s="3">
        <v>36</v>
      </c>
      <c r="H1348" s="8">
        <f t="shared" si="273"/>
        <v>12</v>
      </c>
      <c r="I1348" s="3">
        <v>159</v>
      </c>
      <c r="J1348" s="4">
        <v>0.82</v>
      </c>
      <c r="K1348" s="2" t="str">
        <f t="shared" si="274"/>
        <v>Thursday</v>
      </c>
      <c r="L1348" s="5">
        <f t="shared" si="275"/>
        <v>43702</v>
      </c>
      <c r="M1348" s="2" t="str">
        <f t="shared" si="276"/>
        <v>Sunday</v>
      </c>
      <c r="N1348" s="2" t="str">
        <f t="shared" si="277"/>
        <v>Monday</v>
      </c>
      <c r="O1348" s="12">
        <f t="shared" si="278"/>
        <v>0</v>
      </c>
      <c r="P1348" s="11" t="str">
        <f t="shared" si="279"/>
        <v>Low Cost per Unit</v>
      </c>
      <c r="Q1348" s="12">
        <f t="shared" si="280"/>
        <v>0</v>
      </c>
      <c r="R1348" s="12">
        <f t="shared" si="281"/>
        <v>5.85</v>
      </c>
      <c r="S1348" s="12">
        <f t="shared" si="282"/>
        <v>0</v>
      </c>
      <c r="T1348" s="12">
        <f t="shared" si="283"/>
        <v>0</v>
      </c>
      <c r="U1348" s="12">
        <f t="shared" si="284"/>
        <v>0</v>
      </c>
      <c r="V1348" s="13" t="str">
        <f t="shared" ca="1" si="285"/>
        <v>Greater Than 8 Weeks Old</v>
      </c>
    </row>
    <row r="1349" spans="1:22" x14ac:dyDescent="0.35">
      <c r="A1349" s="2" t="s">
        <v>103</v>
      </c>
      <c r="B1349" s="5">
        <v>43700</v>
      </c>
      <c r="C1349" s="5" t="s">
        <v>375</v>
      </c>
      <c r="D1349" s="5" t="s">
        <v>382</v>
      </c>
      <c r="E1349" s="6">
        <v>2</v>
      </c>
      <c r="F1349" s="3">
        <v>130</v>
      </c>
      <c r="G1349" s="3">
        <v>24</v>
      </c>
      <c r="H1349" s="8">
        <f t="shared" si="273"/>
        <v>12</v>
      </c>
      <c r="I1349" s="3">
        <v>106</v>
      </c>
      <c r="J1349" s="4">
        <v>0.82</v>
      </c>
      <c r="K1349" s="2" t="str">
        <f t="shared" si="274"/>
        <v>Friday</v>
      </c>
      <c r="L1349" s="5">
        <f t="shared" si="275"/>
        <v>43703</v>
      </c>
      <c r="M1349" s="2" t="str">
        <f t="shared" si="276"/>
        <v>Monday</v>
      </c>
      <c r="N1349" s="2" t="str">
        <f t="shared" si="277"/>
        <v>Monday</v>
      </c>
      <c r="O1349" s="12">
        <f t="shared" si="278"/>
        <v>0</v>
      </c>
      <c r="P1349" s="11" t="str">
        <f t="shared" si="279"/>
        <v>Low Cost per Unit</v>
      </c>
      <c r="Q1349" s="12">
        <f t="shared" si="280"/>
        <v>0</v>
      </c>
      <c r="R1349" s="12">
        <f t="shared" si="281"/>
        <v>3.9</v>
      </c>
      <c r="S1349" s="12">
        <f t="shared" si="282"/>
        <v>0</v>
      </c>
      <c r="T1349" s="12">
        <f t="shared" si="283"/>
        <v>0</v>
      </c>
      <c r="U1349" s="12">
        <f t="shared" si="284"/>
        <v>0</v>
      </c>
      <c r="V1349" s="13" t="str">
        <f t="shared" ca="1" si="285"/>
        <v>Greater Than 8 Weeks Old</v>
      </c>
    </row>
    <row r="1350" spans="1:22" x14ac:dyDescent="0.35">
      <c r="A1350" s="2" t="s">
        <v>103</v>
      </c>
      <c r="B1350" s="5">
        <v>43701</v>
      </c>
      <c r="C1350" s="5" t="s">
        <v>375</v>
      </c>
      <c r="D1350" s="5" t="s">
        <v>382</v>
      </c>
      <c r="E1350" s="6">
        <v>2</v>
      </c>
      <c r="F1350" s="3">
        <v>130</v>
      </c>
      <c r="G1350" s="3">
        <v>24</v>
      </c>
      <c r="H1350" s="8">
        <f t="shared" si="273"/>
        <v>12</v>
      </c>
      <c r="I1350" s="3">
        <v>106</v>
      </c>
      <c r="J1350" s="4">
        <v>0.82</v>
      </c>
      <c r="K1350" s="2" t="str">
        <f t="shared" si="274"/>
        <v>Saturday</v>
      </c>
      <c r="L1350" s="5">
        <f t="shared" si="275"/>
        <v>43704</v>
      </c>
      <c r="M1350" s="2" t="str">
        <f t="shared" si="276"/>
        <v>Tuesday</v>
      </c>
      <c r="N1350" s="2" t="str">
        <f t="shared" si="277"/>
        <v>Tuesday</v>
      </c>
      <c r="O1350" s="12">
        <f t="shared" si="278"/>
        <v>0</v>
      </c>
      <c r="P1350" s="11" t="str">
        <f t="shared" si="279"/>
        <v>Low Cost per Unit</v>
      </c>
      <c r="Q1350" s="12">
        <f t="shared" si="280"/>
        <v>0</v>
      </c>
      <c r="R1350" s="12">
        <f t="shared" si="281"/>
        <v>3.9</v>
      </c>
      <c r="S1350" s="12">
        <f t="shared" si="282"/>
        <v>0</v>
      </c>
      <c r="T1350" s="12">
        <f t="shared" si="283"/>
        <v>0</v>
      </c>
      <c r="U1350" s="12">
        <f t="shared" si="284"/>
        <v>0</v>
      </c>
      <c r="V1350" s="13" t="str">
        <f t="shared" ca="1" si="285"/>
        <v>Greater Than 8 Weeks Old</v>
      </c>
    </row>
    <row r="1351" spans="1:22" x14ac:dyDescent="0.35">
      <c r="A1351" s="2" t="s">
        <v>103</v>
      </c>
      <c r="B1351" s="5">
        <v>43702</v>
      </c>
      <c r="C1351" s="5" t="s">
        <v>375</v>
      </c>
      <c r="D1351" s="5" t="s">
        <v>382</v>
      </c>
      <c r="E1351" s="6">
        <v>3</v>
      </c>
      <c r="F1351" s="3">
        <v>195</v>
      </c>
      <c r="G1351" s="3">
        <v>36</v>
      </c>
      <c r="H1351" s="8">
        <f t="shared" si="273"/>
        <v>12</v>
      </c>
      <c r="I1351" s="3">
        <v>159</v>
      </c>
      <c r="J1351" s="4">
        <v>0.82</v>
      </c>
      <c r="K1351" s="2" t="str">
        <f t="shared" si="274"/>
        <v>Sunday</v>
      </c>
      <c r="L1351" s="5">
        <f t="shared" si="275"/>
        <v>43705</v>
      </c>
      <c r="M1351" s="2" t="str">
        <f t="shared" si="276"/>
        <v>Wednesday</v>
      </c>
      <c r="N1351" s="2" t="str">
        <f t="shared" si="277"/>
        <v>Wednesday</v>
      </c>
      <c r="O1351" s="12">
        <f t="shared" si="278"/>
        <v>0</v>
      </c>
      <c r="P1351" s="11" t="str">
        <f t="shared" si="279"/>
        <v>Low Cost per Unit</v>
      </c>
      <c r="Q1351" s="12">
        <f t="shared" si="280"/>
        <v>0</v>
      </c>
      <c r="R1351" s="12">
        <f t="shared" si="281"/>
        <v>5.85</v>
      </c>
      <c r="S1351" s="12">
        <f t="shared" si="282"/>
        <v>0</v>
      </c>
      <c r="T1351" s="12">
        <f t="shared" si="283"/>
        <v>0</v>
      </c>
      <c r="U1351" s="12">
        <f t="shared" si="284"/>
        <v>0</v>
      </c>
      <c r="V1351" s="13" t="str">
        <f t="shared" ca="1" si="285"/>
        <v>Greater Than 8 Weeks Old</v>
      </c>
    </row>
    <row r="1352" spans="1:22" x14ac:dyDescent="0.35">
      <c r="A1352" s="2" t="s">
        <v>103</v>
      </c>
      <c r="B1352" s="5">
        <v>43703</v>
      </c>
      <c r="C1352" s="5" t="s">
        <v>375</v>
      </c>
      <c r="D1352" s="5" t="s">
        <v>382</v>
      </c>
      <c r="E1352" s="6">
        <v>6</v>
      </c>
      <c r="F1352" s="3">
        <v>390</v>
      </c>
      <c r="G1352" s="3">
        <v>72</v>
      </c>
      <c r="H1352" s="8">
        <f t="shared" si="273"/>
        <v>12</v>
      </c>
      <c r="I1352" s="3">
        <v>318</v>
      </c>
      <c r="J1352" s="4">
        <v>0.82</v>
      </c>
      <c r="K1352" s="2" t="str">
        <f t="shared" si="274"/>
        <v>Monday</v>
      </c>
      <c r="L1352" s="5">
        <f t="shared" si="275"/>
        <v>43706</v>
      </c>
      <c r="M1352" s="2" t="str">
        <f t="shared" si="276"/>
        <v>Thursday</v>
      </c>
      <c r="N1352" s="2" t="str">
        <f t="shared" si="277"/>
        <v>Thursday</v>
      </c>
      <c r="O1352" s="12">
        <f t="shared" si="278"/>
        <v>0</v>
      </c>
      <c r="P1352" s="11" t="str">
        <f t="shared" si="279"/>
        <v>Low Cost per Unit</v>
      </c>
      <c r="Q1352" s="12">
        <f t="shared" si="280"/>
        <v>0</v>
      </c>
      <c r="R1352" s="12">
        <f t="shared" si="281"/>
        <v>11.7</v>
      </c>
      <c r="S1352" s="12">
        <f t="shared" si="282"/>
        <v>0</v>
      </c>
      <c r="T1352" s="12">
        <f t="shared" si="283"/>
        <v>0</v>
      </c>
      <c r="U1352" s="12">
        <f t="shared" si="284"/>
        <v>0</v>
      </c>
      <c r="V1352" s="13" t="str">
        <f t="shared" ca="1" si="285"/>
        <v>Greater Than 8 Weeks Old</v>
      </c>
    </row>
    <row r="1353" spans="1:22" x14ac:dyDescent="0.35">
      <c r="A1353" s="2" t="s">
        <v>103</v>
      </c>
      <c r="B1353" s="5">
        <v>43704</v>
      </c>
      <c r="C1353" s="5" t="s">
        <v>375</v>
      </c>
      <c r="D1353" s="5" t="s">
        <v>382</v>
      </c>
      <c r="E1353" s="6">
        <v>1</v>
      </c>
      <c r="F1353" s="3">
        <v>38.99</v>
      </c>
      <c r="G1353" s="3">
        <v>12</v>
      </c>
      <c r="H1353" s="8">
        <f t="shared" si="273"/>
        <v>12</v>
      </c>
      <c r="I1353" s="3">
        <v>26.99</v>
      </c>
      <c r="J1353" s="4">
        <v>0.69</v>
      </c>
      <c r="K1353" s="2" t="str">
        <f t="shared" si="274"/>
        <v>Tuesday</v>
      </c>
      <c r="L1353" s="5">
        <f t="shared" si="275"/>
        <v>43707</v>
      </c>
      <c r="M1353" s="2" t="str">
        <f t="shared" si="276"/>
        <v>Friday</v>
      </c>
      <c r="N1353" s="2" t="str">
        <f t="shared" si="277"/>
        <v>Friday</v>
      </c>
      <c r="O1353" s="12">
        <f t="shared" si="278"/>
        <v>1.9495000000000002</v>
      </c>
      <c r="P1353" s="11" t="str">
        <f t="shared" si="279"/>
        <v>Low Cost per Unit</v>
      </c>
      <c r="Q1353" s="12">
        <f t="shared" si="280"/>
        <v>0</v>
      </c>
      <c r="R1353" s="12">
        <f t="shared" si="281"/>
        <v>0</v>
      </c>
      <c r="S1353" s="12">
        <f t="shared" si="282"/>
        <v>0</v>
      </c>
      <c r="T1353" s="12">
        <f t="shared" si="283"/>
        <v>0</v>
      </c>
      <c r="U1353" s="12">
        <f t="shared" si="284"/>
        <v>0</v>
      </c>
      <c r="V1353" s="13" t="str">
        <f t="shared" ca="1" si="285"/>
        <v>Greater Than 8 Weeks Old</v>
      </c>
    </row>
    <row r="1354" spans="1:22" x14ac:dyDescent="0.35">
      <c r="A1354" s="2" t="s">
        <v>103</v>
      </c>
      <c r="B1354" s="5">
        <v>43705</v>
      </c>
      <c r="C1354" s="5" t="s">
        <v>375</v>
      </c>
      <c r="D1354" s="5" t="s">
        <v>382</v>
      </c>
      <c r="E1354" s="6">
        <v>7</v>
      </c>
      <c r="F1354" s="3">
        <v>428.99</v>
      </c>
      <c r="G1354" s="3">
        <v>84</v>
      </c>
      <c r="H1354" s="8">
        <f t="shared" si="273"/>
        <v>12</v>
      </c>
      <c r="I1354" s="3">
        <v>344.99</v>
      </c>
      <c r="J1354" s="4">
        <v>0.8</v>
      </c>
      <c r="K1354" s="2" t="str">
        <f t="shared" si="274"/>
        <v>Wednesday</v>
      </c>
      <c r="L1354" s="5">
        <f t="shared" si="275"/>
        <v>43708</v>
      </c>
      <c r="M1354" s="2" t="str">
        <f t="shared" si="276"/>
        <v>Saturday</v>
      </c>
      <c r="N1354" s="2" t="str">
        <f t="shared" si="277"/>
        <v>Saturday</v>
      </c>
      <c r="O1354" s="12">
        <f t="shared" si="278"/>
        <v>0</v>
      </c>
      <c r="P1354" s="11" t="str">
        <f t="shared" si="279"/>
        <v>Low Cost per Unit</v>
      </c>
      <c r="Q1354" s="12">
        <f t="shared" si="280"/>
        <v>0</v>
      </c>
      <c r="R1354" s="12">
        <f t="shared" si="281"/>
        <v>12.8697</v>
      </c>
      <c r="S1354" s="12">
        <f t="shared" si="282"/>
        <v>0</v>
      </c>
      <c r="T1354" s="12">
        <f t="shared" si="283"/>
        <v>0</v>
      </c>
      <c r="U1354" s="12">
        <f t="shared" si="284"/>
        <v>0</v>
      </c>
      <c r="V1354" s="13" t="str">
        <f t="shared" ca="1" si="285"/>
        <v>Greater Than 8 Weeks Old</v>
      </c>
    </row>
    <row r="1355" spans="1:22" x14ac:dyDescent="0.35">
      <c r="A1355" s="2" t="s">
        <v>103</v>
      </c>
      <c r="B1355" s="5">
        <v>43706</v>
      </c>
      <c r="C1355" s="5" t="s">
        <v>375</v>
      </c>
      <c r="D1355" s="5" t="s">
        <v>382</v>
      </c>
      <c r="E1355" s="6">
        <v>2</v>
      </c>
      <c r="F1355" s="3">
        <v>130</v>
      </c>
      <c r="G1355" s="3">
        <v>24</v>
      </c>
      <c r="H1355" s="8">
        <f t="shared" si="273"/>
        <v>12</v>
      </c>
      <c r="I1355" s="3">
        <v>106</v>
      </c>
      <c r="J1355" s="4">
        <v>0.82</v>
      </c>
      <c r="K1355" s="2" t="str">
        <f t="shared" si="274"/>
        <v>Thursday</v>
      </c>
      <c r="L1355" s="5">
        <f t="shared" si="275"/>
        <v>43709</v>
      </c>
      <c r="M1355" s="2" t="str">
        <f t="shared" si="276"/>
        <v>Sunday</v>
      </c>
      <c r="N1355" s="2" t="str">
        <f t="shared" si="277"/>
        <v>Monday</v>
      </c>
      <c r="O1355" s="12">
        <f t="shared" si="278"/>
        <v>0</v>
      </c>
      <c r="P1355" s="11" t="str">
        <f t="shared" si="279"/>
        <v>Low Cost per Unit</v>
      </c>
      <c r="Q1355" s="12">
        <f t="shared" si="280"/>
        <v>0</v>
      </c>
      <c r="R1355" s="12">
        <f t="shared" si="281"/>
        <v>3.9</v>
      </c>
      <c r="S1355" s="12">
        <f t="shared" si="282"/>
        <v>0</v>
      </c>
      <c r="T1355" s="12">
        <f t="shared" si="283"/>
        <v>0</v>
      </c>
      <c r="U1355" s="12">
        <f t="shared" si="284"/>
        <v>0</v>
      </c>
      <c r="V1355" s="13" t="str">
        <f t="shared" ca="1" si="285"/>
        <v>Greater Than 8 Weeks Old</v>
      </c>
    </row>
    <row r="1356" spans="1:22" x14ac:dyDescent="0.35">
      <c r="A1356" s="2" t="s">
        <v>103</v>
      </c>
      <c r="B1356" s="5">
        <v>43707</v>
      </c>
      <c r="C1356" s="5" t="s">
        <v>375</v>
      </c>
      <c r="D1356" s="5" t="s">
        <v>382</v>
      </c>
      <c r="E1356" s="6">
        <v>1</v>
      </c>
      <c r="F1356" s="3">
        <v>65</v>
      </c>
      <c r="G1356" s="3">
        <v>12</v>
      </c>
      <c r="H1356" s="8">
        <f t="shared" si="273"/>
        <v>12</v>
      </c>
      <c r="I1356" s="3">
        <v>53</v>
      </c>
      <c r="J1356" s="4">
        <v>0.82</v>
      </c>
      <c r="K1356" s="2" t="str">
        <f t="shared" si="274"/>
        <v>Friday</v>
      </c>
      <c r="L1356" s="5">
        <f t="shared" si="275"/>
        <v>43710</v>
      </c>
      <c r="M1356" s="2" t="str">
        <f t="shared" si="276"/>
        <v>Monday</v>
      </c>
      <c r="N1356" s="2" t="str">
        <f t="shared" si="277"/>
        <v>Monday</v>
      </c>
      <c r="O1356" s="12">
        <f t="shared" si="278"/>
        <v>0</v>
      </c>
      <c r="P1356" s="11" t="str">
        <f t="shared" si="279"/>
        <v>Low Cost per Unit</v>
      </c>
      <c r="Q1356" s="12">
        <f t="shared" si="280"/>
        <v>0</v>
      </c>
      <c r="R1356" s="12">
        <f t="shared" si="281"/>
        <v>0</v>
      </c>
      <c r="S1356" s="12">
        <f t="shared" si="282"/>
        <v>0</v>
      </c>
      <c r="T1356" s="12">
        <f t="shared" si="283"/>
        <v>0</v>
      </c>
      <c r="U1356" s="12">
        <f t="shared" si="284"/>
        <v>0</v>
      </c>
      <c r="V1356" s="13" t="str">
        <f t="shared" ca="1" si="285"/>
        <v>Greater Than 8 Weeks Old</v>
      </c>
    </row>
    <row r="1357" spans="1:22" x14ac:dyDescent="0.35">
      <c r="A1357" s="2" t="s">
        <v>103</v>
      </c>
      <c r="B1357" s="5">
        <v>43708</v>
      </c>
      <c r="C1357" s="5" t="s">
        <v>375</v>
      </c>
      <c r="D1357" s="5" t="s">
        <v>382</v>
      </c>
      <c r="E1357" s="6">
        <v>1</v>
      </c>
      <c r="F1357" s="3">
        <v>65</v>
      </c>
      <c r="G1357" s="3">
        <v>12</v>
      </c>
      <c r="H1357" s="8">
        <f t="shared" si="273"/>
        <v>12</v>
      </c>
      <c r="I1357" s="3">
        <v>53</v>
      </c>
      <c r="J1357" s="4">
        <v>0.82</v>
      </c>
      <c r="K1357" s="2" t="str">
        <f t="shared" si="274"/>
        <v>Saturday</v>
      </c>
      <c r="L1357" s="5">
        <f t="shared" si="275"/>
        <v>43711</v>
      </c>
      <c r="M1357" s="2" t="str">
        <f t="shared" si="276"/>
        <v>Tuesday</v>
      </c>
      <c r="N1357" s="2" t="str">
        <f t="shared" si="277"/>
        <v>Tuesday</v>
      </c>
      <c r="O1357" s="12">
        <f t="shared" si="278"/>
        <v>0</v>
      </c>
      <c r="P1357" s="11" t="str">
        <f t="shared" si="279"/>
        <v>Low Cost per Unit</v>
      </c>
      <c r="Q1357" s="12">
        <f t="shared" si="280"/>
        <v>0</v>
      </c>
      <c r="R1357" s="12">
        <f t="shared" si="281"/>
        <v>0</v>
      </c>
      <c r="S1357" s="12">
        <f t="shared" si="282"/>
        <v>0</v>
      </c>
      <c r="T1357" s="12">
        <f t="shared" si="283"/>
        <v>0</v>
      </c>
      <c r="U1357" s="12">
        <f t="shared" si="284"/>
        <v>0</v>
      </c>
      <c r="V1357" s="13" t="str">
        <f t="shared" ca="1" si="285"/>
        <v>Greater Than 8 Weeks Old</v>
      </c>
    </row>
    <row r="1358" spans="1:22" x14ac:dyDescent="0.35">
      <c r="A1358" s="2" t="s">
        <v>139</v>
      </c>
      <c r="B1358" s="5">
        <v>43679</v>
      </c>
      <c r="C1358" s="5" t="s">
        <v>375</v>
      </c>
      <c r="D1358" s="5" t="s">
        <v>382</v>
      </c>
      <c r="E1358" s="6">
        <v>1</v>
      </c>
      <c r="F1358" s="3">
        <v>75</v>
      </c>
      <c r="G1358" s="3">
        <v>18.95</v>
      </c>
      <c r="H1358" s="8">
        <f t="shared" si="273"/>
        <v>18.95</v>
      </c>
      <c r="I1358" s="3">
        <v>56.05</v>
      </c>
      <c r="J1358" s="4">
        <v>0.75</v>
      </c>
      <c r="K1358" s="2" t="str">
        <f t="shared" si="274"/>
        <v>Friday</v>
      </c>
      <c r="L1358" s="5">
        <f t="shared" si="275"/>
        <v>43682</v>
      </c>
      <c r="M1358" s="2" t="str">
        <f t="shared" si="276"/>
        <v>Monday</v>
      </c>
      <c r="N1358" s="2" t="str">
        <f t="shared" si="277"/>
        <v>Monday</v>
      </c>
      <c r="O1358" s="12">
        <f t="shared" si="278"/>
        <v>0</v>
      </c>
      <c r="P1358" s="11" t="str">
        <f t="shared" si="279"/>
        <v>High Cost per Unit</v>
      </c>
      <c r="Q1358" s="12">
        <f t="shared" si="280"/>
        <v>0</v>
      </c>
      <c r="R1358" s="12">
        <f t="shared" si="281"/>
        <v>0</v>
      </c>
      <c r="S1358" s="12">
        <f t="shared" si="282"/>
        <v>0</v>
      </c>
      <c r="T1358" s="12">
        <f t="shared" si="283"/>
        <v>0</v>
      </c>
      <c r="U1358" s="12">
        <f t="shared" si="284"/>
        <v>0</v>
      </c>
      <c r="V1358" s="13" t="str">
        <f t="shared" ca="1" si="285"/>
        <v>Greater Than 8 Weeks Old</v>
      </c>
    </row>
    <row r="1359" spans="1:22" x14ac:dyDescent="0.35">
      <c r="A1359" s="2" t="s">
        <v>139</v>
      </c>
      <c r="B1359" s="5">
        <v>43680</v>
      </c>
      <c r="C1359" s="5" t="s">
        <v>375</v>
      </c>
      <c r="D1359" s="5" t="s">
        <v>382</v>
      </c>
      <c r="E1359" s="6">
        <v>1</v>
      </c>
      <c r="F1359" s="3">
        <v>75</v>
      </c>
      <c r="G1359" s="3">
        <v>18.95</v>
      </c>
      <c r="H1359" s="8">
        <f t="shared" si="273"/>
        <v>18.95</v>
      </c>
      <c r="I1359" s="3">
        <v>56.05</v>
      </c>
      <c r="J1359" s="4">
        <v>0.75</v>
      </c>
      <c r="K1359" s="2" t="str">
        <f t="shared" si="274"/>
        <v>Saturday</v>
      </c>
      <c r="L1359" s="5">
        <f t="shared" si="275"/>
        <v>43683</v>
      </c>
      <c r="M1359" s="2" t="str">
        <f t="shared" si="276"/>
        <v>Tuesday</v>
      </c>
      <c r="N1359" s="2" t="str">
        <f t="shared" si="277"/>
        <v>Tuesday</v>
      </c>
      <c r="O1359" s="12">
        <f t="shared" si="278"/>
        <v>0</v>
      </c>
      <c r="P1359" s="11" t="str">
        <f t="shared" si="279"/>
        <v>High Cost per Unit</v>
      </c>
      <c r="Q1359" s="12">
        <f t="shared" si="280"/>
        <v>0</v>
      </c>
      <c r="R1359" s="12">
        <f t="shared" si="281"/>
        <v>0</v>
      </c>
      <c r="S1359" s="12">
        <f t="shared" si="282"/>
        <v>0</v>
      </c>
      <c r="T1359" s="12">
        <f t="shared" si="283"/>
        <v>0</v>
      </c>
      <c r="U1359" s="12">
        <f t="shared" si="284"/>
        <v>0</v>
      </c>
      <c r="V1359" s="13" t="str">
        <f t="shared" ca="1" si="285"/>
        <v>Greater Than 8 Weeks Old</v>
      </c>
    </row>
    <row r="1360" spans="1:22" x14ac:dyDescent="0.35">
      <c r="A1360" s="2" t="s">
        <v>139</v>
      </c>
      <c r="B1360" s="5">
        <v>43681</v>
      </c>
      <c r="C1360" s="5" t="s">
        <v>375</v>
      </c>
      <c r="D1360" s="5" t="s">
        <v>382</v>
      </c>
      <c r="E1360" s="6">
        <v>1</v>
      </c>
      <c r="F1360" s="3">
        <v>75</v>
      </c>
      <c r="G1360" s="3">
        <v>18.95</v>
      </c>
      <c r="H1360" s="8">
        <f t="shared" si="273"/>
        <v>18.95</v>
      </c>
      <c r="I1360" s="3">
        <v>56.05</v>
      </c>
      <c r="J1360" s="4">
        <v>0.75</v>
      </c>
      <c r="K1360" s="2" t="str">
        <f t="shared" si="274"/>
        <v>Sunday</v>
      </c>
      <c r="L1360" s="5">
        <f t="shared" si="275"/>
        <v>43684</v>
      </c>
      <c r="M1360" s="2" t="str">
        <f t="shared" si="276"/>
        <v>Wednesday</v>
      </c>
      <c r="N1360" s="2" t="str">
        <f t="shared" si="277"/>
        <v>Wednesday</v>
      </c>
      <c r="O1360" s="12">
        <f t="shared" si="278"/>
        <v>0</v>
      </c>
      <c r="P1360" s="11" t="str">
        <f t="shared" si="279"/>
        <v>High Cost per Unit</v>
      </c>
      <c r="Q1360" s="12">
        <f t="shared" si="280"/>
        <v>0</v>
      </c>
      <c r="R1360" s="12">
        <f t="shared" si="281"/>
        <v>0</v>
      </c>
      <c r="S1360" s="12">
        <f t="shared" si="282"/>
        <v>0</v>
      </c>
      <c r="T1360" s="12">
        <f t="shared" si="283"/>
        <v>0</v>
      </c>
      <c r="U1360" s="12">
        <f t="shared" si="284"/>
        <v>0</v>
      </c>
      <c r="V1360" s="13" t="str">
        <f t="shared" ca="1" si="285"/>
        <v>Greater Than 8 Weeks Old</v>
      </c>
    </row>
    <row r="1361" spans="1:22" x14ac:dyDescent="0.35">
      <c r="A1361" s="2" t="s">
        <v>139</v>
      </c>
      <c r="B1361" s="5">
        <v>43682</v>
      </c>
      <c r="C1361" s="5" t="s">
        <v>375</v>
      </c>
      <c r="D1361" s="5" t="s">
        <v>382</v>
      </c>
      <c r="E1361" s="6">
        <v>1</v>
      </c>
      <c r="F1361" s="3">
        <v>75</v>
      </c>
      <c r="G1361" s="3">
        <v>18.95</v>
      </c>
      <c r="H1361" s="8">
        <f t="shared" si="273"/>
        <v>18.95</v>
      </c>
      <c r="I1361" s="3">
        <v>56.05</v>
      </c>
      <c r="J1361" s="4">
        <v>0.75</v>
      </c>
      <c r="K1361" s="2" t="str">
        <f t="shared" si="274"/>
        <v>Monday</v>
      </c>
      <c r="L1361" s="5">
        <f t="shared" si="275"/>
        <v>43685</v>
      </c>
      <c r="M1361" s="2" t="str">
        <f t="shared" si="276"/>
        <v>Thursday</v>
      </c>
      <c r="N1361" s="2" t="str">
        <f t="shared" si="277"/>
        <v>Thursday</v>
      </c>
      <c r="O1361" s="12">
        <f t="shared" si="278"/>
        <v>0</v>
      </c>
      <c r="P1361" s="11" t="str">
        <f t="shared" si="279"/>
        <v>High Cost per Unit</v>
      </c>
      <c r="Q1361" s="12">
        <f t="shared" si="280"/>
        <v>0</v>
      </c>
      <c r="R1361" s="12">
        <f t="shared" si="281"/>
        <v>0</v>
      </c>
      <c r="S1361" s="12">
        <f t="shared" si="282"/>
        <v>0</v>
      </c>
      <c r="T1361" s="12">
        <f t="shared" si="283"/>
        <v>0</v>
      </c>
      <c r="U1361" s="12">
        <f t="shared" si="284"/>
        <v>0</v>
      </c>
      <c r="V1361" s="13" t="str">
        <f t="shared" ca="1" si="285"/>
        <v>Greater Than 8 Weeks Old</v>
      </c>
    </row>
    <row r="1362" spans="1:22" x14ac:dyDescent="0.35">
      <c r="A1362" s="2" t="s">
        <v>139</v>
      </c>
      <c r="B1362" s="5">
        <v>43684</v>
      </c>
      <c r="C1362" s="5" t="s">
        <v>375</v>
      </c>
      <c r="D1362" s="5" t="s">
        <v>382</v>
      </c>
      <c r="E1362" s="6">
        <v>41</v>
      </c>
      <c r="F1362" s="3">
        <v>2049.59</v>
      </c>
      <c r="G1362" s="3">
        <v>776.95</v>
      </c>
      <c r="H1362" s="8">
        <f t="shared" si="273"/>
        <v>18.950000000000003</v>
      </c>
      <c r="I1362" s="3">
        <v>1272.6400000000001</v>
      </c>
      <c r="J1362" s="4">
        <v>0.62</v>
      </c>
      <c r="K1362" s="2" t="str">
        <f t="shared" si="274"/>
        <v>Wednesday</v>
      </c>
      <c r="L1362" s="5">
        <f t="shared" si="275"/>
        <v>43687</v>
      </c>
      <c r="M1362" s="2" t="str">
        <f t="shared" si="276"/>
        <v>Saturday</v>
      </c>
      <c r="N1362" s="2" t="str">
        <f t="shared" si="277"/>
        <v>Saturday</v>
      </c>
      <c r="O1362" s="12">
        <f t="shared" si="278"/>
        <v>0</v>
      </c>
      <c r="P1362" s="11" t="str">
        <f t="shared" si="279"/>
        <v>High Cost per Unit</v>
      </c>
      <c r="Q1362" s="12">
        <f t="shared" si="280"/>
        <v>0</v>
      </c>
      <c r="R1362" s="12">
        <f t="shared" si="281"/>
        <v>61.487700000000004</v>
      </c>
      <c r="S1362" s="12">
        <f t="shared" si="282"/>
        <v>0</v>
      </c>
      <c r="T1362" s="12">
        <f t="shared" si="283"/>
        <v>0</v>
      </c>
      <c r="U1362" s="12">
        <f t="shared" si="284"/>
        <v>0</v>
      </c>
      <c r="V1362" s="13" t="str">
        <f t="shared" ca="1" si="285"/>
        <v>Greater Than 8 Weeks Old</v>
      </c>
    </row>
    <row r="1363" spans="1:22" x14ac:dyDescent="0.35">
      <c r="A1363" s="2" t="s">
        <v>139</v>
      </c>
      <c r="B1363" s="5">
        <v>43685</v>
      </c>
      <c r="C1363" s="5" t="s">
        <v>375</v>
      </c>
      <c r="D1363" s="5" t="s">
        <v>382</v>
      </c>
      <c r="E1363" s="6">
        <v>16</v>
      </c>
      <c r="F1363" s="3">
        <v>799.84</v>
      </c>
      <c r="G1363" s="3">
        <v>303.2</v>
      </c>
      <c r="H1363" s="8">
        <f t="shared" si="273"/>
        <v>18.95</v>
      </c>
      <c r="I1363" s="3">
        <v>496.64</v>
      </c>
      <c r="J1363" s="4">
        <v>0.62</v>
      </c>
      <c r="K1363" s="2" t="str">
        <f t="shared" si="274"/>
        <v>Thursday</v>
      </c>
      <c r="L1363" s="5">
        <f t="shared" si="275"/>
        <v>43688</v>
      </c>
      <c r="M1363" s="2" t="str">
        <f t="shared" si="276"/>
        <v>Sunday</v>
      </c>
      <c r="N1363" s="2" t="str">
        <f t="shared" si="277"/>
        <v>Monday</v>
      </c>
      <c r="O1363" s="12">
        <f t="shared" si="278"/>
        <v>0</v>
      </c>
      <c r="P1363" s="11" t="str">
        <f t="shared" si="279"/>
        <v>High Cost per Unit</v>
      </c>
      <c r="Q1363" s="12">
        <f t="shared" si="280"/>
        <v>0</v>
      </c>
      <c r="R1363" s="12">
        <f t="shared" si="281"/>
        <v>23.995200000000001</v>
      </c>
      <c r="S1363" s="12">
        <f t="shared" si="282"/>
        <v>0</v>
      </c>
      <c r="T1363" s="12">
        <f t="shared" si="283"/>
        <v>0</v>
      </c>
      <c r="U1363" s="12">
        <f t="shared" si="284"/>
        <v>0</v>
      </c>
      <c r="V1363" s="13" t="str">
        <f t="shared" ca="1" si="285"/>
        <v>Greater Than 8 Weeks Old</v>
      </c>
    </row>
    <row r="1364" spans="1:22" x14ac:dyDescent="0.35">
      <c r="A1364" s="2" t="s">
        <v>139</v>
      </c>
      <c r="B1364" s="5">
        <v>43686</v>
      </c>
      <c r="C1364" s="5" t="s">
        <v>375</v>
      </c>
      <c r="D1364" s="5" t="s">
        <v>382</v>
      </c>
      <c r="E1364" s="6">
        <v>19</v>
      </c>
      <c r="F1364" s="3">
        <v>899.82</v>
      </c>
      <c r="G1364" s="3">
        <v>360.05</v>
      </c>
      <c r="H1364" s="8">
        <f t="shared" si="273"/>
        <v>18.95</v>
      </c>
      <c r="I1364" s="3">
        <v>539.77</v>
      </c>
      <c r="J1364" s="4">
        <v>0.6</v>
      </c>
      <c r="K1364" s="2" t="str">
        <f t="shared" si="274"/>
        <v>Friday</v>
      </c>
      <c r="L1364" s="5">
        <f t="shared" si="275"/>
        <v>43689</v>
      </c>
      <c r="M1364" s="2" t="str">
        <f t="shared" si="276"/>
        <v>Monday</v>
      </c>
      <c r="N1364" s="2" t="str">
        <f t="shared" si="277"/>
        <v>Monday</v>
      </c>
      <c r="O1364" s="12">
        <f t="shared" si="278"/>
        <v>0</v>
      </c>
      <c r="P1364" s="11" t="str">
        <f t="shared" si="279"/>
        <v>High Cost per Unit</v>
      </c>
      <c r="Q1364" s="12">
        <f t="shared" si="280"/>
        <v>0</v>
      </c>
      <c r="R1364" s="12">
        <f t="shared" si="281"/>
        <v>26.994600000000002</v>
      </c>
      <c r="S1364" s="12">
        <f t="shared" si="282"/>
        <v>0</v>
      </c>
      <c r="T1364" s="12">
        <f t="shared" si="283"/>
        <v>0</v>
      </c>
      <c r="U1364" s="12">
        <f t="shared" si="284"/>
        <v>0</v>
      </c>
      <c r="V1364" s="13" t="str">
        <f t="shared" ca="1" si="285"/>
        <v>Greater Than 8 Weeks Old</v>
      </c>
    </row>
    <row r="1365" spans="1:22" x14ac:dyDescent="0.35">
      <c r="A1365" s="2" t="s">
        <v>139</v>
      </c>
      <c r="B1365" s="5">
        <v>43687</v>
      </c>
      <c r="C1365" s="5" t="s">
        <v>375</v>
      </c>
      <c r="D1365" s="5" t="s">
        <v>382</v>
      </c>
      <c r="E1365" s="6">
        <v>21</v>
      </c>
      <c r="F1365" s="3">
        <v>1049.79</v>
      </c>
      <c r="G1365" s="3">
        <v>397.95</v>
      </c>
      <c r="H1365" s="8">
        <f t="shared" si="273"/>
        <v>18.95</v>
      </c>
      <c r="I1365" s="3">
        <v>651.84</v>
      </c>
      <c r="J1365" s="4">
        <v>0.62</v>
      </c>
      <c r="K1365" s="2" t="str">
        <f t="shared" si="274"/>
        <v>Saturday</v>
      </c>
      <c r="L1365" s="5">
        <f t="shared" si="275"/>
        <v>43690</v>
      </c>
      <c r="M1365" s="2" t="str">
        <f t="shared" si="276"/>
        <v>Tuesday</v>
      </c>
      <c r="N1365" s="2" t="str">
        <f t="shared" si="277"/>
        <v>Tuesday</v>
      </c>
      <c r="O1365" s="12">
        <f t="shared" si="278"/>
        <v>0</v>
      </c>
      <c r="P1365" s="11" t="str">
        <f t="shared" si="279"/>
        <v>High Cost per Unit</v>
      </c>
      <c r="Q1365" s="12">
        <f t="shared" si="280"/>
        <v>0</v>
      </c>
      <c r="R1365" s="12">
        <f t="shared" si="281"/>
        <v>31.493699999999997</v>
      </c>
      <c r="S1365" s="12">
        <f t="shared" si="282"/>
        <v>0</v>
      </c>
      <c r="T1365" s="12">
        <f t="shared" si="283"/>
        <v>0</v>
      </c>
      <c r="U1365" s="12">
        <f t="shared" si="284"/>
        <v>0</v>
      </c>
      <c r="V1365" s="13" t="str">
        <f t="shared" ca="1" si="285"/>
        <v>Greater Than 8 Weeks Old</v>
      </c>
    </row>
    <row r="1366" spans="1:22" x14ac:dyDescent="0.35">
      <c r="A1366" s="2" t="s">
        <v>139</v>
      </c>
      <c r="B1366" s="5">
        <v>43688</v>
      </c>
      <c r="C1366" s="5" t="s">
        <v>375</v>
      </c>
      <c r="D1366" s="5" t="s">
        <v>382</v>
      </c>
      <c r="E1366" s="6">
        <v>16</v>
      </c>
      <c r="F1366" s="3">
        <v>799.84</v>
      </c>
      <c r="G1366" s="3">
        <v>303.2</v>
      </c>
      <c r="H1366" s="8">
        <f t="shared" si="273"/>
        <v>18.95</v>
      </c>
      <c r="I1366" s="3">
        <v>496.64</v>
      </c>
      <c r="J1366" s="4">
        <v>0.62</v>
      </c>
      <c r="K1366" s="2" t="str">
        <f t="shared" si="274"/>
        <v>Sunday</v>
      </c>
      <c r="L1366" s="5">
        <f t="shared" si="275"/>
        <v>43691</v>
      </c>
      <c r="M1366" s="2" t="str">
        <f t="shared" si="276"/>
        <v>Wednesday</v>
      </c>
      <c r="N1366" s="2" t="str">
        <f t="shared" si="277"/>
        <v>Wednesday</v>
      </c>
      <c r="O1366" s="12">
        <f t="shared" si="278"/>
        <v>0</v>
      </c>
      <c r="P1366" s="11" t="str">
        <f t="shared" si="279"/>
        <v>High Cost per Unit</v>
      </c>
      <c r="Q1366" s="12">
        <f t="shared" si="280"/>
        <v>0</v>
      </c>
      <c r="R1366" s="12">
        <f t="shared" si="281"/>
        <v>23.995200000000001</v>
      </c>
      <c r="S1366" s="12">
        <f t="shared" si="282"/>
        <v>0</v>
      </c>
      <c r="T1366" s="12">
        <f t="shared" si="283"/>
        <v>0</v>
      </c>
      <c r="U1366" s="12">
        <f t="shared" si="284"/>
        <v>0</v>
      </c>
      <c r="V1366" s="13" t="str">
        <f t="shared" ca="1" si="285"/>
        <v>Greater Than 8 Weeks Old</v>
      </c>
    </row>
    <row r="1367" spans="1:22" x14ac:dyDescent="0.35">
      <c r="A1367" s="2" t="s">
        <v>139</v>
      </c>
      <c r="B1367" s="5">
        <v>43689</v>
      </c>
      <c r="C1367" s="5" t="s">
        <v>375</v>
      </c>
      <c r="D1367" s="5" t="s">
        <v>382</v>
      </c>
      <c r="E1367" s="6">
        <v>16</v>
      </c>
      <c r="F1367" s="3">
        <v>799.84</v>
      </c>
      <c r="G1367" s="3">
        <v>303.2</v>
      </c>
      <c r="H1367" s="8">
        <f t="shared" si="273"/>
        <v>18.95</v>
      </c>
      <c r="I1367" s="3">
        <v>496.64</v>
      </c>
      <c r="J1367" s="4">
        <v>0.62</v>
      </c>
      <c r="K1367" s="2" t="str">
        <f t="shared" si="274"/>
        <v>Monday</v>
      </c>
      <c r="L1367" s="5">
        <f t="shared" si="275"/>
        <v>43692</v>
      </c>
      <c r="M1367" s="2" t="str">
        <f t="shared" si="276"/>
        <v>Thursday</v>
      </c>
      <c r="N1367" s="2" t="str">
        <f t="shared" si="277"/>
        <v>Thursday</v>
      </c>
      <c r="O1367" s="12">
        <f t="shared" si="278"/>
        <v>0</v>
      </c>
      <c r="P1367" s="11" t="str">
        <f t="shared" si="279"/>
        <v>High Cost per Unit</v>
      </c>
      <c r="Q1367" s="12">
        <f t="shared" si="280"/>
        <v>0</v>
      </c>
      <c r="R1367" s="12">
        <f t="shared" si="281"/>
        <v>23.995200000000001</v>
      </c>
      <c r="S1367" s="12">
        <f t="shared" si="282"/>
        <v>0</v>
      </c>
      <c r="T1367" s="12">
        <f t="shared" si="283"/>
        <v>0</v>
      </c>
      <c r="U1367" s="12">
        <f t="shared" si="284"/>
        <v>0</v>
      </c>
      <c r="V1367" s="13" t="str">
        <f t="shared" ca="1" si="285"/>
        <v>Greater Than 8 Weeks Old</v>
      </c>
    </row>
    <row r="1368" spans="1:22" x14ac:dyDescent="0.35">
      <c r="A1368" s="2" t="s">
        <v>139</v>
      </c>
      <c r="B1368" s="5">
        <v>43690</v>
      </c>
      <c r="C1368" s="5" t="s">
        <v>375</v>
      </c>
      <c r="D1368" s="5" t="s">
        <v>382</v>
      </c>
      <c r="E1368" s="6">
        <v>12</v>
      </c>
      <c r="F1368" s="3">
        <v>599.88</v>
      </c>
      <c r="G1368" s="3">
        <v>227.4</v>
      </c>
      <c r="H1368" s="8">
        <f t="shared" si="273"/>
        <v>18.95</v>
      </c>
      <c r="I1368" s="3">
        <v>372.48</v>
      </c>
      <c r="J1368" s="4">
        <v>0.62</v>
      </c>
      <c r="K1368" s="2" t="str">
        <f t="shared" si="274"/>
        <v>Tuesday</v>
      </c>
      <c r="L1368" s="5">
        <f t="shared" si="275"/>
        <v>43693</v>
      </c>
      <c r="M1368" s="2" t="str">
        <f t="shared" si="276"/>
        <v>Friday</v>
      </c>
      <c r="N1368" s="2" t="str">
        <f t="shared" si="277"/>
        <v>Friday</v>
      </c>
      <c r="O1368" s="12">
        <f t="shared" si="278"/>
        <v>29.994</v>
      </c>
      <c r="P1368" s="11" t="str">
        <f t="shared" si="279"/>
        <v>High Cost per Unit</v>
      </c>
      <c r="Q1368" s="12">
        <f t="shared" si="280"/>
        <v>0</v>
      </c>
      <c r="R1368" s="12">
        <f t="shared" si="281"/>
        <v>17.996399999999998</v>
      </c>
      <c r="S1368" s="12">
        <f t="shared" si="282"/>
        <v>0</v>
      </c>
      <c r="T1368" s="12">
        <f t="shared" si="283"/>
        <v>0</v>
      </c>
      <c r="U1368" s="12">
        <f t="shared" si="284"/>
        <v>0</v>
      </c>
      <c r="V1368" s="13" t="str">
        <f t="shared" ca="1" si="285"/>
        <v>Greater Than 8 Weeks Old</v>
      </c>
    </row>
    <row r="1369" spans="1:22" x14ac:dyDescent="0.35">
      <c r="A1369" s="2" t="s">
        <v>139</v>
      </c>
      <c r="B1369" s="5">
        <v>43691</v>
      </c>
      <c r="C1369" s="5" t="s">
        <v>375</v>
      </c>
      <c r="D1369" s="5" t="s">
        <v>382</v>
      </c>
      <c r="E1369" s="6">
        <v>9</v>
      </c>
      <c r="F1369" s="3">
        <v>449.91</v>
      </c>
      <c r="G1369" s="3">
        <v>170.55</v>
      </c>
      <c r="H1369" s="8">
        <f t="shared" si="273"/>
        <v>18.950000000000003</v>
      </c>
      <c r="I1369" s="3">
        <v>279.36</v>
      </c>
      <c r="J1369" s="4">
        <v>0.62</v>
      </c>
      <c r="K1369" s="2" t="str">
        <f t="shared" si="274"/>
        <v>Wednesday</v>
      </c>
      <c r="L1369" s="5">
        <f t="shared" si="275"/>
        <v>43694</v>
      </c>
      <c r="M1369" s="2" t="str">
        <f t="shared" si="276"/>
        <v>Saturday</v>
      </c>
      <c r="N1369" s="2" t="str">
        <f t="shared" si="277"/>
        <v>Saturday</v>
      </c>
      <c r="O1369" s="12">
        <f t="shared" si="278"/>
        <v>0</v>
      </c>
      <c r="P1369" s="11" t="str">
        <f t="shared" si="279"/>
        <v>High Cost per Unit</v>
      </c>
      <c r="Q1369" s="12">
        <f t="shared" si="280"/>
        <v>0</v>
      </c>
      <c r="R1369" s="12">
        <f t="shared" si="281"/>
        <v>13.497300000000001</v>
      </c>
      <c r="S1369" s="12">
        <f t="shared" si="282"/>
        <v>0</v>
      </c>
      <c r="T1369" s="12">
        <f t="shared" si="283"/>
        <v>0</v>
      </c>
      <c r="U1369" s="12">
        <f t="shared" si="284"/>
        <v>0</v>
      </c>
      <c r="V1369" s="13" t="str">
        <f t="shared" ca="1" si="285"/>
        <v>Greater Than 8 Weeks Old</v>
      </c>
    </row>
    <row r="1370" spans="1:22" x14ac:dyDescent="0.35">
      <c r="A1370" s="2" t="s">
        <v>139</v>
      </c>
      <c r="B1370" s="5">
        <v>43692</v>
      </c>
      <c r="C1370" s="5" t="s">
        <v>375</v>
      </c>
      <c r="D1370" s="5" t="s">
        <v>382</v>
      </c>
      <c r="E1370" s="6">
        <v>5</v>
      </c>
      <c r="F1370" s="3">
        <v>324.98</v>
      </c>
      <c r="G1370" s="3">
        <v>94.75</v>
      </c>
      <c r="H1370" s="8">
        <f t="shared" si="273"/>
        <v>18.95</v>
      </c>
      <c r="I1370" s="3">
        <v>230.23</v>
      </c>
      <c r="J1370" s="4">
        <v>0.71</v>
      </c>
      <c r="K1370" s="2" t="str">
        <f t="shared" si="274"/>
        <v>Thursday</v>
      </c>
      <c r="L1370" s="5">
        <f t="shared" si="275"/>
        <v>43695</v>
      </c>
      <c r="M1370" s="2" t="str">
        <f t="shared" si="276"/>
        <v>Sunday</v>
      </c>
      <c r="N1370" s="2" t="str">
        <f t="shared" si="277"/>
        <v>Monday</v>
      </c>
      <c r="O1370" s="12">
        <f t="shared" si="278"/>
        <v>0</v>
      </c>
      <c r="P1370" s="11" t="str">
        <f t="shared" si="279"/>
        <v>High Cost per Unit</v>
      </c>
      <c r="Q1370" s="12">
        <f t="shared" si="280"/>
        <v>0</v>
      </c>
      <c r="R1370" s="12">
        <f t="shared" si="281"/>
        <v>9.7493999999999996</v>
      </c>
      <c r="S1370" s="12">
        <f t="shared" si="282"/>
        <v>0</v>
      </c>
      <c r="T1370" s="12">
        <f t="shared" si="283"/>
        <v>0</v>
      </c>
      <c r="U1370" s="12">
        <f t="shared" si="284"/>
        <v>0</v>
      </c>
      <c r="V1370" s="13" t="str">
        <f t="shared" ca="1" si="285"/>
        <v>Greater Than 8 Weeks Old</v>
      </c>
    </row>
    <row r="1371" spans="1:22" x14ac:dyDescent="0.35">
      <c r="A1371" s="2" t="s">
        <v>139</v>
      </c>
      <c r="B1371" s="5">
        <v>43693</v>
      </c>
      <c r="C1371" s="5" t="s">
        <v>375</v>
      </c>
      <c r="D1371" s="5" t="s">
        <v>382</v>
      </c>
      <c r="E1371" s="6">
        <v>2</v>
      </c>
      <c r="F1371" s="3">
        <v>124.99</v>
      </c>
      <c r="G1371" s="3">
        <v>37.9</v>
      </c>
      <c r="H1371" s="8">
        <f t="shared" si="273"/>
        <v>18.95</v>
      </c>
      <c r="I1371" s="3">
        <v>87.09</v>
      </c>
      <c r="J1371" s="4">
        <v>0.7</v>
      </c>
      <c r="K1371" s="2" t="str">
        <f t="shared" si="274"/>
        <v>Friday</v>
      </c>
      <c r="L1371" s="5">
        <f t="shared" si="275"/>
        <v>43696</v>
      </c>
      <c r="M1371" s="2" t="str">
        <f t="shared" si="276"/>
        <v>Monday</v>
      </c>
      <c r="N1371" s="2" t="str">
        <f t="shared" si="277"/>
        <v>Monday</v>
      </c>
      <c r="O1371" s="12">
        <f t="shared" si="278"/>
        <v>0</v>
      </c>
      <c r="P1371" s="11" t="str">
        <f t="shared" si="279"/>
        <v>High Cost per Unit</v>
      </c>
      <c r="Q1371" s="12">
        <f t="shared" si="280"/>
        <v>0</v>
      </c>
      <c r="R1371" s="12">
        <f t="shared" si="281"/>
        <v>3.7496999999999998</v>
      </c>
      <c r="S1371" s="12">
        <f t="shared" si="282"/>
        <v>0</v>
      </c>
      <c r="T1371" s="12">
        <f t="shared" si="283"/>
        <v>0</v>
      </c>
      <c r="U1371" s="12">
        <f t="shared" si="284"/>
        <v>0</v>
      </c>
      <c r="V1371" s="13" t="str">
        <f t="shared" ca="1" si="285"/>
        <v>Greater Than 8 Weeks Old</v>
      </c>
    </row>
    <row r="1372" spans="1:22" x14ac:dyDescent="0.35">
      <c r="A1372" s="2" t="s">
        <v>139</v>
      </c>
      <c r="B1372" s="5">
        <v>43694</v>
      </c>
      <c r="C1372" s="5" t="s">
        <v>375</v>
      </c>
      <c r="D1372" s="5" t="s">
        <v>382</v>
      </c>
      <c r="E1372" s="6">
        <v>1</v>
      </c>
      <c r="F1372" s="3">
        <v>49.99</v>
      </c>
      <c r="G1372" s="3">
        <v>18.95</v>
      </c>
      <c r="H1372" s="8">
        <f t="shared" si="273"/>
        <v>18.95</v>
      </c>
      <c r="I1372" s="3">
        <v>31.04</v>
      </c>
      <c r="J1372" s="4">
        <v>0.62</v>
      </c>
      <c r="K1372" s="2" t="str">
        <f t="shared" si="274"/>
        <v>Saturday</v>
      </c>
      <c r="L1372" s="5">
        <f t="shared" si="275"/>
        <v>43697</v>
      </c>
      <c r="M1372" s="2" t="str">
        <f t="shared" si="276"/>
        <v>Tuesday</v>
      </c>
      <c r="N1372" s="2" t="str">
        <f t="shared" si="277"/>
        <v>Tuesday</v>
      </c>
      <c r="O1372" s="12">
        <f t="shared" si="278"/>
        <v>0</v>
      </c>
      <c r="P1372" s="11" t="str">
        <f t="shared" si="279"/>
        <v>High Cost per Unit</v>
      </c>
      <c r="Q1372" s="12">
        <f t="shared" si="280"/>
        <v>0</v>
      </c>
      <c r="R1372" s="12">
        <f t="shared" si="281"/>
        <v>0</v>
      </c>
      <c r="S1372" s="12">
        <f t="shared" si="282"/>
        <v>0</v>
      </c>
      <c r="T1372" s="12">
        <f t="shared" si="283"/>
        <v>0</v>
      </c>
      <c r="U1372" s="12">
        <f t="shared" si="284"/>
        <v>0</v>
      </c>
      <c r="V1372" s="13" t="str">
        <f t="shared" ca="1" si="285"/>
        <v>Greater Than 8 Weeks Old</v>
      </c>
    </row>
    <row r="1373" spans="1:22" x14ac:dyDescent="0.35">
      <c r="A1373" s="2" t="s">
        <v>139</v>
      </c>
      <c r="B1373" s="5">
        <v>43695</v>
      </c>
      <c r="C1373" s="5" t="s">
        <v>375</v>
      </c>
      <c r="D1373" s="5" t="s">
        <v>382</v>
      </c>
      <c r="E1373" s="6">
        <v>1</v>
      </c>
      <c r="F1373" s="3">
        <v>75</v>
      </c>
      <c r="G1373" s="3">
        <v>18.95</v>
      </c>
      <c r="H1373" s="8">
        <f t="shared" si="273"/>
        <v>18.95</v>
      </c>
      <c r="I1373" s="3">
        <v>56.05</v>
      </c>
      <c r="J1373" s="4">
        <v>0.75</v>
      </c>
      <c r="K1373" s="2" t="str">
        <f t="shared" si="274"/>
        <v>Sunday</v>
      </c>
      <c r="L1373" s="5">
        <f t="shared" si="275"/>
        <v>43698</v>
      </c>
      <c r="M1373" s="2" t="str">
        <f t="shared" si="276"/>
        <v>Wednesday</v>
      </c>
      <c r="N1373" s="2" t="str">
        <f t="shared" si="277"/>
        <v>Wednesday</v>
      </c>
      <c r="O1373" s="12">
        <f t="shared" si="278"/>
        <v>0</v>
      </c>
      <c r="P1373" s="11" t="str">
        <f t="shared" si="279"/>
        <v>High Cost per Unit</v>
      </c>
      <c r="Q1373" s="12">
        <f t="shared" si="280"/>
        <v>0</v>
      </c>
      <c r="R1373" s="12">
        <f t="shared" si="281"/>
        <v>0</v>
      </c>
      <c r="S1373" s="12">
        <f t="shared" si="282"/>
        <v>0</v>
      </c>
      <c r="T1373" s="12">
        <f t="shared" si="283"/>
        <v>0</v>
      </c>
      <c r="U1373" s="12">
        <f t="shared" si="284"/>
        <v>0</v>
      </c>
      <c r="V1373" s="13" t="str">
        <f t="shared" ca="1" si="285"/>
        <v>Greater Than 8 Weeks Old</v>
      </c>
    </row>
    <row r="1374" spans="1:22" x14ac:dyDescent="0.35">
      <c r="A1374" s="2" t="s">
        <v>139</v>
      </c>
      <c r="B1374" s="5">
        <v>43696</v>
      </c>
      <c r="C1374" s="5" t="s">
        <v>375</v>
      </c>
      <c r="D1374" s="5" t="s">
        <v>382</v>
      </c>
      <c r="E1374" s="6">
        <v>2</v>
      </c>
      <c r="F1374" s="3">
        <v>124.99</v>
      </c>
      <c r="G1374" s="3">
        <v>37.9</v>
      </c>
      <c r="H1374" s="8">
        <f t="shared" si="273"/>
        <v>18.95</v>
      </c>
      <c r="I1374" s="3">
        <v>87.09</v>
      </c>
      <c r="J1374" s="4">
        <v>0.7</v>
      </c>
      <c r="K1374" s="2" t="str">
        <f t="shared" si="274"/>
        <v>Monday</v>
      </c>
      <c r="L1374" s="5">
        <f t="shared" si="275"/>
        <v>43699</v>
      </c>
      <c r="M1374" s="2" t="str">
        <f t="shared" si="276"/>
        <v>Thursday</v>
      </c>
      <c r="N1374" s="2" t="str">
        <f t="shared" si="277"/>
        <v>Thursday</v>
      </c>
      <c r="O1374" s="12">
        <f t="shared" si="278"/>
        <v>0</v>
      </c>
      <c r="P1374" s="11" t="str">
        <f t="shared" si="279"/>
        <v>High Cost per Unit</v>
      </c>
      <c r="Q1374" s="12">
        <f t="shared" si="280"/>
        <v>0</v>
      </c>
      <c r="R1374" s="12">
        <f t="shared" si="281"/>
        <v>3.7496999999999998</v>
      </c>
      <c r="S1374" s="12">
        <f t="shared" si="282"/>
        <v>0</v>
      </c>
      <c r="T1374" s="12">
        <f t="shared" si="283"/>
        <v>0</v>
      </c>
      <c r="U1374" s="12">
        <f t="shared" si="284"/>
        <v>0</v>
      </c>
      <c r="V1374" s="13" t="str">
        <f t="shared" ca="1" si="285"/>
        <v>Greater Than 8 Weeks Old</v>
      </c>
    </row>
    <row r="1375" spans="1:22" x14ac:dyDescent="0.35">
      <c r="A1375" s="2" t="s">
        <v>139</v>
      </c>
      <c r="B1375" s="5">
        <v>43697</v>
      </c>
      <c r="C1375" s="5" t="s">
        <v>375</v>
      </c>
      <c r="D1375" s="5" t="s">
        <v>382</v>
      </c>
      <c r="E1375" s="6">
        <v>3</v>
      </c>
      <c r="F1375" s="3">
        <v>124.99</v>
      </c>
      <c r="G1375" s="3">
        <v>56.85</v>
      </c>
      <c r="H1375" s="8">
        <f t="shared" si="273"/>
        <v>18.95</v>
      </c>
      <c r="I1375" s="3">
        <v>68.14</v>
      </c>
      <c r="J1375" s="4">
        <v>0.55000000000000004</v>
      </c>
      <c r="K1375" s="2" t="str">
        <f t="shared" si="274"/>
        <v>Tuesday</v>
      </c>
      <c r="L1375" s="5">
        <f t="shared" si="275"/>
        <v>43700</v>
      </c>
      <c r="M1375" s="2" t="str">
        <f t="shared" si="276"/>
        <v>Friday</v>
      </c>
      <c r="N1375" s="2" t="str">
        <f t="shared" si="277"/>
        <v>Friday</v>
      </c>
      <c r="O1375" s="12">
        <f t="shared" si="278"/>
        <v>6.2495000000000003</v>
      </c>
      <c r="P1375" s="11" t="str">
        <f t="shared" si="279"/>
        <v>High Cost per Unit</v>
      </c>
      <c r="Q1375" s="12">
        <f t="shared" si="280"/>
        <v>0</v>
      </c>
      <c r="R1375" s="12">
        <f t="shared" si="281"/>
        <v>3.7496999999999998</v>
      </c>
      <c r="S1375" s="12">
        <f t="shared" si="282"/>
        <v>0</v>
      </c>
      <c r="T1375" s="12">
        <f t="shared" si="283"/>
        <v>0</v>
      </c>
      <c r="U1375" s="12">
        <f t="shared" si="284"/>
        <v>0</v>
      </c>
      <c r="V1375" s="13" t="str">
        <f t="shared" ca="1" si="285"/>
        <v>Greater Than 8 Weeks Old</v>
      </c>
    </row>
    <row r="1376" spans="1:22" x14ac:dyDescent="0.35">
      <c r="A1376" s="2" t="s">
        <v>139</v>
      </c>
      <c r="B1376" s="5">
        <v>43698</v>
      </c>
      <c r="C1376" s="5" t="s">
        <v>375</v>
      </c>
      <c r="D1376" s="5" t="s">
        <v>382</v>
      </c>
      <c r="E1376" s="6">
        <v>1</v>
      </c>
      <c r="F1376" s="3">
        <v>75</v>
      </c>
      <c r="G1376" s="3">
        <v>18.95</v>
      </c>
      <c r="H1376" s="8">
        <f t="shared" si="273"/>
        <v>18.95</v>
      </c>
      <c r="I1376" s="3">
        <v>56.05</v>
      </c>
      <c r="J1376" s="4">
        <v>0.75</v>
      </c>
      <c r="K1376" s="2" t="str">
        <f t="shared" si="274"/>
        <v>Wednesday</v>
      </c>
      <c r="L1376" s="5">
        <f t="shared" si="275"/>
        <v>43701</v>
      </c>
      <c r="M1376" s="2" t="str">
        <f t="shared" si="276"/>
        <v>Saturday</v>
      </c>
      <c r="N1376" s="2" t="str">
        <f t="shared" si="277"/>
        <v>Saturday</v>
      </c>
      <c r="O1376" s="12">
        <f t="shared" si="278"/>
        <v>0</v>
      </c>
      <c r="P1376" s="11" t="str">
        <f t="shared" si="279"/>
        <v>High Cost per Unit</v>
      </c>
      <c r="Q1376" s="12">
        <f t="shared" si="280"/>
        <v>0</v>
      </c>
      <c r="R1376" s="12">
        <f t="shared" si="281"/>
        <v>0</v>
      </c>
      <c r="S1376" s="12">
        <f t="shared" si="282"/>
        <v>0</v>
      </c>
      <c r="T1376" s="12">
        <f t="shared" si="283"/>
        <v>0</v>
      </c>
      <c r="U1376" s="12">
        <f t="shared" si="284"/>
        <v>0</v>
      </c>
      <c r="V1376" s="13" t="str">
        <f t="shared" ca="1" si="285"/>
        <v>Greater Than 8 Weeks Old</v>
      </c>
    </row>
    <row r="1377" spans="1:22" x14ac:dyDescent="0.35">
      <c r="A1377" s="2" t="s">
        <v>139</v>
      </c>
      <c r="B1377" s="5">
        <v>43699</v>
      </c>
      <c r="C1377" s="5" t="s">
        <v>375</v>
      </c>
      <c r="D1377" s="5" t="s">
        <v>382</v>
      </c>
      <c r="E1377" s="6">
        <v>1</v>
      </c>
      <c r="F1377" s="3">
        <v>75</v>
      </c>
      <c r="G1377" s="3">
        <v>18.95</v>
      </c>
      <c r="H1377" s="8">
        <f t="shared" si="273"/>
        <v>18.95</v>
      </c>
      <c r="I1377" s="3">
        <v>56.05</v>
      </c>
      <c r="J1377" s="4">
        <v>0.75</v>
      </c>
      <c r="K1377" s="2" t="str">
        <f t="shared" si="274"/>
        <v>Thursday</v>
      </c>
      <c r="L1377" s="5">
        <f t="shared" si="275"/>
        <v>43702</v>
      </c>
      <c r="M1377" s="2" t="str">
        <f t="shared" si="276"/>
        <v>Sunday</v>
      </c>
      <c r="N1377" s="2" t="str">
        <f t="shared" si="277"/>
        <v>Monday</v>
      </c>
      <c r="O1377" s="12">
        <f t="shared" si="278"/>
        <v>0</v>
      </c>
      <c r="P1377" s="11" t="str">
        <f t="shared" si="279"/>
        <v>High Cost per Unit</v>
      </c>
      <c r="Q1377" s="12">
        <f t="shared" si="280"/>
        <v>0</v>
      </c>
      <c r="R1377" s="12">
        <f t="shared" si="281"/>
        <v>0</v>
      </c>
      <c r="S1377" s="12">
        <f t="shared" si="282"/>
        <v>0</v>
      </c>
      <c r="T1377" s="12">
        <f t="shared" si="283"/>
        <v>0</v>
      </c>
      <c r="U1377" s="12">
        <f t="shared" si="284"/>
        <v>0</v>
      </c>
      <c r="V1377" s="13" t="str">
        <f t="shared" ca="1" si="285"/>
        <v>Greater Than 8 Weeks Old</v>
      </c>
    </row>
    <row r="1378" spans="1:22" x14ac:dyDescent="0.35">
      <c r="A1378" s="2" t="s">
        <v>139</v>
      </c>
      <c r="B1378" s="5">
        <v>43701</v>
      </c>
      <c r="C1378" s="5" t="s">
        <v>375</v>
      </c>
      <c r="D1378" s="5" t="s">
        <v>382</v>
      </c>
      <c r="E1378" s="6">
        <v>1</v>
      </c>
      <c r="F1378" s="3">
        <v>49.99</v>
      </c>
      <c r="G1378" s="3">
        <v>18.95</v>
      </c>
      <c r="H1378" s="8">
        <f t="shared" si="273"/>
        <v>18.95</v>
      </c>
      <c r="I1378" s="3">
        <v>31.04</v>
      </c>
      <c r="J1378" s="4">
        <v>0.62</v>
      </c>
      <c r="K1378" s="2" t="str">
        <f t="shared" si="274"/>
        <v>Saturday</v>
      </c>
      <c r="L1378" s="5">
        <f t="shared" si="275"/>
        <v>43704</v>
      </c>
      <c r="M1378" s="2" t="str">
        <f t="shared" si="276"/>
        <v>Tuesday</v>
      </c>
      <c r="N1378" s="2" t="str">
        <f t="shared" si="277"/>
        <v>Tuesday</v>
      </c>
      <c r="O1378" s="12">
        <f t="shared" si="278"/>
        <v>0</v>
      </c>
      <c r="P1378" s="11" t="str">
        <f t="shared" si="279"/>
        <v>High Cost per Unit</v>
      </c>
      <c r="Q1378" s="12">
        <f t="shared" si="280"/>
        <v>0</v>
      </c>
      <c r="R1378" s="12">
        <f t="shared" si="281"/>
        <v>0</v>
      </c>
      <c r="S1378" s="12">
        <f t="shared" si="282"/>
        <v>0</v>
      </c>
      <c r="T1378" s="12">
        <f t="shared" si="283"/>
        <v>0</v>
      </c>
      <c r="U1378" s="12">
        <f t="shared" si="284"/>
        <v>0</v>
      </c>
      <c r="V1378" s="13" t="str">
        <f t="shared" ca="1" si="285"/>
        <v>Greater Than 8 Weeks Old</v>
      </c>
    </row>
    <row r="1379" spans="1:22" x14ac:dyDescent="0.35">
      <c r="A1379" s="2" t="s">
        <v>139</v>
      </c>
      <c r="B1379" s="5">
        <v>43702</v>
      </c>
      <c r="C1379" s="5" t="s">
        <v>375</v>
      </c>
      <c r="D1379" s="5" t="s">
        <v>382</v>
      </c>
      <c r="E1379" s="6">
        <v>3</v>
      </c>
      <c r="F1379" s="3">
        <v>225</v>
      </c>
      <c r="G1379" s="3">
        <v>56.85</v>
      </c>
      <c r="H1379" s="8">
        <f t="shared" si="273"/>
        <v>18.95</v>
      </c>
      <c r="I1379" s="3">
        <v>168.15</v>
      </c>
      <c r="J1379" s="4">
        <v>0.75</v>
      </c>
      <c r="K1379" s="2" t="str">
        <f t="shared" si="274"/>
        <v>Sunday</v>
      </c>
      <c r="L1379" s="5">
        <f t="shared" si="275"/>
        <v>43705</v>
      </c>
      <c r="M1379" s="2" t="str">
        <f t="shared" si="276"/>
        <v>Wednesday</v>
      </c>
      <c r="N1379" s="2" t="str">
        <f t="shared" si="277"/>
        <v>Wednesday</v>
      </c>
      <c r="O1379" s="12">
        <f t="shared" si="278"/>
        <v>0</v>
      </c>
      <c r="P1379" s="11" t="str">
        <f t="shared" si="279"/>
        <v>High Cost per Unit</v>
      </c>
      <c r="Q1379" s="12">
        <f t="shared" si="280"/>
        <v>0</v>
      </c>
      <c r="R1379" s="12">
        <f t="shared" si="281"/>
        <v>6.75</v>
      </c>
      <c r="S1379" s="12">
        <f t="shared" si="282"/>
        <v>0</v>
      </c>
      <c r="T1379" s="12">
        <f t="shared" si="283"/>
        <v>0</v>
      </c>
      <c r="U1379" s="12">
        <f t="shared" si="284"/>
        <v>0</v>
      </c>
      <c r="V1379" s="13" t="str">
        <f t="shared" ca="1" si="285"/>
        <v>Greater Than 8 Weeks Old</v>
      </c>
    </row>
    <row r="1380" spans="1:22" x14ac:dyDescent="0.35">
      <c r="A1380" s="2" t="s">
        <v>139</v>
      </c>
      <c r="B1380" s="5">
        <v>43706</v>
      </c>
      <c r="C1380" s="5" t="s">
        <v>375</v>
      </c>
      <c r="D1380" s="5" t="s">
        <v>382</v>
      </c>
      <c r="E1380" s="6">
        <v>2</v>
      </c>
      <c r="F1380" s="3">
        <v>150</v>
      </c>
      <c r="G1380" s="3">
        <v>37.9</v>
      </c>
      <c r="H1380" s="8">
        <f t="shared" si="273"/>
        <v>18.95</v>
      </c>
      <c r="I1380" s="3">
        <v>112.1</v>
      </c>
      <c r="J1380" s="4">
        <v>0.75</v>
      </c>
      <c r="K1380" s="2" t="str">
        <f t="shared" si="274"/>
        <v>Thursday</v>
      </c>
      <c r="L1380" s="5">
        <f t="shared" si="275"/>
        <v>43709</v>
      </c>
      <c r="M1380" s="2" t="str">
        <f t="shared" si="276"/>
        <v>Sunday</v>
      </c>
      <c r="N1380" s="2" t="str">
        <f t="shared" si="277"/>
        <v>Monday</v>
      </c>
      <c r="O1380" s="12">
        <f t="shared" si="278"/>
        <v>0</v>
      </c>
      <c r="P1380" s="11" t="str">
        <f t="shared" si="279"/>
        <v>High Cost per Unit</v>
      </c>
      <c r="Q1380" s="12">
        <f t="shared" si="280"/>
        <v>0</v>
      </c>
      <c r="R1380" s="12">
        <f t="shared" si="281"/>
        <v>4.5</v>
      </c>
      <c r="S1380" s="12">
        <f t="shared" si="282"/>
        <v>0</v>
      </c>
      <c r="T1380" s="12">
        <f t="shared" si="283"/>
        <v>0</v>
      </c>
      <c r="U1380" s="12">
        <f t="shared" si="284"/>
        <v>0</v>
      </c>
      <c r="V1380" s="13" t="str">
        <f t="shared" ca="1" si="285"/>
        <v>Greater Than 8 Weeks Old</v>
      </c>
    </row>
    <row r="1381" spans="1:22" x14ac:dyDescent="0.35">
      <c r="A1381" s="2" t="s">
        <v>139</v>
      </c>
      <c r="B1381" s="5">
        <v>43707</v>
      </c>
      <c r="C1381" s="5" t="s">
        <v>375</v>
      </c>
      <c r="D1381" s="5" t="s">
        <v>382</v>
      </c>
      <c r="E1381" s="6">
        <v>1</v>
      </c>
      <c r="F1381" s="3">
        <v>75</v>
      </c>
      <c r="G1381" s="3">
        <v>18.95</v>
      </c>
      <c r="H1381" s="8">
        <f t="shared" si="273"/>
        <v>18.95</v>
      </c>
      <c r="I1381" s="3">
        <v>56.05</v>
      </c>
      <c r="J1381" s="4">
        <v>0.75</v>
      </c>
      <c r="K1381" s="2" t="str">
        <f t="shared" si="274"/>
        <v>Friday</v>
      </c>
      <c r="L1381" s="5">
        <f t="shared" si="275"/>
        <v>43710</v>
      </c>
      <c r="M1381" s="2" t="str">
        <f t="shared" si="276"/>
        <v>Monday</v>
      </c>
      <c r="N1381" s="2" t="str">
        <f t="shared" si="277"/>
        <v>Monday</v>
      </c>
      <c r="O1381" s="12">
        <f t="shared" si="278"/>
        <v>0</v>
      </c>
      <c r="P1381" s="11" t="str">
        <f t="shared" si="279"/>
        <v>High Cost per Unit</v>
      </c>
      <c r="Q1381" s="12">
        <f t="shared" si="280"/>
        <v>0</v>
      </c>
      <c r="R1381" s="12">
        <f t="shared" si="281"/>
        <v>0</v>
      </c>
      <c r="S1381" s="12">
        <f t="shared" si="282"/>
        <v>0</v>
      </c>
      <c r="T1381" s="12">
        <f t="shared" si="283"/>
        <v>0</v>
      </c>
      <c r="U1381" s="12">
        <f t="shared" si="284"/>
        <v>0</v>
      </c>
      <c r="V1381" s="13" t="str">
        <f t="shared" ca="1" si="285"/>
        <v>Greater Than 8 Weeks Old</v>
      </c>
    </row>
    <row r="1382" spans="1:22" x14ac:dyDescent="0.35">
      <c r="A1382" s="2" t="s">
        <v>139</v>
      </c>
      <c r="B1382" s="5">
        <v>43708</v>
      </c>
      <c r="C1382" s="5" t="s">
        <v>375</v>
      </c>
      <c r="D1382" s="5" t="s">
        <v>382</v>
      </c>
      <c r="E1382" s="6">
        <v>1</v>
      </c>
      <c r="F1382" s="3">
        <v>75</v>
      </c>
      <c r="G1382" s="3">
        <v>18.95</v>
      </c>
      <c r="H1382" s="8">
        <f t="shared" si="273"/>
        <v>18.95</v>
      </c>
      <c r="I1382" s="3">
        <v>56.05</v>
      </c>
      <c r="J1382" s="4">
        <v>0.75</v>
      </c>
      <c r="K1382" s="2" t="str">
        <f t="shared" si="274"/>
        <v>Saturday</v>
      </c>
      <c r="L1382" s="5">
        <f t="shared" si="275"/>
        <v>43711</v>
      </c>
      <c r="M1382" s="2" t="str">
        <f t="shared" si="276"/>
        <v>Tuesday</v>
      </c>
      <c r="N1382" s="2" t="str">
        <f t="shared" si="277"/>
        <v>Tuesday</v>
      </c>
      <c r="O1382" s="12">
        <f t="shared" si="278"/>
        <v>0</v>
      </c>
      <c r="P1382" s="11" t="str">
        <f t="shared" si="279"/>
        <v>High Cost per Unit</v>
      </c>
      <c r="Q1382" s="12">
        <f t="shared" si="280"/>
        <v>0</v>
      </c>
      <c r="R1382" s="12">
        <f t="shared" si="281"/>
        <v>0</v>
      </c>
      <c r="S1382" s="12">
        <f t="shared" si="282"/>
        <v>0</v>
      </c>
      <c r="T1382" s="12">
        <f t="shared" si="283"/>
        <v>0</v>
      </c>
      <c r="U1382" s="12">
        <f t="shared" si="284"/>
        <v>0</v>
      </c>
      <c r="V1382" s="13" t="str">
        <f t="shared" ca="1" si="285"/>
        <v>Greater Than 8 Weeks Old</v>
      </c>
    </row>
    <row r="1383" spans="1:22" x14ac:dyDescent="0.35">
      <c r="A1383" s="2" t="s">
        <v>33</v>
      </c>
      <c r="B1383" s="5">
        <v>43678</v>
      </c>
      <c r="C1383" s="5" t="s">
        <v>375</v>
      </c>
      <c r="D1383" s="5" t="s">
        <v>382</v>
      </c>
      <c r="E1383" s="6">
        <v>2</v>
      </c>
      <c r="F1383" s="3">
        <v>218</v>
      </c>
      <c r="G1383" s="3">
        <v>66.3</v>
      </c>
      <c r="H1383" s="8">
        <f t="shared" si="273"/>
        <v>33.15</v>
      </c>
      <c r="I1383" s="3">
        <v>151.69999999999999</v>
      </c>
      <c r="J1383" s="4">
        <v>0.7</v>
      </c>
      <c r="K1383" s="2" t="str">
        <f t="shared" si="274"/>
        <v>Thursday</v>
      </c>
      <c r="L1383" s="5">
        <f t="shared" si="275"/>
        <v>43681</v>
      </c>
      <c r="M1383" s="2" t="str">
        <f t="shared" si="276"/>
        <v>Sunday</v>
      </c>
      <c r="N1383" s="2" t="str">
        <f t="shared" si="277"/>
        <v>Monday</v>
      </c>
      <c r="O1383" s="12">
        <f t="shared" si="278"/>
        <v>0</v>
      </c>
      <c r="P1383" s="11" t="str">
        <f t="shared" si="279"/>
        <v>High Cost per Unit</v>
      </c>
      <c r="Q1383" s="12">
        <f t="shared" si="280"/>
        <v>0</v>
      </c>
      <c r="R1383" s="12">
        <f t="shared" si="281"/>
        <v>6.54</v>
      </c>
      <c r="S1383" s="12">
        <f t="shared" si="282"/>
        <v>0</v>
      </c>
      <c r="T1383" s="12">
        <f t="shared" si="283"/>
        <v>0</v>
      </c>
      <c r="U1383" s="12">
        <f t="shared" si="284"/>
        <v>0</v>
      </c>
      <c r="V1383" s="13" t="str">
        <f t="shared" ca="1" si="285"/>
        <v>Greater Than 8 Weeks Old</v>
      </c>
    </row>
    <row r="1384" spans="1:22" x14ac:dyDescent="0.35">
      <c r="A1384" s="2" t="s">
        <v>33</v>
      </c>
      <c r="B1384" s="5">
        <v>43680</v>
      </c>
      <c r="C1384" s="5" t="s">
        <v>375</v>
      </c>
      <c r="D1384" s="5" t="s">
        <v>382</v>
      </c>
      <c r="E1384" s="6">
        <v>2</v>
      </c>
      <c r="F1384" s="3">
        <v>218</v>
      </c>
      <c r="G1384" s="3">
        <v>66.3</v>
      </c>
      <c r="H1384" s="8">
        <f t="shared" si="273"/>
        <v>33.15</v>
      </c>
      <c r="I1384" s="3">
        <v>151.69999999999999</v>
      </c>
      <c r="J1384" s="4">
        <v>0.7</v>
      </c>
      <c r="K1384" s="2" t="str">
        <f t="shared" si="274"/>
        <v>Saturday</v>
      </c>
      <c r="L1384" s="5">
        <f t="shared" si="275"/>
        <v>43683</v>
      </c>
      <c r="M1384" s="2" t="str">
        <f t="shared" si="276"/>
        <v>Tuesday</v>
      </c>
      <c r="N1384" s="2" t="str">
        <f t="shared" si="277"/>
        <v>Tuesday</v>
      </c>
      <c r="O1384" s="12">
        <f t="shared" si="278"/>
        <v>0</v>
      </c>
      <c r="P1384" s="11" t="str">
        <f t="shared" si="279"/>
        <v>High Cost per Unit</v>
      </c>
      <c r="Q1384" s="12">
        <f t="shared" si="280"/>
        <v>0</v>
      </c>
      <c r="R1384" s="12">
        <f t="shared" si="281"/>
        <v>6.54</v>
      </c>
      <c r="S1384" s="12">
        <f t="shared" si="282"/>
        <v>0</v>
      </c>
      <c r="T1384" s="12">
        <f t="shared" si="283"/>
        <v>0</v>
      </c>
      <c r="U1384" s="12">
        <f t="shared" si="284"/>
        <v>0</v>
      </c>
      <c r="V1384" s="13" t="str">
        <f t="shared" ca="1" si="285"/>
        <v>Greater Than 8 Weeks Old</v>
      </c>
    </row>
    <row r="1385" spans="1:22" x14ac:dyDescent="0.35">
      <c r="A1385" s="2" t="s">
        <v>33</v>
      </c>
      <c r="B1385" s="5">
        <v>43681</v>
      </c>
      <c r="C1385" s="5" t="s">
        <v>375</v>
      </c>
      <c r="D1385" s="5" t="s">
        <v>382</v>
      </c>
      <c r="E1385" s="6">
        <v>2</v>
      </c>
      <c r="F1385" s="3">
        <v>218</v>
      </c>
      <c r="G1385" s="3">
        <v>66.3</v>
      </c>
      <c r="H1385" s="8">
        <f t="shared" si="273"/>
        <v>33.15</v>
      </c>
      <c r="I1385" s="3">
        <v>151.69999999999999</v>
      </c>
      <c r="J1385" s="4">
        <v>0.7</v>
      </c>
      <c r="K1385" s="2" t="str">
        <f t="shared" si="274"/>
        <v>Sunday</v>
      </c>
      <c r="L1385" s="5">
        <f t="shared" si="275"/>
        <v>43684</v>
      </c>
      <c r="M1385" s="2" t="str">
        <f t="shared" si="276"/>
        <v>Wednesday</v>
      </c>
      <c r="N1385" s="2" t="str">
        <f t="shared" si="277"/>
        <v>Wednesday</v>
      </c>
      <c r="O1385" s="12">
        <f t="shared" si="278"/>
        <v>0</v>
      </c>
      <c r="P1385" s="11" t="str">
        <f t="shared" si="279"/>
        <v>High Cost per Unit</v>
      </c>
      <c r="Q1385" s="12">
        <f t="shared" si="280"/>
        <v>0</v>
      </c>
      <c r="R1385" s="12">
        <f t="shared" si="281"/>
        <v>6.54</v>
      </c>
      <c r="S1385" s="12">
        <f t="shared" si="282"/>
        <v>0</v>
      </c>
      <c r="T1385" s="12">
        <f t="shared" si="283"/>
        <v>0</v>
      </c>
      <c r="U1385" s="12">
        <f t="shared" si="284"/>
        <v>0</v>
      </c>
      <c r="V1385" s="13" t="str">
        <f t="shared" ca="1" si="285"/>
        <v>Greater Than 8 Weeks Old</v>
      </c>
    </row>
    <row r="1386" spans="1:22" x14ac:dyDescent="0.35">
      <c r="A1386" s="2" t="s">
        <v>33</v>
      </c>
      <c r="B1386" s="5">
        <v>43683</v>
      </c>
      <c r="C1386" s="5" t="s">
        <v>375</v>
      </c>
      <c r="D1386" s="5" t="s">
        <v>382</v>
      </c>
      <c r="E1386" s="6">
        <v>1</v>
      </c>
      <c r="F1386" s="3">
        <v>109</v>
      </c>
      <c r="G1386" s="3">
        <v>33.15</v>
      </c>
      <c r="H1386" s="8">
        <f t="shared" si="273"/>
        <v>33.15</v>
      </c>
      <c r="I1386" s="3">
        <v>75.849999999999994</v>
      </c>
      <c r="J1386" s="4">
        <v>0.7</v>
      </c>
      <c r="K1386" s="2" t="str">
        <f t="shared" si="274"/>
        <v>Tuesday</v>
      </c>
      <c r="L1386" s="5">
        <f t="shared" si="275"/>
        <v>43686</v>
      </c>
      <c r="M1386" s="2" t="str">
        <f t="shared" si="276"/>
        <v>Friday</v>
      </c>
      <c r="N1386" s="2" t="str">
        <f t="shared" si="277"/>
        <v>Friday</v>
      </c>
      <c r="O1386" s="12">
        <f t="shared" si="278"/>
        <v>5.45</v>
      </c>
      <c r="P1386" s="11" t="str">
        <f t="shared" si="279"/>
        <v>High Cost per Unit</v>
      </c>
      <c r="Q1386" s="12">
        <f t="shared" si="280"/>
        <v>0</v>
      </c>
      <c r="R1386" s="12">
        <f t="shared" si="281"/>
        <v>0</v>
      </c>
      <c r="S1386" s="12">
        <f t="shared" si="282"/>
        <v>0</v>
      </c>
      <c r="T1386" s="12">
        <f t="shared" si="283"/>
        <v>0</v>
      </c>
      <c r="U1386" s="12">
        <f t="shared" si="284"/>
        <v>0</v>
      </c>
      <c r="V1386" s="13" t="str">
        <f t="shared" ca="1" si="285"/>
        <v>Greater Than 8 Weeks Old</v>
      </c>
    </row>
    <row r="1387" spans="1:22" x14ac:dyDescent="0.35">
      <c r="A1387" s="2" t="s">
        <v>33</v>
      </c>
      <c r="B1387" s="5">
        <v>43684</v>
      </c>
      <c r="C1387" s="5" t="s">
        <v>375</v>
      </c>
      <c r="D1387" s="5" t="s">
        <v>382</v>
      </c>
      <c r="E1387" s="6">
        <v>3</v>
      </c>
      <c r="F1387" s="3">
        <v>327</v>
      </c>
      <c r="G1387" s="3">
        <v>99.45</v>
      </c>
      <c r="H1387" s="8">
        <f t="shared" si="273"/>
        <v>33.15</v>
      </c>
      <c r="I1387" s="3">
        <v>227.55</v>
      </c>
      <c r="J1387" s="4">
        <v>0.7</v>
      </c>
      <c r="K1387" s="2" t="str">
        <f t="shared" si="274"/>
        <v>Wednesday</v>
      </c>
      <c r="L1387" s="5">
        <f t="shared" si="275"/>
        <v>43687</v>
      </c>
      <c r="M1387" s="2" t="str">
        <f t="shared" si="276"/>
        <v>Saturday</v>
      </c>
      <c r="N1387" s="2" t="str">
        <f t="shared" si="277"/>
        <v>Saturday</v>
      </c>
      <c r="O1387" s="12">
        <f t="shared" si="278"/>
        <v>0</v>
      </c>
      <c r="P1387" s="11" t="str">
        <f t="shared" si="279"/>
        <v>High Cost per Unit</v>
      </c>
      <c r="Q1387" s="12">
        <f t="shared" si="280"/>
        <v>0</v>
      </c>
      <c r="R1387" s="12">
        <f t="shared" si="281"/>
        <v>9.81</v>
      </c>
      <c r="S1387" s="12">
        <f t="shared" si="282"/>
        <v>0</v>
      </c>
      <c r="T1387" s="12">
        <f t="shared" si="283"/>
        <v>0</v>
      </c>
      <c r="U1387" s="12">
        <f t="shared" si="284"/>
        <v>0</v>
      </c>
      <c r="V1387" s="13" t="str">
        <f t="shared" ca="1" si="285"/>
        <v>Greater Than 8 Weeks Old</v>
      </c>
    </row>
    <row r="1388" spans="1:22" x14ac:dyDescent="0.35">
      <c r="A1388" s="2" t="s">
        <v>33</v>
      </c>
      <c r="B1388" s="5">
        <v>43685</v>
      </c>
      <c r="C1388" s="5" t="s">
        <v>375</v>
      </c>
      <c r="D1388" s="5" t="s">
        <v>382</v>
      </c>
      <c r="E1388" s="6">
        <v>4</v>
      </c>
      <c r="F1388" s="3">
        <v>436</v>
      </c>
      <c r="G1388" s="3">
        <v>132.6</v>
      </c>
      <c r="H1388" s="8">
        <f t="shared" si="273"/>
        <v>33.15</v>
      </c>
      <c r="I1388" s="3">
        <v>303.39999999999998</v>
      </c>
      <c r="J1388" s="4">
        <v>0.7</v>
      </c>
      <c r="K1388" s="2" t="str">
        <f t="shared" si="274"/>
        <v>Thursday</v>
      </c>
      <c r="L1388" s="5">
        <f t="shared" si="275"/>
        <v>43688</v>
      </c>
      <c r="M1388" s="2" t="str">
        <f t="shared" si="276"/>
        <v>Sunday</v>
      </c>
      <c r="N1388" s="2" t="str">
        <f t="shared" si="277"/>
        <v>Monday</v>
      </c>
      <c r="O1388" s="12">
        <f t="shared" si="278"/>
        <v>0</v>
      </c>
      <c r="P1388" s="11" t="str">
        <f t="shared" si="279"/>
        <v>High Cost per Unit</v>
      </c>
      <c r="Q1388" s="12">
        <f t="shared" si="280"/>
        <v>0</v>
      </c>
      <c r="R1388" s="12">
        <f t="shared" si="281"/>
        <v>13.08</v>
      </c>
      <c r="S1388" s="12">
        <f t="shared" si="282"/>
        <v>0</v>
      </c>
      <c r="T1388" s="12">
        <f t="shared" si="283"/>
        <v>0</v>
      </c>
      <c r="U1388" s="12">
        <f t="shared" si="284"/>
        <v>0</v>
      </c>
      <c r="V1388" s="13" t="str">
        <f t="shared" ca="1" si="285"/>
        <v>Greater Than 8 Weeks Old</v>
      </c>
    </row>
    <row r="1389" spans="1:22" x14ac:dyDescent="0.35">
      <c r="A1389" s="2" t="s">
        <v>33</v>
      </c>
      <c r="B1389" s="5">
        <v>43686</v>
      </c>
      <c r="C1389" s="5" t="s">
        <v>375</v>
      </c>
      <c r="D1389" s="5" t="s">
        <v>382</v>
      </c>
      <c r="E1389" s="6">
        <v>4</v>
      </c>
      <c r="F1389" s="3">
        <v>436</v>
      </c>
      <c r="G1389" s="3">
        <v>132.6</v>
      </c>
      <c r="H1389" s="8">
        <f t="shared" si="273"/>
        <v>33.15</v>
      </c>
      <c r="I1389" s="3">
        <v>303.39999999999998</v>
      </c>
      <c r="J1389" s="4">
        <v>0.7</v>
      </c>
      <c r="K1389" s="2" t="str">
        <f t="shared" si="274"/>
        <v>Friday</v>
      </c>
      <c r="L1389" s="5">
        <f t="shared" si="275"/>
        <v>43689</v>
      </c>
      <c r="M1389" s="2" t="str">
        <f t="shared" si="276"/>
        <v>Monday</v>
      </c>
      <c r="N1389" s="2" t="str">
        <f t="shared" si="277"/>
        <v>Monday</v>
      </c>
      <c r="O1389" s="12">
        <f t="shared" si="278"/>
        <v>0</v>
      </c>
      <c r="P1389" s="11" t="str">
        <f t="shared" si="279"/>
        <v>High Cost per Unit</v>
      </c>
      <c r="Q1389" s="12">
        <f t="shared" si="280"/>
        <v>0</v>
      </c>
      <c r="R1389" s="12">
        <f t="shared" si="281"/>
        <v>13.08</v>
      </c>
      <c r="S1389" s="12">
        <f t="shared" si="282"/>
        <v>0</v>
      </c>
      <c r="T1389" s="12">
        <f t="shared" si="283"/>
        <v>0</v>
      </c>
      <c r="U1389" s="12">
        <f t="shared" si="284"/>
        <v>0</v>
      </c>
      <c r="V1389" s="13" t="str">
        <f t="shared" ca="1" si="285"/>
        <v>Greater Than 8 Weeks Old</v>
      </c>
    </row>
    <row r="1390" spans="1:22" x14ac:dyDescent="0.35">
      <c r="A1390" s="2" t="s">
        <v>33</v>
      </c>
      <c r="B1390" s="5">
        <v>43687</v>
      </c>
      <c r="C1390" s="5" t="s">
        <v>375</v>
      </c>
      <c r="D1390" s="5" t="s">
        <v>382</v>
      </c>
      <c r="E1390" s="6">
        <v>3</v>
      </c>
      <c r="F1390" s="3">
        <v>327</v>
      </c>
      <c r="G1390" s="3">
        <v>99.45</v>
      </c>
      <c r="H1390" s="8">
        <f t="shared" si="273"/>
        <v>33.15</v>
      </c>
      <c r="I1390" s="3">
        <v>227.55</v>
      </c>
      <c r="J1390" s="4">
        <v>0.7</v>
      </c>
      <c r="K1390" s="2" t="str">
        <f t="shared" si="274"/>
        <v>Saturday</v>
      </c>
      <c r="L1390" s="5">
        <f t="shared" si="275"/>
        <v>43690</v>
      </c>
      <c r="M1390" s="2" t="str">
        <f t="shared" si="276"/>
        <v>Tuesday</v>
      </c>
      <c r="N1390" s="2" t="str">
        <f t="shared" si="277"/>
        <v>Tuesday</v>
      </c>
      <c r="O1390" s="12">
        <f t="shared" si="278"/>
        <v>0</v>
      </c>
      <c r="P1390" s="11" t="str">
        <f t="shared" si="279"/>
        <v>High Cost per Unit</v>
      </c>
      <c r="Q1390" s="12">
        <f t="shared" si="280"/>
        <v>0</v>
      </c>
      <c r="R1390" s="12">
        <f t="shared" si="281"/>
        <v>9.81</v>
      </c>
      <c r="S1390" s="12">
        <f t="shared" si="282"/>
        <v>0</v>
      </c>
      <c r="T1390" s="12">
        <f t="shared" si="283"/>
        <v>0</v>
      </c>
      <c r="U1390" s="12">
        <f t="shared" si="284"/>
        <v>0</v>
      </c>
      <c r="V1390" s="13" t="str">
        <f t="shared" ca="1" si="285"/>
        <v>Greater Than 8 Weeks Old</v>
      </c>
    </row>
    <row r="1391" spans="1:22" x14ac:dyDescent="0.35">
      <c r="A1391" s="2" t="s">
        <v>33</v>
      </c>
      <c r="B1391" s="5">
        <v>43689</v>
      </c>
      <c r="C1391" s="5" t="s">
        <v>375</v>
      </c>
      <c r="D1391" s="5" t="s">
        <v>382</v>
      </c>
      <c r="E1391" s="6">
        <v>3</v>
      </c>
      <c r="F1391" s="3">
        <v>327</v>
      </c>
      <c r="G1391" s="3">
        <v>99.45</v>
      </c>
      <c r="H1391" s="8">
        <f t="shared" si="273"/>
        <v>33.15</v>
      </c>
      <c r="I1391" s="3">
        <v>227.55</v>
      </c>
      <c r="J1391" s="4">
        <v>0.7</v>
      </c>
      <c r="K1391" s="2" t="str">
        <f t="shared" si="274"/>
        <v>Monday</v>
      </c>
      <c r="L1391" s="5">
        <f t="shared" si="275"/>
        <v>43692</v>
      </c>
      <c r="M1391" s="2" t="str">
        <f t="shared" si="276"/>
        <v>Thursday</v>
      </c>
      <c r="N1391" s="2" t="str">
        <f t="shared" si="277"/>
        <v>Thursday</v>
      </c>
      <c r="O1391" s="12">
        <f t="shared" si="278"/>
        <v>0</v>
      </c>
      <c r="P1391" s="11" t="str">
        <f t="shared" si="279"/>
        <v>High Cost per Unit</v>
      </c>
      <c r="Q1391" s="12">
        <f t="shared" si="280"/>
        <v>0</v>
      </c>
      <c r="R1391" s="12">
        <f t="shared" si="281"/>
        <v>9.81</v>
      </c>
      <c r="S1391" s="12">
        <f t="shared" si="282"/>
        <v>0</v>
      </c>
      <c r="T1391" s="12">
        <f t="shared" si="283"/>
        <v>0</v>
      </c>
      <c r="U1391" s="12">
        <f t="shared" si="284"/>
        <v>0</v>
      </c>
      <c r="V1391" s="13" t="str">
        <f t="shared" ca="1" si="285"/>
        <v>Greater Than 8 Weeks Old</v>
      </c>
    </row>
    <row r="1392" spans="1:22" x14ac:dyDescent="0.35">
      <c r="A1392" s="2" t="s">
        <v>33</v>
      </c>
      <c r="B1392" s="5">
        <v>43690</v>
      </c>
      <c r="C1392" s="5" t="s">
        <v>375</v>
      </c>
      <c r="D1392" s="5" t="s">
        <v>382</v>
      </c>
      <c r="E1392" s="6">
        <v>2</v>
      </c>
      <c r="F1392" s="3">
        <v>218</v>
      </c>
      <c r="G1392" s="3">
        <v>66.3</v>
      </c>
      <c r="H1392" s="8">
        <f t="shared" si="273"/>
        <v>33.15</v>
      </c>
      <c r="I1392" s="3">
        <v>151.69999999999999</v>
      </c>
      <c r="J1392" s="4">
        <v>0.7</v>
      </c>
      <c r="K1392" s="2" t="str">
        <f t="shared" si="274"/>
        <v>Tuesday</v>
      </c>
      <c r="L1392" s="5">
        <f t="shared" si="275"/>
        <v>43693</v>
      </c>
      <c r="M1392" s="2" t="str">
        <f t="shared" si="276"/>
        <v>Friday</v>
      </c>
      <c r="N1392" s="2" t="str">
        <f t="shared" si="277"/>
        <v>Friday</v>
      </c>
      <c r="O1392" s="12">
        <f t="shared" si="278"/>
        <v>10.9</v>
      </c>
      <c r="P1392" s="11" t="str">
        <f t="shared" si="279"/>
        <v>High Cost per Unit</v>
      </c>
      <c r="Q1392" s="12">
        <f t="shared" si="280"/>
        <v>0</v>
      </c>
      <c r="R1392" s="12">
        <f t="shared" si="281"/>
        <v>6.54</v>
      </c>
      <c r="S1392" s="12">
        <f t="shared" si="282"/>
        <v>0</v>
      </c>
      <c r="T1392" s="12">
        <f t="shared" si="283"/>
        <v>0</v>
      </c>
      <c r="U1392" s="12">
        <f t="shared" si="284"/>
        <v>0</v>
      </c>
      <c r="V1392" s="13" t="str">
        <f t="shared" ca="1" si="285"/>
        <v>Greater Than 8 Weeks Old</v>
      </c>
    </row>
    <row r="1393" spans="1:22" x14ac:dyDescent="0.35">
      <c r="A1393" s="2" t="s">
        <v>33</v>
      </c>
      <c r="B1393" s="5">
        <v>43691</v>
      </c>
      <c r="C1393" s="5" t="s">
        <v>375</v>
      </c>
      <c r="D1393" s="5" t="s">
        <v>382</v>
      </c>
      <c r="E1393" s="6">
        <v>1</v>
      </c>
      <c r="F1393" s="3">
        <v>109</v>
      </c>
      <c r="G1393" s="3">
        <v>33.15</v>
      </c>
      <c r="H1393" s="8">
        <f t="shared" si="273"/>
        <v>33.15</v>
      </c>
      <c r="I1393" s="3">
        <v>75.849999999999994</v>
      </c>
      <c r="J1393" s="4">
        <v>0.7</v>
      </c>
      <c r="K1393" s="2" t="str">
        <f t="shared" si="274"/>
        <v>Wednesday</v>
      </c>
      <c r="L1393" s="5">
        <f t="shared" si="275"/>
        <v>43694</v>
      </c>
      <c r="M1393" s="2" t="str">
        <f t="shared" si="276"/>
        <v>Saturday</v>
      </c>
      <c r="N1393" s="2" t="str">
        <f t="shared" si="277"/>
        <v>Saturday</v>
      </c>
      <c r="O1393" s="12">
        <f t="shared" si="278"/>
        <v>0</v>
      </c>
      <c r="P1393" s="11" t="str">
        <f t="shared" si="279"/>
        <v>High Cost per Unit</v>
      </c>
      <c r="Q1393" s="12">
        <f t="shared" si="280"/>
        <v>0</v>
      </c>
      <c r="R1393" s="12">
        <f t="shared" si="281"/>
        <v>0</v>
      </c>
      <c r="S1393" s="12">
        <f t="shared" si="282"/>
        <v>0</v>
      </c>
      <c r="T1393" s="12">
        <f t="shared" si="283"/>
        <v>0</v>
      </c>
      <c r="U1393" s="12">
        <f t="shared" si="284"/>
        <v>0</v>
      </c>
      <c r="V1393" s="13" t="str">
        <f t="shared" ca="1" si="285"/>
        <v>Greater Than 8 Weeks Old</v>
      </c>
    </row>
    <row r="1394" spans="1:22" x14ac:dyDescent="0.35">
      <c r="A1394" s="2" t="s">
        <v>33</v>
      </c>
      <c r="B1394" s="5">
        <v>43693</v>
      </c>
      <c r="C1394" s="5" t="s">
        <v>375</v>
      </c>
      <c r="D1394" s="5" t="s">
        <v>382</v>
      </c>
      <c r="E1394" s="6">
        <v>4</v>
      </c>
      <c r="F1394" s="3">
        <v>436</v>
      </c>
      <c r="G1394" s="3">
        <v>132.6</v>
      </c>
      <c r="H1394" s="8">
        <f t="shared" si="273"/>
        <v>33.15</v>
      </c>
      <c r="I1394" s="3">
        <v>303.39999999999998</v>
      </c>
      <c r="J1394" s="4">
        <v>0.7</v>
      </c>
      <c r="K1394" s="2" t="str">
        <f t="shared" si="274"/>
        <v>Friday</v>
      </c>
      <c r="L1394" s="5">
        <f t="shared" si="275"/>
        <v>43696</v>
      </c>
      <c r="M1394" s="2" t="str">
        <f t="shared" si="276"/>
        <v>Monday</v>
      </c>
      <c r="N1394" s="2" t="str">
        <f t="shared" si="277"/>
        <v>Monday</v>
      </c>
      <c r="O1394" s="12">
        <f t="shared" si="278"/>
        <v>0</v>
      </c>
      <c r="P1394" s="11" t="str">
        <f t="shared" si="279"/>
        <v>High Cost per Unit</v>
      </c>
      <c r="Q1394" s="12">
        <f t="shared" si="280"/>
        <v>0</v>
      </c>
      <c r="R1394" s="12">
        <f t="shared" si="281"/>
        <v>13.08</v>
      </c>
      <c r="S1394" s="12">
        <f t="shared" si="282"/>
        <v>0</v>
      </c>
      <c r="T1394" s="12">
        <f t="shared" si="283"/>
        <v>0</v>
      </c>
      <c r="U1394" s="12">
        <f t="shared" si="284"/>
        <v>0</v>
      </c>
      <c r="V1394" s="13" t="str">
        <f t="shared" ca="1" si="285"/>
        <v>Greater Than 8 Weeks Old</v>
      </c>
    </row>
    <row r="1395" spans="1:22" x14ac:dyDescent="0.35">
      <c r="A1395" s="2" t="s">
        <v>33</v>
      </c>
      <c r="B1395" s="5">
        <v>43695</v>
      </c>
      <c r="C1395" s="5" t="s">
        <v>375</v>
      </c>
      <c r="D1395" s="5" t="s">
        <v>382</v>
      </c>
      <c r="E1395" s="6">
        <v>2</v>
      </c>
      <c r="F1395" s="3">
        <v>218</v>
      </c>
      <c r="G1395" s="3">
        <v>66.3</v>
      </c>
      <c r="H1395" s="8">
        <f t="shared" si="273"/>
        <v>33.15</v>
      </c>
      <c r="I1395" s="3">
        <v>151.69999999999999</v>
      </c>
      <c r="J1395" s="4">
        <v>0.7</v>
      </c>
      <c r="K1395" s="2" t="str">
        <f t="shared" si="274"/>
        <v>Sunday</v>
      </c>
      <c r="L1395" s="5">
        <f t="shared" si="275"/>
        <v>43698</v>
      </c>
      <c r="M1395" s="2" t="str">
        <f t="shared" si="276"/>
        <v>Wednesday</v>
      </c>
      <c r="N1395" s="2" t="str">
        <f t="shared" si="277"/>
        <v>Wednesday</v>
      </c>
      <c r="O1395" s="12">
        <f t="shared" si="278"/>
        <v>0</v>
      </c>
      <c r="P1395" s="11" t="str">
        <f t="shared" si="279"/>
        <v>High Cost per Unit</v>
      </c>
      <c r="Q1395" s="12">
        <f t="shared" si="280"/>
        <v>0</v>
      </c>
      <c r="R1395" s="12">
        <f t="shared" si="281"/>
        <v>6.54</v>
      </c>
      <c r="S1395" s="12">
        <f t="shared" si="282"/>
        <v>0</v>
      </c>
      <c r="T1395" s="12">
        <f t="shared" si="283"/>
        <v>0</v>
      </c>
      <c r="U1395" s="12">
        <f t="shared" si="284"/>
        <v>0</v>
      </c>
      <c r="V1395" s="13" t="str">
        <f t="shared" ca="1" si="285"/>
        <v>Greater Than 8 Weeks Old</v>
      </c>
    </row>
    <row r="1396" spans="1:22" x14ac:dyDescent="0.35">
      <c r="A1396" s="2" t="s">
        <v>33</v>
      </c>
      <c r="B1396" s="5">
        <v>43696</v>
      </c>
      <c r="C1396" s="5" t="s">
        <v>375</v>
      </c>
      <c r="D1396" s="5" t="s">
        <v>382</v>
      </c>
      <c r="E1396" s="6">
        <v>2</v>
      </c>
      <c r="F1396" s="3">
        <v>218</v>
      </c>
      <c r="G1396" s="3">
        <v>66.3</v>
      </c>
      <c r="H1396" s="8">
        <f t="shared" si="273"/>
        <v>33.15</v>
      </c>
      <c r="I1396" s="3">
        <v>151.69999999999999</v>
      </c>
      <c r="J1396" s="4">
        <v>0.7</v>
      </c>
      <c r="K1396" s="2" t="str">
        <f t="shared" si="274"/>
        <v>Monday</v>
      </c>
      <c r="L1396" s="5">
        <f t="shared" si="275"/>
        <v>43699</v>
      </c>
      <c r="M1396" s="2" t="str">
        <f t="shared" si="276"/>
        <v>Thursday</v>
      </c>
      <c r="N1396" s="2" t="str">
        <f t="shared" si="277"/>
        <v>Thursday</v>
      </c>
      <c r="O1396" s="12">
        <f t="shared" si="278"/>
        <v>0</v>
      </c>
      <c r="P1396" s="11" t="str">
        <f t="shared" si="279"/>
        <v>High Cost per Unit</v>
      </c>
      <c r="Q1396" s="12">
        <f t="shared" si="280"/>
        <v>0</v>
      </c>
      <c r="R1396" s="12">
        <f t="shared" si="281"/>
        <v>6.54</v>
      </c>
      <c r="S1396" s="12">
        <f t="shared" si="282"/>
        <v>0</v>
      </c>
      <c r="T1396" s="12">
        <f t="shared" si="283"/>
        <v>0</v>
      </c>
      <c r="U1396" s="12">
        <f t="shared" si="284"/>
        <v>0</v>
      </c>
      <c r="V1396" s="13" t="str">
        <f t="shared" ca="1" si="285"/>
        <v>Greater Than 8 Weeks Old</v>
      </c>
    </row>
    <row r="1397" spans="1:22" x14ac:dyDescent="0.35">
      <c r="A1397" s="2" t="s">
        <v>33</v>
      </c>
      <c r="B1397" s="5">
        <v>43697</v>
      </c>
      <c r="C1397" s="5" t="s">
        <v>375</v>
      </c>
      <c r="D1397" s="5" t="s">
        <v>382</v>
      </c>
      <c r="E1397" s="6">
        <v>4</v>
      </c>
      <c r="F1397" s="3">
        <v>436</v>
      </c>
      <c r="G1397" s="3">
        <v>132.6</v>
      </c>
      <c r="H1397" s="8">
        <f t="shared" si="273"/>
        <v>33.15</v>
      </c>
      <c r="I1397" s="3">
        <v>303.39999999999998</v>
      </c>
      <c r="J1397" s="4">
        <v>0.7</v>
      </c>
      <c r="K1397" s="2" t="str">
        <f t="shared" si="274"/>
        <v>Tuesday</v>
      </c>
      <c r="L1397" s="5">
        <f t="shared" si="275"/>
        <v>43700</v>
      </c>
      <c r="M1397" s="2" t="str">
        <f t="shared" si="276"/>
        <v>Friday</v>
      </c>
      <c r="N1397" s="2" t="str">
        <f t="shared" si="277"/>
        <v>Friday</v>
      </c>
      <c r="O1397" s="12">
        <f t="shared" si="278"/>
        <v>21.8</v>
      </c>
      <c r="P1397" s="11" t="str">
        <f t="shared" si="279"/>
        <v>High Cost per Unit</v>
      </c>
      <c r="Q1397" s="12">
        <f t="shared" si="280"/>
        <v>0</v>
      </c>
      <c r="R1397" s="12">
        <f t="shared" si="281"/>
        <v>13.08</v>
      </c>
      <c r="S1397" s="12">
        <f t="shared" si="282"/>
        <v>0</v>
      </c>
      <c r="T1397" s="12">
        <f t="shared" si="283"/>
        <v>0</v>
      </c>
      <c r="U1397" s="12">
        <f t="shared" si="284"/>
        <v>0</v>
      </c>
      <c r="V1397" s="13" t="str">
        <f t="shared" ca="1" si="285"/>
        <v>Greater Than 8 Weeks Old</v>
      </c>
    </row>
    <row r="1398" spans="1:22" x14ac:dyDescent="0.35">
      <c r="A1398" s="2" t="s">
        <v>33</v>
      </c>
      <c r="B1398" s="5">
        <v>43698</v>
      </c>
      <c r="C1398" s="5" t="s">
        <v>375</v>
      </c>
      <c r="D1398" s="5" t="s">
        <v>382</v>
      </c>
      <c r="E1398" s="6">
        <v>2</v>
      </c>
      <c r="F1398" s="3">
        <v>218</v>
      </c>
      <c r="G1398" s="3">
        <v>66.3</v>
      </c>
      <c r="H1398" s="8">
        <f t="shared" si="273"/>
        <v>33.15</v>
      </c>
      <c r="I1398" s="3">
        <v>151.69999999999999</v>
      </c>
      <c r="J1398" s="4">
        <v>0.7</v>
      </c>
      <c r="K1398" s="2" t="str">
        <f t="shared" si="274"/>
        <v>Wednesday</v>
      </c>
      <c r="L1398" s="5">
        <f t="shared" si="275"/>
        <v>43701</v>
      </c>
      <c r="M1398" s="2" t="str">
        <f t="shared" si="276"/>
        <v>Saturday</v>
      </c>
      <c r="N1398" s="2" t="str">
        <f t="shared" si="277"/>
        <v>Saturday</v>
      </c>
      <c r="O1398" s="12">
        <f t="shared" si="278"/>
        <v>0</v>
      </c>
      <c r="P1398" s="11" t="str">
        <f t="shared" si="279"/>
        <v>High Cost per Unit</v>
      </c>
      <c r="Q1398" s="12">
        <f t="shared" si="280"/>
        <v>0</v>
      </c>
      <c r="R1398" s="12">
        <f t="shared" si="281"/>
        <v>6.54</v>
      </c>
      <c r="S1398" s="12">
        <f t="shared" si="282"/>
        <v>0</v>
      </c>
      <c r="T1398" s="12">
        <f t="shared" si="283"/>
        <v>0</v>
      </c>
      <c r="U1398" s="12">
        <f t="shared" si="284"/>
        <v>0</v>
      </c>
      <c r="V1398" s="13" t="str">
        <f t="shared" ca="1" si="285"/>
        <v>Greater Than 8 Weeks Old</v>
      </c>
    </row>
    <row r="1399" spans="1:22" x14ac:dyDescent="0.35">
      <c r="A1399" s="2" t="s">
        <v>33</v>
      </c>
      <c r="B1399" s="5">
        <v>43699</v>
      </c>
      <c r="C1399" s="5" t="s">
        <v>375</v>
      </c>
      <c r="D1399" s="5" t="s">
        <v>382</v>
      </c>
      <c r="E1399" s="6">
        <v>1</v>
      </c>
      <c r="F1399" s="3">
        <v>109</v>
      </c>
      <c r="G1399" s="3">
        <v>33.15</v>
      </c>
      <c r="H1399" s="8">
        <f t="shared" si="273"/>
        <v>33.15</v>
      </c>
      <c r="I1399" s="3">
        <v>75.849999999999994</v>
      </c>
      <c r="J1399" s="4">
        <v>0.7</v>
      </c>
      <c r="K1399" s="2" t="str">
        <f t="shared" si="274"/>
        <v>Thursday</v>
      </c>
      <c r="L1399" s="5">
        <f t="shared" si="275"/>
        <v>43702</v>
      </c>
      <c r="M1399" s="2" t="str">
        <f t="shared" si="276"/>
        <v>Sunday</v>
      </c>
      <c r="N1399" s="2" t="str">
        <f t="shared" si="277"/>
        <v>Monday</v>
      </c>
      <c r="O1399" s="12">
        <f t="shared" si="278"/>
        <v>0</v>
      </c>
      <c r="P1399" s="11" t="str">
        <f t="shared" si="279"/>
        <v>High Cost per Unit</v>
      </c>
      <c r="Q1399" s="12">
        <f t="shared" si="280"/>
        <v>0</v>
      </c>
      <c r="R1399" s="12">
        <f t="shared" si="281"/>
        <v>0</v>
      </c>
      <c r="S1399" s="12">
        <f t="shared" si="282"/>
        <v>0</v>
      </c>
      <c r="T1399" s="12">
        <f t="shared" si="283"/>
        <v>0</v>
      </c>
      <c r="U1399" s="12">
        <f t="shared" si="284"/>
        <v>0</v>
      </c>
      <c r="V1399" s="13" t="str">
        <f t="shared" ca="1" si="285"/>
        <v>Greater Than 8 Weeks Old</v>
      </c>
    </row>
    <row r="1400" spans="1:22" x14ac:dyDescent="0.35">
      <c r="A1400" s="2" t="s">
        <v>33</v>
      </c>
      <c r="B1400" s="5">
        <v>43702</v>
      </c>
      <c r="C1400" s="5" t="s">
        <v>375</v>
      </c>
      <c r="D1400" s="5" t="s">
        <v>382</v>
      </c>
      <c r="E1400" s="6">
        <v>3</v>
      </c>
      <c r="F1400" s="3">
        <v>327</v>
      </c>
      <c r="G1400" s="3">
        <v>99.45</v>
      </c>
      <c r="H1400" s="8">
        <f t="shared" si="273"/>
        <v>33.15</v>
      </c>
      <c r="I1400" s="3">
        <v>227.55</v>
      </c>
      <c r="J1400" s="4">
        <v>0.7</v>
      </c>
      <c r="K1400" s="2" t="str">
        <f t="shared" si="274"/>
        <v>Sunday</v>
      </c>
      <c r="L1400" s="5">
        <f t="shared" si="275"/>
        <v>43705</v>
      </c>
      <c r="M1400" s="2" t="str">
        <f t="shared" si="276"/>
        <v>Wednesday</v>
      </c>
      <c r="N1400" s="2" t="str">
        <f t="shared" si="277"/>
        <v>Wednesday</v>
      </c>
      <c r="O1400" s="12">
        <f t="shared" si="278"/>
        <v>0</v>
      </c>
      <c r="P1400" s="11" t="str">
        <f t="shared" si="279"/>
        <v>High Cost per Unit</v>
      </c>
      <c r="Q1400" s="12">
        <f t="shared" si="280"/>
        <v>0</v>
      </c>
      <c r="R1400" s="12">
        <f t="shared" si="281"/>
        <v>9.81</v>
      </c>
      <c r="S1400" s="12">
        <f t="shared" si="282"/>
        <v>0</v>
      </c>
      <c r="T1400" s="12">
        <f t="shared" si="283"/>
        <v>0</v>
      </c>
      <c r="U1400" s="12">
        <f t="shared" si="284"/>
        <v>0</v>
      </c>
      <c r="V1400" s="13" t="str">
        <f t="shared" ca="1" si="285"/>
        <v>Greater Than 8 Weeks Old</v>
      </c>
    </row>
    <row r="1401" spans="1:22" x14ac:dyDescent="0.35">
      <c r="A1401" s="2" t="s">
        <v>33</v>
      </c>
      <c r="B1401" s="5">
        <v>43703</v>
      </c>
      <c r="C1401" s="5" t="s">
        <v>375</v>
      </c>
      <c r="D1401" s="5" t="s">
        <v>382</v>
      </c>
      <c r="E1401" s="6">
        <v>5</v>
      </c>
      <c r="F1401" s="3">
        <v>545</v>
      </c>
      <c r="G1401" s="3">
        <v>165.75</v>
      </c>
      <c r="H1401" s="8">
        <f t="shared" si="273"/>
        <v>33.15</v>
      </c>
      <c r="I1401" s="3">
        <v>379.25</v>
      </c>
      <c r="J1401" s="4">
        <v>0.7</v>
      </c>
      <c r="K1401" s="2" t="str">
        <f t="shared" si="274"/>
        <v>Monday</v>
      </c>
      <c r="L1401" s="5">
        <f t="shared" si="275"/>
        <v>43706</v>
      </c>
      <c r="M1401" s="2" t="str">
        <f t="shared" si="276"/>
        <v>Thursday</v>
      </c>
      <c r="N1401" s="2" t="str">
        <f t="shared" si="277"/>
        <v>Thursday</v>
      </c>
      <c r="O1401" s="12">
        <f t="shared" si="278"/>
        <v>0</v>
      </c>
      <c r="P1401" s="11" t="str">
        <f t="shared" si="279"/>
        <v>High Cost per Unit</v>
      </c>
      <c r="Q1401" s="12">
        <f t="shared" si="280"/>
        <v>0</v>
      </c>
      <c r="R1401" s="12">
        <f t="shared" si="281"/>
        <v>16.349999999999998</v>
      </c>
      <c r="S1401" s="12">
        <f t="shared" si="282"/>
        <v>0</v>
      </c>
      <c r="T1401" s="12">
        <f t="shared" si="283"/>
        <v>0</v>
      </c>
      <c r="U1401" s="12">
        <f t="shared" si="284"/>
        <v>0</v>
      </c>
      <c r="V1401" s="13" t="str">
        <f t="shared" ca="1" si="285"/>
        <v>Greater Than 8 Weeks Old</v>
      </c>
    </row>
    <row r="1402" spans="1:22" x14ac:dyDescent="0.35">
      <c r="A1402" s="2" t="s">
        <v>33</v>
      </c>
      <c r="B1402" s="5">
        <v>43704</v>
      </c>
      <c r="C1402" s="5" t="s">
        <v>375</v>
      </c>
      <c r="D1402" s="5" t="s">
        <v>382</v>
      </c>
      <c r="E1402" s="6">
        <v>1</v>
      </c>
      <c r="F1402" s="3">
        <v>109</v>
      </c>
      <c r="G1402" s="3">
        <v>33.15</v>
      </c>
      <c r="H1402" s="8">
        <f t="shared" si="273"/>
        <v>33.15</v>
      </c>
      <c r="I1402" s="3">
        <v>75.849999999999994</v>
      </c>
      <c r="J1402" s="4">
        <v>0.7</v>
      </c>
      <c r="K1402" s="2" t="str">
        <f t="shared" si="274"/>
        <v>Tuesday</v>
      </c>
      <c r="L1402" s="5">
        <f t="shared" si="275"/>
        <v>43707</v>
      </c>
      <c r="M1402" s="2" t="str">
        <f t="shared" si="276"/>
        <v>Friday</v>
      </c>
      <c r="N1402" s="2" t="str">
        <f t="shared" si="277"/>
        <v>Friday</v>
      </c>
      <c r="O1402" s="12">
        <f t="shared" si="278"/>
        <v>5.45</v>
      </c>
      <c r="P1402" s="11" t="str">
        <f t="shared" si="279"/>
        <v>High Cost per Unit</v>
      </c>
      <c r="Q1402" s="12">
        <f t="shared" si="280"/>
        <v>0</v>
      </c>
      <c r="R1402" s="12">
        <f t="shared" si="281"/>
        <v>0</v>
      </c>
      <c r="S1402" s="12">
        <f t="shared" si="282"/>
        <v>0</v>
      </c>
      <c r="T1402" s="12">
        <f t="shared" si="283"/>
        <v>0</v>
      </c>
      <c r="U1402" s="12">
        <f t="shared" si="284"/>
        <v>0</v>
      </c>
      <c r="V1402" s="13" t="str">
        <f t="shared" ca="1" si="285"/>
        <v>Greater Than 8 Weeks Old</v>
      </c>
    </row>
    <row r="1403" spans="1:22" x14ac:dyDescent="0.35">
      <c r="A1403" s="2" t="s">
        <v>33</v>
      </c>
      <c r="B1403" s="5">
        <v>43705</v>
      </c>
      <c r="C1403" s="5" t="s">
        <v>375</v>
      </c>
      <c r="D1403" s="5" t="s">
        <v>382</v>
      </c>
      <c r="E1403" s="6">
        <v>4</v>
      </c>
      <c r="F1403" s="3">
        <v>436</v>
      </c>
      <c r="G1403" s="3">
        <v>132.6</v>
      </c>
      <c r="H1403" s="8">
        <f t="shared" si="273"/>
        <v>33.15</v>
      </c>
      <c r="I1403" s="3">
        <v>303.39999999999998</v>
      </c>
      <c r="J1403" s="4">
        <v>0.7</v>
      </c>
      <c r="K1403" s="2" t="str">
        <f t="shared" si="274"/>
        <v>Wednesday</v>
      </c>
      <c r="L1403" s="5">
        <f t="shared" si="275"/>
        <v>43708</v>
      </c>
      <c r="M1403" s="2" t="str">
        <f t="shared" si="276"/>
        <v>Saturday</v>
      </c>
      <c r="N1403" s="2" t="str">
        <f t="shared" si="277"/>
        <v>Saturday</v>
      </c>
      <c r="O1403" s="12">
        <f t="shared" si="278"/>
        <v>0</v>
      </c>
      <c r="P1403" s="11" t="str">
        <f t="shared" si="279"/>
        <v>High Cost per Unit</v>
      </c>
      <c r="Q1403" s="12">
        <f t="shared" si="280"/>
        <v>0</v>
      </c>
      <c r="R1403" s="12">
        <f t="shared" si="281"/>
        <v>13.08</v>
      </c>
      <c r="S1403" s="12">
        <f t="shared" si="282"/>
        <v>0</v>
      </c>
      <c r="T1403" s="12">
        <f t="shared" si="283"/>
        <v>0</v>
      </c>
      <c r="U1403" s="12">
        <f t="shared" si="284"/>
        <v>0</v>
      </c>
      <c r="V1403" s="13" t="str">
        <f t="shared" ca="1" si="285"/>
        <v>Greater Than 8 Weeks Old</v>
      </c>
    </row>
    <row r="1404" spans="1:22" x14ac:dyDescent="0.35">
      <c r="A1404" s="2" t="s">
        <v>33</v>
      </c>
      <c r="B1404" s="5">
        <v>43706</v>
      </c>
      <c r="C1404" s="5" t="s">
        <v>375</v>
      </c>
      <c r="D1404" s="5" t="s">
        <v>382</v>
      </c>
      <c r="E1404" s="6">
        <v>5</v>
      </c>
      <c r="F1404" s="3">
        <v>545</v>
      </c>
      <c r="G1404" s="3">
        <v>165.75</v>
      </c>
      <c r="H1404" s="8">
        <f t="shared" si="273"/>
        <v>33.15</v>
      </c>
      <c r="I1404" s="3">
        <v>379.25</v>
      </c>
      <c r="J1404" s="4">
        <v>0.7</v>
      </c>
      <c r="K1404" s="2" t="str">
        <f t="shared" si="274"/>
        <v>Thursday</v>
      </c>
      <c r="L1404" s="5">
        <f t="shared" si="275"/>
        <v>43709</v>
      </c>
      <c r="M1404" s="2" t="str">
        <f t="shared" si="276"/>
        <v>Sunday</v>
      </c>
      <c r="N1404" s="2" t="str">
        <f t="shared" si="277"/>
        <v>Monday</v>
      </c>
      <c r="O1404" s="12">
        <f t="shared" si="278"/>
        <v>0</v>
      </c>
      <c r="P1404" s="11" t="str">
        <f t="shared" si="279"/>
        <v>High Cost per Unit</v>
      </c>
      <c r="Q1404" s="12">
        <f t="shared" si="280"/>
        <v>0</v>
      </c>
      <c r="R1404" s="12">
        <f t="shared" si="281"/>
        <v>16.349999999999998</v>
      </c>
      <c r="S1404" s="12">
        <f t="shared" si="282"/>
        <v>0</v>
      </c>
      <c r="T1404" s="12">
        <f t="shared" si="283"/>
        <v>0</v>
      </c>
      <c r="U1404" s="12">
        <f t="shared" si="284"/>
        <v>0</v>
      </c>
      <c r="V1404" s="13" t="str">
        <f t="shared" ca="1" si="285"/>
        <v>Greater Than 8 Weeks Old</v>
      </c>
    </row>
    <row r="1405" spans="1:22" x14ac:dyDescent="0.35">
      <c r="A1405" s="2" t="s">
        <v>33</v>
      </c>
      <c r="B1405" s="5">
        <v>43707</v>
      </c>
      <c r="C1405" s="5" t="s">
        <v>375</v>
      </c>
      <c r="D1405" s="5" t="s">
        <v>382</v>
      </c>
      <c r="E1405" s="6">
        <v>4</v>
      </c>
      <c r="F1405" s="3">
        <v>436</v>
      </c>
      <c r="G1405" s="3">
        <v>132.6</v>
      </c>
      <c r="H1405" s="8">
        <f t="shared" si="273"/>
        <v>33.15</v>
      </c>
      <c r="I1405" s="3">
        <v>303.39999999999998</v>
      </c>
      <c r="J1405" s="4">
        <v>0.7</v>
      </c>
      <c r="K1405" s="2" t="str">
        <f t="shared" si="274"/>
        <v>Friday</v>
      </c>
      <c r="L1405" s="5">
        <f t="shared" si="275"/>
        <v>43710</v>
      </c>
      <c r="M1405" s="2" t="str">
        <f t="shared" si="276"/>
        <v>Monday</v>
      </c>
      <c r="N1405" s="2" t="str">
        <f t="shared" si="277"/>
        <v>Monday</v>
      </c>
      <c r="O1405" s="12">
        <f t="shared" si="278"/>
        <v>0</v>
      </c>
      <c r="P1405" s="11" t="str">
        <f t="shared" si="279"/>
        <v>High Cost per Unit</v>
      </c>
      <c r="Q1405" s="12">
        <f t="shared" si="280"/>
        <v>0</v>
      </c>
      <c r="R1405" s="12">
        <f t="shared" si="281"/>
        <v>13.08</v>
      </c>
      <c r="S1405" s="12">
        <f t="shared" si="282"/>
        <v>0</v>
      </c>
      <c r="T1405" s="12">
        <f t="shared" si="283"/>
        <v>0</v>
      </c>
      <c r="U1405" s="12">
        <f t="shared" si="284"/>
        <v>0</v>
      </c>
      <c r="V1405" s="13" t="str">
        <f t="shared" ca="1" si="285"/>
        <v>Greater Than 8 Weeks Old</v>
      </c>
    </row>
    <row r="1406" spans="1:22" x14ac:dyDescent="0.35">
      <c r="A1406" s="2" t="s">
        <v>299</v>
      </c>
      <c r="B1406" s="5">
        <v>43684</v>
      </c>
      <c r="C1406" s="5" t="s">
        <v>390</v>
      </c>
      <c r="D1406" s="5" t="s">
        <v>391</v>
      </c>
      <c r="E1406" s="6">
        <v>13</v>
      </c>
      <c r="F1406" s="3">
        <v>168.87</v>
      </c>
      <c r="G1406" s="3">
        <v>59.8</v>
      </c>
      <c r="H1406" s="8">
        <f t="shared" si="273"/>
        <v>4.5999999999999996</v>
      </c>
      <c r="I1406" s="3">
        <v>109.07</v>
      </c>
      <c r="J1406" s="4">
        <v>0.65</v>
      </c>
      <c r="K1406" s="2" t="str">
        <f t="shared" si="274"/>
        <v>Wednesday</v>
      </c>
      <c r="L1406" s="5">
        <f t="shared" si="275"/>
        <v>43687</v>
      </c>
      <c r="M1406" s="2" t="str">
        <f t="shared" si="276"/>
        <v>Saturday</v>
      </c>
      <c r="N1406" s="2" t="str">
        <f t="shared" si="277"/>
        <v>Saturday</v>
      </c>
      <c r="O1406" s="12">
        <f t="shared" si="278"/>
        <v>0</v>
      </c>
      <c r="P1406" s="11" t="str">
        <f t="shared" si="279"/>
        <v>Low Cost per Unit</v>
      </c>
      <c r="Q1406" s="12">
        <f t="shared" si="280"/>
        <v>0</v>
      </c>
      <c r="R1406" s="12">
        <f t="shared" si="281"/>
        <v>5.0660999999999996</v>
      </c>
      <c r="S1406" s="12">
        <f t="shared" si="282"/>
        <v>0</v>
      </c>
      <c r="T1406" s="12">
        <f t="shared" si="283"/>
        <v>0</v>
      </c>
      <c r="U1406" s="12">
        <f t="shared" si="284"/>
        <v>0</v>
      </c>
      <c r="V1406" s="13" t="str">
        <f t="shared" ca="1" si="285"/>
        <v>Greater Than 8 Weeks Old</v>
      </c>
    </row>
    <row r="1407" spans="1:22" x14ac:dyDescent="0.35">
      <c r="A1407" s="2" t="s">
        <v>299</v>
      </c>
      <c r="B1407" s="5">
        <v>43685</v>
      </c>
      <c r="C1407" s="5" t="s">
        <v>390</v>
      </c>
      <c r="D1407" s="5" t="s">
        <v>391</v>
      </c>
      <c r="E1407" s="6">
        <v>20</v>
      </c>
      <c r="F1407" s="3">
        <v>259.8</v>
      </c>
      <c r="G1407" s="3">
        <v>92</v>
      </c>
      <c r="H1407" s="8">
        <f t="shared" si="273"/>
        <v>4.5999999999999996</v>
      </c>
      <c r="I1407" s="3">
        <v>167.8</v>
      </c>
      <c r="J1407" s="4">
        <v>0.65</v>
      </c>
      <c r="K1407" s="2" t="str">
        <f t="shared" si="274"/>
        <v>Thursday</v>
      </c>
      <c r="L1407" s="5">
        <f t="shared" si="275"/>
        <v>43688</v>
      </c>
      <c r="M1407" s="2" t="str">
        <f t="shared" si="276"/>
        <v>Sunday</v>
      </c>
      <c r="N1407" s="2" t="str">
        <f t="shared" si="277"/>
        <v>Monday</v>
      </c>
      <c r="O1407" s="12">
        <f t="shared" si="278"/>
        <v>0</v>
      </c>
      <c r="P1407" s="11" t="str">
        <f t="shared" si="279"/>
        <v>Low Cost per Unit</v>
      </c>
      <c r="Q1407" s="12">
        <f t="shared" si="280"/>
        <v>0</v>
      </c>
      <c r="R1407" s="12">
        <f t="shared" si="281"/>
        <v>7.7940000000000005</v>
      </c>
      <c r="S1407" s="12">
        <f t="shared" si="282"/>
        <v>0</v>
      </c>
      <c r="T1407" s="12">
        <f t="shared" si="283"/>
        <v>0</v>
      </c>
      <c r="U1407" s="12">
        <f t="shared" si="284"/>
        <v>0</v>
      </c>
      <c r="V1407" s="13" t="str">
        <f t="shared" ca="1" si="285"/>
        <v>Greater Than 8 Weeks Old</v>
      </c>
    </row>
    <row r="1408" spans="1:22" x14ac:dyDescent="0.35">
      <c r="A1408" s="2" t="s">
        <v>299</v>
      </c>
      <c r="B1408" s="5">
        <v>43700</v>
      </c>
      <c r="C1408" s="5" t="s">
        <v>390</v>
      </c>
      <c r="D1408" s="5" t="s">
        <v>391</v>
      </c>
      <c r="E1408" s="6">
        <v>1</v>
      </c>
      <c r="F1408" s="3">
        <v>12.99</v>
      </c>
      <c r="G1408" s="3">
        <v>4.5999999999999996</v>
      </c>
      <c r="H1408" s="8">
        <f t="shared" si="273"/>
        <v>4.5999999999999996</v>
      </c>
      <c r="I1408" s="3">
        <v>8.39</v>
      </c>
      <c r="J1408" s="4">
        <v>0.65</v>
      </c>
      <c r="K1408" s="2" t="str">
        <f t="shared" si="274"/>
        <v>Friday</v>
      </c>
      <c r="L1408" s="5">
        <f t="shared" si="275"/>
        <v>43703</v>
      </c>
      <c r="M1408" s="2" t="str">
        <f t="shared" si="276"/>
        <v>Monday</v>
      </c>
      <c r="N1408" s="2" t="str">
        <f t="shared" si="277"/>
        <v>Monday</v>
      </c>
      <c r="O1408" s="12">
        <f t="shared" si="278"/>
        <v>0</v>
      </c>
      <c r="P1408" s="11" t="str">
        <f t="shared" si="279"/>
        <v>Low Cost per Unit</v>
      </c>
      <c r="Q1408" s="12">
        <f t="shared" si="280"/>
        <v>0</v>
      </c>
      <c r="R1408" s="12">
        <f t="shared" si="281"/>
        <v>0</v>
      </c>
      <c r="S1408" s="12">
        <f t="shared" si="282"/>
        <v>0</v>
      </c>
      <c r="T1408" s="12">
        <f t="shared" si="283"/>
        <v>0</v>
      </c>
      <c r="U1408" s="12">
        <f t="shared" si="284"/>
        <v>0</v>
      </c>
      <c r="V1408" s="13" t="str">
        <f t="shared" ca="1" si="285"/>
        <v>Greater Than 8 Weeks Old</v>
      </c>
    </row>
    <row r="1409" spans="1:22" x14ac:dyDescent="0.35">
      <c r="A1409" s="2" t="s">
        <v>149</v>
      </c>
      <c r="B1409" s="5">
        <v>43680</v>
      </c>
      <c r="C1409" s="5" t="s">
        <v>375</v>
      </c>
      <c r="D1409" s="5" t="s">
        <v>382</v>
      </c>
      <c r="E1409" s="6">
        <v>2</v>
      </c>
      <c r="F1409" s="3">
        <v>58</v>
      </c>
      <c r="G1409" s="3">
        <v>11.2</v>
      </c>
      <c r="H1409" s="8">
        <f t="shared" si="273"/>
        <v>5.6</v>
      </c>
      <c r="I1409" s="3">
        <v>46.8</v>
      </c>
      <c r="J1409" s="4">
        <v>0.81</v>
      </c>
      <c r="K1409" s="2" t="str">
        <f t="shared" si="274"/>
        <v>Saturday</v>
      </c>
      <c r="L1409" s="5">
        <f t="shared" si="275"/>
        <v>43683</v>
      </c>
      <c r="M1409" s="2" t="str">
        <f t="shared" si="276"/>
        <v>Tuesday</v>
      </c>
      <c r="N1409" s="2" t="str">
        <f t="shared" si="277"/>
        <v>Tuesday</v>
      </c>
      <c r="O1409" s="12">
        <f t="shared" si="278"/>
        <v>0</v>
      </c>
      <c r="P1409" s="11" t="str">
        <f t="shared" si="279"/>
        <v>Low Cost per Unit</v>
      </c>
      <c r="Q1409" s="12">
        <f t="shared" si="280"/>
        <v>0</v>
      </c>
      <c r="R1409" s="12">
        <f t="shared" si="281"/>
        <v>1.74</v>
      </c>
      <c r="S1409" s="12">
        <f t="shared" si="282"/>
        <v>0</v>
      </c>
      <c r="T1409" s="12">
        <f t="shared" si="283"/>
        <v>0</v>
      </c>
      <c r="U1409" s="12">
        <f t="shared" si="284"/>
        <v>0</v>
      </c>
      <c r="V1409" s="13" t="str">
        <f t="shared" ca="1" si="285"/>
        <v>Greater Than 8 Weeks Old</v>
      </c>
    </row>
    <row r="1410" spans="1:22" x14ac:dyDescent="0.35">
      <c r="A1410" s="2" t="s">
        <v>149</v>
      </c>
      <c r="B1410" s="5">
        <v>43682</v>
      </c>
      <c r="C1410" s="5" t="s">
        <v>375</v>
      </c>
      <c r="D1410" s="5" t="s">
        <v>382</v>
      </c>
      <c r="E1410" s="6">
        <v>1</v>
      </c>
      <c r="F1410" s="3">
        <v>29</v>
      </c>
      <c r="G1410" s="3">
        <v>5.6</v>
      </c>
      <c r="H1410" s="8">
        <f t="shared" si="273"/>
        <v>5.6</v>
      </c>
      <c r="I1410" s="3">
        <v>23.4</v>
      </c>
      <c r="J1410" s="4">
        <v>0.81</v>
      </c>
      <c r="K1410" s="2" t="str">
        <f t="shared" si="274"/>
        <v>Monday</v>
      </c>
      <c r="L1410" s="5">
        <f t="shared" si="275"/>
        <v>43685</v>
      </c>
      <c r="M1410" s="2" t="str">
        <f t="shared" si="276"/>
        <v>Thursday</v>
      </c>
      <c r="N1410" s="2" t="str">
        <f t="shared" si="277"/>
        <v>Thursday</v>
      </c>
      <c r="O1410" s="12">
        <f t="shared" si="278"/>
        <v>0</v>
      </c>
      <c r="P1410" s="11" t="str">
        <f t="shared" si="279"/>
        <v>Low Cost per Unit</v>
      </c>
      <c r="Q1410" s="12">
        <f t="shared" si="280"/>
        <v>0</v>
      </c>
      <c r="R1410" s="12">
        <f t="shared" si="281"/>
        <v>0</v>
      </c>
      <c r="S1410" s="12">
        <f t="shared" si="282"/>
        <v>0</v>
      </c>
      <c r="T1410" s="12">
        <f t="shared" si="283"/>
        <v>0</v>
      </c>
      <c r="U1410" s="12">
        <f t="shared" si="284"/>
        <v>0</v>
      </c>
      <c r="V1410" s="13" t="str">
        <f t="shared" ca="1" si="285"/>
        <v>Greater Than 8 Weeks Old</v>
      </c>
    </row>
    <row r="1411" spans="1:22" x14ac:dyDescent="0.35">
      <c r="A1411" s="2" t="s">
        <v>149</v>
      </c>
      <c r="B1411" s="5">
        <v>43683</v>
      </c>
      <c r="C1411" s="5" t="s">
        <v>375</v>
      </c>
      <c r="D1411" s="5" t="s">
        <v>382</v>
      </c>
      <c r="E1411" s="6">
        <v>1</v>
      </c>
      <c r="F1411" s="3">
        <v>29</v>
      </c>
      <c r="G1411" s="3">
        <v>5.6</v>
      </c>
      <c r="H1411" s="8">
        <f t="shared" ref="H1411:H1474" si="286">G1411/E1411</f>
        <v>5.6</v>
      </c>
      <c r="I1411" s="3">
        <v>23.4</v>
      </c>
      <c r="J1411" s="4">
        <v>0.81</v>
      </c>
      <c r="K1411" s="2" t="str">
        <f t="shared" ref="K1411:K1474" si="287">TEXT(B1411,"dddd")</f>
        <v>Tuesday</v>
      </c>
      <c r="L1411" s="5">
        <f t="shared" ref="L1411:L1474" si="288">B1411+3</f>
        <v>43686</v>
      </c>
      <c r="M1411" s="2" t="str">
        <f t="shared" ref="M1411:M1474" si="289">TEXT(L1411,"dddd")</f>
        <v>Friday</v>
      </c>
      <c r="N1411" s="2" t="str">
        <f t="shared" ref="N1411:N1474" si="290">IF(M1411="Sunday","Monday",M1411)</f>
        <v>Friday</v>
      </c>
      <c r="O1411" s="12">
        <f t="shared" ref="O1411:O1474" si="291">IF(TEXT(B1411,"dddd")="Tuesday",F1411*0.05,0)</f>
        <v>1.4500000000000002</v>
      </c>
      <c r="P1411" s="11" t="str">
        <f t="shared" ref="P1411:P1474" si="292">IF(H1411&gt;AVERAGE(H:H),"High Cost per Unit","Low Cost per Unit")</f>
        <v>Low Cost per Unit</v>
      </c>
      <c r="Q1411" s="12">
        <f t="shared" ref="Q1411:Q1474" si="293">IF(D1411="Masks",F1411*0.1,0)</f>
        <v>0</v>
      </c>
      <c r="R1411" s="12">
        <f t="shared" ref="R1411:R1474" si="294">IF(E1411&gt;1,F1411*0.03,0)</f>
        <v>0</v>
      </c>
      <c r="S1411" s="12">
        <f t="shared" ref="S1411:S1474" si="295">IF(D1411="Accessories",F1411*0.15,0)</f>
        <v>0</v>
      </c>
      <c r="T1411" s="12">
        <f t="shared" ref="T1411:T1474" si="296">IF(AND(K1411="Saturday",C1411="Fitness"),F1411*0.1,0)</f>
        <v>0</v>
      </c>
      <c r="U1411" s="12">
        <f t="shared" ref="U1411:U1474" si="297">IF(AND(K1411="Friday",C1411="Automotive"),F1411*0.2,0)</f>
        <v>0</v>
      </c>
      <c r="V1411" s="13" t="str">
        <f t="shared" ref="V1411:V1474" ca="1" si="298">IF(B1411&lt;TODAY()-56,"Greater Than 8 Weeks Old","Less Than 8 Weeks Old")</f>
        <v>Greater Than 8 Weeks Old</v>
      </c>
    </row>
    <row r="1412" spans="1:22" x14ac:dyDescent="0.35">
      <c r="A1412" s="2" t="s">
        <v>149</v>
      </c>
      <c r="B1412" s="5">
        <v>43684</v>
      </c>
      <c r="C1412" s="5" t="s">
        <v>375</v>
      </c>
      <c r="D1412" s="5" t="s">
        <v>382</v>
      </c>
      <c r="E1412" s="6">
        <v>3</v>
      </c>
      <c r="F1412" s="3">
        <v>87</v>
      </c>
      <c r="G1412" s="3">
        <v>16.8</v>
      </c>
      <c r="H1412" s="8">
        <f t="shared" si="286"/>
        <v>5.6000000000000005</v>
      </c>
      <c r="I1412" s="3">
        <v>70.2</v>
      </c>
      <c r="J1412" s="4">
        <v>0.81</v>
      </c>
      <c r="K1412" s="2" t="str">
        <f t="shared" si="287"/>
        <v>Wednesday</v>
      </c>
      <c r="L1412" s="5">
        <f t="shared" si="288"/>
        <v>43687</v>
      </c>
      <c r="M1412" s="2" t="str">
        <f t="shared" si="289"/>
        <v>Saturday</v>
      </c>
      <c r="N1412" s="2" t="str">
        <f t="shared" si="290"/>
        <v>Saturday</v>
      </c>
      <c r="O1412" s="12">
        <f t="shared" si="291"/>
        <v>0</v>
      </c>
      <c r="P1412" s="11" t="str">
        <f t="shared" si="292"/>
        <v>Low Cost per Unit</v>
      </c>
      <c r="Q1412" s="12">
        <f t="shared" si="293"/>
        <v>0</v>
      </c>
      <c r="R1412" s="12">
        <f t="shared" si="294"/>
        <v>2.61</v>
      </c>
      <c r="S1412" s="12">
        <f t="shared" si="295"/>
        <v>0</v>
      </c>
      <c r="T1412" s="12">
        <f t="shared" si="296"/>
        <v>0</v>
      </c>
      <c r="U1412" s="12">
        <f t="shared" si="297"/>
        <v>0</v>
      </c>
      <c r="V1412" s="13" t="str">
        <f t="shared" ca="1" si="298"/>
        <v>Greater Than 8 Weeks Old</v>
      </c>
    </row>
    <row r="1413" spans="1:22" x14ac:dyDescent="0.35">
      <c r="A1413" s="2" t="s">
        <v>149</v>
      </c>
      <c r="B1413" s="5">
        <v>43685</v>
      </c>
      <c r="C1413" s="5" t="s">
        <v>375</v>
      </c>
      <c r="D1413" s="5" t="s">
        <v>382</v>
      </c>
      <c r="E1413" s="6">
        <v>4</v>
      </c>
      <c r="F1413" s="3">
        <v>116</v>
      </c>
      <c r="G1413" s="3">
        <v>22.4</v>
      </c>
      <c r="H1413" s="8">
        <f t="shared" si="286"/>
        <v>5.6</v>
      </c>
      <c r="I1413" s="3">
        <v>93.6</v>
      </c>
      <c r="J1413" s="4">
        <v>0.81</v>
      </c>
      <c r="K1413" s="2" t="str">
        <f t="shared" si="287"/>
        <v>Thursday</v>
      </c>
      <c r="L1413" s="5">
        <f t="shared" si="288"/>
        <v>43688</v>
      </c>
      <c r="M1413" s="2" t="str">
        <f t="shared" si="289"/>
        <v>Sunday</v>
      </c>
      <c r="N1413" s="2" t="str">
        <f t="shared" si="290"/>
        <v>Monday</v>
      </c>
      <c r="O1413" s="12">
        <f t="shared" si="291"/>
        <v>0</v>
      </c>
      <c r="P1413" s="11" t="str">
        <f t="shared" si="292"/>
        <v>Low Cost per Unit</v>
      </c>
      <c r="Q1413" s="12">
        <f t="shared" si="293"/>
        <v>0</v>
      </c>
      <c r="R1413" s="12">
        <f t="shared" si="294"/>
        <v>3.48</v>
      </c>
      <c r="S1413" s="12">
        <f t="shared" si="295"/>
        <v>0</v>
      </c>
      <c r="T1413" s="12">
        <f t="shared" si="296"/>
        <v>0</v>
      </c>
      <c r="U1413" s="12">
        <f t="shared" si="297"/>
        <v>0</v>
      </c>
      <c r="V1413" s="13" t="str">
        <f t="shared" ca="1" si="298"/>
        <v>Greater Than 8 Weeks Old</v>
      </c>
    </row>
    <row r="1414" spans="1:22" x14ac:dyDescent="0.35">
      <c r="A1414" s="2" t="s">
        <v>149</v>
      </c>
      <c r="B1414" s="5">
        <v>43686</v>
      </c>
      <c r="C1414" s="5" t="s">
        <v>375</v>
      </c>
      <c r="D1414" s="5" t="s">
        <v>382</v>
      </c>
      <c r="E1414" s="6">
        <v>3</v>
      </c>
      <c r="F1414" s="3">
        <v>87</v>
      </c>
      <c r="G1414" s="3">
        <v>16.8</v>
      </c>
      <c r="H1414" s="8">
        <f t="shared" si="286"/>
        <v>5.6000000000000005</v>
      </c>
      <c r="I1414" s="3">
        <v>70.2</v>
      </c>
      <c r="J1414" s="4">
        <v>0.81</v>
      </c>
      <c r="K1414" s="2" t="str">
        <f t="shared" si="287"/>
        <v>Friday</v>
      </c>
      <c r="L1414" s="5">
        <f t="shared" si="288"/>
        <v>43689</v>
      </c>
      <c r="M1414" s="2" t="str">
        <f t="shared" si="289"/>
        <v>Monday</v>
      </c>
      <c r="N1414" s="2" t="str">
        <f t="shared" si="290"/>
        <v>Monday</v>
      </c>
      <c r="O1414" s="12">
        <f t="shared" si="291"/>
        <v>0</v>
      </c>
      <c r="P1414" s="11" t="str">
        <f t="shared" si="292"/>
        <v>Low Cost per Unit</v>
      </c>
      <c r="Q1414" s="12">
        <f t="shared" si="293"/>
        <v>0</v>
      </c>
      <c r="R1414" s="12">
        <f t="shared" si="294"/>
        <v>2.61</v>
      </c>
      <c r="S1414" s="12">
        <f t="shared" si="295"/>
        <v>0</v>
      </c>
      <c r="T1414" s="12">
        <f t="shared" si="296"/>
        <v>0</v>
      </c>
      <c r="U1414" s="12">
        <f t="shared" si="297"/>
        <v>0</v>
      </c>
      <c r="V1414" s="13" t="str">
        <f t="shared" ca="1" si="298"/>
        <v>Greater Than 8 Weeks Old</v>
      </c>
    </row>
    <row r="1415" spans="1:22" x14ac:dyDescent="0.35">
      <c r="A1415" s="2" t="s">
        <v>149</v>
      </c>
      <c r="B1415" s="5">
        <v>43687</v>
      </c>
      <c r="C1415" s="5" t="s">
        <v>375</v>
      </c>
      <c r="D1415" s="5" t="s">
        <v>382</v>
      </c>
      <c r="E1415" s="6">
        <v>14</v>
      </c>
      <c r="F1415" s="3">
        <v>406</v>
      </c>
      <c r="G1415" s="3">
        <v>78.400000000000006</v>
      </c>
      <c r="H1415" s="8">
        <f t="shared" si="286"/>
        <v>5.6000000000000005</v>
      </c>
      <c r="I1415" s="3">
        <v>327.60000000000002</v>
      </c>
      <c r="J1415" s="4">
        <v>0.81</v>
      </c>
      <c r="K1415" s="2" t="str">
        <f t="shared" si="287"/>
        <v>Saturday</v>
      </c>
      <c r="L1415" s="5">
        <f t="shared" si="288"/>
        <v>43690</v>
      </c>
      <c r="M1415" s="2" t="str">
        <f t="shared" si="289"/>
        <v>Tuesday</v>
      </c>
      <c r="N1415" s="2" t="str">
        <f t="shared" si="290"/>
        <v>Tuesday</v>
      </c>
      <c r="O1415" s="12">
        <f t="shared" si="291"/>
        <v>0</v>
      </c>
      <c r="P1415" s="11" t="str">
        <f t="shared" si="292"/>
        <v>Low Cost per Unit</v>
      </c>
      <c r="Q1415" s="12">
        <f t="shared" si="293"/>
        <v>0</v>
      </c>
      <c r="R1415" s="12">
        <f t="shared" si="294"/>
        <v>12.18</v>
      </c>
      <c r="S1415" s="12">
        <f t="shared" si="295"/>
        <v>0</v>
      </c>
      <c r="T1415" s="12">
        <f t="shared" si="296"/>
        <v>0</v>
      </c>
      <c r="U1415" s="12">
        <f t="shared" si="297"/>
        <v>0</v>
      </c>
      <c r="V1415" s="13" t="str">
        <f t="shared" ca="1" si="298"/>
        <v>Greater Than 8 Weeks Old</v>
      </c>
    </row>
    <row r="1416" spans="1:22" x14ac:dyDescent="0.35">
      <c r="A1416" s="2" t="s">
        <v>149</v>
      </c>
      <c r="B1416" s="5">
        <v>43688</v>
      </c>
      <c r="C1416" s="5" t="s">
        <v>375</v>
      </c>
      <c r="D1416" s="5" t="s">
        <v>382</v>
      </c>
      <c r="E1416" s="6">
        <v>4</v>
      </c>
      <c r="F1416" s="3">
        <v>116</v>
      </c>
      <c r="G1416" s="3">
        <v>22.4</v>
      </c>
      <c r="H1416" s="8">
        <f t="shared" si="286"/>
        <v>5.6</v>
      </c>
      <c r="I1416" s="3">
        <v>93.6</v>
      </c>
      <c r="J1416" s="4">
        <v>0.81</v>
      </c>
      <c r="K1416" s="2" t="str">
        <f t="shared" si="287"/>
        <v>Sunday</v>
      </c>
      <c r="L1416" s="5">
        <f t="shared" si="288"/>
        <v>43691</v>
      </c>
      <c r="M1416" s="2" t="str">
        <f t="shared" si="289"/>
        <v>Wednesday</v>
      </c>
      <c r="N1416" s="2" t="str">
        <f t="shared" si="290"/>
        <v>Wednesday</v>
      </c>
      <c r="O1416" s="12">
        <f t="shared" si="291"/>
        <v>0</v>
      </c>
      <c r="P1416" s="11" t="str">
        <f t="shared" si="292"/>
        <v>Low Cost per Unit</v>
      </c>
      <c r="Q1416" s="12">
        <f t="shared" si="293"/>
        <v>0</v>
      </c>
      <c r="R1416" s="12">
        <f t="shared" si="294"/>
        <v>3.48</v>
      </c>
      <c r="S1416" s="12">
        <f t="shared" si="295"/>
        <v>0</v>
      </c>
      <c r="T1416" s="12">
        <f t="shared" si="296"/>
        <v>0</v>
      </c>
      <c r="U1416" s="12">
        <f t="shared" si="297"/>
        <v>0</v>
      </c>
      <c r="V1416" s="13" t="str">
        <f t="shared" ca="1" si="298"/>
        <v>Greater Than 8 Weeks Old</v>
      </c>
    </row>
    <row r="1417" spans="1:22" x14ac:dyDescent="0.35">
      <c r="A1417" s="2" t="s">
        <v>149</v>
      </c>
      <c r="B1417" s="5">
        <v>43690</v>
      </c>
      <c r="C1417" s="5" t="s">
        <v>375</v>
      </c>
      <c r="D1417" s="5" t="s">
        <v>382</v>
      </c>
      <c r="E1417" s="6">
        <v>2</v>
      </c>
      <c r="F1417" s="3">
        <v>58</v>
      </c>
      <c r="G1417" s="3">
        <v>11.2</v>
      </c>
      <c r="H1417" s="8">
        <f t="shared" si="286"/>
        <v>5.6</v>
      </c>
      <c r="I1417" s="3">
        <v>46.8</v>
      </c>
      <c r="J1417" s="4">
        <v>0.81</v>
      </c>
      <c r="K1417" s="2" t="str">
        <f t="shared" si="287"/>
        <v>Tuesday</v>
      </c>
      <c r="L1417" s="5">
        <f t="shared" si="288"/>
        <v>43693</v>
      </c>
      <c r="M1417" s="2" t="str">
        <f t="shared" si="289"/>
        <v>Friday</v>
      </c>
      <c r="N1417" s="2" t="str">
        <f t="shared" si="290"/>
        <v>Friday</v>
      </c>
      <c r="O1417" s="12">
        <f t="shared" si="291"/>
        <v>2.9000000000000004</v>
      </c>
      <c r="P1417" s="11" t="str">
        <f t="shared" si="292"/>
        <v>Low Cost per Unit</v>
      </c>
      <c r="Q1417" s="12">
        <f t="shared" si="293"/>
        <v>0</v>
      </c>
      <c r="R1417" s="12">
        <f t="shared" si="294"/>
        <v>1.74</v>
      </c>
      <c r="S1417" s="12">
        <f t="shared" si="295"/>
        <v>0</v>
      </c>
      <c r="T1417" s="12">
        <f t="shared" si="296"/>
        <v>0</v>
      </c>
      <c r="U1417" s="12">
        <f t="shared" si="297"/>
        <v>0</v>
      </c>
      <c r="V1417" s="13" t="str">
        <f t="shared" ca="1" si="298"/>
        <v>Greater Than 8 Weeks Old</v>
      </c>
    </row>
    <row r="1418" spans="1:22" x14ac:dyDescent="0.35">
      <c r="A1418" s="2" t="s">
        <v>149</v>
      </c>
      <c r="B1418" s="5">
        <v>43692</v>
      </c>
      <c r="C1418" s="5" t="s">
        <v>375</v>
      </c>
      <c r="D1418" s="5" t="s">
        <v>382</v>
      </c>
      <c r="E1418" s="6">
        <v>1</v>
      </c>
      <c r="F1418" s="3">
        <v>29</v>
      </c>
      <c r="G1418" s="3">
        <v>5.6</v>
      </c>
      <c r="H1418" s="8">
        <f t="shared" si="286"/>
        <v>5.6</v>
      </c>
      <c r="I1418" s="3">
        <v>23.4</v>
      </c>
      <c r="J1418" s="4">
        <v>0.81</v>
      </c>
      <c r="K1418" s="2" t="str">
        <f t="shared" si="287"/>
        <v>Thursday</v>
      </c>
      <c r="L1418" s="5">
        <f t="shared" si="288"/>
        <v>43695</v>
      </c>
      <c r="M1418" s="2" t="str">
        <f t="shared" si="289"/>
        <v>Sunday</v>
      </c>
      <c r="N1418" s="2" t="str">
        <f t="shared" si="290"/>
        <v>Monday</v>
      </c>
      <c r="O1418" s="12">
        <f t="shared" si="291"/>
        <v>0</v>
      </c>
      <c r="P1418" s="11" t="str">
        <f t="shared" si="292"/>
        <v>Low Cost per Unit</v>
      </c>
      <c r="Q1418" s="12">
        <f t="shared" si="293"/>
        <v>0</v>
      </c>
      <c r="R1418" s="12">
        <f t="shared" si="294"/>
        <v>0</v>
      </c>
      <c r="S1418" s="12">
        <f t="shared" si="295"/>
        <v>0</v>
      </c>
      <c r="T1418" s="12">
        <f t="shared" si="296"/>
        <v>0</v>
      </c>
      <c r="U1418" s="12">
        <f t="shared" si="297"/>
        <v>0</v>
      </c>
      <c r="V1418" s="13" t="str">
        <f t="shared" ca="1" si="298"/>
        <v>Greater Than 8 Weeks Old</v>
      </c>
    </row>
    <row r="1419" spans="1:22" x14ac:dyDescent="0.35">
      <c r="A1419" s="2" t="s">
        <v>149</v>
      </c>
      <c r="B1419" s="5">
        <v>43695</v>
      </c>
      <c r="C1419" s="5" t="s">
        <v>375</v>
      </c>
      <c r="D1419" s="5" t="s">
        <v>382</v>
      </c>
      <c r="E1419" s="6">
        <v>1</v>
      </c>
      <c r="F1419" s="3">
        <v>29</v>
      </c>
      <c r="G1419" s="3">
        <v>5.6</v>
      </c>
      <c r="H1419" s="8">
        <f t="shared" si="286"/>
        <v>5.6</v>
      </c>
      <c r="I1419" s="3">
        <v>23.4</v>
      </c>
      <c r="J1419" s="4">
        <v>0.81</v>
      </c>
      <c r="K1419" s="2" t="str">
        <f t="shared" si="287"/>
        <v>Sunday</v>
      </c>
      <c r="L1419" s="5">
        <f t="shared" si="288"/>
        <v>43698</v>
      </c>
      <c r="M1419" s="2" t="str">
        <f t="shared" si="289"/>
        <v>Wednesday</v>
      </c>
      <c r="N1419" s="2" t="str">
        <f t="shared" si="290"/>
        <v>Wednesday</v>
      </c>
      <c r="O1419" s="12">
        <f t="shared" si="291"/>
        <v>0</v>
      </c>
      <c r="P1419" s="11" t="str">
        <f t="shared" si="292"/>
        <v>Low Cost per Unit</v>
      </c>
      <c r="Q1419" s="12">
        <f t="shared" si="293"/>
        <v>0</v>
      </c>
      <c r="R1419" s="12">
        <f t="shared" si="294"/>
        <v>0</v>
      </c>
      <c r="S1419" s="12">
        <f t="shared" si="295"/>
        <v>0</v>
      </c>
      <c r="T1419" s="12">
        <f t="shared" si="296"/>
        <v>0</v>
      </c>
      <c r="U1419" s="12">
        <f t="shared" si="297"/>
        <v>0</v>
      </c>
      <c r="V1419" s="13" t="str">
        <f t="shared" ca="1" si="298"/>
        <v>Greater Than 8 Weeks Old</v>
      </c>
    </row>
    <row r="1420" spans="1:22" x14ac:dyDescent="0.35">
      <c r="A1420" s="2" t="s">
        <v>149</v>
      </c>
      <c r="B1420" s="5">
        <v>43696</v>
      </c>
      <c r="C1420" s="5" t="s">
        <v>375</v>
      </c>
      <c r="D1420" s="5" t="s">
        <v>382</v>
      </c>
      <c r="E1420" s="6">
        <v>3</v>
      </c>
      <c r="F1420" s="3">
        <v>87</v>
      </c>
      <c r="G1420" s="3">
        <v>16.8</v>
      </c>
      <c r="H1420" s="8">
        <f t="shared" si="286"/>
        <v>5.6000000000000005</v>
      </c>
      <c r="I1420" s="3">
        <v>70.2</v>
      </c>
      <c r="J1420" s="4">
        <v>0.81</v>
      </c>
      <c r="K1420" s="2" t="str">
        <f t="shared" si="287"/>
        <v>Monday</v>
      </c>
      <c r="L1420" s="5">
        <f t="shared" si="288"/>
        <v>43699</v>
      </c>
      <c r="M1420" s="2" t="str">
        <f t="shared" si="289"/>
        <v>Thursday</v>
      </c>
      <c r="N1420" s="2" t="str">
        <f t="shared" si="290"/>
        <v>Thursday</v>
      </c>
      <c r="O1420" s="12">
        <f t="shared" si="291"/>
        <v>0</v>
      </c>
      <c r="P1420" s="11" t="str">
        <f t="shared" si="292"/>
        <v>Low Cost per Unit</v>
      </c>
      <c r="Q1420" s="12">
        <f t="shared" si="293"/>
        <v>0</v>
      </c>
      <c r="R1420" s="12">
        <f t="shared" si="294"/>
        <v>2.61</v>
      </c>
      <c r="S1420" s="12">
        <f t="shared" si="295"/>
        <v>0</v>
      </c>
      <c r="T1420" s="12">
        <f t="shared" si="296"/>
        <v>0</v>
      </c>
      <c r="U1420" s="12">
        <f t="shared" si="297"/>
        <v>0</v>
      </c>
      <c r="V1420" s="13" t="str">
        <f t="shared" ca="1" si="298"/>
        <v>Greater Than 8 Weeks Old</v>
      </c>
    </row>
    <row r="1421" spans="1:22" x14ac:dyDescent="0.35">
      <c r="A1421" s="2" t="s">
        <v>149</v>
      </c>
      <c r="B1421" s="5">
        <v>43698</v>
      </c>
      <c r="C1421" s="5" t="s">
        <v>375</v>
      </c>
      <c r="D1421" s="5" t="s">
        <v>382</v>
      </c>
      <c r="E1421" s="6">
        <v>3</v>
      </c>
      <c r="F1421" s="3">
        <v>45</v>
      </c>
      <c r="G1421" s="3">
        <v>16.8</v>
      </c>
      <c r="H1421" s="8">
        <f t="shared" si="286"/>
        <v>5.6000000000000005</v>
      </c>
      <c r="I1421" s="3">
        <v>28.2</v>
      </c>
      <c r="J1421" s="4">
        <v>0.63</v>
      </c>
      <c r="K1421" s="2" t="str">
        <f t="shared" si="287"/>
        <v>Wednesday</v>
      </c>
      <c r="L1421" s="5">
        <f t="shared" si="288"/>
        <v>43701</v>
      </c>
      <c r="M1421" s="2" t="str">
        <f t="shared" si="289"/>
        <v>Saturday</v>
      </c>
      <c r="N1421" s="2" t="str">
        <f t="shared" si="290"/>
        <v>Saturday</v>
      </c>
      <c r="O1421" s="12">
        <f t="shared" si="291"/>
        <v>0</v>
      </c>
      <c r="P1421" s="11" t="str">
        <f t="shared" si="292"/>
        <v>Low Cost per Unit</v>
      </c>
      <c r="Q1421" s="12">
        <f t="shared" si="293"/>
        <v>0</v>
      </c>
      <c r="R1421" s="12">
        <f t="shared" si="294"/>
        <v>1.3499999999999999</v>
      </c>
      <c r="S1421" s="12">
        <f t="shared" si="295"/>
        <v>0</v>
      </c>
      <c r="T1421" s="12">
        <f t="shared" si="296"/>
        <v>0</v>
      </c>
      <c r="U1421" s="12">
        <f t="shared" si="297"/>
        <v>0</v>
      </c>
      <c r="V1421" s="13" t="str">
        <f t="shared" ca="1" si="298"/>
        <v>Greater Than 8 Weeks Old</v>
      </c>
    </row>
    <row r="1422" spans="1:22" x14ac:dyDescent="0.35">
      <c r="A1422" s="2" t="s">
        <v>149</v>
      </c>
      <c r="B1422" s="5">
        <v>43699</v>
      </c>
      <c r="C1422" s="5" t="s">
        <v>375</v>
      </c>
      <c r="D1422" s="5" t="s">
        <v>382</v>
      </c>
      <c r="E1422" s="6">
        <v>4</v>
      </c>
      <c r="F1422" s="3">
        <v>116</v>
      </c>
      <c r="G1422" s="3">
        <v>22.4</v>
      </c>
      <c r="H1422" s="8">
        <f t="shared" si="286"/>
        <v>5.6</v>
      </c>
      <c r="I1422" s="3">
        <v>93.6</v>
      </c>
      <c r="J1422" s="4">
        <v>0.81</v>
      </c>
      <c r="K1422" s="2" t="str">
        <f t="shared" si="287"/>
        <v>Thursday</v>
      </c>
      <c r="L1422" s="5">
        <f t="shared" si="288"/>
        <v>43702</v>
      </c>
      <c r="M1422" s="2" t="str">
        <f t="shared" si="289"/>
        <v>Sunday</v>
      </c>
      <c r="N1422" s="2" t="str">
        <f t="shared" si="290"/>
        <v>Monday</v>
      </c>
      <c r="O1422" s="12">
        <f t="shared" si="291"/>
        <v>0</v>
      </c>
      <c r="P1422" s="11" t="str">
        <f t="shared" si="292"/>
        <v>Low Cost per Unit</v>
      </c>
      <c r="Q1422" s="12">
        <f t="shared" si="293"/>
        <v>0</v>
      </c>
      <c r="R1422" s="12">
        <f t="shared" si="294"/>
        <v>3.48</v>
      </c>
      <c r="S1422" s="12">
        <f t="shared" si="295"/>
        <v>0</v>
      </c>
      <c r="T1422" s="12">
        <f t="shared" si="296"/>
        <v>0</v>
      </c>
      <c r="U1422" s="12">
        <f t="shared" si="297"/>
        <v>0</v>
      </c>
      <c r="V1422" s="13" t="str">
        <f t="shared" ca="1" si="298"/>
        <v>Greater Than 8 Weeks Old</v>
      </c>
    </row>
    <row r="1423" spans="1:22" x14ac:dyDescent="0.35">
      <c r="A1423" s="2" t="s">
        <v>149</v>
      </c>
      <c r="B1423" s="5">
        <v>43701</v>
      </c>
      <c r="C1423" s="5" t="s">
        <v>375</v>
      </c>
      <c r="D1423" s="5" t="s">
        <v>382</v>
      </c>
      <c r="E1423" s="6">
        <v>2</v>
      </c>
      <c r="F1423" s="3">
        <v>58</v>
      </c>
      <c r="G1423" s="3">
        <v>11.2</v>
      </c>
      <c r="H1423" s="8">
        <f t="shared" si="286"/>
        <v>5.6</v>
      </c>
      <c r="I1423" s="3">
        <v>46.8</v>
      </c>
      <c r="J1423" s="4">
        <v>0.81</v>
      </c>
      <c r="K1423" s="2" t="str">
        <f t="shared" si="287"/>
        <v>Saturday</v>
      </c>
      <c r="L1423" s="5">
        <f t="shared" si="288"/>
        <v>43704</v>
      </c>
      <c r="M1423" s="2" t="str">
        <f t="shared" si="289"/>
        <v>Tuesday</v>
      </c>
      <c r="N1423" s="2" t="str">
        <f t="shared" si="290"/>
        <v>Tuesday</v>
      </c>
      <c r="O1423" s="12">
        <f t="shared" si="291"/>
        <v>0</v>
      </c>
      <c r="P1423" s="11" t="str">
        <f t="shared" si="292"/>
        <v>Low Cost per Unit</v>
      </c>
      <c r="Q1423" s="12">
        <f t="shared" si="293"/>
        <v>0</v>
      </c>
      <c r="R1423" s="12">
        <f t="shared" si="294"/>
        <v>1.74</v>
      </c>
      <c r="S1423" s="12">
        <f t="shared" si="295"/>
        <v>0</v>
      </c>
      <c r="T1423" s="12">
        <f t="shared" si="296"/>
        <v>0</v>
      </c>
      <c r="U1423" s="12">
        <f t="shared" si="297"/>
        <v>0</v>
      </c>
      <c r="V1423" s="13" t="str">
        <f t="shared" ca="1" si="298"/>
        <v>Greater Than 8 Weeks Old</v>
      </c>
    </row>
    <row r="1424" spans="1:22" x14ac:dyDescent="0.35">
      <c r="A1424" s="2" t="s">
        <v>149</v>
      </c>
      <c r="B1424" s="5">
        <v>43702</v>
      </c>
      <c r="C1424" s="5" t="s">
        <v>375</v>
      </c>
      <c r="D1424" s="5" t="s">
        <v>382</v>
      </c>
      <c r="E1424" s="6">
        <v>1</v>
      </c>
      <c r="F1424" s="3">
        <v>29</v>
      </c>
      <c r="G1424" s="3">
        <v>5.6</v>
      </c>
      <c r="H1424" s="8">
        <f t="shared" si="286"/>
        <v>5.6</v>
      </c>
      <c r="I1424" s="3">
        <v>23.4</v>
      </c>
      <c r="J1424" s="4">
        <v>0.81</v>
      </c>
      <c r="K1424" s="2" t="str">
        <f t="shared" si="287"/>
        <v>Sunday</v>
      </c>
      <c r="L1424" s="5">
        <f t="shared" si="288"/>
        <v>43705</v>
      </c>
      <c r="M1424" s="2" t="str">
        <f t="shared" si="289"/>
        <v>Wednesday</v>
      </c>
      <c r="N1424" s="2" t="str">
        <f t="shared" si="290"/>
        <v>Wednesday</v>
      </c>
      <c r="O1424" s="12">
        <f t="shared" si="291"/>
        <v>0</v>
      </c>
      <c r="P1424" s="11" t="str">
        <f t="shared" si="292"/>
        <v>Low Cost per Unit</v>
      </c>
      <c r="Q1424" s="12">
        <f t="shared" si="293"/>
        <v>0</v>
      </c>
      <c r="R1424" s="12">
        <f t="shared" si="294"/>
        <v>0</v>
      </c>
      <c r="S1424" s="12">
        <f t="shared" si="295"/>
        <v>0</v>
      </c>
      <c r="T1424" s="12">
        <f t="shared" si="296"/>
        <v>0</v>
      </c>
      <c r="U1424" s="12">
        <f t="shared" si="297"/>
        <v>0</v>
      </c>
      <c r="V1424" s="13" t="str">
        <f t="shared" ca="1" si="298"/>
        <v>Greater Than 8 Weeks Old</v>
      </c>
    </row>
    <row r="1425" spans="1:22" x14ac:dyDescent="0.35">
      <c r="A1425" s="2" t="s">
        <v>149</v>
      </c>
      <c r="B1425" s="5">
        <v>43703</v>
      </c>
      <c r="C1425" s="5" t="s">
        <v>375</v>
      </c>
      <c r="D1425" s="5" t="s">
        <v>382</v>
      </c>
      <c r="E1425" s="6">
        <v>1</v>
      </c>
      <c r="F1425" s="3">
        <v>29</v>
      </c>
      <c r="G1425" s="3">
        <v>5.6</v>
      </c>
      <c r="H1425" s="8">
        <f t="shared" si="286"/>
        <v>5.6</v>
      </c>
      <c r="I1425" s="3">
        <v>23.4</v>
      </c>
      <c r="J1425" s="4">
        <v>0.81</v>
      </c>
      <c r="K1425" s="2" t="str">
        <f t="shared" si="287"/>
        <v>Monday</v>
      </c>
      <c r="L1425" s="5">
        <f t="shared" si="288"/>
        <v>43706</v>
      </c>
      <c r="M1425" s="2" t="str">
        <f t="shared" si="289"/>
        <v>Thursday</v>
      </c>
      <c r="N1425" s="2" t="str">
        <f t="shared" si="290"/>
        <v>Thursday</v>
      </c>
      <c r="O1425" s="12">
        <f t="shared" si="291"/>
        <v>0</v>
      </c>
      <c r="P1425" s="11" t="str">
        <f t="shared" si="292"/>
        <v>Low Cost per Unit</v>
      </c>
      <c r="Q1425" s="12">
        <f t="shared" si="293"/>
        <v>0</v>
      </c>
      <c r="R1425" s="12">
        <f t="shared" si="294"/>
        <v>0</v>
      </c>
      <c r="S1425" s="12">
        <f t="shared" si="295"/>
        <v>0</v>
      </c>
      <c r="T1425" s="12">
        <f t="shared" si="296"/>
        <v>0</v>
      </c>
      <c r="U1425" s="12">
        <f t="shared" si="297"/>
        <v>0</v>
      </c>
      <c r="V1425" s="13" t="str">
        <f t="shared" ca="1" si="298"/>
        <v>Greater Than 8 Weeks Old</v>
      </c>
    </row>
    <row r="1426" spans="1:22" x14ac:dyDescent="0.35">
      <c r="A1426" s="2" t="s">
        <v>149</v>
      </c>
      <c r="B1426" s="5">
        <v>43704</v>
      </c>
      <c r="C1426" s="5" t="s">
        <v>375</v>
      </c>
      <c r="D1426" s="5" t="s">
        <v>382</v>
      </c>
      <c r="E1426" s="6">
        <v>3</v>
      </c>
      <c r="F1426" s="3">
        <v>87</v>
      </c>
      <c r="G1426" s="3">
        <v>16.8</v>
      </c>
      <c r="H1426" s="8">
        <f t="shared" si="286"/>
        <v>5.6000000000000005</v>
      </c>
      <c r="I1426" s="3">
        <v>70.2</v>
      </c>
      <c r="J1426" s="4">
        <v>0.81</v>
      </c>
      <c r="K1426" s="2" t="str">
        <f t="shared" si="287"/>
        <v>Tuesday</v>
      </c>
      <c r="L1426" s="5">
        <f t="shared" si="288"/>
        <v>43707</v>
      </c>
      <c r="M1426" s="2" t="str">
        <f t="shared" si="289"/>
        <v>Friday</v>
      </c>
      <c r="N1426" s="2" t="str">
        <f t="shared" si="290"/>
        <v>Friday</v>
      </c>
      <c r="O1426" s="12">
        <f t="shared" si="291"/>
        <v>4.3500000000000005</v>
      </c>
      <c r="P1426" s="11" t="str">
        <f t="shared" si="292"/>
        <v>Low Cost per Unit</v>
      </c>
      <c r="Q1426" s="12">
        <f t="shared" si="293"/>
        <v>0</v>
      </c>
      <c r="R1426" s="12">
        <f t="shared" si="294"/>
        <v>2.61</v>
      </c>
      <c r="S1426" s="12">
        <f t="shared" si="295"/>
        <v>0</v>
      </c>
      <c r="T1426" s="12">
        <f t="shared" si="296"/>
        <v>0</v>
      </c>
      <c r="U1426" s="12">
        <f t="shared" si="297"/>
        <v>0</v>
      </c>
      <c r="V1426" s="13" t="str">
        <f t="shared" ca="1" si="298"/>
        <v>Greater Than 8 Weeks Old</v>
      </c>
    </row>
    <row r="1427" spans="1:22" x14ac:dyDescent="0.35">
      <c r="A1427" s="2" t="s">
        <v>149</v>
      </c>
      <c r="B1427" s="5">
        <v>43705</v>
      </c>
      <c r="C1427" s="5" t="s">
        <v>375</v>
      </c>
      <c r="D1427" s="5" t="s">
        <v>382</v>
      </c>
      <c r="E1427" s="6">
        <v>3</v>
      </c>
      <c r="F1427" s="3">
        <v>87</v>
      </c>
      <c r="G1427" s="3">
        <v>16.8</v>
      </c>
      <c r="H1427" s="8">
        <f t="shared" si="286"/>
        <v>5.6000000000000005</v>
      </c>
      <c r="I1427" s="3">
        <v>70.2</v>
      </c>
      <c r="J1427" s="4">
        <v>0.81</v>
      </c>
      <c r="K1427" s="2" t="str">
        <f t="shared" si="287"/>
        <v>Wednesday</v>
      </c>
      <c r="L1427" s="5">
        <f t="shared" si="288"/>
        <v>43708</v>
      </c>
      <c r="M1427" s="2" t="str">
        <f t="shared" si="289"/>
        <v>Saturday</v>
      </c>
      <c r="N1427" s="2" t="str">
        <f t="shared" si="290"/>
        <v>Saturday</v>
      </c>
      <c r="O1427" s="12">
        <f t="shared" si="291"/>
        <v>0</v>
      </c>
      <c r="P1427" s="11" t="str">
        <f t="shared" si="292"/>
        <v>Low Cost per Unit</v>
      </c>
      <c r="Q1427" s="12">
        <f t="shared" si="293"/>
        <v>0</v>
      </c>
      <c r="R1427" s="12">
        <f t="shared" si="294"/>
        <v>2.61</v>
      </c>
      <c r="S1427" s="12">
        <f t="shared" si="295"/>
        <v>0</v>
      </c>
      <c r="T1427" s="12">
        <f t="shared" si="296"/>
        <v>0</v>
      </c>
      <c r="U1427" s="12">
        <f t="shared" si="297"/>
        <v>0</v>
      </c>
      <c r="V1427" s="13" t="str">
        <f t="shared" ca="1" si="298"/>
        <v>Greater Than 8 Weeks Old</v>
      </c>
    </row>
    <row r="1428" spans="1:22" x14ac:dyDescent="0.35">
      <c r="A1428" s="2" t="s">
        <v>149</v>
      </c>
      <c r="B1428" s="5">
        <v>43706</v>
      </c>
      <c r="C1428" s="5" t="s">
        <v>375</v>
      </c>
      <c r="D1428" s="5" t="s">
        <v>382</v>
      </c>
      <c r="E1428" s="6">
        <v>1</v>
      </c>
      <c r="F1428" s="3">
        <v>29</v>
      </c>
      <c r="G1428" s="3">
        <v>5.6</v>
      </c>
      <c r="H1428" s="8">
        <f t="shared" si="286"/>
        <v>5.6</v>
      </c>
      <c r="I1428" s="3">
        <v>23.4</v>
      </c>
      <c r="J1428" s="4">
        <v>0.81</v>
      </c>
      <c r="K1428" s="2" t="str">
        <f t="shared" si="287"/>
        <v>Thursday</v>
      </c>
      <c r="L1428" s="5">
        <f t="shared" si="288"/>
        <v>43709</v>
      </c>
      <c r="M1428" s="2" t="str">
        <f t="shared" si="289"/>
        <v>Sunday</v>
      </c>
      <c r="N1428" s="2" t="str">
        <f t="shared" si="290"/>
        <v>Monday</v>
      </c>
      <c r="O1428" s="12">
        <f t="shared" si="291"/>
        <v>0</v>
      </c>
      <c r="P1428" s="11" t="str">
        <f t="shared" si="292"/>
        <v>Low Cost per Unit</v>
      </c>
      <c r="Q1428" s="12">
        <f t="shared" si="293"/>
        <v>0</v>
      </c>
      <c r="R1428" s="12">
        <f t="shared" si="294"/>
        <v>0</v>
      </c>
      <c r="S1428" s="12">
        <f t="shared" si="295"/>
        <v>0</v>
      </c>
      <c r="T1428" s="12">
        <f t="shared" si="296"/>
        <v>0</v>
      </c>
      <c r="U1428" s="12">
        <f t="shared" si="297"/>
        <v>0</v>
      </c>
      <c r="V1428" s="13" t="str">
        <f t="shared" ca="1" si="298"/>
        <v>Greater Than 8 Weeks Old</v>
      </c>
    </row>
    <row r="1429" spans="1:22" x14ac:dyDescent="0.35">
      <c r="A1429" s="2" t="s">
        <v>34</v>
      </c>
      <c r="B1429" s="5">
        <v>43678</v>
      </c>
      <c r="C1429" s="5" t="s">
        <v>375</v>
      </c>
      <c r="D1429" s="5" t="s">
        <v>392</v>
      </c>
      <c r="E1429" s="6">
        <v>7</v>
      </c>
      <c r="F1429" s="3">
        <v>273</v>
      </c>
      <c r="G1429" s="3">
        <v>75.95</v>
      </c>
      <c r="H1429" s="8">
        <f t="shared" si="286"/>
        <v>10.85</v>
      </c>
      <c r="I1429" s="3">
        <v>197.05</v>
      </c>
      <c r="J1429" s="4">
        <v>0.72</v>
      </c>
      <c r="K1429" s="2" t="str">
        <f t="shared" si="287"/>
        <v>Thursday</v>
      </c>
      <c r="L1429" s="5">
        <f t="shared" si="288"/>
        <v>43681</v>
      </c>
      <c r="M1429" s="2" t="str">
        <f t="shared" si="289"/>
        <v>Sunday</v>
      </c>
      <c r="N1429" s="2" t="str">
        <f t="shared" si="290"/>
        <v>Monday</v>
      </c>
      <c r="O1429" s="12">
        <f t="shared" si="291"/>
        <v>0</v>
      </c>
      <c r="P1429" s="11" t="str">
        <f t="shared" si="292"/>
        <v>Low Cost per Unit</v>
      </c>
      <c r="Q1429" s="12">
        <f t="shared" si="293"/>
        <v>0</v>
      </c>
      <c r="R1429" s="12">
        <f t="shared" si="294"/>
        <v>8.19</v>
      </c>
      <c r="S1429" s="12">
        <f t="shared" si="295"/>
        <v>0</v>
      </c>
      <c r="T1429" s="12">
        <f t="shared" si="296"/>
        <v>0</v>
      </c>
      <c r="U1429" s="12">
        <f t="shared" si="297"/>
        <v>0</v>
      </c>
      <c r="V1429" s="13" t="str">
        <f t="shared" ca="1" si="298"/>
        <v>Greater Than 8 Weeks Old</v>
      </c>
    </row>
    <row r="1430" spans="1:22" x14ac:dyDescent="0.35">
      <c r="A1430" s="2" t="s">
        <v>34</v>
      </c>
      <c r="B1430" s="5">
        <v>43679</v>
      </c>
      <c r="C1430" s="5" t="s">
        <v>375</v>
      </c>
      <c r="D1430" s="5" t="s">
        <v>392</v>
      </c>
      <c r="E1430" s="6">
        <v>12</v>
      </c>
      <c r="F1430" s="3">
        <v>468</v>
      </c>
      <c r="G1430" s="3">
        <v>130.19999999999999</v>
      </c>
      <c r="H1430" s="8">
        <f t="shared" si="286"/>
        <v>10.85</v>
      </c>
      <c r="I1430" s="3">
        <v>337.8</v>
      </c>
      <c r="J1430" s="4">
        <v>0.72</v>
      </c>
      <c r="K1430" s="2" t="str">
        <f t="shared" si="287"/>
        <v>Friday</v>
      </c>
      <c r="L1430" s="5">
        <f t="shared" si="288"/>
        <v>43682</v>
      </c>
      <c r="M1430" s="2" t="str">
        <f t="shared" si="289"/>
        <v>Monday</v>
      </c>
      <c r="N1430" s="2" t="str">
        <f t="shared" si="290"/>
        <v>Monday</v>
      </c>
      <c r="O1430" s="12">
        <f t="shared" si="291"/>
        <v>0</v>
      </c>
      <c r="P1430" s="11" t="str">
        <f t="shared" si="292"/>
        <v>Low Cost per Unit</v>
      </c>
      <c r="Q1430" s="12">
        <f t="shared" si="293"/>
        <v>0</v>
      </c>
      <c r="R1430" s="12">
        <f t="shared" si="294"/>
        <v>14.04</v>
      </c>
      <c r="S1430" s="12">
        <f t="shared" si="295"/>
        <v>0</v>
      </c>
      <c r="T1430" s="12">
        <f t="shared" si="296"/>
        <v>0</v>
      </c>
      <c r="U1430" s="12">
        <f t="shared" si="297"/>
        <v>0</v>
      </c>
      <c r="V1430" s="13" t="str">
        <f t="shared" ca="1" si="298"/>
        <v>Greater Than 8 Weeks Old</v>
      </c>
    </row>
    <row r="1431" spans="1:22" x14ac:dyDescent="0.35">
      <c r="A1431" s="2" t="s">
        <v>34</v>
      </c>
      <c r="B1431" s="5">
        <v>43680</v>
      </c>
      <c r="C1431" s="5" t="s">
        <v>375</v>
      </c>
      <c r="D1431" s="5" t="s">
        <v>392</v>
      </c>
      <c r="E1431" s="6">
        <v>4</v>
      </c>
      <c r="F1431" s="3">
        <v>156</v>
      </c>
      <c r="G1431" s="3">
        <v>43.4</v>
      </c>
      <c r="H1431" s="8">
        <f t="shared" si="286"/>
        <v>10.85</v>
      </c>
      <c r="I1431" s="3">
        <v>112.6</v>
      </c>
      <c r="J1431" s="4">
        <v>0.72</v>
      </c>
      <c r="K1431" s="2" t="str">
        <f t="shared" si="287"/>
        <v>Saturday</v>
      </c>
      <c r="L1431" s="5">
        <f t="shared" si="288"/>
        <v>43683</v>
      </c>
      <c r="M1431" s="2" t="str">
        <f t="shared" si="289"/>
        <v>Tuesday</v>
      </c>
      <c r="N1431" s="2" t="str">
        <f t="shared" si="290"/>
        <v>Tuesday</v>
      </c>
      <c r="O1431" s="12">
        <f t="shared" si="291"/>
        <v>0</v>
      </c>
      <c r="P1431" s="11" t="str">
        <f t="shared" si="292"/>
        <v>Low Cost per Unit</v>
      </c>
      <c r="Q1431" s="12">
        <f t="shared" si="293"/>
        <v>0</v>
      </c>
      <c r="R1431" s="12">
        <f t="shared" si="294"/>
        <v>4.68</v>
      </c>
      <c r="S1431" s="12">
        <f t="shared" si="295"/>
        <v>0</v>
      </c>
      <c r="T1431" s="12">
        <f t="shared" si="296"/>
        <v>0</v>
      </c>
      <c r="U1431" s="12">
        <f t="shared" si="297"/>
        <v>0</v>
      </c>
      <c r="V1431" s="13" t="str">
        <f t="shared" ca="1" si="298"/>
        <v>Greater Than 8 Weeks Old</v>
      </c>
    </row>
    <row r="1432" spans="1:22" x14ac:dyDescent="0.35">
      <c r="A1432" s="2" t="s">
        <v>34</v>
      </c>
      <c r="B1432" s="5">
        <v>43681</v>
      </c>
      <c r="C1432" s="5" t="s">
        <v>375</v>
      </c>
      <c r="D1432" s="5" t="s">
        <v>392</v>
      </c>
      <c r="E1432" s="6">
        <v>2</v>
      </c>
      <c r="F1432" s="3">
        <v>78</v>
      </c>
      <c r="G1432" s="3">
        <v>21.7</v>
      </c>
      <c r="H1432" s="8">
        <f t="shared" si="286"/>
        <v>10.85</v>
      </c>
      <c r="I1432" s="3">
        <v>56.3</v>
      </c>
      <c r="J1432" s="4">
        <v>0.72</v>
      </c>
      <c r="K1432" s="2" t="str">
        <f t="shared" si="287"/>
        <v>Sunday</v>
      </c>
      <c r="L1432" s="5">
        <f t="shared" si="288"/>
        <v>43684</v>
      </c>
      <c r="M1432" s="2" t="str">
        <f t="shared" si="289"/>
        <v>Wednesday</v>
      </c>
      <c r="N1432" s="2" t="str">
        <f t="shared" si="290"/>
        <v>Wednesday</v>
      </c>
      <c r="O1432" s="12">
        <f t="shared" si="291"/>
        <v>0</v>
      </c>
      <c r="P1432" s="11" t="str">
        <f t="shared" si="292"/>
        <v>Low Cost per Unit</v>
      </c>
      <c r="Q1432" s="12">
        <f t="shared" si="293"/>
        <v>0</v>
      </c>
      <c r="R1432" s="12">
        <f t="shared" si="294"/>
        <v>2.34</v>
      </c>
      <c r="S1432" s="12">
        <f t="shared" si="295"/>
        <v>0</v>
      </c>
      <c r="T1432" s="12">
        <f t="shared" si="296"/>
        <v>0</v>
      </c>
      <c r="U1432" s="12">
        <f t="shared" si="297"/>
        <v>0</v>
      </c>
      <c r="V1432" s="13" t="str">
        <f t="shared" ca="1" si="298"/>
        <v>Greater Than 8 Weeks Old</v>
      </c>
    </row>
    <row r="1433" spans="1:22" x14ac:dyDescent="0.35">
      <c r="A1433" s="2" t="s">
        <v>34</v>
      </c>
      <c r="B1433" s="5">
        <v>43682</v>
      </c>
      <c r="C1433" s="5" t="s">
        <v>375</v>
      </c>
      <c r="D1433" s="5" t="s">
        <v>392</v>
      </c>
      <c r="E1433" s="6">
        <v>4</v>
      </c>
      <c r="F1433" s="3">
        <v>156</v>
      </c>
      <c r="G1433" s="3">
        <v>43.4</v>
      </c>
      <c r="H1433" s="8">
        <f t="shared" si="286"/>
        <v>10.85</v>
      </c>
      <c r="I1433" s="3">
        <v>112.6</v>
      </c>
      <c r="J1433" s="4">
        <v>0.72</v>
      </c>
      <c r="K1433" s="2" t="str">
        <f t="shared" si="287"/>
        <v>Monday</v>
      </c>
      <c r="L1433" s="5">
        <f t="shared" si="288"/>
        <v>43685</v>
      </c>
      <c r="M1433" s="2" t="str">
        <f t="shared" si="289"/>
        <v>Thursday</v>
      </c>
      <c r="N1433" s="2" t="str">
        <f t="shared" si="290"/>
        <v>Thursday</v>
      </c>
      <c r="O1433" s="12">
        <f t="shared" si="291"/>
        <v>0</v>
      </c>
      <c r="P1433" s="11" t="str">
        <f t="shared" si="292"/>
        <v>Low Cost per Unit</v>
      </c>
      <c r="Q1433" s="12">
        <f t="shared" si="293"/>
        <v>0</v>
      </c>
      <c r="R1433" s="12">
        <f t="shared" si="294"/>
        <v>4.68</v>
      </c>
      <c r="S1433" s="12">
        <f t="shared" si="295"/>
        <v>0</v>
      </c>
      <c r="T1433" s="12">
        <f t="shared" si="296"/>
        <v>0</v>
      </c>
      <c r="U1433" s="12">
        <f t="shared" si="297"/>
        <v>0</v>
      </c>
      <c r="V1433" s="13" t="str">
        <f t="shared" ca="1" si="298"/>
        <v>Greater Than 8 Weeks Old</v>
      </c>
    </row>
    <row r="1434" spans="1:22" x14ac:dyDescent="0.35">
      <c r="A1434" s="2" t="s">
        <v>34</v>
      </c>
      <c r="B1434" s="5">
        <v>43683</v>
      </c>
      <c r="C1434" s="5" t="s">
        <v>375</v>
      </c>
      <c r="D1434" s="5" t="s">
        <v>392</v>
      </c>
      <c r="E1434" s="6">
        <v>2</v>
      </c>
      <c r="F1434" s="3">
        <v>78</v>
      </c>
      <c r="G1434" s="3">
        <v>21.7</v>
      </c>
      <c r="H1434" s="8">
        <f t="shared" si="286"/>
        <v>10.85</v>
      </c>
      <c r="I1434" s="3">
        <v>56.3</v>
      </c>
      <c r="J1434" s="4">
        <v>0.72</v>
      </c>
      <c r="K1434" s="2" t="str">
        <f t="shared" si="287"/>
        <v>Tuesday</v>
      </c>
      <c r="L1434" s="5">
        <f t="shared" si="288"/>
        <v>43686</v>
      </c>
      <c r="M1434" s="2" t="str">
        <f t="shared" si="289"/>
        <v>Friday</v>
      </c>
      <c r="N1434" s="2" t="str">
        <f t="shared" si="290"/>
        <v>Friday</v>
      </c>
      <c r="O1434" s="12">
        <f t="shared" si="291"/>
        <v>3.9000000000000004</v>
      </c>
      <c r="P1434" s="11" t="str">
        <f t="shared" si="292"/>
        <v>Low Cost per Unit</v>
      </c>
      <c r="Q1434" s="12">
        <f t="shared" si="293"/>
        <v>0</v>
      </c>
      <c r="R1434" s="12">
        <f t="shared" si="294"/>
        <v>2.34</v>
      </c>
      <c r="S1434" s="12">
        <f t="shared" si="295"/>
        <v>0</v>
      </c>
      <c r="T1434" s="12">
        <f t="shared" si="296"/>
        <v>0</v>
      </c>
      <c r="U1434" s="12">
        <f t="shared" si="297"/>
        <v>0</v>
      </c>
      <c r="V1434" s="13" t="str">
        <f t="shared" ca="1" si="298"/>
        <v>Greater Than 8 Weeks Old</v>
      </c>
    </row>
    <row r="1435" spans="1:22" x14ac:dyDescent="0.35">
      <c r="A1435" s="2" t="s">
        <v>34</v>
      </c>
      <c r="B1435" s="5">
        <v>43684</v>
      </c>
      <c r="C1435" s="5" t="s">
        <v>375</v>
      </c>
      <c r="D1435" s="5" t="s">
        <v>392</v>
      </c>
      <c r="E1435" s="6">
        <v>4</v>
      </c>
      <c r="F1435" s="3">
        <v>156</v>
      </c>
      <c r="G1435" s="3">
        <v>43.4</v>
      </c>
      <c r="H1435" s="8">
        <f t="shared" si="286"/>
        <v>10.85</v>
      </c>
      <c r="I1435" s="3">
        <v>112.6</v>
      </c>
      <c r="J1435" s="4">
        <v>0.72</v>
      </c>
      <c r="K1435" s="2" t="str">
        <f t="shared" si="287"/>
        <v>Wednesday</v>
      </c>
      <c r="L1435" s="5">
        <f t="shared" si="288"/>
        <v>43687</v>
      </c>
      <c r="M1435" s="2" t="str">
        <f t="shared" si="289"/>
        <v>Saturday</v>
      </c>
      <c r="N1435" s="2" t="str">
        <f t="shared" si="290"/>
        <v>Saturday</v>
      </c>
      <c r="O1435" s="12">
        <f t="shared" si="291"/>
        <v>0</v>
      </c>
      <c r="P1435" s="11" t="str">
        <f t="shared" si="292"/>
        <v>Low Cost per Unit</v>
      </c>
      <c r="Q1435" s="12">
        <f t="shared" si="293"/>
        <v>0</v>
      </c>
      <c r="R1435" s="12">
        <f t="shared" si="294"/>
        <v>4.68</v>
      </c>
      <c r="S1435" s="12">
        <f t="shared" si="295"/>
        <v>0</v>
      </c>
      <c r="T1435" s="12">
        <f t="shared" si="296"/>
        <v>0</v>
      </c>
      <c r="U1435" s="12">
        <f t="shared" si="297"/>
        <v>0</v>
      </c>
      <c r="V1435" s="13" t="str">
        <f t="shared" ca="1" si="298"/>
        <v>Greater Than 8 Weeks Old</v>
      </c>
    </row>
    <row r="1436" spans="1:22" x14ac:dyDescent="0.35">
      <c r="A1436" s="2" t="s">
        <v>34</v>
      </c>
      <c r="B1436" s="5">
        <v>43685</v>
      </c>
      <c r="C1436" s="5" t="s">
        <v>375</v>
      </c>
      <c r="D1436" s="5" t="s">
        <v>392</v>
      </c>
      <c r="E1436" s="6">
        <v>4</v>
      </c>
      <c r="F1436" s="3">
        <v>156</v>
      </c>
      <c r="G1436" s="3">
        <v>43.4</v>
      </c>
      <c r="H1436" s="8">
        <f t="shared" si="286"/>
        <v>10.85</v>
      </c>
      <c r="I1436" s="3">
        <v>112.6</v>
      </c>
      <c r="J1436" s="4">
        <v>0.72</v>
      </c>
      <c r="K1436" s="2" t="str">
        <f t="shared" si="287"/>
        <v>Thursday</v>
      </c>
      <c r="L1436" s="5">
        <f t="shared" si="288"/>
        <v>43688</v>
      </c>
      <c r="M1436" s="2" t="str">
        <f t="shared" si="289"/>
        <v>Sunday</v>
      </c>
      <c r="N1436" s="2" t="str">
        <f t="shared" si="290"/>
        <v>Monday</v>
      </c>
      <c r="O1436" s="12">
        <f t="shared" si="291"/>
        <v>0</v>
      </c>
      <c r="P1436" s="11" t="str">
        <f t="shared" si="292"/>
        <v>Low Cost per Unit</v>
      </c>
      <c r="Q1436" s="12">
        <f t="shared" si="293"/>
        <v>0</v>
      </c>
      <c r="R1436" s="12">
        <f t="shared" si="294"/>
        <v>4.68</v>
      </c>
      <c r="S1436" s="12">
        <f t="shared" si="295"/>
        <v>0</v>
      </c>
      <c r="T1436" s="12">
        <f t="shared" si="296"/>
        <v>0</v>
      </c>
      <c r="U1436" s="12">
        <f t="shared" si="297"/>
        <v>0</v>
      </c>
      <c r="V1436" s="13" t="str">
        <f t="shared" ca="1" si="298"/>
        <v>Greater Than 8 Weeks Old</v>
      </c>
    </row>
    <row r="1437" spans="1:22" x14ac:dyDescent="0.35">
      <c r="A1437" s="2" t="s">
        <v>34</v>
      </c>
      <c r="B1437" s="5">
        <v>43686</v>
      </c>
      <c r="C1437" s="5" t="s">
        <v>375</v>
      </c>
      <c r="D1437" s="5" t="s">
        <v>392</v>
      </c>
      <c r="E1437" s="6">
        <v>2</v>
      </c>
      <c r="F1437" s="3">
        <v>78</v>
      </c>
      <c r="G1437" s="3">
        <v>21.7</v>
      </c>
      <c r="H1437" s="8">
        <f t="shared" si="286"/>
        <v>10.85</v>
      </c>
      <c r="I1437" s="3">
        <v>56.3</v>
      </c>
      <c r="J1437" s="4">
        <v>0.72</v>
      </c>
      <c r="K1437" s="2" t="str">
        <f t="shared" si="287"/>
        <v>Friday</v>
      </c>
      <c r="L1437" s="5">
        <f t="shared" si="288"/>
        <v>43689</v>
      </c>
      <c r="M1437" s="2" t="str">
        <f t="shared" si="289"/>
        <v>Monday</v>
      </c>
      <c r="N1437" s="2" t="str">
        <f t="shared" si="290"/>
        <v>Monday</v>
      </c>
      <c r="O1437" s="12">
        <f t="shared" si="291"/>
        <v>0</v>
      </c>
      <c r="P1437" s="11" t="str">
        <f t="shared" si="292"/>
        <v>Low Cost per Unit</v>
      </c>
      <c r="Q1437" s="12">
        <f t="shared" si="293"/>
        <v>0</v>
      </c>
      <c r="R1437" s="12">
        <f t="shared" si="294"/>
        <v>2.34</v>
      </c>
      <c r="S1437" s="12">
        <f t="shared" si="295"/>
        <v>0</v>
      </c>
      <c r="T1437" s="12">
        <f t="shared" si="296"/>
        <v>0</v>
      </c>
      <c r="U1437" s="12">
        <f t="shared" si="297"/>
        <v>0</v>
      </c>
      <c r="V1437" s="13" t="str">
        <f t="shared" ca="1" si="298"/>
        <v>Greater Than 8 Weeks Old</v>
      </c>
    </row>
    <row r="1438" spans="1:22" x14ac:dyDescent="0.35">
      <c r="A1438" s="2" t="s">
        <v>34</v>
      </c>
      <c r="B1438" s="5">
        <v>43687</v>
      </c>
      <c r="C1438" s="5" t="s">
        <v>375</v>
      </c>
      <c r="D1438" s="5" t="s">
        <v>392</v>
      </c>
      <c r="E1438" s="6">
        <v>2</v>
      </c>
      <c r="F1438" s="3">
        <v>78</v>
      </c>
      <c r="G1438" s="3">
        <v>21.7</v>
      </c>
      <c r="H1438" s="8">
        <f t="shared" si="286"/>
        <v>10.85</v>
      </c>
      <c r="I1438" s="3">
        <v>56.3</v>
      </c>
      <c r="J1438" s="4">
        <v>0.72</v>
      </c>
      <c r="K1438" s="2" t="str">
        <f t="shared" si="287"/>
        <v>Saturday</v>
      </c>
      <c r="L1438" s="5">
        <f t="shared" si="288"/>
        <v>43690</v>
      </c>
      <c r="M1438" s="2" t="str">
        <f t="shared" si="289"/>
        <v>Tuesday</v>
      </c>
      <c r="N1438" s="2" t="str">
        <f t="shared" si="290"/>
        <v>Tuesday</v>
      </c>
      <c r="O1438" s="12">
        <f t="shared" si="291"/>
        <v>0</v>
      </c>
      <c r="P1438" s="11" t="str">
        <f t="shared" si="292"/>
        <v>Low Cost per Unit</v>
      </c>
      <c r="Q1438" s="12">
        <f t="shared" si="293"/>
        <v>0</v>
      </c>
      <c r="R1438" s="12">
        <f t="shared" si="294"/>
        <v>2.34</v>
      </c>
      <c r="S1438" s="12">
        <f t="shared" si="295"/>
        <v>0</v>
      </c>
      <c r="T1438" s="12">
        <f t="shared" si="296"/>
        <v>0</v>
      </c>
      <c r="U1438" s="12">
        <f t="shared" si="297"/>
        <v>0</v>
      </c>
      <c r="V1438" s="13" t="str">
        <f t="shared" ca="1" si="298"/>
        <v>Greater Than 8 Weeks Old</v>
      </c>
    </row>
    <row r="1439" spans="1:22" x14ac:dyDescent="0.35">
      <c r="A1439" s="2" t="s">
        <v>34</v>
      </c>
      <c r="B1439" s="5">
        <v>43688</v>
      </c>
      <c r="C1439" s="5" t="s">
        <v>375</v>
      </c>
      <c r="D1439" s="5" t="s">
        <v>392</v>
      </c>
      <c r="E1439" s="6">
        <v>2</v>
      </c>
      <c r="F1439" s="3">
        <v>78</v>
      </c>
      <c r="G1439" s="3">
        <v>21.7</v>
      </c>
      <c r="H1439" s="8">
        <f t="shared" si="286"/>
        <v>10.85</v>
      </c>
      <c r="I1439" s="3">
        <v>56.3</v>
      </c>
      <c r="J1439" s="4">
        <v>0.72</v>
      </c>
      <c r="K1439" s="2" t="str">
        <f t="shared" si="287"/>
        <v>Sunday</v>
      </c>
      <c r="L1439" s="5">
        <f t="shared" si="288"/>
        <v>43691</v>
      </c>
      <c r="M1439" s="2" t="str">
        <f t="shared" si="289"/>
        <v>Wednesday</v>
      </c>
      <c r="N1439" s="2" t="str">
        <f t="shared" si="290"/>
        <v>Wednesday</v>
      </c>
      <c r="O1439" s="12">
        <f t="shared" si="291"/>
        <v>0</v>
      </c>
      <c r="P1439" s="11" t="str">
        <f t="shared" si="292"/>
        <v>Low Cost per Unit</v>
      </c>
      <c r="Q1439" s="12">
        <f t="shared" si="293"/>
        <v>0</v>
      </c>
      <c r="R1439" s="12">
        <f t="shared" si="294"/>
        <v>2.34</v>
      </c>
      <c r="S1439" s="12">
        <f t="shared" si="295"/>
        <v>0</v>
      </c>
      <c r="T1439" s="12">
        <f t="shared" si="296"/>
        <v>0</v>
      </c>
      <c r="U1439" s="12">
        <f t="shared" si="297"/>
        <v>0</v>
      </c>
      <c r="V1439" s="13" t="str">
        <f t="shared" ca="1" si="298"/>
        <v>Greater Than 8 Weeks Old</v>
      </c>
    </row>
    <row r="1440" spans="1:22" x14ac:dyDescent="0.35">
      <c r="A1440" s="2" t="s">
        <v>34</v>
      </c>
      <c r="B1440" s="5">
        <v>43689</v>
      </c>
      <c r="C1440" s="5" t="s">
        <v>375</v>
      </c>
      <c r="D1440" s="5" t="s">
        <v>392</v>
      </c>
      <c r="E1440" s="6">
        <v>1</v>
      </c>
      <c r="F1440" s="3">
        <v>39</v>
      </c>
      <c r="G1440" s="3">
        <v>10.85</v>
      </c>
      <c r="H1440" s="8">
        <f t="shared" si="286"/>
        <v>10.85</v>
      </c>
      <c r="I1440" s="3">
        <v>28.15</v>
      </c>
      <c r="J1440" s="4">
        <v>0.72</v>
      </c>
      <c r="K1440" s="2" t="str">
        <f t="shared" si="287"/>
        <v>Monday</v>
      </c>
      <c r="L1440" s="5">
        <f t="shared" si="288"/>
        <v>43692</v>
      </c>
      <c r="M1440" s="2" t="str">
        <f t="shared" si="289"/>
        <v>Thursday</v>
      </c>
      <c r="N1440" s="2" t="str">
        <f t="shared" si="290"/>
        <v>Thursday</v>
      </c>
      <c r="O1440" s="12">
        <f t="shared" si="291"/>
        <v>0</v>
      </c>
      <c r="P1440" s="11" t="str">
        <f t="shared" si="292"/>
        <v>Low Cost per Unit</v>
      </c>
      <c r="Q1440" s="12">
        <f t="shared" si="293"/>
        <v>0</v>
      </c>
      <c r="R1440" s="12">
        <f t="shared" si="294"/>
        <v>0</v>
      </c>
      <c r="S1440" s="12">
        <f t="shared" si="295"/>
        <v>0</v>
      </c>
      <c r="T1440" s="12">
        <f t="shared" si="296"/>
        <v>0</v>
      </c>
      <c r="U1440" s="12">
        <f t="shared" si="297"/>
        <v>0</v>
      </c>
      <c r="V1440" s="13" t="str">
        <f t="shared" ca="1" si="298"/>
        <v>Greater Than 8 Weeks Old</v>
      </c>
    </row>
    <row r="1441" spans="1:22" x14ac:dyDescent="0.35">
      <c r="A1441" s="2" t="s">
        <v>34</v>
      </c>
      <c r="B1441" s="5">
        <v>43691</v>
      </c>
      <c r="C1441" s="5" t="s">
        <v>375</v>
      </c>
      <c r="D1441" s="5" t="s">
        <v>392</v>
      </c>
      <c r="E1441" s="6">
        <v>3</v>
      </c>
      <c r="F1441" s="3">
        <v>117</v>
      </c>
      <c r="G1441" s="3">
        <v>32.549999999999997</v>
      </c>
      <c r="H1441" s="8">
        <f t="shared" si="286"/>
        <v>10.85</v>
      </c>
      <c r="I1441" s="3">
        <v>84.45</v>
      </c>
      <c r="J1441" s="4">
        <v>0.72</v>
      </c>
      <c r="K1441" s="2" t="str">
        <f t="shared" si="287"/>
        <v>Wednesday</v>
      </c>
      <c r="L1441" s="5">
        <f t="shared" si="288"/>
        <v>43694</v>
      </c>
      <c r="M1441" s="2" t="str">
        <f t="shared" si="289"/>
        <v>Saturday</v>
      </c>
      <c r="N1441" s="2" t="str">
        <f t="shared" si="290"/>
        <v>Saturday</v>
      </c>
      <c r="O1441" s="12">
        <f t="shared" si="291"/>
        <v>0</v>
      </c>
      <c r="P1441" s="11" t="str">
        <f t="shared" si="292"/>
        <v>Low Cost per Unit</v>
      </c>
      <c r="Q1441" s="12">
        <f t="shared" si="293"/>
        <v>0</v>
      </c>
      <c r="R1441" s="12">
        <f t="shared" si="294"/>
        <v>3.51</v>
      </c>
      <c r="S1441" s="12">
        <f t="shared" si="295"/>
        <v>0</v>
      </c>
      <c r="T1441" s="12">
        <f t="shared" si="296"/>
        <v>0</v>
      </c>
      <c r="U1441" s="12">
        <f t="shared" si="297"/>
        <v>0</v>
      </c>
      <c r="V1441" s="13" t="str">
        <f t="shared" ca="1" si="298"/>
        <v>Greater Than 8 Weeks Old</v>
      </c>
    </row>
    <row r="1442" spans="1:22" x14ac:dyDescent="0.35">
      <c r="A1442" s="2" t="s">
        <v>34</v>
      </c>
      <c r="B1442" s="5">
        <v>43692</v>
      </c>
      <c r="C1442" s="5" t="s">
        <v>375</v>
      </c>
      <c r="D1442" s="5" t="s">
        <v>392</v>
      </c>
      <c r="E1442" s="6">
        <v>1</v>
      </c>
      <c r="F1442" s="3">
        <v>39</v>
      </c>
      <c r="G1442" s="3">
        <v>10.85</v>
      </c>
      <c r="H1442" s="8">
        <f t="shared" si="286"/>
        <v>10.85</v>
      </c>
      <c r="I1442" s="3">
        <v>28.15</v>
      </c>
      <c r="J1442" s="4">
        <v>0.72</v>
      </c>
      <c r="K1442" s="2" t="str">
        <f t="shared" si="287"/>
        <v>Thursday</v>
      </c>
      <c r="L1442" s="5">
        <f t="shared" si="288"/>
        <v>43695</v>
      </c>
      <c r="M1442" s="2" t="str">
        <f t="shared" si="289"/>
        <v>Sunday</v>
      </c>
      <c r="N1442" s="2" t="str">
        <f t="shared" si="290"/>
        <v>Monday</v>
      </c>
      <c r="O1442" s="12">
        <f t="shared" si="291"/>
        <v>0</v>
      </c>
      <c r="P1442" s="11" t="str">
        <f t="shared" si="292"/>
        <v>Low Cost per Unit</v>
      </c>
      <c r="Q1442" s="12">
        <f t="shared" si="293"/>
        <v>0</v>
      </c>
      <c r="R1442" s="12">
        <f t="shared" si="294"/>
        <v>0</v>
      </c>
      <c r="S1442" s="12">
        <f t="shared" si="295"/>
        <v>0</v>
      </c>
      <c r="T1442" s="12">
        <f t="shared" si="296"/>
        <v>0</v>
      </c>
      <c r="U1442" s="12">
        <f t="shared" si="297"/>
        <v>0</v>
      </c>
      <c r="V1442" s="13" t="str">
        <f t="shared" ca="1" si="298"/>
        <v>Greater Than 8 Weeks Old</v>
      </c>
    </row>
    <row r="1443" spans="1:22" x14ac:dyDescent="0.35">
      <c r="A1443" s="2" t="s">
        <v>34</v>
      </c>
      <c r="B1443" s="5">
        <v>43693</v>
      </c>
      <c r="C1443" s="5" t="s">
        <v>375</v>
      </c>
      <c r="D1443" s="5" t="s">
        <v>392</v>
      </c>
      <c r="E1443" s="6">
        <v>3</v>
      </c>
      <c r="F1443" s="3">
        <v>117</v>
      </c>
      <c r="G1443" s="3">
        <v>32.549999999999997</v>
      </c>
      <c r="H1443" s="8">
        <f t="shared" si="286"/>
        <v>10.85</v>
      </c>
      <c r="I1443" s="3">
        <v>84.45</v>
      </c>
      <c r="J1443" s="4">
        <v>0.72</v>
      </c>
      <c r="K1443" s="2" t="str">
        <f t="shared" si="287"/>
        <v>Friday</v>
      </c>
      <c r="L1443" s="5">
        <f t="shared" si="288"/>
        <v>43696</v>
      </c>
      <c r="M1443" s="2" t="str">
        <f t="shared" si="289"/>
        <v>Monday</v>
      </c>
      <c r="N1443" s="2" t="str">
        <f t="shared" si="290"/>
        <v>Monday</v>
      </c>
      <c r="O1443" s="12">
        <f t="shared" si="291"/>
        <v>0</v>
      </c>
      <c r="P1443" s="11" t="str">
        <f t="shared" si="292"/>
        <v>Low Cost per Unit</v>
      </c>
      <c r="Q1443" s="12">
        <f t="shared" si="293"/>
        <v>0</v>
      </c>
      <c r="R1443" s="12">
        <f t="shared" si="294"/>
        <v>3.51</v>
      </c>
      <c r="S1443" s="12">
        <f t="shared" si="295"/>
        <v>0</v>
      </c>
      <c r="T1443" s="12">
        <f t="shared" si="296"/>
        <v>0</v>
      </c>
      <c r="U1443" s="12">
        <f t="shared" si="297"/>
        <v>0</v>
      </c>
      <c r="V1443" s="13" t="str">
        <f t="shared" ca="1" si="298"/>
        <v>Greater Than 8 Weeks Old</v>
      </c>
    </row>
    <row r="1444" spans="1:22" x14ac:dyDescent="0.35">
      <c r="A1444" s="2" t="s">
        <v>34</v>
      </c>
      <c r="B1444" s="5">
        <v>43696</v>
      </c>
      <c r="C1444" s="5" t="s">
        <v>375</v>
      </c>
      <c r="D1444" s="5" t="s">
        <v>392</v>
      </c>
      <c r="E1444" s="6">
        <v>1</v>
      </c>
      <c r="F1444" s="3">
        <v>39</v>
      </c>
      <c r="G1444" s="3">
        <v>10.85</v>
      </c>
      <c r="H1444" s="8">
        <f t="shared" si="286"/>
        <v>10.85</v>
      </c>
      <c r="I1444" s="3">
        <v>28.15</v>
      </c>
      <c r="J1444" s="4">
        <v>0.72</v>
      </c>
      <c r="K1444" s="2" t="str">
        <f t="shared" si="287"/>
        <v>Monday</v>
      </c>
      <c r="L1444" s="5">
        <f t="shared" si="288"/>
        <v>43699</v>
      </c>
      <c r="M1444" s="2" t="str">
        <f t="shared" si="289"/>
        <v>Thursday</v>
      </c>
      <c r="N1444" s="2" t="str">
        <f t="shared" si="290"/>
        <v>Thursday</v>
      </c>
      <c r="O1444" s="12">
        <f t="shared" si="291"/>
        <v>0</v>
      </c>
      <c r="P1444" s="11" t="str">
        <f t="shared" si="292"/>
        <v>Low Cost per Unit</v>
      </c>
      <c r="Q1444" s="12">
        <f t="shared" si="293"/>
        <v>0</v>
      </c>
      <c r="R1444" s="12">
        <f t="shared" si="294"/>
        <v>0</v>
      </c>
      <c r="S1444" s="12">
        <f t="shared" si="295"/>
        <v>0</v>
      </c>
      <c r="T1444" s="12">
        <f t="shared" si="296"/>
        <v>0</v>
      </c>
      <c r="U1444" s="12">
        <f t="shared" si="297"/>
        <v>0</v>
      </c>
      <c r="V1444" s="13" t="str">
        <f t="shared" ca="1" si="298"/>
        <v>Greater Than 8 Weeks Old</v>
      </c>
    </row>
    <row r="1445" spans="1:22" x14ac:dyDescent="0.35">
      <c r="A1445" s="2" t="s">
        <v>34</v>
      </c>
      <c r="B1445" s="5">
        <v>43697</v>
      </c>
      <c r="C1445" s="5" t="s">
        <v>375</v>
      </c>
      <c r="D1445" s="5" t="s">
        <v>392</v>
      </c>
      <c r="E1445" s="6">
        <v>1</v>
      </c>
      <c r="F1445" s="3">
        <v>39</v>
      </c>
      <c r="G1445" s="3">
        <v>10.85</v>
      </c>
      <c r="H1445" s="8">
        <f t="shared" si="286"/>
        <v>10.85</v>
      </c>
      <c r="I1445" s="3">
        <v>28.15</v>
      </c>
      <c r="J1445" s="4">
        <v>0.72</v>
      </c>
      <c r="K1445" s="2" t="str">
        <f t="shared" si="287"/>
        <v>Tuesday</v>
      </c>
      <c r="L1445" s="5">
        <f t="shared" si="288"/>
        <v>43700</v>
      </c>
      <c r="M1445" s="2" t="str">
        <f t="shared" si="289"/>
        <v>Friday</v>
      </c>
      <c r="N1445" s="2" t="str">
        <f t="shared" si="290"/>
        <v>Friday</v>
      </c>
      <c r="O1445" s="12">
        <f t="shared" si="291"/>
        <v>1.9500000000000002</v>
      </c>
      <c r="P1445" s="11" t="str">
        <f t="shared" si="292"/>
        <v>Low Cost per Unit</v>
      </c>
      <c r="Q1445" s="12">
        <f t="shared" si="293"/>
        <v>0</v>
      </c>
      <c r="R1445" s="12">
        <f t="shared" si="294"/>
        <v>0</v>
      </c>
      <c r="S1445" s="12">
        <f t="shared" si="295"/>
        <v>0</v>
      </c>
      <c r="T1445" s="12">
        <f t="shared" si="296"/>
        <v>0</v>
      </c>
      <c r="U1445" s="12">
        <f t="shared" si="297"/>
        <v>0</v>
      </c>
      <c r="V1445" s="13" t="str">
        <f t="shared" ca="1" si="298"/>
        <v>Greater Than 8 Weeks Old</v>
      </c>
    </row>
    <row r="1446" spans="1:22" x14ac:dyDescent="0.35">
      <c r="A1446" s="2" t="s">
        <v>34</v>
      </c>
      <c r="B1446" s="5">
        <v>43699</v>
      </c>
      <c r="C1446" s="5" t="s">
        <v>375</v>
      </c>
      <c r="D1446" s="5" t="s">
        <v>392</v>
      </c>
      <c r="E1446" s="6">
        <v>1</v>
      </c>
      <c r="F1446" s="3">
        <v>39</v>
      </c>
      <c r="G1446" s="3">
        <v>10.85</v>
      </c>
      <c r="H1446" s="8">
        <f t="shared" si="286"/>
        <v>10.85</v>
      </c>
      <c r="I1446" s="3">
        <v>28.15</v>
      </c>
      <c r="J1446" s="4">
        <v>0.72</v>
      </c>
      <c r="K1446" s="2" t="str">
        <f t="shared" si="287"/>
        <v>Thursday</v>
      </c>
      <c r="L1446" s="5">
        <f t="shared" si="288"/>
        <v>43702</v>
      </c>
      <c r="M1446" s="2" t="str">
        <f t="shared" si="289"/>
        <v>Sunday</v>
      </c>
      <c r="N1446" s="2" t="str">
        <f t="shared" si="290"/>
        <v>Monday</v>
      </c>
      <c r="O1446" s="12">
        <f t="shared" si="291"/>
        <v>0</v>
      </c>
      <c r="P1446" s="11" t="str">
        <f t="shared" si="292"/>
        <v>Low Cost per Unit</v>
      </c>
      <c r="Q1446" s="12">
        <f t="shared" si="293"/>
        <v>0</v>
      </c>
      <c r="R1446" s="12">
        <f t="shared" si="294"/>
        <v>0</v>
      </c>
      <c r="S1446" s="12">
        <f t="shared" si="295"/>
        <v>0</v>
      </c>
      <c r="T1446" s="12">
        <f t="shared" si="296"/>
        <v>0</v>
      </c>
      <c r="U1446" s="12">
        <f t="shared" si="297"/>
        <v>0</v>
      </c>
      <c r="V1446" s="13" t="str">
        <f t="shared" ca="1" si="298"/>
        <v>Greater Than 8 Weeks Old</v>
      </c>
    </row>
    <row r="1447" spans="1:22" x14ac:dyDescent="0.35">
      <c r="A1447" s="2" t="s">
        <v>34</v>
      </c>
      <c r="B1447" s="5">
        <v>43700</v>
      </c>
      <c r="C1447" s="5" t="s">
        <v>375</v>
      </c>
      <c r="D1447" s="5" t="s">
        <v>392</v>
      </c>
      <c r="E1447" s="6">
        <v>1</v>
      </c>
      <c r="F1447" s="3">
        <v>39</v>
      </c>
      <c r="G1447" s="3">
        <v>10.85</v>
      </c>
      <c r="H1447" s="8">
        <f t="shared" si="286"/>
        <v>10.85</v>
      </c>
      <c r="I1447" s="3">
        <v>28.15</v>
      </c>
      <c r="J1447" s="4">
        <v>0.72</v>
      </c>
      <c r="K1447" s="2" t="str">
        <f t="shared" si="287"/>
        <v>Friday</v>
      </c>
      <c r="L1447" s="5">
        <f t="shared" si="288"/>
        <v>43703</v>
      </c>
      <c r="M1447" s="2" t="str">
        <f t="shared" si="289"/>
        <v>Monday</v>
      </c>
      <c r="N1447" s="2" t="str">
        <f t="shared" si="290"/>
        <v>Monday</v>
      </c>
      <c r="O1447" s="12">
        <f t="shared" si="291"/>
        <v>0</v>
      </c>
      <c r="P1447" s="11" t="str">
        <f t="shared" si="292"/>
        <v>Low Cost per Unit</v>
      </c>
      <c r="Q1447" s="12">
        <f t="shared" si="293"/>
        <v>0</v>
      </c>
      <c r="R1447" s="12">
        <f t="shared" si="294"/>
        <v>0</v>
      </c>
      <c r="S1447" s="12">
        <f t="shared" si="295"/>
        <v>0</v>
      </c>
      <c r="T1447" s="12">
        <f t="shared" si="296"/>
        <v>0</v>
      </c>
      <c r="U1447" s="12">
        <f t="shared" si="297"/>
        <v>0</v>
      </c>
      <c r="V1447" s="13" t="str">
        <f t="shared" ca="1" si="298"/>
        <v>Greater Than 8 Weeks Old</v>
      </c>
    </row>
    <row r="1448" spans="1:22" x14ac:dyDescent="0.35">
      <c r="A1448" s="2" t="s">
        <v>34</v>
      </c>
      <c r="B1448" s="5">
        <v>43702</v>
      </c>
      <c r="C1448" s="5" t="s">
        <v>375</v>
      </c>
      <c r="D1448" s="5" t="s">
        <v>392</v>
      </c>
      <c r="E1448" s="6">
        <v>2</v>
      </c>
      <c r="F1448" s="3">
        <v>78</v>
      </c>
      <c r="G1448" s="3">
        <v>21.7</v>
      </c>
      <c r="H1448" s="8">
        <f t="shared" si="286"/>
        <v>10.85</v>
      </c>
      <c r="I1448" s="3">
        <v>56.3</v>
      </c>
      <c r="J1448" s="4">
        <v>0.72</v>
      </c>
      <c r="K1448" s="2" t="str">
        <f t="shared" si="287"/>
        <v>Sunday</v>
      </c>
      <c r="L1448" s="5">
        <f t="shared" si="288"/>
        <v>43705</v>
      </c>
      <c r="M1448" s="2" t="str">
        <f t="shared" si="289"/>
        <v>Wednesday</v>
      </c>
      <c r="N1448" s="2" t="str">
        <f t="shared" si="290"/>
        <v>Wednesday</v>
      </c>
      <c r="O1448" s="12">
        <f t="shared" si="291"/>
        <v>0</v>
      </c>
      <c r="P1448" s="11" t="str">
        <f t="shared" si="292"/>
        <v>Low Cost per Unit</v>
      </c>
      <c r="Q1448" s="12">
        <f t="shared" si="293"/>
        <v>0</v>
      </c>
      <c r="R1448" s="12">
        <f t="shared" si="294"/>
        <v>2.34</v>
      </c>
      <c r="S1448" s="12">
        <f t="shared" si="295"/>
        <v>0</v>
      </c>
      <c r="T1448" s="12">
        <f t="shared" si="296"/>
        <v>0</v>
      </c>
      <c r="U1448" s="12">
        <f t="shared" si="297"/>
        <v>0</v>
      </c>
      <c r="V1448" s="13" t="str">
        <f t="shared" ca="1" si="298"/>
        <v>Greater Than 8 Weeks Old</v>
      </c>
    </row>
    <row r="1449" spans="1:22" x14ac:dyDescent="0.35">
      <c r="A1449" s="2" t="s">
        <v>34</v>
      </c>
      <c r="B1449" s="5">
        <v>43704</v>
      </c>
      <c r="C1449" s="5" t="s">
        <v>375</v>
      </c>
      <c r="D1449" s="5" t="s">
        <v>392</v>
      </c>
      <c r="E1449" s="6">
        <v>1</v>
      </c>
      <c r="F1449" s="3">
        <v>39</v>
      </c>
      <c r="G1449" s="3">
        <v>10.85</v>
      </c>
      <c r="H1449" s="8">
        <f t="shared" si="286"/>
        <v>10.85</v>
      </c>
      <c r="I1449" s="3">
        <v>28.15</v>
      </c>
      <c r="J1449" s="4">
        <v>0.72</v>
      </c>
      <c r="K1449" s="2" t="str">
        <f t="shared" si="287"/>
        <v>Tuesday</v>
      </c>
      <c r="L1449" s="5">
        <f t="shared" si="288"/>
        <v>43707</v>
      </c>
      <c r="M1449" s="2" t="str">
        <f t="shared" si="289"/>
        <v>Friday</v>
      </c>
      <c r="N1449" s="2" t="str">
        <f t="shared" si="290"/>
        <v>Friday</v>
      </c>
      <c r="O1449" s="12">
        <f t="shared" si="291"/>
        <v>1.9500000000000002</v>
      </c>
      <c r="P1449" s="11" t="str">
        <f t="shared" si="292"/>
        <v>Low Cost per Unit</v>
      </c>
      <c r="Q1449" s="12">
        <f t="shared" si="293"/>
        <v>0</v>
      </c>
      <c r="R1449" s="12">
        <f t="shared" si="294"/>
        <v>0</v>
      </c>
      <c r="S1449" s="12">
        <f t="shared" si="295"/>
        <v>0</v>
      </c>
      <c r="T1449" s="12">
        <f t="shared" si="296"/>
        <v>0</v>
      </c>
      <c r="U1449" s="12">
        <f t="shared" si="297"/>
        <v>0</v>
      </c>
      <c r="V1449" s="13" t="str">
        <f t="shared" ca="1" si="298"/>
        <v>Greater Than 8 Weeks Old</v>
      </c>
    </row>
    <row r="1450" spans="1:22" x14ac:dyDescent="0.35">
      <c r="A1450" s="2" t="s">
        <v>34</v>
      </c>
      <c r="B1450" s="5">
        <v>43706</v>
      </c>
      <c r="C1450" s="5" t="s">
        <v>375</v>
      </c>
      <c r="D1450" s="5" t="s">
        <v>392</v>
      </c>
      <c r="E1450" s="6">
        <v>3</v>
      </c>
      <c r="F1450" s="3">
        <v>117</v>
      </c>
      <c r="G1450" s="3">
        <v>32.549999999999997</v>
      </c>
      <c r="H1450" s="8">
        <f t="shared" si="286"/>
        <v>10.85</v>
      </c>
      <c r="I1450" s="3">
        <v>84.45</v>
      </c>
      <c r="J1450" s="4">
        <v>0.72</v>
      </c>
      <c r="K1450" s="2" t="str">
        <f t="shared" si="287"/>
        <v>Thursday</v>
      </c>
      <c r="L1450" s="5">
        <f t="shared" si="288"/>
        <v>43709</v>
      </c>
      <c r="M1450" s="2" t="str">
        <f t="shared" si="289"/>
        <v>Sunday</v>
      </c>
      <c r="N1450" s="2" t="str">
        <f t="shared" si="290"/>
        <v>Monday</v>
      </c>
      <c r="O1450" s="12">
        <f t="shared" si="291"/>
        <v>0</v>
      </c>
      <c r="P1450" s="11" t="str">
        <f t="shared" si="292"/>
        <v>Low Cost per Unit</v>
      </c>
      <c r="Q1450" s="12">
        <f t="shared" si="293"/>
        <v>0</v>
      </c>
      <c r="R1450" s="12">
        <f t="shared" si="294"/>
        <v>3.51</v>
      </c>
      <c r="S1450" s="12">
        <f t="shared" si="295"/>
        <v>0</v>
      </c>
      <c r="T1450" s="12">
        <f t="shared" si="296"/>
        <v>0</v>
      </c>
      <c r="U1450" s="12">
        <f t="shared" si="297"/>
        <v>0</v>
      </c>
      <c r="V1450" s="13" t="str">
        <f t="shared" ca="1" si="298"/>
        <v>Greater Than 8 Weeks Old</v>
      </c>
    </row>
    <row r="1451" spans="1:22" x14ac:dyDescent="0.35">
      <c r="A1451" s="2" t="s">
        <v>34</v>
      </c>
      <c r="B1451" s="5">
        <v>43707</v>
      </c>
      <c r="C1451" s="5" t="s">
        <v>375</v>
      </c>
      <c r="D1451" s="5" t="s">
        <v>392</v>
      </c>
      <c r="E1451" s="6">
        <v>2</v>
      </c>
      <c r="F1451" s="3">
        <v>78</v>
      </c>
      <c r="G1451" s="3">
        <v>21.7</v>
      </c>
      <c r="H1451" s="8">
        <f t="shared" si="286"/>
        <v>10.85</v>
      </c>
      <c r="I1451" s="3">
        <v>56.3</v>
      </c>
      <c r="J1451" s="4">
        <v>0.72</v>
      </c>
      <c r="K1451" s="2" t="str">
        <f t="shared" si="287"/>
        <v>Friday</v>
      </c>
      <c r="L1451" s="5">
        <f t="shared" si="288"/>
        <v>43710</v>
      </c>
      <c r="M1451" s="2" t="str">
        <f t="shared" si="289"/>
        <v>Monday</v>
      </c>
      <c r="N1451" s="2" t="str">
        <f t="shared" si="290"/>
        <v>Monday</v>
      </c>
      <c r="O1451" s="12">
        <f t="shared" si="291"/>
        <v>0</v>
      </c>
      <c r="P1451" s="11" t="str">
        <f t="shared" si="292"/>
        <v>Low Cost per Unit</v>
      </c>
      <c r="Q1451" s="12">
        <f t="shared" si="293"/>
        <v>0</v>
      </c>
      <c r="R1451" s="12">
        <f t="shared" si="294"/>
        <v>2.34</v>
      </c>
      <c r="S1451" s="12">
        <f t="shared" si="295"/>
        <v>0</v>
      </c>
      <c r="T1451" s="12">
        <f t="shared" si="296"/>
        <v>0</v>
      </c>
      <c r="U1451" s="12">
        <f t="shared" si="297"/>
        <v>0</v>
      </c>
      <c r="V1451" s="13" t="str">
        <f t="shared" ca="1" si="298"/>
        <v>Greater Than 8 Weeks Old</v>
      </c>
    </row>
    <row r="1452" spans="1:22" x14ac:dyDescent="0.35">
      <c r="A1452" s="2" t="s">
        <v>34</v>
      </c>
      <c r="B1452" s="5">
        <v>43708</v>
      </c>
      <c r="C1452" s="5" t="s">
        <v>375</v>
      </c>
      <c r="D1452" s="5" t="s">
        <v>392</v>
      </c>
      <c r="E1452" s="6">
        <v>1</v>
      </c>
      <c r="F1452" s="3">
        <v>39</v>
      </c>
      <c r="G1452" s="3">
        <v>10.85</v>
      </c>
      <c r="H1452" s="8">
        <f t="shared" si="286"/>
        <v>10.85</v>
      </c>
      <c r="I1452" s="3">
        <v>28.15</v>
      </c>
      <c r="J1452" s="4">
        <v>0.72</v>
      </c>
      <c r="K1452" s="2" t="str">
        <f t="shared" si="287"/>
        <v>Saturday</v>
      </c>
      <c r="L1452" s="5">
        <f t="shared" si="288"/>
        <v>43711</v>
      </c>
      <c r="M1452" s="2" t="str">
        <f t="shared" si="289"/>
        <v>Tuesday</v>
      </c>
      <c r="N1452" s="2" t="str">
        <f t="shared" si="290"/>
        <v>Tuesday</v>
      </c>
      <c r="O1452" s="12">
        <f t="shared" si="291"/>
        <v>0</v>
      </c>
      <c r="P1452" s="11" t="str">
        <f t="shared" si="292"/>
        <v>Low Cost per Unit</v>
      </c>
      <c r="Q1452" s="12">
        <f t="shared" si="293"/>
        <v>0</v>
      </c>
      <c r="R1452" s="12">
        <f t="shared" si="294"/>
        <v>0</v>
      </c>
      <c r="S1452" s="12">
        <f t="shared" si="295"/>
        <v>0</v>
      </c>
      <c r="T1452" s="12">
        <f t="shared" si="296"/>
        <v>0</v>
      </c>
      <c r="U1452" s="12">
        <f t="shared" si="297"/>
        <v>0</v>
      </c>
      <c r="V1452" s="13" t="str">
        <f t="shared" ca="1" si="298"/>
        <v>Greater Than 8 Weeks Old</v>
      </c>
    </row>
    <row r="1453" spans="1:22" x14ac:dyDescent="0.35">
      <c r="A1453" s="2" t="s">
        <v>35</v>
      </c>
      <c r="B1453" s="5">
        <v>43678</v>
      </c>
      <c r="C1453" s="5" t="s">
        <v>375</v>
      </c>
      <c r="D1453" s="5" t="s">
        <v>392</v>
      </c>
      <c r="E1453" s="6">
        <v>3</v>
      </c>
      <c r="F1453" s="3">
        <v>135</v>
      </c>
      <c r="G1453" s="3">
        <v>33</v>
      </c>
      <c r="H1453" s="8">
        <f t="shared" si="286"/>
        <v>11</v>
      </c>
      <c r="I1453" s="3">
        <v>102</v>
      </c>
      <c r="J1453" s="4">
        <v>0.76</v>
      </c>
      <c r="K1453" s="2" t="str">
        <f t="shared" si="287"/>
        <v>Thursday</v>
      </c>
      <c r="L1453" s="5">
        <f t="shared" si="288"/>
        <v>43681</v>
      </c>
      <c r="M1453" s="2" t="str">
        <f t="shared" si="289"/>
        <v>Sunday</v>
      </c>
      <c r="N1453" s="2" t="str">
        <f t="shared" si="290"/>
        <v>Monday</v>
      </c>
      <c r="O1453" s="12">
        <f t="shared" si="291"/>
        <v>0</v>
      </c>
      <c r="P1453" s="11" t="str">
        <f t="shared" si="292"/>
        <v>Low Cost per Unit</v>
      </c>
      <c r="Q1453" s="12">
        <f t="shared" si="293"/>
        <v>0</v>
      </c>
      <c r="R1453" s="12">
        <f t="shared" si="294"/>
        <v>4.05</v>
      </c>
      <c r="S1453" s="12">
        <f t="shared" si="295"/>
        <v>0</v>
      </c>
      <c r="T1453" s="12">
        <f t="shared" si="296"/>
        <v>0</v>
      </c>
      <c r="U1453" s="12">
        <f t="shared" si="297"/>
        <v>0</v>
      </c>
      <c r="V1453" s="13" t="str">
        <f t="shared" ca="1" si="298"/>
        <v>Greater Than 8 Weeks Old</v>
      </c>
    </row>
    <row r="1454" spans="1:22" x14ac:dyDescent="0.35">
      <c r="A1454" s="2" t="s">
        <v>35</v>
      </c>
      <c r="B1454" s="5">
        <v>43679</v>
      </c>
      <c r="C1454" s="5" t="s">
        <v>375</v>
      </c>
      <c r="D1454" s="5" t="s">
        <v>392</v>
      </c>
      <c r="E1454" s="6">
        <v>3</v>
      </c>
      <c r="F1454" s="3">
        <v>135</v>
      </c>
      <c r="G1454" s="3">
        <v>33</v>
      </c>
      <c r="H1454" s="8">
        <f t="shared" si="286"/>
        <v>11</v>
      </c>
      <c r="I1454" s="3">
        <v>102</v>
      </c>
      <c r="J1454" s="4">
        <v>0.76</v>
      </c>
      <c r="K1454" s="2" t="str">
        <f t="shared" si="287"/>
        <v>Friday</v>
      </c>
      <c r="L1454" s="5">
        <f t="shared" si="288"/>
        <v>43682</v>
      </c>
      <c r="M1454" s="2" t="str">
        <f t="shared" si="289"/>
        <v>Monday</v>
      </c>
      <c r="N1454" s="2" t="str">
        <f t="shared" si="290"/>
        <v>Monday</v>
      </c>
      <c r="O1454" s="12">
        <f t="shared" si="291"/>
        <v>0</v>
      </c>
      <c r="P1454" s="11" t="str">
        <f t="shared" si="292"/>
        <v>Low Cost per Unit</v>
      </c>
      <c r="Q1454" s="12">
        <f t="shared" si="293"/>
        <v>0</v>
      </c>
      <c r="R1454" s="12">
        <f t="shared" si="294"/>
        <v>4.05</v>
      </c>
      <c r="S1454" s="12">
        <f t="shared" si="295"/>
        <v>0</v>
      </c>
      <c r="T1454" s="12">
        <f t="shared" si="296"/>
        <v>0</v>
      </c>
      <c r="U1454" s="12">
        <f t="shared" si="297"/>
        <v>0</v>
      </c>
      <c r="V1454" s="13" t="str">
        <f t="shared" ca="1" si="298"/>
        <v>Greater Than 8 Weeks Old</v>
      </c>
    </row>
    <row r="1455" spans="1:22" x14ac:dyDescent="0.35">
      <c r="A1455" s="2" t="s">
        <v>35</v>
      </c>
      <c r="B1455" s="5">
        <v>43680</v>
      </c>
      <c r="C1455" s="5" t="s">
        <v>375</v>
      </c>
      <c r="D1455" s="5" t="s">
        <v>392</v>
      </c>
      <c r="E1455" s="6">
        <v>5</v>
      </c>
      <c r="F1455" s="3">
        <v>225</v>
      </c>
      <c r="G1455" s="3">
        <v>55</v>
      </c>
      <c r="H1455" s="8">
        <f t="shared" si="286"/>
        <v>11</v>
      </c>
      <c r="I1455" s="3">
        <v>170</v>
      </c>
      <c r="J1455" s="4">
        <v>0.76</v>
      </c>
      <c r="K1455" s="2" t="str">
        <f t="shared" si="287"/>
        <v>Saturday</v>
      </c>
      <c r="L1455" s="5">
        <f t="shared" si="288"/>
        <v>43683</v>
      </c>
      <c r="M1455" s="2" t="str">
        <f t="shared" si="289"/>
        <v>Tuesday</v>
      </c>
      <c r="N1455" s="2" t="str">
        <f t="shared" si="290"/>
        <v>Tuesday</v>
      </c>
      <c r="O1455" s="12">
        <f t="shared" si="291"/>
        <v>0</v>
      </c>
      <c r="P1455" s="11" t="str">
        <f t="shared" si="292"/>
        <v>Low Cost per Unit</v>
      </c>
      <c r="Q1455" s="12">
        <f t="shared" si="293"/>
        <v>0</v>
      </c>
      <c r="R1455" s="12">
        <f t="shared" si="294"/>
        <v>6.75</v>
      </c>
      <c r="S1455" s="12">
        <f t="shared" si="295"/>
        <v>0</v>
      </c>
      <c r="T1455" s="12">
        <f t="shared" si="296"/>
        <v>0</v>
      </c>
      <c r="U1455" s="12">
        <f t="shared" si="297"/>
        <v>0</v>
      </c>
      <c r="V1455" s="13" t="str">
        <f t="shared" ca="1" si="298"/>
        <v>Greater Than 8 Weeks Old</v>
      </c>
    </row>
    <row r="1456" spans="1:22" x14ac:dyDescent="0.35">
      <c r="A1456" s="2" t="s">
        <v>35</v>
      </c>
      <c r="B1456" s="5">
        <v>43681</v>
      </c>
      <c r="C1456" s="5" t="s">
        <v>375</v>
      </c>
      <c r="D1456" s="5" t="s">
        <v>392</v>
      </c>
      <c r="E1456" s="6">
        <v>3</v>
      </c>
      <c r="F1456" s="3">
        <v>135</v>
      </c>
      <c r="G1456" s="3">
        <v>33</v>
      </c>
      <c r="H1456" s="8">
        <f t="shared" si="286"/>
        <v>11</v>
      </c>
      <c r="I1456" s="3">
        <v>102</v>
      </c>
      <c r="J1456" s="4">
        <v>0.76</v>
      </c>
      <c r="K1456" s="2" t="str">
        <f t="shared" si="287"/>
        <v>Sunday</v>
      </c>
      <c r="L1456" s="5">
        <f t="shared" si="288"/>
        <v>43684</v>
      </c>
      <c r="M1456" s="2" t="str">
        <f t="shared" si="289"/>
        <v>Wednesday</v>
      </c>
      <c r="N1456" s="2" t="str">
        <f t="shared" si="290"/>
        <v>Wednesday</v>
      </c>
      <c r="O1456" s="12">
        <f t="shared" si="291"/>
        <v>0</v>
      </c>
      <c r="P1456" s="11" t="str">
        <f t="shared" si="292"/>
        <v>Low Cost per Unit</v>
      </c>
      <c r="Q1456" s="12">
        <f t="shared" si="293"/>
        <v>0</v>
      </c>
      <c r="R1456" s="12">
        <f t="shared" si="294"/>
        <v>4.05</v>
      </c>
      <c r="S1456" s="12">
        <f t="shared" si="295"/>
        <v>0</v>
      </c>
      <c r="T1456" s="12">
        <f t="shared" si="296"/>
        <v>0</v>
      </c>
      <c r="U1456" s="12">
        <f t="shared" si="297"/>
        <v>0</v>
      </c>
      <c r="V1456" s="13" t="str">
        <f t="shared" ca="1" si="298"/>
        <v>Greater Than 8 Weeks Old</v>
      </c>
    </row>
    <row r="1457" spans="1:22" x14ac:dyDescent="0.35">
      <c r="A1457" s="2" t="s">
        <v>35</v>
      </c>
      <c r="B1457" s="5">
        <v>43682</v>
      </c>
      <c r="C1457" s="5" t="s">
        <v>375</v>
      </c>
      <c r="D1457" s="5" t="s">
        <v>392</v>
      </c>
      <c r="E1457" s="6">
        <v>1</v>
      </c>
      <c r="F1457" s="3">
        <v>45</v>
      </c>
      <c r="G1457" s="3">
        <v>11</v>
      </c>
      <c r="H1457" s="8">
        <f t="shared" si="286"/>
        <v>11</v>
      </c>
      <c r="I1457" s="3">
        <v>34</v>
      </c>
      <c r="J1457" s="4">
        <v>0.76</v>
      </c>
      <c r="K1457" s="2" t="str">
        <f t="shared" si="287"/>
        <v>Monday</v>
      </c>
      <c r="L1457" s="5">
        <f t="shared" si="288"/>
        <v>43685</v>
      </c>
      <c r="M1457" s="2" t="str">
        <f t="shared" si="289"/>
        <v>Thursday</v>
      </c>
      <c r="N1457" s="2" t="str">
        <f t="shared" si="290"/>
        <v>Thursday</v>
      </c>
      <c r="O1457" s="12">
        <f t="shared" si="291"/>
        <v>0</v>
      </c>
      <c r="P1457" s="11" t="str">
        <f t="shared" si="292"/>
        <v>Low Cost per Unit</v>
      </c>
      <c r="Q1457" s="12">
        <f t="shared" si="293"/>
        <v>0</v>
      </c>
      <c r="R1457" s="12">
        <f t="shared" si="294"/>
        <v>0</v>
      </c>
      <c r="S1457" s="12">
        <f t="shared" si="295"/>
        <v>0</v>
      </c>
      <c r="T1457" s="12">
        <f t="shared" si="296"/>
        <v>0</v>
      </c>
      <c r="U1457" s="12">
        <f t="shared" si="297"/>
        <v>0</v>
      </c>
      <c r="V1457" s="13" t="str">
        <f t="shared" ca="1" si="298"/>
        <v>Greater Than 8 Weeks Old</v>
      </c>
    </row>
    <row r="1458" spans="1:22" x14ac:dyDescent="0.35">
      <c r="A1458" s="2" t="s">
        <v>35</v>
      </c>
      <c r="B1458" s="5">
        <v>43683</v>
      </c>
      <c r="C1458" s="5" t="s">
        <v>375</v>
      </c>
      <c r="D1458" s="5" t="s">
        <v>392</v>
      </c>
      <c r="E1458" s="6">
        <v>1</v>
      </c>
      <c r="F1458" s="3">
        <v>45</v>
      </c>
      <c r="G1458" s="3">
        <v>11</v>
      </c>
      <c r="H1458" s="8">
        <f t="shared" si="286"/>
        <v>11</v>
      </c>
      <c r="I1458" s="3">
        <v>34</v>
      </c>
      <c r="J1458" s="4">
        <v>0.76</v>
      </c>
      <c r="K1458" s="2" t="str">
        <f t="shared" si="287"/>
        <v>Tuesday</v>
      </c>
      <c r="L1458" s="5">
        <f t="shared" si="288"/>
        <v>43686</v>
      </c>
      <c r="M1458" s="2" t="str">
        <f t="shared" si="289"/>
        <v>Friday</v>
      </c>
      <c r="N1458" s="2" t="str">
        <f t="shared" si="290"/>
        <v>Friday</v>
      </c>
      <c r="O1458" s="12">
        <f t="shared" si="291"/>
        <v>2.25</v>
      </c>
      <c r="P1458" s="11" t="str">
        <f t="shared" si="292"/>
        <v>Low Cost per Unit</v>
      </c>
      <c r="Q1458" s="12">
        <f t="shared" si="293"/>
        <v>0</v>
      </c>
      <c r="R1458" s="12">
        <f t="shared" si="294"/>
        <v>0</v>
      </c>
      <c r="S1458" s="12">
        <f t="shared" si="295"/>
        <v>0</v>
      </c>
      <c r="T1458" s="12">
        <f t="shared" si="296"/>
        <v>0</v>
      </c>
      <c r="U1458" s="12">
        <f t="shared" si="297"/>
        <v>0</v>
      </c>
      <c r="V1458" s="13" t="str">
        <f t="shared" ca="1" si="298"/>
        <v>Greater Than 8 Weeks Old</v>
      </c>
    </row>
    <row r="1459" spans="1:22" x14ac:dyDescent="0.35">
      <c r="A1459" s="2" t="s">
        <v>35</v>
      </c>
      <c r="B1459" s="5">
        <v>43684</v>
      </c>
      <c r="C1459" s="5" t="s">
        <v>375</v>
      </c>
      <c r="D1459" s="5" t="s">
        <v>392</v>
      </c>
      <c r="E1459" s="6">
        <v>2</v>
      </c>
      <c r="F1459" s="3">
        <v>90</v>
      </c>
      <c r="G1459" s="3">
        <v>22</v>
      </c>
      <c r="H1459" s="8">
        <f t="shared" si="286"/>
        <v>11</v>
      </c>
      <c r="I1459" s="3">
        <v>68</v>
      </c>
      <c r="J1459" s="4">
        <v>0.76</v>
      </c>
      <c r="K1459" s="2" t="str">
        <f t="shared" si="287"/>
        <v>Wednesday</v>
      </c>
      <c r="L1459" s="5">
        <f t="shared" si="288"/>
        <v>43687</v>
      </c>
      <c r="M1459" s="2" t="str">
        <f t="shared" si="289"/>
        <v>Saturday</v>
      </c>
      <c r="N1459" s="2" t="str">
        <f t="shared" si="290"/>
        <v>Saturday</v>
      </c>
      <c r="O1459" s="12">
        <f t="shared" si="291"/>
        <v>0</v>
      </c>
      <c r="P1459" s="11" t="str">
        <f t="shared" si="292"/>
        <v>Low Cost per Unit</v>
      </c>
      <c r="Q1459" s="12">
        <f t="shared" si="293"/>
        <v>0</v>
      </c>
      <c r="R1459" s="12">
        <f t="shared" si="294"/>
        <v>2.6999999999999997</v>
      </c>
      <c r="S1459" s="12">
        <f t="shared" si="295"/>
        <v>0</v>
      </c>
      <c r="T1459" s="12">
        <f t="shared" si="296"/>
        <v>0</v>
      </c>
      <c r="U1459" s="12">
        <f t="shared" si="297"/>
        <v>0</v>
      </c>
      <c r="V1459" s="13" t="str">
        <f t="shared" ca="1" si="298"/>
        <v>Greater Than 8 Weeks Old</v>
      </c>
    </row>
    <row r="1460" spans="1:22" x14ac:dyDescent="0.35">
      <c r="A1460" s="2" t="s">
        <v>35</v>
      </c>
      <c r="B1460" s="5">
        <v>43685</v>
      </c>
      <c r="C1460" s="5" t="s">
        <v>375</v>
      </c>
      <c r="D1460" s="5" t="s">
        <v>392</v>
      </c>
      <c r="E1460" s="6">
        <v>1</v>
      </c>
      <c r="F1460" s="3">
        <v>45</v>
      </c>
      <c r="G1460" s="3">
        <v>11</v>
      </c>
      <c r="H1460" s="8">
        <f t="shared" si="286"/>
        <v>11</v>
      </c>
      <c r="I1460" s="3">
        <v>34</v>
      </c>
      <c r="J1460" s="4">
        <v>0.76</v>
      </c>
      <c r="K1460" s="2" t="str">
        <f t="shared" si="287"/>
        <v>Thursday</v>
      </c>
      <c r="L1460" s="5">
        <f t="shared" si="288"/>
        <v>43688</v>
      </c>
      <c r="M1460" s="2" t="str">
        <f t="shared" si="289"/>
        <v>Sunday</v>
      </c>
      <c r="N1460" s="2" t="str">
        <f t="shared" si="290"/>
        <v>Monday</v>
      </c>
      <c r="O1460" s="12">
        <f t="shared" si="291"/>
        <v>0</v>
      </c>
      <c r="P1460" s="11" t="str">
        <f t="shared" si="292"/>
        <v>Low Cost per Unit</v>
      </c>
      <c r="Q1460" s="12">
        <f t="shared" si="293"/>
        <v>0</v>
      </c>
      <c r="R1460" s="12">
        <f t="shared" si="294"/>
        <v>0</v>
      </c>
      <c r="S1460" s="12">
        <f t="shared" si="295"/>
        <v>0</v>
      </c>
      <c r="T1460" s="12">
        <f t="shared" si="296"/>
        <v>0</v>
      </c>
      <c r="U1460" s="12">
        <f t="shared" si="297"/>
        <v>0</v>
      </c>
      <c r="V1460" s="13" t="str">
        <f t="shared" ca="1" si="298"/>
        <v>Greater Than 8 Weeks Old</v>
      </c>
    </row>
    <row r="1461" spans="1:22" x14ac:dyDescent="0.35">
      <c r="A1461" s="2" t="s">
        <v>35</v>
      </c>
      <c r="B1461" s="5">
        <v>43687</v>
      </c>
      <c r="C1461" s="5" t="s">
        <v>375</v>
      </c>
      <c r="D1461" s="5" t="s">
        <v>392</v>
      </c>
      <c r="E1461" s="6">
        <v>2</v>
      </c>
      <c r="F1461" s="3">
        <v>90</v>
      </c>
      <c r="G1461" s="3">
        <v>22</v>
      </c>
      <c r="H1461" s="8">
        <f t="shared" si="286"/>
        <v>11</v>
      </c>
      <c r="I1461" s="3">
        <v>68</v>
      </c>
      <c r="J1461" s="4">
        <v>0.76</v>
      </c>
      <c r="K1461" s="2" t="str">
        <f t="shared" si="287"/>
        <v>Saturday</v>
      </c>
      <c r="L1461" s="5">
        <f t="shared" si="288"/>
        <v>43690</v>
      </c>
      <c r="M1461" s="2" t="str">
        <f t="shared" si="289"/>
        <v>Tuesday</v>
      </c>
      <c r="N1461" s="2" t="str">
        <f t="shared" si="290"/>
        <v>Tuesday</v>
      </c>
      <c r="O1461" s="12">
        <f t="shared" si="291"/>
        <v>0</v>
      </c>
      <c r="P1461" s="11" t="str">
        <f t="shared" si="292"/>
        <v>Low Cost per Unit</v>
      </c>
      <c r="Q1461" s="12">
        <f t="shared" si="293"/>
        <v>0</v>
      </c>
      <c r="R1461" s="12">
        <f t="shared" si="294"/>
        <v>2.6999999999999997</v>
      </c>
      <c r="S1461" s="12">
        <f t="shared" si="295"/>
        <v>0</v>
      </c>
      <c r="T1461" s="12">
        <f t="shared" si="296"/>
        <v>0</v>
      </c>
      <c r="U1461" s="12">
        <f t="shared" si="297"/>
        <v>0</v>
      </c>
      <c r="V1461" s="13" t="str">
        <f t="shared" ca="1" si="298"/>
        <v>Greater Than 8 Weeks Old</v>
      </c>
    </row>
    <row r="1462" spans="1:22" x14ac:dyDescent="0.35">
      <c r="A1462" s="2" t="s">
        <v>35</v>
      </c>
      <c r="B1462" s="5">
        <v>43688</v>
      </c>
      <c r="C1462" s="5" t="s">
        <v>375</v>
      </c>
      <c r="D1462" s="5" t="s">
        <v>392</v>
      </c>
      <c r="E1462" s="6">
        <v>1</v>
      </c>
      <c r="F1462" s="3">
        <v>45</v>
      </c>
      <c r="G1462" s="3">
        <v>11</v>
      </c>
      <c r="H1462" s="8">
        <f t="shared" si="286"/>
        <v>11</v>
      </c>
      <c r="I1462" s="3">
        <v>34</v>
      </c>
      <c r="J1462" s="4">
        <v>0.76</v>
      </c>
      <c r="K1462" s="2" t="str">
        <f t="shared" si="287"/>
        <v>Sunday</v>
      </c>
      <c r="L1462" s="5">
        <f t="shared" si="288"/>
        <v>43691</v>
      </c>
      <c r="M1462" s="2" t="str">
        <f t="shared" si="289"/>
        <v>Wednesday</v>
      </c>
      <c r="N1462" s="2" t="str">
        <f t="shared" si="290"/>
        <v>Wednesday</v>
      </c>
      <c r="O1462" s="12">
        <f t="shared" si="291"/>
        <v>0</v>
      </c>
      <c r="P1462" s="11" t="str">
        <f t="shared" si="292"/>
        <v>Low Cost per Unit</v>
      </c>
      <c r="Q1462" s="12">
        <f t="shared" si="293"/>
        <v>0</v>
      </c>
      <c r="R1462" s="12">
        <f t="shared" si="294"/>
        <v>0</v>
      </c>
      <c r="S1462" s="12">
        <f t="shared" si="295"/>
        <v>0</v>
      </c>
      <c r="T1462" s="12">
        <f t="shared" si="296"/>
        <v>0</v>
      </c>
      <c r="U1462" s="12">
        <f t="shared" si="297"/>
        <v>0</v>
      </c>
      <c r="V1462" s="13" t="str">
        <f t="shared" ca="1" si="298"/>
        <v>Greater Than 8 Weeks Old</v>
      </c>
    </row>
    <row r="1463" spans="1:22" x14ac:dyDescent="0.35">
      <c r="A1463" s="2" t="s">
        <v>35</v>
      </c>
      <c r="B1463" s="5">
        <v>43690</v>
      </c>
      <c r="C1463" s="5" t="s">
        <v>375</v>
      </c>
      <c r="D1463" s="5" t="s">
        <v>392</v>
      </c>
      <c r="E1463" s="6">
        <v>2</v>
      </c>
      <c r="F1463" s="3">
        <v>90</v>
      </c>
      <c r="G1463" s="3">
        <v>22</v>
      </c>
      <c r="H1463" s="8">
        <f t="shared" si="286"/>
        <v>11</v>
      </c>
      <c r="I1463" s="3">
        <v>68</v>
      </c>
      <c r="J1463" s="4">
        <v>0.76</v>
      </c>
      <c r="K1463" s="2" t="str">
        <f t="shared" si="287"/>
        <v>Tuesday</v>
      </c>
      <c r="L1463" s="5">
        <f t="shared" si="288"/>
        <v>43693</v>
      </c>
      <c r="M1463" s="2" t="str">
        <f t="shared" si="289"/>
        <v>Friday</v>
      </c>
      <c r="N1463" s="2" t="str">
        <f t="shared" si="290"/>
        <v>Friday</v>
      </c>
      <c r="O1463" s="12">
        <f t="shared" si="291"/>
        <v>4.5</v>
      </c>
      <c r="P1463" s="11" t="str">
        <f t="shared" si="292"/>
        <v>Low Cost per Unit</v>
      </c>
      <c r="Q1463" s="12">
        <f t="shared" si="293"/>
        <v>0</v>
      </c>
      <c r="R1463" s="12">
        <f t="shared" si="294"/>
        <v>2.6999999999999997</v>
      </c>
      <c r="S1463" s="12">
        <f t="shared" si="295"/>
        <v>0</v>
      </c>
      <c r="T1463" s="12">
        <f t="shared" si="296"/>
        <v>0</v>
      </c>
      <c r="U1463" s="12">
        <f t="shared" si="297"/>
        <v>0</v>
      </c>
      <c r="V1463" s="13" t="str">
        <f t="shared" ca="1" si="298"/>
        <v>Greater Than 8 Weeks Old</v>
      </c>
    </row>
    <row r="1464" spans="1:22" x14ac:dyDescent="0.35">
      <c r="A1464" s="2" t="s">
        <v>35</v>
      </c>
      <c r="B1464" s="5">
        <v>43691</v>
      </c>
      <c r="C1464" s="5" t="s">
        <v>375</v>
      </c>
      <c r="D1464" s="5" t="s">
        <v>392</v>
      </c>
      <c r="E1464" s="6">
        <v>1</v>
      </c>
      <c r="F1464" s="3">
        <v>45</v>
      </c>
      <c r="G1464" s="3">
        <v>11</v>
      </c>
      <c r="H1464" s="8">
        <f t="shared" si="286"/>
        <v>11</v>
      </c>
      <c r="I1464" s="3">
        <v>34</v>
      </c>
      <c r="J1464" s="4">
        <v>0.76</v>
      </c>
      <c r="K1464" s="2" t="str">
        <f t="shared" si="287"/>
        <v>Wednesday</v>
      </c>
      <c r="L1464" s="5">
        <f t="shared" si="288"/>
        <v>43694</v>
      </c>
      <c r="M1464" s="2" t="str">
        <f t="shared" si="289"/>
        <v>Saturday</v>
      </c>
      <c r="N1464" s="2" t="str">
        <f t="shared" si="290"/>
        <v>Saturday</v>
      </c>
      <c r="O1464" s="12">
        <f t="shared" si="291"/>
        <v>0</v>
      </c>
      <c r="P1464" s="11" t="str">
        <f t="shared" si="292"/>
        <v>Low Cost per Unit</v>
      </c>
      <c r="Q1464" s="12">
        <f t="shared" si="293"/>
        <v>0</v>
      </c>
      <c r="R1464" s="12">
        <f t="shared" si="294"/>
        <v>0</v>
      </c>
      <c r="S1464" s="12">
        <f t="shared" si="295"/>
        <v>0</v>
      </c>
      <c r="T1464" s="12">
        <f t="shared" si="296"/>
        <v>0</v>
      </c>
      <c r="U1464" s="12">
        <f t="shared" si="297"/>
        <v>0</v>
      </c>
      <c r="V1464" s="13" t="str">
        <f t="shared" ca="1" si="298"/>
        <v>Greater Than 8 Weeks Old</v>
      </c>
    </row>
    <row r="1465" spans="1:22" x14ac:dyDescent="0.35">
      <c r="A1465" s="2" t="s">
        <v>35</v>
      </c>
      <c r="B1465" s="5">
        <v>43692</v>
      </c>
      <c r="C1465" s="5" t="s">
        <v>375</v>
      </c>
      <c r="D1465" s="5" t="s">
        <v>392</v>
      </c>
      <c r="E1465" s="6">
        <v>3</v>
      </c>
      <c r="F1465" s="3">
        <v>135</v>
      </c>
      <c r="G1465" s="3">
        <v>33</v>
      </c>
      <c r="H1465" s="8">
        <f t="shared" si="286"/>
        <v>11</v>
      </c>
      <c r="I1465" s="3">
        <v>102</v>
      </c>
      <c r="J1465" s="4">
        <v>0.76</v>
      </c>
      <c r="K1465" s="2" t="str">
        <f t="shared" si="287"/>
        <v>Thursday</v>
      </c>
      <c r="L1465" s="5">
        <f t="shared" si="288"/>
        <v>43695</v>
      </c>
      <c r="M1465" s="2" t="str">
        <f t="shared" si="289"/>
        <v>Sunday</v>
      </c>
      <c r="N1465" s="2" t="str">
        <f t="shared" si="290"/>
        <v>Monday</v>
      </c>
      <c r="O1465" s="12">
        <f t="shared" si="291"/>
        <v>0</v>
      </c>
      <c r="P1465" s="11" t="str">
        <f t="shared" si="292"/>
        <v>Low Cost per Unit</v>
      </c>
      <c r="Q1465" s="12">
        <f t="shared" si="293"/>
        <v>0</v>
      </c>
      <c r="R1465" s="12">
        <f t="shared" si="294"/>
        <v>4.05</v>
      </c>
      <c r="S1465" s="12">
        <f t="shared" si="295"/>
        <v>0</v>
      </c>
      <c r="T1465" s="12">
        <f t="shared" si="296"/>
        <v>0</v>
      </c>
      <c r="U1465" s="12">
        <f t="shared" si="297"/>
        <v>0</v>
      </c>
      <c r="V1465" s="13" t="str">
        <f t="shared" ca="1" si="298"/>
        <v>Greater Than 8 Weeks Old</v>
      </c>
    </row>
    <row r="1466" spans="1:22" x14ac:dyDescent="0.35">
      <c r="A1466" s="2" t="s">
        <v>35</v>
      </c>
      <c r="B1466" s="5">
        <v>43693</v>
      </c>
      <c r="C1466" s="5" t="s">
        <v>375</v>
      </c>
      <c r="D1466" s="5" t="s">
        <v>392</v>
      </c>
      <c r="E1466" s="6">
        <v>1</v>
      </c>
      <c r="F1466" s="3">
        <v>45</v>
      </c>
      <c r="G1466" s="3">
        <v>11</v>
      </c>
      <c r="H1466" s="8">
        <f t="shared" si="286"/>
        <v>11</v>
      </c>
      <c r="I1466" s="3">
        <v>34</v>
      </c>
      <c r="J1466" s="4">
        <v>0.76</v>
      </c>
      <c r="K1466" s="2" t="str">
        <f t="shared" si="287"/>
        <v>Friday</v>
      </c>
      <c r="L1466" s="5">
        <f t="shared" si="288"/>
        <v>43696</v>
      </c>
      <c r="M1466" s="2" t="str">
        <f t="shared" si="289"/>
        <v>Monday</v>
      </c>
      <c r="N1466" s="2" t="str">
        <f t="shared" si="290"/>
        <v>Monday</v>
      </c>
      <c r="O1466" s="12">
        <f t="shared" si="291"/>
        <v>0</v>
      </c>
      <c r="P1466" s="11" t="str">
        <f t="shared" si="292"/>
        <v>Low Cost per Unit</v>
      </c>
      <c r="Q1466" s="12">
        <f t="shared" si="293"/>
        <v>0</v>
      </c>
      <c r="R1466" s="12">
        <f t="shared" si="294"/>
        <v>0</v>
      </c>
      <c r="S1466" s="12">
        <f t="shared" si="295"/>
        <v>0</v>
      </c>
      <c r="T1466" s="12">
        <f t="shared" si="296"/>
        <v>0</v>
      </c>
      <c r="U1466" s="12">
        <f t="shared" si="297"/>
        <v>0</v>
      </c>
      <c r="V1466" s="13" t="str">
        <f t="shared" ca="1" si="298"/>
        <v>Greater Than 8 Weeks Old</v>
      </c>
    </row>
    <row r="1467" spans="1:22" x14ac:dyDescent="0.35">
      <c r="A1467" s="2" t="s">
        <v>35</v>
      </c>
      <c r="B1467" s="5">
        <v>43694</v>
      </c>
      <c r="C1467" s="5" t="s">
        <v>375</v>
      </c>
      <c r="D1467" s="5" t="s">
        <v>392</v>
      </c>
      <c r="E1467" s="6">
        <v>1</v>
      </c>
      <c r="F1467" s="3">
        <v>45</v>
      </c>
      <c r="G1467" s="3">
        <v>11</v>
      </c>
      <c r="H1467" s="8">
        <f t="shared" si="286"/>
        <v>11</v>
      </c>
      <c r="I1467" s="3">
        <v>34</v>
      </c>
      <c r="J1467" s="4">
        <v>0.76</v>
      </c>
      <c r="K1467" s="2" t="str">
        <f t="shared" si="287"/>
        <v>Saturday</v>
      </c>
      <c r="L1467" s="5">
        <f t="shared" si="288"/>
        <v>43697</v>
      </c>
      <c r="M1467" s="2" t="str">
        <f t="shared" si="289"/>
        <v>Tuesday</v>
      </c>
      <c r="N1467" s="2" t="str">
        <f t="shared" si="290"/>
        <v>Tuesday</v>
      </c>
      <c r="O1467" s="12">
        <f t="shared" si="291"/>
        <v>0</v>
      </c>
      <c r="P1467" s="11" t="str">
        <f t="shared" si="292"/>
        <v>Low Cost per Unit</v>
      </c>
      <c r="Q1467" s="12">
        <f t="shared" si="293"/>
        <v>0</v>
      </c>
      <c r="R1467" s="12">
        <f t="shared" si="294"/>
        <v>0</v>
      </c>
      <c r="S1467" s="12">
        <f t="shared" si="295"/>
        <v>0</v>
      </c>
      <c r="T1467" s="12">
        <f t="shared" si="296"/>
        <v>0</v>
      </c>
      <c r="U1467" s="12">
        <f t="shared" si="297"/>
        <v>0</v>
      </c>
      <c r="V1467" s="13" t="str">
        <f t="shared" ca="1" si="298"/>
        <v>Greater Than 8 Weeks Old</v>
      </c>
    </row>
    <row r="1468" spans="1:22" x14ac:dyDescent="0.35">
      <c r="A1468" s="2" t="s">
        <v>35</v>
      </c>
      <c r="B1468" s="5">
        <v>43695</v>
      </c>
      <c r="C1468" s="5" t="s">
        <v>375</v>
      </c>
      <c r="D1468" s="5" t="s">
        <v>392</v>
      </c>
      <c r="E1468" s="6">
        <v>1</v>
      </c>
      <c r="F1468" s="3">
        <v>45</v>
      </c>
      <c r="G1468" s="3">
        <v>11</v>
      </c>
      <c r="H1468" s="8">
        <f t="shared" si="286"/>
        <v>11</v>
      </c>
      <c r="I1468" s="3">
        <v>34</v>
      </c>
      <c r="J1468" s="4">
        <v>0.76</v>
      </c>
      <c r="K1468" s="2" t="str">
        <f t="shared" si="287"/>
        <v>Sunday</v>
      </c>
      <c r="L1468" s="5">
        <f t="shared" si="288"/>
        <v>43698</v>
      </c>
      <c r="M1468" s="2" t="str">
        <f t="shared" si="289"/>
        <v>Wednesday</v>
      </c>
      <c r="N1468" s="2" t="str">
        <f t="shared" si="290"/>
        <v>Wednesday</v>
      </c>
      <c r="O1468" s="12">
        <f t="shared" si="291"/>
        <v>0</v>
      </c>
      <c r="P1468" s="11" t="str">
        <f t="shared" si="292"/>
        <v>Low Cost per Unit</v>
      </c>
      <c r="Q1468" s="12">
        <f t="shared" si="293"/>
        <v>0</v>
      </c>
      <c r="R1468" s="12">
        <f t="shared" si="294"/>
        <v>0</v>
      </c>
      <c r="S1468" s="12">
        <f t="shared" si="295"/>
        <v>0</v>
      </c>
      <c r="T1468" s="12">
        <f t="shared" si="296"/>
        <v>0</v>
      </c>
      <c r="U1468" s="12">
        <f t="shared" si="297"/>
        <v>0</v>
      </c>
      <c r="V1468" s="13" t="str">
        <f t="shared" ca="1" si="298"/>
        <v>Greater Than 8 Weeks Old</v>
      </c>
    </row>
    <row r="1469" spans="1:22" x14ac:dyDescent="0.35">
      <c r="A1469" s="2" t="s">
        <v>35</v>
      </c>
      <c r="B1469" s="5">
        <v>43699</v>
      </c>
      <c r="C1469" s="5" t="s">
        <v>375</v>
      </c>
      <c r="D1469" s="5" t="s">
        <v>392</v>
      </c>
      <c r="E1469" s="6">
        <v>6</v>
      </c>
      <c r="F1469" s="3">
        <v>215.94</v>
      </c>
      <c r="G1469" s="3">
        <v>66</v>
      </c>
      <c r="H1469" s="8">
        <f t="shared" si="286"/>
        <v>11</v>
      </c>
      <c r="I1469" s="3">
        <v>149.94</v>
      </c>
      <c r="J1469" s="4">
        <v>0.69</v>
      </c>
      <c r="K1469" s="2" t="str">
        <f t="shared" si="287"/>
        <v>Thursday</v>
      </c>
      <c r="L1469" s="5">
        <f t="shared" si="288"/>
        <v>43702</v>
      </c>
      <c r="M1469" s="2" t="str">
        <f t="shared" si="289"/>
        <v>Sunday</v>
      </c>
      <c r="N1469" s="2" t="str">
        <f t="shared" si="290"/>
        <v>Monday</v>
      </c>
      <c r="O1469" s="12">
        <f t="shared" si="291"/>
        <v>0</v>
      </c>
      <c r="P1469" s="11" t="str">
        <f t="shared" si="292"/>
        <v>Low Cost per Unit</v>
      </c>
      <c r="Q1469" s="12">
        <f t="shared" si="293"/>
        <v>0</v>
      </c>
      <c r="R1469" s="12">
        <f t="shared" si="294"/>
        <v>6.4781999999999993</v>
      </c>
      <c r="S1469" s="12">
        <f t="shared" si="295"/>
        <v>0</v>
      </c>
      <c r="T1469" s="12">
        <f t="shared" si="296"/>
        <v>0</v>
      </c>
      <c r="U1469" s="12">
        <f t="shared" si="297"/>
        <v>0</v>
      </c>
      <c r="V1469" s="13" t="str">
        <f t="shared" ca="1" si="298"/>
        <v>Greater Than 8 Weeks Old</v>
      </c>
    </row>
    <row r="1470" spans="1:22" x14ac:dyDescent="0.35">
      <c r="A1470" s="2" t="s">
        <v>35</v>
      </c>
      <c r="B1470" s="5">
        <v>43700</v>
      </c>
      <c r="C1470" s="5" t="s">
        <v>375</v>
      </c>
      <c r="D1470" s="5" t="s">
        <v>392</v>
      </c>
      <c r="E1470" s="6">
        <v>8</v>
      </c>
      <c r="F1470" s="3">
        <v>287.92</v>
      </c>
      <c r="G1470" s="3">
        <v>88</v>
      </c>
      <c r="H1470" s="8">
        <f t="shared" si="286"/>
        <v>11</v>
      </c>
      <c r="I1470" s="3">
        <v>199.92</v>
      </c>
      <c r="J1470" s="4">
        <v>0.69</v>
      </c>
      <c r="K1470" s="2" t="str">
        <f t="shared" si="287"/>
        <v>Friday</v>
      </c>
      <c r="L1470" s="5">
        <f t="shared" si="288"/>
        <v>43703</v>
      </c>
      <c r="M1470" s="2" t="str">
        <f t="shared" si="289"/>
        <v>Monday</v>
      </c>
      <c r="N1470" s="2" t="str">
        <f t="shared" si="290"/>
        <v>Monday</v>
      </c>
      <c r="O1470" s="12">
        <f t="shared" si="291"/>
        <v>0</v>
      </c>
      <c r="P1470" s="11" t="str">
        <f t="shared" si="292"/>
        <v>Low Cost per Unit</v>
      </c>
      <c r="Q1470" s="12">
        <f t="shared" si="293"/>
        <v>0</v>
      </c>
      <c r="R1470" s="12">
        <f t="shared" si="294"/>
        <v>8.6376000000000008</v>
      </c>
      <c r="S1470" s="12">
        <f t="shared" si="295"/>
        <v>0</v>
      </c>
      <c r="T1470" s="12">
        <f t="shared" si="296"/>
        <v>0</v>
      </c>
      <c r="U1470" s="12">
        <f t="shared" si="297"/>
        <v>0</v>
      </c>
      <c r="V1470" s="13" t="str">
        <f t="shared" ca="1" si="298"/>
        <v>Greater Than 8 Weeks Old</v>
      </c>
    </row>
    <row r="1471" spans="1:22" x14ac:dyDescent="0.35">
      <c r="A1471" s="2" t="s">
        <v>35</v>
      </c>
      <c r="B1471" s="5">
        <v>43701</v>
      </c>
      <c r="C1471" s="5" t="s">
        <v>375</v>
      </c>
      <c r="D1471" s="5" t="s">
        <v>392</v>
      </c>
      <c r="E1471" s="6">
        <v>13</v>
      </c>
      <c r="F1471" s="3">
        <v>467.87</v>
      </c>
      <c r="G1471" s="3">
        <v>143</v>
      </c>
      <c r="H1471" s="8">
        <f t="shared" si="286"/>
        <v>11</v>
      </c>
      <c r="I1471" s="3">
        <v>324.87</v>
      </c>
      <c r="J1471" s="4">
        <v>0.69</v>
      </c>
      <c r="K1471" s="2" t="str">
        <f t="shared" si="287"/>
        <v>Saturday</v>
      </c>
      <c r="L1471" s="5">
        <f t="shared" si="288"/>
        <v>43704</v>
      </c>
      <c r="M1471" s="2" t="str">
        <f t="shared" si="289"/>
        <v>Tuesday</v>
      </c>
      <c r="N1471" s="2" t="str">
        <f t="shared" si="290"/>
        <v>Tuesday</v>
      </c>
      <c r="O1471" s="12">
        <f t="shared" si="291"/>
        <v>0</v>
      </c>
      <c r="P1471" s="11" t="str">
        <f t="shared" si="292"/>
        <v>Low Cost per Unit</v>
      </c>
      <c r="Q1471" s="12">
        <f t="shared" si="293"/>
        <v>0</v>
      </c>
      <c r="R1471" s="12">
        <f t="shared" si="294"/>
        <v>14.036099999999999</v>
      </c>
      <c r="S1471" s="12">
        <f t="shared" si="295"/>
        <v>0</v>
      </c>
      <c r="T1471" s="12">
        <f t="shared" si="296"/>
        <v>0</v>
      </c>
      <c r="U1471" s="12">
        <f t="shared" si="297"/>
        <v>0</v>
      </c>
      <c r="V1471" s="13" t="str">
        <f t="shared" ca="1" si="298"/>
        <v>Greater Than 8 Weeks Old</v>
      </c>
    </row>
    <row r="1472" spans="1:22" x14ac:dyDescent="0.35">
      <c r="A1472" s="2" t="s">
        <v>35</v>
      </c>
      <c r="B1472" s="5">
        <v>43702</v>
      </c>
      <c r="C1472" s="5" t="s">
        <v>375</v>
      </c>
      <c r="D1472" s="5" t="s">
        <v>392</v>
      </c>
      <c r="E1472" s="6">
        <v>13</v>
      </c>
      <c r="F1472" s="3">
        <v>467.87</v>
      </c>
      <c r="G1472" s="3">
        <v>143</v>
      </c>
      <c r="H1472" s="8">
        <f t="shared" si="286"/>
        <v>11</v>
      </c>
      <c r="I1472" s="3">
        <v>324.87</v>
      </c>
      <c r="J1472" s="4">
        <v>0.69</v>
      </c>
      <c r="K1472" s="2" t="str">
        <f t="shared" si="287"/>
        <v>Sunday</v>
      </c>
      <c r="L1472" s="5">
        <f t="shared" si="288"/>
        <v>43705</v>
      </c>
      <c r="M1472" s="2" t="str">
        <f t="shared" si="289"/>
        <v>Wednesday</v>
      </c>
      <c r="N1472" s="2" t="str">
        <f t="shared" si="290"/>
        <v>Wednesday</v>
      </c>
      <c r="O1472" s="12">
        <f t="shared" si="291"/>
        <v>0</v>
      </c>
      <c r="P1472" s="11" t="str">
        <f t="shared" si="292"/>
        <v>Low Cost per Unit</v>
      </c>
      <c r="Q1472" s="12">
        <f t="shared" si="293"/>
        <v>0</v>
      </c>
      <c r="R1472" s="12">
        <f t="shared" si="294"/>
        <v>14.036099999999999</v>
      </c>
      <c r="S1472" s="12">
        <f t="shared" si="295"/>
        <v>0</v>
      </c>
      <c r="T1472" s="12">
        <f t="shared" si="296"/>
        <v>0</v>
      </c>
      <c r="U1472" s="12">
        <f t="shared" si="297"/>
        <v>0</v>
      </c>
      <c r="V1472" s="13" t="str">
        <f t="shared" ca="1" si="298"/>
        <v>Greater Than 8 Weeks Old</v>
      </c>
    </row>
    <row r="1473" spans="1:22" x14ac:dyDescent="0.35">
      <c r="A1473" s="2" t="s">
        <v>35</v>
      </c>
      <c r="B1473" s="5">
        <v>43703</v>
      </c>
      <c r="C1473" s="5" t="s">
        <v>375</v>
      </c>
      <c r="D1473" s="5" t="s">
        <v>392</v>
      </c>
      <c r="E1473" s="6">
        <v>9</v>
      </c>
      <c r="F1473" s="3">
        <v>323.91000000000003</v>
      </c>
      <c r="G1473" s="3">
        <v>99</v>
      </c>
      <c r="H1473" s="8">
        <f t="shared" si="286"/>
        <v>11</v>
      </c>
      <c r="I1473" s="3">
        <v>224.91</v>
      </c>
      <c r="J1473" s="4">
        <v>0.69</v>
      </c>
      <c r="K1473" s="2" t="str">
        <f t="shared" si="287"/>
        <v>Monday</v>
      </c>
      <c r="L1473" s="5">
        <f t="shared" si="288"/>
        <v>43706</v>
      </c>
      <c r="M1473" s="2" t="str">
        <f t="shared" si="289"/>
        <v>Thursday</v>
      </c>
      <c r="N1473" s="2" t="str">
        <f t="shared" si="290"/>
        <v>Thursday</v>
      </c>
      <c r="O1473" s="12">
        <f t="shared" si="291"/>
        <v>0</v>
      </c>
      <c r="P1473" s="11" t="str">
        <f t="shared" si="292"/>
        <v>Low Cost per Unit</v>
      </c>
      <c r="Q1473" s="12">
        <f t="shared" si="293"/>
        <v>0</v>
      </c>
      <c r="R1473" s="12">
        <f t="shared" si="294"/>
        <v>9.7172999999999998</v>
      </c>
      <c r="S1473" s="12">
        <f t="shared" si="295"/>
        <v>0</v>
      </c>
      <c r="T1473" s="12">
        <f t="shared" si="296"/>
        <v>0</v>
      </c>
      <c r="U1473" s="12">
        <f t="shared" si="297"/>
        <v>0</v>
      </c>
      <c r="V1473" s="13" t="str">
        <f t="shared" ca="1" si="298"/>
        <v>Greater Than 8 Weeks Old</v>
      </c>
    </row>
    <row r="1474" spans="1:22" x14ac:dyDescent="0.35">
      <c r="A1474" s="2" t="s">
        <v>35</v>
      </c>
      <c r="B1474" s="5">
        <v>43704</v>
      </c>
      <c r="C1474" s="5" t="s">
        <v>375</v>
      </c>
      <c r="D1474" s="5" t="s">
        <v>392</v>
      </c>
      <c r="E1474" s="6">
        <v>9</v>
      </c>
      <c r="F1474" s="3">
        <v>323.91000000000003</v>
      </c>
      <c r="G1474" s="3">
        <v>99</v>
      </c>
      <c r="H1474" s="8">
        <f t="shared" si="286"/>
        <v>11</v>
      </c>
      <c r="I1474" s="3">
        <v>224.91</v>
      </c>
      <c r="J1474" s="4">
        <v>0.69</v>
      </c>
      <c r="K1474" s="2" t="str">
        <f t="shared" si="287"/>
        <v>Tuesday</v>
      </c>
      <c r="L1474" s="5">
        <f t="shared" si="288"/>
        <v>43707</v>
      </c>
      <c r="M1474" s="2" t="str">
        <f t="shared" si="289"/>
        <v>Friday</v>
      </c>
      <c r="N1474" s="2" t="str">
        <f t="shared" si="290"/>
        <v>Friday</v>
      </c>
      <c r="O1474" s="12">
        <f t="shared" si="291"/>
        <v>16.195500000000003</v>
      </c>
      <c r="P1474" s="11" t="str">
        <f t="shared" si="292"/>
        <v>Low Cost per Unit</v>
      </c>
      <c r="Q1474" s="12">
        <f t="shared" si="293"/>
        <v>0</v>
      </c>
      <c r="R1474" s="12">
        <f t="shared" si="294"/>
        <v>9.7172999999999998</v>
      </c>
      <c r="S1474" s="12">
        <f t="shared" si="295"/>
        <v>0</v>
      </c>
      <c r="T1474" s="12">
        <f t="shared" si="296"/>
        <v>0</v>
      </c>
      <c r="U1474" s="12">
        <f t="shared" si="297"/>
        <v>0</v>
      </c>
      <c r="V1474" s="13" t="str">
        <f t="shared" ca="1" si="298"/>
        <v>Greater Than 8 Weeks Old</v>
      </c>
    </row>
    <row r="1475" spans="1:22" x14ac:dyDescent="0.35">
      <c r="A1475" s="2" t="s">
        <v>35</v>
      </c>
      <c r="B1475" s="5">
        <v>43705</v>
      </c>
      <c r="C1475" s="5" t="s">
        <v>375</v>
      </c>
      <c r="D1475" s="5" t="s">
        <v>392</v>
      </c>
      <c r="E1475" s="6">
        <v>8</v>
      </c>
      <c r="F1475" s="3">
        <v>287.92</v>
      </c>
      <c r="G1475" s="3">
        <v>88</v>
      </c>
      <c r="H1475" s="8">
        <f t="shared" ref="H1475:H1538" si="299">G1475/E1475</f>
        <v>11</v>
      </c>
      <c r="I1475" s="3">
        <v>199.92</v>
      </c>
      <c r="J1475" s="4">
        <v>0.69</v>
      </c>
      <c r="K1475" s="2" t="str">
        <f t="shared" ref="K1475:K1538" si="300">TEXT(B1475,"dddd")</f>
        <v>Wednesday</v>
      </c>
      <c r="L1475" s="5">
        <f t="shared" ref="L1475:L1538" si="301">B1475+3</f>
        <v>43708</v>
      </c>
      <c r="M1475" s="2" t="str">
        <f t="shared" ref="M1475:M1538" si="302">TEXT(L1475,"dddd")</f>
        <v>Saturday</v>
      </c>
      <c r="N1475" s="2" t="str">
        <f t="shared" ref="N1475:N1538" si="303">IF(M1475="Sunday","Monday",M1475)</f>
        <v>Saturday</v>
      </c>
      <c r="O1475" s="12">
        <f t="shared" ref="O1475:O1538" si="304">IF(TEXT(B1475,"dddd")="Tuesday",F1475*0.05,0)</f>
        <v>0</v>
      </c>
      <c r="P1475" s="11" t="str">
        <f t="shared" ref="P1475:P1538" si="305">IF(H1475&gt;AVERAGE(H:H),"High Cost per Unit","Low Cost per Unit")</f>
        <v>Low Cost per Unit</v>
      </c>
      <c r="Q1475" s="12">
        <f t="shared" ref="Q1475:Q1538" si="306">IF(D1475="Masks",F1475*0.1,0)</f>
        <v>0</v>
      </c>
      <c r="R1475" s="12">
        <f t="shared" ref="R1475:R1538" si="307">IF(E1475&gt;1,F1475*0.03,0)</f>
        <v>8.6376000000000008</v>
      </c>
      <c r="S1475" s="12">
        <f t="shared" ref="S1475:S1538" si="308">IF(D1475="Accessories",F1475*0.15,0)</f>
        <v>0</v>
      </c>
      <c r="T1475" s="12">
        <f t="shared" ref="T1475:T1538" si="309">IF(AND(K1475="Saturday",C1475="Fitness"),F1475*0.1,0)</f>
        <v>0</v>
      </c>
      <c r="U1475" s="12">
        <f t="shared" ref="U1475:U1538" si="310">IF(AND(K1475="Friday",C1475="Automotive"),F1475*0.2,0)</f>
        <v>0</v>
      </c>
      <c r="V1475" s="13" t="str">
        <f t="shared" ref="V1475:V1538" ca="1" si="311">IF(B1475&lt;TODAY()-56,"Greater Than 8 Weeks Old","Less Than 8 Weeks Old")</f>
        <v>Greater Than 8 Weeks Old</v>
      </c>
    </row>
    <row r="1476" spans="1:22" x14ac:dyDescent="0.35">
      <c r="A1476" s="2" t="s">
        <v>35</v>
      </c>
      <c r="B1476" s="5">
        <v>43706</v>
      </c>
      <c r="C1476" s="5" t="s">
        <v>375</v>
      </c>
      <c r="D1476" s="5" t="s">
        <v>392</v>
      </c>
      <c r="E1476" s="6">
        <v>3</v>
      </c>
      <c r="F1476" s="3">
        <v>107.97</v>
      </c>
      <c r="G1476" s="3">
        <v>33</v>
      </c>
      <c r="H1476" s="8">
        <f t="shared" si="299"/>
        <v>11</v>
      </c>
      <c r="I1476" s="3">
        <v>74.97</v>
      </c>
      <c r="J1476" s="4">
        <v>0.69</v>
      </c>
      <c r="K1476" s="2" t="str">
        <f t="shared" si="300"/>
        <v>Thursday</v>
      </c>
      <c r="L1476" s="5">
        <f t="shared" si="301"/>
        <v>43709</v>
      </c>
      <c r="M1476" s="2" t="str">
        <f t="shared" si="302"/>
        <v>Sunday</v>
      </c>
      <c r="N1476" s="2" t="str">
        <f t="shared" si="303"/>
        <v>Monday</v>
      </c>
      <c r="O1476" s="12">
        <f t="shared" si="304"/>
        <v>0</v>
      </c>
      <c r="P1476" s="11" t="str">
        <f t="shared" si="305"/>
        <v>Low Cost per Unit</v>
      </c>
      <c r="Q1476" s="12">
        <f t="shared" si="306"/>
        <v>0</v>
      </c>
      <c r="R1476" s="12">
        <f t="shared" si="307"/>
        <v>3.2390999999999996</v>
      </c>
      <c r="S1476" s="12">
        <f t="shared" si="308"/>
        <v>0</v>
      </c>
      <c r="T1476" s="12">
        <f t="shared" si="309"/>
        <v>0</v>
      </c>
      <c r="U1476" s="12">
        <f t="shared" si="310"/>
        <v>0</v>
      </c>
      <c r="V1476" s="13" t="str">
        <f t="shared" ca="1" si="311"/>
        <v>Greater Than 8 Weeks Old</v>
      </c>
    </row>
    <row r="1477" spans="1:22" x14ac:dyDescent="0.35">
      <c r="A1477" s="2" t="s">
        <v>35</v>
      </c>
      <c r="B1477" s="5">
        <v>43707</v>
      </c>
      <c r="C1477" s="5" t="s">
        <v>375</v>
      </c>
      <c r="D1477" s="5" t="s">
        <v>392</v>
      </c>
      <c r="E1477" s="6">
        <v>1</v>
      </c>
      <c r="F1477" s="3">
        <v>36</v>
      </c>
      <c r="G1477" s="3">
        <v>11</v>
      </c>
      <c r="H1477" s="8">
        <f t="shared" si="299"/>
        <v>11</v>
      </c>
      <c r="I1477" s="3">
        <v>25</v>
      </c>
      <c r="J1477" s="4">
        <v>0.69</v>
      </c>
      <c r="K1477" s="2" t="str">
        <f t="shared" si="300"/>
        <v>Friday</v>
      </c>
      <c r="L1477" s="5">
        <f t="shared" si="301"/>
        <v>43710</v>
      </c>
      <c r="M1477" s="2" t="str">
        <f t="shared" si="302"/>
        <v>Monday</v>
      </c>
      <c r="N1477" s="2" t="str">
        <f t="shared" si="303"/>
        <v>Monday</v>
      </c>
      <c r="O1477" s="12">
        <f t="shared" si="304"/>
        <v>0</v>
      </c>
      <c r="P1477" s="11" t="str">
        <f t="shared" si="305"/>
        <v>Low Cost per Unit</v>
      </c>
      <c r="Q1477" s="12">
        <f t="shared" si="306"/>
        <v>0</v>
      </c>
      <c r="R1477" s="12">
        <f t="shared" si="307"/>
        <v>0</v>
      </c>
      <c r="S1477" s="12">
        <f t="shared" si="308"/>
        <v>0</v>
      </c>
      <c r="T1477" s="12">
        <f t="shared" si="309"/>
        <v>0</v>
      </c>
      <c r="U1477" s="12">
        <f t="shared" si="310"/>
        <v>0</v>
      </c>
      <c r="V1477" s="13" t="str">
        <f t="shared" ca="1" si="311"/>
        <v>Greater Than 8 Weeks Old</v>
      </c>
    </row>
    <row r="1478" spans="1:22" x14ac:dyDescent="0.35">
      <c r="A1478" s="2" t="s">
        <v>150</v>
      </c>
      <c r="B1478" s="5">
        <v>43680</v>
      </c>
      <c r="C1478" s="5" t="s">
        <v>375</v>
      </c>
      <c r="D1478" s="5" t="s">
        <v>392</v>
      </c>
      <c r="E1478" s="6">
        <v>2</v>
      </c>
      <c r="F1478" s="3">
        <v>24</v>
      </c>
      <c r="G1478" s="3">
        <v>2.8</v>
      </c>
      <c r="H1478" s="8">
        <f t="shared" si="299"/>
        <v>1.4</v>
      </c>
      <c r="I1478" s="3">
        <v>21.2</v>
      </c>
      <c r="J1478" s="4">
        <v>0.88</v>
      </c>
      <c r="K1478" s="2" t="str">
        <f t="shared" si="300"/>
        <v>Saturday</v>
      </c>
      <c r="L1478" s="5">
        <f t="shared" si="301"/>
        <v>43683</v>
      </c>
      <c r="M1478" s="2" t="str">
        <f t="shared" si="302"/>
        <v>Tuesday</v>
      </c>
      <c r="N1478" s="2" t="str">
        <f t="shared" si="303"/>
        <v>Tuesday</v>
      </c>
      <c r="O1478" s="12">
        <f t="shared" si="304"/>
        <v>0</v>
      </c>
      <c r="P1478" s="11" t="str">
        <f t="shared" si="305"/>
        <v>Low Cost per Unit</v>
      </c>
      <c r="Q1478" s="12">
        <f t="shared" si="306"/>
        <v>0</v>
      </c>
      <c r="R1478" s="12">
        <f t="shared" si="307"/>
        <v>0.72</v>
      </c>
      <c r="S1478" s="12">
        <f t="shared" si="308"/>
        <v>0</v>
      </c>
      <c r="T1478" s="12">
        <f t="shared" si="309"/>
        <v>0</v>
      </c>
      <c r="U1478" s="12">
        <f t="shared" si="310"/>
        <v>0</v>
      </c>
      <c r="V1478" s="13" t="str">
        <f t="shared" ca="1" si="311"/>
        <v>Greater Than 8 Weeks Old</v>
      </c>
    </row>
    <row r="1479" spans="1:22" x14ac:dyDescent="0.35">
      <c r="A1479" s="2" t="s">
        <v>150</v>
      </c>
      <c r="B1479" s="5">
        <v>43681</v>
      </c>
      <c r="C1479" s="5" t="s">
        <v>375</v>
      </c>
      <c r="D1479" s="5" t="s">
        <v>392</v>
      </c>
      <c r="E1479" s="6">
        <v>1</v>
      </c>
      <c r="F1479" s="3">
        <v>12</v>
      </c>
      <c r="G1479" s="3">
        <v>1.4</v>
      </c>
      <c r="H1479" s="8">
        <f t="shared" si="299"/>
        <v>1.4</v>
      </c>
      <c r="I1479" s="3">
        <v>10.6</v>
      </c>
      <c r="J1479" s="4">
        <v>0.88</v>
      </c>
      <c r="K1479" s="2" t="str">
        <f t="shared" si="300"/>
        <v>Sunday</v>
      </c>
      <c r="L1479" s="5">
        <f t="shared" si="301"/>
        <v>43684</v>
      </c>
      <c r="M1479" s="2" t="str">
        <f t="shared" si="302"/>
        <v>Wednesday</v>
      </c>
      <c r="N1479" s="2" t="str">
        <f t="shared" si="303"/>
        <v>Wednesday</v>
      </c>
      <c r="O1479" s="12">
        <f t="shared" si="304"/>
        <v>0</v>
      </c>
      <c r="P1479" s="11" t="str">
        <f t="shared" si="305"/>
        <v>Low Cost per Unit</v>
      </c>
      <c r="Q1479" s="12">
        <f t="shared" si="306"/>
        <v>0</v>
      </c>
      <c r="R1479" s="12">
        <f t="shared" si="307"/>
        <v>0</v>
      </c>
      <c r="S1479" s="12">
        <f t="shared" si="308"/>
        <v>0</v>
      </c>
      <c r="T1479" s="12">
        <f t="shared" si="309"/>
        <v>0</v>
      </c>
      <c r="U1479" s="12">
        <f t="shared" si="310"/>
        <v>0</v>
      </c>
      <c r="V1479" s="13" t="str">
        <f t="shared" ca="1" si="311"/>
        <v>Greater Than 8 Weeks Old</v>
      </c>
    </row>
    <row r="1480" spans="1:22" x14ac:dyDescent="0.35">
      <c r="A1480" s="2" t="s">
        <v>150</v>
      </c>
      <c r="B1480" s="5">
        <v>43684</v>
      </c>
      <c r="C1480" s="5" t="s">
        <v>375</v>
      </c>
      <c r="D1480" s="5" t="s">
        <v>392</v>
      </c>
      <c r="E1480" s="6">
        <v>19</v>
      </c>
      <c r="F1480" s="3">
        <v>75.81</v>
      </c>
      <c r="G1480" s="3">
        <v>26.6</v>
      </c>
      <c r="H1480" s="8">
        <f t="shared" si="299"/>
        <v>1.4000000000000001</v>
      </c>
      <c r="I1480" s="3">
        <v>49.21</v>
      </c>
      <c r="J1480" s="4">
        <v>0.65</v>
      </c>
      <c r="K1480" s="2" t="str">
        <f t="shared" si="300"/>
        <v>Wednesday</v>
      </c>
      <c r="L1480" s="5">
        <f t="shared" si="301"/>
        <v>43687</v>
      </c>
      <c r="M1480" s="2" t="str">
        <f t="shared" si="302"/>
        <v>Saturday</v>
      </c>
      <c r="N1480" s="2" t="str">
        <f t="shared" si="303"/>
        <v>Saturday</v>
      </c>
      <c r="O1480" s="12">
        <f t="shared" si="304"/>
        <v>0</v>
      </c>
      <c r="P1480" s="11" t="str">
        <f t="shared" si="305"/>
        <v>Low Cost per Unit</v>
      </c>
      <c r="Q1480" s="12">
        <f t="shared" si="306"/>
        <v>0</v>
      </c>
      <c r="R1480" s="12">
        <f t="shared" si="307"/>
        <v>2.2742999999999998</v>
      </c>
      <c r="S1480" s="12">
        <f t="shared" si="308"/>
        <v>0</v>
      </c>
      <c r="T1480" s="12">
        <f t="shared" si="309"/>
        <v>0</v>
      </c>
      <c r="U1480" s="12">
        <f t="shared" si="310"/>
        <v>0</v>
      </c>
      <c r="V1480" s="13" t="str">
        <f t="shared" ca="1" si="311"/>
        <v>Greater Than 8 Weeks Old</v>
      </c>
    </row>
    <row r="1481" spans="1:22" x14ac:dyDescent="0.35">
      <c r="A1481" s="2" t="s">
        <v>150</v>
      </c>
      <c r="B1481" s="5">
        <v>43685</v>
      </c>
      <c r="C1481" s="5" t="s">
        <v>375</v>
      </c>
      <c r="D1481" s="5" t="s">
        <v>392</v>
      </c>
      <c r="E1481" s="6">
        <v>11</v>
      </c>
      <c r="F1481" s="3">
        <v>43.89</v>
      </c>
      <c r="G1481" s="3">
        <v>15.4</v>
      </c>
      <c r="H1481" s="8">
        <f t="shared" si="299"/>
        <v>1.4000000000000001</v>
      </c>
      <c r="I1481" s="3">
        <v>28.49</v>
      </c>
      <c r="J1481" s="4">
        <v>0.65</v>
      </c>
      <c r="K1481" s="2" t="str">
        <f t="shared" si="300"/>
        <v>Thursday</v>
      </c>
      <c r="L1481" s="5">
        <f t="shared" si="301"/>
        <v>43688</v>
      </c>
      <c r="M1481" s="2" t="str">
        <f t="shared" si="302"/>
        <v>Sunday</v>
      </c>
      <c r="N1481" s="2" t="str">
        <f t="shared" si="303"/>
        <v>Monday</v>
      </c>
      <c r="O1481" s="12">
        <f t="shared" si="304"/>
        <v>0</v>
      </c>
      <c r="P1481" s="11" t="str">
        <f t="shared" si="305"/>
        <v>Low Cost per Unit</v>
      </c>
      <c r="Q1481" s="12">
        <f t="shared" si="306"/>
        <v>0</v>
      </c>
      <c r="R1481" s="12">
        <f t="shared" si="307"/>
        <v>1.3167</v>
      </c>
      <c r="S1481" s="12">
        <f t="shared" si="308"/>
        <v>0</v>
      </c>
      <c r="T1481" s="12">
        <f t="shared" si="309"/>
        <v>0</v>
      </c>
      <c r="U1481" s="12">
        <f t="shared" si="310"/>
        <v>0</v>
      </c>
      <c r="V1481" s="13" t="str">
        <f t="shared" ca="1" si="311"/>
        <v>Greater Than 8 Weeks Old</v>
      </c>
    </row>
    <row r="1482" spans="1:22" x14ac:dyDescent="0.35">
      <c r="A1482" s="2" t="s">
        <v>150</v>
      </c>
      <c r="B1482" s="5">
        <v>43686</v>
      </c>
      <c r="C1482" s="5" t="s">
        <v>375</v>
      </c>
      <c r="D1482" s="5" t="s">
        <v>392</v>
      </c>
      <c r="E1482" s="6">
        <v>16</v>
      </c>
      <c r="F1482" s="3">
        <v>63.84</v>
      </c>
      <c r="G1482" s="3">
        <v>22.4</v>
      </c>
      <c r="H1482" s="8">
        <f t="shared" si="299"/>
        <v>1.4</v>
      </c>
      <c r="I1482" s="3">
        <v>41.44</v>
      </c>
      <c r="J1482" s="4">
        <v>0.65</v>
      </c>
      <c r="K1482" s="2" t="str">
        <f t="shared" si="300"/>
        <v>Friday</v>
      </c>
      <c r="L1482" s="5">
        <f t="shared" si="301"/>
        <v>43689</v>
      </c>
      <c r="M1482" s="2" t="str">
        <f t="shared" si="302"/>
        <v>Monday</v>
      </c>
      <c r="N1482" s="2" t="str">
        <f t="shared" si="303"/>
        <v>Monday</v>
      </c>
      <c r="O1482" s="12">
        <f t="shared" si="304"/>
        <v>0</v>
      </c>
      <c r="P1482" s="11" t="str">
        <f t="shared" si="305"/>
        <v>Low Cost per Unit</v>
      </c>
      <c r="Q1482" s="12">
        <f t="shared" si="306"/>
        <v>0</v>
      </c>
      <c r="R1482" s="12">
        <f t="shared" si="307"/>
        <v>1.9152</v>
      </c>
      <c r="S1482" s="12">
        <f t="shared" si="308"/>
        <v>0</v>
      </c>
      <c r="T1482" s="12">
        <f t="shared" si="309"/>
        <v>0</v>
      </c>
      <c r="U1482" s="12">
        <f t="shared" si="310"/>
        <v>0</v>
      </c>
      <c r="V1482" s="13" t="str">
        <f t="shared" ca="1" si="311"/>
        <v>Greater Than 8 Weeks Old</v>
      </c>
    </row>
    <row r="1483" spans="1:22" x14ac:dyDescent="0.35">
      <c r="A1483" s="2" t="s">
        <v>150</v>
      </c>
      <c r="B1483" s="5">
        <v>43687</v>
      </c>
      <c r="C1483" s="5" t="s">
        <v>375</v>
      </c>
      <c r="D1483" s="5" t="s">
        <v>392</v>
      </c>
      <c r="E1483" s="6">
        <v>22</v>
      </c>
      <c r="F1483" s="3">
        <v>87.78</v>
      </c>
      <c r="G1483" s="3">
        <v>30.8</v>
      </c>
      <c r="H1483" s="8">
        <f t="shared" si="299"/>
        <v>1.4000000000000001</v>
      </c>
      <c r="I1483" s="3">
        <v>56.98</v>
      </c>
      <c r="J1483" s="4">
        <v>0.65</v>
      </c>
      <c r="K1483" s="2" t="str">
        <f t="shared" si="300"/>
        <v>Saturday</v>
      </c>
      <c r="L1483" s="5">
        <f t="shared" si="301"/>
        <v>43690</v>
      </c>
      <c r="M1483" s="2" t="str">
        <f t="shared" si="302"/>
        <v>Tuesday</v>
      </c>
      <c r="N1483" s="2" t="str">
        <f t="shared" si="303"/>
        <v>Tuesday</v>
      </c>
      <c r="O1483" s="12">
        <f t="shared" si="304"/>
        <v>0</v>
      </c>
      <c r="P1483" s="11" t="str">
        <f t="shared" si="305"/>
        <v>Low Cost per Unit</v>
      </c>
      <c r="Q1483" s="12">
        <f t="shared" si="306"/>
        <v>0</v>
      </c>
      <c r="R1483" s="12">
        <f t="shared" si="307"/>
        <v>2.6334</v>
      </c>
      <c r="S1483" s="12">
        <f t="shared" si="308"/>
        <v>0</v>
      </c>
      <c r="T1483" s="12">
        <f t="shared" si="309"/>
        <v>0</v>
      </c>
      <c r="U1483" s="12">
        <f t="shared" si="310"/>
        <v>0</v>
      </c>
      <c r="V1483" s="13" t="str">
        <f t="shared" ca="1" si="311"/>
        <v>Greater Than 8 Weeks Old</v>
      </c>
    </row>
    <row r="1484" spans="1:22" x14ac:dyDescent="0.35">
      <c r="A1484" s="2" t="s">
        <v>150</v>
      </c>
      <c r="B1484" s="5">
        <v>43688</v>
      </c>
      <c r="C1484" s="5" t="s">
        <v>375</v>
      </c>
      <c r="D1484" s="5" t="s">
        <v>392</v>
      </c>
      <c r="E1484" s="6">
        <v>7</v>
      </c>
      <c r="F1484" s="3">
        <v>27.93</v>
      </c>
      <c r="G1484" s="3">
        <v>9.8000000000000007</v>
      </c>
      <c r="H1484" s="8">
        <f t="shared" si="299"/>
        <v>1.4000000000000001</v>
      </c>
      <c r="I1484" s="3">
        <v>18.13</v>
      </c>
      <c r="J1484" s="4">
        <v>0.65</v>
      </c>
      <c r="K1484" s="2" t="str">
        <f t="shared" si="300"/>
        <v>Sunday</v>
      </c>
      <c r="L1484" s="5">
        <f t="shared" si="301"/>
        <v>43691</v>
      </c>
      <c r="M1484" s="2" t="str">
        <f t="shared" si="302"/>
        <v>Wednesday</v>
      </c>
      <c r="N1484" s="2" t="str">
        <f t="shared" si="303"/>
        <v>Wednesday</v>
      </c>
      <c r="O1484" s="12">
        <f t="shared" si="304"/>
        <v>0</v>
      </c>
      <c r="P1484" s="11" t="str">
        <f t="shared" si="305"/>
        <v>Low Cost per Unit</v>
      </c>
      <c r="Q1484" s="12">
        <f t="shared" si="306"/>
        <v>0</v>
      </c>
      <c r="R1484" s="12">
        <f t="shared" si="307"/>
        <v>0.83789999999999998</v>
      </c>
      <c r="S1484" s="12">
        <f t="shared" si="308"/>
        <v>0</v>
      </c>
      <c r="T1484" s="12">
        <f t="shared" si="309"/>
        <v>0</v>
      </c>
      <c r="U1484" s="12">
        <f t="shared" si="310"/>
        <v>0</v>
      </c>
      <c r="V1484" s="13" t="str">
        <f t="shared" ca="1" si="311"/>
        <v>Greater Than 8 Weeks Old</v>
      </c>
    </row>
    <row r="1485" spans="1:22" x14ac:dyDescent="0.35">
      <c r="A1485" s="2" t="s">
        <v>150</v>
      </c>
      <c r="B1485" s="5">
        <v>43689</v>
      </c>
      <c r="C1485" s="5" t="s">
        <v>375</v>
      </c>
      <c r="D1485" s="5" t="s">
        <v>392</v>
      </c>
      <c r="E1485" s="6">
        <v>15</v>
      </c>
      <c r="F1485" s="3">
        <v>59.85</v>
      </c>
      <c r="G1485" s="3">
        <v>21</v>
      </c>
      <c r="H1485" s="8">
        <f t="shared" si="299"/>
        <v>1.4</v>
      </c>
      <c r="I1485" s="3">
        <v>38.85</v>
      </c>
      <c r="J1485" s="4">
        <v>0.65</v>
      </c>
      <c r="K1485" s="2" t="str">
        <f t="shared" si="300"/>
        <v>Monday</v>
      </c>
      <c r="L1485" s="5">
        <f t="shared" si="301"/>
        <v>43692</v>
      </c>
      <c r="M1485" s="2" t="str">
        <f t="shared" si="302"/>
        <v>Thursday</v>
      </c>
      <c r="N1485" s="2" t="str">
        <f t="shared" si="303"/>
        <v>Thursday</v>
      </c>
      <c r="O1485" s="12">
        <f t="shared" si="304"/>
        <v>0</v>
      </c>
      <c r="P1485" s="11" t="str">
        <f t="shared" si="305"/>
        <v>Low Cost per Unit</v>
      </c>
      <c r="Q1485" s="12">
        <f t="shared" si="306"/>
        <v>0</v>
      </c>
      <c r="R1485" s="12">
        <f t="shared" si="307"/>
        <v>1.7954999999999999</v>
      </c>
      <c r="S1485" s="12">
        <f t="shared" si="308"/>
        <v>0</v>
      </c>
      <c r="T1485" s="12">
        <f t="shared" si="309"/>
        <v>0</v>
      </c>
      <c r="U1485" s="12">
        <f t="shared" si="310"/>
        <v>0</v>
      </c>
      <c r="V1485" s="13" t="str">
        <f t="shared" ca="1" si="311"/>
        <v>Greater Than 8 Weeks Old</v>
      </c>
    </row>
    <row r="1486" spans="1:22" x14ac:dyDescent="0.35">
      <c r="A1486" s="2" t="s">
        <v>150</v>
      </c>
      <c r="B1486" s="5">
        <v>43690</v>
      </c>
      <c r="C1486" s="5" t="s">
        <v>375</v>
      </c>
      <c r="D1486" s="5" t="s">
        <v>392</v>
      </c>
      <c r="E1486" s="6">
        <v>1</v>
      </c>
      <c r="F1486" s="3">
        <v>3.99</v>
      </c>
      <c r="G1486" s="3">
        <v>1.4</v>
      </c>
      <c r="H1486" s="8">
        <f t="shared" si="299"/>
        <v>1.4</v>
      </c>
      <c r="I1486" s="3">
        <v>2.59</v>
      </c>
      <c r="J1486" s="4">
        <v>0.65</v>
      </c>
      <c r="K1486" s="2" t="str">
        <f t="shared" si="300"/>
        <v>Tuesday</v>
      </c>
      <c r="L1486" s="5">
        <f t="shared" si="301"/>
        <v>43693</v>
      </c>
      <c r="M1486" s="2" t="str">
        <f t="shared" si="302"/>
        <v>Friday</v>
      </c>
      <c r="N1486" s="2" t="str">
        <f t="shared" si="303"/>
        <v>Friday</v>
      </c>
      <c r="O1486" s="12">
        <f t="shared" si="304"/>
        <v>0.19950000000000001</v>
      </c>
      <c r="P1486" s="11" t="str">
        <f t="shared" si="305"/>
        <v>Low Cost per Unit</v>
      </c>
      <c r="Q1486" s="12">
        <f t="shared" si="306"/>
        <v>0</v>
      </c>
      <c r="R1486" s="12">
        <f t="shared" si="307"/>
        <v>0</v>
      </c>
      <c r="S1486" s="12">
        <f t="shared" si="308"/>
        <v>0</v>
      </c>
      <c r="T1486" s="12">
        <f t="shared" si="309"/>
        <v>0</v>
      </c>
      <c r="U1486" s="12">
        <f t="shared" si="310"/>
        <v>0</v>
      </c>
      <c r="V1486" s="13" t="str">
        <f t="shared" ca="1" si="311"/>
        <v>Greater Than 8 Weeks Old</v>
      </c>
    </row>
    <row r="1487" spans="1:22" x14ac:dyDescent="0.35">
      <c r="A1487" s="2" t="s">
        <v>150</v>
      </c>
      <c r="B1487" s="5">
        <v>43691</v>
      </c>
      <c r="C1487" s="5" t="s">
        <v>375</v>
      </c>
      <c r="D1487" s="5" t="s">
        <v>392</v>
      </c>
      <c r="E1487" s="6">
        <v>8</v>
      </c>
      <c r="F1487" s="3">
        <v>31.92</v>
      </c>
      <c r="G1487" s="3">
        <v>11.2</v>
      </c>
      <c r="H1487" s="8">
        <f t="shared" si="299"/>
        <v>1.4</v>
      </c>
      <c r="I1487" s="3">
        <v>20.72</v>
      </c>
      <c r="J1487" s="4">
        <v>0.65</v>
      </c>
      <c r="K1487" s="2" t="str">
        <f t="shared" si="300"/>
        <v>Wednesday</v>
      </c>
      <c r="L1487" s="5">
        <f t="shared" si="301"/>
        <v>43694</v>
      </c>
      <c r="M1487" s="2" t="str">
        <f t="shared" si="302"/>
        <v>Saturday</v>
      </c>
      <c r="N1487" s="2" t="str">
        <f t="shared" si="303"/>
        <v>Saturday</v>
      </c>
      <c r="O1487" s="12">
        <f t="shared" si="304"/>
        <v>0</v>
      </c>
      <c r="P1487" s="11" t="str">
        <f t="shared" si="305"/>
        <v>Low Cost per Unit</v>
      </c>
      <c r="Q1487" s="12">
        <f t="shared" si="306"/>
        <v>0</v>
      </c>
      <c r="R1487" s="12">
        <f t="shared" si="307"/>
        <v>0.95760000000000001</v>
      </c>
      <c r="S1487" s="12">
        <f t="shared" si="308"/>
        <v>0</v>
      </c>
      <c r="T1487" s="12">
        <f t="shared" si="309"/>
        <v>0</v>
      </c>
      <c r="U1487" s="12">
        <f t="shared" si="310"/>
        <v>0</v>
      </c>
      <c r="V1487" s="13" t="str">
        <f t="shared" ca="1" si="311"/>
        <v>Greater Than 8 Weeks Old</v>
      </c>
    </row>
    <row r="1488" spans="1:22" x14ac:dyDescent="0.35">
      <c r="A1488" s="2" t="s">
        <v>150</v>
      </c>
      <c r="B1488" s="5">
        <v>43692</v>
      </c>
      <c r="C1488" s="5" t="s">
        <v>375</v>
      </c>
      <c r="D1488" s="5" t="s">
        <v>392</v>
      </c>
      <c r="E1488" s="6">
        <v>4</v>
      </c>
      <c r="F1488" s="3">
        <v>15.96</v>
      </c>
      <c r="G1488" s="3">
        <v>5.6</v>
      </c>
      <c r="H1488" s="8">
        <f t="shared" si="299"/>
        <v>1.4</v>
      </c>
      <c r="I1488" s="3">
        <v>10.36</v>
      </c>
      <c r="J1488" s="4">
        <v>0.65</v>
      </c>
      <c r="K1488" s="2" t="str">
        <f t="shared" si="300"/>
        <v>Thursday</v>
      </c>
      <c r="L1488" s="5">
        <f t="shared" si="301"/>
        <v>43695</v>
      </c>
      <c r="M1488" s="2" t="str">
        <f t="shared" si="302"/>
        <v>Sunday</v>
      </c>
      <c r="N1488" s="2" t="str">
        <f t="shared" si="303"/>
        <v>Monday</v>
      </c>
      <c r="O1488" s="12">
        <f t="shared" si="304"/>
        <v>0</v>
      </c>
      <c r="P1488" s="11" t="str">
        <f t="shared" si="305"/>
        <v>Low Cost per Unit</v>
      </c>
      <c r="Q1488" s="12">
        <f t="shared" si="306"/>
        <v>0</v>
      </c>
      <c r="R1488" s="12">
        <f t="shared" si="307"/>
        <v>0.4788</v>
      </c>
      <c r="S1488" s="12">
        <f t="shared" si="308"/>
        <v>0</v>
      </c>
      <c r="T1488" s="12">
        <f t="shared" si="309"/>
        <v>0</v>
      </c>
      <c r="U1488" s="12">
        <f t="shared" si="310"/>
        <v>0</v>
      </c>
      <c r="V1488" s="13" t="str">
        <f t="shared" ca="1" si="311"/>
        <v>Greater Than 8 Weeks Old</v>
      </c>
    </row>
    <row r="1489" spans="1:22" x14ac:dyDescent="0.35">
      <c r="A1489" s="2" t="s">
        <v>150</v>
      </c>
      <c r="B1489" s="5">
        <v>43693</v>
      </c>
      <c r="C1489" s="5" t="s">
        <v>375</v>
      </c>
      <c r="D1489" s="5" t="s">
        <v>392</v>
      </c>
      <c r="E1489" s="6">
        <v>5</v>
      </c>
      <c r="F1489" s="3">
        <v>19.95</v>
      </c>
      <c r="G1489" s="3">
        <v>7</v>
      </c>
      <c r="H1489" s="8">
        <f t="shared" si="299"/>
        <v>1.4</v>
      </c>
      <c r="I1489" s="3">
        <v>12.95</v>
      </c>
      <c r="J1489" s="4">
        <v>0.65</v>
      </c>
      <c r="K1489" s="2" t="str">
        <f t="shared" si="300"/>
        <v>Friday</v>
      </c>
      <c r="L1489" s="5">
        <f t="shared" si="301"/>
        <v>43696</v>
      </c>
      <c r="M1489" s="2" t="str">
        <f t="shared" si="302"/>
        <v>Monday</v>
      </c>
      <c r="N1489" s="2" t="str">
        <f t="shared" si="303"/>
        <v>Monday</v>
      </c>
      <c r="O1489" s="12">
        <f t="shared" si="304"/>
        <v>0</v>
      </c>
      <c r="P1489" s="11" t="str">
        <f t="shared" si="305"/>
        <v>Low Cost per Unit</v>
      </c>
      <c r="Q1489" s="12">
        <f t="shared" si="306"/>
        <v>0</v>
      </c>
      <c r="R1489" s="12">
        <f t="shared" si="307"/>
        <v>0.59849999999999992</v>
      </c>
      <c r="S1489" s="12">
        <f t="shared" si="308"/>
        <v>0</v>
      </c>
      <c r="T1489" s="12">
        <f t="shared" si="309"/>
        <v>0</v>
      </c>
      <c r="U1489" s="12">
        <f t="shared" si="310"/>
        <v>0</v>
      </c>
      <c r="V1489" s="13" t="str">
        <f t="shared" ca="1" si="311"/>
        <v>Greater Than 8 Weeks Old</v>
      </c>
    </row>
    <row r="1490" spans="1:22" x14ac:dyDescent="0.35">
      <c r="A1490" s="2" t="s">
        <v>150</v>
      </c>
      <c r="B1490" s="5">
        <v>43694</v>
      </c>
      <c r="C1490" s="5" t="s">
        <v>375</v>
      </c>
      <c r="D1490" s="5" t="s">
        <v>392</v>
      </c>
      <c r="E1490" s="6">
        <v>5</v>
      </c>
      <c r="F1490" s="3">
        <v>19.95</v>
      </c>
      <c r="G1490" s="3">
        <v>7</v>
      </c>
      <c r="H1490" s="8">
        <f t="shared" si="299"/>
        <v>1.4</v>
      </c>
      <c r="I1490" s="3">
        <v>12.95</v>
      </c>
      <c r="J1490" s="4">
        <v>0.65</v>
      </c>
      <c r="K1490" s="2" t="str">
        <f t="shared" si="300"/>
        <v>Saturday</v>
      </c>
      <c r="L1490" s="5">
        <f t="shared" si="301"/>
        <v>43697</v>
      </c>
      <c r="M1490" s="2" t="str">
        <f t="shared" si="302"/>
        <v>Tuesday</v>
      </c>
      <c r="N1490" s="2" t="str">
        <f t="shared" si="303"/>
        <v>Tuesday</v>
      </c>
      <c r="O1490" s="12">
        <f t="shared" si="304"/>
        <v>0</v>
      </c>
      <c r="P1490" s="11" t="str">
        <f t="shared" si="305"/>
        <v>Low Cost per Unit</v>
      </c>
      <c r="Q1490" s="12">
        <f t="shared" si="306"/>
        <v>0</v>
      </c>
      <c r="R1490" s="12">
        <f t="shared" si="307"/>
        <v>0.59849999999999992</v>
      </c>
      <c r="S1490" s="12">
        <f t="shared" si="308"/>
        <v>0</v>
      </c>
      <c r="T1490" s="12">
        <f t="shared" si="309"/>
        <v>0</v>
      </c>
      <c r="U1490" s="12">
        <f t="shared" si="310"/>
        <v>0</v>
      </c>
      <c r="V1490" s="13" t="str">
        <f t="shared" ca="1" si="311"/>
        <v>Greater Than 8 Weeks Old</v>
      </c>
    </row>
    <row r="1491" spans="1:22" x14ac:dyDescent="0.35">
      <c r="A1491" s="2" t="s">
        <v>150</v>
      </c>
      <c r="B1491" s="5">
        <v>43695</v>
      </c>
      <c r="C1491" s="5" t="s">
        <v>375</v>
      </c>
      <c r="D1491" s="5" t="s">
        <v>392</v>
      </c>
      <c r="E1491" s="6">
        <v>3</v>
      </c>
      <c r="F1491" s="3">
        <v>11.97</v>
      </c>
      <c r="G1491" s="3">
        <v>4.2</v>
      </c>
      <c r="H1491" s="8">
        <f t="shared" si="299"/>
        <v>1.4000000000000001</v>
      </c>
      <c r="I1491" s="3">
        <v>7.77</v>
      </c>
      <c r="J1491" s="4">
        <v>0.65</v>
      </c>
      <c r="K1491" s="2" t="str">
        <f t="shared" si="300"/>
        <v>Sunday</v>
      </c>
      <c r="L1491" s="5">
        <f t="shared" si="301"/>
        <v>43698</v>
      </c>
      <c r="M1491" s="2" t="str">
        <f t="shared" si="302"/>
        <v>Wednesday</v>
      </c>
      <c r="N1491" s="2" t="str">
        <f t="shared" si="303"/>
        <v>Wednesday</v>
      </c>
      <c r="O1491" s="12">
        <f t="shared" si="304"/>
        <v>0</v>
      </c>
      <c r="P1491" s="11" t="str">
        <f t="shared" si="305"/>
        <v>Low Cost per Unit</v>
      </c>
      <c r="Q1491" s="12">
        <f t="shared" si="306"/>
        <v>0</v>
      </c>
      <c r="R1491" s="12">
        <f t="shared" si="307"/>
        <v>0.35910000000000003</v>
      </c>
      <c r="S1491" s="12">
        <f t="shared" si="308"/>
        <v>0</v>
      </c>
      <c r="T1491" s="12">
        <f t="shared" si="309"/>
        <v>0</v>
      </c>
      <c r="U1491" s="12">
        <f t="shared" si="310"/>
        <v>0</v>
      </c>
      <c r="V1491" s="13" t="str">
        <f t="shared" ca="1" si="311"/>
        <v>Greater Than 8 Weeks Old</v>
      </c>
    </row>
    <row r="1492" spans="1:22" x14ac:dyDescent="0.35">
      <c r="A1492" s="2" t="s">
        <v>150</v>
      </c>
      <c r="B1492" s="5">
        <v>43696</v>
      </c>
      <c r="C1492" s="5" t="s">
        <v>375</v>
      </c>
      <c r="D1492" s="5" t="s">
        <v>392</v>
      </c>
      <c r="E1492" s="6">
        <v>6</v>
      </c>
      <c r="F1492" s="3">
        <v>23.94</v>
      </c>
      <c r="G1492" s="3">
        <v>8.4</v>
      </c>
      <c r="H1492" s="8">
        <f t="shared" si="299"/>
        <v>1.4000000000000001</v>
      </c>
      <c r="I1492" s="3">
        <v>15.54</v>
      </c>
      <c r="J1492" s="4">
        <v>0.65</v>
      </c>
      <c r="K1492" s="2" t="str">
        <f t="shared" si="300"/>
        <v>Monday</v>
      </c>
      <c r="L1492" s="5">
        <f t="shared" si="301"/>
        <v>43699</v>
      </c>
      <c r="M1492" s="2" t="str">
        <f t="shared" si="302"/>
        <v>Thursday</v>
      </c>
      <c r="N1492" s="2" t="str">
        <f t="shared" si="303"/>
        <v>Thursday</v>
      </c>
      <c r="O1492" s="12">
        <f t="shared" si="304"/>
        <v>0</v>
      </c>
      <c r="P1492" s="11" t="str">
        <f t="shared" si="305"/>
        <v>Low Cost per Unit</v>
      </c>
      <c r="Q1492" s="12">
        <f t="shared" si="306"/>
        <v>0</v>
      </c>
      <c r="R1492" s="12">
        <f t="shared" si="307"/>
        <v>0.71820000000000006</v>
      </c>
      <c r="S1492" s="12">
        <f t="shared" si="308"/>
        <v>0</v>
      </c>
      <c r="T1492" s="12">
        <f t="shared" si="309"/>
        <v>0</v>
      </c>
      <c r="U1492" s="12">
        <f t="shared" si="310"/>
        <v>0</v>
      </c>
      <c r="V1492" s="13" t="str">
        <f t="shared" ca="1" si="311"/>
        <v>Greater Than 8 Weeks Old</v>
      </c>
    </row>
    <row r="1493" spans="1:22" x14ac:dyDescent="0.35">
      <c r="A1493" s="2" t="s">
        <v>150</v>
      </c>
      <c r="B1493" s="5">
        <v>43697</v>
      </c>
      <c r="C1493" s="5" t="s">
        <v>375</v>
      </c>
      <c r="D1493" s="5" t="s">
        <v>392</v>
      </c>
      <c r="E1493" s="6">
        <v>7</v>
      </c>
      <c r="F1493" s="3">
        <v>27.93</v>
      </c>
      <c r="G1493" s="3">
        <v>9.8000000000000007</v>
      </c>
      <c r="H1493" s="8">
        <f t="shared" si="299"/>
        <v>1.4000000000000001</v>
      </c>
      <c r="I1493" s="3">
        <v>18.13</v>
      </c>
      <c r="J1493" s="4">
        <v>0.65</v>
      </c>
      <c r="K1493" s="2" t="str">
        <f t="shared" si="300"/>
        <v>Tuesday</v>
      </c>
      <c r="L1493" s="5">
        <f t="shared" si="301"/>
        <v>43700</v>
      </c>
      <c r="M1493" s="2" t="str">
        <f t="shared" si="302"/>
        <v>Friday</v>
      </c>
      <c r="N1493" s="2" t="str">
        <f t="shared" si="303"/>
        <v>Friday</v>
      </c>
      <c r="O1493" s="12">
        <f t="shared" si="304"/>
        <v>1.3965000000000001</v>
      </c>
      <c r="P1493" s="11" t="str">
        <f t="shared" si="305"/>
        <v>Low Cost per Unit</v>
      </c>
      <c r="Q1493" s="12">
        <f t="shared" si="306"/>
        <v>0</v>
      </c>
      <c r="R1493" s="12">
        <f t="shared" si="307"/>
        <v>0.83789999999999998</v>
      </c>
      <c r="S1493" s="12">
        <f t="shared" si="308"/>
        <v>0</v>
      </c>
      <c r="T1493" s="12">
        <f t="shared" si="309"/>
        <v>0</v>
      </c>
      <c r="U1493" s="12">
        <f t="shared" si="310"/>
        <v>0</v>
      </c>
      <c r="V1493" s="13" t="str">
        <f t="shared" ca="1" si="311"/>
        <v>Greater Than 8 Weeks Old</v>
      </c>
    </row>
    <row r="1494" spans="1:22" x14ac:dyDescent="0.35">
      <c r="A1494" s="2" t="s">
        <v>150</v>
      </c>
      <c r="B1494" s="5">
        <v>43698</v>
      </c>
      <c r="C1494" s="5" t="s">
        <v>375</v>
      </c>
      <c r="D1494" s="5" t="s">
        <v>392</v>
      </c>
      <c r="E1494" s="6">
        <v>10</v>
      </c>
      <c r="F1494" s="3">
        <v>39.9</v>
      </c>
      <c r="G1494" s="3">
        <v>14</v>
      </c>
      <c r="H1494" s="8">
        <f t="shared" si="299"/>
        <v>1.4</v>
      </c>
      <c r="I1494" s="3">
        <v>25.9</v>
      </c>
      <c r="J1494" s="4">
        <v>0.65</v>
      </c>
      <c r="K1494" s="2" t="str">
        <f t="shared" si="300"/>
        <v>Wednesday</v>
      </c>
      <c r="L1494" s="5">
        <f t="shared" si="301"/>
        <v>43701</v>
      </c>
      <c r="M1494" s="2" t="str">
        <f t="shared" si="302"/>
        <v>Saturday</v>
      </c>
      <c r="N1494" s="2" t="str">
        <f t="shared" si="303"/>
        <v>Saturday</v>
      </c>
      <c r="O1494" s="12">
        <f t="shared" si="304"/>
        <v>0</v>
      </c>
      <c r="P1494" s="11" t="str">
        <f t="shared" si="305"/>
        <v>Low Cost per Unit</v>
      </c>
      <c r="Q1494" s="12">
        <f t="shared" si="306"/>
        <v>0</v>
      </c>
      <c r="R1494" s="12">
        <f t="shared" si="307"/>
        <v>1.1969999999999998</v>
      </c>
      <c r="S1494" s="12">
        <f t="shared" si="308"/>
        <v>0</v>
      </c>
      <c r="T1494" s="12">
        <f t="shared" si="309"/>
        <v>0</v>
      </c>
      <c r="U1494" s="12">
        <f t="shared" si="310"/>
        <v>0</v>
      </c>
      <c r="V1494" s="13" t="str">
        <f t="shared" ca="1" si="311"/>
        <v>Greater Than 8 Weeks Old</v>
      </c>
    </row>
    <row r="1495" spans="1:22" x14ac:dyDescent="0.35">
      <c r="A1495" s="2" t="s">
        <v>150</v>
      </c>
      <c r="B1495" s="5">
        <v>43699</v>
      </c>
      <c r="C1495" s="5" t="s">
        <v>375</v>
      </c>
      <c r="D1495" s="5" t="s">
        <v>392</v>
      </c>
      <c r="E1495" s="6">
        <v>11</v>
      </c>
      <c r="F1495" s="3">
        <v>43.89</v>
      </c>
      <c r="G1495" s="3">
        <v>15.4</v>
      </c>
      <c r="H1495" s="8">
        <f t="shared" si="299"/>
        <v>1.4000000000000001</v>
      </c>
      <c r="I1495" s="3">
        <v>28.49</v>
      </c>
      <c r="J1495" s="4">
        <v>0.65</v>
      </c>
      <c r="K1495" s="2" t="str">
        <f t="shared" si="300"/>
        <v>Thursday</v>
      </c>
      <c r="L1495" s="5">
        <f t="shared" si="301"/>
        <v>43702</v>
      </c>
      <c r="M1495" s="2" t="str">
        <f t="shared" si="302"/>
        <v>Sunday</v>
      </c>
      <c r="N1495" s="2" t="str">
        <f t="shared" si="303"/>
        <v>Monday</v>
      </c>
      <c r="O1495" s="12">
        <f t="shared" si="304"/>
        <v>0</v>
      </c>
      <c r="P1495" s="11" t="str">
        <f t="shared" si="305"/>
        <v>Low Cost per Unit</v>
      </c>
      <c r="Q1495" s="12">
        <f t="shared" si="306"/>
        <v>0</v>
      </c>
      <c r="R1495" s="12">
        <f t="shared" si="307"/>
        <v>1.3167</v>
      </c>
      <c r="S1495" s="12">
        <f t="shared" si="308"/>
        <v>0</v>
      </c>
      <c r="T1495" s="12">
        <f t="shared" si="309"/>
        <v>0</v>
      </c>
      <c r="U1495" s="12">
        <f t="shared" si="310"/>
        <v>0</v>
      </c>
      <c r="V1495" s="13" t="str">
        <f t="shared" ca="1" si="311"/>
        <v>Greater Than 8 Weeks Old</v>
      </c>
    </row>
    <row r="1496" spans="1:22" x14ac:dyDescent="0.35">
      <c r="A1496" s="2" t="s">
        <v>150</v>
      </c>
      <c r="B1496" s="5">
        <v>43700</v>
      </c>
      <c r="C1496" s="5" t="s">
        <v>375</v>
      </c>
      <c r="D1496" s="5" t="s">
        <v>392</v>
      </c>
      <c r="E1496" s="6">
        <v>15</v>
      </c>
      <c r="F1496" s="3">
        <v>59.85</v>
      </c>
      <c r="G1496" s="3">
        <v>21</v>
      </c>
      <c r="H1496" s="8">
        <f t="shared" si="299"/>
        <v>1.4</v>
      </c>
      <c r="I1496" s="3">
        <v>38.85</v>
      </c>
      <c r="J1496" s="4">
        <v>0.65</v>
      </c>
      <c r="K1496" s="2" t="str">
        <f t="shared" si="300"/>
        <v>Friday</v>
      </c>
      <c r="L1496" s="5">
        <f t="shared" si="301"/>
        <v>43703</v>
      </c>
      <c r="M1496" s="2" t="str">
        <f t="shared" si="302"/>
        <v>Monday</v>
      </c>
      <c r="N1496" s="2" t="str">
        <f t="shared" si="303"/>
        <v>Monday</v>
      </c>
      <c r="O1496" s="12">
        <f t="shared" si="304"/>
        <v>0</v>
      </c>
      <c r="P1496" s="11" t="str">
        <f t="shared" si="305"/>
        <v>Low Cost per Unit</v>
      </c>
      <c r="Q1496" s="12">
        <f t="shared" si="306"/>
        <v>0</v>
      </c>
      <c r="R1496" s="12">
        <f t="shared" si="307"/>
        <v>1.7954999999999999</v>
      </c>
      <c r="S1496" s="12">
        <f t="shared" si="308"/>
        <v>0</v>
      </c>
      <c r="T1496" s="12">
        <f t="shared" si="309"/>
        <v>0</v>
      </c>
      <c r="U1496" s="12">
        <f t="shared" si="310"/>
        <v>0</v>
      </c>
      <c r="V1496" s="13" t="str">
        <f t="shared" ca="1" si="311"/>
        <v>Greater Than 8 Weeks Old</v>
      </c>
    </row>
    <row r="1497" spans="1:22" x14ac:dyDescent="0.35">
      <c r="A1497" s="2" t="s">
        <v>150</v>
      </c>
      <c r="B1497" s="5">
        <v>43701</v>
      </c>
      <c r="C1497" s="5" t="s">
        <v>375</v>
      </c>
      <c r="D1497" s="5" t="s">
        <v>392</v>
      </c>
      <c r="E1497" s="6">
        <v>19</v>
      </c>
      <c r="F1497" s="3">
        <v>75.81</v>
      </c>
      <c r="G1497" s="3">
        <v>26.6</v>
      </c>
      <c r="H1497" s="8">
        <f t="shared" si="299"/>
        <v>1.4000000000000001</v>
      </c>
      <c r="I1497" s="3">
        <v>49.21</v>
      </c>
      <c r="J1497" s="4">
        <v>0.65</v>
      </c>
      <c r="K1497" s="2" t="str">
        <f t="shared" si="300"/>
        <v>Saturday</v>
      </c>
      <c r="L1497" s="5">
        <f t="shared" si="301"/>
        <v>43704</v>
      </c>
      <c r="M1497" s="2" t="str">
        <f t="shared" si="302"/>
        <v>Tuesday</v>
      </c>
      <c r="N1497" s="2" t="str">
        <f t="shared" si="303"/>
        <v>Tuesday</v>
      </c>
      <c r="O1497" s="12">
        <f t="shared" si="304"/>
        <v>0</v>
      </c>
      <c r="P1497" s="11" t="str">
        <f t="shared" si="305"/>
        <v>Low Cost per Unit</v>
      </c>
      <c r="Q1497" s="12">
        <f t="shared" si="306"/>
        <v>0</v>
      </c>
      <c r="R1497" s="12">
        <f t="shared" si="307"/>
        <v>2.2742999999999998</v>
      </c>
      <c r="S1497" s="12">
        <f t="shared" si="308"/>
        <v>0</v>
      </c>
      <c r="T1497" s="12">
        <f t="shared" si="309"/>
        <v>0</v>
      </c>
      <c r="U1497" s="12">
        <f t="shared" si="310"/>
        <v>0</v>
      </c>
      <c r="V1497" s="13" t="str">
        <f t="shared" ca="1" si="311"/>
        <v>Greater Than 8 Weeks Old</v>
      </c>
    </row>
    <row r="1498" spans="1:22" x14ac:dyDescent="0.35">
      <c r="A1498" s="2" t="s">
        <v>150</v>
      </c>
      <c r="B1498" s="5">
        <v>43702</v>
      </c>
      <c r="C1498" s="5" t="s">
        <v>375</v>
      </c>
      <c r="D1498" s="5" t="s">
        <v>392</v>
      </c>
      <c r="E1498" s="6">
        <v>5</v>
      </c>
      <c r="F1498" s="3">
        <v>19.95</v>
      </c>
      <c r="G1498" s="3">
        <v>7</v>
      </c>
      <c r="H1498" s="8">
        <f t="shared" si="299"/>
        <v>1.4</v>
      </c>
      <c r="I1498" s="3">
        <v>12.95</v>
      </c>
      <c r="J1498" s="4">
        <v>0.65</v>
      </c>
      <c r="K1498" s="2" t="str">
        <f t="shared" si="300"/>
        <v>Sunday</v>
      </c>
      <c r="L1498" s="5">
        <f t="shared" si="301"/>
        <v>43705</v>
      </c>
      <c r="M1498" s="2" t="str">
        <f t="shared" si="302"/>
        <v>Wednesday</v>
      </c>
      <c r="N1498" s="2" t="str">
        <f t="shared" si="303"/>
        <v>Wednesday</v>
      </c>
      <c r="O1498" s="12">
        <f t="shared" si="304"/>
        <v>0</v>
      </c>
      <c r="P1498" s="11" t="str">
        <f t="shared" si="305"/>
        <v>Low Cost per Unit</v>
      </c>
      <c r="Q1498" s="12">
        <f t="shared" si="306"/>
        <v>0</v>
      </c>
      <c r="R1498" s="12">
        <f t="shared" si="307"/>
        <v>0.59849999999999992</v>
      </c>
      <c r="S1498" s="12">
        <f t="shared" si="308"/>
        <v>0</v>
      </c>
      <c r="T1498" s="12">
        <f t="shared" si="309"/>
        <v>0</v>
      </c>
      <c r="U1498" s="12">
        <f t="shared" si="310"/>
        <v>0</v>
      </c>
      <c r="V1498" s="13" t="str">
        <f t="shared" ca="1" si="311"/>
        <v>Greater Than 8 Weeks Old</v>
      </c>
    </row>
    <row r="1499" spans="1:22" x14ac:dyDescent="0.35">
      <c r="A1499" s="2" t="s">
        <v>150</v>
      </c>
      <c r="B1499" s="5">
        <v>43703</v>
      </c>
      <c r="C1499" s="5" t="s">
        <v>375</v>
      </c>
      <c r="D1499" s="5" t="s">
        <v>392</v>
      </c>
      <c r="E1499" s="6">
        <v>5</v>
      </c>
      <c r="F1499" s="3">
        <v>19.95</v>
      </c>
      <c r="G1499" s="3">
        <v>7</v>
      </c>
      <c r="H1499" s="8">
        <f t="shared" si="299"/>
        <v>1.4</v>
      </c>
      <c r="I1499" s="3">
        <v>12.95</v>
      </c>
      <c r="J1499" s="4">
        <v>0.65</v>
      </c>
      <c r="K1499" s="2" t="str">
        <f t="shared" si="300"/>
        <v>Monday</v>
      </c>
      <c r="L1499" s="5">
        <f t="shared" si="301"/>
        <v>43706</v>
      </c>
      <c r="M1499" s="2" t="str">
        <f t="shared" si="302"/>
        <v>Thursday</v>
      </c>
      <c r="N1499" s="2" t="str">
        <f t="shared" si="303"/>
        <v>Thursday</v>
      </c>
      <c r="O1499" s="12">
        <f t="shared" si="304"/>
        <v>0</v>
      </c>
      <c r="P1499" s="11" t="str">
        <f t="shared" si="305"/>
        <v>Low Cost per Unit</v>
      </c>
      <c r="Q1499" s="12">
        <f t="shared" si="306"/>
        <v>0</v>
      </c>
      <c r="R1499" s="12">
        <f t="shared" si="307"/>
        <v>0.59849999999999992</v>
      </c>
      <c r="S1499" s="12">
        <f t="shared" si="308"/>
        <v>0</v>
      </c>
      <c r="T1499" s="12">
        <f t="shared" si="309"/>
        <v>0</v>
      </c>
      <c r="U1499" s="12">
        <f t="shared" si="310"/>
        <v>0</v>
      </c>
      <c r="V1499" s="13" t="str">
        <f t="shared" ca="1" si="311"/>
        <v>Greater Than 8 Weeks Old</v>
      </c>
    </row>
    <row r="1500" spans="1:22" x14ac:dyDescent="0.35">
      <c r="A1500" s="2" t="s">
        <v>150</v>
      </c>
      <c r="B1500" s="5">
        <v>43704</v>
      </c>
      <c r="C1500" s="5" t="s">
        <v>375</v>
      </c>
      <c r="D1500" s="5" t="s">
        <v>392</v>
      </c>
      <c r="E1500" s="6">
        <v>4</v>
      </c>
      <c r="F1500" s="3">
        <v>15.96</v>
      </c>
      <c r="G1500" s="3">
        <v>5.6</v>
      </c>
      <c r="H1500" s="8">
        <f t="shared" si="299"/>
        <v>1.4</v>
      </c>
      <c r="I1500" s="3">
        <v>10.36</v>
      </c>
      <c r="J1500" s="4">
        <v>0.65</v>
      </c>
      <c r="K1500" s="2" t="str">
        <f t="shared" si="300"/>
        <v>Tuesday</v>
      </c>
      <c r="L1500" s="5">
        <f t="shared" si="301"/>
        <v>43707</v>
      </c>
      <c r="M1500" s="2" t="str">
        <f t="shared" si="302"/>
        <v>Friday</v>
      </c>
      <c r="N1500" s="2" t="str">
        <f t="shared" si="303"/>
        <v>Friday</v>
      </c>
      <c r="O1500" s="12">
        <f t="shared" si="304"/>
        <v>0.79800000000000004</v>
      </c>
      <c r="P1500" s="11" t="str">
        <f t="shared" si="305"/>
        <v>Low Cost per Unit</v>
      </c>
      <c r="Q1500" s="12">
        <f t="shared" si="306"/>
        <v>0</v>
      </c>
      <c r="R1500" s="12">
        <f t="shared" si="307"/>
        <v>0.4788</v>
      </c>
      <c r="S1500" s="12">
        <f t="shared" si="308"/>
        <v>0</v>
      </c>
      <c r="T1500" s="12">
        <f t="shared" si="309"/>
        <v>0</v>
      </c>
      <c r="U1500" s="12">
        <f t="shared" si="310"/>
        <v>0</v>
      </c>
      <c r="V1500" s="13" t="str">
        <f t="shared" ca="1" si="311"/>
        <v>Greater Than 8 Weeks Old</v>
      </c>
    </row>
    <row r="1501" spans="1:22" x14ac:dyDescent="0.35">
      <c r="A1501" s="2" t="s">
        <v>150</v>
      </c>
      <c r="B1501" s="5">
        <v>43705</v>
      </c>
      <c r="C1501" s="5" t="s">
        <v>375</v>
      </c>
      <c r="D1501" s="5" t="s">
        <v>392</v>
      </c>
      <c r="E1501" s="6">
        <v>8</v>
      </c>
      <c r="F1501" s="3">
        <v>31.92</v>
      </c>
      <c r="G1501" s="3">
        <v>11.2</v>
      </c>
      <c r="H1501" s="8">
        <f t="shared" si="299"/>
        <v>1.4</v>
      </c>
      <c r="I1501" s="3">
        <v>20.72</v>
      </c>
      <c r="J1501" s="4">
        <v>0.65</v>
      </c>
      <c r="K1501" s="2" t="str">
        <f t="shared" si="300"/>
        <v>Wednesday</v>
      </c>
      <c r="L1501" s="5">
        <f t="shared" si="301"/>
        <v>43708</v>
      </c>
      <c r="M1501" s="2" t="str">
        <f t="shared" si="302"/>
        <v>Saturday</v>
      </c>
      <c r="N1501" s="2" t="str">
        <f t="shared" si="303"/>
        <v>Saturday</v>
      </c>
      <c r="O1501" s="12">
        <f t="shared" si="304"/>
        <v>0</v>
      </c>
      <c r="P1501" s="11" t="str">
        <f t="shared" si="305"/>
        <v>Low Cost per Unit</v>
      </c>
      <c r="Q1501" s="12">
        <f t="shared" si="306"/>
        <v>0</v>
      </c>
      <c r="R1501" s="12">
        <f t="shared" si="307"/>
        <v>0.95760000000000001</v>
      </c>
      <c r="S1501" s="12">
        <f t="shared" si="308"/>
        <v>0</v>
      </c>
      <c r="T1501" s="12">
        <f t="shared" si="309"/>
        <v>0</v>
      </c>
      <c r="U1501" s="12">
        <f t="shared" si="310"/>
        <v>0</v>
      </c>
      <c r="V1501" s="13" t="str">
        <f t="shared" ca="1" si="311"/>
        <v>Greater Than 8 Weeks Old</v>
      </c>
    </row>
    <row r="1502" spans="1:22" x14ac:dyDescent="0.35">
      <c r="A1502" s="2" t="s">
        <v>150</v>
      </c>
      <c r="B1502" s="5">
        <v>43706</v>
      </c>
      <c r="C1502" s="5" t="s">
        <v>375</v>
      </c>
      <c r="D1502" s="5" t="s">
        <v>392</v>
      </c>
      <c r="E1502" s="6">
        <v>4</v>
      </c>
      <c r="F1502" s="3">
        <v>15.96</v>
      </c>
      <c r="G1502" s="3">
        <v>5.6</v>
      </c>
      <c r="H1502" s="8">
        <f t="shared" si="299"/>
        <v>1.4</v>
      </c>
      <c r="I1502" s="3">
        <v>10.36</v>
      </c>
      <c r="J1502" s="4">
        <v>0.65</v>
      </c>
      <c r="K1502" s="2" t="str">
        <f t="shared" si="300"/>
        <v>Thursday</v>
      </c>
      <c r="L1502" s="5">
        <f t="shared" si="301"/>
        <v>43709</v>
      </c>
      <c r="M1502" s="2" t="str">
        <f t="shared" si="302"/>
        <v>Sunday</v>
      </c>
      <c r="N1502" s="2" t="str">
        <f t="shared" si="303"/>
        <v>Monday</v>
      </c>
      <c r="O1502" s="12">
        <f t="shared" si="304"/>
        <v>0</v>
      </c>
      <c r="P1502" s="11" t="str">
        <f t="shared" si="305"/>
        <v>Low Cost per Unit</v>
      </c>
      <c r="Q1502" s="12">
        <f t="shared" si="306"/>
        <v>0</v>
      </c>
      <c r="R1502" s="12">
        <f t="shared" si="307"/>
        <v>0.4788</v>
      </c>
      <c r="S1502" s="12">
        <f t="shared" si="308"/>
        <v>0</v>
      </c>
      <c r="T1502" s="12">
        <f t="shared" si="309"/>
        <v>0</v>
      </c>
      <c r="U1502" s="12">
        <f t="shared" si="310"/>
        <v>0</v>
      </c>
      <c r="V1502" s="13" t="str">
        <f t="shared" ca="1" si="311"/>
        <v>Greater Than 8 Weeks Old</v>
      </c>
    </row>
    <row r="1503" spans="1:22" x14ac:dyDescent="0.35">
      <c r="A1503" s="2" t="s">
        <v>150</v>
      </c>
      <c r="B1503" s="5">
        <v>43707</v>
      </c>
      <c r="C1503" s="5" t="s">
        <v>375</v>
      </c>
      <c r="D1503" s="5" t="s">
        <v>392</v>
      </c>
      <c r="E1503" s="6">
        <v>1</v>
      </c>
      <c r="F1503" s="3">
        <v>12</v>
      </c>
      <c r="G1503" s="3">
        <v>1.4</v>
      </c>
      <c r="H1503" s="8">
        <f t="shared" si="299"/>
        <v>1.4</v>
      </c>
      <c r="I1503" s="3">
        <v>10.6</v>
      </c>
      <c r="J1503" s="4">
        <v>0.88</v>
      </c>
      <c r="K1503" s="2" t="str">
        <f t="shared" si="300"/>
        <v>Friday</v>
      </c>
      <c r="L1503" s="5">
        <f t="shared" si="301"/>
        <v>43710</v>
      </c>
      <c r="M1503" s="2" t="str">
        <f t="shared" si="302"/>
        <v>Monday</v>
      </c>
      <c r="N1503" s="2" t="str">
        <f t="shared" si="303"/>
        <v>Monday</v>
      </c>
      <c r="O1503" s="12">
        <f t="shared" si="304"/>
        <v>0</v>
      </c>
      <c r="P1503" s="11" t="str">
        <f t="shared" si="305"/>
        <v>Low Cost per Unit</v>
      </c>
      <c r="Q1503" s="12">
        <f t="shared" si="306"/>
        <v>0</v>
      </c>
      <c r="R1503" s="12">
        <f t="shared" si="307"/>
        <v>0</v>
      </c>
      <c r="S1503" s="12">
        <f t="shared" si="308"/>
        <v>0</v>
      </c>
      <c r="T1503" s="12">
        <f t="shared" si="309"/>
        <v>0</v>
      </c>
      <c r="U1503" s="12">
        <f t="shared" si="310"/>
        <v>0</v>
      </c>
      <c r="V1503" s="13" t="str">
        <f t="shared" ca="1" si="311"/>
        <v>Greater Than 8 Weeks Old</v>
      </c>
    </row>
    <row r="1504" spans="1:22" x14ac:dyDescent="0.35">
      <c r="A1504" s="2" t="s">
        <v>204</v>
      </c>
      <c r="B1504" s="5">
        <v>43680</v>
      </c>
      <c r="C1504" s="5" t="s">
        <v>375</v>
      </c>
      <c r="D1504" s="5" t="s">
        <v>392</v>
      </c>
      <c r="E1504" s="6">
        <v>1</v>
      </c>
      <c r="F1504" s="3">
        <v>26</v>
      </c>
      <c r="G1504" s="3">
        <v>6</v>
      </c>
      <c r="H1504" s="8">
        <f t="shared" si="299"/>
        <v>6</v>
      </c>
      <c r="I1504" s="3">
        <v>20</v>
      </c>
      <c r="J1504" s="4">
        <v>0.77</v>
      </c>
      <c r="K1504" s="2" t="str">
        <f t="shared" si="300"/>
        <v>Saturday</v>
      </c>
      <c r="L1504" s="5">
        <f t="shared" si="301"/>
        <v>43683</v>
      </c>
      <c r="M1504" s="2" t="str">
        <f t="shared" si="302"/>
        <v>Tuesday</v>
      </c>
      <c r="N1504" s="2" t="str">
        <f t="shared" si="303"/>
        <v>Tuesday</v>
      </c>
      <c r="O1504" s="12">
        <f t="shared" si="304"/>
        <v>0</v>
      </c>
      <c r="P1504" s="11" t="str">
        <f t="shared" si="305"/>
        <v>Low Cost per Unit</v>
      </c>
      <c r="Q1504" s="12">
        <f t="shared" si="306"/>
        <v>0</v>
      </c>
      <c r="R1504" s="12">
        <f t="shared" si="307"/>
        <v>0</v>
      </c>
      <c r="S1504" s="12">
        <f t="shared" si="308"/>
        <v>0</v>
      </c>
      <c r="T1504" s="12">
        <f t="shared" si="309"/>
        <v>0</v>
      </c>
      <c r="U1504" s="12">
        <f t="shared" si="310"/>
        <v>0</v>
      </c>
      <c r="V1504" s="13" t="str">
        <f t="shared" ca="1" si="311"/>
        <v>Greater Than 8 Weeks Old</v>
      </c>
    </row>
    <row r="1505" spans="1:22" x14ac:dyDescent="0.35">
      <c r="A1505" s="2" t="s">
        <v>204</v>
      </c>
      <c r="B1505" s="5">
        <v>43684</v>
      </c>
      <c r="C1505" s="5" t="s">
        <v>375</v>
      </c>
      <c r="D1505" s="5" t="s">
        <v>392</v>
      </c>
      <c r="E1505" s="6">
        <v>2</v>
      </c>
      <c r="F1505" s="3">
        <v>52</v>
      </c>
      <c r="G1505" s="3">
        <v>12</v>
      </c>
      <c r="H1505" s="8">
        <f t="shared" si="299"/>
        <v>6</v>
      </c>
      <c r="I1505" s="3">
        <v>40</v>
      </c>
      <c r="J1505" s="4">
        <v>0.77</v>
      </c>
      <c r="K1505" s="2" t="str">
        <f t="shared" si="300"/>
        <v>Wednesday</v>
      </c>
      <c r="L1505" s="5">
        <f t="shared" si="301"/>
        <v>43687</v>
      </c>
      <c r="M1505" s="2" t="str">
        <f t="shared" si="302"/>
        <v>Saturday</v>
      </c>
      <c r="N1505" s="2" t="str">
        <f t="shared" si="303"/>
        <v>Saturday</v>
      </c>
      <c r="O1505" s="12">
        <f t="shared" si="304"/>
        <v>0</v>
      </c>
      <c r="P1505" s="11" t="str">
        <f t="shared" si="305"/>
        <v>Low Cost per Unit</v>
      </c>
      <c r="Q1505" s="12">
        <f t="shared" si="306"/>
        <v>0</v>
      </c>
      <c r="R1505" s="12">
        <f t="shared" si="307"/>
        <v>1.56</v>
      </c>
      <c r="S1505" s="12">
        <f t="shared" si="308"/>
        <v>0</v>
      </c>
      <c r="T1505" s="12">
        <f t="shared" si="309"/>
        <v>0</v>
      </c>
      <c r="U1505" s="12">
        <f t="shared" si="310"/>
        <v>0</v>
      </c>
      <c r="V1505" s="13" t="str">
        <f t="shared" ca="1" si="311"/>
        <v>Greater Than 8 Weeks Old</v>
      </c>
    </row>
    <row r="1506" spans="1:22" x14ac:dyDescent="0.35">
      <c r="A1506" s="2" t="s">
        <v>204</v>
      </c>
      <c r="B1506" s="5">
        <v>43686</v>
      </c>
      <c r="C1506" s="5" t="s">
        <v>375</v>
      </c>
      <c r="D1506" s="5" t="s">
        <v>392</v>
      </c>
      <c r="E1506" s="6">
        <v>2</v>
      </c>
      <c r="F1506" s="3">
        <v>52</v>
      </c>
      <c r="G1506" s="3">
        <v>12</v>
      </c>
      <c r="H1506" s="8">
        <f t="shared" si="299"/>
        <v>6</v>
      </c>
      <c r="I1506" s="3">
        <v>40</v>
      </c>
      <c r="J1506" s="4">
        <v>0.77</v>
      </c>
      <c r="K1506" s="2" t="str">
        <f t="shared" si="300"/>
        <v>Friday</v>
      </c>
      <c r="L1506" s="5">
        <f t="shared" si="301"/>
        <v>43689</v>
      </c>
      <c r="M1506" s="2" t="str">
        <f t="shared" si="302"/>
        <v>Monday</v>
      </c>
      <c r="N1506" s="2" t="str">
        <f t="shared" si="303"/>
        <v>Monday</v>
      </c>
      <c r="O1506" s="12">
        <f t="shared" si="304"/>
        <v>0</v>
      </c>
      <c r="P1506" s="11" t="str">
        <f t="shared" si="305"/>
        <v>Low Cost per Unit</v>
      </c>
      <c r="Q1506" s="12">
        <f t="shared" si="306"/>
        <v>0</v>
      </c>
      <c r="R1506" s="12">
        <f t="shared" si="307"/>
        <v>1.56</v>
      </c>
      <c r="S1506" s="12">
        <f t="shared" si="308"/>
        <v>0</v>
      </c>
      <c r="T1506" s="12">
        <f t="shared" si="309"/>
        <v>0</v>
      </c>
      <c r="U1506" s="12">
        <f t="shared" si="310"/>
        <v>0</v>
      </c>
      <c r="V1506" s="13" t="str">
        <f t="shared" ca="1" si="311"/>
        <v>Greater Than 8 Weeks Old</v>
      </c>
    </row>
    <row r="1507" spans="1:22" x14ac:dyDescent="0.35">
      <c r="A1507" s="2" t="s">
        <v>204</v>
      </c>
      <c r="B1507" s="5">
        <v>43687</v>
      </c>
      <c r="C1507" s="5" t="s">
        <v>375</v>
      </c>
      <c r="D1507" s="5" t="s">
        <v>392</v>
      </c>
      <c r="E1507" s="6">
        <v>3</v>
      </c>
      <c r="F1507" s="3">
        <v>78</v>
      </c>
      <c r="G1507" s="3">
        <v>18</v>
      </c>
      <c r="H1507" s="8">
        <f t="shared" si="299"/>
        <v>6</v>
      </c>
      <c r="I1507" s="3">
        <v>60</v>
      </c>
      <c r="J1507" s="4">
        <v>0.77</v>
      </c>
      <c r="K1507" s="2" t="str">
        <f t="shared" si="300"/>
        <v>Saturday</v>
      </c>
      <c r="L1507" s="5">
        <f t="shared" si="301"/>
        <v>43690</v>
      </c>
      <c r="M1507" s="2" t="str">
        <f t="shared" si="302"/>
        <v>Tuesday</v>
      </c>
      <c r="N1507" s="2" t="str">
        <f t="shared" si="303"/>
        <v>Tuesday</v>
      </c>
      <c r="O1507" s="12">
        <f t="shared" si="304"/>
        <v>0</v>
      </c>
      <c r="P1507" s="11" t="str">
        <f t="shared" si="305"/>
        <v>Low Cost per Unit</v>
      </c>
      <c r="Q1507" s="12">
        <f t="shared" si="306"/>
        <v>0</v>
      </c>
      <c r="R1507" s="12">
        <f t="shared" si="307"/>
        <v>2.34</v>
      </c>
      <c r="S1507" s="12">
        <f t="shared" si="308"/>
        <v>0</v>
      </c>
      <c r="T1507" s="12">
        <f t="shared" si="309"/>
        <v>0</v>
      </c>
      <c r="U1507" s="12">
        <f t="shared" si="310"/>
        <v>0</v>
      </c>
      <c r="V1507" s="13" t="str">
        <f t="shared" ca="1" si="311"/>
        <v>Greater Than 8 Weeks Old</v>
      </c>
    </row>
    <row r="1508" spans="1:22" x14ac:dyDescent="0.35">
      <c r="A1508" s="2" t="s">
        <v>204</v>
      </c>
      <c r="B1508" s="5">
        <v>43688</v>
      </c>
      <c r="C1508" s="5" t="s">
        <v>375</v>
      </c>
      <c r="D1508" s="5" t="s">
        <v>392</v>
      </c>
      <c r="E1508" s="6">
        <v>1</v>
      </c>
      <c r="F1508" s="3">
        <v>26</v>
      </c>
      <c r="G1508" s="3">
        <v>6</v>
      </c>
      <c r="H1508" s="8">
        <f t="shared" si="299"/>
        <v>6</v>
      </c>
      <c r="I1508" s="3">
        <v>20</v>
      </c>
      <c r="J1508" s="4">
        <v>0.77</v>
      </c>
      <c r="K1508" s="2" t="str">
        <f t="shared" si="300"/>
        <v>Sunday</v>
      </c>
      <c r="L1508" s="5">
        <f t="shared" si="301"/>
        <v>43691</v>
      </c>
      <c r="M1508" s="2" t="str">
        <f t="shared" si="302"/>
        <v>Wednesday</v>
      </c>
      <c r="N1508" s="2" t="str">
        <f t="shared" si="303"/>
        <v>Wednesday</v>
      </c>
      <c r="O1508" s="12">
        <f t="shared" si="304"/>
        <v>0</v>
      </c>
      <c r="P1508" s="11" t="str">
        <f t="shared" si="305"/>
        <v>Low Cost per Unit</v>
      </c>
      <c r="Q1508" s="12">
        <f t="shared" si="306"/>
        <v>0</v>
      </c>
      <c r="R1508" s="12">
        <f t="shared" si="307"/>
        <v>0</v>
      </c>
      <c r="S1508" s="12">
        <f t="shared" si="308"/>
        <v>0</v>
      </c>
      <c r="T1508" s="12">
        <f t="shared" si="309"/>
        <v>0</v>
      </c>
      <c r="U1508" s="12">
        <f t="shared" si="310"/>
        <v>0</v>
      </c>
      <c r="V1508" s="13" t="str">
        <f t="shared" ca="1" si="311"/>
        <v>Greater Than 8 Weeks Old</v>
      </c>
    </row>
    <row r="1509" spans="1:22" x14ac:dyDescent="0.35">
      <c r="A1509" s="2" t="s">
        <v>204</v>
      </c>
      <c r="B1509" s="5">
        <v>43689</v>
      </c>
      <c r="C1509" s="5" t="s">
        <v>375</v>
      </c>
      <c r="D1509" s="5" t="s">
        <v>392</v>
      </c>
      <c r="E1509" s="6">
        <v>1</v>
      </c>
      <c r="F1509" s="3">
        <v>26</v>
      </c>
      <c r="G1509" s="3">
        <v>6</v>
      </c>
      <c r="H1509" s="8">
        <f t="shared" si="299"/>
        <v>6</v>
      </c>
      <c r="I1509" s="3">
        <v>20</v>
      </c>
      <c r="J1509" s="4">
        <v>0.77</v>
      </c>
      <c r="K1509" s="2" t="str">
        <f t="shared" si="300"/>
        <v>Monday</v>
      </c>
      <c r="L1509" s="5">
        <f t="shared" si="301"/>
        <v>43692</v>
      </c>
      <c r="M1509" s="2" t="str">
        <f t="shared" si="302"/>
        <v>Thursday</v>
      </c>
      <c r="N1509" s="2" t="str">
        <f t="shared" si="303"/>
        <v>Thursday</v>
      </c>
      <c r="O1509" s="12">
        <f t="shared" si="304"/>
        <v>0</v>
      </c>
      <c r="P1509" s="11" t="str">
        <f t="shared" si="305"/>
        <v>Low Cost per Unit</v>
      </c>
      <c r="Q1509" s="12">
        <f t="shared" si="306"/>
        <v>0</v>
      </c>
      <c r="R1509" s="12">
        <f t="shared" si="307"/>
        <v>0</v>
      </c>
      <c r="S1509" s="12">
        <f t="shared" si="308"/>
        <v>0</v>
      </c>
      <c r="T1509" s="12">
        <f t="shared" si="309"/>
        <v>0</v>
      </c>
      <c r="U1509" s="12">
        <f t="shared" si="310"/>
        <v>0</v>
      </c>
      <c r="V1509" s="13" t="str">
        <f t="shared" ca="1" si="311"/>
        <v>Greater Than 8 Weeks Old</v>
      </c>
    </row>
    <row r="1510" spans="1:22" x14ac:dyDescent="0.35">
      <c r="A1510" s="2" t="s">
        <v>204</v>
      </c>
      <c r="B1510" s="5">
        <v>43690</v>
      </c>
      <c r="C1510" s="5" t="s">
        <v>375</v>
      </c>
      <c r="D1510" s="5" t="s">
        <v>392</v>
      </c>
      <c r="E1510" s="6">
        <v>3</v>
      </c>
      <c r="F1510" s="3">
        <v>78</v>
      </c>
      <c r="G1510" s="3">
        <v>18</v>
      </c>
      <c r="H1510" s="8">
        <f t="shared" si="299"/>
        <v>6</v>
      </c>
      <c r="I1510" s="3">
        <v>60</v>
      </c>
      <c r="J1510" s="4">
        <v>0.77</v>
      </c>
      <c r="K1510" s="2" t="str">
        <f t="shared" si="300"/>
        <v>Tuesday</v>
      </c>
      <c r="L1510" s="5">
        <f t="shared" si="301"/>
        <v>43693</v>
      </c>
      <c r="M1510" s="2" t="str">
        <f t="shared" si="302"/>
        <v>Friday</v>
      </c>
      <c r="N1510" s="2" t="str">
        <f t="shared" si="303"/>
        <v>Friday</v>
      </c>
      <c r="O1510" s="12">
        <f t="shared" si="304"/>
        <v>3.9000000000000004</v>
      </c>
      <c r="P1510" s="11" t="str">
        <f t="shared" si="305"/>
        <v>Low Cost per Unit</v>
      </c>
      <c r="Q1510" s="12">
        <f t="shared" si="306"/>
        <v>0</v>
      </c>
      <c r="R1510" s="12">
        <f t="shared" si="307"/>
        <v>2.34</v>
      </c>
      <c r="S1510" s="12">
        <f t="shared" si="308"/>
        <v>0</v>
      </c>
      <c r="T1510" s="12">
        <f t="shared" si="309"/>
        <v>0</v>
      </c>
      <c r="U1510" s="12">
        <f t="shared" si="310"/>
        <v>0</v>
      </c>
      <c r="V1510" s="13" t="str">
        <f t="shared" ca="1" si="311"/>
        <v>Greater Than 8 Weeks Old</v>
      </c>
    </row>
    <row r="1511" spans="1:22" x14ac:dyDescent="0.35">
      <c r="A1511" s="2" t="s">
        <v>204</v>
      </c>
      <c r="B1511" s="5">
        <v>43694</v>
      </c>
      <c r="C1511" s="5" t="s">
        <v>375</v>
      </c>
      <c r="D1511" s="5" t="s">
        <v>392</v>
      </c>
      <c r="E1511" s="6">
        <v>1</v>
      </c>
      <c r="F1511" s="3">
        <v>26</v>
      </c>
      <c r="G1511" s="3">
        <v>6</v>
      </c>
      <c r="H1511" s="8">
        <f t="shared" si="299"/>
        <v>6</v>
      </c>
      <c r="I1511" s="3">
        <v>20</v>
      </c>
      <c r="J1511" s="4">
        <v>0.77</v>
      </c>
      <c r="K1511" s="2" t="str">
        <f t="shared" si="300"/>
        <v>Saturday</v>
      </c>
      <c r="L1511" s="5">
        <f t="shared" si="301"/>
        <v>43697</v>
      </c>
      <c r="M1511" s="2" t="str">
        <f t="shared" si="302"/>
        <v>Tuesday</v>
      </c>
      <c r="N1511" s="2" t="str">
        <f t="shared" si="303"/>
        <v>Tuesday</v>
      </c>
      <c r="O1511" s="12">
        <f t="shared" si="304"/>
        <v>0</v>
      </c>
      <c r="P1511" s="11" t="str">
        <f t="shared" si="305"/>
        <v>Low Cost per Unit</v>
      </c>
      <c r="Q1511" s="12">
        <f t="shared" si="306"/>
        <v>0</v>
      </c>
      <c r="R1511" s="12">
        <f t="shared" si="307"/>
        <v>0</v>
      </c>
      <c r="S1511" s="12">
        <f t="shared" si="308"/>
        <v>0</v>
      </c>
      <c r="T1511" s="12">
        <f t="shared" si="309"/>
        <v>0</v>
      </c>
      <c r="U1511" s="12">
        <f t="shared" si="310"/>
        <v>0</v>
      </c>
      <c r="V1511" s="13" t="str">
        <f t="shared" ca="1" si="311"/>
        <v>Greater Than 8 Weeks Old</v>
      </c>
    </row>
    <row r="1512" spans="1:22" x14ac:dyDescent="0.35">
      <c r="A1512" s="2" t="s">
        <v>204</v>
      </c>
      <c r="B1512" s="5">
        <v>43696</v>
      </c>
      <c r="C1512" s="5" t="s">
        <v>375</v>
      </c>
      <c r="D1512" s="5" t="s">
        <v>392</v>
      </c>
      <c r="E1512" s="6">
        <v>2</v>
      </c>
      <c r="F1512" s="3">
        <v>52</v>
      </c>
      <c r="G1512" s="3">
        <v>12</v>
      </c>
      <c r="H1512" s="8">
        <f t="shared" si="299"/>
        <v>6</v>
      </c>
      <c r="I1512" s="3">
        <v>40</v>
      </c>
      <c r="J1512" s="4">
        <v>0.77</v>
      </c>
      <c r="K1512" s="2" t="str">
        <f t="shared" si="300"/>
        <v>Monday</v>
      </c>
      <c r="L1512" s="5">
        <f t="shared" si="301"/>
        <v>43699</v>
      </c>
      <c r="M1512" s="2" t="str">
        <f t="shared" si="302"/>
        <v>Thursday</v>
      </c>
      <c r="N1512" s="2" t="str">
        <f t="shared" si="303"/>
        <v>Thursday</v>
      </c>
      <c r="O1512" s="12">
        <f t="shared" si="304"/>
        <v>0</v>
      </c>
      <c r="P1512" s="11" t="str">
        <f t="shared" si="305"/>
        <v>Low Cost per Unit</v>
      </c>
      <c r="Q1512" s="12">
        <f t="shared" si="306"/>
        <v>0</v>
      </c>
      <c r="R1512" s="12">
        <f t="shared" si="307"/>
        <v>1.56</v>
      </c>
      <c r="S1512" s="12">
        <f t="shared" si="308"/>
        <v>0</v>
      </c>
      <c r="T1512" s="12">
        <f t="shared" si="309"/>
        <v>0</v>
      </c>
      <c r="U1512" s="12">
        <f t="shared" si="310"/>
        <v>0</v>
      </c>
      <c r="V1512" s="13" t="str">
        <f t="shared" ca="1" si="311"/>
        <v>Greater Than 8 Weeks Old</v>
      </c>
    </row>
    <row r="1513" spans="1:22" x14ac:dyDescent="0.35">
      <c r="A1513" s="2" t="s">
        <v>204</v>
      </c>
      <c r="B1513" s="5">
        <v>43697</v>
      </c>
      <c r="C1513" s="5" t="s">
        <v>375</v>
      </c>
      <c r="D1513" s="5" t="s">
        <v>392</v>
      </c>
      <c r="E1513" s="6">
        <v>1</v>
      </c>
      <c r="F1513" s="3">
        <v>26</v>
      </c>
      <c r="G1513" s="3">
        <v>6</v>
      </c>
      <c r="H1513" s="8">
        <f t="shared" si="299"/>
        <v>6</v>
      </c>
      <c r="I1513" s="3">
        <v>20</v>
      </c>
      <c r="J1513" s="4">
        <v>0.77</v>
      </c>
      <c r="K1513" s="2" t="str">
        <f t="shared" si="300"/>
        <v>Tuesday</v>
      </c>
      <c r="L1513" s="5">
        <f t="shared" si="301"/>
        <v>43700</v>
      </c>
      <c r="M1513" s="2" t="str">
        <f t="shared" si="302"/>
        <v>Friday</v>
      </c>
      <c r="N1513" s="2" t="str">
        <f t="shared" si="303"/>
        <v>Friday</v>
      </c>
      <c r="O1513" s="12">
        <f t="shared" si="304"/>
        <v>1.3</v>
      </c>
      <c r="P1513" s="11" t="str">
        <f t="shared" si="305"/>
        <v>Low Cost per Unit</v>
      </c>
      <c r="Q1513" s="12">
        <f t="shared" si="306"/>
        <v>0</v>
      </c>
      <c r="R1513" s="12">
        <f t="shared" si="307"/>
        <v>0</v>
      </c>
      <c r="S1513" s="12">
        <f t="shared" si="308"/>
        <v>0</v>
      </c>
      <c r="T1513" s="12">
        <f t="shared" si="309"/>
        <v>0</v>
      </c>
      <c r="U1513" s="12">
        <f t="shared" si="310"/>
        <v>0</v>
      </c>
      <c r="V1513" s="13" t="str">
        <f t="shared" ca="1" si="311"/>
        <v>Greater Than 8 Weeks Old</v>
      </c>
    </row>
    <row r="1514" spans="1:22" x14ac:dyDescent="0.35">
      <c r="A1514" s="2" t="s">
        <v>204</v>
      </c>
      <c r="B1514" s="5">
        <v>43702</v>
      </c>
      <c r="C1514" s="5" t="s">
        <v>375</v>
      </c>
      <c r="D1514" s="5" t="s">
        <v>392</v>
      </c>
      <c r="E1514" s="6">
        <v>1</v>
      </c>
      <c r="F1514" s="3">
        <v>26</v>
      </c>
      <c r="G1514" s="3">
        <v>6</v>
      </c>
      <c r="H1514" s="8">
        <f t="shared" si="299"/>
        <v>6</v>
      </c>
      <c r="I1514" s="3">
        <v>20</v>
      </c>
      <c r="J1514" s="4">
        <v>0.77</v>
      </c>
      <c r="K1514" s="2" t="str">
        <f t="shared" si="300"/>
        <v>Sunday</v>
      </c>
      <c r="L1514" s="5">
        <f t="shared" si="301"/>
        <v>43705</v>
      </c>
      <c r="M1514" s="2" t="str">
        <f t="shared" si="302"/>
        <v>Wednesday</v>
      </c>
      <c r="N1514" s="2" t="str">
        <f t="shared" si="303"/>
        <v>Wednesday</v>
      </c>
      <c r="O1514" s="12">
        <f t="shared" si="304"/>
        <v>0</v>
      </c>
      <c r="P1514" s="11" t="str">
        <f t="shared" si="305"/>
        <v>Low Cost per Unit</v>
      </c>
      <c r="Q1514" s="12">
        <f t="shared" si="306"/>
        <v>0</v>
      </c>
      <c r="R1514" s="12">
        <f t="shared" si="307"/>
        <v>0</v>
      </c>
      <c r="S1514" s="12">
        <f t="shared" si="308"/>
        <v>0</v>
      </c>
      <c r="T1514" s="12">
        <f t="shared" si="309"/>
        <v>0</v>
      </c>
      <c r="U1514" s="12">
        <f t="shared" si="310"/>
        <v>0</v>
      </c>
      <c r="V1514" s="13" t="str">
        <f t="shared" ca="1" si="311"/>
        <v>Greater Than 8 Weeks Old</v>
      </c>
    </row>
    <row r="1515" spans="1:22" x14ac:dyDescent="0.35">
      <c r="A1515" s="2" t="s">
        <v>204</v>
      </c>
      <c r="B1515" s="5">
        <v>43703</v>
      </c>
      <c r="C1515" s="5" t="s">
        <v>375</v>
      </c>
      <c r="D1515" s="5" t="s">
        <v>392</v>
      </c>
      <c r="E1515" s="6">
        <v>1</v>
      </c>
      <c r="F1515" s="3">
        <v>26</v>
      </c>
      <c r="G1515" s="3">
        <v>6</v>
      </c>
      <c r="H1515" s="8">
        <f t="shared" si="299"/>
        <v>6</v>
      </c>
      <c r="I1515" s="3">
        <v>20</v>
      </c>
      <c r="J1515" s="4">
        <v>0.77</v>
      </c>
      <c r="K1515" s="2" t="str">
        <f t="shared" si="300"/>
        <v>Monday</v>
      </c>
      <c r="L1515" s="5">
        <f t="shared" si="301"/>
        <v>43706</v>
      </c>
      <c r="M1515" s="2" t="str">
        <f t="shared" si="302"/>
        <v>Thursday</v>
      </c>
      <c r="N1515" s="2" t="str">
        <f t="shared" si="303"/>
        <v>Thursday</v>
      </c>
      <c r="O1515" s="12">
        <f t="shared" si="304"/>
        <v>0</v>
      </c>
      <c r="P1515" s="11" t="str">
        <f t="shared" si="305"/>
        <v>Low Cost per Unit</v>
      </c>
      <c r="Q1515" s="12">
        <f t="shared" si="306"/>
        <v>0</v>
      </c>
      <c r="R1515" s="12">
        <f t="shared" si="307"/>
        <v>0</v>
      </c>
      <c r="S1515" s="12">
        <f t="shared" si="308"/>
        <v>0</v>
      </c>
      <c r="T1515" s="12">
        <f t="shared" si="309"/>
        <v>0</v>
      </c>
      <c r="U1515" s="12">
        <f t="shared" si="310"/>
        <v>0</v>
      </c>
      <c r="V1515" s="13" t="str">
        <f t="shared" ca="1" si="311"/>
        <v>Greater Than 8 Weeks Old</v>
      </c>
    </row>
    <row r="1516" spans="1:22" x14ac:dyDescent="0.35">
      <c r="A1516" s="2" t="s">
        <v>204</v>
      </c>
      <c r="B1516" s="5">
        <v>43704</v>
      </c>
      <c r="C1516" s="5" t="s">
        <v>375</v>
      </c>
      <c r="D1516" s="5" t="s">
        <v>392</v>
      </c>
      <c r="E1516" s="6">
        <v>1</v>
      </c>
      <c r="F1516" s="3">
        <v>26</v>
      </c>
      <c r="G1516" s="3">
        <v>6</v>
      </c>
      <c r="H1516" s="8">
        <f t="shared" si="299"/>
        <v>6</v>
      </c>
      <c r="I1516" s="3">
        <v>20</v>
      </c>
      <c r="J1516" s="4">
        <v>0.77</v>
      </c>
      <c r="K1516" s="2" t="str">
        <f t="shared" si="300"/>
        <v>Tuesday</v>
      </c>
      <c r="L1516" s="5">
        <f t="shared" si="301"/>
        <v>43707</v>
      </c>
      <c r="M1516" s="2" t="str">
        <f t="shared" si="302"/>
        <v>Friday</v>
      </c>
      <c r="N1516" s="2" t="str">
        <f t="shared" si="303"/>
        <v>Friday</v>
      </c>
      <c r="O1516" s="12">
        <f t="shared" si="304"/>
        <v>1.3</v>
      </c>
      <c r="P1516" s="11" t="str">
        <f t="shared" si="305"/>
        <v>Low Cost per Unit</v>
      </c>
      <c r="Q1516" s="12">
        <f t="shared" si="306"/>
        <v>0</v>
      </c>
      <c r="R1516" s="12">
        <f t="shared" si="307"/>
        <v>0</v>
      </c>
      <c r="S1516" s="12">
        <f t="shared" si="308"/>
        <v>0</v>
      </c>
      <c r="T1516" s="12">
        <f t="shared" si="309"/>
        <v>0</v>
      </c>
      <c r="U1516" s="12">
        <f t="shared" si="310"/>
        <v>0</v>
      </c>
      <c r="V1516" s="13" t="str">
        <f t="shared" ca="1" si="311"/>
        <v>Greater Than 8 Weeks Old</v>
      </c>
    </row>
    <row r="1517" spans="1:22" x14ac:dyDescent="0.35">
      <c r="A1517" s="2" t="s">
        <v>204</v>
      </c>
      <c r="B1517" s="5">
        <v>43705</v>
      </c>
      <c r="C1517" s="5" t="s">
        <v>375</v>
      </c>
      <c r="D1517" s="5" t="s">
        <v>392</v>
      </c>
      <c r="E1517" s="6">
        <v>1</v>
      </c>
      <c r="F1517" s="3">
        <v>26</v>
      </c>
      <c r="G1517" s="3">
        <v>6</v>
      </c>
      <c r="H1517" s="8">
        <f t="shared" si="299"/>
        <v>6</v>
      </c>
      <c r="I1517" s="3">
        <v>20</v>
      </c>
      <c r="J1517" s="4">
        <v>0.77</v>
      </c>
      <c r="K1517" s="2" t="str">
        <f t="shared" si="300"/>
        <v>Wednesday</v>
      </c>
      <c r="L1517" s="5">
        <f t="shared" si="301"/>
        <v>43708</v>
      </c>
      <c r="M1517" s="2" t="str">
        <f t="shared" si="302"/>
        <v>Saturday</v>
      </c>
      <c r="N1517" s="2" t="str">
        <f t="shared" si="303"/>
        <v>Saturday</v>
      </c>
      <c r="O1517" s="12">
        <f t="shared" si="304"/>
        <v>0</v>
      </c>
      <c r="P1517" s="11" t="str">
        <f t="shared" si="305"/>
        <v>Low Cost per Unit</v>
      </c>
      <c r="Q1517" s="12">
        <f t="shared" si="306"/>
        <v>0</v>
      </c>
      <c r="R1517" s="12">
        <f t="shared" si="307"/>
        <v>0</v>
      </c>
      <c r="S1517" s="12">
        <f t="shared" si="308"/>
        <v>0</v>
      </c>
      <c r="T1517" s="12">
        <f t="shared" si="309"/>
        <v>0</v>
      </c>
      <c r="U1517" s="12">
        <f t="shared" si="310"/>
        <v>0</v>
      </c>
      <c r="V1517" s="13" t="str">
        <f t="shared" ca="1" si="311"/>
        <v>Greater Than 8 Weeks Old</v>
      </c>
    </row>
    <row r="1518" spans="1:22" x14ac:dyDescent="0.35">
      <c r="A1518" s="2" t="s">
        <v>151</v>
      </c>
      <c r="B1518" s="5">
        <v>43678</v>
      </c>
      <c r="C1518" s="5" t="s">
        <v>375</v>
      </c>
      <c r="D1518" s="5" t="s">
        <v>392</v>
      </c>
      <c r="E1518" s="6">
        <v>1</v>
      </c>
      <c r="F1518" s="3">
        <v>60</v>
      </c>
      <c r="G1518" s="3">
        <v>16.8</v>
      </c>
      <c r="H1518" s="8">
        <f t="shared" si="299"/>
        <v>16.8</v>
      </c>
      <c r="I1518" s="3">
        <v>43.2</v>
      </c>
      <c r="J1518" s="4">
        <v>0.72</v>
      </c>
      <c r="K1518" s="2" t="str">
        <f t="shared" si="300"/>
        <v>Thursday</v>
      </c>
      <c r="L1518" s="5">
        <f t="shared" si="301"/>
        <v>43681</v>
      </c>
      <c r="M1518" s="2" t="str">
        <f t="shared" si="302"/>
        <v>Sunday</v>
      </c>
      <c r="N1518" s="2" t="str">
        <f t="shared" si="303"/>
        <v>Monday</v>
      </c>
      <c r="O1518" s="12">
        <f t="shared" si="304"/>
        <v>0</v>
      </c>
      <c r="P1518" s="11" t="str">
        <f t="shared" si="305"/>
        <v>Low Cost per Unit</v>
      </c>
      <c r="Q1518" s="12">
        <f t="shared" si="306"/>
        <v>0</v>
      </c>
      <c r="R1518" s="12">
        <f t="shared" si="307"/>
        <v>0</v>
      </c>
      <c r="S1518" s="12">
        <f t="shared" si="308"/>
        <v>0</v>
      </c>
      <c r="T1518" s="12">
        <f t="shared" si="309"/>
        <v>0</v>
      </c>
      <c r="U1518" s="12">
        <f t="shared" si="310"/>
        <v>0</v>
      </c>
      <c r="V1518" s="13" t="str">
        <f t="shared" ca="1" si="311"/>
        <v>Greater Than 8 Weeks Old</v>
      </c>
    </row>
    <row r="1519" spans="1:22" x14ac:dyDescent="0.35">
      <c r="A1519" s="2" t="s">
        <v>151</v>
      </c>
      <c r="B1519" s="5">
        <v>43682</v>
      </c>
      <c r="C1519" s="5" t="s">
        <v>375</v>
      </c>
      <c r="D1519" s="5" t="s">
        <v>392</v>
      </c>
      <c r="E1519" s="6">
        <v>3</v>
      </c>
      <c r="F1519" s="3">
        <v>180</v>
      </c>
      <c r="G1519" s="3">
        <v>50.4</v>
      </c>
      <c r="H1519" s="8">
        <f t="shared" si="299"/>
        <v>16.8</v>
      </c>
      <c r="I1519" s="3">
        <v>129.6</v>
      </c>
      <c r="J1519" s="4">
        <v>0.72</v>
      </c>
      <c r="K1519" s="2" t="str">
        <f t="shared" si="300"/>
        <v>Monday</v>
      </c>
      <c r="L1519" s="5">
        <f t="shared" si="301"/>
        <v>43685</v>
      </c>
      <c r="M1519" s="2" t="str">
        <f t="shared" si="302"/>
        <v>Thursday</v>
      </c>
      <c r="N1519" s="2" t="str">
        <f t="shared" si="303"/>
        <v>Thursday</v>
      </c>
      <c r="O1519" s="12">
        <f t="shared" si="304"/>
        <v>0</v>
      </c>
      <c r="P1519" s="11" t="str">
        <f t="shared" si="305"/>
        <v>Low Cost per Unit</v>
      </c>
      <c r="Q1519" s="12">
        <f t="shared" si="306"/>
        <v>0</v>
      </c>
      <c r="R1519" s="12">
        <f t="shared" si="307"/>
        <v>5.3999999999999995</v>
      </c>
      <c r="S1519" s="12">
        <f t="shared" si="308"/>
        <v>0</v>
      </c>
      <c r="T1519" s="12">
        <f t="shared" si="309"/>
        <v>0</v>
      </c>
      <c r="U1519" s="12">
        <f t="shared" si="310"/>
        <v>0</v>
      </c>
      <c r="V1519" s="13" t="str">
        <f t="shared" ca="1" si="311"/>
        <v>Greater Than 8 Weeks Old</v>
      </c>
    </row>
    <row r="1520" spans="1:22" x14ac:dyDescent="0.35">
      <c r="A1520" s="2" t="s">
        <v>151</v>
      </c>
      <c r="B1520" s="5">
        <v>43684</v>
      </c>
      <c r="C1520" s="5" t="s">
        <v>375</v>
      </c>
      <c r="D1520" s="5" t="s">
        <v>392</v>
      </c>
      <c r="E1520" s="6">
        <v>3</v>
      </c>
      <c r="F1520" s="3">
        <v>180</v>
      </c>
      <c r="G1520" s="3">
        <v>50.4</v>
      </c>
      <c r="H1520" s="8">
        <f t="shared" si="299"/>
        <v>16.8</v>
      </c>
      <c r="I1520" s="3">
        <v>129.6</v>
      </c>
      <c r="J1520" s="4">
        <v>0.72</v>
      </c>
      <c r="K1520" s="2" t="str">
        <f t="shared" si="300"/>
        <v>Wednesday</v>
      </c>
      <c r="L1520" s="5">
        <f t="shared" si="301"/>
        <v>43687</v>
      </c>
      <c r="M1520" s="2" t="str">
        <f t="shared" si="302"/>
        <v>Saturday</v>
      </c>
      <c r="N1520" s="2" t="str">
        <f t="shared" si="303"/>
        <v>Saturday</v>
      </c>
      <c r="O1520" s="12">
        <f t="shared" si="304"/>
        <v>0</v>
      </c>
      <c r="P1520" s="11" t="str">
        <f t="shared" si="305"/>
        <v>Low Cost per Unit</v>
      </c>
      <c r="Q1520" s="12">
        <f t="shared" si="306"/>
        <v>0</v>
      </c>
      <c r="R1520" s="12">
        <f t="shared" si="307"/>
        <v>5.3999999999999995</v>
      </c>
      <c r="S1520" s="12">
        <f t="shared" si="308"/>
        <v>0</v>
      </c>
      <c r="T1520" s="12">
        <f t="shared" si="309"/>
        <v>0</v>
      </c>
      <c r="U1520" s="12">
        <f t="shared" si="310"/>
        <v>0</v>
      </c>
      <c r="V1520" s="13" t="str">
        <f t="shared" ca="1" si="311"/>
        <v>Greater Than 8 Weeks Old</v>
      </c>
    </row>
    <row r="1521" spans="1:22" x14ac:dyDescent="0.35">
      <c r="A1521" s="2" t="s">
        <v>151</v>
      </c>
      <c r="B1521" s="5">
        <v>43685</v>
      </c>
      <c r="C1521" s="5" t="s">
        <v>375</v>
      </c>
      <c r="D1521" s="5" t="s">
        <v>392</v>
      </c>
      <c r="E1521" s="6">
        <v>1</v>
      </c>
      <c r="F1521" s="3">
        <v>60</v>
      </c>
      <c r="G1521" s="3">
        <v>16.8</v>
      </c>
      <c r="H1521" s="8">
        <f t="shared" si="299"/>
        <v>16.8</v>
      </c>
      <c r="I1521" s="3">
        <v>43.2</v>
      </c>
      <c r="J1521" s="4">
        <v>0.72</v>
      </c>
      <c r="K1521" s="2" t="str">
        <f t="shared" si="300"/>
        <v>Thursday</v>
      </c>
      <c r="L1521" s="5">
        <f t="shared" si="301"/>
        <v>43688</v>
      </c>
      <c r="M1521" s="2" t="str">
        <f t="shared" si="302"/>
        <v>Sunday</v>
      </c>
      <c r="N1521" s="2" t="str">
        <f t="shared" si="303"/>
        <v>Monday</v>
      </c>
      <c r="O1521" s="12">
        <f t="shared" si="304"/>
        <v>0</v>
      </c>
      <c r="P1521" s="11" t="str">
        <f t="shared" si="305"/>
        <v>Low Cost per Unit</v>
      </c>
      <c r="Q1521" s="12">
        <f t="shared" si="306"/>
        <v>0</v>
      </c>
      <c r="R1521" s="12">
        <f t="shared" si="307"/>
        <v>0</v>
      </c>
      <c r="S1521" s="12">
        <f t="shared" si="308"/>
        <v>0</v>
      </c>
      <c r="T1521" s="12">
        <f t="shared" si="309"/>
        <v>0</v>
      </c>
      <c r="U1521" s="12">
        <f t="shared" si="310"/>
        <v>0</v>
      </c>
      <c r="V1521" s="13" t="str">
        <f t="shared" ca="1" si="311"/>
        <v>Greater Than 8 Weeks Old</v>
      </c>
    </row>
    <row r="1522" spans="1:22" x14ac:dyDescent="0.35">
      <c r="A1522" s="2" t="s">
        <v>151</v>
      </c>
      <c r="B1522" s="5">
        <v>43686</v>
      </c>
      <c r="C1522" s="5" t="s">
        <v>375</v>
      </c>
      <c r="D1522" s="5" t="s">
        <v>392</v>
      </c>
      <c r="E1522" s="6">
        <v>2</v>
      </c>
      <c r="F1522" s="3">
        <v>120</v>
      </c>
      <c r="G1522" s="3">
        <v>33.6</v>
      </c>
      <c r="H1522" s="8">
        <f t="shared" si="299"/>
        <v>16.8</v>
      </c>
      <c r="I1522" s="3">
        <v>86.4</v>
      </c>
      <c r="J1522" s="4">
        <v>0.72</v>
      </c>
      <c r="K1522" s="2" t="str">
        <f t="shared" si="300"/>
        <v>Friday</v>
      </c>
      <c r="L1522" s="5">
        <f t="shared" si="301"/>
        <v>43689</v>
      </c>
      <c r="M1522" s="2" t="str">
        <f t="shared" si="302"/>
        <v>Monday</v>
      </c>
      <c r="N1522" s="2" t="str">
        <f t="shared" si="303"/>
        <v>Monday</v>
      </c>
      <c r="O1522" s="12">
        <f t="shared" si="304"/>
        <v>0</v>
      </c>
      <c r="P1522" s="11" t="str">
        <f t="shared" si="305"/>
        <v>Low Cost per Unit</v>
      </c>
      <c r="Q1522" s="12">
        <f t="shared" si="306"/>
        <v>0</v>
      </c>
      <c r="R1522" s="12">
        <f t="shared" si="307"/>
        <v>3.5999999999999996</v>
      </c>
      <c r="S1522" s="12">
        <f t="shared" si="308"/>
        <v>0</v>
      </c>
      <c r="T1522" s="12">
        <f t="shared" si="309"/>
        <v>0</v>
      </c>
      <c r="U1522" s="12">
        <f t="shared" si="310"/>
        <v>0</v>
      </c>
      <c r="V1522" s="13" t="str">
        <f t="shared" ca="1" si="311"/>
        <v>Greater Than 8 Weeks Old</v>
      </c>
    </row>
    <row r="1523" spans="1:22" x14ac:dyDescent="0.35">
      <c r="A1523" s="2" t="s">
        <v>151</v>
      </c>
      <c r="B1523" s="5">
        <v>43687</v>
      </c>
      <c r="C1523" s="5" t="s">
        <v>375</v>
      </c>
      <c r="D1523" s="5" t="s">
        <v>392</v>
      </c>
      <c r="E1523" s="6">
        <v>1</v>
      </c>
      <c r="F1523" s="3">
        <v>60</v>
      </c>
      <c r="G1523" s="3">
        <v>16.8</v>
      </c>
      <c r="H1523" s="8">
        <f t="shared" si="299"/>
        <v>16.8</v>
      </c>
      <c r="I1523" s="3">
        <v>43.2</v>
      </c>
      <c r="J1523" s="4">
        <v>0.72</v>
      </c>
      <c r="K1523" s="2" t="str">
        <f t="shared" si="300"/>
        <v>Saturday</v>
      </c>
      <c r="L1523" s="5">
        <f t="shared" si="301"/>
        <v>43690</v>
      </c>
      <c r="M1523" s="2" t="str">
        <f t="shared" si="302"/>
        <v>Tuesday</v>
      </c>
      <c r="N1523" s="2" t="str">
        <f t="shared" si="303"/>
        <v>Tuesday</v>
      </c>
      <c r="O1523" s="12">
        <f t="shared" si="304"/>
        <v>0</v>
      </c>
      <c r="P1523" s="11" t="str">
        <f t="shared" si="305"/>
        <v>Low Cost per Unit</v>
      </c>
      <c r="Q1523" s="12">
        <f t="shared" si="306"/>
        <v>0</v>
      </c>
      <c r="R1523" s="12">
        <f t="shared" si="307"/>
        <v>0</v>
      </c>
      <c r="S1523" s="12">
        <f t="shared" si="308"/>
        <v>0</v>
      </c>
      <c r="T1523" s="12">
        <f t="shared" si="309"/>
        <v>0</v>
      </c>
      <c r="U1523" s="12">
        <f t="shared" si="310"/>
        <v>0</v>
      </c>
      <c r="V1523" s="13" t="str">
        <f t="shared" ca="1" si="311"/>
        <v>Greater Than 8 Weeks Old</v>
      </c>
    </row>
    <row r="1524" spans="1:22" x14ac:dyDescent="0.35">
      <c r="A1524" s="2" t="s">
        <v>151</v>
      </c>
      <c r="B1524" s="5">
        <v>43688</v>
      </c>
      <c r="C1524" s="5" t="s">
        <v>375</v>
      </c>
      <c r="D1524" s="5" t="s">
        <v>392</v>
      </c>
      <c r="E1524" s="6">
        <v>1</v>
      </c>
      <c r="F1524" s="3">
        <v>60</v>
      </c>
      <c r="G1524" s="3">
        <v>16.8</v>
      </c>
      <c r="H1524" s="8">
        <f t="shared" si="299"/>
        <v>16.8</v>
      </c>
      <c r="I1524" s="3">
        <v>43.2</v>
      </c>
      <c r="J1524" s="4">
        <v>0.72</v>
      </c>
      <c r="K1524" s="2" t="str">
        <f t="shared" si="300"/>
        <v>Sunday</v>
      </c>
      <c r="L1524" s="5">
        <f t="shared" si="301"/>
        <v>43691</v>
      </c>
      <c r="M1524" s="2" t="str">
        <f t="shared" si="302"/>
        <v>Wednesday</v>
      </c>
      <c r="N1524" s="2" t="str">
        <f t="shared" si="303"/>
        <v>Wednesday</v>
      </c>
      <c r="O1524" s="12">
        <f t="shared" si="304"/>
        <v>0</v>
      </c>
      <c r="P1524" s="11" t="str">
        <f t="shared" si="305"/>
        <v>Low Cost per Unit</v>
      </c>
      <c r="Q1524" s="12">
        <f t="shared" si="306"/>
        <v>0</v>
      </c>
      <c r="R1524" s="12">
        <f t="shared" si="307"/>
        <v>0</v>
      </c>
      <c r="S1524" s="12">
        <f t="shared" si="308"/>
        <v>0</v>
      </c>
      <c r="T1524" s="12">
        <f t="shared" si="309"/>
        <v>0</v>
      </c>
      <c r="U1524" s="12">
        <f t="shared" si="310"/>
        <v>0</v>
      </c>
      <c r="V1524" s="13" t="str">
        <f t="shared" ca="1" si="311"/>
        <v>Greater Than 8 Weeks Old</v>
      </c>
    </row>
    <row r="1525" spans="1:22" x14ac:dyDescent="0.35">
      <c r="A1525" s="2" t="s">
        <v>151</v>
      </c>
      <c r="B1525" s="5">
        <v>43689</v>
      </c>
      <c r="C1525" s="5" t="s">
        <v>375</v>
      </c>
      <c r="D1525" s="5" t="s">
        <v>392</v>
      </c>
      <c r="E1525" s="6">
        <v>1</v>
      </c>
      <c r="F1525" s="3">
        <v>60</v>
      </c>
      <c r="G1525" s="3">
        <v>16.8</v>
      </c>
      <c r="H1525" s="8">
        <f t="shared" si="299"/>
        <v>16.8</v>
      </c>
      <c r="I1525" s="3">
        <v>43.2</v>
      </c>
      <c r="J1525" s="4">
        <v>0.72</v>
      </c>
      <c r="K1525" s="2" t="str">
        <f t="shared" si="300"/>
        <v>Monday</v>
      </c>
      <c r="L1525" s="5">
        <f t="shared" si="301"/>
        <v>43692</v>
      </c>
      <c r="M1525" s="2" t="str">
        <f t="shared" si="302"/>
        <v>Thursday</v>
      </c>
      <c r="N1525" s="2" t="str">
        <f t="shared" si="303"/>
        <v>Thursday</v>
      </c>
      <c r="O1525" s="12">
        <f t="shared" si="304"/>
        <v>0</v>
      </c>
      <c r="P1525" s="11" t="str">
        <f t="shared" si="305"/>
        <v>Low Cost per Unit</v>
      </c>
      <c r="Q1525" s="12">
        <f t="shared" si="306"/>
        <v>0</v>
      </c>
      <c r="R1525" s="12">
        <f t="shared" si="307"/>
        <v>0</v>
      </c>
      <c r="S1525" s="12">
        <f t="shared" si="308"/>
        <v>0</v>
      </c>
      <c r="T1525" s="12">
        <f t="shared" si="309"/>
        <v>0</v>
      </c>
      <c r="U1525" s="12">
        <f t="shared" si="310"/>
        <v>0</v>
      </c>
      <c r="V1525" s="13" t="str">
        <f t="shared" ca="1" si="311"/>
        <v>Greater Than 8 Weeks Old</v>
      </c>
    </row>
    <row r="1526" spans="1:22" x14ac:dyDescent="0.35">
      <c r="A1526" s="2" t="s">
        <v>151</v>
      </c>
      <c r="B1526" s="5">
        <v>43690</v>
      </c>
      <c r="C1526" s="5" t="s">
        <v>375</v>
      </c>
      <c r="D1526" s="5" t="s">
        <v>392</v>
      </c>
      <c r="E1526" s="6">
        <v>3</v>
      </c>
      <c r="F1526" s="3">
        <v>180</v>
      </c>
      <c r="G1526" s="3">
        <v>50.4</v>
      </c>
      <c r="H1526" s="8">
        <f t="shared" si="299"/>
        <v>16.8</v>
      </c>
      <c r="I1526" s="3">
        <v>129.6</v>
      </c>
      <c r="J1526" s="4">
        <v>0.72</v>
      </c>
      <c r="K1526" s="2" t="str">
        <f t="shared" si="300"/>
        <v>Tuesday</v>
      </c>
      <c r="L1526" s="5">
        <f t="shared" si="301"/>
        <v>43693</v>
      </c>
      <c r="M1526" s="2" t="str">
        <f t="shared" si="302"/>
        <v>Friday</v>
      </c>
      <c r="N1526" s="2" t="str">
        <f t="shared" si="303"/>
        <v>Friday</v>
      </c>
      <c r="O1526" s="12">
        <f t="shared" si="304"/>
        <v>9</v>
      </c>
      <c r="P1526" s="11" t="str">
        <f t="shared" si="305"/>
        <v>Low Cost per Unit</v>
      </c>
      <c r="Q1526" s="12">
        <f t="shared" si="306"/>
        <v>0</v>
      </c>
      <c r="R1526" s="12">
        <f t="shared" si="307"/>
        <v>5.3999999999999995</v>
      </c>
      <c r="S1526" s="12">
        <f t="shared" si="308"/>
        <v>0</v>
      </c>
      <c r="T1526" s="12">
        <f t="shared" si="309"/>
        <v>0</v>
      </c>
      <c r="U1526" s="12">
        <f t="shared" si="310"/>
        <v>0</v>
      </c>
      <c r="V1526" s="13" t="str">
        <f t="shared" ca="1" si="311"/>
        <v>Greater Than 8 Weeks Old</v>
      </c>
    </row>
    <row r="1527" spans="1:22" x14ac:dyDescent="0.35">
      <c r="A1527" s="2" t="s">
        <v>151</v>
      </c>
      <c r="B1527" s="5">
        <v>43692</v>
      </c>
      <c r="C1527" s="5" t="s">
        <v>375</v>
      </c>
      <c r="D1527" s="5" t="s">
        <v>392</v>
      </c>
      <c r="E1527" s="6">
        <v>2</v>
      </c>
      <c r="F1527" s="3">
        <v>120</v>
      </c>
      <c r="G1527" s="3">
        <v>33.6</v>
      </c>
      <c r="H1527" s="8">
        <f t="shared" si="299"/>
        <v>16.8</v>
      </c>
      <c r="I1527" s="3">
        <v>86.4</v>
      </c>
      <c r="J1527" s="4">
        <v>0.72</v>
      </c>
      <c r="K1527" s="2" t="str">
        <f t="shared" si="300"/>
        <v>Thursday</v>
      </c>
      <c r="L1527" s="5">
        <f t="shared" si="301"/>
        <v>43695</v>
      </c>
      <c r="M1527" s="2" t="str">
        <f t="shared" si="302"/>
        <v>Sunday</v>
      </c>
      <c r="N1527" s="2" t="str">
        <f t="shared" si="303"/>
        <v>Monday</v>
      </c>
      <c r="O1527" s="12">
        <f t="shared" si="304"/>
        <v>0</v>
      </c>
      <c r="P1527" s="11" t="str">
        <f t="shared" si="305"/>
        <v>Low Cost per Unit</v>
      </c>
      <c r="Q1527" s="12">
        <f t="shared" si="306"/>
        <v>0</v>
      </c>
      <c r="R1527" s="12">
        <f t="shared" si="307"/>
        <v>3.5999999999999996</v>
      </c>
      <c r="S1527" s="12">
        <f t="shared" si="308"/>
        <v>0</v>
      </c>
      <c r="T1527" s="12">
        <f t="shared" si="309"/>
        <v>0</v>
      </c>
      <c r="U1527" s="12">
        <f t="shared" si="310"/>
        <v>0</v>
      </c>
      <c r="V1527" s="13" t="str">
        <f t="shared" ca="1" si="311"/>
        <v>Greater Than 8 Weeks Old</v>
      </c>
    </row>
    <row r="1528" spans="1:22" x14ac:dyDescent="0.35">
      <c r="A1528" s="2" t="s">
        <v>151</v>
      </c>
      <c r="B1528" s="5">
        <v>43693</v>
      </c>
      <c r="C1528" s="5" t="s">
        <v>375</v>
      </c>
      <c r="D1528" s="5" t="s">
        <v>392</v>
      </c>
      <c r="E1528" s="6">
        <v>2</v>
      </c>
      <c r="F1528" s="3">
        <v>120</v>
      </c>
      <c r="G1528" s="3">
        <v>33.6</v>
      </c>
      <c r="H1528" s="8">
        <f t="shared" si="299"/>
        <v>16.8</v>
      </c>
      <c r="I1528" s="3">
        <v>86.4</v>
      </c>
      <c r="J1528" s="4">
        <v>0.72</v>
      </c>
      <c r="K1528" s="2" t="str">
        <f t="shared" si="300"/>
        <v>Friday</v>
      </c>
      <c r="L1528" s="5">
        <f t="shared" si="301"/>
        <v>43696</v>
      </c>
      <c r="M1528" s="2" t="str">
        <f t="shared" si="302"/>
        <v>Monday</v>
      </c>
      <c r="N1528" s="2" t="str">
        <f t="shared" si="303"/>
        <v>Monday</v>
      </c>
      <c r="O1528" s="12">
        <f t="shared" si="304"/>
        <v>0</v>
      </c>
      <c r="P1528" s="11" t="str">
        <f t="shared" si="305"/>
        <v>Low Cost per Unit</v>
      </c>
      <c r="Q1528" s="12">
        <f t="shared" si="306"/>
        <v>0</v>
      </c>
      <c r="R1528" s="12">
        <f t="shared" si="307"/>
        <v>3.5999999999999996</v>
      </c>
      <c r="S1528" s="12">
        <f t="shared" si="308"/>
        <v>0</v>
      </c>
      <c r="T1528" s="12">
        <f t="shared" si="309"/>
        <v>0</v>
      </c>
      <c r="U1528" s="12">
        <f t="shared" si="310"/>
        <v>0</v>
      </c>
      <c r="V1528" s="13" t="str">
        <f t="shared" ca="1" si="311"/>
        <v>Greater Than 8 Weeks Old</v>
      </c>
    </row>
    <row r="1529" spans="1:22" x14ac:dyDescent="0.35">
      <c r="A1529" s="2" t="s">
        <v>151</v>
      </c>
      <c r="B1529" s="5">
        <v>43695</v>
      </c>
      <c r="C1529" s="5" t="s">
        <v>375</v>
      </c>
      <c r="D1529" s="5" t="s">
        <v>392</v>
      </c>
      <c r="E1529" s="6">
        <v>1</v>
      </c>
      <c r="F1529" s="3">
        <v>60</v>
      </c>
      <c r="G1529" s="3">
        <v>16.8</v>
      </c>
      <c r="H1529" s="8">
        <f t="shared" si="299"/>
        <v>16.8</v>
      </c>
      <c r="I1529" s="3">
        <v>43.2</v>
      </c>
      <c r="J1529" s="4">
        <v>0.72</v>
      </c>
      <c r="K1529" s="2" t="str">
        <f t="shared" si="300"/>
        <v>Sunday</v>
      </c>
      <c r="L1529" s="5">
        <f t="shared" si="301"/>
        <v>43698</v>
      </c>
      <c r="M1529" s="2" t="str">
        <f t="shared" si="302"/>
        <v>Wednesday</v>
      </c>
      <c r="N1529" s="2" t="str">
        <f t="shared" si="303"/>
        <v>Wednesday</v>
      </c>
      <c r="O1529" s="12">
        <f t="shared" si="304"/>
        <v>0</v>
      </c>
      <c r="P1529" s="11" t="str">
        <f t="shared" si="305"/>
        <v>Low Cost per Unit</v>
      </c>
      <c r="Q1529" s="12">
        <f t="shared" si="306"/>
        <v>0</v>
      </c>
      <c r="R1529" s="12">
        <f t="shared" si="307"/>
        <v>0</v>
      </c>
      <c r="S1529" s="12">
        <f t="shared" si="308"/>
        <v>0</v>
      </c>
      <c r="T1529" s="12">
        <f t="shared" si="309"/>
        <v>0</v>
      </c>
      <c r="U1529" s="12">
        <f t="shared" si="310"/>
        <v>0</v>
      </c>
      <c r="V1529" s="13" t="str">
        <f t="shared" ca="1" si="311"/>
        <v>Greater Than 8 Weeks Old</v>
      </c>
    </row>
    <row r="1530" spans="1:22" x14ac:dyDescent="0.35">
      <c r="A1530" s="2" t="s">
        <v>151</v>
      </c>
      <c r="B1530" s="5">
        <v>43698</v>
      </c>
      <c r="C1530" s="5" t="s">
        <v>375</v>
      </c>
      <c r="D1530" s="5" t="s">
        <v>392</v>
      </c>
      <c r="E1530" s="6">
        <v>1</v>
      </c>
      <c r="F1530" s="3">
        <v>60</v>
      </c>
      <c r="G1530" s="3">
        <v>16.8</v>
      </c>
      <c r="H1530" s="8">
        <f t="shared" si="299"/>
        <v>16.8</v>
      </c>
      <c r="I1530" s="3">
        <v>43.2</v>
      </c>
      <c r="J1530" s="4">
        <v>0.72</v>
      </c>
      <c r="K1530" s="2" t="str">
        <f t="shared" si="300"/>
        <v>Wednesday</v>
      </c>
      <c r="L1530" s="5">
        <f t="shared" si="301"/>
        <v>43701</v>
      </c>
      <c r="M1530" s="2" t="str">
        <f t="shared" si="302"/>
        <v>Saturday</v>
      </c>
      <c r="N1530" s="2" t="str">
        <f t="shared" si="303"/>
        <v>Saturday</v>
      </c>
      <c r="O1530" s="12">
        <f t="shared" si="304"/>
        <v>0</v>
      </c>
      <c r="P1530" s="11" t="str">
        <f t="shared" si="305"/>
        <v>Low Cost per Unit</v>
      </c>
      <c r="Q1530" s="12">
        <f t="shared" si="306"/>
        <v>0</v>
      </c>
      <c r="R1530" s="12">
        <f t="shared" si="307"/>
        <v>0</v>
      </c>
      <c r="S1530" s="12">
        <f t="shared" si="308"/>
        <v>0</v>
      </c>
      <c r="T1530" s="12">
        <f t="shared" si="309"/>
        <v>0</v>
      </c>
      <c r="U1530" s="12">
        <f t="shared" si="310"/>
        <v>0</v>
      </c>
      <c r="V1530" s="13" t="str">
        <f t="shared" ca="1" si="311"/>
        <v>Greater Than 8 Weeks Old</v>
      </c>
    </row>
    <row r="1531" spans="1:22" x14ac:dyDescent="0.35">
      <c r="A1531" s="2" t="s">
        <v>151</v>
      </c>
      <c r="B1531" s="5">
        <v>43699</v>
      </c>
      <c r="C1531" s="5" t="s">
        <v>375</v>
      </c>
      <c r="D1531" s="5" t="s">
        <v>392</v>
      </c>
      <c r="E1531" s="6">
        <v>2</v>
      </c>
      <c r="F1531" s="3">
        <v>120</v>
      </c>
      <c r="G1531" s="3">
        <v>33.6</v>
      </c>
      <c r="H1531" s="8">
        <f t="shared" si="299"/>
        <v>16.8</v>
      </c>
      <c r="I1531" s="3">
        <v>86.4</v>
      </c>
      <c r="J1531" s="4">
        <v>0.72</v>
      </c>
      <c r="K1531" s="2" t="str">
        <f t="shared" si="300"/>
        <v>Thursday</v>
      </c>
      <c r="L1531" s="5">
        <f t="shared" si="301"/>
        <v>43702</v>
      </c>
      <c r="M1531" s="2" t="str">
        <f t="shared" si="302"/>
        <v>Sunday</v>
      </c>
      <c r="N1531" s="2" t="str">
        <f t="shared" si="303"/>
        <v>Monday</v>
      </c>
      <c r="O1531" s="12">
        <f t="shared" si="304"/>
        <v>0</v>
      </c>
      <c r="P1531" s="11" t="str">
        <f t="shared" si="305"/>
        <v>Low Cost per Unit</v>
      </c>
      <c r="Q1531" s="12">
        <f t="shared" si="306"/>
        <v>0</v>
      </c>
      <c r="R1531" s="12">
        <f t="shared" si="307"/>
        <v>3.5999999999999996</v>
      </c>
      <c r="S1531" s="12">
        <f t="shared" si="308"/>
        <v>0</v>
      </c>
      <c r="T1531" s="12">
        <f t="shared" si="309"/>
        <v>0</v>
      </c>
      <c r="U1531" s="12">
        <f t="shared" si="310"/>
        <v>0</v>
      </c>
      <c r="V1531" s="13" t="str">
        <f t="shared" ca="1" si="311"/>
        <v>Greater Than 8 Weeks Old</v>
      </c>
    </row>
    <row r="1532" spans="1:22" x14ac:dyDescent="0.35">
      <c r="A1532" s="2" t="s">
        <v>151</v>
      </c>
      <c r="B1532" s="5">
        <v>43700</v>
      </c>
      <c r="C1532" s="5" t="s">
        <v>375</v>
      </c>
      <c r="D1532" s="5" t="s">
        <v>392</v>
      </c>
      <c r="E1532" s="6">
        <v>2</v>
      </c>
      <c r="F1532" s="3">
        <v>120</v>
      </c>
      <c r="G1532" s="3">
        <v>33.6</v>
      </c>
      <c r="H1532" s="8">
        <f t="shared" si="299"/>
        <v>16.8</v>
      </c>
      <c r="I1532" s="3">
        <v>86.4</v>
      </c>
      <c r="J1532" s="4">
        <v>0.72</v>
      </c>
      <c r="K1532" s="2" t="str">
        <f t="shared" si="300"/>
        <v>Friday</v>
      </c>
      <c r="L1532" s="5">
        <f t="shared" si="301"/>
        <v>43703</v>
      </c>
      <c r="M1532" s="2" t="str">
        <f t="shared" si="302"/>
        <v>Monday</v>
      </c>
      <c r="N1532" s="2" t="str">
        <f t="shared" si="303"/>
        <v>Monday</v>
      </c>
      <c r="O1532" s="12">
        <f t="shared" si="304"/>
        <v>0</v>
      </c>
      <c r="P1532" s="11" t="str">
        <f t="shared" si="305"/>
        <v>Low Cost per Unit</v>
      </c>
      <c r="Q1532" s="12">
        <f t="shared" si="306"/>
        <v>0</v>
      </c>
      <c r="R1532" s="12">
        <f t="shared" si="307"/>
        <v>3.5999999999999996</v>
      </c>
      <c r="S1532" s="12">
        <f t="shared" si="308"/>
        <v>0</v>
      </c>
      <c r="T1532" s="12">
        <f t="shared" si="309"/>
        <v>0</v>
      </c>
      <c r="U1532" s="12">
        <f t="shared" si="310"/>
        <v>0</v>
      </c>
      <c r="V1532" s="13" t="str">
        <f t="shared" ca="1" si="311"/>
        <v>Greater Than 8 Weeks Old</v>
      </c>
    </row>
    <row r="1533" spans="1:22" x14ac:dyDescent="0.35">
      <c r="A1533" s="2" t="s">
        <v>151</v>
      </c>
      <c r="B1533" s="5">
        <v>43703</v>
      </c>
      <c r="C1533" s="5" t="s">
        <v>375</v>
      </c>
      <c r="D1533" s="5" t="s">
        <v>392</v>
      </c>
      <c r="E1533" s="6">
        <v>3</v>
      </c>
      <c r="F1533" s="3">
        <v>180</v>
      </c>
      <c r="G1533" s="3">
        <v>50.4</v>
      </c>
      <c r="H1533" s="8">
        <f t="shared" si="299"/>
        <v>16.8</v>
      </c>
      <c r="I1533" s="3">
        <v>129.6</v>
      </c>
      <c r="J1533" s="4">
        <v>0.72</v>
      </c>
      <c r="K1533" s="2" t="str">
        <f t="shared" si="300"/>
        <v>Monday</v>
      </c>
      <c r="L1533" s="5">
        <f t="shared" si="301"/>
        <v>43706</v>
      </c>
      <c r="M1533" s="2" t="str">
        <f t="shared" si="302"/>
        <v>Thursday</v>
      </c>
      <c r="N1533" s="2" t="str">
        <f t="shared" si="303"/>
        <v>Thursday</v>
      </c>
      <c r="O1533" s="12">
        <f t="shared" si="304"/>
        <v>0</v>
      </c>
      <c r="P1533" s="11" t="str">
        <f t="shared" si="305"/>
        <v>Low Cost per Unit</v>
      </c>
      <c r="Q1533" s="12">
        <f t="shared" si="306"/>
        <v>0</v>
      </c>
      <c r="R1533" s="12">
        <f t="shared" si="307"/>
        <v>5.3999999999999995</v>
      </c>
      <c r="S1533" s="12">
        <f t="shared" si="308"/>
        <v>0</v>
      </c>
      <c r="T1533" s="12">
        <f t="shared" si="309"/>
        <v>0</v>
      </c>
      <c r="U1533" s="12">
        <f t="shared" si="310"/>
        <v>0</v>
      </c>
      <c r="V1533" s="13" t="str">
        <f t="shared" ca="1" si="311"/>
        <v>Greater Than 8 Weeks Old</v>
      </c>
    </row>
    <row r="1534" spans="1:22" x14ac:dyDescent="0.35">
      <c r="A1534" s="2" t="s">
        <v>151</v>
      </c>
      <c r="B1534" s="5">
        <v>43704</v>
      </c>
      <c r="C1534" s="5" t="s">
        <v>375</v>
      </c>
      <c r="D1534" s="5" t="s">
        <v>392</v>
      </c>
      <c r="E1534" s="6">
        <v>1</v>
      </c>
      <c r="F1534" s="3">
        <v>60</v>
      </c>
      <c r="G1534" s="3">
        <v>16.8</v>
      </c>
      <c r="H1534" s="8">
        <f t="shared" si="299"/>
        <v>16.8</v>
      </c>
      <c r="I1534" s="3">
        <v>43.2</v>
      </c>
      <c r="J1534" s="4">
        <v>0.72</v>
      </c>
      <c r="K1534" s="2" t="str">
        <f t="shared" si="300"/>
        <v>Tuesday</v>
      </c>
      <c r="L1534" s="5">
        <f t="shared" si="301"/>
        <v>43707</v>
      </c>
      <c r="M1534" s="2" t="str">
        <f t="shared" si="302"/>
        <v>Friday</v>
      </c>
      <c r="N1534" s="2" t="str">
        <f t="shared" si="303"/>
        <v>Friday</v>
      </c>
      <c r="O1534" s="12">
        <f t="shared" si="304"/>
        <v>3</v>
      </c>
      <c r="P1534" s="11" t="str">
        <f t="shared" si="305"/>
        <v>Low Cost per Unit</v>
      </c>
      <c r="Q1534" s="12">
        <f t="shared" si="306"/>
        <v>0</v>
      </c>
      <c r="R1534" s="12">
        <f t="shared" si="307"/>
        <v>0</v>
      </c>
      <c r="S1534" s="12">
        <f t="shared" si="308"/>
        <v>0</v>
      </c>
      <c r="T1534" s="12">
        <f t="shared" si="309"/>
        <v>0</v>
      </c>
      <c r="U1534" s="12">
        <f t="shared" si="310"/>
        <v>0</v>
      </c>
      <c r="V1534" s="13" t="str">
        <f t="shared" ca="1" si="311"/>
        <v>Greater Than 8 Weeks Old</v>
      </c>
    </row>
    <row r="1535" spans="1:22" x14ac:dyDescent="0.35">
      <c r="A1535" s="2" t="s">
        <v>151</v>
      </c>
      <c r="B1535" s="5">
        <v>43705</v>
      </c>
      <c r="C1535" s="5" t="s">
        <v>375</v>
      </c>
      <c r="D1535" s="5" t="s">
        <v>392</v>
      </c>
      <c r="E1535" s="6">
        <v>2</v>
      </c>
      <c r="F1535" s="3">
        <v>120</v>
      </c>
      <c r="G1535" s="3">
        <v>33.6</v>
      </c>
      <c r="H1535" s="8">
        <f t="shared" si="299"/>
        <v>16.8</v>
      </c>
      <c r="I1535" s="3">
        <v>86.4</v>
      </c>
      <c r="J1535" s="4">
        <v>0.72</v>
      </c>
      <c r="K1535" s="2" t="str">
        <f t="shared" si="300"/>
        <v>Wednesday</v>
      </c>
      <c r="L1535" s="5">
        <f t="shared" si="301"/>
        <v>43708</v>
      </c>
      <c r="M1535" s="2" t="str">
        <f t="shared" si="302"/>
        <v>Saturday</v>
      </c>
      <c r="N1535" s="2" t="str">
        <f t="shared" si="303"/>
        <v>Saturday</v>
      </c>
      <c r="O1535" s="12">
        <f t="shared" si="304"/>
        <v>0</v>
      </c>
      <c r="P1535" s="11" t="str">
        <f t="shared" si="305"/>
        <v>Low Cost per Unit</v>
      </c>
      <c r="Q1535" s="12">
        <f t="shared" si="306"/>
        <v>0</v>
      </c>
      <c r="R1535" s="12">
        <f t="shared" si="307"/>
        <v>3.5999999999999996</v>
      </c>
      <c r="S1535" s="12">
        <f t="shared" si="308"/>
        <v>0</v>
      </c>
      <c r="T1535" s="12">
        <f t="shared" si="309"/>
        <v>0</v>
      </c>
      <c r="U1535" s="12">
        <f t="shared" si="310"/>
        <v>0</v>
      </c>
      <c r="V1535" s="13" t="str">
        <f t="shared" ca="1" si="311"/>
        <v>Greater Than 8 Weeks Old</v>
      </c>
    </row>
    <row r="1536" spans="1:22" x14ac:dyDescent="0.35">
      <c r="A1536" s="2" t="s">
        <v>151</v>
      </c>
      <c r="B1536" s="5">
        <v>43708</v>
      </c>
      <c r="C1536" s="5" t="s">
        <v>375</v>
      </c>
      <c r="D1536" s="5" t="s">
        <v>392</v>
      </c>
      <c r="E1536" s="6">
        <v>1</v>
      </c>
      <c r="F1536" s="3">
        <v>60</v>
      </c>
      <c r="G1536" s="3">
        <v>16.8</v>
      </c>
      <c r="H1536" s="8">
        <f t="shared" si="299"/>
        <v>16.8</v>
      </c>
      <c r="I1536" s="3">
        <v>43.2</v>
      </c>
      <c r="J1536" s="4">
        <v>0.72</v>
      </c>
      <c r="K1536" s="2" t="str">
        <f t="shared" si="300"/>
        <v>Saturday</v>
      </c>
      <c r="L1536" s="5">
        <f t="shared" si="301"/>
        <v>43711</v>
      </c>
      <c r="M1536" s="2" t="str">
        <f t="shared" si="302"/>
        <v>Tuesday</v>
      </c>
      <c r="N1536" s="2" t="str">
        <f t="shared" si="303"/>
        <v>Tuesday</v>
      </c>
      <c r="O1536" s="12">
        <f t="shared" si="304"/>
        <v>0</v>
      </c>
      <c r="P1536" s="11" t="str">
        <f t="shared" si="305"/>
        <v>Low Cost per Unit</v>
      </c>
      <c r="Q1536" s="12">
        <f t="shared" si="306"/>
        <v>0</v>
      </c>
      <c r="R1536" s="12">
        <f t="shared" si="307"/>
        <v>0</v>
      </c>
      <c r="S1536" s="12">
        <f t="shared" si="308"/>
        <v>0</v>
      </c>
      <c r="T1536" s="12">
        <f t="shared" si="309"/>
        <v>0</v>
      </c>
      <c r="U1536" s="12">
        <f t="shared" si="310"/>
        <v>0</v>
      </c>
      <c r="V1536" s="13" t="str">
        <f t="shared" ca="1" si="311"/>
        <v>Greater Than 8 Weeks Old</v>
      </c>
    </row>
    <row r="1537" spans="1:22" x14ac:dyDescent="0.35">
      <c r="A1537" s="2" t="s">
        <v>317</v>
      </c>
      <c r="B1537" s="5">
        <v>43685</v>
      </c>
      <c r="C1537" s="5" t="s">
        <v>371</v>
      </c>
      <c r="D1537" s="5" t="s">
        <v>371</v>
      </c>
      <c r="E1537" s="6">
        <v>5</v>
      </c>
      <c r="F1537" s="3">
        <v>39.950000000000003</v>
      </c>
      <c r="G1537" s="3">
        <v>21.25</v>
      </c>
      <c r="H1537" s="8">
        <f t="shared" si="299"/>
        <v>4.25</v>
      </c>
      <c r="I1537" s="3">
        <v>18.7</v>
      </c>
      <c r="J1537" s="4">
        <v>0.47</v>
      </c>
      <c r="K1537" s="2" t="str">
        <f t="shared" si="300"/>
        <v>Thursday</v>
      </c>
      <c r="L1537" s="5">
        <f t="shared" si="301"/>
        <v>43688</v>
      </c>
      <c r="M1537" s="2" t="str">
        <f t="shared" si="302"/>
        <v>Sunday</v>
      </c>
      <c r="N1537" s="2" t="str">
        <f t="shared" si="303"/>
        <v>Monday</v>
      </c>
      <c r="O1537" s="12">
        <f t="shared" si="304"/>
        <v>0</v>
      </c>
      <c r="P1537" s="11" t="str">
        <f t="shared" si="305"/>
        <v>Low Cost per Unit</v>
      </c>
      <c r="Q1537" s="12">
        <f t="shared" si="306"/>
        <v>0</v>
      </c>
      <c r="R1537" s="12">
        <f t="shared" si="307"/>
        <v>1.1985000000000001</v>
      </c>
      <c r="S1537" s="12">
        <f t="shared" si="308"/>
        <v>0</v>
      </c>
      <c r="T1537" s="12">
        <f t="shared" si="309"/>
        <v>0</v>
      </c>
      <c r="U1537" s="12">
        <f t="shared" si="310"/>
        <v>0</v>
      </c>
      <c r="V1537" s="13" t="str">
        <f t="shared" ca="1" si="311"/>
        <v>Greater Than 8 Weeks Old</v>
      </c>
    </row>
    <row r="1538" spans="1:22" x14ac:dyDescent="0.35">
      <c r="A1538" s="2" t="s">
        <v>317</v>
      </c>
      <c r="B1538" s="5">
        <v>43686</v>
      </c>
      <c r="C1538" s="5" t="s">
        <v>371</v>
      </c>
      <c r="D1538" s="5" t="s">
        <v>371</v>
      </c>
      <c r="E1538" s="6">
        <v>8</v>
      </c>
      <c r="F1538" s="3">
        <v>63.92</v>
      </c>
      <c r="G1538" s="3">
        <v>34</v>
      </c>
      <c r="H1538" s="8">
        <f t="shared" si="299"/>
        <v>4.25</v>
      </c>
      <c r="I1538" s="3">
        <v>29.92</v>
      </c>
      <c r="J1538" s="4">
        <v>0.47</v>
      </c>
      <c r="K1538" s="2" t="str">
        <f t="shared" si="300"/>
        <v>Friday</v>
      </c>
      <c r="L1538" s="5">
        <f t="shared" si="301"/>
        <v>43689</v>
      </c>
      <c r="M1538" s="2" t="str">
        <f t="shared" si="302"/>
        <v>Monday</v>
      </c>
      <c r="N1538" s="2" t="str">
        <f t="shared" si="303"/>
        <v>Monday</v>
      </c>
      <c r="O1538" s="12">
        <f t="shared" si="304"/>
        <v>0</v>
      </c>
      <c r="P1538" s="11" t="str">
        <f t="shared" si="305"/>
        <v>Low Cost per Unit</v>
      </c>
      <c r="Q1538" s="12">
        <f t="shared" si="306"/>
        <v>0</v>
      </c>
      <c r="R1538" s="12">
        <f t="shared" si="307"/>
        <v>1.9176</v>
      </c>
      <c r="S1538" s="12">
        <f t="shared" si="308"/>
        <v>0</v>
      </c>
      <c r="T1538" s="12">
        <f t="shared" si="309"/>
        <v>0</v>
      </c>
      <c r="U1538" s="12">
        <f t="shared" si="310"/>
        <v>0</v>
      </c>
      <c r="V1538" s="13" t="str">
        <f t="shared" ca="1" si="311"/>
        <v>Greater Than 8 Weeks Old</v>
      </c>
    </row>
    <row r="1539" spans="1:22" x14ac:dyDescent="0.35">
      <c r="A1539" s="2" t="s">
        <v>317</v>
      </c>
      <c r="B1539" s="5">
        <v>43687</v>
      </c>
      <c r="C1539" s="5" t="s">
        <v>371</v>
      </c>
      <c r="D1539" s="5" t="s">
        <v>371</v>
      </c>
      <c r="E1539" s="6">
        <v>13</v>
      </c>
      <c r="F1539" s="3">
        <v>103.87</v>
      </c>
      <c r="G1539" s="3">
        <v>55.25</v>
      </c>
      <c r="H1539" s="8">
        <f t="shared" ref="H1539:H1602" si="312">G1539/E1539</f>
        <v>4.25</v>
      </c>
      <c r="I1539" s="3">
        <v>48.62</v>
      </c>
      <c r="J1539" s="4">
        <v>0.47</v>
      </c>
      <c r="K1539" s="2" t="str">
        <f t="shared" ref="K1539:K1602" si="313">TEXT(B1539,"dddd")</f>
        <v>Saturday</v>
      </c>
      <c r="L1539" s="5">
        <f t="shared" ref="L1539:L1602" si="314">B1539+3</f>
        <v>43690</v>
      </c>
      <c r="M1539" s="2" t="str">
        <f t="shared" ref="M1539:M1602" si="315">TEXT(L1539,"dddd")</f>
        <v>Tuesday</v>
      </c>
      <c r="N1539" s="2" t="str">
        <f t="shared" ref="N1539:N1602" si="316">IF(M1539="Sunday","Monday",M1539)</f>
        <v>Tuesday</v>
      </c>
      <c r="O1539" s="12">
        <f t="shared" ref="O1539:O1602" si="317">IF(TEXT(B1539,"dddd")="Tuesday",F1539*0.05,0)</f>
        <v>0</v>
      </c>
      <c r="P1539" s="11" t="str">
        <f t="shared" ref="P1539:P1602" si="318">IF(H1539&gt;AVERAGE(H:H),"High Cost per Unit","Low Cost per Unit")</f>
        <v>Low Cost per Unit</v>
      </c>
      <c r="Q1539" s="12">
        <f t="shared" ref="Q1539:Q1602" si="319">IF(D1539="Masks",F1539*0.1,0)</f>
        <v>0</v>
      </c>
      <c r="R1539" s="12">
        <f t="shared" ref="R1539:R1602" si="320">IF(E1539&gt;1,F1539*0.03,0)</f>
        <v>3.1160999999999999</v>
      </c>
      <c r="S1539" s="12">
        <f t="shared" ref="S1539:S1602" si="321">IF(D1539="Accessories",F1539*0.15,0)</f>
        <v>0</v>
      </c>
      <c r="T1539" s="12">
        <f t="shared" ref="T1539:T1602" si="322">IF(AND(K1539="Saturday",C1539="Fitness"),F1539*0.1,0)</f>
        <v>0</v>
      </c>
      <c r="U1539" s="12">
        <f t="shared" ref="U1539:U1602" si="323">IF(AND(K1539="Friday",C1539="Automotive"),F1539*0.2,0)</f>
        <v>0</v>
      </c>
      <c r="V1539" s="13" t="str">
        <f t="shared" ref="V1539:V1602" ca="1" si="324">IF(B1539&lt;TODAY()-56,"Greater Than 8 Weeks Old","Less Than 8 Weeks Old")</f>
        <v>Greater Than 8 Weeks Old</v>
      </c>
    </row>
    <row r="1540" spans="1:22" x14ac:dyDescent="0.35">
      <c r="A1540" s="2" t="s">
        <v>317</v>
      </c>
      <c r="B1540" s="5">
        <v>43688</v>
      </c>
      <c r="C1540" s="5" t="s">
        <v>371</v>
      </c>
      <c r="D1540" s="5" t="s">
        <v>371</v>
      </c>
      <c r="E1540" s="6">
        <v>9</v>
      </c>
      <c r="F1540" s="3">
        <v>71.91</v>
      </c>
      <c r="G1540" s="3">
        <v>38.25</v>
      </c>
      <c r="H1540" s="8">
        <f t="shared" si="312"/>
        <v>4.25</v>
      </c>
      <c r="I1540" s="3">
        <v>33.659999999999997</v>
      </c>
      <c r="J1540" s="4">
        <v>0.47</v>
      </c>
      <c r="K1540" s="2" t="str">
        <f t="shared" si="313"/>
        <v>Sunday</v>
      </c>
      <c r="L1540" s="5">
        <f t="shared" si="314"/>
        <v>43691</v>
      </c>
      <c r="M1540" s="2" t="str">
        <f t="shared" si="315"/>
        <v>Wednesday</v>
      </c>
      <c r="N1540" s="2" t="str">
        <f t="shared" si="316"/>
        <v>Wednesday</v>
      </c>
      <c r="O1540" s="12">
        <f t="shared" si="317"/>
        <v>0</v>
      </c>
      <c r="P1540" s="11" t="str">
        <f t="shared" si="318"/>
        <v>Low Cost per Unit</v>
      </c>
      <c r="Q1540" s="12">
        <f t="shared" si="319"/>
        <v>0</v>
      </c>
      <c r="R1540" s="12">
        <f t="shared" si="320"/>
        <v>2.1572999999999998</v>
      </c>
      <c r="S1540" s="12">
        <f t="shared" si="321"/>
        <v>0</v>
      </c>
      <c r="T1540" s="12">
        <f t="shared" si="322"/>
        <v>0</v>
      </c>
      <c r="U1540" s="12">
        <f t="shared" si="323"/>
        <v>0</v>
      </c>
      <c r="V1540" s="13" t="str">
        <f t="shared" ca="1" si="324"/>
        <v>Greater Than 8 Weeks Old</v>
      </c>
    </row>
    <row r="1541" spans="1:22" x14ac:dyDescent="0.35">
      <c r="A1541" s="2" t="s">
        <v>317</v>
      </c>
      <c r="B1541" s="5">
        <v>43689</v>
      </c>
      <c r="C1541" s="5" t="s">
        <v>371</v>
      </c>
      <c r="D1541" s="5" t="s">
        <v>371</v>
      </c>
      <c r="E1541" s="6">
        <v>3</v>
      </c>
      <c r="F1541" s="3">
        <v>23.97</v>
      </c>
      <c r="G1541" s="3">
        <v>12.75</v>
      </c>
      <c r="H1541" s="8">
        <f t="shared" si="312"/>
        <v>4.25</v>
      </c>
      <c r="I1541" s="3">
        <v>11.22</v>
      </c>
      <c r="J1541" s="4">
        <v>0.47</v>
      </c>
      <c r="K1541" s="2" t="str">
        <f t="shared" si="313"/>
        <v>Monday</v>
      </c>
      <c r="L1541" s="5">
        <f t="shared" si="314"/>
        <v>43692</v>
      </c>
      <c r="M1541" s="2" t="str">
        <f t="shared" si="315"/>
        <v>Thursday</v>
      </c>
      <c r="N1541" s="2" t="str">
        <f t="shared" si="316"/>
        <v>Thursday</v>
      </c>
      <c r="O1541" s="12">
        <f t="shared" si="317"/>
        <v>0</v>
      </c>
      <c r="P1541" s="11" t="str">
        <f t="shared" si="318"/>
        <v>Low Cost per Unit</v>
      </c>
      <c r="Q1541" s="12">
        <f t="shared" si="319"/>
        <v>0</v>
      </c>
      <c r="R1541" s="12">
        <f t="shared" si="320"/>
        <v>0.71909999999999996</v>
      </c>
      <c r="S1541" s="12">
        <f t="shared" si="321"/>
        <v>0</v>
      </c>
      <c r="T1541" s="12">
        <f t="shared" si="322"/>
        <v>0</v>
      </c>
      <c r="U1541" s="12">
        <f t="shared" si="323"/>
        <v>0</v>
      </c>
      <c r="V1541" s="13" t="str">
        <f t="shared" ca="1" si="324"/>
        <v>Greater Than 8 Weeks Old</v>
      </c>
    </row>
    <row r="1542" spans="1:22" x14ac:dyDescent="0.35">
      <c r="A1542" s="2" t="s">
        <v>317</v>
      </c>
      <c r="B1542" s="5">
        <v>43690</v>
      </c>
      <c r="C1542" s="5" t="s">
        <v>371</v>
      </c>
      <c r="D1542" s="5" t="s">
        <v>371</v>
      </c>
      <c r="E1542" s="6">
        <v>7</v>
      </c>
      <c r="F1542" s="3">
        <v>55.93</v>
      </c>
      <c r="G1542" s="3">
        <v>29.75</v>
      </c>
      <c r="H1542" s="8">
        <f t="shared" si="312"/>
        <v>4.25</v>
      </c>
      <c r="I1542" s="3">
        <v>26.18</v>
      </c>
      <c r="J1542" s="4">
        <v>0.47</v>
      </c>
      <c r="K1542" s="2" t="str">
        <f t="shared" si="313"/>
        <v>Tuesday</v>
      </c>
      <c r="L1542" s="5">
        <f t="shared" si="314"/>
        <v>43693</v>
      </c>
      <c r="M1542" s="2" t="str">
        <f t="shared" si="315"/>
        <v>Friday</v>
      </c>
      <c r="N1542" s="2" t="str">
        <f t="shared" si="316"/>
        <v>Friday</v>
      </c>
      <c r="O1542" s="12">
        <f t="shared" si="317"/>
        <v>2.7965</v>
      </c>
      <c r="P1542" s="11" t="str">
        <f t="shared" si="318"/>
        <v>Low Cost per Unit</v>
      </c>
      <c r="Q1542" s="12">
        <f t="shared" si="319"/>
        <v>0</v>
      </c>
      <c r="R1542" s="12">
        <f t="shared" si="320"/>
        <v>1.6778999999999999</v>
      </c>
      <c r="S1542" s="12">
        <f t="shared" si="321"/>
        <v>0</v>
      </c>
      <c r="T1542" s="12">
        <f t="shared" si="322"/>
        <v>0</v>
      </c>
      <c r="U1542" s="12">
        <f t="shared" si="323"/>
        <v>0</v>
      </c>
      <c r="V1542" s="13" t="str">
        <f t="shared" ca="1" si="324"/>
        <v>Greater Than 8 Weeks Old</v>
      </c>
    </row>
    <row r="1543" spans="1:22" x14ac:dyDescent="0.35">
      <c r="A1543" s="2" t="s">
        <v>317</v>
      </c>
      <c r="B1543" s="5">
        <v>43691</v>
      </c>
      <c r="C1543" s="5" t="s">
        <v>371</v>
      </c>
      <c r="D1543" s="5" t="s">
        <v>371</v>
      </c>
      <c r="E1543" s="6">
        <v>4</v>
      </c>
      <c r="F1543" s="3">
        <v>31.96</v>
      </c>
      <c r="G1543" s="3">
        <v>17</v>
      </c>
      <c r="H1543" s="8">
        <f t="shared" si="312"/>
        <v>4.25</v>
      </c>
      <c r="I1543" s="3">
        <v>14.96</v>
      </c>
      <c r="J1543" s="4">
        <v>0.47</v>
      </c>
      <c r="K1543" s="2" t="str">
        <f t="shared" si="313"/>
        <v>Wednesday</v>
      </c>
      <c r="L1543" s="5">
        <f t="shared" si="314"/>
        <v>43694</v>
      </c>
      <c r="M1543" s="2" t="str">
        <f t="shared" si="315"/>
        <v>Saturday</v>
      </c>
      <c r="N1543" s="2" t="str">
        <f t="shared" si="316"/>
        <v>Saturday</v>
      </c>
      <c r="O1543" s="12">
        <f t="shared" si="317"/>
        <v>0</v>
      </c>
      <c r="P1543" s="11" t="str">
        <f t="shared" si="318"/>
        <v>Low Cost per Unit</v>
      </c>
      <c r="Q1543" s="12">
        <f t="shared" si="319"/>
        <v>0</v>
      </c>
      <c r="R1543" s="12">
        <f t="shared" si="320"/>
        <v>0.95879999999999999</v>
      </c>
      <c r="S1543" s="12">
        <f t="shared" si="321"/>
        <v>0</v>
      </c>
      <c r="T1543" s="12">
        <f t="shared" si="322"/>
        <v>0</v>
      </c>
      <c r="U1543" s="12">
        <f t="shared" si="323"/>
        <v>0</v>
      </c>
      <c r="V1543" s="13" t="str">
        <f t="shared" ca="1" si="324"/>
        <v>Greater Than 8 Weeks Old</v>
      </c>
    </row>
    <row r="1544" spans="1:22" x14ac:dyDescent="0.35">
      <c r="A1544" s="2" t="s">
        <v>39</v>
      </c>
      <c r="B1544" s="5">
        <v>43678</v>
      </c>
      <c r="C1544" s="5" t="s">
        <v>375</v>
      </c>
      <c r="D1544" s="5" t="s">
        <v>382</v>
      </c>
      <c r="E1544" s="6">
        <v>2</v>
      </c>
      <c r="F1544" s="3">
        <v>24</v>
      </c>
      <c r="G1544" s="3">
        <v>3</v>
      </c>
      <c r="H1544" s="8">
        <f t="shared" si="312"/>
        <v>1.5</v>
      </c>
      <c r="I1544" s="3">
        <v>21</v>
      </c>
      <c r="J1544" s="4">
        <v>0.88</v>
      </c>
      <c r="K1544" s="2" t="str">
        <f t="shared" si="313"/>
        <v>Thursday</v>
      </c>
      <c r="L1544" s="5">
        <f t="shared" si="314"/>
        <v>43681</v>
      </c>
      <c r="M1544" s="2" t="str">
        <f t="shared" si="315"/>
        <v>Sunday</v>
      </c>
      <c r="N1544" s="2" t="str">
        <f t="shared" si="316"/>
        <v>Monday</v>
      </c>
      <c r="O1544" s="12">
        <f t="shared" si="317"/>
        <v>0</v>
      </c>
      <c r="P1544" s="11" t="str">
        <f t="shared" si="318"/>
        <v>Low Cost per Unit</v>
      </c>
      <c r="Q1544" s="12">
        <f t="shared" si="319"/>
        <v>0</v>
      </c>
      <c r="R1544" s="12">
        <f t="shared" si="320"/>
        <v>0.72</v>
      </c>
      <c r="S1544" s="12">
        <f t="shared" si="321"/>
        <v>0</v>
      </c>
      <c r="T1544" s="12">
        <f t="shared" si="322"/>
        <v>0</v>
      </c>
      <c r="U1544" s="12">
        <f t="shared" si="323"/>
        <v>0</v>
      </c>
      <c r="V1544" s="13" t="str">
        <f t="shared" ca="1" si="324"/>
        <v>Greater Than 8 Weeks Old</v>
      </c>
    </row>
    <row r="1545" spans="1:22" x14ac:dyDescent="0.35">
      <c r="A1545" s="2" t="s">
        <v>39</v>
      </c>
      <c r="B1545" s="5">
        <v>43680</v>
      </c>
      <c r="C1545" s="5" t="s">
        <v>375</v>
      </c>
      <c r="D1545" s="5" t="s">
        <v>382</v>
      </c>
      <c r="E1545" s="6">
        <v>2</v>
      </c>
      <c r="F1545" s="3">
        <v>24</v>
      </c>
      <c r="G1545" s="3">
        <v>3</v>
      </c>
      <c r="H1545" s="8">
        <f t="shared" si="312"/>
        <v>1.5</v>
      </c>
      <c r="I1545" s="3">
        <v>21</v>
      </c>
      <c r="J1545" s="4">
        <v>0.88</v>
      </c>
      <c r="K1545" s="2" t="str">
        <f t="shared" si="313"/>
        <v>Saturday</v>
      </c>
      <c r="L1545" s="5">
        <f t="shared" si="314"/>
        <v>43683</v>
      </c>
      <c r="M1545" s="2" t="str">
        <f t="shared" si="315"/>
        <v>Tuesday</v>
      </c>
      <c r="N1545" s="2" t="str">
        <f t="shared" si="316"/>
        <v>Tuesday</v>
      </c>
      <c r="O1545" s="12">
        <f t="shared" si="317"/>
        <v>0</v>
      </c>
      <c r="P1545" s="11" t="str">
        <f t="shared" si="318"/>
        <v>Low Cost per Unit</v>
      </c>
      <c r="Q1545" s="12">
        <f t="shared" si="319"/>
        <v>0</v>
      </c>
      <c r="R1545" s="12">
        <f t="shared" si="320"/>
        <v>0.72</v>
      </c>
      <c r="S1545" s="12">
        <f t="shared" si="321"/>
        <v>0</v>
      </c>
      <c r="T1545" s="12">
        <f t="shared" si="322"/>
        <v>0</v>
      </c>
      <c r="U1545" s="12">
        <f t="shared" si="323"/>
        <v>0</v>
      </c>
      <c r="V1545" s="13" t="str">
        <f t="shared" ca="1" si="324"/>
        <v>Greater Than 8 Weeks Old</v>
      </c>
    </row>
    <row r="1546" spans="1:22" x14ac:dyDescent="0.35">
      <c r="A1546" s="2" t="s">
        <v>39</v>
      </c>
      <c r="B1546" s="5">
        <v>43684</v>
      </c>
      <c r="C1546" s="5" t="s">
        <v>375</v>
      </c>
      <c r="D1546" s="5" t="s">
        <v>382</v>
      </c>
      <c r="E1546" s="6">
        <v>3</v>
      </c>
      <c r="F1546" s="3">
        <v>24</v>
      </c>
      <c r="G1546" s="3">
        <v>4.5</v>
      </c>
      <c r="H1546" s="8">
        <f t="shared" si="312"/>
        <v>1.5</v>
      </c>
      <c r="I1546" s="3">
        <v>19.5</v>
      </c>
      <c r="J1546" s="4">
        <v>0.81</v>
      </c>
      <c r="K1546" s="2" t="str">
        <f t="shared" si="313"/>
        <v>Wednesday</v>
      </c>
      <c r="L1546" s="5">
        <f t="shared" si="314"/>
        <v>43687</v>
      </c>
      <c r="M1546" s="2" t="str">
        <f t="shared" si="315"/>
        <v>Saturday</v>
      </c>
      <c r="N1546" s="2" t="str">
        <f t="shared" si="316"/>
        <v>Saturday</v>
      </c>
      <c r="O1546" s="12">
        <f t="shared" si="317"/>
        <v>0</v>
      </c>
      <c r="P1546" s="11" t="str">
        <f t="shared" si="318"/>
        <v>Low Cost per Unit</v>
      </c>
      <c r="Q1546" s="12">
        <f t="shared" si="319"/>
        <v>0</v>
      </c>
      <c r="R1546" s="12">
        <f t="shared" si="320"/>
        <v>0.72</v>
      </c>
      <c r="S1546" s="12">
        <f t="shared" si="321"/>
        <v>0</v>
      </c>
      <c r="T1546" s="12">
        <f t="shared" si="322"/>
        <v>0</v>
      </c>
      <c r="U1546" s="12">
        <f t="shared" si="323"/>
        <v>0</v>
      </c>
      <c r="V1546" s="13" t="str">
        <f t="shared" ca="1" si="324"/>
        <v>Greater Than 8 Weeks Old</v>
      </c>
    </row>
    <row r="1547" spans="1:22" x14ac:dyDescent="0.35">
      <c r="A1547" s="2" t="s">
        <v>39</v>
      </c>
      <c r="B1547" s="5">
        <v>43685</v>
      </c>
      <c r="C1547" s="5" t="s">
        <v>375</v>
      </c>
      <c r="D1547" s="5" t="s">
        <v>382</v>
      </c>
      <c r="E1547" s="6">
        <v>11</v>
      </c>
      <c r="F1547" s="3">
        <v>132</v>
      </c>
      <c r="G1547" s="3">
        <v>16.5</v>
      </c>
      <c r="H1547" s="8">
        <f t="shared" si="312"/>
        <v>1.5</v>
      </c>
      <c r="I1547" s="3">
        <v>115.5</v>
      </c>
      <c r="J1547" s="4">
        <v>0.88</v>
      </c>
      <c r="K1547" s="2" t="str">
        <f t="shared" si="313"/>
        <v>Thursday</v>
      </c>
      <c r="L1547" s="5">
        <f t="shared" si="314"/>
        <v>43688</v>
      </c>
      <c r="M1547" s="2" t="str">
        <f t="shared" si="315"/>
        <v>Sunday</v>
      </c>
      <c r="N1547" s="2" t="str">
        <f t="shared" si="316"/>
        <v>Monday</v>
      </c>
      <c r="O1547" s="12">
        <f t="shared" si="317"/>
        <v>0</v>
      </c>
      <c r="P1547" s="11" t="str">
        <f t="shared" si="318"/>
        <v>Low Cost per Unit</v>
      </c>
      <c r="Q1547" s="12">
        <f t="shared" si="319"/>
        <v>0</v>
      </c>
      <c r="R1547" s="12">
        <f t="shared" si="320"/>
        <v>3.96</v>
      </c>
      <c r="S1547" s="12">
        <f t="shared" si="321"/>
        <v>0</v>
      </c>
      <c r="T1547" s="12">
        <f t="shared" si="322"/>
        <v>0</v>
      </c>
      <c r="U1547" s="12">
        <f t="shared" si="323"/>
        <v>0</v>
      </c>
      <c r="V1547" s="13" t="str">
        <f t="shared" ca="1" si="324"/>
        <v>Greater Than 8 Weeks Old</v>
      </c>
    </row>
    <row r="1548" spans="1:22" x14ac:dyDescent="0.35">
      <c r="A1548" s="2" t="s">
        <v>39</v>
      </c>
      <c r="B1548" s="5">
        <v>43686</v>
      </c>
      <c r="C1548" s="5" t="s">
        <v>375</v>
      </c>
      <c r="D1548" s="5" t="s">
        <v>382</v>
      </c>
      <c r="E1548" s="6">
        <v>4</v>
      </c>
      <c r="F1548" s="3">
        <v>48</v>
      </c>
      <c r="G1548" s="3">
        <v>6</v>
      </c>
      <c r="H1548" s="8">
        <f t="shared" si="312"/>
        <v>1.5</v>
      </c>
      <c r="I1548" s="3">
        <v>42</v>
      </c>
      <c r="J1548" s="4">
        <v>0.88</v>
      </c>
      <c r="K1548" s="2" t="str">
        <f t="shared" si="313"/>
        <v>Friday</v>
      </c>
      <c r="L1548" s="5">
        <f t="shared" si="314"/>
        <v>43689</v>
      </c>
      <c r="M1548" s="2" t="str">
        <f t="shared" si="315"/>
        <v>Monday</v>
      </c>
      <c r="N1548" s="2" t="str">
        <f t="shared" si="316"/>
        <v>Monday</v>
      </c>
      <c r="O1548" s="12">
        <f t="shared" si="317"/>
        <v>0</v>
      </c>
      <c r="P1548" s="11" t="str">
        <f t="shared" si="318"/>
        <v>Low Cost per Unit</v>
      </c>
      <c r="Q1548" s="12">
        <f t="shared" si="319"/>
        <v>0</v>
      </c>
      <c r="R1548" s="12">
        <f t="shared" si="320"/>
        <v>1.44</v>
      </c>
      <c r="S1548" s="12">
        <f t="shared" si="321"/>
        <v>0</v>
      </c>
      <c r="T1548" s="12">
        <f t="shared" si="322"/>
        <v>0</v>
      </c>
      <c r="U1548" s="12">
        <f t="shared" si="323"/>
        <v>0</v>
      </c>
      <c r="V1548" s="13" t="str">
        <f t="shared" ca="1" si="324"/>
        <v>Greater Than 8 Weeks Old</v>
      </c>
    </row>
    <row r="1549" spans="1:22" x14ac:dyDescent="0.35">
      <c r="A1549" s="2" t="s">
        <v>39</v>
      </c>
      <c r="B1549" s="5">
        <v>43687</v>
      </c>
      <c r="C1549" s="5" t="s">
        <v>375</v>
      </c>
      <c r="D1549" s="5" t="s">
        <v>382</v>
      </c>
      <c r="E1549" s="6">
        <v>3</v>
      </c>
      <c r="F1549" s="3">
        <v>36</v>
      </c>
      <c r="G1549" s="3">
        <v>4.5</v>
      </c>
      <c r="H1549" s="8">
        <f t="shared" si="312"/>
        <v>1.5</v>
      </c>
      <c r="I1549" s="3">
        <v>31.5</v>
      </c>
      <c r="J1549" s="4">
        <v>0.88</v>
      </c>
      <c r="K1549" s="2" t="str">
        <f t="shared" si="313"/>
        <v>Saturday</v>
      </c>
      <c r="L1549" s="5">
        <f t="shared" si="314"/>
        <v>43690</v>
      </c>
      <c r="M1549" s="2" t="str">
        <f t="shared" si="315"/>
        <v>Tuesday</v>
      </c>
      <c r="N1549" s="2" t="str">
        <f t="shared" si="316"/>
        <v>Tuesday</v>
      </c>
      <c r="O1549" s="12">
        <f t="shared" si="317"/>
        <v>0</v>
      </c>
      <c r="P1549" s="11" t="str">
        <f t="shared" si="318"/>
        <v>Low Cost per Unit</v>
      </c>
      <c r="Q1549" s="12">
        <f t="shared" si="319"/>
        <v>0</v>
      </c>
      <c r="R1549" s="12">
        <f t="shared" si="320"/>
        <v>1.08</v>
      </c>
      <c r="S1549" s="12">
        <f t="shared" si="321"/>
        <v>0</v>
      </c>
      <c r="T1549" s="12">
        <f t="shared" si="322"/>
        <v>0</v>
      </c>
      <c r="U1549" s="12">
        <f t="shared" si="323"/>
        <v>0</v>
      </c>
      <c r="V1549" s="13" t="str">
        <f t="shared" ca="1" si="324"/>
        <v>Greater Than 8 Weeks Old</v>
      </c>
    </row>
    <row r="1550" spans="1:22" x14ac:dyDescent="0.35">
      <c r="A1550" s="2" t="s">
        <v>39</v>
      </c>
      <c r="B1550" s="5">
        <v>43690</v>
      </c>
      <c r="C1550" s="5" t="s">
        <v>375</v>
      </c>
      <c r="D1550" s="5" t="s">
        <v>382</v>
      </c>
      <c r="E1550" s="6">
        <v>8</v>
      </c>
      <c r="F1550" s="3">
        <v>96</v>
      </c>
      <c r="G1550" s="3">
        <v>12</v>
      </c>
      <c r="H1550" s="8">
        <f t="shared" si="312"/>
        <v>1.5</v>
      </c>
      <c r="I1550" s="3">
        <v>84</v>
      </c>
      <c r="J1550" s="4">
        <v>0.88</v>
      </c>
      <c r="K1550" s="2" t="str">
        <f t="shared" si="313"/>
        <v>Tuesday</v>
      </c>
      <c r="L1550" s="5">
        <f t="shared" si="314"/>
        <v>43693</v>
      </c>
      <c r="M1550" s="2" t="str">
        <f t="shared" si="315"/>
        <v>Friday</v>
      </c>
      <c r="N1550" s="2" t="str">
        <f t="shared" si="316"/>
        <v>Friday</v>
      </c>
      <c r="O1550" s="12">
        <f t="shared" si="317"/>
        <v>4.8000000000000007</v>
      </c>
      <c r="P1550" s="11" t="str">
        <f t="shared" si="318"/>
        <v>Low Cost per Unit</v>
      </c>
      <c r="Q1550" s="12">
        <f t="shared" si="319"/>
        <v>0</v>
      </c>
      <c r="R1550" s="12">
        <f t="shared" si="320"/>
        <v>2.88</v>
      </c>
      <c r="S1550" s="12">
        <f t="shared" si="321"/>
        <v>0</v>
      </c>
      <c r="T1550" s="12">
        <f t="shared" si="322"/>
        <v>0</v>
      </c>
      <c r="U1550" s="12">
        <f t="shared" si="323"/>
        <v>0</v>
      </c>
      <c r="V1550" s="13" t="str">
        <f t="shared" ca="1" si="324"/>
        <v>Greater Than 8 Weeks Old</v>
      </c>
    </row>
    <row r="1551" spans="1:22" x14ac:dyDescent="0.35">
      <c r="A1551" s="2" t="s">
        <v>39</v>
      </c>
      <c r="B1551" s="5">
        <v>43693</v>
      </c>
      <c r="C1551" s="5" t="s">
        <v>375</v>
      </c>
      <c r="D1551" s="5" t="s">
        <v>382</v>
      </c>
      <c r="E1551" s="6">
        <v>2</v>
      </c>
      <c r="F1551" s="3">
        <v>24</v>
      </c>
      <c r="G1551" s="3">
        <v>3</v>
      </c>
      <c r="H1551" s="8">
        <f t="shared" si="312"/>
        <v>1.5</v>
      </c>
      <c r="I1551" s="3">
        <v>21</v>
      </c>
      <c r="J1551" s="4">
        <v>0.88</v>
      </c>
      <c r="K1551" s="2" t="str">
        <f t="shared" si="313"/>
        <v>Friday</v>
      </c>
      <c r="L1551" s="5">
        <f t="shared" si="314"/>
        <v>43696</v>
      </c>
      <c r="M1551" s="2" t="str">
        <f t="shared" si="315"/>
        <v>Monday</v>
      </c>
      <c r="N1551" s="2" t="str">
        <f t="shared" si="316"/>
        <v>Monday</v>
      </c>
      <c r="O1551" s="12">
        <f t="shared" si="317"/>
        <v>0</v>
      </c>
      <c r="P1551" s="11" t="str">
        <f t="shared" si="318"/>
        <v>Low Cost per Unit</v>
      </c>
      <c r="Q1551" s="12">
        <f t="shared" si="319"/>
        <v>0</v>
      </c>
      <c r="R1551" s="12">
        <f t="shared" si="320"/>
        <v>0.72</v>
      </c>
      <c r="S1551" s="12">
        <f t="shared" si="321"/>
        <v>0</v>
      </c>
      <c r="T1551" s="12">
        <f t="shared" si="322"/>
        <v>0</v>
      </c>
      <c r="U1551" s="12">
        <f t="shared" si="323"/>
        <v>0</v>
      </c>
      <c r="V1551" s="13" t="str">
        <f t="shared" ca="1" si="324"/>
        <v>Greater Than 8 Weeks Old</v>
      </c>
    </row>
    <row r="1552" spans="1:22" x14ac:dyDescent="0.35">
      <c r="A1552" s="2" t="s">
        <v>39</v>
      </c>
      <c r="B1552" s="5">
        <v>43694</v>
      </c>
      <c r="C1552" s="5" t="s">
        <v>375</v>
      </c>
      <c r="D1552" s="5" t="s">
        <v>382</v>
      </c>
      <c r="E1552" s="6">
        <v>2</v>
      </c>
      <c r="F1552" s="3">
        <v>24</v>
      </c>
      <c r="G1552" s="3">
        <v>3</v>
      </c>
      <c r="H1552" s="8">
        <f t="shared" si="312"/>
        <v>1.5</v>
      </c>
      <c r="I1552" s="3">
        <v>21</v>
      </c>
      <c r="J1552" s="4">
        <v>0.88</v>
      </c>
      <c r="K1552" s="2" t="str">
        <f t="shared" si="313"/>
        <v>Saturday</v>
      </c>
      <c r="L1552" s="5">
        <f t="shared" si="314"/>
        <v>43697</v>
      </c>
      <c r="M1552" s="2" t="str">
        <f t="shared" si="315"/>
        <v>Tuesday</v>
      </c>
      <c r="N1552" s="2" t="str">
        <f t="shared" si="316"/>
        <v>Tuesday</v>
      </c>
      <c r="O1552" s="12">
        <f t="shared" si="317"/>
        <v>0</v>
      </c>
      <c r="P1552" s="11" t="str">
        <f t="shared" si="318"/>
        <v>Low Cost per Unit</v>
      </c>
      <c r="Q1552" s="12">
        <f t="shared" si="319"/>
        <v>0</v>
      </c>
      <c r="R1552" s="12">
        <f t="shared" si="320"/>
        <v>0.72</v>
      </c>
      <c r="S1552" s="12">
        <f t="shared" si="321"/>
        <v>0</v>
      </c>
      <c r="T1552" s="12">
        <f t="shared" si="322"/>
        <v>0</v>
      </c>
      <c r="U1552" s="12">
        <f t="shared" si="323"/>
        <v>0</v>
      </c>
      <c r="V1552" s="13" t="str">
        <f t="shared" ca="1" si="324"/>
        <v>Greater Than 8 Weeks Old</v>
      </c>
    </row>
    <row r="1553" spans="1:22" x14ac:dyDescent="0.35">
      <c r="A1553" s="2" t="s">
        <v>39</v>
      </c>
      <c r="B1553" s="5">
        <v>43695</v>
      </c>
      <c r="C1553" s="5" t="s">
        <v>375</v>
      </c>
      <c r="D1553" s="5" t="s">
        <v>382</v>
      </c>
      <c r="E1553" s="6">
        <v>2</v>
      </c>
      <c r="F1553" s="3">
        <v>24</v>
      </c>
      <c r="G1553" s="3">
        <v>3</v>
      </c>
      <c r="H1553" s="8">
        <f t="shared" si="312"/>
        <v>1.5</v>
      </c>
      <c r="I1553" s="3">
        <v>21</v>
      </c>
      <c r="J1553" s="4">
        <v>0.88</v>
      </c>
      <c r="K1553" s="2" t="str">
        <f t="shared" si="313"/>
        <v>Sunday</v>
      </c>
      <c r="L1553" s="5">
        <f t="shared" si="314"/>
        <v>43698</v>
      </c>
      <c r="M1553" s="2" t="str">
        <f t="shared" si="315"/>
        <v>Wednesday</v>
      </c>
      <c r="N1553" s="2" t="str">
        <f t="shared" si="316"/>
        <v>Wednesday</v>
      </c>
      <c r="O1553" s="12">
        <f t="shared" si="317"/>
        <v>0</v>
      </c>
      <c r="P1553" s="11" t="str">
        <f t="shared" si="318"/>
        <v>Low Cost per Unit</v>
      </c>
      <c r="Q1553" s="12">
        <f t="shared" si="319"/>
        <v>0</v>
      </c>
      <c r="R1553" s="12">
        <f t="shared" si="320"/>
        <v>0.72</v>
      </c>
      <c r="S1553" s="12">
        <f t="shared" si="321"/>
        <v>0</v>
      </c>
      <c r="T1553" s="12">
        <f t="shared" si="322"/>
        <v>0</v>
      </c>
      <c r="U1553" s="12">
        <f t="shared" si="323"/>
        <v>0</v>
      </c>
      <c r="V1553" s="13" t="str">
        <f t="shared" ca="1" si="324"/>
        <v>Greater Than 8 Weeks Old</v>
      </c>
    </row>
    <row r="1554" spans="1:22" x14ac:dyDescent="0.35">
      <c r="A1554" s="2" t="s">
        <v>39</v>
      </c>
      <c r="B1554" s="5">
        <v>43696</v>
      </c>
      <c r="C1554" s="5" t="s">
        <v>375</v>
      </c>
      <c r="D1554" s="5" t="s">
        <v>382</v>
      </c>
      <c r="E1554" s="6">
        <v>2</v>
      </c>
      <c r="F1554" s="3">
        <v>24</v>
      </c>
      <c r="G1554" s="3">
        <v>3</v>
      </c>
      <c r="H1554" s="8">
        <f t="shared" si="312"/>
        <v>1.5</v>
      </c>
      <c r="I1554" s="3">
        <v>21</v>
      </c>
      <c r="J1554" s="4">
        <v>0.88</v>
      </c>
      <c r="K1554" s="2" t="str">
        <f t="shared" si="313"/>
        <v>Monday</v>
      </c>
      <c r="L1554" s="5">
        <f t="shared" si="314"/>
        <v>43699</v>
      </c>
      <c r="M1554" s="2" t="str">
        <f t="shared" si="315"/>
        <v>Thursday</v>
      </c>
      <c r="N1554" s="2" t="str">
        <f t="shared" si="316"/>
        <v>Thursday</v>
      </c>
      <c r="O1554" s="12">
        <f t="shared" si="317"/>
        <v>0</v>
      </c>
      <c r="P1554" s="11" t="str">
        <f t="shared" si="318"/>
        <v>Low Cost per Unit</v>
      </c>
      <c r="Q1554" s="12">
        <f t="shared" si="319"/>
        <v>0</v>
      </c>
      <c r="R1554" s="12">
        <f t="shared" si="320"/>
        <v>0.72</v>
      </c>
      <c r="S1554" s="12">
        <f t="shared" si="321"/>
        <v>0</v>
      </c>
      <c r="T1554" s="12">
        <f t="shared" si="322"/>
        <v>0</v>
      </c>
      <c r="U1554" s="12">
        <f t="shared" si="323"/>
        <v>0</v>
      </c>
      <c r="V1554" s="13" t="str">
        <f t="shared" ca="1" si="324"/>
        <v>Greater Than 8 Weeks Old</v>
      </c>
    </row>
    <row r="1555" spans="1:22" x14ac:dyDescent="0.35">
      <c r="A1555" s="2" t="s">
        <v>39</v>
      </c>
      <c r="B1555" s="5">
        <v>43698</v>
      </c>
      <c r="C1555" s="5" t="s">
        <v>375</v>
      </c>
      <c r="D1555" s="5" t="s">
        <v>382</v>
      </c>
      <c r="E1555" s="6">
        <v>5</v>
      </c>
      <c r="F1555" s="3">
        <v>60</v>
      </c>
      <c r="G1555" s="3">
        <v>7.5</v>
      </c>
      <c r="H1555" s="8">
        <f t="shared" si="312"/>
        <v>1.5</v>
      </c>
      <c r="I1555" s="3">
        <v>52.5</v>
      </c>
      <c r="J1555" s="4">
        <v>0.88</v>
      </c>
      <c r="K1555" s="2" t="str">
        <f t="shared" si="313"/>
        <v>Wednesday</v>
      </c>
      <c r="L1555" s="5">
        <f t="shared" si="314"/>
        <v>43701</v>
      </c>
      <c r="M1555" s="2" t="str">
        <f t="shared" si="315"/>
        <v>Saturday</v>
      </c>
      <c r="N1555" s="2" t="str">
        <f t="shared" si="316"/>
        <v>Saturday</v>
      </c>
      <c r="O1555" s="12">
        <f t="shared" si="317"/>
        <v>0</v>
      </c>
      <c r="P1555" s="11" t="str">
        <f t="shared" si="318"/>
        <v>Low Cost per Unit</v>
      </c>
      <c r="Q1555" s="12">
        <f t="shared" si="319"/>
        <v>0</v>
      </c>
      <c r="R1555" s="12">
        <f t="shared" si="320"/>
        <v>1.7999999999999998</v>
      </c>
      <c r="S1555" s="12">
        <f t="shared" si="321"/>
        <v>0</v>
      </c>
      <c r="T1555" s="12">
        <f t="shared" si="322"/>
        <v>0</v>
      </c>
      <c r="U1555" s="12">
        <f t="shared" si="323"/>
        <v>0</v>
      </c>
      <c r="V1555" s="13" t="str">
        <f t="shared" ca="1" si="324"/>
        <v>Greater Than 8 Weeks Old</v>
      </c>
    </row>
    <row r="1556" spans="1:22" x14ac:dyDescent="0.35">
      <c r="A1556" s="2" t="s">
        <v>39</v>
      </c>
      <c r="B1556" s="5">
        <v>43700</v>
      </c>
      <c r="C1556" s="5" t="s">
        <v>375</v>
      </c>
      <c r="D1556" s="5" t="s">
        <v>382</v>
      </c>
      <c r="E1556" s="6">
        <v>2</v>
      </c>
      <c r="F1556" s="3">
        <v>24</v>
      </c>
      <c r="G1556" s="3">
        <v>3</v>
      </c>
      <c r="H1556" s="8">
        <f t="shared" si="312"/>
        <v>1.5</v>
      </c>
      <c r="I1556" s="3">
        <v>21</v>
      </c>
      <c r="J1556" s="4">
        <v>0.88</v>
      </c>
      <c r="K1556" s="2" t="str">
        <f t="shared" si="313"/>
        <v>Friday</v>
      </c>
      <c r="L1556" s="5">
        <f t="shared" si="314"/>
        <v>43703</v>
      </c>
      <c r="M1556" s="2" t="str">
        <f t="shared" si="315"/>
        <v>Monday</v>
      </c>
      <c r="N1556" s="2" t="str">
        <f t="shared" si="316"/>
        <v>Monday</v>
      </c>
      <c r="O1556" s="12">
        <f t="shared" si="317"/>
        <v>0</v>
      </c>
      <c r="P1556" s="11" t="str">
        <f t="shared" si="318"/>
        <v>Low Cost per Unit</v>
      </c>
      <c r="Q1556" s="12">
        <f t="shared" si="319"/>
        <v>0</v>
      </c>
      <c r="R1556" s="12">
        <f t="shared" si="320"/>
        <v>0.72</v>
      </c>
      <c r="S1556" s="12">
        <f t="shared" si="321"/>
        <v>0</v>
      </c>
      <c r="T1556" s="12">
        <f t="shared" si="322"/>
        <v>0</v>
      </c>
      <c r="U1556" s="12">
        <f t="shared" si="323"/>
        <v>0</v>
      </c>
      <c r="V1556" s="13" t="str">
        <f t="shared" ca="1" si="324"/>
        <v>Greater Than 8 Weeks Old</v>
      </c>
    </row>
    <row r="1557" spans="1:22" x14ac:dyDescent="0.35">
      <c r="A1557" s="2" t="s">
        <v>39</v>
      </c>
      <c r="B1557" s="5">
        <v>43701</v>
      </c>
      <c r="C1557" s="5" t="s">
        <v>375</v>
      </c>
      <c r="D1557" s="5" t="s">
        <v>382</v>
      </c>
      <c r="E1557" s="6">
        <v>3</v>
      </c>
      <c r="F1557" s="3">
        <v>36</v>
      </c>
      <c r="G1557" s="3">
        <v>4.5</v>
      </c>
      <c r="H1557" s="8">
        <f t="shared" si="312"/>
        <v>1.5</v>
      </c>
      <c r="I1557" s="3">
        <v>31.5</v>
      </c>
      <c r="J1557" s="4">
        <v>0.88</v>
      </c>
      <c r="K1557" s="2" t="str">
        <f t="shared" si="313"/>
        <v>Saturday</v>
      </c>
      <c r="L1557" s="5">
        <f t="shared" si="314"/>
        <v>43704</v>
      </c>
      <c r="M1557" s="2" t="str">
        <f t="shared" si="315"/>
        <v>Tuesday</v>
      </c>
      <c r="N1557" s="2" t="str">
        <f t="shared" si="316"/>
        <v>Tuesday</v>
      </c>
      <c r="O1557" s="12">
        <f t="shared" si="317"/>
        <v>0</v>
      </c>
      <c r="P1557" s="11" t="str">
        <f t="shared" si="318"/>
        <v>Low Cost per Unit</v>
      </c>
      <c r="Q1557" s="12">
        <f t="shared" si="319"/>
        <v>0</v>
      </c>
      <c r="R1557" s="12">
        <f t="shared" si="320"/>
        <v>1.08</v>
      </c>
      <c r="S1557" s="12">
        <f t="shared" si="321"/>
        <v>0</v>
      </c>
      <c r="T1557" s="12">
        <f t="shared" si="322"/>
        <v>0</v>
      </c>
      <c r="U1557" s="12">
        <f t="shared" si="323"/>
        <v>0</v>
      </c>
      <c r="V1557" s="13" t="str">
        <f t="shared" ca="1" si="324"/>
        <v>Greater Than 8 Weeks Old</v>
      </c>
    </row>
    <row r="1558" spans="1:22" x14ac:dyDescent="0.35">
      <c r="A1558" s="2" t="s">
        <v>39</v>
      </c>
      <c r="B1558" s="5">
        <v>43706</v>
      </c>
      <c r="C1558" s="5" t="s">
        <v>375</v>
      </c>
      <c r="D1558" s="5" t="s">
        <v>382</v>
      </c>
      <c r="E1558" s="6">
        <v>2</v>
      </c>
      <c r="F1558" s="3">
        <v>24</v>
      </c>
      <c r="G1558" s="3">
        <v>3</v>
      </c>
      <c r="H1558" s="8">
        <f t="shared" si="312"/>
        <v>1.5</v>
      </c>
      <c r="I1558" s="3">
        <v>21</v>
      </c>
      <c r="J1558" s="4">
        <v>0.88</v>
      </c>
      <c r="K1558" s="2" t="str">
        <f t="shared" si="313"/>
        <v>Thursday</v>
      </c>
      <c r="L1558" s="5">
        <f t="shared" si="314"/>
        <v>43709</v>
      </c>
      <c r="M1558" s="2" t="str">
        <f t="shared" si="315"/>
        <v>Sunday</v>
      </c>
      <c r="N1558" s="2" t="str">
        <f t="shared" si="316"/>
        <v>Monday</v>
      </c>
      <c r="O1558" s="12">
        <f t="shared" si="317"/>
        <v>0</v>
      </c>
      <c r="P1558" s="11" t="str">
        <f t="shared" si="318"/>
        <v>Low Cost per Unit</v>
      </c>
      <c r="Q1558" s="12">
        <f t="shared" si="319"/>
        <v>0</v>
      </c>
      <c r="R1558" s="12">
        <f t="shared" si="320"/>
        <v>0.72</v>
      </c>
      <c r="S1558" s="12">
        <f t="shared" si="321"/>
        <v>0</v>
      </c>
      <c r="T1558" s="12">
        <f t="shared" si="322"/>
        <v>0</v>
      </c>
      <c r="U1558" s="12">
        <f t="shared" si="323"/>
        <v>0</v>
      </c>
      <c r="V1558" s="13" t="str">
        <f t="shared" ca="1" si="324"/>
        <v>Greater Than 8 Weeks Old</v>
      </c>
    </row>
    <row r="1559" spans="1:22" x14ac:dyDescent="0.35">
      <c r="A1559" s="2" t="s">
        <v>39</v>
      </c>
      <c r="B1559" s="5">
        <v>43707</v>
      </c>
      <c r="C1559" s="5" t="s">
        <v>375</v>
      </c>
      <c r="D1559" s="5" t="s">
        <v>382</v>
      </c>
      <c r="E1559" s="6">
        <v>2</v>
      </c>
      <c r="F1559" s="3">
        <v>24</v>
      </c>
      <c r="G1559" s="3">
        <v>3</v>
      </c>
      <c r="H1559" s="8">
        <f t="shared" si="312"/>
        <v>1.5</v>
      </c>
      <c r="I1559" s="3">
        <v>21</v>
      </c>
      <c r="J1559" s="4">
        <v>0.88</v>
      </c>
      <c r="K1559" s="2" t="str">
        <f t="shared" si="313"/>
        <v>Friday</v>
      </c>
      <c r="L1559" s="5">
        <f t="shared" si="314"/>
        <v>43710</v>
      </c>
      <c r="M1559" s="2" t="str">
        <f t="shared" si="315"/>
        <v>Monday</v>
      </c>
      <c r="N1559" s="2" t="str">
        <f t="shared" si="316"/>
        <v>Monday</v>
      </c>
      <c r="O1559" s="12">
        <f t="shared" si="317"/>
        <v>0</v>
      </c>
      <c r="P1559" s="11" t="str">
        <f t="shared" si="318"/>
        <v>Low Cost per Unit</v>
      </c>
      <c r="Q1559" s="12">
        <f t="shared" si="319"/>
        <v>0</v>
      </c>
      <c r="R1559" s="12">
        <f t="shared" si="320"/>
        <v>0.72</v>
      </c>
      <c r="S1559" s="12">
        <f t="shared" si="321"/>
        <v>0</v>
      </c>
      <c r="T1559" s="12">
        <f t="shared" si="322"/>
        <v>0</v>
      </c>
      <c r="U1559" s="12">
        <f t="shared" si="323"/>
        <v>0</v>
      </c>
      <c r="V1559" s="13" t="str">
        <f t="shared" ca="1" si="324"/>
        <v>Greater Than 8 Weeks Old</v>
      </c>
    </row>
    <row r="1560" spans="1:22" x14ac:dyDescent="0.35">
      <c r="A1560" s="2" t="s">
        <v>40</v>
      </c>
      <c r="B1560" s="5">
        <v>43679</v>
      </c>
      <c r="C1560" s="5" t="s">
        <v>375</v>
      </c>
      <c r="D1560" s="5" t="s">
        <v>382</v>
      </c>
      <c r="E1560" s="6">
        <v>2</v>
      </c>
      <c r="F1560" s="3">
        <v>38</v>
      </c>
      <c r="G1560" s="3">
        <v>14</v>
      </c>
      <c r="H1560" s="8">
        <f t="shared" si="312"/>
        <v>7</v>
      </c>
      <c r="I1560" s="3">
        <v>24</v>
      </c>
      <c r="J1560" s="4">
        <v>0.63</v>
      </c>
      <c r="K1560" s="2" t="str">
        <f t="shared" si="313"/>
        <v>Friday</v>
      </c>
      <c r="L1560" s="5">
        <f t="shared" si="314"/>
        <v>43682</v>
      </c>
      <c r="M1560" s="2" t="str">
        <f t="shared" si="315"/>
        <v>Monday</v>
      </c>
      <c r="N1560" s="2" t="str">
        <f t="shared" si="316"/>
        <v>Monday</v>
      </c>
      <c r="O1560" s="12">
        <f t="shared" si="317"/>
        <v>0</v>
      </c>
      <c r="P1560" s="11" t="str">
        <f t="shared" si="318"/>
        <v>Low Cost per Unit</v>
      </c>
      <c r="Q1560" s="12">
        <f t="shared" si="319"/>
        <v>0</v>
      </c>
      <c r="R1560" s="12">
        <f t="shared" si="320"/>
        <v>1.1399999999999999</v>
      </c>
      <c r="S1560" s="12">
        <f t="shared" si="321"/>
        <v>0</v>
      </c>
      <c r="T1560" s="12">
        <f t="shared" si="322"/>
        <v>0</v>
      </c>
      <c r="U1560" s="12">
        <f t="shared" si="323"/>
        <v>0</v>
      </c>
      <c r="V1560" s="13" t="str">
        <f t="shared" ca="1" si="324"/>
        <v>Greater Than 8 Weeks Old</v>
      </c>
    </row>
    <row r="1561" spans="1:22" x14ac:dyDescent="0.35">
      <c r="A1561" s="2" t="s">
        <v>40</v>
      </c>
      <c r="B1561" s="5">
        <v>43680</v>
      </c>
      <c r="C1561" s="5" t="s">
        <v>375</v>
      </c>
      <c r="D1561" s="5" t="s">
        <v>382</v>
      </c>
      <c r="E1561" s="6">
        <v>4</v>
      </c>
      <c r="F1561" s="3">
        <v>76</v>
      </c>
      <c r="G1561" s="3">
        <v>28</v>
      </c>
      <c r="H1561" s="8">
        <f t="shared" si="312"/>
        <v>7</v>
      </c>
      <c r="I1561" s="3">
        <v>48</v>
      </c>
      <c r="J1561" s="4">
        <v>0.63</v>
      </c>
      <c r="K1561" s="2" t="str">
        <f t="shared" si="313"/>
        <v>Saturday</v>
      </c>
      <c r="L1561" s="5">
        <f t="shared" si="314"/>
        <v>43683</v>
      </c>
      <c r="M1561" s="2" t="str">
        <f t="shared" si="315"/>
        <v>Tuesday</v>
      </c>
      <c r="N1561" s="2" t="str">
        <f t="shared" si="316"/>
        <v>Tuesday</v>
      </c>
      <c r="O1561" s="12">
        <f t="shared" si="317"/>
        <v>0</v>
      </c>
      <c r="P1561" s="11" t="str">
        <f t="shared" si="318"/>
        <v>Low Cost per Unit</v>
      </c>
      <c r="Q1561" s="12">
        <f t="shared" si="319"/>
        <v>0</v>
      </c>
      <c r="R1561" s="12">
        <f t="shared" si="320"/>
        <v>2.2799999999999998</v>
      </c>
      <c r="S1561" s="12">
        <f t="shared" si="321"/>
        <v>0</v>
      </c>
      <c r="T1561" s="12">
        <f t="shared" si="322"/>
        <v>0</v>
      </c>
      <c r="U1561" s="12">
        <f t="shared" si="323"/>
        <v>0</v>
      </c>
      <c r="V1561" s="13" t="str">
        <f t="shared" ca="1" si="324"/>
        <v>Greater Than 8 Weeks Old</v>
      </c>
    </row>
    <row r="1562" spans="1:22" x14ac:dyDescent="0.35">
      <c r="A1562" s="2" t="s">
        <v>40</v>
      </c>
      <c r="B1562" s="5">
        <v>43681</v>
      </c>
      <c r="C1562" s="5" t="s">
        <v>375</v>
      </c>
      <c r="D1562" s="5" t="s">
        <v>382</v>
      </c>
      <c r="E1562" s="6">
        <v>8</v>
      </c>
      <c r="F1562" s="3">
        <v>108</v>
      </c>
      <c r="G1562" s="3">
        <v>56</v>
      </c>
      <c r="H1562" s="8">
        <f t="shared" si="312"/>
        <v>7</v>
      </c>
      <c r="I1562" s="3">
        <v>52</v>
      </c>
      <c r="J1562" s="4">
        <v>0.48</v>
      </c>
      <c r="K1562" s="2" t="str">
        <f t="shared" si="313"/>
        <v>Sunday</v>
      </c>
      <c r="L1562" s="5">
        <f t="shared" si="314"/>
        <v>43684</v>
      </c>
      <c r="M1562" s="2" t="str">
        <f t="shared" si="315"/>
        <v>Wednesday</v>
      </c>
      <c r="N1562" s="2" t="str">
        <f t="shared" si="316"/>
        <v>Wednesday</v>
      </c>
      <c r="O1562" s="12">
        <f t="shared" si="317"/>
        <v>0</v>
      </c>
      <c r="P1562" s="11" t="str">
        <f t="shared" si="318"/>
        <v>Low Cost per Unit</v>
      </c>
      <c r="Q1562" s="12">
        <f t="shared" si="319"/>
        <v>0</v>
      </c>
      <c r="R1562" s="12">
        <f t="shared" si="320"/>
        <v>3.2399999999999998</v>
      </c>
      <c r="S1562" s="12">
        <f t="shared" si="321"/>
        <v>0</v>
      </c>
      <c r="T1562" s="12">
        <f t="shared" si="322"/>
        <v>0</v>
      </c>
      <c r="U1562" s="12">
        <f t="shared" si="323"/>
        <v>0</v>
      </c>
      <c r="V1562" s="13" t="str">
        <f t="shared" ca="1" si="324"/>
        <v>Greater Than 8 Weeks Old</v>
      </c>
    </row>
    <row r="1563" spans="1:22" x14ac:dyDescent="0.35">
      <c r="A1563" s="2" t="s">
        <v>40</v>
      </c>
      <c r="B1563" s="5">
        <v>43683</v>
      </c>
      <c r="C1563" s="5" t="s">
        <v>375</v>
      </c>
      <c r="D1563" s="5" t="s">
        <v>382</v>
      </c>
      <c r="E1563" s="6">
        <v>1</v>
      </c>
      <c r="F1563" s="3">
        <v>19</v>
      </c>
      <c r="G1563" s="3">
        <v>7</v>
      </c>
      <c r="H1563" s="8">
        <f t="shared" si="312"/>
        <v>7</v>
      </c>
      <c r="I1563" s="3">
        <v>12</v>
      </c>
      <c r="J1563" s="4">
        <v>0.63</v>
      </c>
      <c r="K1563" s="2" t="str">
        <f t="shared" si="313"/>
        <v>Tuesday</v>
      </c>
      <c r="L1563" s="5">
        <f t="shared" si="314"/>
        <v>43686</v>
      </c>
      <c r="M1563" s="2" t="str">
        <f t="shared" si="315"/>
        <v>Friday</v>
      </c>
      <c r="N1563" s="2" t="str">
        <f t="shared" si="316"/>
        <v>Friday</v>
      </c>
      <c r="O1563" s="12">
        <f t="shared" si="317"/>
        <v>0.95000000000000007</v>
      </c>
      <c r="P1563" s="11" t="str">
        <f t="shared" si="318"/>
        <v>Low Cost per Unit</v>
      </c>
      <c r="Q1563" s="12">
        <f t="shared" si="319"/>
        <v>0</v>
      </c>
      <c r="R1563" s="12">
        <f t="shared" si="320"/>
        <v>0</v>
      </c>
      <c r="S1563" s="12">
        <f t="shared" si="321"/>
        <v>0</v>
      </c>
      <c r="T1563" s="12">
        <f t="shared" si="322"/>
        <v>0</v>
      </c>
      <c r="U1563" s="12">
        <f t="shared" si="323"/>
        <v>0</v>
      </c>
      <c r="V1563" s="13" t="str">
        <f t="shared" ca="1" si="324"/>
        <v>Greater Than 8 Weeks Old</v>
      </c>
    </row>
    <row r="1564" spans="1:22" x14ac:dyDescent="0.35">
      <c r="A1564" s="2" t="s">
        <v>40</v>
      </c>
      <c r="B1564" s="5">
        <v>43684</v>
      </c>
      <c r="C1564" s="5" t="s">
        <v>375</v>
      </c>
      <c r="D1564" s="5" t="s">
        <v>382</v>
      </c>
      <c r="E1564" s="6">
        <v>2</v>
      </c>
      <c r="F1564" s="3">
        <v>38</v>
      </c>
      <c r="G1564" s="3">
        <v>14</v>
      </c>
      <c r="H1564" s="8">
        <f t="shared" si="312"/>
        <v>7</v>
      </c>
      <c r="I1564" s="3">
        <v>24</v>
      </c>
      <c r="J1564" s="4">
        <v>0.63</v>
      </c>
      <c r="K1564" s="2" t="str">
        <f t="shared" si="313"/>
        <v>Wednesday</v>
      </c>
      <c r="L1564" s="5">
        <f t="shared" si="314"/>
        <v>43687</v>
      </c>
      <c r="M1564" s="2" t="str">
        <f t="shared" si="315"/>
        <v>Saturday</v>
      </c>
      <c r="N1564" s="2" t="str">
        <f t="shared" si="316"/>
        <v>Saturday</v>
      </c>
      <c r="O1564" s="12">
        <f t="shared" si="317"/>
        <v>0</v>
      </c>
      <c r="P1564" s="11" t="str">
        <f t="shared" si="318"/>
        <v>Low Cost per Unit</v>
      </c>
      <c r="Q1564" s="12">
        <f t="shared" si="319"/>
        <v>0</v>
      </c>
      <c r="R1564" s="12">
        <f t="shared" si="320"/>
        <v>1.1399999999999999</v>
      </c>
      <c r="S1564" s="12">
        <f t="shared" si="321"/>
        <v>0</v>
      </c>
      <c r="T1564" s="12">
        <f t="shared" si="322"/>
        <v>0</v>
      </c>
      <c r="U1564" s="12">
        <f t="shared" si="323"/>
        <v>0</v>
      </c>
      <c r="V1564" s="13" t="str">
        <f t="shared" ca="1" si="324"/>
        <v>Greater Than 8 Weeks Old</v>
      </c>
    </row>
    <row r="1565" spans="1:22" x14ac:dyDescent="0.35">
      <c r="A1565" s="2" t="s">
        <v>40</v>
      </c>
      <c r="B1565" s="5">
        <v>43685</v>
      </c>
      <c r="C1565" s="5" t="s">
        <v>375</v>
      </c>
      <c r="D1565" s="5" t="s">
        <v>382</v>
      </c>
      <c r="E1565" s="6">
        <v>1</v>
      </c>
      <c r="F1565" s="3">
        <v>19</v>
      </c>
      <c r="G1565" s="3">
        <v>7</v>
      </c>
      <c r="H1565" s="8">
        <f t="shared" si="312"/>
        <v>7</v>
      </c>
      <c r="I1565" s="3">
        <v>12</v>
      </c>
      <c r="J1565" s="4">
        <v>0.63</v>
      </c>
      <c r="K1565" s="2" t="str">
        <f t="shared" si="313"/>
        <v>Thursday</v>
      </c>
      <c r="L1565" s="5">
        <f t="shared" si="314"/>
        <v>43688</v>
      </c>
      <c r="M1565" s="2" t="str">
        <f t="shared" si="315"/>
        <v>Sunday</v>
      </c>
      <c r="N1565" s="2" t="str">
        <f t="shared" si="316"/>
        <v>Monday</v>
      </c>
      <c r="O1565" s="12">
        <f t="shared" si="317"/>
        <v>0</v>
      </c>
      <c r="P1565" s="11" t="str">
        <f t="shared" si="318"/>
        <v>Low Cost per Unit</v>
      </c>
      <c r="Q1565" s="12">
        <f t="shared" si="319"/>
        <v>0</v>
      </c>
      <c r="R1565" s="12">
        <f t="shared" si="320"/>
        <v>0</v>
      </c>
      <c r="S1565" s="12">
        <f t="shared" si="321"/>
        <v>0</v>
      </c>
      <c r="T1565" s="12">
        <f t="shared" si="322"/>
        <v>0</v>
      </c>
      <c r="U1565" s="12">
        <f t="shared" si="323"/>
        <v>0</v>
      </c>
      <c r="V1565" s="13" t="str">
        <f t="shared" ca="1" si="324"/>
        <v>Greater Than 8 Weeks Old</v>
      </c>
    </row>
    <row r="1566" spans="1:22" x14ac:dyDescent="0.35">
      <c r="A1566" s="2" t="s">
        <v>40</v>
      </c>
      <c r="B1566" s="5">
        <v>43686</v>
      </c>
      <c r="C1566" s="5" t="s">
        <v>375</v>
      </c>
      <c r="D1566" s="5" t="s">
        <v>382</v>
      </c>
      <c r="E1566" s="6">
        <v>1</v>
      </c>
      <c r="F1566" s="3">
        <v>19</v>
      </c>
      <c r="G1566" s="3">
        <v>7</v>
      </c>
      <c r="H1566" s="8">
        <f t="shared" si="312"/>
        <v>7</v>
      </c>
      <c r="I1566" s="3">
        <v>12</v>
      </c>
      <c r="J1566" s="4">
        <v>0.63</v>
      </c>
      <c r="K1566" s="2" t="str">
        <f t="shared" si="313"/>
        <v>Friday</v>
      </c>
      <c r="L1566" s="5">
        <f t="shared" si="314"/>
        <v>43689</v>
      </c>
      <c r="M1566" s="2" t="str">
        <f t="shared" si="315"/>
        <v>Monday</v>
      </c>
      <c r="N1566" s="2" t="str">
        <f t="shared" si="316"/>
        <v>Monday</v>
      </c>
      <c r="O1566" s="12">
        <f t="shared" si="317"/>
        <v>0</v>
      </c>
      <c r="P1566" s="11" t="str">
        <f t="shared" si="318"/>
        <v>Low Cost per Unit</v>
      </c>
      <c r="Q1566" s="12">
        <f t="shared" si="319"/>
        <v>0</v>
      </c>
      <c r="R1566" s="12">
        <f t="shared" si="320"/>
        <v>0</v>
      </c>
      <c r="S1566" s="12">
        <f t="shared" si="321"/>
        <v>0</v>
      </c>
      <c r="T1566" s="12">
        <f t="shared" si="322"/>
        <v>0</v>
      </c>
      <c r="U1566" s="12">
        <f t="shared" si="323"/>
        <v>0</v>
      </c>
      <c r="V1566" s="13" t="str">
        <f t="shared" ca="1" si="324"/>
        <v>Greater Than 8 Weeks Old</v>
      </c>
    </row>
    <row r="1567" spans="1:22" x14ac:dyDescent="0.35">
      <c r="A1567" s="2" t="s">
        <v>40</v>
      </c>
      <c r="B1567" s="5">
        <v>43687</v>
      </c>
      <c r="C1567" s="5" t="s">
        <v>375</v>
      </c>
      <c r="D1567" s="5" t="s">
        <v>382</v>
      </c>
      <c r="E1567" s="6">
        <v>1</v>
      </c>
      <c r="F1567" s="3">
        <v>19</v>
      </c>
      <c r="G1567" s="3">
        <v>7</v>
      </c>
      <c r="H1567" s="8">
        <f t="shared" si="312"/>
        <v>7</v>
      </c>
      <c r="I1567" s="3">
        <v>12</v>
      </c>
      <c r="J1567" s="4">
        <v>0.63</v>
      </c>
      <c r="K1567" s="2" t="str">
        <f t="shared" si="313"/>
        <v>Saturday</v>
      </c>
      <c r="L1567" s="5">
        <f t="shared" si="314"/>
        <v>43690</v>
      </c>
      <c r="M1567" s="2" t="str">
        <f t="shared" si="315"/>
        <v>Tuesday</v>
      </c>
      <c r="N1567" s="2" t="str">
        <f t="shared" si="316"/>
        <v>Tuesday</v>
      </c>
      <c r="O1567" s="12">
        <f t="shared" si="317"/>
        <v>0</v>
      </c>
      <c r="P1567" s="11" t="str">
        <f t="shared" si="318"/>
        <v>Low Cost per Unit</v>
      </c>
      <c r="Q1567" s="12">
        <f t="shared" si="319"/>
        <v>0</v>
      </c>
      <c r="R1567" s="12">
        <f t="shared" si="320"/>
        <v>0</v>
      </c>
      <c r="S1567" s="12">
        <f t="shared" si="321"/>
        <v>0</v>
      </c>
      <c r="T1567" s="12">
        <f t="shared" si="322"/>
        <v>0</v>
      </c>
      <c r="U1567" s="12">
        <f t="shared" si="323"/>
        <v>0</v>
      </c>
      <c r="V1567" s="13" t="str">
        <f t="shared" ca="1" si="324"/>
        <v>Greater Than 8 Weeks Old</v>
      </c>
    </row>
    <row r="1568" spans="1:22" x14ac:dyDescent="0.35">
      <c r="A1568" s="2" t="s">
        <v>40</v>
      </c>
      <c r="B1568" s="5">
        <v>43690</v>
      </c>
      <c r="C1568" s="5" t="s">
        <v>375</v>
      </c>
      <c r="D1568" s="5" t="s">
        <v>382</v>
      </c>
      <c r="E1568" s="6">
        <v>3</v>
      </c>
      <c r="F1568" s="3">
        <v>57</v>
      </c>
      <c r="G1568" s="3">
        <v>21</v>
      </c>
      <c r="H1568" s="8">
        <f t="shared" si="312"/>
        <v>7</v>
      </c>
      <c r="I1568" s="3">
        <v>36</v>
      </c>
      <c r="J1568" s="4">
        <v>0.63</v>
      </c>
      <c r="K1568" s="2" t="str">
        <f t="shared" si="313"/>
        <v>Tuesday</v>
      </c>
      <c r="L1568" s="5">
        <f t="shared" si="314"/>
        <v>43693</v>
      </c>
      <c r="M1568" s="2" t="str">
        <f t="shared" si="315"/>
        <v>Friday</v>
      </c>
      <c r="N1568" s="2" t="str">
        <f t="shared" si="316"/>
        <v>Friday</v>
      </c>
      <c r="O1568" s="12">
        <f t="shared" si="317"/>
        <v>2.85</v>
      </c>
      <c r="P1568" s="11" t="str">
        <f t="shared" si="318"/>
        <v>Low Cost per Unit</v>
      </c>
      <c r="Q1568" s="12">
        <f t="shared" si="319"/>
        <v>0</v>
      </c>
      <c r="R1568" s="12">
        <f t="shared" si="320"/>
        <v>1.71</v>
      </c>
      <c r="S1568" s="12">
        <f t="shared" si="321"/>
        <v>0</v>
      </c>
      <c r="T1568" s="12">
        <f t="shared" si="322"/>
        <v>0</v>
      </c>
      <c r="U1568" s="12">
        <f t="shared" si="323"/>
        <v>0</v>
      </c>
      <c r="V1568" s="13" t="str">
        <f t="shared" ca="1" si="324"/>
        <v>Greater Than 8 Weeks Old</v>
      </c>
    </row>
    <row r="1569" spans="1:22" x14ac:dyDescent="0.35">
      <c r="A1569" s="2" t="s">
        <v>40</v>
      </c>
      <c r="B1569" s="5">
        <v>43693</v>
      </c>
      <c r="C1569" s="5" t="s">
        <v>375</v>
      </c>
      <c r="D1569" s="5" t="s">
        <v>382</v>
      </c>
      <c r="E1569" s="6">
        <v>1</v>
      </c>
      <c r="F1569" s="3">
        <v>19</v>
      </c>
      <c r="G1569" s="3">
        <v>7</v>
      </c>
      <c r="H1569" s="8">
        <f t="shared" si="312"/>
        <v>7</v>
      </c>
      <c r="I1569" s="3">
        <v>12</v>
      </c>
      <c r="J1569" s="4">
        <v>0.63</v>
      </c>
      <c r="K1569" s="2" t="str">
        <f t="shared" si="313"/>
        <v>Friday</v>
      </c>
      <c r="L1569" s="5">
        <f t="shared" si="314"/>
        <v>43696</v>
      </c>
      <c r="M1569" s="2" t="str">
        <f t="shared" si="315"/>
        <v>Monday</v>
      </c>
      <c r="N1569" s="2" t="str">
        <f t="shared" si="316"/>
        <v>Monday</v>
      </c>
      <c r="O1569" s="12">
        <f t="shared" si="317"/>
        <v>0</v>
      </c>
      <c r="P1569" s="11" t="str">
        <f t="shared" si="318"/>
        <v>Low Cost per Unit</v>
      </c>
      <c r="Q1569" s="12">
        <f t="shared" si="319"/>
        <v>0</v>
      </c>
      <c r="R1569" s="12">
        <f t="shared" si="320"/>
        <v>0</v>
      </c>
      <c r="S1569" s="12">
        <f t="shared" si="321"/>
        <v>0</v>
      </c>
      <c r="T1569" s="12">
        <f t="shared" si="322"/>
        <v>0</v>
      </c>
      <c r="U1569" s="12">
        <f t="shared" si="323"/>
        <v>0</v>
      </c>
      <c r="V1569" s="13" t="str">
        <f t="shared" ca="1" si="324"/>
        <v>Greater Than 8 Weeks Old</v>
      </c>
    </row>
    <row r="1570" spans="1:22" x14ac:dyDescent="0.35">
      <c r="A1570" s="2" t="s">
        <v>40</v>
      </c>
      <c r="B1570" s="5">
        <v>43695</v>
      </c>
      <c r="C1570" s="5" t="s">
        <v>375</v>
      </c>
      <c r="D1570" s="5" t="s">
        <v>382</v>
      </c>
      <c r="E1570" s="6">
        <v>1</v>
      </c>
      <c r="F1570" s="3">
        <v>19</v>
      </c>
      <c r="G1570" s="3">
        <v>7</v>
      </c>
      <c r="H1570" s="8">
        <f t="shared" si="312"/>
        <v>7</v>
      </c>
      <c r="I1570" s="3">
        <v>12</v>
      </c>
      <c r="J1570" s="4">
        <v>0.63</v>
      </c>
      <c r="K1570" s="2" t="str">
        <f t="shared" si="313"/>
        <v>Sunday</v>
      </c>
      <c r="L1570" s="5">
        <f t="shared" si="314"/>
        <v>43698</v>
      </c>
      <c r="M1570" s="2" t="str">
        <f t="shared" si="315"/>
        <v>Wednesday</v>
      </c>
      <c r="N1570" s="2" t="str">
        <f t="shared" si="316"/>
        <v>Wednesday</v>
      </c>
      <c r="O1570" s="12">
        <f t="shared" si="317"/>
        <v>0</v>
      </c>
      <c r="P1570" s="11" t="str">
        <f t="shared" si="318"/>
        <v>Low Cost per Unit</v>
      </c>
      <c r="Q1570" s="12">
        <f t="shared" si="319"/>
        <v>0</v>
      </c>
      <c r="R1570" s="12">
        <f t="shared" si="320"/>
        <v>0</v>
      </c>
      <c r="S1570" s="12">
        <f t="shared" si="321"/>
        <v>0</v>
      </c>
      <c r="T1570" s="12">
        <f t="shared" si="322"/>
        <v>0</v>
      </c>
      <c r="U1570" s="12">
        <f t="shared" si="323"/>
        <v>0</v>
      </c>
      <c r="V1570" s="13" t="str">
        <f t="shared" ca="1" si="324"/>
        <v>Greater Than 8 Weeks Old</v>
      </c>
    </row>
    <row r="1571" spans="1:22" x14ac:dyDescent="0.35">
      <c r="A1571" s="2" t="s">
        <v>40</v>
      </c>
      <c r="B1571" s="5">
        <v>43696</v>
      </c>
      <c r="C1571" s="5" t="s">
        <v>375</v>
      </c>
      <c r="D1571" s="5" t="s">
        <v>382</v>
      </c>
      <c r="E1571" s="6">
        <v>2</v>
      </c>
      <c r="F1571" s="3">
        <v>38</v>
      </c>
      <c r="G1571" s="3">
        <v>14</v>
      </c>
      <c r="H1571" s="8">
        <f t="shared" si="312"/>
        <v>7</v>
      </c>
      <c r="I1571" s="3">
        <v>24</v>
      </c>
      <c r="J1571" s="4">
        <v>0.63</v>
      </c>
      <c r="K1571" s="2" t="str">
        <f t="shared" si="313"/>
        <v>Monday</v>
      </c>
      <c r="L1571" s="5">
        <f t="shared" si="314"/>
        <v>43699</v>
      </c>
      <c r="M1571" s="2" t="str">
        <f t="shared" si="315"/>
        <v>Thursday</v>
      </c>
      <c r="N1571" s="2" t="str">
        <f t="shared" si="316"/>
        <v>Thursday</v>
      </c>
      <c r="O1571" s="12">
        <f t="shared" si="317"/>
        <v>0</v>
      </c>
      <c r="P1571" s="11" t="str">
        <f t="shared" si="318"/>
        <v>Low Cost per Unit</v>
      </c>
      <c r="Q1571" s="12">
        <f t="shared" si="319"/>
        <v>0</v>
      </c>
      <c r="R1571" s="12">
        <f t="shared" si="320"/>
        <v>1.1399999999999999</v>
      </c>
      <c r="S1571" s="12">
        <f t="shared" si="321"/>
        <v>0</v>
      </c>
      <c r="T1571" s="12">
        <f t="shared" si="322"/>
        <v>0</v>
      </c>
      <c r="U1571" s="12">
        <f t="shared" si="323"/>
        <v>0</v>
      </c>
      <c r="V1571" s="13" t="str">
        <f t="shared" ca="1" si="324"/>
        <v>Greater Than 8 Weeks Old</v>
      </c>
    </row>
    <row r="1572" spans="1:22" x14ac:dyDescent="0.35">
      <c r="A1572" s="2" t="s">
        <v>40</v>
      </c>
      <c r="B1572" s="5">
        <v>43697</v>
      </c>
      <c r="C1572" s="5" t="s">
        <v>375</v>
      </c>
      <c r="D1572" s="5" t="s">
        <v>382</v>
      </c>
      <c r="E1572" s="6">
        <v>1</v>
      </c>
      <c r="F1572" s="3">
        <v>19</v>
      </c>
      <c r="G1572" s="3">
        <v>7</v>
      </c>
      <c r="H1572" s="8">
        <f t="shared" si="312"/>
        <v>7</v>
      </c>
      <c r="I1572" s="3">
        <v>12</v>
      </c>
      <c r="J1572" s="4">
        <v>0.63</v>
      </c>
      <c r="K1572" s="2" t="str">
        <f t="shared" si="313"/>
        <v>Tuesday</v>
      </c>
      <c r="L1572" s="5">
        <f t="shared" si="314"/>
        <v>43700</v>
      </c>
      <c r="M1572" s="2" t="str">
        <f t="shared" si="315"/>
        <v>Friday</v>
      </c>
      <c r="N1572" s="2" t="str">
        <f t="shared" si="316"/>
        <v>Friday</v>
      </c>
      <c r="O1572" s="12">
        <f t="shared" si="317"/>
        <v>0.95000000000000007</v>
      </c>
      <c r="P1572" s="11" t="str">
        <f t="shared" si="318"/>
        <v>Low Cost per Unit</v>
      </c>
      <c r="Q1572" s="12">
        <f t="shared" si="319"/>
        <v>0</v>
      </c>
      <c r="R1572" s="12">
        <f t="shared" si="320"/>
        <v>0</v>
      </c>
      <c r="S1572" s="12">
        <f t="shared" si="321"/>
        <v>0</v>
      </c>
      <c r="T1572" s="12">
        <f t="shared" si="322"/>
        <v>0</v>
      </c>
      <c r="U1572" s="12">
        <f t="shared" si="323"/>
        <v>0</v>
      </c>
      <c r="V1572" s="13" t="str">
        <f t="shared" ca="1" si="324"/>
        <v>Greater Than 8 Weeks Old</v>
      </c>
    </row>
    <row r="1573" spans="1:22" x14ac:dyDescent="0.35">
      <c r="A1573" s="2" t="s">
        <v>40</v>
      </c>
      <c r="B1573" s="5">
        <v>43703</v>
      </c>
      <c r="C1573" s="5" t="s">
        <v>375</v>
      </c>
      <c r="D1573" s="5" t="s">
        <v>382</v>
      </c>
      <c r="E1573" s="6">
        <v>1</v>
      </c>
      <c r="F1573" s="3">
        <v>19</v>
      </c>
      <c r="G1573" s="3">
        <v>7</v>
      </c>
      <c r="H1573" s="8">
        <f t="shared" si="312"/>
        <v>7</v>
      </c>
      <c r="I1573" s="3">
        <v>12</v>
      </c>
      <c r="J1573" s="4">
        <v>0.63</v>
      </c>
      <c r="K1573" s="2" t="str">
        <f t="shared" si="313"/>
        <v>Monday</v>
      </c>
      <c r="L1573" s="5">
        <f t="shared" si="314"/>
        <v>43706</v>
      </c>
      <c r="M1573" s="2" t="str">
        <f t="shared" si="315"/>
        <v>Thursday</v>
      </c>
      <c r="N1573" s="2" t="str">
        <f t="shared" si="316"/>
        <v>Thursday</v>
      </c>
      <c r="O1573" s="12">
        <f t="shared" si="317"/>
        <v>0</v>
      </c>
      <c r="P1573" s="11" t="str">
        <f t="shared" si="318"/>
        <v>Low Cost per Unit</v>
      </c>
      <c r="Q1573" s="12">
        <f t="shared" si="319"/>
        <v>0</v>
      </c>
      <c r="R1573" s="12">
        <f t="shared" si="320"/>
        <v>0</v>
      </c>
      <c r="S1573" s="12">
        <f t="shared" si="321"/>
        <v>0</v>
      </c>
      <c r="T1573" s="12">
        <f t="shared" si="322"/>
        <v>0</v>
      </c>
      <c r="U1573" s="12">
        <f t="shared" si="323"/>
        <v>0</v>
      </c>
      <c r="V1573" s="13" t="str">
        <f t="shared" ca="1" si="324"/>
        <v>Greater Than 8 Weeks Old</v>
      </c>
    </row>
    <row r="1574" spans="1:22" x14ac:dyDescent="0.35">
      <c r="A1574" s="2" t="s">
        <v>188</v>
      </c>
      <c r="B1574" s="5">
        <v>43686</v>
      </c>
      <c r="C1574" s="5" t="s">
        <v>375</v>
      </c>
      <c r="D1574" s="5" t="s">
        <v>382</v>
      </c>
      <c r="E1574" s="6">
        <v>1</v>
      </c>
      <c r="F1574" s="3">
        <v>60</v>
      </c>
      <c r="G1574" s="3">
        <v>14.6</v>
      </c>
      <c r="H1574" s="8">
        <f t="shared" si="312"/>
        <v>14.6</v>
      </c>
      <c r="I1574" s="3">
        <v>45.4</v>
      </c>
      <c r="J1574" s="4">
        <v>0.76</v>
      </c>
      <c r="K1574" s="2" t="str">
        <f t="shared" si="313"/>
        <v>Friday</v>
      </c>
      <c r="L1574" s="5">
        <f t="shared" si="314"/>
        <v>43689</v>
      </c>
      <c r="M1574" s="2" t="str">
        <f t="shared" si="315"/>
        <v>Monday</v>
      </c>
      <c r="N1574" s="2" t="str">
        <f t="shared" si="316"/>
        <v>Monday</v>
      </c>
      <c r="O1574" s="12">
        <f t="shared" si="317"/>
        <v>0</v>
      </c>
      <c r="P1574" s="11" t="str">
        <f t="shared" si="318"/>
        <v>Low Cost per Unit</v>
      </c>
      <c r="Q1574" s="12">
        <f t="shared" si="319"/>
        <v>0</v>
      </c>
      <c r="R1574" s="12">
        <f t="shared" si="320"/>
        <v>0</v>
      </c>
      <c r="S1574" s="12">
        <f t="shared" si="321"/>
        <v>0</v>
      </c>
      <c r="T1574" s="12">
        <f t="shared" si="322"/>
        <v>0</v>
      </c>
      <c r="U1574" s="12">
        <f t="shared" si="323"/>
        <v>0</v>
      </c>
      <c r="V1574" s="13" t="str">
        <f t="shared" ca="1" si="324"/>
        <v>Greater Than 8 Weeks Old</v>
      </c>
    </row>
    <row r="1575" spans="1:22" x14ac:dyDescent="0.35">
      <c r="A1575" s="2" t="s">
        <v>188</v>
      </c>
      <c r="B1575" s="5">
        <v>43690</v>
      </c>
      <c r="C1575" s="5" t="s">
        <v>375</v>
      </c>
      <c r="D1575" s="5" t="s">
        <v>382</v>
      </c>
      <c r="E1575" s="6">
        <v>2</v>
      </c>
      <c r="F1575" s="3">
        <v>120</v>
      </c>
      <c r="G1575" s="3">
        <v>29.2</v>
      </c>
      <c r="H1575" s="8">
        <f t="shared" si="312"/>
        <v>14.6</v>
      </c>
      <c r="I1575" s="3">
        <v>90.8</v>
      </c>
      <c r="J1575" s="4">
        <v>0.76</v>
      </c>
      <c r="K1575" s="2" t="str">
        <f t="shared" si="313"/>
        <v>Tuesday</v>
      </c>
      <c r="L1575" s="5">
        <f t="shared" si="314"/>
        <v>43693</v>
      </c>
      <c r="M1575" s="2" t="str">
        <f t="shared" si="315"/>
        <v>Friday</v>
      </c>
      <c r="N1575" s="2" t="str">
        <f t="shared" si="316"/>
        <v>Friday</v>
      </c>
      <c r="O1575" s="12">
        <f t="shared" si="317"/>
        <v>6</v>
      </c>
      <c r="P1575" s="11" t="str">
        <f t="shared" si="318"/>
        <v>Low Cost per Unit</v>
      </c>
      <c r="Q1575" s="12">
        <f t="shared" si="319"/>
        <v>0</v>
      </c>
      <c r="R1575" s="12">
        <f t="shared" si="320"/>
        <v>3.5999999999999996</v>
      </c>
      <c r="S1575" s="12">
        <f t="shared" si="321"/>
        <v>0</v>
      </c>
      <c r="T1575" s="12">
        <f t="shared" si="322"/>
        <v>0</v>
      </c>
      <c r="U1575" s="12">
        <f t="shared" si="323"/>
        <v>0</v>
      </c>
      <c r="V1575" s="13" t="str">
        <f t="shared" ca="1" si="324"/>
        <v>Greater Than 8 Weeks Old</v>
      </c>
    </row>
    <row r="1576" spans="1:22" x14ac:dyDescent="0.35">
      <c r="A1576" s="2" t="s">
        <v>188</v>
      </c>
      <c r="B1576" s="5">
        <v>43703</v>
      </c>
      <c r="C1576" s="5" t="s">
        <v>375</v>
      </c>
      <c r="D1576" s="5" t="s">
        <v>382</v>
      </c>
      <c r="E1576" s="6">
        <v>2</v>
      </c>
      <c r="F1576" s="3">
        <v>120</v>
      </c>
      <c r="G1576" s="3">
        <v>29.2</v>
      </c>
      <c r="H1576" s="8">
        <f t="shared" si="312"/>
        <v>14.6</v>
      </c>
      <c r="I1576" s="3">
        <v>90.8</v>
      </c>
      <c r="J1576" s="4">
        <v>0.76</v>
      </c>
      <c r="K1576" s="2" t="str">
        <f t="shared" si="313"/>
        <v>Monday</v>
      </c>
      <c r="L1576" s="5">
        <f t="shared" si="314"/>
        <v>43706</v>
      </c>
      <c r="M1576" s="2" t="str">
        <f t="shared" si="315"/>
        <v>Thursday</v>
      </c>
      <c r="N1576" s="2" t="str">
        <f t="shared" si="316"/>
        <v>Thursday</v>
      </c>
      <c r="O1576" s="12">
        <f t="shared" si="317"/>
        <v>0</v>
      </c>
      <c r="P1576" s="11" t="str">
        <f t="shared" si="318"/>
        <v>Low Cost per Unit</v>
      </c>
      <c r="Q1576" s="12">
        <f t="shared" si="319"/>
        <v>0</v>
      </c>
      <c r="R1576" s="12">
        <f t="shared" si="320"/>
        <v>3.5999999999999996</v>
      </c>
      <c r="S1576" s="12">
        <f t="shared" si="321"/>
        <v>0</v>
      </c>
      <c r="T1576" s="12">
        <f t="shared" si="322"/>
        <v>0</v>
      </c>
      <c r="U1576" s="12">
        <f t="shared" si="323"/>
        <v>0</v>
      </c>
      <c r="V1576" s="13" t="str">
        <f t="shared" ca="1" si="324"/>
        <v>Greater Than 8 Weeks Old</v>
      </c>
    </row>
    <row r="1577" spans="1:22" x14ac:dyDescent="0.35">
      <c r="A1577" s="2" t="s">
        <v>188</v>
      </c>
      <c r="B1577" s="5">
        <v>43704</v>
      </c>
      <c r="C1577" s="5" t="s">
        <v>375</v>
      </c>
      <c r="D1577" s="5" t="s">
        <v>382</v>
      </c>
      <c r="E1577" s="6">
        <v>2</v>
      </c>
      <c r="F1577" s="3">
        <v>120</v>
      </c>
      <c r="G1577" s="3">
        <v>29.2</v>
      </c>
      <c r="H1577" s="8">
        <f t="shared" si="312"/>
        <v>14.6</v>
      </c>
      <c r="I1577" s="3">
        <v>90.8</v>
      </c>
      <c r="J1577" s="4">
        <v>0.76</v>
      </c>
      <c r="K1577" s="2" t="str">
        <f t="shared" si="313"/>
        <v>Tuesday</v>
      </c>
      <c r="L1577" s="5">
        <f t="shared" si="314"/>
        <v>43707</v>
      </c>
      <c r="M1577" s="2" t="str">
        <f t="shared" si="315"/>
        <v>Friday</v>
      </c>
      <c r="N1577" s="2" t="str">
        <f t="shared" si="316"/>
        <v>Friday</v>
      </c>
      <c r="O1577" s="12">
        <f t="shared" si="317"/>
        <v>6</v>
      </c>
      <c r="P1577" s="11" t="str">
        <f t="shared" si="318"/>
        <v>Low Cost per Unit</v>
      </c>
      <c r="Q1577" s="12">
        <f t="shared" si="319"/>
        <v>0</v>
      </c>
      <c r="R1577" s="12">
        <f t="shared" si="320"/>
        <v>3.5999999999999996</v>
      </c>
      <c r="S1577" s="12">
        <f t="shared" si="321"/>
        <v>0</v>
      </c>
      <c r="T1577" s="12">
        <f t="shared" si="322"/>
        <v>0</v>
      </c>
      <c r="U1577" s="12">
        <f t="shared" si="323"/>
        <v>0</v>
      </c>
      <c r="V1577" s="13" t="str">
        <f t="shared" ca="1" si="324"/>
        <v>Greater Than 8 Weeks Old</v>
      </c>
    </row>
    <row r="1578" spans="1:22" x14ac:dyDescent="0.35">
      <c r="A1578" s="2" t="s">
        <v>188</v>
      </c>
      <c r="B1578" s="5">
        <v>43705</v>
      </c>
      <c r="C1578" s="5" t="s">
        <v>375</v>
      </c>
      <c r="D1578" s="5" t="s">
        <v>382</v>
      </c>
      <c r="E1578" s="6">
        <v>1</v>
      </c>
      <c r="F1578" s="3">
        <v>60</v>
      </c>
      <c r="G1578" s="3">
        <v>14.6</v>
      </c>
      <c r="H1578" s="8">
        <f t="shared" si="312"/>
        <v>14.6</v>
      </c>
      <c r="I1578" s="3">
        <v>45.4</v>
      </c>
      <c r="J1578" s="4">
        <v>0.76</v>
      </c>
      <c r="K1578" s="2" t="str">
        <f t="shared" si="313"/>
        <v>Wednesday</v>
      </c>
      <c r="L1578" s="5">
        <f t="shared" si="314"/>
        <v>43708</v>
      </c>
      <c r="M1578" s="2" t="str">
        <f t="shared" si="315"/>
        <v>Saturday</v>
      </c>
      <c r="N1578" s="2" t="str">
        <f t="shared" si="316"/>
        <v>Saturday</v>
      </c>
      <c r="O1578" s="12">
        <f t="shared" si="317"/>
        <v>0</v>
      </c>
      <c r="P1578" s="11" t="str">
        <f t="shared" si="318"/>
        <v>Low Cost per Unit</v>
      </c>
      <c r="Q1578" s="12">
        <f t="shared" si="319"/>
        <v>0</v>
      </c>
      <c r="R1578" s="12">
        <f t="shared" si="320"/>
        <v>0</v>
      </c>
      <c r="S1578" s="12">
        <f t="shared" si="321"/>
        <v>0</v>
      </c>
      <c r="T1578" s="12">
        <f t="shared" si="322"/>
        <v>0</v>
      </c>
      <c r="U1578" s="12">
        <f t="shared" si="323"/>
        <v>0</v>
      </c>
      <c r="V1578" s="13" t="str">
        <f t="shared" ca="1" si="324"/>
        <v>Greater Than 8 Weeks Old</v>
      </c>
    </row>
    <row r="1579" spans="1:22" x14ac:dyDescent="0.35">
      <c r="A1579" s="2" t="s">
        <v>189</v>
      </c>
      <c r="B1579" s="5">
        <v>43688</v>
      </c>
      <c r="C1579" s="5" t="s">
        <v>375</v>
      </c>
      <c r="D1579" s="5" t="s">
        <v>382</v>
      </c>
      <c r="E1579" s="6">
        <v>1</v>
      </c>
      <c r="F1579" s="3">
        <v>9</v>
      </c>
      <c r="G1579" s="3">
        <v>2.95</v>
      </c>
      <c r="H1579" s="8">
        <f t="shared" si="312"/>
        <v>2.95</v>
      </c>
      <c r="I1579" s="3">
        <v>6.05</v>
      </c>
      <c r="J1579" s="4">
        <v>0.67</v>
      </c>
      <c r="K1579" s="2" t="str">
        <f t="shared" si="313"/>
        <v>Sunday</v>
      </c>
      <c r="L1579" s="5">
        <f t="shared" si="314"/>
        <v>43691</v>
      </c>
      <c r="M1579" s="2" t="str">
        <f t="shared" si="315"/>
        <v>Wednesday</v>
      </c>
      <c r="N1579" s="2" t="str">
        <f t="shared" si="316"/>
        <v>Wednesday</v>
      </c>
      <c r="O1579" s="12">
        <f t="shared" si="317"/>
        <v>0</v>
      </c>
      <c r="P1579" s="11" t="str">
        <f t="shared" si="318"/>
        <v>Low Cost per Unit</v>
      </c>
      <c r="Q1579" s="12">
        <f t="shared" si="319"/>
        <v>0</v>
      </c>
      <c r="R1579" s="12">
        <f t="shared" si="320"/>
        <v>0</v>
      </c>
      <c r="S1579" s="12">
        <f t="shared" si="321"/>
        <v>0</v>
      </c>
      <c r="T1579" s="12">
        <f t="shared" si="322"/>
        <v>0</v>
      </c>
      <c r="U1579" s="12">
        <f t="shared" si="323"/>
        <v>0</v>
      </c>
      <c r="V1579" s="13" t="str">
        <f t="shared" ca="1" si="324"/>
        <v>Greater Than 8 Weeks Old</v>
      </c>
    </row>
    <row r="1580" spans="1:22" x14ac:dyDescent="0.35">
      <c r="A1580" s="2" t="s">
        <v>189</v>
      </c>
      <c r="B1580" s="5">
        <v>43697</v>
      </c>
      <c r="C1580" s="5" t="s">
        <v>375</v>
      </c>
      <c r="D1580" s="5" t="s">
        <v>382</v>
      </c>
      <c r="E1580" s="6">
        <v>3</v>
      </c>
      <c r="F1580" s="3">
        <v>27</v>
      </c>
      <c r="G1580" s="3">
        <v>8.85</v>
      </c>
      <c r="H1580" s="8">
        <f t="shared" si="312"/>
        <v>2.9499999999999997</v>
      </c>
      <c r="I1580" s="3">
        <v>18.149999999999999</v>
      </c>
      <c r="J1580" s="4">
        <v>0.67</v>
      </c>
      <c r="K1580" s="2" t="str">
        <f t="shared" si="313"/>
        <v>Tuesday</v>
      </c>
      <c r="L1580" s="5">
        <f t="shared" si="314"/>
        <v>43700</v>
      </c>
      <c r="M1580" s="2" t="str">
        <f t="shared" si="315"/>
        <v>Friday</v>
      </c>
      <c r="N1580" s="2" t="str">
        <f t="shared" si="316"/>
        <v>Friday</v>
      </c>
      <c r="O1580" s="12">
        <f t="shared" si="317"/>
        <v>1.35</v>
      </c>
      <c r="P1580" s="11" t="str">
        <f t="shared" si="318"/>
        <v>Low Cost per Unit</v>
      </c>
      <c r="Q1580" s="12">
        <f t="shared" si="319"/>
        <v>0</v>
      </c>
      <c r="R1580" s="12">
        <f t="shared" si="320"/>
        <v>0.80999999999999994</v>
      </c>
      <c r="S1580" s="12">
        <f t="shared" si="321"/>
        <v>0</v>
      </c>
      <c r="T1580" s="12">
        <f t="shared" si="322"/>
        <v>0</v>
      </c>
      <c r="U1580" s="12">
        <f t="shared" si="323"/>
        <v>0</v>
      </c>
      <c r="V1580" s="13" t="str">
        <f t="shared" ca="1" si="324"/>
        <v>Greater Than 8 Weeks Old</v>
      </c>
    </row>
    <row r="1581" spans="1:22" x14ac:dyDescent="0.35">
      <c r="A1581" s="2" t="s">
        <v>189</v>
      </c>
      <c r="B1581" s="5">
        <v>43698</v>
      </c>
      <c r="C1581" s="5" t="s">
        <v>375</v>
      </c>
      <c r="D1581" s="5" t="s">
        <v>382</v>
      </c>
      <c r="E1581" s="6">
        <v>1</v>
      </c>
      <c r="F1581" s="3">
        <v>9</v>
      </c>
      <c r="G1581" s="3">
        <v>2.95</v>
      </c>
      <c r="H1581" s="8">
        <f t="shared" si="312"/>
        <v>2.95</v>
      </c>
      <c r="I1581" s="3">
        <v>6.05</v>
      </c>
      <c r="J1581" s="4">
        <v>0.67</v>
      </c>
      <c r="K1581" s="2" t="str">
        <f t="shared" si="313"/>
        <v>Wednesday</v>
      </c>
      <c r="L1581" s="5">
        <f t="shared" si="314"/>
        <v>43701</v>
      </c>
      <c r="M1581" s="2" t="str">
        <f t="shared" si="315"/>
        <v>Saturday</v>
      </c>
      <c r="N1581" s="2" t="str">
        <f t="shared" si="316"/>
        <v>Saturday</v>
      </c>
      <c r="O1581" s="12">
        <f t="shared" si="317"/>
        <v>0</v>
      </c>
      <c r="P1581" s="11" t="str">
        <f t="shared" si="318"/>
        <v>Low Cost per Unit</v>
      </c>
      <c r="Q1581" s="12">
        <f t="shared" si="319"/>
        <v>0</v>
      </c>
      <c r="R1581" s="12">
        <f t="shared" si="320"/>
        <v>0</v>
      </c>
      <c r="S1581" s="12">
        <f t="shared" si="321"/>
        <v>0</v>
      </c>
      <c r="T1581" s="12">
        <f t="shared" si="322"/>
        <v>0</v>
      </c>
      <c r="U1581" s="12">
        <f t="shared" si="323"/>
        <v>0</v>
      </c>
      <c r="V1581" s="13" t="str">
        <f t="shared" ca="1" si="324"/>
        <v>Greater Than 8 Weeks Old</v>
      </c>
    </row>
    <row r="1582" spans="1:22" x14ac:dyDescent="0.35">
      <c r="A1582" s="2" t="s">
        <v>189</v>
      </c>
      <c r="B1582" s="5">
        <v>43704</v>
      </c>
      <c r="C1582" s="5" t="s">
        <v>375</v>
      </c>
      <c r="D1582" s="5" t="s">
        <v>382</v>
      </c>
      <c r="E1582" s="6">
        <v>1</v>
      </c>
      <c r="F1582" s="3">
        <v>9</v>
      </c>
      <c r="G1582" s="3">
        <v>2.95</v>
      </c>
      <c r="H1582" s="8">
        <f t="shared" si="312"/>
        <v>2.95</v>
      </c>
      <c r="I1582" s="3">
        <v>6.05</v>
      </c>
      <c r="J1582" s="4">
        <v>0.67</v>
      </c>
      <c r="K1582" s="2" t="str">
        <f t="shared" si="313"/>
        <v>Tuesday</v>
      </c>
      <c r="L1582" s="5">
        <f t="shared" si="314"/>
        <v>43707</v>
      </c>
      <c r="M1582" s="2" t="str">
        <f t="shared" si="315"/>
        <v>Friday</v>
      </c>
      <c r="N1582" s="2" t="str">
        <f t="shared" si="316"/>
        <v>Friday</v>
      </c>
      <c r="O1582" s="12">
        <f t="shared" si="317"/>
        <v>0.45</v>
      </c>
      <c r="P1582" s="11" t="str">
        <f t="shared" si="318"/>
        <v>Low Cost per Unit</v>
      </c>
      <c r="Q1582" s="12">
        <f t="shared" si="319"/>
        <v>0</v>
      </c>
      <c r="R1582" s="12">
        <f t="shared" si="320"/>
        <v>0</v>
      </c>
      <c r="S1582" s="12">
        <f t="shared" si="321"/>
        <v>0</v>
      </c>
      <c r="T1582" s="12">
        <f t="shared" si="322"/>
        <v>0</v>
      </c>
      <c r="U1582" s="12">
        <f t="shared" si="323"/>
        <v>0</v>
      </c>
      <c r="V1582" s="13" t="str">
        <f t="shared" ca="1" si="324"/>
        <v>Greater Than 8 Weeks Old</v>
      </c>
    </row>
    <row r="1583" spans="1:22" x14ac:dyDescent="0.35">
      <c r="A1583" s="2" t="s">
        <v>41</v>
      </c>
      <c r="B1583" s="5">
        <v>43678</v>
      </c>
      <c r="C1583" s="5" t="s">
        <v>375</v>
      </c>
      <c r="D1583" s="5" t="s">
        <v>382</v>
      </c>
      <c r="E1583" s="6">
        <v>1</v>
      </c>
      <c r="F1583" s="3">
        <v>19</v>
      </c>
      <c r="G1583" s="3">
        <v>4.3499999999999996</v>
      </c>
      <c r="H1583" s="8">
        <f t="shared" si="312"/>
        <v>4.3499999999999996</v>
      </c>
      <c r="I1583" s="3">
        <v>14.65</v>
      </c>
      <c r="J1583" s="4">
        <v>0.77</v>
      </c>
      <c r="K1583" s="2" t="str">
        <f t="shared" si="313"/>
        <v>Thursday</v>
      </c>
      <c r="L1583" s="5">
        <f t="shared" si="314"/>
        <v>43681</v>
      </c>
      <c r="M1583" s="2" t="str">
        <f t="shared" si="315"/>
        <v>Sunday</v>
      </c>
      <c r="N1583" s="2" t="str">
        <f t="shared" si="316"/>
        <v>Monday</v>
      </c>
      <c r="O1583" s="12">
        <f t="shared" si="317"/>
        <v>0</v>
      </c>
      <c r="P1583" s="11" t="str">
        <f t="shared" si="318"/>
        <v>Low Cost per Unit</v>
      </c>
      <c r="Q1583" s="12">
        <f t="shared" si="319"/>
        <v>0</v>
      </c>
      <c r="R1583" s="12">
        <f t="shared" si="320"/>
        <v>0</v>
      </c>
      <c r="S1583" s="12">
        <f t="shared" si="321"/>
        <v>0</v>
      </c>
      <c r="T1583" s="12">
        <f t="shared" si="322"/>
        <v>0</v>
      </c>
      <c r="U1583" s="12">
        <f t="shared" si="323"/>
        <v>0</v>
      </c>
      <c r="V1583" s="13" t="str">
        <f t="shared" ca="1" si="324"/>
        <v>Greater Than 8 Weeks Old</v>
      </c>
    </row>
    <row r="1584" spans="1:22" x14ac:dyDescent="0.35">
      <c r="A1584" s="2" t="s">
        <v>41</v>
      </c>
      <c r="B1584" s="5">
        <v>43679</v>
      </c>
      <c r="C1584" s="5" t="s">
        <v>375</v>
      </c>
      <c r="D1584" s="5" t="s">
        <v>382</v>
      </c>
      <c r="E1584" s="6">
        <v>3</v>
      </c>
      <c r="F1584" s="3">
        <v>57</v>
      </c>
      <c r="G1584" s="3">
        <v>13.05</v>
      </c>
      <c r="H1584" s="8">
        <f t="shared" si="312"/>
        <v>4.3500000000000005</v>
      </c>
      <c r="I1584" s="3">
        <v>43.95</v>
      </c>
      <c r="J1584" s="4">
        <v>0.77</v>
      </c>
      <c r="K1584" s="2" t="str">
        <f t="shared" si="313"/>
        <v>Friday</v>
      </c>
      <c r="L1584" s="5">
        <f t="shared" si="314"/>
        <v>43682</v>
      </c>
      <c r="M1584" s="2" t="str">
        <f t="shared" si="315"/>
        <v>Monday</v>
      </c>
      <c r="N1584" s="2" t="str">
        <f t="shared" si="316"/>
        <v>Monday</v>
      </c>
      <c r="O1584" s="12">
        <f t="shared" si="317"/>
        <v>0</v>
      </c>
      <c r="P1584" s="11" t="str">
        <f t="shared" si="318"/>
        <v>Low Cost per Unit</v>
      </c>
      <c r="Q1584" s="12">
        <f t="shared" si="319"/>
        <v>0</v>
      </c>
      <c r="R1584" s="12">
        <f t="shared" si="320"/>
        <v>1.71</v>
      </c>
      <c r="S1584" s="12">
        <f t="shared" si="321"/>
        <v>0</v>
      </c>
      <c r="T1584" s="12">
        <f t="shared" si="322"/>
        <v>0</v>
      </c>
      <c r="U1584" s="12">
        <f t="shared" si="323"/>
        <v>0</v>
      </c>
      <c r="V1584" s="13" t="str">
        <f t="shared" ca="1" si="324"/>
        <v>Greater Than 8 Weeks Old</v>
      </c>
    </row>
    <row r="1585" spans="1:22" x14ac:dyDescent="0.35">
      <c r="A1585" s="2" t="s">
        <v>41</v>
      </c>
      <c r="B1585" s="5">
        <v>43680</v>
      </c>
      <c r="C1585" s="5" t="s">
        <v>375</v>
      </c>
      <c r="D1585" s="5" t="s">
        <v>382</v>
      </c>
      <c r="E1585" s="6">
        <v>5</v>
      </c>
      <c r="F1585" s="3">
        <v>95</v>
      </c>
      <c r="G1585" s="3">
        <v>21.75</v>
      </c>
      <c r="H1585" s="8">
        <f t="shared" si="312"/>
        <v>4.3499999999999996</v>
      </c>
      <c r="I1585" s="3">
        <v>73.25</v>
      </c>
      <c r="J1585" s="4">
        <v>0.77</v>
      </c>
      <c r="K1585" s="2" t="str">
        <f t="shared" si="313"/>
        <v>Saturday</v>
      </c>
      <c r="L1585" s="5">
        <f t="shared" si="314"/>
        <v>43683</v>
      </c>
      <c r="M1585" s="2" t="str">
        <f t="shared" si="315"/>
        <v>Tuesday</v>
      </c>
      <c r="N1585" s="2" t="str">
        <f t="shared" si="316"/>
        <v>Tuesday</v>
      </c>
      <c r="O1585" s="12">
        <f t="shared" si="317"/>
        <v>0</v>
      </c>
      <c r="P1585" s="11" t="str">
        <f t="shared" si="318"/>
        <v>Low Cost per Unit</v>
      </c>
      <c r="Q1585" s="12">
        <f t="shared" si="319"/>
        <v>0</v>
      </c>
      <c r="R1585" s="12">
        <f t="shared" si="320"/>
        <v>2.85</v>
      </c>
      <c r="S1585" s="12">
        <f t="shared" si="321"/>
        <v>0</v>
      </c>
      <c r="T1585" s="12">
        <f t="shared" si="322"/>
        <v>0</v>
      </c>
      <c r="U1585" s="12">
        <f t="shared" si="323"/>
        <v>0</v>
      </c>
      <c r="V1585" s="13" t="str">
        <f t="shared" ca="1" si="324"/>
        <v>Greater Than 8 Weeks Old</v>
      </c>
    </row>
    <row r="1586" spans="1:22" x14ac:dyDescent="0.35">
      <c r="A1586" s="2" t="s">
        <v>41</v>
      </c>
      <c r="B1586" s="5">
        <v>43681</v>
      </c>
      <c r="C1586" s="5" t="s">
        <v>375</v>
      </c>
      <c r="D1586" s="5" t="s">
        <v>382</v>
      </c>
      <c r="E1586" s="6">
        <v>8</v>
      </c>
      <c r="F1586" s="3">
        <v>73.599999999999994</v>
      </c>
      <c r="G1586" s="3">
        <v>34.799999999999997</v>
      </c>
      <c r="H1586" s="8">
        <f t="shared" si="312"/>
        <v>4.3499999999999996</v>
      </c>
      <c r="I1586" s="3">
        <v>38.799999999999997</v>
      </c>
      <c r="J1586" s="4">
        <v>0.53</v>
      </c>
      <c r="K1586" s="2" t="str">
        <f t="shared" si="313"/>
        <v>Sunday</v>
      </c>
      <c r="L1586" s="5">
        <f t="shared" si="314"/>
        <v>43684</v>
      </c>
      <c r="M1586" s="2" t="str">
        <f t="shared" si="315"/>
        <v>Wednesday</v>
      </c>
      <c r="N1586" s="2" t="str">
        <f t="shared" si="316"/>
        <v>Wednesday</v>
      </c>
      <c r="O1586" s="12">
        <f t="shared" si="317"/>
        <v>0</v>
      </c>
      <c r="P1586" s="11" t="str">
        <f t="shared" si="318"/>
        <v>Low Cost per Unit</v>
      </c>
      <c r="Q1586" s="12">
        <f t="shared" si="319"/>
        <v>0</v>
      </c>
      <c r="R1586" s="12">
        <f t="shared" si="320"/>
        <v>2.2079999999999997</v>
      </c>
      <c r="S1586" s="12">
        <f t="shared" si="321"/>
        <v>0</v>
      </c>
      <c r="T1586" s="12">
        <f t="shared" si="322"/>
        <v>0</v>
      </c>
      <c r="U1586" s="12">
        <f t="shared" si="323"/>
        <v>0</v>
      </c>
      <c r="V1586" s="13" t="str">
        <f t="shared" ca="1" si="324"/>
        <v>Greater Than 8 Weeks Old</v>
      </c>
    </row>
    <row r="1587" spans="1:22" x14ac:dyDescent="0.35">
      <c r="A1587" s="2" t="s">
        <v>41</v>
      </c>
      <c r="B1587" s="5">
        <v>43682</v>
      </c>
      <c r="C1587" s="5" t="s">
        <v>375</v>
      </c>
      <c r="D1587" s="5" t="s">
        <v>382</v>
      </c>
      <c r="E1587" s="6">
        <v>2</v>
      </c>
      <c r="F1587" s="3">
        <v>38</v>
      </c>
      <c r="G1587" s="3">
        <v>8.6999999999999993</v>
      </c>
      <c r="H1587" s="8">
        <f t="shared" si="312"/>
        <v>4.3499999999999996</v>
      </c>
      <c r="I1587" s="3">
        <v>29.3</v>
      </c>
      <c r="J1587" s="4">
        <v>0.77</v>
      </c>
      <c r="K1587" s="2" t="str">
        <f t="shared" si="313"/>
        <v>Monday</v>
      </c>
      <c r="L1587" s="5">
        <f t="shared" si="314"/>
        <v>43685</v>
      </c>
      <c r="M1587" s="2" t="str">
        <f t="shared" si="315"/>
        <v>Thursday</v>
      </c>
      <c r="N1587" s="2" t="str">
        <f t="shared" si="316"/>
        <v>Thursday</v>
      </c>
      <c r="O1587" s="12">
        <f t="shared" si="317"/>
        <v>0</v>
      </c>
      <c r="P1587" s="11" t="str">
        <f t="shared" si="318"/>
        <v>Low Cost per Unit</v>
      </c>
      <c r="Q1587" s="12">
        <f t="shared" si="319"/>
        <v>0</v>
      </c>
      <c r="R1587" s="12">
        <f t="shared" si="320"/>
        <v>1.1399999999999999</v>
      </c>
      <c r="S1587" s="12">
        <f t="shared" si="321"/>
        <v>0</v>
      </c>
      <c r="T1587" s="12">
        <f t="shared" si="322"/>
        <v>0</v>
      </c>
      <c r="U1587" s="12">
        <f t="shared" si="323"/>
        <v>0</v>
      </c>
      <c r="V1587" s="13" t="str">
        <f t="shared" ca="1" si="324"/>
        <v>Greater Than 8 Weeks Old</v>
      </c>
    </row>
    <row r="1588" spans="1:22" x14ac:dyDescent="0.35">
      <c r="A1588" s="2" t="s">
        <v>41</v>
      </c>
      <c r="B1588" s="5">
        <v>43683</v>
      </c>
      <c r="C1588" s="5" t="s">
        <v>375</v>
      </c>
      <c r="D1588" s="5" t="s">
        <v>382</v>
      </c>
      <c r="E1588" s="6">
        <v>5</v>
      </c>
      <c r="F1588" s="3">
        <v>95</v>
      </c>
      <c r="G1588" s="3">
        <v>21.75</v>
      </c>
      <c r="H1588" s="8">
        <f t="shared" si="312"/>
        <v>4.3499999999999996</v>
      </c>
      <c r="I1588" s="3">
        <v>73.25</v>
      </c>
      <c r="J1588" s="4">
        <v>0.77</v>
      </c>
      <c r="K1588" s="2" t="str">
        <f t="shared" si="313"/>
        <v>Tuesday</v>
      </c>
      <c r="L1588" s="5">
        <f t="shared" si="314"/>
        <v>43686</v>
      </c>
      <c r="M1588" s="2" t="str">
        <f t="shared" si="315"/>
        <v>Friday</v>
      </c>
      <c r="N1588" s="2" t="str">
        <f t="shared" si="316"/>
        <v>Friday</v>
      </c>
      <c r="O1588" s="12">
        <f t="shared" si="317"/>
        <v>4.75</v>
      </c>
      <c r="P1588" s="11" t="str">
        <f t="shared" si="318"/>
        <v>Low Cost per Unit</v>
      </c>
      <c r="Q1588" s="12">
        <f t="shared" si="319"/>
        <v>0</v>
      </c>
      <c r="R1588" s="12">
        <f t="shared" si="320"/>
        <v>2.85</v>
      </c>
      <c r="S1588" s="12">
        <f t="shared" si="321"/>
        <v>0</v>
      </c>
      <c r="T1588" s="12">
        <f t="shared" si="322"/>
        <v>0</v>
      </c>
      <c r="U1588" s="12">
        <f t="shared" si="323"/>
        <v>0</v>
      </c>
      <c r="V1588" s="13" t="str">
        <f t="shared" ca="1" si="324"/>
        <v>Greater Than 8 Weeks Old</v>
      </c>
    </row>
    <row r="1589" spans="1:22" x14ac:dyDescent="0.35">
      <c r="A1589" s="2" t="s">
        <v>41</v>
      </c>
      <c r="B1589" s="5">
        <v>43684</v>
      </c>
      <c r="C1589" s="5" t="s">
        <v>375</v>
      </c>
      <c r="D1589" s="5" t="s">
        <v>382</v>
      </c>
      <c r="E1589" s="6">
        <v>3</v>
      </c>
      <c r="F1589" s="3">
        <v>57</v>
      </c>
      <c r="G1589" s="3">
        <v>13.05</v>
      </c>
      <c r="H1589" s="8">
        <f t="shared" si="312"/>
        <v>4.3500000000000005</v>
      </c>
      <c r="I1589" s="3">
        <v>43.95</v>
      </c>
      <c r="J1589" s="4">
        <v>0.77</v>
      </c>
      <c r="K1589" s="2" t="str">
        <f t="shared" si="313"/>
        <v>Wednesday</v>
      </c>
      <c r="L1589" s="5">
        <f t="shared" si="314"/>
        <v>43687</v>
      </c>
      <c r="M1589" s="2" t="str">
        <f t="shared" si="315"/>
        <v>Saturday</v>
      </c>
      <c r="N1589" s="2" t="str">
        <f t="shared" si="316"/>
        <v>Saturday</v>
      </c>
      <c r="O1589" s="12">
        <f t="shared" si="317"/>
        <v>0</v>
      </c>
      <c r="P1589" s="11" t="str">
        <f t="shared" si="318"/>
        <v>Low Cost per Unit</v>
      </c>
      <c r="Q1589" s="12">
        <f t="shared" si="319"/>
        <v>0</v>
      </c>
      <c r="R1589" s="12">
        <f t="shared" si="320"/>
        <v>1.71</v>
      </c>
      <c r="S1589" s="12">
        <f t="shared" si="321"/>
        <v>0</v>
      </c>
      <c r="T1589" s="12">
        <f t="shared" si="322"/>
        <v>0</v>
      </c>
      <c r="U1589" s="12">
        <f t="shared" si="323"/>
        <v>0</v>
      </c>
      <c r="V1589" s="13" t="str">
        <f t="shared" ca="1" si="324"/>
        <v>Greater Than 8 Weeks Old</v>
      </c>
    </row>
    <row r="1590" spans="1:22" x14ac:dyDescent="0.35">
      <c r="A1590" s="2" t="s">
        <v>41</v>
      </c>
      <c r="B1590" s="5">
        <v>43685</v>
      </c>
      <c r="C1590" s="5" t="s">
        <v>375</v>
      </c>
      <c r="D1590" s="5" t="s">
        <v>382</v>
      </c>
      <c r="E1590" s="6">
        <v>3</v>
      </c>
      <c r="F1590" s="3">
        <v>57</v>
      </c>
      <c r="G1590" s="3">
        <v>13.05</v>
      </c>
      <c r="H1590" s="8">
        <f t="shared" si="312"/>
        <v>4.3500000000000005</v>
      </c>
      <c r="I1590" s="3">
        <v>43.95</v>
      </c>
      <c r="J1590" s="4">
        <v>0.77</v>
      </c>
      <c r="K1590" s="2" t="str">
        <f t="shared" si="313"/>
        <v>Thursday</v>
      </c>
      <c r="L1590" s="5">
        <f t="shared" si="314"/>
        <v>43688</v>
      </c>
      <c r="M1590" s="2" t="str">
        <f t="shared" si="315"/>
        <v>Sunday</v>
      </c>
      <c r="N1590" s="2" t="str">
        <f t="shared" si="316"/>
        <v>Monday</v>
      </c>
      <c r="O1590" s="12">
        <f t="shared" si="317"/>
        <v>0</v>
      </c>
      <c r="P1590" s="11" t="str">
        <f t="shared" si="318"/>
        <v>Low Cost per Unit</v>
      </c>
      <c r="Q1590" s="12">
        <f t="shared" si="319"/>
        <v>0</v>
      </c>
      <c r="R1590" s="12">
        <f t="shared" si="320"/>
        <v>1.71</v>
      </c>
      <c r="S1590" s="12">
        <f t="shared" si="321"/>
        <v>0</v>
      </c>
      <c r="T1590" s="12">
        <f t="shared" si="322"/>
        <v>0</v>
      </c>
      <c r="U1590" s="12">
        <f t="shared" si="323"/>
        <v>0</v>
      </c>
      <c r="V1590" s="13" t="str">
        <f t="shared" ca="1" si="324"/>
        <v>Greater Than 8 Weeks Old</v>
      </c>
    </row>
    <row r="1591" spans="1:22" x14ac:dyDescent="0.35">
      <c r="A1591" s="2" t="s">
        <v>41</v>
      </c>
      <c r="B1591" s="5">
        <v>43686</v>
      </c>
      <c r="C1591" s="5" t="s">
        <v>375</v>
      </c>
      <c r="D1591" s="5" t="s">
        <v>382</v>
      </c>
      <c r="E1591" s="6">
        <v>2</v>
      </c>
      <c r="F1591" s="3">
        <v>38</v>
      </c>
      <c r="G1591" s="3">
        <v>8.6999999999999993</v>
      </c>
      <c r="H1591" s="8">
        <f t="shared" si="312"/>
        <v>4.3499999999999996</v>
      </c>
      <c r="I1591" s="3">
        <v>29.3</v>
      </c>
      <c r="J1591" s="4">
        <v>0.77</v>
      </c>
      <c r="K1591" s="2" t="str">
        <f t="shared" si="313"/>
        <v>Friday</v>
      </c>
      <c r="L1591" s="5">
        <f t="shared" si="314"/>
        <v>43689</v>
      </c>
      <c r="M1591" s="2" t="str">
        <f t="shared" si="315"/>
        <v>Monday</v>
      </c>
      <c r="N1591" s="2" t="str">
        <f t="shared" si="316"/>
        <v>Monday</v>
      </c>
      <c r="O1591" s="12">
        <f t="shared" si="317"/>
        <v>0</v>
      </c>
      <c r="P1591" s="11" t="str">
        <f t="shared" si="318"/>
        <v>Low Cost per Unit</v>
      </c>
      <c r="Q1591" s="12">
        <f t="shared" si="319"/>
        <v>0</v>
      </c>
      <c r="R1591" s="12">
        <f t="shared" si="320"/>
        <v>1.1399999999999999</v>
      </c>
      <c r="S1591" s="12">
        <f t="shared" si="321"/>
        <v>0</v>
      </c>
      <c r="T1591" s="12">
        <f t="shared" si="322"/>
        <v>0</v>
      </c>
      <c r="U1591" s="12">
        <f t="shared" si="323"/>
        <v>0</v>
      </c>
      <c r="V1591" s="13" t="str">
        <f t="shared" ca="1" si="324"/>
        <v>Greater Than 8 Weeks Old</v>
      </c>
    </row>
    <row r="1592" spans="1:22" x14ac:dyDescent="0.35">
      <c r="A1592" s="2" t="s">
        <v>41</v>
      </c>
      <c r="B1592" s="5">
        <v>43687</v>
      </c>
      <c r="C1592" s="5" t="s">
        <v>375</v>
      </c>
      <c r="D1592" s="5" t="s">
        <v>382</v>
      </c>
      <c r="E1592" s="6">
        <v>2</v>
      </c>
      <c r="F1592" s="3">
        <v>38</v>
      </c>
      <c r="G1592" s="3">
        <v>8.6999999999999993</v>
      </c>
      <c r="H1592" s="8">
        <f t="shared" si="312"/>
        <v>4.3499999999999996</v>
      </c>
      <c r="I1592" s="3">
        <v>29.3</v>
      </c>
      <c r="J1592" s="4">
        <v>0.77</v>
      </c>
      <c r="K1592" s="2" t="str">
        <f t="shared" si="313"/>
        <v>Saturday</v>
      </c>
      <c r="L1592" s="5">
        <f t="shared" si="314"/>
        <v>43690</v>
      </c>
      <c r="M1592" s="2" t="str">
        <f t="shared" si="315"/>
        <v>Tuesday</v>
      </c>
      <c r="N1592" s="2" t="str">
        <f t="shared" si="316"/>
        <v>Tuesday</v>
      </c>
      <c r="O1592" s="12">
        <f t="shared" si="317"/>
        <v>0</v>
      </c>
      <c r="P1592" s="11" t="str">
        <f t="shared" si="318"/>
        <v>Low Cost per Unit</v>
      </c>
      <c r="Q1592" s="12">
        <f t="shared" si="319"/>
        <v>0</v>
      </c>
      <c r="R1592" s="12">
        <f t="shared" si="320"/>
        <v>1.1399999999999999</v>
      </c>
      <c r="S1592" s="12">
        <f t="shared" si="321"/>
        <v>0</v>
      </c>
      <c r="T1592" s="12">
        <f t="shared" si="322"/>
        <v>0</v>
      </c>
      <c r="U1592" s="12">
        <f t="shared" si="323"/>
        <v>0</v>
      </c>
      <c r="V1592" s="13" t="str">
        <f t="shared" ca="1" si="324"/>
        <v>Greater Than 8 Weeks Old</v>
      </c>
    </row>
    <row r="1593" spans="1:22" x14ac:dyDescent="0.35">
      <c r="A1593" s="2" t="s">
        <v>41</v>
      </c>
      <c r="B1593" s="5">
        <v>43689</v>
      </c>
      <c r="C1593" s="5" t="s">
        <v>375</v>
      </c>
      <c r="D1593" s="5" t="s">
        <v>382</v>
      </c>
      <c r="E1593" s="6">
        <v>2</v>
      </c>
      <c r="F1593" s="3">
        <v>38</v>
      </c>
      <c r="G1593" s="3">
        <v>8.6999999999999993</v>
      </c>
      <c r="H1593" s="8">
        <f t="shared" si="312"/>
        <v>4.3499999999999996</v>
      </c>
      <c r="I1593" s="3">
        <v>29.3</v>
      </c>
      <c r="J1593" s="4">
        <v>0.77</v>
      </c>
      <c r="K1593" s="2" t="str">
        <f t="shared" si="313"/>
        <v>Monday</v>
      </c>
      <c r="L1593" s="5">
        <f t="shared" si="314"/>
        <v>43692</v>
      </c>
      <c r="M1593" s="2" t="str">
        <f t="shared" si="315"/>
        <v>Thursday</v>
      </c>
      <c r="N1593" s="2" t="str">
        <f t="shared" si="316"/>
        <v>Thursday</v>
      </c>
      <c r="O1593" s="12">
        <f t="shared" si="317"/>
        <v>0</v>
      </c>
      <c r="P1593" s="11" t="str">
        <f t="shared" si="318"/>
        <v>Low Cost per Unit</v>
      </c>
      <c r="Q1593" s="12">
        <f t="shared" si="319"/>
        <v>0</v>
      </c>
      <c r="R1593" s="12">
        <f t="shared" si="320"/>
        <v>1.1399999999999999</v>
      </c>
      <c r="S1593" s="12">
        <f t="shared" si="321"/>
        <v>0</v>
      </c>
      <c r="T1593" s="12">
        <f t="shared" si="322"/>
        <v>0</v>
      </c>
      <c r="U1593" s="12">
        <f t="shared" si="323"/>
        <v>0</v>
      </c>
      <c r="V1593" s="13" t="str">
        <f t="shared" ca="1" si="324"/>
        <v>Greater Than 8 Weeks Old</v>
      </c>
    </row>
    <row r="1594" spans="1:22" x14ac:dyDescent="0.35">
      <c r="A1594" s="2" t="s">
        <v>41</v>
      </c>
      <c r="B1594" s="5">
        <v>43690</v>
      </c>
      <c r="C1594" s="5" t="s">
        <v>375</v>
      </c>
      <c r="D1594" s="5" t="s">
        <v>382</v>
      </c>
      <c r="E1594" s="6">
        <v>3</v>
      </c>
      <c r="F1594" s="3">
        <v>57</v>
      </c>
      <c r="G1594" s="3">
        <v>13.05</v>
      </c>
      <c r="H1594" s="8">
        <f t="shared" si="312"/>
        <v>4.3500000000000005</v>
      </c>
      <c r="I1594" s="3">
        <v>43.95</v>
      </c>
      <c r="J1594" s="4">
        <v>0.77</v>
      </c>
      <c r="K1594" s="2" t="str">
        <f t="shared" si="313"/>
        <v>Tuesday</v>
      </c>
      <c r="L1594" s="5">
        <f t="shared" si="314"/>
        <v>43693</v>
      </c>
      <c r="M1594" s="2" t="str">
        <f t="shared" si="315"/>
        <v>Friday</v>
      </c>
      <c r="N1594" s="2" t="str">
        <f t="shared" si="316"/>
        <v>Friday</v>
      </c>
      <c r="O1594" s="12">
        <f t="shared" si="317"/>
        <v>2.85</v>
      </c>
      <c r="P1594" s="11" t="str">
        <f t="shared" si="318"/>
        <v>Low Cost per Unit</v>
      </c>
      <c r="Q1594" s="12">
        <f t="shared" si="319"/>
        <v>0</v>
      </c>
      <c r="R1594" s="12">
        <f t="shared" si="320"/>
        <v>1.71</v>
      </c>
      <c r="S1594" s="12">
        <f t="shared" si="321"/>
        <v>0</v>
      </c>
      <c r="T1594" s="12">
        <f t="shared" si="322"/>
        <v>0</v>
      </c>
      <c r="U1594" s="12">
        <f t="shared" si="323"/>
        <v>0</v>
      </c>
      <c r="V1594" s="13" t="str">
        <f t="shared" ca="1" si="324"/>
        <v>Greater Than 8 Weeks Old</v>
      </c>
    </row>
    <row r="1595" spans="1:22" x14ac:dyDescent="0.35">
      <c r="A1595" s="2" t="s">
        <v>41</v>
      </c>
      <c r="B1595" s="5">
        <v>43691</v>
      </c>
      <c r="C1595" s="5" t="s">
        <v>375</v>
      </c>
      <c r="D1595" s="5" t="s">
        <v>382</v>
      </c>
      <c r="E1595" s="6">
        <v>1</v>
      </c>
      <c r="F1595" s="3">
        <v>19</v>
      </c>
      <c r="G1595" s="3">
        <v>4.3499999999999996</v>
      </c>
      <c r="H1595" s="8">
        <f t="shared" si="312"/>
        <v>4.3499999999999996</v>
      </c>
      <c r="I1595" s="3">
        <v>14.65</v>
      </c>
      <c r="J1595" s="4">
        <v>0.77</v>
      </c>
      <c r="K1595" s="2" t="str">
        <f t="shared" si="313"/>
        <v>Wednesday</v>
      </c>
      <c r="L1595" s="5">
        <f t="shared" si="314"/>
        <v>43694</v>
      </c>
      <c r="M1595" s="2" t="str">
        <f t="shared" si="315"/>
        <v>Saturday</v>
      </c>
      <c r="N1595" s="2" t="str">
        <f t="shared" si="316"/>
        <v>Saturday</v>
      </c>
      <c r="O1595" s="12">
        <f t="shared" si="317"/>
        <v>0</v>
      </c>
      <c r="P1595" s="11" t="str">
        <f t="shared" si="318"/>
        <v>Low Cost per Unit</v>
      </c>
      <c r="Q1595" s="12">
        <f t="shared" si="319"/>
        <v>0</v>
      </c>
      <c r="R1595" s="12">
        <f t="shared" si="320"/>
        <v>0</v>
      </c>
      <c r="S1595" s="12">
        <f t="shared" si="321"/>
        <v>0</v>
      </c>
      <c r="T1595" s="12">
        <f t="shared" si="322"/>
        <v>0</v>
      </c>
      <c r="U1595" s="12">
        <f t="shared" si="323"/>
        <v>0</v>
      </c>
      <c r="V1595" s="13" t="str">
        <f t="shared" ca="1" si="324"/>
        <v>Greater Than 8 Weeks Old</v>
      </c>
    </row>
    <row r="1596" spans="1:22" x14ac:dyDescent="0.35">
      <c r="A1596" s="2" t="s">
        <v>41</v>
      </c>
      <c r="B1596" s="5">
        <v>43694</v>
      </c>
      <c r="C1596" s="5" t="s">
        <v>375</v>
      </c>
      <c r="D1596" s="5" t="s">
        <v>382</v>
      </c>
      <c r="E1596" s="6">
        <v>4</v>
      </c>
      <c r="F1596" s="3">
        <v>76</v>
      </c>
      <c r="G1596" s="3">
        <v>17.399999999999999</v>
      </c>
      <c r="H1596" s="8">
        <f t="shared" si="312"/>
        <v>4.3499999999999996</v>
      </c>
      <c r="I1596" s="3">
        <v>58.6</v>
      </c>
      <c r="J1596" s="4">
        <v>0.77</v>
      </c>
      <c r="K1596" s="2" t="str">
        <f t="shared" si="313"/>
        <v>Saturday</v>
      </c>
      <c r="L1596" s="5">
        <f t="shared" si="314"/>
        <v>43697</v>
      </c>
      <c r="M1596" s="2" t="str">
        <f t="shared" si="315"/>
        <v>Tuesday</v>
      </c>
      <c r="N1596" s="2" t="str">
        <f t="shared" si="316"/>
        <v>Tuesday</v>
      </c>
      <c r="O1596" s="12">
        <f t="shared" si="317"/>
        <v>0</v>
      </c>
      <c r="P1596" s="11" t="str">
        <f t="shared" si="318"/>
        <v>Low Cost per Unit</v>
      </c>
      <c r="Q1596" s="12">
        <f t="shared" si="319"/>
        <v>0</v>
      </c>
      <c r="R1596" s="12">
        <f t="shared" si="320"/>
        <v>2.2799999999999998</v>
      </c>
      <c r="S1596" s="12">
        <f t="shared" si="321"/>
        <v>0</v>
      </c>
      <c r="T1596" s="12">
        <f t="shared" si="322"/>
        <v>0</v>
      </c>
      <c r="U1596" s="12">
        <f t="shared" si="323"/>
        <v>0</v>
      </c>
      <c r="V1596" s="13" t="str">
        <f t="shared" ca="1" si="324"/>
        <v>Greater Than 8 Weeks Old</v>
      </c>
    </row>
    <row r="1597" spans="1:22" x14ac:dyDescent="0.35">
      <c r="A1597" s="2" t="s">
        <v>41</v>
      </c>
      <c r="B1597" s="5">
        <v>43695</v>
      </c>
      <c r="C1597" s="5" t="s">
        <v>375</v>
      </c>
      <c r="D1597" s="5" t="s">
        <v>382</v>
      </c>
      <c r="E1597" s="6">
        <v>2</v>
      </c>
      <c r="F1597" s="3">
        <v>38</v>
      </c>
      <c r="G1597" s="3">
        <v>8.6999999999999993</v>
      </c>
      <c r="H1597" s="8">
        <f t="shared" si="312"/>
        <v>4.3499999999999996</v>
      </c>
      <c r="I1597" s="3">
        <v>29.3</v>
      </c>
      <c r="J1597" s="4">
        <v>0.77</v>
      </c>
      <c r="K1597" s="2" t="str">
        <f t="shared" si="313"/>
        <v>Sunday</v>
      </c>
      <c r="L1597" s="5">
        <f t="shared" si="314"/>
        <v>43698</v>
      </c>
      <c r="M1597" s="2" t="str">
        <f t="shared" si="315"/>
        <v>Wednesday</v>
      </c>
      <c r="N1597" s="2" t="str">
        <f t="shared" si="316"/>
        <v>Wednesday</v>
      </c>
      <c r="O1597" s="12">
        <f t="shared" si="317"/>
        <v>0</v>
      </c>
      <c r="P1597" s="11" t="str">
        <f t="shared" si="318"/>
        <v>Low Cost per Unit</v>
      </c>
      <c r="Q1597" s="12">
        <f t="shared" si="319"/>
        <v>0</v>
      </c>
      <c r="R1597" s="12">
        <f t="shared" si="320"/>
        <v>1.1399999999999999</v>
      </c>
      <c r="S1597" s="12">
        <f t="shared" si="321"/>
        <v>0</v>
      </c>
      <c r="T1597" s="12">
        <f t="shared" si="322"/>
        <v>0</v>
      </c>
      <c r="U1597" s="12">
        <f t="shared" si="323"/>
        <v>0</v>
      </c>
      <c r="V1597" s="13" t="str">
        <f t="shared" ca="1" si="324"/>
        <v>Greater Than 8 Weeks Old</v>
      </c>
    </row>
    <row r="1598" spans="1:22" x14ac:dyDescent="0.35">
      <c r="A1598" s="2" t="s">
        <v>41</v>
      </c>
      <c r="B1598" s="5">
        <v>43696</v>
      </c>
      <c r="C1598" s="5" t="s">
        <v>375</v>
      </c>
      <c r="D1598" s="5" t="s">
        <v>382</v>
      </c>
      <c r="E1598" s="6">
        <v>3</v>
      </c>
      <c r="F1598" s="3">
        <v>57</v>
      </c>
      <c r="G1598" s="3">
        <v>13.05</v>
      </c>
      <c r="H1598" s="8">
        <f t="shared" si="312"/>
        <v>4.3500000000000005</v>
      </c>
      <c r="I1598" s="3">
        <v>43.95</v>
      </c>
      <c r="J1598" s="4">
        <v>0.77</v>
      </c>
      <c r="K1598" s="2" t="str">
        <f t="shared" si="313"/>
        <v>Monday</v>
      </c>
      <c r="L1598" s="5">
        <f t="shared" si="314"/>
        <v>43699</v>
      </c>
      <c r="M1598" s="2" t="str">
        <f t="shared" si="315"/>
        <v>Thursday</v>
      </c>
      <c r="N1598" s="2" t="str">
        <f t="shared" si="316"/>
        <v>Thursday</v>
      </c>
      <c r="O1598" s="12">
        <f t="shared" si="317"/>
        <v>0</v>
      </c>
      <c r="P1598" s="11" t="str">
        <f t="shared" si="318"/>
        <v>Low Cost per Unit</v>
      </c>
      <c r="Q1598" s="12">
        <f t="shared" si="319"/>
        <v>0</v>
      </c>
      <c r="R1598" s="12">
        <f t="shared" si="320"/>
        <v>1.71</v>
      </c>
      <c r="S1598" s="12">
        <f t="shared" si="321"/>
        <v>0</v>
      </c>
      <c r="T1598" s="12">
        <f t="shared" si="322"/>
        <v>0</v>
      </c>
      <c r="U1598" s="12">
        <f t="shared" si="323"/>
        <v>0</v>
      </c>
      <c r="V1598" s="13" t="str">
        <f t="shared" ca="1" si="324"/>
        <v>Greater Than 8 Weeks Old</v>
      </c>
    </row>
    <row r="1599" spans="1:22" x14ac:dyDescent="0.35">
      <c r="A1599" s="2" t="s">
        <v>41</v>
      </c>
      <c r="B1599" s="5">
        <v>43697</v>
      </c>
      <c r="C1599" s="5" t="s">
        <v>375</v>
      </c>
      <c r="D1599" s="5" t="s">
        <v>382</v>
      </c>
      <c r="E1599" s="6">
        <v>1</v>
      </c>
      <c r="F1599" s="3">
        <v>19</v>
      </c>
      <c r="G1599" s="3">
        <v>4.3499999999999996</v>
      </c>
      <c r="H1599" s="8">
        <f t="shared" si="312"/>
        <v>4.3499999999999996</v>
      </c>
      <c r="I1599" s="3">
        <v>14.65</v>
      </c>
      <c r="J1599" s="4">
        <v>0.77</v>
      </c>
      <c r="K1599" s="2" t="str">
        <f t="shared" si="313"/>
        <v>Tuesday</v>
      </c>
      <c r="L1599" s="5">
        <f t="shared" si="314"/>
        <v>43700</v>
      </c>
      <c r="M1599" s="2" t="str">
        <f t="shared" si="315"/>
        <v>Friday</v>
      </c>
      <c r="N1599" s="2" t="str">
        <f t="shared" si="316"/>
        <v>Friday</v>
      </c>
      <c r="O1599" s="12">
        <f t="shared" si="317"/>
        <v>0.95000000000000007</v>
      </c>
      <c r="P1599" s="11" t="str">
        <f t="shared" si="318"/>
        <v>Low Cost per Unit</v>
      </c>
      <c r="Q1599" s="12">
        <f t="shared" si="319"/>
        <v>0</v>
      </c>
      <c r="R1599" s="12">
        <f t="shared" si="320"/>
        <v>0</v>
      </c>
      <c r="S1599" s="12">
        <f t="shared" si="321"/>
        <v>0</v>
      </c>
      <c r="T1599" s="12">
        <f t="shared" si="322"/>
        <v>0</v>
      </c>
      <c r="U1599" s="12">
        <f t="shared" si="323"/>
        <v>0</v>
      </c>
      <c r="V1599" s="13" t="str">
        <f t="shared" ca="1" si="324"/>
        <v>Greater Than 8 Weeks Old</v>
      </c>
    </row>
    <row r="1600" spans="1:22" x14ac:dyDescent="0.35">
      <c r="A1600" s="2" t="s">
        <v>41</v>
      </c>
      <c r="B1600" s="5">
        <v>43702</v>
      </c>
      <c r="C1600" s="5" t="s">
        <v>375</v>
      </c>
      <c r="D1600" s="5" t="s">
        <v>382</v>
      </c>
      <c r="E1600" s="6">
        <v>1</v>
      </c>
      <c r="F1600" s="3">
        <v>19</v>
      </c>
      <c r="G1600" s="3">
        <v>4.3499999999999996</v>
      </c>
      <c r="H1600" s="8">
        <f t="shared" si="312"/>
        <v>4.3499999999999996</v>
      </c>
      <c r="I1600" s="3">
        <v>14.65</v>
      </c>
      <c r="J1600" s="4">
        <v>0.77</v>
      </c>
      <c r="K1600" s="2" t="str">
        <f t="shared" si="313"/>
        <v>Sunday</v>
      </c>
      <c r="L1600" s="5">
        <f t="shared" si="314"/>
        <v>43705</v>
      </c>
      <c r="M1600" s="2" t="str">
        <f t="shared" si="315"/>
        <v>Wednesday</v>
      </c>
      <c r="N1600" s="2" t="str">
        <f t="shared" si="316"/>
        <v>Wednesday</v>
      </c>
      <c r="O1600" s="12">
        <f t="shared" si="317"/>
        <v>0</v>
      </c>
      <c r="P1600" s="11" t="str">
        <f t="shared" si="318"/>
        <v>Low Cost per Unit</v>
      </c>
      <c r="Q1600" s="12">
        <f t="shared" si="319"/>
        <v>0</v>
      </c>
      <c r="R1600" s="12">
        <f t="shared" si="320"/>
        <v>0</v>
      </c>
      <c r="S1600" s="12">
        <f t="shared" si="321"/>
        <v>0</v>
      </c>
      <c r="T1600" s="12">
        <f t="shared" si="322"/>
        <v>0</v>
      </c>
      <c r="U1600" s="12">
        <f t="shared" si="323"/>
        <v>0</v>
      </c>
      <c r="V1600" s="13" t="str">
        <f t="shared" ca="1" si="324"/>
        <v>Greater Than 8 Weeks Old</v>
      </c>
    </row>
    <row r="1601" spans="1:22" x14ac:dyDescent="0.35">
      <c r="A1601" s="2" t="s">
        <v>41</v>
      </c>
      <c r="B1601" s="5">
        <v>43703</v>
      </c>
      <c r="C1601" s="5" t="s">
        <v>375</v>
      </c>
      <c r="D1601" s="5" t="s">
        <v>382</v>
      </c>
      <c r="E1601" s="6">
        <v>2</v>
      </c>
      <c r="F1601" s="3">
        <v>38</v>
      </c>
      <c r="G1601" s="3">
        <v>8.6999999999999993</v>
      </c>
      <c r="H1601" s="8">
        <f t="shared" si="312"/>
        <v>4.3499999999999996</v>
      </c>
      <c r="I1601" s="3">
        <v>29.3</v>
      </c>
      <c r="J1601" s="4">
        <v>0.77</v>
      </c>
      <c r="K1601" s="2" t="str">
        <f t="shared" si="313"/>
        <v>Monday</v>
      </c>
      <c r="L1601" s="5">
        <f t="shared" si="314"/>
        <v>43706</v>
      </c>
      <c r="M1601" s="2" t="str">
        <f t="shared" si="315"/>
        <v>Thursday</v>
      </c>
      <c r="N1601" s="2" t="str">
        <f t="shared" si="316"/>
        <v>Thursday</v>
      </c>
      <c r="O1601" s="12">
        <f t="shared" si="317"/>
        <v>0</v>
      </c>
      <c r="P1601" s="11" t="str">
        <f t="shared" si="318"/>
        <v>Low Cost per Unit</v>
      </c>
      <c r="Q1601" s="12">
        <f t="shared" si="319"/>
        <v>0</v>
      </c>
      <c r="R1601" s="12">
        <f t="shared" si="320"/>
        <v>1.1399999999999999</v>
      </c>
      <c r="S1601" s="12">
        <f t="shared" si="321"/>
        <v>0</v>
      </c>
      <c r="T1601" s="12">
        <f t="shared" si="322"/>
        <v>0</v>
      </c>
      <c r="U1601" s="12">
        <f t="shared" si="323"/>
        <v>0</v>
      </c>
      <c r="V1601" s="13" t="str">
        <f t="shared" ca="1" si="324"/>
        <v>Greater Than 8 Weeks Old</v>
      </c>
    </row>
    <row r="1602" spans="1:22" x14ac:dyDescent="0.35">
      <c r="A1602" s="2" t="s">
        <v>41</v>
      </c>
      <c r="B1602" s="5">
        <v>43705</v>
      </c>
      <c r="C1602" s="5" t="s">
        <v>375</v>
      </c>
      <c r="D1602" s="5" t="s">
        <v>382</v>
      </c>
      <c r="E1602" s="6">
        <v>2</v>
      </c>
      <c r="F1602" s="3">
        <v>38</v>
      </c>
      <c r="G1602" s="3">
        <v>8.6999999999999993</v>
      </c>
      <c r="H1602" s="8">
        <f t="shared" si="312"/>
        <v>4.3499999999999996</v>
      </c>
      <c r="I1602" s="3">
        <v>29.3</v>
      </c>
      <c r="J1602" s="4">
        <v>0.77</v>
      </c>
      <c r="K1602" s="2" t="str">
        <f t="shared" si="313"/>
        <v>Wednesday</v>
      </c>
      <c r="L1602" s="5">
        <f t="shared" si="314"/>
        <v>43708</v>
      </c>
      <c r="M1602" s="2" t="str">
        <f t="shared" si="315"/>
        <v>Saturday</v>
      </c>
      <c r="N1602" s="2" t="str">
        <f t="shared" si="316"/>
        <v>Saturday</v>
      </c>
      <c r="O1602" s="12">
        <f t="shared" si="317"/>
        <v>0</v>
      </c>
      <c r="P1602" s="11" t="str">
        <f t="shared" si="318"/>
        <v>Low Cost per Unit</v>
      </c>
      <c r="Q1602" s="12">
        <f t="shared" si="319"/>
        <v>0</v>
      </c>
      <c r="R1602" s="12">
        <f t="shared" si="320"/>
        <v>1.1399999999999999</v>
      </c>
      <c r="S1602" s="12">
        <f t="shared" si="321"/>
        <v>0</v>
      </c>
      <c r="T1602" s="12">
        <f t="shared" si="322"/>
        <v>0</v>
      </c>
      <c r="U1602" s="12">
        <f t="shared" si="323"/>
        <v>0</v>
      </c>
      <c r="V1602" s="13" t="str">
        <f t="shared" ca="1" si="324"/>
        <v>Greater Than 8 Weeks Old</v>
      </c>
    </row>
    <row r="1603" spans="1:22" x14ac:dyDescent="0.35">
      <c r="A1603" s="2" t="s">
        <v>41</v>
      </c>
      <c r="B1603" s="5">
        <v>43708</v>
      </c>
      <c r="C1603" s="5" t="s">
        <v>375</v>
      </c>
      <c r="D1603" s="5" t="s">
        <v>382</v>
      </c>
      <c r="E1603" s="6">
        <v>1</v>
      </c>
      <c r="F1603" s="3">
        <v>19</v>
      </c>
      <c r="G1603" s="3">
        <v>4.3499999999999996</v>
      </c>
      <c r="H1603" s="8">
        <f t="shared" ref="H1603:H1666" si="325">G1603/E1603</f>
        <v>4.3499999999999996</v>
      </c>
      <c r="I1603" s="3">
        <v>14.65</v>
      </c>
      <c r="J1603" s="4">
        <v>0.77</v>
      </c>
      <c r="K1603" s="2" t="str">
        <f t="shared" ref="K1603:K1666" si="326">TEXT(B1603,"dddd")</f>
        <v>Saturday</v>
      </c>
      <c r="L1603" s="5">
        <f t="shared" ref="L1603:L1666" si="327">B1603+3</f>
        <v>43711</v>
      </c>
      <c r="M1603" s="2" t="str">
        <f t="shared" ref="M1603:M1666" si="328">TEXT(L1603,"dddd")</f>
        <v>Tuesday</v>
      </c>
      <c r="N1603" s="2" t="str">
        <f t="shared" ref="N1603:N1666" si="329">IF(M1603="Sunday","Monday",M1603)</f>
        <v>Tuesday</v>
      </c>
      <c r="O1603" s="12">
        <f t="shared" ref="O1603:O1666" si="330">IF(TEXT(B1603,"dddd")="Tuesday",F1603*0.05,0)</f>
        <v>0</v>
      </c>
      <c r="P1603" s="11" t="str">
        <f t="shared" ref="P1603:P1666" si="331">IF(H1603&gt;AVERAGE(H:H),"High Cost per Unit","Low Cost per Unit")</f>
        <v>Low Cost per Unit</v>
      </c>
      <c r="Q1603" s="12">
        <f t="shared" ref="Q1603:Q1666" si="332">IF(D1603="Masks",F1603*0.1,0)</f>
        <v>0</v>
      </c>
      <c r="R1603" s="12">
        <f t="shared" ref="R1603:R1666" si="333">IF(E1603&gt;1,F1603*0.03,0)</f>
        <v>0</v>
      </c>
      <c r="S1603" s="12">
        <f t="shared" ref="S1603:S1666" si="334">IF(D1603="Accessories",F1603*0.15,0)</f>
        <v>0</v>
      </c>
      <c r="T1603" s="12">
        <f t="shared" ref="T1603:T1666" si="335">IF(AND(K1603="Saturday",C1603="Fitness"),F1603*0.1,0)</f>
        <v>0</v>
      </c>
      <c r="U1603" s="12">
        <f t="shared" ref="U1603:U1666" si="336">IF(AND(K1603="Friday",C1603="Automotive"),F1603*0.2,0)</f>
        <v>0</v>
      </c>
      <c r="V1603" s="13" t="str">
        <f t="shared" ref="V1603:V1666" ca="1" si="337">IF(B1603&lt;TODAY()-56,"Greater Than 8 Weeks Old","Less Than 8 Weeks Old")</f>
        <v>Greater Than 8 Weeks Old</v>
      </c>
    </row>
    <row r="1604" spans="1:22" x14ac:dyDescent="0.35">
      <c r="A1604" s="2" t="s">
        <v>42</v>
      </c>
      <c r="B1604" s="5">
        <v>43700</v>
      </c>
      <c r="C1604" s="5" t="s">
        <v>375</v>
      </c>
      <c r="D1604" s="5" t="s">
        <v>382</v>
      </c>
      <c r="E1604" s="6">
        <v>2</v>
      </c>
      <c r="F1604" s="3">
        <v>58</v>
      </c>
      <c r="G1604" s="3">
        <v>22.7</v>
      </c>
      <c r="H1604" s="8">
        <f t="shared" si="325"/>
        <v>11.35</v>
      </c>
      <c r="I1604" s="3">
        <v>35.299999999999997</v>
      </c>
      <c r="J1604" s="4">
        <v>0.61</v>
      </c>
      <c r="K1604" s="2" t="str">
        <f t="shared" si="326"/>
        <v>Friday</v>
      </c>
      <c r="L1604" s="5">
        <f t="shared" si="327"/>
        <v>43703</v>
      </c>
      <c r="M1604" s="2" t="str">
        <f t="shared" si="328"/>
        <v>Monday</v>
      </c>
      <c r="N1604" s="2" t="str">
        <f t="shared" si="329"/>
        <v>Monday</v>
      </c>
      <c r="O1604" s="12">
        <f t="shared" si="330"/>
        <v>0</v>
      </c>
      <c r="P1604" s="11" t="str">
        <f t="shared" si="331"/>
        <v>Low Cost per Unit</v>
      </c>
      <c r="Q1604" s="12">
        <f t="shared" si="332"/>
        <v>0</v>
      </c>
      <c r="R1604" s="12">
        <f t="shared" si="333"/>
        <v>1.74</v>
      </c>
      <c r="S1604" s="12">
        <f t="shared" si="334"/>
        <v>0</v>
      </c>
      <c r="T1604" s="12">
        <f t="shared" si="335"/>
        <v>0</v>
      </c>
      <c r="U1604" s="12">
        <f t="shared" si="336"/>
        <v>0</v>
      </c>
      <c r="V1604" s="13" t="str">
        <f t="shared" ca="1" si="337"/>
        <v>Greater Than 8 Weeks Old</v>
      </c>
    </row>
    <row r="1605" spans="1:22" x14ac:dyDescent="0.35">
      <c r="A1605" s="2" t="s">
        <v>42</v>
      </c>
      <c r="B1605" s="5">
        <v>43701</v>
      </c>
      <c r="C1605" s="5" t="s">
        <v>375</v>
      </c>
      <c r="D1605" s="5" t="s">
        <v>382</v>
      </c>
      <c r="E1605" s="6">
        <v>1</v>
      </c>
      <c r="F1605" s="3">
        <v>29</v>
      </c>
      <c r="G1605" s="3">
        <v>11.35</v>
      </c>
      <c r="H1605" s="8">
        <f t="shared" si="325"/>
        <v>11.35</v>
      </c>
      <c r="I1605" s="3">
        <v>17.649999999999999</v>
      </c>
      <c r="J1605" s="4">
        <v>0.61</v>
      </c>
      <c r="K1605" s="2" t="str">
        <f t="shared" si="326"/>
        <v>Saturday</v>
      </c>
      <c r="L1605" s="5">
        <f t="shared" si="327"/>
        <v>43704</v>
      </c>
      <c r="M1605" s="2" t="str">
        <f t="shared" si="328"/>
        <v>Tuesday</v>
      </c>
      <c r="N1605" s="2" t="str">
        <f t="shared" si="329"/>
        <v>Tuesday</v>
      </c>
      <c r="O1605" s="12">
        <f t="shared" si="330"/>
        <v>0</v>
      </c>
      <c r="P1605" s="11" t="str">
        <f t="shared" si="331"/>
        <v>Low Cost per Unit</v>
      </c>
      <c r="Q1605" s="12">
        <f t="shared" si="332"/>
        <v>0</v>
      </c>
      <c r="R1605" s="12">
        <f t="shared" si="333"/>
        <v>0</v>
      </c>
      <c r="S1605" s="12">
        <f t="shared" si="334"/>
        <v>0</v>
      </c>
      <c r="T1605" s="12">
        <f t="shared" si="335"/>
        <v>0</v>
      </c>
      <c r="U1605" s="12">
        <f t="shared" si="336"/>
        <v>0</v>
      </c>
      <c r="V1605" s="13" t="str">
        <f t="shared" ca="1" si="337"/>
        <v>Greater Than 8 Weeks Old</v>
      </c>
    </row>
    <row r="1606" spans="1:22" x14ac:dyDescent="0.35">
      <c r="A1606" s="2" t="s">
        <v>42</v>
      </c>
      <c r="B1606" s="5">
        <v>43702</v>
      </c>
      <c r="C1606" s="5" t="s">
        <v>375</v>
      </c>
      <c r="D1606" s="5" t="s">
        <v>382</v>
      </c>
      <c r="E1606" s="6">
        <v>4</v>
      </c>
      <c r="F1606" s="3">
        <v>116</v>
      </c>
      <c r="G1606" s="3">
        <v>45.4</v>
      </c>
      <c r="H1606" s="8">
        <f t="shared" si="325"/>
        <v>11.35</v>
      </c>
      <c r="I1606" s="3">
        <v>70.599999999999994</v>
      </c>
      <c r="J1606" s="4">
        <v>0.61</v>
      </c>
      <c r="K1606" s="2" t="str">
        <f t="shared" si="326"/>
        <v>Sunday</v>
      </c>
      <c r="L1606" s="5">
        <f t="shared" si="327"/>
        <v>43705</v>
      </c>
      <c r="M1606" s="2" t="str">
        <f t="shared" si="328"/>
        <v>Wednesday</v>
      </c>
      <c r="N1606" s="2" t="str">
        <f t="shared" si="329"/>
        <v>Wednesday</v>
      </c>
      <c r="O1606" s="12">
        <f t="shared" si="330"/>
        <v>0</v>
      </c>
      <c r="P1606" s="11" t="str">
        <f t="shared" si="331"/>
        <v>Low Cost per Unit</v>
      </c>
      <c r="Q1606" s="12">
        <f t="shared" si="332"/>
        <v>0</v>
      </c>
      <c r="R1606" s="12">
        <f t="shared" si="333"/>
        <v>3.48</v>
      </c>
      <c r="S1606" s="12">
        <f t="shared" si="334"/>
        <v>0</v>
      </c>
      <c r="T1606" s="12">
        <f t="shared" si="335"/>
        <v>0</v>
      </c>
      <c r="U1606" s="12">
        <f t="shared" si="336"/>
        <v>0</v>
      </c>
      <c r="V1606" s="13" t="str">
        <f t="shared" ca="1" si="337"/>
        <v>Greater Than 8 Weeks Old</v>
      </c>
    </row>
    <row r="1607" spans="1:22" x14ac:dyDescent="0.35">
      <c r="A1607" s="2" t="s">
        <v>42</v>
      </c>
      <c r="B1607" s="5">
        <v>43703</v>
      </c>
      <c r="C1607" s="5" t="s">
        <v>375</v>
      </c>
      <c r="D1607" s="5" t="s">
        <v>382</v>
      </c>
      <c r="E1607" s="6">
        <v>2</v>
      </c>
      <c r="F1607" s="3">
        <v>58</v>
      </c>
      <c r="G1607" s="3">
        <v>22.7</v>
      </c>
      <c r="H1607" s="8">
        <f t="shared" si="325"/>
        <v>11.35</v>
      </c>
      <c r="I1607" s="3">
        <v>35.299999999999997</v>
      </c>
      <c r="J1607" s="4">
        <v>0.61</v>
      </c>
      <c r="K1607" s="2" t="str">
        <f t="shared" si="326"/>
        <v>Monday</v>
      </c>
      <c r="L1607" s="5">
        <f t="shared" si="327"/>
        <v>43706</v>
      </c>
      <c r="M1607" s="2" t="str">
        <f t="shared" si="328"/>
        <v>Thursday</v>
      </c>
      <c r="N1607" s="2" t="str">
        <f t="shared" si="329"/>
        <v>Thursday</v>
      </c>
      <c r="O1607" s="12">
        <f t="shared" si="330"/>
        <v>0</v>
      </c>
      <c r="P1607" s="11" t="str">
        <f t="shared" si="331"/>
        <v>Low Cost per Unit</v>
      </c>
      <c r="Q1607" s="12">
        <f t="shared" si="332"/>
        <v>0</v>
      </c>
      <c r="R1607" s="12">
        <f t="shared" si="333"/>
        <v>1.74</v>
      </c>
      <c r="S1607" s="12">
        <f t="shared" si="334"/>
        <v>0</v>
      </c>
      <c r="T1607" s="12">
        <f t="shared" si="335"/>
        <v>0</v>
      </c>
      <c r="U1607" s="12">
        <f t="shared" si="336"/>
        <v>0</v>
      </c>
      <c r="V1607" s="13" t="str">
        <f t="shared" ca="1" si="337"/>
        <v>Greater Than 8 Weeks Old</v>
      </c>
    </row>
    <row r="1608" spans="1:22" x14ac:dyDescent="0.35">
      <c r="A1608" s="2" t="s">
        <v>42</v>
      </c>
      <c r="B1608" s="5">
        <v>43705</v>
      </c>
      <c r="C1608" s="5" t="s">
        <v>375</v>
      </c>
      <c r="D1608" s="5" t="s">
        <v>382</v>
      </c>
      <c r="E1608" s="6">
        <v>2</v>
      </c>
      <c r="F1608" s="3">
        <v>58</v>
      </c>
      <c r="G1608" s="3">
        <v>22.7</v>
      </c>
      <c r="H1608" s="8">
        <f t="shared" si="325"/>
        <v>11.35</v>
      </c>
      <c r="I1608" s="3">
        <v>35.299999999999997</v>
      </c>
      <c r="J1608" s="4">
        <v>0.61</v>
      </c>
      <c r="K1608" s="2" t="str">
        <f t="shared" si="326"/>
        <v>Wednesday</v>
      </c>
      <c r="L1608" s="5">
        <f t="shared" si="327"/>
        <v>43708</v>
      </c>
      <c r="M1608" s="2" t="str">
        <f t="shared" si="328"/>
        <v>Saturday</v>
      </c>
      <c r="N1608" s="2" t="str">
        <f t="shared" si="329"/>
        <v>Saturday</v>
      </c>
      <c r="O1608" s="12">
        <f t="shared" si="330"/>
        <v>0</v>
      </c>
      <c r="P1608" s="11" t="str">
        <f t="shared" si="331"/>
        <v>Low Cost per Unit</v>
      </c>
      <c r="Q1608" s="12">
        <f t="shared" si="332"/>
        <v>0</v>
      </c>
      <c r="R1608" s="12">
        <f t="shared" si="333"/>
        <v>1.74</v>
      </c>
      <c r="S1608" s="12">
        <f t="shared" si="334"/>
        <v>0</v>
      </c>
      <c r="T1608" s="12">
        <f t="shared" si="335"/>
        <v>0</v>
      </c>
      <c r="U1608" s="12">
        <f t="shared" si="336"/>
        <v>0</v>
      </c>
      <c r="V1608" s="13" t="str">
        <f t="shared" ca="1" si="337"/>
        <v>Greater Than 8 Weeks Old</v>
      </c>
    </row>
    <row r="1609" spans="1:22" x14ac:dyDescent="0.35">
      <c r="A1609" s="2" t="s">
        <v>42</v>
      </c>
      <c r="B1609" s="5">
        <v>43706</v>
      </c>
      <c r="C1609" s="5" t="s">
        <v>375</v>
      </c>
      <c r="D1609" s="5" t="s">
        <v>382</v>
      </c>
      <c r="E1609" s="6">
        <v>2</v>
      </c>
      <c r="F1609" s="3">
        <v>58</v>
      </c>
      <c r="G1609" s="3">
        <v>22.7</v>
      </c>
      <c r="H1609" s="8">
        <f t="shared" si="325"/>
        <v>11.35</v>
      </c>
      <c r="I1609" s="3">
        <v>35.299999999999997</v>
      </c>
      <c r="J1609" s="4">
        <v>0.61</v>
      </c>
      <c r="K1609" s="2" t="str">
        <f t="shared" si="326"/>
        <v>Thursday</v>
      </c>
      <c r="L1609" s="5">
        <f t="shared" si="327"/>
        <v>43709</v>
      </c>
      <c r="M1609" s="2" t="str">
        <f t="shared" si="328"/>
        <v>Sunday</v>
      </c>
      <c r="N1609" s="2" t="str">
        <f t="shared" si="329"/>
        <v>Monday</v>
      </c>
      <c r="O1609" s="12">
        <f t="shared" si="330"/>
        <v>0</v>
      </c>
      <c r="P1609" s="11" t="str">
        <f t="shared" si="331"/>
        <v>Low Cost per Unit</v>
      </c>
      <c r="Q1609" s="12">
        <f t="shared" si="332"/>
        <v>0</v>
      </c>
      <c r="R1609" s="12">
        <f t="shared" si="333"/>
        <v>1.74</v>
      </c>
      <c r="S1609" s="12">
        <f t="shared" si="334"/>
        <v>0</v>
      </c>
      <c r="T1609" s="12">
        <f t="shared" si="335"/>
        <v>0</v>
      </c>
      <c r="U1609" s="12">
        <f t="shared" si="336"/>
        <v>0</v>
      </c>
      <c r="V1609" s="13" t="str">
        <f t="shared" ca="1" si="337"/>
        <v>Greater Than 8 Weeks Old</v>
      </c>
    </row>
    <row r="1610" spans="1:22" x14ac:dyDescent="0.35">
      <c r="A1610" s="2" t="s">
        <v>42</v>
      </c>
      <c r="B1610" s="5">
        <v>43707</v>
      </c>
      <c r="C1610" s="5" t="s">
        <v>375</v>
      </c>
      <c r="D1610" s="5" t="s">
        <v>382</v>
      </c>
      <c r="E1610" s="6">
        <v>1</v>
      </c>
      <c r="F1610" s="3">
        <v>29</v>
      </c>
      <c r="G1610" s="3">
        <v>11.35</v>
      </c>
      <c r="H1610" s="8">
        <f t="shared" si="325"/>
        <v>11.35</v>
      </c>
      <c r="I1610" s="3">
        <v>17.649999999999999</v>
      </c>
      <c r="J1610" s="4">
        <v>0.61</v>
      </c>
      <c r="K1610" s="2" t="str">
        <f t="shared" si="326"/>
        <v>Friday</v>
      </c>
      <c r="L1610" s="5">
        <f t="shared" si="327"/>
        <v>43710</v>
      </c>
      <c r="M1610" s="2" t="str">
        <f t="shared" si="328"/>
        <v>Monday</v>
      </c>
      <c r="N1610" s="2" t="str">
        <f t="shared" si="329"/>
        <v>Monday</v>
      </c>
      <c r="O1610" s="12">
        <f t="shared" si="330"/>
        <v>0</v>
      </c>
      <c r="P1610" s="11" t="str">
        <f t="shared" si="331"/>
        <v>Low Cost per Unit</v>
      </c>
      <c r="Q1610" s="12">
        <f t="shared" si="332"/>
        <v>0</v>
      </c>
      <c r="R1610" s="12">
        <f t="shared" si="333"/>
        <v>0</v>
      </c>
      <c r="S1610" s="12">
        <f t="shared" si="334"/>
        <v>0</v>
      </c>
      <c r="T1610" s="12">
        <f t="shared" si="335"/>
        <v>0</v>
      </c>
      <c r="U1610" s="12">
        <f t="shared" si="336"/>
        <v>0</v>
      </c>
      <c r="V1610" s="13" t="str">
        <f t="shared" ca="1" si="337"/>
        <v>Greater Than 8 Weeks Old</v>
      </c>
    </row>
    <row r="1611" spans="1:22" x14ac:dyDescent="0.35">
      <c r="A1611" s="2" t="s">
        <v>220</v>
      </c>
      <c r="B1611" s="5">
        <v>43678</v>
      </c>
      <c r="C1611" s="5" t="s">
        <v>371</v>
      </c>
      <c r="D1611" s="5" t="s">
        <v>371</v>
      </c>
      <c r="E1611" s="6">
        <v>1</v>
      </c>
      <c r="F1611" s="3">
        <v>45</v>
      </c>
      <c r="G1611" s="3">
        <v>5.5</v>
      </c>
      <c r="H1611" s="8">
        <f t="shared" si="325"/>
        <v>5.5</v>
      </c>
      <c r="I1611" s="3">
        <v>39.5</v>
      </c>
      <c r="J1611" s="4">
        <v>0.88</v>
      </c>
      <c r="K1611" s="2" t="str">
        <f t="shared" si="326"/>
        <v>Thursday</v>
      </c>
      <c r="L1611" s="5">
        <f t="shared" si="327"/>
        <v>43681</v>
      </c>
      <c r="M1611" s="2" t="str">
        <f t="shared" si="328"/>
        <v>Sunday</v>
      </c>
      <c r="N1611" s="2" t="str">
        <f t="shared" si="329"/>
        <v>Monday</v>
      </c>
      <c r="O1611" s="12">
        <f t="shared" si="330"/>
        <v>0</v>
      </c>
      <c r="P1611" s="11" t="str">
        <f t="shared" si="331"/>
        <v>Low Cost per Unit</v>
      </c>
      <c r="Q1611" s="12">
        <f t="shared" si="332"/>
        <v>0</v>
      </c>
      <c r="R1611" s="12">
        <f t="shared" si="333"/>
        <v>0</v>
      </c>
      <c r="S1611" s="12">
        <f t="shared" si="334"/>
        <v>0</v>
      </c>
      <c r="T1611" s="12">
        <f t="shared" si="335"/>
        <v>0</v>
      </c>
      <c r="U1611" s="12">
        <f t="shared" si="336"/>
        <v>0</v>
      </c>
      <c r="V1611" s="13" t="str">
        <f t="shared" ca="1" si="337"/>
        <v>Greater Than 8 Weeks Old</v>
      </c>
    </row>
    <row r="1612" spans="1:22" x14ac:dyDescent="0.35">
      <c r="A1612" s="2" t="s">
        <v>220</v>
      </c>
      <c r="B1612" s="5">
        <v>43684</v>
      </c>
      <c r="C1612" s="5" t="s">
        <v>371</v>
      </c>
      <c r="D1612" s="5" t="s">
        <v>371</v>
      </c>
      <c r="E1612" s="6">
        <v>12</v>
      </c>
      <c r="F1612" s="3">
        <v>155.88</v>
      </c>
      <c r="G1612" s="3">
        <v>66</v>
      </c>
      <c r="H1612" s="8">
        <f t="shared" si="325"/>
        <v>5.5</v>
      </c>
      <c r="I1612" s="3">
        <v>89.88</v>
      </c>
      <c r="J1612" s="4">
        <v>0.57999999999999996</v>
      </c>
      <c r="K1612" s="2" t="str">
        <f t="shared" si="326"/>
        <v>Wednesday</v>
      </c>
      <c r="L1612" s="5">
        <f t="shared" si="327"/>
        <v>43687</v>
      </c>
      <c r="M1612" s="2" t="str">
        <f t="shared" si="328"/>
        <v>Saturday</v>
      </c>
      <c r="N1612" s="2" t="str">
        <f t="shared" si="329"/>
        <v>Saturday</v>
      </c>
      <c r="O1612" s="12">
        <f t="shared" si="330"/>
        <v>0</v>
      </c>
      <c r="P1612" s="11" t="str">
        <f t="shared" si="331"/>
        <v>Low Cost per Unit</v>
      </c>
      <c r="Q1612" s="12">
        <f t="shared" si="332"/>
        <v>0</v>
      </c>
      <c r="R1612" s="12">
        <f t="shared" si="333"/>
        <v>4.6764000000000001</v>
      </c>
      <c r="S1612" s="12">
        <f t="shared" si="334"/>
        <v>0</v>
      </c>
      <c r="T1612" s="12">
        <f t="shared" si="335"/>
        <v>0</v>
      </c>
      <c r="U1612" s="12">
        <f t="shared" si="336"/>
        <v>0</v>
      </c>
      <c r="V1612" s="13" t="str">
        <f t="shared" ca="1" si="337"/>
        <v>Greater Than 8 Weeks Old</v>
      </c>
    </row>
    <row r="1613" spans="1:22" x14ac:dyDescent="0.35">
      <c r="A1613" s="2" t="s">
        <v>220</v>
      </c>
      <c r="B1613" s="5">
        <v>43685</v>
      </c>
      <c r="C1613" s="5" t="s">
        <v>371</v>
      </c>
      <c r="D1613" s="5" t="s">
        <v>371</v>
      </c>
      <c r="E1613" s="6">
        <v>5</v>
      </c>
      <c r="F1613" s="3">
        <v>64.95</v>
      </c>
      <c r="G1613" s="3">
        <v>27.5</v>
      </c>
      <c r="H1613" s="8">
        <f t="shared" si="325"/>
        <v>5.5</v>
      </c>
      <c r="I1613" s="3">
        <v>37.450000000000003</v>
      </c>
      <c r="J1613" s="4">
        <v>0.57999999999999996</v>
      </c>
      <c r="K1613" s="2" t="str">
        <f t="shared" si="326"/>
        <v>Thursday</v>
      </c>
      <c r="L1613" s="5">
        <f t="shared" si="327"/>
        <v>43688</v>
      </c>
      <c r="M1613" s="2" t="str">
        <f t="shared" si="328"/>
        <v>Sunday</v>
      </c>
      <c r="N1613" s="2" t="str">
        <f t="shared" si="329"/>
        <v>Monday</v>
      </c>
      <c r="O1613" s="12">
        <f t="shared" si="330"/>
        <v>0</v>
      </c>
      <c r="P1613" s="11" t="str">
        <f t="shared" si="331"/>
        <v>Low Cost per Unit</v>
      </c>
      <c r="Q1613" s="12">
        <f t="shared" si="332"/>
        <v>0</v>
      </c>
      <c r="R1613" s="12">
        <f t="shared" si="333"/>
        <v>1.9485000000000001</v>
      </c>
      <c r="S1613" s="12">
        <f t="shared" si="334"/>
        <v>0</v>
      </c>
      <c r="T1613" s="12">
        <f t="shared" si="335"/>
        <v>0</v>
      </c>
      <c r="U1613" s="12">
        <f t="shared" si="336"/>
        <v>0</v>
      </c>
      <c r="V1613" s="13" t="str">
        <f t="shared" ca="1" si="337"/>
        <v>Greater Than 8 Weeks Old</v>
      </c>
    </row>
    <row r="1614" spans="1:22" x14ac:dyDescent="0.35">
      <c r="A1614" s="2" t="s">
        <v>220</v>
      </c>
      <c r="B1614" s="5">
        <v>43686</v>
      </c>
      <c r="C1614" s="5" t="s">
        <v>371</v>
      </c>
      <c r="D1614" s="5" t="s">
        <v>371</v>
      </c>
      <c r="E1614" s="6">
        <v>12</v>
      </c>
      <c r="F1614" s="3">
        <v>155.88</v>
      </c>
      <c r="G1614" s="3">
        <v>66</v>
      </c>
      <c r="H1614" s="8">
        <f t="shared" si="325"/>
        <v>5.5</v>
      </c>
      <c r="I1614" s="3">
        <v>89.88</v>
      </c>
      <c r="J1614" s="4">
        <v>0.57999999999999996</v>
      </c>
      <c r="K1614" s="2" t="str">
        <f t="shared" si="326"/>
        <v>Friday</v>
      </c>
      <c r="L1614" s="5">
        <f t="shared" si="327"/>
        <v>43689</v>
      </c>
      <c r="M1614" s="2" t="str">
        <f t="shared" si="328"/>
        <v>Monday</v>
      </c>
      <c r="N1614" s="2" t="str">
        <f t="shared" si="329"/>
        <v>Monday</v>
      </c>
      <c r="O1614" s="12">
        <f t="shared" si="330"/>
        <v>0</v>
      </c>
      <c r="P1614" s="11" t="str">
        <f t="shared" si="331"/>
        <v>Low Cost per Unit</v>
      </c>
      <c r="Q1614" s="12">
        <f t="shared" si="332"/>
        <v>0</v>
      </c>
      <c r="R1614" s="12">
        <f t="shared" si="333"/>
        <v>4.6764000000000001</v>
      </c>
      <c r="S1614" s="12">
        <f t="shared" si="334"/>
        <v>0</v>
      </c>
      <c r="T1614" s="12">
        <f t="shared" si="335"/>
        <v>0</v>
      </c>
      <c r="U1614" s="12">
        <f t="shared" si="336"/>
        <v>0</v>
      </c>
      <c r="V1614" s="13" t="str">
        <f t="shared" ca="1" si="337"/>
        <v>Greater Than 8 Weeks Old</v>
      </c>
    </row>
    <row r="1615" spans="1:22" x14ac:dyDescent="0.35">
      <c r="A1615" s="2" t="s">
        <v>220</v>
      </c>
      <c r="B1615" s="5">
        <v>43687</v>
      </c>
      <c r="C1615" s="5" t="s">
        <v>371</v>
      </c>
      <c r="D1615" s="5" t="s">
        <v>371</v>
      </c>
      <c r="E1615" s="6">
        <v>16</v>
      </c>
      <c r="F1615" s="3">
        <v>207.84</v>
      </c>
      <c r="G1615" s="3">
        <v>88</v>
      </c>
      <c r="H1615" s="8">
        <f t="shared" si="325"/>
        <v>5.5</v>
      </c>
      <c r="I1615" s="3">
        <v>119.84</v>
      </c>
      <c r="J1615" s="4">
        <v>0.57999999999999996</v>
      </c>
      <c r="K1615" s="2" t="str">
        <f t="shared" si="326"/>
        <v>Saturday</v>
      </c>
      <c r="L1615" s="5">
        <f t="shared" si="327"/>
        <v>43690</v>
      </c>
      <c r="M1615" s="2" t="str">
        <f t="shared" si="328"/>
        <v>Tuesday</v>
      </c>
      <c r="N1615" s="2" t="str">
        <f t="shared" si="329"/>
        <v>Tuesday</v>
      </c>
      <c r="O1615" s="12">
        <f t="shared" si="330"/>
        <v>0</v>
      </c>
      <c r="P1615" s="11" t="str">
        <f t="shared" si="331"/>
        <v>Low Cost per Unit</v>
      </c>
      <c r="Q1615" s="12">
        <f t="shared" si="332"/>
        <v>0</v>
      </c>
      <c r="R1615" s="12">
        <f t="shared" si="333"/>
        <v>6.2351999999999999</v>
      </c>
      <c r="S1615" s="12">
        <f t="shared" si="334"/>
        <v>0</v>
      </c>
      <c r="T1615" s="12">
        <f t="shared" si="335"/>
        <v>0</v>
      </c>
      <c r="U1615" s="12">
        <f t="shared" si="336"/>
        <v>0</v>
      </c>
      <c r="V1615" s="13" t="str">
        <f t="shared" ca="1" si="337"/>
        <v>Greater Than 8 Weeks Old</v>
      </c>
    </row>
    <row r="1616" spans="1:22" x14ac:dyDescent="0.35">
      <c r="A1616" s="2" t="s">
        <v>220</v>
      </c>
      <c r="B1616" s="5">
        <v>43688</v>
      </c>
      <c r="C1616" s="5" t="s">
        <v>371</v>
      </c>
      <c r="D1616" s="5" t="s">
        <v>371</v>
      </c>
      <c r="E1616" s="6">
        <v>8</v>
      </c>
      <c r="F1616" s="3">
        <v>103.92</v>
      </c>
      <c r="G1616" s="3">
        <v>44</v>
      </c>
      <c r="H1616" s="8">
        <f t="shared" si="325"/>
        <v>5.5</v>
      </c>
      <c r="I1616" s="3">
        <v>59.92</v>
      </c>
      <c r="J1616" s="4">
        <v>0.57999999999999996</v>
      </c>
      <c r="K1616" s="2" t="str">
        <f t="shared" si="326"/>
        <v>Sunday</v>
      </c>
      <c r="L1616" s="5">
        <f t="shared" si="327"/>
        <v>43691</v>
      </c>
      <c r="M1616" s="2" t="str">
        <f t="shared" si="328"/>
        <v>Wednesday</v>
      </c>
      <c r="N1616" s="2" t="str">
        <f t="shared" si="329"/>
        <v>Wednesday</v>
      </c>
      <c r="O1616" s="12">
        <f t="shared" si="330"/>
        <v>0</v>
      </c>
      <c r="P1616" s="11" t="str">
        <f t="shared" si="331"/>
        <v>Low Cost per Unit</v>
      </c>
      <c r="Q1616" s="12">
        <f t="shared" si="332"/>
        <v>0</v>
      </c>
      <c r="R1616" s="12">
        <f t="shared" si="333"/>
        <v>3.1175999999999999</v>
      </c>
      <c r="S1616" s="12">
        <f t="shared" si="334"/>
        <v>0</v>
      </c>
      <c r="T1616" s="12">
        <f t="shared" si="335"/>
        <v>0</v>
      </c>
      <c r="U1616" s="12">
        <f t="shared" si="336"/>
        <v>0</v>
      </c>
      <c r="V1616" s="13" t="str">
        <f t="shared" ca="1" si="337"/>
        <v>Greater Than 8 Weeks Old</v>
      </c>
    </row>
    <row r="1617" spans="1:22" x14ac:dyDescent="0.35">
      <c r="A1617" s="2" t="s">
        <v>220</v>
      </c>
      <c r="B1617" s="5">
        <v>43689</v>
      </c>
      <c r="C1617" s="5" t="s">
        <v>371</v>
      </c>
      <c r="D1617" s="5" t="s">
        <v>371</v>
      </c>
      <c r="E1617" s="6">
        <v>8</v>
      </c>
      <c r="F1617" s="3">
        <v>103.92</v>
      </c>
      <c r="G1617" s="3">
        <v>44</v>
      </c>
      <c r="H1617" s="8">
        <f t="shared" si="325"/>
        <v>5.5</v>
      </c>
      <c r="I1617" s="3">
        <v>59.92</v>
      </c>
      <c r="J1617" s="4">
        <v>0.57999999999999996</v>
      </c>
      <c r="K1617" s="2" t="str">
        <f t="shared" si="326"/>
        <v>Monday</v>
      </c>
      <c r="L1617" s="5">
        <f t="shared" si="327"/>
        <v>43692</v>
      </c>
      <c r="M1617" s="2" t="str">
        <f t="shared" si="328"/>
        <v>Thursday</v>
      </c>
      <c r="N1617" s="2" t="str">
        <f t="shared" si="329"/>
        <v>Thursday</v>
      </c>
      <c r="O1617" s="12">
        <f t="shared" si="330"/>
        <v>0</v>
      </c>
      <c r="P1617" s="11" t="str">
        <f t="shared" si="331"/>
        <v>Low Cost per Unit</v>
      </c>
      <c r="Q1617" s="12">
        <f t="shared" si="332"/>
        <v>0</v>
      </c>
      <c r="R1617" s="12">
        <f t="shared" si="333"/>
        <v>3.1175999999999999</v>
      </c>
      <c r="S1617" s="12">
        <f t="shared" si="334"/>
        <v>0</v>
      </c>
      <c r="T1617" s="12">
        <f t="shared" si="335"/>
        <v>0</v>
      </c>
      <c r="U1617" s="12">
        <f t="shared" si="336"/>
        <v>0</v>
      </c>
      <c r="V1617" s="13" t="str">
        <f t="shared" ca="1" si="337"/>
        <v>Greater Than 8 Weeks Old</v>
      </c>
    </row>
    <row r="1618" spans="1:22" x14ac:dyDescent="0.35">
      <c r="A1618" s="2" t="s">
        <v>220</v>
      </c>
      <c r="B1618" s="5">
        <v>43690</v>
      </c>
      <c r="C1618" s="5" t="s">
        <v>371</v>
      </c>
      <c r="D1618" s="5" t="s">
        <v>371</v>
      </c>
      <c r="E1618" s="6">
        <v>6</v>
      </c>
      <c r="F1618" s="3">
        <v>77.94</v>
      </c>
      <c r="G1618" s="3">
        <v>33</v>
      </c>
      <c r="H1618" s="8">
        <f t="shared" si="325"/>
        <v>5.5</v>
      </c>
      <c r="I1618" s="3">
        <v>44.94</v>
      </c>
      <c r="J1618" s="4">
        <v>0.57999999999999996</v>
      </c>
      <c r="K1618" s="2" t="str">
        <f t="shared" si="326"/>
        <v>Tuesday</v>
      </c>
      <c r="L1618" s="5">
        <f t="shared" si="327"/>
        <v>43693</v>
      </c>
      <c r="M1618" s="2" t="str">
        <f t="shared" si="328"/>
        <v>Friday</v>
      </c>
      <c r="N1618" s="2" t="str">
        <f t="shared" si="329"/>
        <v>Friday</v>
      </c>
      <c r="O1618" s="12">
        <f t="shared" si="330"/>
        <v>3.8970000000000002</v>
      </c>
      <c r="P1618" s="11" t="str">
        <f t="shared" si="331"/>
        <v>Low Cost per Unit</v>
      </c>
      <c r="Q1618" s="12">
        <f t="shared" si="332"/>
        <v>0</v>
      </c>
      <c r="R1618" s="12">
        <f t="shared" si="333"/>
        <v>2.3382000000000001</v>
      </c>
      <c r="S1618" s="12">
        <f t="shared" si="334"/>
        <v>0</v>
      </c>
      <c r="T1618" s="12">
        <f t="shared" si="335"/>
        <v>0</v>
      </c>
      <c r="U1618" s="12">
        <f t="shared" si="336"/>
        <v>0</v>
      </c>
      <c r="V1618" s="13" t="str">
        <f t="shared" ca="1" si="337"/>
        <v>Greater Than 8 Weeks Old</v>
      </c>
    </row>
    <row r="1619" spans="1:22" x14ac:dyDescent="0.35">
      <c r="A1619" s="2" t="s">
        <v>220</v>
      </c>
      <c r="B1619" s="5">
        <v>43691</v>
      </c>
      <c r="C1619" s="5" t="s">
        <v>371</v>
      </c>
      <c r="D1619" s="5" t="s">
        <v>371</v>
      </c>
      <c r="E1619" s="6">
        <v>6</v>
      </c>
      <c r="F1619" s="3">
        <v>77.94</v>
      </c>
      <c r="G1619" s="3">
        <v>33</v>
      </c>
      <c r="H1619" s="8">
        <f t="shared" si="325"/>
        <v>5.5</v>
      </c>
      <c r="I1619" s="3">
        <v>44.94</v>
      </c>
      <c r="J1619" s="4">
        <v>0.57999999999999996</v>
      </c>
      <c r="K1619" s="2" t="str">
        <f t="shared" si="326"/>
        <v>Wednesday</v>
      </c>
      <c r="L1619" s="5">
        <f t="shared" si="327"/>
        <v>43694</v>
      </c>
      <c r="M1619" s="2" t="str">
        <f t="shared" si="328"/>
        <v>Saturday</v>
      </c>
      <c r="N1619" s="2" t="str">
        <f t="shared" si="329"/>
        <v>Saturday</v>
      </c>
      <c r="O1619" s="12">
        <f t="shared" si="330"/>
        <v>0</v>
      </c>
      <c r="P1619" s="11" t="str">
        <f t="shared" si="331"/>
        <v>Low Cost per Unit</v>
      </c>
      <c r="Q1619" s="12">
        <f t="shared" si="332"/>
        <v>0</v>
      </c>
      <c r="R1619" s="12">
        <f t="shared" si="333"/>
        <v>2.3382000000000001</v>
      </c>
      <c r="S1619" s="12">
        <f t="shared" si="334"/>
        <v>0</v>
      </c>
      <c r="T1619" s="12">
        <f t="shared" si="335"/>
        <v>0</v>
      </c>
      <c r="U1619" s="12">
        <f t="shared" si="336"/>
        <v>0</v>
      </c>
      <c r="V1619" s="13" t="str">
        <f t="shared" ca="1" si="337"/>
        <v>Greater Than 8 Weeks Old</v>
      </c>
    </row>
    <row r="1620" spans="1:22" x14ac:dyDescent="0.35">
      <c r="A1620" s="2" t="s">
        <v>220</v>
      </c>
      <c r="B1620" s="5">
        <v>43692</v>
      </c>
      <c r="C1620" s="5" t="s">
        <v>371</v>
      </c>
      <c r="D1620" s="5" t="s">
        <v>371</v>
      </c>
      <c r="E1620" s="6">
        <v>15</v>
      </c>
      <c r="F1620" s="3">
        <v>194.85</v>
      </c>
      <c r="G1620" s="3">
        <v>82.5</v>
      </c>
      <c r="H1620" s="8">
        <f t="shared" si="325"/>
        <v>5.5</v>
      </c>
      <c r="I1620" s="3">
        <v>112.35</v>
      </c>
      <c r="J1620" s="4">
        <v>0.57999999999999996</v>
      </c>
      <c r="K1620" s="2" t="str">
        <f t="shared" si="326"/>
        <v>Thursday</v>
      </c>
      <c r="L1620" s="5">
        <f t="shared" si="327"/>
        <v>43695</v>
      </c>
      <c r="M1620" s="2" t="str">
        <f t="shared" si="328"/>
        <v>Sunday</v>
      </c>
      <c r="N1620" s="2" t="str">
        <f t="shared" si="329"/>
        <v>Monday</v>
      </c>
      <c r="O1620" s="12">
        <f t="shared" si="330"/>
        <v>0</v>
      </c>
      <c r="P1620" s="11" t="str">
        <f t="shared" si="331"/>
        <v>Low Cost per Unit</v>
      </c>
      <c r="Q1620" s="12">
        <f t="shared" si="332"/>
        <v>0</v>
      </c>
      <c r="R1620" s="12">
        <f t="shared" si="333"/>
        <v>5.8454999999999995</v>
      </c>
      <c r="S1620" s="12">
        <f t="shared" si="334"/>
        <v>0</v>
      </c>
      <c r="T1620" s="12">
        <f t="shared" si="335"/>
        <v>0</v>
      </c>
      <c r="U1620" s="12">
        <f t="shared" si="336"/>
        <v>0</v>
      </c>
      <c r="V1620" s="13" t="str">
        <f t="shared" ca="1" si="337"/>
        <v>Greater Than 8 Weeks Old</v>
      </c>
    </row>
    <row r="1621" spans="1:22" x14ac:dyDescent="0.35">
      <c r="A1621" s="2" t="s">
        <v>220</v>
      </c>
      <c r="B1621" s="5">
        <v>43693</v>
      </c>
      <c r="C1621" s="5" t="s">
        <v>371</v>
      </c>
      <c r="D1621" s="5" t="s">
        <v>371</v>
      </c>
      <c r="E1621" s="6">
        <v>5</v>
      </c>
      <c r="F1621" s="3">
        <v>64.95</v>
      </c>
      <c r="G1621" s="3">
        <v>27.5</v>
      </c>
      <c r="H1621" s="8">
        <f t="shared" si="325"/>
        <v>5.5</v>
      </c>
      <c r="I1621" s="3">
        <v>37.450000000000003</v>
      </c>
      <c r="J1621" s="4">
        <v>0.57999999999999996</v>
      </c>
      <c r="K1621" s="2" t="str">
        <f t="shared" si="326"/>
        <v>Friday</v>
      </c>
      <c r="L1621" s="5">
        <f t="shared" si="327"/>
        <v>43696</v>
      </c>
      <c r="M1621" s="2" t="str">
        <f t="shared" si="328"/>
        <v>Monday</v>
      </c>
      <c r="N1621" s="2" t="str">
        <f t="shared" si="329"/>
        <v>Monday</v>
      </c>
      <c r="O1621" s="12">
        <f t="shared" si="330"/>
        <v>0</v>
      </c>
      <c r="P1621" s="11" t="str">
        <f t="shared" si="331"/>
        <v>Low Cost per Unit</v>
      </c>
      <c r="Q1621" s="12">
        <f t="shared" si="332"/>
        <v>0</v>
      </c>
      <c r="R1621" s="12">
        <f t="shared" si="333"/>
        <v>1.9485000000000001</v>
      </c>
      <c r="S1621" s="12">
        <f t="shared" si="334"/>
        <v>0</v>
      </c>
      <c r="T1621" s="12">
        <f t="shared" si="335"/>
        <v>0</v>
      </c>
      <c r="U1621" s="12">
        <f t="shared" si="336"/>
        <v>0</v>
      </c>
      <c r="V1621" s="13" t="str">
        <f t="shared" ca="1" si="337"/>
        <v>Greater Than 8 Weeks Old</v>
      </c>
    </row>
    <row r="1622" spans="1:22" x14ac:dyDescent="0.35">
      <c r="A1622" s="2" t="s">
        <v>220</v>
      </c>
      <c r="B1622" s="5">
        <v>43694</v>
      </c>
      <c r="C1622" s="5" t="s">
        <v>371</v>
      </c>
      <c r="D1622" s="5" t="s">
        <v>371</v>
      </c>
      <c r="E1622" s="6">
        <v>5</v>
      </c>
      <c r="F1622" s="3">
        <v>64.95</v>
      </c>
      <c r="G1622" s="3">
        <v>27.5</v>
      </c>
      <c r="H1622" s="8">
        <f t="shared" si="325"/>
        <v>5.5</v>
      </c>
      <c r="I1622" s="3">
        <v>37.450000000000003</v>
      </c>
      <c r="J1622" s="4">
        <v>0.57999999999999996</v>
      </c>
      <c r="K1622" s="2" t="str">
        <f t="shared" si="326"/>
        <v>Saturday</v>
      </c>
      <c r="L1622" s="5">
        <f t="shared" si="327"/>
        <v>43697</v>
      </c>
      <c r="M1622" s="2" t="str">
        <f t="shared" si="328"/>
        <v>Tuesday</v>
      </c>
      <c r="N1622" s="2" t="str">
        <f t="shared" si="329"/>
        <v>Tuesday</v>
      </c>
      <c r="O1622" s="12">
        <f t="shared" si="330"/>
        <v>0</v>
      </c>
      <c r="P1622" s="11" t="str">
        <f t="shared" si="331"/>
        <v>Low Cost per Unit</v>
      </c>
      <c r="Q1622" s="12">
        <f t="shared" si="332"/>
        <v>0</v>
      </c>
      <c r="R1622" s="12">
        <f t="shared" si="333"/>
        <v>1.9485000000000001</v>
      </c>
      <c r="S1622" s="12">
        <f t="shared" si="334"/>
        <v>0</v>
      </c>
      <c r="T1622" s="12">
        <f t="shared" si="335"/>
        <v>0</v>
      </c>
      <c r="U1622" s="12">
        <f t="shared" si="336"/>
        <v>0</v>
      </c>
      <c r="V1622" s="13" t="str">
        <f t="shared" ca="1" si="337"/>
        <v>Greater Than 8 Weeks Old</v>
      </c>
    </row>
    <row r="1623" spans="1:22" x14ac:dyDescent="0.35">
      <c r="A1623" s="2" t="s">
        <v>220</v>
      </c>
      <c r="B1623" s="5">
        <v>43695</v>
      </c>
      <c r="C1623" s="5" t="s">
        <v>371</v>
      </c>
      <c r="D1623" s="5" t="s">
        <v>371</v>
      </c>
      <c r="E1623" s="6">
        <v>6</v>
      </c>
      <c r="F1623" s="3">
        <v>77.94</v>
      </c>
      <c r="G1623" s="3">
        <v>33</v>
      </c>
      <c r="H1623" s="8">
        <f t="shared" si="325"/>
        <v>5.5</v>
      </c>
      <c r="I1623" s="3">
        <v>44.94</v>
      </c>
      <c r="J1623" s="4">
        <v>0.57999999999999996</v>
      </c>
      <c r="K1623" s="2" t="str">
        <f t="shared" si="326"/>
        <v>Sunday</v>
      </c>
      <c r="L1623" s="5">
        <f t="shared" si="327"/>
        <v>43698</v>
      </c>
      <c r="M1623" s="2" t="str">
        <f t="shared" si="328"/>
        <v>Wednesday</v>
      </c>
      <c r="N1623" s="2" t="str">
        <f t="shared" si="329"/>
        <v>Wednesday</v>
      </c>
      <c r="O1623" s="12">
        <f t="shared" si="330"/>
        <v>0</v>
      </c>
      <c r="P1623" s="11" t="str">
        <f t="shared" si="331"/>
        <v>Low Cost per Unit</v>
      </c>
      <c r="Q1623" s="12">
        <f t="shared" si="332"/>
        <v>0</v>
      </c>
      <c r="R1623" s="12">
        <f t="shared" si="333"/>
        <v>2.3382000000000001</v>
      </c>
      <c r="S1623" s="12">
        <f t="shared" si="334"/>
        <v>0</v>
      </c>
      <c r="T1623" s="12">
        <f t="shared" si="335"/>
        <v>0</v>
      </c>
      <c r="U1623" s="12">
        <f t="shared" si="336"/>
        <v>0</v>
      </c>
      <c r="V1623" s="13" t="str">
        <f t="shared" ca="1" si="337"/>
        <v>Greater Than 8 Weeks Old</v>
      </c>
    </row>
    <row r="1624" spans="1:22" x14ac:dyDescent="0.35">
      <c r="A1624" s="2" t="s">
        <v>220</v>
      </c>
      <c r="B1624" s="5">
        <v>43696</v>
      </c>
      <c r="C1624" s="5" t="s">
        <v>371</v>
      </c>
      <c r="D1624" s="5" t="s">
        <v>371</v>
      </c>
      <c r="E1624" s="6">
        <v>5</v>
      </c>
      <c r="F1624" s="3">
        <v>64.95</v>
      </c>
      <c r="G1624" s="3">
        <v>27.5</v>
      </c>
      <c r="H1624" s="8">
        <f t="shared" si="325"/>
        <v>5.5</v>
      </c>
      <c r="I1624" s="3">
        <v>37.450000000000003</v>
      </c>
      <c r="J1624" s="4">
        <v>0.57999999999999996</v>
      </c>
      <c r="K1624" s="2" t="str">
        <f t="shared" si="326"/>
        <v>Monday</v>
      </c>
      <c r="L1624" s="5">
        <f t="shared" si="327"/>
        <v>43699</v>
      </c>
      <c r="M1624" s="2" t="str">
        <f t="shared" si="328"/>
        <v>Thursday</v>
      </c>
      <c r="N1624" s="2" t="str">
        <f t="shared" si="329"/>
        <v>Thursday</v>
      </c>
      <c r="O1624" s="12">
        <f t="shared" si="330"/>
        <v>0</v>
      </c>
      <c r="P1624" s="11" t="str">
        <f t="shared" si="331"/>
        <v>Low Cost per Unit</v>
      </c>
      <c r="Q1624" s="12">
        <f t="shared" si="332"/>
        <v>0</v>
      </c>
      <c r="R1624" s="12">
        <f t="shared" si="333"/>
        <v>1.9485000000000001</v>
      </c>
      <c r="S1624" s="12">
        <f t="shared" si="334"/>
        <v>0</v>
      </c>
      <c r="T1624" s="12">
        <f t="shared" si="335"/>
        <v>0</v>
      </c>
      <c r="U1624" s="12">
        <f t="shared" si="336"/>
        <v>0</v>
      </c>
      <c r="V1624" s="13" t="str">
        <f t="shared" ca="1" si="337"/>
        <v>Greater Than 8 Weeks Old</v>
      </c>
    </row>
    <row r="1625" spans="1:22" x14ac:dyDescent="0.35">
      <c r="A1625" s="2" t="s">
        <v>220</v>
      </c>
      <c r="B1625" s="5">
        <v>43697</v>
      </c>
      <c r="C1625" s="5" t="s">
        <v>371</v>
      </c>
      <c r="D1625" s="5" t="s">
        <v>371</v>
      </c>
      <c r="E1625" s="6">
        <v>7</v>
      </c>
      <c r="F1625" s="3">
        <v>90.93</v>
      </c>
      <c r="G1625" s="3">
        <v>38.5</v>
      </c>
      <c r="H1625" s="8">
        <f t="shared" si="325"/>
        <v>5.5</v>
      </c>
      <c r="I1625" s="3">
        <v>52.43</v>
      </c>
      <c r="J1625" s="4">
        <v>0.57999999999999996</v>
      </c>
      <c r="K1625" s="2" t="str">
        <f t="shared" si="326"/>
        <v>Tuesday</v>
      </c>
      <c r="L1625" s="5">
        <f t="shared" si="327"/>
        <v>43700</v>
      </c>
      <c r="M1625" s="2" t="str">
        <f t="shared" si="328"/>
        <v>Friday</v>
      </c>
      <c r="N1625" s="2" t="str">
        <f t="shared" si="329"/>
        <v>Friday</v>
      </c>
      <c r="O1625" s="12">
        <f t="shared" si="330"/>
        <v>4.5465000000000009</v>
      </c>
      <c r="P1625" s="11" t="str">
        <f t="shared" si="331"/>
        <v>Low Cost per Unit</v>
      </c>
      <c r="Q1625" s="12">
        <f t="shared" si="332"/>
        <v>0</v>
      </c>
      <c r="R1625" s="12">
        <f t="shared" si="333"/>
        <v>2.7279</v>
      </c>
      <c r="S1625" s="12">
        <f t="shared" si="334"/>
        <v>0</v>
      </c>
      <c r="T1625" s="12">
        <f t="shared" si="335"/>
        <v>0</v>
      </c>
      <c r="U1625" s="12">
        <f t="shared" si="336"/>
        <v>0</v>
      </c>
      <c r="V1625" s="13" t="str">
        <f t="shared" ca="1" si="337"/>
        <v>Greater Than 8 Weeks Old</v>
      </c>
    </row>
    <row r="1626" spans="1:22" x14ac:dyDescent="0.35">
      <c r="A1626" s="2" t="s">
        <v>220</v>
      </c>
      <c r="B1626" s="5">
        <v>43698</v>
      </c>
      <c r="C1626" s="5" t="s">
        <v>371</v>
      </c>
      <c r="D1626" s="5" t="s">
        <v>371</v>
      </c>
      <c r="E1626" s="6">
        <v>12</v>
      </c>
      <c r="F1626" s="3">
        <v>155.88</v>
      </c>
      <c r="G1626" s="3">
        <v>66</v>
      </c>
      <c r="H1626" s="8">
        <f t="shared" si="325"/>
        <v>5.5</v>
      </c>
      <c r="I1626" s="3">
        <v>89.88</v>
      </c>
      <c r="J1626" s="4">
        <v>0.57999999999999996</v>
      </c>
      <c r="K1626" s="2" t="str">
        <f t="shared" si="326"/>
        <v>Wednesday</v>
      </c>
      <c r="L1626" s="5">
        <f t="shared" si="327"/>
        <v>43701</v>
      </c>
      <c r="M1626" s="2" t="str">
        <f t="shared" si="328"/>
        <v>Saturday</v>
      </c>
      <c r="N1626" s="2" t="str">
        <f t="shared" si="329"/>
        <v>Saturday</v>
      </c>
      <c r="O1626" s="12">
        <f t="shared" si="330"/>
        <v>0</v>
      </c>
      <c r="P1626" s="11" t="str">
        <f t="shared" si="331"/>
        <v>Low Cost per Unit</v>
      </c>
      <c r="Q1626" s="12">
        <f t="shared" si="332"/>
        <v>0</v>
      </c>
      <c r="R1626" s="12">
        <f t="shared" si="333"/>
        <v>4.6764000000000001</v>
      </c>
      <c r="S1626" s="12">
        <f t="shared" si="334"/>
        <v>0</v>
      </c>
      <c r="T1626" s="12">
        <f t="shared" si="335"/>
        <v>0</v>
      </c>
      <c r="U1626" s="12">
        <f t="shared" si="336"/>
        <v>0</v>
      </c>
      <c r="V1626" s="13" t="str">
        <f t="shared" ca="1" si="337"/>
        <v>Greater Than 8 Weeks Old</v>
      </c>
    </row>
    <row r="1627" spans="1:22" x14ac:dyDescent="0.35">
      <c r="A1627" s="2" t="s">
        <v>220</v>
      </c>
      <c r="B1627" s="5">
        <v>43699</v>
      </c>
      <c r="C1627" s="5" t="s">
        <v>371</v>
      </c>
      <c r="D1627" s="5" t="s">
        <v>371</v>
      </c>
      <c r="E1627" s="6">
        <v>13</v>
      </c>
      <c r="F1627" s="3">
        <v>168.87</v>
      </c>
      <c r="G1627" s="3">
        <v>71.5</v>
      </c>
      <c r="H1627" s="8">
        <f t="shared" si="325"/>
        <v>5.5</v>
      </c>
      <c r="I1627" s="3">
        <v>97.37</v>
      </c>
      <c r="J1627" s="4">
        <v>0.57999999999999996</v>
      </c>
      <c r="K1627" s="2" t="str">
        <f t="shared" si="326"/>
        <v>Thursday</v>
      </c>
      <c r="L1627" s="5">
        <f t="shared" si="327"/>
        <v>43702</v>
      </c>
      <c r="M1627" s="2" t="str">
        <f t="shared" si="328"/>
        <v>Sunday</v>
      </c>
      <c r="N1627" s="2" t="str">
        <f t="shared" si="329"/>
        <v>Monday</v>
      </c>
      <c r="O1627" s="12">
        <f t="shared" si="330"/>
        <v>0</v>
      </c>
      <c r="P1627" s="11" t="str">
        <f t="shared" si="331"/>
        <v>Low Cost per Unit</v>
      </c>
      <c r="Q1627" s="12">
        <f t="shared" si="332"/>
        <v>0</v>
      </c>
      <c r="R1627" s="12">
        <f t="shared" si="333"/>
        <v>5.0660999999999996</v>
      </c>
      <c r="S1627" s="12">
        <f t="shared" si="334"/>
        <v>0</v>
      </c>
      <c r="T1627" s="12">
        <f t="shared" si="335"/>
        <v>0</v>
      </c>
      <c r="U1627" s="12">
        <f t="shared" si="336"/>
        <v>0</v>
      </c>
      <c r="V1627" s="13" t="str">
        <f t="shared" ca="1" si="337"/>
        <v>Greater Than 8 Weeks Old</v>
      </c>
    </row>
    <row r="1628" spans="1:22" x14ac:dyDescent="0.35">
      <c r="A1628" s="2" t="s">
        <v>220</v>
      </c>
      <c r="B1628" s="5">
        <v>43700</v>
      </c>
      <c r="C1628" s="5" t="s">
        <v>371</v>
      </c>
      <c r="D1628" s="5" t="s">
        <v>371</v>
      </c>
      <c r="E1628" s="6">
        <v>3</v>
      </c>
      <c r="F1628" s="3">
        <v>38.97</v>
      </c>
      <c r="G1628" s="3">
        <v>16.5</v>
      </c>
      <c r="H1628" s="8">
        <f t="shared" si="325"/>
        <v>5.5</v>
      </c>
      <c r="I1628" s="3">
        <v>22.47</v>
      </c>
      <c r="J1628" s="4">
        <v>0.57999999999999996</v>
      </c>
      <c r="K1628" s="2" t="str">
        <f t="shared" si="326"/>
        <v>Friday</v>
      </c>
      <c r="L1628" s="5">
        <f t="shared" si="327"/>
        <v>43703</v>
      </c>
      <c r="M1628" s="2" t="str">
        <f t="shared" si="328"/>
        <v>Monday</v>
      </c>
      <c r="N1628" s="2" t="str">
        <f t="shared" si="329"/>
        <v>Monday</v>
      </c>
      <c r="O1628" s="12">
        <f t="shared" si="330"/>
        <v>0</v>
      </c>
      <c r="P1628" s="11" t="str">
        <f t="shared" si="331"/>
        <v>Low Cost per Unit</v>
      </c>
      <c r="Q1628" s="12">
        <f t="shared" si="332"/>
        <v>0</v>
      </c>
      <c r="R1628" s="12">
        <f t="shared" si="333"/>
        <v>1.1691</v>
      </c>
      <c r="S1628" s="12">
        <f t="shared" si="334"/>
        <v>0</v>
      </c>
      <c r="T1628" s="12">
        <f t="shared" si="335"/>
        <v>0</v>
      </c>
      <c r="U1628" s="12">
        <f t="shared" si="336"/>
        <v>0</v>
      </c>
      <c r="V1628" s="13" t="str">
        <f t="shared" ca="1" si="337"/>
        <v>Greater Than 8 Weeks Old</v>
      </c>
    </row>
    <row r="1629" spans="1:22" x14ac:dyDescent="0.35">
      <c r="A1629" s="2" t="s">
        <v>220</v>
      </c>
      <c r="B1629" s="5">
        <v>43701</v>
      </c>
      <c r="C1629" s="5" t="s">
        <v>371</v>
      </c>
      <c r="D1629" s="5" t="s">
        <v>371</v>
      </c>
      <c r="E1629" s="6">
        <v>9</v>
      </c>
      <c r="F1629" s="3">
        <v>116.91</v>
      </c>
      <c r="G1629" s="3">
        <v>49.5</v>
      </c>
      <c r="H1629" s="8">
        <f t="shared" si="325"/>
        <v>5.5</v>
      </c>
      <c r="I1629" s="3">
        <v>67.41</v>
      </c>
      <c r="J1629" s="4">
        <v>0.57999999999999996</v>
      </c>
      <c r="K1629" s="2" t="str">
        <f t="shared" si="326"/>
        <v>Saturday</v>
      </c>
      <c r="L1629" s="5">
        <f t="shared" si="327"/>
        <v>43704</v>
      </c>
      <c r="M1629" s="2" t="str">
        <f t="shared" si="328"/>
        <v>Tuesday</v>
      </c>
      <c r="N1629" s="2" t="str">
        <f t="shared" si="329"/>
        <v>Tuesday</v>
      </c>
      <c r="O1629" s="12">
        <f t="shared" si="330"/>
        <v>0</v>
      </c>
      <c r="P1629" s="11" t="str">
        <f t="shared" si="331"/>
        <v>Low Cost per Unit</v>
      </c>
      <c r="Q1629" s="12">
        <f t="shared" si="332"/>
        <v>0</v>
      </c>
      <c r="R1629" s="12">
        <f t="shared" si="333"/>
        <v>3.5072999999999999</v>
      </c>
      <c r="S1629" s="12">
        <f t="shared" si="334"/>
        <v>0</v>
      </c>
      <c r="T1629" s="12">
        <f t="shared" si="335"/>
        <v>0</v>
      </c>
      <c r="U1629" s="12">
        <f t="shared" si="336"/>
        <v>0</v>
      </c>
      <c r="V1629" s="13" t="str">
        <f t="shared" ca="1" si="337"/>
        <v>Greater Than 8 Weeks Old</v>
      </c>
    </row>
    <row r="1630" spans="1:22" x14ac:dyDescent="0.35">
      <c r="A1630" s="2" t="s">
        <v>220</v>
      </c>
      <c r="B1630" s="5">
        <v>43702</v>
      </c>
      <c r="C1630" s="5" t="s">
        <v>371</v>
      </c>
      <c r="D1630" s="5" t="s">
        <v>371</v>
      </c>
      <c r="E1630" s="6">
        <v>11</v>
      </c>
      <c r="F1630" s="3">
        <v>142.88999999999999</v>
      </c>
      <c r="G1630" s="3">
        <v>60.5</v>
      </c>
      <c r="H1630" s="8">
        <f t="shared" si="325"/>
        <v>5.5</v>
      </c>
      <c r="I1630" s="3">
        <v>82.39</v>
      </c>
      <c r="J1630" s="4">
        <v>0.57999999999999996</v>
      </c>
      <c r="K1630" s="2" t="str">
        <f t="shared" si="326"/>
        <v>Sunday</v>
      </c>
      <c r="L1630" s="5">
        <f t="shared" si="327"/>
        <v>43705</v>
      </c>
      <c r="M1630" s="2" t="str">
        <f t="shared" si="328"/>
        <v>Wednesday</v>
      </c>
      <c r="N1630" s="2" t="str">
        <f t="shared" si="329"/>
        <v>Wednesday</v>
      </c>
      <c r="O1630" s="12">
        <f t="shared" si="330"/>
        <v>0</v>
      </c>
      <c r="P1630" s="11" t="str">
        <f t="shared" si="331"/>
        <v>Low Cost per Unit</v>
      </c>
      <c r="Q1630" s="12">
        <f t="shared" si="332"/>
        <v>0</v>
      </c>
      <c r="R1630" s="12">
        <f t="shared" si="333"/>
        <v>4.2866999999999997</v>
      </c>
      <c r="S1630" s="12">
        <f t="shared" si="334"/>
        <v>0</v>
      </c>
      <c r="T1630" s="12">
        <f t="shared" si="335"/>
        <v>0</v>
      </c>
      <c r="U1630" s="12">
        <f t="shared" si="336"/>
        <v>0</v>
      </c>
      <c r="V1630" s="13" t="str">
        <f t="shared" ca="1" si="337"/>
        <v>Greater Than 8 Weeks Old</v>
      </c>
    </row>
    <row r="1631" spans="1:22" x14ac:dyDescent="0.35">
      <c r="A1631" s="2" t="s">
        <v>220</v>
      </c>
      <c r="B1631" s="5">
        <v>43703</v>
      </c>
      <c r="C1631" s="5" t="s">
        <v>371</v>
      </c>
      <c r="D1631" s="5" t="s">
        <v>371</v>
      </c>
      <c r="E1631" s="6">
        <v>11</v>
      </c>
      <c r="F1631" s="3">
        <v>142.88999999999999</v>
      </c>
      <c r="G1631" s="3">
        <v>60.5</v>
      </c>
      <c r="H1631" s="8">
        <f t="shared" si="325"/>
        <v>5.5</v>
      </c>
      <c r="I1631" s="3">
        <v>82.39</v>
      </c>
      <c r="J1631" s="4">
        <v>0.57999999999999996</v>
      </c>
      <c r="K1631" s="2" t="str">
        <f t="shared" si="326"/>
        <v>Monday</v>
      </c>
      <c r="L1631" s="5">
        <f t="shared" si="327"/>
        <v>43706</v>
      </c>
      <c r="M1631" s="2" t="str">
        <f t="shared" si="328"/>
        <v>Thursday</v>
      </c>
      <c r="N1631" s="2" t="str">
        <f t="shared" si="329"/>
        <v>Thursday</v>
      </c>
      <c r="O1631" s="12">
        <f t="shared" si="330"/>
        <v>0</v>
      </c>
      <c r="P1631" s="11" t="str">
        <f t="shared" si="331"/>
        <v>Low Cost per Unit</v>
      </c>
      <c r="Q1631" s="12">
        <f t="shared" si="332"/>
        <v>0</v>
      </c>
      <c r="R1631" s="12">
        <f t="shared" si="333"/>
        <v>4.2866999999999997</v>
      </c>
      <c r="S1631" s="12">
        <f t="shared" si="334"/>
        <v>0</v>
      </c>
      <c r="T1631" s="12">
        <f t="shared" si="335"/>
        <v>0</v>
      </c>
      <c r="U1631" s="12">
        <f t="shared" si="336"/>
        <v>0</v>
      </c>
      <c r="V1631" s="13" t="str">
        <f t="shared" ca="1" si="337"/>
        <v>Greater Than 8 Weeks Old</v>
      </c>
    </row>
    <row r="1632" spans="1:22" x14ac:dyDescent="0.35">
      <c r="A1632" s="2" t="s">
        <v>220</v>
      </c>
      <c r="B1632" s="5">
        <v>43704</v>
      </c>
      <c r="C1632" s="5" t="s">
        <v>371</v>
      </c>
      <c r="D1632" s="5" t="s">
        <v>371</v>
      </c>
      <c r="E1632" s="6">
        <v>9</v>
      </c>
      <c r="F1632" s="3">
        <v>116.91</v>
      </c>
      <c r="G1632" s="3">
        <v>49.5</v>
      </c>
      <c r="H1632" s="8">
        <f t="shared" si="325"/>
        <v>5.5</v>
      </c>
      <c r="I1632" s="3">
        <v>67.41</v>
      </c>
      <c r="J1632" s="4">
        <v>0.57999999999999996</v>
      </c>
      <c r="K1632" s="2" t="str">
        <f t="shared" si="326"/>
        <v>Tuesday</v>
      </c>
      <c r="L1632" s="5">
        <f t="shared" si="327"/>
        <v>43707</v>
      </c>
      <c r="M1632" s="2" t="str">
        <f t="shared" si="328"/>
        <v>Friday</v>
      </c>
      <c r="N1632" s="2" t="str">
        <f t="shared" si="329"/>
        <v>Friday</v>
      </c>
      <c r="O1632" s="12">
        <f t="shared" si="330"/>
        <v>5.8455000000000004</v>
      </c>
      <c r="P1632" s="11" t="str">
        <f t="shared" si="331"/>
        <v>Low Cost per Unit</v>
      </c>
      <c r="Q1632" s="12">
        <f t="shared" si="332"/>
        <v>0</v>
      </c>
      <c r="R1632" s="12">
        <f t="shared" si="333"/>
        <v>3.5072999999999999</v>
      </c>
      <c r="S1632" s="12">
        <f t="shared" si="334"/>
        <v>0</v>
      </c>
      <c r="T1632" s="12">
        <f t="shared" si="335"/>
        <v>0</v>
      </c>
      <c r="U1632" s="12">
        <f t="shared" si="336"/>
        <v>0</v>
      </c>
      <c r="V1632" s="13" t="str">
        <f t="shared" ca="1" si="337"/>
        <v>Greater Than 8 Weeks Old</v>
      </c>
    </row>
    <row r="1633" spans="1:22" x14ac:dyDescent="0.35">
      <c r="A1633" s="2" t="s">
        <v>220</v>
      </c>
      <c r="B1633" s="5">
        <v>43705</v>
      </c>
      <c r="C1633" s="5" t="s">
        <v>371</v>
      </c>
      <c r="D1633" s="5" t="s">
        <v>371</v>
      </c>
      <c r="E1633" s="6">
        <v>11</v>
      </c>
      <c r="F1633" s="3">
        <v>142.88999999999999</v>
      </c>
      <c r="G1633" s="3">
        <v>60.5</v>
      </c>
      <c r="H1633" s="8">
        <f t="shared" si="325"/>
        <v>5.5</v>
      </c>
      <c r="I1633" s="3">
        <v>82.39</v>
      </c>
      <c r="J1633" s="4">
        <v>0.57999999999999996</v>
      </c>
      <c r="K1633" s="2" t="str">
        <f t="shared" si="326"/>
        <v>Wednesday</v>
      </c>
      <c r="L1633" s="5">
        <f t="shared" si="327"/>
        <v>43708</v>
      </c>
      <c r="M1633" s="2" t="str">
        <f t="shared" si="328"/>
        <v>Saturday</v>
      </c>
      <c r="N1633" s="2" t="str">
        <f t="shared" si="329"/>
        <v>Saturday</v>
      </c>
      <c r="O1633" s="12">
        <f t="shared" si="330"/>
        <v>0</v>
      </c>
      <c r="P1633" s="11" t="str">
        <f t="shared" si="331"/>
        <v>Low Cost per Unit</v>
      </c>
      <c r="Q1633" s="12">
        <f t="shared" si="332"/>
        <v>0</v>
      </c>
      <c r="R1633" s="12">
        <f t="shared" si="333"/>
        <v>4.2866999999999997</v>
      </c>
      <c r="S1633" s="12">
        <f t="shared" si="334"/>
        <v>0</v>
      </c>
      <c r="T1633" s="12">
        <f t="shared" si="335"/>
        <v>0</v>
      </c>
      <c r="U1633" s="12">
        <f t="shared" si="336"/>
        <v>0</v>
      </c>
      <c r="V1633" s="13" t="str">
        <f t="shared" ca="1" si="337"/>
        <v>Greater Than 8 Weeks Old</v>
      </c>
    </row>
    <row r="1634" spans="1:22" x14ac:dyDescent="0.35">
      <c r="A1634" s="2" t="s">
        <v>220</v>
      </c>
      <c r="B1634" s="5">
        <v>43706</v>
      </c>
      <c r="C1634" s="5" t="s">
        <v>371</v>
      </c>
      <c r="D1634" s="5" t="s">
        <v>371</v>
      </c>
      <c r="E1634" s="6">
        <v>6</v>
      </c>
      <c r="F1634" s="3">
        <v>77.94</v>
      </c>
      <c r="G1634" s="3">
        <v>33</v>
      </c>
      <c r="H1634" s="8">
        <f t="shared" si="325"/>
        <v>5.5</v>
      </c>
      <c r="I1634" s="3">
        <v>44.94</v>
      </c>
      <c r="J1634" s="4">
        <v>0.57999999999999996</v>
      </c>
      <c r="K1634" s="2" t="str">
        <f t="shared" si="326"/>
        <v>Thursday</v>
      </c>
      <c r="L1634" s="5">
        <f t="shared" si="327"/>
        <v>43709</v>
      </c>
      <c r="M1634" s="2" t="str">
        <f t="shared" si="328"/>
        <v>Sunday</v>
      </c>
      <c r="N1634" s="2" t="str">
        <f t="shared" si="329"/>
        <v>Monday</v>
      </c>
      <c r="O1634" s="12">
        <f t="shared" si="330"/>
        <v>0</v>
      </c>
      <c r="P1634" s="11" t="str">
        <f t="shared" si="331"/>
        <v>Low Cost per Unit</v>
      </c>
      <c r="Q1634" s="12">
        <f t="shared" si="332"/>
        <v>0</v>
      </c>
      <c r="R1634" s="12">
        <f t="shared" si="333"/>
        <v>2.3382000000000001</v>
      </c>
      <c r="S1634" s="12">
        <f t="shared" si="334"/>
        <v>0</v>
      </c>
      <c r="T1634" s="12">
        <f t="shared" si="335"/>
        <v>0</v>
      </c>
      <c r="U1634" s="12">
        <f t="shared" si="336"/>
        <v>0</v>
      </c>
      <c r="V1634" s="13" t="str">
        <f t="shared" ca="1" si="337"/>
        <v>Greater Than 8 Weeks Old</v>
      </c>
    </row>
    <row r="1635" spans="1:22" x14ac:dyDescent="0.35">
      <c r="A1635" s="2" t="s">
        <v>300</v>
      </c>
      <c r="B1635" s="5">
        <v>43684</v>
      </c>
      <c r="C1635" s="5" t="s">
        <v>371</v>
      </c>
      <c r="D1635" s="5" t="s">
        <v>371</v>
      </c>
      <c r="E1635" s="6">
        <v>5</v>
      </c>
      <c r="F1635" s="3">
        <v>49.95</v>
      </c>
      <c r="G1635" s="3">
        <v>41.25</v>
      </c>
      <c r="H1635" s="8">
        <f t="shared" si="325"/>
        <v>8.25</v>
      </c>
      <c r="I1635" s="3">
        <v>8.6999999999999993</v>
      </c>
      <c r="J1635" s="4">
        <v>0.17</v>
      </c>
      <c r="K1635" s="2" t="str">
        <f t="shared" si="326"/>
        <v>Wednesday</v>
      </c>
      <c r="L1635" s="5">
        <f t="shared" si="327"/>
        <v>43687</v>
      </c>
      <c r="M1635" s="2" t="str">
        <f t="shared" si="328"/>
        <v>Saturday</v>
      </c>
      <c r="N1635" s="2" t="str">
        <f t="shared" si="329"/>
        <v>Saturday</v>
      </c>
      <c r="O1635" s="12">
        <f t="shared" si="330"/>
        <v>0</v>
      </c>
      <c r="P1635" s="11" t="str">
        <f t="shared" si="331"/>
        <v>Low Cost per Unit</v>
      </c>
      <c r="Q1635" s="12">
        <f t="shared" si="332"/>
        <v>0</v>
      </c>
      <c r="R1635" s="12">
        <f t="shared" si="333"/>
        <v>1.4984999999999999</v>
      </c>
      <c r="S1635" s="12">
        <f t="shared" si="334"/>
        <v>0</v>
      </c>
      <c r="T1635" s="12">
        <f t="shared" si="335"/>
        <v>0</v>
      </c>
      <c r="U1635" s="12">
        <f t="shared" si="336"/>
        <v>0</v>
      </c>
      <c r="V1635" s="13" t="str">
        <f t="shared" ca="1" si="337"/>
        <v>Greater Than 8 Weeks Old</v>
      </c>
    </row>
    <row r="1636" spans="1:22" x14ac:dyDescent="0.35">
      <c r="A1636" s="2" t="s">
        <v>300</v>
      </c>
      <c r="B1636" s="5">
        <v>43685</v>
      </c>
      <c r="C1636" s="5" t="s">
        <v>371</v>
      </c>
      <c r="D1636" s="5" t="s">
        <v>371</v>
      </c>
      <c r="E1636" s="6">
        <v>2</v>
      </c>
      <c r="F1636" s="3">
        <v>19.98</v>
      </c>
      <c r="G1636" s="3">
        <v>16.5</v>
      </c>
      <c r="H1636" s="8">
        <f t="shared" si="325"/>
        <v>8.25</v>
      </c>
      <c r="I1636" s="3">
        <v>3.48</v>
      </c>
      <c r="J1636" s="4">
        <v>0.17</v>
      </c>
      <c r="K1636" s="2" t="str">
        <f t="shared" si="326"/>
        <v>Thursday</v>
      </c>
      <c r="L1636" s="5">
        <f t="shared" si="327"/>
        <v>43688</v>
      </c>
      <c r="M1636" s="2" t="str">
        <f t="shared" si="328"/>
        <v>Sunday</v>
      </c>
      <c r="N1636" s="2" t="str">
        <f t="shared" si="329"/>
        <v>Monday</v>
      </c>
      <c r="O1636" s="12">
        <f t="shared" si="330"/>
        <v>0</v>
      </c>
      <c r="P1636" s="11" t="str">
        <f t="shared" si="331"/>
        <v>Low Cost per Unit</v>
      </c>
      <c r="Q1636" s="12">
        <f t="shared" si="332"/>
        <v>0</v>
      </c>
      <c r="R1636" s="12">
        <f t="shared" si="333"/>
        <v>0.59940000000000004</v>
      </c>
      <c r="S1636" s="12">
        <f t="shared" si="334"/>
        <v>0</v>
      </c>
      <c r="T1636" s="12">
        <f t="shared" si="335"/>
        <v>0</v>
      </c>
      <c r="U1636" s="12">
        <f t="shared" si="336"/>
        <v>0</v>
      </c>
      <c r="V1636" s="13" t="str">
        <f t="shared" ca="1" si="337"/>
        <v>Greater Than 8 Weeks Old</v>
      </c>
    </row>
    <row r="1637" spans="1:22" x14ac:dyDescent="0.35">
      <c r="A1637" s="2" t="s">
        <v>300</v>
      </c>
      <c r="B1637" s="5">
        <v>43686</v>
      </c>
      <c r="C1637" s="5" t="s">
        <v>371</v>
      </c>
      <c r="D1637" s="5" t="s">
        <v>371</v>
      </c>
      <c r="E1637" s="6">
        <v>4</v>
      </c>
      <c r="F1637" s="3">
        <v>39.96</v>
      </c>
      <c r="G1637" s="3">
        <v>33</v>
      </c>
      <c r="H1637" s="8">
        <f t="shared" si="325"/>
        <v>8.25</v>
      </c>
      <c r="I1637" s="3">
        <v>6.96</v>
      </c>
      <c r="J1637" s="4">
        <v>0.17</v>
      </c>
      <c r="K1637" s="2" t="str">
        <f t="shared" si="326"/>
        <v>Friday</v>
      </c>
      <c r="L1637" s="5">
        <f t="shared" si="327"/>
        <v>43689</v>
      </c>
      <c r="M1637" s="2" t="str">
        <f t="shared" si="328"/>
        <v>Monday</v>
      </c>
      <c r="N1637" s="2" t="str">
        <f t="shared" si="329"/>
        <v>Monday</v>
      </c>
      <c r="O1637" s="12">
        <f t="shared" si="330"/>
        <v>0</v>
      </c>
      <c r="P1637" s="11" t="str">
        <f t="shared" si="331"/>
        <v>Low Cost per Unit</v>
      </c>
      <c r="Q1637" s="12">
        <f t="shared" si="332"/>
        <v>0</v>
      </c>
      <c r="R1637" s="12">
        <f t="shared" si="333"/>
        <v>1.1988000000000001</v>
      </c>
      <c r="S1637" s="12">
        <f t="shared" si="334"/>
        <v>0</v>
      </c>
      <c r="T1637" s="12">
        <f t="shared" si="335"/>
        <v>0</v>
      </c>
      <c r="U1637" s="12">
        <f t="shared" si="336"/>
        <v>0</v>
      </c>
      <c r="V1637" s="13" t="str">
        <f t="shared" ca="1" si="337"/>
        <v>Greater Than 8 Weeks Old</v>
      </c>
    </row>
    <row r="1638" spans="1:22" x14ac:dyDescent="0.35">
      <c r="A1638" s="2" t="s">
        <v>300</v>
      </c>
      <c r="B1638" s="5">
        <v>43687</v>
      </c>
      <c r="C1638" s="5" t="s">
        <v>371</v>
      </c>
      <c r="D1638" s="5" t="s">
        <v>371</v>
      </c>
      <c r="E1638" s="6">
        <v>3</v>
      </c>
      <c r="F1638" s="3">
        <v>29.97</v>
      </c>
      <c r="G1638" s="3">
        <v>24.75</v>
      </c>
      <c r="H1638" s="8">
        <f t="shared" si="325"/>
        <v>8.25</v>
      </c>
      <c r="I1638" s="3">
        <v>5.22</v>
      </c>
      <c r="J1638" s="4">
        <v>0.17</v>
      </c>
      <c r="K1638" s="2" t="str">
        <f t="shared" si="326"/>
        <v>Saturday</v>
      </c>
      <c r="L1638" s="5">
        <f t="shared" si="327"/>
        <v>43690</v>
      </c>
      <c r="M1638" s="2" t="str">
        <f t="shared" si="328"/>
        <v>Tuesday</v>
      </c>
      <c r="N1638" s="2" t="str">
        <f t="shared" si="329"/>
        <v>Tuesday</v>
      </c>
      <c r="O1638" s="12">
        <f t="shared" si="330"/>
        <v>0</v>
      </c>
      <c r="P1638" s="11" t="str">
        <f t="shared" si="331"/>
        <v>Low Cost per Unit</v>
      </c>
      <c r="Q1638" s="12">
        <f t="shared" si="332"/>
        <v>0</v>
      </c>
      <c r="R1638" s="12">
        <f t="shared" si="333"/>
        <v>0.8990999999999999</v>
      </c>
      <c r="S1638" s="12">
        <f t="shared" si="334"/>
        <v>0</v>
      </c>
      <c r="T1638" s="12">
        <f t="shared" si="335"/>
        <v>0</v>
      </c>
      <c r="U1638" s="12">
        <f t="shared" si="336"/>
        <v>0</v>
      </c>
      <c r="V1638" s="13" t="str">
        <f t="shared" ca="1" si="337"/>
        <v>Greater Than 8 Weeks Old</v>
      </c>
    </row>
    <row r="1639" spans="1:22" x14ac:dyDescent="0.35">
      <c r="A1639" s="2" t="s">
        <v>300</v>
      </c>
      <c r="B1639" s="5">
        <v>43688</v>
      </c>
      <c r="C1639" s="5" t="s">
        <v>371</v>
      </c>
      <c r="D1639" s="5" t="s">
        <v>371</v>
      </c>
      <c r="E1639" s="6">
        <v>6</v>
      </c>
      <c r="F1639" s="3">
        <v>59.94</v>
      </c>
      <c r="G1639" s="3">
        <v>49.5</v>
      </c>
      <c r="H1639" s="8">
        <f t="shared" si="325"/>
        <v>8.25</v>
      </c>
      <c r="I1639" s="3">
        <v>10.44</v>
      </c>
      <c r="J1639" s="4">
        <v>0.17</v>
      </c>
      <c r="K1639" s="2" t="str">
        <f t="shared" si="326"/>
        <v>Sunday</v>
      </c>
      <c r="L1639" s="5">
        <f t="shared" si="327"/>
        <v>43691</v>
      </c>
      <c r="M1639" s="2" t="str">
        <f t="shared" si="328"/>
        <v>Wednesday</v>
      </c>
      <c r="N1639" s="2" t="str">
        <f t="shared" si="329"/>
        <v>Wednesday</v>
      </c>
      <c r="O1639" s="12">
        <f t="shared" si="330"/>
        <v>0</v>
      </c>
      <c r="P1639" s="11" t="str">
        <f t="shared" si="331"/>
        <v>Low Cost per Unit</v>
      </c>
      <c r="Q1639" s="12">
        <f t="shared" si="332"/>
        <v>0</v>
      </c>
      <c r="R1639" s="12">
        <f t="shared" si="333"/>
        <v>1.7981999999999998</v>
      </c>
      <c r="S1639" s="12">
        <f t="shared" si="334"/>
        <v>0</v>
      </c>
      <c r="T1639" s="12">
        <f t="shared" si="335"/>
        <v>0</v>
      </c>
      <c r="U1639" s="12">
        <f t="shared" si="336"/>
        <v>0</v>
      </c>
      <c r="V1639" s="13" t="str">
        <f t="shared" ca="1" si="337"/>
        <v>Greater Than 8 Weeks Old</v>
      </c>
    </row>
    <row r="1640" spans="1:22" x14ac:dyDescent="0.35">
      <c r="A1640" s="2" t="s">
        <v>300</v>
      </c>
      <c r="B1640" s="5">
        <v>43689</v>
      </c>
      <c r="C1640" s="5" t="s">
        <v>371</v>
      </c>
      <c r="D1640" s="5" t="s">
        <v>371</v>
      </c>
      <c r="E1640" s="6">
        <v>1</v>
      </c>
      <c r="F1640" s="3">
        <v>9.99</v>
      </c>
      <c r="G1640" s="3">
        <v>8.25</v>
      </c>
      <c r="H1640" s="8">
        <f t="shared" si="325"/>
        <v>8.25</v>
      </c>
      <c r="I1640" s="3">
        <v>1.74</v>
      </c>
      <c r="J1640" s="4">
        <v>0.17</v>
      </c>
      <c r="K1640" s="2" t="str">
        <f t="shared" si="326"/>
        <v>Monday</v>
      </c>
      <c r="L1640" s="5">
        <f t="shared" si="327"/>
        <v>43692</v>
      </c>
      <c r="M1640" s="2" t="str">
        <f t="shared" si="328"/>
        <v>Thursday</v>
      </c>
      <c r="N1640" s="2" t="str">
        <f t="shared" si="329"/>
        <v>Thursday</v>
      </c>
      <c r="O1640" s="12">
        <f t="shared" si="330"/>
        <v>0</v>
      </c>
      <c r="P1640" s="11" t="str">
        <f t="shared" si="331"/>
        <v>Low Cost per Unit</v>
      </c>
      <c r="Q1640" s="12">
        <f t="shared" si="332"/>
        <v>0</v>
      </c>
      <c r="R1640" s="12">
        <f t="shared" si="333"/>
        <v>0</v>
      </c>
      <c r="S1640" s="12">
        <f t="shared" si="334"/>
        <v>0</v>
      </c>
      <c r="T1640" s="12">
        <f t="shared" si="335"/>
        <v>0</v>
      </c>
      <c r="U1640" s="12">
        <f t="shared" si="336"/>
        <v>0</v>
      </c>
      <c r="V1640" s="13" t="str">
        <f t="shared" ca="1" si="337"/>
        <v>Greater Than 8 Weeks Old</v>
      </c>
    </row>
    <row r="1641" spans="1:22" x14ac:dyDescent="0.35">
      <c r="A1641" s="2" t="s">
        <v>300</v>
      </c>
      <c r="B1641" s="5">
        <v>43690</v>
      </c>
      <c r="C1641" s="5" t="s">
        <v>371</v>
      </c>
      <c r="D1641" s="5" t="s">
        <v>371</v>
      </c>
      <c r="E1641" s="6">
        <v>1</v>
      </c>
      <c r="F1641" s="3">
        <v>9.99</v>
      </c>
      <c r="G1641" s="3">
        <v>8.25</v>
      </c>
      <c r="H1641" s="8">
        <f t="shared" si="325"/>
        <v>8.25</v>
      </c>
      <c r="I1641" s="3">
        <v>1.74</v>
      </c>
      <c r="J1641" s="4">
        <v>0.17</v>
      </c>
      <c r="K1641" s="2" t="str">
        <f t="shared" si="326"/>
        <v>Tuesday</v>
      </c>
      <c r="L1641" s="5">
        <f t="shared" si="327"/>
        <v>43693</v>
      </c>
      <c r="M1641" s="2" t="str">
        <f t="shared" si="328"/>
        <v>Friday</v>
      </c>
      <c r="N1641" s="2" t="str">
        <f t="shared" si="329"/>
        <v>Friday</v>
      </c>
      <c r="O1641" s="12">
        <f t="shared" si="330"/>
        <v>0.49950000000000006</v>
      </c>
      <c r="P1641" s="11" t="str">
        <f t="shared" si="331"/>
        <v>Low Cost per Unit</v>
      </c>
      <c r="Q1641" s="12">
        <f t="shared" si="332"/>
        <v>0</v>
      </c>
      <c r="R1641" s="12">
        <f t="shared" si="333"/>
        <v>0</v>
      </c>
      <c r="S1641" s="12">
        <f t="shared" si="334"/>
        <v>0</v>
      </c>
      <c r="T1641" s="12">
        <f t="shared" si="335"/>
        <v>0</v>
      </c>
      <c r="U1641" s="12">
        <f t="shared" si="336"/>
        <v>0</v>
      </c>
      <c r="V1641" s="13" t="str">
        <f t="shared" ca="1" si="337"/>
        <v>Greater Than 8 Weeks Old</v>
      </c>
    </row>
    <row r="1642" spans="1:22" x14ac:dyDescent="0.35">
      <c r="A1642" s="2" t="s">
        <v>300</v>
      </c>
      <c r="B1642" s="5">
        <v>43692</v>
      </c>
      <c r="C1642" s="5" t="s">
        <v>371</v>
      </c>
      <c r="D1642" s="5" t="s">
        <v>371</v>
      </c>
      <c r="E1642" s="6">
        <v>1</v>
      </c>
      <c r="F1642" s="3">
        <v>9.99</v>
      </c>
      <c r="G1642" s="3">
        <v>8.25</v>
      </c>
      <c r="H1642" s="8">
        <f t="shared" si="325"/>
        <v>8.25</v>
      </c>
      <c r="I1642" s="3">
        <v>1.74</v>
      </c>
      <c r="J1642" s="4">
        <v>0.17</v>
      </c>
      <c r="K1642" s="2" t="str">
        <f t="shared" si="326"/>
        <v>Thursday</v>
      </c>
      <c r="L1642" s="5">
        <f t="shared" si="327"/>
        <v>43695</v>
      </c>
      <c r="M1642" s="2" t="str">
        <f t="shared" si="328"/>
        <v>Sunday</v>
      </c>
      <c r="N1642" s="2" t="str">
        <f t="shared" si="329"/>
        <v>Monday</v>
      </c>
      <c r="O1642" s="12">
        <f t="shared" si="330"/>
        <v>0</v>
      </c>
      <c r="P1642" s="11" t="str">
        <f t="shared" si="331"/>
        <v>Low Cost per Unit</v>
      </c>
      <c r="Q1642" s="12">
        <f t="shared" si="332"/>
        <v>0</v>
      </c>
      <c r="R1642" s="12">
        <f t="shared" si="333"/>
        <v>0</v>
      </c>
      <c r="S1642" s="12">
        <f t="shared" si="334"/>
        <v>0</v>
      </c>
      <c r="T1642" s="12">
        <f t="shared" si="335"/>
        <v>0</v>
      </c>
      <c r="U1642" s="12">
        <f t="shared" si="336"/>
        <v>0</v>
      </c>
      <c r="V1642" s="13" t="str">
        <f t="shared" ca="1" si="337"/>
        <v>Greater Than 8 Weeks Old</v>
      </c>
    </row>
    <row r="1643" spans="1:22" x14ac:dyDescent="0.35">
      <c r="A1643" s="2" t="s">
        <v>300</v>
      </c>
      <c r="B1643" s="5">
        <v>43693</v>
      </c>
      <c r="C1643" s="5" t="s">
        <v>371</v>
      </c>
      <c r="D1643" s="5" t="s">
        <v>371</v>
      </c>
      <c r="E1643" s="6">
        <v>6</v>
      </c>
      <c r="F1643" s="3">
        <v>59.94</v>
      </c>
      <c r="G1643" s="3">
        <v>49.5</v>
      </c>
      <c r="H1643" s="8">
        <f t="shared" si="325"/>
        <v>8.25</v>
      </c>
      <c r="I1643" s="3">
        <v>10.44</v>
      </c>
      <c r="J1643" s="4">
        <v>0.17</v>
      </c>
      <c r="K1643" s="2" t="str">
        <f t="shared" si="326"/>
        <v>Friday</v>
      </c>
      <c r="L1643" s="5">
        <f t="shared" si="327"/>
        <v>43696</v>
      </c>
      <c r="M1643" s="2" t="str">
        <f t="shared" si="328"/>
        <v>Monday</v>
      </c>
      <c r="N1643" s="2" t="str">
        <f t="shared" si="329"/>
        <v>Monday</v>
      </c>
      <c r="O1643" s="12">
        <f t="shared" si="330"/>
        <v>0</v>
      </c>
      <c r="P1643" s="11" t="str">
        <f t="shared" si="331"/>
        <v>Low Cost per Unit</v>
      </c>
      <c r="Q1643" s="12">
        <f t="shared" si="332"/>
        <v>0</v>
      </c>
      <c r="R1643" s="12">
        <f t="shared" si="333"/>
        <v>1.7981999999999998</v>
      </c>
      <c r="S1643" s="12">
        <f t="shared" si="334"/>
        <v>0</v>
      </c>
      <c r="T1643" s="12">
        <f t="shared" si="335"/>
        <v>0</v>
      </c>
      <c r="U1643" s="12">
        <f t="shared" si="336"/>
        <v>0</v>
      </c>
      <c r="V1643" s="13" t="str">
        <f t="shared" ca="1" si="337"/>
        <v>Greater Than 8 Weeks Old</v>
      </c>
    </row>
    <row r="1644" spans="1:22" x14ac:dyDescent="0.35">
      <c r="A1644" s="2" t="s">
        <v>300</v>
      </c>
      <c r="B1644" s="5">
        <v>43694</v>
      </c>
      <c r="C1644" s="5" t="s">
        <v>371</v>
      </c>
      <c r="D1644" s="5" t="s">
        <v>371</v>
      </c>
      <c r="E1644" s="6">
        <v>1</v>
      </c>
      <c r="F1644" s="3">
        <v>9.99</v>
      </c>
      <c r="G1644" s="3">
        <v>8.25</v>
      </c>
      <c r="H1644" s="8">
        <f t="shared" si="325"/>
        <v>8.25</v>
      </c>
      <c r="I1644" s="3">
        <v>1.74</v>
      </c>
      <c r="J1644" s="4">
        <v>0.17</v>
      </c>
      <c r="K1644" s="2" t="str">
        <f t="shared" si="326"/>
        <v>Saturday</v>
      </c>
      <c r="L1644" s="5">
        <f t="shared" si="327"/>
        <v>43697</v>
      </c>
      <c r="M1644" s="2" t="str">
        <f t="shared" si="328"/>
        <v>Tuesday</v>
      </c>
      <c r="N1644" s="2" t="str">
        <f t="shared" si="329"/>
        <v>Tuesday</v>
      </c>
      <c r="O1644" s="12">
        <f t="shared" si="330"/>
        <v>0</v>
      </c>
      <c r="P1644" s="11" t="str">
        <f t="shared" si="331"/>
        <v>Low Cost per Unit</v>
      </c>
      <c r="Q1644" s="12">
        <f t="shared" si="332"/>
        <v>0</v>
      </c>
      <c r="R1644" s="12">
        <f t="shared" si="333"/>
        <v>0</v>
      </c>
      <c r="S1644" s="12">
        <f t="shared" si="334"/>
        <v>0</v>
      </c>
      <c r="T1644" s="12">
        <f t="shared" si="335"/>
        <v>0</v>
      </c>
      <c r="U1644" s="12">
        <f t="shared" si="336"/>
        <v>0</v>
      </c>
      <c r="V1644" s="13" t="str">
        <f t="shared" ca="1" si="337"/>
        <v>Greater Than 8 Weeks Old</v>
      </c>
    </row>
    <row r="1645" spans="1:22" x14ac:dyDescent="0.35">
      <c r="A1645" s="2" t="s">
        <v>300</v>
      </c>
      <c r="B1645" s="5">
        <v>43695</v>
      </c>
      <c r="C1645" s="5" t="s">
        <v>371</v>
      </c>
      <c r="D1645" s="5" t="s">
        <v>371</v>
      </c>
      <c r="E1645" s="6">
        <v>2</v>
      </c>
      <c r="F1645" s="3">
        <v>19.98</v>
      </c>
      <c r="G1645" s="3">
        <v>16.5</v>
      </c>
      <c r="H1645" s="8">
        <f t="shared" si="325"/>
        <v>8.25</v>
      </c>
      <c r="I1645" s="3">
        <v>3.48</v>
      </c>
      <c r="J1645" s="4">
        <v>0.17</v>
      </c>
      <c r="K1645" s="2" t="str">
        <f t="shared" si="326"/>
        <v>Sunday</v>
      </c>
      <c r="L1645" s="5">
        <f t="shared" si="327"/>
        <v>43698</v>
      </c>
      <c r="M1645" s="2" t="str">
        <f t="shared" si="328"/>
        <v>Wednesday</v>
      </c>
      <c r="N1645" s="2" t="str">
        <f t="shared" si="329"/>
        <v>Wednesday</v>
      </c>
      <c r="O1645" s="12">
        <f t="shared" si="330"/>
        <v>0</v>
      </c>
      <c r="P1645" s="11" t="str">
        <f t="shared" si="331"/>
        <v>Low Cost per Unit</v>
      </c>
      <c r="Q1645" s="12">
        <f t="shared" si="332"/>
        <v>0</v>
      </c>
      <c r="R1645" s="12">
        <f t="shared" si="333"/>
        <v>0.59940000000000004</v>
      </c>
      <c r="S1645" s="12">
        <f t="shared" si="334"/>
        <v>0</v>
      </c>
      <c r="T1645" s="12">
        <f t="shared" si="335"/>
        <v>0</v>
      </c>
      <c r="U1645" s="12">
        <f t="shared" si="336"/>
        <v>0</v>
      </c>
      <c r="V1645" s="13" t="str">
        <f t="shared" ca="1" si="337"/>
        <v>Greater Than 8 Weeks Old</v>
      </c>
    </row>
    <row r="1646" spans="1:22" x14ac:dyDescent="0.35">
      <c r="A1646" s="2" t="s">
        <v>300</v>
      </c>
      <c r="B1646" s="5">
        <v>43698</v>
      </c>
      <c r="C1646" s="5" t="s">
        <v>371</v>
      </c>
      <c r="D1646" s="5" t="s">
        <v>371</v>
      </c>
      <c r="E1646" s="6">
        <v>2</v>
      </c>
      <c r="F1646" s="3">
        <v>19.98</v>
      </c>
      <c r="G1646" s="3">
        <v>16.5</v>
      </c>
      <c r="H1646" s="8">
        <f t="shared" si="325"/>
        <v>8.25</v>
      </c>
      <c r="I1646" s="3">
        <v>3.48</v>
      </c>
      <c r="J1646" s="4">
        <v>0.17</v>
      </c>
      <c r="K1646" s="2" t="str">
        <f t="shared" si="326"/>
        <v>Wednesday</v>
      </c>
      <c r="L1646" s="5">
        <f t="shared" si="327"/>
        <v>43701</v>
      </c>
      <c r="M1646" s="2" t="str">
        <f t="shared" si="328"/>
        <v>Saturday</v>
      </c>
      <c r="N1646" s="2" t="str">
        <f t="shared" si="329"/>
        <v>Saturday</v>
      </c>
      <c r="O1646" s="12">
        <f t="shared" si="330"/>
        <v>0</v>
      </c>
      <c r="P1646" s="11" t="str">
        <f t="shared" si="331"/>
        <v>Low Cost per Unit</v>
      </c>
      <c r="Q1646" s="12">
        <f t="shared" si="332"/>
        <v>0</v>
      </c>
      <c r="R1646" s="12">
        <f t="shared" si="333"/>
        <v>0.59940000000000004</v>
      </c>
      <c r="S1646" s="12">
        <f t="shared" si="334"/>
        <v>0</v>
      </c>
      <c r="T1646" s="12">
        <f t="shared" si="335"/>
        <v>0</v>
      </c>
      <c r="U1646" s="12">
        <f t="shared" si="336"/>
        <v>0</v>
      </c>
      <c r="V1646" s="13" t="str">
        <f t="shared" ca="1" si="337"/>
        <v>Greater Than 8 Weeks Old</v>
      </c>
    </row>
    <row r="1647" spans="1:22" x14ac:dyDescent="0.35">
      <c r="A1647" s="2" t="s">
        <v>300</v>
      </c>
      <c r="B1647" s="5">
        <v>43699</v>
      </c>
      <c r="C1647" s="5" t="s">
        <v>371</v>
      </c>
      <c r="D1647" s="5" t="s">
        <v>371</v>
      </c>
      <c r="E1647" s="6">
        <v>1</v>
      </c>
      <c r="F1647" s="3">
        <v>9.99</v>
      </c>
      <c r="G1647" s="3">
        <v>8.25</v>
      </c>
      <c r="H1647" s="8">
        <f t="shared" si="325"/>
        <v>8.25</v>
      </c>
      <c r="I1647" s="3">
        <v>1.74</v>
      </c>
      <c r="J1647" s="4">
        <v>0.17</v>
      </c>
      <c r="K1647" s="2" t="str">
        <f t="shared" si="326"/>
        <v>Thursday</v>
      </c>
      <c r="L1647" s="5">
        <f t="shared" si="327"/>
        <v>43702</v>
      </c>
      <c r="M1647" s="2" t="str">
        <f t="shared" si="328"/>
        <v>Sunday</v>
      </c>
      <c r="N1647" s="2" t="str">
        <f t="shared" si="329"/>
        <v>Monday</v>
      </c>
      <c r="O1647" s="12">
        <f t="shared" si="330"/>
        <v>0</v>
      </c>
      <c r="P1647" s="11" t="str">
        <f t="shared" si="331"/>
        <v>Low Cost per Unit</v>
      </c>
      <c r="Q1647" s="12">
        <f t="shared" si="332"/>
        <v>0</v>
      </c>
      <c r="R1647" s="12">
        <f t="shared" si="333"/>
        <v>0</v>
      </c>
      <c r="S1647" s="12">
        <f t="shared" si="334"/>
        <v>0</v>
      </c>
      <c r="T1647" s="12">
        <f t="shared" si="335"/>
        <v>0</v>
      </c>
      <c r="U1647" s="12">
        <f t="shared" si="336"/>
        <v>0</v>
      </c>
      <c r="V1647" s="13" t="str">
        <f t="shared" ca="1" si="337"/>
        <v>Greater Than 8 Weeks Old</v>
      </c>
    </row>
    <row r="1648" spans="1:22" x14ac:dyDescent="0.35">
      <c r="A1648" s="2" t="s">
        <v>300</v>
      </c>
      <c r="B1648" s="5">
        <v>43700</v>
      </c>
      <c r="C1648" s="5" t="s">
        <v>371</v>
      </c>
      <c r="D1648" s="5" t="s">
        <v>371</v>
      </c>
      <c r="E1648" s="6">
        <v>5</v>
      </c>
      <c r="F1648" s="3">
        <v>49.95</v>
      </c>
      <c r="G1648" s="3">
        <v>41.25</v>
      </c>
      <c r="H1648" s="8">
        <f t="shared" si="325"/>
        <v>8.25</v>
      </c>
      <c r="I1648" s="3">
        <v>8.6999999999999993</v>
      </c>
      <c r="J1648" s="4">
        <v>0.17</v>
      </c>
      <c r="K1648" s="2" t="str">
        <f t="shared" si="326"/>
        <v>Friday</v>
      </c>
      <c r="L1648" s="5">
        <f t="shared" si="327"/>
        <v>43703</v>
      </c>
      <c r="M1648" s="2" t="str">
        <f t="shared" si="328"/>
        <v>Monday</v>
      </c>
      <c r="N1648" s="2" t="str">
        <f t="shared" si="329"/>
        <v>Monday</v>
      </c>
      <c r="O1648" s="12">
        <f t="shared" si="330"/>
        <v>0</v>
      </c>
      <c r="P1648" s="11" t="str">
        <f t="shared" si="331"/>
        <v>Low Cost per Unit</v>
      </c>
      <c r="Q1648" s="12">
        <f t="shared" si="332"/>
        <v>0</v>
      </c>
      <c r="R1648" s="12">
        <f t="shared" si="333"/>
        <v>1.4984999999999999</v>
      </c>
      <c r="S1648" s="12">
        <f t="shared" si="334"/>
        <v>0</v>
      </c>
      <c r="T1648" s="12">
        <f t="shared" si="335"/>
        <v>0</v>
      </c>
      <c r="U1648" s="12">
        <f t="shared" si="336"/>
        <v>0</v>
      </c>
      <c r="V1648" s="13" t="str">
        <f t="shared" ca="1" si="337"/>
        <v>Greater Than 8 Weeks Old</v>
      </c>
    </row>
    <row r="1649" spans="1:22" x14ac:dyDescent="0.35">
      <c r="A1649" s="2" t="s">
        <v>300</v>
      </c>
      <c r="B1649" s="5">
        <v>43701</v>
      </c>
      <c r="C1649" s="5" t="s">
        <v>371</v>
      </c>
      <c r="D1649" s="5" t="s">
        <v>371</v>
      </c>
      <c r="E1649" s="6">
        <v>7</v>
      </c>
      <c r="F1649" s="3">
        <v>69.930000000000007</v>
      </c>
      <c r="G1649" s="3">
        <v>57.75</v>
      </c>
      <c r="H1649" s="8">
        <f t="shared" si="325"/>
        <v>8.25</v>
      </c>
      <c r="I1649" s="3">
        <v>12.18</v>
      </c>
      <c r="J1649" s="4">
        <v>0.17</v>
      </c>
      <c r="K1649" s="2" t="str">
        <f t="shared" si="326"/>
        <v>Saturday</v>
      </c>
      <c r="L1649" s="5">
        <f t="shared" si="327"/>
        <v>43704</v>
      </c>
      <c r="M1649" s="2" t="str">
        <f t="shared" si="328"/>
        <v>Tuesday</v>
      </c>
      <c r="N1649" s="2" t="str">
        <f t="shared" si="329"/>
        <v>Tuesday</v>
      </c>
      <c r="O1649" s="12">
        <f t="shared" si="330"/>
        <v>0</v>
      </c>
      <c r="P1649" s="11" t="str">
        <f t="shared" si="331"/>
        <v>Low Cost per Unit</v>
      </c>
      <c r="Q1649" s="12">
        <f t="shared" si="332"/>
        <v>0</v>
      </c>
      <c r="R1649" s="12">
        <f t="shared" si="333"/>
        <v>2.0979000000000001</v>
      </c>
      <c r="S1649" s="12">
        <f t="shared" si="334"/>
        <v>0</v>
      </c>
      <c r="T1649" s="12">
        <f t="shared" si="335"/>
        <v>0</v>
      </c>
      <c r="U1649" s="12">
        <f t="shared" si="336"/>
        <v>0</v>
      </c>
      <c r="V1649" s="13" t="str">
        <f t="shared" ca="1" si="337"/>
        <v>Greater Than 8 Weeks Old</v>
      </c>
    </row>
    <row r="1650" spans="1:22" x14ac:dyDescent="0.35">
      <c r="A1650" s="2" t="s">
        <v>300</v>
      </c>
      <c r="B1650" s="5">
        <v>43702</v>
      </c>
      <c r="C1650" s="5" t="s">
        <v>371</v>
      </c>
      <c r="D1650" s="5" t="s">
        <v>371</v>
      </c>
      <c r="E1650" s="6">
        <v>3</v>
      </c>
      <c r="F1650" s="3">
        <v>29.97</v>
      </c>
      <c r="G1650" s="3">
        <v>24.75</v>
      </c>
      <c r="H1650" s="8">
        <f t="shared" si="325"/>
        <v>8.25</v>
      </c>
      <c r="I1650" s="3">
        <v>5.22</v>
      </c>
      <c r="J1650" s="4">
        <v>0.17</v>
      </c>
      <c r="K1650" s="2" t="str">
        <f t="shared" si="326"/>
        <v>Sunday</v>
      </c>
      <c r="L1650" s="5">
        <f t="shared" si="327"/>
        <v>43705</v>
      </c>
      <c r="M1650" s="2" t="str">
        <f t="shared" si="328"/>
        <v>Wednesday</v>
      </c>
      <c r="N1650" s="2" t="str">
        <f t="shared" si="329"/>
        <v>Wednesday</v>
      </c>
      <c r="O1650" s="12">
        <f t="shared" si="330"/>
        <v>0</v>
      </c>
      <c r="P1650" s="11" t="str">
        <f t="shared" si="331"/>
        <v>Low Cost per Unit</v>
      </c>
      <c r="Q1650" s="12">
        <f t="shared" si="332"/>
        <v>0</v>
      </c>
      <c r="R1650" s="12">
        <f t="shared" si="333"/>
        <v>0.8990999999999999</v>
      </c>
      <c r="S1650" s="12">
        <f t="shared" si="334"/>
        <v>0</v>
      </c>
      <c r="T1650" s="12">
        <f t="shared" si="335"/>
        <v>0</v>
      </c>
      <c r="U1650" s="12">
        <f t="shared" si="336"/>
        <v>0</v>
      </c>
      <c r="V1650" s="13" t="str">
        <f t="shared" ca="1" si="337"/>
        <v>Greater Than 8 Weeks Old</v>
      </c>
    </row>
    <row r="1651" spans="1:22" x14ac:dyDescent="0.35">
      <c r="A1651" s="2" t="s">
        <v>300</v>
      </c>
      <c r="B1651" s="5">
        <v>43704</v>
      </c>
      <c r="C1651" s="5" t="s">
        <v>371</v>
      </c>
      <c r="D1651" s="5" t="s">
        <v>371</v>
      </c>
      <c r="E1651" s="6">
        <v>6</v>
      </c>
      <c r="F1651" s="3">
        <v>59.94</v>
      </c>
      <c r="G1651" s="3">
        <v>49.5</v>
      </c>
      <c r="H1651" s="8">
        <f t="shared" si="325"/>
        <v>8.25</v>
      </c>
      <c r="I1651" s="3">
        <v>10.44</v>
      </c>
      <c r="J1651" s="4">
        <v>0.17</v>
      </c>
      <c r="K1651" s="2" t="str">
        <f t="shared" si="326"/>
        <v>Tuesday</v>
      </c>
      <c r="L1651" s="5">
        <f t="shared" si="327"/>
        <v>43707</v>
      </c>
      <c r="M1651" s="2" t="str">
        <f t="shared" si="328"/>
        <v>Friday</v>
      </c>
      <c r="N1651" s="2" t="str">
        <f t="shared" si="329"/>
        <v>Friday</v>
      </c>
      <c r="O1651" s="12">
        <f t="shared" si="330"/>
        <v>2.9969999999999999</v>
      </c>
      <c r="P1651" s="11" t="str">
        <f t="shared" si="331"/>
        <v>Low Cost per Unit</v>
      </c>
      <c r="Q1651" s="12">
        <f t="shared" si="332"/>
        <v>0</v>
      </c>
      <c r="R1651" s="12">
        <f t="shared" si="333"/>
        <v>1.7981999999999998</v>
      </c>
      <c r="S1651" s="12">
        <f t="shared" si="334"/>
        <v>0</v>
      </c>
      <c r="T1651" s="12">
        <f t="shared" si="335"/>
        <v>0</v>
      </c>
      <c r="U1651" s="12">
        <f t="shared" si="336"/>
        <v>0</v>
      </c>
      <c r="V1651" s="13" t="str">
        <f t="shared" ca="1" si="337"/>
        <v>Greater Than 8 Weeks Old</v>
      </c>
    </row>
    <row r="1652" spans="1:22" x14ac:dyDescent="0.35">
      <c r="A1652" s="2" t="s">
        <v>300</v>
      </c>
      <c r="B1652" s="5">
        <v>43706</v>
      </c>
      <c r="C1652" s="5" t="s">
        <v>371</v>
      </c>
      <c r="D1652" s="5" t="s">
        <v>371</v>
      </c>
      <c r="E1652" s="6">
        <v>6</v>
      </c>
      <c r="F1652" s="3">
        <v>59.94</v>
      </c>
      <c r="G1652" s="3">
        <v>49.5</v>
      </c>
      <c r="H1652" s="8">
        <f t="shared" si="325"/>
        <v>8.25</v>
      </c>
      <c r="I1652" s="3">
        <v>10.44</v>
      </c>
      <c r="J1652" s="4">
        <v>0.17</v>
      </c>
      <c r="K1652" s="2" t="str">
        <f t="shared" si="326"/>
        <v>Thursday</v>
      </c>
      <c r="L1652" s="5">
        <f t="shared" si="327"/>
        <v>43709</v>
      </c>
      <c r="M1652" s="2" t="str">
        <f t="shared" si="328"/>
        <v>Sunday</v>
      </c>
      <c r="N1652" s="2" t="str">
        <f t="shared" si="329"/>
        <v>Monday</v>
      </c>
      <c r="O1652" s="12">
        <f t="shared" si="330"/>
        <v>0</v>
      </c>
      <c r="P1652" s="11" t="str">
        <f t="shared" si="331"/>
        <v>Low Cost per Unit</v>
      </c>
      <c r="Q1652" s="12">
        <f t="shared" si="332"/>
        <v>0</v>
      </c>
      <c r="R1652" s="12">
        <f t="shared" si="333"/>
        <v>1.7981999999999998</v>
      </c>
      <c r="S1652" s="12">
        <f t="shared" si="334"/>
        <v>0</v>
      </c>
      <c r="T1652" s="12">
        <f t="shared" si="335"/>
        <v>0</v>
      </c>
      <c r="U1652" s="12">
        <f t="shared" si="336"/>
        <v>0</v>
      </c>
      <c r="V1652" s="13" t="str">
        <f t="shared" ca="1" si="337"/>
        <v>Greater Than 8 Weeks Old</v>
      </c>
    </row>
    <row r="1653" spans="1:22" x14ac:dyDescent="0.35">
      <c r="A1653" s="2" t="s">
        <v>140</v>
      </c>
      <c r="B1653" s="5">
        <v>43684</v>
      </c>
      <c r="C1653" s="5" t="s">
        <v>375</v>
      </c>
      <c r="D1653" s="5" t="s">
        <v>382</v>
      </c>
      <c r="E1653" s="6">
        <v>7</v>
      </c>
      <c r="F1653" s="3">
        <v>245</v>
      </c>
      <c r="G1653" s="3">
        <v>56.7</v>
      </c>
      <c r="H1653" s="8">
        <f t="shared" si="325"/>
        <v>8.1</v>
      </c>
      <c r="I1653" s="3">
        <v>188.3</v>
      </c>
      <c r="J1653" s="4">
        <v>0.77</v>
      </c>
      <c r="K1653" s="2" t="str">
        <f t="shared" si="326"/>
        <v>Wednesday</v>
      </c>
      <c r="L1653" s="5">
        <f t="shared" si="327"/>
        <v>43687</v>
      </c>
      <c r="M1653" s="2" t="str">
        <f t="shared" si="328"/>
        <v>Saturday</v>
      </c>
      <c r="N1653" s="2" t="str">
        <f t="shared" si="329"/>
        <v>Saturday</v>
      </c>
      <c r="O1653" s="12">
        <f t="shared" si="330"/>
        <v>0</v>
      </c>
      <c r="P1653" s="11" t="str">
        <f t="shared" si="331"/>
        <v>Low Cost per Unit</v>
      </c>
      <c r="Q1653" s="12">
        <f t="shared" si="332"/>
        <v>0</v>
      </c>
      <c r="R1653" s="12">
        <f t="shared" si="333"/>
        <v>7.35</v>
      </c>
      <c r="S1653" s="12">
        <f t="shared" si="334"/>
        <v>0</v>
      </c>
      <c r="T1653" s="12">
        <f t="shared" si="335"/>
        <v>0</v>
      </c>
      <c r="U1653" s="12">
        <f t="shared" si="336"/>
        <v>0</v>
      </c>
      <c r="V1653" s="13" t="str">
        <f t="shared" ca="1" si="337"/>
        <v>Greater Than 8 Weeks Old</v>
      </c>
    </row>
    <row r="1654" spans="1:22" x14ac:dyDescent="0.35">
      <c r="A1654" s="2" t="s">
        <v>140</v>
      </c>
      <c r="B1654" s="5">
        <v>43685</v>
      </c>
      <c r="C1654" s="5" t="s">
        <v>375</v>
      </c>
      <c r="D1654" s="5" t="s">
        <v>382</v>
      </c>
      <c r="E1654" s="6">
        <v>3</v>
      </c>
      <c r="F1654" s="3">
        <v>35</v>
      </c>
      <c r="G1654" s="3">
        <v>24.3</v>
      </c>
      <c r="H1654" s="8">
        <f t="shared" si="325"/>
        <v>8.1</v>
      </c>
      <c r="I1654" s="3">
        <v>10.7</v>
      </c>
      <c r="J1654" s="4">
        <v>0.31</v>
      </c>
      <c r="K1654" s="2" t="str">
        <f t="shared" si="326"/>
        <v>Thursday</v>
      </c>
      <c r="L1654" s="5">
        <f t="shared" si="327"/>
        <v>43688</v>
      </c>
      <c r="M1654" s="2" t="str">
        <f t="shared" si="328"/>
        <v>Sunday</v>
      </c>
      <c r="N1654" s="2" t="str">
        <f t="shared" si="329"/>
        <v>Monday</v>
      </c>
      <c r="O1654" s="12">
        <f t="shared" si="330"/>
        <v>0</v>
      </c>
      <c r="P1654" s="11" t="str">
        <f t="shared" si="331"/>
        <v>Low Cost per Unit</v>
      </c>
      <c r="Q1654" s="12">
        <f t="shared" si="332"/>
        <v>0</v>
      </c>
      <c r="R1654" s="12">
        <f t="shared" si="333"/>
        <v>1.05</v>
      </c>
      <c r="S1654" s="12">
        <f t="shared" si="334"/>
        <v>0</v>
      </c>
      <c r="T1654" s="12">
        <f t="shared" si="335"/>
        <v>0</v>
      </c>
      <c r="U1654" s="12">
        <f t="shared" si="336"/>
        <v>0</v>
      </c>
      <c r="V1654" s="13" t="str">
        <f t="shared" ca="1" si="337"/>
        <v>Greater Than 8 Weeks Old</v>
      </c>
    </row>
    <row r="1655" spans="1:22" x14ac:dyDescent="0.35">
      <c r="A1655" s="2" t="s">
        <v>140</v>
      </c>
      <c r="B1655" s="5">
        <v>43689</v>
      </c>
      <c r="C1655" s="5" t="s">
        <v>375</v>
      </c>
      <c r="D1655" s="5" t="s">
        <v>382</v>
      </c>
      <c r="E1655" s="6">
        <v>2</v>
      </c>
      <c r="F1655" s="3">
        <v>70</v>
      </c>
      <c r="G1655" s="3">
        <v>16.2</v>
      </c>
      <c r="H1655" s="8">
        <f t="shared" si="325"/>
        <v>8.1</v>
      </c>
      <c r="I1655" s="3">
        <v>53.8</v>
      </c>
      <c r="J1655" s="4">
        <v>0.77</v>
      </c>
      <c r="K1655" s="2" t="str">
        <f t="shared" si="326"/>
        <v>Monday</v>
      </c>
      <c r="L1655" s="5">
        <f t="shared" si="327"/>
        <v>43692</v>
      </c>
      <c r="M1655" s="2" t="str">
        <f t="shared" si="328"/>
        <v>Thursday</v>
      </c>
      <c r="N1655" s="2" t="str">
        <f t="shared" si="329"/>
        <v>Thursday</v>
      </c>
      <c r="O1655" s="12">
        <f t="shared" si="330"/>
        <v>0</v>
      </c>
      <c r="P1655" s="11" t="str">
        <f t="shared" si="331"/>
        <v>Low Cost per Unit</v>
      </c>
      <c r="Q1655" s="12">
        <f t="shared" si="332"/>
        <v>0</v>
      </c>
      <c r="R1655" s="12">
        <f t="shared" si="333"/>
        <v>2.1</v>
      </c>
      <c r="S1655" s="12">
        <f t="shared" si="334"/>
        <v>0</v>
      </c>
      <c r="T1655" s="12">
        <f t="shared" si="335"/>
        <v>0</v>
      </c>
      <c r="U1655" s="12">
        <f t="shared" si="336"/>
        <v>0</v>
      </c>
      <c r="V1655" s="13" t="str">
        <f t="shared" ca="1" si="337"/>
        <v>Greater Than 8 Weeks Old</v>
      </c>
    </row>
    <row r="1656" spans="1:22" x14ac:dyDescent="0.35">
      <c r="A1656" s="2" t="s">
        <v>140</v>
      </c>
      <c r="B1656" s="5">
        <v>43690</v>
      </c>
      <c r="C1656" s="5" t="s">
        <v>375</v>
      </c>
      <c r="D1656" s="5" t="s">
        <v>382</v>
      </c>
      <c r="E1656" s="6">
        <v>2</v>
      </c>
      <c r="F1656" s="3">
        <v>70</v>
      </c>
      <c r="G1656" s="3">
        <v>16.2</v>
      </c>
      <c r="H1656" s="8">
        <f t="shared" si="325"/>
        <v>8.1</v>
      </c>
      <c r="I1656" s="3">
        <v>53.8</v>
      </c>
      <c r="J1656" s="4">
        <v>0.77</v>
      </c>
      <c r="K1656" s="2" t="str">
        <f t="shared" si="326"/>
        <v>Tuesday</v>
      </c>
      <c r="L1656" s="5">
        <f t="shared" si="327"/>
        <v>43693</v>
      </c>
      <c r="M1656" s="2" t="str">
        <f t="shared" si="328"/>
        <v>Friday</v>
      </c>
      <c r="N1656" s="2" t="str">
        <f t="shared" si="329"/>
        <v>Friday</v>
      </c>
      <c r="O1656" s="12">
        <f t="shared" si="330"/>
        <v>3.5</v>
      </c>
      <c r="P1656" s="11" t="str">
        <f t="shared" si="331"/>
        <v>Low Cost per Unit</v>
      </c>
      <c r="Q1656" s="12">
        <f t="shared" si="332"/>
        <v>0</v>
      </c>
      <c r="R1656" s="12">
        <f t="shared" si="333"/>
        <v>2.1</v>
      </c>
      <c r="S1656" s="12">
        <f t="shared" si="334"/>
        <v>0</v>
      </c>
      <c r="T1656" s="12">
        <f t="shared" si="335"/>
        <v>0</v>
      </c>
      <c r="U1656" s="12">
        <f t="shared" si="336"/>
        <v>0</v>
      </c>
      <c r="V1656" s="13" t="str">
        <f t="shared" ca="1" si="337"/>
        <v>Greater Than 8 Weeks Old</v>
      </c>
    </row>
    <row r="1657" spans="1:22" x14ac:dyDescent="0.35">
      <c r="A1657" s="2" t="s">
        <v>140</v>
      </c>
      <c r="B1657" s="5">
        <v>43691</v>
      </c>
      <c r="C1657" s="5" t="s">
        <v>375</v>
      </c>
      <c r="D1657" s="5" t="s">
        <v>382</v>
      </c>
      <c r="E1657" s="6">
        <v>3</v>
      </c>
      <c r="F1657" s="3">
        <v>105</v>
      </c>
      <c r="G1657" s="3">
        <v>24.3</v>
      </c>
      <c r="H1657" s="8">
        <f t="shared" si="325"/>
        <v>8.1</v>
      </c>
      <c r="I1657" s="3">
        <v>80.7</v>
      </c>
      <c r="J1657" s="4">
        <v>0.77</v>
      </c>
      <c r="K1657" s="2" t="str">
        <f t="shared" si="326"/>
        <v>Wednesday</v>
      </c>
      <c r="L1657" s="5">
        <f t="shared" si="327"/>
        <v>43694</v>
      </c>
      <c r="M1657" s="2" t="str">
        <f t="shared" si="328"/>
        <v>Saturday</v>
      </c>
      <c r="N1657" s="2" t="str">
        <f t="shared" si="329"/>
        <v>Saturday</v>
      </c>
      <c r="O1657" s="12">
        <f t="shared" si="330"/>
        <v>0</v>
      </c>
      <c r="P1657" s="11" t="str">
        <f t="shared" si="331"/>
        <v>Low Cost per Unit</v>
      </c>
      <c r="Q1657" s="12">
        <f t="shared" si="332"/>
        <v>0</v>
      </c>
      <c r="R1657" s="12">
        <f t="shared" si="333"/>
        <v>3.15</v>
      </c>
      <c r="S1657" s="12">
        <f t="shared" si="334"/>
        <v>0</v>
      </c>
      <c r="T1657" s="12">
        <f t="shared" si="335"/>
        <v>0</v>
      </c>
      <c r="U1657" s="12">
        <f t="shared" si="336"/>
        <v>0</v>
      </c>
      <c r="V1657" s="13" t="str">
        <f t="shared" ca="1" si="337"/>
        <v>Greater Than 8 Weeks Old</v>
      </c>
    </row>
    <row r="1658" spans="1:22" x14ac:dyDescent="0.35">
      <c r="A1658" s="2" t="s">
        <v>140</v>
      </c>
      <c r="B1658" s="5">
        <v>43693</v>
      </c>
      <c r="C1658" s="5" t="s">
        <v>375</v>
      </c>
      <c r="D1658" s="5" t="s">
        <v>382</v>
      </c>
      <c r="E1658" s="6">
        <v>4</v>
      </c>
      <c r="F1658" s="3">
        <v>140</v>
      </c>
      <c r="G1658" s="3">
        <v>32.4</v>
      </c>
      <c r="H1658" s="8">
        <f t="shared" si="325"/>
        <v>8.1</v>
      </c>
      <c r="I1658" s="3">
        <v>107.6</v>
      </c>
      <c r="J1658" s="4">
        <v>0.77</v>
      </c>
      <c r="K1658" s="2" t="str">
        <f t="shared" si="326"/>
        <v>Friday</v>
      </c>
      <c r="L1658" s="5">
        <f t="shared" si="327"/>
        <v>43696</v>
      </c>
      <c r="M1658" s="2" t="str">
        <f t="shared" si="328"/>
        <v>Monday</v>
      </c>
      <c r="N1658" s="2" t="str">
        <f t="shared" si="329"/>
        <v>Monday</v>
      </c>
      <c r="O1658" s="12">
        <f t="shared" si="330"/>
        <v>0</v>
      </c>
      <c r="P1658" s="11" t="str">
        <f t="shared" si="331"/>
        <v>Low Cost per Unit</v>
      </c>
      <c r="Q1658" s="12">
        <f t="shared" si="332"/>
        <v>0</v>
      </c>
      <c r="R1658" s="12">
        <f t="shared" si="333"/>
        <v>4.2</v>
      </c>
      <c r="S1658" s="12">
        <f t="shared" si="334"/>
        <v>0</v>
      </c>
      <c r="T1658" s="12">
        <f t="shared" si="335"/>
        <v>0</v>
      </c>
      <c r="U1658" s="12">
        <f t="shared" si="336"/>
        <v>0</v>
      </c>
      <c r="V1658" s="13" t="str">
        <f t="shared" ca="1" si="337"/>
        <v>Greater Than 8 Weeks Old</v>
      </c>
    </row>
    <row r="1659" spans="1:22" x14ac:dyDescent="0.35">
      <c r="A1659" s="2" t="s">
        <v>140</v>
      </c>
      <c r="B1659" s="5">
        <v>43696</v>
      </c>
      <c r="C1659" s="5" t="s">
        <v>375</v>
      </c>
      <c r="D1659" s="5" t="s">
        <v>382</v>
      </c>
      <c r="E1659" s="6">
        <v>2</v>
      </c>
      <c r="F1659" s="3">
        <v>70</v>
      </c>
      <c r="G1659" s="3">
        <v>16.2</v>
      </c>
      <c r="H1659" s="8">
        <f t="shared" si="325"/>
        <v>8.1</v>
      </c>
      <c r="I1659" s="3">
        <v>53.8</v>
      </c>
      <c r="J1659" s="4">
        <v>0.77</v>
      </c>
      <c r="K1659" s="2" t="str">
        <f t="shared" si="326"/>
        <v>Monday</v>
      </c>
      <c r="L1659" s="5">
        <f t="shared" si="327"/>
        <v>43699</v>
      </c>
      <c r="M1659" s="2" t="str">
        <f t="shared" si="328"/>
        <v>Thursday</v>
      </c>
      <c r="N1659" s="2" t="str">
        <f t="shared" si="329"/>
        <v>Thursday</v>
      </c>
      <c r="O1659" s="12">
        <f t="shared" si="330"/>
        <v>0</v>
      </c>
      <c r="P1659" s="11" t="str">
        <f t="shared" si="331"/>
        <v>Low Cost per Unit</v>
      </c>
      <c r="Q1659" s="12">
        <f t="shared" si="332"/>
        <v>0</v>
      </c>
      <c r="R1659" s="12">
        <f t="shared" si="333"/>
        <v>2.1</v>
      </c>
      <c r="S1659" s="12">
        <f t="shared" si="334"/>
        <v>0</v>
      </c>
      <c r="T1659" s="12">
        <f t="shared" si="335"/>
        <v>0</v>
      </c>
      <c r="U1659" s="12">
        <f t="shared" si="336"/>
        <v>0</v>
      </c>
      <c r="V1659" s="13" t="str">
        <f t="shared" ca="1" si="337"/>
        <v>Greater Than 8 Weeks Old</v>
      </c>
    </row>
    <row r="1660" spans="1:22" x14ac:dyDescent="0.35">
      <c r="A1660" s="2" t="s">
        <v>140</v>
      </c>
      <c r="B1660" s="5">
        <v>43697</v>
      </c>
      <c r="C1660" s="5" t="s">
        <v>375</v>
      </c>
      <c r="D1660" s="5" t="s">
        <v>382</v>
      </c>
      <c r="E1660" s="6">
        <v>2</v>
      </c>
      <c r="F1660" s="3">
        <v>70</v>
      </c>
      <c r="G1660" s="3">
        <v>16.2</v>
      </c>
      <c r="H1660" s="8">
        <f t="shared" si="325"/>
        <v>8.1</v>
      </c>
      <c r="I1660" s="3">
        <v>53.8</v>
      </c>
      <c r="J1660" s="4">
        <v>0.77</v>
      </c>
      <c r="K1660" s="2" t="str">
        <f t="shared" si="326"/>
        <v>Tuesday</v>
      </c>
      <c r="L1660" s="5">
        <f t="shared" si="327"/>
        <v>43700</v>
      </c>
      <c r="M1660" s="2" t="str">
        <f t="shared" si="328"/>
        <v>Friday</v>
      </c>
      <c r="N1660" s="2" t="str">
        <f t="shared" si="329"/>
        <v>Friday</v>
      </c>
      <c r="O1660" s="12">
        <f t="shared" si="330"/>
        <v>3.5</v>
      </c>
      <c r="P1660" s="11" t="str">
        <f t="shared" si="331"/>
        <v>Low Cost per Unit</v>
      </c>
      <c r="Q1660" s="12">
        <f t="shared" si="332"/>
        <v>0</v>
      </c>
      <c r="R1660" s="12">
        <f t="shared" si="333"/>
        <v>2.1</v>
      </c>
      <c r="S1660" s="12">
        <f t="shared" si="334"/>
        <v>0</v>
      </c>
      <c r="T1660" s="12">
        <f t="shared" si="335"/>
        <v>0</v>
      </c>
      <c r="U1660" s="12">
        <f t="shared" si="336"/>
        <v>0</v>
      </c>
      <c r="V1660" s="13" t="str">
        <f t="shared" ca="1" si="337"/>
        <v>Greater Than 8 Weeks Old</v>
      </c>
    </row>
    <row r="1661" spans="1:22" x14ac:dyDescent="0.35">
      <c r="A1661" s="2" t="s">
        <v>140</v>
      </c>
      <c r="B1661" s="5">
        <v>43702</v>
      </c>
      <c r="C1661" s="5" t="s">
        <v>375</v>
      </c>
      <c r="D1661" s="5" t="s">
        <v>382</v>
      </c>
      <c r="E1661" s="6">
        <v>3</v>
      </c>
      <c r="F1661" s="3">
        <v>105</v>
      </c>
      <c r="G1661" s="3">
        <v>24.3</v>
      </c>
      <c r="H1661" s="8">
        <f t="shared" si="325"/>
        <v>8.1</v>
      </c>
      <c r="I1661" s="3">
        <v>80.7</v>
      </c>
      <c r="J1661" s="4">
        <v>0.77</v>
      </c>
      <c r="K1661" s="2" t="str">
        <f t="shared" si="326"/>
        <v>Sunday</v>
      </c>
      <c r="L1661" s="5">
        <f t="shared" si="327"/>
        <v>43705</v>
      </c>
      <c r="M1661" s="2" t="str">
        <f t="shared" si="328"/>
        <v>Wednesday</v>
      </c>
      <c r="N1661" s="2" t="str">
        <f t="shared" si="329"/>
        <v>Wednesday</v>
      </c>
      <c r="O1661" s="12">
        <f t="shared" si="330"/>
        <v>0</v>
      </c>
      <c r="P1661" s="11" t="str">
        <f t="shared" si="331"/>
        <v>Low Cost per Unit</v>
      </c>
      <c r="Q1661" s="12">
        <f t="shared" si="332"/>
        <v>0</v>
      </c>
      <c r="R1661" s="12">
        <f t="shared" si="333"/>
        <v>3.15</v>
      </c>
      <c r="S1661" s="12">
        <f t="shared" si="334"/>
        <v>0</v>
      </c>
      <c r="T1661" s="12">
        <f t="shared" si="335"/>
        <v>0</v>
      </c>
      <c r="U1661" s="12">
        <f t="shared" si="336"/>
        <v>0</v>
      </c>
      <c r="V1661" s="13" t="str">
        <f t="shared" ca="1" si="337"/>
        <v>Greater Than 8 Weeks Old</v>
      </c>
    </row>
    <row r="1662" spans="1:22" x14ac:dyDescent="0.35">
      <c r="A1662" s="2" t="s">
        <v>43</v>
      </c>
      <c r="B1662" s="5">
        <v>43678</v>
      </c>
      <c r="C1662" s="5" t="s">
        <v>375</v>
      </c>
      <c r="D1662" s="5" t="s">
        <v>382</v>
      </c>
      <c r="E1662" s="6">
        <v>1</v>
      </c>
      <c r="F1662" s="3">
        <v>50</v>
      </c>
      <c r="G1662" s="3">
        <v>12</v>
      </c>
      <c r="H1662" s="8">
        <f t="shared" si="325"/>
        <v>12</v>
      </c>
      <c r="I1662" s="3">
        <v>38</v>
      </c>
      <c r="J1662" s="4">
        <v>0.76</v>
      </c>
      <c r="K1662" s="2" t="str">
        <f t="shared" si="326"/>
        <v>Thursday</v>
      </c>
      <c r="L1662" s="5">
        <f t="shared" si="327"/>
        <v>43681</v>
      </c>
      <c r="M1662" s="2" t="str">
        <f t="shared" si="328"/>
        <v>Sunday</v>
      </c>
      <c r="N1662" s="2" t="str">
        <f t="shared" si="329"/>
        <v>Monday</v>
      </c>
      <c r="O1662" s="12">
        <f t="shared" si="330"/>
        <v>0</v>
      </c>
      <c r="P1662" s="11" t="str">
        <f t="shared" si="331"/>
        <v>Low Cost per Unit</v>
      </c>
      <c r="Q1662" s="12">
        <f t="shared" si="332"/>
        <v>0</v>
      </c>
      <c r="R1662" s="12">
        <f t="shared" si="333"/>
        <v>0</v>
      </c>
      <c r="S1662" s="12">
        <f t="shared" si="334"/>
        <v>0</v>
      </c>
      <c r="T1662" s="12">
        <f t="shared" si="335"/>
        <v>0</v>
      </c>
      <c r="U1662" s="12">
        <f t="shared" si="336"/>
        <v>0</v>
      </c>
      <c r="V1662" s="13" t="str">
        <f t="shared" ca="1" si="337"/>
        <v>Greater Than 8 Weeks Old</v>
      </c>
    </row>
    <row r="1663" spans="1:22" x14ac:dyDescent="0.35">
      <c r="A1663" s="2" t="s">
        <v>43</v>
      </c>
      <c r="B1663" s="5">
        <v>43680</v>
      </c>
      <c r="C1663" s="5" t="s">
        <v>375</v>
      </c>
      <c r="D1663" s="5" t="s">
        <v>382</v>
      </c>
      <c r="E1663" s="6">
        <v>2</v>
      </c>
      <c r="F1663" s="3">
        <v>100</v>
      </c>
      <c r="G1663" s="3">
        <v>24</v>
      </c>
      <c r="H1663" s="8">
        <f t="shared" si="325"/>
        <v>12</v>
      </c>
      <c r="I1663" s="3">
        <v>76</v>
      </c>
      <c r="J1663" s="4">
        <v>0.76</v>
      </c>
      <c r="K1663" s="2" t="str">
        <f t="shared" si="326"/>
        <v>Saturday</v>
      </c>
      <c r="L1663" s="5">
        <f t="shared" si="327"/>
        <v>43683</v>
      </c>
      <c r="M1663" s="2" t="str">
        <f t="shared" si="328"/>
        <v>Tuesday</v>
      </c>
      <c r="N1663" s="2" t="str">
        <f t="shared" si="329"/>
        <v>Tuesday</v>
      </c>
      <c r="O1663" s="12">
        <f t="shared" si="330"/>
        <v>0</v>
      </c>
      <c r="P1663" s="11" t="str">
        <f t="shared" si="331"/>
        <v>Low Cost per Unit</v>
      </c>
      <c r="Q1663" s="12">
        <f t="shared" si="332"/>
        <v>0</v>
      </c>
      <c r="R1663" s="12">
        <f t="shared" si="333"/>
        <v>3</v>
      </c>
      <c r="S1663" s="12">
        <f t="shared" si="334"/>
        <v>0</v>
      </c>
      <c r="T1663" s="12">
        <f t="shared" si="335"/>
        <v>0</v>
      </c>
      <c r="U1663" s="12">
        <f t="shared" si="336"/>
        <v>0</v>
      </c>
      <c r="V1663" s="13" t="str">
        <f t="shared" ca="1" si="337"/>
        <v>Greater Than 8 Weeks Old</v>
      </c>
    </row>
    <row r="1664" spans="1:22" x14ac:dyDescent="0.35">
      <c r="A1664" s="2" t="s">
        <v>43</v>
      </c>
      <c r="B1664" s="5">
        <v>43682</v>
      </c>
      <c r="C1664" s="5" t="s">
        <v>375</v>
      </c>
      <c r="D1664" s="5" t="s">
        <v>382</v>
      </c>
      <c r="E1664" s="6">
        <v>1</v>
      </c>
      <c r="F1664" s="3">
        <v>50</v>
      </c>
      <c r="G1664" s="3">
        <v>12</v>
      </c>
      <c r="H1664" s="8">
        <f t="shared" si="325"/>
        <v>12</v>
      </c>
      <c r="I1664" s="3">
        <v>38</v>
      </c>
      <c r="J1664" s="4">
        <v>0.76</v>
      </c>
      <c r="K1664" s="2" t="str">
        <f t="shared" si="326"/>
        <v>Monday</v>
      </c>
      <c r="L1664" s="5">
        <f t="shared" si="327"/>
        <v>43685</v>
      </c>
      <c r="M1664" s="2" t="str">
        <f t="shared" si="328"/>
        <v>Thursday</v>
      </c>
      <c r="N1664" s="2" t="str">
        <f t="shared" si="329"/>
        <v>Thursday</v>
      </c>
      <c r="O1664" s="12">
        <f t="shared" si="330"/>
        <v>0</v>
      </c>
      <c r="P1664" s="11" t="str">
        <f t="shared" si="331"/>
        <v>Low Cost per Unit</v>
      </c>
      <c r="Q1664" s="12">
        <f t="shared" si="332"/>
        <v>0</v>
      </c>
      <c r="R1664" s="12">
        <f t="shared" si="333"/>
        <v>0</v>
      </c>
      <c r="S1664" s="12">
        <f t="shared" si="334"/>
        <v>0</v>
      </c>
      <c r="T1664" s="12">
        <f t="shared" si="335"/>
        <v>0</v>
      </c>
      <c r="U1664" s="12">
        <f t="shared" si="336"/>
        <v>0</v>
      </c>
      <c r="V1664" s="13" t="str">
        <f t="shared" ca="1" si="337"/>
        <v>Greater Than 8 Weeks Old</v>
      </c>
    </row>
    <row r="1665" spans="1:22" x14ac:dyDescent="0.35">
      <c r="A1665" s="2" t="s">
        <v>43</v>
      </c>
      <c r="B1665" s="5">
        <v>43684</v>
      </c>
      <c r="C1665" s="5" t="s">
        <v>375</v>
      </c>
      <c r="D1665" s="5" t="s">
        <v>382</v>
      </c>
      <c r="E1665" s="6">
        <v>2</v>
      </c>
      <c r="F1665" s="3">
        <v>100</v>
      </c>
      <c r="G1665" s="3">
        <v>24</v>
      </c>
      <c r="H1665" s="8">
        <f t="shared" si="325"/>
        <v>12</v>
      </c>
      <c r="I1665" s="3">
        <v>76</v>
      </c>
      <c r="J1665" s="4">
        <v>0.76</v>
      </c>
      <c r="K1665" s="2" t="str">
        <f t="shared" si="326"/>
        <v>Wednesday</v>
      </c>
      <c r="L1665" s="5">
        <f t="shared" si="327"/>
        <v>43687</v>
      </c>
      <c r="M1665" s="2" t="str">
        <f t="shared" si="328"/>
        <v>Saturday</v>
      </c>
      <c r="N1665" s="2" t="str">
        <f t="shared" si="329"/>
        <v>Saturday</v>
      </c>
      <c r="O1665" s="12">
        <f t="shared" si="330"/>
        <v>0</v>
      </c>
      <c r="P1665" s="11" t="str">
        <f t="shared" si="331"/>
        <v>Low Cost per Unit</v>
      </c>
      <c r="Q1665" s="12">
        <f t="shared" si="332"/>
        <v>0</v>
      </c>
      <c r="R1665" s="12">
        <f t="shared" si="333"/>
        <v>3</v>
      </c>
      <c r="S1665" s="12">
        <f t="shared" si="334"/>
        <v>0</v>
      </c>
      <c r="T1665" s="12">
        <f t="shared" si="335"/>
        <v>0</v>
      </c>
      <c r="U1665" s="12">
        <f t="shared" si="336"/>
        <v>0</v>
      </c>
      <c r="V1665" s="13" t="str">
        <f t="shared" ca="1" si="337"/>
        <v>Greater Than 8 Weeks Old</v>
      </c>
    </row>
    <row r="1666" spans="1:22" x14ac:dyDescent="0.35">
      <c r="A1666" s="2" t="s">
        <v>43</v>
      </c>
      <c r="B1666" s="5">
        <v>43685</v>
      </c>
      <c r="C1666" s="5" t="s">
        <v>375</v>
      </c>
      <c r="D1666" s="5" t="s">
        <v>382</v>
      </c>
      <c r="E1666" s="6">
        <v>1</v>
      </c>
      <c r="F1666" s="3">
        <v>50</v>
      </c>
      <c r="G1666" s="3">
        <v>12</v>
      </c>
      <c r="H1666" s="8">
        <f t="shared" si="325"/>
        <v>12</v>
      </c>
      <c r="I1666" s="3">
        <v>38</v>
      </c>
      <c r="J1666" s="4">
        <v>0.76</v>
      </c>
      <c r="K1666" s="2" t="str">
        <f t="shared" si="326"/>
        <v>Thursday</v>
      </c>
      <c r="L1666" s="5">
        <f t="shared" si="327"/>
        <v>43688</v>
      </c>
      <c r="M1666" s="2" t="str">
        <f t="shared" si="328"/>
        <v>Sunday</v>
      </c>
      <c r="N1666" s="2" t="str">
        <f t="shared" si="329"/>
        <v>Monday</v>
      </c>
      <c r="O1666" s="12">
        <f t="shared" si="330"/>
        <v>0</v>
      </c>
      <c r="P1666" s="11" t="str">
        <f t="shared" si="331"/>
        <v>Low Cost per Unit</v>
      </c>
      <c r="Q1666" s="12">
        <f t="shared" si="332"/>
        <v>0</v>
      </c>
      <c r="R1666" s="12">
        <f t="shared" si="333"/>
        <v>0</v>
      </c>
      <c r="S1666" s="12">
        <f t="shared" si="334"/>
        <v>0</v>
      </c>
      <c r="T1666" s="12">
        <f t="shared" si="335"/>
        <v>0</v>
      </c>
      <c r="U1666" s="12">
        <f t="shared" si="336"/>
        <v>0</v>
      </c>
      <c r="V1666" s="13" t="str">
        <f t="shared" ca="1" si="337"/>
        <v>Greater Than 8 Weeks Old</v>
      </c>
    </row>
    <row r="1667" spans="1:22" x14ac:dyDescent="0.35">
      <c r="A1667" s="2" t="s">
        <v>43</v>
      </c>
      <c r="B1667" s="5">
        <v>43687</v>
      </c>
      <c r="C1667" s="5" t="s">
        <v>375</v>
      </c>
      <c r="D1667" s="5" t="s">
        <v>382</v>
      </c>
      <c r="E1667" s="6">
        <v>1</v>
      </c>
      <c r="F1667" s="3">
        <v>50</v>
      </c>
      <c r="G1667" s="3">
        <v>12</v>
      </c>
      <c r="H1667" s="8">
        <f t="shared" ref="H1667:H1730" si="338">G1667/E1667</f>
        <v>12</v>
      </c>
      <c r="I1667" s="3">
        <v>38</v>
      </c>
      <c r="J1667" s="4">
        <v>0.76</v>
      </c>
      <c r="K1667" s="2" t="str">
        <f t="shared" ref="K1667:K1730" si="339">TEXT(B1667,"dddd")</f>
        <v>Saturday</v>
      </c>
      <c r="L1667" s="5">
        <f t="shared" ref="L1667:L1730" si="340">B1667+3</f>
        <v>43690</v>
      </c>
      <c r="M1667" s="2" t="str">
        <f t="shared" ref="M1667:M1730" si="341">TEXT(L1667,"dddd")</f>
        <v>Tuesday</v>
      </c>
      <c r="N1667" s="2" t="str">
        <f t="shared" ref="N1667:N1730" si="342">IF(M1667="Sunday","Monday",M1667)</f>
        <v>Tuesday</v>
      </c>
      <c r="O1667" s="12">
        <f t="shared" ref="O1667:O1730" si="343">IF(TEXT(B1667,"dddd")="Tuesday",F1667*0.05,0)</f>
        <v>0</v>
      </c>
      <c r="P1667" s="11" t="str">
        <f t="shared" ref="P1667:P1730" si="344">IF(H1667&gt;AVERAGE(H:H),"High Cost per Unit","Low Cost per Unit")</f>
        <v>Low Cost per Unit</v>
      </c>
      <c r="Q1667" s="12">
        <f t="shared" ref="Q1667:Q1730" si="345">IF(D1667="Masks",F1667*0.1,0)</f>
        <v>0</v>
      </c>
      <c r="R1667" s="12">
        <f t="shared" ref="R1667:R1730" si="346">IF(E1667&gt;1,F1667*0.03,0)</f>
        <v>0</v>
      </c>
      <c r="S1667" s="12">
        <f t="shared" ref="S1667:S1730" si="347">IF(D1667="Accessories",F1667*0.15,0)</f>
        <v>0</v>
      </c>
      <c r="T1667" s="12">
        <f t="shared" ref="T1667:T1730" si="348">IF(AND(K1667="Saturday",C1667="Fitness"),F1667*0.1,0)</f>
        <v>0</v>
      </c>
      <c r="U1667" s="12">
        <f t="shared" ref="U1667:U1730" si="349">IF(AND(K1667="Friday",C1667="Automotive"),F1667*0.2,0)</f>
        <v>0</v>
      </c>
      <c r="V1667" s="13" t="str">
        <f t="shared" ref="V1667:V1730" ca="1" si="350">IF(B1667&lt;TODAY()-56,"Greater Than 8 Weeks Old","Less Than 8 Weeks Old")</f>
        <v>Greater Than 8 Weeks Old</v>
      </c>
    </row>
    <row r="1668" spans="1:22" x14ac:dyDescent="0.35">
      <c r="A1668" s="2" t="s">
        <v>43</v>
      </c>
      <c r="B1668" s="5">
        <v>43692</v>
      </c>
      <c r="C1668" s="5" t="s">
        <v>375</v>
      </c>
      <c r="D1668" s="5" t="s">
        <v>382</v>
      </c>
      <c r="E1668" s="6">
        <v>1</v>
      </c>
      <c r="F1668" s="3">
        <v>50</v>
      </c>
      <c r="G1668" s="3">
        <v>12</v>
      </c>
      <c r="H1668" s="8">
        <f t="shared" si="338"/>
        <v>12</v>
      </c>
      <c r="I1668" s="3">
        <v>38</v>
      </c>
      <c r="J1668" s="4">
        <v>0.76</v>
      </c>
      <c r="K1668" s="2" t="str">
        <f t="shared" si="339"/>
        <v>Thursday</v>
      </c>
      <c r="L1668" s="5">
        <f t="shared" si="340"/>
        <v>43695</v>
      </c>
      <c r="M1668" s="2" t="str">
        <f t="shared" si="341"/>
        <v>Sunday</v>
      </c>
      <c r="N1668" s="2" t="str">
        <f t="shared" si="342"/>
        <v>Monday</v>
      </c>
      <c r="O1668" s="12">
        <f t="shared" si="343"/>
        <v>0</v>
      </c>
      <c r="P1668" s="11" t="str">
        <f t="shared" si="344"/>
        <v>Low Cost per Unit</v>
      </c>
      <c r="Q1668" s="12">
        <f t="shared" si="345"/>
        <v>0</v>
      </c>
      <c r="R1668" s="12">
        <f t="shared" si="346"/>
        <v>0</v>
      </c>
      <c r="S1668" s="12">
        <f t="shared" si="347"/>
        <v>0</v>
      </c>
      <c r="T1668" s="12">
        <f t="shared" si="348"/>
        <v>0</v>
      </c>
      <c r="U1668" s="12">
        <f t="shared" si="349"/>
        <v>0</v>
      </c>
      <c r="V1668" s="13" t="str">
        <f t="shared" ca="1" si="350"/>
        <v>Greater Than 8 Weeks Old</v>
      </c>
    </row>
    <row r="1669" spans="1:22" x14ac:dyDescent="0.35">
      <c r="A1669" s="2" t="s">
        <v>43</v>
      </c>
      <c r="B1669" s="5">
        <v>43694</v>
      </c>
      <c r="C1669" s="5" t="s">
        <v>375</v>
      </c>
      <c r="D1669" s="5" t="s">
        <v>382</v>
      </c>
      <c r="E1669" s="6">
        <v>1</v>
      </c>
      <c r="F1669" s="3">
        <v>50</v>
      </c>
      <c r="G1669" s="3">
        <v>12</v>
      </c>
      <c r="H1669" s="8">
        <f t="shared" si="338"/>
        <v>12</v>
      </c>
      <c r="I1669" s="3">
        <v>38</v>
      </c>
      <c r="J1669" s="4">
        <v>0.76</v>
      </c>
      <c r="K1669" s="2" t="str">
        <f t="shared" si="339"/>
        <v>Saturday</v>
      </c>
      <c r="L1669" s="5">
        <f t="shared" si="340"/>
        <v>43697</v>
      </c>
      <c r="M1669" s="2" t="str">
        <f t="shared" si="341"/>
        <v>Tuesday</v>
      </c>
      <c r="N1669" s="2" t="str">
        <f t="shared" si="342"/>
        <v>Tuesday</v>
      </c>
      <c r="O1669" s="12">
        <f t="shared" si="343"/>
        <v>0</v>
      </c>
      <c r="P1669" s="11" t="str">
        <f t="shared" si="344"/>
        <v>Low Cost per Unit</v>
      </c>
      <c r="Q1669" s="12">
        <f t="shared" si="345"/>
        <v>0</v>
      </c>
      <c r="R1669" s="12">
        <f t="shared" si="346"/>
        <v>0</v>
      </c>
      <c r="S1669" s="12">
        <f t="shared" si="347"/>
        <v>0</v>
      </c>
      <c r="T1669" s="12">
        <f t="shared" si="348"/>
        <v>0</v>
      </c>
      <c r="U1669" s="12">
        <f t="shared" si="349"/>
        <v>0</v>
      </c>
      <c r="V1669" s="13" t="str">
        <f t="shared" ca="1" si="350"/>
        <v>Greater Than 8 Weeks Old</v>
      </c>
    </row>
    <row r="1670" spans="1:22" x14ac:dyDescent="0.35">
      <c r="A1670" s="2" t="s">
        <v>43</v>
      </c>
      <c r="B1670" s="5">
        <v>43696</v>
      </c>
      <c r="C1670" s="5" t="s">
        <v>375</v>
      </c>
      <c r="D1670" s="5" t="s">
        <v>382</v>
      </c>
      <c r="E1670" s="6">
        <v>1</v>
      </c>
      <c r="F1670" s="3">
        <v>50</v>
      </c>
      <c r="G1670" s="3">
        <v>12</v>
      </c>
      <c r="H1670" s="8">
        <f t="shared" si="338"/>
        <v>12</v>
      </c>
      <c r="I1670" s="3">
        <v>38</v>
      </c>
      <c r="J1670" s="4">
        <v>0.76</v>
      </c>
      <c r="K1670" s="2" t="str">
        <f t="shared" si="339"/>
        <v>Monday</v>
      </c>
      <c r="L1670" s="5">
        <f t="shared" si="340"/>
        <v>43699</v>
      </c>
      <c r="M1670" s="2" t="str">
        <f t="shared" si="341"/>
        <v>Thursday</v>
      </c>
      <c r="N1670" s="2" t="str">
        <f t="shared" si="342"/>
        <v>Thursday</v>
      </c>
      <c r="O1670" s="12">
        <f t="shared" si="343"/>
        <v>0</v>
      </c>
      <c r="P1670" s="11" t="str">
        <f t="shared" si="344"/>
        <v>Low Cost per Unit</v>
      </c>
      <c r="Q1670" s="12">
        <f t="shared" si="345"/>
        <v>0</v>
      </c>
      <c r="R1670" s="12">
        <f t="shared" si="346"/>
        <v>0</v>
      </c>
      <c r="S1670" s="12">
        <f t="shared" si="347"/>
        <v>0</v>
      </c>
      <c r="T1670" s="12">
        <f t="shared" si="348"/>
        <v>0</v>
      </c>
      <c r="U1670" s="12">
        <f t="shared" si="349"/>
        <v>0</v>
      </c>
      <c r="V1670" s="13" t="str">
        <f t="shared" ca="1" si="350"/>
        <v>Greater Than 8 Weeks Old</v>
      </c>
    </row>
    <row r="1671" spans="1:22" x14ac:dyDescent="0.35">
      <c r="A1671" s="2" t="s">
        <v>43</v>
      </c>
      <c r="B1671" s="5">
        <v>43698</v>
      </c>
      <c r="C1671" s="5" t="s">
        <v>375</v>
      </c>
      <c r="D1671" s="5" t="s">
        <v>382</v>
      </c>
      <c r="E1671" s="6">
        <v>8</v>
      </c>
      <c r="F1671" s="3">
        <v>259.93</v>
      </c>
      <c r="G1671" s="3">
        <v>96</v>
      </c>
      <c r="H1671" s="8">
        <f t="shared" si="338"/>
        <v>12</v>
      </c>
      <c r="I1671" s="3">
        <v>163.93</v>
      </c>
      <c r="J1671" s="4">
        <v>0.63</v>
      </c>
      <c r="K1671" s="2" t="str">
        <f t="shared" si="339"/>
        <v>Wednesday</v>
      </c>
      <c r="L1671" s="5">
        <f t="shared" si="340"/>
        <v>43701</v>
      </c>
      <c r="M1671" s="2" t="str">
        <f t="shared" si="341"/>
        <v>Saturday</v>
      </c>
      <c r="N1671" s="2" t="str">
        <f t="shared" si="342"/>
        <v>Saturday</v>
      </c>
      <c r="O1671" s="12">
        <f t="shared" si="343"/>
        <v>0</v>
      </c>
      <c r="P1671" s="11" t="str">
        <f t="shared" si="344"/>
        <v>Low Cost per Unit</v>
      </c>
      <c r="Q1671" s="12">
        <f t="shared" si="345"/>
        <v>0</v>
      </c>
      <c r="R1671" s="12">
        <f t="shared" si="346"/>
        <v>7.7979000000000003</v>
      </c>
      <c r="S1671" s="12">
        <f t="shared" si="347"/>
        <v>0</v>
      </c>
      <c r="T1671" s="12">
        <f t="shared" si="348"/>
        <v>0</v>
      </c>
      <c r="U1671" s="12">
        <f t="shared" si="349"/>
        <v>0</v>
      </c>
      <c r="V1671" s="13" t="str">
        <f t="shared" ca="1" si="350"/>
        <v>Greater Than 8 Weeks Old</v>
      </c>
    </row>
    <row r="1672" spans="1:22" x14ac:dyDescent="0.35">
      <c r="A1672" s="2" t="s">
        <v>43</v>
      </c>
      <c r="B1672" s="5">
        <v>43699</v>
      </c>
      <c r="C1672" s="5" t="s">
        <v>375</v>
      </c>
      <c r="D1672" s="5" t="s">
        <v>382</v>
      </c>
      <c r="E1672" s="6">
        <v>5</v>
      </c>
      <c r="F1672" s="3">
        <v>149.94999999999999</v>
      </c>
      <c r="G1672" s="3">
        <v>60</v>
      </c>
      <c r="H1672" s="8">
        <f t="shared" si="338"/>
        <v>12</v>
      </c>
      <c r="I1672" s="3">
        <v>89.95</v>
      </c>
      <c r="J1672" s="4">
        <v>0.6</v>
      </c>
      <c r="K1672" s="2" t="str">
        <f t="shared" si="339"/>
        <v>Thursday</v>
      </c>
      <c r="L1672" s="5">
        <f t="shared" si="340"/>
        <v>43702</v>
      </c>
      <c r="M1672" s="2" t="str">
        <f t="shared" si="341"/>
        <v>Sunday</v>
      </c>
      <c r="N1672" s="2" t="str">
        <f t="shared" si="342"/>
        <v>Monday</v>
      </c>
      <c r="O1672" s="12">
        <f t="shared" si="343"/>
        <v>0</v>
      </c>
      <c r="P1672" s="11" t="str">
        <f t="shared" si="344"/>
        <v>Low Cost per Unit</v>
      </c>
      <c r="Q1672" s="12">
        <f t="shared" si="345"/>
        <v>0</v>
      </c>
      <c r="R1672" s="12">
        <f t="shared" si="346"/>
        <v>4.4984999999999991</v>
      </c>
      <c r="S1672" s="12">
        <f t="shared" si="347"/>
        <v>0</v>
      </c>
      <c r="T1672" s="12">
        <f t="shared" si="348"/>
        <v>0</v>
      </c>
      <c r="U1672" s="12">
        <f t="shared" si="349"/>
        <v>0</v>
      </c>
      <c r="V1672" s="13" t="str">
        <f t="shared" ca="1" si="350"/>
        <v>Greater Than 8 Weeks Old</v>
      </c>
    </row>
    <row r="1673" spans="1:22" x14ac:dyDescent="0.35">
      <c r="A1673" s="2" t="s">
        <v>43</v>
      </c>
      <c r="B1673" s="5">
        <v>43700</v>
      </c>
      <c r="C1673" s="5" t="s">
        <v>375</v>
      </c>
      <c r="D1673" s="5" t="s">
        <v>382</v>
      </c>
      <c r="E1673" s="6">
        <v>30</v>
      </c>
      <c r="F1673" s="3">
        <v>869.71</v>
      </c>
      <c r="G1673" s="3">
        <v>360</v>
      </c>
      <c r="H1673" s="8">
        <f t="shared" si="338"/>
        <v>12</v>
      </c>
      <c r="I1673" s="3">
        <v>509.71</v>
      </c>
      <c r="J1673" s="4">
        <v>0.59</v>
      </c>
      <c r="K1673" s="2" t="str">
        <f t="shared" si="339"/>
        <v>Friday</v>
      </c>
      <c r="L1673" s="5">
        <f t="shared" si="340"/>
        <v>43703</v>
      </c>
      <c r="M1673" s="2" t="str">
        <f t="shared" si="341"/>
        <v>Monday</v>
      </c>
      <c r="N1673" s="2" t="str">
        <f t="shared" si="342"/>
        <v>Monday</v>
      </c>
      <c r="O1673" s="12">
        <f t="shared" si="343"/>
        <v>0</v>
      </c>
      <c r="P1673" s="11" t="str">
        <f t="shared" si="344"/>
        <v>Low Cost per Unit</v>
      </c>
      <c r="Q1673" s="12">
        <f t="shared" si="345"/>
        <v>0</v>
      </c>
      <c r="R1673" s="12">
        <f t="shared" si="346"/>
        <v>26.0913</v>
      </c>
      <c r="S1673" s="12">
        <f t="shared" si="347"/>
        <v>0</v>
      </c>
      <c r="T1673" s="12">
        <f t="shared" si="348"/>
        <v>0</v>
      </c>
      <c r="U1673" s="12">
        <f t="shared" si="349"/>
        <v>0</v>
      </c>
      <c r="V1673" s="13" t="str">
        <f t="shared" ca="1" si="350"/>
        <v>Greater Than 8 Weeks Old</v>
      </c>
    </row>
    <row r="1674" spans="1:22" x14ac:dyDescent="0.35">
      <c r="A1674" s="2" t="s">
        <v>43</v>
      </c>
      <c r="B1674" s="5">
        <v>43701</v>
      </c>
      <c r="C1674" s="5" t="s">
        <v>375</v>
      </c>
      <c r="D1674" s="5" t="s">
        <v>382</v>
      </c>
      <c r="E1674" s="6">
        <v>19</v>
      </c>
      <c r="F1674" s="3">
        <v>569.80999999999995</v>
      </c>
      <c r="G1674" s="3">
        <v>228</v>
      </c>
      <c r="H1674" s="8">
        <f t="shared" si="338"/>
        <v>12</v>
      </c>
      <c r="I1674" s="3">
        <v>341.81</v>
      </c>
      <c r="J1674" s="4">
        <v>0.6</v>
      </c>
      <c r="K1674" s="2" t="str">
        <f t="shared" si="339"/>
        <v>Saturday</v>
      </c>
      <c r="L1674" s="5">
        <f t="shared" si="340"/>
        <v>43704</v>
      </c>
      <c r="M1674" s="2" t="str">
        <f t="shared" si="341"/>
        <v>Tuesday</v>
      </c>
      <c r="N1674" s="2" t="str">
        <f t="shared" si="342"/>
        <v>Tuesday</v>
      </c>
      <c r="O1674" s="12">
        <f t="shared" si="343"/>
        <v>0</v>
      </c>
      <c r="P1674" s="11" t="str">
        <f t="shared" si="344"/>
        <v>Low Cost per Unit</v>
      </c>
      <c r="Q1674" s="12">
        <f t="shared" si="345"/>
        <v>0</v>
      </c>
      <c r="R1674" s="12">
        <f t="shared" si="346"/>
        <v>17.094299999999997</v>
      </c>
      <c r="S1674" s="12">
        <f t="shared" si="347"/>
        <v>0</v>
      </c>
      <c r="T1674" s="12">
        <f t="shared" si="348"/>
        <v>0</v>
      </c>
      <c r="U1674" s="12">
        <f t="shared" si="349"/>
        <v>0</v>
      </c>
      <c r="V1674" s="13" t="str">
        <f t="shared" ca="1" si="350"/>
        <v>Greater Than 8 Weeks Old</v>
      </c>
    </row>
    <row r="1675" spans="1:22" x14ac:dyDescent="0.35">
      <c r="A1675" s="2" t="s">
        <v>43</v>
      </c>
      <c r="B1675" s="5">
        <v>43702</v>
      </c>
      <c r="C1675" s="5" t="s">
        <v>375</v>
      </c>
      <c r="D1675" s="5" t="s">
        <v>382</v>
      </c>
      <c r="E1675" s="6">
        <v>13</v>
      </c>
      <c r="F1675" s="3">
        <v>389.87</v>
      </c>
      <c r="G1675" s="3">
        <v>156</v>
      </c>
      <c r="H1675" s="8">
        <f t="shared" si="338"/>
        <v>12</v>
      </c>
      <c r="I1675" s="3">
        <v>233.87</v>
      </c>
      <c r="J1675" s="4">
        <v>0.6</v>
      </c>
      <c r="K1675" s="2" t="str">
        <f t="shared" si="339"/>
        <v>Sunday</v>
      </c>
      <c r="L1675" s="5">
        <f t="shared" si="340"/>
        <v>43705</v>
      </c>
      <c r="M1675" s="2" t="str">
        <f t="shared" si="341"/>
        <v>Wednesday</v>
      </c>
      <c r="N1675" s="2" t="str">
        <f t="shared" si="342"/>
        <v>Wednesday</v>
      </c>
      <c r="O1675" s="12">
        <f t="shared" si="343"/>
        <v>0</v>
      </c>
      <c r="P1675" s="11" t="str">
        <f t="shared" si="344"/>
        <v>Low Cost per Unit</v>
      </c>
      <c r="Q1675" s="12">
        <f t="shared" si="345"/>
        <v>0</v>
      </c>
      <c r="R1675" s="12">
        <f t="shared" si="346"/>
        <v>11.696099999999999</v>
      </c>
      <c r="S1675" s="12">
        <f t="shared" si="347"/>
        <v>0</v>
      </c>
      <c r="T1675" s="12">
        <f t="shared" si="348"/>
        <v>0</v>
      </c>
      <c r="U1675" s="12">
        <f t="shared" si="349"/>
        <v>0</v>
      </c>
      <c r="V1675" s="13" t="str">
        <f t="shared" ca="1" si="350"/>
        <v>Greater Than 8 Weeks Old</v>
      </c>
    </row>
    <row r="1676" spans="1:22" x14ac:dyDescent="0.35">
      <c r="A1676" s="2" t="s">
        <v>43</v>
      </c>
      <c r="B1676" s="5">
        <v>43703</v>
      </c>
      <c r="C1676" s="5" t="s">
        <v>375</v>
      </c>
      <c r="D1676" s="5" t="s">
        <v>382</v>
      </c>
      <c r="E1676" s="6">
        <v>21</v>
      </c>
      <c r="F1676" s="3">
        <v>629.79</v>
      </c>
      <c r="G1676" s="3">
        <v>252</v>
      </c>
      <c r="H1676" s="8">
        <f t="shared" si="338"/>
        <v>12</v>
      </c>
      <c r="I1676" s="3">
        <v>377.79</v>
      </c>
      <c r="J1676" s="4">
        <v>0.6</v>
      </c>
      <c r="K1676" s="2" t="str">
        <f t="shared" si="339"/>
        <v>Monday</v>
      </c>
      <c r="L1676" s="5">
        <f t="shared" si="340"/>
        <v>43706</v>
      </c>
      <c r="M1676" s="2" t="str">
        <f t="shared" si="341"/>
        <v>Thursday</v>
      </c>
      <c r="N1676" s="2" t="str">
        <f t="shared" si="342"/>
        <v>Thursday</v>
      </c>
      <c r="O1676" s="12">
        <f t="shared" si="343"/>
        <v>0</v>
      </c>
      <c r="P1676" s="11" t="str">
        <f t="shared" si="344"/>
        <v>Low Cost per Unit</v>
      </c>
      <c r="Q1676" s="12">
        <f t="shared" si="345"/>
        <v>0</v>
      </c>
      <c r="R1676" s="12">
        <f t="shared" si="346"/>
        <v>18.893699999999999</v>
      </c>
      <c r="S1676" s="12">
        <f t="shared" si="347"/>
        <v>0</v>
      </c>
      <c r="T1676" s="12">
        <f t="shared" si="348"/>
        <v>0</v>
      </c>
      <c r="U1676" s="12">
        <f t="shared" si="349"/>
        <v>0</v>
      </c>
      <c r="V1676" s="13" t="str">
        <f t="shared" ca="1" si="350"/>
        <v>Greater Than 8 Weeks Old</v>
      </c>
    </row>
    <row r="1677" spans="1:22" x14ac:dyDescent="0.35">
      <c r="A1677" s="2" t="s">
        <v>43</v>
      </c>
      <c r="B1677" s="5">
        <v>43704</v>
      </c>
      <c r="C1677" s="5" t="s">
        <v>375</v>
      </c>
      <c r="D1677" s="5" t="s">
        <v>382</v>
      </c>
      <c r="E1677" s="6">
        <v>20</v>
      </c>
      <c r="F1677" s="3">
        <v>599.79999999999995</v>
      </c>
      <c r="G1677" s="3">
        <v>240</v>
      </c>
      <c r="H1677" s="8">
        <f t="shared" si="338"/>
        <v>12</v>
      </c>
      <c r="I1677" s="3">
        <v>359.8</v>
      </c>
      <c r="J1677" s="4">
        <v>0.6</v>
      </c>
      <c r="K1677" s="2" t="str">
        <f t="shared" si="339"/>
        <v>Tuesday</v>
      </c>
      <c r="L1677" s="5">
        <f t="shared" si="340"/>
        <v>43707</v>
      </c>
      <c r="M1677" s="2" t="str">
        <f t="shared" si="341"/>
        <v>Friday</v>
      </c>
      <c r="N1677" s="2" t="str">
        <f t="shared" si="342"/>
        <v>Friday</v>
      </c>
      <c r="O1677" s="12">
        <f t="shared" si="343"/>
        <v>29.99</v>
      </c>
      <c r="P1677" s="11" t="str">
        <f t="shared" si="344"/>
        <v>Low Cost per Unit</v>
      </c>
      <c r="Q1677" s="12">
        <f t="shared" si="345"/>
        <v>0</v>
      </c>
      <c r="R1677" s="12">
        <f t="shared" si="346"/>
        <v>17.993999999999996</v>
      </c>
      <c r="S1677" s="12">
        <f t="shared" si="347"/>
        <v>0</v>
      </c>
      <c r="T1677" s="12">
        <f t="shared" si="348"/>
        <v>0</v>
      </c>
      <c r="U1677" s="12">
        <f t="shared" si="349"/>
        <v>0</v>
      </c>
      <c r="V1677" s="13" t="str">
        <f t="shared" ca="1" si="350"/>
        <v>Greater Than 8 Weeks Old</v>
      </c>
    </row>
    <row r="1678" spans="1:22" x14ac:dyDescent="0.35">
      <c r="A1678" s="2" t="s">
        <v>43</v>
      </c>
      <c r="B1678" s="5">
        <v>43705</v>
      </c>
      <c r="C1678" s="5" t="s">
        <v>375</v>
      </c>
      <c r="D1678" s="5" t="s">
        <v>382</v>
      </c>
      <c r="E1678" s="6">
        <v>18</v>
      </c>
      <c r="F1678" s="3">
        <v>539.82000000000005</v>
      </c>
      <c r="G1678" s="3">
        <v>216</v>
      </c>
      <c r="H1678" s="8">
        <f t="shared" si="338"/>
        <v>12</v>
      </c>
      <c r="I1678" s="3">
        <v>323.82</v>
      </c>
      <c r="J1678" s="4">
        <v>0.6</v>
      </c>
      <c r="K1678" s="2" t="str">
        <f t="shared" si="339"/>
        <v>Wednesday</v>
      </c>
      <c r="L1678" s="5">
        <f t="shared" si="340"/>
        <v>43708</v>
      </c>
      <c r="M1678" s="2" t="str">
        <f t="shared" si="341"/>
        <v>Saturday</v>
      </c>
      <c r="N1678" s="2" t="str">
        <f t="shared" si="342"/>
        <v>Saturday</v>
      </c>
      <c r="O1678" s="12">
        <f t="shared" si="343"/>
        <v>0</v>
      </c>
      <c r="P1678" s="11" t="str">
        <f t="shared" si="344"/>
        <v>Low Cost per Unit</v>
      </c>
      <c r="Q1678" s="12">
        <f t="shared" si="345"/>
        <v>0</v>
      </c>
      <c r="R1678" s="12">
        <f t="shared" si="346"/>
        <v>16.194600000000001</v>
      </c>
      <c r="S1678" s="12">
        <f t="shared" si="347"/>
        <v>0</v>
      </c>
      <c r="T1678" s="12">
        <f t="shared" si="348"/>
        <v>0</v>
      </c>
      <c r="U1678" s="12">
        <f t="shared" si="349"/>
        <v>0</v>
      </c>
      <c r="V1678" s="13" t="str">
        <f t="shared" ca="1" si="350"/>
        <v>Greater Than 8 Weeks Old</v>
      </c>
    </row>
    <row r="1679" spans="1:22" x14ac:dyDescent="0.35">
      <c r="A1679" s="2" t="s">
        <v>43</v>
      </c>
      <c r="B1679" s="5">
        <v>43706</v>
      </c>
      <c r="C1679" s="5" t="s">
        <v>375</v>
      </c>
      <c r="D1679" s="5" t="s">
        <v>382</v>
      </c>
      <c r="E1679" s="6">
        <v>4</v>
      </c>
      <c r="F1679" s="3">
        <v>119.96</v>
      </c>
      <c r="G1679" s="3">
        <v>48</v>
      </c>
      <c r="H1679" s="8">
        <f t="shared" si="338"/>
        <v>12</v>
      </c>
      <c r="I1679" s="3">
        <v>71.959999999999994</v>
      </c>
      <c r="J1679" s="4">
        <v>0.6</v>
      </c>
      <c r="K1679" s="2" t="str">
        <f t="shared" si="339"/>
        <v>Thursday</v>
      </c>
      <c r="L1679" s="5">
        <f t="shared" si="340"/>
        <v>43709</v>
      </c>
      <c r="M1679" s="2" t="str">
        <f t="shared" si="341"/>
        <v>Sunday</v>
      </c>
      <c r="N1679" s="2" t="str">
        <f t="shared" si="342"/>
        <v>Monday</v>
      </c>
      <c r="O1679" s="12">
        <f t="shared" si="343"/>
        <v>0</v>
      </c>
      <c r="P1679" s="11" t="str">
        <f t="shared" si="344"/>
        <v>Low Cost per Unit</v>
      </c>
      <c r="Q1679" s="12">
        <f t="shared" si="345"/>
        <v>0</v>
      </c>
      <c r="R1679" s="12">
        <f t="shared" si="346"/>
        <v>3.5987999999999998</v>
      </c>
      <c r="S1679" s="12">
        <f t="shared" si="347"/>
        <v>0</v>
      </c>
      <c r="T1679" s="12">
        <f t="shared" si="348"/>
        <v>0</v>
      </c>
      <c r="U1679" s="12">
        <f t="shared" si="349"/>
        <v>0</v>
      </c>
      <c r="V1679" s="13" t="str">
        <f t="shared" ca="1" si="350"/>
        <v>Greater Than 8 Weeks Old</v>
      </c>
    </row>
    <row r="1680" spans="1:22" x14ac:dyDescent="0.35">
      <c r="A1680" s="2" t="s">
        <v>301</v>
      </c>
      <c r="B1680" s="5">
        <v>43684</v>
      </c>
      <c r="C1680" s="5" t="s">
        <v>371</v>
      </c>
      <c r="D1680" s="5" t="s">
        <v>371</v>
      </c>
      <c r="E1680" s="6">
        <v>3</v>
      </c>
      <c r="F1680" s="3">
        <v>32.97</v>
      </c>
      <c r="G1680" s="3">
        <v>18.75</v>
      </c>
      <c r="H1680" s="8">
        <f t="shared" si="338"/>
        <v>6.25</v>
      </c>
      <c r="I1680" s="3">
        <v>14.22</v>
      </c>
      <c r="J1680" s="4">
        <v>0.43</v>
      </c>
      <c r="K1680" s="2" t="str">
        <f t="shared" si="339"/>
        <v>Wednesday</v>
      </c>
      <c r="L1680" s="5">
        <f t="shared" si="340"/>
        <v>43687</v>
      </c>
      <c r="M1680" s="2" t="str">
        <f t="shared" si="341"/>
        <v>Saturday</v>
      </c>
      <c r="N1680" s="2" t="str">
        <f t="shared" si="342"/>
        <v>Saturday</v>
      </c>
      <c r="O1680" s="12">
        <f t="shared" si="343"/>
        <v>0</v>
      </c>
      <c r="P1680" s="11" t="str">
        <f t="shared" si="344"/>
        <v>Low Cost per Unit</v>
      </c>
      <c r="Q1680" s="12">
        <f t="shared" si="345"/>
        <v>0</v>
      </c>
      <c r="R1680" s="12">
        <f t="shared" si="346"/>
        <v>0.98909999999999998</v>
      </c>
      <c r="S1680" s="12">
        <f t="shared" si="347"/>
        <v>0</v>
      </c>
      <c r="T1680" s="12">
        <f t="shared" si="348"/>
        <v>0</v>
      </c>
      <c r="U1680" s="12">
        <f t="shared" si="349"/>
        <v>0</v>
      </c>
      <c r="V1680" s="13" t="str">
        <f t="shared" ca="1" si="350"/>
        <v>Greater Than 8 Weeks Old</v>
      </c>
    </row>
    <row r="1681" spans="1:22" x14ac:dyDescent="0.35">
      <c r="A1681" s="2" t="s">
        <v>301</v>
      </c>
      <c r="B1681" s="5">
        <v>43685</v>
      </c>
      <c r="C1681" s="5" t="s">
        <v>371</v>
      </c>
      <c r="D1681" s="5" t="s">
        <v>371</v>
      </c>
      <c r="E1681" s="6">
        <v>8</v>
      </c>
      <c r="F1681" s="3">
        <v>87.92</v>
      </c>
      <c r="G1681" s="3">
        <v>50</v>
      </c>
      <c r="H1681" s="8">
        <f t="shared" si="338"/>
        <v>6.25</v>
      </c>
      <c r="I1681" s="3">
        <v>37.92</v>
      </c>
      <c r="J1681" s="4">
        <v>0.43</v>
      </c>
      <c r="K1681" s="2" t="str">
        <f t="shared" si="339"/>
        <v>Thursday</v>
      </c>
      <c r="L1681" s="5">
        <f t="shared" si="340"/>
        <v>43688</v>
      </c>
      <c r="M1681" s="2" t="str">
        <f t="shared" si="341"/>
        <v>Sunday</v>
      </c>
      <c r="N1681" s="2" t="str">
        <f t="shared" si="342"/>
        <v>Monday</v>
      </c>
      <c r="O1681" s="12">
        <f t="shared" si="343"/>
        <v>0</v>
      </c>
      <c r="P1681" s="11" t="str">
        <f t="shared" si="344"/>
        <v>Low Cost per Unit</v>
      </c>
      <c r="Q1681" s="12">
        <f t="shared" si="345"/>
        <v>0</v>
      </c>
      <c r="R1681" s="12">
        <f t="shared" si="346"/>
        <v>2.6375999999999999</v>
      </c>
      <c r="S1681" s="12">
        <f t="shared" si="347"/>
        <v>0</v>
      </c>
      <c r="T1681" s="12">
        <f t="shared" si="348"/>
        <v>0</v>
      </c>
      <c r="U1681" s="12">
        <f t="shared" si="349"/>
        <v>0</v>
      </c>
      <c r="V1681" s="13" t="str">
        <f t="shared" ca="1" si="350"/>
        <v>Greater Than 8 Weeks Old</v>
      </c>
    </row>
    <row r="1682" spans="1:22" x14ac:dyDescent="0.35">
      <c r="A1682" s="2" t="s">
        <v>301</v>
      </c>
      <c r="B1682" s="5">
        <v>43686</v>
      </c>
      <c r="C1682" s="5" t="s">
        <v>371</v>
      </c>
      <c r="D1682" s="5" t="s">
        <v>371</v>
      </c>
      <c r="E1682" s="6">
        <v>1</v>
      </c>
      <c r="F1682" s="3">
        <v>10.99</v>
      </c>
      <c r="G1682" s="3">
        <v>6.25</v>
      </c>
      <c r="H1682" s="8">
        <f t="shared" si="338"/>
        <v>6.25</v>
      </c>
      <c r="I1682" s="3">
        <v>4.74</v>
      </c>
      <c r="J1682" s="4">
        <v>0.43</v>
      </c>
      <c r="K1682" s="2" t="str">
        <f t="shared" si="339"/>
        <v>Friday</v>
      </c>
      <c r="L1682" s="5">
        <f t="shared" si="340"/>
        <v>43689</v>
      </c>
      <c r="M1682" s="2" t="str">
        <f t="shared" si="341"/>
        <v>Monday</v>
      </c>
      <c r="N1682" s="2" t="str">
        <f t="shared" si="342"/>
        <v>Monday</v>
      </c>
      <c r="O1682" s="12">
        <f t="shared" si="343"/>
        <v>0</v>
      </c>
      <c r="P1682" s="11" t="str">
        <f t="shared" si="344"/>
        <v>Low Cost per Unit</v>
      </c>
      <c r="Q1682" s="12">
        <f t="shared" si="345"/>
        <v>0</v>
      </c>
      <c r="R1682" s="12">
        <f t="shared" si="346"/>
        <v>0</v>
      </c>
      <c r="S1682" s="12">
        <f t="shared" si="347"/>
        <v>0</v>
      </c>
      <c r="T1682" s="12">
        <f t="shared" si="348"/>
        <v>0</v>
      </c>
      <c r="U1682" s="12">
        <f t="shared" si="349"/>
        <v>0</v>
      </c>
      <c r="V1682" s="13" t="str">
        <f t="shared" ca="1" si="350"/>
        <v>Greater Than 8 Weeks Old</v>
      </c>
    </row>
    <row r="1683" spans="1:22" x14ac:dyDescent="0.35">
      <c r="A1683" s="2" t="s">
        <v>301</v>
      </c>
      <c r="B1683" s="5">
        <v>43687</v>
      </c>
      <c r="C1683" s="5" t="s">
        <v>371</v>
      </c>
      <c r="D1683" s="5" t="s">
        <v>371</v>
      </c>
      <c r="E1683" s="6">
        <v>1</v>
      </c>
      <c r="F1683" s="3">
        <v>10.99</v>
      </c>
      <c r="G1683" s="3">
        <v>6.25</v>
      </c>
      <c r="H1683" s="8">
        <f t="shared" si="338"/>
        <v>6.25</v>
      </c>
      <c r="I1683" s="3">
        <v>4.74</v>
      </c>
      <c r="J1683" s="4">
        <v>0.43</v>
      </c>
      <c r="K1683" s="2" t="str">
        <f t="shared" si="339"/>
        <v>Saturday</v>
      </c>
      <c r="L1683" s="5">
        <f t="shared" si="340"/>
        <v>43690</v>
      </c>
      <c r="M1683" s="2" t="str">
        <f t="shared" si="341"/>
        <v>Tuesday</v>
      </c>
      <c r="N1683" s="2" t="str">
        <f t="shared" si="342"/>
        <v>Tuesday</v>
      </c>
      <c r="O1683" s="12">
        <f t="shared" si="343"/>
        <v>0</v>
      </c>
      <c r="P1683" s="11" t="str">
        <f t="shared" si="344"/>
        <v>Low Cost per Unit</v>
      </c>
      <c r="Q1683" s="12">
        <f t="shared" si="345"/>
        <v>0</v>
      </c>
      <c r="R1683" s="12">
        <f t="shared" si="346"/>
        <v>0</v>
      </c>
      <c r="S1683" s="12">
        <f t="shared" si="347"/>
        <v>0</v>
      </c>
      <c r="T1683" s="12">
        <f t="shared" si="348"/>
        <v>0</v>
      </c>
      <c r="U1683" s="12">
        <f t="shared" si="349"/>
        <v>0</v>
      </c>
      <c r="V1683" s="13" t="str">
        <f t="shared" ca="1" si="350"/>
        <v>Greater Than 8 Weeks Old</v>
      </c>
    </row>
    <row r="1684" spans="1:22" x14ac:dyDescent="0.35">
      <c r="A1684" s="2" t="s">
        <v>104</v>
      </c>
      <c r="B1684" s="5">
        <v>43678</v>
      </c>
      <c r="C1684" s="5" t="s">
        <v>383</v>
      </c>
      <c r="D1684" s="5" t="s">
        <v>384</v>
      </c>
      <c r="E1684" s="6">
        <v>1</v>
      </c>
      <c r="F1684" s="3">
        <v>18</v>
      </c>
      <c r="G1684" s="3">
        <v>5.5</v>
      </c>
      <c r="H1684" s="8">
        <f t="shared" si="338"/>
        <v>5.5</v>
      </c>
      <c r="I1684" s="3">
        <v>12.5</v>
      </c>
      <c r="J1684" s="4">
        <v>0.69</v>
      </c>
      <c r="K1684" s="2" t="str">
        <f t="shared" si="339"/>
        <v>Thursday</v>
      </c>
      <c r="L1684" s="5">
        <f t="shared" si="340"/>
        <v>43681</v>
      </c>
      <c r="M1684" s="2" t="str">
        <f t="shared" si="341"/>
        <v>Sunday</v>
      </c>
      <c r="N1684" s="2" t="str">
        <f t="shared" si="342"/>
        <v>Monday</v>
      </c>
      <c r="O1684" s="12">
        <f t="shared" si="343"/>
        <v>0</v>
      </c>
      <c r="P1684" s="11" t="str">
        <f t="shared" si="344"/>
        <v>Low Cost per Unit</v>
      </c>
      <c r="Q1684" s="12">
        <f t="shared" si="345"/>
        <v>0</v>
      </c>
      <c r="R1684" s="12">
        <f t="shared" si="346"/>
        <v>0</v>
      </c>
      <c r="S1684" s="12">
        <f t="shared" si="347"/>
        <v>0</v>
      </c>
      <c r="T1684" s="12">
        <f t="shared" si="348"/>
        <v>0</v>
      </c>
      <c r="U1684" s="12">
        <f t="shared" si="349"/>
        <v>0</v>
      </c>
      <c r="V1684" s="13" t="str">
        <f t="shared" ca="1" si="350"/>
        <v>Greater Than 8 Weeks Old</v>
      </c>
    </row>
    <row r="1685" spans="1:22" x14ac:dyDescent="0.35">
      <c r="A1685" s="2" t="s">
        <v>104</v>
      </c>
      <c r="B1685" s="5">
        <v>43680</v>
      </c>
      <c r="C1685" s="5" t="s">
        <v>383</v>
      </c>
      <c r="D1685" s="5" t="s">
        <v>384</v>
      </c>
      <c r="E1685" s="6">
        <v>2</v>
      </c>
      <c r="F1685" s="3">
        <v>36</v>
      </c>
      <c r="G1685" s="3">
        <v>11</v>
      </c>
      <c r="H1685" s="8">
        <f t="shared" si="338"/>
        <v>5.5</v>
      </c>
      <c r="I1685" s="3">
        <v>25</v>
      </c>
      <c r="J1685" s="4">
        <v>0.69</v>
      </c>
      <c r="K1685" s="2" t="str">
        <f t="shared" si="339"/>
        <v>Saturday</v>
      </c>
      <c r="L1685" s="5">
        <f t="shared" si="340"/>
        <v>43683</v>
      </c>
      <c r="M1685" s="2" t="str">
        <f t="shared" si="341"/>
        <v>Tuesday</v>
      </c>
      <c r="N1685" s="2" t="str">
        <f t="shared" si="342"/>
        <v>Tuesday</v>
      </c>
      <c r="O1685" s="12">
        <f t="shared" si="343"/>
        <v>0</v>
      </c>
      <c r="P1685" s="11" t="str">
        <f t="shared" si="344"/>
        <v>Low Cost per Unit</v>
      </c>
      <c r="Q1685" s="12">
        <f t="shared" si="345"/>
        <v>0</v>
      </c>
      <c r="R1685" s="12">
        <f t="shared" si="346"/>
        <v>1.08</v>
      </c>
      <c r="S1685" s="12">
        <f t="shared" si="347"/>
        <v>0</v>
      </c>
      <c r="T1685" s="12">
        <f t="shared" si="348"/>
        <v>0</v>
      </c>
      <c r="U1685" s="12">
        <f t="shared" si="349"/>
        <v>0</v>
      </c>
      <c r="V1685" s="13" t="str">
        <f t="shared" ca="1" si="350"/>
        <v>Greater Than 8 Weeks Old</v>
      </c>
    </row>
    <row r="1686" spans="1:22" x14ac:dyDescent="0.35">
      <c r="A1686" s="2" t="s">
        <v>104</v>
      </c>
      <c r="B1686" s="5">
        <v>43682</v>
      </c>
      <c r="C1686" s="5" t="s">
        <v>383</v>
      </c>
      <c r="D1686" s="5" t="s">
        <v>384</v>
      </c>
      <c r="E1686" s="6">
        <v>2</v>
      </c>
      <c r="F1686" s="3">
        <v>36</v>
      </c>
      <c r="G1686" s="3">
        <v>11</v>
      </c>
      <c r="H1686" s="8">
        <f t="shared" si="338"/>
        <v>5.5</v>
      </c>
      <c r="I1686" s="3">
        <v>25</v>
      </c>
      <c r="J1686" s="4">
        <v>0.69</v>
      </c>
      <c r="K1686" s="2" t="str">
        <f t="shared" si="339"/>
        <v>Monday</v>
      </c>
      <c r="L1686" s="5">
        <f t="shared" si="340"/>
        <v>43685</v>
      </c>
      <c r="M1686" s="2" t="str">
        <f t="shared" si="341"/>
        <v>Thursday</v>
      </c>
      <c r="N1686" s="2" t="str">
        <f t="shared" si="342"/>
        <v>Thursday</v>
      </c>
      <c r="O1686" s="12">
        <f t="shared" si="343"/>
        <v>0</v>
      </c>
      <c r="P1686" s="11" t="str">
        <f t="shared" si="344"/>
        <v>Low Cost per Unit</v>
      </c>
      <c r="Q1686" s="12">
        <f t="shared" si="345"/>
        <v>0</v>
      </c>
      <c r="R1686" s="12">
        <f t="shared" si="346"/>
        <v>1.08</v>
      </c>
      <c r="S1686" s="12">
        <f t="shared" si="347"/>
        <v>0</v>
      </c>
      <c r="T1686" s="12">
        <f t="shared" si="348"/>
        <v>0</v>
      </c>
      <c r="U1686" s="12">
        <f t="shared" si="349"/>
        <v>0</v>
      </c>
      <c r="V1686" s="13" t="str">
        <f t="shared" ca="1" si="350"/>
        <v>Greater Than 8 Weeks Old</v>
      </c>
    </row>
    <row r="1687" spans="1:22" x14ac:dyDescent="0.35">
      <c r="A1687" s="2" t="s">
        <v>104</v>
      </c>
      <c r="B1687" s="5">
        <v>43685</v>
      </c>
      <c r="C1687" s="5" t="s">
        <v>383</v>
      </c>
      <c r="D1687" s="5" t="s">
        <v>384</v>
      </c>
      <c r="E1687" s="6">
        <v>1</v>
      </c>
      <c r="F1687" s="3">
        <v>18</v>
      </c>
      <c r="G1687" s="3">
        <v>5.5</v>
      </c>
      <c r="H1687" s="8">
        <f t="shared" si="338"/>
        <v>5.5</v>
      </c>
      <c r="I1687" s="3">
        <v>12.5</v>
      </c>
      <c r="J1687" s="4">
        <v>0.69</v>
      </c>
      <c r="K1687" s="2" t="str">
        <f t="shared" si="339"/>
        <v>Thursday</v>
      </c>
      <c r="L1687" s="5">
        <f t="shared" si="340"/>
        <v>43688</v>
      </c>
      <c r="M1687" s="2" t="str">
        <f t="shared" si="341"/>
        <v>Sunday</v>
      </c>
      <c r="N1687" s="2" t="str">
        <f t="shared" si="342"/>
        <v>Monday</v>
      </c>
      <c r="O1687" s="12">
        <f t="shared" si="343"/>
        <v>0</v>
      </c>
      <c r="P1687" s="11" t="str">
        <f t="shared" si="344"/>
        <v>Low Cost per Unit</v>
      </c>
      <c r="Q1687" s="12">
        <f t="shared" si="345"/>
        <v>0</v>
      </c>
      <c r="R1687" s="12">
        <f t="shared" si="346"/>
        <v>0</v>
      </c>
      <c r="S1687" s="12">
        <f t="shared" si="347"/>
        <v>0</v>
      </c>
      <c r="T1687" s="12">
        <f t="shared" si="348"/>
        <v>0</v>
      </c>
      <c r="U1687" s="12">
        <f t="shared" si="349"/>
        <v>0</v>
      </c>
      <c r="V1687" s="13" t="str">
        <f t="shared" ca="1" si="350"/>
        <v>Greater Than 8 Weeks Old</v>
      </c>
    </row>
    <row r="1688" spans="1:22" x14ac:dyDescent="0.35">
      <c r="A1688" s="2" t="s">
        <v>104</v>
      </c>
      <c r="B1688" s="5">
        <v>43687</v>
      </c>
      <c r="C1688" s="5" t="s">
        <v>383</v>
      </c>
      <c r="D1688" s="5" t="s">
        <v>384</v>
      </c>
      <c r="E1688" s="6">
        <v>2</v>
      </c>
      <c r="F1688" s="3">
        <v>36</v>
      </c>
      <c r="G1688" s="3">
        <v>11</v>
      </c>
      <c r="H1688" s="8">
        <f t="shared" si="338"/>
        <v>5.5</v>
      </c>
      <c r="I1688" s="3">
        <v>25</v>
      </c>
      <c r="J1688" s="4">
        <v>0.69</v>
      </c>
      <c r="K1688" s="2" t="str">
        <f t="shared" si="339"/>
        <v>Saturday</v>
      </c>
      <c r="L1688" s="5">
        <f t="shared" si="340"/>
        <v>43690</v>
      </c>
      <c r="M1688" s="2" t="str">
        <f t="shared" si="341"/>
        <v>Tuesday</v>
      </c>
      <c r="N1688" s="2" t="str">
        <f t="shared" si="342"/>
        <v>Tuesday</v>
      </c>
      <c r="O1688" s="12">
        <f t="shared" si="343"/>
        <v>0</v>
      </c>
      <c r="P1688" s="11" t="str">
        <f t="shared" si="344"/>
        <v>Low Cost per Unit</v>
      </c>
      <c r="Q1688" s="12">
        <f t="shared" si="345"/>
        <v>0</v>
      </c>
      <c r="R1688" s="12">
        <f t="shared" si="346"/>
        <v>1.08</v>
      </c>
      <c r="S1688" s="12">
        <f t="shared" si="347"/>
        <v>0</v>
      </c>
      <c r="T1688" s="12">
        <f t="shared" si="348"/>
        <v>0</v>
      </c>
      <c r="U1688" s="12">
        <f t="shared" si="349"/>
        <v>0</v>
      </c>
      <c r="V1688" s="13" t="str">
        <f t="shared" ca="1" si="350"/>
        <v>Greater Than 8 Weeks Old</v>
      </c>
    </row>
    <row r="1689" spans="1:22" x14ac:dyDescent="0.35">
      <c r="A1689" s="2" t="s">
        <v>104</v>
      </c>
      <c r="B1689" s="5">
        <v>43688</v>
      </c>
      <c r="C1689" s="5" t="s">
        <v>383</v>
      </c>
      <c r="D1689" s="5" t="s">
        <v>384</v>
      </c>
      <c r="E1689" s="6">
        <v>1</v>
      </c>
      <c r="F1689" s="3">
        <v>18</v>
      </c>
      <c r="G1689" s="3">
        <v>5.5</v>
      </c>
      <c r="H1689" s="8">
        <f t="shared" si="338"/>
        <v>5.5</v>
      </c>
      <c r="I1689" s="3">
        <v>12.5</v>
      </c>
      <c r="J1689" s="4">
        <v>0.69</v>
      </c>
      <c r="K1689" s="2" t="str">
        <f t="shared" si="339"/>
        <v>Sunday</v>
      </c>
      <c r="L1689" s="5">
        <f t="shared" si="340"/>
        <v>43691</v>
      </c>
      <c r="M1689" s="2" t="str">
        <f t="shared" si="341"/>
        <v>Wednesday</v>
      </c>
      <c r="N1689" s="2" t="str">
        <f t="shared" si="342"/>
        <v>Wednesday</v>
      </c>
      <c r="O1689" s="12">
        <f t="shared" si="343"/>
        <v>0</v>
      </c>
      <c r="P1689" s="11" t="str">
        <f t="shared" si="344"/>
        <v>Low Cost per Unit</v>
      </c>
      <c r="Q1689" s="12">
        <f t="shared" si="345"/>
        <v>0</v>
      </c>
      <c r="R1689" s="12">
        <f t="shared" si="346"/>
        <v>0</v>
      </c>
      <c r="S1689" s="12">
        <f t="shared" si="347"/>
        <v>0</v>
      </c>
      <c r="T1689" s="12">
        <f t="shared" si="348"/>
        <v>0</v>
      </c>
      <c r="U1689" s="12">
        <f t="shared" si="349"/>
        <v>0</v>
      </c>
      <c r="V1689" s="13" t="str">
        <f t="shared" ca="1" si="350"/>
        <v>Greater Than 8 Weeks Old</v>
      </c>
    </row>
    <row r="1690" spans="1:22" x14ac:dyDescent="0.35">
      <c r="A1690" s="2" t="s">
        <v>104</v>
      </c>
      <c r="B1690" s="5">
        <v>43690</v>
      </c>
      <c r="C1690" s="5" t="s">
        <v>383</v>
      </c>
      <c r="D1690" s="5" t="s">
        <v>384</v>
      </c>
      <c r="E1690" s="6">
        <v>2</v>
      </c>
      <c r="F1690" s="3">
        <v>36</v>
      </c>
      <c r="G1690" s="3">
        <v>11</v>
      </c>
      <c r="H1690" s="8">
        <f t="shared" si="338"/>
        <v>5.5</v>
      </c>
      <c r="I1690" s="3">
        <v>25</v>
      </c>
      <c r="J1690" s="4">
        <v>0.69</v>
      </c>
      <c r="K1690" s="2" t="str">
        <f t="shared" si="339"/>
        <v>Tuesday</v>
      </c>
      <c r="L1690" s="5">
        <f t="shared" si="340"/>
        <v>43693</v>
      </c>
      <c r="M1690" s="2" t="str">
        <f t="shared" si="341"/>
        <v>Friday</v>
      </c>
      <c r="N1690" s="2" t="str">
        <f t="shared" si="342"/>
        <v>Friday</v>
      </c>
      <c r="O1690" s="12">
        <f t="shared" si="343"/>
        <v>1.8</v>
      </c>
      <c r="P1690" s="11" t="str">
        <f t="shared" si="344"/>
        <v>Low Cost per Unit</v>
      </c>
      <c r="Q1690" s="12">
        <f t="shared" si="345"/>
        <v>0</v>
      </c>
      <c r="R1690" s="12">
        <f t="shared" si="346"/>
        <v>1.08</v>
      </c>
      <c r="S1690" s="12">
        <f t="shared" si="347"/>
        <v>0</v>
      </c>
      <c r="T1690" s="12">
        <f t="shared" si="348"/>
        <v>0</v>
      </c>
      <c r="U1690" s="12">
        <f t="shared" si="349"/>
        <v>0</v>
      </c>
      <c r="V1690" s="13" t="str">
        <f t="shared" ca="1" si="350"/>
        <v>Greater Than 8 Weeks Old</v>
      </c>
    </row>
    <row r="1691" spans="1:22" x14ac:dyDescent="0.35">
      <c r="A1691" s="2" t="s">
        <v>104</v>
      </c>
      <c r="B1691" s="5">
        <v>43692</v>
      </c>
      <c r="C1691" s="5" t="s">
        <v>383</v>
      </c>
      <c r="D1691" s="5" t="s">
        <v>384</v>
      </c>
      <c r="E1691" s="6">
        <v>2</v>
      </c>
      <c r="F1691" s="3">
        <v>36</v>
      </c>
      <c r="G1691" s="3">
        <v>11</v>
      </c>
      <c r="H1691" s="8">
        <f t="shared" si="338"/>
        <v>5.5</v>
      </c>
      <c r="I1691" s="3">
        <v>25</v>
      </c>
      <c r="J1691" s="4">
        <v>0.69</v>
      </c>
      <c r="K1691" s="2" t="str">
        <f t="shared" si="339"/>
        <v>Thursday</v>
      </c>
      <c r="L1691" s="5">
        <f t="shared" si="340"/>
        <v>43695</v>
      </c>
      <c r="M1691" s="2" t="str">
        <f t="shared" si="341"/>
        <v>Sunday</v>
      </c>
      <c r="N1691" s="2" t="str">
        <f t="shared" si="342"/>
        <v>Monday</v>
      </c>
      <c r="O1691" s="12">
        <f t="shared" si="343"/>
        <v>0</v>
      </c>
      <c r="P1691" s="11" t="str">
        <f t="shared" si="344"/>
        <v>Low Cost per Unit</v>
      </c>
      <c r="Q1691" s="12">
        <f t="shared" si="345"/>
        <v>0</v>
      </c>
      <c r="R1691" s="12">
        <f t="shared" si="346"/>
        <v>1.08</v>
      </c>
      <c r="S1691" s="12">
        <f t="shared" si="347"/>
        <v>0</v>
      </c>
      <c r="T1691" s="12">
        <f t="shared" si="348"/>
        <v>0</v>
      </c>
      <c r="U1691" s="12">
        <f t="shared" si="349"/>
        <v>0</v>
      </c>
      <c r="V1691" s="13" t="str">
        <f t="shared" ca="1" si="350"/>
        <v>Greater Than 8 Weeks Old</v>
      </c>
    </row>
    <row r="1692" spans="1:22" x14ac:dyDescent="0.35">
      <c r="A1692" s="2" t="s">
        <v>104</v>
      </c>
      <c r="B1692" s="5">
        <v>43693</v>
      </c>
      <c r="C1692" s="5" t="s">
        <v>383</v>
      </c>
      <c r="D1692" s="5" t="s">
        <v>384</v>
      </c>
      <c r="E1692" s="6">
        <v>2</v>
      </c>
      <c r="F1692" s="3">
        <v>36</v>
      </c>
      <c r="G1692" s="3">
        <v>11</v>
      </c>
      <c r="H1692" s="8">
        <f t="shared" si="338"/>
        <v>5.5</v>
      </c>
      <c r="I1692" s="3">
        <v>25</v>
      </c>
      <c r="J1692" s="4">
        <v>0.69</v>
      </c>
      <c r="K1692" s="2" t="str">
        <f t="shared" si="339"/>
        <v>Friday</v>
      </c>
      <c r="L1692" s="5">
        <f t="shared" si="340"/>
        <v>43696</v>
      </c>
      <c r="M1692" s="2" t="str">
        <f t="shared" si="341"/>
        <v>Monday</v>
      </c>
      <c r="N1692" s="2" t="str">
        <f t="shared" si="342"/>
        <v>Monday</v>
      </c>
      <c r="O1692" s="12">
        <f t="shared" si="343"/>
        <v>0</v>
      </c>
      <c r="P1692" s="11" t="str">
        <f t="shared" si="344"/>
        <v>Low Cost per Unit</v>
      </c>
      <c r="Q1692" s="12">
        <f t="shared" si="345"/>
        <v>0</v>
      </c>
      <c r="R1692" s="12">
        <f t="shared" si="346"/>
        <v>1.08</v>
      </c>
      <c r="S1692" s="12">
        <f t="shared" si="347"/>
        <v>0</v>
      </c>
      <c r="T1692" s="12">
        <f t="shared" si="348"/>
        <v>0</v>
      </c>
      <c r="U1692" s="12">
        <f t="shared" si="349"/>
        <v>0</v>
      </c>
      <c r="V1692" s="13" t="str">
        <f t="shared" ca="1" si="350"/>
        <v>Greater Than 8 Weeks Old</v>
      </c>
    </row>
    <row r="1693" spans="1:22" x14ac:dyDescent="0.35">
      <c r="A1693" s="2" t="s">
        <v>104</v>
      </c>
      <c r="B1693" s="5">
        <v>43695</v>
      </c>
      <c r="C1693" s="5" t="s">
        <v>383</v>
      </c>
      <c r="D1693" s="5" t="s">
        <v>384</v>
      </c>
      <c r="E1693" s="6">
        <v>1</v>
      </c>
      <c r="F1693" s="3">
        <v>18</v>
      </c>
      <c r="G1693" s="3">
        <v>5.5</v>
      </c>
      <c r="H1693" s="8">
        <f t="shared" si="338"/>
        <v>5.5</v>
      </c>
      <c r="I1693" s="3">
        <v>12.5</v>
      </c>
      <c r="J1693" s="4">
        <v>0.69</v>
      </c>
      <c r="K1693" s="2" t="str">
        <f t="shared" si="339"/>
        <v>Sunday</v>
      </c>
      <c r="L1693" s="5">
        <f t="shared" si="340"/>
        <v>43698</v>
      </c>
      <c r="M1693" s="2" t="str">
        <f t="shared" si="341"/>
        <v>Wednesday</v>
      </c>
      <c r="N1693" s="2" t="str">
        <f t="shared" si="342"/>
        <v>Wednesday</v>
      </c>
      <c r="O1693" s="12">
        <f t="shared" si="343"/>
        <v>0</v>
      </c>
      <c r="P1693" s="11" t="str">
        <f t="shared" si="344"/>
        <v>Low Cost per Unit</v>
      </c>
      <c r="Q1693" s="12">
        <f t="shared" si="345"/>
        <v>0</v>
      </c>
      <c r="R1693" s="12">
        <f t="shared" si="346"/>
        <v>0</v>
      </c>
      <c r="S1693" s="12">
        <f t="shared" si="347"/>
        <v>0</v>
      </c>
      <c r="T1693" s="12">
        <f t="shared" si="348"/>
        <v>0</v>
      </c>
      <c r="U1693" s="12">
        <f t="shared" si="349"/>
        <v>0</v>
      </c>
      <c r="V1693" s="13" t="str">
        <f t="shared" ca="1" si="350"/>
        <v>Greater Than 8 Weeks Old</v>
      </c>
    </row>
    <row r="1694" spans="1:22" x14ac:dyDescent="0.35">
      <c r="A1694" s="2" t="s">
        <v>104</v>
      </c>
      <c r="B1694" s="5">
        <v>43697</v>
      </c>
      <c r="C1694" s="5" t="s">
        <v>383</v>
      </c>
      <c r="D1694" s="5" t="s">
        <v>384</v>
      </c>
      <c r="E1694" s="6">
        <v>1</v>
      </c>
      <c r="F1694" s="3">
        <v>18</v>
      </c>
      <c r="G1694" s="3">
        <v>5.5</v>
      </c>
      <c r="H1694" s="8">
        <f t="shared" si="338"/>
        <v>5.5</v>
      </c>
      <c r="I1694" s="3">
        <v>12.5</v>
      </c>
      <c r="J1694" s="4">
        <v>0.69</v>
      </c>
      <c r="K1694" s="2" t="str">
        <f t="shared" si="339"/>
        <v>Tuesday</v>
      </c>
      <c r="L1694" s="5">
        <f t="shared" si="340"/>
        <v>43700</v>
      </c>
      <c r="M1694" s="2" t="str">
        <f t="shared" si="341"/>
        <v>Friday</v>
      </c>
      <c r="N1694" s="2" t="str">
        <f t="shared" si="342"/>
        <v>Friday</v>
      </c>
      <c r="O1694" s="12">
        <f t="shared" si="343"/>
        <v>0.9</v>
      </c>
      <c r="P1694" s="11" t="str">
        <f t="shared" si="344"/>
        <v>Low Cost per Unit</v>
      </c>
      <c r="Q1694" s="12">
        <f t="shared" si="345"/>
        <v>0</v>
      </c>
      <c r="R1694" s="12">
        <f t="shared" si="346"/>
        <v>0</v>
      </c>
      <c r="S1694" s="12">
        <f t="shared" si="347"/>
        <v>0</v>
      </c>
      <c r="T1694" s="12">
        <f t="shared" si="348"/>
        <v>0</v>
      </c>
      <c r="U1694" s="12">
        <f t="shared" si="349"/>
        <v>0</v>
      </c>
      <c r="V1694" s="13" t="str">
        <f t="shared" ca="1" si="350"/>
        <v>Greater Than 8 Weeks Old</v>
      </c>
    </row>
    <row r="1695" spans="1:22" x14ac:dyDescent="0.35">
      <c r="A1695" s="2" t="s">
        <v>104</v>
      </c>
      <c r="B1695" s="5">
        <v>43703</v>
      </c>
      <c r="C1695" s="5" t="s">
        <v>383</v>
      </c>
      <c r="D1695" s="5" t="s">
        <v>384</v>
      </c>
      <c r="E1695" s="6">
        <v>1</v>
      </c>
      <c r="F1695" s="3">
        <v>18</v>
      </c>
      <c r="G1695" s="3">
        <v>5.5</v>
      </c>
      <c r="H1695" s="8">
        <f t="shared" si="338"/>
        <v>5.5</v>
      </c>
      <c r="I1695" s="3">
        <v>12.5</v>
      </c>
      <c r="J1695" s="4">
        <v>0.69</v>
      </c>
      <c r="K1695" s="2" t="str">
        <f t="shared" si="339"/>
        <v>Monday</v>
      </c>
      <c r="L1695" s="5">
        <f t="shared" si="340"/>
        <v>43706</v>
      </c>
      <c r="M1695" s="2" t="str">
        <f t="shared" si="341"/>
        <v>Thursday</v>
      </c>
      <c r="N1695" s="2" t="str">
        <f t="shared" si="342"/>
        <v>Thursday</v>
      </c>
      <c r="O1695" s="12">
        <f t="shared" si="343"/>
        <v>0</v>
      </c>
      <c r="P1695" s="11" t="str">
        <f t="shared" si="344"/>
        <v>Low Cost per Unit</v>
      </c>
      <c r="Q1695" s="12">
        <f t="shared" si="345"/>
        <v>0</v>
      </c>
      <c r="R1695" s="12">
        <f t="shared" si="346"/>
        <v>0</v>
      </c>
      <c r="S1695" s="12">
        <f t="shared" si="347"/>
        <v>0</v>
      </c>
      <c r="T1695" s="12">
        <f t="shared" si="348"/>
        <v>0</v>
      </c>
      <c r="U1695" s="12">
        <f t="shared" si="349"/>
        <v>0</v>
      </c>
      <c r="V1695" s="13" t="str">
        <f t="shared" ca="1" si="350"/>
        <v>Greater Than 8 Weeks Old</v>
      </c>
    </row>
    <row r="1696" spans="1:22" x14ac:dyDescent="0.35">
      <c r="A1696" s="2" t="s">
        <v>104</v>
      </c>
      <c r="B1696" s="5">
        <v>43704</v>
      </c>
      <c r="C1696" s="5" t="s">
        <v>383</v>
      </c>
      <c r="D1696" s="5" t="s">
        <v>384</v>
      </c>
      <c r="E1696" s="6">
        <v>2</v>
      </c>
      <c r="F1696" s="3">
        <v>36</v>
      </c>
      <c r="G1696" s="3">
        <v>11</v>
      </c>
      <c r="H1696" s="8">
        <f t="shared" si="338"/>
        <v>5.5</v>
      </c>
      <c r="I1696" s="3">
        <v>25</v>
      </c>
      <c r="J1696" s="4">
        <v>0.69</v>
      </c>
      <c r="K1696" s="2" t="str">
        <f t="shared" si="339"/>
        <v>Tuesday</v>
      </c>
      <c r="L1696" s="5">
        <f t="shared" si="340"/>
        <v>43707</v>
      </c>
      <c r="M1696" s="2" t="str">
        <f t="shared" si="341"/>
        <v>Friday</v>
      </c>
      <c r="N1696" s="2" t="str">
        <f t="shared" si="342"/>
        <v>Friday</v>
      </c>
      <c r="O1696" s="12">
        <f t="shared" si="343"/>
        <v>1.8</v>
      </c>
      <c r="P1696" s="11" t="str">
        <f t="shared" si="344"/>
        <v>Low Cost per Unit</v>
      </c>
      <c r="Q1696" s="12">
        <f t="shared" si="345"/>
        <v>0</v>
      </c>
      <c r="R1696" s="12">
        <f t="shared" si="346"/>
        <v>1.08</v>
      </c>
      <c r="S1696" s="12">
        <f t="shared" si="347"/>
        <v>0</v>
      </c>
      <c r="T1696" s="12">
        <f t="shared" si="348"/>
        <v>0</v>
      </c>
      <c r="U1696" s="12">
        <f t="shared" si="349"/>
        <v>0</v>
      </c>
      <c r="V1696" s="13" t="str">
        <f t="shared" ca="1" si="350"/>
        <v>Greater Than 8 Weeks Old</v>
      </c>
    </row>
    <row r="1697" spans="1:22" x14ac:dyDescent="0.35">
      <c r="A1697" s="2" t="s">
        <v>104</v>
      </c>
      <c r="B1697" s="5">
        <v>43706</v>
      </c>
      <c r="C1697" s="5" t="s">
        <v>383</v>
      </c>
      <c r="D1697" s="5" t="s">
        <v>384</v>
      </c>
      <c r="E1697" s="6">
        <v>1</v>
      </c>
      <c r="F1697" s="3">
        <v>18</v>
      </c>
      <c r="G1697" s="3">
        <v>5.5</v>
      </c>
      <c r="H1697" s="8">
        <f t="shared" si="338"/>
        <v>5.5</v>
      </c>
      <c r="I1697" s="3">
        <v>12.5</v>
      </c>
      <c r="J1697" s="4">
        <v>0.69</v>
      </c>
      <c r="K1697" s="2" t="str">
        <f t="shared" si="339"/>
        <v>Thursday</v>
      </c>
      <c r="L1697" s="5">
        <f t="shared" si="340"/>
        <v>43709</v>
      </c>
      <c r="M1697" s="2" t="str">
        <f t="shared" si="341"/>
        <v>Sunday</v>
      </c>
      <c r="N1697" s="2" t="str">
        <f t="shared" si="342"/>
        <v>Monday</v>
      </c>
      <c r="O1697" s="12">
        <f t="shared" si="343"/>
        <v>0</v>
      </c>
      <c r="P1697" s="11" t="str">
        <f t="shared" si="344"/>
        <v>Low Cost per Unit</v>
      </c>
      <c r="Q1697" s="12">
        <f t="shared" si="345"/>
        <v>0</v>
      </c>
      <c r="R1697" s="12">
        <f t="shared" si="346"/>
        <v>0</v>
      </c>
      <c r="S1697" s="12">
        <f t="shared" si="347"/>
        <v>0</v>
      </c>
      <c r="T1697" s="12">
        <f t="shared" si="348"/>
        <v>0</v>
      </c>
      <c r="U1697" s="12">
        <f t="shared" si="349"/>
        <v>0</v>
      </c>
      <c r="V1697" s="13" t="str">
        <f t="shared" ca="1" si="350"/>
        <v>Greater Than 8 Weeks Old</v>
      </c>
    </row>
    <row r="1698" spans="1:22" x14ac:dyDescent="0.35">
      <c r="A1698" s="2" t="s">
        <v>104</v>
      </c>
      <c r="B1698" s="5">
        <v>43708</v>
      </c>
      <c r="C1698" s="5" t="s">
        <v>383</v>
      </c>
      <c r="D1698" s="5" t="s">
        <v>384</v>
      </c>
      <c r="E1698" s="6">
        <v>1</v>
      </c>
      <c r="F1698" s="3">
        <v>18</v>
      </c>
      <c r="G1698" s="3">
        <v>5.5</v>
      </c>
      <c r="H1698" s="8">
        <f t="shared" si="338"/>
        <v>5.5</v>
      </c>
      <c r="I1698" s="3">
        <v>12.5</v>
      </c>
      <c r="J1698" s="4">
        <v>0.69</v>
      </c>
      <c r="K1698" s="2" t="str">
        <f t="shared" si="339"/>
        <v>Saturday</v>
      </c>
      <c r="L1698" s="5">
        <f t="shared" si="340"/>
        <v>43711</v>
      </c>
      <c r="M1698" s="2" t="str">
        <f t="shared" si="341"/>
        <v>Tuesday</v>
      </c>
      <c r="N1698" s="2" t="str">
        <f t="shared" si="342"/>
        <v>Tuesday</v>
      </c>
      <c r="O1698" s="12">
        <f t="shared" si="343"/>
        <v>0</v>
      </c>
      <c r="P1698" s="11" t="str">
        <f t="shared" si="344"/>
        <v>Low Cost per Unit</v>
      </c>
      <c r="Q1698" s="12">
        <f t="shared" si="345"/>
        <v>0</v>
      </c>
      <c r="R1698" s="12">
        <f t="shared" si="346"/>
        <v>0</v>
      </c>
      <c r="S1698" s="12">
        <f t="shared" si="347"/>
        <v>0</v>
      </c>
      <c r="T1698" s="12">
        <f t="shared" si="348"/>
        <v>0</v>
      </c>
      <c r="U1698" s="12">
        <f t="shared" si="349"/>
        <v>0</v>
      </c>
      <c r="V1698" s="13" t="str">
        <f t="shared" ca="1" si="350"/>
        <v>Greater Than 8 Weeks Old</v>
      </c>
    </row>
    <row r="1699" spans="1:22" x14ac:dyDescent="0.35">
      <c r="A1699" s="2" t="s">
        <v>259</v>
      </c>
      <c r="B1699" s="5">
        <v>43680</v>
      </c>
      <c r="C1699" s="5" t="s">
        <v>383</v>
      </c>
      <c r="D1699" s="5" t="s">
        <v>391</v>
      </c>
      <c r="E1699" s="6">
        <v>3</v>
      </c>
      <c r="F1699" s="3">
        <v>81</v>
      </c>
      <c r="G1699" s="3">
        <v>16.05</v>
      </c>
      <c r="H1699" s="8">
        <f t="shared" si="338"/>
        <v>5.3500000000000005</v>
      </c>
      <c r="I1699" s="3">
        <v>64.95</v>
      </c>
      <c r="J1699" s="4">
        <v>0.8</v>
      </c>
      <c r="K1699" s="2" t="str">
        <f t="shared" si="339"/>
        <v>Saturday</v>
      </c>
      <c r="L1699" s="5">
        <f t="shared" si="340"/>
        <v>43683</v>
      </c>
      <c r="M1699" s="2" t="str">
        <f t="shared" si="341"/>
        <v>Tuesday</v>
      </c>
      <c r="N1699" s="2" t="str">
        <f t="shared" si="342"/>
        <v>Tuesday</v>
      </c>
      <c r="O1699" s="12">
        <f t="shared" si="343"/>
        <v>0</v>
      </c>
      <c r="P1699" s="11" t="str">
        <f t="shared" si="344"/>
        <v>Low Cost per Unit</v>
      </c>
      <c r="Q1699" s="12">
        <f t="shared" si="345"/>
        <v>0</v>
      </c>
      <c r="R1699" s="12">
        <f t="shared" si="346"/>
        <v>2.4299999999999997</v>
      </c>
      <c r="S1699" s="12">
        <f t="shared" si="347"/>
        <v>0</v>
      </c>
      <c r="T1699" s="12">
        <f t="shared" si="348"/>
        <v>0</v>
      </c>
      <c r="U1699" s="12">
        <f t="shared" si="349"/>
        <v>0</v>
      </c>
      <c r="V1699" s="13" t="str">
        <f t="shared" ca="1" si="350"/>
        <v>Greater Than 8 Weeks Old</v>
      </c>
    </row>
    <row r="1700" spans="1:22" x14ac:dyDescent="0.35">
      <c r="A1700" s="2" t="s">
        <v>259</v>
      </c>
      <c r="B1700" s="5">
        <v>43681</v>
      </c>
      <c r="C1700" s="5" t="s">
        <v>383</v>
      </c>
      <c r="D1700" s="5" t="s">
        <v>391</v>
      </c>
      <c r="E1700" s="6">
        <v>3</v>
      </c>
      <c r="F1700" s="3">
        <v>52</v>
      </c>
      <c r="G1700" s="3">
        <v>16.05</v>
      </c>
      <c r="H1700" s="8">
        <f t="shared" si="338"/>
        <v>5.3500000000000005</v>
      </c>
      <c r="I1700" s="3">
        <v>35.950000000000003</v>
      </c>
      <c r="J1700" s="4">
        <v>0.69</v>
      </c>
      <c r="K1700" s="2" t="str">
        <f t="shared" si="339"/>
        <v>Sunday</v>
      </c>
      <c r="L1700" s="5">
        <f t="shared" si="340"/>
        <v>43684</v>
      </c>
      <c r="M1700" s="2" t="str">
        <f t="shared" si="341"/>
        <v>Wednesday</v>
      </c>
      <c r="N1700" s="2" t="str">
        <f t="shared" si="342"/>
        <v>Wednesday</v>
      </c>
      <c r="O1700" s="12">
        <f t="shared" si="343"/>
        <v>0</v>
      </c>
      <c r="P1700" s="11" t="str">
        <f t="shared" si="344"/>
        <v>Low Cost per Unit</v>
      </c>
      <c r="Q1700" s="12">
        <f t="shared" si="345"/>
        <v>0</v>
      </c>
      <c r="R1700" s="12">
        <f t="shared" si="346"/>
        <v>1.56</v>
      </c>
      <c r="S1700" s="12">
        <f t="shared" si="347"/>
        <v>0</v>
      </c>
      <c r="T1700" s="12">
        <f t="shared" si="348"/>
        <v>0</v>
      </c>
      <c r="U1700" s="12">
        <f t="shared" si="349"/>
        <v>0</v>
      </c>
      <c r="V1700" s="13" t="str">
        <f t="shared" ca="1" si="350"/>
        <v>Greater Than 8 Weeks Old</v>
      </c>
    </row>
    <row r="1701" spans="1:22" x14ac:dyDescent="0.35">
      <c r="A1701" s="2" t="s">
        <v>259</v>
      </c>
      <c r="B1701" s="5">
        <v>43682</v>
      </c>
      <c r="C1701" s="5" t="s">
        <v>383</v>
      </c>
      <c r="D1701" s="5" t="s">
        <v>391</v>
      </c>
      <c r="E1701" s="6">
        <v>1</v>
      </c>
      <c r="F1701" s="3">
        <v>27</v>
      </c>
      <c r="G1701" s="3">
        <v>5.35</v>
      </c>
      <c r="H1701" s="8">
        <f t="shared" si="338"/>
        <v>5.35</v>
      </c>
      <c r="I1701" s="3">
        <v>21.65</v>
      </c>
      <c r="J1701" s="4">
        <v>0.8</v>
      </c>
      <c r="K1701" s="2" t="str">
        <f t="shared" si="339"/>
        <v>Monday</v>
      </c>
      <c r="L1701" s="5">
        <f t="shared" si="340"/>
        <v>43685</v>
      </c>
      <c r="M1701" s="2" t="str">
        <f t="shared" si="341"/>
        <v>Thursday</v>
      </c>
      <c r="N1701" s="2" t="str">
        <f t="shared" si="342"/>
        <v>Thursday</v>
      </c>
      <c r="O1701" s="12">
        <f t="shared" si="343"/>
        <v>0</v>
      </c>
      <c r="P1701" s="11" t="str">
        <f t="shared" si="344"/>
        <v>Low Cost per Unit</v>
      </c>
      <c r="Q1701" s="12">
        <f t="shared" si="345"/>
        <v>0</v>
      </c>
      <c r="R1701" s="12">
        <f t="shared" si="346"/>
        <v>0</v>
      </c>
      <c r="S1701" s="12">
        <f t="shared" si="347"/>
        <v>0</v>
      </c>
      <c r="T1701" s="12">
        <f t="shared" si="348"/>
        <v>0</v>
      </c>
      <c r="U1701" s="12">
        <f t="shared" si="349"/>
        <v>0</v>
      </c>
      <c r="V1701" s="13" t="str">
        <f t="shared" ca="1" si="350"/>
        <v>Greater Than 8 Weeks Old</v>
      </c>
    </row>
    <row r="1702" spans="1:22" x14ac:dyDescent="0.35">
      <c r="A1702" s="2" t="s">
        <v>259</v>
      </c>
      <c r="B1702" s="5">
        <v>43684</v>
      </c>
      <c r="C1702" s="5" t="s">
        <v>383</v>
      </c>
      <c r="D1702" s="5" t="s">
        <v>391</v>
      </c>
      <c r="E1702" s="6">
        <v>6</v>
      </c>
      <c r="F1702" s="3">
        <v>162</v>
      </c>
      <c r="G1702" s="3">
        <v>32.1</v>
      </c>
      <c r="H1702" s="8">
        <f t="shared" si="338"/>
        <v>5.3500000000000005</v>
      </c>
      <c r="I1702" s="3">
        <v>129.9</v>
      </c>
      <c r="J1702" s="4">
        <v>0.8</v>
      </c>
      <c r="K1702" s="2" t="str">
        <f t="shared" si="339"/>
        <v>Wednesday</v>
      </c>
      <c r="L1702" s="5">
        <f t="shared" si="340"/>
        <v>43687</v>
      </c>
      <c r="M1702" s="2" t="str">
        <f t="shared" si="341"/>
        <v>Saturday</v>
      </c>
      <c r="N1702" s="2" t="str">
        <f t="shared" si="342"/>
        <v>Saturday</v>
      </c>
      <c r="O1702" s="12">
        <f t="shared" si="343"/>
        <v>0</v>
      </c>
      <c r="P1702" s="11" t="str">
        <f t="shared" si="344"/>
        <v>Low Cost per Unit</v>
      </c>
      <c r="Q1702" s="12">
        <f t="shared" si="345"/>
        <v>0</v>
      </c>
      <c r="R1702" s="12">
        <f t="shared" si="346"/>
        <v>4.8599999999999994</v>
      </c>
      <c r="S1702" s="12">
        <f t="shared" si="347"/>
        <v>0</v>
      </c>
      <c r="T1702" s="12">
        <f t="shared" si="348"/>
        <v>0</v>
      </c>
      <c r="U1702" s="12">
        <f t="shared" si="349"/>
        <v>0</v>
      </c>
      <c r="V1702" s="13" t="str">
        <f t="shared" ca="1" si="350"/>
        <v>Greater Than 8 Weeks Old</v>
      </c>
    </row>
    <row r="1703" spans="1:22" x14ac:dyDescent="0.35">
      <c r="A1703" s="2" t="s">
        <v>259</v>
      </c>
      <c r="B1703" s="5">
        <v>43685</v>
      </c>
      <c r="C1703" s="5" t="s">
        <v>383</v>
      </c>
      <c r="D1703" s="5" t="s">
        <v>391</v>
      </c>
      <c r="E1703" s="6">
        <v>3</v>
      </c>
      <c r="F1703" s="3">
        <v>54</v>
      </c>
      <c r="G1703" s="3">
        <v>16.05</v>
      </c>
      <c r="H1703" s="8">
        <f t="shared" si="338"/>
        <v>5.3500000000000005</v>
      </c>
      <c r="I1703" s="3">
        <v>37.950000000000003</v>
      </c>
      <c r="J1703" s="4">
        <v>0.7</v>
      </c>
      <c r="K1703" s="2" t="str">
        <f t="shared" si="339"/>
        <v>Thursday</v>
      </c>
      <c r="L1703" s="5">
        <f t="shared" si="340"/>
        <v>43688</v>
      </c>
      <c r="M1703" s="2" t="str">
        <f t="shared" si="341"/>
        <v>Sunday</v>
      </c>
      <c r="N1703" s="2" t="str">
        <f t="shared" si="342"/>
        <v>Monday</v>
      </c>
      <c r="O1703" s="12">
        <f t="shared" si="343"/>
        <v>0</v>
      </c>
      <c r="P1703" s="11" t="str">
        <f t="shared" si="344"/>
        <v>Low Cost per Unit</v>
      </c>
      <c r="Q1703" s="12">
        <f t="shared" si="345"/>
        <v>0</v>
      </c>
      <c r="R1703" s="12">
        <f t="shared" si="346"/>
        <v>1.6199999999999999</v>
      </c>
      <c r="S1703" s="12">
        <f t="shared" si="347"/>
        <v>0</v>
      </c>
      <c r="T1703" s="12">
        <f t="shared" si="348"/>
        <v>0</v>
      </c>
      <c r="U1703" s="12">
        <f t="shared" si="349"/>
        <v>0</v>
      </c>
      <c r="V1703" s="13" t="str">
        <f t="shared" ca="1" si="350"/>
        <v>Greater Than 8 Weeks Old</v>
      </c>
    </row>
    <row r="1704" spans="1:22" x14ac:dyDescent="0.35">
      <c r="A1704" s="2" t="s">
        <v>259</v>
      </c>
      <c r="B1704" s="5">
        <v>43686</v>
      </c>
      <c r="C1704" s="5" t="s">
        <v>383</v>
      </c>
      <c r="D1704" s="5" t="s">
        <v>391</v>
      </c>
      <c r="E1704" s="6">
        <v>3</v>
      </c>
      <c r="F1704" s="3">
        <v>54</v>
      </c>
      <c r="G1704" s="3">
        <v>16.05</v>
      </c>
      <c r="H1704" s="8">
        <f t="shared" si="338"/>
        <v>5.3500000000000005</v>
      </c>
      <c r="I1704" s="3">
        <v>37.950000000000003</v>
      </c>
      <c r="J1704" s="4">
        <v>0.7</v>
      </c>
      <c r="K1704" s="2" t="str">
        <f t="shared" si="339"/>
        <v>Friday</v>
      </c>
      <c r="L1704" s="5">
        <f t="shared" si="340"/>
        <v>43689</v>
      </c>
      <c r="M1704" s="2" t="str">
        <f t="shared" si="341"/>
        <v>Monday</v>
      </c>
      <c r="N1704" s="2" t="str">
        <f t="shared" si="342"/>
        <v>Monday</v>
      </c>
      <c r="O1704" s="12">
        <f t="shared" si="343"/>
        <v>0</v>
      </c>
      <c r="P1704" s="11" t="str">
        <f t="shared" si="344"/>
        <v>Low Cost per Unit</v>
      </c>
      <c r="Q1704" s="12">
        <f t="shared" si="345"/>
        <v>0</v>
      </c>
      <c r="R1704" s="12">
        <f t="shared" si="346"/>
        <v>1.6199999999999999</v>
      </c>
      <c r="S1704" s="12">
        <f t="shared" si="347"/>
        <v>0</v>
      </c>
      <c r="T1704" s="12">
        <f t="shared" si="348"/>
        <v>0</v>
      </c>
      <c r="U1704" s="12">
        <f t="shared" si="349"/>
        <v>0</v>
      </c>
      <c r="V1704" s="13" t="str">
        <f t="shared" ca="1" si="350"/>
        <v>Greater Than 8 Weeks Old</v>
      </c>
    </row>
    <row r="1705" spans="1:22" x14ac:dyDescent="0.35">
      <c r="A1705" s="2" t="s">
        <v>259</v>
      </c>
      <c r="B1705" s="5">
        <v>43687</v>
      </c>
      <c r="C1705" s="5" t="s">
        <v>383</v>
      </c>
      <c r="D1705" s="5" t="s">
        <v>391</v>
      </c>
      <c r="E1705" s="6">
        <v>5</v>
      </c>
      <c r="F1705" s="3">
        <v>135</v>
      </c>
      <c r="G1705" s="3">
        <v>26.75</v>
      </c>
      <c r="H1705" s="8">
        <f t="shared" si="338"/>
        <v>5.35</v>
      </c>
      <c r="I1705" s="3">
        <v>108.25</v>
      </c>
      <c r="J1705" s="4">
        <v>0.8</v>
      </c>
      <c r="K1705" s="2" t="str">
        <f t="shared" si="339"/>
        <v>Saturday</v>
      </c>
      <c r="L1705" s="5">
        <f t="shared" si="340"/>
        <v>43690</v>
      </c>
      <c r="M1705" s="2" t="str">
        <f t="shared" si="341"/>
        <v>Tuesday</v>
      </c>
      <c r="N1705" s="2" t="str">
        <f t="shared" si="342"/>
        <v>Tuesday</v>
      </c>
      <c r="O1705" s="12">
        <f t="shared" si="343"/>
        <v>0</v>
      </c>
      <c r="P1705" s="11" t="str">
        <f t="shared" si="344"/>
        <v>Low Cost per Unit</v>
      </c>
      <c r="Q1705" s="12">
        <f t="shared" si="345"/>
        <v>0</v>
      </c>
      <c r="R1705" s="12">
        <f t="shared" si="346"/>
        <v>4.05</v>
      </c>
      <c r="S1705" s="12">
        <f t="shared" si="347"/>
        <v>0</v>
      </c>
      <c r="T1705" s="12">
        <f t="shared" si="348"/>
        <v>0</v>
      </c>
      <c r="U1705" s="12">
        <f t="shared" si="349"/>
        <v>0</v>
      </c>
      <c r="V1705" s="13" t="str">
        <f t="shared" ca="1" si="350"/>
        <v>Greater Than 8 Weeks Old</v>
      </c>
    </row>
    <row r="1706" spans="1:22" x14ac:dyDescent="0.35">
      <c r="A1706" s="2" t="s">
        <v>259</v>
      </c>
      <c r="B1706" s="5">
        <v>43688</v>
      </c>
      <c r="C1706" s="5" t="s">
        <v>383</v>
      </c>
      <c r="D1706" s="5" t="s">
        <v>391</v>
      </c>
      <c r="E1706" s="6">
        <v>6</v>
      </c>
      <c r="F1706" s="3">
        <v>162</v>
      </c>
      <c r="G1706" s="3">
        <v>32.1</v>
      </c>
      <c r="H1706" s="8">
        <f t="shared" si="338"/>
        <v>5.3500000000000005</v>
      </c>
      <c r="I1706" s="3">
        <v>129.9</v>
      </c>
      <c r="J1706" s="4">
        <v>0.8</v>
      </c>
      <c r="K1706" s="2" t="str">
        <f t="shared" si="339"/>
        <v>Sunday</v>
      </c>
      <c r="L1706" s="5">
        <f t="shared" si="340"/>
        <v>43691</v>
      </c>
      <c r="M1706" s="2" t="str">
        <f t="shared" si="341"/>
        <v>Wednesday</v>
      </c>
      <c r="N1706" s="2" t="str">
        <f t="shared" si="342"/>
        <v>Wednesday</v>
      </c>
      <c r="O1706" s="12">
        <f t="shared" si="343"/>
        <v>0</v>
      </c>
      <c r="P1706" s="11" t="str">
        <f t="shared" si="344"/>
        <v>Low Cost per Unit</v>
      </c>
      <c r="Q1706" s="12">
        <f t="shared" si="345"/>
        <v>0</v>
      </c>
      <c r="R1706" s="12">
        <f t="shared" si="346"/>
        <v>4.8599999999999994</v>
      </c>
      <c r="S1706" s="12">
        <f t="shared" si="347"/>
        <v>0</v>
      </c>
      <c r="T1706" s="12">
        <f t="shared" si="348"/>
        <v>0</v>
      </c>
      <c r="U1706" s="12">
        <f t="shared" si="349"/>
        <v>0</v>
      </c>
      <c r="V1706" s="13" t="str">
        <f t="shared" ca="1" si="350"/>
        <v>Greater Than 8 Weeks Old</v>
      </c>
    </row>
    <row r="1707" spans="1:22" x14ac:dyDescent="0.35">
      <c r="A1707" s="2" t="s">
        <v>259</v>
      </c>
      <c r="B1707" s="5">
        <v>43689</v>
      </c>
      <c r="C1707" s="5" t="s">
        <v>383</v>
      </c>
      <c r="D1707" s="5" t="s">
        <v>391</v>
      </c>
      <c r="E1707" s="6">
        <v>2</v>
      </c>
      <c r="F1707" s="3">
        <v>54</v>
      </c>
      <c r="G1707" s="3">
        <v>10.7</v>
      </c>
      <c r="H1707" s="8">
        <f t="shared" si="338"/>
        <v>5.35</v>
      </c>
      <c r="I1707" s="3">
        <v>43.3</v>
      </c>
      <c r="J1707" s="4">
        <v>0.8</v>
      </c>
      <c r="K1707" s="2" t="str">
        <f t="shared" si="339"/>
        <v>Monday</v>
      </c>
      <c r="L1707" s="5">
        <f t="shared" si="340"/>
        <v>43692</v>
      </c>
      <c r="M1707" s="2" t="str">
        <f t="shared" si="341"/>
        <v>Thursday</v>
      </c>
      <c r="N1707" s="2" t="str">
        <f t="shared" si="342"/>
        <v>Thursday</v>
      </c>
      <c r="O1707" s="12">
        <f t="shared" si="343"/>
        <v>0</v>
      </c>
      <c r="P1707" s="11" t="str">
        <f t="shared" si="344"/>
        <v>Low Cost per Unit</v>
      </c>
      <c r="Q1707" s="12">
        <f t="shared" si="345"/>
        <v>0</v>
      </c>
      <c r="R1707" s="12">
        <f t="shared" si="346"/>
        <v>1.6199999999999999</v>
      </c>
      <c r="S1707" s="12">
        <f t="shared" si="347"/>
        <v>0</v>
      </c>
      <c r="T1707" s="12">
        <f t="shared" si="348"/>
        <v>0</v>
      </c>
      <c r="U1707" s="12">
        <f t="shared" si="349"/>
        <v>0</v>
      </c>
      <c r="V1707" s="13" t="str">
        <f t="shared" ca="1" si="350"/>
        <v>Greater Than 8 Weeks Old</v>
      </c>
    </row>
    <row r="1708" spans="1:22" x14ac:dyDescent="0.35">
      <c r="A1708" s="2" t="s">
        <v>259</v>
      </c>
      <c r="B1708" s="5">
        <v>43690</v>
      </c>
      <c r="C1708" s="5" t="s">
        <v>383</v>
      </c>
      <c r="D1708" s="5" t="s">
        <v>391</v>
      </c>
      <c r="E1708" s="6">
        <v>3</v>
      </c>
      <c r="F1708" s="3">
        <v>81</v>
      </c>
      <c r="G1708" s="3">
        <v>16.05</v>
      </c>
      <c r="H1708" s="8">
        <f t="shared" si="338"/>
        <v>5.3500000000000005</v>
      </c>
      <c r="I1708" s="3">
        <v>64.95</v>
      </c>
      <c r="J1708" s="4">
        <v>0.8</v>
      </c>
      <c r="K1708" s="2" t="str">
        <f t="shared" si="339"/>
        <v>Tuesday</v>
      </c>
      <c r="L1708" s="5">
        <f t="shared" si="340"/>
        <v>43693</v>
      </c>
      <c r="M1708" s="2" t="str">
        <f t="shared" si="341"/>
        <v>Friday</v>
      </c>
      <c r="N1708" s="2" t="str">
        <f t="shared" si="342"/>
        <v>Friday</v>
      </c>
      <c r="O1708" s="12">
        <f t="shared" si="343"/>
        <v>4.05</v>
      </c>
      <c r="P1708" s="11" t="str">
        <f t="shared" si="344"/>
        <v>Low Cost per Unit</v>
      </c>
      <c r="Q1708" s="12">
        <f t="shared" si="345"/>
        <v>0</v>
      </c>
      <c r="R1708" s="12">
        <f t="shared" si="346"/>
        <v>2.4299999999999997</v>
      </c>
      <c r="S1708" s="12">
        <f t="shared" si="347"/>
        <v>0</v>
      </c>
      <c r="T1708" s="12">
        <f t="shared" si="348"/>
        <v>0</v>
      </c>
      <c r="U1708" s="12">
        <f t="shared" si="349"/>
        <v>0</v>
      </c>
      <c r="V1708" s="13" t="str">
        <f t="shared" ca="1" si="350"/>
        <v>Greater Than 8 Weeks Old</v>
      </c>
    </row>
    <row r="1709" spans="1:22" x14ac:dyDescent="0.35">
      <c r="A1709" s="2" t="s">
        <v>259</v>
      </c>
      <c r="B1709" s="5">
        <v>43691</v>
      </c>
      <c r="C1709" s="5" t="s">
        <v>383</v>
      </c>
      <c r="D1709" s="5" t="s">
        <v>391</v>
      </c>
      <c r="E1709" s="6">
        <v>2</v>
      </c>
      <c r="F1709" s="3">
        <v>54</v>
      </c>
      <c r="G1709" s="3">
        <v>10.7</v>
      </c>
      <c r="H1709" s="8">
        <f t="shared" si="338"/>
        <v>5.35</v>
      </c>
      <c r="I1709" s="3">
        <v>43.3</v>
      </c>
      <c r="J1709" s="4">
        <v>0.8</v>
      </c>
      <c r="K1709" s="2" t="str">
        <f t="shared" si="339"/>
        <v>Wednesday</v>
      </c>
      <c r="L1709" s="5">
        <f t="shared" si="340"/>
        <v>43694</v>
      </c>
      <c r="M1709" s="2" t="str">
        <f t="shared" si="341"/>
        <v>Saturday</v>
      </c>
      <c r="N1709" s="2" t="str">
        <f t="shared" si="342"/>
        <v>Saturday</v>
      </c>
      <c r="O1709" s="12">
        <f t="shared" si="343"/>
        <v>0</v>
      </c>
      <c r="P1709" s="11" t="str">
        <f t="shared" si="344"/>
        <v>Low Cost per Unit</v>
      </c>
      <c r="Q1709" s="12">
        <f t="shared" si="345"/>
        <v>0</v>
      </c>
      <c r="R1709" s="12">
        <f t="shared" si="346"/>
        <v>1.6199999999999999</v>
      </c>
      <c r="S1709" s="12">
        <f t="shared" si="347"/>
        <v>0</v>
      </c>
      <c r="T1709" s="12">
        <f t="shared" si="348"/>
        <v>0</v>
      </c>
      <c r="U1709" s="12">
        <f t="shared" si="349"/>
        <v>0</v>
      </c>
      <c r="V1709" s="13" t="str">
        <f t="shared" ca="1" si="350"/>
        <v>Greater Than 8 Weeks Old</v>
      </c>
    </row>
    <row r="1710" spans="1:22" x14ac:dyDescent="0.35">
      <c r="A1710" s="2" t="s">
        <v>259</v>
      </c>
      <c r="B1710" s="5">
        <v>43692</v>
      </c>
      <c r="C1710" s="5" t="s">
        <v>383</v>
      </c>
      <c r="D1710" s="5" t="s">
        <v>391</v>
      </c>
      <c r="E1710" s="6">
        <v>1</v>
      </c>
      <c r="F1710" s="3">
        <v>27</v>
      </c>
      <c r="G1710" s="3">
        <v>5.35</v>
      </c>
      <c r="H1710" s="8">
        <f t="shared" si="338"/>
        <v>5.35</v>
      </c>
      <c r="I1710" s="3">
        <v>21.65</v>
      </c>
      <c r="J1710" s="4">
        <v>0.8</v>
      </c>
      <c r="K1710" s="2" t="str">
        <f t="shared" si="339"/>
        <v>Thursday</v>
      </c>
      <c r="L1710" s="5">
        <f t="shared" si="340"/>
        <v>43695</v>
      </c>
      <c r="M1710" s="2" t="str">
        <f t="shared" si="341"/>
        <v>Sunday</v>
      </c>
      <c r="N1710" s="2" t="str">
        <f t="shared" si="342"/>
        <v>Monday</v>
      </c>
      <c r="O1710" s="12">
        <f t="shared" si="343"/>
        <v>0</v>
      </c>
      <c r="P1710" s="11" t="str">
        <f t="shared" si="344"/>
        <v>Low Cost per Unit</v>
      </c>
      <c r="Q1710" s="12">
        <f t="shared" si="345"/>
        <v>0</v>
      </c>
      <c r="R1710" s="12">
        <f t="shared" si="346"/>
        <v>0</v>
      </c>
      <c r="S1710" s="12">
        <f t="shared" si="347"/>
        <v>0</v>
      </c>
      <c r="T1710" s="12">
        <f t="shared" si="348"/>
        <v>0</v>
      </c>
      <c r="U1710" s="12">
        <f t="shared" si="349"/>
        <v>0</v>
      </c>
      <c r="V1710" s="13" t="str">
        <f t="shared" ca="1" si="350"/>
        <v>Greater Than 8 Weeks Old</v>
      </c>
    </row>
    <row r="1711" spans="1:22" x14ac:dyDescent="0.35">
      <c r="A1711" s="2" t="s">
        <v>259</v>
      </c>
      <c r="B1711" s="5">
        <v>43693</v>
      </c>
      <c r="C1711" s="5" t="s">
        <v>383</v>
      </c>
      <c r="D1711" s="5" t="s">
        <v>391</v>
      </c>
      <c r="E1711" s="6">
        <v>3</v>
      </c>
      <c r="F1711" s="3">
        <v>81</v>
      </c>
      <c r="G1711" s="3">
        <v>16.05</v>
      </c>
      <c r="H1711" s="8">
        <f t="shared" si="338"/>
        <v>5.3500000000000005</v>
      </c>
      <c r="I1711" s="3">
        <v>64.95</v>
      </c>
      <c r="J1711" s="4">
        <v>0.8</v>
      </c>
      <c r="K1711" s="2" t="str">
        <f t="shared" si="339"/>
        <v>Friday</v>
      </c>
      <c r="L1711" s="5">
        <f t="shared" si="340"/>
        <v>43696</v>
      </c>
      <c r="M1711" s="2" t="str">
        <f t="shared" si="341"/>
        <v>Monday</v>
      </c>
      <c r="N1711" s="2" t="str">
        <f t="shared" si="342"/>
        <v>Monday</v>
      </c>
      <c r="O1711" s="12">
        <f t="shared" si="343"/>
        <v>0</v>
      </c>
      <c r="P1711" s="11" t="str">
        <f t="shared" si="344"/>
        <v>Low Cost per Unit</v>
      </c>
      <c r="Q1711" s="12">
        <f t="shared" si="345"/>
        <v>0</v>
      </c>
      <c r="R1711" s="12">
        <f t="shared" si="346"/>
        <v>2.4299999999999997</v>
      </c>
      <c r="S1711" s="12">
        <f t="shared" si="347"/>
        <v>0</v>
      </c>
      <c r="T1711" s="12">
        <f t="shared" si="348"/>
        <v>0</v>
      </c>
      <c r="U1711" s="12">
        <f t="shared" si="349"/>
        <v>0</v>
      </c>
      <c r="V1711" s="13" t="str">
        <f t="shared" ca="1" si="350"/>
        <v>Greater Than 8 Weeks Old</v>
      </c>
    </row>
    <row r="1712" spans="1:22" x14ac:dyDescent="0.35">
      <c r="A1712" s="2" t="s">
        <v>259</v>
      </c>
      <c r="B1712" s="5">
        <v>43694</v>
      </c>
      <c r="C1712" s="5" t="s">
        <v>383</v>
      </c>
      <c r="D1712" s="5" t="s">
        <v>391</v>
      </c>
      <c r="E1712" s="6">
        <v>2</v>
      </c>
      <c r="F1712" s="3">
        <v>54</v>
      </c>
      <c r="G1712" s="3">
        <v>10.7</v>
      </c>
      <c r="H1712" s="8">
        <f t="shared" si="338"/>
        <v>5.35</v>
      </c>
      <c r="I1712" s="3">
        <v>43.3</v>
      </c>
      <c r="J1712" s="4">
        <v>0.8</v>
      </c>
      <c r="K1712" s="2" t="str">
        <f t="shared" si="339"/>
        <v>Saturday</v>
      </c>
      <c r="L1712" s="5">
        <f t="shared" si="340"/>
        <v>43697</v>
      </c>
      <c r="M1712" s="2" t="str">
        <f t="shared" si="341"/>
        <v>Tuesday</v>
      </c>
      <c r="N1712" s="2" t="str">
        <f t="shared" si="342"/>
        <v>Tuesday</v>
      </c>
      <c r="O1712" s="12">
        <f t="shared" si="343"/>
        <v>0</v>
      </c>
      <c r="P1712" s="11" t="str">
        <f t="shared" si="344"/>
        <v>Low Cost per Unit</v>
      </c>
      <c r="Q1712" s="12">
        <f t="shared" si="345"/>
        <v>0</v>
      </c>
      <c r="R1712" s="12">
        <f t="shared" si="346"/>
        <v>1.6199999999999999</v>
      </c>
      <c r="S1712" s="12">
        <f t="shared" si="347"/>
        <v>0</v>
      </c>
      <c r="T1712" s="12">
        <f t="shared" si="348"/>
        <v>0</v>
      </c>
      <c r="U1712" s="12">
        <f t="shared" si="349"/>
        <v>0</v>
      </c>
      <c r="V1712" s="13" t="str">
        <f t="shared" ca="1" si="350"/>
        <v>Greater Than 8 Weeks Old</v>
      </c>
    </row>
    <row r="1713" spans="1:22" x14ac:dyDescent="0.35">
      <c r="A1713" s="2" t="s">
        <v>259</v>
      </c>
      <c r="B1713" s="5">
        <v>43695</v>
      </c>
      <c r="C1713" s="5" t="s">
        <v>383</v>
      </c>
      <c r="D1713" s="5" t="s">
        <v>391</v>
      </c>
      <c r="E1713" s="6">
        <v>2</v>
      </c>
      <c r="F1713" s="3">
        <v>54</v>
      </c>
      <c r="G1713" s="3">
        <v>10.7</v>
      </c>
      <c r="H1713" s="8">
        <f t="shared" si="338"/>
        <v>5.35</v>
      </c>
      <c r="I1713" s="3">
        <v>43.3</v>
      </c>
      <c r="J1713" s="4">
        <v>0.8</v>
      </c>
      <c r="K1713" s="2" t="str">
        <f t="shared" si="339"/>
        <v>Sunday</v>
      </c>
      <c r="L1713" s="5">
        <f t="shared" si="340"/>
        <v>43698</v>
      </c>
      <c r="M1713" s="2" t="str">
        <f t="shared" si="341"/>
        <v>Wednesday</v>
      </c>
      <c r="N1713" s="2" t="str">
        <f t="shared" si="342"/>
        <v>Wednesday</v>
      </c>
      <c r="O1713" s="12">
        <f t="shared" si="343"/>
        <v>0</v>
      </c>
      <c r="P1713" s="11" t="str">
        <f t="shared" si="344"/>
        <v>Low Cost per Unit</v>
      </c>
      <c r="Q1713" s="12">
        <f t="shared" si="345"/>
        <v>0</v>
      </c>
      <c r="R1713" s="12">
        <f t="shared" si="346"/>
        <v>1.6199999999999999</v>
      </c>
      <c r="S1713" s="12">
        <f t="shared" si="347"/>
        <v>0</v>
      </c>
      <c r="T1713" s="12">
        <f t="shared" si="348"/>
        <v>0</v>
      </c>
      <c r="U1713" s="12">
        <f t="shared" si="349"/>
        <v>0</v>
      </c>
      <c r="V1713" s="13" t="str">
        <f t="shared" ca="1" si="350"/>
        <v>Greater Than 8 Weeks Old</v>
      </c>
    </row>
    <row r="1714" spans="1:22" x14ac:dyDescent="0.35">
      <c r="A1714" s="2" t="s">
        <v>259</v>
      </c>
      <c r="B1714" s="5">
        <v>43696</v>
      </c>
      <c r="C1714" s="5" t="s">
        <v>383</v>
      </c>
      <c r="D1714" s="5" t="s">
        <v>391</v>
      </c>
      <c r="E1714" s="6">
        <v>1</v>
      </c>
      <c r="F1714" s="3">
        <v>27</v>
      </c>
      <c r="G1714" s="3">
        <v>5.35</v>
      </c>
      <c r="H1714" s="8">
        <f t="shared" si="338"/>
        <v>5.35</v>
      </c>
      <c r="I1714" s="3">
        <v>21.65</v>
      </c>
      <c r="J1714" s="4">
        <v>0.8</v>
      </c>
      <c r="K1714" s="2" t="str">
        <f t="shared" si="339"/>
        <v>Monday</v>
      </c>
      <c r="L1714" s="5">
        <f t="shared" si="340"/>
        <v>43699</v>
      </c>
      <c r="M1714" s="2" t="str">
        <f t="shared" si="341"/>
        <v>Thursday</v>
      </c>
      <c r="N1714" s="2" t="str">
        <f t="shared" si="342"/>
        <v>Thursday</v>
      </c>
      <c r="O1714" s="12">
        <f t="shared" si="343"/>
        <v>0</v>
      </c>
      <c r="P1714" s="11" t="str">
        <f t="shared" si="344"/>
        <v>Low Cost per Unit</v>
      </c>
      <c r="Q1714" s="12">
        <f t="shared" si="345"/>
        <v>0</v>
      </c>
      <c r="R1714" s="12">
        <f t="shared" si="346"/>
        <v>0</v>
      </c>
      <c r="S1714" s="12">
        <f t="shared" si="347"/>
        <v>0</v>
      </c>
      <c r="T1714" s="12">
        <f t="shared" si="348"/>
        <v>0</v>
      </c>
      <c r="U1714" s="12">
        <f t="shared" si="349"/>
        <v>0</v>
      </c>
      <c r="V1714" s="13" t="str">
        <f t="shared" ca="1" si="350"/>
        <v>Greater Than 8 Weeks Old</v>
      </c>
    </row>
    <row r="1715" spans="1:22" x14ac:dyDescent="0.35">
      <c r="A1715" s="2" t="s">
        <v>259</v>
      </c>
      <c r="B1715" s="5">
        <v>43698</v>
      </c>
      <c r="C1715" s="5" t="s">
        <v>383</v>
      </c>
      <c r="D1715" s="5" t="s">
        <v>391</v>
      </c>
      <c r="E1715" s="6">
        <v>13</v>
      </c>
      <c r="F1715" s="3">
        <v>191.94</v>
      </c>
      <c r="G1715" s="3">
        <v>69.55</v>
      </c>
      <c r="H1715" s="8">
        <f t="shared" si="338"/>
        <v>5.35</v>
      </c>
      <c r="I1715" s="3">
        <v>122.39</v>
      </c>
      <c r="J1715" s="4">
        <v>0.64</v>
      </c>
      <c r="K1715" s="2" t="str">
        <f t="shared" si="339"/>
        <v>Wednesday</v>
      </c>
      <c r="L1715" s="5">
        <f t="shared" si="340"/>
        <v>43701</v>
      </c>
      <c r="M1715" s="2" t="str">
        <f t="shared" si="341"/>
        <v>Saturday</v>
      </c>
      <c r="N1715" s="2" t="str">
        <f t="shared" si="342"/>
        <v>Saturday</v>
      </c>
      <c r="O1715" s="12">
        <f t="shared" si="343"/>
        <v>0</v>
      </c>
      <c r="P1715" s="11" t="str">
        <f t="shared" si="344"/>
        <v>Low Cost per Unit</v>
      </c>
      <c r="Q1715" s="12">
        <f t="shared" si="345"/>
        <v>0</v>
      </c>
      <c r="R1715" s="12">
        <f t="shared" si="346"/>
        <v>5.7581999999999995</v>
      </c>
      <c r="S1715" s="12">
        <f t="shared" si="347"/>
        <v>0</v>
      </c>
      <c r="T1715" s="12">
        <f t="shared" si="348"/>
        <v>0</v>
      </c>
      <c r="U1715" s="12">
        <f t="shared" si="349"/>
        <v>0</v>
      </c>
      <c r="V1715" s="13" t="str">
        <f t="shared" ca="1" si="350"/>
        <v>Greater Than 8 Weeks Old</v>
      </c>
    </row>
    <row r="1716" spans="1:22" x14ac:dyDescent="0.35">
      <c r="A1716" s="2" t="s">
        <v>259</v>
      </c>
      <c r="B1716" s="5">
        <v>43699</v>
      </c>
      <c r="C1716" s="5" t="s">
        <v>383</v>
      </c>
      <c r="D1716" s="5" t="s">
        <v>391</v>
      </c>
      <c r="E1716" s="6">
        <v>36</v>
      </c>
      <c r="F1716" s="3">
        <v>463.74</v>
      </c>
      <c r="G1716" s="3">
        <v>192.6</v>
      </c>
      <c r="H1716" s="8">
        <f t="shared" si="338"/>
        <v>5.35</v>
      </c>
      <c r="I1716" s="3">
        <v>271.14</v>
      </c>
      <c r="J1716" s="4">
        <v>0.57999999999999996</v>
      </c>
      <c r="K1716" s="2" t="str">
        <f t="shared" si="339"/>
        <v>Thursday</v>
      </c>
      <c r="L1716" s="5">
        <f t="shared" si="340"/>
        <v>43702</v>
      </c>
      <c r="M1716" s="2" t="str">
        <f t="shared" si="341"/>
        <v>Sunday</v>
      </c>
      <c r="N1716" s="2" t="str">
        <f t="shared" si="342"/>
        <v>Monday</v>
      </c>
      <c r="O1716" s="12">
        <f t="shared" si="343"/>
        <v>0</v>
      </c>
      <c r="P1716" s="11" t="str">
        <f t="shared" si="344"/>
        <v>Low Cost per Unit</v>
      </c>
      <c r="Q1716" s="12">
        <f t="shared" si="345"/>
        <v>0</v>
      </c>
      <c r="R1716" s="12">
        <f t="shared" si="346"/>
        <v>13.9122</v>
      </c>
      <c r="S1716" s="12">
        <f t="shared" si="347"/>
        <v>0</v>
      </c>
      <c r="T1716" s="12">
        <f t="shared" si="348"/>
        <v>0</v>
      </c>
      <c r="U1716" s="12">
        <f t="shared" si="349"/>
        <v>0</v>
      </c>
      <c r="V1716" s="13" t="str">
        <f t="shared" ca="1" si="350"/>
        <v>Greater Than 8 Weeks Old</v>
      </c>
    </row>
    <row r="1717" spans="1:22" x14ac:dyDescent="0.35">
      <c r="A1717" s="2" t="s">
        <v>259</v>
      </c>
      <c r="B1717" s="5">
        <v>43700</v>
      </c>
      <c r="C1717" s="5" t="s">
        <v>383</v>
      </c>
      <c r="D1717" s="5" t="s">
        <v>391</v>
      </c>
      <c r="E1717" s="6">
        <v>47</v>
      </c>
      <c r="F1717" s="3">
        <v>610.53</v>
      </c>
      <c r="G1717" s="3">
        <v>251.45</v>
      </c>
      <c r="H1717" s="8">
        <f t="shared" si="338"/>
        <v>5.35</v>
      </c>
      <c r="I1717" s="3">
        <v>359.08</v>
      </c>
      <c r="J1717" s="4">
        <v>0.59</v>
      </c>
      <c r="K1717" s="2" t="str">
        <f t="shared" si="339"/>
        <v>Friday</v>
      </c>
      <c r="L1717" s="5">
        <f t="shared" si="340"/>
        <v>43703</v>
      </c>
      <c r="M1717" s="2" t="str">
        <f t="shared" si="341"/>
        <v>Monday</v>
      </c>
      <c r="N1717" s="2" t="str">
        <f t="shared" si="342"/>
        <v>Monday</v>
      </c>
      <c r="O1717" s="12">
        <f t="shared" si="343"/>
        <v>0</v>
      </c>
      <c r="P1717" s="11" t="str">
        <f t="shared" si="344"/>
        <v>Low Cost per Unit</v>
      </c>
      <c r="Q1717" s="12">
        <f t="shared" si="345"/>
        <v>0</v>
      </c>
      <c r="R1717" s="12">
        <f t="shared" si="346"/>
        <v>18.315899999999999</v>
      </c>
      <c r="S1717" s="12">
        <f t="shared" si="347"/>
        <v>0</v>
      </c>
      <c r="T1717" s="12">
        <f t="shared" si="348"/>
        <v>0</v>
      </c>
      <c r="U1717" s="12">
        <f t="shared" si="349"/>
        <v>0</v>
      </c>
      <c r="V1717" s="13" t="str">
        <f t="shared" ca="1" si="350"/>
        <v>Greater Than 8 Weeks Old</v>
      </c>
    </row>
    <row r="1718" spans="1:22" x14ac:dyDescent="0.35">
      <c r="A1718" s="2" t="s">
        <v>259</v>
      </c>
      <c r="B1718" s="5">
        <v>43701</v>
      </c>
      <c r="C1718" s="5" t="s">
        <v>383</v>
      </c>
      <c r="D1718" s="5" t="s">
        <v>391</v>
      </c>
      <c r="E1718" s="6">
        <v>44</v>
      </c>
      <c r="F1718" s="3">
        <v>571.55999999999995</v>
      </c>
      <c r="G1718" s="3">
        <v>235.4</v>
      </c>
      <c r="H1718" s="8">
        <f t="shared" si="338"/>
        <v>5.3500000000000005</v>
      </c>
      <c r="I1718" s="3">
        <v>336.16</v>
      </c>
      <c r="J1718" s="4">
        <v>0.59</v>
      </c>
      <c r="K1718" s="2" t="str">
        <f t="shared" si="339"/>
        <v>Saturday</v>
      </c>
      <c r="L1718" s="5">
        <f t="shared" si="340"/>
        <v>43704</v>
      </c>
      <c r="M1718" s="2" t="str">
        <f t="shared" si="341"/>
        <v>Tuesday</v>
      </c>
      <c r="N1718" s="2" t="str">
        <f t="shared" si="342"/>
        <v>Tuesday</v>
      </c>
      <c r="O1718" s="12">
        <f t="shared" si="343"/>
        <v>0</v>
      </c>
      <c r="P1718" s="11" t="str">
        <f t="shared" si="344"/>
        <v>Low Cost per Unit</v>
      </c>
      <c r="Q1718" s="12">
        <f t="shared" si="345"/>
        <v>0</v>
      </c>
      <c r="R1718" s="12">
        <f t="shared" si="346"/>
        <v>17.146799999999999</v>
      </c>
      <c r="S1718" s="12">
        <f t="shared" si="347"/>
        <v>0</v>
      </c>
      <c r="T1718" s="12">
        <f t="shared" si="348"/>
        <v>0</v>
      </c>
      <c r="U1718" s="12">
        <f t="shared" si="349"/>
        <v>0</v>
      </c>
      <c r="V1718" s="13" t="str">
        <f t="shared" ca="1" si="350"/>
        <v>Greater Than 8 Weeks Old</v>
      </c>
    </row>
    <row r="1719" spans="1:22" x14ac:dyDescent="0.35">
      <c r="A1719" s="2" t="s">
        <v>259</v>
      </c>
      <c r="B1719" s="5">
        <v>43702</v>
      </c>
      <c r="C1719" s="5" t="s">
        <v>383</v>
      </c>
      <c r="D1719" s="5" t="s">
        <v>391</v>
      </c>
      <c r="E1719" s="6">
        <v>45</v>
      </c>
      <c r="F1719" s="3">
        <v>584.54999999999995</v>
      </c>
      <c r="G1719" s="3">
        <v>240.75</v>
      </c>
      <c r="H1719" s="8">
        <f t="shared" si="338"/>
        <v>5.35</v>
      </c>
      <c r="I1719" s="3">
        <v>343.8</v>
      </c>
      <c r="J1719" s="4">
        <v>0.59</v>
      </c>
      <c r="K1719" s="2" t="str">
        <f t="shared" si="339"/>
        <v>Sunday</v>
      </c>
      <c r="L1719" s="5">
        <f t="shared" si="340"/>
        <v>43705</v>
      </c>
      <c r="M1719" s="2" t="str">
        <f t="shared" si="341"/>
        <v>Wednesday</v>
      </c>
      <c r="N1719" s="2" t="str">
        <f t="shared" si="342"/>
        <v>Wednesday</v>
      </c>
      <c r="O1719" s="12">
        <f t="shared" si="343"/>
        <v>0</v>
      </c>
      <c r="P1719" s="11" t="str">
        <f t="shared" si="344"/>
        <v>Low Cost per Unit</v>
      </c>
      <c r="Q1719" s="12">
        <f t="shared" si="345"/>
        <v>0</v>
      </c>
      <c r="R1719" s="12">
        <f t="shared" si="346"/>
        <v>17.536499999999997</v>
      </c>
      <c r="S1719" s="12">
        <f t="shared" si="347"/>
        <v>0</v>
      </c>
      <c r="T1719" s="12">
        <f t="shared" si="348"/>
        <v>0</v>
      </c>
      <c r="U1719" s="12">
        <f t="shared" si="349"/>
        <v>0</v>
      </c>
      <c r="V1719" s="13" t="str">
        <f t="shared" ca="1" si="350"/>
        <v>Greater Than 8 Weeks Old</v>
      </c>
    </row>
    <row r="1720" spans="1:22" x14ac:dyDescent="0.35">
      <c r="A1720" s="2" t="s">
        <v>259</v>
      </c>
      <c r="B1720" s="5">
        <v>43703</v>
      </c>
      <c r="C1720" s="5" t="s">
        <v>383</v>
      </c>
      <c r="D1720" s="5" t="s">
        <v>391</v>
      </c>
      <c r="E1720" s="6">
        <v>79</v>
      </c>
      <c r="F1720" s="3">
        <v>1026.21</v>
      </c>
      <c r="G1720" s="3">
        <v>422.65</v>
      </c>
      <c r="H1720" s="8">
        <f t="shared" si="338"/>
        <v>5.35</v>
      </c>
      <c r="I1720" s="3">
        <v>603.55999999999995</v>
      </c>
      <c r="J1720" s="4">
        <v>0.59</v>
      </c>
      <c r="K1720" s="2" t="str">
        <f t="shared" si="339"/>
        <v>Monday</v>
      </c>
      <c r="L1720" s="5">
        <f t="shared" si="340"/>
        <v>43706</v>
      </c>
      <c r="M1720" s="2" t="str">
        <f t="shared" si="341"/>
        <v>Thursday</v>
      </c>
      <c r="N1720" s="2" t="str">
        <f t="shared" si="342"/>
        <v>Thursday</v>
      </c>
      <c r="O1720" s="12">
        <f t="shared" si="343"/>
        <v>0</v>
      </c>
      <c r="P1720" s="11" t="str">
        <f t="shared" si="344"/>
        <v>Low Cost per Unit</v>
      </c>
      <c r="Q1720" s="12">
        <f t="shared" si="345"/>
        <v>0</v>
      </c>
      <c r="R1720" s="12">
        <f t="shared" si="346"/>
        <v>30.786300000000001</v>
      </c>
      <c r="S1720" s="12">
        <f t="shared" si="347"/>
        <v>0</v>
      </c>
      <c r="T1720" s="12">
        <f t="shared" si="348"/>
        <v>0</v>
      </c>
      <c r="U1720" s="12">
        <f t="shared" si="349"/>
        <v>0</v>
      </c>
      <c r="V1720" s="13" t="str">
        <f t="shared" ca="1" si="350"/>
        <v>Greater Than 8 Weeks Old</v>
      </c>
    </row>
    <row r="1721" spans="1:22" x14ac:dyDescent="0.35">
      <c r="A1721" s="2" t="s">
        <v>259</v>
      </c>
      <c r="B1721" s="5">
        <v>43704</v>
      </c>
      <c r="C1721" s="5" t="s">
        <v>383</v>
      </c>
      <c r="D1721" s="5" t="s">
        <v>391</v>
      </c>
      <c r="E1721" s="6">
        <v>46</v>
      </c>
      <c r="F1721" s="3">
        <v>597.54</v>
      </c>
      <c r="G1721" s="3">
        <v>246.1</v>
      </c>
      <c r="H1721" s="8">
        <f t="shared" si="338"/>
        <v>5.35</v>
      </c>
      <c r="I1721" s="3">
        <v>351.44</v>
      </c>
      <c r="J1721" s="4">
        <v>0.59</v>
      </c>
      <c r="K1721" s="2" t="str">
        <f t="shared" si="339"/>
        <v>Tuesday</v>
      </c>
      <c r="L1721" s="5">
        <f t="shared" si="340"/>
        <v>43707</v>
      </c>
      <c r="M1721" s="2" t="str">
        <f t="shared" si="341"/>
        <v>Friday</v>
      </c>
      <c r="N1721" s="2" t="str">
        <f t="shared" si="342"/>
        <v>Friday</v>
      </c>
      <c r="O1721" s="12">
        <f t="shared" si="343"/>
        <v>29.876999999999999</v>
      </c>
      <c r="P1721" s="11" t="str">
        <f t="shared" si="344"/>
        <v>Low Cost per Unit</v>
      </c>
      <c r="Q1721" s="12">
        <f t="shared" si="345"/>
        <v>0</v>
      </c>
      <c r="R1721" s="12">
        <f t="shared" si="346"/>
        <v>17.926199999999998</v>
      </c>
      <c r="S1721" s="12">
        <f t="shared" si="347"/>
        <v>0</v>
      </c>
      <c r="T1721" s="12">
        <f t="shared" si="348"/>
        <v>0</v>
      </c>
      <c r="U1721" s="12">
        <f t="shared" si="349"/>
        <v>0</v>
      </c>
      <c r="V1721" s="13" t="str">
        <f t="shared" ca="1" si="350"/>
        <v>Greater Than 8 Weeks Old</v>
      </c>
    </row>
    <row r="1722" spans="1:22" x14ac:dyDescent="0.35">
      <c r="A1722" s="2" t="s">
        <v>242</v>
      </c>
      <c r="B1722" s="5">
        <v>43679</v>
      </c>
      <c r="C1722" s="5" t="s">
        <v>369</v>
      </c>
      <c r="D1722" s="5" t="s">
        <v>393</v>
      </c>
      <c r="E1722" s="6">
        <v>3</v>
      </c>
      <c r="F1722" s="3">
        <v>297</v>
      </c>
      <c r="G1722" s="3">
        <v>91.92</v>
      </c>
      <c r="H1722" s="8">
        <f t="shared" si="338"/>
        <v>30.64</v>
      </c>
      <c r="I1722" s="3">
        <v>205.08</v>
      </c>
      <c r="J1722" s="4">
        <v>0.69</v>
      </c>
      <c r="K1722" s="2" t="str">
        <f t="shared" si="339"/>
        <v>Friday</v>
      </c>
      <c r="L1722" s="5">
        <f t="shared" si="340"/>
        <v>43682</v>
      </c>
      <c r="M1722" s="2" t="str">
        <f t="shared" si="341"/>
        <v>Monday</v>
      </c>
      <c r="N1722" s="2" t="str">
        <f t="shared" si="342"/>
        <v>Monday</v>
      </c>
      <c r="O1722" s="12">
        <f t="shared" si="343"/>
        <v>0</v>
      </c>
      <c r="P1722" s="11" t="str">
        <f t="shared" si="344"/>
        <v>High Cost per Unit</v>
      </c>
      <c r="Q1722" s="12">
        <f t="shared" si="345"/>
        <v>0</v>
      </c>
      <c r="R1722" s="12">
        <f t="shared" si="346"/>
        <v>8.91</v>
      </c>
      <c r="S1722" s="12">
        <f t="shared" si="347"/>
        <v>0</v>
      </c>
      <c r="T1722" s="12">
        <f t="shared" si="348"/>
        <v>0</v>
      </c>
      <c r="U1722" s="12">
        <f t="shared" si="349"/>
        <v>0</v>
      </c>
      <c r="V1722" s="13" t="str">
        <f t="shared" ca="1" si="350"/>
        <v>Greater Than 8 Weeks Old</v>
      </c>
    </row>
    <row r="1723" spans="1:22" x14ac:dyDescent="0.35">
      <c r="A1723" s="2" t="s">
        <v>242</v>
      </c>
      <c r="B1723" s="5">
        <v>43680</v>
      </c>
      <c r="C1723" s="5" t="s">
        <v>369</v>
      </c>
      <c r="D1723" s="5" t="s">
        <v>393</v>
      </c>
      <c r="E1723" s="6">
        <v>1</v>
      </c>
      <c r="F1723" s="3">
        <v>99</v>
      </c>
      <c r="G1723" s="3">
        <v>30.64</v>
      </c>
      <c r="H1723" s="8">
        <f t="shared" si="338"/>
        <v>30.64</v>
      </c>
      <c r="I1723" s="3">
        <v>68.36</v>
      </c>
      <c r="J1723" s="4">
        <v>0.69</v>
      </c>
      <c r="K1723" s="2" t="str">
        <f t="shared" si="339"/>
        <v>Saturday</v>
      </c>
      <c r="L1723" s="5">
        <f t="shared" si="340"/>
        <v>43683</v>
      </c>
      <c r="M1723" s="2" t="str">
        <f t="shared" si="341"/>
        <v>Tuesday</v>
      </c>
      <c r="N1723" s="2" t="str">
        <f t="shared" si="342"/>
        <v>Tuesday</v>
      </c>
      <c r="O1723" s="12">
        <f t="shared" si="343"/>
        <v>0</v>
      </c>
      <c r="P1723" s="11" t="str">
        <f t="shared" si="344"/>
        <v>High Cost per Unit</v>
      </c>
      <c r="Q1723" s="12">
        <f t="shared" si="345"/>
        <v>0</v>
      </c>
      <c r="R1723" s="12">
        <f t="shared" si="346"/>
        <v>0</v>
      </c>
      <c r="S1723" s="12">
        <f t="shared" si="347"/>
        <v>0</v>
      </c>
      <c r="T1723" s="12">
        <f t="shared" si="348"/>
        <v>9.9</v>
      </c>
      <c r="U1723" s="12">
        <f t="shared" si="349"/>
        <v>0</v>
      </c>
      <c r="V1723" s="13" t="str">
        <f t="shared" ca="1" si="350"/>
        <v>Greater Than 8 Weeks Old</v>
      </c>
    </row>
    <row r="1724" spans="1:22" x14ac:dyDescent="0.35">
      <c r="A1724" s="2" t="s">
        <v>242</v>
      </c>
      <c r="B1724" s="5">
        <v>43684</v>
      </c>
      <c r="C1724" s="5" t="s">
        <v>369</v>
      </c>
      <c r="D1724" s="5" t="s">
        <v>393</v>
      </c>
      <c r="E1724" s="6">
        <v>1</v>
      </c>
      <c r="F1724" s="3">
        <v>99</v>
      </c>
      <c r="G1724" s="3">
        <v>30.64</v>
      </c>
      <c r="H1724" s="8">
        <f t="shared" si="338"/>
        <v>30.64</v>
      </c>
      <c r="I1724" s="3">
        <v>68.36</v>
      </c>
      <c r="J1724" s="4">
        <v>0.69</v>
      </c>
      <c r="K1724" s="2" t="str">
        <f t="shared" si="339"/>
        <v>Wednesday</v>
      </c>
      <c r="L1724" s="5">
        <f t="shared" si="340"/>
        <v>43687</v>
      </c>
      <c r="M1724" s="2" t="str">
        <f t="shared" si="341"/>
        <v>Saturday</v>
      </c>
      <c r="N1724" s="2" t="str">
        <f t="shared" si="342"/>
        <v>Saturday</v>
      </c>
      <c r="O1724" s="12">
        <f t="shared" si="343"/>
        <v>0</v>
      </c>
      <c r="P1724" s="11" t="str">
        <f t="shared" si="344"/>
        <v>High Cost per Unit</v>
      </c>
      <c r="Q1724" s="12">
        <f t="shared" si="345"/>
        <v>0</v>
      </c>
      <c r="R1724" s="12">
        <f t="shared" si="346"/>
        <v>0</v>
      </c>
      <c r="S1724" s="12">
        <f t="shared" si="347"/>
        <v>0</v>
      </c>
      <c r="T1724" s="12">
        <f t="shared" si="348"/>
        <v>0</v>
      </c>
      <c r="U1724" s="12">
        <f t="shared" si="349"/>
        <v>0</v>
      </c>
      <c r="V1724" s="13" t="str">
        <f t="shared" ca="1" si="350"/>
        <v>Greater Than 8 Weeks Old</v>
      </c>
    </row>
    <row r="1725" spans="1:22" x14ac:dyDescent="0.35">
      <c r="A1725" s="2" t="s">
        <v>242</v>
      </c>
      <c r="B1725" s="5">
        <v>43687</v>
      </c>
      <c r="C1725" s="5" t="s">
        <v>369</v>
      </c>
      <c r="D1725" s="5" t="s">
        <v>393</v>
      </c>
      <c r="E1725" s="6">
        <v>1</v>
      </c>
      <c r="F1725" s="3">
        <v>99</v>
      </c>
      <c r="G1725" s="3">
        <v>30.64</v>
      </c>
      <c r="H1725" s="8">
        <f t="shared" si="338"/>
        <v>30.64</v>
      </c>
      <c r="I1725" s="3">
        <v>68.36</v>
      </c>
      <c r="J1725" s="4">
        <v>0.69</v>
      </c>
      <c r="K1725" s="2" t="str">
        <f t="shared" si="339"/>
        <v>Saturday</v>
      </c>
      <c r="L1725" s="5">
        <f t="shared" si="340"/>
        <v>43690</v>
      </c>
      <c r="M1725" s="2" t="str">
        <f t="shared" si="341"/>
        <v>Tuesday</v>
      </c>
      <c r="N1725" s="2" t="str">
        <f t="shared" si="342"/>
        <v>Tuesday</v>
      </c>
      <c r="O1725" s="12">
        <f t="shared" si="343"/>
        <v>0</v>
      </c>
      <c r="P1725" s="11" t="str">
        <f t="shared" si="344"/>
        <v>High Cost per Unit</v>
      </c>
      <c r="Q1725" s="12">
        <f t="shared" si="345"/>
        <v>0</v>
      </c>
      <c r="R1725" s="12">
        <f t="shared" si="346"/>
        <v>0</v>
      </c>
      <c r="S1725" s="12">
        <f t="shared" si="347"/>
        <v>0</v>
      </c>
      <c r="T1725" s="12">
        <f t="shared" si="348"/>
        <v>9.9</v>
      </c>
      <c r="U1725" s="12">
        <f t="shared" si="349"/>
        <v>0</v>
      </c>
      <c r="V1725" s="13" t="str">
        <f t="shared" ca="1" si="350"/>
        <v>Greater Than 8 Weeks Old</v>
      </c>
    </row>
    <row r="1726" spans="1:22" x14ac:dyDescent="0.35">
      <c r="A1726" s="2" t="s">
        <v>242</v>
      </c>
      <c r="B1726" s="5">
        <v>43688</v>
      </c>
      <c r="C1726" s="5" t="s">
        <v>369</v>
      </c>
      <c r="D1726" s="5" t="s">
        <v>393</v>
      </c>
      <c r="E1726" s="6">
        <v>2</v>
      </c>
      <c r="F1726" s="3">
        <v>198</v>
      </c>
      <c r="G1726" s="3">
        <v>61.28</v>
      </c>
      <c r="H1726" s="8">
        <f t="shared" si="338"/>
        <v>30.64</v>
      </c>
      <c r="I1726" s="3">
        <v>136.72</v>
      </c>
      <c r="J1726" s="4">
        <v>0.69</v>
      </c>
      <c r="K1726" s="2" t="str">
        <f t="shared" si="339"/>
        <v>Sunday</v>
      </c>
      <c r="L1726" s="5">
        <f t="shared" si="340"/>
        <v>43691</v>
      </c>
      <c r="M1726" s="2" t="str">
        <f t="shared" si="341"/>
        <v>Wednesday</v>
      </c>
      <c r="N1726" s="2" t="str">
        <f t="shared" si="342"/>
        <v>Wednesday</v>
      </c>
      <c r="O1726" s="12">
        <f t="shared" si="343"/>
        <v>0</v>
      </c>
      <c r="P1726" s="11" t="str">
        <f t="shared" si="344"/>
        <v>High Cost per Unit</v>
      </c>
      <c r="Q1726" s="12">
        <f t="shared" si="345"/>
        <v>0</v>
      </c>
      <c r="R1726" s="12">
        <f t="shared" si="346"/>
        <v>5.9399999999999995</v>
      </c>
      <c r="S1726" s="12">
        <f t="shared" si="347"/>
        <v>0</v>
      </c>
      <c r="T1726" s="12">
        <f t="shared" si="348"/>
        <v>0</v>
      </c>
      <c r="U1726" s="12">
        <f t="shared" si="349"/>
        <v>0</v>
      </c>
      <c r="V1726" s="13" t="str">
        <f t="shared" ca="1" si="350"/>
        <v>Greater Than 8 Weeks Old</v>
      </c>
    </row>
    <row r="1727" spans="1:22" x14ac:dyDescent="0.35">
      <c r="A1727" s="2" t="s">
        <v>242</v>
      </c>
      <c r="B1727" s="5">
        <v>43693</v>
      </c>
      <c r="C1727" s="5" t="s">
        <v>369</v>
      </c>
      <c r="D1727" s="5" t="s">
        <v>393</v>
      </c>
      <c r="E1727" s="6">
        <v>1</v>
      </c>
      <c r="F1727" s="3">
        <v>68.989999999999995</v>
      </c>
      <c r="G1727" s="3">
        <v>30.64</v>
      </c>
      <c r="H1727" s="8">
        <f t="shared" si="338"/>
        <v>30.64</v>
      </c>
      <c r="I1727" s="3">
        <v>38.35</v>
      </c>
      <c r="J1727" s="4">
        <v>0.56000000000000005</v>
      </c>
      <c r="K1727" s="2" t="str">
        <f t="shared" si="339"/>
        <v>Friday</v>
      </c>
      <c r="L1727" s="5">
        <f t="shared" si="340"/>
        <v>43696</v>
      </c>
      <c r="M1727" s="2" t="str">
        <f t="shared" si="341"/>
        <v>Monday</v>
      </c>
      <c r="N1727" s="2" t="str">
        <f t="shared" si="342"/>
        <v>Monday</v>
      </c>
      <c r="O1727" s="12">
        <f t="shared" si="343"/>
        <v>0</v>
      </c>
      <c r="P1727" s="11" t="str">
        <f t="shared" si="344"/>
        <v>High Cost per Unit</v>
      </c>
      <c r="Q1727" s="12">
        <f t="shared" si="345"/>
        <v>0</v>
      </c>
      <c r="R1727" s="12">
        <f t="shared" si="346"/>
        <v>0</v>
      </c>
      <c r="S1727" s="12">
        <f t="shared" si="347"/>
        <v>0</v>
      </c>
      <c r="T1727" s="12">
        <f t="shared" si="348"/>
        <v>0</v>
      </c>
      <c r="U1727" s="12">
        <f t="shared" si="349"/>
        <v>0</v>
      </c>
      <c r="V1727" s="13" t="str">
        <f t="shared" ca="1" si="350"/>
        <v>Greater Than 8 Weeks Old</v>
      </c>
    </row>
    <row r="1728" spans="1:22" x14ac:dyDescent="0.35">
      <c r="A1728" s="2" t="s">
        <v>242</v>
      </c>
      <c r="B1728" s="5">
        <v>43694</v>
      </c>
      <c r="C1728" s="5" t="s">
        <v>369</v>
      </c>
      <c r="D1728" s="5" t="s">
        <v>393</v>
      </c>
      <c r="E1728" s="6">
        <v>1</v>
      </c>
      <c r="F1728" s="3">
        <v>68.989999999999995</v>
      </c>
      <c r="G1728" s="3">
        <v>30.64</v>
      </c>
      <c r="H1728" s="8">
        <f t="shared" si="338"/>
        <v>30.64</v>
      </c>
      <c r="I1728" s="3">
        <v>38.35</v>
      </c>
      <c r="J1728" s="4">
        <v>0.56000000000000005</v>
      </c>
      <c r="K1728" s="2" t="str">
        <f t="shared" si="339"/>
        <v>Saturday</v>
      </c>
      <c r="L1728" s="5">
        <f t="shared" si="340"/>
        <v>43697</v>
      </c>
      <c r="M1728" s="2" t="str">
        <f t="shared" si="341"/>
        <v>Tuesday</v>
      </c>
      <c r="N1728" s="2" t="str">
        <f t="shared" si="342"/>
        <v>Tuesday</v>
      </c>
      <c r="O1728" s="12">
        <f t="shared" si="343"/>
        <v>0</v>
      </c>
      <c r="P1728" s="11" t="str">
        <f t="shared" si="344"/>
        <v>High Cost per Unit</v>
      </c>
      <c r="Q1728" s="12">
        <f t="shared" si="345"/>
        <v>0</v>
      </c>
      <c r="R1728" s="12">
        <f t="shared" si="346"/>
        <v>0</v>
      </c>
      <c r="S1728" s="12">
        <f t="shared" si="347"/>
        <v>0</v>
      </c>
      <c r="T1728" s="12">
        <f t="shared" si="348"/>
        <v>6.899</v>
      </c>
      <c r="U1728" s="12">
        <f t="shared" si="349"/>
        <v>0</v>
      </c>
      <c r="V1728" s="13" t="str">
        <f t="shared" ca="1" si="350"/>
        <v>Greater Than 8 Weeks Old</v>
      </c>
    </row>
    <row r="1729" spans="1:22" x14ac:dyDescent="0.35">
      <c r="A1729" s="2" t="s">
        <v>242</v>
      </c>
      <c r="B1729" s="5">
        <v>43695</v>
      </c>
      <c r="C1729" s="5" t="s">
        <v>369</v>
      </c>
      <c r="D1729" s="5" t="s">
        <v>393</v>
      </c>
      <c r="E1729" s="6">
        <v>8</v>
      </c>
      <c r="F1729" s="3">
        <v>551.91999999999996</v>
      </c>
      <c r="G1729" s="3">
        <v>245.12</v>
      </c>
      <c r="H1729" s="8">
        <f t="shared" si="338"/>
        <v>30.64</v>
      </c>
      <c r="I1729" s="3">
        <v>306.8</v>
      </c>
      <c r="J1729" s="4">
        <v>0.56000000000000005</v>
      </c>
      <c r="K1729" s="2" t="str">
        <f t="shared" si="339"/>
        <v>Sunday</v>
      </c>
      <c r="L1729" s="5">
        <f t="shared" si="340"/>
        <v>43698</v>
      </c>
      <c r="M1729" s="2" t="str">
        <f t="shared" si="341"/>
        <v>Wednesday</v>
      </c>
      <c r="N1729" s="2" t="str">
        <f t="shared" si="342"/>
        <v>Wednesday</v>
      </c>
      <c r="O1729" s="12">
        <f t="shared" si="343"/>
        <v>0</v>
      </c>
      <c r="P1729" s="11" t="str">
        <f t="shared" si="344"/>
        <v>High Cost per Unit</v>
      </c>
      <c r="Q1729" s="12">
        <f t="shared" si="345"/>
        <v>0</v>
      </c>
      <c r="R1729" s="12">
        <f t="shared" si="346"/>
        <v>16.557599999999997</v>
      </c>
      <c r="S1729" s="12">
        <f t="shared" si="347"/>
        <v>0</v>
      </c>
      <c r="T1729" s="12">
        <f t="shared" si="348"/>
        <v>0</v>
      </c>
      <c r="U1729" s="12">
        <f t="shared" si="349"/>
        <v>0</v>
      </c>
      <c r="V1729" s="13" t="str">
        <f t="shared" ca="1" si="350"/>
        <v>Greater Than 8 Weeks Old</v>
      </c>
    </row>
    <row r="1730" spans="1:22" x14ac:dyDescent="0.35">
      <c r="A1730" s="2" t="s">
        <v>242</v>
      </c>
      <c r="B1730" s="5">
        <v>43696</v>
      </c>
      <c r="C1730" s="5" t="s">
        <v>369</v>
      </c>
      <c r="D1730" s="5" t="s">
        <v>393</v>
      </c>
      <c r="E1730" s="6">
        <v>1</v>
      </c>
      <c r="F1730" s="3">
        <v>99</v>
      </c>
      <c r="G1730" s="3">
        <v>30.64</v>
      </c>
      <c r="H1730" s="8">
        <f t="shared" si="338"/>
        <v>30.64</v>
      </c>
      <c r="I1730" s="3">
        <v>68.36</v>
      </c>
      <c r="J1730" s="4">
        <v>0.69</v>
      </c>
      <c r="K1730" s="2" t="str">
        <f t="shared" si="339"/>
        <v>Monday</v>
      </c>
      <c r="L1730" s="5">
        <f t="shared" si="340"/>
        <v>43699</v>
      </c>
      <c r="M1730" s="2" t="str">
        <f t="shared" si="341"/>
        <v>Thursday</v>
      </c>
      <c r="N1730" s="2" t="str">
        <f t="shared" si="342"/>
        <v>Thursday</v>
      </c>
      <c r="O1730" s="12">
        <f t="shared" si="343"/>
        <v>0</v>
      </c>
      <c r="P1730" s="11" t="str">
        <f t="shared" si="344"/>
        <v>High Cost per Unit</v>
      </c>
      <c r="Q1730" s="12">
        <f t="shared" si="345"/>
        <v>0</v>
      </c>
      <c r="R1730" s="12">
        <f t="shared" si="346"/>
        <v>0</v>
      </c>
      <c r="S1730" s="12">
        <f t="shared" si="347"/>
        <v>0</v>
      </c>
      <c r="T1730" s="12">
        <f t="shared" si="348"/>
        <v>0</v>
      </c>
      <c r="U1730" s="12">
        <f t="shared" si="349"/>
        <v>0</v>
      </c>
      <c r="V1730" s="13" t="str">
        <f t="shared" ca="1" si="350"/>
        <v>Greater Than 8 Weeks Old</v>
      </c>
    </row>
    <row r="1731" spans="1:22" x14ac:dyDescent="0.35">
      <c r="A1731" s="2" t="s">
        <v>242</v>
      </c>
      <c r="B1731" s="5">
        <v>43697</v>
      </c>
      <c r="C1731" s="5" t="s">
        <v>369</v>
      </c>
      <c r="D1731" s="5" t="s">
        <v>393</v>
      </c>
      <c r="E1731" s="6">
        <v>1</v>
      </c>
      <c r="F1731" s="3">
        <v>68.989999999999995</v>
      </c>
      <c r="G1731" s="3">
        <v>30.64</v>
      </c>
      <c r="H1731" s="8">
        <f t="shared" ref="H1731:H1794" si="351">G1731/E1731</f>
        <v>30.64</v>
      </c>
      <c r="I1731" s="3">
        <v>38.35</v>
      </c>
      <c r="J1731" s="4">
        <v>0.56000000000000005</v>
      </c>
      <c r="K1731" s="2" t="str">
        <f t="shared" ref="K1731:K1794" si="352">TEXT(B1731,"dddd")</f>
        <v>Tuesday</v>
      </c>
      <c r="L1731" s="5">
        <f t="shared" ref="L1731:L1794" si="353">B1731+3</f>
        <v>43700</v>
      </c>
      <c r="M1731" s="2" t="str">
        <f t="shared" ref="M1731:M1794" si="354">TEXT(L1731,"dddd")</f>
        <v>Friday</v>
      </c>
      <c r="N1731" s="2" t="str">
        <f t="shared" ref="N1731:N1794" si="355">IF(M1731="Sunday","Monday",M1731)</f>
        <v>Friday</v>
      </c>
      <c r="O1731" s="12">
        <f t="shared" ref="O1731:O1794" si="356">IF(TEXT(B1731,"dddd")="Tuesday",F1731*0.05,0)</f>
        <v>3.4495</v>
      </c>
      <c r="P1731" s="11" t="str">
        <f t="shared" ref="P1731:P1794" si="357">IF(H1731&gt;AVERAGE(H:H),"High Cost per Unit","Low Cost per Unit")</f>
        <v>High Cost per Unit</v>
      </c>
      <c r="Q1731" s="12">
        <f t="shared" ref="Q1731:Q1794" si="358">IF(D1731="Masks",F1731*0.1,0)</f>
        <v>0</v>
      </c>
      <c r="R1731" s="12">
        <f t="shared" ref="R1731:R1794" si="359">IF(E1731&gt;1,F1731*0.03,0)</f>
        <v>0</v>
      </c>
      <c r="S1731" s="12">
        <f t="shared" ref="S1731:S1794" si="360">IF(D1731="Accessories",F1731*0.15,0)</f>
        <v>0</v>
      </c>
      <c r="T1731" s="12">
        <f t="shared" ref="T1731:T1794" si="361">IF(AND(K1731="Saturday",C1731="Fitness"),F1731*0.1,0)</f>
        <v>0</v>
      </c>
      <c r="U1731" s="12">
        <f t="shared" ref="U1731:U1794" si="362">IF(AND(K1731="Friday",C1731="Automotive"),F1731*0.2,0)</f>
        <v>0</v>
      </c>
      <c r="V1731" s="13" t="str">
        <f t="shared" ref="V1731:V1794" ca="1" si="363">IF(B1731&lt;TODAY()-56,"Greater Than 8 Weeks Old","Less Than 8 Weeks Old")</f>
        <v>Greater Than 8 Weeks Old</v>
      </c>
    </row>
    <row r="1732" spans="1:22" x14ac:dyDescent="0.35">
      <c r="A1732" s="2" t="s">
        <v>242</v>
      </c>
      <c r="B1732" s="5">
        <v>43698</v>
      </c>
      <c r="C1732" s="5" t="s">
        <v>369</v>
      </c>
      <c r="D1732" s="5" t="s">
        <v>393</v>
      </c>
      <c r="E1732" s="6">
        <v>5</v>
      </c>
      <c r="F1732" s="3">
        <v>344.95</v>
      </c>
      <c r="G1732" s="3">
        <v>153.19999999999999</v>
      </c>
      <c r="H1732" s="8">
        <f t="shared" si="351"/>
        <v>30.639999999999997</v>
      </c>
      <c r="I1732" s="3">
        <v>191.75</v>
      </c>
      <c r="J1732" s="4">
        <v>0.56000000000000005</v>
      </c>
      <c r="K1732" s="2" t="str">
        <f t="shared" si="352"/>
        <v>Wednesday</v>
      </c>
      <c r="L1732" s="5">
        <f t="shared" si="353"/>
        <v>43701</v>
      </c>
      <c r="M1732" s="2" t="str">
        <f t="shared" si="354"/>
        <v>Saturday</v>
      </c>
      <c r="N1732" s="2" t="str">
        <f t="shared" si="355"/>
        <v>Saturday</v>
      </c>
      <c r="O1732" s="12">
        <f t="shared" si="356"/>
        <v>0</v>
      </c>
      <c r="P1732" s="11" t="str">
        <f t="shared" si="357"/>
        <v>High Cost per Unit</v>
      </c>
      <c r="Q1732" s="12">
        <f t="shared" si="358"/>
        <v>0</v>
      </c>
      <c r="R1732" s="12">
        <f t="shared" si="359"/>
        <v>10.3485</v>
      </c>
      <c r="S1732" s="12">
        <f t="shared" si="360"/>
        <v>0</v>
      </c>
      <c r="T1732" s="12">
        <f t="shared" si="361"/>
        <v>0</v>
      </c>
      <c r="U1732" s="12">
        <f t="shared" si="362"/>
        <v>0</v>
      </c>
      <c r="V1732" s="13" t="str">
        <f t="shared" ca="1" si="363"/>
        <v>Greater Than 8 Weeks Old</v>
      </c>
    </row>
    <row r="1733" spans="1:22" x14ac:dyDescent="0.35">
      <c r="A1733" s="2" t="s">
        <v>242</v>
      </c>
      <c r="B1733" s="5">
        <v>43699</v>
      </c>
      <c r="C1733" s="5" t="s">
        <v>369</v>
      </c>
      <c r="D1733" s="5" t="s">
        <v>393</v>
      </c>
      <c r="E1733" s="6">
        <v>3</v>
      </c>
      <c r="F1733" s="3">
        <v>206.97</v>
      </c>
      <c r="G1733" s="3">
        <v>91.92</v>
      </c>
      <c r="H1733" s="8">
        <f t="shared" si="351"/>
        <v>30.64</v>
      </c>
      <c r="I1733" s="3">
        <v>115.05</v>
      </c>
      <c r="J1733" s="4">
        <v>0.56000000000000005</v>
      </c>
      <c r="K1733" s="2" t="str">
        <f t="shared" si="352"/>
        <v>Thursday</v>
      </c>
      <c r="L1733" s="5">
        <f t="shared" si="353"/>
        <v>43702</v>
      </c>
      <c r="M1733" s="2" t="str">
        <f t="shared" si="354"/>
        <v>Sunday</v>
      </c>
      <c r="N1733" s="2" t="str">
        <f t="shared" si="355"/>
        <v>Monday</v>
      </c>
      <c r="O1733" s="12">
        <f t="shared" si="356"/>
        <v>0</v>
      </c>
      <c r="P1733" s="11" t="str">
        <f t="shared" si="357"/>
        <v>High Cost per Unit</v>
      </c>
      <c r="Q1733" s="12">
        <f t="shared" si="358"/>
        <v>0</v>
      </c>
      <c r="R1733" s="12">
        <f t="shared" si="359"/>
        <v>6.2090999999999994</v>
      </c>
      <c r="S1733" s="12">
        <f t="shared" si="360"/>
        <v>0</v>
      </c>
      <c r="T1733" s="12">
        <f t="shared" si="361"/>
        <v>0</v>
      </c>
      <c r="U1733" s="12">
        <f t="shared" si="362"/>
        <v>0</v>
      </c>
      <c r="V1733" s="13" t="str">
        <f t="shared" ca="1" si="363"/>
        <v>Greater Than 8 Weeks Old</v>
      </c>
    </row>
    <row r="1734" spans="1:22" x14ac:dyDescent="0.35">
      <c r="A1734" s="2" t="s">
        <v>242</v>
      </c>
      <c r="B1734" s="5">
        <v>43700</v>
      </c>
      <c r="C1734" s="5" t="s">
        <v>369</v>
      </c>
      <c r="D1734" s="5" t="s">
        <v>393</v>
      </c>
      <c r="E1734" s="6">
        <v>5</v>
      </c>
      <c r="F1734" s="3">
        <v>275.95999999999998</v>
      </c>
      <c r="G1734" s="3">
        <v>153.19999999999999</v>
      </c>
      <c r="H1734" s="8">
        <f t="shared" si="351"/>
        <v>30.639999999999997</v>
      </c>
      <c r="I1734" s="3">
        <v>122.76</v>
      </c>
      <c r="J1734" s="4">
        <v>0.44</v>
      </c>
      <c r="K1734" s="2" t="str">
        <f t="shared" si="352"/>
        <v>Friday</v>
      </c>
      <c r="L1734" s="5">
        <f t="shared" si="353"/>
        <v>43703</v>
      </c>
      <c r="M1734" s="2" t="str">
        <f t="shared" si="354"/>
        <v>Monday</v>
      </c>
      <c r="N1734" s="2" t="str">
        <f t="shared" si="355"/>
        <v>Monday</v>
      </c>
      <c r="O1734" s="12">
        <f t="shared" si="356"/>
        <v>0</v>
      </c>
      <c r="P1734" s="11" t="str">
        <f t="shared" si="357"/>
        <v>High Cost per Unit</v>
      </c>
      <c r="Q1734" s="12">
        <f t="shared" si="358"/>
        <v>0</v>
      </c>
      <c r="R1734" s="12">
        <f t="shared" si="359"/>
        <v>8.2787999999999986</v>
      </c>
      <c r="S1734" s="12">
        <f t="shared" si="360"/>
        <v>0</v>
      </c>
      <c r="T1734" s="12">
        <f t="shared" si="361"/>
        <v>0</v>
      </c>
      <c r="U1734" s="12">
        <f t="shared" si="362"/>
        <v>0</v>
      </c>
      <c r="V1734" s="13" t="str">
        <f t="shared" ca="1" si="363"/>
        <v>Greater Than 8 Weeks Old</v>
      </c>
    </row>
    <row r="1735" spans="1:22" x14ac:dyDescent="0.35">
      <c r="A1735" s="2" t="s">
        <v>242</v>
      </c>
      <c r="B1735" s="5">
        <v>43701</v>
      </c>
      <c r="C1735" s="5" t="s">
        <v>369</v>
      </c>
      <c r="D1735" s="5" t="s">
        <v>393</v>
      </c>
      <c r="E1735" s="6">
        <v>2</v>
      </c>
      <c r="F1735" s="3">
        <v>137.97999999999999</v>
      </c>
      <c r="G1735" s="3">
        <v>61.28</v>
      </c>
      <c r="H1735" s="8">
        <f t="shared" si="351"/>
        <v>30.64</v>
      </c>
      <c r="I1735" s="3">
        <v>76.7</v>
      </c>
      <c r="J1735" s="4">
        <v>0.56000000000000005</v>
      </c>
      <c r="K1735" s="2" t="str">
        <f t="shared" si="352"/>
        <v>Saturday</v>
      </c>
      <c r="L1735" s="5">
        <f t="shared" si="353"/>
        <v>43704</v>
      </c>
      <c r="M1735" s="2" t="str">
        <f t="shared" si="354"/>
        <v>Tuesday</v>
      </c>
      <c r="N1735" s="2" t="str">
        <f t="shared" si="355"/>
        <v>Tuesday</v>
      </c>
      <c r="O1735" s="12">
        <f t="shared" si="356"/>
        <v>0</v>
      </c>
      <c r="P1735" s="11" t="str">
        <f t="shared" si="357"/>
        <v>High Cost per Unit</v>
      </c>
      <c r="Q1735" s="12">
        <f t="shared" si="358"/>
        <v>0</v>
      </c>
      <c r="R1735" s="12">
        <f t="shared" si="359"/>
        <v>4.1393999999999993</v>
      </c>
      <c r="S1735" s="12">
        <f t="shared" si="360"/>
        <v>0</v>
      </c>
      <c r="T1735" s="12">
        <f t="shared" si="361"/>
        <v>13.798</v>
      </c>
      <c r="U1735" s="12">
        <f t="shared" si="362"/>
        <v>0</v>
      </c>
      <c r="V1735" s="13" t="str">
        <f t="shared" ca="1" si="363"/>
        <v>Greater Than 8 Weeks Old</v>
      </c>
    </row>
    <row r="1736" spans="1:22" x14ac:dyDescent="0.35">
      <c r="A1736" s="2" t="s">
        <v>242</v>
      </c>
      <c r="B1736" s="5">
        <v>43702</v>
      </c>
      <c r="C1736" s="5" t="s">
        <v>369</v>
      </c>
      <c r="D1736" s="5" t="s">
        <v>393</v>
      </c>
      <c r="E1736" s="6">
        <v>10</v>
      </c>
      <c r="F1736" s="3">
        <v>689.9</v>
      </c>
      <c r="G1736" s="3">
        <v>306.39999999999998</v>
      </c>
      <c r="H1736" s="8">
        <f t="shared" si="351"/>
        <v>30.639999999999997</v>
      </c>
      <c r="I1736" s="3">
        <v>383.5</v>
      </c>
      <c r="J1736" s="4">
        <v>0.56000000000000005</v>
      </c>
      <c r="K1736" s="2" t="str">
        <f t="shared" si="352"/>
        <v>Sunday</v>
      </c>
      <c r="L1736" s="5">
        <f t="shared" si="353"/>
        <v>43705</v>
      </c>
      <c r="M1736" s="2" t="str">
        <f t="shared" si="354"/>
        <v>Wednesday</v>
      </c>
      <c r="N1736" s="2" t="str">
        <f t="shared" si="355"/>
        <v>Wednesday</v>
      </c>
      <c r="O1736" s="12">
        <f t="shared" si="356"/>
        <v>0</v>
      </c>
      <c r="P1736" s="11" t="str">
        <f t="shared" si="357"/>
        <v>High Cost per Unit</v>
      </c>
      <c r="Q1736" s="12">
        <f t="shared" si="358"/>
        <v>0</v>
      </c>
      <c r="R1736" s="12">
        <f t="shared" si="359"/>
        <v>20.696999999999999</v>
      </c>
      <c r="S1736" s="12">
        <f t="shared" si="360"/>
        <v>0</v>
      </c>
      <c r="T1736" s="12">
        <f t="shared" si="361"/>
        <v>0</v>
      </c>
      <c r="U1736" s="12">
        <f t="shared" si="362"/>
        <v>0</v>
      </c>
      <c r="V1736" s="13" t="str">
        <f t="shared" ca="1" si="363"/>
        <v>Greater Than 8 Weeks Old</v>
      </c>
    </row>
    <row r="1737" spans="1:22" x14ac:dyDescent="0.35">
      <c r="A1737" s="2" t="s">
        <v>242</v>
      </c>
      <c r="B1737" s="5">
        <v>43703</v>
      </c>
      <c r="C1737" s="5" t="s">
        <v>369</v>
      </c>
      <c r="D1737" s="5" t="s">
        <v>393</v>
      </c>
      <c r="E1737" s="6">
        <v>7</v>
      </c>
      <c r="F1737" s="3">
        <v>462.23</v>
      </c>
      <c r="G1737" s="3">
        <v>214.48</v>
      </c>
      <c r="H1737" s="8">
        <f t="shared" si="351"/>
        <v>30.639999999999997</v>
      </c>
      <c r="I1737" s="3">
        <v>247.75</v>
      </c>
      <c r="J1737" s="4">
        <v>0.54</v>
      </c>
      <c r="K1737" s="2" t="str">
        <f t="shared" si="352"/>
        <v>Monday</v>
      </c>
      <c r="L1737" s="5">
        <f t="shared" si="353"/>
        <v>43706</v>
      </c>
      <c r="M1737" s="2" t="str">
        <f t="shared" si="354"/>
        <v>Thursday</v>
      </c>
      <c r="N1737" s="2" t="str">
        <f t="shared" si="355"/>
        <v>Thursday</v>
      </c>
      <c r="O1737" s="12">
        <f t="shared" si="356"/>
        <v>0</v>
      </c>
      <c r="P1737" s="11" t="str">
        <f t="shared" si="357"/>
        <v>High Cost per Unit</v>
      </c>
      <c r="Q1737" s="12">
        <f t="shared" si="358"/>
        <v>0</v>
      </c>
      <c r="R1737" s="12">
        <f t="shared" si="359"/>
        <v>13.866899999999999</v>
      </c>
      <c r="S1737" s="12">
        <f t="shared" si="360"/>
        <v>0</v>
      </c>
      <c r="T1737" s="12">
        <f t="shared" si="361"/>
        <v>0</v>
      </c>
      <c r="U1737" s="12">
        <f t="shared" si="362"/>
        <v>0</v>
      </c>
      <c r="V1737" s="13" t="str">
        <f t="shared" ca="1" si="363"/>
        <v>Greater Than 8 Weeks Old</v>
      </c>
    </row>
    <row r="1738" spans="1:22" x14ac:dyDescent="0.35">
      <c r="A1738" s="2" t="s">
        <v>242</v>
      </c>
      <c r="B1738" s="5">
        <v>43704</v>
      </c>
      <c r="C1738" s="5" t="s">
        <v>369</v>
      </c>
      <c r="D1738" s="5" t="s">
        <v>393</v>
      </c>
      <c r="E1738" s="6">
        <v>4</v>
      </c>
      <c r="F1738" s="3">
        <v>248.36</v>
      </c>
      <c r="G1738" s="3">
        <v>122.56</v>
      </c>
      <c r="H1738" s="8">
        <f t="shared" si="351"/>
        <v>30.64</v>
      </c>
      <c r="I1738" s="3">
        <v>125.8</v>
      </c>
      <c r="J1738" s="4">
        <v>0.51</v>
      </c>
      <c r="K1738" s="2" t="str">
        <f t="shared" si="352"/>
        <v>Tuesday</v>
      </c>
      <c r="L1738" s="5">
        <f t="shared" si="353"/>
        <v>43707</v>
      </c>
      <c r="M1738" s="2" t="str">
        <f t="shared" si="354"/>
        <v>Friday</v>
      </c>
      <c r="N1738" s="2" t="str">
        <f t="shared" si="355"/>
        <v>Friday</v>
      </c>
      <c r="O1738" s="12">
        <f t="shared" si="356"/>
        <v>12.418000000000001</v>
      </c>
      <c r="P1738" s="11" t="str">
        <f t="shared" si="357"/>
        <v>High Cost per Unit</v>
      </c>
      <c r="Q1738" s="12">
        <f t="shared" si="358"/>
        <v>0</v>
      </c>
      <c r="R1738" s="12">
        <f t="shared" si="359"/>
        <v>7.4508000000000001</v>
      </c>
      <c r="S1738" s="12">
        <f t="shared" si="360"/>
        <v>0</v>
      </c>
      <c r="T1738" s="12">
        <f t="shared" si="361"/>
        <v>0</v>
      </c>
      <c r="U1738" s="12">
        <f t="shared" si="362"/>
        <v>0</v>
      </c>
      <c r="V1738" s="13" t="str">
        <f t="shared" ca="1" si="363"/>
        <v>Greater Than 8 Weeks Old</v>
      </c>
    </row>
    <row r="1739" spans="1:22" x14ac:dyDescent="0.35">
      <c r="A1739" s="2" t="s">
        <v>242</v>
      </c>
      <c r="B1739" s="5">
        <v>43705</v>
      </c>
      <c r="C1739" s="5" t="s">
        <v>369</v>
      </c>
      <c r="D1739" s="5" t="s">
        <v>393</v>
      </c>
      <c r="E1739" s="6">
        <v>6</v>
      </c>
      <c r="F1739" s="3">
        <v>372.54</v>
      </c>
      <c r="G1739" s="3">
        <v>183.84</v>
      </c>
      <c r="H1739" s="8">
        <f t="shared" si="351"/>
        <v>30.64</v>
      </c>
      <c r="I1739" s="3">
        <v>188.7</v>
      </c>
      <c r="J1739" s="4">
        <v>0.51</v>
      </c>
      <c r="K1739" s="2" t="str">
        <f t="shared" si="352"/>
        <v>Wednesday</v>
      </c>
      <c r="L1739" s="5">
        <f t="shared" si="353"/>
        <v>43708</v>
      </c>
      <c r="M1739" s="2" t="str">
        <f t="shared" si="354"/>
        <v>Saturday</v>
      </c>
      <c r="N1739" s="2" t="str">
        <f t="shared" si="355"/>
        <v>Saturday</v>
      </c>
      <c r="O1739" s="12">
        <f t="shared" si="356"/>
        <v>0</v>
      </c>
      <c r="P1739" s="11" t="str">
        <f t="shared" si="357"/>
        <v>High Cost per Unit</v>
      </c>
      <c r="Q1739" s="12">
        <f t="shared" si="358"/>
        <v>0</v>
      </c>
      <c r="R1739" s="12">
        <f t="shared" si="359"/>
        <v>11.1762</v>
      </c>
      <c r="S1739" s="12">
        <f t="shared" si="360"/>
        <v>0</v>
      </c>
      <c r="T1739" s="12">
        <f t="shared" si="361"/>
        <v>0</v>
      </c>
      <c r="U1739" s="12">
        <f t="shared" si="362"/>
        <v>0</v>
      </c>
      <c r="V1739" s="13" t="str">
        <f t="shared" ca="1" si="363"/>
        <v>Greater Than 8 Weeks Old</v>
      </c>
    </row>
    <row r="1740" spans="1:22" x14ac:dyDescent="0.35">
      <c r="A1740" s="2" t="s">
        <v>242</v>
      </c>
      <c r="B1740" s="5">
        <v>43706</v>
      </c>
      <c r="C1740" s="5" t="s">
        <v>369</v>
      </c>
      <c r="D1740" s="5" t="s">
        <v>393</v>
      </c>
      <c r="E1740" s="6">
        <v>3</v>
      </c>
      <c r="F1740" s="3">
        <v>223.18</v>
      </c>
      <c r="G1740" s="3">
        <v>91.92</v>
      </c>
      <c r="H1740" s="8">
        <f t="shared" si="351"/>
        <v>30.64</v>
      </c>
      <c r="I1740" s="3">
        <v>131.26</v>
      </c>
      <c r="J1740" s="4">
        <v>0.59</v>
      </c>
      <c r="K1740" s="2" t="str">
        <f t="shared" si="352"/>
        <v>Thursday</v>
      </c>
      <c r="L1740" s="5">
        <f t="shared" si="353"/>
        <v>43709</v>
      </c>
      <c r="M1740" s="2" t="str">
        <f t="shared" si="354"/>
        <v>Sunday</v>
      </c>
      <c r="N1740" s="2" t="str">
        <f t="shared" si="355"/>
        <v>Monday</v>
      </c>
      <c r="O1740" s="12">
        <f t="shared" si="356"/>
        <v>0</v>
      </c>
      <c r="P1740" s="11" t="str">
        <f t="shared" si="357"/>
        <v>High Cost per Unit</v>
      </c>
      <c r="Q1740" s="12">
        <f t="shared" si="358"/>
        <v>0</v>
      </c>
      <c r="R1740" s="12">
        <f t="shared" si="359"/>
        <v>6.6954000000000002</v>
      </c>
      <c r="S1740" s="12">
        <f t="shared" si="360"/>
        <v>0</v>
      </c>
      <c r="T1740" s="12">
        <f t="shared" si="361"/>
        <v>0</v>
      </c>
      <c r="U1740" s="12">
        <f t="shared" si="362"/>
        <v>0</v>
      </c>
      <c r="V1740" s="13" t="str">
        <f t="shared" ca="1" si="363"/>
        <v>Greater Than 8 Weeks Old</v>
      </c>
    </row>
    <row r="1741" spans="1:22" x14ac:dyDescent="0.35">
      <c r="A1741" s="2" t="s">
        <v>242</v>
      </c>
      <c r="B1741" s="5">
        <v>43707</v>
      </c>
      <c r="C1741" s="5" t="s">
        <v>369</v>
      </c>
      <c r="D1741" s="5" t="s">
        <v>393</v>
      </c>
      <c r="E1741" s="6">
        <v>1</v>
      </c>
      <c r="F1741" s="3">
        <v>62.09</v>
      </c>
      <c r="G1741" s="3">
        <v>30.64</v>
      </c>
      <c r="H1741" s="8">
        <f t="shared" si="351"/>
        <v>30.64</v>
      </c>
      <c r="I1741" s="3">
        <v>31.45</v>
      </c>
      <c r="J1741" s="4">
        <v>0.51</v>
      </c>
      <c r="K1741" s="2" t="str">
        <f t="shared" si="352"/>
        <v>Friday</v>
      </c>
      <c r="L1741" s="5">
        <f t="shared" si="353"/>
        <v>43710</v>
      </c>
      <c r="M1741" s="2" t="str">
        <f t="shared" si="354"/>
        <v>Monday</v>
      </c>
      <c r="N1741" s="2" t="str">
        <f t="shared" si="355"/>
        <v>Monday</v>
      </c>
      <c r="O1741" s="12">
        <f t="shared" si="356"/>
        <v>0</v>
      </c>
      <c r="P1741" s="11" t="str">
        <f t="shared" si="357"/>
        <v>High Cost per Unit</v>
      </c>
      <c r="Q1741" s="12">
        <f t="shared" si="358"/>
        <v>0</v>
      </c>
      <c r="R1741" s="12">
        <f t="shared" si="359"/>
        <v>0</v>
      </c>
      <c r="S1741" s="12">
        <f t="shared" si="360"/>
        <v>0</v>
      </c>
      <c r="T1741" s="12">
        <f t="shared" si="361"/>
        <v>0</v>
      </c>
      <c r="U1741" s="12">
        <f t="shared" si="362"/>
        <v>0</v>
      </c>
      <c r="V1741" s="13" t="str">
        <f t="shared" ca="1" si="363"/>
        <v>Greater Than 8 Weeks Old</v>
      </c>
    </row>
    <row r="1742" spans="1:22" x14ac:dyDescent="0.35">
      <c r="A1742" s="2" t="s">
        <v>242</v>
      </c>
      <c r="B1742" s="5">
        <v>43708</v>
      </c>
      <c r="C1742" s="5" t="s">
        <v>369</v>
      </c>
      <c r="D1742" s="5" t="s">
        <v>393</v>
      </c>
      <c r="E1742" s="6">
        <v>2</v>
      </c>
      <c r="F1742" s="3">
        <v>168</v>
      </c>
      <c r="G1742" s="3">
        <v>61.28</v>
      </c>
      <c r="H1742" s="8">
        <f t="shared" si="351"/>
        <v>30.64</v>
      </c>
      <c r="I1742" s="3">
        <v>106.72</v>
      </c>
      <c r="J1742" s="4">
        <v>0.64</v>
      </c>
      <c r="K1742" s="2" t="str">
        <f t="shared" si="352"/>
        <v>Saturday</v>
      </c>
      <c r="L1742" s="5">
        <f t="shared" si="353"/>
        <v>43711</v>
      </c>
      <c r="M1742" s="2" t="str">
        <f t="shared" si="354"/>
        <v>Tuesday</v>
      </c>
      <c r="N1742" s="2" t="str">
        <f t="shared" si="355"/>
        <v>Tuesday</v>
      </c>
      <c r="O1742" s="12">
        <f t="shared" si="356"/>
        <v>0</v>
      </c>
      <c r="P1742" s="11" t="str">
        <f t="shared" si="357"/>
        <v>High Cost per Unit</v>
      </c>
      <c r="Q1742" s="12">
        <f t="shared" si="358"/>
        <v>0</v>
      </c>
      <c r="R1742" s="12">
        <f t="shared" si="359"/>
        <v>5.04</v>
      </c>
      <c r="S1742" s="12">
        <f t="shared" si="360"/>
        <v>0</v>
      </c>
      <c r="T1742" s="12">
        <f t="shared" si="361"/>
        <v>16.8</v>
      </c>
      <c r="U1742" s="12">
        <f t="shared" si="362"/>
        <v>0</v>
      </c>
      <c r="V1742" s="13" t="str">
        <f t="shared" ca="1" si="363"/>
        <v>Greater Than 8 Weeks Old</v>
      </c>
    </row>
    <row r="1743" spans="1:22" x14ac:dyDescent="0.35">
      <c r="A1743" s="2" t="s">
        <v>221</v>
      </c>
      <c r="B1743" s="5">
        <v>43678</v>
      </c>
      <c r="C1743" s="5" t="s">
        <v>369</v>
      </c>
      <c r="D1743" s="5" t="s">
        <v>372</v>
      </c>
      <c r="E1743" s="6">
        <v>2</v>
      </c>
      <c r="F1743" s="3">
        <v>198</v>
      </c>
      <c r="G1743" s="3">
        <v>61.28</v>
      </c>
      <c r="H1743" s="8">
        <f t="shared" si="351"/>
        <v>30.64</v>
      </c>
      <c r="I1743" s="3">
        <v>136.72</v>
      </c>
      <c r="J1743" s="4">
        <v>0.69</v>
      </c>
      <c r="K1743" s="2" t="str">
        <f t="shared" si="352"/>
        <v>Thursday</v>
      </c>
      <c r="L1743" s="5">
        <f t="shared" si="353"/>
        <v>43681</v>
      </c>
      <c r="M1743" s="2" t="str">
        <f t="shared" si="354"/>
        <v>Sunday</v>
      </c>
      <c r="N1743" s="2" t="str">
        <f t="shared" si="355"/>
        <v>Monday</v>
      </c>
      <c r="O1743" s="12">
        <f t="shared" si="356"/>
        <v>0</v>
      </c>
      <c r="P1743" s="11" t="str">
        <f t="shared" si="357"/>
        <v>High Cost per Unit</v>
      </c>
      <c r="Q1743" s="12">
        <f t="shared" si="358"/>
        <v>0</v>
      </c>
      <c r="R1743" s="12">
        <f t="shared" si="359"/>
        <v>5.9399999999999995</v>
      </c>
      <c r="S1743" s="12">
        <f t="shared" si="360"/>
        <v>0</v>
      </c>
      <c r="T1743" s="12">
        <f t="shared" si="361"/>
        <v>0</v>
      </c>
      <c r="U1743" s="12">
        <f t="shared" si="362"/>
        <v>0</v>
      </c>
      <c r="V1743" s="13" t="str">
        <f t="shared" ca="1" si="363"/>
        <v>Greater Than 8 Weeks Old</v>
      </c>
    </row>
    <row r="1744" spans="1:22" x14ac:dyDescent="0.35">
      <c r="A1744" s="2" t="s">
        <v>221</v>
      </c>
      <c r="B1744" s="5">
        <v>43679</v>
      </c>
      <c r="C1744" s="5" t="s">
        <v>369</v>
      </c>
      <c r="D1744" s="5" t="s">
        <v>372</v>
      </c>
      <c r="E1744" s="6">
        <v>4</v>
      </c>
      <c r="F1744" s="3">
        <v>396</v>
      </c>
      <c r="G1744" s="3">
        <v>122.56</v>
      </c>
      <c r="H1744" s="8">
        <f t="shared" si="351"/>
        <v>30.64</v>
      </c>
      <c r="I1744" s="3">
        <v>273.44</v>
      </c>
      <c r="J1744" s="4">
        <v>0.69</v>
      </c>
      <c r="K1744" s="2" t="str">
        <f t="shared" si="352"/>
        <v>Friday</v>
      </c>
      <c r="L1744" s="5">
        <f t="shared" si="353"/>
        <v>43682</v>
      </c>
      <c r="M1744" s="2" t="str">
        <f t="shared" si="354"/>
        <v>Monday</v>
      </c>
      <c r="N1744" s="2" t="str">
        <f t="shared" si="355"/>
        <v>Monday</v>
      </c>
      <c r="O1744" s="12">
        <f t="shared" si="356"/>
        <v>0</v>
      </c>
      <c r="P1744" s="11" t="str">
        <f t="shared" si="357"/>
        <v>High Cost per Unit</v>
      </c>
      <c r="Q1744" s="12">
        <f t="shared" si="358"/>
        <v>0</v>
      </c>
      <c r="R1744" s="12">
        <f t="shared" si="359"/>
        <v>11.879999999999999</v>
      </c>
      <c r="S1744" s="12">
        <f t="shared" si="360"/>
        <v>0</v>
      </c>
      <c r="T1744" s="12">
        <f t="shared" si="361"/>
        <v>0</v>
      </c>
      <c r="U1744" s="12">
        <f t="shared" si="362"/>
        <v>0</v>
      </c>
      <c r="V1744" s="13" t="str">
        <f t="shared" ca="1" si="363"/>
        <v>Greater Than 8 Weeks Old</v>
      </c>
    </row>
    <row r="1745" spans="1:22" x14ac:dyDescent="0.35">
      <c r="A1745" s="2" t="s">
        <v>221</v>
      </c>
      <c r="B1745" s="5">
        <v>43680</v>
      </c>
      <c r="C1745" s="5" t="s">
        <v>369</v>
      </c>
      <c r="D1745" s="5" t="s">
        <v>372</v>
      </c>
      <c r="E1745" s="6">
        <v>2</v>
      </c>
      <c r="F1745" s="3">
        <v>198</v>
      </c>
      <c r="G1745" s="3">
        <v>61.28</v>
      </c>
      <c r="H1745" s="8">
        <f t="shared" si="351"/>
        <v>30.64</v>
      </c>
      <c r="I1745" s="3">
        <v>136.72</v>
      </c>
      <c r="J1745" s="4">
        <v>0.69</v>
      </c>
      <c r="K1745" s="2" t="str">
        <f t="shared" si="352"/>
        <v>Saturday</v>
      </c>
      <c r="L1745" s="5">
        <f t="shared" si="353"/>
        <v>43683</v>
      </c>
      <c r="M1745" s="2" t="str">
        <f t="shared" si="354"/>
        <v>Tuesday</v>
      </c>
      <c r="N1745" s="2" t="str">
        <f t="shared" si="355"/>
        <v>Tuesday</v>
      </c>
      <c r="O1745" s="12">
        <f t="shared" si="356"/>
        <v>0</v>
      </c>
      <c r="P1745" s="11" t="str">
        <f t="shared" si="357"/>
        <v>High Cost per Unit</v>
      </c>
      <c r="Q1745" s="12">
        <f t="shared" si="358"/>
        <v>0</v>
      </c>
      <c r="R1745" s="12">
        <f t="shared" si="359"/>
        <v>5.9399999999999995</v>
      </c>
      <c r="S1745" s="12">
        <f t="shared" si="360"/>
        <v>0</v>
      </c>
      <c r="T1745" s="12">
        <f t="shared" si="361"/>
        <v>19.8</v>
      </c>
      <c r="U1745" s="12">
        <f t="shared" si="362"/>
        <v>0</v>
      </c>
      <c r="V1745" s="13" t="str">
        <f t="shared" ca="1" si="363"/>
        <v>Greater Than 8 Weeks Old</v>
      </c>
    </row>
    <row r="1746" spans="1:22" x14ac:dyDescent="0.35">
      <c r="A1746" s="2" t="s">
        <v>221</v>
      </c>
      <c r="B1746" s="5">
        <v>43681</v>
      </c>
      <c r="C1746" s="5" t="s">
        <v>369</v>
      </c>
      <c r="D1746" s="5" t="s">
        <v>372</v>
      </c>
      <c r="E1746" s="6">
        <v>2</v>
      </c>
      <c r="F1746" s="3">
        <v>198</v>
      </c>
      <c r="G1746" s="3">
        <v>61.28</v>
      </c>
      <c r="H1746" s="8">
        <f t="shared" si="351"/>
        <v>30.64</v>
      </c>
      <c r="I1746" s="3">
        <v>136.72</v>
      </c>
      <c r="J1746" s="4">
        <v>0.69</v>
      </c>
      <c r="K1746" s="2" t="str">
        <f t="shared" si="352"/>
        <v>Sunday</v>
      </c>
      <c r="L1746" s="5">
        <f t="shared" si="353"/>
        <v>43684</v>
      </c>
      <c r="M1746" s="2" t="str">
        <f t="shared" si="354"/>
        <v>Wednesday</v>
      </c>
      <c r="N1746" s="2" t="str">
        <f t="shared" si="355"/>
        <v>Wednesday</v>
      </c>
      <c r="O1746" s="12">
        <f t="shared" si="356"/>
        <v>0</v>
      </c>
      <c r="P1746" s="11" t="str">
        <f t="shared" si="357"/>
        <v>High Cost per Unit</v>
      </c>
      <c r="Q1746" s="12">
        <f t="shared" si="358"/>
        <v>0</v>
      </c>
      <c r="R1746" s="12">
        <f t="shared" si="359"/>
        <v>5.9399999999999995</v>
      </c>
      <c r="S1746" s="12">
        <f t="shared" si="360"/>
        <v>0</v>
      </c>
      <c r="T1746" s="12">
        <f t="shared" si="361"/>
        <v>0</v>
      </c>
      <c r="U1746" s="12">
        <f t="shared" si="362"/>
        <v>0</v>
      </c>
      <c r="V1746" s="13" t="str">
        <f t="shared" ca="1" si="363"/>
        <v>Greater Than 8 Weeks Old</v>
      </c>
    </row>
    <row r="1747" spans="1:22" x14ac:dyDescent="0.35">
      <c r="A1747" s="2" t="s">
        <v>221</v>
      </c>
      <c r="B1747" s="5">
        <v>43682</v>
      </c>
      <c r="C1747" s="5" t="s">
        <v>369</v>
      </c>
      <c r="D1747" s="5" t="s">
        <v>372</v>
      </c>
      <c r="E1747" s="6">
        <v>1</v>
      </c>
      <c r="F1747" s="3">
        <v>99</v>
      </c>
      <c r="G1747" s="3">
        <v>30.64</v>
      </c>
      <c r="H1747" s="8">
        <f t="shared" si="351"/>
        <v>30.64</v>
      </c>
      <c r="I1747" s="3">
        <v>68.36</v>
      </c>
      <c r="J1747" s="4">
        <v>0.69</v>
      </c>
      <c r="K1747" s="2" t="str">
        <f t="shared" si="352"/>
        <v>Monday</v>
      </c>
      <c r="L1747" s="5">
        <f t="shared" si="353"/>
        <v>43685</v>
      </c>
      <c r="M1747" s="2" t="str">
        <f t="shared" si="354"/>
        <v>Thursday</v>
      </c>
      <c r="N1747" s="2" t="str">
        <f t="shared" si="355"/>
        <v>Thursday</v>
      </c>
      <c r="O1747" s="12">
        <f t="shared" si="356"/>
        <v>0</v>
      </c>
      <c r="P1747" s="11" t="str">
        <f t="shared" si="357"/>
        <v>High Cost per Unit</v>
      </c>
      <c r="Q1747" s="12">
        <f t="shared" si="358"/>
        <v>0</v>
      </c>
      <c r="R1747" s="12">
        <f t="shared" si="359"/>
        <v>0</v>
      </c>
      <c r="S1747" s="12">
        <f t="shared" si="360"/>
        <v>0</v>
      </c>
      <c r="T1747" s="12">
        <f t="shared" si="361"/>
        <v>0</v>
      </c>
      <c r="U1747" s="12">
        <f t="shared" si="362"/>
        <v>0</v>
      </c>
      <c r="V1747" s="13" t="str">
        <f t="shared" ca="1" si="363"/>
        <v>Greater Than 8 Weeks Old</v>
      </c>
    </row>
    <row r="1748" spans="1:22" x14ac:dyDescent="0.35">
      <c r="A1748" s="2" t="s">
        <v>221</v>
      </c>
      <c r="B1748" s="5">
        <v>43684</v>
      </c>
      <c r="C1748" s="5" t="s">
        <v>369</v>
      </c>
      <c r="D1748" s="5" t="s">
        <v>372</v>
      </c>
      <c r="E1748" s="6">
        <v>1</v>
      </c>
      <c r="F1748" s="3">
        <v>99</v>
      </c>
      <c r="G1748" s="3">
        <v>30.64</v>
      </c>
      <c r="H1748" s="8">
        <f t="shared" si="351"/>
        <v>30.64</v>
      </c>
      <c r="I1748" s="3">
        <v>68.36</v>
      </c>
      <c r="J1748" s="4">
        <v>0.69</v>
      </c>
      <c r="K1748" s="2" t="str">
        <f t="shared" si="352"/>
        <v>Wednesday</v>
      </c>
      <c r="L1748" s="5">
        <f t="shared" si="353"/>
        <v>43687</v>
      </c>
      <c r="M1748" s="2" t="str">
        <f t="shared" si="354"/>
        <v>Saturday</v>
      </c>
      <c r="N1748" s="2" t="str">
        <f t="shared" si="355"/>
        <v>Saturday</v>
      </c>
      <c r="O1748" s="12">
        <f t="shared" si="356"/>
        <v>0</v>
      </c>
      <c r="P1748" s="11" t="str">
        <f t="shared" si="357"/>
        <v>High Cost per Unit</v>
      </c>
      <c r="Q1748" s="12">
        <f t="shared" si="358"/>
        <v>0</v>
      </c>
      <c r="R1748" s="12">
        <f t="shared" si="359"/>
        <v>0</v>
      </c>
      <c r="S1748" s="12">
        <f t="shared" si="360"/>
        <v>0</v>
      </c>
      <c r="T1748" s="12">
        <f t="shared" si="361"/>
        <v>0</v>
      </c>
      <c r="U1748" s="12">
        <f t="shared" si="362"/>
        <v>0</v>
      </c>
      <c r="V1748" s="13" t="str">
        <f t="shared" ca="1" si="363"/>
        <v>Greater Than 8 Weeks Old</v>
      </c>
    </row>
    <row r="1749" spans="1:22" x14ac:dyDescent="0.35">
      <c r="A1749" s="2" t="s">
        <v>221</v>
      </c>
      <c r="B1749" s="5">
        <v>43685</v>
      </c>
      <c r="C1749" s="5" t="s">
        <v>369</v>
      </c>
      <c r="D1749" s="5" t="s">
        <v>372</v>
      </c>
      <c r="E1749" s="6">
        <v>1</v>
      </c>
      <c r="F1749" s="3">
        <v>99</v>
      </c>
      <c r="G1749" s="3">
        <v>30.64</v>
      </c>
      <c r="H1749" s="8">
        <f t="shared" si="351"/>
        <v>30.64</v>
      </c>
      <c r="I1749" s="3">
        <v>68.36</v>
      </c>
      <c r="J1749" s="4">
        <v>0.69</v>
      </c>
      <c r="K1749" s="2" t="str">
        <f t="shared" si="352"/>
        <v>Thursday</v>
      </c>
      <c r="L1749" s="5">
        <f t="shared" si="353"/>
        <v>43688</v>
      </c>
      <c r="M1749" s="2" t="str">
        <f t="shared" si="354"/>
        <v>Sunday</v>
      </c>
      <c r="N1749" s="2" t="str">
        <f t="shared" si="355"/>
        <v>Monday</v>
      </c>
      <c r="O1749" s="12">
        <f t="shared" si="356"/>
        <v>0</v>
      </c>
      <c r="P1749" s="11" t="str">
        <f t="shared" si="357"/>
        <v>High Cost per Unit</v>
      </c>
      <c r="Q1749" s="12">
        <f t="shared" si="358"/>
        <v>0</v>
      </c>
      <c r="R1749" s="12">
        <f t="shared" si="359"/>
        <v>0</v>
      </c>
      <c r="S1749" s="12">
        <f t="shared" si="360"/>
        <v>0</v>
      </c>
      <c r="T1749" s="12">
        <f t="shared" si="361"/>
        <v>0</v>
      </c>
      <c r="U1749" s="12">
        <f t="shared" si="362"/>
        <v>0</v>
      </c>
      <c r="V1749" s="13" t="str">
        <f t="shared" ca="1" si="363"/>
        <v>Greater Than 8 Weeks Old</v>
      </c>
    </row>
    <row r="1750" spans="1:22" x14ac:dyDescent="0.35">
      <c r="A1750" s="2" t="s">
        <v>221</v>
      </c>
      <c r="B1750" s="5">
        <v>43687</v>
      </c>
      <c r="C1750" s="5" t="s">
        <v>369</v>
      </c>
      <c r="D1750" s="5" t="s">
        <v>372</v>
      </c>
      <c r="E1750" s="6">
        <v>1</v>
      </c>
      <c r="F1750" s="3">
        <v>99</v>
      </c>
      <c r="G1750" s="3">
        <v>30.64</v>
      </c>
      <c r="H1750" s="8">
        <f t="shared" si="351"/>
        <v>30.64</v>
      </c>
      <c r="I1750" s="3">
        <v>68.36</v>
      </c>
      <c r="J1750" s="4">
        <v>0.69</v>
      </c>
      <c r="K1750" s="2" t="str">
        <f t="shared" si="352"/>
        <v>Saturday</v>
      </c>
      <c r="L1750" s="5">
        <f t="shared" si="353"/>
        <v>43690</v>
      </c>
      <c r="M1750" s="2" t="str">
        <f t="shared" si="354"/>
        <v>Tuesday</v>
      </c>
      <c r="N1750" s="2" t="str">
        <f t="shared" si="355"/>
        <v>Tuesday</v>
      </c>
      <c r="O1750" s="12">
        <f t="shared" si="356"/>
        <v>0</v>
      </c>
      <c r="P1750" s="11" t="str">
        <f t="shared" si="357"/>
        <v>High Cost per Unit</v>
      </c>
      <c r="Q1750" s="12">
        <f t="shared" si="358"/>
        <v>0</v>
      </c>
      <c r="R1750" s="12">
        <f t="shared" si="359"/>
        <v>0</v>
      </c>
      <c r="S1750" s="12">
        <f t="shared" si="360"/>
        <v>0</v>
      </c>
      <c r="T1750" s="12">
        <f t="shared" si="361"/>
        <v>9.9</v>
      </c>
      <c r="U1750" s="12">
        <f t="shared" si="362"/>
        <v>0</v>
      </c>
      <c r="V1750" s="13" t="str">
        <f t="shared" ca="1" si="363"/>
        <v>Greater Than 8 Weeks Old</v>
      </c>
    </row>
    <row r="1751" spans="1:22" x14ac:dyDescent="0.35">
      <c r="A1751" s="2" t="s">
        <v>221</v>
      </c>
      <c r="B1751" s="5">
        <v>43689</v>
      </c>
      <c r="C1751" s="5" t="s">
        <v>369</v>
      </c>
      <c r="D1751" s="5" t="s">
        <v>372</v>
      </c>
      <c r="E1751" s="6">
        <v>2</v>
      </c>
      <c r="F1751" s="3">
        <v>198</v>
      </c>
      <c r="G1751" s="3">
        <v>61.28</v>
      </c>
      <c r="H1751" s="8">
        <f t="shared" si="351"/>
        <v>30.64</v>
      </c>
      <c r="I1751" s="3">
        <v>136.72</v>
      </c>
      <c r="J1751" s="4">
        <v>0.69</v>
      </c>
      <c r="K1751" s="2" t="str">
        <f t="shared" si="352"/>
        <v>Monday</v>
      </c>
      <c r="L1751" s="5">
        <f t="shared" si="353"/>
        <v>43692</v>
      </c>
      <c r="M1751" s="2" t="str">
        <f t="shared" si="354"/>
        <v>Thursday</v>
      </c>
      <c r="N1751" s="2" t="str">
        <f t="shared" si="355"/>
        <v>Thursday</v>
      </c>
      <c r="O1751" s="12">
        <f t="shared" si="356"/>
        <v>0</v>
      </c>
      <c r="P1751" s="11" t="str">
        <f t="shared" si="357"/>
        <v>High Cost per Unit</v>
      </c>
      <c r="Q1751" s="12">
        <f t="shared" si="358"/>
        <v>0</v>
      </c>
      <c r="R1751" s="12">
        <f t="shared" si="359"/>
        <v>5.9399999999999995</v>
      </c>
      <c r="S1751" s="12">
        <f t="shared" si="360"/>
        <v>0</v>
      </c>
      <c r="T1751" s="12">
        <f t="shared" si="361"/>
        <v>0</v>
      </c>
      <c r="U1751" s="12">
        <f t="shared" si="362"/>
        <v>0</v>
      </c>
      <c r="V1751" s="13" t="str">
        <f t="shared" ca="1" si="363"/>
        <v>Greater Than 8 Weeks Old</v>
      </c>
    </row>
    <row r="1752" spans="1:22" x14ac:dyDescent="0.35">
      <c r="A1752" s="2" t="s">
        <v>221</v>
      </c>
      <c r="B1752" s="5">
        <v>43691</v>
      </c>
      <c r="C1752" s="5" t="s">
        <v>369</v>
      </c>
      <c r="D1752" s="5" t="s">
        <v>372</v>
      </c>
      <c r="E1752" s="6">
        <v>3</v>
      </c>
      <c r="F1752" s="3">
        <v>297</v>
      </c>
      <c r="G1752" s="3">
        <v>91.92</v>
      </c>
      <c r="H1752" s="8">
        <f t="shared" si="351"/>
        <v>30.64</v>
      </c>
      <c r="I1752" s="3">
        <v>205.08</v>
      </c>
      <c r="J1752" s="4">
        <v>0.69</v>
      </c>
      <c r="K1752" s="2" t="str">
        <f t="shared" si="352"/>
        <v>Wednesday</v>
      </c>
      <c r="L1752" s="5">
        <f t="shared" si="353"/>
        <v>43694</v>
      </c>
      <c r="M1752" s="2" t="str">
        <f t="shared" si="354"/>
        <v>Saturday</v>
      </c>
      <c r="N1752" s="2" t="str">
        <f t="shared" si="355"/>
        <v>Saturday</v>
      </c>
      <c r="O1752" s="12">
        <f t="shared" si="356"/>
        <v>0</v>
      </c>
      <c r="P1752" s="11" t="str">
        <f t="shared" si="357"/>
        <v>High Cost per Unit</v>
      </c>
      <c r="Q1752" s="12">
        <f t="shared" si="358"/>
        <v>0</v>
      </c>
      <c r="R1752" s="12">
        <f t="shared" si="359"/>
        <v>8.91</v>
      </c>
      <c r="S1752" s="12">
        <f t="shared" si="360"/>
        <v>0</v>
      </c>
      <c r="T1752" s="12">
        <f t="shared" si="361"/>
        <v>0</v>
      </c>
      <c r="U1752" s="12">
        <f t="shared" si="362"/>
        <v>0</v>
      </c>
      <c r="V1752" s="13" t="str">
        <f t="shared" ca="1" si="363"/>
        <v>Greater Than 8 Weeks Old</v>
      </c>
    </row>
    <row r="1753" spans="1:22" x14ac:dyDescent="0.35">
      <c r="A1753" s="2" t="s">
        <v>221</v>
      </c>
      <c r="B1753" s="5">
        <v>43692</v>
      </c>
      <c r="C1753" s="5" t="s">
        <v>369</v>
      </c>
      <c r="D1753" s="5" t="s">
        <v>372</v>
      </c>
      <c r="E1753" s="6">
        <v>3</v>
      </c>
      <c r="F1753" s="3">
        <v>146.97</v>
      </c>
      <c r="G1753" s="3">
        <v>91.92</v>
      </c>
      <c r="H1753" s="8">
        <f t="shared" si="351"/>
        <v>30.64</v>
      </c>
      <c r="I1753" s="3">
        <v>55.05</v>
      </c>
      <c r="J1753" s="4">
        <v>0.37</v>
      </c>
      <c r="K1753" s="2" t="str">
        <f t="shared" si="352"/>
        <v>Thursday</v>
      </c>
      <c r="L1753" s="5">
        <f t="shared" si="353"/>
        <v>43695</v>
      </c>
      <c r="M1753" s="2" t="str">
        <f t="shared" si="354"/>
        <v>Sunday</v>
      </c>
      <c r="N1753" s="2" t="str">
        <f t="shared" si="355"/>
        <v>Monday</v>
      </c>
      <c r="O1753" s="12">
        <f t="shared" si="356"/>
        <v>0</v>
      </c>
      <c r="P1753" s="11" t="str">
        <f t="shared" si="357"/>
        <v>High Cost per Unit</v>
      </c>
      <c r="Q1753" s="12">
        <f t="shared" si="358"/>
        <v>0</v>
      </c>
      <c r="R1753" s="12">
        <f t="shared" si="359"/>
        <v>4.4090999999999996</v>
      </c>
      <c r="S1753" s="12">
        <f t="shared" si="360"/>
        <v>0</v>
      </c>
      <c r="T1753" s="12">
        <f t="shared" si="361"/>
        <v>0</v>
      </c>
      <c r="U1753" s="12">
        <f t="shared" si="362"/>
        <v>0</v>
      </c>
      <c r="V1753" s="13" t="str">
        <f t="shared" ca="1" si="363"/>
        <v>Greater Than 8 Weeks Old</v>
      </c>
    </row>
    <row r="1754" spans="1:22" x14ac:dyDescent="0.35">
      <c r="A1754" s="2" t="s">
        <v>221</v>
      </c>
      <c r="B1754" s="5">
        <v>43693</v>
      </c>
      <c r="C1754" s="5" t="s">
        <v>369</v>
      </c>
      <c r="D1754" s="5" t="s">
        <v>372</v>
      </c>
      <c r="E1754" s="6">
        <v>8</v>
      </c>
      <c r="F1754" s="3">
        <v>391.92</v>
      </c>
      <c r="G1754" s="3">
        <v>245.12</v>
      </c>
      <c r="H1754" s="8">
        <f t="shared" si="351"/>
        <v>30.64</v>
      </c>
      <c r="I1754" s="3">
        <v>146.80000000000001</v>
      </c>
      <c r="J1754" s="4">
        <v>0.37</v>
      </c>
      <c r="K1754" s="2" t="str">
        <f t="shared" si="352"/>
        <v>Friday</v>
      </c>
      <c r="L1754" s="5">
        <f t="shared" si="353"/>
        <v>43696</v>
      </c>
      <c r="M1754" s="2" t="str">
        <f t="shared" si="354"/>
        <v>Monday</v>
      </c>
      <c r="N1754" s="2" t="str">
        <f t="shared" si="355"/>
        <v>Monday</v>
      </c>
      <c r="O1754" s="12">
        <f t="shared" si="356"/>
        <v>0</v>
      </c>
      <c r="P1754" s="11" t="str">
        <f t="shared" si="357"/>
        <v>High Cost per Unit</v>
      </c>
      <c r="Q1754" s="12">
        <f t="shared" si="358"/>
        <v>0</v>
      </c>
      <c r="R1754" s="12">
        <f t="shared" si="359"/>
        <v>11.7576</v>
      </c>
      <c r="S1754" s="12">
        <f t="shared" si="360"/>
        <v>0</v>
      </c>
      <c r="T1754" s="12">
        <f t="shared" si="361"/>
        <v>0</v>
      </c>
      <c r="U1754" s="12">
        <f t="shared" si="362"/>
        <v>0</v>
      </c>
      <c r="V1754" s="13" t="str">
        <f t="shared" ca="1" si="363"/>
        <v>Greater Than 8 Weeks Old</v>
      </c>
    </row>
    <row r="1755" spans="1:22" x14ac:dyDescent="0.35">
      <c r="A1755" s="2" t="s">
        <v>221</v>
      </c>
      <c r="B1755" s="5">
        <v>43694</v>
      </c>
      <c r="C1755" s="5" t="s">
        <v>369</v>
      </c>
      <c r="D1755" s="5" t="s">
        <v>372</v>
      </c>
      <c r="E1755" s="6">
        <v>4</v>
      </c>
      <c r="F1755" s="3">
        <v>195.96</v>
      </c>
      <c r="G1755" s="3">
        <v>122.56</v>
      </c>
      <c r="H1755" s="8">
        <f t="shared" si="351"/>
        <v>30.64</v>
      </c>
      <c r="I1755" s="3">
        <v>73.400000000000006</v>
      </c>
      <c r="J1755" s="4">
        <v>0.37</v>
      </c>
      <c r="K1755" s="2" t="str">
        <f t="shared" si="352"/>
        <v>Saturday</v>
      </c>
      <c r="L1755" s="5">
        <f t="shared" si="353"/>
        <v>43697</v>
      </c>
      <c r="M1755" s="2" t="str">
        <f t="shared" si="354"/>
        <v>Tuesday</v>
      </c>
      <c r="N1755" s="2" t="str">
        <f t="shared" si="355"/>
        <v>Tuesday</v>
      </c>
      <c r="O1755" s="12">
        <f t="shared" si="356"/>
        <v>0</v>
      </c>
      <c r="P1755" s="11" t="str">
        <f t="shared" si="357"/>
        <v>High Cost per Unit</v>
      </c>
      <c r="Q1755" s="12">
        <f t="shared" si="358"/>
        <v>0</v>
      </c>
      <c r="R1755" s="12">
        <f t="shared" si="359"/>
        <v>5.8788</v>
      </c>
      <c r="S1755" s="12">
        <f t="shared" si="360"/>
        <v>0</v>
      </c>
      <c r="T1755" s="12">
        <f t="shared" si="361"/>
        <v>19.596000000000004</v>
      </c>
      <c r="U1755" s="12">
        <f t="shared" si="362"/>
        <v>0</v>
      </c>
      <c r="V1755" s="13" t="str">
        <f t="shared" ca="1" si="363"/>
        <v>Greater Than 8 Weeks Old</v>
      </c>
    </row>
    <row r="1756" spans="1:22" x14ac:dyDescent="0.35">
      <c r="A1756" s="2" t="s">
        <v>221</v>
      </c>
      <c r="B1756" s="5">
        <v>43695</v>
      </c>
      <c r="C1756" s="5" t="s">
        <v>369</v>
      </c>
      <c r="D1756" s="5" t="s">
        <v>372</v>
      </c>
      <c r="E1756" s="6">
        <v>8</v>
      </c>
      <c r="F1756" s="3">
        <v>391.92</v>
      </c>
      <c r="G1756" s="3">
        <v>245.12</v>
      </c>
      <c r="H1756" s="8">
        <f t="shared" si="351"/>
        <v>30.64</v>
      </c>
      <c r="I1756" s="3">
        <v>146.80000000000001</v>
      </c>
      <c r="J1756" s="4">
        <v>0.37</v>
      </c>
      <c r="K1756" s="2" t="str">
        <f t="shared" si="352"/>
        <v>Sunday</v>
      </c>
      <c r="L1756" s="5">
        <f t="shared" si="353"/>
        <v>43698</v>
      </c>
      <c r="M1756" s="2" t="str">
        <f t="shared" si="354"/>
        <v>Wednesday</v>
      </c>
      <c r="N1756" s="2" t="str">
        <f t="shared" si="355"/>
        <v>Wednesday</v>
      </c>
      <c r="O1756" s="12">
        <f t="shared" si="356"/>
        <v>0</v>
      </c>
      <c r="P1756" s="11" t="str">
        <f t="shared" si="357"/>
        <v>High Cost per Unit</v>
      </c>
      <c r="Q1756" s="12">
        <f t="shared" si="358"/>
        <v>0</v>
      </c>
      <c r="R1756" s="12">
        <f t="shared" si="359"/>
        <v>11.7576</v>
      </c>
      <c r="S1756" s="12">
        <f t="shared" si="360"/>
        <v>0</v>
      </c>
      <c r="T1756" s="12">
        <f t="shared" si="361"/>
        <v>0</v>
      </c>
      <c r="U1756" s="12">
        <f t="shared" si="362"/>
        <v>0</v>
      </c>
      <c r="V1756" s="13" t="str">
        <f t="shared" ca="1" si="363"/>
        <v>Greater Than 8 Weeks Old</v>
      </c>
    </row>
    <row r="1757" spans="1:22" x14ac:dyDescent="0.35">
      <c r="A1757" s="2" t="s">
        <v>221</v>
      </c>
      <c r="B1757" s="5">
        <v>43696</v>
      </c>
      <c r="C1757" s="5" t="s">
        <v>369</v>
      </c>
      <c r="D1757" s="5" t="s">
        <v>372</v>
      </c>
      <c r="E1757" s="6">
        <v>7</v>
      </c>
      <c r="F1757" s="3">
        <v>342.93</v>
      </c>
      <c r="G1757" s="3">
        <v>214.48</v>
      </c>
      <c r="H1757" s="8">
        <f t="shared" si="351"/>
        <v>30.639999999999997</v>
      </c>
      <c r="I1757" s="3">
        <v>128.44999999999999</v>
      </c>
      <c r="J1757" s="4">
        <v>0.37</v>
      </c>
      <c r="K1757" s="2" t="str">
        <f t="shared" si="352"/>
        <v>Monday</v>
      </c>
      <c r="L1757" s="5">
        <f t="shared" si="353"/>
        <v>43699</v>
      </c>
      <c r="M1757" s="2" t="str">
        <f t="shared" si="354"/>
        <v>Thursday</v>
      </c>
      <c r="N1757" s="2" t="str">
        <f t="shared" si="355"/>
        <v>Thursday</v>
      </c>
      <c r="O1757" s="12">
        <f t="shared" si="356"/>
        <v>0</v>
      </c>
      <c r="P1757" s="11" t="str">
        <f t="shared" si="357"/>
        <v>High Cost per Unit</v>
      </c>
      <c r="Q1757" s="12">
        <f t="shared" si="358"/>
        <v>0</v>
      </c>
      <c r="R1757" s="12">
        <f t="shared" si="359"/>
        <v>10.2879</v>
      </c>
      <c r="S1757" s="12">
        <f t="shared" si="360"/>
        <v>0</v>
      </c>
      <c r="T1757" s="12">
        <f t="shared" si="361"/>
        <v>0</v>
      </c>
      <c r="U1757" s="12">
        <f t="shared" si="362"/>
        <v>0</v>
      </c>
      <c r="V1757" s="13" t="str">
        <f t="shared" ca="1" si="363"/>
        <v>Greater Than 8 Weeks Old</v>
      </c>
    </row>
    <row r="1758" spans="1:22" x14ac:dyDescent="0.35">
      <c r="A1758" s="2" t="s">
        <v>221</v>
      </c>
      <c r="B1758" s="5">
        <v>43697</v>
      </c>
      <c r="C1758" s="5" t="s">
        <v>369</v>
      </c>
      <c r="D1758" s="5" t="s">
        <v>372</v>
      </c>
      <c r="E1758" s="6">
        <v>10</v>
      </c>
      <c r="F1758" s="3">
        <v>489.9</v>
      </c>
      <c r="G1758" s="3">
        <v>306.39999999999998</v>
      </c>
      <c r="H1758" s="8">
        <f t="shared" si="351"/>
        <v>30.639999999999997</v>
      </c>
      <c r="I1758" s="3">
        <v>183.5</v>
      </c>
      <c r="J1758" s="4">
        <v>0.37</v>
      </c>
      <c r="K1758" s="2" t="str">
        <f t="shared" si="352"/>
        <v>Tuesday</v>
      </c>
      <c r="L1758" s="5">
        <f t="shared" si="353"/>
        <v>43700</v>
      </c>
      <c r="M1758" s="2" t="str">
        <f t="shared" si="354"/>
        <v>Friday</v>
      </c>
      <c r="N1758" s="2" t="str">
        <f t="shared" si="355"/>
        <v>Friday</v>
      </c>
      <c r="O1758" s="12">
        <f t="shared" si="356"/>
        <v>24.495000000000001</v>
      </c>
      <c r="P1758" s="11" t="str">
        <f t="shared" si="357"/>
        <v>High Cost per Unit</v>
      </c>
      <c r="Q1758" s="12">
        <f t="shared" si="358"/>
        <v>0</v>
      </c>
      <c r="R1758" s="12">
        <f t="shared" si="359"/>
        <v>14.696999999999999</v>
      </c>
      <c r="S1758" s="12">
        <f t="shared" si="360"/>
        <v>0</v>
      </c>
      <c r="T1758" s="12">
        <f t="shared" si="361"/>
        <v>0</v>
      </c>
      <c r="U1758" s="12">
        <f t="shared" si="362"/>
        <v>0</v>
      </c>
      <c r="V1758" s="13" t="str">
        <f t="shared" ca="1" si="363"/>
        <v>Greater Than 8 Weeks Old</v>
      </c>
    </row>
    <row r="1759" spans="1:22" x14ac:dyDescent="0.35">
      <c r="A1759" s="2" t="s">
        <v>221</v>
      </c>
      <c r="B1759" s="5">
        <v>43698</v>
      </c>
      <c r="C1759" s="5" t="s">
        <v>369</v>
      </c>
      <c r="D1759" s="5" t="s">
        <v>372</v>
      </c>
      <c r="E1759" s="6">
        <v>4</v>
      </c>
      <c r="F1759" s="3">
        <v>195.96</v>
      </c>
      <c r="G1759" s="3">
        <v>122.56</v>
      </c>
      <c r="H1759" s="8">
        <f t="shared" si="351"/>
        <v>30.64</v>
      </c>
      <c r="I1759" s="3">
        <v>73.400000000000006</v>
      </c>
      <c r="J1759" s="4">
        <v>0.37</v>
      </c>
      <c r="K1759" s="2" t="str">
        <f t="shared" si="352"/>
        <v>Wednesday</v>
      </c>
      <c r="L1759" s="5">
        <f t="shared" si="353"/>
        <v>43701</v>
      </c>
      <c r="M1759" s="2" t="str">
        <f t="shared" si="354"/>
        <v>Saturday</v>
      </c>
      <c r="N1759" s="2" t="str">
        <f t="shared" si="355"/>
        <v>Saturday</v>
      </c>
      <c r="O1759" s="12">
        <f t="shared" si="356"/>
        <v>0</v>
      </c>
      <c r="P1759" s="11" t="str">
        <f t="shared" si="357"/>
        <v>High Cost per Unit</v>
      </c>
      <c r="Q1759" s="12">
        <f t="shared" si="358"/>
        <v>0</v>
      </c>
      <c r="R1759" s="12">
        <f t="shared" si="359"/>
        <v>5.8788</v>
      </c>
      <c r="S1759" s="12">
        <f t="shared" si="360"/>
        <v>0</v>
      </c>
      <c r="T1759" s="12">
        <f t="shared" si="361"/>
        <v>0</v>
      </c>
      <c r="U1759" s="12">
        <f t="shared" si="362"/>
        <v>0</v>
      </c>
      <c r="V1759" s="13" t="str">
        <f t="shared" ca="1" si="363"/>
        <v>Greater Than 8 Weeks Old</v>
      </c>
    </row>
    <row r="1760" spans="1:22" x14ac:dyDescent="0.35">
      <c r="A1760" s="2" t="s">
        <v>221</v>
      </c>
      <c r="B1760" s="5">
        <v>43699</v>
      </c>
      <c r="C1760" s="5" t="s">
        <v>369</v>
      </c>
      <c r="D1760" s="5" t="s">
        <v>372</v>
      </c>
      <c r="E1760" s="6">
        <v>31</v>
      </c>
      <c r="F1760" s="3">
        <v>1518.69</v>
      </c>
      <c r="G1760" s="3">
        <v>949.84</v>
      </c>
      <c r="H1760" s="8">
        <f t="shared" si="351"/>
        <v>30.64</v>
      </c>
      <c r="I1760" s="3">
        <v>568.85</v>
      </c>
      <c r="J1760" s="4">
        <v>0.37</v>
      </c>
      <c r="K1760" s="2" t="str">
        <f t="shared" si="352"/>
        <v>Thursday</v>
      </c>
      <c r="L1760" s="5">
        <f t="shared" si="353"/>
        <v>43702</v>
      </c>
      <c r="M1760" s="2" t="str">
        <f t="shared" si="354"/>
        <v>Sunday</v>
      </c>
      <c r="N1760" s="2" t="str">
        <f t="shared" si="355"/>
        <v>Monday</v>
      </c>
      <c r="O1760" s="12">
        <f t="shared" si="356"/>
        <v>0</v>
      </c>
      <c r="P1760" s="11" t="str">
        <f t="shared" si="357"/>
        <v>High Cost per Unit</v>
      </c>
      <c r="Q1760" s="12">
        <f t="shared" si="358"/>
        <v>0</v>
      </c>
      <c r="R1760" s="12">
        <f t="shared" si="359"/>
        <v>45.560699999999997</v>
      </c>
      <c r="S1760" s="12">
        <f t="shared" si="360"/>
        <v>0</v>
      </c>
      <c r="T1760" s="12">
        <f t="shared" si="361"/>
        <v>0</v>
      </c>
      <c r="U1760" s="12">
        <f t="shared" si="362"/>
        <v>0</v>
      </c>
      <c r="V1760" s="13" t="str">
        <f t="shared" ca="1" si="363"/>
        <v>Greater Than 8 Weeks Old</v>
      </c>
    </row>
    <row r="1761" spans="1:22" x14ac:dyDescent="0.35">
      <c r="A1761" s="2" t="s">
        <v>221</v>
      </c>
      <c r="B1761" s="5">
        <v>43700</v>
      </c>
      <c r="C1761" s="5" t="s">
        <v>369</v>
      </c>
      <c r="D1761" s="5" t="s">
        <v>372</v>
      </c>
      <c r="E1761" s="6">
        <v>19</v>
      </c>
      <c r="F1761" s="3">
        <v>930.81</v>
      </c>
      <c r="G1761" s="3">
        <v>582.16</v>
      </c>
      <c r="H1761" s="8">
        <f t="shared" si="351"/>
        <v>30.639999999999997</v>
      </c>
      <c r="I1761" s="3">
        <v>348.65</v>
      </c>
      <c r="J1761" s="4">
        <v>0.37</v>
      </c>
      <c r="K1761" s="2" t="str">
        <f t="shared" si="352"/>
        <v>Friday</v>
      </c>
      <c r="L1761" s="5">
        <f t="shared" si="353"/>
        <v>43703</v>
      </c>
      <c r="M1761" s="2" t="str">
        <f t="shared" si="354"/>
        <v>Monday</v>
      </c>
      <c r="N1761" s="2" t="str">
        <f t="shared" si="355"/>
        <v>Monday</v>
      </c>
      <c r="O1761" s="12">
        <f t="shared" si="356"/>
        <v>0</v>
      </c>
      <c r="P1761" s="11" t="str">
        <f t="shared" si="357"/>
        <v>High Cost per Unit</v>
      </c>
      <c r="Q1761" s="12">
        <f t="shared" si="358"/>
        <v>0</v>
      </c>
      <c r="R1761" s="12">
        <f t="shared" si="359"/>
        <v>27.924299999999999</v>
      </c>
      <c r="S1761" s="12">
        <f t="shared" si="360"/>
        <v>0</v>
      </c>
      <c r="T1761" s="12">
        <f t="shared" si="361"/>
        <v>0</v>
      </c>
      <c r="U1761" s="12">
        <f t="shared" si="362"/>
        <v>0</v>
      </c>
      <c r="V1761" s="13" t="str">
        <f t="shared" ca="1" si="363"/>
        <v>Greater Than 8 Weeks Old</v>
      </c>
    </row>
    <row r="1762" spans="1:22" x14ac:dyDescent="0.35">
      <c r="A1762" s="2" t="s">
        <v>221</v>
      </c>
      <c r="B1762" s="5">
        <v>43701</v>
      </c>
      <c r="C1762" s="5" t="s">
        <v>369</v>
      </c>
      <c r="D1762" s="5" t="s">
        <v>372</v>
      </c>
      <c r="E1762" s="6">
        <v>13</v>
      </c>
      <c r="F1762" s="3">
        <v>636.87</v>
      </c>
      <c r="G1762" s="3">
        <v>398.32</v>
      </c>
      <c r="H1762" s="8">
        <f t="shared" si="351"/>
        <v>30.64</v>
      </c>
      <c r="I1762" s="3">
        <v>238.55</v>
      </c>
      <c r="J1762" s="4">
        <v>0.37</v>
      </c>
      <c r="K1762" s="2" t="str">
        <f t="shared" si="352"/>
        <v>Saturday</v>
      </c>
      <c r="L1762" s="5">
        <f t="shared" si="353"/>
        <v>43704</v>
      </c>
      <c r="M1762" s="2" t="str">
        <f t="shared" si="354"/>
        <v>Tuesday</v>
      </c>
      <c r="N1762" s="2" t="str">
        <f t="shared" si="355"/>
        <v>Tuesday</v>
      </c>
      <c r="O1762" s="12">
        <f t="shared" si="356"/>
        <v>0</v>
      </c>
      <c r="P1762" s="11" t="str">
        <f t="shared" si="357"/>
        <v>High Cost per Unit</v>
      </c>
      <c r="Q1762" s="12">
        <f t="shared" si="358"/>
        <v>0</v>
      </c>
      <c r="R1762" s="12">
        <f t="shared" si="359"/>
        <v>19.106099999999998</v>
      </c>
      <c r="S1762" s="12">
        <f t="shared" si="360"/>
        <v>0</v>
      </c>
      <c r="T1762" s="12">
        <f t="shared" si="361"/>
        <v>63.687000000000005</v>
      </c>
      <c r="U1762" s="12">
        <f t="shared" si="362"/>
        <v>0</v>
      </c>
      <c r="V1762" s="13" t="str">
        <f t="shared" ca="1" si="363"/>
        <v>Greater Than 8 Weeks Old</v>
      </c>
    </row>
    <row r="1763" spans="1:22" x14ac:dyDescent="0.35">
      <c r="A1763" s="2" t="s">
        <v>221</v>
      </c>
      <c r="B1763" s="5">
        <v>43702</v>
      </c>
      <c r="C1763" s="5" t="s">
        <v>369</v>
      </c>
      <c r="D1763" s="5" t="s">
        <v>372</v>
      </c>
      <c r="E1763" s="6">
        <v>13</v>
      </c>
      <c r="F1763" s="3">
        <v>636.87</v>
      </c>
      <c r="G1763" s="3">
        <v>398.32</v>
      </c>
      <c r="H1763" s="8">
        <f t="shared" si="351"/>
        <v>30.64</v>
      </c>
      <c r="I1763" s="3">
        <v>238.55</v>
      </c>
      <c r="J1763" s="4">
        <v>0.37</v>
      </c>
      <c r="K1763" s="2" t="str">
        <f t="shared" si="352"/>
        <v>Sunday</v>
      </c>
      <c r="L1763" s="5">
        <f t="shared" si="353"/>
        <v>43705</v>
      </c>
      <c r="M1763" s="2" t="str">
        <f t="shared" si="354"/>
        <v>Wednesday</v>
      </c>
      <c r="N1763" s="2" t="str">
        <f t="shared" si="355"/>
        <v>Wednesday</v>
      </c>
      <c r="O1763" s="12">
        <f t="shared" si="356"/>
        <v>0</v>
      </c>
      <c r="P1763" s="11" t="str">
        <f t="shared" si="357"/>
        <v>High Cost per Unit</v>
      </c>
      <c r="Q1763" s="12">
        <f t="shared" si="358"/>
        <v>0</v>
      </c>
      <c r="R1763" s="12">
        <f t="shared" si="359"/>
        <v>19.106099999999998</v>
      </c>
      <c r="S1763" s="12">
        <f t="shared" si="360"/>
        <v>0</v>
      </c>
      <c r="T1763" s="12">
        <f t="shared" si="361"/>
        <v>0</v>
      </c>
      <c r="U1763" s="12">
        <f t="shared" si="362"/>
        <v>0</v>
      </c>
      <c r="V1763" s="13" t="str">
        <f t="shared" ca="1" si="363"/>
        <v>Greater Than 8 Weeks Old</v>
      </c>
    </row>
    <row r="1764" spans="1:22" x14ac:dyDescent="0.35">
      <c r="A1764" s="2" t="s">
        <v>221</v>
      </c>
      <c r="B1764" s="5">
        <v>43703</v>
      </c>
      <c r="C1764" s="5" t="s">
        <v>369</v>
      </c>
      <c r="D1764" s="5" t="s">
        <v>372</v>
      </c>
      <c r="E1764" s="6">
        <v>35</v>
      </c>
      <c r="F1764" s="3">
        <v>1650.95</v>
      </c>
      <c r="G1764" s="3">
        <v>1072.4000000000001</v>
      </c>
      <c r="H1764" s="8">
        <f t="shared" si="351"/>
        <v>30.640000000000004</v>
      </c>
      <c r="I1764" s="3">
        <v>578.54999999999995</v>
      </c>
      <c r="J1764" s="4">
        <v>0.35</v>
      </c>
      <c r="K1764" s="2" t="str">
        <f t="shared" si="352"/>
        <v>Monday</v>
      </c>
      <c r="L1764" s="5">
        <f t="shared" si="353"/>
        <v>43706</v>
      </c>
      <c r="M1764" s="2" t="str">
        <f t="shared" si="354"/>
        <v>Thursday</v>
      </c>
      <c r="N1764" s="2" t="str">
        <f t="shared" si="355"/>
        <v>Thursday</v>
      </c>
      <c r="O1764" s="12">
        <f t="shared" si="356"/>
        <v>0</v>
      </c>
      <c r="P1764" s="11" t="str">
        <f t="shared" si="357"/>
        <v>High Cost per Unit</v>
      </c>
      <c r="Q1764" s="12">
        <f t="shared" si="358"/>
        <v>0</v>
      </c>
      <c r="R1764" s="12">
        <f t="shared" si="359"/>
        <v>49.528500000000001</v>
      </c>
      <c r="S1764" s="12">
        <f t="shared" si="360"/>
        <v>0</v>
      </c>
      <c r="T1764" s="12">
        <f t="shared" si="361"/>
        <v>0</v>
      </c>
      <c r="U1764" s="12">
        <f t="shared" si="362"/>
        <v>0</v>
      </c>
      <c r="V1764" s="13" t="str">
        <f t="shared" ca="1" si="363"/>
        <v>Greater Than 8 Weeks Old</v>
      </c>
    </row>
    <row r="1765" spans="1:22" x14ac:dyDescent="0.35">
      <c r="A1765" s="2" t="s">
        <v>221</v>
      </c>
      <c r="B1765" s="5">
        <v>43704</v>
      </c>
      <c r="C1765" s="5" t="s">
        <v>369</v>
      </c>
      <c r="D1765" s="5" t="s">
        <v>372</v>
      </c>
      <c r="E1765" s="6">
        <v>32</v>
      </c>
      <c r="F1765" s="3">
        <v>1415.78</v>
      </c>
      <c r="G1765" s="3">
        <v>980.48</v>
      </c>
      <c r="H1765" s="8">
        <f t="shared" si="351"/>
        <v>30.64</v>
      </c>
      <c r="I1765" s="3">
        <v>435.3</v>
      </c>
      <c r="J1765" s="4">
        <v>0.31</v>
      </c>
      <c r="K1765" s="2" t="str">
        <f t="shared" si="352"/>
        <v>Tuesday</v>
      </c>
      <c r="L1765" s="5">
        <f t="shared" si="353"/>
        <v>43707</v>
      </c>
      <c r="M1765" s="2" t="str">
        <f t="shared" si="354"/>
        <v>Friday</v>
      </c>
      <c r="N1765" s="2" t="str">
        <f t="shared" si="355"/>
        <v>Friday</v>
      </c>
      <c r="O1765" s="12">
        <f t="shared" si="356"/>
        <v>70.789000000000001</v>
      </c>
      <c r="P1765" s="11" t="str">
        <f t="shared" si="357"/>
        <v>High Cost per Unit</v>
      </c>
      <c r="Q1765" s="12">
        <f t="shared" si="358"/>
        <v>0</v>
      </c>
      <c r="R1765" s="12">
        <f t="shared" si="359"/>
        <v>42.473399999999998</v>
      </c>
      <c r="S1765" s="12">
        <f t="shared" si="360"/>
        <v>0</v>
      </c>
      <c r="T1765" s="12">
        <f t="shared" si="361"/>
        <v>0</v>
      </c>
      <c r="U1765" s="12">
        <f t="shared" si="362"/>
        <v>0</v>
      </c>
      <c r="V1765" s="13" t="str">
        <f t="shared" ca="1" si="363"/>
        <v>Greater Than 8 Weeks Old</v>
      </c>
    </row>
    <row r="1766" spans="1:22" x14ac:dyDescent="0.35">
      <c r="A1766" s="2" t="s">
        <v>221</v>
      </c>
      <c r="B1766" s="5">
        <v>43705</v>
      </c>
      <c r="C1766" s="5" t="s">
        <v>369</v>
      </c>
      <c r="D1766" s="5" t="s">
        <v>372</v>
      </c>
      <c r="E1766" s="6">
        <v>37</v>
      </c>
      <c r="F1766" s="3">
        <v>1646.03</v>
      </c>
      <c r="G1766" s="3">
        <v>1133.68</v>
      </c>
      <c r="H1766" s="8">
        <f t="shared" si="351"/>
        <v>30.64</v>
      </c>
      <c r="I1766" s="3">
        <v>512.35</v>
      </c>
      <c r="J1766" s="4">
        <v>0.31</v>
      </c>
      <c r="K1766" s="2" t="str">
        <f t="shared" si="352"/>
        <v>Wednesday</v>
      </c>
      <c r="L1766" s="5">
        <f t="shared" si="353"/>
        <v>43708</v>
      </c>
      <c r="M1766" s="2" t="str">
        <f t="shared" si="354"/>
        <v>Saturday</v>
      </c>
      <c r="N1766" s="2" t="str">
        <f t="shared" si="355"/>
        <v>Saturday</v>
      </c>
      <c r="O1766" s="12">
        <f t="shared" si="356"/>
        <v>0</v>
      </c>
      <c r="P1766" s="11" t="str">
        <f t="shared" si="357"/>
        <v>High Cost per Unit</v>
      </c>
      <c r="Q1766" s="12">
        <f t="shared" si="358"/>
        <v>0</v>
      </c>
      <c r="R1766" s="12">
        <f t="shared" si="359"/>
        <v>49.380899999999997</v>
      </c>
      <c r="S1766" s="12">
        <f t="shared" si="360"/>
        <v>0</v>
      </c>
      <c r="T1766" s="12">
        <f t="shared" si="361"/>
        <v>0</v>
      </c>
      <c r="U1766" s="12">
        <f t="shared" si="362"/>
        <v>0</v>
      </c>
      <c r="V1766" s="13" t="str">
        <f t="shared" ca="1" si="363"/>
        <v>Greater Than 8 Weeks Old</v>
      </c>
    </row>
    <row r="1767" spans="1:22" x14ac:dyDescent="0.35">
      <c r="A1767" s="2" t="s">
        <v>221</v>
      </c>
      <c r="B1767" s="5">
        <v>43706</v>
      </c>
      <c r="C1767" s="5" t="s">
        <v>369</v>
      </c>
      <c r="D1767" s="5" t="s">
        <v>372</v>
      </c>
      <c r="E1767" s="6">
        <v>21</v>
      </c>
      <c r="F1767" s="3">
        <v>935.69</v>
      </c>
      <c r="G1767" s="3">
        <v>643.44000000000005</v>
      </c>
      <c r="H1767" s="8">
        <f t="shared" si="351"/>
        <v>30.640000000000004</v>
      </c>
      <c r="I1767" s="3">
        <v>292.25</v>
      </c>
      <c r="J1767" s="4">
        <v>0.31</v>
      </c>
      <c r="K1767" s="2" t="str">
        <f t="shared" si="352"/>
        <v>Thursday</v>
      </c>
      <c r="L1767" s="5">
        <f t="shared" si="353"/>
        <v>43709</v>
      </c>
      <c r="M1767" s="2" t="str">
        <f t="shared" si="354"/>
        <v>Sunday</v>
      </c>
      <c r="N1767" s="2" t="str">
        <f t="shared" si="355"/>
        <v>Monday</v>
      </c>
      <c r="O1767" s="12">
        <f t="shared" si="356"/>
        <v>0</v>
      </c>
      <c r="P1767" s="11" t="str">
        <f t="shared" si="357"/>
        <v>High Cost per Unit</v>
      </c>
      <c r="Q1767" s="12">
        <f t="shared" si="358"/>
        <v>0</v>
      </c>
      <c r="R1767" s="12">
        <f t="shared" si="359"/>
        <v>28.070700000000002</v>
      </c>
      <c r="S1767" s="12">
        <f t="shared" si="360"/>
        <v>0</v>
      </c>
      <c r="T1767" s="12">
        <f t="shared" si="361"/>
        <v>0</v>
      </c>
      <c r="U1767" s="12">
        <f t="shared" si="362"/>
        <v>0</v>
      </c>
      <c r="V1767" s="13" t="str">
        <f t="shared" ca="1" si="363"/>
        <v>Greater Than 8 Weeks Old</v>
      </c>
    </row>
    <row r="1768" spans="1:22" x14ac:dyDescent="0.35">
      <c r="A1768" s="2" t="s">
        <v>221</v>
      </c>
      <c r="B1768" s="5">
        <v>43707</v>
      </c>
      <c r="C1768" s="5" t="s">
        <v>369</v>
      </c>
      <c r="D1768" s="5" t="s">
        <v>372</v>
      </c>
      <c r="E1768" s="6">
        <v>5</v>
      </c>
      <c r="F1768" s="3">
        <v>335.17</v>
      </c>
      <c r="G1768" s="3">
        <v>153.19999999999999</v>
      </c>
      <c r="H1768" s="8">
        <f t="shared" si="351"/>
        <v>30.639999999999997</v>
      </c>
      <c r="I1768" s="3">
        <v>181.97</v>
      </c>
      <c r="J1768" s="4">
        <v>0.54</v>
      </c>
      <c r="K1768" s="2" t="str">
        <f t="shared" si="352"/>
        <v>Friday</v>
      </c>
      <c r="L1768" s="5">
        <f t="shared" si="353"/>
        <v>43710</v>
      </c>
      <c r="M1768" s="2" t="str">
        <f t="shared" si="354"/>
        <v>Monday</v>
      </c>
      <c r="N1768" s="2" t="str">
        <f t="shared" si="355"/>
        <v>Monday</v>
      </c>
      <c r="O1768" s="12">
        <f t="shared" si="356"/>
        <v>0</v>
      </c>
      <c r="P1768" s="11" t="str">
        <f t="shared" si="357"/>
        <v>High Cost per Unit</v>
      </c>
      <c r="Q1768" s="12">
        <f t="shared" si="358"/>
        <v>0</v>
      </c>
      <c r="R1768" s="12">
        <f t="shared" si="359"/>
        <v>10.055099999999999</v>
      </c>
      <c r="S1768" s="12">
        <f t="shared" si="360"/>
        <v>0</v>
      </c>
      <c r="T1768" s="12">
        <f t="shared" si="361"/>
        <v>0</v>
      </c>
      <c r="U1768" s="12">
        <f t="shared" si="362"/>
        <v>0</v>
      </c>
      <c r="V1768" s="13" t="str">
        <f t="shared" ca="1" si="363"/>
        <v>Greater Than 8 Weeks Old</v>
      </c>
    </row>
    <row r="1769" spans="1:22" x14ac:dyDescent="0.35">
      <c r="A1769" s="2" t="s">
        <v>221</v>
      </c>
      <c r="B1769" s="5">
        <v>43708</v>
      </c>
      <c r="C1769" s="5" t="s">
        <v>369</v>
      </c>
      <c r="D1769" s="5" t="s">
        <v>372</v>
      </c>
      <c r="E1769" s="6">
        <v>1</v>
      </c>
      <c r="F1769" s="3">
        <v>62</v>
      </c>
      <c r="G1769" s="3">
        <v>30.64</v>
      </c>
      <c r="H1769" s="8">
        <f t="shared" si="351"/>
        <v>30.64</v>
      </c>
      <c r="I1769" s="3">
        <v>31.36</v>
      </c>
      <c r="J1769" s="4">
        <v>0.51</v>
      </c>
      <c r="K1769" s="2" t="str">
        <f t="shared" si="352"/>
        <v>Saturday</v>
      </c>
      <c r="L1769" s="5">
        <f t="shared" si="353"/>
        <v>43711</v>
      </c>
      <c r="M1769" s="2" t="str">
        <f t="shared" si="354"/>
        <v>Tuesday</v>
      </c>
      <c r="N1769" s="2" t="str">
        <f t="shared" si="355"/>
        <v>Tuesday</v>
      </c>
      <c r="O1769" s="12">
        <f t="shared" si="356"/>
        <v>0</v>
      </c>
      <c r="P1769" s="11" t="str">
        <f t="shared" si="357"/>
        <v>High Cost per Unit</v>
      </c>
      <c r="Q1769" s="12">
        <f t="shared" si="358"/>
        <v>0</v>
      </c>
      <c r="R1769" s="12">
        <f t="shared" si="359"/>
        <v>0</v>
      </c>
      <c r="S1769" s="12">
        <f t="shared" si="360"/>
        <v>0</v>
      </c>
      <c r="T1769" s="12">
        <f t="shared" si="361"/>
        <v>6.2</v>
      </c>
      <c r="U1769" s="12">
        <f t="shared" si="362"/>
        <v>0</v>
      </c>
      <c r="V1769" s="13" t="str">
        <f t="shared" ca="1" si="363"/>
        <v>Greater Than 8 Weeks Old</v>
      </c>
    </row>
    <row r="1770" spans="1:22" x14ac:dyDescent="0.35">
      <c r="A1770" s="2" t="s">
        <v>44</v>
      </c>
      <c r="B1770" s="5">
        <v>43705</v>
      </c>
      <c r="C1770" s="5" t="s">
        <v>369</v>
      </c>
      <c r="D1770" s="5" t="s">
        <v>393</v>
      </c>
      <c r="E1770" s="6">
        <v>3</v>
      </c>
      <c r="F1770" s="3">
        <v>297</v>
      </c>
      <c r="G1770" s="3">
        <v>96</v>
      </c>
      <c r="H1770" s="8">
        <f t="shared" si="351"/>
        <v>32</v>
      </c>
      <c r="I1770" s="3">
        <v>201</v>
      </c>
      <c r="J1770" s="4">
        <v>0.68</v>
      </c>
      <c r="K1770" s="2" t="str">
        <f t="shared" si="352"/>
        <v>Wednesday</v>
      </c>
      <c r="L1770" s="5">
        <f t="shared" si="353"/>
        <v>43708</v>
      </c>
      <c r="M1770" s="2" t="str">
        <f t="shared" si="354"/>
        <v>Saturday</v>
      </c>
      <c r="N1770" s="2" t="str">
        <f t="shared" si="355"/>
        <v>Saturday</v>
      </c>
      <c r="O1770" s="12">
        <f t="shared" si="356"/>
        <v>0</v>
      </c>
      <c r="P1770" s="11" t="str">
        <f t="shared" si="357"/>
        <v>High Cost per Unit</v>
      </c>
      <c r="Q1770" s="12">
        <f t="shared" si="358"/>
        <v>0</v>
      </c>
      <c r="R1770" s="12">
        <f t="shared" si="359"/>
        <v>8.91</v>
      </c>
      <c r="S1770" s="12">
        <f t="shared" si="360"/>
        <v>0</v>
      </c>
      <c r="T1770" s="12">
        <f t="shared" si="361"/>
        <v>0</v>
      </c>
      <c r="U1770" s="12">
        <f t="shared" si="362"/>
        <v>0</v>
      </c>
      <c r="V1770" s="13" t="str">
        <f t="shared" ca="1" si="363"/>
        <v>Greater Than 8 Weeks Old</v>
      </c>
    </row>
    <row r="1771" spans="1:22" x14ac:dyDescent="0.35">
      <c r="A1771" s="2" t="s">
        <v>44</v>
      </c>
      <c r="B1771" s="5">
        <v>43706</v>
      </c>
      <c r="C1771" s="5" t="s">
        <v>369</v>
      </c>
      <c r="D1771" s="5" t="s">
        <v>393</v>
      </c>
      <c r="E1771" s="6">
        <v>2</v>
      </c>
      <c r="F1771" s="3">
        <v>198</v>
      </c>
      <c r="G1771" s="3">
        <v>64</v>
      </c>
      <c r="H1771" s="8">
        <f t="shared" si="351"/>
        <v>32</v>
      </c>
      <c r="I1771" s="3">
        <v>134</v>
      </c>
      <c r="J1771" s="4">
        <v>0.68</v>
      </c>
      <c r="K1771" s="2" t="str">
        <f t="shared" si="352"/>
        <v>Thursday</v>
      </c>
      <c r="L1771" s="5">
        <f t="shared" si="353"/>
        <v>43709</v>
      </c>
      <c r="M1771" s="2" t="str">
        <f t="shared" si="354"/>
        <v>Sunday</v>
      </c>
      <c r="N1771" s="2" t="str">
        <f t="shared" si="355"/>
        <v>Monday</v>
      </c>
      <c r="O1771" s="12">
        <f t="shared" si="356"/>
        <v>0</v>
      </c>
      <c r="P1771" s="11" t="str">
        <f t="shared" si="357"/>
        <v>High Cost per Unit</v>
      </c>
      <c r="Q1771" s="12">
        <f t="shared" si="358"/>
        <v>0</v>
      </c>
      <c r="R1771" s="12">
        <f t="shared" si="359"/>
        <v>5.9399999999999995</v>
      </c>
      <c r="S1771" s="12">
        <f t="shared" si="360"/>
        <v>0</v>
      </c>
      <c r="T1771" s="12">
        <f t="shared" si="361"/>
        <v>0</v>
      </c>
      <c r="U1771" s="12">
        <f t="shared" si="362"/>
        <v>0</v>
      </c>
      <c r="V1771" s="13" t="str">
        <f t="shared" ca="1" si="363"/>
        <v>Greater Than 8 Weeks Old</v>
      </c>
    </row>
    <row r="1772" spans="1:22" x14ac:dyDescent="0.35">
      <c r="A1772" s="2" t="s">
        <v>44</v>
      </c>
      <c r="B1772" s="5">
        <v>43707</v>
      </c>
      <c r="C1772" s="5" t="s">
        <v>369</v>
      </c>
      <c r="D1772" s="5" t="s">
        <v>393</v>
      </c>
      <c r="E1772" s="6">
        <v>1</v>
      </c>
      <c r="F1772" s="3">
        <v>99</v>
      </c>
      <c r="G1772" s="3">
        <v>32</v>
      </c>
      <c r="H1772" s="8">
        <f t="shared" si="351"/>
        <v>32</v>
      </c>
      <c r="I1772" s="3">
        <v>67</v>
      </c>
      <c r="J1772" s="4">
        <v>0.68</v>
      </c>
      <c r="K1772" s="2" t="str">
        <f t="shared" si="352"/>
        <v>Friday</v>
      </c>
      <c r="L1772" s="5">
        <f t="shared" si="353"/>
        <v>43710</v>
      </c>
      <c r="M1772" s="2" t="str">
        <f t="shared" si="354"/>
        <v>Monday</v>
      </c>
      <c r="N1772" s="2" t="str">
        <f t="shared" si="355"/>
        <v>Monday</v>
      </c>
      <c r="O1772" s="12">
        <f t="shared" si="356"/>
        <v>0</v>
      </c>
      <c r="P1772" s="11" t="str">
        <f t="shared" si="357"/>
        <v>High Cost per Unit</v>
      </c>
      <c r="Q1772" s="12">
        <f t="shared" si="358"/>
        <v>0</v>
      </c>
      <c r="R1772" s="12">
        <f t="shared" si="359"/>
        <v>0</v>
      </c>
      <c r="S1772" s="12">
        <f t="shared" si="360"/>
        <v>0</v>
      </c>
      <c r="T1772" s="12">
        <f t="shared" si="361"/>
        <v>0</v>
      </c>
      <c r="U1772" s="12">
        <f t="shared" si="362"/>
        <v>0</v>
      </c>
      <c r="V1772" s="13" t="str">
        <f t="shared" ca="1" si="363"/>
        <v>Greater Than 8 Weeks Old</v>
      </c>
    </row>
    <row r="1773" spans="1:22" x14ac:dyDescent="0.35">
      <c r="A1773" s="2" t="s">
        <v>44</v>
      </c>
      <c r="B1773" s="5">
        <v>43708</v>
      </c>
      <c r="C1773" s="5" t="s">
        <v>369</v>
      </c>
      <c r="D1773" s="5" t="s">
        <v>393</v>
      </c>
      <c r="E1773" s="6">
        <v>1</v>
      </c>
      <c r="F1773" s="3">
        <v>99</v>
      </c>
      <c r="G1773" s="3">
        <v>32</v>
      </c>
      <c r="H1773" s="8">
        <f t="shared" si="351"/>
        <v>32</v>
      </c>
      <c r="I1773" s="3">
        <v>67</v>
      </c>
      <c r="J1773" s="4">
        <v>0.68</v>
      </c>
      <c r="K1773" s="2" t="str">
        <f t="shared" si="352"/>
        <v>Saturday</v>
      </c>
      <c r="L1773" s="5">
        <f t="shared" si="353"/>
        <v>43711</v>
      </c>
      <c r="M1773" s="2" t="str">
        <f t="shared" si="354"/>
        <v>Tuesday</v>
      </c>
      <c r="N1773" s="2" t="str">
        <f t="shared" si="355"/>
        <v>Tuesday</v>
      </c>
      <c r="O1773" s="12">
        <f t="shared" si="356"/>
        <v>0</v>
      </c>
      <c r="P1773" s="11" t="str">
        <f t="shared" si="357"/>
        <v>High Cost per Unit</v>
      </c>
      <c r="Q1773" s="12">
        <f t="shared" si="358"/>
        <v>0</v>
      </c>
      <c r="R1773" s="12">
        <f t="shared" si="359"/>
        <v>0</v>
      </c>
      <c r="S1773" s="12">
        <f t="shared" si="360"/>
        <v>0</v>
      </c>
      <c r="T1773" s="12">
        <f t="shared" si="361"/>
        <v>9.9</v>
      </c>
      <c r="U1773" s="12">
        <f t="shared" si="362"/>
        <v>0</v>
      </c>
      <c r="V1773" s="13" t="str">
        <f t="shared" ca="1" si="363"/>
        <v>Greater Than 8 Weeks Old</v>
      </c>
    </row>
    <row r="1774" spans="1:22" x14ac:dyDescent="0.35">
      <c r="A1774" s="2" t="s">
        <v>152</v>
      </c>
      <c r="B1774" s="5">
        <v>43678</v>
      </c>
      <c r="C1774" s="5" t="s">
        <v>369</v>
      </c>
      <c r="D1774" s="5" t="s">
        <v>393</v>
      </c>
      <c r="E1774" s="6">
        <v>9</v>
      </c>
      <c r="F1774" s="3">
        <v>1071</v>
      </c>
      <c r="G1774" s="3">
        <v>337.5</v>
      </c>
      <c r="H1774" s="8">
        <f t="shared" si="351"/>
        <v>37.5</v>
      </c>
      <c r="I1774" s="3">
        <v>733.5</v>
      </c>
      <c r="J1774" s="4">
        <v>0.68</v>
      </c>
      <c r="K1774" s="2" t="str">
        <f t="shared" si="352"/>
        <v>Thursday</v>
      </c>
      <c r="L1774" s="5">
        <f t="shared" si="353"/>
        <v>43681</v>
      </c>
      <c r="M1774" s="2" t="str">
        <f t="shared" si="354"/>
        <v>Sunday</v>
      </c>
      <c r="N1774" s="2" t="str">
        <f t="shared" si="355"/>
        <v>Monday</v>
      </c>
      <c r="O1774" s="12">
        <f t="shared" si="356"/>
        <v>0</v>
      </c>
      <c r="P1774" s="11" t="str">
        <f t="shared" si="357"/>
        <v>High Cost per Unit</v>
      </c>
      <c r="Q1774" s="12">
        <f t="shared" si="358"/>
        <v>0</v>
      </c>
      <c r="R1774" s="12">
        <f t="shared" si="359"/>
        <v>32.129999999999995</v>
      </c>
      <c r="S1774" s="12">
        <f t="shared" si="360"/>
        <v>0</v>
      </c>
      <c r="T1774" s="12">
        <f t="shared" si="361"/>
        <v>0</v>
      </c>
      <c r="U1774" s="12">
        <f t="shared" si="362"/>
        <v>0</v>
      </c>
      <c r="V1774" s="13" t="str">
        <f t="shared" ca="1" si="363"/>
        <v>Greater Than 8 Weeks Old</v>
      </c>
    </row>
    <row r="1775" spans="1:22" x14ac:dyDescent="0.35">
      <c r="A1775" s="2" t="s">
        <v>152</v>
      </c>
      <c r="B1775" s="5">
        <v>43679</v>
      </c>
      <c r="C1775" s="5" t="s">
        <v>369</v>
      </c>
      <c r="D1775" s="5" t="s">
        <v>393</v>
      </c>
      <c r="E1775" s="6">
        <v>12</v>
      </c>
      <c r="F1775" s="3">
        <v>1428</v>
      </c>
      <c r="G1775" s="3">
        <v>450</v>
      </c>
      <c r="H1775" s="8">
        <f t="shared" si="351"/>
        <v>37.5</v>
      </c>
      <c r="I1775" s="3">
        <v>978</v>
      </c>
      <c r="J1775" s="4">
        <v>0.68</v>
      </c>
      <c r="K1775" s="2" t="str">
        <f t="shared" si="352"/>
        <v>Friday</v>
      </c>
      <c r="L1775" s="5">
        <f t="shared" si="353"/>
        <v>43682</v>
      </c>
      <c r="M1775" s="2" t="str">
        <f t="shared" si="354"/>
        <v>Monday</v>
      </c>
      <c r="N1775" s="2" t="str">
        <f t="shared" si="355"/>
        <v>Monday</v>
      </c>
      <c r="O1775" s="12">
        <f t="shared" si="356"/>
        <v>0</v>
      </c>
      <c r="P1775" s="11" t="str">
        <f t="shared" si="357"/>
        <v>High Cost per Unit</v>
      </c>
      <c r="Q1775" s="12">
        <f t="shared" si="358"/>
        <v>0</v>
      </c>
      <c r="R1775" s="12">
        <f t="shared" si="359"/>
        <v>42.839999999999996</v>
      </c>
      <c r="S1775" s="12">
        <f t="shared" si="360"/>
        <v>0</v>
      </c>
      <c r="T1775" s="12">
        <f t="shared" si="361"/>
        <v>0</v>
      </c>
      <c r="U1775" s="12">
        <f t="shared" si="362"/>
        <v>0</v>
      </c>
      <c r="V1775" s="13" t="str">
        <f t="shared" ca="1" si="363"/>
        <v>Greater Than 8 Weeks Old</v>
      </c>
    </row>
    <row r="1776" spans="1:22" x14ac:dyDescent="0.35">
      <c r="A1776" s="2" t="s">
        <v>152</v>
      </c>
      <c r="B1776" s="5">
        <v>43680</v>
      </c>
      <c r="C1776" s="5" t="s">
        <v>369</v>
      </c>
      <c r="D1776" s="5" t="s">
        <v>393</v>
      </c>
      <c r="E1776" s="6">
        <v>18</v>
      </c>
      <c r="F1776" s="3">
        <v>2142</v>
      </c>
      <c r="G1776" s="3">
        <v>675</v>
      </c>
      <c r="H1776" s="8">
        <f t="shared" si="351"/>
        <v>37.5</v>
      </c>
      <c r="I1776" s="3">
        <v>1467</v>
      </c>
      <c r="J1776" s="4">
        <v>0.68</v>
      </c>
      <c r="K1776" s="2" t="str">
        <f t="shared" si="352"/>
        <v>Saturday</v>
      </c>
      <c r="L1776" s="5">
        <f t="shared" si="353"/>
        <v>43683</v>
      </c>
      <c r="M1776" s="2" t="str">
        <f t="shared" si="354"/>
        <v>Tuesday</v>
      </c>
      <c r="N1776" s="2" t="str">
        <f t="shared" si="355"/>
        <v>Tuesday</v>
      </c>
      <c r="O1776" s="12">
        <f t="shared" si="356"/>
        <v>0</v>
      </c>
      <c r="P1776" s="11" t="str">
        <f t="shared" si="357"/>
        <v>High Cost per Unit</v>
      </c>
      <c r="Q1776" s="12">
        <f t="shared" si="358"/>
        <v>0</v>
      </c>
      <c r="R1776" s="12">
        <f t="shared" si="359"/>
        <v>64.259999999999991</v>
      </c>
      <c r="S1776" s="12">
        <f t="shared" si="360"/>
        <v>0</v>
      </c>
      <c r="T1776" s="12">
        <f t="shared" si="361"/>
        <v>214.20000000000002</v>
      </c>
      <c r="U1776" s="12">
        <f t="shared" si="362"/>
        <v>0</v>
      </c>
      <c r="V1776" s="13" t="str">
        <f t="shared" ca="1" si="363"/>
        <v>Greater Than 8 Weeks Old</v>
      </c>
    </row>
    <row r="1777" spans="1:22" x14ac:dyDescent="0.35">
      <c r="A1777" s="2" t="s">
        <v>152</v>
      </c>
      <c r="B1777" s="5">
        <v>43681</v>
      </c>
      <c r="C1777" s="5" t="s">
        <v>369</v>
      </c>
      <c r="D1777" s="5" t="s">
        <v>393</v>
      </c>
      <c r="E1777" s="6">
        <v>22</v>
      </c>
      <c r="F1777" s="3">
        <v>2618</v>
      </c>
      <c r="G1777" s="3">
        <v>825</v>
      </c>
      <c r="H1777" s="8">
        <f t="shared" si="351"/>
        <v>37.5</v>
      </c>
      <c r="I1777" s="3">
        <v>1793</v>
      </c>
      <c r="J1777" s="4">
        <v>0.68</v>
      </c>
      <c r="K1777" s="2" t="str">
        <f t="shared" si="352"/>
        <v>Sunday</v>
      </c>
      <c r="L1777" s="5">
        <f t="shared" si="353"/>
        <v>43684</v>
      </c>
      <c r="M1777" s="2" t="str">
        <f t="shared" si="354"/>
        <v>Wednesday</v>
      </c>
      <c r="N1777" s="2" t="str">
        <f t="shared" si="355"/>
        <v>Wednesday</v>
      </c>
      <c r="O1777" s="12">
        <f t="shared" si="356"/>
        <v>0</v>
      </c>
      <c r="P1777" s="11" t="str">
        <f t="shared" si="357"/>
        <v>High Cost per Unit</v>
      </c>
      <c r="Q1777" s="12">
        <f t="shared" si="358"/>
        <v>0</v>
      </c>
      <c r="R1777" s="12">
        <f t="shared" si="359"/>
        <v>78.539999999999992</v>
      </c>
      <c r="S1777" s="12">
        <f t="shared" si="360"/>
        <v>0</v>
      </c>
      <c r="T1777" s="12">
        <f t="shared" si="361"/>
        <v>0</v>
      </c>
      <c r="U1777" s="12">
        <f t="shared" si="362"/>
        <v>0</v>
      </c>
      <c r="V1777" s="13" t="str">
        <f t="shared" ca="1" si="363"/>
        <v>Greater Than 8 Weeks Old</v>
      </c>
    </row>
    <row r="1778" spans="1:22" x14ac:dyDescent="0.35">
      <c r="A1778" s="2" t="s">
        <v>152</v>
      </c>
      <c r="B1778" s="5">
        <v>43682</v>
      </c>
      <c r="C1778" s="5" t="s">
        <v>369</v>
      </c>
      <c r="D1778" s="5" t="s">
        <v>393</v>
      </c>
      <c r="E1778" s="6">
        <v>15</v>
      </c>
      <c r="F1778" s="3">
        <v>1666</v>
      </c>
      <c r="G1778" s="3">
        <v>562.5</v>
      </c>
      <c r="H1778" s="8">
        <f t="shared" si="351"/>
        <v>37.5</v>
      </c>
      <c r="I1778" s="3">
        <v>1103.5</v>
      </c>
      <c r="J1778" s="4">
        <v>0.66</v>
      </c>
      <c r="K1778" s="2" t="str">
        <f t="shared" si="352"/>
        <v>Monday</v>
      </c>
      <c r="L1778" s="5">
        <f t="shared" si="353"/>
        <v>43685</v>
      </c>
      <c r="M1778" s="2" t="str">
        <f t="shared" si="354"/>
        <v>Thursday</v>
      </c>
      <c r="N1778" s="2" t="str">
        <f t="shared" si="355"/>
        <v>Thursday</v>
      </c>
      <c r="O1778" s="12">
        <f t="shared" si="356"/>
        <v>0</v>
      </c>
      <c r="P1778" s="11" t="str">
        <f t="shared" si="357"/>
        <v>High Cost per Unit</v>
      </c>
      <c r="Q1778" s="12">
        <f t="shared" si="358"/>
        <v>0</v>
      </c>
      <c r="R1778" s="12">
        <f t="shared" si="359"/>
        <v>49.98</v>
      </c>
      <c r="S1778" s="12">
        <f t="shared" si="360"/>
        <v>0</v>
      </c>
      <c r="T1778" s="12">
        <f t="shared" si="361"/>
        <v>0</v>
      </c>
      <c r="U1778" s="12">
        <f t="shared" si="362"/>
        <v>0</v>
      </c>
      <c r="V1778" s="13" t="str">
        <f t="shared" ca="1" si="363"/>
        <v>Greater Than 8 Weeks Old</v>
      </c>
    </row>
    <row r="1779" spans="1:22" x14ac:dyDescent="0.35">
      <c r="A1779" s="2" t="s">
        <v>152</v>
      </c>
      <c r="B1779" s="5">
        <v>43683</v>
      </c>
      <c r="C1779" s="5" t="s">
        <v>369</v>
      </c>
      <c r="D1779" s="5" t="s">
        <v>393</v>
      </c>
      <c r="E1779" s="6">
        <v>10</v>
      </c>
      <c r="F1779" s="3">
        <v>1190</v>
      </c>
      <c r="G1779" s="3">
        <v>375</v>
      </c>
      <c r="H1779" s="8">
        <f t="shared" si="351"/>
        <v>37.5</v>
      </c>
      <c r="I1779" s="3">
        <v>815</v>
      </c>
      <c r="J1779" s="4">
        <v>0.68</v>
      </c>
      <c r="K1779" s="2" t="str">
        <f t="shared" si="352"/>
        <v>Tuesday</v>
      </c>
      <c r="L1779" s="5">
        <f t="shared" si="353"/>
        <v>43686</v>
      </c>
      <c r="M1779" s="2" t="str">
        <f t="shared" si="354"/>
        <v>Friday</v>
      </c>
      <c r="N1779" s="2" t="str">
        <f t="shared" si="355"/>
        <v>Friday</v>
      </c>
      <c r="O1779" s="12">
        <f t="shared" si="356"/>
        <v>59.5</v>
      </c>
      <c r="P1779" s="11" t="str">
        <f t="shared" si="357"/>
        <v>High Cost per Unit</v>
      </c>
      <c r="Q1779" s="12">
        <f t="shared" si="358"/>
        <v>0</v>
      </c>
      <c r="R1779" s="12">
        <f t="shared" si="359"/>
        <v>35.699999999999996</v>
      </c>
      <c r="S1779" s="12">
        <f t="shared" si="360"/>
        <v>0</v>
      </c>
      <c r="T1779" s="12">
        <f t="shared" si="361"/>
        <v>0</v>
      </c>
      <c r="U1779" s="12">
        <f t="shared" si="362"/>
        <v>0</v>
      </c>
      <c r="V1779" s="13" t="str">
        <f t="shared" ca="1" si="363"/>
        <v>Greater Than 8 Weeks Old</v>
      </c>
    </row>
    <row r="1780" spans="1:22" x14ac:dyDescent="0.35">
      <c r="A1780" s="2" t="s">
        <v>152</v>
      </c>
      <c r="B1780" s="5">
        <v>43684</v>
      </c>
      <c r="C1780" s="5" t="s">
        <v>369</v>
      </c>
      <c r="D1780" s="5" t="s">
        <v>393</v>
      </c>
      <c r="E1780" s="6">
        <v>12</v>
      </c>
      <c r="F1780" s="3">
        <v>1428</v>
      </c>
      <c r="G1780" s="3">
        <v>450</v>
      </c>
      <c r="H1780" s="8">
        <f t="shared" si="351"/>
        <v>37.5</v>
      </c>
      <c r="I1780" s="3">
        <v>978</v>
      </c>
      <c r="J1780" s="4">
        <v>0.68</v>
      </c>
      <c r="K1780" s="2" t="str">
        <f t="shared" si="352"/>
        <v>Wednesday</v>
      </c>
      <c r="L1780" s="5">
        <f t="shared" si="353"/>
        <v>43687</v>
      </c>
      <c r="M1780" s="2" t="str">
        <f t="shared" si="354"/>
        <v>Saturday</v>
      </c>
      <c r="N1780" s="2" t="str">
        <f t="shared" si="355"/>
        <v>Saturday</v>
      </c>
      <c r="O1780" s="12">
        <f t="shared" si="356"/>
        <v>0</v>
      </c>
      <c r="P1780" s="11" t="str">
        <f t="shared" si="357"/>
        <v>High Cost per Unit</v>
      </c>
      <c r="Q1780" s="12">
        <f t="shared" si="358"/>
        <v>0</v>
      </c>
      <c r="R1780" s="12">
        <f t="shared" si="359"/>
        <v>42.839999999999996</v>
      </c>
      <c r="S1780" s="12">
        <f t="shared" si="360"/>
        <v>0</v>
      </c>
      <c r="T1780" s="12">
        <f t="shared" si="361"/>
        <v>0</v>
      </c>
      <c r="U1780" s="12">
        <f t="shared" si="362"/>
        <v>0</v>
      </c>
      <c r="V1780" s="13" t="str">
        <f t="shared" ca="1" si="363"/>
        <v>Greater Than 8 Weeks Old</v>
      </c>
    </row>
    <row r="1781" spans="1:22" x14ac:dyDescent="0.35">
      <c r="A1781" s="2" t="s">
        <v>152</v>
      </c>
      <c r="B1781" s="5">
        <v>43685</v>
      </c>
      <c r="C1781" s="5" t="s">
        <v>369</v>
      </c>
      <c r="D1781" s="5" t="s">
        <v>393</v>
      </c>
      <c r="E1781" s="6">
        <v>6</v>
      </c>
      <c r="F1781" s="3">
        <v>714</v>
      </c>
      <c r="G1781" s="3">
        <v>225</v>
      </c>
      <c r="H1781" s="8">
        <f t="shared" si="351"/>
        <v>37.5</v>
      </c>
      <c r="I1781" s="3">
        <v>489</v>
      </c>
      <c r="J1781" s="4">
        <v>0.68</v>
      </c>
      <c r="K1781" s="2" t="str">
        <f t="shared" si="352"/>
        <v>Thursday</v>
      </c>
      <c r="L1781" s="5">
        <f t="shared" si="353"/>
        <v>43688</v>
      </c>
      <c r="M1781" s="2" t="str">
        <f t="shared" si="354"/>
        <v>Sunday</v>
      </c>
      <c r="N1781" s="2" t="str">
        <f t="shared" si="355"/>
        <v>Monday</v>
      </c>
      <c r="O1781" s="12">
        <f t="shared" si="356"/>
        <v>0</v>
      </c>
      <c r="P1781" s="11" t="str">
        <f t="shared" si="357"/>
        <v>High Cost per Unit</v>
      </c>
      <c r="Q1781" s="12">
        <f t="shared" si="358"/>
        <v>0</v>
      </c>
      <c r="R1781" s="12">
        <f t="shared" si="359"/>
        <v>21.419999999999998</v>
      </c>
      <c r="S1781" s="12">
        <f t="shared" si="360"/>
        <v>0</v>
      </c>
      <c r="T1781" s="12">
        <f t="shared" si="361"/>
        <v>0</v>
      </c>
      <c r="U1781" s="12">
        <f t="shared" si="362"/>
        <v>0</v>
      </c>
      <c r="V1781" s="13" t="str">
        <f t="shared" ca="1" si="363"/>
        <v>Greater Than 8 Weeks Old</v>
      </c>
    </row>
    <row r="1782" spans="1:22" x14ac:dyDescent="0.35">
      <c r="A1782" s="2" t="s">
        <v>152</v>
      </c>
      <c r="B1782" s="5">
        <v>43686</v>
      </c>
      <c r="C1782" s="5" t="s">
        <v>369</v>
      </c>
      <c r="D1782" s="5" t="s">
        <v>393</v>
      </c>
      <c r="E1782" s="6">
        <v>6</v>
      </c>
      <c r="F1782" s="3">
        <v>714</v>
      </c>
      <c r="G1782" s="3">
        <v>225</v>
      </c>
      <c r="H1782" s="8">
        <f t="shared" si="351"/>
        <v>37.5</v>
      </c>
      <c r="I1782" s="3">
        <v>489</v>
      </c>
      <c r="J1782" s="4">
        <v>0.68</v>
      </c>
      <c r="K1782" s="2" t="str">
        <f t="shared" si="352"/>
        <v>Friday</v>
      </c>
      <c r="L1782" s="5">
        <f t="shared" si="353"/>
        <v>43689</v>
      </c>
      <c r="M1782" s="2" t="str">
        <f t="shared" si="354"/>
        <v>Monday</v>
      </c>
      <c r="N1782" s="2" t="str">
        <f t="shared" si="355"/>
        <v>Monday</v>
      </c>
      <c r="O1782" s="12">
        <f t="shared" si="356"/>
        <v>0</v>
      </c>
      <c r="P1782" s="11" t="str">
        <f t="shared" si="357"/>
        <v>High Cost per Unit</v>
      </c>
      <c r="Q1782" s="12">
        <f t="shared" si="358"/>
        <v>0</v>
      </c>
      <c r="R1782" s="12">
        <f t="shared" si="359"/>
        <v>21.419999999999998</v>
      </c>
      <c r="S1782" s="12">
        <f t="shared" si="360"/>
        <v>0</v>
      </c>
      <c r="T1782" s="12">
        <f t="shared" si="361"/>
        <v>0</v>
      </c>
      <c r="U1782" s="12">
        <f t="shared" si="362"/>
        <v>0</v>
      </c>
      <c r="V1782" s="13" t="str">
        <f t="shared" ca="1" si="363"/>
        <v>Greater Than 8 Weeks Old</v>
      </c>
    </row>
    <row r="1783" spans="1:22" x14ac:dyDescent="0.35">
      <c r="A1783" s="2" t="s">
        <v>152</v>
      </c>
      <c r="B1783" s="5">
        <v>43687</v>
      </c>
      <c r="C1783" s="5" t="s">
        <v>369</v>
      </c>
      <c r="D1783" s="5" t="s">
        <v>393</v>
      </c>
      <c r="E1783" s="6">
        <v>11</v>
      </c>
      <c r="F1783" s="3">
        <v>1309</v>
      </c>
      <c r="G1783" s="3">
        <v>412.5</v>
      </c>
      <c r="H1783" s="8">
        <f t="shared" si="351"/>
        <v>37.5</v>
      </c>
      <c r="I1783" s="3">
        <v>896.5</v>
      </c>
      <c r="J1783" s="4">
        <v>0.68</v>
      </c>
      <c r="K1783" s="2" t="str">
        <f t="shared" si="352"/>
        <v>Saturday</v>
      </c>
      <c r="L1783" s="5">
        <f t="shared" si="353"/>
        <v>43690</v>
      </c>
      <c r="M1783" s="2" t="str">
        <f t="shared" si="354"/>
        <v>Tuesday</v>
      </c>
      <c r="N1783" s="2" t="str">
        <f t="shared" si="355"/>
        <v>Tuesday</v>
      </c>
      <c r="O1783" s="12">
        <f t="shared" si="356"/>
        <v>0</v>
      </c>
      <c r="P1783" s="11" t="str">
        <f t="shared" si="357"/>
        <v>High Cost per Unit</v>
      </c>
      <c r="Q1783" s="12">
        <f t="shared" si="358"/>
        <v>0</v>
      </c>
      <c r="R1783" s="12">
        <f t="shared" si="359"/>
        <v>39.269999999999996</v>
      </c>
      <c r="S1783" s="12">
        <f t="shared" si="360"/>
        <v>0</v>
      </c>
      <c r="T1783" s="12">
        <f t="shared" si="361"/>
        <v>130.9</v>
      </c>
      <c r="U1783" s="12">
        <f t="shared" si="362"/>
        <v>0</v>
      </c>
      <c r="V1783" s="13" t="str">
        <f t="shared" ca="1" si="363"/>
        <v>Greater Than 8 Weeks Old</v>
      </c>
    </row>
    <row r="1784" spans="1:22" x14ac:dyDescent="0.35">
      <c r="A1784" s="2" t="s">
        <v>152</v>
      </c>
      <c r="B1784" s="5">
        <v>43688</v>
      </c>
      <c r="C1784" s="5" t="s">
        <v>369</v>
      </c>
      <c r="D1784" s="5" t="s">
        <v>393</v>
      </c>
      <c r="E1784" s="6">
        <v>9</v>
      </c>
      <c r="F1784" s="3">
        <v>1071</v>
      </c>
      <c r="G1784" s="3">
        <v>337.5</v>
      </c>
      <c r="H1784" s="8">
        <f t="shared" si="351"/>
        <v>37.5</v>
      </c>
      <c r="I1784" s="3">
        <v>733.5</v>
      </c>
      <c r="J1784" s="4">
        <v>0.68</v>
      </c>
      <c r="K1784" s="2" t="str">
        <f t="shared" si="352"/>
        <v>Sunday</v>
      </c>
      <c r="L1784" s="5">
        <f t="shared" si="353"/>
        <v>43691</v>
      </c>
      <c r="M1784" s="2" t="str">
        <f t="shared" si="354"/>
        <v>Wednesday</v>
      </c>
      <c r="N1784" s="2" t="str">
        <f t="shared" si="355"/>
        <v>Wednesday</v>
      </c>
      <c r="O1784" s="12">
        <f t="shared" si="356"/>
        <v>0</v>
      </c>
      <c r="P1784" s="11" t="str">
        <f t="shared" si="357"/>
        <v>High Cost per Unit</v>
      </c>
      <c r="Q1784" s="12">
        <f t="shared" si="358"/>
        <v>0</v>
      </c>
      <c r="R1784" s="12">
        <f t="shared" si="359"/>
        <v>32.129999999999995</v>
      </c>
      <c r="S1784" s="12">
        <f t="shared" si="360"/>
        <v>0</v>
      </c>
      <c r="T1784" s="12">
        <f t="shared" si="361"/>
        <v>0</v>
      </c>
      <c r="U1784" s="12">
        <f t="shared" si="362"/>
        <v>0</v>
      </c>
      <c r="V1784" s="13" t="str">
        <f t="shared" ca="1" si="363"/>
        <v>Greater Than 8 Weeks Old</v>
      </c>
    </row>
    <row r="1785" spans="1:22" x14ac:dyDescent="0.35">
      <c r="A1785" s="2" t="s">
        <v>152</v>
      </c>
      <c r="B1785" s="5">
        <v>43689</v>
      </c>
      <c r="C1785" s="5" t="s">
        <v>369</v>
      </c>
      <c r="D1785" s="5" t="s">
        <v>393</v>
      </c>
      <c r="E1785" s="6">
        <v>6</v>
      </c>
      <c r="F1785" s="3">
        <v>714</v>
      </c>
      <c r="G1785" s="3">
        <v>225</v>
      </c>
      <c r="H1785" s="8">
        <f t="shared" si="351"/>
        <v>37.5</v>
      </c>
      <c r="I1785" s="3">
        <v>489</v>
      </c>
      <c r="J1785" s="4">
        <v>0.68</v>
      </c>
      <c r="K1785" s="2" t="str">
        <f t="shared" si="352"/>
        <v>Monday</v>
      </c>
      <c r="L1785" s="5">
        <f t="shared" si="353"/>
        <v>43692</v>
      </c>
      <c r="M1785" s="2" t="str">
        <f t="shared" si="354"/>
        <v>Thursday</v>
      </c>
      <c r="N1785" s="2" t="str">
        <f t="shared" si="355"/>
        <v>Thursday</v>
      </c>
      <c r="O1785" s="12">
        <f t="shared" si="356"/>
        <v>0</v>
      </c>
      <c r="P1785" s="11" t="str">
        <f t="shared" si="357"/>
        <v>High Cost per Unit</v>
      </c>
      <c r="Q1785" s="12">
        <f t="shared" si="358"/>
        <v>0</v>
      </c>
      <c r="R1785" s="12">
        <f t="shared" si="359"/>
        <v>21.419999999999998</v>
      </c>
      <c r="S1785" s="12">
        <f t="shared" si="360"/>
        <v>0</v>
      </c>
      <c r="T1785" s="12">
        <f t="shared" si="361"/>
        <v>0</v>
      </c>
      <c r="U1785" s="12">
        <f t="shared" si="362"/>
        <v>0</v>
      </c>
      <c r="V1785" s="13" t="str">
        <f t="shared" ca="1" si="363"/>
        <v>Greater Than 8 Weeks Old</v>
      </c>
    </row>
    <row r="1786" spans="1:22" x14ac:dyDescent="0.35">
      <c r="A1786" s="2" t="s">
        <v>152</v>
      </c>
      <c r="B1786" s="5">
        <v>43690</v>
      </c>
      <c r="C1786" s="5" t="s">
        <v>369</v>
      </c>
      <c r="D1786" s="5" t="s">
        <v>393</v>
      </c>
      <c r="E1786" s="6">
        <v>7</v>
      </c>
      <c r="F1786" s="3">
        <v>833</v>
      </c>
      <c r="G1786" s="3">
        <v>262.5</v>
      </c>
      <c r="H1786" s="8">
        <f t="shared" si="351"/>
        <v>37.5</v>
      </c>
      <c r="I1786" s="3">
        <v>570.5</v>
      </c>
      <c r="J1786" s="4">
        <v>0.68</v>
      </c>
      <c r="K1786" s="2" t="str">
        <f t="shared" si="352"/>
        <v>Tuesday</v>
      </c>
      <c r="L1786" s="5">
        <f t="shared" si="353"/>
        <v>43693</v>
      </c>
      <c r="M1786" s="2" t="str">
        <f t="shared" si="354"/>
        <v>Friday</v>
      </c>
      <c r="N1786" s="2" t="str">
        <f t="shared" si="355"/>
        <v>Friday</v>
      </c>
      <c r="O1786" s="12">
        <f t="shared" si="356"/>
        <v>41.650000000000006</v>
      </c>
      <c r="P1786" s="11" t="str">
        <f t="shared" si="357"/>
        <v>High Cost per Unit</v>
      </c>
      <c r="Q1786" s="12">
        <f t="shared" si="358"/>
        <v>0</v>
      </c>
      <c r="R1786" s="12">
        <f t="shared" si="359"/>
        <v>24.99</v>
      </c>
      <c r="S1786" s="12">
        <f t="shared" si="360"/>
        <v>0</v>
      </c>
      <c r="T1786" s="12">
        <f t="shared" si="361"/>
        <v>0</v>
      </c>
      <c r="U1786" s="12">
        <f t="shared" si="362"/>
        <v>0</v>
      </c>
      <c r="V1786" s="13" t="str">
        <f t="shared" ca="1" si="363"/>
        <v>Greater Than 8 Weeks Old</v>
      </c>
    </row>
    <row r="1787" spans="1:22" x14ac:dyDescent="0.35">
      <c r="A1787" s="2" t="s">
        <v>152</v>
      </c>
      <c r="B1787" s="5">
        <v>43691</v>
      </c>
      <c r="C1787" s="5" t="s">
        <v>369</v>
      </c>
      <c r="D1787" s="5" t="s">
        <v>393</v>
      </c>
      <c r="E1787" s="6">
        <v>4</v>
      </c>
      <c r="F1787" s="3">
        <v>476</v>
      </c>
      <c r="G1787" s="3">
        <v>150</v>
      </c>
      <c r="H1787" s="8">
        <f t="shared" si="351"/>
        <v>37.5</v>
      </c>
      <c r="I1787" s="3">
        <v>326</v>
      </c>
      <c r="J1787" s="4">
        <v>0.68</v>
      </c>
      <c r="K1787" s="2" t="str">
        <f t="shared" si="352"/>
        <v>Wednesday</v>
      </c>
      <c r="L1787" s="5">
        <f t="shared" si="353"/>
        <v>43694</v>
      </c>
      <c r="M1787" s="2" t="str">
        <f t="shared" si="354"/>
        <v>Saturday</v>
      </c>
      <c r="N1787" s="2" t="str">
        <f t="shared" si="355"/>
        <v>Saturday</v>
      </c>
      <c r="O1787" s="12">
        <f t="shared" si="356"/>
        <v>0</v>
      </c>
      <c r="P1787" s="11" t="str">
        <f t="shared" si="357"/>
        <v>High Cost per Unit</v>
      </c>
      <c r="Q1787" s="12">
        <f t="shared" si="358"/>
        <v>0</v>
      </c>
      <c r="R1787" s="12">
        <f t="shared" si="359"/>
        <v>14.28</v>
      </c>
      <c r="S1787" s="12">
        <f t="shared" si="360"/>
        <v>0</v>
      </c>
      <c r="T1787" s="12">
        <f t="shared" si="361"/>
        <v>0</v>
      </c>
      <c r="U1787" s="12">
        <f t="shared" si="362"/>
        <v>0</v>
      </c>
      <c r="V1787" s="13" t="str">
        <f t="shared" ca="1" si="363"/>
        <v>Greater Than 8 Weeks Old</v>
      </c>
    </row>
    <row r="1788" spans="1:22" x14ac:dyDescent="0.35">
      <c r="A1788" s="2" t="s">
        <v>152</v>
      </c>
      <c r="B1788" s="5">
        <v>43692</v>
      </c>
      <c r="C1788" s="5" t="s">
        <v>369</v>
      </c>
      <c r="D1788" s="5" t="s">
        <v>393</v>
      </c>
      <c r="E1788" s="6">
        <v>1</v>
      </c>
      <c r="F1788" s="3">
        <v>119</v>
      </c>
      <c r="G1788" s="3">
        <v>37.5</v>
      </c>
      <c r="H1788" s="8">
        <f t="shared" si="351"/>
        <v>37.5</v>
      </c>
      <c r="I1788" s="3">
        <v>81.5</v>
      </c>
      <c r="J1788" s="4">
        <v>0.68</v>
      </c>
      <c r="K1788" s="2" t="str">
        <f t="shared" si="352"/>
        <v>Thursday</v>
      </c>
      <c r="L1788" s="5">
        <f t="shared" si="353"/>
        <v>43695</v>
      </c>
      <c r="M1788" s="2" t="str">
        <f t="shared" si="354"/>
        <v>Sunday</v>
      </c>
      <c r="N1788" s="2" t="str">
        <f t="shared" si="355"/>
        <v>Monday</v>
      </c>
      <c r="O1788" s="12">
        <f t="shared" si="356"/>
        <v>0</v>
      </c>
      <c r="P1788" s="11" t="str">
        <f t="shared" si="357"/>
        <v>High Cost per Unit</v>
      </c>
      <c r="Q1788" s="12">
        <f t="shared" si="358"/>
        <v>0</v>
      </c>
      <c r="R1788" s="12">
        <f t="shared" si="359"/>
        <v>0</v>
      </c>
      <c r="S1788" s="12">
        <f t="shared" si="360"/>
        <v>0</v>
      </c>
      <c r="T1788" s="12">
        <f t="shared" si="361"/>
        <v>0</v>
      </c>
      <c r="U1788" s="12">
        <f t="shared" si="362"/>
        <v>0</v>
      </c>
      <c r="V1788" s="13" t="str">
        <f t="shared" ca="1" si="363"/>
        <v>Greater Than 8 Weeks Old</v>
      </c>
    </row>
    <row r="1789" spans="1:22" x14ac:dyDescent="0.35">
      <c r="A1789" s="2" t="s">
        <v>152</v>
      </c>
      <c r="B1789" s="5">
        <v>43701</v>
      </c>
      <c r="C1789" s="5" t="s">
        <v>369</v>
      </c>
      <c r="D1789" s="5" t="s">
        <v>393</v>
      </c>
      <c r="E1789" s="6">
        <v>1</v>
      </c>
      <c r="F1789" s="3">
        <v>119</v>
      </c>
      <c r="G1789" s="3">
        <v>37.5</v>
      </c>
      <c r="H1789" s="8">
        <f t="shared" si="351"/>
        <v>37.5</v>
      </c>
      <c r="I1789" s="3">
        <v>81.5</v>
      </c>
      <c r="J1789" s="4">
        <v>0.68</v>
      </c>
      <c r="K1789" s="2" t="str">
        <f t="shared" si="352"/>
        <v>Saturday</v>
      </c>
      <c r="L1789" s="5">
        <f t="shared" si="353"/>
        <v>43704</v>
      </c>
      <c r="M1789" s="2" t="str">
        <f t="shared" si="354"/>
        <v>Tuesday</v>
      </c>
      <c r="N1789" s="2" t="str">
        <f t="shared" si="355"/>
        <v>Tuesday</v>
      </c>
      <c r="O1789" s="12">
        <f t="shared" si="356"/>
        <v>0</v>
      </c>
      <c r="P1789" s="11" t="str">
        <f t="shared" si="357"/>
        <v>High Cost per Unit</v>
      </c>
      <c r="Q1789" s="12">
        <f t="shared" si="358"/>
        <v>0</v>
      </c>
      <c r="R1789" s="12">
        <f t="shared" si="359"/>
        <v>0</v>
      </c>
      <c r="S1789" s="12">
        <f t="shared" si="360"/>
        <v>0</v>
      </c>
      <c r="T1789" s="12">
        <f t="shared" si="361"/>
        <v>11.9</v>
      </c>
      <c r="U1789" s="12">
        <f t="shared" si="362"/>
        <v>0</v>
      </c>
      <c r="V1789" s="13" t="str">
        <f t="shared" ca="1" si="363"/>
        <v>Greater Than 8 Weeks Old</v>
      </c>
    </row>
    <row r="1790" spans="1:22" x14ac:dyDescent="0.35">
      <c r="A1790" s="2" t="s">
        <v>184</v>
      </c>
      <c r="B1790" s="5">
        <v>43678</v>
      </c>
      <c r="C1790" s="5" t="s">
        <v>371</v>
      </c>
      <c r="D1790" s="5" t="s">
        <v>371</v>
      </c>
      <c r="E1790" s="6">
        <v>1</v>
      </c>
      <c r="F1790" s="3">
        <v>85</v>
      </c>
      <c r="G1790" s="3">
        <v>22</v>
      </c>
      <c r="H1790" s="8">
        <f t="shared" si="351"/>
        <v>22</v>
      </c>
      <c r="I1790" s="3">
        <v>63</v>
      </c>
      <c r="J1790" s="4">
        <v>0.74</v>
      </c>
      <c r="K1790" s="2" t="str">
        <f t="shared" si="352"/>
        <v>Thursday</v>
      </c>
      <c r="L1790" s="5">
        <f t="shared" si="353"/>
        <v>43681</v>
      </c>
      <c r="M1790" s="2" t="str">
        <f t="shared" si="354"/>
        <v>Sunday</v>
      </c>
      <c r="N1790" s="2" t="str">
        <f t="shared" si="355"/>
        <v>Monday</v>
      </c>
      <c r="O1790" s="12">
        <f t="shared" si="356"/>
        <v>0</v>
      </c>
      <c r="P1790" s="11" t="str">
        <f t="shared" si="357"/>
        <v>High Cost per Unit</v>
      </c>
      <c r="Q1790" s="12">
        <f t="shared" si="358"/>
        <v>0</v>
      </c>
      <c r="R1790" s="12">
        <f t="shared" si="359"/>
        <v>0</v>
      </c>
      <c r="S1790" s="12">
        <f t="shared" si="360"/>
        <v>0</v>
      </c>
      <c r="T1790" s="12">
        <f t="shared" si="361"/>
        <v>0</v>
      </c>
      <c r="U1790" s="12">
        <f t="shared" si="362"/>
        <v>0</v>
      </c>
      <c r="V1790" s="13" t="str">
        <f t="shared" ca="1" si="363"/>
        <v>Greater Than 8 Weeks Old</v>
      </c>
    </row>
    <row r="1791" spans="1:22" x14ac:dyDescent="0.35">
      <c r="A1791" s="2" t="s">
        <v>184</v>
      </c>
      <c r="B1791" s="5">
        <v>43679</v>
      </c>
      <c r="C1791" s="5" t="s">
        <v>371</v>
      </c>
      <c r="D1791" s="5" t="s">
        <v>371</v>
      </c>
      <c r="E1791" s="6">
        <v>2</v>
      </c>
      <c r="F1791" s="3">
        <v>170</v>
      </c>
      <c r="G1791" s="3">
        <v>44</v>
      </c>
      <c r="H1791" s="8">
        <f t="shared" si="351"/>
        <v>22</v>
      </c>
      <c r="I1791" s="3">
        <v>126</v>
      </c>
      <c r="J1791" s="4">
        <v>0.74</v>
      </c>
      <c r="K1791" s="2" t="str">
        <f t="shared" si="352"/>
        <v>Friday</v>
      </c>
      <c r="L1791" s="5">
        <f t="shared" si="353"/>
        <v>43682</v>
      </c>
      <c r="M1791" s="2" t="str">
        <f t="shared" si="354"/>
        <v>Monday</v>
      </c>
      <c r="N1791" s="2" t="str">
        <f t="shared" si="355"/>
        <v>Monday</v>
      </c>
      <c r="O1791" s="12">
        <f t="shared" si="356"/>
        <v>0</v>
      </c>
      <c r="P1791" s="11" t="str">
        <f t="shared" si="357"/>
        <v>High Cost per Unit</v>
      </c>
      <c r="Q1791" s="12">
        <f t="shared" si="358"/>
        <v>0</v>
      </c>
      <c r="R1791" s="12">
        <f t="shared" si="359"/>
        <v>5.0999999999999996</v>
      </c>
      <c r="S1791" s="12">
        <f t="shared" si="360"/>
        <v>0</v>
      </c>
      <c r="T1791" s="12">
        <f t="shared" si="361"/>
        <v>0</v>
      </c>
      <c r="U1791" s="12">
        <f t="shared" si="362"/>
        <v>0</v>
      </c>
      <c r="V1791" s="13" t="str">
        <f t="shared" ca="1" si="363"/>
        <v>Greater Than 8 Weeks Old</v>
      </c>
    </row>
    <row r="1792" spans="1:22" x14ac:dyDescent="0.35">
      <c r="A1792" s="2" t="s">
        <v>184</v>
      </c>
      <c r="B1792" s="5">
        <v>43680</v>
      </c>
      <c r="C1792" s="5" t="s">
        <v>371</v>
      </c>
      <c r="D1792" s="5" t="s">
        <v>371</v>
      </c>
      <c r="E1792" s="6">
        <v>1</v>
      </c>
      <c r="F1792" s="3">
        <v>85</v>
      </c>
      <c r="G1792" s="3">
        <v>22</v>
      </c>
      <c r="H1792" s="8">
        <f t="shared" si="351"/>
        <v>22</v>
      </c>
      <c r="I1792" s="3">
        <v>63</v>
      </c>
      <c r="J1792" s="4">
        <v>0.74</v>
      </c>
      <c r="K1792" s="2" t="str">
        <f t="shared" si="352"/>
        <v>Saturday</v>
      </c>
      <c r="L1792" s="5">
        <f t="shared" si="353"/>
        <v>43683</v>
      </c>
      <c r="M1792" s="2" t="str">
        <f t="shared" si="354"/>
        <v>Tuesday</v>
      </c>
      <c r="N1792" s="2" t="str">
        <f t="shared" si="355"/>
        <v>Tuesday</v>
      </c>
      <c r="O1792" s="12">
        <f t="shared" si="356"/>
        <v>0</v>
      </c>
      <c r="P1792" s="11" t="str">
        <f t="shared" si="357"/>
        <v>High Cost per Unit</v>
      </c>
      <c r="Q1792" s="12">
        <f t="shared" si="358"/>
        <v>0</v>
      </c>
      <c r="R1792" s="12">
        <f t="shared" si="359"/>
        <v>0</v>
      </c>
      <c r="S1792" s="12">
        <f t="shared" si="360"/>
        <v>0</v>
      </c>
      <c r="T1792" s="12">
        <f t="shared" si="361"/>
        <v>0</v>
      </c>
      <c r="U1792" s="12">
        <f t="shared" si="362"/>
        <v>0</v>
      </c>
      <c r="V1792" s="13" t="str">
        <f t="shared" ca="1" si="363"/>
        <v>Greater Than 8 Weeks Old</v>
      </c>
    </row>
    <row r="1793" spans="1:22" x14ac:dyDescent="0.35">
      <c r="A1793" s="2" t="s">
        <v>184</v>
      </c>
      <c r="B1793" s="5">
        <v>43681</v>
      </c>
      <c r="C1793" s="5" t="s">
        <v>371</v>
      </c>
      <c r="D1793" s="5" t="s">
        <v>371</v>
      </c>
      <c r="E1793" s="6">
        <v>3</v>
      </c>
      <c r="F1793" s="3">
        <v>255</v>
      </c>
      <c r="G1793" s="3">
        <v>66</v>
      </c>
      <c r="H1793" s="8">
        <f t="shared" si="351"/>
        <v>22</v>
      </c>
      <c r="I1793" s="3">
        <v>189</v>
      </c>
      <c r="J1793" s="4">
        <v>0.74</v>
      </c>
      <c r="K1793" s="2" t="str">
        <f t="shared" si="352"/>
        <v>Sunday</v>
      </c>
      <c r="L1793" s="5">
        <f t="shared" si="353"/>
        <v>43684</v>
      </c>
      <c r="M1793" s="2" t="str">
        <f t="shared" si="354"/>
        <v>Wednesday</v>
      </c>
      <c r="N1793" s="2" t="str">
        <f t="shared" si="355"/>
        <v>Wednesday</v>
      </c>
      <c r="O1793" s="12">
        <f t="shared" si="356"/>
        <v>0</v>
      </c>
      <c r="P1793" s="11" t="str">
        <f t="shared" si="357"/>
        <v>High Cost per Unit</v>
      </c>
      <c r="Q1793" s="12">
        <f t="shared" si="358"/>
        <v>0</v>
      </c>
      <c r="R1793" s="12">
        <f t="shared" si="359"/>
        <v>7.6499999999999995</v>
      </c>
      <c r="S1793" s="12">
        <f t="shared" si="360"/>
        <v>0</v>
      </c>
      <c r="T1793" s="12">
        <f t="shared" si="361"/>
        <v>0</v>
      </c>
      <c r="U1793" s="12">
        <f t="shared" si="362"/>
        <v>0</v>
      </c>
      <c r="V1793" s="13" t="str">
        <f t="shared" ca="1" si="363"/>
        <v>Greater Than 8 Weeks Old</v>
      </c>
    </row>
    <row r="1794" spans="1:22" x14ac:dyDescent="0.35">
      <c r="A1794" s="2" t="s">
        <v>184</v>
      </c>
      <c r="B1794" s="5">
        <v>43682</v>
      </c>
      <c r="C1794" s="5" t="s">
        <v>371</v>
      </c>
      <c r="D1794" s="5" t="s">
        <v>371</v>
      </c>
      <c r="E1794" s="6">
        <v>2</v>
      </c>
      <c r="F1794" s="3">
        <v>170</v>
      </c>
      <c r="G1794" s="3">
        <v>44</v>
      </c>
      <c r="H1794" s="8">
        <f t="shared" si="351"/>
        <v>22</v>
      </c>
      <c r="I1794" s="3">
        <v>126</v>
      </c>
      <c r="J1794" s="4">
        <v>0.74</v>
      </c>
      <c r="K1794" s="2" t="str">
        <f t="shared" si="352"/>
        <v>Monday</v>
      </c>
      <c r="L1794" s="5">
        <f t="shared" si="353"/>
        <v>43685</v>
      </c>
      <c r="M1794" s="2" t="str">
        <f t="shared" si="354"/>
        <v>Thursday</v>
      </c>
      <c r="N1794" s="2" t="str">
        <f t="shared" si="355"/>
        <v>Thursday</v>
      </c>
      <c r="O1794" s="12">
        <f t="shared" si="356"/>
        <v>0</v>
      </c>
      <c r="P1794" s="11" t="str">
        <f t="shared" si="357"/>
        <v>High Cost per Unit</v>
      </c>
      <c r="Q1794" s="12">
        <f t="shared" si="358"/>
        <v>0</v>
      </c>
      <c r="R1794" s="12">
        <f t="shared" si="359"/>
        <v>5.0999999999999996</v>
      </c>
      <c r="S1794" s="12">
        <f t="shared" si="360"/>
        <v>0</v>
      </c>
      <c r="T1794" s="12">
        <f t="shared" si="361"/>
        <v>0</v>
      </c>
      <c r="U1794" s="12">
        <f t="shared" si="362"/>
        <v>0</v>
      </c>
      <c r="V1794" s="13" t="str">
        <f t="shared" ca="1" si="363"/>
        <v>Greater Than 8 Weeks Old</v>
      </c>
    </row>
    <row r="1795" spans="1:22" x14ac:dyDescent="0.35">
      <c r="A1795" s="2" t="s">
        <v>184</v>
      </c>
      <c r="B1795" s="5">
        <v>43683</v>
      </c>
      <c r="C1795" s="5" t="s">
        <v>371</v>
      </c>
      <c r="D1795" s="5" t="s">
        <v>371</v>
      </c>
      <c r="E1795" s="6">
        <v>3</v>
      </c>
      <c r="F1795" s="3">
        <v>219.99</v>
      </c>
      <c r="G1795" s="3">
        <v>66</v>
      </c>
      <c r="H1795" s="8">
        <f t="shared" ref="H1795:H1858" si="364">G1795/E1795</f>
        <v>22</v>
      </c>
      <c r="I1795" s="3">
        <v>153.99</v>
      </c>
      <c r="J1795" s="4">
        <v>0.7</v>
      </c>
      <c r="K1795" s="2" t="str">
        <f t="shared" ref="K1795:K1858" si="365">TEXT(B1795,"dddd")</f>
        <v>Tuesday</v>
      </c>
      <c r="L1795" s="5">
        <f t="shared" ref="L1795:L1858" si="366">B1795+3</f>
        <v>43686</v>
      </c>
      <c r="M1795" s="2" t="str">
        <f t="shared" ref="M1795:M1858" si="367">TEXT(L1795,"dddd")</f>
        <v>Friday</v>
      </c>
      <c r="N1795" s="2" t="str">
        <f t="shared" ref="N1795:N1858" si="368">IF(M1795="Sunday","Monday",M1795)</f>
        <v>Friday</v>
      </c>
      <c r="O1795" s="12">
        <f t="shared" ref="O1795:O1858" si="369">IF(TEXT(B1795,"dddd")="Tuesday",F1795*0.05,0)</f>
        <v>10.999500000000001</v>
      </c>
      <c r="P1795" s="11" t="str">
        <f t="shared" ref="P1795:P1858" si="370">IF(H1795&gt;AVERAGE(H:H),"High Cost per Unit","Low Cost per Unit")</f>
        <v>High Cost per Unit</v>
      </c>
      <c r="Q1795" s="12">
        <f t="shared" ref="Q1795:Q1858" si="371">IF(D1795="Masks",F1795*0.1,0)</f>
        <v>0</v>
      </c>
      <c r="R1795" s="12">
        <f t="shared" ref="R1795:R1858" si="372">IF(E1795&gt;1,F1795*0.03,0)</f>
        <v>6.5997000000000003</v>
      </c>
      <c r="S1795" s="12">
        <f t="shared" ref="S1795:S1858" si="373">IF(D1795="Accessories",F1795*0.15,0)</f>
        <v>0</v>
      </c>
      <c r="T1795" s="12">
        <f t="shared" ref="T1795:T1858" si="374">IF(AND(K1795="Saturday",C1795="Fitness"),F1795*0.1,0)</f>
        <v>0</v>
      </c>
      <c r="U1795" s="12">
        <f t="shared" ref="U1795:U1858" si="375">IF(AND(K1795="Friday",C1795="Automotive"),F1795*0.2,0)</f>
        <v>0</v>
      </c>
      <c r="V1795" s="13" t="str">
        <f t="shared" ref="V1795:V1858" ca="1" si="376">IF(B1795&lt;TODAY()-56,"Greater Than 8 Weeks Old","Less Than 8 Weeks Old")</f>
        <v>Greater Than 8 Weeks Old</v>
      </c>
    </row>
    <row r="1796" spans="1:22" x14ac:dyDescent="0.35">
      <c r="A1796" s="2" t="s">
        <v>184</v>
      </c>
      <c r="B1796" s="5">
        <v>43684</v>
      </c>
      <c r="C1796" s="5" t="s">
        <v>371</v>
      </c>
      <c r="D1796" s="5" t="s">
        <v>371</v>
      </c>
      <c r="E1796" s="6">
        <v>12</v>
      </c>
      <c r="F1796" s="3">
        <v>634.89</v>
      </c>
      <c r="G1796" s="3">
        <v>264</v>
      </c>
      <c r="H1796" s="8">
        <f t="shared" si="364"/>
        <v>22</v>
      </c>
      <c r="I1796" s="3">
        <v>370.89</v>
      </c>
      <c r="J1796" s="4">
        <v>0.57999999999999996</v>
      </c>
      <c r="K1796" s="2" t="str">
        <f t="shared" si="365"/>
        <v>Wednesday</v>
      </c>
      <c r="L1796" s="5">
        <f t="shared" si="366"/>
        <v>43687</v>
      </c>
      <c r="M1796" s="2" t="str">
        <f t="shared" si="367"/>
        <v>Saturday</v>
      </c>
      <c r="N1796" s="2" t="str">
        <f t="shared" si="368"/>
        <v>Saturday</v>
      </c>
      <c r="O1796" s="12">
        <f t="shared" si="369"/>
        <v>0</v>
      </c>
      <c r="P1796" s="11" t="str">
        <f t="shared" si="370"/>
        <v>High Cost per Unit</v>
      </c>
      <c r="Q1796" s="12">
        <f t="shared" si="371"/>
        <v>0</v>
      </c>
      <c r="R1796" s="12">
        <f t="shared" si="372"/>
        <v>19.046699999999998</v>
      </c>
      <c r="S1796" s="12">
        <f t="shared" si="373"/>
        <v>0</v>
      </c>
      <c r="T1796" s="12">
        <f t="shared" si="374"/>
        <v>0</v>
      </c>
      <c r="U1796" s="12">
        <f t="shared" si="375"/>
        <v>0</v>
      </c>
      <c r="V1796" s="13" t="str">
        <f t="shared" ca="1" si="376"/>
        <v>Greater Than 8 Weeks Old</v>
      </c>
    </row>
    <row r="1797" spans="1:22" x14ac:dyDescent="0.35">
      <c r="A1797" s="2" t="s">
        <v>184</v>
      </c>
      <c r="B1797" s="5">
        <v>43685</v>
      </c>
      <c r="C1797" s="5" t="s">
        <v>371</v>
      </c>
      <c r="D1797" s="5" t="s">
        <v>371</v>
      </c>
      <c r="E1797" s="6">
        <v>10</v>
      </c>
      <c r="F1797" s="3">
        <v>499.9</v>
      </c>
      <c r="G1797" s="3">
        <v>220</v>
      </c>
      <c r="H1797" s="8">
        <f t="shared" si="364"/>
        <v>22</v>
      </c>
      <c r="I1797" s="3">
        <v>279.89999999999998</v>
      </c>
      <c r="J1797" s="4">
        <v>0.56000000000000005</v>
      </c>
      <c r="K1797" s="2" t="str">
        <f t="shared" si="365"/>
        <v>Thursday</v>
      </c>
      <c r="L1797" s="5">
        <f t="shared" si="366"/>
        <v>43688</v>
      </c>
      <c r="M1797" s="2" t="str">
        <f t="shared" si="367"/>
        <v>Sunday</v>
      </c>
      <c r="N1797" s="2" t="str">
        <f t="shared" si="368"/>
        <v>Monday</v>
      </c>
      <c r="O1797" s="12">
        <f t="shared" si="369"/>
        <v>0</v>
      </c>
      <c r="P1797" s="11" t="str">
        <f t="shared" si="370"/>
        <v>High Cost per Unit</v>
      </c>
      <c r="Q1797" s="12">
        <f t="shared" si="371"/>
        <v>0</v>
      </c>
      <c r="R1797" s="12">
        <f t="shared" si="372"/>
        <v>14.996999999999998</v>
      </c>
      <c r="S1797" s="12">
        <f t="shared" si="373"/>
        <v>0</v>
      </c>
      <c r="T1797" s="12">
        <f t="shared" si="374"/>
        <v>0</v>
      </c>
      <c r="U1797" s="12">
        <f t="shared" si="375"/>
        <v>0</v>
      </c>
      <c r="V1797" s="13" t="str">
        <f t="shared" ca="1" si="376"/>
        <v>Greater Than 8 Weeks Old</v>
      </c>
    </row>
    <row r="1798" spans="1:22" x14ac:dyDescent="0.35">
      <c r="A1798" s="2" t="s">
        <v>184</v>
      </c>
      <c r="B1798" s="5">
        <v>43686</v>
      </c>
      <c r="C1798" s="5" t="s">
        <v>371</v>
      </c>
      <c r="D1798" s="5" t="s">
        <v>371</v>
      </c>
      <c r="E1798" s="6">
        <v>9</v>
      </c>
      <c r="F1798" s="3">
        <v>449.91</v>
      </c>
      <c r="G1798" s="3">
        <v>198</v>
      </c>
      <c r="H1798" s="8">
        <f t="shared" si="364"/>
        <v>22</v>
      </c>
      <c r="I1798" s="3">
        <v>251.91</v>
      </c>
      <c r="J1798" s="4">
        <v>0.56000000000000005</v>
      </c>
      <c r="K1798" s="2" t="str">
        <f t="shared" si="365"/>
        <v>Friday</v>
      </c>
      <c r="L1798" s="5">
        <f t="shared" si="366"/>
        <v>43689</v>
      </c>
      <c r="M1798" s="2" t="str">
        <f t="shared" si="367"/>
        <v>Monday</v>
      </c>
      <c r="N1798" s="2" t="str">
        <f t="shared" si="368"/>
        <v>Monday</v>
      </c>
      <c r="O1798" s="12">
        <f t="shared" si="369"/>
        <v>0</v>
      </c>
      <c r="P1798" s="11" t="str">
        <f t="shared" si="370"/>
        <v>High Cost per Unit</v>
      </c>
      <c r="Q1798" s="12">
        <f t="shared" si="371"/>
        <v>0</v>
      </c>
      <c r="R1798" s="12">
        <f t="shared" si="372"/>
        <v>13.497300000000001</v>
      </c>
      <c r="S1798" s="12">
        <f t="shared" si="373"/>
        <v>0</v>
      </c>
      <c r="T1798" s="12">
        <f t="shared" si="374"/>
        <v>0</v>
      </c>
      <c r="U1798" s="12">
        <f t="shared" si="375"/>
        <v>0</v>
      </c>
      <c r="V1798" s="13" t="str">
        <f t="shared" ca="1" si="376"/>
        <v>Greater Than 8 Weeks Old</v>
      </c>
    </row>
    <row r="1799" spans="1:22" x14ac:dyDescent="0.35">
      <c r="A1799" s="2" t="s">
        <v>184</v>
      </c>
      <c r="B1799" s="5">
        <v>43687</v>
      </c>
      <c r="C1799" s="5" t="s">
        <v>371</v>
      </c>
      <c r="D1799" s="5" t="s">
        <v>371</v>
      </c>
      <c r="E1799" s="6">
        <v>15</v>
      </c>
      <c r="F1799" s="3">
        <v>729.85</v>
      </c>
      <c r="G1799" s="3">
        <v>330</v>
      </c>
      <c r="H1799" s="8">
        <f t="shared" si="364"/>
        <v>22</v>
      </c>
      <c r="I1799" s="3">
        <v>399.85</v>
      </c>
      <c r="J1799" s="4">
        <v>0.55000000000000004</v>
      </c>
      <c r="K1799" s="2" t="str">
        <f t="shared" si="365"/>
        <v>Saturday</v>
      </c>
      <c r="L1799" s="5">
        <f t="shared" si="366"/>
        <v>43690</v>
      </c>
      <c r="M1799" s="2" t="str">
        <f t="shared" si="367"/>
        <v>Tuesday</v>
      </c>
      <c r="N1799" s="2" t="str">
        <f t="shared" si="368"/>
        <v>Tuesday</v>
      </c>
      <c r="O1799" s="12">
        <f t="shared" si="369"/>
        <v>0</v>
      </c>
      <c r="P1799" s="11" t="str">
        <f t="shared" si="370"/>
        <v>High Cost per Unit</v>
      </c>
      <c r="Q1799" s="12">
        <f t="shared" si="371"/>
        <v>0</v>
      </c>
      <c r="R1799" s="12">
        <f t="shared" si="372"/>
        <v>21.895499999999998</v>
      </c>
      <c r="S1799" s="12">
        <f t="shared" si="373"/>
        <v>0</v>
      </c>
      <c r="T1799" s="12">
        <f t="shared" si="374"/>
        <v>0</v>
      </c>
      <c r="U1799" s="12">
        <f t="shared" si="375"/>
        <v>0</v>
      </c>
      <c r="V1799" s="13" t="str">
        <f t="shared" ca="1" si="376"/>
        <v>Greater Than 8 Weeks Old</v>
      </c>
    </row>
    <row r="1800" spans="1:22" x14ac:dyDescent="0.35">
      <c r="A1800" s="2" t="s">
        <v>184</v>
      </c>
      <c r="B1800" s="5">
        <v>43688</v>
      </c>
      <c r="C1800" s="5" t="s">
        <v>371</v>
      </c>
      <c r="D1800" s="5" t="s">
        <v>371</v>
      </c>
      <c r="E1800" s="6">
        <v>15</v>
      </c>
      <c r="F1800" s="3">
        <v>749.85</v>
      </c>
      <c r="G1800" s="3">
        <v>340.15</v>
      </c>
      <c r="H1800" s="8">
        <f t="shared" si="364"/>
        <v>22.676666666666666</v>
      </c>
      <c r="I1800" s="3">
        <v>409.7</v>
      </c>
      <c r="J1800" s="4">
        <v>0.55000000000000004</v>
      </c>
      <c r="K1800" s="2" t="str">
        <f t="shared" si="365"/>
        <v>Sunday</v>
      </c>
      <c r="L1800" s="5">
        <f t="shared" si="366"/>
        <v>43691</v>
      </c>
      <c r="M1800" s="2" t="str">
        <f t="shared" si="367"/>
        <v>Wednesday</v>
      </c>
      <c r="N1800" s="2" t="str">
        <f t="shared" si="368"/>
        <v>Wednesday</v>
      </c>
      <c r="O1800" s="12">
        <f t="shared" si="369"/>
        <v>0</v>
      </c>
      <c r="P1800" s="11" t="str">
        <f t="shared" si="370"/>
        <v>High Cost per Unit</v>
      </c>
      <c r="Q1800" s="12">
        <f t="shared" si="371"/>
        <v>0</v>
      </c>
      <c r="R1800" s="12">
        <f t="shared" si="372"/>
        <v>22.4955</v>
      </c>
      <c r="S1800" s="12">
        <f t="shared" si="373"/>
        <v>0</v>
      </c>
      <c r="T1800" s="12">
        <f t="shared" si="374"/>
        <v>0</v>
      </c>
      <c r="U1800" s="12">
        <f t="shared" si="375"/>
        <v>0</v>
      </c>
      <c r="V1800" s="13" t="str">
        <f t="shared" ca="1" si="376"/>
        <v>Greater Than 8 Weeks Old</v>
      </c>
    </row>
    <row r="1801" spans="1:22" x14ac:dyDescent="0.35">
      <c r="A1801" s="2" t="s">
        <v>184</v>
      </c>
      <c r="B1801" s="5">
        <v>43689</v>
      </c>
      <c r="C1801" s="5" t="s">
        <v>371</v>
      </c>
      <c r="D1801" s="5" t="s">
        <v>371</v>
      </c>
      <c r="E1801" s="6">
        <v>12</v>
      </c>
      <c r="F1801" s="3">
        <v>569.88</v>
      </c>
      <c r="G1801" s="3">
        <v>266.89999999999998</v>
      </c>
      <c r="H1801" s="8">
        <f t="shared" si="364"/>
        <v>22.241666666666664</v>
      </c>
      <c r="I1801" s="3">
        <v>302.98</v>
      </c>
      <c r="J1801" s="4">
        <v>0.53</v>
      </c>
      <c r="K1801" s="2" t="str">
        <f t="shared" si="365"/>
        <v>Monday</v>
      </c>
      <c r="L1801" s="5">
        <f t="shared" si="366"/>
        <v>43692</v>
      </c>
      <c r="M1801" s="2" t="str">
        <f t="shared" si="367"/>
        <v>Thursday</v>
      </c>
      <c r="N1801" s="2" t="str">
        <f t="shared" si="368"/>
        <v>Thursday</v>
      </c>
      <c r="O1801" s="12">
        <f t="shared" si="369"/>
        <v>0</v>
      </c>
      <c r="P1801" s="11" t="str">
        <f t="shared" si="370"/>
        <v>High Cost per Unit</v>
      </c>
      <c r="Q1801" s="12">
        <f t="shared" si="371"/>
        <v>0</v>
      </c>
      <c r="R1801" s="12">
        <f t="shared" si="372"/>
        <v>17.096399999999999</v>
      </c>
      <c r="S1801" s="12">
        <f t="shared" si="373"/>
        <v>0</v>
      </c>
      <c r="T1801" s="12">
        <f t="shared" si="374"/>
        <v>0</v>
      </c>
      <c r="U1801" s="12">
        <f t="shared" si="375"/>
        <v>0</v>
      </c>
      <c r="V1801" s="13" t="str">
        <f t="shared" ca="1" si="376"/>
        <v>Greater Than 8 Weeks Old</v>
      </c>
    </row>
    <row r="1802" spans="1:22" x14ac:dyDescent="0.35">
      <c r="A1802" s="2" t="s">
        <v>184</v>
      </c>
      <c r="B1802" s="5">
        <v>43690</v>
      </c>
      <c r="C1802" s="5" t="s">
        <v>371</v>
      </c>
      <c r="D1802" s="5" t="s">
        <v>371</v>
      </c>
      <c r="E1802" s="6">
        <v>21</v>
      </c>
      <c r="F1802" s="3">
        <v>859.79</v>
      </c>
      <c r="G1802" s="3">
        <v>464.9</v>
      </c>
      <c r="H1802" s="8">
        <f t="shared" si="364"/>
        <v>22.138095238095236</v>
      </c>
      <c r="I1802" s="3">
        <v>394.89</v>
      </c>
      <c r="J1802" s="4">
        <v>0.46</v>
      </c>
      <c r="K1802" s="2" t="str">
        <f t="shared" si="365"/>
        <v>Tuesday</v>
      </c>
      <c r="L1802" s="5">
        <f t="shared" si="366"/>
        <v>43693</v>
      </c>
      <c r="M1802" s="2" t="str">
        <f t="shared" si="367"/>
        <v>Friday</v>
      </c>
      <c r="N1802" s="2" t="str">
        <f t="shared" si="368"/>
        <v>Friday</v>
      </c>
      <c r="O1802" s="12">
        <f t="shared" si="369"/>
        <v>42.9895</v>
      </c>
      <c r="P1802" s="11" t="str">
        <f t="shared" si="370"/>
        <v>High Cost per Unit</v>
      </c>
      <c r="Q1802" s="12">
        <f t="shared" si="371"/>
        <v>0</v>
      </c>
      <c r="R1802" s="12">
        <f t="shared" si="372"/>
        <v>25.793699999999998</v>
      </c>
      <c r="S1802" s="12">
        <f t="shared" si="373"/>
        <v>0</v>
      </c>
      <c r="T1802" s="12">
        <f t="shared" si="374"/>
        <v>0</v>
      </c>
      <c r="U1802" s="12">
        <f t="shared" si="375"/>
        <v>0</v>
      </c>
      <c r="V1802" s="13" t="str">
        <f t="shared" ca="1" si="376"/>
        <v>Greater Than 8 Weeks Old</v>
      </c>
    </row>
    <row r="1803" spans="1:22" x14ac:dyDescent="0.35">
      <c r="A1803" s="2" t="s">
        <v>184</v>
      </c>
      <c r="B1803" s="5">
        <v>43691</v>
      </c>
      <c r="C1803" s="5" t="s">
        <v>371</v>
      </c>
      <c r="D1803" s="5" t="s">
        <v>371</v>
      </c>
      <c r="E1803" s="6">
        <v>19</v>
      </c>
      <c r="F1803" s="3">
        <v>759.81</v>
      </c>
      <c r="G1803" s="3">
        <v>418</v>
      </c>
      <c r="H1803" s="8">
        <f t="shared" si="364"/>
        <v>22</v>
      </c>
      <c r="I1803" s="3">
        <v>341.81</v>
      </c>
      <c r="J1803" s="4">
        <v>0.45</v>
      </c>
      <c r="K1803" s="2" t="str">
        <f t="shared" si="365"/>
        <v>Wednesday</v>
      </c>
      <c r="L1803" s="5">
        <f t="shared" si="366"/>
        <v>43694</v>
      </c>
      <c r="M1803" s="2" t="str">
        <f t="shared" si="367"/>
        <v>Saturday</v>
      </c>
      <c r="N1803" s="2" t="str">
        <f t="shared" si="368"/>
        <v>Saturday</v>
      </c>
      <c r="O1803" s="12">
        <f t="shared" si="369"/>
        <v>0</v>
      </c>
      <c r="P1803" s="11" t="str">
        <f t="shared" si="370"/>
        <v>High Cost per Unit</v>
      </c>
      <c r="Q1803" s="12">
        <f t="shared" si="371"/>
        <v>0</v>
      </c>
      <c r="R1803" s="12">
        <f t="shared" si="372"/>
        <v>22.794299999999996</v>
      </c>
      <c r="S1803" s="12">
        <f t="shared" si="373"/>
        <v>0</v>
      </c>
      <c r="T1803" s="12">
        <f t="shared" si="374"/>
        <v>0</v>
      </c>
      <c r="U1803" s="12">
        <f t="shared" si="375"/>
        <v>0</v>
      </c>
      <c r="V1803" s="13" t="str">
        <f t="shared" ca="1" si="376"/>
        <v>Greater Than 8 Weeks Old</v>
      </c>
    </row>
    <row r="1804" spans="1:22" x14ac:dyDescent="0.35">
      <c r="A1804" s="2" t="s">
        <v>184</v>
      </c>
      <c r="B1804" s="5">
        <v>43692</v>
      </c>
      <c r="C1804" s="5" t="s">
        <v>371</v>
      </c>
      <c r="D1804" s="5" t="s">
        <v>371</v>
      </c>
      <c r="E1804" s="6">
        <v>22</v>
      </c>
      <c r="F1804" s="3">
        <v>751.79</v>
      </c>
      <c r="G1804" s="3">
        <v>484</v>
      </c>
      <c r="H1804" s="8">
        <f t="shared" si="364"/>
        <v>22</v>
      </c>
      <c r="I1804" s="3">
        <v>267.79000000000002</v>
      </c>
      <c r="J1804" s="4">
        <v>0.36</v>
      </c>
      <c r="K1804" s="2" t="str">
        <f t="shared" si="365"/>
        <v>Thursday</v>
      </c>
      <c r="L1804" s="5">
        <f t="shared" si="366"/>
        <v>43695</v>
      </c>
      <c r="M1804" s="2" t="str">
        <f t="shared" si="367"/>
        <v>Sunday</v>
      </c>
      <c r="N1804" s="2" t="str">
        <f t="shared" si="368"/>
        <v>Monday</v>
      </c>
      <c r="O1804" s="12">
        <f t="shared" si="369"/>
        <v>0</v>
      </c>
      <c r="P1804" s="11" t="str">
        <f t="shared" si="370"/>
        <v>High Cost per Unit</v>
      </c>
      <c r="Q1804" s="12">
        <f t="shared" si="371"/>
        <v>0</v>
      </c>
      <c r="R1804" s="12">
        <f t="shared" si="372"/>
        <v>22.553699999999999</v>
      </c>
      <c r="S1804" s="12">
        <f t="shared" si="373"/>
        <v>0</v>
      </c>
      <c r="T1804" s="12">
        <f t="shared" si="374"/>
        <v>0</v>
      </c>
      <c r="U1804" s="12">
        <f t="shared" si="375"/>
        <v>0</v>
      </c>
      <c r="V1804" s="13" t="str">
        <f t="shared" ca="1" si="376"/>
        <v>Greater Than 8 Weeks Old</v>
      </c>
    </row>
    <row r="1805" spans="1:22" x14ac:dyDescent="0.35">
      <c r="A1805" s="2" t="s">
        <v>184</v>
      </c>
      <c r="B1805" s="5">
        <v>43693</v>
      </c>
      <c r="C1805" s="5" t="s">
        <v>371</v>
      </c>
      <c r="D1805" s="5" t="s">
        <v>371</v>
      </c>
      <c r="E1805" s="6">
        <v>14</v>
      </c>
      <c r="F1805" s="3">
        <v>405.86</v>
      </c>
      <c r="G1805" s="3">
        <v>308</v>
      </c>
      <c r="H1805" s="8">
        <f t="shared" si="364"/>
        <v>22</v>
      </c>
      <c r="I1805" s="3">
        <v>97.86</v>
      </c>
      <c r="J1805" s="4">
        <v>0.24</v>
      </c>
      <c r="K1805" s="2" t="str">
        <f t="shared" si="365"/>
        <v>Friday</v>
      </c>
      <c r="L1805" s="5">
        <f t="shared" si="366"/>
        <v>43696</v>
      </c>
      <c r="M1805" s="2" t="str">
        <f t="shared" si="367"/>
        <v>Monday</v>
      </c>
      <c r="N1805" s="2" t="str">
        <f t="shared" si="368"/>
        <v>Monday</v>
      </c>
      <c r="O1805" s="12">
        <f t="shared" si="369"/>
        <v>0</v>
      </c>
      <c r="P1805" s="11" t="str">
        <f t="shared" si="370"/>
        <v>High Cost per Unit</v>
      </c>
      <c r="Q1805" s="12">
        <f t="shared" si="371"/>
        <v>0</v>
      </c>
      <c r="R1805" s="12">
        <f t="shared" si="372"/>
        <v>12.175800000000001</v>
      </c>
      <c r="S1805" s="12">
        <f t="shared" si="373"/>
        <v>0</v>
      </c>
      <c r="T1805" s="12">
        <f t="shared" si="374"/>
        <v>0</v>
      </c>
      <c r="U1805" s="12">
        <f t="shared" si="375"/>
        <v>0</v>
      </c>
      <c r="V1805" s="13" t="str">
        <f t="shared" ca="1" si="376"/>
        <v>Greater Than 8 Weeks Old</v>
      </c>
    </row>
    <row r="1806" spans="1:22" x14ac:dyDescent="0.35">
      <c r="A1806" s="2" t="s">
        <v>184</v>
      </c>
      <c r="B1806" s="5">
        <v>43694</v>
      </c>
      <c r="C1806" s="5" t="s">
        <v>371</v>
      </c>
      <c r="D1806" s="5" t="s">
        <v>371</v>
      </c>
      <c r="E1806" s="6">
        <v>20</v>
      </c>
      <c r="F1806" s="3">
        <v>579.79999999999995</v>
      </c>
      <c r="G1806" s="3">
        <v>440</v>
      </c>
      <c r="H1806" s="8">
        <f t="shared" si="364"/>
        <v>22</v>
      </c>
      <c r="I1806" s="3">
        <v>139.80000000000001</v>
      </c>
      <c r="J1806" s="4">
        <v>0.24</v>
      </c>
      <c r="K1806" s="2" t="str">
        <f t="shared" si="365"/>
        <v>Saturday</v>
      </c>
      <c r="L1806" s="5">
        <f t="shared" si="366"/>
        <v>43697</v>
      </c>
      <c r="M1806" s="2" t="str">
        <f t="shared" si="367"/>
        <v>Tuesday</v>
      </c>
      <c r="N1806" s="2" t="str">
        <f t="shared" si="368"/>
        <v>Tuesday</v>
      </c>
      <c r="O1806" s="12">
        <f t="shared" si="369"/>
        <v>0</v>
      </c>
      <c r="P1806" s="11" t="str">
        <f t="shared" si="370"/>
        <v>High Cost per Unit</v>
      </c>
      <c r="Q1806" s="12">
        <f t="shared" si="371"/>
        <v>0</v>
      </c>
      <c r="R1806" s="12">
        <f t="shared" si="372"/>
        <v>17.393999999999998</v>
      </c>
      <c r="S1806" s="12">
        <f t="shared" si="373"/>
        <v>0</v>
      </c>
      <c r="T1806" s="12">
        <f t="shared" si="374"/>
        <v>0</v>
      </c>
      <c r="U1806" s="12">
        <f t="shared" si="375"/>
        <v>0</v>
      </c>
      <c r="V1806" s="13" t="str">
        <f t="shared" ca="1" si="376"/>
        <v>Greater Than 8 Weeks Old</v>
      </c>
    </row>
    <row r="1807" spans="1:22" x14ac:dyDescent="0.35">
      <c r="A1807" s="2" t="s">
        <v>184</v>
      </c>
      <c r="B1807" s="5">
        <v>43695</v>
      </c>
      <c r="C1807" s="5" t="s">
        <v>371</v>
      </c>
      <c r="D1807" s="5" t="s">
        <v>371</v>
      </c>
      <c r="E1807" s="6">
        <v>29</v>
      </c>
      <c r="F1807" s="3">
        <v>840.71</v>
      </c>
      <c r="G1807" s="3">
        <v>638</v>
      </c>
      <c r="H1807" s="8">
        <f t="shared" si="364"/>
        <v>22</v>
      </c>
      <c r="I1807" s="3">
        <v>202.71</v>
      </c>
      <c r="J1807" s="4">
        <v>0.24</v>
      </c>
      <c r="K1807" s="2" t="str">
        <f t="shared" si="365"/>
        <v>Sunday</v>
      </c>
      <c r="L1807" s="5">
        <f t="shared" si="366"/>
        <v>43698</v>
      </c>
      <c r="M1807" s="2" t="str">
        <f t="shared" si="367"/>
        <v>Wednesday</v>
      </c>
      <c r="N1807" s="2" t="str">
        <f t="shared" si="368"/>
        <v>Wednesday</v>
      </c>
      <c r="O1807" s="12">
        <f t="shared" si="369"/>
        <v>0</v>
      </c>
      <c r="P1807" s="11" t="str">
        <f t="shared" si="370"/>
        <v>High Cost per Unit</v>
      </c>
      <c r="Q1807" s="12">
        <f t="shared" si="371"/>
        <v>0</v>
      </c>
      <c r="R1807" s="12">
        <f t="shared" si="372"/>
        <v>25.221299999999999</v>
      </c>
      <c r="S1807" s="12">
        <f t="shared" si="373"/>
        <v>0</v>
      </c>
      <c r="T1807" s="12">
        <f t="shared" si="374"/>
        <v>0</v>
      </c>
      <c r="U1807" s="12">
        <f t="shared" si="375"/>
        <v>0</v>
      </c>
      <c r="V1807" s="13" t="str">
        <f t="shared" ca="1" si="376"/>
        <v>Greater Than 8 Weeks Old</v>
      </c>
    </row>
    <row r="1808" spans="1:22" x14ac:dyDescent="0.35">
      <c r="A1808" s="2" t="s">
        <v>184</v>
      </c>
      <c r="B1808" s="5">
        <v>43696</v>
      </c>
      <c r="C1808" s="5" t="s">
        <v>371</v>
      </c>
      <c r="D1808" s="5" t="s">
        <v>371</v>
      </c>
      <c r="E1808" s="6">
        <v>18</v>
      </c>
      <c r="F1808" s="3">
        <v>563.82000000000005</v>
      </c>
      <c r="G1808" s="3">
        <v>397.45</v>
      </c>
      <c r="H1808" s="8">
        <f t="shared" si="364"/>
        <v>22.080555555555556</v>
      </c>
      <c r="I1808" s="3">
        <v>166.37</v>
      </c>
      <c r="J1808" s="4">
        <v>0.3</v>
      </c>
      <c r="K1808" s="2" t="str">
        <f t="shared" si="365"/>
        <v>Monday</v>
      </c>
      <c r="L1808" s="5">
        <f t="shared" si="366"/>
        <v>43699</v>
      </c>
      <c r="M1808" s="2" t="str">
        <f t="shared" si="367"/>
        <v>Thursday</v>
      </c>
      <c r="N1808" s="2" t="str">
        <f t="shared" si="368"/>
        <v>Thursday</v>
      </c>
      <c r="O1808" s="12">
        <f t="shared" si="369"/>
        <v>0</v>
      </c>
      <c r="P1808" s="11" t="str">
        <f t="shared" si="370"/>
        <v>High Cost per Unit</v>
      </c>
      <c r="Q1808" s="12">
        <f t="shared" si="371"/>
        <v>0</v>
      </c>
      <c r="R1808" s="12">
        <f t="shared" si="372"/>
        <v>16.9146</v>
      </c>
      <c r="S1808" s="12">
        <f t="shared" si="373"/>
        <v>0</v>
      </c>
      <c r="T1808" s="12">
        <f t="shared" si="374"/>
        <v>0</v>
      </c>
      <c r="U1808" s="12">
        <f t="shared" si="375"/>
        <v>0</v>
      </c>
      <c r="V1808" s="13" t="str">
        <f t="shared" ca="1" si="376"/>
        <v>Greater Than 8 Weeks Old</v>
      </c>
    </row>
    <row r="1809" spans="1:22" x14ac:dyDescent="0.35">
      <c r="A1809" s="2" t="s">
        <v>184</v>
      </c>
      <c r="B1809" s="5">
        <v>43697</v>
      </c>
      <c r="C1809" s="5" t="s">
        <v>371</v>
      </c>
      <c r="D1809" s="5" t="s">
        <v>371</v>
      </c>
      <c r="E1809" s="6">
        <v>17</v>
      </c>
      <c r="F1809" s="3">
        <v>474.84</v>
      </c>
      <c r="G1809" s="3">
        <v>374</v>
      </c>
      <c r="H1809" s="8">
        <f t="shared" si="364"/>
        <v>22</v>
      </c>
      <c r="I1809" s="3">
        <v>100.84</v>
      </c>
      <c r="J1809" s="4">
        <v>0.21</v>
      </c>
      <c r="K1809" s="2" t="str">
        <f t="shared" si="365"/>
        <v>Tuesday</v>
      </c>
      <c r="L1809" s="5">
        <f t="shared" si="366"/>
        <v>43700</v>
      </c>
      <c r="M1809" s="2" t="str">
        <f t="shared" si="367"/>
        <v>Friday</v>
      </c>
      <c r="N1809" s="2" t="str">
        <f t="shared" si="368"/>
        <v>Friday</v>
      </c>
      <c r="O1809" s="12">
        <f t="shared" si="369"/>
        <v>23.742000000000001</v>
      </c>
      <c r="P1809" s="11" t="str">
        <f t="shared" si="370"/>
        <v>High Cost per Unit</v>
      </c>
      <c r="Q1809" s="12">
        <f t="shared" si="371"/>
        <v>0</v>
      </c>
      <c r="R1809" s="12">
        <f t="shared" si="372"/>
        <v>14.245199999999999</v>
      </c>
      <c r="S1809" s="12">
        <f t="shared" si="373"/>
        <v>0</v>
      </c>
      <c r="T1809" s="12">
        <f t="shared" si="374"/>
        <v>0</v>
      </c>
      <c r="U1809" s="12">
        <f t="shared" si="375"/>
        <v>0</v>
      </c>
      <c r="V1809" s="13" t="str">
        <f t="shared" ca="1" si="376"/>
        <v>Greater Than 8 Weeks Old</v>
      </c>
    </row>
    <row r="1810" spans="1:22" x14ac:dyDescent="0.35">
      <c r="A1810" s="2" t="s">
        <v>184</v>
      </c>
      <c r="B1810" s="5">
        <v>43698</v>
      </c>
      <c r="C1810" s="5" t="s">
        <v>371</v>
      </c>
      <c r="D1810" s="5" t="s">
        <v>371</v>
      </c>
      <c r="E1810" s="6">
        <v>46</v>
      </c>
      <c r="F1810" s="3">
        <v>1333.54</v>
      </c>
      <c r="G1810" s="3">
        <v>1012</v>
      </c>
      <c r="H1810" s="8">
        <f t="shared" si="364"/>
        <v>22</v>
      </c>
      <c r="I1810" s="3">
        <v>321.54000000000002</v>
      </c>
      <c r="J1810" s="4">
        <v>0.24</v>
      </c>
      <c r="K1810" s="2" t="str">
        <f t="shared" si="365"/>
        <v>Wednesday</v>
      </c>
      <c r="L1810" s="5">
        <f t="shared" si="366"/>
        <v>43701</v>
      </c>
      <c r="M1810" s="2" t="str">
        <f t="shared" si="367"/>
        <v>Saturday</v>
      </c>
      <c r="N1810" s="2" t="str">
        <f t="shared" si="368"/>
        <v>Saturday</v>
      </c>
      <c r="O1810" s="12">
        <f t="shared" si="369"/>
        <v>0</v>
      </c>
      <c r="P1810" s="11" t="str">
        <f t="shared" si="370"/>
        <v>High Cost per Unit</v>
      </c>
      <c r="Q1810" s="12">
        <f t="shared" si="371"/>
        <v>0</v>
      </c>
      <c r="R1810" s="12">
        <f t="shared" si="372"/>
        <v>40.0062</v>
      </c>
      <c r="S1810" s="12">
        <f t="shared" si="373"/>
        <v>0</v>
      </c>
      <c r="T1810" s="12">
        <f t="shared" si="374"/>
        <v>0</v>
      </c>
      <c r="U1810" s="12">
        <f t="shared" si="375"/>
        <v>0</v>
      </c>
      <c r="V1810" s="13" t="str">
        <f t="shared" ca="1" si="376"/>
        <v>Greater Than 8 Weeks Old</v>
      </c>
    </row>
    <row r="1811" spans="1:22" x14ac:dyDescent="0.35">
      <c r="A1811" s="2" t="s">
        <v>184</v>
      </c>
      <c r="B1811" s="5">
        <v>43699</v>
      </c>
      <c r="C1811" s="5" t="s">
        <v>371</v>
      </c>
      <c r="D1811" s="5" t="s">
        <v>371</v>
      </c>
      <c r="E1811" s="6">
        <v>71</v>
      </c>
      <c r="F1811" s="3">
        <v>2029.3</v>
      </c>
      <c r="G1811" s="3">
        <v>1562</v>
      </c>
      <c r="H1811" s="8">
        <f t="shared" si="364"/>
        <v>22</v>
      </c>
      <c r="I1811" s="3">
        <v>467.3</v>
      </c>
      <c r="J1811" s="4">
        <v>0.23</v>
      </c>
      <c r="K1811" s="2" t="str">
        <f t="shared" si="365"/>
        <v>Thursday</v>
      </c>
      <c r="L1811" s="5">
        <f t="shared" si="366"/>
        <v>43702</v>
      </c>
      <c r="M1811" s="2" t="str">
        <f t="shared" si="367"/>
        <v>Sunday</v>
      </c>
      <c r="N1811" s="2" t="str">
        <f t="shared" si="368"/>
        <v>Monday</v>
      </c>
      <c r="O1811" s="12">
        <f t="shared" si="369"/>
        <v>0</v>
      </c>
      <c r="P1811" s="11" t="str">
        <f t="shared" si="370"/>
        <v>High Cost per Unit</v>
      </c>
      <c r="Q1811" s="12">
        <f t="shared" si="371"/>
        <v>0</v>
      </c>
      <c r="R1811" s="12">
        <f t="shared" si="372"/>
        <v>60.878999999999998</v>
      </c>
      <c r="S1811" s="12">
        <f t="shared" si="373"/>
        <v>0</v>
      </c>
      <c r="T1811" s="12">
        <f t="shared" si="374"/>
        <v>0</v>
      </c>
      <c r="U1811" s="12">
        <f t="shared" si="375"/>
        <v>0</v>
      </c>
      <c r="V1811" s="13" t="str">
        <f t="shared" ca="1" si="376"/>
        <v>Greater Than 8 Weeks Old</v>
      </c>
    </row>
    <row r="1812" spans="1:22" x14ac:dyDescent="0.35">
      <c r="A1812" s="2" t="s">
        <v>184</v>
      </c>
      <c r="B1812" s="5">
        <v>43700</v>
      </c>
      <c r="C1812" s="5" t="s">
        <v>371</v>
      </c>
      <c r="D1812" s="5" t="s">
        <v>371</v>
      </c>
      <c r="E1812" s="6">
        <v>43</v>
      </c>
      <c r="F1812" s="3">
        <v>1302.58</v>
      </c>
      <c r="G1812" s="3">
        <v>946</v>
      </c>
      <c r="H1812" s="8">
        <f t="shared" si="364"/>
        <v>22</v>
      </c>
      <c r="I1812" s="3">
        <v>356.58</v>
      </c>
      <c r="J1812" s="4">
        <v>0.27</v>
      </c>
      <c r="K1812" s="2" t="str">
        <f t="shared" si="365"/>
        <v>Friday</v>
      </c>
      <c r="L1812" s="5">
        <f t="shared" si="366"/>
        <v>43703</v>
      </c>
      <c r="M1812" s="2" t="str">
        <f t="shared" si="367"/>
        <v>Monday</v>
      </c>
      <c r="N1812" s="2" t="str">
        <f t="shared" si="368"/>
        <v>Monday</v>
      </c>
      <c r="O1812" s="12">
        <f t="shared" si="369"/>
        <v>0</v>
      </c>
      <c r="P1812" s="11" t="str">
        <f t="shared" si="370"/>
        <v>High Cost per Unit</v>
      </c>
      <c r="Q1812" s="12">
        <f t="shared" si="371"/>
        <v>0</v>
      </c>
      <c r="R1812" s="12">
        <f t="shared" si="372"/>
        <v>39.077399999999997</v>
      </c>
      <c r="S1812" s="12">
        <f t="shared" si="373"/>
        <v>0</v>
      </c>
      <c r="T1812" s="12">
        <f t="shared" si="374"/>
        <v>0</v>
      </c>
      <c r="U1812" s="12">
        <f t="shared" si="375"/>
        <v>0</v>
      </c>
      <c r="V1812" s="13" t="str">
        <f t="shared" ca="1" si="376"/>
        <v>Greater Than 8 Weeks Old</v>
      </c>
    </row>
    <row r="1813" spans="1:22" x14ac:dyDescent="0.35">
      <c r="A1813" s="2" t="s">
        <v>184</v>
      </c>
      <c r="B1813" s="5">
        <v>43701</v>
      </c>
      <c r="C1813" s="5" t="s">
        <v>371</v>
      </c>
      <c r="D1813" s="5" t="s">
        <v>371</v>
      </c>
      <c r="E1813" s="6">
        <v>43</v>
      </c>
      <c r="F1813" s="3">
        <v>1217.58</v>
      </c>
      <c r="G1813" s="3">
        <v>946</v>
      </c>
      <c r="H1813" s="8">
        <f t="shared" si="364"/>
        <v>22</v>
      </c>
      <c r="I1813" s="3">
        <v>271.58</v>
      </c>
      <c r="J1813" s="4">
        <v>0.22</v>
      </c>
      <c r="K1813" s="2" t="str">
        <f t="shared" si="365"/>
        <v>Saturday</v>
      </c>
      <c r="L1813" s="5">
        <f t="shared" si="366"/>
        <v>43704</v>
      </c>
      <c r="M1813" s="2" t="str">
        <f t="shared" si="367"/>
        <v>Tuesday</v>
      </c>
      <c r="N1813" s="2" t="str">
        <f t="shared" si="368"/>
        <v>Tuesday</v>
      </c>
      <c r="O1813" s="12">
        <f t="shared" si="369"/>
        <v>0</v>
      </c>
      <c r="P1813" s="11" t="str">
        <f t="shared" si="370"/>
        <v>High Cost per Unit</v>
      </c>
      <c r="Q1813" s="12">
        <f t="shared" si="371"/>
        <v>0</v>
      </c>
      <c r="R1813" s="12">
        <f t="shared" si="372"/>
        <v>36.527399999999993</v>
      </c>
      <c r="S1813" s="12">
        <f t="shared" si="373"/>
        <v>0</v>
      </c>
      <c r="T1813" s="12">
        <f t="shared" si="374"/>
        <v>0</v>
      </c>
      <c r="U1813" s="12">
        <f t="shared" si="375"/>
        <v>0</v>
      </c>
      <c r="V1813" s="13" t="str">
        <f t="shared" ca="1" si="376"/>
        <v>Greater Than 8 Weeks Old</v>
      </c>
    </row>
    <row r="1814" spans="1:22" x14ac:dyDescent="0.35">
      <c r="A1814" s="2" t="s">
        <v>184</v>
      </c>
      <c r="B1814" s="5">
        <v>43702</v>
      </c>
      <c r="C1814" s="5" t="s">
        <v>371</v>
      </c>
      <c r="D1814" s="5" t="s">
        <v>371</v>
      </c>
      <c r="E1814" s="6">
        <v>46</v>
      </c>
      <c r="F1814" s="3">
        <v>1333.54</v>
      </c>
      <c r="G1814" s="3">
        <v>1012</v>
      </c>
      <c r="H1814" s="8">
        <f t="shared" si="364"/>
        <v>22</v>
      </c>
      <c r="I1814" s="3">
        <v>321.54000000000002</v>
      </c>
      <c r="J1814" s="4">
        <v>0.24</v>
      </c>
      <c r="K1814" s="2" t="str">
        <f t="shared" si="365"/>
        <v>Sunday</v>
      </c>
      <c r="L1814" s="5">
        <f t="shared" si="366"/>
        <v>43705</v>
      </c>
      <c r="M1814" s="2" t="str">
        <f t="shared" si="367"/>
        <v>Wednesday</v>
      </c>
      <c r="N1814" s="2" t="str">
        <f t="shared" si="368"/>
        <v>Wednesday</v>
      </c>
      <c r="O1814" s="12">
        <f t="shared" si="369"/>
        <v>0</v>
      </c>
      <c r="P1814" s="11" t="str">
        <f t="shared" si="370"/>
        <v>High Cost per Unit</v>
      </c>
      <c r="Q1814" s="12">
        <f t="shared" si="371"/>
        <v>0</v>
      </c>
      <c r="R1814" s="12">
        <f t="shared" si="372"/>
        <v>40.0062</v>
      </c>
      <c r="S1814" s="12">
        <f t="shared" si="373"/>
        <v>0</v>
      </c>
      <c r="T1814" s="12">
        <f t="shared" si="374"/>
        <v>0</v>
      </c>
      <c r="U1814" s="12">
        <f t="shared" si="375"/>
        <v>0</v>
      </c>
      <c r="V1814" s="13" t="str">
        <f t="shared" ca="1" si="376"/>
        <v>Greater Than 8 Weeks Old</v>
      </c>
    </row>
    <row r="1815" spans="1:22" x14ac:dyDescent="0.35">
      <c r="A1815" s="2" t="s">
        <v>184</v>
      </c>
      <c r="B1815" s="5">
        <v>43703</v>
      </c>
      <c r="C1815" s="5" t="s">
        <v>371</v>
      </c>
      <c r="D1815" s="5" t="s">
        <v>371</v>
      </c>
      <c r="E1815" s="6">
        <v>50</v>
      </c>
      <c r="F1815" s="3">
        <v>1460.5</v>
      </c>
      <c r="G1815" s="3">
        <v>1100</v>
      </c>
      <c r="H1815" s="8">
        <f t="shared" si="364"/>
        <v>22</v>
      </c>
      <c r="I1815" s="3">
        <v>360.5</v>
      </c>
      <c r="J1815" s="4">
        <v>0.25</v>
      </c>
      <c r="K1815" s="2" t="str">
        <f t="shared" si="365"/>
        <v>Monday</v>
      </c>
      <c r="L1815" s="5">
        <f t="shared" si="366"/>
        <v>43706</v>
      </c>
      <c r="M1815" s="2" t="str">
        <f t="shared" si="367"/>
        <v>Thursday</v>
      </c>
      <c r="N1815" s="2" t="str">
        <f t="shared" si="368"/>
        <v>Thursday</v>
      </c>
      <c r="O1815" s="12">
        <f t="shared" si="369"/>
        <v>0</v>
      </c>
      <c r="P1815" s="11" t="str">
        <f t="shared" si="370"/>
        <v>High Cost per Unit</v>
      </c>
      <c r="Q1815" s="12">
        <f t="shared" si="371"/>
        <v>0</v>
      </c>
      <c r="R1815" s="12">
        <f t="shared" si="372"/>
        <v>43.814999999999998</v>
      </c>
      <c r="S1815" s="12">
        <f t="shared" si="373"/>
        <v>0</v>
      </c>
      <c r="T1815" s="12">
        <f t="shared" si="374"/>
        <v>0</v>
      </c>
      <c r="U1815" s="12">
        <f t="shared" si="375"/>
        <v>0</v>
      </c>
      <c r="V1815" s="13" t="str">
        <f t="shared" ca="1" si="376"/>
        <v>Greater Than 8 Weeks Old</v>
      </c>
    </row>
    <row r="1816" spans="1:22" x14ac:dyDescent="0.35">
      <c r="A1816" s="2" t="s">
        <v>184</v>
      </c>
      <c r="B1816" s="5">
        <v>43704</v>
      </c>
      <c r="C1816" s="5" t="s">
        <v>371</v>
      </c>
      <c r="D1816" s="5" t="s">
        <v>371</v>
      </c>
      <c r="E1816" s="6">
        <v>39</v>
      </c>
      <c r="F1816" s="3">
        <v>1101.6199999999999</v>
      </c>
      <c r="G1816" s="3">
        <v>858</v>
      </c>
      <c r="H1816" s="8">
        <f t="shared" si="364"/>
        <v>22</v>
      </c>
      <c r="I1816" s="3">
        <v>243.62</v>
      </c>
      <c r="J1816" s="4">
        <v>0.22</v>
      </c>
      <c r="K1816" s="2" t="str">
        <f t="shared" si="365"/>
        <v>Tuesday</v>
      </c>
      <c r="L1816" s="5">
        <f t="shared" si="366"/>
        <v>43707</v>
      </c>
      <c r="M1816" s="2" t="str">
        <f t="shared" si="367"/>
        <v>Friday</v>
      </c>
      <c r="N1816" s="2" t="str">
        <f t="shared" si="368"/>
        <v>Friday</v>
      </c>
      <c r="O1816" s="12">
        <f t="shared" si="369"/>
        <v>55.080999999999996</v>
      </c>
      <c r="P1816" s="11" t="str">
        <f t="shared" si="370"/>
        <v>High Cost per Unit</v>
      </c>
      <c r="Q1816" s="12">
        <f t="shared" si="371"/>
        <v>0</v>
      </c>
      <c r="R1816" s="12">
        <f t="shared" si="372"/>
        <v>33.048599999999993</v>
      </c>
      <c r="S1816" s="12">
        <f t="shared" si="373"/>
        <v>0</v>
      </c>
      <c r="T1816" s="12">
        <f t="shared" si="374"/>
        <v>0</v>
      </c>
      <c r="U1816" s="12">
        <f t="shared" si="375"/>
        <v>0</v>
      </c>
      <c r="V1816" s="13" t="str">
        <f t="shared" ca="1" si="376"/>
        <v>Greater Than 8 Weeks Old</v>
      </c>
    </row>
    <row r="1817" spans="1:22" x14ac:dyDescent="0.35">
      <c r="A1817" s="2" t="s">
        <v>184</v>
      </c>
      <c r="B1817" s="5">
        <v>43705</v>
      </c>
      <c r="C1817" s="5" t="s">
        <v>371</v>
      </c>
      <c r="D1817" s="5" t="s">
        <v>371</v>
      </c>
      <c r="E1817" s="6">
        <v>93</v>
      </c>
      <c r="F1817" s="3">
        <v>2707.07</v>
      </c>
      <c r="G1817" s="3">
        <v>2046</v>
      </c>
      <c r="H1817" s="8">
        <f t="shared" si="364"/>
        <v>22</v>
      </c>
      <c r="I1817" s="3">
        <v>661.07</v>
      </c>
      <c r="J1817" s="4">
        <v>0.24</v>
      </c>
      <c r="K1817" s="2" t="str">
        <f t="shared" si="365"/>
        <v>Wednesday</v>
      </c>
      <c r="L1817" s="5">
        <f t="shared" si="366"/>
        <v>43708</v>
      </c>
      <c r="M1817" s="2" t="str">
        <f t="shared" si="367"/>
        <v>Saturday</v>
      </c>
      <c r="N1817" s="2" t="str">
        <f t="shared" si="368"/>
        <v>Saturday</v>
      </c>
      <c r="O1817" s="12">
        <f t="shared" si="369"/>
        <v>0</v>
      </c>
      <c r="P1817" s="11" t="str">
        <f t="shared" si="370"/>
        <v>High Cost per Unit</v>
      </c>
      <c r="Q1817" s="12">
        <f t="shared" si="371"/>
        <v>0</v>
      </c>
      <c r="R1817" s="12">
        <f t="shared" si="372"/>
        <v>81.212100000000007</v>
      </c>
      <c r="S1817" s="12">
        <f t="shared" si="373"/>
        <v>0</v>
      </c>
      <c r="T1817" s="12">
        <f t="shared" si="374"/>
        <v>0</v>
      </c>
      <c r="U1817" s="12">
        <f t="shared" si="375"/>
        <v>0</v>
      </c>
      <c r="V1817" s="13" t="str">
        <f t="shared" ca="1" si="376"/>
        <v>Greater Than 8 Weeks Old</v>
      </c>
    </row>
    <row r="1818" spans="1:22" x14ac:dyDescent="0.35">
      <c r="A1818" s="2" t="s">
        <v>184</v>
      </c>
      <c r="B1818" s="5">
        <v>43706</v>
      </c>
      <c r="C1818" s="5" t="s">
        <v>371</v>
      </c>
      <c r="D1818" s="5" t="s">
        <v>371</v>
      </c>
      <c r="E1818" s="6">
        <v>42</v>
      </c>
      <c r="F1818" s="3">
        <v>1188.5899999999999</v>
      </c>
      <c r="G1818" s="3">
        <v>924</v>
      </c>
      <c r="H1818" s="8">
        <f t="shared" si="364"/>
        <v>22</v>
      </c>
      <c r="I1818" s="3">
        <v>264.58999999999997</v>
      </c>
      <c r="J1818" s="4">
        <v>0.22</v>
      </c>
      <c r="K1818" s="2" t="str">
        <f t="shared" si="365"/>
        <v>Thursday</v>
      </c>
      <c r="L1818" s="5">
        <f t="shared" si="366"/>
        <v>43709</v>
      </c>
      <c r="M1818" s="2" t="str">
        <f t="shared" si="367"/>
        <v>Sunday</v>
      </c>
      <c r="N1818" s="2" t="str">
        <f t="shared" si="368"/>
        <v>Monday</v>
      </c>
      <c r="O1818" s="12">
        <f t="shared" si="369"/>
        <v>0</v>
      </c>
      <c r="P1818" s="11" t="str">
        <f t="shared" si="370"/>
        <v>High Cost per Unit</v>
      </c>
      <c r="Q1818" s="12">
        <f t="shared" si="371"/>
        <v>0</v>
      </c>
      <c r="R1818" s="12">
        <f t="shared" si="372"/>
        <v>35.657699999999998</v>
      </c>
      <c r="S1818" s="12">
        <f t="shared" si="373"/>
        <v>0</v>
      </c>
      <c r="T1818" s="12">
        <f t="shared" si="374"/>
        <v>0</v>
      </c>
      <c r="U1818" s="12">
        <f t="shared" si="375"/>
        <v>0</v>
      </c>
      <c r="V1818" s="13" t="str">
        <f t="shared" ca="1" si="376"/>
        <v>Greater Than 8 Weeks Old</v>
      </c>
    </row>
    <row r="1819" spans="1:22" x14ac:dyDescent="0.35">
      <c r="A1819" s="2" t="s">
        <v>184</v>
      </c>
      <c r="B1819" s="5">
        <v>43707</v>
      </c>
      <c r="C1819" s="5" t="s">
        <v>371</v>
      </c>
      <c r="D1819" s="5" t="s">
        <v>371</v>
      </c>
      <c r="E1819" s="6">
        <v>5</v>
      </c>
      <c r="F1819" s="3">
        <v>256.97000000000003</v>
      </c>
      <c r="G1819" s="3">
        <v>110</v>
      </c>
      <c r="H1819" s="8">
        <f t="shared" si="364"/>
        <v>22</v>
      </c>
      <c r="I1819" s="3">
        <v>146.97</v>
      </c>
      <c r="J1819" s="4">
        <v>0.56999999999999995</v>
      </c>
      <c r="K1819" s="2" t="str">
        <f t="shared" si="365"/>
        <v>Friday</v>
      </c>
      <c r="L1819" s="5">
        <f t="shared" si="366"/>
        <v>43710</v>
      </c>
      <c r="M1819" s="2" t="str">
        <f t="shared" si="367"/>
        <v>Monday</v>
      </c>
      <c r="N1819" s="2" t="str">
        <f t="shared" si="368"/>
        <v>Monday</v>
      </c>
      <c r="O1819" s="12">
        <f t="shared" si="369"/>
        <v>0</v>
      </c>
      <c r="P1819" s="11" t="str">
        <f t="shared" si="370"/>
        <v>High Cost per Unit</v>
      </c>
      <c r="Q1819" s="12">
        <f t="shared" si="371"/>
        <v>0</v>
      </c>
      <c r="R1819" s="12">
        <f t="shared" si="372"/>
        <v>7.7091000000000003</v>
      </c>
      <c r="S1819" s="12">
        <f t="shared" si="373"/>
        <v>0</v>
      </c>
      <c r="T1819" s="12">
        <f t="shared" si="374"/>
        <v>0</v>
      </c>
      <c r="U1819" s="12">
        <f t="shared" si="375"/>
        <v>0</v>
      </c>
      <c r="V1819" s="13" t="str">
        <f t="shared" ca="1" si="376"/>
        <v>Greater Than 8 Weeks Old</v>
      </c>
    </row>
    <row r="1820" spans="1:22" x14ac:dyDescent="0.35">
      <c r="A1820" s="2" t="s">
        <v>184</v>
      </c>
      <c r="B1820" s="5">
        <v>43708</v>
      </c>
      <c r="C1820" s="5" t="s">
        <v>371</v>
      </c>
      <c r="D1820" s="5" t="s">
        <v>371</v>
      </c>
      <c r="E1820" s="6">
        <v>4</v>
      </c>
      <c r="F1820" s="3">
        <v>177.98</v>
      </c>
      <c r="G1820" s="3">
        <v>88</v>
      </c>
      <c r="H1820" s="8">
        <f t="shared" si="364"/>
        <v>22</v>
      </c>
      <c r="I1820" s="3">
        <v>89.98</v>
      </c>
      <c r="J1820" s="4">
        <v>0.51</v>
      </c>
      <c r="K1820" s="2" t="str">
        <f t="shared" si="365"/>
        <v>Saturday</v>
      </c>
      <c r="L1820" s="5">
        <f t="shared" si="366"/>
        <v>43711</v>
      </c>
      <c r="M1820" s="2" t="str">
        <f t="shared" si="367"/>
        <v>Tuesday</v>
      </c>
      <c r="N1820" s="2" t="str">
        <f t="shared" si="368"/>
        <v>Tuesday</v>
      </c>
      <c r="O1820" s="12">
        <f t="shared" si="369"/>
        <v>0</v>
      </c>
      <c r="P1820" s="11" t="str">
        <f t="shared" si="370"/>
        <v>High Cost per Unit</v>
      </c>
      <c r="Q1820" s="12">
        <f t="shared" si="371"/>
        <v>0</v>
      </c>
      <c r="R1820" s="12">
        <f t="shared" si="372"/>
        <v>5.3393999999999995</v>
      </c>
      <c r="S1820" s="12">
        <f t="shared" si="373"/>
        <v>0</v>
      </c>
      <c r="T1820" s="12">
        <f t="shared" si="374"/>
        <v>0</v>
      </c>
      <c r="U1820" s="12">
        <f t="shared" si="375"/>
        <v>0</v>
      </c>
      <c r="V1820" s="13" t="str">
        <f t="shared" ca="1" si="376"/>
        <v>Greater Than 8 Weeks Old</v>
      </c>
    </row>
    <row r="1821" spans="1:22" x14ac:dyDescent="0.35">
      <c r="A1821" s="2" t="s">
        <v>106</v>
      </c>
      <c r="B1821" s="5">
        <v>43679</v>
      </c>
      <c r="C1821" s="5" t="s">
        <v>369</v>
      </c>
      <c r="D1821" s="5" t="s">
        <v>393</v>
      </c>
      <c r="E1821" s="6">
        <v>2</v>
      </c>
      <c r="F1821" s="3">
        <v>198</v>
      </c>
      <c r="G1821" s="3">
        <v>60</v>
      </c>
      <c r="H1821" s="8">
        <f t="shared" si="364"/>
        <v>30</v>
      </c>
      <c r="I1821" s="3">
        <v>138</v>
      </c>
      <c r="J1821" s="4">
        <v>0.7</v>
      </c>
      <c r="K1821" s="2" t="str">
        <f t="shared" si="365"/>
        <v>Friday</v>
      </c>
      <c r="L1821" s="5">
        <f t="shared" si="366"/>
        <v>43682</v>
      </c>
      <c r="M1821" s="2" t="str">
        <f t="shared" si="367"/>
        <v>Monday</v>
      </c>
      <c r="N1821" s="2" t="str">
        <f t="shared" si="368"/>
        <v>Monday</v>
      </c>
      <c r="O1821" s="12">
        <f t="shared" si="369"/>
        <v>0</v>
      </c>
      <c r="P1821" s="11" t="str">
        <f t="shared" si="370"/>
        <v>High Cost per Unit</v>
      </c>
      <c r="Q1821" s="12">
        <f t="shared" si="371"/>
        <v>0</v>
      </c>
      <c r="R1821" s="12">
        <f t="shared" si="372"/>
        <v>5.9399999999999995</v>
      </c>
      <c r="S1821" s="12">
        <f t="shared" si="373"/>
        <v>0</v>
      </c>
      <c r="T1821" s="12">
        <f t="shared" si="374"/>
        <v>0</v>
      </c>
      <c r="U1821" s="12">
        <f t="shared" si="375"/>
        <v>0</v>
      </c>
      <c r="V1821" s="13" t="str">
        <f t="shared" ca="1" si="376"/>
        <v>Greater Than 8 Weeks Old</v>
      </c>
    </row>
    <row r="1822" spans="1:22" x14ac:dyDescent="0.35">
      <c r="A1822" s="2" t="s">
        <v>106</v>
      </c>
      <c r="B1822" s="5">
        <v>43682</v>
      </c>
      <c r="C1822" s="5" t="s">
        <v>369</v>
      </c>
      <c r="D1822" s="5" t="s">
        <v>393</v>
      </c>
      <c r="E1822" s="6">
        <v>2</v>
      </c>
      <c r="F1822" s="3">
        <v>99</v>
      </c>
      <c r="G1822" s="3">
        <v>60</v>
      </c>
      <c r="H1822" s="8">
        <f t="shared" si="364"/>
        <v>30</v>
      </c>
      <c r="I1822" s="3">
        <v>39</v>
      </c>
      <c r="J1822" s="4">
        <v>0.39</v>
      </c>
      <c r="K1822" s="2" t="str">
        <f t="shared" si="365"/>
        <v>Monday</v>
      </c>
      <c r="L1822" s="5">
        <f t="shared" si="366"/>
        <v>43685</v>
      </c>
      <c r="M1822" s="2" t="str">
        <f t="shared" si="367"/>
        <v>Thursday</v>
      </c>
      <c r="N1822" s="2" t="str">
        <f t="shared" si="368"/>
        <v>Thursday</v>
      </c>
      <c r="O1822" s="12">
        <f t="shared" si="369"/>
        <v>0</v>
      </c>
      <c r="P1822" s="11" t="str">
        <f t="shared" si="370"/>
        <v>High Cost per Unit</v>
      </c>
      <c r="Q1822" s="12">
        <f t="shared" si="371"/>
        <v>0</v>
      </c>
      <c r="R1822" s="12">
        <f t="shared" si="372"/>
        <v>2.9699999999999998</v>
      </c>
      <c r="S1822" s="12">
        <f t="shared" si="373"/>
        <v>0</v>
      </c>
      <c r="T1822" s="12">
        <f t="shared" si="374"/>
        <v>0</v>
      </c>
      <c r="U1822" s="12">
        <f t="shared" si="375"/>
        <v>0</v>
      </c>
      <c r="V1822" s="13" t="str">
        <f t="shared" ca="1" si="376"/>
        <v>Greater Than 8 Weeks Old</v>
      </c>
    </row>
    <row r="1823" spans="1:22" x14ac:dyDescent="0.35">
      <c r="A1823" s="2" t="s">
        <v>106</v>
      </c>
      <c r="B1823" s="5">
        <v>43684</v>
      </c>
      <c r="C1823" s="5" t="s">
        <v>369</v>
      </c>
      <c r="D1823" s="5" t="s">
        <v>393</v>
      </c>
      <c r="E1823" s="6">
        <v>1</v>
      </c>
      <c r="F1823" s="3">
        <v>99</v>
      </c>
      <c r="G1823" s="3">
        <v>30</v>
      </c>
      <c r="H1823" s="8">
        <f t="shared" si="364"/>
        <v>30</v>
      </c>
      <c r="I1823" s="3">
        <v>69</v>
      </c>
      <c r="J1823" s="4">
        <v>0.7</v>
      </c>
      <c r="K1823" s="2" t="str">
        <f t="shared" si="365"/>
        <v>Wednesday</v>
      </c>
      <c r="L1823" s="5">
        <f t="shared" si="366"/>
        <v>43687</v>
      </c>
      <c r="M1823" s="2" t="str">
        <f t="shared" si="367"/>
        <v>Saturday</v>
      </c>
      <c r="N1823" s="2" t="str">
        <f t="shared" si="368"/>
        <v>Saturday</v>
      </c>
      <c r="O1823" s="12">
        <f t="shared" si="369"/>
        <v>0</v>
      </c>
      <c r="P1823" s="11" t="str">
        <f t="shared" si="370"/>
        <v>High Cost per Unit</v>
      </c>
      <c r="Q1823" s="12">
        <f t="shared" si="371"/>
        <v>0</v>
      </c>
      <c r="R1823" s="12">
        <f t="shared" si="372"/>
        <v>0</v>
      </c>
      <c r="S1823" s="12">
        <f t="shared" si="373"/>
        <v>0</v>
      </c>
      <c r="T1823" s="12">
        <f t="shared" si="374"/>
        <v>0</v>
      </c>
      <c r="U1823" s="12">
        <f t="shared" si="375"/>
        <v>0</v>
      </c>
      <c r="V1823" s="13" t="str">
        <f t="shared" ca="1" si="376"/>
        <v>Greater Than 8 Weeks Old</v>
      </c>
    </row>
    <row r="1824" spans="1:22" x14ac:dyDescent="0.35">
      <c r="A1824" s="2" t="s">
        <v>106</v>
      </c>
      <c r="B1824" s="5">
        <v>43685</v>
      </c>
      <c r="C1824" s="5" t="s">
        <v>369</v>
      </c>
      <c r="D1824" s="5" t="s">
        <v>393</v>
      </c>
      <c r="E1824" s="6">
        <v>1</v>
      </c>
      <c r="F1824" s="3">
        <v>99</v>
      </c>
      <c r="G1824" s="3">
        <v>30</v>
      </c>
      <c r="H1824" s="8">
        <f t="shared" si="364"/>
        <v>30</v>
      </c>
      <c r="I1824" s="3">
        <v>69</v>
      </c>
      <c r="J1824" s="4">
        <v>0.7</v>
      </c>
      <c r="K1824" s="2" t="str">
        <f t="shared" si="365"/>
        <v>Thursday</v>
      </c>
      <c r="L1824" s="5">
        <f t="shared" si="366"/>
        <v>43688</v>
      </c>
      <c r="M1824" s="2" t="str">
        <f t="shared" si="367"/>
        <v>Sunday</v>
      </c>
      <c r="N1824" s="2" t="str">
        <f t="shared" si="368"/>
        <v>Monday</v>
      </c>
      <c r="O1824" s="12">
        <f t="shared" si="369"/>
        <v>0</v>
      </c>
      <c r="P1824" s="11" t="str">
        <f t="shared" si="370"/>
        <v>High Cost per Unit</v>
      </c>
      <c r="Q1824" s="12">
        <f t="shared" si="371"/>
        <v>0</v>
      </c>
      <c r="R1824" s="12">
        <f t="shared" si="372"/>
        <v>0</v>
      </c>
      <c r="S1824" s="12">
        <f t="shared" si="373"/>
        <v>0</v>
      </c>
      <c r="T1824" s="12">
        <f t="shared" si="374"/>
        <v>0</v>
      </c>
      <c r="U1824" s="12">
        <f t="shared" si="375"/>
        <v>0</v>
      </c>
      <c r="V1824" s="13" t="str">
        <f t="shared" ca="1" si="376"/>
        <v>Greater Than 8 Weeks Old</v>
      </c>
    </row>
    <row r="1825" spans="1:22" x14ac:dyDescent="0.35">
      <c r="A1825" s="2" t="s">
        <v>106</v>
      </c>
      <c r="B1825" s="5">
        <v>43689</v>
      </c>
      <c r="C1825" s="5" t="s">
        <v>369</v>
      </c>
      <c r="D1825" s="5" t="s">
        <v>393</v>
      </c>
      <c r="E1825" s="6">
        <v>1</v>
      </c>
      <c r="F1825" s="3">
        <v>99</v>
      </c>
      <c r="G1825" s="3">
        <v>30</v>
      </c>
      <c r="H1825" s="8">
        <f t="shared" si="364"/>
        <v>30</v>
      </c>
      <c r="I1825" s="3">
        <v>69</v>
      </c>
      <c r="J1825" s="4">
        <v>0.7</v>
      </c>
      <c r="K1825" s="2" t="str">
        <f t="shared" si="365"/>
        <v>Monday</v>
      </c>
      <c r="L1825" s="5">
        <f t="shared" si="366"/>
        <v>43692</v>
      </c>
      <c r="M1825" s="2" t="str">
        <f t="shared" si="367"/>
        <v>Thursday</v>
      </c>
      <c r="N1825" s="2" t="str">
        <f t="shared" si="368"/>
        <v>Thursday</v>
      </c>
      <c r="O1825" s="12">
        <f t="shared" si="369"/>
        <v>0</v>
      </c>
      <c r="P1825" s="11" t="str">
        <f t="shared" si="370"/>
        <v>High Cost per Unit</v>
      </c>
      <c r="Q1825" s="12">
        <f t="shared" si="371"/>
        <v>0</v>
      </c>
      <c r="R1825" s="12">
        <f t="shared" si="372"/>
        <v>0</v>
      </c>
      <c r="S1825" s="12">
        <f t="shared" si="373"/>
        <v>0</v>
      </c>
      <c r="T1825" s="12">
        <f t="shared" si="374"/>
        <v>0</v>
      </c>
      <c r="U1825" s="12">
        <f t="shared" si="375"/>
        <v>0</v>
      </c>
      <c r="V1825" s="13" t="str">
        <f t="shared" ca="1" si="376"/>
        <v>Greater Than 8 Weeks Old</v>
      </c>
    </row>
    <row r="1826" spans="1:22" x14ac:dyDescent="0.35">
      <c r="A1826" s="2" t="s">
        <v>106</v>
      </c>
      <c r="B1826" s="5">
        <v>43690</v>
      </c>
      <c r="C1826" s="5" t="s">
        <v>369</v>
      </c>
      <c r="D1826" s="5" t="s">
        <v>393</v>
      </c>
      <c r="E1826" s="6">
        <v>1</v>
      </c>
      <c r="F1826" s="3">
        <v>99</v>
      </c>
      <c r="G1826" s="3">
        <v>30</v>
      </c>
      <c r="H1826" s="8">
        <f t="shared" si="364"/>
        <v>30</v>
      </c>
      <c r="I1826" s="3">
        <v>69</v>
      </c>
      <c r="J1826" s="4">
        <v>0.7</v>
      </c>
      <c r="K1826" s="2" t="str">
        <f t="shared" si="365"/>
        <v>Tuesday</v>
      </c>
      <c r="L1826" s="5">
        <f t="shared" si="366"/>
        <v>43693</v>
      </c>
      <c r="M1826" s="2" t="str">
        <f t="shared" si="367"/>
        <v>Friday</v>
      </c>
      <c r="N1826" s="2" t="str">
        <f t="shared" si="368"/>
        <v>Friday</v>
      </c>
      <c r="O1826" s="12">
        <f t="shared" si="369"/>
        <v>4.95</v>
      </c>
      <c r="P1826" s="11" t="str">
        <f t="shared" si="370"/>
        <v>High Cost per Unit</v>
      </c>
      <c r="Q1826" s="12">
        <f t="shared" si="371"/>
        <v>0</v>
      </c>
      <c r="R1826" s="12">
        <f t="shared" si="372"/>
        <v>0</v>
      </c>
      <c r="S1826" s="12">
        <f t="shared" si="373"/>
        <v>0</v>
      </c>
      <c r="T1826" s="12">
        <f t="shared" si="374"/>
        <v>0</v>
      </c>
      <c r="U1826" s="12">
        <f t="shared" si="375"/>
        <v>0</v>
      </c>
      <c r="V1826" s="13" t="str">
        <f t="shared" ca="1" si="376"/>
        <v>Greater Than 8 Weeks Old</v>
      </c>
    </row>
    <row r="1827" spans="1:22" x14ac:dyDescent="0.35">
      <c r="A1827" s="2" t="s">
        <v>106</v>
      </c>
      <c r="B1827" s="5">
        <v>43692</v>
      </c>
      <c r="C1827" s="5" t="s">
        <v>369</v>
      </c>
      <c r="D1827" s="5" t="s">
        <v>393</v>
      </c>
      <c r="E1827" s="6">
        <v>1</v>
      </c>
      <c r="F1827" s="3">
        <v>99</v>
      </c>
      <c r="G1827" s="3">
        <v>30</v>
      </c>
      <c r="H1827" s="8">
        <f t="shared" si="364"/>
        <v>30</v>
      </c>
      <c r="I1827" s="3">
        <v>69</v>
      </c>
      <c r="J1827" s="4">
        <v>0.7</v>
      </c>
      <c r="K1827" s="2" t="str">
        <f t="shared" si="365"/>
        <v>Thursday</v>
      </c>
      <c r="L1827" s="5">
        <f t="shared" si="366"/>
        <v>43695</v>
      </c>
      <c r="M1827" s="2" t="str">
        <f t="shared" si="367"/>
        <v>Sunday</v>
      </c>
      <c r="N1827" s="2" t="str">
        <f t="shared" si="368"/>
        <v>Monday</v>
      </c>
      <c r="O1827" s="12">
        <f t="shared" si="369"/>
        <v>0</v>
      </c>
      <c r="P1827" s="11" t="str">
        <f t="shared" si="370"/>
        <v>High Cost per Unit</v>
      </c>
      <c r="Q1827" s="12">
        <f t="shared" si="371"/>
        <v>0</v>
      </c>
      <c r="R1827" s="12">
        <f t="shared" si="372"/>
        <v>0</v>
      </c>
      <c r="S1827" s="12">
        <f t="shared" si="373"/>
        <v>0</v>
      </c>
      <c r="T1827" s="12">
        <f t="shared" si="374"/>
        <v>0</v>
      </c>
      <c r="U1827" s="12">
        <f t="shared" si="375"/>
        <v>0</v>
      </c>
      <c r="V1827" s="13" t="str">
        <f t="shared" ca="1" si="376"/>
        <v>Greater Than 8 Weeks Old</v>
      </c>
    </row>
    <row r="1828" spans="1:22" x14ac:dyDescent="0.35">
      <c r="A1828" s="2" t="s">
        <v>106</v>
      </c>
      <c r="B1828" s="5">
        <v>43693</v>
      </c>
      <c r="C1828" s="5" t="s">
        <v>369</v>
      </c>
      <c r="D1828" s="5" t="s">
        <v>393</v>
      </c>
      <c r="E1828" s="6">
        <v>2</v>
      </c>
      <c r="F1828" s="3">
        <v>198</v>
      </c>
      <c r="G1828" s="3">
        <v>60</v>
      </c>
      <c r="H1828" s="8">
        <f t="shared" si="364"/>
        <v>30</v>
      </c>
      <c r="I1828" s="3">
        <v>138</v>
      </c>
      <c r="J1828" s="4">
        <v>0.7</v>
      </c>
      <c r="K1828" s="2" t="str">
        <f t="shared" si="365"/>
        <v>Friday</v>
      </c>
      <c r="L1828" s="5">
        <f t="shared" si="366"/>
        <v>43696</v>
      </c>
      <c r="M1828" s="2" t="str">
        <f t="shared" si="367"/>
        <v>Monday</v>
      </c>
      <c r="N1828" s="2" t="str">
        <f t="shared" si="368"/>
        <v>Monday</v>
      </c>
      <c r="O1828" s="12">
        <f t="shared" si="369"/>
        <v>0</v>
      </c>
      <c r="P1828" s="11" t="str">
        <f t="shared" si="370"/>
        <v>High Cost per Unit</v>
      </c>
      <c r="Q1828" s="12">
        <f t="shared" si="371"/>
        <v>0</v>
      </c>
      <c r="R1828" s="12">
        <f t="shared" si="372"/>
        <v>5.9399999999999995</v>
      </c>
      <c r="S1828" s="12">
        <f t="shared" si="373"/>
        <v>0</v>
      </c>
      <c r="T1828" s="12">
        <f t="shared" si="374"/>
        <v>0</v>
      </c>
      <c r="U1828" s="12">
        <f t="shared" si="375"/>
        <v>0</v>
      </c>
      <c r="V1828" s="13" t="str">
        <f t="shared" ca="1" si="376"/>
        <v>Greater Than 8 Weeks Old</v>
      </c>
    </row>
    <row r="1829" spans="1:22" x14ac:dyDescent="0.35">
      <c r="A1829" s="2" t="s">
        <v>106</v>
      </c>
      <c r="B1829" s="5">
        <v>43694</v>
      </c>
      <c r="C1829" s="5" t="s">
        <v>369</v>
      </c>
      <c r="D1829" s="5" t="s">
        <v>393</v>
      </c>
      <c r="E1829" s="6">
        <v>1</v>
      </c>
      <c r="F1829" s="3">
        <v>99</v>
      </c>
      <c r="G1829" s="3">
        <v>30</v>
      </c>
      <c r="H1829" s="8">
        <f t="shared" si="364"/>
        <v>30</v>
      </c>
      <c r="I1829" s="3">
        <v>69</v>
      </c>
      <c r="J1829" s="4">
        <v>0.7</v>
      </c>
      <c r="K1829" s="2" t="str">
        <f t="shared" si="365"/>
        <v>Saturday</v>
      </c>
      <c r="L1829" s="5">
        <f t="shared" si="366"/>
        <v>43697</v>
      </c>
      <c r="M1829" s="2" t="str">
        <f t="shared" si="367"/>
        <v>Tuesday</v>
      </c>
      <c r="N1829" s="2" t="str">
        <f t="shared" si="368"/>
        <v>Tuesday</v>
      </c>
      <c r="O1829" s="12">
        <f t="shared" si="369"/>
        <v>0</v>
      </c>
      <c r="P1829" s="11" t="str">
        <f t="shared" si="370"/>
        <v>High Cost per Unit</v>
      </c>
      <c r="Q1829" s="12">
        <f t="shared" si="371"/>
        <v>0</v>
      </c>
      <c r="R1829" s="12">
        <f t="shared" si="372"/>
        <v>0</v>
      </c>
      <c r="S1829" s="12">
        <f t="shared" si="373"/>
        <v>0</v>
      </c>
      <c r="T1829" s="12">
        <f t="shared" si="374"/>
        <v>9.9</v>
      </c>
      <c r="U1829" s="12">
        <f t="shared" si="375"/>
        <v>0</v>
      </c>
      <c r="V1829" s="13" t="str">
        <f t="shared" ca="1" si="376"/>
        <v>Greater Than 8 Weeks Old</v>
      </c>
    </row>
    <row r="1830" spans="1:22" x14ac:dyDescent="0.35">
      <c r="A1830" s="2" t="s">
        <v>106</v>
      </c>
      <c r="B1830" s="5">
        <v>43696</v>
      </c>
      <c r="C1830" s="5" t="s">
        <v>369</v>
      </c>
      <c r="D1830" s="5" t="s">
        <v>393</v>
      </c>
      <c r="E1830" s="6">
        <v>2</v>
      </c>
      <c r="F1830" s="3">
        <v>198</v>
      </c>
      <c r="G1830" s="3">
        <v>60</v>
      </c>
      <c r="H1830" s="8">
        <f t="shared" si="364"/>
        <v>30</v>
      </c>
      <c r="I1830" s="3">
        <v>138</v>
      </c>
      <c r="J1830" s="4">
        <v>0.7</v>
      </c>
      <c r="K1830" s="2" t="str">
        <f t="shared" si="365"/>
        <v>Monday</v>
      </c>
      <c r="L1830" s="5">
        <f t="shared" si="366"/>
        <v>43699</v>
      </c>
      <c r="M1830" s="2" t="str">
        <f t="shared" si="367"/>
        <v>Thursday</v>
      </c>
      <c r="N1830" s="2" t="str">
        <f t="shared" si="368"/>
        <v>Thursday</v>
      </c>
      <c r="O1830" s="12">
        <f t="shared" si="369"/>
        <v>0</v>
      </c>
      <c r="P1830" s="11" t="str">
        <f t="shared" si="370"/>
        <v>High Cost per Unit</v>
      </c>
      <c r="Q1830" s="12">
        <f t="shared" si="371"/>
        <v>0</v>
      </c>
      <c r="R1830" s="12">
        <f t="shared" si="372"/>
        <v>5.9399999999999995</v>
      </c>
      <c r="S1830" s="12">
        <f t="shared" si="373"/>
        <v>0</v>
      </c>
      <c r="T1830" s="12">
        <f t="shared" si="374"/>
        <v>0</v>
      </c>
      <c r="U1830" s="12">
        <f t="shared" si="375"/>
        <v>0</v>
      </c>
      <c r="V1830" s="13" t="str">
        <f t="shared" ca="1" si="376"/>
        <v>Greater Than 8 Weeks Old</v>
      </c>
    </row>
    <row r="1831" spans="1:22" x14ac:dyDescent="0.35">
      <c r="A1831" s="2" t="s">
        <v>106</v>
      </c>
      <c r="B1831" s="5">
        <v>43698</v>
      </c>
      <c r="C1831" s="5" t="s">
        <v>369</v>
      </c>
      <c r="D1831" s="5" t="s">
        <v>393</v>
      </c>
      <c r="E1831" s="6">
        <v>2</v>
      </c>
      <c r="F1831" s="3">
        <v>198</v>
      </c>
      <c r="G1831" s="3">
        <v>60</v>
      </c>
      <c r="H1831" s="8">
        <f t="shared" si="364"/>
        <v>30</v>
      </c>
      <c r="I1831" s="3">
        <v>138</v>
      </c>
      <c r="J1831" s="4">
        <v>0.7</v>
      </c>
      <c r="K1831" s="2" t="str">
        <f t="shared" si="365"/>
        <v>Wednesday</v>
      </c>
      <c r="L1831" s="5">
        <f t="shared" si="366"/>
        <v>43701</v>
      </c>
      <c r="M1831" s="2" t="str">
        <f t="shared" si="367"/>
        <v>Saturday</v>
      </c>
      <c r="N1831" s="2" t="str">
        <f t="shared" si="368"/>
        <v>Saturday</v>
      </c>
      <c r="O1831" s="12">
        <f t="shared" si="369"/>
        <v>0</v>
      </c>
      <c r="P1831" s="11" t="str">
        <f t="shared" si="370"/>
        <v>High Cost per Unit</v>
      </c>
      <c r="Q1831" s="12">
        <f t="shared" si="371"/>
        <v>0</v>
      </c>
      <c r="R1831" s="12">
        <f t="shared" si="372"/>
        <v>5.9399999999999995</v>
      </c>
      <c r="S1831" s="12">
        <f t="shared" si="373"/>
        <v>0</v>
      </c>
      <c r="T1831" s="12">
        <f t="shared" si="374"/>
        <v>0</v>
      </c>
      <c r="U1831" s="12">
        <f t="shared" si="375"/>
        <v>0</v>
      </c>
      <c r="V1831" s="13" t="str">
        <f t="shared" ca="1" si="376"/>
        <v>Greater Than 8 Weeks Old</v>
      </c>
    </row>
    <row r="1832" spans="1:22" x14ac:dyDescent="0.35">
      <c r="A1832" s="2" t="s">
        <v>106</v>
      </c>
      <c r="B1832" s="5">
        <v>43700</v>
      </c>
      <c r="C1832" s="5" t="s">
        <v>369</v>
      </c>
      <c r="D1832" s="5" t="s">
        <v>393</v>
      </c>
      <c r="E1832" s="6">
        <v>1</v>
      </c>
      <c r="F1832" s="3">
        <v>99</v>
      </c>
      <c r="G1832" s="3">
        <v>30</v>
      </c>
      <c r="H1832" s="8">
        <f t="shared" si="364"/>
        <v>30</v>
      </c>
      <c r="I1832" s="3">
        <v>69</v>
      </c>
      <c r="J1832" s="4">
        <v>0.7</v>
      </c>
      <c r="K1832" s="2" t="str">
        <f t="shared" si="365"/>
        <v>Friday</v>
      </c>
      <c r="L1832" s="5">
        <f t="shared" si="366"/>
        <v>43703</v>
      </c>
      <c r="M1832" s="2" t="str">
        <f t="shared" si="367"/>
        <v>Monday</v>
      </c>
      <c r="N1832" s="2" t="str">
        <f t="shared" si="368"/>
        <v>Monday</v>
      </c>
      <c r="O1832" s="12">
        <f t="shared" si="369"/>
        <v>0</v>
      </c>
      <c r="P1832" s="11" t="str">
        <f t="shared" si="370"/>
        <v>High Cost per Unit</v>
      </c>
      <c r="Q1832" s="12">
        <f t="shared" si="371"/>
        <v>0</v>
      </c>
      <c r="R1832" s="12">
        <f t="shared" si="372"/>
        <v>0</v>
      </c>
      <c r="S1832" s="12">
        <f t="shared" si="373"/>
        <v>0</v>
      </c>
      <c r="T1832" s="12">
        <f t="shared" si="374"/>
        <v>0</v>
      </c>
      <c r="U1832" s="12">
        <f t="shared" si="375"/>
        <v>0</v>
      </c>
      <c r="V1832" s="13" t="str">
        <f t="shared" ca="1" si="376"/>
        <v>Greater Than 8 Weeks Old</v>
      </c>
    </row>
    <row r="1833" spans="1:22" x14ac:dyDescent="0.35">
      <c r="A1833" s="2" t="s">
        <v>106</v>
      </c>
      <c r="B1833" s="5">
        <v>43704</v>
      </c>
      <c r="C1833" s="5" t="s">
        <v>369</v>
      </c>
      <c r="D1833" s="5" t="s">
        <v>393</v>
      </c>
      <c r="E1833" s="6">
        <v>1</v>
      </c>
      <c r="F1833" s="3">
        <v>99</v>
      </c>
      <c r="G1833" s="3">
        <v>30</v>
      </c>
      <c r="H1833" s="8">
        <f t="shared" si="364"/>
        <v>30</v>
      </c>
      <c r="I1833" s="3">
        <v>69</v>
      </c>
      <c r="J1833" s="4">
        <v>0.7</v>
      </c>
      <c r="K1833" s="2" t="str">
        <f t="shared" si="365"/>
        <v>Tuesday</v>
      </c>
      <c r="L1833" s="5">
        <f t="shared" si="366"/>
        <v>43707</v>
      </c>
      <c r="M1833" s="2" t="str">
        <f t="shared" si="367"/>
        <v>Friday</v>
      </c>
      <c r="N1833" s="2" t="str">
        <f t="shared" si="368"/>
        <v>Friday</v>
      </c>
      <c r="O1833" s="12">
        <f t="shared" si="369"/>
        <v>4.95</v>
      </c>
      <c r="P1833" s="11" t="str">
        <f t="shared" si="370"/>
        <v>High Cost per Unit</v>
      </c>
      <c r="Q1833" s="12">
        <f t="shared" si="371"/>
        <v>0</v>
      </c>
      <c r="R1833" s="12">
        <f t="shared" si="372"/>
        <v>0</v>
      </c>
      <c r="S1833" s="12">
        <f t="shared" si="373"/>
        <v>0</v>
      </c>
      <c r="T1833" s="12">
        <f t="shared" si="374"/>
        <v>0</v>
      </c>
      <c r="U1833" s="12">
        <f t="shared" si="375"/>
        <v>0</v>
      </c>
      <c r="V1833" s="13" t="str">
        <f t="shared" ca="1" si="376"/>
        <v>Greater Than 8 Weeks Old</v>
      </c>
    </row>
    <row r="1834" spans="1:22" x14ac:dyDescent="0.35">
      <c r="A1834" s="2" t="s">
        <v>106</v>
      </c>
      <c r="B1834" s="5">
        <v>43705</v>
      </c>
      <c r="C1834" s="5" t="s">
        <v>369</v>
      </c>
      <c r="D1834" s="5" t="s">
        <v>393</v>
      </c>
      <c r="E1834" s="6">
        <v>1</v>
      </c>
      <c r="F1834" s="3">
        <v>99</v>
      </c>
      <c r="G1834" s="3">
        <v>30</v>
      </c>
      <c r="H1834" s="8">
        <f t="shared" si="364"/>
        <v>30</v>
      </c>
      <c r="I1834" s="3">
        <v>69</v>
      </c>
      <c r="J1834" s="4">
        <v>0.7</v>
      </c>
      <c r="K1834" s="2" t="str">
        <f t="shared" si="365"/>
        <v>Wednesday</v>
      </c>
      <c r="L1834" s="5">
        <f t="shared" si="366"/>
        <v>43708</v>
      </c>
      <c r="M1834" s="2" t="str">
        <f t="shared" si="367"/>
        <v>Saturday</v>
      </c>
      <c r="N1834" s="2" t="str">
        <f t="shared" si="368"/>
        <v>Saturday</v>
      </c>
      <c r="O1834" s="12">
        <f t="shared" si="369"/>
        <v>0</v>
      </c>
      <c r="P1834" s="11" t="str">
        <f t="shared" si="370"/>
        <v>High Cost per Unit</v>
      </c>
      <c r="Q1834" s="12">
        <f t="shared" si="371"/>
        <v>0</v>
      </c>
      <c r="R1834" s="12">
        <f t="shared" si="372"/>
        <v>0</v>
      </c>
      <c r="S1834" s="12">
        <f t="shared" si="373"/>
        <v>0</v>
      </c>
      <c r="T1834" s="12">
        <f t="shared" si="374"/>
        <v>0</v>
      </c>
      <c r="U1834" s="12">
        <f t="shared" si="375"/>
        <v>0</v>
      </c>
      <c r="V1834" s="13" t="str">
        <f t="shared" ca="1" si="376"/>
        <v>Greater Than 8 Weeks Old</v>
      </c>
    </row>
    <row r="1835" spans="1:22" x14ac:dyDescent="0.35">
      <c r="A1835" s="2" t="s">
        <v>106</v>
      </c>
      <c r="B1835" s="5">
        <v>43708</v>
      </c>
      <c r="C1835" s="5" t="s">
        <v>369</v>
      </c>
      <c r="D1835" s="5" t="s">
        <v>393</v>
      </c>
      <c r="E1835" s="6">
        <v>1</v>
      </c>
      <c r="F1835" s="3">
        <v>99</v>
      </c>
      <c r="G1835" s="3">
        <v>30</v>
      </c>
      <c r="H1835" s="8">
        <f t="shared" si="364"/>
        <v>30</v>
      </c>
      <c r="I1835" s="3">
        <v>69</v>
      </c>
      <c r="J1835" s="4">
        <v>0.7</v>
      </c>
      <c r="K1835" s="2" t="str">
        <f t="shared" si="365"/>
        <v>Saturday</v>
      </c>
      <c r="L1835" s="5">
        <f t="shared" si="366"/>
        <v>43711</v>
      </c>
      <c r="M1835" s="2" t="str">
        <f t="shared" si="367"/>
        <v>Tuesday</v>
      </c>
      <c r="N1835" s="2" t="str">
        <f t="shared" si="368"/>
        <v>Tuesday</v>
      </c>
      <c r="O1835" s="12">
        <f t="shared" si="369"/>
        <v>0</v>
      </c>
      <c r="P1835" s="11" t="str">
        <f t="shared" si="370"/>
        <v>High Cost per Unit</v>
      </c>
      <c r="Q1835" s="12">
        <f t="shared" si="371"/>
        <v>0</v>
      </c>
      <c r="R1835" s="12">
        <f t="shared" si="372"/>
        <v>0</v>
      </c>
      <c r="S1835" s="12">
        <f t="shared" si="373"/>
        <v>0</v>
      </c>
      <c r="T1835" s="12">
        <f t="shared" si="374"/>
        <v>9.9</v>
      </c>
      <c r="U1835" s="12">
        <f t="shared" si="375"/>
        <v>0</v>
      </c>
      <c r="V1835" s="13" t="str">
        <f t="shared" ca="1" si="376"/>
        <v>Greater Than 8 Weeks Old</v>
      </c>
    </row>
    <row r="1836" spans="1:22" x14ac:dyDescent="0.35">
      <c r="A1836" s="2" t="s">
        <v>283</v>
      </c>
      <c r="B1836" s="5">
        <v>43682</v>
      </c>
      <c r="C1836" s="5" t="s">
        <v>369</v>
      </c>
      <c r="D1836" s="5" t="s">
        <v>393</v>
      </c>
      <c r="E1836" s="6">
        <v>1</v>
      </c>
      <c r="F1836" s="3">
        <v>85</v>
      </c>
      <c r="G1836" s="3">
        <v>24.16</v>
      </c>
      <c r="H1836" s="8">
        <f t="shared" si="364"/>
        <v>24.16</v>
      </c>
      <c r="I1836" s="3">
        <v>60.84</v>
      </c>
      <c r="J1836" s="4">
        <v>0.72</v>
      </c>
      <c r="K1836" s="2" t="str">
        <f t="shared" si="365"/>
        <v>Monday</v>
      </c>
      <c r="L1836" s="5">
        <f t="shared" si="366"/>
        <v>43685</v>
      </c>
      <c r="M1836" s="2" t="str">
        <f t="shared" si="367"/>
        <v>Thursday</v>
      </c>
      <c r="N1836" s="2" t="str">
        <f t="shared" si="368"/>
        <v>Thursday</v>
      </c>
      <c r="O1836" s="12">
        <f t="shared" si="369"/>
        <v>0</v>
      </c>
      <c r="P1836" s="11" t="str">
        <f t="shared" si="370"/>
        <v>High Cost per Unit</v>
      </c>
      <c r="Q1836" s="12">
        <f t="shared" si="371"/>
        <v>0</v>
      </c>
      <c r="R1836" s="12">
        <f t="shared" si="372"/>
        <v>0</v>
      </c>
      <c r="S1836" s="12">
        <f t="shared" si="373"/>
        <v>0</v>
      </c>
      <c r="T1836" s="12">
        <f t="shared" si="374"/>
        <v>0</v>
      </c>
      <c r="U1836" s="12">
        <f t="shared" si="375"/>
        <v>0</v>
      </c>
      <c r="V1836" s="13" t="str">
        <f t="shared" ca="1" si="376"/>
        <v>Greater Than 8 Weeks Old</v>
      </c>
    </row>
    <row r="1837" spans="1:22" x14ac:dyDescent="0.35">
      <c r="A1837" s="2" t="s">
        <v>283</v>
      </c>
      <c r="B1837" s="5">
        <v>43684</v>
      </c>
      <c r="C1837" s="5" t="s">
        <v>369</v>
      </c>
      <c r="D1837" s="5" t="s">
        <v>393</v>
      </c>
      <c r="E1837" s="6">
        <v>7</v>
      </c>
      <c r="F1837" s="3">
        <v>349.93</v>
      </c>
      <c r="G1837" s="3">
        <v>169.12</v>
      </c>
      <c r="H1837" s="8">
        <f t="shared" si="364"/>
        <v>24.16</v>
      </c>
      <c r="I1837" s="3">
        <v>180.81</v>
      </c>
      <c r="J1837" s="4">
        <v>0.52</v>
      </c>
      <c r="K1837" s="2" t="str">
        <f t="shared" si="365"/>
        <v>Wednesday</v>
      </c>
      <c r="L1837" s="5">
        <f t="shared" si="366"/>
        <v>43687</v>
      </c>
      <c r="M1837" s="2" t="str">
        <f t="shared" si="367"/>
        <v>Saturday</v>
      </c>
      <c r="N1837" s="2" t="str">
        <f t="shared" si="368"/>
        <v>Saturday</v>
      </c>
      <c r="O1837" s="12">
        <f t="shared" si="369"/>
        <v>0</v>
      </c>
      <c r="P1837" s="11" t="str">
        <f t="shared" si="370"/>
        <v>High Cost per Unit</v>
      </c>
      <c r="Q1837" s="12">
        <f t="shared" si="371"/>
        <v>0</v>
      </c>
      <c r="R1837" s="12">
        <f t="shared" si="372"/>
        <v>10.4979</v>
      </c>
      <c r="S1837" s="12">
        <f t="shared" si="373"/>
        <v>0</v>
      </c>
      <c r="T1837" s="12">
        <f t="shared" si="374"/>
        <v>0</v>
      </c>
      <c r="U1837" s="12">
        <f t="shared" si="375"/>
        <v>0</v>
      </c>
      <c r="V1837" s="13" t="str">
        <f t="shared" ca="1" si="376"/>
        <v>Greater Than 8 Weeks Old</v>
      </c>
    </row>
    <row r="1838" spans="1:22" x14ac:dyDescent="0.35">
      <c r="A1838" s="2" t="s">
        <v>283</v>
      </c>
      <c r="B1838" s="5">
        <v>43685</v>
      </c>
      <c r="C1838" s="5" t="s">
        <v>369</v>
      </c>
      <c r="D1838" s="5" t="s">
        <v>393</v>
      </c>
      <c r="E1838" s="6">
        <v>8</v>
      </c>
      <c r="F1838" s="3">
        <v>399.92</v>
      </c>
      <c r="G1838" s="3">
        <v>193.28</v>
      </c>
      <c r="H1838" s="8">
        <f t="shared" si="364"/>
        <v>24.16</v>
      </c>
      <c r="I1838" s="3">
        <v>206.64</v>
      </c>
      <c r="J1838" s="4">
        <v>0.52</v>
      </c>
      <c r="K1838" s="2" t="str">
        <f t="shared" si="365"/>
        <v>Thursday</v>
      </c>
      <c r="L1838" s="5">
        <f t="shared" si="366"/>
        <v>43688</v>
      </c>
      <c r="M1838" s="2" t="str">
        <f t="shared" si="367"/>
        <v>Sunday</v>
      </c>
      <c r="N1838" s="2" t="str">
        <f t="shared" si="368"/>
        <v>Monday</v>
      </c>
      <c r="O1838" s="12">
        <f t="shared" si="369"/>
        <v>0</v>
      </c>
      <c r="P1838" s="11" t="str">
        <f t="shared" si="370"/>
        <v>High Cost per Unit</v>
      </c>
      <c r="Q1838" s="12">
        <f t="shared" si="371"/>
        <v>0</v>
      </c>
      <c r="R1838" s="12">
        <f t="shared" si="372"/>
        <v>11.9976</v>
      </c>
      <c r="S1838" s="12">
        <f t="shared" si="373"/>
        <v>0</v>
      </c>
      <c r="T1838" s="12">
        <f t="shared" si="374"/>
        <v>0</v>
      </c>
      <c r="U1838" s="12">
        <f t="shared" si="375"/>
        <v>0</v>
      </c>
      <c r="V1838" s="13" t="str">
        <f t="shared" ca="1" si="376"/>
        <v>Greater Than 8 Weeks Old</v>
      </c>
    </row>
    <row r="1839" spans="1:22" x14ac:dyDescent="0.35">
      <c r="A1839" s="2" t="s">
        <v>283</v>
      </c>
      <c r="B1839" s="5">
        <v>43686</v>
      </c>
      <c r="C1839" s="5" t="s">
        <v>369</v>
      </c>
      <c r="D1839" s="5" t="s">
        <v>393</v>
      </c>
      <c r="E1839" s="6">
        <v>2</v>
      </c>
      <c r="F1839" s="3">
        <v>99.98</v>
      </c>
      <c r="G1839" s="3">
        <v>48.32</v>
      </c>
      <c r="H1839" s="8">
        <f t="shared" si="364"/>
        <v>24.16</v>
      </c>
      <c r="I1839" s="3">
        <v>51.66</v>
      </c>
      <c r="J1839" s="4">
        <v>0.52</v>
      </c>
      <c r="K1839" s="2" t="str">
        <f t="shared" si="365"/>
        <v>Friday</v>
      </c>
      <c r="L1839" s="5">
        <f t="shared" si="366"/>
        <v>43689</v>
      </c>
      <c r="M1839" s="2" t="str">
        <f t="shared" si="367"/>
        <v>Monday</v>
      </c>
      <c r="N1839" s="2" t="str">
        <f t="shared" si="368"/>
        <v>Monday</v>
      </c>
      <c r="O1839" s="12">
        <f t="shared" si="369"/>
        <v>0</v>
      </c>
      <c r="P1839" s="11" t="str">
        <f t="shared" si="370"/>
        <v>High Cost per Unit</v>
      </c>
      <c r="Q1839" s="12">
        <f t="shared" si="371"/>
        <v>0</v>
      </c>
      <c r="R1839" s="12">
        <f t="shared" si="372"/>
        <v>2.9994000000000001</v>
      </c>
      <c r="S1839" s="12">
        <f t="shared" si="373"/>
        <v>0</v>
      </c>
      <c r="T1839" s="12">
        <f t="shared" si="374"/>
        <v>0</v>
      </c>
      <c r="U1839" s="12">
        <f t="shared" si="375"/>
        <v>0</v>
      </c>
      <c r="V1839" s="13" t="str">
        <f t="shared" ca="1" si="376"/>
        <v>Greater Than 8 Weeks Old</v>
      </c>
    </row>
    <row r="1840" spans="1:22" x14ac:dyDescent="0.35">
      <c r="A1840" s="2" t="s">
        <v>283</v>
      </c>
      <c r="B1840" s="5">
        <v>43687</v>
      </c>
      <c r="C1840" s="5" t="s">
        <v>369</v>
      </c>
      <c r="D1840" s="5" t="s">
        <v>393</v>
      </c>
      <c r="E1840" s="6">
        <v>2</v>
      </c>
      <c r="F1840" s="3">
        <v>99.98</v>
      </c>
      <c r="G1840" s="3">
        <v>48.32</v>
      </c>
      <c r="H1840" s="8">
        <f t="shared" si="364"/>
        <v>24.16</v>
      </c>
      <c r="I1840" s="3">
        <v>51.66</v>
      </c>
      <c r="J1840" s="4">
        <v>0.52</v>
      </c>
      <c r="K1840" s="2" t="str">
        <f t="shared" si="365"/>
        <v>Saturday</v>
      </c>
      <c r="L1840" s="5">
        <f t="shared" si="366"/>
        <v>43690</v>
      </c>
      <c r="M1840" s="2" t="str">
        <f t="shared" si="367"/>
        <v>Tuesday</v>
      </c>
      <c r="N1840" s="2" t="str">
        <f t="shared" si="368"/>
        <v>Tuesday</v>
      </c>
      <c r="O1840" s="12">
        <f t="shared" si="369"/>
        <v>0</v>
      </c>
      <c r="P1840" s="11" t="str">
        <f t="shared" si="370"/>
        <v>High Cost per Unit</v>
      </c>
      <c r="Q1840" s="12">
        <f t="shared" si="371"/>
        <v>0</v>
      </c>
      <c r="R1840" s="12">
        <f t="shared" si="372"/>
        <v>2.9994000000000001</v>
      </c>
      <c r="S1840" s="12">
        <f t="shared" si="373"/>
        <v>0</v>
      </c>
      <c r="T1840" s="12">
        <f t="shared" si="374"/>
        <v>9.9980000000000011</v>
      </c>
      <c r="U1840" s="12">
        <f t="shared" si="375"/>
        <v>0</v>
      </c>
      <c r="V1840" s="13" t="str">
        <f t="shared" ca="1" si="376"/>
        <v>Greater Than 8 Weeks Old</v>
      </c>
    </row>
    <row r="1841" spans="1:22" x14ac:dyDescent="0.35">
      <c r="A1841" s="2" t="s">
        <v>283</v>
      </c>
      <c r="B1841" s="5">
        <v>43688</v>
      </c>
      <c r="C1841" s="5" t="s">
        <v>369</v>
      </c>
      <c r="D1841" s="5" t="s">
        <v>393</v>
      </c>
      <c r="E1841" s="6">
        <v>5</v>
      </c>
      <c r="F1841" s="3">
        <v>249.95</v>
      </c>
      <c r="G1841" s="3">
        <v>120.8</v>
      </c>
      <c r="H1841" s="8">
        <f t="shared" si="364"/>
        <v>24.16</v>
      </c>
      <c r="I1841" s="3">
        <v>129.15</v>
      </c>
      <c r="J1841" s="4">
        <v>0.52</v>
      </c>
      <c r="K1841" s="2" t="str">
        <f t="shared" si="365"/>
        <v>Sunday</v>
      </c>
      <c r="L1841" s="5">
        <f t="shared" si="366"/>
        <v>43691</v>
      </c>
      <c r="M1841" s="2" t="str">
        <f t="shared" si="367"/>
        <v>Wednesday</v>
      </c>
      <c r="N1841" s="2" t="str">
        <f t="shared" si="368"/>
        <v>Wednesday</v>
      </c>
      <c r="O1841" s="12">
        <f t="shared" si="369"/>
        <v>0</v>
      </c>
      <c r="P1841" s="11" t="str">
        <f t="shared" si="370"/>
        <v>High Cost per Unit</v>
      </c>
      <c r="Q1841" s="12">
        <f t="shared" si="371"/>
        <v>0</v>
      </c>
      <c r="R1841" s="12">
        <f t="shared" si="372"/>
        <v>7.4984999999999991</v>
      </c>
      <c r="S1841" s="12">
        <f t="shared" si="373"/>
        <v>0</v>
      </c>
      <c r="T1841" s="12">
        <f t="shared" si="374"/>
        <v>0</v>
      </c>
      <c r="U1841" s="12">
        <f t="shared" si="375"/>
        <v>0</v>
      </c>
      <c r="V1841" s="13" t="str">
        <f t="shared" ca="1" si="376"/>
        <v>Greater Than 8 Weeks Old</v>
      </c>
    </row>
    <row r="1842" spans="1:22" x14ac:dyDescent="0.35">
      <c r="A1842" s="2" t="s">
        <v>283</v>
      </c>
      <c r="B1842" s="5">
        <v>43689</v>
      </c>
      <c r="C1842" s="5" t="s">
        <v>369</v>
      </c>
      <c r="D1842" s="5" t="s">
        <v>393</v>
      </c>
      <c r="E1842" s="6">
        <v>3</v>
      </c>
      <c r="F1842" s="3">
        <v>149.97</v>
      </c>
      <c r="G1842" s="3">
        <v>72.48</v>
      </c>
      <c r="H1842" s="8">
        <f t="shared" si="364"/>
        <v>24.16</v>
      </c>
      <c r="I1842" s="3">
        <v>77.489999999999995</v>
      </c>
      <c r="J1842" s="4">
        <v>0.52</v>
      </c>
      <c r="K1842" s="2" t="str">
        <f t="shared" si="365"/>
        <v>Monday</v>
      </c>
      <c r="L1842" s="5">
        <f t="shared" si="366"/>
        <v>43692</v>
      </c>
      <c r="M1842" s="2" t="str">
        <f t="shared" si="367"/>
        <v>Thursday</v>
      </c>
      <c r="N1842" s="2" t="str">
        <f t="shared" si="368"/>
        <v>Thursday</v>
      </c>
      <c r="O1842" s="12">
        <f t="shared" si="369"/>
        <v>0</v>
      </c>
      <c r="P1842" s="11" t="str">
        <f t="shared" si="370"/>
        <v>High Cost per Unit</v>
      </c>
      <c r="Q1842" s="12">
        <f t="shared" si="371"/>
        <v>0</v>
      </c>
      <c r="R1842" s="12">
        <f t="shared" si="372"/>
        <v>4.4990999999999994</v>
      </c>
      <c r="S1842" s="12">
        <f t="shared" si="373"/>
        <v>0</v>
      </c>
      <c r="T1842" s="12">
        <f t="shared" si="374"/>
        <v>0</v>
      </c>
      <c r="U1842" s="12">
        <f t="shared" si="375"/>
        <v>0</v>
      </c>
      <c r="V1842" s="13" t="str">
        <f t="shared" ca="1" si="376"/>
        <v>Greater Than 8 Weeks Old</v>
      </c>
    </row>
    <row r="1843" spans="1:22" x14ac:dyDescent="0.35">
      <c r="A1843" s="2" t="s">
        <v>283</v>
      </c>
      <c r="B1843" s="5">
        <v>43690</v>
      </c>
      <c r="C1843" s="5" t="s">
        <v>369</v>
      </c>
      <c r="D1843" s="5" t="s">
        <v>393</v>
      </c>
      <c r="E1843" s="6">
        <v>5</v>
      </c>
      <c r="F1843" s="3">
        <v>199.96</v>
      </c>
      <c r="G1843" s="3">
        <v>120.8</v>
      </c>
      <c r="H1843" s="8">
        <f t="shared" si="364"/>
        <v>24.16</v>
      </c>
      <c r="I1843" s="3">
        <v>79.16</v>
      </c>
      <c r="J1843" s="4">
        <v>0.4</v>
      </c>
      <c r="K1843" s="2" t="str">
        <f t="shared" si="365"/>
        <v>Tuesday</v>
      </c>
      <c r="L1843" s="5">
        <f t="shared" si="366"/>
        <v>43693</v>
      </c>
      <c r="M1843" s="2" t="str">
        <f t="shared" si="367"/>
        <v>Friday</v>
      </c>
      <c r="N1843" s="2" t="str">
        <f t="shared" si="368"/>
        <v>Friday</v>
      </c>
      <c r="O1843" s="12">
        <f t="shared" si="369"/>
        <v>9.9980000000000011</v>
      </c>
      <c r="P1843" s="11" t="str">
        <f t="shared" si="370"/>
        <v>High Cost per Unit</v>
      </c>
      <c r="Q1843" s="12">
        <f t="shared" si="371"/>
        <v>0</v>
      </c>
      <c r="R1843" s="12">
        <f t="shared" si="372"/>
        <v>5.9988000000000001</v>
      </c>
      <c r="S1843" s="12">
        <f t="shared" si="373"/>
        <v>0</v>
      </c>
      <c r="T1843" s="12">
        <f t="shared" si="374"/>
        <v>0</v>
      </c>
      <c r="U1843" s="12">
        <f t="shared" si="375"/>
        <v>0</v>
      </c>
      <c r="V1843" s="13" t="str">
        <f t="shared" ca="1" si="376"/>
        <v>Greater Than 8 Weeks Old</v>
      </c>
    </row>
    <row r="1844" spans="1:22" x14ac:dyDescent="0.35">
      <c r="A1844" s="2" t="s">
        <v>274</v>
      </c>
      <c r="B1844" s="5">
        <v>43681</v>
      </c>
      <c r="C1844" s="5" t="s">
        <v>369</v>
      </c>
      <c r="D1844" s="5" t="s">
        <v>393</v>
      </c>
      <c r="E1844" s="6">
        <v>2</v>
      </c>
      <c r="F1844" s="3">
        <v>120</v>
      </c>
      <c r="G1844" s="3">
        <v>36</v>
      </c>
      <c r="H1844" s="8">
        <f t="shared" si="364"/>
        <v>18</v>
      </c>
      <c r="I1844" s="3">
        <v>84</v>
      </c>
      <c r="J1844" s="4">
        <v>0.7</v>
      </c>
      <c r="K1844" s="2" t="str">
        <f t="shared" si="365"/>
        <v>Sunday</v>
      </c>
      <c r="L1844" s="5">
        <f t="shared" si="366"/>
        <v>43684</v>
      </c>
      <c r="M1844" s="2" t="str">
        <f t="shared" si="367"/>
        <v>Wednesday</v>
      </c>
      <c r="N1844" s="2" t="str">
        <f t="shared" si="368"/>
        <v>Wednesday</v>
      </c>
      <c r="O1844" s="12">
        <f t="shared" si="369"/>
        <v>0</v>
      </c>
      <c r="P1844" s="11" t="str">
        <f t="shared" si="370"/>
        <v>High Cost per Unit</v>
      </c>
      <c r="Q1844" s="12">
        <f t="shared" si="371"/>
        <v>0</v>
      </c>
      <c r="R1844" s="12">
        <f t="shared" si="372"/>
        <v>3.5999999999999996</v>
      </c>
      <c r="S1844" s="12">
        <f t="shared" si="373"/>
        <v>0</v>
      </c>
      <c r="T1844" s="12">
        <f t="shared" si="374"/>
        <v>0</v>
      </c>
      <c r="U1844" s="12">
        <f t="shared" si="375"/>
        <v>0</v>
      </c>
      <c r="V1844" s="13" t="str">
        <f t="shared" ca="1" si="376"/>
        <v>Greater Than 8 Weeks Old</v>
      </c>
    </row>
    <row r="1845" spans="1:22" x14ac:dyDescent="0.35">
      <c r="A1845" s="2" t="s">
        <v>274</v>
      </c>
      <c r="B1845" s="5">
        <v>43683</v>
      </c>
      <c r="C1845" s="5" t="s">
        <v>369</v>
      </c>
      <c r="D1845" s="5" t="s">
        <v>393</v>
      </c>
      <c r="E1845" s="6">
        <v>1</v>
      </c>
      <c r="F1845" s="3">
        <v>29.99</v>
      </c>
      <c r="G1845" s="3">
        <v>18</v>
      </c>
      <c r="H1845" s="8">
        <f t="shared" si="364"/>
        <v>18</v>
      </c>
      <c r="I1845" s="3">
        <v>11.99</v>
      </c>
      <c r="J1845" s="4">
        <v>0.4</v>
      </c>
      <c r="K1845" s="2" t="str">
        <f t="shared" si="365"/>
        <v>Tuesday</v>
      </c>
      <c r="L1845" s="5">
        <f t="shared" si="366"/>
        <v>43686</v>
      </c>
      <c r="M1845" s="2" t="str">
        <f t="shared" si="367"/>
        <v>Friday</v>
      </c>
      <c r="N1845" s="2" t="str">
        <f t="shared" si="368"/>
        <v>Friday</v>
      </c>
      <c r="O1845" s="12">
        <f t="shared" si="369"/>
        <v>1.4995000000000001</v>
      </c>
      <c r="P1845" s="11" t="str">
        <f t="shared" si="370"/>
        <v>High Cost per Unit</v>
      </c>
      <c r="Q1845" s="12">
        <f t="shared" si="371"/>
        <v>0</v>
      </c>
      <c r="R1845" s="12">
        <f t="shared" si="372"/>
        <v>0</v>
      </c>
      <c r="S1845" s="12">
        <f t="shared" si="373"/>
        <v>0</v>
      </c>
      <c r="T1845" s="12">
        <f t="shared" si="374"/>
        <v>0</v>
      </c>
      <c r="U1845" s="12">
        <f t="shared" si="375"/>
        <v>0</v>
      </c>
      <c r="V1845" s="13" t="str">
        <f t="shared" ca="1" si="376"/>
        <v>Greater Than 8 Weeks Old</v>
      </c>
    </row>
    <row r="1846" spans="1:22" x14ac:dyDescent="0.35">
      <c r="A1846" s="2" t="s">
        <v>274</v>
      </c>
      <c r="B1846" s="5">
        <v>43684</v>
      </c>
      <c r="C1846" s="5" t="s">
        <v>369</v>
      </c>
      <c r="D1846" s="5" t="s">
        <v>393</v>
      </c>
      <c r="E1846" s="6">
        <v>69</v>
      </c>
      <c r="F1846" s="3">
        <v>2069.31</v>
      </c>
      <c r="G1846" s="3">
        <v>1242</v>
      </c>
      <c r="H1846" s="8">
        <f t="shared" si="364"/>
        <v>18</v>
      </c>
      <c r="I1846" s="3">
        <v>827.31</v>
      </c>
      <c r="J1846" s="4">
        <v>0.4</v>
      </c>
      <c r="K1846" s="2" t="str">
        <f t="shared" si="365"/>
        <v>Wednesday</v>
      </c>
      <c r="L1846" s="5">
        <f t="shared" si="366"/>
        <v>43687</v>
      </c>
      <c r="M1846" s="2" t="str">
        <f t="shared" si="367"/>
        <v>Saturday</v>
      </c>
      <c r="N1846" s="2" t="str">
        <f t="shared" si="368"/>
        <v>Saturday</v>
      </c>
      <c r="O1846" s="12">
        <f t="shared" si="369"/>
        <v>0</v>
      </c>
      <c r="P1846" s="11" t="str">
        <f t="shared" si="370"/>
        <v>High Cost per Unit</v>
      </c>
      <c r="Q1846" s="12">
        <f t="shared" si="371"/>
        <v>0</v>
      </c>
      <c r="R1846" s="12">
        <f t="shared" si="372"/>
        <v>62.079299999999996</v>
      </c>
      <c r="S1846" s="12">
        <f t="shared" si="373"/>
        <v>0</v>
      </c>
      <c r="T1846" s="12">
        <f t="shared" si="374"/>
        <v>0</v>
      </c>
      <c r="U1846" s="12">
        <f t="shared" si="375"/>
        <v>0</v>
      </c>
      <c r="V1846" s="13" t="str">
        <f t="shared" ca="1" si="376"/>
        <v>Greater Than 8 Weeks Old</v>
      </c>
    </row>
    <row r="1847" spans="1:22" x14ac:dyDescent="0.35">
      <c r="A1847" s="2" t="s">
        <v>274</v>
      </c>
      <c r="B1847" s="5">
        <v>43685</v>
      </c>
      <c r="C1847" s="5" t="s">
        <v>369</v>
      </c>
      <c r="D1847" s="5" t="s">
        <v>393</v>
      </c>
      <c r="E1847" s="6">
        <v>37</v>
      </c>
      <c r="F1847" s="3">
        <v>1109.6300000000001</v>
      </c>
      <c r="G1847" s="3">
        <v>666</v>
      </c>
      <c r="H1847" s="8">
        <f t="shared" si="364"/>
        <v>18</v>
      </c>
      <c r="I1847" s="3">
        <v>443.63</v>
      </c>
      <c r="J1847" s="4">
        <v>0.4</v>
      </c>
      <c r="K1847" s="2" t="str">
        <f t="shared" si="365"/>
        <v>Thursday</v>
      </c>
      <c r="L1847" s="5">
        <f t="shared" si="366"/>
        <v>43688</v>
      </c>
      <c r="M1847" s="2" t="str">
        <f t="shared" si="367"/>
        <v>Sunday</v>
      </c>
      <c r="N1847" s="2" t="str">
        <f t="shared" si="368"/>
        <v>Monday</v>
      </c>
      <c r="O1847" s="12">
        <f t="shared" si="369"/>
        <v>0</v>
      </c>
      <c r="P1847" s="11" t="str">
        <f t="shared" si="370"/>
        <v>High Cost per Unit</v>
      </c>
      <c r="Q1847" s="12">
        <f t="shared" si="371"/>
        <v>0</v>
      </c>
      <c r="R1847" s="12">
        <f t="shared" si="372"/>
        <v>33.288900000000005</v>
      </c>
      <c r="S1847" s="12">
        <f t="shared" si="373"/>
        <v>0</v>
      </c>
      <c r="T1847" s="12">
        <f t="shared" si="374"/>
        <v>0</v>
      </c>
      <c r="U1847" s="12">
        <f t="shared" si="375"/>
        <v>0</v>
      </c>
      <c r="V1847" s="13" t="str">
        <f t="shared" ca="1" si="376"/>
        <v>Greater Than 8 Weeks Old</v>
      </c>
    </row>
    <row r="1848" spans="1:22" x14ac:dyDescent="0.35">
      <c r="A1848" s="2" t="s">
        <v>274</v>
      </c>
      <c r="B1848" s="5">
        <v>43686</v>
      </c>
      <c r="C1848" s="5" t="s">
        <v>369</v>
      </c>
      <c r="D1848" s="5" t="s">
        <v>393</v>
      </c>
      <c r="E1848" s="6">
        <v>11</v>
      </c>
      <c r="F1848" s="3">
        <v>329.89</v>
      </c>
      <c r="G1848" s="3">
        <v>198</v>
      </c>
      <c r="H1848" s="8">
        <f t="shared" si="364"/>
        <v>18</v>
      </c>
      <c r="I1848" s="3">
        <v>131.88999999999999</v>
      </c>
      <c r="J1848" s="4">
        <v>0.4</v>
      </c>
      <c r="K1848" s="2" t="str">
        <f t="shared" si="365"/>
        <v>Friday</v>
      </c>
      <c r="L1848" s="5">
        <f t="shared" si="366"/>
        <v>43689</v>
      </c>
      <c r="M1848" s="2" t="str">
        <f t="shared" si="367"/>
        <v>Monday</v>
      </c>
      <c r="N1848" s="2" t="str">
        <f t="shared" si="368"/>
        <v>Monday</v>
      </c>
      <c r="O1848" s="12">
        <f t="shared" si="369"/>
        <v>0</v>
      </c>
      <c r="P1848" s="11" t="str">
        <f t="shared" si="370"/>
        <v>High Cost per Unit</v>
      </c>
      <c r="Q1848" s="12">
        <f t="shared" si="371"/>
        <v>0</v>
      </c>
      <c r="R1848" s="12">
        <f t="shared" si="372"/>
        <v>9.8966999999999992</v>
      </c>
      <c r="S1848" s="12">
        <f t="shared" si="373"/>
        <v>0</v>
      </c>
      <c r="T1848" s="12">
        <f t="shared" si="374"/>
        <v>0</v>
      </c>
      <c r="U1848" s="12">
        <f t="shared" si="375"/>
        <v>0</v>
      </c>
      <c r="V1848" s="13" t="str">
        <f t="shared" ca="1" si="376"/>
        <v>Greater Than 8 Weeks Old</v>
      </c>
    </row>
    <row r="1849" spans="1:22" x14ac:dyDescent="0.35">
      <c r="A1849" s="2" t="s">
        <v>274</v>
      </c>
      <c r="B1849" s="5">
        <v>43697</v>
      </c>
      <c r="C1849" s="5" t="s">
        <v>369</v>
      </c>
      <c r="D1849" s="5" t="s">
        <v>393</v>
      </c>
      <c r="E1849" s="6">
        <v>1</v>
      </c>
      <c r="F1849" s="3">
        <v>29.99</v>
      </c>
      <c r="G1849" s="3">
        <v>18</v>
      </c>
      <c r="H1849" s="8">
        <f t="shared" si="364"/>
        <v>18</v>
      </c>
      <c r="I1849" s="3">
        <v>11.99</v>
      </c>
      <c r="J1849" s="4">
        <v>0.4</v>
      </c>
      <c r="K1849" s="2" t="str">
        <f t="shared" si="365"/>
        <v>Tuesday</v>
      </c>
      <c r="L1849" s="5">
        <f t="shared" si="366"/>
        <v>43700</v>
      </c>
      <c r="M1849" s="2" t="str">
        <f t="shared" si="367"/>
        <v>Friday</v>
      </c>
      <c r="N1849" s="2" t="str">
        <f t="shared" si="368"/>
        <v>Friday</v>
      </c>
      <c r="O1849" s="12">
        <f t="shared" si="369"/>
        <v>1.4995000000000001</v>
      </c>
      <c r="P1849" s="11" t="str">
        <f t="shared" si="370"/>
        <v>High Cost per Unit</v>
      </c>
      <c r="Q1849" s="12">
        <f t="shared" si="371"/>
        <v>0</v>
      </c>
      <c r="R1849" s="12">
        <f t="shared" si="372"/>
        <v>0</v>
      </c>
      <c r="S1849" s="12">
        <f t="shared" si="373"/>
        <v>0</v>
      </c>
      <c r="T1849" s="12">
        <f t="shared" si="374"/>
        <v>0</v>
      </c>
      <c r="U1849" s="12">
        <f t="shared" si="375"/>
        <v>0</v>
      </c>
      <c r="V1849" s="13" t="str">
        <f t="shared" ca="1" si="376"/>
        <v>Greater Than 8 Weeks Old</v>
      </c>
    </row>
    <row r="1850" spans="1:22" x14ac:dyDescent="0.35">
      <c r="A1850" s="2" t="s">
        <v>275</v>
      </c>
      <c r="B1850" s="5">
        <v>43681</v>
      </c>
      <c r="C1850" s="5" t="s">
        <v>371</v>
      </c>
      <c r="D1850" s="5" t="s">
        <v>371</v>
      </c>
      <c r="E1850" s="6">
        <v>1</v>
      </c>
      <c r="F1850" s="3">
        <v>99</v>
      </c>
      <c r="G1850" s="3">
        <v>43.5</v>
      </c>
      <c r="H1850" s="8">
        <f t="shared" si="364"/>
        <v>43.5</v>
      </c>
      <c r="I1850" s="3">
        <v>55.5</v>
      </c>
      <c r="J1850" s="4">
        <v>0.56000000000000005</v>
      </c>
      <c r="K1850" s="2" t="str">
        <f t="shared" si="365"/>
        <v>Sunday</v>
      </c>
      <c r="L1850" s="5">
        <f t="shared" si="366"/>
        <v>43684</v>
      </c>
      <c r="M1850" s="2" t="str">
        <f t="shared" si="367"/>
        <v>Wednesday</v>
      </c>
      <c r="N1850" s="2" t="str">
        <f t="shared" si="368"/>
        <v>Wednesday</v>
      </c>
      <c r="O1850" s="12">
        <f t="shared" si="369"/>
        <v>0</v>
      </c>
      <c r="P1850" s="11" t="str">
        <f t="shared" si="370"/>
        <v>High Cost per Unit</v>
      </c>
      <c r="Q1850" s="12">
        <f t="shared" si="371"/>
        <v>0</v>
      </c>
      <c r="R1850" s="12">
        <f t="shared" si="372"/>
        <v>0</v>
      </c>
      <c r="S1850" s="12">
        <f t="shared" si="373"/>
        <v>0</v>
      </c>
      <c r="T1850" s="12">
        <f t="shared" si="374"/>
        <v>0</v>
      </c>
      <c r="U1850" s="12">
        <f t="shared" si="375"/>
        <v>0</v>
      </c>
      <c r="V1850" s="13" t="str">
        <f t="shared" ca="1" si="376"/>
        <v>Greater Than 8 Weeks Old</v>
      </c>
    </row>
    <row r="1851" spans="1:22" x14ac:dyDescent="0.35">
      <c r="A1851" s="2" t="s">
        <v>275</v>
      </c>
      <c r="B1851" s="5">
        <v>43684</v>
      </c>
      <c r="C1851" s="5" t="s">
        <v>371</v>
      </c>
      <c r="D1851" s="5" t="s">
        <v>371</v>
      </c>
      <c r="E1851" s="6">
        <v>25</v>
      </c>
      <c r="F1851" s="3">
        <v>1474.75</v>
      </c>
      <c r="G1851" s="3">
        <v>1087.5</v>
      </c>
      <c r="H1851" s="8">
        <f t="shared" si="364"/>
        <v>43.5</v>
      </c>
      <c r="I1851" s="3">
        <v>387.25</v>
      </c>
      <c r="J1851" s="4">
        <v>0.26</v>
      </c>
      <c r="K1851" s="2" t="str">
        <f t="shared" si="365"/>
        <v>Wednesday</v>
      </c>
      <c r="L1851" s="5">
        <f t="shared" si="366"/>
        <v>43687</v>
      </c>
      <c r="M1851" s="2" t="str">
        <f t="shared" si="367"/>
        <v>Saturday</v>
      </c>
      <c r="N1851" s="2" t="str">
        <f t="shared" si="368"/>
        <v>Saturday</v>
      </c>
      <c r="O1851" s="12">
        <f t="shared" si="369"/>
        <v>0</v>
      </c>
      <c r="P1851" s="11" t="str">
        <f t="shared" si="370"/>
        <v>High Cost per Unit</v>
      </c>
      <c r="Q1851" s="12">
        <f t="shared" si="371"/>
        <v>0</v>
      </c>
      <c r="R1851" s="12">
        <f t="shared" si="372"/>
        <v>44.2425</v>
      </c>
      <c r="S1851" s="12">
        <f t="shared" si="373"/>
        <v>0</v>
      </c>
      <c r="T1851" s="12">
        <f t="shared" si="374"/>
        <v>0</v>
      </c>
      <c r="U1851" s="12">
        <f t="shared" si="375"/>
        <v>0</v>
      </c>
      <c r="V1851" s="13" t="str">
        <f t="shared" ca="1" si="376"/>
        <v>Greater Than 8 Weeks Old</v>
      </c>
    </row>
    <row r="1852" spans="1:22" x14ac:dyDescent="0.35">
      <c r="A1852" s="2" t="s">
        <v>275</v>
      </c>
      <c r="B1852" s="5">
        <v>43685</v>
      </c>
      <c r="C1852" s="5" t="s">
        <v>371</v>
      </c>
      <c r="D1852" s="5" t="s">
        <v>371</v>
      </c>
      <c r="E1852" s="6">
        <v>15</v>
      </c>
      <c r="F1852" s="3">
        <v>884.85</v>
      </c>
      <c r="G1852" s="3">
        <v>652.5</v>
      </c>
      <c r="H1852" s="8">
        <f t="shared" si="364"/>
        <v>43.5</v>
      </c>
      <c r="I1852" s="3">
        <v>232.35</v>
      </c>
      <c r="J1852" s="4">
        <v>0.26</v>
      </c>
      <c r="K1852" s="2" t="str">
        <f t="shared" si="365"/>
        <v>Thursday</v>
      </c>
      <c r="L1852" s="5">
        <f t="shared" si="366"/>
        <v>43688</v>
      </c>
      <c r="M1852" s="2" t="str">
        <f t="shared" si="367"/>
        <v>Sunday</v>
      </c>
      <c r="N1852" s="2" t="str">
        <f t="shared" si="368"/>
        <v>Monday</v>
      </c>
      <c r="O1852" s="12">
        <f t="shared" si="369"/>
        <v>0</v>
      </c>
      <c r="P1852" s="11" t="str">
        <f t="shared" si="370"/>
        <v>High Cost per Unit</v>
      </c>
      <c r="Q1852" s="12">
        <f t="shared" si="371"/>
        <v>0</v>
      </c>
      <c r="R1852" s="12">
        <f t="shared" si="372"/>
        <v>26.545500000000001</v>
      </c>
      <c r="S1852" s="12">
        <f t="shared" si="373"/>
        <v>0</v>
      </c>
      <c r="T1852" s="12">
        <f t="shared" si="374"/>
        <v>0</v>
      </c>
      <c r="U1852" s="12">
        <f t="shared" si="375"/>
        <v>0</v>
      </c>
      <c r="V1852" s="13" t="str">
        <f t="shared" ca="1" si="376"/>
        <v>Greater Than 8 Weeks Old</v>
      </c>
    </row>
    <row r="1853" spans="1:22" x14ac:dyDescent="0.35">
      <c r="A1853" s="2" t="s">
        <v>275</v>
      </c>
      <c r="B1853" s="5">
        <v>43686</v>
      </c>
      <c r="C1853" s="5" t="s">
        <v>371</v>
      </c>
      <c r="D1853" s="5" t="s">
        <v>371</v>
      </c>
      <c r="E1853" s="6">
        <v>16</v>
      </c>
      <c r="F1853" s="3">
        <v>943.84</v>
      </c>
      <c r="G1853" s="3">
        <v>696</v>
      </c>
      <c r="H1853" s="8">
        <f t="shared" si="364"/>
        <v>43.5</v>
      </c>
      <c r="I1853" s="3">
        <v>247.84</v>
      </c>
      <c r="J1853" s="4">
        <v>0.26</v>
      </c>
      <c r="K1853" s="2" t="str">
        <f t="shared" si="365"/>
        <v>Friday</v>
      </c>
      <c r="L1853" s="5">
        <f t="shared" si="366"/>
        <v>43689</v>
      </c>
      <c r="M1853" s="2" t="str">
        <f t="shared" si="367"/>
        <v>Monday</v>
      </c>
      <c r="N1853" s="2" t="str">
        <f t="shared" si="368"/>
        <v>Monday</v>
      </c>
      <c r="O1853" s="12">
        <f t="shared" si="369"/>
        <v>0</v>
      </c>
      <c r="P1853" s="11" t="str">
        <f t="shared" si="370"/>
        <v>High Cost per Unit</v>
      </c>
      <c r="Q1853" s="12">
        <f t="shared" si="371"/>
        <v>0</v>
      </c>
      <c r="R1853" s="12">
        <f t="shared" si="372"/>
        <v>28.315200000000001</v>
      </c>
      <c r="S1853" s="12">
        <f t="shared" si="373"/>
        <v>0</v>
      </c>
      <c r="T1853" s="12">
        <f t="shared" si="374"/>
        <v>0</v>
      </c>
      <c r="U1853" s="12">
        <f t="shared" si="375"/>
        <v>0</v>
      </c>
      <c r="V1853" s="13" t="str">
        <f t="shared" ca="1" si="376"/>
        <v>Greater Than 8 Weeks Old</v>
      </c>
    </row>
    <row r="1854" spans="1:22" x14ac:dyDescent="0.35">
      <c r="A1854" s="2" t="s">
        <v>275</v>
      </c>
      <c r="B1854" s="5">
        <v>43687</v>
      </c>
      <c r="C1854" s="5" t="s">
        <v>371</v>
      </c>
      <c r="D1854" s="5" t="s">
        <v>371</v>
      </c>
      <c r="E1854" s="6">
        <v>11</v>
      </c>
      <c r="F1854" s="3">
        <v>648.89</v>
      </c>
      <c r="G1854" s="3">
        <v>478.5</v>
      </c>
      <c r="H1854" s="8">
        <f t="shared" si="364"/>
        <v>43.5</v>
      </c>
      <c r="I1854" s="3">
        <v>170.39</v>
      </c>
      <c r="J1854" s="4">
        <v>0.26</v>
      </c>
      <c r="K1854" s="2" t="str">
        <f t="shared" si="365"/>
        <v>Saturday</v>
      </c>
      <c r="L1854" s="5">
        <f t="shared" si="366"/>
        <v>43690</v>
      </c>
      <c r="M1854" s="2" t="str">
        <f t="shared" si="367"/>
        <v>Tuesday</v>
      </c>
      <c r="N1854" s="2" t="str">
        <f t="shared" si="368"/>
        <v>Tuesday</v>
      </c>
      <c r="O1854" s="12">
        <f t="shared" si="369"/>
        <v>0</v>
      </c>
      <c r="P1854" s="11" t="str">
        <f t="shared" si="370"/>
        <v>High Cost per Unit</v>
      </c>
      <c r="Q1854" s="12">
        <f t="shared" si="371"/>
        <v>0</v>
      </c>
      <c r="R1854" s="12">
        <f t="shared" si="372"/>
        <v>19.466699999999999</v>
      </c>
      <c r="S1854" s="12">
        <f t="shared" si="373"/>
        <v>0</v>
      </c>
      <c r="T1854" s="12">
        <f t="shared" si="374"/>
        <v>0</v>
      </c>
      <c r="U1854" s="12">
        <f t="shared" si="375"/>
        <v>0</v>
      </c>
      <c r="V1854" s="13" t="str">
        <f t="shared" ca="1" si="376"/>
        <v>Greater Than 8 Weeks Old</v>
      </c>
    </row>
    <row r="1855" spans="1:22" x14ac:dyDescent="0.35">
      <c r="A1855" s="2" t="s">
        <v>275</v>
      </c>
      <c r="B1855" s="5">
        <v>43691</v>
      </c>
      <c r="C1855" s="5" t="s">
        <v>371</v>
      </c>
      <c r="D1855" s="5" t="s">
        <v>371</v>
      </c>
      <c r="E1855" s="6">
        <v>1</v>
      </c>
      <c r="F1855" s="3">
        <v>58.99</v>
      </c>
      <c r="G1855" s="3">
        <v>43.5</v>
      </c>
      <c r="H1855" s="8">
        <f t="shared" si="364"/>
        <v>43.5</v>
      </c>
      <c r="I1855" s="3">
        <v>15.49</v>
      </c>
      <c r="J1855" s="4">
        <v>0.26</v>
      </c>
      <c r="K1855" s="2" t="str">
        <f t="shared" si="365"/>
        <v>Wednesday</v>
      </c>
      <c r="L1855" s="5">
        <f t="shared" si="366"/>
        <v>43694</v>
      </c>
      <c r="M1855" s="2" t="str">
        <f t="shared" si="367"/>
        <v>Saturday</v>
      </c>
      <c r="N1855" s="2" t="str">
        <f t="shared" si="368"/>
        <v>Saturday</v>
      </c>
      <c r="O1855" s="12">
        <f t="shared" si="369"/>
        <v>0</v>
      </c>
      <c r="P1855" s="11" t="str">
        <f t="shared" si="370"/>
        <v>High Cost per Unit</v>
      </c>
      <c r="Q1855" s="12">
        <f t="shared" si="371"/>
        <v>0</v>
      </c>
      <c r="R1855" s="12">
        <f t="shared" si="372"/>
        <v>0</v>
      </c>
      <c r="S1855" s="12">
        <f t="shared" si="373"/>
        <v>0</v>
      </c>
      <c r="T1855" s="12">
        <f t="shared" si="374"/>
        <v>0</v>
      </c>
      <c r="U1855" s="12">
        <f t="shared" si="375"/>
        <v>0</v>
      </c>
      <c r="V1855" s="13" t="str">
        <f t="shared" ca="1" si="376"/>
        <v>Greater Than 8 Weeks Old</v>
      </c>
    </row>
    <row r="1856" spans="1:22" x14ac:dyDescent="0.35">
      <c r="A1856" s="2" t="s">
        <v>205</v>
      </c>
      <c r="B1856" s="5">
        <v>43684</v>
      </c>
      <c r="C1856" s="5" t="s">
        <v>369</v>
      </c>
      <c r="D1856" s="5" t="s">
        <v>393</v>
      </c>
      <c r="E1856" s="6">
        <v>2</v>
      </c>
      <c r="F1856" s="3">
        <v>100</v>
      </c>
      <c r="G1856" s="3">
        <v>27.7</v>
      </c>
      <c r="H1856" s="8">
        <f t="shared" si="364"/>
        <v>13.85</v>
      </c>
      <c r="I1856" s="3">
        <v>72.3</v>
      </c>
      <c r="J1856" s="4">
        <v>0.72</v>
      </c>
      <c r="K1856" s="2" t="str">
        <f t="shared" si="365"/>
        <v>Wednesday</v>
      </c>
      <c r="L1856" s="5">
        <f t="shared" si="366"/>
        <v>43687</v>
      </c>
      <c r="M1856" s="2" t="str">
        <f t="shared" si="367"/>
        <v>Saturday</v>
      </c>
      <c r="N1856" s="2" t="str">
        <f t="shared" si="368"/>
        <v>Saturday</v>
      </c>
      <c r="O1856" s="12">
        <f t="shared" si="369"/>
        <v>0</v>
      </c>
      <c r="P1856" s="11" t="str">
        <f t="shared" si="370"/>
        <v>Low Cost per Unit</v>
      </c>
      <c r="Q1856" s="12">
        <f t="shared" si="371"/>
        <v>0</v>
      </c>
      <c r="R1856" s="12">
        <f t="shared" si="372"/>
        <v>3</v>
      </c>
      <c r="S1856" s="12">
        <f t="shared" si="373"/>
        <v>0</v>
      </c>
      <c r="T1856" s="12">
        <f t="shared" si="374"/>
        <v>0</v>
      </c>
      <c r="U1856" s="12">
        <f t="shared" si="375"/>
        <v>0</v>
      </c>
      <c r="V1856" s="13" t="str">
        <f t="shared" ca="1" si="376"/>
        <v>Greater Than 8 Weeks Old</v>
      </c>
    </row>
    <row r="1857" spans="1:22" x14ac:dyDescent="0.35">
      <c r="A1857" s="2" t="s">
        <v>205</v>
      </c>
      <c r="B1857" s="5">
        <v>43689</v>
      </c>
      <c r="C1857" s="5" t="s">
        <v>369</v>
      </c>
      <c r="D1857" s="5" t="s">
        <v>393</v>
      </c>
      <c r="E1857" s="6">
        <v>1</v>
      </c>
      <c r="F1857" s="3">
        <v>50</v>
      </c>
      <c r="G1857" s="3">
        <v>13.85</v>
      </c>
      <c r="H1857" s="8">
        <f t="shared" si="364"/>
        <v>13.85</v>
      </c>
      <c r="I1857" s="3">
        <v>36.15</v>
      </c>
      <c r="J1857" s="4">
        <v>0.72</v>
      </c>
      <c r="K1857" s="2" t="str">
        <f t="shared" si="365"/>
        <v>Monday</v>
      </c>
      <c r="L1857" s="5">
        <f t="shared" si="366"/>
        <v>43692</v>
      </c>
      <c r="M1857" s="2" t="str">
        <f t="shared" si="367"/>
        <v>Thursday</v>
      </c>
      <c r="N1857" s="2" t="str">
        <f t="shared" si="368"/>
        <v>Thursday</v>
      </c>
      <c r="O1857" s="12">
        <f t="shared" si="369"/>
        <v>0</v>
      </c>
      <c r="P1857" s="11" t="str">
        <f t="shared" si="370"/>
        <v>Low Cost per Unit</v>
      </c>
      <c r="Q1857" s="12">
        <f t="shared" si="371"/>
        <v>0</v>
      </c>
      <c r="R1857" s="12">
        <f t="shared" si="372"/>
        <v>0</v>
      </c>
      <c r="S1857" s="12">
        <f t="shared" si="373"/>
        <v>0</v>
      </c>
      <c r="T1857" s="12">
        <f t="shared" si="374"/>
        <v>0</v>
      </c>
      <c r="U1857" s="12">
        <f t="shared" si="375"/>
        <v>0</v>
      </c>
      <c r="V1857" s="13" t="str">
        <f t="shared" ca="1" si="376"/>
        <v>Greater Than 8 Weeks Old</v>
      </c>
    </row>
    <row r="1858" spans="1:22" x14ac:dyDescent="0.35">
      <c r="A1858" s="2" t="s">
        <v>205</v>
      </c>
      <c r="B1858" s="5">
        <v>43695</v>
      </c>
      <c r="C1858" s="5" t="s">
        <v>369</v>
      </c>
      <c r="D1858" s="5" t="s">
        <v>393</v>
      </c>
      <c r="E1858" s="6">
        <v>1</v>
      </c>
      <c r="F1858" s="3">
        <v>50</v>
      </c>
      <c r="G1858" s="3">
        <v>13.85</v>
      </c>
      <c r="H1858" s="8">
        <f t="shared" si="364"/>
        <v>13.85</v>
      </c>
      <c r="I1858" s="3">
        <v>36.15</v>
      </c>
      <c r="J1858" s="4">
        <v>0.72</v>
      </c>
      <c r="K1858" s="2" t="str">
        <f t="shared" si="365"/>
        <v>Sunday</v>
      </c>
      <c r="L1858" s="5">
        <f t="shared" si="366"/>
        <v>43698</v>
      </c>
      <c r="M1858" s="2" t="str">
        <f t="shared" si="367"/>
        <v>Wednesday</v>
      </c>
      <c r="N1858" s="2" t="str">
        <f t="shared" si="368"/>
        <v>Wednesday</v>
      </c>
      <c r="O1858" s="12">
        <f t="shared" si="369"/>
        <v>0</v>
      </c>
      <c r="P1858" s="11" t="str">
        <f t="shared" si="370"/>
        <v>Low Cost per Unit</v>
      </c>
      <c r="Q1858" s="12">
        <f t="shared" si="371"/>
        <v>0</v>
      </c>
      <c r="R1858" s="12">
        <f t="shared" si="372"/>
        <v>0</v>
      </c>
      <c r="S1858" s="12">
        <f t="shared" si="373"/>
        <v>0</v>
      </c>
      <c r="T1858" s="12">
        <f t="shared" si="374"/>
        <v>0</v>
      </c>
      <c r="U1858" s="12">
        <f t="shared" si="375"/>
        <v>0</v>
      </c>
      <c r="V1858" s="13" t="str">
        <f t="shared" ca="1" si="376"/>
        <v>Greater Than 8 Weeks Old</v>
      </c>
    </row>
    <row r="1859" spans="1:22" x14ac:dyDescent="0.35">
      <c r="A1859" s="2" t="s">
        <v>205</v>
      </c>
      <c r="B1859" s="5">
        <v>43702</v>
      </c>
      <c r="C1859" s="5" t="s">
        <v>369</v>
      </c>
      <c r="D1859" s="5" t="s">
        <v>393</v>
      </c>
      <c r="E1859" s="6">
        <v>1</v>
      </c>
      <c r="F1859" s="3">
        <v>50</v>
      </c>
      <c r="G1859" s="3">
        <v>13.85</v>
      </c>
      <c r="H1859" s="8">
        <f t="shared" ref="H1859:H1922" si="377">G1859/E1859</f>
        <v>13.85</v>
      </c>
      <c r="I1859" s="3">
        <v>36.15</v>
      </c>
      <c r="J1859" s="4">
        <v>0.72</v>
      </c>
      <c r="K1859" s="2" t="str">
        <f t="shared" ref="K1859:K1922" si="378">TEXT(B1859,"dddd")</f>
        <v>Sunday</v>
      </c>
      <c r="L1859" s="5">
        <f t="shared" ref="L1859:L1922" si="379">B1859+3</f>
        <v>43705</v>
      </c>
      <c r="M1859" s="2" t="str">
        <f t="shared" ref="M1859:M1922" si="380">TEXT(L1859,"dddd")</f>
        <v>Wednesday</v>
      </c>
      <c r="N1859" s="2" t="str">
        <f t="shared" ref="N1859:N1922" si="381">IF(M1859="Sunday","Monday",M1859)</f>
        <v>Wednesday</v>
      </c>
      <c r="O1859" s="12">
        <f t="shared" ref="O1859:O1922" si="382">IF(TEXT(B1859,"dddd")="Tuesday",F1859*0.05,0)</f>
        <v>0</v>
      </c>
      <c r="P1859" s="11" t="str">
        <f t="shared" ref="P1859:P1922" si="383">IF(H1859&gt;AVERAGE(H:H),"High Cost per Unit","Low Cost per Unit")</f>
        <v>Low Cost per Unit</v>
      </c>
      <c r="Q1859" s="12">
        <f t="shared" ref="Q1859:Q1922" si="384">IF(D1859="Masks",F1859*0.1,0)</f>
        <v>0</v>
      </c>
      <c r="R1859" s="12">
        <f t="shared" ref="R1859:R1922" si="385">IF(E1859&gt;1,F1859*0.03,0)</f>
        <v>0</v>
      </c>
      <c r="S1859" s="12">
        <f t="shared" ref="S1859:S1922" si="386">IF(D1859="Accessories",F1859*0.15,0)</f>
        <v>0</v>
      </c>
      <c r="T1859" s="12">
        <f t="shared" ref="T1859:T1922" si="387">IF(AND(K1859="Saturday",C1859="Fitness"),F1859*0.1,0)</f>
        <v>0</v>
      </c>
      <c r="U1859" s="12">
        <f t="shared" ref="U1859:U1922" si="388">IF(AND(K1859="Friday",C1859="Automotive"),F1859*0.2,0)</f>
        <v>0</v>
      </c>
      <c r="V1859" s="13" t="str">
        <f t="shared" ref="V1859:V1922" ca="1" si="389">IF(B1859&lt;TODAY()-56,"Greater Than 8 Weeks Old","Less Than 8 Weeks Old")</f>
        <v>Greater Than 8 Weeks Old</v>
      </c>
    </row>
    <row r="1860" spans="1:22" x14ac:dyDescent="0.35">
      <c r="A1860" s="2" t="s">
        <v>260</v>
      </c>
      <c r="B1860" s="5">
        <v>43680</v>
      </c>
      <c r="C1860" s="5" t="s">
        <v>369</v>
      </c>
      <c r="D1860" s="5" t="s">
        <v>393</v>
      </c>
      <c r="E1860" s="6">
        <v>1</v>
      </c>
      <c r="F1860" s="3">
        <v>50</v>
      </c>
      <c r="G1860" s="3">
        <v>15.1</v>
      </c>
      <c r="H1860" s="8">
        <f t="shared" si="377"/>
        <v>15.1</v>
      </c>
      <c r="I1860" s="3">
        <v>34.9</v>
      </c>
      <c r="J1860" s="4">
        <v>0.7</v>
      </c>
      <c r="K1860" s="2" t="str">
        <f t="shared" si="378"/>
        <v>Saturday</v>
      </c>
      <c r="L1860" s="5">
        <f t="shared" si="379"/>
        <v>43683</v>
      </c>
      <c r="M1860" s="2" t="str">
        <f t="shared" si="380"/>
        <v>Tuesday</v>
      </c>
      <c r="N1860" s="2" t="str">
        <f t="shared" si="381"/>
        <v>Tuesday</v>
      </c>
      <c r="O1860" s="12">
        <f t="shared" si="382"/>
        <v>0</v>
      </c>
      <c r="P1860" s="11" t="str">
        <f t="shared" si="383"/>
        <v>Low Cost per Unit</v>
      </c>
      <c r="Q1860" s="12">
        <f t="shared" si="384"/>
        <v>0</v>
      </c>
      <c r="R1860" s="12">
        <f t="shared" si="385"/>
        <v>0</v>
      </c>
      <c r="S1860" s="12">
        <f t="shared" si="386"/>
        <v>0</v>
      </c>
      <c r="T1860" s="12">
        <f t="shared" si="387"/>
        <v>5</v>
      </c>
      <c r="U1860" s="12">
        <f t="shared" si="388"/>
        <v>0</v>
      </c>
      <c r="V1860" s="13" t="str">
        <f t="shared" ca="1" si="389"/>
        <v>Greater Than 8 Weeks Old</v>
      </c>
    </row>
    <row r="1861" spans="1:22" x14ac:dyDescent="0.35">
      <c r="A1861" s="2" t="s">
        <v>260</v>
      </c>
      <c r="B1861" s="5">
        <v>43683</v>
      </c>
      <c r="C1861" s="5" t="s">
        <v>369</v>
      </c>
      <c r="D1861" s="5" t="s">
        <v>393</v>
      </c>
      <c r="E1861" s="6">
        <v>1</v>
      </c>
      <c r="F1861" s="3">
        <v>50</v>
      </c>
      <c r="G1861" s="3">
        <v>15.1</v>
      </c>
      <c r="H1861" s="8">
        <f t="shared" si="377"/>
        <v>15.1</v>
      </c>
      <c r="I1861" s="3">
        <v>34.9</v>
      </c>
      <c r="J1861" s="4">
        <v>0.7</v>
      </c>
      <c r="K1861" s="2" t="str">
        <f t="shared" si="378"/>
        <v>Tuesday</v>
      </c>
      <c r="L1861" s="5">
        <f t="shared" si="379"/>
        <v>43686</v>
      </c>
      <c r="M1861" s="2" t="str">
        <f t="shared" si="380"/>
        <v>Friday</v>
      </c>
      <c r="N1861" s="2" t="str">
        <f t="shared" si="381"/>
        <v>Friday</v>
      </c>
      <c r="O1861" s="12">
        <f t="shared" si="382"/>
        <v>2.5</v>
      </c>
      <c r="P1861" s="11" t="str">
        <f t="shared" si="383"/>
        <v>Low Cost per Unit</v>
      </c>
      <c r="Q1861" s="12">
        <f t="shared" si="384"/>
        <v>0</v>
      </c>
      <c r="R1861" s="12">
        <f t="shared" si="385"/>
        <v>0</v>
      </c>
      <c r="S1861" s="12">
        <f t="shared" si="386"/>
        <v>0</v>
      </c>
      <c r="T1861" s="12">
        <f t="shared" si="387"/>
        <v>0</v>
      </c>
      <c r="U1861" s="12">
        <f t="shared" si="388"/>
        <v>0</v>
      </c>
      <c r="V1861" s="13" t="str">
        <f t="shared" ca="1" si="389"/>
        <v>Greater Than 8 Weeks Old</v>
      </c>
    </row>
    <row r="1862" spans="1:22" x14ac:dyDescent="0.35">
      <c r="A1862" s="2" t="s">
        <v>260</v>
      </c>
      <c r="B1862" s="5">
        <v>43686</v>
      </c>
      <c r="C1862" s="5" t="s">
        <v>369</v>
      </c>
      <c r="D1862" s="5" t="s">
        <v>393</v>
      </c>
      <c r="E1862" s="6">
        <v>1</v>
      </c>
      <c r="F1862" s="3">
        <v>50</v>
      </c>
      <c r="G1862" s="3">
        <v>15.1</v>
      </c>
      <c r="H1862" s="8">
        <f t="shared" si="377"/>
        <v>15.1</v>
      </c>
      <c r="I1862" s="3">
        <v>34.9</v>
      </c>
      <c r="J1862" s="4">
        <v>0.7</v>
      </c>
      <c r="K1862" s="2" t="str">
        <f t="shared" si="378"/>
        <v>Friday</v>
      </c>
      <c r="L1862" s="5">
        <f t="shared" si="379"/>
        <v>43689</v>
      </c>
      <c r="M1862" s="2" t="str">
        <f t="shared" si="380"/>
        <v>Monday</v>
      </c>
      <c r="N1862" s="2" t="str">
        <f t="shared" si="381"/>
        <v>Monday</v>
      </c>
      <c r="O1862" s="12">
        <f t="shared" si="382"/>
        <v>0</v>
      </c>
      <c r="P1862" s="11" t="str">
        <f t="shared" si="383"/>
        <v>Low Cost per Unit</v>
      </c>
      <c r="Q1862" s="12">
        <f t="shared" si="384"/>
        <v>0</v>
      </c>
      <c r="R1862" s="12">
        <f t="shared" si="385"/>
        <v>0</v>
      </c>
      <c r="S1862" s="12">
        <f t="shared" si="386"/>
        <v>0</v>
      </c>
      <c r="T1862" s="12">
        <f t="shared" si="387"/>
        <v>0</v>
      </c>
      <c r="U1862" s="12">
        <f t="shared" si="388"/>
        <v>0</v>
      </c>
      <c r="V1862" s="13" t="str">
        <f t="shared" ca="1" si="389"/>
        <v>Greater Than 8 Weeks Old</v>
      </c>
    </row>
    <row r="1863" spans="1:22" x14ac:dyDescent="0.35">
      <c r="A1863" s="2" t="s">
        <v>260</v>
      </c>
      <c r="B1863" s="5">
        <v>43688</v>
      </c>
      <c r="C1863" s="5" t="s">
        <v>369</v>
      </c>
      <c r="D1863" s="5" t="s">
        <v>393</v>
      </c>
      <c r="E1863" s="6">
        <v>1</v>
      </c>
      <c r="F1863" s="3">
        <v>50</v>
      </c>
      <c r="G1863" s="3">
        <v>15.1</v>
      </c>
      <c r="H1863" s="8">
        <f t="shared" si="377"/>
        <v>15.1</v>
      </c>
      <c r="I1863" s="3">
        <v>34.9</v>
      </c>
      <c r="J1863" s="4">
        <v>0.7</v>
      </c>
      <c r="K1863" s="2" t="str">
        <f t="shared" si="378"/>
        <v>Sunday</v>
      </c>
      <c r="L1863" s="5">
        <f t="shared" si="379"/>
        <v>43691</v>
      </c>
      <c r="M1863" s="2" t="str">
        <f t="shared" si="380"/>
        <v>Wednesday</v>
      </c>
      <c r="N1863" s="2" t="str">
        <f t="shared" si="381"/>
        <v>Wednesday</v>
      </c>
      <c r="O1863" s="12">
        <f t="shared" si="382"/>
        <v>0</v>
      </c>
      <c r="P1863" s="11" t="str">
        <f t="shared" si="383"/>
        <v>Low Cost per Unit</v>
      </c>
      <c r="Q1863" s="12">
        <f t="shared" si="384"/>
        <v>0</v>
      </c>
      <c r="R1863" s="12">
        <f t="shared" si="385"/>
        <v>0</v>
      </c>
      <c r="S1863" s="12">
        <f t="shared" si="386"/>
        <v>0</v>
      </c>
      <c r="T1863" s="12">
        <f t="shared" si="387"/>
        <v>0</v>
      </c>
      <c r="U1863" s="12">
        <f t="shared" si="388"/>
        <v>0</v>
      </c>
      <c r="V1863" s="13" t="str">
        <f t="shared" ca="1" si="389"/>
        <v>Greater Than 8 Weeks Old</v>
      </c>
    </row>
    <row r="1864" spans="1:22" x14ac:dyDescent="0.35">
      <c r="A1864" s="2" t="s">
        <v>260</v>
      </c>
      <c r="B1864" s="5">
        <v>43689</v>
      </c>
      <c r="C1864" s="5" t="s">
        <v>369</v>
      </c>
      <c r="D1864" s="5" t="s">
        <v>393</v>
      </c>
      <c r="E1864" s="6">
        <v>1</v>
      </c>
      <c r="F1864" s="3">
        <v>50</v>
      </c>
      <c r="G1864" s="3">
        <v>15.1</v>
      </c>
      <c r="H1864" s="8">
        <f t="shared" si="377"/>
        <v>15.1</v>
      </c>
      <c r="I1864" s="3">
        <v>34.9</v>
      </c>
      <c r="J1864" s="4">
        <v>0.7</v>
      </c>
      <c r="K1864" s="2" t="str">
        <f t="shared" si="378"/>
        <v>Monday</v>
      </c>
      <c r="L1864" s="5">
        <f t="shared" si="379"/>
        <v>43692</v>
      </c>
      <c r="M1864" s="2" t="str">
        <f t="shared" si="380"/>
        <v>Thursday</v>
      </c>
      <c r="N1864" s="2" t="str">
        <f t="shared" si="381"/>
        <v>Thursday</v>
      </c>
      <c r="O1864" s="12">
        <f t="shared" si="382"/>
        <v>0</v>
      </c>
      <c r="P1864" s="11" t="str">
        <f t="shared" si="383"/>
        <v>Low Cost per Unit</v>
      </c>
      <c r="Q1864" s="12">
        <f t="shared" si="384"/>
        <v>0</v>
      </c>
      <c r="R1864" s="12">
        <f t="shared" si="385"/>
        <v>0</v>
      </c>
      <c r="S1864" s="12">
        <f t="shared" si="386"/>
        <v>0</v>
      </c>
      <c r="T1864" s="12">
        <f t="shared" si="387"/>
        <v>0</v>
      </c>
      <c r="U1864" s="12">
        <f t="shared" si="388"/>
        <v>0</v>
      </c>
      <c r="V1864" s="13" t="str">
        <f t="shared" ca="1" si="389"/>
        <v>Greater Than 8 Weeks Old</v>
      </c>
    </row>
    <row r="1865" spans="1:22" x14ac:dyDescent="0.35">
      <c r="A1865" s="2" t="s">
        <v>46</v>
      </c>
      <c r="B1865" s="5">
        <v>43678</v>
      </c>
      <c r="C1865" s="5" t="s">
        <v>369</v>
      </c>
      <c r="D1865" s="5" t="s">
        <v>393</v>
      </c>
      <c r="E1865" s="6">
        <v>7</v>
      </c>
      <c r="F1865" s="3">
        <v>875</v>
      </c>
      <c r="G1865" s="3">
        <v>336</v>
      </c>
      <c r="H1865" s="8">
        <f t="shared" si="377"/>
        <v>48</v>
      </c>
      <c r="I1865" s="3">
        <v>539</v>
      </c>
      <c r="J1865" s="4">
        <v>0.62</v>
      </c>
      <c r="K1865" s="2" t="str">
        <f t="shared" si="378"/>
        <v>Thursday</v>
      </c>
      <c r="L1865" s="5">
        <f t="shared" si="379"/>
        <v>43681</v>
      </c>
      <c r="M1865" s="2" t="str">
        <f t="shared" si="380"/>
        <v>Sunday</v>
      </c>
      <c r="N1865" s="2" t="str">
        <f t="shared" si="381"/>
        <v>Monday</v>
      </c>
      <c r="O1865" s="12">
        <f t="shared" si="382"/>
        <v>0</v>
      </c>
      <c r="P1865" s="11" t="str">
        <f t="shared" si="383"/>
        <v>High Cost per Unit</v>
      </c>
      <c r="Q1865" s="12">
        <f t="shared" si="384"/>
        <v>0</v>
      </c>
      <c r="R1865" s="12">
        <f t="shared" si="385"/>
        <v>26.25</v>
      </c>
      <c r="S1865" s="12">
        <f t="shared" si="386"/>
        <v>0</v>
      </c>
      <c r="T1865" s="12">
        <f t="shared" si="387"/>
        <v>0</v>
      </c>
      <c r="U1865" s="12">
        <f t="shared" si="388"/>
        <v>0</v>
      </c>
      <c r="V1865" s="13" t="str">
        <f t="shared" ca="1" si="389"/>
        <v>Greater Than 8 Weeks Old</v>
      </c>
    </row>
    <row r="1866" spans="1:22" x14ac:dyDescent="0.35">
      <c r="A1866" s="2" t="s">
        <v>46</v>
      </c>
      <c r="B1866" s="5">
        <v>43679</v>
      </c>
      <c r="C1866" s="5" t="s">
        <v>369</v>
      </c>
      <c r="D1866" s="5" t="s">
        <v>393</v>
      </c>
      <c r="E1866" s="6">
        <v>8</v>
      </c>
      <c r="F1866" s="3">
        <v>1000</v>
      </c>
      <c r="G1866" s="3">
        <v>384</v>
      </c>
      <c r="H1866" s="8">
        <f t="shared" si="377"/>
        <v>48</v>
      </c>
      <c r="I1866" s="3">
        <v>616</v>
      </c>
      <c r="J1866" s="4">
        <v>0.62</v>
      </c>
      <c r="K1866" s="2" t="str">
        <f t="shared" si="378"/>
        <v>Friday</v>
      </c>
      <c r="L1866" s="5">
        <f t="shared" si="379"/>
        <v>43682</v>
      </c>
      <c r="M1866" s="2" t="str">
        <f t="shared" si="380"/>
        <v>Monday</v>
      </c>
      <c r="N1866" s="2" t="str">
        <f t="shared" si="381"/>
        <v>Monday</v>
      </c>
      <c r="O1866" s="12">
        <f t="shared" si="382"/>
        <v>0</v>
      </c>
      <c r="P1866" s="11" t="str">
        <f t="shared" si="383"/>
        <v>High Cost per Unit</v>
      </c>
      <c r="Q1866" s="12">
        <f t="shared" si="384"/>
        <v>0</v>
      </c>
      <c r="R1866" s="12">
        <f t="shared" si="385"/>
        <v>30</v>
      </c>
      <c r="S1866" s="12">
        <f t="shared" si="386"/>
        <v>0</v>
      </c>
      <c r="T1866" s="12">
        <f t="shared" si="387"/>
        <v>0</v>
      </c>
      <c r="U1866" s="12">
        <f t="shared" si="388"/>
        <v>0</v>
      </c>
      <c r="V1866" s="13" t="str">
        <f t="shared" ca="1" si="389"/>
        <v>Greater Than 8 Weeks Old</v>
      </c>
    </row>
    <row r="1867" spans="1:22" x14ac:dyDescent="0.35">
      <c r="A1867" s="2" t="s">
        <v>46</v>
      </c>
      <c r="B1867" s="5">
        <v>43680</v>
      </c>
      <c r="C1867" s="5" t="s">
        <v>369</v>
      </c>
      <c r="D1867" s="5" t="s">
        <v>393</v>
      </c>
      <c r="E1867" s="6">
        <v>4</v>
      </c>
      <c r="F1867" s="3">
        <v>500</v>
      </c>
      <c r="G1867" s="3">
        <v>192</v>
      </c>
      <c r="H1867" s="8">
        <f t="shared" si="377"/>
        <v>48</v>
      </c>
      <c r="I1867" s="3">
        <v>308</v>
      </c>
      <c r="J1867" s="4">
        <v>0.62</v>
      </c>
      <c r="K1867" s="2" t="str">
        <f t="shared" si="378"/>
        <v>Saturday</v>
      </c>
      <c r="L1867" s="5">
        <f t="shared" si="379"/>
        <v>43683</v>
      </c>
      <c r="M1867" s="2" t="str">
        <f t="shared" si="380"/>
        <v>Tuesday</v>
      </c>
      <c r="N1867" s="2" t="str">
        <f t="shared" si="381"/>
        <v>Tuesday</v>
      </c>
      <c r="O1867" s="12">
        <f t="shared" si="382"/>
        <v>0</v>
      </c>
      <c r="P1867" s="11" t="str">
        <f t="shared" si="383"/>
        <v>High Cost per Unit</v>
      </c>
      <c r="Q1867" s="12">
        <f t="shared" si="384"/>
        <v>0</v>
      </c>
      <c r="R1867" s="12">
        <f t="shared" si="385"/>
        <v>15</v>
      </c>
      <c r="S1867" s="12">
        <f t="shared" si="386"/>
        <v>0</v>
      </c>
      <c r="T1867" s="12">
        <f t="shared" si="387"/>
        <v>50</v>
      </c>
      <c r="U1867" s="12">
        <f t="shared" si="388"/>
        <v>0</v>
      </c>
      <c r="V1867" s="13" t="str">
        <f t="shared" ca="1" si="389"/>
        <v>Greater Than 8 Weeks Old</v>
      </c>
    </row>
    <row r="1868" spans="1:22" x14ac:dyDescent="0.35">
      <c r="A1868" s="2" t="s">
        <v>46</v>
      </c>
      <c r="B1868" s="5">
        <v>43681</v>
      </c>
      <c r="C1868" s="5" t="s">
        <v>369</v>
      </c>
      <c r="D1868" s="5" t="s">
        <v>393</v>
      </c>
      <c r="E1868" s="6">
        <v>4</v>
      </c>
      <c r="F1868" s="3">
        <v>500</v>
      </c>
      <c r="G1868" s="3">
        <v>192</v>
      </c>
      <c r="H1868" s="8">
        <f t="shared" si="377"/>
        <v>48</v>
      </c>
      <c r="I1868" s="3">
        <v>308</v>
      </c>
      <c r="J1868" s="4">
        <v>0.62</v>
      </c>
      <c r="K1868" s="2" t="str">
        <f t="shared" si="378"/>
        <v>Sunday</v>
      </c>
      <c r="L1868" s="5">
        <f t="shared" si="379"/>
        <v>43684</v>
      </c>
      <c r="M1868" s="2" t="str">
        <f t="shared" si="380"/>
        <v>Wednesday</v>
      </c>
      <c r="N1868" s="2" t="str">
        <f t="shared" si="381"/>
        <v>Wednesday</v>
      </c>
      <c r="O1868" s="12">
        <f t="shared" si="382"/>
        <v>0</v>
      </c>
      <c r="P1868" s="11" t="str">
        <f t="shared" si="383"/>
        <v>High Cost per Unit</v>
      </c>
      <c r="Q1868" s="12">
        <f t="shared" si="384"/>
        <v>0</v>
      </c>
      <c r="R1868" s="12">
        <f t="shared" si="385"/>
        <v>15</v>
      </c>
      <c r="S1868" s="12">
        <f t="shared" si="386"/>
        <v>0</v>
      </c>
      <c r="T1868" s="12">
        <f t="shared" si="387"/>
        <v>0</v>
      </c>
      <c r="U1868" s="12">
        <f t="shared" si="388"/>
        <v>0</v>
      </c>
      <c r="V1868" s="13" t="str">
        <f t="shared" ca="1" si="389"/>
        <v>Greater Than 8 Weeks Old</v>
      </c>
    </row>
    <row r="1869" spans="1:22" x14ac:dyDescent="0.35">
      <c r="A1869" s="2" t="s">
        <v>46</v>
      </c>
      <c r="B1869" s="5">
        <v>43682</v>
      </c>
      <c r="C1869" s="5" t="s">
        <v>369</v>
      </c>
      <c r="D1869" s="5" t="s">
        <v>393</v>
      </c>
      <c r="E1869" s="6">
        <v>8</v>
      </c>
      <c r="F1869" s="3">
        <v>1000</v>
      </c>
      <c r="G1869" s="3">
        <v>384</v>
      </c>
      <c r="H1869" s="8">
        <f t="shared" si="377"/>
        <v>48</v>
      </c>
      <c r="I1869" s="3">
        <v>616</v>
      </c>
      <c r="J1869" s="4">
        <v>0.62</v>
      </c>
      <c r="K1869" s="2" t="str">
        <f t="shared" si="378"/>
        <v>Monday</v>
      </c>
      <c r="L1869" s="5">
        <f t="shared" si="379"/>
        <v>43685</v>
      </c>
      <c r="M1869" s="2" t="str">
        <f t="shared" si="380"/>
        <v>Thursday</v>
      </c>
      <c r="N1869" s="2" t="str">
        <f t="shared" si="381"/>
        <v>Thursday</v>
      </c>
      <c r="O1869" s="12">
        <f t="shared" si="382"/>
        <v>0</v>
      </c>
      <c r="P1869" s="11" t="str">
        <f t="shared" si="383"/>
        <v>High Cost per Unit</v>
      </c>
      <c r="Q1869" s="12">
        <f t="shared" si="384"/>
        <v>0</v>
      </c>
      <c r="R1869" s="12">
        <f t="shared" si="385"/>
        <v>30</v>
      </c>
      <c r="S1869" s="12">
        <f t="shared" si="386"/>
        <v>0</v>
      </c>
      <c r="T1869" s="12">
        <f t="shared" si="387"/>
        <v>0</v>
      </c>
      <c r="U1869" s="12">
        <f t="shared" si="388"/>
        <v>0</v>
      </c>
      <c r="V1869" s="13" t="str">
        <f t="shared" ca="1" si="389"/>
        <v>Greater Than 8 Weeks Old</v>
      </c>
    </row>
    <row r="1870" spans="1:22" x14ac:dyDescent="0.35">
      <c r="A1870" s="2" t="s">
        <v>46</v>
      </c>
      <c r="B1870" s="5">
        <v>43683</v>
      </c>
      <c r="C1870" s="5" t="s">
        <v>369</v>
      </c>
      <c r="D1870" s="5" t="s">
        <v>393</v>
      </c>
      <c r="E1870" s="6">
        <v>10</v>
      </c>
      <c r="F1870" s="3">
        <v>1250</v>
      </c>
      <c r="G1870" s="3">
        <v>480</v>
      </c>
      <c r="H1870" s="8">
        <f t="shared" si="377"/>
        <v>48</v>
      </c>
      <c r="I1870" s="3">
        <v>770</v>
      </c>
      <c r="J1870" s="4">
        <v>0.62</v>
      </c>
      <c r="K1870" s="2" t="str">
        <f t="shared" si="378"/>
        <v>Tuesday</v>
      </c>
      <c r="L1870" s="5">
        <f t="shared" si="379"/>
        <v>43686</v>
      </c>
      <c r="M1870" s="2" t="str">
        <f t="shared" si="380"/>
        <v>Friday</v>
      </c>
      <c r="N1870" s="2" t="str">
        <f t="shared" si="381"/>
        <v>Friday</v>
      </c>
      <c r="O1870" s="12">
        <f t="shared" si="382"/>
        <v>62.5</v>
      </c>
      <c r="P1870" s="11" t="str">
        <f t="shared" si="383"/>
        <v>High Cost per Unit</v>
      </c>
      <c r="Q1870" s="12">
        <f t="shared" si="384"/>
        <v>0</v>
      </c>
      <c r="R1870" s="12">
        <f t="shared" si="385"/>
        <v>37.5</v>
      </c>
      <c r="S1870" s="12">
        <f t="shared" si="386"/>
        <v>0</v>
      </c>
      <c r="T1870" s="12">
        <f t="shared" si="387"/>
        <v>0</v>
      </c>
      <c r="U1870" s="12">
        <f t="shared" si="388"/>
        <v>0</v>
      </c>
      <c r="V1870" s="13" t="str">
        <f t="shared" ca="1" si="389"/>
        <v>Greater Than 8 Weeks Old</v>
      </c>
    </row>
    <row r="1871" spans="1:22" x14ac:dyDescent="0.35">
      <c r="A1871" s="2" t="s">
        <v>287</v>
      </c>
      <c r="B1871" s="5">
        <v>43683</v>
      </c>
      <c r="C1871" s="5" t="s">
        <v>371</v>
      </c>
      <c r="D1871" s="5" t="s">
        <v>371</v>
      </c>
      <c r="E1871" s="6">
        <v>4</v>
      </c>
      <c r="F1871" s="3">
        <v>359.96</v>
      </c>
      <c r="G1871" s="3">
        <v>192</v>
      </c>
      <c r="H1871" s="8">
        <f t="shared" si="377"/>
        <v>48</v>
      </c>
      <c r="I1871" s="3">
        <v>167.96</v>
      </c>
      <c r="J1871" s="4">
        <v>0.47</v>
      </c>
      <c r="K1871" s="2" t="str">
        <f t="shared" si="378"/>
        <v>Tuesday</v>
      </c>
      <c r="L1871" s="5">
        <f t="shared" si="379"/>
        <v>43686</v>
      </c>
      <c r="M1871" s="2" t="str">
        <f t="shared" si="380"/>
        <v>Friday</v>
      </c>
      <c r="N1871" s="2" t="str">
        <f t="shared" si="381"/>
        <v>Friday</v>
      </c>
      <c r="O1871" s="12">
        <f t="shared" si="382"/>
        <v>17.998000000000001</v>
      </c>
      <c r="P1871" s="11" t="str">
        <f t="shared" si="383"/>
        <v>High Cost per Unit</v>
      </c>
      <c r="Q1871" s="12">
        <f t="shared" si="384"/>
        <v>0</v>
      </c>
      <c r="R1871" s="12">
        <f t="shared" si="385"/>
        <v>10.798799999999998</v>
      </c>
      <c r="S1871" s="12">
        <f t="shared" si="386"/>
        <v>0</v>
      </c>
      <c r="T1871" s="12">
        <f t="shared" si="387"/>
        <v>0</v>
      </c>
      <c r="U1871" s="12">
        <f t="shared" si="388"/>
        <v>0</v>
      </c>
      <c r="V1871" s="13" t="str">
        <f t="shared" ca="1" si="389"/>
        <v>Greater Than 8 Weeks Old</v>
      </c>
    </row>
    <row r="1872" spans="1:22" x14ac:dyDescent="0.35">
      <c r="A1872" s="2" t="s">
        <v>287</v>
      </c>
      <c r="B1872" s="5">
        <v>43684</v>
      </c>
      <c r="C1872" s="5" t="s">
        <v>371</v>
      </c>
      <c r="D1872" s="5" t="s">
        <v>371</v>
      </c>
      <c r="E1872" s="6">
        <v>73</v>
      </c>
      <c r="F1872" s="3">
        <v>6337.27</v>
      </c>
      <c r="G1872" s="3">
        <v>3504</v>
      </c>
      <c r="H1872" s="8">
        <f t="shared" si="377"/>
        <v>48</v>
      </c>
      <c r="I1872" s="3">
        <v>2833.27</v>
      </c>
      <c r="J1872" s="4">
        <v>0.45</v>
      </c>
      <c r="K1872" s="2" t="str">
        <f t="shared" si="378"/>
        <v>Wednesday</v>
      </c>
      <c r="L1872" s="5">
        <f t="shared" si="379"/>
        <v>43687</v>
      </c>
      <c r="M1872" s="2" t="str">
        <f t="shared" si="380"/>
        <v>Saturday</v>
      </c>
      <c r="N1872" s="2" t="str">
        <f t="shared" si="381"/>
        <v>Saturday</v>
      </c>
      <c r="O1872" s="12">
        <f t="shared" si="382"/>
        <v>0</v>
      </c>
      <c r="P1872" s="11" t="str">
        <f t="shared" si="383"/>
        <v>High Cost per Unit</v>
      </c>
      <c r="Q1872" s="12">
        <f t="shared" si="384"/>
        <v>0</v>
      </c>
      <c r="R1872" s="12">
        <f t="shared" si="385"/>
        <v>190.1181</v>
      </c>
      <c r="S1872" s="12">
        <f t="shared" si="386"/>
        <v>0</v>
      </c>
      <c r="T1872" s="12">
        <f t="shared" si="387"/>
        <v>0</v>
      </c>
      <c r="U1872" s="12">
        <f t="shared" si="388"/>
        <v>0</v>
      </c>
      <c r="V1872" s="13" t="str">
        <f t="shared" ca="1" si="389"/>
        <v>Greater Than 8 Weeks Old</v>
      </c>
    </row>
    <row r="1873" spans="1:22" x14ac:dyDescent="0.35">
      <c r="A1873" s="2" t="s">
        <v>287</v>
      </c>
      <c r="B1873" s="5">
        <v>43685</v>
      </c>
      <c r="C1873" s="5" t="s">
        <v>371</v>
      </c>
      <c r="D1873" s="5" t="s">
        <v>371</v>
      </c>
      <c r="E1873" s="6">
        <v>41</v>
      </c>
      <c r="F1873" s="3">
        <v>3525.59</v>
      </c>
      <c r="G1873" s="3">
        <v>1968</v>
      </c>
      <c r="H1873" s="8">
        <f t="shared" si="377"/>
        <v>48</v>
      </c>
      <c r="I1873" s="3">
        <v>1557.59</v>
      </c>
      <c r="J1873" s="4">
        <v>0.44</v>
      </c>
      <c r="K1873" s="2" t="str">
        <f t="shared" si="378"/>
        <v>Thursday</v>
      </c>
      <c r="L1873" s="5">
        <f t="shared" si="379"/>
        <v>43688</v>
      </c>
      <c r="M1873" s="2" t="str">
        <f t="shared" si="380"/>
        <v>Sunday</v>
      </c>
      <c r="N1873" s="2" t="str">
        <f t="shared" si="381"/>
        <v>Monday</v>
      </c>
      <c r="O1873" s="12">
        <f t="shared" si="382"/>
        <v>0</v>
      </c>
      <c r="P1873" s="11" t="str">
        <f t="shared" si="383"/>
        <v>High Cost per Unit</v>
      </c>
      <c r="Q1873" s="12">
        <f t="shared" si="384"/>
        <v>0</v>
      </c>
      <c r="R1873" s="12">
        <f t="shared" si="385"/>
        <v>105.7677</v>
      </c>
      <c r="S1873" s="12">
        <f t="shared" si="386"/>
        <v>0</v>
      </c>
      <c r="T1873" s="12">
        <f t="shared" si="387"/>
        <v>0</v>
      </c>
      <c r="U1873" s="12">
        <f t="shared" si="388"/>
        <v>0</v>
      </c>
      <c r="V1873" s="13" t="str">
        <f t="shared" ca="1" si="389"/>
        <v>Greater Than 8 Weeks Old</v>
      </c>
    </row>
    <row r="1874" spans="1:22" x14ac:dyDescent="0.35">
      <c r="A1874" s="2" t="s">
        <v>287</v>
      </c>
      <c r="B1874" s="5">
        <v>43686</v>
      </c>
      <c r="C1874" s="5" t="s">
        <v>371</v>
      </c>
      <c r="D1874" s="5" t="s">
        <v>371</v>
      </c>
      <c r="E1874" s="6">
        <v>35</v>
      </c>
      <c r="F1874" s="3">
        <v>3013.65</v>
      </c>
      <c r="G1874" s="3">
        <v>1680</v>
      </c>
      <c r="H1874" s="8">
        <f t="shared" si="377"/>
        <v>48</v>
      </c>
      <c r="I1874" s="3">
        <v>1333.65</v>
      </c>
      <c r="J1874" s="4">
        <v>0.44</v>
      </c>
      <c r="K1874" s="2" t="str">
        <f t="shared" si="378"/>
        <v>Friday</v>
      </c>
      <c r="L1874" s="5">
        <f t="shared" si="379"/>
        <v>43689</v>
      </c>
      <c r="M1874" s="2" t="str">
        <f t="shared" si="380"/>
        <v>Monday</v>
      </c>
      <c r="N1874" s="2" t="str">
        <f t="shared" si="381"/>
        <v>Monday</v>
      </c>
      <c r="O1874" s="12">
        <f t="shared" si="382"/>
        <v>0</v>
      </c>
      <c r="P1874" s="11" t="str">
        <f t="shared" si="383"/>
        <v>High Cost per Unit</v>
      </c>
      <c r="Q1874" s="12">
        <f t="shared" si="384"/>
        <v>0</v>
      </c>
      <c r="R1874" s="12">
        <f t="shared" si="385"/>
        <v>90.409499999999994</v>
      </c>
      <c r="S1874" s="12">
        <f t="shared" si="386"/>
        <v>0</v>
      </c>
      <c r="T1874" s="12">
        <f t="shared" si="387"/>
        <v>0</v>
      </c>
      <c r="U1874" s="12">
        <f t="shared" si="388"/>
        <v>0</v>
      </c>
      <c r="V1874" s="13" t="str">
        <f t="shared" ca="1" si="389"/>
        <v>Greater Than 8 Weeks Old</v>
      </c>
    </row>
    <row r="1875" spans="1:22" x14ac:dyDescent="0.35">
      <c r="A1875" s="2" t="s">
        <v>287</v>
      </c>
      <c r="B1875" s="5">
        <v>43687</v>
      </c>
      <c r="C1875" s="5" t="s">
        <v>371</v>
      </c>
      <c r="D1875" s="5" t="s">
        <v>371</v>
      </c>
      <c r="E1875" s="6">
        <v>32</v>
      </c>
      <c r="F1875" s="3">
        <v>2751.68</v>
      </c>
      <c r="G1875" s="3">
        <v>1536</v>
      </c>
      <c r="H1875" s="8">
        <f t="shared" si="377"/>
        <v>48</v>
      </c>
      <c r="I1875" s="3">
        <v>1215.68</v>
      </c>
      <c r="J1875" s="4">
        <v>0.44</v>
      </c>
      <c r="K1875" s="2" t="str">
        <f t="shared" si="378"/>
        <v>Saturday</v>
      </c>
      <c r="L1875" s="5">
        <f t="shared" si="379"/>
        <v>43690</v>
      </c>
      <c r="M1875" s="2" t="str">
        <f t="shared" si="380"/>
        <v>Tuesday</v>
      </c>
      <c r="N1875" s="2" t="str">
        <f t="shared" si="381"/>
        <v>Tuesday</v>
      </c>
      <c r="O1875" s="12">
        <f t="shared" si="382"/>
        <v>0</v>
      </c>
      <c r="P1875" s="11" t="str">
        <f t="shared" si="383"/>
        <v>High Cost per Unit</v>
      </c>
      <c r="Q1875" s="12">
        <f t="shared" si="384"/>
        <v>0</v>
      </c>
      <c r="R1875" s="12">
        <f t="shared" si="385"/>
        <v>82.550399999999996</v>
      </c>
      <c r="S1875" s="12">
        <f t="shared" si="386"/>
        <v>0</v>
      </c>
      <c r="T1875" s="12">
        <f t="shared" si="387"/>
        <v>0</v>
      </c>
      <c r="U1875" s="12">
        <f t="shared" si="388"/>
        <v>0</v>
      </c>
      <c r="V1875" s="13" t="str">
        <f t="shared" ca="1" si="389"/>
        <v>Greater Than 8 Weeks Old</v>
      </c>
    </row>
    <row r="1876" spans="1:22" x14ac:dyDescent="0.35">
      <c r="A1876" s="2" t="s">
        <v>287</v>
      </c>
      <c r="B1876" s="5">
        <v>43688</v>
      </c>
      <c r="C1876" s="5" t="s">
        <v>371</v>
      </c>
      <c r="D1876" s="5" t="s">
        <v>371</v>
      </c>
      <c r="E1876" s="6">
        <v>41</v>
      </c>
      <c r="F1876" s="3">
        <v>3525.59</v>
      </c>
      <c r="G1876" s="3">
        <v>1968</v>
      </c>
      <c r="H1876" s="8">
        <f t="shared" si="377"/>
        <v>48</v>
      </c>
      <c r="I1876" s="3">
        <v>1557.59</v>
      </c>
      <c r="J1876" s="4">
        <v>0.44</v>
      </c>
      <c r="K1876" s="2" t="str">
        <f t="shared" si="378"/>
        <v>Sunday</v>
      </c>
      <c r="L1876" s="5">
        <f t="shared" si="379"/>
        <v>43691</v>
      </c>
      <c r="M1876" s="2" t="str">
        <f t="shared" si="380"/>
        <v>Wednesday</v>
      </c>
      <c r="N1876" s="2" t="str">
        <f t="shared" si="381"/>
        <v>Wednesday</v>
      </c>
      <c r="O1876" s="12">
        <f t="shared" si="382"/>
        <v>0</v>
      </c>
      <c r="P1876" s="11" t="str">
        <f t="shared" si="383"/>
        <v>High Cost per Unit</v>
      </c>
      <c r="Q1876" s="12">
        <f t="shared" si="384"/>
        <v>0</v>
      </c>
      <c r="R1876" s="12">
        <f t="shared" si="385"/>
        <v>105.7677</v>
      </c>
      <c r="S1876" s="12">
        <f t="shared" si="386"/>
        <v>0</v>
      </c>
      <c r="T1876" s="12">
        <f t="shared" si="387"/>
        <v>0</v>
      </c>
      <c r="U1876" s="12">
        <f t="shared" si="388"/>
        <v>0</v>
      </c>
      <c r="V1876" s="13" t="str">
        <f t="shared" ca="1" si="389"/>
        <v>Greater Than 8 Weeks Old</v>
      </c>
    </row>
    <row r="1877" spans="1:22" x14ac:dyDescent="0.35">
      <c r="A1877" s="2" t="s">
        <v>287</v>
      </c>
      <c r="B1877" s="5">
        <v>43689</v>
      </c>
      <c r="C1877" s="5" t="s">
        <v>371</v>
      </c>
      <c r="D1877" s="5" t="s">
        <v>371</v>
      </c>
      <c r="E1877" s="6">
        <v>27</v>
      </c>
      <c r="F1877" s="3">
        <v>2321.73</v>
      </c>
      <c r="G1877" s="3">
        <v>1296</v>
      </c>
      <c r="H1877" s="8">
        <f t="shared" si="377"/>
        <v>48</v>
      </c>
      <c r="I1877" s="3">
        <v>1025.73</v>
      </c>
      <c r="J1877" s="4">
        <v>0.44</v>
      </c>
      <c r="K1877" s="2" t="str">
        <f t="shared" si="378"/>
        <v>Monday</v>
      </c>
      <c r="L1877" s="5">
        <f t="shared" si="379"/>
        <v>43692</v>
      </c>
      <c r="M1877" s="2" t="str">
        <f t="shared" si="380"/>
        <v>Thursday</v>
      </c>
      <c r="N1877" s="2" t="str">
        <f t="shared" si="381"/>
        <v>Thursday</v>
      </c>
      <c r="O1877" s="12">
        <f t="shared" si="382"/>
        <v>0</v>
      </c>
      <c r="P1877" s="11" t="str">
        <f t="shared" si="383"/>
        <v>High Cost per Unit</v>
      </c>
      <c r="Q1877" s="12">
        <f t="shared" si="384"/>
        <v>0</v>
      </c>
      <c r="R1877" s="12">
        <f t="shared" si="385"/>
        <v>69.651899999999998</v>
      </c>
      <c r="S1877" s="12">
        <f t="shared" si="386"/>
        <v>0</v>
      </c>
      <c r="T1877" s="12">
        <f t="shared" si="387"/>
        <v>0</v>
      </c>
      <c r="U1877" s="12">
        <f t="shared" si="388"/>
        <v>0</v>
      </c>
      <c r="V1877" s="13" t="str">
        <f t="shared" ca="1" si="389"/>
        <v>Greater Than 8 Weeks Old</v>
      </c>
    </row>
    <row r="1878" spans="1:22" x14ac:dyDescent="0.35">
      <c r="A1878" s="2" t="s">
        <v>287</v>
      </c>
      <c r="B1878" s="5">
        <v>43690</v>
      </c>
      <c r="C1878" s="5" t="s">
        <v>371</v>
      </c>
      <c r="D1878" s="5" t="s">
        <v>371</v>
      </c>
      <c r="E1878" s="6">
        <v>29</v>
      </c>
      <c r="F1878" s="3">
        <v>2321.73</v>
      </c>
      <c r="G1878" s="3">
        <v>1392</v>
      </c>
      <c r="H1878" s="8">
        <f t="shared" si="377"/>
        <v>48</v>
      </c>
      <c r="I1878" s="3">
        <v>929.73</v>
      </c>
      <c r="J1878" s="4">
        <v>0.4</v>
      </c>
      <c r="K1878" s="2" t="str">
        <f t="shared" si="378"/>
        <v>Tuesday</v>
      </c>
      <c r="L1878" s="5">
        <f t="shared" si="379"/>
        <v>43693</v>
      </c>
      <c r="M1878" s="2" t="str">
        <f t="shared" si="380"/>
        <v>Friday</v>
      </c>
      <c r="N1878" s="2" t="str">
        <f t="shared" si="381"/>
        <v>Friday</v>
      </c>
      <c r="O1878" s="12">
        <f t="shared" si="382"/>
        <v>116.0865</v>
      </c>
      <c r="P1878" s="11" t="str">
        <f t="shared" si="383"/>
        <v>High Cost per Unit</v>
      </c>
      <c r="Q1878" s="12">
        <f t="shared" si="384"/>
        <v>0</v>
      </c>
      <c r="R1878" s="12">
        <f t="shared" si="385"/>
        <v>69.651899999999998</v>
      </c>
      <c r="S1878" s="12">
        <f t="shared" si="386"/>
        <v>0</v>
      </c>
      <c r="T1878" s="12">
        <f t="shared" si="387"/>
        <v>0</v>
      </c>
      <c r="U1878" s="12">
        <f t="shared" si="388"/>
        <v>0</v>
      </c>
      <c r="V1878" s="13" t="str">
        <f t="shared" ca="1" si="389"/>
        <v>Greater Than 8 Weeks Old</v>
      </c>
    </row>
    <row r="1879" spans="1:22" x14ac:dyDescent="0.35">
      <c r="A1879" s="2" t="s">
        <v>287</v>
      </c>
      <c r="B1879" s="5">
        <v>43691</v>
      </c>
      <c r="C1879" s="5" t="s">
        <v>371</v>
      </c>
      <c r="D1879" s="5" t="s">
        <v>371</v>
      </c>
      <c r="E1879" s="6">
        <v>36</v>
      </c>
      <c r="F1879" s="3">
        <v>3095.64</v>
      </c>
      <c r="G1879" s="3">
        <v>1728</v>
      </c>
      <c r="H1879" s="8">
        <f t="shared" si="377"/>
        <v>48</v>
      </c>
      <c r="I1879" s="3">
        <v>1367.64</v>
      </c>
      <c r="J1879" s="4">
        <v>0.44</v>
      </c>
      <c r="K1879" s="2" t="str">
        <f t="shared" si="378"/>
        <v>Wednesday</v>
      </c>
      <c r="L1879" s="5">
        <f t="shared" si="379"/>
        <v>43694</v>
      </c>
      <c r="M1879" s="2" t="str">
        <f t="shared" si="380"/>
        <v>Saturday</v>
      </c>
      <c r="N1879" s="2" t="str">
        <f t="shared" si="381"/>
        <v>Saturday</v>
      </c>
      <c r="O1879" s="12">
        <f t="shared" si="382"/>
        <v>0</v>
      </c>
      <c r="P1879" s="11" t="str">
        <f t="shared" si="383"/>
        <v>High Cost per Unit</v>
      </c>
      <c r="Q1879" s="12">
        <f t="shared" si="384"/>
        <v>0</v>
      </c>
      <c r="R1879" s="12">
        <f t="shared" si="385"/>
        <v>92.869199999999992</v>
      </c>
      <c r="S1879" s="12">
        <f t="shared" si="386"/>
        <v>0</v>
      </c>
      <c r="T1879" s="12">
        <f t="shared" si="387"/>
        <v>0</v>
      </c>
      <c r="U1879" s="12">
        <f t="shared" si="388"/>
        <v>0</v>
      </c>
      <c r="V1879" s="13" t="str">
        <f t="shared" ca="1" si="389"/>
        <v>Greater Than 8 Weeks Old</v>
      </c>
    </row>
    <row r="1880" spans="1:22" x14ac:dyDescent="0.35">
      <c r="A1880" s="2" t="s">
        <v>287</v>
      </c>
      <c r="B1880" s="5">
        <v>43692</v>
      </c>
      <c r="C1880" s="5" t="s">
        <v>371</v>
      </c>
      <c r="D1880" s="5" t="s">
        <v>371</v>
      </c>
      <c r="E1880" s="6">
        <v>22</v>
      </c>
      <c r="F1880" s="3">
        <v>1891.78</v>
      </c>
      <c r="G1880" s="3">
        <v>1056</v>
      </c>
      <c r="H1880" s="8">
        <f t="shared" si="377"/>
        <v>48</v>
      </c>
      <c r="I1880" s="3">
        <v>835.78</v>
      </c>
      <c r="J1880" s="4">
        <v>0.44</v>
      </c>
      <c r="K1880" s="2" t="str">
        <f t="shared" si="378"/>
        <v>Thursday</v>
      </c>
      <c r="L1880" s="5">
        <f t="shared" si="379"/>
        <v>43695</v>
      </c>
      <c r="M1880" s="2" t="str">
        <f t="shared" si="380"/>
        <v>Sunday</v>
      </c>
      <c r="N1880" s="2" t="str">
        <f t="shared" si="381"/>
        <v>Monday</v>
      </c>
      <c r="O1880" s="12">
        <f t="shared" si="382"/>
        <v>0</v>
      </c>
      <c r="P1880" s="11" t="str">
        <f t="shared" si="383"/>
        <v>High Cost per Unit</v>
      </c>
      <c r="Q1880" s="12">
        <f t="shared" si="384"/>
        <v>0</v>
      </c>
      <c r="R1880" s="12">
        <f t="shared" si="385"/>
        <v>56.753399999999999</v>
      </c>
      <c r="S1880" s="12">
        <f t="shared" si="386"/>
        <v>0</v>
      </c>
      <c r="T1880" s="12">
        <f t="shared" si="387"/>
        <v>0</v>
      </c>
      <c r="U1880" s="12">
        <f t="shared" si="388"/>
        <v>0</v>
      </c>
      <c r="V1880" s="13" t="str">
        <f t="shared" ca="1" si="389"/>
        <v>Greater Than 8 Weeks Old</v>
      </c>
    </row>
    <row r="1881" spans="1:22" x14ac:dyDescent="0.35">
      <c r="A1881" s="2" t="s">
        <v>287</v>
      </c>
      <c r="B1881" s="5">
        <v>43693</v>
      </c>
      <c r="C1881" s="5" t="s">
        <v>371</v>
      </c>
      <c r="D1881" s="5" t="s">
        <v>371</v>
      </c>
      <c r="E1881" s="6">
        <v>35</v>
      </c>
      <c r="F1881" s="3">
        <v>2923.66</v>
      </c>
      <c r="G1881" s="3">
        <v>1680</v>
      </c>
      <c r="H1881" s="8">
        <f t="shared" si="377"/>
        <v>48</v>
      </c>
      <c r="I1881" s="3">
        <v>1243.6600000000001</v>
      </c>
      <c r="J1881" s="4">
        <v>0.43</v>
      </c>
      <c r="K1881" s="2" t="str">
        <f t="shared" si="378"/>
        <v>Friday</v>
      </c>
      <c r="L1881" s="5">
        <f t="shared" si="379"/>
        <v>43696</v>
      </c>
      <c r="M1881" s="2" t="str">
        <f t="shared" si="380"/>
        <v>Monday</v>
      </c>
      <c r="N1881" s="2" t="str">
        <f t="shared" si="381"/>
        <v>Monday</v>
      </c>
      <c r="O1881" s="12">
        <f t="shared" si="382"/>
        <v>0</v>
      </c>
      <c r="P1881" s="11" t="str">
        <f t="shared" si="383"/>
        <v>High Cost per Unit</v>
      </c>
      <c r="Q1881" s="12">
        <f t="shared" si="384"/>
        <v>0</v>
      </c>
      <c r="R1881" s="12">
        <f t="shared" si="385"/>
        <v>87.709799999999987</v>
      </c>
      <c r="S1881" s="12">
        <f t="shared" si="386"/>
        <v>0</v>
      </c>
      <c r="T1881" s="12">
        <f t="shared" si="387"/>
        <v>0</v>
      </c>
      <c r="U1881" s="12">
        <f t="shared" si="388"/>
        <v>0</v>
      </c>
      <c r="V1881" s="13" t="str">
        <f t="shared" ca="1" si="389"/>
        <v>Greater Than 8 Weeks Old</v>
      </c>
    </row>
    <row r="1882" spans="1:22" x14ac:dyDescent="0.35">
      <c r="A1882" s="2" t="s">
        <v>287</v>
      </c>
      <c r="B1882" s="5">
        <v>43694</v>
      </c>
      <c r="C1882" s="5" t="s">
        <v>371</v>
      </c>
      <c r="D1882" s="5" t="s">
        <v>371</v>
      </c>
      <c r="E1882" s="6">
        <v>11</v>
      </c>
      <c r="F1882" s="3">
        <v>945.89</v>
      </c>
      <c r="G1882" s="3">
        <v>528</v>
      </c>
      <c r="H1882" s="8">
        <f t="shared" si="377"/>
        <v>48</v>
      </c>
      <c r="I1882" s="3">
        <v>417.89</v>
      </c>
      <c r="J1882" s="4">
        <v>0.44</v>
      </c>
      <c r="K1882" s="2" t="str">
        <f t="shared" si="378"/>
        <v>Saturday</v>
      </c>
      <c r="L1882" s="5">
        <f t="shared" si="379"/>
        <v>43697</v>
      </c>
      <c r="M1882" s="2" t="str">
        <f t="shared" si="380"/>
        <v>Tuesday</v>
      </c>
      <c r="N1882" s="2" t="str">
        <f t="shared" si="381"/>
        <v>Tuesday</v>
      </c>
      <c r="O1882" s="12">
        <f t="shared" si="382"/>
        <v>0</v>
      </c>
      <c r="P1882" s="11" t="str">
        <f t="shared" si="383"/>
        <v>High Cost per Unit</v>
      </c>
      <c r="Q1882" s="12">
        <f t="shared" si="384"/>
        <v>0</v>
      </c>
      <c r="R1882" s="12">
        <f t="shared" si="385"/>
        <v>28.3767</v>
      </c>
      <c r="S1882" s="12">
        <f t="shared" si="386"/>
        <v>0</v>
      </c>
      <c r="T1882" s="12">
        <f t="shared" si="387"/>
        <v>0</v>
      </c>
      <c r="U1882" s="12">
        <f t="shared" si="388"/>
        <v>0</v>
      </c>
      <c r="V1882" s="13" t="str">
        <f t="shared" ca="1" si="389"/>
        <v>Greater Than 8 Weeks Old</v>
      </c>
    </row>
    <row r="1883" spans="1:22" x14ac:dyDescent="0.35">
      <c r="A1883" s="2" t="s">
        <v>287</v>
      </c>
      <c r="B1883" s="5">
        <v>43695</v>
      </c>
      <c r="C1883" s="5" t="s">
        <v>371</v>
      </c>
      <c r="D1883" s="5" t="s">
        <v>371</v>
      </c>
      <c r="E1883" s="6">
        <v>28</v>
      </c>
      <c r="F1883" s="3">
        <v>2407.7199999999998</v>
      </c>
      <c r="G1883" s="3">
        <v>1344</v>
      </c>
      <c r="H1883" s="8">
        <f t="shared" si="377"/>
        <v>48</v>
      </c>
      <c r="I1883" s="3">
        <v>1063.72</v>
      </c>
      <c r="J1883" s="4">
        <v>0.44</v>
      </c>
      <c r="K1883" s="2" t="str">
        <f t="shared" si="378"/>
        <v>Sunday</v>
      </c>
      <c r="L1883" s="5">
        <f t="shared" si="379"/>
        <v>43698</v>
      </c>
      <c r="M1883" s="2" t="str">
        <f t="shared" si="380"/>
        <v>Wednesday</v>
      </c>
      <c r="N1883" s="2" t="str">
        <f t="shared" si="381"/>
        <v>Wednesday</v>
      </c>
      <c r="O1883" s="12">
        <f t="shared" si="382"/>
        <v>0</v>
      </c>
      <c r="P1883" s="11" t="str">
        <f t="shared" si="383"/>
        <v>High Cost per Unit</v>
      </c>
      <c r="Q1883" s="12">
        <f t="shared" si="384"/>
        <v>0</v>
      </c>
      <c r="R1883" s="12">
        <f t="shared" si="385"/>
        <v>72.231599999999986</v>
      </c>
      <c r="S1883" s="12">
        <f t="shared" si="386"/>
        <v>0</v>
      </c>
      <c r="T1883" s="12">
        <f t="shared" si="387"/>
        <v>0</v>
      </c>
      <c r="U1883" s="12">
        <f t="shared" si="388"/>
        <v>0</v>
      </c>
      <c r="V1883" s="13" t="str">
        <f t="shared" ca="1" si="389"/>
        <v>Greater Than 8 Weeks Old</v>
      </c>
    </row>
    <row r="1884" spans="1:22" x14ac:dyDescent="0.35">
      <c r="A1884" s="2" t="s">
        <v>287</v>
      </c>
      <c r="B1884" s="5">
        <v>43696</v>
      </c>
      <c r="C1884" s="5" t="s">
        <v>371</v>
      </c>
      <c r="D1884" s="5" t="s">
        <v>371</v>
      </c>
      <c r="E1884" s="6">
        <v>17</v>
      </c>
      <c r="F1884" s="3">
        <v>1375.84</v>
      </c>
      <c r="G1884" s="3">
        <v>816</v>
      </c>
      <c r="H1884" s="8">
        <f t="shared" si="377"/>
        <v>48</v>
      </c>
      <c r="I1884" s="3">
        <v>559.84</v>
      </c>
      <c r="J1884" s="4">
        <v>0.41</v>
      </c>
      <c r="K1884" s="2" t="str">
        <f t="shared" si="378"/>
        <v>Monday</v>
      </c>
      <c r="L1884" s="5">
        <f t="shared" si="379"/>
        <v>43699</v>
      </c>
      <c r="M1884" s="2" t="str">
        <f t="shared" si="380"/>
        <v>Thursday</v>
      </c>
      <c r="N1884" s="2" t="str">
        <f t="shared" si="381"/>
        <v>Thursday</v>
      </c>
      <c r="O1884" s="12">
        <f t="shared" si="382"/>
        <v>0</v>
      </c>
      <c r="P1884" s="11" t="str">
        <f t="shared" si="383"/>
        <v>High Cost per Unit</v>
      </c>
      <c r="Q1884" s="12">
        <f t="shared" si="384"/>
        <v>0</v>
      </c>
      <c r="R1884" s="12">
        <f t="shared" si="385"/>
        <v>41.275199999999998</v>
      </c>
      <c r="S1884" s="12">
        <f t="shared" si="386"/>
        <v>0</v>
      </c>
      <c r="T1884" s="12">
        <f t="shared" si="387"/>
        <v>0</v>
      </c>
      <c r="U1884" s="12">
        <f t="shared" si="388"/>
        <v>0</v>
      </c>
      <c r="V1884" s="13" t="str">
        <f t="shared" ca="1" si="389"/>
        <v>Greater Than 8 Weeks Old</v>
      </c>
    </row>
    <row r="1885" spans="1:22" x14ac:dyDescent="0.35">
      <c r="A1885" s="2" t="s">
        <v>287</v>
      </c>
      <c r="B1885" s="5">
        <v>43697</v>
      </c>
      <c r="C1885" s="5" t="s">
        <v>371</v>
      </c>
      <c r="D1885" s="5" t="s">
        <v>371</v>
      </c>
      <c r="E1885" s="6">
        <v>19</v>
      </c>
      <c r="F1885" s="3">
        <v>1461.83</v>
      </c>
      <c r="G1885" s="3">
        <v>912</v>
      </c>
      <c r="H1885" s="8">
        <f t="shared" si="377"/>
        <v>48</v>
      </c>
      <c r="I1885" s="3">
        <v>549.83000000000004</v>
      </c>
      <c r="J1885" s="4">
        <v>0.38</v>
      </c>
      <c r="K1885" s="2" t="str">
        <f t="shared" si="378"/>
        <v>Tuesday</v>
      </c>
      <c r="L1885" s="5">
        <f t="shared" si="379"/>
        <v>43700</v>
      </c>
      <c r="M1885" s="2" t="str">
        <f t="shared" si="380"/>
        <v>Friday</v>
      </c>
      <c r="N1885" s="2" t="str">
        <f t="shared" si="381"/>
        <v>Friday</v>
      </c>
      <c r="O1885" s="12">
        <f t="shared" si="382"/>
        <v>73.091499999999996</v>
      </c>
      <c r="P1885" s="11" t="str">
        <f t="shared" si="383"/>
        <v>High Cost per Unit</v>
      </c>
      <c r="Q1885" s="12">
        <f t="shared" si="384"/>
        <v>0</v>
      </c>
      <c r="R1885" s="12">
        <f t="shared" si="385"/>
        <v>43.854899999999994</v>
      </c>
      <c r="S1885" s="12">
        <f t="shared" si="386"/>
        <v>0</v>
      </c>
      <c r="T1885" s="12">
        <f t="shared" si="387"/>
        <v>0</v>
      </c>
      <c r="U1885" s="12">
        <f t="shared" si="388"/>
        <v>0</v>
      </c>
      <c r="V1885" s="13" t="str">
        <f t="shared" ca="1" si="389"/>
        <v>Greater Than 8 Weeks Old</v>
      </c>
    </row>
    <row r="1886" spans="1:22" x14ac:dyDescent="0.35">
      <c r="A1886" s="2" t="s">
        <v>287</v>
      </c>
      <c r="B1886" s="5">
        <v>43698</v>
      </c>
      <c r="C1886" s="5" t="s">
        <v>371</v>
      </c>
      <c r="D1886" s="5" t="s">
        <v>371</v>
      </c>
      <c r="E1886" s="6">
        <v>20</v>
      </c>
      <c r="F1886" s="3">
        <v>1633.81</v>
      </c>
      <c r="G1886" s="3">
        <v>960</v>
      </c>
      <c r="H1886" s="8">
        <f t="shared" si="377"/>
        <v>48</v>
      </c>
      <c r="I1886" s="3">
        <v>673.81</v>
      </c>
      <c r="J1886" s="4">
        <v>0.41</v>
      </c>
      <c r="K1886" s="2" t="str">
        <f t="shared" si="378"/>
        <v>Wednesday</v>
      </c>
      <c r="L1886" s="5">
        <f t="shared" si="379"/>
        <v>43701</v>
      </c>
      <c r="M1886" s="2" t="str">
        <f t="shared" si="380"/>
        <v>Saturday</v>
      </c>
      <c r="N1886" s="2" t="str">
        <f t="shared" si="381"/>
        <v>Saturday</v>
      </c>
      <c r="O1886" s="12">
        <f t="shared" si="382"/>
        <v>0</v>
      </c>
      <c r="P1886" s="11" t="str">
        <f t="shared" si="383"/>
        <v>High Cost per Unit</v>
      </c>
      <c r="Q1886" s="12">
        <f t="shared" si="384"/>
        <v>0</v>
      </c>
      <c r="R1886" s="12">
        <f t="shared" si="385"/>
        <v>49.014299999999999</v>
      </c>
      <c r="S1886" s="12">
        <f t="shared" si="386"/>
        <v>0</v>
      </c>
      <c r="T1886" s="12">
        <f t="shared" si="387"/>
        <v>0</v>
      </c>
      <c r="U1886" s="12">
        <f t="shared" si="388"/>
        <v>0</v>
      </c>
      <c r="V1886" s="13" t="str">
        <f t="shared" ca="1" si="389"/>
        <v>Greater Than 8 Weeks Old</v>
      </c>
    </row>
    <row r="1887" spans="1:22" x14ac:dyDescent="0.35">
      <c r="A1887" s="2" t="s">
        <v>287</v>
      </c>
      <c r="B1887" s="5">
        <v>43699</v>
      </c>
      <c r="C1887" s="5" t="s">
        <v>371</v>
      </c>
      <c r="D1887" s="5" t="s">
        <v>371</v>
      </c>
      <c r="E1887" s="6">
        <v>14</v>
      </c>
      <c r="F1887" s="3">
        <v>1203.8599999999999</v>
      </c>
      <c r="G1887" s="3">
        <v>672</v>
      </c>
      <c r="H1887" s="8">
        <f t="shared" si="377"/>
        <v>48</v>
      </c>
      <c r="I1887" s="3">
        <v>531.86</v>
      </c>
      <c r="J1887" s="4">
        <v>0.44</v>
      </c>
      <c r="K1887" s="2" t="str">
        <f t="shared" si="378"/>
        <v>Thursday</v>
      </c>
      <c r="L1887" s="5">
        <f t="shared" si="379"/>
        <v>43702</v>
      </c>
      <c r="M1887" s="2" t="str">
        <f t="shared" si="380"/>
        <v>Sunday</v>
      </c>
      <c r="N1887" s="2" t="str">
        <f t="shared" si="381"/>
        <v>Monday</v>
      </c>
      <c r="O1887" s="12">
        <f t="shared" si="382"/>
        <v>0</v>
      </c>
      <c r="P1887" s="11" t="str">
        <f t="shared" si="383"/>
        <v>High Cost per Unit</v>
      </c>
      <c r="Q1887" s="12">
        <f t="shared" si="384"/>
        <v>0</v>
      </c>
      <c r="R1887" s="12">
        <f t="shared" si="385"/>
        <v>36.115799999999993</v>
      </c>
      <c r="S1887" s="12">
        <f t="shared" si="386"/>
        <v>0</v>
      </c>
      <c r="T1887" s="12">
        <f t="shared" si="387"/>
        <v>0</v>
      </c>
      <c r="U1887" s="12">
        <f t="shared" si="388"/>
        <v>0</v>
      </c>
      <c r="V1887" s="13" t="str">
        <f t="shared" ca="1" si="389"/>
        <v>Greater Than 8 Weeks Old</v>
      </c>
    </row>
    <row r="1888" spans="1:22" x14ac:dyDescent="0.35">
      <c r="A1888" s="2" t="s">
        <v>287</v>
      </c>
      <c r="B1888" s="5">
        <v>43700</v>
      </c>
      <c r="C1888" s="5" t="s">
        <v>371</v>
      </c>
      <c r="D1888" s="5" t="s">
        <v>371</v>
      </c>
      <c r="E1888" s="6">
        <v>16</v>
      </c>
      <c r="F1888" s="3">
        <v>1375.84</v>
      </c>
      <c r="G1888" s="3">
        <v>768</v>
      </c>
      <c r="H1888" s="8">
        <f t="shared" si="377"/>
        <v>48</v>
      </c>
      <c r="I1888" s="3">
        <v>607.84</v>
      </c>
      <c r="J1888" s="4">
        <v>0.44</v>
      </c>
      <c r="K1888" s="2" t="str">
        <f t="shared" si="378"/>
        <v>Friday</v>
      </c>
      <c r="L1888" s="5">
        <f t="shared" si="379"/>
        <v>43703</v>
      </c>
      <c r="M1888" s="2" t="str">
        <f t="shared" si="380"/>
        <v>Monday</v>
      </c>
      <c r="N1888" s="2" t="str">
        <f t="shared" si="381"/>
        <v>Monday</v>
      </c>
      <c r="O1888" s="12">
        <f t="shared" si="382"/>
        <v>0</v>
      </c>
      <c r="P1888" s="11" t="str">
        <f t="shared" si="383"/>
        <v>High Cost per Unit</v>
      </c>
      <c r="Q1888" s="12">
        <f t="shared" si="384"/>
        <v>0</v>
      </c>
      <c r="R1888" s="12">
        <f t="shared" si="385"/>
        <v>41.275199999999998</v>
      </c>
      <c r="S1888" s="12">
        <f t="shared" si="386"/>
        <v>0</v>
      </c>
      <c r="T1888" s="12">
        <f t="shared" si="387"/>
        <v>0</v>
      </c>
      <c r="U1888" s="12">
        <f t="shared" si="388"/>
        <v>0</v>
      </c>
      <c r="V1888" s="13" t="str">
        <f t="shared" ca="1" si="389"/>
        <v>Greater Than 8 Weeks Old</v>
      </c>
    </row>
    <row r="1889" spans="1:22" x14ac:dyDescent="0.35">
      <c r="A1889" s="2" t="s">
        <v>287</v>
      </c>
      <c r="B1889" s="5">
        <v>43701</v>
      </c>
      <c r="C1889" s="5" t="s">
        <v>371</v>
      </c>
      <c r="D1889" s="5" t="s">
        <v>371</v>
      </c>
      <c r="E1889" s="6">
        <v>15</v>
      </c>
      <c r="F1889" s="3">
        <v>1289.8499999999999</v>
      </c>
      <c r="G1889" s="3">
        <v>720</v>
      </c>
      <c r="H1889" s="8">
        <f t="shared" si="377"/>
        <v>48</v>
      </c>
      <c r="I1889" s="3">
        <v>569.85</v>
      </c>
      <c r="J1889" s="4">
        <v>0.44</v>
      </c>
      <c r="K1889" s="2" t="str">
        <f t="shared" si="378"/>
        <v>Saturday</v>
      </c>
      <c r="L1889" s="5">
        <f t="shared" si="379"/>
        <v>43704</v>
      </c>
      <c r="M1889" s="2" t="str">
        <f t="shared" si="380"/>
        <v>Tuesday</v>
      </c>
      <c r="N1889" s="2" t="str">
        <f t="shared" si="381"/>
        <v>Tuesday</v>
      </c>
      <c r="O1889" s="12">
        <f t="shared" si="382"/>
        <v>0</v>
      </c>
      <c r="P1889" s="11" t="str">
        <f t="shared" si="383"/>
        <v>High Cost per Unit</v>
      </c>
      <c r="Q1889" s="12">
        <f t="shared" si="384"/>
        <v>0</v>
      </c>
      <c r="R1889" s="12">
        <f t="shared" si="385"/>
        <v>38.695499999999996</v>
      </c>
      <c r="S1889" s="12">
        <f t="shared" si="386"/>
        <v>0</v>
      </c>
      <c r="T1889" s="12">
        <f t="shared" si="387"/>
        <v>0</v>
      </c>
      <c r="U1889" s="12">
        <f t="shared" si="388"/>
        <v>0</v>
      </c>
      <c r="V1889" s="13" t="str">
        <f t="shared" ca="1" si="389"/>
        <v>Greater Than 8 Weeks Old</v>
      </c>
    </row>
    <row r="1890" spans="1:22" x14ac:dyDescent="0.35">
      <c r="A1890" s="2" t="s">
        <v>287</v>
      </c>
      <c r="B1890" s="5">
        <v>43702</v>
      </c>
      <c r="C1890" s="5" t="s">
        <v>371</v>
      </c>
      <c r="D1890" s="5" t="s">
        <v>371</v>
      </c>
      <c r="E1890" s="6">
        <v>25</v>
      </c>
      <c r="F1890" s="3">
        <v>2149.75</v>
      </c>
      <c r="G1890" s="3">
        <v>1200</v>
      </c>
      <c r="H1890" s="8">
        <f t="shared" si="377"/>
        <v>48</v>
      </c>
      <c r="I1890" s="3">
        <v>949.75</v>
      </c>
      <c r="J1890" s="4">
        <v>0.44</v>
      </c>
      <c r="K1890" s="2" t="str">
        <f t="shared" si="378"/>
        <v>Sunday</v>
      </c>
      <c r="L1890" s="5">
        <f t="shared" si="379"/>
        <v>43705</v>
      </c>
      <c r="M1890" s="2" t="str">
        <f t="shared" si="380"/>
        <v>Wednesday</v>
      </c>
      <c r="N1890" s="2" t="str">
        <f t="shared" si="381"/>
        <v>Wednesday</v>
      </c>
      <c r="O1890" s="12">
        <f t="shared" si="382"/>
        <v>0</v>
      </c>
      <c r="P1890" s="11" t="str">
        <f t="shared" si="383"/>
        <v>High Cost per Unit</v>
      </c>
      <c r="Q1890" s="12">
        <f t="shared" si="384"/>
        <v>0</v>
      </c>
      <c r="R1890" s="12">
        <f t="shared" si="385"/>
        <v>64.492499999999993</v>
      </c>
      <c r="S1890" s="12">
        <f t="shared" si="386"/>
        <v>0</v>
      </c>
      <c r="T1890" s="12">
        <f t="shared" si="387"/>
        <v>0</v>
      </c>
      <c r="U1890" s="12">
        <f t="shared" si="388"/>
        <v>0</v>
      </c>
      <c r="V1890" s="13" t="str">
        <f t="shared" ca="1" si="389"/>
        <v>Greater Than 8 Weeks Old</v>
      </c>
    </row>
    <row r="1891" spans="1:22" x14ac:dyDescent="0.35">
      <c r="A1891" s="2" t="s">
        <v>287</v>
      </c>
      <c r="B1891" s="5">
        <v>43703</v>
      </c>
      <c r="C1891" s="5" t="s">
        <v>371</v>
      </c>
      <c r="D1891" s="5" t="s">
        <v>371</v>
      </c>
      <c r="E1891" s="6">
        <v>31</v>
      </c>
      <c r="F1891" s="3">
        <v>2665.69</v>
      </c>
      <c r="G1891" s="3">
        <v>1488</v>
      </c>
      <c r="H1891" s="8">
        <f t="shared" si="377"/>
        <v>48</v>
      </c>
      <c r="I1891" s="3">
        <v>1177.69</v>
      </c>
      <c r="J1891" s="4">
        <v>0.44</v>
      </c>
      <c r="K1891" s="2" t="str">
        <f t="shared" si="378"/>
        <v>Monday</v>
      </c>
      <c r="L1891" s="5">
        <f t="shared" si="379"/>
        <v>43706</v>
      </c>
      <c r="M1891" s="2" t="str">
        <f t="shared" si="380"/>
        <v>Thursday</v>
      </c>
      <c r="N1891" s="2" t="str">
        <f t="shared" si="381"/>
        <v>Thursday</v>
      </c>
      <c r="O1891" s="12">
        <f t="shared" si="382"/>
        <v>0</v>
      </c>
      <c r="P1891" s="11" t="str">
        <f t="shared" si="383"/>
        <v>High Cost per Unit</v>
      </c>
      <c r="Q1891" s="12">
        <f t="shared" si="384"/>
        <v>0</v>
      </c>
      <c r="R1891" s="12">
        <f t="shared" si="385"/>
        <v>79.970699999999994</v>
      </c>
      <c r="S1891" s="12">
        <f t="shared" si="386"/>
        <v>0</v>
      </c>
      <c r="T1891" s="12">
        <f t="shared" si="387"/>
        <v>0</v>
      </c>
      <c r="U1891" s="12">
        <f t="shared" si="388"/>
        <v>0</v>
      </c>
      <c r="V1891" s="13" t="str">
        <f t="shared" ca="1" si="389"/>
        <v>Greater Than 8 Weeks Old</v>
      </c>
    </row>
    <row r="1892" spans="1:22" x14ac:dyDescent="0.35">
      <c r="A1892" s="2" t="s">
        <v>287</v>
      </c>
      <c r="B1892" s="5">
        <v>43704</v>
      </c>
      <c r="C1892" s="5" t="s">
        <v>371</v>
      </c>
      <c r="D1892" s="5" t="s">
        <v>371</v>
      </c>
      <c r="E1892" s="6">
        <v>18</v>
      </c>
      <c r="F1892" s="3">
        <v>1547.82</v>
      </c>
      <c r="G1892" s="3">
        <v>864</v>
      </c>
      <c r="H1892" s="8">
        <f t="shared" si="377"/>
        <v>48</v>
      </c>
      <c r="I1892" s="3">
        <v>683.82</v>
      </c>
      <c r="J1892" s="4">
        <v>0.44</v>
      </c>
      <c r="K1892" s="2" t="str">
        <f t="shared" si="378"/>
        <v>Tuesday</v>
      </c>
      <c r="L1892" s="5">
        <f t="shared" si="379"/>
        <v>43707</v>
      </c>
      <c r="M1892" s="2" t="str">
        <f t="shared" si="380"/>
        <v>Friday</v>
      </c>
      <c r="N1892" s="2" t="str">
        <f t="shared" si="381"/>
        <v>Friday</v>
      </c>
      <c r="O1892" s="12">
        <f t="shared" si="382"/>
        <v>77.391000000000005</v>
      </c>
      <c r="P1892" s="11" t="str">
        <f t="shared" si="383"/>
        <v>High Cost per Unit</v>
      </c>
      <c r="Q1892" s="12">
        <f t="shared" si="384"/>
        <v>0</v>
      </c>
      <c r="R1892" s="12">
        <f t="shared" si="385"/>
        <v>46.434599999999996</v>
      </c>
      <c r="S1892" s="12">
        <f t="shared" si="386"/>
        <v>0</v>
      </c>
      <c r="T1892" s="12">
        <f t="shared" si="387"/>
        <v>0</v>
      </c>
      <c r="U1892" s="12">
        <f t="shared" si="388"/>
        <v>0</v>
      </c>
      <c r="V1892" s="13" t="str">
        <f t="shared" ca="1" si="389"/>
        <v>Greater Than 8 Weeks Old</v>
      </c>
    </row>
    <row r="1893" spans="1:22" x14ac:dyDescent="0.35">
      <c r="A1893" s="2" t="s">
        <v>287</v>
      </c>
      <c r="B1893" s="5">
        <v>43705</v>
      </c>
      <c r="C1893" s="5" t="s">
        <v>371</v>
      </c>
      <c r="D1893" s="5" t="s">
        <v>371</v>
      </c>
      <c r="E1893" s="6">
        <v>35</v>
      </c>
      <c r="F1893" s="3">
        <v>3009.65</v>
      </c>
      <c r="G1893" s="3">
        <v>1680</v>
      </c>
      <c r="H1893" s="8">
        <f t="shared" si="377"/>
        <v>48</v>
      </c>
      <c r="I1893" s="3">
        <v>1329.65</v>
      </c>
      <c r="J1893" s="4">
        <v>0.44</v>
      </c>
      <c r="K1893" s="2" t="str">
        <f t="shared" si="378"/>
        <v>Wednesday</v>
      </c>
      <c r="L1893" s="5">
        <f t="shared" si="379"/>
        <v>43708</v>
      </c>
      <c r="M1893" s="2" t="str">
        <f t="shared" si="380"/>
        <v>Saturday</v>
      </c>
      <c r="N1893" s="2" t="str">
        <f t="shared" si="381"/>
        <v>Saturday</v>
      </c>
      <c r="O1893" s="12">
        <f t="shared" si="382"/>
        <v>0</v>
      </c>
      <c r="P1893" s="11" t="str">
        <f t="shared" si="383"/>
        <v>High Cost per Unit</v>
      </c>
      <c r="Q1893" s="12">
        <f t="shared" si="384"/>
        <v>0</v>
      </c>
      <c r="R1893" s="12">
        <f t="shared" si="385"/>
        <v>90.289500000000004</v>
      </c>
      <c r="S1893" s="12">
        <f t="shared" si="386"/>
        <v>0</v>
      </c>
      <c r="T1893" s="12">
        <f t="shared" si="387"/>
        <v>0</v>
      </c>
      <c r="U1893" s="12">
        <f t="shared" si="388"/>
        <v>0</v>
      </c>
      <c r="V1893" s="13" t="str">
        <f t="shared" ca="1" si="389"/>
        <v>Greater Than 8 Weeks Old</v>
      </c>
    </row>
    <row r="1894" spans="1:22" x14ac:dyDescent="0.35">
      <c r="A1894" s="2" t="s">
        <v>287</v>
      </c>
      <c r="B1894" s="5">
        <v>43706</v>
      </c>
      <c r="C1894" s="5" t="s">
        <v>371</v>
      </c>
      <c r="D1894" s="5" t="s">
        <v>371</v>
      </c>
      <c r="E1894" s="6">
        <v>20</v>
      </c>
      <c r="F1894" s="3">
        <v>1840.83</v>
      </c>
      <c r="G1894" s="3">
        <v>960</v>
      </c>
      <c r="H1894" s="8">
        <f t="shared" si="377"/>
        <v>48</v>
      </c>
      <c r="I1894" s="3">
        <v>880.83</v>
      </c>
      <c r="J1894" s="4">
        <v>0.48</v>
      </c>
      <c r="K1894" s="2" t="str">
        <f t="shared" si="378"/>
        <v>Thursday</v>
      </c>
      <c r="L1894" s="5">
        <f t="shared" si="379"/>
        <v>43709</v>
      </c>
      <c r="M1894" s="2" t="str">
        <f t="shared" si="380"/>
        <v>Sunday</v>
      </c>
      <c r="N1894" s="2" t="str">
        <f t="shared" si="381"/>
        <v>Monday</v>
      </c>
      <c r="O1894" s="12">
        <f t="shared" si="382"/>
        <v>0</v>
      </c>
      <c r="P1894" s="11" t="str">
        <f t="shared" si="383"/>
        <v>High Cost per Unit</v>
      </c>
      <c r="Q1894" s="12">
        <f t="shared" si="384"/>
        <v>0</v>
      </c>
      <c r="R1894" s="12">
        <f t="shared" si="385"/>
        <v>55.224899999999998</v>
      </c>
      <c r="S1894" s="12">
        <f t="shared" si="386"/>
        <v>0</v>
      </c>
      <c r="T1894" s="12">
        <f t="shared" si="387"/>
        <v>0</v>
      </c>
      <c r="U1894" s="12">
        <f t="shared" si="388"/>
        <v>0</v>
      </c>
      <c r="V1894" s="13" t="str">
        <f t="shared" ca="1" si="389"/>
        <v>Greater Than 8 Weeks Old</v>
      </c>
    </row>
    <row r="1895" spans="1:22" x14ac:dyDescent="0.35">
      <c r="A1895" s="2" t="s">
        <v>287</v>
      </c>
      <c r="B1895" s="5">
        <v>43707</v>
      </c>
      <c r="C1895" s="5" t="s">
        <v>371</v>
      </c>
      <c r="D1895" s="5" t="s">
        <v>371</v>
      </c>
      <c r="E1895" s="6">
        <v>6</v>
      </c>
      <c r="F1895" s="3">
        <v>335.99</v>
      </c>
      <c r="G1895" s="3">
        <v>288</v>
      </c>
      <c r="H1895" s="8">
        <f t="shared" si="377"/>
        <v>48</v>
      </c>
      <c r="I1895" s="3">
        <v>47.99</v>
      </c>
      <c r="J1895" s="4">
        <v>0.14000000000000001</v>
      </c>
      <c r="K1895" s="2" t="str">
        <f t="shared" si="378"/>
        <v>Friday</v>
      </c>
      <c r="L1895" s="5">
        <f t="shared" si="379"/>
        <v>43710</v>
      </c>
      <c r="M1895" s="2" t="str">
        <f t="shared" si="380"/>
        <v>Monday</v>
      </c>
      <c r="N1895" s="2" t="str">
        <f t="shared" si="381"/>
        <v>Monday</v>
      </c>
      <c r="O1895" s="12">
        <f t="shared" si="382"/>
        <v>0</v>
      </c>
      <c r="P1895" s="11" t="str">
        <f t="shared" si="383"/>
        <v>High Cost per Unit</v>
      </c>
      <c r="Q1895" s="12">
        <f t="shared" si="384"/>
        <v>0</v>
      </c>
      <c r="R1895" s="12">
        <f t="shared" si="385"/>
        <v>10.079700000000001</v>
      </c>
      <c r="S1895" s="12">
        <f t="shared" si="386"/>
        <v>0</v>
      </c>
      <c r="T1895" s="12">
        <f t="shared" si="387"/>
        <v>0</v>
      </c>
      <c r="U1895" s="12">
        <f t="shared" si="388"/>
        <v>0</v>
      </c>
      <c r="V1895" s="13" t="str">
        <f t="shared" ca="1" si="389"/>
        <v>Greater Than 8 Weeks Old</v>
      </c>
    </row>
    <row r="1896" spans="1:22" x14ac:dyDescent="0.35">
      <c r="A1896" s="2" t="s">
        <v>287</v>
      </c>
      <c r="B1896" s="5">
        <v>43708</v>
      </c>
      <c r="C1896" s="5" t="s">
        <v>371</v>
      </c>
      <c r="D1896" s="5" t="s">
        <v>371</v>
      </c>
      <c r="E1896" s="6">
        <v>3</v>
      </c>
      <c r="F1896" s="3">
        <v>335.99</v>
      </c>
      <c r="G1896" s="3">
        <v>144</v>
      </c>
      <c r="H1896" s="8">
        <f t="shared" si="377"/>
        <v>48</v>
      </c>
      <c r="I1896" s="3">
        <v>191.99</v>
      </c>
      <c r="J1896" s="4">
        <v>0.56999999999999995</v>
      </c>
      <c r="K1896" s="2" t="str">
        <f t="shared" si="378"/>
        <v>Saturday</v>
      </c>
      <c r="L1896" s="5">
        <f t="shared" si="379"/>
        <v>43711</v>
      </c>
      <c r="M1896" s="2" t="str">
        <f t="shared" si="380"/>
        <v>Tuesday</v>
      </c>
      <c r="N1896" s="2" t="str">
        <f t="shared" si="381"/>
        <v>Tuesday</v>
      </c>
      <c r="O1896" s="12">
        <f t="shared" si="382"/>
        <v>0</v>
      </c>
      <c r="P1896" s="11" t="str">
        <f t="shared" si="383"/>
        <v>High Cost per Unit</v>
      </c>
      <c r="Q1896" s="12">
        <f t="shared" si="384"/>
        <v>0</v>
      </c>
      <c r="R1896" s="12">
        <f t="shared" si="385"/>
        <v>10.079700000000001</v>
      </c>
      <c r="S1896" s="12">
        <f t="shared" si="386"/>
        <v>0</v>
      </c>
      <c r="T1896" s="12">
        <f t="shared" si="387"/>
        <v>0</v>
      </c>
      <c r="U1896" s="12">
        <f t="shared" si="388"/>
        <v>0</v>
      </c>
      <c r="V1896" s="13" t="str">
        <f t="shared" ca="1" si="389"/>
        <v>Greater Than 8 Weeks Old</v>
      </c>
    </row>
    <row r="1897" spans="1:22" x14ac:dyDescent="0.35">
      <c r="A1897" s="2" t="s">
        <v>222</v>
      </c>
      <c r="B1897" s="5">
        <v>43678</v>
      </c>
      <c r="C1897" s="5" t="s">
        <v>369</v>
      </c>
      <c r="D1897" s="5" t="s">
        <v>393</v>
      </c>
      <c r="E1897" s="6">
        <v>1</v>
      </c>
      <c r="F1897" s="3">
        <v>69</v>
      </c>
      <c r="G1897" s="3">
        <v>19.5</v>
      </c>
      <c r="H1897" s="8">
        <f t="shared" si="377"/>
        <v>19.5</v>
      </c>
      <c r="I1897" s="3">
        <v>49.5</v>
      </c>
      <c r="J1897" s="4">
        <v>0.72</v>
      </c>
      <c r="K1897" s="2" t="str">
        <f t="shared" si="378"/>
        <v>Thursday</v>
      </c>
      <c r="L1897" s="5">
        <f t="shared" si="379"/>
        <v>43681</v>
      </c>
      <c r="M1897" s="2" t="str">
        <f t="shared" si="380"/>
        <v>Sunday</v>
      </c>
      <c r="N1897" s="2" t="str">
        <f t="shared" si="381"/>
        <v>Monday</v>
      </c>
      <c r="O1897" s="12">
        <f t="shared" si="382"/>
        <v>0</v>
      </c>
      <c r="P1897" s="11" t="str">
        <f t="shared" si="383"/>
        <v>High Cost per Unit</v>
      </c>
      <c r="Q1897" s="12">
        <f t="shared" si="384"/>
        <v>0</v>
      </c>
      <c r="R1897" s="12">
        <f t="shared" si="385"/>
        <v>0</v>
      </c>
      <c r="S1897" s="12">
        <f t="shared" si="386"/>
        <v>0</v>
      </c>
      <c r="T1897" s="12">
        <f t="shared" si="387"/>
        <v>0</v>
      </c>
      <c r="U1897" s="12">
        <f t="shared" si="388"/>
        <v>0</v>
      </c>
      <c r="V1897" s="13" t="str">
        <f t="shared" ca="1" si="389"/>
        <v>Greater Than 8 Weeks Old</v>
      </c>
    </row>
    <row r="1898" spans="1:22" x14ac:dyDescent="0.35">
      <c r="A1898" s="2" t="s">
        <v>222</v>
      </c>
      <c r="B1898" s="5">
        <v>43680</v>
      </c>
      <c r="C1898" s="5" t="s">
        <v>369</v>
      </c>
      <c r="D1898" s="5" t="s">
        <v>393</v>
      </c>
      <c r="E1898" s="6">
        <v>1</v>
      </c>
      <c r="F1898" s="3">
        <v>69</v>
      </c>
      <c r="G1898" s="3">
        <v>19.5</v>
      </c>
      <c r="H1898" s="8">
        <f t="shared" si="377"/>
        <v>19.5</v>
      </c>
      <c r="I1898" s="3">
        <v>49.5</v>
      </c>
      <c r="J1898" s="4">
        <v>0.72</v>
      </c>
      <c r="K1898" s="2" t="str">
        <f t="shared" si="378"/>
        <v>Saturday</v>
      </c>
      <c r="L1898" s="5">
        <f t="shared" si="379"/>
        <v>43683</v>
      </c>
      <c r="M1898" s="2" t="str">
        <f t="shared" si="380"/>
        <v>Tuesday</v>
      </c>
      <c r="N1898" s="2" t="str">
        <f t="shared" si="381"/>
        <v>Tuesday</v>
      </c>
      <c r="O1898" s="12">
        <f t="shared" si="382"/>
        <v>0</v>
      </c>
      <c r="P1898" s="11" t="str">
        <f t="shared" si="383"/>
        <v>High Cost per Unit</v>
      </c>
      <c r="Q1898" s="12">
        <f t="shared" si="384"/>
        <v>0</v>
      </c>
      <c r="R1898" s="12">
        <f t="shared" si="385"/>
        <v>0</v>
      </c>
      <c r="S1898" s="12">
        <f t="shared" si="386"/>
        <v>0</v>
      </c>
      <c r="T1898" s="12">
        <f t="shared" si="387"/>
        <v>6.9</v>
      </c>
      <c r="U1898" s="12">
        <f t="shared" si="388"/>
        <v>0</v>
      </c>
      <c r="V1898" s="13" t="str">
        <f t="shared" ca="1" si="389"/>
        <v>Greater Than 8 Weeks Old</v>
      </c>
    </row>
    <row r="1899" spans="1:22" x14ac:dyDescent="0.35">
      <c r="A1899" s="2" t="s">
        <v>222</v>
      </c>
      <c r="B1899" s="5">
        <v>43684</v>
      </c>
      <c r="C1899" s="5" t="s">
        <v>369</v>
      </c>
      <c r="D1899" s="5" t="s">
        <v>393</v>
      </c>
      <c r="E1899" s="6">
        <v>18</v>
      </c>
      <c r="F1899" s="3">
        <v>539.82000000000005</v>
      </c>
      <c r="G1899" s="3">
        <v>351</v>
      </c>
      <c r="H1899" s="8">
        <f t="shared" si="377"/>
        <v>19.5</v>
      </c>
      <c r="I1899" s="3">
        <v>188.82</v>
      </c>
      <c r="J1899" s="4">
        <v>0.35</v>
      </c>
      <c r="K1899" s="2" t="str">
        <f t="shared" si="378"/>
        <v>Wednesday</v>
      </c>
      <c r="L1899" s="5">
        <f t="shared" si="379"/>
        <v>43687</v>
      </c>
      <c r="M1899" s="2" t="str">
        <f t="shared" si="380"/>
        <v>Saturday</v>
      </c>
      <c r="N1899" s="2" t="str">
        <f t="shared" si="381"/>
        <v>Saturday</v>
      </c>
      <c r="O1899" s="12">
        <f t="shared" si="382"/>
        <v>0</v>
      </c>
      <c r="P1899" s="11" t="str">
        <f t="shared" si="383"/>
        <v>High Cost per Unit</v>
      </c>
      <c r="Q1899" s="12">
        <f t="shared" si="384"/>
        <v>0</v>
      </c>
      <c r="R1899" s="12">
        <f t="shared" si="385"/>
        <v>16.194600000000001</v>
      </c>
      <c r="S1899" s="12">
        <f t="shared" si="386"/>
        <v>0</v>
      </c>
      <c r="T1899" s="12">
        <f t="shared" si="387"/>
        <v>0</v>
      </c>
      <c r="U1899" s="12">
        <f t="shared" si="388"/>
        <v>0</v>
      </c>
      <c r="V1899" s="13" t="str">
        <f t="shared" ca="1" si="389"/>
        <v>Greater Than 8 Weeks Old</v>
      </c>
    </row>
    <row r="1900" spans="1:22" x14ac:dyDescent="0.35">
      <c r="A1900" s="2" t="s">
        <v>222</v>
      </c>
      <c r="B1900" s="5">
        <v>43685</v>
      </c>
      <c r="C1900" s="5" t="s">
        <v>369</v>
      </c>
      <c r="D1900" s="5" t="s">
        <v>393</v>
      </c>
      <c r="E1900" s="6">
        <v>17</v>
      </c>
      <c r="F1900" s="3">
        <v>509.83</v>
      </c>
      <c r="G1900" s="3">
        <v>331.5</v>
      </c>
      <c r="H1900" s="8">
        <f t="shared" si="377"/>
        <v>19.5</v>
      </c>
      <c r="I1900" s="3">
        <v>178.33</v>
      </c>
      <c r="J1900" s="4">
        <v>0.35</v>
      </c>
      <c r="K1900" s="2" t="str">
        <f t="shared" si="378"/>
        <v>Thursday</v>
      </c>
      <c r="L1900" s="5">
        <f t="shared" si="379"/>
        <v>43688</v>
      </c>
      <c r="M1900" s="2" t="str">
        <f t="shared" si="380"/>
        <v>Sunday</v>
      </c>
      <c r="N1900" s="2" t="str">
        <f t="shared" si="381"/>
        <v>Monday</v>
      </c>
      <c r="O1900" s="12">
        <f t="shared" si="382"/>
        <v>0</v>
      </c>
      <c r="P1900" s="11" t="str">
        <f t="shared" si="383"/>
        <v>High Cost per Unit</v>
      </c>
      <c r="Q1900" s="12">
        <f t="shared" si="384"/>
        <v>0</v>
      </c>
      <c r="R1900" s="12">
        <f t="shared" si="385"/>
        <v>15.294899999999998</v>
      </c>
      <c r="S1900" s="12">
        <f t="shared" si="386"/>
        <v>0</v>
      </c>
      <c r="T1900" s="12">
        <f t="shared" si="387"/>
        <v>0</v>
      </c>
      <c r="U1900" s="12">
        <f t="shared" si="388"/>
        <v>0</v>
      </c>
      <c r="V1900" s="13" t="str">
        <f t="shared" ca="1" si="389"/>
        <v>Greater Than 8 Weeks Old</v>
      </c>
    </row>
    <row r="1901" spans="1:22" x14ac:dyDescent="0.35">
      <c r="A1901" s="2" t="s">
        <v>222</v>
      </c>
      <c r="B1901" s="5">
        <v>43686</v>
      </c>
      <c r="C1901" s="5" t="s">
        <v>369</v>
      </c>
      <c r="D1901" s="5" t="s">
        <v>393</v>
      </c>
      <c r="E1901" s="6">
        <v>13</v>
      </c>
      <c r="F1901" s="3">
        <v>389.87</v>
      </c>
      <c r="G1901" s="3">
        <v>253.5</v>
      </c>
      <c r="H1901" s="8">
        <f t="shared" si="377"/>
        <v>19.5</v>
      </c>
      <c r="I1901" s="3">
        <v>136.37</v>
      </c>
      <c r="J1901" s="4">
        <v>0.35</v>
      </c>
      <c r="K1901" s="2" t="str">
        <f t="shared" si="378"/>
        <v>Friday</v>
      </c>
      <c r="L1901" s="5">
        <f t="shared" si="379"/>
        <v>43689</v>
      </c>
      <c r="M1901" s="2" t="str">
        <f t="shared" si="380"/>
        <v>Monday</v>
      </c>
      <c r="N1901" s="2" t="str">
        <f t="shared" si="381"/>
        <v>Monday</v>
      </c>
      <c r="O1901" s="12">
        <f t="shared" si="382"/>
        <v>0</v>
      </c>
      <c r="P1901" s="11" t="str">
        <f t="shared" si="383"/>
        <v>High Cost per Unit</v>
      </c>
      <c r="Q1901" s="12">
        <f t="shared" si="384"/>
        <v>0</v>
      </c>
      <c r="R1901" s="12">
        <f t="shared" si="385"/>
        <v>11.696099999999999</v>
      </c>
      <c r="S1901" s="12">
        <f t="shared" si="386"/>
        <v>0</v>
      </c>
      <c r="T1901" s="12">
        <f t="shared" si="387"/>
        <v>0</v>
      </c>
      <c r="U1901" s="12">
        <f t="shared" si="388"/>
        <v>0</v>
      </c>
      <c r="V1901" s="13" t="str">
        <f t="shared" ca="1" si="389"/>
        <v>Greater Than 8 Weeks Old</v>
      </c>
    </row>
    <row r="1902" spans="1:22" x14ac:dyDescent="0.35">
      <c r="A1902" s="2" t="s">
        <v>222</v>
      </c>
      <c r="B1902" s="5">
        <v>43687</v>
      </c>
      <c r="C1902" s="5" t="s">
        <v>369</v>
      </c>
      <c r="D1902" s="5" t="s">
        <v>393</v>
      </c>
      <c r="E1902" s="6">
        <v>21</v>
      </c>
      <c r="F1902" s="3">
        <v>629.79</v>
      </c>
      <c r="G1902" s="3">
        <v>409.5</v>
      </c>
      <c r="H1902" s="8">
        <f t="shared" si="377"/>
        <v>19.5</v>
      </c>
      <c r="I1902" s="3">
        <v>220.29</v>
      </c>
      <c r="J1902" s="4">
        <v>0.35</v>
      </c>
      <c r="K1902" s="2" t="str">
        <f t="shared" si="378"/>
        <v>Saturday</v>
      </c>
      <c r="L1902" s="5">
        <f t="shared" si="379"/>
        <v>43690</v>
      </c>
      <c r="M1902" s="2" t="str">
        <f t="shared" si="380"/>
        <v>Tuesday</v>
      </c>
      <c r="N1902" s="2" t="str">
        <f t="shared" si="381"/>
        <v>Tuesday</v>
      </c>
      <c r="O1902" s="12">
        <f t="shared" si="382"/>
        <v>0</v>
      </c>
      <c r="P1902" s="11" t="str">
        <f t="shared" si="383"/>
        <v>High Cost per Unit</v>
      </c>
      <c r="Q1902" s="12">
        <f t="shared" si="384"/>
        <v>0</v>
      </c>
      <c r="R1902" s="12">
        <f t="shared" si="385"/>
        <v>18.893699999999999</v>
      </c>
      <c r="S1902" s="12">
        <f t="shared" si="386"/>
        <v>0</v>
      </c>
      <c r="T1902" s="12">
        <f t="shared" si="387"/>
        <v>62.978999999999999</v>
      </c>
      <c r="U1902" s="12">
        <f t="shared" si="388"/>
        <v>0</v>
      </c>
      <c r="V1902" s="13" t="str">
        <f t="shared" ca="1" si="389"/>
        <v>Greater Than 8 Weeks Old</v>
      </c>
    </row>
    <row r="1903" spans="1:22" x14ac:dyDescent="0.35">
      <c r="A1903" s="2" t="s">
        <v>222</v>
      </c>
      <c r="B1903" s="5">
        <v>43688</v>
      </c>
      <c r="C1903" s="5" t="s">
        <v>369</v>
      </c>
      <c r="D1903" s="5" t="s">
        <v>393</v>
      </c>
      <c r="E1903" s="6">
        <v>12</v>
      </c>
      <c r="F1903" s="3">
        <v>359.88</v>
      </c>
      <c r="G1903" s="3">
        <v>234</v>
      </c>
      <c r="H1903" s="8">
        <f t="shared" si="377"/>
        <v>19.5</v>
      </c>
      <c r="I1903" s="3">
        <v>125.88</v>
      </c>
      <c r="J1903" s="4">
        <v>0.35</v>
      </c>
      <c r="K1903" s="2" t="str">
        <f t="shared" si="378"/>
        <v>Sunday</v>
      </c>
      <c r="L1903" s="5">
        <f t="shared" si="379"/>
        <v>43691</v>
      </c>
      <c r="M1903" s="2" t="str">
        <f t="shared" si="380"/>
        <v>Wednesday</v>
      </c>
      <c r="N1903" s="2" t="str">
        <f t="shared" si="381"/>
        <v>Wednesday</v>
      </c>
      <c r="O1903" s="12">
        <f t="shared" si="382"/>
        <v>0</v>
      </c>
      <c r="P1903" s="11" t="str">
        <f t="shared" si="383"/>
        <v>High Cost per Unit</v>
      </c>
      <c r="Q1903" s="12">
        <f t="shared" si="384"/>
        <v>0</v>
      </c>
      <c r="R1903" s="12">
        <f t="shared" si="385"/>
        <v>10.7964</v>
      </c>
      <c r="S1903" s="12">
        <f t="shared" si="386"/>
        <v>0</v>
      </c>
      <c r="T1903" s="12">
        <f t="shared" si="387"/>
        <v>0</v>
      </c>
      <c r="U1903" s="12">
        <f t="shared" si="388"/>
        <v>0</v>
      </c>
      <c r="V1903" s="13" t="str">
        <f t="shared" ca="1" si="389"/>
        <v>Greater Than 8 Weeks Old</v>
      </c>
    </row>
    <row r="1904" spans="1:22" x14ac:dyDescent="0.35">
      <c r="A1904" s="2" t="s">
        <v>222</v>
      </c>
      <c r="B1904" s="5">
        <v>43689</v>
      </c>
      <c r="C1904" s="5" t="s">
        <v>369</v>
      </c>
      <c r="D1904" s="5" t="s">
        <v>393</v>
      </c>
      <c r="E1904" s="6">
        <v>16</v>
      </c>
      <c r="F1904" s="3">
        <v>479.84</v>
      </c>
      <c r="G1904" s="3">
        <v>312</v>
      </c>
      <c r="H1904" s="8">
        <f t="shared" si="377"/>
        <v>19.5</v>
      </c>
      <c r="I1904" s="3">
        <v>167.84</v>
      </c>
      <c r="J1904" s="4">
        <v>0.35</v>
      </c>
      <c r="K1904" s="2" t="str">
        <f t="shared" si="378"/>
        <v>Monday</v>
      </c>
      <c r="L1904" s="5">
        <f t="shared" si="379"/>
        <v>43692</v>
      </c>
      <c r="M1904" s="2" t="str">
        <f t="shared" si="380"/>
        <v>Thursday</v>
      </c>
      <c r="N1904" s="2" t="str">
        <f t="shared" si="381"/>
        <v>Thursday</v>
      </c>
      <c r="O1904" s="12">
        <f t="shared" si="382"/>
        <v>0</v>
      </c>
      <c r="P1904" s="11" t="str">
        <f t="shared" si="383"/>
        <v>High Cost per Unit</v>
      </c>
      <c r="Q1904" s="12">
        <f t="shared" si="384"/>
        <v>0</v>
      </c>
      <c r="R1904" s="12">
        <f t="shared" si="385"/>
        <v>14.395199999999999</v>
      </c>
      <c r="S1904" s="12">
        <f t="shared" si="386"/>
        <v>0</v>
      </c>
      <c r="T1904" s="12">
        <f t="shared" si="387"/>
        <v>0</v>
      </c>
      <c r="U1904" s="12">
        <f t="shared" si="388"/>
        <v>0</v>
      </c>
      <c r="V1904" s="13" t="str">
        <f t="shared" ca="1" si="389"/>
        <v>Greater Than 8 Weeks Old</v>
      </c>
    </row>
    <row r="1905" spans="1:22" x14ac:dyDescent="0.35">
      <c r="A1905" s="2" t="s">
        <v>222</v>
      </c>
      <c r="B1905" s="5">
        <v>43690</v>
      </c>
      <c r="C1905" s="5" t="s">
        <v>369</v>
      </c>
      <c r="D1905" s="5" t="s">
        <v>393</v>
      </c>
      <c r="E1905" s="6">
        <v>14</v>
      </c>
      <c r="F1905" s="3">
        <v>419.86</v>
      </c>
      <c r="G1905" s="3">
        <v>273</v>
      </c>
      <c r="H1905" s="8">
        <f t="shared" si="377"/>
        <v>19.5</v>
      </c>
      <c r="I1905" s="3">
        <v>146.86000000000001</v>
      </c>
      <c r="J1905" s="4">
        <v>0.35</v>
      </c>
      <c r="K1905" s="2" t="str">
        <f t="shared" si="378"/>
        <v>Tuesday</v>
      </c>
      <c r="L1905" s="5">
        <f t="shared" si="379"/>
        <v>43693</v>
      </c>
      <c r="M1905" s="2" t="str">
        <f t="shared" si="380"/>
        <v>Friday</v>
      </c>
      <c r="N1905" s="2" t="str">
        <f t="shared" si="381"/>
        <v>Friday</v>
      </c>
      <c r="O1905" s="12">
        <f t="shared" si="382"/>
        <v>20.993000000000002</v>
      </c>
      <c r="P1905" s="11" t="str">
        <f t="shared" si="383"/>
        <v>High Cost per Unit</v>
      </c>
      <c r="Q1905" s="12">
        <f t="shared" si="384"/>
        <v>0</v>
      </c>
      <c r="R1905" s="12">
        <f t="shared" si="385"/>
        <v>12.595800000000001</v>
      </c>
      <c r="S1905" s="12">
        <f t="shared" si="386"/>
        <v>0</v>
      </c>
      <c r="T1905" s="12">
        <f t="shared" si="387"/>
        <v>0</v>
      </c>
      <c r="U1905" s="12">
        <f t="shared" si="388"/>
        <v>0</v>
      </c>
      <c r="V1905" s="13" t="str">
        <f t="shared" ca="1" si="389"/>
        <v>Greater Than 8 Weeks Old</v>
      </c>
    </row>
    <row r="1906" spans="1:22" x14ac:dyDescent="0.35">
      <c r="A1906" s="2" t="s">
        <v>222</v>
      </c>
      <c r="B1906" s="5">
        <v>43691</v>
      </c>
      <c r="C1906" s="5" t="s">
        <v>369</v>
      </c>
      <c r="D1906" s="5" t="s">
        <v>393</v>
      </c>
      <c r="E1906" s="6">
        <v>6</v>
      </c>
      <c r="F1906" s="3">
        <v>179.94</v>
      </c>
      <c r="G1906" s="3">
        <v>117</v>
      </c>
      <c r="H1906" s="8">
        <f t="shared" si="377"/>
        <v>19.5</v>
      </c>
      <c r="I1906" s="3">
        <v>62.94</v>
      </c>
      <c r="J1906" s="4">
        <v>0.35</v>
      </c>
      <c r="K1906" s="2" t="str">
        <f t="shared" si="378"/>
        <v>Wednesday</v>
      </c>
      <c r="L1906" s="5">
        <f t="shared" si="379"/>
        <v>43694</v>
      </c>
      <c r="M1906" s="2" t="str">
        <f t="shared" si="380"/>
        <v>Saturday</v>
      </c>
      <c r="N1906" s="2" t="str">
        <f t="shared" si="381"/>
        <v>Saturday</v>
      </c>
      <c r="O1906" s="12">
        <f t="shared" si="382"/>
        <v>0</v>
      </c>
      <c r="P1906" s="11" t="str">
        <f t="shared" si="383"/>
        <v>High Cost per Unit</v>
      </c>
      <c r="Q1906" s="12">
        <f t="shared" si="384"/>
        <v>0</v>
      </c>
      <c r="R1906" s="12">
        <f t="shared" si="385"/>
        <v>5.3982000000000001</v>
      </c>
      <c r="S1906" s="12">
        <f t="shared" si="386"/>
        <v>0</v>
      </c>
      <c r="T1906" s="12">
        <f t="shared" si="387"/>
        <v>0</v>
      </c>
      <c r="U1906" s="12">
        <f t="shared" si="388"/>
        <v>0</v>
      </c>
      <c r="V1906" s="13" t="str">
        <f t="shared" ca="1" si="389"/>
        <v>Greater Than 8 Weeks Old</v>
      </c>
    </row>
    <row r="1907" spans="1:22" x14ac:dyDescent="0.35">
      <c r="A1907" s="2" t="s">
        <v>222</v>
      </c>
      <c r="B1907" s="5">
        <v>43692</v>
      </c>
      <c r="C1907" s="5" t="s">
        <v>369</v>
      </c>
      <c r="D1907" s="5" t="s">
        <v>393</v>
      </c>
      <c r="E1907" s="6">
        <v>2</v>
      </c>
      <c r="F1907" s="3">
        <v>59.98</v>
      </c>
      <c r="G1907" s="3">
        <v>39</v>
      </c>
      <c r="H1907" s="8">
        <f t="shared" si="377"/>
        <v>19.5</v>
      </c>
      <c r="I1907" s="3">
        <v>20.98</v>
      </c>
      <c r="J1907" s="4">
        <v>0.35</v>
      </c>
      <c r="K1907" s="2" t="str">
        <f t="shared" si="378"/>
        <v>Thursday</v>
      </c>
      <c r="L1907" s="5">
        <f t="shared" si="379"/>
        <v>43695</v>
      </c>
      <c r="M1907" s="2" t="str">
        <f t="shared" si="380"/>
        <v>Sunday</v>
      </c>
      <c r="N1907" s="2" t="str">
        <f t="shared" si="381"/>
        <v>Monday</v>
      </c>
      <c r="O1907" s="12">
        <f t="shared" si="382"/>
        <v>0</v>
      </c>
      <c r="P1907" s="11" t="str">
        <f t="shared" si="383"/>
        <v>High Cost per Unit</v>
      </c>
      <c r="Q1907" s="12">
        <f t="shared" si="384"/>
        <v>0</v>
      </c>
      <c r="R1907" s="12">
        <f t="shared" si="385"/>
        <v>1.7993999999999999</v>
      </c>
      <c r="S1907" s="12">
        <f t="shared" si="386"/>
        <v>0</v>
      </c>
      <c r="T1907" s="12">
        <f t="shared" si="387"/>
        <v>0</v>
      </c>
      <c r="U1907" s="12">
        <f t="shared" si="388"/>
        <v>0</v>
      </c>
      <c r="V1907" s="13" t="str">
        <f t="shared" ca="1" si="389"/>
        <v>Greater Than 8 Weeks Old</v>
      </c>
    </row>
    <row r="1908" spans="1:22" x14ac:dyDescent="0.35">
      <c r="A1908" s="2" t="s">
        <v>243</v>
      </c>
      <c r="B1908" s="5">
        <v>43679</v>
      </c>
      <c r="C1908" s="5" t="s">
        <v>369</v>
      </c>
      <c r="D1908" s="5" t="s">
        <v>372</v>
      </c>
      <c r="E1908" s="6">
        <v>2</v>
      </c>
      <c r="F1908" s="3">
        <v>30</v>
      </c>
      <c r="G1908" s="3">
        <v>6.8</v>
      </c>
      <c r="H1908" s="8">
        <f t="shared" si="377"/>
        <v>3.4</v>
      </c>
      <c r="I1908" s="3">
        <v>23.2</v>
      </c>
      <c r="J1908" s="4">
        <v>0.77</v>
      </c>
      <c r="K1908" s="2" t="str">
        <f t="shared" si="378"/>
        <v>Friday</v>
      </c>
      <c r="L1908" s="5">
        <f t="shared" si="379"/>
        <v>43682</v>
      </c>
      <c r="M1908" s="2" t="str">
        <f t="shared" si="380"/>
        <v>Monday</v>
      </c>
      <c r="N1908" s="2" t="str">
        <f t="shared" si="381"/>
        <v>Monday</v>
      </c>
      <c r="O1908" s="12">
        <f t="shared" si="382"/>
        <v>0</v>
      </c>
      <c r="P1908" s="11" t="str">
        <f t="shared" si="383"/>
        <v>Low Cost per Unit</v>
      </c>
      <c r="Q1908" s="12">
        <f t="shared" si="384"/>
        <v>0</v>
      </c>
      <c r="R1908" s="12">
        <f t="shared" si="385"/>
        <v>0.89999999999999991</v>
      </c>
      <c r="S1908" s="12">
        <f t="shared" si="386"/>
        <v>0</v>
      </c>
      <c r="T1908" s="12">
        <f t="shared" si="387"/>
        <v>0</v>
      </c>
      <c r="U1908" s="12">
        <f t="shared" si="388"/>
        <v>0</v>
      </c>
      <c r="V1908" s="13" t="str">
        <f t="shared" ca="1" si="389"/>
        <v>Greater Than 8 Weeks Old</v>
      </c>
    </row>
    <row r="1909" spans="1:22" x14ac:dyDescent="0.35">
      <c r="A1909" s="2" t="s">
        <v>243</v>
      </c>
      <c r="B1909" s="5">
        <v>43683</v>
      </c>
      <c r="C1909" s="5" t="s">
        <v>369</v>
      </c>
      <c r="D1909" s="5" t="s">
        <v>372</v>
      </c>
      <c r="E1909" s="6">
        <v>1</v>
      </c>
      <c r="F1909" s="3">
        <v>15</v>
      </c>
      <c r="G1909" s="3">
        <v>3.4</v>
      </c>
      <c r="H1909" s="8">
        <f t="shared" si="377"/>
        <v>3.4</v>
      </c>
      <c r="I1909" s="3">
        <v>11.6</v>
      </c>
      <c r="J1909" s="4">
        <v>0.77</v>
      </c>
      <c r="K1909" s="2" t="str">
        <f t="shared" si="378"/>
        <v>Tuesday</v>
      </c>
      <c r="L1909" s="5">
        <f t="shared" si="379"/>
        <v>43686</v>
      </c>
      <c r="M1909" s="2" t="str">
        <f t="shared" si="380"/>
        <v>Friday</v>
      </c>
      <c r="N1909" s="2" t="str">
        <f t="shared" si="381"/>
        <v>Friday</v>
      </c>
      <c r="O1909" s="12">
        <f t="shared" si="382"/>
        <v>0.75</v>
      </c>
      <c r="P1909" s="11" t="str">
        <f t="shared" si="383"/>
        <v>Low Cost per Unit</v>
      </c>
      <c r="Q1909" s="12">
        <f t="shared" si="384"/>
        <v>0</v>
      </c>
      <c r="R1909" s="12">
        <f t="shared" si="385"/>
        <v>0</v>
      </c>
      <c r="S1909" s="12">
        <f t="shared" si="386"/>
        <v>0</v>
      </c>
      <c r="T1909" s="12">
        <f t="shared" si="387"/>
        <v>0</v>
      </c>
      <c r="U1909" s="12">
        <f t="shared" si="388"/>
        <v>0</v>
      </c>
      <c r="V1909" s="13" t="str">
        <f t="shared" ca="1" si="389"/>
        <v>Greater Than 8 Weeks Old</v>
      </c>
    </row>
    <row r="1910" spans="1:22" x14ac:dyDescent="0.35">
      <c r="A1910" s="2" t="s">
        <v>243</v>
      </c>
      <c r="B1910" s="5">
        <v>43684</v>
      </c>
      <c r="C1910" s="5" t="s">
        <v>369</v>
      </c>
      <c r="D1910" s="5" t="s">
        <v>372</v>
      </c>
      <c r="E1910" s="6">
        <v>11</v>
      </c>
      <c r="F1910" s="3">
        <v>76.89</v>
      </c>
      <c r="G1910" s="3">
        <v>37.4</v>
      </c>
      <c r="H1910" s="8">
        <f t="shared" si="377"/>
        <v>3.4</v>
      </c>
      <c r="I1910" s="3">
        <v>39.49</v>
      </c>
      <c r="J1910" s="4">
        <v>0.51</v>
      </c>
      <c r="K1910" s="2" t="str">
        <f t="shared" si="378"/>
        <v>Wednesday</v>
      </c>
      <c r="L1910" s="5">
        <f t="shared" si="379"/>
        <v>43687</v>
      </c>
      <c r="M1910" s="2" t="str">
        <f t="shared" si="380"/>
        <v>Saturday</v>
      </c>
      <c r="N1910" s="2" t="str">
        <f t="shared" si="381"/>
        <v>Saturday</v>
      </c>
      <c r="O1910" s="12">
        <f t="shared" si="382"/>
        <v>0</v>
      </c>
      <c r="P1910" s="11" t="str">
        <f t="shared" si="383"/>
        <v>Low Cost per Unit</v>
      </c>
      <c r="Q1910" s="12">
        <f t="shared" si="384"/>
        <v>0</v>
      </c>
      <c r="R1910" s="12">
        <f t="shared" si="385"/>
        <v>2.3066999999999998</v>
      </c>
      <c r="S1910" s="12">
        <f t="shared" si="386"/>
        <v>0</v>
      </c>
      <c r="T1910" s="12">
        <f t="shared" si="387"/>
        <v>0</v>
      </c>
      <c r="U1910" s="12">
        <f t="shared" si="388"/>
        <v>0</v>
      </c>
      <c r="V1910" s="13" t="str">
        <f t="shared" ca="1" si="389"/>
        <v>Greater Than 8 Weeks Old</v>
      </c>
    </row>
    <row r="1911" spans="1:22" x14ac:dyDescent="0.35">
      <c r="A1911" s="2" t="s">
        <v>243</v>
      </c>
      <c r="B1911" s="5">
        <v>43685</v>
      </c>
      <c r="C1911" s="5" t="s">
        <v>369</v>
      </c>
      <c r="D1911" s="5" t="s">
        <v>372</v>
      </c>
      <c r="E1911" s="6">
        <v>16</v>
      </c>
      <c r="F1911" s="3">
        <v>111.84</v>
      </c>
      <c r="G1911" s="3">
        <v>54.4</v>
      </c>
      <c r="H1911" s="8">
        <f t="shared" si="377"/>
        <v>3.4</v>
      </c>
      <c r="I1911" s="3">
        <v>57.44</v>
      </c>
      <c r="J1911" s="4">
        <v>0.51</v>
      </c>
      <c r="K1911" s="2" t="str">
        <f t="shared" si="378"/>
        <v>Thursday</v>
      </c>
      <c r="L1911" s="5">
        <f t="shared" si="379"/>
        <v>43688</v>
      </c>
      <c r="M1911" s="2" t="str">
        <f t="shared" si="380"/>
        <v>Sunday</v>
      </c>
      <c r="N1911" s="2" t="str">
        <f t="shared" si="381"/>
        <v>Monday</v>
      </c>
      <c r="O1911" s="12">
        <f t="shared" si="382"/>
        <v>0</v>
      </c>
      <c r="P1911" s="11" t="str">
        <f t="shared" si="383"/>
        <v>Low Cost per Unit</v>
      </c>
      <c r="Q1911" s="12">
        <f t="shared" si="384"/>
        <v>0</v>
      </c>
      <c r="R1911" s="12">
        <f t="shared" si="385"/>
        <v>3.3552</v>
      </c>
      <c r="S1911" s="12">
        <f t="shared" si="386"/>
        <v>0</v>
      </c>
      <c r="T1911" s="12">
        <f t="shared" si="387"/>
        <v>0</v>
      </c>
      <c r="U1911" s="12">
        <f t="shared" si="388"/>
        <v>0</v>
      </c>
      <c r="V1911" s="13" t="str">
        <f t="shared" ca="1" si="389"/>
        <v>Greater Than 8 Weeks Old</v>
      </c>
    </row>
    <row r="1912" spans="1:22" x14ac:dyDescent="0.35">
      <c r="A1912" s="2" t="s">
        <v>243</v>
      </c>
      <c r="B1912" s="5">
        <v>43686</v>
      </c>
      <c r="C1912" s="5" t="s">
        <v>369</v>
      </c>
      <c r="D1912" s="5" t="s">
        <v>372</v>
      </c>
      <c r="E1912" s="6">
        <v>11</v>
      </c>
      <c r="F1912" s="3">
        <v>76.89</v>
      </c>
      <c r="G1912" s="3">
        <v>37.4</v>
      </c>
      <c r="H1912" s="8">
        <f t="shared" si="377"/>
        <v>3.4</v>
      </c>
      <c r="I1912" s="3">
        <v>39.49</v>
      </c>
      <c r="J1912" s="4">
        <v>0.51</v>
      </c>
      <c r="K1912" s="2" t="str">
        <f t="shared" si="378"/>
        <v>Friday</v>
      </c>
      <c r="L1912" s="5">
        <f t="shared" si="379"/>
        <v>43689</v>
      </c>
      <c r="M1912" s="2" t="str">
        <f t="shared" si="380"/>
        <v>Monday</v>
      </c>
      <c r="N1912" s="2" t="str">
        <f t="shared" si="381"/>
        <v>Monday</v>
      </c>
      <c r="O1912" s="12">
        <f t="shared" si="382"/>
        <v>0</v>
      </c>
      <c r="P1912" s="11" t="str">
        <f t="shared" si="383"/>
        <v>Low Cost per Unit</v>
      </c>
      <c r="Q1912" s="12">
        <f t="shared" si="384"/>
        <v>0</v>
      </c>
      <c r="R1912" s="12">
        <f t="shared" si="385"/>
        <v>2.3066999999999998</v>
      </c>
      <c r="S1912" s="12">
        <f t="shared" si="386"/>
        <v>0</v>
      </c>
      <c r="T1912" s="12">
        <f t="shared" si="387"/>
        <v>0</v>
      </c>
      <c r="U1912" s="12">
        <f t="shared" si="388"/>
        <v>0</v>
      </c>
      <c r="V1912" s="13" t="str">
        <f t="shared" ca="1" si="389"/>
        <v>Greater Than 8 Weeks Old</v>
      </c>
    </row>
    <row r="1913" spans="1:22" x14ac:dyDescent="0.35">
      <c r="A1913" s="2" t="s">
        <v>243</v>
      </c>
      <c r="B1913" s="5">
        <v>43687</v>
      </c>
      <c r="C1913" s="5" t="s">
        <v>369</v>
      </c>
      <c r="D1913" s="5" t="s">
        <v>372</v>
      </c>
      <c r="E1913" s="6">
        <v>10</v>
      </c>
      <c r="F1913" s="3">
        <v>69.900000000000006</v>
      </c>
      <c r="G1913" s="3">
        <v>34</v>
      </c>
      <c r="H1913" s="8">
        <f t="shared" si="377"/>
        <v>3.4</v>
      </c>
      <c r="I1913" s="3">
        <v>35.9</v>
      </c>
      <c r="J1913" s="4">
        <v>0.51</v>
      </c>
      <c r="K1913" s="2" t="str">
        <f t="shared" si="378"/>
        <v>Saturday</v>
      </c>
      <c r="L1913" s="5">
        <f t="shared" si="379"/>
        <v>43690</v>
      </c>
      <c r="M1913" s="2" t="str">
        <f t="shared" si="380"/>
        <v>Tuesday</v>
      </c>
      <c r="N1913" s="2" t="str">
        <f t="shared" si="381"/>
        <v>Tuesday</v>
      </c>
      <c r="O1913" s="12">
        <f t="shared" si="382"/>
        <v>0</v>
      </c>
      <c r="P1913" s="11" t="str">
        <f t="shared" si="383"/>
        <v>Low Cost per Unit</v>
      </c>
      <c r="Q1913" s="12">
        <f t="shared" si="384"/>
        <v>0</v>
      </c>
      <c r="R1913" s="12">
        <f t="shared" si="385"/>
        <v>2.097</v>
      </c>
      <c r="S1913" s="12">
        <f t="shared" si="386"/>
        <v>0</v>
      </c>
      <c r="T1913" s="12">
        <f t="shared" si="387"/>
        <v>6.9900000000000011</v>
      </c>
      <c r="U1913" s="12">
        <f t="shared" si="388"/>
        <v>0</v>
      </c>
      <c r="V1913" s="13" t="str">
        <f t="shared" ca="1" si="389"/>
        <v>Greater Than 8 Weeks Old</v>
      </c>
    </row>
    <row r="1914" spans="1:22" x14ac:dyDescent="0.35">
      <c r="A1914" s="2" t="s">
        <v>243</v>
      </c>
      <c r="B1914" s="5">
        <v>43688</v>
      </c>
      <c r="C1914" s="5" t="s">
        <v>369</v>
      </c>
      <c r="D1914" s="5" t="s">
        <v>372</v>
      </c>
      <c r="E1914" s="6">
        <v>13</v>
      </c>
      <c r="F1914" s="3">
        <v>90.87</v>
      </c>
      <c r="G1914" s="3">
        <v>44.2</v>
      </c>
      <c r="H1914" s="8">
        <f t="shared" si="377"/>
        <v>3.4000000000000004</v>
      </c>
      <c r="I1914" s="3">
        <v>46.67</v>
      </c>
      <c r="J1914" s="4">
        <v>0.51</v>
      </c>
      <c r="K1914" s="2" t="str">
        <f t="shared" si="378"/>
        <v>Sunday</v>
      </c>
      <c r="L1914" s="5">
        <f t="shared" si="379"/>
        <v>43691</v>
      </c>
      <c r="M1914" s="2" t="str">
        <f t="shared" si="380"/>
        <v>Wednesday</v>
      </c>
      <c r="N1914" s="2" t="str">
        <f t="shared" si="381"/>
        <v>Wednesday</v>
      </c>
      <c r="O1914" s="12">
        <f t="shared" si="382"/>
        <v>0</v>
      </c>
      <c r="P1914" s="11" t="str">
        <f t="shared" si="383"/>
        <v>Low Cost per Unit</v>
      </c>
      <c r="Q1914" s="12">
        <f t="shared" si="384"/>
        <v>0</v>
      </c>
      <c r="R1914" s="12">
        <f t="shared" si="385"/>
        <v>2.7261000000000002</v>
      </c>
      <c r="S1914" s="12">
        <f t="shared" si="386"/>
        <v>0</v>
      </c>
      <c r="T1914" s="12">
        <f t="shared" si="387"/>
        <v>0</v>
      </c>
      <c r="U1914" s="12">
        <f t="shared" si="388"/>
        <v>0</v>
      </c>
      <c r="V1914" s="13" t="str">
        <f t="shared" ca="1" si="389"/>
        <v>Greater Than 8 Weeks Old</v>
      </c>
    </row>
    <row r="1915" spans="1:22" x14ac:dyDescent="0.35">
      <c r="A1915" s="2" t="s">
        <v>243</v>
      </c>
      <c r="B1915" s="5">
        <v>43689</v>
      </c>
      <c r="C1915" s="5" t="s">
        <v>369</v>
      </c>
      <c r="D1915" s="5" t="s">
        <v>372</v>
      </c>
      <c r="E1915" s="6">
        <v>1</v>
      </c>
      <c r="F1915" s="3">
        <v>6.99</v>
      </c>
      <c r="G1915" s="3">
        <v>3.4</v>
      </c>
      <c r="H1915" s="8">
        <f t="shared" si="377"/>
        <v>3.4</v>
      </c>
      <c r="I1915" s="3">
        <v>3.59</v>
      </c>
      <c r="J1915" s="4">
        <v>0.51</v>
      </c>
      <c r="K1915" s="2" t="str">
        <f t="shared" si="378"/>
        <v>Monday</v>
      </c>
      <c r="L1915" s="5">
        <f t="shared" si="379"/>
        <v>43692</v>
      </c>
      <c r="M1915" s="2" t="str">
        <f t="shared" si="380"/>
        <v>Thursday</v>
      </c>
      <c r="N1915" s="2" t="str">
        <f t="shared" si="381"/>
        <v>Thursday</v>
      </c>
      <c r="O1915" s="12">
        <f t="shared" si="382"/>
        <v>0</v>
      </c>
      <c r="P1915" s="11" t="str">
        <f t="shared" si="383"/>
        <v>Low Cost per Unit</v>
      </c>
      <c r="Q1915" s="12">
        <f t="shared" si="384"/>
        <v>0</v>
      </c>
      <c r="R1915" s="12">
        <f t="shared" si="385"/>
        <v>0</v>
      </c>
      <c r="S1915" s="12">
        <f t="shared" si="386"/>
        <v>0</v>
      </c>
      <c r="T1915" s="12">
        <f t="shared" si="387"/>
        <v>0</v>
      </c>
      <c r="U1915" s="12">
        <f t="shared" si="388"/>
        <v>0</v>
      </c>
      <c r="V1915" s="13" t="str">
        <f t="shared" ca="1" si="389"/>
        <v>Greater Than 8 Weeks Old</v>
      </c>
    </row>
    <row r="1916" spans="1:22" x14ac:dyDescent="0.35">
      <c r="A1916" s="2" t="s">
        <v>244</v>
      </c>
      <c r="B1916" s="5">
        <v>43679</v>
      </c>
      <c r="C1916" s="5" t="s">
        <v>369</v>
      </c>
      <c r="D1916" s="5" t="s">
        <v>372</v>
      </c>
      <c r="E1916" s="6">
        <v>1</v>
      </c>
      <c r="F1916" s="3">
        <v>45</v>
      </c>
      <c r="G1916" s="3">
        <v>10.8</v>
      </c>
      <c r="H1916" s="8">
        <f t="shared" si="377"/>
        <v>10.8</v>
      </c>
      <c r="I1916" s="3">
        <v>34.200000000000003</v>
      </c>
      <c r="J1916" s="4">
        <v>0.76</v>
      </c>
      <c r="K1916" s="2" t="str">
        <f t="shared" si="378"/>
        <v>Friday</v>
      </c>
      <c r="L1916" s="5">
        <f t="shared" si="379"/>
        <v>43682</v>
      </c>
      <c r="M1916" s="2" t="str">
        <f t="shared" si="380"/>
        <v>Monday</v>
      </c>
      <c r="N1916" s="2" t="str">
        <f t="shared" si="381"/>
        <v>Monday</v>
      </c>
      <c r="O1916" s="12">
        <f t="shared" si="382"/>
        <v>0</v>
      </c>
      <c r="P1916" s="11" t="str">
        <f t="shared" si="383"/>
        <v>Low Cost per Unit</v>
      </c>
      <c r="Q1916" s="12">
        <f t="shared" si="384"/>
        <v>0</v>
      </c>
      <c r="R1916" s="12">
        <f t="shared" si="385"/>
        <v>0</v>
      </c>
      <c r="S1916" s="12">
        <f t="shared" si="386"/>
        <v>0</v>
      </c>
      <c r="T1916" s="12">
        <f t="shared" si="387"/>
        <v>0</v>
      </c>
      <c r="U1916" s="12">
        <f t="shared" si="388"/>
        <v>0</v>
      </c>
      <c r="V1916" s="13" t="str">
        <f t="shared" ca="1" si="389"/>
        <v>Greater Than 8 Weeks Old</v>
      </c>
    </row>
    <row r="1917" spans="1:22" x14ac:dyDescent="0.35">
      <c r="A1917" s="2" t="s">
        <v>244</v>
      </c>
      <c r="B1917" s="5">
        <v>43680</v>
      </c>
      <c r="C1917" s="5" t="s">
        <v>369</v>
      </c>
      <c r="D1917" s="5" t="s">
        <v>372</v>
      </c>
      <c r="E1917" s="6">
        <v>3</v>
      </c>
      <c r="F1917" s="3">
        <v>135</v>
      </c>
      <c r="G1917" s="3">
        <v>32.4</v>
      </c>
      <c r="H1917" s="8">
        <f t="shared" si="377"/>
        <v>10.799999999999999</v>
      </c>
      <c r="I1917" s="3">
        <v>102.6</v>
      </c>
      <c r="J1917" s="4">
        <v>0.76</v>
      </c>
      <c r="K1917" s="2" t="str">
        <f t="shared" si="378"/>
        <v>Saturday</v>
      </c>
      <c r="L1917" s="5">
        <f t="shared" si="379"/>
        <v>43683</v>
      </c>
      <c r="M1917" s="2" t="str">
        <f t="shared" si="380"/>
        <v>Tuesday</v>
      </c>
      <c r="N1917" s="2" t="str">
        <f t="shared" si="381"/>
        <v>Tuesday</v>
      </c>
      <c r="O1917" s="12">
        <f t="shared" si="382"/>
        <v>0</v>
      </c>
      <c r="P1917" s="11" t="str">
        <f t="shared" si="383"/>
        <v>Low Cost per Unit</v>
      </c>
      <c r="Q1917" s="12">
        <f t="shared" si="384"/>
        <v>0</v>
      </c>
      <c r="R1917" s="12">
        <f t="shared" si="385"/>
        <v>4.05</v>
      </c>
      <c r="S1917" s="12">
        <f t="shared" si="386"/>
        <v>0</v>
      </c>
      <c r="T1917" s="12">
        <f t="shared" si="387"/>
        <v>13.5</v>
      </c>
      <c r="U1917" s="12">
        <f t="shared" si="388"/>
        <v>0</v>
      </c>
      <c r="V1917" s="13" t="str">
        <f t="shared" ca="1" si="389"/>
        <v>Greater Than 8 Weeks Old</v>
      </c>
    </row>
    <row r="1918" spans="1:22" x14ac:dyDescent="0.35">
      <c r="A1918" s="2" t="s">
        <v>244</v>
      </c>
      <c r="B1918" s="5">
        <v>43684</v>
      </c>
      <c r="C1918" s="5" t="s">
        <v>369</v>
      </c>
      <c r="D1918" s="5" t="s">
        <v>372</v>
      </c>
      <c r="E1918" s="6">
        <v>9</v>
      </c>
      <c r="F1918" s="3">
        <v>206.91</v>
      </c>
      <c r="G1918" s="3">
        <v>97.2</v>
      </c>
      <c r="H1918" s="8">
        <f t="shared" si="377"/>
        <v>10.8</v>
      </c>
      <c r="I1918" s="3">
        <v>109.71</v>
      </c>
      <c r="J1918" s="4">
        <v>0.53</v>
      </c>
      <c r="K1918" s="2" t="str">
        <f t="shared" si="378"/>
        <v>Wednesday</v>
      </c>
      <c r="L1918" s="5">
        <f t="shared" si="379"/>
        <v>43687</v>
      </c>
      <c r="M1918" s="2" t="str">
        <f t="shared" si="380"/>
        <v>Saturday</v>
      </c>
      <c r="N1918" s="2" t="str">
        <f t="shared" si="381"/>
        <v>Saturday</v>
      </c>
      <c r="O1918" s="12">
        <f t="shared" si="382"/>
        <v>0</v>
      </c>
      <c r="P1918" s="11" t="str">
        <f t="shared" si="383"/>
        <v>Low Cost per Unit</v>
      </c>
      <c r="Q1918" s="12">
        <f t="shared" si="384"/>
        <v>0</v>
      </c>
      <c r="R1918" s="12">
        <f t="shared" si="385"/>
        <v>6.2073</v>
      </c>
      <c r="S1918" s="12">
        <f t="shared" si="386"/>
        <v>0</v>
      </c>
      <c r="T1918" s="12">
        <f t="shared" si="387"/>
        <v>0</v>
      </c>
      <c r="U1918" s="12">
        <f t="shared" si="388"/>
        <v>0</v>
      </c>
      <c r="V1918" s="13" t="str">
        <f t="shared" ca="1" si="389"/>
        <v>Greater Than 8 Weeks Old</v>
      </c>
    </row>
    <row r="1919" spans="1:22" x14ac:dyDescent="0.35">
      <c r="A1919" s="2" t="s">
        <v>244</v>
      </c>
      <c r="B1919" s="5">
        <v>43685</v>
      </c>
      <c r="C1919" s="5" t="s">
        <v>369</v>
      </c>
      <c r="D1919" s="5" t="s">
        <v>372</v>
      </c>
      <c r="E1919" s="6">
        <v>9</v>
      </c>
      <c r="F1919" s="3">
        <v>206.91</v>
      </c>
      <c r="G1919" s="3">
        <v>97.2</v>
      </c>
      <c r="H1919" s="8">
        <f t="shared" si="377"/>
        <v>10.8</v>
      </c>
      <c r="I1919" s="3">
        <v>109.71</v>
      </c>
      <c r="J1919" s="4">
        <v>0.53</v>
      </c>
      <c r="K1919" s="2" t="str">
        <f t="shared" si="378"/>
        <v>Thursday</v>
      </c>
      <c r="L1919" s="5">
        <f t="shared" si="379"/>
        <v>43688</v>
      </c>
      <c r="M1919" s="2" t="str">
        <f t="shared" si="380"/>
        <v>Sunday</v>
      </c>
      <c r="N1919" s="2" t="str">
        <f t="shared" si="381"/>
        <v>Monday</v>
      </c>
      <c r="O1919" s="12">
        <f t="shared" si="382"/>
        <v>0</v>
      </c>
      <c r="P1919" s="11" t="str">
        <f t="shared" si="383"/>
        <v>Low Cost per Unit</v>
      </c>
      <c r="Q1919" s="12">
        <f t="shared" si="384"/>
        <v>0</v>
      </c>
      <c r="R1919" s="12">
        <f t="shared" si="385"/>
        <v>6.2073</v>
      </c>
      <c r="S1919" s="12">
        <f t="shared" si="386"/>
        <v>0</v>
      </c>
      <c r="T1919" s="12">
        <f t="shared" si="387"/>
        <v>0</v>
      </c>
      <c r="U1919" s="12">
        <f t="shared" si="388"/>
        <v>0</v>
      </c>
      <c r="V1919" s="13" t="str">
        <f t="shared" ca="1" si="389"/>
        <v>Greater Than 8 Weeks Old</v>
      </c>
    </row>
    <row r="1920" spans="1:22" x14ac:dyDescent="0.35">
      <c r="A1920" s="2" t="s">
        <v>244</v>
      </c>
      <c r="B1920" s="5">
        <v>43686</v>
      </c>
      <c r="C1920" s="5" t="s">
        <v>369</v>
      </c>
      <c r="D1920" s="5" t="s">
        <v>372</v>
      </c>
      <c r="E1920" s="6">
        <v>10</v>
      </c>
      <c r="F1920" s="3">
        <v>229.9</v>
      </c>
      <c r="G1920" s="3">
        <v>108</v>
      </c>
      <c r="H1920" s="8">
        <f t="shared" si="377"/>
        <v>10.8</v>
      </c>
      <c r="I1920" s="3">
        <v>121.9</v>
      </c>
      <c r="J1920" s="4">
        <v>0.53</v>
      </c>
      <c r="K1920" s="2" t="str">
        <f t="shared" si="378"/>
        <v>Friday</v>
      </c>
      <c r="L1920" s="5">
        <f t="shared" si="379"/>
        <v>43689</v>
      </c>
      <c r="M1920" s="2" t="str">
        <f t="shared" si="380"/>
        <v>Monday</v>
      </c>
      <c r="N1920" s="2" t="str">
        <f t="shared" si="381"/>
        <v>Monday</v>
      </c>
      <c r="O1920" s="12">
        <f t="shared" si="382"/>
        <v>0</v>
      </c>
      <c r="P1920" s="11" t="str">
        <f t="shared" si="383"/>
        <v>Low Cost per Unit</v>
      </c>
      <c r="Q1920" s="12">
        <f t="shared" si="384"/>
        <v>0</v>
      </c>
      <c r="R1920" s="12">
        <f t="shared" si="385"/>
        <v>6.8970000000000002</v>
      </c>
      <c r="S1920" s="12">
        <f t="shared" si="386"/>
        <v>0</v>
      </c>
      <c r="T1920" s="12">
        <f t="shared" si="387"/>
        <v>0</v>
      </c>
      <c r="U1920" s="12">
        <f t="shared" si="388"/>
        <v>0</v>
      </c>
      <c r="V1920" s="13" t="str">
        <f t="shared" ca="1" si="389"/>
        <v>Greater Than 8 Weeks Old</v>
      </c>
    </row>
    <row r="1921" spans="1:22" x14ac:dyDescent="0.35">
      <c r="A1921" s="2" t="s">
        <v>244</v>
      </c>
      <c r="B1921" s="5">
        <v>43687</v>
      </c>
      <c r="C1921" s="5" t="s">
        <v>369</v>
      </c>
      <c r="D1921" s="5" t="s">
        <v>372</v>
      </c>
      <c r="E1921" s="6">
        <v>7</v>
      </c>
      <c r="F1921" s="3">
        <v>160.93</v>
      </c>
      <c r="G1921" s="3">
        <v>75.599999999999994</v>
      </c>
      <c r="H1921" s="8">
        <f t="shared" si="377"/>
        <v>10.799999999999999</v>
      </c>
      <c r="I1921" s="3">
        <v>85.33</v>
      </c>
      <c r="J1921" s="4">
        <v>0.53</v>
      </c>
      <c r="K1921" s="2" t="str">
        <f t="shared" si="378"/>
        <v>Saturday</v>
      </c>
      <c r="L1921" s="5">
        <f t="shared" si="379"/>
        <v>43690</v>
      </c>
      <c r="M1921" s="2" t="str">
        <f t="shared" si="380"/>
        <v>Tuesday</v>
      </c>
      <c r="N1921" s="2" t="str">
        <f t="shared" si="381"/>
        <v>Tuesday</v>
      </c>
      <c r="O1921" s="12">
        <f t="shared" si="382"/>
        <v>0</v>
      </c>
      <c r="P1921" s="11" t="str">
        <f t="shared" si="383"/>
        <v>Low Cost per Unit</v>
      </c>
      <c r="Q1921" s="12">
        <f t="shared" si="384"/>
        <v>0</v>
      </c>
      <c r="R1921" s="12">
        <f t="shared" si="385"/>
        <v>4.8278999999999996</v>
      </c>
      <c r="S1921" s="12">
        <f t="shared" si="386"/>
        <v>0</v>
      </c>
      <c r="T1921" s="12">
        <f t="shared" si="387"/>
        <v>16.093</v>
      </c>
      <c r="U1921" s="12">
        <f t="shared" si="388"/>
        <v>0</v>
      </c>
      <c r="V1921" s="13" t="str">
        <f t="shared" ca="1" si="389"/>
        <v>Greater Than 8 Weeks Old</v>
      </c>
    </row>
    <row r="1922" spans="1:22" x14ac:dyDescent="0.35">
      <c r="A1922" s="2" t="s">
        <v>244</v>
      </c>
      <c r="B1922" s="5">
        <v>43688</v>
      </c>
      <c r="C1922" s="5" t="s">
        <v>369</v>
      </c>
      <c r="D1922" s="5" t="s">
        <v>372</v>
      </c>
      <c r="E1922" s="6">
        <v>10</v>
      </c>
      <c r="F1922" s="3">
        <v>229.9</v>
      </c>
      <c r="G1922" s="3">
        <v>108</v>
      </c>
      <c r="H1922" s="8">
        <f t="shared" si="377"/>
        <v>10.8</v>
      </c>
      <c r="I1922" s="3">
        <v>121.9</v>
      </c>
      <c r="J1922" s="4">
        <v>0.53</v>
      </c>
      <c r="K1922" s="2" t="str">
        <f t="shared" si="378"/>
        <v>Sunday</v>
      </c>
      <c r="L1922" s="5">
        <f t="shared" si="379"/>
        <v>43691</v>
      </c>
      <c r="M1922" s="2" t="str">
        <f t="shared" si="380"/>
        <v>Wednesday</v>
      </c>
      <c r="N1922" s="2" t="str">
        <f t="shared" si="381"/>
        <v>Wednesday</v>
      </c>
      <c r="O1922" s="12">
        <f t="shared" si="382"/>
        <v>0</v>
      </c>
      <c r="P1922" s="11" t="str">
        <f t="shared" si="383"/>
        <v>Low Cost per Unit</v>
      </c>
      <c r="Q1922" s="12">
        <f t="shared" si="384"/>
        <v>0</v>
      </c>
      <c r="R1922" s="12">
        <f t="shared" si="385"/>
        <v>6.8970000000000002</v>
      </c>
      <c r="S1922" s="12">
        <f t="shared" si="386"/>
        <v>0</v>
      </c>
      <c r="T1922" s="12">
        <f t="shared" si="387"/>
        <v>0</v>
      </c>
      <c r="U1922" s="12">
        <f t="shared" si="388"/>
        <v>0</v>
      </c>
      <c r="V1922" s="13" t="str">
        <f t="shared" ca="1" si="389"/>
        <v>Greater Than 8 Weeks Old</v>
      </c>
    </row>
    <row r="1923" spans="1:22" x14ac:dyDescent="0.35">
      <c r="A1923" s="2" t="s">
        <v>244</v>
      </c>
      <c r="B1923" s="5">
        <v>43689</v>
      </c>
      <c r="C1923" s="5" t="s">
        <v>369</v>
      </c>
      <c r="D1923" s="5" t="s">
        <v>372</v>
      </c>
      <c r="E1923" s="6">
        <v>6</v>
      </c>
      <c r="F1923" s="3">
        <v>137.94</v>
      </c>
      <c r="G1923" s="3">
        <v>64.8</v>
      </c>
      <c r="H1923" s="8">
        <f t="shared" ref="H1923:H1986" si="390">G1923/E1923</f>
        <v>10.799999999999999</v>
      </c>
      <c r="I1923" s="3">
        <v>73.14</v>
      </c>
      <c r="J1923" s="4">
        <v>0.53</v>
      </c>
      <c r="K1923" s="2" t="str">
        <f t="shared" ref="K1923:K1986" si="391">TEXT(B1923,"dddd")</f>
        <v>Monday</v>
      </c>
      <c r="L1923" s="5">
        <f t="shared" ref="L1923:L1986" si="392">B1923+3</f>
        <v>43692</v>
      </c>
      <c r="M1923" s="2" t="str">
        <f t="shared" ref="M1923:M1986" si="393">TEXT(L1923,"dddd")</f>
        <v>Thursday</v>
      </c>
      <c r="N1923" s="2" t="str">
        <f t="shared" ref="N1923:N1986" si="394">IF(M1923="Sunday","Monday",M1923)</f>
        <v>Thursday</v>
      </c>
      <c r="O1923" s="12">
        <f t="shared" ref="O1923:O1986" si="395">IF(TEXT(B1923,"dddd")="Tuesday",F1923*0.05,0)</f>
        <v>0</v>
      </c>
      <c r="P1923" s="11" t="str">
        <f t="shared" ref="P1923:P1986" si="396">IF(H1923&gt;AVERAGE(H:H),"High Cost per Unit","Low Cost per Unit")</f>
        <v>Low Cost per Unit</v>
      </c>
      <c r="Q1923" s="12">
        <f t="shared" ref="Q1923:Q1986" si="397">IF(D1923="Masks",F1923*0.1,0)</f>
        <v>0</v>
      </c>
      <c r="R1923" s="12">
        <f t="shared" ref="R1923:R1986" si="398">IF(E1923&gt;1,F1923*0.03,0)</f>
        <v>4.1381999999999994</v>
      </c>
      <c r="S1923" s="12">
        <f t="shared" ref="S1923:S1986" si="399">IF(D1923="Accessories",F1923*0.15,0)</f>
        <v>0</v>
      </c>
      <c r="T1923" s="12">
        <f t="shared" ref="T1923:T1986" si="400">IF(AND(K1923="Saturday",C1923="Fitness"),F1923*0.1,0)</f>
        <v>0</v>
      </c>
      <c r="U1923" s="12">
        <f t="shared" ref="U1923:U1986" si="401">IF(AND(K1923="Friday",C1923="Automotive"),F1923*0.2,0)</f>
        <v>0</v>
      </c>
      <c r="V1923" s="13" t="str">
        <f t="shared" ref="V1923:V1986" ca="1" si="402">IF(B1923&lt;TODAY()-56,"Greater Than 8 Weeks Old","Less Than 8 Weeks Old")</f>
        <v>Greater Than 8 Weeks Old</v>
      </c>
    </row>
    <row r="1924" spans="1:22" x14ac:dyDescent="0.35">
      <c r="A1924" s="2" t="s">
        <v>244</v>
      </c>
      <c r="B1924" s="5">
        <v>43690</v>
      </c>
      <c r="C1924" s="5" t="s">
        <v>369</v>
      </c>
      <c r="D1924" s="5" t="s">
        <v>372</v>
      </c>
      <c r="E1924" s="6">
        <v>6</v>
      </c>
      <c r="F1924" s="3">
        <v>137.94</v>
      </c>
      <c r="G1924" s="3">
        <v>64.8</v>
      </c>
      <c r="H1924" s="8">
        <f t="shared" si="390"/>
        <v>10.799999999999999</v>
      </c>
      <c r="I1924" s="3">
        <v>73.14</v>
      </c>
      <c r="J1924" s="4">
        <v>0.53</v>
      </c>
      <c r="K1924" s="2" t="str">
        <f t="shared" si="391"/>
        <v>Tuesday</v>
      </c>
      <c r="L1924" s="5">
        <f t="shared" si="392"/>
        <v>43693</v>
      </c>
      <c r="M1924" s="2" t="str">
        <f t="shared" si="393"/>
        <v>Friday</v>
      </c>
      <c r="N1924" s="2" t="str">
        <f t="shared" si="394"/>
        <v>Friday</v>
      </c>
      <c r="O1924" s="12">
        <f t="shared" si="395"/>
        <v>6.8970000000000002</v>
      </c>
      <c r="P1924" s="11" t="str">
        <f t="shared" si="396"/>
        <v>Low Cost per Unit</v>
      </c>
      <c r="Q1924" s="12">
        <f t="shared" si="397"/>
        <v>0</v>
      </c>
      <c r="R1924" s="12">
        <f t="shared" si="398"/>
        <v>4.1381999999999994</v>
      </c>
      <c r="S1924" s="12">
        <f t="shared" si="399"/>
        <v>0</v>
      </c>
      <c r="T1924" s="12">
        <f t="shared" si="400"/>
        <v>0</v>
      </c>
      <c r="U1924" s="12">
        <f t="shared" si="401"/>
        <v>0</v>
      </c>
      <c r="V1924" s="13" t="str">
        <f t="shared" ca="1" si="402"/>
        <v>Greater Than 8 Weeks Old</v>
      </c>
    </row>
    <row r="1925" spans="1:22" x14ac:dyDescent="0.35">
      <c r="A1925" s="2" t="s">
        <v>244</v>
      </c>
      <c r="B1925" s="5">
        <v>43691</v>
      </c>
      <c r="C1925" s="5" t="s">
        <v>369</v>
      </c>
      <c r="D1925" s="5" t="s">
        <v>372</v>
      </c>
      <c r="E1925" s="6">
        <v>8</v>
      </c>
      <c r="F1925" s="3">
        <v>183.92</v>
      </c>
      <c r="G1925" s="3">
        <v>86.4</v>
      </c>
      <c r="H1925" s="8">
        <f t="shared" si="390"/>
        <v>10.8</v>
      </c>
      <c r="I1925" s="3">
        <v>97.52</v>
      </c>
      <c r="J1925" s="4">
        <v>0.53</v>
      </c>
      <c r="K1925" s="2" t="str">
        <f t="shared" si="391"/>
        <v>Wednesday</v>
      </c>
      <c r="L1925" s="5">
        <f t="shared" si="392"/>
        <v>43694</v>
      </c>
      <c r="M1925" s="2" t="str">
        <f t="shared" si="393"/>
        <v>Saturday</v>
      </c>
      <c r="N1925" s="2" t="str">
        <f t="shared" si="394"/>
        <v>Saturday</v>
      </c>
      <c r="O1925" s="12">
        <f t="shared" si="395"/>
        <v>0</v>
      </c>
      <c r="P1925" s="11" t="str">
        <f t="shared" si="396"/>
        <v>Low Cost per Unit</v>
      </c>
      <c r="Q1925" s="12">
        <f t="shared" si="397"/>
        <v>0</v>
      </c>
      <c r="R1925" s="12">
        <f t="shared" si="398"/>
        <v>5.5175999999999998</v>
      </c>
      <c r="S1925" s="12">
        <f t="shared" si="399"/>
        <v>0</v>
      </c>
      <c r="T1925" s="12">
        <f t="shared" si="400"/>
        <v>0</v>
      </c>
      <c r="U1925" s="12">
        <f t="shared" si="401"/>
        <v>0</v>
      </c>
      <c r="V1925" s="13" t="str">
        <f t="shared" ca="1" si="402"/>
        <v>Greater Than 8 Weeks Old</v>
      </c>
    </row>
    <row r="1926" spans="1:22" x14ac:dyDescent="0.35">
      <c r="A1926" s="2" t="s">
        <v>244</v>
      </c>
      <c r="B1926" s="5">
        <v>43692</v>
      </c>
      <c r="C1926" s="5" t="s">
        <v>369</v>
      </c>
      <c r="D1926" s="5" t="s">
        <v>372</v>
      </c>
      <c r="E1926" s="6">
        <v>10</v>
      </c>
      <c r="F1926" s="3">
        <v>229.9</v>
      </c>
      <c r="G1926" s="3">
        <v>108</v>
      </c>
      <c r="H1926" s="8">
        <f t="shared" si="390"/>
        <v>10.8</v>
      </c>
      <c r="I1926" s="3">
        <v>121.9</v>
      </c>
      <c r="J1926" s="4">
        <v>0.53</v>
      </c>
      <c r="K1926" s="2" t="str">
        <f t="shared" si="391"/>
        <v>Thursday</v>
      </c>
      <c r="L1926" s="5">
        <f t="shared" si="392"/>
        <v>43695</v>
      </c>
      <c r="M1926" s="2" t="str">
        <f t="shared" si="393"/>
        <v>Sunday</v>
      </c>
      <c r="N1926" s="2" t="str">
        <f t="shared" si="394"/>
        <v>Monday</v>
      </c>
      <c r="O1926" s="12">
        <f t="shared" si="395"/>
        <v>0</v>
      </c>
      <c r="P1926" s="11" t="str">
        <f t="shared" si="396"/>
        <v>Low Cost per Unit</v>
      </c>
      <c r="Q1926" s="12">
        <f t="shared" si="397"/>
        <v>0</v>
      </c>
      <c r="R1926" s="12">
        <f t="shared" si="398"/>
        <v>6.8970000000000002</v>
      </c>
      <c r="S1926" s="12">
        <f t="shared" si="399"/>
        <v>0</v>
      </c>
      <c r="T1926" s="12">
        <f t="shared" si="400"/>
        <v>0</v>
      </c>
      <c r="U1926" s="12">
        <f t="shared" si="401"/>
        <v>0</v>
      </c>
      <c r="V1926" s="13" t="str">
        <f t="shared" ca="1" si="402"/>
        <v>Greater Than 8 Weeks Old</v>
      </c>
    </row>
    <row r="1927" spans="1:22" x14ac:dyDescent="0.35">
      <c r="A1927" s="2" t="s">
        <v>244</v>
      </c>
      <c r="B1927" s="5">
        <v>43693</v>
      </c>
      <c r="C1927" s="5" t="s">
        <v>369</v>
      </c>
      <c r="D1927" s="5" t="s">
        <v>372</v>
      </c>
      <c r="E1927" s="6">
        <v>3</v>
      </c>
      <c r="F1927" s="3">
        <v>68.97</v>
      </c>
      <c r="G1927" s="3">
        <v>32.4</v>
      </c>
      <c r="H1927" s="8">
        <f t="shared" si="390"/>
        <v>10.799999999999999</v>
      </c>
      <c r="I1927" s="3">
        <v>36.57</v>
      </c>
      <c r="J1927" s="4">
        <v>0.53</v>
      </c>
      <c r="K1927" s="2" t="str">
        <f t="shared" si="391"/>
        <v>Friday</v>
      </c>
      <c r="L1927" s="5">
        <f t="shared" si="392"/>
        <v>43696</v>
      </c>
      <c r="M1927" s="2" t="str">
        <f t="shared" si="393"/>
        <v>Monday</v>
      </c>
      <c r="N1927" s="2" t="str">
        <f t="shared" si="394"/>
        <v>Monday</v>
      </c>
      <c r="O1927" s="12">
        <f t="shared" si="395"/>
        <v>0</v>
      </c>
      <c r="P1927" s="11" t="str">
        <f t="shared" si="396"/>
        <v>Low Cost per Unit</v>
      </c>
      <c r="Q1927" s="12">
        <f t="shared" si="397"/>
        <v>0</v>
      </c>
      <c r="R1927" s="12">
        <f t="shared" si="398"/>
        <v>2.0690999999999997</v>
      </c>
      <c r="S1927" s="12">
        <f t="shared" si="399"/>
        <v>0</v>
      </c>
      <c r="T1927" s="12">
        <f t="shared" si="400"/>
        <v>0</v>
      </c>
      <c r="U1927" s="12">
        <f t="shared" si="401"/>
        <v>0</v>
      </c>
      <c r="V1927" s="13" t="str">
        <f t="shared" ca="1" si="402"/>
        <v>Greater Than 8 Weeks Old</v>
      </c>
    </row>
    <row r="1928" spans="1:22" x14ac:dyDescent="0.35">
      <c r="A1928" s="2" t="s">
        <v>244</v>
      </c>
      <c r="B1928" s="5">
        <v>43694</v>
      </c>
      <c r="C1928" s="5" t="s">
        <v>369</v>
      </c>
      <c r="D1928" s="5" t="s">
        <v>372</v>
      </c>
      <c r="E1928" s="6">
        <v>3</v>
      </c>
      <c r="F1928" s="3">
        <v>68.97</v>
      </c>
      <c r="G1928" s="3">
        <v>32.4</v>
      </c>
      <c r="H1928" s="8">
        <f t="shared" si="390"/>
        <v>10.799999999999999</v>
      </c>
      <c r="I1928" s="3">
        <v>36.57</v>
      </c>
      <c r="J1928" s="4">
        <v>0.53</v>
      </c>
      <c r="K1928" s="2" t="str">
        <f t="shared" si="391"/>
        <v>Saturday</v>
      </c>
      <c r="L1928" s="5">
        <f t="shared" si="392"/>
        <v>43697</v>
      </c>
      <c r="M1928" s="2" t="str">
        <f t="shared" si="393"/>
        <v>Tuesday</v>
      </c>
      <c r="N1928" s="2" t="str">
        <f t="shared" si="394"/>
        <v>Tuesday</v>
      </c>
      <c r="O1928" s="12">
        <f t="shared" si="395"/>
        <v>0</v>
      </c>
      <c r="P1928" s="11" t="str">
        <f t="shared" si="396"/>
        <v>Low Cost per Unit</v>
      </c>
      <c r="Q1928" s="12">
        <f t="shared" si="397"/>
        <v>0</v>
      </c>
      <c r="R1928" s="12">
        <f t="shared" si="398"/>
        <v>2.0690999999999997</v>
      </c>
      <c r="S1928" s="12">
        <f t="shared" si="399"/>
        <v>0</v>
      </c>
      <c r="T1928" s="12">
        <f t="shared" si="400"/>
        <v>6.8970000000000002</v>
      </c>
      <c r="U1928" s="12">
        <f t="shared" si="401"/>
        <v>0</v>
      </c>
      <c r="V1928" s="13" t="str">
        <f t="shared" ca="1" si="402"/>
        <v>Greater Than 8 Weeks Old</v>
      </c>
    </row>
    <row r="1929" spans="1:22" x14ac:dyDescent="0.35">
      <c r="A1929" s="2" t="s">
        <v>244</v>
      </c>
      <c r="B1929" s="5">
        <v>43695</v>
      </c>
      <c r="C1929" s="5" t="s">
        <v>369</v>
      </c>
      <c r="D1929" s="5" t="s">
        <v>372</v>
      </c>
      <c r="E1929" s="6">
        <v>4</v>
      </c>
      <c r="F1929" s="3">
        <v>91.96</v>
      </c>
      <c r="G1929" s="3">
        <v>43.2</v>
      </c>
      <c r="H1929" s="8">
        <f t="shared" si="390"/>
        <v>10.8</v>
      </c>
      <c r="I1929" s="3">
        <v>48.76</v>
      </c>
      <c r="J1929" s="4">
        <v>0.53</v>
      </c>
      <c r="K1929" s="2" t="str">
        <f t="shared" si="391"/>
        <v>Sunday</v>
      </c>
      <c r="L1929" s="5">
        <f t="shared" si="392"/>
        <v>43698</v>
      </c>
      <c r="M1929" s="2" t="str">
        <f t="shared" si="393"/>
        <v>Wednesday</v>
      </c>
      <c r="N1929" s="2" t="str">
        <f t="shared" si="394"/>
        <v>Wednesday</v>
      </c>
      <c r="O1929" s="12">
        <f t="shared" si="395"/>
        <v>0</v>
      </c>
      <c r="P1929" s="11" t="str">
        <f t="shared" si="396"/>
        <v>Low Cost per Unit</v>
      </c>
      <c r="Q1929" s="12">
        <f t="shared" si="397"/>
        <v>0</v>
      </c>
      <c r="R1929" s="12">
        <f t="shared" si="398"/>
        <v>2.7587999999999999</v>
      </c>
      <c r="S1929" s="12">
        <f t="shared" si="399"/>
        <v>0</v>
      </c>
      <c r="T1929" s="12">
        <f t="shared" si="400"/>
        <v>0</v>
      </c>
      <c r="U1929" s="12">
        <f t="shared" si="401"/>
        <v>0</v>
      </c>
      <c r="V1929" s="13" t="str">
        <f t="shared" ca="1" si="402"/>
        <v>Greater Than 8 Weeks Old</v>
      </c>
    </row>
    <row r="1930" spans="1:22" x14ac:dyDescent="0.35">
      <c r="A1930" s="2" t="s">
        <v>244</v>
      </c>
      <c r="B1930" s="5">
        <v>43696</v>
      </c>
      <c r="C1930" s="5" t="s">
        <v>369</v>
      </c>
      <c r="D1930" s="5" t="s">
        <v>372</v>
      </c>
      <c r="E1930" s="6">
        <v>4</v>
      </c>
      <c r="F1930" s="3">
        <v>91.96</v>
      </c>
      <c r="G1930" s="3">
        <v>43.2</v>
      </c>
      <c r="H1930" s="8">
        <f t="shared" si="390"/>
        <v>10.8</v>
      </c>
      <c r="I1930" s="3">
        <v>48.76</v>
      </c>
      <c r="J1930" s="4">
        <v>0.53</v>
      </c>
      <c r="K1930" s="2" t="str">
        <f t="shared" si="391"/>
        <v>Monday</v>
      </c>
      <c r="L1930" s="5">
        <f t="shared" si="392"/>
        <v>43699</v>
      </c>
      <c r="M1930" s="2" t="str">
        <f t="shared" si="393"/>
        <v>Thursday</v>
      </c>
      <c r="N1930" s="2" t="str">
        <f t="shared" si="394"/>
        <v>Thursday</v>
      </c>
      <c r="O1930" s="12">
        <f t="shared" si="395"/>
        <v>0</v>
      </c>
      <c r="P1930" s="11" t="str">
        <f t="shared" si="396"/>
        <v>Low Cost per Unit</v>
      </c>
      <c r="Q1930" s="12">
        <f t="shared" si="397"/>
        <v>0</v>
      </c>
      <c r="R1930" s="12">
        <f t="shared" si="398"/>
        <v>2.7587999999999999</v>
      </c>
      <c r="S1930" s="12">
        <f t="shared" si="399"/>
        <v>0</v>
      </c>
      <c r="T1930" s="12">
        <f t="shared" si="400"/>
        <v>0</v>
      </c>
      <c r="U1930" s="12">
        <f t="shared" si="401"/>
        <v>0</v>
      </c>
      <c r="V1930" s="13" t="str">
        <f t="shared" ca="1" si="402"/>
        <v>Greater Than 8 Weeks Old</v>
      </c>
    </row>
    <row r="1931" spans="1:22" x14ac:dyDescent="0.35">
      <c r="A1931" s="2" t="s">
        <v>244</v>
      </c>
      <c r="B1931" s="5">
        <v>43697</v>
      </c>
      <c r="C1931" s="5" t="s">
        <v>369</v>
      </c>
      <c r="D1931" s="5" t="s">
        <v>372</v>
      </c>
      <c r="E1931" s="6">
        <v>4</v>
      </c>
      <c r="F1931" s="3">
        <v>91.96</v>
      </c>
      <c r="G1931" s="3">
        <v>43.2</v>
      </c>
      <c r="H1931" s="8">
        <f t="shared" si="390"/>
        <v>10.8</v>
      </c>
      <c r="I1931" s="3">
        <v>48.76</v>
      </c>
      <c r="J1931" s="4">
        <v>0.53</v>
      </c>
      <c r="K1931" s="2" t="str">
        <f t="shared" si="391"/>
        <v>Tuesday</v>
      </c>
      <c r="L1931" s="5">
        <f t="shared" si="392"/>
        <v>43700</v>
      </c>
      <c r="M1931" s="2" t="str">
        <f t="shared" si="393"/>
        <v>Friday</v>
      </c>
      <c r="N1931" s="2" t="str">
        <f t="shared" si="394"/>
        <v>Friday</v>
      </c>
      <c r="O1931" s="12">
        <f t="shared" si="395"/>
        <v>4.5979999999999999</v>
      </c>
      <c r="P1931" s="11" t="str">
        <f t="shared" si="396"/>
        <v>Low Cost per Unit</v>
      </c>
      <c r="Q1931" s="12">
        <f t="shared" si="397"/>
        <v>0</v>
      </c>
      <c r="R1931" s="12">
        <f t="shared" si="398"/>
        <v>2.7587999999999999</v>
      </c>
      <c r="S1931" s="12">
        <f t="shared" si="399"/>
        <v>0</v>
      </c>
      <c r="T1931" s="12">
        <f t="shared" si="400"/>
        <v>0</v>
      </c>
      <c r="U1931" s="12">
        <f t="shared" si="401"/>
        <v>0</v>
      </c>
      <c r="V1931" s="13" t="str">
        <f t="shared" ca="1" si="402"/>
        <v>Greater Than 8 Weeks Old</v>
      </c>
    </row>
    <row r="1932" spans="1:22" x14ac:dyDescent="0.35">
      <c r="A1932" s="2" t="s">
        <v>244</v>
      </c>
      <c r="B1932" s="5">
        <v>43698</v>
      </c>
      <c r="C1932" s="5" t="s">
        <v>369</v>
      </c>
      <c r="D1932" s="5" t="s">
        <v>372</v>
      </c>
      <c r="E1932" s="6">
        <v>4</v>
      </c>
      <c r="F1932" s="3">
        <v>91.96</v>
      </c>
      <c r="G1932" s="3">
        <v>43.2</v>
      </c>
      <c r="H1932" s="8">
        <f t="shared" si="390"/>
        <v>10.8</v>
      </c>
      <c r="I1932" s="3">
        <v>48.76</v>
      </c>
      <c r="J1932" s="4">
        <v>0.53</v>
      </c>
      <c r="K1932" s="2" t="str">
        <f t="shared" si="391"/>
        <v>Wednesday</v>
      </c>
      <c r="L1932" s="5">
        <f t="shared" si="392"/>
        <v>43701</v>
      </c>
      <c r="M1932" s="2" t="str">
        <f t="shared" si="393"/>
        <v>Saturday</v>
      </c>
      <c r="N1932" s="2" t="str">
        <f t="shared" si="394"/>
        <v>Saturday</v>
      </c>
      <c r="O1932" s="12">
        <f t="shared" si="395"/>
        <v>0</v>
      </c>
      <c r="P1932" s="11" t="str">
        <f t="shared" si="396"/>
        <v>Low Cost per Unit</v>
      </c>
      <c r="Q1932" s="12">
        <f t="shared" si="397"/>
        <v>0</v>
      </c>
      <c r="R1932" s="12">
        <f t="shared" si="398"/>
        <v>2.7587999999999999</v>
      </c>
      <c r="S1932" s="12">
        <f t="shared" si="399"/>
        <v>0</v>
      </c>
      <c r="T1932" s="12">
        <f t="shared" si="400"/>
        <v>0</v>
      </c>
      <c r="U1932" s="12">
        <f t="shared" si="401"/>
        <v>0</v>
      </c>
      <c r="V1932" s="13" t="str">
        <f t="shared" ca="1" si="402"/>
        <v>Greater Than 8 Weeks Old</v>
      </c>
    </row>
    <row r="1933" spans="1:22" x14ac:dyDescent="0.35">
      <c r="A1933" s="2" t="s">
        <v>244</v>
      </c>
      <c r="B1933" s="5">
        <v>43699</v>
      </c>
      <c r="C1933" s="5" t="s">
        <v>369</v>
      </c>
      <c r="D1933" s="5" t="s">
        <v>372</v>
      </c>
      <c r="E1933" s="6">
        <v>4</v>
      </c>
      <c r="F1933" s="3">
        <v>91.96</v>
      </c>
      <c r="G1933" s="3">
        <v>43.2</v>
      </c>
      <c r="H1933" s="8">
        <f t="shared" si="390"/>
        <v>10.8</v>
      </c>
      <c r="I1933" s="3">
        <v>48.76</v>
      </c>
      <c r="J1933" s="4">
        <v>0.53</v>
      </c>
      <c r="K1933" s="2" t="str">
        <f t="shared" si="391"/>
        <v>Thursday</v>
      </c>
      <c r="L1933" s="5">
        <f t="shared" si="392"/>
        <v>43702</v>
      </c>
      <c r="M1933" s="2" t="str">
        <f t="shared" si="393"/>
        <v>Sunday</v>
      </c>
      <c r="N1933" s="2" t="str">
        <f t="shared" si="394"/>
        <v>Monday</v>
      </c>
      <c r="O1933" s="12">
        <f t="shared" si="395"/>
        <v>0</v>
      </c>
      <c r="P1933" s="11" t="str">
        <f t="shared" si="396"/>
        <v>Low Cost per Unit</v>
      </c>
      <c r="Q1933" s="12">
        <f t="shared" si="397"/>
        <v>0</v>
      </c>
      <c r="R1933" s="12">
        <f t="shared" si="398"/>
        <v>2.7587999999999999</v>
      </c>
      <c r="S1933" s="12">
        <f t="shared" si="399"/>
        <v>0</v>
      </c>
      <c r="T1933" s="12">
        <f t="shared" si="400"/>
        <v>0</v>
      </c>
      <c r="U1933" s="12">
        <f t="shared" si="401"/>
        <v>0</v>
      </c>
      <c r="V1933" s="13" t="str">
        <f t="shared" ca="1" si="402"/>
        <v>Greater Than 8 Weeks Old</v>
      </c>
    </row>
    <row r="1934" spans="1:22" x14ac:dyDescent="0.35">
      <c r="A1934" s="2" t="s">
        <v>244</v>
      </c>
      <c r="B1934" s="5">
        <v>43700</v>
      </c>
      <c r="C1934" s="5" t="s">
        <v>369</v>
      </c>
      <c r="D1934" s="5" t="s">
        <v>372</v>
      </c>
      <c r="E1934" s="6">
        <v>4</v>
      </c>
      <c r="F1934" s="3">
        <v>91.96</v>
      </c>
      <c r="G1934" s="3">
        <v>43.2</v>
      </c>
      <c r="H1934" s="8">
        <f t="shared" si="390"/>
        <v>10.8</v>
      </c>
      <c r="I1934" s="3">
        <v>48.76</v>
      </c>
      <c r="J1934" s="4">
        <v>0.53</v>
      </c>
      <c r="K1934" s="2" t="str">
        <f t="shared" si="391"/>
        <v>Friday</v>
      </c>
      <c r="L1934" s="5">
        <f t="shared" si="392"/>
        <v>43703</v>
      </c>
      <c r="M1934" s="2" t="str">
        <f t="shared" si="393"/>
        <v>Monday</v>
      </c>
      <c r="N1934" s="2" t="str">
        <f t="shared" si="394"/>
        <v>Monday</v>
      </c>
      <c r="O1934" s="12">
        <f t="shared" si="395"/>
        <v>0</v>
      </c>
      <c r="P1934" s="11" t="str">
        <f t="shared" si="396"/>
        <v>Low Cost per Unit</v>
      </c>
      <c r="Q1934" s="12">
        <f t="shared" si="397"/>
        <v>0</v>
      </c>
      <c r="R1934" s="12">
        <f t="shared" si="398"/>
        <v>2.7587999999999999</v>
      </c>
      <c r="S1934" s="12">
        <f t="shared" si="399"/>
        <v>0</v>
      </c>
      <c r="T1934" s="12">
        <f t="shared" si="400"/>
        <v>0</v>
      </c>
      <c r="U1934" s="12">
        <f t="shared" si="401"/>
        <v>0</v>
      </c>
      <c r="V1934" s="13" t="str">
        <f t="shared" ca="1" si="402"/>
        <v>Greater Than 8 Weeks Old</v>
      </c>
    </row>
    <row r="1935" spans="1:22" x14ac:dyDescent="0.35">
      <c r="A1935" s="2" t="s">
        <v>244</v>
      </c>
      <c r="B1935" s="5">
        <v>43701</v>
      </c>
      <c r="C1935" s="5" t="s">
        <v>369</v>
      </c>
      <c r="D1935" s="5" t="s">
        <v>372</v>
      </c>
      <c r="E1935" s="6">
        <v>9</v>
      </c>
      <c r="F1935" s="3">
        <v>206.91</v>
      </c>
      <c r="G1935" s="3">
        <v>97.2</v>
      </c>
      <c r="H1935" s="8">
        <f t="shared" si="390"/>
        <v>10.8</v>
      </c>
      <c r="I1935" s="3">
        <v>109.71</v>
      </c>
      <c r="J1935" s="4">
        <v>0.53</v>
      </c>
      <c r="K1935" s="2" t="str">
        <f t="shared" si="391"/>
        <v>Saturday</v>
      </c>
      <c r="L1935" s="5">
        <f t="shared" si="392"/>
        <v>43704</v>
      </c>
      <c r="M1935" s="2" t="str">
        <f t="shared" si="393"/>
        <v>Tuesday</v>
      </c>
      <c r="N1935" s="2" t="str">
        <f t="shared" si="394"/>
        <v>Tuesday</v>
      </c>
      <c r="O1935" s="12">
        <f t="shared" si="395"/>
        <v>0</v>
      </c>
      <c r="P1935" s="11" t="str">
        <f t="shared" si="396"/>
        <v>Low Cost per Unit</v>
      </c>
      <c r="Q1935" s="12">
        <f t="shared" si="397"/>
        <v>0</v>
      </c>
      <c r="R1935" s="12">
        <f t="shared" si="398"/>
        <v>6.2073</v>
      </c>
      <c r="S1935" s="12">
        <f t="shared" si="399"/>
        <v>0</v>
      </c>
      <c r="T1935" s="12">
        <f t="shared" si="400"/>
        <v>20.691000000000003</v>
      </c>
      <c r="U1935" s="12">
        <f t="shared" si="401"/>
        <v>0</v>
      </c>
      <c r="V1935" s="13" t="str">
        <f t="shared" ca="1" si="402"/>
        <v>Greater Than 8 Weeks Old</v>
      </c>
    </row>
    <row r="1936" spans="1:22" x14ac:dyDescent="0.35">
      <c r="A1936" s="2" t="s">
        <v>244</v>
      </c>
      <c r="B1936" s="5">
        <v>43702</v>
      </c>
      <c r="C1936" s="5" t="s">
        <v>369</v>
      </c>
      <c r="D1936" s="5" t="s">
        <v>372</v>
      </c>
      <c r="E1936" s="6">
        <v>8</v>
      </c>
      <c r="F1936" s="3">
        <v>183.92</v>
      </c>
      <c r="G1936" s="3">
        <v>86.4</v>
      </c>
      <c r="H1936" s="8">
        <f t="shared" si="390"/>
        <v>10.8</v>
      </c>
      <c r="I1936" s="3">
        <v>97.52</v>
      </c>
      <c r="J1936" s="4">
        <v>0.53</v>
      </c>
      <c r="K1936" s="2" t="str">
        <f t="shared" si="391"/>
        <v>Sunday</v>
      </c>
      <c r="L1936" s="5">
        <f t="shared" si="392"/>
        <v>43705</v>
      </c>
      <c r="M1936" s="2" t="str">
        <f t="shared" si="393"/>
        <v>Wednesday</v>
      </c>
      <c r="N1936" s="2" t="str">
        <f t="shared" si="394"/>
        <v>Wednesday</v>
      </c>
      <c r="O1936" s="12">
        <f t="shared" si="395"/>
        <v>0</v>
      </c>
      <c r="P1936" s="11" t="str">
        <f t="shared" si="396"/>
        <v>Low Cost per Unit</v>
      </c>
      <c r="Q1936" s="12">
        <f t="shared" si="397"/>
        <v>0</v>
      </c>
      <c r="R1936" s="12">
        <f t="shared" si="398"/>
        <v>5.5175999999999998</v>
      </c>
      <c r="S1936" s="12">
        <f t="shared" si="399"/>
        <v>0</v>
      </c>
      <c r="T1936" s="12">
        <f t="shared" si="400"/>
        <v>0</v>
      </c>
      <c r="U1936" s="12">
        <f t="shared" si="401"/>
        <v>0</v>
      </c>
      <c r="V1936" s="13" t="str">
        <f t="shared" ca="1" si="402"/>
        <v>Greater Than 8 Weeks Old</v>
      </c>
    </row>
    <row r="1937" spans="1:22" x14ac:dyDescent="0.35">
      <c r="A1937" s="2" t="s">
        <v>244</v>
      </c>
      <c r="B1937" s="5">
        <v>43703</v>
      </c>
      <c r="C1937" s="5" t="s">
        <v>369</v>
      </c>
      <c r="D1937" s="5" t="s">
        <v>372</v>
      </c>
      <c r="E1937" s="6">
        <v>5</v>
      </c>
      <c r="F1937" s="3">
        <v>114.95</v>
      </c>
      <c r="G1937" s="3">
        <v>54</v>
      </c>
      <c r="H1937" s="8">
        <f t="shared" si="390"/>
        <v>10.8</v>
      </c>
      <c r="I1937" s="3">
        <v>60.95</v>
      </c>
      <c r="J1937" s="4">
        <v>0.53</v>
      </c>
      <c r="K1937" s="2" t="str">
        <f t="shared" si="391"/>
        <v>Monday</v>
      </c>
      <c r="L1937" s="5">
        <f t="shared" si="392"/>
        <v>43706</v>
      </c>
      <c r="M1937" s="2" t="str">
        <f t="shared" si="393"/>
        <v>Thursday</v>
      </c>
      <c r="N1937" s="2" t="str">
        <f t="shared" si="394"/>
        <v>Thursday</v>
      </c>
      <c r="O1937" s="12">
        <f t="shared" si="395"/>
        <v>0</v>
      </c>
      <c r="P1937" s="11" t="str">
        <f t="shared" si="396"/>
        <v>Low Cost per Unit</v>
      </c>
      <c r="Q1937" s="12">
        <f t="shared" si="397"/>
        <v>0</v>
      </c>
      <c r="R1937" s="12">
        <f t="shared" si="398"/>
        <v>3.4485000000000001</v>
      </c>
      <c r="S1937" s="12">
        <f t="shared" si="399"/>
        <v>0</v>
      </c>
      <c r="T1937" s="12">
        <f t="shared" si="400"/>
        <v>0</v>
      </c>
      <c r="U1937" s="12">
        <f t="shared" si="401"/>
        <v>0</v>
      </c>
      <c r="V1937" s="13" t="str">
        <f t="shared" ca="1" si="402"/>
        <v>Greater Than 8 Weeks Old</v>
      </c>
    </row>
    <row r="1938" spans="1:22" x14ac:dyDescent="0.35">
      <c r="A1938" s="2" t="s">
        <v>244</v>
      </c>
      <c r="B1938" s="5">
        <v>43706</v>
      </c>
      <c r="C1938" s="5" t="s">
        <v>369</v>
      </c>
      <c r="D1938" s="5" t="s">
        <v>372</v>
      </c>
      <c r="E1938" s="6">
        <v>1</v>
      </c>
      <c r="F1938" s="3">
        <v>22.99</v>
      </c>
      <c r="G1938" s="3">
        <v>10.8</v>
      </c>
      <c r="H1938" s="8">
        <f t="shared" si="390"/>
        <v>10.8</v>
      </c>
      <c r="I1938" s="3">
        <v>12.19</v>
      </c>
      <c r="J1938" s="4">
        <v>0.53</v>
      </c>
      <c r="K1938" s="2" t="str">
        <f t="shared" si="391"/>
        <v>Thursday</v>
      </c>
      <c r="L1938" s="5">
        <f t="shared" si="392"/>
        <v>43709</v>
      </c>
      <c r="M1938" s="2" t="str">
        <f t="shared" si="393"/>
        <v>Sunday</v>
      </c>
      <c r="N1938" s="2" t="str">
        <f t="shared" si="394"/>
        <v>Monday</v>
      </c>
      <c r="O1938" s="12">
        <f t="shared" si="395"/>
        <v>0</v>
      </c>
      <c r="P1938" s="11" t="str">
        <f t="shared" si="396"/>
        <v>Low Cost per Unit</v>
      </c>
      <c r="Q1938" s="12">
        <f t="shared" si="397"/>
        <v>0</v>
      </c>
      <c r="R1938" s="12">
        <f t="shared" si="398"/>
        <v>0</v>
      </c>
      <c r="S1938" s="12">
        <f t="shared" si="399"/>
        <v>0</v>
      </c>
      <c r="T1938" s="12">
        <f t="shared" si="400"/>
        <v>0</v>
      </c>
      <c r="U1938" s="12">
        <f t="shared" si="401"/>
        <v>0</v>
      </c>
      <c r="V1938" s="13" t="str">
        <f t="shared" ca="1" si="402"/>
        <v>Greater Than 8 Weeks Old</v>
      </c>
    </row>
    <row r="1939" spans="1:22" x14ac:dyDescent="0.35">
      <c r="A1939" s="2" t="s">
        <v>302</v>
      </c>
      <c r="B1939" s="5">
        <v>43684</v>
      </c>
      <c r="C1939" s="5" t="s">
        <v>369</v>
      </c>
      <c r="D1939" s="5" t="s">
        <v>372</v>
      </c>
      <c r="E1939" s="6">
        <v>1</v>
      </c>
      <c r="F1939" s="3">
        <v>24</v>
      </c>
      <c r="G1939" s="3">
        <v>10.5</v>
      </c>
      <c r="H1939" s="8">
        <f t="shared" si="390"/>
        <v>10.5</v>
      </c>
      <c r="I1939" s="3">
        <v>13.5</v>
      </c>
      <c r="J1939" s="4">
        <v>0.56000000000000005</v>
      </c>
      <c r="K1939" s="2" t="str">
        <f t="shared" si="391"/>
        <v>Wednesday</v>
      </c>
      <c r="L1939" s="5">
        <f t="shared" si="392"/>
        <v>43687</v>
      </c>
      <c r="M1939" s="2" t="str">
        <f t="shared" si="393"/>
        <v>Saturday</v>
      </c>
      <c r="N1939" s="2" t="str">
        <f t="shared" si="394"/>
        <v>Saturday</v>
      </c>
      <c r="O1939" s="12">
        <f t="shared" si="395"/>
        <v>0</v>
      </c>
      <c r="P1939" s="11" t="str">
        <f t="shared" si="396"/>
        <v>Low Cost per Unit</v>
      </c>
      <c r="Q1939" s="12">
        <f t="shared" si="397"/>
        <v>0</v>
      </c>
      <c r="R1939" s="12">
        <f t="shared" si="398"/>
        <v>0</v>
      </c>
      <c r="S1939" s="12">
        <f t="shared" si="399"/>
        <v>0</v>
      </c>
      <c r="T1939" s="12">
        <f t="shared" si="400"/>
        <v>0</v>
      </c>
      <c r="U1939" s="12">
        <f t="shared" si="401"/>
        <v>0</v>
      </c>
      <c r="V1939" s="13" t="str">
        <f t="shared" ca="1" si="402"/>
        <v>Greater Than 8 Weeks Old</v>
      </c>
    </row>
    <row r="1940" spans="1:22" x14ac:dyDescent="0.35">
      <c r="A1940" s="2" t="s">
        <v>302</v>
      </c>
      <c r="B1940" s="5">
        <v>43685</v>
      </c>
      <c r="C1940" s="5" t="s">
        <v>369</v>
      </c>
      <c r="D1940" s="5" t="s">
        <v>372</v>
      </c>
      <c r="E1940" s="6">
        <v>2</v>
      </c>
      <c r="F1940" s="3">
        <v>48</v>
      </c>
      <c r="G1940" s="3">
        <v>21</v>
      </c>
      <c r="H1940" s="8">
        <f t="shared" si="390"/>
        <v>10.5</v>
      </c>
      <c r="I1940" s="3">
        <v>27</v>
      </c>
      <c r="J1940" s="4">
        <v>0.56000000000000005</v>
      </c>
      <c r="K1940" s="2" t="str">
        <f t="shared" si="391"/>
        <v>Thursday</v>
      </c>
      <c r="L1940" s="5">
        <f t="shared" si="392"/>
        <v>43688</v>
      </c>
      <c r="M1940" s="2" t="str">
        <f t="shared" si="393"/>
        <v>Sunday</v>
      </c>
      <c r="N1940" s="2" t="str">
        <f t="shared" si="394"/>
        <v>Monday</v>
      </c>
      <c r="O1940" s="12">
        <f t="shared" si="395"/>
        <v>0</v>
      </c>
      <c r="P1940" s="11" t="str">
        <f t="shared" si="396"/>
        <v>Low Cost per Unit</v>
      </c>
      <c r="Q1940" s="12">
        <f t="shared" si="397"/>
        <v>0</v>
      </c>
      <c r="R1940" s="12">
        <f t="shared" si="398"/>
        <v>1.44</v>
      </c>
      <c r="S1940" s="12">
        <f t="shared" si="399"/>
        <v>0</v>
      </c>
      <c r="T1940" s="12">
        <f t="shared" si="400"/>
        <v>0</v>
      </c>
      <c r="U1940" s="12">
        <f t="shared" si="401"/>
        <v>0</v>
      </c>
      <c r="V1940" s="13" t="str">
        <f t="shared" ca="1" si="402"/>
        <v>Greater Than 8 Weeks Old</v>
      </c>
    </row>
    <row r="1941" spans="1:22" x14ac:dyDescent="0.35">
      <c r="A1941" s="2" t="s">
        <v>302</v>
      </c>
      <c r="B1941" s="5">
        <v>43686</v>
      </c>
      <c r="C1941" s="5" t="s">
        <v>369</v>
      </c>
      <c r="D1941" s="5" t="s">
        <v>372</v>
      </c>
      <c r="E1941" s="6">
        <v>6</v>
      </c>
      <c r="F1941" s="3">
        <v>144</v>
      </c>
      <c r="G1941" s="3">
        <v>63</v>
      </c>
      <c r="H1941" s="8">
        <f t="shared" si="390"/>
        <v>10.5</v>
      </c>
      <c r="I1941" s="3">
        <v>81</v>
      </c>
      <c r="J1941" s="4">
        <v>0.56000000000000005</v>
      </c>
      <c r="K1941" s="2" t="str">
        <f t="shared" si="391"/>
        <v>Friday</v>
      </c>
      <c r="L1941" s="5">
        <f t="shared" si="392"/>
        <v>43689</v>
      </c>
      <c r="M1941" s="2" t="str">
        <f t="shared" si="393"/>
        <v>Monday</v>
      </c>
      <c r="N1941" s="2" t="str">
        <f t="shared" si="394"/>
        <v>Monday</v>
      </c>
      <c r="O1941" s="12">
        <f t="shared" si="395"/>
        <v>0</v>
      </c>
      <c r="P1941" s="11" t="str">
        <f t="shared" si="396"/>
        <v>Low Cost per Unit</v>
      </c>
      <c r="Q1941" s="12">
        <f t="shared" si="397"/>
        <v>0</v>
      </c>
      <c r="R1941" s="12">
        <f t="shared" si="398"/>
        <v>4.32</v>
      </c>
      <c r="S1941" s="12">
        <f t="shared" si="399"/>
        <v>0</v>
      </c>
      <c r="T1941" s="12">
        <f t="shared" si="400"/>
        <v>0</v>
      </c>
      <c r="U1941" s="12">
        <f t="shared" si="401"/>
        <v>0</v>
      </c>
      <c r="V1941" s="13" t="str">
        <f t="shared" ca="1" si="402"/>
        <v>Greater Than 8 Weeks Old</v>
      </c>
    </row>
    <row r="1942" spans="1:22" x14ac:dyDescent="0.35">
      <c r="A1942" s="2" t="s">
        <v>302</v>
      </c>
      <c r="B1942" s="5">
        <v>43687</v>
      </c>
      <c r="C1942" s="5" t="s">
        <v>369</v>
      </c>
      <c r="D1942" s="5" t="s">
        <v>372</v>
      </c>
      <c r="E1942" s="6">
        <v>4</v>
      </c>
      <c r="F1942" s="3">
        <v>96</v>
      </c>
      <c r="G1942" s="3">
        <v>42</v>
      </c>
      <c r="H1942" s="8">
        <f t="shared" si="390"/>
        <v>10.5</v>
      </c>
      <c r="I1942" s="3">
        <v>54</v>
      </c>
      <c r="J1942" s="4">
        <v>0.56000000000000005</v>
      </c>
      <c r="K1942" s="2" t="str">
        <f t="shared" si="391"/>
        <v>Saturday</v>
      </c>
      <c r="L1942" s="5">
        <f t="shared" si="392"/>
        <v>43690</v>
      </c>
      <c r="M1942" s="2" t="str">
        <f t="shared" si="393"/>
        <v>Tuesday</v>
      </c>
      <c r="N1942" s="2" t="str">
        <f t="shared" si="394"/>
        <v>Tuesday</v>
      </c>
      <c r="O1942" s="12">
        <f t="shared" si="395"/>
        <v>0</v>
      </c>
      <c r="P1942" s="11" t="str">
        <f t="shared" si="396"/>
        <v>Low Cost per Unit</v>
      </c>
      <c r="Q1942" s="12">
        <f t="shared" si="397"/>
        <v>0</v>
      </c>
      <c r="R1942" s="12">
        <f t="shared" si="398"/>
        <v>2.88</v>
      </c>
      <c r="S1942" s="12">
        <f t="shared" si="399"/>
        <v>0</v>
      </c>
      <c r="T1942" s="12">
        <f t="shared" si="400"/>
        <v>9.6000000000000014</v>
      </c>
      <c r="U1942" s="12">
        <f t="shared" si="401"/>
        <v>0</v>
      </c>
      <c r="V1942" s="13" t="str">
        <f t="shared" ca="1" si="402"/>
        <v>Greater Than 8 Weeks Old</v>
      </c>
    </row>
    <row r="1943" spans="1:22" x14ac:dyDescent="0.35">
      <c r="A1943" s="2" t="s">
        <v>302</v>
      </c>
      <c r="B1943" s="5">
        <v>43688</v>
      </c>
      <c r="C1943" s="5" t="s">
        <v>369</v>
      </c>
      <c r="D1943" s="5" t="s">
        <v>372</v>
      </c>
      <c r="E1943" s="6">
        <v>3</v>
      </c>
      <c r="F1943" s="3">
        <v>72</v>
      </c>
      <c r="G1943" s="3">
        <v>31.5</v>
      </c>
      <c r="H1943" s="8">
        <f t="shared" si="390"/>
        <v>10.5</v>
      </c>
      <c r="I1943" s="3">
        <v>40.5</v>
      </c>
      <c r="J1943" s="4">
        <v>0.56000000000000005</v>
      </c>
      <c r="K1943" s="2" t="str">
        <f t="shared" si="391"/>
        <v>Sunday</v>
      </c>
      <c r="L1943" s="5">
        <f t="shared" si="392"/>
        <v>43691</v>
      </c>
      <c r="M1943" s="2" t="str">
        <f t="shared" si="393"/>
        <v>Wednesday</v>
      </c>
      <c r="N1943" s="2" t="str">
        <f t="shared" si="394"/>
        <v>Wednesday</v>
      </c>
      <c r="O1943" s="12">
        <f t="shared" si="395"/>
        <v>0</v>
      </c>
      <c r="P1943" s="11" t="str">
        <f t="shared" si="396"/>
        <v>Low Cost per Unit</v>
      </c>
      <c r="Q1943" s="12">
        <f t="shared" si="397"/>
        <v>0</v>
      </c>
      <c r="R1943" s="12">
        <f t="shared" si="398"/>
        <v>2.16</v>
      </c>
      <c r="S1943" s="12">
        <f t="shared" si="399"/>
        <v>0</v>
      </c>
      <c r="T1943" s="12">
        <f t="shared" si="400"/>
        <v>0</v>
      </c>
      <c r="U1943" s="12">
        <f t="shared" si="401"/>
        <v>0</v>
      </c>
      <c r="V1943" s="13" t="str">
        <f t="shared" ca="1" si="402"/>
        <v>Greater Than 8 Weeks Old</v>
      </c>
    </row>
    <row r="1944" spans="1:22" x14ac:dyDescent="0.35">
      <c r="A1944" s="2" t="s">
        <v>302</v>
      </c>
      <c r="B1944" s="5">
        <v>43689</v>
      </c>
      <c r="C1944" s="5" t="s">
        <v>369</v>
      </c>
      <c r="D1944" s="5" t="s">
        <v>372</v>
      </c>
      <c r="E1944" s="6">
        <v>2</v>
      </c>
      <c r="F1944" s="3">
        <v>48</v>
      </c>
      <c r="G1944" s="3">
        <v>21</v>
      </c>
      <c r="H1944" s="8">
        <f t="shared" si="390"/>
        <v>10.5</v>
      </c>
      <c r="I1944" s="3">
        <v>27</v>
      </c>
      <c r="J1944" s="4">
        <v>0.56000000000000005</v>
      </c>
      <c r="K1944" s="2" t="str">
        <f t="shared" si="391"/>
        <v>Monday</v>
      </c>
      <c r="L1944" s="5">
        <f t="shared" si="392"/>
        <v>43692</v>
      </c>
      <c r="M1944" s="2" t="str">
        <f t="shared" si="393"/>
        <v>Thursday</v>
      </c>
      <c r="N1944" s="2" t="str">
        <f t="shared" si="394"/>
        <v>Thursday</v>
      </c>
      <c r="O1944" s="12">
        <f t="shared" si="395"/>
        <v>0</v>
      </c>
      <c r="P1944" s="11" t="str">
        <f t="shared" si="396"/>
        <v>Low Cost per Unit</v>
      </c>
      <c r="Q1944" s="12">
        <f t="shared" si="397"/>
        <v>0</v>
      </c>
      <c r="R1944" s="12">
        <f t="shared" si="398"/>
        <v>1.44</v>
      </c>
      <c r="S1944" s="12">
        <f t="shared" si="399"/>
        <v>0</v>
      </c>
      <c r="T1944" s="12">
        <f t="shared" si="400"/>
        <v>0</v>
      </c>
      <c r="U1944" s="12">
        <f t="shared" si="401"/>
        <v>0</v>
      </c>
      <c r="V1944" s="13" t="str">
        <f t="shared" ca="1" si="402"/>
        <v>Greater Than 8 Weeks Old</v>
      </c>
    </row>
    <row r="1945" spans="1:22" x14ac:dyDescent="0.35">
      <c r="A1945" s="2" t="s">
        <v>302</v>
      </c>
      <c r="B1945" s="5">
        <v>43690</v>
      </c>
      <c r="C1945" s="5" t="s">
        <v>369</v>
      </c>
      <c r="D1945" s="5" t="s">
        <v>372</v>
      </c>
      <c r="E1945" s="6">
        <v>7</v>
      </c>
      <c r="F1945" s="3">
        <v>132.93</v>
      </c>
      <c r="G1945" s="3">
        <v>73.5</v>
      </c>
      <c r="H1945" s="8">
        <f t="shared" si="390"/>
        <v>10.5</v>
      </c>
      <c r="I1945" s="3">
        <v>59.43</v>
      </c>
      <c r="J1945" s="4">
        <v>0.45</v>
      </c>
      <c r="K1945" s="2" t="str">
        <f t="shared" si="391"/>
        <v>Tuesday</v>
      </c>
      <c r="L1945" s="5">
        <f t="shared" si="392"/>
        <v>43693</v>
      </c>
      <c r="M1945" s="2" t="str">
        <f t="shared" si="393"/>
        <v>Friday</v>
      </c>
      <c r="N1945" s="2" t="str">
        <f t="shared" si="394"/>
        <v>Friday</v>
      </c>
      <c r="O1945" s="12">
        <f t="shared" si="395"/>
        <v>6.6465000000000005</v>
      </c>
      <c r="P1945" s="11" t="str">
        <f t="shared" si="396"/>
        <v>Low Cost per Unit</v>
      </c>
      <c r="Q1945" s="12">
        <f t="shared" si="397"/>
        <v>0</v>
      </c>
      <c r="R1945" s="12">
        <f t="shared" si="398"/>
        <v>3.9879000000000002</v>
      </c>
      <c r="S1945" s="12">
        <f t="shared" si="399"/>
        <v>0</v>
      </c>
      <c r="T1945" s="12">
        <f t="shared" si="400"/>
        <v>0</v>
      </c>
      <c r="U1945" s="12">
        <f t="shared" si="401"/>
        <v>0</v>
      </c>
      <c r="V1945" s="13" t="str">
        <f t="shared" ca="1" si="402"/>
        <v>Greater Than 8 Weeks Old</v>
      </c>
    </row>
    <row r="1946" spans="1:22" x14ac:dyDescent="0.35">
      <c r="A1946" s="2" t="s">
        <v>302</v>
      </c>
      <c r="B1946" s="5">
        <v>43691</v>
      </c>
      <c r="C1946" s="5" t="s">
        <v>369</v>
      </c>
      <c r="D1946" s="5" t="s">
        <v>372</v>
      </c>
      <c r="E1946" s="6">
        <v>2</v>
      </c>
      <c r="F1946" s="3">
        <v>37.979999999999997</v>
      </c>
      <c r="G1946" s="3">
        <v>21</v>
      </c>
      <c r="H1946" s="8">
        <f t="shared" si="390"/>
        <v>10.5</v>
      </c>
      <c r="I1946" s="3">
        <v>16.98</v>
      </c>
      <c r="J1946" s="4">
        <v>0.45</v>
      </c>
      <c r="K1946" s="2" t="str">
        <f t="shared" si="391"/>
        <v>Wednesday</v>
      </c>
      <c r="L1946" s="5">
        <f t="shared" si="392"/>
        <v>43694</v>
      </c>
      <c r="M1946" s="2" t="str">
        <f t="shared" si="393"/>
        <v>Saturday</v>
      </c>
      <c r="N1946" s="2" t="str">
        <f t="shared" si="394"/>
        <v>Saturday</v>
      </c>
      <c r="O1946" s="12">
        <f t="shared" si="395"/>
        <v>0</v>
      </c>
      <c r="P1946" s="11" t="str">
        <f t="shared" si="396"/>
        <v>Low Cost per Unit</v>
      </c>
      <c r="Q1946" s="12">
        <f t="shared" si="397"/>
        <v>0</v>
      </c>
      <c r="R1946" s="12">
        <f t="shared" si="398"/>
        <v>1.1394</v>
      </c>
      <c r="S1946" s="12">
        <f t="shared" si="399"/>
        <v>0</v>
      </c>
      <c r="T1946" s="12">
        <f t="shared" si="400"/>
        <v>0</v>
      </c>
      <c r="U1946" s="12">
        <f t="shared" si="401"/>
        <v>0</v>
      </c>
      <c r="V1946" s="13" t="str">
        <f t="shared" ca="1" si="402"/>
        <v>Greater Than 8 Weeks Old</v>
      </c>
    </row>
    <row r="1947" spans="1:22" x14ac:dyDescent="0.35">
      <c r="A1947" s="2" t="s">
        <v>302</v>
      </c>
      <c r="B1947" s="5">
        <v>43692</v>
      </c>
      <c r="C1947" s="5" t="s">
        <v>369</v>
      </c>
      <c r="D1947" s="5" t="s">
        <v>372</v>
      </c>
      <c r="E1947" s="6">
        <v>4</v>
      </c>
      <c r="F1947" s="3">
        <v>75.959999999999994</v>
      </c>
      <c r="G1947" s="3">
        <v>42</v>
      </c>
      <c r="H1947" s="8">
        <f t="shared" si="390"/>
        <v>10.5</v>
      </c>
      <c r="I1947" s="3">
        <v>33.96</v>
      </c>
      <c r="J1947" s="4">
        <v>0.45</v>
      </c>
      <c r="K1947" s="2" t="str">
        <f t="shared" si="391"/>
        <v>Thursday</v>
      </c>
      <c r="L1947" s="5">
        <f t="shared" si="392"/>
        <v>43695</v>
      </c>
      <c r="M1947" s="2" t="str">
        <f t="shared" si="393"/>
        <v>Sunday</v>
      </c>
      <c r="N1947" s="2" t="str">
        <f t="shared" si="394"/>
        <v>Monday</v>
      </c>
      <c r="O1947" s="12">
        <f t="shared" si="395"/>
        <v>0</v>
      </c>
      <c r="P1947" s="11" t="str">
        <f t="shared" si="396"/>
        <v>Low Cost per Unit</v>
      </c>
      <c r="Q1947" s="12">
        <f t="shared" si="397"/>
        <v>0</v>
      </c>
      <c r="R1947" s="12">
        <f t="shared" si="398"/>
        <v>2.2787999999999999</v>
      </c>
      <c r="S1947" s="12">
        <f t="shared" si="399"/>
        <v>0</v>
      </c>
      <c r="T1947" s="12">
        <f t="shared" si="400"/>
        <v>0</v>
      </c>
      <c r="U1947" s="12">
        <f t="shared" si="401"/>
        <v>0</v>
      </c>
      <c r="V1947" s="13" t="str">
        <f t="shared" ca="1" si="402"/>
        <v>Greater Than 8 Weeks Old</v>
      </c>
    </row>
    <row r="1948" spans="1:22" x14ac:dyDescent="0.35">
      <c r="A1948" s="2" t="s">
        <v>302</v>
      </c>
      <c r="B1948" s="5">
        <v>43693</v>
      </c>
      <c r="C1948" s="5" t="s">
        <v>369</v>
      </c>
      <c r="D1948" s="5" t="s">
        <v>372</v>
      </c>
      <c r="E1948" s="6">
        <v>1</v>
      </c>
      <c r="F1948" s="3">
        <v>18.989999999999998</v>
      </c>
      <c r="G1948" s="3">
        <v>10.5</v>
      </c>
      <c r="H1948" s="8">
        <f t="shared" si="390"/>
        <v>10.5</v>
      </c>
      <c r="I1948" s="3">
        <v>8.49</v>
      </c>
      <c r="J1948" s="4">
        <v>0.45</v>
      </c>
      <c r="K1948" s="2" t="str">
        <f t="shared" si="391"/>
        <v>Friday</v>
      </c>
      <c r="L1948" s="5">
        <f t="shared" si="392"/>
        <v>43696</v>
      </c>
      <c r="M1948" s="2" t="str">
        <f t="shared" si="393"/>
        <v>Monday</v>
      </c>
      <c r="N1948" s="2" t="str">
        <f t="shared" si="394"/>
        <v>Monday</v>
      </c>
      <c r="O1948" s="12">
        <f t="shared" si="395"/>
        <v>0</v>
      </c>
      <c r="P1948" s="11" t="str">
        <f t="shared" si="396"/>
        <v>Low Cost per Unit</v>
      </c>
      <c r="Q1948" s="12">
        <f t="shared" si="397"/>
        <v>0</v>
      </c>
      <c r="R1948" s="12">
        <f t="shared" si="398"/>
        <v>0</v>
      </c>
      <c r="S1948" s="12">
        <f t="shared" si="399"/>
        <v>0</v>
      </c>
      <c r="T1948" s="12">
        <f t="shared" si="400"/>
        <v>0</v>
      </c>
      <c r="U1948" s="12">
        <f t="shared" si="401"/>
        <v>0</v>
      </c>
      <c r="V1948" s="13" t="str">
        <f t="shared" ca="1" si="402"/>
        <v>Greater Than 8 Weeks Old</v>
      </c>
    </row>
    <row r="1949" spans="1:22" x14ac:dyDescent="0.35">
      <c r="A1949" s="2" t="s">
        <v>302</v>
      </c>
      <c r="B1949" s="5">
        <v>43694</v>
      </c>
      <c r="C1949" s="5" t="s">
        <v>369</v>
      </c>
      <c r="D1949" s="5" t="s">
        <v>372</v>
      </c>
      <c r="E1949" s="6">
        <v>2</v>
      </c>
      <c r="F1949" s="3">
        <v>37.979999999999997</v>
      </c>
      <c r="G1949" s="3">
        <v>21</v>
      </c>
      <c r="H1949" s="8">
        <f t="shared" si="390"/>
        <v>10.5</v>
      </c>
      <c r="I1949" s="3">
        <v>16.98</v>
      </c>
      <c r="J1949" s="4">
        <v>0.45</v>
      </c>
      <c r="K1949" s="2" t="str">
        <f t="shared" si="391"/>
        <v>Saturday</v>
      </c>
      <c r="L1949" s="5">
        <f t="shared" si="392"/>
        <v>43697</v>
      </c>
      <c r="M1949" s="2" t="str">
        <f t="shared" si="393"/>
        <v>Tuesday</v>
      </c>
      <c r="N1949" s="2" t="str">
        <f t="shared" si="394"/>
        <v>Tuesday</v>
      </c>
      <c r="O1949" s="12">
        <f t="shared" si="395"/>
        <v>0</v>
      </c>
      <c r="P1949" s="11" t="str">
        <f t="shared" si="396"/>
        <v>Low Cost per Unit</v>
      </c>
      <c r="Q1949" s="12">
        <f t="shared" si="397"/>
        <v>0</v>
      </c>
      <c r="R1949" s="12">
        <f t="shared" si="398"/>
        <v>1.1394</v>
      </c>
      <c r="S1949" s="12">
        <f t="shared" si="399"/>
        <v>0</v>
      </c>
      <c r="T1949" s="12">
        <f t="shared" si="400"/>
        <v>3.798</v>
      </c>
      <c r="U1949" s="12">
        <f t="shared" si="401"/>
        <v>0</v>
      </c>
      <c r="V1949" s="13" t="str">
        <f t="shared" ca="1" si="402"/>
        <v>Greater Than 8 Weeks Old</v>
      </c>
    </row>
    <row r="1950" spans="1:22" x14ac:dyDescent="0.35">
      <c r="A1950" s="2" t="s">
        <v>302</v>
      </c>
      <c r="B1950" s="5">
        <v>43695</v>
      </c>
      <c r="C1950" s="5" t="s">
        <v>369</v>
      </c>
      <c r="D1950" s="5" t="s">
        <v>372</v>
      </c>
      <c r="E1950" s="6">
        <v>1</v>
      </c>
      <c r="F1950" s="3">
        <v>18.989999999999998</v>
      </c>
      <c r="G1950" s="3">
        <v>10.5</v>
      </c>
      <c r="H1950" s="8">
        <f t="shared" si="390"/>
        <v>10.5</v>
      </c>
      <c r="I1950" s="3">
        <v>8.49</v>
      </c>
      <c r="J1950" s="4">
        <v>0.45</v>
      </c>
      <c r="K1950" s="2" t="str">
        <f t="shared" si="391"/>
        <v>Sunday</v>
      </c>
      <c r="L1950" s="5">
        <f t="shared" si="392"/>
        <v>43698</v>
      </c>
      <c r="M1950" s="2" t="str">
        <f t="shared" si="393"/>
        <v>Wednesday</v>
      </c>
      <c r="N1950" s="2" t="str">
        <f t="shared" si="394"/>
        <v>Wednesday</v>
      </c>
      <c r="O1950" s="12">
        <f t="shared" si="395"/>
        <v>0</v>
      </c>
      <c r="P1950" s="11" t="str">
        <f t="shared" si="396"/>
        <v>Low Cost per Unit</v>
      </c>
      <c r="Q1950" s="12">
        <f t="shared" si="397"/>
        <v>0</v>
      </c>
      <c r="R1950" s="12">
        <f t="shared" si="398"/>
        <v>0</v>
      </c>
      <c r="S1950" s="12">
        <f t="shared" si="399"/>
        <v>0</v>
      </c>
      <c r="T1950" s="12">
        <f t="shared" si="400"/>
        <v>0</v>
      </c>
      <c r="U1950" s="12">
        <f t="shared" si="401"/>
        <v>0</v>
      </c>
      <c r="V1950" s="13" t="str">
        <f t="shared" ca="1" si="402"/>
        <v>Greater Than 8 Weeks Old</v>
      </c>
    </row>
    <row r="1951" spans="1:22" x14ac:dyDescent="0.35">
      <c r="A1951" s="2" t="s">
        <v>302</v>
      </c>
      <c r="B1951" s="5">
        <v>43696</v>
      </c>
      <c r="C1951" s="5" t="s">
        <v>369</v>
      </c>
      <c r="D1951" s="5" t="s">
        <v>372</v>
      </c>
      <c r="E1951" s="6">
        <v>2</v>
      </c>
      <c r="F1951" s="3">
        <v>37.979999999999997</v>
      </c>
      <c r="G1951" s="3">
        <v>21</v>
      </c>
      <c r="H1951" s="8">
        <f t="shared" si="390"/>
        <v>10.5</v>
      </c>
      <c r="I1951" s="3">
        <v>16.98</v>
      </c>
      <c r="J1951" s="4">
        <v>0.45</v>
      </c>
      <c r="K1951" s="2" t="str">
        <f t="shared" si="391"/>
        <v>Monday</v>
      </c>
      <c r="L1951" s="5">
        <f t="shared" si="392"/>
        <v>43699</v>
      </c>
      <c r="M1951" s="2" t="str">
        <f t="shared" si="393"/>
        <v>Thursday</v>
      </c>
      <c r="N1951" s="2" t="str">
        <f t="shared" si="394"/>
        <v>Thursday</v>
      </c>
      <c r="O1951" s="12">
        <f t="shared" si="395"/>
        <v>0</v>
      </c>
      <c r="P1951" s="11" t="str">
        <f t="shared" si="396"/>
        <v>Low Cost per Unit</v>
      </c>
      <c r="Q1951" s="12">
        <f t="shared" si="397"/>
        <v>0</v>
      </c>
      <c r="R1951" s="12">
        <f t="shared" si="398"/>
        <v>1.1394</v>
      </c>
      <c r="S1951" s="12">
        <f t="shared" si="399"/>
        <v>0</v>
      </c>
      <c r="T1951" s="12">
        <f t="shared" si="400"/>
        <v>0</v>
      </c>
      <c r="U1951" s="12">
        <f t="shared" si="401"/>
        <v>0</v>
      </c>
      <c r="V1951" s="13" t="str">
        <f t="shared" ca="1" si="402"/>
        <v>Greater Than 8 Weeks Old</v>
      </c>
    </row>
    <row r="1952" spans="1:22" x14ac:dyDescent="0.35">
      <c r="A1952" s="2" t="s">
        <v>302</v>
      </c>
      <c r="B1952" s="5">
        <v>43697</v>
      </c>
      <c r="C1952" s="5" t="s">
        <v>369</v>
      </c>
      <c r="D1952" s="5" t="s">
        <v>372</v>
      </c>
      <c r="E1952" s="6">
        <v>4</v>
      </c>
      <c r="F1952" s="3">
        <v>75.959999999999994</v>
      </c>
      <c r="G1952" s="3">
        <v>42</v>
      </c>
      <c r="H1952" s="8">
        <f t="shared" si="390"/>
        <v>10.5</v>
      </c>
      <c r="I1952" s="3">
        <v>33.96</v>
      </c>
      <c r="J1952" s="4">
        <v>0.45</v>
      </c>
      <c r="K1952" s="2" t="str">
        <f t="shared" si="391"/>
        <v>Tuesday</v>
      </c>
      <c r="L1952" s="5">
        <f t="shared" si="392"/>
        <v>43700</v>
      </c>
      <c r="M1952" s="2" t="str">
        <f t="shared" si="393"/>
        <v>Friday</v>
      </c>
      <c r="N1952" s="2" t="str">
        <f t="shared" si="394"/>
        <v>Friday</v>
      </c>
      <c r="O1952" s="12">
        <f t="shared" si="395"/>
        <v>3.798</v>
      </c>
      <c r="P1952" s="11" t="str">
        <f t="shared" si="396"/>
        <v>Low Cost per Unit</v>
      </c>
      <c r="Q1952" s="12">
        <f t="shared" si="397"/>
        <v>0</v>
      </c>
      <c r="R1952" s="12">
        <f t="shared" si="398"/>
        <v>2.2787999999999999</v>
      </c>
      <c r="S1952" s="12">
        <f t="shared" si="399"/>
        <v>0</v>
      </c>
      <c r="T1952" s="12">
        <f t="shared" si="400"/>
        <v>0</v>
      </c>
      <c r="U1952" s="12">
        <f t="shared" si="401"/>
        <v>0</v>
      </c>
      <c r="V1952" s="13" t="str">
        <f t="shared" ca="1" si="402"/>
        <v>Greater Than 8 Weeks Old</v>
      </c>
    </row>
    <row r="1953" spans="1:22" x14ac:dyDescent="0.35">
      <c r="A1953" s="2" t="s">
        <v>302</v>
      </c>
      <c r="B1953" s="5">
        <v>43698</v>
      </c>
      <c r="C1953" s="5" t="s">
        <v>369</v>
      </c>
      <c r="D1953" s="5" t="s">
        <v>372</v>
      </c>
      <c r="E1953" s="6">
        <v>9</v>
      </c>
      <c r="F1953" s="3">
        <v>170.91</v>
      </c>
      <c r="G1953" s="3">
        <v>94.5</v>
      </c>
      <c r="H1953" s="8">
        <f t="shared" si="390"/>
        <v>10.5</v>
      </c>
      <c r="I1953" s="3">
        <v>76.41</v>
      </c>
      <c r="J1953" s="4">
        <v>0.45</v>
      </c>
      <c r="K1953" s="2" t="str">
        <f t="shared" si="391"/>
        <v>Wednesday</v>
      </c>
      <c r="L1953" s="5">
        <f t="shared" si="392"/>
        <v>43701</v>
      </c>
      <c r="M1953" s="2" t="str">
        <f t="shared" si="393"/>
        <v>Saturday</v>
      </c>
      <c r="N1953" s="2" t="str">
        <f t="shared" si="394"/>
        <v>Saturday</v>
      </c>
      <c r="O1953" s="12">
        <f t="shared" si="395"/>
        <v>0</v>
      </c>
      <c r="P1953" s="11" t="str">
        <f t="shared" si="396"/>
        <v>Low Cost per Unit</v>
      </c>
      <c r="Q1953" s="12">
        <f t="shared" si="397"/>
        <v>0</v>
      </c>
      <c r="R1953" s="12">
        <f t="shared" si="398"/>
        <v>5.1273</v>
      </c>
      <c r="S1953" s="12">
        <f t="shared" si="399"/>
        <v>0</v>
      </c>
      <c r="T1953" s="12">
        <f t="shared" si="400"/>
        <v>0</v>
      </c>
      <c r="U1953" s="12">
        <f t="shared" si="401"/>
        <v>0</v>
      </c>
      <c r="V1953" s="13" t="str">
        <f t="shared" ca="1" si="402"/>
        <v>Greater Than 8 Weeks Old</v>
      </c>
    </row>
    <row r="1954" spans="1:22" x14ac:dyDescent="0.35">
      <c r="A1954" s="2" t="s">
        <v>302</v>
      </c>
      <c r="B1954" s="5">
        <v>43699</v>
      </c>
      <c r="C1954" s="5" t="s">
        <v>369</v>
      </c>
      <c r="D1954" s="5" t="s">
        <v>372</v>
      </c>
      <c r="E1954" s="6">
        <v>1</v>
      </c>
      <c r="F1954" s="3">
        <v>18.989999999999998</v>
      </c>
      <c r="G1954" s="3">
        <v>10.5</v>
      </c>
      <c r="H1954" s="8">
        <f t="shared" si="390"/>
        <v>10.5</v>
      </c>
      <c r="I1954" s="3">
        <v>8.49</v>
      </c>
      <c r="J1954" s="4">
        <v>0.45</v>
      </c>
      <c r="K1954" s="2" t="str">
        <f t="shared" si="391"/>
        <v>Thursday</v>
      </c>
      <c r="L1954" s="5">
        <f t="shared" si="392"/>
        <v>43702</v>
      </c>
      <c r="M1954" s="2" t="str">
        <f t="shared" si="393"/>
        <v>Sunday</v>
      </c>
      <c r="N1954" s="2" t="str">
        <f t="shared" si="394"/>
        <v>Monday</v>
      </c>
      <c r="O1954" s="12">
        <f t="shared" si="395"/>
        <v>0</v>
      </c>
      <c r="P1954" s="11" t="str">
        <f t="shared" si="396"/>
        <v>Low Cost per Unit</v>
      </c>
      <c r="Q1954" s="12">
        <f t="shared" si="397"/>
        <v>0</v>
      </c>
      <c r="R1954" s="12">
        <f t="shared" si="398"/>
        <v>0</v>
      </c>
      <c r="S1954" s="12">
        <f t="shared" si="399"/>
        <v>0</v>
      </c>
      <c r="T1954" s="12">
        <f t="shared" si="400"/>
        <v>0</v>
      </c>
      <c r="U1954" s="12">
        <f t="shared" si="401"/>
        <v>0</v>
      </c>
      <c r="V1954" s="13" t="str">
        <f t="shared" ca="1" si="402"/>
        <v>Greater Than 8 Weeks Old</v>
      </c>
    </row>
    <row r="1955" spans="1:22" x14ac:dyDescent="0.35">
      <c r="A1955" s="2" t="s">
        <v>302</v>
      </c>
      <c r="B1955" s="5">
        <v>43700</v>
      </c>
      <c r="C1955" s="5" t="s">
        <v>369</v>
      </c>
      <c r="D1955" s="5" t="s">
        <v>372</v>
      </c>
      <c r="E1955" s="6">
        <v>2</v>
      </c>
      <c r="F1955" s="3">
        <v>37.979999999999997</v>
      </c>
      <c r="G1955" s="3">
        <v>21</v>
      </c>
      <c r="H1955" s="8">
        <f t="shared" si="390"/>
        <v>10.5</v>
      </c>
      <c r="I1955" s="3">
        <v>16.98</v>
      </c>
      <c r="J1955" s="4">
        <v>0.45</v>
      </c>
      <c r="K1955" s="2" t="str">
        <f t="shared" si="391"/>
        <v>Friday</v>
      </c>
      <c r="L1955" s="5">
        <f t="shared" si="392"/>
        <v>43703</v>
      </c>
      <c r="M1955" s="2" t="str">
        <f t="shared" si="393"/>
        <v>Monday</v>
      </c>
      <c r="N1955" s="2" t="str">
        <f t="shared" si="394"/>
        <v>Monday</v>
      </c>
      <c r="O1955" s="12">
        <f t="shared" si="395"/>
        <v>0</v>
      </c>
      <c r="P1955" s="11" t="str">
        <f t="shared" si="396"/>
        <v>Low Cost per Unit</v>
      </c>
      <c r="Q1955" s="12">
        <f t="shared" si="397"/>
        <v>0</v>
      </c>
      <c r="R1955" s="12">
        <f t="shared" si="398"/>
        <v>1.1394</v>
      </c>
      <c r="S1955" s="12">
        <f t="shared" si="399"/>
        <v>0</v>
      </c>
      <c r="T1955" s="12">
        <f t="shared" si="400"/>
        <v>0</v>
      </c>
      <c r="U1955" s="12">
        <f t="shared" si="401"/>
        <v>0</v>
      </c>
      <c r="V1955" s="13" t="str">
        <f t="shared" ca="1" si="402"/>
        <v>Greater Than 8 Weeks Old</v>
      </c>
    </row>
    <row r="1956" spans="1:22" x14ac:dyDescent="0.35">
      <c r="A1956" s="2" t="s">
        <v>302</v>
      </c>
      <c r="B1956" s="5">
        <v>43701</v>
      </c>
      <c r="C1956" s="5" t="s">
        <v>369</v>
      </c>
      <c r="D1956" s="5" t="s">
        <v>372</v>
      </c>
      <c r="E1956" s="6">
        <v>4</v>
      </c>
      <c r="F1956" s="3">
        <v>75.959999999999994</v>
      </c>
      <c r="G1956" s="3">
        <v>42</v>
      </c>
      <c r="H1956" s="8">
        <f t="shared" si="390"/>
        <v>10.5</v>
      </c>
      <c r="I1956" s="3">
        <v>33.96</v>
      </c>
      <c r="J1956" s="4">
        <v>0.45</v>
      </c>
      <c r="K1956" s="2" t="str">
        <f t="shared" si="391"/>
        <v>Saturday</v>
      </c>
      <c r="L1956" s="5">
        <f t="shared" si="392"/>
        <v>43704</v>
      </c>
      <c r="M1956" s="2" t="str">
        <f t="shared" si="393"/>
        <v>Tuesday</v>
      </c>
      <c r="N1956" s="2" t="str">
        <f t="shared" si="394"/>
        <v>Tuesday</v>
      </c>
      <c r="O1956" s="12">
        <f t="shared" si="395"/>
        <v>0</v>
      </c>
      <c r="P1956" s="11" t="str">
        <f t="shared" si="396"/>
        <v>Low Cost per Unit</v>
      </c>
      <c r="Q1956" s="12">
        <f t="shared" si="397"/>
        <v>0</v>
      </c>
      <c r="R1956" s="12">
        <f t="shared" si="398"/>
        <v>2.2787999999999999</v>
      </c>
      <c r="S1956" s="12">
        <f t="shared" si="399"/>
        <v>0</v>
      </c>
      <c r="T1956" s="12">
        <f t="shared" si="400"/>
        <v>7.5960000000000001</v>
      </c>
      <c r="U1956" s="12">
        <f t="shared" si="401"/>
        <v>0</v>
      </c>
      <c r="V1956" s="13" t="str">
        <f t="shared" ca="1" si="402"/>
        <v>Greater Than 8 Weeks Old</v>
      </c>
    </row>
    <row r="1957" spans="1:22" x14ac:dyDescent="0.35">
      <c r="A1957" s="2" t="s">
        <v>302</v>
      </c>
      <c r="B1957" s="5">
        <v>43702</v>
      </c>
      <c r="C1957" s="5" t="s">
        <v>369</v>
      </c>
      <c r="D1957" s="5" t="s">
        <v>372</v>
      </c>
      <c r="E1957" s="6">
        <v>3</v>
      </c>
      <c r="F1957" s="3">
        <v>56.97</v>
      </c>
      <c r="G1957" s="3">
        <v>31.5</v>
      </c>
      <c r="H1957" s="8">
        <f t="shared" si="390"/>
        <v>10.5</v>
      </c>
      <c r="I1957" s="3">
        <v>25.47</v>
      </c>
      <c r="J1957" s="4">
        <v>0.45</v>
      </c>
      <c r="K1957" s="2" t="str">
        <f t="shared" si="391"/>
        <v>Sunday</v>
      </c>
      <c r="L1957" s="5">
        <f t="shared" si="392"/>
        <v>43705</v>
      </c>
      <c r="M1957" s="2" t="str">
        <f t="shared" si="393"/>
        <v>Wednesday</v>
      </c>
      <c r="N1957" s="2" t="str">
        <f t="shared" si="394"/>
        <v>Wednesday</v>
      </c>
      <c r="O1957" s="12">
        <f t="shared" si="395"/>
        <v>0</v>
      </c>
      <c r="P1957" s="11" t="str">
        <f t="shared" si="396"/>
        <v>Low Cost per Unit</v>
      </c>
      <c r="Q1957" s="12">
        <f t="shared" si="397"/>
        <v>0</v>
      </c>
      <c r="R1957" s="12">
        <f t="shared" si="398"/>
        <v>1.7090999999999998</v>
      </c>
      <c r="S1957" s="12">
        <f t="shared" si="399"/>
        <v>0</v>
      </c>
      <c r="T1957" s="12">
        <f t="shared" si="400"/>
        <v>0</v>
      </c>
      <c r="U1957" s="12">
        <f t="shared" si="401"/>
        <v>0</v>
      </c>
      <c r="V1957" s="13" t="str">
        <f t="shared" ca="1" si="402"/>
        <v>Greater Than 8 Weeks Old</v>
      </c>
    </row>
    <row r="1958" spans="1:22" x14ac:dyDescent="0.35">
      <c r="A1958" s="2" t="s">
        <v>302</v>
      </c>
      <c r="B1958" s="5">
        <v>43703</v>
      </c>
      <c r="C1958" s="5" t="s">
        <v>369</v>
      </c>
      <c r="D1958" s="5" t="s">
        <v>372</v>
      </c>
      <c r="E1958" s="6">
        <v>8</v>
      </c>
      <c r="F1958" s="3">
        <v>151.91999999999999</v>
      </c>
      <c r="G1958" s="3">
        <v>84</v>
      </c>
      <c r="H1958" s="8">
        <f t="shared" si="390"/>
        <v>10.5</v>
      </c>
      <c r="I1958" s="3">
        <v>67.92</v>
      </c>
      <c r="J1958" s="4">
        <v>0.45</v>
      </c>
      <c r="K1958" s="2" t="str">
        <f t="shared" si="391"/>
        <v>Monday</v>
      </c>
      <c r="L1958" s="5">
        <f t="shared" si="392"/>
        <v>43706</v>
      </c>
      <c r="M1958" s="2" t="str">
        <f t="shared" si="393"/>
        <v>Thursday</v>
      </c>
      <c r="N1958" s="2" t="str">
        <f t="shared" si="394"/>
        <v>Thursday</v>
      </c>
      <c r="O1958" s="12">
        <f t="shared" si="395"/>
        <v>0</v>
      </c>
      <c r="P1958" s="11" t="str">
        <f t="shared" si="396"/>
        <v>Low Cost per Unit</v>
      </c>
      <c r="Q1958" s="12">
        <f t="shared" si="397"/>
        <v>0</v>
      </c>
      <c r="R1958" s="12">
        <f t="shared" si="398"/>
        <v>4.5575999999999999</v>
      </c>
      <c r="S1958" s="12">
        <f t="shared" si="399"/>
        <v>0</v>
      </c>
      <c r="T1958" s="12">
        <f t="shared" si="400"/>
        <v>0</v>
      </c>
      <c r="U1958" s="12">
        <f t="shared" si="401"/>
        <v>0</v>
      </c>
      <c r="V1958" s="13" t="str">
        <f t="shared" ca="1" si="402"/>
        <v>Greater Than 8 Weeks Old</v>
      </c>
    </row>
    <row r="1959" spans="1:22" x14ac:dyDescent="0.35">
      <c r="A1959" s="2" t="s">
        <v>302</v>
      </c>
      <c r="B1959" s="5">
        <v>43704</v>
      </c>
      <c r="C1959" s="5" t="s">
        <v>369</v>
      </c>
      <c r="D1959" s="5" t="s">
        <v>372</v>
      </c>
      <c r="E1959" s="6">
        <v>7</v>
      </c>
      <c r="F1959" s="3">
        <v>132.93</v>
      </c>
      <c r="G1959" s="3">
        <v>73.5</v>
      </c>
      <c r="H1959" s="8">
        <f t="shared" si="390"/>
        <v>10.5</v>
      </c>
      <c r="I1959" s="3">
        <v>59.43</v>
      </c>
      <c r="J1959" s="4">
        <v>0.45</v>
      </c>
      <c r="K1959" s="2" t="str">
        <f t="shared" si="391"/>
        <v>Tuesday</v>
      </c>
      <c r="L1959" s="5">
        <f t="shared" si="392"/>
        <v>43707</v>
      </c>
      <c r="M1959" s="2" t="str">
        <f t="shared" si="393"/>
        <v>Friday</v>
      </c>
      <c r="N1959" s="2" t="str">
        <f t="shared" si="394"/>
        <v>Friday</v>
      </c>
      <c r="O1959" s="12">
        <f t="shared" si="395"/>
        <v>6.6465000000000005</v>
      </c>
      <c r="P1959" s="11" t="str">
        <f t="shared" si="396"/>
        <v>Low Cost per Unit</v>
      </c>
      <c r="Q1959" s="12">
        <f t="shared" si="397"/>
        <v>0</v>
      </c>
      <c r="R1959" s="12">
        <f t="shared" si="398"/>
        <v>3.9879000000000002</v>
      </c>
      <c r="S1959" s="12">
        <f t="shared" si="399"/>
        <v>0</v>
      </c>
      <c r="T1959" s="12">
        <f t="shared" si="400"/>
        <v>0</v>
      </c>
      <c r="U1959" s="12">
        <f t="shared" si="401"/>
        <v>0</v>
      </c>
      <c r="V1959" s="13" t="str">
        <f t="shared" ca="1" si="402"/>
        <v>Greater Than 8 Weeks Old</v>
      </c>
    </row>
    <row r="1960" spans="1:22" x14ac:dyDescent="0.35">
      <c r="A1960" s="2" t="s">
        <v>302</v>
      </c>
      <c r="B1960" s="5">
        <v>43705</v>
      </c>
      <c r="C1960" s="5" t="s">
        <v>369</v>
      </c>
      <c r="D1960" s="5" t="s">
        <v>372</v>
      </c>
      <c r="E1960" s="6">
        <v>6</v>
      </c>
      <c r="F1960" s="3">
        <v>113.94</v>
      </c>
      <c r="G1960" s="3">
        <v>63</v>
      </c>
      <c r="H1960" s="8">
        <f t="shared" si="390"/>
        <v>10.5</v>
      </c>
      <c r="I1960" s="3">
        <v>50.94</v>
      </c>
      <c r="J1960" s="4">
        <v>0.45</v>
      </c>
      <c r="K1960" s="2" t="str">
        <f t="shared" si="391"/>
        <v>Wednesday</v>
      </c>
      <c r="L1960" s="5">
        <f t="shared" si="392"/>
        <v>43708</v>
      </c>
      <c r="M1960" s="2" t="str">
        <f t="shared" si="393"/>
        <v>Saturday</v>
      </c>
      <c r="N1960" s="2" t="str">
        <f t="shared" si="394"/>
        <v>Saturday</v>
      </c>
      <c r="O1960" s="12">
        <f t="shared" si="395"/>
        <v>0</v>
      </c>
      <c r="P1960" s="11" t="str">
        <f t="shared" si="396"/>
        <v>Low Cost per Unit</v>
      </c>
      <c r="Q1960" s="12">
        <f t="shared" si="397"/>
        <v>0</v>
      </c>
      <c r="R1960" s="12">
        <f t="shared" si="398"/>
        <v>3.4181999999999997</v>
      </c>
      <c r="S1960" s="12">
        <f t="shared" si="399"/>
        <v>0</v>
      </c>
      <c r="T1960" s="12">
        <f t="shared" si="400"/>
        <v>0</v>
      </c>
      <c r="U1960" s="12">
        <f t="shared" si="401"/>
        <v>0</v>
      </c>
      <c r="V1960" s="13" t="str">
        <f t="shared" ca="1" si="402"/>
        <v>Greater Than 8 Weeks Old</v>
      </c>
    </row>
    <row r="1961" spans="1:22" x14ac:dyDescent="0.35">
      <c r="A1961" s="2" t="s">
        <v>302</v>
      </c>
      <c r="B1961" s="5">
        <v>43706</v>
      </c>
      <c r="C1961" s="5" t="s">
        <v>369</v>
      </c>
      <c r="D1961" s="5" t="s">
        <v>372</v>
      </c>
      <c r="E1961" s="6">
        <v>6</v>
      </c>
      <c r="F1961" s="3">
        <v>113.94</v>
      </c>
      <c r="G1961" s="3">
        <v>63</v>
      </c>
      <c r="H1961" s="8">
        <f t="shared" si="390"/>
        <v>10.5</v>
      </c>
      <c r="I1961" s="3">
        <v>50.94</v>
      </c>
      <c r="J1961" s="4">
        <v>0.45</v>
      </c>
      <c r="K1961" s="2" t="str">
        <f t="shared" si="391"/>
        <v>Thursday</v>
      </c>
      <c r="L1961" s="5">
        <f t="shared" si="392"/>
        <v>43709</v>
      </c>
      <c r="M1961" s="2" t="str">
        <f t="shared" si="393"/>
        <v>Sunday</v>
      </c>
      <c r="N1961" s="2" t="str">
        <f t="shared" si="394"/>
        <v>Monday</v>
      </c>
      <c r="O1961" s="12">
        <f t="shared" si="395"/>
        <v>0</v>
      </c>
      <c r="P1961" s="11" t="str">
        <f t="shared" si="396"/>
        <v>Low Cost per Unit</v>
      </c>
      <c r="Q1961" s="12">
        <f t="shared" si="397"/>
        <v>0</v>
      </c>
      <c r="R1961" s="12">
        <f t="shared" si="398"/>
        <v>3.4181999999999997</v>
      </c>
      <c r="S1961" s="12">
        <f t="shared" si="399"/>
        <v>0</v>
      </c>
      <c r="T1961" s="12">
        <f t="shared" si="400"/>
        <v>0</v>
      </c>
      <c r="U1961" s="12">
        <f t="shared" si="401"/>
        <v>0</v>
      </c>
      <c r="V1961" s="13" t="str">
        <f t="shared" ca="1" si="402"/>
        <v>Greater Than 8 Weeks Old</v>
      </c>
    </row>
    <row r="1962" spans="1:22" x14ac:dyDescent="0.35">
      <c r="A1962" s="2" t="s">
        <v>302</v>
      </c>
      <c r="B1962" s="5">
        <v>43707</v>
      </c>
      <c r="C1962" s="5" t="s">
        <v>369</v>
      </c>
      <c r="D1962" s="5" t="s">
        <v>372</v>
      </c>
      <c r="E1962" s="6">
        <v>1</v>
      </c>
      <c r="F1962" s="3">
        <v>18.989999999999998</v>
      </c>
      <c r="G1962" s="3">
        <v>10.5</v>
      </c>
      <c r="H1962" s="8">
        <f t="shared" si="390"/>
        <v>10.5</v>
      </c>
      <c r="I1962" s="3">
        <v>8.49</v>
      </c>
      <c r="J1962" s="4">
        <v>0.45</v>
      </c>
      <c r="K1962" s="2" t="str">
        <f t="shared" si="391"/>
        <v>Friday</v>
      </c>
      <c r="L1962" s="5">
        <f t="shared" si="392"/>
        <v>43710</v>
      </c>
      <c r="M1962" s="2" t="str">
        <f t="shared" si="393"/>
        <v>Monday</v>
      </c>
      <c r="N1962" s="2" t="str">
        <f t="shared" si="394"/>
        <v>Monday</v>
      </c>
      <c r="O1962" s="12">
        <f t="shared" si="395"/>
        <v>0</v>
      </c>
      <c r="P1962" s="11" t="str">
        <f t="shared" si="396"/>
        <v>Low Cost per Unit</v>
      </c>
      <c r="Q1962" s="12">
        <f t="shared" si="397"/>
        <v>0</v>
      </c>
      <c r="R1962" s="12">
        <f t="shared" si="398"/>
        <v>0</v>
      </c>
      <c r="S1962" s="12">
        <f t="shared" si="399"/>
        <v>0</v>
      </c>
      <c r="T1962" s="12">
        <f t="shared" si="400"/>
        <v>0</v>
      </c>
      <c r="U1962" s="12">
        <f t="shared" si="401"/>
        <v>0</v>
      </c>
      <c r="V1962" s="13" t="str">
        <f t="shared" ca="1" si="402"/>
        <v>Greater Than 8 Weeks Old</v>
      </c>
    </row>
    <row r="1963" spans="1:22" x14ac:dyDescent="0.35">
      <c r="A1963" s="2" t="s">
        <v>288</v>
      </c>
      <c r="B1963" s="5">
        <v>43683</v>
      </c>
      <c r="C1963" s="5" t="s">
        <v>367</v>
      </c>
      <c r="D1963" s="5" t="s">
        <v>368</v>
      </c>
      <c r="E1963" s="6">
        <v>1</v>
      </c>
      <c r="F1963" s="3">
        <v>79</v>
      </c>
      <c r="G1963" s="3">
        <v>18</v>
      </c>
      <c r="H1963" s="8">
        <f t="shared" si="390"/>
        <v>18</v>
      </c>
      <c r="I1963" s="3">
        <v>61</v>
      </c>
      <c r="J1963" s="4">
        <v>0.77</v>
      </c>
      <c r="K1963" s="2" t="str">
        <f t="shared" si="391"/>
        <v>Tuesday</v>
      </c>
      <c r="L1963" s="5">
        <f t="shared" si="392"/>
        <v>43686</v>
      </c>
      <c r="M1963" s="2" t="str">
        <f t="shared" si="393"/>
        <v>Friday</v>
      </c>
      <c r="N1963" s="2" t="str">
        <f t="shared" si="394"/>
        <v>Friday</v>
      </c>
      <c r="O1963" s="12">
        <f t="shared" si="395"/>
        <v>3.95</v>
      </c>
      <c r="P1963" s="11" t="str">
        <f t="shared" si="396"/>
        <v>High Cost per Unit</v>
      </c>
      <c r="Q1963" s="12">
        <f t="shared" si="397"/>
        <v>7.9</v>
      </c>
      <c r="R1963" s="12">
        <f t="shared" si="398"/>
        <v>0</v>
      </c>
      <c r="S1963" s="12">
        <f t="shared" si="399"/>
        <v>0</v>
      </c>
      <c r="T1963" s="12">
        <f t="shared" si="400"/>
        <v>0</v>
      </c>
      <c r="U1963" s="12">
        <f t="shared" si="401"/>
        <v>0</v>
      </c>
      <c r="V1963" s="13" t="str">
        <f t="shared" ca="1" si="402"/>
        <v>Greater Than 8 Weeks Old</v>
      </c>
    </row>
    <row r="1964" spans="1:22" x14ac:dyDescent="0.35">
      <c r="A1964" s="2" t="s">
        <v>288</v>
      </c>
      <c r="B1964" s="5">
        <v>43684</v>
      </c>
      <c r="C1964" s="5" t="s">
        <v>367</v>
      </c>
      <c r="D1964" s="5" t="s">
        <v>368</v>
      </c>
      <c r="E1964" s="6">
        <v>12</v>
      </c>
      <c r="F1964" s="3">
        <v>539.88</v>
      </c>
      <c r="G1964" s="3">
        <v>216</v>
      </c>
      <c r="H1964" s="8">
        <f t="shared" si="390"/>
        <v>18</v>
      </c>
      <c r="I1964" s="3">
        <v>323.88</v>
      </c>
      <c r="J1964" s="4">
        <v>0.6</v>
      </c>
      <c r="K1964" s="2" t="str">
        <f t="shared" si="391"/>
        <v>Wednesday</v>
      </c>
      <c r="L1964" s="5">
        <f t="shared" si="392"/>
        <v>43687</v>
      </c>
      <c r="M1964" s="2" t="str">
        <f t="shared" si="393"/>
        <v>Saturday</v>
      </c>
      <c r="N1964" s="2" t="str">
        <f t="shared" si="394"/>
        <v>Saturday</v>
      </c>
      <c r="O1964" s="12">
        <f t="shared" si="395"/>
        <v>0</v>
      </c>
      <c r="P1964" s="11" t="str">
        <f t="shared" si="396"/>
        <v>High Cost per Unit</v>
      </c>
      <c r="Q1964" s="12">
        <f t="shared" si="397"/>
        <v>53.988</v>
      </c>
      <c r="R1964" s="12">
        <f t="shared" si="398"/>
        <v>16.196400000000001</v>
      </c>
      <c r="S1964" s="12">
        <f t="shared" si="399"/>
        <v>0</v>
      </c>
      <c r="T1964" s="12">
        <f t="shared" si="400"/>
        <v>0</v>
      </c>
      <c r="U1964" s="12">
        <f t="shared" si="401"/>
        <v>0</v>
      </c>
      <c r="V1964" s="13" t="str">
        <f t="shared" ca="1" si="402"/>
        <v>Greater Than 8 Weeks Old</v>
      </c>
    </row>
    <row r="1965" spans="1:22" x14ac:dyDescent="0.35">
      <c r="A1965" s="2" t="s">
        <v>288</v>
      </c>
      <c r="B1965" s="5">
        <v>43685</v>
      </c>
      <c r="C1965" s="5" t="s">
        <v>367</v>
      </c>
      <c r="D1965" s="5" t="s">
        <v>368</v>
      </c>
      <c r="E1965" s="6">
        <v>6</v>
      </c>
      <c r="F1965" s="3">
        <v>269.94</v>
      </c>
      <c r="G1965" s="3">
        <v>108</v>
      </c>
      <c r="H1965" s="8">
        <f t="shared" si="390"/>
        <v>18</v>
      </c>
      <c r="I1965" s="3">
        <v>161.94</v>
      </c>
      <c r="J1965" s="4">
        <v>0.6</v>
      </c>
      <c r="K1965" s="2" t="str">
        <f t="shared" si="391"/>
        <v>Thursday</v>
      </c>
      <c r="L1965" s="5">
        <f t="shared" si="392"/>
        <v>43688</v>
      </c>
      <c r="M1965" s="2" t="str">
        <f t="shared" si="393"/>
        <v>Sunday</v>
      </c>
      <c r="N1965" s="2" t="str">
        <f t="shared" si="394"/>
        <v>Monday</v>
      </c>
      <c r="O1965" s="12">
        <f t="shared" si="395"/>
        <v>0</v>
      </c>
      <c r="P1965" s="11" t="str">
        <f t="shared" si="396"/>
        <v>High Cost per Unit</v>
      </c>
      <c r="Q1965" s="12">
        <f t="shared" si="397"/>
        <v>26.994</v>
      </c>
      <c r="R1965" s="12">
        <f t="shared" si="398"/>
        <v>8.0982000000000003</v>
      </c>
      <c r="S1965" s="12">
        <f t="shared" si="399"/>
        <v>0</v>
      </c>
      <c r="T1965" s="12">
        <f t="shared" si="400"/>
        <v>0</v>
      </c>
      <c r="U1965" s="12">
        <f t="shared" si="401"/>
        <v>0</v>
      </c>
      <c r="V1965" s="13" t="str">
        <f t="shared" ca="1" si="402"/>
        <v>Greater Than 8 Weeks Old</v>
      </c>
    </row>
    <row r="1966" spans="1:22" x14ac:dyDescent="0.35">
      <c r="A1966" s="2" t="s">
        <v>288</v>
      </c>
      <c r="B1966" s="5">
        <v>43686</v>
      </c>
      <c r="C1966" s="5" t="s">
        <v>367</v>
      </c>
      <c r="D1966" s="5" t="s">
        <v>368</v>
      </c>
      <c r="E1966" s="6">
        <v>7</v>
      </c>
      <c r="F1966" s="3">
        <v>314.93</v>
      </c>
      <c r="G1966" s="3">
        <v>126</v>
      </c>
      <c r="H1966" s="8">
        <f t="shared" si="390"/>
        <v>18</v>
      </c>
      <c r="I1966" s="3">
        <v>188.93</v>
      </c>
      <c r="J1966" s="4">
        <v>0.6</v>
      </c>
      <c r="K1966" s="2" t="str">
        <f t="shared" si="391"/>
        <v>Friday</v>
      </c>
      <c r="L1966" s="5">
        <f t="shared" si="392"/>
        <v>43689</v>
      </c>
      <c r="M1966" s="2" t="str">
        <f t="shared" si="393"/>
        <v>Monday</v>
      </c>
      <c r="N1966" s="2" t="str">
        <f t="shared" si="394"/>
        <v>Monday</v>
      </c>
      <c r="O1966" s="12">
        <f t="shared" si="395"/>
        <v>0</v>
      </c>
      <c r="P1966" s="11" t="str">
        <f t="shared" si="396"/>
        <v>High Cost per Unit</v>
      </c>
      <c r="Q1966" s="12">
        <f t="shared" si="397"/>
        <v>31.493000000000002</v>
      </c>
      <c r="R1966" s="12">
        <f t="shared" si="398"/>
        <v>9.4479000000000006</v>
      </c>
      <c r="S1966" s="12">
        <f t="shared" si="399"/>
        <v>0</v>
      </c>
      <c r="T1966" s="12">
        <f t="shared" si="400"/>
        <v>0</v>
      </c>
      <c r="U1966" s="12">
        <f t="shared" si="401"/>
        <v>0</v>
      </c>
      <c r="V1966" s="13" t="str">
        <f t="shared" ca="1" si="402"/>
        <v>Greater Than 8 Weeks Old</v>
      </c>
    </row>
    <row r="1967" spans="1:22" x14ac:dyDescent="0.35">
      <c r="A1967" s="2" t="s">
        <v>288</v>
      </c>
      <c r="B1967" s="5">
        <v>43687</v>
      </c>
      <c r="C1967" s="5" t="s">
        <v>367</v>
      </c>
      <c r="D1967" s="5" t="s">
        <v>368</v>
      </c>
      <c r="E1967" s="6">
        <v>10</v>
      </c>
      <c r="F1967" s="3">
        <v>449.9</v>
      </c>
      <c r="G1967" s="3">
        <v>180</v>
      </c>
      <c r="H1967" s="8">
        <f t="shared" si="390"/>
        <v>18</v>
      </c>
      <c r="I1967" s="3">
        <v>269.89999999999998</v>
      </c>
      <c r="J1967" s="4">
        <v>0.6</v>
      </c>
      <c r="K1967" s="2" t="str">
        <f t="shared" si="391"/>
        <v>Saturday</v>
      </c>
      <c r="L1967" s="5">
        <f t="shared" si="392"/>
        <v>43690</v>
      </c>
      <c r="M1967" s="2" t="str">
        <f t="shared" si="393"/>
        <v>Tuesday</v>
      </c>
      <c r="N1967" s="2" t="str">
        <f t="shared" si="394"/>
        <v>Tuesday</v>
      </c>
      <c r="O1967" s="12">
        <f t="shared" si="395"/>
        <v>0</v>
      </c>
      <c r="P1967" s="11" t="str">
        <f t="shared" si="396"/>
        <v>High Cost per Unit</v>
      </c>
      <c r="Q1967" s="12">
        <f t="shared" si="397"/>
        <v>44.99</v>
      </c>
      <c r="R1967" s="12">
        <f t="shared" si="398"/>
        <v>13.496999999999998</v>
      </c>
      <c r="S1967" s="12">
        <f t="shared" si="399"/>
        <v>0</v>
      </c>
      <c r="T1967" s="12">
        <f t="shared" si="400"/>
        <v>0</v>
      </c>
      <c r="U1967" s="12">
        <f t="shared" si="401"/>
        <v>0</v>
      </c>
      <c r="V1967" s="13" t="str">
        <f t="shared" ca="1" si="402"/>
        <v>Greater Than 8 Weeks Old</v>
      </c>
    </row>
    <row r="1968" spans="1:22" x14ac:dyDescent="0.35">
      <c r="A1968" s="2" t="s">
        <v>288</v>
      </c>
      <c r="B1968" s="5">
        <v>43688</v>
      </c>
      <c r="C1968" s="5" t="s">
        <v>367</v>
      </c>
      <c r="D1968" s="5" t="s">
        <v>368</v>
      </c>
      <c r="E1968" s="6">
        <v>7</v>
      </c>
      <c r="F1968" s="3">
        <v>314.93</v>
      </c>
      <c r="G1968" s="3">
        <v>126</v>
      </c>
      <c r="H1968" s="8">
        <f t="shared" si="390"/>
        <v>18</v>
      </c>
      <c r="I1968" s="3">
        <v>188.93</v>
      </c>
      <c r="J1968" s="4">
        <v>0.6</v>
      </c>
      <c r="K1968" s="2" t="str">
        <f t="shared" si="391"/>
        <v>Sunday</v>
      </c>
      <c r="L1968" s="5">
        <f t="shared" si="392"/>
        <v>43691</v>
      </c>
      <c r="M1968" s="2" t="str">
        <f t="shared" si="393"/>
        <v>Wednesday</v>
      </c>
      <c r="N1968" s="2" t="str">
        <f t="shared" si="394"/>
        <v>Wednesday</v>
      </c>
      <c r="O1968" s="12">
        <f t="shared" si="395"/>
        <v>0</v>
      </c>
      <c r="P1968" s="11" t="str">
        <f t="shared" si="396"/>
        <v>High Cost per Unit</v>
      </c>
      <c r="Q1968" s="12">
        <f t="shared" si="397"/>
        <v>31.493000000000002</v>
      </c>
      <c r="R1968" s="12">
        <f t="shared" si="398"/>
        <v>9.4479000000000006</v>
      </c>
      <c r="S1968" s="12">
        <f t="shared" si="399"/>
        <v>0</v>
      </c>
      <c r="T1968" s="12">
        <f t="shared" si="400"/>
        <v>0</v>
      </c>
      <c r="U1968" s="12">
        <f t="shared" si="401"/>
        <v>0</v>
      </c>
      <c r="V1968" s="13" t="str">
        <f t="shared" ca="1" si="402"/>
        <v>Greater Than 8 Weeks Old</v>
      </c>
    </row>
    <row r="1969" spans="1:22" x14ac:dyDescent="0.35">
      <c r="A1969" s="2" t="s">
        <v>288</v>
      </c>
      <c r="B1969" s="5">
        <v>43689</v>
      </c>
      <c r="C1969" s="5" t="s">
        <v>367</v>
      </c>
      <c r="D1969" s="5" t="s">
        <v>368</v>
      </c>
      <c r="E1969" s="6">
        <v>6</v>
      </c>
      <c r="F1969" s="3">
        <v>269.94</v>
      </c>
      <c r="G1969" s="3">
        <v>108</v>
      </c>
      <c r="H1969" s="8">
        <f t="shared" si="390"/>
        <v>18</v>
      </c>
      <c r="I1969" s="3">
        <v>161.94</v>
      </c>
      <c r="J1969" s="4">
        <v>0.6</v>
      </c>
      <c r="K1969" s="2" t="str">
        <f t="shared" si="391"/>
        <v>Monday</v>
      </c>
      <c r="L1969" s="5">
        <f t="shared" si="392"/>
        <v>43692</v>
      </c>
      <c r="M1969" s="2" t="str">
        <f t="shared" si="393"/>
        <v>Thursday</v>
      </c>
      <c r="N1969" s="2" t="str">
        <f t="shared" si="394"/>
        <v>Thursday</v>
      </c>
      <c r="O1969" s="12">
        <f t="shared" si="395"/>
        <v>0</v>
      </c>
      <c r="P1969" s="11" t="str">
        <f t="shared" si="396"/>
        <v>High Cost per Unit</v>
      </c>
      <c r="Q1969" s="12">
        <f t="shared" si="397"/>
        <v>26.994</v>
      </c>
      <c r="R1969" s="12">
        <f t="shared" si="398"/>
        <v>8.0982000000000003</v>
      </c>
      <c r="S1969" s="12">
        <f t="shared" si="399"/>
        <v>0</v>
      </c>
      <c r="T1969" s="12">
        <f t="shared" si="400"/>
        <v>0</v>
      </c>
      <c r="U1969" s="12">
        <f t="shared" si="401"/>
        <v>0</v>
      </c>
      <c r="V1969" s="13" t="str">
        <f t="shared" ca="1" si="402"/>
        <v>Greater Than 8 Weeks Old</v>
      </c>
    </row>
    <row r="1970" spans="1:22" x14ac:dyDescent="0.35">
      <c r="A1970" s="2" t="s">
        <v>288</v>
      </c>
      <c r="B1970" s="5">
        <v>43690</v>
      </c>
      <c r="C1970" s="5" t="s">
        <v>367</v>
      </c>
      <c r="D1970" s="5" t="s">
        <v>368</v>
      </c>
      <c r="E1970" s="6">
        <v>7</v>
      </c>
      <c r="F1970" s="3">
        <v>314.93</v>
      </c>
      <c r="G1970" s="3">
        <v>126</v>
      </c>
      <c r="H1970" s="8">
        <f t="shared" si="390"/>
        <v>18</v>
      </c>
      <c r="I1970" s="3">
        <v>188.93</v>
      </c>
      <c r="J1970" s="4">
        <v>0.6</v>
      </c>
      <c r="K1970" s="2" t="str">
        <f t="shared" si="391"/>
        <v>Tuesday</v>
      </c>
      <c r="L1970" s="5">
        <f t="shared" si="392"/>
        <v>43693</v>
      </c>
      <c r="M1970" s="2" t="str">
        <f t="shared" si="393"/>
        <v>Friday</v>
      </c>
      <c r="N1970" s="2" t="str">
        <f t="shared" si="394"/>
        <v>Friday</v>
      </c>
      <c r="O1970" s="12">
        <f t="shared" si="395"/>
        <v>15.746500000000001</v>
      </c>
      <c r="P1970" s="11" t="str">
        <f t="shared" si="396"/>
        <v>High Cost per Unit</v>
      </c>
      <c r="Q1970" s="12">
        <f t="shared" si="397"/>
        <v>31.493000000000002</v>
      </c>
      <c r="R1970" s="12">
        <f t="shared" si="398"/>
        <v>9.4479000000000006</v>
      </c>
      <c r="S1970" s="12">
        <f t="shared" si="399"/>
        <v>0</v>
      </c>
      <c r="T1970" s="12">
        <f t="shared" si="400"/>
        <v>0</v>
      </c>
      <c r="U1970" s="12">
        <f t="shared" si="401"/>
        <v>0</v>
      </c>
      <c r="V1970" s="13" t="str">
        <f t="shared" ca="1" si="402"/>
        <v>Greater Than 8 Weeks Old</v>
      </c>
    </row>
    <row r="1971" spans="1:22" x14ac:dyDescent="0.35">
      <c r="A1971" s="2" t="s">
        <v>288</v>
      </c>
      <c r="B1971" s="5">
        <v>43691</v>
      </c>
      <c r="C1971" s="5" t="s">
        <v>367</v>
      </c>
      <c r="D1971" s="5" t="s">
        <v>368</v>
      </c>
      <c r="E1971" s="6">
        <v>5</v>
      </c>
      <c r="F1971" s="3">
        <v>224.95</v>
      </c>
      <c r="G1971" s="3">
        <v>90</v>
      </c>
      <c r="H1971" s="8">
        <f t="shared" si="390"/>
        <v>18</v>
      </c>
      <c r="I1971" s="3">
        <v>134.94999999999999</v>
      </c>
      <c r="J1971" s="4">
        <v>0.6</v>
      </c>
      <c r="K1971" s="2" t="str">
        <f t="shared" si="391"/>
        <v>Wednesday</v>
      </c>
      <c r="L1971" s="5">
        <f t="shared" si="392"/>
        <v>43694</v>
      </c>
      <c r="M1971" s="2" t="str">
        <f t="shared" si="393"/>
        <v>Saturday</v>
      </c>
      <c r="N1971" s="2" t="str">
        <f t="shared" si="394"/>
        <v>Saturday</v>
      </c>
      <c r="O1971" s="12">
        <f t="shared" si="395"/>
        <v>0</v>
      </c>
      <c r="P1971" s="11" t="str">
        <f t="shared" si="396"/>
        <v>High Cost per Unit</v>
      </c>
      <c r="Q1971" s="12">
        <f t="shared" si="397"/>
        <v>22.495000000000001</v>
      </c>
      <c r="R1971" s="12">
        <f t="shared" si="398"/>
        <v>6.7484999999999991</v>
      </c>
      <c r="S1971" s="12">
        <f t="shared" si="399"/>
        <v>0</v>
      </c>
      <c r="T1971" s="12">
        <f t="shared" si="400"/>
        <v>0</v>
      </c>
      <c r="U1971" s="12">
        <f t="shared" si="401"/>
        <v>0</v>
      </c>
      <c r="V1971" s="13" t="str">
        <f t="shared" ca="1" si="402"/>
        <v>Greater Than 8 Weeks Old</v>
      </c>
    </row>
    <row r="1972" spans="1:22" x14ac:dyDescent="0.35">
      <c r="A1972" s="2" t="s">
        <v>288</v>
      </c>
      <c r="B1972" s="5">
        <v>43692</v>
      </c>
      <c r="C1972" s="5" t="s">
        <v>367</v>
      </c>
      <c r="D1972" s="5" t="s">
        <v>368</v>
      </c>
      <c r="E1972" s="6">
        <v>5</v>
      </c>
      <c r="F1972" s="3">
        <v>224.95</v>
      </c>
      <c r="G1972" s="3">
        <v>90</v>
      </c>
      <c r="H1972" s="8">
        <f t="shared" si="390"/>
        <v>18</v>
      </c>
      <c r="I1972" s="3">
        <v>134.94999999999999</v>
      </c>
      <c r="J1972" s="4">
        <v>0.6</v>
      </c>
      <c r="K1972" s="2" t="str">
        <f t="shared" si="391"/>
        <v>Thursday</v>
      </c>
      <c r="L1972" s="5">
        <f t="shared" si="392"/>
        <v>43695</v>
      </c>
      <c r="M1972" s="2" t="str">
        <f t="shared" si="393"/>
        <v>Sunday</v>
      </c>
      <c r="N1972" s="2" t="str">
        <f t="shared" si="394"/>
        <v>Monday</v>
      </c>
      <c r="O1972" s="12">
        <f t="shared" si="395"/>
        <v>0</v>
      </c>
      <c r="P1972" s="11" t="str">
        <f t="shared" si="396"/>
        <v>High Cost per Unit</v>
      </c>
      <c r="Q1972" s="12">
        <f t="shared" si="397"/>
        <v>22.495000000000001</v>
      </c>
      <c r="R1972" s="12">
        <f t="shared" si="398"/>
        <v>6.7484999999999991</v>
      </c>
      <c r="S1972" s="12">
        <f t="shared" si="399"/>
        <v>0</v>
      </c>
      <c r="T1972" s="12">
        <f t="shared" si="400"/>
        <v>0</v>
      </c>
      <c r="U1972" s="12">
        <f t="shared" si="401"/>
        <v>0</v>
      </c>
      <c r="V1972" s="13" t="str">
        <f t="shared" ca="1" si="402"/>
        <v>Greater Than 8 Weeks Old</v>
      </c>
    </row>
    <row r="1973" spans="1:22" x14ac:dyDescent="0.35">
      <c r="A1973" s="2" t="s">
        <v>288</v>
      </c>
      <c r="B1973" s="5">
        <v>43693</v>
      </c>
      <c r="C1973" s="5" t="s">
        <v>367</v>
      </c>
      <c r="D1973" s="5" t="s">
        <v>368</v>
      </c>
      <c r="E1973" s="6">
        <v>6</v>
      </c>
      <c r="F1973" s="3">
        <v>269.94</v>
      </c>
      <c r="G1973" s="3">
        <v>108</v>
      </c>
      <c r="H1973" s="8">
        <f t="shared" si="390"/>
        <v>18</v>
      </c>
      <c r="I1973" s="3">
        <v>161.94</v>
      </c>
      <c r="J1973" s="4">
        <v>0.6</v>
      </c>
      <c r="K1973" s="2" t="str">
        <f t="shared" si="391"/>
        <v>Friday</v>
      </c>
      <c r="L1973" s="5">
        <f t="shared" si="392"/>
        <v>43696</v>
      </c>
      <c r="M1973" s="2" t="str">
        <f t="shared" si="393"/>
        <v>Monday</v>
      </c>
      <c r="N1973" s="2" t="str">
        <f t="shared" si="394"/>
        <v>Monday</v>
      </c>
      <c r="O1973" s="12">
        <f t="shared" si="395"/>
        <v>0</v>
      </c>
      <c r="P1973" s="11" t="str">
        <f t="shared" si="396"/>
        <v>High Cost per Unit</v>
      </c>
      <c r="Q1973" s="12">
        <f t="shared" si="397"/>
        <v>26.994</v>
      </c>
      <c r="R1973" s="12">
        <f t="shared" si="398"/>
        <v>8.0982000000000003</v>
      </c>
      <c r="S1973" s="12">
        <f t="shared" si="399"/>
        <v>0</v>
      </c>
      <c r="T1973" s="12">
        <f t="shared" si="400"/>
        <v>0</v>
      </c>
      <c r="U1973" s="12">
        <f t="shared" si="401"/>
        <v>0</v>
      </c>
      <c r="V1973" s="13" t="str">
        <f t="shared" ca="1" si="402"/>
        <v>Greater Than 8 Weeks Old</v>
      </c>
    </row>
    <row r="1974" spans="1:22" x14ac:dyDescent="0.35">
      <c r="A1974" s="2" t="s">
        <v>288</v>
      </c>
      <c r="B1974" s="5">
        <v>43694</v>
      </c>
      <c r="C1974" s="5" t="s">
        <v>367</v>
      </c>
      <c r="D1974" s="5" t="s">
        <v>368</v>
      </c>
      <c r="E1974" s="6">
        <v>4</v>
      </c>
      <c r="F1974" s="3">
        <v>179.96</v>
      </c>
      <c r="G1974" s="3">
        <v>72</v>
      </c>
      <c r="H1974" s="8">
        <f t="shared" si="390"/>
        <v>18</v>
      </c>
      <c r="I1974" s="3">
        <v>107.96</v>
      </c>
      <c r="J1974" s="4">
        <v>0.6</v>
      </c>
      <c r="K1974" s="2" t="str">
        <f t="shared" si="391"/>
        <v>Saturday</v>
      </c>
      <c r="L1974" s="5">
        <f t="shared" si="392"/>
        <v>43697</v>
      </c>
      <c r="M1974" s="2" t="str">
        <f t="shared" si="393"/>
        <v>Tuesday</v>
      </c>
      <c r="N1974" s="2" t="str">
        <f t="shared" si="394"/>
        <v>Tuesday</v>
      </c>
      <c r="O1974" s="12">
        <f t="shared" si="395"/>
        <v>0</v>
      </c>
      <c r="P1974" s="11" t="str">
        <f t="shared" si="396"/>
        <v>High Cost per Unit</v>
      </c>
      <c r="Q1974" s="12">
        <f t="shared" si="397"/>
        <v>17.996000000000002</v>
      </c>
      <c r="R1974" s="12">
        <f t="shared" si="398"/>
        <v>5.3987999999999996</v>
      </c>
      <c r="S1974" s="12">
        <f t="shared" si="399"/>
        <v>0</v>
      </c>
      <c r="T1974" s="12">
        <f t="shared" si="400"/>
        <v>0</v>
      </c>
      <c r="U1974" s="12">
        <f t="shared" si="401"/>
        <v>0</v>
      </c>
      <c r="V1974" s="13" t="str">
        <f t="shared" ca="1" si="402"/>
        <v>Greater Than 8 Weeks Old</v>
      </c>
    </row>
    <row r="1975" spans="1:22" x14ac:dyDescent="0.35">
      <c r="A1975" s="2" t="s">
        <v>288</v>
      </c>
      <c r="B1975" s="5">
        <v>43695</v>
      </c>
      <c r="C1975" s="5" t="s">
        <v>367</v>
      </c>
      <c r="D1975" s="5" t="s">
        <v>368</v>
      </c>
      <c r="E1975" s="6">
        <v>10</v>
      </c>
      <c r="F1975" s="3">
        <v>449.9</v>
      </c>
      <c r="G1975" s="3">
        <v>180</v>
      </c>
      <c r="H1975" s="8">
        <f t="shared" si="390"/>
        <v>18</v>
      </c>
      <c r="I1975" s="3">
        <v>269.89999999999998</v>
      </c>
      <c r="J1975" s="4">
        <v>0.6</v>
      </c>
      <c r="K1975" s="2" t="str">
        <f t="shared" si="391"/>
        <v>Sunday</v>
      </c>
      <c r="L1975" s="5">
        <f t="shared" si="392"/>
        <v>43698</v>
      </c>
      <c r="M1975" s="2" t="str">
        <f t="shared" si="393"/>
        <v>Wednesday</v>
      </c>
      <c r="N1975" s="2" t="str">
        <f t="shared" si="394"/>
        <v>Wednesday</v>
      </c>
      <c r="O1975" s="12">
        <f t="shared" si="395"/>
        <v>0</v>
      </c>
      <c r="P1975" s="11" t="str">
        <f t="shared" si="396"/>
        <v>High Cost per Unit</v>
      </c>
      <c r="Q1975" s="12">
        <f t="shared" si="397"/>
        <v>44.99</v>
      </c>
      <c r="R1975" s="12">
        <f t="shared" si="398"/>
        <v>13.496999999999998</v>
      </c>
      <c r="S1975" s="12">
        <f t="shared" si="399"/>
        <v>0</v>
      </c>
      <c r="T1975" s="12">
        <f t="shared" si="400"/>
        <v>0</v>
      </c>
      <c r="U1975" s="12">
        <f t="shared" si="401"/>
        <v>0</v>
      </c>
      <c r="V1975" s="13" t="str">
        <f t="shared" ca="1" si="402"/>
        <v>Greater Than 8 Weeks Old</v>
      </c>
    </row>
    <row r="1976" spans="1:22" x14ac:dyDescent="0.35">
      <c r="A1976" s="2" t="s">
        <v>288</v>
      </c>
      <c r="B1976" s="5">
        <v>43696</v>
      </c>
      <c r="C1976" s="5" t="s">
        <v>367</v>
      </c>
      <c r="D1976" s="5" t="s">
        <v>368</v>
      </c>
      <c r="E1976" s="6">
        <v>6</v>
      </c>
      <c r="F1976" s="3">
        <v>269.94</v>
      </c>
      <c r="G1976" s="3">
        <v>108</v>
      </c>
      <c r="H1976" s="8">
        <f t="shared" si="390"/>
        <v>18</v>
      </c>
      <c r="I1976" s="3">
        <v>161.94</v>
      </c>
      <c r="J1976" s="4">
        <v>0.6</v>
      </c>
      <c r="K1976" s="2" t="str">
        <f t="shared" si="391"/>
        <v>Monday</v>
      </c>
      <c r="L1976" s="5">
        <f t="shared" si="392"/>
        <v>43699</v>
      </c>
      <c r="M1976" s="2" t="str">
        <f t="shared" si="393"/>
        <v>Thursday</v>
      </c>
      <c r="N1976" s="2" t="str">
        <f t="shared" si="394"/>
        <v>Thursday</v>
      </c>
      <c r="O1976" s="12">
        <f t="shared" si="395"/>
        <v>0</v>
      </c>
      <c r="P1976" s="11" t="str">
        <f t="shared" si="396"/>
        <v>High Cost per Unit</v>
      </c>
      <c r="Q1976" s="12">
        <f t="shared" si="397"/>
        <v>26.994</v>
      </c>
      <c r="R1976" s="12">
        <f t="shared" si="398"/>
        <v>8.0982000000000003</v>
      </c>
      <c r="S1976" s="12">
        <f t="shared" si="399"/>
        <v>0</v>
      </c>
      <c r="T1976" s="12">
        <f t="shared" si="400"/>
        <v>0</v>
      </c>
      <c r="U1976" s="12">
        <f t="shared" si="401"/>
        <v>0</v>
      </c>
      <c r="V1976" s="13" t="str">
        <f t="shared" ca="1" si="402"/>
        <v>Greater Than 8 Weeks Old</v>
      </c>
    </row>
    <row r="1977" spans="1:22" x14ac:dyDescent="0.35">
      <c r="A1977" s="2" t="s">
        <v>288</v>
      </c>
      <c r="B1977" s="5">
        <v>43697</v>
      </c>
      <c r="C1977" s="5" t="s">
        <v>367</v>
      </c>
      <c r="D1977" s="5" t="s">
        <v>368</v>
      </c>
      <c r="E1977" s="6">
        <v>8</v>
      </c>
      <c r="F1977" s="3">
        <v>359.92</v>
      </c>
      <c r="G1977" s="3">
        <v>144</v>
      </c>
      <c r="H1977" s="8">
        <f t="shared" si="390"/>
        <v>18</v>
      </c>
      <c r="I1977" s="3">
        <v>215.92</v>
      </c>
      <c r="J1977" s="4">
        <v>0.6</v>
      </c>
      <c r="K1977" s="2" t="str">
        <f t="shared" si="391"/>
        <v>Tuesday</v>
      </c>
      <c r="L1977" s="5">
        <f t="shared" si="392"/>
        <v>43700</v>
      </c>
      <c r="M1977" s="2" t="str">
        <f t="shared" si="393"/>
        <v>Friday</v>
      </c>
      <c r="N1977" s="2" t="str">
        <f t="shared" si="394"/>
        <v>Friday</v>
      </c>
      <c r="O1977" s="12">
        <f t="shared" si="395"/>
        <v>17.996000000000002</v>
      </c>
      <c r="P1977" s="11" t="str">
        <f t="shared" si="396"/>
        <v>High Cost per Unit</v>
      </c>
      <c r="Q1977" s="12">
        <f t="shared" si="397"/>
        <v>35.992000000000004</v>
      </c>
      <c r="R1977" s="12">
        <f t="shared" si="398"/>
        <v>10.797599999999999</v>
      </c>
      <c r="S1977" s="12">
        <f t="shared" si="399"/>
        <v>0</v>
      </c>
      <c r="T1977" s="12">
        <f t="shared" si="400"/>
        <v>0</v>
      </c>
      <c r="U1977" s="12">
        <f t="shared" si="401"/>
        <v>0</v>
      </c>
      <c r="V1977" s="13" t="str">
        <f t="shared" ca="1" si="402"/>
        <v>Greater Than 8 Weeks Old</v>
      </c>
    </row>
    <row r="1978" spans="1:22" x14ac:dyDescent="0.35">
      <c r="A1978" s="2" t="s">
        <v>288</v>
      </c>
      <c r="B1978" s="5">
        <v>43698</v>
      </c>
      <c r="C1978" s="5" t="s">
        <v>367</v>
      </c>
      <c r="D1978" s="5" t="s">
        <v>368</v>
      </c>
      <c r="E1978" s="6">
        <v>13</v>
      </c>
      <c r="F1978" s="3">
        <v>584.87</v>
      </c>
      <c r="G1978" s="3">
        <v>234</v>
      </c>
      <c r="H1978" s="8">
        <f t="shared" si="390"/>
        <v>18</v>
      </c>
      <c r="I1978" s="3">
        <v>350.87</v>
      </c>
      <c r="J1978" s="4">
        <v>0.6</v>
      </c>
      <c r="K1978" s="2" t="str">
        <f t="shared" si="391"/>
        <v>Wednesday</v>
      </c>
      <c r="L1978" s="5">
        <f t="shared" si="392"/>
        <v>43701</v>
      </c>
      <c r="M1978" s="2" t="str">
        <f t="shared" si="393"/>
        <v>Saturday</v>
      </c>
      <c r="N1978" s="2" t="str">
        <f t="shared" si="394"/>
        <v>Saturday</v>
      </c>
      <c r="O1978" s="12">
        <f t="shared" si="395"/>
        <v>0</v>
      </c>
      <c r="P1978" s="11" t="str">
        <f t="shared" si="396"/>
        <v>High Cost per Unit</v>
      </c>
      <c r="Q1978" s="12">
        <f t="shared" si="397"/>
        <v>58.487000000000002</v>
      </c>
      <c r="R1978" s="12">
        <f t="shared" si="398"/>
        <v>17.546099999999999</v>
      </c>
      <c r="S1978" s="12">
        <f t="shared" si="399"/>
        <v>0</v>
      </c>
      <c r="T1978" s="12">
        <f t="shared" si="400"/>
        <v>0</v>
      </c>
      <c r="U1978" s="12">
        <f t="shared" si="401"/>
        <v>0</v>
      </c>
      <c r="V1978" s="13" t="str">
        <f t="shared" ca="1" si="402"/>
        <v>Greater Than 8 Weeks Old</v>
      </c>
    </row>
    <row r="1979" spans="1:22" x14ac:dyDescent="0.35">
      <c r="A1979" s="2" t="s">
        <v>288</v>
      </c>
      <c r="B1979" s="5">
        <v>43699</v>
      </c>
      <c r="C1979" s="5" t="s">
        <v>367</v>
      </c>
      <c r="D1979" s="5" t="s">
        <v>368</v>
      </c>
      <c r="E1979" s="6">
        <v>9</v>
      </c>
      <c r="F1979" s="3">
        <v>404.91</v>
      </c>
      <c r="G1979" s="3">
        <v>162</v>
      </c>
      <c r="H1979" s="8">
        <f t="shared" si="390"/>
        <v>18</v>
      </c>
      <c r="I1979" s="3">
        <v>242.91</v>
      </c>
      <c r="J1979" s="4">
        <v>0.6</v>
      </c>
      <c r="K1979" s="2" t="str">
        <f t="shared" si="391"/>
        <v>Thursday</v>
      </c>
      <c r="L1979" s="5">
        <f t="shared" si="392"/>
        <v>43702</v>
      </c>
      <c r="M1979" s="2" t="str">
        <f t="shared" si="393"/>
        <v>Sunday</v>
      </c>
      <c r="N1979" s="2" t="str">
        <f t="shared" si="394"/>
        <v>Monday</v>
      </c>
      <c r="O1979" s="12">
        <f t="shared" si="395"/>
        <v>0</v>
      </c>
      <c r="P1979" s="11" t="str">
        <f t="shared" si="396"/>
        <v>High Cost per Unit</v>
      </c>
      <c r="Q1979" s="12">
        <f t="shared" si="397"/>
        <v>40.491000000000007</v>
      </c>
      <c r="R1979" s="12">
        <f t="shared" si="398"/>
        <v>12.1473</v>
      </c>
      <c r="S1979" s="12">
        <f t="shared" si="399"/>
        <v>0</v>
      </c>
      <c r="T1979" s="12">
        <f t="shared" si="400"/>
        <v>0</v>
      </c>
      <c r="U1979" s="12">
        <f t="shared" si="401"/>
        <v>0</v>
      </c>
      <c r="V1979" s="13" t="str">
        <f t="shared" ca="1" si="402"/>
        <v>Greater Than 8 Weeks Old</v>
      </c>
    </row>
    <row r="1980" spans="1:22" x14ac:dyDescent="0.35">
      <c r="A1980" s="2" t="s">
        <v>288</v>
      </c>
      <c r="B1980" s="5">
        <v>43700</v>
      </c>
      <c r="C1980" s="5" t="s">
        <v>367</v>
      </c>
      <c r="D1980" s="5" t="s">
        <v>368</v>
      </c>
      <c r="E1980" s="6">
        <v>4</v>
      </c>
      <c r="F1980" s="3">
        <v>179.96</v>
      </c>
      <c r="G1980" s="3">
        <v>72</v>
      </c>
      <c r="H1980" s="8">
        <f t="shared" si="390"/>
        <v>18</v>
      </c>
      <c r="I1980" s="3">
        <v>107.96</v>
      </c>
      <c r="J1980" s="4">
        <v>0.6</v>
      </c>
      <c r="K1980" s="2" t="str">
        <f t="shared" si="391"/>
        <v>Friday</v>
      </c>
      <c r="L1980" s="5">
        <f t="shared" si="392"/>
        <v>43703</v>
      </c>
      <c r="M1980" s="2" t="str">
        <f t="shared" si="393"/>
        <v>Monday</v>
      </c>
      <c r="N1980" s="2" t="str">
        <f t="shared" si="394"/>
        <v>Monday</v>
      </c>
      <c r="O1980" s="12">
        <f t="shared" si="395"/>
        <v>0</v>
      </c>
      <c r="P1980" s="11" t="str">
        <f t="shared" si="396"/>
        <v>High Cost per Unit</v>
      </c>
      <c r="Q1980" s="12">
        <f t="shared" si="397"/>
        <v>17.996000000000002</v>
      </c>
      <c r="R1980" s="12">
        <f t="shared" si="398"/>
        <v>5.3987999999999996</v>
      </c>
      <c r="S1980" s="12">
        <f t="shared" si="399"/>
        <v>0</v>
      </c>
      <c r="T1980" s="12">
        <f t="shared" si="400"/>
        <v>0</v>
      </c>
      <c r="U1980" s="12">
        <f t="shared" si="401"/>
        <v>0</v>
      </c>
      <c r="V1980" s="13" t="str">
        <f t="shared" ca="1" si="402"/>
        <v>Greater Than 8 Weeks Old</v>
      </c>
    </row>
    <row r="1981" spans="1:22" x14ac:dyDescent="0.35">
      <c r="A1981" s="2" t="s">
        <v>288</v>
      </c>
      <c r="B1981" s="5">
        <v>43701</v>
      </c>
      <c r="C1981" s="5" t="s">
        <v>367</v>
      </c>
      <c r="D1981" s="5" t="s">
        <v>368</v>
      </c>
      <c r="E1981" s="6">
        <v>5</v>
      </c>
      <c r="F1981" s="3">
        <v>224.95</v>
      </c>
      <c r="G1981" s="3">
        <v>90</v>
      </c>
      <c r="H1981" s="8">
        <f t="shared" si="390"/>
        <v>18</v>
      </c>
      <c r="I1981" s="3">
        <v>134.94999999999999</v>
      </c>
      <c r="J1981" s="4">
        <v>0.6</v>
      </c>
      <c r="K1981" s="2" t="str">
        <f t="shared" si="391"/>
        <v>Saturday</v>
      </c>
      <c r="L1981" s="5">
        <f t="shared" si="392"/>
        <v>43704</v>
      </c>
      <c r="M1981" s="2" t="str">
        <f t="shared" si="393"/>
        <v>Tuesday</v>
      </c>
      <c r="N1981" s="2" t="str">
        <f t="shared" si="394"/>
        <v>Tuesday</v>
      </c>
      <c r="O1981" s="12">
        <f t="shared" si="395"/>
        <v>0</v>
      </c>
      <c r="P1981" s="11" t="str">
        <f t="shared" si="396"/>
        <v>High Cost per Unit</v>
      </c>
      <c r="Q1981" s="12">
        <f t="shared" si="397"/>
        <v>22.495000000000001</v>
      </c>
      <c r="R1981" s="12">
        <f t="shared" si="398"/>
        <v>6.7484999999999991</v>
      </c>
      <c r="S1981" s="12">
        <f t="shared" si="399"/>
        <v>0</v>
      </c>
      <c r="T1981" s="12">
        <f t="shared" si="400"/>
        <v>0</v>
      </c>
      <c r="U1981" s="12">
        <f t="shared" si="401"/>
        <v>0</v>
      </c>
      <c r="V1981" s="13" t="str">
        <f t="shared" ca="1" si="402"/>
        <v>Greater Than 8 Weeks Old</v>
      </c>
    </row>
    <row r="1982" spans="1:22" x14ac:dyDescent="0.35">
      <c r="A1982" s="2" t="s">
        <v>288</v>
      </c>
      <c r="B1982" s="5">
        <v>43702</v>
      </c>
      <c r="C1982" s="5" t="s">
        <v>367</v>
      </c>
      <c r="D1982" s="5" t="s">
        <v>368</v>
      </c>
      <c r="E1982" s="6">
        <v>9</v>
      </c>
      <c r="F1982" s="3">
        <v>404.91</v>
      </c>
      <c r="G1982" s="3">
        <v>162</v>
      </c>
      <c r="H1982" s="8">
        <f t="shared" si="390"/>
        <v>18</v>
      </c>
      <c r="I1982" s="3">
        <v>242.91</v>
      </c>
      <c r="J1982" s="4">
        <v>0.6</v>
      </c>
      <c r="K1982" s="2" t="str">
        <f t="shared" si="391"/>
        <v>Sunday</v>
      </c>
      <c r="L1982" s="5">
        <f t="shared" si="392"/>
        <v>43705</v>
      </c>
      <c r="M1982" s="2" t="str">
        <f t="shared" si="393"/>
        <v>Wednesday</v>
      </c>
      <c r="N1982" s="2" t="str">
        <f t="shared" si="394"/>
        <v>Wednesday</v>
      </c>
      <c r="O1982" s="12">
        <f t="shared" si="395"/>
        <v>0</v>
      </c>
      <c r="P1982" s="11" t="str">
        <f t="shared" si="396"/>
        <v>High Cost per Unit</v>
      </c>
      <c r="Q1982" s="12">
        <f t="shared" si="397"/>
        <v>40.491000000000007</v>
      </c>
      <c r="R1982" s="12">
        <f t="shared" si="398"/>
        <v>12.1473</v>
      </c>
      <c r="S1982" s="12">
        <f t="shared" si="399"/>
        <v>0</v>
      </c>
      <c r="T1982" s="12">
        <f t="shared" si="400"/>
        <v>0</v>
      </c>
      <c r="U1982" s="12">
        <f t="shared" si="401"/>
        <v>0</v>
      </c>
      <c r="V1982" s="13" t="str">
        <f t="shared" ca="1" si="402"/>
        <v>Greater Than 8 Weeks Old</v>
      </c>
    </row>
    <row r="1983" spans="1:22" x14ac:dyDescent="0.35">
      <c r="A1983" s="2" t="s">
        <v>288</v>
      </c>
      <c r="B1983" s="5">
        <v>43703</v>
      </c>
      <c r="C1983" s="5" t="s">
        <v>367</v>
      </c>
      <c r="D1983" s="5" t="s">
        <v>368</v>
      </c>
      <c r="E1983" s="6">
        <v>12</v>
      </c>
      <c r="F1983" s="3">
        <v>539.88</v>
      </c>
      <c r="G1983" s="3">
        <v>216</v>
      </c>
      <c r="H1983" s="8">
        <f t="shared" si="390"/>
        <v>18</v>
      </c>
      <c r="I1983" s="3">
        <v>323.88</v>
      </c>
      <c r="J1983" s="4">
        <v>0.6</v>
      </c>
      <c r="K1983" s="2" t="str">
        <f t="shared" si="391"/>
        <v>Monday</v>
      </c>
      <c r="L1983" s="5">
        <f t="shared" si="392"/>
        <v>43706</v>
      </c>
      <c r="M1983" s="2" t="str">
        <f t="shared" si="393"/>
        <v>Thursday</v>
      </c>
      <c r="N1983" s="2" t="str">
        <f t="shared" si="394"/>
        <v>Thursday</v>
      </c>
      <c r="O1983" s="12">
        <f t="shared" si="395"/>
        <v>0</v>
      </c>
      <c r="P1983" s="11" t="str">
        <f t="shared" si="396"/>
        <v>High Cost per Unit</v>
      </c>
      <c r="Q1983" s="12">
        <f t="shared" si="397"/>
        <v>53.988</v>
      </c>
      <c r="R1983" s="12">
        <f t="shared" si="398"/>
        <v>16.196400000000001</v>
      </c>
      <c r="S1983" s="12">
        <f t="shared" si="399"/>
        <v>0</v>
      </c>
      <c r="T1983" s="12">
        <f t="shared" si="400"/>
        <v>0</v>
      </c>
      <c r="U1983" s="12">
        <f t="shared" si="401"/>
        <v>0</v>
      </c>
      <c r="V1983" s="13" t="str">
        <f t="shared" ca="1" si="402"/>
        <v>Greater Than 8 Weeks Old</v>
      </c>
    </row>
    <row r="1984" spans="1:22" x14ac:dyDescent="0.35">
      <c r="A1984" s="2" t="s">
        <v>288</v>
      </c>
      <c r="B1984" s="5">
        <v>43704</v>
      </c>
      <c r="C1984" s="5" t="s">
        <v>367</v>
      </c>
      <c r="D1984" s="5" t="s">
        <v>368</v>
      </c>
      <c r="E1984" s="6">
        <v>9</v>
      </c>
      <c r="F1984" s="3">
        <v>404.91</v>
      </c>
      <c r="G1984" s="3">
        <v>162</v>
      </c>
      <c r="H1984" s="8">
        <f t="shared" si="390"/>
        <v>18</v>
      </c>
      <c r="I1984" s="3">
        <v>242.91</v>
      </c>
      <c r="J1984" s="4">
        <v>0.6</v>
      </c>
      <c r="K1984" s="2" t="str">
        <f t="shared" si="391"/>
        <v>Tuesday</v>
      </c>
      <c r="L1984" s="5">
        <f t="shared" si="392"/>
        <v>43707</v>
      </c>
      <c r="M1984" s="2" t="str">
        <f t="shared" si="393"/>
        <v>Friday</v>
      </c>
      <c r="N1984" s="2" t="str">
        <f t="shared" si="394"/>
        <v>Friday</v>
      </c>
      <c r="O1984" s="12">
        <f t="shared" si="395"/>
        <v>20.245500000000003</v>
      </c>
      <c r="P1984" s="11" t="str">
        <f t="shared" si="396"/>
        <v>High Cost per Unit</v>
      </c>
      <c r="Q1984" s="12">
        <f t="shared" si="397"/>
        <v>40.491000000000007</v>
      </c>
      <c r="R1984" s="12">
        <f t="shared" si="398"/>
        <v>12.1473</v>
      </c>
      <c r="S1984" s="12">
        <f t="shared" si="399"/>
        <v>0</v>
      </c>
      <c r="T1984" s="12">
        <f t="shared" si="400"/>
        <v>0</v>
      </c>
      <c r="U1984" s="12">
        <f t="shared" si="401"/>
        <v>0</v>
      </c>
      <c r="V1984" s="13" t="str">
        <f t="shared" ca="1" si="402"/>
        <v>Greater Than 8 Weeks Old</v>
      </c>
    </row>
    <row r="1985" spans="1:22" x14ac:dyDescent="0.35">
      <c r="A1985" s="2" t="s">
        <v>288</v>
      </c>
      <c r="B1985" s="5">
        <v>43705</v>
      </c>
      <c r="C1985" s="5" t="s">
        <v>367</v>
      </c>
      <c r="D1985" s="5" t="s">
        <v>368</v>
      </c>
      <c r="E1985" s="6">
        <v>11</v>
      </c>
      <c r="F1985" s="3">
        <v>494.89</v>
      </c>
      <c r="G1985" s="3">
        <v>198</v>
      </c>
      <c r="H1985" s="8">
        <f t="shared" si="390"/>
        <v>18</v>
      </c>
      <c r="I1985" s="3">
        <v>296.89</v>
      </c>
      <c r="J1985" s="4">
        <v>0.6</v>
      </c>
      <c r="K1985" s="2" t="str">
        <f t="shared" si="391"/>
        <v>Wednesday</v>
      </c>
      <c r="L1985" s="5">
        <f t="shared" si="392"/>
        <v>43708</v>
      </c>
      <c r="M1985" s="2" t="str">
        <f t="shared" si="393"/>
        <v>Saturday</v>
      </c>
      <c r="N1985" s="2" t="str">
        <f t="shared" si="394"/>
        <v>Saturday</v>
      </c>
      <c r="O1985" s="12">
        <f t="shared" si="395"/>
        <v>0</v>
      </c>
      <c r="P1985" s="11" t="str">
        <f t="shared" si="396"/>
        <v>High Cost per Unit</v>
      </c>
      <c r="Q1985" s="12">
        <f t="shared" si="397"/>
        <v>49.489000000000004</v>
      </c>
      <c r="R1985" s="12">
        <f t="shared" si="398"/>
        <v>14.846699999999998</v>
      </c>
      <c r="S1985" s="12">
        <f t="shared" si="399"/>
        <v>0</v>
      </c>
      <c r="T1985" s="12">
        <f t="shared" si="400"/>
        <v>0</v>
      </c>
      <c r="U1985" s="12">
        <f t="shared" si="401"/>
        <v>0</v>
      </c>
      <c r="V1985" s="13" t="str">
        <f t="shared" ca="1" si="402"/>
        <v>Greater Than 8 Weeks Old</v>
      </c>
    </row>
    <row r="1986" spans="1:22" x14ac:dyDescent="0.35">
      <c r="A1986" s="2" t="s">
        <v>288</v>
      </c>
      <c r="B1986" s="5">
        <v>43706</v>
      </c>
      <c r="C1986" s="5" t="s">
        <v>367</v>
      </c>
      <c r="D1986" s="5" t="s">
        <v>368</v>
      </c>
      <c r="E1986" s="6">
        <v>4</v>
      </c>
      <c r="F1986" s="3">
        <v>168.98</v>
      </c>
      <c r="G1986" s="3">
        <v>72</v>
      </c>
      <c r="H1986" s="8">
        <f t="shared" si="390"/>
        <v>18</v>
      </c>
      <c r="I1986" s="3">
        <v>96.98</v>
      </c>
      <c r="J1986" s="4">
        <v>0.56999999999999995</v>
      </c>
      <c r="K1986" s="2" t="str">
        <f t="shared" si="391"/>
        <v>Thursday</v>
      </c>
      <c r="L1986" s="5">
        <f t="shared" si="392"/>
        <v>43709</v>
      </c>
      <c r="M1986" s="2" t="str">
        <f t="shared" si="393"/>
        <v>Sunday</v>
      </c>
      <c r="N1986" s="2" t="str">
        <f t="shared" si="394"/>
        <v>Monday</v>
      </c>
      <c r="O1986" s="12">
        <f t="shared" si="395"/>
        <v>0</v>
      </c>
      <c r="P1986" s="11" t="str">
        <f t="shared" si="396"/>
        <v>High Cost per Unit</v>
      </c>
      <c r="Q1986" s="12">
        <f t="shared" si="397"/>
        <v>16.898</v>
      </c>
      <c r="R1986" s="12">
        <f t="shared" si="398"/>
        <v>5.0693999999999999</v>
      </c>
      <c r="S1986" s="12">
        <f t="shared" si="399"/>
        <v>0</v>
      </c>
      <c r="T1986" s="12">
        <f t="shared" si="400"/>
        <v>0</v>
      </c>
      <c r="U1986" s="12">
        <f t="shared" si="401"/>
        <v>0</v>
      </c>
      <c r="V1986" s="13" t="str">
        <f t="shared" ca="1" si="402"/>
        <v>Greater Than 8 Weeks Old</v>
      </c>
    </row>
    <row r="1987" spans="1:22" x14ac:dyDescent="0.35">
      <c r="A1987" s="2" t="s">
        <v>245</v>
      </c>
      <c r="B1987" s="5">
        <v>43679</v>
      </c>
      <c r="C1987" s="5" t="s">
        <v>369</v>
      </c>
      <c r="D1987" s="5" t="s">
        <v>372</v>
      </c>
      <c r="E1987" s="6">
        <v>1</v>
      </c>
      <c r="F1987" s="3">
        <v>59</v>
      </c>
      <c r="G1987" s="3">
        <v>16.2</v>
      </c>
      <c r="H1987" s="8">
        <f t="shared" ref="H1987:H2050" si="403">G1987/E1987</f>
        <v>16.2</v>
      </c>
      <c r="I1987" s="3">
        <v>42.8</v>
      </c>
      <c r="J1987" s="4">
        <v>0.73</v>
      </c>
      <c r="K1987" s="2" t="str">
        <f t="shared" ref="K1987:K2050" si="404">TEXT(B1987,"dddd")</f>
        <v>Friday</v>
      </c>
      <c r="L1987" s="5">
        <f t="shared" ref="L1987:L2050" si="405">B1987+3</f>
        <v>43682</v>
      </c>
      <c r="M1987" s="2" t="str">
        <f t="shared" ref="M1987:M2050" si="406">TEXT(L1987,"dddd")</f>
        <v>Monday</v>
      </c>
      <c r="N1987" s="2" t="str">
        <f t="shared" ref="N1987:N2050" si="407">IF(M1987="Sunday","Monday",M1987)</f>
        <v>Monday</v>
      </c>
      <c r="O1987" s="12">
        <f t="shared" ref="O1987:O2050" si="408">IF(TEXT(B1987,"dddd")="Tuesday",F1987*0.05,0)</f>
        <v>0</v>
      </c>
      <c r="P1987" s="11" t="str">
        <f t="shared" ref="P1987:P2050" si="409">IF(H1987&gt;AVERAGE(H:H),"High Cost per Unit","Low Cost per Unit")</f>
        <v>Low Cost per Unit</v>
      </c>
      <c r="Q1987" s="12">
        <f t="shared" ref="Q1987:Q2050" si="410">IF(D1987="Masks",F1987*0.1,0)</f>
        <v>0</v>
      </c>
      <c r="R1987" s="12">
        <f t="shared" ref="R1987:R2050" si="411">IF(E1987&gt;1,F1987*0.03,0)</f>
        <v>0</v>
      </c>
      <c r="S1987" s="12">
        <f t="shared" ref="S1987:S2050" si="412">IF(D1987="Accessories",F1987*0.15,0)</f>
        <v>0</v>
      </c>
      <c r="T1987" s="12">
        <f t="shared" ref="T1987:T2050" si="413">IF(AND(K1987="Saturday",C1987="Fitness"),F1987*0.1,0)</f>
        <v>0</v>
      </c>
      <c r="U1987" s="12">
        <f t="shared" ref="U1987:U2050" si="414">IF(AND(K1987="Friday",C1987="Automotive"),F1987*0.2,0)</f>
        <v>0</v>
      </c>
      <c r="V1987" s="13" t="str">
        <f t="shared" ref="V1987:V2050" ca="1" si="415">IF(B1987&lt;TODAY()-56,"Greater Than 8 Weeks Old","Less Than 8 Weeks Old")</f>
        <v>Greater Than 8 Weeks Old</v>
      </c>
    </row>
    <row r="1988" spans="1:22" x14ac:dyDescent="0.35">
      <c r="A1988" s="2" t="s">
        <v>245</v>
      </c>
      <c r="B1988" s="5">
        <v>43681</v>
      </c>
      <c r="C1988" s="5" t="s">
        <v>369</v>
      </c>
      <c r="D1988" s="5" t="s">
        <v>372</v>
      </c>
      <c r="E1988" s="6">
        <v>1</v>
      </c>
      <c r="F1988" s="3">
        <v>59</v>
      </c>
      <c r="G1988" s="3">
        <v>16.2</v>
      </c>
      <c r="H1988" s="8">
        <f t="shared" si="403"/>
        <v>16.2</v>
      </c>
      <c r="I1988" s="3">
        <v>42.8</v>
      </c>
      <c r="J1988" s="4">
        <v>0.73</v>
      </c>
      <c r="K1988" s="2" t="str">
        <f t="shared" si="404"/>
        <v>Sunday</v>
      </c>
      <c r="L1988" s="5">
        <f t="shared" si="405"/>
        <v>43684</v>
      </c>
      <c r="M1988" s="2" t="str">
        <f t="shared" si="406"/>
        <v>Wednesday</v>
      </c>
      <c r="N1988" s="2" t="str">
        <f t="shared" si="407"/>
        <v>Wednesday</v>
      </c>
      <c r="O1988" s="12">
        <f t="shared" si="408"/>
        <v>0</v>
      </c>
      <c r="P1988" s="11" t="str">
        <f t="shared" si="409"/>
        <v>Low Cost per Unit</v>
      </c>
      <c r="Q1988" s="12">
        <f t="shared" si="410"/>
        <v>0</v>
      </c>
      <c r="R1988" s="12">
        <f t="shared" si="411"/>
        <v>0</v>
      </c>
      <c r="S1988" s="12">
        <f t="shared" si="412"/>
        <v>0</v>
      </c>
      <c r="T1988" s="12">
        <f t="shared" si="413"/>
        <v>0</v>
      </c>
      <c r="U1988" s="12">
        <f t="shared" si="414"/>
        <v>0</v>
      </c>
      <c r="V1988" s="13" t="str">
        <f t="shared" ca="1" si="415"/>
        <v>Greater Than 8 Weeks Old</v>
      </c>
    </row>
    <row r="1989" spans="1:22" x14ac:dyDescent="0.35">
      <c r="A1989" s="2" t="s">
        <v>245</v>
      </c>
      <c r="B1989" s="5">
        <v>43684</v>
      </c>
      <c r="C1989" s="5" t="s">
        <v>369</v>
      </c>
      <c r="D1989" s="5" t="s">
        <v>372</v>
      </c>
      <c r="E1989" s="6">
        <v>8</v>
      </c>
      <c r="F1989" s="3">
        <v>319.92</v>
      </c>
      <c r="G1989" s="3">
        <v>129.6</v>
      </c>
      <c r="H1989" s="8">
        <f t="shared" si="403"/>
        <v>16.2</v>
      </c>
      <c r="I1989" s="3">
        <v>190.32</v>
      </c>
      <c r="J1989" s="4">
        <v>0.59</v>
      </c>
      <c r="K1989" s="2" t="str">
        <f t="shared" si="404"/>
        <v>Wednesday</v>
      </c>
      <c r="L1989" s="5">
        <f t="shared" si="405"/>
        <v>43687</v>
      </c>
      <c r="M1989" s="2" t="str">
        <f t="shared" si="406"/>
        <v>Saturday</v>
      </c>
      <c r="N1989" s="2" t="str">
        <f t="shared" si="407"/>
        <v>Saturday</v>
      </c>
      <c r="O1989" s="12">
        <f t="shared" si="408"/>
        <v>0</v>
      </c>
      <c r="P1989" s="11" t="str">
        <f t="shared" si="409"/>
        <v>Low Cost per Unit</v>
      </c>
      <c r="Q1989" s="12">
        <f t="shared" si="410"/>
        <v>0</v>
      </c>
      <c r="R1989" s="12">
        <f t="shared" si="411"/>
        <v>9.5975999999999999</v>
      </c>
      <c r="S1989" s="12">
        <f t="shared" si="412"/>
        <v>0</v>
      </c>
      <c r="T1989" s="12">
        <f t="shared" si="413"/>
        <v>0</v>
      </c>
      <c r="U1989" s="12">
        <f t="shared" si="414"/>
        <v>0</v>
      </c>
      <c r="V1989" s="13" t="str">
        <f t="shared" ca="1" si="415"/>
        <v>Greater Than 8 Weeks Old</v>
      </c>
    </row>
    <row r="1990" spans="1:22" x14ac:dyDescent="0.35">
      <c r="A1990" s="2" t="s">
        <v>245</v>
      </c>
      <c r="B1990" s="5">
        <v>43685</v>
      </c>
      <c r="C1990" s="5" t="s">
        <v>369</v>
      </c>
      <c r="D1990" s="5" t="s">
        <v>372</v>
      </c>
      <c r="E1990" s="6">
        <v>3</v>
      </c>
      <c r="F1990" s="3">
        <v>119.97</v>
      </c>
      <c r="G1990" s="3">
        <v>48.6</v>
      </c>
      <c r="H1990" s="8">
        <f t="shared" si="403"/>
        <v>16.2</v>
      </c>
      <c r="I1990" s="3">
        <v>71.37</v>
      </c>
      <c r="J1990" s="4">
        <v>0.59</v>
      </c>
      <c r="K1990" s="2" t="str">
        <f t="shared" si="404"/>
        <v>Thursday</v>
      </c>
      <c r="L1990" s="5">
        <f t="shared" si="405"/>
        <v>43688</v>
      </c>
      <c r="M1990" s="2" t="str">
        <f t="shared" si="406"/>
        <v>Sunday</v>
      </c>
      <c r="N1990" s="2" t="str">
        <f t="shared" si="407"/>
        <v>Monday</v>
      </c>
      <c r="O1990" s="12">
        <f t="shared" si="408"/>
        <v>0</v>
      </c>
      <c r="P1990" s="11" t="str">
        <f t="shared" si="409"/>
        <v>Low Cost per Unit</v>
      </c>
      <c r="Q1990" s="12">
        <f t="shared" si="410"/>
        <v>0</v>
      </c>
      <c r="R1990" s="12">
        <f t="shared" si="411"/>
        <v>3.5991</v>
      </c>
      <c r="S1990" s="12">
        <f t="shared" si="412"/>
        <v>0</v>
      </c>
      <c r="T1990" s="12">
        <f t="shared" si="413"/>
        <v>0</v>
      </c>
      <c r="U1990" s="12">
        <f t="shared" si="414"/>
        <v>0</v>
      </c>
      <c r="V1990" s="13" t="str">
        <f t="shared" ca="1" si="415"/>
        <v>Greater Than 8 Weeks Old</v>
      </c>
    </row>
    <row r="1991" spans="1:22" x14ac:dyDescent="0.35">
      <c r="A1991" s="2" t="s">
        <v>245</v>
      </c>
      <c r="B1991" s="5">
        <v>43686</v>
      </c>
      <c r="C1991" s="5" t="s">
        <v>369</v>
      </c>
      <c r="D1991" s="5" t="s">
        <v>372</v>
      </c>
      <c r="E1991" s="6">
        <v>2</v>
      </c>
      <c r="F1991" s="3">
        <v>79.98</v>
      </c>
      <c r="G1991" s="3">
        <v>32.4</v>
      </c>
      <c r="H1991" s="8">
        <f t="shared" si="403"/>
        <v>16.2</v>
      </c>
      <c r="I1991" s="3">
        <v>47.58</v>
      </c>
      <c r="J1991" s="4">
        <v>0.59</v>
      </c>
      <c r="K1991" s="2" t="str">
        <f t="shared" si="404"/>
        <v>Friday</v>
      </c>
      <c r="L1991" s="5">
        <f t="shared" si="405"/>
        <v>43689</v>
      </c>
      <c r="M1991" s="2" t="str">
        <f t="shared" si="406"/>
        <v>Monday</v>
      </c>
      <c r="N1991" s="2" t="str">
        <f t="shared" si="407"/>
        <v>Monday</v>
      </c>
      <c r="O1991" s="12">
        <f t="shared" si="408"/>
        <v>0</v>
      </c>
      <c r="P1991" s="11" t="str">
        <f t="shared" si="409"/>
        <v>Low Cost per Unit</v>
      </c>
      <c r="Q1991" s="12">
        <f t="shared" si="410"/>
        <v>0</v>
      </c>
      <c r="R1991" s="12">
        <f t="shared" si="411"/>
        <v>2.3994</v>
      </c>
      <c r="S1991" s="12">
        <f t="shared" si="412"/>
        <v>0</v>
      </c>
      <c r="T1991" s="12">
        <f t="shared" si="413"/>
        <v>0</v>
      </c>
      <c r="U1991" s="12">
        <f t="shared" si="414"/>
        <v>0</v>
      </c>
      <c r="V1991" s="13" t="str">
        <f t="shared" ca="1" si="415"/>
        <v>Greater Than 8 Weeks Old</v>
      </c>
    </row>
    <row r="1992" spans="1:22" x14ac:dyDescent="0.35">
      <c r="A1992" s="2" t="s">
        <v>245</v>
      </c>
      <c r="B1992" s="5">
        <v>43687</v>
      </c>
      <c r="C1992" s="5" t="s">
        <v>369</v>
      </c>
      <c r="D1992" s="5" t="s">
        <v>372</v>
      </c>
      <c r="E1992" s="6">
        <v>2</v>
      </c>
      <c r="F1992" s="3">
        <v>79.98</v>
      </c>
      <c r="G1992" s="3">
        <v>32.4</v>
      </c>
      <c r="H1992" s="8">
        <f t="shared" si="403"/>
        <v>16.2</v>
      </c>
      <c r="I1992" s="3">
        <v>47.58</v>
      </c>
      <c r="J1992" s="4">
        <v>0.59</v>
      </c>
      <c r="K1992" s="2" t="str">
        <f t="shared" si="404"/>
        <v>Saturday</v>
      </c>
      <c r="L1992" s="5">
        <f t="shared" si="405"/>
        <v>43690</v>
      </c>
      <c r="M1992" s="2" t="str">
        <f t="shared" si="406"/>
        <v>Tuesday</v>
      </c>
      <c r="N1992" s="2" t="str">
        <f t="shared" si="407"/>
        <v>Tuesday</v>
      </c>
      <c r="O1992" s="12">
        <f t="shared" si="408"/>
        <v>0</v>
      </c>
      <c r="P1992" s="11" t="str">
        <f t="shared" si="409"/>
        <v>Low Cost per Unit</v>
      </c>
      <c r="Q1992" s="12">
        <f t="shared" si="410"/>
        <v>0</v>
      </c>
      <c r="R1992" s="12">
        <f t="shared" si="411"/>
        <v>2.3994</v>
      </c>
      <c r="S1992" s="12">
        <f t="shared" si="412"/>
        <v>0</v>
      </c>
      <c r="T1992" s="12">
        <f t="shared" si="413"/>
        <v>7.9980000000000011</v>
      </c>
      <c r="U1992" s="12">
        <f t="shared" si="414"/>
        <v>0</v>
      </c>
      <c r="V1992" s="13" t="str">
        <f t="shared" ca="1" si="415"/>
        <v>Greater Than 8 Weeks Old</v>
      </c>
    </row>
    <row r="1993" spans="1:22" x14ac:dyDescent="0.35">
      <c r="A1993" s="2" t="s">
        <v>245</v>
      </c>
      <c r="B1993" s="5">
        <v>43688</v>
      </c>
      <c r="C1993" s="5" t="s">
        <v>369</v>
      </c>
      <c r="D1993" s="5" t="s">
        <v>372</v>
      </c>
      <c r="E1993" s="6">
        <v>3</v>
      </c>
      <c r="F1993" s="3">
        <v>119.97</v>
      </c>
      <c r="G1993" s="3">
        <v>48.6</v>
      </c>
      <c r="H1993" s="8">
        <f t="shared" si="403"/>
        <v>16.2</v>
      </c>
      <c r="I1993" s="3">
        <v>71.37</v>
      </c>
      <c r="J1993" s="4">
        <v>0.59</v>
      </c>
      <c r="K1993" s="2" t="str">
        <f t="shared" si="404"/>
        <v>Sunday</v>
      </c>
      <c r="L1993" s="5">
        <f t="shared" si="405"/>
        <v>43691</v>
      </c>
      <c r="M1993" s="2" t="str">
        <f t="shared" si="406"/>
        <v>Wednesday</v>
      </c>
      <c r="N1993" s="2" t="str">
        <f t="shared" si="407"/>
        <v>Wednesday</v>
      </c>
      <c r="O1993" s="12">
        <f t="shared" si="408"/>
        <v>0</v>
      </c>
      <c r="P1993" s="11" t="str">
        <f t="shared" si="409"/>
        <v>Low Cost per Unit</v>
      </c>
      <c r="Q1993" s="12">
        <f t="shared" si="410"/>
        <v>0</v>
      </c>
      <c r="R1993" s="12">
        <f t="shared" si="411"/>
        <v>3.5991</v>
      </c>
      <c r="S1993" s="12">
        <f t="shared" si="412"/>
        <v>0</v>
      </c>
      <c r="T1993" s="12">
        <f t="shared" si="413"/>
        <v>0</v>
      </c>
      <c r="U1993" s="12">
        <f t="shared" si="414"/>
        <v>0</v>
      </c>
      <c r="V1993" s="13" t="str">
        <f t="shared" ca="1" si="415"/>
        <v>Greater Than 8 Weeks Old</v>
      </c>
    </row>
    <row r="1994" spans="1:22" x14ac:dyDescent="0.35">
      <c r="A1994" s="2" t="s">
        <v>245</v>
      </c>
      <c r="B1994" s="5">
        <v>43689</v>
      </c>
      <c r="C1994" s="5" t="s">
        <v>369</v>
      </c>
      <c r="D1994" s="5" t="s">
        <v>372</v>
      </c>
      <c r="E1994" s="6">
        <v>4</v>
      </c>
      <c r="F1994" s="3">
        <v>159.96</v>
      </c>
      <c r="G1994" s="3">
        <v>64.8</v>
      </c>
      <c r="H1994" s="8">
        <f t="shared" si="403"/>
        <v>16.2</v>
      </c>
      <c r="I1994" s="3">
        <v>95.16</v>
      </c>
      <c r="J1994" s="4">
        <v>0.59</v>
      </c>
      <c r="K1994" s="2" t="str">
        <f t="shared" si="404"/>
        <v>Monday</v>
      </c>
      <c r="L1994" s="5">
        <f t="shared" si="405"/>
        <v>43692</v>
      </c>
      <c r="M1994" s="2" t="str">
        <f t="shared" si="406"/>
        <v>Thursday</v>
      </c>
      <c r="N1994" s="2" t="str">
        <f t="shared" si="407"/>
        <v>Thursday</v>
      </c>
      <c r="O1994" s="12">
        <f t="shared" si="408"/>
        <v>0</v>
      </c>
      <c r="P1994" s="11" t="str">
        <f t="shared" si="409"/>
        <v>Low Cost per Unit</v>
      </c>
      <c r="Q1994" s="12">
        <f t="shared" si="410"/>
        <v>0</v>
      </c>
      <c r="R1994" s="12">
        <f t="shared" si="411"/>
        <v>4.7988</v>
      </c>
      <c r="S1994" s="12">
        <f t="shared" si="412"/>
        <v>0</v>
      </c>
      <c r="T1994" s="12">
        <f t="shared" si="413"/>
        <v>0</v>
      </c>
      <c r="U1994" s="12">
        <f t="shared" si="414"/>
        <v>0</v>
      </c>
      <c r="V1994" s="13" t="str">
        <f t="shared" ca="1" si="415"/>
        <v>Greater Than 8 Weeks Old</v>
      </c>
    </row>
    <row r="1995" spans="1:22" x14ac:dyDescent="0.35">
      <c r="A1995" s="2" t="s">
        <v>245</v>
      </c>
      <c r="B1995" s="5">
        <v>43690</v>
      </c>
      <c r="C1995" s="5" t="s">
        <v>369</v>
      </c>
      <c r="D1995" s="5" t="s">
        <v>372</v>
      </c>
      <c r="E1995" s="6">
        <v>5</v>
      </c>
      <c r="F1995" s="3">
        <v>199.95</v>
      </c>
      <c r="G1995" s="3">
        <v>81</v>
      </c>
      <c r="H1995" s="8">
        <f t="shared" si="403"/>
        <v>16.2</v>
      </c>
      <c r="I1995" s="3">
        <v>118.95</v>
      </c>
      <c r="J1995" s="4">
        <v>0.59</v>
      </c>
      <c r="K1995" s="2" t="str">
        <f t="shared" si="404"/>
        <v>Tuesday</v>
      </c>
      <c r="L1995" s="5">
        <f t="shared" si="405"/>
        <v>43693</v>
      </c>
      <c r="M1995" s="2" t="str">
        <f t="shared" si="406"/>
        <v>Friday</v>
      </c>
      <c r="N1995" s="2" t="str">
        <f t="shared" si="407"/>
        <v>Friday</v>
      </c>
      <c r="O1995" s="12">
        <f t="shared" si="408"/>
        <v>9.9975000000000005</v>
      </c>
      <c r="P1995" s="11" t="str">
        <f t="shared" si="409"/>
        <v>Low Cost per Unit</v>
      </c>
      <c r="Q1995" s="12">
        <f t="shared" si="410"/>
        <v>0</v>
      </c>
      <c r="R1995" s="12">
        <f t="shared" si="411"/>
        <v>5.9984999999999991</v>
      </c>
      <c r="S1995" s="12">
        <f t="shared" si="412"/>
        <v>0</v>
      </c>
      <c r="T1995" s="12">
        <f t="shared" si="413"/>
        <v>0</v>
      </c>
      <c r="U1995" s="12">
        <f t="shared" si="414"/>
        <v>0</v>
      </c>
      <c r="V1995" s="13" t="str">
        <f t="shared" ca="1" si="415"/>
        <v>Greater Than 8 Weeks Old</v>
      </c>
    </row>
    <row r="1996" spans="1:22" x14ac:dyDescent="0.35">
      <c r="A1996" s="2" t="s">
        <v>245</v>
      </c>
      <c r="B1996" s="5">
        <v>43691</v>
      </c>
      <c r="C1996" s="5" t="s">
        <v>369</v>
      </c>
      <c r="D1996" s="5" t="s">
        <v>372</v>
      </c>
      <c r="E1996" s="6">
        <v>5</v>
      </c>
      <c r="F1996" s="3">
        <v>199.95</v>
      </c>
      <c r="G1996" s="3">
        <v>81</v>
      </c>
      <c r="H1996" s="8">
        <f t="shared" si="403"/>
        <v>16.2</v>
      </c>
      <c r="I1996" s="3">
        <v>118.95</v>
      </c>
      <c r="J1996" s="4">
        <v>0.59</v>
      </c>
      <c r="K1996" s="2" t="str">
        <f t="shared" si="404"/>
        <v>Wednesday</v>
      </c>
      <c r="L1996" s="5">
        <f t="shared" si="405"/>
        <v>43694</v>
      </c>
      <c r="M1996" s="2" t="str">
        <f t="shared" si="406"/>
        <v>Saturday</v>
      </c>
      <c r="N1996" s="2" t="str">
        <f t="shared" si="407"/>
        <v>Saturday</v>
      </c>
      <c r="O1996" s="12">
        <f t="shared" si="408"/>
        <v>0</v>
      </c>
      <c r="P1996" s="11" t="str">
        <f t="shared" si="409"/>
        <v>Low Cost per Unit</v>
      </c>
      <c r="Q1996" s="12">
        <f t="shared" si="410"/>
        <v>0</v>
      </c>
      <c r="R1996" s="12">
        <f t="shared" si="411"/>
        <v>5.9984999999999991</v>
      </c>
      <c r="S1996" s="12">
        <f t="shared" si="412"/>
        <v>0</v>
      </c>
      <c r="T1996" s="12">
        <f t="shared" si="413"/>
        <v>0</v>
      </c>
      <c r="U1996" s="12">
        <f t="shared" si="414"/>
        <v>0</v>
      </c>
      <c r="V1996" s="13" t="str">
        <f t="shared" ca="1" si="415"/>
        <v>Greater Than 8 Weeks Old</v>
      </c>
    </row>
    <row r="1997" spans="1:22" x14ac:dyDescent="0.35">
      <c r="A1997" s="2" t="s">
        <v>245</v>
      </c>
      <c r="B1997" s="5">
        <v>43692</v>
      </c>
      <c r="C1997" s="5" t="s">
        <v>369</v>
      </c>
      <c r="D1997" s="5" t="s">
        <v>372</v>
      </c>
      <c r="E1997" s="6">
        <v>3</v>
      </c>
      <c r="F1997" s="3">
        <v>119.97</v>
      </c>
      <c r="G1997" s="3">
        <v>48.6</v>
      </c>
      <c r="H1997" s="8">
        <f t="shared" si="403"/>
        <v>16.2</v>
      </c>
      <c r="I1997" s="3">
        <v>71.37</v>
      </c>
      <c r="J1997" s="4">
        <v>0.59</v>
      </c>
      <c r="K1997" s="2" t="str">
        <f t="shared" si="404"/>
        <v>Thursday</v>
      </c>
      <c r="L1997" s="5">
        <f t="shared" si="405"/>
        <v>43695</v>
      </c>
      <c r="M1997" s="2" t="str">
        <f t="shared" si="406"/>
        <v>Sunday</v>
      </c>
      <c r="N1997" s="2" t="str">
        <f t="shared" si="407"/>
        <v>Monday</v>
      </c>
      <c r="O1997" s="12">
        <f t="shared" si="408"/>
        <v>0</v>
      </c>
      <c r="P1997" s="11" t="str">
        <f t="shared" si="409"/>
        <v>Low Cost per Unit</v>
      </c>
      <c r="Q1997" s="12">
        <f t="shared" si="410"/>
        <v>0</v>
      </c>
      <c r="R1997" s="12">
        <f t="shared" si="411"/>
        <v>3.5991</v>
      </c>
      <c r="S1997" s="12">
        <f t="shared" si="412"/>
        <v>0</v>
      </c>
      <c r="T1997" s="12">
        <f t="shared" si="413"/>
        <v>0</v>
      </c>
      <c r="U1997" s="12">
        <f t="shared" si="414"/>
        <v>0</v>
      </c>
      <c r="V1997" s="13" t="str">
        <f t="shared" ca="1" si="415"/>
        <v>Greater Than 8 Weeks Old</v>
      </c>
    </row>
    <row r="1998" spans="1:22" x14ac:dyDescent="0.35">
      <c r="A1998" s="2" t="s">
        <v>245</v>
      </c>
      <c r="B1998" s="5">
        <v>43693</v>
      </c>
      <c r="C1998" s="5" t="s">
        <v>369</v>
      </c>
      <c r="D1998" s="5" t="s">
        <v>372</v>
      </c>
      <c r="E1998" s="6">
        <v>6</v>
      </c>
      <c r="F1998" s="3">
        <v>239.94</v>
      </c>
      <c r="G1998" s="3">
        <v>97.2</v>
      </c>
      <c r="H1998" s="8">
        <f t="shared" si="403"/>
        <v>16.2</v>
      </c>
      <c r="I1998" s="3">
        <v>142.74</v>
      </c>
      <c r="J1998" s="4">
        <v>0.59</v>
      </c>
      <c r="K1998" s="2" t="str">
        <f t="shared" si="404"/>
        <v>Friday</v>
      </c>
      <c r="L1998" s="5">
        <f t="shared" si="405"/>
        <v>43696</v>
      </c>
      <c r="M1998" s="2" t="str">
        <f t="shared" si="406"/>
        <v>Monday</v>
      </c>
      <c r="N1998" s="2" t="str">
        <f t="shared" si="407"/>
        <v>Monday</v>
      </c>
      <c r="O1998" s="12">
        <f t="shared" si="408"/>
        <v>0</v>
      </c>
      <c r="P1998" s="11" t="str">
        <f t="shared" si="409"/>
        <v>Low Cost per Unit</v>
      </c>
      <c r="Q1998" s="12">
        <f t="shared" si="410"/>
        <v>0</v>
      </c>
      <c r="R1998" s="12">
        <f t="shared" si="411"/>
        <v>7.1981999999999999</v>
      </c>
      <c r="S1998" s="12">
        <f t="shared" si="412"/>
        <v>0</v>
      </c>
      <c r="T1998" s="12">
        <f t="shared" si="413"/>
        <v>0</v>
      </c>
      <c r="U1998" s="12">
        <f t="shared" si="414"/>
        <v>0</v>
      </c>
      <c r="V1998" s="13" t="str">
        <f t="shared" ca="1" si="415"/>
        <v>Greater Than 8 Weeks Old</v>
      </c>
    </row>
    <row r="1999" spans="1:22" x14ac:dyDescent="0.35">
      <c r="A1999" s="2" t="s">
        <v>245</v>
      </c>
      <c r="B1999" s="5">
        <v>43694</v>
      </c>
      <c r="C1999" s="5" t="s">
        <v>369</v>
      </c>
      <c r="D1999" s="5" t="s">
        <v>372</v>
      </c>
      <c r="E1999" s="6">
        <v>1</v>
      </c>
      <c r="F1999" s="3">
        <v>39.99</v>
      </c>
      <c r="G1999" s="3">
        <v>16.2</v>
      </c>
      <c r="H1999" s="8">
        <f t="shared" si="403"/>
        <v>16.2</v>
      </c>
      <c r="I1999" s="3">
        <v>23.79</v>
      </c>
      <c r="J1999" s="4">
        <v>0.59</v>
      </c>
      <c r="K1999" s="2" t="str">
        <f t="shared" si="404"/>
        <v>Saturday</v>
      </c>
      <c r="L1999" s="5">
        <f t="shared" si="405"/>
        <v>43697</v>
      </c>
      <c r="M1999" s="2" t="str">
        <f t="shared" si="406"/>
        <v>Tuesday</v>
      </c>
      <c r="N1999" s="2" t="str">
        <f t="shared" si="407"/>
        <v>Tuesday</v>
      </c>
      <c r="O1999" s="12">
        <f t="shared" si="408"/>
        <v>0</v>
      </c>
      <c r="P1999" s="11" t="str">
        <f t="shared" si="409"/>
        <v>Low Cost per Unit</v>
      </c>
      <c r="Q1999" s="12">
        <f t="shared" si="410"/>
        <v>0</v>
      </c>
      <c r="R1999" s="12">
        <f t="shared" si="411"/>
        <v>0</v>
      </c>
      <c r="S1999" s="12">
        <f t="shared" si="412"/>
        <v>0</v>
      </c>
      <c r="T1999" s="12">
        <f t="shared" si="413"/>
        <v>3.9990000000000006</v>
      </c>
      <c r="U1999" s="12">
        <f t="shared" si="414"/>
        <v>0</v>
      </c>
      <c r="V1999" s="13" t="str">
        <f t="shared" ca="1" si="415"/>
        <v>Greater Than 8 Weeks Old</v>
      </c>
    </row>
    <row r="2000" spans="1:22" x14ac:dyDescent="0.35">
      <c r="A2000" s="2" t="s">
        <v>245</v>
      </c>
      <c r="B2000" s="5">
        <v>43697</v>
      </c>
      <c r="C2000" s="5" t="s">
        <v>369</v>
      </c>
      <c r="D2000" s="5" t="s">
        <v>372</v>
      </c>
      <c r="E2000" s="6">
        <v>4</v>
      </c>
      <c r="F2000" s="3">
        <v>159.96</v>
      </c>
      <c r="G2000" s="3">
        <v>64.8</v>
      </c>
      <c r="H2000" s="8">
        <f t="shared" si="403"/>
        <v>16.2</v>
      </c>
      <c r="I2000" s="3">
        <v>95.16</v>
      </c>
      <c r="J2000" s="4">
        <v>0.59</v>
      </c>
      <c r="K2000" s="2" t="str">
        <f t="shared" si="404"/>
        <v>Tuesday</v>
      </c>
      <c r="L2000" s="5">
        <f t="shared" si="405"/>
        <v>43700</v>
      </c>
      <c r="M2000" s="2" t="str">
        <f t="shared" si="406"/>
        <v>Friday</v>
      </c>
      <c r="N2000" s="2" t="str">
        <f t="shared" si="407"/>
        <v>Friday</v>
      </c>
      <c r="O2000" s="12">
        <f t="shared" si="408"/>
        <v>7.9980000000000011</v>
      </c>
      <c r="P2000" s="11" t="str">
        <f t="shared" si="409"/>
        <v>Low Cost per Unit</v>
      </c>
      <c r="Q2000" s="12">
        <f t="shared" si="410"/>
        <v>0</v>
      </c>
      <c r="R2000" s="12">
        <f t="shared" si="411"/>
        <v>4.7988</v>
      </c>
      <c r="S2000" s="12">
        <f t="shared" si="412"/>
        <v>0</v>
      </c>
      <c r="T2000" s="12">
        <f t="shared" si="413"/>
        <v>0</v>
      </c>
      <c r="U2000" s="12">
        <f t="shared" si="414"/>
        <v>0</v>
      </c>
      <c r="V2000" s="13" t="str">
        <f t="shared" ca="1" si="415"/>
        <v>Greater Than 8 Weeks Old</v>
      </c>
    </row>
    <row r="2001" spans="1:22" x14ac:dyDescent="0.35">
      <c r="A2001" s="2" t="s">
        <v>245</v>
      </c>
      <c r="B2001" s="5">
        <v>43698</v>
      </c>
      <c r="C2001" s="5" t="s">
        <v>369</v>
      </c>
      <c r="D2001" s="5" t="s">
        <v>372</v>
      </c>
      <c r="E2001" s="6">
        <v>3</v>
      </c>
      <c r="F2001" s="3">
        <v>119.97</v>
      </c>
      <c r="G2001" s="3">
        <v>48.6</v>
      </c>
      <c r="H2001" s="8">
        <f t="shared" si="403"/>
        <v>16.2</v>
      </c>
      <c r="I2001" s="3">
        <v>71.37</v>
      </c>
      <c r="J2001" s="4">
        <v>0.59</v>
      </c>
      <c r="K2001" s="2" t="str">
        <f t="shared" si="404"/>
        <v>Wednesday</v>
      </c>
      <c r="L2001" s="5">
        <f t="shared" si="405"/>
        <v>43701</v>
      </c>
      <c r="M2001" s="2" t="str">
        <f t="shared" si="406"/>
        <v>Saturday</v>
      </c>
      <c r="N2001" s="2" t="str">
        <f t="shared" si="407"/>
        <v>Saturday</v>
      </c>
      <c r="O2001" s="12">
        <f t="shared" si="408"/>
        <v>0</v>
      </c>
      <c r="P2001" s="11" t="str">
        <f t="shared" si="409"/>
        <v>Low Cost per Unit</v>
      </c>
      <c r="Q2001" s="12">
        <f t="shared" si="410"/>
        <v>0</v>
      </c>
      <c r="R2001" s="12">
        <f t="shared" si="411"/>
        <v>3.5991</v>
      </c>
      <c r="S2001" s="12">
        <f t="shared" si="412"/>
        <v>0</v>
      </c>
      <c r="T2001" s="12">
        <f t="shared" si="413"/>
        <v>0</v>
      </c>
      <c r="U2001" s="12">
        <f t="shared" si="414"/>
        <v>0</v>
      </c>
      <c r="V2001" s="13" t="str">
        <f t="shared" ca="1" si="415"/>
        <v>Greater Than 8 Weeks Old</v>
      </c>
    </row>
    <row r="2002" spans="1:22" x14ac:dyDescent="0.35">
      <c r="A2002" s="2" t="s">
        <v>245</v>
      </c>
      <c r="B2002" s="5">
        <v>43699</v>
      </c>
      <c r="C2002" s="5" t="s">
        <v>369</v>
      </c>
      <c r="D2002" s="5" t="s">
        <v>372</v>
      </c>
      <c r="E2002" s="6">
        <v>2</v>
      </c>
      <c r="F2002" s="3">
        <v>79.98</v>
      </c>
      <c r="G2002" s="3">
        <v>32.4</v>
      </c>
      <c r="H2002" s="8">
        <f t="shared" si="403"/>
        <v>16.2</v>
      </c>
      <c r="I2002" s="3">
        <v>47.58</v>
      </c>
      <c r="J2002" s="4">
        <v>0.59</v>
      </c>
      <c r="K2002" s="2" t="str">
        <f t="shared" si="404"/>
        <v>Thursday</v>
      </c>
      <c r="L2002" s="5">
        <f t="shared" si="405"/>
        <v>43702</v>
      </c>
      <c r="M2002" s="2" t="str">
        <f t="shared" si="406"/>
        <v>Sunday</v>
      </c>
      <c r="N2002" s="2" t="str">
        <f t="shared" si="407"/>
        <v>Monday</v>
      </c>
      <c r="O2002" s="12">
        <f t="shared" si="408"/>
        <v>0</v>
      </c>
      <c r="P2002" s="11" t="str">
        <f t="shared" si="409"/>
        <v>Low Cost per Unit</v>
      </c>
      <c r="Q2002" s="12">
        <f t="shared" si="410"/>
        <v>0</v>
      </c>
      <c r="R2002" s="12">
        <f t="shared" si="411"/>
        <v>2.3994</v>
      </c>
      <c r="S2002" s="12">
        <f t="shared" si="412"/>
        <v>0</v>
      </c>
      <c r="T2002" s="12">
        <f t="shared" si="413"/>
        <v>0</v>
      </c>
      <c r="U2002" s="12">
        <f t="shared" si="414"/>
        <v>0</v>
      </c>
      <c r="V2002" s="13" t="str">
        <f t="shared" ca="1" si="415"/>
        <v>Greater Than 8 Weeks Old</v>
      </c>
    </row>
    <row r="2003" spans="1:22" x14ac:dyDescent="0.35">
      <c r="A2003" s="2" t="s">
        <v>223</v>
      </c>
      <c r="B2003" s="5">
        <v>43678</v>
      </c>
      <c r="C2003" s="5" t="s">
        <v>367</v>
      </c>
      <c r="D2003" s="5" t="s">
        <v>368</v>
      </c>
      <c r="E2003" s="6">
        <v>1</v>
      </c>
      <c r="F2003" s="3">
        <v>89</v>
      </c>
      <c r="G2003" s="3">
        <v>18</v>
      </c>
      <c r="H2003" s="8">
        <f t="shared" si="403"/>
        <v>18</v>
      </c>
      <c r="I2003" s="3">
        <v>71</v>
      </c>
      <c r="J2003" s="4">
        <v>0.8</v>
      </c>
      <c r="K2003" s="2" t="str">
        <f t="shared" si="404"/>
        <v>Thursday</v>
      </c>
      <c r="L2003" s="5">
        <f t="shared" si="405"/>
        <v>43681</v>
      </c>
      <c r="M2003" s="2" t="str">
        <f t="shared" si="406"/>
        <v>Sunday</v>
      </c>
      <c r="N2003" s="2" t="str">
        <f t="shared" si="407"/>
        <v>Monday</v>
      </c>
      <c r="O2003" s="12">
        <f t="shared" si="408"/>
        <v>0</v>
      </c>
      <c r="P2003" s="11" t="str">
        <f t="shared" si="409"/>
        <v>High Cost per Unit</v>
      </c>
      <c r="Q2003" s="12">
        <f t="shared" si="410"/>
        <v>8.9</v>
      </c>
      <c r="R2003" s="12">
        <f t="shared" si="411"/>
        <v>0</v>
      </c>
      <c r="S2003" s="12">
        <f t="shared" si="412"/>
        <v>0</v>
      </c>
      <c r="T2003" s="12">
        <f t="shared" si="413"/>
        <v>0</v>
      </c>
      <c r="U2003" s="12">
        <f t="shared" si="414"/>
        <v>0</v>
      </c>
      <c r="V2003" s="13" t="str">
        <f t="shared" ca="1" si="415"/>
        <v>Greater Than 8 Weeks Old</v>
      </c>
    </row>
    <row r="2004" spans="1:22" x14ac:dyDescent="0.35">
      <c r="A2004" s="2" t="s">
        <v>223</v>
      </c>
      <c r="B2004" s="5">
        <v>43684</v>
      </c>
      <c r="C2004" s="5" t="s">
        <v>367</v>
      </c>
      <c r="D2004" s="5" t="s">
        <v>368</v>
      </c>
      <c r="E2004" s="6">
        <v>2</v>
      </c>
      <c r="F2004" s="3">
        <v>89.98</v>
      </c>
      <c r="G2004" s="3">
        <v>36</v>
      </c>
      <c r="H2004" s="8">
        <f t="shared" si="403"/>
        <v>18</v>
      </c>
      <c r="I2004" s="3">
        <v>53.98</v>
      </c>
      <c r="J2004" s="4">
        <v>0.6</v>
      </c>
      <c r="K2004" s="2" t="str">
        <f t="shared" si="404"/>
        <v>Wednesday</v>
      </c>
      <c r="L2004" s="5">
        <f t="shared" si="405"/>
        <v>43687</v>
      </c>
      <c r="M2004" s="2" t="str">
        <f t="shared" si="406"/>
        <v>Saturday</v>
      </c>
      <c r="N2004" s="2" t="str">
        <f t="shared" si="407"/>
        <v>Saturday</v>
      </c>
      <c r="O2004" s="12">
        <f t="shared" si="408"/>
        <v>0</v>
      </c>
      <c r="P2004" s="11" t="str">
        <f t="shared" si="409"/>
        <v>High Cost per Unit</v>
      </c>
      <c r="Q2004" s="12">
        <f t="shared" si="410"/>
        <v>8.9980000000000011</v>
      </c>
      <c r="R2004" s="12">
        <f t="shared" si="411"/>
        <v>2.6993999999999998</v>
      </c>
      <c r="S2004" s="12">
        <f t="shared" si="412"/>
        <v>0</v>
      </c>
      <c r="T2004" s="12">
        <f t="shared" si="413"/>
        <v>0</v>
      </c>
      <c r="U2004" s="12">
        <f t="shared" si="414"/>
        <v>0</v>
      </c>
      <c r="V2004" s="13" t="str">
        <f t="shared" ca="1" si="415"/>
        <v>Greater Than 8 Weeks Old</v>
      </c>
    </row>
    <row r="2005" spans="1:22" x14ac:dyDescent="0.35">
      <c r="A2005" s="2" t="s">
        <v>223</v>
      </c>
      <c r="B2005" s="5">
        <v>43685</v>
      </c>
      <c r="C2005" s="5" t="s">
        <v>367</v>
      </c>
      <c r="D2005" s="5" t="s">
        <v>368</v>
      </c>
      <c r="E2005" s="6">
        <v>1</v>
      </c>
      <c r="F2005" s="3">
        <v>44.99</v>
      </c>
      <c r="G2005" s="3">
        <v>18</v>
      </c>
      <c r="H2005" s="8">
        <f t="shared" si="403"/>
        <v>18</v>
      </c>
      <c r="I2005" s="3">
        <v>26.99</v>
      </c>
      <c r="J2005" s="4">
        <v>0.6</v>
      </c>
      <c r="K2005" s="2" t="str">
        <f t="shared" si="404"/>
        <v>Thursday</v>
      </c>
      <c r="L2005" s="5">
        <f t="shared" si="405"/>
        <v>43688</v>
      </c>
      <c r="M2005" s="2" t="str">
        <f t="shared" si="406"/>
        <v>Sunday</v>
      </c>
      <c r="N2005" s="2" t="str">
        <f t="shared" si="407"/>
        <v>Monday</v>
      </c>
      <c r="O2005" s="12">
        <f t="shared" si="408"/>
        <v>0</v>
      </c>
      <c r="P2005" s="11" t="str">
        <f t="shared" si="409"/>
        <v>High Cost per Unit</v>
      </c>
      <c r="Q2005" s="12">
        <f t="shared" si="410"/>
        <v>4.4990000000000006</v>
      </c>
      <c r="R2005" s="12">
        <f t="shared" si="411"/>
        <v>0</v>
      </c>
      <c r="S2005" s="12">
        <f t="shared" si="412"/>
        <v>0</v>
      </c>
      <c r="T2005" s="12">
        <f t="shared" si="413"/>
        <v>0</v>
      </c>
      <c r="U2005" s="12">
        <f t="shared" si="414"/>
        <v>0</v>
      </c>
      <c r="V2005" s="13" t="str">
        <f t="shared" ca="1" si="415"/>
        <v>Greater Than 8 Weeks Old</v>
      </c>
    </row>
    <row r="2006" spans="1:22" x14ac:dyDescent="0.35">
      <c r="A2006" s="2" t="s">
        <v>223</v>
      </c>
      <c r="B2006" s="5">
        <v>43687</v>
      </c>
      <c r="C2006" s="5" t="s">
        <v>367</v>
      </c>
      <c r="D2006" s="5" t="s">
        <v>368</v>
      </c>
      <c r="E2006" s="6">
        <v>4</v>
      </c>
      <c r="F2006" s="3">
        <v>179.96</v>
      </c>
      <c r="G2006" s="3">
        <v>72</v>
      </c>
      <c r="H2006" s="8">
        <f t="shared" si="403"/>
        <v>18</v>
      </c>
      <c r="I2006" s="3">
        <v>107.96</v>
      </c>
      <c r="J2006" s="4">
        <v>0.6</v>
      </c>
      <c r="K2006" s="2" t="str">
        <f t="shared" si="404"/>
        <v>Saturday</v>
      </c>
      <c r="L2006" s="5">
        <f t="shared" si="405"/>
        <v>43690</v>
      </c>
      <c r="M2006" s="2" t="str">
        <f t="shared" si="406"/>
        <v>Tuesday</v>
      </c>
      <c r="N2006" s="2" t="str">
        <f t="shared" si="407"/>
        <v>Tuesday</v>
      </c>
      <c r="O2006" s="12">
        <f t="shared" si="408"/>
        <v>0</v>
      </c>
      <c r="P2006" s="11" t="str">
        <f t="shared" si="409"/>
        <v>High Cost per Unit</v>
      </c>
      <c r="Q2006" s="12">
        <f t="shared" si="410"/>
        <v>17.996000000000002</v>
      </c>
      <c r="R2006" s="12">
        <f t="shared" si="411"/>
        <v>5.3987999999999996</v>
      </c>
      <c r="S2006" s="12">
        <f t="shared" si="412"/>
        <v>0</v>
      </c>
      <c r="T2006" s="12">
        <f t="shared" si="413"/>
        <v>0</v>
      </c>
      <c r="U2006" s="12">
        <f t="shared" si="414"/>
        <v>0</v>
      </c>
      <c r="V2006" s="13" t="str">
        <f t="shared" ca="1" si="415"/>
        <v>Greater Than 8 Weeks Old</v>
      </c>
    </row>
    <row r="2007" spans="1:22" x14ac:dyDescent="0.35">
      <c r="A2007" s="2" t="s">
        <v>223</v>
      </c>
      <c r="B2007" s="5">
        <v>43688</v>
      </c>
      <c r="C2007" s="5" t="s">
        <v>367</v>
      </c>
      <c r="D2007" s="5" t="s">
        <v>368</v>
      </c>
      <c r="E2007" s="6">
        <v>2</v>
      </c>
      <c r="F2007" s="3">
        <v>89.98</v>
      </c>
      <c r="G2007" s="3">
        <v>36</v>
      </c>
      <c r="H2007" s="8">
        <f t="shared" si="403"/>
        <v>18</v>
      </c>
      <c r="I2007" s="3">
        <v>53.98</v>
      </c>
      <c r="J2007" s="4">
        <v>0.6</v>
      </c>
      <c r="K2007" s="2" t="str">
        <f t="shared" si="404"/>
        <v>Sunday</v>
      </c>
      <c r="L2007" s="5">
        <f t="shared" si="405"/>
        <v>43691</v>
      </c>
      <c r="M2007" s="2" t="str">
        <f t="shared" si="406"/>
        <v>Wednesday</v>
      </c>
      <c r="N2007" s="2" t="str">
        <f t="shared" si="407"/>
        <v>Wednesday</v>
      </c>
      <c r="O2007" s="12">
        <f t="shared" si="408"/>
        <v>0</v>
      </c>
      <c r="P2007" s="11" t="str">
        <f t="shared" si="409"/>
        <v>High Cost per Unit</v>
      </c>
      <c r="Q2007" s="12">
        <f t="shared" si="410"/>
        <v>8.9980000000000011</v>
      </c>
      <c r="R2007" s="12">
        <f t="shared" si="411"/>
        <v>2.6993999999999998</v>
      </c>
      <c r="S2007" s="12">
        <f t="shared" si="412"/>
        <v>0</v>
      </c>
      <c r="T2007" s="12">
        <f t="shared" si="413"/>
        <v>0</v>
      </c>
      <c r="U2007" s="12">
        <f t="shared" si="414"/>
        <v>0</v>
      </c>
      <c r="V2007" s="13" t="str">
        <f t="shared" ca="1" si="415"/>
        <v>Greater Than 8 Weeks Old</v>
      </c>
    </row>
    <row r="2008" spans="1:22" x14ac:dyDescent="0.35">
      <c r="A2008" s="2" t="s">
        <v>223</v>
      </c>
      <c r="B2008" s="5">
        <v>43690</v>
      </c>
      <c r="C2008" s="5" t="s">
        <v>367</v>
      </c>
      <c r="D2008" s="5" t="s">
        <v>368</v>
      </c>
      <c r="E2008" s="6">
        <v>2</v>
      </c>
      <c r="F2008" s="3">
        <v>89.98</v>
      </c>
      <c r="G2008" s="3">
        <v>36</v>
      </c>
      <c r="H2008" s="8">
        <f t="shared" si="403"/>
        <v>18</v>
      </c>
      <c r="I2008" s="3">
        <v>53.98</v>
      </c>
      <c r="J2008" s="4">
        <v>0.6</v>
      </c>
      <c r="K2008" s="2" t="str">
        <f t="shared" si="404"/>
        <v>Tuesday</v>
      </c>
      <c r="L2008" s="5">
        <f t="shared" si="405"/>
        <v>43693</v>
      </c>
      <c r="M2008" s="2" t="str">
        <f t="shared" si="406"/>
        <v>Friday</v>
      </c>
      <c r="N2008" s="2" t="str">
        <f t="shared" si="407"/>
        <v>Friday</v>
      </c>
      <c r="O2008" s="12">
        <f t="shared" si="408"/>
        <v>4.4990000000000006</v>
      </c>
      <c r="P2008" s="11" t="str">
        <f t="shared" si="409"/>
        <v>High Cost per Unit</v>
      </c>
      <c r="Q2008" s="12">
        <f t="shared" si="410"/>
        <v>8.9980000000000011</v>
      </c>
      <c r="R2008" s="12">
        <f t="shared" si="411"/>
        <v>2.6993999999999998</v>
      </c>
      <c r="S2008" s="12">
        <f t="shared" si="412"/>
        <v>0</v>
      </c>
      <c r="T2008" s="12">
        <f t="shared" si="413"/>
        <v>0</v>
      </c>
      <c r="U2008" s="12">
        <f t="shared" si="414"/>
        <v>0</v>
      </c>
      <c r="V2008" s="13" t="str">
        <f t="shared" ca="1" si="415"/>
        <v>Greater Than 8 Weeks Old</v>
      </c>
    </row>
    <row r="2009" spans="1:22" x14ac:dyDescent="0.35">
      <c r="A2009" s="2" t="s">
        <v>223</v>
      </c>
      <c r="B2009" s="5">
        <v>43691</v>
      </c>
      <c r="C2009" s="5" t="s">
        <v>367</v>
      </c>
      <c r="D2009" s="5" t="s">
        <v>368</v>
      </c>
      <c r="E2009" s="6">
        <v>2</v>
      </c>
      <c r="F2009" s="3">
        <v>89.98</v>
      </c>
      <c r="G2009" s="3">
        <v>36</v>
      </c>
      <c r="H2009" s="8">
        <f t="shared" si="403"/>
        <v>18</v>
      </c>
      <c r="I2009" s="3">
        <v>53.98</v>
      </c>
      <c r="J2009" s="4">
        <v>0.6</v>
      </c>
      <c r="K2009" s="2" t="str">
        <f t="shared" si="404"/>
        <v>Wednesday</v>
      </c>
      <c r="L2009" s="5">
        <f t="shared" si="405"/>
        <v>43694</v>
      </c>
      <c r="M2009" s="2" t="str">
        <f t="shared" si="406"/>
        <v>Saturday</v>
      </c>
      <c r="N2009" s="2" t="str">
        <f t="shared" si="407"/>
        <v>Saturday</v>
      </c>
      <c r="O2009" s="12">
        <f t="shared" si="408"/>
        <v>0</v>
      </c>
      <c r="P2009" s="11" t="str">
        <f t="shared" si="409"/>
        <v>High Cost per Unit</v>
      </c>
      <c r="Q2009" s="12">
        <f t="shared" si="410"/>
        <v>8.9980000000000011</v>
      </c>
      <c r="R2009" s="12">
        <f t="shared" si="411"/>
        <v>2.6993999999999998</v>
      </c>
      <c r="S2009" s="12">
        <f t="shared" si="412"/>
        <v>0</v>
      </c>
      <c r="T2009" s="12">
        <f t="shared" si="413"/>
        <v>0</v>
      </c>
      <c r="U2009" s="12">
        <f t="shared" si="414"/>
        <v>0</v>
      </c>
      <c r="V2009" s="13" t="str">
        <f t="shared" ca="1" si="415"/>
        <v>Greater Than 8 Weeks Old</v>
      </c>
    </row>
    <row r="2010" spans="1:22" x14ac:dyDescent="0.35">
      <c r="A2010" s="2" t="s">
        <v>223</v>
      </c>
      <c r="B2010" s="5">
        <v>43692</v>
      </c>
      <c r="C2010" s="5" t="s">
        <v>367</v>
      </c>
      <c r="D2010" s="5" t="s">
        <v>368</v>
      </c>
      <c r="E2010" s="6">
        <v>2</v>
      </c>
      <c r="F2010" s="3">
        <v>89.98</v>
      </c>
      <c r="G2010" s="3">
        <v>36</v>
      </c>
      <c r="H2010" s="8">
        <f t="shared" si="403"/>
        <v>18</v>
      </c>
      <c r="I2010" s="3">
        <v>53.98</v>
      </c>
      <c r="J2010" s="4">
        <v>0.6</v>
      </c>
      <c r="K2010" s="2" t="str">
        <f t="shared" si="404"/>
        <v>Thursday</v>
      </c>
      <c r="L2010" s="5">
        <f t="shared" si="405"/>
        <v>43695</v>
      </c>
      <c r="M2010" s="2" t="str">
        <f t="shared" si="406"/>
        <v>Sunday</v>
      </c>
      <c r="N2010" s="2" t="str">
        <f t="shared" si="407"/>
        <v>Monday</v>
      </c>
      <c r="O2010" s="12">
        <f t="shared" si="408"/>
        <v>0</v>
      </c>
      <c r="P2010" s="11" t="str">
        <f t="shared" si="409"/>
        <v>High Cost per Unit</v>
      </c>
      <c r="Q2010" s="12">
        <f t="shared" si="410"/>
        <v>8.9980000000000011</v>
      </c>
      <c r="R2010" s="12">
        <f t="shared" si="411"/>
        <v>2.6993999999999998</v>
      </c>
      <c r="S2010" s="12">
        <f t="shared" si="412"/>
        <v>0</v>
      </c>
      <c r="T2010" s="12">
        <f t="shared" si="413"/>
        <v>0</v>
      </c>
      <c r="U2010" s="12">
        <f t="shared" si="414"/>
        <v>0</v>
      </c>
      <c r="V2010" s="13" t="str">
        <f t="shared" ca="1" si="415"/>
        <v>Greater Than 8 Weeks Old</v>
      </c>
    </row>
    <row r="2011" spans="1:22" x14ac:dyDescent="0.35">
      <c r="A2011" s="2" t="s">
        <v>223</v>
      </c>
      <c r="B2011" s="5">
        <v>43693</v>
      </c>
      <c r="C2011" s="5" t="s">
        <v>367</v>
      </c>
      <c r="D2011" s="5" t="s">
        <v>368</v>
      </c>
      <c r="E2011" s="6">
        <v>1</v>
      </c>
      <c r="F2011" s="3">
        <v>44.99</v>
      </c>
      <c r="G2011" s="3">
        <v>18</v>
      </c>
      <c r="H2011" s="8">
        <f t="shared" si="403"/>
        <v>18</v>
      </c>
      <c r="I2011" s="3">
        <v>26.99</v>
      </c>
      <c r="J2011" s="4">
        <v>0.6</v>
      </c>
      <c r="K2011" s="2" t="str">
        <f t="shared" si="404"/>
        <v>Friday</v>
      </c>
      <c r="L2011" s="5">
        <f t="shared" si="405"/>
        <v>43696</v>
      </c>
      <c r="M2011" s="2" t="str">
        <f t="shared" si="406"/>
        <v>Monday</v>
      </c>
      <c r="N2011" s="2" t="str">
        <f t="shared" si="407"/>
        <v>Monday</v>
      </c>
      <c r="O2011" s="12">
        <f t="shared" si="408"/>
        <v>0</v>
      </c>
      <c r="P2011" s="11" t="str">
        <f t="shared" si="409"/>
        <v>High Cost per Unit</v>
      </c>
      <c r="Q2011" s="12">
        <f t="shared" si="410"/>
        <v>4.4990000000000006</v>
      </c>
      <c r="R2011" s="12">
        <f t="shared" si="411"/>
        <v>0</v>
      </c>
      <c r="S2011" s="12">
        <f t="shared" si="412"/>
        <v>0</v>
      </c>
      <c r="T2011" s="12">
        <f t="shared" si="413"/>
        <v>0</v>
      </c>
      <c r="U2011" s="12">
        <f t="shared" si="414"/>
        <v>0</v>
      </c>
      <c r="V2011" s="13" t="str">
        <f t="shared" ca="1" si="415"/>
        <v>Greater Than 8 Weeks Old</v>
      </c>
    </row>
    <row r="2012" spans="1:22" x14ac:dyDescent="0.35">
      <c r="A2012" s="2" t="s">
        <v>223</v>
      </c>
      <c r="B2012" s="5">
        <v>43694</v>
      </c>
      <c r="C2012" s="5" t="s">
        <v>367</v>
      </c>
      <c r="D2012" s="5" t="s">
        <v>368</v>
      </c>
      <c r="E2012" s="6">
        <v>1</v>
      </c>
      <c r="F2012" s="3">
        <v>44.99</v>
      </c>
      <c r="G2012" s="3">
        <v>18</v>
      </c>
      <c r="H2012" s="8">
        <f t="shared" si="403"/>
        <v>18</v>
      </c>
      <c r="I2012" s="3">
        <v>26.99</v>
      </c>
      <c r="J2012" s="4">
        <v>0.6</v>
      </c>
      <c r="K2012" s="2" t="str">
        <f t="shared" si="404"/>
        <v>Saturday</v>
      </c>
      <c r="L2012" s="5">
        <f t="shared" si="405"/>
        <v>43697</v>
      </c>
      <c r="M2012" s="2" t="str">
        <f t="shared" si="406"/>
        <v>Tuesday</v>
      </c>
      <c r="N2012" s="2" t="str">
        <f t="shared" si="407"/>
        <v>Tuesday</v>
      </c>
      <c r="O2012" s="12">
        <f t="shared" si="408"/>
        <v>0</v>
      </c>
      <c r="P2012" s="11" t="str">
        <f t="shared" si="409"/>
        <v>High Cost per Unit</v>
      </c>
      <c r="Q2012" s="12">
        <f t="shared" si="410"/>
        <v>4.4990000000000006</v>
      </c>
      <c r="R2012" s="12">
        <f t="shared" si="411"/>
        <v>0</v>
      </c>
      <c r="S2012" s="12">
        <f t="shared" si="412"/>
        <v>0</v>
      </c>
      <c r="T2012" s="12">
        <f t="shared" si="413"/>
        <v>0</v>
      </c>
      <c r="U2012" s="12">
        <f t="shared" si="414"/>
        <v>0</v>
      </c>
      <c r="V2012" s="13" t="str">
        <f t="shared" ca="1" si="415"/>
        <v>Greater Than 8 Weeks Old</v>
      </c>
    </row>
    <row r="2013" spans="1:22" x14ac:dyDescent="0.35">
      <c r="A2013" s="2" t="s">
        <v>223</v>
      </c>
      <c r="B2013" s="5">
        <v>43695</v>
      </c>
      <c r="C2013" s="5" t="s">
        <v>367</v>
      </c>
      <c r="D2013" s="5" t="s">
        <v>368</v>
      </c>
      <c r="E2013" s="6">
        <v>3</v>
      </c>
      <c r="F2013" s="3">
        <v>134.97</v>
      </c>
      <c r="G2013" s="3">
        <v>54</v>
      </c>
      <c r="H2013" s="8">
        <f t="shared" si="403"/>
        <v>18</v>
      </c>
      <c r="I2013" s="3">
        <v>80.97</v>
      </c>
      <c r="J2013" s="4">
        <v>0.6</v>
      </c>
      <c r="K2013" s="2" t="str">
        <f t="shared" si="404"/>
        <v>Sunday</v>
      </c>
      <c r="L2013" s="5">
        <f t="shared" si="405"/>
        <v>43698</v>
      </c>
      <c r="M2013" s="2" t="str">
        <f t="shared" si="406"/>
        <v>Wednesday</v>
      </c>
      <c r="N2013" s="2" t="str">
        <f t="shared" si="407"/>
        <v>Wednesday</v>
      </c>
      <c r="O2013" s="12">
        <f t="shared" si="408"/>
        <v>0</v>
      </c>
      <c r="P2013" s="11" t="str">
        <f t="shared" si="409"/>
        <v>High Cost per Unit</v>
      </c>
      <c r="Q2013" s="12">
        <f t="shared" si="410"/>
        <v>13.497</v>
      </c>
      <c r="R2013" s="12">
        <f t="shared" si="411"/>
        <v>4.0491000000000001</v>
      </c>
      <c r="S2013" s="12">
        <f t="shared" si="412"/>
        <v>0</v>
      </c>
      <c r="T2013" s="12">
        <f t="shared" si="413"/>
        <v>0</v>
      </c>
      <c r="U2013" s="12">
        <f t="shared" si="414"/>
        <v>0</v>
      </c>
      <c r="V2013" s="13" t="str">
        <f t="shared" ca="1" si="415"/>
        <v>Greater Than 8 Weeks Old</v>
      </c>
    </row>
    <row r="2014" spans="1:22" x14ac:dyDescent="0.35">
      <c r="A2014" s="2" t="s">
        <v>223</v>
      </c>
      <c r="B2014" s="5">
        <v>43696</v>
      </c>
      <c r="C2014" s="5" t="s">
        <v>367</v>
      </c>
      <c r="D2014" s="5" t="s">
        <v>368</v>
      </c>
      <c r="E2014" s="6">
        <v>1</v>
      </c>
      <c r="F2014" s="3">
        <v>44.99</v>
      </c>
      <c r="G2014" s="3">
        <v>18</v>
      </c>
      <c r="H2014" s="8">
        <f t="shared" si="403"/>
        <v>18</v>
      </c>
      <c r="I2014" s="3">
        <v>26.99</v>
      </c>
      <c r="J2014" s="4">
        <v>0.6</v>
      </c>
      <c r="K2014" s="2" t="str">
        <f t="shared" si="404"/>
        <v>Monday</v>
      </c>
      <c r="L2014" s="5">
        <f t="shared" si="405"/>
        <v>43699</v>
      </c>
      <c r="M2014" s="2" t="str">
        <f t="shared" si="406"/>
        <v>Thursday</v>
      </c>
      <c r="N2014" s="2" t="str">
        <f t="shared" si="407"/>
        <v>Thursday</v>
      </c>
      <c r="O2014" s="12">
        <f t="shared" si="408"/>
        <v>0</v>
      </c>
      <c r="P2014" s="11" t="str">
        <f t="shared" si="409"/>
        <v>High Cost per Unit</v>
      </c>
      <c r="Q2014" s="12">
        <f t="shared" si="410"/>
        <v>4.4990000000000006</v>
      </c>
      <c r="R2014" s="12">
        <f t="shared" si="411"/>
        <v>0</v>
      </c>
      <c r="S2014" s="12">
        <f t="shared" si="412"/>
        <v>0</v>
      </c>
      <c r="T2014" s="12">
        <f t="shared" si="413"/>
        <v>0</v>
      </c>
      <c r="U2014" s="12">
        <f t="shared" si="414"/>
        <v>0</v>
      </c>
      <c r="V2014" s="13" t="str">
        <f t="shared" ca="1" si="415"/>
        <v>Greater Than 8 Weeks Old</v>
      </c>
    </row>
    <row r="2015" spans="1:22" x14ac:dyDescent="0.35">
      <c r="A2015" s="2" t="s">
        <v>223</v>
      </c>
      <c r="B2015" s="5">
        <v>43697</v>
      </c>
      <c r="C2015" s="5" t="s">
        <v>367</v>
      </c>
      <c r="D2015" s="5" t="s">
        <v>368</v>
      </c>
      <c r="E2015" s="6">
        <v>9</v>
      </c>
      <c r="F2015" s="3">
        <v>395.91</v>
      </c>
      <c r="G2015" s="3">
        <v>162</v>
      </c>
      <c r="H2015" s="8">
        <f t="shared" si="403"/>
        <v>18</v>
      </c>
      <c r="I2015" s="3">
        <v>233.91</v>
      </c>
      <c r="J2015" s="4">
        <v>0.59</v>
      </c>
      <c r="K2015" s="2" t="str">
        <f t="shared" si="404"/>
        <v>Tuesday</v>
      </c>
      <c r="L2015" s="5">
        <f t="shared" si="405"/>
        <v>43700</v>
      </c>
      <c r="M2015" s="2" t="str">
        <f t="shared" si="406"/>
        <v>Friday</v>
      </c>
      <c r="N2015" s="2" t="str">
        <f t="shared" si="407"/>
        <v>Friday</v>
      </c>
      <c r="O2015" s="12">
        <f t="shared" si="408"/>
        <v>19.795500000000004</v>
      </c>
      <c r="P2015" s="11" t="str">
        <f t="shared" si="409"/>
        <v>High Cost per Unit</v>
      </c>
      <c r="Q2015" s="12">
        <f t="shared" si="410"/>
        <v>39.591000000000008</v>
      </c>
      <c r="R2015" s="12">
        <f t="shared" si="411"/>
        <v>11.8773</v>
      </c>
      <c r="S2015" s="12">
        <f t="shared" si="412"/>
        <v>0</v>
      </c>
      <c r="T2015" s="12">
        <f t="shared" si="413"/>
        <v>0</v>
      </c>
      <c r="U2015" s="12">
        <f t="shared" si="414"/>
        <v>0</v>
      </c>
      <c r="V2015" s="13" t="str">
        <f t="shared" ca="1" si="415"/>
        <v>Greater Than 8 Weeks Old</v>
      </c>
    </row>
    <row r="2016" spans="1:22" x14ac:dyDescent="0.35">
      <c r="A2016" s="2" t="s">
        <v>223</v>
      </c>
      <c r="B2016" s="5">
        <v>43698</v>
      </c>
      <c r="C2016" s="5" t="s">
        <v>367</v>
      </c>
      <c r="D2016" s="5" t="s">
        <v>368</v>
      </c>
      <c r="E2016" s="6">
        <v>11</v>
      </c>
      <c r="F2016" s="3">
        <v>449.89</v>
      </c>
      <c r="G2016" s="3">
        <v>198</v>
      </c>
      <c r="H2016" s="8">
        <f t="shared" si="403"/>
        <v>18</v>
      </c>
      <c r="I2016" s="3">
        <v>251.89</v>
      </c>
      <c r="J2016" s="4">
        <v>0.56000000000000005</v>
      </c>
      <c r="K2016" s="2" t="str">
        <f t="shared" si="404"/>
        <v>Wednesday</v>
      </c>
      <c r="L2016" s="5">
        <f t="shared" si="405"/>
        <v>43701</v>
      </c>
      <c r="M2016" s="2" t="str">
        <f t="shared" si="406"/>
        <v>Saturday</v>
      </c>
      <c r="N2016" s="2" t="str">
        <f t="shared" si="407"/>
        <v>Saturday</v>
      </c>
      <c r="O2016" s="12">
        <f t="shared" si="408"/>
        <v>0</v>
      </c>
      <c r="P2016" s="11" t="str">
        <f t="shared" si="409"/>
        <v>High Cost per Unit</v>
      </c>
      <c r="Q2016" s="12">
        <f t="shared" si="410"/>
        <v>44.989000000000004</v>
      </c>
      <c r="R2016" s="12">
        <f t="shared" si="411"/>
        <v>13.496699999999999</v>
      </c>
      <c r="S2016" s="12">
        <f t="shared" si="412"/>
        <v>0</v>
      </c>
      <c r="T2016" s="12">
        <f t="shared" si="413"/>
        <v>0</v>
      </c>
      <c r="U2016" s="12">
        <f t="shared" si="414"/>
        <v>0</v>
      </c>
      <c r="V2016" s="13" t="str">
        <f t="shared" ca="1" si="415"/>
        <v>Greater Than 8 Weeks Old</v>
      </c>
    </row>
    <row r="2017" spans="1:22" x14ac:dyDescent="0.35">
      <c r="A2017" s="2" t="s">
        <v>223</v>
      </c>
      <c r="B2017" s="5">
        <v>43699</v>
      </c>
      <c r="C2017" s="5" t="s">
        <v>367</v>
      </c>
      <c r="D2017" s="5" t="s">
        <v>368</v>
      </c>
      <c r="E2017" s="6">
        <v>4</v>
      </c>
      <c r="F2017" s="3">
        <v>161.96</v>
      </c>
      <c r="G2017" s="3">
        <v>72</v>
      </c>
      <c r="H2017" s="8">
        <f t="shared" si="403"/>
        <v>18</v>
      </c>
      <c r="I2017" s="3">
        <v>89.96</v>
      </c>
      <c r="J2017" s="4">
        <v>0.56000000000000005</v>
      </c>
      <c r="K2017" s="2" t="str">
        <f t="shared" si="404"/>
        <v>Thursday</v>
      </c>
      <c r="L2017" s="5">
        <f t="shared" si="405"/>
        <v>43702</v>
      </c>
      <c r="M2017" s="2" t="str">
        <f t="shared" si="406"/>
        <v>Sunday</v>
      </c>
      <c r="N2017" s="2" t="str">
        <f t="shared" si="407"/>
        <v>Monday</v>
      </c>
      <c r="O2017" s="12">
        <f t="shared" si="408"/>
        <v>0</v>
      </c>
      <c r="P2017" s="11" t="str">
        <f t="shared" si="409"/>
        <v>High Cost per Unit</v>
      </c>
      <c r="Q2017" s="12">
        <f t="shared" si="410"/>
        <v>16.196000000000002</v>
      </c>
      <c r="R2017" s="12">
        <f t="shared" si="411"/>
        <v>4.8588000000000005</v>
      </c>
      <c r="S2017" s="12">
        <f t="shared" si="412"/>
        <v>0</v>
      </c>
      <c r="T2017" s="12">
        <f t="shared" si="413"/>
        <v>0</v>
      </c>
      <c r="U2017" s="12">
        <f t="shared" si="414"/>
        <v>0</v>
      </c>
      <c r="V2017" s="13" t="str">
        <f t="shared" ca="1" si="415"/>
        <v>Greater Than 8 Weeks Old</v>
      </c>
    </row>
    <row r="2018" spans="1:22" x14ac:dyDescent="0.35">
      <c r="A2018" s="2" t="s">
        <v>223</v>
      </c>
      <c r="B2018" s="5">
        <v>43700</v>
      </c>
      <c r="C2018" s="5" t="s">
        <v>367</v>
      </c>
      <c r="D2018" s="5" t="s">
        <v>368</v>
      </c>
      <c r="E2018" s="6">
        <v>3</v>
      </c>
      <c r="F2018" s="3">
        <v>121.47</v>
      </c>
      <c r="G2018" s="3">
        <v>54</v>
      </c>
      <c r="H2018" s="8">
        <f t="shared" si="403"/>
        <v>18</v>
      </c>
      <c r="I2018" s="3">
        <v>67.47</v>
      </c>
      <c r="J2018" s="4">
        <v>0.56000000000000005</v>
      </c>
      <c r="K2018" s="2" t="str">
        <f t="shared" si="404"/>
        <v>Friday</v>
      </c>
      <c r="L2018" s="5">
        <f t="shared" si="405"/>
        <v>43703</v>
      </c>
      <c r="M2018" s="2" t="str">
        <f t="shared" si="406"/>
        <v>Monday</v>
      </c>
      <c r="N2018" s="2" t="str">
        <f t="shared" si="407"/>
        <v>Monday</v>
      </c>
      <c r="O2018" s="12">
        <f t="shared" si="408"/>
        <v>0</v>
      </c>
      <c r="P2018" s="11" t="str">
        <f t="shared" si="409"/>
        <v>High Cost per Unit</v>
      </c>
      <c r="Q2018" s="12">
        <f t="shared" si="410"/>
        <v>12.147</v>
      </c>
      <c r="R2018" s="12">
        <f t="shared" si="411"/>
        <v>3.6440999999999999</v>
      </c>
      <c r="S2018" s="12">
        <f t="shared" si="412"/>
        <v>0</v>
      </c>
      <c r="T2018" s="12">
        <f t="shared" si="413"/>
        <v>0</v>
      </c>
      <c r="U2018" s="12">
        <f t="shared" si="414"/>
        <v>0</v>
      </c>
      <c r="V2018" s="13" t="str">
        <f t="shared" ca="1" si="415"/>
        <v>Greater Than 8 Weeks Old</v>
      </c>
    </row>
    <row r="2019" spans="1:22" x14ac:dyDescent="0.35">
      <c r="A2019" s="2" t="s">
        <v>223</v>
      </c>
      <c r="B2019" s="5">
        <v>43702</v>
      </c>
      <c r="C2019" s="5" t="s">
        <v>367</v>
      </c>
      <c r="D2019" s="5" t="s">
        <v>368</v>
      </c>
      <c r="E2019" s="6">
        <v>2</v>
      </c>
      <c r="F2019" s="3">
        <v>80.98</v>
      </c>
      <c r="G2019" s="3">
        <v>36</v>
      </c>
      <c r="H2019" s="8">
        <f t="shared" si="403"/>
        <v>18</v>
      </c>
      <c r="I2019" s="3">
        <v>44.98</v>
      </c>
      <c r="J2019" s="4">
        <v>0.56000000000000005</v>
      </c>
      <c r="K2019" s="2" t="str">
        <f t="shared" si="404"/>
        <v>Sunday</v>
      </c>
      <c r="L2019" s="5">
        <f t="shared" si="405"/>
        <v>43705</v>
      </c>
      <c r="M2019" s="2" t="str">
        <f t="shared" si="406"/>
        <v>Wednesday</v>
      </c>
      <c r="N2019" s="2" t="str">
        <f t="shared" si="407"/>
        <v>Wednesday</v>
      </c>
      <c r="O2019" s="12">
        <f t="shared" si="408"/>
        <v>0</v>
      </c>
      <c r="P2019" s="11" t="str">
        <f t="shared" si="409"/>
        <v>High Cost per Unit</v>
      </c>
      <c r="Q2019" s="12">
        <f t="shared" si="410"/>
        <v>8.0980000000000008</v>
      </c>
      <c r="R2019" s="12">
        <f t="shared" si="411"/>
        <v>2.4294000000000002</v>
      </c>
      <c r="S2019" s="12">
        <f t="shared" si="412"/>
        <v>0</v>
      </c>
      <c r="T2019" s="12">
        <f t="shared" si="413"/>
        <v>0</v>
      </c>
      <c r="U2019" s="12">
        <f t="shared" si="414"/>
        <v>0</v>
      </c>
      <c r="V2019" s="13" t="str">
        <f t="shared" ca="1" si="415"/>
        <v>Greater Than 8 Weeks Old</v>
      </c>
    </row>
    <row r="2020" spans="1:22" x14ac:dyDescent="0.35">
      <c r="A2020" s="2" t="s">
        <v>223</v>
      </c>
      <c r="B2020" s="5">
        <v>43703</v>
      </c>
      <c r="C2020" s="5" t="s">
        <v>367</v>
      </c>
      <c r="D2020" s="5" t="s">
        <v>368</v>
      </c>
      <c r="E2020" s="6">
        <v>3</v>
      </c>
      <c r="F2020" s="3">
        <v>121.47</v>
      </c>
      <c r="G2020" s="3">
        <v>54</v>
      </c>
      <c r="H2020" s="8">
        <f t="shared" si="403"/>
        <v>18</v>
      </c>
      <c r="I2020" s="3">
        <v>67.47</v>
      </c>
      <c r="J2020" s="4">
        <v>0.56000000000000005</v>
      </c>
      <c r="K2020" s="2" t="str">
        <f t="shared" si="404"/>
        <v>Monday</v>
      </c>
      <c r="L2020" s="5">
        <f t="shared" si="405"/>
        <v>43706</v>
      </c>
      <c r="M2020" s="2" t="str">
        <f t="shared" si="406"/>
        <v>Thursday</v>
      </c>
      <c r="N2020" s="2" t="str">
        <f t="shared" si="407"/>
        <v>Thursday</v>
      </c>
      <c r="O2020" s="12">
        <f t="shared" si="408"/>
        <v>0</v>
      </c>
      <c r="P2020" s="11" t="str">
        <f t="shared" si="409"/>
        <v>High Cost per Unit</v>
      </c>
      <c r="Q2020" s="12">
        <f t="shared" si="410"/>
        <v>12.147</v>
      </c>
      <c r="R2020" s="12">
        <f t="shared" si="411"/>
        <v>3.6440999999999999</v>
      </c>
      <c r="S2020" s="12">
        <f t="shared" si="412"/>
        <v>0</v>
      </c>
      <c r="T2020" s="12">
        <f t="shared" si="413"/>
        <v>0</v>
      </c>
      <c r="U2020" s="12">
        <f t="shared" si="414"/>
        <v>0</v>
      </c>
      <c r="V2020" s="13" t="str">
        <f t="shared" ca="1" si="415"/>
        <v>Greater Than 8 Weeks Old</v>
      </c>
    </row>
    <row r="2021" spans="1:22" x14ac:dyDescent="0.35">
      <c r="A2021" s="2" t="s">
        <v>223</v>
      </c>
      <c r="B2021" s="5">
        <v>43704</v>
      </c>
      <c r="C2021" s="5" t="s">
        <v>367</v>
      </c>
      <c r="D2021" s="5" t="s">
        <v>368</v>
      </c>
      <c r="E2021" s="6">
        <v>3</v>
      </c>
      <c r="F2021" s="3">
        <v>121.47</v>
      </c>
      <c r="G2021" s="3">
        <v>54</v>
      </c>
      <c r="H2021" s="8">
        <f t="shared" si="403"/>
        <v>18</v>
      </c>
      <c r="I2021" s="3">
        <v>67.47</v>
      </c>
      <c r="J2021" s="4">
        <v>0.56000000000000005</v>
      </c>
      <c r="K2021" s="2" t="str">
        <f t="shared" si="404"/>
        <v>Tuesday</v>
      </c>
      <c r="L2021" s="5">
        <f t="shared" si="405"/>
        <v>43707</v>
      </c>
      <c r="M2021" s="2" t="str">
        <f t="shared" si="406"/>
        <v>Friday</v>
      </c>
      <c r="N2021" s="2" t="str">
        <f t="shared" si="407"/>
        <v>Friday</v>
      </c>
      <c r="O2021" s="12">
        <f t="shared" si="408"/>
        <v>6.0735000000000001</v>
      </c>
      <c r="P2021" s="11" t="str">
        <f t="shared" si="409"/>
        <v>High Cost per Unit</v>
      </c>
      <c r="Q2021" s="12">
        <f t="shared" si="410"/>
        <v>12.147</v>
      </c>
      <c r="R2021" s="12">
        <f t="shared" si="411"/>
        <v>3.6440999999999999</v>
      </c>
      <c r="S2021" s="12">
        <f t="shared" si="412"/>
        <v>0</v>
      </c>
      <c r="T2021" s="12">
        <f t="shared" si="413"/>
        <v>0</v>
      </c>
      <c r="U2021" s="12">
        <f t="shared" si="414"/>
        <v>0</v>
      </c>
      <c r="V2021" s="13" t="str">
        <f t="shared" ca="1" si="415"/>
        <v>Greater Than 8 Weeks Old</v>
      </c>
    </row>
    <row r="2022" spans="1:22" x14ac:dyDescent="0.35">
      <c r="A2022" s="2" t="s">
        <v>223</v>
      </c>
      <c r="B2022" s="5">
        <v>43705</v>
      </c>
      <c r="C2022" s="5" t="s">
        <v>367</v>
      </c>
      <c r="D2022" s="5" t="s">
        <v>368</v>
      </c>
      <c r="E2022" s="6">
        <v>13</v>
      </c>
      <c r="F2022" s="3">
        <v>526.37</v>
      </c>
      <c r="G2022" s="3">
        <v>234</v>
      </c>
      <c r="H2022" s="8">
        <f t="shared" si="403"/>
        <v>18</v>
      </c>
      <c r="I2022" s="3">
        <v>292.37</v>
      </c>
      <c r="J2022" s="4">
        <v>0.56000000000000005</v>
      </c>
      <c r="K2022" s="2" t="str">
        <f t="shared" si="404"/>
        <v>Wednesday</v>
      </c>
      <c r="L2022" s="5">
        <f t="shared" si="405"/>
        <v>43708</v>
      </c>
      <c r="M2022" s="2" t="str">
        <f t="shared" si="406"/>
        <v>Saturday</v>
      </c>
      <c r="N2022" s="2" t="str">
        <f t="shared" si="407"/>
        <v>Saturday</v>
      </c>
      <c r="O2022" s="12">
        <f t="shared" si="408"/>
        <v>0</v>
      </c>
      <c r="P2022" s="11" t="str">
        <f t="shared" si="409"/>
        <v>High Cost per Unit</v>
      </c>
      <c r="Q2022" s="12">
        <f t="shared" si="410"/>
        <v>52.637</v>
      </c>
      <c r="R2022" s="12">
        <f t="shared" si="411"/>
        <v>15.7911</v>
      </c>
      <c r="S2022" s="12">
        <f t="shared" si="412"/>
        <v>0</v>
      </c>
      <c r="T2022" s="12">
        <f t="shared" si="413"/>
        <v>0</v>
      </c>
      <c r="U2022" s="12">
        <f t="shared" si="414"/>
        <v>0</v>
      </c>
      <c r="V2022" s="13" t="str">
        <f t="shared" ca="1" si="415"/>
        <v>Greater Than 8 Weeks Old</v>
      </c>
    </row>
    <row r="2023" spans="1:22" x14ac:dyDescent="0.35">
      <c r="A2023" s="2" t="s">
        <v>223</v>
      </c>
      <c r="B2023" s="5">
        <v>43706</v>
      </c>
      <c r="C2023" s="5" t="s">
        <v>367</v>
      </c>
      <c r="D2023" s="5" t="s">
        <v>368</v>
      </c>
      <c r="E2023" s="6">
        <v>3</v>
      </c>
      <c r="F2023" s="3">
        <v>121.47</v>
      </c>
      <c r="G2023" s="3">
        <v>54</v>
      </c>
      <c r="H2023" s="8">
        <f t="shared" si="403"/>
        <v>18</v>
      </c>
      <c r="I2023" s="3">
        <v>67.47</v>
      </c>
      <c r="J2023" s="4">
        <v>0.56000000000000005</v>
      </c>
      <c r="K2023" s="2" t="str">
        <f t="shared" si="404"/>
        <v>Thursday</v>
      </c>
      <c r="L2023" s="5">
        <f t="shared" si="405"/>
        <v>43709</v>
      </c>
      <c r="M2023" s="2" t="str">
        <f t="shared" si="406"/>
        <v>Sunday</v>
      </c>
      <c r="N2023" s="2" t="str">
        <f t="shared" si="407"/>
        <v>Monday</v>
      </c>
      <c r="O2023" s="12">
        <f t="shared" si="408"/>
        <v>0</v>
      </c>
      <c r="P2023" s="11" t="str">
        <f t="shared" si="409"/>
        <v>High Cost per Unit</v>
      </c>
      <c r="Q2023" s="12">
        <f t="shared" si="410"/>
        <v>12.147</v>
      </c>
      <c r="R2023" s="12">
        <f t="shared" si="411"/>
        <v>3.6440999999999999</v>
      </c>
      <c r="S2023" s="12">
        <f t="shared" si="412"/>
        <v>0</v>
      </c>
      <c r="T2023" s="12">
        <f t="shared" si="413"/>
        <v>0</v>
      </c>
      <c r="U2023" s="12">
        <f t="shared" si="414"/>
        <v>0</v>
      </c>
      <c r="V2023" s="13" t="str">
        <f t="shared" ca="1" si="415"/>
        <v>Greater Than 8 Weeks Old</v>
      </c>
    </row>
    <row r="2024" spans="1:22" x14ac:dyDescent="0.35">
      <c r="A2024" s="2" t="s">
        <v>223</v>
      </c>
      <c r="B2024" s="5">
        <v>43708</v>
      </c>
      <c r="C2024" s="5" t="s">
        <v>367</v>
      </c>
      <c r="D2024" s="5" t="s">
        <v>368</v>
      </c>
      <c r="E2024" s="6">
        <v>1</v>
      </c>
      <c r="F2024" s="3">
        <v>45</v>
      </c>
      <c r="G2024" s="3">
        <v>18</v>
      </c>
      <c r="H2024" s="8">
        <f t="shared" si="403"/>
        <v>18</v>
      </c>
      <c r="I2024" s="3">
        <v>27</v>
      </c>
      <c r="J2024" s="4">
        <v>0.6</v>
      </c>
      <c r="K2024" s="2" t="str">
        <f t="shared" si="404"/>
        <v>Saturday</v>
      </c>
      <c r="L2024" s="5">
        <f t="shared" si="405"/>
        <v>43711</v>
      </c>
      <c r="M2024" s="2" t="str">
        <f t="shared" si="406"/>
        <v>Tuesday</v>
      </c>
      <c r="N2024" s="2" t="str">
        <f t="shared" si="407"/>
        <v>Tuesday</v>
      </c>
      <c r="O2024" s="12">
        <f t="shared" si="408"/>
        <v>0</v>
      </c>
      <c r="P2024" s="11" t="str">
        <f t="shared" si="409"/>
        <v>High Cost per Unit</v>
      </c>
      <c r="Q2024" s="12">
        <f t="shared" si="410"/>
        <v>4.5</v>
      </c>
      <c r="R2024" s="12">
        <f t="shared" si="411"/>
        <v>0</v>
      </c>
      <c r="S2024" s="12">
        <f t="shared" si="412"/>
        <v>0</v>
      </c>
      <c r="T2024" s="12">
        <f t="shared" si="413"/>
        <v>0</v>
      </c>
      <c r="U2024" s="12">
        <f t="shared" si="414"/>
        <v>0</v>
      </c>
      <c r="V2024" s="13" t="str">
        <f t="shared" ca="1" si="415"/>
        <v>Greater Than 8 Weeks Old</v>
      </c>
    </row>
    <row r="2025" spans="1:22" x14ac:dyDescent="0.35">
      <c r="A2025" s="2" t="s">
        <v>178</v>
      </c>
      <c r="B2025" s="5">
        <v>43678</v>
      </c>
      <c r="C2025" s="5" t="s">
        <v>369</v>
      </c>
      <c r="D2025" s="5" t="s">
        <v>394</v>
      </c>
      <c r="E2025" s="6">
        <v>1</v>
      </c>
      <c r="F2025" s="3">
        <v>59</v>
      </c>
      <c r="G2025" s="3">
        <v>20.99</v>
      </c>
      <c r="H2025" s="8">
        <f t="shared" si="403"/>
        <v>20.99</v>
      </c>
      <c r="I2025" s="3">
        <v>38.01</v>
      </c>
      <c r="J2025" s="4">
        <v>0.64</v>
      </c>
      <c r="K2025" s="2" t="str">
        <f t="shared" si="404"/>
        <v>Thursday</v>
      </c>
      <c r="L2025" s="5">
        <f t="shared" si="405"/>
        <v>43681</v>
      </c>
      <c r="M2025" s="2" t="str">
        <f t="shared" si="406"/>
        <v>Sunday</v>
      </c>
      <c r="N2025" s="2" t="str">
        <f t="shared" si="407"/>
        <v>Monday</v>
      </c>
      <c r="O2025" s="12">
        <f t="shared" si="408"/>
        <v>0</v>
      </c>
      <c r="P2025" s="11" t="str">
        <f t="shared" si="409"/>
        <v>High Cost per Unit</v>
      </c>
      <c r="Q2025" s="12">
        <f t="shared" si="410"/>
        <v>0</v>
      </c>
      <c r="R2025" s="12">
        <f t="shared" si="411"/>
        <v>0</v>
      </c>
      <c r="S2025" s="12">
        <f t="shared" si="412"/>
        <v>0</v>
      </c>
      <c r="T2025" s="12">
        <f t="shared" si="413"/>
        <v>0</v>
      </c>
      <c r="U2025" s="12">
        <f t="shared" si="414"/>
        <v>0</v>
      </c>
      <c r="V2025" s="13" t="str">
        <f t="shared" ca="1" si="415"/>
        <v>Greater Than 8 Weeks Old</v>
      </c>
    </row>
    <row r="2026" spans="1:22" x14ac:dyDescent="0.35">
      <c r="A2026" s="2" t="s">
        <v>178</v>
      </c>
      <c r="B2026" s="5">
        <v>43680</v>
      </c>
      <c r="C2026" s="5" t="s">
        <v>369</v>
      </c>
      <c r="D2026" s="5" t="s">
        <v>394</v>
      </c>
      <c r="E2026" s="6">
        <v>1</v>
      </c>
      <c r="F2026" s="3">
        <v>59</v>
      </c>
      <c r="G2026" s="3">
        <v>20.99</v>
      </c>
      <c r="H2026" s="8">
        <f t="shared" si="403"/>
        <v>20.99</v>
      </c>
      <c r="I2026" s="3">
        <v>38.01</v>
      </c>
      <c r="J2026" s="4">
        <v>0.64</v>
      </c>
      <c r="K2026" s="2" t="str">
        <f t="shared" si="404"/>
        <v>Saturday</v>
      </c>
      <c r="L2026" s="5">
        <f t="shared" si="405"/>
        <v>43683</v>
      </c>
      <c r="M2026" s="2" t="str">
        <f t="shared" si="406"/>
        <v>Tuesday</v>
      </c>
      <c r="N2026" s="2" t="str">
        <f t="shared" si="407"/>
        <v>Tuesday</v>
      </c>
      <c r="O2026" s="12">
        <f t="shared" si="408"/>
        <v>0</v>
      </c>
      <c r="P2026" s="11" t="str">
        <f t="shared" si="409"/>
        <v>High Cost per Unit</v>
      </c>
      <c r="Q2026" s="12">
        <f t="shared" si="410"/>
        <v>0</v>
      </c>
      <c r="R2026" s="12">
        <f t="shared" si="411"/>
        <v>0</v>
      </c>
      <c r="S2026" s="12">
        <f t="shared" si="412"/>
        <v>0</v>
      </c>
      <c r="T2026" s="12">
        <f t="shared" si="413"/>
        <v>5.9</v>
      </c>
      <c r="U2026" s="12">
        <f t="shared" si="414"/>
        <v>0</v>
      </c>
      <c r="V2026" s="13" t="str">
        <f t="shared" ca="1" si="415"/>
        <v>Greater Than 8 Weeks Old</v>
      </c>
    </row>
    <row r="2027" spans="1:22" x14ac:dyDescent="0.35">
      <c r="A2027" s="2" t="s">
        <v>178</v>
      </c>
      <c r="B2027" s="5">
        <v>43682</v>
      </c>
      <c r="C2027" s="5" t="s">
        <v>369</v>
      </c>
      <c r="D2027" s="5" t="s">
        <v>394</v>
      </c>
      <c r="E2027" s="6">
        <v>1</v>
      </c>
      <c r="F2027" s="3">
        <v>59</v>
      </c>
      <c r="G2027" s="3">
        <v>20.99</v>
      </c>
      <c r="H2027" s="8">
        <f t="shared" si="403"/>
        <v>20.99</v>
      </c>
      <c r="I2027" s="3">
        <v>38.01</v>
      </c>
      <c r="J2027" s="4">
        <v>0.64</v>
      </c>
      <c r="K2027" s="2" t="str">
        <f t="shared" si="404"/>
        <v>Monday</v>
      </c>
      <c r="L2027" s="5">
        <f t="shared" si="405"/>
        <v>43685</v>
      </c>
      <c r="M2027" s="2" t="str">
        <f t="shared" si="406"/>
        <v>Thursday</v>
      </c>
      <c r="N2027" s="2" t="str">
        <f t="shared" si="407"/>
        <v>Thursday</v>
      </c>
      <c r="O2027" s="12">
        <f t="shared" si="408"/>
        <v>0</v>
      </c>
      <c r="P2027" s="11" t="str">
        <f t="shared" si="409"/>
        <v>High Cost per Unit</v>
      </c>
      <c r="Q2027" s="12">
        <f t="shared" si="410"/>
        <v>0</v>
      </c>
      <c r="R2027" s="12">
        <f t="shared" si="411"/>
        <v>0</v>
      </c>
      <c r="S2027" s="12">
        <f t="shared" si="412"/>
        <v>0</v>
      </c>
      <c r="T2027" s="12">
        <f t="shared" si="413"/>
        <v>0</v>
      </c>
      <c r="U2027" s="12">
        <f t="shared" si="414"/>
        <v>0</v>
      </c>
      <c r="V2027" s="13" t="str">
        <f t="shared" ca="1" si="415"/>
        <v>Greater Than 8 Weeks Old</v>
      </c>
    </row>
    <row r="2028" spans="1:22" x14ac:dyDescent="0.35">
      <c r="A2028" s="2" t="s">
        <v>178</v>
      </c>
      <c r="B2028" s="5">
        <v>43683</v>
      </c>
      <c r="C2028" s="5" t="s">
        <v>369</v>
      </c>
      <c r="D2028" s="5" t="s">
        <v>394</v>
      </c>
      <c r="E2028" s="6">
        <v>1</v>
      </c>
      <c r="F2028" s="3">
        <v>59</v>
      </c>
      <c r="G2028" s="3">
        <v>20.99</v>
      </c>
      <c r="H2028" s="8">
        <f t="shared" si="403"/>
        <v>20.99</v>
      </c>
      <c r="I2028" s="3">
        <v>38.01</v>
      </c>
      <c r="J2028" s="4">
        <v>0.64</v>
      </c>
      <c r="K2028" s="2" t="str">
        <f t="shared" si="404"/>
        <v>Tuesday</v>
      </c>
      <c r="L2028" s="5">
        <f t="shared" si="405"/>
        <v>43686</v>
      </c>
      <c r="M2028" s="2" t="str">
        <f t="shared" si="406"/>
        <v>Friday</v>
      </c>
      <c r="N2028" s="2" t="str">
        <f t="shared" si="407"/>
        <v>Friday</v>
      </c>
      <c r="O2028" s="12">
        <f t="shared" si="408"/>
        <v>2.95</v>
      </c>
      <c r="P2028" s="11" t="str">
        <f t="shared" si="409"/>
        <v>High Cost per Unit</v>
      </c>
      <c r="Q2028" s="12">
        <f t="shared" si="410"/>
        <v>0</v>
      </c>
      <c r="R2028" s="12">
        <f t="shared" si="411"/>
        <v>0</v>
      </c>
      <c r="S2028" s="12">
        <f t="shared" si="412"/>
        <v>0</v>
      </c>
      <c r="T2028" s="12">
        <f t="shared" si="413"/>
        <v>0</v>
      </c>
      <c r="U2028" s="12">
        <f t="shared" si="414"/>
        <v>0</v>
      </c>
      <c r="V2028" s="13" t="str">
        <f t="shared" ca="1" si="415"/>
        <v>Greater Than 8 Weeks Old</v>
      </c>
    </row>
    <row r="2029" spans="1:22" x14ac:dyDescent="0.35">
      <c r="A2029" s="2" t="s">
        <v>178</v>
      </c>
      <c r="B2029" s="5">
        <v>43685</v>
      </c>
      <c r="C2029" s="5" t="s">
        <v>369</v>
      </c>
      <c r="D2029" s="5" t="s">
        <v>394</v>
      </c>
      <c r="E2029" s="6">
        <v>1</v>
      </c>
      <c r="F2029" s="3">
        <v>59</v>
      </c>
      <c r="G2029" s="3">
        <v>20.99</v>
      </c>
      <c r="H2029" s="8">
        <f t="shared" si="403"/>
        <v>20.99</v>
      </c>
      <c r="I2029" s="3">
        <v>38.01</v>
      </c>
      <c r="J2029" s="4">
        <v>0.64</v>
      </c>
      <c r="K2029" s="2" t="str">
        <f t="shared" si="404"/>
        <v>Thursday</v>
      </c>
      <c r="L2029" s="5">
        <f t="shared" si="405"/>
        <v>43688</v>
      </c>
      <c r="M2029" s="2" t="str">
        <f t="shared" si="406"/>
        <v>Sunday</v>
      </c>
      <c r="N2029" s="2" t="str">
        <f t="shared" si="407"/>
        <v>Monday</v>
      </c>
      <c r="O2029" s="12">
        <f t="shared" si="408"/>
        <v>0</v>
      </c>
      <c r="P2029" s="11" t="str">
        <f t="shared" si="409"/>
        <v>High Cost per Unit</v>
      </c>
      <c r="Q2029" s="12">
        <f t="shared" si="410"/>
        <v>0</v>
      </c>
      <c r="R2029" s="12">
        <f t="shared" si="411"/>
        <v>0</v>
      </c>
      <c r="S2029" s="12">
        <f t="shared" si="412"/>
        <v>0</v>
      </c>
      <c r="T2029" s="12">
        <f t="shared" si="413"/>
        <v>0</v>
      </c>
      <c r="U2029" s="12">
        <f t="shared" si="414"/>
        <v>0</v>
      </c>
      <c r="V2029" s="13" t="str">
        <f t="shared" ca="1" si="415"/>
        <v>Greater Than 8 Weeks Old</v>
      </c>
    </row>
    <row r="2030" spans="1:22" x14ac:dyDescent="0.35">
      <c r="A2030" s="2" t="s">
        <v>178</v>
      </c>
      <c r="B2030" s="5">
        <v>43686</v>
      </c>
      <c r="C2030" s="5" t="s">
        <v>369</v>
      </c>
      <c r="D2030" s="5" t="s">
        <v>394</v>
      </c>
      <c r="E2030" s="6">
        <v>2</v>
      </c>
      <c r="F2030" s="3">
        <v>118</v>
      </c>
      <c r="G2030" s="3">
        <v>41.98</v>
      </c>
      <c r="H2030" s="8">
        <f t="shared" si="403"/>
        <v>20.99</v>
      </c>
      <c r="I2030" s="3">
        <v>76.02</v>
      </c>
      <c r="J2030" s="4">
        <v>0.64</v>
      </c>
      <c r="K2030" s="2" t="str">
        <f t="shared" si="404"/>
        <v>Friday</v>
      </c>
      <c r="L2030" s="5">
        <f t="shared" si="405"/>
        <v>43689</v>
      </c>
      <c r="M2030" s="2" t="str">
        <f t="shared" si="406"/>
        <v>Monday</v>
      </c>
      <c r="N2030" s="2" t="str">
        <f t="shared" si="407"/>
        <v>Monday</v>
      </c>
      <c r="O2030" s="12">
        <f t="shared" si="408"/>
        <v>0</v>
      </c>
      <c r="P2030" s="11" t="str">
        <f t="shared" si="409"/>
        <v>High Cost per Unit</v>
      </c>
      <c r="Q2030" s="12">
        <f t="shared" si="410"/>
        <v>0</v>
      </c>
      <c r="R2030" s="12">
        <f t="shared" si="411"/>
        <v>3.54</v>
      </c>
      <c r="S2030" s="12">
        <f t="shared" si="412"/>
        <v>0</v>
      </c>
      <c r="T2030" s="12">
        <f t="shared" si="413"/>
        <v>0</v>
      </c>
      <c r="U2030" s="12">
        <f t="shared" si="414"/>
        <v>0</v>
      </c>
      <c r="V2030" s="13" t="str">
        <f t="shared" ca="1" si="415"/>
        <v>Greater Than 8 Weeks Old</v>
      </c>
    </row>
    <row r="2031" spans="1:22" x14ac:dyDescent="0.35">
      <c r="A2031" s="2" t="s">
        <v>178</v>
      </c>
      <c r="B2031" s="5">
        <v>43694</v>
      </c>
      <c r="C2031" s="5" t="s">
        <v>369</v>
      </c>
      <c r="D2031" s="5" t="s">
        <v>394</v>
      </c>
      <c r="E2031" s="6">
        <v>1</v>
      </c>
      <c r="F2031" s="3">
        <v>59</v>
      </c>
      <c r="G2031" s="3">
        <v>20.99</v>
      </c>
      <c r="H2031" s="8">
        <f t="shared" si="403"/>
        <v>20.99</v>
      </c>
      <c r="I2031" s="3">
        <v>38.01</v>
      </c>
      <c r="J2031" s="4">
        <v>0.64</v>
      </c>
      <c r="K2031" s="2" t="str">
        <f t="shared" si="404"/>
        <v>Saturday</v>
      </c>
      <c r="L2031" s="5">
        <f t="shared" si="405"/>
        <v>43697</v>
      </c>
      <c r="M2031" s="2" t="str">
        <f t="shared" si="406"/>
        <v>Tuesday</v>
      </c>
      <c r="N2031" s="2" t="str">
        <f t="shared" si="407"/>
        <v>Tuesday</v>
      </c>
      <c r="O2031" s="12">
        <f t="shared" si="408"/>
        <v>0</v>
      </c>
      <c r="P2031" s="11" t="str">
        <f t="shared" si="409"/>
        <v>High Cost per Unit</v>
      </c>
      <c r="Q2031" s="12">
        <f t="shared" si="410"/>
        <v>0</v>
      </c>
      <c r="R2031" s="12">
        <f t="shared" si="411"/>
        <v>0</v>
      </c>
      <c r="S2031" s="12">
        <f t="shared" si="412"/>
        <v>0</v>
      </c>
      <c r="T2031" s="12">
        <f t="shared" si="413"/>
        <v>5.9</v>
      </c>
      <c r="U2031" s="12">
        <f t="shared" si="414"/>
        <v>0</v>
      </c>
      <c r="V2031" s="13" t="str">
        <f t="shared" ca="1" si="415"/>
        <v>Greater Than 8 Weeks Old</v>
      </c>
    </row>
    <row r="2032" spans="1:22" x14ac:dyDescent="0.35">
      <c r="A2032" s="2" t="s">
        <v>178</v>
      </c>
      <c r="B2032" s="5">
        <v>43699</v>
      </c>
      <c r="C2032" s="5" t="s">
        <v>369</v>
      </c>
      <c r="D2032" s="5" t="s">
        <v>394</v>
      </c>
      <c r="E2032" s="6">
        <v>1</v>
      </c>
      <c r="F2032" s="3">
        <v>59</v>
      </c>
      <c r="G2032" s="3">
        <v>20.99</v>
      </c>
      <c r="H2032" s="8">
        <f t="shared" si="403"/>
        <v>20.99</v>
      </c>
      <c r="I2032" s="3">
        <v>38.01</v>
      </c>
      <c r="J2032" s="4">
        <v>0.64</v>
      </c>
      <c r="K2032" s="2" t="str">
        <f t="shared" si="404"/>
        <v>Thursday</v>
      </c>
      <c r="L2032" s="5">
        <f t="shared" si="405"/>
        <v>43702</v>
      </c>
      <c r="M2032" s="2" t="str">
        <f t="shared" si="406"/>
        <v>Sunday</v>
      </c>
      <c r="N2032" s="2" t="str">
        <f t="shared" si="407"/>
        <v>Monday</v>
      </c>
      <c r="O2032" s="12">
        <f t="shared" si="408"/>
        <v>0</v>
      </c>
      <c r="P2032" s="11" t="str">
        <f t="shared" si="409"/>
        <v>High Cost per Unit</v>
      </c>
      <c r="Q2032" s="12">
        <f t="shared" si="410"/>
        <v>0</v>
      </c>
      <c r="R2032" s="12">
        <f t="shared" si="411"/>
        <v>0</v>
      </c>
      <c r="S2032" s="12">
        <f t="shared" si="412"/>
        <v>0</v>
      </c>
      <c r="T2032" s="12">
        <f t="shared" si="413"/>
        <v>0</v>
      </c>
      <c r="U2032" s="12">
        <f t="shared" si="414"/>
        <v>0</v>
      </c>
      <c r="V2032" s="13" t="str">
        <f t="shared" ca="1" si="415"/>
        <v>Greater Than 8 Weeks Old</v>
      </c>
    </row>
    <row r="2033" spans="1:22" x14ac:dyDescent="0.35">
      <c r="A2033" s="2" t="s">
        <v>178</v>
      </c>
      <c r="B2033" s="5">
        <v>43702</v>
      </c>
      <c r="C2033" s="5" t="s">
        <v>369</v>
      </c>
      <c r="D2033" s="5" t="s">
        <v>394</v>
      </c>
      <c r="E2033" s="6">
        <v>1</v>
      </c>
      <c r="F2033" s="3">
        <v>59</v>
      </c>
      <c r="G2033" s="3">
        <v>20.99</v>
      </c>
      <c r="H2033" s="8">
        <f t="shared" si="403"/>
        <v>20.99</v>
      </c>
      <c r="I2033" s="3">
        <v>38.01</v>
      </c>
      <c r="J2033" s="4">
        <v>0.64</v>
      </c>
      <c r="K2033" s="2" t="str">
        <f t="shared" si="404"/>
        <v>Sunday</v>
      </c>
      <c r="L2033" s="5">
        <f t="shared" si="405"/>
        <v>43705</v>
      </c>
      <c r="M2033" s="2" t="str">
        <f t="shared" si="406"/>
        <v>Wednesday</v>
      </c>
      <c r="N2033" s="2" t="str">
        <f t="shared" si="407"/>
        <v>Wednesday</v>
      </c>
      <c r="O2033" s="12">
        <f t="shared" si="408"/>
        <v>0</v>
      </c>
      <c r="P2033" s="11" t="str">
        <f t="shared" si="409"/>
        <v>High Cost per Unit</v>
      </c>
      <c r="Q2033" s="12">
        <f t="shared" si="410"/>
        <v>0</v>
      </c>
      <c r="R2033" s="12">
        <f t="shared" si="411"/>
        <v>0</v>
      </c>
      <c r="S2033" s="12">
        <f t="shared" si="412"/>
        <v>0</v>
      </c>
      <c r="T2033" s="12">
        <f t="shared" si="413"/>
        <v>0</v>
      </c>
      <c r="U2033" s="12">
        <f t="shared" si="414"/>
        <v>0</v>
      </c>
      <c r="V2033" s="13" t="str">
        <f t="shared" ca="1" si="415"/>
        <v>Greater Than 8 Weeks Old</v>
      </c>
    </row>
    <row r="2034" spans="1:22" x14ac:dyDescent="0.35">
      <c r="A2034" s="2" t="s">
        <v>178</v>
      </c>
      <c r="B2034" s="5">
        <v>43704</v>
      </c>
      <c r="C2034" s="5" t="s">
        <v>369</v>
      </c>
      <c r="D2034" s="5" t="s">
        <v>394</v>
      </c>
      <c r="E2034" s="6">
        <v>1</v>
      </c>
      <c r="F2034" s="3">
        <v>59</v>
      </c>
      <c r="G2034" s="3">
        <v>20.99</v>
      </c>
      <c r="H2034" s="8">
        <f t="shared" si="403"/>
        <v>20.99</v>
      </c>
      <c r="I2034" s="3">
        <v>38.01</v>
      </c>
      <c r="J2034" s="4">
        <v>0.64</v>
      </c>
      <c r="K2034" s="2" t="str">
        <f t="shared" si="404"/>
        <v>Tuesday</v>
      </c>
      <c r="L2034" s="5">
        <f t="shared" si="405"/>
        <v>43707</v>
      </c>
      <c r="M2034" s="2" t="str">
        <f t="shared" si="406"/>
        <v>Friday</v>
      </c>
      <c r="N2034" s="2" t="str">
        <f t="shared" si="407"/>
        <v>Friday</v>
      </c>
      <c r="O2034" s="12">
        <f t="shared" si="408"/>
        <v>2.95</v>
      </c>
      <c r="P2034" s="11" t="str">
        <f t="shared" si="409"/>
        <v>High Cost per Unit</v>
      </c>
      <c r="Q2034" s="12">
        <f t="shared" si="410"/>
        <v>0</v>
      </c>
      <c r="R2034" s="12">
        <f t="shared" si="411"/>
        <v>0</v>
      </c>
      <c r="S2034" s="12">
        <f t="shared" si="412"/>
        <v>0</v>
      </c>
      <c r="T2034" s="12">
        <f t="shared" si="413"/>
        <v>0</v>
      </c>
      <c r="U2034" s="12">
        <f t="shared" si="414"/>
        <v>0</v>
      </c>
      <c r="V2034" s="13" t="str">
        <f t="shared" ca="1" si="415"/>
        <v>Greater Than 8 Weeks Old</v>
      </c>
    </row>
    <row r="2035" spans="1:22" x14ac:dyDescent="0.35">
      <c r="A2035" s="2" t="s">
        <v>178</v>
      </c>
      <c r="B2035" s="5">
        <v>43705</v>
      </c>
      <c r="C2035" s="5" t="s">
        <v>369</v>
      </c>
      <c r="D2035" s="5" t="s">
        <v>394</v>
      </c>
      <c r="E2035" s="6">
        <v>2</v>
      </c>
      <c r="F2035" s="3">
        <v>118</v>
      </c>
      <c r="G2035" s="3">
        <v>41.98</v>
      </c>
      <c r="H2035" s="8">
        <f t="shared" si="403"/>
        <v>20.99</v>
      </c>
      <c r="I2035" s="3">
        <v>76.02</v>
      </c>
      <c r="J2035" s="4">
        <v>0.64</v>
      </c>
      <c r="K2035" s="2" t="str">
        <f t="shared" si="404"/>
        <v>Wednesday</v>
      </c>
      <c r="L2035" s="5">
        <f t="shared" si="405"/>
        <v>43708</v>
      </c>
      <c r="M2035" s="2" t="str">
        <f t="shared" si="406"/>
        <v>Saturday</v>
      </c>
      <c r="N2035" s="2" t="str">
        <f t="shared" si="407"/>
        <v>Saturday</v>
      </c>
      <c r="O2035" s="12">
        <f t="shared" si="408"/>
        <v>0</v>
      </c>
      <c r="P2035" s="11" t="str">
        <f t="shared" si="409"/>
        <v>High Cost per Unit</v>
      </c>
      <c r="Q2035" s="12">
        <f t="shared" si="410"/>
        <v>0</v>
      </c>
      <c r="R2035" s="12">
        <f t="shared" si="411"/>
        <v>3.54</v>
      </c>
      <c r="S2035" s="12">
        <f t="shared" si="412"/>
        <v>0</v>
      </c>
      <c r="T2035" s="12">
        <f t="shared" si="413"/>
        <v>0</v>
      </c>
      <c r="U2035" s="12">
        <f t="shared" si="414"/>
        <v>0</v>
      </c>
      <c r="V2035" s="13" t="str">
        <f t="shared" ca="1" si="415"/>
        <v>Greater Than 8 Weeks Old</v>
      </c>
    </row>
    <row r="2036" spans="1:22" x14ac:dyDescent="0.35">
      <c r="A2036" s="2" t="s">
        <v>178</v>
      </c>
      <c r="B2036" s="5">
        <v>43707</v>
      </c>
      <c r="C2036" s="5" t="s">
        <v>369</v>
      </c>
      <c r="D2036" s="5" t="s">
        <v>394</v>
      </c>
      <c r="E2036" s="6">
        <v>1</v>
      </c>
      <c r="F2036" s="3">
        <v>59</v>
      </c>
      <c r="G2036" s="3">
        <v>20.99</v>
      </c>
      <c r="H2036" s="8">
        <f t="shared" si="403"/>
        <v>20.99</v>
      </c>
      <c r="I2036" s="3">
        <v>38.01</v>
      </c>
      <c r="J2036" s="4">
        <v>0.64</v>
      </c>
      <c r="K2036" s="2" t="str">
        <f t="shared" si="404"/>
        <v>Friday</v>
      </c>
      <c r="L2036" s="5">
        <f t="shared" si="405"/>
        <v>43710</v>
      </c>
      <c r="M2036" s="2" t="str">
        <f t="shared" si="406"/>
        <v>Monday</v>
      </c>
      <c r="N2036" s="2" t="str">
        <f t="shared" si="407"/>
        <v>Monday</v>
      </c>
      <c r="O2036" s="12">
        <f t="shared" si="408"/>
        <v>0</v>
      </c>
      <c r="P2036" s="11" t="str">
        <f t="shared" si="409"/>
        <v>High Cost per Unit</v>
      </c>
      <c r="Q2036" s="12">
        <f t="shared" si="410"/>
        <v>0</v>
      </c>
      <c r="R2036" s="12">
        <f t="shared" si="411"/>
        <v>0</v>
      </c>
      <c r="S2036" s="12">
        <f t="shared" si="412"/>
        <v>0</v>
      </c>
      <c r="T2036" s="12">
        <f t="shared" si="413"/>
        <v>0</v>
      </c>
      <c r="U2036" s="12">
        <f t="shared" si="414"/>
        <v>0</v>
      </c>
      <c r="V2036" s="13" t="str">
        <f t="shared" ca="1" si="415"/>
        <v>Greater Than 8 Weeks Old</v>
      </c>
    </row>
    <row r="2037" spans="1:22" x14ac:dyDescent="0.35">
      <c r="A2037" s="2" t="s">
        <v>303</v>
      </c>
      <c r="B2037" s="5">
        <v>43684</v>
      </c>
      <c r="C2037" s="5" t="s">
        <v>371</v>
      </c>
      <c r="D2037" s="5" t="s">
        <v>371</v>
      </c>
      <c r="E2037" s="6">
        <v>6</v>
      </c>
      <c r="F2037" s="3">
        <v>167.94</v>
      </c>
      <c r="G2037" s="3">
        <v>126</v>
      </c>
      <c r="H2037" s="8">
        <f t="shared" si="403"/>
        <v>21</v>
      </c>
      <c r="I2037" s="3">
        <v>41.94</v>
      </c>
      <c r="J2037" s="4">
        <v>0.25</v>
      </c>
      <c r="K2037" s="2" t="str">
        <f t="shared" si="404"/>
        <v>Wednesday</v>
      </c>
      <c r="L2037" s="5">
        <f t="shared" si="405"/>
        <v>43687</v>
      </c>
      <c r="M2037" s="2" t="str">
        <f t="shared" si="406"/>
        <v>Saturday</v>
      </c>
      <c r="N2037" s="2" t="str">
        <f t="shared" si="407"/>
        <v>Saturday</v>
      </c>
      <c r="O2037" s="12">
        <f t="shared" si="408"/>
        <v>0</v>
      </c>
      <c r="P2037" s="11" t="str">
        <f t="shared" si="409"/>
        <v>High Cost per Unit</v>
      </c>
      <c r="Q2037" s="12">
        <f t="shared" si="410"/>
        <v>0</v>
      </c>
      <c r="R2037" s="12">
        <f t="shared" si="411"/>
        <v>5.0381999999999998</v>
      </c>
      <c r="S2037" s="12">
        <f t="shared" si="412"/>
        <v>0</v>
      </c>
      <c r="T2037" s="12">
        <f t="shared" si="413"/>
        <v>0</v>
      </c>
      <c r="U2037" s="12">
        <f t="shared" si="414"/>
        <v>0</v>
      </c>
      <c r="V2037" s="13" t="str">
        <f t="shared" ca="1" si="415"/>
        <v>Greater Than 8 Weeks Old</v>
      </c>
    </row>
    <row r="2038" spans="1:22" x14ac:dyDescent="0.35">
      <c r="A2038" s="2" t="s">
        <v>303</v>
      </c>
      <c r="B2038" s="5">
        <v>43685</v>
      </c>
      <c r="C2038" s="5" t="s">
        <v>371</v>
      </c>
      <c r="D2038" s="5" t="s">
        <v>371</v>
      </c>
      <c r="E2038" s="6">
        <v>11</v>
      </c>
      <c r="F2038" s="3">
        <v>307.89</v>
      </c>
      <c r="G2038" s="3">
        <v>231</v>
      </c>
      <c r="H2038" s="8">
        <f t="shared" si="403"/>
        <v>21</v>
      </c>
      <c r="I2038" s="3">
        <v>76.89</v>
      </c>
      <c r="J2038" s="4">
        <v>0.25</v>
      </c>
      <c r="K2038" s="2" t="str">
        <f t="shared" si="404"/>
        <v>Thursday</v>
      </c>
      <c r="L2038" s="5">
        <f t="shared" si="405"/>
        <v>43688</v>
      </c>
      <c r="M2038" s="2" t="str">
        <f t="shared" si="406"/>
        <v>Sunday</v>
      </c>
      <c r="N2038" s="2" t="str">
        <f t="shared" si="407"/>
        <v>Monday</v>
      </c>
      <c r="O2038" s="12">
        <f t="shared" si="408"/>
        <v>0</v>
      </c>
      <c r="P2038" s="11" t="str">
        <f t="shared" si="409"/>
        <v>High Cost per Unit</v>
      </c>
      <c r="Q2038" s="12">
        <f t="shared" si="410"/>
        <v>0</v>
      </c>
      <c r="R2038" s="12">
        <f t="shared" si="411"/>
        <v>9.236699999999999</v>
      </c>
      <c r="S2038" s="12">
        <f t="shared" si="412"/>
        <v>0</v>
      </c>
      <c r="T2038" s="12">
        <f t="shared" si="413"/>
        <v>0</v>
      </c>
      <c r="U2038" s="12">
        <f t="shared" si="414"/>
        <v>0</v>
      </c>
      <c r="V2038" s="13" t="str">
        <f t="shared" ca="1" si="415"/>
        <v>Greater Than 8 Weeks Old</v>
      </c>
    </row>
    <row r="2039" spans="1:22" x14ac:dyDescent="0.35">
      <c r="A2039" s="2" t="s">
        <v>303</v>
      </c>
      <c r="B2039" s="5">
        <v>43686</v>
      </c>
      <c r="C2039" s="5" t="s">
        <v>371</v>
      </c>
      <c r="D2039" s="5" t="s">
        <v>371</v>
      </c>
      <c r="E2039" s="6">
        <v>4</v>
      </c>
      <c r="F2039" s="3">
        <v>111.96</v>
      </c>
      <c r="G2039" s="3">
        <v>84</v>
      </c>
      <c r="H2039" s="8">
        <f t="shared" si="403"/>
        <v>21</v>
      </c>
      <c r="I2039" s="3">
        <v>27.96</v>
      </c>
      <c r="J2039" s="4">
        <v>0.25</v>
      </c>
      <c r="K2039" s="2" t="str">
        <f t="shared" si="404"/>
        <v>Friday</v>
      </c>
      <c r="L2039" s="5">
        <f t="shared" si="405"/>
        <v>43689</v>
      </c>
      <c r="M2039" s="2" t="str">
        <f t="shared" si="406"/>
        <v>Monday</v>
      </c>
      <c r="N2039" s="2" t="str">
        <f t="shared" si="407"/>
        <v>Monday</v>
      </c>
      <c r="O2039" s="12">
        <f t="shared" si="408"/>
        <v>0</v>
      </c>
      <c r="P2039" s="11" t="str">
        <f t="shared" si="409"/>
        <v>High Cost per Unit</v>
      </c>
      <c r="Q2039" s="12">
        <f t="shared" si="410"/>
        <v>0</v>
      </c>
      <c r="R2039" s="12">
        <f t="shared" si="411"/>
        <v>3.3587999999999996</v>
      </c>
      <c r="S2039" s="12">
        <f t="shared" si="412"/>
        <v>0</v>
      </c>
      <c r="T2039" s="12">
        <f t="shared" si="413"/>
        <v>0</v>
      </c>
      <c r="U2039" s="12">
        <f t="shared" si="414"/>
        <v>0</v>
      </c>
      <c r="V2039" s="13" t="str">
        <f t="shared" ca="1" si="415"/>
        <v>Greater Than 8 Weeks Old</v>
      </c>
    </row>
    <row r="2040" spans="1:22" x14ac:dyDescent="0.35">
      <c r="A2040" s="2" t="s">
        <v>303</v>
      </c>
      <c r="B2040" s="5">
        <v>43687</v>
      </c>
      <c r="C2040" s="5" t="s">
        <v>371</v>
      </c>
      <c r="D2040" s="5" t="s">
        <v>371</v>
      </c>
      <c r="E2040" s="6">
        <v>8</v>
      </c>
      <c r="F2040" s="3">
        <v>223.92</v>
      </c>
      <c r="G2040" s="3">
        <v>168</v>
      </c>
      <c r="H2040" s="8">
        <f t="shared" si="403"/>
        <v>21</v>
      </c>
      <c r="I2040" s="3">
        <v>55.92</v>
      </c>
      <c r="J2040" s="4">
        <v>0.25</v>
      </c>
      <c r="K2040" s="2" t="str">
        <f t="shared" si="404"/>
        <v>Saturday</v>
      </c>
      <c r="L2040" s="5">
        <f t="shared" si="405"/>
        <v>43690</v>
      </c>
      <c r="M2040" s="2" t="str">
        <f t="shared" si="406"/>
        <v>Tuesday</v>
      </c>
      <c r="N2040" s="2" t="str">
        <f t="shared" si="407"/>
        <v>Tuesday</v>
      </c>
      <c r="O2040" s="12">
        <f t="shared" si="408"/>
        <v>0</v>
      </c>
      <c r="P2040" s="11" t="str">
        <f t="shared" si="409"/>
        <v>High Cost per Unit</v>
      </c>
      <c r="Q2040" s="12">
        <f t="shared" si="410"/>
        <v>0</v>
      </c>
      <c r="R2040" s="12">
        <f t="shared" si="411"/>
        <v>6.7175999999999991</v>
      </c>
      <c r="S2040" s="12">
        <f t="shared" si="412"/>
        <v>0</v>
      </c>
      <c r="T2040" s="12">
        <f t="shared" si="413"/>
        <v>0</v>
      </c>
      <c r="U2040" s="12">
        <f t="shared" si="414"/>
        <v>0</v>
      </c>
      <c r="V2040" s="13" t="str">
        <f t="shared" ca="1" si="415"/>
        <v>Greater Than 8 Weeks Old</v>
      </c>
    </row>
    <row r="2041" spans="1:22" x14ac:dyDescent="0.35">
      <c r="A2041" s="2" t="s">
        <v>303</v>
      </c>
      <c r="B2041" s="5">
        <v>43688</v>
      </c>
      <c r="C2041" s="5" t="s">
        <v>371</v>
      </c>
      <c r="D2041" s="5" t="s">
        <v>371</v>
      </c>
      <c r="E2041" s="6">
        <v>5</v>
      </c>
      <c r="F2041" s="3">
        <v>139.94999999999999</v>
      </c>
      <c r="G2041" s="3">
        <v>105</v>
      </c>
      <c r="H2041" s="8">
        <f t="shared" si="403"/>
        <v>21</v>
      </c>
      <c r="I2041" s="3">
        <v>34.950000000000003</v>
      </c>
      <c r="J2041" s="4">
        <v>0.25</v>
      </c>
      <c r="K2041" s="2" t="str">
        <f t="shared" si="404"/>
        <v>Sunday</v>
      </c>
      <c r="L2041" s="5">
        <f t="shared" si="405"/>
        <v>43691</v>
      </c>
      <c r="M2041" s="2" t="str">
        <f t="shared" si="406"/>
        <v>Wednesday</v>
      </c>
      <c r="N2041" s="2" t="str">
        <f t="shared" si="407"/>
        <v>Wednesday</v>
      </c>
      <c r="O2041" s="12">
        <f t="shared" si="408"/>
        <v>0</v>
      </c>
      <c r="P2041" s="11" t="str">
        <f t="shared" si="409"/>
        <v>High Cost per Unit</v>
      </c>
      <c r="Q2041" s="12">
        <f t="shared" si="410"/>
        <v>0</v>
      </c>
      <c r="R2041" s="12">
        <f t="shared" si="411"/>
        <v>4.1984999999999992</v>
      </c>
      <c r="S2041" s="12">
        <f t="shared" si="412"/>
        <v>0</v>
      </c>
      <c r="T2041" s="12">
        <f t="shared" si="413"/>
        <v>0</v>
      </c>
      <c r="U2041" s="12">
        <f t="shared" si="414"/>
        <v>0</v>
      </c>
      <c r="V2041" s="13" t="str">
        <f t="shared" ca="1" si="415"/>
        <v>Greater Than 8 Weeks Old</v>
      </c>
    </row>
    <row r="2042" spans="1:22" x14ac:dyDescent="0.35">
      <c r="A2042" s="2" t="s">
        <v>303</v>
      </c>
      <c r="B2042" s="5">
        <v>43689</v>
      </c>
      <c r="C2042" s="5" t="s">
        <v>371</v>
      </c>
      <c r="D2042" s="5" t="s">
        <v>371</v>
      </c>
      <c r="E2042" s="6">
        <v>10</v>
      </c>
      <c r="F2042" s="3">
        <v>279.89999999999998</v>
      </c>
      <c r="G2042" s="3">
        <v>210</v>
      </c>
      <c r="H2042" s="8">
        <f t="shared" si="403"/>
        <v>21</v>
      </c>
      <c r="I2042" s="3">
        <v>69.900000000000006</v>
      </c>
      <c r="J2042" s="4">
        <v>0.25</v>
      </c>
      <c r="K2042" s="2" t="str">
        <f t="shared" si="404"/>
        <v>Monday</v>
      </c>
      <c r="L2042" s="5">
        <f t="shared" si="405"/>
        <v>43692</v>
      </c>
      <c r="M2042" s="2" t="str">
        <f t="shared" si="406"/>
        <v>Thursday</v>
      </c>
      <c r="N2042" s="2" t="str">
        <f t="shared" si="407"/>
        <v>Thursday</v>
      </c>
      <c r="O2042" s="12">
        <f t="shared" si="408"/>
        <v>0</v>
      </c>
      <c r="P2042" s="11" t="str">
        <f t="shared" si="409"/>
        <v>High Cost per Unit</v>
      </c>
      <c r="Q2042" s="12">
        <f t="shared" si="410"/>
        <v>0</v>
      </c>
      <c r="R2042" s="12">
        <f t="shared" si="411"/>
        <v>8.3969999999999985</v>
      </c>
      <c r="S2042" s="12">
        <f t="shared" si="412"/>
        <v>0</v>
      </c>
      <c r="T2042" s="12">
        <f t="shared" si="413"/>
        <v>0</v>
      </c>
      <c r="U2042" s="12">
        <f t="shared" si="414"/>
        <v>0</v>
      </c>
      <c r="V2042" s="13" t="str">
        <f t="shared" ca="1" si="415"/>
        <v>Greater Than 8 Weeks Old</v>
      </c>
    </row>
    <row r="2043" spans="1:22" x14ac:dyDescent="0.35">
      <c r="A2043" s="2" t="s">
        <v>303</v>
      </c>
      <c r="B2043" s="5">
        <v>43690</v>
      </c>
      <c r="C2043" s="5" t="s">
        <v>371</v>
      </c>
      <c r="D2043" s="5" t="s">
        <v>371</v>
      </c>
      <c r="E2043" s="6">
        <v>9</v>
      </c>
      <c r="F2043" s="3">
        <v>251.91</v>
      </c>
      <c r="G2043" s="3">
        <v>189</v>
      </c>
      <c r="H2043" s="8">
        <f t="shared" si="403"/>
        <v>21</v>
      </c>
      <c r="I2043" s="3">
        <v>62.91</v>
      </c>
      <c r="J2043" s="4">
        <v>0.25</v>
      </c>
      <c r="K2043" s="2" t="str">
        <f t="shared" si="404"/>
        <v>Tuesday</v>
      </c>
      <c r="L2043" s="5">
        <f t="shared" si="405"/>
        <v>43693</v>
      </c>
      <c r="M2043" s="2" t="str">
        <f t="shared" si="406"/>
        <v>Friday</v>
      </c>
      <c r="N2043" s="2" t="str">
        <f t="shared" si="407"/>
        <v>Friday</v>
      </c>
      <c r="O2043" s="12">
        <f t="shared" si="408"/>
        <v>12.595500000000001</v>
      </c>
      <c r="P2043" s="11" t="str">
        <f t="shared" si="409"/>
        <v>High Cost per Unit</v>
      </c>
      <c r="Q2043" s="12">
        <f t="shared" si="410"/>
        <v>0</v>
      </c>
      <c r="R2043" s="12">
        <f t="shared" si="411"/>
        <v>7.5572999999999997</v>
      </c>
      <c r="S2043" s="12">
        <f t="shared" si="412"/>
        <v>0</v>
      </c>
      <c r="T2043" s="12">
        <f t="shared" si="413"/>
        <v>0</v>
      </c>
      <c r="U2043" s="12">
        <f t="shared" si="414"/>
        <v>0</v>
      </c>
      <c r="V2043" s="13" t="str">
        <f t="shared" ca="1" si="415"/>
        <v>Greater Than 8 Weeks Old</v>
      </c>
    </row>
    <row r="2044" spans="1:22" x14ac:dyDescent="0.35">
      <c r="A2044" s="2" t="s">
        <v>303</v>
      </c>
      <c r="B2044" s="5">
        <v>43691</v>
      </c>
      <c r="C2044" s="5" t="s">
        <v>371</v>
      </c>
      <c r="D2044" s="5" t="s">
        <v>371</v>
      </c>
      <c r="E2044" s="6">
        <v>5</v>
      </c>
      <c r="F2044" s="3">
        <v>139.94999999999999</v>
      </c>
      <c r="G2044" s="3">
        <v>105</v>
      </c>
      <c r="H2044" s="8">
        <f t="shared" si="403"/>
        <v>21</v>
      </c>
      <c r="I2044" s="3">
        <v>34.950000000000003</v>
      </c>
      <c r="J2044" s="4">
        <v>0.25</v>
      </c>
      <c r="K2044" s="2" t="str">
        <f t="shared" si="404"/>
        <v>Wednesday</v>
      </c>
      <c r="L2044" s="5">
        <f t="shared" si="405"/>
        <v>43694</v>
      </c>
      <c r="M2044" s="2" t="str">
        <f t="shared" si="406"/>
        <v>Saturday</v>
      </c>
      <c r="N2044" s="2" t="str">
        <f t="shared" si="407"/>
        <v>Saturday</v>
      </c>
      <c r="O2044" s="12">
        <f t="shared" si="408"/>
        <v>0</v>
      </c>
      <c r="P2044" s="11" t="str">
        <f t="shared" si="409"/>
        <v>High Cost per Unit</v>
      </c>
      <c r="Q2044" s="12">
        <f t="shared" si="410"/>
        <v>0</v>
      </c>
      <c r="R2044" s="12">
        <f t="shared" si="411"/>
        <v>4.1984999999999992</v>
      </c>
      <c r="S2044" s="12">
        <f t="shared" si="412"/>
        <v>0</v>
      </c>
      <c r="T2044" s="12">
        <f t="shared" si="413"/>
        <v>0</v>
      </c>
      <c r="U2044" s="12">
        <f t="shared" si="414"/>
        <v>0</v>
      </c>
      <c r="V2044" s="13" t="str">
        <f t="shared" ca="1" si="415"/>
        <v>Greater Than 8 Weeks Old</v>
      </c>
    </row>
    <row r="2045" spans="1:22" x14ac:dyDescent="0.35">
      <c r="A2045" s="2" t="s">
        <v>303</v>
      </c>
      <c r="B2045" s="5">
        <v>43692</v>
      </c>
      <c r="C2045" s="5" t="s">
        <v>371</v>
      </c>
      <c r="D2045" s="5" t="s">
        <v>371</v>
      </c>
      <c r="E2045" s="6">
        <v>4</v>
      </c>
      <c r="F2045" s="3">
        <v>111.96</v>
      </c>
      <c r="G2045" s="3">
        <v>84</v>
      </c>
      <c r="H2045" s="8">
        <f t="shared" si="403"/>
        <v>21</v>
      </c>
      <c r="I2045" s="3">
        <v>27.96</v>
      </c>
      <c r="J2045" s="4">
        <v>0.25</v>
      </c>
      <c r="K2045" s="2" t="str">
        <f t="shared" si="404"/>
        <v>Thursday</v>
      </c>
      <c r="L2045" s="5">
        <f t="shared" si="405"/>
        <v>43695</v>
      </c>
      <c r="M2045" s="2" t="str">
        <f t="shared" si="406"/>
        <v>Sunday</v>
      </c>
      <c r="N2045" s="2" t="str">
        <f t="shared" si="407"/>
        <v>Monday</v>
      </c>
      <c r="O2045" s="12">
        <f t="shared" si="408"/>
        <v>0</v>
      </c>
      <c r="P2045" s="11" t="str">
        <f t="shared" si="409"/>
        <v>High Cost per Unit</v>
      </c>
      <c r="Q2045" s="12">
        <f t="shared" si="410"/>
        <v>0</v>
      </c>
      <c r="R2045" s="12">
        <f t="shared" si="411"/>
        <v>3.3587999999999996</v>
      </c>
      <c r="S2045" s="12">
        <f t="shared" si="412"/>
        <v>0</v>
      </c>
      <c r="T2045" s="12">
        <f t="shared" si="413"/>
        <v>0</v>
      </c>
      <c r="U2045" s="12">
        <f t="shared" si="414"/>
        <v>0</v>
      </c>
      <c r="V2045" s="13" t="str">
        <f t="shared" ca="1" si="415"/>
        <v>Greater Than 8 Weeks Old</v>
      </c>
    </row>
    <row r="2046" spans="1:22" x14ac:dyDescent="0.35">
      <c r="A2046" s="2" t="s">
        <v>303</v>
      </c>
      <c r="B2046" s="5">
        <v>43693</v>
      </c>
      <c r="C2046" s="5" t="s">
        <v>371</v>
      </c>
      <c r="D2046" s="5" t="s">
        <v>371</v>
      </c>
      <c r="E2046" s="6">
        <v>1</v>
      </c>
      <c r="F2046" s="3">
        <v>27.99</v>
      </c>
      <c r="G2046" s="3">
        <v>21</v>
      </c>
      <c r="H2046" s="8">
        <f t="shared" si="403"/>
        <v>21</v>
      </c>
      <c r="I2046" s="3">
        <v>6.99</v>
      </c>
      <c r="J2046" s="4">
        <v>0.25</v>
      </c>
      <c r="K2046" s="2" t="str">
        <f t="shared" si="404"/>
        <v>Friday</v>
      </c>
      <c r="L2046" s="5">
        <f t="shared" si="405"/>
        <v>43696</v>
      </c>
      <c r="M2046" s="2" t="str">
        <f t="shared" si="406"/>
        <v>Monday</v>
      </c>
      <c r="N2046" s="2" t="str">
        <f t="shared" si="407"/>
        <v>Monday</v>
      </c>
      <c r="O2046" s="12">
        <f t="shared" si="408"/>
        <v>0</v>
      </c>
      <c r="P2046" s="11" t="str">
        <f t="shared" si="409"/>
        <v>High Cost per Unit</v>
      </c>
      <c r="Q2046" s="12">
        <f t="shared" si="410"/>
        <v>0</v>
      </c>
      <c r="R2046" s="12">
        <f t="shared" si="411"/>
        <v>0</v>
      </c>
      <c r="S2046" s="12">
        <f t="shared" si="412"/>
        <v>0</v>
      </c>
      <c r="T2046" s="12">
        <f t="shared" si="413"/>
        <v>0</v>
      </c>
      <c r="U2046" s="12">
        <f t="shared" si="414"/>
        <v>0</v>
      </c>
      <c r="V2046" s="13" t="str">
        <f t="shared" ca="1" si="415"/>
        <v>Greater Than 8 Weeks Old</v>
      </c>
    </row>
    <row r="2047" spans="1:22" x14ac:dyDescent="0.35">
      <c r="A2047" s="2" t="s">
        <v>246</v>
      </c>
      <c r="B2047" s="5">
        <v>43679</v>
      </c>
      <c r="C2047" s="5" t="s">
        <v>371</v>
      </c>
      <c r="D2047" s="5" t="s">
        <v>371</v>
      </c>
      <c r="E2047" s="6">
        <v>1</v>
      </c>
      <c r="F2047" s="3">
        <v>80</v>
      </c>
      <c r="G2047" s="3">
        <v>24</v>
      </c>
      <c r="H2047" s="8">
        <f t="shared" si="403"/>
        <v>24</v>
      </c>
      <c r="I2047" s="3">
        <v>56</v>
      </c>
      <c r="J2047" s="4">
        <v>0.7</v>
      </c>
      <c r="K2047" s="2" t="str">
        <f t="shared" si="404"/>
        <v>Friday</v>
      </c>
      <c r="L2047" s="5">
        <f t="shared" si="405"/>
        <v>43682</v>
      </c>
      <c r="M2047" s="2" t="str">
        <f t="shared" si="406"/>
        <v>Monday</v>
      </c>
      <c r="N2047" s="2" t="str">
        <f t="shared" si="407"/>
        <v>Monday</v>
      </c>
      <c r="O2047" s="12">
        <f t="shared" si="408"/>
        <v>0</v>
      </c>
      <c r="P2047" s="11" t="str">
        <f t="shared" si="409"/>
        <v>High Cost per Unit</v>
      </c>
      <c r="Q2047" s="12">
        <f t="shared" si="410"/>
        <v>0</v>
      </c>
      <c r="R2047" s="12">
        <f t="shared" si="411"/>
        <v>0</v>
      </c>
      <c r="S2047" s="12">
        <f t="shared" si="412"/>
        <v>0</v>
      </c>
      <c r="T2047" s="12">
        <f t="shared" si="413"/>
        <v>0</v>
      </c>
      <c r="U2047" s="12">
        <f t="shared" si="414"/>
        <v>0</v>
      </c>
      <c r="V2047" s="13" t="str">
        <f t="shared" ca="1" si="415"/>
        <v>Greater Than 8 Weeks Old</v>
      </c>
    </row>
    <row r="2048" spans="1:22" x14ac:dyDescent="0.35">
      <c r="A2048" s="2" t="s">
        <v>246</v>
      </c>
      <c r="B2048" s="5">
        <v>43684</v>
      </c>
      <c r="C2048" s="5" t="s">
        <v>371</v>
      </c>
      <c r="D2048" s="5" t="s">
        <v>371</v>
      </c>
      <c r="E2048" s="6">
        <v>16</v>
      </c>
      <c r="F2048" s="3">
        <v>511.84</v>
      </c>
      <c r="G2048" s="3">
        <v>384</v>
      </c>
      <c r="H2048" s="8">
        <f t="shared" si="403"/>
        <v>24</v>
      </c>
      <c r="I2048" s="3">
        <v>127.84</v>
      </c>
      <c r="J2048" s="4">
        <v>0.25</v>
      </c>
      <c r="K2048" s="2" t="str">
        <f t="shared" si="404"/>
        <v>Wednesday</v>
      </c>
      <c r="L2048" s="5">
        <f t="shared" si="405"/>
        <v>43687</v>
      </c>
      <c r="M2048" s="2" t="str">
        <f t="shared" si="406"/>
        <v>Saturday</v>
      </c>
      <c r="N2048" s="2" t="str">
        <f t="shared" si="407"/>
        <v>Saturday</v>
      </c>
      <c r="O2048" s="12">
        <f t="shared" si="408"/>
        <v>0</v>
      </c>
      <c r="P2048" s="11" t="str">
        <f t="shared" si="409"/>
        <v>High Cost per Unit</v>
      </c>
      <c r="Q2048" s="12">
        <f t="shared" si="410"/>
        <v>0</v>
      </c>
      <c r="R2048" s="12">
        <f t="shared" si="411"/>
        <v>15.355199999999998</v>
      </c>
      <c r="S2048" s="12">
        <f t="shared" si="412"/>
        <v>0</v>
      </c>
      <c r="T2048" s="12">
        <f t="shared" si="413"/>
        <v>0</v>
      </c>
      <c r="U2048" s="12">
        <f t="shared" si="414"/>
        <v>0</v>
      </c>
      <c r="V2048" s="13" t="str">
        <f t="shared" ca="1" si="415"/>
        <v>Greater Than 8 Weeks Old</v>
      </c>
    </row>
    <row r="2049" spans="1:22" x14ac:dyDescent="0.35">
      <c r="A2049" s="2" t="s">
        <v>246</v>
      </c>
      <c r="B2049" s="5">
        <v>43685</v>
      </c>
      <c r="C2049" s="5" t="s">
        <v>371</v>
      </c>
      <c r="D2049" s="5" t="s">
        <v>371</v>
      </c>
      <c r="E2049" s="6">
        <v>3</v>
      </c>
      <c r="F2049" s="3">
        <v>95.97</v>
      </c>
      <c r="G2049" s="3">
        <v>72</v>
      </c>
      <c r="H2049" s="8">
        <f t="shared" si="403"/>
        <v>24</v>
      </c>
      <c r="I2049" s="3">
        <v>23.97</v>
      </c>
      <c r="J2049" s="4">
        <v>0.25</v>
      </c>
      <c r="K2049" s="2" t="str">
        <f t="shared" si="404"/>
        <v>Thursday</v>
      </c>
      <c r="L2049" s="5">
        <f t="shared" si="405"/>
        <v>43688</v>
      </c>
      <c r="M2049" s="2" t="str">
        <f t="shared" si="406"/>
        <v>Sunday</v>
      </c>
      <c r="N2049" s="2" t="str">
        <f t="shared" si="407"/>
        <v>Monday</v>
      </c>
      <c r="O2049" s="12">
        <f t="shared" si="408"/>
        <v>0</v>
      </c>
      <c r="P2049" s="11" t="str">
        <f t="shared" si="409"/>
        <v>High Cost per Unit</v>
      </c>
      <c r="Q2049" s="12">
        <f t="shared" si="410"/>
        <v>0</v>
      </c>
      <c r="R2049" s="12">
        <f t="shared" si="411"/>
        <v>2.8790999999999998</v>
      </c>
      <c r="S2049" s="12">
        <f t="shared" si="412"/>
        <v>0</v>
      </c>
      <c r="T2049" s="12">
        <f t="shared" si="413"/>
        <v>0</v>
      </c>
      <c r="U2049" s="12">
        <f t="shared" si="414"/>
        <v>0</v>
      </c>
      <c r="V2049" s="13" t="str">
        <f t="shared" ca="1" si="415"/>
        <v>Greater Than 8 Weeks Old</v>
      </c>
    </row>
    <row r="2050" spans="1:22" x14ac:dyDescent="0.35">
      <c r="A2050" s="2" t="s">
        <v>206</v>
      </c>
      <c r="B2050" s="5">
        <v>43678</v>
      </c>
      <c r="C2050" s="5" t="s">
        <v>369</v>
      </c>
      <c r="D2050" s="5" t="s">
        <v>372</v>
      </c>
      <c r="E2050" s="6">
        <v>1</v>
      </c>
      <c r="F2050" s="3">
        <v>50</v>
      </c>
      <c r="G2050" s="3">
        <v>14.99</v>
      </c>
      <c r="H2050" s="8">
        <f t="shared" si="403"/>
        <v>14.99</v>
      </c>
      <c r="I2050" s="3">
        <v>35.01</v>
      </c>
      <c r="J2050" s="4">
        <v>0.7</v>
      </c>
      <c r="K2050" s="2" t="str">
        <f t="shared" si="404"/>
        <v>Thursday</v>
      </c>
      <c r="L2050" s="5">
        <f t="shared" si="405"/>
        <v>43681</v>
      </c>
      <c r="M2050" s="2" t="str">
        <f t="shared" si="406"/>
        <v>Sunday</v>
      </c>
      <c r="N2050" s="2" t="str">
        <f t="shared" si="407"/>
        <v>Monday</v>
      </c>
      <c r="O2050" s="12">
        <f t="shared" si="408"/>
        <v>0</v>
      </c>
      <c r="P2050" s="11" t="str">
        <f t="shared" si="409"/>
        <v>Low Cost per Unit</v>
      </c>
      <c r="Q2050" s="12">
        <f t="shared" si="410"/>
        <v>0</v>
      </c>
      <c r="R2050" s="12">
        <f t="shared" si="411"/>
        <v>0</v>
      </c>
      <c r="S2050" s="12">
        <f t="shared" si="412"/>
        <v>0</v>
      </c>
      <c r="T2050" s="12">
        <f t="shared" si="413"/>
        <v>0</v>
      </c>
      <c r="U2050" s="12">
        <f t="shared" si="414"/>
        <v>0</v>
      </c>
      <c r="V2050" s="13" t="str">
        <f t="shared" ca="1" si="415"/>
        <v>Greater Than 8 Weeks Old</v>
      </c>
    </row>
    <row r="2051" spans="1:22" x14ac:dyDescent="0.35">
      <c r="A2051" s="2" t="s">
        <v>206</v>
      </c>
      <c r="B2051" s="5">
        <v>43683</v>
      </c>
      <c r="C2051" s="5" t="s">
        <v>369</v>
      </c>
      <c r="D2051" s="5" t="s">
        <v>372</v>
      </c>
      <c r="E2051" s="6">
        <v>1</v>
      </c>
      <c r="F2051" s="3">
        <v>50</v>
      </c>
      <c r="G2051" s="3">
        <v>14.99</v>
      </c>
      <c r="H2051" s="8">
        <f t="shared" ref="H2051:H2114" si="416">G2051/E2051</f>
        <v>14.99</v>
      </c>
      <c r="I2051" s="3">
        <v>35.01</v>
      </c>
      <c r="J2051" s="4">
        <v>0.7</v>
      </c>
      <c r="K2051" s="2" t="str">
        <f t="shared" ref="K2051:K2114" si="417">TEXT(B2051,"dddd")</f>
        <v>Tuesday</v>
      </c>
      <c r="L2051" s="5">
        <f t="shared" ref="L2051:L2114" si="418">B2051+3</f>
        <v>43686</v>
      </c>
      <c r="M2051" s="2" t="str">
        <f t="shared" ref="M2051:M2114" si="419">TEXT(L2051,"dddd")</f>
        <v>Friday</v>
      </c>
      <c r="N2051" s="2" t="str">
        <f t="shared" ref="N2051:N2114" si="420">IF(M2051="Sunday","Monday",M2051)</f>
        <v>Friday</v>
      </c>
      <c r="O2051" s="12">
        <f t="shared" ref="O2051:O2114" si="421">IF(TEXT(B2051,"dddd")="Tuesday",F2051*0.05,0)</f>
        <v>2.5</v>
      </c>
      <c r="P2051" s="11" t="str">
        <f t="shared" ref="P2051:P2114" si="422">IF(H2051&gt;AVERAGE(H:H),"High Cost per Unit","Low Cost per Unit")</f>
        <v>Low Cost per Unit</v>
      </c>
      <c r="Q2051" s="12">
        <f t="shared" ref="Q2051:Q2114" si="423">IF(D2051="Masks",F2051*0.1,0)</f>
        <v>0</v>
      </c>
      <c r="R2051" s="12">
        <f t="shared" ref="R2051:R2114" si="424">IF(E2051&gt;1,F2051*0.03,0)</f>
        <v>0</v>
      </c>
      <c r="S2051" s="12">
        <f t="shared" ref="S2051:S2114" si="425">IF(D2051="Accessories",F2051*0.15,0)</f>
        <v>0</v>
      </c>
      <c r="T2051" s="12">
        <f t="shared" ref="T2051:T2114" si="426">IF(AND(K2051="Saturday",C2051="Fitness"),F2051*0.1,0)</f>
        <v>0</v>
      </c>
      <c r="U2051" s="12">
        <f t="shared" ref="U2051:U2114" si="427">IF(AND(K2051="Friday",C2051="Automotive"),F2051*0.2,0)</f>
        <v>0</v>
      </c>
      <c r="V2051" s="13" t="str">
        <f t="shared" ref="V2051:V2114" ca="1" si="428">IF(B2051&lt;TODAY()-56,"Greater Than 8 Weeks Old","Less Than 8 Weeks Old")</f>
        <v>Greater Than 8 Weeks Old</v>
      </c>
    </row>
    <row r="2052" spans="1:22" x14ac:dyDescent="0.35">
      <c r="A2052" s="2" t="s">
        <v>206</v>
      </c>
      <c r="B2052" s="5">
        <v>43684</v>
      </c>
      <c r="C2052" s="5" t="s">
        <v>369</v>
      </c>
      <c r="D2052" s="5" t="s">
        <v>372</v>
      </c>
      <c r="E2052" s="6">
        <v>2</v>
      </c>
      <c r="F2052" s="3">
        <v>100</v>
      </c>
      <c r="G2052" s="3">
        <v>29.98</v>
      </c>
      <c r="H2052" s="8">
        <f t="shared" si="416"/>
        <v>14.99</v>
      </c>
      <c r="I2052" s="3">
        <v>70.02</v>
      </c>
      <c r="J2052" s="4">
        <v>0.7</v>
      </c>
      <c r="K2052" s="2" t="str">
        <f t="shared" si="417"/>
        <v>Wednesday</v>
      </c>
      <c r="L2052" s="5">
        <f t="shared" si="418"/>
        <v>43687</v>
      </c>
      <c r="M2052" s="2" t="str">
        <f t="shared" si="419"/>
        <v>Saturday</v>
      </c>
      <c r="N2052" s="2" t="str">
        <f t="shared" si="420"/>
        <v>Saturday</v>
      </c>
      <c r="O2052" s="12">
        <f t="shared" si="421"/>
        <v>0</v>
      </c>
      <c r="P2052" s="11" t="str">
        <f t="shared" si="422"/>
        <v>Low Cost per Unit</v>
      </c>
      <c r="Q2052" s="12">
        <f t="shared" si="423"/>
        <v>0</v>
      </c>
      <c r="R2052" s="12">
        <f t="shared" si="424"/>
        <v>3</v>
      </c>
      <c r="S2052" s="12">
        <f t="shared" si="425"/>
        <v>0</v>
      </c>
      <c r="T2052" s="12">
        <f t="shared" si="426"/>
        <v>0</v>
      </c>
      <c r="U2052" s="12">
        <f t="shared" si="427"/>
        <v>0</v>
      </c>
      <c r="V2052" s="13" t="str">
        <f t="shared" ca="1" si="428"/>
        <v>Greater Than 8 Weeks Old</v>
      </c>
    </row>
    <row r="2053" spans="1:22" x14ac:dyDescent="0.35">
      <c r="A2053" s="2" t="s">
        <v>206</v>
      </c>
      <c r="B2053" s="5">
        <v>43687</v>
      </c>
      <c r="C2053" s="5" t="s">
        <v>369</v>
      </c>
      <c r="D2053" s="5" t="s">
        <v>372</v>
      </c>
      <c r="E2053" s="6">
        <v>2</v>
      </c>
      <c r="F2053" s="3">
        <v>100</v>
      </c>
      <c r="G2053" s="3">
        <v>29.98</v>
      </c>
      <c r="H2053" s="8">
        <f t="shared" si="416"/>
        <v>14.99</v>
      </c>
      <c r="I2053" s="3">
        <v>70.02</v>
      </c>
      <c r="J2053" s="4">
        <v>0.7</v>
      </c>
      <c r="K2053" s="2" t="str">
        <f t="shared" si="417"/>
        <v>Saturday</v>
      </c>
      <c r="L2053" s="5">
        <f t="shared" si="418"/>
        <v>43690</v>
      </c>
      <c r="M2053" s="2" t="str">
        <f t="shared" si="419"/>
        <v>Tuesday</v>
      </c>
      <c r="N2053" s="2" t="str">
        <f t="shared" si="420"/>
        <v>Tuesday</v>
      </c>
      <c r="O2053" s="12">
        <f t="shared" si="421"/>
        <v>0</v>
      </c>
      <c r="P2053" s="11" t="str">
        <f t="shared" si="422"/>
        <v>Low Cost per Unit</v>
      </c>
      <c r="Q2053" s="12">
        <f t="shared" si="423"/>
        <v>0</v>
      </c>
      <c r="R2053" s="12">
        <f t="shared" si="424"/>
        <v>3</v>
      </c>
      <c r="S2053" s="12">
        <f t="shared" si="425"/>
        <v>0</v>
      </c>
      <c r="T2053" s="12">
        <f t="shared" si="426"/>
        <v>10</v>
      </c>
      <c r="U2053" s="12">
        <f t="shared" si="427"/>
        <v>0</v>
      </c>
      <c r="V2053" s="13" t="str">
        <f t="shared" ca="1" si="428"/>
        <v>Greater Than 8 Weeks Old</v>
      </c>
    </row>
    <row r="2054" spans="1:22" x14ac:dyDescent="0.35">
      <c r="A2054" s="2" t="s">
        <v>206</v>
      </c>
      <c r="B2054" s="5">
        <v>43698</v>
      </c>
      <c r="C2054" s="5" t="s">
        <v>369</v>
      </c>
      <c r="D2054" s="5" t="s">
        <v>372</v>
      </c>
      <c r="E2054" s="6">
        <v>1</v>
      </c>
      <c r="F2054" s="3">
        <v>50</v>
      </c>
      <c r="G2054" s="3">
        <v>14.99</v>
      </c>
      <c r="H2054" s="8">
        <f t="shared" si="416"/>
        <v>14.99</v>
      </c>
      <c r="I2054" s="3">
        <v>35.01</v>
      </c>
      <c r="J2054" s="4">
        <v>0.7</v>
      </c>
      <c r="K2054" s="2" t="str">
        <f t="shared" si="417"/>
        <v>Wednesday</v>
      </c>
      <c r="L2054" s="5">
        <f t="shared" si="418"/>
        <v>43701</v>
      </c>
      <c r="M2054" s="2" t="str">
        <f t="shared" si="419"/>
        <v>Saturday</v>
      </c>
      <c r="N2054" s="2" t="str">
        <f t="shared" si="420"/>
        <v>Saturday</v>
      </c>
      <c r="O2054" s="12">
        <f t="shared" si="421"/>
        <v>0</v>
      </c>
      <c r="P2054" s="11" t="str">
        <f t="shared" si="422"/>
        <v>Low Cost per Unit</v>
      </c>
      <c r="Q2054" s="12">
        <f t="shared" si="423"/>
        <v>0</v>
      </c>
      <c r="R2054" s="12">
        <f t="shared" si="424"/>
        <v>0</v>
      </c>
      <c r="S2054" s="12">
        <f t="shared" si="425"/>
        <v>0</v>
      </c>
      <c r="T2054" s="12">
        <f t="shared" si="426"/>
        <v>0</v>
      </c>
      <c r="U2054" s="12">
        <f t="shared" si="427"/>
        <v>0</v>
      </c>
      <c r="V2054" s="13" t="str">
        <f t="shared" ca="1" si="428"/>
        <v>Greater Than 8 Weeks Old</v>
      </c>
    </row>
    <row r="2055" spans="1:22" x14ac:dyDescent="0.35">
      <c r="A2055" s="2" t="s">
        <v>206</v>
      </c>
      <c r="B2055" s="5">
        <v>43700</v>
      </c>
      <c r="C2055" s="5" t="s">
        <v>369</v>
      </c>
      <c r="D2055" s="5" t="s">
        <v>372</v>
      </c>
      <c r="E2055" s="6">
        <v>1</v>
      </c>
      <c r="F2055" s="3">
        <v>50</v>
      </c>
      <c r="G2055" s="3">
        <v>14.99</v>
      </c>
      <c r="H2055" s="8">
        <f t="shared" si="416"/>
        <v>14.99</v>
      </c>
      <c r="I2055" s="3">
        <v>35.01</v>
      </c>
      <c r="J2055" s="4">
        <v>0.7</v>
      </c>
      <c r="K2055" s="2" t="str">
        <f t="shared" si="417"/>
        <v>Friday</v>
      </c>
      <c r="L2055" s="5">
        <f t="shared" si="418"/>
        <v>43703</v>
      </c>
      <c r="M2055" s="2" t="str">
        <f t="shared" si="419"/>
        <v>Monday</v>
      </c>
      <c r="N2055" s="2" t="str">
        <f t="shared" si="420"/>
        <v>Monday</v>
      </c>
      <c r="O2055" s="12">
        <f t="shared" si="421"/>
        <v>0</v>
      </c>
      <c r="P2055" s="11" t="str">
        <f t="shared" si="422"/>
        <v>Low Cost per Unit</v>
      </c>
      <c r="Q2055" s="12">
        <f t="shared" si="423"/>
        <v>0</v>
      </c>
      <c r="R2055" s="12">
        <f t="shared" si="424"/>
        <v>0</v>
      </c>
      <c r="S2055" s="12">
        <f t="shared" si="425"/>
        <v>0</v>
      </c>
      <c r="T2055" s="12">
        <f t="shared" si="426"/>
        <v>0</v>
      </c>
      <c r="U2055" s="12">
        <f t="shared" si="427"/>
        <v>0</v>
      </c>
      <c r="V2055" s="13" t="str">
        <f t="shared" ca="1" si="428"/>
        <v>Greater Than 8 Weeks Old</v>
      </c>
    </row>
    <row r="2056" spans="1:22" x14ac:dyDescent="0.35">
      <c r="A2056" s="2" t="s">
        <v>206</v>
      </c>
      <c r="B2056" s="5">
        <v>43701</v>
      </c>
      <c r="C2056" s="5" t="s">
        <v>369</v>
      </c>
      <c r="D2056" s="5" t="s">
        <v>372</v>
      </c>
      <c r="E2056" s="6">
        <v>1</v>
      </c>
      <c r="F2056" s="3">
        <v>50</v>
      </c>
      <c r="G2056" s="3">
        <v>14.99</v>
      </c>
      <c r="H2056" s="8">
        <f t="shared" si="416"/>
        <v>14.99</v>
      </c>
      <c r="I2056" s="3">
        <v>35.01</v>
      </c>
      <c r="J2056" s="4">
        <v>0.7</v>
      </c>
      <c r="K2056" s="2" t="str">
        <f t="shared" si="417"/>
        <v>Saturday</v>
      </c>
      <c r="L2056" s="5">
        <f t="shared" si="418"/>
        <v>43704</v>
      </c>
      <c r="M2056" s="2" t="str">
        <f t="shared" si="419"/>
        <v>Tuesday</v>
      </c>
      <c r="N2056" s="2" t="str">
        <f t="shared" si="420"/>
        <v>Tuesday</v>
      </c>
      <c r="O2056" s="12">
        <f t="shared" si="421"/>
        <v>0</v>
      </c>
      <c r="P2056" s="11" t="str">
        <f t="shared" si="422"/>
        <v>Low Cost per Unit</v>
      </c>
      <c r="Q2056" s="12">
        <f t="shared" si="423"/>
        <v>0</v>
      </c>
      <c r="R2056" s="12">
        <f t="shared" si="424"/>
        <v>0</v>
      </c>
      <c r="S2056" s="12">
        <f t="shared" si="425"/>
        <v>0</v>
      </c>
      <c r="T2056" s="12">
        <f t="shared" si="426"/>
        <v>5</v>
      </c>
      <c r="U2056" s="12">
        <f t="shared" si="427"/>
        <v>0</v>
      </c>
      <c r="V2056" s="13" t="str">
        <f t="shared" ca="1" si="428"/>
        <v>Greater Than 8 Weeks Old</v>
      </c>
    </row>
    <row r="2057" spans="1:22" x14ac:dyDescent="0.35">
      <c r="A2057" s="2" t="s">
        <v>206</v>
      </c>
      <c r="B2057" s="5">
        <v>43703</v>
      </c>
      <c r="C2057" s="5" t="s">
        <v>369</v>
      </c>
      <c r="D2057" s="5" t="s">
        <v>372</v>
      </c>
      <c r="E2057" s="6">
        <v>2</v>
      </c>
      <c r="F2057" s="3">
        <v>100</v>
      </c>
      <c r="G2057" s="3">
        <v>29.98</v>
      </c>
      <c r="H2057" s="8">
        <f t="shared" si="416"/>
        <v>14.99</v>
      </c>
      <c r="I2057" s="3">
        <v>70.02</v>
      </c>
      <c r="J2057" s="4">
        <v>0.7</v>
      </c>
      <c r="K2057" s="2" t="str">
        <f t="shared" si="417"/>
        <v>Monday</v>
      </c>
      <c r="L2057" s="5">
        <f t="shared" si="418"/>
        <v>43706</v>
      </c>
      <c r="M2057" s="2" t="str">
        <f t="shared" si="419"/>
        <v>Thursday</v>
      </c>
      <c r="N2057" s="2" t="str">
        <f t="shared" si="420"/>
        <v>Thursday</v>
      </c>
      <c r="O2057" s="12">
        <f t="shared" si="421"/>
        <v>0</v>
      </c>
      <c r="P2057" s="11" t="str">
        <f t="shared" si="422"/>
        <v>Low Cost per Unit</v>
      </c>
      <c r="Q2057" s="12">
        <f t="shared" si="423"/>
        <v>0</v>
      </c>
      <c r="R2057" s="12">
        <f t="shared" si="424"/>
        <v>3</v>
      </c>
      <c r="S2057" s="12">
        <f t="shared" si="425"/>
        <v>0</v>
      </c>
      <c r="T2057" s="12">
        <f t="shared" si="426"/>
        <v>0</v>
      </c>
      <c r="U2057" s="12">
        <f t="shared" si="427"/>
        <v>0</v>
      </c>
      <c r="V2057" s="13" t="str">
        <f t="shared" ca="1" si="428"/>
        <v>Greater Than 8 Weeks Old</v>
      </c>
    </row>
    <row r="2058" spans="1:22" x14ac:dyDescent="0.35">
      <c r="A2058" s="2" t="s">
        <v>107</v>
      </c>
      <c r="B2058" s="5">
        <v>43678</v>
      </c>
      <c r="C2058" s="5" t="s">
        <v>375</v>
      </c>
      <c r="D2058" s="5" t="s">
        <v>377</v>
      </c>
      <c r="E2058" s="6">
        <v>1</v>
      </c>
      <c r="F2058" s="3">
        <v>20</v>
      </c>
      <c r="G2058" s="3">
        <v>4</v>
      </c>
      <c r="H2058" s="8">
        <f t="shared" si="416"/>
        <v>4</v>
      </c>
      <c r="I2058" s="3">
        <v>16</v>
      </c>
      <c r="J2058" s="4">
        <v>0.8</v>
      </c>
      <c r="K2058" s="2" t="str">
        <f t="shared" si="417"/>
        <v>Thursday</v>
      </c>
      <c r="L2058" s="5">
        <f t="shared" si="418"/>
        <v>43681</v>
      </c>
      <c r="M2058" s="2" t="str">
        <f t="shared" si="419"/>
        <v>Sunday</v>
      </c>
      <c r="N2058" s="2" t="str">
        <f t="shared" si="420"/>
        <v>Monday</v>
      </c>
      <c r="O2058" s="12">
        <f t="shared" si="421"/>
        <v>0</v>
      </c>
      <c r="P2058" s="11" t="str">
        <f t="shared" si="422"/>
        <v>Low Cost per Unit</v>
      </c>
      <c r="Q2058" s="12">
        <f t="shared" si="423"/>
        <v>0</v>
      </c>
      <c r="R2058" s="12">
        <f t="shared" si="424"/>
        <v>0</v>
      </c>
      <c r="S2058" s="12">
        <f t="shared" si="425"/>
        <v>0</v>
      </c>
      <c r="T2058" s="12">
        <f t="shared" si="426"/>
        <v>0</v>
      </c>
      <c r="U2058" s="12">
        <f t="shared" si="427"/>
        <v>0</v>
      </c>
      <c r="V2058" s="13" t="str">
        <f t="shared" ca="1" si="428"/>
        <v>Greater Than 8 Weeks Old</v>
      </c>
    </row>
    <row r="2059" spans="1:22" x14ac:dyDescent="0.35">
      <c r="A2059" s="2" t="s">
        <v>107</v>
      </c>
      <c r="B2059" s="5">
        <v>43679</v>
      </c>
      <c r="C2059" s="5" t="s">
        <v>375</v>
      </c>
      <c r="D2059" s="5" t="s">
        <v>377</v>
      </c>
      <c r="E2059" s="6">
        <v>1</v>
      </c>
      <c r="F2059" s="3">
        <v>20</v>
      </c>
      <c r="G2059" s="3">
        <v>4</v>
      </c>
      <c r="H2059" s="8">
        <f t="shared" si="416"/>
        <v>4</v>
      </c>
      <c r="I2059" s="3">
        <v>16</v>
      </c>
      <c r="J2059" s="4">
        <v>0.8</v>
      </c>
      <c r="K2059" s="2" t="str">
        <f t="shared" si="417"/>
        <v>Friday</v>
      </c>
      <c r="L2059" s="5">
        <f t="shared" si="418"/>
        <v>43682</v>
      </c>
      <c r="M2059" s="2" t="str">
        <f t="shared" si="419"/>
        <v>Monday</v>
      </c>
      <c r="N2059" s="2" t="str">
        <f t="shared" si="420"/>
        <v>Monday</v>
      </c>
      <c r="O2059" s="12">
        <f t="shared" si="421"/>
        <v>0</v>
      </c>
      <c r="P2059" s="11" t="str">
        <f t="shared" si="422"/>
        <v>Low Cost per Unit</v>
      </c>
      <c r="Q2059" s="12">
        <f t="shared" si="423"/>
        <v>0</v>
      </c>
      <c r="R2059" s="12">
        <f t="shared" si="424"/>
        <v>0</v>
      </c>
      <c r="S2059" s="12">
        <f t="shared" si="425"/>
        <v>0</v>
      </c>
      <c r="T2059" s="12">
        <f t="shared" si="426"/>
        <v>0</v>
      </c>
      <c r="U2059" s="12">
        <f t="shared" si="427"/>
        <v>0</v>
      </c>
      <c r="V2059" s="13" t="str">
        <f t="shared" ca="1" si="428"/>
        <v>Greater Than 8 Weeks Old</v>
      </c>
    </row>
    <row r="2060" spans="1:22" x14ac:dyDescent="0.35">
      <c r="A2060" s="2" t="s">
        <v>107</v>
      </c>
      <c r="B2060" s="5">
        <v>43682</v>
      </c>
      <c r="C2060" s="5" t="s">
        <v>375</v>
      </c>
      <c r="D2060" s="5" t="s">
        <v>377</v>
      </c>
      <c r="E2060" s="6">
        <v>1</v>
      </c>
      <c r="F2060" s="3">
        <v>20</v>
      </c>
      <c r="G2060" s="3">
        <v>4</v>
      </c>
      <c r="H2060" s="8">
        <f t="shared" si="416"/>
        <v>4</v>
      </c>
      <c r="I2060" s="3">
        <v>16</v>
      </c>
      <c r="J2060" s="4">
        <v>0.8</v>
      </c>
      <c r="K2060" s="2" t="str">
        <f t="shared" si="417"/>
        <v>Monday</v>
      </c>
      <c r="L2060" s="5">
        <f t="shared" si="418"/>
        <v>43685</v>
      </c>
      <c r="M2060" s="2" t="str">
        <f t="shared" si="419"/>
        <v>Thursday</v>
      </c>
      <c r="N2060" s="2" t="str">
        <f t="shared" si="420"/>
        <v>Thursday</v>
      </c>
      <c r="O2060" s="12">
        <f t="shared" si="421"/>
        <v>0</v>
      </c>
      <c r="P2060" s="11" t="str">
        <f t="shared" si="422"/>
        <v>Low Cost per Unit</v>
      </c>
      <c r="Q2060" s="12">
        <f t="shared" si="423"/>
        <v>0</v>
      </c>
      <c r="R2060" s="12">
        <f t="shared" si="424"/>
        <v>0</v>
      </c>
      <c r="S2060" s="12">
        <f t="shared" si="425"/>
        <v>0</v>
      </c>
      <c r="T2060" s="12">
        <f t="shared" si="426"/>
        <v>0</v>
      </c>
      <c r="U2060" s="12">
        <f t="shared" si="427"/>
        <v>0</v>
      </c>
      <c r="V2060" s="13" t="str">
        <f t="shared" ca="1" si="428"/>
        <v>Greater Than 8 Weeks Old</v>
      </c>
    </row>
    <row r="2061" spans="1:22" x14ac:dyDescent="0.35">
      <c r="A2061" s="2" t="s">
        <v>107</v>
      </c>
      <c r="B2061" s="5">
        <v>43684</v>
      </c>
      <c r="C2061" s="5" t="s">
        <v>375</v>
      </c>
      <c r="D2061" s="5" t="s">
        <v>377</v>
      </c>
      <c r="E2061" s="6">
        <v>2</v>
      </c>
      <c r="F2061" s="3">
        <v>40</v>
      </c>
      <c r="G2061" s="3">
        <v>8</v>
      </c>
      <c r="H2061" s="8">
        <f t="shared" si="416"/>
        <v>4</v>
      </c>
      <c r="I2061" s="3">
        <v>32</v>
      </c>
      <c r="J2061" s="4">
        <v>0.8</v>
      </c>
      <c r="K2061" s="2" t="str">
        <f t="shared" si="417"/>
        <v>Wednesday</v>
      </c>
      <c r="L2061" s="5">
        <f t="shared" si="418"/>
        <v>43687</v>
      </c>
      <c r="M2061" s="2" t="str">
        <f t="shared" si="419"/>
        <v>Saturday</v>
      </c>
      <c r="N2061" s="2" t="str">
        <f t="shared" si="420"/>
        <v>Saturday</v>
      </c>
      <c r="O2061" s="12">
        <f t="shared" si="421"/>
        <v>0</v>
      </c>
      <c r="P2061" s="11" t="str">
        <f t="shared" si="422"/>
        <v>Low Cost per Unit</v>
      </c>
      <c r="Q2061" s="12">
        <f t="shared" si="423"/>
        <v>0</v>
      </c>
      <c r="R2061" s="12">
        <f t="shared" si="424"/>
        <v>1.2</v>
      </c>
      <c r="S2061" s="12">
        <f t="shared" si="425"/>
        <v>0</v>
      </c>
      <c r="T2061" s="12">
        <f t="shared" si="426"/>
        <v>0</v>
      </c>
      <c r="U2061" s="12">
        <f t="shared" si="427"/>
        <v>0</v>
      </c>
      <c r="V2061" s="13" t="str">
        <f t="shared" ca="1" si="428"/>
        <v>Greater Than 8 Weeks Old</v>
      </c>
    </row>
    <row r="2062" spans="1:22" x14ac:dyDescent="0.35">
      <c r="A2062" s="2" t="s">
        <v>107</v>
      </c>
      <c r="B2062" s="5">
        <v>43686</v>
      </c>
      <c r="C2062" s="5" t="s">
        <v>375</v>
      </c>
      <c r="D2062" s="5" t="s">
        <v>377</v>
      </c>
      <c r="E2062" s="6">
        <v>2</v>
      </c>
      <c r="F2062" s="3">
        <v>40</v>
      </c>
      <c r="G2062" s="3">
        <v>8</v>
      </c>
      <c r="H2062" s="8">
        <f t="shared" si="416"/>
        <v>4</v>
      </c>
      <c r="I2062" s="3">
        <v>32</v>
      </c>
      <c r="J2062" s="4">
        <v>0.8</v>
      </c>
      <c r="K2062" s="2" t="str">
        <f t="shared" si="417"/>
        <v>Friday</v>
      </c>
      <c r="L2062" s="5">
        <f t="shared" si="418"/>
        <v>43689</v>
      </c>
      <c r="M2062" s="2" t="str">
        <f t="shared" si="419"/>
        <v>Monday</v>
      </c>
      <c r="N2062" s="2" t="str">
        <f t="shared" si="420"/>
        <v>Monday</v>
      </c>
      <c r="O2062" s="12">
        <f t="shared" si="421"/>
        <v>0</v>
      </c>
      <c r="P2062" s="11" t="str">
        <f t="shared" si="422"/>
        <v>Low Cost per Unit</v>
      </c>
      <c r="Q2062" s="12">
        <f t="shared" si="423"/>
        <v>0</v>
      </c>
      <c r="R2062" s="12">
        <f t="shared" si="424"/>
        <v>1.2</v>
      </c>
      <c r="S2062" s="12">
        <f t="shared" si="425"/>
        <v>0</v>
      </c>
      <c r="T2062" s="12">
        <f t="shared" si="426"/>
        <v>0</v>
      </c>
      <c r="U2062" s="12">
        <f t="shared" si="427"/>
        <v>0</v>
      </c>
      <c r="V2062" s="13" t="str">
        <f t="shared" ca="1" si="428"/>
        <v>Greater Than 8 Weeks Old</v>
      </c>
    </row>
    <row r="2063" spans="1:22" x14ac:dyDescent="0.35">
      <c r="A2063" s="2" t="s">
        <v>107</v>
      </c>
      <c r="B2063" s="5">
        <v>43687</v>
      </c>
      <c r="C2063" s="5" t="s">
        <v>375</v>
      </c>
      <c r="D2063" s="5" t="s">
        <v>377</v>
      </c>
      <c r="E2063" s="6">
        <v>3</v>
      </c>
      <c r="F2063" s="3">
        <v>60</v>
      </c>
      <c r="G2063" s="3">
        <v>12</v>
      </c>
      <c r="H2063" s="8">
        <f t="shared" si="416"/>
        <v>4</v>
      </c>
      <c r="I2063" s="3">
        <v>48</v>
      </c>
      <c r="J2063" s="4">
        <v>0.8</v>
      </c>
      <c r="K2063" s="2" t="str">
        <f t="shared" si="417"/>
        <v>Saturday</v>
      </c>
      <c r="L2063" s="5">
        <f t="shared" si="418"/>
        <v>43690</v>
      </c>
      <c r="M2063" s="2" t="str">
        <f t="shared" si="419"/>
        <v>Tuesday</v>
      </c>
      <c r="N2063" s="2" t="str">
        <f t="shared" si="420"/>
        <v>Tuesday</v>
      </c>
      <c r="O2063" s="12">
        <f t="shared" si="421"/>
        <v>0</v>
      </c>
      <c r="P2063" s="11" t="str">
        <f t="shared" si="422"/>
        <v>Low Cost per Unit</v>
      </c>
      <c r="Q2063" s="12">
        <f t="shared" si="423"/>
        <v>0</v>
      </c>
      <c r="R2063" s="12">
        <f t="shared" si="424"/>
        <v>1.7999999999999998</v>
      </c>
      <c r="S2063" s="12">
        <f t="shared" si="425"/>
        <v>0</v>
      </c>
      <c r="T2063" s="12">
        <f t="shared" si="426"/>
        <v>0</v>
      </c>
      <c r="U2063" s="12">
        <f t="shared" si="427"/>
        <v>0</v>
      </c>
      <c r="V2063" s="13" t="str">
        <f t="shared" ca="1" si="428"/>
        <v>Greater Than 8 Weeks Old</v>
      </c>
    </row>
    <row r="2064" spans="1:22" x14ac:dyDescent="0.35">
      <c r="A2064" s="2" t="s">
        <v>107</v>
      </c>
      <c r="B2064" s="5">
        <v>43688</v>
      </c>
      <c r="C2064" s="5" t="s">
        <v>375</v>
      </c>
      <c r="D2064" s="5" t="s">
        <v>377</v>
      </c>
      <c r="E2064" s="6">
        <v>1</v>
      </c>
      <c r="F2064" s="3">
        <v>20</v>
      </c>
      <c r="G2064" s="3">
        <v>4</v>
      </c>
      <c r="H2064" s="8">
        <f t="shared" si="416"/>
        <v>4</v>
      </c>
      <c r="I2064" s="3">
        <v>16</v>
      </c>
      <c r="J2064" s="4">
        <v>0.8</v>
      </c>
      <c r="K2064" s="2" t="str">
        <f t="shared" si="417"/>
        <v>Sunday</v>
      </c>
      <c r="L2064" s="5">
        <f t="shared" si="418"/>
        <v>43691</v>
      </c>
      <c r="M2064" s="2" t="str">
        <f t="shared" si="419"/>
        <v>Wednesday</v>
      </c>
      <c r="N2064" s="2" t="str">
        <f t="shared" si="420"/>
        <v>Wednesday</v>
      </c>
      <c r="O2064" s="12">
        <f t="shared" si="421"/>
        <v>0</v>
      </c>
      <c r="P2064" s="11" t="str">
        <f t="shared" si="422"/>
        <v>Low Cost per Unit</v>
      </c>
      <c r="Q2064" s="12">
        <f t="shared" si="423"/>
        <v>0</v>
      </c>
      <c r="R2064" s="12">
        <f t="shared" si="424"/>
        <v>0</v>
      </c>
      <c r="S2064" s="12">
        <f t="shared" si="425"/>
        <v>0</v>
      </c>
      <c r="T2064" s="12">
        <f t="shared" si="426"/>
        <v>0</v>
      </c>
      <c r="U2064" s="12">
        <f t="shared" si="427"/>
        <v>0</v>
      </c>
      <c r="V2064" s="13" t="str">
        <f t="shared" ca="1" si="428"/>
        <v>Greater Than 8 Weeks Old</v>
      </c>
    </row>
    <row r="2065" spans="1:22" x14ac:dyDescent="0.35">
      <c r="A2065" s="2" t="s">
        <v>107</v>
      </c>
      <c r="B2065" s="5">
        <v>43689</v>
      </c>
      <c r="C2065" s="5" t="s">
        <v>375</v>
      </c>
      <c r="D2065" s="5" t="s">
        <v>377</v>
      </c>
      <c r="E2065" s="6">
        <v>1</v>
      </c>
      <c r="F2065" s="3">
        <v>20</v>
      </c>
      <c r="G2065" s="3">
        <v>4</v>
      </c>
      <c r="H2065" s="8">
        <f t="shared" si="416"/>
        <v>4</v>
      </c>
      <c r="I2065" s="3">
        <v>16</v>
      </c>
      <c r="J2065" s="4">
        <v>0.8</v>
      </c>
      <c r="K2065" s="2" t="str">
        <f t="shared" si="417"/>
        <v>Monday</v>
      </c>
      <c r="L2065" s="5">
        <f t="shared" si="418"/>
        <v>43692</v>
      </c>
      <c r="M2065" s="2" t="str">
        <f t="shared" si="419"/>
        <v>Thursday</v>
      </c>
      <c r="N2065" s="2" t="str">
        <f t="shared" si="420"/>
        <v>Thursday</v>
      </c>
      <c r="O2065" s="12">
        <f t="shared" si="421"/>
        <v>0</v>
      </c>
      <c r="P2065" s="11" t="str">
        <f t="shared" si="422"/>
        <v>Low Cost per Unit</v>
      </c>
      <c r="Q2065" s="12">
        <f t="shared" si="423"/>
        <v>0</v>
      </c>
      <c r="R2065" s="12">
        <f t="shared" si="424"/>
        <v>0</v>
      </c>
      <c r="S2065" s="12">
        <f t="shared" si="425"/>
        <v>0</v>
      </c>
      <c r="T2065" s="12">
        <f t="shared" si="426"/>
        <v>0</v>
      </c>
      <c r="U2065" s="12">
        <f t="shared" si="427"/>
        <v>0</v>
      </c>
      <c r="V2065" s="13" t="str">
        <f t="shared" ca="1" si="428"/>
        <v>Greater Than 8 Weeks Old</v>
      </c>
    </row>
    <row r="2066" spans="1:22" x14ac:dyDescent="0.35">
      <c r="A2066" s="2" t="s">
        <v>107</v>
      </c>
      <c r="B2066" s="5">
        <v>43690</v>
      </c>
      <c r="C2066" s="5" t="s">
        <v>375</v>
      </c>
      <c r="D2066" s="5" t="s">
        <v>377</v>
      </c>
      <c r="E2066" s="6">
        <v>1</v>
      </c>
      <c r="F2066" s="3">
        <v>20</v>
      </c>
      <c r="G2066" s="3">
        <v>4</v>
      </c>
      <c r="H2066" s="8">
        <f t="shared" si="416"/>
        <v>4</v>
      </c>
      <c r="I2066" s="3">
        <v>16</v>
      </c>
      <c r="J2066" s="4">
        <v>0.8</v>
      </c>
      <c r="K2066" s="2" t="str">
        <f t="shared" si="417"/>
        <v>Tuesday</v>
      </c>
      <c r="L2066" s="5">
        <f t="shared" si="418"/>
        <v>43693</v>
      </c>
      <c r="M2066" s="2" t="str">
        <f t="shared" si="419"/>
        <v>Friday</v>
      </c>
      <c r="N2066" s="2" t="str">
        <f t="shared" si="420"/>
        <v>Friday</v>
      </c>
      <c r="O2066" s="12">
        <f t="shared" si="421"/>
        <v>1</v>
      </c>
      <c r="P2066" s="11" t="str">
        <f t="shared" si="422"/>
        <v>Low Cost per Unit</v>
      </c>
      <c r="Q2066" s="12">
        <f t="shared" si="423"/>
        <v>0</v>
      </c>
      <c r="R2066" s="12">
        <f t="shared" si="424"/>
        <v>0</v>
      </c>
      <c r="S2066" s="12">
        <f t="shared" si="425"/>
        <v>0</v>
      </c>
      <c r="T2066" s="12">
        <f t="shared" si="426"/>
        <v>0</v>
      </c>
      <c r="U2066" s="12">
        <f t="shared" si="427"/>
        <v>0</v>
      </c>
      <c r="V2066" s="13" t="str">
        <f t="shared" ca="1" si="428"/>
        <v>Greater Than 8 Weeks Old</v>
      </c>
    </row>
    <row r="2067" spans="1:22" x14ac:dyDescent="0.35">
      <c r="A2067" s="2" t="s">
        <v>107</v>
      </c>
      <c r="B2067" s="5">
        <v>43691</v>
      </c>
      <c r="C2067" s="5" t="s">
        <v>375</v>
      </c>
      <c r="D2067" s="5" t="s">
        <v>377</v>
      </c>
      <c r="E2067" s="6">
        <v>1</v>
      </c>
      <c r="F2067" s="3">
        <v>20</v>
      </c>
      <c r="G2067" s="3">
        <v>4</v>
      </c>
      <c r="H2067" s="8">
        <f t="shared" si="416"/>
        <v>4</v>
      </c>
      <c r="I2067" s="3">
        <v>16</v>
      </c>
      <c r="J2067" s="4">
        <v>0.8</v>
      </c>
      <c r="K2067" s="2" t="str">
        <f t="shared" si="417"/>
        <v>Wednesday</v>
      </c>
      <c r="L2067" s="5">
        <f t="shared" si="418"/>
        <v>43694</v>
      </c>
      <c r="M2067" s="2" t="str">
        <f t="shared" si="419"/>
        <v>Saturday</v>
      </c>
      <c r="N2067" s="2" t="str">
        <f t="shared" si="420"/>
        <v>Saturday</v>
      </c>
      <c r="O2067" s="12">
        <f t="shared" si="421"/>
        <v>0</v>
      </c>
      <c r="P2067" s="11" t="str">
        <f t="shared" si="422"/>
        <v>Low Cost per Unit</v>
      </c>
      <c r="Q2067" s="12">
        <f t="shared" si="423"/>
        <v>0</v>
      </c>
      <c r="R2067" s="12">
        <f t="shared" si="424"/>
        <v>0</v>
      </c>
      <c r="S2067" s="12">
        <f t="shared" si="425"/>
        <v>0</v>
      </c>
      <c r="T2067" s="12">
        <f t="shared" si="426"/>
        <v>0</v>
      </c>
      <c r="U2067" s="12">
        <f t="shared" si="427"/>
        <v>0</v>
      </c>
      <c r="V2067" s="13" t="str">
        <f t="shared" ca="1" si="428"/>
        <v>Greater Than 8 Weeks Old</v>
      </c>
    </row>
    <row r="2068" spans="1:22" x14ac:dyDescent="0.35">
      <c r="A2068" s="2" t="s">
        <v>107</v>
      </c>
      <c r="B2068" s="5">
        <v>43692</v>
      </c>
      <c r="C2068" s="5" t="s">
        <v>375</v>
      </c>
      <c r="D2068" s="5" t="s">
        <v>377</v>
      </c>
      <c r="E2068" s="6">
        <v>1</v>
      </c>
      <c r="F2068" s="3">
        <v>20</v>
      </c>
      <c r="G2068" s="3">
        <v>4</v>
      </c>
      <c r="H2068" s="8">
        <f t="shared" si="416"/>
        <v>4</v>
      </c>
      <c r="I2068" s="3">
        <v>16</v>
      </c>
      <c r="J2068" s="4">
        <v>0.8</v>
      </c>
      <c r="K2068" s="2" t="str">
        <f t="shared" si="417"/>
        <v>Thursday</v>
      </c>
      <c r="L2068" s="5">
        <f t="shared" si="418"/>
        <v>43695</v>
      </c>
      <c r="M2068" s="2" t="str">
        <f t="shared" si="419"/>
        <v>Sunday</v>
      </c>
      <c r="N2068" s="2" t="str">
        <f t="shared" si="420"/>
        <v>Monday</v>
      </c>
      <c r="O2068" s="12">
        <f t="shared" si="421"/>
        <v>0</v>
      </c>
      <c r="P2068" s="11" t="str">
        <f t="shared" si="422"/>
        <v>Low Cost per Unit</v>
      </c>
      <c r="Q2068" s="12">
        <f t="shared" si="423"/>
        <v>0</v>
      </c>
      <c r="R2068" s="12">
        <f t="shared" si="424"/>
        <v>0</v>
      </c>
      <c r="S2068" s="12">
        <f t="shared" si="425"/>
        <v>0</v>
      </c>
      <c r="T2068" s="12">
        <f t="shared" si="426"/>
        <v>0</v>
      </c>
      <c r="U2068" s="12">
        <f t="shared" si="427"/>
        <v>0</v>
      </c>
      <c r="V2068" s="13" t="str">
        <f t="shared" ca="1" si="428"/>
        <v>Greater Than 8 Weeks Old</v>
      </c>
    </row>
    <row r="2069" spans="1:22" x14ac:dyDescent="0.35">
      <c r="A2069" s="2" t="s">
        <v>107</v>
      </c>
      <c r="B2069" s="5">
        <v>43693</v>
      </c>
      <c r="C2069" s="5" t="s">
        <v>375</v>
      </c>
      <c r="D2069" s="5" t="s">
        <v>377</v>
      </c>
      <c r="E2069" s="6">
        <v>1</v>
      </c>
      <c r="F2069" s="3">
        <v>20</v>
      </c>
      <c r="G2069" s="3">
        <v>4</v>
      </c>
      <c r="H2069" s="8">
        <f t="shared" si="416"/>
        <v>4</v>
      </c>
      <c r="I2069" s="3">
        <v>16</v>
      </c>
      <c r="J2069" s="4">
        <v>0.8</v>
      </c>
      <c r="K2069" s="2" t="str">
        <f t="shared" si="417"/>
        <v>Friday</v>
      </c>
      <c r="L2069" s="5">
        <f t="shared" si="418"/>
        <v>43696</v>
      </c>
      <c r="M2069" s="2" t="str">
        <f t="shared" si="419"/>
        <v>Monday</v>
      </c>
      <c r="N2069" s="2" t="str">
        <f t="shared" si="420"/>
        <v>Monday</v>
      </c>
      <c r="O2069" s="12">
        <f t="shared" si="421"/>
        <v>0</v>
      </c>
      <c r="P2069" s="11" t="str">
        <f t="shared" si="422"/>
        <v>Low Cost per Unit</v>
      </c>
      <c r="Q2069" s="12">
        <f t="shared" si="423"/>
        <v>0</v>
      </c>
      <c r="R2069" s="12">
        <f t="shared" si="424"/>
        <v>0</v>
      </c>
      <c r="S2069" s="12">
        <f t="shared" si="425"/>
        <v>0</v>
      </c>
      <c r="T2069" s="12">
        <f t="shared" si="426"/>
        <v>0</v>
      </c>
      <c r="U2069" s="12">
        <f t="shared" si="427"/>
        <v>0</v>
      </c>
      <c r="V2069" s="13" t="str">
        <f t="shared" ca="1" si="428"/>
        <v>Greater Than 8 Weeks Old</v>
      </c>
    </row>
    <row r="2070" spans="1:22" x14ac:dyDescent="0.35">
      <c r="A2070" s="2" t="s">
        <v>107</v>
      </c>
      <c r="B2070" s="5">
        <v>43696</v>
      </c>
      <c r="C2070" s="5" t="s">
        <v>375</v>
      </c>
      <c r="D2070" s="5" t="s">
        <v>377</v>
      </c>
      <c r="E2070" s="6">
        <v>4</v>
      </c>
      <c r="F2070" s="3">
        <v>80</v>
      </c>
      <c r="G2070" s="3">
        <v>16</v>
      </c>
      <c r="H2070" s="8">
        <f t="shared" si="416"/>
        <v>4</v>
      </c>
      <c r="I2070" s="3">
        <v>64</v>
      </c>
      <c r="J2070" s="4">
        <v>0.8</v>
      </c>
      <c r="K2070" s="2" t="str">
        <f t="shared" si="417"/>
        <v>Monday</v>
      </c>
      <c r="L2070" s="5">
        <f t="shared" si="418"/>
        <v>43699</v>
      </c>
      <c r="M2070" s="2" t="str">
        <f t="shared" si="419"/>
        <v>Thursday</v>
      </c>
      <c r="N2070" s="2" t="str">
        <f t="shared" si="420"/>
        <v>Thursday</v>
      </c>
      <c r="O2070" s="12">
        <f t="shared" si="421"/>
        <v>0</v>
      </c>
      <c r="P2070" s="11" t="str">
        <f t="shared" si="422"/>
        <v>Low Cost per Unit</v>
      </c>
      <c r="Q2070" s="12">
        <f t="shared" si="423"/>
        <v>0</v>
      </c>
      <c r="R2070" s="12">
        <f t="shared" si="424"/>
        <v>2.4</v>
      </c>
      <c r="S2070" s="12">
        <f t="shared" si="425"/>
        <v>0</v>
      </c>
      <c r="T2070" s="12">
        <f t="shared" si="426"/>
        <v>0</v>
      </c>
      <c r="U2070" s="12">
        <f t="shared" si="427"/>
        <v>0</v>
      </c>
      <c r="V2070" s="13" t="str">
        <f t="shared" ca="1" si="428"/>
        <v>Greater Than 8 Weeks Old</v>
      </c>
    </row>
    <row r="2071" spans="1:22" x14ac:dyDescent="0.35">
      <c r="A2071" s="2" t="s">
        <v>107</v>
      </c>
      <c r="B2071" s="5">
        <v>43697</v>
      </c>
      <c r="C2071" s="5" t="s">
        <v>375</v>
      </c>
      <c r="D2071" s="5" t="s">
        <v>377</v>
      </c>
      <c r="E2071" s="6">
        <v>5</v>
      </c>
      <c r="F2071" s="3">
        <v>100</v>
      </c>
      <c r="G2071" s="3">
        <v>20</v>
      </c>
      <c r="H2071" s="8">
        <f t="shared" si="416"/>
        <v>4</v>
      </c>
      <c r="I2071" s="3">
        <v>80</v>
      </c>
      <c r="J2071" s="4">
        <v>0.8</v>
      </c>
      <c r="K2071" s="2" t="str">
        <f t="shared" si="417"/>
        <v>Tuesday</v>
      </c>
      <c r="L2071" s="5">
        <f t="shared" si="418"/>
        <v>43700</v>
      </c>
      <c r="M2071" s="2" t="str">
        <f t="shared" si="419"/>
        <v>Friday</v>
      </c>
      <c r="N2071" s="2" t="str">
        <f t="shared" si="420"/>
        <v>Friday</v>
      </c>
      <c r="O2071" s="12">
        <f t="shared" si="421"/>
        <v>5</v>
      </c>
      <c r="P2071" s="11" t="str">
        <f t="shared" si="422"/>
        <v>Low Cost per Unit</v>
      </c>
      <c r="Q2071" s="12">
        <f t="shared" si="423"/>
        <v>0</v>
      </c>
      <c r="R2071" s="12">
        <f t="shared" si="424"/>
        <v>3</v>
      </c>
      <c r="S2071" s="12">
        <f t="shared" si="425"/>
        <v>0</v>
      </c>
      <c r="T2071" s="12">
        <f t="shared" si="426"/>
        <v>0</v>
      </c>
      <c r="U2071" s="12">
        <f t="shared" si="427"/>
        <v>0</v>
      </c>
      <c r="V2071" s="13" t="str">
        <f t="shared" ca="1" si="428"/>
        <v>Greater Than 8 Weeks Old</v>
      </c>
    </row>
    <row r="2072" spans="1:22" x14ac:dyDescent="0.35">
      <c r="A2072" s="2" t="s">
        <v>107</v>
      </c>
      <c r="B2072" s="5">
        <v>43698</v>
      </c>
      <c r="C2072" s="5" t="s">
        <v>375</v>
      </c>
      <c r="D2072" s="5" t="s">
        <v>377</v>
      </c>
      <c r="E2072" s="6">
        <v>4</v>
      </c>
      <c r="F2072" s="3">
        <v>55.97</v>
      </c>
      <c r="G2072" s="3">
        <v>16</v>
      </c>
      <c r="H2072" s="8">
        <f t="shared" si="416"/>
        <v>4</v>
      </c>
      <c r="I2072" s="3">
        <v>39.97</v>
      </c>
      <c r="J2072" s="4">
        <v>0.71</v>
      </c>
      <c r="K2072" s="2" t="str">
        <f t="shared" si="417"/>
        <v>Wednesday</v>
      </c>
      <c r="L2072" s="5">
        <f t="shared" si="418"/>
        <v>43701</v>
      </c>
      <c r="M2072" s="2" t="str">
        <f t="shared" si="419"/>
        <v>Saturday</v>
      </c>
      <c r="N2072" s="2" t="str">
        <f t="shared" si="420"/>
        <v>Saturday</v>
      </c>
      <c r="O2072" s="12">
        <f t="shared" si="421"/>
        <v>0</v>
      </c>
      <c r="P2072" s="11" t="str">
        <f t="shared" si="422"/>
        <v>Low Cost per Unit</v>
      </c>
      <c r="Q2072" s="12">
        <f t="shared" si="423"/>
        <v>0</v>
      </c>
      <c r="R2072" s="12">
        <f t="shared" si="424"/>
        <v>1.6790999999999998</v>
      </c>
      <c r="S2072" s="12">
        <f t="shared" si="425"/>
        <v>0</v>
      </c>
      <c r="T2072" s="12">
        <f t="shared" si="426"/>
        <v>0</v>
      </c>
      <c r="U2072" s="12">
        <f t="shared" si="427"/>
        <v>0</v>
      </c>
      <c r="V2072" s="13" t="str">
        <f t="shared" ca="1" si="428"/>
        <v>Greater Than 8 Weeks Old</v>
      </c>
    </row>
    <row r="2073" spans="1:22" x14ac:dyDescent="0.35">
      <c r="A2073" s="2" t="s">
        <v>107</v>
      </c>
      <c r="B2073" s="5">
        <v>43699</v>
      </c>
      <c r="C2073" s="5" t="s">
        <v>375</v>
      </c>
      <c r="D2073" s="5" t="s">
        <v>377</v>
      </c>
      <c r="E2073" s="6">
        <v>12</v>
      </c>
      <c r="F2073" s="3">
        <v>131.88999999999999</v>
      </c>
      <c r="G2073" s="3">
        <v>48</v>
      </c>
      <c r="H2073" s="8">
        <f t="shared" si="416"/>
        <v>4</v>
      </c>
      <c r="I2073" s="3">
        <v>83.89</v>
      </c>
      <c r="J2073" s="4">
        <v>0.64</v>
      </c>
      <c r="K2073" s="2" t="str">
        <f t="shared" si="417"/>
        <v>Thursday</v>
      </c>
      <c r="L2073" s="5">
        <f t="shared" si="418"/>
        <v>43702</v>
      </c>
      <c r="M2073" s="2" t="str">
        <f t="shared" si="419"/>
        <v>Sunday</v>
      </c>
      <c r="N2073" s="2" t="str">
        <f t="shared" si="420"/>
        <v>Monday</v>
      </c>
      <c r="O2073" s="12">
        <f t="shared" si="421"/>
        <v>0</v>
      </c>
      <c r="P2073" s="11" t="str">
        <f t="shared" si="422"/>
        <v>Low Cost per Unit</v>
      </c>
      <c r="Q2073" s="12">
        <f t="shared" si="423"/>
        <v>0</v>
      </c>
      <c r="R2073" s="12">
        <f t="shared" si="424"/>
        <v>3.9566999999999997</v>
      </c>
      <c r="S2073" s="12">
        <f t="shared" si="425"/>
        <v>0</v>
      </c>
      <c r="T2073" s="12">
        <f t="shared" si="426"/>
        <v>0</v>
      </c>
      <c r="U2073" s="12">
        <f t="shared" si="427"/>
        <v>0</v>
      </c>
      <c r="V2073" s="13" t="str">
        <f t="shared" ca="1" si="428"/>
        <v>Greater Than 8 Weeks Old</v>
      </c>
    </row>
    <row r="2074" spans="1:22" x14ac:dyDescent="0.35">
      <c r="A2074" s="2" t="s">
        <v>107</v>
      </c>
      <c r="B2074" s="5">
        <v>43700</v>
      </c>
      <c r="C2074" s="5" t="s">
        <v>375</v>
      </c>
      <c r="D2074" s="5" t="s">
        <v>377</v>
      </c>
      <c r="E2074" s="6">
        <v>8</v>
      </c>
      <c r="F2074" s="3">
        <v>95.92</v>
      </c>
      <c r="G2074" s="3">
        <v>32</v>
      </c>
      <c r="H2074" s="8">
        <f t="shared" si="416"/>
        <v>4</v>
      </c>
      <c r="I2074" s="3">
        <v>63.92</v>
      </c>
      <c r="J2074" s="4">
        <v>0.67</v>
      </c>
      <c r="K2074" s="2" t="str">
        <f t="shared" si="417"/>
        <v>Friday</v>
      </c>
      <c r="L2074" s="5">
        <f t="shared" si="418"/>
        <v>43703</v>
      </c>
      <c r="M2074" s="2" t="str">
        <f t="shared" si="419"/>
        <v>Monday</v>
      </c>
      <c r="N2074" s="2" t="str">
        <f t="shared" si="420"/>
        <v>Monday</v>
      </c>
      <c r="O2074" s="12">
        <f t="shared" si="421"/>
        <v>0</v>
      </c>
      <c r="P2074" s="11" t="str">
        <f t="shared" si="422"/>
        <v>Low Cost per Unit</v>
      </c>
      <c r="Q2074" s="12">
        <f t="shared" si="423"/>
        <v>0</v>
      </c>
      <c r="R2074" s="12">
        <f t="shared" si="424"/>
        <v>2.8776000000000002</v>
      </c>
      <c r="S2074" s="12">
        <f t="shared" si="425"/>
        <v>0</v>
      </c>
      <c r="T2074" s="12">
        <f t="shared" si="426"/>
        <v>0</v>
      </c>
      <c r="U2074" s="12">
        <f t="shared" si="427"/>
        <v>0</v>
      </c>
      <c r="V2074" s="13" t="str">
        <f t="shared" ca="1" si="428"/>
        <v>Greater Than 8 Weeks Old</v>
      </c>
    </row>
    <row r="2075" spans="1:22" x14ac:dyDescent="0.35">
      <c r="A2075" s="2" t="s">
        <v>107</v>
      </c>
      <c r="B2075" s="5">
        <v>43701</v>
      </c>
      <c r="C2075" s="5" t="s">
        <v>375</v>
      </c>
      <c r="D2075" s="5" t="s">
        <v>377</v>
      </c>
      <c r="E2075" s="6">
        <v>18</v>
      </c>
      <c r="F2075" s="3">
        <v>215.82</v>
      </c>
      <c r="G2075" s="3">
        <v>72</v>
      </c>
      <c r="H2075" s="8">
        <f t="shared" si="416"/>
        <v>4</v>
      </c>
      <c r="I2075" s="3">
        <v>143.82</v>
      </c>
      <c r="J2075" s="4">
        <v>0.67</v>
      </c>
      <c r="K2075" s="2" t="str">
        <f t="shared" si="417"/>
        <v>Saturday</v>
      </c>
      <c r="L2075" s="5">
        <f t="shared" si="418"/>
        <v>43704</v>
      </c>
      <c r="M2075" s="2" t="str">
        <f t="shared" si="419"/>
        <v>Tuesday</v>
      </c>
      <c r="N2075" s="2" t="str">
        <f t="shared" si="420"/>
        <v>Tuesday</v>
      </c>
      <c r="O2075" s="12">
        <f t="shared" si="421"/>
        <v>0</v>
      </c>
      <c r="P2075" s="11" t="str">
        <f t="shared" si="422"/>
        <v>Low Cost per Unit</v>
      </c>
      <c r="Q2075" s="12">
        <f t="shared" si="423"/>
        <v>0</v>
      </c>
      <c r="R2075" s="12">
        <f t="shared" si="424"/>
        <v>6.4745999999999997</v>
      </c>
      <c r="S2075" s="12">
        <f t="shared" si="425"/>
        <v>0</v>
      </c>
      <c r="T2075" s="12">
        <f t="shared" si="426"/>
        <v>0</v>
      </c>
      <c r="U2075" s="12">
        <f t="shared" si="427"/>
        <v>0</v>
      </c>
      <c r="V2075" s="13" t="str">
        <f t="shared" ca="1" si="428"/>
        <v>Greater Than 8 Weeks Old</v>
      </c>
    </row>
    <row r="2076" spans="1:22" x14ac:dyDescent="0.35">
      <c r="A2076" s="2" t="s">
        <v>107</v>
      </c>
      <c r="B2076" s="5">
        <v>43702</v>
      </c>
      <c r="C2076" s="5" t="s">
        <v>375</v>
      </c>
      <c r="D2076" s="5" t="s">
        <v>377</v>
      </c>
      <c r="E2076" s="6">
        <v>44</v>
      </c>
      <c r="F2076" s="3">
        <v>527.55999999999995</v>
      </c>
      <c r="G2076" s="3">
        <v>176</v>
      </c>
      <c r="H2076" s="8">
        <f t="shared" si="416"/>
        <v>4</v>
      </c>
      <c r="I2076" s="3">
        <v>351.56</v>
      </c>
      <c r="J2076" s="4">
        <v>0.67</v>
      </c>
      <c r="K2076" s="2" t="str">
        <f t="shared" si="417"/>
        <v>Sunday</v>
      </c>
      <c r="L2076" s="5">
        <f t="shared" si="418"/>
        <v>43705</v>
      </c>
      <c r="M2076" s="2" t="str">
        <f t="shared" si="419"/>
        <v>Wednesday</v>
      </c>
      <c r="N2076" s="2" t="str">
        <f t="shared" si="420"/>
        <v>Wednesday</v>
      </c>
      <c r="O2076" s="12">
        <f t="shared" si="421"/>
        <v>0</v>
      </c>
      <c r="P2076" s="11" t="str">
        <f t="shared" si="422"/>
        <v>Low Cost per Unit</v>
      </c>
      <c r="Q2076" s="12">
        <f t="shared" si="423"/>
        <v>0</v>
      </c>
      <c r="R2076" s="12">
        <f t="shared" si="424"/>
        <v>15.826799999999999</v>
      </c>
      <c r="S2076" s="12">
        <f t="shared" si="425"/>
        <v>0</v>
      </c>
      <c r="T2076" s="12">
        <f t="shared" si="426"/>
        <v>0</v>
      </c>
      <c r="U2076" s="12">
        <f t="shared" si="427"/>
        <v>0</v>
      </c>
      <c r="V2076" s="13" t="str">
        <f t="shared" ca="1" si="428"/>
        <v>Greater Than 8 Weeks Old</v>
      </c>
    </row>
    <row r="2077" spans="1:22" x14ac:dyDescent="0.35">
      <c r="A2077" s="2" t="s">
        <v>107</v>
      </c>
      <c r="B2077" s="5">
        <v>43703</v>
      </c>
      <c r="C2077" s="5" t="s">
        <v>375</v>
      </c>
      <c r="D2077" s="5" t="s">
        <v>377</v>
      </c>
      <c r="E2077" s="6">
        <v>35</v>
      </c>
      <c r="F2077" s="3">
        <v>419.65</v>
      </c>
      <c r="G2077" s="3">
        <v>140</v>
      </c>
      <c r="H2077" s="8">
        <f t="shared" si="416"/>
        <v>4</v>
      </c>
      <c r="I2077" s="3">
        <v>279.64999999999998</v>
      </c>
      <c r="J2077" s="4">
        <v>0.67</v>
      </c>
      <c r="K2077" s="2" t="str">
        <f t="shared" si="417"/>
        <v>Monday</v>
      </c>
      <c r="L2077" s="5">
        <f t="shared" si="418"/>
        <v>43706</v>
      </c>
      <c r="M2077" s="2" t="str">
        <f t="shared" si="419"/>
        <v>Thursday</v>
      </c>
      <c r="N2077" s="2" t="str">
        <f t="shared" si="420"/>
        <v>Thursday</v>
      </c>
      <c r="O2077" s="12">
        <f t="shared" si="421"/>
        <v>0</v>
      </c>
      <c r="P2077" s="11" t="str">
        <f t="shared" si="422"/>
        <v>Low Cost per Unit</v>
      </c>
      <c r="Q2077" s="12">
        <f t="shared" si="423"/>
        <v>0</v>
      </c>
      <c r="R2077" s="12">
        <f t="shared" si="424"/>
        <v>12.589499999999999</v>
      </c>
      <c r="S2077" s="12">
        <f t="shared" si="425"/>
        <v>0</v>
      </c>
      <c r="T2077" s="12">
        <f t="shared" si="426"/>
        <v>0</v>
      </c>
      <c r="U2077" s="12">
        <f t="shared" si="427"/>
        <v>0</v>
      </c>
      <c r="V2077" s="13" t="str">
        <f t="shared" ca="1" si="428"/>
        <v>Greater Than 8 Weeks Old</v>
      </c>
    </row>
    <row r="2078" spans="1:22" x14ac:dyDescent="0.35">
      <c r="A2078" s="2" t="s">
        <v>107</v>
      </c>
      <c r="B2078" s="5">
        <v>43704</v>
      </c>
      <c r="C2078" s="5" t="s">
        <v>375</v>
      </c>
      <c r="D2078" s="5" t="s">
        <v>377</v>
      </c>
      <c r="E2078" s="6">
        <v>15</v>
      </c>
      <c r="F2078" s="3">
        <v>179.85</v>
      </c>
      <c r="G2078" s="3">
        <v>60</v>
      </c>
      <c r="H2078" s="8">
        <f t="shared" si="416"/>
        <v>4</v>
      </c>
      <c r="I2078" s="3">
        <v>119.85</v>
      </c>
      <c r="J2078" s="4">
        <v>0.67</v>
      </c>
      <c r="K2078" s="2" t="str">
        <f t="shared" si="417"/>
        <v>Tuesday</v>
      </c>
      <c r="L2078" s="5">
        <f t="shared" si="418"/>
        <v>43707</v>
      </c>
      <c r="M2078" s="2" t="str">
        <f t="shared" si="419"/>
        <v>Friday</v>
      </c>
      <c r="N2078" s="2" t="str">
        <f t="shared" si="420"/>
        <v>Friday</v>
      </c>
      <c r="O2078" s="12">
        <f t="shared" si="421"/>
        <v>8.9924999999999997</v>
      </c>
      <c r="P2078" s="11" t="str">
        <f t="shared" si="422"/>
        <v>Low Cost per Unit</v>
      </c>
      <c r="Q2078" s="12">
        <f t="shared" si="423"/>
        <v>0</v>
      </c>
      <c r="R2078" s="12">
        <f t="shared" si="424"/>
        <v>5.3954999999999993</v>
      </c>
      <c r="S2078" s="12">
        <f t="shared" si="425"/>
        <v>0</v>
      </c>
      <c r="T2078" s="12">
        <f t="shared" si="426"/>
        <v>0</v>
      </c>
      <c r="U2078" s="12">
        <f t="shared" si="427"/>
        <v>0</v>
      </c>
      <c r="V2078" s="13" t="str">
        <f t="shared" ca="1" si="428"/>
        <v>Greater Than 8 Weeks Old</v>
      </c>
    </row>
    <row r="2079" spans="1:22" x14ac:dyDescent="0.35">
      <c r="A2079" s="2" t="s">
        <v>107</v>
      </c>
      <c r="B2079" s="5">
        <v>43705</v>
      </c>
      <c r="C2079" s="5" t="s">
        <v>375</v>
      </c>
      <c r="D2079" s="5" t="s">
        <v>377</v>
      </c>
      <c r="E2079" s="6">
        <v>32</v>
      </c>
      <c r="F2079" s="3">
        <v>383.68</v>
      </c>
      <c r="G2079" s="3">
        <v>128</v>
      </c>
      <c r="H2079" s="8">
        <f t="shared" si="416"/>
        <v>4</v>
      </c>
      <c r="I2079" s="3">
        <v>255.68</v>
      </c>
      <c r="J2079" s="4">
        <v>0.67</v>
      </c>
      <c r="K2079" s="2" t="str">
        <f t="shared" si="417"/>
        <v>Wednesday</v>
      </c>
      <c r="L2079" s="5">
        <f t="shared" si="418"/>
        <v>43708</v>
      </c>
      <c r="M2079" s="2" t="str">
        <f t="shared" si="419"/>
        <v>Saturday</v>
      </c>
      <c r="N2079" s="2" t="str">
        <f t="shared" si="420"/>
        <v>Saturday</v>
      </c>
      <c r="O2079" s="12">
        <f t="shared" si="421"/>
        <v>0</v>
      </c>
      <c r="P2079" s="11" t="str">
        <f t="shared" si="422"/>
        <v>Low Cost per Unit</v>
      </c>
      <c r="Q2079" s="12">
        <f t="shared" si="423"/>
        <v>0</v>
      </c>
      <c r="R2079" s="12">
        <f t="shared" si="424"/>
        <v>11.510400000000001</v>
      </c>
      <c r="S2079" s="12">
        <f t="shared" si="425"/>
        <v>0</v>
      </c>
      <c r="T2079" s="12">
        <f t="shared" si="426"/>
        <v>0</v>
      </c>
      <c r="U2079" s="12">
        <f t="shared" si="427"/>
        <v>0</v>
      </c>
      <c r="V2079" s="13" t="str">
        <f t="shared" ca="1" si="428"/>
        <v>Greater Than 8 Weeks Old</v>
      </c>
    </row>
    <row r="2080" spans="1:22" x14ac:dyDescent="0.35">
      <c r="A2080" s="2" t="s">
        <v>107</v>
      </c>
      <c r="B2080" s="5">
        <v>43706</v>
      </c>
      <c r="C2080" s="5" t="s">
        <v>375</v>
      </c>
      <c r="D2080" s="5" t="s">
        <v>377</v>
      </c>
      <c r="E2080" s="6">
        <v>18</v>
      </c>
      <c r="F2080" s="3">
        <v>223.83</v>
      </c>
      <c r="G2080" s="3">
        <v>72</v>
      </c>
      <c r="H2080" s="8">
        <f t="shared" si="416"/>
        <v>4</v>
      </c>
      <c r="I2080" s="3">
        <v>151.83000000000001</v>
      </c>
      <c r="J2080" s="4">
        <v>0.68</v>
      </c>
      <c r="K2080" s="2" t="str">
        <f t="shared" si="417"/>
        <v>Thursday</v>
      </c>
      <c r="L2080" s="5">
        <f t="shared" si="418"/>
        <v>43709</v>
      </c>
      <c r="M2080" s="2" t="str">
        <f t="shared" si="419"/>
        <v>Sunday</v>
      </c>
      <c r="N2080" s="2" t="str">
        <f t="shared" si="420"/>
        <v>Monday</v>
      </c>
      <c r="O2080" s="12">
        <f t="shared" si="421"/>
        <v>0</v>
      </c>
      <c r="P2080" s="11" t="str">
        <f t="shared" si="422"/>
        <v>Low Cost per Unit</v>
      </c>
      <c r="Q2080" s="12">
        <f t="shared" si="423"/>
        <v>0</v>
      </c>
      <c r="R2080" s="12">
        <f t="shared" si="424"/>
        <v>6.7149000000000001</v>
      </c>
      <c r="S2080" s="12">
        <f t="shared" si="425"/>
        <v>0</v>
      </c>
      <c r="T2080" s="12">
        <f t="shared" si="426"/>
        <v>0</v>
      </c>
      <c r="U2080" s="12">
        <f t="shared" si="427"/>
        <v>0</v>
      </c>
      <c r="V2080" s="13" t="str">
        <f t="shared" ca="1" si="428"/>
        <v>Greater Than 8 Weeks Old</v>
      </c>
    </row>
    <row r="2081" spans="1:22" x14ac:dyDescent="0.35">
      <c r="A2081" s="2" t="s">
        <v>107</v>
      </c>
      <c r="B2081" s="5">
        <v>43707</v>
      </c>
      <c r="C2081" s="5" t="s">
        <v>375</v>
      </c>
      <c r="D2081" s="5" t="s">
        <v>377</v>
      </c>
      <c r="E2081" s="6">
        <v>1</v>
      </c>
      <c r="F2081" s="3">
        <v>20</v>
      </c>
      <c r="G2081" s="3">
        <v>4</v>
      </c>
      <c r="H2081" s="8">
        <f t="shared" si="416"/>
        <v>4</v>
      </c>
      <c r="I2081" s="3">
        <v>16</v>
      </c>
      <c r="J2081" s="4">
        <v>0.8</v>
      </c>
      <c r="K2081" s="2" t="str">
        <f t="shared" si="417"/>
        <v>Friday</v>
      </c>
      <c r="L2081" s="5">
        <f t="shared" si="418"/>
        <v>43710</v>
      </c>
      <c r="M2081" s="2" t="str">
        <f t="shared" si="419"/>
        <v>Monday</v>
      </c>
      <c r="N2081" s="2" t="str">
        <f t="shared" si="420"/>
        <v>Monday</v>
      </c>
      <c r="O2081" s="12">
        <f t="shared" si="421"/>
        <v>0</v>
      </c>
      <c r="P2081" s="11" t="str">
        <f t="shared" si="422"/>
        <v>Low Cost per Unit</v>
      </c>
      <c r="Q2081" s="12">
        <f t="shared" si="423"/>
        <v>0</v>
      </c>
      <c r="R2081" s="12">
        <f t="shared" si="424"/>
        <v>0</v>
      </c>
      <c r="S2081" s="12">
        <f t="shared" si="425"/>
        <v>0</v>
      </c>
      <c r="T2081" s="12">
        <f t="shared" si="426"/>
        <v>0</v>
      </c>
      <c r="U2081" s="12">
        <f t="shared" si="427"/>
        <v>0</v>
      </c>
      <c r="V2081" s="13" t="str">
        <f t="shared" ca="1" si="428"/>
        <v>Greater Than 8 Weeks Old</v>
      </c>
    </row>
    <row r="2082" spans="1:22" x14ac:dyDescent="0.35">
      <c r="A2082" s="2" t="s">
        <v>107</v>
      </c>
      <c r="B2082" s="5">
        <v>43708</v>
      </c>
      <c r="C2082" s="5" t="s">
        <v>375</v>
      </c>
      <c r="D2082" s="5" t="s">
        <v>377</v>
      </c>
      <c r="E2082" s="6">
        <v>4</v>
      </c>
      <c r="F2082" s="3">
        <v>59.98</v>
      </c>
      <c r="G2082" s="3">
        <v>16</v>
      </c>
      <c r="H2082" s="8">
        <f t="shared" si="416"/>
        <v>4</v>
      </c>
      <c r="I2082" s="3">
        <v>43.98</v>
      </c>
      <c r="J2082" s="4">
        <v>0.73</v>
      </c>
      <c r="K2082" s="2" t="str">
        <f t="shared" si="417"/>
        <v>Saturday</v>
      </c>
      <c r="L2082" s="5">
        <f t="shared" si="418"/>
        <v>43711</v>
      </c>
      <c r="M2082" s="2" t="str">
        <f t="shared" si="419"/>
        <v>Tuesday</v>
      </c>
      <c r="N2082" s="2" t="str">
        <f t="shared" si="420"/>
        <v>Tuesday</v>
      </c>
      <c r="O2082" s="12">
        <f t="shared" si="421"/>
        <v>0</v>
      </c>
      <c r="P2082" s="11" t="str">
        <f t="shared" si="422"/>
        <v>Low Cost per Unit</v>
      </c>
      <c r="Q2082" s="12">
        <f t="shared" si="423"/>
        <v>0</v>
      </c>
      <c r="R2082" s="12">
        <f t="shared" si="424"/>
        <v>1.7993999999999999</v>
      </c>
      <c r="S2082" s="12">
        <f t="shared" si="425"/>
        <v>0</v>
      </c>
      <c r="T2082" s="12">
        <f t="shared" si="426"/>
        <v>0</v>
      </c>
      <c r="U2082" s="12">
        <f t="shared" si="427"/>
        <v>0</v>
      </c>
      <c r="V2082" s="13" t="str">
        <f t="shared" ca="1" si="428"/>
        <v>Greater Than 8 Weeks Old</v>
      </c>
    </row>
    <row r="2083" spans="1:22" x14ac:dyDescent="0.35">
      <c r="A2083" s="2" t="s">
        <v>48</v>
      </c>
      <c r="B2083" s="5">
        <v>43678</v>
      </c>
      <c r="C2083" s="5" t="s">
        <v>378</v>
      </c>
      <c r="D2083" s="5" t="s">
        <v>379</v>
      </c>
      <c r="E2083" s="6">
        <v>4</v>
      </c>
      <c r="F2083" s="3">
        <v>236</v>
      </c>
      <c r="G2083" s="3">
        <v>52.96</v>
      </c>
      <c r="H2083" s="8">
        <f t="shared" si="416"/>
        <v>13.24</v>
      </c>
      <c r="I2083" s="3">
        <v>183.04</v>
      </c>
      <c r="J2083" s="4">
        <v>0.78</v>
      </c>
      <c r="K2083" s="2" t="str">
        <f t="shared" si="417"/>
        <v>Thursday</v>
      </c>
      <c r="L2083" s="5">
        <f t="shared" si="418"/>
        <v>43681</v>
      </c>
      <c r="M2083" s="2" t="str">
        <f t="shared" si="419"/>
        <v>Sunday</v>
      </c>
      <c r="N2083" s="2" t="str">
        <f t="shared" si="420"/>
        <v>Monday</v>
      </c>
      <c r="O2083" s="12">
        <f t="shared" si="421"/>
        <v>0</v>
      </c>
      <c r="P2083" s="11" t="str">
        <f t="shared" si="422"/>
        <v>Low Cost per Unit</v>
      </c>
      <c r="Q2083" s="12">
        <f t="shared" si="423"/>
        <v>0</v>
      </c>
      <c r="R2083" s="12">
        <f t="shared" si="424"/>
        <v>7.08</v>
      </c>
      <c r="S2083" s="12">
        <f t="shared" si="425"/>
        <v>0</v>
      </c>
      <c r="T2083" s="12">
        <f t="shared" si="426"/>
        <v>0</v>
      </c>
      <c r="U2083" s="12">
        <f t="shared" si="427"/>
        <v>0</v>
      </c>
      <c r="V2083" s="13" t="str">
        <f t="shared" ca="1" si="428"/>
        <v>Greater Than 8 Weeks Old</v>
      </c>
    </row>
    <row r="2084" spans="1:22" x14ac:dyDescent="0.35">
      <c r="A2084" s="2" t="s">
        <v>48</v>
      </c>
      <c r="B2084" s="5">
        <v>43681</v>
      </c>
      <c r="C2084" s="5" t="s">
        <v>378</v>
      </c>
      <c r="D2084" s="5" t="s">
        <v>379</v>
      </c>
      <c r="E2084" s="6">
        <v>7</v>
      </c>
      <c r="F2084" s="3">
        <v>191.6</v>
      </c>
      <c r="G2084" s="3">
        <v>92.68</v>
      </c>
      <c r="H2084" s="8">
        <f t="shared" si="416"/>
        <v>13.24</v>
      </c>
      <c r="I2084" s="3">
        <v>98.92</v>
      </c>
      <c r="J2084" s="4">
        <v>0.52</v>
      </c>
      <c r="K2084" s="2" t="str">
        <f t="shared" si="417"/>
        <v>Sunday</v>
      </c>
      <c r="L2084" s="5">
        <f t="shared" si="418"/>
        <v>43684</v>
      </c>
      <c r="M2084" s="2" t="str">
        <f t="shared" si="419"/>
        <v>Wednesday</v>
      </c>
      <c r="N2084" s="2" t="str">
        <f t="shared" si="420"/>
        <v>Wednesday</v>
      </c>
      <c r="O2084" s="12">
        <f t="shared" si="421"/>
        <v>0</v>
      </c>
      <c r="P2084" s="11" t="str">
        <f t="shared" si="422"/>
        <v>Low Cost per Unit</v>
      </c>
      <c r="Q2084" s="12">
        <f t="shared" si="423"/>
        <v>0</v>
      </c>
      <c r="R2084" s="12">
        <f t="shared" si="424"/>
        <v>5.7479999999999993</v>
      </c>
      <c r="S2084" s="12">
        <f t="shared" si="425"/>
        <v>0</v>
      </c>
      <c r="T2084" s="12">
        <f t="shared" si="426"/>
        <v>0</v>
      </c>
      <c r="U2084" s="12">
        <f t="shared" si="427"/>
        <v>0</v>
      </c>
      <c r="V2084" s="13" t="str">
        <f t="shared" ca="1" si="428"/>
        <v>Greater Than 8 Weeks Old</v>
      </c>
    </row>
    <row r="2085" spans="1:22" x14ac:dyDescent="0.35">
      <c r="A2085" s="2" t="s">
        <v>48</v>
      </c>
      <c r="B2085" s="5">
        <v>43682</v>
      </c>
      <c r="C2085" s="5" t="s">
        <v>378</v>
      </c>
      <c r="D2085" s="5" t="s">
        <v>379</v>
      </c>
      <c r="E2085" s="6">
        <v>3</v>
      </c>
      <c r="F2085" s="3">
        <v>177</v>
      </c>
      <c r="G2085" s="3">
        <v>39.72</v>
      </c>
      <c r="H2085" s="8">
        <f t="shared" si="416"/>
        <v>13.24</v>
      </c>
      <c r="I2085" s="3">
        <v>137.28</v>
      </c>
      <c r="J2085" s="4">
        <v>0.78</v>
      </c>
      <c r="K2085" s="2" t="str">
        <f t="shared" si="417"/>
        <v>Monday</v>
      </c>
      <c r="L2085" s="5">
        <f t="shared" si="418"/>
        <v>43685</v>
      </c>
      <c r="M2085" s="2" t="str">
        <f t="shared" si="419"/>
        <v>Thursday</v>
      </c>
      <c r="N2085" s="2" t="str">
        <f t="shared" si="420"/>
        <v>Thursday</v>
      </c>
      <c r="O2085" s="12">
        <f t="shared" si="421"/>
        <v>0</v>
      </c>
      <c r="P2085" s="11" t="str">
        <f t="shared" si="422"/>
        <v>Low Cost per Unit</v>
      </c>
      <c r="Q2085" s="12">
        <f t="shared" si="423"/>
        <v>0</v>
      </c>
      <c r="R2085" s="12">
        <f t="shared" si="424"/>
        <v>5.31</v>
      </c>
      <c r="S2085" s="12">
        <f t="shared" si="425"/>
        <v>0</v>
      </c>
      <c r="T2085" s="12">
        <f t="shared" si="426"/>
        <v>0</v>
      </c>
      <c r="U2085" s="12">
        <f t="shared" si="427"/>
        <v>0</v>
      </c>
      <c r="V2085" s="13" t="str">
        <f t="shared" ca="1" si="428"/>
        <v>Greater Than 8 Weeks Old</v>
      </c>
    </row>
    <row r="2086" spans="1:22" x14ac:dyDescent="0.35">
      <c r="A2086" s="2" t="s">
        <v>48</v>
      </c>
      <c r="B2086" s="5">
        <v>43683</v>
      </c>
      <c r="C2086" s="5" t="s">
        <v>378</v>
      </c>
      <c r="D2086" s="5" t="s">
        <v>379</v>
      </c>
      <c r="E2086" s="6">
        <v>1</v>
      </c>
      <c r="F2086" s="3">
        <v>39.99</v>
      </c>
      <c r="G2086" s="3">
        <v>13.24</v>
      </c>
      <c r="H2086" s="8">
        <f t="shared" si="416"/>
        <v>13.24</v>
      </c>
      <c r="I2086" s="3">
        <v>26.75</v>
      </c>
      <c r="J2086" s="4">
        <v>0.67</v>
      </c>
      <c r="K2086" s="2" t="str">
        <f t="shared" si="417"/>
        <v>Tuesday</v>
      </c>
      <c r="L2086" s="5">
        <f t="shared" si="418"/>
        <v>43686</v>
      </c>
      <c r="M2086" s="2" t="str">
        <f t="shared" si="419"/>
        <v>Friday</v>
      </c>
      <c r="N2086" s="2" t="str">
        <f t="shared" si="420"/>
        <v>Friday</v>
      </c>
      <c r="O2086" s="12">
        <f t="shared" si="421"/>
        <v>1.9995000000000003</v>
      </c>
      <c r="P2086" s="11" t="str">
        <f t="shared" si="422"/>
        <v>Low Cost per Unit</v>
      </c>
      <c r="Q2086" s="12">
        <f t="shared" si="423"/>
        <v>0</v>
      </c>
      <c r="R2086" s="12">
        <f t="shared" si="424"/>
        <v>0</v>
      </c>
      <c r="S2086" s="12">
        <f t="shared" si="425"/>
        <v>0</v>
      </c>
      <c r="T2086" s="12">
        <f t="shared" si="426"/>
        <v>0</v>
      </c>
      <c r="U2086" s="12">
        <f t="shared" si="427"/>
        <v>0</v>
      </c>
      <c r="V2086" s="13" t="str">
        <f t="shared" ca="1" si="428"/>
        <v>Greater Than 8 Weeks Old</v>
      </c>
    </row>
    <row r="2087" spans="1:22" x14ac:dyDescent="0.35">
      <c r="A2087" s="2" t="s">
        <v>48</v>
      </c>
      <c r="B2087" s="5">
        <v>43684</v>
      </c>
      <c r="C2087" s="5" t="s">
        <v>378</v>
      </c>
      <c r="D2087" s="5" t="s">
        <v>379</v>
      </c>
      <c r="E2087" s="6">
        <v>23</v>
      </c>
      <c r="F2087" s="3">
        <v>919.77</v>
      </c>
      <c r="G2087" s="3">
        <v>304.52</v>
      </c>
      <c r="H2087" s="8">
        <f t="shared" si="416"/>
        <v>13.239999999999998</v>
      </c>
      <c r="I2087" s="3">
        <v>615.25</v>
      </c>
      <c r="J2087" s="4">
        <v>0.67</v>
      </c>
      <c r="K2087" s="2" t="str">
        <f t="shared" si="417"/>
        <v>Wednesday</v>
      </c>
      <c r="L2087" s="5">
        <f t="shared" si="418"/>
        <v>43687</v>
      </c>
      <c r="M2087" s="2" t="str">
        <f t="shared" si="419"/>
        <v>Saturday</v>
      </c>
      <c r="N2087" s="2" t="str">
        <f t="shared" si="420"/>
        <v>Saturday</v>
      </c>
      <c r="O2087" s="12">
        <f t="shared" si="421"/>
        <v>0</v>
      </c>
      <c r="P2087" s="11" t="str">
        <f t="shared" si="422"/>
        <v>Low Cost per Unit</v>
      </c>
      <c r="Q2087" s="12">
        <f t="shared" si="423"/>
        <v>0</v>
      </c>
      <c r="R2087" s="12">
        <f t="shared" si="424"/>
        <v>27.5931</v>
      </c>
      <c r="S2087" s="12">
        <f t="shared" si="425"/>
        <v>0</v>
      </c>
      <c r="T2087" s="12">
        <f t="shared" si="426"/>
        <v>0</v>
      </c>
      <c r="U2087" s="12">
        <f t="shared" si="427"/>
        <v>0</v>
      </c>
      <c r="V2087" s="13" t="str">
        <f t="shared" ca="1" si="428"/>
        <v>Greater Than 8 Weeks Old</v>
      </c>
    </row>
    <row r="2088" spans="1:22" x14ac:dyDescent="0.35">
      <c r="A2088" s="2" t="s">
        <v>48</v>
      </c>
      <c r="B2088" s="5">
        <v>43685</v>
      </c>
      <c r="C2088" s="5" t="s">
        <v>378</v>
      </c>
      <c r="D2088" s="5" t="s">
        <v>379</v>
      </c>
      <c r="E2088" s="6">
        <v>9</v>
      </c>
      <c r="F2088" s="3">
        <v>359.91</v>
      </c>
      <c r="G2088" s="3">
        <v>119.16</v>
      </c>
      <c r="H2088" s="8">
        <f t="shared" si="416"/>
        <v>13.24</v>
      </c>
      <c r="I2088" s="3">
        <v>240.75</v>
      </c>
      <c r="J2088" s="4">
        <v>0.67</v>
      </c>
      <c r="K2088" s="2" t="str">
        <f t="shared" si="417"/>
        <v>Thursday</v>
      </c>
      <c r="L2088" s="5">
        <f t="shared" si="418"/>
        <v>43688</v>
      </c>
      <c r="M2088" s="2" t="str">
        <f t="shared" si="419"/>
        <v>Sunday</v>
      </c>
      <c r="N2088" s="2" t="str">
        <f t="shared" si="420"/>
        <v>Monday</v>
      </c>
      <c r="O2088" s="12">
        <f t="shared" si="421"/>
        <v>0</v>
      </c>
      <c r="P2088" s="11" t="str">
        <f t="shared" si="422"/>
        <v>Low Cost per Unit</v>
      </c>
      <c r="Q2088" s="12">
        <f t="shared" si="423"/>
        <v>0</v>
      </c>
      <c r="R2088" s="12">
        <f t="shared" si="424"/>
        <v>10.7973</v>
      </c>
      <c r="S2088" s="12">
        <f t="shared" si="425"/>
        <v>0</v>
      </c>
      <c r="T2088" s="12">
        <f t="shared" si="426"/>
        <v>0</v>
      </c>
      <c r="U2088" s="12">
        <f t="shared" si="427"/>
        <v>0</v>
      </c>
      <c r="V2088" s="13" t="str">
        <f t="shared" ca="1" si="428"/>
        <v>Greater Than 8 Weeks Old</v>
      </c>
    </row>
    <row r="2089" spans="1:22" x14ac:dyDescent="0.35">
      <c r="A2089" s="2" t="s">
        <v>48</v>
      </c>
      <c r="B2089" s="5">
        <v>43686</v>
      </c>
      <c r="C2089" s="5" t="s">
        <v>378</v>
      </c>
      <c r="D2089" s="5" t="s">
        <v>379</v>
      </c>
      <c r="E2089" s="6">
        <v>17</v>
      </c>
      <c r="F2089" s="3">
        <v>679.83</v>
      </c>
      <c r="G2089" s="3">
        <v>225.08</v>
      </c>
      <c r="H2089" s="8">
        <f t="shared" si="416"/>
        <v>13.24</v>
      </c>
      <c r="I2089" s="3">
        <v>454.75</v>
      </c>
      <c r="J2089" s="4">
        <v>0.67</v>
      </c>
      <c r="K2089" s="2" t="str">
        <f t="shared" si="417"/>
        <v>Friday</v>
      </c>
      <c r="L2089" s="5">
        <f t="shared" si="418"/>
        <v>43689</v>
      </c>
      <c r="M2089" s="2" t="str">
        <f t="shared" si="419"/>
        <v>Monday</v>
      </c>
      <c r="N2089" s="2" t="str">
        <f t="shared" si="420"/>
        <v>Monday</v>
      </c>
      <c r="O2089" s="12">
        <f t="shared" si="421"/>
        <v>0</v>
      </c>
      <c r="P2089" s="11" t="str">
        <f t="shared" si="422"/>
        <v>Low Cost per Unit</v>
      </c>
      <c r="Q2089" s="12">
        <f t="shared" si="423"/>
        <v>0</v>
      </c>
      <c r="R2089" s="12">
        <f t="shared" si="424"/>
        <v>20.3949</v>
      </c>
      <c r="S2089" s="12">
        <f t="shared" si="425"/>
        <v>0</v>
      </c>
      <c r="T2089" s="12">
        <f t="shared" si="426"/>
        <v>0</v>
      </c>
      <c r="U2089" s="12">
        <f t="shared" si="427"/>
        <v>0</v>
      </c>
      <c r="V2089" s="13" t="str">
        <f t="shared" ca="1" si="428"/>
        <v>Greater Than 8 Weeks Old</v>
      </c>
    </row>
    <row r="2090" spans="1:22" x14ac:dyDescent="0.35">
      <c r="A2090" s="2" t="s">
        <v>48</v>
      </c>
      <c r="B2090" s="5">
        <v>43687</v>
      </c>
      <c r="C2090" s="5" t="s">
        <v>378</v>
      </c>
      <c r="D2090" s="5" t="s">
        <v>379</v>
      </c>
      <c r="E2090" s="6">
        <v>17</v>
      </c>
      <c r="F2090" s="3">
        <v>679.83</v>
      </c>
      <c r="G2090" s="3">
        <v>225.08</v>
      </c>
      <c r="H2090" s="8">
        <f t="shared" si="416"/>
        <v>13.24</v>
      </c>
      <c r="I2090" s="3">
        <v>454.75</v>
      </c>
      <c r="J2090" s="4">
        <v>0.67</v>
      </c>
      <c r="K2090" s="2" t="str">
        <f t="shared" si="417"/>
        <v>Saturday</v>
      </c>
      <c r="L2090" s="5">
        <f t="shared" si="418"/>
        <v>43690</v>
      </c>
      <c r="M2090" s="2" t="str">
        <f t="shared" si="419"/>
        <v>Tuesday</v>
      </c>
      <c r="N2090" s="2" t="str">
        <f t="shared" si="420"/>
        <v>Tuesday</v>
      </c>
      <c r="O2090" s="12">
        <f t="shared" si="421"/>
        <v>0</v>
      </c>
      <c r="P2090" s="11" t="str">
        <f t="shared" si="422"/>
        <v>Low Cost per Unit</v>
      </c>
      <c r="Q2090" s="12">
        <f t="shared" si="423"/>
        <v>0</v>
      </c>
      <c r="R2090" s="12">
        <f t="shared" si="424"/>
        <v>20.3949</v>
      </c>
      <c r="S2090" s="12">
        <f t="shared" si="425"/>
        <v>0</v>
      </c>
      <c r="T2090" s="12">
        <f t="shared" si="426"/>
        <v>0</v>
      </c>
      <c r="U2090" s="12">
        <f t="shared" si="427"/>
        <v>0</v>
      </c>
      <c r="V2090" s="13" t="str">
        <f t="shared" ca="1" si="428"/>
        <v>Greater Than 8 Weeks Old</v>
      </c>
    </row>
    <row r="2091" spans="1:22" x14ac:dyDescent="0.35">
      <c r="A2091" s="2" t="s">
        <v>48</v>
      </c>
      <c r="B2091" s="5">
        <v>43688</v>
      </c>
      <c r="C2091" s="5" t="s">
        <v>378</v>
      </c>
      <c r="D2091" s="5" t="s">
        <v>379</v>
      </c>
      <c r="E2091" s="6">
        <v>37</v>
      </c>
      <c r="F2091" s="3">
        <v>1479.63</v>
      </c>
      <c r="G2091" s="3">
        <v>489.88</v>
      </c>
      <c r="H2091" s="8">
        <f t="shared" si="416"/>
        <v>13.24</v>
      </c>
      <c r="I2091" s="3">
        <v>989.75</v>
      </c>
      <c r="J2091" s="4">
        <v>0.67</v>
      </c>
      <c r="K2091" s="2" t="str">
        <f t="shared" si="417"/>
        <v>Sunday</v>
      </c>
      <c r="L2091" s="5">
        <f t="shared" si="418"/>
        <v>43691</v>
      </c>
      <c r="M2091" s="2" t="str">
        <f t="shared" si="419"/>
        <v>Wednesday</v>
      </c>
      <c r="N2091" s="2" t="str">
        <f t="shared" si="420"/>
        <v>Wednesday</v>
      </c>
      <c r="O2091" s="12">
        <f t="shared" si="421"/>
        <v>0</v>
      </c>
      <c r="P2091" s="11" t="str">
        <f t="shared" si="422"/>
        <v>Low Cost per Unit</v>
      </c>
      <c r="Q2091" s="12">
        <f t="shared" si="423"/>
        <v>0</v>
      </c>
      <c r="R2091" s="12">
        <f t="shared" si="424"/>
        <v>44.3889</v>
      </c>
      <c r="S2091" s="12">
        <f t="shared" si="425"/>
        <v>0</v>
      </c>
      <c r="T2091" s="12">
        <f t="shared" si="426"/>
        <v>0</v>
      </c>
      <c r="U2091" s="12">
        <f t="shared" si="427"/>
        <v>0</v>
      </c>
      <c r="V2091" s="13" t="str">
        <f t="shared" ca="1" si="428"/>
        <v>Greater Than 8 Weeks Old</v>
      </c>
    </row>
    <row r="2092" spans="1:22" x14ac:dyDescent="0.35">
      <c r="A2092" s="2" t="s">
        <v>48</v>
      </c>
      <c r="B2092" s="5">
        <v>43689</v>
      </c>
      <c r="C2092" s="5" t="s">
        <v>378</v>
      </c>
      <c r="D2092" s="5" t="s">
        <v>379</v>
      </c>
      <c r="E2092" s="6">
        <v>10</v>
      </c>
      <c r="F2092" s="3">
        <v>399.9</v>
      </c>
      <c r="G2092" s="3">
        <v>132.4</v>
      </c>
      <c r="H2092" s="8">
        <f t="shared" si="416"/>
        <v>13.24</v>
      </c>
      <c r="I2092" s="3">
        <v>267.5</v>
      </c>
      <c r="J2092" s="4">
        <v>0.67</v>
      </c>
      <c r="K2092" s="2" t="str">
        <f t="shared" si="417"/>
        <v>Monday</v>
      </c>
      <c r="L2092" s="5">
        <f t="shared" si="418"/>
        <v>43692</v>
      </c>
      <c r="M2092" s="2" t="str">
        <f t="shared" si="419"/>
        <v>Thursday</v>
      </c>
      <c r="N2092" s="2" t="str">
        <f t="shared" si="420"/>
        <v>Thursday</v>
      </c>
      <c r="O2092" s="12">
        <f t="shared" si="421"/>
        <v>0</v>
      </c>
      <c r="P2092" s="11" t="str">
        <f t="shared" si="422"/>
        <v>Low Cost per Unit</v>
      </c>
      <c r="Q2092" s="12">
        <f t="shared" si="423"/>
        <v>0</v>
      </c>
      <c r="R2092" s="12">
        <f t="shared" si="424"/>
        <v>11.996999999999998</v>
      </c>
      <c r="S2092" s="12">
        <f t="shared" si="425"/>
        <v>0</v>
      </c>
      <c r="T2092" s="12">
        <f t="shared" si="426"/>
        <v>0</v>
      </c>
      <c r="U2092" s="12">
        <f t="shared" si="427"/>
        <v>0</v>
      </c>
      <c r="V2092" s="13" t="str">
        <f t="shared" ca="1" si="428"/>
        <v>Greater Than 8 Weeks Old</v>
      </c>
    </row>
    <row r="2093" spans="1:22" x14ac:dyDescent="0.35">
      <c r="A2093" s="2" t="s">
        <v>48</v>
      </c>
      <c r="B2093" s="5">
        <v>43690</v>
      </c>
      <c r="C2093" s="5" t="s">
        <v>378</v>
      </c>
      <c r="D2093" s="5" t="s">
        <v>379</v>
      </c>
      <c r="E2093" s="6">
        <v>9</v>
      </c>
      <c r="F2093" s="3">
        <v>359.91</v>
      </c>
      <c r="G2093" s="3">
        <v>119.16</v>
      </c>
      <c r="H2093" s="8">
        <f t="shared" si="416"/>
        <v>13.24</v>
      </c>
      <c r="I2093" s="3">
        <v>240.75</v>
      </c>
      <c r="J2093" s="4">
        <v>0.67</v>
      </c>
      <c r="K2093" s="2" t="str">
        <f t="shared" si="417"/>
        <v>Tuesday</v>
      </c>
      <c r="L2093" s="5">
        <f t="shared" si="418"/>
        <v>43693</v>
      </c>
      <c r="M2093" s="2" t="str">
        <f t="shared" si="419"/>
        <v>Friday</v>
      </c>
      <c r="N2093" s="2" t="str">
        <f t="shared" si="420"/>
        <v>Friday</v>
      </c>
      <c r="O2093" s="12">
        <f t="shared" si="421"/>
        <v>17.995500000000003</v>
      </c>
      <c r="P2093" s="11" t="str">
        <f t="shared" si="422"/>
        <v>Low Cost per Unit</v>
      </c>
      <c r="Q2093" s="12">
        <f t="shared" si="423"/>
        <v>0</v>
      </c>
      <c r="R2093" s="12">
        <f t="shared" si="424"/>
        <v>10.7973</v>
      </c>
      <c r="S2093" s="12">
        <f t="shared" si="425"/>
        <v>0</v>
      </c>
      <c r="T2093" s="12">
        <f t="shared" si="426"/>
        <v>0</v>
      </c>
      <c r="U2093" s="12">
        <f t="shared" si="427"/>
        <v>0</v>
      </c>
      <c r="V2093" s="13" t="str">
        <f t="shared" ca="1" si="428"/>
        <v>Greater Than 8 Weeks Old</v>
      </c>
    </row>
    <row r="2094" spans="1:22" x14ac:dyDescent="0.35">
      <c r="A2094" s="2" t="s">
        <v>48</v>
      </c>
      <c r="B2094" s="5">
        <v>43691</v>
      </c>
      <c r="C2094" s="5" t="s">
        <v>378</v>
      </c>
      <c r="D2094" s="5" t="s">
        <v>379</v>
      </c>
      <c r="E2094" s="6">
        <v>9</v>
      </c>
      <c r="F2094" s="3">
        <v>359.91</v>
      </c>
      <c r="G2094" s="3">
        <v>119.16</v>
      </c>
      <c r="H2094" s="8">
        <f t="shared" si="416"/>
        <v>13.24</v>
      </c>
      <c r="I2094" s="3">
        <v>240.75</v>
      </c>
      <c r="J2094" s="4">
        <v>0.67</v>
      </c>
      <c r="K2094" s="2" t="str">
        <f t="shared" si="417"/>
        <v>Wednesday</v>
      </c>
      <c r="L2094" s="5">
        <f t="shared" si="418"/>
        <v>43694</v>
      </c>
      <c r="M2094" s="2" t="str">
        <f t="shared" si="419"/>
        <v>Saturday</v>
      </c>
      <c r="N2094" s="2" t="str">
        <f t="shared" si="420"/>
        <v>Saturday</v>
      </c>
      <c r="O2094" s="12">
        <f t="shared" si="421"/>
        <v>0</v>
      </c>
      <c r="P2094" s="11" t="str">
        <f t="shared" si="422"/>
        <v>Low Cost per Unit</v>
      </c>
      <c r="Q2094" s="12">
        <f t="shared" si="423"/>
        <v>0</v>
      </c>
      <c r="R2094" s="12">
        <f t="shared" si="424"/>
        <v>10.7973</v>
      </c>
      <c r="S2094" s="12">
        <f t="shared" si="425"/>
        <v>0</v>
      </c>
      <c r="T2094" s="12">
        <f t="shared" si="426"/>
        <v>0</v>
      </c>
      <c r="U2094" s="12">
        <f t="shared" si="427"/>
        <v>0</v>
      </c>
      <c r="V2094" s="13" t="str">
        <f t="shared" ca="1" si="428"/>
        <v>Greater Than 8 Weeks Old</v>
      </c>
    </row>
    <row r="2095" spans="1:22" x14ac:dyDescent="0.35">
      <c r="A2095" s="2" t="s">
        <v>48</v>
      </c>
      <c r="B2095" s="5">
        <v>43692</v>
      </c>
      <c r="C2095" s="5" t="s">
        <v>378</v>
      </c>
      <c r="D2095" s="5" t="s">
        <v>379</v>
      </c>
      <c r="E2095" s="6">
        <v>15</v>
      </c>
      <c r="F2095" s="3">
        <v>599.85</v>
      </c>
      <c r="G2095" s="3">
        <v>198.6</v>
      </c>
      <c r="H2095" s="8">
        <f t="shared" si="416"/>
        <v>13.24</v>
      </c>
      <c r="I2095" s="3">
        <v>401.25</v>
      </c>
      <c r="J2095" s="4">
        <v>0.67</v>
      </c>
      <c r="K2095" s="2" t="str">
        <f t="shared" si="417"/>
        <v>Thursday</v>
      </c>
      <c r="L2095" s="5">
        <f t="shared" si="418"/>
        <v>43695</v>
      </c>
      <c r="M2095" s="2" t="str">
        <f t="shared" si="419"/>
        <v>Sunday</v>
      </c>
      <c r="N2095" s="2" t="str">
        <f t="shared" si="420"/>
        <v>Monday</v>
      </c>
      <c r="O2095" s="12">
        <f t="shared" si="421"/>
        <v>0</v>
      </c>
      <c r="P2095" s="11" t="str">
        <f t="shared" si="422"/>
        <v>Low Cost per Unit</v>
      </c>
      <c r="Q2095" s="12">
        <f t="shared" si="423"/>
        <v>0</v>
      </c>
      <c r="R2095" s="12">
        <f t="shared" si="424"/>
        <v>17.9955</v>
      </c>
      <c r="S2095" s="12">
        <f t="shared" si="425"/>
        <v>0</v>
      </c>
      <c r="T2095" s="12">
        <f t="shared" si="426"/>
        <v>0</v>
      </c>
      <c r="U2095" s="12">
        <f t="shared" si="427"/>
        <v>0</v>
      </c>
      <c r="V2095" s="13" t="str">
        <f t="shared" ca="1" si="428"/>
        <v>Greater Than 8 Weeks Old</v>
      </c>
    </row>
    <row r="2096" spans="1:22" x14ac:dyDescent="0.35">
      <c r="A2096" s="2" t="s">
        <v>48</v>
      </c>
      <c r="B2096" s="5">
        <v>43693</v>
      </c>
      <c r="C2096" s="5" t="s">
        <v>378</v>
      </c>
      <c r="D2096" s="5" t="s">
        <v>379</v>
      </c>
      <c r="E2096" s="6">
        <v>17</v>
      </c>
      <c r="F2096" s="3">
        <v>679.83</v>
      </c>
      <c r="G2096" s="3">
        <v>225.08</v>
      </c>
      <c r="H2096" s="8">
        <f t="shared" si="416"/>
        <v>13.24</v>
      </c>
      <c r="I2096" s="3">
        <v>454.75</v>
      </c>
      <c r="J2096" s="4">
        <v>0.67</v>
      </c>
      <c r="K2096" s="2" t="str">
        <f t="shared" si="417"/>
        <v>Friday</v>
      </c>
      <c r="L2096" s="5">
        <f t="shared" si="418"/>
        <v>43696</v>
      </c>
      <c r="M2096" s="2" t="str">
        <f t="shared" si="419"/>
        <v>Monday</v>
      </c>
      <c r="N2096" s="2" t="str">
        <f t="shared" si="420"/>
        <v>Monday</v>
      </c>
      <c r="O2096" s="12">
        <f t="shared" si="421"/>
        <v>0</v>
      </c>
      <c r="P2096" s="11" t="str">
        <f t="shared" si="422"/>
        <v>Low Cost per Unit</v>
      </c>
      <c r="Q2096" s="12">
        <f t="shared" si="423"/>
        <v>0</v>
      </c>
      <c r="R2096" s="12">
        <f t="shared" si="424"/>
        <v>20.3949</v>
      </c>
      <c r="S2096" s="12">
        <f t="shared" si="425"/>
        <v>0</v>
      </c>
      <c r="T2096" s="12">
        <f t="shared" si="426"/>
        <v>0</v>
      </c>
      <c r="U2096" s="12">
        <f t="shared" si="427"/>
        <v>0</v>
      </c>
      <c r="V2096" s="13" t="str">
        <f t="shared" ca="1" si="428"/>
        <v>Greater Than 8 Weeks Old</v>
      </c>
    </row>
    <row r="2097" spans="1:22" x14ac:dyDescent="0.35">
      <c r="A2097" s="2" t="s">
        <v>48</v>
      </c>
      <c r="B2097" s="5">
        <v>43694</v>
      </c>
      <c r="C2097" s="5" t="s">
        <v>378</v>
      </c>
      <c r="D2097" s="5" t="s">
        <v>379</v>
      </c>
      <c r="E2097" s="6">
        <v>12</v>
      </c>
      <c r="F2097" s="3">
        <v>479.88</v>
      </c>
      <c r="G2097" s="3">
        <v>158.88</v>
      </c>
      <c r="H2097" s="8">
        <f t="shared" si="416"/>
        <v>13.24</v>
      </c>
      <c r="I2097" s="3">
        <v>321</v>
      </c>
      <c r="J2097" s="4">
        <v>0.67</v>
      </c>
      <c r="K2097" s="2" t="str">
        <f t="shared" si="417"/>
        <v>Saturday</v>
      </c>
      <c r="L2097" s="5">
        <f t="shared" si="418"/>
        <v>43697</v>
      </c>
      <c r="M2097" s="2" t="str">
        <f t="shared" si="419"/>
        <v>Tuesday</v>
      </c>
      <c r="N2097" s="2" t="str">
        <f t="shared" si="420"/>
        <v>Tuesday</v>
      </c>
      <c r="O2097" s="12">
        <f t="shared" si="421"/>
        <v>0</v>
      </c>
      <c r="P2097" s="11" t="str">
        <f t="shared" si="422"/>
        <v>Low Cost per Unit</v>
      </c>
      <c r="Q2097" s="12">
        <f t="shared" si="423"/>
        <v>0</v>
      </c>
      <c r="R2097" s="12">
        <f t="shared" si="424"/>
        <v>14.3964</v>
      </c>
      <c r="S2097" s="12">
        <f t="shared" si="425"/>
        <v>0</v>
      </c>
      <c r="T2097" s="12">
        <f t="shared" si="426"/>
        <v>0</v>
      </c>
      <c r="U2097" s="12">
        <f t="shared" si="427"/>
        <v>0</v>
      </c>
      <c r="V2097" s="13" t="str">
        <f t="shared" ca="1" si="428"/>
        <v>Greater Than 8 Weeks Old</v>
      </c>
    </row>
    <row r="2098" spans="1:22" x14ac:dyDescent="0.35">
      <c r="A2098" s="2" t="s">
        <v>48</v>
      </c>
      <c r="B2098" s="5">
        <v>43695</v>
      </c>
      <c r="C2098" s="5" t="s">
        <v>378</v>
      </c>
      <c r="D2098" s="5" t="s">
        <v>379</v>
      </c>
      <c r="E2098" s="6">
        <v>26</v>
      </c>
      <c r="F2098" s="3">
        <v>1039.74</v>
      </c>
      <c r="G2098" s="3">
        <v>344.24</v>
      </c>
      <c r="H2098" s="8">
        <f t="shared" si="416"/>
        <v>13.24</v>
      </c>
      <c r="I2098" s="3">
        <v>695.5</v>
      </c>
      <c r="J2098" s="4">
        <v>0.67</v>
      </c>
      <c r="K2098" s="2" t="str">
        <f t="shared" si="417"/>
        <v>Sunday</v>
      </c>
      <c r="L2098" s="5">
        <f t="shared" si="418"/>
        <v>43698</v>
      </c>
      <c r="M2098" s="2" t="str">
        <f t="shared" si="419"/>
        <v>Wednesday</v>
      </c>
      <c r="N2098" s="2" t="str">
        <f t="shared" si="420"/>
        <v>Wednesday</v>
      </c>
      <c r="O2098" s="12">
        <f t="shared" si="421"/>
        <v>0</v>
      </c>
      <c r="P2098" s="11" t="str">
        <f t="shared" si="422"/>
        <v>Low Cost per Unit</v>
      </c>
      <c r="Q2098" s="12">
        <f t="shared" si="423"/>
        <v>0</v>
      </c>
      <c r="R2098" s="12">
        <f t="shared" si="424"/>
        <v>31.1922</v>
      </c>
      <c r="S2098" s="12">
        <f t="shared" si="425"/>
        <v>0</v>
      </c>
      <c r="T2098" s="12">
        <f t="shared" si="426"/>
        <v>0</v>
      </c>
      <c r="U2098" s="12">
        <f t="shared" si="427"/>
        <v>0</v>
      </c>
      <c r="V2098" s="13" t="str">
        <f t="shared" ca="1" si="428"/>
        <v>Greater Than 8 Weeks Old</v>
      </c>
    </row>
    <row r="2099" spans="1:22" x14ac:dyDescent="0.35">
      <c r="A2099" s="2" t="s">
        <v>48</v>
      </c>
      <c r="B2099" s="5">
        <v>43696</v>
      </c>
      <c r="C2099" s="5" t="s">
        <v>378</v>
      </c>
      <c r="D2099" s="5" t="s">
        <v>379</v>
      </c>
      <c r="E2099" s="6">
        <v>14</v>
      </c>
      <c r="F2099" s="3">
        <v>559.86</v>
      </c>
      <c r="G2099" s="3">
        <v>185.36</v>
      </c>
      <c r="H2099" s="8">
        <f t="shared" si="416"/>
        <v>13.24</v>
      </c>
      <c r="I2099" s="3">
        <v>374.5</v>
      </c>
      <c r="J2099" s="4">
        <v>0.67</v>
      </c>
      <c r="K2099" s="2" t="str">
        <f t="shared" si="417"/>
        <v>Monday</v>
      </c>
      <c r="L2099" s="5">
        <f t="shared" si="418"/>
        <v>43699</v>
      </c>
      <c r="M2099" s="2" t="str">
        <f t="shared" si="419"/>
        <v>Thursday</v>
      </c>
      <c r="N2099" s="2" t="str">
        <f t="shared" si="420"/>
        <v>Thursday</v>
      </c>
      <c r="O2099" s="12">
        <f t="shared" si="421"/>
        <v>0</v>
      </c>
      <c r="P2099" s="11" t="str">
        <f t="shared" si="422"/>
        <v>Low Cost per Unit</v>
      </c>
      <c r="Q2099" s="12">
        <f t="shared" si="423"/>
        <v>0</v>
      </c>
      <c r="R2099" s="12">
        <f t="shared" si="424"/>
        <v>16.7958</v>
      </c>
      <c r="S2099" s="12">
        <f t="shared" si="425"/>
        <v>0</v>
      </c>
      <c r="T2099" s="12">
        <f t="shared" si="426"/>
        <v>0</v>
      </c>
      <c r="U2099" s="12">
        <f t="shared" si="427"/>
        <v>0</v>
      </c>
      <c r="V2099" s="13" t="str">
        <f t="shared" ca="1" si="428"/>
        <v>Greater Than 8 Weeks Old</v>
      </c>
    </row>
    <row r="2100" spans="1:22" x14ac:dyDescent="0.35">
      <c r="A2100" s="2" t="s">
        <v>48</v>
      </c>
      <c r="B2100" s="5">
        <v>43697</v>
      </c>
      <c r="C2100" s="5" t="s">
        <v>378</v>
      </c>
      <c r="D2100" s="5" t="s">
        <v>379</v>
      </c>
      <c r="E2100" s="6">
        <v>13</v>
      </c>
      <c r="F2100" s="3">
        <v>519.87</v>
      </c>
      <c r="G2100" s="3">
        <v>172.12</v>
      </c>
      <c r="H2100" s="8">
        <f t="shared" si="416"/>
        <v>13.24</v>
      </c>
      <c r="I2100" s="3">
        <v>347.75</v>
      </c>
      <c r="J2100" s="4">
        <v>0.67</v>
      </c>
      <c r="K2100" s="2" t="str">
        <f t="shared" si="417"/>
        <v>Tuesday</v>
      </c>
      <c r="L2100" s="5">
        <f t="shared" si="418"/>
        <v>43700</v>
      </c>
      <c r="M2100" s="2" t="str">
        <f t="shared" si="419"/>
        <v>Friday</v>
      </c>
      <c r="N2100" s="2" t="str">
        <f t="shared" si="420"/>
        <v>Friday</v>
      </c>
      <c r="O2100" s="12">
        <f t="shared" si="421"/>
        <v>25.993500000000001</v>
      </c>
      <c r="P2100" s="11" t="str">
        <f t="shared" si="422"/>
        <v>Low Cost per Unit</v>
      </c>
      <c r="Q2100" s="12">
        <f t="shared" si="423"/>
        <v>0</v>
      </c>
      <c r="R2100" s="12">
        <f t="shared" si="424"/>
        <v>15.5961</v>
      </c>
      <c r="S2100" s="12">
        <f t="shared" si="425"/>
        <v>0</v>
      </c>
      <c r="T2100" s="12">
        <f t="shared" si="426"/>
        <v>0</v>
      </c>
      <c r="U2100" s="12">
        <f t="shared" si="427"/>
        <v>0</v>
      </c>
      <c r="V2100" s="13" t="str">
        <f t="shared" ca="1" si="428"/>
        <v>Greater Than 8 Weeks Old</v>
      </c>
    </row>
    <row r="2101" spans="1:22" x14ac:dyDescent="0.35">
      <c r="A2101" s="2" t="s">
        <v>48</v>
      </c>
      <c r="B2101" s="5">
        <v>43698</v>
      </c>
      <c r="C2101" s="5" t="s">
        <v>378</v>
      </c>
      <c r="D2101" s="5" t="s">
        <v>379</v>
      </c>
      <c r="E2101" s="6">
        <v>34</v>
      </c>
      <c r="F2101" s="3">
        <v>1267.92</v>
      </c>
      <c r="G2101" s="3">
        <v>450.16</v>
      </c>
      <c r="H2101" s="8">
        <f t="shared" si="416"/>
        <v>13.24</v>
      </c>
      <c r="I2101" s="3">
        <v>817.76</v>
      </c>
      <c r="J2101" s="4">
        <v>0.64</v>
      </c>
      <c r="K2101" s="2" t="str">
        <f t="shared" si="417"/>
        <v>Wednesday</v>
      </c>
      <c r="L2101" s="5">
        <f t="shared" si="418"/>
        <v>43701</v>
      </c>
      <c r="M2101" s="2" t="str">
        <f t="shared" si="419"/>
        <v>Saturday</v>
      </c>
      <c r="N2101" s="2" t="str">
        <f t="shared" si="420"/>
        <v>Saturday</v>
      </c>
      <c r="O2101" s="12">
        <f t="shared" si="421"/>
        <v>0</v>
      </c>
      <c r="P2101" s="11" t="str">
        <f t="shared" si="422"/>
        <v>Low Cost per Unit</v>
      </c>
      <c r="Q2101" s="12">
        <f t="shared" si="423"/>
        <v>0</v>
      </c>
      <c r="R2101" s="12">
        <f t="shared" si="424"/>
        <v>38.037599999999998</v>
      </c>
      <c r="S2101" s="12">
        <f t="shared" si="425"/>
        <v>0</v>
      </c>
      <c r="T2101" s="12">
        <f t="shared" si="426"/>
        <v>0</v>
      </c>
      <c r="U2101" s="12">
        <f t="shared" si="427"/>
        <v>0</v>
      </c>
      <c r="V2101" s="13" t="str">
        <f t="shared" ca="1" si="428"/>
        <v>Greater Than 8 Weeks Old</v>
      </c>
    </row>
    <row r="2102" spans="1:22" x14ac:dyDescent="0.35">
      <c r="A2102" s="2" t="s">
        <v>48</v>
      </c>
      <c r="B2102" s="5">
        <v>43699</v>
      </c>
      <c r="C2102" s="5" t="s">
        <v>378</v>
      </c>
      <c r="D2102" s="5" t="s">
        <v>379</v>
      </c>
      <c r="E2102" s="6">
        <v>17</v>
      </c>
      <c r="F2102" s="3">
        <v>639.84</v>
      </c>
      <c r="G2102" s="3">
        <v>225.08</v>
      </c>
      <c r="H2102" s="8">
        <f t="shared" si="416"/>
        <v>13.24</v>
      </c>
      <c r="I2102" s="3">
        <v>414.76</v>
      </c>
      <c r="J2102" s="4">
        <v>0.65</v>
      </c>
      <c r="K2102" s="2" t="str">
        <f t="shared" si="417"/>
        <v>Thursday</v>
      </c>
      <c r="L2102" s="5">
        <f t="shared" si="418"/>
        <v>43702</v>
      </c>
      <c r="M2102" s="2" t="str">
        <f t="shared" si="419"/>
        <v>Sunday</v>
      </c>
      <c r="N2102" s="2" t="str">
        <f t="shared" si="420"/>
        <v>Monday</v>
      </c>
      <c r="O2102" s="12">
        <f t="shared" si="421"/>
        <v>0</v>
      </c>
      <c r="P2102" s="11" t="str">
        <f t="shared" si="422"/>
        <v>Low Cost per Unit</v>
      </c>
      <c r="Q2102" s="12">
        <f t="shared" si="423"/>
        <v>0</v>
      </c>
      <c r="R2102" s="12">
        <f t="shared" si="424"/>
        <v>19.1952</v>
      </c>
      <c r="S2102" s="12">
        <f t="shared" si="425"/>
        <v>0</v>
      </c>
      <c r="T2102" s="12">
        <f t="shared" si="426"/>
        <v>0</v>
      </c>
      <c r="U2102" s="12">
        <f t="shared" si="427"/>
        <v>0</v>
      </c>
      <c r="V2102" s="13" t="str">
        <f t="shared" ca="1" si="428"/>
        <v>Greater Than 8 Weeks Old</v>
      </c>
    </row>
    <row r="2103" spans="1:22" x14ac:dyDescent="0.35">
      <c r="A2103" s="2" t="s">
        <v>48</v>
      </c>
      <c r="B2103" s="5">
        <v>43700</v>
      </c>
      <c r="C2103" s="5" t="s">
        <v>378</v>
      </c>
      <c r="D2103" s="5" t="s">
        <v>379</v>
      </c>
      <c r="E2103" s="6">
        <v>15</v>
      </c>
      <c r="F2103" s="3">
        <v>599.85</v>
      </c>
      <c r="G2103" s="3">
        <v>198.6</v>
      </c>
      <c r="H2103" s="8">
        <f t="shared" si="416"/>
        <v>13.24</v>
      </c>
      <c r="I2103" s="3">
        <v>401.25</v>
      </c>
      <c r="J2103" s="4">
        <v>0.67</v>
      </c>
      <c r="K2103" s="2" t="str">
        <f t="shared" si="417"/>
        <v>Friday</v>
      </c>
      <c r="L2103" s="5">
        <f t="shared" si="418"/>
        <v>43703</v>
      </c>
      <c r="M2103" s="2" t="str">
        <f t="shared" si="419"/>
        <v>Monday</v>
      </c>
      <c r="N2103" s="2" t="str">
        <f t="shared" si="420"/>
        <v>Monday</v>
      </c>
      <c r="O2103" s="12">
        <f t="shared" si="421"/>
        <v>0</v>
      </c>
      <c r="P2103" s="11" t="str">
        <f t="shared" si="422"/>
        <v>Low Cost per Unit</v>
      </c>
      <c r="Q2103" s="12">
        <f t="shared" si="423"/>
        <v>0</v>
      </c>
      <c r="R2103" s="12">
        <f t="shared" si="424"/>
        <v>17.9955</v>
      </c>
      <c r="S2103" s="12">
        <f t="shared" si="425"/>
        <v>0</v>
      </c>
      <c r="T2103" s="12">
        <f t="shared" si="426"/>
        <v>0</v>
      </c>
      <c r="U2103" s="12">
        <f t="shared" si="427"/>
        <v>0</v>
      </c>
      <c r="V2103" s="13" t="str">
        <f t="shared" ca="1" si="428"/>
        <v>Greater Than 8 Weeks Old</v>
      </c>
    </row>
    <row r="2104" spans="1:22" x14ac:dyDescent="0.35">
      <c r="A2104" s="2" t="s">
        <v>48</v>
      </c>
      <c r="B2104" s="5">
        <v>43701</v>
      </c>
      <c r="C2104" s="5" t="s">
        <v>378</v>
      </c>
      <c r="D2104" s="5" t="s">
        <v>379</v>
      </c>
      <c r="E2104" s="6">
        <v>22</v>
      </c>
      <c r="F2104" s="3">
        <v>879.78</v>
      </c>
      <c r="G2104" s="3">
        <v>291.27999999999997</v>
      </c>
      <c r="H2104" s="8">
        <f t="shared" si="416"/>
        <v>13.239999999999998</v>
      </c>
      <c r="I2104" s="3">
        <v>588.5</v>
      </c>
      <c r="J2104" s="4">
        <v>0.67</v>
      </c>
      <c r="K2104" s="2" t="str">
        <f t="shared" si="417"/>
        <v>Saturday</v>
      </c>
      <c r="L2104" s="5">
        <f t="shared" si="418"/>
        <v>43704</v>
      </c>
      <c r="M2104" s="2" t="str">
        <f t="shared" si="419"/>
        <v>Tuesday</v>
      </c>
      <c r="N2104" s="2" t="str">
        <f t="shared" si="420"/>
        <v>Tuesday</v>
      </c>
      <c r="O2104" s="12">
        <f t="shared" si="421"/>
        <v>0</v>
      </c>
      <c r="P2104" s="11" t="str">
        <f t="shared" si="422"/>
        <v>Low Cost per Unit</v>
      </c>
      <c r="Q2104" s="12">
        <f t="shared" si="423"/>
        <v>0</v>
      </c>
      <c r="R2104" s="12">
        <f t="shared" si="424"/>
        <v>26.3934</v>
      </c>
      <c r="S2104" s="12">
        <f t="shared" si="425"/>
        <v>0</v>
      </c>
      <c r="T2104" s="12">
        <f t="shared" si="426"/>
        <v>0</v>
      </c>
      <c r="U2104" s="12">
        <f t="shared" si="427"/>
        <v>0</v>
      </c>
      <c r="V2104" s="13" t="str">
        <f t="shared" ca="1" si="428"/>
        <v>Greater Than 8 Weeks Old</v>
      </c>
    </row>
    <row r="2105" spans="1:22" x14ac:dyDescent="0.35">
      <c r="A2105" s="2" t="s">
        <v>48</v>
      </c>
      <c r="B2105" s="5">
        <v>43702</v>
      </c>
      <c r="C2105" s="5" t="s">
        <v>378</v>
      </c>
      <c r="D2105" s="5" t="s">
        <v>379</v>
      </c>
      <c r="E2105" s="6">
        <v>16</v>
      </c>
      <c r="F2105" s="3">
        <v>639.84</v>
      </c>
      <c r="G2105" s="3">
        <v>211.84</v>
      </c>
      <c r="H2105" s="8">
        <f t="shared" si="416"/>
        <v>13.24</v>
      </c>
      <c r="I2105" s="3">
        <v>428</v>
      </c>
      <c r="J2105" s="4">
        <v>0.67</v>
      </c>
      <c r="K2105" s="2" t="str">
        <f t="shared" si="417"/>
        <v>Sunday</v>
      </c>
      <c r="L2105" s="5">
        <f t="shared" si="418"/>
        <v>43705</v>
      </c>
      <c r="M2105" s="2" t="str">
        <f t="shared" si="419"/>
        <v>Wednesday</v>
      </c>
      <c r="N2105" s="2" t="str">
        <f t="shared" si="420"/>
        <v>Wednesday</v>
      </c>
      <c r="O2105" s="12">
        <f t="shared" si="421"/>
        <v>0</v>
      </c>
      <c r="P2105" s="11" t="str">
        <f t="shared" si="422"/>
        <v>Low Cost per Unit</v>
      </c>
      <c r="Q2105" s="12">
        <f t="shared" si="423"/>
        <v>0</v>
      </c>
      <c r="R2105" s="12">
        <f t="shared" si="424"/>
        <v>19.1952</v>
      </c>
      <c r="S2105" s="12">
        <f t="shared" si="425"/>
        <v>0</v>
      </c>
      <c r="T2105" s="12">
        <f t="shared" si="426"/>
        <v>0</v>
      </c>
      <c r="U2105" s="12">
        <f t="shared" si="427"/>
        <v>0</v>
      </c>
      <c r="V2105" s="13" t="str">
        <f t="shared" ca="1" si="428"/>
        <v>Greater Than 8 Weeks Old</v>
      </c>
    </row>
    <row r="2106" spans="1:22" x14ac:dyDescent="0.35">
      <c r="A2106" s="2" t="s">
        <v>48</v>
      </c>
      <c r="B2106" s="5">
        <v>43703</v>
      </c>
      <c r="C2106" s="5" t="s">
        <v>378</v>
      </c>
      <c r="D2106" s="5" t="s">
        <v>379</v>
      </c>
      <c r="E2106" s="6">
        <v>27</v>
      </c>
      <c r="F2106" s="3">
        <v>1051.73</v>
      </c>
      <c r="G2106" s="3">
        <v>357.48</v>
      </c>
      <c r="H2106" s="8">
        <f t="shared" si="416"/>
        <v>13.24</v>
      </c>
      <c r="I2106" s="3">
        <v>694.25</v>
      </c>
      <c r="J2106" s="4">
        <v>0.66</v>
      </c>
      <c r="K2106" s="2" t="str">
        <f t="shared" si="417"/>
        <v>Monday</v>
      </c>
      <c r="L2106" s="5">
        <f t="shared" si="418"/>
        <v>43706</v>
      </c>
      <c r="M2106" s="2" t="str">
        <f t="shared" si="419"/>
        <v>Thursday</v>
      </c>
      <c r="N2106" s="2" t="str">
        <f t="shared" si="420"/>
        <v>Thursday</v>
      </c>
      <c r="O2106" s="12">
        <f t="shared" si="421"/>
        <v>0</v>
      </c>
      <c r="P2106" s="11" t="str">
        <f t="shared" si="422"/>
        <v>Low Cost per Unit</v>
      </c>
      <c r="Q2106" s="12">
        <f t="shared" si="423"/>
        <v>0</v>
      </c>
      <c r="R2106" s="12">
        <f t="shared" si="424"/>
        <v>31.5519</v>
      </c>
      <c r="S2106" s="12">
        <f t="shared" si="425"/>
        <v>0</v>
      </c>
      <c r="T2106" s="12">
        <f t="shared" si="426"/>
        <v>0</v>
      </c>
      <c r="U2106" s="12">
        <f t="shared" si="427"/>
        <v>0</v>
      </c>
      <c r="V2106" s="13" t="str">
        <f t="shared" ca="1" si="428"/>
        <v>Greater Than 8 Weeks Old</v>
      </c>
    </row>
    <row r="2107" spans="1:22" x14ac:dyDescent="0.35">
      <c r="A2107" s="2" t="s">
        <v>48</v>
      </c>
      <c r="B2107" s="5">
        <v>43704</v>
      </c>
      <c r="C2107" s="5" t="s">
        <v>378</v>
      </c>
      <c r="D2107" s="5" t="s">
        <v>379</v>
      </c>
      <c r="E2107" s="6">
        <v>26</v>
      </c>
      <c r="F2107" s="3">
        <v>959.74</v>
      </c>
      <c r="G2107" s="3">
        <v>344.24</v>
      </c>
      <c r="H2107" s="8">
        <f t="shared" si="416"/>
        <v>13.24</v>
      </c>
      <c r="I2107" s="3">
        <v>615.5</v>
      </c>
      <c r="J2107" s="4">
        <v>0.64</v>
      </c>
      <c r="K2107" s="2" t="str">
        <f t="shared" si="417"/>
        <v>Tuesday</v>
      </c>
      <c r="L2107" s="5">
        <f t="shared" si="418"/>
        <v>43707</v>
      </c>
      <c r="M2107" s="2" t="str">
        <f t="shared" si="419"/>
        <v>Friday</v>
      </c>
      <c r="N2107" s="2" t="str">
        <f t="shared" si="420"/>
        <v>Friday</v>
      </c>
      <c r="O2107" s="12">
        <f t="shared" si="421"/>
        <v>47.987000000000002</v>
      </c>
      <c r="P2107" s="11" t="str">
        <f t="shared" si="422"/>
        <v>Low Cost per Unit</v>
      </c>
      <c r="Q2107" s="12">
        <f t="shared" si="423"/>
        <v>0</v>
      </c>
      <c r="R2107" s="12">
        <f t="shared" si="424"/>
        <v>28.792199999999998</v>
      </c>
      <c r="S2107" s="12">
        <f t="shared" si="425"/>
        <v>0</v>
      </c>
      <c r="T2107" s="12">
        <f t="shared" si="426"/>
        <v>0</v>
      </c>
      <c r="U2107" s="12">
        <f t="shared" si="427"/>
        <v>0</v>
      </c>
      <c r="V2107" s="13" t="str">
        <f t="shared" ca="1" si="428"/>
        <v>Greater Than 8 Weeks Old</v>
      </c>
    </row>
    <row r="2108" spans="1:22" x14ac:dyDescent="0.35">
      <c r="A2108" s="2" t="s">
        <v>48</v>
      </c>
      <c r="B2108" s="5">
        <v>43705</v>
      </c>
      <c r="C2108" s="5" t="s">
        <v>378</v>
      </c>
      <c r="D2108" s="5" t="s">
        <v>379</v>
      </c>
      <c r="E2108" s="6">
        <v>31</v>
      </c>
      <c r="F2108" s="3">
        <v>1115.69</v>
      </c>
      <c r="G2108" s="3">
        <v>410.44</v>
      </c>
      <c r="H2108" s="8">
        <f t="shared" si="416"/>
        <v>13.24</v>
      </c>
      <c r="I2108" s="3">
        <v>705.25</v>
      </c>
      <c r="J2108" s="4">
        <v>0.63</v>
      </c>
      <c r="K2108" s="2" t="str">
        <f t="shared" si="417"/>
        <v>Wednesday</v>
      </c>
      <c r="L2108" s="5">
        <f t="shared" si="418"/>
        <v>43708</v>
      </c>
      <c r="M2108" s="2" t="str">
        <f t="shared" si="419"/>
        <v>Saturday</v>
      </c>
      <c r="N2108" s="2" t="str">
        <f t="shared" si="420"/>
        <v>Saturday</v>
      </c>
      <c r="O2108" s="12">
        <f t="shared" si="421"/>
        <v>0</v>
      </c>
      <c r="P2108" s="11" t="str">
        <f t="shared" si="422"/>
        <v>Low Cost per Unit</v>
      </c>
      <c r="Q2108" s="12">
        <f t="shared" si="423"/>
        <v>0</v>
      </c>
      <c r="R2108" s="12">
        <f t="shared" si="424"/>
        <v>33.470700000000001</v>
      </c>
      <c r="S2108" s="12">
        <f t="shared" si="425"/>
        <v>0</v>
      </c>
      <c r="T2108" s="12">
        <f t="shared" si="426"/>
        <v>0</v>
      </c>
      <c r="U2108" s="12">
        <f t="shared" si="427"/>
        <v>0</v>
      </c>
      <c r="V2108" s="13" t="str">
        <f t="shared" ca="1" si="428"/>
        <v>Greater Than 8 Weeks Old</v>
      </c>
    </row>
    <row r="2109" spans="1:22" x14ac:dyDescent="0.35">
      <c r="A2109" s="2" t="s">
        <v>48</v>
      </c>
      <c r="B2109" s="5">
        <v>43706</v>
      </c>
      <c r="C2109" s="5" t="s">
        <v>378</v>
      </c>
      <c r="D2109" s="5" t="s">
        <v>379</v>
      </c>
      <c r="E2109" s="6">
        <v>21</v>
      </c>
      <c r="F2109" s="3">
        <v>832.82</v>
      </c>
      <c r="G2109" s="3">
        <v>278.04000000000002</v>
      </c>
      <c r="H2109" s="8">
        <f t="shared" si="416"/>
        <v>13.24</v>
      </c>
      <c r="I2109" s="3">
        <v>554.78</v>
      </c>
      <c r="J2109" s="4">
        <v>0.67</v>
      </c>
      <c r="K2109" s="2" t="str">
        <f t="shared" si="417"/>
        <v>Thursday</v>
      </c>
      <c r="L2109" s="5">
        <f t="shared" si="418"/>
        <v>43709</v>
      </c>
      <c r="M2109" s="2" t="str">
        <f t="shared" si="419"/>
        <v>Sunday</v>
      </c>
      <c r="N2109" s="2" t="str">
        <f t="shared" si="420"/>
        <v>Monday</v>
      </c>
      <c r="O2109" s="12">
        <f t="shared" si="421"/>
        <v>0</v>
      </c>
      <c r="P2109" s="11" t="str">
        <f t="shared" si="422"/>
        <v>Low Cost per Unit</v>
      </c>
      <c r="Q2109" s="12">
        <f t="shared" si="423"/>
        <v>0</v>
      </c>
      <c r="R2109" s="12">
        <f t="shared" si="424"/>
        <v>24.9846</v>
      </c>
      <c r="S2109" s="12">
        <f t="shared" si="425"/>
        <v>0</v>
      </c>
      <c r="T2109" s="12">
        <f t="shared" si="426"/>
        <v>0</v>
      </c>
      <c r="U2109" s="12">
        <f t="shared" si="427"/>
        <v>0</v>
      </c>
      <c r="V2109" s="13" t="str">
        <f t="shared" ca="1" si="428"/>
        <v>Greater Than 8 Weeks Old</v>
      </c>
    </row>
    <row r="2110" spans="1:22" x14ac:dyDescent="0.35">
      <c r="A2110" s="2" t="s">
        <v>48</v>
      </c>
      <c r="B2110" s="5">
        <v>43707</v>
      </c>
      <c r="C2110" s="5" t="s">
        <v>378</v>
      </c>
      <c r="D2110" s="5" t="s">
        <v>379</v>
      </c>
      <c r="E2110" s="6">
        <v>3</v>
      </c>
      <c r="F2110" s="3">
        <v>130.97999999999999</v>
      </c>
      <c r="G2110" s="3">
        <v>39.72</v>
      </c>
      <c r="H2110" s="8">
        <f t="shared" si="416"/>
        <v>13.24</v>
      </c>
      <c r="I2110" s="3">
        <v>91.26</v>
      </c>
      <c r="J2110" s="4">
        <v>0.7</v>
      </c>
      <c r="K2110" s="2" t="str">
        <f t="shared" si="417"/>
        <v>Friday</v>
      </c>
      <c r="L2110" s="5">
        <f t="shared" si="418"/>
        <v>43710</v>
      </c>
      <c r="M2110" s="2" t="str">
        <f t="shared" si="419"/>
        <v>Monday</v>
      </c>
      <c r="N2110" s="2" t="str">
        <f t="shared" si="420"/>
        <v>Monday</v>
      </c>
      <c r="O2110" s="12">
        <f t="shared" si="421"/>
        <v>0</v>
      </c>
      <c r="P2110" s="11" t="str">
        <f t="shared" si="422"/>
        <v>Low Cost per Unit</v>
      </c>
      <c r="Q2110" s="12">
        <f t="shared" si="423"/>
        <v>0</v>
      </c>
      <c r="R2110" s="12">
        <f t="shared" si="424"/>
        <v>3.9293999999999993</v>
      </c>
      <c r="S2110" s="12">
        <f t="shared" si="425"/>
        <v>0</v>
      </c>
      <c r="T2110" s="12">
        <f t="shared" si="426"/>
        <v>0</v>
      </c>
      <c r="U2110" s="12">
        <f t="shared" si="427"/>
        <v>0</v>
      </c>
      <c r="V2110" s="13" t="str">
        <f t="shared" ca="1" si="428"/>
        <v>Greater Than 8 Weeks Old</v>
      </c>
    </row>
    <row r="2111" spans="1:22" x14ac:dyDescent="0.35">
      <c r="A2111" s="2" t="s">
        <v>48</v>
      </c>
      <c r="B2111" s="5">
        <v>43708</v>
      </c>
      <c r="C2111" s="5" t="s">
        <v>378</v>
      </c>
      <c r="D2111" s="5" t="s">
        <v>379</v>
      </c>
      <c r="E2111" s="6">
        <v>1</v>
      </c>
      <c r="F2111" s="3">
        <v>59</v>
      </c>
      <c r="G2111" s="3">
        <v>13.24</v>
      </c>
      <c r="H2111" s="8">
        <f t="shared" si="416"/>
        <v>13.24</v>
      </c>
      <c r="I2111" s="3">
        <v>45.76</v>
      </c>
      <c r="J2111" s="4">
        <v>0.78</v>
      </c>
      <c r="K2111" s="2" t="str">
        <f t="shared" si="417"/>
        <v>Saturday</v>
      </c>
      <c r="L2111" s="5">
        <f t="shared" si="418"/>
        <v>43711</v>
      </c>
      <c r="M2111" s="2" t="str">
        <f t="shared" si="419"/>
        <v>Tuesday</v>
      </c>
      <c r="N2111" s="2" t="str">
        <f t="shared" si="420"/>
        <v>Tuesday</v>
      </c>
      <c r="O2111" s="12">
        <f t="shared" si="421"/>
        <v>0</v>
      </c>
      <c r="P2111" s="11" t="str">
        <f t="shared" si="422"/>
        <v>Low Cost per Unit</v>
      </c>
      <c r="Q2111" s="12">
        <f t="shared" si="423"/>
        <v>0</v>
      </c>
      <c r="R2111" s="12">
        <f t="shared" si="424"/>
        <v>0</v>
      </c>
      <c r="S2111" s="12">
        <f t="shared" si="425"/>
        <v>0</v>
      </c>
      <c r="T2111" s="12">
        <f t="shared" si="426"/>
        <v>0</v>
      </c>
      <c r="U2111" s="12">
        <f t="shared" si="427"/>
        <v>0</v>
      </c>
      <c r="V2111" s="13" t="str">
        <f t="shared" ca="1" si="428"/>
        <v>Greater Than 8 Weeks Old</v>
      </c>
    </row>
    <row r="2112" spans="1:22" x14ac:dyDescent="0.35">
      <c r="A2112" s="2" t="s">
        <v>185</v>
      </c>
      <c r="B2112" s="5">
        <v>43679</v>
      </c>
      <c r="C2112" s="5" t="s">
        <v>378</v>
      </c>
      <c r="D2112" s="5" t="s">
        <v>379</v>
      </c>
      <c r="E2112" s="6">
        <v>1</v>
      </c>
      <c r="F2112" s="3">
        <v>129</v>
      </c>
      <c r="G2112" s="3">
        <v>40.17</v>
      </c>
      <c r="H2112" s="8">
        <f t="shared" si="416"/>
        <v>40.17</v>
      </c>
      <c r="I2112" s="3">
        <v>88.83</v>
      </c>
      <c r="J2112" s="4">
        <v>0.69</v>
      </c>
      <c r="K2112" s="2" t="str">
        <f t="shared" si="417"/>
        <v>Friday</v>
      </c>
      <c r="L2112" s="5">
        <f t="shared" si="418"/>
        <v>43682</v>
      </c>
      <c r="M2112" s="2" t="str">
        <f t="shared" si="419"/>
        <v>Monday</v>
      </c>
      <c r="N2112" s="2" t="str">
        <f t="shared" si="420"/>
        <v>Monday</v>
      </c>
      <c r="O2112" s="12">
        <f t="shared" si="421"/>
        <v>0</v>
      </c>
      <c r="P2112" s="11" t="str">
        <f t="shared" si="422"/>
        <v>High Cost per Unit</v>
      </c>
      <c r="Q2112" s="12">
        <f t="shared" si="423"/>
        <v>0</v>
      </c>
      <c r="R2112" s="12">
        <f t="shared" si="424"/>
        <v>0</v>
      </c>
      <c r="S2112" s="12">
        <f t="shared" si="425"/>
        <v>0</v>
      </c>
      <c r="T2112" s="12">
        <f t="shared" si="426"/>
        <v>0</v>
      </c>
      <c r="U2112" s="12">
        <f t="shared" si="427"/>
        <v>0</v>
      </c>
      <c r="V2112" s="13" t="str">
        <f t="shared" ca="1" si="428"/>
        <v>Greater Than 8 Weeks Old</v>
      </c>
    </row>
    <row r="2113" spans="1:22" x14ac:dyDescent="0.35">
      <c r="A2113" s="2" t="s">
        <v>185</v>
      </c>
      <c r="B2113" s="5">
        <v>43681</v>
      </c>
      <c r="C2113" s="5" t="s">
        <v>378</v>
      </c>
      <c r="D2113" s="5" t="s">
        <v>379</v>
      </c>
      <c r="E2113" s="6">
        <v>1</v>
      </c>
      <c r="F2113" s="3">
        <v>129</v>
      </c>
      <c r="G2113" s="3">
        <v>40.17</v>
      </c>
      <c r="H2113" s="8">
        <f t="shared" si="416"/>
        <v>40.17</v>
      </c>
      <c r="I2113" s="3">
        <v>88.83</v>
      </c>
      <c r="J2113" s="4">
        <v>0.69</v>
      </c>
      <c r="K2113" s="2" t="str">
        <f t="shared" si="417"/>
        <v>Sunday</v>
      </c>
      <c r="L2113" s="5">
        <f t="shared" si="418"/>
        <v>43684</v>
      </c>
      <c r="M2113" s="2" t="str">
        <f t="shared" si="419"/>
        <v>Wednesday</v>
      </c>
      <c r="N2113" s="2" t="str">
        <f t="shared" si="420"/>
        <v>Wednesday</v>
      </c>
      <c r="O2113" s="12">
        <f t="shared" si="421"/>
        <v>0</v>
      </c>
      <c r="P2113" s="11" t="str">
        <f t="shared" si="422"/>
        <v>High Cost per Unit</v>
      </c>
      <c r="Q2113" s="12">
        <f t="shared" si="423"/>
        <v>0</v>
      </c>
      <c r="R2113" s="12">
        <f t="shared" si="424"/>
        <v>0</v>
      </c>
      <c r="S2113" s="12">
        <f t="shared" si="425"/>
        <v>0</v>
      </c>
      <c r="T2113" s="12">
        <f t="shared" si="426"/>
        <v>0</v>
      </c>
      <c r="U2113" s="12">
        <f t="shared" si="427"/>
        <v>0</v>
      </c>
      <c r="V2113" s="13" t="str">
        <f t="shared" ca="1" si="428"/>
        <v>Greater Than 8 Weeks Old</v>
      </c>
    </row>
    <row r="2114" spans="1:22" x14ac:dyDescent="0.35">
      <c r="A2114" s="2" t="s">
        <v>185</v>
      </c>
      <c r="B2114" s="5">
        <v>43682</v>
      </c>
      <c r="C2114" s="5" t="s">
        <v>378</v>
      </c>
      <c r="D2114" s="5" t="s">
        <v>379</v>
      </c>
      <c r="E2114" s="6">
        <v>1</v>
      </c>
      <c r="F2114" s="3">
        <v>129</v>
      </c>
      <c r="G2114" s="3">
        <v>40.17</v>
      </c>
      <c r="H2114" s="8">
        <f t="shared" si="416"/>
        <v>40.17</v>
      </c>
      <c r="I2114" s="3">
        <v>88.83</v>
      </c>
      <c r="J2114" s="4">
        <v>0.69</v>
      </c>
      <c r="K2114" s="2" t="str">
        <f t="shared" si="417"/>
        <v>Monday</v>
      </c>
      <c r="L2114" s="5">
        <f t="shared" si="418"/>
        <v>43685</v>
      </c>
      <c r="M2114" s="2" t="str">
        <f t="shared" si="419"/>
        <v>Thursday</v>
      </c>
      <c r="N2114" s="2" t="str">
        <f t="shared" si="420"/>
        <v>Thursday</v>
      </c>
      <c r="O2114" s="12">
        <f t="shared" si="421"/>
        <v>0</v>
      </c>
      <c r="P2114" s="11" t="str">
        <f t="shared" si="422"/>
        <v>High Cost per Unit</v>
      </c>
      <c r="Q2114" s="12">
        <f t="shared" si="423"/>
        <v>0</v>
      </c>
      <c r="R2114" s="12">
        <f t="shared" si="424"/>
        <v>0</v>
      </c>
      <c r="S2114" s="12">
        <f t="shared" si="425"/>
        <v>0</v>
      </c>
      <c r="T2114" s="12">
        <f t="shared" si="426"/>
        <v>0</v>
      </c>
      <c r="U2114" s="12">
        <f t="shared" si="427"/>
        <v>0</v>
      </c>
      <c r="V2114" s="13" t="str">
        <f t="shared" ca="1" si="428"/>
        <v>Greater Than 8 Weeks Old</v>
      </c>
    </row>
    <row r="2115" spans="1:22" x14ac:dyDescent="0.35">
      <c r="A2115" s="2" t="s">
        <v>185</v>
      </c>
      <c r="B2115" s="5">
        <v>43683</v>
      </c>
      <c r="C2115" s="5" t="s">
        <v>378</v>
      </c>
      <c r="D2115" s="5" t="s">
        <v>379</v>
      </c>
      <c r="E2115" s="6">
        <v>1</v>
      </c>
      <c r="F2115" s="3">
        <v>129</v>
      </c>
      <c r="G2115" s="3">
        <v>40.17</v>
      </c>
      <c r="H2115" s="8">
        <f t="shared" ref="H2115:H2178" si="429">G2115/E2115</f>
        <v>40.17</v>
      </c>
      <c r="I2115" s="3">
        <v>88.83</v>
      </c>
      <c r="J2115" s="4">
        <v>0.69</v>
      </c>
      <c r="K2115" s="2" t="str">
        <f t="shared" ref="K2115:K2178" si="430">TEXT(B2115,"dddd")</f>
        <v>Tuesday</v>
      </c>
      <c r="L2115" s="5">
        <f t="shared" ref="L2115:L2178" si="431">B2115+3</f>
        <v>43686</v>
      </c>
      <c r="M2115" s="2" t="str">
        <f t="shared" ref="M2115:M2178" si="432">TEXT(L2115,"dddd")</f>
        <v>Friday</v>
      </c>
      <c r="N2115" s="2" t="str">
        <f t="shared" ref="N2115:N2178" si="433">IF(M2115="Sunday","Monday",M2115)</f>
        <v>Friday</v>
      </c>
      <c r="O2115" s="12">
        <f t="shared" ref="O2115:O2178" si="434">IF(TEXT(B2115,"dddd")="Tuesday",F2115*0.05,0)</f>
        <v>6.45</v>
      </c>
      <c r="P2115" s="11" t="str">
        <f t="shared" ref="P2115:P2178" si="435">IF(H2115&gt;AVERAGE(H:H),"High Cost per Unit","Low Cost per Unit")</f>
        <v>High Cost per Unit</v>
      </c>
      <c r="Q2115" s="12">
        <f t="shared" ref="Q2115:Q2178" si="436">IF(D2115="Masks",F2115*0.1,0)</f>
        <v>0</v>
      </c>
      <c r="R2115" s="12">
        <f t="shared" ref="R2115:R2178" si="437">IF(E2115&gt;1,F2115*0.03,0)</f>
        <v>0</v>
      </c>
      <c r="S2115" s="12">
        <f t="shared" ref="S2115:S2178" si="438">IF(D2115="Accessories",F2115*0.15,0)</f>
        <v>0</v>
      </c>
      <c r="T2115" s="12">
        <f t="shared" ref="T2115:T2178" si="439">IF(AND(K2115="Saturday",C2115="Fitness"),F2115*0.1,0)</f>
        <v>0</v>
      </c>
      <c r="U2115" s="12">
        <f t="shared" ref="U2115:U2178" si="440">IF(AND(K2115="Friday",C2115="Automotive"),F2115*0.2,0)</f>
        <v>0</v>
      </c>
      <c r="V2115" s="13" t="str">
        <f t="shared" ref="V2115:V2178" ca="1" si="441">IF(B2115&lt;TODAY()-56,"Greater Than 8 Weeks Old","Less Than 8 Weeks Old")</f>
        <v>Greater Than 8 Weeks Old</v>
      </c>
    </row>
    <row r="2116" spans="1:22" x14ac:dyDescent="0.35">
      <c r="A2116" s="2" t="s">
        <v>185</v>
      </c>
      <c r="B2116" s="5">
        <v>43684</v>
      </c>
      <c r="C2116" s="5" t="s">
        <v>378</v>
      </c>
      <c r="D2116" s="5" t="s">
        <v>379</v>
      </c>
      <c r="E2116" s="6">
        <v>3</v>
      </c>
      <c r="F2116" s="3">
        <v>387</v>
      </c>
      <c r="G2116" s="3">
        <v>120.51</v>
      </c>
      <c r="H2116" s="8">
        <f t="shared" si="429"/>
        <v>40.17</v>
      </c>
      <c r="I2116" s="3">
        <v>266.49</v>
      </c>
      <c r="J2116" s="4">
        <v>0.69</v>
      </c>
      <c r="K2116" s="2" t="str">
        <f t="shared" si="430"/>
        <v>Wednesday</v>
      </c>
      <c r="L2116" s="5">
        <f t="shared" si="431"/>
        <v>43687</v>
      </c>
      <c r="M2116" s="2" t="str">
        <f t="shared" si="432"/>
        <v>Saturday</v>
      </c>
      <c r="N2116" s="2" t="str">
        <f t="shared" si="433"/>
        <v>Saturday</v>
      </c>
      <c r="O2116" s="12">
        <f t="shared" si="434"/>
        <v>0</v>
      </c>
      <c r="P2116" s="11" t="str">
        <f t="shared" si="435"/>
        <v>High Cost per Unit</v>
      </c>
      <c r="Q2116" s="12">
        <f t="shared" si="436"/>
        <v>0</v>
      </c>
      <c r="R2116" s="12">
        <f t="shared" si="437"/>
        <v>11.61</v>
      </c>
      <c r="S2116" s="12">
        <f t="shared" si="438"/>
        <v>0</v>
      </c>
      <c r="T2116" s="12">
        <f t="shared" si="439"/>
        <v>0</v>
      </c>
      <c r="U2116" s="12">
        <f t="shared" si="440"/>
        <v>0</v>
      </c>
      <c r="V2116" s="13" t="str">
        <f t="shared" ca="1" si="441"/>
        <v>Greater Than 8 Weeks Old</v>
      </c>
    </row>
    <row r="2117" spans="1:22" x14ac:dyDescent="0.35">
      <c r="A2117" s="2" t="s">
        <v>185</v>
      </c>
      <c r="B2117" s="5">
        <v>43685</v>
      </c>
      <c r="C2117" s="5" t="s">
        <v>378</v>
      </c>
      <c r="D2117" s="5" t="s">
        <v>379</v>
      </c>
      <c r="E2117" s="6">
        <v>2</v>
      </c>
      <c r="F2117" s="3">
        <v>258</v>
      </c>
      <c r="G2117" s="3">
        <v>80.34</v>
      </c>
      <c r="H2117" s="8">
        <f t="shared" si="429"/>
        <v>40.17</v>
      </c>
      <c r="I2117" s="3">
        <v>177.66</v>
      </c>
      <c r="J2117" s="4">
        <v>0.69</v>
      </c>
      <c r="K2117" s="2" t="str">
        <f t="shared" si="430"/>
        <v>Thursday</v>
      </c>
      <c r="L2117" s="5">
        <f t="shared" si="431"/>
        <v>43688</v>
      </c>
      <c r="M2117" s="2" t="str">
        <f t="shared" si="432"/>
        <v>Sunday</v>
      </c>
      <c r="N2117" s="2" t="str">
        <f t="shared" si="433"/>
        <v>Monday</v>
      </c>
      <c r="O2117" s="12">
        <f t="shared" si="434"/>
        <v>0</v>
      </c>
      <c r="P2117" s="11" t="str">
        <f t="shared" si="435"/>
        <v>High Cost per Unit</v>
      </c>
      <c r="Q2117" s="12">
        <f t="shared" si="436"/>
        <v>0</v>
      </c>
      <c r="R2117" s="12">
        <f t="shared" si="437"/>
        <v>7.7399999999999993</v>
      </c>
      <c r="S2117" s="12">
        <f t="shared" si="438"/>
        <v>0</v>
      </c>
      <c r="T2117" s="12">
        <f t="shared" si="439"/>
        <v>0</v>
      </c>
      <c r="U2117" s="12">
        <f t="shared" si="440"/>
        <v>0</v>
      </c>
      <c r="V2117" s="13" t="str">
        <f t="shared" ca="1" si="441"/>
        <v>Greater Than 8 Weeks Old</v>
      </c>
    </row>
    <row r="2118" spans="1:22" x14ac:dyDescent="0.35">
      <c r="A2118" s="2" t="s">
        <v>185</v>
      </c>
      <c r="B2118" s="5">
        <v>43687</v>
      </c>
      <c r="C2118" s="5" t="s">
        <v>378</v>
      </c>
      <c r="D2118" s="5" t="s">
        <v>379</v>
      </c>
      <c r="E2118" s="6">
        <v>1</v>
      </c>
      <c r="F2118" s="3">
        <v>129</v>
      </c>
      <c r="G2118" s="3">
        <v>40.17</v>
      </c>
      <c r="H2118" s="8">
        <f t="shared" si="429"/>
        <v>40.17</v>
      </c>
      <c r="I2118" s="3">
        <v>88.83</v>
      </c>
      <c r="J2118" s="4">
        <v>0.69</v>
      </c>
      <c r="K2118" s="2" t="str">
        <f t="shared" si="430"/>
        <v>Saturday</v>
      </c>
      <c r="L2118" s="5">
        <f t="shared" si="431"/>
        <v>43690</v>
      </c>
      <c r="M2118" s="2" t="str">
        <f t="shared" si="432"/>
        <v>Tuesday</v>
      </c>
      <c r="N2118" s="2" t="str">
        <f t="shared" si="433"/>
        <v>Tuesday</v>
      </c>
      <c r="O2118" s="12">
        <f t="shared" si="434"/>
        <v>0</v>
      </c>
      <c r="P2118" s="11" t="str">
        <f t="shared" si="435"/>
        <v>High Cost per Unit</v>
      </c>
      <c r="Q2118" s="12">
        <f t="shared" si="436"/>
        <v>0</v>
      </c>
      <c r="R2118" s="12">
        <f t="shared" si="437"/>
        <v>0</v>
      </c>
      <c r="S2118" s="12">
        <f t="shared" si="438"/>
        <v>0</v>
      </c>
      <c r="T2118" s="12">
        <f t="shared" si="439"/>
        <v>0</v>
      </c>
      <c r="U2118" s="12">
        <f t="shared" si="440"/>
        <v>0</v>
      </c>
      <c r="V2118" s="13" t="str">
        <f t="shared" ca="1" si="441"/>
        <v>Greater Than 8 Weeks Old</v>
      </c>
    </row>
    <row r="2119" spans="1:22" x14ac:dyDescent="0.35">
      <c r="A2119" s="2" t="s">
        <v>185</v>
      </c>
      <c r="B2119" s="5">
        <v>43688</v>
      </c>
      <c r="C2119" s="5" t="s">
        <v>378</v>
      </c>
      <c r="D2119" s="5" t="s">
        <v>379</v>
      </c>
      <c r="E2119" s="6">
        <v>1</v>
      </c>
      <c r="F2119" s="3">
        <v>129</v>
      </c>
      <c r="G2119" s="3">
        <v>40.17</v>
      </c>
      <c r="H2119" s="8">
        <f t="shared" si="429"/>
        <v>40.17</v>
      </c>
      <c r="I2119" s="3">
        <v>88.83</v>
      </c>
      <c r="J2119" s="4">
        <v>0.69</v>
      </c>
      <c r="K2119" s="2" t="str">
        <f t="shared" si="430"/>
        <v>Sunday</v>
      </c>
      <c r="L2119" s="5">
        <f t="shared" si="431"/>
        <v>43691</v>
      </c>
      <c r="M2119" s="2" t="str">
        <f t="shared" si="432"/>
        <v>Wednesday</v>
      </c>
      <c r="N2119" s="2" t="str">
        <f t="shared" si="433"/>
        <v>Wednesday</v>
      </c>
      <c r="O2119" s="12">
        <f t="shared" si="434"/>
        <v>0</v>
      </c>
      <c r="P2119" s="11" t="str">
        <f t="shared" si="435"/>
        <v>High Cost per Unit</v>
      </c>
      <c r="Q2119" s="12">
        <f t="shared" si="436"/>
        <v>0</v>
      </c>
      <c r="R2119" s="12">
        <f t="shared" si="437"/>
        <v>0</v>
      </c>
      <c r="S2119" s="12">
        <f t="shared" si="438"/>
        <v>0</v>
      </c>
      <c r="T2119" s="12">
        <f t="shared" si="439"/>
        <v>0</v>
      </c>
      <c r="U2119" s="12">
        <f t="shared" si="440"/>
        <v>0</v>
      </c>
      <c r="V2119" s="13" t="str">
        <f t="shared" ca="1" si="441"/>
        <v>Greater Than 8 Weeks Old</v>
      </c>
    </row>
    <row r="2120" spans="1:22" x14ac:dyDescent="0.35">
      <c r="A2120" s="2" t="s">
        <v>185</v>
      </c>
      <c r="B2120" s="5">
        <v>43689</v>
      </c>
      <c r="C2120" s="5" t="s">
        <v>378</v>
      </c>
      <c r="D2120" s="5" t="s">
        <v>379</v>
      </c>
      <c r="E2120" s="6">
        <v>1</v>
      </c>
      <c r="F2120" s="3">
        <v>129</v>
      </c>
      <c r="G2120" s="3">
        <v>40.17</v>
      </c>
      <c r="H2120" s="8">
        <f t="shared" si="429"/>
        <v>40.17</v>
      </c>
      <c r="I2120" s="3">
        <v>88.83</v>
      </c>
      <c r="J2120" s="4">
        <v>0.69</v>
      </c>
      <c r="K2120" s="2" t="str">
        <f t="shared" si="430"/>
        <v>Monday</v>
      </c>
      <c r="L2120" s="5">
        <f t="shared" si="431"/>
        <v>43692</v>
      </c>
      <c r="M2120" s="2" t="str">
        <f t="shared" si="432"/>
        <v>Thursday</v>
      </c>
      <c r="N2120" s="2" t="str">
        <f t="shared" si="433"/>
        <v>Thursday</v>
      </c>
      <c r="O2120" s="12">
        <f t="shared" si="434"/>
        <v>0</v>
      </c>
      <c r="P2120" s="11" t="str">
        <f t="shared" si="435"/>
        <v>High Cost per Unit</v>
      </c>
      <c r="Q2120" s="12">
        <f t="shared" si="436"/>
        <v>0</v>
      </c>
      <c r="R2120" s="12">
        <f t="shared" si="437"/>
        <v>0</v>
      </c>
      <c r="S2120" s="12">
        <f t="shared" si="438"/>
        <v>0</v>
      </c>
      <c r="T2120" s="12">
        <f t="shared" si="439"/>
        <v>0</v>
      </c>
      <c r="U2120" s="12">
        <f t="shared" si="440"/>
        <v>0</v>
      </c>
      <c r="V2120" s="13" t="str">
        <f t="shared" ca="1" si="441"/>
        <v>Greater Than 8 Weeks Old</v>
      </c>
    </row>
    <row r="2121" spans="1:22" x14ac:dyDescent="0.35">
      <c r="A2121" s="2" t="s">
        <v>185</v>
      </c>
      <c r="B2121" s="5">
        <v>43690</v>
      </c>
      <c r="C2121" s="5" t="s">
        <v>378</v>
      </c>
      <c r="D2121" s="5" t="s">
        <v>379</v>
      </c>
      <c r="E2121" s="6">
        <v>1</v>
      </c>
      <c r="F2121" s="3">
        <v>129</v>
      </c>
      <c r="G2121" s="3">
        <v>40.17</v>
      </c>
      <c r="H2121" s="8">
        <f t="shared" si="429"/>
        <v>40.17</v>
      </c>
      <c r="I2121" s="3">
        <v>88.83</v>
      </c>
      <c r="J2121" s="4">
        <v>0.69</v>
      </c>
      <c r="K2121" s="2" t="str">
        <f t="shared" si="430"/>
        <v>Tuesday</v>
      </c>
      <c r="L2121" s="5">
        <f t="shared" si="431"/>
        <v>43693</v>
      </c>
      <c r="M2121" s="2" t="str">
        <f t="shared" si="432"/>
        <v>Friday</v>
      </c>
      <c r="N2121" s="2" t="str">
        <f t="shared" si="433"/>
        <v>Friday</v>
      </c>
      <c r="O2121" s="12">
        <f t="shared" si="434"/>
        <v>6.45</v>
      </c>
      <c r="P2121" s="11" t="str">
        <f t="shared" si="435"/>
        <v>High Cost per Unit</v>
      </c>
      <c r="Q2121" s="12">
        <f t="shared" si="436"/>
        <v>0</v>
      </c>
      <c r="R2121" s="12">
        <f t="shared" si="437"/>
        <v>0</v>
      </c>
      <c r="S2121" s="12">
        <f t="shared" si="438"/>
        <v>0</v>
      </c>
      <c r="T2121" s="12">
        <f t="shared" si="439"/>
        <v>0</v>
      </c>
      <c r="U2121" s="12">
        <f t="shared" si="440"/>
        <v>0</v>
      </c>
      <c r="V2121" s="13" t="str">
        <f t="shared" ca="1" si="441"/>
        <v>Greater Than 8 Weeks Old</v>
      </c>
    </row>
    <row r="2122" spans="1:22" x14ac:dyDescent="0.35">
      <c r="A2122" s="2" t="s">
        <v>185</v>
      </c>
      <c r="B2122" s="5">
        <v>43691</v>
      </c>
      <c r="C2122" s="5" t="s">
        <v>378</v>
      </c>
      <c r="D2122" s="5" t="s">
        <v>379</v>
      </c>
      <c r="E2122" s="6">
        <v>1</v>
      </c>
      <c r="F2122" s="3">
        <v>129</v>
      </c>
      <c r="G2122" s="3">
        <v>40.17</v>
      </c>
      <c r="H2122" s="8">
        <f t="shared" si="429"/>
        <v>40.17</v>
      </c>
      <c r="I2122" s="3">
        <v>88.83</v>
      </c>
      <c r="J2122" s="4">
        <v>0.69</v>
      </c>
      <c r="K2122" s="2" t="str">
        <f t="shared" si="430"/>
        <v>Wednesday</v>
      </c>
      <c r="L2122" s="5">
        <f t="shared" si="431"/>
        <v>43694</v>
      </c>
      <c r="M2122" s="2" t="str">
        <f t="shared" si="432"/>
        <v>Saturday</v>
      </c>
      <c r="N2122" s="2" t="str">
        <f t="shared" si="433"/>
        <v>Saturday</v>
      </c>
      <c r="O2122" s="12">
        <f t="shared" si="434"/>
        <v>0</v>
      </c>
      <c r="P2122" s="11" t="str">
        <f t="shared" si="435"/>
        <v>High Cost per Unit</v>
      </c>
      <c r="Q2122" s="12">
        <f t="shared" si="436"/>
        <v>0</v>
      </c>
      <c r="R2122" s="12">
        <f t="shared" si="437"/>
        <v>0</v>
      </c>
      <c r="S2122" s="12">
        <f t="shared" si="438"/>
        <v>0</v>
      </c>
      <c r="T2122" s="12">
        <f t="shared" si="439"/>
        <v>0</v>
      </c>
      <c r="U2122" s="12">
        <f t="shared" si="440"/>
        <v>0</v>
      </c>
      <c r="V2122" s="13" t="str">
        <f t="shared" ca="1" si="441"/>
        <v>Greater Than 8 Weeks Old</v>
      </c>
    </row>
    <row r="2123" spans="1:22" x14ac:dyDescent="0.35">
      <c r="A2123" s="2" t="s">
        <v>185</v>
      </c>
      <c r="B2123" s="5">
        <v>43692</v>
      </c>
      <c r="C2123" s="5" t="s">
        <v>378</v>
      </c>
      <c r="D2123" s="5" t="s">
        <v>379</v>
      </c>
      <c r="E2123" s="6">
        <v>1</v>
      </c>
      <c r="F2123" s="3">
        <v>129</v>
      </c>
      <c r="G2123" s="3">
        <v>40.17</v>
      </c>
      <c r="H2123" s="8">
        <f t="shared" si="429"/>
        <v>40.17</v>
      </c>
      <c r="I2123" s="3">
        <v>88.83</v>
      </c>
      <c r="J2123" s="4">
        <v>0.69</v>
      </c>
      <c r="K2123" s="2" t="str">
        <f t="shared" si="430"/>
        <v>Thursday</v>
      </c>
      <c r="L2123" s="5">
        <f t="shared" si="431"/>
        <v>43695</v>
      </c>
      <c r="M2123" s="2" t="str">
        <f t="shared" si="432"/>
        <v>Sunday</v>
      </c>
      <c r="N2123" s="2" t="str">
        <f t="shared" si="433"/>
        <v>Monday</v>
      </c>
      <c r="O2123" s="12">
        <f t="shared" si="434"/>
        <v>0</v>
      </c>
      <c r="P2123" s="11" t="str">
        <f t="shared" si="435"/>
        <v>High Cost per Unit</v>
      </c>
      <c r="Q2123" s="12">
        <f t="shared" si="436"/>
        <v>0</v>
      </c>
      <c r="R2123" s="12">
        <f t="shared" si="437"/>
        <v>0</v>
      </c>
      <c r="S2123" s="12">
        <f t="shared" si="438"/>
        <v>0</v>
      </c>
      <c r="T2123" s="12">
        <f t="shared" si="439"/>
        <v>0</v>
      </c>
      <c r="U2123" s="12">
        <f t="shared" si="440"/>
        <v>0</v>
      </c>
      <c r="V2123" s="13" t="str">
        <f t="shared" ca="1" si="441"/>
        <v>Greater Than 8 Weeks Old</v>
      </c>
    </row>
    <row r="2124" spans="1:22" x14ac:dyDescent="0.35">
      <c r="A2124" s="2" t="s">
        <v>185</v>
      </c>
      <c r="B2124" s="5">
        <v>43695</v>
      </c>
      <c r="C2124" s="5" t="s">
        <v>378</v>
      </c>
      <c r="D2124" s="5" t="s">
        <v>379</v>
      </c>
      <c r="E2124" s="6">
        <v>2</v>
      </c>
      <c r="F2124" s="3">
        <v>258</v>
      </c>
      <c r="G2124" s="3">
        <v>80.34</v>
      </c>
      <c r="H2124" s="8">
        <f t="shared" si="429"/>
        <v>40.17</v>
      </c>
      <c r="I2124" s="3">
        <v>177.66</v>
      </c>
      <c r="J2124" s="4">
        <v>0.69</v>
      </c>
      <c r="K2124" s="2" t="str">
        <f t="shared" si="430"/>
        <v>Sunday</v>
      </c>
      <c r="L2124" s="5">
        <f t="shared" si="431"/>
        <v>43698</v>
      </c>
      <c r="M2124" s="2" t="str">
        <f t="shared" si="432"/>
        <v>Wednesday</v>
      </c>
      <c r="N2124" s="2" t="str">
        <f t="shared" si="433"/>
        <v>Wednesday</v>
      </c>
      <c r="O2124" s="12">
        <f t="shared" si="434"/>
        <v>0</v>
      </c>
      <c r="P2124" s="11" t="str">
        <f t="shared" si="435"/>
        <v>High Cost per Unit</v>
      </c>
      <c r="Q2124" s="12">
        <f t="shared" si="436"/>
        <v>0</v>
      </c>
      <c r="R2124" s="12">
        <f t="shared" si="437"/>
        <v>7.7399999999999993</v>
      </c>
      <c r="S2124" s="12">
        <f t="shared" si="438"/>
        <v>0</v>
      </c>
      <c r="T2124" s="12">
        <f t="shared" si="439"/>
        <v>0</v>
      </c>
      <c r="U2124" s="12">
        <f t="shared" si="440"/>
        <v>0</v>
      </c>
      <c r="V2124" s="13" t="str">
        <f t="shared" ca="1" si="441"/>
        <v>Greater Than 8 Weeks Old</v>
      </c>
    </row>
    <row r="2125" spans="1:22" x14ac:dyDescent="0.35">
      <c r="A2125" s="2" t="s">
        <v>185</v>
      </c>
      <c r="B2125" s="5">
        <v>43702</v>
      </c>
      <c r="C2125" s="5" t="s">
        <v>378</v>
      </c>
      <c r="D2125" s="5" t="s">
        <v>379</v>
      </c>
      <c r="E2125" s="6">
        <v>1</v>
      </c>
      <c r="F2125" s="3">
        <v>129</v>
      </c>
      <c r="G2125" s="3">
        <v>40.17</v>
      </c>
      <c r="H2125" s="8">
        <f t="shared" si="429"/>
        <v>40.17</v>
      </c>
      <c r="I2125" s="3">
        <v>88.83</v>
      </c>
      <c r="J2125" s="4">
        <v>0.69</v>
      </c>
      <c r="K2125" s="2" t="str">
        <f t="shared" si="430"/>
        <v>Sunday</v>
      </c>
      <c r="L2125" s="5">
        <f t="shared" si="431"/>
        <v>43705</v>
      </c>
      <c r="M2125" s="2" t="str">
        <f t="shared" si="432"/>
        <v>Wednesday</v>
      </c>
      <c r="N2125" s="2" t="str">
        <f t="shared" si="433"/>
        <v>Wednesday</v>
      </c>
      <c r="O2125" s="12">
        <f t="shared" si="434"/>
        <v>0</v>
      </c>
      <c r="P2125" s="11" t="str">
        <f t="shared" si="435"/>
        <v>High Cost per Unit</v>
      </c>
      <c r="Q2125" s="12">
        <f t="shared" si="436"/>
        <v>0</v>
      </c>
      <c r="R2125" s="12">
        <f t="shared" si="437"/>
        <v>0</v>
      </c>
      <c r="S2125" s="12">
        <f t="shared" si="438"/>
        <v>0</v>
      </c>
      <c r="T2125" s="12">
        <f t="shared" si="439"/>
        <v>0</v>
      </c>
      <c r="U2125" s="12">
        <f t="shared" si="440"/>
        <v>0</v>
      </c>
      <c r="V2125" s="13" t="str">
        <f t="shared" ca="1" si="441"/>
        <v>Greater Than 8 Weeks Old</v>
      </c>
    </row>
    <row r="2126" spans="1:22" x14ac:dyDescent="0.35">
      <c r="A2126" s="2" t="s">
        <v>185</v>
      </c>
      <c r="B2126" s="5">
        <v>43708</v>
      </c>
      <c r="C2126" s="5" t="s">
        <v>378</v>
      </c>
      <c r="D2126" s="5" t="s">
        <v>379</v>
      </c>
      <c r="E2126" s="6">
        <v>1</v>
      </c>
      <c r="F2126" s="3">
        <v>129</v>
      </c>
      <c r="G2126" s="3">
        <v>40.17</v>
      </c>
      <c r="H2126" s="8">
        <f t="shared" si="429"/>
        <v>40.17</v>
      </c>
      <c r="I2126" s="3">
        <v>88.83</v>
      </c>
      <c r="J2126" s="4">
        <v>0.69</v>
      </c>
      <c r="K2126" s="2" t="str">
        <f t="shared" si="430"/>
        <v>Saturday</v>
      </c>
      <c r="L2126" s="5">
        <f t="shared" si="431"/>
        <v>43711</v>
      </c>
      <c r="M2126" s="2" t="str">
        <f t="shared" si="432"/>
        <v>Tuesday</v>
      </c>
      <c r="N2126" s="2" t="str">
        <f t="shared" si="433"/>
        <v>Tuesday</v>
      </c>
      <c r="O2126" s="12">
        <f t="shared" si="434"/>
        <v>0</v>
      </c>
      <c r="P2126" s="11" t="str">
        <f t="shared" si="435"/>
        <v>High Cost per Unit</v>
      </c>
      <c r="Q2126" s="12">
        <f t="shared" si="436"/>
        <v>0</v>
      </c>
      <c r="R2126" s="12">
        <f t="shared" si="437"/>
        <v>0</v>
      </c>
      <c r="S2126" s="12">
        <f t="shared" si="438"/>
        <v>0</v>
      </c>
      <c r="T2126" s="12">
        <f t="shared" si="439"/>
        <v>0</v>
      </c>
      <c r="U2126" s="12">
        <f t="shared" si="440"/>
        <v>0</v>
      </c>
      <c r="V2126" s="13" t="str">
        <f t="shared" ca="1" si="441"/>
        <v>Greater Than 8 Weeks Old</v>
      </c>
    </row>
    <row r="2127" spans="1:22" x14ac:dyDescent="0.35">
      <c r="A2127" s="2" t="s">
        <v>108</v>
      </c>
      <c r="B2127" s="5">
        <v>43679</v>
      </c>
      <c r="C2127" s="5" t="s">
        <v>369</v>
      </c>
      <c r="D2127" s="5" t="s">
        <v>394</v>
      </c>
      <c r="E2127" s="6">
        <v>2</v>
      </c>
      <c r="F2127" s="3">
        <v>138</v>
      </c>
      <c r="G2127" s="3">
        <v>30</v>
      </c>
      <c r="H2127" s="8">
        <f t="shared" si="429"/>
        <v>15</v>
      </c>
      <c r="I2127" s="3">
        <v>108</v>
      </c>
      <c r="J2127" s="4">
        <v>0.78</v>
      </c>
      <c r="K2127" s="2" t="str">
        <f t="shared" si="430"/>
        <v>Friday</v>
      </c>
      <c r="L2127" s="5">
        <f t="shared" si="431"/>
        <v>43682</v>
      </c>
      <c r="M2127" s="2" t="str">
        <f t="shared" si="432"/>
        <v>Monday</v>
      </c>
      <c r="N2127" s="2" t="str">
        <f t="shared" si="433"/>
        <v>Monday</v>
      </c>
      <c r="O2127" s="12">
        <f t="shared" si="434"/>
        <v>0</v>
      </c>
      <c r="P2127" s="11" t="str">
        <f t="shared" si="435"/>
        <v>Low Cost per Unit</v>
      </c>
      <c r="Q2127" s="12">
        <f t="shared" si="436"/>
        <v>0</v>
      </c>
      <c r="R2127" s="12">
        <f t="shared" si="437"/>
        <v>4.1399999999999997</v>
      </c>
      <c r="S2127" s="12">
        <f t="shared" si="438"/>
        <v>0</v>
      </c>
      <c r="T2127" s="12">
        <f t="shared" si="439"/>
        <v>0</v>
      </c>
      <c r="U2127" s="12">
        <f t="shared" si="440"/>
        <v>0</v>
      </c>
      <c r="V2127" s="13" t="str">
        <f t="shared" ca="1" si="441"/>
        <v>Greater Than 8 Weeks Old</v>
      </c>
    </row>
    <row r="2128" spans="1:22" x14ac:dyDescent="0.35">
      <c r="A2128" s="2" t="s">
        <v>108</v>
      </c>
      <c r="B2128" s="5">
        <v>43680</v>
      </c>
      <c r="C2128" s="5" t="s">
        <v>369</v>
      </c>
      <c r="D2128" s="5" t="s">
        <v>394</v>
      </c>
      <c r="E2128" s="6">
        <v>1</v>
      </c>
      <c r="F2128" s="3">
        <v>69</v>
      </c>
      <c r="G2128" s="3">
        <v>15</v>
      </c>
      <c r="H2128" s="8">
        <f t="shared" si="429"/>
        <v>15</v>
      </c>
      <c r="I2128" s="3">
        <v>54</v>
      </c>
      <c r="J2128" s="4">
        <v>0.78</v>
      </c>
      <c r="K2128" s="2" t="str">
        <f t="shared" si="430"/>
        <v>Saturday</v>
      </c>
      <c r="L2128" s="5">
        <f t="shared" si="431"/>
        <v>43683</v>
      </c>
      <c r="M2128" s="2" t="str">
        <f t="shared" si="432"/>
        <v>Tuesday</v>
      </c>
      <c r="N2128" s="2" t="str">
        <f t="shared" si="433"/>
        <v>Tuesday</v>
      </c>
      <c r="O2128" s="12">
        <f t="shared" si="434"/>
        <v>0</v>
      </c>
      <c r="P2128" s="11" t="str">
        <f t="shared" si="435"/>
        <v>Low Cost per Unit</v>
      </c>
      <c r="Q2128" s="12">
        <f t="shared" si="436"/>
        <v>0</v>
      </c>
      <c r="R2128" s="12">
        <f t="shared" si="437"/>
        <v>0</v>
      </c>
      <c r="S2128" s="12">
        <f t="shared" si="438"/>
        <v>0</v>
      </c>
      <c r="T2128" s="12">
        <f t="shared" si="439"/>
        <v>6.9</v>
      </c>
      <c r="U2128" s="12">
        <f t="shared" si="440"/>
        <v>0</v>
      </c>
      <c r="V2128" s="13" t="str">
        <f t="shared" ca="1" si="441"/>
        <v>Greater Than 8 Weeks Old</v>
      </c>
    </row>
    <row r="2129" spans="1:22" x14ac:dyDescent="0.35">
      <c r="A2129" s="2" t="s">
        <v>108</v>
      </c>
      <c r="B2129" s="5">
        <v>43681</v>
      </c>
      <c r="C2129" s="5" t="s">
        <v>369</v>
      </c>
      <c r="D2129" s="5" t="s">
        <v>394</v>
      </c>
      <c r="E2129" s="6">
        <v>2</v>
      </c>
      <c r="F2129" s="3">
        <v>138</v>
      </c>
      <c r="G2129" s="3">
        <v>30</v>
      </c>
      <c r="H2129" s="8">
        <f t="shared" si="429"/>
        <v>15</v>
      </c>
      <c r="I2129" s="3">
        <v>108</v>
      </c>
      <c r="J2129" s="4">
        <v>0.78</v>
      </c>
      <c r="K2129" s="2" t="str">
        <f t="shared" si="430"/>
        <v>Sunday</v>
      </c>
      <c r="L2129" s="5">
        <f t="shared" si="431"/>
        <v>43684</v>
      </c>
      <c r="M2129" s="2" t="str">
        <f t="shared" si="432"/>
        <v>Wednesday</v>
      </c>
      <c r="N2129" s="2" t="str">
        <f t="shared" si="433"/>
        <v>Wednesday</v>
      </c>
      <c r="O2129" s="12">
        <f t="shared" si="434"/>
        <v>0</v>
      </c>
      <c r="P2129" s="11" t="str">
        <f t="shared" si="435"/>
        <v>Low Cost per Unit</v>
      </c>
      <c r="Q2129" s="12">
        <f t="shared" si="436"/>
        <v>0</v>
      </c>
      <c r="R2129" s="12">
        <f t="shared" si="437"/>
        <v>4.1399999999999997</v>
      </c>
      <c r="S2129" s="12">
        <f t="shared" si="438"/>
        <v>0</v>
      </c>
      <c r="T2129" s="12">
        <f t="shared" si="439"/>
        <v>0</v>
      </c>
      <c r="U2129" s="12">
        <f t="shared" si="440"/>
        <v>0</v>
      </c>
      <c r="V2129" s="13" t="str">
        <f t="shared" ca="1" si="441"/>
        <v>Greater Than 8 Weeks Old</v>
      </c>
    </row>
    <row r="2130" spans="1:22" x14ac:dyDescent="0.35">
      <c r="A2130" s="2" t="s">
        <v>108</v>
      </c>
      <c r="B2130" s="5">
        <v>43682</v>
      </c>
      <c r="C2130" s="5" t="s">
        <v>369</v>
      </c>
      <c r="D2130" s="5" t="s">
        <v>394</v>
      </c>
      <c r="E2130" s="6">
        <v>1</v>
      </c>
      <c r="F2130" s="3">
        <v>69</v>
      </c>
      <c r="G2130" s="3">
        <v>15</v>
      </c>
      <c r="H2130" s="8">
        <f t="shared" si="429"/>
        <v>15</v>
      </c>
      <c r="I2130" s="3">
        <v>54</v>
      </c>
      <c r="J2130" s="4">
        <v>0.78</v>
      </c>
      <c r="K2130" s="2" t="str">
        <f t="shared" si="430"/>
        <v>Monday</v>
      </c>
      <c r="L2130" s="5">
        <f t="shared" si="431"/>
        <v>43685</v>
      </c>
      <c r="M2130" s="2" t="str">
        <f t="shared" si="432"/>
        <v>Thursday</v>
      </c>
      <c r="N2130" s="2" t="str">
        <f t="shared" si="433"/>
        <v>Thursday</v>
      </c>
      <c r="O2130" s="12">
        <f t="shared" si="434"/>
        <v>0</v>
      </c>
      <c r="P2130" s="11" t="str">
        <f t="shared" si="435"/>
        <v>Low Cost per Unit</v>
      </c>
      <c r="Q2130" s="12">
        <f t="shared" si="436"/>
        <v>0</v>
      </c>
      <c r="R2130" s="12">
        <f t="shared" si="437"/>
        <v>0</v>
      </c>
      <c r="S2130" s="12">
        <f t="shared" si="438"/>
        <v>0</v>
      </c>
      <c r="T2130" s="12">
        <f t="shared" si="439"/>
        <v>0</v>
      </c>
      <c r="U2130" s="12">
        <f t="shared" si="440"/>
        <v>0</v>
      </c>
      <c r="V2130" s="13" t="str">
        <f t="shared" ca="1" si="441"/>
        <v>Greater Than 8 Weeks Old</v>
      </c>
    </row>
    <row r="2131" spans="1:22" x14ac:dyDescent="0.35">
      <c r="A2131" s="2" t="s">
        <v>108</v>
      </c>
      <c r="B2131" s="5">
        <v>43685</v>
      </c>
      <c r="C2131" s="5" t="s">
        <v>369</v>
      </c>
      <c r="D2131" s="5" t="s">
        <v>394</v>
      </c>
      <c r="E2131" s="6">
        <v>1</v>
      </c>
      <c r="F2131" s="3">
        <v>69</v>
      </c>
      <c r="G2131" s="3">
        <v>15</v>
      </c>
      <c r="H2131" s="8">
        <f t="shared" si="429"/>
        <v>15</v>
      </c>
      <c r="I2131" s="3">
        <v>54</v>
      </c>
      <c r="J2131" s="4">
        <v>0.78</v>
      </c>
      <c r="K2131" s="2" t="str">
        <f t="shared" si="430"/>
        <v>Thursday</v>
      </c>
      <c r="L2131" s="5">
        <f t="shared" si="431"/>
        <v>43688</v>
      </c>
      <c r="M2131" s="2" t="str">
        <f t="shared" si="432"/>
        <v>Sunday</v>
      </c>
      <c r="N2131" s="2" t="str">
        <f t="shared" si="433"/>
        <v>Monday</v>
      </c>
      <c r="O2131" s="12">
        <f t="shared" si="434"/>
        <v>0</v>
      </c>
      <c r="P2131" s="11" t="str">
        <f t="shared" si="435"/>
        <v>Low Cost per Unit</v>
      </c>
      <c r="Q2131" s="12">
        <f t="shared" si="436"/>
        <v>0</v>
      </c>
      <c r="R2131" s="12">
        <f t="shared" si="437"/>
        <v>0</v>
      </c>
      <c r="S2131" s="12">
        <f t="shared" si="438"/>
        <v>0</v>
      </c>
      <c r="T2131" s="12">
        <f t="shared" si="439"/>
        <v>0</v>
      </c>
      <c r="U2131" s="12">
        <f t="shared" si="440"/>
        <v>0</v>
      </c>
      <c r="V2131" s="13" t="str">
        <f t="shared" ca="1" si="441"/>
        <v>Greater Than 8 Weeks Old</v>
      </c>
    </row>
    <row r="2132" spans="1:22" x14ac:dyDescent="0.35">
      <c r="A2132" s="2" t="s">
        <v>108</v>
      </c>
      <c r="B2132" s="5">
        <v>43686</v>
      </c>
      <c r="C2132" s="5" t="s">
        <v>369</v>
      </c>
      <c r="D2132" s="5" t="s">
        <v>394</v>
      </c>
      <c r="E2132" s="6">
        <v>1</v>
      </c>
      <c r="F2132" s="3">
        <v>69</v>
      </c>
      <c r="G2132" s="3">
        <v>15</v>
      </c>
      <c r="H2132" s="8">
        <f t="shared" si="429"/>
        <v>15</v>
      </c>
      <c r="I2132" s="3">
        <v>54</v>
      </c>
      <c r="J2132" s="4">
        <v>0.78</v>
      </c>
      <c r="K2132" s="2" t="str">
        <f t="shared" si="430"/>
        <v>Friday</v>
      </c>
      <c r="L2132" s="5">
        <f t="shared" si="431"/>
        <v>43689</v>
      </c>
      <c r="M2132" s="2" t="str">
        <f t="shared" si="432"/>
        <v>Monday</v>
      </c>
      <c r="N2132" s="2" t="str">
        <f t="shared" si="433"/>
        <v>Monday</v>
      </c>
      <c r="O2132" s="12">
        <f t="shared" si="434"/>
        <v>0</v>
      </c>
      <c r="P2132" s="11" t="str">
        <f t="shared" si="435"/>
        <v>Low Cost per Unit</v>
      </c>
      <c r="Q2132" s="12">
        <f t="shared" si="436"/>
        <v>0</v>
      </c>
      <c r="R2132" s="12">
        <f t="shared" si="437"/>
        <v>0</v>
      </c>
      <c r="S2132" s="12">
        <f t="shared" si="438"/>
        <v>0</v>
      </c>
      <c r="T2132" s="12">
        <f t="shared" si="439"/>
        <v>0</v>
      </c>
      <c r="U2132" s="12">
        <f t="shared" si="440"/>
        <v>0</v>
      </c>
      <c r="V2132" s="13" t="str">
        <f t="shared" ca="1" si="441"/>
        <v>Greater Than 8 Weeks Old</v>
      </c>
    </row>
    <row r="2133" spans="1:22" x14ac:dyDescent="0.35">
      <c r="A2133" s="2" t="s">
        <v>108</v>
      </c>
      <c r="B2133" s="5">
        <v>43687</v>
      </c>
      <c r="C2133" s="5" t="s">
        <v>369</v>
      </c>
      <c r="D2133" s="5" t="s">
        <v>394</v>
      </c>
      <c r="E2133" s="6">
        <v>1</v>
      </c>
      <c r="F2133" s="3">
        <v>69</v>
      </c>
      <c r="G2133" s="3">
        <v>15</v>
      </c>
      <c r="H2133" s="8">
        <f t="shared" si="429"/>
        <v>15</v>
      </c>
      <c r="I2133" s="3">
        <v>54</v>
      </c>
      <c r="J2133" s="4">
        <v>0.78</v>
      </c>
      <c r="K2133" s="2" t="str">
        <f t="shared" si="430"/>
        <v>Saturday</v>
      </c>
      <c r="L2133" s="5">
        <f t="shared" si="431"/>
        <v>43690</v>
      </c>
      <c r="M2133" s="2" t="str">
        <f t="shared" si="432"/>
        <v>Tuesday</v>
      </c>
      <c r="N2133" s="2" t="str">
        <f t="shared" si="433"/>
        <v>Tuesday</v>
      </c>
      <c r="O2133" s="12">
        <f t="shared" si="434"/>
        <v>0</v>
      </c>
      <c r="P2133" s="11" t="str">
        <f t="shared" si="435"/>
        <v>Low Cost per Unit</v>
      </c>
      <c r="Q2133" s="12">
        <f t="shared" si="436"/>
        <v>0</v>
      </c>
      <c r="R2133" s="12">
        <f t="shared" si="437"/>
        <v>0</v>
      </c>
      <c r="S2133" s="12">
        <f t="shared" si="438"/>
        <v>0</v>
      </c>
      <c r="T2133" s="12">
        <f t="shared" si="439"/>
        <v>6.9</v>
      </c>
      <c r="U2133" s="12">
        <f t="shared" si="440"/>
        <v>0</v>
      </c>
      <c r="V2133" s="13" t="str">
        <f t="shared" ca="1" si="441"/>
        <v>Greater Than 8 Weeks Old</v>
      </c>
    </row>
    <row r="2134" spans="1:22" x14ac:dyDescent="0.35">
      <c r="A2134" s="2" t="s">
        <v>108</v>
      </c>
      <c r="B2134" s="5">
        <v>43688</v>
      </c>
      <c r="C2134" s="5" t="s">
        <v>369</v>
      </c>
      <c r="D2134" s="5" t="s">
        <v>394</v>
      </c>
      <c r="E2134" s="6">
        <v>2</v>
      </c>
      <c r="F2134" s="3">
        <v>138</v>
      </c>
      <c r="G2134" s="3">
        <v>30</v>
      </c>
      <c r="H2134" s="8">
        <f t="shared" si="429"/>
        <v>15</v>
      </c>
      <c r="I2134" s="3">
        <v>108</v>
      </c>
      <c r="J2134" s="4">
        <v>0.78</v>
      </c>
      <c r="K2134" s="2" t="str">
        <f t="shared" si="430"/>
        <v>Sunday</v>
      </c>
      <c r="L2134" s="5">
        <f t="shared" si="431"/>
        <v>43691</v>
      </c>
      <c r="M2134" s="2" t="str">
        <f t="shared" si="432"/>
        <v>Wednesday</v>
      </c>
      <c r="N2134" s="2" t="str">
        <f t="shared" si="433"/>
        <v>Wednesday</v>
      </c>
      <c r="O2134" s="12">
        <f t="shared" si="434"/>
        <v>0</v>
      </c>
      <c r="P2134" s="11" t="str">
        <f t="shared" si="435"/>
        <v>Low Cost per Unit</v>
      </c>
      <c r="Q2134" s="12">
        <f t="shared" si="436"/>
        <v>0</v>
      </c>
      <c r="R2134" s="12">
        <f t="shared" si="437"/>
        <v>4.1399999999999997</v>
      </c>
      <c r="S2134" s="12">
        <f t="shared" si="438"/>
        <v>0</v>
      </c>
      <c r="T2134" s="12">
        <f t="shared" si="439"/>
        <v>0</v>
      </c>
      <c r="U2134" s="12">
        <f t="shared" si="440"/>
        <v>0</v>
      </c>
      <c r="V2134" s="13" t="str">
        <f t="shared" ca="1" si="441"/>
        <v>Greater Than 8 Weeks Old</v>
      </c>
    </row>
    <row r="2135" spans="1:22" x14ac:dyDescent="0.35">
      <c r="A2135" s="2" t="s">
        <v>108</v>
      </c>
      <c r="B2135" s="5">
        <v>43691</v>
      </c>
      <c r="C2135" s="5" t="s">
        <v>369</v>
      </c>
      <c r="D2135" s="5" t="s">
        <v>394</v>
      </c>
      <c r="E2135" s="6">
        <v>1</v>
      </c>
      <c r="F2135" s="3">
        <v>69</v>
      </c>
      <c r="G2135" s="3">
        <v>15</v>
      </c>
      <c r="H2135" s="8">
        <f t="shared" si="429"/>
        <v>15</v>
      </c>
      <c r="I2135" s="3">
        <v>54</v>
      </c>
      <c r="J2135" s="4">
        <v>0.78</v>
      </c>
      <c r="K2135" s="2" t="str">
        <f t="shared" si="430"/>
        <v>Wednesday</v>
      </c>
      <c r="L2135" s="5">
        <f t="shared" si="431"/>
        <v>43694</v>
      </c>
      <c r="M2135" s="2" t="str">
        <f t="shared" si="432"/>
        <v>Saturday</v>
      </c>
      <c r="N2135" s="2" t="str">
        <f t="shared" si="433"/>
        <v>Saturday</v>
      </c>
      <c r="O2135" s="12">
        <f t="shared" si="434"/>
        <v>0</v>
      </c>
      <c r="P2135" s="11" t="str">
        <f t="shared" si="435"/>
        <v>Low Cost per Unit</v>
      </c>
      <c r="Q2135" s="12">
        <f t="shared" si="436"/>
        <v>0</v>
      </c>
      <c r="R2135" s="12">
        <f t="shared" si="437"/>
        <v>0</v>
      </c>
      <c r="S2135" s="12">
        <f t="shared" si="438"/>
        <v>0</v>
      </c>
      <c r="T2135" s="12">
        <f t="shared" si="439"/>
        <v>0</v>
      </c>
      <c r="U2135" s="12">
        <f t="shared" si="440"/>
        <v>0</v>
      </c>
      <c r="V2135" s="13" t="str">
        <f t="shared" ca="1" si="441"/>
        <v>Greater Than 8 Weeks Old</v>
      </c>
    </row>
    <row r="2136" spans="1:22" x14ac:dyDescent="0.35">
      <c r="A2136" s="2" t="s">
        <v>108</v>
      </c>
      <c r="B2136" s="5">
        <v>43692</v>
      </c>
      <c r="C2136" s="5" t="s">
        <v>369</v>
      </c>
      <c r="D2136" s="5" t="s">
        <v>394</v>
      </c>
      <c r="E2136" s="6">
        <v>1</v>
      </c>
      <c r="F2136" s="3">
        <v>69</v>
      </c>
      <c r="G2136" s="3">
        <v>15</v>
      </c>
      <c r="H2136" s="8">
        <f t="shared" si="429"/>
        <v>15</v>
      </c>
      <c r="I2136" s="3">
        <v>54</v>
      </c>
      <c r="J2136" s="4">
        <v>0.78</v>
      </c>
      <c r="K2136" s="2" t="str">
        <f t="shared" si="430"/>
        <v>Thursday</v>
      </c>
      <c r="L2136" s="5">
        <f t="shared" si="431"/>
        <v>43695</v>
      </c>
      <c r="M2136" s="2" t="str">
        <f t="shared" si="432"/>
        <v>Sunday</v>
      </c>
      <c r="N2136" s="2" t="str">
        <f t="shared" si="433"/>
        <v>Monday</v>
      </c>
      <c r="O2136" s="12">
        <f t="shared" si="434"/>
        <v>0</v>
      </c>
      <c r="P2136" s="11" t="str">
        <f t="shared" si="435"/>
        <v>Low Cost per Unit</v>
      </c>
      <c r="Q2136" s="12">
        <f t="shared" si="436"/>
        <v>0</v>
      </c>
      <c r="R2136" s="12">
        <f t="shared" si="437"/>
        <v>0</v>
      </c>
      <c r="S2136" s="12">
        <f t="shared" si="438"/>
        <v>0</v>
      </c>
      <c r="T2136" s="12">
        <f t="shared" si="439"/>
        <v>0</v>
      </c>
      <c r="U2136" s="12">
        <f t="shared" si="440"/>
        <v>0</v>
      </c>
      <c r="V2136" s="13" t="str">
        <f t="shared" ca="1" si="441"/>
        <v>Greater Than 8 Weeks Old</v>
      </c>
    </row>
    <row r="2137" spans="1:22" x14ac:dyDescent="0.35">
      <c r="A2137" s="2" t="s">
        <v>108</v>
      </c>
      <c r="B2137" s="5">
        <v>43693</v>
      </c>
      <c r="C2137" s="5" t="s">
        <v>369</v>
      </c>
      <c r="D2137" s="5" t="s">
        <v>394</v>
      </c>
      <c r="E2137" s="6">
        <v>1</v>
      </c>
      <c r="F2137" s="3">
        <v>69</v>
      </c>
      <c r="G2137" s="3">
        <v>15</v>
      </c>
      <c r="H2137" s="8">
        <f t="shared" si="429"/>
        <v>15</v>
      </c>
      <c r="I2137" s="3">
        <v>54</v>
      </c>
      <c r="J2137" s="4">
        <v>0.78</v>
      </c>
      <c r="K2137" s="2" t="str">
        <f t="shared" si="430"/>
        <v>Friday</v>
      </c>
      <c r="L2137" s="5">
        <f t="shared" si="431"/>
        <v>43696</v>
      </c>
      <c r="M2137" s="2" t="str">
        <f t="shared" si="432"/>
        <v>Monday</v>
      </c>
      <c r="N2137" s="2" t="str">
        <f t="shared" si="433"/>
        <v>Monday</v>
      </c>
      <c r="O2137" s="12">
        <f t="shared" si="434"/>
        <v>0</v>
      </c>
      <c r="P2137" s="11" t="str">
        <f t="shared" si="435"/>
        <v>Low Cost per Unit</v>
      </c>
      <c r="Q2137" s="12">
        <f t="shared" si="436"/>
        <v>0</v>
      </c>
      <c r="R2137" s="12">
        <f t="shared" si="437"/>
        <v>0</v>
      </c>
      <c r="S2137" s="12">
        <f t="shared" si="438"/>
        <v>0</v>
      </c>
      <c r="T2137" s="12">
        <f t="shared" si="439"/>
        <v>0</v>
      </c>
      <c r="U2137" s="12">
        <f t="shared" si="440"/>
        <v>0</v>
      </c>
      <c r="V2137" s="13" t="str">
        <f t="shared" ca="1" si="441"/>
        <v>Greater Than 8 Weeks Old</v>
      </c>
    </row>
    <row r="2138" spans="1:22" x14ac:dyDescent="0.35">
      <c r="A2138" s="2" t="s">
        <v>108</v>
      </c>
      <c r="B2138" s="5">
        <v>43694</v>
      </c>
      <c r="C2138" s="5" t="s">
        <v>369</v>
      </c>
      <c r="D2138" s="5" t="s">
        <v>394</v>
      </c>
      <c r="E2138" s="6">
        <v>1</v>
      </c>
      <c r="F2138" s="3">
        <v>69</v>
      </c>
      <c r="G2138" s="3">
        <v>15</v>
      </c>
      <c r="H2138" s="8">
        <f t="shared" si="429"/>
        <v>15</v>
      </c>
      <c r="I2138" s="3">
        <v>54</v>
      </c>
      <c r="J2138" s="4">
        <v>0.78</v>
      </c>
      <c r="K2138" s="2" t="str">
        <f t="shared" si="430"/>
        <v>Saturday</v>
      </c>
      <c r="L2138" s="5">
        <f t="shared" si="431"/>
        <v>43697</v>
      </c>
      <c r="M2138" s="2" t="str">
        <f t="shared" si="432"/>
        <v>Tuesday</v>
      </c>
      <c r="N2138" s="2" t="str">
        <f t="shared" si="433"/>
        <v>Tuesday</v>
      </c>
      <c r="O2138" s="12">
        <f t="shared" si="434"/>
        <v>0</v>
      </c>
      <c r="P2138" s="11" t="str">
        <f t="shared" si="435"/>
        <v>Low Cost per Unit</v>
      </c>
      <c r="Q2138" s="12">
        <f t="shared" si="436"/>
        <v>0</v>
      </c>
      <c r="R2138" s="12">
        <f t="shared" si="437"/>
        <v>0</v>
      </c>
      <c r="S2138" s="12">
        <f t="shared" si="438"/>
        <v>0</v>
      </c>
      <c r="T2138" s="12">
        <f t="shared" si="439"/>
        <v>6.9</v>
      </c>
      <c r="U2138" s="12">
        <f t="shared" si="440"/>
        <v>0</v>
      </c>
      <c r="V2138" s="13" t="str">
        <f t="shared" ca="1" si="441"/>
        <v>Greater Than 8 Weeks Old</v>
      </c>
    </row>
    <row r="2139" spans="1:22" x14ac:dyDescent="0.35">
      <c r="A2139" s="2" t="s">
        <v>108</v>
      </c>
      <c r="B2139" s="5">
        <v>43695</v>
      </c>
      <c r="C2139" s="5" t="s">
        <v>369</v>
      </c>
      <c r="D2139" s="5" t="s">
        <v>394</v>
      </c>
      <c r="E2139" s="6">
        <v>1</v>
      </c>
      <c r="F2139" s="3">
        <v>69</v>
      </c>
      <c r="G2139" s="3">
        <v>15</v>
      </c>
      <c r="H2139" s="8">
        <f t="shared" si="429"/>
        <v>15</v>
      </c>
      <c r="I2139" s="3">
        <v>54</v>
      </c>
      <c r="J2139" s="4">
        <v>0.78</v>
      </c>
      <c r="K2139" s="2" t="str">
        <f t="shared" si="430"/>
        <v>Sunday</v>
      </c>
      <c r="L2139" s="5">
        <f t="shared" si="431"/>
        <v>43698</v>
      </c>
      <c r="M2139" s="2" t="str">
        <f t="shared" si="432"/>
        <v>Wednesday</v>
      </c>
      <c r="N2139" s="2" t="str">
        <f t="shared" si="433"/>
        <v>Wednesday</v>
      </c>
      <c r="O2139" s="12">
        <f t="shared" si="434"/>
        <v>0</v>
      </c>
      <c r="P2139" s="11" t="str">
        <f t="shared" si="435"/>
        <v>Low Cost per Unit</v>
      </c>
      <c r="Q2139" s="12">
        <f t="shared" si="436"/>
        <v>0</v>
      </c>
      <c r="R2139" s="12">
        <f t="shared" si="437"/>
        <v>0</v>
      </c>
      <c r="S2139" s="12">
        <f t="shared" si="438"/>
        <v>0</v>
      </c>
      <c r="T2139" s="12">
        <f t="shared" si="439"/>
        <v>0</v>
      </c>
      <c r="U2139" s="12">
        <f t="shared" si="440"/>
        <v>0</v>
      </c>
      <c r="V2139" s="13" t="str">
        <f t="shared" ca="1" si="441"/>
        <v>Greater Than 8 Weeks Old</v>
      </c>
    </row>
    <row r="2140" spans="1:22" x14ac:dyDescent="0.35">
      <c r="A2140" s="2" t="s">
        <v>108</v>
      </c>
      <c r="B2140" s="5">
        <v>43698</v>
      </c>
      <c r="C2140" s="5" t="s">
        <v>369</v>
      </c>
      <c r="D2140" s="5" t="s">
        <v>394</v>
      </c>
      <c r="E2140" s="6">
        <v>1</v>
      </c>
      <c r="F2140" s="3">
        <v>69</v>
      </c>
      <c r="G2140" s="3">
        <v>15</v>
      </c>
      <c r="H2140" s="8">
        <f t="shared" si="429"/>
        <v>15</v>
      </c>
      <c r="I2140" s="3">
        <v>54</v>
      </c>
      <c r="J2140" s="4">
        <v>0.78</v>
      </c>
      <c r="K2140" s="2" t="str">
        <f t="shared" si="430"/>
        <v>Wednesday</v>
      </c>
      <c r="L2140" s="5">
        <f t="shared" si="431"/>
        <v>43701</v>
      </c>
      <c r="M2140" s="2" t="str">
        <f t="shared" si="432"/>
        <v>Saturday</v>
      </c>
      <c r="N2140" s="2" t="str">
        <f t="shared" si="433"/>
        <v>Saturday</v>
      </c>
      <c r="O2140" s="12">
        <f t="shared" si="434"/>
        <v>0</v>
      </c>
      <c r="P2140" s="11" t="str">
        <f t="shared" si="435"/>
        <v>Low Cost per Unit</v>
      </c>
      <c r="Q2140" s="12">
        <f t="shared" si="436"/>
        <v>0</v>
      </c>
      <c r="R2140" s="12">
        <f t="shared" si="437"/>
        <v>0</v>
      </c>
      <c r="S2140" s="12">
        <f t="shared" si="438"/>
        <v>0</v>
      </c>
      <c r="T2140" s="12">
        <f t="shared" si="439"/>
        <v>0</v>
      </c>
      <c r="U2140" s="12">
        <f t="shared" si="440"/>
        <v>0</v>
      </c>
      <c r="V2140" s="13" t="str">
        <f t="shared" ca="1" si="441"/>
        <v>Greater Than 8 Weeks Old</v>
      </c>
    </row>
    <row r="2141" spans="1:22" x14ac:dyDescent="0.35">
      <c r="A2141" s="2" t="s">
        <v>108</v>
      </c>
      <c r="B2141" s="5">
        <v>43701</v>
      </c>
      <c r="C2141" s="5" t="s">
        <v>369</v>
      </c>
      <c r="D2141" s="5" t="s">
        <v>394</v>
      </c>
      <c r="E2141" s="6">
        <v>1</v>
      </c>
      <c r="F2141" s="3">
        <v>69</v>
      </c>
      <c r="G2141" s="3">
        <v>15</v>
      </c>
      <c r="H2141" s="8">
        <f t="shared" si="429"/>
        <v>15</v>
      </c>
      <c r="I2141" s="3">
        <v>54</v>
      </c>
      <c r="J2141" s="4">
        <v>0.78</v>
      </c>
      <c r="K2141" s="2" t="str">
        <f t="shared" si="430"/>
        <v>Saturday</v>
      </c>
      <c r="L2141" s="5">
        <f t="shared" si="431"/>
        <v>43704</v>
      </c>
      <c r="M2141" s="2" t="str">
        <f t="shared" si="432"/>
        <v>Tuesday</v>
      </c>
      <c r="N2141" s="2" t="str">
        <f t="shared" si="433"/>
        <v>Tuesday</v>
      </c>
      <c r="O2141" s="12">
        <f t="shared" si="434"/>
        <v>0</v>
      </c>
      <c r="P2141" s="11" t="str">
        <f t="shared" si="435"/>
        <v>Low Cost per Unit</v>
      </c>
      <c r="Q2141" s="12">
        <f t="shared" si="436"/>
        <v>0</v>
      </c>
      <c r="R2141" s="12">
        <f t="shared" si="437"/>
        <v>0</v>
      </c>
      <c r="S2141" s="12">
        <f t="shared" si="438"/>
        <v>0</v>
      </c>
      <c r="T2141" s="12">
        <f t="shared" si="439"/>
        <v>6.9</v>
      </c>
      <c r="U2141" s="12">
        <f t="shared" si="440"/>
        <v>0</v>
      </c>
      <c r="V2141" s="13" t="str">
        <f t="shared" ca="1" si="441"/>
        <v>Greater Than 8 Weeks Old</v>
      </c>
    </row>
    <row r="2142" spans="1:22" x14ac:dyDescent="0.35">
      <c r="A2142" s="2" t="s">
        <v>108</v>
      </c>
      <c r="B2142" s="5">
        <v>43702</v>
      </c>
      <c r="C2142" s="5" t="s">
        <v>369</v>
      </c>
      <c r="D2142" s="5" t="s">
        <v>394</v>
      </c>
      <c r="E2142" s="6">
        <v>1</v>
      </c>
      <c r="F2142" s="3">
        <v>69</v>
      </c>
      <c r="G2142" s="3">
        <v>15</v>
      </c>
      <c r="H2142" s="8">
        <f t="shared" si="429"/>
        <v>15</v>
      </c>
      <c r="I2142" s="3">
        <v>54</v>
      </c>
      <c r="J2142" s="4">
        <v>0.78</v>
      </c>
      <c r="K2142" s="2" t="str">
        <f t="shared" si="430"/>
        <v>Sunday</v>
      </c>
      <c r="L2142" s="5">
        <f t="shared" si="431"/>
        <v>43705</v>
      </c>
      <c r="M2142" s="2" t="str">
        <f t="shared" si="432"/>
        <v>Wednesday</v>
      </c>
      <c r="N2142" s="2" t="str">
        <f t="shared" si="433"/>
        <v>Wednesday</v>
      </c>
      <c r="O2142" s="12">
        <f t="shared" si="434"/>
        <v>0</v>
      </c>
      <c r="P2142" s="11" t="str">
        <f t="shared" si="435"/>
        <v>Low Cost per Unit</v>
      </c>
      <c r="Q2142" s="12">
        <f t="shared" si="436"/>
        <v>0</v>
      </c>
      <c r="R2142" s="12">
        <f t="shared" si="437"/>
        <v>0</v>
      </c>
      <c r="S2142" s="12">
        <f t="shared" si="438"/>
        <v>0</v>
      </c>
      <c r="T2142" s="12">
        <f t="shared" si="439"/>
        <v>0</v>
      </c>
      <c r="U2142" s="12">
        <f t="shared" si="440"/>
        <v>0</v>
      </c>
      <c r="V2142" s="13" t="str">
        <f t="shared" ca="1" si="441"/>
        <v>Greater Than 8 Weeks Old</v>
      </c>
    </row>
    <row r="2143" spans="1:22" x14ac:dyDescent="0.35">
      <c r="A2143" s="2" t="s">
        <v>108</v>
      </c>
      <c r="B2143" s="5">
        <v>43704</v>
      </c>
      <c r="C2143" s="5" t="s">
        <v>369</v>
      </c>
      <c r="D2143" s="5" t="s">
        <v>394</v>
      </c>
      <c r="E2143" s="6">
        <v>1</v>
      </c>
      <c r="F2143" s="3">
        <v>69</v>
      </c>
      <c r="G2143" s="3">
        <v>15</v>
      </c>
      <c r="H2143" s="8">
        <f t="shared" si="429"/>
        <v>15</v>
      </c>
      <c r="I2143" s="3">
        <v>54</v>
      </c>
      <c r="J2143" s="4">
        <v>0.78</v>
      </c>
      <c r="K2143" s="2" t="str">
        <f t="shared" si="430"/>
        <v>Tuesday</v>
      </c>
      <c r="L2143" s="5">
        <f t="shared" si="431"/>
        <v>43707</v>
      </c>
      <c r="M2143" s="2" t="str">
        <f t="shared" si="432"/>
        <v>Friday</v>
      </c>
      <c r="N2143" s="2" t="str">
        <f t="shared" si="433"/>
        <v>Friday</v>
      </c>
      <c r="O2143" s="12">
        <f t="shared" si="434"/>
        <v>3.45</v>
      </c>
      <c r="P2143" s="11" t="str">
        <f t="shared" si="435"/>
        <v>Low Cost per Unit</v>
      </c>
      <c r="Q2143" s="12">
        <f t="shared" si="436"/>
        <v>0</v>
      </c>
      <c r="R2143" s="12">
        <f t="shared" si="437"/>
        <v>0</v>
      </c>
      <c r="S2143" s="12">
        <f t="shared" si="438"/>
        <v>0</v>
      </c>
      <c r="T2143" s="12">
        <f t="shared" si="439"/>
        <v>0</v>
      </c>
      <c r="U2143" s="12">
        <f t="shared" si="440"/>
        <v>0</v>
      </c>
      <c r="V2143" s="13" t="str">
        <f t="shared" ca="1" si="441"/>
        <v>Greater Than 8 Weeks Old</v>
      </c>
    </row>
    <row r="2144" spans="1:22" x14ac:dyDescent="0.35">
      <c r="A2144" s="2" t="s">
        <v>108</v>
      </c>
      <c r="B2144" s="5">
        <v>43705</v>
      </c>
      <c r="C2144" s="5" t="s">
        <v>369</v>
      </c>
      <c r="D2144" s="5" t="s">
        <v>394</v>
      </c>
      <c r="E2144" s="6">
        <v>5</v>
      </c>
      <c r="F2144" s="3">
        <v>345</v>
      </c>
      <c r="G2144" s="3">
        <v>75</v>
      </c>
      <c r="H2144" s="8">
        <f t="shared" si="429"/>
        <v>15</v>
      </c>
      <c r="I2144" s="3">
        <v>270</v>
      </c>
      <c r="J2144" s="4">
        <v>0.78</v>
      </c>
      <c r="K2144" s="2" t="str">
        <f t="shared" si="430"/>
        <v>Wednesday</v>
      </c>
      <c r="L2144" s="5">
        <f t="shared" si="431"/>
        <v>43708</v>
      </c>
      <c r="M2144" s="2" t="str">
        <f t="shared" si="432"/>
        <v>Saturday</v>
      </c>
      <c r="N2144" s="2" t="str">
        <f t="shared" si="433"/>
        <v>Saturday</v>
      </c>
      <c r="O2144" s="12">
        <f t="shared" si="434"/>
        <v>0</v>
      </c>
      <c r="P2144" s="11" t="str">
        <f t="shared" si="435"/>
        <v>Low Cost per Unit</v>
      </c>
      <c r="Q2144" s="12">
        <f t="shared" si="436"/>
        <v>0</v>
      </c>
      <c r="R2144" s="12">
        <f t="shared" si="437"/>
        <v>10.35</v>
      </c>
      <c r="S2144" s="12">
        <f t="shared" si="438"/>
        <v>0</v>
      </c>
      <c r="T2144" s="12">
        <f t="shared" si="439"/>
        <v>0</v>
      </c>
      <c r="U2144" s="12">
        <f t="shared" si="440"/>
        <v>0</v>
      </c>
      <c r="V2144" s="13" t="str">
        <f t="shared" ca="1" si="441"/>
        <v>Greater Than 8 Weeks Old</v>
      </c>
    </row>
    <row r="2145" spans="1:22" x14ac:dyDescent="0.35">
      <c r="A2145" s="2" t="s">
        <v>108</v>
      </c>
      <c r="B2145" s="5">
        <v>43706</v>
      </c>
      <c r="C2145" s="5" t="s">
        <v>369</v>
      </c>
      <c r="D2145" s="5" t="s">
        <v>394</v>
      </c>
      <c r="E2145" s="6">
        <v>3</v>
      </c>
      <c r="F2145" s="3">
        <v>207</v>
      </c>
      <c r="G2145" s="3">
        <v>45</v>
      </c>
      <c r="H2145" s="8">
        <f t="shared" si="429"/>
        <v>15</v>
      </c>
      <c r="I2145" s="3">
        <v>162</v>
      </c>
      <c r="J2145" s="4">
        <v>0.78</v>
      </c>
      <c r="K2145" s="2" t="str">
        <f t="shared" si="430"/>
        <v>Thursday</v>
      </c>
      <c r="L2145" s="5">
        <f t="shared" si="431"/>
        <v>43709</v>
      </c>
      <c r="M2145" s="2" t="str">
        <f t="shared" si="432"/>
        <v>Sunday</v>
      </c>
      <c r="N2145" s="2" t="str">
        <f t="shared" si="433"/>
        <v>Monday</v>
      </c>
      <c r="O2145" s="12">
        <f t="shared" si="434"/>
        <v>0</v>
      </c>
      <c r="P2145" s="11" t="str">
        <f t="shared" si="435"/>
        <v>Low Cost per Unit</v>
      </c>
      <c r="Q2145" s="12">
        <f t="shared" si="436"/>
        <v>0</v>
      </c>
      <c r="R2145" s="12">
        <f t="shared" si="437"/>
        <v>6.21</v>
      </c>
      <c r="S2145" s="12">
        <f t="shared" si="438"/>
        <v>0</v>
      </c>
      <c r="T2145" s="12">
        <f t="shared" si="439"/>
        <v>0</v>
      </c>
      <c r="U2145" s="12">
        <f t="shared" si="440"/>
        <v>0</v>
      </c>
      <c r="V2145" s="13" t="str">
        <f t="shared" ca="1" si="441"/>
        <v>Greater Than 8 Weeks Old</v>
      </c>
    </row>
    <row r="2146" spans="1:22" x14ac:dyDescent="0.35">
      <c r="A2146" s="2" t="s">
        <v>108</v>
      </c>
      <c r="B2146" s="5">
        <v>43707</v>
      </c>
      <c r="C2146" s="5" t="s">
        <v>369</v>
      </c>
      <c r="D2146" s="5" t="s">
        <v>394</v>
      </c>
      <c r="E2146" s="6">
        <v>1</v>
      </c>
      <c r="F2146" s="3">
        <v>69</v>
      </c>
      <c r="G2146" s="3">
        <v>15</v>
      </c>
      <c r="H2146" s="8">
        <f t="shared" si="429"/>
        <v>15</v>
      </c>
      <c r="I2146" s="3">
        <v>54</v>
      </c>
      <c r="J2146" s="4">
        <v>0.78</v>
      </c>
      <c r="K2146" s="2" t="str">
        <f t="shared" si="430"/>
        <v>Friday</v>
      </c>
      <c r="L2146" s="5">
        <f t="shared" si="431"/>
        <v>43710</v>
      </c>
      <c r="M2146" s="2" t="str">
        <f t="shared" si="432"/>
        <v>Monday</v>
      </c>
      <c r="N2146" s="2" t="str">
        <f t="shared" si="433"/>
        <v>Monday</v>
      </c>
      <c r="O2146" s="12">
        <f t="shared" si="434"/>
        <v>0</v>
      </c>
      <c r="P2146" s="11" t="str">
        <f t="shared" si="435"/>
        <v>Low Cost per Unit</v>
      </c>
      <c r="Q2146" s="12">
        <f t="shared" si="436"/>
        <v>0</v>
      </c>
      <c r="R2146" s="12">
        <f t="shared" si="437"/>
        <v>0</v>
      </c>
      <c r="S2146" s="12">
        <f t="shared" si="438"/>
        <v>0</v>
      </c>
      <c r="T2146" s="12">
        <f t="shared" si="439"/>
        <v>0</v>
      </c>
      <c r="U2146" s="12">
        <f t="shared" si="440"/>
        <v>0</v>
      </c>
      <c r="V2146" s="13" t="str">
        <f t="shared" ca="1" si="441"/>
        <v>Greater Than 8 Weeks Old</v>
      </c>
    </row>
    <row r="2147" spans="1:22" x14ac:dyDescent="0.35">
      <c r="A2147" s="2" t="s">
        <v>108</v>
      </c>
      <c r="B2147" s="5">
        <v>43708</v>
      </c>
      <c r="C2147" s="5" t="s">
        <v>369</v>
      </c>
      <c r="D2147" s="5" t="s">
        <v>394</v>
      </c>
      <c r="E2147" s="6">
        <v>3</v>
      </c>
      <c r="F2147" s="3">
        <v>207</v>
      </c>
      <c r="G2147" s="3">
        <v>45</v>
      </c>
      <c r="H2147" s="8">
        <f t="shared" si="429"/>
        <v>15</v>
      </c>
      <c r="I2147" s="3">
        <v>162</v>
      </c>
      <c r="J2147" s="4">
        <v>0.78</v>
      </c>
      <c r="K2147" s="2" t="str">
        <f t="shared" si="430"/>
        <v>Saturday</v>
      </c>
      <c r="L2147" s="5">
        <f t="shared" si="431"/>
        <v>43711</v>
      </c>
      <c r="M2147" s="2" t="str">
        <f t="shared" si="432"/>
        <v>Tuesday</v>
      </c>
      <c r="N2147" s="2" t="str">
        <f t="shared" si="433"/>
        <v>Tuesday</v>
      </c>
      <c r="O2147" s="12">
        <f t="shared" si="434"/>
        <v>0</v>
      </c>
      <c r="P2147" s="11" t="str">
        <f t="shared" si="435"/>
        <v>Low Cost per Unit</v>
      </c>
      <c r="Q2147" s="12">
        <f t="shared" si="436"/>
        <v>0</v>
      </c>
      <c r="R2147" s="12">
        <f t="shared" si="437"/>
        <v>6.21</v>
      </c>
      <c r="S2147" s="12">
        <f t="shared" si="438"/>
        <v>0</v>
      </c>
      <c r="T2147" s="12">
        <f t="shared" si="439"/>
        <v>20.700000000000003</v>
      </c>
      <c r="U2147" s="12">
        <f t="shared" si="440"/>
        <v>0</v>
      </c>
      <c r="V2147" s="13" t="str">
        <f t="shared" ca="1" si="441"/>
        <v>Greater Than 8 Weeks Old</v>
      </c>
    </row>
    <row r="2148" spans="1:22" x14ac:dyDescent="0.35">
      <c r="A2148" s="2" t="s">
        <v>304</v>
      </c>
      <c r="B2148" s="5">
        <v>43684</v>
      </c>
      <c r="C2148" s="5" t="s">
        <v>369</v>
      </c>
      <c r="D2148" s="5" t="s">
        <v>394</v>
      </c>
      <c r="E2148" s="6">
        <v>16</v>
      </c>
      <c r="F2148" s="3">
        <v>543.84</v>
      </c>
      <c r="G2148" s="3">
        <v>240</v>
      </c>
      <c r="H2148" s="8">
        <f t="shared" si="429"/>
        <v>15</v>
      </c>
      <c r="I2148" s="3">
        <v>303.83999999999997</v>
      </c>
      <c r="J2148" s="4">
        <v>0.56000000000000005</v>
      </c>
      <c r="K2148" s="2" t="str">
        <f t="shared" si="430"/>
        <v>Wednesday</v>
      </c>
      <c r="L2148" s="5">
        <f t="shared" si="431"/>
        <v>43687</v>
      </c>
      <c r="M2148" s="2" t="str">
        <f t="shared" si="432"/>
        <v>Saturday</v>
      </c>
      <c r="N2148" s="2" t="str">
        <f t="shared" si="433"/>
        <v>Saturday</v>
      </c>
      <c r="O2148" s="12">
        <f t="shared" si="434"/>
        <v>0</v>
      </c>
      <c r="P2148" s="11" t="str">
        <f t="shared" si="435"/>
        <v>Low Cost per Unit</v>
      </c>
      <c r="Q2148" s="12">
        <f t="shared" si="436"/>
        <v>0</v>
      </c>
      <c r="R2148" s="12">
        <f t="shared" si="437"/>
        <v>16.315200000000001</v>
      </c>
      <c r="S2148" s="12">
        <f t="shared" si="438"/>
        <v>0</v>
      </c>
      <c r="T2148" s="12">
        <f t="shared" si="439"/>
        <v>0</v>
      </c>
      <c r="U2148" s="12">
        <f t="shared" si="440"/>
        <v>0</v>
      </c>
      <c r="V2148" s="13" t="str">
        <f t="shared" ca="1" si="441"/>
        <v>Greater Than 8 Weeks Old</v>
      </c>
    </row>
    <row r="2149" spans="1:22" x14ac:dyDescent="0.35">
      <c r="A2149" s="2" t="s">
        <v>304</v>
      </c>
      <c r="B2149" s="5">
        <v>43685</v>
      </c>
      <c r="C2149" s="5" t="s">
        <v>369</v>
      </c>
      <c r="D2149" s="5" t="s">
        <v>394</v>
      </c>
      <c r="E2149" s="6">
        <v>5</v>
      </c>
      <c r="F2149" s="3">
        <v>169.95</v>
      </c>
      <c r="G2149" s="3">
        <v>75</v>
      </c>
      <c r="H2149" s="8">
        <f t="shared" si="429"/>
        <v>15</v>
      </c>
      <c r="I2149" s="3">
        <v>94.95</v>
      </c>
      <c r="J2149" s="4">
        <v>0.56000000000000005</v>
      </c>
      <c r="K2149" s="2" t="str">
        <f t="shared" si="430"/>
        <v>Thursday</v>
      </c>
      <c r="L2149" s="5">
        <f t="shared" si="431"/>
        <v>43688</v>
      </c>
      <c r="M2149" s="2" t="str">
        <f t="shared" si="432"/>
        <v>Sunday</v>
      </c>
      <c r="N2149" s="2" t="str">
        <f t="shared" si="433"/>
        <v>Monday</v>
      </c>
      <c r="O2149" s="12">
        <f t="shared" si="434"/>
        <v>0</v>
      </c>
      <c r="P2149" s="11" t="str">
        <f t="shared" si="435"/>
        <v>Low Cost per Unit</v>
      </c>
      <c r="Q2149" s="12">
        <f t="shared" si="436"/>
        <v>0</v>
      </c>
      <c r="R2149" s="12">
        <f t="shared" si="437"/>
        <v>5.0984999999999996</v>
      </c>
      <c r="S2149" s="12">
        <f t="shared" si="438"/>
        <v>0</v>
      </c>
      <c r="T2149" s="12">
        <f t="shared" si="439"/>
        <v>0</v>
      </c>
      <c r="U2149" s="12">
        <f t="shared" si="440"/>
        <v>0</v>
      </c>
      <c r="V2149" s="13" t="str">
        <f t="shared" ca="1" si="441"/>
        <v>Greater Than 8 Weeks Old</v>
      </c>
    </row>
    <row r="2150" spans="1:22" x14ac:dyDescent="0.35">
      <c r="A2150" s="2" t="s">
        <v>304</v>
      </c>
      <c r="B2150" s="5">
        <v>43686</v>
      </c>
      <c r="C2150" s="5" t="s">
        <v>369</v>
      </c>
      <c r="D2150" s="5" t="s">
        <v>394</v>
      </c>
      <c r="E2150" s="6">
        <v>25</v>
      </c>
      <c r="F2150" s="3">
        <v>849.75</v>
      </c>
      <c r="G2150" s="3">
        <v>375</v>
      </c>
      <c r="H2150" s="8">
        <f t="shared" si="429"/>
        <v>15</v>
      </c>
      <c r="I2150" s="3">
        <v>474.75</v>
      </c>
      <c r="J2150" s="4">
        <v>0.56000000000000005</v>
      </c>
      <c r="K2150" s="2" t="str">
        <f t="shared" si="430"/>
        <v>Friday</v>
      </c>
      <c r="L2150" s="5">
        <f t="shared" si="431"/>
        <v>43689</v>
      </c>
      <c r="M2150" s="2" t="str">
        <f t="shared" si="432"/>
        <v>Monday</v>
      </c>
      <c r="N2150" s="2" t="str">
        <f t="shared" si="433"/>
        <v>Monday</v>
      </c>
      <c r="O2150" s="12">
        <f t="shared" si="434"/>
        <v>0</v>
      </c>
      <c r="P2150" s="11" t="str">
        <f t="shared" si="435"/>
        <v>Low Cost per Unit</v>
      </c>
      <c r="Q2150" s="12">
        <f t="shared" si="436"/>
        <v>0</v>
      </c>
      <c r="R2150" s="12">
        <f t="shared" si="437"/>
        <v>25.4925</v>
      </c>
      <c r="S2150" s="12">
        <f t="shared" si="438"/>
        <v>0</v>
      </c>
      <c r="T2150" s="12">
        <f t="shared" si="439"/>
        <v>0</v>
      </c>
      <c r="U2150" s="12">
        <f t="shared" si="440"/>
        <v>0</v>
      </c>
      <c r="V2150" s="13" t="str">
        <f t="shared" ca="1" si="441"/>
        <v>Greater Than 8 Weeks Old</v>
      </c>
    </row>
    <row r="2151" spans="1:22" x14ac:dyDescent="0.35">
      <c r="A2151" s="2" t="s">
        <v>304</v>
      </c>
      <c r="B2151" s="5">
        <v>43687</v>
      </c>
      <c r="C2151" s="5" t="s">
        <v>369</v>
      </c>
      <c r="D2151" s="5" t="s">
        <v>394</v>
      </c>
      <c r="E2151" s="6">
        <v>20</v>
      </c>
      <c r="F2151" s="3">
        <v>679.8</v>
      </c>
      <c r="G2151" s="3">
        <v>300</v>
      </c>
      <c r="H2151" s="8">
        <f t="shared" si="429"/>
        <v>15</v>
      </c>
      <c r="I2151" s="3">
        <v>379.8</v>
      </c>
      <c r="J2151" s="4">
        <v>0.56000000000000005</v>
      </c>
      <c r="K2151" s="2" t="str">
        <f t="shared" si="430"/>
        <v>Saturday</v>
      </c>
      <c r="L2151" s="5">
        <f t="shared" si="431"/>
        <v>43690</v>
      </c>
      <c r="M2151" s="2" t="str">
        <f t="shared" si="432"/>
        <v>Tuesday</v>
      </c>
      <c r="N2151" s="2" t="str">
        <f t="shared" si="433"/>
        <v>Tuesday</v>
      </c>
      <c r="O2151" s="12">
        <f t="shared" si="434"/>
        <v>0</v>
      </c>
      <c r="P2151" s="11" t="str">
        <f t="shared" si="435"/>
        <v>Low Cost per Unit</v>
      </c>
      <c r="Q2151" s="12">
        <f t="shared" si="436"/>
        <v>0</v>
      </c>
      <c r="R2151" s="12">
        <f t="shared" si="437"/>
        <v>20.393999999999998</v>
      </c>
      <c r="S2151" s="12">
        <f t="shared" si="438"/>
        <v>0</v>
      </c>
      <c r="T2151" s="12">
        <f t="shared" si="439"/>
        <v>67.98</v>
      </c>
      <c r="U2151" s="12">
        <f t="shared" si="440"/>
        <v>0</v>
      </c>
      <c r="V2151" s="13" t="str">
        <f t="shared" ca="1" si="441"/>
        <v>Greater Than 8 Weeks Old</v>
      </c>
    </row>
    <row r="2152" spans="1:22" x14ac:dyDescent="0.35">
      <c r="A2152" s="2" t="s">
        <v>304</v>
      </c>
      <c r="B2152" s="5">
        <v>43688</v>
      </c>
      <c r="C2152" s="5" t="s">
        <v>369</v>
      </c>
      <c r="D2152" s="5" t="s">
        <v>394</v>
      </c>
      <c r="E2152" s="6">
        <v>20</v>
      </c>
      <c r="F2152" s="3">
        <v>679.8</v>
      </c>
      <c r="G2152" s="3">
        <v>300</v>
      </c>
      <c r="H2152" s="8">
        <f t="shared" si="429"/>
        <v>15</v>
      </c>
      <c r="I2152" s="3">
        <v>379.8</v>
      </c>
      <c r="J2152" s="4">
        <v>0.56000000000000005</v>
      </c>
      <c r="K2152" s="2" t="str">
        <f t="shared" si="430"/>
        <v>Sunday</v>
      </c>
      <c r="L2152" s="5">
        <f t="shared" si="431"/>
        <v>43691</v>
      </c>
      <c r="M2152" s="2" t="str">
        <f t="shared" si="432"/>
        <v>Wednesday</v>
      </c>
      <c r="N2152" s="2" t="str">
        <f t="shared" si="433"/>
        <v>Wednesday</v>
      </c>
      <c r="O2152" s="12">
        <f t="shared" si="434"/>
        <v>0</v>
      </c>
      <c r="P2152" s="11" t="str">
        <f t="shared" si="435"/>
        <v>Low Cost per Unit</v>
      </c>
      <c r="Q2152" s="12">
        <f t="shared" si="436"/>
        <v>0</v>
      </c>
      <c r="R2152" s="12">
        <f t="shared" si="437"/>
        <v>20.393999999999998</v>
      </c>
      <c r="S2152" s="12">
        <f t="shared" si="438"/>
        <v>0</v>
      </c>
      <c r="T2152" s="12">
        <f t="shared" si="439"/>
        <v>0</v>
      </c>
      <c r="U2152" s="12">
        <f t="shared" si="440"/>
        <v>0</v>
      </c>
      <c r="V2152" s="13" t="str">
        <f t="shared" ca="1" si="441"/>
        <v>Greater Than 8 Weeks Old</v>
      </c>
    </row>
    <row r="2153" spans="1:22" x14ac:dyDescent="0.35">
      <c r="A2153" s="2" t="s">
        <v>304</v>
      </c>
      <c r="B2153" s="5">
        <v>43689</v>
      </c>
      <c r="C2153" s="5" t="s">
        <v>369</v>
      </c>
      <c r="D2153" s="5" t="s">
        <v>394</v>
      </c>
      <c r="E2153" s="6">
        <v>12</v>
      </c>
      <c r="F2153" s="3">
        <v>407.88</v>
      </c>
      <c r="G2153" s="3">
        <v>180</v>
      </c>
      <c r="H2153" s="8">
        <f t="shared" si="429"/>
        <v>15</v>
      </c>
      <c r="I2153" s="3">
        <v>227.88</v>
      </c>
      <c r="J2153" s="4">
        <v>0.56000000000000005</v>
      </c>
      <c r="K2153" s="2" t="str">
        <f t="shared" si="430"/>
        <v>Monday</v>
      </c>
      <c r="L2153" s="5">
        <f t="shared" si="431"/>
        <v>43692</v>
      </c>
      <c r="M2153" s="2" t="str">
        <f t="shared" si="432"/>
        <v>Thursday</v>
      </c>
      <c r="N2153" s="2" t="str">
        <f t="shared" si="433"/>
        <v>Thursday</v>
      </c>
      <c r="O2153" s="12">
        <f t="shared" si="434"/>
        <v>0</v>
      </c>
      <c r="P2153" s="11" t="str">
        <f t="shared" si="435"/>
        <v>Low Cost per Unit</v>
      </c>
      <c r="Q2153" s="12">
        <f t="shared" si="436"/>
        <v>0</v>
      </c>
      <c r="R2153" s="12">
        <f t="shared" si="437"/>
        <v>12.2364</v>
      </c>
      <c r="S2153" s="12">
        <f t="shared" si="438"/>
        <v>0</v>
      </c>
      <c r="T2153" s="12">
        <f t="shared" si="439"/>
        <v>0</v>
      </c>
      <c r="U2153" s="12">
        <f t="shared" si="440"/>
        <v>0</v>
      </c>
      <c r="V2153" s="13" t="str">
        <f t="shared" ca="1" si="441"/>
        <v>Greater Than 8 Weeks Old</v>
      </c>
    </row>
    <row r="2154" spans="1:22" x14ac:dyDescent="0.35">
      <c r="A2154" s="2" t="s">
        <v>304</v>
      </c>
      <c r="B2154" s="5">
        <v>43690</v>
      </c>
      <c r="C2154" s="5" t="s">
        <v>369</v>
      </c>
      <c r="D2154" s="5" t="s">
        <v>394</v>
      </c>
      <c r="E2154" s="6">
        <v>14</v>
      </c>
      <c r="F2154" s="3">
        <v>475.86</v>
      </c>
      <c r="G2154" s="3">
        <v>210</v>
      </c>
      <c r="H2154" s="8">
        <f t="shared" si="429"/>
        <v>15</v>
      </c>
      <c r="I2154" s="3">
        <v>265.86</v>
      </c>
      <c r="J2154" s="4">
        <v>0.56000000000000005</v>
      </c>
      <c r="K2154" s="2" t="str">
        <f t="shared" si="430"/>
        <v>Tuesday</v>
      </c>
      <c r="L2154" s="5">
        <f t="shared" si="431"/>
        <v>43693</v>
      </c>
      <c r="M2154" s="2" t="str">
        <f t="shared" si="432"/>
        <v>Friday</v>
      </c>
      <c r="N2154" s="2" t="str">
        <f t="shared" si="433"/>
        <v>Friday</v>
      </c>
      <c r="O2154" s="12">
        <f t="shared" si="434"/>
        <v>23.793000000000003</v>
      </c>
      <c r="P2154" s="11" t="str">
        <f t="shared" si="435"/>
        <v>Low Cost per Unit</v>
      </c>
      <c r="Q2154" s="12">
        <f t="shared" si="436"/>
        <v>0</v>
      </c>
      <c r="R2154" s="12">
        <f t="shared" si="437"/>
        <v>14.2758</v>
      </c>
      <c r="S2154" s="12">
        <f t="shared" si="438"/>
        <v>0</v>
      </c>
      <c r="T2154" s="12">
        <f t="shared" si="439"/>
        <v>0</v>
      </c>
      <c r="U2154" s="12">
        <f t="shared" si="440"/>
        <v>0</v>
      </c>
      <c r="V2154" s="13" t="str">
        <f t="shared" ca="1" si="441"/>
        <v>Greater Than 8 Weeks Old</v>
      </c>
    </row>
    <row r="2155" spans="1:22" x14ac:dyDescent="0.35">
      <c r="A2155" s="2" t="s">
        <v>304</v>
      </c>
      <c r="B2155" s="5">
        <v>43691</v>
      </c>
      <c r="C2155" s="5" t="s">
        <v>369</v>
      </c>
      <c r="D2155" s="5" t="s">
        <v>394</v>
      </c>
      <c r="E2155" s="6">
        <v>11</v>
      </c>
      <c r="F2155" s="3">
        <v>373.89</v>
      </c>
      <c r="G2155" s="3">
        <v>165</v>
      </c>
      <c r="H2155" s="8">
        <f t="shared" si="429"/>
        <v>15</v>
      </c>
      <c r="I2155" s="3">
        <v>208.89</v>
      </c>
      <c r="J2155" s="4">
        <v>0.56000000000000005</v>
      </c>
      <c r="K2155" s="2" t="str">
        <f t="shared" si="430"/>
        <v>Wednesday</v>
      </c>
      <c r="L2155" s="5">
        <f t="shared" si="431"/>
        <v>43694</v>
      </c>
      <c r="M2155" s="2" t="str">
        <f t="shared" si="432"/>
        <v>Saturday</v>
      </c>
      <c r="N2155" s="2" t="str">
        <f t="shared" si="433"/>
        <v>Saturday</v>
      </c>
      <c r="O2155" s="12">
        <f t="shared" si="434"/>
        <v>0</v>
      </c>
      <c r="P2155" s="11" t="str">
        <f t="shared" si="435"/>
        <v>Low Cost per Unit</v>
      </c>
      <c r="Q2155" s="12">
        <f t="shared" si="436"/>
        <v>0</v>
      </c>
      <c r="R2155" s="12">
        <f t="shared" si="437"/>
        <v>11.216699999999999</v>
      </c>
      <c r="S2155" s="12">
        <f t="shared" si="438"/>
        <v>0</v>
      </c>
      <c r="T2155" s="12">
        <f t="shared" si="439"/>
        <v>0</v>
      </c>
      <c r="U2155" s="12">
        <f t="shared" si="440"/>
        <v>0</v>
      </c>
      <c r="V2155" s="13" t="str">
        <f t="shared" ca="1" si="441"/>
        <v>Greater Than 8 Weeks Old</v>
      </c>
    </row>
    <row r="2156" spans="1:22" x14ac:dyDescent="0.35">
      <c r="A2156" s="2" t="s">
        <v>304</v>
      </c>
      <c r="B2156" s="5">
        <v>43692</v>
      </c>
      <c r="C2156" s="5" t="s">
        <v>369</v>
      </c>
      <c r="D2156" s="5" t="s">
        <v>394</v>
      </c>
      <c r="E2156" s="6">
        <v>9</v>
      </c>
      <c r="F2156" s="3">
        <v>305.91000000000003</v>
      </c>
      <c r="G2156" s="3">
        <v>135</v>
      </c>
      <c r="H2156" s="8">
        <f t="shared" si="429"/>
        <v>15</v>
      </c>
      <c r="I2156" s="3">
        <v>170.91</v>
      </c>
      <c r="J2156" s="4">
        <v>0.56000000000000005</v>
      </c>
      <c r="K2156" s="2" t="str">
        <f t="shared" si="430"/>
        <v>Thursday</v>
      </c>
      <c r="L2156" s="5">
        <f t="shared" si="431"/>
        <v>43695</v>
      </c>
      <c r="M2156" s="2" t="str">
        <f t="shared" si="432"/>
        <v>Sunday</v>
      </c>
      <c r="N2156" s="2" t="str">
        <f t="shared" si="433"/>
        <v>Monday</v>
      </c>
      <c r="O2156" s="12">
        <f t="shared" si="434"/>
        <v>0</v>
      </c>
      <c r="P2156" s="11" t="str">
        <f t="shared" si="435"/>
        <v>Low Cost per Unit</v>
      </c>
      <c r="Q2156" s="12">
        <f t="shared" si="436"/>
        <v>0</v>
      </c>
      <c r="R2156" s="12">
        <f t="shared" si="437"/>
        <v>9.1773000000000007</v>
      </c>
      <c r="S2156" s="12">
        <f t="shared" si="438"/>
        <v>0</v>
      </c>
      <c r="T2156" s="12">
        <f t="shared" si="439"/>
        <v>0</v>
      </c>
      <c r="U2156" s="12">
        <f t="shared" si="440"/>
        <v>0</v>
      </c>
      <c r="V2156" s="13" t="str">
        <f t="shared" ca="1" si="441"/>
        <v>Greater Than 8 Weeks Old</v>
      </c>
    </row>
    <row r="2157" spans="1:22" x14ac:dyDescent="0.35">
      <c r="A2157" s="2" t="s">
        <v>304</v>
      </c>
      <c r="B2157" s="5">
        <v>43693</v>
      </c>
      <c r="C2157" s="5" t="s">
        <v>369</v>
      </c>
      <c r="D2157" s="5" t="s">
        <v>394</v>
      </c>
      <c r="E2157" s="6">
        <v>4</v>
      </c>
      <c r="F2157" s="3">
        <v>135.96</v>
      </c>
      <c r="G2157" s="3">
        <v>60</v>
      </c>
      <c r="H2157" s="8">
        <f t="shared" si="429"/>
        <v>15</v>
      </c>
      <c r="I2157" s="3">
        <v>75.959999999999994</v>
      </c>
      <c r="J2157" s="4">
        <v>0.56000000000000005</v>
      </c>
      <c r="K2157" s="2" t="str">
        <f t="shared" si="430"/>
        <v>Friday</v>
      </c>
      <c r="L2157" s="5">
        <f t="shared" si="431"/>
        <v>43696</v>
      </c>
      <c r="M2157" s="2" t="str">
        <f t="shared" si="432"/>
        <v>Monday</v>
      </c>
      <c r="N2157" s="2" t="str">
        <f t="shared" si="433"/>
        <v>Monday</v>
      </c>
      <c r="O2157" s="12">
        <f t="shared" si="434"/>
        <v>0</v>
      </c>
      <c r="P2157" s="11" t="str">
        <f t="shared" si="435"/>
        <v>Low Cost per Unit</v>
      </c>
      <c r="Q2157" s="12">
        <f t="shared" si="436"/>
        <v>0</v>
      </c>
      <c r="R2157" s="12">
        <f t="shared" si="437"/>
        <v>4.0788000000000002</v>
      </c>
      <c r="S2157" s="12">
        <f t="shared" si="438"/>
        <v>0</v>
      </c>
      <c r="T2157" s="12">
        <f t="shared" si="439"/>
        <v>0</v>
      </c>
      <c r="U2157" s="12">
        <f t="shared" si="440"/>
        <v>0</v>
      </c>
      <c r="V2157" s="13" t="str">
        <f t="shared" ca="1" si="441"/>
        <v>Greater Than 8 Weeks Old</v>
      </c>
    </row>
    <row r="2158" spans="1:22" x14ac:dyDescent="0.35">
      <c r="A2158" s="2" t="s">
        <v>304</v>
      </c>
      <c r="B2158" s="5">
        <v>43694</v>
      </c>
      <c r="C2158" s="5" t="s">
        <v>369</v>
      </c>
      <c r="D2158" s="5" t="s">
        <v>394</v>
      </c>
      <c r="E2158" s="6">
        <v>7</v>
      </c>
      <c r="F2158" s="3">
        <v>237.93</v>
      </c>
      <c r="G2158" s="3">
        <v>105</v>
      </c>
      <c r="H2158" s="8">
        <f t="shared" si="429"/>
        <v>15</v>
      </c>
      <c r="I2158" s="3">
        <v>132.93</v>
      </c>
      <c r="J2158" s="4">
        <v>0.56000000000000005</v>
      </c>
      <c r="K2158" s="2" t="str">
        <f t="shared" si="430"/>
        <v>Saturday</v>
      </c>
      <c r="L2158" s="5">
        <f t="shared" si="431"/>
        <v>43697</v>
      </c>
      <c r="M2158" s="2" t="str">
        <f t="shared" si="432"/>
        <v>Tuesday</v>
      </c>
      <c r="N2158" s="2" t="str">
        <f t="shared" si="433"/>
        <v>Tuesday</v>
      </c>
      <c r="O2158" s="12">
        <f t="shared" si="434"/>
        <v>0</v>
      </c>
      <c r="P2158" s="11" t="str">
        <f t="shared" si="435"/>
        <v>Low Cost per Unit</v>
      </c>
      <c r="Q2158" s="12">
        <f t="shared" si="436"/>
        <v>0</v>
      </c>
      <c r="R2158" s="12">
        <f t="shared" si="437"/>
        <v>7.1379000000000001</v>
      </c>
      <c r="S2158" s="12">
        <f t="shared" si="438"/>
        <v>0</v>
      </c>
      <c r="T2158" s="12">
        <f t="shared" si="439"/>
        <v>23.793000000000003</v>
      </c>
      <c r="U2158" s="12">
        <f t="shared" si="440"/>
        <v>0</v>
      </c>
      <c r="V2158" s="13" t="str">
        <f t="shared" ca="1" si="441"/>
        <v>Greater Than 8 Weeks Old</v>
      </c>
    </row>
    <row r="2159" spans="1:22" x14ac:dyDescent="0.35">
      <c r="A2159" s="2" t="s">
        <v>304</v>
      </c>
      <c r="B2159" s="5">
        <v>43695</v>
      </c>
      <c r="C2159" s="5" t="s">
        <v>369</v>
      </c>
      <c r="D2159" s="5" t="s">
        <v>394</v>
      </c>
      <c r="E2159" s="6">
        <v>11</v>
      </c>
      <c r="F2159" s="3">
        <v>373.89</v>
      </c>
      <c r="G2159" s="3">
        <v>165</v>
      </c>
      <c r="H2159" s="8">
        <f t="shared" si="429"/>
        <v>15</v>
      </c>
      <c r="I2159" s="3">
        <v>208.89</v>
      </c>
      <c r="J2159" s="4">
        <v>0.56000000000000005</v>
      </c>
      <c r="K2159" s="2" t="str">
        <f t="shared" si="430"/>
        <v>Sunday</v>
      </c>
      <c r="L2159" s="5">
        <f t="shared" si="431"/>
        <v>43698</v>
      </c>
      <c r="M2159" s="2" t="str">
        <f t="shared" si="432"/>
        <v>Wednesday</v>
      </c>
      <c r="N2159" s="2" t="str">
        <f t="shared" si="433"/>
        <v>Wednesday</v>
      </c>
      <c r="O2159" s="12">
        <f t="shared" si="434"/>
        <v>0</v>
      </c>
      <c r="P2159" s="11" t="str">
        <f t="shared" si="435"/>
        <v>Low Cost per Unit</v>
      </c>
      <c r="Q2159" s="12">
        <f t="shared" si="436"/>
        <v>0</v>
      </c>
      <c r="R2159" s="12">
        <f t="shared" si="437"/>
        <v>11.216699999999999</v>
      </c>
      <c r="S2159" s="12">
        <f t="shared" si="438"/>
        <v>0</v>
      </c>
      <c r="T2159" s="12">
        <f t="shared" si="439"/>
        <v>0</v>
      </c>
      <c r="U2159" s="12">
        <f t="shared" si="440"/>
        <v>0</v>
      </c>
      <c r="V2159" s="13" t="str">
        <f t="shared" ca="1" si="441"/>
        <v>Greater Than 8 Weeks Old</v>
      </c>
    </row>
    <row r="2160" spans="1:22" x14ac:dyDescent="0.35">
      <c r="A2160" s="2" t="s">
        <v>304</v>
      </c>
      <c r="B2160" s="5">
        <v>43696</v>
      </c>
      <c r="C2160" s="5" t="s">
        <v>369</v>
      </c>
      <c r="D2160" s="5" t="s">
        <v>394</v>
      </c>
      <c r="E2160" s="6">
        <v>6</v>
      </c>
      <c r="F2160" s="3">
        <v>203.94</v>
      </c>
      <c r="G2160" s="3">
        <v>90</v>
      </c>
      <c r="H2160" s="8">
        <f t="shared" si="429"/>
        <v>15</v>
      </c>
      <c r="I2160" s="3">
        <v>113.94</v>
      </c>
      <c r="J2160" s="4">
        <v>0.56000000000000005</v>
      </c>
      <c r="K2160" s="2" t="str">
        <f t="shared" si="430"/>
        <v>Monday</v>
      </c>
      <c r="L2160" s="5">
        <f t="shared" si="431"/>
        <v>43699</v>
      </c>
      <c r="M2160" s="2" t="str">
        <f t="shared" si="432"/>
        <v>Thursday</v>
      </c>
      <c r="N2160" s="2" t="str">
        <f t="shared" si="433"/>
        <v>Thursday</v>
      </c>
      <c r="O2160" s="12">
        <f t="shared" si="434"/>
        <v>0</v>
      </c>
      <c r="P2160" s="11" t="str">
        <f t="shared" si="435"/>
        <v>Low Cost per Unit</v>
      </c>
      <c r="Q2160" s="12">
        <f t="shared" si="436"/>
        <v>0</v>
      </c>
      <c r="R2160" s="12">
        <f t="shared" si="437"/>
        <v>6.1181999999999999</v>
      </c>
      <c r="S2160" s="12">
        <f t="shared" si="438"/>
        <v>0</v>
      </c>
      <c r="T2160" s="12">
        <f t="shared" si="439"/>
        <v>0</v>
      </c>
      <c r="U2160" s="12">
        <f t="shared" si="440"/>
        <v>0</v>
      </c>
      <c r="V2160" s="13" t="str">
        <f t="shared" ca="1" si="441"/>
        <v>Greater Than 8 Weeks Old</v>
      </c>
    </row>
    <row r="2161" spans="1:22" x14ac:dyDescent="0.35">
      <c r="A2161" s="2" t="s">
        <v>304</v>
      </c>
      <c r="B2161" s="5">
        <v>43697</v>
      </c>
      <c r="C2161" s="5" t="s">
        <v>369</v>
      </c>
      <c r="D2161" s="5" t="s">
        <v>394</v>
      </c>
      <c r="E2161" s="6">
        <v>10</v>
      </c>
      <c r="F2161" s="3">
        <v>339.9</v>
      </c>
      <c r="G2161" s="3">
        <v>150</v>
      </c>
      <c r="H2161" s="8">
        <f t="shared" si="429"/>
        <v>15</v>
      </c>
      <c r="I2161" s="3">
        <v>189.9</v>
      </c>
      <c r="J2161" s="4">
        <v>0.56000000000000005</v>
      </c>
      <c r="K2161" s="2" t="str">
        <f t="shared" si="430"/>
        <v>Tuesday</v>
      </c>
      <c r="L2161" s="5">
        <f t="shared" si="431"/>
        <v>43700</v>
      </c>
      <c r="M2161" s="2" t="str">
        <f t="shared" si="432"/>
        <v>Friday</v>
      </c>
      <c r="N2161" s="2" t="str">
        <f t="shared" si="433"/>
        <v>Friday</v>
      </c>
      <c r="O2161" s="12">
        <f t="shared" si="434"/>
        <v>16.995000000000001</v>
      </c>
      <c r="P2161" s="11" t="str">
        <f t="shared" si="435"/>
        <v>Low Cost per Unit</v>
      </c>
      <c r="Q2161" s="12">
        <f t="shared" si="436"/>
        <v>0</v>
      </c>
      <c r="R2161" s="12">
        <f t="shared" si="437"/>
        <v>10.196999999999999</v>
      </c>
      <c r="S2161" s="12">
        <f t="shared" si="438"/>
        <v>0</v>
      </c>
      <c r="T2161" s="12">
        <f t="shared" si="439"/>
        <v>0</v>
      </c>
      <c r="U2161" s="12">
        <f t="shared" si="440"/>
        <v>0</v>
      </c>
      <c r="V2161" s="13" t="str">
        <f t="shared" ca="1" si="441"/>
        <v>Greater Than 8 Weeks Old</v>
      </c>
    </row>
    <row r="2162" spans="1:22" x14ac:dyDescent="0.35">
      <c r="A2162" s="2" t="s">
        <v>304</v>
      </c>
      <c r="B2162" s="5">
        <v>43698</v>
      </c>
      <c r="C2162" s="5" t="s">
        <v>369</v>
      </c>
      <c r="D2162" s="5" t="s">
        <v>394</v>
      </c>
      <c r="E2162" s="6">
        <v>15</v>
      </c>
      <c r="F2162" s="3">
        <v>509.85</v>
      </c>
      <c r="G2162" s="3">
        <v>225</v>
      </c>
      <c r="H2162" s="8">
        <f t="shared" si="429"/>
        <v>15</v>
      </c>
      <c r="I2162" s="3">
        <v>284.85000000000002</v>
      </c>
      <c r="J2162" s="4">
        <v>0.56000000000000005</v>
      </c>
      <c r="K2162" s="2" t="str">
        <f t="shared" si="430"/>
        <v>Wednesday</v>
      </c>
      <c r="L2162" s="5">
        <f t="shared" si="431"/>
        <v>43701</v>
      </c>
      <c r="M2162" s="2" t="str">
        <f t="shared" si="432"/>
        <v>Saturday</v>
      </c>
      <c r="N2162" s="2" t="str">
        <f t="shared" si="433"/>
        <v>Saturday</v>
      </c>
      <c r="O2162" s="12">
        <f t="shared" si="434"/>
        <v>0</v>
      </c>
      <c r="P2162" s="11" t="str">
        <f t="shared" si="435"/>
        <v>Low Cost per Unit</v>
      </c>
      <c r="Q2162" s="12">
        <f t="shared" si="436"/>
        <v>0</v>
      </c>
      <c r="R2162" s="12">
        <f t="shared" si="437"/>
        <v>15.295500000000001</v>
      </c>
      <c r="S2162" s="12">
        <f t="shared" si="438"/>
        <v>0</v>
      </c>
      <c r="T2162" s="12">
        <f t="shared" si="439"/>
        <v>0</v>
      </c>
      <c r="U2162" s="12">
        <f t="shared" si="440"/>
        <v>0</v>
      </c>
      <c r="V2162" s="13" t="str">
        <f t="shared" ca="1" si="441"/>
        <v>Greater Than 8 Weeks Old</v>
      </c>
    </row>
    <row r="2163" spans="1:22" x14ac:dyDescent="0.35">
      <c r="A2163" s="2" t="s">
        <v>304</v>
      </c>
      <c r="B2163" s="5">
        <v>43699</v>
      </c>
      <c r="C2163" s="5" t="s">
        <v>369</v>
      </c>
      <c r="D2163" s="5" t="s">
        <v>394</v>
      </c>
      <c r="E2163" s="6">
        <v>8</v>
      </c>
      <c r="F2163" s="3">
        <v>271.92</v>
      </c>
      <c r="G2163" s="3">
        <v>120</v>
      </c>
      <c r="H2163" s="8">
        <f t="shared" si="429"/>
        <v>15</v>
      </c>
      <c r="I2163" s="3">
        <v>151.91999999999999</v>
      </c>
      <c r="J2163" s="4">
        <v>0.56000000000000005</v>
      </c>
      <c r="K2163" s="2" t="str">
        <f t="shared" si="430"/>
        <v>Thursday</v>
      </c>
      <c r="L2163" s="5">
        <f t="shared" si="431"/>
        <v>43702</v>
      </c>
      <c r="M2163" s="2" t="str">
        <f t="shared" si="432"/>
        <v>Sunday</v>
      </c>
      <c r="N2163" s="2" t="str">
        <f t="shared" si="433"/>
        <v>Monday</v>
      </c>
      <c r="O2163" s="12">
        <f t="shared" si="434"/>
        <v>0</v>
      </c>
      <c r="P2163" s="11" t="str">
        <f t="shared" si="435"/>
        <v>Low Cost per Unit</v>
      </c>
      <c r="Q2163" s="12">
        <f t="shared" si="436"/>
        <v>0</v>
      </c>
      <c r="R2163" s="12">
        <f t="shared" si="437"/>
        <v>8.1576000000000004</v>
      </c>
      <c r="S2163" s="12">
        <f t="shared" si="438"/>
        <v>0</v>
      </c>
      <c r="T2163" s="12">
        <f t="shared" si="439"/>
        <v>0</v>
      </c>
      <c r="U2163" s="12">
        <f t="shared" si="440"/>
        <v>0</v>
      </c>
      <c r="V2163" s="13" t="str">
        <f t="shared" ca="1" si="441"/>
        <v>Greater Than 8 Weeks Old</v>
      </c>
    </row>
    <row r="2164" spans="1:22" x14ac:dyDescent="0.35">
      <c r="A2164" s="2" t="s">
        <v>304</v>
      </c>
      <c r="B2164" s="5">
        <v>43700</v>
      </c>
      <c r="C2164" s="5" t="s">
        <v>369</v>
      </c>
      <c r="D2164" s="5" t="s">
        <v>394</v>
      </c>
      <c r="E2164" s="6">
        <v>9</v>
      </c>
      <c r="F2164" s="3">
        <v>305.91000000000003</v>
      </c>
      <c r="G2164" s="3">
        <v>135</v>
      </c>
      <c r="H2164" s="8">
        <f t="shared" si="429"/>
        <v>15</v>
      </c>
      <c r="I2164" s="3">
        <v>170.91</v>
      </c>
      <c r="J2164" s="4">
        <v>0.56000000000000005</v>
      </c>
      <c r="K2164" s="2" t="str">
        <f t="shared" si="430"/>
        <v>Friday</v>
      </c>
      <c r="L2164" s="5">
        <f t="shared" si="431"/>
        <v>43703</v>
      </c>
      <c r="M2164" s="2" t="str">
        <f t="shared" si="432"/>
        <v>Monday</v>
      </c>
      <c r="N2164" s="2" t="str">
        <f t="shared" si="433"/>
        <v>Monday</v>
      </c>
      <c r="O2164" s="12">
        <f t="shared" si="434"/>
        <v>0</v>
      </c>
      <c r="P2164" s="11" t="str">
        <f t="shared" si="435"/>
        <v>Low Cost per Unit</v>
      </c>
      <c r="Q2164" s="12">
        <f t="shared" si="436"/>
        <v>0</v>
      </c>
      <c r="R2164" s="12">
        <f t="shared" si="437"/>
        <v>9.1773000000000007</v>
      </c>
      <c r="S2164" s="12">
        <f t="shared" si="438"/>
        <v>0</v>
      </c>
      <c r="T2164" s="12">
        <f t="shared" si="439"/>
        <v>0</v>
      </c>
      <c r="U2164" s="12">
        <f t="shared" si="440"/>
        <v>0</v>
      </c>
      <c r="V2164" s="13" t="str">
        <f t="shared" ca="1" si="441"/>
        <v>Greater Than 8 Weeks Old</v>
      </c>
    </row>
    <row r="2165" spans="1:22" x14ac:dyDescent="0.35">
      <c r="A2165" s="2" t="s">
        <v>304</v>
      </c>
      <c r="B2165" s="5">
        <v>43701</v>
      </c>
      <c r="C2165" s="5" t="s">
        <v>369</v>
      </c>
      <c r="D2165" s="5" t="s">
        <v>394</v>
      </c>
      <c r="E2165" s="6">
        <v>9</v>
      </c>
      <c r="F2165" s="3">
        <v>305.91000000000003</v>
      </c>
      <c r="G2165" s="3">
        <v>135</v>
      </c>
      <c r="H2165" s="8">
        <f t="shared" si="429"/>
        <v>15</v>
      </c>
      <c r="I2165" s="3">
        <v>170.91</v>
      </c>
      <c r="J2165" s="4">
        <v>0.56000000000000005</v>
      </c>
      <c r="K2165" s="2" t="str">
        <f t="shared" si="430"/>
        <v>Saturday</v>
      </c>
      <c r="L2165" s="5">
        <f t="shared" si="431"/>
        <v>43704</v>
      </c>
      <c r="M2165" s="2" t="str">
        <f t="shared" si="432"/>
        <v>Tuesday</v>
      </c>
      <c r="N2165" s="2" t="str">
        <f t="shared" si="433"/>
        <v>Tuesday</v>
      </c>
      <c r="O2165" s="12">
        <f t="shared" si="434"/>
        <v>0</v>
      </c>
      <c r="P2165" s="11" t="str">
        <f t="shared" si="435"/>
        <v>Low Cost per Unit</v>
      </c>
      <c r="Q2165" s="12">
        <f t="shared" si="436"/>
        <v>0</v>
      </c>
      <c r="R2165" s="12">
        <f t="shared" si="437"/>
        <v>9.1773000000000007</v>
      </c>
      <c r="S2165" s="12">
        <f t="shared" si="438"/>
        <v>0</v>
      </c>
      <c r="T2165" s="12">
        <f t="shared" si="439"/>
        <v>30.591000000000005</v>
      </c>
      <c r="U2165" s="12">
        <f t="shared" si="440"/>
        <v>0</v>
      </c>
      <c r="V2165" s="13" t="str">
        <f t="shared" ca="1" si="441"/>
        <v>Greater Than 8 Weeks Old</v>
      </c>
    </row>
    <row r="2166" spans="1:22" x14ac:dyDescent="0.35">
      <c r="A2166" s="2" t="s">
        <v>304</v>
      </c>
      <c r="B2166" s="5">
        <v>43702</v>
      </c>
      <c r="C2166" s="5" t="s">
        <v>369</v>
      </c>
      <c r="D2166" s="5" t="s">
        <v>394</v>
      </c>
      <c r="E2166" s="6">
        <v>7</v>
      </c>
      <c r="F2166" s="3">
        <v>237.93</v>
      </c>
      <c r="G2166" s="3">
        <v>105</v>
      </c>
      <c r="H2166" s="8">
        <f t="shared" si="429"/>
        <v>15</v>
      </c>
      <c r="I2166" s="3">
        <v>132.93</v>
      </c>
      <c r="J2166" s="4">
        <v>0.56000000000000005</v>
      </c>
      <c r="K2166" s="2" t="str">
        <f t="shared" si="430"/>
        <v>Sunday</v>
      </c>
      <c r="L2166" s="5">
        <f t="shared" si="431"/>
        <v>43705</v>
      </c>
      <c r="M2166" s="2" t="str">
        <f t="shared" si="432"/>
        <v>Wednesday</v>
      </c>
      <c r="N2166" s="2" t="str">
        <f t="shared" si="433"/>
        <v>Wednesday</v>
      </c>
      <c r="O2166" s="12">
        <f t="shared" si="434"/>
        <v>0</v>
      </c>
      <c r="P2166" s="11" t="str">
        <f t="shared" si="435"/>
        <v>Low Cost per Unit</v>
      </c>
      <c r="Q2166" s="12">
        <f t="shared" si="436"/>
        <v>0</v>
      </c>
      <c r="R2166" s="12">
        <f t="shared" si="437"/>
        <v>7.1379000000000001</v>
      </c>
      <c r="S2166" s="12">
        <f t="shared" si="438"/>
        <v>0</v>
      </c>
      <c r="T2166" s="12">
        <f t="shared" si="439"/>
        <v>0</v>
      </c>
      <c r="U2166" s="12">
        <f t="shared" si="440"/>
        <v>0</v>
      </c>
      <c r="V2166" s="13" t="str">
        <f t="shared" ca="1" si="441"/>
        <v>Greater Than 8 Weeks Old</v>
      </c>
    </row>
    <row r="2167" spans="1:22" x14ac:dyDescent="0.35">
      <c r="A2167" s="2" t="s">
        <v>304</v>
      </c>
      <c r="B2167" s="5">
        <v>43703</v>
      </c>
      <c r="C2167" s="5" t="s">
        <v>369</v>
      </c>
      <c r="D2167" s="5" t="s">
        <v>394</v>
      </c>
      <c r="E2167" s="6">
        <v>5</v>
      </c>
      <c r="F2167" s="3">
        <v>169.95</v>
      </c>
      <c r="G2167" s="3">
        <v>75</v>
      </c>
      <c r="H2167" s="8">
        <f t="shared" si="429"/>
        <v>15</v>
      </c>
      <c r="I2167" s="3">
        <v>94.95</v>
      </c>
      <c r="J2167" s="4">
        <v>0.56000000000000005</v>
      </c>
      <c r="K2167" s="2" t="str">
        <f t="shared" si="430"/>
        <v>Monday</v>
      </c>
      <c r="L2167" s="5">
        <f t="shared" si="431"/>
        <v>43706</v>
      </c>
      <c r="M2167" s="2" t="str">
        <f t="shared" si="432"/>
        <v>Thursday</v>
      </c>
      <c r="N2167" s="2" t="str">
        <f t="shared" si="433"/>
        <v>Thursday</v>
      </c>
      <c r="O2167" s="12">
        <f t="shared" si="434"/>
        <v>0</v>
      </c>
      <c r="P2167" s="11" t="str">
        <f t="shared" si="435"/>
        <v>Low Cost per Unit</v>
      </c>
      <c r="Q2167" s="12">
        <f t="shared" si="436"/>
        <v>0</v>
      </c>
      <c r="R2167" s="12">
        <f t="shared" si="437"/>
        <v>5.0984999999999996</v>
      </c>
      <c r="S2167" s="12">
        <f t="shared" si="438"/>
        <v>0</v>
      </c>
      <c r="T2167" s="12">
        <f t="shared" si="439"/>
        <v>0</v>
      </c>
      <c r="U2167" s="12">
        <f t="shared" si="440"/>
        <v>0</v>
      </c>
      <c r="V2167" s="13" t="str">
        <f t="shared" ca="1" si="441"/>
        <v>Greater Than 8 Weeks Old</v>
      </c>
    </row>
    <row r="2168" spans="1:22" x14ac:dyDescent="0.35">
      <c r="A2168" s="2" t="s">
        <v>304</v>
      </c>
      <c r="B2168" s="5">
        <v>43704</v>
      </c>
      <c r="C2168" s="5" t="s">
        <v>369</v>
      </c>
      <c r="D2168" s="5" t="s">
        <v>394</v>
      </c>
      <c r="E2168" s="6">
        <v>1</v>
      </c>
      <c r="F2168" s="3">
        <v>33.99</v>
      </c>
      <c r="G2168" s="3">
        <v>15</v>
      </c>
      <c r="H2168" s="8">
        <f t="shared" si="429"/>
        <v>15</v>
      </c>
      <c r="I2168" s="3">
        <v>18.989999999999998</v>
      </c>
      <c r="J2168" s="4">
        <v>0.56000000000000005</v>
      </c>
      <c r="K2168" s="2" t="str">
        <f t="shared" si="430"/>
        <v>Tuesday</v>
      </c>
      <c r="L2168" s="5">
        <f t="shared" si="431"/>
        <v>43707</v>
      </c>
      <c r="M2168" s="2" t="str">
        <f t="shared" si="432"/>
        <v>Friday</v>
      </c>
      <c r="N2168" s="2" t="str">
        <f t="shared" si="433"/>
        <v>Friday</v>
      </c>
      <c r="O2168" s="12">
        <f t="shared" si="434"/>
        <v>1.6995000000000002</v>
      </c>
      <c r="P2168" s="11" t="str">
        <f t="shared" si="435"/>
        <v>Low Cost per Unit</v>
      </c>
      <c r="Q2168" s="12">
        <f t="shared" si="436"/>
        <v>0</v>
      </c>
      <c r="R2168" s="12">
        <f t="shared" si="437"/>
        <v>0</v>
      </c>
      <c r="S2168" s="12">
        <f t="shared" si="438"/>
        <v>0</v>
      </c>
      <c r="T2168" s="12">
        <f t="shared" si="439"/>
        <v>0</v>
      </c>
      <c r="U2168" s="12">
        <f t="shared" si="440"/>
        <v>0</v>
      </c>
      <c r="V2168" s="13" t="str">
        <f t="shared" ca="1" si="441"/>
        <v>Greater Than 8 Weeks Old</v>
      </c>
    </row>
    <row r="2169" spans="1:22" x14ac:dyDescent="0.35">
      <c r="A2169" s="2" t="s">
        <v>109</v>
      </c>
      <c r="B2169" s="5">
        <v>43678</v>
      </c>
      <c r="C2169" s="5" t="s">
        <v>380</v>
      </c>
      <c r="D2169" s="5" t="s">
        <v>381</v>
      </c>
      <c r="E2169" s="6">
        <v>1</v>
      </c>
      <c r="F2169" s="3">
        <v>19</v>
      </c>
      <c r="G2169" s="3">
        <v>6</v>
      </c>
      <c r="H2169" s="8">
        <f t="shared" si="429"/>
        <v>6</v>
      </c>
      <c r="I2169" s="3">
        <v>13</v>
      </c>
      <c r="J2169" s="4">
        <v>0.68</v>
      </c>
      <c r="K2169" s="2" t="str">
        <f t="shared" si="430"/>
        <v>Thursday</v>
      </c>
      <c r="L2169" s="5">
        <f t="shared" si="431"/>
        <v>43681</v>
      </c>
      <c r="M2169" s="2" t="str">
        <f t="shared" si="432"/>
        <v>Sunday</v>
      </c>
      <c r="N2169" s="2" t="str">
        <f t="shared" si="433"/>
        <v>Monday</v>
      </c>
      <c r="O2169" s="12">
        <f t="shared" si="434"/>
        <v>0</v>
      </c>
      <c r="P2169" s="11" t="str">
        <f t="shared" si="435"/>
        <v>Low Cost per Unit</v>
      </c>
      <c r="Q2169" s="12">
        <f t="shared" si="436"/>
        <v>0</v>
      </c>
      <c r="R2169" s="12">
        <f t="shared" si="437"/>
        <v>0</v>
      </c>
      <c r="S2169" s="12">
        <f t="shared" si="438"/>
        <v>0</v>
      </c>
      <c r="T2169" s="12">
        <f t="shared" si="439"/>
        <v>0</v>
      </c>
      <c r="U2169" s="12">
        <f t="shared" si="440"/>
        <v>0</v>
      </c>
      <c r="V2169" s="13" t="str">
        <f t="shared" ca="1" si="441"/>
        <v>Greater Than 8 Weeks Old</v>
      </c>
    </row>
    <row r="2170" spans="1:22" x14ac:dyDescent="0.35">
      <c r="A2170" s="2" t="s">
        <v>109</v>
      </c>
      <c r="B2170" s="5">
        <v>43681</v>
      </c>
      <c r="C2170" s="5" t="s">
        <v>380</v>
      </c>
      <c r="D2170" s="5" t="s">
        <v>381</v>
      </c>
      <c r="E2170" s="6">
        <v>1</v>
      </c>
      <c r="F2170" s="3">
        <v>19</v>
      </c>
      <c r="G2170" s="3">
        <v>6</v>
      </c>
      <c r="H2170" s="8">
        <f t="shared" si="429"/>
        <v>6</v>
      </c>
      <c r="I2170" s="3">
        <v>13</v>
      </c>
      <c r="J2170" s="4">
        <v>0.68</v>
      </c>
      <c r="K2170" s="2" t="str">
        <f t="shared" si="430"/>
        <v>Sunday</v>
      </c>
      <c r="L2170" s="5">
        <f t="shared" si="431"/>
        <v>43684</v>
      </c>
      <c r="M2170" s="2" t="str">
        <f t="shared" si="432"/>
        <v>Wednesday</v>
      </c>
      <c r="N2170" s="2" t="str">
        <f t="shared" si="433"/>
        <v>Wednesday</v>
      </c>
      <c r="O2170" s="12">
        <f t="shared" si="434"/>
        <v>0</v>
      </c>
      <c r="P2170" s="11" t="str">
        <f t="shared" si="435"/>
        <v>Low Cost per Unit</v>
      </c>
      <c r="Q2170" s="12">
        <f t="shared" si="436"/>
        <v>0</v>
      </c>
      <c r="R2170" s="12">
        <f t="shared" si="437"/>
        <v>0</v>
      </c>
      <c r="S2170" s="12">
        <f t="shared" si="438"/>
        <v>0</v>
      </c>
      <c r="T2170" s="12">
        <f t="shared" si="439"/>
        <v>0</v>
      </c>
      <c r="U2170" s="12">
        <f t="shared" si="440"/>
        <v>0</v>
      </c>
      <c r="V2170" s="13" t="str">
        <f t="shared" ca="1" si="441"/>
        <v>Greater Than 8 Weeks Old</v>
      </c>
    </row>
    <row r="2171" spans="1:22" x14ac:dyDescent="0.35">
      <c r="A2171" s="2" t="s">
        <v>109</v>
      </c>
      <c r="B2171" s="5">
        <v>43685</v>
      </c>
      <c r="C2171" s="5" t="s">
        <v>380</v>
      </c>
      <c r="D2171" s="5" t="s">
        <v>381</v>
      </c>
      <c r="E2171" s="6">
        <v>1</v>
      </c>
      <c r="F2171" s="3">
        <v>19</v>
      </c>
      <c r="G2171" s="3">
        <v>6</v>
      </c>
      <c r="H2171" s="8">
        <f t="shared" si="429"/>
        <v>6</v>
      </c>
      <c r="I2171" s="3">
        <v>13</v>
      </c>
      <c r="J2171" s="4">
        <v>0.68</v>
      </c>
      <c r="K2171" s="2" t="str">
        <f t="shared" si="430"/>
        <v>Thursday</v>
      </c>
      <c r="L2171" s="5">
        <f t="shared" si="431"/>
        <v>43688</v>
      </c>
      <c r="M2171" s="2" t="str">
        <f t="shared" si="432"/>
        <v>Sunday</v>
      </c>
      <c r="N2171" s="2" t="str">
        <f t="shared" si="433"/>
        <v>Monday</v>
      </c>
      <c r="O2171" s="12">
        <f t="shared" si="434"/>
        <v>0</v>
      </c>
      <c r="P2171" s="11" t="str">
        <f t="shared" si="435"/>
        <v>Low Cost per Unit</v>
      </c>
      <c r="Q2171" s="12">
        <f t="shared" si="436"/>
        <v>0</v>
      </c>
      <c r="R2171" s="12">
        <f t="shared" si="437"/>
        <v>0</v>
      </c>
      <c r="S2171" s="12">
        <f t="shared" si="438"/>
        <v>0</v>
      </c>
      <c r="T2171" s="12">
        <f t="shared" si="439"/>
        <v>0</v>
      </c>
      <c r="U2171" s="12">
        <f t="shared" si="440"/>
        <v>0</v>
      </c>
      <c r="V2171" s="13" t="str">
        <f t="shared" ca="1" si="441"/>
        <v>Greater Than 8 Weeks Old</v>
      </c>
    </row>
    <row r="2172" spans="1:22" x14ac:dyDescent="0.35">
      <c r="A2172" s="2" t="s">
        <v>109</v>
      </c>
      <c r="B2172" s="5">
        <v>43689</v>
      </c>
      <c r="C2172" s="5" t="s">
        <v>380</v>
      </c>
      <c r="D2172" s="5" t="s">
        <v>381</v>
      </c>
      <c r="E2172" s="6">
        <v>3</v>
      </c>
      <c r="F2172" s="3">
        <v>57</v>
      </c>
      <c r="G2172" s="3">
        <v>18</v>
      </c>
      <c r="H2172" s="8">
        <f t="shared" si="429"/>
        <v>6</v>
      </c>
      <c r="I2172" s="3">
        <v>39</v>
      </c>
      <c r="J2172" s="4">
        <v>0.68</v>
      </c>
      <c r="K2172" s="2" t="str">
        <f t="shared" si="430"/>
        <v>Monday</v>
      </c>
      <c r="L2172" s="5">
        <f t="shared" si="431"/>
        <v>43692</v>
      </c>
      <c r="M2172" s="2" t="str">
        <f t="shared" si="432"/>
        <v>Thursday</v>
      </c>
      <c r="N2172" s="2" t="str">
        <f t="shared" si="433"/>
        <v>Thursday</v>
      </c>
      <c r="O2172" s="12">
        <f t="shared" si="434"/>
        <v>0</v>
      </c>
      <c r="P2172" s="11" t="str">
        <f t="shared" si="435"/>
        <v>Low Cost per Unit</v>
      </c>
      <c r="Q2172" s="12">
        <f t="shared" si="436"/>
        <v>0</v>
      </c>
      <c r="R2172" s="12">
        <f t="shared" si="437"/>
        <v>1.71</v>
      </c>
      <c r="S2172" s="12">
        <f t="shared" si="438"/>
        <v>0</v>
      </c>
      <c r="T2172" s="12">
        <f t="shared" si="439"/>
        <v>0</v>
      </c>
      <c r="U2172" s="12">
        <f t="shared" si="440"/>
        <v>0</v>
      </c>
      <c r="V2172" s="13" t="str">
        <f t="shared" ca="1" si="441"/>
        <v>Greater Than 8 Weeks Old</v>
      </c>
    </row>
    <row r="2173" spans="1:22" x14ac:dyDescent="0.35">
      <c r="A2173" s="2" t="s">
        <v>109</v>
      </c>
      <c r="B2173" s="5">
        <v>43690</v>
      </c>
      <c r="C2173" s="5" t="s">
        <v>380</v>
      </c>
      <c r="D2173" s="5" t="s">
        <v>381</v>
      </c>
      <c r="E2173" s="6">
        <v>2</v>
      </c>
      <c r="F2173" s="3">
        <v>38</v>
      </c>
      <c r="G2173" s="3">
        <v>12</v>
      </c>
      <c r="H2173" s="8">
        <f t="shared" si="429"/>
        <v>6</v>
      </c>
      <c r="I2173" s="3">
        <v>26</v>
      </c>
      <c r="J2173" s="4">
        <v>0.68</v>
      </c>
      <c r="K2173" s="2" t="str">
        <f t="shared" si="430"/>
        <v>Tuesday</v>
      </c>
      <c r="L2173" s="5">
        <f t="shared" si="431"/>
        <v>43693</v>
      </c>
      <c r="M2173" s="2" t="str">
        <f t="shared" si="432"/>
        <v>Friday</v>
      </c>
      <c r="N2173" s="2" t="str">
        <f t="shared" si="433"/>
        <v>Friday</v>
      </c>
      <c r="O2173" s="12">
        <f t="shared" si="434"/>
        <v>1.9000000000000001</v>
      </c>
      <c r="P2173" s="11" t="str">
        <f t="shared" si="435"/>
        <v>Low Cost per Unit</v>
      </c>
      <c r="Q2173" s="12">
        <f t="shared" si="436"/>
        <v>0</v>
      </c>
      <c r="R2173" s="12">
        <f t="shared" si="437"/>
        <v>1.1399999999999999</v>
      </c>
      <c r="S2173" s="12">
        <f t="shared" si="438"/>
        <v>0</v>
      </c>
      <c r="T2173" s="12">
        <f t="shared" si="439"/>
        <v>0</v>
      </c>
      <c r="U2173" s="12">
        <f t="shared" si="440"/>
        <v>0</v>
      </c>
      <c r="V2173" s="13" t="str">
        <f t="shared" ca="1" si="441"/>
        <v>Greater Than 8 Weeks Old</v>
      </c>
    </row>
    <row r="2174" spans="1:22" x14ac:dyDescent="0.35">
      <c r="A2174" s="2" t="s">
        <v>109</v>
      </c>
      <c r="B2174" s="5">
        <v>43691</v>
      </c>
      <c r="C2174" s="5" t="s">
        <v>380</v>
      </c>
      <c r="D2174" s="5" t="s">
        <v>381</v>
      </c>
      <c r="E2174" s="6">
        <v>1</v>
      </c>
      <c r="F2174" s="3">
        <v>19</v>
      </c>
      <c r="G2174" s="3">
        <v>6</v>
      </c>
      <c r="H2174" s="8">
        <f t="shared" si="429"/>
        <v>6</v>
      </c>
      <c r="I2174" s="3">
        <v>13</v>
      </c>
      <c r="J2174" s="4">
        <v>0.68</v>
      </c>
      <c r="K2174" s="2" t="str">
        <f t="shared" si="430"/>
        <v>Wednesday</v>
      </c>
      <c r="L2174" s="5">
        <f t="shared" si="431"/>
        <v>43694</v>
      </c>
      <c r="M2174" s="2" t="str">
        <f t="shared" si="432"/>
        <v>Saturday</v>
      </c>
      <c r="N2174" s="2" t="str">
        <f t="shared" si="433"/>
        <v>Saturday</v>
      </c>
      <c r="O2174" s="12">
        <f t="shared" si="434"/>
        <v>0</v>
      </c>
      <c r="P2174" s="11" t="str">
        <f t="shared" si="435"/>
        <v>Low Cost per Unit</v>
      </c>
      <c r="Q2174" s="12">
        <f t="shared" si="436"/>
        <v>0</v>
      </c>
      <c r="R2174" s="12">
        <f t="shared" si="437"/>
        <v>0</v>
      </c>
      <c r="S2174" s="12">
        <f t="shared" si="438"/>
        <v>0</v>
      </c>
      <c r="T2174" s="12">
        <f t="shared" si="439"/>
        <v>0</v>
      </c>
      <c r="U2174" s="12">
        <f t="shared" si="440"/>
        <v>0</v>
      </c>
      <c r="V2174" s="13" t="str">
        <f t="shared" ca="1" si="441"/>
        <v>Greater Than 8 Weeks Old</v>
      </c>
    </row>
    <row r="2175" spans="1:22" x14ac:dyDescent="0.35">
      <c r="A2175" s="2" t="s">
        <v>109</v>
      </c>
      <c r="B2175" s="5">
        <v>43693</v>
      </c>
      <c r="C2175" s="5" t="s">
        <v>380</v>
      </c>
      <c r="D2175" s="5" t="s">
        <v>381</v>
      </c>
      <c r="E2175" s="6">
        <v>1</v>
      </c>
      <c r="F2175" s="3">
        <v>19</v>
      </c>
      <c r="G2175" s="3">
        <v>6</v>
      </c>
      <c r="H2175" s="8">
        <f t="shared" si="429"/>
        <v>6</v>
      </c>
      <c r="I2175" s="3">
        <v>13</v>
      </c>
      <c r="J2175" s="4">
        <v>0.68</v>
      </c>
      <c r="K2175" s="2" t="str">
        <f t="shared" si="430"/>
        <v>Friday</v>
      </c>
      <c r="L2175" s="5">
        <f t="shared" si="431"/>
        <v>43696</v>
      </c>
      <c r="M2175" s="2" t="str">
        <f t="shared" si="432"/>
        <v>Monday</v>
      </c>
      <c r="N2175" s="2" t="str">
        <f t="shared" si="433"/>
        <v>Monday</v>
      </c>
      <c r="O2175" s="12">
        <f t="shared" si="434"/>
        <v>0</v>
      </c>
      <c r="P2175" s="11" t="str">
        <f t="shared" si="435"/>
        <v>Low Cost per Unit</v>
      </c>
      <c r="Q2175" s="12">
        <f t="shared" si="436"/>
        <v>0</v>
      </c>
      <c r="R2175" s="12">
        <f t="shared" si="437"/>
        <v>0</v>
      </c>
      <c r="S2175" s="12">
        <f t="shared" si="438"/>
        <v>0</v>
      </c>
      <c r="T2175" s="12">
        <f t="shared" si="439"/>
        <v>0</v>
      </c>
      <c r="U2175" s="12">
        <f t="shared" si="440"/>
        <v>0</v>
      </c>
      <c r="V2175" s="13" t="str">
        <f t="shared" ca="1" si="441"/>
        <v>Greater Than 8 Weeks Old</v>
      </c>
    </row>
    <row r="2176" spans="1:22" x14ac:dyDescent="0.35">
      <c r="A2176" s="2" t="s">
        <v>109</v>
      </c>
      <c r="B2176" s="5">
        <v>43696</v>
      </c>
      <c r="C2176" s="5" t="s">
        <v>380</v>
      </c>
      <c r="D2176" s="5" t="s">
        <v>381</v>
      </c>
      <c r="E2176" s="6">
        <v>1</v>
      </c>
      <c r="F2176" s="3">
        <v>19</v>
      </c>
      <c r="G2176" s="3">
        <v>6</v>
      </c>
      <c r="H2176" s="8">
        <f t="shared" si="429"/>
        <v>6</v>
      </c>
      <c r="I2176" s="3">
        <v>13</v>
      </c>
      <c r="J2176" s="4">
        <v>0.68</v>
      </c>
      <c r="K2176" s="2" t="str">
        <f t="shared" si="430"/>
        <v>Monday</v>
      </c>
      <c r="L2176" s="5">
        <f t="shared" si="431"/>
        <v>43699</v>
      </c>
      <c r="M2176" s="2" t="str">
        <f t="shared" si="432"/>
        <v>Thursday</v>
      </c>
      <c r="N2176" s="2" t="str">
        <f t="shared" si="433"/>
        <v>Thursday</v>
      </c>
      <c r="O2176" s="12">
        <f t="shared" si="434"/>
        <v>0</v>
      </c>
      <c r="P2176" s="11" t="str">
        <f t="shared" si="435"/>
        <v>Low Cost per Unit</v>
      </c>
      <c r="Q2176" s="12">
        <f t="shared" si="436"/>
        <v>0</v>
      </c>
      <c r="R2176" s="12">
        <f t="shared" si="437"/>
        <v>0</v>
      </c>
      <c r="S2176" s="12">
        <f t="shared" si="438"/>
        <v>0</v>
      </c>
      <c r="T2176" s="12">
        <f t="shared" si="439"/>
        <v>0</v>
      </c>
      <c r="U2176" s="12">
        <f t="shared" si="440"/>
        <v>0</v>
      </c>
      <c r="V2176" s="13" t="str">
        <f t="shared" ca="1" si="441"/>
        <v>Greater Than 8 Weeks Old</v>
      </c>
    </row>
    <row r="2177" spans="1:22" x14ac:dyDescent="0.35">
      <c r="A2177" s="2" t="s">
        <v>109</v>
      </c>
      <c r="B2177" s="5">
        <v>43698</v>
      </c>
      <c r="C2177" s="5" t="s">
        <v>380</v>
      </c>
      <c r="D2177" s="5" t="s">
        <v>381</v>
      </c>
      <c r="E2177" s="6">
        <v>7</v>
      </c>
      <c r="F2177" s="3">
        <v>76</v>
      </c>
      <c r="G2177" s="3">
        <v>42</v>
      </c>
      <c r="H2177" s="8">
        <f t="shared" si="429"/>
        <v>6</v>
      </c>
      <c r="I2177" s="3">
        <v>34</v>
      </c>
      <c r="J2177" s="4">
        <v>0.45</v>
      </c>
      <c r="K2177" s="2" t="str">
        <f t="shared" si="430"/>
        <v>Wednesday</v>
      </c>
      <c r="L2177" s="5">
        <f t="shared" si="431"/>
        <v>43701</v>
      </c>
      <c r="M2177" s="2" t="str">
        <f t="shared" si="432"/>
        <v>Saturday</v>
      </c>
      <c r="N2177" s="2" t="str">
        <f t="shared" si="433"/>
        <v>Saturday</v>
      </c>
      <c r="O2177" s="12">
        <f t="shared" si="434"/>
        <v>0</v>
      </c>
      <c r="P2177" s="11" t="str">
        <f t="shared" si="435"/>
        <v>Low Cost per Unit</v>
      </c>
      <c r="Q2177" s="12">
        <f t="shared" si="436"/>
        <v>0</v>
      </c>
      <c r="R2177" s="12">
        <f t="shared" si="437"/>
        <v>2.2799999999999998</v>
      </c>
      <c r="S2177" s="12">
        <f t="shared" si="438"/>
        <v>0</v>
      </c>
      <c r="T2177" s="12">
        <f t="shared" si="439"/>
        <v>0</v>
      </c>
      <c r="U2177" s="12">
        <f t="shared" si="440"/>
        <v>0</v>
      </c>
      <c r="V2177" s="13" t="str">
        <f t="shared" ca="1" si="441"/>
        <v>Greater Than 8 Weeks Old</v>
      </c>
    </row>
    <row r="2178" spans="1:22" x14ac:dyDescent="0.35">
      <c r="A2178" s="2" t="s">
        <v>109</v>
      </c>
      <c r="B2178" s="5">
        <v>43700</v>
      </c>
      <c r="C2178" s="5" t="s">
        <v>380</v>
      </c>
      <c r="D2178" s="5" t="s">
        <v>381</v>
      </c>
      <c r="E2178" s="6">
        <v>1</v>
      </c>
      <c r="F2178" s="3">
        <v>19</v>
      </c>
      <c r="G2178" s="3">
        <v>6</v>
      </c>
      <c r="H2178" s="8">
        <f t="shared" si="429"/>
        <v>6</v>
      </c>
      <c r="I2178" s="3">
        <v>13</v>
      </c>
      <c r="J2178" s="4">
        <v>0.68</v>
      </c>
      <c r="K2178" s="2" t="str">
        <f t="shared" si="430"/>
        <v>Friday</v>
      </c>
      <c r="L2178" s="5">
        <f t="shared" si="431"/>
        <v>43703</v>
      </c>
      <c r="M2178" s="2" t="str">
        <f t="shared" si="432"/>
        <v>Monday</v>
      </c>
      <c r="N2178" s="2" t="str">
        <f t="shared" si="433"/>
        <v>Monday</v>
      </c>
      <c r="O2178" s="12">
        <f t="shared" si="434"/>
        <v>0</v>
      </c>
      <c r="P2178" s="11" t="str">
        <f t="shared" si="435"/>
        <v>Low Cost per Unit</v>
      </c>
      <c r="Q2178" s="12">
        <f t="shared" si="436"/>
        <v>0</v>
      </c>
      <c r="R2178" s="12">
        <f t="shared" si="437"/>
        <v>0</v>
      </c>
      <c r="S2178" s="12">
        <f t="shared" si="438"/>
        <v>0</v>
      </c>
      <c r="T2178" s="12">
        <f t="shared" si="439"/>
        <v>0</v>
      </c>
      <c r="U2178" s="12">
        <f t="shared" si="440"/>
        <v>0</v>
      </c>
      <c r="V2178" s="13" t="str">
        <f t="shared" ca="1" si="441"/>
        <v>Greater Than 8 Weeks Old</v>
      </c>
    </row>
    <row r="2179" spans="1:22" x14ac:dyDescent="0.35">
      <c r="A2179" s="2" t="s">
        <v>109</v>
      </c>
      <c r="B2179" s="5">
        <v>43706</v>
      </c>
      <c r="C2179" s="5" t="s">
        <v>380</v>
      </c>
      <c r="D2179" s="5" t="s">
        <v>381</v>
      </c>
      <c r="E2179" s="6">
        <v>1</v>
      </c>
      <c r="F2179" s="3">
        <v>19</v>
      </c>
      <c r="G2179" s="3">
        <v>6</v>
      </c>
      <c r="H2179" s="8">
        <f t="shared" ref="H2179:H2242" si="442">G2179/E2179</f>
        <v>6</v>
      </c>
      <c r="I2179" s="3">
        <v>13</v>
      </c>
      <c r="J2179" s="4">
        <v>0.68</v>
      </c>
      <c r="K2179" s="2" t="str">
        <f t="shared" ref="K2179:K2242" si="443">TEXT(B2179,"dddd")</f>
        <v>Thursday</v>
      </c>
      <c r="L2179" s="5">
        <f t="shared" ref="L2179:L2242" si="444">B2179+3</f>
        <v>43709</v>
      </c>
      <c r="M2179" s="2" t="str">
        <f t="shared" ref="M2179:M2242" si="445">TEXT(L2179,"dddd")</f>
        <v>Sunday</v>
      </c>
      <c r="N2179" s="2" t="str">
        <f t="shared" ref="N2179:N2242" si="446">IF(M2179="Sunday","Monday",M2179)</f>
        <v>Monday</v>
      </c>
      <c r="O2179" s="12">
        <f t="shared" ref="O2179:O2242" si="447">IF(TEXT(B2179,"dddd")="Tuesday",F2179*0.05,0)</f>
        <v>0</v>
      </c>
      <c r="P2179" s="11" t="str">
        <f t="shared" ref="P2179:P2242" si="448">IF(H2179&gt;AVERAGE(H:H),"High Cost per Unit","Low Cost per Unit")</f>
        <v>Low Cost per Unit</v>
      </c>
      <c r="Q2179" s="12">
        <f t="shared" ref="Q2179:Q2242" si="449">IF(D2179="Masks",F2179*0.1,0)</f>
        <v>0</v>
      </c>
      <c r="R2179" s="12">
        <f t="shared" ref="R2179:R2242" si="450">IF(E2179&gt;1,F2179*0.03,0)</f>
        <v>0</v>
      </c>
      <c r="S2179" s="12">
        <f t="shared" ref="S2179:S2242" si="451">IF(D2179="Accessories",F2179*0.15,0)</f>
        <v>0</v>
      </c>
      <c r="T2179" s="12">
        <f t="shared" ref="T2179:T2242" si="452">IF(AND(K2179="Saturday",C2179="Fitness"),F2179*0.1,0)</f>
        <v>0</v>
      </c>
      <c r="U2179" s="12">
        <f t="shared" ref="U2179:U2242" si="453">IF(AND(K2179="Friday",C2179="Automotive"),F2179*0.2,0)</f>
        <v>0</v>
      </c>
      <c r="V2179" s="13" t="str">
        <f t="shared" ref="V2179:V2242" ca="1" si="454">IF(B2179&lt;TODAY()-56,"Greater Than 8 Weeks Old","Less Than 8 Weeks Old")</f>
        <v>Greater Than 8 Weeks Old</v>
      </c>
    </row>
    <row r="2180" spans="1:22" x14ac:dyDescent="0.35">
      <c r="A2180" s="2" t="s">
        <v>109</v>
      </c>
      <c r="B2180" s="5">
        <v>43707</v>
      </c>
      <c r="C2180" s="5" t="s">
        <v>380</v>
      </c>
      <c r="D2180" s="5" t="s">
        <v>381</v>
      </c>
      <c r="E2180" s="6">
        <v>1</v>
      </c>
      <c r="F2180" s="3">
        <v>19</v>
      </c>
      <c r="G2180" s="3">
        <v>6</v>
      </c>
      <c r="H2180" s="8">
        <f t="shared" si="442"/>
        <v>6</v>
      </c>
      <c r="I2180" s="3">
        <v>13</v>
      </c>
      <c r="J2180" s="4">
        <v>0.68</v>
      </c>
      <c r="K2180" s="2" t="str">
        <f t="shared" si="443"/>
        <v>Friday</v>
      </c>
      <c r="L2180" s="5">
        <f t="shared" si="444"/>
        <v>43710</v>
      </c>
      <c r="M2180" s="2" t="str">
        <f t="shared" si="445"/>
        <v>Monday</v>
      </c>
      <c r="N2180" s="2" t="str">
        <f t="shared" si="446"/>
        <v>Monday</v>
      </c>
      <c r="O2180" s="12">
        <f t="shared" si="447"/>
        <v>0</v>
      </c>
      <c r="P2180" s="11" t="str">
        <f t="shared" si="448"/>
        <v>Low Cost per Unit</v>
      </c>
      <c r="Q2180" s="12">
        <f t="shared" si="449"/>
        <v>0</v>
      </c>
      <c r="R2180" s="12">
        <f t="shared" si="450"/>
        <v>0</v>
      </c>
      <c r="S2180" s="12">
        <f t="shared" si="451"/>
        <v>0</v>
      </c>
      <c r="T2180" s="12">
        <f t="shared" si="452"/>
        <v>0</v>
      </c>
      <c r="U2180" s="12">
        <f t="shared" si="453"/>
        <v>0</v>
      </c>
      <c r="V2180" s="13" t="str">
        <f t="shared" ca="1" si="454"/>
        <v>Greater Than 8 Weeks Old</v>
      </c>
    </row>
    <row r="2181" spans="1:22" x14ac:dyDescent="0.35">
      <c r="A2181" s="2" t="s">
        <v>110</v>
      </c>
      <c r="B2181" s="5">
        <v>43680</v>
      </c>
      <c r="C2181" s="5" t="s">
        <v>380</v>
      </c>
      <c r="D2181" s="5" t="s">
        <v>381</v>
      </c>
      <c r="E2181" s="6">
        <v>1</v>
      </c>
      <c r="F2181" s="3">
        <v>25</v>
      </c>
      <c r="G2181" s="3">
        <v>9.2799999999999994</v>
      </c>
      <c r="H2181" s="8">
        <f t="shared" si="442"/>
        <v>9.2799999999999994</v>
      </c>
      <c r="I2181" s="3">
        <v>15.72</v>
      </c>
      <c r="J2181" s="4">
        <v>0.63</v>
      </c>
      <c r="K2181" s="2" t="str">
        <f t="shared" si="443"/>
        <v>Saturday</v>
      </c>
      <c r="L2181" s="5">
        <f t="shared" si="444"/>
        <v>43683</v>
      </c>
      <c r="M2181" s="2" t="str">
        <f t="shared" si="445"/>
        <v>Tuesday</v>
      </c>
      <c r="N2181" s="2" t="str">
        <f t="shared" si="446"/>
        <v>Tuesday</v>
      </c>
      <c r="O2181" s="12">
        <f t="shared" si="447"/>
        <v>0</v>
      </c>
      <c r="P2181" s="11" t="str">
        <f t="shared" si="448"/>
        <v>Low Cost per Unit</v>
      </c>
      <c r="Q2181" s="12">
        <f t="shared" si="449"/>
        <v>0</v>
      </c>
      <c r="R2181" s="12">
        <f t="shared" si="450"/>
        <v>0</v>
      </c>
      <c r="S2181" s="12">
        <f t="shared" si="451"/>
        <v>0</v>
      </c>
      <c r="T2181" s="12">
        <f t="shared" si="452"/>
        <v>0</v>
      </c>
      <c r="U2181" s="12">
        <f t="shared" si="453"/>
        <v>0</v>
      </c>
      <c r="V2181" s="13" t="str">
        <f t="shared" ca="1" si="454"/>
        <v>Greater Than 8 Weeks Old</v>
      </c>
    </row>
    <row r="2182" spans="1:22" x14ac:dyDescent="0.35">
      <c r="A2182" s="2" t="s">
        <v>110</v>
      </c>
      <c r="B2182" s="5">
        <v>43693</v>
      </c>
      <c r="C2182" s="5" t="s">
        <v>380</v>
      </c>
      <c r="D2182" s="5" t="s">
        <v>381</v>
      </c>
      <c r="E2182" s="6">
        <v>1</v>
      </c>
      <c r="F2182" s="3">
        <v>25</v>
      </c>
      <c r="G2182" s="3">
        <v>9.2799999999999994</v>
      </c>
      <c r="H2182" s="8">
        <f t="shared" si="442"/>
        <v>9.2799999999999994</v>
      </c>
      <c r="I2182" s="3">
        <v>15.72</v>
      </c>
      <c r="J2182" s="4">
        <v>0.63</v>
      </c>
      <c r="K2182" s="2" t="str">
        <f t="shared" si="443"/>
        <v>Friday</v>
      </c>
      <c r="L2182" s="5">
        <f t="shared" si="444"/>
        <v>43696</v>
      </c>
      <c r="M2182" s="2" t="str">
        <f t="shared" si="445"/>
        <v>Monday</v>
      </c>
      <c r="N2182" s="2" t="str">
        <f t="shared" si="446"/>
        <v>Monday</v>
      </c>
      <c r="O2182" s="12">
        <f t="shared" si="447"/>
        <v>0</v>
      </c>
      <c r="P2182" s="11" t="str">
        <f t="shared" si="448"/>
        <v>Low Cost per Unit</v>
      </c>
      <c r="Q2182" s="12">
        <f t="shared" si="449"/>
        <v>0</v>
      </c>
      <c r="R2182" s="12">
        <f t="shared" si="450"/>
        <v>0</v>
      </c>
      <c r="S2182" s="12">
        <f t="shared" si="451"/>
        <v>0</v>
      </c>
      <c r="T2182" s="12">
        <f t="shared" si="452"/>
        <v>0</v>
      </c>
      <c r="U2182" s="12">
        <f t="shared" si="453"/>
        <v>0</v>
      </c>
      <c r="V2182" s="13" t="str">
        <f t="shared" ca="1" si="454"/>
        <v>Greater Than 8 Weeks Old</v>
      </c>
    </row>
    <row r="2183" spans="1:22" x14ac:dyDescent="0.35">
      <c r="A2183" s="2" t="s">
        <v>110</v>
      </c>
      <c r="B2183" s="5">
        <v>43697</v>
      </c>
      <c r="C2183" s="5" t="s">
        <v>380</v>
      </c>
      <c r="D2183" s="5" t="s">
        <v>381</v>
      </c>
      <c r="E2183" s="6">
        <v>1</v>
      </c>
      <c r="F2183" s="3">
        <v>25</v>
      </c>
      <c r="G2183" s="3">
        <v>9.2799999999999994</v>
      </c>
      <c r="H2183" s="8">
        <f t="shared" si="442"/>
        <v>9.2799999999999994</v>
      </c>
      <c r="I2183" s="3">
        <v>15.72</v>
      </c>
      <c r="J2183" s="4">
        <v>0.63</v>
      </c>
      <c r="K2183" s="2" t="str">
        <f t="shared" si="443"/>
        <v>Tuesday</v>
      </c>
      <c r="L2183" s="5">
        <f t="shared" si="444"/>
        <v>43700</v>
      </c>
      <c r="M2183" s="2" t="str">
        <f t="shared" si="445"/>
        <v>Friday</v>
      </c>
      <c r="N2183" s="2" t="str">
        <f t="shared" si="446"/>
        <v>Friday</v>
      </c>
      <c r="O2183" s="12">
        <f t="shared" si="447"/>
        <v>1.25</v>
      </c>
      <c r="P2183" s="11" t="str">
        <f t="shared" si="448"/>
        <v>Low Cost per Unit</v>
      </c>
      <c r="Q2183" s="12">
        <f t="shared" si="449"/>
        <v>0</v>
      </c>
      <c r="R2183" s="12">
        <f t="shared" si="450"/>
        <v>0</v>
      </c>
      <c r="S2183" s="12">
        <f t="shared" si="451"/>
        <v>0</v>
      </c>
      <c r="T2183" s="12">
        <f t="shared" si="452"/>
        <v>0</v>
      </c>
      <c r="U2183" s="12">
        <f t="shared" si="453"/>
        <v>0</v>
      </c>
      <c r="V2183" s="13" t="str">
        <f t="shared" ca="1" si="454"/>
        <v>Greater Than 8 Weeks Old</v>
      </c>
    </row>
    <row r="2184" spans="1:22" x14ac:dyDescent="0.35">
      <c r="A2184" s="2" t="s">
        <v>110</v>
      </c>
      <c r="B2184" s="5">
        <v>43702</v>
      </c>
      <c r="C2184" s="5" t="s">
        <v>380</v>
      </c>
      <c r="D2184" s="5" t="s">
        <v>381</v>
      </c>
      <c r="E2184" s="6">
        <v>1</v>
      </c>
      <c r="F2184" s="3">
        <v>25</v>
      </c>
      <c r="G2184" s="3">
        <v>9.2799999999999994</v>
      </c>
      <c r="H2184" s="8">
        <f t="shared" si="442"/>
        <v>9.2799999999999994</v>
      </c>
      <c r="I2184" s="3">
        <v>15.72</v>
      </c>
      <c r="J2184" s="4">
        <v>0.63</v>
      </c>
      <c r="K2184" s="2" t="str">
        <f t="shared" si="443"/>
        <v>Sunday</v>
      </c>
      <c r="L2184" s="5">
        <f t="shared" si="444"/>
        <v>43705</v>
      </c>
      <c r="M2184" s="2" t="str">
        <f t="shared" si="445"/>
        <v>Wednesday</v>
      </c>
      <c r="N2184" s="2" t="str">
        <f t="shared" si="446"/>
        <v>Wednesday</v>
      </c>
      <c r="O2184" s="12">
        <f t="shared" si="447"/>
        <v>0</v>
      </c>
      <c r="P2184" s="11" t="str">
        <f t="shared" si="448"/>
        <v>Low Cost per Unit</v>
      </c>
      <c r="Q2184" s="12">
        <f t="shared" si="449"/>
        <v>0</v>
      </c>
      <c r="R2184" s="12">
        <f t="shared" si="450"/>
        <v>0</v>
      </c>
      <c r="S2184" s="12">
        <f t="shared" si="451"/>
        <v>0</v>
      </c>
      <c r="T2184" s="12">
        <f t="shared" si="452"/>
        <v>0</v>
      </c>
      <c r="U2184" s="12">
        <f t="shared" si="453"/>
        <v>0</v>
      </c>
      <c r="V2184" s="13" t="str">
        <f t="shared" ca="1" si="454"/>
        <v>Greater Than 8 Weeks Old</v>
      </c>
    </row>
    <row r="2185" spans="1:22" x14ac:dyDescent="0.35">
      <c r="A2185" s="2" t="s">
        <v>179</v>
      </c>
      <c r="B2185" s="5">
        <v>43678</v>
      </c>
      <c r="C2185" s="5" t="s">
        <v>380</v>
      </c>
      <c r="D2185" s="5" t="s">
        <v>381</v>
      </c>
      <c r="E2185" s="6">
        <v>3</v>
      </c>
      <c r="F2185" s="3">
        <v>75</v>
      </c>
      <c r="G2185" s="3">
        <v>22.05</v>
      </c>
      <c r="H2185" s="8">
        <f t="shared" si="442"/>
        <v>7.3500000000000005</v>
      </c>
      <c r="I2185" s="3">
        <v>52.95</v>
      </c>
      <c r="J2185" s="4">
        <v>0.71</v>
      </c>
      <c r="K2185" s="2" t="str">
        <f t="shared" si="443"/>
        <v>Thursday</v>
      </c>
      <c r="L2185" s="5">
        <f t="shared" si="444"/>
        <v>43681</v>
      </c>
      <c r="M2185" s="2" t="str">
        <f t="shared" si="445"/>
        <v>Sunday</v>
      </c>
      <c r="N2185" s="2" t="str">
        <f t="shared" si="446"/>
        <v>Monday</v>
      </c>
      <c r="O2185" s="12">
        <f t="shared" si="447"/>
        <v>0</v>
      </c>
      <c r="P2185" s="11" t="str">
        <f t="shared" si="448"/>
        <v>Low Cost per Unit</v>
      </c>
      <c r="Q2185" s="12">
        <f t="shared" si="449"/>
        <v>0</v>
      </c>
      <c r="R2185" s="12">
        <f t="shared" si="450"/>
        <v>2.25</v>
      </c>
      <c r="S2185" s="12">
        <f t="shared" si="451"/>
        <v>0</v>
      </c>
      <c r="T2185" s="12">
        <f t="shared" si="452"/>
        <v>0</v>
      </c>
      <c r="U2185" s="12">
        <f t="shared" si="453"/>
        <v>0</v>
      </c>
      <c r="V2185" s="13" t="str">
        <f t="shared" ca="1" si="454"/>
        <v>Greater Than 8 Weeks Old</v>
      </c>
    </row>
    <row r="2186" spans="1:22" x14ac:dyDescent="0.35">
      <c r="A2186" s="2" t="s">
        <v>179</v>
      </c>
      <c r="B2186" s="5">
        <v>43679</v>
      </c>
      <c r="C2186" s="5" t="s">
        <v>380</v>
      </c>
      <c r="D2186" s="5" t="s">
        <v>381</v>
      </c>
      <c r="E2186" s="6">
        <v>1</v>
      </c>
      <c r="F2186" s="3">
        <v>25</v>
      </c>
      <c r="G2186" s="3">
        <v>7.35</v>
      </c>
      <c r="H2186" s="8">
        <f t="shared" si="442"/>
        <v>7.35</v>
      </c>
      <c r="I2186" s="3">
        <v>17.649999999999999</v>
      </c>
      <c r="J2186" s="4">
        <v>0.71</v>
      </c>
      <c r="K2186" s="2" t="str">
        <f t="shared" si="443"/>
        <v>Friday</v>
      </c>
      <c r="L2186" s="5">
        <f t="shared" si="444"/>
        <v>43682</v>
      </c>
      <c r="M2186" s="2" t="str">
        <f t="shared" si="445"/>
        <v>Monday</v>
      </c>
      <c r="N2186" s="2" t="str">
        <f t="shared" si="446"/>
        <v>Monday</v>
      </c>
      <c r="O2186" s="12">
        <f t="shared" si="447"/>
        <v>0</v>
      </c>
      <c r="P2186" s="11" t="str">
        <f t="shared" si="448"/>
        <v>Low Cost per Unit</v>
      </c>
      <c r="Q2186" s="12">
        <f t="shared" si="449"/>
        <v>0</v>
      </c>
      <c r="R2186" s="12">
        <f t="shared" si="450"/>
        <v>0</v>
      </c>
      <c r="S2186" s="12">
        <f t="shared" si="451"/>
        <v>0</v>
      </c>
      <c r="T2186" s="12">
        <f t="shared" si="452"/>
        <v>0</v>
      </c>
      <c r="U2186" s="12">
        <f t="shared" si="453"/>
        <v>0</v>
      </c>
      <c r="V2186" s="13" t="str">
        <f t="shared" ca="1" si="454"/>
        <v>Greater Than 8 Weeks Old</v>
      </c>
    </row>
    <row r="2187" spans="1:22" x14ac:dyDescent="0.35">
      <c r="A2187" s="2" t="s">
        <v>179</v>
      </c>
      <c r="B2187" s="5">
        <v>43682</v>
      </c>
      <c r="C2187" s="5" t="s">
        <v>380</v>
      </c>
      <c r="D2187" s="5" t="s">
        <v>381</v>
      </c>
      <c r="E2187" s="6">
        <v>1</v>
      </c>
      <c r="F2187" s="3">
        <v>25</v>
      </c>
      <c r="G2187" s="3">
        <v>7.35</v>
      </c>
      <c r="H2187" s="8">
        <f t="shared" si="442"/>
        <v>7.35</v>
      </c>
      <c r="I2187" s="3">
        <v>17.649999999999999</v>
      </c>
      <c r="J2187" s="4">
        <v>0.71</v>
      </c>
      <c r="K2187" s="2" t="str">
        <f t="shared" si="443"/>
        <v>Monday</v>
      </c>
      <c r="L2187" s="5">
        <f t="shared" si="444"/>
        <v>43685</v>
      </c>
      <c r="M2187" s="2" t="str">
        <f t="shared" si="445"/>
        <v>Thursday</v>
      </c>
      <c r="N2187" s="2" t="str">
        <f t="shared" si="446"/>
        <v>Thursday</v>
      </c>
      <c r="O2187" s="12">
        <f t="shared" si="447"/>
        <v>0</v>
      </c>
      <c r="P2187" s="11" t="str">
        <f t="shared" si="448"/>
        <v>Low Cost per Unit</v>
      </c>
      <c r="Q2187" s="12">
        <f t="shared" si="449"/>
        <v>0</v>
      </c>
      <c r="R2187" s="12">
        <f t="shared" si="450"/>
        <v>0</v>
      </c>
      <c r="S2187" s="12">
        <f t="shared" si="451"/>
        <v>0</v>
      </c>
      <c r="T2187" s="12">
        <f t="shared" si="452"/>
        <v>0</v>
      </c>
      <c r="U2187" s="12">
        <f t="shared" si="453"/>
        <v>0</v>
      </c>
      <c r="V2187" s="13" t="str">
        <f t="shared" ca="1" si="454"/>
        <v>Greater Than 8 Weeks Old</v>
      </c>
    </row>
    <row r="2188" spans="1:22" x14ac:dyDescent="0.35">
      <c r="A2188" s="2" t="s">
        <v>179</v>
      </c>
      <c r="B2188" s="5">
        <v>43683</v>
      </c>
      <c r="C2188" s="5" t="s">
        <v>380</v>
      </c>
      <c r="D2188" s="5" t="s">
        <v>381</v>
      </c>
      <c r="E2188" s="6">
        <v>3</v>
      </c>
      <c r="F2188" s="3">
        <v>75</v>
      </c>
      <c r="G2188" s="3">
        <v>22.05</v>
      </c>
      <c r="H2188" s="8">
        <f t="shared" si="442"/>
        <v>7.3500000000000005</v>
      </c>
      <c r="I2188" s="3">
        <v>52.95</v>
      </c>
      <c r="J2188" s="4">
        <v>0.71</v>
      </c>
      <c r="K2188" s="2" t="str">
        <f t="shared" si="443"/>
        <v>Tuesday</v>
      </c>
      <c r="L2188" s="5">
        <f t="shared" si="444"/>
        <v>43686</v>
      </c>
      <c r="M2188" s="2" t="str">
        <f t="shared" si="445"/>
        <v>Friday</v>
      </c>
      <c r="N2188" s="2" t="str">
        <f t="shared" si="446"/>
        <v>Friday</v>
      </c>
      <c r="O2188" s="12">
        <f t="shared" si="447"/>
        <v>3.75</v>
      </c>
      <c r="P2188" s="11" t="str">
        <f t="shared" si="448"/>
        <v>Low Cost per Unit</v>
      </c>
      <c r="Q2188" s="12">
        <f t="shared" si="449"/>
        <v>0</v>
      </c>
      <c r="R2188" s="12">
        <f t="shared" si="450"/>
        <v>2.25</v>
      </c>
      <c r="S2188" s="12">
        <f t="shared" si="451"/>
        <v>0</v>
      </c>
      <c r="T2188" s="12">
        <f t="shared" si="452"/>
        <v>0</v>
      </c>
      <c r="U2188" s="12">
        <f t="shared" si="453"/>
        <v>0</v>
      </c>
      <c r="V2188" s="13" t="str">
        <f t="shared" ca="1" si="454"/>
        <v>Greater Than 8 Weeks Old</v>
      </c>
    </row>
    <row r="2189" spans="1:22" x14ac:dyDescent="0.35">
      <c r="A2189" s="2" t="s">
        <v>179</v>
      </c>
      <c r="B2189" s="5">
        <v>43684</v>
      </c>
      <c r="C2189" s="5" t="s">
        <v>380</v>
      </c>
      <c r="D2189" s="5" t="s">
        <v>381</v>
      </c>
      <c r="E2189" s="6">
        <v>2</v>
      </c>
      <c r="F2189" s="3">
        <v>50</v>
      </c>
      <c r="G2189" s="3">
        <v>14.7</v>
      </c>
      <c r="H2189" s="8">
        <f t="shared" si="442"/>
        <v>7.35</v>
      </c>
      <c r="I2189" s="3">
        <v>35.299999999999997</v>
      </c>
      <c r="J2189" s="4">
        <v>0.71</v>
      </c>
      <c r="K2189" s="2" t="str">
        <f t="shared" si="443"/>
        <v>Wednesday</v>
      </c>
      <c r="L2189" s="5">
        <f t="shared" si="444"/>
        <v>43687</v>
      </c>
      <c r="M2189" s="2" t="str">
        <f t="shared" si="445"/>
        <v>Saturday</v>
      </c>
      <c r="N2189" s="2" t="str">
        <f t="shared" si="446"/>
        <v>Saturday</v>
      </c>
      <c r="O2189" s="12">
        <f t="shared" si="447"/>
        <v>0</v>
      </c>
      <c r="P2189" s="11" t="str">
        <f t="shared" si="448"/>
        <v>Low Cost per Unit</v>
      </c>
      <c r="Q2189" s="12">
        <f t="shared" si="449"/>
        <v>0</v>
      </c>
      <c r="R2189" s="12">
        <f t="shared" si="450"/>
        <v>1.5</v>
      </c>
      <c r="S2189" s="12">
        <f t="shared" si="451"/>
        <v>0</v>
      </c>
      <c r="T2189" s="12">
        <f t="shared" si="452"/>
        <v>0</v>
      </c>
      <c r="U2189" s="12">
        <f t="shared" si="453"/>
        <v>0</v>
      </c>
      <c r="V2189" s="13" t="str">
        <f t="shared" ca="1" si="454"/>
        <v>Greater Than 8 Weeks Old</v>
      </c>
    </row>
    <row r="2190" spans="1:22" x14ac:dyDescent="0.35">
      <c r="A2190" s="2" t="s">
        <v>179</v>
      </c>
      <c r="B2190" s="5">
        <v>43686</v>
      </c>
      <c r="C2190" s="5" t="s">
        <v>380</v>
      </c>
      <c r="D2190" s="5" t="s">
        <v>381</v>
      </c>
      <c r="E2190" s="6">
        <v>2</v>
      </c>
      <c r="F2190" s="3">
        <v>50</v>
      </c>
      <c r="G2190" s="3">
        <v>14.7</v>
      </c>
      <c r="H2190" s="8">
        <f t="shared" si="442"/>
        <v>7.35</v>
      </c>
      <c r="I2190" s="3">
        <v>35.299999999999997</v>
      </c>
      <c r="J2190" s="4">
        <v>0.71</v>
      </c>
      <c r="K2190" s="2" t="str">
        <f t="shared" si="443"/>
        <v>Friday</v>
      </c>
      <c r="L2190" s="5">
        <f t="shared" si="444"/>
        <v>43689</v>
      </c>
      <c r="M2190" s="2" t="str">
        <f t="shared" si="445"/>
        <v>Monday</v>
      </c>
      <c r="N2190" s="2" t="str">
        <f t="shared" si="446"/>
        <v>Monday</v>
      </c>
      <c r="O2190" s="12">
        <f t="shared" si="447"/>
        <v>0</v>
      </c>
      <c r="P2190" s="11" t="str">
        <f t="shared" si="448"/>
        <v>Low Cost per Unit</v>
      </c>
      <c r="Q2190" s="12">
        <f t="shared" si="449"/>
        <v>0</v>
      </c>
      <c r="R2190" s="12">
        <f t="shared" si="450"/>
        <v>1.5</v>
      </c>
      <c r="S2190" s="12">
        <f t="shared" si="451"/>
        <v>0</v>
      </c>
      <c r="T2190" s="12">
        <f t="shared" si="452"/>
        <v>0</v>
      </c>
      <c r="U2190" s="12">
        <f t="shared" si="453"/>
        <v>0</v>
      </c>
      <c r="V2190" s="13" t="str">
        <f t="shared" ca="1" si="454"/>
        <v>Greater Than 8 Weeks Old</v>
      </c>
    </row>
    <row r="2191" spans="1:22" x14ac:dyDescent="0.35">
      <c r="A2191" s="2" t="s">
        <v>179</v>
      </c>
      <c r="B2191" s="5">
        <v>43689</v>
      </c>
      <c r="C2191" s="5" t="s">
        <v>380</v>
      </c>
      <c r="D2191" s="5" t="s">
        <v>381</v>
      </c>
      <c r="E2191" s="6">
        <v>4</v>
      </c>
      <c r="F2191" s="3">
        <v>100</v>
      </c>
      <c r="G2191" s="3">
        <v>29.4</v>
      </c>
      <c r="H2191" s="8">
        <f t="shared" si="442"/>
        <v>7.35</v>
      </c>
      <c r="I2191" s="3">
        <v>70.599999999999994</v>
      </c>
      <c r="J2191" s="4">
        <v>0.71</v>
      </c>
      <c r="K2191" s="2" t="str">
        <f t="shared" si="443"/>
        <v>Monday</v>
      </c>
      <c r="L2191" s="5">
        <f t="shared" si="444"/>
        <v>43692</v>
      </c>
      <c r="M2191" s="2" t="str">
        <f t="shared" si="445"/>
        <v>Thursday</v>
      </c>
      <c r="N2191" s="2" t="str">
        <f t="shared" si="446"/>
        <v>Thursday</v>
      </c>
      <c r="O2191" s="12">
        <f t="shared" si="447"/>
        <v>0</v>
      </c>
      <c r="P2191" s="11" t="str">
        <f t="shared" si="448"/>
        <v>Low Cost per Unit</v>
      </c>
      <c r="Q2191" s="12">
        <f t="shared" si="449"/>
        <v>0</v>
      </c>
      <c r="R2191" s="12">
        <f t="shared" si="450"/>
        <v>3</v>
      </c>
      <c r="S2191" s="12">
        <f t="shared" si="451"/>
        <v>0</v>
      </c>
      <c r="T2191" s="12">
        <f t="shared" si="452"/>
        <v>0</v>
      </c>
      <c r="U2191" s="12">
        <f t="shared" si="453"/>
        <v>0</v>
      </c>
      <c r="V2191" s="13" t="str">
        <f t="shared" ca="1" si="454"/>
        <v>Greater Than 8 Weeks Old</v>
      </c>
    </row>
    <row r="2192" spans="1:22" x14ac:dyDescent="0.35">
      <c r="A2192" s="2" t="s">
        <v>179</v>
      </c>
      <c r="B2192" s="5">
        <v>43694</v>
      </c>
      <c r="C2192" s="5" t="s">
        <v>380</v>
      </c>
      <c r="D2192" s="5" t="s">
        <v>381</v>
      </c>
      <c r="E2192" s="6">
        <v>1</v>
      </c>
      <c r="F2192" s="3">
        <v>25</v>
      </c>
      <c r="G2192" s="3">
        <v>7.35</v>
      </c>
      <c r="H2192" s="8">
        <f t="shared" si="442"/>
        <v>7.35</v>
      </c>
      <c r="I2192" s="3">
        <v>17.649999999999999</v>
      </c>
      <c r="J2192" s="4">
        <v>0.71</v>
      </c>
      <c r="K2192" s="2" t="str">
        <f t="shared" si="443"/>
        <v>Saturday</v>
      </c>
      <c r="L2192" s="5">
        <f t="shared" si="444"/>
        <v>43697</v>
      </c>
      <c r="M2192" s="2" t="str">
        <f t="shared" si="445"/>
        <v>Tuesday</v>
      </c>
      <c r="N2192" s="2" t="str">
        <f t="shared" si="446"/>
        <v>Tuesday</v>
      </c>
      <c r="O2192" s="12">
        <f t="shared" si="447"/>
        <v>0</v>
      </c>
      <c r="P2192" s="11" t="str">
        <f t="shared" si="448"/>
        <v>Low Cost per Unit</v>
      </c>
      <c r="Q2192" s="12">
        <f t="shared" si="449"/>
        <v>0</v>
      </c>
      <c r="R2192" s="12">
        <f t="shared" si="450"/>
        <v>0</v>
      </c>
      <c r="S2192" s="12">
        <f t="shared" si="451"/>
        <v>0</v>
      </c>
      <c r="T2192" s="12">
        <f t="shared" si="452"/>
        <v>0</v>
      </c>
      <c r="U2192" s="12">
        <f t="shared" si="453"/>
        <v>0</v>
      </c>
      <c r="V2192" s="13" t="str">
        <f t="shared" ca="1" si="454"/>
        <v>Greater Than 8 Weeks Old</v>
      </c>
    </row>
    <row r="2193" spans="1:22" x14ac:dyDescent="0.35">
      <c r="A2193" s="2" t="s">
        <v>179</v>
      </c>
      <c r="B2193" s="5">
        <v>43695</v>
      </c>
      <c r="C2193" s="5" t="s">
        <v>380</v>
      </c>
      <c r="D2193" s="5" t="s">
        <v>381</v>
      </c>
      <c r="E2193" s="6">
        <v>3</v>
      </c>
      <c r="F2193" s="3">
        <v>75</v>
      </c>
      <c r="G2193" s="3">
        <v>22.05</v>
      </c>
      <c r="H2193" s="8">
        <f t="shared" si="442"/>
        <v>7.3500000000000005</v>
      </c>
      <c r="I2193" s="3">
        <v>52.95</v>
      </c>
      <c r="J2193" s="4">
        <v>0.71</v>
      </c>
      <c r="K2193" s="2" t="str">
        <f t="shared" si="443"/>
        <v>Sunday</v>
      </c>
      <c r="L2193" s="5">
        <f t="shared" si="444"/>
        <v>43698</v>
      </c>
      <c r="M2193" s="2" t="str">
        <f t="shared" si="445"/>
        <v>Wednesday</v>
      </c>
      <c r="N2193" s="2" t="str">
        <f t="shared" si="446"/>
        <v>Wednesday</v>
      </c>
      <c r="O2193" s="12">
        <f t="shared" si="447"/>
        <v>0</v>
      </c>
      <c r="P2193" s="11" t="str">
        <f t="shared" si="448"/>
        <v>Low Cost per Unit</v>
      </c>
      <c r="Q2193" s="12">
        <f t="shared" si="449"/>
        <v>0</v>
      </c>
      <c r="R2193" s="12">
        <f t="shared" si="450"/>
        <v>2.25</v>
      </c>
      <c r="S2193" s="12">
        <f t="shared" si="451"/>
        <v>0</v>
      </c>
      <c r="T2193" s="12">
        <f t="shared" si="452"/>
        <v>0</v>
      </c>
      <c r="U2193" s="12">
        <f t="shared" si="453"/>
        <v>0</v>
      </c>
      <c r="V2193" s="13" t="str">
        <f t="shared" ca="1" si="454"/>
        <v>Greater Than 8 Weeks Old</v>
      </c>
    </row>
    <row r="2194" spans="1:22" x14ac:dyDescent="0.35">
      <c r="A2194" s="2" t="s">
        <v>179</v>
      </c>
      <c r="B2194" s="5">
        <v>43696</v>
      </c>
      <c r="C2194" s="5" t="s">
        <v>380</v>
      </c>
      <c r="D2194" s="5" t="s">
        <v>381</v>
      </c>
      <c r="E2194" s="6">
        <v>1</v>
      </c>
      <c r="F2194" s="3">
        <v>25</v>
      </c>
      <c r="G2194" s="3">
        <v>7.35</v>
      </c>
      <c r="H2194" s="8">
        <f t="shared" si="442"/>
        <v>7.35</v>
      </c>
      <c r="I2194" s="3">
        <v>17.649999999999999</v>
      </c>
      <c r="J2194" s="4">
        <v>0.71</v>
      </c>
      <c r="K2194" s="2" t="str">
        <f t="shared" si="443"/>
        <v>Monday</v>
      </c>
      <c r="L2194" s="5">
        <f t="shared" si="444"/>
        <v>43699</v>
      </c>
      <c r="M2194" s="2" t="str">
        <f t="shared" si="445"/>
        <v>Thursday</v>
      </c>
      <c r="N2194" s="2" t="str">
        <f t="shared" si="446"/>
        <v>Thursday</v>
      </c>
      <c r="O2194" s="12">
        <f t="shared" si="447"/>
        <v>0</v>
      </c>
      <c r="P2194" s="11" t="str">
        <f t="shared" si="448"/>
        <v>Low Cost per Unit</v>
      </c>
      <c r="Q2194" s="12">
        <f t="shared" si="449"/>
        <v>0</v>
      </c>
      <c r="R2194" s="12">
        <f t="shared" si="450"/>
        <v>0</v>
      </c>
      <c r="S2194" s="12">
        <f t="shared" si="451"/>
        <v>0</v>
      </c>
      <c r="T2194" s="12">
        <f t="shared" si="452"/>
        <v>0</v>
      </c>
      <c r="U2194" s="12">
        <f t="shared" si="453"/>
        <v>0</v>
      </c>
      <c r="V2194" s="13" t="str">
        <f t="shared" ca="1" si="454"/>
        <v>Greater Than 8 Weeks Old</v>
      </c>
    </row>
    <row r="2195" spans="1:22" x14ac:dyDescent="0.35">
      <c r="A2195" s="2" t="s">
        <v>179</v>
      </c>
      <c r="B2195" s="5">
        <v>43698</v>
      </c>
      <c r="C2195" s="5" t="s">
        <v>380</v>
      </c>
      <c r="D2195" s="5" t="s">
        <v>381</v>
      </c>
      <c r="E2195" s="6">
        <v>3</v>
      </c>
      <c r="F2195" s="3">
        <v>75</v>
      </c>
      <c r="G2195" s="3">
        <v>22.05</v>
      </c>
      <c r="H2195" s="8">
        <f t="shared" si="442"/>
        <v>7.3500000000000005</v>
      </c>
      <c r="I2195" s="3">
        <v>52.95</v>
      </c>
      <c r="J2195" s="4">
        <v>0.71</v>
      </c>
      <c r="K2195" s="2" t="str">
        <f t="shared" si="443"/>
        <v>Wednesday</v>
      </c>
      <c r="L2195" s="5">
        <f t="shared" si="444"/>
        <v>43701</v>
      </c>
      <c r="M2195" s="2" t="str">
        <f t="shared" si="445"/>
        <v>Saturday</v>
      </c>
      <c r="N2195" s="2" t="str">
        <f t="shared" si="446"/>
        <v>Saturday</v>
      </c>
      <c r="O2195" s="12">
        <f t="shared" si="447"/>
        <v>0</v>
      </c>
      <c r="P2195" s="11" t="str">
        <f t="shared" si="448"/>
        <v>Low Cost per Unit</v>
      </c>
      <c r="Q2195" s="12">
        <f t="shared" si="449"/>
        <v>0</v>
      </c>
      <c r="R2195" s="12">
        <f t="shared" si="450"/>
        <v>2.25</v>
      </c>
      <c r="S2195" s="12">
        <f t="shared" si="451"/>
        <v>0</v>
      </c>
      <c r="T2195" s="12">
        <f t="shared" si="452"/>
        <v>0</v>
      </c>
      <c r="U2195" s="12">
        <f t="shared" si="453"/>
        <v>0</v>
      </c>
      <c r="V2195" s="13" t="str">
        <f t="shared" ca="1" si="454"/>
        <v>Greater Than 8 Weeks Old</v>
      </c>
    </row>
    <row r="2196" spans="1:22" x14ac:dyDescent="0.35">
      <c r="A2196" s="2" t="s">
        <v>179</v>
      </c>
      <c r="B2196" s="5">
        <v>43699</v>
      </c>
      <c r="C2196" s="5" t="s">
        <v>380</v>
      </c>
      <c r="D2196" s="5" t="s">
        <v>381</v>
      </c>
      <c r="E2196" s="6">
        <v>2</v>
      </c>
      <c r="F2196" s="3">
        <v>50</v>
      </c>
      <c r="G2196" s="3">
        <v>14.7</v>
      </c>
      <c r="H2196" s="8">
        <f t="shared" si="442"/>
        <v>7.35</v>
      </c>
      <c r="I2196" s="3">
        <v>35.299999999999997</v>
      </c>
      <c r="J2196" s="4">
        <v>0.71</v>
      </c>
      <c r="K2196" s="2" t="str">
        <f t="shared" si="443"/>
        <v>Thursday</v>
      </c>
      <c r="L2196" s="5">
        <f t="shared" si="444"/>
        <v>43702</v>
      </c>
      <c r="M2196" s="2" t="str">
        <f t="shared" si="445"/>
        <v>Sunday</v>
      </c>
      <c r="N2196" s="2" t="str">
        <f t="shared" si="446"/>
        <v>Monday</v>
      </c>
      <c r="O2196" s="12">
        <f t="shared" si="447"/>
        <v>0</v>
      </c>
      <c r="P2196" s="11" t="str">
        <f t="shared" si="448"/>
        <v>Low Cost per Unit</v>
      </c>
      <c r="Q2196" s="12">
        <f t="shared" si="449"/>
        <v>0</v>
      </c>
      <c r="R2196" s="12">
        <f t="shared" si="450"/>
        <v>1.5</v>
      </c>
      <c r="S2196" s="12">
        <f t="shared" si="451"/>
        <v>0</v>
      </c>
      <c r="T2196" s="12">
        <f t="shared" si="452"/>
        <v>0</v>
      </c>
      <c r="U2196" s="12">
        <f t="shared" si="453"/>
        <v>0</v>
      </c>
      <c r="V2196" s="13" t="str">
        <f t="shared" ca="1" si="454"/>
        <v>Greater Than 8 Weeks Old</v>
      </c>
    </row>
    <row r="2197" spans="1:22" x14ac:dyDescent="0.35">
      <c r="A2197" s="2" t="s">
        <v>179</v>
      </c>
      <c r="B2197" s="5">
        <v>43700</v>
      </c>
      <c r="C2197" s="5" t="s">
        <v>380</v>
      </c>
      <c r="D2197" s="5" t="s">
        <v>381</v>
      </c>
      <c r="E2197" s="6">
        <v>2</v>
      </c>
      <c r="F2197" s="3">
        <v>50</v>
      </c>
      <c r="G2197" s="3">
        <v>14.7</v>
      </c>
      <c r="H2197" s="8">
        <f t="shared" si="442"/>
        <v>7.35</v>
      </c>
      <c r="I2197" s="3">
        <v>35.299999999999997</v>
      </c>
      <c r="J2197" s="4">
        <v>0.71</v>
      </c>
      <c r="K2197" s="2" t="str">
        <f t="shared" si="443"/>
        <v>Friday</v>
      </c>
      <c r="L2197" s="5">
        <f t="shared" si="444"/>
        <v>43703</v>
      </c>
      <c r="M2197" s="2" t="str">
        <f t="shared" si="445"/>
        <v>Monday</v>
      </c>
      <c r="N2197" s="2" t="str">
        <f t="shared" si="446"/>
        <v>Monday</v>
      </c>
      <c r="O2197" s="12">
        <f t="shared" si="447"/>
        <v>0</v>
      </c>
      <c r="P2197" s="11" t="str">
        <f t="shared" si="448"/>
        <v>Low Cost per Unit</v>
      </c>
      <c r="Q2197" s="12">
        <f t="shared" si="449"/>
        <v>0</v>
      </c>
      <c r="R2197" s="12">
        <f t="shared" si="450"/>
        <v>1.5</v>
      </c>
      <c r="S2197" s="12">
        <f t="shared" si="451"/>
        <v>0</v>
      </c>
      <c r="T2197" s="12">
        <f t="shared" si="452"/>
        <v>0</v>
      </c>
      <c r="U2197" s="12">
        <f t="shared" si="453"/>
        <v>0</v>
      </c>
      <c r="V2197" s="13" t="str">
        <f t="shared" ca="1" si="454"/>
        <v>Greater Than 8 Weeks Old</v>
      </c>
    </row>
    <row r="2198" spans="1:22" x14ac:dyDescent="0.35">
      <c r="A2198" s="2" t="s">
        <v>179</v>
      </c>
      <c r="B2198" s="5">
        <v>43701</v>
      </c>
      <c r="C2198" s="5" t="s">
        <v>380</v>
      </c>
      <c r="D2198" s="5" t="s">
        <v>381</v>
      </c>
      <c r="E2198" s="6">
        <v>2</v>
      </c>
      <c r="F2198" s="3">
        <v>50</v>
      </c>
      <c r="G2198" s="3">
        <v>14.7</v>
      </c>
      <c r="H2198" s="8">
        <f t="shared" si="442"/>
        <v>7.35</v>
      </c>
      <c r="I2198" s="3">
        <v>35.299999999999997</v>
      </c>
      <c r="J2198" s="4">
        <v>0.71</v>
      </c>
      <c r="K2198" s="2" t="str">
        <f t="shared" si="443"/>
        <v>Saturday</v>
      </c>
      <c r="L2198" s="5">
        <f t="shared" si="444"/>
        <v>43704</v>
      </c>
      <c r="M2198" s="2" t="str">
        <f t="shared" si="445"/>
        <v>Tuesday</v>
      </c>
      <c r="N2198" s="2" t="str">
        <f t="shared" si="446"/>
        <v>Tuesday</v>
      </c>
      <c r="O2198" s="12">
        <f t="shared" si="447"/>
        <v>0</v>
      </c>
      <c r="P2198" s="11" t="str">
        <f t="shared" si="448"/>
        <v>Low Cost per Unit</v>
      </c>
      <c r="Q2198" s="12">
        <f t="shared" si="449"/>
        <v>0</v>
      </c>
      <c r="R2198" s="12">
        <f t="shared" si="450"/>
        <v>1.5</v>
      </c>
      <c r="S2198" s="12">
        <f t="shared" si="451"/>
        <v>0</v>
      </c>
      <c r="T2198" s="12">
        <f t="shared" si="452"/>
        <v>0</v>
      </c>
      <c r="U2198" s="12">
        <f t="shared" si="453"/>
        <v>0</v>
      </c>
      <c r="V2198" s="13" t="str">
        <f t="shared" ca="1" si="454"/>
        <v>Greater Than 8 Weeks Old</v>
      </c>
    </row>
    <row r="2199" spans="1:22" x14ac:dyDescent="0.35">
      <c r="A2199" s="2" t="s">
        <v>179</v>
      </c>
      <c r="B2199" s="5">
        <v>43702</v>
      </c>
      <c r="C2199" s="5" t="s">
        <v>380</v>
      </c>
      <c r="D2199" s="5" t="s">
        <v>381</v>
      </c>
      <c r="E2199" s="6">
        <v>1</v>
      </c>
      <c r="F2199" s="3">
        <v>25</v>
      </c>
      <c r="G2199" s="3">
        <v>7.35</v>
      </c>
      <c r="H2199" s="8">
        <f t="shared" si="442"/>
        <v>7.35</v>
      </c>
      <c r="I2199" s="3">
        <v>17.649999999999999</v>
      </c>
      <c r="J2199" s="4">
        <v>0.71</v>
      </c>
      <c r="K2199" s="2" t="str">
        <f t="shared" si="443"/>
        <v>Sunday</v>
      </c>
      <c r="L2199" s="5">
        <f t="shared" si="444"/>
        <v>43705</v>
      </c>
      <c r="M2199" s="2" t="str">
        <f t="shared" si="445"/>
        <v>Wednesday</v>
      </c>
      <c r="N2199" s="2" t="str">
        <f t="shared" si="446"/>
        <v>Wednesday</v>
      </c>
      <c r="O2199" s="12">
        <f t="shared" si="447"/>
        <v>0</v>
      </c>
      <c r="P2199" s="11" t="str">
        <f t="shared" si="448"/>
        <v>Low Cost per Unit</v>
      </c>
      <c r="Q2199" s="12">
        <f t="shared" si="449"/>
        <v>0</v>
      </c>
      <c r="R2199" s="12">
        <f t="shared" si="450"/>
        <v>0</v>
      </c>
      <c r="S2199" s="12">
        <f t="shared" si="451"/>
        <v>0</v>
      </c>
      <c r="T2199" s="12">
        <f t="shared" si="452"/>
        <v>0</v>
      </c>
      <c r="U2199" s="12">
        <f t="shared" si="453"/>
        <v>0</v>
      </c>
      <c r="V2199" s="13" t="str">
        <f t="shared" ca="1" si="454"/>
        <v>Greater Than 8 Weeks Old</v>
      </c>
    </row>
    <row r="2200" spans="1:22" x14ac:dyDescent="0.35">
      <c r="A2200" s="2" t="s">
        <v>179</v>
      </c>
      <c r="B2200" s="5">
        <v>43703</v>
      </c>
      <c r="C2200" s="5" t="s">
        <v>380</v>
      </c>
      <c r="D2200" s="5" t="s">
        <v>381</v>
      </c>
      <c r="E2200" s="6">
        <v>1</v>
      </c>
      <c r="F2200" s="3">
        <v>25</v>
      </c>
      <c r="G2200" s="3">
        <v>7.35</v>
      </c>
      <c r="H2200" s="8">
        <f t="shared" si="442"/>
        <v>7.35</v>
      </c>
      <c r="I2200" s="3">
        <v>17.649999999999999</v>
      </c>
      <c r="J2200" s="4">
        <v>0.71</v>
      </c>
      <c r="K2200" s="2" t="str">
        <f t="shared" si="443"/>
        <v>Monday</v>
      </c>
      <c r="L2200" s="5">
        <f t="shared" si="444"/>
        <v>43706</v>
      </c>
      <c r="M2200" s="2" t="str">
        <f t="shared" si="445"/>
        <v>Thursday</v>
      </c>
      <c r="N2200" s="2" t="str">
        <f t="shared" si="446"/>
        <v>Thursday</v>
      </c>
      <c r="O2200" s="12">
        <f t="shared" si="447"/>
        <v>0</v>
      </c>
      <c r="P2200" s="11" t="str">
        <f t="shared" si="448"/>
        <v>Low Cost per Unit</v>
      </c>
      <c r="Q2200" s="12">
        <f t="shared" si="449"/>
        <v>0</v>
      </c>
      <c r="R2200" s="12">
        <f t="shared" si="450"/>
        <v>0</v>
      </c>
      <c r="S2200" s="12">
        <f t="shared" si="451"/>
        <v>0</v>
      </c>
      <c r="T2200" s="12">
        <f t="shared" si="452"/>
        <v>0</v>
      </c>
      <c r="U2200" s="12">
        <f t="shared" si="453"/>
        <v>0</v>
      </c>
      <c r="V2200" s="13" t="str">
        <f t="shared" ca="1" si="454"/>
        <v>Greater Than 8 Weeks Old</v>
      </c>
    </row>
    <row r="2201" spans="1:22" x14ac:dyDescent="0.35">
      <c r="A2201" s="2" t="s">
        <v>305</v>
      </c>
      <c r="B2201" s="5">
        <v>43684</v>
      </c>
      <c r="C2201" s="5" t="s">
        <v>371</v>
      </c>
      <c r="D2201" s="5" t="s">
        <v>371</v>
      </c>
      <c r="E2201" s="6">
        <v>3</v>
      </c>
      <c r="F2201" s="3">
        <v>101.97</v>
      </c>
      <c r="G2201" s="3">
        <v>40.5</v>
      </c>
      <c r="H2201" s="8">
        <f t="shared" si="442"/>
        <v>13.5</v>
      </c>
      <c r="I2201" s="3">
        <v>61.47</v>
      </c>
      <c r="J2201" s="4">
        <v>0.6</v>
      </c>
      <c r="K2201" s="2" t="str">
        <f t="shared" si="443"/>
        <v>Wednesday</v>
      </c>
      <c r="L2201" s="5">
        <f t="shared" si="444"/>
        <v>43687</v>
      </c>
      <c r="M2201" s="2" t="str">
        <f t="shared" si="445"/>
        <v>Saturday</v>
      </c>
      <c r="N2201" s="2" t="str">
        <f t="shared" si="446"/>
        <v>Saturday</v>
      </c>
      <c r="O2201" s="12">
        <f t="shared" si="447"/>
        <v>0</v>
      </c>
      <c r="P2201" s="11" t="str">
        <f t="shared" si="448"/>
        <v>Low Cost per Unit</v>
      </c>
      <c r="Q2201" s="12">
        <f t="shared" si="449"/>
        <v>0</v>
      </c>
      <c r="R2201" s="12">
        <f t="shared" si="450"/>
        <v>3.0590999999999999</v>
      </c>
      <c r="S2201" s="12">
        <f t="shared" si="451"/>
        <v>0</v>
      </c>
      <c r="T2201" s="12">
        <f t="shared" si="452"/>
        <v>0</v>
      </c>
      <c r="U2201" s="12">
        <f t="shared" si="453"/>
        <v>0</v>
      </c>
      <c r="V2201" s="13" t="str">
        <f t="shared" ca="1" si="454"/>
        <v>Greater Than 8 Weeks Old</v>
      </c>
    </row>
    <row r="2202" spans="1:22" x14ac:dyDescent="0.35">
      <c r="A2202" s="2" t="s">
        <v>305</v>
      </c>
      <c r="B2202" s="5">
        <v>43685</v>
      </c>
      <c r="C2202" s="5" t="s">
        <v>371</v>
      </c>
      <c r="D2202" s="5" t="s">
        <v>371</v>
      </c>
      <c r="E2202" s="6">
        <v>2</v>
      </c>
      <c r="F2202" s="3">
        <v>57.78</v>
      </c>
      <c r="G2202" s="3">
        <v>27</v>
      </c>
      <c r="H2202" s="8">
        <f t="shared" si="442"/>
        <v>13.5</v>
      </c>
      <c r="I2202" s="3">
        <v>30.78</v>
      </c>
      <c r="J2202" s="4">
        <v>0.53</v>
      </c>
      <c r="K2202" s="2" t="str">
        <f t="shared" si="443"/>
        <v>Thursday</v>
      </c>
      <c r="L2202" s="5">
        <f t="shared" si="444"/>
        <v>43688</v>
      </c>
      <c r="M2202" s="2" t="str">
        <f t="shared" si="445"/>
        <v>Sunday</v>
      </c>
      <c r="N2202" s="2" t="str">
        <f t="shared" si="446"/>
        <v>Monday</v>
      </c>
      <c r="O2202" s="12">
        <f t="shared" si="447"/>
        <v>0</v>
      </c>
      <c r="P2202" s="11" t="str">
        <f t="shared" si="448"/>
        <v>Low Cost per Unit</v>
      </c>
      <c r="Q2202" s="12">
        <f t="shared" si="449"/>
        <v>0</v>
      </c>
      <c r="R2202" s="12">
        <f t="shared" si="450"/>
        <v>1.7334000000000001</v>
      </c>
      <c r="S2202" s="12">
        <f t="shared" si="451"/>
        <v>0</v>
      </c>
      <c r="T2202" s="12">
        <f t="shared" si="452"/>
        <v>0</v>
      </c>
      <c r="U2202" s="12">
        <f t="shared" si="453"/>
        <v>0</v>
      </c>
      <c r="V2202" s="13" t="str">
        <f t="shared" ca="1" si="454"/>
        <v>Greater Than 8 Weeks Old</v>
      </c>
    </row>
    <row r="2203" spans="1:22" x14ac:dyDescent="0.35">
      <c r="A2203" s="2" t="s">
        <v>305</v>
      </c>
      <c r="B2203" s="5">
        <v>43687</v>
      </c>
      <c r="C2203" s="5" t="s">
        <v>371</v>
      </c>
      <c r="D2203" s="5" t="s">
        <v>371</v>
      </c>
      <c r="E2203" s="6">
        <v>1</v>
      </c>
      <c r="F2203" s="3">
        <v>33.99</v>
      </c>
      <c r="G2203" s="3">
        <v>13.5</v>
      </c>
      <c r="H2203" s="8">
        <f t="shared" si="442"/>
        <v>13.5</v>
      </c>
      <c r="I2203" s="3">
        <v>20.49</v>
      </c>
      <c r="J2203" s="4">
        <v>0.6</v>
      </c>
      <c r="K2203" s="2" t="str">
        <f t="shared" si="443"/>
        <v>Saturday</v>
      </c>
      <c r="L2203" s="5">
        <f t="shared" si="444"/>
        <v>43690</v>
      </c>
      <c r="M2203" s="2" t="str">
        <f t="shared" si="445"/>
        <v>Tuesday</v>
      </c>
      <c r="N2203" s="2" t="str">
        <f t="shared" si="446"/>
        <v>Tuesday</v>
      </c>
      <c r="O2203" s="12">
        <f t="shared" si="447"/>
        <v>0</v>
      </c>
      <c r="P2203" s="11" t="str">
        <f t="shared" si="448"/>
        <v>Low Cost per Unit</v>
      </c>
      <c r="Q2203" s="12">
        <f t="shared" si="449"/>
        <v>0</v>
      </c>
      <c r="R2203" s="12">
        <f t="shared" si="450"/>
        <v>0</v>
      </c>
      <c r="S2203" s="12">
        <f t="shared" si="451"/>
        <v>0</v>
      </c>
      <c r="T2203" s="12">
        <f t="shared" si="452"/>
        <v>0</v>
      </c>
      <c r="U2203" s="12">
        <f t="shared" si="453"/>
        <v>0</v>
      </c>
      <c r="V2203" s="13" t="str">
        <f t="shared" ca="1" si="454"/>
        <v>Greater Than 8 Weeks Old</v>
      </c>
    </row>
    <row r="2204" spans="1:22" x14ac:dyDescent="0.35">
      <c r="A2204" s="2" t="s">
        <v>305</v>
      </c>
      <c r="B2204" s="5">
        <v>43688</v>
      </c>
      <c r="C2204" s="5" t="s">
        <v>371</v>
      </c>
      <c r="D2204" s="5" t="s">
        <v>371</v>
      </c>
      <c r="E2204" s="6">
        <v>2</v>
      </c>
      <c r="F2204" s="3">
        <v>67.98</v>
      </c>
      <c r="G2204" s="3">
        <v>27</v>
      </c>
      <c r="H2204" s="8">
        <f t="shared" si="442"/>
        <v>13.5</v>
      </c>
      <c r="I2204" s="3">
        <v>40.98</v>
      </c>
      <c r="J2204" s="4">
        <v>0.6</v>
      </c>
      <c r="K2204" s="2" t="str">
        <f t="shared" si="443"/>
        <v>Sunday</v>
      </c>
      <c r="L2204" s="5">
        <f t="shared" si="444"/>
        <v>43691</v>
      </c>
      <c r="M2204" s="2" t="str">
        <f t="shared" si="445"/>
        <v>Wednesday</v>
      </c>
      <c r="N2204" s="2" t="str">
        <f t="shared" si="446"/>
        <v>Wednesday</v>
      </c>
      <c r="O2204" s="12">
        <f t="shared" si="447"/>
        <v>0</v>
      </c>
      <c r="P2204" s="11" t="str">
        <f t="shared" si="448"/>
        <v>Low Cost per Unit</v>
      </c>
      <c r="Q2204" s="12">
        <f t="shared" si="449"/>
        <v>0</v>
      </c>
      <c r="R2204" s="12">
        <f t="shared" si="450"/>
        <v>2.0394000000000001</v>
      </c>
      <c r="S2204" s="12">
        <f t="shared" si="451"/>
        <v>0</v>
      </c>
      <c r="T2204" s="12">
        <f t="shared" si="452"/>
        <v>0</v>
      </c>
      <c r="U2204" s="12">
        <f t="shared" si="453"/>
        <v>0</v>
      </c>
      <c r="V2204" s="13" t="str">
        <f t="shared" ca="1" si="454"/>
        <v>Greater Than 8 Weeks Old</v>
      </c>
    </row>
    <row r="2205" spans="1:22" x14ac:dyDescent="0.35">
      <c r="A2205" s="2" t="s">
        <v>305</v>
      </c>
      <c r="B2205" s="5">
        <v>43689</v>
      </c>
      <c r="C2205" s="5" t="s">
        <v>371</v>
      </c>
      <c r="D2205" s="5" t="s">
        <v>371</v>
      </c>
      <c r="E2205" s="6">
        <v>1</v>
      </c>
      <c r="F2205" s="3">
        <v>33.99</v>
      </c>
      <c r="G2205" s="3">
        <v>13.5</v>
      </c>
      <c r="H2205" s="8">
        <f t="shared" si="442"/>
        <v>13.5</v>
      </c>
      <c r="I2205" s="3">
        <v>20.49</v>
      </c>
      <c r="J2205" s="4">
        <v>0.6</v>
      </c>
      <c r="K2205" s="2" t="str">
        <f t="shared" si="443"/>
        <v>Monday</v>
      </c>
      <c r="L2205" s="5">
        <f t="shared" si="444"/>
        <v>43692</v>
      </c>
      <c r="M2205" s="2" t="str">
        <f t="shared" si="445"/>
        <v>Thursday</v>
      </c>
      <c r="N2205" s="2" t="str">
        <f t="shared" si="446"/>
        <v>Thursday</v>
      </c>
      <c r="O2205" s="12">
        <f t="shared" si="447"/>
        <v>0</v>
      </c>
      <c r="P2205" s="11" t="str">
        <f t="shared" si="448"/>
        <v>Low Cost per Unit</v>
      </c>
      <c r="Q2205" s="12">
        <f t="shared" si="449"/>
        <v>0</v>
      </c>
      <c r="R2205" s="12">
        <f t="shared" si="450"/>
        <v>0</v>
      </c>
      <c r="S2205" s="12">
        <f t="shared" si="451"/>
        <v>0</v>
      </c>
      <c r="T2205" s="12">
        <f t="shared" si="452"/>
        <v>0</v>
      </c>
      <c r="U2205" s="12">
        <f t="shared" si="453"/>
        <v>0</v>
      </c>
      <c r="V2205" s="13" t="str">
        <f t="shared" ca="1" si="454"/>
        <v>Greater Than 8 Weeks Old</v>
      </c>
    </row>
    <row r="2206" spans="1:22" x14ac:dyDescent="0.35">
      <c r="A2206" s="2" t="s">
        <v>305</v>
      </c>
      <c r="B2206" s="5">
        <v>43692</v>
      </c>
      <c r="C2206" s="5" t="s">
        <v>371</v>
      </c>
      <c r="D2206" s="5" t="s">
        <v>371</v>
      </c>
      <c r="E2206" s="6">
        <v>1</v>
      </c>
      <c r="F2206" s="3">
        <v>33.99</v>
      </c>
      <c r="G2206" s="3">
        <v>13.5</v>
      </c>
      <c r="H2206" s="8">
        <f t="shared" si="442"/>
        <v>13.5</v>
      </c>
      <c r="I2206" s="3">
        <v>20.49</v>
      </c>
      <c r="J2206" s="4">
        <v>0.6</v>
      </c>
      <c r="K2206" s="2" t="str">
        <f t="shared" si="443"/>
        <v>Thursday</v>
      </c>
      <c r="L2206" s="5">
        <f t="shared" si="444"/>
        <v>43695</v>
      </c>
      <c r="M2206" s="2" t="str">
        <f t="shared" si="445"/>
        <v>Sunday</v>
      </c>
      <c r="N2206" s="2" t="str">
        <f t="shared" si="446"/>
        <v>Monday</v>
      </c>
      <c r="O2206" s="12">
        <f t="shared" si="447"/>
        <v>0</v>
      </c>
      <c r="P2206" s="11" t="str">
        <f t="shared" si="448"/>
        <v>Low Cost per Unit</v>
      </c>
      <c r="Q2206" s="12">
        <f t="shared" si="449"/>
        <v>0</v>
      </c>
      <c r="R2206" s="12">
        <f t="shared" si="450"/>
        <v>0</v>
      </c>
      <c r="S2206" s="12">
        <f t="shared" si="451"/>
        <v>0</v>
      </c>
      <c r="T2206" s="12">
        <f t="shared" si="452"/>
        <v>0</v>
      </c>
      <c r="U2206" s="12">
        <f t="shared" si="453"/>
        <v>0</v>
      </c>
      <c r="V2206" s="13" t="str">
        <f t="shared" ca="1" si="454"/>
        <v>Greater Than 8 Weeks Old</v>
      </c>
    </row>
    <row r="2207" spans="1:22" x14ac:dyDescent="0.35">
      <c r="A2207" s="2" t="s">
        <v>305</v>
      </c>
      <c r="B2207" s="5">
        <v>43693</v>
      </c>
      <c r="C2207" s="5" t="s">
        <v>371</v>
      </c>
      <c r="D2207" s="5" t="s">
        <v>371</v>
      </c>
      <c r="E2207" s="6">
        <v>2</v>
      </c>
      <c r="F2207" s="3">
        <v>67.98</v>
      </c>
      <c r="G2207" s="3">
        <v>27</v>
      </c>
      <c r="H2207" s="8">
        <f t="shared" si="442"/>
        <v>13.5</v>
      </c>
      <c r="I2207" s="3">
        <v>40.98</v>
      </c>
      <c r="J2207" s="4">
        <v>0.6</v>
      </c>
      <c r="K2207" s="2" t="str">
        <f t="shared" si="443"/>
        <v>Friday</v>
      </c>
      <c r="L2207" s="5">
        <f t="shared" si="444"/>
        <v>43696</v>
      </c>
      <c r="M2207" s="2" t="str">
        <f t="shared" si="445"/>
        <v>Monday</v>
      </c>
      <c r="N2207" s="2" t="str">
        <f t="shared" si="446"/>
        <v>Monday</v>
      </c>
      <c r="O2207" s="12">
        <f t="shared" si="447"/>
        <v>0</v>
      </c>
      <c r="P2207" s="11" t="str">
        <f t="shared" si="448"/>
        <v>Low Cost per Unit</v>
      </c>
      <c r="Q2207" s="12">
        <f t="shared" si="449"/>
        <v>0</v>
      </c>
      <c r="R2207" s="12">
        <f t="shared" si="450"/>
        <v>2.0394000000000001</v>
      </c>
      <c r="S2207" s="12">
        <f t="shared" si="451"/>
        <v>0</v>
      </c>
      <c r="T2207" s="12">
        <f t="shared" si="452"/>
        <v>0</v>
      </c>
      <c r="U2207" s="12">
        <f t="shared" si="453"/>
        <v>0</v>
      </c>
      <c r="V2207" s="13" t="str">
        <f t="shared" ca="1" si="454"/>
        <v>Greater Than 8 Weeks Old</v>
      </c>
    </row>
    <row r="2208" spans="1:22" x14ac:dyDescent="0.35">
      <c r="A2208" s="2" t="s">
        <v>305</v>
      </c>
      <c r="B2208" s="5">
        <v>43694</v>
      </c>
      <c r="C2208" s="5" t="s">
        <v>371</v>
      </c>
      <c r="D2208" s="5" t="s">
        <v>371</v>
      </c>
      <c r="E2208" s="6">
        <v>1</v>
      </c>
      <c r="F2208" s="3">
        <v>33.99</v>
      </c>
      <c r="G2208" s="3">
        <v>13.5</v>
      </c>
      <c r="H2208" s="8">
        <f t="shared" si="442"/>
        <v>13.5</v>
      </c>
      <c r="I2208" s="3">
        <v>20.49</v>
      </c>
      <c r="J2208" s="4">
        <v>0.6</v>
      </c>
      <c r="K2208" s="2" t="str">
        <f t="shared" si="443"/>
        <v>Saturday</v>
      </c>
      <c r="L2208" s="5">
        <f t="shared" si="444"/>
        <v>43697</v>
      </c>
      <c r="M2208" s="2" t="str">
        <f t="shared" si="445"/>
        <v>Tuesday</v>
      </c>
      <c r="N2208" s="2" t="str">
        <f t="shared" si="446"/>
        <v>Tuesday</v>
      </c>
      <c r="O2208" s="12">
        <f t="shared" si="447"/>
        <v>0</v>
      </c>
      <c r="P2208" s="11" t="str">
        <f t="shared" si="448"/>
        <v>Low Cost per Unit</v>
      </c>
      <c r="Q2208" s="12">
        <f t="shared" si="449"/>
        <v>0</v>
      </c>
      <c r="R2208" s="12">
        <f t="shared" si="450"/>
        <v>0</v>
      </c>
      <c r="S2208" s="12">
        <f t="shared" si="451"/>
        <v>0</v>
      </c>
      <c r="T2208" s="12">
        <f t="shared" si="452"/>
        <v>0</v>
      </c>
      <c r="U2208" s="12">
        <f t="shared" si="453"/>
        <v>0</v>
      </c>
      <c r="V2208" s="13" t="str">
        <f t="shared" ca="1" si="454"/>
        <v>Greater Than 8 Weeks Old</v>
      </c>
    </row>
    <row r="2209" spans="1:22" x14ac:dyDescent="0.35">
      <c r="A2209" s="2" t="s">
        <v>305</v>
      </c>
      <c r="B2209" s="5">
        <v>43695</v>
      </c>
      <c r="C2209" s="5" t="s">
        <v>371</v>
      </c>
      <c r="D2209" s="5" t="s">
        <v>371</v>
      </c>
      <c r="E2209" s="6">
        <v>1</v>
      </c>
      <c r="F2209" s="3">
        <v>33.99</v>
      </c>
      <c r="G2209" s="3">
        <v>13.5</v>
      </c>
      <c r="H2209" s="8">
        <f t="shared" si="442"/>
        <v>13.5</v>
      </c>
      <c r="I2209" s="3">
        <v>20.49</v>
      </c>
      <c r="J2209" s="4">
        <v>0.6</v>
      </c>
      <c r="K2209" s="2" t="str">
        <f t="shared" si="443"/>
        <v>Sunday</v>
      </c>
      <c r="L2209" s="5">
        <f t="shared" si="444"/>
        <v>43698</v>
      </c>
      <c r="M2209" s="2" t="str">
        <f t="shared" si="445"/>
        <v>Wednesday</v>
      </c>
      <c r="N2209" s="2" t="str">
        <f t="shared" si="446"/>
        <v>Wednesday</v>
      </c>
      <c r="O2209" s="12">
        <f t="shared" si="447"/>
        <v>0</v>
      </c>
      <c r="P2209" s="11" t="str">
        <f t="shared" si="448"/>
        <v>Low Cost per Unit</v>
      </c>
      <c r="Q2209" s="12">
        <f t="shared" si="449"/>
        <v>0</v>
      </c>
      <c r="R2209" s="12">
        <f t="shared" si="450"/>
        <v>0</v>
      </c>
      <c r="S2209" s="12">
        <f t="shared" si="451"/>
        <v>0</v>
      </c>
      <c r="T2209" s="12">
        <f t="shared" si="452"/>
        <v>0</v>
      </c>
      <c r="U2209" s="12">
        <f t="shared" si="453"/>
        <v>0</v>
      </c>
      <c r="V2209" s="13" t="str">
        <f t="shared" ca="1" si="454"/>
        <v>Greater Than 8 Weeks Old</v>
      </c>
    </row>
    <row r="2210" spans="1:22" x14ac:dyDescent="0.35">
      <c r="A2210" s="2" t="s">
        <v>305</v>
      </c>
      <c r="B2210" s="5">
        <v>43697</v>
      </c>
      <c r="C2210" s="5" t="s">
        <v>371</v>
      </c>
      <c r="D2210" s="5" t="s">
        <v>371</v>
      </c>
      <c r="E2210" s="6">
        <v>1</v>
      </c>
      <c r="F2210" s="3">
        <v>33.99</v>
      </c>
      <c r="G2210" s="3">
        <v>13.5</v>
      </c>
      <c r="H2210" s="8">
        <f t="shared" si="442"/>
        <v>13.5</v>
      </c>
      <c r="I2210" s="3">
        <v>20.49</v>
      </c>
      <c r="J2210" s="4">
        <v>0.6</v>
      </c>
      <c r="K2210" s="2" t="str">
        <f t="shared" si="443"/>
        <v>Tuesday</v>
      </c>
      <c r="L2210" s="5">
        <f t="shared" si="444"/>
        <v>43700</v>
      </c>
      <c r="M2210" s="2" t="str">
        <f t="shared" si="445"/>
        <v>Friday</v>
      </c>
      <c r="N2210" s="2" t="str">
        <f t="shared" si="446"/>
        <v>Friday</v>
      </c>
      <c r="O2210" s="12">
        <f t="shared" si="447"/>
        <v>1.6995000000000002</v>
      </c>
      <c r="P2210" s="11" t="str">
        <f t="shared" si="448"/>
        <v>Low Cost per Unit</v>
      </c>
      <c r="Q2210" s="12">
        <f t="shared" si="449"/>
        <v>0</v>
      </c>
      <c r="R2210" s="12">
        <f t="shared" si="450"/>
        <v>0</v>
      </c>
      <c r="S2210" s="12">
        <f t="shared" si="451"/>
        <v>0</v>
      </c>
      <c r="T2210" s="12">
        <f t="shared" si="452"/>
        <v>0</v>
      </c>
      <c r="U2210" s="12">
        <f t="shared" si="453"/>
        <v>0</v>
      </c>
      <c r="V2210" s="13" t="str">
        <f t="shared" ca="1" si="454"/>
        <v>Greater Than 8 Weeks Old</v>
      </c>
    </row>
    <row r="2211" spans="1:22" x14ac:dyDescent="0.35">
      <c r="A2211" s="2" t="s">
        <v>305</v>
      </c>
      <c r="B2211" s="5">
        <v>43698</v>
      </c>
      <c r="C2211" s="5" t="s">
        <v>371</v>
      </c>
      <c r="D2211" s="5" t="s">
        <v>371</v>
      </c>
      <c r="E2211" s="6">
        <v>4</v>
      </c>
      <c r="F2211" s="3">
        <v>135.96</v>
      </c>
      <c r="G2211" s="3">
        <v>54</v>
      </c>
      <c r="H2211" s="8">
        <f t="shared" si="442"/>
        <v>13.5</v>
      </c>
      <c r="I2211" s="3">
        <v>81.96</v>
      </c>
      <c r="J2211" s="4">
        <v>0.6</v>
      </c>
      <c r="K2211" s="2" t="str">
        <f t="shared" si="443"/>
        <v>Wednesday</v>
      </c>
      <c r="L2211" s="5">
        <f t="shared" si="444"/>
        <v>43701</v>
      </c>
      <c r="M2211" s="2" t="str">
        <f t="shared" si="445"/>
        <v>Saturday</v>
      </c>
      <c r="N2211" s="2" t="str">
        <f t="shared" si="446"/>
        <v>Saturday</v>
      </c>
      <c r="O2211" s="12">
        <f t="shared" si="447"/>
        <v>0</v>
      </c>
      <c r="P2211" s="11" t="str">
        <f t="shared" si="448"/>
        <v>Low Cost per Unit</v>
      </c>
      <c r="Q2211" s="12">
        <f t="shared" si="449"/>
        <v>0</v>
      </c>
      <c r="R2211" s="12">
        <f t="shared" si="450"/>
        <v>4.0788000000000002</v>
      </c>
      <c r="S2211" s="12">
        <f t="shared" si="451"/>
        <v>0</v>
      </c>
      <c r="T2211" s="12">
        <f t="shared" si="452"/>
        <v>0</v>
      </c>
      <c r="U2211" s="12">
        <f t="shared" si="453"/>
        <v>0</v>
      </c>
      <c r="V2211" s="13" t="str">
        <f t="shared" ca="1" si="454"/>
        <v>Greater Than 8 Weeks Old</v>
      </c>
    </row>
    <row r="2212" spans="1:22" x14ac:dyDescent="0.35">
      <c r="A2212" s="2" t="s">
        <v>305</v>
      </c>
      <c r="B2212" s="5">
        <v>43699</v>
      </c>
      <c r="C2212" s="5" t="s">
        <v>371</v>
      </c>
      <c r="D2212" s="5" t="s">
        <v>371</v>
      </c>
      <c r="E2212" s="6">
        <v>1</v>
      </c>
      <c r="F2212" s="3">
        <v>33.99</v>
      </c>
      <c r="G2212" s="3">
        <v>13.5</v>
      </c>
      <c r="H2212" s="8">
        <f t="shared" si="442"/>
        <v>13.5</v>
      </c>
      <c r="I2212" s="3">
        <v>20.49</v>
      </c>
      <c r="J2212" s="4">
        <v>0.6</v>
      </c>
      <c r="K2212" s="2" t="str">
        <f t="shared" si="443"/>
        <v>Thursday</v>
      </c>
      <c r="L2212" s="5">
        <f t="shared" si="444"/>
        <v>43702</v>
      </c>
      <c r="M2212" s="2" t="str">
        <f t="shared" si="445"/>
        <v>Sunday</v>
      </c>
      <c r="N2212" s="2" t="str">
        <f t="shared" si="446"/>
        <v>Monday</v>
      </c>
      <c r="O2212" s="12">
        <f t="shared" si="447"/>
        <v>0</v>
      </c>
      <c r="P2212" s="11" t="str">
        <f t="shared" si="448"/>
        <v>Low Cost per Unit</v>
      </c>
      <c r="Q2212" s="12">
        <f t="shared" si="449"/>
        <v>0</v>
      </c>
      <c r="R2212" s="12">
        <f t="shared" si="450"/>
        <v>0</v>
      </c>
      <c r="S2212" s="12">
        <f t="shared" si="451"/>
        <v>0</v>
      </c>
      <c r="T2212" s="12">
        <f t="shared" si="452"/>
        <v>0</v>
      </c>
      <c r="U2212" s="12">
        <f t="shared" si="453"/>
        <v>0</v>
      </c>
      <c r="V2212" s="13" t="str">
        <f t="shared" ca="1" si="454"/>
        <v>Greater Than 8 Weeks Old</v>
      </c>
    </row>
    <row r="2213" spans="1:22" x14ac:dyDescent="0.35">
      <c r="A2213" s="2" t="s">
        <v>305</v>
      </c>
      <c r="B2213" s="5">
        <v>43700</v>
      </c>
      <c r="C2213" s="5" t="s">
        <v>371</v>
      </c>
      <c r="D2213" s="5" t="s">
        <v>371</v>
      </c>
      <c r="E2213" s="6">
        <v>3</v>
      </c>
      <c r="F2213" s="3">
        <v>101.97</v>
      </c>
      <c r="G2213" s="3">
        <v>40.5</v>
      </c>
      <c r="H2213" s="8">
        <f t="shared" si="442"/>
        <v>13.5</v>
      </c>
      <c r="I2213" s="3">
        <v>61.47</v>
      </c>
      <c r="J2213" s="4">
        <v>0.6</v>
      </c>
      <c r="K2213" s="2" t="str">
        <f t="shared" si="443"/>
        <v>Friday</v>
      </c>
      <c r="L2213" s="5">
        <f t="shared" si="444"/>
        <v>43703</v>
      </c>
      <c r="M2213" s="2" t="str">
        <f t="shared" si="445"/>
        <v>Monday</v>
      </c>
      <c r="N2213" s="2" t="str">
        <f t="shared" si="446"/>
        <v>Monday</v>
      </c>
      <c r="O2213" s="12">
        <f t="shared" si="447"/>
        <v>0</v>
      </c>
      <c r="P2213" s="11" t="str">
        <f t="shared" si="448"/>
        <v>Low Cost per Unit</v>
      </c>
      <c r="Q2213" s="12">
        <f t="shared" si="449"/>
        <v>0</v>
      </c>
      <c r="R2213" s="12">
        <f t="shared" si="450"/>
        <v>3.0590999999999999</v>
      </c>
      <c r="S2213" s="12">
        <f t="shared" si="451"/>
        <v>0</v>
      </c>
      <c r="T2213" s="12">
        <f t="shared" si="452"/>
        <v>0</v>
      </c>
      <c r="U2213" s="12">
        <f t="shared" si="453"/>
        <v>0</v>
      </c>
      <c r="V2213" s="13" t="str">
        <f t="shared" ca="1" si="454"/>
        <v>Greater Than 8 Weeks Old</v>
      </c>
    </row>
    <row r="2214" spans="1:22" x14ac:dyDescent="0.35">
      <c r="A2214" s="2" t="s">
        <v>305</v>
      </c>
      <c r="B2214" s="5">
        <v>43701</v>
      </c>
      <c r="C2214" s="5" t="s">
        <v>371</v>
      </c>
      <c r="D2214" s="5" t="s">
        <v>371</v>
      </c>
      <c r="E2214" s="6">
        <v>3</v>
      </c>
      <c r="F2214" s="3">
        <v>101.97</v>
      </c>
      <c r="G2214" s="3">
        <v>40.5</v>
      </c>
      <c r="H2214" s="8">
        <f t="shared" si="442"/>
        <v>13.5</v>
      </c>
      <c r="I2214" s="3">
        <v>61.47</v>
      </c>
      <c r="J2214" s="4">
        <v>0.6</v>
      </c>
      <c r="K2214" s="2" t="str">
        <f t="shared" si="443"/>
        <v>Saturday</v>
      </c>
      <c r="L2214" s="5">
        <f t="shared" si="444"/>
        <v>43704</v>
      </c>
      <c r="M2214" s="2" t="str">
        <f t="shared" si="445"/>
        <v>Tuesday</v>
      </c>
      <c r="N2214" s="2" t="str">
        <f t="shared" si="446"/>
        <v>Tuesday</v>
      </c>
      <c r="O2214" s="12">
        <f t="shared" si="447"/>
        <v>0</v>
      </c>
      <c r="P2214" s="11" t="str">
        <f t="shared" si="448"/>
        <v>Low Cost per Unit</v>
      </c>
      <c r="Q2214" s="12">
        <f t="shared" si="449"/>
        <v>0</v>
      </c>
      <c r="R2214" s="12">
        <f t="shared" si="450"/>
        <v>3.0590999999999999</v>
      </c>
      <c r="S2214" s="12">
        <f t="shared" si="451"/>
        <v>0</v>
      </c>
      <c r="T2214" s="12">
        <f t="shared" si="452"/>
        <v>0</v>
      </c>
      <c r="U2214" s="12">
        <f t="shared" si="453"/>
        <v>0</v>
      </c>
      <c r="V2214" s="13" t="str">
        <f t="shared" ca="1" si="454"/>
        <v>Greater Than 8 Weeks Old</v>
      </c>
    </row>
    <row r="2215" spans="1:22" x14ac:dyDescent="0.35">
      <c r="A2215" s="2" t="s">
        <v>305</v>
      </c>
      <c r="B2215" s="5">
        <v>43702</v>
      </c>
      <c r="C2215" s="5" t="s">
        <v>371</v>
      </c>
      <c r="D2215" s="5" t="s">
        <v>371</v>
      </c>
      <c r="E2215" s="6">
        <v>1</v>
      </c>
      <c r="F2215" s="3">
        <v>33.99</v>
      </c>
      <c r="G2215" s="3">
        <v>13.5</v>
      </c>
      <c r="H2215" s="8">
        <f t="shared" si="442"/>
        <v>13.5</v>
      </c>
      <c r="I2215" s="3">
        <v>20.49</v>
      </c>
      <c r="J2215" s="4">
        <v>0.6</v>
      </c>
      <c r="K2215" s="2" t="str">
        <f t="shared" si="443"/>
        <v>Sunday</v>
      </c>
      <c r="L2215" s="5">
        <f t="shared" si="444"/>
        <v>43705</v>
      </c>
      <c r="M2215" s="2" t="str">
        <f t="shared" si="445"/>
        <v>Wednesday</v>
      </c>
      <c r="N2215" s="2" t="str">
        <f t="shared" si="446"/>
        <v>Wednesday</v>
      </c>
      <c r="O2215" s="12">
        <f t="shared" si="447"/>
        <v>0</v>
      </c>
      <c r="P2215" s="11" t="str">
        <f t="shared" si="448"/>
        <v>Low Cost per Unit</v>
      </c>
      <c r="Q2215" s="12">
        <f t="shared" si="449"/>
        <v>0</v>
      </c>
      <c r="R2215" s="12">
        <f t="shared" si="450"/>
        <v>0</v>
      </c>
      <c r="S2215" s="12">
        <f t="shared" si="451"/>
        <v>0</v>
      </c>
      <c r="T2215" s="12">
        <f t="shared" si="452"/>
        <v>0</v>
      </c>
      <c r="U2215" s="12">
        <f t="shared" si="453"/>
        <v>0</v>
      </c>
      <c r="V2215" s="13" t="str">
        <f t="shared" ca="1" si="454"/>
        <v>Greater Than 8 Weeks Old</v>
      </c>
    </row>
    <row r="2216" spans="1:22" x14ac:dyDescent="0.35">
      <c r="A2216" s="2" t="s">
        <v>305</v>
      </c>
      <c r="B2216" s="5">
        <v>43704</v>
      </c>
      <c r="C2216" s="5" t="s">
        <v>371</v>
      </c>
      <c r="D2216" s="5" t="s">
        <v>371</v>
      </c>
      <c r="E2216" s="6">
        <v>1</v>
      </c>
      <c r="F2216" s="3">
        <v>33.99</v>
      </c>
      <c r="G2216" s="3">
        <v>13.5</v>
      </c>
      <c r="H2216" s="8">
        <f t="shared" si="442"/>
        <v>13.5</v>
      </c>
      <c r="I2216" s="3">
        <v>20.49</v>
      </c>
      <c r="J2216" s="4">
        <v>0.6</v>
      </c>
      <c r="K2216" s="2" t="str">
        <f t="shared" si="443"/>
        <v>Tuesday</v>
      </c>
      <c r="L2216" s="5">
        <f t="shared" si="444"/>
        <v>43707</v>
      </c>
      <c r="M2216" s="2" t="str">
        <f t="shared" si="445"/>
        <v>Friday</v>
      </c>
      <c r="N2216" s="2" t="str">
        <f t="shared" si="446"/>
        <v>Friday</v>
      </c>
      <c r="O2216" s="12">
        <f t="shared" si="447"/>
        <v>1.6995000000000002</v>
      </c>
      <c r="P2216" s="11" t="str">
        <f t="shared" si="448"/>
        <v>Low Cost per Unit</v>
      </c>
      <c r="Q2216" s="12">
        <f t="shared" si="449"/>
        <v>0</v>
      </c>
      <c r="R2216" s="12">
        <f t="shared" si="450"/>
        <v>0</v>
      </c>
      <c r="S2216" s="12">
        <f t="shared" si="451"/>
        <v>0</v>
      </c>
      <c r="T2216" s="12">
        <f t="shared" si="452"/>
        <v>0</v>
      </c>
      <c r="U2216" s="12">
        <f t="shared" si="453"/>
        <v>0</v>
      </c>
      <c r="V2216" s="13" t="str">
        <f t="shared" ca="1" si="454"/>
        <v>Greater Than 8 Weeks Old</v>
      </c>
    </row>
    <row r="2217" spans="1:22" x14ac:dyDescent="0.35">
      <c r="A2217" s="2" t="s">
        <v>164</v>
      </c>
      <c r="B2217" s="5">
        <v>43678</v>
      </c>
      <c r="C2217" s="5" t="s">
        <v>369</v>
      </c>
      <c r="D2217" s="5" t="s">
        <v>393</v>
      </c>
      <c r="E2217" s="6">
        <v>1</v>
      </c>
      <c r="F2217" s="3">
        <v>69</v>
      </c>
      <c r="G2217" s="3">
        <v>18</v>
      </c>
      <c r="H2217" s="8">
        <f t="shared" si="442"/>
        <v>18</v>
      </c>
      <c r="I2217" s="3">
        <v>51</v>
      </c>
      <c r="J2217" s="4">
        <v>0.74</v>
      </c>
      <c r="K2217" s="2" t="str">
        <f t="shared" si="443"/>
        <v>Thursday</v>
      </c>
      <c r="L2217" s="5">
        <f t="shared" si="444"/>
        <v>43681</v>
      </c>
      <c r="M2217" s="2" t="str">
        <f t="shared" si="445"/>
        <v>Sunday</v>
      </c>
      <c r="N2217" s="2" t="str">
        <f t="shared" si="446"/>
        <v>Monday</v>
      </c>
      <c r="O2217" s="12">
        <f t="shared" si="447"/>
        <v>0</v>
      </c>
      <c r="P2217" s="11" t="str">
        <f t="shared" si="448"/>
        <v>High Cost per Unit</v>
      </c>
      <c r="Q2217" s="12">
        <f t="shared" si="449"/>
        <v>0</v>
      </c>
      <c r="R2217" s="12">
        <f t="shared" si="450"/>
        <v>0</v>
      </c>
      <c r="S2217" s="12">
        <f t="shared" si="451"/>
        <v>0</v>
      </c>
      <c r="T2217" s="12">
        <f t="shared" si="452"/>
        <v>0</v>
      </c>
      <c r="U2217" s="12">
        <f t="shared" si="453"/>
        <v>0</v>
      </c>
      <c r="V2217" s="13" t="str">
        <f t="shared" ca="1" si="454"/>
        <v>Greater Than 8 Weeks Old</v>
      </c>
    </row>
    <row r="2218" spans="1:22" x14ac:dyDescent="0.35">
      <c r="A2218" s="2" t="s">
        <v>164</v>
      </c>
      <c r="B2218" s="5">
        <v>43680</v>
      </c>
      <c r="C2218" s="5" t="s">
        <v>369</v>
      </c>
      <c r="D2218" s="5" t="s">
        <v>393</v>
      </c>
      <c r="E2218" s="6">
        <v>1</v>
      </c>
      <c r="F2218" s="3">
        <v>69</v>
      </c>
      <c r="G2218" s="3">
        <v>18</v>
      </c>
      <c r="H2218" s="8">
        <f t="shared" si="442"/>
        <v>18</v>
      </c>
      <c r="I2218" s="3">
        <v>51</v>
      </c>
      <c r="J2218" s="4">
        <v>0.74</v>
      </c>
      <c r="K2218" s="2" t="str">
        <f t="shared" si="443"/>
        <v>Saturday</v>
      </c>
      <c r="L2218" s="5">
        <f t="shared" si="444"/>
        <v>43683</v>
      </c>
      <c r="M2218" s="2" t="str">
        <f t="shared" si="445"/>
        <v>Tuesday</v>
      </c>
      <c r="N2218" s="2" t="str">
        <f t="shared" si="446"/>
        <v>Tuesday</v>
      </c>
      <c r="O2218" s="12">
        <f t="shared" si="447"/>
        <v>0</v>
      </c>
      <c r="P2218" s="11" t="str">
        <f t="shared" si="448"/>
        <v>High Cost per Unit</v>
      </c>
      <c r="Q2218" s="12">
        <f t="shared" si="449"/>
        <v>0</v>
      </c>
      <c r="R2218" s="12">
        <f t="shared" si="450"/>
        <v>0</v>
      </c>
      <c r="S2218" s="12">
        <f t="shared" si="451"/>
        <v>0</v>
      </c>
      <c r="T2218" s="12">
        <f t="shared" si="452"/>
        <v>6.9</v>
      </c>
      <c r="U2218" s="12">
        <f t="shared" si="453"/>
        <v>0</v>
      </c>
      <c r="V2218" s="13" t="str">
        <f t="shared" ca="1" si="454"/>
        <v>Greater Than 8 Weeks Old</v>
      </c>
    </row>
    <row r="2219" spans="1:22" x14ac:dyDescent="0.35">
      <c r="A2219" s="2" t="s">
        <v>164</v>
      </c>
      <c r="B2219" s="5">
        <v>43681</v>
      </c>
      <c r="C2219" s="5" t="s">
        <v>369</v>
      </c>
      <c r="D2219" s="5" t="s">
        <v>393</v>
      </c>
      <c r="E2219" s="6">
        <v>9</v>
      </c>
      <c r="F2219" s="3">
        <v>621</v>
      </c>
      <c r="G2219" s="3">
        <v>162</v>
      </c>
      <c r="H2219" s="8">
        <f t="shared" si="442"/>
        <v>18</v>
      </c>
      <c r="I2219" s="3">
        <v>459</v>
      </c>
      <c r="J2219" s="4">
        <v>0.74</v>
      </c>
      <c r="K2219" s="2" t="str">
        <f t="shared" si="443"/>
        <v>Sunday</v>
      </c>
      <c r="L2219" s="5">
        <f t="shared" si="444"/>
        <v>43684</v>
      </c>
      <c r="M2219" s="2" t="str">
        <f t="shared" si="445"/>
        <v>Wednesday</v>
      </c>
      <c r="N2219" s="2" t="str">
        <f t="shared" si="446"/>
        <v>Wednesday</v>
      </c>
      <c r="O2219" s="12">
        <f t="shared" si="447"/>
        <v>0</v>
      </c>
      <c r="P2219" s="11" t="str">
        <f t="shared" si="448"/>
        <v>High Cost per Unit</v>
      </c>
      <c r="Q2219" s="12">
        <f t="shared" si="449"/>
        <v>0</v>
      </c>
      <c r="R2219" s="12">
        <f t="shared" si="450"/>
        <v>18.63</v>
      </c>
      <c r="S2219" s="12">
        <f t="shared" si="451"/>
        <v>0</v>
      </c>
      <c r="T2219" s="12">
        <f t="shared" si="452"/>
        <v>0</v>
      </c>
      <c r="U2219" s="12">
        <f t="shared" si="453"/>
        <v>0</v>
      </c>
      <c r="V2219" s="13" t="str">
        <f t="shared" ca="1" si="454"/>
        <v>Greater Than 8 Weeks Old</v>
      </c>
    </row>
    <row r="2220" spans="1:22" x14ac:dyDescent="0.35">
      <c r="A2220" s="2" t="s">
        <v>164</v>
      </c>
      <c r="B2220" s="5">
        <v>43682</v>
      </c>
      <c r="C2220" s="5" t="s">
        <v>369</v>
      </c>
      <c r="D2220" s="5" t="s">
        <v>393</v>
      </c>
      <c r="E2220" s="6">
        <v>2</v>
      </c>
      <c r="F2220" s="3">
        <v>138</v>
      </c>
      <c r="G2220" s="3">
        <v>36</v>
      </c>
      <c r="H2220" s="8">
        <f t="shared" si="442"/>
        <v>18</v>
      </c>
      <c r="I2220" s="3">
        <v>102</v>
      </c>
      <c r="J2220" s="4">
        <v>0.74</v>
      </c>
      <c r="K2220" s="2" t="str">
        <f t="shared" si="443"/>
        <v>Monday</v>
      </c>
      <c r="L2220" s="5">
        <f t="shared" si="444"/>
        <v>43685</v>
      </c>
      <c r="M2220" s="2" t="str">
        <f t="shared" si="445"/>
        <v>Thursday</v>
      </c>
      <c r="N2220" s="2" t="str">
        <f t="shared" si="446"/>
        <v>Thursday</v>
      </c>
      <c r="O2220" s="12">
        <f t="shared" si="447"/>
        <v>0</v>
      </c>
      <c r="P2220" s="11" t="str">
        <f t="shared" si="448"/>
        <v>High Cost per Unit</v>
      </c>
      <c r="Q2220" s="12">
        <f t="shared" si="449"/>
        <v>0</v>
      </c>
      <c r="R2220" s="12">
        <f t="shared" si="450"/>
        <v>4.1399999999999997</v>
      </c>
      <c r="S2220" s="12">
        <f t="shared" si="451"/>
        <v>0</v>
      </c>
      <c r="T2220" s="12">
        <f t="shared" si="452"/>
        <v>0</v>
      </c>
      <c r="U2220" s="12">
        <f t="shared" si="453"/>
        <v>0</v>
      </c>
      <c r="V2220" s="13" t="str">
        <f t="shared" ca="1" si="454"/>
        <v>Greater Than 8 Weeks Old</v>
      </c>
    </row>
    <row r="2221" spans="1:22" x14ac:dyDescent="0.35">
      <c r="A2221" s="2" t="s">
        <v>164</v>
      </c>
      <c r="B2221" s="5">
        <v>43686</v>
      </c>
      <c r="C2221" s="5" t="s">
        <v>369</v>
      </c>
      <c r="D2221" s="5" t="s">
        <v>393</v>
      </c>
      <c r="E2221" s="6">
        <v>1</v>
      </c>
      <c r="F2221" s="3">
        <v>69</v>
      </c>
      <c r="G2221" s="3">
        <v>18</v>
      </c>
      <c r="H2221" s="8">
        <f t="shared" si="442"/>
        <v>18</v>
      </c>
      <c r="I2221" s="3">
        <v>51</v>
      </c>
      <c r="J2221" s="4">
        <v>0.74</v>
      </c>
      <c r="K2221" s="2" t="str">
        <f t="shared" si="443"/>
        <v>Friday</v>
      </c>
      <c r="L2221" s="5">
        <f t="shared" si="444"/>
        <v>43689</v>
      </c>
      <c r="M2221" s="2" t="str">
        <f t="shared" si="445"/>
        <v>Monday</v>
      </c>
      <c r="N2221" s="2" t="str">
        <f t="shared" si="446"/>
        <v>Monday</v>
      </c>
      <c r="O2221" s="12">
        <f t="shared" si="447"/>
        <v>0</v>
      </c>
      <c r="P2221" s="11" t="str">
        <f t="shared" si="448"/>
        <v>High Cost per Unit</v>
      </c>
      <c r="Q2221" s="12">
        <f t="shared" si="449"/>
        <v>0</v>
      </c>
      <c r="R2221" s="12">
        <f t="shared" si="450"/>
        <v>0</v>
      </c>
      <c r="S2221" s="12">
        <f t="shared" si="451"/>
        <v>0</v>
      </c>
      <c r="T2221" s="12">
        <f t="shared" si="452"/>
        <v>0</v>
      </c>
      <c r="U2221" s="12">
        <f t="shared" si="453"/>
        <v>0</v>
      </c>
      <c r="V2221" s="13" t="str">
        <f t="shared" ca="1" si="454"/>
        <v>Greater Than 8 Weeks Old</v>
      </c>
    </row>
    <row r="2222" spans="1:22" x14ac:dyDescent="0.35">
      <c r="A2222" s="2" t="s">
        <v>111</v>
      </c>
      <c r="B2222" s="5">
        <v>43682</v>
      </c>
      <c r="C2222" s="5" t="s">
        <v>386</v>
      </c>
      <c r="D2222" s="5" t="s">
        <v>388</v>
      </c>
      <c r="E2222" s="6">
        <v>1</v>
      </c>
      <c r="F2222" s="3">
        <v>140</v>
      </c>
      <c r="G2222" s="3">
        <v>43.26</v>
      </c>
      <c r="H2222" s="8">
        <f t="shared" si="442"/>
        <v>43.26</v>
      </c>
      <c r="I2222" s="3">
        <v>96.74</v>
      </c>
      <c r="J2222" s="4">
        <v>0.69</v>
      </c>
      <c r="K2222" s="2" t="str">
        <f t="shared" si="443"/>
        <v>Monday</v>
      </c>
      <c r="L2222" s="5">
        <f t="shared" si="444"/>
        <v>43685</v>
      </c>
      <c r="M2222" s="2" t="str">
        <f t="shared" si="445"/>
        <v>Thursday</v>
      </c>
      <c r="N2222" s="2" t="str">
        <f t="shared" si="446"/>
        <v>Thursday</v>
      </c>
      <c r="O2222" s="12">
        <f t="shared" si="447"/>
        <v>0</v>
      </c>
      <c r="P2222" s="11" t="str">
        <f t="shared" si="448"/>
        <v>High Cost per Unit</v>
      </c>
      <c r="Q2222" s="12">
        <f t="shared" si="449"/>
        <v>0</v>
      </c>
      <c r="R2222" s="12">
        <f t="shared" si="450"/>
        <v>0</v>
      </c>
      <c r="S2222" s="12">
        <f t="shared" si="451"/>
        <v>0</v>
      </c>
      <c r="T2222" s="12">
        <f t="shared" si="452"/>
        <v>0</v>
      </c>
      <c r="U2222" s="12">
        <f t="shared" si="453"/>
        <v>0</v>
      </c>
      <c r="V2222" s="13" t="str">
        <f t="shared" ca="1" si="454"/>
        <v>Greater Than 8 Weeks Old</v>
      </c>
    </row>
    <row r="2223" spans="1:22" x14ac:dyDescent="0.35">
      <c r="A2223" s="2" t="s">
        <v>111</v>
      </c>
      <c r="B2223" s="5">
        <v>43684</v>
      </c>
      <c r="C2223" s="5" t="s">
        <v>386</v>
      </c>
      <c r="D2223" s="5" t="s">
        <v>388</v>
      </c>
      <c r="E2223" s="6">
        <v>1</v>
      </c>
      <c r="F2223" s="3">
        <v>140</v>
      </c>
      <c r="G2223" s="3">
        <v>43.26</v>
      </c>
      <c r="H2223" s="8">
        <f t="shared" si="442"/>
        <v>43.26</v>
      </c>
      <c r="I2223" s="3">
        <v>96.74</v>
      </c>
      <c r="J2223" s="4">
        <v>0.69</v>
      </c>
      <c r="K2223" s="2" t="str">
        <f t="shared" si="443"/>
        <v>Wednesday</v>
      </c>
      <c r="L2223" s="5">
        <f t="shared" si="444"/>
        <v>43687</v>
      </c>
      <c r="M2223" s="2" t="str">
        <f t="shared" si="445"/>
        <v>Saturday</v>
      </c>
      <c r="N2223" s="2" t="str">
        <f t="shared" si="446"/>
        <v>Saturday</v>
      </c>
      <c r="O2223" s="12">
        <f t="shared" si="447"/>
        <v>0</v>
      </c>
      <c r="P2223" s="11" t="str">
        <f t="shared" si="448"/>
        <v>High Cost per Unit</v>
      </c>
      <c r="Q2223" s="12">
        <f t="shared" si="449"/>
        <v>0</v>
      </c>
      <c r="R2223" s="12">
        <f t="shared" si="450"/>
        <v>0</v>
      </c>
      <c r="S2223" s="12">
        <f t="shared" si="451"/>
        <v>0</v>
      </c>
      <c r="T2223" s="12">
        <f t="shared" si="452"/>
        <v>0</v>
      </c>
      <c r="U2223" s="12">
        <f t="shared" si="453"/>
        <v>0</v>
      </c>
      <c r="V2223" s="13" t="str">
        <f t="shared" ca="1" si="454"/>
        <v>Greater Than 8 Weeks Old</v>
      </c>
    </row>
    <row r="2224" spans="1:22" x14ac:dyDescent="0.35">
      <c r="A2224" s="2" t="s">
        <v>111</v>
      </c>
      <c r="B2224" s="5">
        <v>43694</v>
      </c>
      <c r="C2224" s="5" t="s">
        <v>386</v>
      </c>
      <c r="D2224" s="5" t="s">
        <v>388</v>
      </c>
      <c r="E2224" s="6">
        <v>1</v>
      </c>
      <c r="F2224" s="3">
        <v>140</v>
      </c>
      <c r="G2224" s="3">
        <v>43.26</v>
      </c>
      <c r="H2224" s="8">
        <f t="shared" si="442"/>
        <v>43.26</v>
      </c>
      <c r="I2224" s="3">
        <v>96.74</v>
      </c>
      <c r="J2224" s="4">
        <v>0.69</v>
      </c>
      <c r="K2224" s="2" t="str">
        <f t="shared" si="443"/>
        <v>Saturday</v>
      </c>
      <c r="L2224" s="5">
        <f t="shared" si="444"/>
        <v>43697</v>
      </c>
      <c r="M2224" s="2" t="str">
        <f t="shared" si="445"/>
        <v>Tuesday</v>
      </c>
      <c r="N2224" s="2" t="str">
        <f t="shared" si="446"/>
        <v>Tuesday</v>
      </c>
      <c r="O2224" s="12">
        <f t="shared" si="447"/>
        <v>0</v>
      </c>
      <c r="P2224" s="11" t="str">
        <f t="shared" si="448"/>
        <v>High Cost per Unit</v>
      </c>
      <c r="Q2224" s="12">
        <f t="shared" si="449"/>
        <v>0</v>
      </c>
      <c r="R2224" s="12">
        <f t="shared" si="450"/>
        <v>0</v>
      </c>
      <c r="S2224" s="12">
        <f t="shared" si="451"/>
        <v>0</v>
      </c>
      <c r="T2224" s="12">
        <f t="shared" si="452"/>
        <v>0</v>
      </c>
      <c r="U2224" s="12">
        <f t="shared" si="453"/>
        <v>0</v>
      </c>
      <c r="V2224" s="13" t="str">
        <f t="shared" ca="1" si="454"/>
        <v>Greater Than 8 Weeks Old</v>
      </c>
    </row>
    <row r="2225" spans="1:22" x14ac:dyDescent="0.35">
      <c r="A2225" s="2" t="s">
        <v>111</v>
      </c>
      <c r="B2225" s="5">
        <v>43699</v>
      </c>
      <c r="C2225" s="5" t="s">
        <v>386</v>
      </c>
      <c r="D2225" s="5" t="s">
        <v>388</v>
      </c>
      <c r="E2225" s="6">
        <v>1</v>
      </c>
      <c r="F2225" s="3">
        <v>140</v>
      </c>
      <c r="G2225" s="3">
        <v>43.26</v>
      </c>
      <c r="H2225" s="8">
        <f t="shared" si="442"/>
        <v>43.26</v>
      </c>
      <c r="I2225" s="3">
        <v>96.74</v>
      </c>
      <c r="J2225" s="4">
        <v>0.69</v>
      </c>
      <c r="K2225" s="2" t="str">
        <f t="shared" si="443"/>
        <v>Thursday</v>
      </c>
      <c r="L2225" s="5">
        <f t="shared" si="444"/>
        <v>43702</v>
      </c>
      <c r="M2225" s="2" t="str">
        <f t="shared" si="445"/>
        <v>Sunday</v>
      </c>
      <c r="N2225" s="2" t="str">
        <f t="shared" si="446"/>
        <v>Monday</v>
      </c>
      <c r="O2225" s="12">
        <f t="shared" si="447"/>
        <v>0</v>
      </c>
      <c r="P2225" s="11" t="str">
        <f t="shared" si="448"/>
        <v>High Cost per Unit</v>
      </c>
      <c r="Q2225" s="12">
        <f t="shared" si="449"/>
        <v>0</v>
      </c>
      <c r="R2225" s="12">
        <f t="shared" si="450"/>
        <v>0</v>
      </c>
      <c r="S2225" s="12">
        <f t="shared" si="451"/>
        <v>0</v>
      </c>
      <c r="T2225" s="12">
        <f t="shared" si="452"/>
        <v>0</v>
      </c>
      <c r="U2225" s="12">
        <f t="shared" si="453"/>
        <v>0</v>
      </c>
      <c r="V2225" s="13" t="str">
        <f t="shared" ca="1" si="454"/>
        <v>Greater Than 8 Weeks Old</v>
      </c>
    </row>
    <row r="2226" spans="1:22" x14ac:dyDescent="0.35">
      <c r="A2226" s="2" t="s">
        <v>111</v>
      </c>
      <c r="B2226" s="5">
        <v>43700</v>
      </c>
      <c r="C2226" s="5" t="s">
        <v>386</v>
      </c>
      <c r="D2226" s="5" t="s">
        <v>388</v>
      </c>
      <c r="E2226" s="6">
        <v>1</v>
      </c>
      <c r="F2226" s="3">
        <v>140</v>
      </c>
      <c r="G2226" s="3">
        <v>43.26</v>
      </c>
      <c r="H2226" s="8">
        <f t="shared" si="442"/>
        <v>43.26</v>
      </c>
      <c r="I2226" s="3">
        <v>96.74</v>
      </c>
      <c r="J2226" s="4">
        <v>0.69</v>
      </c>
      <c r="K2226" s="2" t="str">
        <f t="shared" si="443"/>
        <v>Friday</v>
      </c>
      <c r="L2226" s="5">
        <f t="shared" si="444"/>
        <v>43703</v>
      </c>
      <c r="M2226" s="2" t="str">
        <f t="shared" si="445"/>
        <v>Monday</v>
      </c>
      <c r="N2226" s="2" t="str">
        <f t="shared" si="446"/>
        <v>Monday</v>
      </c>
      <c r="O2226" s="12">
        <f t="shared" si="447"/>
        <v>0</v>
      </c>
      <c r="P2226" s="11" t="str">
        <f t="shared" si="448"/>
        <v>High Cost per Unit</v>
      </c>
      <c r="Q2226" s="12">
        <f t="shared" si="449"/>
        <v>0</v>
      </c>
      <c r="R2226" s="12">
        <f t="shared" si="450"/>
        <v>0</v>
      </c>
      <c r="S2226" s="12">
        <f t="shared" si="451"/>
        <v>0</v>
      </c>
      <c r="T2226" s="12">
        <f t="shared" si="452"/>
        <v>0</v>
      </c>
      <c r="U2226" s="12">
        <f t="shared" si="453"/>
        <v>0</v>
      </c>
      <c r="V2226" s="13" t="str">
        <f t="shared" ca="1" si="454"/>
        <v>Greater Than 8 Weeks Old</v>
      </c>
    </row>
    <row r="2227" spans="1:22" x14ac:dyDescent="0.35">
      <c r="A2227" s="2" t="s">
        <v>111</v>
      </c>
      <c r="B2227" s="5">
        <v>43703</v>
      </c>
      <c r="C2227" s="5" t="s">
        <v>386</v>
      </c>
      <c r="D2227" s="5" t="s">
        <v>388</v>
      </c>
      <c r="E2227" s="6">
        <v>1</v>
      </c>
      <c r="F2227" s="3">
        <v>140</v>
      </c>
      <c r="G2227" s="3">
        <v>43.26</v>
      </c>
      <c r="H2227" s="8">
        <f t="shared" si="442"/>
        <v>43.26</v>
      </c>
      <c r="I2227" s="3">
        <v>96.74</v>
      </c>
      <c r="J2227" s="4">
        <v>0.69</v>
      </c>
      <c r="K2227" s="2" t="str">
        <f t="shared" si="443"/>
        <v>Monday</v>
      </c>
      <c r="L2227" s="5">
        <f t="shared" si="444"/>
        <v>43706</v>
      </c>
      <c r="M2227" s="2" t="str">
        <f t="shared" si="445"/>
        <v>Thursday</v>
      </c>
      <c r="N2227" s="2" t="str">
        <f t="shared" si="446"/>
        <v>Thursday</v>
      </c>
      <c r="O2227" s="12">
        <f t="shared" si="447"/>
        <v>0</v>
      </c>
      <c r="P2227" s="11" t="str">
        <f t="shared" si="448"/>
        <v>High Cost per Unit</v>
      </c>
      <c r="Q2227" s="12">
        <f t="shared" si="449"/>
        <v>0</v>
      </c>
      <c r="R2227" s="12">
        <f t="shared" si="450"/>
        <v>0</v>
      </c>
      <c r="S2227" s="12">
        <f t="shared" si="451"/>
        <v>0</v>
      </c>
      <c r="T2227" s="12">
        <f t="shared" si="452"/>
        <v>0</v>
      </c>
      <c r="U2227" s="12">
        <f t="shared" si="453"/>
        <v>0</v>
      </c>
      <c r="V2227" s="13" t="str">
        <f t="shared" ca="1" si="454"/>
        <v>Greater Than 8 Weeks Old</v>
      </c>
    </row>
    <row r="2228" spans="1:22" x14ac:dyDescent="0.35">
      <c r="A2228" s="2" t="s">
        <v>111</v>
      </c>
      <c r="B2228" s="5">
        <v>43704</v>
      </c>
      <c r="C2228" s="5" t="s">
        <v>386</v>
      </c>
      <c r="D2228" s="5" t="s">
        <v>388</v>
      </c>
      <c r="E2228" s="6">
        <v>2</v>
      </c>
      <c r="F2228" s="3">
        <v>280</v>
      </c>
      <c r="G2228" s="3">
        <v>86.52</v>
      </c>
      <c r="H2228" s="8">
        <f t="shared" si="442"/>
        <v>43.26</v>
      </c>
      <c r="I2228" s="3">
        <v>193.48</v>
      </c>
      <c r="J2228" s="4">
        <v>0.69</v>
      </c>
      <c r="K2228" s="2" t="str">
        <f t="shared" si="443"/>
        <v>Tuesday</v>
      </c>
      <c r="L2228" s="5">
        <f t="shared" si="444"/>
        <v>43707</v>
      </c>
      <c r="M2228" s="2" t="str">
        <f t="shared" si="445"/>
        <v>Friday</v>
      </c>
      <c r="N2228" s="2" t="str">
        <f t="shared" si="446"/>
        <v>Friday</v>
      </c>
      <c r="O2228" s="12">
        <f t="shared" si="447"/>
        <v>14</v>
      </c>
      <c r="P2228" s="11" t="str">
        <f t="shared" si="448"/>
        <v>High Cost per Unit</v>
      </c>
      <c r="Q2228" s="12">
        <f t="shared" si="449"/>
        <v>0</v>
      </c>
      <c r="R2228" s="12">
        <f t="shared" si="450"/>
        <v>8.4</v>
      </c>
      <c r="S2228" s="12">
        <f t="shared" si="451"/>
        <v>0</v>
      </c>
      <c r="T2228" s="12">
        <f t="shared" si="452"/>
        <v>0</v>
      </c>
      <c r="U2228" s="12">
        <f t="shared" si="453"/>
        <v>0</v>
      </c>
      <c r="V2228" s="13" t="str">
        <f t="shared" ca="1" si="454"/>
        <v>Greater Than 8 Weeks Old</v>
      </c>
    </row>
    <row r="2229" spans="1:22" x14ac:dyDescent="0.35">
      <c r="A2229" s="2" t="s">
        <v>111</v>
      </c>
      <c r="B2229" s="5">
        <v>43707</v>
      </c>
      <c r="C2229" s="5" t="s">
        <v>386</v>
      </c>
      <c r="D2229" s="5" t="s">
        <v>388</v>
      </c>
      <c r="E2229" s="6">
        <v>1</v>
      </c>
      <c r="F2229" s="3">
        <v>140</v>
      </c>
      <c r="G2229" s="3">
        <v>43.26</v>
      </c>
      <c r="H2229" s="8">
        <f t="shared" si="442"/>
        <v>43.26</v>
      </c>
      <c r="I2229" s="3">
        <v>96.74</v>
      </c>
      <c r="J2229" s="4">
        <v>0.69</v>
      </c>
      <c r="K2229" s="2" t="str">
        <f t="shared" si="443"/>
        <v>Friday</v>
      </c>
      <c r="L2229" s="5">
        <f t="shared" si="444"/>
        <v>43710</v>
      </c>
      <c r="M2229" s="2" t="str">
        <f t="shared" si="445"/>
        <v>Monday</v>
      </c>
      <c r="N2229" s="2" t="str">
        <f t="shared" si="446"/>
        <v>Monday</v>
      </c>
      <c r="O2229" s="12">
        <f t="shared" si="447"/>
        <v>0</v>
      </c>
      <c r="P2229" s="11" t="str">
        <f t="shared" si="448"/>
        <v>High Cost per Unit</v>
      </c>
      <c r="Q2229" s="12">
        <f t="shared" si="449"/>
        <v>0</v>
      </c>
      <c r="R2229" s="12">
        <f t="shared" si="450"/>
        <v>0</v>
      </c>
      <c r="S2229" s="12">
        <f t="shared" si="451"/>
        <v>0</v>
      </c>
      <c r="T2229" s="12">
        <f t="shared" si="452"/>
        <v>0</v>
      </c>
      <c r="U2229" s="12">
        <f t="shared" si="453"/>
        <v>0</v>
      </c>
      <c r="V2229" s="13" t="str">
        <f t="shared" ca="1" si="454"/>
        <v>Greater Than 8 Weeks Old</v>
      </c>
    </row>
    <row r="2230" spans="1:22" x14ac:dyDescent="0.35">
      <c r="A2230" s="2" t="s">
        <v>247</v>
      </c>
      <c r="B2230" s="5">
        <v>43679</v>
      </c>
      <c r="C2230" s="5" t="s">
        <v>369</v>
      </c>
      <c r="D2230" s="5" t="s">
        <v>389</v>
      </c>
      <c r="E2230" s="6">
        <v>1</v>
      </c>
      <c r="F2230" s="3">
        <v>450</v>
      </c>
      <c r="G2230" s="3">
        <v>135</v>
      </c>
      <c r="H2230" s="8">
        <f t="shared" si="442"/>
        <v>135</v>
      </c>
      <c r="I2230" s="3">
        <v>315</v>
      </c>
      <c r="J2230" s="4">
        <v>0.7</v>
      </c>
      <c r="K2230" s="2" t="str">
        <f t="shared" si="443"/>
        <v>Friday</v>
      </c>
      <c r="L2230" s="5">
        <f t="shared" si="444"/>
        <v>43682</v>
      </c>
      <c r="M2230" s="2" t="str">
        <f t="shared" si="445"/>
        <v>Monday</v>
      </c>
      <c r="N2230" s="2" t="str">
        <f t="shared" si="446"/>
        <v>Monday</v>
      </c>
      <c r="O2230" s="12">
        <f t="shared" si="447"/>
        <v>0</v>
      </c>
      <c r="P2230" s="11" t="str">
        <f t="shared" si="448"/>
        <v>High Cost per Unit</v>
      </c>
      <c r="Q2230" s="12">
        <f t="shared" si="449"/>
        <v>0</v>
      </c>
      <c r="R2230" s="12">
        <f t="shared" si="450"/>
        <v>0</v>
      </c>
      <c r="S2230" s="12">
        <f t="shared" si="451"/>
        <v>0</v>
      </c>
      <c r="T2230" s="12">
        <f t="shared" si="452"/>
        <v>0</v>
      </c>
      <c r="U2230" s="12">
        <f t="shared" si="453"/>
        <v>0</v>
      </c>
      <c r="V2230" s="13" t="str">
        <f t="shared" ca="1" si="454"/>
        <v>Greater Than 8 Weeks Old</v>
      </c>
    </row>
    <row r="2231" spans="1:22" x14ac:dyDescent="0.35">
      <c r="A2231" s="2" t="s">
        <v>247</v>
      </c>
      <c r="B2231" s="5">
        <v>43684</v>
      </c>
      <c r="C2231" s="5" t="s">
        <v>369</v>
      </c>
      <c r="D2231" s="5" t="s">
        <v>389</v>
      </c>
      <c r="E2231" s="6">
        <v>1</v>
      </c>
      <c r="F2231" s="3">
        <v>299.99</v>
      </c>
      <c r="G2231" s="3">
        <v>135</v>
      </c>
      <c r="H2231" s="8">
        <f t="shared" si="442"/>
        <v>135</v>
      </c>
      <c r="I2231" s="3">
        <v>164.99</v>
      </c>
      <c r="J2231" s="4">
        <v>0.55000000000000004</v>
      </c>
      <c r="K2231" s="2" t="str">
        <f t="shared" si="443"/>
        <v>Wednesday</v>
      </c>
      <c r="L2231" s="5">
        <f t="shared" si="444"/>
        <v>43687</v>
      </c>
      <c r="M2231" s="2" t="str">
        <f t="shared" si="445"/>
        <v>Saturday</v>
      </c>
      <c r="N2231" s="2" t="str">
        <f t="shared" si="446"/>
        <v>Saturday</v>
      </c>
      <c r="O2231" s="12">
        <f t="shared" si="447"/>
        <v>0</v>
      </c>
      <c r="P2231" s="11" t="str">
        <f t="shared" si="448"/>
        <v>High Cost per Unit</v>
      </c>
      <c r="Q2231" s="12">
        <f t="shared" si="449"/>
        <v>0</v>
      </c>
      <c r="R2231" s="12">
        <f t="shared" si="450"/>
        <v>0</v>
      </c>
      <c r="S2231" s="12">
        <f t="shared" si="451"/>
        <v>0</v>
      </c>
      <c r="T2231" s="12">
        <f t="shared" si="452"/>
        <v>0</v>
      </c>
      <c r="U2231" s="12">
        <f t="shared" si="453"/>
        <v>0</v>
      </c>
      <c r="V2231" s="13" t="str">
        <f t="shared" ca="1" si="454"/>
        <v>Greater Than 8 Weeks Old</v>
      </c>
    </row>
    <row r="2232" spans="1:22" x14ac:dyDescent="0.35">
      <c r="A2232" s="2" t="s">
        <v>247</v>
      </c>
      <c r="B2232" s="5">
        <v>43687</v>
      </c>
      <c r="C2232" s="5" t="s">
        <v>369</v>
      </c>
      <c r="D2232" s="5" t="s">
        <v>389</v>
      </c>
      <c r="E2232" s="6">
        <v>4</v>
      </c>
      <c r="F2232" s="3">
        <v>1199.96</v>
      </c>
      <c r="G2232" s="3">
        <v>540</v>
      </c>
      <c r="H2232" s="8">
        <f t="shared" si="442"/>
        <v>135</v>
      </c>
      <c r="I2232" s="3">
        <v>659.96</v>
      </c>
      <c r="J2232" s="4">
        <v>0.55000000000000004</v>
      </c>
      <c r="K2232" s="2" t="str">
        <f t="shared" si="443"/>
        <v>Saturday</v>
      </c>
      <c r="L2232" s="5">
        <f t="shared" si="444"/>
        <v>43690</v>
      </c>
      <c r="M2232" s="2" t="str">
        <f t="shared" si="445"/>
        <v>Tuesday</v>
      </c>
      <c r="N2232" s="2" t="str">
        <f t="shared" si="446"/>
        <v>Tuesday</v>
      </c>
      <c r="O2232" s="12">
        <f t="shared" si="447"/>
        <v>0</v>
      </c>
      <c r="P2232" s="11" t="str">
        <f t="shared" si="448"/>
        <v>High Cost per Unit</v>
      </c>
      <c r="Q2232" s="12">
        <f t="shared" si="449"/>
        <v>0</v>
      </c>
      <c r="R2232" s="12">
        <f t="shared" si="450"/>
        <v>35.998800000000003</v>
      </c>
      <c r="S2232" s="12">
        <f t="shared" si="451"/>
        <v>0</v>
      </c>
      <c r="T2232" s="12">
        <f t="shared" si="452"/>
        <v>119.99600000000001</v>
      </c>
      <c r="U2232" s="12">
        <f t="shared" si="453"/>
        <v>0</v>
      </c>
      <c r="V2232" s="13" t="str">
        <f t="shared" ca="1" si="454"/>
        <v>Greater Than 8 Weeks Old</v>
      </c>
    </row>
    <row r="2233" spans="1:22" x14ac:dyDescent="0.35">
      <c r="A2233" s="2" t="s">
        <v>247</v>
      </c>
      <c r="B2233" s="5">
        <v>43688</v>
      </c>
      <c r="C2233" s="5" t="s">
        <v>369</v>
      </c>
      <c r="D2233" s="5" t="s">
        <v>389</v>
      </c>
      <c r="E2233" s="6">
        <v>2</v>
      </c>
      <c r="F2233" s="3">
        <v>599.98</v>
      </c>
      <c r="G2233" s="3">
        <v>270</v>
      </c>
      <c r="H2233" s="8">
        <f t="shared" si="442"/>
        <v>135</v>
      </c>
      <c r="I2233" s="3">
        <v>329.98</v>
      </c>
      <c r="J2233" s="4">
        <v>0.55000000000000004</v>
      </c>
      <c r="K2233" s="2" t="str">
        <f t="shared" si="443"/>
        <v>Sunday</v>
      </c>
      <c r="L2233" s="5">
        <f t="shared" si="444"/>
        <v>43691</v>
      </c>
      <c r="M2233" s="2" t="str">
        <f t="shared" si="445"/>
        <v>Wednesday</v>
      </c>
      <c r="N2233" s="2" t="str">
        <f t="shared" si="446"/>
        <v>Wednesday</v>
      </c>
      <c r="O2233" s="12">
        <f t="shared" si="447"/>
        <v>0</v>
      </c>
      <c r="P2233" s="11" t="str">
        <f t="shared" si="448"/>
        <v>High Cost per Unit</v>
      </c>
      <c r="Q2233" s="12">
        <f t="shared" si="449"/>
        <v>0</v>
      </c>
      <c r="R2233" s="12">
        <f t="shared" si="450"/>
        <v>17.999400000000001</v>
      </c>
      <c r="S2233" s="12">
        <f t="shared" si="451"/>
        <v>0</v>
      </c>
      <c r="T2233" s="12">
        <f t="shared" si="452"/>
        <v>0</v>
      </c>
      <c r="U2233" s="12">
        <f t="shared" si="453"/>
        <v>0</v>
      </c>
      <c r="V2233" s="13" t="str">
        <f t="shared" ca="1" si="454"/>
        <v>Greater Than 8 Weeks Old</v>
      </c>
    </row>
    <row r="2234" spans="1:22" x14ac:dyDescent="0.35">
      <c r="A2234" s="2" t="s">
        <v>247</v>
      </c>
      <c r="B2234" s="5">
        <v>43690</v>
      </c>
      <c r="C2234" s="5" t="s">
        <v>369</v>
      </c>
      <c r="D2234" s="5" t="s">
        <v>389</v>
      </c>
      <c r="E2234" s="6">
        <v>4</v>
      </c>
      <c r="F2234" s="3">
        <v>1199.96</v>
      </c>
      <c r="G2234" s="3">
        <v>540</v>
      </c>
      <c r="H2234" s="8">
        <f t="shared" si="442"/>
        <v>135</v>
      </c>
      <c r="I2234" s="3">
        <v>659.96</v>
      </c>
      <c r="J2234" s="4">
        <v>0.55000000000000004</v>
      </c>
      <c r="K2234" s="2" t="str">
        <f t="shared" si="443"/>
        <v>Tuesday</v>
      </c>
      <c r="L2234" s="5">
        <f t="shared" si="444"/>
        <v>43693</v>
      </c>
      <c r="M2234" s="2" t="str">
        <f t="shared" si="445"/>
        <v>Friday</v>
      </c>
      <c r="N2234" s="2" t="str">
        <f t="shared" si="446"/>
        <v>Friday</v>
      </c>
      <c r="O2234" s="12">
        <f t="shared" si="447"/>
        <v>59.998000000000005</v>
      </c>
      <c r="P2234" s="11" t="str">
        <f t="shared" si="448"/>
        <v>High Cost per Unit</v>
      </c>
      <c r="Q2234" s="12">
        <f t="shared" si="449"/>
        <v>0</v>
      </c>
      <c r="R2234" s="12">
        <f t="shared" si="450"/>
        <v>35.998800000000003</v>
      </c>
      <c r="S2234" s="12">
        <f t="shared" si="451"/>
        <v>0</v>
      </c>
      <c r="T2234" s="12">
        <f t="shared" si="452"/>
        <v>0</v>
      </c>
      <c r="U2234" s="12">
        <f t="shared" si="453"/>
        <v>0</v>
      </c>
      <c r="V2234" s="13" t="str">
        <f t="shared" ca="1" si="454"/>
        <v>Greater Than 8 Weeks Old</v>
      </c>
    </row>
    <row r="2235" spans="1:22" x14ac:dyDescent="0.35">
      <c r="A2235" s="2" t="s">
        <v>247</v>
      </c>
      <c r="B2235" s="5">
        <v>43691</v>
      </c>
      <c r="C2235" s="5" t="s">
        <v>369</v>
      </c>
      <c r="D2235" s="5" t="s">
        <v>389</v>
      </c>
      <c r="E2235" s="6">
        <v>3</v>
      </c>
      <c r="F2235" s="3">
        <v>899.97</v>
      </c>
      <c r="G2235" s="3">
        <v>405</v>
      </c>
      <c r="H2235" s="8">
        <f t="shared" si="442"/>
        <v>135</v>
      </c>
      <c r="I2235" s="3">
        <v>494.97</v>
      </c>
      <c r="J2235" s="4">
        <v>0.55000000000000004</v>
      </c>
      <c r="K2235" s="2" t="str">
        <f t="shared" si="443"/>
        <v>Wednesday</v>
      </c>
      <c r="L2235" s="5">
        <f t="shared" si="444"/>
        <v>43694</v>
      </c>
      <c r="M2235" s="2" t="str">
        <f t="shared" si="445"/>
        <v>Saturday</v>
      </c>
      <c r="N2235" s="2" t="str">
        <f t="shared" si="446"/>
        <v>Saturday</v>
      </c>
      <c r="O2235" s="12">
        <f t="shared" si="447"/>
        <v>0</v>
      </c>
      <c r="P2235" s="11" t="str">
        <f t="shared" si="448"/>
        <v>High Cost per Unit</v>
      </c>
      <c r="Q2235" s="12">
        <f t="shared" si="449"/>
        <v>0</v>
      </c>
      <c r="R2235" s="12">
        <f t="shared" si="450"/>
        <v>26.999099999999999</v>
      </c>
      <c r="S2235" s="12">
        <f t="shared" si="451"/>
        <v>0</v>
      </c>
      <c r="T2235" s="12">
        <f t="shared" si="452"/>
        <v>0</v>
      </c>
      <c r="U2235" s="12">
        <f t="shared" si="453"/>
        <v>0</v>
      </c>
      <c r="V2235" s="13" t="str">
        <f t="shared" ca="1" si="454"/>
        <v>Greater Than 8 Weeks Old</v>
      </c>
    </row>
    <row r="2236" spans="1:22" x14ac:dyDescent="0.35">
      <c r="A2236" s="2" t="s">
        <v>247</v>
      </c>
      <c r="B2236" s="5">
        <v>43692</v>
      </c>
      <c r="C2236" s="5" t="s">
        <v>369</v>
      </c>
      <c r="D2236" s="5" t="s">
        <v>389</v>
      </c>
      <c r="E2236" s="6">
        <v>1</v>
      </c>
      <c r="F2236" s="3">
        <v>299.99</v>
      </c>
      <c r="G2236" s="3">
        <v>135</v>
      </c>
      <c r="H2236" s="8">
        <f t="shared" si="442"/>
        <v>135</v>
      </c>
      <c r="I2236" s="3">
        <v>164.99</v>
      </c>
      <c r="J2236" s="4">
        <v>0.55000000000000004</v>
      </c>
      <c r="K2236" s="2" t="str">
        <f t="shared" si="443"/>
        <v>Thursday</v>
      </c>
      <c r="L2236" s="5">
        <f t="shared" si="444"/>
        <v>43695</v>
      </c>
      <c r="M2236" s="2" t="str">
        <f t="shared" si="445"/>
        <v>Sunday</v>
      </c>
      <c r="N2236" s="2" t="str">
        <f t="shared" si="446"/>
        <v>Monday</v>
      </c>
      <c r="O2236" s="12">
        <f t="shared" si="447"/>
        <v>0</v>
      </c>
      <c r="P2236" s="11" t="str">
        <f t="shared" si="448"/>
        <v>High Cost per Unit</v>
      </c>
      <c r="Q2236" s="12">
        <f t="shared" si="449"/>
        <v>0</v>
      </c>
      <c r="R2236" s="12">
        <f t="shared" si="450"/>
        <v>0</v>
      </c>
      <c r="S2236" s="12">
        <f t="shared" si="451"/>
        <v>0</v>
      </c>
      <c r="T2236" s="12">
        <f t="shared" si="452"/>
        <v>0</v>
      </c>
      <c r="U2236" s="12">
        <f t="shared" si="453"/>
        <v>0</v>
      </c>
      <c r="V2236" s="13" t="str">
        <f t="shared" ca="1" si="454"/>
        <v>Greater Than 8 Weeks Old</v>
      </c>
    </row>
    <row r="2237" spans="1:22" x14ac:dyDescent="0.35">
      <c r="A2237" s="2" t="s">
        <v>247</v>
      </c>
      <c r="B2237" s="5">
        <v>43696</v>
      </c>
      <c r="C2237" s="5" t="s">
        <v>369</v>
      </c>
      <c r="D2237" s="5" t="s">
        <v>389</v>
      </c>
      <c r="E2237" s="6">
        <v>1</v>
      </c>
      <c r="F2237" s="3">
        <v>299.99</v>
      </c>
      <c r="G2237" s="3">
        <v>135</v>
      </c>
      <c r="H2237" s="8">
        <f t="shared" si="442"/>
        <v>135</v>
      </c>
      <c r="I2237" s="3">
        <v>164.99</v>
      </c>
      <c r="J2237" s="4">
        <v>0.55000000000000004</v>
      </c>
      <c r="K2237" s="2" t="str">
        <f t="shared" si="443"/>
        <v>Monday</v>
      </c>
      <c r="L2237" s="5">
        <f t="shared" si="444"/>
        <v>43699</v>
      </c>
      <c r="M2237" s="2" t="str">
        <f t="shared" si="445"/>
        <v>Thursday</v>
      </c>
      <c r="N2237" s="2" t="str">
        <f t="shared" si="446"/>
        <v>Thursday</v>
      </c>
      <c r="O2237" s="12">
        <f t="shared" si="447"/>
        <v>0</v>
      </c>
      <c r="P2237" s="11" t="str">
        <f t="shared" si="448"/>
        <v>High Cost per Unit</v>
      </c>
      <c r="Q2237" s="12">
        <f t="shared" si="449"/>
        <v>0</v>
      </c>
      <c r="R2237" s="12">
        <f t="shared" si="450"/>
        <v>0</v>
      </c>
      <c r="S2237" s="12">
        <f t="shared" si="451"/>
        <v>0</v>
      </c>
      <c r="T2237" s="12">
        <f t="shared" si="452"/>
        <v>0</v>
      </c>
      <c r="U2237" s="12">
        <f t="shared" si="453"/>
        <v>0</v>
      </c>
      <c r="V2237" s="13" t="str">
        <f t="shared" ca="1" si="454"/>
        <v>Greater Than 8 Weeks Old</v>
      </c>
    </row>
    <row r="2238" spans="1:22" x14ac:dyDescent="0.35">
      <c r="A2238" s="2" t="s">
        <v>247</v>
      </c>
      <c r="B2238" s="5">
        <v>43697</v>
      </c>
      <c r="C2238" s="5" t="s">
        <v>369</v>
      </c>
      <c r="D2238" s="5" t="s">
        <v>389</v>
      </c>
      <c r="E2238" s="6">
        <v>1</v>
      </c>
      <c r="F2238" s="3">
        <v>299.99</v>
      </c>
      <c r="G2238" s="3">
        <v>135</v>
      </c>
      <c r="H2238" s="8">
        <f t="shared" si="442"/>
        <v>135</v>
      </c>
      <c r="I2238" s="3">
        <v>164.99</v>
      </c>
      <c r="J2238" s="4">
        <v>0.55000000000000004</v>
      </c>
      <c r="K2238" s="2" t="str">
        <f t="shared" si="443"/>
        <v>Tuesday</v>
      </c>
      <c r="L2238" s="5">
        <f t="shared" si="444"/>
        <v>43700</v>
      </c>
      <c r="M2238" s="2" t="str">
        <f t="shared" si="445"/>
        <v>Friday</v>
      </c>
      <c r="N2238" s="2" t="str">
        <f t="shared" si="446"/>
        <v>Friday</v>
      </c>
      <c r="O2238" s="12">
        <f t="shared" si="447"/>
        <v>14.999500000000001</v>
      </c>
      <c r="P2238" s="11" t="str">
        <f t="shared" si="448"/>
        <v>High Cost per Unit</v>
      </c>
      <c r="Q2238" s="12">
        <f t="shared" si="449"/>
        <v>0</v>
      </c>
      <c r="R2238" s="12">
        <f t="shared" si="450"/>
        <v>0</v>
      </c>
      <c r="S2238" s="12">
        <f t="shared" si="451"/>
        <v>0</v>
      </c>
      <c r="T2238" s="12">
        <f t="shared" si="452"/>
        <v>0</v>
      </c>
      <c r="U2238" s="12">
        <f t="shared" si="453"/>
        <v>0</v>
      </c>
      <c r="V2238" s="13" t="str">
        <f t="shared" ca="1" si="454"/>
        <v>Greater Than 8 Weeks Old</v>
      </c>
    </row>
    <row r="2239" spans="1:22" x14ac:dyDescent="0.35">
      <c r="A2239" s="2" t="s">
        <v>247</v>
      </c>
      <c r="B2239" s="5">
        <v>43698</v>
      </c>
      <c r="C2239" s="5" t="s">
        <v>369</v>
      </c>
      <c r="D2239" s="5" t="s">
        <v>389</v>
      </c>
      <c r="E2239" s="6">
        <v>3</v>
      </c>
      <c r="F2239" s="3">
        <v>899.97</v>
      </c>
      <c r="G2239" s="3">
        <v>405</v>
      </c>
      <c r="H2239" s="8">
        <f t="shared" si="442"/>
        <v>135</v>
      </c>
      <c r="I2239" s="3">
        <v>494.97</v>
      </c>
      <c r="J2239" s="4">
        <v>0.55000000000000004</v>
      </c>
      <c r="K2239" s="2" t="str">
        <f t="shared" si="443"/>
        <v>Wednesday</v>
      </c>
      <c r="L2239" s="5">
        <f t="shared" si="444"/>
        <v>43701</v>
      </c>
      <c r="M2239" s="2" t="str">
        <f t="shared" si="445"/>
        <v>Saturday</v>
      </c>
      <c r="N2239" s="2" t="str">
        <f t="shared" si="446"/>
        <v>Saturday</v>
      </c>
      <c r="O2239" s="12">
        <f t="shared" si="447"/>
        <v>0</v>
      </c>
      <c r="P2239" s="11" t="str">
        <f t="shared" si="448"/>
        <v>High Cost per Unit</v>
      </c>
      <c r="Q2239" s="12">
        <f t="shared" si="449"/>
        <v>0</v>
      </c>
      <c r="R2239" s="12">
        <f t="shared" si="450"/>
        <v>26.999099999999999</v>
      </c>
      <c r="S2239" s="12">
        <f t="shared" si="451"/>
        <v>0</v>
      </c>
      <c r="T2239" s="12">
        <f t="shared" si="452"/>
        <v>0</v>
      </c>
      <c r="U2239" s="12">
        <f t="shared" si="453"/>
        <v>0</v>
      </c>
      <c r="V2239" s="13" t="str">
        <f t="shared" ca="1" si="454"/>
        <v>Greater Than 8 Weeks Old</v>
      </c>
    </row>
    <row r="2240" spans="1:22" x14ac:dyDescent="0.35">
      <c r="A2240" s="2" t="s">
        <v>247</v>
      </c>
      <c r="B2240" s="5">
        <v>43699</v>
      </c>
      <c r="C2240" s="5" t="s">
        <v>369</v>
      </c>
      <c r="D2240" s="5" t="s">
        <v>389</v>
      </c>
      <c r="E2240" s="6">
        <v>1</v>
      </c>
      <c r="F2240" s="3">
        <v>299.99</v>
      </c>
      <c r="G2240" s="3">
        <v>135</v>
      </c>
      <c r="H2240" s="8">
        <f t="shared" si="442"/>
        <v>135</v>
      </c>
      <c r="I2240" s="3">
        <v>164.99</v>
      </c>
      <c r="J2240" s="4">
        <v>0.55000000000000004</v>
      </c>
      <c r="K2240" s="2" t="str">
        <f t="shared" si="443"/>
        <v>Thursday</v>
      </c>
      <c r="L2240" s="5">
        <f t="shared" si="444"/>
        <v>43702</v>
      </c>
      <c r="M2240" s="2" t="str">
        <f t="shared" si="445"/>
        <v>Sunday</v>
      </c>
      <c r="N2240" s="2" t="str">
        <f t="shared" si="446"/>
        <v>Monday</v>
      </c>
      <c r="O2240" s="12">
        <f t="shared" si="447"/>
        <v>0</v>
      </c>
      <c r="P2240" s="11" t="str">
        <f t="shared" si="448"/>
        <v>High Cost per Unit</v>
      </c>
      <c r="Q2240" s="12">
        <f t="shared" si="449"/>
        <v>0</v>
      </c>
      <c r="R2240" s="12">
        <f t="shared" si="450"/>
        <v>0</v>
      </c>
      <c r="S2240" s="12">
        <f t="shared" si="451"/>
        <v>0</v>
      </c>
      <c r="T2240" s="12">
        <f t="shared" si="452"/>
        <v>0</v>
      </c>
      <c r="U2240" s="12">
        <f t="shared" si="453"/>
        <v>0</v>
      </c>
      <c r="V2240" s="13" t="str">
        <f t="shared" ca="1" si="454"/>
        <v>Greater Than 8 Weeks Old</v>
      </c>
    </row>
    <row r="2241" spans="1:22" x14ac:dyDescent="0.35">
      <c r="A2241" s="2" t="s">
        <v>247</v>
      </c>
      <c r="B2241" s="5">
        <v>43700</v>
      </c>
      <c r="C2241" s="5" t="s">
        <v>369</v>
      </c>
      <c r="D2241" s="5" t="s">
        <v>389</v>
      </c>
      <c r="E2241" s="6">
        <v>1</v>
      </c>
      <c r="F2241" s="3">
        <v>299.99</v>
      </c>
      <c r="G2241" s="3">
        <v>135</v>
      </c>
      <c r="H2241" s="8">
        <f t="shared" si="442"/>
        <v>135</v>
      </c>
      <c r="I2241" s="3">
        <v>164.99</v>
      </c>
      <c r="J2241" s="4">
        <v>0.55000000000000004</v>
      </c>
      <c r="K2241" s="2" t="str">
        <f t="shared" si="443"/>
        <v>Friday</v>
      </c>
      <c r="L2241" s="5">
        <f t="shared" si="444"/>
        <v>43703</v>
      </c>
      <c r="M2241" s="2" t="str">
        <f t="shared" si="445"/>
        <v>Monday</v>
      </c>
      <c r="N2241" s="2" t="str">
        <f t="shared" si="446"/>
        <v>Monday</v>
      </c>
      <c r="O2241" s="12">
        <f t="shared" si="447"/>
        <v>0</v>
      </c>
      <c r="P2241" s="11" t="str">
        <f t="shared" si="448"/>
        <v>High Cost per Unit</v>
      </c>
      <c r="Q2241" s="12">
        <f t="shared" si="449"/>
        <v>0</v>
      </c>
      <c r="R2241" s="12">
        <f t="shared" si="450"/>
        <v>0</v>
      </c>
      <c r="S2241" s="12">
        <f t="shared" si="451"/>
        <v>0</v>
      </c>
      <c r="T2241" s="12">
        <f t="shared" si="452"/>
        <v>0</v>
      </c>
      <c r="U2241" s="12">
        <f t="shared" si="453"/>
        <v>0</v>
      </c>
      <c r="V2241" s="13" t="str">
        <f t="shared" ca="1" si="454"/>
        <v>Greater Than 8 Weeks Old</v>
      </c>
    </row>
    <row r="2242" spans="1:22" x14ac:dyDescent="0.35">
      <c r="A2242" s="2" t="s">
        <v>247</v>
      </c>
      <c r="B2242" s="5">
        <v>43701</v>
      </c>
      <c r="C2242" s="5" t="s">
        <v>369</v>
      </c>
      <c r="D2242" s="5" t="s">
        <v>389</v>
      </c>
      <c r="E2242" s="6">
        <v>2</v>
      </c>
      <c r="F2242" s="3">
        <v>599.98</v>
      </c>
      <c r="G2242" s="3">
        <v>270</v>
      </c>
      <c r="H2242" s="8">
        <f t="shared" si="442"/>
        <v>135</v>
      </c>
      <c r="I2242" s="3">
        <v>329.98</v>
      </c>
      <c r="J2242" s="4">
        <v>0.55000000000000004</v>
      </c>
      <c r="K2242" s="2" t="str">
        <f t="shared" si="443"/>
        <v>Saturday</v>
      </c>
      <c r="L2242" s="5">
        <f t="shared" si="444"/>
        <v>43704</v>
      </c>
      <c r="M2242" s="2" t="str">
        <f t="shared" si="445"/>
        <v>Tuesday</v>
      </c>
      <c r="N2242" s="2" t="str">
        <f t="shared" si="446"/>
        <v>Tuesday</v>
      </c>
      <c r="O2242" s="12">
        <f t="shared" si="447"/>
        <v>0</v>
      </c>
      <c r="P2242" s="11" t="str">
        <f t="shared" si="448"/>
        <v>High Cost per Unit</v>
      </c>
      <c r="Q2242" s="12">
        <f t="shared" si="449"/>
        <v>0</v>
      </c>
      <c r="R2242" s="12">
        <f t="shared" si="450"/>
        <v>17.999400000000001</v>
      </c>
      <c r="S2242" s="12">
        <f t="shared" si="451"/>
        <v>0</v>
      </c>
      <c r="T2242" s="12">
        <f t="shared" si="452"/>
        <v>59.998000000000005</v>
      </c>
      <c r="U2242" s="12">
        <f t="shared" si="453"/>
        <v>0</v>
      </c>
      <c r="V2242" s="13" t="str">
        <f t="shared" ca="1" si="454"/>
        <v>Greater Than 8 Weeks Old</v>
      </c>
    </row>
    <row r="2243" spans="1:22" x14ac:dyDescent="0.35">
      <c r="A2243" s="2" t="s">
        <v>247</v>
      </c>
      <c r="B2243" s="5">
        <v>43704</v>
      </c>
      <c r="C2243" s="5" t="s">
        <v>369</v>
      </c>
      <c r="D2243" s="5" t="s">
        <v>389</v>
      </c>
      <c r="E2243" s="6">
        <v>4</v>
      </c>
      <c r="F2243" s="3">
        <v>1199.96</v>
      </c>
      <c r="G2243" s="3">
        <v>540</v>
      </c>
      <c r="H2243" s="8">
        <f t="shared" ref="H2243:H2306" si="455">G2243/E2243</f>
        <v>135</v>
      </c>
      <c r="I2243" s="3">
        <v>659.96</v>
      </c>
      <c r="J2243" s="4">
        <v>0.55000000000000004</v>
      </c>
      <c r="K2243" s="2" t="str">
        <f t="shared" ref="K2243:K2306" si="456">TEXT(B2243,"dddd")</f>
        <v>Tuesday</v>
      </c>
      <c r="L2243" s="5">
        <f t="shared" ref="L2243:L2306" si="457">B2243+3</f>
        <v>43707</v>
      </c>
      <c r="M2243" s="2" t="str">
        <f t="shared" ref="M2243:M2306" si="458">TEXT(L2243,"dddd")</f>
        <v>Friday</v>
      </c>
      <c r="N2243" s="2" t="str">
        <f t="shared" ref="N2243:N2306" si="459">IF(M2243="Sunday","Monday",M2243)</f>
        <v>Friday</v>
      </c>
      <c r="O2243" s="12">
        <f t="shared" ref="O2243:O2306" si="460">IF(TEXT(B2243,"dddd")="Tuesday",F2243*0.05,0)</f>
        <v>59.998000000000005</v>
      </c>
      <c r="P2243" s="11" t="str">
        <f t="shared" ref="P2243:P2306" si="461">IF(H2243&gt;AVERAGE(H:H),"High Cost per Unit","Low Cost per Unit")</f>
        <v>High Cost per Unit</v>
      </c>
      <c r="Q2243" s="12">
        <f t="shared" ref="Q2243:Q2306" si="462">IF(D2243="Masks",F2243*0.1,0)</f>
        <v>0</v>
      </c>
      <c r="R2243" s="12">
        <f t="shared" ref="R2243:R2306" si="463">IF(E2243&gt;1,F2243*0.03,0)</f>
        <v>35.998800000000003</v>
      </c>
      <c r="S2243" s="12">
        <f t="shared" ref="S2243:S2306" si="464">IF(D2243="Accessories",F2243*0.15,0)</f>
        <v>0</v>
      </c>
      <c r="T2243" s="12">
        <f t="shared" ref="T2243:T2306" si="465">IF(AND(K2243="Saturday",C2243="Fitness"),F2243*0.1,0)</f>
        <v>0</v>
      </c>
      <c r="U2243" s="12">
        <f t="shared" ref="U2243:U2306" si="466">IF(AND(K2243="Friday",C2243="Automotive"),F2243*0.2,0)</f>
        <v>0</v>
      </c>
      <c r="V2243" s="13" t="str">
        <f t="shared" ref="V2243:V2306" ca="1" si="467">IF(B2243&lt;TODAY()-56,"Greater Than 8 Weeks Old","Less Than 8 Weeks Old")</f>
        <v>Greater Than 8 Weeks Old</v>
      </c>
    </row>
    <row r="2244" spans="1:22" x14ac:dyDescent="0.35">
      <c r="A2244" s="2" t="s">
        <v>247</v>
      </c>
      <c r="B2244" s="5">
        <v>43706</v>
      </c>
      <c r="C2244" s="5" t="s">
        <v>369</v>
      </c>
      <c r="D2244" s="5" t="s">
        <v>389</v>
      </c>
      <c r="E2244" s="6">
        <v>1</v>
      </c>
      <c r="F2244" s="3">
        <v>299.99</v>
      </c>
      <c r="G2244" s="3">
        <v>135</v>
      </c>
      <c r="H2244" s="8">
        <f t="shared" si="455"/>
        <v>135</v>
      </c>
      <c r="I2244" s="3">
        <v>164.99</v>
      </c>
      <c r="J2244" s="4">
        <v>0.55000000000000004</v>
      </c>
      <c r="K2244" s="2" t="str">
        <f t="shared" si="456"/>
        <v>Thursday</v>
      </c>
      <c r="L2244" s="5">
        <f t="shared" si="457"/>
        <v>43709</v>
      </c>
      <c r="M2244" s="2" t="str">
        <f t="shared" si="458"/>
        <v>Sunday</v>
      </c>
      <c r="N2244" s="2" t="str">
        <f t="shared" si="459"/>
        <v>Monday</v>
      </c>
      <c r="O2244" s="12">
        <f t="shared" si="460"/>
        <v>0</v>
      </c>
      <c r="P2244" s="11" t="str">
        <f t="shared" si="461"/>
        <v>High Cost per Unit</v>
      </c>
      <c r="Q2244" s="12">
        <f t="shared" si="462"/>
        <v>0</v>
      </c>
      <c r="R2244" s="12">
        <f t="shared" si="463"/>
        <v>0</v>
      </c>
      <c r="S2244" s="12">
        <f t="shared" si="464"/>
        <v>0</v>
      </c>
      <c r="T2244" s="12">
        <f t="shared" si="465"/>
        <v>0</v>
      </c>
      <c r="U2244" s="12">
        <f t="shared" si="466"/>
        <v>0</v>
      </c>
      <c r="V2244" s="13" t="str">
        <f t="shared" ca="1" si="467"/>
        <v>Greater Than 8 Weeks Old</v>
      </c>
    </row>
    <row r="2245" spans="1:22" x14ac:dyDescent="0.35">
      <c r="A2245" s="2" t="s">
        <v>306</v>
      </c>
      <c r="B2245" s="5">
        <v>43684</v>
      </c>
      <c r="C2245" s="5" t="s">
        <v>371</v>
      </c>
      <c r="D2245" s="5" t="s">
        <v>371</v>
      </c>
      <c r="E2245" s="6">
        <v>2</v>
      </c>
      <c r="F2245" s="3">
        <v>599.98</v>
      </c>
      <c r="G2245" s="3">
        <v>553</v>
      </c>
      <c r="H2245" s="8">
        <f t="shared" si="455"/>
        <v>276.5</v>
      </c>
      <c r="I2245" s="3">
        <v>46.98</v>
      </c>
      <c r="J2245" s="4">
        <v>0.08</v>
      </c>
      <c r="K2245" s="2" t="str">
        <f t="shared" si="456"/>
        <v>Wednesday</v>
      </c>
      <c r="L2245" s="5">
        <f t="shared" si="457"/>
        <v>43687</v>
      </c>
      <c r="M2245" s="2" t="str">
        <f t="shared" si="458"/>
        <v>Saturday</v>
      </c>
      <c r="N2245" s="2" t="str">
        <f t="shared" si="459"/>
        <v>Saturday</v>
      </c>
      <c r="O2245" s="12">
        <f t="shared" si="460"/>
        <v>0</v>
      </c>
      <c r="P2245" s="11" t="str">
        <f t="shared" si="461"/>
        <v>High Cost per Unit</v>
      </c>
      <c r="Q2245" s="12">
        <f t="shared" si="462"/>
        <v>0</v>
      </c>
      <c r="R2245" s="12">
        <f t="shared" si="463"/>
        <v>17.999400000000001</v>
      </c>
      <c r="S2245" s="12">
        <f t="shared" si="464"/>
        <v>0</v>
      </c>
      <c r="T2245" s="12">
        <f t="shared" si="465"/>
        <v>0</v>
      </c>
      <c r="U2245" s="12">
        <f t="shared" si="466"/>
        <v>0</v>
      </c>
      <c r="V2245" s="13" t="str">
        <f t="shared" ca="1" si="467"/>
        <v>Greater Than 8 Weeks Old</v>
      </c>
    </row>
    <row r="2246" spans="1:22" x14ac:dyDescent="0.35">
      <c r="A2246" s="2" t="s">
        <v>306</v>
      </c>
      <c r="B2246" s="5">
        <v>43685</v>
      </c>
      <c r="C2246" s="5" t="s">
        <v>371</v>
      </c>
      <c r="D2246" s="5" t="s">
        <v>371</v>
      </c>
      <c r="E2246" s="6">
        <v>8</v>
      </c>
      <c r="F2246" s="3">
        <v>2399.92</v>
      </c>
      <c r="G2246" s="3">
        <v>2212</v>
      </c>
      <c r="H2246" s="8">
        <f t="shared" si="455"/>
        <v>276.5</v>
      </c>
      <c r="I2246" s="3">
        <v>187.92</v>
      </c>
      <c r="J2246" s="4">
        <v>0.08</v>
      </c>
      <c r="K2246" s="2" t="str">
        <f t="shared" si="456"/>
        <v>Thursday</v>
      </c>
      <c r="L2246" s="5">
        <f t="shared" si="457"/>
        <v>43688</v>
      </c>
      <c r="M2246" s="2" t="str">
        <f t="shared" si="458"/>
        <v>Sunday</v>
      </c>
      <c r="N2246" s="2" t="str">
        <f t="shared" si="459"/>
        <v>Monday</v>
      </c>
      <c r="O2246" s="12">
        <f t="shared" si="460"/>
        <v>0</v>
      </c>
      <c r="P2246" s="11" t="str">
        <f t="shared" si="461"/>
        <v>High Cost per Unit</v>
      </c>
      <c r="Q2246" s="12">
        <f t="shared" si="462"/>
        <v>0</v>
      </c>
      <c r="R2246" s="12">
        <f t="shared" si="463"/>
        <v>71.997600000000006</v>
      </c>
      <c r="S2246" s="12">
        <f t="shared" si="464"/>
        <v>0</v>
      </c>
      <c r="T2246" s="12">
        <f t="shared" si="465"/>
        <v>0</v>
      </c>
      <c r="U2246" s="12">
        <f t="shared" si="466"/>
        <v>0</v>
      </c>
      <c r="V2246" s="13" t="str">
        <f t="shared" ca="1" si="467"/>
        <v>Greater Than 8 Weeks Old</v>
      </c>
    </row>
    <row r="2247" spans="1:22" x14ac:dyDescent="0.35">
      <c r="A2247" s="2" t="s">
        <v>306</v>
      </c>
      <c r="B2247" s="5">
        <v>43686</v>
      </c>
      <c r="C2247" s="5" t="s">
        <v>371</v>
      </c>
      <c r="D2247" s="5" t="s">
        <v>371</v>
      </c>
      <c r="E2247" s="6">
        <v>26</v>
      </c>
      <c r="F2247" s="3">
        <v>7799.74</v>
      </c>
      <c r="G2247" s="3">
        <v>7189</v>
      </c>
      <c r="H2247" s="8">
        <f t="shared" si="455"/>
        <v>276.5</v>
      </c>
      <c r="I2247" s="3">
        <v>610.74</v>
      </c>
      <c r="J2247" s="4">
        <v>0.08</v>
      </c>
      <c r="K2247" s="2" t="str">
        <f t="shared" si="456"/>
        <v>Friday</v>
      </c>
      <c r="L2247" s="5">
        <f t="shared" si="457"/>
        <v>43689</v>
      </c>
      <c r="M2247" s="2" t="str">
        <f t="shared" si="458"/>
        <v>Monday</v>
      </c>
      <c r="N2247" s="2" t="str">
        <f t="shared" si="459"/>
        <v>Monday</v>
      </c>
      <c r="O2247" s="12">
        <f t="shared" si="460"/>
        <v>0</v>
      </c>
      <c r="P2247" s="11" t="str">
        <f t="shared" si="461"/>
        <v>High Cost per Unit</v>
      </c>
      <c r="Q2247" s="12">
        <f t="shared" si="462"/>
        <v>0</v>
      </c>
      <c r="R2247" s="12">
        <f t="shared" si="463"/>
        <v>233.9922</v>
      </c>
      <c r="S2247" s="12">
        <f t="shared" si="464"/>
        <v>0</v>
      </c>
      <c r="T2247" s="12">
        <f t="shared" si="465"/>
        <v>0</v>
      </c>
      <c r="U2247" s="12">
        <f t="shared" si="466"/>
        <v>0</v>
      </c>
      <c r="V2247" s="13" t="str">
        <f t="shared" ca="1" si="467"/>
        <v>Greater Than 8 Weeks Old</v>
      </c>
    </row>
    <row r="2248" spans="1:22" x14ac:dyDescent="0.35">
      <c r="A2248" s="2" t="s">
        <v>306</v>
      </c>
      <c r="B2248" s="5">
        <v>43687</v>
      </c>
      <c r="C2248" s="5" t="s">
        <v>371</v>
      </c>
      <c r="D2248" s="5" t="s">
        <v>371</v>
      </c>
      <c r="E2248" s="6">
        <v>3</v>
      </c>
      <c r="F2248" s="3">
        <v>899.97</v>
      </c>
      <c r="G2248" s="3">
        <v>829.5</v>
      </c>
      <c r="H2248" s="8">
        <f t="shared" si="455"/>
        <v>276.5</v>
      </c>
      <c r="I2248" s="3">
        <v>70.47</v>
      </c>
      <c r="J2248" s="4">
        <v>0.08</v>
      </c>
      <c r="K2248" s="2" t="str">
        <f t="shared" si="456"/>
        <v>Saturday</v>
      </c>
      <c r="L2248" s="5">
        <f t="shared" si="457"/>
        <v>43690</v>
      </c>
      <c r="M2248" s="2" t="str">
        <f t="shared" si="458"/>
        <v>Tuesday</v>
      </c>
      <c r="N2248" s="2" t="str">
        <f t="shared" si="459"/>
        <v>Tuesday</v>
      </c>
      <c r="O2248" s="12">
        <f t="shared" si="460"/>
        <v>0</v>
      </c>
      <c r="P2248" s="11" t="str">
        <f t="shared" si="461"/>
        <v>High Cost per Unit</v>
      </c>
      <c r="Q2248" s="12">
        <f t="shared" si="462"/>
        <v>0</v>
      </c>
      <c r="R2248" s="12">
        <f t="shared" si="463"/>
        <v>26.999099999999999</v>
      </c>
      <c r="S2248" s="12">
        <f t="shared" si="464"/>
        <v>0</v>
      </c>
      <c r="T2248" s="12">
        <f t="shared" si="465"/>
        <v>0</v>
      </c>
      <c r="U2248" s="12">
        <f t="shared" si="466"/>
        <v>0</v>
      </c>
      <c r="V2248" s="13" t="str">
        <f t="shared" ca="1" si="467"/>
        <v>Greater Than 8 Weeks Old</v>
      </c>
    </row>
    <row r="2249" spans="1:22" x14ac:dyDescent="0.35">
      <c r="A2249" s="2" t="s">
        <v>306</v>
      </c>
      <c r="B2249" s="5">
        <v>43688</v>
      </c>
      <c r="C2249" s="5" t="s">
        <v>371</v>
      </c>
      <c r="D2249" s="5" t="s">
        <v>371</v>
      </c>
      <c r="E2249" s="6">
        <v>10</v>
      </c>
      <c r="F2249" s="3">
        <v>2999.9</v>
      </c>
      <c r="G2249" s="3">
        <v>2765</v>
      </c>
      <c r="H2249" s="8">
        <f t="shared" si="455"/>
        <v>276.5</v>
      </c>
      <c r="I2249" s="3">
        <v>234.9</v>
      </c>
      <c r="J2249" s="4">
        <v>0.08</v>
      </c>
      <c r="K2249" s="2" t="str">
        <f t="shared" si="456"/>
        <v>Sunday</v>
      </c>
      <c r="L2249" s="5">
        <f t="shared" si="457"/>
        <v>43691</v>
      </c>
      <c r="M2249" s="2" t="str">
        <f t="shared" si="458"/>
        <v>Wednesday</v>
      </c>
      <c r="N2249" s="2" t="str">
        <f t="shared" si="459"/>
        <v>Wednesday</v>
      </c>
      <c r="O2249" s="12">
        <f t="shared" si="460"/>
        <v>0</v>
      </c>
      <c r="P2249" s="11" t="str">
        <f t="shared" si="461"/>
        <v>High Cost per Unit</v>
      </c>
      <c r="Q2249" s="12">
        <f t="shared" si="462"/>
        <v>0</v>
      </c>
      <c r="R2249" s="12">
        <f t="shared" si="463"/>
        <v>89.997</v>
      </c>
      <c r="S2249" s="12">
        <f t="shared" si="464"/>
        <v>0</v>
      </c>
      <c r="T2249" s="12">
        <f t="shared" si="465"/>
        <v>0</v>
      </c>
      <c r="U2249" s="12">
        <f t="shared" si="466"/>
        <v>0</v>
      </c>
      <c r="V2249" s="13" t="str">
        <f t="shared" ca="1" si="467"/>
        <v>Greater Than 8 Weeks Old</v>
      </c>
    </row>
    <row r="2250" spans="1:22" x14ac:dyDescent="0.35">
      <c r="A2250" s="2" t="s">
        <v>306</v>
      </c>
      <c r="B2250" s="5">
        <v>43689</v>
      </c>
      <c r="C2250" s="5" t="s">
        <v>371</v>
      </c>
      <c r="D2250" s="5" t="s">
        <v>371</v>
      </c>
      <c r="E2250" s="6">
        <v>13</v>
      </c>
      <c r="F2250" s="3">
        <v>3899.87</v>
      </c>
      <c r="G2250" s="3">
        <v>3594.5</v>
      </c>
      <c r="H2250" s="8">
        <f t="shared" si="455"/>
        <v>276.5</v>
      </c>
      <c r="I2250" s="3">
        <v>305.37</v>
      </c>
      <c r="J2250" s="4">
        <v>0.08</v>
      </c>
      <c r="K2250" s="2" t="str">
        <f t="shared" si="456"/>
        <v>Monday</v>
      </c>
      <c r="L2250" s="5">
        <f t="shared" si="457"/>
        <v>43692</v>
      </c>
      <c r="M2250" s="2" t="str">
        <f t="shared" si="458"/>
        <v>Thursday</v>
      </c>
      <c r="N2250" s="2" t="str">
        <f t="shared" si="459"/>
        <v>Thursday</v>
      </c>
      <c r="O2250" s="12">
        <f t="shared" si="460"/>
        <v>0</v>
      </c>
      <c r="P2250" s="11" t="str">
        <f t="shared" si="461"/>
        <v>High Cost per Unit</v>
      </c>
      <c r="Q2250" s="12">
        <f t="shared" si="462"/>
        <v>0</v>
      </c>
      <c r="R2250" s="12">
        <f t="shared" si="463"/>
        <v>116.9961</v>
      </c>
      <c r="S2250" s="12">
        <f t="shared" si="464"/>
        <v>0</v>
      </c>
      <c r="T2250" s="12">
        <f t="shared" si="465"/>
        <v>0</v>
      </c>
      <c r="U2250" s="12">
        <f t="shared" si="466"/>
        <v>0</v>
      </c>
      <c r="V2250" s="13" t="str">
        <f t="shared" ca="1" si="467"/>
        <v>Greater Than 8 Weeks Old</v>
      </c>
    </row>
    <row r="2251" spans="1:22" x14ac:dyDescent="0.35">
      <c r="A2251" s="2" t="s">
        <v>306</v>
      </c>
      <c r="B2251" s="5">
        <v>43690</v>
      </c>
      <c r="C2251" s="5" t="s">
        <v>371</v>
      </c>
      <c r="D2251" s="5" t="s">
        <v>371</v>
      </c>
      <c r="E2251" s="6">
        <v>1</v>
      </c>
      <c r="F2251" s="3">
        <v>299.99</v>
      </c>
      <c r="G2251" s="3">
        <v>276.5</v>
      </c>
      <c r="H2251" s="8">
        <f t="shared" si="455"/>
        <v>276.5</v>
      </c>
      <c r="I2251" s="3">
        <v>23.49</v>
      </c>
      <c r="J2251" s="4">
        <v>0.08</v>
      </c>
      <c r="K2251" s="2" t="str">
        <f t="shared" si="456"/>
        <v>Tuesday</v>
      </c>
      <c r="L2251" s="5">
        <f t="shared" si="457"/>
        <v>43693</v>
      </c>
      <c r="M2251" s="2" t="str">
        <f t="shared" si="458"/>
        <v>Friday</v>
      </c>
      <c r="N2251" s="2" t="str">
        <f t="shared" si="459"/>
        <v>Friday</v>
      </c>
      <c r="O2251" s="12">
        <f t="shared" si="460"/>
        <v>14.999500000000001</v>
      </c>
      <c r="P2251" s="11" t="str">
        <f t="shared" si="461"/>
        <v>High Cost per Unit</v>
      </c>
      <c r="Q2251" s="12">
        <f t="shared" si="462"/>
        <v>0</v>
      </c>
      <c r="R2251" s="12">
        <f t="shared" si="463"/>
        <v>0</v>
      </c>
      <c r="S2251" s="12">
        <f t="shared" si="464"/>
        <v>0</v>
      </c>
      <c r="T2251" s="12">
        <f t="shared" si="465"/>
        <v>0</v>
      </c>
      <c r="U2251" s="12">
        <f t="shared" si="466"/>
        <v>0</v>
      </c>
      <c r="V2251" s="13" t="str">
        <f t="shared" ca="1" si="467"/>
        <v>Greater Than 8 Weeks Old</v>
      </c>
    </row>
    <row r="2252" spans="1:22" x14ac:dyDescent="0.35">
      <c r="A2252" s="2" t="s">
        <v>320</v>
      </c>
      <c r="B2252" s="5">
        <v>43686</v>
      </c>
      <c r="C2252" s="5" t="s">
        <v>369</v>
      </c>
      <c r="D2252" s="5" t="s">
        <v>389</v>
      </c>
      <c r="E2252" s="6">
        <v>1</v>
      </c>
      <c r="F2252" s="3">
        <v>579</v>
      </c>
      <c r="G2252" s="3">
        <v>273</v>
      </c>
      <c r="H2252" s="8">
        <f t="shared" si="455"/>
        <v>273</v>
      </c>
      <c r="I2252" s="3">
        <v>306</v>
      </c>
      <c r="J2252" s="4">
        <v>0.53</v>
      </c>
      <c r="K2252" s="2" t="str">
        <f t="shared" si="456"/>
        <v>Friday</v>
      </c>
      <c r="L2252" s="5">
        <f t="shared" si="457"/>
        <v>43689</v>
      </c>
      <c r="M2252" s="2" t="str">
        <f t="shared" si="458"/>
        <v>Monday</v>
      </c>
      <c r="N2252" s="2" t="str">
        <f t="shared" si="459"/>
        <v>Monday</v>
      </c>
      <c r="O2252" s="12">
        <f t="shared" si="460"/>
        <v>0</v>
      </c>
      <c r="P2252" s="11" t="str">
        <f t="shared" si="461"/>
        <v>High Cost per Unit</v>
      </c>
      <c r="Q2252" s="12">
        <f t="shared" si="462"/>
        <v>0</v>
      </c>
      <c r="R2252" s="12">
        <f t="shared" si="463"/>
        <v>0</v>
      </c>
      <c r="S2252" s="12">
        <f t="shared" si="464"/>
        <v>0</v>
      </c>
      <c r="T2252" s="12">
        <f t="shared" si="465"/>
        <v>0</v>
      </c>
      <c r="U2252" s="12">
        <f t="shared" si="466"/>
        <v>0</v>
      </c>
      <c r="V2252" s="13" t="str">
        <f t="shared" ca="1" si="467"/>
        <v>Greater Than 8 Weeks Old</v>
      </c>
    </row>
    <row r="2253" spans="1:22" x14ac:dyDescent="0.35">
      <c r="A2253" s="2" t="s">
        <v>320</v>
      </c>
      <c r="B2253" s="5">
        <v>43690</v>
      </c>
      <c r="C2253" s="5" t="s">
        <v>369</v>
      </c>
      <c r="D2253" s="5" t="s">
        <v>389</v>
      </c>
      <c r="E2253" s="6">
        <v>1</v>
      </c>
      <c r="F2253" s="3">
        <v>579</v>
      </c>
      <c r="G2253" s="3">
        <v>273</v>
      </c>
      <c r="H2253" s="8">
        <f t="shared" si="455"/>
        <v>273</v>
      </c>
      <c r="I2253" s="3">
        <v>306</v>
      </c>
      <c r="J2253" s="4">
        <v>0.53</v>
      </c>
      <c r="K2253" s="2" t="str">
        <f t="shared" si="456"/>
        <v>Tuesday</v>
      </c>
      <c r="L2253" s="5">
        <f t="shared" si="457"/>
        <v>43693</v>
      </c>
      <c r="M2253" s="2" t="str">
        <f t="shared" si="458"/>
        <v>Friday</v>
      </c>
      <c r="N2253" s="2" t="str">
        <f t="shared" si="459"/>
        <v>Friday</v>
      </c>
      <c r="O2253" s="12">
        <f t="shared" si="460"/>
        <v>28.950000000000003</v>
      </c>
      <c r="P2253" s="11" t="str">
        <f t="shared" si="461"/>
        <v>High Cost per Unit</v>
      </c>
      <c r="Q2253" s="12">
        <f t="shared" si="462"/>
        <v>0</v>
      </c>
      <c r="R2253" s="12">
        <f t="shared" si="463"/>
        <v>0</v>
      </c>
      <c r="S2253" s="12">
        <f t="shared" si="464"/>
        <v>0</v>
      </c>
      <c r="T2253" s="12">
        <f t="shared" si="465"/>
        <v>0</v>
      </c>
      <c r="U2253" s="12">
        <f t="shared" si="466"/>
        <v>0</v>
      </c>
      <c r="V2253" s="13" t="str">
        <f t="shared" ca="1" si="467"/>
        <v>Greater Than 8 Weeks Old</v>
      </c>
    </row>
    <row r="2254" spans="1:22" x14ac:dyDescent="0.35">
      <c r="A2254" s="2" t="s">
        <v>320</v>
      </c>
      <c r="B2254" s="5">
        <v>43700</v>
      </c>
      <c r="C2254" s="5" t="s">
        <v>369</v>
      </c>
      <c r="D2254" s="5" t="s">
        <v>389</v>
      </c>
      <c r="E2254" s="6">
        <v>1</v>
      </c>
      <c r="F2254" s="3">
        <v>579</v>
      </c>
      <c r="G2254" s="3">
        <v>273</v>
      </c>
      <c r="H2254" s="8">
        <f t="shared" si="455"/>
        <v>273</v>
      </c>
      <c r="I2254" s="3">
        <v>306</v>
      </c>
      <c r="J2254" s="4">
        <v>0.53</v>
      </c>
      <c r="K2254" s="2" t="str">
        <f t="shared" si="456"/>
        <v>Friday</v>
      </c>
      <c r="L2254" s="5">
        <f t="shared" si="457"/>
        <v>43703</v>
      </c>
      <c r="M2254" s="2" t="str">
        <f t="shared" si="458"/>
        <v>Monday</v>
      </c>
      <c r="N2254" s="2" t="str">
        <f t="shared" si="459"/>
        <v>Monday</v>
      </c>
      <c r="O2254" s="12">
        <f t="shared" si="460"/>
        <v>0</v>
      </c>
      <c r="P2254" s="11" t="str">
        <f t="shared" si="461"/>
        <v>High Cost per Unit</v>
      </c>
      <c r="Q2254" s="12">
        <f t="shared" si="462"/>
        <v>0</v>
      </c>
      <c r="R2254" s="12">
        <f t="shared" si="463"/>
        <v>0</v>
      </c>
      <c r="S2254" s="12">
        <f t="shared" si="464"/>
        <v>0</v>
      </c>
      <c r="T2254" s="12">
        <f t="shared" si="465"/>
        <v>0</v>
      </c>
      <c r="U2254" s="12">
        <f t="shared" si="466"/>
        <v>0</v>
      </c>
      <c r="V2254" s="13" t="str">
        <f t="shared" ca="1" si="467"/>
        <v>Greater Than 8 Weeks Old</v>
      </c>
    </row>
    <row r="2255" spans="1:22" x14ac:dyDescent="0.35">
      <c r="A2255" s="2" t="s">
        <v>324</v>
      </c>
      <c r="B2255" s="5">
        <v>43689</v>
      </c>
      <c r="C2255" s="5" t="s">
        <v>369</v>
      </c>
      <c r="D2255" s="5" t="s">
        <v>389</v>
      </c>
      <c r="E2255" s="6">
        <v>1</v>
      </c>
      <c r="F2255" s="3">
        <v>299.99</v>
      </c>
      <c r="G2255" s="3">
        <v>225</v>
      </c>
      <c r="H2255" s="8">
        <f t="shared" si="455"/>
        <v>225</v>
      </c>
      <c r="I2255" s="3">
        <v>74.989999999999995</v>
      </c>
      <c r="J2255" s="4">
        <v>0.25</v>
      </c>
      <c r="K2255" s="2" t="str">
        <f t="shared" si="456"/>
        <v>Monday</v>
      </c>
      <c r="L2255" s="5">
        <f t="shared" si="457"/>
        <v>43692</v>
      </c>
      <c r="M2255" s="2" t="str">
        <f t="shared" si="458"/>
        <v>Thursday</v>
      </c>
      <c r="N2255" s="2" t="str">
        <f t="shared" si="459"/>
        <v>Thursday</v>
      </c>
      <c r="O2255" s="12">
        <f t="shared" si="460"/>
        <v>0</v>
      </c>
      <c r="P2255" s="11" t="str">
        <f t="shared" si="461"/>
        <v>High Cost per Unit</v>
      </c>
      <c r="Q2255" s="12">
        <f t="shared" si="462"/>
        <v>0</v>
      </c>
      <c r="R2255" s="12">
        <f t="shared" si="463"/>
        <v>0</v>
      </c>
      <c r="S2255" s="12">
        <f t="shared" si="464"/>
        <v>0</v>
      </c>
      <c r="T2255" s="12">
        <f t="shared" si="465"/>
        <v>0</v>
      </c>
      <c r="U2255" s="12">
        <f t="shared" si="466"/>
        <v>0</v>
      </c>
      <c r="V2255" s="13" t="str">
        <f t="shared" ca="1" si="467"/>
        <v>Greater Than 8 Weeks Old</v>
      </c>
    </row>
    <row r="2256" spans="1:22" x14ac:dyDescent="0.35">
      <c r="A2256" s="2" t="s">
        <v>261</v>
      </c>
      <c r="B2256" s="5">
        <v>43680</v>
      </c>
      <c r="C2256" s="5" t="s">
        <v>369</v>
      </c>
      <c r="D2256" s="5" t="s">
        <v>389</v>
      </c>
      <c r="E2256" s="6">
        <v>1</v>
      </c>
      <c r="F2256" s="3">
        <v>999</v>
      </c>
      <c r="G2256" s="3">
        <v>498</v>
      </c>
      <c r="H2256" s="8">
        <f t="shared" si="455"/>
        <v>498</v>
      </c>
      <c r="I2256" s="3">
        <v>501</v>
      </c>
      <c r="J2256" s="4">
        <v>0.5</v>
      </c>
      <c r="K2256" s="2" t="str">
        <f t="shared" si="456"/>
        <v>Saturday</v>
      </c>
      <c r="L2256" s="5">
        <f t="shared" si="457"/>
        <v>43683</v>
      </c>
      <c r="M2256" s="2" t="str">
        <f t="shared" si="458"/>
        <v>Tuesday</v>
      </c>
      <c r="N2256" s="2" t="str">
        <f t="shared" si="459"/>
        <v>Tuesday</v>
      </c>
      <c r="O2256" s="12">
        <f t="shared" si="460"/>
        <v>0</v>
      </c>
      <c r="P2256" s="11" t="str">
        <f t="shared" si="461"/>
        <v>High Cost per Unit</v>
      </c>
      <c r="Q2256" s="12">
        <f t="shared" si="462"/>
        <v>0</v>
      </c>
      <c r="R2256" s="12">
        <f t="shared" si="463"/>
        <v>0</v>
      </c>
      <c r="S2256" s="12">
        <f t="shared" si="464"/>
        <v>0</v>
      </c>
      <c r="T2256" s="12">
        <f t="shared" si="465"/>
        <v>99.9</v>
      </c>
      <c r="U2256" s="12">
        <f t="shared" si="466"/>
        <v>0</v>
      </c>
      <c r="V2256" s="13" t="str">
        <f t="shared" ca="1" si="467"/>
        <v>Greater Than 8 Weeks Old</v>
      </c>
    </row>
    <row r="2257" spans="1:22" x14ac:dyDescent="0.35">
      <c r="A2257" s="2" t="s">
        <v>261</v>
      </c>
      <c r="B2257" s="5">
        <v>43699</v>
      </c>
      <c r="C2257" s="5" t="s">
        <v>369</v>
      </c>
      <c r="D2257" s="5" t="s">
        <v>389</v>
      </c>
      <c r="E2257" s="6">
        <v>1</v>
      </c>
      <c r="F2257" s="3">
        <v>999</v>
      </c>
      <c r="G2257" s="3">
        <v>498</v>
      </c>
      <c r="H2257" s="8">
        <f t="shared" si="455"/>
        <v>498</v>
      </c>
      <c r="I2257" s="3">
        <v>501</v>
      </c>
      <c r="J2257" s="4">
        <v>0.5</v>
      </c>
      <c r="K2257" s="2" t="str">
        <f t="shared" si="456"/>
        <v>Thursday</v>
      </c>
      <c r="L2257" s="5">
        <f t="shared" si="457"/>
        <v>43702</v>
      </c>
      <c r="M2257" s="2" t="str">
        <f t="shared" si="458"/>
        <v>Sunday</v>
      </c>
      <c r="N2257" s="2" t="str">
        <f t="shared" si="459"/>
        <v>Monday</v>
      </c>
      <c r="O2257" s="12">
        <f t="shared" si="460"/>
        <v>0</v>
      </c>
      <c r="P2257" s="11" t="str">
        <f t="shared" si="461"/>
        <v>High Cost per Unit</v>
      </c>
      <c r="Q2257" s="12">
        <f t="shared" si="462"/>
        <v>0</v>
      </c>
      <c r="R2257" s="12">
        <f t="shared" si="463"/>
        <v>0</v>
      </c>
      <c r="S2257" s="12">
        <f t="shared" si="464"/>
        <v>0</v>
      </c>
      <c r="T2257" s="12">
        <f t="shared" si="465"/>
        <v>0</v>
      </c>
      <c r="U2257" s="12">
        <f t="shared" si="466"/>
        <v>0</v>
      </c>
      <c r="V2257" s="13" t="str">
        <f t="shared" ca="1" si="467"/>
        <v>Greater Than 8 Weeks Old</v>
      </c>
    </row>
    <row r="2258" spans="1:22" x14ac:dyDescent="0.35">
      <c r="A2258" s="2" t="s">
        <v>261</v>
      </c>
      <c r="B2258" s="5">
        <v>43706</v>
      </c>
      <c r="C2258" s="5" t="s">
        <v>369</v>
      </c>
      <c r="D2258" s="5" t="s">
        <v>389</v>
      </c>
      <c r="E2258" s="6">
        <v>1</v>
      </c>
      <c r="F2258" s="3">
        <v>999</v>
      </c>
      <c r="G2258" s="3">
        <v>498</v>
      </c>
      <c r="H2258" s="8">
        <f t="shared" si="455"/>
        <v>498</v>
      </c>
      <c r="I2258" s="3">
        <v>501</v>
      </c>
      <c r="J2258" s="4">
        <v>0.5</v>
      </c>
      <c r="K2258" s="2" t="str">
        <f t="shared" si="456"/>
        <v>Thursday</v>
      </c>
      <c r="L2258" s="5">
        <f t="shared" si="457"/>
        <v>43709</v>
      </c>
      <c r="M2258" s="2" t="str">
        <f t="shared" si="458"/>
        <v>Sunday</v>
      </c>
      <c r="N2258" s="2" t="str">
        <f t="shared" si="459"/>
        <v>Monday</v>
      </c>
      <c r="O2258" s="12">
        <f t="shared" si="460"/>
        <v>0</v>
      </c>
      <c r="P2258" s="11" t="str">
        <f t="shared" si="461"/>
        <v>High Cost per Unit</v>
      </c>
      <c r="Q2258" s="12">
        <f t="shared" si="462"/>
        <v>0</v>
      </c>
      <c r="R2258" s="12">
        <f t="shared" si="463"/>
        <v>0</v>
      </c>
      <c r="S2258" s="12">
        <f t="shared" si="464"/>
        <v>0</v>
      </c>
      <c r="T2258" s="12">
        <f t="shared" si="465"/>
        <v>0</v>
      </c>
      <c r="U2258" s="12">
        <f t="shared" si="466"/>
        <v>0</v>
      </c>
      <c r="V2258" s="13" t="str">
        <f t="shared" ca="1" si="467"/>
        <v>Greater Than 8 Weeks Old</v>
      </c>
    </row>
    <row r="2259" spans="1:22" x14ac:dyDescent="0.35">
      <c r="A2259" s="2" t="s">
        <v>165</v>
      </c>
      <c r="B2259" s="5">
        <v>43678</v>
      </c>
      <c r="C2259" s="5" t="s">
        <v>375</v>
      </c>
      <c r="D2259" s="5" t="s">
        <v>382</v>
      </c>
      <c r="E2259" s="6">
        <v>1</v>
      </c>
      <c r="F2259" s="3">
        <v>22</v>
      </c>
      <c r="G2259" s="3">
        <v>3.2</v>
      </c>
      <c r="H2259" s="8">
        <f t="shared" si="455"/>
        <v>3.2</v>
      </c>
      <c r="I2259" s="3">
        <v>18.8</v>
      </c>
      <c r="J2259" s="4">
        <v>0.85</v>
      </c>
      <c r="K2259" s="2" t="str">
        <f t="shared" si="456"/>
        <v>Thursday</v>
      </c>
      <c r="L2259" s="5">
        <f t="shared" si="457"/>
        <v>43681</v>
      </c>
      <c r="M2259" s="2" t="str">
        <f t="shared" si="458"/>
        <v>Sunday</v>
      </c>
      <c r="N2259" s="2" t="str">
        <f t="shared" si="459"/>
        <v>Monday</v>
      </c>
      <c r="O2259" s="12">
        <f t="shared" si="460"/>
        <v>0</v>
      </c>
      <c r="P2259" s="11" t="str">
        <f t="shared" si="461"/>
        <v>Low Cost per Unit</v>
      </c>
      <c r="Q2259" s="12">
        <f t="shared" si="462"/>
        <v>0</v>
      </c>
      <c r="R2259" s="12">
        <f t="shared" si="463"/>
        <v>0</v>
      </c>
      <c r="S2259" s="12">
        <f t="shared" si="464"/>
        <v>0</v>
      </c>
      <c r="T2259" s="12">
        <f t="shared" si="465"/>
        <v>0</v>
      </c>
      <c r="U2259" s="12">
        <f t="shared" si="466"/>
        <v>0</v>
      </c>
      <c r="V2259" s="13" t="str">
        <f t="shared" ca="1" si="467"/>
        <v>Greater Than 8 Weeks Old</v>
      </c>
    </row>
    <row r="2260" spans="1:22" x14ac:dyDescent="0.35">
      <c r="A2260" s="2" t="s">
        <v>165</v>
      </c>
      <c r="B2260" s="5">
        <v>43679</v>
      </c>
      <c r="C2260" s="5" t="s">
        <v>375</v>
      </c>
      <c r="D2260" s="5" t="s">
        <v>382</v>
      </c>
      <c r="E2260" s="6">
        <v>1</v>
      </c>
      <c r="F2260" s="3">
        <v>22</v>
      </c>
      <c r="G2260" s="3">
        <v>3.2</v>
      </c>
      <c r="H2260" s="8">
        <f t="shared" si="455"/>
        <v>3.2</v>
      </c>
      <c r="I2260" s="3">
        <v>18.8</v>
      </c>
      <c r="J2260" s="4">
        <v>0.85</v>
      </c>
      <c r="K2260" s="2" t="str">
        <f t="shared" si="456"/>
        <v>Friday</v>
      </c>
      <c r="L2260" s="5">
        <f t="shared" si="457"/>
        <v>43682</v>
      </c>
      <c r="M2260" s="2" t="str">
        <f t="shared" si="458"/>
        <v>Monday</v>
      </c>
      <c r="N2260" s="2" t="str">
        <f t="shared" si="459"/>
        <v>Monday</v>
      </c>
      <c r="O2260" s="12">
        <f t="shared" si="460"/>
        <v>0</v>
      </c>
      <c r="P2260" s="11" t="str">
        <f t="shared" si="461"/>
        <v>Low Cost per Unit</v>
      </c>
      <c r="Q2260" s="12">
        <f t="shared" si="462"/>
        <v>0</v>
      </c>
      <c r="R2260" s="12">
        <f t="shared" si="463"/>
        <v>0</v>
      </c>
      <c r="S2260" s="12">
        <f t="shared" si="464"/>
        <v>0</v>
      </c>
      <c r="T2260" s="12">
        <f t="shared" si="465"/>
        <v>0</v>
      </c>
      <c r="U2260" s="12">
        <f t="shared" si="466"/>
        <v>0</v>
      </c>
      <c r="V2260" s="13" t="str">
        <f t="shared" ca="1" si="467"/>
        <v>Greater Than 8 Weeks Old</v>
      </c>
    </row>
    <row r="2261" spans="1:22" x14ac:dyDescent="0.35">
      <c r="A2261" s="2" t="s">
        <v>165</v>
      </c>
      <c r="B2261" s="5">
        <v>43681</v>
      </c>
      <c r="C2261" s="5" t="s">
        <v>375</v>
      </c>
      <c r="D2261" s="5" t="s">
        <v>382</v>
      </c>
      <c r="E2261" s="6">
        <v>2</v>
      </c>
      <c r="F2261" s="3">
        <v>44</v>
      </c>
      <c r="G2261" s="3">
        <v>6.4</v>
      </c>
      <c r="H2261" s="8">
        <f t="shared" si="455"/>
        <v>3.2</v>
      </c>
      <c r="I2261" s="3">
        <v>37.6</v>
      </c>
      <c r="J2261" s="4">
        <v>0.85</v>
      </c>
      <c r="K2261" s="2" t="str">
        <f t="shared" si="456"/>
        <v>Sunday</v>
      </c>
      <c r="L2261" s="5">
        <f t="shared" si="457"/>
        <v>43684</v>
      </c>
      <c r="M2261" s="2" t="str">
        <f t="shared" si="458"/>
        <v>Wednesday</v>
      </c>
      <c r="N2261" s="2" t="str">
        <f t="shared" si="459"/>
        <v>Wednesday</v>
      </c>
      <c r="O2261" s="12">
        <f t="shared" si="460"/>
        <v>0</v>
      </c>
      <c r="P2261" s="11" t="str">
        <f t="shared" si="461"/>
        <v>Low Cost per Unit</v>
      </c>
      <c r="Q2261" s="12">
        <f t="shared" si="462"/>
        <v>0</v>
      </c>
      <c r="R2261" s="12">
        <f t="shared" si="463"/>
        <v>1.3199999999999998</v>
      </c>
      <c r="S2261" s="12">
        <f t="shared" si="464"/>
        <v>0</v>
      </c>
      <c r="T2261" s="12">
        <f t="shared" si="465"/>
        <v>0</v>
      </c>
      <c r="U2261" s="12">
        <f t="shared" si="466"/>
        <v>0</v>
      </c>
      <c r="V2261" s="13" t="str">
        <f t="shared" ca="1" si="467"/>
        <v>Greater Than 8 Weeks Old</v>
      </c>
    </row>
    <row r="2262" spans="1:22" x14ac:dyDescent="0.35">
      <c r="A2262" s="2" t="s">
        <v>165</v>
      </c>
      <c r="B2262" s="5">
        <v>43683</v>
      </c>
      <c r="C2262" s="5" t="s">
        <v>375</v>
      </c>
      <c r="D2262" s="5" t="s">
        <v>382</v>
      </c>
      <c r="E2262" s="6">
        <v>3</v>
      </c>
      <c r="F2262" s="3">
        <v>66</v>
      </c>
      <c r="G2262" s="3">
        <v>9.6</v>
      </c>
      <c r="H2262" s="8">
        <f t="shared" si="455"/>
        <v>3.1999999999999997</v>
      </c>
      <c r="I2262" s="3">
        <v>56.4</v>
      </c>
      <c r="J2262" s="4">
        <v>0.85</v>
      </c>
      <c r="K2262" s="2" t="str">
        <f t="shared" si="456"/>
        <v>Tuesday</v>
      </c>
      <c r="L2262" s="5">
        <f t="shared" si="457"/>
        <v>43686</v>
      </c>
      <c r="M2262" s="2" t="str">
        <f t="shared" si="458"/>
        <v>Friday</v>
      </c>
      <c r="N2262" s="2" t="str">
        <f t="shared" si="459"/>
        <v>Friday</v>
      </c>
      <c r="O2262" s="12">
        <f t="shared" si="460"/>
        <v>3.3000000000000003</v>
      </c>
      <c r="P2262" s="11" t="str">
        <f t="shared" si="461"/>
        <v>Low Cost per Unit</v>
      </c>
      <c r="Q2262" s="12">
        <f t="shared" si="462"/>
        <v>0</v>
      </c>
      <c r="R2262" s="12">
        <f t="shared" si="463"/>
        <v>1.98</v>
      </c>
      <c r="S2262" s="12">
        <f t="shared" si="464"/>
        <v>0</v>
      </c>
      <c r="T2262" s="12">
        <f t="shared" si="465"/>
        <v>0</v>
      </c>
      <c r="U2262" s="12">
        <f t="shared" si="466"/>
        <v>0</v>
      </c>
      <c r="V2262" s="13" t="str">
        <f t="shared" ca="1" si="467"/>
        <v>Greater Than 8 Weeks Old</v>
      </c>
    </row>
    <row r="2263" spans="1:22" x14ac:dyDescent="0.35">
      <c r="A2263" s="2" t="s">
        <v>165</v>
      </c>
      <c r="B2263" s="5">
        <v>43684</v>
      </c>
      <c r="C2263" s="5" t="s">
        <v>375</v>
      </c>
      <c r="D2263" s="5" t="s">
        <v>382</v>
      </c>
      <c r="E2263" s="6">
        <v>1</v>
      </c>
      <c r="F2263" s="3">
        <v>22</v>
      </c>
      <c r="G2263" s="3">
        <v>3.2</v>
      </c>
      <c r="H2263" s="8">
        <f t="shared" si="455"/>
        <v>3.2</v>
      </c>
      <c r="I2263" s="3">
        <v>18.8</v>
      </c>
      <c r="J2263" s="4">
        <v>0.85</v>
      </c>
      <c r="K2263" s="2" t="str">
        <f t="shared" si="456"/>
        <v>Wednesday</v>
      </c>
      <c r="L2263" s="5">
        <f t="shared" si="457"/>
        <v>43687</v>
      </c>
      <c r="M2263" s="2" t="str">
        <f t="shared" si="458"/>
        <v>Saturday</v>
      </c>
      <c r="N2263" s="2" t="str">
        <f t="shared" si="459"/>
        <v>Saturday</v>
      </c>
      <c r="O2263" s="12">
        <f t="shared" si="460"/>
        <v>0</v>
      </c>
      <c r="P2263" s="11" t="str">
        <f t="shared" si="461"/>
        <v>Low Cost per Unit</v>
      </c>
      <c r="Q2263" s="12">
        <f t="shared" si="462"/>
        <v>0</v>
      </c>
      <c r="R2263" s="12">
        <f t="shared" si="463"/>
        <v>0</v>
      </c>
      <c r="S2263" s="12">
        <f t="shared" si="464"/>
        <v>0</v>
      </c>
      <c r="T2263" s="12">
        <f t="shared" si="465"/>
        <v>0</v>
      </c>
      <c r="U2263" s="12">
        <f t="shared" si="466"/>
        <v>0</v>
      </c>
      <c r="V2263" s="13" t="str">
        <f t="shared" ca="1" si="467"/>
        <v>Greater Than 8 Weeks Old</v>
      </c>
    </row>
    <row r="2264" spans="1:22" x14ac:dyDescent="0.35">
      <c r="A2264" s="2" t="s">
        <v>165</v>
      </c>
      <c r="B2264" s="5">
        <v>43685</v>
      </c>
      <c r="C2264" s="5" t="s">
        <v>375</v>
      </c>
      <c r="D2264" s="5" t="s">
        <v>382</v>
      </c>
      <c r="E2264" s="6">
        <v>1</v>
      </c>
      <c r="F2264" s="3">
        <v>22</v>
      </c>
      <c r="G2264" s="3">
        <v>3.2</v>
      </c>
      <c r="H2264" s="8">
        <f t="shared" si="455"/>
        <v>3.2</v>
      </c>
      <c r="I2264" s="3">
        <v>18.8</v>
      </c>
      <c r="J2264" s="4">
        <v>0.85</v>
      </c>
      <c r="K2264" s="2" t="str">
        <f t="shared" si="456"/>
        <v>Thursday</v>
      </c>
      <c r="L2264" s="5">
        <f t="shared" si="457"/>
        <v>43688</v>
      </c>
      <c r="M2264" s="2" t="str">
        <f t="shared" si="458"/>
        <v>Sunday</v>
      </c>
      <c r="N2264" s="2" t="str">
        <f t="shared" si="459"/>
        <v>Monday</v>
      </c>
      <c r="O2264" s="12">
        <f t="shared" si="460"/>
        <v>0</v>
      </c>
      <c r="P2264" s="11" t="str">
        <f t="shared" si="461"/>
        <v>Low Cost per Unit</v>
      </c>
      <c r="Q2264" s="12">
        <f t="shared" si="462"/>
        <v>0</v>
      </c>
      <c r="R2264" s="12">
        <f t="shared" si="463"/>
        <v>0</v>
      </c>
      <c r="S2264" s="12">
        <f t="shared" si="464"/>
        <v>0</v>
      </c>
      <c r="T2264" s="12">
        <f t="shared" si="465"/>
        <v>0</v>
      </c>
      <c r="U2264" s="12">
        <f t="shared" si="466"/>
        <v>0</v>
      </c>
      <c r="V2264" s="13" t="str">
        <f t="shared" ca="1" si="467"/>
        <v>Greater Than 8 Weeks Old</v>
      </c>
    </row>
    <row r="2265" spans="1:22" x14ac:dyDescent="0.35">
      <c r="A2265" s="2" t="s">
        <v>165</v>
      </c>
      <c r="B2265" s="5">
        <v>43686</v>
      </c>
      <c r="C2265" s="5" t="s">
        <v>375</v>
      </c>
      <c r="D2265" s="5" t="s">
        <v>382</v>
      </c>
      <c r="E2265" s="6">
        <v>1</v>
      </c>
      <c r="F2265" s="3">
        <v>22</v>
      </c>
      <c r="G2265" s="3">
        <v>3.2</v>
      </c>
      <c r="H2265" s="8">
        <f t="shared" si="455"/>
        <v>3.2</v>
      </c>
      <c r="I2265" s="3">
        <v>18.8</v>
      </c>
      <c r="J2265" s="4">
        <v>0.85</v>
      </c>
      <c r="K2265" s="2" t="str">
        <f t="shared" si="456"/>
        <v>Friday</v>
      </c>
      <c r="L2265" s="5">
        <f t="shared" si="457"/>
        <v>43689</v>
      </c>
      <c r="M2265" s="2" t="str">
        <f t="shared" si="458"/>
        <v>Monday</v>
      </c>
      <c r="N2265" s="2" t="str">
        <f t="shared" si="459"/>
        <v>Monday</v>
      </c>
      <c r="O2265" s="12">
        <f t="shared" si="460"/>
        <v>0</v>
      </c>
      <c r="P2265" s="11" t="str">
        <f t="shared" si="461"/>
        <v>Low Cost per Unit</v>
      </c>
      <c r="Q2265" s="12">
        <f t="shared" si="462"/>
        <v>0</v>
      </c>
      <c r="R2265" s="12">
        <f t="shared" si="463"/>
        <v>0</v>
      </c>
      <c r="S2265" s="12">
        <f t="shared" si="464"/>
        <v>0</v>
      </c>
      <c r="T2265" s="12">
        <f t="shared" si="465"/>
        <v>0</v>
      </c>
      <c r="U2265" s="12">
        <f t="shared" si="466"/>
        <v>0</v>
      </c>
      <c r="V2265" s="13" t="str">
        <f t="shared" ca="1" si="467"/>
        <v>Greater Than 8 Weeks Old</v>
      </c>
    </row>
    <row r="2266" spans="1:22" x14ac:dyDescent="0.35">
      <c r="A2266" s="2" t="s">
        <v>165</v>
      </c>
      <c r="B2266" s="5">
        <v>43690</v>
      </c>
      <c r="C2266" s="5" t="s">
        <v>375</v>
      </c>
      <c r="D2266" s="5" t="s">
        <v>382</v>
      </c>
      <c r="E2266" s="6">
        <v>2</v>
      </c>
      <c r="F2266" s="3">
        <v>44</v>
      </c>
      <c r="G2266" s="3">
        <v>6.4</v>
      </c>
      <c r="H2266" s="8">
        <f t="shared" si="455"/>
        <v>3.2</v>
      </c>
      <c r="I2266" s="3">
        <v>37.6</v>
      </c>
      <c r="J2266" s="4">
        <v>0.85</v>
      </c>
      <c r="K2266" s="2" t="str">
        <f t="shared" si="456"/>
        <v>Tuesday</v>
      </c>
      <c r="L2266" s="5">
        <f t="shared" si="457"/>
        <v>43693</v>
      </c>
      <c r="M2266" s="2" t="str">
        <f t="shared" si="458"/>
        <v>Friday</v>
      </c>
      <c r="N2266" s="2" t="str">
        <f t="shared" si="459"/>
        <v>Friday</v>
      </c>
      <c r="O2266" s="12">
        <f t="shared" si="460"/>
        <v>2.2000000000000002</v>
      </c>
      <c r="P2266" s="11" t="str">
        <f t="shared" si="461"/>
        <v>Low Cost per Unit</v>
      </c>
      <c r="Q2266" s="12">
        <f t="shared" si="462"/>
        <v>0</v>
      </c>
      <c r="R2266" s="12">
        <f t="shared" si="463"/>
        <v>1.3199999999999998</v>
      </c>
      <c r="S2266" s="12">
        <f t="shared" si="464"/>
        <v>0</v>
      </c>
      <c r="T2266" s="12">
        <f t="shared" si="465"/>
        <v>0</v>
      </c>
      <c r="U2266" s="12">
        <f t="shared" si="466"/>
        <v>0</v>
      </c>
      <c r="V2266" s="13" t="str">
        <f t="shared" ca="1" si="467"/>
        <v>Greater Than 8 Weeks Old</v>
      </c>
    </row>
    <row r="2267" spans="1:22" x14ac:dyDescent="0.35">
      <c r="A2267" s="2" t="s">
        <v>165</v>
      </c>
      <c r="B2267" s="5">
        <v>43691</v>
      </c>
      <c r="C2267" s="5" t="s">
        <v>375</v>
      </c>
      <c r="D2267" s="5" t="s">
        <v>382</v>
      </c>
      <c r="E2267" s="6">
        <v>2</v>
      </c>
      <c r="F2267" s="3">
        <v>44</v>
      </c>
      <c r="G2267" s="3">
        <v>6.4</v>
      </c>
      <c r="H2267" s="8">
        <f t="shared" si="455"/>
        <v>3.2</v>
      </c>
      <c r="I2267" s="3">
        <v>37.6</v>
      </c>
      <c r="J2267" s="4">
        <v>0.85</v>
      </c>
      <c r="K2267" s="2" t="str">
        <f t="shared" si="456"/>
        <v>Wednesday</v>
      </c>
      <c r="L2267" s="5">
        <f t="shared" si="457"/>
        <v>43694</v>
      </c>
      <c r="M2267" s="2" t="str">
        <f t="shared" si="458"/>
        <v>Saturday</v>
      </c>
      <c r="N2267" s="2" t="str">
        <f t="shared" si="459"/>
        <v>Saturday</v>
      </c>
      <c r="O2267" s="12">
        <f t="shared" si="460"/>
        <v>0</v>
      </c>
      <c r="P2267" s="11" t="str">
        <f t="shared" si="461"/>
        <v>Low Cost per Unit</v>
      </c>
      <c r="Q2267" s="12">
        <f t="shared" si="462"/>
        <v>0</v>
      </c>
      <c r="R2267" s="12">
        <f t="shared" si="463"/>
        <v>1.3199999999999998</v>
      </c>
      <c r="S2267" s="12">
        <f t="shared" si="464"/>
        <v>0</v>
      </c>
      <c r="T2267" s="12">
        <f t="shared" si="465"/>
        <v>0</v>
      </c>
      <c r="U2267" s="12">
        <f t="shared" si="466"/>
        <v>0</v>
      </c>
      <c r="V2267" s="13" t="str">
        <f t="shared" ca="1" si="467"/>
        <v>Greater Than 8 Weeks Old</v>
      </c>
    </row>
    <row r="2268" spans="1:22" x14ac:dyDescent="0.35">
      <c r="A2268" s="2" t="s">
        <v>165</v>
      </c>
      <c r="B2268" s="5">
        <v>43692</v>
      </c>
      <c r="C2268" s="5" t="s">
        <v>375</v>
      </c>
      <c r="D2268" s="5" t="s">
        <v>382</v>
      </c>
      <c r="E2268" s="6">
        <v>2</v>
      </c>
      <c r="F2268" s="3">
        <v>44</v>
      </c>
      <c r="G2268" s="3">
        <v>6.4</v>
      </c>
      <c r="H2268" s="8">
        <f t="shared" si="455"/>
        <v>3.2</v>
      </c>
      <c r="I2268" s="3">
        <v>37.6</v>
      </c>
      <c r="J2268" s="4">
        <v>0.85</v>
      </c>
      <c r="K2268" s="2" t="str">
        <f t="shared" si="456"/>
        <v>Thursday</v>
      </c>
      <c r="L2268" s="5">
        <f t="shared" si="457"/>
        <v>43695</v>
      </c>
      <c r="M2268" s="2" t="str">
        <f t="shared" si="458"/>
        <v>Sunday</v>
      </c>
      <c r="N2268" s="2" t="str">
        <f t="shared" si="459"/>
        <v>Monday</v>
      </c>
      <c r="O2268" s="12">
        <f t="shared" si="460"/>
        <v>0</v>
      </c>
      <c r="P2268" s="11" t="str">
        <f t="shared" si="461"/>
        <v>Low Cost per Unit</v>
      </c>
      <c r="Q2268" s="12">
        <f t="shared" si="462"/>
        <v>0</v>
      </c>
      <c r="R2268" s="12">
        <f t="shared" si="463"/>
        <v>1.3199999999999998</v>
      </c>
      <c r="S2268" s="12">
        <f t="shared" si="464"/>
        <v>0</v>
      </c>
      <c r="T2268" s="12">
        <f t="shared" si="465"/>
        <v>0</v>
      </c>
      <c r="U2268" s="12">
        <f t="shared" si="466"/>
        <v>0</v>
      </c>
      <c r="V2268" s="13" t="str">
        <f t="shared" ca="1" si="467"/>
        <v>Greater Than 8 Weeks Old</v>
      </c>
    </row>
    <row r="2269" spans="1:22" x14ac:dyDescent="0.35">
      <c r="A2269" s="2" t="s">
        <v>165</v>
      </c>
      <c r="B2269" s="5">
        <v>43693</v>
      </c>
      <c r="C2269" s="5" t="s">
        <v>375</v>
      </c>
      <c r="D2269" s="5" t="s">
        <v>382</v>
      </c>
      <c r="E2269" s="6">
        <v>1</v>
      </c>
      <c r="F2269" s="3">
        <v>22</v>
      </c>
      <c r="G2269" s="3">
        <v>3.2</v>
      </c>
      <c r="H2269" s="8">
        <f t="shared" si="455"/>
        <v>3.2</v>
      </c>
      <c r="I2269" s="3">
        <v>18.8</v>
      </c>
      <c r="J2269" s="4">
        <v>0.85</v>
      </c>
      <c r="K2269" s="2" t="str">
        <f t="shared" si="456"/>
        <v>Friday</v>
      </c>
      <c r="L2269" s="5">
        <f t="shared" si="457"/>
        <v>43696</v>
      </c>
      <c r="M2269" s="2" t="str">
        <f t="shared" si="458"/>
        <v>Monday</v>
      </c>
      <c r="N2269" s="2" t="str">
        <f t="shared" si="459"/>
        <v>Monday</v>
      </c>
      <c r="O2269" s="12">
        <f t="shared" si="460"/>
        <v>0</v>
      </c>
      <c r="P2269" s="11" t="str">
        <f t="shared" si="461"/>
        <v>Low Cost per Unit</v>
      </c>
      <c r="Q2269" s="12">
        <f t="shared" si="462"/>
        <v>0</v>
      </c>
      <c r="R2269" s="12">
        <f t="shared" si="463"/>
        <v>0</v>
      </c>
      <c r="S2269" s="12">
        <f t="shared" si="464"/>
        <v>0</v>
      </c>
      <c r="T2269" s="12">
        <f t="shared" si="465"/>
        <v>0</v>
      </c>
      <c r="U2269" s="12">
        <f t="shared" si="466"/>
        <v>0</v>
      </c>
      <c r="V2269" s="13" t="str">
        <f t="shared" ca="1" si="467"/>
        <v>Greater Than 8 Weeks Old</v>
      </c>
    </row>
    <row r="2270" spans="1:22" x14ac:dyDescent="0.35">
      <c r="A2270" s="2" t="s">
        <v>165</v>
      </c>
      <c r="B2270" s="5">
        <v>43696</v>
      </c>
      <c r="C2270" s="5" t="s">
        <v>375</v>
      </c>
      <c r="D2270" s="5" t="s">
        <v>382</v>
      </c>
      <c r="E2270" s="6">
        <v>1</v>
      </c>
      <c r="F2270" s="3">
        <v>22</v>
      </c>
      <c r="G2270" s="3">
        <v>3.2</v>
      </c>
      <c r="H2270" s="8">
        <f t="shared" si="455"/>
        <v>3.2</v>
      </c>
      <c r="I2270" s="3">
        <v>18.8</v>
      </c>
      <c r="J2270" s="4">
        <v>0.85</v>
      </c>
      <c r="K2270" s="2" t="str">
        <f t="shared" si="456"/>
        <v>Monday</v>
      </c>
      <c r="L2270" s="5">
        <f t="shared" si="457"/>
        <v>43699</v>
      </c>
      <c r="M2270" s="2" t="str">
        <f t="shared" si="458"/>
        <v>Thursday</v>
      </c>
      <c r="N2270" s="2" t="str">
        <f t="shared" si="459"/>
        <v>Thursday</v>
      </c>
      <c r="O2270" s="12">
        <f t="shared" si="460"/>
        <v>0</v>
      </c>
      <c r="P2270" s="11" t="str">
        <f t="shared" si="461"/>
        <v>Low Cost per Unit</v>
      </c>
      <c r="Q2270" s="12">
        <f t="shared" si="462"/>
        <v>0</v>
      </c>
      <c r="R2270" s="12">
        <f t="shared" si="463"/>
        <v>0</v>
      </c>
      <c r="S2270" s="12">
        <f t="shared" si="464"/>
        <v>0</v>
      </c>
      <c r="T2270" s="12">
        <f t="shared" si="465"/>
        <v>0</v>
      </c>
      <c r="U2270" s="12">
        <f t="shared" si="466"/>
        <v>0</v>
      </c>
      <c r="V2270" s="13" t="str">
        <f t="shared" ca="1" si="467"/>
        <v>Greater Than 8 Weeks Old</v>
      </c>
    </row>
    <row r="2271" spans="1:22" x14ac:dyDescent="0.35">
      <c r="A2271" s="2" t="s">
        <v>165</v>
      </c>
      <c r="B2271" s="5">
        <v>43697</v>
      </c>
      <c r="C2271" s="5" t="s">
        <v>375</v>
      </c>
      <c r="D2271" s="5" t="s">
        <v>382</v>
      </c>
      <c r="E2271" s="6">
        <v>2</v>
      </c>
      <c r="F2271" s="3">
        <v>44</v>
      </c>
      <c r="G2271" s="3">
        <v>6.4</v>
      </c>
      <c r="H2271" s="8">
        <f t="shared" si="455"/>
        <v>3.2</v>
      </c>
      <c r="I2271" s="3">
        <v>37.6</v>
      </c>
      <c r="J2271" s="4">
        <v>0.85</v>
      </c>
      <c r="K2271" s="2" t="str">
        <f t="shared" si="456"/>
        <v>Tuesday</v>
      </c>
      <c r="L2271" s="5">
        <f t="shared" si="457"/>
        <v>43700</v>
      </c>
      <c r="M2271" s="2" t="str">
        <f t="shared" si="458"/>
        <v>Friday</v>
      </c>
      <c r="N2271" s="2" t="str">
        <f t="shared" si="459"/>
        <v>Friday</v>
      </c>
      <c r="O2271" s="12">
        <f t="shared" si="460"/>
        <v>2.2000000000000002</v>
      </c>
      <c r="P2271" s="11" t="str">
        <f t="shared" si="461"/>
        <v>Low Cost per Unit</v>
      </c>
      <c r="Q2271" s="12">
        <f t="shared" si="462"/>
        <v>0</v>
      </c>
      <c r="R2271" s="12">
        <f t="shared" si="463"/>
        <v>1.3199999999999998</v>
      </c>
      <c r="S2271" s="12">
        <f t="shared" si="464"/>
        <v>0</v>
      </c>
      <c r="T2271" s="12">
        <f t="shared" si="465"/>
        <v>0</v>
      </c>
      <c r="U2271" s="12">
        <f t="shared" si="466"/>
        <v>0</v>
      </c>
      <c r="V2271" s="13" t="str">
        <f t="shared" ca="1" si="467"/>
        <v>Greater Than 8 Weeks Old</v>
      </c>
    </row>
    <row r="2272" spans="1:22" x14ac:dyDescent="0.35">
      <c r="A2272" s="2" t="s">
        <v>165</v>
      </c>
      <c r="B2272" s="5">
        <v>43698</v>
      </c>
      <c r="C2272" s="5" t="s">
        <v>375</v>
      </c>
      <c r="D2272" s="5" t="s">
        <v>382</v>
      </c>
      <c r="E2272" s="6">
        <v>3</v>
      </c>
      <c r="F2272" s="3">
        <v>38.97</v>
      </c>
      <c r="G2272" s="3">
        <v>9.6</v>
      </c>
      <c r="H2272" s="8">
        <f t="shared" si="455"/>
        <v>3.1999999999999997</v>
      </c>
      <c r="I2272" s="3">
        <v>29.37</v>
      </c>
      <c r="J2272" s="4">
        <v>0.75</v>
      </c>
      <c r="K2272" s="2" t="str">
        <f t="shared" si="456"/>
        <v>Wednesday</v>
      </c>
      <c r="L2272" s="5">
        <f t="shared" si="457"/>
        <v>43701</v>
      </c>
      <c r="M2272" s="2" t="str">
        <f t="shared" si="458"/>
        <v>Saturday</v>
      </c>
      <c r="N2272" s="2" t="str">
        <f t="shared" si="459"/>
        <v>Saturday</v>
      </c>
      <c r="O2272" s="12">
        <f t="shared" si="460"/>
        <v>0</v>
      </c>
      <c r="P2272" s="11" t="str">
        <f t="shared" si="461"/>
        <v>Low Cost per Unit</v>
      </c>
      <c r="Q2272" s="12">
        <f t="shared" si="462"/>
        <v>0</v>
      </c>
      <c r="R2272" s="12">
        <f t="shared" si="463"/>
        <v>1.1691</v>
      </c>
      <c r="S2272" s="12">
        <f t="shared" si="464"/>
        <v>0</v>
      </c>
      <c r="T2272" s="12">
        <f t="shared" si="465"/>
        <v>0</v>
      </c>
      <c r="U2272" s="12">
        <f t="shared" si="466"/>
        <v>0</v>
      </c>
      <c r="V2272" s="13" t="str">
        <f t="shared" ca="1" si="467"/>
        <v>Greater Than 8 Weeks Old</v>
      </c>
    </row>
    <row r="2273" spans="1:22" x14ac:dyDescent="0.35">
      <c r="A2273" s="2" t="s">
        <v>165</v>
      </c>
      <c r="B2273" s="5">
        <v>43699</v>
      </c>
      <c r="C2273" s="5" t="s">
        <v>375</v>
      </c>
      <c r="D2273" s="5" t="s">
        <v>382</v>
      </c>
      <c r="E2273" s="6">
        <v>19</v>
      </c>
      <c r="F2273" s="3">
        <v>246.81</v>
      </c>
      <c r="G2273" s="3">
        <v>60.8</v>
      </c>
      <c r="H2273" s="8">
        <f t="shared" si="455"/>
        <v>3.1999999999999997</v>
      </c>
      <c r="I2273" s="3">
        <v>186.01</v>
      </c>
      <c r="J2273" s="4">
        <v>0.75</v>
      </c>
      <c r="K2273" s="2" t="str">
        <f t="shared" si="456"/>
        <v>Thursday</v>
      </c>
      <c r="L2273" s="5">
        <f t="shared" si="457"/>
        <v>43702</v>
      </c>
      <c r="M2273" s="2" t="str">
        <f t="shared" si="458"/>
        <v>Sunday</v>
      </c>
      <c r="N2273" s="2" t="str">
        <f t="shared" si="459"/>
        <v>Monday</v>
      </c>
      <c r="O2273" s="12">
        <f t="shared" si="460"/>
        <v>0</v>
      </c>
      <c r="P2273" s="11" t="str">
        <f t="shared" si="461"/>
        <v>Low Cost per Unit</v>
      </c>
      <c r="Q2273" s="12">
        <f t="shared" si="462"/>
        <v>0</v>
      </c>
      <c r="R2273" s="12">
        <f t="shared" si="463"/>
        <v>7.4043000000000001</v>
      </c>
      <c r="S2273" s="12">
        <f t="shared" si="464"/>
        <v>0</v>
      </c>
      <c r="T2273" s="12">
        <f t="shared" si="465"/>
        <v>0</v>
      </c>
      <c r="U2273" s="12">
        <f t="shared" si="466"/>
        <v>0</v>
      </c>
      <c r="V2273" s="13" t="str">
        <f t="shared" ca="1" si="467"/>
        <v>Greater Than 8 Weeks Old</v>
      </c>
    </row>
    <row r="2274" spans="1:22" x14ac:dyDescent="0.35">
      <c r="A2274" s="2" t="s">
        <v>165</v>
      </c>
      <c r="B2274" s="5">
        <v>43700</v>
      </c>
      <c r="C2274" s="5" t="s">
        <v>375</v>
      </c>
      <c r="D2274" s="5" t="s">
        <v>382</v>
      </c>
      <c r="E2274" s="6">
        <v>16</v>
      </c>
      <c r="F2274" s="3">
        <v>207.84</v>
      </c>
      <c r="G2274" s="3">
        <v>51.2</v>
      </c>
      <c r="H2274" s="8">
        <f t="shared" si="455"/>
        <v>3.2</v>
      </c>
      <c r="I2274" s="3">
        <v>156.63999999999999</v>
      </c>
      <c r="J2274" s="4">
        <v>0.75</v>
      </c>
      <c r="K2274" s="2" t="str">
        <f t="shared" si="456"/>
        <v>Friday</v>
      </c>
      <c r="L2274" s="5">
        <f t="shared" si="457"/>
        <v>43703</v>
      </c>
      <c r="M2274" s="2" t="str">
        <f t="shared" si="458"/>
        <v>Monday</v>
      </c>
      <c r="N2274" s="2" t="str">
        <f t="shared" si="459"/>
        <v>Monday</v>
      </c>
      <c r="O2274" s="12">
        <f t="shared" si="460"/>
        <v>0</v>
      </c>
      <c r="P2274" s="11" t="str">
        <f t="shared" si="461"/>
        <v>Low Cost per Unit</v>
      </c>
      <c r="Q2274" s="12">
        <f t="shared" si="462"/>
        <v>0</v>
      </c>
      <c r="R2274" s="12">
        <f t="shared" si="463"/>
        <v>6.2351999999999999</v>
      </c>
      <c r="S2274" s="12">
        <f t="shared" si="464"/>
        <v>0</v>
      </c>
      <c r="T2274" s="12">
        <f t="shared" si="465"/>
        <v>0</v>
      </c>
      <c r="U2274" s="12">
        <f t="shared" si="466"/>
        <v>0</v>
      </c>
      <c r="V2274" s="13" t="str">
        <f t="shared" ca="1" si="467"/>
        <v>Greater Than 8 Weeks Old</v>
      </c>
    </row>
    <row r="2275" spans="1:22" x14ac:dyDescent="0.35">
      <c r="A2275" s="2" t="s">
        <v>165</v>
      </c>
      <c r="B2275" s="5">
        <v>43701</v>
      </c>
      <c r="C2275" s="5" t="s">
        <v>375</v>
      </c>
      <c r="D2275" s="5" t="s">
        <v>382</v>
      </c>
      <c r="E2275" s="6">
        <v>38</v>
      </c>
      <c r="F2275" s="3">
        <v>493.62</v>
      </c>
      <c r="G2275" s="3">
        <v>121.6</v>
      </c>
      <c r="H2275" s="8">
        <f t="shared" si="455"/>
        <v>3.1999999999999997</v>
      </c>
      <c r="I2275" s="3">
        <v>372.02</v>
      </c>
      <c r="J2275" s="4">
        <v>0.75</v>
      </c>
      <c r="K2275" s="2" t="str">
        <f t="shared" si="456"/>
        <v>Saturday</v>
      </c>
      <c r="L2275" s="5">
        <f t="shared" si="457"/>
        <v>43704</v>
      </c>
      <c r="M2275" s="2" t="str">
        <f t="shared" si="458"/>
        <v>Tuesday</v>
      </c>
      <c r="N2275" s="2" t="str">
        <f t="shared" si="459"/>
        <v>Tuesday</v>
      </c>
      <c r="O2275" s="12">
        <f t="shared" si="460"/>
        <v>0</v>
      </c>
      <c r="P2275" s="11" t="str">
        <f t="shared" si="461"/>
        <v>Low Cost per Unit</v>
      </c>
      <c r="Q2275" s="12">
        <f t="shared" si="462"/>
        <v>0</v>
      </c>
      <c r="R2275" s="12">
        <f t="shared" si="463"/>
        <v>14.8086</v>
      </c>
      <c r="S2275" s="12">
        <f t="shared" si="464"/>
        <v>0</v>
      </c>
      <c r="T2275" s="12">
        <f t="shared" si="465"/>
        <v>0</v>
      </c>
      <c r="U2275" s="12">
        <f t="shared" si="466"/>
        <v>0</v>
      </c>
      <c r="V2275" s="13" t="str">
        <f t="shared" ca="1" si="467"/>
        <v>Greater Than 8 Weeks Old</v>
      </c>
    </row>
    <row r="2276" spans="1:22" x14ac:dyDescent="0.35">
      <c r="A2276" s="2" t="s">
        <v>165</v>
      </c>
      <c r="B2276" s="5">
        <v>43702</v>
      </c>
      <c r="C2276" s="5" t="s">
        <v>375</v>
      </c>
      <c r="D2276" s="5" t="s">
        <v>382</v>
      </c>
      <c r="E2276" s="6">
        <v>42</v>
      </c>
      <c r="F2276" s="3">
        <v>545.58000000000004</v>
      </c>
      <c r="G2276" s="3">
        <v>134.4</v>
      </c>
      <c r="H2276" s="8">
        <f t="shared" si="455"/>
        <v>3.2</v>
      </c>
      <c r="I2276" s="3">
        <v>411.18</v>
      </c>
      <c r="J2276" s="4">
        <v>0.75</v>
      </c>
      <c r="K2276" s="2" t="str">
        <f t="shared" si="456"/>
        <v>Sunday</v>
      </c>
      <c r="L2276" s="5">
        <f t="shared" si="457"/>
        <v>43705</v>
      </c>
      <c r="M2276" s="2" t="str">
        <f t="shared" si="458"/>
        <v>Wednesday</v>
      </c>
      <c r="N2276" s="2" t="str">
        <f t="shared" si="459"/>
        <v>Wednesday</v>
      </c>
      <c r="O2276" s="12">
        <f t="shared" si="460"/>
        <v>0</v>
      </c>
      <c r="P2276" s="11" t="str">
        <f t="shared" si="461"/>
        <v>Low Cost per Unit</v>
      </c>
      <c r="Q2276" s="12">
        <f t="shared" si="462"/>
        <v>0</v>
      </c>
      <c r="R2276" s="12">
        <f t="shared" si="463"/>
        <v>16.3674</v>
      </c>
      <c r="S2276" s="12">
        <f t="shared" si="464"/>
        <v>0</v>
      </c>
      <c r="T2276" s="12">
        <f t="shared" si="465"/>
        <v>0</v>
      </c>
      <c r="U2276" s="12">
        <f t="shared" si="466"/>
        <v>0</v>
      </c>
      <c r="V2276" s="13" t="str">
        <f t="shared" ca="1" si="467"/>
        <v>Greater Than 8 Weeks Old</v>
      </c>
    </row>
    <row r="2277" spans="1:22" x14ac:dyDescent="0.35">
      <c r="A2277" s="2" t="s">
        <v>165</v>
      </c>
      <c r="B2277" s="5">
        <v>43703</v>
      </c>
      <c r="C2277" s="5" t="s">
        <v>375</v>
      </c>
      <c r="D2277" s="5" t="s">
        <v>382</v>
      </c>
      <c r="E2277" s="6">
        <v>31</v>
      </c>
      <c r="F2277" s="3">
        <v>402.69</v>
      </c>
      <c r="G2277" s="3">
        <v>99.2</v>
      </c>
      <c r="H2277" s="8">
        <f t="shared" si="455"/>
        <v>3.2</v>
      </c>
      <c r="I2277" s="3">
        <v>303.49</v>
      </c>
      <c r="J2277" s="4">
        <v>0.75</v>
      </c>
      <c r="K2277" s="2" t="str">
        <f t="shared" si="456"/>
        <v>Monday</v>
      </c>
      <c r="L2277" s="5">
        <f t="shared" si="457"/>
        <v>43706</v>
      </c>
      <c r="M2277" s="2" t="str">
        <f t="shared" si="458"/>
        <v>Thursday</v>
      </c>
      <c r="N2277" s="2" t="str">
        <f t="shared" si="459"/>
        <v>Thursday</v>
      </c>
      <c r="O2277" s="12">
        <f t="shared" si="460"/>
        <v>0</v>
      </c>
      <c r="P2277" s="11" t="str">
        <f t="shared" si="461"/>
        <v>Low Cost per Unit</v>
      </c>
      <c r="Q2277" s="12">
        <f t="shared" si="462"/>
        <v>0</v>
      </c>
      <c r="R2277" s="12">
        <f t="shared" si="463"/>
        <v>12.0807</v>
      </c>
      <c r="S2277" s="12">
        <f t="shared" si="464"/>
        <v>0</v>
      </c>
      <c r="T2277" s="12">
        <f t="shared" si="465"/>
        <v>0</v>
      </c>
      <c r="U2277" s="12">
        <f t="shared" si="466"/>
        <v>0</v>
      </c>
      <c r="V2277" s="13" t="str">
        <f t="shared" ca="1" si="467"/>
        <v>Greater Than 8 Weeks Old</v>
      </c>
    </row>
    <row r="2278" spans="1:22" x14ac:dyDescent="0.35">
      <c r="A2278" s="2" t="s">
        <v>165</v>
      </c>
      <c r="B2278" s="5">
        <v>43704</v>
      </c>
      <c r="C2278" s="5" t="s">
        <v>375</v>
      </c>
      <c r="D2278" s="5" t="s">
        <v>382</v>
      </c>
      <c r="E2278" s="6">
        <v>27</v>
      </c>
      <c r="F2278" s="3">
        <v>350.73</v>
      </c>
      <c r="G2278" s="3">
        <v>86.4</v>
      </c>
      <c r="H2278" s="8">
        <f t="shared" si="455"/>
        <v>3.2</v>
      </c>
      <c r="I2278" s="3">
        <v>264.33</v>
      </c>
      <c r="J2278" s="4">
        <v>0.75</v>
      </c>
      <c r="K2278" s="2" t="str">
        <f t="shared" si="456"/>
        <v>Tuesday</v>
      </c>
      <c r="L2278" s="5">
        <f t="shared" si="457"/>
        <v>43707</v>
      </c>
      <c r="M2278" s="2" t="str">
        <f t="shared" si="458"/>
        <v>Friday</v>
      </c>
      <c r="N2278" s="2" t="str">
        <f t="shared" si="459"/>
        <v>Friday</v>
      </c>
      <c r="O2278" s="12">
        <f t="shared" si="460"/>
        <v>17.5365</v>
      </c>
      <c r="P2278" s="11" t="str">
        <f t="shared" si="461"/>
        <v>Low Cost per Unit</v>
      </c>
      <c r="Q2278" s="12">
        <f t="shared" si="462"/>
        <v>0</v>
      </c>
      <c r="R2278" s="12">
        <f t="shared" si="463"/>
        <v>10.5219</v>
      </c>
      <c r="S2278" s="12">
        <f t="shared" si="464"/>
        <v>0</v>
      </c>
      <c r="T2278" s="12">
        <f t="shared" si="465"/>
        <v>0</v>
      </c>
      <c r="U2278" s="12">
        <f t="shared" si="466"/>
        <v>0</v>
      </c>
      <c r="V2278" s="13" t="str">
        <f t="shared" ca="1" si="467"/>
        <v>Greater Than 8 Weeks Old</v>
      </c>
    </row>
    <row r="2279" spans="1:22" x14ac:dyDescent="0.35">
      <c r="A2279" s="2" t="s">
        <v>165</v>
      </c>
      <c r="B2279" s="5">
        <v>43705</v>
      </c>
      <c r="C2279" s="5" t="s">
        <v>375</v>
      </c>
      <c r="D2279" s="5" t="s">
        <v>382</v>
      </c>
      <c r="E2279" s="6">
        <v>31</v>
      </c>
      <c r="F2279" s="3">
        <v>402.69</v>
      </c>
      <c r="G2279" s="3">
        <v>99.2</v>
      </c>
      <c r="H2279" s="8">
        <f t="shared" si="455"/>
        <v>3.2</v>
      </c>
      <c r="I2279" s="3">
        <v>303.49</v>
      </c>
      <c r="J2279" s="4">
        <v>0.75</v>
      </c>
      <c r="K2279" s="2" t="str">
        <f t="shared" si="456"/>
        <v>Wednesday</v>
      </c>
      <c r="L2279" s="5">
        <f t="shared" si="457"/>
        <v>43708</v>
      </c>
      <c r="M2279" s="2" t="str">
        <f t="shared" si="458"/>
        <v>Saturday</v>
      </c>
      <c r="N2279" s="2" t="str">
        <f t="shared" si="459"/>
        <v>Saturday</v>
      </c>
      <c r="O2279" s="12">
        <f t="shared" si="460"/>
        <v>0</v>
      </c>
      <c r="P2279" s="11" t="str">
        <f t="shared" si="461"/>
        <v>Low Cost per Unit</v>
      </c>
      <c r="Q2279" s="12">
        <f t="shared" si="462"/>
        <v>0</v>
      </c>
      <c r="R2279" s="12">
        <f t="shared" si="463"/>
        <v>12.0807</v>
      </c>
      <c r="S2279" s="12">
        <f t="shared" si="464"/>
        <v>0</v>
      </c>
      <c r="T2279" s="12">
        <f t="shared" si="465"/>
        <v>0</v>
      </c>
      <c r="U2279" s="12">
        <f t="shared" si="466"/>
        <v>0</v>
      </c>
      <c r="V2279" s="13" t="str">
        <f t="shared" ca="1" si="467"/>
        <v>Greater Than 8 Weeks Old</v>
      </c>
    </row>
    <row r="2280" spans="1:22" x14ac:dyDescent="0.35">
      <c r="A2280" s="2" t="s">
        <v>165</v>
      </c>
      <c r="B2280" s="5">
        <v>43706</v>
      </c>
      <c r="C2280" s="5" t="s">
        <v>375</v>
      </c>
      <c r="D2280" s="5" t="s">
        <v>382</v>
      </c>
      <c r="E2280" s="6">
        <v>29</v>
      </c>
      <c r="F2280" s="3">
        <v>403.74</v>
      </c>
      <c r="G2280" s="3">
        <v>92.8</v>
      </c>
      <c r="H2280" s="8">
        <f t="shared" si="455"/>
        <v>3.1999999999999997</v>
      </c>
      <c r="I2280" s="3">
        <v>310.94</v>
      </c>
      <c r="J2280" s="4">
        <v>0.77</v>
      </c>
      <c r="K2280" s="2" t="str">
        <f t="shared" si="456"/>
        <v>Thursday</v>
      </c>
      <c r="L2280" s="5">
        <f t="shared" si="457"/>
        <v>43709</v>
      </c>
      <c r="M2280" s="2" t="str">
        <f t="shared" si="458"/>
        <v>Sunday</v>
      </c>
      <c r="N2280" s="2" t="str">
        <f t="shared" si="459"/>
        <v>Monday</v>
      </c>
      <c r="O2280" s="12">
        <f t="shared" si="460"/>
        <v>0</v>
      </c>
      <c r="P2280" s="11" t="str">
        <f t="shared" si="461"/>
        <v>Low Cost per Unit</v>
      </c>
      <c r="Q2280" s="12">
        <f t="shared" si="462"/>
        <v>0</v>
      </c>
      <c r="R2280" s="12">
        <f t="shared" si="463"/>
        <v>12.1122</v>
      </c>
      <c r="S2280" s="12">
        <f t="shared" si="464"/>
        <v>0</v>
      </c>
      <c r="T2280" s="12">
        <f t="shared" si="465"/>
        <v>0</v>
      </c>
      <c r="U2280" s="12">
        <f t="shared" si="466"/>
        <v>0</v>
      </c>
      <c r="V2280" s="13" t="str">
        <f t="shared" ca="1" si="467"/>
        <v>Greater Than 8 Weeks Old</v>
      </c>
    </row>
    <row r="2281" spans="1:22" x14ac:dyDescent="0.35">
      <c r="A2281" s="2" t="s">
        <v>165</v>
      </c>
      <c r="B2281" s="5">
        <v>43707</v>
      </c>
      <c r="C2281" s="5" t="s">
        <v>375</v>
      </c>
      <c r="D2281" s="5" t="s">
        <v>382</v>
      </c>
      <c r="E2281" s="6">
        <v>4</v>
      </c>
      <c r="F2281" s="3">
        <v>51.96</v>
      </c>
      <c r="G2281" s="3">
        <v>12.8</v>
      </c>
      <c r="H2281" s="8">
        <f t="shared" si="455"/>
        <v>3.2</v>
      </c>
      <c r="I2281" s="3">
        <v>39.159999999999997</v>
      </c>
      <c r="J2281" s="4">
        <v>0.75</v>
      </c>
      <c r="K2281" s="2" t="str">
        <f t="shared" si="456"/>
        <v>Friday</v>
      </c>
      <c r="L2281" s="5">
        <f t="shared" si="457"/>
        <v>43710</v>
      </c>
      <c r="M2281" s="2" t="str">
        <f t="shared" si="458"/>
        <v>Monday</v>
      </c>
      <c r="N2281" s="2" t="str">
        <f t="shared" si="459"/>
        <v>Monday</v>
      </c>
      <c r="O2281" s="12">
        <f t="shared" si="460"/>
        <v>0</v>
      </c>
      <c r="P2281" s="11" t="str">
        <f t="shared" si="461"/>
        <v>Low Cost per Unit</v>
      </c>
      <c r="Q2281" s="12">
        <f t="shared" si="462"/>
        <v>0</v>
      </c>
      <c r="R2281" s="12">
        <f t="shared" si="463"/>
        <v>1.5588</v>
      </c>
      <c r="S2281" s="12">
        <f t="shared" si="464"/>
        <v>0</v>
      </c>
      <c r="T2281" s="12">
        <f t="shared" si="465"/>
        <v>0</v>
      </c>
      <c r="U2281" s="12">
        <f t="shared" si="466"/>
        <v>0</v>
      </c>
      <c r="V2281" s="13" t="str">
        <f t="shared" ca="1" si="467"/>
        <v>Greater Than 8 Weeks Old</v>
      </c>
    </row>
    <row r="2282" spans="1:22" x14ac:dyDescent="0.35">
      <c r="A2282" s="2" t="s">
        <v>165</v>
      </c>
      <c r="B2282" s="5">
        <v>43708</v>
      </c>
      <c r="C2282" s="5" t="s">
        <v>375</v>
      </c>
      <c r="D2282" s="5" t="s">
        <v>382</v>
      </c>
      <c r="E2282" s="6">
        <v>1</v>
      </c>
      <c r="F2282" s="3">
        <v>22</v>
      </c>
      <c r="G2282" s="3">
        <v>3.2</v>
      </c>
      <c r="H2282" s="8">
        <f t="shared" si="455"/>
        <v>3.2</v>
      </c>
      <c r="I2282" s="3">
        <v>18.8</v>
      </c>
      <c r="J2282" s="4">
        <v>0.85</v>
      </c>
      <c r="K2282" s="2" t="str">
        <f t="shared" si="456"/>
        <v>Saturday</v>
      </c>
      <c r="L2282" s="5">
        <f t="shared" si="457"/>
        <v>43711</v>
      </c>
      <c r="M2282" s="2" t="str">
        <f t="shared" si="458"/>
        <v>Tuesday</v>
      </c>
      <c r="N2282" s="2" t="str">
        <f t="shared" si="459"/>
        <v>Tuesday</v>
      </c>
      <c r="O2282" s="12">
        <f t="shared" si="460"/>
        <v>0</v>
      </c>
      <c r="P2282" s="11" t="str">
        <f t="shared" si="461"/>
        <v>Low Cost per Unit</v>
      </c>
      <c r="Q2282" s="12">
        <f t="shared" si="462"/>
        <v>0</v>
      </c>
      <c r="R2282" s="12">
        <f t="shared" si="463"/>
        <v>0</v>
      </c>
      <c r="S2282" s="12">
        <f t="shared" si="464"/>
        <v>0</v>
      </c>
      <c r="T2282" s="12">
        <f t="shared" si="465"/>
        <v>0</v>
      </c>
      <c r="U2282" s="12">
        <f t="shared" si="466"/>
        <v>0</v>
      </c>
      <c r="V2282" s="13" t="str">
        <f t="shared" ca="1" si="467"/>
        <v>Greater Than 8 Weeks Old</v>
      </c>
    </row>
    <row r="2283" spans="1:22" x14ac:dyDescent="0.35">
      <c r="A2283" s="2" t="s">
        <v>248</v>
      </c>
      <c r="B2283" s="5">
        <v>43679</v>
      </c>
      <c r="C2283" s="5" t="s">
        <v>375</v>
      </c>
      <c r="D2283" s="5" t="s">
        <v>382</v>
      </c>
      <c r="E2283" s="6">
        <v>2</v>
      </c>
      <c r="F2283" s="3">
        <v>50</v>
      </c>
      <c r="G2283" s="3">
        <v>13.5</v>
      </c>
      <c r="H2283" s="8">
        <f t="shared" si="455"/>
        <v>6.75</v>
      </c>
      <c r="I2283" s="3">
        <v>36.5</v>
      </c>
      <c r="J2283" s="4">
        <v>0.73</v>
      </c>
      <c r="K2283" s="2" t="str">
        <f t="shared" si="456"/>
        <v>Friday</v>
      </c>
      <c r="L2283" s="5">
        <f t="shared" si="457"/>
        <v>43682</v>
      </c>
      <c r="M2283" s="2" t="str">
        <f t="shared" si="458"/>
        <v>Monday</v>
      </c>
      <c r="N2283" s="2" t="str">
        <f t="shared" si="459"/>
        <v>Monday</v>
      </c>
      <c r="O2283" s="12">
        <f t="shared" si="460"/>
        <v>0</v>
      </c>
      <c r="P2283" s="11" t="str">
        <f t="shared" si="461"/>
        <v>Low Cost per Unit</v>
      </c>
      <c r="Q2283" s="12">
        <f t="shared" si="462"/>
        <v>0</v>
      </c>
      <c r="R2283" s="12">
        <f t="shared" si="463"/>
        <v>1.5</v>
      </c>
      <c r="S2283" s="12">
        <f t="shared" si="464"/>
        <v>0</v>
      </c>
      <c r="T2283" s="12">
        <f t="shared" si="465"/>
        <v>0</v>
      </c>
      <c r="U2283" s="12">
        <f t="shared" si="466"/>
        <v>0</v>
      </c>
      <c r="V2283" s="13" t="str">
        <f t="shared" ca="1" si="467"/>
        <v>Greater Than 8 Weeks Old</v>
      </c>
    </row>
    <row r="2284" spans="1:22" x14ac:dyDescent="0.35">
      <c r="A2284" s="2" t="s">
        <v>248</v>
      </c>
      <c r="B2284" s="5">
        <v>43680</v>
      </c>
      <c r="C2284" s="5" t="s">
        <v>375</v>
      </c>
      <c r="D2284" s="5" t="s">
        <v>382</v>
      </c>
      <c r="E2284" s="6">
        <v>6</v>
      </c>
      <c r="F2284" s="3">
        <v>150</v>
      </c>
      <c r="G2284" s="3">
        <v>40.5</v>
      </c>
      <c r="H2284" s="8">
        <f t="shared" si="455"/>
        <v>6.75</v>
      </c>
      <c r="I2284" s="3">
        <v>109.5</v>
      </c>
      <c r="J2284" s="4">
        <v>0.73</v>
      </c>
      <c r="K2284" s="2" t="str">
        <f t="shared" si="456"/>
        <v>Saturday</v>
      </c>
      <c r="L2284" s="5">
        <f t="shared" si="457"/>
        <v>43683</v>
      </c>
      <c r="M2284" s="2" t="str">
        <f t="shared" si="458"/>
        <v>Tuesday</v>
      </c>
      <c r="N2284" s="2" t="str">
        <f t="shared" si="459"/>
        <v>Tuesday</v>
      </c>
      <c r="O2284" s="12">
        <f t="shared" si="460"/>
        <v>0</v>
      </c>
      <c r="P2284" s="11" t="str">
        <f t="shared" si="461"/>
        <v>Low Cost per Unit</v>
      </c>
      <c r="Q2284" s="12">
        <f t="shared" si="462"/>
        <v>0</v>
      </c>
      <c r="R2284" s="12">
        <f t="shared" si="463"/>
        <v>4.5</v>
      </c>
      <c r="S2284" s="12">
        <f t="shared" si="464"/>
        <v>0</v>
      </c>
      <c r="T2284" s="12">
        <f t="shared" si="465"/>
        <v>0</v>
      </c>
      <c r="U2284" s="12">
        <f t="shared" si="466"/>
        <v>0</v>
      </c>
      <c r="V2284" s="13" t="str">
        <f t="shared" ca="1" si="467"/>
        <v>Greater Than 8 Weeks Old</v>
      </c>
    </row>
    <row r="2285" spans="1:22" x14ac:dyDescent="0.35">
      <c r="A2285" s="2" t="s">
        <v>248</v>
      </c>
      <c r="B2285" s="5">
        <v>43681</v>
      </c>
      <c r="C2285" s="5" t="s">
        <v>375</v>
      </c>
      <c r="D2285" s="5" t="s">
        <v>382</v>
      </c>
      <c r="E2285" s="6">
        <v>2</v>
      </c>
      <c r="F2285" s="3">
        <v>50</v>
      </c>
      <c r="G2285" s="3">
        <v>13.5</v>
      </c>
      <c r="H2285" s="8">
        <f t="shared" si="455"/>
        <v>6.75</v>
      </c>
      <c r="I2285" s="3">
        <v>36.5</v>
      </c>
      <c r="J2285" s="4">
        <v>0.73</v>
      </c>
      <c r="K2285" s="2" t="str">
        <f t="shared" si="456"/>
        <v>Sunday</v>
      </c>
      <c r="L2285" s="5">
        <f t="shared" si="457"/>
        <v>43684</v>
      </c>
      <c r="M2285" s="2" t="str">
        <f t="shared" si="458"/>
        <v>Wednesday</v>
      </c>
      <c r="N2285" s="2" t="str">
        <f t="shared" si="459"/>
        <v>Wednesday</v>
      </c>
      <c r="O2285" s="12">
        <f t="shared" si="460"/>
        <v>0</v>
      </c>
      <c r="P2285" s="11" t="str">
        <f t="shared" si="461"/>
        <v>Low Cost per Unit</v>
      </c>
      <c r="Q2285" s="12">
        <f t="shared" si="462"/>
        <v>0</v>
      </c>
      <c r="R2285" s="12">
        <f t="shared" si="463"/>
        <v>1.5</v>
      </c>
      <c r="S2285" s="12">
        <f t="shared" si="464"/>
        <v>0</v>
      </c>
      <c r="T2285" s="12">
        <f t="shared" si="465"/>
        <v>0</v>
      </c>
      <c r="U2285" s="12">
        <f t="shared" si="466"/>
        <v>0</v>
      </c>
      <c r="V2285" s="13" t="str">
        <f t="shared" ca="1" si="467"/>
        <v>Greater Than 8 Weeks Old</v>
      </c>
    </row>
    <row r="2286" spans="1:22" x14ac:dyDescent="0.35">
      <c r="A2286" s="2" t="s">
        <v>248</v>
      </c>
      <c r="B2286" s="5">
        <v>43683</v>
      </c>
      <c r="C2286" s="5" t="s">
        <v>375</v>
      </c>
      <c r="D2286" s="5" t="s">
        <v>382</v>
      </c>
      <c r="E2286" s="6">
        <v>1</v>
      </c>
      <c r="F2286" s="3">
        <v>9.99</v>
      </c>
      <c r="G2286" s="3">
        <v>6.75</v>
      </c>
      <c r="H2286" s="8">
        <f t="shared" si="455"/>
        <v>6.75</v>
      </c>
      <c r="I2286" s="3">
        <v>3.24</v>
      </c>
      <c r="J2286" s="4">
        <v>0.32</v>
      </c>
      <c r="K2286" s="2" t="str">
        <f t="shared" si="456"/>
        <v>Tuesday</v>
      </c>
      <c r="L2286" s="5">
        <f t="shared" si="457"/>
        <v>43686</v>
      </c>
      <c r="M2286" s="2" t="str">
        <f t="shared" si="458"/>
        <v>Friday</v>
      </c>
      <c r="N2286" s="2" t="str">
        <f t="shared" si="459"/>
        <v>Friday</v>
      </c>
      <c r="O2286" s="12">
        <f t="shared" si="460"/>
        <v>0.49950000000000006</v>
      </c>
      <c r="P2286" s="11" t="str">
        <f t="shared" si="461"/>
        <v>Low Cost per Unit</v>
      </c>
      <c r="Q2286" s="12">
        <f t="shared" si="462"/>
        <v>0</v>
      </c>
      <c r="R2286" s="12">
        <f t="shared" si="463"/>
        <v>0</v>
      </c>
      <c r="S2286" s="12">
        <f t="shared" si="464"/>
        <v>0</v>
      </c>
      <c r="T2286" s="12">
        <f t="shared" si="465"/>
        <v>0</v>
      </c>
      <c r="U2286" s="12">
        <f t="shared" si="466"/>
        <v>0</v>
      </c>
      <c r="V2286" s="13" t="str">
        <f t="shared" ca="1" si="467"/>
        <v>Greater Than 8 Weeks Old</v>
      </c>
    </row>
    <row r="2287" spans="1:22" x14ac:dyDescent="0.35">
      <c r="A2287" s="2" t="s">
        <v>248</v>
      </c>
      <c r="B2287" s="5">
        <v>43684</v>
      </c>
      <c r="C2287" s="5" t="s">
        <v>375</v>
      </c>
      <c r="D2287" s="5" t="s">
        <v>382</v>
      </c>
      <c r="E2287" s="6">
        <v>114</v>
      </c>
      <c r="F2287" s="3">
        <v>1138.8599999999999</v>
      </c>
      <c r="G2287" s="3">
        <v>769.5</v>
      </c>
      <c r="H2287" s="8">
        <f t="shared" si="455"/>
        <v>6.75</v>
      </c>
      <c r="I2287" s="3">
        <v>369.36</v>
      </c>
      <c r="J2287" s="4">
        <v>0.32</v>
      </c>
      <c r="K2287" s="2" t="str">
        <f t="shared" si="456"/>
        <v>Wednesday</v>
      </c>
      <c r="L2287" s="5">
        <f t="shared" si="457"/>
        <v>43687</v>
      </c>
      <c r="M2287" s="2" t="str">
        <f t="shared" si="458"/>
        <v>Saturday</v>
      </c>
      <c r="N2287" s="2" t="str">
        <f t="shared" si="459"/>
        <v>Saturday</v>
      </c>
      <c r="O2287" s="12">
        <f t="shared" si="460"/>
        <v>0</v>
      </c>
      <c r="P2287" s="11" t="str">
        <f t="shared" si="461"/>
        <v>Low Cost per Unit</v>
      </c>
      <c r="Q2287" s="12">
        <f t="shared" si="462"/>
        <v>0</v>
      </c>
      <c r="R2287" s="12">
        <f t="shared" si="463"/>
        <v>34.165799999999997</v>
      </c>
      <c r="S2287" s="12">
        <f t="shared" si="464"/>
        <v>0</v>
      </c>
      <c r="T2287" s="12">
        <f t="shared" si="465"/>
        <v>0</v>
      </c>
      <c r="U2287" s="12">
        <f t="shared" si="466"/>
        <v>0</v>
      </c>
      <c r="V2287" s="13" t="str">
        <f t="shared" ca="1" si="467"/>
        <v>Greater Than 8 Weeks Old</v>
      </c>
    </row>
    <row r="2288" spans="1:22" x14ac:dyDescent="0.35">
      <c r="A2288" s="2" t="s">
        <v>248</v>
      </c>
      <c r="B2288" s="5">
        <v>43685</v>
      </c>
      <c r="C2288" s="5" t="s">
        <v>375</v>
      </c>
      <c r="D2288" s="5" t="s">
        <v>382</v>
      </c>
      <c r="E2288" s="6">
        <v>58</v>
      </c>
      <c r="F2288" s="3">
        <v>579.41999999999996</v>
      </c>
      <c r="G2288" s="3">
        <v>391.5</v>
      </c>
      <c r="H2288" s="8">
        <f t="shared" si="455"/>
        <v>6.75</v>
      </c>
      <c r="I2288" s="3">
        <v>187.92</v>
      </c>
      <c r="J2288" s="4">
        <v>0.32</v>
      </c>
      <c r="K2288" s="2" t="str">
        <f t="shared" si="456"/>
        <v>Thursday</v>
      </c>
      <c r="L2288" s="5">
        <f t="shared" si="457"/>
        <v>43688</v>
      </c>
      <c r="M2288" s="2" t="str">
        <f t="shared" si="458"/>
        <v>Sunday</v>
      </c>
      <c r="N2288" s="2" t="str">
        <f t="shared" si="459"/>
        <v>Monday</v>
      </c>
      <c r="O2288" s="12">
        <f t="shared" si="460"/>
        <v>0</v>
      </c>
      <c r="P2288" s="11" t="str">
        <f t="shared" si="461"/>
        <v>Low Cost per Unit</v>
      </c>
      <c r="Q2288" s="12">
        <f t="shared" si="462"/>
        <v>0</v>
      </c>
      <c r="R2288" s="12">
        <f t="shared" si="463"/>
        <v>17.382599999999996</v>
      </c>
      <c r="S2288" s="12">
        <f t="shared" si="464"/>
        <v>0</v>
      </c>
      <c r="T2288" s="12">
        <f t="shared" si="465"/>
        <v>0</v>
      </c>
      <c r="U2288" s="12">
        <f t="shared" si="466"/>
        <v>0</v>
      </c>
      <c r="V2288" s="13" t="str">
        <f t="shared" ca="1" si="467"/>
        <v>Greater Than 8 Weeks Old</v>
      </c>
    </row>
    <row r="2289" spans="1:22" x14ac:dyDescent="0.35">
      <c r="A2289" s="2" t="s">
        <v>248</v>
      </c>
      <c r="B2289" s="5">
        <v>43686</v>
      </c>
      <c r="C2289" s="5" t="s">
        <v>375</v>
      </c>
      <c r="D2289" s="5" t="s">
        <v>382</v>
      </c>
      <c r="E2289" s="6">
        <v>45</v>
      </c>
      <c r="F2289" s="3">
        <v>449.55</v>
      </c>
      <c r="G2289" s="3">
        <v>303.75</v>
      </c>
      <c r="H2289" s="8">
        <f t="shared" si="455"/>
        <v>6.75</v>
      </c>
      <c r="I2289" s="3">
        <v>145.80000000000001</v>
      </c>
      <c r="J2289" s="4">
        <v>0.32</v>
      </c>
      <c r="K2289" s="2" t="str">
        <f t="shared" si="456"/>
        <v>Friday</v>
      </c>
      <c r="L2289" s="5">
        <f t="shared" si="457"/>
        <v>43689</v>
      </c>
      <c r="M2289" s="2" t="str">
        <f t="shared" si="458"/>
        <v>Monday</v>
      </c>
      <c r="N2289" s="2" t="str">
        <f t="shared" si="459"/>
        <v>Monday</v>
      </c>
      <c r="O2289" s="12">
        <f t="shared" si="460"/>
        <v>0</v>
      </c>
      <c r="P2289" s="11" t="str">
        <f t="shared" si="461"/>
        <v>Low Cost per Unit</v>
      </c>
      <c r="Q2289" s="12">
        <f t="shared" si="462"/>
        <v>0</v>
      </c>
      <c r="R2289" s="12">
        <f t="shared" si="463"/>
        <v>13.486499999999999</v>
      </c>
      <c r="S2289" s="12">
        <f t="shared" si="464"/>
        <v>0</v>
      </c>
      <c r="T2289" s="12">
        <f t="shared" si="465"/>
        <v>0</v>
      </c>
      <c r="U2289" s="12">
        <f t="shared" si="466"/>
        <v>0</v>
      </c>
      <c r="V2289" s="13" t="str">
        <f t="shared" ca="1" si="467"/>
        <v>Greater Than 8 Weeks Old</v>
      </c>
    </row>
    <row r="2290" spans="1:22" x14ac:dyDescent="0.35">
      <c r="A2290" s="2" t="s">
        <v>248</v>
      </c>
      <c r="B2290" s="5">
        <v>43687</v>
      </c>
      <c r="C2290" s="5" t="s">
        <v>375</v>
      </c>
      <c r="D2290" s="5" t="s">
        <v>382</v>
      </c>
      <c r="E2290" s="6">
        <v>65</v>
      </c>
      <c r="F2290" s="3">
        <v>649.35</v>
      </c>
      <c r="G2290" s="3">
        <v>438.75</v>
      </c>
      <c r="H2290" s="8">
        <f t="shared" si="455"/>
        <v>6.75</v>
      </c>
      <c r="I2290" s="3">
        <v>210.6</v>
      </c>
      <c r="J2290" s="4">
        <v>0.32</v>
      </c>
      <c r="K2290" s="2" t="str">
        <f t="shared" si="456"/>
        <v>Saturday</v>
      </c>
      <c r="L2290" s="5">
        <f t="shared" si="457"/>
        <v>43690</v>
      </c>
      <c r="M2290" s="2" t="str">
        <f t="shared" si="458"/>
        <v>Tuesday</v>
      </c>
      <c r="N2290" s="2" t="str">
        <f t="shared" si="459"/>
        <v>Tuesday</v>
      </c>
      <c r="O2290" s="12">
        <f t="shared" si="460"/>
        <v>0</v>
      </c>
      <c r="P2290" s="11" t="str">
        <f t="shared" si="461"/>
        <v>Low Cost per Unit</v>
      </c>
      <c r="Q2290" s="12">
        <f t="shared" si="462"/>
        <v>0</v>
      </c>
      <c r="R2290" s="12">
        <f t="shared" si="463"/>
        <v>19.480499999999999</v>
      </c>
      <c r="S2290" s="12">
        <f t="shared" si="464"/>
        <v>0</v>
      </c>
      <c r="T2290" s="12">
        <f t="shared" si="465"/>
        <v>0</v>
      </c>
      <c r="U2290" s="12">
        <f t="shared" si="466"/>
        <v>0</v>
      </c>
      <c r="V2290" s="13" t="str">
        <f t="shared" ca="1" si="467"/>
        <v>Greater Than 8 Weeks Old</v>
      </c>
    </row>
    <row r="2291" spans="1:22" x14ac:dyDescent="0.35">
      <c r="A2291" s="2" t="s">
        <v>248</v>
      </c>
      <c r="B2291" s="5">
        <v>43688</v>
      </c>
      <c r="C2291" s="5" t="s">
        <v>375</v>
      </c>
      <c r="D2291" s="5" t="s">
        <v>382</v>
      </c>
      <c r="E2291" s="6">
        <v>32</v>
      </c>
      <c r="F2291" s="3">
        <v>319.68</v>
      </c>
      <c r="G2291" s="3">
        <v>216</v>
      </c>
      <c r="H2291" s="8">
        <f t="shared" si="455"/>
        <v>6.75</v>
      </c>
      <c r="I2291" s="3">
        <v>103.68</v>
      </c>
      <c r="J2291" s="4">
        <v>0.32</v>
      </c>
      <c r="K2291" s="2" t="str">
        <f t="shared" si="456"/>
        <v>Sunday</v>
      </c>
      <c r="L2291" s="5">
        <f t="shared" si="457"/>
        <v>43691</v>
      </c>
      <c r="M2291" s="2" t="str">
        <f t="shared" si="458"/>
        <v>Wednesday</v>
      </c>
      <c r="N2291" s="2" t="str">
        <f t="shared" si="459"/>
        <v>Wednesday</v>
      </c>
      <c r="O2291" s="12">
        <f t="shared" si="460"/>
        <v>0</v>
      </c>
      <c r="P2291" s="11" t="str">
        <f t="shared" si="461"/>
        <v>Low Cost per Unit</v>
      </c>
      <c r="Q2291" s="12">
        <f t="shared" si="462"/>
        <v>0</v>
      </c>
      <c r="R2291" s="12">
        <f t="shared" si="463"/>
        <v>9.5904000000000007</v>
      </c>
      <c r="S2291" s="12">
        <f t="shared" si="464"/>
        <v>0</v>
      </c>
      <c r="T2291" s="12">
        <f t="shared" si="465"/>
        <v>0</v>
      </c>
      <c r="U2291" s="12">
        <f t="shared" si="466"/>
        <v>0</v>
      </c>
      <c r="V2291" s="13" t="str">
        <f t="shared" ca="1" si="467"/>
        <v>Greater Than 8 Weeks Old</v>
      </c>
    </row>
    <row r="2292" spans="1:22" x14ac:dyDescent="0.35">
      <c r="A2292" s="2" t="s">
        <v>248</v>
      </c>
      <c r="B2292" s="5">
        <v>43689</v>
      </c>
      <c r="C2292" s="5" t="s">
        <v>375</v>
      </c>
      <c r="D2292" s="5" t="s">
        <v>382</v>
      </c>
      <c r="E2292" s="6">
        <v>33</v>
      </c>
      <c r="F2292" s="3">
        <v>329.67</v>
      </c>
      <c r="G2292" s="3">
        <v>222.75</v>
      </c>
      <c r="H2292" s="8">
        <f t="shared" si="455"/>
        <v>6.75</v>
      </c>
      <c r="I2292" s="3">
        <v>106.92</v>
      </c>
      <c r="J2292" s="4">
        <v>0.32</v>
      </c>
      <c r="K2292" s="2" t="str">
        <f t="shared" si="456"/>
        <v>Monday</v>
      </c>
      <c r="L2292" s="5">
        <f t="shared" si="457"/>
        <v>43692</v>
      </c>
      <c r="M2292" s="2" t="str">
        <f t="shared" si="458"/>
        <v>Thursday</v>
      </c>
      <c r="N2292" s="2" t="str">
        <f t="shared" si="459"/>
        <v>Thursday</v>
      </c>
      <c r="O2292" s="12">
        <f t="shared" si="460"/>
        <v>0</v>
      </c>
      <c r="P2292" s="11" t="str">
        <f t="shared" si="461"/>
        <v>Low Cost per Unit</v>
      </c>
      <c r="Q2292" s="12">
        <f t="shared" si="462"/>
        <v>0</v>
      </c>
      <c r="R2292" s="12">
        <f t="shared" si="463"/>
        <v>9.8901000000000003</v>
      </c>
      <c r="S2292" s="12">
        <f t="shared" si="464"/>
        <v>0</v>
      </c>
      <c r="T2292" s="12">
        <f t="shared" si="465"/>
        <v>0</v>
      </c>
      <c r="U2292" s="12">
        <f t="shared" si="466"/>
        <v>0</v>
      </c>
      <c r="V2292" s="13" t="str">
        <f t="shared" ca="1" si="467"/>
        <v>Greater Than 8 Weeks Old</v>
      </c>
    </row>
    <row r="2293" spans="1:22" x14ac:dyDescent="0.35">
      <c r="A2293" s="2" t="s">
        <v>248</v>
      </c>
      <c r="B2293" s="5">
        <v>43690</v>
      </c>
      <c r="C2293" s="5" t="s">
        <v>375</v>
      </c>
      <c r="D2293" s="5" t="s">
        <v>382</v>
      </c>
      <c r="E2293" s="6">
        <v>24</v>
      </c>
      <c r="F2293" s="3">
        <v>239.76</v>
      </c>
      <c r="G2293" s="3">
        <v>162</v>
      </c>
      <c r="H2293" s="8">
        <f t="shared" si="455"/>
        <v>6.75</v>
      </c>
      <c r="I2293" s="3">
        <v>77.760000000000005</v>
      </c>
      <c r="J2293" s="4">
        <v>0.32</v>
      </c>
      <c r="K2293" s="2" t="str">
        <f t="shared" si="456"/>
        <v>Tuesday</v>
      </c>
      <c r="L2293" s="5">
        <f t="shared" si="457"/>
        <v>43693</v>
      </c>
      <c r="M2293" s="2" t="str">
        <f t="shared" si="458"/>
        <v>Friday</v>
      </c>
      <c r="N2293" s="2" t="str">
        <f t="shared" si="459"/>
        <v>Friday</v>
      </c>
      <c r="O2293" s="12">
        <f t="shared" si="460"/>
        <v>11.988</v>
      </c>
      <c r="P2293" s="11" t="str">
        <f t="shared" si="461"/>
        <v>Low Cost per Unit</v>
      </c>
      <c r="Q2293" s="12">
        <f t="shared" si="462"/>
        <v>0</v>
      </c>
      <c r="R2293" s="12">
        <f t="shared" si="463"/>
        <v>7.1927999999999992</v>
      </c>
      <c r="S2293" s="12">
        <f t="shared" si="464"/>
        <v>0</v>
      </c>
      <c r="T2293" s="12">
        <f t="shared" si="465"/>
        <v>0</v>
      </c>
      <c r="U2293" s="12">
        <f t="shared" si="466"/>
        <v>0</v>
      </c>
      <c r="V2293" s="13" t="str">
        <f t="shared" ca="1" si="467"/>
        <v>Greater Than 8 Weeks Old</v>
      </c>
    </row>
    <row r="2294" spans="1:22" x14ac:dyDescent="0.35">
      <c r="A2294" s="2" t="s">
        <v>248</v>
      </c>
      <c r="B2294" s="5">
        <v>43691</v>
      </c>
      <c r="C2294" s="5" t="s">
        <v>375</v>
      </c>
      <c r="D2294" s="5" t="s">
        <v>382</v>
      </c>
      <c r="E2294" s="6">
        <v>25</v>
      </c>
      <c r="F2294" s="3">
        <v>249.75</v>
      </c>
      <c r="G2294" s="3">
        <v>168.75</v>
      </c>
      <c r="H2294" s="8">
        <f t="shared" si="455"/>
        <v>6.75</v>
      </c>
      <c r="I2294" s="3">
        <v>81</v>
      </c>
      <c r="J2294" s="4">
        <v>0.32</v>
      </c>
      <c r="K2294" s="2" t="str">
        <f t="shared" si="456"/>
        <v>Wednesday</v>
      </c>
      <c r="L2294" s="5">
        <f t="shared" si="457"/>
        <v>43694</v>
      </c>
      <c r="M2294" s="2" t="str">
        <f t="shared" si="458"/>
        <v>Saturday</v>
      </c>
      <c r="N2294" s="2" t="str">
        <f t="shared" si="459"/>
        <v>Saturday</v>
      </c>
      <c r="O2294" s="12">
        <f t="shared" si="460"/>
        <v>0</v>
      </c>
      <c r="P2294" s="11" t="str">
        <f t="shared" si="461"/>
        <v>Low Cost per Unit</v>
      </c>
      <c r="Q2294" s="12">
        <f t="shared" si="462"/>
        <v>0</v>
      </c>
      <c r="R2294" s="12">
        <f t="shared" si="463"/>
        <v>7.4924999999999997</v>
      </c>
      <c r="S2294" s="12">
        <f t="shared" si="464"/>
        <v>0</v>
      </c>
      <c r="T2294" s="12">
        <f t="shared" si="465"/>
        <v>0</v>
      </c>
      <c r="U2294" s="12">
        <f t="shared" si="466"/>
        <v>0</v>
      </c>
      <c r="V2294" s="13" t="str">
        <f t="shared" ca="1" si="467"/>
        <v>Greater Than 8 Weeks Old</v>
      </c>
    </row>
    <row r="2295" spans="1:22" x14ac:dyDescent="0.35">
      <c r="A2295" s="2" t="s">
        <v>307</v>
      </c>
      <c r="B2295" s="5">
        <v>43684</v>
      </c>
      <c r="C2295" s="5" t="s">
        <v>386</v>
      </c>
      <c r="D2295" s="5" t="s">
        <v>395</v>
      </c>
      <c r="E2295" s="6">
        <v>15</v>
      </c>
      <c r="F2295" s="3">
        <v>134.85</v>
      </c>
      <c r="G2295" s="3">
        <v>105</v>
      </c>
      <c r="H2295" s="8">
        <f t="shared" si="455"/>
        <v>7</v>
      </c>
      <c r="I2295" s="3">
        <v>29.85</v>
      </c>
      <c r="J2295" s="4">
        <v>0.22</v>
      </c>
      <c r="K2295" s="2" t="str">
        <f t="shared" si="456"/>
        <v>Wednesday</v>
      </c>
      <c r="L2295" s="5">
        <f t="shared" si="457"/>
        <v>43687</v>
      </c>
      <c r="M2295" s="2" t="str">
        <f t="shared" si="458"/>
        <v>Saturday</v>
      </c>
      <c r="N2295" s="2" t="str">
        <f t="shared" si="459"/>
        <v>Saturday</v>
      </c>
      <c r="O2295" s="12">
        <f t="shared" si="460"/>
        <v>0</v>
      </c>
      <c r="P2295" s="11" t="str">
        <f t="shared" si="461"/>
        <v>Low Cost per Unit</v>
      </c>
      <c r="Q2295" s="12">
        <f t="shared" si="462"/>
        <v>0</v>
      </c>
      <c r="R2295" s="12">
        <f t="shared" si="463"/>
        <v>4.0454999999999997</v>
      </c>
      <c r="S2295" s="12">
        <f t="shared" si="464"/>
        <v>0</v>
      </c>
      <c r="T2295" s="12">
        <f t="shared" si="465"/>
        <v>0</v>
      </c>
      <c r="U2295" s="12">
        <f t="shared" si="466"/>
        <v>0</v>
      </c>
      <c r="V2295" s="13" t="str">
        <f t="shared" ca="1" si="467"/>
        <v>Greater Than 8 Weeks Old</v>
      </c>
    </row>
    <row r="2296" spans="1:22" x14ac:dyDescent="0.35">
      <c r="A2296" s="2" t="s">
        <v>307</v>
      </c>
      <c r="B2296" s="5">
        <v>43685</v>
      </c>
      <c r="C2296" s="5" t="s">
        <v>386</v>
      </c>
      <c r="D2296" s="5" t="s">
        <v>395</v>
      </c>
      <c r="E2296" s="6">
        <v>15</v>
      </c>
      <c r="F2296" s="3">
        <v>134.85</v>
      </c>
      <c r="G2296" s="3">
        <v>105</v>
      </c>
      <c r="H2296" s="8">
        <f t="shared" si="455"/>
        <v>7</v>
      </c>
      <c r="I2296" s="3">
        <v>29.85</v>
      </c>
      <c r="J2296" s="4">
        <v>0.22</v>
      </c>
      <c r="K2296" s="2" t="str">
        <f t="shared" si="456"/>
        <v>Thursday</v>
      </c>
      <c r="L2296" s="5">
        <f t="shared" si="457"/>
        <v>43688</v>
      </c>
      <c r="M2296" s="2" t="str">
        <f t="shared" si="458"/>
        <v>Sunday</v>
      </c>
      <c r="N2296" s="2" t="str">
        <f t="shared" si="459"/>
        <v>Monday</v>
      </c>
      <c r="O2296" s="12">
        <f t="shared" si="460"/>
        <v>0</v>
      </c>
      <c r="P2296" s="11" t="str">
        <f t="shared" si="461"/>
        <v>Low Cost per Unit</v>
      </c>
      <c r="Q2296" s="12">
        <f t="shared" si="462"/>
        <v>0</v>
      </c>
      <c r="R2296" s="12">
        <f t="shared" si="463"/>
        <v>4.0454999999999997</v>
      </c>
      <c r="S2296" s="12">
        <f t="shared" si="464"/>
        <v>0</v>
      </c>
      <c r="T2296" s="12">
        <f t="shared" si="465"/>
        <v>0</v>
      </c>
      <c r="U2296" s="12">
        <f t="shared" si="466"/>
        <v>0</v>
      </c>
      <c r="V2296" s="13" t="str">
        <f t="shared" ca="1" si="467"/>
        <v>Greater Than 8 Weeks Old</v>
      </c>
    </row>
    <row r="2297" spans="1:22" x14ac:dyDescent="0.35">
      <c r="A2297" s="2" t="s">
        <v>307</v>
      </c>
      <c r="B2297" s="5">
        <v>43686</v>
      </c>
      <c r="C2297" s="5" t="s">
        <v>386</v>
      </c>
      <c r="D2297" s="5" t="s">
        <v>395</v>
      </c>
      <c r="E2297" s="6">
        <v>12</v>
      </c>
      <c r="F2297" s="3">
        <v>107.88</v>
      </c>
      <c r="G2297" s="3">
        <v>84</v>
      </c>
      <c r="H2297" s="8">
        <f t="shared" si="455"/>
        <v>7</v>
      </c>
      <c r="I2297" s="3">
        <v>23.88</v>
      </c>
      <c r="J2297" s="4">
        <v>0.22</v>
      </c>
      <c r="K2297" s="2" t="str">
        <f t="shared" si="456"/>
        <v>Friday</v>
      </c>
      <c r="L2297" s="5">
        <f t="shared" si="457"/>
        <v>43689</v>
      </c>
      <c r="M2297" s="2" t="str">
        <f t="shared" si="458"/>
        <v>Monday</v>
      </c>
      <c r="N2297" s="2" t="str">
        <f t="shared" si="459"/>
        <v>Monday</v>
      </c>
      <c r="O2297" s="12">
        <f t="shared" si="460"/>
        <v>0</v>
      </c>
      <c r="P2297" s="11" t="str">
        <f t="shared" si="461"/>
        <v>Low Cost per Unit</v>
      </c>
      <c r="Q2297" s="12">
        <f t="shared" si="462"/>
        <v>0</v>
      </c>
      <c r="R2297" s="12">
        <f t="shared" si="463"/>
        <v>3.2363999999999997</v>
      </c>
      <c r="S2297" s="12">
        <f t="shared" si="464"/>
        <v>0</v>
      </c>
      <c r="T2297" s="12">
        <f t="shared" si="465"/>
        <v>0</v>
      </c>
      <c r="U2297" s="12">
        <f t="shared" si="466"/>
        <v>0</v>
      </c>
      <c r="V2297" s="13" t="str">
        <f t="shared" ca="1" si="467"/>
        <v>Greater Than 8 Weeks Old</v>
      </c>
    </row>
    <row r="2298" spans="1:22" x14ac:dyDescent="0.35">
      <c r="A2298" s="2" t="s">
        <v>307</v>
      </c>
      <c r="B2298" s="5">
        <v>43687</v>
      </c>
      <c r="C2298" s="5" t="s">
        <v>386</v>
      </c>
      <c r="D2298" s="5" t="s">
        <v>395</v>
      </c>
      <c r="E2298" s="6">
        <v>9</v>
      </c>
      <c r="F2298" s="3">
        <v>80.91</v>
      </c>
      <c r="G2298" s="3">
        <v>63</v>
      </c>
      <c r="H2298" s="8">
        <f t="shared" si="455"/>
        <v>7</v>
      </c>
      <c r="I2298" s="3">
        <v>17.91</v>
      </c>
      <c r="J2298" s="4">
        <v>0.22</v>
      </c>
      <c r="K2298" s="2" t="str">
        <f t="shared" si="456"/>
        <v>Saturday</v>
      </c>
      <c r="L2298" s="5">
        <f t="shared" si="457"/>
        <v>43690</v>
      </c>
      <c r="M2298" s="2" t="str">
        <f t="shared" si="458"/>
        <v>Tuesday</v>
      </c>
      <c r="N2298" s="2" t="str">
        <f t="shared" si="459"/>
        <v>Tuesday</v>
      </c>
      <c r="O2298" s="12">
        <f t="shared" si="460"/>
        <v>0</v>
      </c>
      <c r="P2298" s="11" t="str">
        <f t="shared" si="461"/>
        <v>Low Cost per Unit</v>
      </c>
      <c r="Q2298" s="12">
        <f t="shared" si="462"/>
        <v>0</v>
      </c>
      <c r="R2298" s="12">
        <f t="shared" si="463"/>
        <v>2.4272999999999998</v>
      </c>
      <c r="S2298" s="12">
        <f t="shared" si="464"/>
        <v>0</v>
      </c>
      <c r="T2298" s="12">
        <f t="shared" si="465"/>
        <v>0</v>
      </c>
      <c r="U2298" s="12">
        <f t="shared" si="466"/>
        <v>0</v>
      </c>
      <c r="V2298" s="13" t="str">
        <f t="shared" ca="1" si="467"/>
        <v>Greater Than 8 Weeks Old</v>
      </c>
    </row>
    <row r="2299" spans="1:22" x14ac:dyDescent="0.35">
      <c r="A2299" s="2" t="s">
        <v>307</v>
      </c>
      <c r="B2299" s="5">
        <v>43688</v>
      </c>
      <c r="C2299" s="5" t="s">
        <v>386</v>
      </c>
      <c r="D2299" s="5" t="s">
        <v>395</v>
      </c>
      <c r="E2299" s="6">
        <v>14</v>
      </c>
      <c r="F2299" s="3">
        <v>125.86</v>
      </c>
      <c r="G2299" s="3">
        <v>98</v>
      </c>
      <c r="H2299" s="8">
        <f t="shared" si="455"/>
        <v>7</v>
      </c>
      <c r="I2299" s="3">
        <v>27.86</v>
      </c>
      <c r="J2299" s="4">
        <v>0.22</v>
      </c>
      <c r="K2299" s="2" t="str">
        <f t="shared" si="456"/>
        <v>Sunday</v>
      </c>
      <c r="L2299" s="5">
        <f t="shared" si="457"/>
        <v>43691</v>
      </c>
      <c r="M2299" s="2" t="str">
        <f t="shared" si="458"/>
        <v>Wednesday</v>
      </c>
      <c r="N2299" s="2" t="str">
        <f t="shared" si="459"/>
        <v>Wednesday</v>
      </c>
      <c r="O2299" s="12">
        <f t="shared" si="460"/>
        <v>0</v>
      </c>
      <c r="P2299" s="11" t="str">
        <f t="shared" si="461"/>
        <v>Low Cost per Unit</v>
      </c>
      <c r="Q2299" s="12">
        <f t="shared" si="462"/>
        <v>0</v>
      </c>
      <c r="R2299" s="12">
        <f t="shared" si="463"/>
        <v>3.7757999999999998</v>
      </c>
      <c r="S2299" s="12">
        <f t="shared" si="464"/>
        <v>0</v>
      </c>
      <c r="T2299" s="12">
        <f t="shared" si="465"/>
        <v>0</v>
      </c>
      <c r="U2299" s="12">
        <f t="shared" si="466"/>
        <v>0</v>
      </c>
      <c r="V2299" s="13" t="str">
        <f t="shared" ca="1" si="467"/>
        <v>Greater Than 8 Weeks Old</v>
      </c>
    </row>
    <row r="2300" spans="1:22" x14ac:dyDescent="0.35">
      <c r="A2300" s="2" t="s">
        <v>307</v>
      </c>
      <c r="B2300" s="5">
        <v>43689</v>
      </c>
      <c r="C2300" s="5" t="s">
        <v>386</v>
      </c>
      <c r="D2300" s="5" t="s">
        <v>395</v>
      </c>
      <c r="E2300" s="6">
        <v>8</v>
      </c>
      <c r="F2300" s="3">
        <v>71.92</v>
      </c>
      <c r="G2300" s="3">
        <v>56</v>
      </c>
      <c r="H2300" s="8">
        <f t="shared" si="455"/>
        <v>7</v>
      </c>
      <c r="I2300" s="3">
        <v>15.92</v>
      </c>
      <c r="J2300" s="4">
        <v>0.22</v>
      </c>
      <c r="K2300" s="2" t="str">
        <f t="shared" si="456"/>
        <v>Monday</v>
      </c>
      <c r="L2300" s="5">
        <f t="shared" si="457"/>
        <v>43692</v>
      </c>
      <c r="M2300" s="2" t="str">
        <f t="shared" si="458"/>
        <v>Thursday</v>
      </c>
      <c r="N2300" s="2" t="str">
        <f t="shared" si="459"/>
        <v>Thursday</v>
      </c>
      <c r="O2300" s="12">
        <f t="shared" si="460"/>
        <v>0</v>
      </c>
      <c r="P2300" s="11" t="str">
        <f t="shared" si="461"/>
        <v>Low Cost per Unit</v>
      </c>
      <c r="Q2300" s="12">
        <f t="shared" si="462"/>
        <v>0</v>
      </c>
      <c r="R2300" s="12">
        <f t="shared" si="463"/>
        <v>2.1576</v>
      </c>
      <c r="S2300" s="12">
        <f t="shared" si="464"/>
        <v>0</v>
      </c>
      <c r="T2300" s="12">
        <f t="shared" si="465"/>
        <v>0</v>
      </c>
      <c r="U2300" s="12">
        <f t="shared" si="466"/>
        <v>0</v>
      </c>
      <c r="V2300" s="13" t="str">
        <f t="shared" ca="1" si="467"/>
        <v>Greater Than 8 Weeks Old</v>
      </c>
    </row>
    <row r="2301" spans="1:22" x14ac:dyDescent="0.35">
      <c r="A2301" s="2" t="s">
        <v>307</v>
      </c>
      <c r="B2301" s="5">
        <v>43690</v>
      </c>
      <c r="C2301" s="5" t="s">
        <v>386</v>
      </c>
      <c r="D2301" s="5" t="s">
        <v>395</v>
      </c>
      <c r="E2301" s="6">
        <v>16</v>
      </c>
      <c r="F2301" s="3">
        <v>143.84</v>
      </c>
      <c r="G2301" s="3">
        <v>112</v>
      </c>
      <c r="H2301" s="8">
        <f t="shared" si="455"/>
        <v>7</v>
      </c>
      <c r="I2301" s="3">
        <v>31.84</v>
      </c>
      <c r="J2301" s="4">
        <v>0.22</v>
      </c>
      <c r="K2301" s="2" t="str">
        <f t="shared" si="456"/>
        <v>Tuesday</v>
      </c>
      <c r="L2301" s="5">
        <f t="shared" si="457"/>
        <v>43693</v>
      </c>
      <c r="M2301" s="2" t="str">
        <f t="shared" si="458"/>
        <v>Friday</v>
      </c>
      <c r="N2301" s="2" t="str">
        <f t="shared" si="459"/>
        <v>Friday</v>
      </c>
      <c r="O2301" s="12">
        <f t="shared" si="460"/>
        <v>7.1920000000000002</v>
      </c>
      <c r="P2301" s="11" t="str">
        <f t="shared" si="461"/>
        <v>Low Cost per Unit</v>
      </c>
      <c r="Q2301" s="12">
        <f t="shared" si="462"/>
        <v>0</v>
      </c>
      <c r="R2301" s="12">
        <f t="shared" si="463"/>
        <v>4.3151999999999999</v>
      </c>
      <c r="S2301" s="12">
        <f t="shared" si="464"/>
        <v>0</v>
      </c>
      <c r="T2301" s="12">
        <f t="shared" si="465"/>
        <v>0</v>
      </c>
      <c r="U2301" s="12">
        <f t="shared" si="466"/>
        <v>0</v>
      </c>
      <c r="V2301" s="13" t="str">
        <f t="shared" ca="1" si="467"/>
        <v>Greater Than 8 Weeks Old</v>
      </c>
    </row>
    <row r="2302" spans="1:22" x14ac:dyDescent="0.35">
      <c r="A2302" s="2" t="s">
        <v>307</v>
      </c>
      <c r="B2302" s="5">
        <v>43691</v>
      </c>
      <c r="C2302" s="5" t="s">
        <v>386</v>
      </c>
      <c r="D2302" s="5" t="s">
        <v>395</v>
      </c>
      <c r="E2302" s="6">
        <v>4</v>
      </c>
      <c r="F2302" s="3">
        <v>35.96</v>
      </c>
      <c r="G2302" s="3">
        <v>28</v>
      </c>
      <c r="H2302" s="8">
        <f t="shared" si="455"/>
        <v>7</v>
      </c>
      <c r="I2302" s="3">
        <v>7.96</v>
      </c>
      <c r="J2302" s="4">
        <v>0.22</v>
      </c>
      <c r="K2302" s="2" t="str">
        <f t="shared" si="456"/>
        <v>Wednesday</v>
      </c>
      <c r="L2302" s="5">
        <f t="shared" si="457"/>
        <v>43694</v>
      </c>
      <c r="M2302" s="2" t="str">
        <f t="shared" si="458"/>
        <v>Saturday</v>
      </c>
      <c r="N2302" s="2" t="str">
        <f t="shared" si="459"/>
        <v>Saturday</v>
      </c>
      <c r="O2302" s="12">
        <f t="shared" si="460"/>
        <v>0</v>
      </c>
      <c r="P2302" s="11" t="str">
        <f t="shared" si="461"/>
        <v>Low Cost per Unit</v>
      </c>
      <c r="Q2302" s="12">
        <f t="shared" si="462"/>
        <v>0</v>
      </c>
      <c r="R2302" s="12">
        <f t="shared" si="463"/>
        <v>1.0788</v>
      </c>
      <c r="S2302" s="12">
        <f t="shared" si="464"/>
        <v>0</v>
      </c>
      <c r="T2302" s="12">
        <f t="shared" si="465"/>
        <v>0</v>
      </c>
      <c r="U2302" s="12">
        <f t="shared" si="466"/>
        <v>0</v>
      </c>
      <c r="V2302" s="13" t="str">
        <f t="shared" ca="1" si="467"/>
        <v>Greater Than 8 Weeks Old</v>
      </c>
    </row>
    <row r="2303" spans="1:22" x14ac:dyDescent="0.35">
      <c r="A2303" s="2" t="s">
        <v>307</v>
      </c>
      <c r="B2303" s="5">
        <v>43692</v>
      </c>
      <c r="C2303" s="5" t="s">
        <v>386</v>
      </c>
      <c r="D2303" s="5" t="s">
        <v>395</v>
      </c>
      <c r="E2303" s="6">
        <v>11</v>
      </c>
      <c r="F2303" s="3">
        <v>98.89</v>
      </c>
      <c r="G2303" s="3">
        <v>77</v>
      </c>
      <c r="H2303" s="8">
        <f t="shared" si="455"/>
        <v>7</v>
      </c>
      <c r="I2303" s="3">
        <v>21.89</v>
      </c>
      <c r="J2303" s="4">
        <v>0.22</v>
      </c>
      <c r="K2303" s="2" t="str">
        <f t="shared" si="456"/>
        <v>Thursday</v>
      </c>
      <c r="L2303" s="5">
        <f t="shared" si="457"/>
        <v>43695</v>
      </c>
      <c r="M2303" s="2" t="str">
        <f t="shared" si="458"/>
        <v>Sunday</v>
      </c>
      <c r="N2303" s="2" t="str">
        <f t="shared" si="459"/>
        <v>Monday</v>
      </c>
      <c r="O2303" s="12">
        <f t="shared" si="460"/>
        <v>0</v>
      </c>
      <c r="P2303" s="11" t="str">
        <f t="shared" si="461"/>
        <v>Low Cost per Unit</v>
      </c>
      <c r="Q2303" s="12">
        <f t="shared" si="462"/>
        <v>0</v>
      </c>
      <c r="R2303" s="12">
        <f t="shared" si="463"/>
        <v>2.9666999999999999</v>
      </c>
      <c r="S2303" s="12">
        <f t="shared" si="464"/>
        <v>0</v>
      </c>
      <c r="T2303" s="12">
        <f t="shared" si="465"/>
        <v>0</v>
      </c>
      <c r="U2303" s="12">
        <f t="shared" si="466"/>
        <v>0</v>
      </c>
      <c r="V2303" s="13" t="str">
        <f t="shared" ca="1" si="467"/>
        <v>Greater Than 8 Weeks Old</v>
      </c>
    </row>
    <row r="2304" spans="1:22" x14ac:dyDescent="0.35">
      <c r="A2304" s="2" t="s">
        <v>307</v>
      </c>
      <c r="B2304" s="5">
        <v>43693</v>
      </c>
      <c r="C2304" s="5" t="s">
        <v>386</v>
      </c>
      <c r="D2304" s="5" t="s">
        <v>395</v>
      </c>
      <c r="E2304" s="6">
        <v>4</v>
      </c>
      <c r="F2304" s="3">
        <v>35.96</v>
      </c>
      <c r="G2304" s="3">
        <v>28</v>
      </c>
      <c r="H2304" s="8">
        <f t="shared" si="455"/>
        <v>7</v>
      </c>
      <c r="I2304" s="3">
        <v>7.96</v>
      </c>
      <c r="J2304" s="4">
        <v>0.22</v>
      </c>
      <c r="K2304" s="2" t="str">
        <f t="shared" si="456"/>
        <v>Friday</v>
      </c>
      <c r="L2304" s="5">
        <f t="shared" si="457"/>
        <v>43696</v>
      </c>
      <c r="M2304" s="2" t="str">
        <f t="shared" si="458"/>
        <v>Monday</v>
      </c>
      <c r="N2304" s="2" t="str">
        <f t="shared" si="459"/>
        <v>Monday</v>
      </c>
      <c r="O2304" s="12">
        <f t="shared" si="460"/>
        <v>0</v>
      </c>
      <c r="P2304" s="11" t="str">
        <f t="shared" si="461"/>
        <v>Low Cost per Unit</v>
      </c>
      <c r="Q2304" s="12">
        <f t="shared" si="462"/>
        <v>0</v>
      </c>
      <c r="R2304" s="12">
        <f t="shared" si="463"/>
        <v>1.0788</v>
      </c>
      <c r="S2304" s="12">
        <f t="shared" si="464"/>
        <v>0</v>
      </c>
      <c r="T2304" s="12">
        <f t="shared" si="465"/>
        <v>0</v>
      </c>
      <c r="U2304" s="12">
        <f t="shared" si="466"/>
        <v>0</v>
      </c>
      <c r="V2304" s="13" t="str">
        <f t="shared" ca="1" si="467"/>
        <v>Greater Than 8 Weeks Old</v>
      </c>
    </row>
    <row r="2305" spans="1:22" x14ac:dyDescent="0.35">
      <c r="A2305" s="2" t="s">
        <v>112</v>
      </c>
      <c r="B2305" s="5">
        <v>43678</v>
      </c>
      <c r="C2305" s="5" t="s">
        <v>386</v>
      </c>
      <c r="D2305" s="5" t="s">
        <v>395</v>
      </c>
      <c r="E2305" s="6">
        <v>2</v>
      </c>
      <c r="F2305" s="3">
        <v>50</v>
      </c>
      <c r="G2305" s="3">
        <v>9.5</v>
      </c>
      <c r="H2305" s="8">
        <f t="shared" si="455"/>
        <v>4.75</v>
      </c>
      <c r="I2305" s="3">
        <v>40.5</v>
      </c>
      <c r="J2305" s="4">
        <v>0.81</v>
      </c>
      <c r="K2305" s="2" t="str">
        <f t="shared" si="456"/>
        <v>Thursday</v>
      </c>
      <c r="L2305" s="5">
        <f t="shared" si="457"/>
        <v>43681</v>
      </c>
      <c r="M2305" s="2" t="str">
        <f t="shared" si="458"/>
        <v>Sunday</v>
      </c>
      <c r="N2305" s="2" t="str">
        <f t="shared" si="459"/>
        <v>Monday</v>
      </c>
      <c r="O2305" s="12">
        <f t="shared" si="460"/>
        <v>0</v>
      </c>
      <c r="P2305" s="11" t="str">
        <f t="shared" si="461"/>
        <v>Low Cost per Unit</v>
      </c>
      <c r="Q2305" s="12">
        <f t="shared" si="462"/>
        <v>0</v>
      </c>
      <c r="R2305" s="12">
        <f t="shared" si="463"/>
        <v>1.5</v>
      </c>
      <c r="S2305" s="12">
        <f t="shared" si="464"/>
        <v>0</v>
      </c>
      <c r="T2305" s="12">
        <f t="shared" si="465"/>
        <v>0</v>
      </c>
      <c r="U2305" s="12">
        <f t="shared" si="466"/>
        <v>0</v>
      </c>
      <c r="V2305" s="13" t="str">
        <f t="shared" ca="1" si="467"/>
        <v>Greater Than 8 Weeks Old</v>
      </c>
    </row>
    <row r="2306" spans="1:22" x14ac:dyDescent="0.35">
      <c r="A2306" s="2" t="s">
        <v>112</v>
      </c>
      <c r="B2306" s="5">
        <v>43679</v>
      </c>
      <c r="C2306" s="5" t="s">
        <v>386</v>
      </c>
      <c r="D2306" s="5" t="s">
        <v>395</v>
      </c>
      <c r="E2306" s="6">
        <v>1</v>
      </c>
      <c r="F2306" s="3">
        <v>25</v>
      </c>
      <c r="G2306" s="3">
        <v>4.75</v>
      </c>
      <c r="H2306" s="8">
        <f t="shared" si="455"/>
        <v>4.75</v>
      </c>
      <c r="I2306" s="3">
        <v>20.25</v>
      </c>
      <c r="J2306" s="4">
        <v>0.81</v>
      </c>
      <c r="K2306" s="2" t="str">
        <f t="shared" si="456"/>
        <v>Friday</v>
      </c>
      <c r="L2306" s="5">
        <f t="shared" si="457"/>
        <v>43682</v>
      </c>
      <c r="M2306" s="2" t="str">
        <f t="shared" si="458"/>
        <v>Monday</v>
      </c>
      <c r="N2306" s="2" t="str">
        <f t="shared" si="459"/>
        <v>Monday</v>
      </c>
      <c r="O2306" s="12">
        <f t="shared" si="460"/>
        <v>0</v>
      </c>
      <c r="P2306" s="11" t="str">
        <f t="shared" si="461"/>
        <v>Low Cost per Unit</v>
      </c>
      <c r="Q2306" s="12">
        <f t="shared" si="462"/>
        <v>0</v>
      </c>
      <c r="R2306" s="12">
        <f t="shared" si="463"/>
        <v>0</v>
      </c>
      <c r="S2306" s="12">
        <f t="shared" si="464"/>
        <v>0</v>
      </c>
      <c r="T2306" s="12">
        <f t="shared" si="465"/>
        <v>0</v>
      </c>
      <c r="U2306" s="12">
        <f t="shared" si="466"/>
        <v>0</v>
      </c>
      <c r="V2306" s="13" t="str">
        <f t="shared" ca="1" si="467"/>
        <v>Greater Than 8 Weeks Old</v>
      </c>
    </row>
    <row r="2307" spans="1:22" x14ac:dyDescent="0.35">
      <c r="A2307" s="2" t="s">
        <v>112</v>
      </c>
      <c r="B2307" s="5">
        <v>43682</v>
      </c>
      <c r="C2307" s="5" t="s">
        <v>386</v>
      </c>
      <c r="D2307" s="5" t="s">
        <v>395</v>
      </c>
      <c r="E2307" s="6">
        <v>1</v>
      </c>
      <c r="F2307" s="3">
        <v>25</v>
      </c>
      <c r="G2307" s="3">
        <v>4.75</v>
      </c>
      <c r="H2307" s="8">
        <f t="shared" ref="H2307:H2370" si="468">G2307/E2307</f>
        <v>4.75</v>
      </c>
      <c r="I2307" s="3">
        <v>20.25</v>
      </c>
      <c r="J2307" s="4">
        <v>0.81</v>
      </c>
      <c r="K2307" s="2" t="str">
        <f t="shared" ref="K2307:K2370" si="469">TEXT(B2307,"dddd")</f>
        <v>Monday</v>
      </c>
      <c r="L2307" s="5">
        <f t="shared" ref="L2307:L2370" si="470">B2307+3</f>
        <v>43685</v>
      </c>
      <c r="M2307" s="2" t="str">
        <f t="shared" ref="M2307:M2370" si="471">TEXT(L2307,"dddd")</f>
        <v>Thursday</v>
      </c>
      <c r="N2307" s="2" t="str">
        <f t="shared" ref="N2307:N2370" si="472">IF(M2307="Sunday","Monday",M2307)</f>
        <v>Thursday</v>
      </c>
      <c r="O2307" s="12">
        <f t="shared" ref="O2307:O2370" si="473">IF(TEXT(B2307,"dddd")="Tuesday",F2307*0.05,0)</f>
        <v>0</v>
      </c>
      <c r="P2307" s="11" t="str">
        <f t="shared" ref="P2307:P2370" si="474">IF(H2307&gt;AVERAGE(H:H),"High Cost per Unit","Low Cost per Unit")</f>
        <v>Low Cost per Unit</v>
      </c>
      <c r="Q2307" s="12">
        <f t="shared" ref="Q2307:Q2370" si="475">IF(D2307="Masks",F2307*0.1,0)</f>
        <v>0</v>
      </c>
      <c r="R2307" s="12">
        <f t="shared" ref="R2307:R2370" si="476">IF(E2307&gt;1,F2307*0.03,0)</f>
        <v>0</v>
      </c>
      <c r="S2307" s="12">
        <f t="shared" ref="S2307:S2370" si="477">IF(D2307="Accessories",F2307*0.15,0)</f>
        <v>0</v>
      </c>
      <c r="T2307" s="12">
        <f t="shared" ref="T2307:T2370" si="478">IF(AND(K2307="Saturday",C2307="Fitness"),F2307*0.1,0)</f>
        <v>0</v>
      </c>
      <c r="U2307" s="12">
        <f t="shared" ref="U2307:U2370" si="479">IF(AND(K2307="Friday",C2307="Automotive"),F2307*0.2,0)</f>
        <v>0</v>
      </c>
      <c r="V2307" s="13" t="str">
        <f t="shared" ref="V2307:V2370" ca="1" si="480">IF(B2307&lt;TODAY()-56,"Greater Than 8 Weeks Old","Less Than 8 Weeks Old")</f>
        <v>Greater Than 8 Weeks Old</v>
      </c>
    </row>
    <row r="2308" spans="1:22" x14ac:dyDescent="0.35">
      <c r="A2308" s="2" t="s">
        <v>112</v>
      </c>
      <c r="B2308" s="5">
        <v>43684</v>
      </c>
      <c r="C2308" s="5" t="s">
        <v>386</v>
      </c>
      <c r="D2308" s="5" t="s">
        <v>395</v>
      </c>
      <c r="E2308" s="6">
        <v>1</v>
      </c>
      <c r="F2308" s="3">
        <v>25</v>
      </c>
      <c r="G2308" s="3">
        <v>4.75</v>
      </c>
      <c r="H2308" s="8">
        <f t="shared" si="468"/>
        <v>4.75</v>
      </c>
      <c r="I2308" s="3">
        <v>20.25</v>
      </c>
      <c r="J2308" s="4">
        <v>0.81</v>
      </c>
      <c r="K2308" s="2" t="str">
        <f t="shared" si="469"/>
        <v>Wednesday</v>
      </c>
      <c r="L2308" s="5">
        <f t="shared" si="470"/>
        <v>43687</v>
      </c>
      <c r="M2308" s="2" t="str">
        <f t="shared" si="471"/>
        <v>Saturday</v>
      </c>
      <c r="N2308" s="2" t="str">
        <f t="shared" si="472"/>
        <v>Saturday</v>
      </c>
      <c r="O2308" s="12">
        <f t="shared" si="473"/>
        <v>0</v>
      </c>
      <c r="P2308" s="11" t="str">
        <f t="shared" si="474"/>
        <v>Low Cost per Unit</v>
      </c>
      <c r="Q2308" s="12">
        <f t="shared" si="475"/>
        <v>0</v>
      </c>
      <c r="R2308" s="12">
        <f t="shared" si="476"/>
        <v>0</v>
      </c>
      <c r="S2308" s="12">
        <f t="shared" si="477"/>
        <v>0</v>
      </c>
      <c r="T2308" s="12">
        <f t="shared" si="478"/>
        <v>0</v>
      </c>
      <c r="U2308" s="12">
        <f t="shared" si="479"/>
        <v>0</v>
      </c>
      <c r="V2308" s="13" t="str">
        <f t="shared" ca="1" si="480"/>
        <v>Greater Than 8 Weeks Old</v>
      </c>
    </row>
    <row r="2309" spans="1:22" x14ac:dyDescent="0.35">
      <c r="A2309" s="2" t="s">
        <v>112</v>
      </c>
      <c r="B2309" s="5">
        <v>43685</v>
      </c>
      <c r="C2309" s="5" t="s">
        <v>386</v>
      </c>
      <c r="D2309" s="5" t="s">
        <v>395</v>
      </c>
      <c r="E2309" s="6">
        <v>1</v>
      </c>
      <c r="F2309" s="3">
        <v>25</v>
      </c>
      <c r="G2309" s="3">
        <v>4.75</v>
      </c>
      <c r="H2309" s="8">
        <f t="shared" si="468"/>
        <v>4.75</v>
      </c>
      <c r="I2309" s="3">
        <v>20.25</v>
      </c>
      <c r="J2309" s="4">
        <v>0.81</v>
      </c>
      <c r="K2309" s="2" t="str">
        <f t="shared" si="469"/>
        <v>Thursday</v>
      </c>
      <c r="L2309" s="5">
        <f t="shared" si="470"/>
        <v>43688</v>
      </c>
      <c r="M2309" s="2" t="str">
        <f t="shared" si="471"/>
        <v>Sunday</v>
      </c>
      <c r="N2309" s="2" t="str">
        <f t="shared" si="472"/>
        <v>Monday</v>
      </c>
      <c r="O2309" s="12">
        <f t="shared" si="473"/>
        <v>0</v>
      </c>
      <c r="P2309" s="11" t="str">
        <f t="shared" si="474"/>
        <v>Low Cost per Unit</v>
      </c>
      <c r="Q2309" s="12">
        <f t="shared" si="475"/>
        <v>0</v>
      </c>
      <c r="R2309" s="12">
        <f t="shared" si="476"/>
        <v>0</v>
      </c>
      <c r="S2309" s="12">
        <f t="shared" si="477"/>
        <v>0</v>
      </c>
      <c r="T2309" s="12">
        <f t="shared" si="478"/>
        <v>0</v>
      </c>
      <c r="U2309" s="12">
        <f t="shared" si="479"/>
        <v>0</v>
      </c>
      <c r="V2309" s="13" t="str">
        <f t="shared" ca="1" si="480"/>
        <v>Greater Than 8 Weeks Old</v>
      </c>
    </row>
    <row r="2310" spans="1:22" x14ac:dyDescent="0.35">
      <c r="A2310" s="2" t="s">
        <v>112</v>
      </c>
      <c r="B2310" s="5">
        <v>43686</v>
      </c>
      <c r="C2310" s="5" t="s">
        <v>386</v>
      </c>
      <c r="D2310" s="5" t="s">
        <v>395</v>
      </c>
      <c r="E2310" s="6">
        <v>3</v>
      </c>
      <c r="F2310" s="3">
        <v>75</v>
      </c>
      <c r="G2310" s="3">
        <v>14.25</v>
      </c>
      <c r="H2310" s="8">
        <f t="shared" si="468"/>
        <v>4.75</v>
      </c>
      <c r="I2310" s="3">
        <v>60.75</v>
      </c>
      <c r="J2310" s="4">
        <v>0.81</v>
      </c>
      <c r="K2310" s="2" t="str">
        <f t="shared" si="469"/>
        <v>Friday</v>
      </c>
      <c r="L2310" s="5">
        <f t="shared" si="470"/>
        <v>43689</v>
      </c>
      <c r="M2310" s="2" t="str">
        <f t="shared" si="471"/>
        <v>Monday</v>
      </c>
      <c r="N2310" s="2" t="str">
        <f t="shared" si="472"/>
        <v>Monday</v>
      </c>
      <c r="O2310" s="12">
        <f t="shared" si="473"/>
        <v>0</v>
      </c>
      <c r="P2310" s="11" t="str">
        <f t="shared" si="474"/>
        <v>Low Cost per Unit</v>
      </c>
      <c r="Q2310" s="12">
        <f t="shared" si="475"/>
        <v>0</v>
      </c>
      <c r="R2310" s="12">
        <f t="shared" si="476"/>
        <v>2.25</v>
      </c>
      <c r="S2310" s="12">
        <f t="shared" si="477"/>
        <v>0</v>
      </c>
      <c r="T2310" s="12">
        <f t="shared" si="478"/>
        <v>0</v>
      </c>
      <c r="U2310" s="12">
        <f t="shared" si="479"/>
        <v>0</v>
      </c>
      <c r="V2310" s="13" t="str">
        <f t="shared" ca="1" si="480"/>
        <v>Greater Than 8 Weeks Old</v>
      </c>
    </row>
    <row r="2311" spans="1:22" x14ac:dyDescent="0.35">
      <c r="A2311" s="2" t="s">
        <v>112</v>
      </c>
      <c r="B2311" s="5">
        <v>43688</v>
      </c>
      <c r="C2311" s="5" t="s">
        <v>386</v>
      </c>
      <c r="D2311" s="5" t="s">
        <v>395</v>
      </c>
      <c r="E2311" s="6">
        <v>1</v>
      </c>
      <c r="F2311" s="3">
        <v>25</v>
      </c>
      <c r="G2311" s="3">
        <v>4.75</v>
      </c>
      <c r="H2311" s="8">
        <f t="shared" si="468"/>
        <v>4.75</v>
      </c>
      <c r="I2311" s="3">
        <v>20.25</v>
      </c>
      <c r="J2311" s="4">
        <v>0.81</v>
      </c>
      <c r="K2311" s="2" t="str">
        <f t="shared" si="469"/>
        <v>Sunday</v>
      </c>
      <c r="L2311" s="5">
        <f t="shared" si="470"/>
        <v>43691</v>
      </c>
      <c r="M2311" s="2" t="str">
        <f t="shared" si="471"/>
        <v>Wednesday</v>
      </c>
      <c r="N2311" s="2" t="str">
        <f t="shared" si="472"/>
        <v>Wednesday</v>
      </c>
      <c r="O2311" s="12">
        <f t="shared" si="473"/>
        <v>0</v>
      </c>
      <c r="P2311" s="11" t="str">
        <f t="shared" si="474"/>
        <v>Low Cost per Unit</v>
      </c>
      <c r="Q2311" s="12">
        <f t="shared" si="475"/>
        <v>0</v>
      </c>
      <c r="R2311" s="12">
        <f t="shared" si="476"/>
        <v>0</v>
      </c>
      <c r="S2311" s="12">
        <f t="shared" si="477"/>
        <v>0</v>
      </c>
      <c r="T2311" s="12">
        <f t="shared" si="478"/>
        <v>0</v>
      </c>
      <c r="U2311" s="12">
        <f t="shared" si="479"/>
        <v>0</v>
      </c>
      <c r="V2311" s="13" t="str">
        <f t="shared" ca="1" si="480"/>
        <v>Greater Than 8 Weeks Old</v>
      </c>
    </row>
    <row r="2312" spans="1:22" x14ac:dyDescent="0.35">
      <c r="A2312" s="2" t="s">
        <v>112</v>
      </c>
      <c r="B2312" s="5">
        <v>43689</v>
      </c>
      <c r="C2312" s="5" t="s">
        <v>386</v>
      </c>
      <c r="D2312" s="5" t="s">
        <v>395</v>
      </c>
      <c r="E2312" s="6">
        <v>3</v>
      </c>
      <c r="F2312" s="3">
        <v>75</v>
      </c>
      <c r="G2312" s="3">
        <v>14.25</v>
      </c>
      <c r="H2312" s="8">
        <f t="shared" si="468"/>
        <v>4.75</v>
      </c>
      <c r="I2312" s="3">
        <v>60.75</v>
      </c>
      <c r="J2312" s="4">
        <v>0.81</v>
      </c>
      <c r="K2312" s="2" t="str">
        <f t="shared" si="469"/>
        <v>Monday</v>
      </c>
      <c r="L2312" s="5">
        <f t="shared" si="470"/>
        <v>43692</v>
      </c>
      <c r="M2312" s="2" t="str">
        <f t="shared" si="471"/>
        <v>Thursday</v>
      </c>
      <c r="N2312" s="2" t="str">
        <f t="shared" si="472"/>
        <v>Thursday</v>
      </c>
      <c r="O2312" s="12">
        <f t="shared" si="473"/>
        <v>0</v>
      </c>
      <c r="P2312" s="11" t="str">
        <f t="shared" si="474"/>
        <v>Low Cost per Unit</v>
      </c>
      <c r="Q2312" s="12">
        <f t="shared" si="475"/>
        <v>0</v>
      </c>
      <c r="R2312" s="12">
        <f t="shared" si="476"/>
        <v>2.25</v>
      </c>
      <c r="S2312" s="12">
        <f t="shared" si="477"/>
        <v>0</v>
      </c>
      <c r="T2312" s="12">
        <f t="shared" si="478"/>
        <v>0</v>
      </c>
      <c r="U2312" s="12">
        <f t="shared" si="479"/>
        <v>0</v>
      </c>
      <c r="V2312" s="13" t="str">
        <f t="shared" ca="1" si="480"/>
        <v>Greater Than 8 Weeks Old</v>
      </c>
    </row>
    <row r="2313" spans="1:22" x14ac:dyDescent="0.35">
      <c r="A2313" s="2" t="s">
        <v>112</v>
      </c>
      <c r="B2313" s="5">
        <v>43690</v>
      </c>
      <c r="C2313" s="5" t="s">
        <v>386</v>
      </c>
      <c r="D2313" s="5" t="s">
        <v>395</v>
      </c>
      <c r="E2313" s="6">
        <v>3</v>
      </c>
      <c r="F2313" s="3">
        <v>75</v>
      </c>
      <c r="G2313" s="3">
        <v>14.25</v>
      </c>
      <c r="H2313" s="8">
        <f t="shared" si="468"/>
        <v>4.75</v>
      </c>
      <c r="I2313" s="3">
        <v>60.75</v>
      </c>
      <c r="J2313" s="4">
        <v>0.81</v>
      </c>
      <c r="K2313" s="2" t="str">
        <f t="shared" si="469"/>
        <v>Tuesday</v>
      </c>
      <c r="L2313" s="5">
        <f t="shared" si="470"/>
        <v>43693</v>
      </c>
      <c r="M2313" s="2" t="str">
        <f t="shared" si="471"/>
        <v>Friday</v>
      </c>
      <c r="N2313" s="2" t="str">
        <f t="shared" si="472"/>
        <v>Friday</v>
      </c>
      <c r="O2313" s="12">
        <f t="shared" si="473"/>
        <v>3.75</v>
      </c>
      <c r="P2313" s="11" t="str">
        <f t="shared" si="474"/>
        <v>Low Cost per Unit</v>
      </c>
      <c r="Q2313" s="12">
        <f t="shared" si="475"/>
        <v>0</v>
      </c>
      <c r="R2313" s="12">
        <f t="shared" si="476"/>
        <v>2.25</v>
      </c>
      <c r="S2313" s="12">
        <f t="shared" si="477"/>
        <v>0</v>
      </c>
      <c r="T2313" s="12">
        <f t="shared" si="478"/>
        <v>0</v>
      </c>
      <c r="U2313" s="12">
        <f t="shared" si="479"/>
        <v>0</v>
      </c>
      <c r="V2313" s="13" t="str">
        <f t="shared" ca="1" si="480"/>
        <v>Greater Than 8 Weeks Old</v>
      </c>
    </row>
    <row r="2314" spans="1:22" x14ac:dyDescent="0.35">
      <c r="A2314" s="2" t="s">
        <v>112</v>
      </c>
      <c r="B2314" s="5">
        <v>43692</v>
      </c>
      <c r="C2314" s="5" t="s">
        <v>386</v>
      </c>
      <c r="D2314" s="5" t="s">
        <v>395</v>
      </c>
      <c r="E2314" s="6">
        <v>2</v>
      </c>
      <c r="F2314" s="3">
        <v>50</v>
      </c>
      <c r="G2314" s="3">
        <v>9.5</v>
      </c>
      <c r="H2314" s="8">
        <f t="shared" si="468"/>
        <v>4.75</v>
      </c>
      <c r="I2314" s="3">
        <v>40.5</v>
      </c>
      <c r="J2314" s="4">
        <v>0.81</v>
      </c>
      <c r="K2314" s="2" t="str">
        <f t="shared" si="469"/>
        <v>Thursday</v>
      </c>
      <c r="L2314" s="5">
        <f t="shared" si="470"/>
        <v>43695</v>
      </c>
      <c r="M2314" s="2" t="str">
        <f t="shared" si="471"/>
        <v>Sunday</v>
      </c>
      <c r="N2314" s="2" t="str">
        <f t="shared" si="472"/>
        <v>Monday</v>
      </c>
      <c r="O2314" s="12">
        <f t="shared" si="473"/>
        <v>0</v>
      </c>
      <c r="P2314" s="11" t="str">
        <f t="shared" si="474"/>
        <v>Low Cost per Unit</v>
      </c>
      <c r="Q2314" s="12">
        <f t="shared" si="475"/>
        <v>0</v>
      </c>
      <c r="R2314" s="12">
        <f t="shared" si="476"/>
        <v>1.5</v>
      </c>
      <c r="S2314" s="12">
        <f t="shared" si="477"/>
        <v>0</v>
      </c>
      <c r="T2314" s="12">
        <f t="shared" si="478"/>
        <v>0</v>
      </c>
      <c r="U2314" s="12">
        <f t="shared" si="479"/>
        <v>0</v>
      </c>
      <c r="V2314" s="13" t="str">
        <f t="shared" ca="1" si="480"/>
        <v>Greater Than 8 Weeks Old</v>
      </c>
    </row>
    <row r="2315" spans="1:22" x14ac:dyDescent="0.35">
      <c r="A2315" s="2" t="s">
        <v>112</v>
      </c>
      <c r="B2315" s="5">
        <v>43693</v>
      </c>
      <c r="C2315" s="5" t="s">
        <v>386</v>
      </c>
      <c r="D2315" s="5" t="s">
        <v>395</v>
      </c>
      <c r="E2315" s="6">
        <v>2</v>
      </c>
      <c r="F2315" s="3">
        <v>50</v>
      </c>
      <c r="G2315" s="3">
        <v>9.5</v>
      </c>
      <c r="H2315" s="8">
        <f t="shared" si="468"/>
        <v>4.75</v>
      </c>
      <c r="I2315" s="3">
        <v>40.5</v>
      </c>
      <c r="J2315" s="4">
        <v>0.81</v>
      </c>
      <c r="K2315" s="2" t="str">
        <f t="shared" si="469"/>
        <v>Friday</v>
      </c>
      <c r="L2315" s="5">
        <f t="shared" si="470"/>
        <v>43696</v>
      </c>
      <c r="M2315" s="2" t="str">
        <f t="shared" si="471"/>
        <v>Monday</v>
      </c>
      <c r="N2315" s="2" t="str">
        <f t="shared" si="472"/>
        <v>Monday</v>
      </c>
      <c r="O2315" s="12">
        <f t="shared" si="473"/>
        <v>0</v>
      </c>
      <c r="P2315" s="11" t="str">
        <f t="shared" si="474"/>
        <v>Low Cost per Unit</v>
      </c>
      <c r="Q2315" s="12">
        <f t="shared" si="475"/>
        <v>0</v>
      </c>
      <c r="R2315" s="12">
        <f t="shared" si="476"/>
        <v>1.5</v>
      </c>
      <c r="S2315" s="12">
        <f t="shared" si="477"/>
        <v>0</v>
      </c>
      <c r="T2315" s="12">
        <f t="shared" si="478"/>
        <v>0</v>
      </c>
      <c r="U2315" s="12">
        <f t="shared" si="479"/>
        <v>0</v>
      </c>
      <c r="V2315" s="13" t="str">
        <f t="shared" ca="1" si="480"/>
        <v>Greater Than 8 Weeks Old</v>
      </c>
    </row>
    <row r="2316" spans="1:22" x14ac:dyDescent="0.35">
      <c r="A2316" s="2" t="s">
        <v>112</v>
      </c>
      <c r="B2316" s="5">
        <v>43694</v>
      </c>
      <c r="C2316" s="5" t="s">
        <v>386</v>
      </c>
      <c r="D2316" s="5" t="s">
        <v>395</v>
      </c>
      <c r="E2316" s="6">
        <v>1</v>
      </c>
      <c r="F2316" s="3">
        <v>25</v>
      </c>
      <c r="G2316" s="3">
        <v>4.75</v>
      </c>
      <c r="H2316" s="8">
        <f t="shared" si="468"/>
        <v>4.75</v>
      </c>
      <c r="I2316" s="3">
        <v>20.25</v>
      </c>
      <c r="J2316" s="4">
        <v>0.81</v>
      </c>
      <c r="K2316" s="2" t="str">
        <f t="shared" si="469"/>
        <v>Saturday</v>
      </c>
      <c r="L2316" s="5">
        <f t="shared" si="470"/>
        <v>43697</v>
      </c>
      <c r="M2316" s="2" t="str">
        <f t="shared" si="471"/>
        <v>Tuesday</v>
      </c>
      <c r="N2316" s="2" t="str">
        <f t="shared" si="472"/>
        <v>Tuesday</v>
      </c>
      <c r="O2316" s="12">
        <f t="shared" si="473"/>
        <v>0</v>
      </c>
      <c r="P2316" s="11" t="str">
        <f t="shared" si="474"/>
        <v>Low Cost per Unit</v>
      </c>
      <c r="Q2316" s="12">
        <f t="shared" si="475"/>
        <v>0</v>
      </c>
      <c r="R2316" s="12">
        <f t="shared" si="476"/>
        <v>0</v>
      </c>
      <c r="S2316" s="12">
        <f t="shared" si="477"/>
        <v>0</v>
      </c>
      <c r="T2316" s="12">
        <f t="shared" si="478"/>
        <v>0</v>
      </c>
      <c r="U2316" s="12">
        <f t="shared" si="479"/>
        <v>0</v>
      </c>
      <c r="V2316" s="13" t="str">
        <f t="shared" ca="1" si="480"/>
        <v>Greater Than 8 Weeks Old</v>
      </c>
    </row>
    <row r="2317" spans="1:22" x14ac:dyDescent="0.35">
      <c r="A2317" s="2" t="s">
        <v>112</v>
      </c>
      <c r="B2317" s="5">
        <v>43695</v>
      </c>
      <c r="C2317" s="5" t="s">
        <v>386</v>
      </c>
      <c r="D2317" s="5" t="s">
        <v>395</v>
      </c>
      <c r="E2317" s="6">
        <v>2</v>
      </c>
      <c r="F2317" s="3">
        <v>50</v>
      </c>
      <c r="G2317" s="3">
        <v>9.5</v>
      </c>
      <c r="H2317" s="8">
        <f t="shared" si="468"/>
        <v>4.75</v>
      </c>
      <c r="I2317" s="3">
        <v>40.5</v>
      </c>
      <c r="J2317" s="4">
        <v>0.81</v>
      </c>
      <c r="K2317" s="2" t="str">
        <f t="shared" si="469"/>
        <v>Sunday</v>
      </c>
      <c r="L2317" s="5">
        <f t="shared" si="470"/>
        <v>43698</v>
      </c>
      <c r="M2317" s="2" t="str">
        <f t="shared" si="471"/>
        <v>Wednesday</v>
      </c>
      <c r="N2317" s="2" t="str">
        <f t="shared" si="472"/>
        <v>Wednesday</v>
      </c>
      <c r="O2317" s="12">
        <f t="shared" si="473"/>
        <v>0</v>
      </c>
      <c r="P2317" s="11" t="str">
        <f t="shared" si="474"/>
        <v>Low Cost per Unit</v>
      </c>
      <c r="Q2317" s="12">
        <f t="shared" si="475"/>
        <v>0</v>
      </c>
      <c r="R2317" s="12">
        <f t="shared" si="476"/>
        <v>1.5</v>
      </c>
      <c r="S2317" s="12">
        <f t="shared" si="477"/>
        <v>0</v>
      </c>
      <c r="T2317" s="12">
        <f t="shared" si="478"/>
        <v>0</v>
      </c>
      <c r="U2317" s="12">
        <f t="shared" si="479"/>
        <v>0</v>
      </c>
      <c r="V2317" s="13" t="str">
        <f t="shared" ca="1" si="480"/>
        <v>Greater Than 8 Weeks Old</v>
      </c>
    </row>
    <row r="2318" spans="1:22" x14ac:dyDescent="0.35">
      <c r="A2318" s="2" t="s">
        <v>112</v>
      </c>
      <c r="B2318" s="5">
        <v>43696</v>
      </c>
      <c r="C2318" s="5" t="s">
        <v>386</v>
      </c>
      <c r="D2318" s="5" t="s">
        <v>395</v>
      </c>
      <c r="E2318" s="6">
        <v>2</v>
      </c>
      <c r="F2318" s="3">
        <v>50</v>
      </c>
      <c r="G2318" s="3">
        <v>9.5</v>
      </c>
      <c r="H2318" s="8">
        <f t="shared" si="468"/>
        <v>4.75</v>
      </c>
      <c r="I2318" s="3">
        <v>40.5</v>
      </c>
      <c r="J2318" s="4">
        <v>0.81</v>
      </c>
      <c r="K2318" s="2" t="str">
        <f t="shared" si="469"/>
        <v>Monday</v>
      </c>
      <c r="L2318" s="5">
        <f t="shared" si="470"/>
        <v>43699</v>
      </c>
      <c r="M2318" s="2" t="str">
        <f t="shared" si="471"/>
        <v>Thursday</v>
      </c>
      <c r="N2318" s="2" t="str">
        <f t="shared" si="472"/>
        <v>Thursday</v>
      </c>
      <c r="O2318" s="12">
        <f t="shared" si="473"/>
        <v>0</v>
      </c>
      <c r="P2318" s="11" t="str">
        <f t="shared" si="474"/>
        <v>Low Cost per Unit</v>
      </c>
      <c r="Q2318" s="12">
        <f t="shared" si="475"/>
        <v>0</v>
      </c>
      <c r="R2318" s="12">
        <f t="shared" si="476"/>
        <v>1.5</v>
      </c>
      <c r="S2318" s="12">
        <f t="shared" si="477"/>
        <v>0</v>
      </c>
      <c r="T2318" s="12">
        <f t="shared" si="478"/>
        <v>0</v>
      </c>
      <c r="U2318" s="12">
        <f t="shared" si="479"/>
        <v>0</v>
      </c>
      <c r="V2318" s="13" t="str">
        <f t="shared" ca="1" si="480"/>
        <v>Greater Than 8 Weeks Old</v>
      </c>
    </row>
    <row r="2319" spans="1:22" x14ac:dyDescent="0.35">
      <c r="A2319" s="2" t="s">
        <v>112</v>
      </c>
      <c r="B2319" s="5">
        <v>43697</v>
      </c>
      <c r="C2319" s="5" t="s">
        <v>386</v>
      </c>
      <c r="D2319" s="5" t="s">
        <v>395</v>
      </c>
      <c r="E2319" s="6">
        <v>2</v>
      </c>
      <c r="F2319" s="3">
        <v>50</v>
      </c>
      <c r="G2319" s="3">
        <v>9.5</v>
      </c>
      <c r="H2319" s="8">
        <f t="shared" si="468"/>
        <v>4.75</v>
      </c>
      <c r="I2319" s="3">
        <v>40.5</v>
      </c>
      <c r="J2319" s="4">
        <v>0.81</v>
      </c>
      <c r="K2319" s="2" t="str">
        <f t="shared" si="469"/>
        <v>Tuesday</v>
      </c>
      <c r="L2319" s="5">
        <f t="shared" si="470"/>
        <v>43700</v>
      </c>
      <c r="M2319" s="2" t="str">
        <f t="shared" si="471"/>
        <v>Friday</v>
      </c>
      <c r="N2319" s="2" t="str">
        <f t="shared" si="472"/>
        <v>Friday</v>
      </c>
      <c r="O2319" s="12">
        <f t="shared" si="473"/>
        <v>2.5</v>
      </c>
      <c r="P2319" s="11" t="str">
        <f t="shared" si="474"/>
        <v>Low Cost per Unit</v>
      </c>
      <c r="Q2319" s="12">
        <f t="shared" si="475"/>
        <v>0</v>
      </c>
      <c r="R2319" s="12">
        <f t="shared" si="476"/>
        <v>1.5</v>
      </c>
      <c r="S2319" s="12">
        <f t="shared" si="477"/>
        <v>0</v>
      </c>
      <c r="T2319" s="12">
        <f t="shared" si="478"/>
        <v>0</v>
      </c>
      <c r="U2319" s="12">
        <f t="shared" si="479"/>
        <v>0</v>
      </c>
      <c r="V2319" s="13" t="str">
        <f t="shared" ca="1" si="480"/>
        <v>Greater Than 8 Weeks Old</v>
      </c>
    </row>
    <row r="2320" spans="1:22" x14ac:dyDescent="0.35">
      <c r="A2320" s="2" t="s">
        <v>112</v>
      </c>
      <c r="B2320" s="5">
        <v>43698</v>
      </c>
      <c r="C2320" s="5" t="s">
        <v>386</v>
      </c>
      <c r="D2320" s="5" t="s">
        <v>395</v>
      </c>
      <c r="E2320" s="6">
        <v>1</v>
      </c>
      <c r="F2320" s="3">
        <v>25</v>
      </c>
      <c r="G2320" s="3">
        <v>4.75</v>
      </c>
      <c r="H2320" s="8">
        <f t="shared" si="468"/>
        <v>4.75</v>
      </c>
      <c r="I2320" s="3">
        <v>20.25</v>
      </c>
      <c r="J2320" s="4">
        <v>0.81</v>
      </c>
      <c r="K2320" s="2" t="str">
        <f t="shared" si="469"/>
        <v>Wednesday</v>
      </c>
      <c r="L2320" s="5">
        <f t="shared" si="470"/>
        <v>43701</v>
      </c>
      <c r="M2320" s="2" t="str">
        <f t="shared" si="471"/>
        <v>Saturday</v>
      </c>
      <c r="N2320" s="2" t="str">
        <f t="shared" si="472"/>
        <v>Saturday</v>
      </c>
      <c r="O2320" s="12">
        <f t="shared" si="473"/>
        <v>0</v>
      </c>
      <c r="P2320" s="11" t="str">
        <f t="shared" si="474"/>
        <v>Low Cost per Unit</v>
      </c>
      <c r="Q2320" s="12">
        <f t="shared" si="475"/>
        <v>0</v>
      </c>
      <c r="R2320" s="12">
        <f t="shared" si="476"/>
        <v>0</v>
      </c>
      <c r="S2320" s="12">
        <f t="shared" si="477"/>
        <v>0</v>
      </c>
      <c r="T2320" s="12">
        <f t="shared" si="478"/>
        <v>0</v>
      </c>
      <c r="U2320" s="12">
        <f t="shared" si="479"/>
        <v>0</v>
      </c>
      <c r="V2320" s="13" t="str">
        <f t="shared" ca="1" si="480"/>
        <v>Greater Than 8 Weeks Old</v>
      </c>
    </row>
    <row r="2321" spans="1:22" x14ac:dyDescent="0.35">
      <c r="A2321" s="2" t="s">
        <v>112</v>
      </c>
      <c r="B2321" s="5">
        <v>43700</v>
      </c>
      <c r="C2321" s="5" t="s">
        <v>386</v>
      </c>
      <c r="D2321" s="5" t="s">
        <v>395</v>
      </c>
      <c r="E2321" s="6">
        <v>5</v>
      </c>
      <c r="F2321" s="3">
        <v>125</v>
      </c>
      <c r="G2321" s="3">
        <v>23.75</v>
      </c>
      <c r="H2321" s="8">
        <f t="shared" si="468"/>
        <v>4.75</v>
      </c>
      <c r="I2321" s="3">
        <v>101.25</v>
      </c>
      <c r="J2321" s="4">
        <v>0.81</v>
      </c>
      <c r="K2321" s="2" t="str">
        <f t="shared" si="469"/>
        <v>Friday</v>
      </c>
      <c r="L2321" s="5">
        <f t="shared" si="470"/>
        <v>43703</v>
      </c>
      <c r="M2321" s="2" t="str">
        <f t="shared" si="471"/>
        <v>Monday</v>
      </c>
      <c r="N2321" s="2" t="str">
        <f t="shared" si="472"/>
        <v>Monday</v>
      </c>
      <c r="O2321" s="12">
        <f t="shared" si="473"/>
        <v>0</v>
      </c>
      <c r="P2321" s="11" t="str">
        <f t="shared" si="474"/>
        <v>Low Cost per Unit</v>
      </c>
      <c r="Q2321" s="12">
        <f t="shared" si="475"/>
        <v>0</v>
      </c>
      <c r="R2321" s="12">
        <f t="shared" si="476"/>
        <v>3.75</v>
      </c>
      <c r="S2321" s="12">
        <f t="shared" si="477"/>
        <v>0</v>
      </c>
      <c r="T2321" s="12">
        <f t="shared" si="478"/>
        <v>0</v>
      </c>
      <c r="U2321" s="12">
        <f t="shared" si="479"/>
        <v>0</v>
      </c>
      <c r="V2321" s="13" t="str">
        <f t="shared" ca="1" si="480"/>
        <v>Greater Than 8 Weeks Old</v>
      </c>
    </row>
    <row r="2322" spans="1:22" x14ac:dyDescent="0.35">
      <c r="A2322" s="2" t="s">
        <v>112</v>
      </c>
      <c r="B2322" s="5">
        <v>43701</v>
      </c>
      <c r="C2322" s="5" t="s">
        <v>386</v>
      </c>
      <c r="D2322" s="5" t="s">
        <v>395</v>
      </c>
      <c r="E2322" s="6">
        <v>1</v>
      </c>
      <c r="F2322" s="3">
        <v>25</v>
      </c>
      <c r="G2322" s="3">
        <v>4.75</v>
      </c>
      <c r="H2322" s="8">
        <f t="shared" si="468"/>
        <v>4.75</v>
      </c>
      <c r="I2322" s="3">
        <v>20.25</v>
      </c>
      <c r="J2322" s="4">
        <v>0.81</v>
      </c>
      <c r="K2322" s="2" t="str">
        <f t="shared" si="469"/>
        <v>Saturday</v>
      </c>
      <c r="L2322" s="5">
        <f t="shared" si="470"/>
        <v>43704</v>
      </c>
      <c r="M2322" s="2" t="str">
        <f t="shared" si="471"/>
        <v>Tuesday</v>
      </c>
      <c r="N2322" s="2" t="str">
        <f t="shared" si="472"/>
        <v>Tuesday</v>
      </c>
      <c r="O2322" s="12">
        <f t="shared" si="473"/>
        <v>0</v>
      </c>
      <c r="P2322" s="11" t="str">
        <f t="shared" si="474"/>
        <v>Low Cost per Unit</v>
      </c>
      <c r="Q2322" s="12">
        <f t="shared" si="475"/>
        <v>0</v>
      </c>
      <c r="R2322" s="12">
        <f t="shared" si="476"/>
        <v>0</v>
      </c>
      <c r="S2322" s="12">
        <f t="shared" si="477"/>
        <v>0</v>
      </c>
      <c r="T2322" s="12">
        <f t="shared" si="478"/>
        <v>0</v>
      </c>
      <c r="U2322" s="12">
        <f t="shared" si="479"/>
        <v>0</v>
      </c>
      <c r="V2322" s="13" t="str">
        <f t="shared" ca="1" si="480"/>
        <v>Greater Than 8 Weeks Old</v>
      </c>
    </row>
    <row r="2323" spans="1:22" x14ac:dyDescent="0.35">
      <c r="A2323" s="2" t="s">
        <v>112</v>
      </c>
      <c r="B2323" s="5">
        <v>43702</v>
      </c>
      <c r="C2323" s="5" t="s">
        <v>386</v>
      </c>
      <c r="D2323" s="5" t="s">
        <v>395</v>
      </c>
      <c r="E2323" s="6">
        <v>1</v>
      </c>
      <c r="F2323" s="3">
        <v>25</v>
      </c>
      <c r="G2323" s="3">
        <v>4.75</v>
      </c>
      <c r="H2323" s="8">
        <f t="shared" si="468"/>
        <v>4.75</v>
      </c>
      <c r="I2323" s="3">
        <v>20.25</v>
      </c>
      <c r="J2323" s="4">
        <v>0.81</v>
      </c>
      <c r="K2323" s="2" t="str">
        <f t="shared" si="469"/>
        <v>Sunday</v>
      </c>
      <c r="L2323" s="5">
        <f t="shared" si="470"/>
        <v>43705</v>
      </c>
      <c r="M2323" s="2" t="str">
        <f t="shared" si="471"/>
        <v>Wednesday</v>
      </c>
      <c r="N2323" s="2" t="str">
        <f t="shared" si="472"/>
        <v>Wednesday</v>
      </c>
      <c r="O2323" s="12">
        <f t="shared" si="473"/>
        <v>0</v>
      </c>
      <c r="P2323" s="11" t="str">
        <f t="shared" si="474"/>
        <v>Low Cost per Unit</v>
      </c>
      <c r="Q2323" s="12">
        <f t="shared" si="475"/>
        <v>0</v>
      </c>
      <c r="R2323" s="12">
        <f t="shared" si="476"/>
        <v>0</v>
      </c>
      <c r="S2323" s="12">
        <f t="shared" si="477"/>
        <v>0</v>
      </c>
      <c r="T2323" s="12">
        <f t="shared" si="478"/>
        <v>0</v>
      </c>
      <c r="U2323" s="12">
        <f t="shared" si="479"/>
        <v>0</v>
      </c>
      <c r="V2323" s="13" t="str">
        <f t="shared" ca="1" si="480"/>
        <v>Greater Than 8 Weeks Old</v>
      </c>
    </row>
    <row r="2324" spans="1:22" x14ac:dyDescent="0.35">
      <c r="A2324" s="2" t="s">
        <v>112</v>
      </c>
      <c r="B2324" s="5">
        <v>43703</v>
      </c>
      <c r="C2324" s="5" t="s">
        <v>386</v>
      </c>
      <c r="D2324" s="5" t="s">
        <v>395</v>
      </c>
      <c r="E2324" s="6">
        <v>2</v>
      </c>
      <c r="F2324" s="3">
        <v>50</v>
      </c>
      <c r="G2324" s="3">
        <v>9.5</v>
      </c>
      <c r="H2324" s="8">
        <f t="shared" si="468"/>
        <v>4.75</v>
      </c>
      <c r="I2324" s="3">
        <v>40.5</v>
      </c>
      <c r="J2324" s="4">
        <v>0.81</v>
      </c>
      <c r="K2324" s="2" t="str">
        <f t="shared" si="469"/>
        <v>Monday</v>
      </c>
      <c r="L2324" s="5">
        <f t="shared" si="470"/>
        <v>43706</v>
      </c>
      <c r="M2324" s="2" t="str">
        <f t="shared" si="471"/>
        <v>Thursday</v>
      </c>
      <c r="N2324" s="2" t="str">
        <f t="shared" si="472"/>
        <v>Thursday</v>
      </c>
      <c r="O2324" s="12">
        <f t="shared" si="473"/>
        <v>0</v>
      </c>
      <c r="P2324" s="11" t="str">
        <f t="shared" si="474"/>
        <v>Low Cost per Unit</v>
      </c>
      <c r="Q2324" s="12">
        <f t="shared" si="475"/>
        <v>0</v>
      </c>
      <c r="R2324" s="12">
        <f t="shared" si="476"/>
        <v>1.5</v>
      </c>
      <c r="S2324" s="12">
        <f t="shared" si="477"/>
        <v>0</v>
      </c>
      <c r="T2324" s="12">
        <f t="shared" si="478"/>
        <v>0</v>
      </c>
      <c r="U2324" s="12">
        <f t="shared" si="479"/>
        <v>0</v>
      </c>
      <c r="V2324" s="13" t="str">
        <f t="shared" ca="1" si="480"/>
        <v>Greater Than 8 Weeks Old</v>
      </c>
    </row>
    <row r="2325" spans="1:22" x14ac:dyDescent="0.35">
      <c r="A2325" s="2" t="s">
        <v>112</v>
      </c>
      <c r="B2325" s="5">
        <v>43704</v>
      </c>
      <c r="C2325" s="5" t="s">
        <v>386</v>
      </c>
      <c r="D2325" s="5" t="s">
        <v>395</v>
      </c>
      <c r="E2325" s="6">
        <v>4</v>
      </c>
      <c r="F2325" s="3">
        <v>100</v>
      </c>
      <c r="G2325" s="3">
        <v>19</v>
      </c>
      <c r="H2325" s="8">
        <f t="shared" si="468"/>
        <v>4.75</v>
      </c>
      <c r="I2325" s="3">
        <v>81</v>
      </c>
      <c r="J2325" s="4">
        <v>0.81</v>
      </c>
      <c r="K2325" s="2" t="str">
        <f t="shared" si="469"/>
        <v>Tuesday</v>
      </c>
      <c r="L2325" s="5">
        <f t="shared" si="470"/>
        <v>43707</v>
      </c>
      <c r="M2325" s="2" t="str">
        <f t="shared" si="471"/>
        <v>Friday</v>
      </c>
      <c r="N2325" s="2" t="str">
        <f t="shared" si="472"/>
        <v>Friday</v>
      </c>
      <c r="O2325" s="12">
        <f t="shared" si="473"/>
        <v>5</v>
      </c>
      <c r="P2325" s="11" t="str">
        <f t="shared" si="474"/>
        <v>Low Cost per Unit</v>
      </c>
      <c r="Q2325" s="12">
        <f t="shared" si="475"/>
        <v>0</v>
      </c>
      <c r="R2325" s="12">
        <f t="shared" si="476"/>
        <v>3</v>
      </c>
      <c r="S2325" s="12">
        <f t="shared" si="477"/>
        <v>0</v>
      </c>
      <c r="T2325" s="12">
        <f t="shared" si="478"/>
        <v>0</v>
      </c>
      <c r="U2325" s="12">
        <f t="shared" si="479"/>
        <v>0</v>
      </c>
      <c r="V2325" s="13" t="str">
        <f t="shared" ca="1" si="480"/>
        <v>Greater Than 8 Weeks Old</v>
      </c>
    </row>
    <row r="2326" spans="1:22" x14ac:dyDescent="0.35">
      <c r="A2326" s="2" t="s">
        <v>112</v>
      </c>
      <c r="B2326" s="5">
        <v>43705</v>
      </c>
      <c r="C2326" s="5" t="s">
        <v>386</v>
      </c>
      <c r="D2326" s="5" t="s">
        <v>395</v>
      </c>
      <c r="E2326" s="6">
        <v>3</v>
      </c>
      <c r="F2326" s="3">
        <v>75</v>
      </c>
      <c r="G2326" s="3">
        <v>14.25</v>
      </c>
      <c r="H2326" s="8">
        <f t="shared" si="468"/>
        <v>4.75</v>
      </c>
      <c r="I2326" s="3">
        <v>60.75</v>
      </c>
      <c r="J2326" s="4">
        <v>0.81</v>
      </c>
      <c r="K2326" s="2" t="str">
        <f t="shared" si="469"/>
        <v>Wednesday</v>
      </c>
      <c r="L2326" s="5">
        <f t="shared" si="470"/>
        <v>43708</v>
      </c>
      <c r="M2326" s="2" t="str">
        <f t="shared" si="471"/>
        <v>Saturday</v>
      </c>
      <c r="N2326" s="2" t="str">
        <f t="shared" si="472"/>
        <v>Saturday</v>
      </c>
      <c r="O2326" s="12">
        <f t="shared" si="473"/>
        <v>0</v>
      </c>
      <c r="P2326" s="11" t="str">
        <f t="shared" si="474"/>
        <v>Low Cost per Unit</v>
      </c>
      <c r="Q2326" s="12">
        <f t="shared" si="475"/>
        <v>0</v>
      </c>
      <c r="R2326" s="12">
        <f t="shared" si="476"/>
        <v>2.25</v>
      </c>
      <c r="S2326" s="12">
        <f t="shared" si="477"/>
        <v>0</v>
      </c>
      <c r="T2326" s="12">
        <f t="shared" si="478"/>
        <v>0</v>
      </c>
      <c r="U2326" s="12">
        <f t="shared" si="479"/>
        <v>0</v>
      </c>
      <c r="V2326" s="13" t="str">
        <f t="shared" ca="1" si="480"/>
        <v>Greater Than 8 Weeks Old</v>
      </c>
    </row>
    <row r="2327" spans="1:22" x14ac:dyDescent="0.35">
      <c r="A2327" s="2" t="s">
        <v>112</v>
      </c>
      <c r="B2327" s="5">
        <v>43706</v>
      </c>
      <c r="C2327" s="5" t="s">
        <v>386</v>
      </c>
      <c r="D2327" s="5" t="s">
        <v>395</v>
      </c>
      <c r="E2327" s="6">
        <v>1</v>
      </c>
      <c r="F2327" s="3">
        <v>25</v>
      </c>
      <c r="G2327" s="3">
        <v>4.75</v>
      </c>
      <c r="H2327" s="8">
        <f t="shared" si="468"/>
        <v>4.75</v>
      </c>
      <c r="I2327" s="3">
        <v>20.25</v>
      </c>
      <c r="J2327" s="4">
        <v>0.81</v>
      </c>
      <c r="K2327" s="2" t="str">
        <f t="shared" si="469"/>
        <v>Thursday</v>
      </c>
      <c r="L2327" s="5">
        <f t="shared" si="470"/>
        <v>43709</v>
      </c>
      <c r="M2327" s="2" t="str">
        <f t="shared" si="471"/>
        <v>Sunday</v>
      </c>
      <c r="N2327" s="2" t="str">
        <f t="shared" si="472"/>
        <v>Monday</v>
      </c>
      <c r="O2327" s="12">
        <f t="shared" si="473"/>
        <v>0</v>
      </c>
      <c r="P2327" s="11" t="str">
        <f t="shared" si="474"/>
        <v>Low Cost per Unit</v>
      </c>
      <c r="Q2327" s="12">
        <f t="shared" si="475"/>
        <v>0</v>
      </c>
      <c r="R2327" s="12">
        <f t="shared" si="476"/>
        <v>0</v>
      </c>
      <c r="S2327" s="12">
        <f t="shared" si="477"/>
        <v>0</v>
      </c>
      <c r="T2327" s="12">
        <f t="shared" si="478"/>
        <v>0</v>
      </c>
      <c r="U2327" s="12">
        <f t="shared" si="479"/>
        <v>0</v>
      </c>
      <c r="V2327" s="13" t="str">
        <f t="shared" ca="1" si="480"/>
        <v>Greater Than 8 Weeks Old</v>
      </c>
    </row>
    <row r="2328" spans="1:22" x14ac:dyDescent="0.35">
      <c r="A2328" s="2" t="s">
        <v>112</v>
      </c>
      <c r="B2328" s="5">
        <v>43708</v>
      </c>
      <c r="C2328" s="5" t="s">
        <v>386</v>
      </c>
      <c r="D2328" s="5" t="s">
        <v>395</v>
      </c>
      <c r="E2328" s="6">
        <v>1</v>
      </c>
      <c r="F2328" s="3">
        <v>25</v>
      </c>
      <c r="G2328" s="3">
        <v>4.75</v>
      </c>
      <c r="H2328" s="8">
        <f t="shared" si="468"/>
        <v>4.75</v>
      </c>
      <c r="I2328" s="3">
        <v>20.25</v>
      </c>
      <c r="J2328" s="4">
        <v>0.81</v>
      </c>
      <c r="K2328" s="2" t="str">
        <f t="shared" si="469"/>
        <v>Saturday</v>
      </c>
      <c r="L2328" s="5">
        <f t="shared" si="470"/>
        <v>43711</v>
      </c>
      <c r="M2328" s="2" t="str">
        <f t="shared" si="471"/>
        <v>Tuesday</v>
      </c>
      <c r="N2328" s="2" t="str">
        <f t="shared" si="472"/>
        <v>Tuesday</v>
      </c>
      <c r="O2328" s="12">
        <f t="shared" si="473"/>
        <v>0</v>
      </c>
      <c r="P2328" s="11" t="str">
        <f t="shared" si="474"/>
        <v>Low Cost per Unit</v>
      </c>
      <c r="Q2328" s="12">
        <f t="shared" si="475"/>
        <v>0</v>
      </c>
      <c r="R2328" s="12">
        <f t="shared" si="476"/>
        <v>0</v>
      </c>
      <c r="S2328" s="12">
        <f t="shared" si="477"/>
        <v>0</v>
      </c>
      <c r="T2328" s="12">
        <f t="shared" si="478"/>
        <v>0</v>
      </c>
      <c r="U2328" s="12">
        <f t="shared" si="479"/>
        <v>0</v>
      </c>
      <c r="V2328" s="13" t="str">
        <f t="shared" ca="1" si="480"/>
        <v>Greater Than 8 Weeks Old</v>
      </c>
    </row>
    <row r="2329" spans="1:22" x14ac:dyDescent="0.35">
      <c r="A2329" s="2" t="s">
        <v>51</v>
      </c>
      <c r="B2329" s="5">
        <v>43678</v>
      </c>
      <c r="C2329" s="5" t="s">
        <v>375</v>
      </c>
      <c r="D2329" s="5" t="s">
        <v>382</v>
      </c>
      <c r="E2329" s="6">
        <v>1</v>
      </c>
      <c r="F2329" s="3">
        <v>99</v>
      </c>
      <c r="G2329" s="3">
        <v>24</v>
      </c>
      <c r="H2329" s="8">
        <f t="shared" si="468"/>
        <v>24</v>
      </c>
      <c r="I2329" s="3">
        <v>75</v>
      </c>
      <c r="J2329" s="4">
        <v>0.76</v>
      </c>
      <c r="K2329" s="2" t="str">
        <f t="shared" si="469"/>
        <v>Thursday</v>
      </c>
      <c r="L2329" s="5">
        <f t="shared" si="470"/>
        <v>43681</v>
      </c>
      <c r="M2329" s="2" t="str">
        <f t="shared" si="471"/>
        <v>Sunday</v>
      </c>
      <c r="N2329" s="2" t="str">
        <f t="shared" si="472"/>
        <v>Monday</v>
      </c>
      <c r="O2329" s="12">
        <f t="shared" si="473"/>
        <v>0</v>
      </c>
      <c r="P2329" s="11" t="str">
        <f t="shared" si="474"/>
        <v>High Cost per Unit</v>
      </c>
      <c r="Q2329" s="12">
        <f t="shared" si="475"/>
        <v>0</v>
      </c>
      <c r="R2329" s="12">
        <f t="shared" si="476"/>
        <v>0</v>
      </c>
      <c r="S2329" s="12">
        <f t="shared" si="477"/>
        <v>0</v>
      </c>
      <c r="T2329" s="12">
        <f t="shared" si="478"/>
        <v>0</v>
      </c>
      <c r="U2329" s="12">
        <f t="shared" si="479"/>
        <v>0</v>
      </c>
      <c r="V2329" s="13" t="str">
        <f t="shared" ca="1" si="480"/>
        <v>Greater Than 8 Weeks Old</v>
      </c>
    </row>
    <row r="2330" spans="1:22" x14ac:dyDescent="0.35">
      <c r="A2330" s="2" t="s">
        <v>51</v>
      </c>
      <c r="B2330" s="5">
        <v>43679</v>
      </c>
      <c r="C2330" s="5" t="s">
        <v>375</v>
      </c>
      <c r="D2330" s="5" t="s">
        <v>382</v>
      </c>
      <c r="E2330" s="6">
        <v>2</v>
      </c>
      <c r="F2330" s="3">
        <v>198</v>
      </c>
      <c r="G2330" s="3">
        <v>48</v>
      </c>
      <c r="H2330" s="8">
        <f t="shared" si="468"/>
        <v>24</v>
      </c>
      <c r="I2330" s="3">
        <v>150</v>
      </c>
      <c r="J2330" s="4">
        <v>0.76</v>
      </c>
      <c r="K2330" s="2" t="str">
        <f t="shared" si="469"/>
        <v>Friday</v>
      </c>
      <c r="L2330" s="5">
        <f t="shared" si="470"/>
        <v>43682</v>
      </c>
      <c r="M2330" s="2" t="str">
        <f t="shared" si="471"/>
        <v>Monday</v>
      </c>
      <c r="N2330" s="2" t="str">
        <f t="shared" si="472"/>
        <v>Monday</v>
      </c>
      <c r="O2330" s="12">
        <f t="shared" si="473"/>
        <v>0</v>
      </c>
      <c r="P2330" s="11" t="str">
        <f t="shared" si="474"/>
        <v>High Cost per Unit</v>
      </c>
      <c r="Q2330" s="12">
        <f t="shared" si="475"/>
        <v>0</v>
      </c>
      <c r="R2330" s="12">
        <f t="shared" si="476"/>
        <v>5.9399999999999995</v>
      </c>
      <c r="S2330" s="12">
        <f t="shared" si="477"/>
        <v>0</v>
      </c>
      <c r="T2330" s="12">
        <f t="shared" si="478"/>
        <v>0</v>
      </c>
      <c r="U2330" s="12">
        <f t="shared" si="479"/>
        <v>0</v>
      </c>
      <c r="V2330" s="13" t="str">
        <f t="shared" ca="1" si="480"/>
        <v>Greater Than 8 Weeks Old</v>
      </c>
    </row>
    <row r="2331" spans="1:22" x14ac:dyDescent="0.35">
      <c r="A2331" s="2" t="s">
        <v>51</v>
      </c>
      <c r="B2331" s="5">
        <v>43680</v>
      </c>
      <c r="C2331" s="5" t="s">
        <v>375</v>
      </c>
      <c r="D2331" s="5" t="s">
        <v>382</v>
      </c>
      <c r="E2331" s="6">
        <v>3</v>
      </c>
      <c r="F2331" s="3">
        <v>297</v>
      </c>
      <c r="G2331" s="3">
        <v>72</v>
      </c>
      <c r="H2331" s="8">
        <f t="shared" si="468"/>
        <v>24</v>
      </c>
      <c r="I2331" s="3">
        <v>225</v>
      </c>
      <c r="J2331" s="4">
        <v>0.76</v>
      </c>
      <c r="K2331" s="2" t="str">
        <f t="shared" si="469"/>
        <v>Saturday</v>
      </c>
      <c r="L2331" s="5">
        <f t="shared" si="470"/>
        <v>43683</v>
      </c>
      <c r="M2331" s="2" t="str">
        <f t="shared" si="471"/>
        <v>Tuesday</v>
      </c>
      <c r="N2331" s="2" t="str">
        <f t="shared" si="472"/>
        <v>Tuesday</v>
      </c>
      <c r="O2331" s="12">
        <f t="shared" si="473"/>
        <v>0</v>
      </c>
      <c r="P2331" s="11" t="str">
        <f t="shared" si="474"/>
        <v>High Cost per Unit</v>
      </c>
      <c r="Q2331" s="12">
        <f t="shared" si="475"/>
        <v>0</v>
      </c>
      <c r="R2331" s="12">
        <f t="shared" si="476"/>
        <v>8.91</v>
      </c>
      <c r="S2331" s="12">
        <f t="shared" si="477"/>
        <v>0</v>
      </c>
      <c r="T2331" s="12">
        <f t="shared" si="478"/>
        <v>0</v>
      </c>
      <c r="U2331" s="12">
        <f t="shared" si="479"/>
        <v>0</v>
      </c>
      <c r="V2331" s="13" t="str">
        <f t="shared" ca="1" si="480"/>
        <v>Greater Than 8 Weeks Old</v>
      </c>
    </row>
    <row r="2332" spans="1:22" x14ac:dyDescent="0.35">
      <c r="A2332" s="2" t="s">
        <v>51</v>
      </c>
      <c r="B2332" s="5">
        <v>43681</v>
      </c>
      <c r="C2332" s="5" t="s">
        <v>375</v>
      </c>
      <c r="D2332" s="5" t="s">
        <v>382</v>
      </c>
      <c r="E2332" s="6">
        <v>1</v>
      </c>
      <c r="F2332" s="3">
        <v>99</v>
      </c>
      <c r="G2332" s="3">
        <v>24</v>
      </c>
      <c r="H2332" s="8">
        <f t="shared" si="468"/>
        <v>24</v>
      </c>
      <c r="I2332" s="3">
        <v>75</v>
      </c>
      <c r="J2332" s="4">
        <v>0.76</v>
      </c>
      <c r="K2332" s="2" t="str">
        <f t="shared" si="469"/>
        <v>Sunday</v>
      </c>
      <c r="L2332" s="5">
        <f t="shared" si="470"/>
        <v>43684</v>
      </c>
      <c r="M2332" s="2" t="str">
        <f t="shared" si="471"/>
        <v>Wednesday</v>
      </c>
      <c r="N2332" s="2" t="str">
        <f t="shared" si="472"/>
        <v>Wednesday</v>
      </c>
      <c r="O2332" s="12">
        <f t="shared" si="473"/>
        <v>0</v>
      </c>
      <c r="P2332" s="11" t="str">
        <f t="shared" si="474"/>
        <v>High Cost per Unit</v>
      </c>
      <c r="Q2332" s="12">
        <f t="shared" si="475"/>
        <v>0</v>
      </c>
      <c r="R2332" s="12">
        <f t="shared" si="476"/>
        <v>0</v>
      </c>
      <c r="S2332" s="12">
        <f t="shared" si="477"/>
        <v>0</v>
      </c>
      <c r="T2332" s="12">
        <f t="shared" si="478"/>
        <v>0</v>
      </c>
      <c r="U2332" s="12">
        <f t="shared" si="479"/>
        <v>0</v>
      </c>
      <c r="V2332" s="13" t="str">
        <f t="shared" ca="1" si="480"/>
        <v>Greater Than 8 Weeks Old</v>
      </c>
    </row>
    <row r="2333" spans="1:22" x14ac:dyDescent="0.35">
      <c r="A2333" s="2" t="s">
        <v>51</v>
      </c>
      <c r="B2333" s="5">
        <v>43682</v>
      </c>
      <c r="C2333" s="5" t="s">
        <v>375</v>
      </c>
      <c r="D2333" s="5" t="s">
        <v>382</v>
      </c>
      <c r="E2333" s="6">
        <v>2</v>
      </c>
      <c r="F2333" s="3">
        <v>198</v>
      </c>
      <c r="G2333" s="3">
        <v>48</v>
      </c>
      <c r="H2333" s="8">
        <f t="shared" si="468"/>
        <v>24</v>
      </c>
      <c r="I2333" s="3">
        <v>150</v>
      </c>
      <c r="J2333" s="4">
        <v>0.76</v>
      </c>
      <c r="K2333" s="2" t="str">
        <f t="shared" si="469"/>
        <v>Monday</v>
      </c>
      <c r="L2333" s="5">
        <f t="shared" si="470"/>
        <v>43685</v>
      </c>
      <c r="M2333" s="2" t="str">
        <f t="shared" si="471"/>
        <v>Thursday</v>
      </c>
      <c r="N2333" s="2" t="str">
        <f t="shared" si="472"/>
        <v>Thursday</v>
      </c>
      <c r="O2333" s="12">
        <f t="shared" si="473"/>
        <v>0</v>
      </c>
      <c r="P2333" s="11" t="str">
        <f t="shared" si="474"/>
        <v>High Cost per Unit</v>
      </c>
      <c r="Q2333" s="12">
        <f t="shared" si="475"/>
        <v>0</v>
      </c>
      <c r="R2333" s="12">
        <f t="shared" si="476"/>
        <v>5.9399999999999995</v>
      </c>
      <c r="S2333" s="12">
        <f t="shared" si="477"/>
        <v>0</v>
      </c>
      <c r="T2333" s="12">
        <f t="shared" si="478"/>
        <v>0</v>
      </c>
      <c r="U2333" s="12">
        <f t="shared" si="479"/>
        <v>0</v>
      </c>
      <c r="V2333" s="13" t="str">
        <f t="shared" ca="1" si="480"/>
        <v>Greater Than 8 Weeks Old</v>
      </c>
    </row>
    <row r="2334" spans="1:22" x14ac:dyDescent="0.35">
      <c r="A2334" s="2" t="s">
        <v>51</v>
      </c>
      <c r="B2334" s="5">
        <v>43683</v>
      </c>
      <c r="C2334" s="5" t="s">
        <v>375</v>
      </c>
      <c r="D2334" s="5" t="s">
        <v>382</v>
      </c>
      <c r="E2334" s="6">
        <v>3</v>
      </c>
      <c r="F2334" s="3">
        <v>297</v>
      </c>
      <c r="G2334" s="3">
        <v>72</v>
      </c>
      <c r="H2334" s="8">
        <f t="shared" si="468"/>
        <v>24</v>
      </c>
      <c r="I2334" s="3">
        <v>225</v>
      </c>
      <c r="J2334" s="4">
        <v>0.76</v>
      </c>
      <c r="K2334" s="2" t="str">
        <f t="shared" si="469"/>
        <v>Tuesday</v>
      </c>
      <c r="L2334" s="5">
        <f t="shared" si="470"/>
        <v>43686</v>
      </c>
      <c r="M2334" s="2" t="str">
        <f t="shared" si="471"/>
        <v>Friday</v>
      </c>
      <c r="N2334" s="2" t="str">
        <f t="shared" si="472"/>
        <v>Friday</v>
      </c>
      <c r="O2334" s="12">
        <f t="shared" si="473"/>
        <v>14.850000000000001</v>
      </c>
      <c r="P2334" s="11" t="str">
        <f t="shared" si="474"/>
        <v>High Cost per Unit</v>
      </c>
      <c r="Q2334" s="12">
        <f t="shared" si="475"/>
        <v>0</v>
      </c>
      <c r="R2334" s="12">
        <f t="shared" si="476"/>
        <v>8.91</v>
      </c>
      <c r="S2334" s="12">
        <f t="shared" si="477"/>
        <v>0</v>
      </c>
      <c r="T2334" s="12">
        <f t="shared" si="478"/>
        <v>0</v>
      </c>
      <c r="U2334" s="12">
        <f t="shared" si="479"/>
        <v>0</v>
      </c>
      <c r="V2334" s="13" t="str">
        <f t="shared" ca="1" si="480"/>
        <v>Greater Than 8 Weeks Old</v>
      </c>
    </row>
    <row r="2335" spans="1:22" x14ac:dyDescent="0.35">
      <c r="A2335" s="2" t="s">
        <v>51</v>
      </c>
      <c r="B2335" s="5">
        <v>43684</v>
      </c>
      <c r="C2335" s="5" t="s">
        <v>375</v>
      </c>
      <c r="D2335" s="5" t="s">
        <v>382</v>
      </c>
      <c r="E2335" s="6">
        <v>2</v>
      </c>
      <c r="F2335" s="3">
        <v>198</v>
      </c>
      <c r="G2335" s="3">
        <v>48</v>
      </c>
      <c r="H2335" s="8">
        <f t="shared" si="468"/>
        <v>24</v>
      </c>
      <c r="I2335" s="3">
        <v>150</v>
      </c>
      <c r="J2335" s="4">
        <v>0.76</v>
      </c>
      <c r="K2335" s="2" t="str">
        <f t="shared" si="469"/>
        <v>Wednesday</v>
      </c>
      <c r="L2335" s="5">
        <f t="shared" si="470"/>
        <v>43687</v>
      </c>
      <c r="M2335" s="2" t="str">
        <f t="shared" si="471"/>
        <v>Saturday</v>
      </c>
      <c r="N2335" s="2" t="str">
        <f t="shared" si="472"/>
        <v>Saturday</v>
      </c>
      <c r="O2335" s="12">
        <f t="shared" si="473"/>
        <v>0</v>
      </c>
      <c r="P2335" s="11" t="str">
        <f t="shared" si="474"/>
        <v>High Cost per Unit</v>
      </c>
      <c r="Q2335" s="12">
        <f t="shared" si="475"/>
        <v>0</v>
      </c>
      <c r="R2335" s="12">
        <f t="shared" si="476"/>
        <v>5.9399999999999995</v>
      </c>
      <c r="S2335" s="12">
        <f t="shared" si="477"/>
        <v>0</v>
      </c>
      <c r="T2335" s="12">
        <f t="shared" si="478"/>
        <v>0</v>
      </c>
      <c r="U2335" s="12">
        <f t="shared" si="479"/>
        <v>0</v>
      </c>
      <c r="V2335" s="13" t="str">
        <f t="shared" ca="1" si="480"/>
        <v>Greater Than 8 Weeks Old</v>
      </c>
    </row>
    <row r="2336" spans="1:22" x14ac:dyDescent="0.35">
      <c r="A2336" s="2" t="s">
        <v>51</v>
      </c>
      <c r="B2336" s="5">
        <v>43686</v>
      </c>
      <c r="C2336" s="5" t="s">
        <v>375</v>
      </c>
      <c r="D2336" s="5" t="s">
        <v>382</v>
      </c>
      <c r="E2336" s="6">
        <v>1</v>
      </c>
      <c r="F2336" s="3">
        <v>99</v>
      </c>
      <c r="G2336" s="3">
        <v>24</v>
      </c>
      <c r="H2336" s="8">
        <f t="shared" si="468"/>
        <v>24</v>
      </c>
      <c r="I2336" s="3">
        <v>75</v>
      </c>
      <c r="J2336" s="4">
        <v>0.76</v>
      </c>
      <c r="K2336" s="2" t="str">
        <f t="shared" si="469"/>
        <v>Friday</v>
      </c>
      <c r="L2336" s="5">
        <f t="shared" si="470"/>
        <v>43689</v>
      </c>
      <c r="M2336" s="2" t="str">
        <f t="shared" si="471"/>
        <v>Monday</v>
      </c>
      <c r="N2336" s="2" t="str">
        <f t="shared" si="472"/>
        <v>Monday</v>
      </c>
      <c r="O2336" s="12">
        <f t="shared" si="473"/>
        <v>0</v>
      </c>
      <c r="P2336" s="11" t="str">
        <f t="shared" si="474"/>
        <v>High Cost per Unit</v>
      </c>
      <c r="Q2336" s="12">
        <f t="shared" si="475"/>
        <v>0</v>
      </c>
      <c r="R2336" s="12">
        <f t="shared" si="476"/>
        <v>0</v>
      </c>
      <c r="S2336" s="12">
        <f t="shared" si="477"/>
        <v>0</v>
      </c>
      <c r="T2336" s="12">
        <f t="shared" si="478"/>
        <v>0</v>
      </c>
      <c r="U2336" s="12">
        <f t="shared" si="479"/>
        <v>0</v>
      </c>
      <c r="V2336" s="13" t="str">
        <f t="shared" ca="1" si="480"/>
        <v>Greater Than 8 Weeks Old</v>
      </c>
    </row>
    <row r="2337" spans="1:22" x14ac:dyDescent="0.35">
      <c r="A2337" s="2" t="s">
        <v>51</v>
      </c>
      <c r="B2337" s="5">
        <v>43687</v>
      </c>
      <c r="C2337" s="5" t="s">
        <v>375</v>
      </c>
      <c r="D2337" s="5" t="s">
        <v>382</v>
      </c>
      <c r="E2337" s="6">
        <v>2</v>
      </c>
      <c r="F2337" s="3">
        <v>198</v>
      </c>
      <c r="G2337" s="3">
        <v>48</v>
      </c>
      <c r="H2337" s="8">
        <f t="shared" si="468"/>
        <v>24</v>
      </c>
      <c r="I2337" s="3">
        <v>150</v>
      </c>
      <c r="J2337" s="4">
        <v>0.76</v>
      </c>
      <c r="K2337" s="2" t="str">
        <f t="shared" si="469"/>
        <v>Saturday</v>
      </c>
      <c r="L2337" s="5">
        <f t="shared" si="470"/>
        <v>43690</v>
      </c>
      <c r="M2337" s="2" t="str">
        <f t="shared" si="471"/>
        <v>Tuesday</v>
      </c>
      <c r="N2337" s="2" t="str">
        <f t="shared" si="472"/>
        <v>Tuesday</v>
      </c>
      <c r="O2337" s="12">
        <f t="shared" si="473"/>
        <v>0</v>
      </c>
      <c r="P2337" s="11" t="str">
        <f t="shared" si="474"/>
        <v>High Cost per Unit</v>
      </c>
      <c r="Q2337" s="12">
        <f t="shared" si="475"/>
        <v>0</v>
      </c>
      <c r="R2337" s="12">
        <f t="shared" si="476"/>
        <v>5.9399999999999995</v>
      </c>
      <c r="S2337" s="12">
        <f t="shared" si="477"/>
        <v>0</v>
      </c>
      <c r="T2337" s="12">
        <f t="shared" si="478"/>
        <v>0</v>
      </c>
      <c r="U2337" s="12">
        <f t="shared" si="479"/>
        <v>0</v>
      </c>
      <c r="V2337" s="13" t="str">
        <f t="shared" ca="1" si="480"/>
        <v>Greater Than 8 Weeks Old</v>
      </c>
    </row>
    <row r="2338" spans="1:22" x14ac:dyDescent="0.35">
      <c r="A2338" s="2" t="s">
        <v>51</v>
      </c>
      <c r="B2338" s="5">
        <v>43689</v>
      </c>
      <c r="C2338" s="5" t="s">
        <v>375</v>
      </c>
      <c r="D2338" s="5" t="s">
        <v>382</v>
      </c>
      <c r="E2338" s="6">
        <v>2</v>
      </c>
      <c r="F2338" s="3">
        <v>198</v>
      </c>
      <c r="G2338" s="3">
        <v>48</v>
      </c>
      <c r="H2338" s="8">
        <f t="shared" si="468"/>
        <v>24</v>
      </c>
      <c r="I2338" s="3">
        <v>150</v>
      </c>
      <c r="J2338" s="4">
        <v>0.76</v>
      </c>
      <c r="K2338" s="2" t="str">
        <f t="shared" si="469"/>
        <v>Monday</v>
      </c>
      <c r="L2338" s="5">
        <f t="shared" si="470"/>
        <v>43692</v>
      </c>
      <c r="M2338" s="2" t="str">
        <f t="shared" si="471"/>
        <v>Thursday</v>
      </c>
      <c r="N2338" s="2" t="str">
        <f t="shared" si="472"/>
        <v>Thursday</v>
      </c>
      <c r="O2338" s="12">
        <f t="shared" si="473"/>
        <v>0</v>
      </c>
      <c r="P2338" s="11" t="str">
        <f t="shared" si="474"/>
        <v>High Cost per Unit</v>
      </c>
      <c r="Q2338" s="12">
        <f t="shared" si="475"/>
        <v>0</v>
      </c>
      <c r="R2338" s="12">
        <f t="shared" si="476"/>
        <v>5.9399999999999995</v>
      </c>
      <c r="S2338" s="12">
        <f t="shared" si="477"/>
        <v>0</v>
      </c>
      <c r="T2338" s="12">
        <f t="shared" si="478"/>
        <v>0</v>
      </c>
      <c r="U2338" s="12">
        <f t="shared" si="479"/>
        <v>0</v>
      </c>
      <c r="V2338" s="13" t="str">
        <f t="shared" ca="1" si="480"/>
        <v>Greater Than 8 Weeks Old</v>
      </c>
    </row>
    <row r="2339" spans="1:22" x14ac:dyDescent="0.35">
      <c r="A2339" s="2" t="s">
        <v>51</v>
      </c>
      <c r="B2339" s="5">
        <v>43690</v>
      </c>
      <c r="C2339" s="5" t="s">
        <v>375</v>
      </c>
      <c r="D2339" s="5" t="s">
        <v>382</v>
      </c>
      <c r="E2339" s="6">
        <v>1</v>
      </c>
      <c r="F2339" s="3">
        <v>99</v>
      </c>
      <c r="G2339" s="3">
        <v>24</v>
      </c>
      <c r="H2339" s="8">
        <f t="shared" si="468"/>
        <v>24</v>
      </c>
      <c r="I2339" s="3">
        <v>75</v>
      </c>
      <c r="J2339" s="4">
        <v>0.76</v>
      </c>
      <c r="K2339" s="2" t="str">
        <f t="shared" si="469"/>
        <v>Tuesday</v>
      </c>
      <c r="L2339" s="5">
        <f t="shared" si="470"/>
        <v>43693</v>
      </c>
      <c r="M2339" s="2" t="str">
        <f t="shared" si="471"/>
        <v>Friday</v>
      </c>
      <c r="N2339" s="2" t="str">
        <f t="shared" si="472"/>
        <v>Friday</v>
      </c>
      <c r="O2339" s="12">
        <f t="shared" si="473"/>
        <v>4.95</v>
      </c>
      <c r="P2339" s="11" t="str">
        <f t="shared" si="474"/>
        <v>High Cost per Unit</v>
      </c>
      <c r="Q2339" s="12">
        <f t="shared" si="475"/>
        <v>0</v>
      </c>
      <c r="R2339" s="12">
        <f t="shared" si="476"/>
        <v>0</v>
      </c>
      <c r="S2339" s="12">
        <f t="shared" si="477"/>
        <v>0</v>
      </c>
      <c r="T2339" s="12">
        <f t="shared" si="478"/>
        <v>0</v>
      </c>
      <c r="U2339" s="12">
        <f t="shared" si="479"/>
        <v>0</v>
      </c>
      <c r="V2339" s="13" t="str">
        <f t="shared" ca="1" si="480"/>
        <v>Greater Than 8 Weeks Old</v>
      </c>
    </row>
    <row r="2340" spans="1:22" x14ac:dyDescent="0.35">
      <c r="A2340" s="2" t="s">
        <v>51</v>
      </c>
      <c r="B2340" s="5">
        <v>43691</v>
      </c>
      <c r="C2340" s="5" t="s">
        <v>375</v>
      </c>
      <c r="D2340" s="5" t="s">
        <v>382</v>
      </c>
      <c r="E2340" s="6">
        <v>1</v>
      </c>
      <c r="F2340" s="3">
        <v>99</v>
      </c>
      <c r="G2340" s="3">
        <v>24</v>
      </c>
      <c r="H2340" s="8">
        <f t="shared" si="468"/>
        <v>24</v>
      </c>
      <c r="I2340" s="3">
        <v>75</v>
      </c>
      <c r="J2340" s="4">
        <v>0.76</v>
      </c>
      <c r="K2340" s="2" t="str">
        <f t="shared" si="469"/>
        <v>Wednesday</v>
      </c>
      <c r="L2340" s="5">
        <f t="shared" si="470"/>
        <v>43694</v>
      </c>
      <c r="M2340" s="2" t="str">
        <f t="shared" si="471"/>
        <v>Saturday</v>
      </c>
      <c r="N2340" s="2" t="str">
        <f t="shared" si="472"/>
        <v>Saturday</v>
      </c>
      <c r="O2340" s="12">
        <f t="shared" si="473"/>
        <v>0</v>
      </c>
      <c r="P2340" s="11" t="str">
        <f t="shared" si="474"/>
        <v>High Cost per Unit</v>
      </c>
      <c r="Q2340" s="12">
        <f t="shared" si="475"/>
        <v>0</v>
      </c>
      <c r="R2340" s="12">
        <f t="shared" si="476"/>
        <v>0</v>
      </c>
      <c r="S2340" s="12">
        <f t="shared" si="477"/>
        <v>0</v>
      </c>
      <c r="T2340" s="12">
        <f t="shared" si="478"/>
        <v>0</v>
      </c>
      <c r="U2340" s="12">
        <f t="shared" si="479"/>
        <v>0</v>
      </c>
      <c r="V2340" s="13" t="str">
        <f t="shared" ca="1" si="480"/>
        <v>Greater Than 8 Weeks Old</v>
      </c>
    </row>
    <row r="2341" spans="1:22" x14ac:dyDescent="0.35">
      <c r="A2341" s="2" t="s">
        <v>51</v>
      </c>
      <c r="B2341" s="5">
        <v>43692</v>
      </c>
      <c r="C2341" s="5" t="s">
        <v>375</v>
      </c>
      <c r="D2341" s="5" t="s">
        <v>382</v>
      </c>
      <c r="E2341" s="6">
        <v>2</v>
      </c>
      <c r="F2341" s="3">
        <v>198</v>
      </c>
      <c r="G2341" s="3">
        <v>48</v>
      </c>
      <c r="H2341" s="8">
        <f t="shared" si="468"/>
        <v>24</v>
      </c>
      <c r="I2341" s="3">
        <v>150</v>
      </c>
      <c r="J2341" s="4">
        <v>0.76</v>
      </c>
      <c r="K2341" s="2" t="str">
        <f t="shared" si="469"/>
        <v>Thursday</v>
      </c>
      <c r="L2341" s="5">
        <f t="shared" si="470"/>
        <v>43695</v>
      </c>
      <c r="M2341" s="2" t="str">
        <f t="shared" si="471"/>
        <v>Sunday</v>
      </c>
      <c r="N2341" s="2" t="str">
        <f t="shared" si="472"/>
        <v>Monday</v>
      </c>
      <c r="O2341" s="12">
        <f t="shared" si="473"/>
        <v>0</v>
      </c>
      <c r="P2341" s="11" t="str">
        <f t="shared" si="474"/>
        <v>High Cost per Unit</v>
      </c>
      <c r="Q2341" s="12">
        <f t="shared" si="475"/>
        <v>0</v>
      </c>
      <c r="R2341" s="12">
        <f t="shared" si="476"/>
        <v>5.9399999999999995</v>
      </c>
      <c r="S2341" s="12">
        <f t="shared" si="477"/>
        <v>0</v>
      </c>
      <c r="T2341" s="12">
        <f t="shared" si="478"/>
        <v>0</v>
      </c>
      <c r="U2341" s="12">
        <f t="shared" si="479"/>
        <v>0</v>
      </c>
      <c r="V2341" s="13" t="str">
        <f t="shared" ca="1" si="480"/>
        <v>Greater Than 8 Weeks Old</v>
      </c>
    </row>
    <row r="2342" spans="1:22" x14ac:dyDescent="0.35">
      <c r="A2342" s="2" t="s">
        <v>51</v>
      </c>
      <c r="B2342" s="5">
        <v>43693</v>
      </c>
      <c r="C2342" s="5" t="s">
        <v>375</v>
      </c>
      <c r="D2342" s="5" t="s">
        <v>382</v>
      </c>
      <c r="E2342" s="6">
        <v>1</v>
      </c>
      <c r="F2342" s="3">
        <v>99</v>
      </c>
      <c r="G2342" s="3">
        <v>24</v>
      </c>
      <c r="H2342" s="8">
        <f t="shared" si="468"/>
        <v>24</v>
      </c>
      <c r="I2342" s="3">
        <v>75</v>
      </c>
      <c r="J2342" s="4">
        <v>0.76</v>
      </c>
      <c r="K2342" s="2" t="str">
        <f t="shared" si="469"/>
        <v>Friday</v>
      </c>
      <c r="L2342" s="5">
        <f t="shared" si="470"/>
        <v>43696</v>
      </c>
      <c r="M2342" s="2" t="str">
        <f t="shared" si="471"/>
        <v>Monday</v>
      </c>
      <c r="N2342" s="2" t="str">
        <f t="shared" si="472"/>
        <v>Monday</v>
      </c>
      <c r="O2342" s="12">
        <f t="shared" si="473"/>
        <v>0</v>
      </c>
      <c r="P2342" s="11" t="str">
        <f t="shared" si="474"/>
        <v>High Cost per Unit</v>
      </c>
      <c r="Q2342" s="12">
        <f t="shared" si="475"/>
        <v>0</v>
      </c>
      <c r="R2342" s="12">
        <f t="shared" si="476"/>
        <v>0</v>
      </c>
      <c r="S2342" s="12">
        <f t="shared" si="477"/>
        <v>0</v>
      </c>
      <c r="T2342" s="12">
        <f t="shared" si="478"/>
        <v>0</v>
      </c>
      <c r="U2342" s="12">
        <f t="shared" si="479"/>
        <v>0</v>
      </c>
      <c r="V2342" s="13" t="str">
        <f t="shared" ca="1" si="480"/>
        <v>Greater Than 8 Weeks Old</v>
      </c>
    </row>
    <row r="2343" spans="1:22" x14ac:dyDescent="0.35">
      <c r="A2343" s="2" t="s">
        <v>51</v>
      </c>
      <c r="B2343" s="5">
        <v>43694</v>
      </c>
      <c r="C2343" s="5" t="s">
        <v>375</v>
      </c>
      <c r="D2343" s="5" t="s">
        <v>382</v>
      </c>
      <c r="E2343" s="6">
        <v>1</v>
      </c>
      <c r="F2343" s="3">
        <v>99</v>
      </c>
      <c r="G2343" s="3">
        <v>24</v>
      </c>
      <c r="H2343" s="8">
        <f t="shared" si="468"/>
        <v>24</v>
      </c>
      <c r="I2343" s="3">
        <v>75</v>
      </c>
      <c r="J2343" s="4">
        <v>0.76</v>
      </c>
      <c r="K2343" s="2" t="str">
        <f t="shared" si="469"/>
        <v>Saturday</v>
      </c>
      <c r="L2343" s="5">
        <f t="shared" si="470"/>
        <v>43697</v>
      </c>
      <c r="M2343" s="2" t="str">
        <f t="shared" si="471"/>
        <v>Tuesday</v>
      </c>
      <c r="N2343" s="2" t="str">
        <f t="shared" si="472"/>
        <v>Tuesday</v>
      </c>
      <c r="O2343" s="12">
        <f t="shared" si="473"/>
        <v>0</v>
      </c>
      <c r="P2343" s="11" t="str">
        <f t="shared" si="474"/>
        <v>High Cost per Unit</v>
      </c>
      <c r="Q2343" s="12">
        <f t="shared" si="475"/>
        <v>0</v>
      </c>
      <c r="R2343" s="12">
        <f t="shared" si="476"/>
        <v>0</v>
      </c>
      <c r="S2343" s="12">
        <f t="shared" si="477"/>
        <v>0</v>
      </c>
      <c r="T2343" s="12">
        <f t="shared" si="478"/>
        <v>0</v>
      </c>
      <c r="U2343" s="12">
        <f t="shared" si="479"/>
        <v>0</v>
      </c>
      <c r="V2343" s="13" t="str">
        <f t="shared" ca="1" si="480"/>
        <v>Greater Than 8 Weeks Old</v>
      </c>
    </row>
    <row r="2344" spans="1:22" x14ac:dyDescent="0.35">
      <c r="A2344" s="2" t="s">
        <v>51</v>
      </c>
      <c r="B2344" s="5">
        <v>43696</v>
      </c>
      <c r="C2344" s="5" t="s">
        <v>375</v>
      </c>
      <c r="D2344" s="5" t="s">
        <v>382</v>
      </c>
      <c r="E2344" s="6">
        <v>3</v>
      </c>
      <c r="F2344" s="3">
        <v>297</v>
      </c>
      <c r="G2344" s="3">
        <v>72</v>
      </c>
      <c r="H2344" s="8">
        <f t="shared" si="468"/>
        <v>24</v>
      </c>
      <c r="I2344" s="3">
        <v>225</v>
      </c>
      <c r="J2344" s="4">
        <v>0.76</v>
      </c>
      <c r="K2344" s="2" t="str">
        <f t="shared" si="469"/>
        <v>Monday</v>
      </c>
      <c r="L2344" s="5">
        <f t="shared" si="470"/>
        <v>43699</v>
      </c>
      <c r="M2344" s="2" t="str">
        <f t="shared" si="471"/>
        <v>Thursday</v>
      </c>
      <c r="N2344" s="2" t="str">
        <f t="shared" si="472"/>
        <v>Thursday</v>
      </c>
      <c r="O2344" s="12">
        <f t="shared" si="473"/>
        <v>0</v>
      </c>
      <c r="P2344" s="11" t="str">
        <f t="shared" si="474"/>
        <v>High Cost per Unit</v>
      </c>
      <c r="Q2344" s="12">
        <f t="shared" si="475"/>
        <v>0</v>
      </c>
      <c r="R2344" s="12">
        <f t="shared" si="476"/>
        <v>8.91</v>
      </c>
      <c r="S2344" s="12">
        <f t="shared" si="477"/>
        <v>0</v>
      </c>
      <c r="T2344" s="12">
        <f t="shared" si="478"/>
        <v>0</v>
      </c>
      <c r="U2344" s="12">
        <f t="shared" si="479"/>
        <v>0</v>
      </c>
      <c r="V2344" s="13" t="str">
        <f t="shared" ca="1" si="480"/>
        <v>Greater Than 8 Weeks Old</v>
      </c>
    </row>
    <row r="2345" spans="1:22" x14ac:dyDescent="0.35">
      <c r="A2345" s="2" t="s">
        <v>51</v>
      </c>
      <c r="B2345" s="5">
        <v>43697</v>
      </c>
      <c r="C2345" s="5" t="s">
        <v>375</v>
      </c>
      <c r="D2345" s="5" t="s">
        <v>382</v>
      </c>
      <c r="E2345" s="6">
        <v>1</v>
      </c>
      <c r="F2345" s="3">
        <v>99</v>
      </c>
      <c r="G2345" s="3">
        <v>24</v>
      </c>
      <c r="H2345" s="8">
        <f t="shared" si="468"/>
        <v>24</v>
      </c>
      <c r="I2345" s="3">
        <v>75</v>
      </c>
      <c r="J2345" s="4">
        <v>0.76</v>
      </c>
      <c r="K2345" s="2" t="str">
        <f t="shared" si="469"/>
        <v>Tuesday</v>
      </c>
      <c r="L2345" s="5">
        <f t="shared" si="470"/>
        <v>43700</v>
      </c>
      <c r="M2345" s="2" t="str">
        <f t="shared" si="471"/>
        <v>Friday</v>
      </c>
      <c r="N2345" s="2" t="str">
        <f t="shared" si="472"/>
        <v>Friday</v>
      </c>
      <c r="O2345" s="12">
        <f t="shared" si="473"/>
        <v>4.95</v>
      </c>
      <c r="P2345" s="11" t="str">
        <f t="shared" si="474"/>
        <v>High Cost per Unit</v>
      </c>
      <c r="Q2345" s="12">
        <f t="shared" si="475"/>
        <v>0</v>
      </c>
      <c r="R2345" s="12">
        <f t="shared" si="476"/>
        <v>0</v>
      </c>
      <c r="S2345" s="12">
        <f t="shared" si="477"/>
        <v>0</v>
      </c>
      <c r="T2345" s="12">
        <f t="shared" si="478"/>
        <v>0</v>
      </c>
      <c r="U2345" s="12">
        <f t="shared" si="479"/>
        <v>0</v>
      </c>
      <c r="V2345" s="13" t="str">
        <f t="shared" ca="1" si="480"/>
        <v>Greater Than 8 Weeks Old</v>
      </c>
    </row>
    <row r="2346" spans="1:22" x14ac:dyDescent="0.35">
      <c r="A2346" s="2" t="s">
        <v>51</v>
      </c>
      <c r="B2346" s="5">
        <v>43698</v>
      </c>
      <c r="C2346" s="5" t="s">
        <v>375</v>
      </c>
      <c r="D2346" s="5" t="s">
        <v>382</v>
      </c>
      <c r="E2346" s="6">
        <v>3</v>
      </c>
      <c r="F2346" s="3">
        <v>297</v>
      </c>
      <c r="G2346" s="3">
        <v>72</v>
      </c>
      <c r="H2346" s="8">
        <f t="shared" si="468"/>
        <v>24</v>
      </c>
      <c r="I2346" s="3">
        <v>225</v>
      </c>
      <c r="J2346" s="4">
        <v>0.76</v>
      </c>
      <c r="K2346" s="2" t="str">
        <f t="shared" si="469"/>
        <v>Wednesday</v>
      </c>
      <c r="L2346" s="5">
        <f t="shared" si="470"/>
        <v>43701</v>
      </c>
      <c r="M2346" s="2" t="str">
        <f t="shared" si="471"/>
        <v>Saturday</v>
      </c>
      <c r="N2346" s="2" t="str">
        <f t="shared" si="472"/>
        <v>Saturday</v>
      </c>
      <c r="O2346" s="12">
        <f t="shared" si="473"/>
        <v>0</v>
      </c>
      <c r="P2346" s="11" t="str">
        <f t="shared" si="474"/>
        <v>High Cost per Unit</v>
      </c>
      <c r="Q2346" s="12">
        <f t="shared" si="475"/>
        <v>0</v>
      </c>
      <c r="R2346" s="12">
        <f t="shared" si="476"/>
        <v>8.91</v>
      </c>
      <c r="S2346" s="12">
        <f t="shared" si="477"/>
        <v>0</v>
      </c>
      <c r="T2346" s="12">
        <f t="shared" si="478"/>
        <v>0</v>
      </c>
      <c r="U2346" s="12">
        <f t="shared" si="479"/>
        <v>0</v>
      </c>
      <c r="V2346" s="13" t="str">
        <f t="shared" ca="1" si="480"/>
        <v>Greater Than 8 Weeks Old</v>
      </c>
    </row>
    <row r="2347" spans="1:22" x14ac:dyDescent="0.35">
      <c r="A2347" s="2" t="s">
        <v>51</v>
      </c>
      <c r="B2347" s="5">
        <v>43700</v>
      </c>
      <c r="C2347" s="5" t="s">
        <v>375</v>
      </c>
      <c r="D2347" s="5" t="s">
        <v>382</v>
      </c>
      <c r="E2347" s="6">
        <v>2</v>
      </c>
      <c r="F2347" s="3">
        <v>198</v>
      </c>
      <c r="G2347" s="3">
        <v>48</v>
      </c>
      <c r="H2347" s="8">
        <f t="shared" si="468"/>
        <v>24</v>
      </c>
      <c r="I2347" s="3">
        <v>150</v>
      </c>
      <c r="J2347" s="4">
        <v>0.76</v>
      </c>
      <c r="K2347" s="2" t="str">
        <f t="shared" si="469"/>
        <v>Friday</v>
      </c>
      <c r="L2347" s="5">
        <f t="shared" si="470"/>
        <v>43703</v>
      </c>
      <c r="M2347" s="2" t="str">
        <f t="shared" si="471"/>
        <v>Monday</v>
      </c>
      <c r="N2347" s="2" t="str">
        <f t="shared" si="472"/>
        <v>Monday</v>
      </c>
      <c r="O2347" s="12">
        <f t="shared" si="473"/>
        <v>0</v>
      </c>
      <c r="P2347" s="11" t="str">
        <f t="shared" si="474"/>
        <v>High Cost per Unit</v>
      </c>
      <c r="Q2347" s="12">
        <f t="shared" si="475"/>
        <v>0</v>
      </c>
      <c r="R2347" s="12">
        <f t="shared" si="476"/>
        <v>5.9399999999999995</v>
      </c>
      <c r="S2347" s="12">
        <f t="shared" si="477"/>
        <v>0</v>
      </c>
      <c r="T2347" s="12">
        <f t="shared" si="478"/>
        <v>0</v>
      </c>
      <c r="U2347" s="12">
        <f t="shared" si="479"/>
        <v>0</v>
      </c>
      <c r="V2347" s="13" t="str">
        <f t="shared" ca="1" si="480"/>
        <v>Greater Than 8 Weeks Old</v>
      </c>
    </row>
    <row r="2348" spans="1:22" x14ac:dyDescent="0.35">
      <c r="A2348" s="2" t="s">
        <v>51</v>
      </c>
      <c r="B2348" s="5">
        <v>43701</v>
      </c>
      <c r="C2348" s="5" t="s">
        <v>375</v>
      </c>
      <c r="D2348" s="5" t="s">
        <v>382</v>
      </c>
      <c r="E2348" s="6">
        <v>1</v>
      </c>
      <c r="F2348" s="3">
        <v>99</v>
      </c>
      <c r="G2348" s="3">
        <v>24</v>
      </c>
      <c r="H2348" s="8">
        <f t="shared" si="468"/>
        <v>24</v>
      </c>
      <c r="I2348" s="3">
        <v>75</v>
      </c>
      <c r="J2348" s="4">
        <v>0.76</v>
      </c>
      <c r="K2348" s="2" t="str">
        <f t="shared" si="469"/>
        <v>Saturday</v>
      </c>
      <c r="L2348" s="5">
        <f t="shared" si="470"/>
        <v>43704</v>
      </c>
      <c r="M2348" s="2" t="str">
        <f t="shared" si="471"/>
        <v>Tuesday</v>
      </c>
      <c r="N2348" s="2" t="str">
        <f t="shared" si="472"/>
        <v>Tuesday</v>
      </c>
      <c r="O2348" s="12">
        <f t="shared" si="473"/>
        <v>0</v>
      </c>
      <c r="P2348" s="11" t="str">
        <f t="shared" si="474"/>
        <v>High Cost per Unit</v>
      </c>
      <c r="Q2348" s="12">
        <f t="shared" si="475"/>
        <v>0</v>
      </c>
      <c r="R2348" s="12">
        <f t="shared" si="476"/>
        <v>0</v>
      </c>
      <c r="S2348" s="12">
        <f t="shared" si="477"/>
        <v>0</v>
      </c>
      <c r="T2348" s="12">
        <f t="shared" si="478"/>
        <v>0</v>
      </c>
      <c r="U2348" s="12">
        <f t="shared" si="479"/>
        <v>0</v>
      </c>
      <c r="V2348" s="13" t="str">
        <f t="shared" ca="1" si="480"/>
        <v>Greater Than 8 Weeks Old</v>
      </c>
    </row>
    <row r="2349" spans="1:22" x14ac:dyDescent="0.35">
      <c r="A2349" s="2" t="s">
        <v>51</v>
      </c>
      <c r="B2349" s="5">
        <v>43702</v>
      </c>
      <c r="C2349" s="5" t="s">
        <v>375</v>
      </c>
      <c r="D2349" s="5" t="s">
        <v>382</v>
      </c>
      <c r="E2349" s="6">
        <v>1</v>
      </c>
      <c r="F2349" s="3">
        <v>99</v>
      </c>
      <c r="G2349" s="3">
        <v>24</v>
      </c>
      <c r="H2349" s="8">
        <f t="shared" si="468"/>
        <v>24</v>
      </c>
      <c r="I2349" s="3">
        <v>75</v>
      </c>
      <c r="J2349" s="4">
        <v>0.76</v>
      </c>
      <c r="K2349" s="2" t="str">
        <f t="shared" si="469"/>
        <v>Sunday</v>
      </c>
      <c r="L2349" s="5">
        <f t="shared" si="470"/>
        <v>43705</v>
      </c>
      <c r="M2349" s="2" t="str">
        <f t="shared" si="471"/>
        <v>Wednesday</v>
      </c>
      <c r="N2349" s="2" t="str">
        <f t="shared" si="472"/>
        <v>Wednesday</v>
      </c>
      <c r="O2349" s="12">
        <f t="shared" si="473"/>
        <v>0</v>
      </c>
      <c r="P2349" s="11" t="str">
        <f t="shared" si="474"/>
        <v>High Cost per Unit</v>
      </c>
      <c r="Q2349" s="12">
        <f t="shared" si="475"/>
        <v>0</v>
      </c>
      <c r="R2349" s="12">
        <f t="shared" si="476"/>
        <v>0</v>
      </c>
      <c r="S2349" s="12">
        <f t="shared" si="477"/>
        <v>0</v>
      </c>
      <c r="T2349" s="12">
        <f t="shared" si="478"/>
        <v>0</v>
      </c>
      <c r="U2349" s="12">
        <f t="shared" si="479"/>
        <v>0</v>
      </c>
      <c r="V2349" s="13" t="str">
        <f t="shared" ca="1" si="480"/>
        <v>Greater Than 8 Weeks Old</v>
      </c>
    </row>
    <row r="2350" spans="1:22" x14ac:dyDescent="0.35">
      <c r="A2350" s="2" t="s">
        <v>51</v>
      </c>
      <c r="B2350" s="5">
        <v>43703</v>
      </c>
      <c r="C2350" s="5" t="s">
        <v>375</v>
      </c>
      <c r="D2350" s="5" t="s">
        <v>382</v>
      </c>
      <c r="E2350" s="6">
        <v>1</v>
      </c>
      <c r="F2350" s="3">
        <v>99</v>
      </c>
      <c r="G2350" s="3">
        <v>24</v>
      </c>
      <c r="H2350" s="8">
        <f t="shared" si="468"/>
        <v>24</v>
      </c>
      <c r="I2350" s="3">
        <v>75</v>
      </c>
      <c r="J2350" s="4">
        <v>0.76</v>
      </c>
      <c r="K2350" s="2" t="str">
        <f t="shared" si="469"/>
        <v>Monday</v>
      </c>
      <c r="L2350" s="5">
        <f t="shared" si="470"/>
        <v>43706</v>
      </c>
      <c r="M2350" s="2" t="str">
        <f t="shared" si="471"/>
        <v>Thursday</v>
      </c>
      <c r="N2350" s="2" t="str">
        <f t="shared" si="472"/>
        <v>Thursday</v>
      </c>
      <c r="O2350" s="12">
        <f t="shared" si="473"/>
        <v>0</v>
      </c>
      <c r="P2350" s="11" t="str">
        <f t="shared" si="474"/>
        <v>High Cost per Unit</v>
      </c>
      <c r="Q2350" s="12">
        <f t="shared" si="475"/>
        <v>0</v>
      </c>
      <c r="R2350" s="12">
        <f t="shared" si="476"/>
        <v>0</v>
      </c>
      <c r="S2350" s="12">
        <f t="shared" si="477"/>
        <v>0</v>
      </c>
      <c r="T2350" s="12">
        <f t="shared" si="478"/>
        <v>0</v>
      </c>
      <c r="U2350" s="12">
        <f t="shared" si="479"/>
        <v>0</v>
      </c>
      <c r="V2350" s="13" t="str">
        <f t="shared" ca="1" si="480"/>
        <v>Greater Than 8 Weeks Old</v>
      </c>
    </row>
    <row r="2351" spans="1:22" x14ac:dyDescent="0.35">
      <c r="A2351" s="2" t="s">
        <v>51</v>
      </c>
      <c r="B2351" s="5">
        <v>43704</v>
      </c>
      <c r="C2351" s="5" t="s">
        <v>375</v>
      </c>
      <c r="D2351" s="5" t="s">
        <v>382</v>
      </c>
      <c r="E2351" s="6">
        <v>1</v>
      </c>
      <c r="F2351" s="3">
        <v>99</v>
      </c>
      <c r="G2351" s="3">
        <v>24</v>
      </c>
      <c r="H2351" s="8">
        <f t="shared" si="468"/>
        <v>24</v>
      </c>
      <c r="I2351" s="3">
        <v>75</v>
      </c>
      <c r="J2351" s="4">
        <v>0.76</v>
      </c>
      <c r="K2351" s="2" t="str">
        <f t="shared" si="469"/>
        <v>Tuesday</v>
      </c>
      <c r="L2351" s="5">
        <f t="shared" si="470"/>
        <v>43707</v>
      </c>
      <c r="M2351" s="2" t="str">
        <f t="shared" si="471"/>
        <v>Friday</v>
      </c>
      <c r="N2351" s="2" t="str">
        <f t="shared" si="472"/>
        <v>Friday</v>
      </c>
      <c r="O2351" s="12">
        <f t="shared" si="473"/>
        <v>4.95</v>
      </c>
      <c r="P2351" s="11" t="str">
        <f t="shared" si="474"/>
        <v>High Cost per Unit</v>
      </c>
      <c r="Q2351" s="12">
        <f t="shared" si="475"/>
        <v>0</v>
      </c>
      <c r="R2351" s="12">
        <f t="shared" si="476"/>
        <v>0</v>
      </c>
      <c r="S2351" s="12">
        <f t="shared" si="477"/>
        <v>0</v>
      </c>
      <c r="T2351" s="12">
        <f t="shared" si="478"/>
        <v>0</v>
      </c>
      <c r="U2351" s="12">
        <f t="shared" si="479"/>
        <v>0</v>
      </c>
      <c r="V2351" s="13" t="str">
        <f t="shared" ca="1" si="480"/>
        <v>Greater Than 8 Weeks Old</v>
      </c>
    </row>
    <row r="2352" spans="1:22" x14ac:dyDescent="0.35">
      <c r="A2352" s="2" t="s">
        <v>51</v>
      </c>
      <c r="B2352" s="5">
        <v>43705</v>
      </c>
      <c r="C2352" s="5" t="s">
        <v>375</v>
      </c>
      <c r="D2352" s="5" t="s">
        <v>382</v>
      </c>
      <c r="E2352" s="6">
        <v>1</v>
      </c>
      <c r="F2352" s="3">
        <v>99</v>
      </c>
      <c r="G2352" s="3">
        <v>24</v>
      </c>
      <c r="H2352" s="8">
        <f t="shared" si="468"/>
        <v>24</v>
      </c>
      <c r="I2352" s="3">
        <v>75</v>
      </c>
      <c r="J2352" s="4">
        <v>0.76</v>
      </c>
      <c r="K2352" s="2" t="str">
        <f t="shared" si="469"/>
        <v>Wednesday</v>
      </c>
      <c r="L2352" s="5">
        <f t="shared" si="470"/>
        <v>43708</v>
      </c>
      <c r="M2352" s="2" t="str">
        <f t="shared" si="471"/>
        <v>Saturday</v>
      </c>
      <c r="N2352" s="2" t="str">
        <f t="shared" si="472"/>
        <v>Saturday</v>
      </c>
      <c r="O2352" s="12">
        <f t="shared" si="473"/>
        <v>0</v>
      </c>
      <c r="P2352" s="11" t="str">
        <f t="shared" si="474"/>
        <v>High Cost per Unit</v>
      </c>
      <c r="Q2352" s="12">
        <f t="shared" si="475"/>
        <v>0</v>
      </c>
      <c r="R2352" s="12">
        <f t="shared" si="476"/>
        <v>0</v>
      </c>
      <c r="S2352" s="12">
        <f t="shared" si="477"/>
        <v>0</v>
      </c>
      <c r="T2352" s="12">
        <f t="shared" si="478"/>
        <v>0</v>
      </c>
      <c r="U2352" s="12">
        <f t="shared" si="479"/>
        <v>0</v>
      </c>
      <c r="V2352" s="13" t="str">
        <f t="shared" ca="1" si="480"/>
        <v>Greater Than 8 Weeks Old</v>
      </c>
    </row>
    <row r="2353" spans="1:22" x14ac:dyDescent="0.35">
      <c r="A2353" s="2" t="s">
        <v>51</v>
      </c>
      <c r="B2353" s="5">
        <v>43708</v>
      </c>
      <c r="C2353" s="5" t="s">
        <v>375</v>
      </c>
      <c r="D2353" s="5" t="s">
        <v>382</v>
      </c>
      <c r="E2353" s="6">
        <v>1</v>
      </c>
      <c r="F2353" s="3">
        <v>99</v>
      </c>
      <c r="G2353" s="3">
        <v>24</v>
      </c>
      <c r="H2353" s="8">
        <f t="shared" si="468"/>
        <v>24</v>
      </c>
      <c r="I2353" s="3">
        <v>75</v>
      </c>
      <c r="J2353" s="4">
        <v>0.76</v>
      </c>
      <c r="K2353" s="2" t="str">
        <f t="shared" si="469"/>
        <v>Saturday</v>
      </c>
      <c r="L2353" s="5">
        <f t="shared" si="470"/>
        <v>43711</v>
      </c>
      <c r="M2353" s="2" t="str">
        <f t="shared" si="471"/>
        <v>Tuesday</v>
      </c>
      <c r="N2353" s="2" t="str">
        <f t="shared" si="472"/>
        <v>Tuesday</v>
      </c>
      <c r="O2353" s="12">
        <f t="shared" si="473"/>
        <v>0</v>
      </c>
      <c r="P2353" s="11" t="str">
        <f t="shared" si="474"/>
        <v>High Cost per Unit</v>
      </c>
      <c r="Q2353" s="12">
        <f t="shared" si="475"/>
        <v>0</v>
      </c>
      <c r="R2353" s="12">
        <f t="shared" si="476"/>
        <v>0</v>
      </c>
      <c r="S2353" s="12">
        <f t="shared" si="477"/>
        <v>0</v>
      </c>
      <c r="T2353" s="12">
        <f t="shared" si="478"/>
        <v>0</v>
      </c>
      <c r="U2353" s="12">
        <f t="shared" si="479"/>
        <v>0</v>
      </c>
      <c r="V2353" s="13" t="str">
        <f t="shared" ca="1" si="480"/>
        <v>Greater Than 8 Weeks Old</v>
      </c>
    </row>
    <row r="2354" spans="1:22" x14ac:dyDescent="0.35">
      <c r="A2354" s="2" t="s">
        <v>52</v>
      </c>
      <c r="B2354" s="5">
        <v>43680</v>
      </c>
      <c r="C2354" s="5" t="s">
        <v>375</v>
      </c>
      <c r="D2354" s="5" t="s">
        <v>382</v>
      </c>
      <c r="E2354" s="6">
        <v>1</v>
      </c>
      <c r="F2354" s="3">
        <v>49</v>
      </c>
      <c r="G2354" s="3">
        <v>18</v>
      </c>
      <c r="H2354" s="8">
        <f t="shared" si="468"/>
        <v>18</v>
      </c>
      <c r="I2354" s="3">
        <v>31</v>
      </c>
      <c r="J2354" s="4">
        <v>0.63</v>
      </c>
      <c r="K2354" s="2" t="str">
        <f t="shared" si="469"/>
        <v>Saturday</v>
      </c>
      <c r="L2354" s="5">
        <f t="shared" si="470"/>
        <v>43683</v>
      </c>
      <c r="M2354" s="2" t="str">
        <f t="shared" si="471"/>
        <v>Tuesday</v>
      </c>
      <c r="N2354" s="2" t="str">
        <f t="shared" si="472"/>
        <v>Tuesday</v>
      </c>
      <c r="O2354" s="12">
        <f t="shared" si="473"/>
        <v>0</v>
      </c>
      <c r="P2354" s="11" t="str">
        <f t="shared" si="474"/>
        <v>High Cost per Unit</v>
      </c>
      <c r="Q2354" s="12">
        <f t="shared" si="475"/>
        <v>0</v>
      </c>
      <c r="R2354" s="12">
        <f t="shared" si="476"/>
        <v>0</v>
      </c>
      <c r="S2354" s="12">
        <f t="shared" si="477"/>
        <v>0</v>
      </c>
      <c r="T2354" s="12">
        <f t="shared" si="478"/>
        <v>0</v>
      </c>
      <c r="U2354" s="12">
        <f t="shared" si="479"/>
        <v>0</v>
      </c>
      <c r="V2354" s="13" t="str">
        <f t="shared" ca="1" si="480"/>
        <v>Greater Than 8 Weeks Old</v>
      </c>
    </row>
    <row r="2355" spans="1:22" x14ac:dyDescent="0.35">
      <c r="A2355" s="2" t="s">
        <v>52</v>
      </c>
      <c r="B2355" s="5">
        <v>43684</v>
      </c>
      <c r="C2355" s="5" t="s">
        <v>375</v>
      </c>
      <c r="D2355" s="5" t="s">
        <v>382</v>
      </c>
      <c r="E2355" s="6">
        <v>1</v>
      </c>
      <c r="F2355" s="3">
        <v>49</v>
      </c>
      <c r="G2355" s="3">
        <v>18</v>
      </c>
      <c r="H2355" s="8">
        <f t="shared" si="468"/>
        <v>18</v>
      </c>
      <c r="I2355" s="3">
        <v>31</v>
      </c>
      <c r="J2355" s="4">
        <v>0.63</v>
      </c>
      <c r="K2355" s="2" t="str">
        <f t="shared" si="469"/>
        <v>Wednesday</v>
      </c>
      <c r="L2355" s="5">
        <f t="shared" si="470"/>
        <v>43687</v>
      </c>
      <c r="M2355" s="2" t="str">
        <f t="shared" si="471"/>
        <v>Saturday</v>
      </c>
      <c r="N2355" s="2" t="str">
        <f t="shared" si="472"/>
        <v>Saturday</v>
      </c>
      <c r="O2355" s="12">
        <f t="shared" si="473"/>
        <v>0</v>
      </c>
      <c r="P2355" s="11" t="str">
        <f t="shared" si="474"/>
        <v>High Cost per Unit</v>
      </c>
      <c r="Q2355" s="12">
        <f t="shared" si="475"/>
        <v>0</v>
      </c>
      <c r="R2355" s="12">
        <f t="shared" si="476"/>
        <v>0</v>
      </c>
      <c r="S2355" s="12">
        <f t="shared" si="477"/>
        <v>0</v>
      </c>
      <c r="T2355" s="12">
        <f t="shared" si="478"/>
        <v>0</v>
      </c>
      <c r="U2355" s="12">
        <f t="shared" si="479"/>
        <v>0</v>
      </c>
      <c r="V2355" s="13" t="str">
        <f t="shared" ca="1" si="480"/>
        <v>Greater Than 8 Weeks Old</v>
      </c>
    </row>
    <row r="2356" spans="1:22" x14ac:dyDescent="0.35">
      <c r="A2356" s="2" t="s">
        <v>52</v>
      </c>
      <c r="B2356" s="5">
        <v>43686</v>
      </c>
      <c r="C2356" s="5" t="s">
        <v>375</v>
      </c>
      <c r="D2356" s="5" t="s">
        <v>382</v>
      </c>
      <c r="E2356" s="6">
        <v>1</v>
      </c>
      <c r="F2356" s="3">
        <v>49</v>
      </c>
      <c r="G2356" s="3">
        <v>18</v>
      </c>
      <c r="H2356" s="8">
        <f t="shared" si="468"/>
        <v>18</v>
      </c>
      <c r="I2356" s="3">
        <v>31</v>
      </c>
      <c r="J2356" s="4">
        <v>0.63</v>
      </c>
      <c r="K2356" s="2" t="str">
        <f t="shared" si="469"/>
        <v>Friday</v>
      </c>
      <c r="L2356" s="5">
        <f t="shared" si="470"/>
        <v>43689</v>
      </c>
      <c r="M2356" s="2" t="str">
        <f t="shared" si="471"/>
        <v>Monday</v>
      </c>
      <c r="N2356" s="2" t="str">
        <f t="shared" si="472"/>
        <v>Monday</v>
      </c>
      <c r="O2356" s="12">
        <f t="shared" si="473"/>
        <v>0</v>
      </c>
      <c r="P2356" s="11" t="str">
        <f t="shared" si="474"/>
        <v>High Cost per Unit</v>
      </c>
      <c r="Q2356" s="12">
        <f t="shared" si="475"/>
        <v>0</v>
      </c>
      <c r="R2356" s="12">
        <f t="shared" si="476"/>
        <v>0</v>
      </c>
      <c r="S2356" s="12">
        <f t="shared" si="477"/>
        <v>0</v>
      </c>
      <c r="T2356" s="12">
        <f t="shared" si="478"/>
        <v>0</v>
      </c>
      <c r="U2356" s="12">
        <f t="shared" si="479"/>
        <v>0</v>
      </c>
      <c r="V2356" s="13" t="str">
        <f t="shared" ca="1" si="480"/>
        <v>Greater Than 8 Weeks Old</v>
      </c>
    </row>
    <row r="2357" spans="1:22" x14ac:dyDescent="0.35">
      <c r="A2357" s="2" t="s">
        <v>52</v>
      </c>
      <c r="B2357" s="5">
        <v>43704</v>
      </c>
      <c r="C2357" s="5" t="s">
        <v>375</v>
      </c>
      <c r="D2357" s="5" t="s">
        <v>382</v>
      </c>
      <c r="E2357" s="6">
        <v>1</v>
      </c>
      <c r="F2357" s="3">
        <v>49</v>
      </c>
      <c r="G2357" s="3">
        <v>18</v>
      </c>
      <c r="H2357" s="8">
        <f t="shared" si="468"/>
        <v>18</v>
      </c>
      <c r="I2357" s="3">
        <v>31</v>
      </c>
      <c r="J2357" s="4">
        <v>0.63</v>
      </c>
      <c r="K2357" s="2" t="str">
        <f t="shared" si="469"/>
        <v>Tuesday</v>
      </c>
      <c r="L2357" s="5">
        <f t="shared" si="470"/>
        <v>43707</v>
      </c>
      <c r="M2357" s="2" t="str">
        <f t="shared" si="471"/>
        <v>Friday</v>
      </c>
      <c r="N2357" s="2" t="str">
        <f t="shared" si="472"/>
        <v>Friday</v>
      </c>
      <c r="O2357" s="12">
        <f t="shared" si="473"/>
        <v>2.4500000000000002</v>
      </c>
      <c r="P2357" s="11" t="str">
        <f t="shared" si="474"/>
        <v>High Cost per Unit</v>
      </c>
      <c r="Q2357" s="12">
        <f t="shared" si="475"/>
        <v>0</v>
      </c>
      <c r="R2357" s="12">
        <f t="shared" si="476"/>
        <v>0</v>
      </c>
      <c r="S2357" s="12">
        <f t="shared" si="477"/>
        <v>0</v>
      </c>
      <c r="T2357" s="12">
        <f t="shared" si="478"/>
        <v>0</v>
      </c>
      <c r="U2357" s="12">
        <f t="shared" si="479"/>
        <v>0</v>
      </c>
      <c r="V2357" s="13" t="str">
        <f t="shared" ca="1" si="480"/>
        <v>Greater Than 8 Weeks Old</v>
      </c>
    </row>
    <row r="2358" spans="1:22" x14ac:dyDescent="0.35">
      <c r="A2358" s="2" t="s">
        <v>113</v>
      </c>
      <c r="B2358" s="5">
        <v>43678</v>
      </c>
      <c r="C2358" s="5" t="s">
        <v>383</v>
      </c>
      <c r="D2358" s="5" t="s">
        <v>384</v>
      </c>
      <c r="E2358" s="6">
        <v>2</v>
      </c>
      <c r="F2358" s="3">
        <v>26</v>
      </c>
      <c r="G2358" s="3">
        <v>3.7</v>
      </c>
      <c r="H2358" s="8">
        <f t="shared" si="468"/>
        <v>1.85</v>
      </c>
      <c r="I2358" s="3">
        <v>22.3</v>
      </c>
      <c r="J2358" s="4">
        <v>0.86</v>
      </c>
      <c r="K2358" s="2" t="str">
        <f t="shared" si="469"/>
        <v>Thursday</v>
      </c>
      <c r="L2358" s="5">
        <f t="shared" si="470"/>
        <v>43681</v>
      </c>
      <c r="M2358" s="2" t="str">
        <f t="shared" si="471"/>
        <v>Sunday</v>
      </c>
      <c r="N2358" s="2" t="str">
        <f t="shared" si="472"/>
        <v>Monday</v>
      </c>
      <c r="O2358" s="12">
        <f t="shared" si="473"/>
        <v>0</v>
      </c>
      <c r="P2358" s="11" t="str">
        <f t="shared" si="474"/>
        <v>Low Cost per Unit</v>
      </c>
      <c r="Q2358" s="12">
        <f t="shared" si="475"/>
        <v>0</v>
      </c>
      <c r="R2358" s="12">
        <f t="shared" si="476"/>
        <v>0.78</v>
      </c>
      <c r="S2358" s="12">
        <f t="shared" si="477"/>
        <v>0</v>
      </c>
      <c r="T2358" s="12">
        <f t="shared" si="478"/>
        <v>0</v>
      </c>
      <c r="U2358" s="12">
        <f t="shared" si="479"/>
        <v>0</v>
      </c>
      <c r="V2358" s="13" t="str">
        <f t="shared" ca="1" si="480"/>
        <v>Greater Than 8 Weeks Old</v>
      </c>
    </row>
    <row r="2359" spans="1:22" x14ac:dyDescent="0.35">
      <c r="A2359" s="2" t="s">
        <v>113</v>
      </c>
      <c r="B2359" s="5">
        <v>43681</v>
      </c>
      <c r="C2359" s="5" t="s">
        <v>383</v>
      </c>
      <c r="D2359" s="5" t="s">
        <v>384</v>
      </c>
      <c r="E2359" s="6">
        <v>1</v>
      </c>
      <c r="F2359" s="3">
        <v>13</v>
      </c>
      <c r="G2359" s="3">
        <v>1.85</v>
      </c>
      <c r="H2359" s="8">
        <f t="shared" si="468"/>
        <v>1.85</v>
      </c>
      <c r="I2359" s="3">
        <v>11.15</v>
      </c>
      <c r="J2359" s="4">
        <v>0.86</v>
      </c>
      <c r="K2359" s="2" t="str">
        <f t="shared" si="469"/>
        <v>Sunday</v>
      </c>
      <c r="L2359" s="5">
        <f t="shared" si="470"/>
        <v>43684</v>
      </c>
      <c r="M2359" s="2" t="str">
        <f t="shared" si="471"/>
        <v>Wednesday</v>
      </c>
      <c r="N2359" s="2" t="str">
        <f t="shared" si="472"/>
        <v>Wednesday</v>
      </c>
      <c r="O2359" s="12">
        <f t="shared" si="473"/>
        <v>0</v>
      </c>
      <c r="P2359" s="11" t="str">
        <f t="shared" si="474"/>
        <v>Low Cost per Unit</v>
      </c>
      <c r="Q2359" s="12">
        <f t="shared" si="475"/>
        <v>0</v>
      </c>
      <c r="R2359" s="12">
        <f t="shared" si="476"/>
        <v>0</v>
      </c>
      <c r="S2359" s="12">
        <f t="shared" si="477"/>
        <v>0</v>
      </c>
      <c r="T2359" s="12">
        <f t="shared" si="478"/>
        <v>0</v>
      </c>
      <c r="U2359" s="12">
        <f t="shared" si="479"/>
        <v>0</v>
      </c>
      <c r="V2359" s="13" t="str">
        <f t="shared" ca="1" si="480"/>
        <v>Greater Than 8 Weeks Old</v>
      </c>
    </row>
    <row r="2360" spans="1:22" x14ac:dyDescent="0.35">
      <c r="A2360" s="2" t="s">
        <v>113</v>
      </c>
      <c r="B2360" s="5">
        <v>43684</v>
      </c>
      <c r="C2360" s="5" t="s">
        <v>383</v>
      </c>
      <c r="D2360" s="5" t="s">
        <v>384</v>
      </c>
      <c r="E2360" s="6">
        <v>2</v>
      </c>
      <c r="F2360" s="3">
        <v>26</v>
      </c>
      <c r="G2360" s="3">
        <v>3.7</v>
      </c>
      <c r="H2360" s="8">
        <f t="shared" si="468"/>
        <v>1.85</v>
      </c>
      <c r="I2360" s="3">
        <v>22.3</v>
      </c>
      <c r="J2360" s="4">
        <v>0.86</v>
      </c>
      <c r="K2360" s="2" t="str">
        <f t="shared" si="469"/>
        <v>Wednesday</v>
      </c>
      <c r="L2360" s="5">
        <f t="shared" si="470"/>
        <v>43687</v>
      </c>
      <c r="M2360" s="2" t="str">
        <f t="shared" si="471"/>
        <v>Saturday</v>
      </c>
      <c r="N2360" s="2" t="str">
        <f t="shared" si="472"/>
        <v>Saturday</v>
      </c>
      <c r="O2360" s="12">
        <f t="shared" si="473"/>
        <v>0</v>
      </c>
      <c r="P2360" s="11" t="str">
        <f t="shared" si="474"/>
        <v>Low Cost per Unit</v>
      </c>
      <c r="Q2360" s="12">
        <f t="shared" si="475"/>
        <v>0</v>
      </c>
      <c r="R2360" s="12">
        <f t="shared" si="476"/>
        <v>0.78</v>
      </c>
      <c r="S2360" s="12">
        <f t="shared" si="477"/>
        <v>0</v>
      </c>
      <c r="T2360" s="12">
        <f t="shared" si="478"/>
        <v>0</v>
      </c>
      <c r="U2360" s="12">
        <f t="shared" si="479"/>
        <v>0</v>
      </c>
      <c r="V2360" s="13" t="str">
        <f t="shared" ca="1" si="480"/>
        <v>Greater Than 8 Weeks Old</v>
      </c>
    </row>
    <row r="2361" spans="1:22" x14ac:dyDescent="0.35">
      <c r="A2361" s="2" t="s">
        <v>113</v>
      </c>
      <c r="B2361" s="5">
        <v>43685</v>
      </c>
      <c r="C2361" s="5" t="s">
        <v>383</v>
      </c>
      <c r="D2361" s="5" t="s">
        <v>384</v>
      </c>
      <c r="E2361" s="6">
        <v>1</v>
      </c>
      <c r="F2361" s="3">
        <v>13</v>
      </c>
      <c r="G2361" s="3">
        <v>1.85</v>
      </c>
      <c r="H2361" s="8">
        <f t="shared" si="468"/>
        <v>1.85</v>
      </c>
      <c r="I2361" s="3">
        <v>11.15</v>
      </c>
      <c r="J2361" s="4">
        <v>0.86</v>
      </c>
      <c r="K2361" s="2" t="str">
        <f t="shared" si="469"/>
        <v>Thursday</v>
      </c>
      <c r="L2361" s="5">
        <f t="shared" si="470"/>
        <v>43688</v>
      </c>
      <c r="M2361" s="2" t="str">
        <f t="shared" si="471"/>
        <v>Sunday</v>
      </c>
      <c r="N2361" s="2" t="str">
        <f t="shared" si="472"/>
        <v>Monday</v>
      </c>
      <c r="O2361" s="12">
        <f t="shared" si="473"/>
        <v>0</v>
      </c>
      <c r="P2361" s="11" t="str">
        <f t="shared" si="474"/>
        <v>Low Cost per Unit</v>
      </c>
      <c r="Q2361" s="12">
        <f t="shared" si="475"/>
        <v>0</v>
      </c>
      <c r="R2361" s="12">
        <f t="shared" si="476"/>
        <v>0</v>
      </c>
      <c r="S2361" s="12">
        <f t="shared" si="477"/>
        <v>0</v>
      </c>
      <c r="T2361" s="12">
        <f t="shared" si="478"/>
        <v>0</v>
      </c>
      <c r="U2361" s="12">
        <f t="shared" si="479"/>
        <v>0</v>
      </c>
      <c r="V2361" s="13" t="str">
        <f t="shared" ca="1" si="480"/>
        <v>Greater Than 8 Weeks Old</v>
      </c>
    </row>
    <row r="2362" spans="1:22" x14ac:dyDescent="0.35">
      <c r="A2362" s="2" t="s">
        <v>113</v>
      </c>
      <c r="B2362" s="5">
        <v>43686</v>
      </c>
      <c r="C2362" s="5" t="s">
        <v>383</v>
      </c>
      <c r="D2362" s="5" t="s">
        <v>384</v>
      </c>
      <c r="E2362" s="6">
        <v>1</v>
      </c>
      <c r="F2362" s="3">
        <v>13</v>
      </c>
      <c r="G2362" s="3">
        <v>1.85</v>
      </c>
      <c r="H2362" s="8">
        <f t="shared" si="468"/>
        <v>1.85</v>
      </c>
      <c r="I2362" s="3">
        <v>11.15</v>
      </c>
      <c r="J2362" s="4">
        <v>0.86</v>
      </c>
      <c r="K2362" s="2" t="str">
        <f t="shared" si="469"/>
        <v>Friday</v>
      </c>
      <c r="L2362" s="5">
        <f t="shared" si="470"/>
        <v>43689</v>
      </c>
      <c r="M2362" s="2" t="str">
        <f t="shared" si="471"/>
        <v>Monday</v>
      </c>
      <c r="N2362" s="2" t="str">
        <f t="shared" si="472"/>
        <v>Monday</v>
      </c>
      <c r="O2362" s="12">
        <f t="shared" si="473"/>
        <v>0</v>
      </c>
      <c r="P2362" s="11" t="str">
        <f t="shared" si="474"/>
        <v>Low Cost per Unit</v>
      </c>
      <c r="Q2362" s="12">
        <f t="shared" si="475"/>
        <v>0</v>
      </c>
      <c r="R2362" s="12">
        <f t="shared" si="476"/>
        <v>0</v>
      </c>
      <c r="S2362" s="12">
        <f t="shared" si="477"/>
        <v>0</v>
      </c>
      <c r="T2362" s="12">
        <f t="shared" si="478"/>
        <v>0</v>
      </c>
      <c r="U2362" s="12">
        <f t="shared" si="479"/>
        <v>0</v>
      </c>
      <c r="V2362" s="13" t="str">
        <f t="shared" ca="1" si="480"/>
        <v>Greater Than 8 Weeks Old</v>
      </c>
    </row>
    <row r="2363" spans="1:22" x14ac:dyDescent="0.35">
      <c r="A2363" s="2" t="s">
        <v>113</v>
      </c>
      <c r="B2363" s="5">
        <v>43687</v>
      </c>
      <c r="C2363" s="5" t="s">
        <v>383</v>
      </c>
      <c r="D2363" s="5" t="s">
        <v>384</v>
      </c>
      <c r="E2363" s="6">
        <v>2</v>
      </c>
      <c r="F2363" s="3">
        <v>26</v>
      </c>
      <c r="G2363" s="3">
        <v>3.7</v>
      </c>
      <c r="H2363" s="8">
        <f t="shared" si="468"/>
        <v>1.85</v>
      </c>
      <c r="I2363" s="3">
        <v>22.3</v>
      </c>
      <c r="J2363" s="4">
        <v>0.86</v>
      </c>
      <c r="K2363" s="2" t="str">
        <f t="shared" si="469"/>
        <v>Saturday</v>
      </c>
      <c r="L2363" s="5">
        <f t="shared" si="470"/>
        <v>43690</v>
      </c>
      <c r="M2363" s="2" t="str">
        <f t="shared" si="471"/>
        <v>Tuesday</v>
      </c>
      <c r="N2363" s="2" t="str">
        <f t="shared" si="472"/>
        <v>Tuesday</v>
      </c>
      <c r="O2363" s="12">
        <f t="shared" si="473"/>
        <v>0</v>
      </c>
      <c r="P2363" s="11" t="str">
        <f t="shared" si="474"/>
        <v>Low Cost per Unit</v>
      </c>
      <c r="Q2363" s="12">
        <f t="shared" si="475"/>
        <v>0</v>
      </c>
      <c r="R2363" s="12">
        <f t="shared" si="476"/>
        <v>0.78</v>
      </c>
      <c r="S2363" s="12">
        <f t="shared" si="477"/>
        <v>0</v>
      </c>
      <c r="T2363" s="12">
        <f t="shared" si="478"/>
        <v>0</v>
      </c>
      <c r="U2363" s="12">
        <f t="shared" si="479"/>
        <v>0</v>
      </c>
      <c r="V2363" s="13" t="str">
        <f t="shared" ca="1" si="480"/>
        <v>Greater Than 8 Weeks Old</v>
      </c>
    </row>
    <row r="2364" spans="1:22" x14ac:dyDescent="0.35">
      <c r="A2364" s="2" t="s">
        <v>113</v>
      </c>
      <c r="B2364" s="5">
        <v>43688</v>
      </c>
      <c r="C2364" s="5" t="s">
        <v>383</v>
      </c>
      <c r="D2364" s="5" t="s">
        <v>384</v>
      </c>
      <c r="E2364" s="6">
        <v>2</v>
      </c>
      <c r="F2364" s="3">
        <v>26</v>
      </c>
      <c r="G2364" s="3">
        <v>3.7</v>
      </c>
      <c r="H2364" s="8">
        <f t="shared" si="468"/>
        <v>1.85</v>
      </c>
      <c r="I2364" s="3">
        <v>22.3</v>
      </c>
      <c r="J2364" s="4">
        <v>0.86</v>
      </c>
      <c r="K2364" s="2" t="str">
        <f t="shared" si="469"/>
        <v>Sunday</v>
      </c>
      <c r="L2364" s="5">
        <f t="shared" si="470"/>
        <v>43691</v>
      </c>
      <c r="M2364" s="2" t="str">
        <f t="shared" si="471"/>
        <v>Wednesday</v>
      </c>
      <c r="N2364" s="2" t="str">
        <f t="shared" si="472"/>
        <v>Wednesday</v>
      </c>
      <c r="O2364" s="12">
        <f t="shared" si="473"/>
        <v>0</v>
      </c>
      <c r="P2364" s="11" t="str">
        <f t="shared" si="474"/>
        <v>Low Cost per Unit</v>
      </c>
      <c r="Q2364" s="12">
        <f t="shared" si="475"/>
        <v>0</v>
      </c>
      <c r="R2364" s="12">
        <f t="shared" si="476"/>
        <v>0.78</v>
      </c>
      <c r="S2364" s="12">
        <f t="shared" si="477"/>
        <v>0</v>
      </c>
      <c r="T2364" s="12">
        <f t="shared" si="478"/>
        <v>0</v>
      </c>
      <c r="U2364" s="12">
        <f t="shared" si="479"/>
        <v>0</v>
      </c>
      <c r="V2364" s="13" t="str">
        <f t="shared" ca="1" si="480"/>
        <v>Greater Than 8 Weeks Old</v>
      </c>
    </row>
    <row r="2365" spans="1:22" x14ac:dyDescent="0.35">
      <c r="A2365" s="2" t="s">
        <v>113</v>
      </c>
      <c r="B2365" s="5">
        <v>43692</v>
      </c>
      <c r="C2365" s="5" t="s">
        <v>383</v>
      </c>
      <c r="D2365" s="5" t="s">
        <v>384</v>
      </c>
      <c r="E2365" s="6">
        <v>1</v>
      </c>
      <c r="F2365" s="3">
        <v>13</v>
      </c>
      <c r="G2365" s="3">
        <v>1.85</v>
      </c>
      <c r="H2365" s="8">
        <f t="shared" si="468"/>
        <v>1.85</v>
      </c>
      <c r="I2365" s="3">
        <v>11.15</v>
      </c>
      <c r="J2365" s="4">
        <v>0.86</v>
      </c>
      <c r="K2365" s="2" t="str">
        <f t="shared" si="469"/>
        <v>Thursday</v>
      </c>
      <c r="L2365" s="5">
        <f t="shared" si="470"/>
        <v>43695</v>
      </c>
      <c r="M2365" s="2" t="str">
        <f t="shared" si="471"/>
        <v>Sunday</v>
      </c>
      <c r="N2365" s="2" t="str">
        <f t="shared" si="472"/>
        <v>Monday</v>
      </c>
      <c r="O2365" s="12">
        <f t="shared" si="473"/>
        <v>0</v>
      </c>
      <c r="P2365" s="11" t="str">
        <f t="shared" si="474"/>
        <v>Low Cost per Unit</v>
      </c>
      <c r="Q2365" s="12">
        <f t="shared" si="475"/>
        <v>0</v>
      </c>
      <c r="R2365" s="12">
        <f t="shared" si="476"/>
        <v>0</v>
      </c>
      <c r="S2365" s="12">
        <f t="shared" si="477"/>
        <v>0</v>
      </c>
      <c r="T2365" s="12">
        <f t="shared" si="478"/>
        <v>0</v>
      </c>
      <c r="U2365" s="12">
        <f t="shared" si="479"/>
        <v>0</v>
      </c>
      <c r="V2365" s="13" t="str">
        <f t="shared" ca="1" si="480"/>
        <v>Greater Than 8 Weeks Old</v>
      </c>
    </row>
    <row r="2366" spans="1:22" x14ac:dyDescent="0.35">
      <c r="A2366" s="2" t="s">
        <v>113</v>
      </c>
      <c r="B2366" s="5">
        <v>43694</v>
      </c>
      <c r="C2366" s="5" t="s">
        <v>383</v>
      </c>
      <c r="D2366" s="5" t="s">
        <v>384</v>
      </c>
      <c r="E2366" s="6">
        <v>1</v>
      </c>
      <c r="F2366" s="3">
        <v>13</v>
      </c>
      <c r="G2366" s="3">
        <v>1.85</v>
      </c>
      <c r="H2366" s="8">
        <f t="shared" si="468"/>
        <v>1.85</v>
      </c>
      <c r="I2366" s="3">
        <v>11.15</v>
      </c>
      <c r="J2366" s="4">
        <v>0.86</v>
      </c>
      <c r="K2366" s="2" t="str">
        <f t="shared" si="469"/>
        <v>Saturday</v>
      </c>
      <c r="L2366" s="5">
        <f t="shared" si="470"/>
        <v>43697</v>
      </c>
      <c r="M2366" s="2" t="str">
        <f t="shared" si="471"/>
        <v>Tuesday</v>
      </c>
      <c r="N2366" s="2" t="str">
        <f t="shared" si="472"/>
        <v>Tuesday</v>
      </c>
      <c r="O2366" s="12">
        <f t="shared" si="473"/>
        <v>0</v>
      </c>
      <c r="P2366" s="11" t="str">
        <f t="shared" si="474"/>
        <v>Low Cost per Unit</v>
      </c>
      <c r="Q2366" s="12">
        <f t="shared" si="475"/>
        <v>0</v>
      </c>
      <c r="R2366" s="12">
        <f t="shared" si="476"/>
        <v>0</v>
      </c>
      <c r="S2366" s="12">
        <f t="shared" si="477"/>
        <v>0</v>
      </c>
      <c r="T2366" s="12">
        <f t="shared" si="478"/>
        <v>0</v>
      </c>
      <c r="U2366" s="12">
        <f t="shared" si="479"/>
        <v>0</v>
      </c>
      <c r="V2366" s="13" t="str">
        <f t="shared" ca="1" si="480"/>
        <v>Greater Than 8 Weeks Old</v>
      </c>
    </row>
    <row r="2367" spans="1:22" x14ac:dyDescent="0.35">
      <c r="A2367" s="2" t="s">
        <v>113</v>
      </c>
      <c r="B2367" s="5">
        <v>43695</v>
      </c>
      <c r="C2367" s="5" t="s">
        <v>383</v>
      </c>
      <c r="D2367" s="5" t="s">
        <v>384</v>
      </c>
      <c r="E2367" s="6">
        <v>1</v>
      </c>
      <c r="F2367" s="3">
        <v>13</v>
      </c>
      <c r="G2367" s="3">
        <v>1.85</v>
      </c>
      <c r="H2367" s="8">
        <f t="shared" si="468"/>
        <v>1.85</v>
      </c>
      <c r="I2367" s="3">
        <v>11.15</v>
      </c>
      <c r="J2367" s="4">
        <v>0.86</v>
      </c>
      <c r="K2367" s="2" t="str">
        <f t="shared" si="469"/>
        <v>Sunday</v>
      </c>
      <c r="L2367" s="5">
        <f t="shared" si="470"/>
        <v>43698</v>
      </c>
      <c r="M2367" s="2" t="str">
        <f t="shared" si="471"/>
        <v>Wednesday</v>
      </c>
      <c r="N2367" s="2" t="str">
        <f t="shared" si="472"/>
        <v>Wednesday</v>
      </c>
      <c r="O2367" s="12">
        <f t="shared" si="473"/>
        <v>0</v>
      </c>
      <c r="P2367" s="11" t="str">
        <f t="shared" si="474"/>
        <v>Low Cost per Unit</v>
      </c>
      <c r="Q2367" s="12">
        <f t="shared" si="475"/>
        <v>0</v>
      </c>
      <c r="R2367" s="12">
        <f t="shared" si="476"/>
        <v>0</v>
      </c>
      <c r="S2367" s="12">
        <f t="shared" si="477"/>
        <v>0</v>
      </c>
      <c r="T2367" s="12">
        <f t="shared" si="478"/>
        <v>0</v>
      </c>
      <c r="U2367" s="12">
        <f t="shared" si="479"/>
        <v>0</v>
      </c>
      <c r="V2367" s="13" t="str">
        <f t="shared" ca="1" si="480"/>
        <v>Greater Than 8 Weeks Old</v>
      </c>
    </row>
    <row r="2368" spans="1:22" x14ac:dyDescent="0.35">
      <c r="A2368" s="2" t="s">
        <v>113</v>
      </c>
      <c r="B2368" s="5">
        <v>43698</v>
      </c>
      <c r="C2368" s="5" t="s">
        <v>383</v>
      </c>
      <c r="D2368" s="5" t="s">
        <v>384</v>
      </c>
      <c r="E2368" s="6">
        <v>1</v>
      </c>
      <c r="F2368" s="3">
        <v>13</v>
      </c>
      <c r="G2368" s="3">
        <v>1.85</v>
      </c>
      <c r="H2368" s="8">
        <f t="shared" si="468"/>
        <v>1.85</v>
      </c>
      <c r="I2368" s="3">
        <v>11.15</v>
      </c>
      <c r="J2368" s="4">
        <v>0.86</v>
      </c>
      <c r="K2368" s="2" t="str">
        <f t="shared" si="469"/>
        <v>Wednesday</v>
      </c>
      <c r="L2368" s="5">
        <f t="shared" si="470"/>
        <v>43701</v>
      </c>
      <c r="M2368" s="2" t="str">
        <f t="shared" si="471"/>
        <v>Saturday</v>
      </c>
      <c r="N2368" s="2" t="str">
        <f t="shared" si="472"/>
        <v>Saturday</v>
      </c>
      <c r="O2368" s="12">
        <f t="shared" si="473"/>
        <v>0</v>
      </c>
      <c r="P2368" s="11" t="str">
        <f t="shared" si="474"/>
        <v>Low Cost per Unit</v>
      </c>
      <c r="Q2368" s="12">
        <f t="shared" si="475"/>
        <v>0</v>
      </c>
      <c r="R2368" s="12">
        <f t="shared" si="476"/>
        <v>0</v>
      </c>
      <c r="S2368" s="12">
        <f t="shared" si="477"/>
        <v>0</v>
      </c>
      <c r="T2368" s="12">
        <f t="shared" si="478"/>
        <v>0</v>
      </c>
      <c r="U2368" s="12">
        <f t="shared" si="479"/>
        <v>0</v>
      </c>
      <c r="V2368" s="13" t="str">
        <f t="shared" ca="1" si="480"/>
        <v>Greater Than 8 Weeks Old</v>
      </c>
    </row>
    <row r="2369" spans="1:22" x14ac:dyDescent="0.35">
      <c r="A2369" s="2" t="s">
        <v>113</v>
      </c>
      <c r="B2369" s="5">
        <v>43699</v>
      </c>
      <c r="C2369" s="5" t="s">
        <v>383</v>
      </c>
      <c r="D2369" s="5" t="s">
        <v>384</v>
      </c>
      <c r="E2369" s="6">
        <v>1</v>
      </c>
      <c r="F2369" s="3">
        <v>13</v>
      </c>
      <c r="G2369" s="3">
        <v>1.85</v>
      </c>
      <c r="H2369" s="8">
        <f t="shared" si="468"/>
        <v>1.85</v>
      </c>
      <c r="I2369" s="3">
        <v>11.15</v>
      </c>
      <c r="J2369" s="4">
        <v>0.86</v>
      </c>
      <c r="K2369" s="2" t="str">
        <f t="shared" si="469"/>
        <v>Thursday</v>
      </c>
      <c r="L2369" s="5">
        <f t="shared" si="470"/>
        <v>43702</v>
      </c>
      <c r="M2369" s="2" t="str">
        <f t="shared" si="471"/>
        <v>Sunday</v>
      </c>
      <c r="N2369" s="2" t="str">
        <f t="shared" si="472"/>
        <v>Monday</v>
      </c>
      <c r="O2369" s="12">
        <f t="shared" si="473"/>
        <v>0</v>
      </c>
      <c r="P2369" s="11" t="str">
        <f t="shared" si="474"/>
        <v>Low Cost per Unit</v>
      </c>
      <c r="Q2369" s="12">
        <f t="shared" si="475"/>
        <v>0</v>
      </c>
      <c r="R2369" s="12">
        <f t="shared" si="476"/>
        <v>0</v>
      </c>
      <c r="S2369" s="12">
        <f t="shared" si="477"/>
        <v>0</v>
      </c>
      <c r="T2369" s="12">
        <f t="shared" si="478"/>
        <v>0</v>
      </c>
      <c r="U2369" s="12">
        <f t="shared" si="479"/>
        <v>0</v>
      </c>
      <c r="V2369" s="13" t="str">
        <f t="shared" ca="1" si="480"/>
        <v>Greater Than 8 Weeks Old</v>
      </c>
    </row>
    <row r="2370" spans="1:22" x14ac:dyDescent="0.35">
      <c r="A2370" s="2" t="s">
        <v>113</v>
      </c>
      <c r="B2370" s="5">
        <v>43700</v>
      </c>
      <c r="C2370" s="5" t="s">
        <v>383</v>
      </c>
      <c r="D2370" s="5" t="s">
        <v>384</v>
      </c>
      <c r="E2370" s="6">
        <v>3</v>
      </c>
      <c r="F2370" s="3">
        <v>39</v>
      </c>
      <c r="G2370" s="3">
        <v>5.55</v>
      </c>
      <c r="H2370" s="8">
        <f t="shared" si="468"/>
        <v>1.8499999999999999</v>
      </c>
      <c r="I2370" s="3">
        <v>33.450000000000003</v>
      </c>
      <c r="J2370" s="4">
        <v>0.86</v>
      </c>
      <c r="K2370" s="2" t="str">
        <f t="shared" si="469"/>
        <v>Friday</v>
      </c>
      <c r="L2370" s="5">
        <f t="shared" si="470"/>
        <v>43703</v>
      </c>
      <c r="M2370" s="2" t="str">
        <f t="shared" si="471"/>
        <v>Monday</v>
      </c>
      <c r="N2370" s="2" t="str">
        <f t="shared" si="472"/>
        <v>Monday</v>
      </c>
      <c r="O2370" s="12">
        <f t="shared" si="473"/>
        <v>0</v>
      </c>
      <c r="P2370" s="11" t="str">
        <f t="shared" si="474"/>
        <v>Low Cost per Unit</v>
      </c>
      <c r="Q2370" s="12">
        <f t="shared" si="475"/>
        <v>0</v>
      </c>
      <c r="R2370" s="12">
        <f t="shared" si="476"/>
        <v>1.17</v>
      </c>
      <c r="S2370" s="12">
        <f t="shared" si="477"/>
        <v>0</v>
      </c>
      <c r="T2370" s="12">
        <f t="shared" si="478"/>
        <v>0</v>
      </c>
      <c r="U2370" s="12">
        <f t="shared" si="479"/>
        <v>0</v>
      </c>
      <c r="V2370" s="13" t="str">
        <f t="shared" ca="1" si="480"/>
        <v>Greater Than 8 Weeks Old</v>
      </c>
    </row>
    <row r="2371" spans="1:22" x14ac:dyDescent="0.35">
      <c r="A2371" s="2" t="s">
        <v>113</v>
      </c>
      <c r="B2371" s="5">
        <v>43701</v>
      </c>
      <c r="C2371" s="5" t="s">
        <v>383</v>
      </c>
      <c r="D2371" s="5" t="s">
        <v>384</v>
      </c>
      <c r="E2371" s="6">
        <v>1</v>
      </c>
      <c r="F2371" s="3">
        <v>13</v>
      </c>
      <c r="G2371" s="3">
        <v>1.85</v>
      </c>
      <c r="H2371" s="8">
        <f t="shared" ref="H2371:H2434" si="481">G2371/E2371</f>
        <v>1.85</v>
      </c>
      <c r="I2371" s="3">
        <v>11.15</v>
      </c>
      <c r="J2371" s="4">
        <v>0.86</v>
      </c>
      <c r="K2371" s="2" t="str">
        <f t="shared" ref="K2371:K2434" si="482">TEXT(B2371,"dddd")</f>
        <v>Saturday</v>
      </c>
      <c r="L2371" s="5">
        <f t="shared" ref="L2371:L2434" si="483">B2371+3</f>
        <v>43704</v>
      </c>
      <c r="M2371" s="2" t="str">
        <f t="shared" ref="M2371:M2434" si="484">TEXT(L2371,"dddd")</f>
        <v>Tuesday</v>
      </c>
      <c r="N2371" s="2" t="str">
        <f t="shared" ref="N2371:N2434" si="485">IF(M2371="Sunday","Monday",M2371)</f>
        <v>Tuesday</v>
      </c>
      <c r="O2371" s="12">
        <f t="shared" ref="O2371:O2434" si="486">IF(TEXT(B2371,"dddd")="Tuesday",F2371*0.05,0)</f>
        <v>0</v>
      </c>
      <c r="P2371" s="11" t="str">
        <f t="shared" ref="P2371:P2434" si="487">IF(H2371&gt;AVERAGE(H:H),"High Cost per Unit","Low Cost per Unit")</f>
        <v>Low Cost per Unit</v>
      </c>
      <c r="Q2371" s="12">
        <f t="shared" ref="Q2371:Q2434" si="488">IF(D2371="Masks",F2371*0.1,0)</f>
        <v>0</v>
      </c>
      <c r="R2371" s="12">
        <f t="shared" ref="R2371:R2434" si="489">IF(E2371&gt;1,F2371*0.03,0)</f>
        <v>0</v>
      </c>
      <c r="S2371" s="12">
        <f t="shared" ref="S2371:S2434" si="490">IF(D2371="Accessories",F2371*0.15,0)</f>
        <v>0</v>
      </c>
      <c r="T2371" s="12">
        <f t="shared" ref="T2371:T2434" si="491">IF(AND(K2371="Saturday",C2371="Fitness"),F2371*0.1,0)</f>
        <v>0</v>
      </c>
      <c r="U2371" s="12">
        <f t="shared" ref="U2371:U2434" si="492">IF(AND(K2371="Friday",C2371="Automotive"),F2371*0.2,0)</f>
        <v>0</v>
      </c>
      <c r="V2371" s="13" t="str">
        <f t="shared" ref="V2371:V2434" ca="1" si="493">IF(B2371&lt;TODAY()-56,"Greater Than 8 Weeks Old","Less Than 8 Weeks Old")</f>
        <v>Greater Than 8 Weeks Old</v>
      </c>
    </row>
    <row r="2372" spans="1:22" x14ac:dyDescent="0.35">
      <c r="A2372" s="2" t="s">
        <v>113</v>
      </c>
      <c r="B2372" s="5">
        <v>43702</v>
      </c>
      <c r="C2372" s="5" t="s">
        <v>383</v>
      </c>
      <c r="D2372" s="5" t="s">
        <v>384</v>
      </c>
      <c r="E2372" s="6">
        <v>5</v>
      </c>
      <c r="F2372" s="3">
        <v>65</v>
      </c>
      <c r="G2372" s="3">
        <v>9.25</v>
      </c>
      <c r="H2372" s="8">
        <f t="shared" si="481"/>
        <v>1.85</v>
      </c>
      <c r="I2372" s="3">
        <v>55.75</v>
      </c>
      <c r="J2372" s="4">
        <v>0.86</v>
      </c>
      <c r="K2372" s="2" t="str">
        <f t="shared" si="482"/>
        <v>Sunday</v>
      </c>
      <c r="L2372" s="5">
        <f t="shared" si="483"/>
        <v>43705</v>
      </c>
      <c r="M2372" s="2" t="str">
        <f t="shared" si="484"/>
        <v>Wednesday</v>
      </c>
      <c r="N2372" s="2" t="str">
        <f t="shared" si="485"/>
        <v>Wednesday</v>
      </c>
      <c r="O2372" s="12">
        <f t="shared" si="486"/>
        <v>0</v>
      </c>
      <c r="P2372" s="11" t="str">
        <f t="shared" si="487"/>
        <v>Low Cost per Unit</v>
      </c>
      <c r="Q2372" s="12">
        <f t="shared" si="488"/>
        <v>0</v>
      </c>
      <c r="R2372" s="12">
        <f t="shared" si="489"/>
        <v>1.95</v>
      </c>
      <c r="S2372" s="12">
        <f t="shared" si="490"/>
        <v>0</v>
      </c>
      <c r="T2372" s="12">
        <f t="shared" si="491"/>
        <v>0</v>
      </c>
      <c r="U2372" s="12">
        <f t="shared" si="492"/>
        <v>0</v>
      </c>
      <c r="V2372" s="13" t="str">
        <f t="shared" ca="1" si="493"/>
        <v>Greater Than 8 Weeks Old</v>
      </c>
    </row>
    <row r="2373" spans="1:22" x14ac:dyDescent="0.35">
      <c r="A2373" s="2" t="s">
        <v>113</v>
      </c>
      <c r="B2373" s="5">
        <v>43703</v>
      </c>
      <c r="C2373" s="5" t="s">
        <v>383</v>
      </c>
      <c r="D2373" s="5" t="s">
        <v>384</v>
      </c>
      <c r="E2373" s="6">
        <v>2</v>
      </c>
      <c r="F2373" s="3">
        <v>26</v>
      </c>
      <c r="G2373" s="3">
        <v>3.7</v>
      </c>
      <c r="H2373" s="8">
        <f t="shared" si="481"/>
        <v>1.85</v>
      </c>
      <c r="I2373" s="3">
        <v>22.3</v>
      </c>
      <c r="J2373" s="4">
        <v>0.86</v>
      </c>
      <c r="K2373" s="2" t="str">
        <f t="shared" si="482"/>
        <v>Monday</v>
      </c>
      <c r="L2373" s="5">
        <f t="shared" si="483"/>
        <v>43706</v>
      </c>
      <c r="M2373" s="2" t="str">
        <f t="shared" si="484"/>
        <v>Thursday</v>
      </c>
      <c r="N2373" s="2" t="str">
        <f t="shared" si="485"/>
        <v>Thursday</v>
      </c>
      <c r="O2373" s="12">
        <f t="shared" si="486"/>
        <v>0</v>
      </c>
      <c r="P2373" s="11" t="str">
        <f t="shared" si="487"/>
        <v>Low Cost per Unit</v>
      </c>
      <c r="Q2373" s="12">
        <f t="shared" si="488"/>
        <v>0</v>
      </c>
      <c r="R2373" s="12">
        <f t="shared" si="489"/>
        <v>0.78</v>
      </c>
      <c r="S2373" s="12">
        <f t="shared" si="490"/>
        <v>0</v>
      </c>
      <c r="T2373" s="12">
        <f t="shared" si="491"/>
        <v>0</v>
      </c>
      <c r="U2373" s="12">
        <f t="shared" si="492"/>
        <v>0</v>
      </c>
      <c r="V2373" s="13" t="str">
        <f t="shared" ca="1" si="493"/>
        <v>Greater Than 8 Weeks Old</v>
      </c>
    </row>
    <row r="2374" spans="1:22" x14ac:dyDescent="0.35">
      <c r="A2374" s="2" t="s">
        <v>113</v>
      </c>
      <c r="B2374" s="5">
        <v>43704</v>
      </c>
      <c r="C2374" s="5" t="s">
        <v>383</v>
      </c>
      <c r="D2374" s="5" t="s">
        <v>384</v>
      </c>
      <c r="E2374" s="6">
        <v>1</v>
      </c>
      <c r="F2374" s="3">
        <v>13</v>
      </c>
      <c r="G2374" s="3">
        <v>1.85</v>
      </c>
      <c r="H2374" s="8">
        <f t="shared" si="481"/>
        <v>1.85</v>
      </c>
      <c r="I2374" s="3">
        <v>11.15</v>
      </c>
      <c r="J2374" s="4">
        <v>0.86</v>
      </c>
      <c r="K2374" s="2" t="str">
        <f t="shared" si="482"/>
        <v>Tuesday</v>
      </c>
      <c r="L2374" s="5">
        <f t="shared" si="483"/>
        <v>43707</v>
      </c>
      <c r="M2374" s="2" t="str">
        <f t="shared" si="484"/>
        <v>Friday</v>
      </c>
      <c r="N2374" s="2" t="str">
        <f t="shared" si="485"/>
        <v>Friday</v>
      </c>
      <c r="O2374" s="12">
        <f t="shared" si="486"/>
        <v>0.65</v>
      </c>
      <c r="P2374" s="11" t="str">
        <f t="shared" si="487"/>
        <v>Low Cost per Unit</v>
      </c>
      <c r="Q2374" s="12">
        <f t="shared" si="488"/>
        <v>0</v>
      </c>
      <c r="R2374" s="12">
        <f t="shared" si="489"/>
        <v>0</v>
      </c>
      <c r="S2374" s="12">
        <f t="shared" si="490"/>
        <v>0</v>
      </c>
      <c r="T2374" s="12">
        <f t="shared" si="491"/>
        <v>0</v>
      </c>
      <c r="U2374" s="12">
        <f t="shared" si="492"/>
        <v>0</v>
      </c>
      <c r="V2374" s="13" t="str">
        <f t="shared" ca="1" si="493"/>
        <v>Greater Than 8 Weeks Old</v>
      </c>
    </row>
    <row r="2375" spans="1:22" x14ac:dyDescent="0.35">
      <c r="A2375" s="2" t="s">
        <v>113</v>
      </c>
      <c r="B2375" s="5">
        <v>43708</v>
      </c>
      <c r="C2375" s="5" t="s">
        <v>383</v>
      </c>
      <c r="D2375" s="5" t="s">
        <v>384</v>
      </c>
      <c r="E2375" s="6">
        <v>3</v>
      </c>
      <c r="F2375" s="3">
        <v>24</v>
      </c>
      <c r="G2375" s="3">
        <v>5.55</v>
      </c>
      <c r="H2375" s="8">
        <f t="shared" si="481"/>
        <v>1.8499999999999999</v>
      </c>
      <c r="I2375" s="3">
        <v>18.45</v>
      </c>
      <c r="J2375" s="4">
        <v>0.77</v>
      </c>
      <c r="K2375" s="2" t="str">
        <f t="shared" si="482"/>
        <v>Saturday</v>
      </c>
      <c r="L2375" s="5">
        <f t="shared" si="483"/>
        <v>43711</v>
      </c>
      <c r="M2375" s="2" t="str">
        <f t="shared" si="484"/>
        <v>Tuesday</v>
      </c>
      <c r="N2375" s="2" t="str">
        <f t="shared" si="485"/>
        <v>Tuesday</v>
      </c>
      <c r="O2375" s="12">
        <f t="shared" si="486"/>
        <v>0</v>
      </c>
      <c r="P2375" s="11" t="str">
        <f t="shared" si="487"/>
        <v>Low Cost per Unit</v>
      </c>
      <c r="Q2375" s="12">
        <f t="shared" si="488"/>
        <v>0</v>
      </c>
      <c r="R2375" s="12">
        <f t="shared" si="489"/>
        <v>0.72</v>
      </c>
      <c r="S2375" s="12">
        <f t="shared" si="490"/>
        <v>0</v>
      </c>
      <c r="T2375" s="12">
        <f t="shared" si="491"/>
        <v>0</v>
      </c>
      <c r="U2375" s="12">
        <f t="shared" si="492"/>
        <v>0</v>
      </c>
      <c r="V2375" s="13" t="str">
        <f t="shared" ca="1" si="493"/>
        <v>Greater Than 8 Weeks Old</v>
      </c>
    </row>
    <row r="2376" spans="1:22" x14ac:dyDescent="0.35">
      <c r="A2376" s="2" t="s">
        <v>224</v>
      </c>
      <c r="B2376" s="5">
        <v>43678</v>
      </c>
      <c r="C2376" s="5" t="s">
        <v>383</v>
      </c>
      <c r="D2376" s="5" t="s">
        <v>384</v>
      </c>
      <c r="E2376" s="6">
        <v>1</v>
      </c>
      <c r="F2376" s="3">
        <v>19</v>
      </c>
      <c r="G2376" s="3">
        <v>6</v>
      </c>
      <c r="H2376" s="8">
        <f t="shared" si="481"/>
        <v>6</v>
      </c>
      <c r="I2376" s="3">
        <v>13</v>
      </c>
      <c r="J2376" s="4">
        <v>0.68</v>
      </c>
      <c r="K2376" s="2" t="str">
        <f t="shared" si="482"/>
        <v>Thursday</v>
      </c>
      <c r="L2376" s="5">
        <f t="shared" si="483"/>
        <v>43681</v>
      </c>
      <c r="M2376" s="2" t="str">
        <f t="shared" si="484"/>
        <v>Sunday</v>
      </c>
      <c r="N2376" s="2" t="str">
        <f t="shared" si="485"/>
        <v>Monday</v>
      </c>
      <c r="O2376" s="12">
        <f t="shared" si="486"/>
        <v>0</v>
      </c>
      <c r="P2376" s="11" t="str">
        <f t="shared" si="487"/>
        <v>Low Cost per Unit</v>
      </c>
      <c r="Q2376" s="12">
        <f t="shared" si="488"/>
        <v>0</v>
      </c>
      <c r="R2376" s="12">
        <f t="shared" si="489"/>
        <v>0</v>
      </c>
      <c r="S2376" s="12">
        <f t="shared" si="490"/>
        <v>0</v>
      </c>
      <c r="T2376" s="12">
        <f t="shared" si="491"/>
        <v>0</v>
      </c>
      <c r="U2376" s="12">
        <f t="shared" si="492"/>
        <v>0</v>
      </c>
      <c r="V2376" s="13" t="str">
        <f t="shared" ca="1" si="493"/>
        <v>Greater Than 8 Weeks Old</v>
      </c>
    </row>
    <row r="2377" spans="1:22" x14ac:dyDescent="0.35">
      <c r="A2377" s="2" t="s">
        <v>224</v>
      </c>
      <c r="B2377" s="5">
        <v>43680</v>
      </c>
      <c r="C2377" s="5" t="s">
        <v>383</v>
      </c>
      <c r="D2377" s="5" t="s">
        <v>384</v>
      </c>
      <c r="E2377" s="6">
        <v>1</v>
      </c>
      <c r="F2377" s="3">
        <v>19</v>
      </c>
      <c r="G2377" s="3">
        <v>6</v>
      </c>
      <c r="H2377" s="8">
        <f t="shared" si="481"/>
        <v>6</v>
      </c>
      <c r="I2377" s="3">
        <v>13</v>
      </c>
      <c r="J2377" s="4">
        <v>0.68</v>
      </c>
      <c r="K2377" s="2" t="str">
        <f t="shared" si="482"/>
        <v>Saturday</v>
      </c>
      <c r="L2377" s="5">
        <f t="shared" si="483"/>
        <v>43683</v>
      </c>
      <c r="M2377" s="2" t="str">
        <f t="shared" si="484"/>
        <v>Tuesday</v>
      </c>
      <c r="N2377" s="2" t="str">
        <f t="shared" si="485"/>
        <v>Tuesday</v>
      </c>
      <c r="O2377" s="12">
        <f t="shared" si="486"/>
        <v>0</v>
      </c>
      <c r="P2377" s="11" t="str">
        <f t="shared" si="487"/>
        <v>Low Cost per Unit</v>
      </c>
      <c r="Q2377" s="12">
        <f t="shared" si="488"/>
        <v>0</v>
      </c>
      <c r="R2377" s="12">
        <f t="shared" si="489"/>
        <v>0</v>
      </c>
      <c r="S2377" s="12">
        <f t="shared" si="490"/>
        <v>0</v>
      </c>
      <c r="T2377" s="12">
        <f t="shared" si="491"/>
        <v>0</v>
      </c>
      <c r="U2377" s="12">
        <f t="shared" si="492"/>
        <v>0</v>
      </c>
      <c r="V2377" s="13" t="str">
        <f t="shared" ca="1" si="493"/>
        <v>Greater Than 8 Weeks Old</v>
      </c>
    </row>
    <row r="2378" spans="1:22" x14ac:dyDescent="0.35">
      <c r="A2378" s="2" t="s">
        <v>224</v>
      </c>
      <c r="B2378" s="5">
        <v>43681</v>
      </c>
      <c r="C2378" s="5" t="s">
        <v>383</v>
      </c>
      <c r="D2378" s="5" t="s">
        <v>384</v>
      </c>
      <c r="E2378" s="6">
        <v>1</v>
      </c>
      <c r="F2378" s="3">
        <v>19</v>
      </c>
      <c r="G2378" s="3">
        <v>6</v>
      </c>
      <c r="H2378" s="8">
        <f t="shared" si="481"/>
        <v>6</v>
      </c>
      <c r="I2378" s="3">
        <v>13</v>
      </c>
      <c r="J2378" s="4">
        <v>0.68</v>
      </c>
      <c r="K2378" s="2" t="str">
        <f t="shared" si="482"/>
        <v>Sunday</v>
      </c>
      <c r="L2378" s="5">
        <f t="shared" si="483"/>
        <v>43684</v>
      </c>
      <c r="M2378" s="2" t="str">
        <f t="shared" si="484"/>
        <v>Wednesday</v>
      </c>
      <c r="N2378" s="2" t="str">
        <f t="shared" si="485"/>
        <v>Wednesday</v>
      </c>
      <c r="O2378" s="12">
        <f t="shared" si="486"/>
        <v>0</v>
      </c>
      <c r="P2378" s="11" t="str">
        <f t="shared" si="487"/>
        <v>Low Cost per Unit</v>
      </c>
      <c r="Q2378" s="12">
        <f t="shared" si="488"/>
        <v>0</v>
      </c>
      <c r="R2378" s="12">
        <f t="shared" si="489"/>
        <v>0</v>
      </c>
      <c r="S2378" s="12">
        <f t="shared" si="490"/>
        <v>0</v>
      </c>
      <c r="T2378" s="12">
        <f t="shared" si="491"/>
        <v>0</v>
      </c>
      <c r="U2378" s="12">
        <f t="shared" si="492"/>
        <v>0</v>
      </c>
      <c r="V2378" s="13" t="str">
        <f t="shared" ca="1" si="493"/>
        <v>Greater Than 8 Weeks Old</v>
      </c>
    </row>
    <row r="2379" spans="1:22" x14ac:dyDescent="0.35">
      <c r="A2379" s="2" t="s">
        <v>224</v>
      </c>
      <c r="B2379" s="5">
        <v>43682</v>
      </c>
      <c r="C2379" s="5" t="s">
        <v>383</v>
      </c>
      <c r="D2379" s="5" t="s">
        <v>384</v>
      </c>
      <c r="E2379" s="6">
        <v>3</v>
      </c>
      <c r="F2379" s="3">
        <v>57</v>
      </c>
      <c r="G2379" s="3">
        <v>18</v>
      </c>
      <c r="H2379" s="8">
        <f t="shared" si="481"/>
        <v>6</v>
      </c>
      <c r="I2379" s="3">
        <v>39</v>
      </c>
      <c r="J2379" s="4">
        <v>0.68</v>
      </c>
      <c r="K2379" s="2" t="str">
        <f t="shared" si="482"/>
        <v>Monday</v>
      </c>
      <c r="L2379" s="5">
        <f t="shared" si="483"/>
        <v>43685</v>
      </c>
      <c r="M2379" s="2" t="str">
        <f t="shared" si="484"/>
        <v>Thursday</v>
      </c>
      <c r="N2379" s="2" t="str">
        <f t="shared" si="485"/>
        <v>Thursday</v>
      </c>
      <c r="O2379" s="12">
        <f t="shared" si="486"/>
        <v>0</v>
      </c>
      <c r="P2379" s="11" t="str">
        <f t="shared" si="487"/>
        <v>Low Cost per Unit</v>
      </c>
      <c r="Q2379" s="12">
        <f t="shared" si="488"/>
        <v>0</v>
      </c>
      <c r="R2379" s="12">
        <f t="shared" si="489"/>
        <v>1.71</v>
      </c>
      <c r="S2379" s="12">
        <f t="shared" si="490"/>
        <v>0</v>
      </c>
      <c r="T2379" s="12">
        <f t="shared" si="491"/>
        <v>0</v>
      </c>
      <c r="U2379" s="12">
        <f t="shared" si="492"/>
        <v>0</v>
      </c>
      <c r="V2379" s="13" t="str">
        <f t="shared" ca="1" si="493"/>
        <v>Greater Than 8 Weeks Old</v>
      </c>
    </row>
    <row r="2380" spans="1:22" x14ac:dyDescent="0.35">
      <c r="A2380" s="2" t="s">
        <v>224</v>
      </c>
      <c r="B2380" s="5">
        <v>43683</v>
      </c>
      <c r="C2380" s="5" t="s">
        <v>383</v>
      </c>
      <c r="D2380" s="5" t="s">
        <v>384</v>
      </c>
      <c r="E2380" s="6">
        <v>1</v>
      </c>
      <c r="F2380" s="3">
        <v>19</v>
      </c>
      <c r="G2380" s="3">
        <v>6</v>
      </c>
      <c r="H2380" s="8">
        <f t="shared" si="481"/>
        <v>6</v>
      </c>
      <c r="I2380" s="3">
        <v>13</v>
      </c>
      <c r="J2380" s="4">
        <v>0.68</v>
      </c>
      <c r="K2380" s="2" t="str">
        <f t="shared" si="482"/>
        <v>Tuesday</v>
      </c>
      <c r="L2380" s="5">
        <f t="shared" si="483"/>
        <v>43686</v>
      </c>
      <c r="M2380" s="2" t="str">
        <f t="shared" si="484"/>
        <v>Friday</v>
      </c>
      <c r="N2380" s="2" t="str">
        <f t="shared" si="485"/>
        <v>Friday</v>
      </c>
      <c r="O2380" s="12">
        <f t="shared" si="486"/>
        <v>0.95000000000000007</v>
      </c>
      <c r="P2380" s="11" t="str">
        <f t="shared" si="487"/>
        <v>Low Cost per Unit</v>
      </c>
      <c r="Q2380" s="12">
        <f t="shared" si="488"/>
        <v>0</v>
      </c>
      <c r="R2380" s="12">
        <f t="shared" si="489"/>
        <v>0</v>
      </c>
      <c r="S2380" s="12">
        <f t="shared" si="490"/>
        <v>0</v>
      </c>
      <c r="T2380" s="12">
        <f t="shared" si="491"/>
        <v>0</v>
      </c>
      <c r="U2380" s="12">
        <f t="shared" si="492"/>
        <v>0</v>
      </c>
      <c r="V2380" s="13" t="str">
        <f t="shared" ca="1" si="493"/>
        <v>Greater Than 8 Weeks Old</v>
      </c>
    </row>
    <row r="2381" spans="1:22" x14ac:dyDescent="0.35">
      <c r="A2381" s="2" t="s">
        <v>224</v>
      </c>
      <c r="B2381" s="5">
        <v>43684</v>
      </c>
      <c r="C2381" s="5" t="s">
        <v>383</v>
      </c>
      <c r="D2381" s="5" t="s">
        <v>384</v>
      </c>
      <c r="E2381" s="6">
        <v>2</v>
      </c>
      <c r="F2381" s="3">
        <v>38</v>
      </c>
      <c r="G2381" s="3">
        <v>12</v>
      </c>
      <c r="H2381" s="8">
        <f t="shared" si="481"/>
        <v>6</v>
      </c>
      <c r="I2381" s="3">
        <v>26</v>
      </c>
      <c r="J2381" s="4">
        <v>0.68</v>
      </c>
      <c r="K2381" s="2" t="str">
        <f t="shared" si="482"/>
        <v>Wednesday</v>
      </c>
      <c r="L2381" s="5">
        <f t="shared" si="483"/>
        <v>43687</v>
      </c>
      <c r="M2381" s="2" t="str">
        <f t="shared" si="484"/>
        <v>Saturday</v>
      </c>
      <c r="N2381" s="2" t="str">
        <f t="shared" si="485"/>
        <v>Saturday</v>
      </c>
      <c r="O2381" s="12">
        <f t="shared" si="486"/>
        <v>0</v>
      </c>
      <c r="P2381" s="11" t="str">
        <f t="shared" si="487"/>
        <v>Low Cost per Unit</v>
      </c>
      <c r="Q2381" s="12">
        <f t="shared" si="488"/>
        <v>0</v>
      </c>
      <c r="R2381" s="12">
        <f t="shared" si="489"/>
        <v>1.1399999999999999</v>
      </c>
      <c r="S2381" s="12">
        <f t="shared" si="490"/>
        <v>0</v>
      </c>
      <c r="T2381" s="12">
        <f t="shared" si="491"/>
        <v>0</v>
      </c>
      <c r="U2381" s="12">
        <f t="shared" si="492"/>
        <v>0</v>
      </c>
      <c r="V2381" s="13" t="str">
        <f t="shared" ca="1" si="493"/>
        <v>Greater Than 8 Weeks Old</v>
      </c>
    </row>
    <row r="2382" spans="1:22" x14ac:dyDescent="0.35">
      <c r="A2382" s="2" t="s">
        <v>224</v>
      </c>
      <c r="B2382" s="5">
        <v>43685</v>
      </c>
      <c r="C2382" s="5" t="s">
        <v>383</v>
      </c>
      <c r="D2382" s="5" t="s">
        <v>384</v>
      </c>
      <c r="E2382" s="6">
        <v>1</v>
      </c>
      <c r="F2382" s="3">
        <v>19</v>
      </c>
      <c r="G2382" s="3">
        <v>6</v>
      </c>
      <c r="H2382" s="8">
        <f t="shared" si="481"/>
        <v>6</v>
      </c>
      <c r="I2382" s="3">
        <v>13</v>
      </c>
      <c r="J2382" s="4">
        <v>0.68</v>
      </c>
      <c r="K2382" s="2" t="str">
        <f t="shared" si="482"/>
        <v>Thursday</v>
      </c>
      <c r="L2382" s="5">
        <f t="shared" si="483"/>
        <v>43688</v>
      </c>
      <c r="M2382" s="2" t="str">
        <f t="shared" si="484"/>
        <v>Sunday</v>
      </c>
      <c r="N2382" s="2" t="str">
        <f t="shared" si="485"/>
        <v>Monday</v>
      </c>
      <c r="O2382" s="12">
        <f t="shared" si="486"/>
        <v>0</v>
      </c>
      <c r="P2382" s="11" t="str">
        <f t="shared" si="487"/>
        <v>Low Cost per Unit</v>
      </c>
      <c r="Q2382" s="12">
        <f t="shared" si="488"/>
        <v>0</v>
      </c>
      <c r="R2382" s="12">
        <f t="shared" si="489"/>
        <v>0</v>
      </c>
      <c r="S2382" s="12">
        <f t="shared" si="490"/>
        <v>0</v>
      </c>
      <c r="T2382" s="12">
        <f t="shared" si="491"/>
        <v>0</v>
      </c>
      <c r="U2382" s="12">
        <f t="shared" si="492"/>
        <v>0</v>
      </c>
      <c r="V2382" s="13" t="str">
        <f t="shared" ca="1" si="493"/>
        <v>Greater Than 8 Weeks Old</v>
      </c>
    </row>
    <row r="2383" spans="1:22" x14ac:dyDescent="0.35">
      <c r="A2383" s="2" t="s">
        <v>224</v>
      </c>
      <c r="B2383" s="5">
        <v>43687</v>
      </c>
      <c r="C2383" s="5" t="s">
        <v>383</v>
      </c>
      <c r="D2383" s="5" t="s">
        <v>384</v>
      </c>
      <c r="E2383" s="6">
        <v>2</v>
      </c>
      <c r="F2383" s="3">
        <v>38</v>
      </c>
      <c r="G2383" s="3">
        <v>12</v>
      </c>
      <c r="H2383" s="8">
        <f t="shared" si="481"/>
        <v>6</v>
      </c>
      <c r="I2383" s="3">
        <v>26</v>
      </c>
      <c r="J2383" s="4">
        <v>0.68</v>
      </c>
      <c r="K2383" s="2" t="str">
        <f t="shared" si="482"/>
        <v>Saturday</v>
      </c>
      <c r="L2383" s="5">
        <f t="shared" si="483"/>
        <v>43690</v>
      </c>
      <c r="M2383" s="2" t="str">
        <f t="shared" si="484"/>
        <v>Tuesday</v>
      </c>
      <c r="N2383" s="2" t="str">
        <f t="shared" si="485"/>
        <v>Tuesday</v>
      </c>
      <c r="O2383" s="12">
        <f t="shared" si="486"/>
        <v>0</v>
      </c>
      <c r="P2383" s="11" t="str">
        <f t="shared" si="487"/>
        <v>Low Cost per Unit</v>
      </c>
      <c r="Q2383" s="12">
        <f t="shared" si="488"/>
        <v>0</v>
      </c>
      <c r="R2383" s="12">
        <f t="shared" si="489"/>
        <v>1.1399999999999999</v>
      </c>
      <c r="S2383" s="12">
        <f t="shared" si="490"/>
        <v>0</v>
      </c>
      <c r="T2383" s="12">
        <f t="shared" si="491"/>
        <v>0</v>
      </c>
      <c r="U2383" s="12">
        <f t="shared" si="492"/>
        <v>0</v>
      </c>
      <c r="V2383" s="13" t="str">
        <f t="shared" ca="1" si="493"/>
        <v>Greater Than 8 Weeks Old</v>
      </c>
    </row>
    <row r="2384" spans="1:22" x14ac:dyDescent="0.35">
      <c r="A2384" s="2" t="s">
        <v>224</v>
      </c>
      <c r="B2384" s="5">
        <v>43689</v>
      </c>
      <c r="C2384" s="5" t="s">
        <v>383</v>
      </c>
      <c r="D2384" s="5" t="s">
        <v>384</v>
      </c>
      <c r="E2384" s="6">
        <v>1</v>
      </c>
      <c r="F2384" s="3">
        <v>19</v>
      </c>
      <c r="G2384" s="3">
        <v>6</v>
      </c>
      <c r="H2384" s="8">
        <f t="shared" si="481"/>
        <v>6</v>
      </c>
      <c r="I2384" s="3">
        <v>13</v>
      </c>
      <c r="J2384" s="4">
        <v>0.68</v>
      </c>
      <c r="K2384" s="2" t="str">
        <f t="shared" si="482"/>
        <v>Monday</v>
      </c>
      <c r="L2384" s="5">
        <f t="shared" si="483"/>
        <v>43692</v>
      </c>
      <c r="M2384" s="2" t="str">
        <f t="shared" si="484"/>
        <v>Thursday</v>
      </c>
      <c r="N2384" s="2" t="str">
        <f t="shared" si="485"/>
        <v>Thursday</v>
      </c>
      <c r="O2384" s="12">
        <f t="shared" si="486"/>
        <v>0</v>
      </c>
      <c r="P2384" s="11" t="str">
        <f t="shared" si="487"/>
        <v>Low Cost per Unit</v>
      </c>
      <c r="Q2384" s="12">
        <f t="shared" si="488"/>
        <v>0</v>
      </c>
      <c r="R2384" s="12">
        <f t="shared" si="489"/>
        <v>0</v>
      </c>
      <c r="S2384" s="12">
        <f t="shared" si="490"/>
        <v>0</v>
      </c>
      <c r="T2384" s="12">
        <f t="shared" si="491"/>
        <v>0</v>
      </c>
      <c r="U2384" s="12">
        <f t="shared" si="492"/>
        <v>0</v>
      </c>
      <c r="V2384" s="13" t="str">
        <f t="shared" ca="1" si="493"/>
        <v>Greater Than 8 Weeks Old</v>
      </c>
    </row>
    <row r="2385" spans="1:22" x14ac:dyDescent="0.35">
      <c r="A2385" s="2" t="s">
        <v>224</v>
      </c>
      <c r="B2385" s="5">
        <v>43690</v>
      </c>
      <c r="C2385" s="5" t="s">
        <v>383</v>
      </c>
      <c r="D2385" s="5" t="s">
        <v>384</v>
      </c>
      <c r="E2385" s="6">
        <v>1</v>
      </c>
      <c r="F2385" s="3">
        <v>19</v>
      </c>
      <c r="G2385" s="3">
        <v>6</v>
      </c>
      <c r="H2385" s="8">
        <f t="shared" si="481"/>
        <v>6</v>
      </c>
      <c r="I2385" s="3">
        <v>13</v>
      </c>
      <c r="J2385" s="4">
        <v>0.68</v>
      </c>
      <c r="K2385" s="2" t="str">
        <f t="shared" si="482"/>
        <v>Tuesday</v>
      </c>
      <c r="L2385" s="5">
        <f t="shared" si="483"/>
        <v>43693</v>
      </c>
      <c r="M2385" s="2" t="str">
        <f t="shared" si="484"/>
        <v>Friday</v>
      </c>
      <c r="N2385" s="2" t="str">
        <f t="shared" si="485"/>
        <v>Friday</v>
      </c>
      <c r="O2385" s="12">
        <f t="shared" si="486"/>
        <v>0.95000000000000007</v>
      </c>
      <c r="P2385" s="11" t="str">
        <f t="shared" si="487"/>
        <v>Low Cost per Unit</v>
      </c>
      <c r="Q2385" s="12">
        <f t="shared" si="488"/>
        <v>0</v>
      </c>
      <c r="R2385" s="12">
        <f t="shared" si="489"/>
        <v>0</v>
      </c>
      <c r="S2385" s="12">
        <f t="shared" si="490"/>
        <v>0</v>
      </c>
      <c r="T2385" s="12">
        <f t="shared" si="491"/>
        <v>0</v>
      </c>
      <c r="U2385" s="12">
        <f t="shared" si="492"/>
        <v>0</v>
      </c>
      <c r="V2385" s="13" t="str">
        <f t="shared" ca="1" si="493"/>
        <v>Greater Than 8 Weeks Old</v>
      </c>
    </row>
    <row r="2386" spans="1:22" x14ac:dyDescent="0.35">
      <c r="A2386" s="2" t="s">
        <v>224</v>
      </c>
      <c r="B2386" s="5">
        <v>43692</v>
      </c>
      <c r="C2386" s="5" t="s">
        <v>383</v>
      </c>
      <c r="D2386" s="5" t="s">
        <v>384</v>
      </c>
      <c r="E2386" s="6">
        <v>3</v>
      </c>
      <c r="F2386" s="3">
        <v>57</v>
      </c>
      <c r="G2386" s="3">
        <v>18</v>
      </c>
      <c r="H2386" s="8">
        <f t="shared" si="481"/>
        <v>6</v>
      </c>
      <c r="I2386" s="3">
        <v>39</v>
      </c>
      <c r="J2386" s="4">
        <v>0.68</v>
      </c>
      <c r="K2386" s="2" t="str">
        <f t="shared" si="482"/>
        <v>Thursday</v>
      </c>
      <c r="L2386" s="5">
        <f t="shared" si="483"/>
        <v>43695</v>
      </c>
      <c r="M2386" s="2" t="str">
        <f t="shared" si="484"/>
        <v>Sunday</v>
      </c>
      <c r="N2386" s="2" t="str">
        <f t="shared" si="485"/>
        <v>Monday</v>
      </c>
      <c r="O2386" s="12">
        <f t="shared" si="486"/>
        <v>0</v>
      </c>
      <c r="P2386" s="11" t="str">
        <f t="shared" si="487"/>
        <v>Low Cost per Unit</v>
      </c>
      <c r="Q2386" s="12">
        <f t="shared" si="488"/>
        <v>0</v>
      </c>
      <c r="R2386" s="12">
        <f t="shared" si="489"/>
        <v>1.71</v>
      </c>
      <c r="S2386" s="12">
        <f t="shared" si="490"/>
        <v>0</v>
      </c>
      <c r="T2386" s="12">
        <f t="shared" si="491"/>
        <v>0</v>
      </c>
      <c r="U2386" s="12">
        <f t="shared" si="492"/>
        <v>0</v>
      </c>
      <c r="V2386" s="13" t="str">
        <f t="shared" ca="1" si="493"/>
        <v>Greater Than 8 Weeks Old</v>
      </c>
    </row>
    <row r="2387" spans="1:22" x14ac:dyDescent="0.35">
      <c r="A2387" s="2" t="s">
        <v>224</v>
      </c>
      <c r="B2387" s="5">
        <v>43695</v>
      </c>
      <c r="C2387" s="5" t="s">
        <v>383</v>
      </c>
      <c r="D2387" s="5" t="s">
        <v>384</v>
      </c>
      <c r="E2387" s="6">
        <v>1</v>
      </c>
      <c r="F2387" s="3">
        <v>19</v>
      </c>
      <c r="G2387" s="3">
        <v>6</v>
      </c>
      <c r="H2387" s="8">
        <f t="shared" si="481"/>
        <v>6</v>
      </c>
      <c r="I2387" s="3">
        <v>13</v>
      </c>
      <c r="J2387" s="4">
        <v>0.68</v>
      </c>
      <c r="K2387" s="2" t="str">
        <f t="shared" si="482"/>
        <v>Sunday</v>
      </c>
      <c r="L2387" s="5">
        <f t="shared" si="483"/>
        <v>43698</v>
      </c>
      <c r="M2387" s="2" t="str">
        <f t="shared" si="484"/>
        <v>Wednesday</v>
      </c>
      <c r="N2387" s="2" t="str">
        <f t="shared" si="485"/>
        <v>Wednesday</v>
      </c>
      <c r="O2387" s="12">
        <f t="shared" si="486"/>
        <v>0</v>
      </c>
      <c r="P2387" s="11" t="str">
        <f t="shared" si="487"/>
        <v>Low Cost per Unit</v>
      </c>
      <c r="Q2387" s="12">
        <f t="shared" si="488"/>
        <v>0</v>
      </c>
      <c r="R2387" s="12">
        <f t="shared" si="489"/>
        <v>0</v>
      </c>
      <c r="S2387" s="12">
        <f t="shared" si="490"/>
        <v>0</v>
      </c>
      <c r="T2387" s="12">
        <f t="shared" si="491"/>
        <v>0</v>
      </c>
      <c r="U2387" s="12">
        <f t="shared" si="492"/>
        <v>0</v>
      </c>
      <c r="V2387" s="13" t="str">
        <f t="shared" ca="1" si="493"/>
        <v>Greater Than 8 Weeks Old</v>
      </c>
    </row>
    <row r="2388" spans="1:22" x14ac:dyDescent="0.35">
      <c r="A2388" s="2" t="s">
        <v>224</v>
      </c>
      <c r="B2388" s="5">
        <v>43697</v>
      </c>
      <c r="C2388" s="5" t="s">
        <v>383</v>
      </c>
      <c r="D2388" s="5" t="s">
        <v>384</v>
      </c>
      <c r="E2388" s="6">
        <v>2</v>
      </c>
      <c r="F2388" s="3">
        <v>38</v>
      </c>
      <c r="G2388" s="3">
        <v>12</v>
      </c>
      <c r="H2388" s="8">
        <f t="shared" si="481"/>
        <v>6</v>
      </c>
      <c r="I2388" s="3">
        <v>26</v>
      </c>
      <c r="J2388" s="4">
        <v>0.68</v>
      </c>
      <c r="K2388" s="2" t="str">
        <f t="shared" si="482"/>
        <v>Tuesday</v>
      </c>
      <c r="L2388" s="5">
        <f t="shared" si="483"/>
        <v>43700</v>
      </c>
      <c r="M2388" s="2" t="str">
        <f t="shared" si="484"/>
        <v>Friday</v>
      </c>
      <c r="N2388" s="2" t="str">
        <f t="shared" si="485"/>
        <v>Friday</v>
      </c>
      <c r="O2388" s="12">
        <f t="shared" si="486"/>
        <v>1.9000000000000001</v>
      </c>
      <c r="P2388" s="11" t="str">
        <f t="shared" si="487"/>
        <v>Low Cost per Unit</v>
      </c>
      <c r="Q2388" s="12">
        <f t="shared" si="488"/>
        <v>0</v>
      </c>
      <c r="R2388" s="12">
        <f t="shared" si="489"/>
        <v>1.1399999999999999</v>
      </c>
      <c r="S2388" s="12">
        <f t="shared" si="490"/>
        <v>0</v>
      </c>
      <c r="T2388" s="12">
        <f t="shared" si="491"/>
        <v>0</v>
      </c>
      <c r="U2388" s="12">
        <f t="shared" si="492"/>
        <v>0</v>
      </c>
      <c r="V2388" s="13" t="str">
        <f t="shared" ca="1" si="493"/>
        <v>Greater Than 8 Weeks Old</v>
      </c>
    </row>
    <row r="2389" spans="1:22" x14ac:dyDescent="0.35">
      <c r="A2389" s="2" t="s">
        <v>224</v>
      </c>
      <c r="B2389" s="5">
        <v>43698</v>
      </c>
      <c r="C2389" s="5" t="s">
        <v>383</v>
      </c>
      <c r="D2389" s="5" t="s">
        <v>384</v>
      </c>
      <c r="E2389" s="6">
        <v>3</v>
      </c>
      <c r="F2389" s="3">
        <v>38.97</v>
      </c>
      <c r="G2389" s="3">
        <v>18</v>
      </c>
      <c r="H2389" s="8">
        <f t="shared" si="481"/>
        <v>6</v>
      </c>
      <c r="I2389" s="3">
        <v>20.97</v>
      </c>
      <c r="J2389" s="4">
        <v>0.54</v>
      </c>
      <c r="K2389" s="2" t="str">
        <f t="shared" si="482"/>
        <v>Wednesday</v>
      </c>
      <c r="L2389" s="5">
        <f t="shared" si="483"/>
        <v>43701</v>
      </c>
      <c r="M2389" s="2" t="str">
        <f t="shared" si="484"/>
        <v>Saturday</v>
      </c>
      <c r="N2389" s="2" t="str">
        <f t="shared" si="485"/>
        <v>Saturday</v>
      </c>
      <c r="O2389" s="12">
        <f t="shared" si="486"/>
        <v>0</v>
      </c>
      <c r="P2389" s="11" t="str">
        <f t="shared" si="487"/>
        <v>Low Cost per Unit</v>
      </c>
      <c r="Q2389" s="12">
        <f t="shared" si="488"/>
        <v>0</v>
      </c>
      <c r="R2389" s="12">
        <f t="shared" si="489"/>
        <v>1.1691</v>
      </c>
      <c r="S2389" s="12">
        <f t="shared" si="490"/>
        <v>0</v>
      </c>
      <c r="T2389" s="12">
        <f t="shared" si="491"/>
        <v>0</v>
      </c>
      <c r="U2389" s="12">
        <f t="shared" si="492"/>
        <v>0</v>
      </c>
      <c r="V2389" s="13" t="str">
        <f t="shared" ca="1" si="493"/>
        <v>Greater Than 8 Weeks Old</v>
      </c>
    </row>
    <row r="2390" spans="1:22" x14ac:dyDescent="0.35">
      <c r="A2390" s="2" t="s">
        <v>224</v>
      </c>
      <c r="B2390" s="5">
        <v>43699</v>
      </c>
      <c r="C2390" s="5" t="s">
        <v>383</v>
      </c>
      <c r="D2390" s="5" t="s">
        <v>384</v>
      </c>
      <c r="E2390" s="6">
        <v>13</v>
      </c>
      <c r="F2390" s="3">
        <v>168.87</v>
      </c>
      <c r="G2390" s="3">
        <v>78</v>
      </c>
      <c r="H2390" s="8">
        <f t="shared" si="481"/>
        <v>6</v>
      </c>
      <c r="I2390" s="3">
        <v>90.87</v>
      </c>
      <c r="J2390" s="4">
        <v>0.54</v>
      </c>
      <c r="K2390" s="2" t="str">
        <f t="shared" si="482"/>
        <v>Thursday</v>
      </c>
      <c r="L2390" s="5">
        <f t="shared" si="483"/>
        <v>43702</v>
      </c>
      <c r="M2390" s="2" t="str">
        <f t="shared" si="484"/>
        <v>Sunday</v>
      </c>
      <c r="N2390" s="2" t="str">
        <f t="shared" si="485"/>
        <v>Monday</v>
      </c>
      <c r="O2390" s="12">
        <f t="shared" si="486"/>
        <v>0</v>
      </c>
      <c r="P2390" s="11" t="str">
        <f t="shared" si="487"/>
        <v>Low Cost per Unit</v>
      </c>
      <c r="Q2390" s="12">
        <f t="shared" si="488"/>
        <v>0</v>
      </c>
      <c r="R2390" s="12">
        <f t="shared" si="489"/>
        <v>5.0660999999999996</v>
      </c>
      <c r="S2390" s="12">
        <f t="shared" si="490"/>
        <v>0</v>
      </c>
      <c r="T2390" s="12">
        <f t="shared" si="491"/>
        <v>0</v>
      </c>
      <c r="U2390" s="12">
        <f t="shared" si="492"/>
        <v>0</v>
      </c>
      <c r="V2390" s="13" t="str">
        <f t="shared" ca="1" si="493"/>
        <v>Greater Than 8 Weeks Old</v>
      </c>
    </row>
    <row r="2391" spans="1:22" x14ac:dyDescent="0.35">
      <c r="A2391" s="2" t="s">
        <v>224</v>
      </c>
      <c r="B2391" s="5">
        <v>43700</v>
      </c>
      <c r="C2391" s="5" t="s">
        <v>383</v>
      </c>
      <c r="D2391" s="5" t="s">
        <v>384</v>
      </c>
      <c r="E2391" s="6">
        <v>12</v>
      </c>
      <c r="F2391" s="3">
        <v>155.88</v>
      </c>
      <c r="G2391" s="3">
        <v>72</v>
      </c>
      <c r="H2391" s="8">
        <f t="shared" si="481"/>
        <v>6</v>
      </c>
      <c r="I2391" s="3">
        <v>83.88</v>
      </c>
      <c r="J2391" s="4">
        <v>0.54</v>
      </c>
      <c r="K2391" s="2" t="str">
        <f t="shared" si="482"/>
        <v>Friday</v>
      </c>
      <c r="L2391" s="5">
        <f t="shared" si="483"/>
        <v>43703</v>
      </c>
      <c r="M2391" s="2" t="str">
        <f t="shared" si="484"/>
        <v>Monday</v>
      </c>
      <c r="N2391" s="2" t="str">
        <f t="shared" si="485"/>
        <v>Monday</v>
      </c>
      <c r="O2391" s="12">
        <f t="shared" si="486"/>
        <v>0</v>
      </c>
      <c r="P2391" s="11" t="str">
        <f t="shared" si="487"/>
        <v>Low Cost per Unit</v>
      </c>
      <c r="Q2391" s="12">
        <f t="shared" si="488"/>
        <v>0</v>
      </c>
      <c r="R2391" s="12">
        <f t="shared" si="489"/>
        <v>4.6764000000000001</v>
      </c>
      <c r="S2391" s="12">
        <f t="shared" si="490"/>
        <v>0</v>
      </c>
      <c r="T2391" s="12">
        <f t="shared" si="491"/>
        <v>0</v>
      </c>
      <c r="U2391" s="12">
        <f t="shared" si="492"/>
        <v>0</v>
      </c>
      <c r="V2391" s="13" t="str">
        <f t="shared" ca="1" si="493"/>
        <v>Greater Than 8 Weeks Old</v>
      </c>
    </row>
    <row r="2392" spans="1:22" x14ac:dyDescent="0.35">
      <c r="A2392" s="2" t="s">
        <v>224</v>
      </c>
      <c r="B2392" s="5">
        <v>43701</v>
      </c>
      <c r="C2392" s="5" t="s">
        <v>383</v>
      </c>
      <c r="D2392" s="5" t="s">
        <v>384</v>
      </c>
      <c r="E2392" s="6">
        <v>16</v>
      </c>
      <c r="F2392" s="3">
        <v>207.84</v>
      </c>
      <c r="G2392" s="3">
        <v>96</v>
      </c>
      <c r="H2392" s="8">
        <f t="shared" si="481"/>
        <v>6</v>
      </c>
      <c r="I2392" s="3">
        <v>111.84</v>
      </c>
      <c r="J2392" s="4">
        <v>0.54</v>
      </c>
      <c r="K2392" s="2" t="str">
        <f t="shared" si="482"/>
        <v>Saturday</v>
      </c>
      <c r="L2392" s="5">
        <f t="shared" si="483"/>
        <v>43704</v>
      </c>
      <c r="M2392" s="2" t="str">
        <f t="shared" si="484"/>
        <v>Tuesday</v>
      </c>
      <c r="N2392" s="2" t="str">
        <f t="shared" si="485"/>
        <v>Tuesday</v>
      </c>
      <c r="O2392" s="12">
        <f t="shared" si="486"/>
        <v>0</v>
      </c>
      <c r="P2392" s="11" t="str">
        <f t="shared" si="487"/>
        <v>Low Cost per Unit</v>
      </c>
      <c r="Q2392" s="12">
        <f t="shared" si="488"/>
        <v>0</v>
      </c>
      <c r="R2392" s="12">
        <f t="shared" si="489"/>
        <v>6.2351999999999999</v>
      </c>
      <c r="S2392" s="12">
        <f t="shared" si="490"/>
        <v>0</v>
      </c>
      <c r="T2392" s="12">
        <f t="shared" si="491"/>
        <v>0</v>
      </c>
      <c r="U2392" s="12">
        <f t="shared" si="492"/>
        <v>0</v>
      </c>
      <c r="V2392" s="13" t="str">
        <f t="shared" ca="1" si="493"/>
        <v>Greater Than 8 Weeks Old</v>
      </c>
    </row>
    <row r="2393" spans="1:22" x14ac:dyDescent="0.35">
      <c r="A2393" s="2" t="s">
        <v>224</v>
      </c>
      <c r="B2393" s="5">
        <v>43702</v>
      </c>
      <c r="C2393" s="5" t="s">
        <v>383</v>
      </c>
      <c r="D2393" s="5" t="s">
        <v>384</v>
      </c>
      <c r="E2393" s="6">
        <v>33</v>
      </c>
      <c r="F2393" s="3">
        <v>428.67</v>
      </c>
      <c r="G2393" s="3">
        <v>198</v>
      </c>
      <c r="H2393" s="8">
        <f t="shared" si="481"/>
        <v>6</v>
      </c>
      <c r="I2393" s="3">
        <v>230.67</v>
      </c>
      <c r="J2393" s="4">
        <v>0.54</v>
      </c>
      <c r="K2393" s="2" t="str">
        <f t="shared" si="482"/>
        <v>Sunday</v>
      </c>
      <c r="L2393" s="5">
        <f t="shared" si="483"/>
        <v>43705</v>
      </c>
      <c r="M2393" s="2" t="str">
        <f t="shared" si="484"/>
        <v>Wednesday</v>
      </c>
      <c r="N2393" s="2" t="str">
        <f t="shared" si="485"/>
        <v>Wednesday</v>
      </c>
      <c r="O2393" s="12">
        <f t="shared" si="486"/>
        <v>0</v>
      </c>
      <c r="P2393" s="11" t="str">
        <f t="shared" si="487"/>
        <v>Low Cost per Unit</v>
      </c>
      <c r="Q2393" s="12">
        <f t="shared" si="488"/>
        <v>0</v>
      </c>
      <c r="R2393" s="12">
        <f t="shared" si="489"/>
        <v>12.860099999999999</v>
      </c>
      <c r="S2393" s="12">
        <f t="shared" si="490"/>
        <v>0</v>
      </c>
      <c r="T2393" s="12">
        <f t="shared" si="491"/>
        <v>0</v>
      </c>
      <c r="U2393" s="12">
        <f t="shared" si="492"/>
        <v>0</v>
      </c>
      <c r="V2393" s="13" t="str">
        <f t="shared" ca="1" si="493"/>
        <v>Greater Than 8 Weeks Old</v>
      </c>
    </row>
    <row r="2394" spans="1:22" x14ac:dyDescent="0.35">
      <c r="A2394" s="2" t="s">
        <v>224</v>
      </c>
      <c r="B2394" s="5">
        <v>43703</v>
      </c>
      <c r="C2394" s="5" t="s">
        <v>383</v>
      </c>
      <c r="D2394" s="5" t="s">
        <v>384</v>
      </c>
      <c r="E2394" s="6">
        <v>39</v>
      </c>
      <c r="F2394" s="3">
        <v>506.61</v>
      </c>
      <c r="G2394" s="3">
        <v>234</v>
      </c>
      <c r="H2394" s="8">
        <f t="shared" si="481"/>
        <v>6</v>
      </c>
      <c r="I2394" s="3">
        <v>272.61</v>
      </c>
      <c r="J2394" s="4">
        <v>0.54</v>
      </c>
      <c r="K2394" s="2" t="str">
        <f t="shared" si="482"/>
        <v>Monday</v>
      </c>
      <c r="L2394" s="5">
        <f t="shared" si="483"/>
        <v>43706</v>
      </c>
      <c r="M2394" s="2" t="str">
        <f t="shared" si="484"/>
        <v>Thursday</v>
      </c>
      <c r="N2394" s="2" t="str">
        <f t="shared" si="485"/>
        <v>Thursday</v>
      </c>
      <c r="O2394" s="12">
        <f t="shared" si="486"/>
        <v>0</v>
      </c>
      <c r="P2394" s="11" t="str">
        <f t="shared" si="487"/>
        <v>Low Cost per Unit</v>
      </c>
      <c r="Q2394" s="12">
        <f t="shared" si="488"/>
        <v>0</v>
      </c>
      <c r="R2394" s="12">
        <f t="shared" si="489"/>
        <v>15.1983</v>
      </c>
      <c r="S2394" s="12">
        <f t="shared" si="490"/>
        <v>0</v>
      </c>
      <c r="T2394" s="12">
        <f t="shared" si="491"/>
        <v>0</v>
      </c>
      <c r="U2394" s="12">
        <f t="shared" si="492"/>
        <v>0</v>
      </c>
      <c r="V2394" s="13" t="str">
        <f t="shared" ca="1" si="493"/>
        <v>Greater Than 8 Weeks Old</v>
      </c>
    </row>
    <row r="2395" spans="1:22" x14ac:dyDescent="0.35">
      <c r="A2395" s="2" t="s">
        <v>224</v>
      </c>
      <c r="B2395" s="5">
        <v>43704</v>
      </c>
      <c r="C2395" s="5" t="s">
        <v>383</v>
      </c>
      <c r="D2395" s="5" t="s">
        <v>384</v>
      </c>
      <c r="E2395" s="6">
        <v>28</v>
      </c>
      <c r="F2395" s="3">
        <v>363.72</v>
      </c>
      <c r="G2395" s="3">
        <v>168</v>
      </c>
      <c r="H2395" s="8">
        <f t="shared" si="481"/>
        <v>6</v>
      </c>
      <c r="I2395" s="3">
        <v>195.72</v>
      </c>
      <c r="J2395" s="4">
        <v>0.54</v>
      </c>
      <c r="K2395" s="2" t="str">
        <f t="shared" si="482"/>
        <v>Tuesday</v>
      </c>
      <c r="L2395" s="5">
        <f t="shared" si="483"/>
        <v>43707</v>
      </c>
      <c r="M2395" s="2" t="str">
        <f t="shared" si="484"/>
        <v>Friday</v>
      </c>
      <c r="N2395" s="2" t="str">
        <f t="shared" si="485"/>
        <v>Friday</v>
      </c>
      <c r="O2395" s="12">
        <f t="shared" si="486"/>
        <v>18.186000000000003</v>
      </c>
      <c r="P2395" s="11" t="str">
        <f t="shared" si="487"/>
        <v>Low Cost per Unit</v>
      </c>
      <c r="Q2395" s="12">
        <f t="shared" si="488"/>
        <v>0</v>
      </c>
      <c r="R2395" s="12">
        <f t="shared" si="489"/>
        <v>10.9116</v>
      </c>
      <c r="S2395" s="12">
        <f t="shared" si="490"/>
        <v>0</v>
      </c>
      <c r="T2395" s="12">
        <f t="shared" si="491"/>
        <v>0</v>
      </c>
      <c r="U2395" s="12">
        <f t="shared" si="492"/>
        <v>0</v>
      </c>
      <c r="V2395" s="13" t="str">
        <f t="shared" ca="1" si="493"/>
        <v>Greater Than 8 Weeks Old</v>
      </c>
    </row>
    <row r="2396" spans="1:22" x14ac:dyDescent="0.35">
      <c r="A2396" s="2" t="s">
        <v>224</v>
      </c>
      <c r="B2396" s="5">
        <v>43705</v>
      </c>
      <c r="C2396" s="5" t="s">
        <v>383</v>
      </c>
      <c r="D2396" s="5" t="s">
        <v>384</v>
      </c>
      <c r="E2396" s="6">
        <v>21</v>
      </c>
      <c r="F2396" s="3">
        <v>272.79000000000002</v>
      </c>
      <c r="G2396" s="3">
        <v>126</v>
      </c>
      <c r="H2396" s="8">
        <f t="shared" si="481"/>
        <v>6</v>
      </c>
      <c r="I2396" s="3">
        <v>146.79</v>
      </c>
      <c r="J2396" s="4">
        <v>0.54</v>
      </c>
      <c r="K2396" s="2" t="str">
        <f t="shared" si="482"/>
        <v>Wednesday</v>
      </c>
      <c r="L2396" s="5">
        <f t="shared" si="483"/>
        <v>43708</v>
      </c>
      <c r="M2396" s="2" t="str">
        <f t="shared" si="484"/>
        <v>Saturday</v>
      </c>
      <c r="N2396" s="2" t="str">
        <f t="shared" si="485"/>
        <v>Saturday</v>
      </c>
      <c r="O2396" s="12">
        <f t="shared" si="486"/>
        <v>0</v>
      </c>
      <c r="P2396" s="11" t="str">
        <f t="shared" si="487"/>
        <v>Low Cost per Unit</v>
      </c>
      <c r="Q2396" s="12">
        <f t="shared" si="488"/>
        <v>0</v>
      </c>
      <c r="R2396" s="12">
        <f t="shared" si="489"/>
        <v>8.1837</v>
      </c>
      <c r="S2396" s="12">
        <f t="shared" si="490"/>
        <v>0</v>
      </c>
      <c r="T2396" s="12">
        <f t="shared" si="491"/>
        <v>0</v>
      </c>
      <c r="U2396" s="12">
        <f t="shared" si="492"/>
        <v>0</v>
      </c>
      <c r="V2396" s="13" t="str">
        <f t="shared" ca="1" si="493"/>
        <v>Greater Than 8 Weeks Old</v>
      </c>
    </row>
    <row r="2397" spans="1:22" x14ac:dyDescent="0.35">
      <c r="A2397" s="2" t="s">
        <v>224</v>
      </c>
      <c r="B2397" s="5">
        <v>43706</v>
      </c>
      <c r="C2397" s="5" t="s">
        <v>383</v>
      </c>
      <c r="D2397" s="5" t="s">
        <v>384</v>
      </c>
      <c r="E2397" s="6">
        <v>16</v>
      </c>
      <c r="F2397" s="3">
        <v>213.85</v>
      </c>
      <c r="G2397" s="3">
        <v>96</v>
      </c>
      <c r="H2397" s="8">
        <f t="shared" si="481"/>
        <v>6</v>
      </c>
      <c r="I2397" s="3">
        <v>117.85</v>
      </c>
      <c r="J2397" s="4">
        <v>0.55000000000000004</v>
      </c>
      <c r="K2397" s="2" t="str">
        <f t="shared" si="482"/>
        <v>Thursday</v>
      </c>
      <c r="L2397" s="5">
        <f t="shared" si="483"/>
        <v>43709</v>
      </c>
      <c r="M2397" s="2" t="str">
        <f t="shared" si="484"/>
        <v>Sunday</v>
      </c>
      <c r="N2397" s="2" t="str">
        <f t="shared" si="485"/>
        <v>Monday</v>
      </c>
      <c r="O2397" s="12">
        <f t="shared" si="486"/>
        <v>0</v>
      </c>
      <c r="P2397" s="11" t="str">
        <f t="shared" si="487"/>
        <v>Low Cost per Unit</v>
      </c>
      <c r="Q2397" s="12">
        <f t="shared" si="488"/>
        <v>0</v>
      </c>
      <c r="R2397" s="12">
        <f t="shared" si="489"/>
        <v>6.4154999999999998</v>
      </c>
      <c r="S2397" s="12">
        <f t="shared" si="490"/>
        <v>0</v>
      </c>
      <c r="T2397" s="12">
        <f t="shared" si="491"/>
        <v>0</v>
      </c>
      <c r="U2397" s="12">
        <f t="shared" si="492"/>
        <v>0</v>
      </c>
      <c r="V2397" s="13" t="str">
        <f t="shared" ca="1" si="493"/>
        <v>Greater Than 8 Weeks Old</v>
      </c>
    </row>
    <row r="2398" spans="1:22" x14ac:dyDescent="0.35">
      <c r="A2398" s="2" t="s">
        <v>224</v>
      </c>
      <c r="B2398" s="5">
        <v>43708</v>
      </c>
      <c r="C2398" s="5" t="s">
        <v>383</v>
      </c>
      <c r="D2398" s="5" t="s">
        <v>384</v>
      </c>
      <c r="E2398" s="6">
        <v>2</v>
      </c>
      <c r="F2398" s="3">
        <v>24</v>
      </c>
      <c r="G2398" s="3">
        <v>12</v>
      </c>
      <c r="H2398" s="8">
        <f t="shared" si="481"/>
        <v>6</v>
      </c>
      <c r="I2398" s="3">
        <v>12</v>
      </c>
      <c r="J2398" s="4">
        <v>0.5</v>
      </c>
      <c r="K2398" s="2" t="str">
        <f t="shared" si="482"/>
        <v>Saturday</v>
      </c>
      <c r="L2398" s="5">
        <f t="shared" si="483"/>
        <v>43711</v>
      </c>
      <c r="M2398" s="2" t="str">
        <f t="shared" si="484"/>
        <v>Tuesday</v>
      </c>
      <c r="N2398" s="2" t="str">
        <f t="shared" si="485"/>
        <v>Tuesday</v>
      </c>
      <c r="O2398" s="12">
        <f t="shared" si="486"/>
        <v>0</v>
      </c>
      <c r="P2398" s="11" t="str">
        <f t="shared" si="487"/>
        <v>Low Cost per Unit</v>
      </c>
      <c r="Q2398" s="12">
        <f t="shared" si="488"/>
        <v>0</v>
      </c>
      <c r="R2398" s="12">
        <f t="shared" si="489"/>
        <v>0.72</v>
      </c>
      <c r="S2398" s="12">
        <f t="shared" si="490"/>
        <v>0</v>
      </c>
      <c r="T2398" s="12">
        <f t="shared" si="491"/>
        <v>0</v>
      </c>
      <c r="U2398" s="12">
        <f t="shared" si="492"/>
        <v>0</v>
      </c>
      <c r="V2398" s="13" t="str">
        <f t="shared" ca="1" si="493"/>
        <v>Greater Than 8 Weeks Old</v>
      </c>
    </row>
    <row r="2399" spans="1:22" x14ac:dyDescent="0.35">
      <c r="A2399" s="2" t="s">
        <v>262</v>
      </c>
      <c r="B2399" s="5">
        <v>43680</v>
      </c>
      <c r="C2399" s="5" t="s">
        <v>383</v>
      </c>
      <c r="D2399" s="5" t="s">
        <v>384</v>
      </c>
      <c r="E2399" s="6">
        <v>1</v>
      </c>
      <c r="F2399" s="3">
        <v>20</v>
      </c>
      <c r="G2399" s="3">
        <v>4.4000000000000004</v>
      </c>
      <c r="H2399" s="8">
        <f t="shared" si="481"/>
        <v>4.4000000000000004</v>
      </c>
      <c r="I2399" s="3">
        <v>15.6</v>
      </c>
      <c r="J2399" s="4">
        <v>0.78</v>
      </c>
      <c r="K2399" s="2" t="str">
        <f t="shared" si="482"/>
        <v>Saturday</v>
      </c>
      <c r="L2399" s="5">
        <f t="shared" si="483"/>
        <v>43683</v>
      </c>
      <c r="M2399" s="2" t="str">
        <f t="shared" si="484"/>
        <v>Tuesday</v>
      </c>
      <c r="N2399" s="2" t="str">
        <f t="shared" si="485"/>
        <v>Tuesday</v>
      </c>
      <c r="O2399" s="12">
        <f t="shared" si="486"/>
        <v>0</v>
      </c>
      <c r="P2399" s="11" t="str">
        <f t="shared" si="487"/>
        <v>Low Cost per Unit</v>
      </c>
      <c r="Q2399" s="12">
        <f t="shared" si="488"/>
        <v>0</v>
      </c>
      <c r="R2399" s="12">
        <f t="shared" si="489"/>
        <v>0</v>
      </c>
      <c r="S2399" s="12">
        <f t="shared" si="490"/>
        <v>0</v>
      </c>
      <c r="T2399" s="12">
        <f t="shared" si="491"/>
        <v>0</v>
      </c>
      <c r="U2399" s="12">
        <f t="shared" si="492"/>
        <v>0</v>
      </c>
      <c r="V2399" s="13" t="str">
        <f t="shared" ca="1" si="493"/>
        <v>Greater Than 8 Weeks Old</v>
      </c>
    </row>
    <row r="2400" spans="1:22" x14ac:dyDescent="0.35">
      <c r="A2400" s="2" t="s">
        <v>262</v>
      </c>
      <c r="B2400" s="5">
        <v>43681</v>
      </c>
      <c r="C2400" s="5" t="s">
        <v>383</v>
      </c>
      <c r="D2400" s="5" t="s">
        <v>384</v>
      </c>
      <c r="E2400" s="6">
        <v>1</v>
      </c>
      <c r="F2400" s="3">
        <v>20</v>
      </c>
      <c r="G2400" s="3">
        <v>4.4000000000000004</v>
      </c>
      <c r="H2400" s="8">
        <f t="shared" si="481"/>
        <v>4.4000000000000004</v>
      </c>
      <c r="I2400" s="3">
        <v>15.6</v>
      </c>
      <c r="J2400" s="4">
        <v>0.78</v>
      </c>
      <c r="K2400" s="2" t="str">
        <f t="shared" si="482"/>
        <v>Sunday</v>
      </c>
      <c r="L2400" s="5">
        <f t="shared" si="483"/>
        <v>43684</v>
      </c>
      <c r="M2400" s="2" t="str">
        <f t="shared" si="484"/>
        <v>Wednesday</v>
      </c>
      <c r="N2400" s="2" t="str">
        <f t="shared" si="485"/>
        <v>Wednesday</v>
      </c>
      <c r="O2400" s="12">
        <f t="shared" si="486"/>
        <v>0</v>
      </c>
      <c r="P2400" s="11" t="str">
        <f t="shared" si="487"/>
        <v>Low Cost per Unit</v>
      </c>
      <c r="Q2400" s="12">
        <f t="shared" si="488"/>
        <v>0</v>
      </c>
      <c r="R2400" s="12">
        <f t="shared" si="489"/>
        <v>0</v>
      </c>
      <c r="S2400" s="12">
        <f t="shared" si="490"/>
        <v>0</v>
      </c>
      <c r="T2400" s="12">
        <f t="shared" si="491"/>
        <v>0</v>
      </c>
      <c r="U2400" s="12">
        <f t="shared" si="492"/>
        <v>0</v>
      </c>
      <c r="V2400" s="13" t="str">
        <f t="shared" ca="1" si="493"/>
        <v>Greater Than 8 Weeks Old</v>
      </c>
    </row>
    <row r="2401" spans="1:22" x14ac:dyDescent="0.35">
      <c r="A2401" s="2" t="s">
        <v>262</v>
      </c>
      <c r="B2401" s="5">
        <v>43684</v>
      </c>
      <c r="C2401" s="5" t="s">
        <v>383</v>
      </c>
      <c r="D2401" s="5" t="s">
        <v>384</v>
      </c>
      <c r="E2401" s="6">
        <v>7</v>
      </c>
      <c r="F2401" s="3">
        <v>69.930000000000007</v>
      </c>
      <c r="G2401" s="3">
        <v>30.8</v>
      </c>
      <c r="H2401" s="8">
        <f t="shared" si="481"/>
        <v>4.4000000000000004</v>
      </c>
      <c r="I2401" s="3">
        <v>39.130000000000003</v>
      </c>
      <c r="J2401" s="4">
        <v>0.56000000000000005</v>
      </c>
      <c r="K2401" s="2" t="str">
        <f t="shared" si="482"/>
        <v>Wednesday</v>
      </c>
      <c r="L2401" s="5">
        <f t="shared" si="483"/>
        <v>43687</v>
      </c>
      <c r="M2401" s="2" t="str">
        <f t="shared" si="484"/>
        <v>Saturday</v>
      </c>
      <c r="N2401" s="2" t="str">
        <f t="shared" si="485"/>
        <v>Saturday</v>
      </c>
      <c r="O2401" s="12">
        <f t="shared" si="486"/>
        <v>0</v>
      </c>
      <c r="P2401" s="11" t="str">
        <f t="shared" si="487"/>
        <v>Low Cost per Unit</v>
      </c>
      <c r="Q2401" s="12">
        <f t="shared" si="488"/>
        <v>0</v>
      </c>
      <c r="R2401" s="12">
        <f t="shared" si="489"/>
        <v>2.0979000000000001</v>
      </c>
      <c r="S2401" s="12">
        <f t="shared" si="490"/>
        <v>0</v>
      </c>
      <c r="T2401" s="12">
        <f t="shared" si="491"/>
        <v>0</v>
      </c>
      <c r="U2401" s="12">
        <f t="shared" si="492"/>
        <v>0</v>
      </c>
      <c r="V2401" s="13" t="str">
        <f t="shared" ca="1" si="493"/>
        <v>Greater Than 8 Weeks Old</v>
      </c>
    </row>
    <row r="2402" spans="1:22" x14ac:dyDescent="0.35">
      <c r="A2402" s="2" t="s">
        <v>262</v>
      </c>
      <c r="B2402" s="5">
        <v>43685</v>
      </c>
      <c r="C2402" s="5" t="s">
        <v>383</v>
      </c>
      <c r="D2402" s="5" t="s">
        <v>384</v>
      </c>
      <c r="E2402" s="6">
        <v>7</v>
      </c>
      <c r="F2402" s="3">
        <v>69.930000000000007</v>
      </c>
      <c r="G2402" s="3">
        <v>30.8</v>
      </c>
      <c r="H2402" s="8">
        <f t="shared" si="481"/>
        <v>4.4000000000000004</v>
      </c>
      <c r="I2402" s="3">
        <v>39.130000000000003</v>
      </c>
      <c r="J2402" s="4">
        <v>0.56000000000000005</v>
      </c>
      <c r="K2402" s="2" t="str">
        <f t="shared" si="482"/>
        <v>Thursday</v>
      </c>
      <c r="L2402" s="5">
        <f t="shared" si="483"/>
        <v>43688</v>
      </c>
      <c r="M2402" s="2" t="str">
        <f t="shared" si="484"/>
        <v>Sunday</v>
      </c>
      <c r="N2402" s="2" t="str">
        <f t="shared" si="485"/>
        <v>Monday</v>
      </c>
      <c r="O2402" s="12">
        <f t="shared" si="486"/>
        <v>0</v>
      </c>
      <c r="P2402" s="11" t="str">
        <f t="shared" si="487"/>
        <v>Low Cost per Unit</v>
      </c>
      <c r="Q2402" s="12">
        <f t="shared" si="488"/>
        <v>0</v>
      </c>
      <c r="R2402" s="12">
        <f t="shared" si="489"/>
        <v>2.0979000000000001</v>
      </c>
      <c r="S2402" s="12">
        <f t="shared" si="490"/>
        <v>0</v>
      </c>
      <c r="T2402" s="12">
        <f t="shared" si="491"/>
        <v>0</v>
      </c>
      <c r="U2402" s="12">
        <f t="shared" si="492"/>
        <v>0</v>
      </c>
      <c r="V2402" s="13" t="str">
        <f t="shared" ca="1" si="493"/>
        <v>Greater Than 8 Weeks Old</v>
      </c>
    </row>
    <row r="2403" spans="1:22" x14ac:dyDescent="0.35">
      <c r="A2403" s="2" t="s">
        <v>262</v>
      </c>
      <c r="B2403" s="5">
        <v>43686</v>
      </c>
      <c r="C2403" s="5" t="s">
        <v>383</v>
      </c>
      <c r="D2403" s="5" t="s">
        <v>384</v>
      </c>
      <c r="E2403" s="6">
        <v>10</v>
      </c>
      <c r="F2403" s="3">
        <v>99.9</v>
      </c>
      <c r="G2403" s="3">
        <v>44</v>
      </c>
      <c r="H2403" s="8">
        <f t="shared" si="481"/>
        <v>4.4000000000000004</v>
      </c>
      <c r="I2403" s="3">
        <v>55.9</v>
      </c>
      <c r="J2403" s="4">
        <v>0.56000000000000005</v>
      </c>
      <c r="K2403" s="2" t="str">
        <f t="shared" si="482"/>
        <v>Friday</v>
      </c>
      <c r="L2403" s="5">
        <f t="shared" si="483"/>
        <v>43689</v>
      </c>
      <c r="M2403" s="2" t="str">
        <f t="shared" si="484"/>
        <v>Monday</v>
      </c>
      <c r="N2403" s="2" t="str">
        <f t="shared" si="485"/>
        <v>Monday</v>
      </c>
      <c r="O2403" s="12">
        <f t="shared" si="486"/>
        <v>0</v>
      </c>
      <c r="P2403" s="11" t="str">
        <f t="shared" si="487"/>
        <v>Low Cost per Unit</v>
      </c>
      <c r="Q2403" s="12">
        <f t="shared" si="488"/>
        <v>0</v>
      </c>
      <c r="R2403" s="12">
        <f t="shared" si="489"/>
        <v>2.9969999999999999</v>
      </c>
      <c r="S2403" s="12">
        <f t="shared" si="490"/>
        <v>0</v>
      </c>
      <c r="T2403" s="12">
        <f t="shared" si="491"/>
        <v>0</v>
      </c>
      <c r="U2403" s="12">
        <f t="shared" si="492"/>
        <v>0</v>
      </c>
      <c r="V2403" s="13" t="str">
        <f t="shared" ca="1" si="493"/>
        <v>Greater Than 8 Weeks Old</v>
      </c>
    </row>
    <row r="2404" spans="1:22" x14ac:dyDescent="0.35">
      <c r="A2404" s="2" t="s">
        <v>262</v>
      </c>
      <c r="B2404" s="5">
        <v>43687</v>
      </c>
      <c r="C2404" s="5" t="s">
        <v>383</v>
      </c>
      <c r="D2404" s="5" t="s">
        <v>384</v>
      </c>
      <c r="E2404" s="6">
        <v>9</v>
      </c>
      <c r="F2404" s="3">
        <v>89.91</v>
      </c>
      <c r="G2404" s="3">
        <v>39.6</v>
      </c>
      <c r="H2404" s="8">
        <f t="shared" si="481"/>
        <v>4.4000000000000004</v>
      </c>
      <c r="I2404" s="3">
        <v>50.31</v>
      </c>
      <c r="J2404" s="4">
        <v>0.56000000000000005</v>
      </c>
      <c r="K2404" s="2" t="str">
        <f t="shared" si="482"/>
        <v>Saturday</v>
      </c>
      <c r="L2404" s="5">
        <f t="shared" si="483"/>
        <v>43690</v>
      </c>
      <c r="M2404" s="2" t="str">
        <f t="shared" si="484"/>
        <v>Tuesday</v>
      </c>
      <c r="N2404" s="2" t="str">
        <f t="shared" si="485"/>
        <v>Tuesday</v>
      </c>
      <c r="O2404" s="12">
        <f t="shared" si="486"/>
        <v>0</v>
      </c>
      <c r="P2404" s="11" t="str">
        <f t="shared" si="487"/>
        <v>Low Cost per Unit</v>
      </c>
      <c r="Q2404" s="12">
        <f t="shared" si="488"/>
        <v>0</v>
      </c>
      <c r="R2404" s="12">
        <f t="shared" si="489"/>
        <v>2.6972999999999998</v>
      </c>
      <c r="S2404" s="12">
        <f t="shared" si="490"/>
        <v>0</v>
      </c>
      <c r="T2404" s="12">
        <f t="shared" si="491"/>
        <v>0</v>
      </c>
      <c r="U2404" s="12">
        <f t="shared" si="492"/>
        <v>0</v>
      </c>
      <c r="V2404" s="13" t="str">
        <f t="shared" ca="1" si="493"/>
        <v>Greater Than 8 Weeks Old</v>
      </c>
    </row>
    <row r="2405" spans="1:22" x14ac:dyDescent="0.35">
      <c r="A2405" s="2" t="s">
        <v>262</v>
      </c>
      <c r="B2405" s="5">
        <v>43688</v>
      </c>
      <c r="C2405" s="5" t="s">
        <v>383</v>
      </c>
      <c r="D2405" s="5" t="s">
        <v>384</v>
      </c>
      <c r="E2405" s="6">
        <v>13</v>
      </c>
      <c r="F2405" s="3">
        <v>129.87</v>
      </c>
      <c r="G2405" s="3">
        <v>57.2</v>
      </c>
      <c r="H2405" s="8">
        <f t="shared" si="481"/>
        <v>4.4000000000000004</v>
      </c>
      <c r="I2405" s="3">
        <v>72.67</v>
      </c>
      <c r="J2405" s="4">
        <v>0.56000000000000005</v>
      </c>
      <c r="K2405" s="2" t="str">
        <f t="shared" si="482"/>
        <v>Sunday</v>
      </c>
      <c r="L2405" s="5">
        <f t="shared" si="483"/>
        <v>43691</v>
      </c>
      <c r="M2405" s="2" t="str">
        <f t="shared" si="484"/>
        <v>Wednesday</v>
      </c>
      <c r="N2405" s="2" t="str">
        <f t="shared" si="485"/>
        <v>Wednesday</v>
      </c>
      <c r="O2405" s="12">
        <f t="shared" si="486"/>
        <v>0</v>
      </c>
      <c r="P2405" s="11" t="str">
        <f t="shared" si="487"/>
        <v>Low Cost per Unit</v>
      </c>
      <c r="Q2405" s="12">
        <f t="shared" si="488"/>
        <v>0</v>
      </c>
      <c r="R2405" s="12">
        <f t="shared" si="489"/>
        <v>3.8961000000000001</v>
      </c>
      <c r="S2405" s="12">
        <f t="shared" si="490"/>
        <v>0</v>
      </c>
      <c r="T2405" s="12">
        <f t="shared" si="491"/>
        <v>0</v>
      </c>
      <c r="U2405" s="12">
        <f t="shared" si="492"/>
        <v>0</v>
      </c>
      <c r="V2405" s="13" t="str">
        <f t="shared" ca="1" si="493"/>
        <v>Greater Than 8 Weeks Old</v>
      </c>
    </row>
    <row r="2406" spans="1:22" x14ac:dyDescent="0.35">
      <c r="A2406" s="2" t="s">
        <v>262</v>
      </c>
      <c r="B2406" s="5">
        <v>43689</v>
      </c>
      <c r="C2406" s="5" t="s">
        <v>383</v>
      </c>
      <c r="D2406" s="5" t="s">
        <v>384</v>
      </c>
      <c r="E2406" s="6">
        <v>3</v>
      </c>
      <c r="F2406" s="3">
        <v>29.97</v>
      </c>
      <c r="G2406" s="3">
        <v>13.2</v>
      </c>
      <c r="H2406" s="8">
        <f t="shared" si="481"/>
        <v>4.3999999999999995</v>
      </c>
      <c r="I2406" s="3">
        <v>16.77</v>
      </c>
      <c r="J2406" s="4">
        <v>0.56000000000000005</v>
      </c>
      <c r="K2406" s="2" t="str">
        <f t="shared" si="482"/>
        <v>Monday</v>
      </c>
      <c r="L2406" s="5">
        <f t="shared" si="483"/>
        <v>43692</v>
      </c>
      <c r="M2406" s="2" t="str">
        <f t="shared" si="484"/>
        <v>Thursday</v>
      </c>
      <c r="N2406" s="2" t="str">
        <f t="shared" si="485"/>
        <v>Thursday</v>
      </c>
      <c r="O2406" s="12">
        <f t="shared" si="486"/>
        <v>0</v>
      </c>
      <c r="P2406" s="11" t="str">
        <f t="shared" si="487"/>
        <v>Low Cost per Unit</v>
      </c>
      <c r="Q2406" s="12">
        <f t="shared" si="488"/>
        <v>0</v>
      </c>
      <c r="R2406" s="12">
        <f t="shared" si="489"/>
        <v>0.8990999999999999</v>
      </c>
      <c r="S2406" s="12">
        <f t="shared" si="490"/>
        <v>0</v>
      </c>
      <c r="T2406" s="12">
        <f t="shared" si="491"/>
        <v>0</v>
      </c>
      <c r="U2406" s="12">
        <f t="shared" si="492"/>
        <v>0</v>
      </c>
      <c r="V2406" s="13" t="str">
        <f t="shared" ca="1" si="493"/>
        <v>Greater Than 8 Weeks Old</v>
      </c>
    </row>
    <row r="2407" spans="1:22" x14ac:dyDescent="0.35">
      <c r="A2407" s="2" t="s">
        <v>262</v>
      </c>
      <c r="B2407" s="5">
        <v>43690</v>
      </c>
      <c r="C2407" s="5" t="s">
        <v>383</v>
      </c>
      <c r="D2407" s="5" t="s">
        <v>384</v>
      </c>
      <c r="E2407" s="6">
        <v>4</v>
      </c>
      <c r="F2407" s="3">
        <v>39.96</v>
      </c>
      <c r="G2407" s="3">
        <v>17.600000000000001</v>
      </c>
      <c r="H2407" s="8">
        <f t="shared" si="481"/>
        <v>4.4000000000000004</v>
      </c>
      <c r="I2407" s="3">
        <v>22.36</v>
      </c>
      <c r="J2407" s="4">
        <v>0.56000000000000005</v>
      </c>
      <c r="K2407" s="2" t="str">
        <f t="shared" si="482"/>
        <v>Tuesday</v>
      </c>
      <c r="L2407" s="5">
        <f t="shared" si="483"/>
        <v>43693</v>
      </c>
      <c r="M2407" s="2" t="str">
        <f t="shared" si="484"/>
        <v>Friday</v>
      </c>
      <c r="N2407" s="2" t="str">
        <f t="shared" si="485"/>
        <v>Friday</v>
      </c>
      <c r="O2407" s="12">
        <f t="shared" si="486"/>
        <v>1.9980000000000002</v>
      </c>
      <c r="P2407" s="11" t="str">
        <f t="shared" si="487"/>
        <v>Low Cost per Unit</v>
      </c>
      <c r="Q2407" s="12">
        <f t="shared" si="488"/>
        <v>0</v>
      </c>
      <c r="R2407" s="12">
        <f t="shared" si="489"/>
        <v>1.1988000000000001</v>
      </c>
      <c r="S2407" s="12">
        <f t="shared" si="490"/>
        <v>0</v>
      </c>
      <c r="T2407" s="12">
        <f t="shared" si="491"/>
        <v>0</v>
      </c>
      <c r="U2407" s="12">
        <f t="shared" si="492"/>
        <v>0</v>
      </c>
      <c r="V2407" s="13" t="str">
        <f t="shared" ca="1" si="493"/>
        <v>Greater Than 8 Weeks Old</v>
      </c>
    </row>
    <row r="2408" spans="1:22" x14ac:dyDescent="0.35">
      <c r="A2408" s="2" t="s">
        <v>262</v>
      </c>
      <c r="B2408" s="5">
        <v>43691</v>
      </c>
      <c r="C2408" s="5" t="s">
        <v>383</v>
      </c>
      <c r="D2408" s="5" t="s">
        <v>384</v>
      </c>
      <c r="E2408" s="6">
        <v>3</v>
      </c>
      <c r="F2408" s="3">
        <v>29.97</v>
      </c>
      <c r="G2408" s="3">
        <v>13.2</v>
      </c>
      <c r="H2408" s="8">
        <f t="shared" si="481"/>
        <v>4.3999999999999995</v>
      </c>
      <c r="I2408" s="3">
        <v>16.77</v>
      </c>
      <c r="J2408" s="4">
        <v>0.56000000000000005</v>
      </c>
      <c r="K2408" s="2" t="str">
        <f t="shared" si="482"/>
        <v>Wednesday</v>
      </c>
      <c r="L2408" s="5">
        <f t="shared" si="483"/>
        <v>43694</v>
      </c>
      <c r="M2408" s="2" t="str">
        <f t="shared" si="484"/>
        <v>Saturday</v>
      </c>
      <c r="N2408" s="2" t="str">
        <f t="shared" si="485"/>
        <v>Saturday</v>
      </c>
      <c r="O2408" s="12">
        <f t="shared" si="486"/>
        <v>0</v>
      </c>
      <c r="P2408" s="11" t="str">
        <f t="shared" si="487"/>
        <v>Low Cost per Unit</v>
      </c>
      <c r="Q2408" s="12">
        <f t="shared" si="488"/>
        <v>0</v>
      </c>
      <c r="R2408" s="12">
        <f t="shared" si="489"/>
        <v>0.8990999999999999</v>
      </c>
      <c r="S2408" s="12">
        <f t="shared" si="490"/>
        <v>0</v>
      </c>
      <c r="T2408" s="12">
        <f t="shared" si="491"/>
        <v>0</v>
      </c>
      <c r="U2408" s="12">
        <f t="shared" si="492"/>
        <v>0</v>
      </c>
      <c r="V2408" s="13" t="str">
        <f t="shared" ca="1" si="493"/>
        <v>Greater Than 8 Weeks Old</v>
      </c>
    </row>
    <row r="2409" spans="1:22" x14ac:dyDescent="0.35">
      <c r="A2409" s="2" t="s">
        <v>262</v>
      </c>
      <c r="B2409" s="5">
        <v>43692</v>
      </c>
      <c r="C2409" s="5" t="s">
        <v>383</v>
      </c>
      <c r="D2409" s="5" t="s">
        <v>384</v>
      </c>
      <c r="E2409" s="6">
        <v>3</v>
      </c>
      <c r="F2409" s="3">
        <v>29.97</v>
      </c>
      <c r="G2409" s="3">
        <v>13.2</v>
      </c>
      <c r="H2409" s="8">
        <f t="shared" si="481"/>
        <v>4.3999999999999995</v>
      </c>
      <c r="I2409" s="3">
        <v>16.77</v>
      </c>
      <c r="J2409" s="4">
        <v>0.56000000000000005</v>
      </c>
      <c r="K2409" s="2" t="str">
        <f t="shared" si="482"/>
        <v>Thursday</v>
      </c>
      <c r="L2409" s="5">
        <f t="shared" si="483"/>
        <v>43695</v>
      </c>
      <c r="M2409" s="2" t="str">
        <f t="shared" si="484"/>
        <v>Sunday</v>
      </c>
      <c r="N2409" s="2" t="str">
        <f t="shared" si="485"/>
        <v>Monday</v>
      </c>
      <c r="O2409" s="12">
        <f t="shared" si="486"/>
        <v>0</v>
      </c>
      <c r="P2409" s="11" t="str">
        <f t="shared" si="487"/>
        <v>Low Cost per Unit</v>
      </c>
      <c r="Q2409" s="12">
        <f t="shared" si="488"/>
        <v>0</v>
      </c>
      <c r="R2409" s="12">
        <f t="shared" si="489"/>
        <v>0.8990999999999999</v>
      </c>
      <c r="S2409" s="12">
        <f t="shared" si="490"/>
        <v>0</v>
      </c>
      <c r="T2409" s="12">
        <f t="shared" si="491"/>
        <v>0</v>
      </c>
      <c r="U2409" s="12">
        <f t="shared" si="492"/>
        <v>0</v>
      </c>
      <c r="V2409" s="13" t="str">
        <f t="shared" ca="1" si="493"/>
        <v>Greater Than 8 Weeks Old</v>
      </c>
    </row>
    <row r="2410" spans="1:22" x14ac:dyDescent="0.35">
      <c r="A2410" s="2" t="s">
        <v>262</v>
      </c>
      <c r="B2410" s="5">
        <v>43693</v>
      </c>
      <c r="C2410" s="5" t="s">
        <v>383</v>
      </c>
      <c r="D2410" s="5" t="s">
        <v>384</v>
      </c>
      <c r="E2410" s="6">
        <v>5</v>
      </c>
      <c r="F2410" s="3">
        <v>49.95</v>
      </c>
      <c r="G2410" s="3">
        <v>22</v>
      </c>
      <c r="H2410" s="8">
        <f t="shared" si="481"/>
        <v>4.4000000000000004</v>
      </c>
      <c r="I2410" s="3">
        <v>27.95</v>
      </c>
      <c r="J2410" s="4">
        <v>0.56000000000000005</v>
      </c>
      <c r="K2410" s="2" t="str">
        <f t="shared" si="482"/>
        <v>Friday</v>
      </c>
      <c r="L2410" s="5">
        <f t="shared" si="483"/>
        <v>43696</v>
      </c>
      <c r="M2410" s="2" t="str">
        <f t="shared" si="484"/>
        <v>Monday</v>
      </c>
      <c r="N2410" s="2" t="str">
        <f t="shared" si="485"/>
        <v>Monday</v>
      </c>
      <c r="O2410" s="12">
        <f t="shared" si="486"/>
        <v>0</v>
      </c>
      <c r="P2410" s="11" t="str">
        <f t="shared" si="487"/>
        <v>Low Cost per Unit</v>
      </c>
      <c r="Q2410" s="12">
        <f t="shared" si="488"/>
        <v>0</v>
      </c>
      <c r="R2410" s="12">
        <f t="shared" si="489"/>
        <v>1.4984999999999999</v>
      </c>
      <c r="S2410" s="12">
        <f t="shared" si="490"/>
        <v>0</v>
      </c>
      <c r="T2410" s="12">
        <f t="shared" si="491"/>
        <v>0</v>
      </c>
      <c r="U2410" s="12">
        <f t="shared" si="492"/>
        <v>0</v>
      </c>
      <c r="V2410" s="13" t="str">
        <f t="shared" ca="1" si="493"/>
        <v>Greater Than 8 Weeks Old</v>
      </c>
    </row>
    <row r="2411" spans="1:22" x14ac:dyDescent="0.35">
      <c r="A2411" s="2" t="s">
        <v>262</v>
      </c>
      <c r="B2411" s="5">
        <v>43694</v>
      </c>
      <c r="C2411" s="5" t="s">
        <v>383</v>
      </c>
      <c r="D2411" s="5" t="s">
        <v>384</v>
      </c>
      <c r="E2411" s="6">
        <v>3</v>
      </c>
      <c r="F2411" s="3">
        <v>29.97</v>
      </c>
      <c r="G2411" s="3">
        <v>13.2</v>
      </c>
      <c r="H2411" s="8">
        <f t="shared" si="481"/>
        <v>4.3999999999999995</v>
      </c>
      <c r="I2411" s="3">
        <v>16.77</v>
      </c>
      <c r="J2411" s="4">
        <v>0.56000000000000005</v>
      </c>
      <c r="K2411" s="2" t="str">
        <f t="shared" si="482"/>
        <v>Saturday</v>
      </c>
      <c r="L2411" s="5">
        <f t="shared" si="483"/>
        <v>43697</v>
      </c>
      <c r="M2411" s="2" t="str">
        <f t="shared" si="484"/>
        <v>Tuesday</v>
      </c>
      <c r="N2411" s="2" t="str">
        <f t="shared" si="485"/>
        <v>Tuesday</v>
      </c>
      <c r="O2411" s="12">
        <f t="shared" si="486"/>
        <v>0</v>
      </c>
      <c r="P2411" s="11" t="str">
        <f t="shared" si="487"/>
        <v>Low Cost per Unit</v>
      </c>
      <c r="Q2411" s="12">
        <f t="shared" si="488"/>
        <v>0</v>
      </c>
      <c r="R2411" s="12">
        <f t="shared" si="489"/>
        <v>0.8990999999999999</v>
      </c>
      <c r="S2411" s="12">
        <f t="shared" si="490"/>
        <v>0</v>
      </c>
      <c r="T2411" s="12">
        <f t="shared" si="491"/>
        <v>0</v>
      </c>
      <c r="U2411" s="12">
        <f t="shared" si="492"/>
        <v>0</v>
      </c>
      <c r="V2411" s="13" t="str">
        <f t="shared" ca="1" si="493"/>
        <v>Greater Than 8 Weeks Old</v>
      </c>
    </row>
    <row r="2412" spans="1:22" x14ac:dyDescent="0.35">
      <c r="A2412" s="2" t="s">
        <v>262</v>
      </c>
      <c r="B2412" s="5">
        <v>43695</v>
      </c>
      <c r="C2412" s="5" t="s">
        <v>383</v>
      </c>
      <c r="D2412" s="5" t="s">
        <v>384</v>
      </c>
      <c r="E2412" s="6">
        <v>1</v>
      </c>
      <c r="F2412" s="3">
        <v>9.99</v>
      </c>
      <c r="G2412" s="3">
        <v>4.4000000000000004</v>
      </c>
      <c r="H2412" s="8">
        <f t="shared" si="481"/>
        <v>4.4000000000000004</v>
      </c>
      <c r="I2412" s="3">
        <v>5.59</v>
      </c>
      <c r="J2412" s="4">
        <v>0.56000000000000005</v>
      </c>
      <c r="K2412" s="2" t="str">
        <f t="shared" si="482"/>
        <v>Sunday</v>
      </c>
      <c r="L2412" s="5">
        <f t="shared" si="483"/>
        <v>43698</v>
      </c>
      <c r="M2412" s="2" t="str">
        <f t="shared" si="484"/>
        <v>Wednesday</v>
      </c>
      <c r="N2412" s="2" t="str">
        <f t="shared" si="485"/>
        <v>Wednesday</v>
      </c>
      <c r="O2412" s="12">
        <f t="shared" si="486"/>
        <v>0</v>
      </c>
      <c r="P2412" s="11" t="str">
        <f t="shared" si="487"/>
        <v>Low Cost per Unit</v>
      </c>
      <c r="Q2412" s="12">
        <f t="shared" si="488"/>
        <v>0</v>
      </c>
      <c r="R2412" s="12">
        <f t="shared" si="489"/>
        <v>0</v>
      </c>
      <c r="S2412" s="12">
        <f t="shared" si="490"/>
        <v>0</v>
      </c>
      <c r="T2412" s="12">
        <f t="shared" si="491"/>
        <v>0</v>
      </c>
      <c r="U2412" s="12">
        <f t="shared" si="492"/>
        <v>0</v>
      </c>
      <c r="V2412" s="13" t="str">
        <f t="shared" ca="1" si="493"/>
        <v>Greater Than 8 Weeks Old</v>
      </c>
    </row>
    <row r="2413" spans="1:22" x14ac:dyDescent="0.35">
      <c r="A2413" s="2" t="s">
        <v>262</v>
      </c>
      <c r="B2413" s="5">
        <v>43696</v>
      </c>
      <c r="C2413" s="5" t="s">
        <v>383</v>
      </c>
      <c r="D2413" s="5" t="s">
        <v>384</v>
      </c>
      <c r="E2413" s="6">
        <v>4</v>
      </c>
      <c r="F2413" s="3">
        <v>39.96</v>
      </c>
      <c r="G2413" s="3">
        <v>17.600000000000001</v>
      </c>
      <c r="H2413" s="8">
        <f t="shared" si="481"/>
        <v>4.4000000000000004</v>
      </c>
      <c r="I2413" s="3">
        <v>22.36</v>
      </c>
      <c r="J2413" s="4">
        <v>0.56000000000000005</v>
      </c>
      <c r="K2413" s="2" t="str">
        <f t="shared" si="482"/>
        <v>Monday</v>
      </c>
      <c r="L2413" s="5">
        <f t="shared" si="483"/>
        <v>43699</v>
      </c>
      <c r="M2413" s="2" t="str">
        <f t="shared" si="484"/>
        <v>Thursday</v>
      </c>
      <c r="N2413" s="2" t="str">
        <f t="shared" si="485"/>
        <v>Thursday</v>
      </c>
      <c r="O2413" s="12">
        <f t="shared" si="486"/>
        <v>0</v>
      </c>
      <c r="P2413" s="11" t="str">
        <f t="shared" si="487"/>
        <v>Low Cost per Unit</v>
      </c>
      <c r="Q2413" s="12">
        <f t="shared" si="488"/>
        <v>0</v>
      </c>
      <c r="R2413" s="12">
        <f t="shared" si="489"/>
        <v>1.1988000000000001</v>
      </c>
      <c r="S2413" s="12">
        <f t="shared" si="490"/>
        <v>0</v>
      </c>
      <c r="T2413" s="12">
        <f t="shared" si="491"/>
        <v>0</v>
      </c>
      <c r="U2413" s="12">
        <f t="shared" si="492"/>
        <v>0</v>
      </c>
      <c r="V2413" s="13" t="str">
        <f t="shared" ca="1" si="493"/>
        <v>Greater Than 8 Weeks Old</v>
      </c>
    </row>
    <row r="2414" spans="1:22" x14ac:dyDescent="0.35">
      <c r="A2414" s="2" t="s">
        <v>262</v>
      </c>
      <c r="B2414" s="5">
        <v>43697</v>
      </c>
      <c r="C2414" s="5" t="s">
        <v>383</v>
      </c>
      <c r="D2414" s="5" t="s">
        <v>384</v>
      </c>
      <c r="E2414" s="6">
        <v>2</v>
      </c>
      <c r="F2414" s="3">
        <v>19.98</v>
      </c>
      <c r="G2414" s="3">
        <v>8.8000000000000007</v>
      </c>
      <c r="H2414" s="8">
        <f t="shared" si="481"/>
        <v>4.4000000000000004</v>
      </c>
      <c r="I2414" s="3">
        <v>11.18</v>
      </c>
      <c r="J2414" s="4">
        <v>0.56000000000000005</v>
      </c>
      <c r="K2414" s="2" t="str">
        <f t="shared" si="482"/>
        <v>Tuesday</v>
      </c>
      <c r="L2414" s="5">
        <f t="shared" si="483"/>
        <v>43700</v>
      </c>
      <c r="M2414" s="2" t="str">
        <f t="shared" si="484"/>
        <v>Friday</v>
      </c>
      <c r="N2414" s="2" t="str">
        <f t="shared" si="485"/>
        <v>Friday</v>
      </c>
      <c r="O2414" s="12">
        <f t="shared" si="486"/>
        <v>0.99900000000000011</v>
      </c>
      <c r="P2414" s="11" t="str">
        <f t="shared" si="487"/>
        <v>Low Cost per Unit</v>
      </c>
      <c r="Q2414" s="12">
        <f t="shared" si="488"/>
        <v>0</v>
      </c>
      <c r="R2414" s="12">
        <f t="shared" si="489"/>
        <v>0.59940000000000004</v>
      </c>
      <c r="S2414" s="12">
        <f t="shared" si="490"/>
        <v>0</v>
      </c>
      <c r="T2414" s="12">
        <f t="shared" si="491"/>
        <v>0</v>
      </c>
      <c r="U2414" s="12">
        <f t="shared" si="492"/>
        <v>0</v>
      </c>
      <c r="V2414" s="13" t="str">
        <f t="shared" ca="1" si="493"/>
        <v>Greater Than 8 Weeks Old</v>
      </c>
    </row>
    <row r="2415" spans="1:22" x14ac:dyDescent="0.35">
      <c r="A2415" s="2" t="s">
        <v>262</v>
      </c>
      <c r="B2415" s="5">
        <v>43698</v>
      </c>
      <c r="C2415" s="5" t="s">
        <v>383</v>
      </c>
      <c r="D2415" s="5" t="s">
        <v>384</v>
      </c>
      <c r="E2415" s="6">
        <v>3</v>
      </c>
      <c r="F2415" s="3">
        <v>29.97</v>
      </c>
      <c r="G2415" s="3">
        <v>13.2</v>
      </c>
      <c r="H2415" s="8">
        <f t="shared" si="481"/>
        <v>4.3999999999999995</v>
      </c>
      <c r="I2415" s="3">
        <v>16.77</v>
      </c>
      <c r="J2415" s="4">
        <v>0.56000000000000005</v>
      </c>
      <c r="K2415" s="2" t="str">
        <f t="shared" si="482"/>
        <v>Wednesday</v>
      </c>
      <c r="L2415" s="5">
        <f t="shared" si="483"/>
        <v>43701</v>
      </c>
      <c r="M2415" s="2" t="str">
        <f t="shared" si="484"/>
        <v>Saturday</v>
      </c>
      <c r="N2415" s="2" t="str">
        <f t="shared" si="485"/>
        <v>Saturday</v>
      </c>
      <c r="O2415" s="12">
        <f t="shared" si="486"/>
        <v>0</v>
      </c>
      <c r="P2415" s="11" t="str">
        <f t="shared" si="487"/>
        <v>Low Cost per Unit</v>
      </c>
      <c r="Q2415" s="12">
        <f t="shared" si="488"/>
        <v>0</v>
      </c>
      <c r="R2415" s="12">
        <f t="shared" si="489"/>
        <v>0.8990999999999999</v>
      </c>
      <c r="S2415" s="12">
        <f t="shared" si="490"/>
        <v>0</v>
      </c>
      <c r="T2415" s="12">
        <f t="shared" si="491"/>
        <v>0</v>
      </c>
      <c r="U2415" s="12">
        <f t="shared" si="492"/>
        <v>0</v>
      </c>
      <c r="V2415" s="13" t="str">
        <f t="shared" ca="1" si="493"/>
        <v>Greater Than 8 Weeks Old</v>
      </c>
    </row>
    <row r="2416" spans="1:22" x14ac:dyDescent="0.35">
      <c r="A2416" s="2" t="s">
        <v>262</v>
      </c>
      <c r="B2416" s="5">
        <v>43699</v>
      </c>
      <c r="C2416" s="5" t="s">
        <v>383</v>
      </c>
      <c r="D2416" s="5" t="s">
        <v>384</v>
      </c>
      <c r="E2416" s="6">
        <v>8</v>
      </c>
      <c r="F2416" s="3">
        <v>79.92</v>
      </c>
      <c r="G2416" s="3">
        <v>35.200000000000003</v>
      </c>
      <c r="H2416" s="8">
        <f t="shared" si="481"/>
        <v>4.4000000000000004</v>
      </c>
      <c r="I2416" s="3">
        <v>44.72</v>
      </c>
      <c r="J2416" s="4">
        <v>0.56000000000000005</v>
      </c>
      <c r="K2416" s="2" t="str">
        <f t="shared" si="482"/>
        <v>Thursday</v>
      </c>
      <c r="L2416" s="5">
        <f t="shared" si="483"/>
        <v>43702</v>
      </c>
      <c r="M2416" s="2" t="str">
        <f t="shared" si="484"/>
        <v>Sunday</v>
      </c>
      <c r="N2416" s="2" t="str">
        <f t="shared" si="485"/>
        <v>Monday</v>
      </c>
      <c r="O2416" s="12">
        <f t="shared" si="486"/>
        <v>0</v>
      </c>
      <c r="P2416" s="11" t="str">
        <f t="shared" si="487"/>
        <v>Low Cost per Unit</v>
      </c>
      <c r="Q2416" s="12">
        <f t="shared" si="488"/>
        <v>0</v>
      </c>
      <c r="R2416" s="12">
        <f t="shared" si="489"/>
        <v>2.3976000000000002</v>
      </c>
      <c r="S2416" s="12">
        <f t="shared" si="490"/>
        <v>0</v>
      </c>
      <c r="T2416" s="12">
        <f t="shared" si="491"/>
        <v>0</v>
      </c>
      <c r="U2416" s="12">
        <f t="shared" si="492"/>
        <v>0</v>
      </c>
      <c r="V2416" s="13" t="str">
        <f t="shared" ca="1" si="493"/>
        <v>Greater Than 8 Weeks Old</v>
      </c>
    </row>
    <row r="2417" spans="1:22" x14ac:dyDescent="0.35">
      <c r="A2417" s="2" t="s">
        <v>262</v>
      </c>
      <c r="B2417" s="5">
        <v>43700</v>
      </c>
      <c r="C2417" s="5" t="s">
        <v>383</v>
      </c>
      <c r="D2417" s="5" t="s">
        <v>384</v>
      </c>
      <c r="E2417" s="6">
        <v>5</v>
      </c>
      <c r="F2417" s="3">
        <v>49.95</v>
      </c>
      <c r="G2417" s="3">
        <v>22</v>
      </c>
      <c r="H2417" s="8">
        <f t="shared" si="481"/>
        <v>4.4000000000000004</v>
      </c>
      <c r="I2417" s="3">
        <v>27.95</v>
      </c>
      <c r="J2417" s="4">
        <v>0.56000000000000005</v>
      </c>
      <c r="K2417" s="2" t="str">
        <f t="shared" si="482"/>
        <v>Friday</v>
      </c>
      <c r="L2417" s="5">
        <f t="shared" si="483"/>
        <v>43703</v>
      </c>
      <c r="M2417" s="2" t="str">
        <f t="shared" si="484"/>
        <v>Monday</v>
      </c>
      <c r="N2417" s="2" t="str">
        <f t="shared" si="485"/>
        <v>Monday</v>
      </c>
      <c r="O2417" s="12">
        <f t="shared" si="486"/>
        <v>0</v>
      </c>
      <c r="P2417" s="11" t="str">
        <f t="shared" si="487"/>
        <v>Low Cost per Unit</v>
      </c>
      <c r="Q2417" s="12">
        <f t="shared" si="488"/>
        <v>0</v>
      </c>
      <c r="R2417" s="12">
        <f t="shared" si="489"/>
        <v>1.4984999999999999</v>
      </c>
      <c r="S2417" s="12">
        <f t="shared" si="490"/>
        <v>0</v>
      </c>
      <c r="T2417" s="12">
        <f t="shared" si="491"/>
        <v>0</v>
      </c>
      <c r="U2417" s="12">
        <f t="shared" si="492"/>
        <v>0</v>
      </c>
      <c r="V2417" s="13" t="str">
        <f t="shared" ca="1" si="493"/>
        <v>Greater Than 8 Weeks Old</v>
      </c>
    </row>
    <row r="2418" spans="1:22" x14ac:dyDescent="0.35">
      <c r="A2418" s="2" t="s">
        <v>262</v>
      </c>
      <c r="B2418" s="5">
        <v>43701</v>
      </c>
      <c r="C2418" s="5" t="s">
        <v>383</v>
      </c>
      <c r="D2418" s="5" t="s">
        <v>384</v>
      </c>
      <c r="E2418" s="6">
        <v>6</v>
      </c>
      <c r="F2418" s="3">
        <v>59.94</v>
      </c>
      <c r="G2418" s="3">
        <v>26.4</v>
      </c>
      <c r="H2418" s="8">
        <f t="shared" si="481"/>
        <v>4.3999999999999995</v>
      </c>
      <c r="I2418" s="3">
        <v>33.54</v>
      </c>
      <c r="J2418" s="4">
        <v>0.56000000000000005</v>
      </c>
      <c r="K2418" s="2" t="str">
        <f t="shared" si="482"/>
        <v>Saturday</v>
      </c>
      <c r="L2418" s="5">
        <f t="shared" si="483"/>
        <v>43704</v>
      </c>
      <c r="M2418" s="2" t="str">
        <f t="shared" si="484"/>
        <v>Tuesday</v>
      </c>
      <c r="N2418" s="2" t="str">
        <f t="shared" si="485"/>
        <v>Tuesday</v>
      </c>
      <c r="O2418" s="12">
        <f t="shared" si="486"/>
        <v>0</v>
      </c>
      <c r="P2418" s="11" t="str">
        <f t="shared" si="487"/>
        <v>Low Cost per Unit</v>
      </c>
      <c r="Q2418" s="12">
        <f t="shared" si="488"/>
        <v>0</v>
      </c>
      <c r="R2418" s="12">
        <f t="shared" si="489"/>
        <v>1.7981999999999998</v>
      </c>
      <c r="S2418" s="12">
        <f t="shared" si="490"/>
        <v>0</v>
      </c>
      <c r="T2418" s="12">
        <f t="shared" si="491"/>
        <v>0</v>
      </c>
      <c r="U2418" s="12">
        <f t="shared" si="492"/>
        <v>0</v>
      </c>
      <c r="V2418" s="13" t="str">
        <f t="shared" ca="1" si="493"/>
        <v>Greater Than 8 Weeks Old</v>
      </c>
    </row>
    <row r="2419" spans="1:22" x14ac:dyDescent="0.35">
      <c r="A2419" s="2" t="s">
        <v>262</v>
      </c>
      <c r="B2419" s="5">
        <v>43702</v>
      </c>
      <c r="C2419" s="5" t="s">
        <v>383</v>
      </c>
      <c r="D2419" s="5" t="s">
        <v>384</v>
      </c>
      <c r="E2419" s="6">
        <v>4</v>
      </c>
      <c r="F2419" s="3">
        <v>39.96</v>
      </c>
      <c r="G2419" s="3">
        <v>17.600000000000001</v>
      </c>
      <c r="H2419" s="8">
        <f t="shared" si="481"/>
        <v>4.4000000000000004</v>
      </c>
      <c r="I2419" s="3">
        <v>22.36</v>
      </c>
      <c r="J2419" s="4">
        <v>0.56000000000000005</v>
      </c>
      <c r="K2419" s="2" t="str">
        <f t="shared" si="482"/>
        <v>Sunday</v>
      </c>
      <c r="L2419" s="5">
        <f t="shared" si="483"/>
        <v>43705</v>
      </c>
      <c r="M2419" s="2" t="str">
        <f t="shared" si="484"/>
        <v>Wednesday</v>
      </c>
      <c r="N2419" s="2" t="str">
        <f t="shared" si="485"/>
        <v>Wednesday</v>
      </c>
      <c r="O2419" s="12">
        <f t="shared" si="486"/>
        <v>0</v>
      </c>
      <c r="P2419" s="11" t="str">
        <f t="shared" si="487"/>
        <v>Low Cost per Unit</v>
      </c>
      <c r="Q2419" s="12">
        <f t="shared" si="488"/>
        <v>0</v>
      </c>
      <c r="R2419" s="12">
        <f t="shared" si="489"/>
        <v>1.1988000000000001</v>
      </c>
      <c r="S2419" s="12">
        <f t="shared" si="490"/>
        <v>0</v>
      </c>
      <c r="T2419" s="12">
        <f t="shared" si="491"/>
        <v>0</v>
      </c>
      <c r="U2419" s="12">
        <f t="shared" si="492"/>
        <v>0</v>
      </c>
      <c r="V2419" s="13" t="str">
        <f t="shared" ca="1" si="493"/>
        <v>Greater Than 8 Weeks Old</v>
      </c>
    </row>
    <row r="2420" spans="1:22" x14ac:dyDescent="0.35">
      <c r="A2420" s="2" t="s">
        <v>262</v>
      </c>
      <c r="B2420" s="5">
        <v>43703</v>
      </c>
      <c r="C2420" s="5" t="s">
        <v>383</v>
      </c>
      <c r="D2420" s="5" t="s">
        <v>384</v>
      </c>
      <c r="E2420" s="6">
        <v>9</v>
      </c>
      <c r="F2420" s="3">
        <v>89.91</v>
      </c>
      <c r="G2420" s="3">
        <v>39.6</v>
      </c>
      <c r="H2420" s="8">
        <f t="shared" si="481"/>
        <v>4.4000000000000004</v>
      </c>
      <c r="I2420" s="3">
        <v>50.31</v>
      </c>
      <c r="J2420" s="4">
        <v>0.56000000000000005</v>
      </c>
      <c r="K2420" s="2" t="str">
        <f t="shared" si="482"/>
        <v>Monday</v>
      </c>
      <c r="L2420" s="5">
        <f t="shared" si="483"/>
        <v>43706</v>
      </c>
      <c r="M2420" s="2" t="str">
        <f t="shared" si="484"/>
        <v>Thursday</v>
      </c>
      <c r="N2420" s="2" t="str">
        <f t="shared" si="485"/>
        <v>Thursday</v>
      </c>
      <c r="O2420" s="12">
        <f t="shared" si="486"/>
        <v>0</v>
      </c>
      <c r="P2420" s="11" t="str">
        <f t="shared" si="487"/>
        <v>Low Cost per Unit</v>
      </c>
      <c r="Q2420" s="12">
        <f t="shared" si="488"/>
        <v>0</v>
      </c>
      <c r="R2420" s="12">
        <f t="shared" si="489"/>
        <v>2.6972999999999998</v>
      </c>
      <c r="S2420" s="12">
        <f t="shared" si="490"/>
        <v>0</v>
      </c>
      <c r="T2420" s="12">
        <f t="shared" si="491"/>
        <v>0</v>
      </c>
      <c r="U2420" s="12">
        <f t="shared" si="492"/>
        <v>0</v>
      </c>
      <c r="V2420" s="13" t="str">
        <f t="shared" ca="1" si="493"/>
        <v>Greater Than 8 Weeks Old</v>
      </c>
    </row>
    <row r="2421" spans="1:22" x14ac:dyDescent="0.35">
      <c r="A2421" s="2" t="s">
        <v>262</v>
      </c>
      <c r="B2421" s="5">
        <v>43704</v>
      </c>
      <c r="C2421" s="5" t="s">
        <v>383</v>
      </c>
      <c r="D2421" s="5" t="s">
        <v>384</v>
      </c>
      <c r="E2421" s="6">
        <v>6</v>
      </c>
      <c r="F2421" s="3">
        <v>59.94</v>
      </c>
      <c r="G2421" s="3">
        <v>26.4</v>
      </c>
      <c r="H2421" s="8">
        <f t="shared" si="481"/>
        <v>4.3999999999999995</v>
      </c>
      <c r="I2421" s="3">
        <v>33.54</v>
      </c>
      <c r="J2421" s="4">
        <v>0.56000000000000005</v>
      </c>
      <c r="K2421" s="2" t="str">
        <f t="shared" si="482"/>
        <v>Tuesday</v>
      </c>
      <c r="L2421" s="5">
        <f t="shared" si="483"/>
        <v>43707</v>
      </c>
      <c r="M2421" s="2" t="str">
        <f t="shared" si="484"/>
        <v>Friday</v>
      </c>
      <c r="N2421" s="2" t="str">
        <f t="shared" si="485"/>
        <v>Friday</v>
      </c>
      <c r="O2421" s="12">
        <f t="shared" si="486"/>
        <v>2.9969999999999999</v>
      </c>
      <c r="P2421" s="11" t="str">
        <f t="shared" si="487"/>
        <v>Low Cost per Unit</v>
      </c>
      <c r="Q2421" s="12">
        <f t="shared" si="488"/>
        <v>0</v>
      </c>
      <c r="R2421" s="12">
        <f t="shared" si="489"/>
        <v>1.7981999999999998</v>
      </c>
      <c r="S2421" s="12">
        <f t="shared" si="490"/>
        <v>0</v>
      </c>
      <c r="T2421" s="12">
        <f t="shared" si="491"/>
        <v>0</v>
      </c>
      <c r="U2421" s="12">
        <f t="shared" si="492"/>
        <v>0</v>
      </c>
      <c r="V2421" s="13" t="str">
        <f t="shared" ca="1" si="493"/>
        <v>Greater Than 8 Weeks Old</v>
      </c>
    </row>
    <row r="2422" spans="1:22" x14ac:dyDescent="0.35">
      <c r="A2422" s="2" t="s">
        <v>262</v>
      </c>
      <c r="B2422" s="5">
        <v>43705</v>
      </c>
      <c r="C2422" s="5" t="s">
        <v>383</v>
      </c>
      <c r="D2422" s="5" t="s">
        <v>384</v>
      </c>
      <c r="E2422" s="6">
        <v>10</v>
      </c>
      <c r="F2422" s="3">
        <v>99.9</v>
      </c>
      <c r="G2422" s="3">
        <v>44</v>
      </c>
      <c r="H2422" s="8">
        <f t="shared" si="481"/>
        <v>4.4000000000000004</v>
      </c>
      <c r="I2422" s="3">
        <v>55.9</v>
      </c>
      <c r="J2422" s="4">
        <v>0.56000000000000005</v>
      </c>
      <c r="K2422" s="2" t="str">
        <f t="shared" si="482"/>
        <v>Wednesday</v>
      </c>
      <c r="L2422" s="5">
        <f t="shared" si="483"/>
        <v>43708</v>
      </c>
      <c r="M2422" s="2" t="str">
        <f t="shared" si="484"/>
        <v>Saturday</v>
      </c>
      <c r="N2422" s="2" t="str">
        <f t="shared" si="485"/>
        <v>Saturday</v>
      </c>
      <c r="O2422" s="12">
        <f t="shared" si="486"/>
        <v>0</v>
      </c>
      <c r="P2422" s="11" t="str">
        <f t="shared" si="487"/>
        <v>Low Cost per Unit</v>
      </c>
      <c r="Q2422" s="12">
        <f t="shared" si="488"/>
        <v>0</v>
      </c>
      <c r="R2422" s="12">
        <f t="shared" si="489"/>
        <v>2.9969999999999999</v>
      </c>
      <c r="S2422" s="12">
        <f t="shared" si="490"/>
        <v>0</v>
      </c>
      <c r="T2422" s="12">
        <f t="shared" si="491"/>
        <v>0</v>
      </c>
      <c r="U2422" s="12">
        <f t="shared" si="492"/>
        <v>0</v>
      </c>
      <c r="V2422" s="13" t="str">
        <f t="shared" ca="1" si="493"/>
        <v>Greater Than 8 Weeks Old</v>
      </c>
    </row>
    <row r="2423" spans="1:22" x14ac:dyDescent="0.35">
      <c r="A2423" s="2" t="s">
        <v>262</v>
      </c>
      <c r="B2423" s="5">
        <v>43706</v>
      </c>
      <c r="C2423" s="5" t="s">
        <v>383</v>
      </c>
      <c r="D2423" s="5" t="s">
        <v>384</v>
      </c>
      <c r="E2423" s="6">
        <v>3</v>
      </c>
      <c r="F2423" s="3">
        <v>29.97</v>
      </c>
      <c r="G2423" s="3">
        <v>13.2</v>
      </c>
      <c r="H2423" s="8">
        <f t="shared" si="481"/>
        <v>4.3999999999999995</v>
      </c>
      <c r="I2423" s="3">
        <v>16.77</v>
      </c>
      <c r="J2423" s="4">
        <v>0.56000000000000005</v>
      </c>
      <c r="K2423" s="2" t="str">
        <f t="shared" si="482"/>
        <v>Thursday</v>
      </c>
      <c r="L2423" s="5">
        <f t="shared" si="483"/>
        <v>43709</v>
      </c>
      <c r="M2423" s="2" t="str">
        <f t="shared" si="484"/>
        <v>Sunday</v>
      </c>
      <c r="N2423" s="2" t="str">
        <f t="shared" si="485"/>
        <v>Monday</v>
      </c>
      <c r="O2423" s="12">
        <f t="shared" si="486"/>
        <v>0</v>
      </c>
      <c r="P2423" s="11" t="str">
        <f t="shared" si="487"/>
        <v>Low Cost per Unit</v>
      </c>
      <c r="Q2423" s="12">
        <f t="shared" si="488"/>
        <v>0</v>
      </c>
      <c r="R2423" s="12">
        <f t="shared" si="489"/>
        <v>0.8990999999999999</v>
      </c>
      <c r="S2423" s="12">
        <f t="shared" si="490"/>
        <v>0</v>
      </c>
      <c r="T2423" s="12">
        <f t="shared" si="491"/>
        <v>0</v>
      </c>
      <c r="U2423" s="12">
        <f t="shared" si="492"/>
        <v>0</v>
      </c>
      <c r="V2423" s="13" t="str">
        <f t="shared" ca="1" si="493"/>
        <v>Greater Than 8 Weeks Old</v>
      </c>
    </row>
    <row r="2424" spans="1:22" x14ac:dyDescent="0.35">
      <c r="A2424" s="2" t="s">
        <v>249</v>
      </c>
      <c r="B2424" s="5">
        <v>43679</v>
      </c>
      <c r="C2424" s="5" t="s">
        <v>383</v>
      </c>
      <c r="D2424" s="5" t="s">
        <v>384</v>
      </c>
      <c r="E2424" s="6">
        <v>1</v>
      </c>
      <c r="F2424" s="3">
        <v>9</v>
      </c>
      <c r="G2424" s="3">
        <v>3</v>
      </c>
      <c r="H2424" s="8">
        <f t="shared" si="481"/>
        <v>3</v>
      </c>
      <c r="I2424" s="3">
        <v>6</v>
      </c>
      <c r="J2424" s="4">
        <v>0.67</v>
      </c>
      <c r="K2424" s="2" t="str">
        <f t="shared" si="482"/>
        <v>Friday</v>
      </c>
      <c r="L2424" s="5">
        <f t="shared" si="483"/>
        <v>43682</v>
      </c>
      <c r="M2424" s="2" t="str">
        <f t="shared" si="484"/>
        <v>Monday</v>
      </c>
      <c r="N2424" s="2" t="str">
        <f t="shared" si="485"/>
        <v>Monday</v>
      </c>
      <c r="O2424" s="12">
        <f t="shared" si="486"/>
        <v>0</v>
      </c>
      <c r="P2424" s="11" t="str">
        <f t="shared" si="487"/>
        <v>Low Cost per Unit</v>
      </c>
      <c r="Q2424" s="12">
        <f t="shared" si="488"/>
        <v>0</v>
      </c>
      <c r="R2424" s="12">
        <f t="shared" si="489"/>
        <v>0</v>
      </c>
      <c r="S2424" s="12">
        <f t="shared" si="490"/>
        <v>0</v>
      </c>
      <c r="T2424" s="12">
        <f t="shared" si="491"/>
        <v>0</v>
      </c>
      <c r="U2424" s="12">
        <f t="shared" si="492"/>
        <v>0</v>
      </c>
      <c r="V2424" s="13" t="str">
        <f t="shared" ca="1" si="493"/>
        <v>Greater Than 8 Weeks Old</v>
      </c>
    </row>
    <row r="2425" spans="1:22" x14ac:dyDescent="0.35">
      <c r="A2425" s="2" t="s">
        <v>249</v>
      </c>
      <c r="B2425" s="5">
        <v>43680</v>
      </c>
      <c r="C2425" s="5" t="s">
        <v>383</v>
      </c>
      <c r="D2425" s="5" t="s">
        <v>384</v>
      </c>
      <c r="E2425" s="6">
        <v>2</v>
      </c>
      <c r="F2425" s="3">
        <v>18</v>
      </c>
      <c r="G2425" s="3">
        <v>6</v>
      </c>
      <c r="H2425" s="8">
        <f t="shared" si="481"/>
        <v>3</v>
      </c>
      <c r="I2425" s="3">
        <v>12</v>
      </c>
      <c r="J2425" s="4">
        <v>0.67</v>
      </c>
      <c r="K2425" s="2" t="str">
        <f t="shared" si="482"/>
        <v>Saturday</v>
      </c>
      <c r="L2425" s="5">
        <f t="shared" si="483"/>
        <v>43683</v>
      </c>
      <c r="M2425" s="2" t="str">
        <f t="shared" si="484"/>
        <v>Tuesday</v>
      </c>
      <c r="N2425" s="2" t="str">
        <f t="shared" si="485"/>
        <v>Tuesday</v>
      </c>
      <c r="O2425" s="12">
        <f t="shared" si="486"/>
        <v>0</v>
      </c>
      <c r="P2425" s="11" t="str">
        <f t="shared" si="487"/>
        <v>Low Cost per Unit</v>
      </c>
      <c r="Q2425" s="12">
        <f t="shared" si="488"/>
        <v>0</v>
      </c>
      <c r="R2425" s="12">
        <f t="shared" si="489"/>
        <v>0.54</v>
      </c>
      <c r="S2425" s="12">
        <f t="shared" si="490"/>
        <v>0</v>
      </c>
      <c r="T2425" s="12">
        <f t="shared" si="491"/>
        <v>0</v>
      </c>
      <c r="U2425" s="12">
        <f t="shared" si="492"/>
        <v>0</v>
      </c>
      <c r="V2425" s="13" t="str">
        <f t="shared" ca="1" si="493"/>
        <v>Greater Than 8 Weeks Old</v>
      </c>
    </row>
    <row r="2426" spans="1:22" x14ac:dyDescent="0.35">
      <c r="A2426" s="2" t="s">
        <v>249</v>
      </c>
      <c r="B2426" s="5">
        <v>43681</v>
      </c>
      <c r="C2426" s="5" t="s">
        <v>383</v>
      </c>
      <c r="D2426" s="5" t="s">
        <v>384</v>
      </c>
      <c r="E2426" s="6">
        <v>3</v>
      </c>
      <c r="F2426" s="3">
        <v>27</v>
      </c>
      <c r="G2426" s="3">
        <v>9</v>
      </c>
      <c r="H2426" s="8">
        <f t="shared" si="481"/>
        <v>3</v>
      </c>
      <c r="I2426" s="3">
        <v>18</v>
      </c>
      <c r="J2426" s="4">
        <v>0.67</v>
      </c>
      <c r="K2426" s="2" t="str">
        <f t="shared" si="482"/>
        <v>Sunday</v>
      </c>
      <c r="L2426" s="5">
        <f t="shared" si="483"/>
        <v>43684</v>
      </c>
      <c r="M2426" s="2" t="str">
        <f t="shared" si="484"/>
        <v>Wednesday</v>
      </c>
      <c r="N2426" s="2" t="str">
        <f t="shared" si="485"/>
        <v>Wednesday</v>
      </c>
      <c r="O2426" s="12">
        <f t="shared" si="486"/>
        <v>0</v>
      </c>
      <c r="P2426" s="11" t="str">
        <f t="shared" si="487"/>
        <v>Low Cost per Unit</v>
      </c>
      <c r="Q2426" s="12">
        <f t="shared" si="488"/>
        <v>0</v>
      </c>
      <c r="R2426" s="12">
        <f t="shared" si="489"/>
        <v>0.80999999999999994</v>
      </c>
      <c r="S2426" s="12">
        <f t="shared" si="490"/>
        <v>0</v>
      </c>
      <c r="T2426" s="12">
        <f t="shared" si="491"/>
        <v>0</v>
      </c>
      <c r="U2426" s="12">
        <f t="shared" si="492"/>
        <v>0</v>
      </c>
      <c r="V2426" s="13" t="str">
        <f t="shared" ca="1" si="493"/>
        <v>Greater Than 8 Weeks Old</v>
      </c>
    </row>
    <row r="2427" spans="1:22" x14ac:dyDescent="0.35">
      <c r="A2427" s="2" t="s">
        <v>249</v>
      </c>
      <c r="B2427" s="5">
        <v>43682</v>
      </c>
      <c r="C2427" s="5" t="s">
        <v>383</v>
      </c>
      <c r="D2427" s="5" t="s">
        <v>384</v>
      </c>
      <c r="E2427" s="6">
        <v>3</v>
      </c>
      <c r="F2427" s="3">
        <v>27</v>
      </c>
      <c r="G2427" s="3">
        <v>9</v>
      </c>
      <c r="H2427" s="8">
        <f t="shared" si="481"/>
        <v>3</v>
      </c>
      <c r="I2427" s="3">
        <v>18</v>
      </c>
      <c r="J2427" s="4">
        <v>0.67</v>
      </c>
      <c r="K2427" s="2" t="str">
        <f t="shared" si="482"/>
        <v>Monday</v>
      </c>
      <c r="L2427" s="5">
        <f t="shared" si="483"/>
        <v>43685</v>
      </c>
      <c r="M2427" s="2" t="str">
        <f t="shared" si="484"/>
        <v>Thursday</v>
      </c>
      <c r="N2427" s="2" t="str">
        <f t="shared" si="485"/>
        <v>Thursday</v>
      </c>
      <c r="O2427" s="12">
        <f t="shared" si="486"/>
        <v>0</v>
      </c>
      <c r="P2427" s="11" t="str">
        <f t="shared" si="487"/>
        <v>Low Cost per Unit</v>
      </c>
      <c r="Q2427" s="12">
        <f t="shared" si="488"/>
        <v>0</v>
      </c>
      <c r="R2427" s="12">
        <f t="shared" si="489"/>
        <v>0.80999999999999994</v>
      </c>
      <c r="S2427" s="12">
        <f t="shared" si="490"/>
        <v>0</v>
      </c>
      <c r="T2427" s="12">
        <f t="shared" si="491"/>
        <v>0</v>
      </c>
      <c r="U2427" s="12">
        <f t="shared" si="492"/>
        <v>0</v>
      </c>
      <c r="V2427" s="13" t="str">
        <f t="shared" ca="1" si="493"/>
        <v>Greater Than 8 Weeks Old</v>
      </c>
    </row>
    <row r="2428" spans="1:22" x14ac:dyDescent="0.35">
      <c r="A2428" s="2" t="s">
        <v>249</v>
      </c>
      <c r="B2428" s="5">
        <v>43683</v>
      </c>
      <c r="C2428" s="5" t="s">
        <v>383</v>
      </c>
      <c r="D2428" s="5" t="s">
        <v>384</v>
      </c>
      <c r="E2428" s="6">
        <v>1</v>
      </c>
      <c r="F2428" s="3">
        <v>9</v>
      </c>
      <c r="G2428" s="3">
        <v>3</v>
      </c>
      <c r="H2428" s="8">
        <f t="shared" si="481"/>
        <v>3</v>
      </c>
      <c r="I2428" s="3">
        <v>6</v>
      </c>
      <c r="J2428" s="4">
        <v>0.67</v>
      </c>
      <c r="K2428" s="2" t="str">
        <f t="shared" si="482"/>
        <v>Tuesday</v>
      </c>
      <c r="L2428" s="5">
        <f t="shared" si="483"/>
        <v>43686</v>
      </c>
      <c r="M2428" s="2" t="str">
        <f t="shared" si="484"/>
        <v>Friday</v>
      </c>
      <c r="N2428" s="2" t="str">
        <f t="shared" si="485"/>
        <v>Friday</v>
      </c>
      <c r="O2428" s="12">
        <f t="shared" si="486"/>
        <v>0.45</v>
      </c>
      <c r="P2428" s="11" t="str">
        <f t="shared" si="487"/>
        <v>Low Cost per Unit</v>
      </c>
      <c r="Q2428" s="12">
        <f t="shared" si="488"/>
        <v>0</v>
      </c>
      <c r="R2428" s="12">
        <f t="shared" si="489"/>
        <v>0</v>
      </c>
      <c r="S2428" s="12">
        <f t="shared" si="490"/>
        <v>0</v>
      </c>
      <c r="T2428" s="12">
        <f t="shared" si="491"/>
        <v>0</v>
      </c>
      <c r="U2428" s="12">
        <f t="shared" si="492"/>
        <v>0</v>
      </c>
      <c r="V2428" s="13" t="str">
        <f t="shared" ca="1" si="493"/>
        <v>Greater Than 8 Weeks Old</v>
      </c>
    </row>
    <row r="2429" spans="1:22" x14ac:dyDescent="0.35">
      <c r="A2429" s="2" t="s">
        <v>249</v>
      </c>
      <c r="B2429" s="5">
        <v>43684</v>
      </c>
      <c r="C2429" s="5" t="s">
        <v>383</v>
      </c>
      <c r="D2429" s="5" t="s">
        <v>384</v>
      </c>
      <c r="E2429" s="6">
        <v>4</v>
      </c>
      <c r="F2429" s="3">
        <v>36</v>
      </c>
      <c r="G2429" s="3">
        <v>12</v>
      </c>
      <c r="H2429" s="8">
        <f t="shared" si="481"/>
        <v>3</v>
      </c>
      <c r="I2429" s="3">
        <v>24</v>
      </c>
      <c r="J2429" s="4">
        <v>0.67</v>
      </c>
      <c r="K2429" s="2" t="str">
        <f t="shared" si="482"/>
        <v>Wednesday</v>
      </c>
      <c r="L2429" s="5">
        <f t="shared" si="483"/>
        <v>43687</v>
      </c>
      <c r="M2429" s="2" t="str">
        <f t="shared" si="484"/>
        <v>Saturday</v>
      </c>
      <c r="N2429" s="2" t="str">
        <f t="shared" si="485"/>
        <v>Saturday</v>
      </c>
      <c r="O2429" s="12">
        <f t="shared" si="486"/>
        <v>0</v>
      </c>
      <c r="P2429" s="11" t="str">
        <f t="shared" si="487"/>
        <v>Low Cost per Unit</v>
      </c>
      <c r="Q2429" s="12">
        <f t="shared" si="488"/>
        <v>0</v>
      </c>
      <c r="R2429" s="12">
        <f t="shared" si="489"/>
        <v>1.08</v>
      </c>
      <c r="S2429" s="12">
        <f t="shared" si="490"/>
        <v>0</v>
      </c>
      <c r="T2429" s="12">
        <f t="shared" si="491"/>
        <v>0</v>
      </c>
      <c r="U2429" s="12">
        <f t="shared" si="492"/>
        <v>0</v>
      </c>
      <c r="V2429" s="13" t="str">
        <f t="shared" ca="1" si="493"/>
        <v>Greater Than 8 Weeks Old</v>
      </c>
    </row>
    <row r="2430" spans="1:22" x14ac:dyDescent="0.35">
      <c r="A2430" s="2" t="s">
        <v>249</v>
      </c>
      <c r="B2430" s="5">
        <v>43685</v>
      </c>
      <c r="C2430" s="5" t="s">
        <v>383</v>
      </c>
      <c r="D2430" s="5" t="s">
        <v>384</v>
      </c>
      <c r="E2430" s="6">
        <v>2</v>
      </c>
      <c r="F2430" s="3">
        <v>18</v>
      </c>
      <c r="G2430" s="3">
        <v>6</v>
      </c>
      <c r="H2430" s="8">
        <f t="shared" si="481"/>
        <v>3</v>
      </c>
      <c r="I2430" s="3">
        <v>12</v>
      </c>
      <c r="J2430" s="4">
        <v>0.67</v>
      </c>
      <c r="K2430" s="2" t="str">
        <f t="shared" si="482"/>
        <v>Thursday</v>
      </c>
      <c r="L2430" s="5">
        <f t="shared" si="483"/>
        <v>43688</v>
      </c>
      <c r="M2430" s="2" t="str">
        <f t="shared" si="484"/>
        <v>Sunday</v>
      </c>
      <c r="N2430" s="2" t="str">
        <f t="shared" si="485"/>
        <v>Monday</v>
      </c>
      <c r="O2430" s="12">
        <f t="shared" si="486"/>
        <v>0</v>
      </c>
      <c r="P2430" s="11" t="str">
        <f t="shared" si="487"/>
        <v>Low Cost per Unit</v>
      </c>
      <c r="Q2430" s="12">
        <f t="shared" si="488"/>
        <v>0</v>
      </c>
      <c r="R2430" s="12">
        <f t="shared" si="489"/>
        <v>0.54</v>
      </c>
      <c r="S2430" s="12">
        <f t="shared" si="490"/>
        <v>0</v>
      </c>
      <c r="T2430" s="12">
        <f t="shared" si="491"/>
        <v>0</v>
      </c>
      <c r="U2430" s="12">
        <f t="shared" si="492"/>
        <v>0</v>
      </c>
      <c r="V2430" s="13" t="str">
        <f t="shared" ca="1" si="493"/>
        <v>Greater Than 8 Weeks Old</v>
      </c>
    </row>
    <row r="2431" spans="1:22" x14ac:dyDescent="0.35">
      <c r="A2431" s="2" t="s">
        <v>249</v>
      </c>
      <c r="B2431" s="5">
        <v>43686</v>
      </c>
      <c r="C2431" s="5" t="s">
        <v>383</v>
      </c>
      <c r="D2431" s="5" t="s">
        <v>384</v>
      </c>
      <c r="E2431" s="6">
        <v>8</v>
      </c>
      <c r="F2431" s="3">
        <v>72</v>
      </c>
      <c r="G2431" s="3">
        <v>24</v>
      </c>
      <c r="H2431" s="8">
        <f t="shared" si="481"/>
        <v>3</v>
      </c>
      <c r="I2431" s="3">
        <v>48</v>
      </c>
      <c r="J2431" s="4">
        <v>0.67</v>
      </c>
      <c r="K2431" s="2" t="str">
        <f t="shared" si="482"/>
        <v>Friday</v>
      </c>
      <c r="L2431" s="5">
        <f t="shared" si="483"/>
        <v>43689</v>
      </c>
      <c r="M2431" s="2" t="str">
        <f t="shared" si="484"/>
        <v>Monday</v>
      </c>
      <c r="N2431" s="2" t="str">
        <f t="shared" si="485"/>
        <v>Monday</v>
      </c>
      <c r="O2431" s="12">
        <f t="shared" si="486"/>
        <v>0</v>
      </c>
      <c r="P2431" s="11" t="str">
        <f t="shared" si="487"/>
        <v>Low Cost per Unit</v>
      </c>
      <c r="Q2431" s="12">
        <f t="shared" si="488"/>
        <v>0</v>
      </c>
      <c r="R2431" s="12">
        <f t="shared" si="489"/>
        <v>2.16</v>
      </c>
      <c r="S2431" s="12">
        <f t="shared" si="490"/>
        <v>0</v>
      </c>
      <c r="T2431" s="12">
        <f t="shared" si="491"/>
        <v>0</v>
      </c>
      <c r="U2431" s="12">
        <f t="shared" si="492"/>
        <v>0</v>
      </c>
      <c r="V2431" s="13" t="str">
        <f t="shared" ca="1" si="493"/>
        <v>Greater Than 8 Weeks Old</v>
      </c>
    </row>
    <row r="2432" spans="1:22" x14ac:dyDescent="0.35">
      <c r="A2432" s="2" t="s">
        <v>249</v>
      </c>
      <c r="B2432" s="5">
        <v>43687</v>
      </c>
      <c r="C2432" s="5" t="s">
        <v>383</v>
      </c>
      <c r="D2432" s="5" t="s">
        <v>384</v>
      </c>
      <c r="E2432" s="6">
        <v>2</v>
      </c>
      <c r="F2432" s="3">
        <v>18</v>
      </c>
      <c r="G2432" s="3">
        <v>6</v>
      </c>
      <c r="H2432" s="8">
        <f t="shared" si="481"/>
        <v>3</v>
      </c>
      <c r="I2432" s="3">
        <v>12</v>
      </c>
      <c r="J2432" s="4">
        <v>0.67</v>
      </c>
      <c r="K2432" s="2" t="str">
        <f t="shared" si="482"/>
        <v>Saturday</v>
      </c>
      <c r="L2432" s="5">
        <f t="shared" si="483"/>
        <v>43690</v>
      </c>
      <c r="M2432" s="2" t="str">
        <f t="shared" si="484"/>
        <v>Tuesday</v>
      </c>
      <c r="N2432" s="2" t="str">
        <f t="shared" si="485"/>
        <v>Tuesday</v>
      </c>
      <c r="O2432" s="12">
        <f t="shared" si="486"/>
        <v>0</v>
      </c>
      <c r="P2432" s="11" t="str">
        <f t="shared" si="487"/>
        <v>Low Cost per Unit</v>
      </c>
      <c r="Q2432" s="12">
        <f t="shared" si="488"/>
        <v>0</v>
      </c>
      <c r="R2432" s="12">
        <f t="shared" si="489"/>
        <v>0.54</v>
      </c>
      <c r="S2432" s="12">
        <f t="shared" si="490"/>
        <v>0</v>
      </c>
      <c r="T2432" s="12">
        <f t="shared" si="491"/>
        <v>0</v>
      </c>
      <c r="U2432" s="12">
        <f t="shared" si="492"/>
        <v>0</v>
      </c>
      <c r="V2432" s="13" t="str">
        <f t="shared" ca="1" si="493"/>
        <v>Greater Than 8 Weeks Old</v>
      </c>
    </row>
    <row r="2433" spans="1:22" x14ac:dyDescent="0.35">
      <c r="A2433" s="2" t="s">
        <v>249</v>
      </c>
      <c r="B2433" s="5">
        <v>43688</v>
      </c>
      <c r="C2433" s="5" t="s">
        <v>383</v>
      </c>
      <c r="D2433" s="5" t="s">
        <v>384</v>
      </c>
      <c r="E2433" s="6">
        <v>2</v>
      </c>
      <c r="F2433" s="3">
        <v>18</v>
      </c>
      <c r="G2433" s="3">
        <v>6</v>
      </c>
      <c r="H2433" s="8">
        <f t="shared" si="481"/>
        <v>3</v>
      </c>
      <c r="I2433" s="3">
        <v>12</v>
      </c>
      <c r="J2433" s="4">
        <v>0.67</v>
      </c>
      <c r="K2433" s="2" t="str">
        <f t="shared" si="482"/>
        <v>Sunday</v>
      </c>
      <c r="L2433" s="5">
        <f t="shared" si="483"/>
        <v>43691</v>
      </c>
      <c r="M2433" s="2" t="str">
        <f t="shared" si="484"/>
        <v>Wednesday</v>
      </c>
      <c r="N2433" s="2" t="str">
        <f t="shared" si="485"/>
        <v>Wednesday</v>
      </c>
      <c r="O2433" s="12">
        <f t="shared" si="486"/>
        <v>0</v>
      </c>
      <c r="P2433" s="11" t="str">
        <f t="shared" si="487"/>
        <v>Low Cost per Unit</v>
      </c>
      <c r="Q2433" s="12">
        <f t="shared" si="488"/>
        <v>0</v>
      </c>
      <c r="R2433" s="12">
        <f t="shared" si="489"/>
        <v>0.54</v>
      </c>
      <c r="S2433" s="12">
        <f t="shared" si="490"/>
        <v>0</v>
      </c>
      <c r="T2433" s="12">
        <f t="shared" si="491"/>
        <v>0</v>
      </c>
      <c r="U2433" s="12">
        <f t="shared" si="492"/>
        <v>0</v>
      </c>
      <c r="V2433" s="13" t="str">
        <f t="shared" ca="1" si="493"/>
        <v>Greater Than 8 Weeks Old</v>
      </c>
    </row>
    <row r="2434" spans="1:22" x14ac:dyDescent="0.35">
      <c r="A2434" s="2" t="s">
        <v>249</v>
      </c>
      <c r="B2434" s="5">
        <v>43689</v>
      </c>
      <c r="C2434" s="5" t="s">
        <v>383</v>
      </c>
      <c r="D2434" s="5" t="s">
        <v>384</v>
      </c>
      <c r="E2434" s="6">
        <v>3</v>
      </c>
      <c r="F2434" s="3">
        <v>27</v>
      </c>
      <c r="G2434" s="3">
        <v>9</v>
      </c>
      <c r="H2434" s="8">
        <f t="shared" si="481"/>
        <v>3</v>
      </c>
      <c r="I2434" s="3">
        <v>18</v>
      </c>
      <c r="J2434" s="4">
        <v>0.67</v>
      </c>
      <c r="K2434" s="2" t="str">
        <f t="shared" si="482"/>
        <v>Monday</v>
      </c>
      <c r="L2434" s="5">
        <f t="shared" si="483"/>
        <v>43692</v>
      </c>
      <c r="M2434" s="2" t="str">
        <f t="shared" si="484"/>
        <v>Thursday</v>
      </c>
      <c r="N2434" s="2" t="str">
        <f t="shared" si="485"/>
        <v>Thursday</v>
      </c>
      <c r="O2434" s="12">
        <f t="shared" si="486"/>
        <v>0</v>
      </c>
      <c r="P2434" s="11" t="str">
        <f t="shared" si="487"/>
        <v>Low Cost per Unit</v>
      </c>
      <c r="Q2434" s="12">
        <f t="shared" si="488"/>
        <v>0</v>
      </c>
      <c r="R2434" s="12">
        <f t="shared" si="489"/>
        <v>0.80999999999999994</v>
      </c>
      <c r="S2434" s="12">
        <f t="shared" si="490"/>
        <v>0</v>
      </c>
      <c r="T2434" s="12">
        <f t="shared" si="491"/>
        <v>0</v>
      </c>
      <c r="U2434" s="12">
        <f t="shared" si="492"/>
        <v>0</v>
      </c>
      <c r="V2434" s="13" t="str">
        <f t="shared" ca="1" si="493"/>
        <v>Greater Than 8 Weeks Old</v>
      </c>
    </row>
    <row r="2435" spans="1:22" x14ac:dyDescent="0.35">
      <c r="A2435" s="2" t="s">
        <v>249</v>
      </c>
      <c r="B2435" s="5">
        <v>43690</v>
      </c>
      <c r="C2435" s="5" t="s">
        <v>383</v>
      </c>
      <c r="D2435" s="5" t="s">
        <v>384</v>
      </c>
      <c r="E2435" s="6">
        <v>2</v>
      </c>
      <c r="F2435" s="3">
        <v>18</v>
      </c>
      <c r="G2435" s="3">
        <v>6</v>
      </c>
      <c r="H2435" s="8">
        <f t="shared" ref="H2435:H2498" si="494">G2435/E2435</f>
        <v>3</v>
      </c>
      <c r="I2435" s="3">
        <v>12</v>
      </c>
      <c r="J2435" s="4">
        <v>0.67</v>
      </c>
      <c r="K2435" s="2" t="str">
        <f t="shared" ref="K2435:K2498" si="495">TEXT(B2435,"dddd")</f>
        <v>Tuesday</v>
      </c>
      <c r="L2435" s="5">
        <f t="shared" ref="L2435:L2498" si="496">B2435+3</f>
        <v>43693</v>
      </c>
      <c r="M2435" s="2" t="str">
        <f t="shared" ref="M2435:M2498" si="497">TEXT(L2435,"dddd")</f>
        <v>Friday</v>
      </c>
      <c r="N2435" s="2" t="str">
        <f t="shared" ref="N2435:N2498" si="498">IF(M2435="Sunday","Monday",M2435)</f>
        <v>Friday</v>
      </c>
      <c r="O2435" s="12">
        <f t="shared" ref="O2435:O2498" si="499">IF(TEXT(B2435,"dddd")="Tuesday",F2435*0.05,0)</f>
        <v>0.9</v>
      </c>
      <c r="P2435" s="11" t="str">
        <f t="shared" ref="P2435:P2498" si="500">IF(H2435&gt;AVERAGE(H:H),"High Cost per Unit","Low Cost per Unit")</f>
        <v>Low Cost per Unit</v>
      </c>
      <c r="Q2435" s="12">
        <f t="shared" ref="Q2435:Q2498" si="501">IF(D2435="Masks",F2435*0.1,0)</f>
        <v>0</v>
      </c>
      <c r="R2435" s="12">
        <f t="shared" ref="R2435:R2498" si="502">IF(E2435&gt;1,F2435*0.03,0)</f>
        <v>0.54</v>
      </c>
      <c r="S2435" s="12">
        <f t="shared" ref="S2435:S2498" si="503">IF(D2435="Accessories",F2435*0.15,0)</f>
        <v>0</v>
      </c>
      <c r="T2435" s="12">
        <f t="shared" ref="T2435:T2498" si="504">IF(AND(K2435="Saturday",C2435="Fitness"),F2435*0.1,0)</f>
        <v>0</v>
      </c>
      <c r="U2435" s="12">
        <f t="shared" ref="U2435:U2498" si="505">IF(AND(K2435="Friday",C2435="Automotive"),F2435*0.2,0)</f>
        <v>0</v>
      </c>
      <c r="V2435" s="13" t="str">
        <f t="shared" ref="V2435:V2498" ca="1" si="506">IF(B2435&lt;TODAY()-56,"Greater Than 8 Weeks Old","Less Than 8 Weeks Old")</f>
        <v>Greater Than 8 Weeks Old</v>
      </c>
    </row>
    <row r="2436" spans="1:22" x14ac:dyDescent="0.35">
      <c r="A2436" s="2" t="s">
        <v>249</v>
      </c>
      <c r="B2436" s="5">
        <v>43691</v>
      </c>
      <c r="C2436" s="5" t="s">
        <v>383</v>
      </c>
      <c r="D2436" s="5" t="s">
        <v>384</v>
      </c>
      <c r="E2436" s="6">
        <v>2</v>
      </c>
      <c r="F2436" s="3">
        <v>18</v>
      </c>
      <c r="G2436" s="3">
        <v>6</v>
      </c>
      <c r="H2436" s="8">
        <f t="shared" si="494"/>
        <v>3</v>
      </c>
      <c r="I2436" s="3">
        <v>12</v>
      </c>
      <c r="J2436" s="4">
        <v>0.67</v>
      </c>
      <c r="K2436" s="2" t="str">
        <f t="shared" si="495"/>
        <v>Wednesday</v>
      </c>
      <c r="L2436" s="5">
        <f t="shared" si="496"/>
        <v>43694</v>
      </c>
      <c r="M2436" s="2" t="str">
        <f t="shared" si="497"/>
        <v>Saturday</v>
      </c>
      <c r="N2436" s="2" t="str">
        <f t="shared" si="498"/>
        <v>Saturday</v>
      </c>
      <c r="O2436" s="12">
        <f t="shared" si="499"/>
        <v>0</v>
      </c>
      <c r="P2436" s="11" t="str">
        <f t="shared" si="500"/>
        <v>Low Cost per Unit</v>
      </c>
      <c r="Q2436" s="12">
        <f t="shared" si="501"/>
        <v>0</v>
      </c>
      <c r="R2436" s="12">
        <f t="shared" si="502"/>
        <v>0.54</v>
      </c>
      <c r="S2436" s="12">
        <f t="shared" si="503"/>
        <v>0</v>
      </c>
      <c r="T2436" s="12">
        <f t="shared" si="504"/>
        <v>0</v>
      </c>
      <c r="U2436" s="12">
        <f t="shared" si="505"/>
        <v>0</v>
      </c>
      <c r="V2436" s="13" t="str">
        <f t="shared" ca="1" si="506"/>
        <v>Greater Than 8 Weeks Old</v>
      </c>
    </row>
    <row r="2437" spans="1:22" x14ac:dyDescent="0.35">
      <c r="A2437" s="2" t="s">
        <v>249</v>
      </c>
      <c r="B2437" s="5">
        <v>43692</v>
      </c>
      <c r="C2437" s="5" t="s">
        <v>383</v>
      </c>
      <c r="D2437" s="5" t="s">
        <v>384</v>
      </c>
      <c r="E2437" s="6">
        <v>6</v>
      </c>
      <c r="F2437" s="3">
        <v>54</v>
      </c>
      <c r="G2437" s="3">
        <v>18</v>
      </c>
      <c r="H2437" s="8">
        <f t="shared" si="494"/>
        <v>3</v>
      </c>
      <c r="I2437" s="3">
        <v>36</v>
      </c>
      <c r="J2437" s="4">
        <v>0.67</v>
      </c>
      <c r="K2437" s="2" t="str">
        <f t="shared" si="495"/>
        <v>Thursday</v>
      </c>
      <c r="L2437" s="5">
        <f t="shared" si="496"/>
        <v>43695</v>
      </c>
      <c r="M2437" s="2" t="str">
        <f t="shared" si="497"/>
        <v>Sunday</v>
      </c>
      <c r="N2437" s="2" t="str">
        <f t="shared" si="498"/>
        <v>Monday</v>
      </c>
      <c r="O2437" s="12">
        <f t="shared" si="499"/>
        <v>0</v>
      </c>
      <c r="P2437" s="11" t="str">
        <f t="shared" si="500"/>
        <v>Low Cost per Unit</v>
      </c>
      <c r="Q2437" s="12">
        <f t="shared" si="501"/>
        <v>0</v>
      </c>
      <c r="R2437" s="12">
        <f t="shared" si="502"/>
        <v>1.6199999999999999</v>
      </c>
      <c r="S2437" s="12">
        <f t="shared" si="503"/>
        <v>0</v>
      </c>
      <c r="T2437" s="12">
        <f t="shared" si="504"/>
        <v>0</v>
      </c>
      <c r="U2437" s="12">
        <f t="shared" si="505"/>
        <v>0</v>
      </c>
      <c r="V2437" s="13" t="str">
        <f t="shared" ca="1" si="506"/>
        <v>Greater Than 8 Weeks Old</v>
      </c>
    </row>
    <row r="2438" spans="1:22" x14ac:dyDescent="0.35">
      <c r="A2438" s="2" t="s">
        <v>249</v>
      </c>
      <c r="B2438" s="5">
        <v>43693</v>
      </c>
      <c r="C2438" s="5" t="s">
        <v>383</v>
      </c>
      <c r="D2438" s="5" t="s">
        <v>384</v>
      </c>
      <c r="E2438" s="6">
        <v>2</v>
      </c>
      <c r="F2438" s="3">
        <v>18</v>
      </c>
      <c r="G2438" s="3">
        <v>6</v>
      </c>
      <c r="H2438" s="8">
        <f t="shared" si="494"/>
        <v>3</v>
      </c>
      <c r="I2438" s="3">
        <v>12</v>
      </c>
      <c r="J2438" s="4">
        <v>0.67</v>
      </c>
      <c r="K2438" s="2" t="str">
        <f t="shared" si="495"/>
        <v>Friday</v>
      </c>
      <c r="L2438" s="5">
        <f t="shared" si="496"/>
        <v>43696</v>
      </c>
      <c r="M2438" s="2" t="str">
        <f t="shared" si="497"/>
        <v>Monday</v>
      </c>
      <c r="N2438" s="2" t="str">
        <f t="shared" si="498"/>
        <v>Monday</v>
      </c>
      <c r="O2438" s="12">
        <f t="shared" si="499"/>
        <v>0</v>
      </c>
      <c r="P2438" s="11" t="str">
        <f t="shared" si="500"/>
        <v>Low Cost per Unit</v>
      </c>
      <c r="Q2438" s="12">
        <f t="shared" si="501"/>
        <v>0</v>
      </c>
      <c r="R2438" s="12">
        <f t="shared" si="502"/>
        <v>0.54</v>
      </c>
      <c r="S2438" s="12">
        <f t="shared" si="503"/>
        <v>0</v>
      </c>
      <c r="T2438" s="12">
        <f t="shared" si="504"/>
        <v>0</v>
      </c>
      <c r="U2438" s="12">
        <f t="shared" si="505"/>
        <v>0</v>
      </c>
      <c r="V2438" s="13" t="str">
        <f t="shared" ca="1" si="506"/>
        <v>Greater Than 8 Weeks Old</v>
      </c>
    </row>
    <row r="2439" spans="1:22" x14ac:dyDescent="0.35">
      <c r="A2439" s="2" t="s">
        <v>249</v>
      </c>
      <c r="B2439" s="5">
        <v>43694</v>
      </c>
      <c r="C2439" s="5" t="s">
        <v>383</v>
      </c>
      <c r="D2439" s="5" t="s">
        <v>384</v>
      </c>
      <c r="E2439" s="6">
        <v>2</v>
      </c>
      <c r="F2439" s="3">
        <v>18</v>
      </c>
      <c r="G2439" s="3">
        <v>6</v>
      </c>
      <c r="H2439" s="8">
        <f t="shared" si="494"/>
        <v>3</v>
      </c>
      <c r="I2439" s="3">
        <v>12</v>
      </c>
      <c r="J2439" s="4">
        <v>0.67</v>
      </c>
      <c r="K2439" s="2" t="str">
        <f t="shared" si="495"/>
        <v>Saturday</v>
      </c>
      <c r="L2439" s="5">
        <f t="shared" si="496"/>
        <v>43697</v>
      </c>
      <c r="M2439" s="2" t="str">
        <f t="shared" si="497"/>
        <v>Tuesday</v>
      </c>
      <c r="N2439" s="2" t="str">
        <f t="shared" si="498"/>
        <v>Tuesday</v>
      </c>
      <c r="O2439" s="12">
        <f t="shared" si="499"/>
        <v>0</v>
      </c>
      <c r="P2439" s="11" t="str">
        <f t="shared" si="500"/>
        <v>Low Cost per Unit</v>
      </c>
      <c r="Q2439" s="12">
        <f t="shared" si="501"/>
        <v>0</v>
      </c>
      <c r="R2439" s="12">
        <f t="shared" si="502"/>
        <v>0.54</v>
      </c>
      <c r="S2439" s="12">
        <f t="shared" si="503"/>
        <v>0</v>
      </c>
      <c r="T2439" s="12">
        <f t="shared" si="504"/>
        <v>0</v>
      </c>
      <c r="U2439" s="12">
        <f t="shared" si="505"/>
        <v>0</v>
      </c>
      <c r="V2439" s="13" t="str">
        <f t="shared" ca="1" si="506"/>
        <v>Greater Than 8 Weeks Old</v>
      </c>
    </row>
    <row r="2440" spans="1:22" x14ac:dyDescent="0.35">
      <c r="A2440" s="2" t="s">
        <v>249</v>
      </c>
      <c r="B2440" s="5">
        <v>43696</v>
      </c>
      <c r="C2440" s="5" t="s">
        <v>383</v>
      </c>
      <c r="D2440" s="5" t="s">
        <v>384</v>
      </c>
      <c r="E2440" s="6">
        <v>1</v>
      </c>
      <c r="F2440" s="3">
        <v>9</v>
      </c>
      <c r="G2440" s="3">
        <v>3</v>
      </c>
      <c r="H2440" s="8">
        <f t="shared" si="494"/>
        <v>3</v>
      </c>
      <c r="I2440" s="3">
        <v>6</v>
      </c>
      <c r="J2440" s="4">
        <v>0.67</v>
      </c>
      <c r="K2440" s="2" t="str">
        <f t="shared" si="495"/>
        <v>Monday</v>
      </c>
      <c r="L2440" s="5">
        <f t="shared" si="496"/>
        <v>43699</v>
      </c>
      <c r="M2440" s="2" t="str">
        <f t="shared" si="497"/>
        <v>Thursday</v>
      </c>
      <c r="N2440" s="2" t="str">
        <f t="shared" si="498"/>
        <v>Thursday</v>
      </c>
      <c r="O2440" s="12">
        <f t="shared" si="499"/>
        <v>0</v>
      </c>
      <c r="P2440" s="11" t="str">
        <f t="shared" si="500"/>
        <v>Low Cost per Unit</v>
      </c>
      <c r="Q2440" s="12">
        <f t="shared" si="501"/>
        <v>0</v>
      </c>
      <c r="R2440" s="12">
        <f t="shared" si="502"/>
        <v>0</v>
      </c>
      <c r="S2440" s="12">
        <f t="shared" si="503"/>
        <v>0</v>
      </c>
      <c r="T2440" s="12">
        <f t="shared" si="504"/>
        <v>0</v>
      </c>
      <c r="U2440" s="12">
        <f t="shared" si="505"/>
        <v>0</v>
      </c>
      <c r="V2440" s="13" t="str">
        <f t="shared" ca="1" si="506"/>
        <v>Greater Than 8 Weeks Old</v>
      </c>
    </row>
    <row r="2441" spans="1:22" x14ac:dyDescent="0.35">
      <c r="A2441" s="2" t="s">
        <v>249</v>
      </c>
      <c r="B2441" s="5">
        <v>43697</v>
      </c>
      <c r="C2441" s="5" t="s">
        <v>383</v>
      </c>
      <c r="D2441" s="5" t="s">
        <v>384</v>
      </c>
      <c r="E2441" s="6">
        <v>10</v>
      </c>
      <c r="F2441" s="3">
        <v>90</v>
      </c>
      <c r="G2441" s="3">
        <v>30</v>
      </c>
      <c r="H2441" s="8">
        <f t="shared" si="494"/>
        <v>3</v>
      </c>
      <c r="I2441" s="3">
        <v>60</v>
      </c>
      <c r="J2441" s="4">
        <v>0.67</v>
      </c>
      <c r="K2441" s="2" t="str">
        <f t="shared" si="495"/>
        <v>Tuesday</v>
      </c>
      <c r="L2441" s="5">
        <f t="shared" si="496"/>
        <v>43700</v>
      </c>
      <c r="M2441" s="2" t="str">
        <f t="shared" si="497"/>
        <v>Friday</v>
      </c>
      <c r="N2441" s="2" t="str">
        <f t="shared" si="498"/>
        <v>Friday</v>
      </c>
      <c r="O2441" s="12">
        <f t="shared" si="499"/>
        <v>4.5</v>
      </c>
      <c r="P2441" s="11" t="str">
        <f t="shared" si="500"/>
        <v>Low Cost per Unit</v>
      </c>
      <c r="Q2441" s="12">
        <f t="shared" si="501"/>
        <v>0</v>
      </c>
      <c r="R2441" s="12">
        <f t="shared" si="502"/>
        <v>2.6999999999999997</v>
      </c>
      <c r="S2441" s="12">
        <f t="shared" si="503"/>
        <v>0</v>
      </c>
      <c r="T2441" s="12">
        <f t="shared" si="504"/>
        <v>0</v>
      </c>
      <c r="U2441" s="12">
        <f t="shared" si="505"/>
        <v>0</v>
      </c>
      <c r="V2441" s="13" t="str">
        <f t="shared" ca="1" si="506"/>
        <v>Greater Than 8 Weeks Old</v>
      </c>
    </row>
    <row r="2442" spans="1:22" x14ac:dyDescent="0.35">
      <c r="A2442" s="2" t="s">
        <v>249</v>
      </c>
      <c r="B2442" s="5">
        <v>43698</v>
      </c>
      <c r="C2442" s="5" t="s">
        <v>383</v>
      </c>
      <c r="D2442" s="5" t="s">
        <v>384</v>
      </c>
      <c r="E2442" s="6">
        <v>1</v>
      </c>
      <c r="F2442" s="3">
        <v>9</v>
      </c>
      <c r="G2442" s="3">
        <v>3</v>
      </c>
      <c r="H2442" s="8">
        <f t="shared" si="494"/>
        <v>3</v>
      </c>
      <c r="I2442" s="3">
        <v>6</v>
      </c>
      <c r="J2442" s="4">
        <v>0.67</v>
      </c>
      <c r="K2442" s="2" t="str">
        <f t="shared" si="495"/>
        <v>Wednesday</v>
      </c>
      <c r="L2442" s="5">
        <f t="shared" si="496"/>
        <v>43701</v>
      </c>
      <c r="M2442" s="2" t="str">
        <f t="shared" si="497"/>
        <v>Saturday</v>
      </c>
      <c r="N2442" s="2" t="str">
        <f t="shared" si="498"/>
        <v>Saturday</v>
      </c>
      <c r="O2442" s="12">
        <f t="shared" si="499"/>
        <v>0</v>
      </c>
      <c r="P2442" s="11" t="str">
        <f t="shared" si="500"/>
        <v>Low Cost per Unit</v>
      </c>
      <c r="Q2442" s="12">
        <f t="shared" si="501"/>
        <v>0</v>
      </c>
      <c r="R2442" s="12">
        <f t="shared" si="502"/>
        <v>0</v>
      </c>
      <c r="S2442" s="12">
        <f t="shared" si="503"/>
        <v>0</v>
      </c>
      <c r="T2442" s="12">
        <f t="shared" si="504"/>
        <v>0</v>
      </c>
      <c r="U2442" s="12">
        <f t="shared" si="505"/>
        <v>0</v>
      </c>
      <c r="V2442" s="13" t="str">
        <f t="shared" ca="1" si="506"/>
        <v>Greater Than 8 Weeks Old</v>
      </c>
    </row>
    <row r="2443" spans="1:22" x14ac:dyDescent="0.35">
      <c r="A2443" s="2" t="s">
        <v>249</v>
      </c>
      <c r="B2443" s="5">
        <v>43699</v>
      </c>
      <c r="C2443" s="5" t="s">
        <v>383</v>
      </c>
      <c r="D2443" s="5" t="s">
        <v>384</v>
      </c>
      <c r="E2443" s="6">
        <v>3</v>
      </c>
      <c r="F2443" s="3">
        <v>27</v>
      </c>
      <c r="G2443" s="3">
        <v>9</v>
      </c>
      <c r="H2443" s="8">
        <f t="shared" si="494"/>
        <v>3</v>
      </c>
      <c r="I2443" s="3">
        <v>18</v>
      </c>
      <c r="J2443" s="4">
        <v>0.67</v>
      </c>
      <c r="K2443" s="2" t="str">
        <f t="shared" si="495"/>
        <v>Thursday</v>
      </c>
      <c r="L2443" s="5">
        <f t="shared" si="496"/>
        <v>43702</v>
      </c>
      <c r="M2443" s="2" t="str">
        <f t="shared" si="497"/>
        <v>Sunday</v>
      </c>
      <c r="N2443" s="2" t="str">
        <f t="shared" si="498"/>
        <v>Monday</v>
      </c>
      <c r="O2443" s="12">
        <f t="shared" si="499"/>
        <v>0</v>
      </c>
      <c r="P2443" s="11" t="str">
        <f t="shared" si="500"/>
        <v>Low Cost per Unit</v>
      </c>
      <c r="Q2443" s="12">
        <f t="shared" si="501"/>
        <v>0</v>
      </c>
      <c r="R2443" s="12">
        <f t="shared" si="502"/>
        <v>0.80999999999999994</v>
      </c>
      <c r="S2443" s="12">
        <f t="shared" si="503"/>
        <v>0</v>
      </c>
      <c r="T2443" s="12">
        <f t="shared" si="504"/>
        <v>0</v>
      </c>
      <c r="U2443" s="12">
        <f t="shared" si="505"/>
        <v>0</v>
      </c>
      <c r="V2443" s="13" t="str">
        <f t="shared" ca="1" si="506"/>
        <v>Greater Than 8 Weeks Old</v>
      </c>
    </row>
    <row r="2444" spans="1:22" x14ac:dyDescent="0.35">
      <c r="A2444" s="2" t="s">
        <v>249</v>
      </c>
      <c r="B2444" s="5">
        <v>43700</v>
      </c>
      <c r="C2444" s="5" t="s">
        <v>383</v>
      </c>
      <c r="D2444" s="5" t="s">
        <v>384</v>
      </c>
      <c r="E2444" s="6">
        <v>2</v>
      </c>
      <c r="F2444" s="3">
        <v>18</v>
      </c>
      <c r="G2444" s="3">
        <v>6</v>
      </c>
      <c r="H2444" s="8">
        <f t="shared" si="494"/>
        <v>3</v>
      </c>
      <c r="I2444" s="3">
        <v>12</v>
      </c>
      <c r="J2444" s="4">
        <v>0.67</v>
      </c>
      <c r="K2444" s="2" t="str">
        <f t="shared" si="495"/>
        <v>Friday</v>
      </c>
      <c r="L2444" s="5">
        <f t="shared" si="496"/>
        <v>43703</v>
      </c>
      <c r="M2444" s="2" t="str">
        <f t="shared" si="497"/>
        <v>Monday</v>
      </c>
      <c r="N2444" s="2" t="str">
        <f t="shared" si="498"/>
        <v>Monday</v>
      </c>
      <c r="O2444" s="12">
        <f t="shared" si="499"/>
        <v>0</v>
      </c>
      <c r="P2444" s="11" t="str">
        <f t="shared" si="500"/>
        <v>Low Cost per Unit</v>
      </c>
      <c r="Q2444" s="12">
        <f t="shared" si="501"/>
        <v>0</v>
      </c>
      <c r="R2444" s="12">
        <f t="shared" si="502"/>
        <v>0.54</v>
      </c>
      <c r="S2444" s="12">
        <f t="shared" si="503"/>
        <v>0</v>
      </c>
      <c r="T2444" s="12">
        <f t="shared" si="504"/>
        <v>0</v>
      </c>
      <c r="U2444" s="12">
        <f t="shared" si="505"/>
        <v>0</v>
      </c>
      <c r="V2444" s="13" t="str">
        <f t="shared" ca="1" si="506"/>
        <v>Greater Than 8 Weeks Old</v>
      </c>
    </row>
    <row r="2445" spans="1:22" x14ac:dyDescent="0.35">
      <c r="A2445" s="2" t="s">
        <v>249</v>
      </c>
      <c r="B2445" s="5">
        <v>43701</v>
      </c>
      <c r="C2445" s="5" t="s">
        <v>383</v>
      </c>
      <c r="D2445" s="5" t="s">
        <v>384</v>
      </c>
      <c r="E2445" s="6">
        <v>1</v>
      </c>
      <c r="F2445" s="3">
        <v>9</v>
      </c>
      <c r="G2445" s="3">
        <v>3</v>
      </c>
      <c r="H2445" s="8">
        <f t="shared" si="494"/>
        <v>3</v>
      </c>
      <c r="I2445" s="3">
        <v>6</v>
      </c>
      <c r="J2445" s="4">
        <v>0.67</v>
      </c>
      <c r="K2445" s="2" t="str">
        <f t="shared" si="495"/>
        <v>Saturday</v>
      </c>
      <c r="L2445" s="5">
        <f t="shared" si="496"/>
        <v>43704</v>
      </c>
      <c r="M2445" s="2" t="str">
        <f t="shared" si="497"/>
        <v>Tuesday</v>
      </c>
      <c r="N2445" s="2" t="str">
        <f t="shared" si="498"/>
        <v>Tuesday</v>
      </c>
      <c r="O2445" s="12">
        <f t="shared" si="499"/>
        <v>0</v>
      </c>
      <c r="P2445" s="11" t="str">
        <f t="shared" si="500"/>
        <v>Low Cost per Unit</v>
      </c>
      <c r="Q2445" s="12">
        <f t="shared" si="501"/>
        <v>0</v>
      </c>
      <c r="R2445" s="12">
        <f t="shared" si="502"/>
        <v>0</v>
      </c>
      <c r="S2445" s="12">
        <f t="shared" si="503"/>
        <v>0</v>
      </c>
      <c r="T2445" s="12">
        <f t="shared" si="504"/>
        <v>0</v>
      </c>
      <c r="U2445" s="12">
        <f t="shared" si="505"/>
        <v>0</v>
      </c>
      <c r="V2445" s="13" t="str">
        <f t="shared" ca="1" si="506"/>
        <v>Greater Than 8 Weeks Old</v>
      </c>
    </row>
    <row r="2446" spans="1:22" x14ac:dyDescent="0.35">
      <c r="A2446" s="2" t="s">
        <v>249</v>
      </c>
      <c r="B2446" s="5">
        <v>43706</v>
      </c>
      <c r="C2446" s="5" t="s">
        <v>383</v>
      </c>
      <c r="D2446" s="5" t="s">
        <v>384</v>
      </c>
      <c r="E2446" s="6">
        <v>1</v>
      </c>
      <c r="F2446" s="3">
        <v>10.46</v>
      </c>
      <c r="G2446" s="3">
        <v>3</v>
      </c>
      <c r="H2446" s="8">
        <f t="shared" si="494"/>
        <v>3</v>
      </c>
      <c r="I2446" s="3">
        <v>7.46</v>
      </c>
      <c r="J2446" s="4">
        <v>0.71</v>
      </c>
      <c r="K2446" s="2" t="str">
        <f t="shared" si="495"/>
        <v>Thursday</v>
      </c>
      <c r="L2446" s="5">
        <f t="shared" si="496"/>
        <v>43709</v>
      </c>
      <c r="M2446" s="2" t="str">
        <f t="shared" si="497"/>
        <v>Sunday</v>
      </c>
      <c r="N2446" s="2" t="str">
        <f t="shared" si="498"/>
        <v>Monday</v>
      </c>
      <c r="O2446" s="12">
        <f t="shared" si="499"/>
        <v>0</v>
      </c>
      <c r="P2446" s="11" t="str">
        <f t="shared" si="500"/>
        <v>Low Cost per Unit</v>
      </c>
      <c r="Q2446" s="12">
        <f t="shared" si="501"/>
        <v>0</v>
      </c>
      <c r="R2446" s="12">
        <f t="shared" si="502"/>
        <v>0</v>
      </c>
      <c r="S2446" s="12">
        <f t="shared" si="503"/>
        <v>0</v>
      </c>
      <c r="T2446" s="12">
        <f t="shared" si="504"/>
        <v>0</v>
      </c>
      <c r="U2446" s="12">
        <f t="shared" si="505"/>
        <v>0</v>
      </c>
      <c r="V2446" s="13" t="str">
        <f t="shared" ca="1" si="506"/>
        <v>Greater Than 8 Weeks Old</v>
      </c>
    </row>
    <row r="2447" spans="1:22" x14ac:dyDescent="0.35">
      <c r="A2447" s="2" t="s">
        <v>56</v>
      </c>
      <c r="B2447" s="5">
        <v>43686</v>
      </c>
      <c r="C2447" s="5" t="s">
        <v>383</v>
      </c>
      <c r="D2447" s="5" t="s">
        <v>391</v>
      </c>
      <c r="E2447" s="6">
        <v>1</v>
      </c>
      <c r="F2447" s="3">
        <v>59</v>
      </c>
      <c r="G2447" s="3">
        <v>21</v>
      </c>
      <c r="H2447" s="8">
        <f t="shared" si="494"/>
        <v>21</v>
      </c>
      <c r="I2447" s="3">
        <v>38</v>
      </c>
      <c r="J2447" s="4">
        <v>0.64</v>
      </c>
      <c r="K2447" s="2" t="str">
        <f t="shared" si="495"/>
        <v>Friday</v>
      </c>
      <c r="L2447" s="5">
        <f t="shared" si="496"/>
        <v>43689</v>
      </c>
      <c r="M2447" s="2" t="str">
        <f t="shared" si="497"/>
        <v>Monday</v>
      </c>
      <c r="N2447" s="2" t="str">
        <f t="shared" si="498"/>
        <v>Monday</v>
      </c>
      <c r="O2447" s="12">
        <f t="shared" si="499"/>
        <v>0</v>
      </c>
      <c r="P2447" s="11" t="str">
        <f t="shared" si="500"/>
        <v>High Cost per Unit</v>
      </c>
      <c r="Q2447" s="12">
        <f t="shared" si="501"/>
        <v>0</v>
      </c>
      <c r="R2447" s="12">
        <f t="shared" si="502"/>
        <v>0</v>
      </c>
      <c r="S2447" s="12">
        <f t="shared" si="503"/>
        <v>0</v>
      </c>
      <c r="T2447" s="12">
        <f t="shared" si="504"/>
        <v>0</v>
      </c>
      <c r="U2447" s="12">
        <f t="shared" si="505"/>
        <v>0</v>
      </c>
      <c r="V2447" s="13" t="str">
        <f t="shared" ca="1" si="506"/>
        <v>Greater Than 8 Weeks Old</v>
      </c>
    </row>
    <row r="2448" spans="1:22" x14ac:dyDescent="0.35">
      <c r="A2448" s="2" t="s">
        <v>56</v>
      </c>
      <c r="B2448" s="5">
        <v>43687</v>
      </c>
      <c r="C2448" s="5" t="s">
        <v>383</v>
      </c>
      <c r="D2448" s="5" t="s">
        <v>391</v>
      </c>
      <c r="E2448" s="6">
        <v>2</v>
      </c>
      <c r="F2448" s="3">
        <v>118</v>
      </c>
      <c r="G2448" s="3">
        <v>42</v>
      </c>
      <c r="H2448" s="8">
        <f t="shared" si="494"/>
        <v>21</v>
      </c>
      <c r="I2448" s="3">
        <v>76</v>
      </c>
      <c r="J2448" s="4">
        <v>0.64</v>
      </c>
      <c r="K2448" s="2" t="str">
        <f t="shared" si="495"/>
        <v>Saturday</v>
      </c>
      <c r="L2448" s="5">
        <f t="shared" si="496"/>
        <v>43690</v>
      </c>
      <c r="M2448" s="2" t="str">
        <f t="shared" si="497"/>
        <v>Tuesday</v>
      </c>
      <c r="N2448" s="2" t="str">
        <f t="shared" si="498"/>
        <v>Tuesday</v>
      </c>
      <c r="O2448" s="12">
        <f t="shared" si="499"/>
        <v>0</v>
      </c>
      <c r="P2448" s="11" t="str">
        <f t="shared" si="500"/>
        <v>High Cost per Unit</v>
      </c>
      <c r="Q2448" s="12">
        <f t="shared" si="501"/>
        <v>0</v>
      </c>
      <c r="R2448" s="12">
        <f t="shared" si="502"/>
        <v>3.54</v>
      </c>
      <c r="S2448" s="12">
        <f t="shared" si="503"/>
        <v>0</v>
      </c>
      <c r="T2448" s="12">
        <f t="shared" si="504"/>
        <v>0</v>
      </c>
      <c r="U2448" s="12">
        <f t="shared" si="505"/>
        <v>0</v>
      </c>
      <c r="V2448" s="13" t="str">
        <f t="shared" ca="1" si="506"/>
        <v>Greater Than 8 Weeks Old</v>
      </c>
    </row>
    <row r="2449" spans="1:22" x14ac:dyDescent="0.35">
      <c r="A2449" s="2" t="s">
        <v>56</v>
      </c>
      <c r="B2449" s="5">
        <v>43688</v>
      </c>
      <c r="C2449" s="5" t="s">
        <v>383</v>
      </c>
      <c r="D2449" s="5" t="s">
        <v>391</v>
      </c>
      <c r="E2449" s="6">
        <v>1</v>
      </c>
      <c r="F2449" s="3">
        <v>59</v>
      </c>
      <c r="G2449" s="3">
        <v>21</v>
      </c>
      <c r="H2449" s="8">
        <f t="shared" si="494"/>
        <v>21</v>
      </c>
      <c r="I2449" s="3">
        <v>38</v>
      </c>
      <c r="J2449" s="4">
        <v>0.64</v>
      </c>
      <c r="K2449" s="2" t="str">
        <f t="shared" si="495"/>
        <v>Sunday</v>
      </c>
      <c r="L2449" s="5">
        <f t="shared" si="496"/>
        <v>43691</v>
      </c>
      <c r="M2449" s="2" t="str">
        <f t="shared" si="497"/>
        <v>Wednesday</v>
      </c>
      <c r="N2449" s="2" t="str">
        <f t="shared" si="498"/>
        <v>Wednesday</v>
      </c>
      <c r="O2449" s="12">
        <f t="shared" si="499"/>
        <v>0</v>
      </c>
      <c r="P2449" s="11" t="str">
        <f t="shared" si="500"/>
        <v>High Cost per Unit</v>
      </c>
      <c r="Q2449" s="12">
        <f t="shared" si="501"/>
        <v>0</v>
      </c>
      <c r="R2449" s="12">
        <f t="shared" si="502"/>
        <v>0</v>
      </c>
      <c r="S2449" s="12">
        <f t="shared" si="503"/>
        <v>0</v>
      </c>
      <c r="T2449" s="12">
        <f t="shared" si="504"/>
        <v>0</v>
      </c>
      <c r="U2449" s="12">
        <f t="shared" si="505"/>
        <v>0</v>
      </c>
      <c r="V2449" s="13" t="str">
        <f t="shared" ca="1" si="506"/>
        <v>Greater Than 8 Weeks Old</v>
      </c>
    </row>
    <row r="2450" spans="1:22" x14ac:dyDescent="0.35">
      <c r="A2450" s="2" t="s">
        <v>56</v>
      </c>
      <c r="B2450" s="5">
        <v>43689</v>
      </c>
      <c r="C2450" s="5" t="s">
        <v>383</v>
      </c>
      <c r="D2450" s="5" t="s">
        <v>391</v>
      </c>
      <c r="E2450" s="6">
        <v>1</v>
      </c>
      <c r="F2450" s="3">
        <v>59</v>
      </c>
      <c r="G2450" s="3">
        <v>21</v>
      </c>
      <c r="H2450" s="8">
        <f t="shared" si="494"/>
        <v>21</v>
      </c>
      <c r="I2450" s="3">
        <v>38</v>
      </c>
      <c r="J2450" s="4">
        <v>0.64</v>
      </c>
      <c r="K2450" s="2" t="str">
        <f t="shared" si="495"/>
        <v>Monday</v>
      </c>
      <c r="L2450" s="5">
        <f t="shared" si="496"/>
        <v>43692</v>
      </c>
      <c r="M2450" s="2" t="str">
        <f t="shared" si="497"/>
        <v>Thursday</v>
      </c>
      <c r="N2450" s="2" t="str">
        <f t="shared" si="498"/>
        <v>Thursday</v>
      </c>
      <c r="O2450" s="12">
        <f t="shared" si="499"/>
        <v>0</v>
      </c>
      <c r="P2450" s="11" t="str">
        <f t="shared" si="500"/>
        <v>High Cost per Unit</v>
      </c>
      <c r="Q2450" s="12">
        <f t="shared" si="501"/>
        <v>0</v>
      </c>
      <c r="R2450" s="12">
        <f t="shared" si="502"/>
        <v>0</v>
      </c>
      <c r="S2450" s="12">
        <f t="shared" si="503"/>
        <v>0</v>
      </c>
      <c r="T2450" s="12">
        <f t="shared" si="504"/>
        <v>0</v>
      </c>
      <c r="U2450" s="12">
        <f t="shared" si="505"/>
        <v>0</v>
      </c>
      <c r="V2450" s="13" t="str">
        <f t="shared" ca="1" si="506"/>
        <v>Greater Than 8 Weeks Old</v>
      </c>
    </row>
    <row r="2451" spans="1:22" x14ac:dyDescent="0.35">
      <c r="A2451" s="2" t="s">
        <v>56</v>
      </c>
      <c r="B2451" s="5">
        <v>43690</v>
      </c>
      <c r="C2451" s="5" t="s">
        <v>383</v>
      </c>
      <c r="D2451" s="5" t="s">
        <v>391</v>
      </c>
      <c r="E2451" s="6">
        <v>1</v>
      </c>
      <c r="F2451" s="3">
        <v>59</v>
      </c>
      <c r="G2451" s="3">
        <v>21</v>
      </c>
      <c r="H2451" s="8">
        <f t="shared" si="494"/>
        <v>21</v>
      </c>
      <c r="I2451" s="3">
        <v>38</v>
      </c>
      <c r="J2451" s="4">
        <v>0.64</v>
      </c>
      <c r="K2451" s="2" t="str">
        <f t="shared" si="495"/>
        <v>Tuesday</v>
      </c>
      <c r="L2451" s="5">
        <f t="shared" si="496"/>
        <v>43693</v>
      </c>
      <c r="M2451" s="2" t="str">
        <f t="shared" si="497"/>
        <v>Friday</v>
      </c>
      <c r="N2451" s="2" t="str">
        <f t="shared" si="498"/>
        <v>Friday</v>
      </c>
      <c r="O2451" s="12">
        <f t="shared" si="499"/>
        <v>2.95</v>
      </c>
      <c r="P2451" s="11" t="str">
        <f t="shared" si="500"/>
        <v>High Cost per Unit</v>
      </c>
      <c r="Q2451" s="12">
        <f t="shared" si="501"/>
        <v>0</v>
      </c>
      <c r="R2451" s="12">
        <f t="shared" si="502"/>
        <v>0</v>
      </c>
      <c r="S2451" s="12">
        <f t="shared" si="503"/>
        <v>0</v>
      </c>
      <c r="T2451" s="12">
        <f t="shared" si="504"/>
        <v>0</v>
      </c>
      <c r="U2451" s="12">
        <f t="shared" si="505"/>
        <v>0</v>
      </c>
      <c r="V2451" s="13" t="str">
        <f t="shared" ca="1" si="506"/>
        <v>Greater Than 8 Weeks Old</v>
      </c>
    </row>
    <row r="2452" spans="1:22" x14ac:dyDescent="0.35">
      <c r="A2452" s="2" t="s">
        <v>56</v>
      </c>
      <c r="B2452" s="5">
        <v>43691</v>
      </c>
      <c r="C2452" s="5" t="s">
        <v>383</v>
      </c>
      <c r="D2452" s="5" t="s">
        <v>391</v>
      </c>
      <c r="E2452" s="6">
        <v>1</v>
      </c>
      <c r="F2452" s="3">
        <v>59</v>
      </c>
      <c r="G2452" s="3">
        <v>21</v>
      </c>
      <c r="H2452" s="8">
        <f t="shared" si="494"/>
        <v>21</v>
      </c>
      <c r="I2452" s="3">
        <v>38</v>
      </c>
      <c r="J2452" s="4">
        <v>0.64</v>
      </c>
      <c r="K2452" s="2" t="str">
        <f t="shared" si="495"/>
        <v>Wednesday</v>
      </c>
      <c r="L2452" s="5">
        <f t="shared" si="496"/>
        <v>43694</v>
      </c>
      <c r="M2452" s="2" t="str">
        <f t="shared" si="497"/>
        <v>Saturday</v>
      </c>
      <c r="N2452" s="2" t="str">
        <f t="shared" si="498"/>
        <v>Saturday</v>
      </c>
      <c r="O2452" s="12">
        <f t="shared" si="499"/>
        <v>0</v>
      </c>
      <c r="P2452" s="11" t="str">
        <f t="shared" si="500"/>
        <v>High Cost per Unit</v>
      </c>
      <c r="Q2452" s="12">
        <f t="shared" si="501"/>
        <v>0</v>
      </c>
      <c r="R2452" s="12">
        <f t="shared" si="502"/>
        <v>0</v>
      </c>
      <c r="S2452" s="12">
        <f t="shared" si="503"/>
        <v>0</v>
      </c>
      <c r="T2452" s="12">
        <f t="shared" si="504"/>
        <v>0</v>
      </c>
      <c r="U2452" s="12">
        <f t="shared" si="505"/>
        <v>0</v>
      </c>
      <c r="V2452" s="13" t="str">
        <f t="shared" ca="1" si="506"/>
        <v>Greater Than 8 Weeks Old</v>
      </c>
    </row>
    <row r="2453" spans="1:22" x14ac:dyDescent="0.35">
      <c r="A2453" s="2" t="s">
        <v>56</v>
      </c>
      <c r="B2453" s="5">
        <v>43695</v>
      </c>
      <c r="C2453" s="5" t="s">
        <v>383</v>
      </c>
      <c r="D2453" s="5" t="s">
        <v>391</v>
      </c>
      <c r="E2453" s="6">
        <v>1</v>
      </c>
      <c r="F2453" s="3">
        <v>59</v>
      </c>
      <c r="G2453" s="3">
        <v>21</v>
      </c>
      <c r="H2453" s="8">
        <f t="shared" si="494"/>
        <v>21</v>
      </c>
      <c r="I2453" s="3">
        <v>38</v>
      </c>
      <c r="J2453" s="4">
        <v>0.64</v>
      </c>
      <c r="K2453" s="2" t="str">
        <f t="shared" si="495"/>
        <v>Sunday</v>
      </c>
      <c r="L2453" s="5">
        <f t="shared" si="496"/>
        <v>43698</v>
      </c>
      <c r="M2453" s="2" t="str">
        <f t="shared" si="497"/>
        <v>Wednesday</v>
      </c>
      <c r="N2453" s="2" t="str">
        <f t="shared" si="498"/>
        <v>Wednesday</v>
      </c>
      <c r="O2453" s="12">
        <f t="shared" si="499"/>
        <v>0</v>
      </c>
      <c r="P2453" s="11" t="str">
        <f t="shared" si="500"/>
        <v>High Cost per Unit</v>
      </c>
      <c r="Q2453" s="12">
        <f t="shared" si="501"/>
        <v>0</v>
      </c>
      <c r="R2453" s="12">
        <f t="shared" si="502"/>
        <v>0</v>
      </c>
      <c r="S2453" s="12">
        <f t="shared" si="503"/>
        <v>0</v>
      </c>
      <c r="T2453" s="12">
        <f t="shared" si="504"/>
        <v>0</v>
      </c>
      <c r="U2453" s="12">
        <f t="shared" si="505"/>
        <v>0</v>
      </c>
      <c r="V2453" s="13" t="str">
        <f t="shared" ca="1" si="506"/>
        <v>Greater Than 8 Weeks Old</v>
      </c>
    </row>
    <row r="2454" spans="1:22" x14ac:dyDescent="0.35">
      <c r="A2454" s="2" t="s">
        <v>56</v>
      </c>
      <c r="B2454" s="5">
        <v>43702</v>
      </c>
      <c r="C2454" s="5" t="s">
        <v>383</v>
      </c>
      <c r="D2454" s="5" t="s">
        <v>391</v>
      </c>
      <c r="E2454" s="6">
        <v>2</v>
      </c>
      <c r="F2454" s="3">
        <v>118</v>
      </c>
      <c r="G2454" s="3">
        <v>42</v>
      </c>
      <c r="H2454" s="8">
        <f t="shared" si="494"/>
        <v>21</v>
      </c>
      <c r="I2454" s="3">
        <v>76</v>
      </c>
      <c r="J2454" s="4">
        <v>0.64</v>
      </c>
      <c r="K2454" s="2" t="str">
        <f t="shared" si="495"/>
        <v>Sunday</v>
      </c>
      <c r="L2454" s="5">
        <f t="shared" si="496"/>
        <v>43705</v>
      </c>
      <c r="M2454" s="2" t="str">
        <f t="shared" si="497"/>
        <v>Wednesday</v>
      </c>
      <c r="N2454" s="2" t="str">
        <f t="shared" si="498"/>
        <v>Wednesday</v>
      </c>
      <c r="O2454" s="12">
        <f t="shared" si="499"/>
        <v>0</v>
      </c>
      <c r="P2454" s="11" t="str">
        <f t="shared" si="500"/>
        <v>High Cost per Unit</v>
      </c>
      <c r="Q2454" s="12">
        <f t="shared" si="501"/>
        <v>0</v>
      </c>
      <c r="R2454" s="12">
        <f t="shared" si="502"/>
        <v>3.54</v>
      </c>
      <c r="S2454" s="12">
        <f t="shared" si="503"/>
        <v>0</v>
      </c>
      <c r="T2454" s="12">
        <f t="shared" si="504"/>
        <v>0</v>
      </c>
      <c r="U2454" s="12">
        <f t="shared" si="505"/>
        <v>0</v>
      </c>
      <c r="V2454" s="13" t="str">
        <f t="shared" ca="1" si="506"/>
        <v>Greater Than 8 Weeks Old</v>
      </c>
    </row>
    <row r="2455" spans="1:22" x14ac:dyDescent="0.35">
      <c r="A2455" s="2" t="s">
        <v>56</v>
      </c>
      <c r="B2455" s="5">
        <v>43703</v>
      </c>
      <c r="C2455" s="5" t="s">
        <v>383</v>
      </c>
      <c r="D2455" s="5" t="s">
        <v>391</v>
      </c>
      <c r="E2455" s="6">
        <v>1</v>
      </c>
      <c r="F2455" s="3">
        <v>59</v>
      </c>
      <c r="G2455" s="3">
        <v>21</v>
      </c>
      <c r="H2455" s="8">
        <f t="shared" si="494"/>
        <v>21</v>
      </c>
      <c r="I2455" s="3">
        <v>38</v>
      </c>
      <c r="J2455" s="4">
        <v>0.64</v>
      </c>
      <c r="K2455" s="2" t="str">
        <f t="shared" si="495"/>
        <v>Monday</v>
      </c>
      <c r="L2455" s="5">
        <f t="shared" si="496"/>
        <v>43706</v>
      </c>
      <c r="M2455" s="2" t="str">
        <f t="shared" si="497"/>
        <v>Thursday</v>
      </c>
      <c r="N2455" s="2" t="str">
        <f t="shared" si="498"/>
        <v>Thursday</v>
      </c>
      <c r="O2455" s="12">
        <f t="shared" si="499"/>
        <v>0</v>
      </c>
      <c r="P2455" s="11" t="str">
        <f t="shared" si="500"/>
        <v>High Cost per Unit</v>
      </c>
      <c r="Q2455" s="12">
        <f t="shared" si="501"/>
        <v>0</v>
      </c>
      <c r="R2455" s="12">
        <f t="shared" si="502"/>
        <v>0</v>
      </c>
      <c r="S2455" s="12">
        <f t="shared" si="503"/>
        <v>0</v>
      </c>
      <c r="T2455" s="12">
        <f t="shared" si="504"/>
        <v>0</v>
      </c>
      <c r="U2455" s="12">
        <f t="shared" si="505"/>
        <v>0</v>
      </c>
      <c r="V2455" s="13" t="str">
        <f t="shared" ca="1" si="506"/>
        <v>Greater Than 8 Weeks Old</v>
      </c>
    </row>
    <row r="2456" spans="1:22" x14ac:dyDescent="0.35">
      <c r="A2456" s="2" t="s">
        <v>56</v>
      </c>
      <c r="B2456" s="5">
        <v>43704</v>
      </c>
      <c r="C2456" s="5" t="s">
        <v>383</v>
      </c>
      <c r="D2456" s="5" t="s">
        <v>391</v>
      </c>
      <c r="E2456" s="6">
        <v>1</v>
      </c>
      <c r="F2456" s="3">
        <v>59</v>
      </c>
      <c r="G2456" s="3">
        <v>21</v>
      </c>
      <c r="H2456" s="8">
        <f t="shared" si="494"/>
        <v>21</v>
      </c>
      <c r="I2456" s="3">
        <v>38</v>
      </c>
      <c r="J2456" s="4">
        <v>0.64</v>
      </c>
      <c r="K2456" s="2" t="str">
        <f t="shared" si="495"/>
        <v>Tuesday</v>
      </c>
      <c r="L2456" s="5">
        <f t="shared" si="496"/>
        <v>43707</v>
      </c>
      <c r="M2456" s="2" t="str">
        <f t="shared" si="497"/>
        <v>Friday</v>
      </c>
      <c r="N2456" s="2" t="str">
        <f t="shared" si="498"/>
        <v>Friday</v>
      </c>
      <c r="O2456" s="12">
        <f t="shared" si="499"/>
        <v>2.95</v>
      </c>
      <c r="P2456" s="11" t="str">
        <f t="shared" si="500"/>
        <v>High Cost per Unit</v>
      </c>
      <c r="Q2456" s="12">
        <f t="shared" si="501"/>
        <v>0</v>
      </c>
      <c r="R2456" s="12">
        <f t="shared" si="502"/>
        <v>0</v>
      </c>
      <c r="S2456" s="12">
        <f t="shared" si="503"/>
        <v>0</v>
      </c>
      <c r="T2456" s="12">
        <f t="shared" si="504"/>
        <v>0</v>
      </c>
      <c r="U2456" s="12">
        <f t="shared" si="505"/>
        <v>0</v>
      </c>
      <c r="V2456" s="13" t="str">
        <f t="shared" ca="1" si="506"/>
        <v>Greater Than 8 Weeks Old</v>
      </c>
    </row>
    <row r="2457" spans="1:22" x14ac:dyDescent="0.35">
      <c r="A2457" s="2" t="s">
        <v>56</v>
      </c>
      <c r="B2457" s="5">
        <v>43706</v>
      </c>
      <c r="C2457" s="5" t="s">
        <v>383</v>
      </c>
      <c r="D2457" s="5" t="s">
        <v>391</v>
      </c>
      <c r="E2457" s="6">
        <v>1</v>
      </c>
      <c r="F2457" s="3">
        <v>59</v>
      </c>
      <c r="G2457" s="3">
        <v>21</v>
      </c>
      <c r="H2457" s="8">
        <f t="shared" si="494"/>
        <v>21</v>
      </c>
      <c r="I2457" s="3">
        <v>38</v>
      </c>
      <c r="J2457" s="4">
        <v>0.64</v>
      </c>
      <c r="K2457" s="2" t="str">
        <f t="shared" si="495"/>
        <v>Thursday</v>
      </c>
      <c r="L2457" s="5">
        <f t="shared" si="496"/>
        <v>43709</v>
      </c>
      <c r="M2457" s="2" t="str">
        <f t="shared" si="497"/>
        <v>Sunday</v>
      </c>
      <c r="N2457" s="2" t="str">
        <f t="shared" si="498"/>
        <v>Monday</v>
      </c>
      <c r="O2457" s="12">
        <f t="shared" si="499"/>
        <v>0</v>
      </c>
      <c r="P2457" s="11" t="str">
        <f t="shared" si="500"/>
        <v>High Cost per Unit</v>
      </c>
      <c r="Q2457" s="12">
        <f t="shared" si="501"/>
        <v>0</v>
      </c>
      <c r="R2457" s="12">
        <f t="shared" si="502"/>
        <v>0</v>
      </c>
      <c r="S2457" s="12">
        <f t="shared" si="503"/>
        <v>0</v>
      </c>
      <c r="T2457" s="12">
        <f t="shared" si="504"/>
        <v>0</v>
      </c>
      <c r="U2457" s="12">
        <f t="shared" si="505"/>
        <v>0</v>
      </c>
      <c r="V2457" s="13" t="str">
        <f t="shared" ca="1" si="506"/>
        <v>Greater Than 8 Weeks Old</v>
      </c>
    </row>
    <row r="2458" spans="1:22" x14ac:dyDescent="0.35">
      <c r="A2458" s="2" t="s">
        <v>59</v>
      </c>
      <c r="B2458" s="5">
        <v>43678</v>
      </c>
      <c r="C2458" s="5" t="s">
        <v>378</v>
      </c>
      <c r="D2458" s="5" t="s">
        <v>396</v>
      </c>
      <c r="E2458" s="6">
        <v>1</v>
      </c>
      <c r="F2458" s="3">
        <v>36</v>
      </c>
      <c r="G2458" s="3">
        <v>11.8</v>
      </c>
      <c r="H2458" s="8">
        <f t="shared" si="494"/>
        <v>11.8</v>
      </c>
      <c r="I2458" s="3">
        <v>24.2</v>
      </c>
      <c r="J2458" s="4">
        <v>0.67</v>
      </c>
      <c r="K2458" s="2" t="str">
        <f t="shared" si="495"/>
        <v>Thursday</v>
      </c>
      <c r="L2458" s="5">
        <f t="shared" si="496"/>
        <v>43681</v>
      </c>
      <c r="M2458" s="2" t="str">
        <f t="shared" si="497"/>
        <v>Sunday</v>
      </c>
      <c r="N2458" s="2" t="str">
        <f t="shared" si="498"/>
        <v>Monday</v>
      </c>
      <c r="O2458" s="12">
        <f t="shared" si="499"/>
        <v>0</v>
      </c>
      <c r="P2458" s="11" t="str">
        <f t="shared" si="500"/>
        <v>Low Cost per Unit</v>
      </c>
      <c r="Q2458" s="12">
        <f t="shared" si="501"/>
        <v>0</v>
      </c>
      <c r="R2458" s="12">
        <f t="shared" si="502"/>
        <v>0</v>
      </c>
      <c r="S2458" s="12">
        <f t="shared" si="503"/>
        <v>0</v>
      </c>
      <c r="T2458" s="12">
        <f t="shared" si="504"/>
        <v>0</v>
      </c>
      <c r="U2458" s="12">
        <f t="shared" si="505"/>
        <v>0</v>
      </c>
      <c r="V2458" s="13" t="str">
        <f t="shared" ca="1" si="506"/>
        <v>Greater Than 8 Weeks Old</v>
      </c>
    </row>
    <row r="2459" spans="1:22" x14ac:dyDescent="0.35">
      <c r="A2459" s="2" t="s">
        <v>59</v>
      </c>
      <c r="B2459" s="5">
        <v>43680</v>
      </c>
      <c r="C2459" s="5" t="s">
        <v>378</v>
      </c>
      <c r="D2459" s="5" t="s">
        <v>396</v>
      </c>
      <c r="E2459" s="6">
        <v>2</v>
      </c>
      <c r="F2459" s="3">
        <v>72</v>
      </c>
      <c r="G2459" s="3">
        <v>23.6</v>
      </c>
      <c r="H2459" s="8">
        <f t="shared" si="494"/>
        <v>11.8</v>
      </c>
      <c r="I2459" s="3">
        <v>48.4</v>
      </c>
      <c r="J2459" s="4">
        <v>0.67</v>
      </c>
      <c r="K2459" s="2" t="str">
        <f t="shared" si="495"/>
        <v>Saturday</v>
      </c>
      <c r="L2459" s="5">
        <f t="shared" si="496"/>
        <v>43683</v>
      </c>
      <c r="M2459" s="2" t="str">
        <f t="shared" si="497"/>
        <v>Tuesday</v>
      </c>
      <c r="N2459" s="2" t="str">
        <f t="shared" si="498"/>
        <v>Tuesday</v>
      </c>
      <c r="O2459" s="12">
        <f t="shared" si="499"/>
        <v>0</v>
      </c>
      <c r="P2459" s="11" t="str">
        <f t="shared" si="500"/>
        <v>Low Cost per Unit</v>
      </c>
      <c r="Q2459" s="12">
        <f t="shared" si="501"/>
        <v>0</v>
      </c>
      <c r="R2459" s="12">
        <f t="shared" si="502"/>
        <v>2.16</v>
      </c>
      <c r="S2459" s="12">
        <f t="shared" si="503"/>
        <v>0</v>
      </c>
      <c r="T2459" s="12">
        <f t="shared" si="504"/>
        <v>0</v>
      </c>
      <c r="U2459" s="12">
        <f t="shared" si="505"/>
        <v>0</v>
      </c>
      <c r="V2459" s="13" t="str">
        <f t="shared" ca="1" si="506"/>
        <v>Greater Than 8 Weeks Old</v>
      </c>
    </row>
    <row r="2460" spans="1:22" x14ac:dyDescent="0.35">
      <c r="A2460" s="2" t="s">
        <v>59</v>
      </c>
      <c r="B2460" s="5">
        <v>43681</v>
      </c>
      <c r="C2460" s="5" t="s">
        <v>378</v>
      </c>
      <c r="D2460" s="5" t="s">
        <v>396</v>
      </c>
      <c r="E2460" s="6">
        <v>2</v>
      </c>
      <c r="F2460" s="3">
        <v>72</v>
      </c>
      <c r="G2460" s="3">
        <v>23.6</v>
      </c>
      <c r="H2460" s="8">
        <f t="shared" si="494"/>
        <v>11.8</v>
      </c>
      <c r="I2460" s="3">
        <v>48.4</v>
      </c>
      <c r="J2460" s="4">
        <v>0.67</v>
      </c>
      <c r="K2460" s="2" t="str">
        <f t="shared" si="495"/>
        <v>Sunday</v>
      </c>
      <c r="L2460" s="5">
        <f t="shared" si="496"/>
        <v>43684</v>
      </c>
      <c r="M2460" s="2" t="str">
        <f t="shared" si="497"/>
        <v>Wednesday</v>
      </c>
      <c r="N2460" s="2" t="str">
        <f t="shared" si="498"/>
        <v>Wednesday</v>
      </c>
      <c r="O2460" s="12">
        <f t="shared" si="499"/>
        <v>0</v>
      </c>
      <c r="P2460" s="11" t="str">
        <f t="shared" si="500"/>
        <v>Low Cost per Unit</v>
      </c>
      <c r="Q2460" s="12">
        <f t="shared" si="501"/>
        <v>0</v>
      </c>
      <c r="R2460" s="12">
        <f t="shared" si="502"/>
        <v>2.16</v>
      </c>
      <c r="S2460" s="12">
        <f t="shared" si="503"/>
        <v>0</v>
      </c>
      <c r="T2460" s="12">
        <f t="shared" si="504"/>
        <v>0</v>
      </c>
      <c r="U2460" s="12">
        <f t="shared" si="505"/>
        <v>0</v>
      </c>
      <c r="V2460" s="13" t="str">
        <f t="shared" ca="1" si="506"/>
        <v>Greater Than 8 Weeks Old</v>
      </c>
    </row>
    <row r="2461" spans="1:22" x14ac:dyDescent="0.35">
      <c r="A2461" s="2" t="s">
        <v>59</v>
      </c>
      <c r="B2461" s="5">
        <v>43682</v>
      </c>
      <c r="C2461" s="5" t="s">
        <v>378</v>
      </c>
      <c r="D2461" s="5" t="s">
        <v>396</v>
      </c>
      <c r="E2461" s="6">
        <v>2</v>
      </c>
      <c r="F2461" s="3">
        <v>72</v>
      </c>
      <c r="G2461" s="3">
        <v>23.6</v>
      </c>
      <c r="H2461" s="8">
        <f t="shared" si="494"/>
        <v>11.8</v>
      </c>
      <c r="I2461" s="3">
        <v>48.4</v>
      </c>
      <c r="J2461" s="4">
        <v>0.67</v>
      </c>
      <c r="K2461" s="2" t="str">
        <f t="shared" si="495"/>
        <v>Monday</v>
      </c>
      <c r="L2461" s="5">
        <f t="shared" si="496"/>
        <v>43685</v>
      </c>
      <c r="M2461" s="2" t="str">
        <f t="shared" si="497"/>
        <v>Thursday</v>
      </c>
      <c r="N2461" s="2" t="str">
        <f t="shared" si="498"/>
        <v>Thursday</v>
      </c>
      <c r="O2461" s="12">
        <f t="shared" si="499"/>
        <v>0</v>
      </c>
      <c r="P2461" s="11" t="str">
        <f t="shared" si="500"/>
        <v>Low Cost per Unit</v>
      </c>
      <c r="Q2461" s="12">
        <f t="shared" si="501"/>
        <v>0</v>
      </c>
      <c r="R2461" s="12">
        <f t="shared" si="502"/>
        <v>2.16</v>
      </c>
      <c r="S2461" s="12">
        <f t="shared" si="503"/>
        <v>0</v>
      </c>
      <c r="T2461" s="12">
        <f t="shared" si="504"/>
        <v>0</v>
      </c>
      <c r="U2461" s="12">
        <f t="shared" si="505"/>
        <v>0</v>
      </c>
      <c r="V2461" s="13" t="str">
        <f t="shared" ca="1" si="506"/>
        <v>Greater Than 8 Weeks Old</v>
      </c>
    </row>
    <row r="2462" spans="1:22" x14ac:dyDescent="0.35">
      <c r="A2462" s="2" t="s">
        <v>59</v>
      </c>
      <c r="B2462" s="5">
        <v>43683</v>
      </c>
      <c r="C2462" s="5" t="s">
        <v>378</v>
      </c>
      <c r="D2462" s="5" t="s">
        <v>396</v>
      </c>
      <c r="E2462" s="6">
        <v>1</v>
      </c>
      <c r="F2462" s="3">
        <v>36</v>
      </c>
      <c r="G2462" s="3">
        <v>11.8</v>
      </c>
      <c r="H2462" s="8">
        <f t="shared" si="494"/>
        <v>11.8</v>
      </c>
      <c r="I2462" s="3">
        <v>24.2</v>
      </c>
      <c r="J2462" s="4">
        <v>0.67</v>
      </c>
      <c r="K2462" s="2" t="str">
        <f t="shared" si="495"/>
        <v>Tuesday</v>
      </c>
      <c r="L2462" s="5">
        <f t="shared" si="496"/>
        <v>43686</v>
      </c>
      <c r="M2462" s="2" t="str">
        <f t="shared" si="497"/>
        <v>Friday</v>
      </c>
      <c r="N2462" s="2" t="str">
        <f t="shared" si="498"/>
        <v>Friday</v>
      </c>
      <c r="O2462" s="12">
        <f t="shared" si="499"/>
        <v>1.8</v>
      </c>
      <c r="P2462" s="11" t="str">
        <f t="shared" si="500"/>
        <v>Low Cost per Unit</v>
      </c>
      <c r="Q2462" s="12">
        <f t="shared" si="501"/>
        <v>0</v>
      </c>
      <c r="R2462" s="12">
        <f t="shared" si="502"/>
        <v>0</v>
      </c>
      <c r="S2462" s="12">
        <f t="shared" si="503"/>
        <v>0</v>
      </c>
      <c r="T2462" s="12">
        <f t="shared" si="504"/>
        <v>0</v>
      </c>
      <c r="U2462" s="12">
        <f t="shared" si="505"/>
        <v>0</v>
      </c>
      <c r="V2462" s="13" t="str">
        <f t="shared" ca="1" si="506"/>
        <v>Greater Than 8 Weeks Old</v>
      </c>
    </row>
    <row r="2463" spans="1:22" x14ac:dyDescent="0.35">
      <c r="A2463" s="2" t="s">
        <v>59</v>
      </c>
      <c r="B2463" s="5">
        <v>43684</v>
      </c>
      <c r="C2463" s="5" t="s">
        <v>378</v>
      </c>
      <c r="D2463" s="5" t="s">
        <v>396</v>
      </c>
      <c r="E2463" s="6">
        <v>1</v>
      </c>
      <c r="F2463" s="3">
        <v>36</v>
      </c>
      <c r="G2463" s="3">
        <v>11.8</v>
      </c>
      <c r="H2463" s="8">
        <f t="shared" si="494"/>
        <v>11.8</v>
      </c>
      <c r="I2463" s="3">
        <v>24.2</v>
      </c>
      <c r="J2463" s="4">
        <v>0.67</v>
      </c>
      <c r="K2463" s="2" t="str">
        <f t="shared" si="495"/>
        <v>Wednesday</v>
      </c>
      <c r="L2463" s="5">
        <f t="shared" si="496"/>
        <v>43687</v>
      </c>
      <c r="M2463" s="2" t="str">
        <f t="shared" si="497"/>
        <v>Saturday</v>
      </c>
      <c r="N2463" s="2" t="str">
        <f t="shared" si="498"/>
        <v>Saturday</v>
      </c>
      <c r="O2463" s="12">
        <f t="shared" si="499"/>
        <v>0</v>
      </c>
      <c r="P2463" s="11" t="str">
        <f t="shared" si="500"/>
        <v>Low Cost per Unit</v>
      </c>
      <c r="Q2463" s="12">
        <f t="shared" si="501"/>
        <v>0</v>
      </c>
      <c r="R2463" s="12">
        <f t="shared" si="502"/>
        <v>0</v>
      </c>
      <c r="S2463" s="12">
        <f t="shared" si="503"/>
        <v>0</v>
      </c>
      <c r="T2463" s="12">
        <f t="shared" si="504"/>
        <v>0</v>
      </c>
      <c r="U2463" s="12">
        <f t="shared" si="505"/>
        <v>0</v>
      </c>
      <c r="V2463" s="13" t="str">
        <f t="shared" ca="1" si="506"/>
        <v>Greater Than 8 Weeks Old</v>
      </c>
    </row>
    <row r="2464" spans="1:22" x14ac:dyDescent="0.35">
      <c r="A2464" s="2" t="s">
        <v>59</v>
      </c>
      <c r="B2464" s="5">
        <v>43686</v>
      </c>
      <c r="C2464" s="5" t="s">
        <v>378</v>
      </c>
      <c r="D2464" s="5" t="s">
        <v>396</v>
      </c>
      <c r="E2464" s="6">
        <v>1</v>
      </c>
      <c r="F2464" s="3">
        <v>36</v>
      </c>
      <c r="G2464" s="3">
        <v>11.8</v>
      </c>
      <c r="H2464" s="8">
        <f t="shared" si="494"/>
        <v>11.8</v>
      </c>
      <c r="I2464" s="3">
        <v>24.2</v>
      </c>
      <c r="J2464" s="4">
        <v>0.67</v>
      </c>
      <c r="K2464" s="2" t="str">
        <f t="shared" si="495"/>
        <v>Friday</v>
      </c>
      <c r="L2464" s="5">
        <f t="shared" si="496"/>
        <v>43689</v>
      </c>
      <c r="M2464" s="2" t="str">
        <f t="shared" si="497"/>
        <v>Monday</v>
      </c>
      <c r="N2464" s="2" t="str">
        <f t="shared" si="498"/>
        <v>Monday</v>
      </c>
      <c r="O2464" s="12">
        <f t="shared" si="499"/>
        <v>0</v>
      </c>
      <c r="P2464" s="11" t="str">
        <f t="shared" si="500"/>
        <v>Low Cost per Unit</v>
      </c>
      <c r="Q2464" s="12">
        <f t="shared" si="501"/>
        <v>0</v>
      </c>
      <c r="R2464" s="12">
        <f t="shared" si="502"/>
        <v>0</v>
      </c>
      <c r="S2464" s="12">
        <f t="shared" si="503"/>
        <v>0</v>
      </c>
      <c r="T2464" s="12">
        <f t="shared" si="504"/>
        <v>0</v>
      </c>
      <c r="U2464" s="12">
        <f t="shared" si="505"/>
        <v>0</v>
      </c>
      <c r="V2464" s="13" t="str">
        <f t="shared" ca="1" si="506"/>
        <v>Greater Than 8 Weeks Old</v>
      </c>
    </row>
    <row r="2465" spans="1:22" x14ac:dyDescent="0.35">
      <c r="A2465" s="2" t="s">
        <v>59</v>
      </c>
      <c r="B2465" s="5">
        <v>43688</v>
      </c>
      <c r="C2465" s="5" t="s">
        <v>378</v>
      </c>
      <c r="D2465" s="5" t="s">
        <v>396</v>
      </c>
      <c r="E2465" s="6">
        <v>1</v>
      </c>
      <c r="F2465" s="3">
        <v>36</v>
      </c>
      <c r="G2465" s="3">
        <v>11.8</v>
      </c>
      <c r="H2465" s="8">
        <f t="shared" si="494"/>
        <v>11.8</v>
      </c>
      <c r="I2465" s="3">
        <v>24.2</v>
      </c>
      <c r="J2465" s="4">
        <v>0.67</v>
      </c>
      <c r="K2465" s="2" t="str">
        <f t="shared" si="495"/>
        <v>Sunday</v>
      </c>
      <c r="L2465" s="5">
        <f t="shared" si="496"/>
        <v>43691</v>
      </c>
      <c r="M2465" s="2" t="str">
        <f t="shared" si="497"/>
        <v>Wednesday</v>
      </c>
      <c r="N2465" s="2" t="str">
        <f t="shared" si="498"/>
        <v>Wednesday</v>
      </c>
      <c r="O2465" s="12">
        <f t="shared" si="499"/>
        <v>0</v>
      </c>
      <c r="P2465" s="11" t="str">
        <f t="shared" si="500"/>
        <v>Low Cost per Unit</v>
      </c>
      <c r="Q2465" s="12">
        <f t="shared" si="501"/>
        <v>0</v>
      </c>
      <c r="R2465" s="12">
        <f t="shared" si="502"/>
        <v>0</v>
      </c>
      <c r="S2465" s="12">
        <f t="shared" si="503"/>
        <v>0</v>
      </c>
      <c r="T2465" s="12">
        <f t="shared" si="504"/>
        <v>0</v>
      </c>
      <c r="U2465" s="12">
        <f t="shared" si="505"/>
        <v>0</v>
      </c>
      <c r="V2465" s="13" t="str">
        <f t="shared" ca="1" si="506"/>
        <v>Greater Than 8 Weeks Old</v>
      </c>
    </row>
    <row r="2466" spans="1:22" x14ac:dyDescent="0.35">
      <c r="A2466" s="2" t="s">
        <v>59</v>
      </c>
      <c r="B2466" s="5">
        <v>43693</v>
      </c>
      <c r="C2466" s="5" t="s">
        <v>378</v>
      </c>
      <c r="D2466" s="5" t="s">
        <v>396</v>
      </c>
      <c r="E2466" s="6">
        <v>3</v>
      </c>
      <c r="F2466" s="3">
        <v>108</v>
      </c>
      <c r="G2466" s="3">
        <v>35.4</v>
      </c>
      <c r="H2466" s="8">
        <f t="shared" si="494"/>
        <v>11.799999999999999</v>
      </c>
      <c r="I2466" s="3">
        <v>72.599999999999994</v>
      </c>
      <c r="J2466" s="4">
        <v>0.67</v>
      </c>
      <c r="K2466" s="2" t="str">
        <f t="shared" si="495"/>
        <v>Friday</v>
      </c>
      <c r="L2466" s="5">
        <f t="shared" si="496"/>
        <v>43696</v>
      </c>
      <c r="M2466" s="2" t="str">
        <f t="shared" si="497"/>
        <v>Monday</v>
      </c>
      <c r="N2466" s="2" t="str">
        <f t="shared" si="498"/>
        <v>Monday</v>
      </c>
      <c r="O2466" s="12">
        <f t="shared" si="499"/>
        <v>0</v>
      </c>
      <c r="P2466" s="11" t="str">
        <f t="shared" si="500"/>
        <v>Low Cost per Unit</v>
      </c>
      <c r="Q2466" s="12">
        <f t="shared" si="501"/>
        <v>0</v>
      </c>
      <c r="R2466" s="12">
        <f t="shared" si="502"/>
        <v>3.2399999999999998</v>
      </c>
      <c r="S2466" s="12">
        <f t="shared" si="503"/>
        <v>0</v>
      </c>
      <c r="T2466" s="12">
        <f t="shared" si="504"/>
        <v>0</v>
      </c>
      <c r="U2466" s="12">
        <f t="shared" si="505"/>
        <v>0</v>
      </c>
      <c r="V2466" s="13" t="str">
        <f t="shared" ca="1" si="506"/>
        <v>Greater Than 8 Weeks Old</v>
      </c>
    </row>
    <row r="2467" spans="1:22" x14ac:dyDescent="0.35">
      <c r="A2467" s="2" t="s">
        <v>59</v>
      </c>
      <c r="B2467" s="5">
        <v>43694</v>
      </c>
      <c r="C2467" s="5" t="s">
        <v>378</v>
      </c>
      <c r="D2467" s="5" t="s">
        <v>396</v>
      </c>
      <c r="E2467" s="6">
        <v>1</v>
      </c>
      <c r="F2467" s="3">
        <v>36</v>
      </c>
      <c r="G2467" s="3">
        <v>11.8</v>
      </c>
      <c r="H2467" s="8">
        <f t="shared" si="494"/>
        <v>11.8</v>
      </c>
      <c r="I2467" s="3">
        <v>24.2</v>
      </c>
      <c r="J2467" s="4">
        <v>0.67</v>
      </c>
      <c r="K2467" s="2" t="str">
        <f t="shared" si="495"/>
        <v>Saturday</v>
      </c>
      <c r="L2467" s="5">
        <f t="shared" si="496"/>
        <v>43697</v>
      </c>
      <c r="M2467" s="2" t="str">
        <f t="shared" si="497"/>
        <v>Tuesday</v>
      </c>
      <c r="N2467" s="2" t="str">
        <f t="shared" si="498"/>
        <v>Tuesday</v>
      </c>
      <c r="O2467" s="12">
        <f t="shared" si="499"/>
        <v>0</v>
      </c>
      <c r="P2467" s="11" t="str">
        <f t="shared" si="500"/>
        <v>Low Cost per Unit</v>
      </c>
      <c r="Q2467" s="12">
        <f t="shared" si="501"/>
        <v>0</v>
      </c>
      <c r="R2467" s="12">
        <f t="shared" si="502"/>
        <v>0</v>
      </c>
      <c r="S2467" s="12">
        <f t="shared" si="503"/>
        <v>0</v>
      </c>
      <c r="T2467" s="12">
        <f t="shared" si="504"/>
        <v>0</v>
      </c>
      <c r="U2467" s="12">
        <f t="shared" si="505"/>
        <v>0</v>
      </c>
      <c r="V2467" s="13" t="str">
        <f t="shared" ca="1" si="506"/>
        <v>Greater Than 8 Weeks Old</v>
      </c>
    </row>
    <row r="2468" spans="1:22" x14ac:dyDescent="0.35">
      <c r="A2468" s="2" t="s">
        <v>59</v>
      </c>
      <c r="B2468" s="5">
        <v>43695</v>
      </c>
      <c r="C2468" s="5" t="s">
        <v>378</v>
      </c>
      <c r="D2468" s="5" t="s">
        <v>396</v>
      </c>
      <c r="E2468" s="6">
        <v>3</v>
      </c>
      <c r="F2468" s="3">
        <v>108</v>
      </c>
      <c r="G2468" s="3">
        <v>35.4</v>
      </c>
      <c r="H2468" s="8">
        <f t="shared" si="494"/>
        <v>11.799999999999999</v>
      </c>
      <c r="I2468" s="3">
        <v>72.599999999999994</v>
      </c>
      <c r="J2468" s="4">
        <v>0.67</v>
      </c>
      <c r="K2468" s="2" t="str">
        <f t="shared" si="495"/>
        <v>Sunday</v>
      </c>
      <c r="L2468" s="5">
        <f t="shared" si="496"/>
        <v>43698</v>
      </c>
      <c r="M2468" s="2" t="str">
        <f t="shared" si="497"/>
        <v>Wednesday</v>
      </c>
      <c r="N2468" s="2" t="str">
        <f t="shared" si="498"/>
        <v>Wednesday</v>
      </c>
      <c r="O2468" s="12">
        <f t="shared" si="499"/>
        <v>0</v>
      </c>
      <c r="P2468" s="11" t="str">
        <f t="shared" si="500"/>
        <v>Low Cost per Unit</v>
      </c>
      <c r="Q2468" s="12">
        <f t="shared" si="501"/>
        <v>0</v>
      </c>
      <c r="R2468" s="12">
        <f t="shared" si="502"/>
        <v>3.2399999999999998</v>
      </c>
      <c r="S2468" s="12">
        <f t="shared" si="503"/>
        <v>0</v>
      </c>
      <c r="T2468" s="12">
        <f t="shared" si="504"/>
        <v>0</v>
      </c>
      <c r="U2468" s="12">
        <f t="shared" si="505"/>
        <v>0</v>
      </c>
      <c r="V2468" s="13" t="str">
        <f t="shared" ca="1" si="506"/>
        <v>Greater Than 8 Weeks Old</v>
      </c>
    </row>
    <row r="2469" spans="1:22" x14ac:dyDescent="0.35">
      <c r="A2469" s="2" t="s">
        <v>59</v>
      </c>
      <c r="B2469" s="5">
        <v>43699</v>
      </c>
      <c r="C2469" s="5" t="s">
        <v>378</v>
      </c>
      <c r="D2469" s="5" t="s">
        <v>396</v>
      </c>
      <c r="E2469" s="6">
        <v>1</v>
      </c>
      <c r="F2469" s="3">
        <v>36</v>
      </c>
      <c r="G2469" s="3">
        <v>11.8</v>
      </c>
      <c r="H2469" s="8">
        <f t="shared" si="494"/>
        <v>11.8</v>
      </c>
      <c r="I2469" s="3">
        <v>24.2</v>
      </c>
      <c r="J2469" s="4">
        <v>0.67</v>
      </c>
      <c r="K2469" s="2" t="str">
        <f t="shared" si="495"/>
        <v>Thursday</v>
      </c>
      <c r="L2469" s="5">
        <f t="shared" si="496"/>
        <v>43702</v>
      </c>
      <c r="M2469" s="2" t="str">
        <f t="shared" si="497"/>
        <v>Sunday</v>
      </c>
      <c r="N2469" s="2" t="str">
        <f t="shared" si="498"/>
        <v>Monday</v>
      </c>
      <c r="O2469" s="12">
        <f t="shared" si="499"/>
        <v>0</v>
      </c>
      <c r="P2469" s="11" t="str">
        <f t="shared" si="500"/>
        <v>Low Cost per Unit</v>
      </c>
      <c r="Q2469" s="12">
        <f t="shared" si="501"/>
        <v>0</v>
      </c>
      <c r="R2469" s="12">
        <f t="shared" si="502"/>
        <v>0</v>
      </c>
      <c r="S2469" s="12">
        <f t="shared" si="503"/>
        <v>0</v>
      </c>
      <c r="T2469" s="12">
        <f t="shared" si="504"/>
        <v>0</v>
      </c>
      <c r="U2469" s="12">
        <f t="shared" si="505"/>
        <v>0</v>
      </c>
      <c r="V2469" s="13" t="str">
        <f t="shared" ca="1" si="506"/>
        <v>Greater Than 8 Weeks Old</v>
      </c>
    </row>
    <row r="2470" spans="1:22" x14ac:dyDescent="0.35">
      <c r="A2470" s="2" t="s">
        <v>59</v>
      </c>
      <c r="B2470" s="5">
        <v>43700</v>
      </c>
      <c r="C2470" s="5" t="s">
        <v>378</v>
      </c>
      <c r="D2470" s="5" t="s">
        <v>396</v>
      </c>
      <c r="E2470" s="6">
        <v>1</v>
      </c>
      <c r="F2470" s="3">
        <v>36</v>
      </c>
      <c r="G2470" s="3">
        <v>11.8</v>
      </c>
      <c r="H2470" s="8">
        <f t="shared" si="494"/>
        <v>11.8</v>
      </c>
      <c r="I2470" s="3">
        <v>24.2</v>
      </c>
      <c r="J2470" s="4">
        <v>0.67</v>
      </c>
      <c r="K2470" s="2" t="str">
        <f t="shared" si="495"/>
        <v>Friday</v>
      </c>
      <c r="L2470" s="5">
        <f t="shared" si="496"/>
        <v>43703</v>
      </c>
      <c r="M2470" s="2" t="str">
        <f t="shared" si="497"/>
        <v>Monday</v>
      </c>
      <c r="N2470" s="2" t="str">
        <f t="shared" si="498"/>
        <v>Monday</v>
      </c>
      <c r="O2470" s="12">
        <f t="shared" si="499"/>
        <v>0</v>
      </c>
      <c r="P2470" s="11" t="str">
        <f t="shared" si="500"/>
        <v>Low Cost per Unit</v>
      </c>
      <c r="Q2470" s="12">
        <f t="shared" si="501"/>
        <v>0</v>
      </c>
      <c r="R2470" s="12">
        <f t="shared" si="502"/>
        <v>0</v>
      </c>
      <c r="S2470" s="12">
        <f t="shared" si="503"/>
        <v>0</v>
      </c>
      <c r="T2470" s="12">
        <f t="shared" si="504"/>
        <v>0</v>
      </c>
      <c r="U2470" s="12">
        <f t="shared" si="505"/>
        <v>0</v>
      </c>
      <c r="V2470" s="13" t="str">
        <f t="shared" ca="1" si="506"/>
        <v>Greater Than 8 Weeks Old</v>
      </c>
    </row>
    <row r="2471" spans="1:22" x14ac:dyDescent="0.35">
      <c r="A2471" s="2" t="s">
        <v>59</v>
      </c>
      <c r="B2471" s="5">
        <v>43702</v>
      </c>
      <c r="C2471" s="5" t="s">
        <v>378</v>
      </c>
      <c r="D2471" s="5" t="s">
        <v>396</v>
      </c>
      <c r="E2471" s="6">
        <v>3</v>
      </c>
      <c r="F2471" s="3">
        <v>108</v>
      </c>
      <c r="G2471" s="3">
        <v>35.4</v>
      </c>
      <c r="H2471" s="8">
        <f t="shared" si="494"/>
        <v>11.799999999999999</v>
      </c>
      <c r="I2471" s="3">
        <v>72.599999999999994</v>
      </c>
      <c r="J2471" s="4">
        <v>0.67</v>
      </c>
      <c r="K2471" s="2" t="str">
        <f t="shared" si="495"/>
        <v>Sunday</v>
      </c>
      <c r="L2471" s="5">
        <f t="shared" si="496"/>
        <v>43705</v>
      </c>
      <c r="M2471" s="2" t="str">
        <f t="shared" si="497"/>
        <v>Wednesday</v>
      </c>
      <c r="N2471" s="2" t="str">
        <f t="shared" si="498"/>
        <v>Wednesday</v>
      </c>
      <c r="O2471" s="12">
        <f t="shared" si="499"/>
        <v>0</v>
      </c>
      <c r="P2471" s="11" t="str">
        <f t="shared" si="500"/>
        <v>Low Cost per Unit</v>
      </c>
      <c r="Q2471" s="12">
        <f t="shared" si="501"/>
        <v>0</v>
      </c>
      <c r="R2471" s="12">
        <f t="shared" si="502"/>
        <v>3.2399999999999998</v>
      </c>
      <c r="S2471" s="12">
        <f t="shared" si="503"/>
        <v>0</v>
      </c>
      <c r="T2471" s="12">
        <f t="shared" si="504"/>
        <v>0</v>
      </c>
      <c r="U2471" s="12">
        <f t="shared" si="505"/>
        <v>0</v>
      </c>
      <c r="V2471" s="13" t="str">
        <f t="shared" ca="1" si="506"/>
        <v>Greater Than 8 Weeks Old</v>
      </c>
    </row>
    <row r="2472" spans="1:22" x14ac:dyDescent="0.35">
      <c r="A2472" s="2" t="s">
        <v>59</v>
      </c>
      <c r="B2472" s="5">
        <v>43706</v>
      </c>
      <c r="C2472" s="5" t="s">
        <v>378</v>
      </c>
      <c r="D2472" s="5" t="s">
        <v>396</v>
      </c>
      <c r="E2472" s="6">
        <v>1</v>
      </c>
      <c r="F2472" s="3">
        <v>36</v>
      </c>
      <c r="G2472" s="3">
        <v>11.8</v>
      </c>
      <c r="H2472" s="8">
        <f t="shared" si="494"/>
        <v>11.8</v>
      </c>
      <c r="I2472" s="3">
        <v>24.2</v>
      </c>
      <c r="J2472" s="4">
        <v>0.67</v>
      </c>
      <c r="K2472" s="2" t="str">
        <f t="shared" si="495"/>
        <v>Thursday</v>
      </c>
      <c r="L2472" s="5">
        <f t="shared" si="496"/>
        <v>43709</v>
      </c>
      <c r="M2472" s="2" t="str">
        <f t="shared" si="497"/>
        <v>Sunday</v>
      </c>
      <c r="N2472" s="2" t="str">
        <f t="shared" si="498"/>
        <v>Monday</v>
      </c>
      <c r="O2472" s="12">
        <f t="shared" si="499"/>
        <v>0</v>
      </c>
      <c r="P2472" s="11" t="str">
        <f t="shared" si="500"/>
        <v>Low Cost per Unit</v>
      </c>
      <c r="Q2472" s="12">
        <f t="shared" si="501"/>
        <v>0</v>
      </c>
      <c r="R2472" s="12">
        <f t="shared" si="502"/>
        <v>0</v>
      </c>
      <c r="S2472" s="12">
        <f t="shared" si="503"/>
        <v>0</v>
      </c>
      <c r="T2472" s="12">
        <f t="shared" si="504"/>
        <v>0</v>
      </c>
      <c r="U2472" s="12">
        <f t="shared" si="505"/>
        <v>0</v>
      </c>
      <c r="V2472" s="13" t="str">
        <f t="shared" ca="1" si="506"/>
        <v>Greater Than 8 Weeks Old</v>
      </c>
    </row>
    <row r="2473" spans="1:22" x14ac:dyDescent="0.35">
      <c r="A2473" s="2" t="s">
        <v>196</v>
      </c>
      <c r="B2473" s="5">
        <v>43691</v>
      </c>
      <c r="C2473" s="5" t="s">
        <v>378</v>
      </c>
      <c r="D2473" s="5" t="s">
        <v>397</v>
      </c>
      <c r="E2473" s="6">
        <v>2</v>
      </c>
      <c r="F2473" s="3">
        <v>44</v>
      </c>
      <c r="G2473" s="3">
        <v>9.32</v>
      </c>
      <c r="H2473" s="8">
        <f t="shared" si="494"/>
        <v>4.66</v>
      </c>
      <c r="I2473" s="3">
        <v>34.68</v>
      </c>
      <c r="J2473" s="4">
        <v>0.79</v>
      </c>
      <c r="K2473" s="2" t="str">
        <f t="shared" si="495"/>
        <v>Wednesday</v>
      </c>
      <c r="L2473" s="5">
        <f t="shared" si="496"/>
        <v>43694</v>
      </c>
      <c r="M2473" s="2" t="str">
        <f t="shared" si="497"/>
        <v>Saturday</v>
      </c>
      <c r="N2473" s="2" t="str">
        <f t="shared" si="498"/>
        <v>Saturday</v>
      </c>
      <c r="O2473" s="12">
        <f t="shared" si="499"/>
        <v>0</v>
      </c>
      <c r="P2473" s="11" t="str">
        <f t="shared" si="500"/>
        <v>Low Cost per Unit</v>
      </c>
      <c r="Q2473" s="12">
        <f t="shared" si="501"/>
        <v>0</v>
      </c>
      <c r="R2473" s="12">
        <f t="shared" si="502"/>
        <v>1.3199999999999998</v>
      </c>
      <c r="S2473" s="12">
        <f t="shared" si="503"/>
        <v>0</v>
      </c>
      <c r="T2473" s="12">
        <f t="shared" si="504"/>
        <v>0</v>
      </c>
      <c r="U2473" s="12">
        <f t="shared" si="505"/>
        <v>0</v>
      </c>
      <c r="V2473" s="13" t="str">
        <f t="shared" ca="1" si="506"/>
        <v>Greater Than 8 Weeks Old</v>
      </c>
    </row>
    <row r="2474" spans="1:22" x14ac:dyDescent="0.35">
      <c r="A2474" s="2" t="s">
        <v>196</v>
      </c>
      <c r="B2474" s="5">
        <v>43694</v>
      </c>
      <c r="C2474" s="5" t="s">
        <v>378</v>
      </c>
      <c r="D2474" s="5" t="s">
        <v>397</v>
      </c>
      <c r="E2474" s="6">
        <v>2</v>
      </c>
      <c r="F2474" s="3">
        <v>44</v>
      </c>
      <c r="G2474" s="3">
        <v>9.32</v>
      </c>
      <c r="H2474" s="8">
        <f t="shared" si="494"/>
        <v>4.66</v>
      </c>
      <c r="I2474" s="3">
        <v>34.68</v>
      </c>
      <c r="J2474" s="4">
        <v>0.79</v>
      </c>
      <c r="K2474" s="2" t="str">
        <f t="shared" si="495"/>
        <v>Saturday</v>
      </c>
      <c r="L2474" s="5">
        <f t="shared" si="496"/>
        <v>43697</v>
      </c>
      <c r="M2474" s="2" t="str">
        <f t="shared" si="497"/>
        <v>Tuesday</v>
      </c>
      <c r="N2474" s="2" t="str">
        <f t="shared" si="498"/>
        <v>Tuesday</v>
      </c>
      <c r="O2474" s="12">
        <f t="shared" si="499"/>
        <v>0</v>
      </c>
      <c r="P2474" s="11" t="str">
        <f t="shared" si="500"/>
        <v>Low Cost per Unit</v>
      </c>
      <c r="Q2474" s="12">
        <f t="shared" si="501"/>
        <v>0</v>
      </c>
      <c r="R2474" s="12">
        <f t="shared" si="502"/>
        <v>1.3199999999999998</v>
      </c>
      <c r="S2474" s="12">
        <f t="shared" si="503"/>
        <v>0</v>
      </c>
      <c r="T2474" s="12">
        <f t="shared" si="504"/>
        <v>0</v>
      </c>
      <c r="U2474" s="12">
        <f t="shared" si="505"/>
        <v>0</v>
      </c>
      <c r="V2474" s="13" t="str">
        <f t="shared" ca="1" si="506"/>
        <v>Greater Than 8 Weeks Old</v>
      </c>
    </row>
    <row r="2475" spans="1:22" x14ac:dyDescent="0.35">
      <c r="A2475" s="2" t="s">
        <v>196</v>
      </c>
      <c r="B2475" s="5">
        <v>43695</v>
      </c>
      <c r="C2475" s="5" t="s">
        <v>378</v>
      </c>
      <c r="D2475" s="5" t="s">
        <v>397</v>
      </c>
      <c r="E2475" s="6">
        <v>2</v>
      </c>
      <c r="F2475" s="3">
        <v>44</v>
      </c>
      <c r="G2475" s="3">
        <v>9.32</v>
      </c>
      <c r="H2475" s="8">
        <f t="shared" si="494"/>
        <v>4.66</v>
      </c>
      <c r="I2475" s="3">
        <v>34.68</v>
      </c>
      <c r="J2475" s="4">
        <v>0.79</v>
      </c>
      <c r="K2475" s="2" t="str">
        <f t="shared" si="495"/>
        <v>Sunday</v>
      </c>
      <c r="L2475" s="5">
        <f t="shared" si="496"/>
        <v>43698</v>
      </c>
      <c r="M2475" s="2" t="str">
        <f t="shared" si="497"/>
        <v>Wednesday</v>
      </c>
      <c r="N2475" s="2" t="str">
        <f t="shared" si="498"/>
        <v>Wednesday</v>
      </c>
      <c r="O2475" s="12">
        <f t="shared" si="499"/>
        <v>0</v>
      </c>
      <c r="P2475" s="11" t="str">
        <f t="shared" si="500"/>
        <v>Low Cost per Unit</v>
      </c>
      <c r="Q2475" s="12">
        <f t="shared" si="501"/>
        <v>0</v>
      </c>
      <c r="R2475" s="12">
        <f t="shared" si="502"/>
        <v>1.3199999999999998</v>
      </c>
      <c r="S2475" s="12">
        <f t="shared" si="503"/>
        <v>0</v>
      </c>
      <c r="T2475" s="12">
        <f t="shared" si="504"/>
        <v>0</v>
      </c>
      <c r="U2475" s="12">
        <f t="shared" si="505"/>
        <v>0</v>
      </c>
      <c r="V2475" s="13" t="str">
        <f t="shared" ca="1" si="506"/>
        <v>Greater Than 8 Weeks Old</v>
      </c>
    </row>
    <row r="2476" spans="1:22" x14ac:dyDescent="0.35">
      <c r="A2476" s="2" t="s">
        <v>196</v>
      </c>
      <c r="B2476" s="5">
        <v>43696</v>
      </c>
      <c r="C2476" s="5" t="s">
        <v>378</v>
      </c>
      <c r="D2476" s="5" t="s">
        <v>397</v>
      </c>
      <c r="E2476" s="6">
        <v>2</v>
      </c>
      <c r="F2476" s="3">
        <v>44</v>
      </c>
      <c r="G2476" s="3">
        <v>9.32</v>
      </c>
      <c r="H2476" s="8">
        <f t="shared" si="494"/>
        <v>4.66</v>
      </c>
      <c r="I2476" s="3">
        <v>34.68</v>
      </c>
      <c r="J2476" s="4">
        <v>0.79</v>
      </c>
      <c r="K2476" s="2" t="str">
        <f t="shared" si="495"/>
        <v>Monday</v>
      </c>
      <c r="L2476" s="5">
        <f t="shared" si="496"/>
        <v>43699</v>
      </c>
      <c r="M2476" s="2" t="str">
        <f t="shared" si="497"/>
        <v>Thursday</v>
      </c>
      <c r="N2476" s="2" t="str">
        <f t="shared" si="498"/>
        <v>Thursday</v>
      </c>
      <c r="O2476" s="12">
        <f t="shared" si="499"/>
        <v>0</v>
      </c>
      <c r="P2476" s="11" t="str">
        <f t="shared" si="500"/>
        <v>Low Cost per Unit</v>
      </c>
      <c r="Q2476" s="12">
        <f t="shared" si="501"/>
        <v>0</v>
      </c>
      <c r="R2476" s="12">
        <f t="shared" si="502"/>
        <v>1.3199999999999998</v>
      </c>
      <c r="S2476" s="12">
        <f t="shared" si="503"/>
        <v>0</v>
      </c>
      <c r="T2476" s="12">
        <f t="shared" si="504"/>
        <v>0</v>
      </c>
      <c r="U2476" s="12">
        <f t="shared" si="505"/>
        <v>0</v>
      </c>
      <c r="V2476" s="13" t="str">
        <f t="shared" ca="1" si="506"/>
        <v>Greater Than 8 Weeks Old</v>
      </c>
    </row>
    <row r="2477" spans="1:22" x14ac:dyDescent="0.35">
      <c r="A2477" s="2" t="s">
        <v>196</v>
      </c>
      <c r="B2477" s="5">
        <v>43697</v>
      </c>
      <c r="C2477" s="5" t="s">
        <v>378</v>
      </c>
      <c r="D2477" s="5" t="s">
        <v>397</v>
      </c>
      <c r="E2477" s="6">
        <v>1</v>
      </c>
      <c r="F2477" s="3">
        <v>22</v>
      </c>
      <c r="G2477" s="3">
        <v>4.66</v>
      </c>
      <c r="H2477" s="8">
        <f t="shared" si="494"/>
        <v>4.66</v>
      </c>
      <c r="I2477" s="3">
        <v>17.34</v>
      </c>
      <c r="J2477" s="4">
        <v>0.79</v>
      </c>
      <c r="K2477" s="2" t="str">
        <f t="shared" si="495"/>
        <v>Tuesday</v>
      </c>
      <c r="L2477" s="5">
        <f t="shared" si="496"/>
        <v>43700</v>
      </c>
      <c r="M2477" s="2" t="str">
        <f t="shared" si="497"/>
        <v>Friday</v>
      </c>
      <c r="N2477" s="2" t="str">
        <f t="shared" si="498"/>
        <v>Friday</v>
      </c>
      <c r="O2477" s="12">
        <f t="shared" si="499"/>
        <v>1.1000000000000001</v>
      </c>
      <c r="P2477" s="11" t="str">
        <f t="shared" si="500"/>
        <v>Low Cost per Unit</v>
      </c>
      <c r="Q2477" s="12">
        <f t="shared" si="501"/>
        <v>0</v>
      </c>
      <c r="R2477" s="12">
        <f t="shared" si="502"/>
        <v>0</v>
      </c>
      <c r="S2477" s="12">
        <f t="shared" si="503"/>
        <v>0</v>
      </c>
      <c r="T2477" s="12">
        <f t="shared" si="504"/>
        <v>0</v>
      </c>
      <c r="U2477" s="12">
        <f t="shared" si="505"/>
        <v>0</v>
      </c>
      <c r="V2477" s="13" t="str">
        <f t="shared" ca="1" si="506"/>
        <v>Greater Than 8 Weeks Old</v>
      </c>
    </row>
    <row r="2478" spans="1:22" x14ac:dyDescent="0.35">
      <c r="A2478" s="2" t="s">
        <v>196</v>
      </c>
      <c r="B2478" s="5">
        <v>43698</v>
      </c>
      <c r="C2478" s="5" t="s">
        <v>378</v>
      </c>
      <c r="D2478" s="5" t="s">
        <v>397</v>
      </c>
      <c r="E2478" s="6">
        <v>1</v>
      </c>
      <c r="F2478" s="3">
        <v>22</v>
      </c>
      <c r="G2478" s="3">
        <v>4.66</v>
      </c>
      <c r="H2478" s="8">
        <f t="shared" si="494"/>
        <v>4.66</v>
      </c>
      <c r="I2478" s="3">
        <v>17.34</v>
      </c>
      <c r="J2478" s="4">
        <v>0.79</v>
      </c>
      <c r="K2478" s="2" t="str">
        <f t="shared" si="495"/>
        <v>Wednesday</v>
      </c>
      <c r="L2478" s="5">
        <f t="shared" si="496"/>
        <v>43701</v>
      </c>
      <c r="M2478" s="2" t="str">
        <f t="shared" si="497"/>
        <v>Saturday</v>
      </c>
      <c r="N2478" s="2" t="str">
        <f t="shared" si="498"/>
        <v>Saturday</v>
      </c>
      <c r="O2478" s="12">
        <f t="shared" si="499"/>
        <v>0</v>
      </c>
      <c r="P2478" s="11" t="str">
        <f t="shared" si="500"/>
        <v>Low Cost per Unit</v>
      </c>
      <c r="Q2478" s="12">
        <f t="shared" si="501"/>
        <v>0</v>
      </c>
      <c r="R2478" s="12">
        <f t="shared" si="502"/>
        <v>0</v>
      </c>
      <c r="S2478" s="12">
        <f t="shared" si="503"/>
        <v>0</v>
      </c>
      <c r="T2478" s="12">
        <f t="shared" si="504"/>
        <v>0</v>
      </c>
      <c r="U2478" s="12">
        <f t="shared" si="505"/>
        <v>0</v>
      </c>
      <c r="V2478" s="13" t="str">
        <f t="shared" ca="1" si="506"/>
        <v>Greater Than 8 Weeks Old</v>
      </c>
    </row>
    <row r="2479" spans="1:22" x14ac:dyDescent="0.35">
      <c r="A2479" s="2" t="s">
        <v>196</v>
      </c>
      <c r="B2479" s="5">
        <v>43700</v>
      </c>
      <c r="C2479" s="5" t="s">
        <v>378</v>
      </c>
      <c r="D2479" s="5" t="s">
        <v>397</v>
      </c>
      <c r="E2479" s="6">
        <v>1</v>
      </c>
      <c r="F2479" s="3">
        <v>22</v>
      </c>
      <c r="G2479" s="3">
        <v>4.66</v>
      </c>
      <c r="H2479" s="8">
        <f t="shared" si="494"/>
        <v>4.66</v>
      </c>
      <c r="I2479" s="3">
        <v>17.34</v>
      </c>
      <c r="J2479" s="4">
        <v>0.79</v>
      </c>
      <c r="K2479" s="2" t="str">
        <f t="shared" si="495"/>
        <v>Friday</v>
      </c>
      <c r="L2479" s="5">
        <f t="shared" si="496"/>
        <v>43703</v>
      </c>
      <c r="M2479" s="2" t="str">
        <f t="shared" si="497"/>
        <v>Monday</v>
      </c>
      <c r="N2479" s="2" t="str">
        <f t="shared" si="498"/>
        <v>Monday</v>
      </c>
      <c r="O2479" s="12">
        <f t="shared" si="499"/>
        <v>0</v>
      </c>
      <c r="P2479" s="11" t="str">
        <f t="shared" si="500"/>
        <v>Low Cost per Unit</v>
      </c>
      <c r="Q2479" s="12">
        <f t="shared" si="501"/>
        <v>0</v>
      </c>
      <c r="R2479" s="12">
        <f t="shared" si="502"/>
        <v>0</v>
      </c>
      <c r="S2479" s="12">
        <f t="shared" si="503"/>
        <v>0</v>
      </c>
      <c r="T2479" s="12">
        <f t="shared" si="504"/>
        <v>0</v>
      </c>
      <c r="U2479" s="12">
        <f t="shared" si="505"/>
        <v>0</v>
      </c>
      <c r="V2479" s="13" t="str">
        <f t="shared" ca="1" si="506"/>
        <v>Greater Than 8 Weeks Old</v>
      </c>
    </row>
    <row r="2480" spans="1:22" x14ac:dyDescent="0.35">
      <c r="A2480" s="2" t="s">
        <v>196</v>
      </c>
      <c r="B2480" s="5">
        <v>43702</v>
      </c>
      <c r="C2480" s="5" t="s">
        <v>378</v>
      </c>
      <c r="D2480" s="5" t="s">
        <v>397</v>
      </c>
      <c r="E2480" s="6">
        <v>2</v>
      </c>
      <c r="F2480" s="3">
        <v>44</v>
      </c>
      <c r="G2480" s="3">
        <v>9.32</v>
      </c>
      <c r="H2480" s="8">
        <f t="shared" si="494"/>
        <v>4.66</v>
      </c>
      <c r="I2480" s="3">
        <v>34.68</v>
      </c>
      <c r="J2480" s="4">
        <v>0.79</v>
      </c>
      <c r="K2480" s="2" t="str">
        <f t="shared" si="495"/>
        <v>Sunday</v>
      </c>
      <c r="L2480" s="5">
        <f t="shared" si="496"/>
        <v>43705</v>
      </c>
      <c r="M2480" s="2" t="str">
        <f t="shared" si="497"/>
        <v>Wednesday</v>
      </c>
      <c r="N2480" s="2" t="str">
        <f t="shared" si="498"/>
        <v>Wednesday</v>
      </c>
      <c r="O2480" s="12">
        <f t="shared" si="499"/>
        <v>0</v>
      </c>
      <c r="P2480" s="11" t="str">
        <f t="shared" si="500"/>
        <v>Low Cost per Unit</v>
      </c>
      <c r="Q2480" s="12">
        <f t="shared" si="501"/>
        <v>0</v>
      </c>
      <c r="R2480" s="12">
        <f t="shared" si="502"/>
        <v>1.3199999999999998</v>
      </c>
      <c r="S2480" s="12">
        <f t="shared" si="503"/>
        <v>0</v>
      </c>
      <c r="T2480" s="12">
        <f t="shared" si="504"/>
        <v>0</v>
      </c>
      <c r="U2480" s="12">
        <f t="shared" si="505"/>
        <v>0</v>
      </c>
      <c r="V2480" s="13" t="str">
        <f t="shared" ca="1" si="506"/>
        <v>Greater Than 8 Weeks Old</v>
      </c>
    </row>
    <row r="2481" spans="1:22" x14ac:dyDescent="0.35">
      <c r="A2481" s="2" t="s">
        <v>196</v>
      </c>
      <c r="B2481" s="5">
        <v>43703</v>
      </c>
      <c r="C2481" s="5" t="s">
        <v>378</v>
      </c>
      <c r="D2481" s="5" t="s">
        <v>397</v>
      </c>
      <c r="E2481" s="6">
        <v>3</v>
      </c>
      <c r="F2481" s="3">
        <v>66</v>
      </c>
      <c r="G2481" s="3">
        <v>13.98</v>
      </c>
      <c r="H2481" s="8">
        <f t="shared" si="494"/>
        <v>4.66</v>
      </c>
      <c r="I2481" s="3">
        <v>52.02</v>
      </c>
      <c r="J2481" s="4">
        <v>0.79</v>
      </c>
      <c r="K2481" s="2" t="str">
        <f t="shared" si="495"/>
        <v>Monday</v>
      </c>
      <c r="L2481" s="5">
        <f t="shared" si="496"/>
        <v>43706</v>
      </c>
      <c r="M2481" s="2" t="str">
        <f t="shared" si="497"/>
        <v>Thursday</v>
      </c>
      <c r="N2481" s="2" t="str">
        <f t="shared" si="498"/>
        <v>Thursday</v>
      </c>
      <c r="O2481" s="12">
        <f t="shared" si="499"/>
        <v>0</v>
      </c>
      <c r="P2481" s="11" t="str">
        <f t="shared" si="500"/>
        <v>Low Cost per Unit</v>
      </c>
      <c r="Q2481" s="12">
        <f t="shared" si="501"/>
        <v>0</v>
      </c>
      <c r="R2481" s="12">
        <f t="shared" si="502"/>
        <v>1.98</v>
      </c>
      <c r="S2481" s="12">
        <f t="shared" si="503"/>
        <v>0</v>
      </c>
      <c r="T2481" s="12">
        <f t="shared" si="504"/>
        <v>0</v>
      </c>
      <c r="U2481" s="12">
        <f t="shared" si="505"/>
        <v>0</v>
      </c>
      <c r="V2481" s="13" t="str">
        <f t="shared" ca="1" si="506"/>
        <v>Greater Than 8 Weeks Old</v>
      </c>
    </row>
    <row r="2482" spans="1:22" x14ac:dyDescent="0.35">
      <c r="A2482" s="2" t="s">
        <v>196</v>
      </c>
      <c r="B2482" s="5">
        <v>43705</v>
      </c>
      <c r="C2482" s="5" t="s">
        <v>378</v>
      </c>
      <c r="D2482" s="5" t="s">
        <v>397</v>
      </c>
      <c r="E2482" s="6">
        <v>2</v>
      </c>
      <c r="F2482" s="3">
        <v>44</v>
      </c>
      <c r="G2482" s="3">
        <v>9.32</v>
      </c>
      <c r="H2482" s="8">
        <f t="shared" si="494"/>
        <v>4.66</v>
      </c>
      <c r="I2482" s="3">
        <v>34.68</v>
      </c>
      <c r="J2482" s="4">
        <v>0.79</v>
      </c>
      <c r="K2482" s="2" t="str">
        <f t="shared" si="495"/>
        <v>Wednesday</v>
      </c>
      <c r="L2482" s="5">
        <f t="shared" si="496"/>
        <v>43708</v>
      </c>
      <c r="M2482" s="2" t="str">
        <f t="shared" si="497"/>
        <v>Saturday</v>
      </c>
      <c r="N2482" s="2" t="str">
        <f t="shared" si="498"/>
        <v>Saturday</v>
      </c>
      <c r="O2482" s="12">
        <f t="shared" si="499"/>
        <v>0</v>
      </c>
      <c r="P2482" s="11" t="str">
        <f t="shared" si="500"/>
        <v>Low Cost per Unit</v>
      </c>
      <c r="Q2482" s="12">
        <f t="shared" si="501"/>
        <v>0</v>
      </c>
      <c r="R2482" s="12">
        <f t="shared" si="502"/>
        <v>1.3199999999999998</v>
      </c>
      <c r="S2482" s="12">
        <f t="shared" si="503"/>
        <v>0</v>
      </c>
      <c r="T2482" s="12">
        <f t="shared" si="504"/>
        <v>0</v>
      </c>
      <c r="U2482" s="12">
        <f t="shared" si="505"/>
        <v>0</v>
      </c>
      <c r="V2482" s="13" t="str">
        <f t="shared" ca="1" si="506"/>
        <v>Greater Than 8 Weeks Old</v>
      </c>
    </row>
    <row r="2483" spans="1:22" x14ac:dyDescent="0.35">
      <c r="A2483" s="2" t="s">
        <v>116</v>
      </c>
      <c r="B2483" s="5">
        <v>43683</v>
      </c>
      <c r="C2483" s="5" t="s">
        <v>378</v>
      </c>
      <c r="D2483" s="5" t="s">
        <v>397</v>
      </c>
      <c r="E2483" s="6">
        <v>1</v>
      </c>
      <c r="F2483" s="3">
        <v>12</v>
      </c>
      <c r="G2483" s="3">
        <v>2.78</v>
      </c>
      <c r="H2483" s="8">
        <f t="shared" si="494"/>
        <v>2.78</v>
      </c>
      <c r="I2483" s="3">
        <v>9.2200000000000006</v>
      </c>
      <c r="J2483" s="4">
        <v>0.77</v>
      </c>
      <c r="K2483" s="2" t="str">
        <f t="shared" si="495"/>
        <v>Tuesday</v>
      </c>
      <c r="L2483" s="5">
        <f t="shared" si="496"/>
        <v>43686</v>
      </c>
      <c r="M2483" s="2" t="str">
        <f t="shared" si="497"/>
        <v>Friday</v>
      </c>
      <c r="N2483" s="2" t="str">
        <f t="shared" si="498"/>
        <v>Friday</v>
      </c>
      <c r="O2483" s="12">
        <f t="shared" si="499"/>
        <v>0.60000000000000009</v>
      </c>
      <c r="P2483" s="11" t="str">
        <f t="shared" si="500"/>
        <v>Low Cost per Unit</v>
      </c>
      <c r="Q2483" s="12">
        <f t="shared" si="501"/>
        <v>0</v>
      </c>
      <c r="R2483" s="12">
        <f t="shared" si="502"/>
        <v>0</v>
      </c>
      <c r="S2483" s="12">
        <f t="shared" si="503"/>
        <v>0</v>
      </c>
      <c r="T2483" s="12">
        <f t="shared" si="504"/>
        <v>0</v>
      </c>
      <c r="U2483" s="12">
        <f t="shared" si="505"/>
        <v>0</v>
      </c>
      <c r="V2483" s="13" t="str">
        <f t="shared" ca="1" si="506"/>
        <v>Greater Than 8 Weeks Old</v>
      </c>
    </row>
    <row r="2484" spans="1:22" x14ac:dyDescent="0.35">
      <c r="A2484" s="2" t="s">
        <v>116</v>
      </c>
      <c r="B2484" s="5">
        <v>43684</v>
      </c>
      <c r="C2484" s="5" t="s">
        <v>378</v>
      </c>
      <c r="D2484" s="5" t="s">
        <v>397</v>
      </c>
      <c r="E2484" s="6">
        <v>16</v>
      </c>
      <c r="F2484" s="3">
        <v>127.84</v>
      </c>
      <c r="G2484" s="3">
        <v>44.48</v>
      </c>
      <c r="H2484" s="8">
        <f t="shared" si="494"/>
        <v>2.78</v>
      </c>
      <c r="I2484" s="3">
        <v>83.36</v>
      </c>
      <c r="J2484" s="4">
        <v>0.65</v>
      </c>
      <c r="K2484" s="2" t="str">
        <f t="shared" si="495"/>
        <v>Wednesday</v>
      </c>
      <c r="L2484" s="5">
        <f t="shared" si="496"/>
        <v>43687</v>
      </c>
      <c r="M2484" s="2" t="str">
        <f t="shared" si="497"/>
        <v>Saturday</v>
      </c>
      <c r="N2484" s="2" t="str">
        <f t="shared" si="498"/>
        <v>Saturday</v>
      </c>
      <c r="O2484" s="12">
        <f t="shared" si="499"/>
        <v>0</v>
      </c>
      <c r="P2484" s="11" t="str">
        <f t="shared" si="500"/>
        <v>Low Cost per Unit</v>
      </c>
      <c r="Q2484" s="12">
        <f t="shared" si="501"/>
        <v>0</v>
      </c>
      <c r="R2484" s="12">
        <f t="shared" si="502"/>
        <v>3.8351999999999999</v>
      </c>
      <c r="S2484" s="12">
        <f t="shared" si="503"/>
        <v>0</v>
      </c>
      <c r="T2484" s="12">
        <f t="shared" si="504"/>
        <v>0</v>
      </c>
      <c r="U2484" s="12">
        <f t="shared" si="505"/>
        <v>0</v>
      </c>
      <c r="V2484" s="13" t="str">
        <f t="shared" ca="1" si="506"/>
        <v>Greater Than 8 Weeks Old</v>
      </c>
    </row>
    <row r="2485" spans="1:22" x14ac:dyDescent="0.35">
      <c r="A2485" s="2" t="s">
        <v>116</v>
      </c>
      <c r="B2485" s="5">
        <v>43685</v>
      </c>
      <c r="C2485" s="5" t="s">
        <v>378</v>
      </c>
      <c r="D2485" s="5" t="s">
        <v>397</v>
      </c>
      <c r="E2485" s="6">
        <v>10</v>
      </c>
      <c r="F2485" s="3">
        <v>79.900000000000006</v>
      </c>
      <c r="G2485" s="3">
        <v>27.8</v>
      </c>
      <c r="H2485" s="8">
        <f t="shared" si="494"/>
        <v>2.7800000000000002</v>
      </c>
      <c r="I2485" s="3">
        <v>52.1</v>
      </c>
      <c r="J2485" s="4">
        <v>0.65</v>
      </c>
      <c r="K2485" s="2" t="str">
        <f t="shared" si="495"/>
        <v>Thursday</v>
      </c>
      <c r="L2485" s="5">
        <f t="shared" si="496"/>
        <v>43688</v>
      </c>
      <c r="M2485" s="2" t="str">
        <f t="shared" si="497"/>
        <v>Sunday</v>
      </c>
      <c r="N2485" s="2" t="str">
        <f t="shared" si="498"/>
        <v>Monday</v>
      </c>
      <c r="O2485" s="12">
        <f t="shared" si="499"/>
        <v>0</v>
      </c>
      <c r="P2485" s="11" t="str">
        <f t="shared" si="500"/>
        <v>Low Cost per Unit</v>
      </c>
      <c r="Q2485" s="12">
        <f t="shared" si="501"/>
        <v>0</v>
      </c>
      <c r="R2485" s="12">
        <f t="shared" si="502"/>
        <v>2.3970000000000002</v>
      </c>
      <c r="S2485" s="12">
        <f t="shared" si="503"/>
        <v>0</v>
      </c>
      <c r="T2485" s="12">
        <f t="shared" si="504"/>
        <v>0</v>
      </c>
      <c r="U2485" s="12">
        <f t="shared" si="505"/>
        <v>0</v>
      </c>
      <c r="V2485" s="13" t="str">
        <f t="shared" ca="1" si="506"/>
        <v>Greater Than 8 Weeks Old</v>
      </c>
    </row>
    <row r="2486" spans="1:22" x14ac:dyDescent="0.35">
      <c r="A2486" s="2" t="s">
        <v>116</v>
      </c>
      <c r="B2486" s="5">
        <v>43686</v>
      </c>
      <c r="C2486" s="5" t="s">
        <v>378</v>
      </c>
      <c r="D2486" s="5" t="s">
        <v>397</v>
      </c>
      <c r="E2486" s="6">
        <v>3</v>
      </c>
      <c r="F2486" s="3">
        <v>23.97</v>
      </c>
      <c r="G2486" s="3">
        <v>8.34</v>
      </c>
      <c r="H2486" s="8">
        <f t="shared" si="494"/>
        <v>2.78</v>
      </c>
      <c r="I2486" s="3">
        <v>15.63</v>
      </c>
      <c r="J2486" s="4">
        <v>0.65</v>
      </c>
      <c r="K2486" s="2" t="str">
        <f t="shared" si="495"/>
        <v>Friday</v>
      </c>
      <c r="L2486" s="5">
        <f t="shared" si="496"/>
        <v>43689</v>
      </c>
      <c r="M2486" s="2" t="str">
        <f t="shared" si="497"/>
        <v>Monday</v>
      </c>
      <c r="N2486" s="2" t="str">
        <f t="shared" si="498"/>
        <v>Monday</v>
      </c>
      <c r="O2486" s="12">
        <f t="shared" si="499"/>
        <v>0</v>
      </c>
      <c r="P2486" s="11" t="str">
        <f t="shared" si="500"/>
        <v>Low Cost per Unit</v>
      </c>
      <c r="Q2486" s="12">
        <f t="shared" si="501"/>
        <v>0</v>
      </c>
      <c r="R2486" s="12">
        <f t="shared" si="502"/>
        <v>0.71909999999999996</v>
      </c>
      <c r="S2486" s="12">
        <f t="shared" si="503"/>
        <v>0</v>
      </c>
      <c r="T2486" s="12">
        <f t="shared" si="504"/>
        <v>0</v>
      </c>
      <c r="U2486" s="12">
        <f t="shared" si="505"/>
        <v>0</v>
      </c>
      <c r="V2486" s="13" t="str">
        <f t="shared" ca="1" si="506"/>
        <v>Greater Than 8 Weeks Old</v>
      </c>
    </row>
    <row r="2487" spans="1:22" x14ac:dyDescent="0.35">
      <c r="A2487" s="2" t="s">
        <v>116</v>
      </c>
      <c r="B2487" s="5">
        <v>43687</v>
      </c>
      <c r="C2487" s="5" t="s">
        <v>378</v>
      </c>
      <c r="D2487" s="5" t="s">
        <v>397</v>
      </c>
      <c r="E2487" s="6">
        <v>11</v>
      </c>
      <c r="F2487" s="3">
        <v>87.89</v>
      </c>
      <c r="G2487" s="3">
        <v>30.58</v>
      </c>
      <c r="H2487" s="8">
        <f t="shared" si="494"/>
        <v>2.78</v>
      </c>
      <c r="I2487" s="3">
        <v>57.31</v>
      </c>
      <c r="J2487" s="4">
        <v>0.65</v>
      </c>
      <c r="K2487" s="2" t="str">
        <f t="shared" si="495"/>
        <v>Saturday</v>
      </c>
      <c r="L2487" s="5">
        <f t="shared" si="496"/>
        <v>43690</v>
      </c>
      <c r="M2487" s="2" t="str">
        <f t="shared" si="497"/>
        <v>Tuesday</v>
      </c>
      <c r="N2487" s="2" t="str">
        <f t="shared" si="498"/>
        <v>Tuesday</v>
      </c>
      <c r="O2487" s="12">
        <f t="shared" si="499"/>
        <v>0</v>
      </c>
      <c r="P2487" s="11" t="str">
        <f t="shared" si="500"/>
        <v>Low Cost per Unit</v>
      </c>
      <c r="Q2487" s="12">
        <f t="shared" si="501"/>
        <v>0</v>
      </c>
      <c r="R2487" s="12">
        <f t="shared" si="502"/>
        <v>2.6366999999999998</v>
      </c>
      <c r="S2487" s="12">
        <f t="shared" si="503"/>
        <v>0</v>
      </c>
      <c r="T2487" s="12">
        <f t="shared" si="504"/>
        <v>0</v>
      </c>
      <c r="U2487" s="12">
        <f t="shared" si="505"/>
        <v>0</v>
      </c>
      <c r="V2487" s="13" t="str">
        <f t="shared" ca="1" si="506"/>
        <v>Greater Than 8 Weeks Old</v>
      </c>
    </row>
    <row r="2488" spans="1:22" x14ac:dyDescent="0.35">
      <c r="A2488" s="2" t="s">
        <v>116</v>
      </c>
      <c r="B2488" s="5">
        <v>43688</v>
      </c>
      <c r="C2488" s="5" t="s">
        <v>378</v>
      </c>
      <c r="D2488" s="5" t="s">
        <v>397</v>
      </c>
      <c r="E2488" s="6">
        <v>10</v>
      </c>
      <c r="F2488" s="3">
        <v>79.900000000000006</v>
      </c>
      <c r="G2488" s="3">
        <v>27.8</v>
      </c>
      <c r="H2488" s="8">
        <f t="shared" si="494"/>
        <v>2.7800000000000002</v>
      </c>
      <c r="I2488" s="3">
        <v>52.1</v>
      </c>
      <c r="J2488" s="4">
        <v>0.65</v>
      </c>
      <c r="K2488" s="2" t="str">
        <f t="shared" si="495"/>
        <v>Sunday</v>
      </c>
      <c r="L2488" s="5">
        <f t="shared" si="496"/>
        <v>43691</v>
      </c>
      <c r="M2488" s="2" t="str">
        <f t="shared" si="497"/>
        <v>Wednesday</v>
      </c>
      <c r="N2488" s="2" t="str">
        <f t="shared" si="498"/>
        <v>Wednesday</v>
      </c>
      <c r="O2488" s="12">
        <f t="shared" si="499"/>
        <v>0</v>
      </c>
      <c r="P2488" s="11" t="str">
        <f t="shared" si="500"/>
        <v>Low Cost per Unit</v>
      </c>
      <c r="Q2488" s="12">
        <f t="shared" si="501"/>
        <v>0</v>
      </c>
      <c r="R2488" s="12">
        <f t="shared" si="502"/>
        <v>2.3970000000000002</v>
      </c>
      <c r="S2488" s="12">
        <f t="shared" si="503"/>
        <v>0</v>
      </c>
      <c r="T2488" s="12">
        <f t="shared" si="504"/>
        <v>0</v>
      </c>
      <c r="U2488" s="12">
        <f t="shared" si="505"/>
        <v>0</v>
      </c>
      <c r="V2488" s="13" t="str">
        <f t="shared" ca="1" si="506"/>
        <v>Greater Than 8 Weeks Old</v>
      </c>
    </row>
    <row r="2489" spans="1:22" x14ac:dyDescent="0.35">
      <c r="A2489" s="2" t="s">
        <v>116</v>
      </c>
      <c r="B2489" s="5">
        <v>43689</v>
      </c>
      <c r="C2489" s="5" t="s">
        <v>378</v>
      </c>
      <c r="D2489" s="5" t="s">
        <v>397</v>
      </c>
      <c r="E2489" s="6">
        <v>2</v>
      </c>
      <c r="F2489" s="3">
        <v>15.98</v>
      </c>
      <c r="G2489" s="3">
        <v>5.56</v>
      </c>
      <c r="H2489" s="8">
        <f t="shared" si="494"/>
        <v>2.78</v>
      </c>
      <c r="I2489" s="3">
        <v>10.42</v>
      </c>
      <c r="J2489" s="4">
        <v>0.65</v>
      </c>
      <c r="K2489" s="2" t="str">
        <f t="shared" si="495"/>
        <v>Monday</v>
      </c>
      <c r="L2489" s="5">
        <f t="shared" si="496"/>
        <v>43692</v>
      </c>
      <c r="M2489" s="2" t="str">
        <f t="shared" si="497"/>
        <v>Thursday</v>
      </c>
      <c r="N2489" s="2" t="str">
        <f t="shared" si="498"/>
        <v>Thursday</v>
      </c>
      <c r="O2489" s="12">
        <f t="shared" si="499"/>
        <v>0</v>
      </c>
      <c r="P2489" s="11" t="str">
        <f t="shared" si="500"/>
        <v>Low Cost per Unit</v>
      </c>
      <c r="Q2489" s="12">
        <f t="shared" si="501"/>
        <v>0</v>
      </c>
      <c r="R2489" s="12">
        <f t="shared" si="502"/>
        <v>0.47939999999999999</v>
      </c>
      <c r="S2489" s="12">
        <f t="shared" si="503"/>
        <v>0</v>
      </c>
      <c r="T2489" s="12">
        <f t="shared" si="504"/>
        <v>0</v>
      </c>
      <c r="U2489" s="12">
        <f t="shared" si="505"/>
        <v>0</v>
      </c>
      <c r="V2489" s="13" t="str">
        <f t="shared" ca="1" si="506"/>
        <v>Greater Than 8 Weeks Old</v>
      </c>
    </row>
    <row r="2490" spans="1:22" x14ac:dyDescent="0.35">
      <c r="A2490" s="2" t="s">
        <v>116</v>
      </c>
      <c r="B2490" s="5">
        <v>43690</v>
      </c>
      <c r="C2490" s="5" t="s">
        <v>378</v>
      </c>
      <c r="D2490" s="5" t="s">
        <v>397</v>
      </c>
      <c r="E2490" s="6">
        <v>2</v>
      </c>
      <c r="F2490" s="3">
        <v>15.98</v>
      </c>
      <c r="G2490" s="3">
        <v>5.56</v>
      </c>
      <c r="H2490" s="8">
        <f t="shared" si="494"/>
        <v>2.78</v>
      </c>
      <c r="I2490" s="3">
        <v>10.42</v>
      </c>
      <c r="J2490" s="4">
        <v>0.65</v>
      </c>
      <c r="K2490" s="2" t="str">
        <f t="shared" si="495"/>
        <v>Tuesday</v>
      </c>
      <c r="L2490" s="5">
        <f t="shared" si="496"/>
        <v>43693</v>
      </c>
      <c r="M2490" s="2" t="str">
        <f t="shared" si="497"/>
        <v>Friday</v>
      </c>
      <c r="N2490" s="2" t="str">
        <f t="shared" si="498"/>
        <v>Friday</v>
      </c>
      <c r="O2490" s="12">
        <f t="shared" si="499"/>
        <v>0.79900000000000004</v>
      </c>
      <c r="P2490" s="11" t="str">
        <f t="shared" si="500"/>
        <v>Low Cost per Unit</v>
      </c>
      <c r="Q2490" s="12">
        <f t="shared" si="501"/>
        <v>0</v>
      </c>
      <c r="R2490" s="12">
        <f t="shared" si="502"/>
        <v>0.47939999999999999</v>
      </c>
      <c r="S2490" s="12">
        <f t="shared" si="503"/>
        <v>0</v>
      </c>
      <c r="T2490" s="12">
        <f t="shared" si="504"/>
        <v>0</v>
      </c>
      <c r="U2490" s="12">
        <f t="shared" si="505"/>
        <v>0</v>
      </c>
      <c r="V2490" s="13" t="str">
        <f t="shared" ca="1" si="506"/>
        <v>Greater Than 8 Weeks Old</v>
      </c>
    </row>
    <row r="2491" spans="1:22" x14ac:dyDescent="0.35">
      <c r="A2491" s="2" t="s">
        <v>116</v>
      </c>
      <c r="B2491" s="5">
        <v>43691</v>
      </c>
      <c r="C2491" s="5" t="s">
        <v>378</v>
      </c>
      <c r="D2491" s="5" t="s">
        <v>397</v>
      </c>
      <c r="E2491" s="6">
        <v>6</v>
      </c>
      <c r="F2491" s="3">
        <v>47.94</v>
      </c>
      <c r="G2491" s="3">
        <v>16.68</v>
      </c>
      <c r="H2491" s="8">
        <f t="shared" si="494"/>
        <v>2.78</v>
      </c>
      <c r="I2491" s="3">
        <v>31.26</v>
      </c>
      <c r="J2491" s="4">
        <v>0.65</v>
      </c>
      <c r="K2491" s="2" t="str">
        <f t="shared" si="495"/>
        <v>Wednesday</v>
      </c>
      <c r="L2491" s="5">
        <f t="shared" si="496"/>
        <v>43694</v>
      </c>
      <c r="M2491" s="2" t="str">
        <f t="shared" si="497"/>
        <v>Saturday</v>
      </c>
      <c r="N2491" s="2" t="str">
        <f t="shared" si="498"/>
        <v>Saturday</v>
      </c>
      <c r="O2491" s="12">
        <f t="shared" si="499"/>
        <v>0</v>
      </c>
      <c r="P2491" s="11" t="str">
        <f t="shared" si="500"/>
        <v>Low Cost per Unit</v>
      </c>
      <c r="Q2491" s="12">
        <f t="shared" si="501"/>
        <v>0</v>
      </c>
      <c r="R2491" s="12">
        <f t="shared" si="502"/>
        <v>1.4381999999999999</v>
      </c>
      <c r="S2491" s="12">
        <f t="shared" si="503"/>
        <v>0</v>
      </c>
      <c r="T2491" s="12">
        <f t="shared" si="504"/>
        <v>0</v>
      </c>
      <c r="U2491" s="12">
        <f t="shared" si="505"/>
        <v>0</v>
      </c>
      <c r="V2491" s="13" t="str">
        <f t="shared" ca="1" si="506"/>
        <v>Greater Than 8 Weeks Old</v>
      </c>
    </row>
    <row r="2492" spans="1:22" x14ac:dyDescent="0.35">
      <c r="A2492" s="2" t="s">
        <v>116</v>
      </c>
      <c r="B2492" s="5">
        <v>43692</v>
      </c>
      <c r="C2492" s="5" t="s">
        <v>378</v>
      </c>
      <c r="D2492" s="5" t="s">
        <v>397</v>
      </c>
      <c r="E2492" s="6">
        <v>10</v>
      </c>
      <c r="F2492" s="3">
        <v>71.91</v>
      </c>
      <c r="G2492" s="3">
        <v>27.8</v>
      </c>
      <c r="H2492" s="8">
        <f t="shared" si="494"/>
        <v>2.7800000000000002</v>
      </c>
      <c r="I2492" s="3">
        <v>44.11</v>
      </c>
      <c r="J2492" s="4">
        <v>0.61</v>
      </c>
      <c r="K2492" s="2" t="str">
        <f t="shared" si="495"/>
        <v>Thursday</v>
      </c>
      <c r="L2492" s="5">
        <f t="shared" si="496"/>
        <v>43695</v>
      </c>
      <c r="M2492" s="2" t="str">
        <f t="shared" si="497"/>
        <v>Sunday</v>
      </c>
      <c r="N2492" s="2" t="str">
        <f t="shared" si="498"/>
        <v>Monday</v>
      </c>
      <c r="O2492" s="12">
        <f t="shared" si="499"/>
        <v>0</v>
      </c>
      <c r="P2492" s="11" t="str">
        <f t="shared" si="500"/>
        <v>Low Cost per Unit</v>
      </c>
      <c r="Q2492" s="12">
        <f t="shared" si="501"/>
        <v>0</v>
      </c>
      <c r="R2492" s="12">
        <f t="shared" si="502"/>
        <v>2.1572999999999998</v>
      </c>
      <c r="S2492" s="12">
        <f t="shared" si="503"/>
        <v>0</v>
      </c>
      <c r="T2492" s="12">
        <f t="shared" si="504"/>
        <v>0</v>
      </c>
      <c r="U2492" s="12">
        <f t="shared" si="505"/>
        <v>0</v>
      </c>
      <c r="V2492" s="13" t="str">
        <f t="shared" ca="1" si="506"/>
        <v>Greater Than 8 Weeks Old</v>
      </c>
    </row>
    <row r="2493" spans="1:22" x14ac:dyDescent="0.35">
      <c r="A2493" s="2" t="s">
        <v>116</v>
      </c>
      <c r="B2493" s="5">
        <v>43693</v>
      </c>
      <c r="C2493" s="5" t="s">
        <v>378</v>
      </c>
      <c r="D2493" s="5" t="s">
        <v>397</v>
      </c>
      <c r="E2493" s="6">
        <v>11</v>
      </c>
      <c r="F2493" s="3">
        <v>87.89</v>
      </c>
      <c r="G2493" s="3">
        <v>30.58</v>
      </c>
      <c r="H2493" s="8">
        <f t="shared" si="494"/>
        <v>2.78</v>
      </c>
      <c r="I2493" s="3">
        <v>57.31</v>
      </c>
      <c r="J2493" s="4">
        <v>0.65</v>
      </c>
      <c r="K2493" s="2" t="str">
        <f t="shared" si="495"/>
        <v>Friday</v>
      </c>
      <c r="L2493" s="5">
        <f t="shared" si="496"/>
        <v>43696</v>
      </c>
      <c r="M2493" s="2" t="str">
        <f t="shared" si="497"/>
        <v>Monday</v>
      </c>
      <c r="N2493" s="2" t="str">
        <f t="shared" si="498"/>
        <v>Monday</v>
      </c>
      <c r="O2493" s="12">
        <f t="shared" si="499"/>
        <v>0</v>
      </c>
      <c r="P2493" s="11" t="str">
        <f t="shared" si="500"/>
        <v>Low Cost per Unit</v>
      </c>
      <c r="Q2493" s="12">
        <f t="shared" si="501"/>
        <v>0</v>
      </c>
      <c r="R2493" s="12">
        <f t="shared" si="502"/>
        <v>2.6366999999999998</v>
      </c>
      <c r="S2493" s="12">
        <f t="shared" si="503"/>
        <v>0</v>
      </c>
      <c r="T2493" s="12">
        <f t="shared" si="504"/>
        <v>0</v>
      </c>
      <c r="U2493" s="12">
        <f t="shared" si="505"/>
        <v>0</v>
      </c>
      <c r="V2493" s="13" t="str">
        <f t="shared" ca="1" si="506"/>
        <v>Greater Than 8 Weeks Old</v>
      </c>
    </row>
    <row r="2494" spans="1:22" x14ac:dyDescent="0.35">
      <c r="A2494" s="2" t="s">
        <v>116</v>
      </c>
      <c r="B2494" s="5">
        <v>43694</v>
      </c>
      <c r="C2494" s="5" t="s">
        <v>378</v>
      </c>
      <c r="D2494" s="5" t="s">
        <v>397</v>
      </c>
      <c r="E2494" s="6">
        <v>4</v>
      </c>
      <c r="F2494" s="3">
        <v>31.96</v>
      </c>
      <c r="G2494" s="3">
        <v>11.12</v>
      </c>
      <c r="H2494" s="8">
        <f t="shared" si="494"/>
        <v>2.78</v>
      </c>
      <c r="I2494" s="3">
        <v>20.84</v>
      </c>
      <c r="J2494" s="4">
        <v>0.65</v>
      </c>
      <c r="K2494" s="2" t="str">
        <f t="shared" si="495"/>
        <v>Saturday</v>
      </c>
      <c r="L2494" s="5">
        <f t="shared" si="496"/>
        <v>43697</v>
      </c>
      <c r="M2494" s="2" t="str">
        <f t="shared" si="497"/>
        <v>Tuesday</v>
      </c>
      <c r="N2494" s="2" t="str">
        <f t="shared" si="498"/>
        <v>Tuesday</v>
      </c>
      <c r="O2494" s="12">
        <f t="shared" si="499"/>
        <v>0</v>
      </c>
      <c r="P2494" s="11" t="str">
        <f t="shared" si="500"/>
        <v>Low Cost per Unit</v>
      </c>
      <c r="Q2494" s="12">
        <f t="shared" si="501"/>
        <v>0</v>
      </c>
      <c r="R2494" s="12">
        <f t="shared" si="502"/>
        <v>0.95879999999999999</v>
      </c>
      <c r="S2494" s="12">
        <f t="shared" si="503"/>
        <v>0</v>
      </c>
      <c r="T2494" s="12">
        <f t="shared" si="504"/>
        <v>0</v>
      </c>
      <c r="U2494" s="12">
        <f t="shared" si="505"/>
        <v>0</v>
      </c>
      <c r="V2494" s="13" t="str">
        <f t="shared" ca="1" si="506"/>
        <v>Greater Than 8 Weeks Old</v>
      </c>
    </row>
    <row r="2495" spans="1:22" x14ac:dyDescent="0.35">
      <c r="A2495" s="2" t="s">
        <v>116</v>
      </c>
      <c r="B2495" s="5">
        <v>43695</v>
      </c>
      <c r="C2495" s="5" t="s">
        <v>378</v>
      </c>
      <c r="D2495" s="5" t="s">
        <v>397</v>
      </c>
      <c r="E2495" s="6">
        <v>4</v>
      </c>
      <c r="F2495" s="3">
        <v>31.96</v>
      </c>
      <c r="G2495" s="3">
        <v>11.12</v>
      </c>
      <c r="H2495" s="8">
        <f t="shared" si="494"/>
        <v>2.78</v>
      </c>
      <c r="I2495" s="3">
        <v>20.84</v>
      </c>
      <c r="J2495" s="4">
        <v>0.65</v>
      </c>
      <c r="K2495" s="2" t="str">
        <f t="shared" si="495"/>
        <v>Sunday</v>
      </c>
      <c r="L2495" s="5">
        <f t="shared" si="496"/>
        <v>43698</v>
      </c>
      <c r="M2495" s="2" t="str">
        <f t="shared" si="497"/>
        <v>Wednesday</v>
      </c>
      <c r="N2495" s="2" t="str">
        <f t="shared" si="498"/>
        <v>Wednesday</v>
      </c>
      <c r="O2495" s="12">
        <f t="shared" si="499"/>
        <v>0</v>
      </c>
      <c r="P2495" s="11" t="str">
        <f t="shared" si="500"/>
        <v>Low Cost per Unit</v>
      </c>
      <c r="Q2495" s="12">
        <f t="shared" si="501"/>
        <v>0</v>
      </c>
      <c r="R2495" s="12">
        <f t="shared" si="502"/>
        <v>0.95879999999999999</v>
      </c>
      <c r="S2495" s="12">
        <f t="shared" si="503"/>
        <v>0</v>
      </c>
      <c r="T2495" s="12">
        <f t="shared" si="504"/>
        <v>0</v>
      </c>
      <c r="U2495" s="12">
        <f t="shared" si="505"/>
        <v>0</v>
      </c>
      <c r="V2495" s="13" t="str">
        <f t="shared" ca="1" si="506"/>
        <v>Greater Than 8 Weeks Old</v>
      </c>
    </row>
    <row r="2496" spans="1:22" x14ac:dyDescent="0.35">
      <c r="A2496" s="2" t="s">
        <v>116</v>
      </c>
      <c r="B2496" s="5">
        <v>43697</v>
      </c>
      <c r="C2496" s="5" t="s">
        <v>378</v>
      </c>
      <c r="D2496" s="5" t="s">
        <v>397</v>
      </c>
      <c r="E2496" s="6">
        <v>10</v>
      </c>
      <c r="F2496" s="3">
        <v>79.900000000000006</v>
      </c>
      <c r="G2496" s="3">
        <v>27.8</v>
      </c>
      <c r="H2496" s="8">
        <f t="shared" si="494"/>
        <v>2.7800000000000002</v>
      </c>
      <c r="I2496" s="3">
        <v>52.1</v>
      </c>
      <c r="J2496" s="4">
        <v>0.65</v>
      </c>
      <c r="K2496" s="2" t="str">
        <f t="shared" si="495"/>
        <v>Tuesday</v>
      </c>
      <c r="L2496" s="5">
        <f t="shared" si="496"/>
        <v>43700</v>
      </c>
      <c r="M2496" s="2" t="str">
        <f t="shared" si="497"/>
        <v>Friday</v>
      </c>
      <c r="N2496" s="2" t="str">
        <f t="shared" si="498"/>
        <v>Friday</v>
      </c>
      <c r="O2496" s="12">
        <f t="shared" si="499"/>
        <v>3.9950000000000006</v>
      </c>
      <c r="P2496" s="11" t="str">
        <f t="shared" si="500"/>
        <v>Low Cost per Unit</v>
      </c>
      <c r="Q2496" s="12">
        <f t="shared" si="501"/>
        <v>0</v>
      </c>
      <c r="R2496" s="12">
        <f t="shared" si="502"/>
        <v>2.3970000000000002</v>
      </c>
      <c r="S2496" s="12">
        <f t="shared" si="503"/>
        <v>0</v>
      </c>
      <c r="T2496" s="12">
        <f t="shared" si="504"/>
        <v>0</v>
      </c>
      <c r="U2496" s="12">
        <f t="shared" si="505"/>
        <v>0</v>
      </c>
      <c r="V2496" s="13" t="str">
        <f t="shared" ca="1" si="506"/>
        <v>Greater Than 8 Weeks Old</v>
      </c>
    </row>
    <row r="2497" spans="1:22" x14ac:dyDescent="0.35">
      <c r="A2497" s="2" t="s">
        <v>116</v>
      </c>
      <c r="B2497" s="5">
        <v>43698</v>
      </c>
      <c r="C2497" s="5" t="s">
        <v>378</v>
      </c>
      <c r="D2497" s="5" t="s">
        <v>397</v>
      </c>
      <c r="E2497" s="6">
        <v>2</v>
      </c>
      <c r="F2497" s="3">
        <v>15.98</v>
      </c>
      <c r="G2497" s="3">
        <v>5.56</v>
      </c>
      <c r="H2497" s="8">
        <f t="shared" si="494"/>
        <v>2.78</v>
      </c>
      <c r="I2497" s="3">
        <v>10.42</v>
      </c>
      <c r="J2497" s="4">
        <v>0.65</v>
      </c>
      <c r="K2497" s="2" t="str">
        <f t="shared" si="495"/>
        <v>Wednesday</v>
      </c>
      <c r="L2497" s="5">
        <f t="shared" si="496"/>
        <v>43701</v>
      </c>
      <c r="M2497" s="2" t="str">
        <f t="shared" si="497"/>
        <v>Saturday</v>
      </c>
      <c r="N2497" s="2" t="str">
        <f t="shared" si="498"/>
        <v>Saturday</v>
      </c>
      <c r="O2497" s="12">
        <f t="shared" si="499"/>
        <v>0</v>
      </c>
      <c r="P2497" s="11" t="str">
        <f t="shared" si="500"/>
        <v>Low Cost per Unit</v>
      </c>
      <c r="Q2497" s="12">
        <f t="shared" si="501"/>
        <v>0</v>
      </c>
      <c r="R2497" s="12">
        <f t="shared" si="502"/>
        <v>0.47939999999999999</v>
      </c>
      <c r="S2497" s="12">
        <f t="shared" si="503"/>
        <v>0</v>
      </c>
      <c r="T2497" s="12">
        <f t="shared" si="504"/>
        <v>0</v>
      </c>
      <c r="U2497" s="12">
        <f t="shared" si="505"/>
        <v>0</v>
      </c>
      <c r="V2497" s="13" t="str">
        <f t="shared" ca="1" si="506"/>
        <v>Greater Than 8 Weeks Old</v>
      </c>
    </row>
    <row r="2498" spans="1:22" x14ac:dyDescent="0.35">
      <c r="A2498" s="2" t="s">
        <v>116</v>
      </c>
      <c r="B2498" s="5">
        <v>43699</v>
      </c>
      <c r="C2498" s="5" t="s">
        <v>378</v>
      </c>
      <c r="D2498" s="5" t="s">
        <v>397</v>
      </c>
      <c r="E2498" s="6">
        <v>6</v>
      </c>
      <c r="F2498" s="3">
        <v>47.94</v>
      </c>
      <c r="G2498" s="3">
        <v>16.68</v>
      </c>
      <c r="H2498" s="8">
        <f t="shared" si="494"/>
        <v>2.78</v>
      </c>
      <c r="I2498" s="3">
        <v>31.26</v>
      </c>
      <c r="J2498" s="4">
        <v>0.65</v>
      </c>
      <c r="K2498" s="2" t="str">
        <f t="shared" si="495"/>
        <v>Thursday</v>
      </c>
      <c r="L2498" s="5">
        <f t="shared" si="496"/>
        <v>43702</v>
      </c>
      <c r="M2498" s="2" t="str">
        <f t="shared" si="497"/>
        <v>Sunday</v>
      </c>
      <c r="N2498" s="2" t="str">
        <f t="shared" si="498"/>
        <v>Monday</v>
      </c>
      <c r="O2498" s="12">
        <f t="shared" si="499"/>
        <v>0</v>
      </c>
      <c r="P2498" s="11" t="str">
        <f t="shared" si="500"/>
        <v>Low Cost per Unit</v>
      </c>
      <c r="Q2498" s="12">
        <f t="shared" si="501"/>
        <v>0</v>
      </c>
      <c r="R2498" s="12">
        <f t="shared" si="502"/>
        <v>1.4381999999999999</v>
      </c>
      <c r="S2498" s="12">
        <f t="shared" si="503"/>
        <v>0</v>
      </c>
      <c r="T2498" s="12">
        <f t="shared" si="504"/>
        <v>0</v>
      </c>
      <c r="U2498" s="12">
        <f t="shared" si="505"/>
        <v>0</v>
      </c>
      <c r="V2498" s="13" t="str">
        <f t="shared" ca="1" si="506"/>
        <v>Greater Than 8 Weeks Old</v>
      </c>
    </row>
    <row r="2499" spans="1:22" x14ac:dyDescent="0.35">
      <c r="A2499" s="2" t="s">
        <v>116</v>
      </c>
      <c r="B2499" s="5">
        <v>43700</v>
      </c>
      <c r="C2499" s="5" t="s">
        <v>378</v>
      </c>
      <c r="D2499" s="5" t="s">
        <v>397</v>
      </c>
      <c r="E2499" s="6">
        <v>9</v>
      </c>
      <c r="F2499" s="3">
        <v>71.91</v>
      </c>
      <c r="G2499" s="3">
        <v>25.02</v>
      </c>
      <c r="H2499" s="8">
        <f t="shared" ref="H2499:H2562" si="507">G2499/E2499</f>
        <v>2.78</v>
      </c>
      <c r="I2499" s="3">
        <v>46.89</v>
      </c>
      <c r="J2499" s="4">
        <v>0.65</v>
      </c>
      <c r="K2499" s="2" t="str">
        <f t="shared" ref="K2499:K2562" si="508">TEXT(B2499,"dddd")</f>
        <v>Friday</v>
      </c>
      <c r="L2499" s="5">
        <f t="shared" ref="L2499:L2562" si="509">B2499+3</f>
        <v>43703</v>
      </c>
      <c r="M2499" s="2" t="str">
        <f t="shared" ref="M2499:M2562" si="510">TEXT(L2499,"dddd")</f>
        <v>Monday</v>
      </c>
      <c r="N2499" s="2" t="str">
        <f t="shared" ref="N2499:N2562" si="511">IF(M2499="Sunday","Monday",M2499)</f>
        <v>Monday</v>
      </c>
      <c r="O2499" s="12">
        <f t="shared" ref="O2499:O2562" si="512">IF(TEXT(B2499,"dddd")="Tuesday",F2499*0.05,0)</f>
        <v>0</v>
      </c>
      <c r="P2499" s="11" t="str">
        <f t="shared" ref="P2499:P2562" si="513">IF(H2499&gt;AVERAGE(H:H),"High Cost per Unit","Low Cost per Unit")</f>
        <v>Low Cost per Unit</v>
      </c>
      <c r="Q2499" s="12">
        <f t="shared" ref="Q2499:Q2562" si="514">IF(D2499="Masks",F2499*0.1,0)</f>
        <v>0</v>
      </c>
      <c r="R2499" s="12">
        <f t="shared" ref="R2499:R2562" si="515">IF(E2499&gt;1,F2499*0.03,0)</f>
        <v>2.1572999999999998</v>
      </c>
      <c r="S2499" s="12">
        <f t="shared" ref="S2499:S2562" si="516">IF(D2499="Accessories",F2499*0.15,0)</f>
        <v>0</v>
      </c>
      <c r="T2499" s="12">
        <f t="shared" ref="T2499:T2562" si="517">IF(AND(K2499="Saturday",C2499="Fitness"),F2499*0.1,0)</f>
        <v>0</v>
      </c>
      <c r="U2499" s="12">
        <f t="shared" ref="U2499:U2562" si="518">IF(AND(K2499="Friday",C2499="Automotive"),F2499*0.2,0)</f>
        <v>0</v>
      </c>
      <c r="V2499" s="13" t="str">
        <f t="shared" ref="V2499:V2562" ca="1" si="519">IF(B2499&lt;TODAY()-56,"Greater Than 8 Weeks Old","Less Than 8 Weeks Old")</f>
        <v>Greater Than 8 Weeks Old</v>
      </c>
    </row>
    <row r="2500" spans="1:22" x14ac:dyDescent="0.35">
      <c r="A2500" s="2" t="s">
        <v>116</v>
      </c>
      <c r="B2500" s="5">
        <v>43701</v>
      </c>
      <c r="C2500" s="5" t="s">
        <v>378</v>
      </c>
      <c r="D2500" s="5" t="s">
        <v>397</v>
      </c>
      <c r="E2500" s="6">
        <v>13</v>
      </c>
      <c r="F2500" s="3">
        <v>103.87</v>
      </c>
      <c r="G2500" s="3">
        <v>36.14</v>
      </c>
      <c r="H2500" s="8">
        <f t="shared" si="507"/>
        <v>2.7800000000000002</v>
      </c>
      <c r="I2500" s="3">
        <v>67.73</v>
      </c>
      <c r="J2500" s="4">
        <v>0.65</v>
      </c>
      <c r="K2500" s="2" t="str">
        <f t="shared" si="508"/>
        <v>Saturday</v>
      </c>
      <c r="L2500" s="5">
        <f t="shared" si="509"/>
        <v>43704</v>
      </c>
      <c r="M2500" s="2" t="str">
        <f t="shared" si="510"/>
        <v>Tuesday</v>
      </c>
      <c r="N2500" s="2" t="str">
        <f t="shared" si="511"/>
        <v>Tuesday</v>
      </c>
      <c r="O2500" s="12">
        <f t="shared" si="512"/>
        <v>0</v>
      </c>
      <c r="P2500" s="11" t="str">
        <f t="shared" si="513"/>
        <v>Low Cost per Unit</v>
      </c>
      <c r="Q2500" s="12">
        <f t="shared" si="514"/>
        <v>0</v>
      </c>
      <c r="R2500" s="12">
        <f t="shared" si="515"/>
        <v>3.1160999999999999</v>
      </c>
      <c r="S2500" s="12">
        <f t="shared" si="516"/>
        <v>0</v>
      </c>
      <c r="T2500" s="12">
        <f t="shared" si="517"/>
        <v>0</v>
      </c>
      <c r="U2500" s="12">
        <f t="shared" si="518"/>
        <v>0</v>
      </c>
      <c r="V2500" s="13" t="str">
        <f t="shared" ca="1" si="519"/>
        <v>Greater Than 8 Weeks Old</v>
      </c>
    </row>
    <row r="2501" spans="1:22" x14ac:dyDescent="0.35">
      <c r="A2501" s="2" t="s">
        <v>116</v>
      </c>
      <c r="B2501" s="5">
        <v>43702</v>
      </c>
      <c r="C2501" s="5" t="s">
        <v>378</v>
      </c>
      <c r="D2501" s="5" t="s">
        <v>397</v>
      </c>
      <c r="E2501" s="6">
        <v>14</v>
      </c>
      <c r="F2501" s="3">
        <v>111.86</v>
      </c>
      <c r="G2501" s="3">
        <v>38.92</v>
      </c>
      <c r="H2501" s="8">
        <f t="shared" si="507"/>
        <v>2.7800000000000002</v>
      </c>
      <c r="I2501" s="3">
        <v>72.94</v>
      </c>
      <c r="J2501" s="4">
        <v>0.65</v>
      </c>
      <c r="K2501" s="2" t="str">
        <f t="shared" si="508"/>
        <v>Sunday</v>
      </c>
      <c r="L2501" s="5">
        <f t="shared" si="509"/>
        <v>43705</v>
      </c>
      <c r="M2501" s="2" t="str">
        <f t="shared" si="510"/>
        <v>Wednesday</v>
      </c>
      <c r="N2501" s="2" t="str">
        <f t="shared" si="511"/>
        <v>Wednesday</v>
      </c>
      <c r="O2501" s="12">
        <f t="shared" si="512"/>
        <v>0</v>
      </c>
      <c r="P2501" s="11" t="str">
        <f t="shared" si="513"/>
        <v>Low Cost per Unit</v>
      </c>
      <c r="Q2501" s="12">
        <f t="shared" si="514"/>
        <v>0</v>
      </c>
      <c r="R2501" s="12">
        <f t="shared" si="515"/>
        <v>3.3557999999999999</v>
      </c>
      <c r="S2501" s="12">
        <f t="shared" si="516"/>
        <v>0</v>
      </c>
      <c r="T2501" s="12">
        <f t="shared" si="517"/>
        <v>0</v>
      </c>
      <c r="U2501" s="12">
        <f t="shared" si="518"/>
        <v>0</v>
      </c>
      <c r="V2501" s="13" t="str">
        <f t="shared" ca="1" si="519"/>
        <v>Greater Than 8 Weeks Old</v>
      </c>
    </row>
    <row r="2502" spans="1:22" x14ac:dyDescent="0.35">
      <c r="A2502" s="2" t="s">
        <v>116</v>
      </c>
      <c r="B2502" s="5">
        <v>43703</v>
      </c>
      <c r="C2502" s="5" t="s">
        <v>378</v>
      </c>
      <c r="D2502" s="5" t="s">
        <v>397</v>
      </c>
      <c r="E2502" s="6">
        <v>6</v>
      </c>
      <c r="F2502" s="3">
        <v>47.94</v>
      </c>
      <c r="G2502" s="3">
        <v>16.68</v>
      </c>
      <c r="H2502" s="8">
        <f t="shared" si="507"/>
        <v>2.78</v>
      </c>
      <c r="I2502" s="3">
        <v>31.26</v>
      </c>
      <c r="J2502" s="4">
        <v>0.65</v>
      </c>
      <c r="K2502" s="2" t="str">
        <f t="shared" si="508"/>
        <v>Monday</v>
      </c>
      <c r="L2502" s="5">
        <f t="shared" si="509"/>
        <v>43706</v>
      </c>
      <c r="M2502" s="2" t="str">
        <f t="shared" si="510"/>
        <v>Thursday</v>
      </c>
      <c r="N2502" s="2" t="str">
        <f t="shared" si="511"/>
        <v>Thursday</v>
      </c>
      <c r="O2502" s="12">
        <f t="shared" si="512"/>
        <v>0</v>
      </c>
      <c r="P2502" s="11" t="str">
        <f t="shared" si="513"/>
        <v>Low Cost per Unit</v>
      </c>
      <c r="Q2502" s="12">
        <f t="shared" si="514"/>
        <v>0</v>
      </c>
      <c r="R2502" s="12">
        <f t="shared" si="515"/>
        <v>1.4381999999999999</v>
      </c>
      <c r="S2502" s="12">
        <f t="shared" si="516"/>
        <v>0</v>
      </c>
      <c r="T2502" s="12">
        <f t="shared" si="517"/>
        <v>0</v>
      </c>
      <c r="U2502" s="12">
        <f t="shared" si="518"/>
        <v>0</v>
      </c>
      <c r="V2502" s="13" t="str">
        <f t="shared" ca="1" si="519"/>
        <v>Greater Than 8 Weeks Old</v>
      </c>
    </row>
    <row r="2503" spans="1:22" x14ac:dyDescent="0.35">
      <c r="A2503" s="2" t="s">
        <v>116</v>
      </c>
      <c r="B2503" s="5">
        <v>43704</v>
      </c>
      <c r="C2503" s="5" t="s">
        <v>378</v>
      </c>
      <c r="D2503" s="5" t="s">
        <v>397</v>
      </c>
      <c r="E2503" s="6">
        <v>4</v>
      </c>
      <c r="F2503" s="3">
        <v>31.96</v>
      </c>
      <c r="G2503" s="3">
        <v>11.12</v>
      </c>
      <c r="H2503" s="8">
        <f t="shared" si="507"/>
        <v>2.78</v>
      </c>
      <c r="I2503" s="3">
        <v>20.84</v>
      </c>
      <c r="J2503" s="4">
        <v>0.65</v>
      </c>
      <c r="K2503" s="2" t="str">
        <f t="shared" si="508"/>
        <v>Tuesday</v>
      </c>
      <c r="L2503" s="5">
        <f t="shared" si="509"/>
        <v>43707</v>
      </c>
      <c r="M2503" s="2" t="str">
        <f t="shared" si="510"/>
        <v>Friday</v>
      </c>
      <c r="N2503" s="2" t="str">
        <f t="shared" si="511"/>
        <v>Friday</v>
      </c>
      <c r="O2503" s="12">
        <f t="shared" si="512"/>
        <v>1.5980000000000001</v>
      </c>
      <c r="P2503" s="11" t="str">
        <f t="shared" si="513"/>
        <v>Low Cost per Unit</v>
      </c>
      <c r="Q2503" s="12">
        <f t="shared" si="514"/>
        <v>0</v>
      </c>
      <c r="R2503" s="12">
        <f t="shared" si="515"/>
        <v>0.95879999999999999</v>
      </c>
      <c r="S2503" s="12">
        <f t="shared" si="516"/>
        <v>0</v>
      </c>
      <c r="T2503" s="12">
        <f t="shared" si="517"/>
        <v>0</v>
      </c>
      <c r="U2503" s="12">
        <f t="shared" si="518"/>
        <v>0</v>
      </c>
      <c r="V2503" s="13" t="str">
        <f t="shared" ca="1" si="519"/>
        <v>Greater Than 8 Weeks Old</v>
      </c>
    </row>
    <row r="2504" spans="1:22" x14ac:dyDescent="0.35">
      <c r="A2504" s="2" t="s">
        <v>116</v>
      </c>
      <c r="B2504" s="5">
        <v>43705</v>
      </c>
      <c r="C2504" s="5" t="s">
        <v>378</v>
      </c>
      <c r="D2504" s="5" t="s">
        <v>397</v>
      </c>
      <c r="E2504" s="6">
        <v>14</v>
      </c>
      <c r="F2504" s="3">
        <v>111.86</v>
      </c>
      <c r="G2504" s="3">
        <v>38.92</v>
      </c>
      <c r="H2504" s="8">
        <f t="shared" si="507"/>
        <v>2.7800000000000002</v>
      </c>
      <c r="I2504" s="3">
        <v>72.94</v>
      </c>
      <c r="J2504" s="4">
        <v>0.65</v>
      </c>
      <c r="K2504" s="2" t="str">
        <f t="shared" si="508"/>
        <v>Wednesday</v>
      </c>
      <c r="L2504" s="5">
        <f t="shared" si="509"/>
        <v>43708</v>
      </c>
      <c r="M2504" s="2" t="str">
        <f t="shared" si="510"/>
        <v>Saturday</v>
      </c>
      <c r="N2504" s="2" t="str">
        <f t="shared" si="511"/>
        <v>Saturday</v>
      </c>
      <c r="O2504" s="12">
        <f t="shared" si="512"/>
        <v>0</v>
      </c>
      <c r="P2504" s="11" t="str">
        <f t="shared" si="513"/>
        <v>Low Cost per Unit</v>
      </c>
      <c r="Q2504" s="12">
        <f t="shared" si="514"/>
        <v>0</v>
      </c>
      <c r="R2504" s="12">
        <f t="shared" si="515"/>
        <v>3.3557999999999999</v>
      </c>
      <c r="S2504" s="12">
        <f t="shared" si="516"/>
        <v>0</v>
      </c>
      <c r="T2504" s="12">
        <f t="shared" si="517"/>
        <v>0</v>
      </c>
      <c r="U2504" s="12">
        <f t="shared" si="518"/>
        <v>0</v>
      </c>
      <c r="V2504" s="13" t="str">
        <f t="shared" ca="1" si="519"/>
        <v>Greater Than 8 Weeks Old</v>
      </c>
    </row>
    <row r="2505" spans="1:22" x14ac:dyDescent="0.35">
      <c r="A2505" s="2" t="s">
        <v>116</v>
      </c>
      <c r="B2505" s="5">
        <v>43706</v>
      </c>
      <c r="C2505" s="5" t="s">
        <v>378</v>
      </c>
      <c r="D2505" s="5" t="s">
        <v>397</v>
      </c>
      <c r="E2505" s="6">
        <v>3</v>
      </c>
      <c r="F2505" s="3">
        <v>23.97</v>
      </c>
      <c r="G2505" s="3">
        <v>8.34</v>
      </c>
      <c r="H2505" s="8">
        <f t="shared" si="507"/>
        <v>2.78</v>
      </c>
      <c r="I2505" s="3">
        <v>15.63</v>
      </c>
      <c r="J2505" s="4">
        <v>0.65</v>
      </c>
      <c r="K2505" s="2" t="str">
        <f t="shared" si="508"/>
        <v>Thursday</v>
      </c>
      <c r="L2505" s="5">
        <f t="shared" si="509"/>
        <v>43709</v>
      </c>
      <c r="M2505" s="2" t="str">
        <f t="shared" si="510"/>
        <v>Sunday</v>
      </c>
      <c r="N2505" s="2" t="str">
        <f t="shared" si="511"/>
        <v>Monday</v>
      </c>
      <c r="O2505" s="12">
        <f t="shared" si="512"/>
        <v>0</v>
      </c>
      <c r="P2505" s="11" t="str">
        <f t="shared" si="513"/>
        <v>Low Cost per Unit</v>
      </c>
      <c r="Q2505" s="12">
        <f t="shared" si="514"/>
        <v>0</v>
      </c>
      <c r="R2505" s="12">
        <f t="shared" si="515"/>
        <v>0.71909999999999996</v>
      </c>
      <c r="S2505" s="12">
        <f t="shared" si="516"/>
        <v>0</v>
      </c>
      <c r="T2505" s="12">
        <f t="shared" si="517"/>
        <v>0</v>
      </c>
      <c r="U2505" s="12">
        <f t="shared" si="518"/>
        <v>0</v>
      </c>
      <c r="V2505" s="13" t="str">
        <f t="shared" ca="1" si="519"/>
        <v>Greater Than 8 Weeks Old</v>
      </c>
    </row>
    <row r="2506" spans="1:22" x14ac:dyDescent="0.35">
      <c r="A2506" s="2" t="s">
        <v>250</v>
      </c>
      <c r="B2506" s="5">
        <v>43679</v>
      </c>
      <c r="C2506" s="5" t="s">
        <v>376</v>
      </c>
      <c r="D2506" s="5" t="s">
        <v>377</v>
      </c>
      <c r="E2506" s="6">
        <v>2</v>
      </c>
      <c r="F2506" s="3">
        <v>50</v>
      </c>
      <c r="G2506" s="3">
        <v>14.74</v>
      </c>
      <c r="H2506" s="8">
        <f t="shared" si="507"/>
        <v>7.37</v>
      </c>
      <c r="I2506" s="3">
        <v>35.26</v>
      </c>
      <c r="J2506" s="4">
        <v>0.71</v>
      </c>
      <c r="K2506" s="2" t="str">
        <f t="shared" si="508"/>
        <v>Friday</v>
      </c>
      <c r="L2506" s="5">
        <f t="shared" si="509"/>
        <v>43682</v>
      </c>
      <c r="M2506" s="2" t="str">
        <f t="shared" si="510"/>
        <v>Monday</v>
      </c>
      <c r="N2506" s="2" t="str">
        <f t="shared" si="511"/>
        <v>Monday</v>
      </c>
      <c r="O2506" s="12">
        <f t="shared" si="512"/>
        <v>0</v>
      </c>
      <c r="P2506" s="11" t="str">
        <f t="shared" si="513"/>
        <v>Low Cost per Unit</v>
      </c>
      <c r="Q2506" s="12">
        <f t="shared" si="514"/>
        <v>0</v>
      </c>
      <c r="R2506" s="12">
        <f t="shared" si="515"/>
        <v>1.5</v>
      </c>
      <c r="S2506" s="12">
        <f t="shared" si="516"/>
        <v>0</v>
      </c>
      <c r="T2506" s="12">
        <f t="shared" si="517"/>
        <v>0</v>
      </c>
      <c r="U2506" s="12">
        <f t="shared" si="518"/>
        <v>10</v>
      </c>
      <c r="V2506" s="13" t="str">
        <f t="shared" ca="1" si="519"/>
        <v>Greater Than 8 Weeks Old</v>
      </c>
    </row>
    <row r="2507" spans="1:22" x14ac:dyDescent="0.35">
      <c r="A2507" s="2" t="s">
        <v>250</v>
      </c>
      <c r="B2507" s="5">
        <v>43680</v>
      </c>
      <c r="C2507" s="5" t="s">
        <v>376</v>
      </c>
      <c r="D2507" s="5" t="s">
        <v>377</v>
      </c>
      <c r="E2507" s="6">
        <v>1</v>
      </c>
      <c r="F2507" s="3">
        <v>25</v>
      </c>
      <c r="G2507" s="3">
        <v>7.37</v>
      </c>
      <c r="H2507" s="8">
        <f t="shared" si="507"/>
        <v>7.37</v>
      </c>
      <c r="I2507" s="3">
        <v>17.63</v>
      </c>
      <c r="J2507" s="4">
        <v>0.71</v>
      </c>
      <c r="K2507" s="2" t="str">
        <f t="shared" si="508"/>
        <v>Saturday</v>
      </c>
      <c r="L2507" s="5">
        <f t="shared" si="509"/>
        <v>43683</v>
      </c>
      <c r="M2507" s="2" t="str">
        <f t="shared" si="510"/>
        <v>Tuesday</v>
      </c>
      <c r="N2507" s="2" t="str">
        <f t="shared" si="511"/>
        <v>Tuesday</v>
      </c>
      <c r="O2507" s="12">
        <f t="shared" si="512"/>
        <v>0</v>
      </c>
      <c r="P2507" s="11" t="str">
        <f t="shared" si="513"/>
        <v>Low Cost per Unit</v>
      </c>
      <c r="Q2507" s="12">
        <f t="shared" si="514"/>
        <v>0</v>
      </c>
      <c r="R2507" s="12">
        <f t="shared" si="515"/>
        <v>0</v>
      </c>
      <c r="S2507" s="12">
        <f t="shared" si="516"/>
        <v>0</v>
      </c>
      <c r="T2507" s="12">
        <f t="shared" si="517"/>
        <v>0</v>
      </c>
      <c r="U2507" s="12">
        <f t="shared" si="518"/>
        <v>0</v>
      </c>
      <c r="V2507" s="13" t="str">
        <f t="shared" ca="1" si="519"/>
        <v>Greater Than 8 Weeks Old</v>
      </c>
    </row>
    <row r="2508" spans="1:22" x14ac:dyDescent="0.35">
      <c r="A2508" s="2" t="s">
        <v>250</v>
      </c>
      <c r="B2508" s="5">
        <v>43683</v>
      </c>
      <c r="C2508" s="5" t="s">
        <v>376</v>
      </c>
      <c r="D2508" s="5" t="s">
        <v>377</v>
      </c>
      <c r="E2508" s="6">
        <v>1</v>
      </c>
      <c r="F2508" s="3">
        <v>9.99</v>
      </c>
      <c r="G2508" s="3">
        <v>7.37</v>
      </c>
      <c r="H2508" s="8">
        <f t="shared" si="507"/>
        <v>7.37</v>
      </c>
      <c r="I2508" s="3">
        <v>2.62</v>
      </c>
      <c r="J2508" s="4">
        <v>0.26</v>
      </c>
      <c r="K2508" s="2" t="str">
        <f t="shared" si="508"/>
        <v>Tuesday</v>
      </c>
      <c r="L2508" s="5">
        <f t="shared" si="509"/>
        <v>43686</v>
      </c>
      <c r="M2508" s="2" t="str">
        <f t="shared" si="510"/>
        <v>Friday</v>
      </c>
      <c r="N2508" s="2" t="str">
        <f t="shared" si="511"/>
        <v>Friday</v>
      </c>
      <c r="O2508" s="12">
        <f t="shared" si="512"/>
        <v>0.49950000000000006</v>
      </c>
      <c r="P2508" s="11" t="str">
        <f t="shared" si="513"/>
        <v>Low Cost per Unit</v>
      </c>
      <c r="Q2508" s="12">
        <f t="shared" si="514"/>
        <v>0</v>
      </c>
      <c r="R2508" s="12">
        <f t="shared" si="515"/>
        <v>0</v>
      </c>
      <c r="S2508" s="12">
        <f t="shared" si="516"/>
        <v>0</v>
      </c>
      <c r="T2508" s="12">
        <f t="shared" si="517"/>
        <v>0</v>
      </c>
      <c r="U2508" s="12">
        <f t="shared" si="518"/>
        <v>0</v>
      </c>
      <c r="V2508" s="13" t="str">
        <f t="shared" ca="1" si="519"/>
        <v>Greater Than 8 Weeks Old</v>
      </c>
    </row>
    <row r="2509" spans="1:22" x14ac:dyDescent="0.35">
      <c r="A2509" s="2" t="s">
        <v>250</v>
      </c>
      <c r="B2509" s="5">
        <v>43684</v>
      </c>
      <c r="C2509" s="5" t="s">
        <v>376</v>
      </c>
      <c r="D2509" s="5" t="s">
        <v>377</v>
      </c>
      <c r="E2509" s="6">
        <v>21</v>
      </c>
      <c r="F2509" s="3">
        <v>209.79</v>
      </c>
      <c r="G2509" s="3">
        <v>154.77000000000001</v>
      </c>
      <c r="H2509" s="8">
        <f t="shared" si="507"/>
        <v>7.37</v>
      </c>
      <c r="I2509" s="3">
        <v>55.02</v>
      </c>
      <c r="J2509" s="4">
        <v>0.26</v>
      </c>
      <c r="K2509" s="2" t="str">
        <f t="shared" si="508"/>
        <v>Wednesday</v>
      </c>
      <c r="L2509" s="5">
        <f t="shared" si="509"/>
        <v>43687</v>
      </c>
      <c r="M2509" s="2" t="str">
        <f t="shared" si="510"/>
        <v>Saturday</v>
      </c>
      <c r="N2509" s="2" t="str">
        <f t="shared" si="511"/>
        <v>Saturday</v>
      </c>
      <c r="O2509" s="12">
        <f t="shared" si="512"/>
        <v>0</v>
      </c>
      <c r="P2509" s="11" t="str">
        <f t="shared" si="513"/>
        <v>Low Cost per Unit</v>
      </c>
      <c r="Q2509" s="12">
        <f t="shared" si="514"/>
        <v>0</v>
      </c>
      <c r="R2509" s="12">
        <f t="shared" si="515"/>
        <v>6.2936999999999994</v>
      </c>
      <c r="S2509" s="12">
        <f t="shared" si="516"/>
        <v>0</v>
      </c>
      <c r="T2509" s="12">
        <f t="shared" si="517"/>
        <v>0</v>
      </c>
      <c r="U2509" s="12">
        <f t="shared" si="518"/>
        <v>0</v>
      </c>
      <c r="V2509" s="13" t="str">
        <f t="shared" ca="1" si="519"/>
        <v>Greater Than 8 Weeks Old</v>
      </c>
    </row>
    <row r="2510" spans="1:22" x14ac:dyDescent="0.35">
      <c r="A2510" s="2" t="s">
        <v>250</v>
      </c>
      <c r="B2510" s="5">
        <v>43685</v>
      </c>
      <c r="C2510" s="5" t="s">
        <v>376</v>
      </c>
      <c r="D2510" s="5" t="s">
        <v>377</v>
      </c>
      <c r="E2510" s="6">
        <v>5</v>
      </c>
      <c r="F2510" s="3">
        <v>49.95</v>
      </c>
      <c r="G2510" s="3">
        <v>36.85</v>
      </c>
      <c r="H2510" s="8">
        <f t="shared" si="507"/>
        <v>7.37</v>
      </c>
      <c r="I2510" s="3">
        <v>13.1</v>
      </c>
      <c r="J2510" s="4">
        <v>0.26</v>
      </c>
      <c r="K2510" s="2" t="str">
        <f t="shared" si="508"/>
        <v>Thursday</v>
      </c>
      <c r="L2510" s="5">
        <f t="shared" si="509"/>
        <v>43688</v>
      </c>
      <c r="M2510" s="2" t="str">
        <f t="shared" si="510"/>
        <v>Sunday</v>
      </c>
      <c r="N2510" s="2" t="str">
        <f t="shared" si="511"/>
        <v>Monday</v>
      </c>
      <c r="O2510" s="12">
        <f t="shared" si="512"/>
        <v>0</v>
      </c>
      <c r="P2510" s="11" t="str">
        <f t="shared" si="513"/>
        <v>Low Cost per Unit</v>
      </c>
      <c r="Q2510" s="12">
        <f t="shared" si="514"/>
        <v>0</v>
      </c>
      <c r="R2510" s="12">
        <f t="shared" si="515"/>
        <v>1.4984999999999999</v>
      </c>
      <c r="S2510" s="12">
        <f t="shared" si="516"/>
        <v>0</v>
      </c>
      <c r="T2510" s="12">
        <f t="shared" si="517"/>
        <v>0</v>
      </c>
      <c r="U2510" s="12">
        <f t="shared" si="518"/>
        <v>0</v>
      </c>
      <c r="V2510" s="13" t="str">
        <f t="shared" ca="1" si="519"/>
        <v>Greater Than 8 Weeks Old</v>
      </c>
    </row>
    <row r="2511" spans="1:22" x14ac:dyDescent="0.35">
      <c r="A2511" s="2" t="s">
        <v>250</v>
      </c>
      <c r="B2511" s="5">
        <v>43686</v>
      </c>
      <c r="C2511" s="5" t="s">
        <v>376</v>
      </c>
      <c r="D2511" s="5" t="s">
        <v>377</v>
      </c>
      <c r="E2511" s="6">
        <v>6</v>
      </c>
      <c r="F2511" s="3">
        <v>59.94</v>
      </c>
      <c r="G2511" s="3">
        <v>44.22</v>
      </c>
      <c r="H2511" s="8">
        <f t="shared" si="507"/>
        <v>7.37</v>
      </c>
      <c r="I2511" s="3">
        <v>15.72</v>
      </c>
      <c r="J2511" s="4">
        <v>0.26</v>
      </c>
      <c r="K2511" s="2" t="str">
        <f t="shared" si="508"/>
        <v>Friday</v>
      </c>
      <c r="L2511" s="5">
        <f t="shared" si="509"/>
        <v>43689</v>
      </c>
      <c r="M2511" s="2" t="str">
        <f t="shared" si="510"/>
        <v>Monday</v>
      </c>
      <c r="N2511" s="2" t="str">
        <f t="shared" si="511"/>
        <v>Monday</v>
      </c>
      <c r="O2511" s="12">
        <f t="shared" si="512"/>
        <v>0</v>
      </c>
      <c r="P2511" s="11" t="str">
        <f t="shared" si="513"/>
        <v>Low Cost per Unit</v>
      </c>
      <c r="Q2511" s="12">
        <f t="shared" si="514"/>
        <v>0</v>
      </c>
      <c r="R2511" s="12">
        <f t="shared" si="515"/>
        <v>1.7981999999999998</v>
      </c>
      <c r="S2511" s="12">
        <f t="shared" si="516"/>
        <v>0</v>
      </c>
      <c r="T2511" s="12">
        <f t="shared" si="517"/>
        <v>0</v>
      </c>
      <c r="U2511" s="12">
        <f t="shared" si="518"/>
        <v>11.988</v>
      </c>
      <c r="V2511" s="13" t="str">
        <f t="shared" ca="1" si="519"/>
        <v>Greater Than 8 Weeks Old</v>
      </c>
    </row>
    <row r="2512" spans="1:22" x14ac:dyDescent="0.35">
      <c r="A2512" s="2" t="s">
        <v>250</v>
      </c>
      <c r="B2512" s="5">
        <v>43690</v>
      </c>
      <c r="C2512" s="5" t="s">
        <v>376</v>
      </c>
      <c r="D2512" s="5" t="s">
        <v>377</v>
      </c>
      <c r="E2512" s="6">
        <v>1</v>
      </c>
      <c r="F2512" s="3">
        <v>9.99</v>
      </c>
      <c r="G2512" s="3">
        <v>7.37</v>
      </c>
      <c r="H2512" s="8">
        <f t="shared" si="507"/>
        <v>7.37</v>
      </c>
      <c r="I2512" s="3">
        <v>2.62</v>
      </c>
      <c r="J2512" s="4">
        <v>0.26</v>
      </c>
      <c r="K2512" s="2" t="str">
        <f t="shared" si="508"/>
        <v>Tuesday</v>
      </c>
      <c r="L2512" s="5">
        <f t="shared" si="509"/>
        <v>43693</v>
      </c>
      <c r="M2512" s="2" t="str">
        <f t="shared" si="510"/>
        <v>Friday</v>
      </c>
      <c r="N2512" s="2" t="str">
        <f t="shared" si="511"/>
        <v>Friday</v>
      </c>
      <c r="O2512" s="12">
        <f t="shared" si="512"/>
        <v>0.49950000000000006</v>
      </c>
      <c r="P2512" s="11" t="str">
        <f t="shared" si="513"/>
        <v>Low Cost per Unit</v>
      </c>
      <c r="Q2512" s="12">
        <f t="shared" si="514"/>
        <v>0</v>
      </c>
      <c r="R2512" s="12">
        <f t="shared" si="515"/>
        <v>0</v>
      </c>
      <c r="S2512" s="12">
        <f t="shared" si="516"/>
        <v>0</v>
      </c>
      <c r="T2512" s="12">
        <f t="shared" si="517"/>
        <v>0</v>
      </c>
      <c r="U2512" s="12">
        <f t="shared" si="518"/>
        <v>0</v>
      </c>
      <c r="V2512" s="13" t="str">
        <f t="shared" ca="1" si="519"/>
        <v>Greater Than 8 Weeks Old</v>
      </c>
    </row>
    <row r="2513" spans="1:22" x14ac:dyDescent="0.35">
      <c r="A2513" s="2" t="s">
        <v>62</v>
      </c>
      <c r="B2513" s="5">
        <v>43679</v>
      </c>
      <c r="C2513" s="5" t="s">
        <v>383</v>
      </c>
      <c r="D2513" s="5" t="s">
        <v>398</v>
      </c>
      <c r="E2513" s="6">
        <v>1</v>
      </c>
      <c r="F2513" s="3">
        <v>32</v>
      </c>
      <c r="G2513" s="3">
        <v>11.2</v>
      </c>
      <c r="H2513" s="8">
        <f t="shared" si="507"/>
        <v>11.2</v>
      </c>
      <c r="I2513" s="3">
        <v>20.8</v>
      </c>
      <c r="J2513" s="4">
        <v>0.65</v>
      </c>
      <c r="K2513" s="2" t="str">
        <f t="shared" si="508"/>
        <v>Friday</v>
      </c>
      <c r="L2513" s="5">
        <f t="shared" si="509"/>
        <v>43682</v>
      </c>
      <c r="M2513" s="2" t="str">
        <f t="shared" si="510"/>
        <v>Monday</v>
      </c>
      <c r="N2513" s="2" t="str">
        <f t="shared" si="511"/>
        <v>Monday</v>
      </c>
      <c r="O2513" s="12">
        <f t="shared" si="512"/>
        <v>0</v>
      </c>
      <c r="P2513" s="11" t="str">
        <f t="shared" si="513"/>
        <v>Low Cost per Unit</v>
      </c>
      <c r="Q2513" s="12">
        <f t="shared" si="514"/>
        <v>0</v>
      </c>
      <c r="R2513" s="12">
        <f t="shared" si="515"/>
        <v>0</v>
      </c>
      <c r="S2513" s="12">
        <f t="shared" si="516"/>
        <v>0</v>
      </c>
      <c r="T2513" s="12">
        <f t="shared" si="517"/>
        <v>0</v>
      </c>
      <c r="U2513" s="12">
        <f t="shared" si="518"/>
        <v>0</v>
      </c>
      <c r="V2513" s="13" t="str">
        <f t="shared" ca="1" si="519"/>
        <v>Greater Than 8 Weeks Old</v>
      </c>
    </row>
    <row r="2514" spans="1:22" x14ac:dyDescent="0.35">
      <c r="A2514" s="2" t="s">
        <v>62</v>
      </c>
      <c r="B2514" s="5">
        <v>43683</v>
      </c>
      <c r="C2514" s="5" t="s">
        <v>383</v>
      </c>
      <c r="D2514" s="5" t="s">
        <v>398</v>
      </c>
      <c r="E2514" s="6">
        <v>2</v>
      </c>
      <c r="F2514" s="3">
        <v>64</v>
      </c>
      <c r="G2514" s="3">
        <v>22.4</v>
      </c>
      <c r="H2514" s="8">
        <f t="shared" si="507"/>
        <v>11.2</v>
      </c>
      <c r="I2514" s="3">
        <v>41.6</v>
      </c>
      <c r="J2514" s="4">
        <v>0.65</v>
      </c>
      <c r="K2514" s="2" t="str">
        <f t="shared" si="508"/>
        <v>Tuesday</v>
      </c>
      <c r="L2514" s="5">
        <f t="shared" si="509"/>
        <v>43686</v>
      </c>
      <c r="M2514" s="2" t="str">
        <f t="shared" si="510"/>
        <v>Friday</v>
      </c>
      <c r="N2514" s="2" t="str">
        <f t="shared" si="511"/>
        <v>Friday</v>
      </c>
      <c r="O2514" s="12">
        <f t="shared" si="512"/>
        <v>3.2</v>
      </c>
      <c r="P2514" s="11" t="str">
        <f t="shared" si="513"/>
        <v>Low Cost per Unit</v>
      </c>
      <c r="Q2514" s="12">
        <f t="shared" si="514"/>
        <v>0</v>
      </c>
      <c r="R2514" s="12">
        <f t="shared" si="515"/>
        <v>1.92</v>
      </c>
      <c r="S2514" s="12">
        <f t="shared" si="516"/>
        <v>0</v>
      </c>
      <c r="T2514" s="12">
        <f t="shared" si="517"/>
        <v>0</v>
      </c>
      <c r="U2514" s="12">
        <f t="shared" si="518"/>
        <v>0</v>
      </c>
      <c r="V2514" s="13" t="str">
        <f t="shared" ca="1" si="519"/>
        <v>Greater Than 8 Weeks Old</v>
      </c>
    </row>
    <row r="2515" spans="1:22" x14ac:dyDescent="0.35">
      <c r="A2515" s="2" t="s">
        <v>62</v>
      </c>
      <c r="B2515" s="5">
        <v>43684</v>
      </c>
      <c r="C2515" s="5" t="s">
        <v>383</v>
      </c>
      <c r="D2515" s="5" t="s">
        <v>398</v>
      </c>
      <c r="E2515" s="6">
        <v>1</v>
      </c>
      <c r="F2515" s="3">
        <v>32</v>
      </c>
      <c r="G2515" s="3">
        <v>11.2</v>
      </c>
      <c r="H2515" s="8">
        <f t="shared" si="507"/>
        <v>11.2</v>
      </c>
      <c r="I2515" s="3">
        <v>20.8</v>
      </c>
      <c r="J2515" s="4">
        <v>0.65</v>
      </c>
      <c r="K2515" s="2" t="str">
        <f t="shared" si="508"/>
        <v>Wednesday</v>
      </c>
      <c r="L2515" s="5">
        <f t="shared" si="509"/>
        <v>43687</v>
      </c>
      <c r="M2515" s="2" t="str">
        <f t="shared" si="510"/>
        <v>Saturday</v>
      </c>
      <c r="N2515" s="2" t="str">
        <f t="shared" si="511"/>
        <v>Saturday</v>
      </c>
      <c r="O2515" s="12">
        <f t="shared" si="512"/>
        <v>0</v>
      </c>
      <c r="P2515" s="11" t="str">
        <f t="shared" si="513"/>
        <v>Low Cost per Unit</v>
      </c>
      <c r="Q2515" s="12">
        <f t="shared" si="514"/>
        <v>0</v>
      </c>
      <c r="R2515" s="12">
        <f t="shared" si="515"/>
        <v>0</v>
      </c>
      <c r="S2515" s="12">
        <f t="shared" si="516"/>
        <v>0</v>
      </c>
      <c r="T2515" s="12">
        <f t="shared" si="517"/>
        <v>0</v>
      </c>
      <c r="U2515" s="12">
        <f t="shared" si="518"/>
        <v>0</v>
      </c>
      <c r="V2515" s="13" t="str">
        <f t="shared" ca="1" si="519"/>
        <v>Greater Than 8 Weeks Old</v>
      </c>
    </row>
    <row r="2516" spans="1:22" x14ac:dyDescent="0.35">
      <c r="A2516" s="2" t="s">
        <v>62</v>
      </c>
      <c r="B2516" s="5">
        <v>43685</v>
      </c>
      <c r="C2516" s="5" t="s">
        <v>383</v>
      </c>
      <c r="D2516" s="5" t="s">
        <v>398</v>
      </c>
      <c r="E2516" s="6">
        <v>1</v>
      </c>
      <c r="F2516" s="3">
        <v>32</v>
      </c>
      <c r="G2516" s="3">
        <v>11.2</v>
      </c>
      <c r="H2516" s="8">
        <f t="shared" si="507"/>
        <v>11.2</v>
      </c>
      <c r="I2516" s="3">
        <v>20.8</v>
      </c>
      <c r="J2516" s="4">
        <v>0.65</v>
      </c>
      <c r="K2516" s="2" t="str">
        <f t="shared" si="508"/>
        <v>Thursday</v>
      </c>
      <c r="L2516" s="5">
        <f t="shared" si="509"/>
        <v>43688</v>
      </c>
      <c r="M2516" s="2" t="str">
        <f t="shared" si="510"/>
        <v>Sunday</v>
      </c>
      <c r="N2516" s="2" t="str">
        <f t="shared" si="511"/>
        <v>Monday</v>
      </c>
      <c r="O2516" s="12">
        <f t="shared" si="512"/>
        <v>0</v>
      </c>
      <c r="P2516" s="11" t="str">
        <f t="shared" si="513"/>
        <v>Low Cost per Unit</v>
      </c>
      <c r="Q2516" s="12">
        <f t="shared" si="514"/>
        <v>0</v>
      </c>
      <c r="R2516" s="12">
        <f t="shared" si="515"/>
        <v>0</v>
      </c>
      <c r="S2516" s="12">
        <f t="shared" si="516"/>
        <v>0</v>
      </c>
      <c r="T2516" s="12">
        <f t="shared" si="517"/>
        <v>0</v>
      </c>
      <c r="U2516" s="12">
        <f t="shared" si="518"/>
        <v>0</v>
      </c>
      <c r="V2516" s="13" t="str">
        <f t="shared" ca="1" si="519"/>
        <v>Greater Than 8 Weeks Old</v>
      </c>
    </row>
    <row r="2517" spans="1:22" x14ac:dyDescent="0.35">
      <c r="A2517" s="2" t="s">
        <v>62</v>
      </c>
      <c r="B2517" s="5">
        <v>43686</v>
      </c>
      <c r="C2517" s="5" t="s">
        <v>383</v>
      </c>
      <c r="D2517" s="5" t="s">
        <v>398</v>
      </c>
      <c r="E2517" s="6">
        <v>1</v>
      </c>
      <c r="F2517" s="3">
        <v>32</v>
      </c>
      <c r="G2517" s="3">
        <v>11.2</v>
      </c>
      <c r="H2517" s="8">
        <f t="shared" si="507"/>
        <v>11.2</v>
      </c>
      <c r="I2517" s="3">
        <v>20.8</v>
      </c>
      <c r="J2517" s="4">
        <v>0.65</v>
      </c>
      <c r="K2517" s="2" t="str">
        <f t="shared" si="508"/>
        <v>Friday</v>
      </c>
      <c r="L2517" s="5">
        <f t="shared" si="509"/>
        <v>43689</v>
      </c>
      <c r="M2517" s="2" t="str">
        <f t="shared" si="510"/>
        <v>Monday</v>
      </c>
      <c r="N2517" s="2" t="str">
        <f t="shared" si="511"/>
        <v>Monday</v>
      </c>
      <c r="O2517" s="12">
        <f t="shared" si="512"/>
        <v>0</v>
      </c>
      <c r="P2517" s="11" t="str">
        <f t="shared" si="513"/>
        <v>Low Cost per Unit</v>
      </c>
      <c r="Q2517" s="12">
        <f t="shared" si="514"/>
        <v>0</v>
      </c>
      <c r="R2517" s="12">
        <f t="shared" si="515"/>
        <v>0</v>
      </c>
      <c r="S2517" s="12">
        <f t="shared" si="516"/>
        <v>0</v>
      </c>
      <c r="T2517" s="12">
        <f t="shared" si="517"/>
        <v>0</v>
      </c>
      <c r="U2517" s="12">
        <f t="shared" si="518"/>
        <v>0</v>
      </c>
      <c r="V2517" s="13" t="str">
        <f t="shared" ca="1" si="519"/>
        <v>Greater Than 8 Weeks Old</v>
      </c>
    </row>
    <row r="2518" spans="1:22" x14ac:dyDescent="0.35">
      <c r="A2518" s="2" t="s">
        <v>62</v>
      </c>
      <c r="B2518" s="5">
        <v>43687</v>
      </c>
      <c r="C2518" s="5" t="s">
        <v>383</v>
      </c>
      <c r="D2518" s="5" t="s">
        <v>398</v>
      </c>
      <c r="E2518" s="6">
        <v>2</v>
      </c>
      <c r="F2518" s="3">
        <v>64</v>
      </c>
      <c r="G2518" s="3">
        <v>22.4</v>
      </c>
      <c r="H2518" s="8">
        <f t="shared" si="507"/>
        <v>11.2</v>
      </c>
      <c r="I2518" s="3">
        <v>41.6</v>
      </c>
      <c r="J2518" s="4">
        <v>0.65</v>
      </c>
      <c r="K2518" s="2" t="str">
        <f t="shared" si="508"/>
        <v>Saturday</v>
      </c>
      <c r="L2518" s="5">
        <f t="shared" si="509"/>
        <v>43690</v>
      </c>
      <c r="M2518" s="2" t="str">
        <f t="shared" si="510"/>
        <v>Tuesday</v>
      </c>
      <c r="N2518" s="2" t="str">
        <f t="shared" si="511"/>
        <v>Tuesday</v>
      </c>
      <c r="O2518" s="12">
        <f t="shared" si="512"/>
        <v>0</v>
      </c>
      <c r="P2518" s="11" t="str">
        <f t="shared" si="513"/>
        <v>Low Cost per Unit</v>
      </c>
      <c r="Q2518" s="12">
        <f t="shared" si="514"/>
        <v>0</v>
      </c>
      <c r="R2518" s="12">
        <f t="shared" si="515"/>
        <v>1.92</v>
      </c>
      <c r="S2518" s="12">
        <f t="shared" si="516"/>
        <v>0</v>
      </c>
      <c r="T2518" s="12">
        <f t="shared" si="517"/>
        <v>0</v>
      </c>
      <c r="U2518" s="12">
        <f t="shared" si="518"/>
        <v>0</v>
      </c>
      <c r="V2518" s="13" t="str">
        <f t="shared" ca="1" si="519"/>
        <v>Greater Than 8 Weeks Old</v>
      </c>
    </row>
    <row r="2519" spans="1:22" x14ac:dyDescent="0.35">
      <c r="A2519" s="2" t="s">
        <v>62</v>
      </c>
      <c r="B2519" s="5">
        <v>43688</v>
      </c>
      <c r="C2519" s="5" t="s">
        <v>383</v>
      </c>
      <c r="D2519" s="5" t="s">
        <v>398</v>
      </c>
      <c r="E2519" s="6">
        <v>3</v>
      </c>
      <c r="F2519" s="3">
        <v>96</v>
      </c>
      <c r="G2519" s="3">
        <v>33.6</v>
      </c>
      <c r="H2519" s="8">
        <f t="shared" si="507"/>
        <v>11.200000000000001</v>
      </c>
      <c r="I2519" s="3">
        <v>62.4</v>
      </c>
      <c r="J2519" s="4">
        <v>0.65</v>
      </c>
      <c r="K2519" s="2" t="str">
        <f t="shared" si="508"/>
        <v>Sunday</v>
      </c>
      <c r="L2519" s="5">
        <f t="shared" si="509"/>
        <v>43691</v>
      </c>
      <c r="M2519" s="2" t="str">
        <f t="shared" si="510"/>
        <v>Wednesday</v>
      </c>
      <c r="N2519" s="2" t="str">
        <f t="shared" si="511"/>
        <v>Wednesday</v>
      </c>
      <c r="O2519" s="12">
        <f t="shared" si="512"/>
        <v>0</v>
      </c>
      <c r="P2519" s="11" t="str">
        <f t="shared" si="513"/>
        <v>Low Cost per Unit</v>
      </c>
      <c r="Q2519" s="12">
        <f t="shared" si="514"/>
        <v>0</v>
      </c>
      <c r="R2519" s="12">
        <f t="shared" si="515"/>
        <v>2.88</v>
      </c>
      <c r="S2519" s="12">
        <f t="shared" si="516"/>
        <v>0</v>
      </c>
      <c r="T2519" s="12">
        <f t="shared" si="517"/>
        <v>0</v>
      </c>
      <c r="U2519" s="12">
        <f t="shared" si="518"/>
        <v>0</v>
      </c>
      <c r="V2519" s="13" t="str">
        <f t="shared" ca="1" si="519"/>
        <v>Greater Than 8 Weeks Old</v>
      </c>
    </row>
    <row r="2520" spans="1:22" x14ac:dyDescent="0.35">
      <c r="A2520" s="2" t="s">
        <v>62</v>
      </c>
      <c r="B2520" s="5">
        <v>43689</v>
      </c>
      <c r="C2520" s="5" t="s">
        <v>383</v>
      </c>
      <c r="D2520" s="5" t="s">
        <v>398</v>
      </c>
      <c r="E2520" s="6">
        <v>1</v>
      </c>
      <c r="F2520" s="3">
        <v>32</v>
      </c>
      <c r="G2520" s="3">
        <v>11.2</v>
      </c>
      <c r="H2520" s="8">
        <f t="shared" si="507"/>
        <v>11.2</v>
      </c>
      <c r="I2520" s="3">
        <v>20.8</v>
      </c>
      <c r="J2520" s="4">
        <v>0.65</v>
      </c>
      <c r="K2520" s="2" t="str">
        <f t="shared" si="508"/>
        <v>Monday</v>
      </c>
      <c r="L2520" s="5">
        <f t="shared" si="509"/>
        <v>43692</v>
      </c>
      <c r="M2520" s="2" t="str">
        <f t="shared" si="510"/>
        <v>Thursday</v>
      </c>
      <c r="N2520" s="2" t="str">
        <f t="shared" si="511"/>
        <v>Thursday</v>
      </c>
      <c r="O2520" s="12">
        <f t="shared" si="512"/>
        <v>0</v>
      </c>
      <c r="P2520" s="11" t="str">
        <f t="shared" si="513"/>
        <v>Low Cost per Unit</v>
      </c>
      <c r="Q2520" s="12">
        <f t="shared" si="514"/>
        <v>0</v>
      </c>
      <c r="R2520" s="12">
        <f t="shared" si="515"/>
        <v>0</v>
      </c>
      <c r="S2520" s="12">
        <f t="shared" si="516"/>
        <v>0</v>
      </c>
      <c r="T2520" s="12">
        <f t="shared" si="517"/>
        <v>0</v>
      </c>
      <c r="U2520" s="12">
        <f t="shared" si="518"/>
        <v>0</v>
      </c>
      <c r="V2520" s="13" t="str">
        <f t="shared" ca="1" si="519"/>
        <v>Greater Than 8 Weeks Old</v>
      </c>
    </row>
    <row r="2521" spans="1:22" x14ac:dyDescent="0.35">
      <c r="A2521" s="2" t="s">
        <v>62</v>
      </c>
      <c r="B2521" s="5">
        <v>43690</v>
      </c>
      <c r="C2521" s="5" t="s">
        <v>383</v>
      </c>
      <c r="D2521" s="5" t="s">
        <v>398</v>
      </c>
      <c r="E2521" s="6">
        <v>3</v>
      </c>
      <c r="F2521" s="3">
        <v>96</v>
      </c>
      <c r="G2521" s="3">
        <v>33.6</v>
      </c>
      <c r="H2521" s="8">
        <f t="shared" si="507"/>
        <v>11.200000000000001</v>
      </c>
      <c r="I2521" s="3">
        <v>62.4</v>
      </c>
      <c r="J2521" s="4">
        <v>0.65</v>
      </c>
      <c r="K2521" s="2" t="str">
        <f t="shared" si="508"/>
        <v>Tuesday</v>
      </c>
      <c r="L2521" s="5">
        <f t="shared" si="509"/>
        <v>43693</v>
      </c>
      <c r="M2521" s="2" t="str">
        <f t="shared" si="510"/>
        <v>Friday</v>
      </c>
      <c r="N2521" s="2" t="str">
        <f t="shared" si="511"/>
        <v>Friday</v>
      </c>
      <c r="O2521" s="12">
        <f t="shared" si="512"/>
        <v>4.8000000000000007</v>
      </c>
      <c r="P2521" s="11" t="str">
        <f t="shared" si="513"/>
        <v>Low Cost per Unit</v>
      </c>
      <c r="Q2521" s="12">
        <f t="shared" si="514"/>
        <v>0</v>
      </c>
      <c r="R2521" s="12">
        <f t="shared" si="515"/>
        <v>2.88</v>
      </c>
      <c r="S2521" s="12">
        <f t="shared" si="516"/>
        <v>0</v>
      </c>
      <c r="T2521" s="12">
        <f t="shared" si="517"/>
        <v>0</v>
      </c>
      <c r="U2521" s="12">
        <f t="shared" si="518"/>
        <v>0</v>
      </c>
      <c r="V2521" s="13" t="str">
        <f t="shared" ca="1" si="519"/>
        <v>Greater Than 8 Weeks Old</v>
      </c>
    </row>
    <row r="2522" spans="1:22" x14ac:dyDescent="0.35">
      <c r="A2522" s="2" t="s">
        <v>62</v>
      </c>
      <c r="B2522" s="5">
        <v>43692</v>
      </c>
      <c r="C2522" s="5" t="s">
        <v>383</v>
      </c>
      <c r="D2522" s="5" t="s">
        <v>398</v>
      </c>
      <c r="E2522" s="6">
        <v>1</v>
      </c>
      <c r="F2522" s="3">
        <v>32</v>
      </c>
      <c r="G2522" s="3">
        <v>11.2</v>
      </c>
      <c r="H2522" s="8">
        <f t="shared" si="507"/>
        <v>11.2</v>
      </c>
      <c r="I2522" s="3">
        <v>20.8</v>
      </c>
      <c r="J2522" s="4">
        <v>0.65</v>
      </c>
      <c r="K2522" s="2" t="str">
        <f t="shared" si="508"/>
        <v>Thursday</v>
      </c>
      <c r="L2522" s="5">
        <f t="shared" si="509"/>
        <v>43695</v>
      </c>
      <c r="M2522" s="2" t="str">
        <f t="shared" si="510"/>
        <v>Sunday</v>
      </c>
      <c r="N2522" s="2" t="str">
        <f t="shared" si="511"/>
        <v>Monday</v>
      </c>
      <c r="O2522" s="12">
        <f t="shared" si="512"/>
        <v>0</v>
      </c>
      <c r="P2522" s="11" t="str">
        <f t="shared" si="513"/>
        <v>Low Cost per Unit</v>
      </c>
      <c r="Q2522" s="12">
        <f t="shared" si="514"/>
        <v>0</v>
      </c>
      <c r="R2522" s="12">
        <f t="shared" si="515"/>
        <v>0</v>
      </c>
      <c r="S2522" s="12">
        <f t="shared" si="516"/>
        <v>0</v>
      </c>
      <c r="T2522" s="12">
        <f t="shared" si="517"/>
        <v>0</v>
      </c>
      <c r="U2522" s="12">
        <f t="shared" si="518"/>
        <v>0</v>
      </c>
      <c r="V2522" s="13" t="str">
        <f t="shared" ca="1" si="519"/>
        <v>Greater Than 8 Weeks Old</v>
      </c>
    </row>
    <row r="2523" spans="1:22" x14ac:dyDescent="0.35">
      <c r="A2523" s="2" t="s">
        <v>62</v>
      </c>
      <c r="B2523" s="5">
        <v>43693</v>
      </c>
      <c r="C2523" s="5" t="s">
        <v>383</v>
      </c>
      <c r="D2523" s="5" t="s">
        <v>398</v>
      </c>
      <c r="E2523" s="6">
        <v>4</v>
      </c>
      <c r="F2523" s="3">
        <v>128</v>
      </c>
      <c r="G2523" s="3">
        <v>44.8</v>
      </c>
      <c r="H2523" s="8">
        <f t="shared" si="507"/>
        <v>11.2</v>
      </c>
      <c r="I2523" s="3">
        <v>83.2</v>
      </c>
      <c r="J2523" s="4">
        <v>0.65</v>
      </c>
      <c r="K2523" s="2" t="str">
        <f t="shared" si="508"/>
        <v>Friday</v>
      </c>
      <c r="L2523" s="5">
        <f t="shared" si="509"/>
        <v>43696</v>
      </c>
      <c r="M2523" s="2" t="str">
        <f t="shared" si="510"/>
        <v>Monday</v>
      </c>
      <c r="N2523" s="2" t="str">
        <f t="shared" si="511"/>
        <v>Monday</v>
      </c>
      <c r="O2523" s="12">
        <f t="shared" si="512"/>
        <v>0</v>
      </c>
      <c r="P2523" s="11" t="str">
        <f t="shared" si="513"/>
        <v>Low Cost per Unit</v>
      </c>
      <c r="Q2523" s="12">
        <f t="shared" si="514"/>
        <v>0</v>
      </c>
      <c r="R2523" s="12">
        <f t="shared" si="515"/>
        <v>3.84</v>
      </c>
      <c r="S2523" s="12">
        <f t="shared" si="516"/>
        <v>0</v>
      </c>
      <c r="T2523" s="12">
        <f t="shared" si="517"/>
        <v>0</v>
      </c>
      <c r="U2523" s="12">
        <f t="shared" si="518"/>
        <v>0</v>
      </c>
      <c r="V2523" s="13" t="str">
        <f t="shared" ca="1" si="519"/>
        <v>Greater Than 8 Weeks Old</v>
      </c>
    </row>
    <row r="2524" spans="1:22" x14ac:dyDescent="0.35">
      <c r="A2524" s="2" t="s">
        <v>62</v>
      </c>
      <c r="B2524" s="5">
        <v>43694</v>
      </c>
      <c r="C2524" s="5" t="s">
        <v>383</v>
      </c>
      <c r="D2524" s="5" t="s">
        <v>398</v>
      </c>
      <c r="E2524" s="6">
        <v>2</v>
      </c>
      <c r="F2524" s="3">
        <v>64</v>
      </c>
      <c r="G2524" s="3">
        <v>22.4</v>
      </c>
      <c r="H2524" s="8">
        <f t="shared" si="507"/>
        <v>11.2</v>
      </c>
      <c r="I2524" s="3">
        <v>41.6</v>
      </c>
      <c r="J2524" s="4">
        <v>0.65</v>
      </c>
      <c r="K2524" s="2" t="str">
        <f t="shared" si="508"/>
        <v>Saturday</v>
      </c>
      <c r="L2524" s="5">
        <f t="shared" si="509"/>
        <v>43697</v>
      </c>
      <c r="M2524" s="2" t="str">
        <f t="shared" si="510"/>
        <v>Tuesday</v>
      </c>
      <c r="N2524" s="2" t="str">
        <f t="shared" si="511"/>
        <v>Tuesday</v>
      </c>
      <c r="O2524" s="12">
        <f t="shared" si="512"/>
        <v>0</v>
      </c>
      <c r="P2524" s="11" t="str">
        <f t="shared" si="513"/>
        <v>Low Cost per Unit</v>
      </c>
      <c r="Q2524" s="12">
        <f t="shared" si="514"/>
        <v>0</v>
      </c>
      <c r="R2524" s="12">
        <f t="shared" si="515"/>
        <v>1.92</v>
      </c>
      <c r="S2524" s="12">
        <f t="shared" si="516"/>
        <v>0</v>
      </c>
      <c r="T2524" s="12">
        <f t="shared" si="517"/>
        <v>0</v>
      </c>
      <c r="U2524" s="12">
        <f t="shared" si="518"/>
        <v>0</v>
      </c>
      <c r="V2524" s="13" t="str">
        <f t="shared" ca="1" si="519"/>
        <v>Greater Than 8 Weeks Old</v>
      </c>
    </row>
    <row r="2525" spans="1:22" x14ac:dyDescent="0.35">
      <c r="A2525" s="2" t="s">
        <v>62</v>
      </c>
      <c r="B2525" s="5">
        <v>43697</v>
      </c>
      <c r="C2525" s="5" t="s">
        <v>383</v>
      </c>
      <c r="D2525" s="5" t="s">
        <v>398</v>
      </c>
      <c r="E2525" s="6">
        <v>1</v>
      </c>
      <c r="F2525" s="3">
        <v>32</v>
      </c>
      <c r="G2525" s="3">
        <v>11.2</v>
      </c>
      <c r="H2525" s="8">
        <f t="shared" si="507"/>
        <v>11.2</v>
      </c>
      <c r="I2525" s="3">
        <v>20.8</v>
      </c>
      <c r="J2525" s="4">
        <v>0.65</v>
      </c>
      <c r="K2525" s="2" t="str">
        <f t="shared" si="508"/>
        <v>Tuesday</v>
      </c>
      <c r="L2525" s="5">
        <f t="shared" si="509"/>
        <v>43700</v>
      </c>
      <c r="M2525" s="2" t="str">
        <f t="shared" si="510"/>
        <v>Friday</v>
      </c>
      <c r="N2525" s="2" t="str">
        <f t="shared" si="511"/>
        <v>Friday</v>
      </c>
      <c r="O2525" s="12">
        <f t="shared" si="512"/>
        <v>1.6</v>
      </c>
      <c r="P2525" s="11" t="str">
        <f t="shared" si="513"/>
        <v>Low Cost per Unit</v>
      </c>
      <c r="Q2525" s="12">
        <f t="shared" si="514"/>
        <v>0</v>
      </c>
      <c r="R2525" s="12">
        <f t="shared" si="515"/>
        <v>0</v>
      </c>
      <c r="S2525" s="12">
        <f t="shared" si="516"/>
        <v>0</v>
      </c>
      <c r="T2525" s="12">
        <f t="shared" si="517"/>
        <v>0</v>
      </c>
      <c r="U2525" s="12">
        <f t="shared" si="518"/>
        <v>0</v>
      </c>
      <c r="V2525" s="13" t="str">
        <f t="shared" ca="1" si="519"/>
        <v>Greater Than 8 Weeks Old</v>
      </c>
    </row>
    <row r="2526" spans="1:22" x14ac:dyDescent="0.35">
      <c r="A2526" s="2" t="s">
        <v>62</v>
      </c>
      <c r="B2526" s="5">
        <v>43698</v>
      </c>
      <c r="C2526" s="5" t="s">
        <v>383</v>
      </c>
      <c r="D2526" s="5" t="s">
        <v>398</v>
      </c>
      <c r="E2526" s="6">
        <v>1</v>
      </c>
      <c r="F2526" s="3">
        <v>32</v>
      </c>
      <c r="G2526" s="3">
        <v>11.2</v>
      </c>
      <c r="H2526" s="8">
        <f t="shared" si="507"/>
        <v>11.2</v>
      </c>
      <c r="I2526" s="3">
        <v>20.8</v>
      </c>
      <c r="J2526" s="4">
        <v>0.65</v>
      </c>
      <c r="K2526" s="2" t="str">
        <f t="shared" si="508"/>
        <v>Wednesday</v>
      </c>
      <c r="L2526" s="5">
        <f t="shared" si="509"/>
        <v>43701</v>
      </c>
      <c r="M2526" s="2" t="str">
        <f t="shared" si="510"/>
        <v>Saturday</v>
      </c>
      <c r="N2526" s="2" t="str">
        <f t="shared" si="511"/>
        <v>Saturday</v>
      </c>
      <c r="O2526" s="12">
        <f t="shared" si="512"/>
        <v>0</v>
      </c>
      <c r="P2526" s="11" t="str">
        <f t="shared" si="513"/>
        <v>Low Cost per Unit</v>
      </c>
      <c r="Q2526" s="12">
        <f t="shared" si="514"/>
        <v>0</v>
      </c>
      <c r="R2526" s="12">
        <f t="shared" si="515"/>
        <v>0</v>
      </c>
      <c r="S2526" s="12">
        <f t="shared" si="516"/>
        <v>0</v>
      </c>
      <c r="T2526" s="12">
        <f t="shared" si="517"/>
        <v>0</v>
      </c>
      <c r="U2526" s="12">
        <f t="shared" si="518"/>
        <v>0</v>
      </c>
      <c r="V2526" s="13" t="str">
        <f t="shared" ca="1" si="519"/>
        <v>Greater Than 8 Weeks Old</v>
      </c>
    </row>
    <row r="2527" spans="1:22" x14ac:dyDescent="0.35">
      <c r="A2527" s="2" t="s">
        <v>62</v>
      </c>
      <c r="B2527" s="5">
        <v>43702</v>
      </c>
      <c r="C2527" s="5" t="s">
        <v>383</v>
      </c>
      <c r="D2527" s="5" t="s">
        <v>398</v>
      </c>
      <c r="E2527" s="6">
        <v>1</v>
      </c>
      <c r="F2527" s="3">
        <v>32</v>
      </c>
      <c r="G2527" s="3">
        <v>11.2</v>
      </c>
      <c r="H2527" s="8">
        <f t="shared" si="507"/>
        <v>11.2</v>
      </c>
      <c r="I2527" s="3">
        <v>20.8</v>
      </c>
      <c r="J2527" s="4">
        <v>0.65</v>
      </c>
      <c r="K2527" s="2" t="str">
        <f t="shared" si="508"/>
        <v>Sunday</v>
      </c>
      <c r="L2527" s="5">
        <f t="shared" si="509"/>
        <v>43705</v>
      </c>
      <c r="M2527" s="2" t="str">
        <f t="shared" si="510"/>
        <v>Wednesday</v>
      </c>
      <c r="N2527" s="2" t="str">
        <f t="shared" si="511"/>
        <v>Wednesday</v>
      </c>
      <c r="O2527" s="12">
        <f t="shared" si="512"/>
        <v>0</v>
      </c>
      <c r="P2527" s="11" t="str">
        <f t="shared" si="513"/>
        <v>Low Cost per Unit</v>
      </c>
      <c r="Q2527" s="12">
        <f t="shared" si="514"/>
        <v>0</v>
      </c>
      <c r="R2527" s="12">
        <f t="shared" si="515"/>
        <v>0</v>
      </c>
      <c r="S2527" s="12">
        <f t="shared" si="516"/>
        <v>0</v>
      </c>
      <c r="T2527" s="12">
        <f t="shared" si="517"/>
        <v>0</v>
      </c>
      <c r="U2527" s="12">
        <f t="shared" si="518"/>
        <v>0</v>
      </c>
      <c r="V2527" s="13" t="str">
        <f t="shared" ca="1" si="519"/>
        <v>Greater Than 8 Weeks Old</v>
      </c>
    </row>
    <row r="2528" spans="1:22" x14ac:dyDescent="0.35">
      <c r="A2528" s="2" t="s">
        <v>62</v>
      </c>
      <c r="B2528" s="5">
        <v>43705</v>
      </c>
      <c r="C2528" s="5" t="s">
        <v>383</v>
      </c>
      <c r="D2528" s="5" t="s">
        <v>398</v>
      </c>
      <c r="E2528" s="6">
        <v>1</v>
      </c>
      <c r="F2528" s="3">
        <v>32</v>
      </c>
      <c r="G2528" s="3">
        <v>11.2</v>
      </c>
      <c r="H2528" s="8">
        <f t="shared" si="507"/>
        <v>11.2</v>
      </c>
      <c r="I2528" s="3">
        <v>20.8</v>
      </c>
      <c r="J2528" s="4">
        <v>0.65</v>
      </c>
      <c r="K2528" s="2" t="str">
        <f t="shared" si="508"/>
        <v>Wednesday</v>
      </c>
      <c r="L2528" s="5">
        <f t="shared" si="509"/>
        <v>43708</v>
      </c>
      <c r="M2528" s="2" t="str">
        <f t="shared" si="510"/>
        <v>Saturday</v>
      </c>
      <c r="N2528" s="2" t="str">
        <f t="shared" si="511"/>
        <v>Saturday</v>
      </c>
      <c r="O2528" s="12">
        <f t="shared" si="512"/>
        <v>0</v>
      </c>
      <c r="P2528" s="11" t="str">
        <f t="shared" si="513"/>
        <v>Low Cost per Unit</v>
      </c>
      <c r="Q2528" s="12">
        <f t="shared" si="514"/>
        <v>0</v>
      </c>
      <c r="R2528" s="12">
        <f t="shared" si="515"/>
        <v>0</v>
      </c>
      <c r="S2528" s="12">
        <f t="shared" si="516"/>
        <v>0</v>
      </c>
      <c r="T2528" s="12">
        <f t="shared" si="517"/>
        <v>0</v>
      </c>
      <c r="U2528" s="12">
        <f t="shared" si="518"/>
        <v>0</v>
      </c>
      <c r="V2528" s="13" t="str">
        <f t="shared" ca="1" si="519"/>
        <v>Greater Than 8 Weeks Old</v>
      </c>
    </row>
    <row r="2529" spans="1:22" x14ac:dyDescent="0.35">
      <c r="A2529" s="2" t="s">
        <v>62</v>
      </c>
      <c r="B2529" s="5">
        <v>43706</v>
      </c>
      <c r="C2529" s="5" t="s">
        <v>383</v>
      </c>
      <c r="D2529" s="5" t="s">
        <v>398</v>
      </c>
      <c r="E2529" s="6">
        <v>2</v>
      </c>
      <c r="F2529" s="3">
        <v>64</v>
      </c>
      <c r="G2529" s="3">
        <v>22.4</v>
      </c>
      <c r="H2529" s="8">
        <f t="shared" si="507"/>
        <v>11.2</v>
      </c>
      <c r="I2529" s="3">
        <v>41.6</v>
      </c>
      <c r="J2529" s="4">
        <v>0.65</v>
      </c>
      <c r="K2529" s="2" t="str">
        <f t="shared" si="508"/>
        <v>Thursday</v>
      </c>
      <c r="L2529" s="5">
        <f t="shared" si="509"/>
        <v>43709</v>
      </c>
      <c r="M2529" s="2" t="str">
        <f t="shared" si="510"/>
        <v>Sunday</v>
      </c>
      <c r="N2529" s="2" t="str">
        <f t="shared" si="511"/>
        <v>Monday</v>
      </c>
      <c r="O2529" s="12">
        <f t="shared" si="512"/>
        <v>0</v>
      </c>
      <c r="P2529" s="11" t="str">
        <f t="shared" si="513"/>
        <v>Low Cost per Unit</v>
      </c>
      <c r="Q2529" s="12">
        <f t="shared" si="514"/>
        <v>0</v>
      </c>
      <c r="R2529" s="12">
        <f t="shared" si="515"/>
        <v>1.92</v>
      </c>
      <c r="S2529" s="12">
        <f t="shared" si="516"/>
        <v>0</v>
      </c>
      <c r="T2529" s="12">
        <f t="shared" si="517"/>
        <v>0</v>
      </c>
      <c r="U2529" s="12">
        <f t="shared" si="518"/>
        <v>0</v>
      </c>
      <c r="V2529" s="13" t="str">
        <f t="shared" ca="1" si="519"/>
        <v>Greater Than 8 Weeks Old</v>
      </c>
    </row>
    <row r="2530" spans="1:22" x14ac:dyDescent="0.35">
      <c r="A2530" s="2" t="s">
        <v>62</v>
      </c>
      <c r="B2530" s="5">
        <v>43708</v>
      </c>
      <c r="C2530" s="5" t="s">
        <v>383</v>
      </c>
      <c r="D2530" s="5" t="s">
        <v>398</v>
      </c>
      <c r="E2530" s="6">
        <v>1</v>
      </c>
      <c r="F2530" s="3">
        <v>32</v>
      </c>
      <c r="G2530" s="3">
        <v>11.2</v>
      </c>
      <c r="H2530" s="8">
        <f t="shared" si="507"/>
        <v>11.2</v>
      </c>
      <c r="I2530" s="3">
        <v>20.8</v>
      </c>
      <c r="J2530" s="4">
        <v>0.65</v>
      </c>
      <c r="K2530" s="2" t="str">
        <f t="shared" si="508"/>
        <v>Saturday</v>
      </c>
      <c r="L2530" s="5">
        <f t="shared" si="509"/>
        <v>43711</v>
      </c>
      <c r="M2530" s="2" t="str">
        <f t="shared" si="510"/>
        <v>Tuesday</v>
      </c>
      <c r="N2530" s="2" t="str">
        <f t="shared" si="511"/>
        <v>Tuesday</v>
      </c>
      <c r="O2530" s="12">
        <f t="shared" si="512"/>
        <v>0</v>
      </c>
      <c r="P2530" s="11" t="str">
        <f t="shared" si="513"/>
        <v>Low Cost per Unit</v>
      </c>
      <c r="Q2530" s="12">
        <f t="shared" si="514"/>
        <v>0</v>
      </c>
      <c r="R2530" s="12">
        <f t="shared" si="515"/>
        <v>0</v>
      </c>
      <c r="S2530" s="12">
        <f t="shared" si="516"/>
        <v>0</v>
      </c>
      <c r="T2530" s="12">
        <f t="shared" si="517"/>
        <v>0</v>
      </c>
      <c r="U2530" s="12">
        <f t="shared" si="518"/>
        <v>0</v>
      </c>
      <c r="V2530" s="13" t="str">
        <f t="shared" ca="1" si="519"/>
        <v>Greater Than 8 Weeks Old</v>
      </c>
    </row>
    <row r="2531" spans="1:22" x14ac:dyDescent="0.35">
      <c r="A2531" s="2" t="s">
        <v>225</v>
      </c>
      <c r="B2531" s="5">
        <v>43678</v>
      </c>
      <c r="C2531" s="5" t="s">
        <v>383</v>
      </c>
      <c r="D2531" s="5" t="s">
        <v>398</v>
      </c>
      <c r="E2531" s="6">
        <v>3</v>
      </c>
      <c r="F2531" s="3">
        <v>207</v>
      </c>
      <c r="G2531" s="3">
        <v>93.75</v>
      </c>
      <c r="H2531" s="8">
        <f t="shared" si="507"/>
        <v>31.25</v>
      </c>
      <c r="I2531" s="3">
        <v>113.25</v>
      </c>
      <c r="J2531" s="4">
        <v>0.55000000000000004</v>
      </c>
      <c r="K2531" s="2" t="str">
        <f t="shared" si="508"/>
        <v>Thursday</v>
      </c>
      <c r="L2531" s="5">
        <f t="shared" si="509"/>
        <v>43681</v>
      </c>
      <c r="M2531" s="2" t="str">
        <f t="shared" si="510"/>
        <v>Sunday</v>
      </c>
      <c r="N2531" s="2" t="str">
        <f t="shared" si="511"/>
        <v>Monday</v>
      </c>
      <c r="O2531" s="12">
        <f t="shared" si="512"/>
        <v>0</v>
      </c>
      <c r="P2531" s="11" t="str">
        <f t="shared" si="513"/>
        <v>High Cost per Unit</v>
      </c>
      <c r="Q2531" s="12">
        <f t="shared" si="514"/>
        <v>0</v>
      </c>
      <c r="R2531" s="12">
        <f t="shared" si="515"/>
        <v>6.21</v>
      </c>
      <c r="S2531" s="12">
        <f t="shared" si="516"/>
        <v>0</v>
      </c>
      <c r="T2531" s="12">
        <f t="shared" si="517"/>
        <v>0</v>
      </c>
      <c r="U2531" s="12">
        <f t="shared" si="518"/>
        <v>0</v>
      </c>
      <c r="V2531" s="13" t="str">
        <f t="shared" ca="1" si="519"/>
        <v>Greater Than 8 Weeks Old</v>
      </c>
    </row>
    <row r="2532" spans="1:22" x14ac:dyDescent="0.35">
      <c r="A2532" s="2" t="s">
        <v>225</v>
      </c>
      <c r="B2532" s="5">
        <v>43681</v>
      </c>
      <c r="C2532" s="5" t="s">
        <v>383</v>
      </c>
      <c r="D2532" s="5" t="s">
        <v>398</v>
      </c>
      <c r="E2532" s="6">
        <v>3</v>
      </c>
      <c r="F2532" s="3">
        <v>207</v>
      </c>
      <c r="G2532" s="3">
        <v>93.75</v>
      </c>
      <c r="H2532" s="8">
        <f t="shared" si="507"/>
        <v>31.25</v>
      </c>
      <c r="I2532" s="3">
        <v>113.25</v>
      </c>
      <c r="J2532" s="4">
        <v>0.55000000000000004</v>
      </c>
      <c r="K2532" s="2" t="str">
        <f t="shared" si="508"/>
        <v>Sunday</v>
      </c>
      <c r="L2532" s="5">
        <f t="shared" si="509"/>
        <v>43684</v>
      </c>
      <c r="M2532" s="2" t="str">
        <f t="shared" si="510"/>
        <v>Wednesday</v>
      </c>
      <c r="N2532" s="2" t="str">
        <f t="shared" si="511"/>
        <v>Wednesday</v>
      </c>
      <c r="O2532" s="12">
        <f t="shared" si="512"/>
        <v>0</v>
      </c>
      <c r="P2532" s="11" t="str">
        <f t="shared" si="513"/>
        <v>High Cost per Unit</v>
      </c>
      <c r="Q2532" s="12">
        <f t="shared" si="514"/>
        <v>0</v>
      </c>
      <c r="R2532" s="12">
        <f t="shared" si="515"/>
        <v>6.21</v>
      </c>
      <c r="S2532" s="12">
        <f t="shared" si="516"/>
        <v>0</v>
      </c>
      <c r="T2532" s="12">
        <f t="shared" si="517"/>
        <v>0</v>
      </c>
      <c r="U2532" s="12">
        <f t="shared" si="518"/>
        <v>0</v>
      </c>
      <c r="V2532" s="13" t="str">
        <f t="shared" ca="1" si="519"/>
        <v>Greater Than 8 Weeks Old</v>
      </c>
    </row>
    <row r="2533" spans="1:22" x14ac:dyDescent="0.35">
      <c r="A2533" s="2" t="s">
        <v>225</v>
      </c>
      <c r="B2533" s="5">
        <v>43682</v>
      </c>
      <c r="C2533" s="5" t="s">
        <v>383</v>
      </c>
      <c r="D2533" s="5" t="s">
        <v>398</v>
      </c>
      <c r="E2533" s="6">
        <v>2</v>
      </c>
      <c r="F2533" s="3">
        <v>138</v>
      </c>
      <c r="G2533" s="3">
        <v>62.5</v>
      </c>
      <c r="H2533" s="8">
        <f t="shared" si="507"/>
        <v>31.25</v>
      </c>
      <c r="I2533" s="3">
        <v>75.5</v>
      </c>
      <c r="J2533" s="4">
        <v>0.55000000000000004</v>
      </c>
      <c r="K2533" s="2" t="str">
        <f t="shared" si="508"/>
        <v>Monday</v>
      </c>
      <c r="L2533" s="5">
        <f t="shared" si="509"/>
        <v>43685</v>
      </c>
      <c r="M2533" s="2" t="str">
        <f t="shared" si="510"/>
        <v>Thursday</v>
      </c>
      <c r="N2533" s="2" t="str">
        <f t="shared" si="511"/>
        <v>Thursday</v>
      </c>
      <c r="O2533" s="12">
        <f t="shared" si="512"/>
        <v>0</v>
      </c>
      <c r="P2533" s="11" t="str">
        <f t="shared" si="513"/>
        <v>High Cost per Unit</v>
      </c>
      <c r="Q2533" s="12">
        <f t="shared" si="514"/>
        <v>0</v>
      </c>
      <c r="R2533" s="12">
        <f t="shared" si="515"/>
        <v>4.1399999999999997</v>
      </c>
      <c r="S2533" s="12">
        <f t="shared" si="516"/>
        <v>0</v>
      </c>
      <c r="T2533" s="12">
        <f t="shared" si="517"/>
        <v>0</v>
      </c>
      <c r="U2533" s="12">
        <f t="shared" si="518"/>
        <v>0</v>
      </c>
      <c r="V2533" s="13" t="str">
        <f t="shared" ca="1" si="519"/>
        <v>Greater Than 8 Weeks Old</v>
      </c>
    </row>
    <row r="2534" spans="1:22" x14ac:dyDescent="0.35">
      <c r="A2534" s="2" t="s">
        <v>225</v>
      </c>
      <c r="B2534" s="5">
        <v>43684</v>
      </c>
      <c r="C2534" s="5" t="s">
        <v>383</v>
      </c>
      <c r="D2534" s="5" t="s">
        <v>398</v>
      </c>
      <c r="E2534" s="6">
        <v>1</v>
      </c>
      <c r="F2534" s="3">
        <v>69</v>
      </c>
      <c r="G2534" s="3">
        <v>31.25</v>
      </c>
      <c r="H2534" s="8">
        <f t="shared" si="507"/>
        <v>31.25</v>
      </c>
      <c r="I2534" s="3">
        <v>37.75</v>
      </c>
      <c r="J2534" s="4">
        <v>0.55000000000000004</v>
      </c>
      <c r="K2534" s="2" t="str">
        <f t="shared" si="508"/>
        <v>Wednesday</v>
      </c>
      <c r="L2534" s="5">
        <f t="shared" si="509"/>
        <v>43687</v>
      </c>
      <c r="M2534" s="2" t="str">
        <f t="shared" si="510"/>
        <v>Saturday</v>
      </c>
      <c r="N2534" s="2" t="str">
        <f t="shared" si="511"/>
        <v>Saturday</v>
      </c>
      <c r="O2534" s="12">
        <f t="shared" si="512"/>
        <v>0</v>
      </c>
      <c r="P2534" s="11" t="str">
        <f t="shared" si="513"/>
        <v>High Cost per Unit</v>
      </c>
      <c r="Q2534" s="12">
        <f t="shared" si="514"/>
        <v>0</v>
      </c>
      <c r="R2534" s="12">
        <f t="shared" si="515"/>
        <v>0</v>
      </c>
      <c r="S2534" s="12">
        <f t="shared" si="516"/>
        <v>0</v>
      </c>
      <c r="T2534" s="12">
        <f t="shared" si="517"/>
        <v>0</v>
      </c>
      <c r="U2534" s="12">
        <f t="shared" si="518"/>
        <v>0</v>
      </c>
      <c r="V2534" s="13" t="str">
        <f t="shared" ca="1" si="519"/>
        <v>Greater Than 8 Weeks Old</v>
      </c>
    </row>
    <row r="2535" spans="1:22" x14ac:dyDescent="0.35">
      <c r="A2535" s="2" t="s">
        <v>225</v>
      </c>
      <c r="B2535" s="5">
        <v>43688</v>
      </c>
      <c r="C2535" s="5" t="s">
        <v>383</v>
      </c>
      <c r="D2535" s="5" t="s">
        <v>398</v>
      </c>
      <c r="E2535" s="6">
        <v>1</v>
      </c>
      <c r="F2535" s="3">
        <v>69</v>
      </c>
      <c r="G2535" s="3">
        <v>31.25</v>
      </c>
      <c r="H2535" s="8">
        <f t="shared" si="507"/>
        <v>31.25</v>
      </c>
      <c r="I2535" s="3">
        <v>37.75</v>
      </c>
      <c r="J2535" s="4">
        <v>0.55000000000000004</v>
      </c>
      <c r="K2535" s="2" t="str">
        <f t="shared" si="508"/>
        <v>Sunday</v>
      </c>
      <c r="L2535" s="5">
        <f t="shared" si="509"/>
        <v>43691</v>
      </c>
      <c r="M2535" s="2" t="str">
        <f t="shared" si="510"/>
        <v>Wednesday</v>
      </c>
      <c r="N2535" s="2" t="str">
        <f t="shared" si="511"/>
        <v>Wednesday</v>
      </c>
      <c r="O2535" s="12">
        <f t="shared" si="512"/>
        <v>0</v>
      </c>
      <c r="P2535" s="11" t="str">
        <f t="shared" si="513"/>
        <v>High Cost per Unit</v>
      </c>
      <c r="Q2535" s="12">
        <f t="shared" si="514"/>
        <v>0</v>
      </c>
      <c r="R2535" s="12">
        <f t="shared" si="515"/>
        <v>0</v>
      </c>
      <c r="S2535" s="12">
        <f t="shared" si="516"/>
        <v>0</v>
      </c>
      <c r="T2535" s="12">
        <f t="shared" si="517"/>
        <v>0</v>
      </c>
      <c r="U2535" s="12">
        <f t="shared" si="518"/>
        <v>0</v>
      </c>
      <c r="V2535" s="13" t="str">
        <f t="shared" ca="1" si="519"/>
        <v>Greater Than 8 Weeks Old</v>
      </c>
    </row>
    <row r="2536" spans="1:22" x14ac:dyDescent="0.35">
      <c r="A2536" s="2" t="s">
        <v>225</v>
      </c>
      <c r="B2536" s="5">
        <v>43689</v>
      </c>
      <c r="C2536" s="5" t="s">
        <v>383</v>
      </c>
      <c r="D2536" s="5" t="s">
        <v>398</v>
      </c>
      <c r="E2536" s="6">
        <v>2</v>
      </c>
      <c r="F2536" s="3">
        <v>138</v>
      </c>
      <c r="G2536" s="3">
        <v>62.5</v>
      </c>
      <c r="H2536" s="8">
        <f t="shared" si="507"/>
        <v>31.25</v>
      </c>
      <c r="I2536" s="3">
        <v>75.5</v>
      </c>
      <c r="J2536" s="4">
        <v>0.55000000000000004</v>
      </c>
      <c r="K2536" s="2" t="str">
        <f t="shared" si="508"/>
        <v>Monday</v>
      </c>
      <c r="L2536" s="5">
        <f t="shared" si="509"/>
        <v>43692</v>
      </c>
      <c r="M2536" s="2" t="str">
        <f t="shared" si="510"/>
        <v>Thursday</v>
      </c>
      <c r="N2536" s="2" t="str">
        <f t="shared" si="511"/>
        <v>Thursday</v>
      </c>
      <c r="O2536" s="12">
        <f t="shared" si="512"/>
        <v>0</v>
      </c>
      <c r="P2536" s="11" t="str">
        <f t="shared" si="513"/>
        <v>High Cost per Unit</v>
      </c>
      <c r="Q2536" s="12">
        <f t="shared" si="514"/>
        <v>0</v>
      </c>
      <c r="R2536" s="12">
        <f t="shared" si="515"/>
        <v>4.1399999999999997</v>
      </c>
      <c r="S2536" s="12">
        <f t="shared" si="516"/>
        <v>0</v>
      </c>
      <c r="T2536" s="12">
        <f t="shared" si="517"/>
        <v>0</v>
      </c>
      <c r="U2536" s="12">
        <f t="shared" si="518"/>
        <v>0</v>
      </c>
      <c r="V2536" s="13" t="str">
        <f t="shared" ca="1" si="519"/>
        <v>Greater Than 8 Weeks Old</v>
      </c>
    </row>
    <row r="2537" spans="1:22" x14ac:dyDescent="0.35">
      <c r="A2537" s="2" t="s">
        <v>225</v>
      </c>
      <c r="B2537" s="5">
        <v>43691</v>
      </c>
      <c r="C2537" s="5" t="s">
        <v>383</v>
      </c>
      <c r="D2537" s="5" t="s">
        <v>398</v>
      </c>
      <c r="E2537" s="6">
        <v>1</v>
      </c>
      <c r="F2537" s="3">
        <v>69</v>
      </c>
      <c r="G2537" s="3">
        <v>31.25</v>
      </c>
      <c r="H2537" s="8">
        <f t="shared" si="507"/>
        <v>31.25</v>
      </c>
      <c r="I2537" s="3">
        <v>37.75</v>
      </c>
      <c r="J2537" s="4">
        <v>0.55000000000000004</v>
      </c>
      <c r="K2537" s="2" t="str">
        <f t="shared" si="508"/>
        <v>Wednesday</v>
      </c>
      <c r="L2537" s="5">
        <f t="shared" si="509"/>
        <v>43694</v>
      </c>
      <c r="M2537" s="2" t="str">
        <f t="shared" si="510"/>
        <v>Saturday</v>
      </c>
      <c r="N2537" s="2" t="str">
        <f t="shared" si="511"/>
        <v>Saturday</v>
      </c>
      <c r="O2537" s="12">
        <f t="shared" si="512"/>
        <v>0</v>
      </c>
      <c r="P2537" s="11" t="str">
        <f t="shared" si="513"/>
        <v>High Cost per Unit</v>
      </c>
      <c r="Q2537" s="12">
        <f t="shared" si="514"/>
        <v>0</v>
      </c>
      <c r="R2537" s="12">
        <f t="shared" si="515"/>
        <v>0</v>
      </c>
      <c r="S2537" s="12">
        <f t="shared" si="516"/>
        <v>0</v>
      </c>
      <c r="T2537" s="12">
        <f t="shared" si="517"/>
        <v>0</v>
      </c>
      <c r="U2537" s="12">
        <f t="shared" si="518"/>
        <v>0</v>
      </c>
      <c r="V2537" s="13" t="str">
        <f t="shared" ca="1" si="519"/>
        <v>Greater Than 8 Weeks Old</v>
      </c>
    </row>
    <row r="2538" spans="1:22" x14ac:dyDescent="0.35">
      <c r="A2538" s="2" t="s">
        <v>225</v>
      </c>
      <c r="B2538" s="5">
        <v>43692</v>
      </c>
      <c r="C2538" s="5" t="s">
        <v>383</v>
      </c>
      <c r="D2538" s="5" t="s">
        <v>398</v>
      </c>
      <c r="E2538" s="6">
        <v>1</v>
      </c>
      <c r="F2538" s="3">
        <v>69</v>
      </c>
      <c r="G2538" s="3">
        <v>31.25</v>
      </c>
      <c r="H2538" s="8">
        <f t="shared" si="507"/>
        <v>31.25</v>
      </c>
      <c r="I2538" s="3">
        <v>37.75</v>
      </c>
      <c r="J2538" s="4">
        <v>0.55000000000000004</v>
      </c>
      <c r="K2538" s="2" t="str">
        <f t="shared" si="508"/>
        <v>Thursday</v>
      </c>
      <c r="L2538" s="5">
        <f t="shared" si="509"/>
        <v>43695</v>
      </c>
      <c r="M2538" s="2" t="str">
        <f t="shared" si="510"/>
        <v>Sunday</v>
      </c>
      <c r="N2538" s="2" t="str">
        <f t="shared" si="511"/>
        <v>Monday</v>
      </c>
      <c r="O2538" s="12">
        <f t="shared" si="512"/>
        <v>0</v>
      </c>
      <c r="P2538" s="11" t="str">
        <f t="shared" si="513"/>
        <v>High Cost per Unit</v>
      </c>
      <c r="Q2538" s="12">
        <f t="shared" si="514"/>
        <v>0</v>
      </c>
      <c r="R2538" s="12">
        <f t="shared" si="515"/>
        <v>0</v>
      </c>
      <c r="S2538" s="12">
        <f t="shared" si="516"/>
        <v>0</v>
      </c>
      <c r="T2538" s="12">
        <f t="shared" si="517"/>
        <v>0</v>
      </c>
      <c r="U2538" s="12">
        <f t="shared" si="518"/>
        <v>0</v>
      </c>
      <c r="V2538" s="13" t="str">
        <f t="shared" ca="1" si="519"/>
        <v>Greater Than 8 Weeks Old</v>
      </c>
    </row>
    <row r="2539" spans="1:22" x14ac:dyDescent="0.35">
      <c r="A2539" s="2" t="s">
        <v>225</v>
      </c>
      <c r="B2539" s="5">
        <v>43693</v>
      </c>
      <c r="C2539" s="5" t="s">
        <v>383</v>
      </c>
      <c r="D2539" s="5" t="s">
        <v>398</v>
      </c>
      <c r="E2539" s="6">
        <v>2</v>
      </c>
      <c r="F2539" s="3">
        <v>138</v>
      </c>
      <c r="G2539" s="3">
        <v>62.5</v>
      </c>
      <c r="H2539" s="8">
        <f t="shared" si="507"/>
        <v>31.25</v>
      </c>
      <c r="I2539" s="3">
        <v>75.5</v>
      </c>
      <c r="J2539" s="4">
        <v>0.55000000000000004</v>
      </c>
      <c r="K2539" s="2" t="str">
        <f t="shared" si="508"/>
        <v>Friday</v>
      </c>
      <c r="L2539" s="5">
        <f t="shared" si="509"/>
        <v>43696</v>
      </c>
      <c r="M2539" s="2" t="str">
        <f t="shared" si="510"/>
        <v>Monday</v>
      </c>
      <c r="N2539" s="2" t="str">
        <f t="shared" si="511"/>
        <v>Monday</v>
      </c>
      <c r="O2539" s="12">
        <f t="shared" si="512"/>
        <v>0</v>
      </c>
      <c r="P2539" s="11" t="str">
        <f t="shared" si="513"/>
        <v>High Cost per Unit</v>
      </c>
      <c r="Q2539" s="12">
        <f t="shared" si="514"/>
        <v>0</v>
      </c>
      <c r="R2539" s="12">
        <f t="shared" si="515"/>
        <v>4.1399999999999997</v>
      </c>
      <c r="S2539" s="12">
        <f t="shared" si="516"/>
        <v>0</v>
      </c>
      <c r="T2539" s="12">
        <f t="shared" si="517"/>
        <v>0</v>
      </c>
      <c r="U2539" s="12">
        <f t="shared" si="518"/>
        <v>0</v>
      </c>
      <c r="V2539" s="13" t="str">
        <f t="shared" ca="1" si="519"/>
        <v>Greater Than 8 Weeks Old</v>
      </c>
    </row>
    <row r="2540" spans="1:22" x14ac:dyDescent="0.35">
      <c r="A2540" s="2" t="s">
        <v>225</v>
      </c>
      <c r="B2540" s="5">
        <v>43698</v>
      </c>
      <c r="C2540" s="5" t="s">
        <v>383</v>
      </c>
      <c r="D2540" s="5" t="s">
        <v>398</v>
      </c>
      <c r="E2540" s="6">
        <v>1</v>
      </c>
      <c r="F2540" s="3">
        <v>69</v>
      </c>
      <c r="G2540" s="3">
        <v>31.25</v>
      </c>
      <c r="H2540" s="8">
        <f t="shared" si="507"/>
        <v>31.25</v>
      </c>
      <c r="I2540" s="3">
        <v>37.75</v>
      </c>
      <c r="J2540" s="4">
        <v>0.55000000000000004</v>
      </c>
      <c r="K2540" s="2" t="str">
        <f t="shared" si="508"/>
        <v>Wednesday</v>
      </c>
      <c r="L2540" s="5">
        <f t="shared" si="509"/>
        <v>43701</v>
      </c>
      <c r="M2540" s="2" t="str">
        <f t="shared" si="510"/>
        <v>Saturday</v>
      </c>
      <c r="N2540" s="2" t="str">
        <f t="shared" si="511"/>
        <v>Saturday</v>
      </c>
      <c r="O2540" s="12">
        <f t="shared" si="512"/>
        <v>0</v>
      </c>
      <c r="P2540" s="11" t="str">
        <f t="shared" si="513"/>
        <v>High Cost per Unit</v>
      </c>
      <c r="Q2540" s="12">
        <f t="shared" si="514"/>
        <v>0</v>
      </c>
      <c r="R2540" s="12">
        <f t="shared" si="515"/>
        <v>0</v>
      </c>
      <c r="S2540" s="12">
        <f t="shared" si="516"/>
        <v>0</v>
      </c>
      <c r="T2540" s="12">
        <f t="shared" si="517"/>
        <v>0</v>
      </c>
      <c r="U2540" s="12">
        <f t="shared" si="518"/>
        <v>0</v>
      </c>
      <c r="V2540" s="13" t="str">
        <f t="shared" ca="1" si="519"/>
        <v>Greater Than 8 Weeks Old</v>
      </c>
    </row>
    <row r="2541" spans="1:22" x14ac:dyDescent="0.35">
      <c r="A2541" s="2" t="s">
        <v>225</v>
      </c>
      <c r="B2541" s="5">
        <v>43701</v>
      </c>
      <c r="C2541" s="5" t="s">
        <v>383</v>
      </c>
      <c r="D2541" s="5" t="s">
        <v>398</v>
      </c>
      <c r="E2541" s="6">
        <v>2</v>
      </c>
      <c r="F2541" s="3">
        <v>138</v>
      </c>
      <c r="G2541" s="3">
        <v>62.5</v>
      </c>
      <c r="H2541" s="8">
        <f t="shared" si="507"/>
        <v>31.25</v>
      </c>
      <c r="I2541" s="3">
        <v>75.5</v>
      </c>
      <c r="J2541" s="4">
        <v>0.55000000000000004</v>
      </c>
      <c r="K2541" s="2" t="str">
        <f t="shared" si="508"/>
        <v>Saturday</v>
      </c>
      <c r="L2541" s="5">
        <f t="shared" si="509"/>
        <v>43704</v>
      </c>
      <c r="M2541" s="2" t="str">
        <f t="shared" si="510"/>
        <v>Tuesday</v>
      </c>
      <c r="N2541" s="2" t="str">
        <f t="shared" si="511"/>
        <v>Tuesday</v>
      </c>
      <c r="O2541" s="12">
        <f t="shared" si="512"/>
        <v>0</v>
      </c>
      <c r="P2541" s="11" t="str">
        <f t="shared" si="513"/>
        <v>High Cost per Unit</v>
      </c>
      <c r="Q2541" s="12">
        <f t="shared" si="514"/>
        <v>0</v>
      </c>
      <c r="R2541" s="12">
        <f t="shared" si="515"/>
        <v>4.1399999999999997</v>
      </c>
      <c r="S2541" s="12">
        <f t="shared" si="516"/>
        <v>0</v>
      </c>
      <c r="T2541" s="12">
        <f t="shared" si="517"/>
        <v>0</v>
      </c>
      <c r="U2541" s="12">
        <f t="shared" si="518"/>
        <v>0</v>
      </c>
      <c r="V2541" s="13" t="str">
        <f t="shared" ca="1" si="519"/>
        <v>Greater Than 8 Weeks Old</v>
      </c>
    </row>
    <row r="2542" spans="1:22" x14ac:dyDescent="0.35">
      <c r="A2542" s="2" t="s">
        <v>225</v>
      </c>
      <c r="B2542" s="5">
        <v>43702</v>
      </c>
      <c r="C2542" s="5" t="s">
        <v>383</v>
      </c>
      <c r="D2542" s="5" t="s">
        <v>398</v>
      </c>
      <c r="E2542" s="6">
        <v>1</v>
      </c>
      <c r="F2542" s="3">
        <v>69</v>
      </c>
      <c r="G2542" s="3">
        <v>31.25</v>
      </c>
      <c r="H2542" s="8">
        <f t="shared" si="507"/>
        <v>31.25</v>
      </c>
      <c r="I2542" s="3">
        <v>37.75</v>
      </c>
      <c r="J2542" s="4">
        <v>0.55000000000000004</v>
      </c>
      <c r="K2542" s="2" t="str">
        <f t="shared" si="508"/>
        <v>Sunday</v>
      </c>
      <c r="L2542" s="5">
        <f t="shared" si="509"/>
        <v>43705</v>
      </c>
      <c r="M2542" s="2" t="str">
        <f t="shared" si="510"/>
        <v>Wednesday</v>
      </c>
      <c r="N2542" s="2" t="str">
        <f t="shared" si="511"/>
        <v>Wednesday</v>
      </c>
      <c r="O2542" s="12">
        <f t="shared" si="512"/>
        <v>0</v>
      </c>
      <c r="P2542" s="11" t="str">
        <f t="shared" si="513"/>
        <v>High Cost per Unit</v>
      </c>
      <c r="Q2542" s="12">
        <f t="shared" si="514"/>
        <v>0</v>
      </c>
      <c r="R2542" s="12">
        <f t="shared" si="515"/>
        <v>0</v>
      </c>
      <c r="S2542" s="12">
        <f t="shared" si="516"/>
        <v>0</v>
      </c>
      <c r="T2542" s="12">
        <f t="shared" si="517"/>
        <v>0</v>
      </c>
      <c r="U2542" s="12">
        <f t="shared" si="518"/>
        <v>0</v>
      </c>
      <c r="V2542" s="13" t="str">
        <f t="shared" ca="1" si="519"/>
        <v>Greater Than 8 Weeks Old</v>
      </c>
    </row>
    <row r="2543" spans="1:22" x14ac:dyDescent="0.35">
      <c r="A2543" s="2" t="s">
        <v>225</v>
      </c>
      <c r="B2543" s="5">
        <v>43704</v>
      </c>
      <c r="C2543" s="5" t="s">
        <v>383</v>
      </c>
      <c r="D2543" s="5" t="s">
        <v>398</v>
      </c>
      <c r="E2543" s="6">
        <v>1</v>
      </c>
      <c r="F2543" s="3">
        <v>69</v>
      </c>
      <c r="G2543" s="3">
        <v>31.25</v>
      </c>
      <c r="H2543" s="8">
        <f t="shared" si="507"/>
        <v>31.25</v>
      </c>
      <c r="I2543" s="3">
        <v>37.75</v>
      </c>
      <c r="J2543" s="4">
        <v>0.55000000000000004</v>
      </c>
      <c r="K2543" s="2" t="str">
        <f t="shared" si="508"/>
        <v>Tuesday</v>
      </c>
      <c r="L2543" s="5">
        <f t="shared" si="509"/>
        <v>43707</v>
      </c>
      <c r="M2543" s="2" t="str">
        <f t="shared" si="510"/>
        <v>Friday</v>
      </c>
      <c r="N2543" s="2" t="str">
        <f t="shared" si="511"/>
        <v>Friday</v>
      </c>
      <c r="O2543" s="12">
        <f t="shared" si="512"/>
        <v>3.45</v>
      </c>
      <c r="P2543" s="11" t="str">
        <f t="shared" si="513"/>
        <v>High Cost per Unit</v>
      </c>
      <c r="Q2543" s="12">
        <f t="shared" si="514"/>
        <v>0</v>
      </c>
      <c r="R2543" s="12">
        <f t="shared" si="515"/>
        <v>0</v>
      </c>
      <c r="S2543" s="12">
        <f t="shared" si="516"/>
        <v>0</v>
      </c>
      <c r="T2543" s="12">
        <f t="shared" si="517"/>
        <v>0</v>
      </c>
      <c r="U2543" s="12">
        <f t="shared" si="518"/>
        <v>0</v>
      </c>
      <c r="V2543" s="13" t="str">
        <f t="shared" ca="1" si="519"/>
        <v>Greater Than 8 Weeks Old</v>
      </c>
    </row>
    <row r="2544" spans="1:22" x14ac:dyDescent="0.35">
      <c r="A2544" s="2" t="s">
        <v>225</v>
      </c>
      <c r="B2544" s="5">
        <v>43705</v>
      </c>
      <c r="C2544" s="5" t="s">
        <v>383</v>
      </c>
      <c r="D2544" s="5" t="s">
        <v>398</v>
      </c>
      <c r="E2544" s="6">
        <v>2</v>
      </c>
      <c r="F2544" s="3">
        <v>138</v>
      </c>
      <c r="G2544" s="3">
        <v>62.5</v>
      </c>
      <c r="H2544" s="8">
        <f t="shared" si="507"/>
        <v>31.25</v>
      </c>
      <c r="I2544" s="3">
        <v>75.5</v>
      </c>
      <c r="J2544" s="4">
        <v>0.55000000000000004</v>
      </c>
      <c r="K2544" s="2" t="str">
        <f t="shared" si="508"/>
        <v>Wednesday</v>
      </c>
      <c r="L2544" s="5">
        <f t="shared" si="509"/>
        <v>43708</v>
      </c>
      <c r="M2544" s="2" t="str">
        <f t="shared" si="510"/>
        <v>Saturday</v>
      </c>
      <c r="N2544" s="2" t="str">
        <f t="shared" si="511"/>
        <v>Saturday</v>
      </c>
      <c r="O2544" s="12">
        <f t="shared" si="512"/>
        <v>0</v>
      </c>
      <c r="P2544" s="11" t="str">
        <f t="shared" si="513"/>
        <v>High Cost per Unit</v>
      </c>
      <c r="Q2544" s="12">
        <f t="shared" si="514"/>
        <v>0</v>
      </c>
      <c r="R2544" s="12">
        <f t="shared" si="515"/>
        <v>4.1399999999999997</v>
      </c>
      <c r="S2544" s="12">
        <f t="shared" si="516"/>
        <v>0</v>
      </c>
      <c r="T2544" s="12">
        <f t="shared" si="517"/>
        <v>0</v>
      </c>
      <c r="U2544" s="12">
        <f t="shared" si="518"/>
        <v>0</v>
      </c>
      <c r="V2544" s="13" t="str">
        <f t="shared" ca="1" si="519"/>
        <v>Greater Than 8 Weeks Old</v>
      </c>
    </row>
    <row r="2545" spans="1:22" x14ac:dyDescent="0.35">
      <c r="A2545" s="2" t="s">
        <v>225</v>
      </c>
      <c r="B2545" s="5">
        <v>43706</v>
      </c>
      <c r="C2545" s="5" t="s">
        <v>383</v>
      </c>
      <c r="D2545" s="5" t="s">
        <v>398</v>
      </c>
      <c r="E2545" s="6">
        <v>4</v>
      </c>
      <c r="F2545" s="3">
        <v>276</v>
      </c>
      <c r="G2545" s="3">
        <v>125</v>
      </c>
      <c r="H2545" s="8">
        <f t="shared" si="507"/>
        <v>31.25</v>
      </c>
      <c r="I2545" s="3">
        <v>151</v>
      </c>
      <c r="J2545" s="4">
        <v>0.55000000000000004</v>
      </c>
      <c r="K2545" s="2" t="str">
        <f t="shared" si="508"/>
        <v>Thursday</v>
      </c>
      <c r="L2545" s="5">
        <f t="shared" si="509"/>
        <v>43709</v>
      </c>
      <c r="M2545" s="2" t="str">
        <f t="shared" si="510"/>
        <v>Sunday</v>
      </c>
      <c r="N2545" s="2" t="str">
        <f t="shared" si="511"/>
        <v>Monday</v>
      </c>
      <c r="O2545" s="12">
        <f t="shared" si="512"/>
        <v>0</v>
      </c>
      <c r="P2545" s="11" t="str">
        <f t="shared" si="513"/>
        <v>High Cost per Unit</v>
      </c>
      <c r="Q2545" s="12">
        <f t="shared" si="514"/>
        <v>0</v>
      </c>
      <c r="R2545" s="12">
        <f t="shared" si="515"/>
        <v>8.2799999999999994</v>
      </c>
      <c r="S2545" s="12">
        <f t="shared" si="516"/>
        <v>0</v>
      </c>
      <c r="T2545" s="12">
        <f t="shared" si="517"/>
        <v>0</v>
      </c>
      <c r="U2545" s="12">
        <f t="shared" si="518"/>
        <v>0</v>
      </c>
      <c r="V2545" s="13" t="str">
        <f t="shared" ca="1" si="519"/>
        <v>Greater Than 8 Weeks Old</v>
      </c>
    </row>
    <row r="2546" spans="1:22" x14ac:dyDescent="0.35">
      <c r="A2546" s="2" t="s">
        <v>225</v>
      </c>
      <c r="B2546" s="5">
        <v>43707</v>
      </c>
      <c r="C2546" s="5" t="s">
        <v>383</v>
      </c>
      <c r="D2546" s="5" t="s">
        <v>398</v>
      </c>
      <c r="E2546" s="6">
        <v>2</v>
      </c>
      <c r="F2546" s="3">
        <v>138</v>
      </c>
      <c r="G2546" s="3">
        <v>62.5</v>
      </c>
      <c r="H2546" s="8">
        <f t="shared" si="507"/>
        <v>31.25</v>
      </c>
      <c r="I2546" s="3">
        <v>75.5</v>
      </c>
      <c r="J2546" s="4">
        <v>0.55000000000000004</v>
      </c>
      <c r="K2546" s="2" t="str">
        <f t="shared" si="508"/>
        <v>Friday</v>
      </c>
      <c r="L2546" s="5">
        <f t="shared" si="509"/>
        <v>43710</v>
      </c>
      <c r="M2546" s="2" t="str">
        <f t="shared" si="510"/>
        <v>Monday</v>
      </c>
      <c r="N2546" s="2" t="str">
        <f t="shared" si="511"/>
        <v>Monday</v>
      </c>
      <c r="O2546" s="12">
        <f t="shared" si="512"/>
        <v>0</v>
      </c>
      <c r="P2546" s="11" t="str">
        <f t="shared" si="513"/>
        <v>High Cost per Unit</v>
      </c>
      <c r="Q2546" s="12">
        <f t="shared" si="514"/>
        <v>0</v>
      </c>
      <c r="R2546" s="12">
        <f t="shared" si="515"/>
        <v>4.1399999999999997</v>
      </c>
      <c r="S2546" s="12">
        <f t="shared" si="516"/>
        <v>0</v>
      </c>
      <c r="T2546" s="12">
        <f t="shared" si="517"/>
        <v>0</v>
      </c>
      <c r="U2546" s="12">
        <f t="shared" si="518"/>
        <v>0</v>
      </c>
      <c r="V2546" s="13" t="str">
        <f t="shared" ca="1" si="519"/>
        <v>Greater Than 8 Weeks Old</v>
      </c>
    </row>
    <row r="2547" spans="1:22" x14ac:dyDescent="0.35">
      <c r="A2547" s="2" t="s">
        <v>166</v>
      </c>
      <c r="B2547" s="5">
        <v>43681</v>
      </c>
      <c r="C2547" s="5" t="s">
        <v>369</v>
      </c>
      <c r="D2547" s="5" t="s">
        <v>372</v>
      </c>
      <c r="E2547" s="6">
        <v>1</v>
      </c>
      <c r="F2547" s="3">
        <v>35</v>
      </c>
      <c r="G2547" s="3">
        <v>9.9499999999999993</v>
      </c>
      <c r="H2547" s="8">
        <f t="shared" si="507"/>
        <v>9.9499999999999993</v>
      </c>
      <c r="I2547" s="3">
        <v>25.05</v>
      </c>
      <c r="J2547" s="4">
        <v>0.72</v>
      </c>
      <c r="K2547" s="2" t="str">
        <f t="shared" si="508"/>
        <v>Sunday</v>
      </c>
      <c r="L2547" s="5">
        <f t="shared" si="509"/>
        <v>43684</v>
      </c>
      <c r="M2547" s="2" t="str">
        <f t="shared" si="510"/>
        <v>Wednesday</v>
      </c>
      <c r="N2547" s="2" t="str">
        <f t="shared" si="511"/>
        <v>Wednesday</v>
      </c>
      <c r="O2547" s="12">
        <f t="shared" si="512"/>
        <v>0</v>
      </c>
      <c r="P2547" s="11" t="str">
        <f t="shared" si="513"/>
        <v>Low Cost per Unit</v>
      </c>
      <c r="Q2547" s="12">
        <f t="shared" si="514"/>
        <v>0</v>
      </c>
      <c r="R2547" s="12">
        <f t="shared" si="515"/>
        <v>0</v>
      </c>
      <c r="S2547" s="12">
        <f t="shared" si="516"/>
        <v>0</v>
      </c>
      <c r="T2547" s="12">
        <f t="shared" si="517"/>
        <v>0</v>
      </c>
      <c r="U2547" s="12">
        <f t="shared" si="518"/>
        <v>0</v>
      </c>
      <c r="V2547" s="13" t="str">
        <f t="shared" ca="1" si="519"/>
        <v>Greater Than 8 Weeks Old</v>
      </c>
    </row>
    <row r="2548" spans="1:22" x14ac:dyDescent="0.35">
      <c r="A2548" s="2" t="s">
        <v>166</v>
      </c>
      <c r="B2548" s="5">
        <v>43685</v>
      </c>
      <c r="C2548" s="5" t="s">
        <v>369</v>
      </c>
      <c r="D2548" s="5" t="s">
        <v>372</v>
      </c>
      <c r="E2548" s="6">
        <v>1</v>
      </c>
      <c r="F2548" s="3">
        <v>35</v>
      </c>
      <c r="G2548" s="3">
        <v>9.9499999999999993</v>
      </c>
      <c r="H2548" s="8">
        <f t="shared" si="507"/>
        <v>9.9499999999999993</v>
      </c>
      <c r="I2548" s="3">
        <v>25.05</v>
      </c>
      <c r="J2548" s="4">
        <v>0.72</v>
      </c>
      <c r="K2548" s="2" t="str">
        <f t="shared" si="508"/>
        <v>Thursday</v>
      </c>
      <c r="L2548" s="5">
        <f t="shared" si="509"/>
        <v>43688</v>
      </c>
      <c r="M2548" s="2" t="str">
        <f t="shared" si="510"/>
        <v>Sunday</v>
      </c>
      <c r="N2548" s="2" t="str">
        <f t="shared" si="511"/>
        <v>Monday</v>
      </c>
      <c r="O2548" s="12">
        <f t="shared" si="512"/>
        <v>0</v>
      </c>
      <c r="P2548" s="11" t="str">
        <f t="shared" si="513"/>
        <v>Low Cost per Unit</v>
      </c>
      <c r="Q2548" s="12">
        <f t="shared" si="514"/>
        <v>0</v>
      </c>
      <c r="R2548" s="12">
        <f t="shared" si="515"/>
        <v>0</v>
      </c>
      <c r="S2548" s="12">
        <f t="shared" si="516"/>
        <v>0</v>
      </c>
      <c r="T2548" s="12">
        <f t="shared" si="517"/>
        <v>0</v>
      </c>
      <c r="U2548" s="12">
        <f t="shared" si="518"/>
        <v>0</v>
      </c>
      <c r="V2548" s="13" t="str">
        <f t="shared" ca="1" si="519"/>
        <v>Greater Than 8 Weeks Old</v>
      </c>
    </row>
    <row r="2549" spans="1:22" x14ac:dyDescent="0.35">
      <c r="A2549" s="2" t="s">
        <v>166</v>
      </c>
      <c r="B2549" s="5">
        <v>43687</v>
      </c>
      <c r="C2549" s="5" t="s">
        <v>369</v>
      </c>
      <c r="D2549" s="5" t="s">
        <v>372</v>
      </c>
      <c r="E2549" s="6">
        <v>1</v>
      </c>
      <c r="F2549" s="3">
        <v>35</v>
      </c>
      <c r="G2549" s="3">
        <v>9.9499999999999993</v>
      </c>
      <c r="H2549" s="8">
        <f t="shared" si="507"/>
        <v>9.9499999999999993</v>
      </c>
      <c r="I2549" s="3">
        <v>25.05</v>
      </c>
      <c r="J2549" s="4">
        <v>0.72</v>
      </c>
      <c r="K2549" s="2" t="str">
        <f t="shared" si="508"/>
        <v>Saturday</v>
      </c>
      <c r="L2549" s="5">
        <f t="shared" si="509"/>
        <v>43690</v>
      </c>
      <c r="M2549" s="2" t="str">
        <f t="shared" si="510"/>
        <v>Tuesday</v>
      </c>
      <c r="N2549" s="2" t="str">
        <f t="shared" si="511"/>
        <v>Tuesday</v>
      </c>
      <c r="O2549" s="12">
        <f t="shared" si="512"/>
        <v>0</v>
      </c>
      <c r="P2549" s="11" t="str">
        <f t="shared" si="513"/>
        <v>Low Cost per Unit</v>
      </c>
      <c r="Q2549" s="12">
        <f t="shared" si="514"/>
        <v>0</v>
      </c>
      <c r="R2549" s="12">
        <f t="shared" si="515"/>
        <v>0</v>
      </c>
      <c r="S2549" s="12">
        <f t="shared" si="516"/>
        <v>0</v>
      </c>
      <c r="T2549" s="12">
        <f t="shared" si="517"/>
        <v>3.5</v>
      </c>
      <c r="U2549" s="12">
        <f t="shared" si="518"/>
        <v>0</v>
      </c>
      <c r="V2549" s="13" t="str">
        <f t="shared" ca="1" si="519"/>
        <v>Greater Than 8 Weeks Old</v>
      </c>
    </row>
    <row r="2550" spans="1:22" x14ac:dyDescent="0.35">
      <c r="A2550" s="2" t="s">
        <v>166</v>
      </c>
      <c r="B2550" s="5">
        <v>43688</v>
      </c>
      <c r="C2550" s="5" t="s">
        <v>369</v>
      </c>
      <c r="D2550" s="5" t="s">
        <v>372</v>
      </c>
      <c r="E2550" s="6">
        <v>1</v>
      </c>
      <c r="F2550" s="3">
        <v>35</v>
      </c>
      <c r="G2550" s="3">
        <v>9.9499999999999993</v>
      </c>
      <c r="H2550" s="8">
        <f t="shared" si="507"/>
        <v>9.9499999999999993</v>
      </c>
      <c r="I2550" s="3">
        <v>25.05</v>
      </c>
      <c r="J2550" s="4">
        <v>0.72</v>
      </c>
      <c r="K2550" s="2" t="str">
        <f t="shared" si="508"/>
        <v>Sunday</v>
      </c>
      <c r="L2550" s="5">
        <f t="shared" si="509"/>
        <v>43691</v>
      </c>
      <c r="M2550" s="2" t="str">
        <f t="shared" si="510"/>
        <v>Wednesday</v>
      </c>
      <c r="N2550" s="2" t="str">
        <f t="shared" si="511"/>
        <v>Wednesday</v>
      </c>
      <c r="O2550" s="12">
        <f t="shared" si="512"/>
        <v>0</v>
      </c>
      <c r="P2550" s="11" t="str">
        <f t="shared" si="513"/>
        <v>Low Cost per Unit</v>
      </c>
      <c r="Q2550" s="12">
        <f t="shared" si="514"/>
        <v>0</v>
      </c>
      <c r="R2550" s="12">
        <f t="shared" si="515"/>
        <v>0</v>
      </c>
      <c r="S2550" s="12">
        <f t="shared" si="516"/>
        <v>0</v>
      </c>
      <c r="T2550" s="12">
        <f t="shared" si="517"/>
        <v>0</v>
      </c>
      <c r="U2550" s="12">
        <f t="shared" si="518"/>
        <v>0</v>
      </c>
      <c r="V2550" s="13" t="str">
        <f t="shared" ca="1" si="519"/>
        <v>Greater Than 8 Weeks Old</v>
      </c>
    </row>
    <row r="2551" spans="1:22" x14ac:dyDescent="0.35">
      <c r="A2551" s="2" t="s">
        <v>166</v>
      </c>
      <c r="B2551" s="5">
        <v>43692</v>
      </c>
      <c r="C2551" s="5" t="s">
        <v>369</v>
      </c>
      <c r="D2551" s="5" t="s">
        <v>372</v>
      </c>
      <c r="E2551" s="6">
        <v>2</v>
      </c>
      <c r="F2551" s="3">
        <v>70</v>
      </c>
      <c r="G2551" s="3">
        <v>19.899999999999999</v>
      </c>
      <c r="H2551" s="8">
        <f t="shared" si="507"/>
        <v>9.9499999999999993</v>
      </c>
      <c r="I2551" s="3">
        <v>50.1</v>
      </c>
      <c r="J2551" s="4">
        <v>0.72</v>
      </c>
      <c r="K2551" s="2" t="str">
        <f t="shared" si="508"/>
        <v>Thursday</v>
      </c>
      <c r="L2551" s="5">
        <f t="shared" si="509"/>
        <v>43695</v>
      </c>
      <c r="M2551" s="2" t="str">
        <f t="shared" si="510"/>
        <v>Sunday</v>
      </c>
      <c r="N2551" s="2" t="str">
        <f t="shared" si="511"/>
        <v>Monday</v>
      </c>
      <c r="O2551" s="12">
        <f t="shared" si="512"/>
        <v>0</v>
      </c>
      <c r="P2551" s="11" t="str">
        <f t="shared" si="513"/>
        <v>Low Cost per Unit</v>
      </c>
      <c r="Q2551" s="12">
        <f t="shared" si="514"/>
        <v>0</v>
      </c>
      <c r="R2551" s="12">
        <f t="shared" si="515"/>
        <v>2.1</v>
      </c>
      <c r="S2551" s="12">
        <f t="shared" si="516"/>
        <v>0</v>
      </c>
      <c r="T2551" s="12">
        <f t="shared" si="517"/>
        <v>0</v>
      </c>
      <c r="U2551" s="12">
        <f t="shared" si="518"/>
        <v>0</v>
      </c>
      <c r="V2551" s="13" t="str">
        <f t="shared" ca="1" si="519"/>
        <v>Greater Than 8 Weeks Old</v>
      </c>
    </row>
    <row r="2552" spans="1:22" x14ac:dyDescent="0.35">
      <c r="A2552" s="2" t="s">
        <v>166</v>
      </c>
      <c r="B2552" s="5">
        <v>43698</v>
      </c>
      <c r="C2552" s="5" t="s">
        <v>369</v>
      </c>
      <c r="D2552" s="5" t="s">
        <v>372</v>
      </c>
      <c r="E2552" s="6">
        <v>3</v>
      </c>
      <c r="F2552" s="3">
        <v>105</v>
      </c>
      <c r="G2552" s="3">
        <v>29.85</v>
      </c>
      <c r="H2552" s="8">
        <f t="shared" si="507"/>
        <v>9.9500000000000011</v>
      </c>
      <c r="I2552" s="3">
        <v>75.150000000000006</v>
      </c>
      <c r="J2552" s="4">
        <v>0.72</v>
      </c>
      <c r="K2552" s="2" t="str">
        <f t="shared" si="508"/>
        <v>Wednesday</v>
      </c>
      <c r="L2552" s="5">
        <f t="shared" si="509"/>
        <v>43701</v>
      </c>
      <c r="M2552" s="2" t="str">
        <f t="shared" si="510"/>
        <v>Saturday</v>
      </c>
      <c r="N2552" s="2" t="str">
        <f t="shared" si="511"/>
        <v>Saturday</v>
      </c>
      <c r="O2552" s="12">
        <f t="shared" si="512"/>
        <v>0</v>
      </c>
      <c r="P2552" s="11" t="str">
        <f t="shared" si="513"/>
        <v>Low Cost per Unit</v>
      </c>
      <c r="Q2552" s="12">
        <f t="shared" si="514"/>
        <v>0</v>
      </c>
      <c r="R2552" s="12">
        <f t="shared" si="515"/>
        <v>3.15</v>
      </c>
      <c r="S2552" s="12">
        <f t="shared" si="516"/>
        <v>0</v>
      </c>
      <c r="T2552" s="12">
        <f t="shared" si="517"/>
        <v>0</v>
      </c>
      <c r="U2552" s="12">
        <f t="shared" si="518"/>
        <v>0</v>
      </c>
      <c r="V2552" s="13" t="str">
        <f t="shared" ca="1" si="519"/>
        <v>Greater Than 8 Weeks Old</v>
      </c>
    </row>
    <row r="2553" spans="1:22" x14ac:dyDescent="0.35">
      <c r="A2553" s="2" t="s">
        <v>166</v>
      </c>
      <c r="B2553" s="5">
        <v>43700</v>
      </c>
      <c r="C2553" s="5" t="s">
        <v>369</v>
      </c>
      <c r="D2553" s="5" t="s">
        <v>372</v>
      </c>
      <c r="E2553" s="6">
        <v>2</v>
      </c>
      <c r="F2553" s="3">
        <v>70</v>
      </c>
      <c r="G2553" s="3">
        <v>19.899999999999999</v>
      </c>
      <c r="H2553" s="8">
        <f t="shared" si="507"/>
        <v>9.9499999999999993</v>
      </c>
      <c r="I2553" s="3">
        <v>50.1</v>
      </c>
      <c r="J2553" s="4">
        <v>0.72</v>
      </c>
      <c r="K2553" s="2" t="str">
        <f t="shared" si="508"/>
        <v>Friday</v>
      </c>
      <c r="L2553" s="5">
        <f t="shared" si="509"/>
        <v>43703</v>
      </c>
      <c r="M2553" s="2" t="str">
        <f t="shared" si="510"/>
        <v>Monday</v>
      </c>
      <c r="N2553" s="2" t="str">
        <f t="shared" si="511"/>
        <v>Monday</v>
      </c>
      <c r="O2553" s="12">
        <f t="shared" si="512"/>
        <v>0</v>
      </c>
      <c r="P2553" s="11" t="str">
        <f t="shared" si="513"/>
        <v>Low Cost per Unit</v>
      </c>
      <c r="Q2553" s="12">
        <f t="shared" si="514"/>
        <v>0</v>
      </c>
      <c r="R2553" s="12">
        <f t="shared" si="515"/>
        <v>2.1</v>
      </c>
      <c r="S2553" s="12">
        <f t="shared" si="516"/>
        <v>0</v>
      </c>
      <c r="T2553" s="12">
        <f t="shared" si="517"/>
        <v>0</v>
      </c>
      <c r="U2553" s="12">
        <f t="shared" si="518"/>
        <v>0</v>
      </c>
      <c r="V2553" s="13" t="str">
        <f t="shared" ca="1" si="519"/>
        <v>Greater Than 8 Weeks Old</v>
      </c>
    </row>
    <row r="2554" spans="1:22" x14ac:dyDescent="0.35">
      <c r="A2554" s="2" t="s">
        <v>166</v>
      </c>
      <c r="B2554" s="5">
        <v>43705</v>
      </c>
      <c r="C2554" s="5" t="s">
        <v>369</v>
      </c>
      <c r="D2554" s="5" t="s">
        <v>372</v>
      </c>
      <c r="E2554" s="6">
        <v>1</v>
      </c>
      <c r="F2554" s="3">
        <v>35</v>
      </c>
      <c r="G2554" s="3">
        <v>9.9499999999999993</v>
      </c>
      <c r="H2554" s="8">
        <f t="shared" si="507"/>
        <v>9.9499999999999993</v>
      </c>
      <c r="I2554" s="3">
        <v>25.05</v>
      </c>
      <c r="J2554" s="4">
        <v>0.72</v>
      </c>
      <c r="K2554" s="2" t="str">
        <f t="shared" si="508"/>
        <v>Wednesday</v>
      </c>
      <c r="L2554" s="5">
        <f t="shared" si="509"/>
        <v>43708</v>
      </c>
      <c r="M2554" s="2" t="str">
        <f t="shared" si="510"/>
        <v>Saturday</v>
      </c>
      <c r="N2554" s="2" t="str">
        <f t="shared" si="511"/>
        <v>Saturday</v>
      </c>
      <c r="O2554" s="12">
        <f t="shared" si="512"/>
        <v>0</v>
      </c>
      <c r="P2554" s="11" t="str">
        <f t="shared" si="513"/>
        <v>Low Cost per Unit</v>
      </c>
      <c r="Q2554" s="12">
        <f t="shared" si="514"/>
        <v>0</v>
      </c>
      <c r="R2554" s="12">
        <f t="shared" si="515"/>
        <v>0</v>
      </c>
      <c r="S2554" s="12">
        <f t="shared" si="516"/>
        <v>0</v>
      </c>
      <c r="T2554" s="12">
        <f t="shared" si="517"/>
        <v>0</v>
      </c>
      <c r="U2554" s="12">
        <f t="shared" si="518"/>
        <v>0</v>
      </c>
      <c r="V2554" s="13" t="str">
        <f t="shared" ca="1" si="519"/>
        <v>Greater Than 8 Weeks Old</v>
      </c>
    </row>
    <row r="2555" spans="1:22" x14ac:dyDescent="0.35">
      <c r="A2555" s="2" t="s">
        <v>166</v>
      </c>
      <c r="B2555" s="5">
        <v>43706</v>
      </c>
      <c r="C2555" s="5" t="s">
        <v>369</v>
      </c>
      <c r="D2555" s="5" t="s">
        <v>372</v>
      </c>
      <c r="E2555" s="6">
        <v>1</v>
      </c>
      <c r="F2555" s="3">
        <v>35</v>
      </c>
      <c r="G2555" s="3">
        <v>9.9499999999999993</v>
      </c>
      <c r="H2555" s="8">
        <f t="shared" si="507"/>
        <v>9.9499999999999993</v>
      </c>
      <c r="I2555" s="3">
        <v>25.05</v>
      </c>
      <c r="J2555" s="4">
        <v>0.72</v>
      </c>
      <c r="K2555" s="2" t="str">
        <f t="shared" si="508"/>
        <v>Thursday</v>
      </c>
      <c r="L2555" s="5">
        <f t="shared" si="509"/>
        <v>43709</v>
      </c>
      <c r="M2555" s="2" t="str">
        <f t="shared" si="510"/>
        <v>Sunday</v>
      </c>
      <c r="N2555" s="2" t="str">
        <f t="shared" si="511"/>
        <v>Monday</v>
      </c>
      <c r="O2555" s="12">
        <f t="shared" si="512"/>
        <v>0</v>
      </c>
      <c r="P2555" s="11" t="str">
        <f t="shared" si="513"/>
        <v>Low Cost per Unit</v>
      </c>
      <c r="Q2555" s="12">
        <f t="shared" si="514"/>
        <v>0</v>
      </c>
      <c r="R2555" s="12">
        <f t="shared" si="515"/>
        <v>0</v>
      </c>
      <c r="S2555" s="12">
        <f t="shared" si="516"/>
        <v>0</v>
      </c>
      <c r="T2555" s="12">
        <f t="shared" si="517"/>
        <v>0</v>
      </c>
      <c r="U2555" s="12">
        <f t="shared" si="518"/>
        <v>0</v>
      </c>
      <c r="V2555" s="13" t="str">
        <f t="shared" ca="1" si="519"/>
        <v>Greater Than 8 Weeks Old</v>
      </c>
    </row>
    <row r="2556" spans="1:22" x14ac:dyDescent="0.35">
      <c r="A2556" s="2" t="s">
        <v>64</v>
      </c>
      <c r="B2556" s="5">
        <v>43678</v>
      </c>
      <c r="C2556" s="5" t="s">
        <v>383</v>
      </c>
      <c r="D2556" s="5" t="s">
        <v>384</v>
      </c>
      <c r="E2556" s="6">
        <v>3</v>
      </c>
      <c r="F2556" s="3">
        <v>33</v>
      </c>
      <c r="G2556" s="3">
        <v>8.4</v>
      </c>
      <c r="H2556" s="8">
        <f t="shared" si="507"/>
        <v>2.8000000000000003</v>
      </c>
      <c r="I2556" s="3">
        <v>24.6</v>
      </c>
      <c r="J2556" s="4">
        <v>0.75</v>
      </c>
      <c r="K2556" s="2" t="str">
        <f t="shared" si="508"/>
        <v>Thursday</v>
      </c>
      <c r="L2556" s="5">
        <f t="shared" si="509"/>
        <v>43681</v>
      </c>
      <c r="M2556" s="2" t="str">
        <f t="shared" si="510"/>
        <v>Sunday</v>
      </c>
      <c r="N2556" s="2" t="str">
        <f t="shared" si="511"/>
        <v>Monday</v>
      </c>
      <c r="O2556" s="12">
        <f t="shared" si="512"/>
        <v>0</v>
      </c>
      <c r="P2556" s="11" t="str">
        <f t="shared" si="513"/>
        <v>Low Cost per Unit</v>
      </c>
      <c r="Q2556" s="12">
        <f t="shared" si="514"/>
        <v>0</v>
      </c>
      <c r="R2556" s="12">
        <f t="shared" si="515"/>
        <v>0.99</v>
      </c>
      <c r="S2556" s="12">
        <f t="shared" si="516"/>
        <v>0</v>
      </c>
      <c r="T2556" s="12">
        <f t="shared" si="517"/>
        <v>0</v>
      </c>
      <c r="U2556" s="12">
        <f t="shared" si="518"/>
        <v>0</v>
      </c>
      <c r="V2556" s="13" t="str">
        <f t="shared" ca="1" si="519"/>
        <v>Greater Than 8 Weeks Old</v>
      </c>
    </row>
    <row r="2557" spans="1:22" x14ac:dyDescent="0.35">
      <c r="A2557" s="2" t="s">
        <v>64</v>
      </c>
      <c r="B2557" s="5">
        <v>43680</v>
      </c>
      <c r="C2557" s="5" t="s">
        <v>383</v>
      </c>
      <c r="D2557" s="5" t="s">
        <v>384</v>
      </c>
      <c r="E2557" s="6">
        <v>2</v>
      </c>
      <c r="F2557" s="3">
        <v>22</v>
      </c>
      <c r="G2557" s="3">
        <v>5.6</v>
      </c>
      <c r="H2557" s="8">
        <f t="shared" si="507"/>
        <v>2.8</v>
      </c>
      <c r="I2557" s="3">
        <v>16.399999999999999</v>
      </c>
      <c r="J2557" s="4">
        <v>0.75</v>
      </c>
      <c r="K2557" s="2" t="str">
        <f t="shared" si="508"/>
        <v>Saturday</v>
      </c>
      <c r="L2557" s="5">
        <f t="shared" si="509"/>
        <v>43683</v>
      </c>
      <c r="M2557" s="2" t="str">
        <f t="shared" si="510"/>
        <v>Tuesday</v>
      </c>
      <c r="N2557" s="2" t="str">
        <f t="shared" si="511"/>
        <v>Tuesday</v>
      </c>
      <c r="O2557" s="12">
        <f t="shared" si="512"/>
        <v>0</v>
      </c>
      <c r="P2557" s="11" t="str">
        <f t="shared" si="513"/>
        <v>Low Cost per Unit</v>
      </c>
      <c r="Q2557" s="12">
        <f t="shared" si="514"/>
        <v>0</v>
      </c>
      <c r="R2557" s="12">
        <f t="shared" si="515"/>
        <v>0.65999999999999992</v>
      </c>
      <c r="S2557" s="12">
        <f t="shared" si="516"/>
        <v>0</v>
      </c>
      <c r="T2557" s="12">
        <f t="shared" si="517"/>
        <v>0</v>
      </c>
      <c r="U2557" s="12">
        <f t="shared" si="518"/>
        <v>0</v>
      </c>
      <c r="V2557" s="13" t="str">
        <f t="shared" ca="1" si="519"/>
        <v>Greater Than 8 Weeks Old</v>
      </c>
    </row>
    <row r="2558" spans="1:22" x14ac:dyDescent="0.35">
      <c r="A2558" s="2" t="s">
        <v>64</v>
      </c>
      <c r="B2558" s="5">
        <v>43681</v>
      </c>
      <c r="C2558" s="5" t="s">
        <v>383</v>
      </c>
      <c r="D2558" s="5" t="s">
        <v>384</v>
      </c>
      <c r="E2558" s="6">
        <v>1</v>
      </c>
      <c r="F2558" s="3">
        <v>11</v>
      </c>
      <c r="G2558" s="3">
        <v>2.8</v>
      </c>
      <c r="H2558" s="8">
        <f t="shared" si="507"/>
        <v>2.8</v>
      </c>
      <c r="I2558" s="3">
        <v>8.1999999999999993</v>
      </c>
      <c r="J2558" s="4">
        <v>0.75</v>
      </c>
      <c r="K2558" s="2" t="str">
        <f t="shared" si="508"/>
        <v>Sunday</v>
      </c>
      <c r="L2558" s="5">
        <f t="shared" si="509"/>
        <v>43684</v>
      </c>
      <c r="M2558" s="2" t="str">
        <f t="shared" si="510"/>
        <v>Wednesday</v>
      </c>
      <c r="N2558" s="2" t="str">
        <f t="shared" si="511"/>
        <v>Wednesday</v>
      </c>
      <c r="O2558" s="12">
        <f t="shared" si="512"/>
        <v>0</v>
      </c>
      <c r="P2558" s="11" t="str">
        <f t="shared" si="513"/>
        <v>Low Cost per Unit</v>
      </c>
      <c r="Q2558" s="12">
        <f t="shared" si="514"/>
        <v>0</v>
      </c>
      <c r="R2558" s="12">
        <f t="shared" si="515"/>
        <v>0</v>
      </c>
      <c r="S2558" s="12">
        <f t="shared" si="516"/>
        <v>0</v>
      </c>
      <c r="T2558" s="12">
        <f t="shared" si="517"/>
        <v>0</v>
      </c>
      <c r="U2558" s="12">
        <f t="shared" si="518"/>
        <v>0</v>
      </c>
      <c r="V2558" s="13" t="str">
        <f t="shared" ca="1" si="519"/>
        <v>Greater Than 8 Weeks Old</v>
      </c>
    </row>
    <row r="2559" spans="1:22" x14ac:dyDescent="0.35">
      <c r="A2559" s="2" t="s">
        <v>64</v>
      </c>
      <c r="B2559" s="5">
        <v>43682</v>
      </c>
      <c r="C2559" s="5" t="s">
        <v>383</v>
      </c>
      <c r="D2559" s="5" t="s">
        <v>384</v>
      </c>
      <c r="E2559" s="6">
        <v>1</v>
      </c>
      <c r="F2559" s="3">
        <v>11</v>
      </c>
      <c r="G2559" s="3">
        <v>2.8</v>
      </c>
      <c r="H2559" s="8">
        <f t="shared" si="507"/>
        <v>2.8</v>
      </c>
      <c r="I2559" s="3">
        <v>8.1999999999999993</v>
      </c>
      <c r="J2559" s="4">
        <v>0.75</v>
      </c>
      <c r="K2559" s="2" t="str">
        <f t="shared" si="508"/>
        <v>Monday</v>
      </c>
      <c r="L2559" s="5">
        <f t="shared" si="509"/>
        <v>43685</v>
      </c>
      <c r="M2559" s="2" t="str">
        <f t="shared" si="510"/>
        <v>Thursday</v>
      </c>
      <c r="N2559" s="2" t="str">
        <f t="shared" si="511"/>
        <v>Thursday</v>
      </c>
      <c r="O2559" s="12">
        <f t="shared" si="512"/>
        <v>0</v>
      </c>
      <c r="P2559" s="11" t="str">
        <f t="shared" si="513"/>
        <v>Low Cost per Unit</v>
      </c>
      <c r="Q2559" s="12">
        <f t="shared" si="514"/>
        <v>0</v>
      </c>
      <c r="R2559" s="12">
        <f t="shared" si="515"/>
        <v>0</v>
      </c>
      <c r="S2559" s="12">
        <f t="shared" si="516"/>
        <v>0</v>
      </c>
      <c r="T2559" s="12">
        <f t="shared" si="517"/>
        <v>0</v>
      </c>
      <c r="U2559" s="12">
        <f t="shared" si="518"/>
        <v>0</v>
      </c>
      <c r="V2559" s="13" t="str">
        <f t="shared" ca="1" si="519"/>
        <v>Greater Than 8 Weeks Old</v>
      </c>
    </row>
    <row r="2560" spans="1:22" x14ac:dyDescent="0.35">
      <c r="A2560" s="2" t="s">
        <v>64</v>
      </c>
      <c r="B2560" s="5">
        <v>43684</v>
      </c>
      <c r="C2560" s="5" t="s">
        <v>383</v>
      </c>
      <c r="D2560" s="5" t="s">
        <v>384</v>
      </c>
      <c r="E2560" s="6">
        <v>4</v>
      </c>
      <c r="F2560" s="3">
        <v>44</v>
      </c>
      <c r="G2560" s="3">
        <v>11.2</v>
      </c>
      <c r="H2560" s="8">
        <f t="shared" si="507"/>
        <v>2.8</v>
      </c>
      <c r="I2560" s="3">
        <v>32.799999999999997</v>
      </c>
      <c r="J2560" s="4">
        <v>0.75</v>
      </c>
      <c r="K2560" s="2" t="str">
        <f t="shared" si="508"/>
        <v>Wednesday</v>
      </c>
      <c r="L2560" s="5">
        <f t="shared" si="509"/>
        <v>43687</v>
      </c>
      <c r="M2560" s="2" t="str">
        <f t="shared" si="510"/>
        <v>Saturday</v>
      </c>
      <c r="N2560" s="2" t="str">
        <f t="shared" si="511"/>
        <v>Saturday</v>
      </c>
      <c r="O2560" s="12">
        <f t="shared" si="512"/>
        <v>0</v>
      </c>
      <c r="P2560" s="11" t="str">
        <f t="shared" si="513"/>
        <v>Low Cost per Unit</v>
      </c>
      <c r="Q2560" s="12">
        <f t="shared" si="514"/>
        <v>0</v>
      </c>
      <c r="R2560" s="12">
        <f t="shared" si="515"/>
        <v>1.3199999999999998</v>
      </c>
      <c r="S2560" s="12">
        <f t="shared" si="516"/>
        <v>0</v>
      </c>
      <c r="T2560" s="12">
        <f t="shared" si="517"/>
        <v>0</v>
      </c>
      <c r="U2560" s="12">
        <f t="shared" si="518"/>
        <v>0</v>
      </c>
      <c r="V2560" s="13" t="str">
        <f t="shared" ca="1" si="519"/>
        <v>Greater Than 8 Weeks Old</v>
      </c>
    </row>
    <row r="2561" spans="1:22" x14ac:dyDescent="0.35">
      <c r="A2561" s="2" t="s">
        <v>64</v>
      </c>
      <c r="B2561" s="5">
        <v>43685</v>
      </c>
      <c r="C2561" s="5" t="s">
        <v>383</v>
      </c>
      <c r="D2561" s="5" t="s">
        <v>384</v>
      </c>
      <c r="E2561" s="6">
        <v>1</v>
      </c>
      <c r="F2561" s="3">
        <v>11</v>
      </c>
      <c r="G2561" s="3">
        <v>2.8</v>
      </c>
      <c r="H2561" s="8">
        <f t="shared" si="507"/>
        <v>2.8</v>
      </c>
      <c r="I2561" s="3">
        <v>8.1999999999999993</v>
      </c>
      <c r="J2561" s="4">
        <v>0.75</v>
      </c>
      <c r="K2561" s="2" t="str">
        <f t="shared" si="508"/>
        <v>Thursday</v>
      </c>
      <c r="L2561" s="5">
        <f t="shared" si="509"/>
        <v>43688</v>
      </c>
      <c r="M2561" s="2" t="str">
        <f t="shared" si="510"/>
        <v>Sunday</v>
      </c>
      <c r="N2561" s="2" t="str">
        <f t="shared" si="511"/>
        <v>Monday</v>
      </c>
      <c r="O2561" s="12">
        <f t="shared" si="512"/>
        <v>0</v>
      </c>
      <c r="P2561" s="11" t="str">
        <f t="shared" si="513"/>
        <v>Low Cost per Unit</v>
      </c>
      <c r="Q2561" s="12">
        <f t="shared" si="514"/>
        <v>0</v>
      </c>
      <c r="R2561" s="12">
        <f t="shared" si="515"/>
        <v>0</v>
      </c>
      <c r="S2561" s="12">
        <f t="shared" si="516"/>
        <v>0</v>
      </c>
      <c r="T2561" s="12">
        <f t="shared" si="517"/>
        <v>0</v>
      </c>
      <c r="U2561" s="12">
        <f t="shared" si="518"/>
        <v>0</v>
      </c>
      <c r="V2561" s="13" t="str">
        <f t="shared" ca="1" si="519"/>
        <v>Greater Than 8 Weeks Old</v>
      </c>
    </row>
    <row r="2562" spans="1:22" x14ac:dyDescent="0.35">
      <c r="A2562" s="2" t="s">
        <v>64</v>
      </c>
      <c r="B2562" s="5">
        <v>43686</v>
      </c>
      <c r="C2562" s="5" t="s">
        <v>383</v>
      </c>
      <c r="D2562" s="5" t="s">
        <v>384</v>
      </c>
      <c r="E2562" s="6">
        <v>3</v>
      </c>
      <c r="F2562" s="3">
        <v>33</v>
      </c>
      <c r="G2562" s="3">
        <v>8.4</v>
      </c>
      <c r="H2562" s="8">
        <f t="shared" si="507"/>
        <v>2.8000000000000003</v>
      </c>
      <c r="I2562" s="3">
        <v>24.6</v>
      </c>
      <c r="J2562" s="4">
        <v>0.75</v>
      </c>
      <c r="K2562" s="2" t="str">
        <f t="shared" si="508"/>
        <v>Friday</v>
      </c>
      <c r="L2562" s="5">
        <f t="shared" si="509"/>
        <v>43689</v>
      </c>
      <c r="M2562" s="2" t="str">
        <f t="shared" si="510"/>
        <v>Monday</v>
      </c>
      <c r="N2562" s="2" t="str">
        <f t="shared" si="511"/>
        <v>Monday</v>
      </c>
      <c r="O2562" s="12">
        <f t="shared" si="512"/>
        <v>0</v>
      </c>
      <c r="P2562" s="11" t="str">
        <f t="shared" si="513"/>
        <v>Low Cost per Unit</v>
      </c>
      <c r="Q2562" s="12">
        <f t="shared" si="514"/>
        <v>0</v>
      </c>
      <c r="R2562" s="12">
        <f t="shared" si="515"/>
        <v>0.99</v>
      </c>
      <c r="S2562" s="12">
        <f t="shared" si="516"/>
        <v>0</v>
      </c>
      <c r="T2562" s="12">
        <f t="shared" si="517"/>
        <v>0</v>
      </c>
      <c r="U2562" s="12">
        <f t="shared" si="518"/>
        <v>0</v>
      </c>
      <c r="V2562" s="13" t="str">
        <f t="shared" ca="1" si="519"/>
        <v>Greater Than 8 Weeks Old</v>
      </c>
    </row>
    <row r="2563" spans="1:22" x14ac:dyDescent="0.35">
      <c r="A2563" s="2" t="s">
        <v>263</v>
      </c>
      <c r="B2563" s="5">
        <v>43680</v>
      </c>
      <c r="C2563" s="5" t="s">
        <v>383</v>
      </c>
      <c r="D2563" s="5" t="s">
        <v>384</v>
      </c>
      <c r="E2563" s="6">
        <v>1</v>
      </c>
      <c r="F2563" s="3">
        <v>32</v>
      </c>
      <c r="G2563" s="3">
        <v>12.8</v>
      </c>
      <c r="H2563" s="8">
        <f t="shared" ref="H2563:H2626" si="520">G2563/E2563</f>
        <v>12.8</v>
      </c>
      <c r="I2563" s="3">
        <v>19.2</v>
      </c>
      <c r="J2563" s="4">
        <v>0.6</v>
      </c>
      <c r="K2563" s="2" t="str">
        <f t="shared" ref="K2563:K2626" si="521">TEXT(B2563,"dddd")</f>
        <v>Saturday</v>
      </c>
      <c r="L2563" s="5">
        <f t="shared" ref="L2563:L2626" si="522">B2563+3</f>
        <v>43683</v>
      </c>
      <c r="M2563" s="2" t="str">
        <f t="shared" ref="M2563:M2626" si="523">TEXT(L2563,"dddd")</f>
        <v>Tuesday</v>
      </c>
      <c r="N2563" s="2" t="str">
        <f t="shared" ref="N2563:N2626" si="524">IF(M2563="Sunday","Monday",M2563)</f>
        <v>Tuesday</v>
      </c>
      <c r="O2563" s="12">
        <f t="shared" ref="O2563:O2626" si="525">IF(TEXT(B2563,"dddd")="Tuesday",F2563*0.05,0)</f>
        <v>0</v>
      </c>
      <c r="P2563" s="11" t="str">
        <f t="shared" ref="P2563:P2626" si="526">IF(H2563&gt;AVERAGE(H:H),"High Cost per Unit","Low Cost per Unit")</f>
        <v>Low Cost per Unit</v>
      </c>
      <c r="Q2563" s="12">
        <f t="shared" ref="Q2563:Q2626" si="527">IF(D2563="Masks",F2563*0.1,0)</f>
        <v>0</v>
      </c>
      <c r="R2563" s="12">
        <f t="shared" ref="R2563:R2626" si="528">IF(E2563&gt;1,F2563*0.03,0)</f>
        <v>0</v>
      </c>
      <c r="S2563" s="12">
        <f t="shared" ref="S2563:S2626" si="529">IF(D2563="Accessories",F2563*0.15,0)</f>
        <v>0</v>
      </c>
      <c r="T2563" s="12">
        <f t="shared" ref="T2563:T2626" si="530">IF(AND(K2563="Saturday",C2563="Fitness"),F2563*0.1,0)</f>
        <v>0</v>
      </c>
      <c r="U2563" s="12">
        <f t="shared" ref="U2563:U2626" si="531">IF(AND(K2563="Friday",C2563="Automotive"),F2563*0.2,0)</f>
        <v>0</v>
      </c>
      <c r="V2563" s="13" t="str">
        <f t="shared" ref="V2563:V2626" ca="1" si="532">IF(B2563&lt;TODAY()-56,"Greater Than 8 Weeks Old","Less Than 8 Weeks Old")</f>
        <v>Greater Than 8 Weeks Old</v>
      </c>
    </row>
    <row r="2564" spans="1:22" x14ac:dyDescent="0.35">
      <c r="A2564" s="2" t="s">
        <v>263</v>
      </c>
      <c r="B2564" s="5">
        <v>43681</v>
      </c>
      <c r="C2564" s="5" t="s">
        <v>383</v>
      </c>
      <c r="D2564" s="5" t="s">
        <v>384</v>
      </c>
      <c r="E2564" s="6">
        <v>2</v>
      </c>
      <c r="F2564" s="3">
        <v>64</v>
      </c>
      <c r="G2564" s="3">
        <v>25.6</v>
      </c>
      <c r="H2564" s="8">
        <f t="shared" si="520"/>
        <v>12.8</v>
      </c>
      <c r="I2564" s="3">
        <v>38.4</v>
      </c>
      <c r="J2564" s="4">
        <v>0.6</v>
      </c>
      <c r="K2564" s="2" t="str">
        <f t="shared" si="521"/>
        <v>Sunday</v>
      </c>
      <c r="L2564" s="5">
        <f t="shared" si="522"/>
        <v>43684</v>
      </c>
      <c r="M2564" s="2" t="str">
        <f t="shared" si="523"/>
        <v>Wednesday</v>
      </c>
      <c r="N2564" s="2" t="str">
        <f t="shared" si="524"/>
        <v>Wednesday</v>
      </c>
      <c r="O2564" s="12">
        <f t="shared" si="525"/>
        <v>0</v>
      </c>
      <c r="P2564" s="11" t="str">
        <f t="shared" si="526"/>
        <v>Low Cost per Unit</v>
      </c>
      <c r="Q2564" s="12">
        <f t="shared" si="527"/>
        <v>0</v>
      </c>
      <c r="R2564" s="12">
        <f t="shared" si="528"/>
        <v>1.92</v>
      </c>
      <c r="S2564" s="12">
        <f t="shared" si="529"/>
        <v>0</v>
      </c>
      <c r="T2564" s="12">
        <f t="shared" si="530"/>
        <v>0</v>
      </c>
      <c r="U2564" s="12">
        <f t="shared" si="531"/>
        <v>0</v>
      </c>
      <c r="V2564" s="13" t="str">
        <f t="shared" ca="1" si="532"/>
        <v>Greater Than 8 Weeks Old</v>
      </c>
    </row>
    <row r="2565" spans="1:22" x14ac:dyDescent="0.35">
      <c r="A2565" s="2" t="s">
        <v>263</v>
      </c>
      <c r="B2565" s="5">
        <v>43684</v>
      </c>
      <c r="C2565" s="5" t="s">
        <v>383</v>
      </c>
      <c r="D2565" s="5" t="s">
        <v>384</v>
      </c>
      <c r="E2565" s="6">
        <v>3</v>
      </c>
      <c r="F2565" s="3">
        <v>96</v>
      </c>
      <c r="G2565" s="3">
        <v>38.4</v>
      </c>
      <c r="H2565" s="8">
        <f t="shared" si="520"/>
        <v>12.799999999999999</v>
      </c>
      <c r="I2565" s="3">
        <v>57.6</v>
      </c>
      <c r="J2565" s="4">
        <v>0.6</v>
      </c>
      <c r="K2565" s="2" t="str">
        <f t="shared" si="521"/>
        <v>Wednesday</v>
      </c>
      <c r="L2565" s="5">
        <f t="shared" si="522"/>
        <v>43687</v>
      </c>
      <c r="M2565" s="2" t="str">
        <f t="shared" si="523"/>
        <v>Saturday</v>
      </c>
      <c r="N2565" s="2" t="str">
        <f t="shared" si="524"/>
        <v>Saturday</v>
      </c>
      <c r="O2565" s="12">
        <f t="shared" si="525"/>
        <v>0</v>
      </c>
      <c r="P2565" s="11" t="str">
        <f t="shared" si="526"/>
        <v>Low Cost per Unit</v>
      </c>
      <c r="Q2565" s="12">
        <f t="shared" si="527"/>
        <v>0</v>
      </c>
      <c r="R2565" s="12">
        <f t="shared" si="528"/>
        <v>2.88</v>
      </c>
      <c r="S2565" s="12">
        <f t="shared" si="529"/>
        <v>0</v>
      </c>
      <c r="T2565" s="12">
        <f t="shared" si="530"/>
        <v>0</v>
      </c>
      <c r="U2565" s="12">
        <f t="shared" si="531"/>
        <v>0</v>
      </c>
      <c r="V2565" s="13" t="str">
        <f t="shared" ca="1" si="532"/>
        <v>Greater Than 8 Weeks Old</v>
      </c>
    </row>
    <row r="2566" spans="1:22" x14ac:dyDescent="0.35">
      <c r="A2566" s="2" t="s">
        <v>263</v>
      </c>
      <c r="B2566" s="5">
        <v>43687</v>
      </c>
      <c r="C2566" s="5" t="s">
        <v>383</v>
      </c>
      <c r="D2566" s="5" t="s">
        <v>384</v>
      </c>
      <c r="E2566" s="6">
        <v>1</v>
      </c>
      <c r="F2566" s="3">
        <v>32</v>
      </c>
      <c r="G2566" s="3">
        <v>12.8</v>
      </c>
      <c r="H2566" s="8">
        <f t="shared" si="520"/>
        <v>12.8</v>
      </c>
      <c r="I2566" s="3">
        <v>19.2</v>
      </c>
      <c r="J2566" s="4">
        <v>0.6</v>
      </c>
      <c r="K2566" s="2" t="str">
        <f t="shared" si="521"/>
        <v>Saturday</v>
      </c>
      <c r="L2566" s="5">
        <f t="shared" si="522"/>
        <v>43690</v>
      </c>
      <c r="M2566" s="2" t="str">
        <f t="shared" si="523"/>
        <v>Tuesday</v>
      </c>
      <c r="N2566" s="2" t="str">
        <f t="shared" si="524"/>
        <v>Tuesday</v>
      </c>
      <c r="O2566" s="12">
        <f t="shared" si="525"/>
        <v>0</v>
      </c>
      <c r="P2566" s="11" t="str">
        <f t="shared" si="526"/>
        <v>Low Cost per Unit</v>
      </c>
      <c r="Q2566" s="12">
        <f t="shared" si="527"/>
        <v>0</v>
      </c>
      <c r="R2566" s="12">
        <f t="shared" si="528"/>
        <v>0</v>
      </c>
      <c r="S2566" s="12">
        <f t="shared" si="529"/>
        <v>0</v>
      </c>
      <c r="T2566" s="12">
        <f t="shared" si="530"/>
        <v>0</v>
      </c>
      <c r="U2566" s="12">
        <f t="shared" si="531"/>
        <v>0</v>
      </c>
      <c r="V2566" s="13" t="str">
        <f t="shared" ca="1" si="532"/>
        <v>Greater Than 8 Weeks Old</v>
      </c>
    </row>
    <row r="2567" spans="1:22" x14ac:dyDescent="0.35">
      <c r="A2567" s="2" t="s">
        <v>263</v>
      </c>
      <c r="B2567" s="5">
        <v>43688</v>
      </c>
      <c r="C2567" s="5" t="s">
        <v>383</v>
      </c>
      <c r="D2567" s="5" t="s">
        <v>384</v>
      </c>
      <c r="E2567" s="6">
        <v>1</v>
      </c>
      <c r="F2567" s="3">
        <v>32</v>
      </c>
      <c r="G2567" s="3">
        <v>12.8</v>
      </c>
      <c r="H2567" s="8">
        <f t="shared" si="520"/>
        <v>12.8</v>
      </c>
      <c r="I2567" s="3">
        <v>19.2</v>
      </c>
      <c r="J2567" s="4">
        <v>0.6</v>
      </c>
      <c r="K2567" s="2" t="str">
        <f t="shared" si="521"/>
        <v>Sunday</v>
      </c>
      <c r="L2567" s="5">
        <f t="shared" si="522"/>
        <v>43691</v>
      </c>
      <c r="M2567" s="2" t="str">
        <f t="shared" si="523"/>
        <v>Wednesday</v>
      </c>
      <c r="N2567" s="2" t="str">
        <f t="shared" si="524"/>
        <v>Wednesday</v>
      </c>
      <c r="O2567" s="12">
        <f t="shared" si="525"/>
        <v>0</v>
      </c>
      <c r="P2567" s="11" t="str">
        <f t="shared" si="526"/>
        <v>Low Cost per Unit</v>
      </c>
      <c r="Q2567" s="12">
        <f t="shared" si="527"/>
        <v>0</v>
      </c>
      <c r="R2567" s="12">
        <f t="shared" si="528"/>
        <v>0</v>
      </c>
      <c r="S2567" s="12">
        <f t="shared" si="529"/>
        <v>0</v>
      </c>
      <c r="T2567" s="12">
        <f t="shared" si="530"/>
        <v>0</v>
      </c>
      <c r="U2567" s="12">
        <f t="shared" si="531"/>
        <v>0</v>
      </c>
      <c r="V2567" s="13" t="str">
        <f t="shared" ca="1" si="532"/>
        <v>Greater Than 8 Weeks Old</v>
      </c>
    </row>
    <row r="2568" spans="1:22" x14ac:dyDescent="0.35">
      <c r="A2568" s="2" t="s">
        <v>263</v>
      </c>
      <c r="B2568" s="5">
        <v>43689</v>
      </c>
      <c r="C2568" s="5" t="s">
        <v>383</v>
      </c>
      <c r="D2568" s="5" t="s">
        <v>384</v>
      </c>
      <c r="E2568" s="6">
        <v>1</v>
      </c>
      <c r="F2568" s="3">
        <v>32</v>
      </c>
      <c r="G2568" s="3">
        <v>12.8</v>
      </c>
      <c r="H2568" s="8">
        <f t="shared" si="520"/>
        <v>12.8</v>
      </c>
      <c r="I2568" s="3">
        <v>19.2</v>
      </c>
      <c r="J2568" s="4">
        <v>0.6</v>
      </c>
      <c r="K2568" s="2" t="str">
        <f t="shared" si="521"/>
        <v>Monday</v>
      </c>
      <c r="L2568" s="5">
        <f t="shared" si="522"/>
        <v>43692</v>
      </c>
      <c r="M2568" s="2" t="str">
        <f t="shared" si="523"/>
        <v>Thursday</v>
      </c>
      <c r="N2568" s="2" t="str">
        <f t="shared" si="524"/>
        <v>Thursday</v>
      </c>
      <c r="O2568" s="12">
        <f t="shared" si="525"/>
        <v>0</v>
      </c>
      <c r="P2568" s="11" t="str">
        <f t="shared" si="526"/>
        <v>Low Cost per Unit</v>
      </c>
      <c r="Q2568" s="12">
        <f t="shared" si="527"/>
        <v>0</v>
      </c>
      <c r="R2568" s="12">
        <f t="shared" si="528"/>
        <v>0</v>
      </c>
      <c r="S2568" s="12">
        <f t="shared" si="529"/>
        <v>0</v>
      </c>
      <c r="T2568" s="12">
        <f t="shared" si="530"/>
        <v>0</v>
      </c>
      <c r="U2568" s="12">
        <f t="shared" si="531"/>
        <v>0</v>
      </c>
      <c r="V2568" s="13" t="str">
        <f t="shared" ca="1" si="532"/>
        <v>Greater Than 8 Weeks Old</v>
      </c>
    </row>
    <row r="2569" spans="1:22" x14ac:dyDescent="0.35">
      <c r="A2569" s="2" t="s">
        <v>263</v>
      </c>
      <c r="B2569" s="5">
        <v>43690</v>
      </c>
      <c r="C2569" s="5" t="s">
        <v>383</v>
      </c>
      <c r="D2569" s="5" t="s">
        <v>384</v>
      </c>
      <c r="E2569" s="6">
        <v>2</v>
      </c>
      <c r="F2569" s="3">
        <v>64</v>
      </c>
      <c r="G2569" s="3">
        <v>25.6</v>
      </c>
      <c r="H2569" s="8">
        <f t="shared" si="520"/>
        <v>12.8</v>
      </c>
      <c r="I2569" s="3">
        <v>38.4</v>
      </c>
      <c r="J2569" s="4">
        <v>0.6</v>
      </c>
      <c r="K2569" s="2" t="str">
        <f t="shared" si="521"/>
        <v>Tuesday</v>
      </c>
      <c r="L2569" s="5">
        <f t="shared" si="522"/>
        <v>43693</v>
      </c>
      <c r="M2569" s="2" t="str">
        <f t="shared" si="523"/>
        <v>Friday</v>
      </c>
      <c r="N2569" s="2" t="str">
        <f t="shared" si="524"/>
        <v>Friday</v>
      </c>
      <c r="O2569" s="12">
        <f t="shared" si="525"/>
        <v>3.2</v>
      </c>
      <c r="P2569" s="11" t="str">
        <f t="shared" si="526"/>
        <v>Low Cost per Unit</v>
      </c>
      <c r="Q2569" s="12">
        <f t="shared" si="527"/>
        <v>0</v>
      </c>
      <c r="R2569" s="12">
        <f t="shared" si="528"/>
        <v>1.92</v>
      </c>
      <c r="S2569" s="12">
        <f t="shared" si="529"/>
        <v>0</v>
      </c>
      <c r="T2569" s="12">
        <f t="shared" si="530"/>
        <v>0</v>
      </c>
      <c r="U2569" s="12">
        <f t="shared" si="531"/>
        <v>0</v>
      </c>
      <c r="V2569" s="13" t="str">
        <f t="shared" ca="1" si="532"/>
        <v>Greater Than 8 Weeks Old</v>
      </c>
    </row>
    <row r="2570" spans="1:22" x14ac:dyDescent="0.35">
      <c r="A2570" s="2" t="s">
        <v>263</v>
      </c>
      <c r="B2570" s="5">
        <v>43693</v>
      </c>
      <c r="C2570" s="5" t="s">
        <v>383</v>
      </c>
      <c r="D2570" s="5" t="s">
        <v>384</v>
      </c>
      <c r="E2570" s="6">
        <v>1</v>
      </c>
      <c r="F2570" s="3">
        <v>32</v>
      </c>
      <c r="G2570" s="3">
        <v>12.8</v>
      </c>
      <c r="H2570" s="8">
        <f t="shared" si="520"/>
        <v>12.8</v>
      </c>
      <c r="I2570" s="3">
        <v>19.2</v>
      </c>
      <c r="J2570" s="4">
        <v>0.6</v>
      </c>
      <c r="K2570" s="2" t="str">
        <f t="shared" si="521"/>
        <v>Friday</v>
      </c>
      <c r="L2570" s="5">
        <f t="shared" si="522"/>
        <v>43696</v>
      </c>
      <c r="M2570" s="2" t="str">
        <f t="shared" si="523"/>
        <v>Monday</v>
      </c>
      <c r="N2570" s="2" t="str">
        <f t="shared" si="524"/>
        <v>Monday</v>
      </c>
      <c r="O2570" s="12">
        <f t="shared" si="525"/>
        <v>0</v>
      </c>
      <c r="P2570" s="11" t="str">
        <f t="shared" si="526"/>
        <v>Low Cost per Unit</v>
      </c>
      <c r="Q2570" s="12">
        <f t="shared" si="527"/>
        <v>0</v>
      </c>
      <c r="R2570" s="12">
        <f t="shared" si="528"/>
        <v>0</v>
      </c>
      <c r="S2570" s="12">
        <f t="shared" si="529"/>
        <v>0</v>
      </c>
      <c r="T2570" s="12">
        <f t="shared" si="530"/>
        <v>0</v>
      </c>
      <c r="U2570" s="12">
        <f t="shared" si="531"/>
        <v>0</v>
      </c>
      <c r="V2570" s="13" t="str">
        <f t="shared" ca="1" si="532"/>
        <v>Greater Than 8 Weeks Old</v>
      </c>
    </row>
    <row r="2571" spans="1:22" x14ac:dyDescent="0.35">
      <c r="A2571" s="2" t="s">
        <v>263</v>
      </c>
      <c r="B2571" s="5">
        <v>43694</v>
      </c>
      <c r="C2571" s="5" t="s">
        <v>383</v>
      </c>
      <c r="D2571" s="5" t="s">
        <v>384</v>
      </c>
      <c r="E2571" s="6">
        <v>1</v>
      </c>
      <c r="F2571" s="3">
        <v>32</v>
      </c>
      <c r="G2571" s="3">
        <v>12.8</v>
      </c>
      <c r="H2571" s="8">
        <f t="shared" si="520"/>
        <v>12.8</v>
      </c>
      <c r="I2571" s="3">
        <v>19.2</v>
      </c>
      <c r="J2571" s="4">
        <v>0.6</v>
      </c>
      <c r="K2571" s="2" t="str">
        <f t="shared" si="521"/>
        <v>Saturday</v>
      </c>
      <c r="L2571" s="5">
        <f t="shared" si="522"/>
        <v>43697</v>
      </c>
      <c r="M2571" s="2" t="str">
        <f t="shared" si="523"/>
        <v>Tuesday</v>
      </c>
      <c r="N2571" s="2" t="str">
        <f t="shared" si="524"/>
        <v>Tuesday</v>
      </c>
      <c r="O2571" s="12">
        <f t="shared" si="525"/>
        <v>0</v>
      </c>
      <c r="P2571" s="11" t="str">
        <f t="shared" si="526"/>
        <v>Low Cost per Unit</v>
      </c>
      <c r="Q2571" s="12">
        <f t="shared" si="527"/>
        <v>0</v>
      </c>
      <c r="R2571" s="12">
        <f t="shared" si="528"/>
        <v>0</v>
      </c>
      <c r="S2571" s="12">
        <f t="shared" si="529"/>
        <v>0</v>
      </c>
      <c r="T2571" s="12">
        <f t="shared" si="530"/>
        <v>0</v>
      </c>
      <c r="U2571" s="12">
        <f t="shared" si="531"/>
        <v>0</v>
      </c>
      <c r="V2571" s="13" t="str">
        <f t="shared" ca="1" si="532"/>
        <v>Greater Than 8 Weeks Old</v>
      </c>
    </row>
    <row r="2572" spans="1:22" x14ac:dyDescent="0.35">
      <c r="A2572" s="2" t="s">
        <v>263</v>
      </c>
      <c r="B2572" s="5">
        <v>43695</v>
      </c>
      <c r="C2572" s="5" t="s">
        <v>383</v>
      </c>
      <c r="D2572" s="5" t="s">
        <v>384</v>
      </c>
      <c r="E2572" s="6">
        <v>2</v>
      </c>
      <c r="F2572" s="3">
        <v>64</v>
      </c>
      <c r="G2572" s="3">
        <v>25.6</v>
      </c>
      <c r="H2572" s="8">
        <f t="shared" si="520"/>
        <v>12.8</v>
      </c>
      <c r="I2572" s="3">
        <v>38.4</v>
      </c>
      <c r="J2572" s="4">
        <v>0.6</v>
      </c>
      <c r="K2572" s="2" t="str">
        <f t="shared" si="521"/>
        <v>Sunday</v>
      </c>
      <c r="L2572" s="5">
        <f t="shared" si="522"/>
        <v>43698</v>
      </c>
      <c r="M2572" s="2" t="str">
        <f t="shared" si="523"/>
        <v>Wednesday</v>
      </c>
      <c r="N2572" s="2" t="str">
        <f t="shared" si="524"/>
        <v>Wednesday</v>
      </c>
      <c r="O2572" s="12">
        <f t="shared" si="525"/>
        <v>0</v>
      </c>
      <c r="P2572" s="11" t="str">
        <f t="shared" si="526"/>
        <v>Low Cost per Unit</v>
      </c>
      <c r="Q2572" s="12">
        <f t="shared" si="527"/>
        <v>0</v>
      </c>
      <c r="R2572" s="12">
        <f t="shared" si="528"/>
        <v>1.92</v>
      </c>
      <c r="S2572" s="12">
        <f t="shared" si="529"/>
        <v>0</v>
      </c>
      <c r="T2572" s="12">
        <f t="shared" si="530"/>
        <v>0</v>
      </c>
      <c r="U2572" s="12">
        <f t="shared" si="531"/>
        <v>0</v>
      </c>
      <c r="V2572" s="13" t="str">
        <f t="shared" ca="1" si="532"/>
        <v>Greater Than 8 Weeks Old</v>
      </c>
    </row>
    <row r="2573" spans="1:22" x14ac:dyDescent="0.35">
      <c r="A2573" s="2" t="s">
        <v>263</v>
      </c>
      <c r="B2573" s="5">
        <v>43696</v>
      </c>
      <c r="C2573" s="5" t="s">
        <v>383</v>
      </c>
      <c r="D2573" s="5" t="s">
        <v>384</v>
      </c>
      <c r="E2573" s="6">
        <v>1</v>
      </c>
      <c r="F2573" s="3">
        <v>32</v>
      </c>
      <c r="G2573" s="3">
        <v>12.8</v>
      </c>
      <c r="H2573" s="8">
        <f t="shared" si="520"/>
        <v>12.8</v>
      </c>
      <c r="I2573" s="3">
        <v>19.2</v>
      </c>
      <c r="J2573" s="4">
        <v>0.6</v>
      </c>
      <c r="K2573" s="2" t="str">
        <f t="shared" si="521"/>
        <v>Monday</v>
      </c>
      <c r="L2573" s="5">
        <f t="shared" si="522"/>
        <v>43699</v>
      </c>
      <c r="M2573" s="2" t="str">
        <f t="shared" si="523"/>
        <v>Thursday</v>
      </c>
      <c r="N2573" s="2" t="str">
        <f t="shared" si="524"/>
        <v>Thursday</v>
      </c>
      <c r="O2573" s="12">
        <f t="shared" si="525"/>
        <v>0</v>
      </c>
      <c r="P2573" s="11" t="str">
        <f t="shared" si="526"/>
        <v>Low Cost per Unit</v>
      </c>
      <c r="Q2573" s="12">
        <f t="shared" si="527"/>
        <v>0</v>
      </c>
      <c r="R2573" s="12">
        <f t="shared" si="528"/>
        <v>0</v>
      </c>
      <c r="S2573" s="12">
        <f t="shared" si="529"/>
        <v>0</v>
      </c>
      <c r="T2573" s="12">
        <f t="shared" si="530"/>
        <v>0</v>
      </c>
      <c r="U2573" s="12">
        <f t="shared" si="531"/>
        <v>0</v>
      </c>
      <c r="V2573" s="13" t="str">
        <f t="shared" ca="1" si="532"/>
        <v>Greater Than 8 Weeks Old</v>
      </c>
    </row>
    <row r="2574" spans="1:22" x14ac:dyDescent="0.35">
      <c r="A2574" s="2" t="s">
        <v>263</v>
      </c>
      <c r="B2574" s="5">
        <v>43697</v>
      </c>
      <c r="C2574" s="5" t="s">
        <v>383</v>
      </c>
      <c r="D2574" s="5" t="s">
        <v>384</v>
      </c>
      <c r="E2574" s="6">
        <v>1</v>
      </c>
      <c r="F2574" s="3">
        <v>32</v>
      </c>
      <c r="G2574" s="3">
        <v>12.8</v>
      </c>
      <c r="H2574" s="8">
        <f t="shared" si="520"/>
        <v>12.8</v>
      </c>
      <c r="I2574" s="3">
        <v>19.2</v>
      </c>
      <c r="J2574" s="4">
        <v>0.6</v>
      </c>
      <c r="K2574" s="2" t="str">
        <f t="shared" si="521"/>
        <v>Tuesday</v>
      </c>
      <c r="L2574" s="5">
        <f t="shared" si="522"/>
        <v>43700</v>
      </c>
      <c r="M2574" s="2" t="str">
        <f t="shared" si="523"/>
        <v>Friday</v>
      </c>
      <c r="N2574" s="2" t="str">
        <f t="shared" si="524"/>
        <v>Friday</v>
      </c>
      <c r="O2574" s="12">
        <f t="shared" si="525"/>
        <v>1.6</v>
      </c>
      <c r="P2574" s="11" t="str">
        <f t="shared" si="526"/>
        <v>Low Cost per Unit</v>
      </c>
      <c r="Q2574" s="12">
        <f t="shared" si="527"/>
        <v>0</v>
      </c>
      <c r="R2574" s="12">
        <f t="shared" si="528"/>
        <v>0</v>
      </c>
      <c r="S2574" s="12">
        <f t="shared" si="529"/>
        <v>0</v>
      </c>
      <c r="T2574" s="12">
        <f t="shared" si="530"/>
        <v>0</v>
      </c>
      <c r="U2574" s="12">
        <f t="shared" si="531"/>
        <v>0</v>
      </c>
      <c r="V2574" s="13" t="str">
        <f t="shared" ca="1" si="532"/>
        <v>Greater Than 8 Weeks Old</v>
      </c>
    </row>
    <row r="2575" spans="1:22" x14ac:dyDescent="0.35">
      <c r="A2575" s="2" t="s">
        <v>263</v>
      </c>
      <c r="B2575" s="5">
        <v>43701</v>
      </c>
      <c r="C2575" s="5" t="s">
        <v>383</v>
      </c>
      <c r="D2575" s="5" t="s">
        <v>384</v>
      </c>
      <c r="E2575" s="6">
        <v>2</v>
      </c>
      <c r="F2575" s="3">
        <v>64</v>
      </c>
      <c r="G2575" s="3">
        <v>25.6</v>
      </c>
      <c r="H2575" s="8">
        <f t="shared" si="520"/>
        <v>12.8</v>
      </c>
      <c r="I2575" s="3">
        <v>38.4</v>
      </c>
      <c r="J2575" s="4">
        <v>0.6</v>
      </c>
      <c r="K2575" s="2" t="str">
        <f t="shared" si="521"/>
        <v>Saturday</v>
      </c>
      <c r="L2575" s="5">
        <f t="shared" si="522"/>
        <v>43704</v>
      </c>
      <c r="M2575" s="2" t="str">
        <f t="shared" si="523"/>
        <v>Tuesday</v>
      </c>
      <c r="N2575" s="2" t="str">
        <f t="shared" si="524"/>
        <v>Tuesday</v>
      </c>
      <c r="O2575" s="12">
        <f t="shared" si="525"/>
        <v>0</v>
      </c>
      <c r="P2575" s="11" t="str">
        <f t="shared" si="526"/>
        <v>Low Cost per Unit</v>
      </c>
      <c r="Q2575" s="12">
        <f t="shared" si="527"/>
        <v>0</v>
      </c>
      <c r="R2575" s="12">
        <f t="shared" si="528"/>
        <v>1.92</v>
      </c>
      <c r="S2575" s="12">
        <f t="shared" si="529"/>
        <v>0</v>
      </c>
      <c r="T2575" s="12">
        <f t="shared" si="530"/>
        <v>0</v>
      </c>
      <c r="U2575" s="12">
        <f t="shared" si="531"/>
        <v>0</v>
      </c>
      <c r="V2575" s="13" t="str">
        <f t="shared" ca="1" si="532"/>
        <v>Greater Than 8 Weeks Old</v>
      </c>
    </row>
    <row r="2576" spans="1:22" x14ac:dyDescent="0.35">
      <c r="A2576" s="2" t="s">
        <v>263</v>
      </c>
      <c r="B2576" s="5">
        <v>43703</v>
      </c>
      <c r="C2576" s="5" t="s">
        <v>383</v>
      </c>
      <c r="D2576" s="5" t="s">
        <v>384</v>
      </c>
      <c r="E2576" s="6">
        <v>1</v>
      </c>
      <c r="F2576" s="3">
        <v>32</v>
      </c>
      <c r="G2576" s="3">
        <v>12.8</v>
      </c>
      <c r="H2576" s="8">
        <f t="shared" si="520"/>
        <v>12.8</v>
      </c>
      <c r="I2576" s="3">
        <v>19.2</v>
      </c>
      <c r="J2576" s="4">
        <v>0.6</v>
      </c>
      <c r="K2576" s="2" t="str">
        <f t="shared" si="521"/>
        <v>Monday</v>
      </c>
      <c r="L2576" s="5">
        <f t="shared" si="522"/>
        <v>43706</v>
      </c>
      <c r="M2576" s="2" t="str">
        <f t="shared" si="523"/>
        <v>Thursday</v>
      </c>
      <c r="N2576" s="2" t="str">
        <f t="shared" si="524"/>
        <v>Thursday</v>
      </c>
      <c r="O2576" s="12">
        <f t="shared" si="525"/>
        <v>0</v>
      </c>
      <c r="P2576" s="11" t="str">
        <f t="shared" si="526"/>
        <v>Low Cost per Unit</v>
      </c>
      <c r="Q2576" s="12">
        <f t="shared" si="527"/>
        <v>0</v>
      </c>
      <c r="R2576" s="12">
        <f t="shared" si="528"/>
        <v>0</v>
      </c>
      <c r="S2576" s="12">
        <f t="shared" si="529"/>
        <v>0</v>
      </c>
      <c r="T2576" s="12">
        <f t="shared" si="530"/>
        <v>0</v>
      </c>
      <c r="U2576" s="12">
        <f t="shared" si="531"/>
        <v>0</v>
      </c>
      <c r="V2576" s="13" t="str">
        <f t="shared" ca="1" si="532"/>
        <v>Greater Than 8 Weeks Old</v>
      </c>
    </row>
    <row r="2577" spans="1:22" x14ac:dyDescent="0.35">
      <c r="A2577" s="2" t="s">
        <v>263</v>
      </c>
      <c r="B2577" s="5">
        <v>43704</v>
      </c>
      <c r="C2577" s="5" t="s">
        <v>383</v>
      </c>
      <c r="D2577" s="5" t="s">
        <v>384</v>
      </c>
      <c r="E2577" s="6">
        <v>1</v>
      </c>
      <c r="F2577" s="3">
        <v>32</v>
      </c>
      <c r="G2577" s="3">
        <v>12.8</v>
      </c>
      <c r="H2577" s="8">
        <f t="shared" si="520"/>
        <v>12.8</v>
      </c>
      <c r="I2577" s="3">
        <v>19.2</v>
      </c>
      <c r="J2577" s="4">
        <v>0.6</v>
      </c>
      <c r="K2577" s="2" t="str">
        <f t="shared" si="521"/>
        <v>Tuesday</v>
      </c>
      <c r="L2577" s="5">
        <f t="shared" si="522"/>
        <v>43707</v>
      </c>
      <c r="M2577" s="2" t="str">
        <f t="shared" si="523"/>
        <v>Friday</v>
      </c>
      <c r="N2577" s="2" t="str">
        <f t="shared" si="524"/>
        <v>Friday</v>
      </c>
      <c r="O2577" s="12">
        <f t="shared" si="525"/>
        <v>1.6</v>
      </c>
      <c r="P2577" s="11" t="str">
        <f t="shared" si="526"/>
        <v>Low Cost per Unit</v>
      </c>
      <c r="Q2577" s="12">
        <f t="shared" si="527"/>
        <v>0</v>
      </c>
      <c r="R2577" s="12">
        <f t="shared" si="528"/>
        <v>0</v>
      </c>
      <c r="S2577" s="12">
        <f t="shared" si="529"/>
        <v>0</v>
      </c>
      <c r="T2577" s="12">
        <f t="shared" si="530"/>
        <v>0</v>
      </c>
      <c r="U2577" s="12">
        <f t="shared" si="531"/>
        <v>0</v>
      </c>
      <c r="V2577" s="13" t="str">
        <f t="shared" ca="1" si="532"/>
        <v>Greater Than 8 Weeks Old</v>
      </c>
    </row>
    <row r="2578" spans="1:22" x14ac:dyDescent="0.35">
      <c r="A2578" s="2" t="s">
        <v>263</v>
      </c>
      <c r="B2578" s="5">
        <v>43705</v>
      </c>
      <c r="C2578" s="5" t="s">
        <v>383</v>
      </c>
      <c r="D2578" s="5" t="s">
        <v>384</v>
      </c>
      <c r="E2578" s="6">
        <v>4</v>
      </c>
      <c r="F2578" s="3">
        <v>128</v>
      </c>
      <c r="G2578" s="3">
        <v>51.2</v>
      </c>
      <c r="H2578" s="8">
        <f t="shared" si="520"/>
        <v>12.8</v>
      </c>
      <c r="I2578" s="3">
        <v>76.8</v>
      </c>
      <c r="J2578" s="4">
        <v>0.6</v>
      </c>
      <c r="K2578" s="2" t="str">
        <f t="shared" si="521"/>
        <v>Wednesday</v>
      </c>
      <c r="L2578" s="5">
        <f t="shared" si="522"/>
        <v>43708</v>
      </c>
      <c r="M2578" s="2" t="str">
        <f t="shared" si="523"/>
        <v>Saturday</v>
      </c>
      <c r="N2578" s="2" t="str">
        <f t="shared" si="524"/>
        <v>Saturday</v>
      </c>
      <c r="O2578" s="12">
        <f t="shared" si="525"/>
        <v>0</v>
      </c>
      <c r="P2578" s="11" t="str">
        <f t="shared" si="526"/>
        <v>Low Cost per Unit</v>
      </c>
      <c r="Q2578" s="12">
        <f t="shared" si="527"/>
        <v>0</v>
      </c>
      <c r="R2578" s="12">
        <f t="shared" si="528"/>
        <v>3.84</v>
      </c>
      <c r="S2578" s="12">
        <f t="shared" si="529"/>
        <v>0</v>
      </c>
      <c r="T2578" s="12">
        <f t="shared" si="530"/>
        <v>0</v>
      </c>
      <c r="U2578" s="12">
        <f t="shared" si="531"/>
        <v>0</v>
      </c>
      <c r="V2578" s="13" t="str">
        <f t="shared" ca="1" si="532"/>
        <v>Greater Than 8 Weeks Old</v>
      </c>
    </row>
    <row r="2579" spans="1:22" x14ac:dyDescent="0.35">
      <c r="A2579" s="2" t="s">
        <v>263</v>
      </c>
      <c r="B2579" s="5">
        <v>43706</v>
      </c>
      <c r="C2579" s="5" t="s">
        <v>383</v>
      </c>
      <c r="D2579" s="5" t="s">
        <v>384</v>
      </c>
      <c r="E2579" s="6">
        <v>1</v>
      </c>
      <c r="F2579" s="3">
        <v>32</v>
      </c>
      <c r="G2579" s="3">
        <v>12.8</v>
      </c>
      <c r="H2579" s="8">
        <f t="shared" si="520"/>
        <v>12.8</v>
      </c>
      <c r="I2579" s="3">
        <v>19.2</v>
      </c>
      <c r="J2579" s="4">
        <v>0.6</v>
      </c>
      <c r="K2579" s="2" t="str">
        <f t="shared" si="521"/>
        <v>Thursday</v>
      </c>
      <c r="L2579" s="5">
        <f t="shared" si="522"/>
        <v>43709</v>
      </c>
      <c r="M2579" s="2" t="str">
        <f t="shared" si="523"/>
        <v>Sunday</v>
      </c>
      <c r="N2579" s="2" t="str">
        <f t="shared" si="524"/>
        <v>Monday</v>
      </c>
      <c r="O2579" s="12">
        <f t="shared" si="525"/>
        <v>0</v>
      </c>
      <c r="P2579" s="11" t="str">
        <f t="shared" si="526"/>
        <v>Low Cost per Unit</v>
      </c>
      <c r="Q2579" s="12">
        <f t="shared" si="527"/>
        <v>0</v>
      </c>
      <c r="R2579" s="12">
        <f t="shared" si="528"/>
        <v>0</v>
      </c>
      <c r="S2579" s="12">
        <f t="shared" si="529"/>
        <v>0</v>
      </c>
      <c r="T2579" s="12">
        <f t="shared" si="530"/>
        <v>0</v>
      </c>
      <c r="U2579" s="12">
        <f t="shared" si="531"/>
        <v>0</v>
      </c>
      <c r="V2579" s="13" t="str">
        <f t="shared" ca="1" si="532"/>
        <v>Greater Than 8 Weeks Old</v>
      </c>
    </row>
    <row r="2580" spans="1:22" x14ac:dyDescent="0.35">
      <c r="A2580" s="2" t="s">
        <v>251</v>
      </c>
      <c r="B2580" s="5">
        <v>43679</v>
      </c>
      <c r="C2580" s="5" t="s">
        <v>383</v>
      </c>
      <c r="D2580" s="5" t="s">
        <v>384</v>
      </c>
      <c r="E2580" s="6">
        <v>1</v>
      </c>
      <c r="F2580" s="3">
        <v>19</v>
      </c>
      <c r="G2580" s="3">
        <v>9.5</v>
      </c>
      <c r="H2580" s="8">
        <f t="shared" si="520"/>
        <v>9.5</v>
      </c>
      <c r="I2580" s="3">
        <v>9.5</v>
      </c>
      <c r="J2580" s="4">
        <v>0.5</v>
      </c>
      <c r="K2580" s="2" t="str">
        <f t="shared" si="521"/>
        <v>Friday</v>
      </c>
      <c r="L2580" s="5">
        <f t="shared" si="522"/>
        <v>43682</v>
      </c>
      <c r="M2580" s="2" t="str">
        <f t="shared" si="523"/>
        <v>Monday</v>
      </c>
      <c r="N2580" s="2" t="str">
        <f t="shared" si="524"/>
        <v>Monday</v>
      </c>
      <c r="O2580" s="12">
        <f t="shared" si="525"/>
        <v>0</v>
      </c>
      <c r="P2580" s="11" t="str">
        <f t="shared" si="526"/>
        <v>Low Cost per Unit</v>
      </c>
      <c r="Q2580" s="12">
        <f t="shared" si="527"/>
        <v>0</v>
      </c>
      <c r="R2580" s="12">
        <f t="shared" si="528"/>
        <v>0</v>
      </c>
      <c r="S2580" s="12">
        <f t="shared" si="529"/>
        <v>0</v>
      </c>
      <c r="T2580" s="12">
        <f t="shared" si="530"/>
        <v>0</v>
      </c>
      <c r="U2580" s="12">
        <f t="shared" si="531"/>
        <v>0</v>
      </c>
      <c r="V2580" s="13" t="str">
        <f t="shared" ca="1" si="532"/>
        <v>Greater Than 8 Weeks Old</v>
      </c>
    </row>
    <row r="2581" spans="1:22" x14ac:dyDescent="0.35">
      <c r="A2581" s="2" t="s">
        <v>251</v>
      </c>
      <c r="B2581" s="5">
        <v>43680</v>
      </c>
      <c r="C2581" s="5" t="s">
        <v>383</v>
      </c>
      <c r="D2581" s="5" t="s">
        <v>384</v>
      </c>
      <c r="E2581" s="6">
        <v>2</v>
      </c>
      <c r="F2581" s="3">
        <v>38</v>
      </c>
      <c r="G2581" s="3">
        <v>19</v>
      </c>
      <c r="H2581" s="8">
        <f t="shared" si="520"/>
        <v>9.5</v>
      </c>
      <c r="I2581" s="3">
        <v>19</v>
      </c>
      <c r="J2581" s="4">
        <v>0.5</v>
      </c>
      <c r="K2581" s="2" t="str">
        <f t="shared" si="521"/>
        <v>Saturday</v>
      </c>
      <c r="L2581" s="5">
        <f t="shared" si="522"/>
        <v>43683</v>
      </c>
      <c r="M2581" s="2" t="str">
        <f t="shared" si="523"/>
        <v>Tuesday</v>
      </c>
      <c r="N2581" s="2" t="str">
        <f t="shared" si="524"/>
        <v>Tuesday</v>
      </c>
      <c r="O2581" s="12">
        <f t="shared" si="525"/>
        <v>0</v>
      </c>
      <c r="P2581" s="11" t="str">
        <f t="shared" si="526"/>
        <v>Low Cost per Unit</v>
      </c>
      <c r="Q2581" s="12">
        <f t="shared" si="527"/>
        <v>0</v>
      </c>
      <c r="R2581" s="12">
        <f t="shared" si="528"/>
        <v>1.1399999999999999</v>
      </c>
      <c r="S2581" s="12">
        <f t="shared" si="529"/>
        <v>0</v>
      </c>
      <c r="T2581" s="12">
        <f t="shared" si="530"/>
        <v>0</v>
      </c>
      <c r="U2581" s="12">
        <f t="shared" si="531"/>
        <v>0</v>
      </c>
      <c r="V2581" s="13" t="str">
        <f t="shared" ca="1" si="532"/>
        <v>Greater Than 8 Weeks Old</v>
      </c>
    </row>
    <row r="2582" spans="1:22" x14ac:dyDescent="0.35">
      <c r="A2582" s="2" t="s">
        <v>251</v>
      </c>
      <c r="B2582" s="5">
        <v>43682</v>
      </c>
      <c r="C2582" s="5" t="s">
        <v>383</v>
      </c>
      <c r="D2582" s="5" t="s">
        <v>384</v>
      </c>
      <c r="E2582" s="6">
        <v>1</v>
      </c>
      <c r="F2582" s="3">
        <v>19</v>
      </c>
      <c r="G2582" s="3">
        <v>9.5</v>
      </c>
      <c r="H2582" s="8">
        <f t="shared" si="520"/>
        <v>9.5</v>
      </c>
      <c r="I2582" s="3">
        <v>9.5</v>
      </c>
      <c r="J2582" s="4">
        <v>0.5</v>
      </c>
      <c r="K2582" s="2" t="str">
        <f t="shared" si="521"/>
        <v>Monday</v>
      </c>
      <c r="L2582" s="5">
        <f t="shared" si="522"/>
        <v>43685</v>
      </c>
      <c r="M2582" s="2" t="str">
        <f t="shared" si="523"/>
        <v>Thursday</v>
      </c>
      <c r="N2582" s="2" t="str">
        <f t="shared" si="524"/>
        <v>Thursday</v>
      </c>
      <c r="O2582" s="12">
        <f t="shared" si="525"/>
        <v>0</v>
      </c>
      <c r="P2582" s="11" t="str">
        <f t="shared" si="526"/>
        <v>Low Cost per Unit</v>
      </c>
      <c r="Q2582" s="12">
        <f t="shared" si="527"/>
        <v>0</v>
      </c>
      <c r="R2582" s="12">
        <f t="shared" si="528"/>
        <v>0</v>
      </c>
      <c r="S2582" s="12">
        <f t="shared" si="529"/>
        <v>0</v>
      </c>
      <c r="T2582" s="12">
        <f t="shared" si="530"/>
        <v>0</v>
      </c>
      <c r="U2582" s="12">
        <f t="shared" si="531"/>
        <v>0</v>
      </c>
      <c r="V2582" s="13" t="str">
        <f t="shared" ca="1" si="532"/>
        <v>Greater Than 8 Weeks Old</v>
      </c>
    </row>
    <row r="2583" spans="1:22" x14ac:dyDescent="0.35">
      <c r="A2583" s="2" t="s">
        <v>251</v>
      </c>
      <c r="B2583" s="5">
        <v>43683</v>
      </c>
      <c r="C2583" s="5" t="s">
        <v>383</v>
      </c>
      <c r="D2583" s="5" t="s">
        <v>384</v>
      </c>
      <c r="E2583" s="6">
        <v>1</v>
      </c>
      <c r="F2583" s="3">
        <v>19</v>
      </c>
      <c r="G2583" s="3">
        <v>9.5</v>
      </c>
      <c r="H2583" s="8">
        <f t="shared" si="520"/>
        <v>9.5</v>
      </c>
      <c r="I2583" s="3">
        <v>9.5</v>
      </c>
      <c r="J2583" s="4">
        <v>0.5</v>
      </c>
      <c r="K2583" s="2" t="str">
        <f t="shared" si="521"/>
        <v>Tuesday</v>
      </c>
      <c r="L2583" s="5">
        <f t="shared" si="522"/>
        <v>43686</v>
      </c>
      <c r="M2583" s="2" t="str">
        <f t="shared" si="523"/>
        <v>Friday</v>
      </c>
      <c r="N2583" s="2" t="str">
        <f t="shared" si="524"/>
        <v>Friday</v>
      </c>
      <c r="O2583" s="12">
        <f t="shared" si="525"/>
        <v>0.95000000000000007</v>
      </c>
      <c r="P2583" s="11" t="str">
        <f t="shared" si="526"/>
        <v>Low Cost per Unit</v>
      </c>
      <c r="Q2583" s="12">
        <f t="shared" si="527"/>
        <v>0</v>
      </c>
      <c r="R2583" s="12">
        <f t="shared" si="528"/>
        <v>0</v>
      </c>
      <c r="S2583" s="12">
        <f t="shared" si="529"/>
        <v>0</v>
      </c>
      <c r="T2583" s="12">
        <f t="shared" si="530"/>
        <v>0</v>
      </c>
      <c r="U2583" s="12">
        <f t="shared" si="531"/>
        <v>0</v>
      </c>
      <c r="V2583" s="13" t="str">
        <f t="shared" ca="1" si="532"/>
        <v>Greater Than 8 Weeks Old</v>
      </c>
    </row>
    <row r="2584" spans="1:22" x14ac:dyDescent="0.35">
      <c r="A2584" s="2" t="s">
        <v>251</v>
      </c>
      <c r="B2584" s="5">
        <v>43685</v>
      </c>
      <c r="C2584" s="5" t="s">
        <v>383</v>
      </c>
      <c r="D2584" s="5" t="s">
        <v>384</v>
      </c>
      <c r="E2584" s="6">
        <v>2</v>
      </c>
      <c r="F2584" s="3">
        <v>38</v>
      </c>
      <c r="G2584" s="3">
        <v>19</v>
      </c>
      <c r="H2584" s="8">
        <f t="shared" si="520"/>
        <v>9.5</v>
      </c>
      <c r="I2584" s="3">
        <v>19</v>
      </c>
      <c r="J2584" s="4">
        <v>0.5</v>
      </c>
      <c r="K2584" s="2" t="str">
        <f t="shared" si="521"/>
        <v>Thursday</v>
      </c>
      <c r="L2584" s="5">
        <f t="shared" si="522"/>
        <v>43688</v>
      </c>
      <c r="M2584" s="2" t="str">
        <f t="shared" si="523"/>
        <v>Sunday</v>
      </c>
      <c r="N2584" s="2" t="str">
        <f t="shared" si="524"/>
        <v>Monday</v>
      </c>
      <c r="O2584" s="12">
        <f t="shared" si="525"/>
        <v>0</v>
      </c>
      <c r="P2584" s="11" t="str">
        <f t="shared" si="526"/>
        <v>Low Cost per Unit</v>
      </c>
      <c r="Q2584" s="12">
        <f t="shared" si="527"/>
        <v>0</v>
      </c>
      <c r="R2584" s="12">
        <f t="shared" si="528"/>
        <v>1.1399999999999999</v>
      </c>
      <c r="S2584" s="12">
        <f t="shared" si="529"/>
        <v>0</v>
      </c>
      <c r="T2584" s="12">
        <f t="shared" si="530"/>
        <v>0</v>
      </c>
      <c r="U2584" s="12">
        <f t="shared" si="531"/>
        <v>0</v>
      </c>
      <c r="V2584" s="13" t="str">
        <f t="shared" ca="1" si="532"/>
        <v>Greater Than 8 Weeks Old</v>
      </c>
    </row>
    <row r="2585" spans="1:22" x14ac:dyDescent="0.35">
      <c r="A2585" s="2" t="s">
        <v>251</v>
      </c>
      <c r="B2585" s="5">
        <v>43686</v>
      </c>
      <c r="C2585" s="5" t="s">
        <v>383</v>
      </c>
      <c r="D2585" s="5" t="s">
        <v>384</v>
      </c>
      <c r="E2585" s="6">
        <v>2</v>
      </c>
      <c r="F2585" s="3">
        <v>38</v>
      </c>
      <c r="G2585" s="3">
        <v>19</v>
      </c>
      <c r="H2585" s="8">
        <f t="shared" si="520"/>
        <v>9.5</v>
      </c>
      <c r="I2585" s="3">
        <v>19</v>
      </c>
      <c r="J2585" s="4">
        <v>0.5</v>
      </c>
      <c r="K2585" s="2" t="str">
        <f t="shared" si="521"/>
        <v>Friday</v>
      </c>
      <c r="L2585" s="5">
        <f t="shared" si="522"/>
        <v>43689</v>
      </c>
      <c r="M2585" s="2" t="str">
        <f t="shared" si="523"/>
        <v>Monday</v>
      </c>
      <c r="N2585" s="2" t="str">
        <f t="shared" si="524"/>
        <v>Monday</v>
      </c>
      <c r="O2585" s="12">
        <f t="shared" si="525"/>
        <v>0</v>
      </c>
      <c r="P2585" s="11" t="str">
        <f t="shared" si="526"/>
        <v>Low Cost per Unit</v>
      </c>
      <c r="Q2585" s="12">
        <f t="shared" si="527"/>
        <v>0</v>
      </c>
      <c r="R2585" s="12">
        <f t="shared" si="528"/>
        <v>1.1399999999999999</v>
      </c>
      <c r="S2585" s="12">
        <f t="shared" si="529"/>
        <v>0</v>
      </c>
      <c r="T2585" s="12">
        <f t="shared" si="530"/>
        <v>0</v>
      </c>
      <c r="U2585" s="12">
        <f t="shared" si="531"/>
        <v>0</v>
      </c>
      <c r="V2585" s="13" t="str">
        <f t="shared" ca="1" si="532"/>
        <v>Greater Than 8 Weeks Old</v>
      </c>
    </row>
    <row r="2586" spans="1:22" x14ac:dyDescent="0.35">
      <c r="A2586" s="2" t="s">
        <v>251</v>
      </c>
      <c r="B2586" s="5">
        <v>43687</v>
      </c>
      <c r="C2586" s="5" t="s">
        <v>383</v>
      </c>
      <c r="D2586" s="5" t="s">
        <v>384</v>
      </c>
      <c r="E2586" s="6">
        <v>4</v>
      </c>
      <c r="F2586" s="3">
        <v>76</v>
      </c>
      <c r="G2586" s="3">
        <v>38</v>
      </c>
      <c r="H2586" s="8">
        <f t="shared" si="520"/>
        <v>9.5</v>
      </c>
      <c r="I2586" s="3">
        <v>38</v>
      </c>
      <c r="J2586" s="4">
        <v>0.5</v>
      </c>
      <c r="K2586" s="2" t="str">
        <f t="shared" si="521"/>
        <v>Saturday</v>
      </c>
      <c r="L2586" s="5">
        <f t="shared" si="522"/>
        <v>43690</v>
      </c>
      <c r="M2586" s="2" t="str">
        <f t="shared" si="523"/>
        <v>Tuesday</v>
      </c>
      <c r="N2586" s="2" t="str">
        <f t="shared" si="524"/>
        <v>Tuesday</v>
      </c>
      <c r="O2586" s="12">
        <f t="shared" si="525"/>
        <v>0</v>
      </c>
      <c r="P2586" s="11" t="str">
        <f t="shared" si="526"/>
        <v>Low Cost per Unit</v>
      </c>
      <c r="Q2586" s="12">
        <f t="shared" si="527"/>
        <v>0</v>
      </c>
      <c r="R2586" s="12">
        <f t="shared" si="528"/>
        <v>2.2799999999999998</v>
      </c>
      <c r="S2586" s="12">
        <f t="shared" si="529"/>
        <v>0</v>
      </c>
      <c r="T2586" s="12">
        <f t="shared" si="530"/>
        <v>0</v>
      </c>
      <c r="U2586" s="12">
        <f t="shared" si="531"/>
        <v>0</v>
      </c>
      <c r="V2586" s="13" t="str">
        <f t="shared" ca="1" si="532"/>
        <v>Greater Than 8 Weeks Old</v>
      </c>
    </row>
    <row r="2587" spans="1:22" x14ac:dyDescent="0.35">
      <c r="A2587" s="2" t="s">
        <v>251</v>
      </c>
      <c r="B2587" s="5">
        <v>43688</v>
      </c>
      <c r="C2587" s="5" t="s">
        <v>383</v>
      </c>
      <c r="D2587" s="5" t="s">
        <v>384</v>
      </c>
      <c r="E2587" s="6">
        <v>4</v>
      </c>
      <c r="F2587" s="3">
        <v>76</v>
      </c>
      <c r="G2587" s="3">
        <v>38</v>
      </c>
      <c r="H2587" s="8">
        <f t="shared" si="520"/>
        <v>9.5</v>
      </c>
      <c r="I2587" s="3">
        <v>38</v>
      </c>
      <c r="J2587" s="4">
        <v>0.5</v>
      </c>
      <c r="K2587" s="2" t="str">
        <f t="shared" si="521"/>
        <v>Sunday</v>
      </c>
      <c r="L2587" s="5">
        <f t="shared" si="522"/>
        <v>43691</v>
      </c>
      <c r="M2587" s="2" t="str">
        <f t="shared" si="523"/>
        <v>Wednesday</v>
      </c>
      <c r="N2587" s="2" t="str">
        <f t="shared" si="524"/>
        <v>Wednesday</v>
      </c>
      <c r="O2587" s="12">
        <f t="shared" si="525"/>
        <v>0</v>
      </c>
      <c r="P2587" s="11" t="str">
        <f t="shared" si="526"/>
        <v>Low Cost per Unit</v>
      </c>
      <c r="Q2587" s="12">
        <f t="shared" si="527"/>
        <v>0</v>
      </c>
      <c r="R2587" s="12">
        <f t="shared" si="528"/>
        <v>2.2799999999999998</v>
      </c>
      <c r="S2587" s="12">
        <f t="shared" si="529"/>
        <v>0</v>
      </c>
      <c r="T2587" s="12">
        <f t="shared" si="530"/>
        <v>0</v>
      </c>
      <c r="U2587" s="12">
        <f t="shared" si="531"/>
        <v>0</v>
      </c>
      <c r="V2587" s="13" t="str">
        <f t="shared" ca="1" si="532"/>
        <v>Greater Than 8 Weeks Old</v>
      </c>
    </row>
    <row r="2588" spans="1:22" x14ac:dyDescent="0.35">
      <c r="A2588" s="2" t="s">
        <v>251</v>
      </c>
      <c r="B2588" s="5">
        <v>43689</v>
      </c>
      <c r="C2588" s="5" t="s">
        <v>383</v>
      </c>
      <c r="D2588" s="5" t="s">
        <v>384</v>
      </c>
      <c r="E2588" s="6">
        <v>1</v>
      </c>
      <c r="F2588" s="3">
        <v>19</v>
      </c>
      <c r="G2588" s="3">
        <v>9.5</v>
      </c>
      <c r="H2588" s="8">
        <f t="shared" si="520"/>
        <v>9.5</v>
      </c>
      <c r="I2588" s="3">
        <v>9.5</v>
      </c>
      <c r="J2588" s="4">
        <v>0.5</v>
      </c>
      <c r="K2588" s="2" t="str">
        <f t="shared" si="521"/>
        <v>Monday</v>
      </c>
      <c r="L2588" s="5">
        <f t="shared" si="522"/>
        <v>43692</v>
      </c>
      <c r="M2588" s="2" t="str">
        <f t="shared" si="523"/>
        <v>Thursday</v>
      </c>
      <c r="N2588" s="2" t="str">
        <f t="shared" si="524"/>
        <v>Thursday</v>
      </c>
      <c r="O2588" s="12">
        <f t="shared" si="525"/>
        <v>0</v>
      </c>
      <c r="P2588" s="11" t="str">
        <f t="shared" si="526"/>
        <v>Low Cost per Unit</v>
      </c>
      <c r="Q2588" s="12">
        <f t="shared" si="527"/>
        <v>0</v>
      </c>
      <c r="R2588" s="12">
        <f t="shared" si="528"/>
        <v>0</v>
      </c>
      <c r="S2588" s="12">
        <f t="shared" si="529"/>
        <v>0</v>
      </c>
      <c r="T2588" s="12">
        <f t="shared" si="530"/>
        <v>0</v>
      </c>
      <c r="U2588" s="12">
        <f t="shared" si="531"/>
        <v>0</v>
      </c>
      <c r="V2588" s="13" t="str">
        <f t="shared" ca="1" si="532"/>
        <v>Greater Than 8 Weeks Old</v>
      </c>
    </row>
    <row r="2589" spans="1:22" x14ac:dyDescent="0.35">
      <c r="A2589" s="2" t="s">
        <v>251</v>
      </c>
      <c r="B2589" s="5">
        <v>43690</v>
      </c>
      <c r="C2589" s="5" t="s">
        <v>383</v>
      </c>
      <c r="D2589" s="5" t="s">
        <v>384</v>
      </c>
      <c r="E2589" s="6">
        <v>2</v>
      </c>
      <c r="F2589" s="3">
        <v>38</v>
      </c>
      <c r="G2589" s="3">
        <v>19</v>
      </c>
      <c r="H2589" s="8">
        <f t="shared" si="520"/>
        <v>9.5</v>
      </c>
      <c r="I2589" s="3">
        <v>19</v>
      </c>
      <c r="J2589" s="4">
        <v>0.5</v>
      </c>
      <c r="K2589" s="2" t="str">
        <f t="shared" si="521"/>
        <v>Tuesday</v>
      </c>
      <c r="L2589" s="5">
        <f t="shared" si="522"/>
        <v>43693</v>
      </c>
      <c r="M2589" s="2" t="str">
        <f t="shared" si="523"/>
        <v>Friday</v>
      </c>
      <c r="N2589" s="2" t="str">
        <f t="shared" si="524"/>
        <v>Friday</v>
      </c>
      <c r="O2589" s="12">
        <f t="shared" si="525"/>
        <v>1.9000000000000001</v>
      </c>
      <c r="P2589" s="11" t="str">
        <f t="shared" si="526"/>
        <v>Low Cost per Unit</v>
      </c>
      <c r="Q2589" s="12">
        <f t="shared" si="527"/>
        <v>0</v>
      </c>
      <c r="R2589" s="12">
        <f t="shared" si="528"/>
        <v>1.1399999999999999</v>
      </c>
      <c r="S2589" s="12">
        <f t="shared" si="529"/>
        <v>0</v>
      </c>
      <c r="T2589" s="12">
        <f t="shared" si="530"/>
        <v>0</v>
      </c>
      <c r="U2589" s="12">
        <f t="shared" si="531"/>
        <v>0</v>
      </c>
      <c r="V2589" s="13" t="str">
        <f t="shared" ca="1" si="532"/>
        <v>Greater Than 8 Weeks Old</v>
      </c>
    </row>
    <row r="2590" spans="1:22" x14ac:dyDescent="0.35">
      <c r="A2590" s="2" t="s">
        <v>251</v>
      </c>
      <c r="B2590" s="5">
        <v>43691</v>
      </c>
      <c r="C2590" s="5" t="s">
        <v>383</v>
      </c>
      <c r="D2590" s="5" t="s">
        <v>384</v>
      </c>
      <c r="E2590" s="6">
        <v>2</v>
      </c>
      <c r="F2590" s="3">
        <v>38</v>
      </c>
      <c r="G2590" s="3">
        <v>19</v>
      </c>
      <c r="H2590" s="8">
        <f t="shared" si="520"/>
        <v>9.5</v>
      </c>
      <c r="I2590" s="3">
        <v>19</v>
      </c>
      <c r="J2590" s="4">
        <v>0.5</v>
      </c>
      <c r="K2590" s="2" t="str">
        <f t="shared" si="521"/>
        <v>Wednesday</v>
      </c>
      <c r="L2590" s="5">
        <f t="shared" si="522"/>
        <v>43694</v>
      </c>
      <c r="M2590" s="2" t="str">
        <f t="shared" si="523"/>
        <v>Saturday</v>
      </c>
      <c r="N2590" s="2" t="str">
        <f t="shared" si="524"/>
        <v>Saturday</v>
      </c>
      <c r="O2590" s="12">
        <f t="shared" si="525"/>
        <v>0</v>
      </c>
      <c r="P2590" s="11" t="str">
        <f t="shared" si="526"/>
        <v>Low Cost per Unit</v>
      </c>
      <c r="Q2590" s="12">
        <f t="shared" si="527"/>
        <v>0</v>
      </c>
      <c r="R2590" s="12">
        <f t="shared" si="528"/>
        <v>1.1399999999999999</v>
      </c>
      <c r="S2590" s="12">
        <f t="shared" si="529"/>
        <v>0</v>
      </c>
      <c r="T2590" s="12">
        <f t="shared" si="530"/>
        <v>0</v>
      </c>
      <c r="U2590" s="12">
        <f t="shared" si="531"/>
        <v>0</v>
      </c>
      <c r="V2590" s="13" t="str">
        <f t="shared" ca="1" si="532"/>
        <v>Greater Than 8 Weeks Old</v>
      </c>
    </row>
    <row r="2591" spans="1:22" x14ac:dyDescent="0.35">
      <c r="A2591" s="2" t="s">
        <v>251</v>
      </c>
      <c r="B2591" s="5">
        <v>43692</v>
      </c>
      <c r="C2591" s="5" t="s">
        <v>383</v>
      </c>
      <c r="D2591" s="5" t="s">
        <v>384</v>
      </c>
      <c r="E2591" s="6">
        <v>4</v>
      </c>
      <c r="F2591" s="3">
        <v>76</v>
      </c>
      <c r="G2591" s="3">
        <v>38</v>
      </c>
      <c r="H2591" s="8">
        <f t="shared" si="520"/>
        <v>9.5</v>
      </c>
      <c r="I2591" s="3">
        <v>38</v>
      </c>
      <c r="J2591" s="4">
        <v>0.5</v>
      </c>
      <c r="K2591" s="2" t="str">
        <f t="shared" si="521"/>
        <v>Thursday</v>
      </c>
      <c r="L2591" s="5">
        <f t="shared" si="522"/>
        <v>43695</v>
      </c>
      <c r="M2591" s="2" t="str">
        <f t="shared" si="523"/>
        <v>Sunday</v>
      </c>
      <c r="N2591" s="2" t="str">
        <f t="shared" si="524"/>
        <v>Monday</v>
      </c>
      <c r="O2591" s="12">
        <f t="shared" si="525"/>
        <v>0</v>
      </c>
      <c r="P2591" s="11" t="str">
        <f t="shared" si="526"/>
        <v>Low Cost per Unit</v>
      </c>
      <c r="Q2591" s="12">
        <f t="shared" si="527"/>
        <v>0</v>
      </c>
      <c r="R2591" s="12">
        <f t="shared" si="528"/>
        <v>2.2799999999999998</v>
      </c>
      <c r="S2591" s="12">
        <f t="shared" si="529"/>
        <v>0</v>
      </c>
      <c r="T2591" s="12">
        <f t="shared" si="530"/>
        <v>0</v>
      </c>
      <c r="U2591" s="12">
        <f t="shared" si="531"/>
        <v>0</v>
      </c>
      <c r="V2591" s="13" t="str">
        <f t="shared" ca="1" si="532"/>
        <v>Greater Than 8 Weeks Old</v>
      </c>
    </row>
    <row r="2592" spans="1:22" x14ac:dyDescent="0.35">
      <c r="A2592" s="2" t="s">
        <v>251</v>
      </c>
      <c r="B2592" s="5">
        <v>43693</v>
      </c>
      <c r="C2592" s="5" t="s">
        <v>383</v>
      </c>
      <c r="D2592" s="5" t="s">
        <v>384</v>
      </c>
      <c r="E2592" s="6">
        <v>2</v>
      </c>
      <c r="F2592" s="3">
        <v>38</v>
      </c>
      <c r="G2592" s="3">
        <v>19</v>
      </c>
      <c r="H2592" s="8">
        <f t="shared" si="520"/>
        <v>9.5</v>
      </c>
      <c r="I2592" s="3">
        <v>19</v>
      </c>
      <c r="J2592" s="4">
        <v>0.5</v>
      </c>
      <c r="K2592" s="2" t="str">
        <f t="shared" si="521"/>
        <v>Friday</v>
      </c>
      <c r="L2592" s="5">
        <f t="shared" si="522"/>
        <v>43696</v>
      </c>
      <c r="M2592" s="2" t="str">
        <f t="shared" si="523"/>
        <v>Monday</v>
      </c>
      <c r="N2592" s="2" t="str">
        <f t="shared" si="524"/>
        <v>Monday</v>
      </c>
      <c r="O2592" s="12">
        <f t="shared" si="525"/>
        <v>0</v>
      </c>
      <c r="P2592" s="11" t="str">
        <f t="shared" si="526"/>
        <v>Low Cost per Unit</v>
      </c>
      <c r="Q2592" s="12">
        <f t="shared" si="527"/>
        <v>0</v>
      </c>
      <c r="R2592" s="12">
        <f t="shared" si="528"/>
        <v>1.1399999999999999</v>
      </c>
      <c r="S2592" s="12">
        <f t="shared" si="529"/>
        <v>0</v>
      </c>
      <c r="T2592" s="12">
        <f t="shared" si="530"/>
        <v>0</v>
      </c>
      <c r="U2592" s="12">
        <f t="shared" si="531"/>
        <v>0</v>
      </c>
      <c r="V2592" s="13" t="str">
        <f t="shared" ca="1" si="532"/>
        <v>Greater Than 8 Weeks Old</v>
      </c>
    </row>
    <row r="2593" spans="1:22" x14ac:dyDescent="0.35">
      <c r="A2593" s="2" t="s">
        <v>251</v>
      </c>
      <c r="B2593" s="5">
        <v>43694</v>
      </c>
      <c r="C2593" s="5" t="s">
        <v>383</v>
      </c>
      <c r="D2593" s="5" t="s">
        <v>384</v>
      </c>
      <c r="E2593" s="6">
        <v>1</v>
      </c>
      <c r="F2593" s="3">
        <v>19</v>
      </c>
      <c r="G2593" s="3">
        <v>9.5</v>
      </c>
      <c r="H2593" s="8">
        <f t="shared" si="520"/>
        <v>9.5</v>
      </c>
      <c r="I2593" s="3">
        <v>9.5</v>
      </c>
      <c r="J2593" s="4">
        <v>0.5</v>
      </c>
      <c r="K2593" s="2" t="str">
        <f t="shared" si="521"/>
        <v>Saturday</v>
      </c>
      <c r="L2593" s="5">
        <f t="shared" si="522"/>
        <v>43697</v>
      </c>
      <c r="M2593" s="2" t="str">
        <f t="shared" si="523"/>
        <v>Tuesday</v>
      </c>
      <c r="N2593" s="2" t="str">
        <f t="shared" si="524"/>
        <v>Tuesday</v>
      </c>
      <c r="O2593" s="12">
        <f t="shared" si="525"/>
        <v>0</v>
      </c>
      <c r="P2593" s="11" t="str">
        <f t="shared" si="526"/>
        <v>Low Cost per Unit</v>
      </c>
      <c r="Q2593" s="12">
        <f t="shared" si="527"/>
        <v>0</v>
      </c>
      <c r="R2593" s="12">
        <f t="shared" si="528"/>
        <v>0</v>
      </c>
      <c r="S2593" s="12">
        <f t="shared" si="529"/>
        <v>0</v>
      </c>
      <c r="T2593" s="12">
        <f t="shared" si="530"/>
        <v>0</v>
      </c>
      <c r="U2593" s="12">
        <f t="shared" si="531"/>
        <v>0</v>
      </c>
      <c r="V2593" s="13" t="str">
        <f t="shared" ca="1" si="532"/>
        <v>Greater Than 8 Weeks Old</v>
      </c>
    </row>
    <row r="2594" spans="1:22" x14ac:dyDescent="0.35">
      <c r="A2594" s="2" t="s">
        <v>251</v>
      </c>
      <c r="B2594" s="5">
        <v>43695</v>
      </c>
      <c r="C2594" s="5" t="s">
        <v>383</v>
      </c>
      <c r="D2594" s="5" t="s">
        <v>384</v>
      </c>
      <c r="E2594" s="6">
        <v>2</v>
      </c>
      <c r="F2594" s="3">
        <v>38</v>
      </c>
      <c r="G2594" s="3">
        <v>19</v>
      </c>
      <c r="H2594" s="8">
        <f t="shared" si="520"/>
        <v>9.5</v>
      </c>
      <c r="I2594" s="3">
        <v>19</v>
      </c>
      <c r="J2594" s="4">
        <v>0.5</v>
      </c>
      <c r="K2594" s="2" t="str">
        <f t="shared" si="521"/>
        <v>Sunday</v>
      </c>
      <c r="L2594" s="5">
        <f t="shared" si="522"/>
        <v>43698</v>
      </c>
      <c r="M2594" s="2" t="str">
        <f t="shared" si="523"/>
        <v>Wednesday</v>
      </c>
      <c r="N2594" s="2" t="str">
        <f t="shared" si="524"/>
        <v>Wednesday</v>
      </c>
      <c r="O2594" s="12">
        <f t="shared" si="525"/>
        <v>0</v>
      </c>
      <c r="P2594" s="11" t="str">
        <f t="shared" si="526"/>
        <v>Low Cost per Unit</v>
      </c>
      <c r="Q2594" s="12">
        <f t="shared" si="527"/>
        <v>0</v>
      </c>
      <c r="R2594" s="12">
        <f t="shared" si="528"/>
        <v>1.1399999999999999</v>
      </c>
      <c r="S2594" s="12">
        <f t="shared" si="529"/>
        <v>0</v>
      </c>
      <c r="T2594" s="12">
        <f t="shared" si="530"/>
        <v>0</v>
      </c>
      <c r="U2594" s="12">
        <f t="shared" si="531"/>
        <v>0</v>
      </c>
      <c r="V2594" s="13" t="str">
        <f t="shared" ca="1" si="532"/>
        <v>Greater Than 8 Weeks Old</v>
      </c>
    </row>
    <row r="2595" spans="1:22" x14ac:dyDescent="0.35">
      <c r="A2595" s="2" t="s">
        <v>251</v>
      </c>
      <c r="B2595" s="5">
        <v>43696</v>
      </c>
      <c r="C2595" s="5" t="s">
        <v>383</v>
      </c>
      <c r="D2595" s="5" t="s">
        <v>384</v>
      </c>
      <c r="E2595" s="6">
        <v>1</v>
      </c>
      <c r="F2595" s="3">
        <v>19</v>
      </c>
      <c r="G2595" s="3">
        <v>9.5</v>
      </c>
      <c r="H2595" s="8">
        <f t="shared" si="520"/>
        <v>9.5</v>
      </c>
      <c r="I2595" s="3">
        <v>9.5</v>
      </c>
      <c r="J2595" s="4">
        <v>0.5</v>
      </c>
      <c r="K2595" s="2" t="str">
        <f t="shared" si="521"/>
        <v>Monday</v>
      </c>
      <c r="L2595" s="5">
        <f t="shared" si="522"/>
        <v>43699</v>
      </c>
      <c r="M2595" s="2" t="str">
        <f t="shared" si="523"/>
        <v>Thursday</v>
      </c>
      <c r="N2595" s="2" t="str">
        <f t="shared" si="524"/>
        <v>Thursday</v>
      </c>
      <c r="O2595" s="12">
        <f t="shared" si="525"/>
        <v>0</v>
      </c>
      <c r="P2595" s="11" t="str">
        <f t="shared" si="526"/>
        <v>Low Cost per Unit</v>
      </c>
      <c r="Q2595" s="12">
        <f t="shared" si="527"/>
        <v>0</v>
      </c>
      <c r="R2595" s="12">
        <f t="shared" si="528"/>
        <v>0</v>
      </c>
      <c r="S2595" s="12">
        <f t="shared" si="529"/>
        <v>0</v>
      </c>
      <c r="T2595" s="12">
        <f t="shared" si="530"/>
        <v>0</v>
      </c>
      <c r="U2595" s="12">
        <f t="shared" si="531"/>
        <v>0</v>
      </c>
      <c r="V2595" s="13" t="str">
        <f t="shared" ca="1" si="532"/>
        <v>Greater Than 8 Weeks Old</v>
      </c>
    </row>
    <row r="2596" spans="1:22" x14ac:dyDescent="0.35">
      <c r="A2596" s="2" t="s">
        <v>251</v>
      </c>
      <c r="B2596" s="5">
        <v>43698</v>
      </c>
      <c r="C2596" s="5" t="s">
        <v>383</v>
      </c>
      <c r="D2596" s="5" t="s">
        <v>384</v>
      </c>
      <c r="E2596" s="6">
        <v>2</v>
      </c>
      <c r="F2596" s="3">
        <v>38</v>
      </c>
      <c r="G2596" s="3">
        <v>19</v>
      </c>
      <c r="H2596" s="8">
        <f t="shared" si="520"/>
        <v>9.5</v>
      </c>
      <c r="I2596" s="3">
        <v>19</v>
      </c>
      <c r="J2596" s="4">
        <v>0.5</v>
      </c>
      <c r="K2596" s="2" t="str">
        <f t="shared" si="521"/>
        <v>Wednesday</v>
      </c>
      <c r="L2596" s="5">
        <f t="shared" si="522"/>
        <v>43701</v>
      </c>
      <c r="M2596" s="2" t="str">
        <f t="shared" si="523"/>
        <v>Saturday</v>
      </c>
      <c r="N2596" s="2" t="str">
        <f t="shared" si="524"/>
        <v>Saturday</v>
      </c>
      <c r="O2596" s="12">
        <f t="shared" si="525"/>
        <v>0</v>
      </c>
      <c r="P2596" s="11" t="str">
        <f t="shared" si="526"/>
        <v>Low Cost per Unit</v>
      </c>
      <c r="Q2596" s="12">
        <f t="shared" si="527"/>
        <v>0</v>
      </c>
      <c r="R2596" s="12">
        <f t="shared" si="528"/>
        <v>1.1399999999999999</v>
      </c>
      <c r="S2596" s="12">
        <f t="shared" si="529"/>
        <v>0</v>
      </c>
      <c r="T2596" s="12">
        <f t="shared" si="530"/>
        <v>0</v>
      </c>
      <c r="U2596" s="12">
        <f t="shared" si="531"/>
        <v>0</v>
      </c>
      <c r="V2596" s="13" t="str">
        <f t="shared" ca="1" si="532"/>
        <v>Greater Than 8 Weeks Old</v>
      </c>
    </row>
    <row r="2597" spans="1:22" x14ac:dyDescent="0.35">
      <c r="A2597" s="2" t="s">
        <v>251</v>
      </c>
      <c r="B2597" s="5">
        <v>43700</v>
      </c>
      <c r="C2597" s="5" t="s">
        <v>383</v>
      </c>
      <c r="D2597" s="5" t="s">
        <v>384</v>
      </c>
      <c r="E2597" s="6">
        <v>1</v>
      </c>
      <c r="F2597" s="3">
        <v>19</v>
      </c>
      <c r="G2597" s="3">
        <v>9.5</v>
      </c>
      <c r="H2597" s="8">
        <f t="shared" si="520"/>
        <v>9.5</v>
      </c>
      <c r="I2597" s="3">
        <v>9.5</v>
      </c>
      <c r="J2597" s="4">
        <v>0.5</v>
      </c>
      <c r="K2597" s="2" t="str">
        <f t="shared" si="521"/>
        <v>Friday</v>
      </c>
      <c r="L2597" s="5">
        <f t="shared" si="522"/>
        <v>43703</v>
      </c>
      <c r="M2597" s="2" t="str">
        <f t="shared" si="523"/>
        <v>Monday</v>
      </c>
      <c r="N2597" s="2" t="str">
        <f t="shared" si="524"/>
        <v>Monday</v>
      </c>
      <c r="O2597" s="12">
        <f t="shared" si="525"/>
        <v>0</v>
      </c>
      <c r="P2597" s="11" t="str">
        <f t="shared" si="526"/>
        <v>Low Cost per Unit</v>
      </c>
      <c r="Q2597" s="12">
        <f t="shared" si="527"/>
        <v>0</v>
      </c>
      <c r="R2597" s="12">
        <f t="shared" si="528"/>
        <v>0</v>
      </c>
      <c r="S2597" s="12">
        <f t="shared" si="529"/>
        <v>0</v>
      </c>
      <c r="T2597" s="12">
        <f t="shared" si="530"/>
        <v>0</v>
      </c>
      <c r="U2597" s="12">
        <f t="shared" si="531"/>
        <v>0</v>
      </c>
      <c r="V2597" s="13" t="str">
        <f t="shared" ca="1" si="532"/>
        <v>Greater Than 8 Weeks Old</v>
      </c>
    </row>
    <row r="2598" spans="1:22" x14ac:dyDescent="0.35">
      <c r="A2598" s="2" t="s">
        <v>67</v>
      </c>
      <c r="B2598" s="5">
        <v>43678</v>
      </c>
      <c r="C2598" s="5" t="s">
        <v>369</v>
      </c>
      <c r="D2598" s="5" t="s">
        <v>374</v>
      </c>
      <c r="E2598" s="6">
        <v>5</v>
      </c>
      <c r="F2598" s="3">
        <v>225</v>
      </c>
      <c r="G2598" s="3">
        <v>54.75</v>
      </c>
      <c r="H2598" s="8">
        <f t="shared" si="520"/>
        <v>10.95</v>
      </c>
      <c r="I2598" s="3">
        <v>170.25</v>
      </c>
      <c r="J2598" s="4">
        <v>0.76</v>
      </c>
      <c r="K2598" s="2" t="str">
        <f t="shared" si="521"/>
        <v>Thursday</v>
      </c>
      <c r="L2598" s="5">
        <f t="shared" si="522"/>
        <v>43681</v>
      </c>
      <c r="M2598" s="2" t="str">
        <f t="shared" si="523"/>
        <v>Sunday</v>
      </c>
      <c r="N2598" s="2" t="str">
        <f t="shared" si="524"/>
        <v>Monday</v>
      </c>
      <c r="O2598" s="12">
        <f t="shared" si="525"/>
        <v>0</v>
      </c>
      <c r="P2598" s="11" t="str">
        <f t="shared" si="526"/>
        <v>Low Cost per Unit</v>
      </c>
      <c r="Q2598" s="12">
        <f t="shared" si="527"/>
        <v>0</v>
      </c>
      <c r="R2598" s="12">
        <f t="shared" si="528"/>
        <v>6.75</v>
      </c>
      <c r="S2598" s="12">
        <f t="shared" si="529"/>
        <v>0</v>
      </c>
      <c r="T2598" s="12">
        <f t="shared" si="530"/>
        <v>0</v>
      </c>
      <c r="U2598" s="12">
        <f t="shared" si="531"/>
        <v>0</v>
      </c>
      <c r="V2598" s="13" t="str">
        <f t="shared" ca="1" si="532"/>
        <v>Greater Than 8 Weeks Old</v>
      </c>
    </row>
    <row r="2599" spans="1:22" x14ac:dyDescent="0.35">
      <c r="A2599" s="2" t="s">
        <v>67</v>
      </c>
      <c r="B2599" s="5">
        <v>43679</v>
      </c>
      <c r="C2599" s="5" t="s">
        <v>369</v>
      </c>
      <c r="D2599" s="5" t="s">
        <v>374</v>
      </c>
      <c r="E2599" s="6">
        <v>4</v>
      </c>
      <c r="F2599" s="3">
        <v>180</v>
      </c>
      <c r="G2599" s="3">
        <v>43.8</v>
      </c>
      <c r="H2599" s="8">
        <f t="shared" si="520"/>
        <v>10.95</v>
      </c>
      <c r="I2599" s="3">
        <v>136.19999999999999</v>
      </c>
      <c r="J2599" s="4">
        <v>0.76</v>
      </c>
      <c r="K2599" s="2" t="str">
        <f t="shared" si="521"/>
        <v>Friday</v>
      </c>
      <c r="L2599" s="5">
        <f t="shared" si="522"/>
        <v>43682</v>
      </c>
      <c r="M2599" s="2" t="str">
        <f t="shared" si="523"/>
        <v>Monday</v>
      </c>
      <c r="N2599" s="2" t="str">
        <f t="shared" si="524"/>
        <v>Monday</v>
      </c>
      <c r="O2599" s="12">
        <f t="shared" si="525"/>
        <v>0</v>
      </c>
      <c r="P2599" s="11" t="str">
        <f t="shared" si="526"/>
        <v>Low Cost per Unit</v>
      </c>
      <c r="Q2599" s="12">
        <f t="shared" si="527"/>
        <v>0</v>
      </c>
      <c r="R2599" s="12">
        <f t="shared" si="528"/>
        <v>5.3999999999999995</v>
      </c>
      <c r="S2599" s="12">
        <f t="shared" si="529"/>
        <v>0</v>
      </c>
      <c r="T2599" s="12">
        <f t="shared" si="530"/>
        <v>0</v>
      </c>
      <c r="U2599" s="12">
        <f t="shared" si="531"/>
        <v>0</v>
      </c>
      <c r="V2599" s="13" t="str">
        <f t="shared" ca="1" si="532"/>
        <v>Greater Than 8 Weeks Old</v>
      </c>
    </row>
    <row r="2600" spans="1:22" x14ac:dyDescent="0.35">
      <c r="A2600" s="2" t="s">
        <v>67</v>
      </c>
      <c r="B2600" s="5">
        <v>43680</v>
      </c>
      <c r="C2600" s="5" t="s">
        <v>369</v>
      </c>
      <c r="D2600" s="5" t="s">
        <v>374</v>
      </c>
      <c r="E2600" s="6">
        <v>3</v>
      </c>
      <c r="F2600" s="3">
        <v>135</v>
      </c>
      <c r="G2600" s="3">
        <v>32.85</v>
      </c>
      <c r="H2600" s="8">
        <f t="shared" si="520"/>
        <v>10.950000000000001</v>
      </c>
      <c r="I2600" s="3">
        <v>102.15</v>
      </c>
      <c r="J2600" s="4">
        <v>0.76</v>
      </c>
      <c r="K2600" s="2" t="str">
        <f t="shared" si="521"/>
        <v>Saturday</v>
      </c>
      <c r="L2600" s="5">
        <f t="shared" si="522"/>
        <v>43683</v>
      </c>
      <c r="M2600" s="2" t="str">
        <f t="shared" si="523"/>
        <v>Tuesday</v>
      </c>
      <c r="N2600" s="2" t="str">
        <f t="shared" si="524"/>
        <v>Tuesday</v>
      </c>
      <c r="O2600" s="12">
        <f t="shared" si="525"/>
        <v>0</v>
      </c>
      <c r="P2600" s="11" t="str">
        <f t="shared" si="526"/>
        <v>Low Cost per Unit</v>
      </c>
      <c r="Q2600" s="12">
        <f t="shared" si="527"/>
        <v>0</v>
      </c>
      <c r="R2600" s="12">
        <f t="shared" si="528"/>
        <v>4.05</v>
      </c>
      <c r="S2600" s="12">
        <f t="shared" si="529"/>
        <v>0</v>
      </c>
      <c r="T2600" s="12">
        <f t="shared" si="530"/>
        <v>13.5</v>
      </c>
      <c r="U2600" s="12">
        <f t="shared" si="531"/>
        <v>0</v>
      </c>
      <c r="V2600" s="13" t="str">
        <f t="shared" ca="1" si="532"/>
        <v>Greater Than 8 Weeks Old</v>
      </c>
    </row>
    <row r="2601" spans="1:22" x14ac:dyDescent="0.35">
      <c r="A2601" s="2" t="s">
        <v>67</v>
      </c>
      <c r="B2601" s="5">
        <v>43681</v>
      </c>
      <c r="C2601" s="5" t="s">
        <v>369</v>
      </c>
      <c r="D2601" s="5" t="s">
        <v>374</v>
      </c>
      <c r="E2601" s="6">
        <v>5</v>
      </c>
      <c r="F2601" s="3">
        <v>225</v>
      </c>
      <c r="G2601" s="3">
        <v>54.75</v>
      </c>
      <c r="H2601" s="8">
        <f t="shared" si="520"/>
        <v>10.95</v>
      </c>
      <c r="I2601" s="3">
        <v>170.25</v>
      </c>
      <c r="J2601" s="4">
        <v>0.76</v>
      </c>
      <c r="K2601" s="2" t="str">
        <f t="shared" si="521"/>
        <v>Sunday</v>
      </c>
      <c r="L2601" s="5">
        <f t="shared" si="522"/>
        <v>43684</v>
      </c>
      <c r="M2601" s="2" t="str">
        <f t="shared" si="523"/>
        <v>Wednesday</v>
      </c>
      <c r="N2601" s="2" t="str">
        <f t="shared" si="524"/>
        <v>Wednesday</v>
      </c>
      <c r="O2601" s="12">
        <f t="shared" si="525"/>
        <v>0</v>
      </c>
      <c r="P2601" s="11" t="str">
        <f t="shared" si="526"/>
        <v>Low Cost per Unit</v>
      </c>
      <c r="Q2601" s="12">
        <f t="shared" si="527"/>
        <v>0</v>
      </c>
      <c r="R2601" s="12">
        <f t="shared" si="528"/>
        <v>6.75</v>
      </c>
      <c r="S2601" s="12">
        <f t="shared" si="529"/>
        <v>0</v>
      </c>
      <c r="T2601" s="12">
        <f t="shared" si="530"/>
        <v>0</v>
      </c>
      <c r="U2601" s="12">
        <f t="shared" si="531"/>
        <v>0</v>
      </c>
      <c r="V2601" s="13" t="str">
        <f t="shared" ca="1" si="532"/>
        <v>Greater Than 8 Weeks Old</v>
      </c>
    </row>
    <row r="2602" spans="1:22" x14ac:dyDescent="0.35">
      <c r="A2602" s="2" t="s">
        <v>67</v>
      </c>
      <c r="B2602" s="5">
        <v>43682</v>
      </c>
      <c r="C2602" s="5" t="s">
        <v>369</v>
      </c>
      <c r="D2602" s="5" t="s">
        <v>374</v>
      </c>
      <c r="E2602" s="6">
        <v>7</v>
      </c>
      <c r="F2602" s="3">
        <v>315</v>
      </c>
      <c r="G2602" s="3">
        <v>76.650000000000006</v>
      </c>
      <c r="H2602" s="8">
        <f t="shared" si="520"/>
        <v>10.950000000000001</v>
      </c>
      <c r="I2602" s="3">
        <v>238.35</v>
      </c>
      <c r="J2602" s="4">
        <v>0.76</v>
      </c>
      <c r="K2602" s="2" t="str">
        <f t="shared" si="521"/>
        <v>Monday</v>
      </c>
      <c r="L2602" s="5">
        <f t="shared" si="522"/>
        <v>43685</v>
      </c>
      <c r="M2602" s="2" t="str">
        <f t="shared" si="523"/>
        <v>Thursday</v>
      </c>
      <c r="N2602" s="2" t="str">
        <f t="shared" si="524"/>
        <v>Thursday</v>
      </c>
      <c r="O2602" s="12">
        <f t="shared" si="525"/>
        <v>0</v>
      </c>
      <c r="P2602" s="11" t="str">
        <f t="shared" si="526"/>
        <v>Low Cost per Unit</v>
      </c>
      <c r="Q2602" s="12">
        <f t="shared" si="527"/>
        <v>0</v>
      </c>
      <c r="R2602" s="12">
        <f t="shared" si="528"/>
        <v>9.4499999999999993</v>
      </c>
      <c r="S2602" s="12">
        <f t="shared" si="529"/>
        <v>0</v>
      </c>
      <c r="T2602" s="12">
        <f t="shared" si="530"/>
        <v>0</v>
      </c>
      <c r="U2602" s="12">
        <f t="shared" si="531"/>
        <v>0</v>
      </c>
      <c r="V2602" s="13" t="str">
        <f t="shared" ca="1" si="532"/>
        <v>Greater Than 8 Weeks Old</v>
      </c>
    </row>
    <row r="2603" spans="1:22" x14ac:dyDescent="0.35">
      <c r="A2603" s="2" t="s">
        <v>67</v>
      </c>
      <c r="B2603" s="5">
        <v>43683</v>
      </c>
      <c r="C2603" s="5" t="s">
        <v>369</v>
      </c>
      <c r="D2603" s="5" t="s">
        <v>374</v>
      </c>
      <c r="E2603" s="6">
        <v>4</v>
      </c>
      <c r="F2603" s="3">
        <v>135.97999999999999</v>
      </c>
      <c r="G2603" s="3">
        <v>43.8</v>
      </c>
      <c r="H2603" s="8">
        <f t="shared" si="520"/>
        <v>10.95</v>
      </c>
      <c r="I2603" s="3">
        <v>92.18</v>
      </c>
      <c r="J2603" s="4">
        <v>0.68</v>
      </c>
      <c r="K2603" s="2" t="str">
        <f t="shared" si="521"/>
        <v>Tuesday</v>
      </c>
      <c r="L2603" s="5">
        <f t="shared" si="522"/>
        <v>43686</v>
      </c>
      <c r="M2603" s="2" t="str">
        <f t="shared" si="523"/>
        <v>Friday</v>
      </c>
      <c r="N2603" s="2" t="str">
        <f t="shared" si="524"/>
        <v>Friday</v>
      </c>
      <c r="O2603" s="12">
        <f t="shared" si="525"/>
        <v>6.7989999999999995</v>
      </c>
      <c r="P2603" s="11" t="str">
        <f t="shared" si="526"/>
        <v>Low Cost per Unit</v>
      </c>
      <c r="Q2603" s="12">
        <f t="shared" si="527"/>
        <v>0</v>
      </c>
      <c r="R2603" s="12">
        <f t="shared" si="528"/>
        <v>4.0793999999999997</v>
      </c>
      <c r="S2603" s="12">
        <f t="shared" si="529"/>
        <v>0</v>
      </c>
      <c r="T2603" s="12">
        <f t="shared" si="530"/>
        <v>0</v>
      </c>
      <c r="U2603" s="12">
        <f t="shared" si="531"/>
        <v>0</v>
      </c>
      <c r="V2603" s="13" t="str">
        <f t="shared" ca="1" si="532"/>
        <v>Greater Than 8 Weeks Old</v>
      </c>
    </row>
    <row r="2604" spans="1:22" x14ac:dyDescent="0.35">
      <c r="A2604" s="2" t="s">
        <v>67</v>
      </c>
      <c r="B2604" s="5">
        <v>43684</v>
      </c>
      <c r="C2604" s="5" t="s">
        <v>369</v>
      </c>
      <c r="D2604" s="5" t="s">
        <v>374</v>
      </c>
      <c r="E2604" s="6">
        <v>34</v>
      </c>
      <c r="F2604" s="3">
        <v>803.67</v>
      </c>
      <c r="G2604" s="3">
        <v>372.3</v>
      </c>
      <c r="H2604" s="8">
        <f t="shared" si="520"/>
        <v>10.950000000000001</v>
      </c>
      <c r="I2604" s="3">
        <v>431.37</v>
      </c>
      <c r="J2604" s="4">
        <v>0.54</v>
      </c>
      <c r="K2604" s="2" t="str">
        <f t="shared" si="521"/>
        <v>Wednesday</v>
      </c>
      <c r="L2604" s="5">
        <f t="shared" si="522"/>
        <v>43687</v>
      </c>
      <c r="M2604" s="2" t="str">
        <f t="shared" si="523"/>
        <v>Saturday</v>
      </c>
      <c r="N2604" s="2" t="str">
        <f t="shared" si="524"/>
        <v>Saturday</v>
      </c>
      <c r="O2604" s="12">
        <f t="shared" si="525"/>
        <v>0</v>
      </c>
      <c r="P2604" s="11" t="str">
        <f t="shared" si="526"/>
        <v>Low Cost per Unit</v>
      </c>
      <c r="Q2604" s="12">
        <f t="shared" si="527"/>
        <v>0</v>
      </c>
      <c r="R2604" s="12">
        <f t="shared" si="528"/>
        <v>24.110099999999999</v>
      </c>
      <c r="S2604" s="12">
        <f t="shared" si="529"/>
        <v>0</v>
      </c>
      <c r="T2604" s="12">
        <f t="shared" si="530"/>
        <v>0</v>
      </c>
      <c r="U2604" s="12">
        <f t="shared" si="531"/>
        <v>0</v>
      </c>
      <c r="V2604" s="13" t="str">
        <f t="shared" ca="1" si="532"/>
        <v>Greater Than 8 Weeks Old</v>
      </c>
    </row>
    <row r="2605" spans="1:22" x14ac:dyDescent="0.35">
      <c r="A2605" s="2" t="s">
        <v>67</v>
      </c>
      <c r="B2605" s="5">
        <v>43685</v>
      </c>
      <c r="C2605" s="5" t="s">
        <v>369</v>
      </c>
      <c r="D2605" s="5" t="s">
        <v>374</v>
      </c>
      <c r="E2605" s="6">
        <v>26</v>
      </c>
      <c r="F2605" s="3">
        <v>596.76</v>
      </c>
      <c r="G2605" s="3">
        <v>284.7</v>
      </c>
      <c r="H2605" s="8">
        <f t="shared" si="520"/>
        <v>10.95</v>
      </c>
      <c r="I2605" s="3">
        <v>312.06</v>
      </c>
      <c r="J2605" s="4">
        <v>0.52</v>
      </c>
      <c r="K2605" s="2" t="str">
        <f t="shared" si="521"/>
        <v>Thursday</v>
      </c>
      <c r="L2605" s="5">
        <f t="shared" si="522"/>
        <v>43688</v>
      </c>
      <c r="M2605" s="2" t="str">
        <f t="shared" si="523"/>
        <v>Sunday</v>
      </c>
      <c r="N2605" s="2" t="str">
        <f t="shared" si="524"/>
        <v>Monday</v>
      </c>
      <c r="O2605" s="12">
        <f t="shared" si="525"/>
        <v>0</v>
      </c>
      <c r="P2605" s="11" t="str">
        <f t="shared" si="526"/>
        <v>Low Cost per Unit</v>
      </c>
      <c r="Q2605" s="12">
        <f t="shared" si="527"/>
        <v>0</v>
      </c>
      <c r="R2605" s="12">
        <f t="shared" si="528"/>
        <v>17.902799999999999</v>
      </c>
      <c r="S2605" s="12">
        <f t="shared" si="529"/>
        <v>0</v>
      </c>
      <c r="T2605" s="12">
        <f t="shared" si="530"/>
        <v>0</v>
      </c>
      <c r="U2605" s="12">
        <f t="shared" si="531"/>
        <v>0</v>
      </c>
      <c r="V2605" s="13" t="str">
        <f t="shared" ca="1" si="532"/>
        <v>Greater Than 8 Weeks Old</v>
      </c>
    </row>
    <row r="2606" spans="1:22" x14ac:dyDescent="0.35">
      <c r="A2606" s="2" t="s">
        <v>67</v>
      </c>
      <c r="B2606" s="5">
        <v>43686</v>
      </c>
      <c r="C2606" s="5" t="s">
        <v>369</v>
      </c>
      <c r="D2606" s="5" t="s">
        <v>374</v>
      </c>
      <c r="E2606" s="6">
        <v>48</v>
      </c>
      <c r="F2606" s="3">
        <v>1103.52</v>
      </c>
      <c r="G2606" s="3">
        <v>525.6</v>
      </c>
      <c r="H2606" s="8">
        <f t="shared" si="520"/>
        <v>10.950000000000001</v>
      </c>
      <c r="I2606" s="3">
        <v>577.91999999999996</v>
      </c>
      <c r="J2606" s="4">
        <v>0.52</v>
      </c>
      <c r="K2606" s="2" t="str">
        <f t="shared" si="521"/>
        <v>Friday</v>
      </c>
      <c r="L2606" s="5">
        <f t="shared" si="522"/>
        <v>43689</v>
      </c>
      <c r="M2606" s="2" t="str">
        <f t="shared" si="523"/>
        <v>Monday</v>
      </c>
      <c r="N2606" s="2" t="str">
        <f t="shared" si="524"/>
        <v>Monday</v>
      </c>
      <c r="O2606" s="12">
        <f t="shared" si="525"/>
        <v>0</v>
      </c>
      <c r="P2606" s="11" t="str">
        <f t="shared" si="526"/>
        <v>Low Cost per Unit</v>
      </c>
      <c r="Q2606" s="12">
        <f t="shared" si="527"/>
        <v>0</v>
      </c>
      <c r="R2606" s="12">
        <f t="shared" si="528"/>
        <v>33.105599999999995</v>
      </c>
      <c r="S2606" s="12">
        <f t="shared" si="529"/>
        <v>0</v>
      </c>
      <c r="T2606" s="12">
        <f t="shared" si="530"/>
        <v>0</v>
      </c>
      <c r="U2606" s="12">
        <f t="shared" si="531"/>
        <v>0</v>
      </c>
      <c r="V2606" s="13" t="str">
        <f t="shared" ca="1" si="532"/>
        <v>Greater Than 8 Weeks Old</v>
      </c>
    </row>
    <row r="2607" spans="1:22" x14ac:dyDescent="0.35">
      <c r="A2607" s="2" t="s">
        <v>67</v>
      </c>
      <c r="B2607" s="5">
        <v>43687</v>
      </c>
      <c r="C2607" s="5" t="s">
        <v>369</v>
      </c>
      <c r="D2607" s="5" t="s">
        <v>374</v>
      </c>
      <c r="E2607" s="6">
        <v>48</v>
      </c>
      <c r="F2607" s="3">
        <v>1103.52</v>
      </c>
      <c r="G2607" s="3">
        <v>525.6</v>
      </c>
      <c r="H2607" s="8">
        <f t="shared" si="520"/>
        <v>10.950000000000001</v>
      </c>
      <c r="I2607" s="3">
        <v>577.91999999999996</v>
      </c>
      <c r="J2607" s="4">
        <v>0.52</v>
      </c>
      <c r="K2607" s="2" t="str">
        <f t="shared" si="521"/>
        <v>Saturday</v>
      </c>
      <c r="L2607" s="5">
        <f t="shared" si="522"/>
        <v>43690</v>
      </c>
      <c r="M2607" s="2" t="str">
        <f t="shared" si="523"/>
        <v>Tuesday</v>
      </c>
      <c r="N2607" s="2" t="str">
        <f t="shared" si="524"/>
        <v>Tuesday</v>
      </c>
      <c r="O2607" s="12">
        <f t="shared" si="525"/>
        <v>0</v>
      </c>
      <c r="P2607" s="11" t="str">
        <f t="shared" si="526"/>
        <v>Low Cost per Unit</v>
      </c>
      <c r="Q2607" s="12">
        <f t="shared" si="527"/>
        <v>0</v>
      </c>
      <c r="R2607" s="12">
        <f t="shared" si="528"/>
        <v>33.105599999999995</v>
      </c>
      <c r="S2607" s="12">
        <f t="shared" si="529"/>
        <v>0</v>
      </c>
      <c r="T2607" s="12">
        <f t="shared" si="530"/>
        <v>110.352</v>
      </c>
      <c r="U2607" s="12">
        <f t="shared" si="531"/>
        <v>0</v>
      </c>
      <c r="V2607" s="13" t="str">
        <f t="shared" ca="1" si="532"/>
        <v>Greater Than 8 Weeks Old</v>
      </c>
    </row>
    <row r="2608" spans="1:22" x14ac:dyDescent="0.35">
      <c r="A2608" s="2" t="s">
        <v>67</v>
      </c>
      <c r="B2608" s="5">
        <v>43688</v>
      </c>
      <c r="C2608" s="5" t="s">
        <v>369</v>
      </c>
      <c r="D2608" s="5" t="s">
        <v>374</v>
      </c>
      <c r="E2608" s="6">
        <v>50</v>
      </c>
      <c r="F2608" s="3">
        <v>1171.51</v>
      </c>
      <c r="G2608" s="3">
        <v>547.5</v>
      </c>
      <c r="H2608" s="8">
        <f t="shared" si="520"/>
        <v>10.95</v>
      </c>
      <c r="I2608" s="3">
        <v>624.01</v>
      </c>
      <c r="J2608" s="4">
        <v>0.53</v>
      </c>
      <c r="K2608" s="2" t="str">
        <f t="shared" si="521"/>
        <v>Sunday</v>
      </c>
      <c r="L2608" s="5">
        <f t="shared" si="522"/>
        <v>43691</v>
      </c>
      <c r="M2608" s="2" t="str">
        <f t="shared" si="523"/>
        <v>Wednesday</v>
      </c>
      <c r="N2608" s="2" t="str">
        <f t="shared" si="524"/>
        <v>Wednesday</v>
      </c>
      <c r="O2608" s="12">
        <f t="shared" si="525"/>
        <v>0</v>
      </c>
      <c r="P2608" s="11" t="str">
        <f t="shared" si="526"/>
        <v>Low Cost per Unit</v>
      </c>
      <c r="Q2608" s="12">
        <f t="shared" si="527"/>
        <v>0</v>
      </c>
      <c r="R2608" s="12">
        <f t="shared" si="528"/>
        <v>35.145299999999999</v>
      </c>
      <c r="S2608" s="12">
        <f t="shared" si="529"/>
        <v>0</v>
      </c>
      <c r="T2608" s="12">
        <f t="shared" si="530"/>
        <v>0</v>
      </c>
      <c r="U2608" s="12">
        <f t="shared" si="531"/>
        <v>0</v>
      </c>
      <c r="V2608" s="13" t="str">
        <f t="shared" ca="1" si="532"/>
        <v>Greater Than 8 Weeks Old</v>
      </c>
    </row>
    <row r="2609" spans="1:22" x14ac:dyDescent="0.35">
      <c r="A2609" s="2" t="s">
        <v>67</v>
      </c>
      <c r="B2609" s="5">
        <v>43689</v>
      </c>
      <c r="C2609" s="5" t="s">
        <v>369</v>
      </c>
      <c r="D2609" s="5" t="s">
        <v>374</v>
      </c>
      <c r="E2609" s="6">
        <v>33</v>
      </c>
      <c r="F2609" s="3">
        <v>758.67</v>
      </c>
      <c r="G2609" s="3">
        <v>361.35</v>
      </c>
      <c r="H2609" s="8">
        <f t="shared" si="520"/>
        <v>10.950000000000001</v>
      </c>
      <c r="I2609" s="3">
        <v>397.32</v>
      </c>
      <c r="J2609" s="4">
        <v>0.52</v>
      </c>
      <c r="K2609" s="2" t="str">
        <f t="shared" si="521"/>
        <v>Monday</v>
      </c>
      <c r="L2609" s="5">
        <f t="shared" si="522"/>
        <v>43692</v>
      </c>
      <c r="M2609" s="2" t="str">
        <f t="shared" si="523"/>
        <v>Thursday</v>
      </c>
      <c r="N2609" s="2" t="str">
        <f t="shared" si="524"/>
        <v>Thursday</v>
      </c>
      <c r="O2609" s="12">
        <f t="shared" si="525"/>
        <v>0</v>
      </c>
      <c r="P2609" s="11" t="str">
        <f t="shared" si="526"/>
        <v>Low Cost per Unit</v>
      </c>
      <c r="Q2609" s="12">
        <f t="shared" si="527"/>
        <v>0</v>
      </c>
      <c r="R2609" s="12">
        <f t="shared" si="528"/>
        <v>22.760099999999998</v>
      </c>
      <c r="S2609" s="12">
        <f t="shared" si="529"/>
        <v>0</v>
      </c>
      <c r="T2609" s="12">
        <f t="shared" si="530"/>
        <v>0</v>
      </c>
      <c r="U2609" s="12">
        <f t="shared" si="531"/>
        <v>0</v>
      </c>
      <c r="V2609" s="13" t="str">
        <f t="shared" ca="1" si="532"/>
        <v>Greater Than 8 Weeks Old</v>
      </c>
    </row>
    <row r="2610" spans="1:22" x14ac:dyDescent="0.35">
      <c r="A2610" s="2" t="s">
        <v>67</v>
      </c>
      <c r="B2610" s="5">
        <v>43690</v>
      </c>
      <c r="C2610" s="5" t="s">
        <v>369</v>
      </c>
      <c r="D2610" s="5" t="s">
        <v>374</v>
      </c>
      <c r="E2610" s="6">
        <v>37</v>
      </c>
      <c r="F2610" s="3">
        <v>836.63</v>
      </c>
      <c r="G2610" s="3">
        <v>405.15</v>
      </c>
      <c r="H2610" s="8">
        <f t="shared" si="520"/>
        <v>10.95</v>
      </c>
      <c r="I2610" s="3">
        <v>431.48</v>
      </c>
      <c r="J2610" s="4">
        <v>0.52</v>
      </c>
      <c r="K2610" s="2" t="str">
        <f t="shared" si="521"/>
        <v>Tuesday</v>
      </c>
      <c r="L2610" s="5">
        <f t="shared" si="522"/>
        <v>43693</v>
      </c>
      <c r="M2610" s="2" t="str">
        <f t="shared" si="523"/>
        <v>Friday</v>
      </c>
      <c r="N2610" s="2" t="str">
        <f t="shared" si="524"/>
        <v>Friday</v>
      </c>
      <c r="O2610" s="12">
        <f t="shared" si="525"/>
        <v>41.831500000000005</v>
      </c>
      <c r="P2610" s="11" t="str">
        <f t="shared" si="526"/>
        <v>Low Cost per Unit</v>
      </c>
      <c r="Q2610" s="12">
        <f t="shared" si="527"/>
        <v>0</v>
      </c>
      <c r="R2610" s="12">
        <f t="shared" si="528"/>
        <v>25.0989</v>
      </c>
      <c r="S2610" s="12">
        <f t="shared" si="529"/>
        <v>0</v>
      </c>
      <c r="T2610" s="12">
        <f t="shared" si="530"/>
        <v>0</v>
      </c>
      <c r="U2610" s="12">
        <f t="shared" si="531"/>
        <v>0</v>
      </c>
      <c r="V2610" s="13" t="str">
        <f t="shared" ca="1" si="532"/>
        <v>Greater Than 8 Weeks Old</v>
      </c>
    </row>
    <row r="2611" spans="1:22" x14ac:dyDescent="0.35">
      <c r="A2611" s="2" t="s">
        <v>67</v>
      </c>
      <c r="B2611" s="5">
        <v>43691</v>
      </c>
      <c r="C2611" s="5" t="s">
        <v>369</v>
      </c>
      <c r="D2611" s="5" t="s">
        <v>374</v>
      </c>
      <c r="E2611" s="6">
        <v>26</v>
      </c>
      <c r="F2611" s="3">
        <v>573.74</v>
      </c>
      <c r="G2611" s="3">
        <v>284.7</v>
      </c>
      <c r="H2611" s="8">
        <f t="shared" si="520"/>
        <v>10.95</v>
      </c>
      <c r="I2611" s="3">
        <v>289.04000000000002</v>
      </c>
      <c r="J2611" s="4">
        <v>0.5</v>
      </c>
      <c r="K2611" s="2" t="str">
        <f t="shared" si="521"/>
        <v>Wednesday</v>
      </c>
      <c r="L2611" s="5">
        <f t="shared" si="522"/>
        <v>43694</v>
      </c>
      <c r="M2611" s="2" t="str">
        <f t="shared" si="523"/>
        <v>Saturday</v>
      </c>
      <c r="N2611" s="2" t="str">
        <f t="shared" si="524"/>
        <v>Saturday</v>
      </c>
      <c r="O2611" s="12">
        <f t="shared" si="525"/>
        <v>0</v>
      </c>
      <c r="P2611" s="11" t="str">
        <f t="shared" si="526"/>
        <v>Low Cost per Unit</v>
      </c>
      <c r="Q2611" s="12">
        <f t="shared" si="527"/>
        <v>0</v>
      </c>
      <c r="R2611" s="12">
        <f t="shared" si="528"/>
        <v>17.212199999999999</v>
      </c>
      <c r="S2611" s="12">
        <f t="shared" si="529"/>
        <v>0</v>
      </c>
      <c r="T2611" s="12">
        <f t="shared" si="530"/>
        <v>0</v>
      </c>
      <c r="U2611" s="12">
        <f t="shared" si="531"/>
        <v>0</v>
      </c>
      <c r="V2611" s="13" t="str">
        <f t="shared" ca="1" si="532"/>
        <v>Greater Than 8 Weeks Old</v>
      </c>
    </row>
    <row r="2612" spans="1:22" x14ac:dyDescent="0.35">
      <c r="A2612" s="2" t="s">
        <v>67</v>
      </c>
      <c r="B2612" s="5">
        <v>43692</v>
      </c>
      <c r="C2612" s="5" t="s">
        <v>369</v>
      </c>
      <c r="D2612" s="5" t="s">
        <v>374</v>
      </c>
      <c r="E2612" s="6">
        <v>23</v>
      </c>
      <c r="F2612" s="3">
        <v>508.77</v>
      </c>
      <c r="G2612" s="3">
        <v>251.85</v>
      </c>
      <c r="H2612" s="8">
        <f t="shared" si="520"/>
        <v>10.95</v>
      </c>
      <c r="I2612" s="3">
        <v>256.92</v>
      </c>
      <c r="J2612" s="4">
        <v>0.5</v>
      </c>
      <c r="K2612" s="2" t="str">
        <f t="shared" si="521"/>
        <v>Thursday</v>
      </c>
      <c r="L2612" s="5">
        <f t="shared" si="522"/>
        <v>43695</v>
      </c>
      <c r="M2612" s="2" t="str">
        <f t="shared" si="523"/>
        <v>Sunday</v>
      </c>
      <c r="N2612" s="2" t="str">
        <f t="shared" si="524"/>
        <v>Monday</v>
      </c>
      <c r="O2612" s="12">
        <f t="shared" si="525"/>
        <v>0</v>
      </c>
      <c r="P2612" s="11" t="str">
        <f t="shared" si="526"/>
        <v>Low Cost per Unit</v>
      </c>
      <c r="Q2612" s="12">
        <f t="shared" si="527"/>
        <v>0</v>
      </c>
      <c r="R2612" s="12">
        <f t="shared" si="528"/>
        <v>15.2631</v>
      </c>
      <c r="S2612" s="12">
        <f t="shared" si="529"/>
        <v>0</v>
      </c>
      <c r="T2612" s="12">
        <f t="shared" si="530"/>
        <v>0</v>
      </c>
      <c r="U2612" s="12">
        <f t="shared" si="531"/>
        <v>0</v>
      </c>
      <c r="V2612" s="13" t="str">
        <f t="shared" ca="1" si="532"/>
        <v>Greater Than 8 Weeks Old</v>
      </c>
    </row>
    <row r="2613" spans="1:22" x14ac:dyDescent="0.35">
      <c r="A2613" s="2" t="s">
        <v>67</v>
      </c>
      <c r="B2613" s="5">
        <v>43693</v>
      </c>
      <c r="C2613" s="5" t="s">
        <v>369</v>
      </c>
      <c r="D2613" s="5" t="s">
        <v>374</v>
      </c>
      <c r="E2613" s="6">
        <v>32</v>
      </c>
      <c r="F2613" s="3">
        <v>706.68</v>
      </c>
      <c r="G2613" s="3">
        <v>350.4</v>
      </c>
      <c r="H2613" s="8">
        <f t="shared" si="520"/>
        <v>10.95</v>
      </c>
      <c r="I2613" s="3">
        <v>356.28</v>
      </c>
      <c r="J2613" s="4">
        <v>0.5</v>
      </c>
      <c r="K2613" s="2" t="str">
        <f t="shared" si="521"/>
        <v>Friday</v>
      </c>
      <c r="L2613" s="5">
        <f t="shared" si="522"/>
        <v>43696</v>
      </c>
      <c r="M2613" s="2" t="str">
        <f t="shared" si="523"/>
        <v>Monday</v>
      </c>
      <c r="N2613" s="2" t="str">
        <f t="shared" si="524"/>
        <v>Monday</v>
      </c>
      <c r="O2613" s="12">
        <f t="shared" si="525"/>
        <v>0</v>
      </c>
      <c r="P2613" s="11" t="str">
        <f t="shared" si="526"/>
        <v>Low Cost per Unit</v>
      </c>
      <c r="Q2613" s="12">
        <f t="shared" si="527"/>
        <v>0</v>
      </c>
      <c r="R2613" s="12">
        <f t="shared" si="528"/>
        <v>21.200399999999998</v>
      </c>
      <c r="S2613" s="12">
        <f t="shared" si="529"/>
        <v>0</v>
      </c>
      <c r="T2613" s="12">
        <f t="shared" si="530"/>
        <v>0</v>
      </c>
      <c r="U2613" s="12">
        <f t="shared" si="531"/>
        <v>0</v>
      </c>
      <c r="V2613" s="13" t="str">
        <f t="shared" ca="1" si="532"/>
        <v>Greater Than 8 Weeks Old</v>
      </c>
    </row>
    <row r="2614" spans="1:22" x14ac:dyDescent="0.35">
      <c r="A2614" s="2" t="s">
        <v>67</v>
      </c>
      <c r="B2614" s="5">
        <v>43694</v>
      </c>
      <c r="C2614" s="5" t="s">
        <v>369</v>
      </c>
      <c r="D2614" s="5" t="s">
        <v>374</v>
      </c>
      <c r="E2614" s="6">
        <v>26</v>
      </c>
      <c r="F2614" s="3">
        <v>575.74</v>
      </c>
      <c r="G2614" s="3">
        <v>284.7</v>
      </c>
      <c r="H2614" s="8">
        <f t="shared" si="520"/>
        <v>10.95</v>
      </c>
      <c r="I2614" s="3">
        <v>291.04000000000002</v>
      </c>
      <c r="J2614" s="4">
        <v>0.51</v>
      </c>
      <c r="K2614" s="2" t="str">
        <f t="shared" si="521"/>
        <v>Saturday</v>
      </c>
      <c r="L2614" s="5">
        <f t="shared" si="522"/>
        <v>43697</v>
      </c>
      <c r="M2614" s="2" t="str">
        <f t="shared" si="523"/>
        <v>Tuesday</v>
      </c>
      <c r="N2614" s="2" t="str">
        <f t="shared" si="524"/>
        <v>Tuesday</v>
      </c>
      <c r="O2614" s="12">
        <f t="shared" si="525"/>
        <v>0</v>
      </c>
      <c r="P2614" s="11" t="str">
        <f t="shared" si="526"/>
        <v>Low Cost per Unit</v>
      </c>
      <c r="Q2614" s="12">
        <f t="shared" si="527"/>
        <v>0</v>
      </c>
      <c r="R2614" s="12">
        <f t="shared" si="528"/>
        <v>17.272199999999998</v>
      </c>
      <c r="S2614" s="12">
        <f t="shared" si="529"/>
        <v>0</v>
      </c>
      <c r="T2614" s="12">
        <f t="shared" si="530"/>
        <v>57.574000000000005</v>
      </c>
      <c r="U2614" s="12">
        <f t="shared" si="531"/>
        <v>0</v>
      </c>
      <c r="V2614" s="13" t="str">
        <f t="shared" ca="1" si="532"/>
        <v>Greater Than 8 Weeks Old</v>
      </c>
    </row>
    <row r="2615" spans="1:22" x14ac:dyDescent="0.35">
      <c r="A2615" s="2" t="s">
        <v>67</v>
      </c>
      <c r="B2615" s="5">
        <v>43695</v>
      </c>
      <c r="C2615" s="5" t="s">
        <v>369</v>
      </c>
      <c r="D2615" s="5" t="s">
        <v>374</v>
      </c>
      <c r="E2615" s="6">
        <v>15</v>
      </c>
      <c r="F2615" s="3">
        <v>329.85</v>
      </c>
      <c r="G2615" s="3">
        <v>164.25</v>
      </c>
      <c r="H2615" s="8">
        <f t="shared" si="520"/>
        <v>10.95</v>
      </c>
      <c r="I2615" s="3">
        <v>165.6</v>
      </c>
      <c r="J2615" s="4">
        <v>0.5</v>
      </c>
      <c r="K2615" s="2" t="str">
        <f t="shared" si="521"/>
        <v>Sunday</v>
      </c>
      <c r="L2615" s="5">
        <f t="shared" si="522"/>
        <v>43698</v>
      </c>
      <c r="M2615" s="2" t="str">
        <f t="shared" si="523"/>
        <v>Wednesday</v>
      </c>
      <c r="N2615" s="2" t="str">
        <f t="shared" si="524"/>
        <v>Wednesday</v>
      </c>
      <c r="O2615" s="12">
        <f t="shared" si="525"/>
        <v>0</v>
      </c>
      <c r="P2615" s="11" t="str">
        <f t="shared" si="526"/>
        <v>Low Cost per Unit</v>
      </c>
      <c r="Q2615" s="12">
        <f t="shared" si="527"/>
        <v>0</v>
      </c>
      <c r="R2615" s="12">
        <f t="shared" si="528"/>
        <v>9.8955000000000002</v>
      </c>
      <c r="S2615" s="12">
        <f t="shared" si="529"/>
        <v>0</v>
      </c>
      <c r="T2615" s="12">
        <f t="shared" si="530"/>
        <v>0</v>
      </c>
      <c r="U2615" s="12">
        <f t="shared" si="531"/>
        <v>0</v>
      </c>
      <c r="V2615" s="13" t="str">
        <f t="shared" ca="1" si="532"/>
        <v>Greater Than 8 Weeks Old</v>
      </c>
    </row>
    <row r="2616" spans="1:22" x14ac:dyDescent="0.35">
      <c r="A2616" s="2" t="s">
        <v>67</v>
      </c>
      <c r="B2616" s="5">
        <v>43696</v>
      </c>
      <c r="C2616" s="5" t="s">
        <v>369</v>
      </c>
      <c r="D2616" s="5" t="s">
        <v>374</v>
      </c>
      <c r="E2616" s="6">
        <v>19</v>
      </c>
      <c r="F2616" s="3">
        <v>417.81</v>
      </c>
      <c r="G2616" s="3">
        <v>208.05</v>
      </c>
      <c r="H2616" s="8">
        <f t="shared" si="520"/>
        <v>10.950000000000001</v>
      </c>
      <c r="I2616" s="3">
        <v>209.76</v>
      </c>
      <c r="J2616" s="4">
        <v>0.5</v>
      </c>
      <c r="K2616" s="2" t="str">
        <f t="shared" si="521"/>
        <v>Monday</v>
      </c>
      <c r="L2616" s="5">
        <f t="shared" si="522"/>
        <v>43699</v>
      </c>
      <c r="M2616" s="2" t="str">
        <f t="shared" si="523"/>
        <v>Thursday</v>
      </c>
      <c r="N2616" s="2" t="str">
        <f t="shared" si="524"/>
        <v>Thursday</v>
      </c>
      <c r="O2616" s="12">
        <f t="shared" si="525"/>
        <v>0</v>
      </c>
      <c r="P2616" s="11" t="str">
        <f t="shared" si="526"/>
        <v>Low Cost per Unit</v>
      </c>
      <c r="Q2616" s="12">
        <f t="shared" si="527"/>
        <v>0</v>
      </c>
      <c r="R2616" s="12">
        <f t="shared" si="528"/>
        <v>12.5343</v>
      </c>
      <c r="S2616" s="12">
        <f t="shared" si="529"/>
        <v>0</v>
      </c>
      <c r="T2616" s="12">
        <f t="shared" si="530"/>
        <v>0</v>
      </c>
      <c r="U2616" s="12">
        <f t="shared" si="531"/>
        <v>0</v>
      </c>
      <c r="V2616" s="13" t="str">
        <f t="shared" ca="1" si="532"/>
        <v>Greater Than 8 Weeks Old</v>
      </c>
    </row>
    <row r="2617" spans="1:22" x14ac:dyDescent="0.35">
      <c r="A2617" s="2" t="s">
        <v>67</v>
      </c>
      <c r="B2617" s="5">
        <v>43697</v>
      </c>
      <c r="C2617" s="5" t="s">
        <v>369</v>
      </c>
      <c r="D2617" s="5" t="s">
        <v>374</v>
      </c>
      <c r="E2617" s="6">
        <v>33</v>
      </c>
      <c r="F2617" s="3">
        <v>593.73</v>
      </c>
      <c r="G2617" s="3">
        <v>361.35</v>
      </c>
      <c r="H2617" s="8">
        <f t="shared" si="520"/>
        <v>10.950000000000001</v>
      </c>
      <c r="I2617" s="3">
        <v>232.38</v>
      </c>
      <c r="J2617" s="4">
        <v>0.39</v>
      </c>
      <c r="K2617" s="2" t="str">
        <f t="shared" si="521"/>
        <v>Tuesday</v>
      </c>
      <c r="L2617" s="5">
        <f t="shared" si="522"/>
        <v>43700</v>
      </c>
      <c r="M2617" s="2" t="str">
        <f t="shared" si="523"/>
        <v>Friday</v>
      </c>
      <c r="N2617" s="2" t="str">
        <f t="shared" si="524"/>
        <v>Friday</v>
      </c>
      <c r="O2617" s="12">
        <f t="shared" si="525"/>
        <v>29.686500000000002</v>
      </c>
      <c r="P2617" s="11" t="str">
        <f t="shared" si="526"/>
        <v>Low Cost per Unit</v>
      </c>
      <c r="Q2617" s="12">
        <f t="shared" si="527"/>
        <v>0</v>
      </c>
      <c r="R2617" s="12">
        <f t="shared" si="528"/>
        <v>17.811900000000001</v>
      </c>
      <c r="S2617" s="12">
        <f t="shared" si="529"/>
        <v>0</v>
      </c>
      <c r="T2617" s="12">
        <f t="shared" si="530"/>
        <v>0</v>
      </c>
      <c r="U2617" s="12">
        <f t="shared" si="531"/>
        <v>0</v>
      </c>
      <c r="V2617" s="13" t="str">
        <f t="shared" ca="1" si="532"/>
        <v>Greater Than 8 Weeks Old</v>
      </c>
    </row>
    <row r="2618" spans="1:22" x14ac:dyDescent="0.35">
      <c r="A2618" s="2" t="s">
        <v>67</v>
      </c>
      <c r="B2618" s="5">
        <v>43698</v>
      </c>
      <c r="C2618" s="5" t="s">
        <v>369</v>
      </c>
      <c r="D2618" s="5" t="s">
        <v>374</v>
      </c>
      <c r="E2618" s="6">
        <v>33</v>
      </c>
      <c r="F2618" s="3">
        <v>725.67</v>
      </c>
      <c r="G2618" s="3">
        <v>361.35</v>
      </c>
      <c r="H2618" s="8">
        <f t="shared" si="520"/>
        <v>10.950000000000001</v>
      </c>
      <c r="I2618" s="3">
        <v>364.32</v>
      </c>
      <c r="J2618" s="4">
        <v>0.5</v>
      </c>
      <c r="K2618" s="2" t="str">
        <f t="shared" si="521"/>
        <v>Wednesday</v>
      </c>
      <c r="L2618" s="5">
        <f t="shared" si="522"/>
        <v>43701</v>
      </c>
      <c r="M2618" s="2" t="str">
        <f t="shared" si="523"/>
        <v>Saturday</v>
      </c>
      <c r="N2618" s="2" t="str">
        <f t="shared" si="524"/>
        <v>Saturday</v>
      </c>
      <c r="O2618" s="12">
        <f t="shared" si="525"/>
        <v>0</v>
      </c>
      <c r="P2618" s="11" t="str">
        <f t="shared" si="526"/>
        <v>Low Cost per Unit</v>
      </c>
      <c r="Q2618" s="12">
        <f t="shared" si="527"/>
        <v>0</v>
      </c>
      <c r="R2618" s="12">
        <f t="shared" si="528"/>
        <v>21.770099999999999</v>
      </c>
      <c r="S2618" s="12">
        <f t="shared" si="529"/>
        <v>0</v>
      </c>
      <c r="T2618" s="12">
        <f t="shared" si="530"/>
        <v>0</v>
      </c>
      <c r="U2618" s="12">
        <f t="shared" si="531"/>
        <v>0</v>
      </c>
      <c r="V2618" s="13" t="str">
        <f t="shared" ca="1" si="532"/>
        <v>Greater Than 8 Weeks Old</v>
      </c>
    </row>
    <row r="2619" spans="1:22" x14ac:dyDescent="0.35">
      <c r="A2619" s="2" t="s">
        <v>67</v>
      </c>
      <c r="B2619" s="5">
        <v>43699</v>
      </c>
      <c r="C2619" s="5" t="s">
        <v>369</v>
      </c>
      <c r="D2619" s="5" t="s">
        <v>374</v>
      </c>
      <c r="E2619" s="6">
        <v>21</v>
      </c>
      <c r="F2619" s="3">
        <v>461.79</v>
      </c>
      <c r="G2619" s="3">
        <v>229.95</v>
      </c>
      <c r="H2619" s="8">
        <f t="shared" si="520"/>
        <v>10.95</v>
      </c>
      <c r="I2619" s="3">
        <v>231.84</v>
      </c>
      <c r="J2619" s="4">
        <v>0.5</v>
      </c>
      <c r="K2619" s="2" t="str">
        <f t="shared" si="521"/>
        <v>Thursday</v>
      </c>
      <c r="L2619" s="5">
        <f t="shared" si="522"/>
        <v>43702</v>
      </c>
      <c r="M2619" s="2" t="str">
        <f t="shared" si="523"/>
        <v>Sunday</v>
      </c>
      <c r="N2619" s="2" t="str">
        <f t="shared" si="524"/>
        <v>Monday</v>
      </c>
      <c r="O2619" s="12">
        <f t="shared" si="525"/>
        <v>0</v>
      </c>
      <c r="P2619" s="11" t="str">
        <f t="shared" si="526"/>
        <v>Low Cost per Unit</v>
      </c>
      <c r="Q2619" s="12">
        <f t="shared" si="527"/>
        <v>0</v>
      </c>
      <c r="R2619" s="12">
        <f t="shared" si="528"/>
        <v>13.8537</v>
      </c>
      <c r="S2619" s="12">
        <f t="shared" si="529"/>
        <v>0</v>
      </c>
      <c r="T2619" s="12">
        <f t="shared" si="530"/>
        <v>0</v>
      </c>
      <c r="U2619" s="12">
        <f t="shared" si="531"/>
        <v>0</v>
      </c>
      <c r="V2619" s="13" t="str">
        <f t="shared" ca="1" si="532"/>
        <v>Greater Than 8 Weeks Old</v>
      </c>
    </row>
    <row r="2620" spans="1:22" x14ac:dyDescent="0.35">
      <c r="A2620" s="2" t="s">
        <v>67</v>
      </c>
      <c r="B2620" s="5">
        <v>43700</v>
      </c>
      <c r="C2620" s="5" t="s">
        <v>369</v>
      </c>
      <c r="D2620" s="5" t="s">
        <v>374</v>
      </c>
      <c r="E2620" s="6">
        <v>22</v>
      </c>
      <c r="F2620" s="3">
        <v>485.78</v>
      </c>
      <c r="G2620" s="3">
        <v>240.9</v>
      </c>
      <c r="H2620" s="8">
        <f t="shared" si="520"/>
        <v>10.950000000000001</v>
      </c>
      <c r="I2620" s="3">
        <v>244.88</v>
      </c>
      <c r="J2620" s="4">
        <v>0.5</v>
      </c>
      <c r="K2620" s="2" t="str">
        <f t="shared" si="521"/>
        <v>Friday</v>
      </c>
      <c r="L2620" s="5">
        <f t="shared" si="522"/>
        <v>43703</v>
      </c>
      <c r="M2620" s="2" t="str">
        <f t="shared" si="523"/>
        <v>Monday</v>
      </c>
      <c r="N2620" s="2" t="str">
        <f t="shared" si="524"/>
        <v>Monday</v>
      </c>
      <c r="O2620" s="12">
        <f t="shared" si="525"/>
        <v>0</v>
      </c>
      <c r="P2620" s="11" t="str">
        <f t="shared" si="526"/>
        <v>Low Cost per Unit</v>
      </c>
      <c r="Q2620" s="12">
        <f t="shared" si="527"/>
        <v>0</v>
      </c>
      <c r="R2620" s="12">
        <f t="shared" si="528"/>
        <v>14.573399999999999</v>
      </c>
      <c r="S2620" s="12">
        <f t="shared" si="529"/>
        <v>0</v>
      </c>
      <c r="T2620" s="12">
        <f t="shared" si="530"/>
        <v>0</v>
      </c>
      <c r="U2620" s="12">
        <f t="shared" si="531"/>
        <v>0</v>
      </c>
      <c r="V2620" s="13" t="str">
        <f t="shared" ca="1" si="532"/>
        <v>Greater Than 8 Weeks Old</v>
      </c>
    </row>
    <row r="2621" spans="1:22" x14ac:dyDescent="0.35">
      <c r="A2621" s="2" t="s">
        <v>67</v>
      </c>
      <c r="B2621" s="5">
        <v>43701</v>
      </c>
      <c r="C2621" s="5" t="s">
        <v>369</v>
      </c>
      <c r="D2621" s="5" t="s">
        <v>374</v>
      </c>
      <c r="E2621" s="6">
        <v>33</v>
      </c>
      <c r="F2621" s="3">
        <v>704.68</v>
      </c>
      <c r="G2621" s="3">
        <v>361.35</v>
      </c>
      <c r="H2621" s="8">
        <f t="shared" si="520"/>
        <v>10.950000000000001</v>
      </c>
      <c r="I2621" s="3">
        <v>343.33</v>
      </c>
      <c r="J2621" s="4">
        <v>0.49</v>
      </c>
      <c r="K2621" s="2" t="str">
        <f t="shared" si="521"/>
        <v>Saturday</v>
      </c>
      <c r="L2621" s="5">
        <f t="shared" si="522"/>
        <v>43704</v>
      </c>
      <c r="M2621" s="2" t="str">
        <f t="shared" si="523"/>
        <v>Tuesday</v>
      </c>
      <c r="N2621" s="2" t="str">
        <f t="shared" si="524"/>
        <v>Tuesday</v>
      </c>
      <c r="O2621" s="12">
        <f t="shared" si="525"/>
        <v>0</v>
      </c>
      <c r="P2621" s="11" t="str">
        <f t="shared" si="526"/>
        <v>Low Cost per Unit</v>
      </c>
      <c r="Q2621" s="12">
        <f t="shared" si="527"/>
        <v>0</v>
      </c>
      <c r="R2621" s="12">
        <f t="shared" si="528"/>
        <v>21.140399999999996</v>
      </c>
      <c r="S2621" s="12">
        <f t="shared" si="529"/>
        <v>0</v>
      </c>
      <c r="T2621" s="12">
        <f t="shared" si="530"/>
        <v>70.468000000000004</v>
      </c>
      <c r="U2621" s="12">
        <f t="shared" si="531"/>
        <v>0</v>
      </c>
      <c r="V2621" s="13" t="str">
        <f t="shared" ca="1" si="532"/>
        <v>Greater Than 8 Weeks Old</v>
      </c>
    </row>
    <row r="2622" spans="1:22" x14ac:dyDescent="0.35">
      <c r="A2622" s="2" t="s">
        <v>67</v>
      </c>
      <c r="B2622" s="5">
        <v>43702</v>
      </c>
      <c r="C2622" s="5" t="s">
        <v>369</v>
      </c>
      <c r="D2622" s="5" t="s">
        <v>374</v>
      </c>
      <c r="E2622" s="6">
        <v>32</v>
      </c>
      <c r="F2622" s="3">
        <v>704.68</v>
      </c>
      <c r="G2622" s="3">
        <v>350.4</v>
      </c>
      <c r="H2622" s="8">
        <f t="shared" si="520"/>
        <v>10.95</v>
      </c>
      <c r="I2622" s="3">
        <v>354.28</v>
      </c>
      <c r="J2622" s="4">
        <v>0.5</v>
      </c>
      <c r="K2622" s="2" t="str">
        <f t="shared" si="521"/>
        <v>Sunday</v>
      </c>
      <c r="L2622" s="5">
        <f t="shared" si="522"/>
        <v>43705</v>
      </c>
      <c r="M2622" s="2" t="str">
        <f t="shared" si="523"/>
        <v>Wednesday</v>
      </c>
      <c r="N2622" s="2" t="str">
        <f t="shared" si="524"/>
        <v>Wednesday</v>
      </c>
      <c r="O2622" s="12">
        <f t="shared" si="525"/>
        <v>0</v>
      </c>
      <c r="P2622" s="11" t="str">
        <f t="shared" si="526"/>
        <v>Low Cost per Unit</v>
      </c>
      <c r="Q2622" s="12">
        <f t="shared" si="527"/>
        <v>0</v>
      </c>
      <c r="R2622" s="12">
        <f t="shared" si="528"/>
        <v>21.140399999999996</v>
      </c>
      <c r="S2622" s="12">
        <f t="shared" si="529"/>
        <v>0</v>
      </c>
      <c r="T2622" s="12">
        <f t="shared" si="530"/>
        <v>0</v>
      </c>
      <c r="U2622" s="12">
        <f t="shared" si="531"/>
        <v>0</v>
      </c>
      <c r="V2622" s="13" t="str">
        <f t="shared" ca="1" si="532"/>
        <v>Greater Than 8 Weeks Old</v>
      </c>
    </row>
    <row r="2623" spans="1:22" x14ac:dyDescent="0.35">
      <c r="A2623" s="2" t="s">
        <v>67</v>
      </c>
      <c r="B2623" s="5">
        <v>43703</v>
      </c>
      <c r="C2623" s="5" t="s">
        <v>369</v>
      </c>
      <c r="D2623" s="5" t="s">
        <v>374</v>
      </c>
      <c r="E2623" s="6">
        <v>39</v>
      </c>
      <c r="F2623" s="3">
        <v>820.21</v>
      </c>
      <c r="G2623" s="3">
        <v>427.05</v>
      </c>
      <c r="H2623" s="8">
        <f t="shared" si="520"/>
        <v>10.950000000000001</v>
      </c>
      <c r="I2623" s="3">
        <v>393.16</v>
      </c>
      <c r="J2623" s="4">
        <v>0.48</v>
      </c>
      <c r="K2623" s="2" t="str">
        <f t="shared" si="521"/>
        <v>Monday</v>
      </c>
      <c r="L2623" s="5">
        <f t="shared" si="522"/>
        <v>43706</v>
      </c>
      <c r="M2623" s="2" t="str">
        <f t="shared" si="523"/>
        <v>Thursday</v>
      </c>
      <c r="N2623" s="2" t="str">
        <f t="shared" si="524"/>
        <v>Thursday</v>
      </c>
      <c r="O2623" s="12">
        <f t="shared" si="525"/>
        <v>0</v>
      </c>
      <c r="P2623" s="11" t="str">
        <f t="shared" si="526"/>
        <v>Low Cost per Unit</v>
      </c>
      <c r="Q2623" s="12">
        <f t="shared" si="527"/>
        <v>0</v>
      </c>
      <c r="R2623" s="12">
        <f t="shared" si="528"/>
        <v>24.606300000000001</v>
      </c>
      <c r="S2623" s="12">
        <f t="shared" si="529"/>
        <v>0</v>
      </c>
      <c r="T2623" s="12">
        <f t="shared" si="530"/>
        <v>0</v>
      </c>
      <c r="U2623" s="12">
        <f t="shared" si="531"/>
        <v>0</v>
      </c>
      <c r="V2623" s="13" t="str">
        <f t="shared" ca="1" si="532"/>
        <v>Greater Than 8 Weeks Old</v>
      </c>
    </row>
    <row r="2624" spans="1:22" x14ac:dyDescent="0.35">
      <c r="A2624" s="2" t="s">
        <v>67</v>
      </c>
      <c r="B2624" s="5">
        <v>43704</v>
      </c>
      <c r="C2624" s="5" t="s">
        <v>369</v>
      </c>
      <c r="D2624" s="5" t="s">
        <v>374</v>
      </c>
      <c r="E2624" s="6">
        <v>54</v>
      </c>
      <c r="F2624" s="3">
        <v>1081.8599999999999</v>
      </c>
      <c r="G2624" s="3">
        <v>591.29999999999995</v>
      </c>
      <c r="H2624" s="8">
        <f t="shared" si="520"/>
        <v>10.95</v>
      </c>
      <c r="I2624" s="3">
        <v>490.56</v>
      </c>
      <c r="J2624" s="4">
        <v>0.45</v>
      </c>
      <c r="K2624" s="2" t="str">
        <f t="shared" si="521"/>
        <v>Tuesday</v>
      </c>
      <c r="L2624" s="5">
        <f t="shared" si="522"/>
        <v>43707</v>
      </c>
      <c r="M2624" s="2" t="str">
        <f t="shared" si="523"/>
        <v>Friday</v>
      </c>
      <c r="N2624" s="2" t="str">
        <f t="shared" si="524"/>
        <v>Friday</v>
      </c>
      <c r="O2624" s="12">
        <f t="shared" si="525"/>
        <v>54.092999999999996</v>
      </c>
      <c r="P2624" s="11" t="str">
        <f t="shared" si="526"/>
        <v>Low Cost per Unit</v>
      </c>
      <c r="Q2624" s="12">
        <f t="shared" si="527"/>
        <v>0</v>
      </c>
      <c r="R2624" s="12">
        <f t="shared" si="528"/>
        <v>32.455799999999996</v>
      </c>
      <c r="S2624" s="12">
        <f t="shared" si="529"/>
        <v>0</v>
      </c>
      <c r="T2624" s="12">
        <f t="shared" si="530"/>
        <v>0</v>
      </c>
      <c r="U2624" s="12">
        <f t="shared" si="531"/>
        <v>0</v>
      </c>
      <c r="V2624" s="13" t="str">
        <f t="shared" ca="1" si="532"/>
        <v>Greater Than 8 Weeks Old</v>
      </c>
    </row>
    <row r="2625" spans="1:22" x14ac:dyDescent="0.35">
      <c r="A2625" s="2" t="s">
        <v>67</v>
      </c>
      <c r="B2625" s="5">
        <v>43705</v>
      </c>
      <c r="C2625" s="5" t="s">
        <v>369</v>
      </c>
      <c r="D2625" s="5" t="s">
        <v>374</v>
      </c>
      <c r="E2625" s="6">
        <v>71</v>
      </c>
      <c r="F2625" s="3">
        <v>1391.9</v>
      </c>
      <c r="G2625" s="3">
        <v>777.45</v>
      </c>
      <c r="H2625" s="8">
        <f t="shared" si="520"/>
        <v>10.950000000000001</v>
      </c>
      <c r="I2625" s="3">
        <v>614.45000000000005</v>
      </c>
      <c r="J2625" s="4">
        <v>0.44</v>
      </c>
      <c r="K2625" s="2" t="str">
        <f t="shared" si="521"/>
        <v>Wednesday</v>
      </c>
      <c r="L2625" s="5">
        <f t="shared" si="522"/>
        <v>43708</v>
      </c>
      <c r="M2625" s="2" t="str">
        <f t="shared" si="523"/>
        <v>Saturday</v>
      </c>
      <c r="N2625" s="2" t="str">
        <f t="shared" si="524"/>
        <v>Saturday</v>
      </c>
      <c r="O2625" s="12">
        <f t="shared" si="525"/>
        <v>0</v>
      </c>
      <c r="P2625" s="11" t="str">
        <f t="shared" si="526"/>
        <v>Low Cost per Unit</v>
      </c>
      <c r="Q2625" s="12">
        <f t="shared" si="527"/>
        <v>0</v>
      </c>
      <c r="R2625" s="12">
        <f t="shared" si="528"/>
        <v>41.756999999999998</v>
      </c>
      <c r="S2625" s="12">
        <f t="shared" si="529"/>
        <v>0</v>
      </c>
      <c r="T2625" s="12">
        <f t="shared" si="530"/>
        <v>0</v>
      </c>
      <c r="U2625" s="12">
        <f t="shared" si="531"/>
        <v>0</v>
      </c>
      <c r="V2625" s="13" t="str">
        <f t="shared" ca="1" si="532"/>
        <v>Greater Than 8 Weeks Old</v>
      </c>
    </row>
    <row r="2626" spans="1:22" x14ac:dyDescent="0.35">
      <c r="A2626" s="2" t="s">
        <v>67</v>
      </c>
      <c r="B2626" s="5">
        <v>43706</v>
      </c>
      <c r="C2626" s="5" t="s">
        <v>369</v>
      </c>
      <c r="D2626" s="5" t="s">
        <v>374</v>
      </c>
      <c r="E2626" s="6">
        <v>38</v>
      </c>
      <c r="F2626" s="3">
        <v>829.75</v>
      </c>
      <c r="G2626" s="3">
        <v>416.1</v>
      </c>
      <c r="H2626" s="8">
        <f t="shared" si="520"/>
        <v>10.950000000000001</v>
      </c>
      <c r="I2626" s="3">
        <v>413.65</v>
      </c>
      <c r="J2626" s="4">
        <v>0.5</v>
      </c>
      <c r="K2626" s="2" t="str">
        <f t="shared" si="521"/>
        <v>Thursday</v>
      </c>
      <c r="L2626" s="5">
        <f t="shared" si="522"/>
        <v>43709</v>
      </c>
      <c r="M2626" s="2" t="str">
        <f t="shared" si="523"/>
        <v>Sunday</v>
      </c>
      <c r="N2626" s="2" t="str">
        <f t="shared" si="524"/>
        <v>Monday</v>
      </c>
      <c r="O2626" s="12">
        <f t="shared" si="525"/>
        <v>0</v>
      </c>
      <c r="P2626" s="11" t="str">
        <f t="shared" si="526"/>
        <v>Low Cost per Unit</v>
      </c>
      <c r="Q2626" s="12">
        <f t="shared" si="527"/>
        <v>0</v>
      </c>
      <c r="R2626" s="12">
        <f t="shared" si="528"/>
        <v>24.892499999999998</v>
      </c>
      <c r="S2626" s="12">
        <f t="shared" si="529"/>
        <v>0</v>
      </c>
      <c r="T2626" s="12">
        <f t="shared" si="530"/>
        <v>0</v>
      </c>
      <c r="U2626" s="12">
        <f t="shared" si="531"/>
        <v>0</v>
      </c>
      <c r="V2626" s="13" t="str">
        <f t="shared" ca="1" si="532"/>
        <v>Greater Than 8 Weeks Old</v>
      </c>
    </row>
    <row r="2627" spans="1:22" x14ac:dyDescent="0.35">
      <c r="A2627" s="2" t="s">
        <v>67</v>
      </c>
      <c r="B2627" s="5">
        <v>43707</v>
      </c>
      <c r="C2627" s="5" t="s">
        <v>369</v>
      </c>
      <c r="D2627" s="5" t="s">
        <v>374</v>
      </c>
      <c r="E2627" s="6">
        <v>5</v>
      </c>
      <c r="F2627" s="3">
        <v>117.16</v>
      </c>
      <c r="G2627" s="3">
        <v>54.75</v>
      </c>
      <c r="H2627" s="8">
        <f t="shared" ref="H2627:H2690" si="533">G2627/E2627</f>
        <v>10.95</v>
      </c>
      <c r="I2627" s="3">
        <v>62.41</v>
      </c>
      <c r="J2627" s="4">
        <v>0.53</v>
      </c>
      <c r="K2627" s="2" t="str">
        <f t="shared" ref="K2627:K2690" si="534">TEXT(B2627,"dddd")</f>
        <v>Friday</v>
      </c>
      <c r="L2627" s="5">
        <f t="shared" ref="L2627:L2690" si="535">B2627+3</f>
        <v>43710</v>
      </c>
      <c r="M2627" s="2" t="str">
        <f t="shared" ref="M2627:M2690" si="536">TEXT(L2627,"dddd")</f>
        <v>Monday</v>
      </c>
      <c r="N2627" s="2" t="str">
        <f t="shared" ref="N2627:N2690" si="537">IF(M2627="Sunday","Monday",M2627)</f>
        <v>Monday</v>
      </c>
      <c r="O2627" s="12">
        <f t="shared" ref="O2627:O2690" si="538">IF(TEXT(B2627,"dddd")="Tuesday",F2627*0.05,0)</f>
        <v>0</v>
      </c>
      <c r="P2627" s="11" t="str">
        <f t="shared" ref="P2627:P2690" si="539">IF(H2627&gt;AVERAGE(H:H),"High Cost per Unit","Low Cost per Unit")</f>
        <v>Low Cost per Unit</v>
      </c>
      <c r="Q2627" s="12">
        <f t="shared" ref="Q2627:Q2690" si="540">IF(D2627="Masks",F2627*0.1,0)</f>
        <v>0</v>
      </c>
      <c r="R2627" s="12">
        <f t="shared" ref="R2627:R2690" si="541">IF(E2627&gt;1,F2627*0.03,0)</f>
        <v>3.5147999999999997</v>
      </c>
      <c r="S2627" s="12">
        <f t="shared" ref="S2627:S2690" si="542">IF(D2627="Accessories",F2627*0.15,0)</f>
        <v>0</v>
      </c>
      <c r="T2627" s="12">
        <f t="shared" ref="T2627:T2690" si="543">IF(AND(K2627="Saturday",C2627="Fitness"),F2627*0.1,0)</f>
        <v>0</v>
      </c>
      <c r="U2627" s="12">
        <f t="shared" ref="U2627:U2690" si="544">IF(AND(K2627="Friday",C2627="Automotive"),F2627*0.2,0)</f>
        <v>0</v>
      </c>
      <c r="V2627" s="13" t="str">
        <f t="shared" ref="V2627:V2690" ca="1" si="545">IF(B2627&lt;TODAY()-56,"Greater Than 8 Weeks Old","Less Than 8 Weeks Old")</f>
        <v>Greater Than 8 Weeks Old</v>
      </c>
    </row>
    <row r="2628" spans="1:22" x14ac:dyDescent="0.35">
      <c r="A2628" s="2" t="s">
        <v>67</v>
      </c>
      <c r="B2628" s="5">
        <v>43708</v>
      </c>
      <c r="C2628" s="5" t="s">
        <v>369</v>
      </c>
      <c r="D2628" s="5" t="s">
        <v>374</v>
      </c>
      <c r="E2628" s="6">
        <v>4</v>
      </c>
      <c r="F2628" s="3">
        <v>133.79</v>
      </c>
      <c r="G2628" s="3">
        <v>43.8</v>
      </c>
      <c r="H2628" s="8">
        <f t="shared" si="533"/>
        <v>10.95</v>
      </c>
      <c r="I2628" s="3">
        <v>89.99</v>
      </c>
      <c r="J2628" s="4">
        <v>0.67</v>
      </c>
      <c r="K2628" s="2" t="str">
        <f t="shared" si="534"/>
        <v>Saturday</v>
      </c>
      <c r="L2628" s="5">
        <f t="shared" si="535"/>
        <v>43711</v>
      </c>
      <c r="M2628" s="2" t="str">
        <f t="shared" si="536"/>
        <v>Tuesday</v>
      </c>
      <c r="N2628" s="2" t="str">
        <f t="shared" si="537"/>
        <v>Tuesday</v>
      </c>
      <c r="O2628" s="12">
        <f t="shared" si="538"/>
        <v>0</v>
      </c>
      <c r="P2628" s="11" t="str">
        <f t="shared" si="539"/>
        <v>Low Cost per Unit</v>
      </c>
      <c r="Q2628" s="12">
        <f t="shared" si="540"/>
        <v>0</v>
      </c>
      <c r="R2628" s="12">
        <f t="shared" si="541"/>
        <v>4.0137</v>
      </c>
      <c r="S2628" s="12">
        <f t="shared" si="542"/>
        <v>0</v>
      </c>
      <c r="T2628" s="12">
        <f t="shared" si="543"/>
        <v>13.379</v>
      </c>
      <c r="U2628" s="12">
        <f t="shared" si="544"/>
        <v>0</v>
      </c>
      <c r="V2628" s="13" t="str">
        <f t="shared" ca="1" si="545"/>
        <v>Greater Than 8 Weeks Old</v>
      </c>
    </row>
    <row r="2629" spans="1:22" x14ac:dyDescent="0.35">
      <c r="A2629" s="2" t="s">
        <v>118</v>
      </c>
      <c r="B2629" s="5">
        <v>43678</v>
      </c>
      <c r="C2629" s="5" t="s">
        <v>375</v>
      </c>
      <c r="D2629" s="5" t="s">
        <v>377</v>
      </c>
      <c r="E2629" s="6">
        <v>1</v>
      </c>
      <c r="F2629" s="3">
        <v>23</v>
      </c>
      <c r="G2629" s="3">
        <v>6.75</v>
      </c>
      <c r="H2629" s="8">
        <f t="shared" si="533"/>
        <v>6.75</v>
      </c>
      <c r="I2629" s="3">
        <v>16.25</v>
      </c>
      <c r="J2629" s="4">
        <v>0.71</v>
      </c>
      <c r="K2629" s="2" t="str">
        <f t="shared" si="534"/>
        <v>Thursday</v>
      </c>
      <c r="L2629" s="5">
        <f t="shared" si="535"/>
        <v>43681</v>
      </c>
      <c r="M2629" s="2" t="str">
        <f t="shared" si="536"/>
        <v>Sunday</v>
      </c>
      <c r="N2629" s="2" t="str">
        <f t="shared" si="537"/>
        <v>Monday</v>
      </c>
      <c r="O2629" s="12">
        <f t="shared" si="538"/>
        <v>0</v>
      </c>
      <c r="P2629" s="11" t="str">
        <f t="shared" si="539"/>
        <v>Low Cost per Unit</v>
      </c>
      <c r="Q2629" s="12">
        <f t="shared" si="540"/>
        <v>0</v>
      </c>
      <c r="R2629" s="12">
        <f t="shared" si="541"/>
        <v>0</v>
      </c>
      <c r="S2629" s="12">
        <f t="shared" si="542"/>
        <v>0</v>
      </c>
      <c r="T2629" s="12">
        <f t="shared" si="543"/>
        <v>0</v>
      </c>
      <c r="U2629" s="12">
        <f t="shared" si="544"/>
        <v>0</v>
      </c>
      <c r="V2629" s="13" t="str">
        <f t="shared" ca="1" si="545"/>
        <v>Greater Than 8 Weeks Old</v>
      </c>
    </row>
    <row r="2630" spans="1:22" x14ac:dyDescent="0.35">
      <c r="A2630" s="2" t="s">
        <v>118</v>
      </c>
      <c r="B2630" s="5">
        <v>43679</v>
      </c>
      <c r="C2630" s="5" t="s">
        <v>375</v>
      </c>
      <c r="D2630" s="5" t="s">
        <v>377</v>
      </c>
      <c r="E2630" s="6">
        <v>1</v>
      </c>
      <c r="F2630" s="3">
        <v>23</v>
      </c>
      <c r="G2630" s="3">
        <v>6.75</v>
      </c>
      <c r="H2630" s="8">
        <f t="shared" si="533"/>
        <v>6.75</v>
      </c>
      <c r="I2630" s="3">
        <v>16.25</v>
      </c>
      <c r="J2630" s="4">
        <v>0.71</v>
      </c>
      <c r="K2630" s="2" t="str">
        <f t="shared" si="534"/>
        <v>Friday</v>
      </c>
      <c r="L2630" s="5">
        <f t="shared" si="535"/>
        <v>43682</v>
      </c>
      <c r="M2630" s="2" t="str">
        <f t="shared" si="536"/>
        <v>Monday</v>
      </c>
      <c r="N2630" s="2" t="str">
        <f t="shared" si="537"/>
        <v>Monday</v>
      </c>
      <c r="O2630" s="12">
        <f t="shared" si="538"/>
        <v>0</v>
      </c>
      <c r="P2630" s="11" t="str">
        <f t="shared" si="539"/>
        <v>Low Cost per Unit</v>
      </c>
      <c r="Q2630" s="12">
        <f t="shared" si="540"/>
        <v>0</v>
      </c>
      <c r="R2630" s="12">
        <f t="shared" si="541"/>
        <v>0</v>
      </c>
      <c r="S2630" s="12">
        <f t="shared" si="542"/>
        <v>0</v>
      </c>
      <c r="T2630" s="12">
        <f t="shared" si="543"/>
        <v>0</v>
      </c>
      <c r="U2630" s="12">
        <f t="shared" si="544"/>
        <v>0</v>
      </c>
      <c r="V2630" s="13" t="str">
        <f t="shared" ca="1" si="545"/>
        <v>Greater Than 8 Weeks Old</v>
      </c>
    </row>
    <row r="2631" spans="1:22" x14ac:dyDescent="0.35">
      <c r="A2631" s="2" t="s">
        <v>118</v>
      </c>
      <c r="B2631" s="5">
        <v>43680</v>
      </c>
      <c r="C2631" s="5" t="s">
        <v>375</v>
      </c>
      <c r="D2631" s="5" t="s">
        <v>377</v>
      </c>
      <c r="E2631" s="6">
        <v>3</v>
      </c>
      <c r="F2631" s="3">
        <v>69</v>
      </c>
      <c r="G2631" s="3">
        <v>20.25</v>
      </c>
      <c r="H2631" s="8">
        <f t="shared" si="533"/>
        <v>6.75</v>
      </c>
      <c r="I2631" s="3">
        <v>48.75</v>
      </c>
      <c r="J2631" s="4">
        <v>0.71</v>
      </c>
      <c r="K2631" s="2" t="str">
        <f t="shared" si="534"/>
        <v>Saturday</v>
      </c>
      <c r="L2631" s="5">
        <f t="shared" si="535"/>
        <v>43683</v>
      </c>
      <c r="M2631" s="2" t="str">
        <f t="shared" si="536"/>
        <v>Tuesday</v>
      </c>
      <c r="N2631" s="2" t="str">
        <f t="shared" si="537"/>
        <v>Tuesday</v>
      </c>
      <c r="O2631" s="12">
        <f t="shared" si="538"/>
        <v>0</v>
      </c>
      <c r="P2631" s="11" t="str">
        <f t="shared" si="539"/>
        <v>Low Cost per Unit</v>
      </c>
      <c r="Q2631" s="12">
        <f t="shared" si="540"/>
        <v>0</v>
      </c>
      <c r="R2631" s="12">
        <f t="shared" si="541"/>
        <v>2.0699999999999998</v>
      </c>
      <c r="S2631" s="12">
        <f t="shared" si="542"/>
        <v>0</v>
      </c>
      <c r="T2631" s="12">
        <f t="shared" si="543"/>
        <v>0</v>
      </c>
      <c r="U2631" s="12">
        <f t="shared" si="544"/>
        <v>0</v>
      </c>
      <c r="V2631" s="13" t="str">
        <f t="shared" ca="1" si="545"/>
        <v>Greater Than 8 Weeks Old</v>
      </c>
    </row>
    <row r="2632" spans="1:22" x14ac:dyDescent="0.35">
      <c r="A2632" s="2" t="s">
        <v>118</v>
      </c>
      <c r="B2632" s="5">
        <v>43681</v>
      </c>
      <c r="C2632" s="5" t="s">
        <v>375</v>
      </c>
      <c r="D2632" s="5" t="s">
        <v>377</v>
      </c>
      <c r="E2632" s="6">
        <v>1</v>
      </c>
      <c r="F2632" s="3">
        <v>23</v>
      </c>
      <c r="G2632" s="3">
        <v>6.75</v>
      </c>
      <c r="H2632" s="8">
        <f t="shared" si="533"/>
        <v>6.75</v>
      </c>
      <c r="I2632" s="3">
        <v>16.25</v>
      </c>
      <c r="J2632" s="4">
        <v>0.71</v>
      </c>
      <c r="K2632" s="2" t="str">
        <f t="shared" si="534"/>
        <v>Sunday</v>
      </c>
      <c r="L2632" s="5">
        <f t="shared" si="535"/>
        <v>43684</v>
      </c>
      <c r="M2632" s="2" t="str">
        <f t="shared" si="536"/>
        <v>Wednesday</v>
      </c>
      <c r="N2632" s="2" t="str">
        <f t="shared" si="537"/>
        <v>Wednesday</v>
      </c>
      <c r="O2632" s="12">
        <f t="shared" si="538"/>
        <v>0</v>
      </c>
      <c r="P2632" s="11" t="str">
        <f t="shared" si="539"/>
        <v>Low Cost per Unit</v>
      </c>
      <c r="Q2632" s="12">
        <f t="shared" si="540"/>
        <v>0</v>
      </c>
      <c r="R2632" s="12">
        <f t="shared" si="541"/>
        <v>0</v>
      </c>
      <c r="S2632" s="12">
        <f t="shared" si="542"/>
        <v>0</v>
      </c>
      <c r="T2632" s="12">
        <f t="shared" si="543"/>
        <v>0</v>
      </c>
      <c r="U2632" s="12">
        <f t="shared" si="544"/>
        <v>0</v>
      </c>
      <c r="V2632" s="13" t="str">
        <f t="shared" ca="1" si="545"/>
        <v>Greater Than 8 Weeks Old</v>
      </c>
    </row>
    <row r="2633" spans="1:22" x14ac:dyDescent="0.35">
      <c r="A2633" s="2" t="s">
        <v>118</v>
      </c>
      <c r="B2633" s="5">
        <v>43682</v>
      </c>
      <c r="C2633" s="5" t="s">
        <v>375</v>
      </c>
      <c r="D2633" s="5" t="s">
        <v>377</v>
      </c>
      <c r="E2633" s="6">
        <v>3</v>
      </c>
      <c r="F2633" s="3">
        <v>69</v>
      </c>
      <c r="G2633" s="3">
        <v>20.25</v>
      </c>
      <c r="H2633" s="8">
        <f t="shared" si="533"/>
        <v>6.75</v>
      </c>
      <c r="I2633" s="3">
        <v>48.75</v>
      </c>
      <c r="J2633" s="4">
        <v>0.71</v>
      </c>
      <c r="K2633" s="2" t="str">
        <f t="shared" si="534"/>
        <v>Monday</v>
      </c>
      <c r="L2633" s="5">
        <f t="shared" si="535"/>
        <v>43685</v>
      </c>
      <c r="M2633" s="2" t="str">
        <f t="shared" si="536"/>
        <v>Thursday</v>
      </c>
      <c r="N2633" s="2" t="str">
        <f t="shared" si="537"/>
        <v>Thursday</v>
      </c>
      <c r="O2633" s="12">
        <f t="shared" si="538"/>
        <v>0</v>
      </c>
      <c r="P2633" s="11" t="str">
        <f t="shared" si="539"/>
        <v>Low Cost per Unit</v>
      </c>
      <c r="Q2633" s="12">
        <f t="shared" si="540"/>
        <v>0</v>
      </c>
      <c r="R2633" s="12">
        <f t="shared" si="541"/>
        <v>2.0699999999999998</v>
      </c>
      <c r="S2633" s="12">
        <f t="shared" si="542"/>
        <v>0</v>
      </c>
      <c r="T2633" s="12">
        <f t="shared" si="543"/>
        <v>0</v>
      </c>
      <c r="U2633" s="12">
        <f t="shared" si="544"/>
        <v>0</v>
      </c>
      <c r="V2633" s="13" t="str">
        <f t="shared" ca="1" si="545"/>
        <v>Greater Than 8 Weeks Old</v>
      </c>
    </row>
    <row r="2634" spans="1:22" x14ac:dyDescent="0.35">
      <c r="A2634" s="2" t="s">
        <v>118</v>
      </c>
      <c r="B2634" s="5">
        <v>43684</v>
      </c>
      <c r="C2634" s="5" t="s">
        <v>375</v>
      </c>
      <c r="D2634" s="5" t="s">
        <v>377</v>
      </c>
      <c r="E2634" s="6">
        <v>7</v>
      </c>
      <c r="F2634" s="3">
        <v>76.930000000000007</v>
      </c>
      <c r="G2634" s="3">
        <v>47.25</v>
      </c>
      <c r="H2634" s="8">
        <f t="shared" si="533"/>
        <v>6.75</v>
      </c>
      <c r="I2634" s="3">
        <v>29.68</v>
      </c>
      <c r="J2634" s="4">
        <v>0.39</v>
      </c>
      <c r="K2634" s="2" t="str">
        <f t="shared" si="534"/>
        <v>Wednesday</v>
      </c>
      <c r="L2634" s="5">
        <f t="shared" si="535"/>
        <v>43687</v>
      </c>
      <c r="M2634" s="2" t="str">
        <f t="shared" si="536"/>
        <v>Saturday</v>
      </c>
      <c r="N2634" s="2" t="str">
        <f t="shared" si="537"/>
        <v>Saturday</v>
      </c>
      <c r="O2634" s="12">
        <f t="shared" si="538"/>
        <v>0</v>
      </c>
      <c r="P2634" s="11" t="str">
        <f t="shared" si="539"/>
        <v>Low Cost per Unit</v>
      </c>
      <c r="Q2634" s="12">
        <f t="shared" si="540"/>
        <v>0</v>
      </c>
      <c r="R2634" s="12">
        <f t="shared" si="541"/>
        <v>2.3079000000000001</v>
      </c>
      <c r="S2634" s="12">
        <f t="shared" si="542"/>
        <v>0</v>
      </c>
      <c r="T2634" s="12">
        <f t="shared" si="543"/>
        <v>0</v>
      </c>
      <c r="U2634" s="12">
        <f t="shared" si="544"/>
        <v>0</v>
      </c>
      <c r="V2634" s="13" t="str">
        <f t="shared" ca="1" si="545"/>
        <v>Greater Than 8 Weeks Old</v>
      </c>
    </row>
    <row r="2635" spans="1:22" x14ac:dyDescent="0.35">
      <c r="A2635" s="2" t="s">
        <v>118</v>
      </c>
      <c r="B2635" s="5">
        <v>43685</v>
      </c>
      <c r="C2635" s="5" t="s">
        <v>375</v>
      </c>
      <c r="D2635" s="5" t="s">
        <v>377</v>
      </c>
      <c r="E2635" s="6">
        <v>13</v>
      </c>
      <c r="F2635" s="3">
        <v>142.87</v>
      </c>
      <c r="G2635" s="3">
        <v>87.75</v>
      </c>
      <c r="H2635" s="8">
        <f t="shared" si="533"/>
        <v>6.75</v>
      </c>
      <c r="I2635" s="3">
        <v>55.12</v>
      </c>
      <c r="J2635" s="4">
        <v>0.39</v>
      </c>
      <c r="K2635" s="2" t="str">
        <f t="shared" si="534"/>
        <v>Thursday</v>
      </c>
      <c r="L2635" s="5">
        <f t="shared" si="535"/>
        <v>43688</v>
      </c>
      <c r="M2635" s="2" t="str">
        <f t="shared" si="536"/>
        <v>Sunday</v>
      </c>
      <c r="N2635" s="2" t="str">
        <f t="shared" si="537"/>
        <v>Monday</v>
      </c>
      <c r="O2635" s="12">
        <f t="shared" si="538"/>
        <v>0</v>
      </c>
      <c r="P2635" s="11" t="str">
        <f t="shared" si="539"/>
        <v>Low Cost per Unit</v>
      </c>
      <c r="Q2635" s="12">
        <f t="shared" si="540"/>
        <v>0</v>
      </c>
      <c r="R2635" s="12">
        <f t="shared" si="541"/>
        <v>4.2861000000000002</v>
      </c>
      <c r="S2635" s="12">
        <f t="shared" si="542"/>
        <v>0</v>
      </c>
      <c r="T2635" s="12">
        <f t="shared" si="543"/>
        <v>0</v>
      </c>
      <c r="U2635" s="12">
        <f t="shared" si="544"/>
        <v>0</v>
      </c>
      <c r="V2635" s="13" t="str">
        <f t="shared" ca="1" si="545"/>
        <v>Greater Than 8 Weeks Old</v>
      </c>
    </row>
    <row r="2636" spans="1:22" x14ac:dyDescent="0.35">
      <c r="A2636" s="2" t="s">
        <v>118</v>
      </c>
      <c r="B2636" s="5">
        <v>43686</v>
      </c>
      <c r="C2636" s="5" t="s">
        <v>375</v>
      </c>
      <c r="D2636" s="5" t="s">
        <v>377</v>
      </c>
      <c r="E2636" s="6">
        <v>6</v>
      </c>
      <c r="F2636" s="3">
        <v>65.94</v>
      </c>
      <c r="G2636" s="3">
        <v>40.5</v>
      </c>
      <c r="H2636" s="8">
        <f t="shared" si="533"/>
        <v>6.75</v>
      </c>
      <c r="I2636" s="3">
        <v>25.44</v>
      </c>
      <c r="J2636" s="4">
        <v>0.39</v>
      </c>
      <c r="K2636" s="2" t="str">
        <f t="shared" si="534"/>
        <v>Friday</v>
      </c>
      <c r="L2636" s="5">
        <f t="shared" si="535"/>
        <v>43689</v>
      </c>
      <c r="M2636" s="2" t="str">
        <f t="shared" si="536"/>
        <v>Monday</v>
      </c>
      <c r="N2636" s="2" t="str">
        <f t="shared" si="537"/>
        <v>Monday</v>
      </c>
      <c r="O2636" s="12">
        <f t="shared" si="538"/>
        <v>0</v>
      </c>
      <c r="P2636" s="11" t="str">
        <f t="shared" si="539"/>
        <v>Low Cost per Unit</v>
      </c>
      <c r="Q2636" s="12">
        <f t="shared" si="540"/>
        <v>0</v>
      </c>
      <c r="R2636" s="12">
        <f t="shared" si="541"/>
        <v>1.9782</v>
      </c>
      <c r="S2636" s="12">
        <f t="shared" si="542"/>
        <v>0</v>
      </c>
      <c r="T2636" s="12">
        <f t="shared" si="543"/>
        <v>0</v>
      </c>
      <c r="U2636" s="12">
        <f t="shared" si="544"/>
        <v>0</v>
      </c>
      <c r="V2636" s="13" t="str">
        <f t="shared" ca="1" si="545"/>
        <v>Greater Than 8 Weeks Old</v>
      </c>
    </row>
    <row r="2637" spans="1:22" x14ac:dyDescent="0.35">
      <c r="A2637" s="2" t="s">
        <v>118</v>
      </c>
      <c r="B2637" s="5">
        <v>43687</v>
      </c>
      <c r="C2637" s="5" t="s">
        <v>375</v>
      </c>
      <c r="D2637" s="5" t="s">
        <v>377</v>
      </c>
      <c r="E2637" s="6">
        <v>8</v>
      </c>
      <c r="F2637" s="3">
        <v>87.92</v>
      </c>
      <c r="G2637" s="3">
        <v>54</v>
      </c>
      <c r="H2637" s="8">
        <f t="shared" si="533"/>
        <v>6.75</v>
      </c>
      <c r="I2637" s="3">
        <v>33.92</v>
      </c>
      <c r="J2637" s="4">
        <v>0.39</v>
      </c>
      <c r="K2637" s="2" t="str">
        <f t="shared" si="534"/>
        <v>Saturday</v>
      </c>
      <c r="L2637" s="5">
        <f t="shared" si="535"/>
        <v>43690</v>
      </c>
      <c r="M2637" s="2" t="str">
        <f t="shared" si="536"/>
        <v>Tuesday</v>
      </c>
      <c r="N2637" s="2" t="str">
        <f t="shared" si="537"/>
        <v>Tuesday</v>
      </c>
      <c r="O2637" s="12">
        <f t="shared" si="538"/>
        <v>0</v>
      </c>
      <c r="P2637" s="11" t="str">
        <f t="shared" si="539"/>
        <v>Low Cost per Unit</v>
      </c>
      <c r="Q2637" s="12">
        <f t="shared" si="540"/>
        <v>0</v>
      </c>
      <c r="R2637" s="12">
        <f t="shared" si="541"/>
        <v>2.6375999999999999</v>
      </c>
      <c r="S2637" s="12">
        <f t="shared" si="542"/>
        <v>0</v>
      </c>
      <c r="T2637" s="12">
        <f t="shared" si="543"/>
        <v>0</v>
      </c>
      <c r="U2637" s="12">
        <f t="shared" si="544"/>
        <v>0</v>
      </c>
      <c r="V2637" s="13" t="str">
        <f t="shared" ca="1" si="545"/>
        <v>Greater Than 8 Weeks Old</v>
      </c>
    </row>
    <row r="2638" spans="1:22" x14ac:dyDescent="0.35">
      <c r="A2638" s="2" t="s">
        <v>118</v>
      </c>
      <c r="B2638" s="5">
        <v>43688</v>
      </c>
      <c r="C2638" s="5" t="s">
        <v>375</v>
      </c>
      <c r="D2638" s="5" t="s">
        <v>377</v>
      </c>
      <c r="E2638" s="6">
        <v>12</v>
      </c>
      <c r="F2638" s="3">
        <v>121.99</v>
      </c>
      <c r="G2638" s="3">
        <v>81</v>
      </c>
      <c r="H2638" s="8">
        <f t="shared" si="533"/>
        <v>6.75</v>
      </c>
      <c r="I2638" s="3">
        <v>40.99</v>
      </c>
      <c r="J2638" s="4">
        <v>0.34</v>
      </c>
      <c r="K2638" s="2" t="str">
        <f t="shared" si="534"/>
        <v>Sunday</v>
      </c>
      <c r="L2638" s="5">
        <f t="shared" si="535"/>
        <v>43691</v>
      </c>
      <c r="M2638" s="2" t="str">
        <f t="shared" si="536"/>
        <v>Wednesday</v>
      </c>
      <c r="N2638" s="2" t="str">
        <f t="shared" si="537"/>
        <v>Wednesday</v>
      </c>
      <c r="O2638" s="12">
        <f t="shared" si="538"/>
        <v>0</v>
      </c>
      <c r="P2638" s="11" t="str">
        <f t="shared" si="539"/>
        <v>Low Cost per Unit</v>
      </c>
      <c r="Q2638" s="12">
        <f t="shared" si="540"/>
        <v>0</v>
      </c>
      <c r="R2638" s="12">
        <f t="shared" si="541"/>
        <v>3.6596999999999995</v>
      </c>
      <c r="S2638" s="12">
        <f t="shared" si="542"/>
        <v>0</v>
      </c>
      <c r="T2638" s="12">
        <f t="shared" si="543"/>
        <v>0</v>
      </c>
      <c r="U2638" s="12">
        <f t="shared" si="544"/>
        <v>0</v>
      </c>
      <c r="V2638" s="13" t="str">
        <f t="shared" ca="1" si="545"/>
        <v>Greater Than 8 Weeks Old</v>
      </c>
    </row>
    <row r="2639" spans="1:22" x14ac:dyDescent="0.35">
      <c r="A2639" s="2" t="s">
        <v>118</v>
      </c>
      <c r="B2639" s="5">
        <v>43689</v>
      </c>
      <c r="C2639" s="5" t="s">
        <v>375</v>
      </c>
      <c r="D2639" s="5" t="s">
        <v>377</v>
      </c>
      <c r="E2639" s="6">
        <v>8</v>
      </c>
      <c r="F2639" s="3">
        <v>87.92</v>
      </c>
      <c r="G2639" s="3">
        <v>54</v>
      </c>
      <c r="H2639" s="8">
        <f t="shared" si="533"/>
        <v>6.75</v>
      </c>
      <c r="I2639" s="3">
        <v>33.92</v>
      </c>
      <c r="J2639" s="4">
        <v>0.39</v>
      </c>
      <c r="K2639" s="2" t="str">
        <f t="shared" si="534"/>
        <v>Monday</v>
      </c>
      <c r="L2639" s="5">
        <f t="shared" si="535"/>
        <v>43692</v>
      </c>
      <c r="M2639" s="2" t="str">
        <f t="shared" si="536"/>
        <v>Thursday</v>
      </c>
      <c r="N2639" s="2" t="str">
        <f t="shared" si="537"/>
        <v>Thursday</v>
      </c>
      <c r="O2639" s="12">
        <f t="shared" si="538"/>
        <v>0</v>
      </c>
      <c r="P2639" s="11" t="str">
        <f t="shared" si="539"/>
        <v>Low Cost per Unit</v>
      </c>
      <c r="Q2639" s="12">
        <f t="shared" si="540"/>
        <v>0</v>
      </c>
      <c r="R2639" s="12">
        <f t="shared" si="541"/>
        <v>2.6375999999999999</v>
      </c>
      <c r="S2639" s="12">
        <f t="shared" si="542"/>
        <v>0</v>
      </c>
      <c r="T2639" s="12">
        <f t="shared" si="543"/>
        <v>0</v>
      </c>
      <c r="U2639" s="12">
        <f t="shared" si="544"/>
        <v>0</v>
      </c>
      <c r="V2639" s="13" t="str">
        <f t="shared" ca="1" si="545"/>
        <v>Greater Than 8 Weeks Old</v>
      </c>
    </row>
    <row r="2640" spans="1:22" x14ac:dyDescent="0.35">
      <c r="A2640" s="2" t="s">
        <v>118</v>
      </c>
      <c r="B2640" s="5">
        <v>43690</v>
      </c>
      <c r="C2640" s="5" t="s">
        <v>375</v>
      </c>
      <c r="D2640" s="5" t="s">
        <v>377</v>
      </c>
      <c r="E2640" s="6">
        <v>10</v>
      </c>
      <c r="F2640" s="3">
        <v>109.9</v>
      </c>
      <c r="G2640" s="3">
        <v>67.5</v>
      </c>
      <c r="H2640" s="8">
        <f t="shared" si="533"/>
        <v>6.75</v>
      </c>
      <c r="I2640" s="3">
        <v>42.4</v>
      </c>
      <c r="J2640" s="4">
        <v>0.39</v>
      </c>
      <c r="K2640" s="2" t="str">
        <f t="shared" si="534"/>
        <v>Tuesday</v>
      </c>
      <c r="L2640" s="5">
        <f t="shared" si="535"/>
        <v>43693</v>
      </c>
      <c r="M2640" s="2" t="str">
        <f t="shared" si="536"/>
        <v>Friday</v>
      </c>
      <c r="N2640" s="2" t="str">
        <f t="shared" si="537"/>
        <v>Friday</v>
      </c>
      <c r="O2640" s="12">
        <f t="shared" si="538"/>
        <v>5.495000000000001</v>
      </c>
      <c r="P2640" s="11" t="str">
        <f t="shared" si="539"/>
        <v>Low Cost per Unit</v>
      </c>
      <c r="Q2640" s="12">
        <f t="shared" si="540"/>
        <v>0</v>
      </c>
      <c r="R2640" s="12">
        <f t="shared" si="541"/>
        <v>3.2970000000000002</v>
      </c>
      <c r="S2640" s="12">
        <f t="shared" si="542"/>
        <v>0</v>
      </c>
      <c r="T2640" s="12">
        <f t="shared" si="543"/>
        <v>0</v>
      </c>
      <c r="U2640" s="12">
        <f t="shared" si="544"/>
        <v>0</v>
      </c>
      <c r="V2640" s="13" t="str">
        <f t="shared" ca="1" si="545"/>
        <v>Greater Than 8 Weeks Old</v>
      </c>
    </row>
    <row r="2641" spans="1:22" x14ac:dyDescent="0.35">
      <c r="A2641" s="2" t="s">
        <v>118</v>
      </c>
      <c r="B2641" s="5">
        <v>43691</v>
      </c>
      <c r="C2641" s="5" t="s">
        <v>375</v>
      </c>
      <c r="D2641" s="5" t="s">
        <v>377</v>
      </c>
      <c r="E2641" s="6">
        <v>11</v>
      </c>
      <c r="F2641" s="3">
        <v>120.89</v>
      </c>
      <c r="G2641" s="3">
        <v>74.25</v>
      </c>
      <c r="H2641" s="8">
        <f t="shared" si="533"/>
        <v>6.75</v>
      </c>
      <c r="I2641" s="3">
        <v>46.64</v>
      </c>
      <c r="J2641" s="4">
        <v>0.39</v>
      </c>
      <c r="K2641" s="2" t="str">
        <f t="shared" si="534"/>
        <v>Wednesday</v>
      </c>
      <c r="L2641" s="5">
        <f t="shared" si="535"/>
        <v>43694</v>
      </c>
      <c r="M2641" s="2" t="str">
        <f t="shared" si="536"/>
        <v>Saturday</v>
      </c>
      <c r="N2641" s="2" t="str">
        <f t="shared" si="537"/>
        <v>Saturday</v>
      </c>
      <c r="O2641" s="12">
        <f t="shared" si="538"/>
        <v>0</v>
      </c>
      <c r="P2641" s="11" t="str">
        <f t="shared" si="539"/>
        <v>Low Cost per Unit</v>
      </c>
      <c r="Q2641" s="12">
        <f t="shared" si="540"/>
        <v>0</v>
      </c>
      <c r="R2641" s="12">
        <f t="shared" si="541"/>
        <v>3.6267</v>
      </c>
      <c r="S2641" s="12">
        <f t="shared" si="542"/>
        <v>0</v>
      </c>
      <c r="T2641" s="12">
        <f t="shared" si="543"/>
        <v>0</v>
      </c>
      <c r="U2641" s="12">
        <f t="shared" si="544"/>
        <v>0</v>
      </c>
      <c r="V2641" s="13" t="str">
        <f t="shared" ca="1" si="545"/>
        <v>Greater Than 8 Weeks Old</v>
      </c>
    </row>
    <row r="2642" spans="1:22" x14ac:dyDescent="0.35">
      <c r="A2642" s="2" t="s">
        <v>118</v>
      </c>
      <c r="B2642" s="5">
        <v>43692</v>
      </c>
      <c r="C2642" s="5" t="s">
        <v>375</v>
      </c>
      <c r="D2642" s="5" t="s">
        <v>377</v>
      </c>
      <c r="E2642" s="6">
        <v>10</v>
      </c>
      <c r="F2642" s="3">
        <v>109.9</v>
      </c>
      <c r="G2642" s="3">
        <v>67.5</v>
      </c>
      <c r="H2642" s="8">
        <f t="shared" si="533"/>
        <v>6.75</v>
      </c>
      <c r="I2642" s="3">
        <v>42.4</v>
      </c>
      <c r="J2642" s="4">
        <v>0.39</v>
      </c>
      <c r="K2642" s="2" t="str">
        <f t="shared" si="534"/>
        <v>Thursday</v>
      </c>
      <c r="L2642" s="5">
        <f t="shared" si="535"/>
        <v>43695</v>
      </c>
      <c r="M2642" s="2" t="str">
        <f t="shared" si="536"/>
        <v>Sunday</v>
      </c>
      <c r="N2642" s="2" t="str">
        <f t="shared" si="537"/>
        <v>Monday</v>
      </c>
      <c r="O2642" s="12">
        <f t="shared" si="538"/>
        <v>0</v>
      </c>
      <c r="P2642" s="11" t="str">
        <f t="shared" si="539"/>
        <v>Low Cost per Unit</v>
      </c>
      <c r="Q2642" s="12">
        <f t="shared" si="540"/>
        <v>0</v>
      </c>
      <c r="R2642" s="12">
        <f t="shared" si="541"/>
        <v>3.2970000000000002</v>
      </c>
      <c r="S2642" s="12">
        <f t="shared" si="542"/>
        <v>0</v>
      </c>
      <c r="T2642" s="12">
        <f t="shared" si="543"/>
        <v>0</v>
      </c>
      <c r="U2642" s="12">
        <f t="shared" si="544"/>
        <v>0</v>
      </c>
      <c r="V2642" s="13" t="str">
        <f t="shared" ca="1" si="545"/>
        <v>Greater Than 8 Weeks Old</v>
      </c>
    </row>
    <row r="2643" spans="1:22" x14ac:dyDescent="0.35">
      <c r="A2643" s="2" t="s">
        <v>118</v>
      </c>
      <c r="B2643" s="5">
        <v>43693</v>
      </c>
      <c r="C2643" s="5" t="s">
        <v>375</v>
      </c>
      <c r="D2643" s="5" t="s">
        <v>377</v>
      </c>
      <c r="E2643" s="6">
        <v>11</v>
      </c>
      <c r="F2643" s="3">
        <v>120.89</v>
      </c>
      <c r="G2643" s="3">
        <v>74.25</v>
      </c>
      <c r="H2643" s="8">
        <f t="shared" si="533"/>
        <v>6.75</v>
      </c>
      <c r="I2643" s="3">
        <v>46.64</v>
      </c>
      <c r="J2643" s="4">
        <v>0.39</v>
      </c>
      <c r="K2643" s="2" t="str">
        <f t="shared" si="534"/>
        <v>Friday</v>
      </c>
      <c r="L2643" s="5">
        <f t="shared" si="535"/>
        <v>43696</v>
      </c>
      <c r="M2643" s="2" t="str">
        <f t="shared" si="536"/>
        <v>Monday</v>
      </c>
      <c r="N2643" s="2" t="str">
        <f t="shared" si="537"/>
        <v>Monday</v>
      </c>
      <c r="O2643" s="12">
        <f t="shared" si="538"/>
        <v>0</v>
      </c>
      <c r="P2643" s="11" t="str">
        <f t="shared" si="539"/>
        <v>Low Cost per Unit</v>
      </c>
      <c r="Q2643" s="12">
        <f t="shared" si="540"/>
        <v>0</v>
      </c>
      <c r="R2643" s="12">
        <f t="shared" si="541"/>
        <v>3.6267</v>
      </c>
      <c r="S2643" s="12">
        <f t="shared" si="542"/>
        <v>0</v>
      </c>
      <c r="T2643" s="12">
        <f t="shared" si="543"/>
        <v>0</v>
      </c>
      <c r="U2643" s="12">
        <f t="shared" si="544"/>
        <v>0</v>
      </c>
      <c r="V2643" s="13" t="str">
        <f t="shared" ca="1" si="545"/>
        <v>Greater Than 8 Weeks Old</v>
      </c>
    </row>
    <row r="2644" spans="1:22" x14ac:dyDescent="0.35">
      <c r="A2644" s="2" t="s">
        <v>118</v>
      </c>
      <c r="B2644" s="5">
        <v>43694</v>
      </c>
      <c r="C2644" s="5" t="s">
        <v>375</v>
      </c>
      <c r="D2644" s="5" t="s">
        <v>377</v>
      </c>
      <c r="E2644" s="6">
        <v>3</v>
      </c>
      <c r="F2644" s="3">
        <v>32.97</v>
      </c>
      <c r="G2644" s="3">
        <v>20.25</v>
      </c>
      <c r="H2644" s="8">
        <f t="shared" si="533"/>
        <v>6.75</v>
      </c>
      <c r="I2644" s="3">
        <v>12.72</v>
      </c>
      <c r="J2644" s="4">
        <v>0.39</v>
      </c>
      <c r="K2644" s="2" t="str">
        <f t="shared" si="534"/>
        <v>Saturday</v>
      </c>
      <c r="L2644" s="5">
        <f t="shared" si="535"/>
        <v>43697</v>
      </c>
      <c r="M2644" s="2" t="str">
        <f t="shared" si="536"/>
        <v>Tuesday</v>
      </c>
      <c r="N2644" s="2" t="str">
        <f t="shared" si="537"/>
        <v>Tuesday</v>
      </c>
      <c r="O2644" s="12">
        <f t="shared" si="538"/>
        <v>0</v>
      </c>
      <c r="P2644" s="11" t="str">
        <f t="shared" si="539"/>
        <v>Low Cost per Unit</v>
      </c>
      <c r="Q2644" s="12">
        <f t="shared" si="540"/>
        <v>0</v>
      </c>
      <c r="R2644" s="12">
        <f t="shared" si="541"/>
        <v>0.98909999999999998</v>
      </c>
      <c r="S2644" s="12">
        <f t="shared" si="542"/>
        <v>0</v>
      </c>
      <c r="T2644" s="12">
        <f t="shared" si="543"/>
        <v>0</v>
      </c>
      <c r="U2644" s="12">
        <f t="shared" si="544"/>
        <v>0</v>
      </c>
      <c r="V2644" s="13" t="str">
        <f t="shared" ca="1" si="545"/>
        <v>Greater Than 8 Weeks Old</v>
      </c>
    </row>
    <row r="2645" spans="1:22" x14ac:dyDescent="0.35">
      <c r="A2645" s="2" t="s">
        <v>118</v>
      </c>
      <c r="B2645" s="5">
        <v>43695</v>
      </c>
      <c r="C2645" s="5" t="s">
        <v>375</v>
      </c>
      <c r="D2645" s="5" t="s">
        <v>377</v>
      </c>
      <c r="E2645" s="6">
        <v>8</v>
      </c>
      <c r="F2645" s="3">
        <v>87.92</v>
      </c>
      <c r="G2645" s="3">
        <v>54</v>
      </c>
      <c r="H2645" s="8">
        <f t="shared" si="533"/>
        <v>6.75</v>
      </c>
      <c r="I2645" s="3">
        <v>33.92</v>
      </c>
      <c r="J2645" s="4">
        <v>0.39</v>
      </c>
      <c r="K2645" s="2" t="str">
        <f t="shared" si="534"/>
        <v>Sunday</v>
      </c>
      <c r="L2645" s="5">
        <f t="shared" si="535"/>
        <v>43698</v>
      </c>
      <c r="M2645" s="2" t="str">
        <f t="shared" si="536"/>
        <v>Wednesday</v>
      </c>
      <c r="N2645" s="2" t="str">
        <f t="shared" si="537"/>
        <v>Wednesday</v>
      </c>
      <c r="O2645" s="12">
        <f t="shared" si="538"/>
        <v>0</v>
      </c>
      <c r="P2645" s="11" t="str">
        <f t="shared" si="539"/>
        <v>Low Cost per Unit</v>
      </c>
      <c r="Q2645" s="12">
        <f t="shared" si="540"/>
        <v>0</v>
      </c>
      <c r="R2645" s="12">
        <f t="shared" si="541"/>
        <v>2.6375999999999999</v>
      </c>
      <c r="S2645" s="12">
        <f t="shared" si="542"/>
        <v>0</v>
      </c>
      <c r="T2645" s="12">
        <f t="shared" si="543"/>
        <v>0</v>
      </c>
      <c r="U2645" s="12">
        <f t="shared" si="544"/>
        <v>0</v>
      </c>
      <c r="V2645" s="13" t="str">
        <f t="shared" ca="1" si="545"/>
        <v>Greater Than 8 Weeks Old</v>
      </c>
    </row>
    <row r="2646" spans="1:22" x14ac:dyDescent="0.35">
      <c r="A2646" s="2" t="s">
        <v>118</v>
      </c>
      <c r="B2646" s="5">
        <v>43696</v>
      </c>
      <c r="C2646" s="5" t="s">
        <v>375</v>
      </c>
      <c r="D2646" s="5" t="s">
        <v>377</v>
      </c>
      <c r="E2646" s="6">
        <v>4</v>
      </c>
      <c r="F2646" s="3">
        <v>43.96</v>
      </c>
      <c r="G2646" s="3">
        <v>27</v>
      </c>
      <c r="H2646" s="8">
        <f t="shared" si="533"/>
        <v>6.75</v>
      </c>
      <c r="I2646" s="3">
        <v>16.96</v>
      </c>
      <c r="J2646" s="4">
        <v>0.39</v>
      </c>
      <c r="K2646" s="2" t="str">
        <f t="shared" si="534"/>
        <v>Monday</v>
      </c>
      <c r="L2646" s="5">
        <f t="shared" si="535"/>
        <v>43699</v>
      </c>
      <c r="M2646" s="2" t="str">
        <f t="shared" si="536"/>
        <v>Thursday</v>
      </c>
      <c r="N2646" s="2" t="str">
        <f t="shared" si="537"/>
        <v>Thursday</v>
      </c>
      <c r="O2646" s="12">
        <f t="shared" si="538"/>
        <v>0</v>
      </c>
      <c r="P2646" s="11" t="str">
        <f t="shared" si="539"/>
        <v>Low Cost per Unit</v>
      </c>
      <c r="Q2646" s="12">
        <f t="shared" si="540"/>
        <v>0</v>
      </c>
      <c r="R2646" s="12">
        <f t="shared" si="541"/>
        <v>1.3188</v>
      </c>
      <c r="S2646" s="12">
        <f t="shared" si="542"/>
        <v>0</v>
      </c>
      <c r="T2646" s="12">
        <f t="shared" si="543"/>
        <v>0</v>
      </c>
      <c r="U2646" s="12">
        <f t="shared" si="544"/>
        <v>0</v>
      </c>
      <c r="V2646" s="13" t="str">
        <f t="shared" ca="1" si="545"/>
        <v>Greater Than 8 Weeks Old</v>
      </c>
    </row>
    <row r="2647" spans="1:22" x14ac:dyDescent="0.35">
      <c r="A2647" s="2" t="s">
        <v>118</v>
      </c>
      <c r="B2647" s="5">
        <v>43697</v>
      </c>
      <c r="C2647" s="5" t="s">
        <v>375</v>
      </c>
      <c r="D2647" s="5" t="s">
        <v>377</v>
      </c>
      <c r="E2647" s="6">
        <v>21</v>
      </c>
      <c r="F2647" s="3">
        <v>230.79</v>
      </c>
      <c r="G2647" s="3">
        <v>141.75</v>
      </c>
      <c r="H2647" s="8">
        <f t="shared" si="533"/>
        <v>6.75</v>
      </c>
      <c r="I2647" s="3">
        <v>89.04</v>
      </c>
      <c r="J2647" s="4">
        <v>0.39</v>
      </c>
      <c r="K2647" s="2" t="str">
        <f t="shared" si="534"/>
        <v>Tuesday</v>
      </c>
      <c r="L2647" s="5">
        <f t="shared" si="535"/>
        <v>43700</v>
      </c>
      <c r="M2647" s="2" t="str">
        <f t="shared" si="536"/>
        <v>Friday</v>
      </c>
      <c r="N2647" s="2" t="str">
        <f t="shared" si="537"/>
        <v>Friday</v>
      </c>
      <c r="O2647" s="12">
        <f t="shared" si="538"/>
        <v>11.5395</v>
      </c>
      <c r="P2647" s="11" t="str">
        <f t="shared" si="539"/>
        <v>Low Cost per Unit</v>
      </c>
      <c r="Q2647" s="12">
        <f t="shared" si="540"/>
        <v>0</v>
      </c>
      <c r="R2647" s="12">
        <f t="shared" si="541"/>
        <v>6.9236999999999993</v>
      </c>
      <c r="S2647" s="12">
        <f t="shared" si="542"/>
        <v>0</v>
      </c>
      <c r="T2647" s="12">
        <f t="shared" si="543"/>
        <v>0</v>
      </c>
      <c r="U2647" s="12">
        <f t="shared" si="544"/>
        <v>0</v>
      </c>
      <c r="V2647" s="13" t="str">
        <f t="shared" ca="1" si="545"/>
        <v>Greater Than 8 Weeks Old</v>
      </c>
    </row>
    <row r="2648" spans="1:22" x14ac:dyDescent="0.35">
      <c r="A2648" s="2" t="s">
        <v>118</v>
      </c>
      <c r="B2648" s="5">
        <v>43698</v>
      </c>
      <c r="C2648" s="5" t="s">
        <v>375</v>
      </c>
      <c r="D2648" s="5" t="s">
        <v>377</v>
      </c>
      <c r="E2648" s="6">
        <v>21</v>
      </c>
      <c r="F2648" s="3">
        <v>230.79</v>
      </c>
      <c r="G2648" s="3">
        <v>141.75</v>
      </c>
      <c r="H2648" s="8">
        <f t="shared" si="533"/>
        <v>6.75</v>
      </c>
      <c r="I2648" s="3">
        <v>89.04</v>
      </c>
      <c r="J2648" s="4">
        <v>0.39</v>
      </c>
      <c r="K2648" s="2" t="str">
        <f t="shared" si="534"/>
        <v>Wednesday</v>
      </c>
      <c r="L2648" s="5">
        <f t="shared" si="535"/>
        <v>43701</v>
      </c>
      <c r="M2648" s="2" t="str">
        <f t="shared" si="536"/>
        <v>Saturday</v>
      </c>
      <c r="N2648" s="2" t="str">
        <f t="shared" si="537"/>
        <v>Saturday</v>
      </c>
      <c r="O2648" s="12">
        <f t="shared" si="538"/>
        <v>0</v>
      </c>
      <c r="P2648" s="11" t="str">
        <f t="shared" si="539"/>
        <v>Low Cost per Unit</v>
      </c>
      <c r="Q2648" s="12">
        <f t="shared" si="540"/>
        <v>0</v>
      </c>
      <c r="R2648" s="12">
        <f t="shared" si="541"/>
        <v>6.9236999999999993</v>
      </c>
      <c r="S2648" s="12">
        <f t="shared" si="542"/>
        <v>0</v>
      </c>
      <c r="T2648" s="12">
        <f t="shared" si="543"/>
        <v>0</v>
      </c>
      <c r="U2648" s="12">
        <f t="shared" si="544"/>
        <v>0</v>
      </c>
      <c r="V2648" s="13" t="str">
        <f t="shared" ca="1" si="545"/>
        <v>Greater Than 8 Weeks Old</v>
      </c>
    </row>
    <row r="2649" spans="1:22" x14ac:dyDescent="0.35">
      <c r="A2649" s="2" t="s">
        <v>118</v>
      </c>
      <c r="B2649" s="5">
        <v>43699</v>
      </c>
      <c r="C2649" s="5" t="s">
        <v>375</v>
      </c>
      <c r="D2649" s="5" t="s">
        <v>377</v>
      </c>
      <c r="E2649" s="6">
        <v>12</v>
      </c>
      <c r="F2649" s="3">
        <v>120.89</v>
      </c>
      <c r="G2649" s="3">
        <v>81</v>
      </c>
      <c r="H2649" s="8">
        <f t="shared" si="533"/>
        <v>6.75</v>
      </c>
      <c r="I2649" s="3">
        <v>39.89</v>
      </c>
      <c r="J2649" s="4">
        <v>0.33</v>
      </c>
      <c r="K2649" s="2" t="str">
        <f t="shared" si="534"/>
        <v>Thursday</v>
      </c>
      <c r="L2649" s="5">
        <f t="shared" si="535"/>
        <v>43702</v>
      </c>
      <c r="M2649" s="2" t="str">
        <f t="shared" si="536"/>
        <v>Sunday</v>
      </c>
      <c r="N2649" s="2" t="str">
        <f t="shared" si="537"/>
        <v>Monday</v>
      </c>
      <c r="O2649" s="12">
        <f t="shared" si="538"/>
        <v>0</v>
      </c>
      <c r="P2649" s="11" t="str">
        <f t="shared" si="539"/>
        <v>Low Cost per Unit</v>
      </c>
      <c r="Q2649" s="12">
        <f t="shared" si="540"/>
        <v>0</v>
      </c>
      <c r="R2649" s="12">
        <f t="shared" si="541"/>
        <v>3.6267</v>
      </c>
      <c r="S2649" s="12">
        <f t="shared" si="542"/>
        <v>0</v>
      </c>
      <c r="T2649" s="12">
        <f t="shared" si="543"/>
        <v>0</v>
      </c>
      <c r="U2649" s="12">
        <f t="shared" si="544"/>
        <v>0</v>
      </c>
      <c r="V2649" s="13" t="str">
        <f t="shared" ca="1" si="545"/>
        <v>Greater Than 8 Weeks Old</v>
      </c>
    </row>
    <row r="2650" spans="1:22" x14ac:dyDescent="0.35">
      <c r="A2650" s="2" t="s">
        <v>118</v>
      </c>
      <c r="B2650" s="5">
        <v>43700</v>
      </c>
      <c r="C2650" s="5" t="s">
        <v>375</v>
      </c>
      <c r="D2650" s="5" t="s">
        <v>377</v>
      </c>
      <c r="E2650" s="6">
        <v>8</v>
      </c>
      <c r="F2650" s="3">
        <v>87.92</v>
      </c>
      <c r="G2650" s="3">
        <v>54</v>
      </c>
      <c r="H2650" s="8">
        <f t="shared" si="533"/>
        <v>6.75</v>
      </c>
      <c r="I2650" s="3">
        <v>33.92</v>
      </c>
      <c r="J2650" s="4">
        <v>0.39</v>
      </c>
      <c r="K2650" s="2" t="str">
        <f t="shared" si="534"/>
        <v>Friday</v>
      </c>
      <c r="L2650" s="5">
        <f t="shared" si="535"/>
        <v>43703</v>
      </c>
      <c r="M2650" s="2" t="str">
        <f t="shared" si="536"/>
        <v>Monday</v>
      </c>
      <c r="N2650" s="2" t="str">
        <f t="shared" si="537"/>
        <v>Monday</v>
      </c>
      <c r="O2650" s="12">
        <f t="shared" si="538"/>
        <v>0</v>
      </c>
      <c r="P2650" s="11" t="str">
        <f t="shared" si="539"/>
        <v>Low Cost per Unit</v>
      </c>
      <c r="Q2650" s="12">
        <f t="shared" si="540"/>
        <v>0</v>
      </c>
      <c r="R2650" s="12">
        <f t="shared" si="541"/>
        <v>2.6375999999999999</v>
      </c>
      <c r="S2650" s="12">
        <f t="shared" si="542"/>
        <v>0</v>
      </c>
      <c r="T2650" s="12">
        <f t="shared" si="543"/>
        <v>0</v>
      </c>
      <c r="U2650" s="12">
        <f t="shared" si="544"/>
        <v>0</v>
      </c>
      <c r="V2650" s="13" t="str">
        <f t="shared" ca="1" si="545"/>
        <v>Greater Than 8 Weeks Old</v>
      </c>
    </row>
    <row r="2651" spans="1:22" x14ac:dyDescent="0.35">
      <c r="A2651" s="2" t="s">
        <v>118</v>
      </c>
      <c r="B2651" s="5">
        <v>43701</v>
      </c>
      <c r="C2651" s="5" t="s">
        <v>375</v>
      </c>
      <c r="D2651" s="5" t="s">
        <v>377</v>
      </c>
      <c r="E2651" s="6">
        <v>11</v>
      </c>
      <c r="F2651" s="3">
        <v>120.89</v>
      </c>
      <c r="G2651" s="3">
        <v>74.25</v>
      </c>
      <c r="H2651" s="8">
        <f t="shared" si="533"/>
        <v>6.75</v>
      </c>
      <c r="I2651" s="3">
        <v>46.64</v>
      </c>
      <c r="J2651" s="4">
        <v>0.39</v>
      </c>
      <c r="K2651" s="2" t="str">
        <f t="shared" si="534"/>
        <v>Saturday</v>
      </c>
      <c r="L2651" s="5">
        <f t="shared" si="535"/>
        <v>43704</v>
      </c>
      <c r="M2651" s="2" t="str">
        <f t="shared" si="536"/>
        <v>Tuesday</v>
      </c>
      <c r="N2651" s="2" t="str">
        <f t="shared" si="537"/>
        <v>Tuesday</v>
      </c>
      <c r="O2651" s="12">
        <f t="shared" si="538"/>
        <v>0</v>
      </c>
      <c r="P2651" s="11" t="str">
        <f t="shared" si="539"/>
        <v>Low Cost per Unit</v>
      </c>
      <c r="Q2651" s="12">
        <f t="shared" si="540"/>
        <v>0</v>
      </c>
      <c r="R2651" s="12">
        <f t="shared" si="541"/>
        <v>3.6267</v>
      </c>
      <c r="S2651" s="12">
        <f t="shared" si="542"/>
        <v>0</v>
      </c>
      <c r="T2651" s="12">
        <f t="shared" si="543"/>
        <v>0</v>
      </c>
      <c r="U2651" s="12">
        <f t="shared" si="544"/>
        <v>0</v>
      </c>
      <c r="V2651" s="13" t="str">
        <f t="shared" ca="1" si="545"/>
        <v>Greater Than 8 Weeks Old</v>
      </c>
    </row>
    <row r="2652" spans="1:22" x14ac:dyDescent="0.35">
      <c r="A2652" s="2" t="s">
        <v>118</v>
      </c>
      <c r="B2652" s="5">
        <v>43702</v>
      </c>
      <c r="C2652" s="5" t="s">
        <v>375</v>
      </c>
      <c r="D2652" s="5" t="s">
        <v>377</v>
      </c>
      <c r="E2652" s="6">
        <v>12</v>
      </c>
      <c r="F2652" s="3">
        <v>131.88</v>
      </c>
      <c r="G2652" s="3">
        <v>81</v>
      </c>
      <c r="H2652" s="8">
        <f t="shared" si="533"/>
        <v>6.75</v>
      </c>
      <c r="I2652" s="3">
        <v>50.88</v>
      </c>
      <c r="J2652" s="4">
        <v>0.39</v>
      </c>
      <c r="K2652" s="2" t="str">
        <f t="shared" si="534"/>
        <v>Sunday</v>
      </c>
      <c r="L2652" s="5">
        <f t="shared" si="535"/>
        <v>43705</v>
      </c>
      <c r="M2652" s="2" t="str">
        <f t="shared" si="536"/>
        <v>Wednesday</v>
      </c>
      <c r="N2652" s="2" t="str">
        <f t="shared" si="537"/>
        <v>Wednesday</v>
      </c>
      <c r="O2652" s="12">
        <f t="shared" si="538"/>
        <v>0</v>
      </c>
      <c r="P2652" s="11" t="str">
        <f t="shared" si="539"/>
        <v>Low Cost per Unit</v>
      </c>
      <c r="Q2652" s="12">
        <f t="shared" si="540"/>
        <v>0</v>
      </c>
      <c r="R2652" s="12">
        <f t="shared" si="541"/>
        <v>3.9563999999999999</v>
      </c>
      <c r="S2652" s="12">
        <f t="shared" si="542"/>
        <v>0</v>
      </c>
      <c r="T2652" s="12">
        <f t="shared" si="543"/>
        <v>0</v>
      </c>
      <c r="U2652" s="12">
        <f t="shared" si="544"/>
        <v>0</v>
      </c>
      <c r="V2652" s="13" t="str">
        <f t="shared" ca="1" si="545"/>
        <v>Greater Than 8 Weeks Old</v>
      </c>
    </row>
    <row r="2653" spans="1:22" x14ac:dyDescent="0.35">
      <c r="A2653" s="2" t="s">
        <v>118</v>
      </c>
      <c r="B2653" s="5">
        <v>43703</v>
      </c>
      <c r="C2653" s="5" t="s">
        <v>375</v>
      </c>
      <c r="D2653" s="5" t="s">
        <v>377</v>
      </c>
      <c r="E2653" s="6">
        <v>9</v>
      </c>
      <c r="F2653" s="3">
        <v>98.91</v>
      </c>
      <c r="G2653" s="3">
        <v>60.75</v>
      </c>
      <c r="H2653" s="8">
        <f t="shared" si="533"/>
        <v>6.75</v>
      </c>
      <c r="I2653" s="3">
        <v>38.159999999999997</v>
      </c>
      <c r="J2653" s="4">
        <v>0.39</v>
      </c>
      <c r="K2653" s="2" t="str">
        <f t="shared" si="534"/>
        <v>Monday</v>
      </c>
      <c r="L2653" s="5">
        <f t="shared" si="535"/>
        <v>43706</v>
      </c>
      <c r="M2653" s="2" t="str">
        <f t="shared" si="536"/>
        <v>Thursday</v>
      </c>
      <c r="N2653" s="2" t="str">
        <f t="shared" si="537"/>
        <v>Thursday</v>
      </c>
      <c r="O2653" s="12">
        <f t="shared" si="538"/>
        <v>0</v>
      </c>
      <c r="P2653" s="11" t="str">
        <f t="shared" si="539"/>
        <v>Low Cost per Unit</v>
      </c>
      <c r="Q2653" s="12">
        <f t="shared" si="540"/>
        <v>0</v>
      </c>
      <c r="R2653" s="12">
        <f t="shared" si="541"/>
        <v>2.9672999999999998</v>
      </c>
      <c r="S2653" s="12">
        <f t="shared" si="542"/>
        <v>0</v>
      </c>
      <c r="T2653" s="12">
        <f t="shared" si="543"/>
        <v>0</v>
      </c>
      <c r="U2653" s="12">
        <f t="shared" si="544"/>
        <v>0</v>
      </c>
      <c r="V2653" s="13" t="str">
        <f t="shared" ca="1" si="545"/>
        <v>Greater Than 8 Weeks Old</v>
      </c>
    </row>
    <row r="2654" spans="1:22" x14ac:dyDescent="0.35">
      <c r="A2654" s="2" t="s">
        <v>118</v>
      </c>
      <c r="B2654" s="5">
        <v>43704</v>
      </c>
      <c r="C2654" s="5" t="s">
        <v>375</v>
      </c>
      <c r="D2654" s="5" t="s">
        <v>377</v>
      </c>
      <c r="E2654" s="6">
        <v>7</v>
      </c>
      <c r="F2654" s="3">
        <v>76.930000000000007</v>
      </c>
      <c r="G2654" s="3">
        <v>47.25</v>
      </c>
      <c r="H2654" s="8">
        <f t="shared" si="533"/>
        <v>6.75</v>
      </c>
      <c r="I2654" s="3">
        <v>29.68</v>
      </c>
      <c r="J2654" s="4">
        <v>0.39</v>
      </c>
      <c r="K2654" s="2" t="str">
        <f t="shared" si="534"/>
        <v>Tuesday</v>
      </c>
      <c r="L2654" s="5">
        <f t="shared" si="535"/>
        <v>43707</v>
      </c>
      <c r="M2654" s="2" t="str">
        <f t="shared" si="536"/>
        <v>Friday</v>
      </c>
      <c r="N2654" s="2" t="str">
        <f t="shared" si="537"/>
        <v>Friday</v>
      </c>
      <c r="O2654" s="12">
        <f t="shared" si="538"/>
        <v>3.8465000000000007</v>
      </c>
      <c r="P2654" s="11" t="str">
        <f t="shared" si="539"/>
        <v>Low Cost per Unit</v>
      </c>
      <c r="Q2654" s="12">
        <f t="shared" si="540"/>
        <v>0</v>
      </c>
      <c r="R2654" s="12">
        <f t="shared" si="541"/>
        <v>2.3079000000000001</v>
      </c>
      <c r="S2654" s="12">
        <f t="shared" si="542"/>
        <v>0</v>
      </c>
      <c r="T2654" s="12">
        <f t="shared" si="543"/>
        <v>0</v>
      </c>
      <c r="U2654" s="12">
        <f t="shared" si="544"/>
        <v>0</v>
      </c>
      <c r="V2654" s="13" t="str">
        <f t="shared" ca="1" si="545"/>
        <v>Greater Than 8 Weeks Old</v>
      </c>
    </row>
    <row r="2655" spans="1:22" x14ac:dyDescent="0.35">
      <c r="A2655" s="2" t="s">
        <v>118</v>
      </c>
      <c r="B2655" s="5">
        <v>43705</v>
      </c>
      <c r="C2655" s="5" t="s">
        <v>375</v>
      </c>
      <c r="D2655" s="5" t="s">
        <v>377</v>
      </c>
      <c r="E2655" s="6">
        <v>16</v>
      </c>
      <c r="F2655" s="3">
        <v>175.84</v>
      </c>
      <c r="G2655" s="3">
        <v>108</v>
      </c>
      <c r="H2655" s="8">
        <f t="shared" si="533"/>
        <v>6.75</v>
      </c>
      <c r="I2655" s="3">
        <v>67.84</v>
      </c>
      <c r="J2655" s="4">
        <v>0.39</v>
      </c>
      <c r="K2655" s="2" t="str">
        <f t="shared" si="534"/>
        <v>Wednesday</v>
      </c>
      <c r="L2655" s="5">
        <f t="shared" si="535"/>
        <v>43708</v>
      </c>
      <c r="M2655" s="2" t="str">
        <f t="shared" si="536"/>
        <v>Saturday</v>
      </c>
      <c r="N2655" s="2" t="str">
        <f t="shared" si="537"/>
        <v>Saturday</v>
      </c>
      <c r="O2655" s="12">
        <f t="shared" si="538"/>
        <v>0</v>
      </c>
      <c r="P2655" s="11" t="str">
        <f t="shared" si="539"/>
        <v>Low Cost per Unit</v>
      </c>
      <c r="Q2655" s="12">
        <f t="shared" si="540"/>
        <v>0</v>
      </c>
      <c r="R2655" s="12">
        <f t="shared" si="541"/>
        <v>5.2751999999999999</v>
      </c>
      <c r="S2655" s="12">
        <f t="shared" si="542"/>
        <v>0</v>
      </c>
      <c r="T2655" s="12">
        <f t="shared" si="543"/>
        <v>0</v>
      </c>
      <c r="U2655" s="12">
        <f t="shared" si="544"/>
        <v>0</v>
      </c>
      <c r="V2655" s="13" t="str">
        <f t="shared" ca="1" si="545"/>
        <v>Greater Than 8 Weeks Old</v>
      </c>
    </row>
    <row r="2656" spans="1:22" x14ac:dyDescent="0.35">
      <c r="A2656" s="2" t="s">
        <v>118</v>
      </c>
      <c r="B2656" s="5">
        <v>43706</v>
      </c>
      <c r="C2656" s="5" t="s">
        <v>375</v>
      </c>
      <c r="D2656" s="5" t="s">
        <v>377</v>
      </c>
      <c r="E2656" s="6">
        <v>7</v>
      </c>
      <c r="F2656" s="3">
        <v>88.94</v>
      </c>
      <c r="G2656" s="3">
        <v>47.25</v>
      </c>
      <c r="H2656" s="8">
        <f t="shared" si="533"/>
        <v>6.75</v>
      </c>
      <c r="I2656" s="3">
        <v>41.69</v>
      </c>
      <c r="J2656" s="4">
        <v>0.47</v>
      </c>
      <c r="K2656" s="2" t="str">
        <f t="shared" si="534"/>
        <v>Thursday</v>
      </c>
      <c r="L2656" s="5">
        <f t="shared" si="535"/>
        <v>43709</v>
      </c>
      <c r="M2656" s="2" t="str">
        <f t="shared" si="536"/>
        <v>Sunday</v>
      </c>
      <c r="N2656" s="2" t="str">
        <f t="shared" si="537"/>
        <v>Monday</v>
      </c>
      <c r="O2656" s="12">
        <f t="shared" si="538"/>
        <v>0</v>
      </c>
      <c r="P2656" s="11" t="str">
        <f t="shared" si="539"/>
        <v>Low Cost per Unit</v>
      </c>
      <c r="Q2656" s="12">
        <f t="shared" si="540"/>
        <v>0</v>
      </c>
      <c r="R2656" s="12">
        <f t="shared" si="541"/>
        <v>2.6681999999999997</v>
      </c>
      <c r="S2656" s="12">
        <f t="shared" si="542"/>
        <v>0</v>
      </c>
      <c r="T2656" s="12">
        <f t="shared" si="543"/>
        <v>0</v>
      </c>
      <c r="U2656" s="12">
        <f t="shared" si="544"/>
        <v>0</v>
      </c>
      <c r="V2656" s="13" t="str">
        <f t="shared" ca="1" si="545"/>
        <v>Greater Than 8 Weeks Old</v>
      </c>
    </row>
    <row r="2657" spans="1:22" x14ac:dyDescent="0.35">
      <c r="A2657" s="2" t="s">
        <v>118</v>
      </c>
      <c r="B2657" s="5">
        <v>43707</v>
      </c>
      <c r="C2657" s="5" t="s">
        <v>375</v>
      </c>
      <c r="D2657" s="5" t="s">
        <v>377</v>
      </c>
      <c r="E2657" s="6">
        <v>2</v>
      </c>
      <c r="F2657" s="3">
        <v>21.98</v>
      </c>
      <c r="G2657" s="3">
        <v>13.5</v>
      </c>
      <c r="H2657" s="8">
        <f t="shared" si="533"/>
        <v>6.75</v>
      </c>
      <c r="I2657" s="3">
        <v>8.48</v>
      </c>
      <c r="J2657" s="4">
        <v>0.39</v>
      </c>
      <c r="K2657" s="2" t="str">
        <f t="shared" si="534"/>
        <v>Friday</v>
      </c>
      <c r="L2657" s="5">
        <f t="shared" si="535"/>
        <v>43710</v>
      </c>
      <c r="M2657" s="2" t="str">
        <f t="shared" si="536"/>
        <v>Monday</v>
      </c>
      <c r="N2657" s="2" t="str">
        <f t="shared" si="537"/>
        <v>Monday</v>
      </c>
      <c r="O2657" s="12">
        <f t="shared" si="538"/>
        <v>0</v>
      </c>
      <c r="P2657" s="11" t="str">
        <f t="shared" si="539"/>
        <v>Low Cost per Unit</v>
      </c>
      <c r="Q2657" s="12">
        <f t="shared" si="540"/>
        <v>0</v>
      </c>
      <c r="R2657" s="12">
        <f t="shared" si="541"/>
        <v>0.65939999999999999</v>
      </c>
      <c r="S2657" s="12">
        <f t="shared" si="542"/>
        <v>0</v>
      </c>
      <c r="T2657" s="12">
        <f t="shared" si="543"/>
        <v>0</v>
      </c>
      <c r="U2657" s="12">
        <f t="shared" si="544"/>
        <v>0</v>
      </c>
      <c r="V2657" s="13" t="str">
        <f t="shared" ca="1" si="545"/>
        <v>Greater Than 8 Weeks Old</v>
      </c>
    </row>
    <row r="2658" spans="1:22" x14ac:dyDescent="0.35">
      <c r="A2658" s="2" t="s">
        <v>118</v>
      </c>
      <c r="B2658" s="5">
        <v>43708</v>
      </c>
      <c r="C2658" s="5" t="s">
        <v>375</v>
      </c>
      <c r="D2658" s="5" t="s">
        <v>377</v>
      </c>
      <c r="E2658" s="6">
        <v>1</v>
      </c>
      <c r="F2658" s="3">
        <v>10.99</v>
      </c>
      <c r="G2658" s="3">
        <v>6.75</v>
      </c>
      <c r="H2658" s="8">
        <f t="shared" si="533"/>
        <v>6.75</v>
      </c>
      <c r="I2658" s="3">
        <v>4.24</v>
      </c>
      <c r="J2658" s="4">
        <v>0.39</v>
      </c>
      <c r="K2658" s="2" t="str">
        <f t="shared" si="534"/>
        <v>Saturday</v>
      </c>
      <c r="L2658" s="5">
        <f t="shared" si="535"/>
        <v>43711</v>
      </c>
      <c r="M2658" s="2" t="str">
        <f t="shared" si="536"/>
        <v>Tuesday</v>
      </c>
      <c r="N2658" s="2" t="str">
        <f t="shared" si="537"/>
        <v>Tuesday</v>
      </c>
      <c r="O2658" s="12">
        <f t="shared" si="538"/>
        <v>0</v>
      </c>
      <c r="P2658" s="11" t="str">
        <f t="shared" si="539"/>
        <v>Low Cost per Unit</v>
      </c>
      <c r="Q2658" s="12">
        <f t="shared" si="540"/>
        <v>0</v>
      </c>
      <c r="R2658" s="12">
        <f t="shared" si="541"/>
        <v>0</v>
      </c>
      <c r="S2658" s="12">
        <f t="shared" si="542"/>
        <v>0</v>
      </c>
      <c r="T2658" s="12">
        <f t="shared" si="543"/>
        <v>0</v>
      </c>
      <c r="U2658" s="12">
        <f t="shared" si="544"/>
        <v>0</v>
      </c>
      <c r="V2658" s="13" t="str">
        <f t="shared" ca="1" si="545"/>
        <v>Greater Than 8 Weeks Old</v>
      </c>
    </row>
    <row r="2659" spans="1:22" x14ac:dyDescent="0.35">
      <c r="A2659" s="2" t="s">
        <v>68</v>
      </c>
      <c r="B2659" s="5">
        <v>43678</v>
      </c>
      <c r="C2659" s="5" t="s">
        <v>375</v>
      </c>
      <c r="D2659" s="5" t="s">
        <v>377</v>
      </c>
      <c r="E2659" s="6">
        <v>1</v>
      </c>
      <c r="F2659" s="3">
        <v>18</v>
      </c>
      <c r="G2659" s="3">
        <v>2.37</v>
      </c>
      <c r="H2659" s="8">
        <f t="shared" si="533"/>
        <v>2.37</v>
      </c>
      <c r="I2659" s="3">
        <v>15.63</v>
      </c>
      <c r="J2659" s="4">
        <v>0.87</v>
      </c>
      <c r="K2659" s="2" t="str">
        <f t="shared" si="534"/>
        <v>Thursday</v>
      </c>
      <c r="L2659" s="5">
        <f t="shared" si="535"/>
        <v>43681</v>
      </c>
      <c r="M2659" s="2" t="str">
        <f t="shared" si="536"/>
        <v>Sunday</v>
      </c>
      <c r="N2659" s="2" t="str">
        <f t="shared" si="537"/>
        <v>Monday</v>
      </c>
      <c r="O2659" s="12">
        <f t="shared" si="538"/>
        <v>0</v>
      </c>
      <c r="P2659" s="11" t="str">
        <f t="shared" si="539"/>
        <v>Low Cost per Unit</v>
      </c>
      <c r="Q2659" s="12">
        <f t="shared" si="540"/>
        <v>0</v>
      </c>
      <c r="R2659" s="12">
        <f t="shared" si="541"/>
        <v>0</v>
      </c>
      <c r="S2659" s="12">
        <f t="shared" si="542"/>
        <v>0</v>
      </c>
      <c r="T2659" s="12">
        <f t="shared" si="543"/>
        <v>0</v>
      </c>
      <c r="U2659" s="12">
        <f t="shared" si="544"/>
        <v>0</v>
      </c>
      <c r="V2659" s="13" t="str">
        <f t="shared" ca="1" si="545"/>
        <v>Greater Than 8 Weeks Old</v>
      </c>
    </row>
    <row r="2660" spans="1:22" x14ac:dyDescent="0.35">
      <c r="A2660" s="2" t="s">
        <v>68</v>
      </c>
      <c r="B2660" s="5">
        <v>43679</v>
      </c>
      <c r="C2660" s="5" t="s">
        <v>375</v>
      </c>
      <c r="D2660" s="5" t="s">
        <v>377</v>
      </c>
      <c r="E2660" s="6">
        <v>2</v>
      </c>
      <c r="F2660" s="3">
        <v>36</v>
      </c>
      <c r="G2660" s="3">
        <v>4.74</v>
      </c>
      <c r="H2660" s="8">
        <f t="shared" si="533"/>
        <v>2.37</v>
      </c>
      <c r="I2660" s="3">
        <v>31.26</v>
      </c>
      <c r="J2660" s="4">
        <v>0.87</v>
      </c>
      <c r="K2660" s="2" t="str">
        <f t="shared" si="534"/>
        <v>Friday</v>
      </c>
      <c r="L2660" s="5">
        <f t="shared" si="535"/>
        <v>43682</v>
      </c>
      <c r="M2660" s="2" t="str">
        <f t="shared" si="536"/>
        <v>Monday</v>
      </c>
      <c r="N2660" s="2" t="str">
        <f t="shared" si="537"/>
        <v>Monday</v>
      </c>
      <c r="O2660" s="12">
        <f t="shared" si="538"/>
        <v>0</v>
      </c>
      <c r="P2660" s="11" t="str">
        <f t="shared" si="539"/>
        <v>Low Cost per Unit</v>
      </c>
      <c r="Q2660" s="12">
        <f t="shared" si="540"/>
        <v>0</v>
      </c>
      <c r="R2660" s="12">
        <f t="shared" si="541"/>
        <v>1.08</v>
      </c>
      <c r="S2660" s="12">
        <f t="shared" si="542"/>
        <v>0</v>
      </c>
      <c r="T2660" s="12">
        <f t="shared" si="543"/>
        <v>0</v>
      </c>
      <c r="U2660" s="12">
        <f t="shared" si="544"/>
        <v>0</v>
      </c>
      <c r="V2660" s="13" t="str">
        <f t="shared" ca="1" si="545"/>
        <v>Greater Than 8 Weeks Old</v>
      </c>
    </row>
    <row r="2661" spans="1:22" x14ac:dyDescent="0.35">
      <c r="A2661" s="2" t="s">
        <v>68</v>
      </c>
      <c r="B2661" s="5">
        <v>43680</v>
      </c>
      <c r="C2661" s="5" t="s">
        <v>375</v>
      </c>
      <c r="D2661" s="5" t="s">
        <v>377</v>
      </c>
      <c r="E2661" s="6">
        <v>5</v>
      </c>
      <c r="F2661" s="3">
        <v>90</v>
      </c>
      <c r="G2661" s="3">
        <v>11.85</v>
      </c>
      <c r="H2661" s="8">
        <f t="shared" si="533"/>
        <v>2.37</v>
      </c>
      <c r="I2661" s="3">
        <v>78.150000000000006</v>
      </c>
      <c r="J2661" s="4">
        <v>0.87</v>
      </c>
      <c r="K2661" s="2" t="str">
        <f t="shared" si="534"/>
        <v>Saturday</v>
      </c>
      <c r="L2661" s="5">
        <f t="shared" si="535"/>
        <v>43683</v>
      </c>
      <c r="M2661" s="2" t="str">
        <f t="shared" si="536"/>
        <v>Tuesday</v>
      </c>
      <c r="N2661" s="2" t="str">
        <f t="shared" si="537"/>
        <v>Tuesday</v>
      </c>
      <c r="O2661" s="12">
        <f t="shared" si="538"/>
        <v>0</v>
      </c>
      <c r="P2661" s="11" t="str">
        <f t="shared" si="539"/>
        <v>Low Cost per Unit</v>
      </c>
      <c r="Q2661" s="12">
        <f t="shared" si="540"/>
        <v>0</v>
      </c>
      <c r="R2661" s="12">
        <f t="shared" si="541"/>
        <v>2.6999999999999997</v>
      </c>
      <c r="S2661" s="12">
        <f t="shared" si="542"/>
        <v>0</v>
      </c>
      <c r="T2661" s="12">
        <f t="shared" si="543"/>
        <v>0</v>
      </c>
      <c r="U2661" s="12">
        <f t="shared" si="544"/>
        <v>0</v>
      </c>
      <c r="V2661" s="13" t="str">
        <f t="shared" ca="1" si="545"/>
        <v>Greater Than 8 Weeks Old</v>
      </c>
    </row>
    <row r="2662" spans="1:22" x14ac:dyDescent="0.35">
      <c r="A2662" s="2" t="s">
        <v>68</v>
      </c>
      <c r="B2662" s="5">
        <v>43681</v>
      </c>
      <c r="C2662" s="5" t="s">
        <v>375</v>
      </c>
      <c r="D2662" s="5" t="s">
        <v>377</v>
      </c>
      <c r="E2662" s="6">
        <v>3</v>
      </c>
      <c r="F2662" s="3">
        <v>36</v>
      </c>
      <c r="G2662" s="3">
        <v>7.11</v>
      </c>
      <c r="H2662" s="8">
        <f t="shared" si="533"/>
        <v>2.37</v>
      </c>
      <c r="I2662" s="3">
        <v>28.89</v>
      </c>
      <c r="J2662" s="4">
        <v>0.8</v>
      </c>
      <c r="K2662" s="2" t="str">
        <f t="shared" si="534"/>
        <v>Sunday</v>
      </c>
      <c r="L2662" s="5">
        <f t="shared" si="535"/>
        <v>43684</v>
      </c>
      <c r="M2662" s="2" t="str">
        <f t="shared" si="536"/>
        <v>Wednesday</v>
      </c>
      <c r="N2662" s="2" t="str">
        <f t="shared" si="537"/>
        <v>Wednesday</v>
      </c>
      <c r="O2662" s="12">
        <f t="shared" si="538"/>
        <v>0</v>
      </c>
      <c r="P2662" s="11" t="str">
        <f t="shared" si="539"/>
        <v>Low Cost per Unit</v>
      </c>
      <c r="Q2662" s="12">
        <f t="shared" si="540"/>
        <v>0</v>
      </c>
      <c r="R2662" s="12">
        <f t="shared" si="541"/>
        <v>1.08</v>
      </c>
      <c r="S2662" s="12">
        <f t="shared" si="542"/>
        <v>0</v>
      </c>
      <c r="T2662" s="12">
        <f t="shared" si="543"/>
        <v>0</v>
      </c>
      <c r="U2662" s="12">
        <f t="shared" si="544"/>
        <v>0</v>
      </c>
      <c r="V2662" s="13" t="str">
        <f t="shared" ca="1" si="545"/>
        <v>Greater Than 8 Weeks Old</v>
      </c>
    </row>
    <row r="2663" spans="1:22" x14ac:dyDescent="0.35">
      <c r="A2663" s="2" t="s">
        <v>68</v>
      </c>
      <c r="B2663" s="5">
        <v>43682</v>
      </c>
      <c r="C2663" s="5" t="s">
        <v>375</v>
      </c>
      <c r="D2663" s="5" t="s">
        <v>377</v>
      </c>
      <c r="E2663" s="6">
        <v>4</v>
      </c>
      <c r="F2663" s="3">
        <v>72</v>
      </c>
      <c r="G2663" s="3">
        <v>9.48</v>
      </c>
      <c r="H2663" s="8">
        <f t="shared" si="533"/>
        <v>2.37</v>
      </c>
      <c r="I2663" s="3">
        <v>62.52</v>
      </c>
      <c r="J2663" s="4">
        <v>0.87</v>
      </c>
      <c r="K2663" s="2" t="str">
        <f t="shared" si="534"/>
        <v>Monday</v>
      </c>
      <c r="L2663" s="5">
        <f t="shared" si="535"/>
        <v>43685</v>
      </c>
      <c r="M2663" s="2" t="str">
        <f t="shared" si="536"/>
        <v>Thursday</v>
      </c>
      <c r="N2663" s="2" t="str">
        <f t="shared" si="537"/>
        <v>Thursday</v>
      </c>
      <c r="O2663" s="12">
        <f t="shared" si="538"/>
        <v>0</v>
      </c>
      <c r="P2663" s="11" t="str">
        <f t="shared" si="539"/>
        <v>Low Cost per Unit</v>
      </c>
      <c r="Q2663" s="12">
        <f t="shared" si="540"/>
        <v>0</v>
      </c>
      <c r="R2663" s="12">
        <f t="shared" si="541"/>
        <v>2.16</v>
      </c>
      <c r="S2663" s="12">
        <f t="shared" si="542"/>
        <v>0</v>
      </c>
      <c r="T2663" s="12">
        <f t="shared" si="543"/>
        <v>0</v>
      </c>
      <c r="U2663" s="12">
        <f t="shared" si="544"/>
        <v>0</v>
      </c>
      <c r="V2663" s="13" t="str">
        <f t="shared" ca="1" si="545"/>
        <v>Greater Than 8 Weeks Old</v>
      </c>
    </row>
    <row r="2664" spans="1:22" x14ac:dyDescent="0.35">
      <c r="A2664" s="2" t="s">
        <v>68</v>
      </c>
      <c r="B2664" s="5">
        <v>43683</v>
      </c>
      <c r="C2664" s="5" t="s">
        <v>375</v>
      </c>
      <c r="D2664" s="5" t="s">
        <v>377</v>
      </c>
      <c r="E2664" s="6">
        <v>2</v>
      </c>
      <c r="F2664" s="3">
        <v>18</v>
      </c>
      <c r="G2664" s="3">
        <v>4.74</v>
      </c>
      <c r="H2664" s="8">
        <f t="shared" si="533"/>
        <v>2.37</v>
      </c>
      <c r="I2664" s="3">
        <v>13.26</v>
      </c>
      <c r="J2664" s="4">
        <v>0.74</v>
      </c>
      <c r="K2664" s="2" t="str">
        <f t="shared" si="534"/>
        <v>Tuesday</v>
      </c>
      <c r="L2664" s="5">
        <f t="shared" si="535"/>
        <v>43686</v>
      </c>
      <c r="M2664" s="2" t="str">
        <f t="shared" si="536"/>
        <v>Friday</v>
      </c>
      <c r="N2664" s="2" t="str">
        <f t="shared" si="537"/>
        <v>Friday</v>
      </c>
      <c r="O2664" s="12">
        <f t="shared" si="538"/>
        <v>0.9</v>
      </c>
      <c r="P2664" s="11" t="str">
        <f t="shared" si="539"/>
        <v>Low Cost per Unit</v>
      </c>
      <c r="Q2664" s="12">
        <f t="shared" si="540"/>
        <v>0</v>
      </c>
      <c r="R2664" s="12">
        <f t="shared" si="541"/>
        <v>0.54</v>
      </c>
      <c r="S2664" s="12">
        <f t="shared" si="542"/>
        <v>0</v>
      </c>
      <c r="T2664" s="12">
        <f t="shared" si="543"/>
        <v>0</v>
      </c>
      <c r="U2664" s="12">
        <f t="shared" si="544"/>
        <v>0</v>
      </c>
      <c r="V2664" s="13" t="str">
        <f t="shared" ca="1" si="545"/>
        <v>Greater Than 8 Weeks Old</v>
      </c>
    </row>
    <row r="2665" spans="1:22" x14ac:dyDescent="0.35">
      <c r="A2665" s="2" t="s">
        <v>68</v>
      </c>
      <c r="B2665" s="5">
        <v>43684</v>
      </c>
      <c r="C2665" s="5" t="s">
        <v>375</v>
      </c>
      <c r="D2665" s="5" t="s">
        <v>377</v>
      </c>
      <c r="E2665" s="6">
        <v>14</v>
      </c>
      <c r="F2665" s="3">
        <v>125.86</v>
      </c>
      <c r="G2665" s="3">
        <v>33.18</v>
      </c>
      <c r="H2665" s="8">
        <f t="shared" si="533"/>
        <v>2.37</v>
      </c>
      <c r="I2665" s="3">
        <v>92.68</v>
      </c>
      <c r="J2665" s="4">
        <v>0.74</v>
      </c>
      <c r="K2665" s="2" t="str">
        <f t="shared" si="534"/>
        <v>Wednesday</v>
      </c>
      <c r="L2665" s="5">
        <f t="shared" si="535"/>
        <v>43687</v>
      </c>
      <c r="M2665" s="2" t="str">
        <f t="shared" si="536"/>
        <v>Saturday</v>
      </c>
      <c r="N2665" s="2" t="str">
        <f t="shared" si="537"/>
        <v>Saturday</v>
      </c>
      <c r="O2665" s="12">
        <f t="shared" si="538"/>
        <v>0</v>
      </c>
      <c r="P2665" s="11" t="str">
        <f t="shared" si="539"/>
        <v>Low Cost per Unit</v>
      </c>
      <c r="Q2665" s="12">
        <f t="shared" si="540"/>
        <v>0</v>
      </c>
      <c r="R2665" s="12">
        <f t="shared" si="541"/>
        <v>3.7757999999999998</v>
      </c>
      <c r="S2665" s="12">
        <f t="shared" si="542"/>
        <v>0</v>
      </c>
      <c r="T2665" s="12">
        <f t="shared" si="543"/>
        <v>0</v>
      </c>
      <c r="U2665" s="12">
        <f t="shared" si="544"/>
        <v>0</v>
      </c>
      <c r="V2665" s="13" t="str">
        <f t="shared" ca="1" si="545"/>
        <v>Greater Than 8 Weeks Old</v>
      </c>
    </row>
    <row r="2666" spans="1:22" x14ac:dyDescent="0.35">
      <c r="A2666" s="2" t="s">
        <v>68</v>
      </c>
      <c r="B2666" s="5">
        <v>43685</v>
      </c>
      <c r="C2666" s="5" t="s">
        <v>375</v>
      </c>
      <c r="D2666" s="5" t="s">
        <v>377</v>
      </c>
      <c r="E2666" s="6">
        <v>22</v>
      </c>
      <c r="F2666" s="3">
        <v>188.81</v>
      </c>
      <c r="G2666" s="3">
        <v>52.14</v>
      </c>
      <c r="H2666" s="8">
        <f t="shared" si="533"/>
        <v>2.37</v>
      </c>
      <c r="I2666" s="3">
        <v>136.66999999999999</v>
      </c>
      <c r="J2666" s="4">
        <v>0.72</v>
      </c>
      <c r="K2666" s="2" t="str">
        <f t="shared" si="534"/>
        <v>Thursday</v>
      </c>
      <c r="L2666" s="5">
        <f t="shared" si="535"/>
        <v>43688</v>
      </c>
      <c r="M2666" s="2" t="str">
        <f t="shared" si="536"/>
        <v>Sunday</v>
      </c>
      <c r="N2666" s="2" t="str">
        <f t="shared" si="537"/>
        <v>Monday</v>
      </c>
      <c r="O2666" s="12">
        <f t="shared" si="538"/>
        <v>0</v>
      </c>
      <c r="P2666" s="11" t="str">
        <f t="shared" si="539"/>
        <v>Low Cost per Unit</v>
      </c>
      <c r="Q2666" s="12">
        <f t="shared" si="540"/>
        <v>0</v>
      </c>
      <c r="R2666" s="12">
        <f t="shared" si="541"/>
        <v>5.6642999999999999</v>
      </c>
      <c r="S2666" s="12">
        <f t="shared" si="542"/>
        <v>0</v>
      </c>
      <c r="T2666" s="12">
        <f t="shared" si="543"/>
        <v>0</v>
      </c>
      <c r="U2666" s="12">
        <f t="shared" si="544"/>
        <v>0</v>
      </c>
      <c r="V2666" s="13" t="str">
        <f t="shared" ca="1" si="545"/>
        <v>Greater Than 8 Weeks Old</v>
      </c>
    </row>
    <row r="2667" spans="1:22" x14ac:dyDescent="0.35">
      <c r="A2667" s="2" t="s">
        <v>68</v>
      </c>
      <c r="B2667" s="5">
        <v>43686</v>
      </c>
      <c r="C2667" s="5" t="s">
        <v>375</v>
      </c>
      <c r="D2667" s="5" t="s">
        <v>377</v>
      </c>
      <c r="E2667" s="6">
        <v>11</v>
      </c>
      <c r="F2667" s="3">
        <v>89.9</v>
      </c>
      <c r="G2667" s="3">
        <v>26.07</v>
      </c>
      <c r="H2667" s="8">
        <f t="shared" si="533"/>
        <v>2.37</v>
      </c>
      <c r="I2667" s="3">
        <v>63.83</v>
      </c>
      <c r="J2667" s="4">
        <v>0.71</v>
      </c>
      <c r="K2667" s="2" t="str">
        <f t="shared" si="534"/>
        <v>Friday</v>
      </c>
      <c r="L2667" s="5">
        <f t="shared" si="535"/>
        <v>43689</v>
      </c>
      <c r="M2667" s="2" t="str">
        <f t="shared" si="536"/>
        <v>Monday</v>
      </c>
      <c r="N2667" s="2" t="str">
        <f t="shared" si="537"/>
        <v>Monday</v>
      </c>
      <c r="O2667" s="12">
        <f t="shared" si="538"/>
        <v>0</v>
      </c>
      <c r="P2667" s="11" t="str">
        <f t="shared" si="539"/>
        <v>Low Cost per Unit</v>
      </c>
      <c r="Q2667" s="12">
        <f t="shared" si="540"/>
        <v>0</v>
      </c>
      <c r="R2667" s="12">
        <f t="shared" si="541"/>
        <v>2.6970000000000001</v>
      </c>
      <c r="S2667" s="12">
        <f t="shared" si="542"/>
        <v>0</v>
      </c>
      <c r="T2667" s="12">
        <f t="shared" si="543"/>
        <v>0</v>
      </c>
      <c r="U2667" s="12">
        <f t="shared" si="544"/>
        <v>0</v>
      </c>
      <c r="V2667" s="13" t="str">
        <f t="shared" ca="1" si="545"/>
        <v>Greater Than 8 Weeks Old</v>
      </c>
    </row>
    <row r="2668" spans="1:22" x14ac:dyDescent="0.35">
      <c r="A2668" s="2" t="s">
        <v>68</v>
      </c>
      <c r="B2668" s="5">
        <v>43687</v>
      </c>
      <c r="C2668" s="5" t="s">
        <v>375</v>
      </c>
      <c r="D2668" s="5" t="s">
        <v>377</v>
      </c>
      <c r="E2668" s="6">
        <v>17</v>
      </c>
      <c r="F2668" s="3">
        <v>152.83000000000001</v>
      </c>
      <c r="G2668" s="3">
        <v>40.29</v>
      </c>
      <c r="H2668" s="8">
        <f t="shared" si="533"/>
        <v>2.37</v>
      </c>
      <c r="I2668" s="3">
        <v>112.54</v>
      </c>
      <c r="J2668" s="4">
        <v>0.74</v>
      </c>
      <c r="K2668" s="2" t="str">
        <f t="shared" si="534"/>
        <v>Saturday</v>
      </c>
      <c r="L2668" s="5">
        <f t="shared" si="535"/>
        <v>43690</v>
      </c>
      <c r="M2668" s="2" t="str">
        <f t="shared" si="536"/>
        <v>Tuesday</v>
      </c>
      <c r="N2668" s="2" t="str">
        <f t="shared" si="537"/>
        <v>Tuesday</v>
      </c>
      <c r="O2668" s="12">
        <f t="shared" si="538"/>
        <v>0</v>
      </c>
      <c r="P2668" s="11" t="str">
        <f t="shared" si="539"/>
        <v>Low Cost per Unit</v>
      </c>
      <c r="Q2668" s="12">
        <f t="shared" si="540"/>
        <v>0</v>
      </c>
      <c r="R2668" s="12">
        <f t="shared" si="541"/>
        <v>4.5849000000000002</v>
      </c>
      <c r="S2668" s="12">
        <f t="shared" si="542"/>
        <v>0</v>
      </c>
      <c r="T2668" s="12">
        <f t="shared" si="543"/>
        <v>0</v>
      </c>
      <c r="U2668" s="12">
        <f t="shared" si="544"/>
        <v>0</v>
      </c>
      <c r="V2668" s="13" t="str">
        <f t="shared" ca="1" si="545"/>
        <v>Greater Than 8 Weeks Old</v>
      </c>
    </row>
    <row r="2669" spans="1:22" x14ac:dyDescent="0.35">
      <c r="A2669" s="2" t="s">
        <v>68</v>
      </c>
      <c r="B2669" s="5">
        <v>43688</v>
      </c>
      <c r="C2669" s="5" t="s">
        <v>375</v>
      </c>
      <c r="D2669" s="5" t="s">
        <v>377</v>
      </c>
      <c r="E2669" s="6">
        <v>19</v>
      </c>
      <c r="F2669" s="3">
        <v>170.81</v>
      </c>
      <c r="G2669" s="3">
        <v>45.03</v>
      </c>
      <c r="H2669" s="8">
        <f t="shared" si="533"/>
        <v>2.37</v>
      </c>
      <c r="I2669" s="3">
        <v>125.78</v>
      </c>
      <c r="J2669" s="4">
        <v>0.74</v>
      </c>
      <c r="K2669" s="2" t="str">
        <f t="shared" si="534"/>
        <v>Sunday</v>
      </c>
      <c r="L2669" s="5">
        <f t="shared" si="535"/>
        <v>43691</v>
      </c>
      <c r="M2669" s="2" t="str">
        <f t="shared" si="536"/>
        <v>Wednesday</v>
      </c>
      <c r="N2669" s="2" t="str">
        <f t="shared" si="537"/>
        <v>Wednesday</v>
      </c>
      <c r="O2669" s="12">
        <f t="shared" si="538"/>
        <v>0</v>
      </c>
      <c r="P2669" s="11" t="str">
        <f t="shared" si="539"/>
        <v>Low Cost per Unit</v>
      </c>
      <c r="Q2669" s="12">
        <f t="shared" si="540"/>
        <v>0</v>
      </c>
      <c r="R2669" s="12">
        <f t="shared" si="541"/>
        <v>5.1242999999999999</v>
      </c>
      <c r="S2669" s="12">
        <f t="shared" si="542"/>
        <v>0</v>
      </c>
      <c r="T2669" s="12">
        <f t="shared" si="543"/>
        <v>0</v>
      </c>
      <c r="U2669" s="12">
        <f t="shared" si="544"/>
        <v>0</v>
      </c>
      <c r="V2669" s="13" t="str">
        <f t="shared" ca="1" si="545"/>
        <v>Greater Than 8 Weeks Old</v>
      </c>
    </row>
    <row r="2670" spans="1:22" x14ac:dyDescent="0.35">
      <c r="A2670" s="2" t="s">
        <v>68</v>
      </c>
      <c r="B2670" s="5">
        <v>43689</v>
      </c>
      <c r="C2670" s="5" t="s">
        <v>375</v>
      </c>
      <c r="D2670" s="5" t="s">
        <v>377</v>
      </c>
      <c r="E2670" s="6">
        <v>15</v>
      </c>
      <c r="F2670" s="3">
        <v>134.85</v>
      </c>
      <c r="G2670" s="3">
        <v>35.549999999999997</v>
      </c>
      <c r="H2670" s="8">
        <f t="shared" si="533"/>
        <v>2.3699999999999997</v>
      </c>
      <c r="I2670" s="3">
        <v>99.3</v>
      </c>
      <c r="J2670" s="4">
        <v>0.74</v>
      </c>
      <c r="K2670" s="2" t="str">
        <f t="shared" si="534"/>
        <v>Monday</v>
      </c>
      <c r="L2670" s="5">
        <f t="shared" si="535"/>
        <v>43692</v>
      </c>
      <c r="M2670" s="2" t="str">
        <f t="shared" si="536"/>
        <v>Thursday</v>
      </c>
      <c r="N2670" s="2" t="str">
        <f t="shared" si="537"/>
        <v>Thursday</v>
      </c>
      <c r="O2670" s="12">
        <f t="shared" si="538"/>
        <v>0</v>
      </c>
      <c r="P2670" s="11" t="str">
        <f t="shared" si="539"/>
        <v>Low Cost per Unit</v>
      </c>
      <c r="Q2670" s="12">
        <f t="shared" si="540"/>
        <v>0</v>
      </c>
      <c r="R2670" s="12">
        <f t="shared" si="541"/>
        <v>4.0454999999999997</v>
      </c>
      <c r="S2670" s="12">
        <f t="shared" si="542"/>
        <v>0</v>
      </c>
      <c r="T2670" s="12">
        <f t="shared" si="543"/>
        <v>0</v>
      </c>
      <c r="U2670" s="12">
        <f t="shared" si="544"/>
        <v>0</v>
      </c>
      <c r="V2670" s="13" t="str">
        <f t="shared" ca="1" si="545"/>
        <v>Greater Than 8 Weeks Old</v>
      </c>
    </row>
    <row r="2671" spans="1:22" x14ac:dyDescent="0.35">
      <c r="A2671" s="2" t="s">
        <v>68</v>
      </c>
      <c r="B2671" s="5">
        <v>43690</v>
      </c>
      <c r="C2671" s="5" t="s">
        <v>375</v>
      </c>
      <c r="D2671" s="5" t="s">
        <v>377</v>
      </c>
      <c r="E2671" s="6">
        <v>16</v>
      </c>
      <c r="F2671" s="3">
        <v>143.84</v>
      </c>
      <c r="G2671" s="3">
        <v>37.92</v>
      </c>
      <c r="H2671" s="8">
        <f t="shared" si="533"/>
        <v>2.37</v>
      </c>
      <c r="I2671" s="3">
        <v>105.92</v>
      </c>
      <c r="J2671" s="4">
        <v>0.74</v>
      </c>
      <c r="K2671" s="2" t="str">
        <f t="shared" si="534"/>
        <v>Tuesday</v>
      </c>
      <c r="L2671" s="5">
        <f t="shared" si="535"/>
        <v>43693</v>
      </c>
      <c r="M2671" s="2" t="str">
        <f t="shared" si="536"/>
        <v>Friday</v>
      </c>
      <c r="N2671" s="2" t="str">
        <f t="shared" si="537"/>
        <v>Friday</v>
      </c>
      <c r="O2671" s="12">
        <f t="shared" si="538"/>
        <v>7.1920000000000002</v>
      </c>
      <c r="P2671" s="11" t="str">
        <f t="shared" si="539"/>
        <v>Low Cost per Unit</v>
      </c>
      <c r="Q2671" s="12">
        <f t="shared" si="540"/>
        <v>0</v>
      </c>
      <c r="R2671" s="12">
        <f t="shared" si="541"/>
        <v>4.3151999999999999</v>
      </c>
      <c r="S2671" s="12">
        <f t="shared" si="542"/>
        <v>0</v>
      </c>
      <c r="T2671" s="12">
        <f t="shared" si="543"/>
        <v>0</v>
      </c>
      <c r="U2671" s="12">
        <f t="shared" si="544"/>
        <v>0</v>
      </c>
      <c r="V2671" s="13" t="str">
        <f t="shared" ca="1" si="545"/>
        <v>Greater Than 8 Weeks Old</v>
      </c>
    </row>
    <row r="2672" spans="1:22" x14ac:dyDescent="0.35">
      <c r="A2672" s="2" t="s">
        <v>68</v>
      </c>
      <c r="B2672" s="5">
        <v>43691</v>
      </c>
      <c r="C2672" s="5" t="s">
        <v>375</v>
      </c>
      <c r="D2672" s="5" t="s">
        <v>377</v>
      </c>
      <c r="E2672" s="6">
        <v>7</v>
      </c>
      <c r="F2672" s="3">
        <v>62.93</v>
      </c>
      <c r="G2672" s="3">
        <v>16.59</v>
      </c>
      <c r="H2672" s="8">
        <f t="shared" si="533"/>
        <v>2.37</v>
      </c>
      <c r="I2672" s="3">
        <v>46.34</v>
      </c>
      <c r="J2672" s="4">
        <v>0.74</v>
      </c>
      <c r="K2672" s="2" t="str">
        <f t="shared" si="534"/>
        <v>Wednesday</v>
      </c>
      <c r="L2672" s="5">
        <f t="shared" si="535"/>
        <v>43694</v>
      </c>
      <c r="M2672" s="2" t="str">
        <f t="shared" si="536"/>
        <v>Saturday</v>
      </c>
      <c r="N2672" s="2" t="str">
        <f t="shared" si="537"/>
        <v>Saturday</v>
      </c>
      <c r="O2672" s="12">
        <f t="shared" si="538"/>
        <v>0</v>
      </c>
      <c r="P2672" s="11" t="str">
        <f t="shared" si="539"/>
        <v>Low Cost per Unit</v>
      </c>
      <c r="Q2672" s="12">
        <f t="shared" si="540"/>
        <v>0</v>
      </c>
      <c r="R2672" s="12">
        <f t="shared" si="541"/>
        <v>1.8878999999999999</v>
      </c>
      <c r="S2672" s="12">
        <f t="shared" si="542"/>
        <v>0</v>
      </c>
      <c r="T2672" s="12">
        <f t="shared" si="543"/>
        <v>0</v>
      </c>
      <c r="U2672" s="12">
        <f t="shared" si="544"/>
        <v>0</v>
      </c>
      <c r="V2672" s="13" t="str">
        <f t="shared" ca="1" si="545"/>
        <v>Greater Than 8 Weeks Old</v>
      </c>
    </row>
    <row r="2673" spans="1:22" x14ac:dyDescent="0.35">
      <c r="A2673" s="2" t="s">
        <v>68</v>
      </c>
      <c r="B2673" s="5">
        <v>43692</v>
      </c>
      <c r="C2673" s="5" t="s">
        <v>375</v>
      </c>
      <c r="D2673" s="5" t="s">
        <v>377</v>
      </c>
      <c r="E2673" s="6">
        <v>14</v>
      </c>
      <c r="F2673" s="3">
        <v>116.87</v>
      </c>
      <c r="G2673" s="3">
        <v>33.18</v>
      </c>
      <c r="H2673" s="8">
        <f t="shared" si="533"/>
        <v>2.37</v>
      </c>
      <c r="I2673" s="3">
        <v>83.69</v>
      </c>
      <c r="J2673" s="4">
        <v>0.72</v>
      </c>
      <c r="K2673" s="2" t="str">
        <f t="shared" si="534"/>
        <v>Thursday</v>
      </c>
      <c r="L2673" s="5">
        <f t="shared" si="535"/>
        <v>43695</v>
      </c>
      <c r="M2673" s="2" t="str">
        <f t="shared" si="536"/>
        <v>Sunday</v>
      </c>
      <c r="N2673" s="2" t="str">
        <f t="shared" si="537"/>
        <v>Monday</v>
      </c>
      <c r="O2673" s="12">
        <f t="shared" si="538"/>
        <v>0</v>
      </c>
      <c r="P2673" s="11" t="str">
        <f t="shared" si="539"/>
        <v>Low Cost per Unit</v>
      </c>
      <c r="Q2673" s="12">
        <f t="shared" si="540"/>
        <v>0</v>
      </c>
      <c r="R2673" s="12">
        <f t="shared" si="541"/>
        <v>3.5061</v>
      </c>
      <c r="S2673" s="12">
        <f t="shared" si="542"/>
        <v>0</v>
      </c>
      <c r="T2673" s="12">
        <f t="shared" si="543"/>
        <v>0</v>
      </c>
      <c r="U2673" s="12">
        <f t="shared" si="544"/>
        <v>0</v>
      </c>
      <c r="V2673" s="13" t="str">
        <f t="shared" ca="1" si="545"/>
        <v>Greater Than 8 Weeks Old</v>
      </c>
    </row>
    <row r="2674" spans="1:22" x14ac:dyDescent="0.35">
      <c r="A2674" s="2" t="s">
        <v>68</v>
      </c>
      <c r="B2674" s="5">
        <v>43693</v>
      </c>
      <c r="C2674" s="5" t="s">
        <v>375</v>
      </c>
      <c r="D2674" s="5" t="s">
        <v>377</v>
      </c>
      <c r="E2674" s="6">
        <v>12</v>
      </c>
      <c r="F2674" s="3">
        <v>107.88</v>
      </c>
      <c r="G2674" s="3">
        <v>28.44</v>
      </c>
      <c r="H2674" s="8">
        <f t="shared" si="533"/>
        <v>2.37</v>
      </c>
      <c r="I2674" s="3">
        <v>79.44</v>
      </c>
      <c r="J2674" s="4">
        <v>0.74</v>
      </c>
      <c r="K2674" s="2" t="str">
        <f t="shared" si="534"/>
        <v>Friday</v>
      </c>
      <c r="L2674" s="5">
        <f t="shared" si="535"/>
        <v>43696</v>
      </c>
      <c r="M2674" s="2" t="str">
        <f t="shared" si="536"/>
        <v>Monday</v>
      </c>
      <c r="N2674" s="2" t="str">
        <f t="shared" si="537"/>
        <v>Monday</v>
      </c>
      <c r="O2674" s="12">
        <f t="shared" si="538"/>
        <v>0</v>
      </c>
      <c r="P2674" s="11" t="str">
        <f t="shared" si="539"/>
        <v>Low Cost per Unit</v>
      </c>
      <c r="Q2674" s="12">
        <f t="shared" si="540"/>
        <v>0</v>
      </c>
      <c r="R2674" s="12">
        <f t="shared" si="541"/>
        <v>3.2363999999999997</v>
      </c>
      <c r="S2674" s="12">
        <f t="shared" si="542"/>
        <v>0</v>
      </c>
      <c r="T2674" s="12">
        <f t="shared" si="543"/>
        <v>0</v>
      </c>
      <c r="U2674" s="12">
        <f t="shared" si="544"/>
        <v>0</v>
      </c>
      <c r="V2674" s="13" t="str">
        <f t="shared" ca="1" si="545"/>
        <v>Greater Than 8 Weeks Old</v>
      </c>
    </row>
    <row r="2675" spans="1:22" x14ac:dyDescent="0.35">
      <c r="A2675" s="2" t="s">
        <v>68</v>
      </c>
      <c r="B2675" s="5">
        <v>43694</v>
      </c>
      <c r="C2675" s="5" t="s">
        <v>375</v>
      </c>
      <c r="D2675" s="5" t="s">
        <v>377</v>
      </c>
      <c r="E2675" s="6">
        <v>9</v>
      </c>
      <c r="F2675" s="3">
        <v>71.92</v>
      </c>
      <c r="G2675" s="3">
        <v>21.33</v>
      </c>
      <c r="H2675" s="8">
        <f t="shared" si="533"/>
        <v>2.3699999999999997</v>
      </c>
      <c r="I2675" s="3">
        <v>50.59</v>
      </c>
      <c r="J2675" s="4">
        <v>0.7</v>
      </c>
      <c r="K2675" s="2" t="str">
        <f t="shared" si="534"/>
        <v>Saturday</v>
      </c>
      <c r="L2675" s="5">
        <f t="shared" si="535"/>
        <v>43697</v>
      </c>
      <c r="M2675" s="2" t="str">
        <f t="shared" si="536"/>
        <v>Tuesday</v>
      </c>
      <c r="N2675" s="2" t="str">
        <f t="shared" si="537"/>
        <v>Tuesday</v>
      </c>
      <c r="O2675" s="12">
        <f t="shared" si="538"/>
        <v>0</v>
      </c>
      <c r="P2675" s="11" t="str">
        <f t="shared" si="539"/>
        <v>Low Cost per Unit</v>
      </c>
      <c r="Q2675" s="12">
        <f t="shared" si="540"/>
        <v>0</v>
      </c>
      <c r="R2675" s="12">
        <f t="shared" si="541"/>
        <v>2.1576</v>
      </c>
      <c r="S2675" s="12">
        <f t="shared" si="542"/>
        <v>0</v>
      </c>
      <c r="T2675" s="12">
        <f t="shared" si="543"/>
        <v>0</v>
      </c>
      <c r="U2675" s="12">
        <f t="shared" si="544"/>
        <v>0</v>
      </c>
      <c r="V2675" s="13" t="str">
        <f t="shared" ca="1" si="545"/>
        <v>Greater Than 8 Weeks Old</v>
      </c>
    </row>
    <row r="2676" spans="1:22" x14ac:dyDescent="0.35">
      <c r="A2676" s="2" t="s">
        <v>68</v>
      </c>
      <c r="B2676" s="5">
        <v>43695</v>
      </c>
      <c r="C2676" s="5" t="s">
        <v>375</v>
      </c>
      <c r="D2676" s="5" t="s">
        <v>377</v>
      </c>
      <c r="E2676" s="6">
        <v>15</v>
      </c>
      <c r="F2676" s="3">
        <v>134.85</v>
      </c>
      <c r="G2676" s="3">
        <v>35.549999999999997</v>
      </c>
      <c r="H2676" s="8">
        <f t="shared" si="533"/>
        <v>2.3699999999999997</v>
      </c>
      <c r="I2676" s="3">
        <v>99.3</v>
      </c>
      <c r="J2676" s="4">
        <v>0.74</v>
      </c>
      <c r="K2676" s="2" t="str">
        <f t="shared" si="534"/>
        <v>Sunday</v>
      </c>
      <c r="L2676" s="5">
        <f t="shared" si="535"/>
        <v>43698</v>
      </c>
      <c r="M2676" s="2" t="str">
        <f t="shared" si="536"/>
        <v>Wednesday</v>
      </c>
      <c r="N2676" s="2" t="str">
        <f t="shared" si="537"/>
        <v>Wednesday</v>
      </c>
      <c r="O2676" s="12">
        <f t="shared" si="538"/>
        <v>0</v>
      </c>
      <c r="P2676" s="11" t="str">
        <f t="shared" si="539"/>
        <v>Low Cost per Unit</v>
      </c>
      <c r="Q2676" s="12">
        <f t="shared" si="540"/>
        <v>0</v>
      </c>
      <c r="R2676" s="12">
        <f t="shared" si="541"/>
        <v>4.0454999999999997</v>
      </c>
      <c r="S2676" s="12">
        <f t="shared" si="542"/>
        <v>0</v>
      </c>
      <c r="T2676" s="12">
        <f t="shared" si="543"/>
        <v>0</v>
      </c>
      <c r="U2676" s="12">
        <f t="shared" si="544"/>
        <v>0</v>
      </c>
      <c r="V2676" s="13" t="str">
        <f t="shared" ca="1" si="545"/>
        <v>Greater Than 8 Weeks Old</v>
      </c>
    </row>
    <row r="2677" spans="1:22" x14ac:dyDescent="0.35">
      <c r="A2677" s="2" t="s">
        <v>68</v>
      </c>
      <c r="B2677" s="5">
        <v>43696</v>
      </c>
      <c r="C2677" s="5" t="s">
        <v>375</v>
      </c>
      <c r="D2677" s="5" t="s">
        <v>377</v>
      </c>
      <c r="E2677" s="6">
        <v>16</v>
      </c>
      <c r="F2677" s="3">
        <v>143.84</v>
      </c>
      <c r="G2677" s="3">
        <v>37.92</v>
      </c>
      <c r="H2677" s="8">
        <f t="shared" si="533"/>
        <v>2.37</v>
      </c>
      <c r="I2677" s="3">
        <v>105.92</v>
      </c>
      <c r="J2677" s="4">
        <v>0.74</v>
      </c>
      <c r="K2677" s="2" t="str">
        <f t="shared" si="534"/>
        <v>Monday</v>
      </c>
      <c r="L2677" s="5">
        <f t="shared" si="535"/>
        <v>43699</v>
      </c>
      <c r="M2677" s="2" t="str">
        <f t="shared" si="536"/>
        <v>Thursday</v>
      </c>
      <c r="N2677" s="2" t="str">
        <f t="shared" si="537"/>
        <v>Thursday</v>
      </c>
      <c r="O2677" s="12">
        <f t="shared" si="538"/>
        <v>0</v>
      </c>
      <c r="P2677" s="11" t="str">
        <f t="shared" si="539"/>
        <v>Low Cost per Unit</v>
      </c>
      <c r="Q2677" s="12">
        <f t="shared" si="540"/>
        <v>0</v>
      </c>
      <c r="R2677" s="12">
        <f t="shared" si="541"/>
        <v>4.3151999999999999</v>
      </c>
      <c r="S2677" s="12">
        <f t="shared" si="542"/>
        <v>0</v>
      </c>
      <c r="T2677" s="12">
        <f t="shared" si="543"/>
        <v>0</v>
      </c>
      <c r="U2677" s="12">
        <f t="shared" si="544"/>
        <v>0</v>
      </c>
      <c r="V2677" s="13" t="str">
        <f t="shared" ca="1" si="545"/>
        <v>Greater Than 8 Weeks Old</v>
      </c>
    </row>
    <row r="2678" spans="1:22" x14ac:dyDescent="0.35">
      <c r="A2678" s="2" t="s">
        <v>68</v>
      </c>
      <c r="B2678" s="5">
        <v>43697</v>
      </c>
      <c r="C2678" s="5" t="s">
        <v>375</v>
      </c>
      <c r="D2678" s="5" t="s">
        <v>377</v>
      </c>
      <c r="E2678" s="6">
        <v>20</v>
      </c>
      <c r="F2678" s="3">
        <v>174.4</v>
      </c>
      <c r="G2678" s="3">
        <v>47.4</v>
      </c>
      <c r="H2678" s="8">
        <f t="shared" si="533"/>
        <v>2.37</v>
      </c>
      <c r="I2678" s="3">
        <v>127</v>
      </c>
      <c r="J2678" s="4">
        <v>0.73</v>
      </c>
      <c r="K2678" s="2" t="str">
        <f t="shared" si="534"/>
        <v>Tuesday</v>
      </c>
      <c r="L2678" s="5">
        <f t="shared" si="535"/>
        <v>43700</v>
      </c>
      <c r="M2678" s="2" t="str">
        <f t="shared" si="536"/>
        <v>Friday</v>
      </c>
      <c r="N2678" s="2" t="str">
        <f t="shared" si="537"/>
        <v>Friday</v>
      </c>
      <c r="O2678" s="12">
        <f t="shared" si="538"/>
        <v>8.7200000000000006</v>
      </c>
      <c r="P2678" s="11" t="str">
        <f t="shared" si="539"/>
        <v>Low Cost per Unit</v>
      </c>
      <c r="Q2678" s="12">
        <f t="shared" si="540"/>
        <v>0</v>
      </c>
      <c r="R2678" s="12">
        <f t="shared" si="541"/>
        <v>5.2320000000000002</v>
      </c>
      <c r="S2678" s="12">
        <f t="shared" si="542"/>
        <v>0</v>
      </c>
      <c r="T2678" s="12">
        <f t="shared" si="543"/>
        <v>0</v>
      </c>
      <c r="U2678" s="12">
        <f t="shared" si="544"/>
        <v>0</v>
      </c>
      <c r="V2678" s="13" t="str">
        <f t="shared" ca="1" si="545"/>
        <v>Greater Than 8 Weeks Old</v>
      </c>
    </row>
    <row r="2679" spans="1:22" x14ac:dyDescent="0.35">
      <c r="A2679" s="2" t="s">
        <v>68</v>
      </c>
      <c r="B2679" s="5">
        <v>43698</v>
      </c>
      <c r="C2679" s="5" t="s">
        <v>375</v>
      </c>
      <c r="D2679" s="5" t="s">
        <v>377</v>
      </c>
      <c r="E2679" s="6">
        <v>59</v>
      </c>
      <c r="F2679" s="3">
        <v>480.91</v>
      </c>
      <c r="G2679" s="3">
        <v>139.83000000000001</v>
      </c>
      <c r="H2679" s="8">
        <f t="shared" si="533"/>
        <v>2.37</v>
      </c>
      <c r="I2679" s="3">
        <v>341.08</v>
      </c>
      <c r="J2679" s="4">
        <v>0.71</v>
      </c>
      <c r="K2679" s="2" t="str">
        <f t="shared" si="534"/>
        <v>Wednesday</v>
      </c>
      <c r="L2679" s="5">
        <f t="shared" si="535"/>
        <v>43701</v>
      </c>
      <c r="M2679" s="2" t="str">
        <f t="shared" si="536"/>
        <v>Saturday</v>
      </c>
      <c r="N2679" s="2" t="str">
        <f t="shared" si="537"/>
        <v>Saturday</v>
      </c>
      <c r="O2679" s="12">
        <f t="shared" si="538"/>
        <v>0</v>
      </c>
      <c r="P2679" s="11" t="str">
        <f t="shared" si="539"/>
        <v>Low Cost per Unit</v>
      </c>
      <c r="Q2679" s="12">
        <f t="shared" si="540"/>
        <v>0</v>
      </c>
      <c r="R2679" s="12">
        <f t="shared" si="541"/>
        <v>14.427300000000001</v>
      </c>
      <c r="S2679" s="12">
        <f t="shared" si="542"/>
        <v>0</v>
      </c>
      <c r="T2679" s="12">
        <f t="shared" si="543"/>
        <v>0</v>
      </c>
      <c r="U2679" s="12">
        <f t="shared" si="544"/>
        <v>0</v>
      </c>
      <c r="V2679" s="13" t="str">
        <f t="shared" ca="1" si="545"/>
        <v>Greater Than 8 Weeks Old</v>
      </c>
    </row>
    <row r="2680" spans="1:22" x14ac:dyDescent="0.35">
      <c r="A2680" s="2" t="s">
        <v>68</v>
      </c>
      <c r="B2680" s="5">
        <v>43699</v>
      </c>
      <c r="C2680" s="5" t="s">
        <v>375</v>
      </c>
      <c r="D2680" s="5" t="s">
        <v>377</v>
      </c>
      <c r="E2680" s="6">
        <v>32</v>
      </c>
      <c r="F2680" s="3">
        <v>250.79</v>
      </c>
      <c r="G2680" s="3">
        <v>75.84</v>
      </c>
      <c r="H2680" s="8">
        <f t="shared" si="533"/>
        <v>2.37</v>
      </c>
      <c r="I2680" s="3">
        <v>174.95</v>
      </c>
      <c r="J2680" s="4">
        <v>0.7</v>
      </c>
      <c r="K2680" s="2" t="str">
        <f t="shared" si="534"/>
        <v>Thursday</v>
      </c>
      <c r="L2680" s="5">
        <f t="shared" si="535"/>
        <v>43702</v>
      </c>
      <c r="M2680" s="2" t="str">
        <f t="shared" si="536"/>
        <v>Sunday</v>
      </c>
      <c r="N2680" s="2" t="str">
        <f t="shared" si="537"/>
        <v>Monday</v>
      </c>
      <c r="O2680" s="12">
        <f t="shared" si="538"/>
        <v>0</v>
      </c>
      <c r="P2680" s="11" t="str">
        <f t="shared" si="539"/>
        <v>Low Cost per Unit</v>
      </c>
      <c r="Q2680" s="12">
        <f t="shared" si="540"/>
        <v>0</v>
      </c>
      <c r="R2680" s="12">
        <f t="shared" si="541"/>
        <v>7.5236999999999998</v>
      </c>
      <c r="S2680" s="12">
        <f t="shared" si="542"/>
        <v>0</v>
      </c>
      <c r="T2680" s="12">
        <f t="shared" si="543"/>
        <v>0</v>
      </c>
      <c r="U2680" s="12">
        <f t="shared" si="544"/>
        <v>0</v>
      </c>
      <c r="V2680" s="13" t="str">
        <f t="shared" ca="1" si="545"/>
        <v>Greater Than 8 Weeks Old</v>
      </c>
    </row>
    <row r="2681" spans="1:22" x14ac:dyDescent="0.35">
      <c r="A2681" s="2" t="s">
        <v>68</v>
      </c>
      <c r="B2681" s="5">
        <v>43700</v>
      </c>
      <c r="C2681" s="5" t="s">
        <v>375</v>
      </c>
      <c r="D2681" s="5" t="s">
        <v>377</v>
      </c>
      <c r="E2681" s="6">
        <v>25</v>
      </c>
      <c r="F2681" s="3">
        <v>202.25</v>
      </c>
      <c r="G2681" s="3">
        <v>59.25</v>
      </c>
      <c r="H2681" s="8">
        <f t="shared" si="533"/>
        <v>2.37</v>
      </c>
      <c r="I2681" s="3">
        <v>143</v>
      </c>
      <c r="J2681" s="4">
        <v>0.71</v>
      </c>
      <c r="K2681" s="2" t="str">
        <f t="shared" si="534"/>
        <v>Friday</v>
      </c>
      <c r="L2681" s="5">
        <f t="shared" si="535"/>
        <v>43703</v>
      </c>
      <c r="M2681" s="2" t="str">
        <f t="shared" si="536"/>
        <v>Monday</v>
      </c>
      <c r="N2681" s="2" t="str">
        <f t="shared" si="537"/>
        <v>Monday</v>
      </c>
      <c r="O2681" s="12">
        <f t="shared" si="538"/>
        <v>0</v>
      </c>
      <c r="P2681" s="11" t="str">
        <f t="shared" si="539"/>
        <v>Low Cost per Unit</v>
      </c>
      <c r="Q2681" s="12">
        <f t="shared" si="540"/>
        <v>0</v>
      </c>
      <c r="R2681" s="12">
        <f t="shared" si="541"/>
        <v>6.0674999999999999</v>
      </c>
      <c r="S2681" s="12">
        <f t="shared" si="542"/>
        <v>0</v>
      </c>
      <c r="T2681" s="12">
        <f t="shared" si="543"/>
        <v>0</v>
      </c>
      <c r="U2681" s="12">
        <f t="shared" si="544"/>
        <v>0</v>
      </c>
      <c r="V2681" s="13" t="str">
        <f t="shared" ca="1" si="545"/>
        <v>Greater Than 8 Weeks Old</v>
      </c>
    </row>
    <row r="2682" spans="1:22" x14ac:dyDescent="0.35">
      <c r="A2682" s="2" t="s">
        <v>68</v>
      </c>
      <c r="B2682" s="5">
        <v>43701</v>
      </c>
      <c r="C2682" s="5" t="s">
        <v>375</v>
      </c>
      <c r="D2682" s="5" t="s">
        <v>377</v>
      </c>
      <c r="E2682" s="6">
        <v>38</v>
      </c>
      <c r="F2682" s="3">
        <v>292.14</v>
      </c>
      <c r="G2682" s="3">
        <v>90.06</v>
      </c>
      <c r="H2682" s="8">
        <f t="shared" si="533"/>
        <v>2.37</v>
      </c>
      <c r="I2682" s="3">
        <v>202.08</v>
      </c>
      <c r="J2682" s="4">
        <v>0.69</v>
      </c>
      <c r="K2682" s="2" t="str">
        <f t="shared" si="534"/>
        <v>Saturday</v>
      </c>
      <c r="L2682" s="5">
        <f t="shared" si="535"/>
        <v>43704</v>
      </c>
      <c r="M2682" s="2" t="str">
        <f t="shared" si="536"/>
        <v>Tuesday</v>
      </c>
      <c r="N2682" s="2" t="str">
        <f t="shared" si="537"/>
        <v>Tuesday</v>
      </c>
      <c r="O2682" s="12">
        <f t="shared" si="538"/>
        <v>0</v>
      </c>
      <c r="P2682" s="11" t="str">
        <f t="shared" si="539"/>
        <v>Low Cost per Unit</v>
      </c>
      <c r="Q2682" s="12">
        <f t="shared" si="540"/>
        <v>0</v>
      </c>
      <c r="R2682" s="12">
        <f t="shared" si="541"/>
        <v>8.7641999999999989</v>
      </c>
      <c r="S2682" s="12">
        <f t="shared" si="542"/>
        <v>0</v>
      </c>
      <c r="T2682" s="12">
        <f t="shared" si="543"/>
        <v>0</v>
      </c>
      <c r="U2682" s="12">
        <f t="shared" si="544"/>
        <v>0</v>
      </c>
      <c r="V2682" s="13" t="str">
        <f t="shared" ca="1" si="545"/>
        <v>Greater Than 8 Weeks Old</v>
      </c>
    </row>
    <row r="2683" spans="1:22" x14ac:dyDescent="0.35">
      <c r="A2683" s="2" t="s">
        <v>68</v>
      </c>
      <c r="B2683" s="5">
        <v>43702</v>
      </c>
      <c r="C2683" s="5" t="s">
        <v>375</v>
      </c>
      <c r="D2683" s="5" t="s">
        <v>377</v>
      </c>
      <c r="E2683" s="6">
        <v>38</v>
      </c>
      <c r="F2683" s="3">
        <v>308.32</v>
      </c>
      <c r="G2683" s="3">
        <v>90.06</v>
      </c>
      <c r="H2683" s="8">
        <f t="shared" si="533"/>
        <v>2.37</v>
      </c>
      <c r="I2683" s="3">
        <v>218.26</v>
      </c>
      <c r="J2683" s="4">
        <v>0.71</v>
      </c>
      <c r="K2683" s="2" t="str">
        <f t="shared" si="534"/>
        <v>Sunday</v>
      </c>
      <c r="L2683" s="5">
        <f t="shared" si="535"/>
        <v>43705</v>
      </c>
      <c r="M2683" s="2" t="str">
        <f t="shared" si="536"/>
        <v>Wednesday</v>
      </c>
      <c r="N2683" s="2" t="str">
        <f t="shared" si="537"/>
        <v>Wednesday</v>
      </c>
      <c r="O2683" s="12">
        <f t="shared" si="538"/>
        <v>0</v>
      </c>
      <c r="P2683" s="11" t="str">
        <f t="shared" si="539"/>
        <v>Low Cost per Unit</v>
      </c>
      <c r="Q2683" s="12">
        <f t="shared" si="540"/>
        <v>0</v>
      </c>
      <c r="R2683" s="12">
        <f t="shared" si="541"/>
        <v>9.2495999999999992</v>
      </c>
      <c r="S2683" s="12">
        <f t="shared" si="542"/>
        <v>0</v>
      </c>
      <c r="T2683" s="12">
        <f t="shared" si="543"/>
        <v>0</v>
      </c>
      <c r="U2683" s="12">
        <f t="shared" si="544"/>
        <v>0</v>
      </c>
      <c r="V2683" s="13" t="str">
        <f t="shared" ca="1" si="545"/>
        <v>Greater Than 8 Weeks Old</v>
      </c>
    </row>
    <row r="2684" spans="1:22" x14ac:dyDescent="0.35">
      <c r="A2684" s="2" t="s">
        <v>68</v>
      </c>
      <c r="B2684" s="5">
        <v>43703</v>
      </c>
      <c r="C2684" s="5" t="s">
        <v>375</v>
      </c>
      <c r="D2684" s="5" t="s">
        <v>377</v>
      </c>
      <c r="E2684" s="6">
        <v>35</v>
      </c>
      <c r="F2684" s="3">
        <v>283.14999999999998</v>
      </c>
      <c r="G2684" s="3">
        <v>82.95</v>
      </c>
      <c r="H2684" s="8">
        <f t="shared" si="533"/>
        <v>2.37</v>
      </c>
      <c r="I2684" s="3">
        <v>200.2</v>
      </c>
      <c r="J2684" s="4">
        <v>0.71</v>
      </c>
      <c r="K2684" s="2" t="str">
        <f t="shared" si="534"/>
        <v>Monday</v>
      </c>
      <c r="L2684" s="5">
        <f t="shared" si="535"/>
        <v>43706</v>
      </c>
      <c r="M2684" s="2" t="str">
        <f t="shared" si="536"/>
        <v>Thursday</v>
      </c>
      <c r="N2684" s="2" t="str">
        <f t="shared" si="537"/>
        <v>Thursday</v>
      </c>
      <c r="O2684" s="12">
        <f t="shared" si="538"/>
        <v>0</v>
      </c>
      <c r="P2684" s="11" t="str">
        <f t="shared" si="539"/>
        <v>Low Cost per Unit</v>
      </c>
      <c r="Q2684" s="12">
        <f t="shared" si="540"/>
        <v>0</v>
      </c>
      <c r="R2684" s="12">
        <f t="shared" si="541"/>
        <v>8.4944999999999986</v>
      </c>
      <c r="S2684" s="12">
        <f t="shared" si="542"/>
        <v>0</v>
      </c>
      <c r="T2684" s="12">
        <f t="shared" si="543"/>
        <v>0</v>
      </c>
      <c r="U2684" s="12">
        <f t="shared" si="544"/>
        <v>0</v>
      </c>
      <c r="V2684" s="13" t="str">
        <f t="shared" ca="1" si="545"/>
        <v>Greater Than 8 Weeks Old</v>
      </c>
    </row>
    <row r="2685" spans="1:22" x14ac:dyDescent="0.35">
      <c r="A2685" s="2" t="s">
        <v>68</v>
      </c>
      <c r="B2685" s="5">
        <v>43704</v>
      </c>
      <c r="C2685" s="5" t="s">
        <v>375</v>
      </c>
      <c r="D2685" s="5" t="s">
        <v>377</v>
      </c>
      <c r="E2685" s="6">
        <v>22</v>
      </c>
      <c r="F2685" s="3">
        <v>161.80000000000001</v>
      </c>
      <c r="G2685" s="3">
        <v>52.14</v>
      </c>
      <c r="H2685" s="8">
        <f t="shared" si="533"/>
        <v>2.37</v>
      </c>
      <c r="I2685" s="3">
        <v>109.66</v>
      </c>
      <c r="J2685" s="4">
        <v>0.68</v>
      </c>
      <c r="K2685" s="2" t="str">
        <f t="shared" si="534"/>
        <v>Tuesday</v>
      </c>
      <c r="L2685" s="5">
        <f t="shared" si="535"/>
        <v>43707</v>
      </c>
      <c r="M2685" s="2" t="str">
        <f t="shared" si="536"/>
        <v>Friday</v>
      </c>
      <c r="N2685" s="2" t="str">
        <f t="shared" si="537"/>
        <v>Friday</v>
      </c>
      <c r="O2685" s="12">
        <f t="shared" si="538"/>
        <v>8.0900000000000016</v>
      </c>
      <c r="P2685" s="11" t="str">
        <f t="shared" si="539"/>
        <v>Low Cost per Unit</v>
      </c>
      <c r="Q2685" s="12">
        <f t="shared" si="540"/>
        <v>0</v>
      </c>
      <c r="R2685" s="12">
        <f t="shared" si="541"/>
        <v>4.8540000000000001</v>
      </c>
      <c r="S2685" s="12">
        <f t="shared" si="542"/>
        <v>0</v>
      </c>
      <c r="T2685" s="12">
        <f t="shared" si="543"/>
        <v>0</v>
      </c>
      <c r="U2685" s="12">
        <f t="shared" si="544"/>
        <v>0</v>
      </c>
      <c r="V2685" s="13" t="str">
        <f t="shared" ca="1" si="545"/>
        <v>Greater Than 8 Weeks Old</v>
      </c>
    </row>
    <row r="2686" spans="1:22" x14ac:dyDescent="0.35">
      <c r="A2686" s="2" t="s">
        <v>68</v>
      </c>
      <c r="B2686" s="5">
        <v>43705</v>
      </c>
      <c r="C2686" s="5" t="s">
        <v>375</v>
      </c>
      <c r="D2686" s="5" t="s">
        <v>377</v>
      </c>
      <c r="E2686" s="6">
        <v>45</v>
      </c>
      <c r="F2686" s="3">
        <v>356.86</v>
      </c>
      <c r="G2686" s="3">
        <v>106.65</v>
      </c>
      <c r="H2686" s="8">
        <f t="shared" si="533"/>
        <v>2.37</v>
      </c>
      <c r="I2686" s="3">
        <v>250.21</v>
      </c>
      <c r="J2686" s="4">
        <v>0.7</v>
      </c>
      <c r="K2686" s="2" t="str">
        <f t="shared" si="534"/>
        <v>Wednesday</v>
      </c>
      <c r="L2686" s="5">
        <f t="shared" si="535"/>
        <v>43708</v>
      </c>
      <c r="M2686" s="2" t="str">
        <f t="shared" si="536"/>
        <v>Saturday</v>
      </c>
      <c r="N2686" s="2" t="str">
        <f t="shared" si="537"/>
        <v>Saturday</v>
      </c>
      <c r="O2686" s="12">
        <f t="shared" si="538"/>
        <v>0</v>
      </c>
      <c r="P2686" s="11" t="str">
        <f t="shared" si="539"/>
        <v>Low Cost per Unit</v>
      </c>
      <c r="Q2686" s="12">
        <f t="shared" si="540"/>
        <v>0</v>
      </c>
      <c r="R2686" s="12">
        <f t="shared" si="541"/>
        <v>10.7058</v>
      </c>
      <c r="S2686" s="12">
        <f t="shared" si="542"/>
        <v>0</v>
      </c>
      <c r="T2686" s="12">
        <f t="shared" si="543"/>
        <v>0</v>
      </c>
      <c r="U2686" s="12">
        <f t="shared" si="544"/>
        <v>0</v>
      </c>
      <c r="V2686" s="13" t="str">
        <f t="shared" ca="1" si="545"/>
        <v>Greater Than 8 Weeks Old</v>
      </c>
    </row>
    <row r="2687" spans="1:22" x14ac:dyDescent="0.35">
      <c r="A2687" s="2" t="s">
        <v>68</v>
      </c>
      <c r="B2687" s="5">
        <v>43706</v>
      </c>
      <c r="C2687" s="5" t="s">
        <v>375</v>
      </c>
      <c r="D2687" s="5" t="s">
        <v>377</v>
      </c>
      <c r="E2687" s="6">
        <v>32</v>
      </c>
      <c r="F2687" s="3">
        <v>288.61</v>
      </c>
      <c r="G2687" s="3">
        <v>75.84</v>
      </c>
      <c r="H2687" s="8">
        <f t="shared" si="533"/>
        <v>2.37</v>
      </c>
      <c r="I2687" s="3">
        <v>212.77</v>
      </c>
      <c r="J2687" s="4">
        <v>0.74</v>
      </c>
      <c r="K2687" s="2" t="str">
        <f t="shared" si="534"/>
        <v>Thursday</v>
      </c>
      <c r="L2687" s="5">
        <f t="shared" si="535"/>
        <v>43709</v>
      </c>
      <c r="M2687" s="2" t="str">
        <f t="shared" si="536"/>
        <v>Sunday</v>
      </c>
      <c r="N2687" s="2" t="str">
        <f t="shared" si="537"/>
        <v>Monday</v>
      </c>
      <c r="O2687" s="12">
        <f t="shared" si="538"/>
        <v>0</v>
      </c>
      <c r="P2687" s="11" t="str">
        <f t="shared" si="539"/>
        <v>Low Cost per Unit</v>
      </c>
      <c r="Q2687" s="12">
        <f t="shared" si="540"/>
        <v>0</v>
      </c>
      <c r="R2687" s="12">
        <f t="shared" si="541"/>
        <v>8.6583000000000006</v>
      </c>
      <c r="S2687" s="12">
        <f t="shared" si="542"/>
        <v>0</v>
      </c>
      <c r="T2687" s="12">
        <f t="shared" si="543"/>
        <v>0</v>
      </c>
      <c r="U2687" s="12">
        <f t="shared" si="544"/>
        <v>0</v>
      </c>
      <c r="V2687" s="13" t="str">
        <f t="shared" ca="1" si="545"/>
        <v>Greater Than 8 Weeks Old</v>
      </c>
    </row>
    <row r="2688" spans="1:22" x14ac:dyDescent="0.35">
      <c r="A2688" s="2" t="s">
        <v>68</v>
      </c>
      <c r="B2688" s="5">
        <v>43707</v>
      </c>
      <c r="C2688" s="5" t="s">
        <v>375</v>
      </c>
      <c r="D2688" s="5" t="s">
        <v>377</v>
      </c>
      <c r="E2688" s="6">
        <v>4</v>
      </c>
      <c r="F2688" s="3">
        <v>36.270000000000003</v>
      </c>
      <c r="G2688" s="3">
        <v>9.48</v>
      </c>
      <c r="H2688" s="8">
        <f t="shared" si="533"/>
        <v>2.37</v>
      </c>
      <c r="I2688" s="3">
        <v>26.79</v>
      </c>
      <c r="J2688" s="4">
        <v>0.74</v>
      </c>
      <c r="K2688" s="2" t="str">
        <f t="shared" si="534"/>
        <v>Friday</v>
      </c>
      <c r="L2688" s="5">
        <f t="shared" si="535"/>
        <v>43710</v>
      </c>
      <c r="M2688" s="2" t="str">
        <f t="shared" si="536"/>
        <v>Monday</v>
      </c>
      <c r="N2688" s="2" t="str">
        <f t="shared" si="537"/>
        <v>Monday</v>
      </c>
      <c r="O2688" s="12">
        <f t="shared" si="538"/>
        <v>0</v>
      </c>
      <c r="P2688" s="11" t="str">
        <f t="shared" si="539"/>
        <v>Low Cost per Unit</v>
      </c>
      <c r="Q2688" s="12">
        <f t="shared" si="540"/>
        <v>0</v>
      </c>
      <c r="R2688" s="12">
        <f t="shared" si="541"/>
        <v>1.0881000000000001</v>
      </c>
      <c r="S2688" s="12">
        <f t="shared" si="542"/>
        <v>0</v>
      </c>
      <c r="T2688" s="12">
        <f t="shared" si="543"/>
        <v>0</v>
      </c>
      <c r="U2688" s="12">
        <f t="shared" si="544"/>
        <v>0</v>
      </c>
      <c r="V2688" s="13" t="str">
        <f t="shared" ca="1" si="545"/>
        <v>Greater Than 8 Weeks Old</v>
      </c>
    </row>
    <row r="2689" spans="1:22" x14ac:dyDescent="0.35">
      <c r="A2689" s="2" t="s">
        <v>68</v>
      </c>
      <c r="B2689" s="5">
        <v>43708</v>
      </c>
      <c r="C2689" s="5" t="s">
        <v>375</v>
      </c>
      <c r="D2689" s="5" t="s">
        <v>377</v>
      </c>
      <c r="E2689" s="6">
        <v>1</v>
      </c>
      <c r="F2689" s="3">
        <v>12</v>
      </c>
      <c r="G2689" s="3">
        <v>2.37</v>
      </c>
      <c r="H2689" s="8">
        <f t="shared" si="533"/>
        <v>2.37</v>
      </c>
      <c r="I2689" s="3">
        <v>9.6300000000000008</v>
      </c>
      <c r="J2689" s="4">
        <v>0.8</v>
      </c>
      <c r="K2689" s="2" t="str">
        <f t="shared" si="534"/>
        <v>Saturday</v>
      </c>
      <c r="L2689" s="5">
        <f t="shared" si="535"/>
        <v>43711</v>
      </c>
      <c r="M2689" s="2" t="str">
        <f t="shared" si="536"/>
        <v>Tuesday</v>
      </c>
      <c r="N2689" s="2" t="str">
        <f t="shared" si="537"/>
        <v>Tuesday</v>
      </c>
      <c r="O2689" s="12">
        <f t="shared" si="538"/>
        <v>0</v>
      </c>
      <c r="P2689" s="11" t="str">
        <f t="shared" si="539"/>
        <v>Low Cost per Unit</v>
      </c>
      <c r="Q2689" s="12">
        <f t="shared" si="540"/>
        <v>0</v>
      </c>
      <c r="R2689" s="12">
        <f t="shared" si="541"/>
        <v>0</v>
      </c>
      <c r="S2689" s="12">
        <f t="shared" si="542"/>
        <v>0</v>
      </c>
      <c r="T2689" s="12">
        <f t="shared" si="543"/>
        <v>0</v>
      </c>
      <c r="U2689" s="12">
        <f t="shared" si="544"/>
        <v>0</v>
      </c>
      <c r="V2689" s="13" t="str">
        <f t="shared" ca="1" si="545"/>
        <v>Greater Than 8 Weeks Old</v>
      </c>
    </row>
    <row r="2690" spans="1:22" x14ac:dyDescent="0.35">
      <c r="A2690" s="2" t="s">
        <v>69</v>
      </c>
      <c r="B2690" s="5">
        <v>43678</v>
      </c>
      <c r="C2690" s="5" t="s">
        <v>375</v>
      </c>
      <c r="D2690" s="5" t="s">
        <v>377</v>
      </c>
      <c r="E2690" s="6">
        <v>2</v>
      </c>
      <c r="F2690" s="3">
        <v>40</v>
      </c>
      <c r="G2690" s="3">
        <v>12</v>
      </c>
      <c r="H2690" s="8">
        <f t="shared" si="533"/>
        <v>6</v>
      </c>
      <c r="I2690" s="3">
        <v>28</v>
      </c>
      <c r="J2690" s="4">
        <v>0.7</v>
      </c>
      <c r="K2690" s="2" t="str">
        <f t="shared" si="534"/>
        <v>Thursday</v>
      </c>
      <c r="L2690" s="5">
        <f t="shared" si="535"/>
        <v>43681</v>
      </c>
      <c r="M2690" s="2" t="str">
        <f t="shared" si="536"/>
        <v>Sunday</v>
      </c>
      <c r="N2690" s="2" t="str">
        <f t="shared" si="537"/>
        <v>Monday</v>
      </c>
      <c r="O2690" s="12">
        <f t="shared" si="538"/>
        <v>0</v>
      </c>
      <c r="P2690" s="11" t="str">
        <f t="shared" si="539"/>
        <v>Low Cost per Unit</v>
      </c>
      <c r="Q2690" s="12">
        <f t="shared" si="540"/>
        <v>0</v>
      </c>
      <c r="R2690" s="12">
        <f t="shared" si="541"/>
        <v>1.2</v>
      </c>
      <c r="S2690" s="12">
        <f t="shared" si="542"/>
        <v>0</v>
      </c>
      <c r="T2690" s="12">
        <f t="shared" si="543"/>
        <v>0</v>
      </c>
      <c r="U2690" s="12">
        <f t="shared" si="544"/>
        <v>0</v>
      </c>
      <c r="V2690" s="13" t="str">
        <f t="shared" ca="1" si="545"/>
        <v>Greater Than 8 Weeks Old</v>
      </c>
    </row>
    <row r="2691" spans="1:22" x14ac:dyDescent="0.35">
      <c r="A2691" s="2" t="s">
        <v>69</v>
      </c>
      <c r="B2691" s="5">
        <v>43679</v>
      </c>
      <c r="C2691" s="5" t="s">
        <v>375</v>
      </c>
      <c r="D2691" s="5" t="s">
        <v>377</v>
      </c>
      <c r="E2691" s="6">
        <v>2</v>
      </c>
      <c r="F2691" s="3">
        <v>40</v>
      </c>
      <c r="G2691" s="3">
        <v>12</v>
      </c>
      <c r="H2691" s="8">
        <f t="shared" ref="H2691:H2754" si="546">G2691/E2691</f>
        <v>6</v>
      </c>
      <c r="I2691" s="3">
        <v>28</v>
      </c>
      <c r="J2691" s="4">
        <v>0.7</v>
      </c>
      <c r="K2691" s="2" t="str">
        <f t="shared" ref="K2691:K2754" si="547">TEXT(B2691,"dddd")</f>
        <v>Friday</v>
      </c>
      <c r="L2691" s="5">
        <f t="shared" ref="L2691:L2754" si="548">B2691+3</f>
        <v>43682</v>
      </c>
      <c r="M2691" s="2" t="str">
        <f t="shared" ref="M2691:M2754" si="549">TEXT(L2691,"dddd")</f>
        <v>Monday</v>
      </c>
      <c r="N2691" s="2" t="str">
        <f t="shared" ref="N2691:N2754" si="550">IF(M2691="Sunday","Monday",M2691)</f>
        <v>Monday</v>
      </c>
      <c r="O2691" s="12">
        <f t="shared" ref="O2691:O2754" si="551">IF(TEXT(B2691,"dddd")="Tuesday",F2691*0.05,0)</f>
        <v>0</v>
      </c>
      <c r="P2691" s="11" t="str">
        <f t="shared" ref="P2691:P2754" si="552">IF(H2691&gt;AVERAGE(H:H),"High Cost per Unit","Low Cost per Unit")</f>
        <v>Low Cost per Unit</v>
      </c>
      <c r="Q2691" s="12">
        <f t="shared" ref="Q2691:Q2754" si="553">IF(D2691="Masks",F2691*0.1,0)</f>
        <v>0</v>
      </c>
      <c r="R2691" s="12">
        <f t="shared" ref="R2691:R2754" si="554">IF(E2691&gt;1,F2691*0.03,0)</f>
        <v>1.2</v>
      </c>
      <c r="S2691" s="12">
        <f t="shared" ref="S2691:S2754" si="555">IF(D2691="Accessories",F2691*0.15,0)</f>
        <v>0</v>
      </c>
      <c r="T2691" s="12">
        <f t="shared" ref="T2691:T2754" si="556">IF(AND(K2691="Saturday",C2691="Fitness"),F2691*0.1,0)</f>
        <v>0</v>
      </c>
      <c r="U2691" s="12">
        <f t="shared" ref="U2691:U2754" si="557">IF(AND(K2691="Friday",C2691="Automotive"),F2691*0.2,0)</f>
        <v>0</v>
      </c>
      <c r="V2691" s="13" t="str">
        <f t="shared" ref="V2691:V2754" ca="1" si="558">IF(B2691&lt;TODAY()-56,"Greater Than 8 Weeks Old","Less Than 8 Weeks Old")</f>
        <v>Greater Than 8 Weeks Old</v>
      </c>
    </row>
    <row r="2692" spans="1:22" x14ac:dyDescent="0.35">
      <c r="A2692" s="2" t="s">
        <v>69</v>
      </c>
      <c r="B2692" s="5">
        <v>43680</v>
      </c>
      <c r="C2692" s="5" t="s">
        <v>375</v>
      </c>
      <c r="D2692" s="5" t="s">
        <v>377</v>
      </c>
      <c r="E2692" s="6">
        <v>3</v>
      </c>
      <c r="F2692" s="3">
        <v>60</v>
      </c>
      <c r="G2692" s="3">
        <v>18</v>
      </c>
      <c r="H2692" s="8">
        <f t="shared" si="546"/>
        <v>6</v>
      </c>
      <c r="I2692" s="3">
        <v>42</v>
      </c>
      <c r="J2692" s="4">
        <v>0.7</v>
      </c>
      <c r="K2692" s="2" t="str">
        <f t="shared" si="547"/>
        <v>Saturday</v>
      </c>
      <c r="L2692" s="5">
        <f t="shared" si="548"/>
        <v>43683</v>
      </c>
      <c r="M2692" s="2" t="str">
        <f t="shared" si="549"/>
        <v>Tuesday</v>
      </c>
      <c r="N2692" s="2" t="str">
        <f t="shared" si="550"/>
        <v>Tuesday</v>
      </c>
      <c r="O2692" s="12">
        <f t="shared" si="551"/>
        <v>0</v>
      </c>
      <c r="P2692" s="11" t="str">
        <f t="shared" si="552"/>
        <v>Low Cost per Unit</v>
      </c>
      <c r="Q2692" s="12">
        <f t="shared" si="553"/>
        <v>0</v>
      </c>
      <c r="R2692" s="12">
        <f t="shared" si="554"/>
        <v>1.7999999999999998</v>
      </c>
      <c r="S2692" s="12">
        <f t="shared" si="555"/>
        <v>0</v>
      </c>
      <c r="T2692" s="12">
        <f t="shared" si="556"/>
        <v>0</v>
      </c>
      <c r="U2692" s="12">
        <f t="shared" si="557"/>
        <v>0</v>
      </c>
      <c r="V2692" s="13" t="str">
        <f t="shared" ca="1" si="558"/>
        <v>Greater Than 8 Weeks Old</v>
      </c>
    </row>
    <row r="2693" spans="1:22" x14ac:dyDescent="0.35">
      <c r="A2693" s="2" t="s">
        <v>69</v>
      </c>
      <c r="B2693" s="5">
        <v>43681</v>
      </c>
      <c r="C2693" s="5" t="s">
        <v>375</v>
      </c>
      <c r="D2693" s="5" t="s">
        <v>377</v>
      </c>
      <c r="E2693" s="6">
        <v>5</v>
      </c>
      <c r="F2693" s="3">
        <v>100</v>
      </c>
      <c r="G2693" s="3">
        <v>30</v>
      </c>
      <c r="H2693" s="8">
        <f t="shared" si="546"/>
        <v>6</v>
      </c>
      <c r="I2693" s="3">
        <v>70</v>
      </c>
      <c r="J2693" s="4">
        <v>0.7</v>
      </c>
      <c r="K2693" s="2" t="str">
        <f t="shared" si="547"/>
        <v>Sunday</v>
      </c>
      <c r="L2693" s="5">
        <f t="shared" si="548"/>
        <v>43684</v>
      </c>
      <c r="M2693" s="2" t="str">
        <f t="shared" si="549"/>
        <v>Wednesday</v>
      </c>
      <c r="N2693" s="2" t="str">
        <f t="shared" si="550"/>
        <v>Wednesday</v>
      </c>
      <c r="O2693" s="12">
        <f t="shared" si="551"/>
        <v>0</v>
      </c>
      <c r="P2693" s="11" t="str">
        <f t="shared" si="552"/>
        <v>Low Cost per Unit</v>
      </c>
      <c r="Q2693" s="12">
        <f t="shared" si="553"/>
        <v>0</v>
      </c>
      <c r="R2693" s="12">
        <f t="shared" si="554"/>
        <v>3</v>
      </c>
      <c r="S2693" s="12">
        <f t="shared" si="555"/>
        <v>0</v>
      </c>
      <c r="T2693" s="12">
        <f t="shared" si="556"/>
        <v>0</v>
      </c>
      <c r="U2693" s="12">
        <f t="shared" si="557"/>
        <v>0</v>
      </c>
      <c r="V2693" s="13" t="str">
        <f t="shared" ca="1" si="558"/>
        <v>Greater Than 8 Weeks Old</v>
      </c>
    </row>
    <row r="2694" spans="1:22" x14ac:dyDescent="0.35">
      <c r="A2694" s="2" t="s">
        <v>69</v>
      </c>
      <c r="B2694" s="5">
        <v>43682</v>
      </c>
      <c r="C2694" s="5" t="s">
        <v>375</v>
      </c>
      <c r="D2694" s="5" t="s">
        <v>377</v>
      </c>
      <c r="E2694" s="6">
        <v>6</v>
      </c>
      <c r="F2694" s="3">
        <v>120</v>
      </c>
      <c r="G2694" s="3">
        <v>36</v>
      </c>
      <c r="H2694" s="8">
        <f t="shared" si="546"/>
        <v>6</v>
      </c>
      <c r="I2694" s="3">
        <v>84</v>
      </c>
      <c r="J2694" s="4">
        <v>0.7</v>
      </c>
      <c r="K2694" s="2" t="str">
        <f t="shared" si="547"/>
        <v>Monday</v>
      </c>
      <c r="L2694" s="5">
        <f t="shared" si="548"/>
        <v>43685</v>
      </c>
      <c r="M2694" s="2" t="str">
        <f t="shared" si="549"/>
        <v>Thursday</v>
      </c>
      <c r="N2694" s="2" t="str">
        <f t="shared" si="550"/>
        <v>Thursday</v>
      </c>
      <c r="O2694" s="12">
        <f t="shared" si="551"/>
        <v>0</v>
      </c>
      <c r="P2694" s="11" t="str">
        <f t="shared" si="552"/>
        <v>Low Cost per Unit</v>
      </c>
      <c r="Q2694" s="12">
        <f t="shared" si="553"/>
        <v>0</v>
      </c>
      <c r="R2694" s="12">
        <f t="shared" si="554"/>
        <v>3.5999999999999996</v>
      </c>
      <c r="S2694" s="12">
        <f t="shared" si="555"/>
        <v>0</v>
      </c>
      <c r="T2694" s="12">
        <f t="shared" si="556"/>
        <v>0</v>
      </c>
      <c r="U2694" s="12">
        <f t="shared" si="557"/>
        <v>0</v>
      </c>
      <c r="V2694" s="13" t="str">
        <f t="shared" ca="1" si="558"/>
        <v>Greater Than 8 Weeks Old</v>
      </c>
    </row>
    <row r="2695" spans="1:22" x14ac:dyDescent="0.35">
      <c r="A2695" s="2" t="s">
        <v>69</v>
      </c>
      <c r="B2695" s="5">
        <v>43683</v>
      </c>
      <c r="C2695" s="5" t="s">
        <v>375</v>
      </c>
      <c r="D2695" s="5" t="s">
        <v>377</v>
      </c>
      <c r="E2695" s="6">
        <v>1</v>
      </c>
      <c r="F2695" s="3">
        <v>20</v>
      </c>
      <c r="G2695" s="3">
        <v>6</v>
      </c>
      <c r="H2695" s="8">
        <f t="shared" si="546"/>
        <v>6</v>
      </c>
      <c r="I2695" s="3">
        <v>14</v>
      </c>
      <c r="J2695" s="4">
        <v>0.7</v>
      </c>
      <c r="K2695" s="2" t="str">
        <f t="shared" si="547"/>
        <v>Tuesday</v>
      </c>
      <c r="L2695" s="5">
        <f t="shared" si="548"/>
        <v>43686</v>
      </c>
      <c r="M2695" s="2" t="str">
        <f t="shared" si="549"/>
        <v>Friday</v>
      </c>
      <c r="N2695" s="2" t="str">
        <f t="shared" si="550"/>
        <v>Friday</v>
      </c>
      <c r="O2695" s="12">
        <f t="shared" si="551"/>
        <v>1</v>
      </c>
      <c r="P2695" s="11" t="str">
        <f t="shared" si="552"/>
        <v>Low Cost per Unit</v>
      </c>
      <c r="Q2695" s="12">
        <f t="shared" si="553"/>
        <v>0</v>
      </c>
      <c r="R2695" s="12">
        <f t="shared" si="554"/>
        <v>0</v>
      </c>
      <c r="S2695" s="12">
        <f t="shared" si="555"/>
        <v>0</v>
      </c>
      <c r="T2695" s="12">
        <f t="shared" si="556"/>
        <v>0</v>
      </c>
      <c r="U2695" s="12">
        <f t="shared" si="557"/>
        <v>0</v>
      </c>
      <c r="V2695" s="13" t="str">
        <f t="shared" ca="1" si="558"/>
        <v>Greater Than 8 Weeks Old</v>
      </c>
    </row>
    <row r="2696" spans="1:22" x14ac:dyDescent="0.35">
      <c r="A2696" s="2" t="s">
        <v>69</v>
      </c>
      <c r="B2696" s="5">
        <v>43684</v>
      </c>
      <c r="C2696" s="5" t="s">
        <v>375</v>
      </c>
      <c r="D2696" s="5" t="s">
        <v>377</v>
      </c>
      <c r="E2696" s="6">
        <v>40</v>
      </c>
      <c r="F2696" s="3">
        <v>409.61</v>
      </c>
      <c r="G2696" s="3">
        <v>240</v>
      </c>
      <c r="H2696" s="8">
        <f t="shared" si="546"/>
        <v>6</v>
      </c>
      <c r="I2696" s="3">
        <v>169.61</v>
      </c>
      <c r="J2696" s="4">
        <v>0.41</v>
      </c>
      <c r="K2696" s="2" t="str">
        <f t="shared" si="547"/>
        <v>Wednesday</v>
      </c>
      <c r="L2696" s="5">
        <f t="shared" si="548"/>
        <v>43687</v>
      </c>
      <c r="M2696" s="2" t="str">
        <f t="shared" si="549"/>
        <v>Saturday</v>
      </c>
      <c r="N2696" s="2" t="str">
        <f t="shared" si="550"/>
        <v>Saturday</v>
      </c>
      <c r="O2696" s="12">
        <f t="shared" si="551"/>
        <v>0</v>
      </c>
      <c r="P2696" s="11" t="str">
        <f t="shared" si="552"/>
        <v>Low Cost per Unit</v>
      </c>
      <c r="Q2696" s="12">
        <f t="shared" si="553"/>
        <v>0</v>
      </c>
      <c r="R2696" s="12">
        <f t="shared" si="554"/>
        <v>12.2883</v>
      </c>
      <c r="S2696" s="12">
        <f t="shared" si="555"/>
        <v>0</v>
      </c>
      <c r="T2696" s="12">
        <f t="shared" si="556"/>
        <v>0</v>
      </c>
      <c r="U2696" s="12">
        <f t="shared" si="557"/>
        <v>0</v>
      </c>
      <c r="V2696" s="13" t="str">
        <f t="shared" ca="1" si="558"/>
        <v>Greater Than 8 Weeks Old</v>
      </c>
    </row>
    <row r="2697" spans="1:22" x14ac:dyDescent="0.35">
      <c r="A2697" s="2" t="s">
        <v>69</v>
      </c>
      <c r="B2697" s="5">
        <v>43685</v>
      </c>
      <c r="C2697" s="5" t="s">
        <v>375</v>
      </c>
      <c r="D2697" s="5" t="s">
        <v>377</v>
      </c>
      <c r="E2697" s="6">
        <v>32</v>
      </c>
      <c r="F2697" s="3">
        <v>319.68</v>
      </c>
      <c r="G2697" s="3">
        <v>192</v>
      </c>
      <c r="H2697" s="8">
        <f t="shared" si="546"/>
        <v>6</v>
      </c>
      <c r="I2697" s="3">
        <v>127.68</v>
      </c>
      <c r="J2697" s="4">
        <v>0.4</v>
      </c>
      <c r="K2697" s="2" t="str">
        <f t="shared" si="547"/>
        <v>Thursday</v>
      </c>
      <c r="L2697" s="5">
        <f t="shared" si="548"/>
        <v>43688</v>
      </c>
      <c r="M2697" s="2" t="str">
        <f t="shared" si="549"/>
        <v>Sunday</v>
      </c>
      <c r="N2697" s="2" t="str">
        <f t="shared" si="550"/>
        <v>Monday</v>
      </c>
      <c r="O2697" s="12">
        <f t="shared" si="551"/>
        <v>0</v>
      </c>
      <c r="P2697" s="11" t="str">
        <f t="shared" si="552"/>
        <v>Low Cost per Unit</v>
      </c>
      <c r="Q2697" s="12">
        <f t="shared" si="553"/>
        <v>0</v>
      </c>
      <c r="R2697" s="12">
        <f t="shared" si="554"/>
        <v>9.5904000000000007</v>
      </c>
      <c r="S2697" s="12">
        <f t="shared" si="555"/>
        <v>0</v>
      </c>
      <c r="T2697" s="12">
        <f t="shared" si="556"/>
        <v>0</v>
      </c>
      <c r="U2697" s="12">
        <f t="shared" si="557"/>
        <v>0</v>
      </c>
      <c r="V2697" s="13" t="str">
        <f t="shared" ca="1" si="558"/>
        <v>Greater Than 8 Weeks Old</v>
      </c>
    </row>
    <row r="2698" spans="1:22" x14ac:dyDescent="0.35">
      <c r="A2698" s="2" t="s">
        <v>69</v>
      </c>
      <c r="B2698" s="5">
        <v>43686</v>
      </c>
      <c r="C2698" s="5" t="s">
        <v>375</v>
      </c>
      <c r="D2698" s="5" t="s">
        <v>377</v>
      </c>
      <c r="E2698" s="6">
        <v>39</v>
      </c>
      <c r="F2698" s="3">
        <v>399.62</v>
      </c>
      <c r="G2698" s="3">
        <v>234</v>
      </c>
      <c r="H2698" s="8">
        <f t="shared" si="546"/>
        <v>6</v>
      </c>
      <c r="I2698" s="3">
        <v>165.62</v>
      </c>
      <c r="J2698" s="4">
        <v>0.41</v>
      </c>
      <c r="K2698" s="2" t="str">
        <f t="shared" si="547"/>
        <v>Friday</v>
      </c>
      <c r="L2698" s="5">
        <f t="shared" si="548"/>
        <v>43689</v>
      </c>
      <c r="M2698" s="2" t="str">
        <f t="shared" si="549"/>
        <v>Monday</v>
      </c>
      <c r="N2698" s="2" t="str">
        <f t="shared" si="550"/>
        <v>Monday</v>
      </c>
      <c r="O2698" s="12">
        <f t="shared" si="551"/>
        <v>0</v>
      </c>
      <c r="P2698" s="11" t="str">
        <f t="shared" si="552"/>
        <v>Low Cost per Unit</v>
      </c>
      <c r="Q2698" s="12">
        <f t="shared" si="553"/>
        <v>0</v>
      </c>
      <c r="R2698" s="12">
        <f t="shared" si="554"/>
        <v>11.9886</v>
      </c>
      <c r="S2698" s="12">
        <f t="shared" si="555"/>
        <v>0</v>
      </c>
      <c r="T2698" s="12">
        <f t="shared" si="556"/>
        <v>0</v>
      </c>
      <c r="U2698" s="12">
        <f t="shared" si="557"/>
        <v>0</v>
      </c>
      <c r="V2698" s="13" t="str">
        <f t="shared" ca="1" si="558"/>
        <v>Greater Than 8 Weeks Old</v>
      </c>
    </row>
    <row r="2699" spans="1:22" x14ac:dyDescent="0.35">
      <c r="A2699" s="2" t="s">
        <v>69</v>
      </c>
      <c r="B2699" s="5">
        <v>43687</v>
      </c>
      <c r="C2699" s="5" t="s">
        <v>375</v>
      </c>
      <c r="D2699" s="5" t="s">
        <v>377</v>
      </c>
      <c r="E2699" s="6">
        <v>35</v>
      </c>
      <c r="F2699" s="3">
        <v>349.65</v>
      </c>
      <c r="G2699" s="3">
        <v>210</v>
      </c>
      <c r="H2699" s="8">
        <f t="shared" si="546"/>
        <v>6</v>
      </c>
      <c r="I2699" s="3">
        <v>139.65</v>
      </c>
      <c r="J2699" s="4">
        <v>0.4</v>
      </c>
      <c r="K2699" s="2" t="str">
        <f t="shared" si="547"/>
        <v>Saturday</v>
      </c>
      <c r="L2699" s="5">
        <f t="shared" si="548"/>
        <v>43690</v>
      </c>
      <c r="M2699" s="2" t="str">
        <f t="shared" si="549"/>
        <v>Tuesday</v>
      </c>
      <c r="N2699" s="2" t="str">
        <f t="shared" si="550"/>
        <v>Tuesday</v>
      </c>
      <c r="O2699" s="12">
        <f t="shared" si="551"/>
        <v>0</v>
      </c>
      <c r="P2699" s="11" t="str">
        <f t="shared" si="552"/>
        <v>Low Cost per Unit</v>
      </c>
      <c r="Q2699" s="12">
        <f t="shared" si="553"/>
        <v>0</v>
      </c>
      <c r="R2699" s="12">
        <f t="shared" si="554"/>
        <v>10.4895</v>
      </c>
      <c r="S2699" s="12">
        <f t="shared" si="555"/>
        <v>0</v>
      </c>
      <c r="T2699" s="12">
        <f t="shared" si="556"/>
        <v>0</v>
      </c>
      <c r="U2699" s="12">
        <f t="shared" si="557"/>
        <v>0</v>
      </c>
      <c r="V2699" s="13" t="str">
        <f t="shared" ca="1" si="558"/>
        <v>Greater Than 8 Weeks Old</v>
      </c>
    </row>
    <row r="2700" spans="1:22" x14ac:dyDescent="0.35">
      <c r="A2700" s="2" t="s">
        <v>69</v>
      </c>
      <c r="B2700" s="5">
        <v>43688</v>
      </c>
      <c r="C2700" s="5" t="s">
        <v>375</v>
      </c>
      <c r="D2700" s="5" t="s">
        <v>377</v>
      </c>
      <c r="E2700" s="6">
        <v>103</v>
      </c>
      <c r="F2700" s="3">
        <v>1028.97</v>
      </c>
      <c r="G2700" s="3">
        <v>618</v>
      </c>
      <c r="H2700" s="8">
        <f t="shared" si="546"/>
        <v>6</v>
      </c>
      <c r="I2700" s="3">
        <v>410.97</v>
      </c>
      <c r="J2700" s="4">
        <v>0.4</v>
      </c>
      <c r="K2700" s="2" t="str">
        <f t="shared" si="547"/>
        <v>Sunday</v>
      </c>
      <c r="L2700" s="5">
        <f t="shared" si="548"/>
        <v>43691</v>
      </c>
      <c r="M2700" s="2" t="str">
        <f t="shared" si="549"/>
        <v>Wednesday</v>
      </c>
      <c r="N2700" s="2" t="str">
        <f t="shared" si="550"/>
        <v>Wednesday</v>
      </c>
      <c r="O2700" s="12">
        <f t="shared" si="551"/>
        <v>0</v>
      </c>
      <c r="P2700" s="11" t="str">
        <f t="shared" si="552"/>
        <v>Low Cost per Unit</v>
      </c>
      <c r="Q2700" s="12">
        <f t="shared" si="553"/>
        <v>0</v>
      </c>
      <c r="R2700" s="12">
        <f t="shared" si="554"/>
        <v>30.8691</v>
      </c>
      <c r="S2700" s="12">
        <f t="shared" si="555"/>
        <v>0</v>
      </c>
      <c r="T2700" s="12">
        <f t="shared" si="556"/>
        <v>0</v>
      </c>
      <c r="U2700" s="12">
        <f t="shared" si="557"/>
        <v>0</v>
      </c>
      <c r="V2700" s="13" t="str">
        <f t="shared" ca="1" si="558"/>
        <v>Greater Than 8 Weeks Old</v>
      </c>
    </row>
    <row r="2701" spans="1:22" x14ac:dyDescent="0.35">
      <c r="A2701" s="2" t="s">
        <v>69</v>
      </c>
      <c r="B2701" s="5">
        <v>43689</v>
      </c>
      <c r="C2701" s="5" t="s">
        <v>375</v>
      </c>
      <c r="D2701" s="5" t="s">
        <v>377</v>
      </c>
      <c r="E2701" s="6">
        <v>44</v>
      </c>
      <c r="F2701" s="3">
        <v>439.56</v>
      </c>
      <c r="G2701" s="3">
        <v>264</v>
      </c>
      <c r="H2701" s="8">
        <f t="shared" si="546"/>
        <v>6</v>
      </c>
      <c r="I2701" s="3">
        <v>175.56</v>
      </c>
      <c r="J2701" s="4">
        <v>0.4</v>
      </c>
      <c r="K2701" s="2" t="str">
        <f t="shared" si="547"/>
        <v>Monday</v>
      </c>
      <c r="L2701" s="5">
        <f t="shared" si="548"/>
        <v>43692</v>
      </c>
      <c r="M2701" s="2" t="str">
        <f t="shared" si="549"/>
        <v>Thursday</v>
      </c>
      <c r="N2701" s="2" t="str">
        <f t="shared" si="550"/>
        <v>Thursday</v>
      </c>
      <c r="O2701" s="12">
        <f t="shared" si="551"/>
        <v>0</v>
      </c>
      <c r="P2701" s="11" t="str">
        <f t="shared" si="552"/>
        <v>Low Cost per Unit</v>
      </c>
      <c r="Q2701" s="12">
        <f t="shared" si="553"/>
        <v>0</v>
      </c>
      <c r="R2701" s="12">
        <f t="shared" si="554"/>
        <v>13.1868</v>
      </c>
      <c r="S2701" s="12">
        <f t="shared" si="555"/>
        <v>0</v>
      </c>
      <c r="T2701" s="12">
        <f t="shared" si="556"/>
        <v>0</v>
      </c>
      <c r="U2701" s="12">
        <f t="shared" si="557"/>
        <v>0</v>
      </c>
      <c r="V2701" s="13" t="str">
        <f t="shared" ca="1" si="558"/>
        <v>Greater Than 8 Weeks Old</v>
      </c>
    </row>
    <row r="2702" spans="1:22" x14ac:dyDescent="0.35">
      <c r="A2702" s="2" t="s">
        <v>69</v>
      </c>
      <c r="B2702" s="5">
        <v>43690</v>
      </c>
      <c r="C2702" s="5" t="s">
        <v>375</v>
      </c>
      <c r="D2702" s="5" t="s">
        <v>377</v>
      </c>
      <c r="E2702" s="6">
        <v>41</v>
      </c>
      <c r="F2702" s="3">
        <v>409.59</v>
      </c>
      <c r="G2702" s="3">
        <v>246</v>
      </c>
      <c r="H2702" s="8">
        <f t="shared" si="546"/>
        <v>6</v>
      </c>
      <c r="I2702" s="3">
        <v>163.59</v>
      </c>
      <c r="J2702" s="4">
        <v>0.4</v>
      </c>
      <c r="K2702" s="2" t="str">
        <f t="shared" si="547"/>
        <v>Tuesday</v>
      </c>
      <c r="L2702" s="5">
        <f t="shared" si="548"/>
        <v>43693</v>
      </c>
      <c r="M2702" s="2" t="str">
        <f t="shared" si="549"/>
        <v>Friday</v>
      </c>
      <c r="N2702" s="2" t="str">
        <f t="shared" si="550"/>
        <v>Friday</v>
      </c>
      <c r="O2702" s="12">
        <f t="shared" si="551"/>
        <v>20.479500000000002</v>
      </c>
      <c r="P2702" s="11" t="str">
        <f t="shared" si="552"/>
        <v>Low Cost per Unit</v>
      </c>
      <c r="Q2702" s="12">
        <f t="shared" si="553"/>
        <v>0</v>
      </c>
      <c r="R2702" s="12">
        <f t="shared" si="554"/>
        <v>12.287699999999999</v>
      </c>
      <c r="S2702" s="12">
        <f t="shared" si="555"/>
        <v>0</v>
      </c>
      <c r="T2702" s="12">
        <f t="shared" si="556"/>
        <v>0</v>
      </c>
      <c r="U2702" s="12">
        <f t="shared" si="557"/>
        <v>0</v>
      </c>
      <c r="V2702" s="13" t="str">
        <f t="shared" ca="1" si="558"/>
        <v>Greater Than 8 Weeks Old</v>
      </c>
    </row>
    <row r="2703" spans="1:22" x14ac:dyDescent="0.35">
      <c r="A2703" s="2" t="s">
        <v>69</v>
      </c>
      <c r="B2703" s="5">
        <v>43691</v>
      </c>
      <c r="C2703" s="5" t="s">
        <v>375</v>
      </c>
      <c r="D2703" s="5" t="s">
        <v>377</v>
      </c>
      <c r="E2703" s="6">
        <v>19</v>
      </c>
      <c r="F2703" s="3">
        <v>189.81</v>
      </c>
      <c r="G2703" s="3">
        <v>114</v>
      </c>
      <c r="H2703" s="8">
        <f t="shared" si="546"/>
        <v>6</v>
      </c>
      <c r="I2703" s="3">
        <v>75.81</v>
      </c>
      <c r="J2703" s="4">
        <v>0.4</v>
      </c>
      <c r="K2703" s="2" t="str">
        <f t="shared" si="547"/>
        <v>Wednesday</v>
      </c>
      <c r="L2703" s="5">
        <f t="shared" si="548"/>
        <v>43694</v>
      </c>
      <c r="M2703" s="2" t="str">
        <f t="shared" si="549"/>
        <v>Saturday</v>
      </c>
      <c r="N2703" s="2" t="str">
        <f t="shared" si="550"/>
        <v>Saturday</v>
      </c>
      <c r="O2703" s="12">
        <f t="shared" si="551"/>
        <v>0</v>
      </c>
      <c r="P2703" s="11" t="str">
        <f t="shared" si="552"/>
        <v>Low Cost per Unit</v>
      </c>
      <c r="Q2703" s="12">
        <f t="shared" si="553"/>
        <v>0</v>
      </c>
      <c r="R2703" s="12">
        <f t="shared" si="554"/>
        <v>5.6943000000000001</v>
      </c>
      <c r="S2703" s="12">
        <f t="shared" si="555"/>
        <v>0</v>
      </c>
      <c r="T2703" s="12">
        <f t="shared" si="556"/>
        <v>0</v>
      </c>
      <c r="U2703" s="12">
        <f t="shared" si="557"/>
        <v>0</v>
      </c>
      <c r="V2703" s="13" t="str">
        <f t="shared" ca="1" si="558"/>
        <v>Greater Than 8 Weeks Old</v>
      </c>
    </row>
    <row r="2704" spans="1:22" x14ac:dyDescent="0.35">
      <c r="A2704" s="2" t="s">
        <v>69</v>
      </c>
      <c r="B2704" s="5">
        <v>43692</v>
      </c>
      <c r="C2704" s="5" t="s">
        <v>375</v>
      </c>
      <c r="D2704" s="5" t="s">
        <v>377</v>
      </c>
      <c r="E2704" s="6">
        <v>29</v>
      </c>
      <c r="F2704" s="3">
        <v>289.70999999999998</v>
      </c>
      <c r="G2704" s="3">
        <v>174</v>
      </c>
      <c r="H2704" s="8">
        <f t="shared" si="546"/>
        <v>6</v>
      </c>
      <c r="I2704" s="3">
        <v>115.71</v>
      </c>
      <c r="J2704" s="4">
        <v>0.4</v>
      </c>
      <c r="K2704" s="2" t="str">
        <f t="shared" si="547"/>
        <v>Thursday</v>
      </c>
      <c r="L2704" s="5">
        <f t="shared" si="548"/>
        <v>43695</v>
      </c>
      <c r="M2704" s="2" t="str">
        <f t="shared" si="549"/>
        <v>Sunday</v>
      </c>
      <c r="N2704" s="2" t="str">
        <f t="shared" si="550"/>
        <v>Monday</v>
      </c>
      <c r="O2704" s="12">
        <f t="shared" si="551"/>
        <v>0</v>
      </c>
      <c r="P2704" s="11" t="str">
        <f t="shared" si="552"/>
        <v>Low Cost per Unit</v>
      </c>
      <c r="Q2704" s="12">
        <f t="shared" si="553"/>
        <v>0</v>
      </c>
      <c r="R2704" s="12">
        <f t="shared" si="554"/>
        <v>8.6912999999999982</v>
      </c>
      <c r="S2704" s="12">
        <f t="shared" si="555"/>
        <v>0</v>
      </c>
      <c r="T2704" s="12">
        <f t="shared" si="556"/>
        <v>0</v>
      </c>
      <c r="U2704" s="12">
        <f t="shared" si="557"/>
        <v>0</v>
      </c>
      <c r="V2704" s="13" t="str">
        <f t="shared" ca="1" si="558"/>
        <v>Greater Than 8 Weeks Old</v>
      </c>
    </row>
    <row r="2705" spans="1:22" x14ac:dyDescent="0.35">
      <c r="A2705" s="2" t="s">
        <v>69</v>
      </c>
      <c r="B2705" s="5">
        <v>43693</v>
      </c>
      <c r="C2705" s="5" t="s">
        <v>375</v>
      </c>
      <c r="D2705" s="5" t="s">
        <v>377</v>
      </c>
      <c r="E2705" s="6">
        <v>36</v>
      </c>
      <c r="F2705" s="3">
        <v>359.64</v>
      </c>
      <c r="G2705" s="3">
        <v>216</v>
      </c>
      <c r="H2705" s="8">
        <f t="shared" si="546"/>
        <v>6</v>
      </c>
      <c r="I2705" s="3">
        <v>143.63999999999999</v>
      </c>
      <c r="J2705" s="4">
        <v>0.4</v>
      </c>
      <c r="K2705" s="2" t="str">
        <f t="shared" si="547"/>
        <v>Friday</v>
      </c>
      <c r="L2705" s="5">
        <f t="shared" si="548"/>
        <v>43696</v>
      </c>
      <c r="M2705" s="2" t="str">
        <f t="shared" si="549"/>
        <v>Monday</v>
      </c>
      <c r="N2705" s="2" t="str">
        <f t="shared" si="550"/>
        <v>Monday</v>
      </c>
      <c r="O2705" s="12">
        <f t="shared" si="551"/>
        <v>0</v>
      </c>
      <c r="P2705" s="11" t="str">
        <f t="shared" si="552"/>
        <v>Low Cost per Unit</v>
      </c>
      <c r="Q2705" s="12">
        <f t="shared" si="553"/>
        <v>0</v>
      </c>
      <c r="R2705" s="12">
        <f t="shared" si="554"/>
        <v>10.789199999999999</v>
      </c>
      <c r="S2705" s="12">
        <f t="shared" si="555"/>
        <v>0</v>
      </c>
      <c r="T2705" s="12">
        <f t="shared" si="556"/>
        <v>0</v>
      </c>
      <c r="U2705" s="12">
        <f t="shared" si="557"/>
        <v>0</v>
      </c>
      <c r="V2705" s="13" t="str">
        <f t="shared" ca="1" si="558"/>
        <v>Greater Than 8 Weeks Old</v>
      </c>
    </row>
    <row r="2706" spans="1:22" x14ac:dyDescent="0.35">
      <c r="A2706" s="2" t="s">
        <v>69</v>
      </c>
      <c r="B2706" s="5">
        <v>43694</v>
      </c>
      <c r="C2706" s="5" t="s">
        <v>375</v>
      </c>
      <c r="D2706" s="5" t="s">
        <v>377</v>
      </c>
      <c r="E2706" s="6">
        <v>21</v>
      </c>
      <c r="F2706" s="3">
        <v>209.79</v>
      </c>
      <c r="G2706" s="3">
        <v>126</v>
      </c>
      <c r="H2706" s="8">
        <f t="shared" si="546"/>
        <v>6</v>
      </c>
      <c r="I2706" s="3">
        <v>83.79</v>
      </c>
      <c r="J2706" s="4">
        <v>0.4</v>
      </c>
      <c r="K2706" s="2" t="str">
        <f t="shared" si="547"/>
        <v>Saturday</v>
      </c>
      <c r="L2706" s="5">
        <f t="shared" si="548"/>
        <v>43697</v>
      </c>
      <c r="M2706" s="2" t="str">
        <f t="shared" si="549"/>
        <v>Tuesday</v>
      </c>
      <c r="N2706" s="2" t="str">
        <f t="shared" si="550"/>
        <v>Tuesday</v>
      </c>
      <c r="O2706" s="12">
        <f t="shared" si="551"/>
        <v>0</v>
      </c>
      <c r="P2706" s="11" t="str">
        <f t="shared" si="552"/>
        <v>Low Cost per Unit</v>
      </c>
      <c r="Q2706" s="12">
        <f t="shared" si="553"/>
        <v>0</v>
      </c>
      <c r="R2706" s="12">
        <f t="shared" si="554"/>
        <v>6.2936999999999994</v>
      </c>
      <c r="S2706" s="12">
        <f t="shared" si="555"/>
        <v>0</v>
      </c>
      <c r="T2706" s="12">
        <f t="shared" si="556"/>
        <v>0</v>
      </c>
      <c r="U2706" s="12">
        <f t="shared" si="557"/>
        <v>0</v>
      </c>
      <c r="V2706" s="13" t="str">
        <f t="shared" ca="1" si="558"/>
        <v>Greater Than 8 Weeks Old</v>
      </c>
    </row>
    <row r="2707" spans="1:22" x14ac:dyDescent="0.35">
      <c r="A2707" s="2" t="s">
        <v>69</v>
      </c>
      <c r="B2707" s="5">
        <v>43695</v>
      </c>
      <c r="C2707" s="5" t="s">
        <v>375</v>
      </c>
      <c r="D2707" s="5" t="s">
        <v>377</v>
      </c>
      <c r="E2707" s="6">
        <v>23</v>
      </c>
      <c r="F2707" s="3">
        <v>229.77</v>
      </c>
      <c r="G2707" s="3">
        <v>138</v>
      </c>
      <c r="H2707" s="8">
        <f t="shared" si="546"/>
        <v>6</v>
      </c>
      <c r="I2707" s="3">
        <v>91.77</v>
      </c>
      <c r="J2707" s="4">
        <v>0.4</v>
      </c>
      <c r="K2707" s="2" t="str">
        <f t="shared" si="547"/>
        <v>Sunday</v>
      </c>
      <c r="L2707" s="5">
        <f t="shared" si="548"/>
        <v>43698</v>
      </c>
      <c r="M2707" s="2" t="str">
        <f t="shared" si="549"/>
        <v>Wednesday</v>
      </c>
      <c r="N2707" s="2" t="str">
        <f t="shared" si="550"/>
        <v>Wednesday</v>
      </c>
      <c r="O2707" s="12">
        <f t="shared" si="551"/>
        <v>0</v>
      </c>
      <c r="P2707" s="11" t="str">
        <f t="shared" si="552"/>
        <v>Low Cost per Unit</v>
      </c>
      <c r="Q2707" s="12">
        <f t="shared" si="553"/>
        <v>0</v>
      </c>
      <c r="R2707" s="12">
        <f t="shared" si="554"/>
        <v>6.8931000000000004</v>
      </c>
      <c r="S2707" s="12">
        <f t="shared" si="555"/>
        <v>0</v>
      </c>
      <c r="T2707" s="12">
        <f t="shared" si="556"/>
        <v>0</v>
      </c>
      <c r="U2707" s="12">
        <f t="shared" si="557"/>
        <v>0</v>
      </c>
      <c r="V2707" s="13" t="str">
        <f t="shared" ca="1" si="558"/>
        <v>Greater Than 8 Weeks Old</v>
      </c>
    </row>
    <row r="2708" spans="1:22" x14ac:dyDescent="0.35">
      <c r="A2708" s="2" t="s">
        <v>69</v>
      </c>
      <c r="B2708" s="5">
        <v>43696</v>
      </c>
      <c r="C2708" s="5" t="s">
        <v>375</v>
      </c>
      <c r="D2708" s="5" t="s">
        <v>377</v>
      </c>
      <c r="E2708" s="6">
        <v>18</v>
      </c>
      <c r="F2708" s="3">
        <v>179.82</v>
      </c>
      <c r="G2708" s="3">
        <v>108</v>
      </c>
      <c r="H2708" s="8">
        <f t="shared" si="546"/>
        <v>6</v>
      </c>
      <c r="I2708" s="3">
        <v>71.819999999999993</v>
      </c>
      <c r="J2708" s="4">
        <v>0.4</v>
      </c>
      <c r="K2708" s="2" t="str">
        <f t="shared" si="547"/>
        <v>Monday</v>
      </c>
      <c r="L2708" s="5">
        <f t="shared" si="548"/>
        <v>43699</v>
      </c>
      <c r="M2708" s="2" t="str">
        <f t="shared" si="549"/>
        <v>Thursday</v>
      </c>
      <c r="N2708" s="2" t="str">
        <f t="shared" si="550"/>
        <v>Thursday</v>
      </c>
      <c r="O2708" s="12">
        <f t="shared" si="551"/>
        <v>0</v>
      </c>
      <c r="P2708" s="11" t="str">
        <f t="shared" si="552"/>
        <v>Low Cost per Unit</v>
      </c>
      <c r="Q2708" s="12">
        <f t="shared" si="553"/>
        <v>0</v>
      </c>
      <c r="R2708" s="12">
        <f t="shared" si="554"/>
        <v>5.3945999999999996</v>
      </c>
      <c r="S2708" s="12">
        <f t="shared" si="555"/>
        <v>0</v>
      </c>
      <c r="T2708" s="12">
        <f t="shared" si="556"/>
        <v>0</v>
      </c>
      <c r="U2708" s="12">
        <f t="shared" si="557"/>
        <v>0</v>
      </c>
      <c r="V2708" s="13" t="str">
        <f t="shared" ca="1" si="558"/>
        <v>Greater Than 8 Weeks Old</v>
      </c>
    </row>
    <row r="2709" spans="1:22" x14ac:dyDescent="0.35">
      <c r="A2709" s="2" t="s">
        <v>69</v>
      </c>
      <c r="B2709" s="5">
        <v>43697</v>
      </c>
      <c r="C2709" s="5" t="s">
        <v>375</v>
      </c>
      <c r="D2709" s="5" t="s">
        <v>377</v>
      </c>
      <c r="E2709" s="6">
        <v>46</v>
      </c>
      <c r="F2709" s="3">
        <v>419.58</v>
      </c>
      <c r="G2709" s="3">
        <v>276</v>
      </c>
      <c r="H2709" s="8">
        <f t="shared" si="546"/>
        <v>6</v>
      </c>
      <c r="I2709" s="3">
        <v>143.58000000000001</v>
      </c>
      <c r="J2709" s="4">
        <v>0.34</v>
      </c>
      <c r="K2709" s="2" t="str">
        <f t="shared" si="547"/>
        <v>Tuesday</v>
      </c>
      <c r="L2709" s="5">
        <f t="shared" si="548"/>
        <v>43700</v>
      </c>
      <c r="M2709" s="2" t="str">
        <f t="shared" si="549"/>
        <v>Friday</v>
      </c>
      <c r="N2709" s="2" t="str">
        <f t="shared" si="550"/>
        <v>Friday</v>
      </c>
      <c r="O2709" s="12">
        <f t="shared" si="551"/>
        <v>20.978999999999999</v>
      </c>
      <c r="P2709" s="11" t="str">
        <f t="shared" si="552"/>
        <v>Low Cost per Unit</v>
      </c>
      <c r="Q2709" s="12">
        <f t="shared" si="553"/>
        <v>0</v>
      </c>
      <c r="R2709" s="12">
        <f t="shared" si="554"/>
        <v>12.587399999999999</v>
      </c>
      <c r="S2709" s="12">
        <f t="shared" si="555"/>
        <v>0</v>
      </c>
      <c r="T2709" s="12">
        <f t="shared" si="556"/>
        <v>0</v>
      </c>
      <c r="U2709" s="12">
        <f t="shared" si="557"/>
        <v>0</v>
      </c>
      <c r="V2709" s="13" t="str">
        <f t="shared" ca="1" si="558"/>
        <v>Greater Than 8 Weeks Old</v>
      </c>
    </row>
    <row r="2710" spans="1:22" x14ac:dyDescent="0.35">
      <c r="A2710" s="2" t="s">
        <v>69</v>
      </c>
      <c r="B2710" s="5">
        <v>43698</v>
      </c>
      <c r="C2710" s="5" t="s">
        <v>375</v>
      </c>
      <c r="D2710" s="5" t="s">
        <v>377</v>
      </c>
      <c r="E2710" s="6">
        <v>51</v>
      </c>
      <c r="F2710" s="3">
        <v>499.5</v>
      </c>
      <c r="G2710" s="3">
        <v>306</v>
      </c>
      <c r="H2710" s="8">
        <f t="shared" si="546"/>
        <v>6</v>
      </c>
      <c r="I2710" s="3">
        <v>193.5</v>
      </c>
      <c r="J2710" s="4">
        <v>0.39</v>
      </c>
      <c r="K2710" s="2" t="str">
        <f t="shared" si="547"/>
        <v>Wednesday</v>
      </c>
      <c r="L2710" s="5">
        <f t="shared" si="548"/>
        <v>43701</v>
      </c>
      <c r="M2710" s="2" t="str">
        <f t="shared" si="549"/>
        <v>Saturday</v>
      </c>
      <c r="N2710" s="2" t="str">
        <f t="shared" si="550"/>
        <v>Saturday</v>
      </c>
      <c r="O2710" s="12">
        <f t="shared" si="551"/>
        <v>0</v>
      </c>
      <c r="P2710" s="11" t="str">
        <f t="shared" si="552"/>
        <v>Low Cost per Unit</v>
      </c>
      <c r="Q2710" s="12">
        <f t="shared" si="553"/>
        <v>0</v>
      </c>
      <c r="R2710" s="12">
        <f t="shared" si="554"/>
        <v>14.984999999999999</v>
      </c>
      <c r="S2710" s="12">
        <f t="shared" si="555"/>
        <v>0</v>
      </c>
      <c r="T2710" s="12">
        <f t="shared" si="556"/>
        <v>0</v>
      </c>
      <c r="U2710" s="12">
        <f t="shared" si="557"/>
        <v>0</v>
      </c>
      <c r="V2710" s="13" t="str">
        <f t="shared" ca="1" si="558"/>
        <v>Greater Than 8 Weeks Old</v>
      </c>
    </row>
    <row r="2711" spans="1:22" x14ac:dyDescent="0.35">
      <c r="A2711" s="2" t="s">
        <v>69</v>
      </c>
      <c r="B2711" s="5">
        <v>43699</v>
      </c>
      <c r="C2711" s="5" t="s">
        <v>375</v>
      </c>
      <c r="D2711" s="5" t="s">
        <v>377</v>
      </c>
      <c r="E2711" s="6">
        <v>31</v>
      </c>
      <c r="F2711" s="3">
        <v>289.70999999999998</v>
      </c>
      <c r="G2711" s="3">
        <v>186</v>
      </c>
      <c r="H2711" s="8">
        <f t="shared" si="546"/>
        <v>6</v>
      </c>
      <c r="I2711" s="3">
        <v>103.71</v>
      </c>
      <c r="J2711" s="4">
        <v>0.36</v>
      </c>
      <c r="K2711" s="2" t="str">
        <f t="shared" si="547"/>
        <v>Thursday</v>
      </c>
      <c r="L2711" s="5">
        <f t="shared" si="548"/>
        <v>43702</v>
      </c>
      <c r="M2711" s="2" t="str">
        <f t="shared" si="549"/>
        <v>Sunday</v>
      </c>
      <c r="N2711" s="2" t="str">
        <f t="shared" si="550"/>
        <v>Monday</v>
      </c>
      <c r="O2711" s="12">
        <f t="shared" si="551"/>
        <v>0</v>
      </c>
      <c r="P2711" s="11" t="str">
        <f t="shared" si="552"/>
        <v>Low Cost per Unit</v>
      </c>
      <c r="Q2711" s="12">
        <f t="shared" si="553"/>
        <v>0</v>
      </c>
      <c r="R2711" s="12">
        <f t="shared" si="554"/>
        <v>8.6912999999999982</v>
      </c>
      <c r="S2711" s="12">
        <f t="shared" si="555"/>
        <v>0</v>
      </c>
      <c r="T2711" s="12">
        <f t="shared" si="556"/>
        <v>0</v>
      </c>
      <c r="U2711" s="12">
        <f t="shared" si="557"/>
        <v>0</v>
      </c>
      <c r="V2711" s="13" t="str">
        <f t="shared" ca="1" si="558"/>
        <v>Greater Than 8 Weeks Old</v>
      </c>
    </row>
    <row r="2712" spans="1:22" x14ac:dyDescent="0.35">
      <c r="A2712" s="2" t="s">
        <v>69</v>
      </c>
      <c r="B2712" s="5">
        <v>43700</v>
      </c>
      <c r="C2712" s="5" t="s">
        <v>375</v>
      </c>
      <c r="D2712" s="5" t="s">
        <v>377</v>
      </c>
      <c r="E2712" s="6">
        <v>34</v>
      </c>
      <c r="F2712" s="3">
        <v>339.66</v>
      </c>
      <c r="G2712" s="3">
        <v>204</v>
      </c>
      <c r="H2712" s="8">
        <f t="shared" si="546"/>
        <v>6</v>
      </c>
      <c r="I2712" s="3">
        <v>135.66</v>
      </c>
      <c r="J2712" s="4">
        <v>0.4</v>
      </c>
      <c r="K2712" s="2" t="str">
        <f t="shared" si="547"/>
        <v>Friday</v>
      </c>
      <c r="L2712" s="5">
        <f t="shared" si="548"/>
        <v>43703</v>
      </c>
      <c r="M2712" s="2" t="str">
        <f t="shared" si="549"/>
        <v>Monday</v>
      </c>
      <c r="N2712" s="2" t="str">
        <f t="shared" si="550"/>
        <v>Monday</v>
      </c>
      <c r="O2712" s="12">
        <f t="shared" si="551"/>
        <v>0</v>
      </c>
      <c r="P2712" s="11" t="str">
        <f t="shared" si="552"/>
        <v>Low Cost per Unit</v>
      </c>
      <c r="Q2712" s="12">
        <f t="shared" si="553"/>
        <v>0</v>
      </c>
      <c r="R2712" s="12">
        <f t="shared" si="554"/>
        <v>10.1898</v>
      </c>
      <c r="S2712" s="12">
        <f t="shared" si="555"/>
        <v>0</v>
      </c>
      <c r="T2712" s="12">
        <f t="shared" si="556"/>
        <v>0</v>
      </c>
      <c r="U2712" s="12">
        <f t="shared" si="557"/>
        <v>0</v>
      </c>
      <c r="V2712" s="13" t="str">
        <f t="shared" ca="1" si="558"/>
        <v>Greater Than 8 Weeks Old</v>
      </c>
    </row>
    <row r="2713" spans="1:22" x14ac:dyDescent="0.35">
      <c r="A2713" s="2" t="s">
        <v>69</v>
      </c>
      <c r="B2713" s="5">
        <v>43701</v>
      </c>
      <c r="C2713" s="5" t="s">
        <v>375</v>
      </c>
      <c r="D2713" s="5" t="s">
        <v>377</v>
      </c>
      <c r="E2713" s="6">
        <v>43</v>
      </c>
      <c r="F2713" s="3">
        <v>419.58</v>
      </c>
      <c r="G2713" s="3">
        <v>258</v>
      </c>
      <c r="H2713" s="8">
        <f t="shared" si="546"/>
        <v>6</v>
      </c>
      <c r="I2713" s="3">
        <v>161.58000000000001</v>
      </c>
      <c r="J2713" s="4">
        <v>0.39</v>
      </c>
      <c r="K2713" s="2" t="str">
        <f t="shared" si="547"/>
        <v>Saturday</v>
      </c>
      <c r="L2713" s="5">
        <f t="shared" si="548"/>
        <v>43704</v>
      </c>
      <c r="M2713" s="2" t="str">
        <f t="shared" si="549"/>
        <v>Tuesday</v>
      </c>
      <c r="N2713" s="2" t="str">
        <f t="shared" si="550"/>
        <v>Tuesday</v>
      </c>
      <c r="O2713" s="12">
        <f t="shared" si="551"/>
        <v>0</v>
      </c>
      <c r="P2713" s="11" t="str">
        <f t="shared" si="552"/>
        <v>Low Cost per Unit</v>
      </c>
      <c r="Q2713" s="12">
        <f t="shared" si="553"/>
        <v>0</v>
      </c>
      <c r="R2713" s="12">
        <f t="shared" si="554"/>
        <v>12.587399999999999</v>
      </c>
      <c r="S2713" s="12">
        <f t="shared" si="555"/>
        <v>0</v>
      </c>
      <c r="T2713" s="12">
        <f t="shared" si="556"/>
        <v>0</v>
      </c>
      <c r="U2713" s="12">
        <f t="shared" si="557"/>
        <v>0</v>
      </c>
      <c r="V2713" s="13" t="str">
        <f t="shared" ca="1" si="558"/>
        <v>Greater Than 8 Weeks Old</v>
      </c>
    </row>
    <row r="2714" spans="1:22" x14ac:dyDescent="0.35">
      <c r="A2714" s="2" t="s">
        <v>69</v>
      </c>
      <c r="B2714" s="5">
        <v>43702</v>
      </c>
      <c r="C2714" s="5" t="s">
        <v>375</v>
      </c>
      <c r="D2714" s="5" t="s">
        <v>377</v>
      </c>
      <c r="E2714" s="6">
        <v>41</v>
      </c>
      <c r="F2714" s="3">
        <v>409.59</v>
      </c>
      <c r="G2714" s="3">
        <v>246</v>
      </c>
      <c r="H2714" s="8">
        <f t="shared" si="546"/>
        <v>6</v>
      </c>
      <c r="I2714" s="3">
        <v>163.59</v>
      </c>
      <c r="J2714" s="4">
        <v>0.4</v>
      </c>
      <c r="K2714" s="2" t="str">
        <f t="shared" si="547"/>
        <v>Sunday</v>
      </c>
      <c r="L2714" s="5">
        <f t="shared" si="548"/>
        <v>43705</v>
      </c>
      <c r="M2714" s="2" t="str">
        <f t="shared" si="549"/>
        <v>Wednesday</v>
      </c>
      <c r="N2714" s="2" t="str">
        <f t="shared" si="550"/>
        <v>Wednesday</v>
      </c>
      <c r="O2714" s="12">
        <f t="shared" si="551"/>
        <v>0</v>
      </c>
      <c r="P2714" s="11" t="str">
        <f t="shared" si="552"/>
        <v>Low Cost per Unit</v>
      </c>
      <c r="Q2714" s="12">
        <f t="shared" si="553"/>
        <v>0</v>
      </c>
      <c r="R2714" s="12">
        <f t="shared" si="554"/>
        <v>12.287699999999999</v>
      </c>
      <c r="S2714" s="12">
        <f t="shared" si="555"/>
        <v>0</v>
      </c>
      <c r="T2714" s="12">
        <f t="shared" si="556"/>
        <v>0</v>
      </c>
      <c r="U2714" s="12">
        <f t="shared" si="557"/>
        <v>0</v>
      </c>
      <c r="V2714" s="13" t="str">
        <f t="shared" ca="1" si="558"/>
        <v>Greater Than 8 Weeks Old</v>
      </c>
    </row>
    <row r="2715" spans="1:22" x14ac:dyDescent="0.35">
      <c r="A2715" s="2" t="s">
        <v>69</v>
      </c>
      <c r="B2715" s="5">
        <v>43703</v>
      </c>
      <c r="C2715" s="5" t="s">
        <v>375</v>
      </c>
      <c r="D2715" s="5" t="s">
        <v>377</v>
      </c>
      <c r="E2715" s="6">
        <v>45</v>
      </c>
      <c r="F2715" s="3">
        <v>437.55</v>
      </c>
      <c r="G2715" s="3">
        <v>270</v>
      </c>
      <c r="H2715" s="8">
        <f t="shared" si="546"/>
        <v>6</v>
      </c>
      <c r="I2715" s="3">
        <v>167.55</v>
      </c>
      <c r="J2715" s="4">
        <v>0.38</v>
      </c>
      <c r="K2715" s="2" t="str">
        <f t="shared" si="547"/>
        <v>Monday</v>
      </c>
      <c r="L2715" s="5">
        <f t="shared" si="548"/>
        <v>43706</v>
      </c>
      <c r="M2715" s="2" t="str">
        <f t="shared" si="549"/>
        <v>Thursday</v>
      </c>
      <c r="N2715" s="2" t="str">
        <f t="shared" si="550"/>
        <v>Thursday</v>
      </c>
      <c r="O2715" s="12">
        <f t="shared" si="551"/>
        <v>0</v>
      </c>
      <c r="P2715" s="11" t="str">
        <f t="shared" si="552"/>
        <v>Low Cost per Unit</v>
      </c>
      <c r="Q2715" s="12">
        <f t="shared" si="553"/>
        <v>0</v>
      </c>
      <c r="R2715" s="12">
        <f t="shared" si="554"/>
        <v>13.1265</v>
      </c>
      <c r="S2715" s="12">
        <f t="shared" si="555"/>
        <v>0</v>
      </c>
      <c r="T2715" s="12">
        <f t="shared" si="556"/>
        <v>0</v>
      </c>
      <c r="U2715" s="12">
        <f t="shared" si="557"/>
        <v>0</v>
      </c>
      <c r="V2715" s="13" t="str">
        <f t="shared" ca="1" si="558"/>
        <v>Greater Than 8 Weeks Old</v>
      </c>
    </row>
    <row r="2716" spans="1:22" x14ac:dyDescent="0.35">
      <c r="A2716" s="2" t="s">
        <v>69</v>
      </c>
      <c r="B2716" s="5">
        <v>43704</v>
      </c>
      <c r="C2716" s="5" t="s">
        <v>375</v>
      </c>
      <c r="D2716" s="5" t="s">
        <v>377</v>
      </c>
      <c r="E2716" s="6">
        <v>64</v>
      </c>
      <c r="F2716" s="3">
        <v>588.36</v>
      </c>
      <c r="G2716" s="3">
        <v>384</v>
      </c>
      <c r="H2716" s="8">
        <f t="shared" si="546"/>
        <v>6</v>
      </c>
      <c r="I2716" s="3">
        <v>204.36</v>
      </c>
      <c r="J2716" s="4">
        <v>0.35</v>
      </c>
      <c r="K2716" s="2" t="str">
        <f t="shared" si="547"/>
        <v>Tuesday</v>
      </c>
      <c r="L2716" s="5">
        <f t="shared" si="548"/>
        <v>43707</v>
      </c>
      <c r="M2716" s="2" t="str">
        <f t="shared" si="549"/>
        <v>Friday</v>
      </c>
      <c r="N2716" s="2" t="str">
        <f t="shared" si="550"/>
        <v>Friday</v>
      </c>
      <c r="O2716" s="12">
        <f t="shared" si="551"/>
        <v>29.418000000000003</v>
      </c>
      <c r="P2716" s="11" t="str">
        <f t="shared" si="552"/>
        <v>Low Cost per Unit</v>
      </c>
      <c r="Q2716" s="12">
        <f t="shared" si="553"/>
        <v>0</v>
      </c>
      <c r="R2716" s="12">
        <f t="shared" si="554"/>
        <v>17.6508</v>
      </c>
      <c r="S2716" s="12">
        <f t="shared" si="555"/>
        <v>0</v>
      </c>
      <c r="T2716" s="12">
        <f t="shared" si="556"/>
        <v>0</v>
      </c>
      <c r="U2716" s="12">
        <f t="shared" si="557"/>
        <v>0</v>
      </c>
      <c r="V2716" s="13" t="str">
        <f t="shared" ca="1" si="558"/>
        <v>Greater Than 8 Weeks Old</v>
      </c>
    </row>
    <row r="2717" spans="1:22" x14ac:dyDescent="0.35">
      <c r="A2717" s="2" t="s">
        <v>69</v>
      </c>
      <c r="B2717" s="5">
        <v>43705</v>
      </c>
      <c r="C2717" s="5" t="s">
        <v>375</v>
      </c>
      <c r="D2717" s="5" t="s">
        <v>377</v>
      </c>
      <c r="E2717" s="6">
        <v>63</v>
      </c>
      <c r="F2717" s="3">
        <v>575.37</v>
      </c>
      <c r="G2717" s="3">
        <v>378</v>
      </c>
      <c r="H2717" s="8">
        <f t="shared" si="546"/>
        <v>6</v>
      </c>
      <c r="I2717" s="3">
        <v>197.37</v>
      </c>
      <c r="J2717" s="4">
        <v>0.34</v>
      </c>
      <c r="K2717" s="2" t="str">
        <f t="shared" si="547"/>
        <v>Wednesday</v>
      </c>
      <c r="L2717" s="5">
        <f t="shared" si="548"/>
        <v>43708</v>
      </c>
      <c r="M2717" s="2" t="str">
        <f t="shared" si="549"/>
        <v>Saturday</v>
      </c>
      <c r="N2717" s="2" t="str">
        <f t="shared" si="550"/>
        <v>Saturday</v>
      </c>
      <c r="O2717" s="12">
        <f t="shared" si="551"/>
        <v>0</v>
      </c>
      <c r="P2717" s="11" t="str">
        <f t="shared" si="552"/>
        <v>Low Cost per Unit</v>
      </c>
      <c r="Q2717" s="12">
        <f t="shared" si="553"/>
        <v>0</v>
      </c>
      <c r="R2717" s="12">
        <f t="shared" si="554"/>
        <v>17.261099999999999</v>
      </c>
      <c r="S2717" s="12">
        <f t="shared" si="555"/>
        <v>0</v>
      </c>
      <c r="T2717" s="12">
        <f t="shared" si="556"/>
        <v>0</v>
      </c>
      <c r="U2717" s="12">
        <f t="shared" si="557"/>
        <v>0</v>
      </c>
      <c r="V2717" s="13" t="str">
        <f t="shared" ca="1" si="558"/>
        <v>Greater Than 8 Weeks Old</v>
      </c>
    </row>
    <row r="2718" spans="1:22" x14ac:dyDescent="0.35">
      <c r="A2718" s="2" t="s">
        <v>69</v>
      </c>
      <c r="B2718" s="5">
        <v>43706</v>
      </c>
      <c r="C2718" s="5" t="s">
        <v>375</v>
      </c>
      <c r="D2718" s="5" t="s">
        <v>377</v>
      </c>
      <c r="E2718" s="6">
        <v>38</v>
      </c>
      <c r="F2718" s="3">
        <v>355.63</v>
      </c>
      <c r="G2718" s="3">
        <v>228</v>
      </c>
      <c r="H2718" s="8">
        <f t="shared" si="546"/>
        <v>6</v>
      </c>
      <c r="I2718" s="3">
        <v>127.63</v>
      </c>
      <c r="J2718" s="4">
        <v>0.36</v>
      </c>
      <c r="K2718" s="2" t="str">
        <f t="shared" si="547"/>
        <v>Thursday</v>
      </c>
      <c r="L2718" s="5">
        <f t="shared" si="548"/>
        <v>43709</v>
      </c>
      <c r="M2718" s="2" t="str">
        <f t="shared" si="549"/>
        <v>Sunday</v>
      </c>
      <c r="N2718" s="2" t="str">
        <f t="shared" si="550"/>
        <v>Monday</v>
      </c>
      <c r="O2718" s="12">
        <f t="shared" si="551"/>
        <v>0</v>
      </c>
      <c r="P2718" s="11" t="str">
        <f t="shared" si="552"/>
        <v>Low Cost per Unit</v>
      </c>
      <c r="Q2718" s="12">
        <f t="shared" si="553"/>
        <v>0</v>
      </c>
      <c r="R2718" s="12">
        <f t="shared" si="554"/>
        <v>10.668899999999999</v>
      </c>
      <c r="S2718" s="12">
        <f t="shared" si="555"/>
        <v>0</v>
      </c>
      <c r="T2718" s="12">
        <f t="shared" si="556"/>
        <v>0</v>
      </c>
      <c r="U2718" s="12">
        <f t="shared" si="557"/>
        <v>0</v>
      </c>
      <c r="V2718" s="13" t="str">
        <f t="shared" ca="1" si="558"/>
        <v>Greater Than 8 Weeks Old</v>
      </c>
    </row>
    <row r="2719" spans="1:22" x14ac:dyDescent="0.35">
      <c r="A2719" s="2" t="s">
        <v>69</v>
      </c>
      <c r="B2719" s="5">
        <v>43707</v>
      </c>
      <c r="C2719" s="5" t="s">
        <v>375</v>
      </c>
      <c r="D2719" s="5" t="s">
        <v>377</v>
      </c>
      <c r="E2719" s="6">
        <v>8</v>
      </c>
      <c r="F2719" s="3">
        <v>104.95</v>
      </c>
      <c r="G2719" s="3">
        <v>48</v>
      </c>
      <c r="H2719" s="8">
        <f t="shared" si="546"/>
        <v>6</v>
      </c>
      <c r="I2719" s="3">
        <v>56.95</v>
      </c>
      <c r="J2719" s="4">
        <v>0.54</v>
      </c>
      <c r="K2719" s="2" t="str">
        <f t="shared" si="547"/>
        <v>Friday</v>
      </c>
      <c r="L2719" s="5">
        <f t="shared" si="548"/>
        <v>43710</v>
      </c>
      <c r="M2719" s="2" t="str">
        <f t="shared" si="549"/>
        <v>Monday</v>
      </c>
      <c r="N2719" s="2" t="str">
        <f t="shared" si="550"/>
        <v>Monday</v>
      </c>
      <c r="O2719" s="12">
        <f t="shared" si="551"/>
        <v>0</v>
      </c>
      <c r="P2719" s="11" t="str">
        <f t="shared" si="552"/>
        <v>Low Cost per Unit</v>
      </c>
      <c r="Q2719" s="12">
        <f t="shared" si="553"/>
        <v>0</v>
      </c>
      <c r="R2719" s="12">
        <f t="shared" si="554"/>
        <v>3.1484999999999999</v>
      </c>
      <c r="S2719" s="12">
        <f t="shared" si="555"/>
        <v>0</v>
      </c>
      <c r="T2719" s="12">
        <f t="shared" si="556"/>
        <v>0</v>
      </c>
      <c r="U2719" s="12">
        <f t="shared" si="557"/>
        <v>0</v>
      </c>
      <c r="V2719" s="13" t="str">
        <f t="shared" ca="1" si="558"/>
        <v>Greater Than 8 Weeks Old</v>
      </c>
    </row>
    <row r="2720" spans="1:22" x14ac:dyDescent="0.35">
      <c r="A2720" s="2" t="s">
        <v>69</v>
      </c>
      <c r="B2720" s="5">
        <v>43708</v>
      </c>
      <c r="C2720" s="5" t="s">
        <v>375</v>
      </c>
      <c r="D2720" s="5" t="s">
        <v>377</v>
      </c>
      <c r="E2720" s="6">
        <v>2</v>
      </c>
      <c r="F2720" s="3">
        <v>19.98</v>
      </c>
      <c r="G2720" s="3">
        <v>12</v>
      </c>
      <c r="H2720" s="8">
        <f t="shared" si="546"/>
        <v>6</v>
      </c>
      <c r="I2720" s="3">
        <v>7.98</v>
      </c>
      <c r="J2720" s="4">
        <v>0.4</v>
      </c>
      <c r="K2720" s="2" t="str">
        <f t="shared" si="547"/>
        <v>Saturday</v>
      </c>
      <c r="L2720" s="5">
        <f t="shared" si="548"/>
        <v>43711</v>
      </c>
      <c r="M2720" s="2" t="str">
        <f t="shared" si="549"/>
        <v>Tuesday</v>
      </c>
      <c r="N2720" s="2" t="str">
        <f t="shared" si="550"/>
        <v>Tuesday</v>
      </c>
      <c r="O2720" s="12">
        <f t="shared" si="551"/>
        <v>0</v>
      </c>
      <c r="P2720" s="11" t="str">
        <f t="shared" si="552"/>
        <v>Low Cost per Unit</v>
      </c>
      <c r="Q2720" s="12">
        <f t="shared" si="553"/>
        <v>0</v>
      </c>
      <c r="R2720" s="12">
        <f t="shared" si="554"/>
        <v>0.59940000000000004</v>
      </c>
      <c r="S2720" s="12">
        <f t="shared" si="555"/>
        <v>0</v>
      </c>
      <c r="T2720" s="12">
        <f t="shared" si="556"/>
        <v>0</v>
      </c>
      <c r="U2720" s="12">
        <f t="shared" si="557"/>
        <v>0</v>
      </c>
      <c r="V2720" s="13" t="str">
        <f t="shared" ca="1" si="558"/>
        <v>Greater Than 8 Weeks Old</v>
      </c>
    </row>
    <row r="2721" spans="1:22" x14ac:dyDescent="0.35">
      <c r="A2721" s="2" t="s">
        <v>167</v>
      </c>
      <c r="B2721" s="5">
        <v>43679</v>
      </c>
      <c r="C2721" s="5" t="s">
        <v>378</v>
      </c>
      <c r="D2721" s="5" t="s">
        <v>379</v>
      </c>
      <c r="E2721" s="6">
        <v>4</v>
      </c>
      <c r="F2721" s="3">
        <v>100</v>
      </c>
      <c r="G2721" s="3">
        <v>29.76</v>
      </c>
      <c r="H2721" s="8">
        <f t="shared" si="546"/>
        <v>7.44</v>
      </c>
      <c r="I2721" s="3">
        <v>70.239999999999995</v>
      </c>
      <c r="J2721" s="4">
        <v>0.7</v>
      </c>
      <c r="K2721" s="2" t="str">
        <f t="shared" si="547"/>
        <v>Friday</v>
      </c>
      <c r="L2721" s="5">
        <f t="shared" si="548"/>
        <v>43682</v>
      </c>
      <c r="M2721" s="2" t="str">
        <f t="shared" si="549"/>
        <v>Monday</v>
      </c>
      <c r="N2721" s="2" t="str">
        <f t="shared" si="550"/>
        <v>Monday</v>
      </c>
      <c r="O2721" s="12">
        <f t="shared" si="551"/>
        <v>0</v>
      </c>
      <c r="P2721" s="11" t="str">
        <f t="shared" si="552"/>
        <v>Low Cost per Unit</v>
      </c>
      <c r="Q2721" s="12">
        <f t="shared" si="553"/>
        <v>0</v>
      </c>
      <c r="R2721" s="12">
        <f t="shared" si="554"/>
        <v>3</v>
      </c>
      <c r="S2721" s="12">
        <f t="shared" si="555"/>
        <v>0</v>
      </c>
      <c r="T2721" s="12">
        <f t="shared" si="556"/>
        <v>0</v>
      </c>
      <c r="U2721" s="12">
        <f t="shared" si="557"/>
        <v>0</v>
      </c>
      <c r="V2721" s="13" t="str">
        <f t="shared" ca="1" si="558"/>
        <v>Greater Than 8 Weeks Old</v>
      </c>
    </row>
    <row r="2722" spans="1:22" x14ac:dyDescent="0.35">
      <c r="A2722" s="2" t="s">
        <v>167</v>
      </c>
      <c r="B2722" s="5">
        <v>43682</v>
      </c>
      <c r="C2722" s="5" t="s">
        <v>378</v>
      </c>
      <c r="D2722" s="5" t="s">
        <v>379</v>
      </c>
      <c r="E2722" s="6">
        <v>1</v>
      </c>
      <c r="F2722" s="3">
        <v>25</v>
      </c>
      <c r="G2722" s="3">
        <v>7.44</v>
      </c>
      <c r="H2722" s="8">
        <f t="shared" si="546"/>
        <v>7.44</v>
      </c>
      <c r="I2722" s="3">
        <v>17.559999999999999</v>
      </c>
      <c r="J2722" s="4">
        <v>0.7</v>
      </c>
      <c r="K2722" s="2" t="str">
        <f t="shared" si="547"/>
        <v>Monday</v>
      </c>
      <c r="L2722" s="5">
        <f t="shared" si="548"/>
        <v>43685</v>
      </c>
      <c r="M2722" s="2" t="str">
        <f t="shared" si="549"/>
        <v>Thursday</v>
      </c>
      <c r="N2722" s="2" t="str">
        <f t="shared" si="550"/>
        <v>Thursday</v>
      </c>
      <c r="O2722" s="12">
        <f t="shared" si="551"/>
        <v>0</v>
      </c>
      <c r="P2722" s="11" t="str">
        <f t="shared" si="552"/>
        <v>Low Cost per Unit</v>
      </c>
      <c r="Q2722" s="12">
        <f t="shared" si="553"/>
        <v>0</v>
      </c>
      <c r="R2722" s="12">
        <f t="shared" si="554"/>
        <v>0</v>
      </c>
      <c r="S2722" s="12">
        <f t="shared" si="555"/>
        <v>0</v>
      </c>
      <c r="T2722" s="12">
        <f t="shared" si="556"/>
        <v>0</v>
      </c>
      <c r="U2722" s="12">
        <f t="shared" si="557"/>
        <v>0</v>
      </c>
      <c r="V2722" s="13" t="str">
        <f t="shared" ca="1" si="558"/>
        <v>Greater Than 8 Weeks Old</v>
      </c>
    </row>
    <row r="2723" spans="1:22" x14ac:dyDescent="0.35">
      <c r="A2723" s="2" t="s">
        <v>167</v>
      </c>
      <c r="B2723" s="5">
        <v>43684</v>
      </c>
      <c r="C2723" s="5" t="s">
        <v>378</v>
      </c>
      <c r="D2723" s="5" t="s">
        <v>379</v>
      </c>
      <c r="E2723" s="6">
        <v>3</v>
      </c>
      <c r="F2723" s="3">
        <v>75</v>
      </c>
      <c r="G2723" s="3">
        <v>22.32</v>
      </c>
      <c r="H2723" s="8">
        <f t="shared" si="546"/>
        <v>7.44</v>
      </c>
      <c r="I2723" s="3">
        <v>52.68</v>
      </c>
      <c r="J2723" s="4">
        <v>0.7</v>
      </c>
      <c r="K2723" s="2" t="str">
        <f t="shared" si="547"/>
        <v>Wednesday</v>
      </c>
      <c r="L2723" s="5">
        <f t="shared" si="548"/>
        <v>43687</v>
      </c>
      <c r="M2723" s="2" t="str">
        <f t="shared" si="549"/>
        <v>Saturday</v>
      </c>
      <c r="N2723" s="2" t="str">
        <f t="shared" si="550"/>
        <v>Saturday</v>
      </c>
      <c r="O2723" s="12">
        <f t="shared" si="551"/>
        <v>0</v>
      </c>
      <c r="P2723" s="11" t="str">
        <f t="shared" si="552"/>
        <v>Low Cost per Unit</v>
      </c>
      <c r="Q2723" s="12">
        <f t="shared" si="553"/>
        <v>0</v>
      </c>
      <c r="R2723" s="12">
        <f t="shared" si="554"/>
        <v>2.25</v>
      </c>
      <c r="S2723" s="12">
        <f t="shared" si="555"/>
        <v>0</v>
      </c>
      <c r="T2723" s="12">
        <f t="shared" si="556"/>
        <v>0</v>
      </c>
      <c r="U2723" s="12">
        <f t="shared" si="557"/>
        <v>0</v>
      </c>
      <c r="V2723" s="13" t="str">
        <f t="shared" ca="1" si="558"/>
        <v>Greater Than 8 Weeks Old</v>
      </c>
    </row>
    <row r="2724" spans="1:22" x14ac:dyDescent="0.35">
      <c r="A2724" s="2" t="s">
        <v>167</v>
      </c>
      <c r="B2724" s="5">
        <v>43685</v>
      </c>
      <c r="C2724" s="5" t="s">
        <v>378</v>
      </c>
      <c r="D2724" s="5" t="s">
        <v>379</v>
      </c>
      <c r="E2724" s="6">
        <v>4</v>
      </c>
      <c r="F2724" s="3">
        <v>100</v>
      </c>
      <c r="G2724" s="3">
        <v>29.76</v>
      </c>
      <c r="H2724" s="8">
        <f t="shared" si="546"/>
        <v>7.44</v>
      </c>
      <c r="I2724" s="3">
        <v>70.239999999999995</v>
      </c>
      <c r="J2724" s="4">
        <v>0.7</v>
      </c>
      <c r="K2724" s="2" t="str">
        <f t="shared" si="547"/>
        <v>Thursday</v>
      </c>
      <c r="L2724" s="5">
        <f t="shared" si="548"/>
        <v>43688</v>
      </c>
      <c r="M2724" s="2" t="str">
        <f t="shared" si="549"/>
        <v>Sunday</v>
      </c>
      <c r="N2724" s="2" t="str">
        <f t="shared" si="550"/>
        <v>Monday</v>
      </c>
      <c r="O2724" s="12">
        <f t="shared" si="551"/>
        <v>0</v>
      </c>
      <c r="P2724" s="11" t="str">
        <f t="shared" si="552"/>
        <v>Low Cost per Unit</v>
      </c>
      <c r="Q2724" s="12">
        <f t="shared" si="553"/>
        <v>0</v>
      </c>
      <c r="R2724" s="12">
        <f t="shared" si="554"/>
        <v>3</v>
      </c>
      <c r="S2724" s="12">
        <f t="shared" si="555"/>
        <v>0</v>
      </c>
      <c r="T2724" s="12">
        <f t="shared" si="556"/>
        <v>0</v>
      </c>
      <c r="U2724" s="12">
        <f t="shared" si="557"/>
        <v>0</v>
      </c>
      <c r="V2724" s="13" t="str">
        <f t="shared" ca="1" si="558"/>
        <v>Greater Than 8 Weeks Old</v>
      </c>
    </row>
    <row r="2725" spans="1:22" x14ac:dyDescent="0.35">
      <c r="A2725" s="2" t="s">
        <v>167</v>
      </c>
      <c r="B2725" s="5">
        <v>43686</v>
      </c>
      <c r="C2725" s="5" t="s">
        <v>378</v>
      </c>
      <c r="D2725" s="5" t="s">
        <v>379</v>
      </c>
      <c r="E2725" s="6">
        <v>1</v>
      </c>
      <c r="F2725" s="3">
        <v>25</v>
      </c>
      <c r="G2725" s="3">
        <v>7.44</v>
      </c>
      <c r="H2725" s="8">
        <f t="shared" si="546"/>
        <v>7.44</v>
      </c>
      <c r="I2725" s="3">
        <v>17.559999999999999</v>
      </c>
      <c r="J2725" s="4">
        <v>0.7</v>
      </c>
      <c r="K2725" s="2" t="str">
        <f t="shared" si="547"/>
        <v>Friday</v>
      </c>
      <c r="L2725" s="5">
        <f t="shared" si="548"/>
        <v>43689</v>
      </c>
      <c r="M2725" s="2" t="str">
        <f t="shared" si="549"/>
        <v>Monday</v>
      </c>
      <c r="N2725" s="2" t="str">
        <f t="shared" si="550"/>
        <v>Monday</v>
      </c>
      <c r="O2725" s="12">
        <f t="shared" si="551"/>
        <v>0</v>
      </c>
      <c r="P2725" s="11" t="str">
        <f t="shared" si="552"/>
        <v>Low Cost per Unit</v>
      </c>
      <c r="Q2725" s="12">
        <f t="shared" si="553"/>
        <v>0</v>
      </c>
      <c r="R2725" s="12">
        <f t="shared" si="554"/>
        <v>0</v>
      </c>
      <c r="S2725" s="12">
        <f t="shared" si="555"/>
        <v>0</v>
      </c>
      <c r="T2725" s="12">
        <f t="shared" si="556"/>
        <v>0</v>
      </c>
      <c r="U2725" s="12">
        <f t="shared" si="557"/>
        <v>0</v>
      </c>
      <c r="V2725" s="13" t="str">
        <f t="shared" ca="1" si="558"/>
        <v>Greater Than 8 Weeks Old</v>
      </c>
    </row>
    <row r="2726" spans="1:22" x14ac:dyDescent="0.35">
      <c r="A2726" s="2" t="s">
        <v>167</v>
      </c>
      <c r="B2726" s="5">
        <v>43687</v>
      </c>
      <c r="C2726" s="5" t="s">
        <v>378</v>
      </c>
      <c r="D2726" s="5" t="s">
        <v>379</v>
      </c>
      <c r="E2726" s="6">
        <v>1</v>
      </c>
      <c r="F2726" s="3">
        <v>25</v>
      </c>
      <c r="G2726" s="3">
        <v>7.44</v>
      </c>
      <c r="H2726" s="8">
        <f t="shared" si="546"/>
        <v>7.44</v>
      </c>
      <c r="I2726" s="3">
        <v>17.559999999999999</v>
      </c>
      <c r="J2726" s="4">
        <v>0.7</v>
      </c>
      <c r="K2726" s="2" t="str">
        <f t="shared" si="547"/>
        <v>Saturday</v>
      </c>
      <c r="L2726" s="5">
        <f t="shared" si="548"/>
        <v>43690</v>
      </c>
      <c r="M2726" s="2" t="str">
        <f t="shared" si="549"/>
        <v>Tuesday</v>
      </c>
      <c r="N2726" s="2" t="str">
        <f t="shared" si="550"/>
        <v>Tuesday</v>
      </c>
      <c r="O2726" s="12">
        <f t="shared" si="551"/>
        <v>0</v>
      </c>
      <c r="P2726" s="11" t="str">
        <f t="shared" si="552"/>
        <v>Low Cost per Unit</v>
      </c>
      <c r="Q2726" s="12">
        <f t="shared" si="553"/>
        <v>0</v>
      </c>
      <c r="R2726" s="12">
        <f t="shared" si="554"/>
        <v>0</v>
      </c>
      <c r="S2726" s="12">
        <f t="shared" si="555"/>
        <v>0</v>
      </c>
      <c r="T2726" s="12">
        <f t="shared" si="556"/>
        <v>0</v>
      </c>
      <c r="U2726" s="12">
        <f t="shared" si="557"/>
        <v>0</v>
      </c>
      <c r="V2726" s="13" t="str">
        <f t="shared" ca="1" si="558"/>
        <v>Greater Than 8 Weeks Old</v>
      </c>
    </row>
    <row r="2727" spans="1:22" x14ac:dyDescent="0.35">
      <c r="A2727" s="2" t="s">
        <v>167</v>
      </c>
      <c r="B2727" s="5">
        <v>43688</v>
      </c>
      <c r="C2727" s="5" t="s">
        <v>378</v>
      </c>
      <c r="D2727" s="5" t="s">
        <v>379</v>
      </c>
      <c r="E2727" s="6">
        <v>5</v>
      </c>
      <c r="F2727" s="3">
        <v>125</v>
      </c>
      <c r="G2727" s="3">
        <v>37.200000000000003</v>
      </c>
      <c r="H2727" s="8">
        <f t="shared" si="546"/>
        <v>7.44</v>
      </c>
      <c r="I2727" s="3">
        <v>87.8</v>
      </c>
      <c r="J2727" s="4">
        <v>0.7</v>
      </c>
      <c r="K2727" s="2" t="str">
        <f t="shared" si="547"/>
        <v>Sunday</v>
      </c>
      <c r="L2727" s="5">
        <f t="shared" si="548"/>
        <v>43691</v>
      </c>
      <c r="M2727" s="2" t="str">
        <f t="shared" si="549"/>
        <v>Wednesday</v>
      </c>
      <c r="N2727" s="2" t="str">
        <f t="shared" si="550"/>
        <v>Wednesday</v>
      </c>
      <c r="O2727" s="12">
        <f t="shared" si="551"/>
        <v>0</v>
      </c>
      <c r="P2727" s="11" t="str">
        <f t="shared" si="552"/>
        <v>Low Cost per Unit</v>
      </c>
      <c r="Q2727" s="12">
        <f t="shared" si="553"/>
        <v>0</v>
      </c>
      <c r="R2727" s="12">
        <f t="shared" si="554"/>
        <v>3.75</v>
      </c>
      <c r="S2727" s="12">
        <f t="shared" si="555"/>
        <v>0</v>
      </c>
      <c r="T2727" s="12">
        <f t="shared" si="556"/>
        <v>0</v>
      </c>
      <c r="U2727" s="12">
        <f t="shared" si="557"/>
        <v>0</v>
      </c>
      <c r="V2727" s="13" t="str">
        <f t="shared" ca="1" si="558"/>
        <v>Greater Than 8 Weeks Old</v>
      </c>
    </row>
    <row r="2728" spans="1:22" x14ac:dyDescent="0.35">
      <c r="A2728" s="2" t="s">
        <v>167</v>
      </c>
      <c r="B2728" s="5">
        <v>43689</v>
      </c>
      <c r="C2728" s="5" t="s">
        <v>378</v>
      </c>
      <c r="D2728" s="5" t="s">
        <v>379</v>
      </c>
      <c r="E2728" s="6">
        <v>3</v>
      </c>
      <c r="F2728" s="3">
        <v>75</v>
      </c>
      <c r="G2728" s="3">
        <v>22.32</v>
      </c>
      <c r="H2728" s="8">
        <f t="shared" si="546"/>
        <v>7.44</v>
      </c>
      <c r="I2728" s="3">
        <v>52.68</v>
      </c>
      <c r="J2728" s="4">
        <v>0.7</v>
      </c>
      <c r="K2728" s="2" t="str">
        <f t="shared" si="547"/>
        <v>Monday</v>
      </c>
      <c r="L2728" s="5">
        <f t="shared" si="548"/>
        <v>43692</v>
      </c>
      <c r="M2728" s="2" t="str">
        <f t="shared" si="549"/>
        <v>Thursday</v>
      </c>
      <c r="N2728" s="2" t="str">
        <f t="shared" si="550"/>
        <v>Thursday</v>
      </c>
      <c r="O2728" s="12">
        <f t="shared" si="551"/>
        <v>0</v>
      </c>
      <c r="P2728" s="11" t="str">
        <f t="shared" si="552"/>
        <v>Low Cost per Unit</v>
      </c>
      <c r="Q2728" s="12">
        <f t="shared" si="553"/>
        <v>0</v>
      </c>
      <c r="R2728" s="12">
        <f t="shared" si="554"/>
        <v>2.25</v>
      </c>
      <c r="S2728" s="12">
        <f t="shared" si="555"/>
        <v>0</v>
      </c>
      <c r="T2728" s="12">
        <f t="shared" si="556"/>
        <v>0</v>
      </c>
      <c r="U2728" s="12">
        <f t="shared" si="557"/>
        <v>0</v>
      </c>
      <c r="V2728" s="13" t="str">
        <f t="shared" ca="1" si="558"/>
        <v>Greater Than 8 Weeks Old</v>
      </c>
    </row>
    <row r="2729" spans="1:22" x14ac:dyDescent="0.35">
      <c r="A2729" s="2" t="s">
        <v>167</v>
      </c>
      <c r="B2729" s="5">
        <v>43690</v>
      </c>
      <c r="C2729" s="5" t="s">
        <v>378</v>
      </c>
      <c r="D2729" s="5" t="s">
        <v>379</v>
      </c>
      <c r="E2729" s="6">
        <v>2</v>
      </c>
      <c r="F2729" s="3">
        <v>50</v>
      </c>
      <c r="G2729" s="3">
        <v>14.88</v>
      </c>
      <c r="H2729" s="8">
        <f t="shared" si="546"/>
        <v>7.44</v>
      </c>
      <c r="I2729" s="3">
        <v>35.119999999999997</v>
      </c>
      <c r="J2729" s="4">
        <v>0.7</v>
      </c>
      <c r="K2729" s="2" t="str">
        <f t="shared" si="547"/>
        <v>Tuesday</v>
      </c>
      <c r="L2729" s="5">
        <f t="shared" si="548"/>
        <v>43693</v>
      </c>
      <c r="M2729" s="2" t="str">
        <f t="shared" si="549"/>
        <v>Friday</v>
      </c>
      <c r="N2729" s="2" t="str">
        <f t="shared" si="550"/>
        <v>Friday</v>
      </c>
      <c r="O2729" s="12">
        <f t="shared" si="551"/>
        <v>2.5</v>
      </c>
      <c r="P2729" s="11" t="str">
        <f t="shared" si="552"/>
        <v>Low Cost per Unit</v>
      </c>
      <c r="Q2729" s="12">
        <f t="shared" si="553"/>
        <v>0</v>
      </c>
      <c r="R2729" s="12">
        <f t="shared" si="554"/>
        <v>1.5</v>
      </c>
      <c r="S2729" s="12">
        <f t="shared" si="555"/>
        <v>0</v>
      </c>
      <c r="T2729" s="12">
        <f t="shared" si="556"/>
        <v>0</v>
      </c>
      <c r="U2729" s="12">
        <f t="shared" si="557"/>
        <v>0</v>
      </c>
      <c r="V2729" s="13" t="str">
        <f t="shared" ca="1" si="558"/>
        <v>Greater Than 8 Weeks Old</v>
      </c>
    </row>
    <row r="2730" spans="1:22" x14ac:dyDescent="0.35">
      <c r="A2730" s="2" t="s">
        <v>167</v>
      </c>
      <c r="B2730" s="5">
        <v>43691</v>
      </c>
      <c r="C2730" s="5" t="s">
        <v>378</v>
      </c>
      <c r="D2730" s="5" t="s">
        <v>379</v>
      </c>
      <c r="E2730" s="6">
        <v>3</v>
      </c>
      <c r="F2730" s="3">
        <v>75</v>
      </c>
      <c r="G2730" s="3">
        <v>22.32</v>
      </c>
      <c r="H2730" s="8">
        <f t="shared" si="546"/>
        <v>7.44</v>
      </c>
      <c r="I2730" s="3">
        <v>52.68</v>
      </c>
      <c r="J2730" s="4">
        <v>0.7</v>
      </c>
      <c r="K2730" s="2" t="str">
        <f t="shared" si="547"/>
        <v>Wednesday</v>
      </c>
      <c r="L2730" s="5">
        <f t="shared" si="548"/>
        <v>43694</v>
      </c>
      <c r="M2730" s="2" t="str">
        <f t="shared" si="549"/>
        <v>Saturday</v>
      </c>
      <c r="N2730" s="2" t="str">
        <f t="shared" si="550"/>
        <v>Saturday</v>
      </c>
      <c r="O2730" s="12">
        <f t="shared" si="551"/>
        <v>0</v>
      </c>
      <c r="P2730" s="11" t="str">
        <f t="shared" si="552"/>
        <v>Low Cost per Unit</v>
      </c>
      <c r="Q2730" s="12">
        <f t="shared" si="553"/>
        <v>0</v>
      </c>
      <c r="R2730" s="12">
        <f t="shared" si="554"/>
        <v>2.25</v>
      </c>
      <c r="S2730" s="12">
        <f t="shared" si="555"/>
        <v>0</v>
      </c>
      <c r="T2730" s="12">
        <f t="shared" si="556"/>
        <v>0</v>
      </c>
      <c r="U2730" s="12">
        <f t="shared" si="557"/>
        <v>0</v>
      </c>
      <c r="V2730" s="13" t="str">
        <f t="shared" ca="1" si="558"/>
        <v>Greater Than 8 Weeks Old</v>
      </c>
    </row>
    <row r="2731" spans="1:22" x14ac:dyDescent="0.35">
      <c r="A2731" s="2" t="s">
        <v>167</v>
      </c>
      <c r="B2731" s="5">
        <v>43692</v>
      </c>
      <c r="C2731" s="5" t="s">
        <v>378</v>
      </c>
      <c r="D2731" s="5" t="s">
        <v>379</v>
      </c>
      <c r="E2731" s="6">
        <v>4</v>
      </c>
      <c r="F2731" s="3">
        <v>100</v>
      </c>
      <c r="G2731" s="3">
        <v>29.76</v>
      </c>
      <c r="H2731" s="8">
        <f t="shared" si="546"/>
        <v>7.44</v>
      </c>
      <c r="I2731" s="3">
        <v>70.239999999999995</v>
      </c>
      <c r="J2731" s="4">
        <v>0.7</v>
      </c>
      <c r="K2731" s="2" t="str">
        <f t="shared" si="547"/>
        <v>Thursday</v>
      </c>
      <c r="L2731" s="5">
        <f t="shared" si="548"/>
        <v>43695</v>
      </c>
      <c r="M2731" s="2" t="str">
        <f t="shared" si="549"/>
        <v>Sunday</v>
      </c>
      <c r="N2731" s="2" t="str">
        <f t="shared" si="550"/>
        <v>Monday</v>
      </c>
      <c r="O2731" s="12">
        <f t="shared" si="551"/>
        <v>0</v>
      </c>
      <c r="P2731" s="11" t="str">
        <f t="shared" si="552"/>
        <v>Low Cost per Unit</v>
      </c>
      <c r="Q2731" s="12">
        <f t="shared" si="553"/>
        <v>0</v>
      </c>
      <c r="R2731" s="12">
        <f t="shared" si="554"/>
        <v>3</v>
      </c>
      <c r="S2731" s="12">
        <f t="shared" si="555"/>
        <v>0</v>
      </c>
      <c r="T2731" s="12">
        <f t="shared" si="556"/>
        <v>0</v>
      </c>
      <c r="U2731" s="12">
        <f t="shared" si="557"/>
        <v>0</v>
      </c>
      <c r="V2731" s="13" t="str">
        <f t="shared" ca="1" si="558"/>
        <v>Greater Than 8 Weeks Old</v>
      </c>
    </row>
    <row r="2732" spans="1:22" x14ac:dyDescent="0.35">
      <c r="A2732" s="2" t="s">
        <v>167</v>
      </c>
      <c r="B2732" s="5">
        <v>43693</v>
      </c>
      <c r="C2732" s="5" t="s">
        <v>378</v>
      </c>
      <c r="D2732" s="5" t="s">
        <v>379</v>
      </c>
      <c r="E2732" s="6">
        <v>2</v>
      </c>
      <c r="F2732" s="3">
        <v>50</v>
      </c>
      <c r="G2732" s="3">
        <v>14.88</v>
      </c>
      <c r="H2732" s="8">
        <f t="shared" si="546"/>
        <v>7.44</v>
      </c>
      <c r="I2732" s="3">
        <v>35.119999999999997</v>
      </c>
      <c r="J2732" s="4">
        <v>0.7</v>
      </c>
      <c r="K2732" s="2" t="str">
        <f t="shared" si="547"/>
        <v>Friday</v>
      </c>
      <c r="L2732" s="5">
        <f t="shared" si="548"/>
        <v>43696</v>
      </c>
      <c r="M2732" s="2" t="str">
        <f t="shared" si="549"/>
        <v>Monday</v>
      </c>
      <c r="N2732" s="2" t="str">
        <f t="shared" si="550"/>
        <v>Monday</v>
      </c>
      <c r="O2732" s="12">
        <f t="shared" si="551"/>
        <v>0</v>
      </c>
      <c r="P2732" s="11" t="str">
        <f t="shared" si="552"/>
        <v>Low Cost per Unit</v>
      </c>
      <c r="Q2732" s="12">
        <f t="shared" si="553"/>
        <v>0</v>
      </c>
      <c r="R2732" s="12">
        <f t="shared" si="554"/>
        <v>1.5</v>
      </c>
      <c r="S2732" s="12">
        <f t="shared" si="555"/>
        <v>0</v>
      </c>
      <c r="T2732" s="12">
        <f t="shared" si="556"/>
        <v>0</v>
      </c>
      <c r="U2732" s="12">
        <f t="shared" si="557"/>
        <v>0</v>
      </c>
      <c r="V2732" s="13" t="str">
        <f t="shared" ca="1" si="558"/>
        <v>Greater Than 8 Weeks Old</v>
      </c>
    </row>
    <row r="2733" spans="1:22" x14ac:dyDescent="0.35">
      <c r="A2733" s="2" t="s">
        <v>167</v>
      </c>
      <c r="B2733" s="5">
        <v>43694</v>
      </c>
      <c r="C2733" s="5" t="s">
        <v>378</v>
      </c>
      <c r="D2733" s="5" t="s">
        <v>379</v>
      </c>
      <c r="E2733" s="6">
        <v>1</v>
      </c>
      <c r="F2733" s="3">
        <v>25</v>
      </c>
      <c r="G2733" s="3">
        <v>7.44</v>
      </c>
      <c r="H2733" s="8">
        <f t="shared" si="546"/>
        <v>7.44</v>
      </c>
      <c r="I2733" s="3">
        <v>17.559999999999999</v>
      </c>
      <c r="J2733" s="4">
        <v>0.7</v>
      </c>
      <c r="K2733" s="2" t="str">
        <f t="shared" si="547"/>
        <v>Saturday</v>
      </c>
      <c r="L2733" s="5">
        <f t="shared" si="548"/>
        <v>43697</v>
      </c>
      <c r="M2733" s="2" t="str">
        <f t="shared" si="549"/>
        <v>Tuesday</v>
      </c>
      <c r="N2733" s="2" t="str">
        <f t="shared" si="550"/>
        <v>Tuesday</v>
      </c>
      <c r="O2733" s="12">
        <f t="shared" si="551"/>
        <v>0</v>
      </c>
      <c r="P2733" s="11" t="str">
        <f t="shared" si="552"/>
        <v>Low Cost per Unit</v>
      </c>
      <c r="Q2733" s="12">
        <f t="shared" si="553"/>
        <v>0</v>
      </c>
      <c r="R2733" s="12">
        <f t="shared" si="554"/>
        <v>0</v>
      </c>
      <c r="S2733" s="12">
        <f t="shared" si="555"/>
        <v>0</v>
      </c>
      <c r="T2733" s="12">
        <f t="shared" si="556"/>
        <v>0</v>
      </c>
      <c r="U2733" s="12">
        <f t="shared" si="557"/>
        <v>0</v>
      </c>
      <c r="V2733" s="13" t="str">
        <f t="shared" ca="1" si="558"/>
        <v>Greater Than 8 Weeks Old</v>
      </c>
    </row>
    <row r="2734" spans="1:22" x14ac:dyDescent="0.35">
      <c r="A2734" s="2" t="s">
        <v>167</v>
      </c>
      <c r="B2734" s="5">
        <v>43695</v>
      </c>
      <c r="C2734" s="5" t="s">
        <v>378</v>
      </c>
      <c r="D2734" s="5" t="s">
        <v>379</v>
      </c>
      <c r="E2734" s="6">
        <v>2</v>
      </c>
      <c r="F2734" s="3">
        <v>50</v>
      </c>
      <c r="G2734" s="3">
        <v>14.88</v>
      </c>
      <c r="H2734" s="8">
        <f t="shared" si="546"/>
        <v>7.44</v>
      </c>
      <c r="I2734" s="3">
        <v>35.119999999999997</v>
      </c>
      <c r="J2734" s="4">
        <v>0.7</v>
      </c>
      <c r="K2734" s="2" t="str">
        <f t="shared" si="547"/>
        <v>Sunday</v>
      </c>
      <c r="L2734" s="5">
        <f t="shared" si="548"/>
        <v>43698</v>
      </c>
      <c r="M2734" s="2" t="str">
        <f t="shared" si="549"/>
        <v>Wednesday</v>
      </c>
      <c r="N2734" s="2" t="str">
        <f t="shared" si="550"/>
        <v>Wednesday</v>
      </c>
      <c r="O2734" s="12">
        <f t="shared" si="551"/>
        <v>0</v>
      </c>
      <c r="P2734" s="11" t="str">
        <f t="shared" si="552"/>
        <v>Low Cost per Unit</v>
      </c>
      <c r="Q2734" s="12">
        <f t="shared" si="553"/>
        <v>0</v>
      </c>
      <c r="R2734" s="12">
        <f t="shared" si="554"/>
        <v>1.5</v>
      </c>
      <c r="S2734" s="12">
        <f t="shared" si="555"/>
        <v>0</v>
      </c>
      <c r="T2734" s="12">
        <f t="shared" si="556"/>
        <v>0</v>
      </c>
      <c r="U2734" s="12">
        <f t="shared" si="557"/>
        <v>0</v>
      </c>
      <c r="V2734" s="13" t="str">
        <f t="shared" ca="1" si="558"/>
        <v>Greater Than 8 Weeks Old</v>
      </c>
    </row>
    <row r="2735" spans="1:22" x14ac:dyDescent="0.35">
      <c r="A2735" s="2" t="s">
        <v>167</v>
      </c>
      <c r="B2735" s="5">
        <v>43696</v>
      </c>
      <c r="C2735" s="5" t="s">
        <v>378</v>
      </c>
      <c r="D2735" s="5" t="s">
        <v>379</v>
      </c>
      <c r="E2735" s="6">
        <v>1</v>
      </c>
      <c r="F2735" s="3">
        <v>25</v>
      </c>
      <c r="G2735" s="3">
        <v>7.44</v>
      </c>
      <c r="H2735" s="8">
        <f t="shared" si="546"/>
        <v>7.44</v>
      </c>
      <c r="I2735" s="3">
        <v>17.559999999999999</v>
      </c>
      <c r="J2735" s="4">
        <v>0.7</v>
      </c>
      <c r="K2735" s="2" t="str">
        <f t="shared" si="547"/>
        <v>Monday</v>
      </c>
      <c r="L2735" s="5">
        <f t="shared" si="548"/>
        <v>43699</v>
      </c>
      <c r="M2735" s="2" t="str">
        <f t="shared" si="549"/>
        <v>Thursday</v>
      </c>
      <c r="N2735" s="2" t="str">
        <f t="shared" si="550"/>
        <v>Thursday</v>
      </c>
      <c r="O2735" s="12">
        <f t="shared" si="551"/>
        <v>0</v>
      </c>
      <c r="P2735" s="11" t="str">
        <f t="shared" si="552"/>
        <v>Low Cost per Unit</v>
      </c>
      <c r="Q2735" s="12">
        <f t="shared" si="553"/>
        <v>0</v>
      </c>
      <c r="R2735" s="12">
        <f t="shared" si="554"/>
        <v>0</v>
      </c>
      <c r="S2735" s="12">
        <f t="shared" si="555"/>
        <v>0</v>
      </c>
      <c r="T2735" s="12">
        <f t="shared" si="556"/>
        <v>0</v>
      </c>
      <c r="U2735" s="12">
        <f t="shared" si="557"/>
        <v>0</v>
      </c>
      <c r="V2735" s="13" t="str">
        <f t="shared" ca="1" si="558"/>
        <v>Greater Than 8 Weeks Old</v>
      </c>
    </row>
    <row r="2736" spans="1:22" x14ac:dyDescent="0.35">
      <c r="A2736" s="2" t="s">
        <v>167</v>
      </c>
      <c r="B2736" s="5">
        <v>43697</v>
      </c>
      <c r="C2736" s="5" t="s">
        <v>378</v>
      </c>
      <c r="D2736" s="5" t="s">
        <v>379</v>
      </c>
      <c r="E2736" s="6">
        <v>1</v>
      </c>
      <c r="F2736" s="3">
        <v>25</v>
      </c>
      <c r="G2736" s="3">
        <v>7.44</v>
      </c>
      <c r="H2736" s="8">
        <f t="shared" si="546"/>
        <v>7.44</v>
      </c>
      <c r="I2736" s="3">
        <v>17.559999999999999</v>
      </c>
      <c r="J2736" s="4">
        <v>0.7</v>
      </c>
      <c r="K2736" s="2" t="str">
        <f t="shared" si="547"/>
        <v>Tuesday</v>
      </c>
      <c r="L2736" s="5">
        <f t="shared" si="548"/>
        <v>43700</v>
      </c>
      <c r="M2736" s="2" t="str">
        <f t="shared" si="549"/>
        <v>Friday</v>
      </c>
      <c r="N2736" s="2" t="str">
        <f t="shared" si="550"/>
        <v>Friday</v>
      </c>
      <c r="O2736" s="12">
        <f t="shared" si="551"/>
        <v>1.25</v>
      </c>
      <c r="P2736" s="11" t="str">
        <f t="shared" si="552"/>
        <v>Low Cost per Unit</v>
      </c>
      <c r="Q2736" s="12">
        <f t="shared" si="553"/>
        <v>0</v>
      </c>
      <c r="R2736" s="12">
        <f t="shared" si="554"/>
        <v>0</v>
      </c>
      <c r="S2736" s="12">
        <f t="shared" si="555"/>
        <v>0</v>
      </c>
      <c r="T2736" s="12">
        <f t="shared" si="556"/>
        <v>0</v>
      </c>
      <c r="U2736" s="12">
        <f t="shared" si="557"/>
        <v>0</v>
      </c>
      <c r="V2736" s="13" t="str">
        <f t="shared" ca="1" si="558"/>
        <v>Greater Than 8 Weeks Old</v>
      </c>
    </row>
    <row r="2737" spans="1:22" x14ac:dyDescent="0.35">
      <c r="A2737" s="2" t="s">
        <v>167</v>
      </c>
      <c r="B2737" s="5">
        <v>43698</v>
      </c>
      <c r="C2737" s="5" t="s">
        <v>378</v>
      </c>
      <c r="D2737" s="5" t="s">
        <v>379</v>
      </c>
      <c r="E2737" s="6">
        <v>3</v>
      </c>
      <c r="F2737" s="3">
        <v>69.989999999999995</v>
      </c>
      <c r="G2737" s="3">
        <v>22.32</v>
      </c>
      <c r="H2737" s="8">
        <f t="shared" si="546"/>
        <v>7.44</v>
      </c>
      <c r="I2737" s="3">
        <v>47.67</v>
      </c>
      <c r="J2737" s="4">
        <v>0.68</v>
      </c>
      <c r="K2737" s="2" t="str">
        <f t="shared" si="547"/>
        <v>Wednesday</v>
      </c>
      <c r="L2737" s="5">
        <f t="shared" si="548"/>
        <v>43701</v>
      </c>
      <c r="M2737" s="2" t="str">
        <f t="shared" si="549"/>
        <v>Saturday</v>
      </c>
      <c r="N2737" s="2" t="str">
        <f t="shared" si="550"/>
        <v>Saturday</v>
      </c>
      <c r="O2737" s="12">
        <f t="shared" si="551"/>
        <v>0</v>
      </c>
      <c r="P2737" s="11" t="str">
        <f t="shared" si="552"/>
        <v>Low Cost per Unit</v>
      </c>
      <c r="Q2737" s="12">
        <f t="shared" si="553"/>
        <v>0</v>
      </c>
      <c r="R2737" s="12">
        <f t="shared" si="554"/>
        <v>2.0996999999999999</v>
      </c>
      <c r="S2737" s="12">
        <f t="shared" si="555"/>
        <v>0</v>
      </c>
      <c r="T2737" s="12">
        <f t="shared" si="556"/>
        <v>0</v>
      </c>
      <c r="U2737" s="12">
        <f t="shared" si="557"/>
        <v>0</v>
      </c>
      <c r="V2737" s="13" t="str">
        <f t="shared" ca="1" si="558"/>
        <v>Greater Than 8 Weeks Old</v>
      </c>
    </row>
    <row r="2738" spans="1:22" x14ac:dyDescent="0.35">
      <c r="A2738" s="2" t="s">
        <v>167</v>
      </c>
      <c r="B2738" s="5">
        <v>43699</v>
      </c>
      <c r="C2738" s="5" t="s">
        <v>378</v>
      </c>
      <c r="D2738" s="5" t="s">
        <v>379</v>
      </c>
      <c r="E2738" s="6">
        <v>4</v>
      </c>
      <c r="F2738" s="3">
        <v>79.959999999999994</v>
      </c>
      <c r="G2738" s="3">
        <v>29.76</v>
      </c>
      <c r="H2738" s="8">
        <f t="shared" si="546"/>
        <v>7.44</v>
      </c>
      <c r="I2738" s="3">
        <v>50.2</v>
      </c>
      <c r="J2738" s="4">
        <v>0.63</v>
      </c>
      <c r="K2738" s="2" t="str">
        <f t="shared" si="547"/>
        <v>Thursday</v>
      </c>
      <c r="L2738" s="5">
        <f t="shared" si="548"/>
        <v>43702</v>
      </c>
      <c r="M2738" s="2" t="str">
        <f t="shared" si="549"/>
        <v>Sunday</v>
      </c>
      <c r="N2738" s="2" t="str">
        <f t="shared" si="550"/>
        <v>Monday</v>
      </c>
      <c r="O2738" s="12">
        <f t="shared" si="551"/>
        <v>0</v>
      </c>
      <c r="P2738" s="11" t="str">
        <f t="shared" si="552"/>
        <v>Low Cost per Unit</v>
      </c>
      <c r="Q2738" s="12">
        <f t="shared" si="553"/>
        <v>0</v>
      </c>
      <c r="R2738" s="12">
        <f t="shared" si="554"/>
        <v>2.3987999999999996</v>
      </c>
      <c r="S2738" s="12">
        <f t="shared" si="555"/>
        <v>0</v>
      </c>
      <c r="T2738" s="12">
        <f t="shared" si="556"/>
        <v>0</v>
      </c>
      <c r="U2738" s="12">
        <f t="shared" si="557"/>
        <v>0</v>
      </c>
      <c r="V2738" s="13" t="str">
        <f t="shared" ca="1" si="558"/>
        <v>Greater Than 8 Weeks Old</v>
      </c>
    </row>
    <row r="2739" spans="1:22" x14ac:dyDescent="0.35">
      <c r="A2739" s="2" t="s">
        <v>167</v>
      </c>
      <c r="B2739" s="5">
        <v>43700</v>
      </c>
      <c r="C2739" s="5" t="s">
        <v>378</v>
      </c>
      <c r="D2739" s="5" t="s">
        <v>379</v>
      </c>
      <c r="E2739" s="6">
        <v>2</v>
      </c>
      <c r="F2739" s="3">
        <v>39.979999999999997</v>
      </c>
      <c r="G2739" s="3">
        <v>14.88</v>
      </c>
      <c r="H2739" s="8">
        <f t="shared" si="546"/>
        <v>7.44</v>
      </c>
      <c r="I2739" s="3">
        <v>25.1</v>
      </c>
      <c r="J2739" s="4">
        <v>0.63</v>
      </c>
      <c r="K2739" s="2" t="str">
        <f t="shared" si="547"/>
        <v>Friday</v>
      </c>
      <c r="L2739" s="5">
        <f t="shared" si="548"/>
        <v>43703</v>
      </c>
      <c r="M2739" s="2" t="str">
        <f t="shared" si="549"/>
        <v>Monday</v>
      </c>
      <c r="N2739" s="2" t="str">
        <f t="shared" si="550"/>
        <v>Monday</v>
      </c>
      <c r="O2739" s="12">
        <f t="shared" si="551"/>
        <v>0</v>
      </c>
      <c r="P2739" s="11" t="str">
        <f t="shared" si="552"/>
        <v>Low Cost per Unit</v>
      </c>
      <c r="Q2739" s="12">
        <f t="shared" si="553"/>
        <v>0</v>
      </c>
      <c r="R2739" s="12">
        <f t="shared" si="554"/>
        <v>1.1993999999999998</v>
      </c>
      <c r="S2739" s="12">
        <f t="shared" si="555"/>
        <v>0</v>
      </c>
      <c r="T2739" s="12">
        <f t="shared" si="556"/>
        <v>0</v>
      </c>
      <c r="U2739" s="12">
        <f t="shared" si="557"/>
        <v>0</v>
      </c>
      <c r="V2739" s="13" t="str">
        <f t="shared" ca="1" si="558"/>
        <v>Greater Than 8 Weeks Old</v>
      </c>
    </row>
    <row r="2740" spans="1:22" x14ac:dyDescent="0.35">
      <c r="A2740" s="2" t="s">
        <v>167</v>
      </c>
      <c r="B2740" s="5">
        <v>43701</v>
      </c>
      <c r="C2740" s="5" t="s">
        <v>378</v>
      </c>
      <c r="D2740" s="5" t="s">
        <v>379</v>
      </c>
      <c r="E2740" s="6">
        <v>10</v>
      </c>
      <c r="F2740" s="3">
        <v>199.9</v>
      </c>
      <c r="G2740" s="3">
        <v>74.400000000000006</v>
      </c>
      <c r="H2740" s="8">
        <f t="shared" si="546"/>
        <v>7.44</v>
      </c>
      <c r="I2740" s="3">
        <v>125.5</v>
      </c>
      <c r="J2740" s="4">
        <v>0.63</v>
      </c>
      <c r="K2740" s="2" t="str">
        <f t="shared" si="547"/>
        <v>Saturday</v>
      </c>
      <c r="L2740" s="5">
        <f t="shared" si="548"/>
        <v>43704</v>
      </c>
      <c r="M2740" s="2" t="str">
        <f t="shared" si="549"/>
        <v>Tuesday</v>
      </c>
      <c r="N2740" s="2" t="str">
        <f t="shared" si="550"/>
        <v>Tuesday</v>
      </c>
      <c r="O2740" s="12">
        <f t="shared" si="551"/>
        <v>0</v>
      </c>
      <c r="P2740" s="11" t="str">
        <f t="shared" si="552"/>
        <v>Low Cost per Unit</v>
      </c>
      <c r="Q2740" s="12">
        <f t="shared" si="553"/>
        <v>0</v>
      </c>
      <c r="R2740" s="12">
        <f t="shared" si="554"/>
        <v>5.9969999999999999</v>
      </c>
      <c r="S2740" s="12">
        <f t="shared" si="555"/>
        <v>0</v>
      </c>
      <c r="T2740" s="12">
        <f t="shared" si="556"/>
        <v>0</v>
      </c>
      <c r="U2740" s="12">
        <f t="shared" si="557"/>
        <v>0</v>
      </c>
      <c r="V2740" s="13" t="str">
        <f t="shared" ca="1" si="558"/>
        <v>Greater Than 8 Weeks Old</v>
      </c>
    </row>
    <row r="2741" spans="1:22" x14ac:dyDescent="0.35">
      <c r="A2741" s="2" t="s">
        <v>167</v>
      </c>
      <c r="B2741" s="5">
        <v>43702</v>
      </c>
      <c r="C2741" s="5" t="s">
        <v>378</v>
      </c>
      <c r="D2741" s="5" t="s">
        <v>379</v>
      </c>
      <c r="E2741" s="6">
        <v>23</v>
      </c>
      <c r="F2741" s="3">
        <v>459.77</v>
      </c>
      <c r="G2741" s="3">
        <v>171.12</v>
      </c>
      <c r="H2741" s="8">
        <f t="shared" si="546"/>
        <v>7.44</v>
      </c>
      <c r="I2741" s="3">
        <v>288.64999999999998</v>
      </c>
      <c r="J2741" s="4">
        <v>0.63</v>
      </c>
      <c r="K2741" s="2" t="str">
        <f t="shared" si="547"/>
        <v>Sunday</v>
      </c>
      <c r="L2741" s="5">
        <f t="shared" si="548"/>
        <v>43705</v>
      </c>
      <c r="M2741" s="2" t="str">
        <f t="shared" si="549"/>
        <v>Wednesday</v>
      </c>
      <c r="N2741" s="2" t="str">
        <f t="shared" si="550"/>
        <v>Wednesday</v>
      </c>
      <c r="O2741" s="12">
        <f t="shared" si="551"/>
        <v>0</v>
      </c>
      <c r="P2741" s="11" t="str">
        <f t="shared" si="552"/>
        <v>Low Cost per Unit</v>
      </c>
      <c r="Q2741" s="12">
        <f t="shared" si="553"/>
        <v>0</v>
      </c>
      <c r="R2741" s="12">
        <f t="shared" si="554"/>
        <v>13.793099999999999</v>
      </c>
      <c r="S2741" s="12">
        <f t="shared" si="555"/>
        <v>0</v>
      </c>
      <c r="T2741" s="12">
        <f t="shared" si="556"/>
        <v>0</v>
      </c>
      <c r="U2741" s="12">
        <f t="shared" si="557"/>
        <v>0</v>
      </c>
      <c r="V2741" s="13" t="str">
        <f t="shared" ca="1" si="558"/>
        <v>Greater Than 8 Weeks Old</v>
      </c>
    </row>
    <row r="2742" spans="1:22" x14ac:dyDescent="0.35">
      <c r="A2742" s="2" t="s">
        <v>167</v>
      </c>
      <c r="B2742" s="5">
        <v>43703</v>
      </c>
      <c r="C2742" s="5" t="s">
        <v>378</v>
      </c>
      <c r="D2742" s="5" t="s">
        <v>379</v>
      </c>
      <c r="E2742" s="6">
        <v>25</v>
      </c>
      <c r="F2742" s="3">
        <v>499.75</v>
      </c>
      <c r="G2742" s="3">
        <v>186</v>
      </c>
      <c r="H2742" s="8">
        <f t="shared" si="546"/>
        <v>7.44</v>
      </c>
      <c r="I2742" s="3">
        <v>313.75</v>
      </c>
      <c r="J2742" s="4">
        <v>0.63</v>
      </c>
      <c r="K2742" s="2" t="str">
        <f t="shared" si="547"/>
        <v>Monday</v>
      </c>
      <c r="L2742" s="5">
        <f t="shared" si="548"/>
        <v>43706</v>
      </c>
      <c r="M2742" s="2" t="str">
        <f t="shared" si="549"/>
        <v>Thursday</v>
      </c>
      <c r="N2742" s="2" t="str">
        <f t="shared" si="550"/>
        <v>Thursday</v>
      </c>
      <c r="O2742" s="12">
        <f t="shared" si="551"/>
        <v>0</v>
      </c>
      <c r="P2742" s="11" t="str">
        <f t="shared" si="552"/>
        <v>Low Cost per Unit</v>
      </c>
      <c r="Q2742" s="12">
        <f t="shared" si="553"/>
        <v>0</v>
      </c>
      <c r="R2742" s="12">
        <f t="shared" si="554"/>
        <v>14.9925</v>
      </c>
      <c r="S2742" s="12">
        <f t="shared" si="555"/>
        <v>0</v>
      </c>
      <c r="T2742" s="12">
        <f t="shared" si="556"/>
        <v>0</v>
      </c>
      <c r="U2742" s="12">
        <f t="shared" si="557"/>
        <v>0</v>
      </c>
      <c r="V2742" s="13" t="str">
        <f t="shared" ca="1" si="558"/>
        <v>Greater Than 8 Weeks Old</v>
      </c>
    </row>
    <row r="2743" spans="1:22" x14ac:dyDescent="0.35">
      <c r="A2743" s="2" t="s">
        <v>167</v>
      </c>
      <c r="B2743" s="5">
        <v>43704</v>
      </c>
      <c r="C2743" s="5" t="s">
        <v>378</v>
      </c>
      <c r="D2743" s="5" t="s">
        <v>379</v>
      </c>
      <c r="E2743" s="6">
        <v>7</v>
      </c>
      <c r="F2743" s="3">
        <v>139.93</v>
      </c>
      <c r="G2743" s="3">
        <v>52.08</v>
      </c>
      <c r="H2743" s="8">
        <f t="shared" si="546"/>
        <v>7.4399999999999995</v>
      </c>
      <c r="I2743" s="3">
        <v>87.85</v>
      </c>
      <c r="J2743" s="4">
        <v>0.63</v>
      </c>
      <c r="K2743" s="2" t="str">
        <f t="shared" si="547"/>
        <v>Tuesday</v>
      </c>
      <c r="L2743" s="5">
        <f t="shared" si="548"/>
        <v>43707</v>
      </c>
      <c r="M2743" s="2" t="str">
        <f t="shared" si="549"/>
        <v>Friday</v>
      </c>
      <c r="N2743" s="2" t="str">
        <f t="shared" si="550"/>
        <v>Friday</v>
      </c>
      <c r="O2743" s="12">
        <f t="shared" si="551"/>
        <v>6.9965000000000011</v>
      </c>
      <c r="P2743" s="11" t="str">
        <f t="shared" si="552"/>
        <v>Low Cost per Unit</v>
      </c>
      <c r="Q2743" s="12">
        <f t="shared" si="553"/>
        <v>0</v>
      </c>
      <c r="R2743" s="12">
        <f t="shared" si="554"/>
        <v>4.1978999999999997</v>
      </c>
      <c r="S2743" s="12">
        <f t="shared" si="555"/>
        <v>0</v>
      </c>
      <c r="T2743" s="12">
        <f t="shared" si="556"/>
        <v>0</v>
      </c>
      <c r="U2743" s="12">
        <f t="shared" si="557"/>
        <v>0</v>
      </c>
      <c r="V2743" s="13" t="str">
        <f t="shared" ca="1" si="558"/>
        <v>Greater Than 8 Weeks Old</v>
      </c>
    </row>
    <row r="2744" spans="1:22" x14ac:dyDescent="0.35">
      <c r="A2744" s="2" t="s">
        <v>167</v>
      </c>
      <c r="B2744" s="5">
        <v>43705</v>
      </c>
      <c r="C2744" s="5" t="s">
        <v>378</v>
      </c>
      <c r="D2744" s="5" t="s">
        <v>379</v>
      </c>
      <c r="E2744" s="6">
        <v>13</v>
      </c>
      <c r="F2744" s="3">
        <v>259.87</v>
      </c>
      <c r="G2744" s="3">
        <v>96.72</v>
      </c>
      <c r="H2744" s="8">
        <f t="shared" si="546"/>
        <v>7.4399999999999995</v>
      </c>
      <c r="I2744" s="3">
        <v>163.15</v>
      </c>
      <c r="J2744" s="4">
        <v>0.63</v>
      </c>
      <c r="K2744" s="2" t="str">
        <f t="shared" si="547"/>
        <v>Wednesday</v>
      </c>
      <c r="L2744" s="5">
        <f t="shared" si="548"/>
        <v>43708</v>
      </c>
      <c r="M2744" s="2" t="str">
        <f t="shared" si="549"/>
        <v>Saturday</v>
      </c>
      <c r="N2744" s="2" t="str">
        <f t="shared" si="550"/>
        <v>Saturday</v>
      </c>
      <c r="O2744" s="12">
        <f t="shared" si="551"/>
        <v>0</v>
      </c>
      <c r="P2744" s="11" t="str">
        <f t="shared" si="552"/>
        <v>Low Cost per Unit</v>
      </c>
      <c r="Q2744" s="12">
        <f t="shared" si="553"/>
        <v>0</v>
      </c>
      <c r="R2744" s="12">
        <f t="shared" si="554"/>
        <v>7.7961</v>
      </c>
      <c r="S2744" s="12">
        <f t="shared" si="555"/>
        <v>0</v>
      </c>
      <c r="T2744" s="12">
        <f t="shared" si="556"/>
        <v>0</v>
      </c>
      <c r="U2744" s="12">
        <f t="shared" si="557"/>
        <v>0</v>
      </c>
      <c r="V2744" s="13" t="str">
        <f t="shared" ca="1" si="558"/>
        <v>Greater Than 8 Weeks Old</v>
      </c>
    </row>
    <row r="2745" spans="1:22" x14ac:dyDescent="0.35">
      <c r="A2745" s="2" t="s">
        <v>167</v>
      </c>
      <c r="B2745" s="5">
        <v>43706</v>
      </c>
      <c r="C2745" s="5" t="s">
        <v>378</v>
      </c>
      <c r="D2745" s="5" t="s">
        <v>379</v>
      </c>
      <c r="E2745" s="6">
        <v>7</v>
      </c>
      <c r="F2745" s="3">
        <v>149.94999999999999</v>
      </c>
      <c r="G2745" s="3">
        <v>52.08</v>
      </c>
      <c r="H2745" s="8">
        <f t="shared" si="546"/>
        <v>7.4399999999999995</v>
      </c>
      <c r="I2745" s="3">
        <v>97.87</v>
      </c>
      <c r="J2745" s="4">
        <v>0.65</v>
      </c>
      <c r="K2745" s="2" t="str">
        <f t="shared" si="547"/>
        <v>Thursday</v>
      </c>
      <c r="L2745" s="5">
        <f t="shared" si="548"/>
        <v>43709</v>
      </c>
      <c r="M2745" s="2" t="str">
        <f t="shared" si="549"/>
        <v>Sunday</v>
      </c>
      <c r="N2745" s="2" t="str">
        <f t="shared" si="550"/>
        <v>Monday</v>
      </c>
      <c r="O2745" s="12">
        <f t="shared" si="551"/>
        <v>0</v>
      </c>
      <c r="P2745" s="11" t="str">
        <f t="shared" si="552"/>
        <v>Low Cost per Unit</v>
      </c>
      <c r="Q2745" s="12">
        <f t="shared" si="553"/>
        <v>0</v>
      </c>
      <c r="R2745" s="12">
        <f t="shared" si="554"/>
        <v>4.4984999999999991</v>
      </c>
      <c r="S2745" s="12">
        <f t="shared" si="555"/>
        <v>0</v>
      </c>
      <c r="T2745" s="12">
        <f t="shared" si="556"/>
        <v>0</v>
      </c>
      <c r="U2745" s="12">
        <f t="shared" si="557"/>
        <v>0</v>
      </c>
      <c r="V2745" s="13" t="str">
        <f t="shared" ca="1" si="558"/>
        <v>Greater Than 8 Weeks Old</v>
      </c>
    </row>
    <row r="2746" spans="1:22" x14ac:dyDescent="0.35">
      <c r="A2746" s="2" t="s">
        <v>167</v>
      </c>
      <c r="B2746" s="5">
        <v>43707</v>
      </c>
      <c r="C2746" s="5" t="s">
        <v>378</v>
      </c>
      <c r="D2746" s="5" t="s">
        <v>379</v>
      </c>
      <c r="E2746" s="6">
        <v>1</v>
      </c>
      <c r="F2746" s="3">
        <v>19.989999999999998</v>
      </c>
      <c r="G2746" s="3">
        <v>7.44</v>
      </c>
      <c r="H2746" s="8">
        <f t="shared" si="546"/>
        <v>7.44</v>
      </c>
      <c r="I2746" s="3">
        <v>12.55</v>
      </c>
      <c r="J2746" s="4">
        <v>0.63</v>
      </c>
      <c r="K2746" s="2" t="str">
        <f t="shared" si="547"/>
        <v>Friday</v>
      </c>
      <c r="L2746" s="5">
        <f t="shared" si="548"/>
        <v>43710</v>
      </c>
      <c r="M2746" s="2" t="str">
        <f t="shared" si="549"/>
        <v>Monday</v>
      </c>
      <c r="N2746" s="2" t="str">
        <f t="shared" si="550"/>
        <v>Monday</v>
      </c>
      <c r="O2746" s="12">
        <f t="shared" si="551"/>
        <v>0</v>
      </c>
      <c r="P2746" s="11" t="str">
        <f t="shared" si="552"/>
        <v>Low Cost per Unit</v>
      </c>
      <c r="Q2746" s="12">
        <f t="shared" si="553"/>
        <v>0</v>
      </c>
      <c r="R2746" s="12">
        <f t="shared" si="554"/>
        <v>0</v>
      </c>
      <c r="S2746" s="12">
        <f t="shared" si="555"/>
        <v>0</v>
      </c>
      <c r="T2746" s="12">
        <f t="shared" si="556"/>
        <v>0</v>
      </c>
      <c r="U2746" s="12">
        <f t="shared" si="557"/>
        <v>0</v>
      </c>
      <c r="V2746" s="13" t="str">
        <f t="shared" ca="1" si="558"/>
        <v>Greater Than 8 Weeks Old</v>
      </c>
    </row>
    <row r="2747" spans="1:22" x14ac:dyDescent="0.35">
      <c r="A2747" s="2" t="s">
        <v>252</v>
      </c>
      <c r="B2747" s="5">
        <v>43679</v>
      </c>
      <c r="C2747" s="5" t="s">
        <v>378</v>
      </c>
      <c r="D2747" s="5" t="s">
        <v>379</v>
      </c>
      <c r="E2747" s="6">
        <v>2</v>
      </c>
      <c r="F2747" s="3">
        <v>50</v>
      </c>
      <c r="G2747" s="3">
        <v>15.6</v>
      </c>
      <c r="H2747" s="8">
        <f t="shared" si="546"/>
        <v>7.8</v>
      </c>
      <c r="I2747" s="3">
        <v>34.4</v>
      </c>
      <c r="J2747" s="4">
        <v>0.69</v>
      </c>
      <c r="K2747" s="2" t="str">
        <f t="shared" si="547"/>
        <v>Friday</v>
      </c>
      <c r="L2747" s="5">
        <f t="shared" si="548"/>
        <v>43682</v>
      </c>
      <c r="M2747" s="2" t="str">
        <f t="shared" si="549"/>
        <v>Monday</v>
      </c>
      <c r="N2747" s="2" t="str">
        <f t="shared" si="550"/>
        <v>Monday</v>
      </c>
      <c r="O2747" s="12">
        <f t="shared" si="551"/>
        <v>0</v>
      </c>
      <c r="P2747" s="11" t="str">
        <f t="shared" si="552"/>
        <v>Low Cost per Unit</v>
      </c>
      <c r="Q2747" s="12">
        <f t="shared" si="553"/>
        <v>0</v>
      </c>
      <c r="R2747" s="12">
        <f t="shared" si="554"/>
        <v>1.5</v>
      </c>
      <c r="S2747" s="12">
        <f t="shared" si="555"/>
        <v>0</v>
      </c>
      <c r="T2747" s="12">
        <f t="shared" si="556"/>
        <v>0</v>
      </c>
      <c r="U2747" s="12">
        <f t="shared" si="557"/>
        <v>0</v>
      </c>
      <c r="V2747" s="13" t="str">
        <f t="shared" ca="1" si="558"/>
        <v>Greater Than 8 Weeks Old</v>
      </c>
    </row>
    <row r="2748" spans="1:22" x14ac:dyDescent="0.35">
      <c r="A2748" s="2" t="s">
        <v>252</v>
      </c>
      <c r="B2748" s="5">
        <v>43681</v>
      </c>
      <c r="C2748" s="5" t="s">
        <v>378</v>
      </c>
      <c r="D2748" s="5" t="s">
        <v>379</v>
      </c>
      <c r="E2748" s="6">
        <v>1</v>
      </c>
      <c r="F2748" s="3">
        <v>25</v>
      </c>
      <c r="G2748" s="3">
        <v>7.8</v>
      </c>
      <c r="H2748" s="8">
        <f t="shared" si="546"/>
        <v>7.8</v>
      </c>
      <c r="I2748" s="3">
        <v>17.2</v>
      </c>
      <c r="J2748" s="4">
        <v>0.69</v>
      </c>
      <c r="K2748" s="2" t="str">
        <f t="shared" si="547"/>
        <v>Sunday</v>
      </c>
      <c r="L2748" s="5">
        <f t="shared" si="548"/>
        <v>43684</v>
      </c>
      <c r="M2748" s="2" t="str">
        <f t="shared" si="549"/>
        <v>Wednesday</v>
      </c>
      <c r="N2748" s="2" t="str">
        <f t="shared" si="550"/>
        <v>Wednesday</v>
      </c>
      <c r="O2748" s="12">
        <f t="shared" si="551"/>
        <v>0</v>
      </c>
      <c r="P2748" s="11" t="str">
        <f t="shared" si="552"/>
        <v>Low Cost per Unit</v>
      </c>
      <c r="Q2748" s="12">
        <f t="shared" si="553"/>
        <v>0</v>
      </c>
      <c r="R2748" s="12">
        <f t="shared" si="554"/>
        <v>0</v>
      </c>
      <c r="S2748" s="12">
        <f t="shared" si="555"/>
        <v>0</v>
      </c>
      <c r="T2748" s="12">
        <f t="shared" si="556"/>
        <v>0</v>
      </c>
      <c r="U2748" s="12">
        <f t="shared" si="557"/>
        <v>0</v>
      </c>
      <c r="V2748" s="13" t="str">
        <f t="shared" ca="1" si="558"/>
        <v>Greater Than 8 Weeks Old</v>
      </c>
    </row>
    <row r="2749" spans="1:22" x14ac:dyDescent="0.35">
      <c r="A2749" s="2" t="s">
        <v>252</v>
      </c>
      <c r="B2749" s="5">
        <v>43682</v>
      </c>
      <c r="C2749" s="5" t="s">
        <v>378</v>
      </c>
      <c r="D2749" s="5" t="s">
        <v>379</v>
      </c>
      <c r="E2749" s="6">
        <v>1</v>
      </c>
      <c r="F2749" s="3">
        <v>25</v>
      </c>
      <c r="G2749" s="3">
        <v>7.8</v>
      </c>
      <c r="H2749" s="8">
        <f t="shared" si="546"/>
        <v>7.8</v>
      </c>
      <c r="I2749" s="3">
        <v>17.2</v>
      </c>
      <c r="J2749" s="4">
        <v>0.69</v>
      </c>
      <c r="K2749" s="2" t="str">
        <f t="shared" si="547"/>
        <v>Monday</v>
      </c>
      <c r="L2749" s="5">
        <f t="shared" si="548"/>
        <v>43685</v>
      </c>
      <c r="M2749" s="2" t="str">
        <f t="shared" si="549"/>
        <v>Thursday</v>
      </c>
      <c r="N2749" s="2" t="str">
        <f t="shared" si="550"/>
        <v>Thursday</v>
      </c>
      <c r="O2749" s="12">
        <f t="shared" si="551"/>
        <v>0</v>
      </c>
      <c r="P2749" s="11" t="str">
        <f t="shared" si="552"/>
        <v>Low Cost per Unit</v>
      </c>
      <c r="Q2749" s="12">
        <f t="shared" si="553"/>
        <v>0</v>
      </c>
      <c r="R2749" s="12">
        <f t="shared" si="554"/>
        <v>0</v>
      </c>
      <c r="S2749" s="12">
        <f t="shared" si="555"/>
        <v>0</v>
      </c>
      <c r="T2749" s="12">
        <f t="shared" si="556"/>
        <v>0</v>
      </c>
      <c r="U2749" s="12">
        <f t="shared" si="557"/>
        <v>0</v>
      </c>
      <c r="V2749" s="13" t="str">
        <f t="shared" ca="1" si="558"/>
        <v>Greater Than 8 Weeks Old</v>
      </c>
    </row>
    <row r="2750" spans="1:22" x14ac:dyDescent="0.35">
      <c r="A2750" s="2" t="s">
        <v>252</v>
      </c>
      <c r="B2750" s="5">
        <v>43684</v>
      </c>
      <c r="C2750" s="5" t="s">
        <v>378</v>
      </c>
      <c r="D2750" s="5" t="s">
        <v>379</v>
      </c>
      <c r="E2750" s="6">
        <v>16</v>
      </c>
      <c r="F2750" s="3">
        <v>239.84</v>
      </c>
      <c r="G2750" s="3">
        <v>124.8</v>
      </c>
      <c r="H2750" s="8">
        <f t="shared" si="546"/>
        <v>7.8</v>
      </c>
      <c r="I2750" s="3">
        <v>115.04</v>
      </c>
      <c r="J2750" s="4">
        <v>0.48</v>
      </c>
      <c r="K2750" s="2" t="str">
        <f t="shared" si="547"/>
        <v>Wednesday</v>
      </c>
      <c r="L2750" s="5">
        <f t="shared" si="548"/>
        <v>43687</v>
      </c>
      <c r="M2750" s="2" t="str">
        <f t="shared" si="549"/>
        <v>Saturday</v>
      </c>
      <c r="N2750" s="2" t="str">
        <f t="shared" si="550"/>
        <v>Saturday</v>
      </c>
      <c r="O2750" s="12">
        <f t="shared" si="551"/>
        <v>0</v>
      </c>
      <c r="P2750" s="11" t="str">
        <f t="shared" si="552"/>
        <v>Low Cost per Unit</v>
      </c>
      <c r="Q2750" s="12">
        <f t="shared" si="553"/>
        <v>0</v>
      </c>
      <c r="R2750" s="12">
        <f t="shared" si="554"/>
        <v>7.1951999999999998</v>
      </c>
      <c r="S2750" s="12">
        <f t="shared" si="555"/>
        <v>0</v>
      </c>
      <c r="T2750" s="12">
        <f t="shared" si="556"/>
        <v>0</v>
      </c>
      <c r="U2750" s="12">
        <f t="shared" si="557"/>
        <v>0</v>
      </c>
      <c r="V2750" s="13" t="str">
        <f t="shared" ca="1" si="558"/>
        <v>Greater Than 8 Weeks Old</v>
      </c>
    </row>
    <row r="2751" spans="1:22" x14ac:dyDescent="0.35">
      <c r="A2751" s="2" t="s">
        <v>252</v>
      </c>
      <c r="B2751" s="5">
        <v>43685</v>
      </c>
      <c r="C2751" s="5" t="s">
        <v>378</v>
      </c>
      <c r="D2751" s="5" t="s">
        <v>379</v>
      </c>
      <c r="E2751" s="6">
        <v>19</v>
      </c>
      <c r="F2751" s="3">
        <v>294.82</v>
      </c>
      <c r="G2751" s="3">
        <v>148.19999999999999</v>
      </c>
      <c r="H2751" s="8">
        <f t="shared" si="546"/>
        <v>7.8</v>
      </c>
      <c r="I2751" s="3">
        <v>146.62</v>
      </c>
      <c r="J2751" s="4">
        <v>0.5</v>
      </c>
      <c r="K2751" s="2" t="str">
        <f t="shared" si="547"/>
        <v>Thursday</v>
      </c>
      <c r="L2751" s="5">
        <f t="shared" si="548"/>
        <v>43688</v>
      </c>
      <c r="M2751" s="2" t="str">
        <f t="shared" si="549"/>
        <v>Sunday</v>
      </c>
      <c r="N2751" s="2" t="str">
        <f t="shared" si="550"/>
        <v>Monday</v>
      </c>
      <c r="O2751" s="12">
        <f t="shared" si="551"/>
        <v>0</v>
      </c>
      <c r="P2751" s="11" t="str">
        <f t="shared" si="552"/>
        <v>Low Cost per Unit</v>
      </c>
      <c r="Q2751" s="12">
        <f t="shared" si="553"/>
        <v>0</v>
      </c>
      <c r="R2751" s="12">
        <f t="shared" si="554"/>
        <v>8.8445999999999998</v>
      </c>
      <c r="S2751" s="12">
        <f t="shared" si="555"/>
        <v>0</v>
      </c>
      <c r="T2751" s="12">
        <f t="shared" si="556"/>
        <v>0</v>
      </c>
      <c r="U2751" s="12">
        <f t="shared" si="557"/>
        <v>0</v>
      </c>
      <c r="V2751" s="13" t="str">
        <f t="shared" ca="1" si="558"/>
        <v>Greater Than 8 Weeks Old</v>
      </c>
    </row>
    <row r="2752" spans="1:22" x14ac:dyDescent="0.35">
      <c r="A2752" s="2" t="s">
        <v>252</v>
      </c>
      <c r="B2752" s="5">
        <v>43686</v>
      </c>
      <c r="C2752" s="5" t="s">
        <v>378</v>
      </c>
      <c r="D2752" s="5" t="s">
        <v>379</v>
      </c>
      <c r="E2752" s="6">
        <v>17</v>
      </c>
      <c r="F2752" s="3">
        <v>254.83</v>
      </c>
      <c r="G2752" s="3">
        <v>132.6</v>
      </c>
      <c r="H2752" s="8">
        <f t="shared" si="546"/>
        <v>7.8</v>
      </c>
      <c r="I2752" s="3">
        <v>122.23</v>
      </c>
      <c r="J2752" s="4">
        <v>0.48</v>
      </c>
      <c r="K2752" s="2" t="str">
        <f t="shared" si="547"/>
        <v>Friday</v>
      </c>
      <c r="L2752" s="5">
        <f t="shared" si="548"/>
        <v>43689</v>
      </c>
      <c r="M2752" s="2" t="str">
        <f t="shared" si="549"/>
        <v>Monday</v>
      </c>
      <c r="N2752" s="2" t="str">
        <f t="shared" si="550"/>
        <v>Monday</v>
      </c>
      <c r="O2752" s="12">
        <f t="shared" si="551"/>
        <v>0</v>
      </c>
      <c r="P2752" s="11" t="str">
        <f t="shared" si="552"/>
        <v>Low Cost per Unit</v>
      </c>
      <c r="Q2752" s="12">
        <f t="shared" si="553"/>
        <v>0</v>
      </c>
      <c r="R2752" s="12">
        <f t="shared" si="554"/>
        <v>7.6448999999999998</v>
      </c>
      <c r="S2752" s="12">
        <f t="shared" si="555"/>
        <v>0</v>
      </c>
      <c r="T2752" s="12">
        <f t="shared" si="556"/>
        <v>0</v>
      </c>
      <c r="U2752" s="12">
        <f t="shared" si="557"/>
        <v>0</v>
      </c>
      <c r="V2752" s="13" t="str">
        <f t="shared" ca="1" si="558"/>
        <v>Greater Than 8 Weeks Old</v>
      </c>
    </row>
    <row r="2753" spans="1:22" x14ac:dyDescent="0.35">
      <c r="A2753" s="2" t="s">
        <v>252</v>
      </c>
      <c r="B2753" s="5">
        <v>43687</v>
      </c>
      <c r="C2753" s="5" t="s">
        <v>378</v>
      </c>
      <c r="D2753" s="5" t="s">
        <v>379</v>
      </c>
      <c r="E2753" s="6">
        <v>19</v>
      </c>
      <c r="F2753" s="3">
        <v>284.81</v>
      </c>
      <c r="G2753" s="3">
        <v>148.19999999999999</v>
      </c>
      <c r="H2753" s="8">
        <f t="shared" si="546"/>
        <v>7.8</v>
      </c>
      <c r="I2753" s="3">
        <v>136.61000000000001</v>
      </c>
      <c r="J2753" s="4">
        <v>0.48</v>
      </c>
      <c r="K2753" s="2" t="str">
        <f t="shared" si="547"/>
        <v>Saturday</v>
      </c>
      <c r="L2753" s="5">
        <f t="shared" si="548"/>
        <v>43690</v>
      </c>
      <c r="M2753" s="2" t="str">
        <f t="shared" si="549"/>
        <v>Tuesday</v>
      </c>
      <c r="N2753" s="2" t="str">
        <f t="shared" si="550"/>
        <v>Tuesday</v>
      </c>
      <c r="O2753" s="12">
        <f t="shared" si="551"/>
        <v>0</v>
      </c>
      <c r="P2753" s="11" t="str">
        <f t="shared" si="552"/>
        <v>Low Cost per Unit</v>
      </c>
      <c r="Q2753" s="12">
        <f t="shared" si="553"/>
        <v>0</v>
      </c>
      <c r="R2753" s="12">
        <f t="shared" si="554"/>
        <v>8.5442999999999998</v>
      </c>
      <c r="S2753" s="12">
        <f t="shared" si="555"/>
        <v>0</v>
      </c>
      <c r="T2753" s="12">
        <f t="shared" si="556"/>
        <v>0</v>
      </c>
      <c r="U2753" s="12">
        <f t="shared" si="557"/>
        <v>0</v>
      </c>
      <c r="V2753" s="13" t="str">
        <f t="shared" ca="1" si="558"/>
        <v>Greater Than 8 Weeks Old</v>
      </c>
    </row>
    <row r="2754" spans="1:22" x14ac:dyDescent="0.35">
      <c r="A2754" s="2" t="s">
        <v>252</v>
      </c>
      <c r="B2754" s="5">
        <v>43688</v>
      </c>
      <c r="C2754" s="5" t="s">
        <v>378</v>
      </c>
      <c r="D2754" s="5" t="s">
        <v>379</v>
      </c>
      <c r="E2754" s="6">
        <v>21</v>
      </c>
      <c r="F2754" s="3">
        <v>314.79000000000002</v>
      </c>
      <c r="G2754" s="3">
        <v>163.80000000000001</v>
      </c>
      <c r="H2754" s="8">
        <f t="shared" si="546"/>
        <v>7.8000000000000007</v>
      </c>
      <c r="I2754" s="3">
        <v>150.99</v>
      </c>
      <c r="J2754" s="4">
        <v>0.48</v>
      </c>
      <c r="K2754" s="2" t="str">
        <f t="shared" si="547"/>
        <v>Sunday</v>
      </c>
      <c r="L2754" s="5">
        <f t="shared" si="548"/>
        <v>43691</v>
      </c>
      <c r="M2754" s="2" t="str">
        <f t="shared" si="549"/>
        <v>Wednesday</v>
      </c>
      <c r="N2754" s="2" t="str">
        <f t="shared" si="550"/>
        <v>Wednesday</v>
      </c>
      <c r="O2754" s="12">
        <f t="shared" si="551"/>
        <v>0</v>
      </c>
      <c r="P2754" s="11" t="str">
        <f t="shared" si="552"/>
        <v>Low Cost per Unit</v>
      </c>
      <c r="Q2754" s="12">
        <f t="shared" si="553"/>
        <v>0</v>
      </c>
      <c r="R2754" s="12">
        <f t="shared" si="554"/>
        <v>9.4436999999999998</v>
      </c>
      <c r="S2754" s="12">
        <f t="shared" si="555"/>
        <v>0</v>
      </c>
      <c r="T2754" s="12">
        <f t="shared" si="556"/>
        <v>0</v>
      </c>
      <c r="U2754" s="12">
        <f t="shared" si="557"/>
        <v>0</v>
      </c>
      <c r="V2754" s="13" t="str">
        <f t="shared" ca="1" si="558"/>
        <v>Greater Than 8 Weeks Old</v>
      </c>
    </row>
    <row r="2755" spans="1:22" x14ac:dyDescent="0.35">
      <c r="A2755" s="2" t="s">
        <v>252</v>
      </c>
      <c r="B2755" s="5">
        <v>43689</v>
      </c>
      <c r="C2755" s="5" t="s">
        <v>378</v>
      </c>
      <c r="D2755" s="5" t="s">
        <v>379</v>
      </c>
      <c r="E2755" s="6">
        <v>12</v>
      </c>
      <c r="F2755" s="3">
        <v>179.88</v>
      </c>
      <c r="G2755" s="3">
        <v>93.6</v>
      </c>
      <c r="H2755" s="8">
        <f t="shared" ref="H2755:H2818" si="559">G2755/E2755</f>
        <v>7.8</v>
      </c>
      <c r="I2755" s="3">
        <v>86.28</v>
      </c>
      <c r="J2755" s="4">
        <v>0.48</v>
      </c>
      <c r="K2755" s="2" t="str">
        <f t="shared" ref="K2755:K2818" si="560">TEXT(B2755,"dddd")</f>
        <v>Monday</v>
      </c>
      <c r="L2755" s="5">
        <f t="shared" ref="L2755:L2818" si="561">B2755+3</f>
        <v>43692</v>
      </c>
      <c r="M2755" s="2" t="str">
        <f t="shared" ref="M2755:M2818" si="562">TEXT(L2755,"dddd")</f>
        <v>Thursday</v>
      </c>
      <c r="N2755" s="2" t="str">
        <f t="shared" ref="N2755:N2818" si="563">IF(M2755="Sunday","Monday",M2755)</f>
        <v>Thursday</v>
      </c>
      <c r="O2755" s="12">
        <f t="shared" ref="O2755:O2818" si="564">IF(TEXT(B2755,"dddd")="Tuesday",F2755*0.05,0)</f>
        <v>0</v>
      </c>
      <c r="P2755" s="11" t="str">
        <f t="shared" ref="P2755:P2818" si="565">IF(H2755&gt;AVERAGE(H:H),"High Cost per Unit","Low Cost per Unit")</f>
        <v>Low Cost per Unit</v>
      </c>
      <c r="Q2755" s="12">
        <f t="shared" ref="Q2755:Q2818" si="566">IF(D2755="Masks",F2755*0.1,0)</f>
        <v>0</v>
      </c>
      <c r="R2755" s="12">
        <f t="shared" ref="R2755:R2818" si="567">IF(E2755&gt;1,F2755*0.03,0)</f>
        <v>5.3963999999999999</v>
      </c>
      <c r="S2755" s="12">
        <f t="shared" ref="S2755:S2818" si="568">IF(D2755="Accessories",F2755*0.15,0)</f>
        <v>0</v>
      </c>
      <c r="T2755" s="12">
        <f t="shared" ref="T2755:T2818" si="569">IF(AND(K2755="Saturday",C2755="Fitness"),F2755*0.1,0)</f>
        <v>0</v>
      </c>
      <c r="U2755" s="12">
        <f t="shared" ref="U2755:U2818" si="570">IF(AND(K2755="Friday",C2755="Automotive"),F2755*0.2,0)</f>
        <v>0</v>
      </c>
      <c r="V2755" s="13" t="str">
        <f t="shared" ref="V2755:V2818" ca="1" si="571">IF(B2755&lt;TODAY()-56,"Greater Than 8 Weeks Old","Less Than 8 Weeks Old")</f>
        <v>Greater Than 8 Weeks Old</v>
      </c>
    </row>
    <row r="2756" spans="1:22" x14ac:dyDescent="0.35">
      <c r="A2756" s="2" t="s">
        <v>252</v>
      </c>
      <c r="B2756" s="5">
        <v>43690</v>
      </c>
      <c r="C2756" s="5" t="s">
        <v>378</v>
      </c>
      <c r="D2756" s="5" t="s">
        <v>379</v>
      </c>
      <c r="E2756" s="6">
        <v>13</v>
      </c>
      <c r="F2756" s="3">
        <v>194.87</v>
      </c>
      <c r="G2756" s="3">
        <v>101.4</v>
      </c>
      <c r="H2756" s="8">
        <f t="shared" si="559"/>
        <v>7.8000000000000007</v>
      </c>
      <c r="I2756" s="3">
        <v>93.47</v>
      </c>
      <c r="J2756" s="4">
        <v>0.48</v>
      </c>
      <c r="K2756" s="2" t="str">
        <f t="shared" si="560"/>
        <v>Tuesday</v>
      </c>
      <c r="L2756" s="5">
        <f t="shared" si="561"/>
        <v>43693</v>
      </c>
      <c r="M2756" s="2" t="str">
        <f t="shared" si="562"/>
        <v>Friday</v>
      </c>
      <c r="N2756" s="2" t="str">
        <f t="shared" si="563"/>
        <v>Friday</v>
      </c>
      <c r="O2756" s="12">
        <f t="shared" si="564"/>
        <v>9.7435000000000009</v>
      </c>
      <c r="P2756" s="11" t="str">
        <f t="shared" si="565"/>
        <v>Low Cost per Unit</v>
      </c>
      <c r="Q2756" s="12">
        <f t="shared" si="566"/>
        <v>0</v>
      </c>
      <c r="R2756" s="12">
        <f t="shared" si="567"/>
        <v>5.8460999999999999</v>
      </c>
      <c r="S2756" s="12">
        <f t="shared" si="568"/>
        <v>0</v>
      </c>
      <c r="T2756" s="12">
        <f t="shared" si="569"/>
        <v>0</v>
      </c>
      <c r="U2756" s="12">
        <f t="shared" si="570"/>
        <v>0</v>
      </c>
      <c r="V2756" s="13" t="str">
        <f t="shared" ca="1" si="571"/>
        <v>Greater Than 8 Weeks Old</v>
      </c>
    </row>
    <row r="2757" spans="1:22" x14ac:dyDescent="0.35">
      <c r="A2757" s="2" t="s">
        <v>252</v>
      </c>
      <c r="B2757" s="5">
        <v>43691</v>
      </c>
      <c r="C2757" s="5" t="s">
        <v>378</v>
      </c>
      <c r="D2757" s="5" t="s">
        <v>379</v>
      </c>
      <c r="E2757" s="6">
        <v>3</v>
      </c>
      <c r="F2757" s="3">
        <v>44.97</v>
      </c>
      <c r="G2757" s="3">
        <v>23.4</v>
      </c>
      <c r="H2757" s="8">
        <f t="shared" si="559"/>
        <v>7.8</v>
      </c>
      <c r="I2757" s="3">
        <v>21.57</v>
      </c>
      <c r="J2757" s="4">
        <v>0.48</v>
      </c>
      <c r="K2757" s="2" t="str">
        <f t="shared" si="560"/>
        <v>Wednesday</v>
      </c>
      <c r="L2757" s="5">
        <f t="shared" si="561"/>
        <v>43694</v>
      </c>
      <c r="M2757" s="2" t="str">
        <f t="shared" si="562"/>
        <v>Saturday</v>
      </c>
      <c r="N2757" s="2" t="str">
        <f t="shared" si="563"/>
        <v>Saturday</v>
      </c>
      <c r="O2757" s="12">
        <f t="shared" si="564"/>
        <v>0</v>
      </c>
      <c r="P2757" s="11" t="str">
        <f t="shared" si="565"/>
        <v>Low Cost per Unit</v>
      </c>
      <c r="Q2757" s="12">
        <f t="shared" si="566"/>
        <v>0</v>
      </c>
      <c r="R2757" s="12">
        <f t="shared" si="567"/>
        <v>1.3491</v>
      </c>
      <c r="S2757" s="12">
        <f t="shared" si="568"/>
        <v>0</v>
      </c>
      <c r="T2757" s="12">
        <f t="shared" si="569"/>
        <v>0</v>
      </c>
      <c r="U2757" s="12">
        <f t="shared" si="570"/>
        <v>0</v>
      </c>
      <c r="V2757" s="13" t="str">
        <f t="shared" ca="1" si="571"/>
        <v>Greater Than 8 Weeks Old</v>
      </c>
    </row>
    <row r="2758" spans="1:22" x14ac:dyDescent="0.35">
      <c r="A2758" s="2" t="s">
        <v>252</v>
      </c>
      <c r="B2758" s="5">
        <v>43692</v>
      </c>
      <c r="C2758" s="5" t="s">
        <v>378</v>
      </c>
      <c r="D2758" s="5" t="s">
        <v>379</v>
      </c>
      <c r="E2758" s="6">
        <v>1</v>
      </c>
      <c r="F2758" s="3">
        <v>14.99</v>
      </c>
      <c r="G2758" s="3">
        <v>7.8</v>
      </c>
      <c r="H2758" s="8">
        <f t="shared" si="559"/>
        <v>7.8</v>
      </c>
      <c r="I2758" s="3">
        <v>7.19</v>
      </c>
      <c r="J2758" s="4">
        <v>0.48</v>
      </c>
      <c r="K2758" s="2" t="str">
        <f t="shared" si="560"/>
        <v>Thursday</v>
      </c>
      <c r="L2758" s="5">
        <f t="shared" si="561"/>
        <v>43695</v>
      </c>
      <c r="M2758" s="2" t="str">
        <f t="shared" si="562"/>
        <v>Sunday</v>
      </c>
      <c r="N2758" s="2" t="str">
        <f t="shared" si="563"/>
        <v>Monday</v>
      </c>
      <c r="O2758" s="12">
        <f t="shared" si="564"/>
        <v>0</v>
      </c>
      <c r="P2758" s="11" t="str">
        <f t="shared" si="565"/>
        <v>Low Cost per Unit</v>
      </c>
      <c r="Q2758" s="12">
        <f t="shared" si="566"/>
        <v>0</v>
      </c>
      <c r="R2758" s="12">
        <f t="shared" si="567"/>
        <v>0</v>
      </c>
      <c r="S2758" s="12">
        <f t="shared" si="568"/>
        <v>0</v>
      </c>
      <c r="T2758" s="12">
        <f t="shared" si="569"/>
        <v>0</v>
      </c>
      <c r="U2758" s="12">
        <f t="shared" si="570"/>
        <v>0</v>
      </c>
      <c r="V2758" s="13" t="str">
        <f t="shared" ca="1" si="571"/>
        <v>Greater Than 8 Weeks Old</v>
      </c>
    </row>
    <row r="2759" spans="1:22" x14ac:dyDescent="0.35">
      <c r="A2759" s="2" t="s">
        <v>70</v>
      </c>
      <c r="B2759" s="5">
        <v>43681</v>
      </c>
      <c r="C2759" s="5" t="s">
        <v>378</v>
      </c>
      <c r="D2759" s="5" t="s">
        <v>379</v>
      </c>
      <c r="E2759" s="6">
        <v>1</v>
      </c>
      <c r="F2759" s="3">
        <v>26</v>
      </c>
      <c r="G2759" s="3">
        <v>6.16</v>
      </c>
      <c r="H2759" s="8">
        <f t="shared" si="559"/>
        <v>6.16</v>
      </c>
      <c r="I2759" s="3">
        <v>19.84</v>
      </c>
      <c r="J2759" s="4">
        <v>0.76</v>
      </c>
      <c r="K2759" s="2" t="str">
        <f t="shared" si="560"/>
        <v>Sunday</v>
      </c>
      <c r="L2759" s="5">
        <f t="shared" si="561"/>
        <v>43684</v>
      </c>
      <c r="M2759" s="2" t="str">
        <f t="shared" si="562"/>
        <v>Wednesday</v>
      </c>
      <c r="N2759" s="2" t="str">
        <f t="shared" si="563"/>
        <v>Wednesday</v>
      </c>
      <c r="O2759" s="12">
        <f t="shared" si="564"/>
        <v>0</v>
      </c>
      <c r="P2759" s="11" t="str">
        <f t="shared" si="565"/>
        <v>Low Cost per Unit</v>
      </c>
      <c r="Q2759" s="12">
        <f t="shared" si="566"/>
        <v>0</v>
      </c>
      <c r="R2759" s="12">
        <f t="shared" si="567"/>
        <v>0</v>
      </c>
      <c r="S2759" s="12">
        <f t="shared" si="568"/>
        <v>0</v>
      </c>
      <c r="T2759" s="12">
        <f t="shared" si="569"/>
        <v>0</v>
      </c>
      <c r="U2759" s="12">
        <f t="shared" si="570"/>
        <v>0</v>
      </c>
      <c r="V2759" s="13" t="str">
        <f t="shared" ca="1" si="571"/>
        <v>Greater Than 8 Weeks Old</v>
      </c>
    </row>
    <row r="2760" spans="1:22" x14ac:dyDescent="0.35">
      <c r="A2760" s="2" t="s">
        <v>70</v>
      </c>
      <c r="B2760" s="5">
        <v>43688</v>
      </c>
      <c r="C2760" s="5" t="s">
        <v>378</v>
      </c>
      <c r="D2760" s="5" t="s">
        <v>379</v>
      </c>
      <c r="E2760" s="6">
        <v>2</v>
      </c>
      <c r="F2760" s="3">
        <v>52</v>
      </c>
      <c r="G2760" s="3">
        <v>12.32</v>
      </c>
      <c r="H2760" s="8">
        <f t="shared" si="559"/>
        <v>6.16</v>
      </c>
      <c r="I2760" s="3">
        <v>39.68</v>
      </c>
      <c r="J2760" s="4">
        <v>0.76</v>
      </c>
      <c r="K2760" s="2" t="str">
        <f t="shared" si="560"/>
        <v>Sunday</v>
      </c>
      <c r="L2760" s="5">
        <f t="shared" si="561"/>
        <v>43691</v>
      </c>
      <c r="M2760" s="2" t="str">
        <f t="shared" si="562"/>
        <v>Wednesday</v>
      </c>
      <c r="N2760" s="2" t="str">
        <f t="shared" si="563"/>
        <v>Wednesday</v>
      </c>
      <c r="O2760" s="12">
        <f t="shared" si="564"/>
        <v>0</v>
      </c>
      <c r="P2760" s="11" t="str">
        <f t="shared" si="565"/>
        <v>Low Cost per Unit</v>
      </c>
      <c r="Q2760" s="12">
        <f t="shared" si="566"/>
        <v>0</v>
      </c>
      <c r="R2760" s="12">
        <f t="shared" si="567"/>
        <v>1.56</v>
      </c>
      <c r="S2760" s="12">
        <f t="shared" si="568"/>
        <v>0</v>
      </c>
      <c r="T2760" s="12">
        <f t="shared" si="569"/>
        <v>0</v>
      </c>
      <c r="U2760" s="12">
        <f t="shared" si="570"/>
        <v>0</v>
      </c>
      <c r="V2760" s="13" t="str">
        <f t="shared" ca="1" si="571"/>
        <v>Greater Than 8 Weeks Old</v>
      </c>
    </row>
    <row r="2761" spans="1:22" x14ac:dyDescent="0.35">
      <c r="A2761" s="2" t="s">
        <v>70</v>
      </c>
      <c r="B2761" s="5">
        <v>43691</v>
      </c>
      <c r="C2761" s="5" t="s">
        <v>378</v>
      </c>
      <c r="D2761" s="5" t="s">
        <v>379</v>
      </c>
      <c r="E2761" s="6">
        <v>1</v>
      </c>
      <c r="F2761" s="3">
        <v>26</v>
      </c>
      <c r="G2761" s="3">
        <v>6.16</v>
      </c>
      <c r="H2761" s="8">
        <f t="shared" si="559"/>
        <v>6.16</v>
      </c>
      <c r="I2761" s="3">
        <v>19.84</v>
      </c>
      <c r="J2761" s="4">
        <v>0.76</v>
      </c>
      <c r="K2761" s="2" t="str">
        <f t="shared" si="560"/>
        <v>Wednesday</v>
      </c>
      <c r="L2761" s="5">
        <f t="shared" si="561"/>
        <v>43694</v>
      </c>
      <c r="M2761" s="2" t="str">
        <f t="shared" si="562"/>
        <v>Saturday</v>
      </c>
      <c r="N2761" s="2" t="str">
        <f t="shared" si="563"/>
        <v>Saturday</v>
      </c>
      <c r="O2761" s="12">
        <f t="shared" si="564"/>
        <v>0</v>
      </c>
      <c r="P2761" s="11" t="str">
        <f t="shared" si="565"/>
        <v>Low Cost per Unit</v>
      </c>
      <c r="Q2761" s="12">
        <f t="shared" si="566"/>
        <v>0</v>
      </c>
      <c r="R2761" s="12">
        <f t="shared" si="567"/>
        <v>0</v>
      </c>
      <c r="S2761" s="12">
        <f t="shared" si="568"/>
        <v>0</v>
      </c>
      <c r="T2761" s="12">
        <f t="shared" si="569"/>
        <v>0</v>
      </c>
      <c r="U2761" s="12">
        <f t="shared" si="570"/>
        <v>0</v>
      </c>
      <c r="V2761" s="13" t="str">
        <f t="shared" ca="1" si="571"/>
        <v>Greater Than 8 Weeks Old</v>
      </c>
    </row>
    <row r="2762" spans="1:22" x14ac:dyDescent="0.35">
      <c r="A2762" s="2" t="s">
        <v>70</v>
      </c>
      <c r="B2762" s="5">
        <v>43698</v>
      </c>
      <c r="C2762" s="5" t="s">
        <v>378</v>
      </c>
      <c r="D2762" s="5" t="s">
        <v>379</v>
      </c>
      <c r="E2762" s="6">
        <v>1</v>
      </c>
      <c r="F2762" s="3">
        <v>19.989999999999998</v>
      </c>
      <c r="G2762" s="3">
        <v>6.16</v>
      </c>
      <c r="H2762" s="8">
        <f t="shared" si="559"/>
        <v>6.16</v>
      </c>
      <c r="I2762" s="3">
        <v>13.83</v>
      </c>
      <c r="J2762" s="4">
        <v>0.69</v>
      </c>
      <c r="K2762" s="2" t="str">
        <f t="shared" si="560"/>
        <v>Wednesday</v>
      </c>
      <c r="L2762" s="5">
        <f t="shared" si="561"/>
        <v>43701</v>
      </c>
      <c r="M2762" s="2" t="str">
        <f t="shared" si="562"/>
        <v>Saturday</v>
      </c>
      <c r="N2762" s="2" t="str">
        <f t="shared" si="563"/>
        <v>Saturday</v>
      </c>
      <c r="O2762" s="12">
        <f t="shared" si="564"/>
        <v>0</v>
      </c>
      <c r="P2762" s="11" t="str">
        <f t="shared" si="565"/>
        <v>Low Cost per Unit</v>
      </c>
      <c r="Q2762" s="12">
        <f t="shared" si="566"/>
        <v>0</v>
      </c>
      <c r="R2762" s="12">
        <f t="shared" si="567"/>
        <v>0</v>
      </c>
      <c r="S2762" s="12">
        <f t="shared" si="568"/>
        <v>0</v>
      </c>
      <c r="T2762" s="12">
        <f t="shared" si="569"/>
        <v>0</v>
      </c>
      <c r="U2762" s="12">
        <f t="shared" si="570"/>
        <v>0</v>
      </c>
      <c r="V2762" s="13" t="str">
        <f t="shared" ca="1" si="571"/>
        <v>Greater Than 8 Weeks Old</v>
      </c>
    </row>
    <row r="2763" spans="1:22" x14ac:dyDescent="0.35">
      <c r="A2763" s="2" t="s">
        <v>70</v>
      </c>
      <c r="B2763" s="5">
        <v>43699</v>
      </c>
      <c r="C2763" s="5" t="s">
        <v>378</v>
      </c>
      <c r="D2763" s="5" t="s">
        <v>379</v>
      </c>
      <c r="E2763" s="6">
        <v>1</v>
      </c>
      <c r="F2763" s="3">
        <v>19.989999999999998</v>
      </c>
      <c r="G2763" s="3">
        <v>6.16</v>
      </c>
      <c r="H2763" s="8">
        <f t="shared" si="559"/>
        <v>6.16</v>
      </c>
      <c r="I2763" s="3">
        <v>13.83</v>
      </c>
      <c r="J2763" s="4">
        <v>0.69</v>
      </c>
      <c r="K2763" s="2" t="str">
        <f t="shared" si="560"/>
        <v>Thursday</v>
      </c>
      <c r="L2763" s="5">
        <f t="shared" si="561"/>
        <v>43702</v>
      </c>
      <c r="M2763" s="2" t="str">
        <f t="shared" si="562"/>
        <v>Sunday</v>
      </c>
      <c r="N2763" s="2" t="str">
        <f t="shared" si="563"/>
        <v>Monday</v>
      </c>
      <c r="O2763" s="12">
        <f t="shared" si="564"/>
        <v>0</v>
      </c>
      <c r="P2763" s="11" t="str">
        <f t="shared" si="565"/>
        <v>Low Cost per Unit</v>
      </c>
      <c r="Q2763" s="12">
        <f t="shared" si="566"/>
        <v>0</v>
      </c>
      <c r="R2763" s="12">
        <f t="shared" si="567"/>
        <v>0</v>
      </c>
      <c r="S2763" s="12">
        <f t="shared" si="568"/>
        <v>0</v>
      </c>
      <c r="T2763" s="12">
        <f t="shared" si="569"/>
        <v>0</v>
      </c>
      <c r="U2763" s="12">
        <f t="shared" si="570"/>
        <v>0</v>
      </c>
      <c r="V2763" s="13" t="str">
        <f t="shared" ca="1" si="571"/>
        <v>Greater Than 8 Weeks Old</v>
      </c>
    </row>
    <row r="2764" spans="1:22" x14ac:dyDescent="0.35">
      <c r="A2764" s="2" t="s">
        <v>70</v>
      </c>
      <c r="B2764" s="5">
        <v>43700</v>
      </c>
      <c r="C2764" s="5" t="s">
        <v>378</v>
      </c>
      <c r="D2764" s="5" t="s">
        <v>379</v>
      </c>
      <c r="E2764" s="6">
        <v>2</v>
      </c>
      <c r="F2764" s="3">
        <v>39.979999999999997</v>
      </c>
      <c r="G2764" s="3">
        <v>12.32</v>
      </c>
      <c r="H2764" s="8">
        <f t="shared" si="559"/>
        <v>6.16</v>
      </c>
      <c r="I2764" s="3">
        <v>27.66</v>
      </c>
      <c r="J2764" s="4">
        <v>0.69</v>
      </c>
      <c r="K2764" s="2" t="str">
        <f t="shared" si="560"/>
        <v>Friday</v>
      </c>
      <c r="L2764" s="5">
        <f t="shared" si="561"/>
        <v>43703</v>
      </c>
      <c r="M2764" s="2" t="str">
        <f t="shared" si="562"/>
        <v>Monday</v>
      </c>
      <c r="N2764" s="2" t="str">
        <f t="shared" si="563"/>
        <v>Monday</v>
      </c>
      <c r="O2764" s="12">
        <f t="shared" si="564"/>
        <v>0</v>
      </c>
      <c r="P2764" s="11" t="str">
        <f t="shared" si="565"/>
        <v>Low Cost per Unit</v>
      </c>
      <c r="Q2764" s="12">
        <f t="shared" si="566"/>
        <v>0</v>
      </c>
      <c r="R2764" s="12">
        <f t="shared" si="567"/>
        <v>1.1993999999999998</v>
      </c>
      <c r="S2764" s="12">
        <f t="shared" si="568"/>
        <v>0</v>
      </c>
      <c r="T2764" s="12">
        <f t="shared" si="569"/>
        <v>0</v>
      </c>
      <c r="U2764" s="12">
        <f t="shared" si="570"/>
        <v>0</v>
      </c>
      <c r="V2764" s="13" t="str">
        <f t="shared" ca="1" si="571"/>
        <v>Greater Than 8 Weeks Old</v>
      </c>
    </row>
    <row r="2765" spans="1:22" x14ac:dyDescent="0.35">
      <c r="A2765" s="2" t="s">
        <v>70</v>
      </c>
      <c r="B2765" s="5">
        <v>43701</v>
      </c>
      <c r="C2765" s="5" t="s">
        <v>378</v>
      </c>
      <c r="D2765" s="5" t="s">
        <v>379</v>
      </c>
      <c r="E2765" s="6">
        <v>3</v>
      </c>
      <c r="F2765" s="3">
        <v>59.97</v>
      </c>
      <c r="G2765" s="3">
        <v>18.48</v>
      </c>
      <c r="H2765" s="8">
        <f t="shared" si="559"/>
        <v>6.16</v>
      </c>
      <c r="I2765" s="3">
        <v>41.49</v>
      </c>
      <c r="J2765" s="4">
        <v>0.69</v>
      </c>
      <c r="K2765" s="2" t="str">
        <f t="shared" si="560"/>
        <v>Saturday</v>
      </c>
      <c r="L2765" s="5">
        <f t="shared" si="561"/>
        <v>43704</v>
      </c>
      <c r="M2765" s="2" t="str">
        <f t="shared" si="562"/>
        <v>Tuesday</v>
      </c>
      <c r="N2765" s="2" t="str">
        <f t="shared" si="563"/>
        <v>Tuesday</v>
      </c>
      <c r="O2765" s="12">
        <f t="shared" si="564"/>
        <v>0</v>
      </c>
      <c r="P2765" s="11" t="str">
        <f t="shared" si="565"/>
        <v>Low Cost per Unit</v>
      </c>
      <c r="Q2765" s="12">
        <f t="shared" si="566"/>
        <v>0</v>
      </c>
      <c r="R2765" s="12">
        <f t="shared" si="567"/>
        <v>1.7990999999999999</v>
      </c>
      <c r="S2765" s="12">
        <f t="shared" si="568"/>
        <v>0</v>
      </c>
      <c r="T2765" s="12">
        <f t="shared" si="569"/>
        <v>0</v>
      </c>
      <c r="U2765" s="12">
        <f t="shared" si="570"/>
        <v>0</v>
      </c>
      <c r="V2765" s="13" t="str">
        <f t="shared" ca="1" si="571"/>
        <v>Greater Than 8 Weeks Old</v>
      </c>
    </row>
    <row r="2766" spans="1:22" x14ac:dyDescent="0.35">
      <c r="A2766" s="2" t="s">
        <v>70</v>
      </c>
      <c r="B2766" s="5">
        <v>43702</v>
      </c>
      <c r="C2766" s="5" t="s">
        <v>378</v>
      </c>
      <c r="D2766" s="5" t="s">
        <v>379</v>
      </c>
      <c r="E2766" s="6">
        <v>13</v>
      </c>
      <c r="F2766" s="3">
        <v>259.87</v>
      </c>
      <c r="G2766" s="3">
        <v>80.08</v>
      </c>
      <c r="H2766" s="8">
        <f t="shared" si="559"/>
        <v>6.16</v>
      </c>
      <c r="I2766" s="3">
        <v>179.79</v>
      </c>
      <c r="J2766" s="4">
        <v>0.69</v>
      </c>
      <c r="K2766" s="2" t="str">
        <f t="shared" si="560"/>
        <v>Sunday</v>
      </c>
      <c r="L2766" s="5">
        <f t="shared" si="561"/>
        <v>43705</v>
      </c>
      <c r="M2766" s="2" t="str">
        <f t="shared" si="562"/>
        <v>Wednesday</v>
      </c>
      <c r="N2766" s="2" t="str">
        <f t="shared" si="563"/>
        <v>Wednesday</v>
      </c>
      <c r="O2766" s="12">
        <f t="shared" si="564"/>
        <v>0</v>
      </c>
      <c r="P2766" s="11" t="str">
        <f t="shared" si="565"/>
        <v>Low Cost per Unit</v>
      </c>
      <c r="Q2766" s="12">
        <f t="shared" si="566"/>
        <v>0</v>
      </c>
      <c r="R2766" s="12">
        <f t="shared" si="567"/>
        <v>7.7961</v>
      </c>
      <c r="S2766" s="12">
        <f t="shared" si="568"/>
        <v>0</v>
      </c>
      <c r="T2766" s="12">
        <f t="shared" si="569"/>
        <v>0</v>
      </c>
      <c r="U2766" s="12">
        <f t="shared" si="570"/>
        <v>0</v>
      </c>
      <c r="V2766" s="13" t="str">
        <f t="shared" ca="1" si="571"/>
        <v>Greater Than 8 Weeks Old</v>
      </c>
    </row>
    <row r="2767" spans="1:22" x14ac:dyDescent="0.35">
      <c r="A2767" s="2" t="s">
        <v>70</v>
      </c>
      <c r="B2767" s="5">
        <v>43703</v>
      </c>
      <c r="C2767" s="5" t="s">
        <v>378</v>
      </c>
      <c r="D2767" s="5" t="s">
        <v>379</v>
      </c>
      <c r="E2767" s="6">
        <v>14</v>
      </c>
      <c r="F2767" s="3">
        <v>279.86</v>
      </c>
      <c r="G2767" s="3">
        <v>86.24</v>
      </c>
      <c r="H2767" s="8">
        <f t="shared" si="559"/>
        <v>6.1599999999999993</v>
      </c>
      <c r="I2767" s="3">
        <v>193.62</v>
      </c>
      <c r="J2767" s="4">
        <v>0.69</v>
      </c>
      <c r="K2767" s="2" t="str">
        <f t="shared" si="560"/>
        <v>Monday</v>
      </c>
      <c r="L2767" s="5">
        <f t="shared" si="561"/>
        <v>43706</v>
      </c>
      <c r="M2767" s="2" t="str">
        <f t="shared" si="562"/>
        <v>Thursday</v>
      </c>
      <c r="N2767" s="2" t="str">
        <f t="shared" si="563"/>
        <v>Thursday</v>
      </c>
      <c r="O2767" s="12">
        <f t="shared" si="564"/>
        <v>0</v>
      </c>
      <c r="P2767" s="11" t="str">
        <f t="shared" si="565"/>
        <v>Low Cost per Unit</v>
      </c>
      <c r="Q2767" s="12">
        <f t="shared" si="566"/>
        <v>0</v>
      </c>
      <c r="R2767" s="12">
        <f t="shared" si="567"/>
        <v>8.3957999999999995</v>
      </c>
      <c r="S2767" s="12">
        <f t="shared" si="568"/>
        <v>0</v>
      </c>
      <c r="T2767" s="12">
        <f t="shared" si="569"/>
        <v>0</v>
      </c>
      <c r="U2767" s="12">
        <f t="shared" si="570"/>
        <v>0</v>
      </c>
      <c r="V2767" s="13" t="str">
        <f t="shared" ca="1" si="571"/>
        <v>Greater Than 8 Weeks Old</v>
      </c>
    </row>
    <row r="2768" spans="1:22" x14ac:dyDescent="0.35">
      <c r="A2768" s="2" t="s">
        <v>70</v>
      </c>
      <c r="B2768" s="5">
        <v>43704</v>
      </c>
      <c r="C2768" s="5" t="s">
        <v>378</v>
      </c>
      <c r="D2768" s="5" t="s">
        <v>379</v>
      </c>
      <c r="E2768" s="6">
        <v>4</v>
      </c>
      <c r="F2768" s="3">
        <v>79.959999999999994</v>
      </c>
      <c r="G2768" s="3">
        <v>24.64</v>
      </c>
      <c r="H2768" s="8">
        <f t="shared" si="559"/>
        <v>6.16</v>
      </c>
      <c r="I2768" s="3">
        <v>55.32</v>
      </c>
      <c r="J2768" s="4">
        <v>0.69</v>
      </c>
      <c r="K2768" s="2" t="str">
        <f t="shared" si="560"/>
        <v>Tuesday</v>
      </c>
      <c r="L2768" s="5">
        <f t="shared" si="561"/>
        <v>43707</v>
      </c>
      <c r="M2768" s="2" t="str">
        <f t="shared" si="562"/>
        <v>Friday</v>
      </c>
      <c r="N2768" s="2" t="str">
        <f t="shared" si="563"/>
        <v>Friday</v>
      </c>
      <c r="O2768" s="12">
        <f t="shared" si="564"/>
        <v>3.9979999999999998</v>
      </c>
      <c r="P2768" s="11" t="str">
        <f t="shared" si="565"/>
        <v>Low Cost per Unit</v>
      </c>
      <c r="Q2768" s="12">
        <f t="shared" si="566"/>
        <v>0</v>
      </c>
      <c r="R2768" s="12">
        <f t="shared" si="567"/>
        <v>2.3987999999999996</v>
      </c>
      <c r="S2768" s="12">
        <f t="shared" si="568"/>
        <v>0</v>
      </c>
      <c r="T2768" s="12">
        <f t="shared" si="569"/>
        <v>0</v>
      </c>
      <c r="U2768" s="12">
        <f t="shared" si="570"/>
        <v>0</v>
      </c>
      <c r="V2768" s="13" t="str">
        <f t="shared" ca="1" si="571"/>
        <v>Greater Than 8 Weeks Old</v>
      </c>
    </row>
    <row r="2769" spans="1:22" x14ac:dyDescent="0.35">
      <c r="A2769" s="2" t="s">
        <v>70</v>
      </c>
      <c r="B2769" s="5">
        <v>43705</v>
      </c>
      <c r="C2769" s="5" t="s">
        <v>378</v>
      </c>
      <c r="D2769" s="5" t="s">
        <v>379</v>
      </c>
      <c r="E2769" s="6">
        <v>5</v>
      </c>
      <c r="F2769" s="3">
        <v>99.95</v>
      </c>
      <c r="G2769" s="3">
        <v>30.8</v>
      </c>
      <c r="H2769" s="8">
        <f t="shared" si="559"/>
        <v>6.16</v>
      </c>
      <c r="I2769" s="3">
        <v>69.150000000000006</v>
      </c>
      <c r="J2769" s="4">
        <v>0.69</v>
      </c>
      <c r="K2769" s="2" t="str">
        <f t="shared" si="560"/>
        <v>Wednesday</v>
      </c>
      <c r="L2769" s="5">
        <f t="shared" si="561"/>
        <v>43708</v>
      </c>
      <c r="M2769" s="2" t="str">
        <f t="shared" si="562"/>
        <v>Saturday</v>
      </c>
      <c r="N2769" s="2" t="str">
        <f t="shared" si="563"/>
        <v>Saturday</v>
      </c>
      <c r="O2769" s="12">
        <f t="shared" si="564"/>
        <v>0</v>
      </c>
      <c r="P2769" s="11" t="str">
        <f t="shared" si="565"/>
        <v>Low Cost per Unit</v>
      </c>
      <c r="Q2769" s="12">
        <f t="shared" si="566"/>
        <v>0</v>
      </c>
      <c r="R2769" s="12">
        <f t="shared" si="567"/>
        <v>2.9984999999999999</v>
      </c>
      <c r="S2769" s="12">
        <f t="shared" si="568"/>
        <v>0</v>
      </c>
      <c r="T2769" s="12">
        <f t="shared" si="569"/>
        <v>0</v>
      </c>
      <c r="U2769" s="12">
        <f t="shared" si="570"/>
        <v>0</v>
      </c>
      <c r="V2769" s="13" t="str">
        <f t="shared" ca="1" si="571"/>
        <v>Greater Than 8 Weeks Old</v>
      </c>
    </row>
    <row r="2770" spans="1:22" x14ac:dyDescent="0.35">
      <c r="A2770" s="2" t="s">
        <v>70</v>
      </c>
      <c r="B2770" s="5">
        <v>43706</v>
      </c>
      <c r="C2770" s="5" t="s">
        <v>378</v>
      </c>
      <c r="D2770" s="5" t="s">
        <v>379</v>
      </c>
      <c r="E2770" s="6">
        <v>3</v>
      </c>
      <c r="F2770" s="3">
        <v>59.97</v>
      </c>
      <c r="G2770" s="3">
        <v>18.48</v>
      </c>
      <c r="H2770" s="8">
        <f t="shared" si="559"/>
        <v>6.16</v>
      </c>
      <c r="I2770" s="3">
        <v>41.49</v>
      </c>
      <c r="J2770" s="4">
        <v>0.69</v>
      </c>
      <c r="K2770" s="2" t="str">
        <f t="shared" si="560"/>
        <v>Thursday</v>
      </c>
      <c r="L2770" s="5">
        <f t="shared" si="561"/>
        <v>43709</v>
      </c>
      <c r="M2770" s="2" t="str">
        <f t="shared" si="562"/>
        <v>Sunday</v>
      </c>
      <c r="N2770" s="2" t="str">
        <f t="shared" si="563"/>
        <v>Monday</v>
      </c>
      <c r="O2770" s="12">
        <f t="shared" si="564"/>
        <v>0</v>
      </c>
      <c r="P2770" s="11" t="str">
        <f t="shared" si="565"/>
        <v>Low Cost per Unit</v>
      </c>
      <c r="Q2770" s="12">
        <f t="shared" si="566"/>
        <v>0</v>
      </c>
      <c r="R2770" s="12">
        <f t="shared" si="567"/>
        <v>1.7990999999999999</v>
      </c>
      <c r="S2770" s="12">
        <f t="shared" si="568"/>
        <v>0</v>
      </c>
      <c r="T2770" s="12">
        <f t="shared" si="569"/>
        <v>0</v>
      </c>
      <c r="U2770" s="12">
        <f t="shared" si="570"/>
        <v>0</v>
      </c>
      <c r="V2770" s="13" t="str">
        <f t="shared" ca="1" si="571"/>
        <v>Greater Than 8 Weeks Old</v>
      </c>
    </row>
    <row r="2771" spans="1:22" x14ac:dyDescent="0.35">
      <c r="A2771" s="2" t="s">
        <v>70</v>
      </c>
      <c r="B2771" s="5">
        <v>43707</v>
      </c>
      <c r="C2771" s="5" t="s">
        <v>378</v>
      </c>
      <c r="D2771" s="5" t="s">
        <v>379</v>
      </c>
      <c r="E2771" s="6">
        <v>2</v>
      </c>
      <c r="F2771" s="3">
        <v>19.989999999999998</v>
      </c>
      <c r="G2771" s="3">
        <v>12.32</v>
      </c>
      <c r="H2771" s="8">
        <f t="shared" si="559"/>
        <v>6.16</v>
      </c>
      <c r="I2771" s="3">
        <v>7.67</v>
      </c>
      <c r="J2771" s="4">
        <v>0.38</v>
      </c>
      <c r="K2771" s="2" t="str">
        <f t="shared" si="560"/>
        <v>Friday</v>
      </c>
      <c r="L2771" s="5">
        <f t="shared" si="561"/>
        <v>43710</v>
      </c>
      <c r="M2771" s="2" t="str">
        <f t="shared" si="562"/>
        <v>Monday</v>
      </c>
      <c r="N2771" s="2" t="str">
        <f t="shared" si="563"/>
        <v>Monday</v>
      </c>
      <c r="O2771" s="12">
        <f t="shared" si="564"/>
        <v>0</v>
      </c>
      <c r="P2771" s="11" t="str">
        <f t="shared" si="565"/>
        <v>Low Cost per Unit</v>
      </c>
      <c r="Q2771" s="12">
        <f t="shared" si="566"/>
        <v>0</v>
      </c>
      <c r="R2771" s="12">
        <f t="shared" si="567"/>
        <v>0.5996999999999999</v>
      </c>
      <c r="S2771" s="12">
        <f t="shared" si="568"/>
        <v>0</v>
      </c>
      <c r="T2771" s="12">
        <f t="shared" si="569"/>
        <v>0</v>
      </c>
      <c r="U2771" s="12">
        <f t="shared" si="570"/>
        <v>0</v>
      </c>
      <c r="V2771" s="13" t="str">
        <f t="shared" ca="1" si="571"/>
        <v>Greater Than 8 Weeks Old</v>
      </c>
    </row>
    <row r="2772" spans="1:22" x14ac:dyDescent="0.35">
      <c r="A2772" s="2" t="s">
        <v>70</v>
      </c>
      <c r="B2772" s="5">
        <v>43708</v>
      </c>
      <c r="C2772" s="5" t="s">
        <v>378</v>
      </c>
      <c r="D2772" s="5" t="s">
        <v>379</v>
      </c>
      <c r="E2772" s="6">
        <v>1</v>
      </c>
      <c r="F2772" s="3">
        <v>20</v>
      </c>
      <c r="G2772" s="3">
        <v>6.16</v>
      </c>
      <c r="H2772" s="8">
        <f t="shared" si="559"/>
        <v>6.16</v>
      </c>
      <c r="I2772" s="3">
        <v>13.84</v>
      </c>
      <c r="J2772" s="4">
        <v>0.69</v>
      </c>
      <c r="K2772" s="2" t="str">
        <f t="shared" si="560"/>
        <v>Saturday</v>
      </c>
      <c r="L2772" s="5">
        <f t="shared" si="561"/>
        <v>43711</v>
      </c>
      <c r="M2772" s="2" t="str">
        <f t="shared" si="562"/>
        <v>Tuesday</v>
      </c>
      <c r="N2772" s="2" t="str">
        <f t="shared" si="563"/>
        <v>Tuesday</v>
      </c>
      <c r="O2772" s="12">
        <f t="shared" si="564"/>
        <v>0</v>
      </c>
      <c r="P2772" s="11" t="str">
        <f t="shared" si="565"/>
        <v>Low Cost per Unit</v>
      </c>
      <c r="Q2772" s="12">
        <f t="shared" si="566"/>
        <v>0</v>
      </c>
      <c r="R2772" s="12">
        <f t="shared" si="567"/>
        <v>0</v>
      </c>
      <c r="S2772" s="12">
        <f t="shared" si="568"/>
        <v>0</v>
      </c>
      <c r="T2772" s="12">
        <f t="shared" si="569"/>
        <v>0</v>
      </c>
      <c r="U2772" s="12">
        <f t="shared" si="570"/>
        <v>0</v>
      </c>
      <c r="V2772" s="13" t="str">
        <f t="shared" ca="1" si="571"/>
        <v>Greater Than 8 Weeks Old</v>
      </c>
    </row>
    <row r="2773" spans="1:22" x14ac:dyDescent="0.35">
      <c r="A2773" s="2" t="s">
        <v>253</v>
      </c>
      <c r="B2773" s="5">
        <v>43679</v>
      </c>
      <c r="C2773" s="5" t="s">
        <v>378</v>
      </c>
      <c r="D2773" s="5" t="s">
        <v>379</v>
      </c>
      <c r="E2773" s="6">
        <v>2</v>
      </c>
      <c r="F2773" s="3">
        <v>72</v>
      </c>
      <c r="G2773" s="3">
        <v>33.159999999999997</v>
      </c>
      <c r="H2773" s="8">
        <f t="shared" si="559"/>
        <v>16.579999999999998</v>
      </c>
      <c r="I2773" s="3">
        <v>38.840000000000003</v>
      </c>
      <c r="J2773" s="4">
        <v>0.54</v>
      </c>
      <c r="K2773" s="2" t="str">
        <f t="shared" si="560"/>
        <v>Friday</v>
      </c>
      <c r="L2773" s="5">
        <f t="shared" si="561"/>
        <v>43682</v>
      </c>
      <c r="M2773" s="2" t="str">
        <f t="shared" si="562"/>
        <v>Monday</v>
      </c>
      <c r="N2773" s="2" t="str">
        <f t="shared" si="563"/>
        <v>Monday</v>
      </c>
      <c r="O2773" s="12">
        <f t="shared" si="564"/>
        <v>0</v>
      </c>
      <c r="P2773" s="11" t="str">
        <f t="shared" si="565"/>
        <v>Low Cost per Unit</v>
      </c>
      <c r="Q2773" s="12">
        <f t="shared" si="566"/>
        <v>0</v>
      </c>
      <c r="R2773" s="12">
        <f t="shared" si="567"/>
        <v>2.16</v>
      </c>
      <c r="S2773" s="12">
        <f t="shared" si="568"/>
        <v>0</v>
      </c>
      <c r="T2773" s="12">
        <f t="shared" si="569"/>
        <v>0</v>
      </c>
      <c r="U2773" s="12">
        <f t="shared" si="570"/>
        <v>0</v>
      </c>
      <c r="V2773" s="13" t="str">
        <f t="shared" ca="1" si="571"/>
        <v>Greater Than 8 Weeks Old</v>
      </c>
    </row>
    <row r="2774" spans="1:22" x14ac:dyDescent="0.35">
      <c r="A2774" s="2" t="s">
        <v>253</v>
      </c>
      <c r="B2774" s="5">
        <v>43682</v>
      </c>
      <c r="C2774" s="5" t="s">
        <v>378</v>
      </c>
      <c r="D2774" s="5" t="s">
        <v>379</v>
      </c>
      <c r="E2774" s="6">
        <v>3</v>
      </c>
      <c r="F2774" s="3">
        <v>108</v>
      </c>
      <c r="G2774" s="3">
        <v>49.74</v>
      </c>
      <c r="H2774" s="8">
        <f t="shared" si="559"/>
        <v>16.580000000000002</v>
      </c>
      <c r="I2774" s="3">
        <v>58.26</v>
      </c>
      <c r="J2774" s="4">
        <v>0.54</v>
      </c>
      <c r="K2774" s="2" t="str">
        <f t="shared" si="560"/>
        <v>Monday</v>
      </c>
      <c r="L2774" s="5">
        <f t="shared" si="561"/>
        <v>43685</v>
      </c>
      <c r="M2774" s="2" t="str">
        <f t="shared" si="562"/>
        <v>Thursday</v>
      </c>
      <c r="N2774" s="2" t="str">
        <f t="shared" si="563"/>
        <v>Thursday</v>
      </c>
      <c r="O2774" s="12">
        <f t="shared" si="564"/>
        <v>0</v>
      </c>
      <c r="P2774" s="11" t="str">
        <f t="shared" si="565"/>
        <v>Low Cost per Unit</v>
      </c>
      <c r="Q2774" s="12">
        <f t="shared" si="566"/>
        <v>0</v>
      </c>
      <c r="R2774" s="12">
        <f t="shared" si="567"/>
        <v>3.2399999999999998</v>
      </c>
      <c r="S2774" s="12">
        <f t="shared" si="568"/>
        <v>0</v>
      </c>
      <c r="T2774" s="12">
        <f t="shared" si="569"/>
        <v>0</v>
      </c>
      <c r="U2774" s="12">
        <f t="shared" si="570"/>
        <v>0</v>
      </c>
      <c r="V2774" s="13" t="str">
        <f t="shared" ca="1" si="571"/>
        <v>Greater Than 8 Weeks Old</v>
      </c>
    </row>
    <row r="2775" spans="1:22" x14ac:dyDescent="0.35">
      <c r="A2775" s="2" t="s">
        <v>253</v>
      </c>
      <c r="B2775" s="5">
        <v>43685</v>
      </c>
      <c r="C2775" s="5" t="s">
        <v>378</v>
      </c>
      <c r="D2775" s="5" t="s">
        <v>379</v>
      </c>
      <c r="E2775" s="6">
        <v>1</v>
      </c>
      <c r="F2775" s="3">
        <v>36</v>
      </c>
      <c r="G2775" s="3">
        <v>16.579999999999998</v>
      </c>
      <c r="H2775" s="8">
        <f t="shared" si="559"/>
        <v>16.579999999999998</v>
      </c>
      <c r="I2775" s="3">
        <v>19.420000000000002</v>
      </c>
      <c r="J2775" s="4">
        <v>0.54</v>
      </c>
      <c r="K2775" s="2" t="str">
        <f t="shared" si="560"/>
        <v>Thursday</v>
      </c>
      <c r="L2775" s="5">
        <f t="shared" si="561"/>
        <v>43688</v>
      </c>
      <c r="M2775" s="2" t="str">
        <f t="shared" si="562"/>
        <v>Sunday</v>
      </c>
      <c r="N2775" s="2" t="str">
        <f t="shared" si="563"/>
        <v>Monday</v>
      </c>
      <c r="O2775" s="12">
        <f t="shared" si="564"/>
        <v>0</v>
      </c>
      <c r="P2775" s="11" t="str">
        <f t="shared" si="565"/>
        <v>Low Cost per Unit</v>
      </c>
      <c r="Q2775" s="12">
        <f t="shared" si="566"/>
        <v>0</v>
      </c>
      <c r="R2775" s="12">
        <f t="shared" si="567"/>
        <v>0</v>
      </c>
      <c r="S2775" s="12">
        <f t="shared" si="568"/>
        <v>0</v>
      </c>
      <c r="T2775" s="12">
        <f t="shared" si="569"/>
        <v>0</v>
      </c>
      <c r="U2775" s="12">
        <f t="shared" si="570"/>
        <v>0</v>
      </c>
      <c r="V2775" s="13" t="str">
        <f t="shared" ca="1" si="571"/>
        <v>Greater Than 8 Weeks Old</v>
      </c>
    </row>
    <row r="2776" spans="1:22" x14ac:dyDescent="0.35">
      <c r="A2776" s="2" t="s">
        <v>253</v>
      </c>
      <c r="B2776" s="5">
        <v>43687</v>
      </c>
      <c r="C2776" s="5" t="s">
        <v>378</v>
      </c>
      <c r="D2776" s="5" t="s">
        <v>379</v>
      </c>
      <c r="E2776" s="6">
        <v>1</v>
      </c>
      <c r="F2776" s="3">
        <v>36</v>
      </c>
      <c r="G2776" s="3">
        <v>16.579999999999998</v>
      </c>
      <c r="H2776" s="8">
        <f t="shared" si="559"/>
        <v>16.579999999999998</v>
      </c>
      <c r="I2776" s="3">
        <v>19.420000000000002</v>
      </c>
      <c r="J2776" s="4">
        <v>0.54</v>
      </c>
      <c r="K2776" s="2" t="str">
        <f t="shared" si="560"/>
        <v>Saturday</v>
      </c>
      <c r="L2776" s="5">
        <f t="shared" si="561"/>
        <v>43690</v>
      </c>
      <c r="M2776" s="2" t="str">
        <f t="shared" si="562"/>
        <v>Tuesday</v>
      </c>
      <c r="N2776" s="2" t="str">
        <f t="shared" si="563"/>
        <v>Tuesday</v>
      </c>
      <c r="O2776" s="12">
        <f t="shared" si="564"/>
        <v>0</v>
      </c>
      <c r="P2776" s="11" t="str">
        <f t="shared" si="565"/>
        <v>Low Cost per Unit</v>
      </c>
      <c r="Q2776" s="12">
        <f t="shared" si="566"/>
        <v>0</v>
      </c>
      <c r="R2776" s="12">
        <f t="shared" si="567"/>
        <v>0</v>
      </c>
      <c r="S2776" s="12">
        <f t="shared" si="568"/>
        <v>0</v>
      </c>
      <c r="T2776" s="12">
        <f t="shared" si="569"/>
        <v>0</v>
      </c>
      <c r="U2776" s="12">
        <f t="shared" si="570"/>
        <v>0</v>
      </c>
      <c r="V2776" s="13" t="str">
        <f t="shared" ca="1" si="571"/>
        <v>Greater Than 8 Weeks Old</v>
      </c>
    </row>
    <row r="2777" spans="1:22" x14ac:dyDescent="0.35">
      <c r="A2777" s="2" t="s">
        <v>253</v>
      </c>
      <c r="B2777" s="5">
        <v>43688</v>
      </c>
      <c r="C2777" s="5" t="s">
        <v>378</v>
      </c>
      <c r="D2777" s="5" t="s">
        <v>379</v>
      </c>
      <c r="E2777" s="6">
        <v>1</v>
      </c>
      <c r="F2777" s="3">
        <v>36</v>
      </c>
      <c r="G2777" s="3">
        <v>16.579999999999998</v>
      </c>
      <c r="H2777" s="8">
        <f t="shared" si="559"/>
        <v>16.579999999999998</v>
      </c>
      <c r="I2777" s="3">
        <v>19.420000000000002</v>
      </c>
      <c r="J2777" s="4">
        <v>0.54</v>
      </c>
      <c r="K2777" s="2" t="str">
        <f t="shared" si="560"/>
        <v>Sunday</v>
      </c>
      <c r="L2777" s="5">
        <f t="shared" si="561"/>
        <v>43691</v>
      </c>
      <c r="M2777" s="2" t="str">
        <f t="shared" si="562"/>
        <v>Wednesday</v>
      </c>
      <c r="N2777" s="2" t="str">
        <f t="shared" si="563"/>
        <v>Wednesday</v>
      </c>
      <c r="O2777" s="12">
        <f t="shared" si="564"/>
        <v>0</v>
      </c>
      <c r="P2777" s="11" t="str">
        <f t="shared" si="565"/>
        <v>Low Cost per Unit</v>
      </c>
      <c r="Q2777" s="12">
        <f t="shared" si="566"/>
        <v>0</v>
      </c>
      <c r="R2777" s="12">
        <f t="shared" si="567"/>
        <v>0</v>
      </c>
      <c r="S2777" s="12">
        <f t="shared" si="568"/>
        <v>0</v>
      </c>
      <c r="T2777" s="12">
        <f t="shared" si="569"/>
        <v>0</v>
      </c>
      <c r="U2777" s="12">
        <f t="shared" si="570"/>
        <v>0</v>
      </c>
      <c r="V2777" s="13" t="str">
        <f t="shared" ca="1" si="571"/>
        <v>Greater Than 8 Weeks Old</v>
      </c>
    </row>
    <row r="2778" spans="1:22" x14ac:dyDescent="0.35">
      <c r="A2778" s="2" t="s">
        <v>253</v>
      </c>
      <c r="B2778" s="5">
        <v>43692</v>
      </c>
      <c r="C2778" s="5" t="s">
        <v>378</v>
      </c>
      <c r="D2778" s="5" t="s">
        <v>379</v>
      </c>
      <c r="E2778" s="6">
        <v>1</v>
      </c>
      <c r="F2778" s="3">
        <v>36</v>
      </c>
      <c r="G2778" s="3">
        <v>16.579999999999998</v>
      </c>
      <c r="H2778" s="8">
        <f t="shared" si="559"/>
        <v>16.579999999999998</v>
      </c>
      <c r="I2778" s="3">
        <v>19.420000000000002</v>
      </c>
      <c r="J2778" s="4">
        <v>0.54</v>
      </c>
      <c r="K2778" s="2" t="str">
        <f t="shared" si="560"/>
        <v>Thursday</v>
      </c>
      <c r="L2778" s="5">
        <f t="shared" si="561"/>
        <v>43695</v>
      </c>
      <c r="M2778" s="2" t="str">
        <f t="shared" si="562"/>
        <v>Sunday</v>
      </c>
      <c r="N2778" s="2" t="str">
        <f t="shared" si="563"/>
        <v>Monday</v>
      </c>
      <c r="O2778" s="12">
        <f t="shared" si="564"/>
        <v>0</v>
      </c>
      <c r="P2778" s="11" t="str">
        <f t="shared" si="565"/>
        <v>Low Cost per Unit</v>
      </c>
      <c r="Q2778" s="12">
        <f t="shared" si="566"/>
        <v>0</v>
      </c>
      <c r="R2778" s="12">
        <f t="shared" si="567"/>
        <v>0</v>
      </c>
      <c r="S2778" s="12">
        <f t="shared" si="568"/>
        <v>0</v>
      </c>
      <c r="T2778" s="12">
        <f t="shared" si="569"/>
        <v>0</v>
      </c>
      <c r="U2778" s="12">
        <f t="shared" si="570"/>
        <v>0</v>
      </c>
      <c r="V2778" s="13" t="str">
        <f t="shared" ca="1" si="571"/>
        <v>Greater Than 8 Weeks Old</v>
      </c>
    </row>
    <row r="2779" spans="1:22" x14ac:dyDescent="0.35">
      <c r="A2779" s="2" t="s">
        <v>253</v>
      </c>
      <c r="B2779" s="5">
        <v>43695</v>
      </c>
      <c r="C2779" s="5" t="s">
        <v>378</v>
      </c>
      <c r="D2779" s="5" t="s">
        <v>379</v>
      </c>
      <c r="E2779" s="6">
        <v>1</v>
      </c>
      <c r="F2779" s="3">
        <v>36</v>
      </c>
      <c r="G2779" s="3">
        <v>16.579999999999998</v>
      </c>
      <c r="H2779" s="8">
        <f t="shared" si="559"/>
        <v>16.579999999999998</v>
      </c>
      <c r="I2779" s="3">
        <v>19.420000000000002</v>
      </c>
      <c r="J2779" s="4">
        <v>0.54</v>
      </c>
      <c r="K2779" s="2" t="str">
        <f t="shared" si="560"/>
        <v>Sunday</v>
      </c>
      <c r="L2779" s="5">
        <f t="shared" si="561"/>
        <v>43698</v>
      </c>
      <c r="M2779" s="2" t="str">
        <f t="shared" si="562"/>
        <v>Wednesday</v>
      </c>
      <c r="N2779" s="2" t="str">
        <f t="shared" si="563"/>
        <v>Wednesday</v>
      </c>
      <c r="O2779" s="12">
        <f t="shared" si="564"/>
        <v>0</v>
      </c>
      <c r="P2779" s="11" t="str">
        <f t="shared" si="565"/>
        <v>Low Cost per Unit</v>
      </c>
      <c r="Q2779" s="12">
        <f t="shared" si="566"/>
        <v>0</v>
      </c>
      <c r="R2779" s="12">
        <f t="shared" si="567"/>
        <v>0</v>
      </c>
      <c r="S2779" s="12">
        <f t="shared" si="568"/>
        <v>0</v>
      </c>
      <c r="T2779" s="12">
        <f t="shared" si="569"/>
        <v>0</v>
      </c>
      <c r="U2779" s="12">
        <f t="shared" si="570"/>
        <v>0</v>
      </c>
      <c r="V2779" s="13" t="str">
        <f t="shared" ca="1" si="571"/>
        <v>Greater Than 8 Weeks Old</v>
      </c>
    </row>
    <row r="2780" spans="1:22" x14ac:dyDescent="0.35">
      <c r="A2780" s="2" t="s">
        <v>253</v>
      </c>
      <c r="B2780" s="5">
        <v>43696</v>
      </c>
      <c r="C2780" s="5" t="s">
        <v>378</v>
      </c>
      <c r="D2780" s="5" t="s">
        <v>379</v>
      </c>
      <c r="E2780" s="6">
        <v>1</v>
      </c>
      <c r="F2780" s="3">
        <v>36</v>
      </c>
      <c r="G2780" s="3">
        <v>16.579999999999998</v>
      </c>
      <c r="H2780" s="8">
        <f t="shared" si="559"/>
        <v>16.579999999999998</v>
      </c>
      <c r="I2780" s="3">
        <v>19.420000000000002</v>
      </c>
      <c r="J2780" s="4">
        <v>0.54</v>
      </c>
      <c r="K2780" s="2" t="str">
        <f t="shared" si="560"/>
        <v>Monday</v>
      </c>
      <c r="L2780" s="5">
        <f t="shared" si="561"/>
        <v>43699</v>
      </c>
      <c r="M2780" s="2" t="str">
        <f t="shared" si="562"/>
        <v>Thursday</v>
      </c>
      <c r="N2780" s="2" t="str">
        <f t="shared" si="563"/>
        <v>Thursday</v>
      </c>
      <c r="O2780" s="12">
        <f t="shared" si="564"/>
        <v>0</v>
      </c>
      <c r="P2780" s="11" t="str">
        <f t="shared" si="565"/>
        <v>Low Cost per Unit</v>
      </c>
      <c r="Q2780" s="12">
        <f t="shared" si="566"/>
        <v>0</v>
      </c>
      <c r="R2780" s="12">
        <f t="shared" si="567"/>
        <v>0</v>
      </c>
      <c r="S2780" s="12">
        <f t="shared" si="568"/>
        <v>0</v>
      </c>
      <c r="T2780" s="12">
        <f t="shared" si="569"/>
        <v>0</v>
      </c>
      <c r="U2780" s="12">
        <f t="shared" si="570"/>
        <v>0</v>
      </c>
      <c r="V2780" s="13" t="str">
        <f t="shared" ca="1" si="571"/>
        <v>Greater Than 8 Weeks Old</v>
      </c>
    </row>
    <row r="2781" spans="1:22" x14ac:dyDescent="0.35">
      <c r="A2781" s="2" t="s">
        <v>253</v>
      </c>
      <c r="B2781" s="5">
        <v>43702</v>
      </c>
      <c r="C2781" s="5" t="s">
        <v>378</v>
      </c>
      <c r="D2781" s="5" t="s">
        <v>379</v>
      </c>
      <c r="E2781" s="6">
        <v>2</v>
      </c>
      <c r="F2781" s="3">
        <v>72</v>
      </c>
      <c r="G2781" s="3">
        <v>33.159999999999997</v>
      </c>
      <c r="H2781" s="8">
        <f t="shared" si="559"/>
        <v>16.579999999999998</v>
      </c>
      <c r="I2781" s="3">
        <v>38.840000000000003</v>
      </c>
      <c r="J2781" s="4">
        <v>0.54</v>
      </c>
      <c r="K2781" s="2" t="str">
        <f t="shared" si="560"/>
        <v>Sunday</v>
      </c>
      <c r="L2781" s="5">
        <f t="shared" si="561"/>
        <v>43705</v>
      </c>
      <c r="M2781" s="2" t="str">
        <f t="shared" si="562"/>
        <v>Wednesday</v>
      </c>
      <c r="N2781" s="2" t="str">
        <f t="shared" si="563"/>
        <v>Wednesday</v>
      </c>
      <c r="O2781" s="12">
        <f t="shared" si="564"/>
        <v>0</v>
      </c>
      <c r="P2781" s="11" t="str">
        <f t="shared" si="565"/>
        <v>Low Cost per Unit</v>
      </c>
      <c r="Q2781" s="12">
        <f t="shared" si="566"/>
        <v>0</v>
      </c>
      <c r="R2781" s="12">
        <f t="shared" si="567"/>
        <v>2.16</v>
      </c>
      <c r="S2781" s="12">
        <f t="shared" si="568"/>
        <v>0</v>
      </c>
      <c r="T2781" s="12">
        <f t="shared" si="569"/>
        <v>0</v>
      </c>
      <c r="U2781" s="12">
        <f t="shared" si="570"/>
        <v>0</v>
      </c>
      <c r="V2781" s="13" t="str">
        <f t="shared" ca="1" si="571"/>
        <v>Greater Than 8 Weeks Old</v>
      </c>
    </row>
    <row r="2782" spans="1:22" x14ac:dyDescent="0.35">
      <c r="A2782" s="2" t="s">
        <v>71</v>
      </c>
      <c r="B2782" s="5">
        <v>43702</v>
      </c>
      <c r="C2782" s="5" t="s">
        <v>378</v>
      </c>
      <c r="D2782" s="5" t="s">
        <v>379</v>
      </c>
      <c r="E2782" s="6">
        <v>1</v>
      </c>
      <c r="F2782" s="3">
        <v>58</v>
      </c>
      <c r="G2782" s="3">
        <v>16.579999999999998</v>
      </c>
      <c r="H2782" s="8">
        <f t="shared" si="559"/>
        <v>16.579999999999998</v>
      </c>
      <c r="I2782" s="3">
        <v>41.42</v>
      </c>
      <c r="J2782" s="4">
        <v>0.71</v>
      </c>
      <c r="K2782" s="2" t="str">
        <f t="shared" si="560"/>
        <v>Sunday</v>
      </c>
      <c r="L2782" s="5">
        <f t="shared" si="561"/>
        <v>43705</v>
      </c>
      <c r="M2782" s="2" t="str">
        <f t="shared" si="562"/>
        <v>Wednesday</v>
      </c>
      <c r="N2782" s="2" t="str">
        <f t="shared" si="563"/>
        <v>Wednesday</v>
      </c>
      <c r="O2782" s="12">
        <f t="shared" si="564"/>
        <v>0</v>
      </c>
      <c r="P2782" s="11" t="str">
        <f t="shared" si="565"/>
        <v>Low Cost per Unit</v>
      </c>
      <c r="Q2782" s="12">
        <f t="shared" si="566"/>
        <v>0</v>
      </c>
      <c r="R2782" s="12">
        <f t="shared" si="567"/>
        <v>0</v>
      </c>
      <c r="S2782" s="12">
        <f t="shared" si="568"/>
        <v>0</v>
      </c>
      <c r="T2782" s="12">
        <f t="shared" si="569"/>
        <v>0</v>
      </c>
      <c r="U2782" s="12">
        <f t="shared" si="570"/>
        <v>0</v>
      </c>
      <c r="V2782" s="13" t="str">
        <f t="shared" ca="1" si="571"/>
        <v>Greater Than 8 Weeks Old</v>
      </c>
    </row>
    <row r="2783" spans="1:22" x14ac:dyDescent="0.35">
      <c r="A2783" s="2" t="s">
        <v>71</v>
      </c>
      <c r="B2783" s="5">
        <v>43704</v>
      </c>
      <c r="C2783" s="5" t="s">
        <v>378</v>
      </c>
      <c r="D2783" s="5" t="s">
        <v>379</v>
      </c>
      <c r="E2783" s="6">
        <v>1</v>
      </c>
      <c r="F2783" s="3">
        <v>58</v>
      </c>
      <c r="G2783" s="3">
        <v>16.579999999999998</v>
      </c>
      <c r="H2783" s="8">
        <f t="shared" si="559"/>
        <v>16.579999999999998</v>
      </c>
      <c r="I2783" s="3">
        <v>41.42</v>
      </c>
      <c r="J2783" s="4">
        <v>0.71</v>
      </c>
      <c r="K2783" s="2" t="str">
        <f t="shared" si="560"/>
        <v>Tuesday</v>
      </c>
      <c r="L2783" s="5">
        <f t="shared" si="561"/>
        <v>43707</v>
      </c>
      <c r="M2783" s="2" t="str">
        <f t="shared" si="562"/>
        <v>Friday</v>
      </c>
      <c r="N2783" s="2" t="str">
        <f t="shared" si="563"/>
        <v>Friday</v>
      </c>
      <c r="O2783" s="12">
        <f t="shared" si="564"/>
        <v>2.9000000000000004</v>
      </c>
      <c r="P2783" s="11" t="str">
        <f t="shared" si="565"/>
        <v>Low Cost per Unit</v>
      </c>
      <c r="Q2783" s="12">
        <f t="shared" si="566"/>
        <v>0</v>
      </c>
      <c r="R2783" s="12">
        <f t="shared" si="567"/>
        <v>0</v>
      </c>
      <c r="S2783" s="12">
        <f t="shared" si="568"/>
        <v>0</v>
      </c>
      <c r="T2783" s="12">
        <f t="shared" si="569"/>
        <v>0</v>
      </c>
      <c r="U2783" s="12">
        <f t="shared" si="570"/>
        <v>0</v>
      </c>
      <c r="V2783" s="13" t="str">
        <f t="shared" ca="1" si="571"/>
        <v>Greater Than 8 Weeks Old</v>
      </c>
    </row>
    <row r="2784" spans="1:22" x14ac:dyDescent="0.35">
      <c r="A2784" s="2" t="s">
        <v>71</v>
      </c>
      <c r="B2784" s="5">
        <v>43707</v>
      </c>
      <c r="C2784" s="5" t="s">
        <v>378</v>
      </c>
      <c r="D2784" s="5" t="s">
        <v>379</v>
      </c>
      <c r="E2784" s="6">
        <v>2</v>
      </c>
      <c r="F2784" s="3">
        <v>116</v>
      </c>
      <c r="G2784" s="3">
        <v>33.159999999999997</v>
      </c>
      <c r="H2784" s="8">
        <f t="shared" si="559"/>
        <v>16.579999999999998</v>
      </c>
      <c r="I2784" s="3">
        <v>82.84</v>
      </c>
      <c r="J2784" s="4">
        <v>0.71</v>
      </c>
      <c r="K2784" s="2" t="str">
        <f t="shared" si="560"/>
        <v>Friday</v>
      </c>
      <c r="L2784" s="5">
        <f t="shared" si="561"/>
        <v>43710</v>
      </c>
      <c r="M2784" s="2" t="str">
        <f t="shared" si="562"/>
        <v>Monday</v>
      </c>
      <c r="N2784" s="2" t="str">
        <f t="shared" si="563"/>
        <v>Monday</v>
      </c>
      <c r="O2784" s="12">
        <f t="shared" si="564"/>
        <v>0</v>
      </c>
      <c r="P2784" s="11" t="str">
        <f t="shared" si="565"/>
        <v>Low Cost per Unit</v>
      </c>
      <c r="Q2784" s="12">
        <f t="shared" si="566"/>
        <v>0</v>
      </c>
      <c r="R2784" s="12">
        <f t="shared" si="567"/>
        <v>3.48</v>
      </c>
      <c r="S2784" s="12">
        <f t="shared" si="568"/>
        <v>0</v>
      </c>
      <c r="T2784" s="12">
        <f t="shared" si="569"/>
        <v>0</v>
      </c>
      <c r="U2784" s="12">
        <f t="shared" si="570"/>
        <v>0</v>
      </c>
      <c r="V2784" s="13" t="str">
        <f t="shared" ca="1" si="571"/>
        <v>Greater Than 8 Weeks Old</v>
      </c>
    </row>
    <row r="2785" spans="1:22" x14ac:dyDescent="0.35">
      <c r="A2785" s="2" t="s">
        <v>71</v>
      </c>
      <c r="B2785" s="5">
        <v>43708</v>
      </c>
      <c r="C2785" s="5" t="s">
        <v>378</v>
      </c>
      <c r="D2785" s="5" t="s">
        <v>379</v>
      </c>
      <c r="E2785" s="6">
        <v>1</v>
      </c>
      <c r="F2785" s="3">
        <v>58</v>
      </c>
      <c r="G2785" s="3">
        <v>16.579999999999998</v>
      </c>
      <c r="H2785" s="8">
        <f t="shared" si="559"/>
        <v>16.579999999999998</v>
      </c>
      <c r="I2785" s="3">
        <v>41.42</v>
      </c>
      <c r="J2785" s="4">
        <v>0.71</v>
      </c>
      <c r="K2785" s="2" t="str">
        <f t="shared" si="560"/>
        <v>Saturday</v>
      </c>
      <c r="L2785" s="5">
        <f t="shared" si="561"/>
        <v>43711</v>
      </c>
      <c r="M2785" s="2" t="str">
        <f t="shared" si="562"/>
        <v>Tuesday</v>
      </c>
      <c r="N2785" s="2" t="str">
        <f t="shared" si="563"/>
        <v>Tuesday</v>
      </c>
      <c r="O2785" s="12">
        <f t="shared" si="564"/>
        <v>0</v>
      </c>
      <c r="P2785" s="11" t="str">
        <f t="shared" si="565"/>
        <v>Low Cost per Unit</v>
      </c>
      <c r="Q2785" s="12">
        <f t="shared" si="566"/>
        <v>0</v>
      </c>
      <c r="R2785" s="12">
        <f t="shared" si="567"/>
        <v>0</v>
      </c>
      <c r="S2785" s="12">
        <f t="shared" si="568"/>
        <v>0</v>
      </c>
      <c r="T2785" s="12">
        <f t="shared" si="569"/>
        <v>0</v>
      </c>
      <c r="U2785" s="12">
        <f t="shared" si="570"/>
        <v>0</v>
      </c>
      <c r="V2785" s="13" t="str">
        <f t="shared" ca="1" si="571"/>
        <v>Greater Than 8 Weeks Old</v>
      </c>
    </row>
    <row r="2786" spans="1:22" x14ac:dyDescent="0.35">
      <c r="A2786" s="2" t="s">
        <v>72</v>
      </c>
      <c r="B2786" s="5">
        <v>43680</v>
      </c>
      <c r="C2786" s="5" t="s">
        <v>378</v>
      </c>
      <c r="D2786" s="5" t="s">
        <v>379</v>
      </c>
      <c r="E2786" s="6">
        <v>2</v>
      </c>
      <c r="F2786" s="3">
        <v>230</v>
      </c>
      <c r="G2786" s="3">
        <v>84.16</v>
      </c>
      <c r="H2786" s="8">
        <f t="shared" si="559"/>
        <v>42.08</v>
      </c>
      <c r="I2786" s="3">
        <v>145.84</v>
      </c>
      <c r="J2786" s="4">
        <v>0.63</v>
      </c>
      <c r="K2786" s="2" t="str">
        <f t="shared" si="560"/>
        <v>Saturday</v>
      </c>
      <c r="L2786" s="5">
        <f t="shared" si="561"/>
        <v>43683</v>
      </c>
      <c r="M2786" s="2" t="str">
        <f t="shared" si="562"/>
        <v>Tuesday</v>
      </c>
      <c r="N2786" s="2" t="str">
        <f t="shared" si="563"/>
        <v>Tuesday</v>
      </c>
      <c r="O2786" s="12">
        <f t="shared" si="564"/>
        <v>0</v>
      </c>
      <c r="P2786" s="11" t="str">
        <f t="shared" si="565"/>
        <v>High Cost per Unit</v>
      </c>
      <c r="Q2786" s="12">
        <f t="shared" si="566"/>
        <v>0</v>
      </c>
      <c r="R2786" s="12">
        <f t="shared" si="567"/>
        <v>6.8999999999999995</v>
      </c>
      <c r="S2786" s="12">
        <f t="shared" si="568"/>
        <v>0</v>
      </c>
      <c r="T2786" s="12">
        <f t="shared" si="569"/>
        <v>0</v>
      </c>
      <c r="U2786" s="12">
        <f t="shared" si="570"/>
        <v>0</v>
      </c>
      <c r="V2786" s="13" t="str">
        <f t="shared" ca="1" si="571"/>
        <v>Greater Than 8 Weeks Old</v>
      </c>
    </row>
    <row r="2787" spans="1:22" x14ac:dyDescent="0.35">
      <c r="A2787" s="2" t="s">
        <v>72</v>
      </c>
      <c r="B2787" s="5">
        <v>43682</v>
      </c>
      <c r="C2787" s="5" t="s">
        <v>378</v>
      </c>
      <c r="D2787" s="5" t="s">
        <v>379</v>
      </c>
      <c r="E2787" s="6">
        <v>2</v>
      </c>
      <c r="F2787" s="3">
        <v>230</v>
      </c>
      <c r="G2787" s="3">
        <v>84.16</v>
      </c>
      <c r="H2787" s="8">
        <f t="shared" si="559"/>
        <v>42.08</v>
      </c>
      <c r="I2787" s="3">
        <v>145.84</v>
      </c>
      <c r="J2787" s="4">
        <v>0.63</v>
      </c>
      <c r="K2787" s="2" t="str">
        <f t="shared" si="560"/>
        <v>Monday</v>
      </c>
      <c r="L2787" s="5">
        <f t="shared" si="561"/>
        <v>43685</v>
      </c>
      <c r="M2787" s="2" t="str">
        <f t="shared" si="562"/>
        <v>Thursday</v>
      </c>
      <c r="N2787" s="2" t="str">
        <f t="shared" si="563"/>
        <v>Thursday</v>
      </c>
      <c r="O2787" s="12">
        <f t="shared" si="564"/>
        <v>0</v>
      </c>
      <c r="P2787" s="11" t="str">
        <f t="shared" si="565"/>
        <v>High Cost per Unit</v>
      </c>
      <c r="Q2787" s="12">
        <f t="shared" si="566"/>
        <v>0</v>
      </c>
      <c r="R2787" s="12">
        <f t="shared" si="567"/>
        <v>6.8999999999999995</v>
      </c>
      <c r="S2787" s="12">
        <f t="shared" si="568"/>
        <v>0</v>
      </c>
      <c r="T2787" s="12">
        <f t="shared" si="569"/>
        <v>0</v>
      </c>
      <c r="U2787" s="12">
        <f t="shared" si="570"/>
        <v>0</v>
      </c>
      <c r="V2787" s="13" t="str">
        <f t="shared" ca="1" si="571"/>
        <v>Greater Than 8 Weeks Old</v>
      </c>
    </row>
    <row r="2788" spans="1:22" x14ac:dyDescent="0.35">
      <c r="A2788" s="2" t="s">
        <v>72</v>
      </c>
      <c r="B2788" s="5">
        <v>43684</v>
      </c>
      <c r="C2788" s="5" t="s">
        <v>378</v>
      </c>
      <c r="D2788" s="5" t="s">
        <v>379</v>
      </c>
      <c r="E2788" s="6">
        <v>1</v>
      </c>
      <c r="F2788" s="3">
        <v>115</v>
      </c>
      <c r="G2788" s="3">
        <v>42.08</v>
      </c>
      <c r="H2788" s="8">
        <f t="shared" si="559"/>
        <v>42.08</v>
      </c>
      <c r="I2788" s="3">
        <v>72.92</v>
      </c>
      <c r="J2788" s="4">
        <v>0.63</v>
      </c>
      <c r="K2788" s="2" t="str">
        <f t="shared" si="560"/>
        <v>Wednesday</v>
      </c>
      <c r="L2788" s="5">
        <f t="shared" si="561"/>
        <v>43687</v>
      </c>
      <c r="M2788" s="2" t="str">
        <f t="shared" si="562"/>
        <v>Saturday</v>
      </c>
      <c r="N2788" s="2" t="str">
        <f t="shared" si="563"/>
        <v>Saturday</v>
      </c>
      <c r="O2788" s="12">
        <f t="shared" si="564"/>
        <v>0</v>
      </c>
      <c r="P2788" s="11" t="str">
        <f t="shared" si="565"/>
        <v>High Cost per Unit</v>
      </c>
      <c r="Q2788" s="12">
        <f t="shared" si="566"/>
        <v>0</v>
      </c>
      <c r="R2788" s="12">
        <f t="shared" si="567"/>
        <v>0</v>
      </c>
      <c r="S2788" s="12">
        <f t="shared" si="568"/>
        <v>0</v>
      </c>
      <c r="T2788" s="12">
        <f t="shared" si="569"/>
        <v>0</v>
      </c>
      <c r="U2788" s="12">
        <f t="shared" si="570"/>
        <v>0</v>
      </c>
      <c r="V2788" s="13" t="str">
        <f t="shared" ca="1" si="571"/>
        <v>Greater Than 8 Weeks Old</v>
      </c>
    </row>
    <row r="2789" spans="1:22" x14ac:dyDescent="0.35">
      <c r="A2789" s="2" t="s">
        <v>72</v>
      </c>
      <c r="B2789" s="5">
        <v>43698</v>
      </c>
      <c r="C2789" s="5" t="s">
        <v>378</v>
      </c>
      <c r="D2789" s="5" t="s">
        <v>379</v>
      </c>
      <c r="E2789" s="6">
        <v>1</v>
      </c>
      <c r="F2789" s="3">
        <v>115</v>
      </c>
      <c r="G2789" s="3">
        <v>42.08</v>
      </c>
      <c r="H2789" s="8">
        <f t="shared" si="559"/>
        <v>42.08</v>
      </c>
      <c r="I2789" s="3">
        <v>72.92</v>
      </c>
      <c r="J2789" s="4">
        <v>0.63</v>
      </c>
      <c r="K2789" s="2" t="str">
        <f t="shared" si="560"/>
        <v>Wednesday</v>
      </c>
      <c r="L2789" s="5">
        <f t="shared" si="561"/>
        <v>43701</v>
      </c>
      <c r="M2789" s="2" t="str">
        <f t="shared" si="562"/>
        <v>Saturday</v>
      </c>
      <c r="N2789" s="2" t="str">
        <f t="shared" si="563"/>
        <v>Saturday</v>
      </c>
      <c r="O2789" s="12">
        <f t="shared" si="564"/>
        <v>0</v>
      </c>
      <c r="P2789" s="11" t="str">
        <f t="shared" si="565"/>
        <v>High Cost per Unit</v>
      </c>
      <c r="Q2789" s="12">
        <f t="shared" si="566"/>
        <v>0</v>
      </c>
      <c r="R2789" s="12">
        <f t="shared" si="567"/>
        <v>0</v>
      </c>
      <c r="S2789" s="12">
        <f t="shared" si="568"/>
        <v>0</v>
      </c>
      <c r="T2789" s="12">
        <f t="shared" si="569"/>
        <v>0</v>
      </c>
      <c r="U2789" s="12">
        <f t="shared" si="570"/>
        <v>0</v>
      </c>
      <c r="V2789" s="13" t="str">
        <f t="shared" ca="1" si="571"/>
        <v>Greater Than 8 Weeks Old</v>
      </c>
    </row>
    <row r="2790" spans="1:22" x14ac:dyDescent="0.35">
      <c r="A2790" s="2" t="s">
        <v>72</v>
      </c>
      <c r="B2790" s="5">
        <v>43700</v>
      </c>
      <c r="C2790" s="5" t="s">
        <v>378</v>
      </c>
      <c r="D2790" s="5" t="s">
        <v>379</v>
      </c>
      <c r="E2790" s="6">
        <v>2</v>
      </c>
      <c r="F2790" s="3">
        <v>230</v>
      </c>
      <c r="G2790" s="3">
        <v>84.16</v>
      </c>
      <c r="H2790" s="8">
        <f t="shared" si="559"/>
        <v>42.08</v>
      </c>
      <c r="I2790" s="3">
        <v>145.84</v>
      </c>
      <c r="J2790" s="4">
        <v>0.63</v>
      </c>
      <c r="K2790" s="2" t="str">
        <f t="shared" si="560"/>
        <v>Friday</v>
      </c>
      <c r="L2790" s="5">
        <f t="shared" si="561"/>
        <v>43703</v>
      </c>
      <c r="M2790" s="2" t="str">
        <f t="shared" si="562"/>
        <v>Monday</v>
      </c>
      <c r="N2790" s="2" t="str">
        <f t="shared" si="563"/>
        <v>Monday</v>
      </c>
      <c r="O2790" s="12">
        <f t="shared" si="564"/>
        <v>0</v>
      </c>
      <c r="P2790" s="11" t="str">
        <f t="shared" si="565"/>
        <v>High Cost per Unit</v>
      </c>
      <c r="Q2790" s="12">
        <f t="shared" si="566"/>
        <v>0</v>
      </c>
      <c r="R2790" s="12">
        <f t="shared" si="567"/>
        <v>6.8999999999999995</v>
      </c>
      <c r="S2790" s="12">
        <f t="shared" si="568"/>
        <v>0</v>
      </c>
      <c r="T2790" s="12">
        <f t="shared" si="569"/>
        <v>0</v>
      </c>
      <c r="U2790" s="12">
        <f t="shared" si="570"/>
        <v>0</v>
      </c>
      <c r="V2790" s="13" t="str">
        <f t="shared" ca="1" si="571"/>
        <v>Greater Than 8 Weeks Old</v>
      </c>
    </row>
    <row r="2791" spans="1:22" x14ac:dyDescent="0.35">
      <c r="A2791" s="2" t="s">
        <v>72</v>
      </c>
      <c r="B2791" s="5">
        <v>43701</v>
      </c>
      <c r="C2791" s="5" t="s">
        <v>378</v>
      </c>
      <c r="D2791" s="5" t="s">
        <v>379</v>
      </c>
      <c r="E2791" s="6">
        <v>1</v>
      </c>
      <c r="F2791" s="3">
        <v>115</v>
      </c>
      <c r="G2791" s="3">
        <v>42.08</v>
      </c>
      <c r="H2791" s="8">
        <f t="shared" si="559"/>
        <v>42.08</v>
      </c>
      <c r="I2791" s="3">
        <v>72.92</v>
      </c>
      <c r="J2791" s="4">
        <v>0.63</v>
      </c>
      <c r="K2791" s="2" t="str">
        <f t="shared" si="560"/>
        <v>Saturday</v>
      </c>
      <c r="L2791" s="5">
        <f t="shared" si="561"/>
        <v>43704</v>
      </c>
      <c r="M2791" s="2" t="str">
        <f t="shared" si="562"/>
        <v>Tuesday</v>
      </c>
      <c r="N2791" s="2" t="str">
        <f t="shared" si="563"/>
        <v>Tuesday</v>
      </c>
      <c r="O2791" s="12">
        <f t="shared" si="564"/>
        <v>0</v>
      </c>
      <c r="P2791" s="11" t="str">
        <f t="shared" si="565"/>
        <v>High Cost per Unit</v>
      </c>
      <c r="Q2791" s="12">
        <f t="shared" si="566"/>
        <v>0</v>
      </c>
      <c r="R2791" s="12">
        <f t="shared" si="567"/>
        <v>0</v>
      </c>
      <c r="S2791" s="12">
        <f t="shared" si="568"/>
        <v>0</v>
      </c>
      <c r="T2791" s="12">
        <f t="shared" si="569"/>
        <v>0</v>
      </c>
      <c r="U2791" s="12">
        <f t="shared" si="570"/>
        <v>0</v>
      </c>
      <c r="V2791" s="13" t="str">
        <f t="shared" ca="1" si="571"/>
        <v>Greater Than 8 Weeks Old</v>
      </c>
    </row>
    <row r="2792" spans="1:22" x14ac:dyDescent="0.35">
      <c r="A2792" s="2" t="s">
        <v>72</v>
      </c>
      <c r="B2792" s="5">
        <v>43703</v>
      </c>
      <c r="C2792" s="5" t="s">
        <v>378</v>
      </c>
      <c r="D2792" s="5" t="s">
        <v>379</v>
      </c>
      <c r="E2792" s="6">
        <v>1</v>
      </c>
      <c r="F2792" s="3">
        <v>115</v>
      </c>
      <c r="G2792" s="3">
        <v>42.08</v>
      </c>
      <c r="H2792" s="8">
        <f t="shared" si="559"/>
        <v>42.08</v>
      </c>
      <c r="I2792" s="3">
        <v>72.92</v>
      </c>
      <c r="J2792" s="4">
        <v>0.63</v>
      </c>
      <c r="K2792" s="2" t="str">
        <f t="shared" si="560"/>
        <v>Monday</v>
      </c>
      <c r="L2792" s="5">
        <f t="shared" si="561"/>
        <v>43706</v>
      </c>
      <c r="M2792" s="2" t="str">
        <f t="shared" si="562"/>
        <v>Thursday</v>
      </c>
      <c r="N2792" s="2" t="str">
        <f t="shared" si="563"/>
        <v>Thursday</v>
      </c>
      <c r="O2792" s="12">
        <f t="shared" si="564"/>
        <v>0</v>
      </c>
      <c r="P2792" s="11" t="str">
        <f t="shared" si="565"/>
        <v>High Cost per Unit</v>
      </c>
      <c r="Q2792" s="12">
        <f t="shared" si="566"/>
        <v>0</v>
      </c>
      <c r="R2792" s="12">
        <f t="shared" si="567"/>
        <v>0</v>
      </c>
      <c r="S2792" s="12">
        <f t="shared" si="568"/>
        <v>0</v>
      </c>
      <c r="T2792" s="12">
        <f t="shared" si="569"/>
        <v>0</v>
      </c>
      <c r="U2792" s="12">
        <f t="shared" si="570"/>
        <v>0</v>
      </c>
      <c r="V2792" s="13" t="str">
        <f t="shared" ca="1" si="571"/>
        <v>Greater Than 8 Weeks Old</v>
      </c>
    </row>
    <row r="2793" spans="1:22" x14ac:dyDescent="0.35">
      <c r="A2793" s="2" t="s">
        <v>72</v>
      </c>
      <c r="B2793" s="5">
        <v>43704</v>
      </c>
      <c r="C2793" s="5" t="s">
        <v>378</v>
      </c>
      <c r="D2793" s="5" t="s">
        <v>379</v>
      </c>
      <c r="E2793" s="6">
        <v>1</v>
      </c>
      <c r="F2793" s="3">
        <v>115</v>
      </c>
      <c r="G2793" s="3">
        <v>42.08</v>
      </c>
      <c r="H2793" s="8">
        <f t="shared" si="559"/>
        <v>42.08</v>
      </c>
      <c r="I2793" s="3">
        <v>72.92</v>
      </c>
      <c r="J2793" s="4">
        <v>0.63</v>
      </c>
      <c r="K2793" s="2" t="str">
        <f t="shared" si="560"/>
        <v>Tuesday</v>
      </c>
      <c r="L2793" s="5">
        <f t="shared" si="561"/>
        <v>43707</v>
      </c>
      <c r="M2793" s="2" t="str">
        <f t="shared" si="562"/>
        <v>Friday</v>
      </c>
      <c r="N2793" s="2" t="str">
        <f t="shared" si="563"/>
        <v>Friday</v>
      </c>
      <c r="O2793" s="12">
        <f t="shared" si="564"/>
        <v>5.75</v>
      </c>
      <c r="P2793" s="11" t="str">
        <f t="shared" si="565"/>
        <v>High Cost per Unit</v>
      </c>
      <c r="Q2793" s="12">
        <f t="shared" si="566"/>
        <v>0</v>
      </c>
      <c r="R2793" s="12">
        <f t="shared" si="567"/>
        <v>0</v>
      </c>
      <c r="S2793" s="12">
        <f t="shared" si="568"/>
        <v>0</v>
      </c>
      <c r="T2793" s="12">
        <f t="shared" si="569"/>
        <v>0</v>
      </c>
      <c r="U2793" s="12">
        <f t="shared" si="570"/>
        <v>0</v>
      </c>
      <c r="V2793" s="13" t="str">
        <f t="shared" ca="1" si="571"/>
        <v>Greater Than 8 Weeks Old</v>
      </c>
    </row>
    <row r="2794" spans="1:22" x14ac:dyDescent="0.35">
      <c r="A2794" s="2" t="s">
        <v>226</v>
      </c>
      <c r="B2794" s="5">
        <v>43678</v>
      </c>
      <c r="C2794" s="5" t="s">
        <v>378</v>
      </c>
      <c r="D2794" s="5" t="s">
        <v>379</v>
      </c>
      <c r="E2794" s="6">
        <v>1</v>
      </c>
      <c r="F2794" s="3">
        <v>25</v>
      </c>
      <c r="G2794" s="3">
        <v>11.48</v>
      </c>
      <c r="H2794" s="8">
        <f t="shared" si="559"/>
        <v>11.48</v>
      </c>
      <c r="I2794" s="3">
        <v>13.52</v>
      </c>
      <c r="J2794" s="4">
        <v>0.54</v>
      </c>
      <c r="K2794" s="2" t="str">
        <f t="shared" si="560"/>
        <v>Thursday</v>
      </c>
      <c r="L2794" s="5">
        <f t="shared" si="561"/>
        <v>43681</v>
      </c>
      <c r="M2794" s="2" t="str">
        <f t="shared" si="562"/>
        <v>Sunday</v>
      </c>
      <c r="N2794" s="2" t="str">
        <f t="shared" si="563"/>
        <v>Monday</v>
      </c>
      <c r="O2794" s="12">
        <f t="shared" si="564"/>
        <v>0</v>
      </c>
      <c r="P2794" s="11" t="str">
        <f t="shared" si="565"/>
        <v>Low Cost per Unit</v>
      </c>
      <c r="Q2794" s="12">
        <f t="shared" si="566"/>
        <v>0</v>
      </c>
      <c r="R2794" s="12">
        <f t="shared" si="567"/>
        <v>0</v>
      </c>
      <c r="S2794" s="12">
        <f t="shared" si="568"/>
        <v>0</v>
      </c>
      <c r="T2794" s="12">
        <f t="shared" si="569"/>
        <v>0</v>
      </c>
      <c r="U2794" s="12">
        <f t="shared" si="570"/>
        <v>0</v>
      </c>
      <c r="V2794" s="13" t="str">
        <f t="shared" ca="1" si="571"/>
        <v>Greater Than 8 Weeks Old</v>
      </c>
    </row>
    <row r="2795" spans="1:22" x14ac:dyDescent="0.35">
      <c r="A2795" s="2" t="s">
        <v>226</v>
      </c>
      <c r="B2795" s="5">
        <v>43679</v>
      </c>
      <c r="C2795" s="5" t="s">
        <v>378</v>
      </c>
      <c r="D2795" s="5" t="s">
        <v>379</v>
      </c>
      <c r="E2795" s="6">
        <v>1</v>
      </c>
      <c r="F2795" s="3">
        <v>25</v>
      </c>
      <c r="G2795" s="3">
        <v>11.48</v>
      </c>
      <c r="H2795" s="8">
        <f t="shared" si="559"/>
        <v>11.48</v>
      </c>
      <c r="I2795" s="3">
        <v>13.52</v>
      </c>
      <c r="J2795" s="4">
        <v>0.54</v>
      </c>
      <c r="K2795" s="2" t="str">
        <f t="shared" si="560"/>
        <v>Friday</v>
      </c>
      <c r="L2795" s="5">
        <f t="shared" si="561"/>
        <v>43682</v>
      </c>
      <c r="M2795" s="2" t="str">
        <f t="shared" si="562"/>
        <v>Monday</v>
      </c>
      <c r="N2795" s="2" t="str">
        <f t="shared" si="563"/>
        <v>Monday</v>
      </c>
      <c r="O2795" s="12">
        <f t="shared" si="564"/>
        <v>0</v>
      </c>
      <c r="P2795" s="11" t="str">
        <f t="shared" si="565"/>
        <v>Low Cost per Unit</v>
      </c>
      <c r="Q2795" s="12">
        <f t="shared" si="566"/>
        <v>0</v>
      </c>
      <c r="R2795" s="12">
        <f t="shared" si="567"/>
        <v>0</v>
      </c>
      <c r="S2795" s="12">
        <f t="shared" si="568"/>
        <v>0</v>
      </c>
      <c r="T2795" s="12">
        <f t="shared" si="569"/>
        <v>0</v>
      </c>
      <c r="U2795" s="12">
        <f t="shared" si="570"/>
        <v>0</v>
      </c>
      <c r="V2795" s="13" t="str">
        <f t="shared" ca="1" si="571"/>
        <v>Greater Than 8 Weeks Old</v>
      </c>
    </row>
    <row r="2796" spans="1:22" x14ac:dyDescent="0.35">
      <c r="A2796" s="2" t="s">
        <v>226</v>
      </c>
      <c r="B2796" s="5">
        <v>43680</v>
      </c>
      <c r="C2796" s="5" t="s">
        <v>378</v>
      </c>
      <c r="D2796" s="5" t="s">
        <v>379</v>
      </c>
      <c r="E2796" s="6">
        <v>1</v>
      </c>
      <c r="F2796" s="3">
        <v>25</v>
      </c>
      <c r="G2796" s="3">
        <v>11.48</v>
      </c>
      <c r="H2796" s="8">
        <f t="shared" si="559"/>
        <v>11.48</v>
      </c>
      <c r="I2796" s="3">
        <v>13.52</v>
      </c>
      <c r="J2796" s="4">
        <v>0.54</v>
      </c>
      <c r="K2796" s="2" t="str">
        <f t="shared" si="560"/>
        <v>Saturday</v>
      </c>
      <c r="L2796" s="5">
        <f t="shared" si="561"/>
        <v>43683</v>
      </c>
      <c r="M2796" s="2" t="str">
        <f t="shared" si="562"/>
        <v>Tuesday</v>
      </c>
      <c r="N2796" s="2" t="str">
        <f t="shared" si="563"/>
        <v>Tuesday</v>
      </c>
      <c r="O2796" s="12">
        <f t="shared" si="564"/>
        <v>0</v>
      </c>
      <c r="P2796" s="11" t="str">
        <f t="shared" si="565"/>
        <v>Low Cost per Unit</v>
      </c>
      <c r="Q2796" s="12">
        <f t="shared" si="566"/>
        <v>0</v>
      </c>
      <c r="R2796" s="12">
        <f t="shared" si="567"/>
        <v>0</v>
      </c>
      <c r="S2796" s="12">
        <f t="shared" si="568"/>
        <v>0</v>
      </c>
      <c r="T2796" s="12">
        <f t="shared" si="569"/>
        <v>0</v>
      </c>
      <c r="U2796" s="12">
        <f t="shared" si="570"/>
        <v>0</v>
      </c>
      <c r="V2796" s="13" t="str">
        <f t="shared" ca="1" si="571"/>
        <v>Greater Than 8 Weeks Old</v>
      </c>
    </row>
    <row r="2797" spans="1:22" x14ac:dyDescent="0.35">
      <c r="A2797" s="2" t="s">
        <v>226</v>
      </c>
      <c r="B2797" s="5">
        <v>43682</v>
      </c>
      <c r="C2797" s="5" t="s">
        <v>378</v>
      </c>
      <c r="D2797" s="5" t="s">
        <v>379</v>
      </c>
      <c r="E2797" s="6">
        <v>2</v>
      </c>
      <c r="F2797" s="3">
        <v>50</v>
      </c>
      <c r="G2797" s="3">
        <v>22.96</v>
      </c>
      <c r="H2797" s="8">
        <f t="shared" si="559"/>
        <v>11.48</v>
      </c>
      <c r="I2797" s="3">
        <v>27.04</v>
      </c>
      <c r="J2797" s="4">
        <v>0.54</v>
      </c>
      <c r="K2797" s="2" t="str">
        <f t="shared" si="560"/>
        <v>Monday</v>
      </c>
      <c r="L2797" s="5">
        <f t="shared" si="561"/>
        <v>43685</v>
      </c>
      <c r="M2797" s="2" t="str">
        <f t="shared" si="562"/>
        <v>Thursday</v>
      </c>
      <c r="N2797" s="2" t="str">
        <f t="shared" si="563"/>
        <v>Thursday</v>
      </c>
      <c r="O2797" s="12">
        <f t="shared" si="564"/>
        <v>0</v>
      </c>
      <c r="P2797" s="11" t="str">
        <f t="shared" si="565"/>
        <v>Low Cost per Unit</v>
      </c>
      <c r="Q2797" s="12">
        <f t="shared" si="566"/>
        <v>0</v>
      </c>
      <c r="R2797" s="12">
        <f t="shared" si="567"/>
        <v>1.5</v>
      </c>
      <c r="S2797" s="12">
        <f t="shared" si="568"/>
        <v>0</v>
      </c>
      <c r="T2797" s="12">
        <f t="shared" si="569"/>
        <v>0</v>
      </c>
      <c r="U2797" s="12">
        <f t="shared" si="570"/>
        <v>0</v>
      </c>
      <c r="V2797" s="13" t="str">
        <f t="shared" ca="1" si="571"/>
        <v>Greater Than 8 Weeks Old</v>
      </c>
    </row>
    <row r="2798" spans="1:22" x14ac:dyDescent="0.35">
      <c r="A2798" s="2" t="s">
        <v>226</v>
      </c>
      <c r="B2798" s="5">
        <v>43685</v>
      </c>
      <c r="C2798" s="5" t="s">
        <v>378</v>
      </c>
      <c r="D2798" s="5" t="s">
        <v>379</v>
      </c>
      <c r="E2798" s="6">
        <v>3</v>
      </c>
      <c r="F2798" s="3">
        <v>75</v>
      </c>
      <c r="G2798" s="3">
        <v>34.44</v>
      </c>
      <c r="H2798" s="8">
        <f t="shared" si="559"/>
        <v>11.479999999999999</v>
      </c>
      <c r="I2798" s="3">
        <v>40.56</v>
      </c>
      <c r="J2798" s="4">
        <v>0.54</v>
      </c>
      <c r="K2798" s="2" t="str">
        <f t="shared" si="560"/>
        <v>Thursday</v>
      </c>
      <c r="L2798" s="5">
        <f t="shared" si="561"/>
        <v>43688</v>
      </c>
      <c r="M2798" s="2" t="str">
        <f t="shared" si="562"/>
        <v>Sunday</v>
      </c>
      <c r="N2798" s="2" t="str">
        <f t="shared" si="563"/>
        <v>Monday</v>
      </c>
      <c r="O2798" s="12">
        <f t="shared" si="564"/>
        <v>0</v>
      </c>
      <c r="P2798" s="11" t="str">
        <f t="shared" si="565"/>
        <v>Low Cost per Unit</v>
      </c>
      <c r="Q2798" s="12">
        <f t="shared" si="566"/>
        <v>0</v>
      </c>
      <c r="R2798" s="12">
        <f t="shared" si="567"/>
        <v>2.25</v>
      </c>
      <c r="S2798" s="12">
        <f t="shared" si="568"/>
        <v>0</v>
      </c>
      <c r="T2798" s="12">
        <f t="shared" si="569"/>
        <v>0</v>
      </c>
      <c r="U2798" s="12">
        <f t="shared" si="570"/>
        <v>0</v>
      </c>
      <c r="V2798" s="13" t="str">
        <f t="shared" ca="1" si="571"/>
        <v>Greater Than 8 Weeks Old</v>
      </c>
    </row>
    <row r="2799" spans="1:22" x14ac:dyDescent="0.35">
      <c r="A2799" s="2" t="s">
        <v>226</v>
      </c>
      <c r="B2799" s="5">
        <v>43686</v>
      </c>
      <c r="C2799" s="5" t="s">
        <v>378</v>
      </c>
      <c r="D2799" s="5" t="s">
        <v>379</v>
      </c>
      <c r="E2799" s="6">
        <v>1</v>
      </c>
      <c r="F2799" s="3">
        <v>25</v>
      </c>
      <c r="G2799" s="3">
        <v>11.48</v>
      </c>
      <c r="H2799" s="8">
        <f t="shared" si="559"/>
        <v>11.48</v>
      </c>
      <c r="I2799" s="3">
        <v>13.52</v>
      </c>
      <c r="J2799" s="4">
        <v>0.54</v>
      </c>
      <c r="K2799" s="2" t="str">
        <f t="shared" si="560"/>
        <v>Friday</v>
      </c>
      <c r="L2799" s="5">
        <f t="shared" si="561"/>
        <v>43689</v>
      </c>
      <c r="M2799" s="2" t="str">
        <f t="shared" si="562"/>
        <v>Monday</v>
      </c>
      <c r="N2799" s="2" t="str">
        <f t="shared" si="563"/>
        <v>Monday</v>
      </c>
      <c r="O2799" s="12">
        <f t="shared" si="564"/>
        <v>0</v>
      </c>
      <c r="P2799" s="11" t="str">
        <f t="shared" si="565"/>
        <v>Low Cost per Unit</v>
      </c>
      <c r="Q2799" s="12">
        <f t="shared" si="566"/>
        <v>0</v>
      </c>
      <c r="R2799" s="12">
        <f t="shared" si="567"/>
        <v>0</v>
      </c>
      <c r="S2799" s="12">
        <f t="shared" si="568"/>
        <v>0</v>
      </c>
      <c r="T2799" s="12">
        <f t="shared" si="569"/>
        <v>0</v>
      </c>
      <c r="U2799" s="12">
        <f t="shared" si="570"/>
        <v>0</v>
      </c>
      <c r="V2799" s="13" t="str">
        <f t="shared" ca="1" si="571"/>
        <v>Greater Than 8 Weeks Old</v>
      </c>
    </row>
    <row r="2800" spans="1:22" x14ac:dyDescent="0.35">
      <c r="A2800" s="2" t="s">
        <v>226</v>
      </c>
      <c r="B2800" s="5">
        <v>43687</v>
      </c>
      <c r="C2800" s="5" t="s">
        <v>378</v>
      </c>
      <c r="D2800" s="5" t="s">
        <v>379</v>
      </c>
      <c r="E2800" s="6">
        <v>1</v>
      </c>
      <c r="F2800" s="3">
        <v>25</v>
      </c>
      <c r="G2800" s="3">
        <v>11.48</v>
      </c>
      <c r="H2800" s="8">
        <f t="shared" si="559"/>
        <v>11.48</v>
      </c>
      <c r="I2800" s="3">
        <v>13.52</v>
      </c>
      <c r="J2800" s="4">
        <v>0.54</v>
      </c>
      <c r="K2800" s="2" t="str">
        <f t="shared" si="560"/>
        <v>Saturday</v>
      </c>
      <c r="L2800" s="5">
        <f t="shared" si="561"/>
        <v>43690</v>
      </c>
      <c r="M2800" s="2" t="str">
        <f t="shared" si="562"/>
        <v>Tuesday</v>
      </c>
      <c r="N2800" s="2" t="str">
        <f t="shared" si="563"/>
        <v>Tuesday</v>
      </c>
      <c r="O2800" s="12">
        <f t="shared" si="564"/>
        <v>0</v>
      </c>
      <c r="P2800" s="11" t="str">
        <f t="shared" si="565"/>
        <v>Low Cost per Unit</v>
      </c>
      <c r="Q2800" s="12">
        <f t="shared" si="566"/>
        <v>0</v>
      </c>
      <c r="R2800" s="12">
        <f t="shared" si="567"/>
        <v>0</v>
      </c>
      <c r="S2800" s="12">
        <f t="shared" si="568"/>
        <v>0</v>
      </c>
      <c r="T2800" s="12">
        <f t="shared" si="569"/>
        <v>0</v>
      </c>
      <c r="U2800" s="12">
        <f t="shared" si="570"/>
        <v>0</v>
      </c>
      <c r="V2800" s="13" t="str">
        <f t="shared" ca="1" si="571"/>
        <v>Greater Than 8 Weeks Old</v>
      </c>
    </row>
    <row r="2801" spans="1:22" x14ac:dyDescent="0.35">
      <c r="A2801" s="2" t="s">
        <v>226</v>
      </c>
      <c r="B2801" s="5">
        <v>43688</v>
      </c>
      <c r="C2801" s="5" t="s">
        <v>378</v>
      </c>
      <c r="D2801" s="5" t="s">
        <v>379</v>
      </c>
      <c r="E2801" s="6">
        <v>2</v>
      </c>
      <c r="F2801" s="3">
        <v>50</v>
      </c>
      <c r="G2801" s="3">
        <v>22.96</v>
      </c>
      <c r="H2801" s="8">
        <f t="shared" si="559"/>
        <v>11.48</v>
      </c>
      <c r="I2801" s="3">
        <v>27.04</v>
      </c>
      <c r="J2801" s="4">
        <v>0.54</v>
      </c>
      <c r="K2801" s="2" t="str">
        <f t="shared" si="560"/>
        <v>Sunday</v>
      </c>
      <c r="L2801" s="5">
        <f t="shared" si="561"/>
        <v>43691</v>
      </c>
      <c r="M2801" s="2" t="str">
        <f t="shared" si="562"/>
        <v>Wednesday</v>
      </c>
      <c r="N2801" s="2" t="str">
        <f t="shared" si="563"/>
        <v>Wednesday</v>
      </c>
      <c r="O2801" s="12">
        <f t="shared" si="564"/>
        <v>0</v>
      </c>
      <c r="P2801" s="11" t="str">
        <f t="shared" si="565"/>
        <v>Low Cost per Unit</v>
      </c>
      <c r="Q2801" s="12">
        <f t="shared" si="566"/>
        <v>0</v>
      </c>
      <c r="R2801" s="12">
        <f t="shared" si="567"/>
        <v>1.5</v>
      </c>
      <c r="S2801" s="12">
        <f t="shared" si="568"/>
        <v>0</v>
      </c>
      <c r="T2801" s="12">
        <f t="shared" si="569"/>
        <v>0</v>
      </c>
      <c r="U2801" s="12">
        <f t="shared" si="570"/>
        <v>0</v>
      </c>
      <c r="V2801" s="13" t="str">
        <f t="shared" ca="1" si="571"/>
        <v>Greater Than 8 Weeks Old</v>
      </c>
    </row>
    <row r="2802" spans="1:22" x14ac:dyDescent="0.35">
      <c r="A2802" s="2" t="s">
        <v>226</v>
      </c>
      <c r="B2802" s="5">
        <v>43690</v>
      </c>
      <c r="C2802" s="5" t="s">
        <v>378</v>
      </c>
      <c r="D2802" s="5" t="s">
        <v>379</v>
      </c>
      <c r="E2802" s="6">
        <v>2</v>
      </c>
      <c r="F2802" s="3">
        <v>50</v>
      </c>
      <c r="G2802" s="3">
        <v>22.96</v>
      </c>
      <c r="H2802" s="8">
        <f t="shared" si="559"/>
        <v>11.48</v>
      </c>
      <c r="I2802" s="3">
        <v>27.04</v>
      </c>
      <c r="J2802" s="4">
        <v>0.54</v>
      </c>
      <c r="K2802" s="2" t="str">
        <f t="shared" si="560"/>
        <v>Tuesday</v>
      </c>
      <c r="L2802" s="5">
        <f t="shared" si="561"/>
        <v>43693</v>
      </c>
      <c r="M2802" s="2" t="str">
        <f t="shared" si="562"/>
        <v>Friday</v>
      </c>
      <c r="N2802" s="2" t="str">
        <f t="shared" si="563"/>
        <v>Friday</v>
      </c>
      <c r="O2802" s="12">
        <f t="shared" si="564"/>
        <v>2.5</v>
      </c>
      <c r="P2802" s="11" t="str">
        <f t="shared" si="565"/>
        <v>Low Cost per Unit</v>
      </c>
      <c r="Q2802" s="12">
        <f t="shared" si="566"/>
        <v>0</v>
      </c>
      <c r="R2802" s="12">
        <f t="shared" si="567"/>
        <v>1.5</v>
      </c>
      <c r="S2802" s="12">
        <f t="shared" si="568"/>
        <v>0</v>
      </c>
      <c r="T2802" s="12">
        <f t="shared" si="569"/>
        <v>0</v>
      </c>
      <c r="U2802" s="12">
        <f t="shared" si="570"/>
        <v>0</v>
      </c>
      <c r="V2802" s="13" t="str">
        <f t="shared" ca="1" si="571"/>
        <v>Greater Than 8 Weeks Old</v>
      </c>
    </row>
    <row r="2803" spans="1:22" x14ac:dyDescent="0.35">
      <c r="A2803" s="2" t="s">
        <v>226</v>
      </c>
      <c r="B2803" s="5">
        <v>43691</v>
      </c>
      <c r="C2803" s="5" t="s">
        <v>378</v>
      </c>
      <c r="D2803" s="5" t="s">
        <v>379</v>
      </c>
      <c r="E2803" s="6">
        <v>1</v>
      </c>
      <c r="F2803" s="3">
        <v>25</v>
      </c>
      <c r="G2803" s="3">
        <v>11.48</v>
      </c>
      <c r="H2803" s="8">
        <f t="shared" si="559"/>
        <v>11.48</v>
      </c>
      <c r="I2803" s="3">
        <v>13.52</v>
      </c>
      <c r="J2803" s="4">
        <v>0.54</v>
      </c>
      <c r="K2803" s="2" t="str">
        <f t="shared" si="560"/>
        <v>Wednesday</v>
      </c>
      <c r="L2803" s="5">
        <f t="shared" si="561"/>
        <v>43694</v>
      </c>
      <c r="M2803" s="2" t="str">
        <f t="shared" si="562"/>
        <v>Saturday</v>
      </c>
      <c r="N2803" s="2" t="str">
        <f t="shared" si="563"/>
        <v>Saturday</v>
      </c>
      <c r="O2803" s="12">
        <f t="shared" si="564"/>
        <v>0</v>
      </c>
      <c r="P2803" s="11" t="str">
        <f t="shared" si="565"/>
        <v>Low Cost per Unit</v>
      </c>
      <c r="Q2803" s="12">
        <f t="shared" si="566"/>
        <v>0</v>
      </c>
      <c r="R2803" s="12">
        <f t="shared" si="567"/>
        <v>0</v>
      </c>
      <c r="S2803" s="12">
        <f t="shared" si="568"/>
        <v>0</v>
      </c>
      <c r="T2803" s="12">
        <f t="shared" si="569"/>
        <v>0</v>
      </c>
      <c r="U2803" s="12">
        <f t="shared" si="570"/>
        <v>0</v>
      </c>
      <c r="V2803" s="13" t="str">
        <f t="shared" ca="1" si="571"/>
        <v>Greater Than 8 Weeks Old</v>
      </c>
    </row>
    <row r="2804" spans="1:22" x14ac:dyDescent="0.35">
      <c r="A2804" s="2" t="s">
        <v>226</v>
      </c>
      <c r="B2804" s="5">
        <v>43692</v>
      </c>
      <c r="C2804" s="5" t="s">
        <v>378</v>
      </c>
      <c r="D2804" s="5" t="s">
        <v>379</v>
      </c>
      <c r="E2804" s="6">
        <v>1</v>
      </c>
      <c r="F2804" s="3">
        <v>25</v>
      </c>
      <c r="G2804" s="3">
        <v>11.48</v>
      </c>
      <c r="H2804" s="8">
        <f t="shared" si="559"/>
        <v>11.48</v>
      </c>
      <c r="I2804" s="3">
        <v>13.52</v>
      </c>
      <c r="J2804" s="4">
        <v>0.54</v>
      </c>
      <c r="K2804" s="2" t="str">
        <f t="shared" si="560"/>
        <v>Thursday</v>
      </c>
      <c r="L2804" s="5">
        <f t="shared" si="561"/>
        <v>43695</v>
      </c>
      <c r="M2804" s="2" t="str">
        <f t="shared" si="562"/>
        <v>Sunday</v>
      </c>
      <c r="N2804" s="2" t="str">
        <f t="shared" si="563"/>
        <v>Monday</v>
      </c>
      <c r="O2804" s="12">
        <f t="shared" si="564"/>
        <v>0</v>
      </c>
      <c r="P2804" s="11" t="str">
        <f t="shared" si="565"/>
        <v>Low Cost per Unit</v>
      </c>
      <c r="Q2804" s="12">
        <f t="shared" si="566"/>
        <v>0</v>
      </c>
      <c r="R2804" s="12">
        <f t="shared" si="567"/>
        <v>0</v>
      </c>
      <c r="S2804" s="12">
        <f t="shared" si="568"/>
        <v>0</v>
      </c>
      <c r="T2804" s="12">
        <f t="shared" si="569"/>
        <v>0</v>
      </c>
      <c r="U2804" s="12">
        <f t="shared" si="570"/>
        <v>0</v>
      </c>
      <c r="V2804" s="13" t="str">
        <f t="shared" ca="1" si="571"/>
        <v>Greater Than 8 Weeks Old</v>
      </c>
    </row>
    <row r="2805" spans="1:22" x14ac:dyDescent="0.35">
      <c r="A2805" s="2" t="s">
        <v>226</v>
      </c>
      <c r="B2805" s="5">
        <v>43693</v>
      </c>
      <c r="C2805" s="5" t="s">
        <v>378</v>
      </c>
      <c r="D2805" s="5" t="s">
        <v>379</v>
      </c>
      <c r="E2805" s="6">
        <v>1</v>
      </c>
      <c r="F2805" s="3">
        <v>25</v>
      </c>
      <c r="G2805" s="3">
        <v>11.48</v>
      </c>
      <c r="H2805" s="8">
        <f t="shared" si="559"/>
        <v>11.48</v>
      </c>
      <c r="I2805" s="3">
        <v>13.52</v>
      </c>
      <c r="J2805" s="4">
        <v>0.54</v>
      </c>
      <c r="K2805" s="2" t="str">
        <f t="shared" si="560"/>
        <v>Friday</v>
      </c>
      <c r="L2805" s="5">
        <f t="shared" si="561"/>
        <v>43696</v>
      </c>
      <c r="M2805" s="2" t="str">
        <f t="shared" si="562"/>
        <v>Monday</v>
      </c>
      <c r="N2805" s="2" t="str">
        <f t="shared" si="563"/>
        <v>Monday</v>
      </c>
      <c r="O2805" s="12">
        <f t="shared" si="564"/>
        <v>0</v>
      </c>
      <c r="P2805" s="11" t="str">
        <f t="shared" si="565"/>
        <v>Low Cost per Unit</v>
      </c>
      <c r="Q2805" s="12">
        <f t="shared" si="566"/>
        <v>0</v>
      </c>
      <c r="R2805" s="12">
        <f t="shared" si="567"/>
        <v>0</v>
      </c>
      <c r="S2805" s="12">
        <f t="shared" si="568"/>
        <v>0</v>
      </c>
      <c r="T2805" s="12">
        <f t="shared" si="569"/>
        <v>0</v>
      </c>
      <c r="U2805" s="12">
        <f t="shared" si="570"/>
        <v>0</v>
      </c>
      <c r="V2805" s="13" t="str">
        <f t="shared" ca="1" si="571"/>
        <v>Greater Than 8 Weeks Old</v>
      </c>
    </row>
    <row r="2806" spans="1:22" x14ac:dyDescent="0.35">
      <c r="A2806" s="2" t="s">
        <v>226</v>
      </c>
      <c r="B2806" s="5">
        <v>43694</v>
      </c>
      <c r="C2806" s="5" t="s">
        <v>378</v>
      </c>
      <c r="D2806" s="5" t="s">
        <v>379</v>
      </c>
      <c r="E2806" s="6">
        <v>2</v>
      </c>
      <c r="F2806" s="3">
        <v>50</v>
      </c>
      <c r="G2806" s="3">
        <v>22.96</v>
      </c>
      <c r="H2806" s="8">
        <f t="shared" si="559"/>
        <v>11.48</v>
      </c>
      <c r="I2806" s="3">
        <v>27.04</v>
      </c>
      <c r="J2806" s="4">
        <v>0.54</v>
      </c>
      <c r="K2806" s="2" t="str">
        <f t="shared" si="560"/>
        <v>Saturday</v>
      </c>
      <c r="L2806" s="5">
        <f t="shared" si="561"/>
        <v>43697</v>
      </c>
      <c r="M2806" s="2" t="str">
        <f t="shared" si="562"/>
        <v>Tuesday</v>
      </c>
      <c r="N2806" s="2" t="str">
        <f t="shared" si="563"/>
        <v>Tuesday</v>
      </c>
      <c r="O2806" s="12">
        <f t="shared" si="564"/>
        <v>0</v>
      </c>
      <c r="P2806" s="11" t="str">
        <f t="shared" si="565"/>
        <v>Low Cost per Unit</v>
      </c>
      <c r="Q2806" s="12">
        <f t="shared" si="566"/>
        <v>0</v>
      </c>
      <c r="R2806" s="12">
        <f t="shared" si="567"/>
        <v>1.5</v>
      </c>
      <c r="S2806" s="12">
        <f t="shared" si="568"/>
        <v>0</v>
      </c>
      <c r="T2806" s="12">
        <f t="shared" si="569"/>
        <v>0</v>
      </c>
      <c r="U2806" s="12">
        <f t="shared" si="570"/>
        <v>0</v>
      </c>
      <c r="V2806" s="13" t="str">
        <f t="shared" ca="1" si="571"/>
        <v>Greater Than 8 Weeks Old</v>
      </c>
    </row>
    <row r="2807" spans="1:22" x14ac:dyDescent="0.35">
      <c r="A2807" s="2" t="s">
        <v>226</v>
      </c>
      <c r="B2807" s="5">
        <v>43695</v>
      </c>
      <c r="C2807" s="5" t="s">
        <v>378</v>
      </c>
      <c r="D2807" s="5" t="s">
        <v>379</v>
      </c>
      <c r="E2807" s="6">
        <v>3</v>
      </c>
      <c r="F2807" s="3">
        <v>75</v>
      </c>
      <c r="G2807" s="3">
        <v>34.44</v>
      </c>
      <c r="H2807" s="8">
        <f t="shared" si="559"/>
        <v>11.479999999999999</v>
      </c>
      <c r="I2807" s="3">
        <v>40.56</v>
      </c>
      <c r="J2807" s="4">
        <v>0.54</v>
      </c>
      <c r="K2807" s="2" t="str">
        <f t="shared" si="560"/>
        <v>Sunday</v>
      </c>
      <c r="L2807" s="5">
        <f t="shared" si="561"/>
        <v>43698</v>
      </c>
      <c r="M2807" s="2" t="str">
        <f t="shared" si="562"/>
        <v>Wednesday</v>
      </c>
      <c r="N2807" s="2" t="str">
        <f t="shared" si="563"/>
        <v>Wednesday</v>
      </c>
      <c r="O2807" s="12">
        <f t="shared" si="564"/>
        <v>0</v>
      </c>
      <c r="P2807" s="11" t="str">
        <f t="shared" si="565"/>
        <v>Low Cost per Unit</v>
      </c>
      <c r="Q2807" s="12">
        <f t="shared" si="566"/>
        <v>0</v>
      </c>
      <c r="R2807" s="12">
        <f t="shared" si="567"/>
        <v>2.25</v>
      </c>
      <c r="S2807" s="12">
        <f t="shared" si="568"/>
        <v>0</v>
      </c>
      <c r="T2807" s="12">
        <f t="shared" si="569"/>
        <v>0</v>
      </c>
      <c r="U2807" s="12">
        <f t="shared" si="570"/>
        <v>0</v>
      </c>
      <c r="V2807" s="13" t="str">
        <f t="shared" ca="1" si="571"/>
        <v>Greater Than 8 Weeks Old</v>
      </c>
    </row>
    <row r="2808" spans="1:22" x14ac:dyDescent="0.35">
      <c r="A2808" s="2" t="s">
        <v>226</v>
      </c>
      <c r="B2808" s="5">
        <v>43697</v>
      </c>
      <c r="C2808" s="5" t="s">
        <v>378</v>
      </c>
      <c r="D2808" s="5" t="s">
        <v>379</v>
      </c>
      <c r="E2808" s="6">
        <v>2</v>
      </c>
      <c r="F2808" s="3">
        <v>50</v>
      </c>
      <c r="G2808" s="3">
        <v>22.96</v>
      </c>
      <c r="H2808" s="8">
        <f t="shared" si="559"/>
        <v>11.48</v>
      </c>
      <c r="I2808" s="3">
        <v>27.04</v>
      </c>
      <c r="J2808" s="4">
        <v>0.54</v>
      </c>
      <c r="K2808" s="2" t="str">
        <f t="shared" si="560"/>
        <v>Tuesday</v>
      </c>
      <c r="L2808" s="5">
        <f t="shared" si="561"/>
        <v>43700</v>
      </c>
      <c r="M2808" s="2" t="str">
        <f t="shared" si="562"/>
        <v>Friday</v>
      </c>
      <c r="N2808" s="2" t="str">
        <f t="shared" si="563"/>
        <v>Friday</v>
      </c>
      <c r="O2808" s="12">
        <f t="shared" si="564"/>
        <v>2.5</v>
      </c>
      <c r="P2808" s="11" t="str">
        <f t="shared" si="565"/>
        <v>Low Cost per Unit</v>
      </c>
      <c r="Q2808" s="12">
        <f t="shared" si="566"/>
        <v>0</v>
      </c>
      <c r="R2808" s="12">
        <f t="shared" si="567"/>
        <v>1.5</v>
      </c>
      <c r="S2808" s="12">
        <f t="shared" si="568"/>
        <v>0</v>
      </c>
      <c r="T2808" s="12">
        <f t="shared" si="569"/>
        <v>0</v>
      </c>
      <c r="U2808" s="12">
        <f t="shared" si="570"/>
        <v>0</v>
      </c>
      <c r="V2808" s="13" t="str">
        <f t="shared" ca="1" si="571"/>
        <v>Greater Than 8 Weeks Old</v>
      </c>
    </row>
    <row r="2809" spans="1:22" x14ac:dyDescent="0.35">
      <c r="A2809" s="2" t="s">
        <v>226</v>
      </c>
      <c r="B2809" s="5">
        <v>43699</v>
      </c>
      <c r="C2809" s="5" t="s">
        <v>378</v>
      </c>
      <c r="D2809" s="5" t="s">
        <v>379</v>
      </c>
      <c r="E2809" s="6">
        <v>7</v>
      </c>
      <c r="F2809" s="3">
        <v>139.93</v>
      </c>
      <c r="G2809" s="3">
        <v>80.36</v>
      </c>
      <c r="H2809" s="8">
        <f t="shared" si="559"/>
        <v>11.48</v>
      </c>
      <c r="I2809" s="3">
        <v>59.57</v>
      </c>
      <c r="J2809" s="4">
        <v>0.43</v>
      </c>
      <c r="K2809" s="2" t="str">
        <f t="shared" si="560"/>
        <v>Thursday</v>
      </c>
      <c r="L2809" s="5">
        <f t="shared" si="561"/>
        <v>43702</v>
      </c>
      <c r="M2809" s="2" t="str">
        <f t="shared" si="562"/>
        <v>Sunday</v>
      </c>
      <c r="N2809" s="2" t="str">
        <f t="shared" si="563"/>
        <v>Monday</v>
      </c>
      <c r="O2809" s="12">
        <f t="shared" si="564"/>
        <v>0</v>
      </c>
      <c r="P2809" s="11" t="str">
        <f t="shared" si="565"/>
        <v>Low Cost per Unit</v>
      </c>
      <c r="Q2809" s="12">
        <f t="shared" si="566"/>
        <v>0</v>
      </c>
      <c r="R2809" s="12">
        <f t="shared" si="567"/>
        <v>4.1978999999999997</v>
      </c>
      <c r="S2809" s="12">
        <f t="shared" si="568"/>
        <v>0</v>
      </c>
      <c r="T2809" s="12">
        <f t="shared" si="569"/>
        <v>0</v>
      </c>
      <c r="U2809" s="12">
        <f t="shared" si="570"/>
        <v>0</v>
      </c>
      <c r="V2809" s="13" t="str">
        <f t="shared" ca="1" si="571"/>
        <v>Greater Than 8 Weeks Old</v>
      </c>
    </row>
    <row r="2810" spans="1:22" x14ac:dyDescent="0.35">
      <c r="A2810" s="2" t="s">
        <v>226</v>
      </c>
      <c r="B2810" s="5">
        <v>43700</v>
      </c>
      <c r="C2810" s="5" t="s">
        <v>378</v>
      </c>
      <c r="D2810" s="5" t="s">
        <v>379</v>
      </c>
      <c r="E2810" s="6">
        <v>21</v>
      </c>
      <c r="F2810" s="3">
        <v>424.8</v>
      </c>
      <c r="G2810" s="3">
        <v>241.08</v>
      </c>
      <c r="H2810" s="8">
        <f t="shared" si="559"/>
        <v>11.48</v>
      </c>
      <c r="I2810" s="3">
        <v>183.72</v>
      </c>
      <c r="J2810" s="4">
        <v>0.43</v>
      </c>
      <c r="K2810" s="2" t="str">
        <f t="shared" si="560"/>
        <v>Friday</v>
      </c>
      <c r="L2810" s="5">
        <f t="shared" si="561"/>
        <v>43703</v>
      </c>
      <c r="M2810" s="2" t="str">
        <f t="shared" si="562"/>
        <v>Monday</v>
      </c>
      <c r="N2810" s="2" t="str">
        <f t="shared" si="563"/>
        <v>Monday</v>
      </c>
      <c r="O2810" s="12">
        <f t="shared" si="564"/>
        <v>0</v>
      </c>
      <c r="P2810" s="11" t="str">
        <f t="shared" si="565"/>
        <v>Low Cost per Unit</v>
      </c>
      <c r="Q2810" s="12">
        <f t="shared" si="566"/>
        <v>0</v>
      </c>
      <c r="R2810" s="12">
        <f t="shared" si="567"/>
        <v>12.744</v>
      </c>
      <c r="S2810" s="12">
        <f t="shared" si="568"/>
        <v>0</v>
      </c>
      <c r="T2810" s="12">
        <f t="shared" si="569"/>
        <v>0</v>
      </c>
      <c r="U2810" s="12">
        <f t="shared" si="570"/>
        <v>0</v>
      </c>
      <c r="V2810" s="13" t="str">
        <f t="shared" ca="1" si="571"/>
        <v>Greater Than 8 Weeks Old</v>
      </c>
    </row>
    <row r="2811" spans="1:22" x14ac:dyDescent="0.35">
      <c r="A2811" s="2" t="s">
        <v>226</v>
      </c>
      <c r="B2811" s="5">
        <v>43701</v>
      </c>
      <c r="C2811" s="5" t="s">
        <v>378</v>
      </c>
      <c r="D2811" s="5" t="s">
        <v>379</v>
      </c>
      <c r="E2811" s="6">
        <v>11</v>
      </c>
      <c r="F2811" s="3">
        <v>219.89</v>
      </c>
      <c r="G2811" s="3">
        <v>126.28</v>
      </c>
      <c r="H2811" s="8">
        <f t="shared" si="559"/>
        <v>11.48</v>
      </c>
      <c r="I2811" s="3">
        <v>93.61</v>
      </c>
      <c r="J2811" s="4">
        <v>0.43</v>
      </c>
      <c r="K2811" s="2" t="str">
        <f t="shared" si="560"/>
        <v>Saturday</v>
      </c>
      <c r="L2811" s="5">
        <f t="shared" si="561"/>
        <v>43704</v>
      </c>
      <c r="M2811" s="2" t="str">
        <f t="shared" si="562"/>
        <v>Tuesday</v>
      </c>
      <c r="N2811" s="2" t="str">
        <f t="shared" si="563"/>
        <v>Tuesday</v>
      </c>
      <c r="O2811" s="12">
        <f t="shared" si="564"/>
        <v>0</v>
      </c>
      <c r="P2811" s="11" t="str">
        <f t="shared" si="565"/>
        <v>Low Cost per Unit</v>
      </c>
      <c r="Q2811" s="12">
        <f t="shared" si="566"/>
        <v>0</v>
      </c>
      <c r="R2811" s="12">
        <f t="shared" si="567"/>
        <v>6.5966999999999993</v>
      </c>
      <c r="S2811" s="12">
        <f t="shared" si="568"/>
        <v>0</v>
      </c>
      <c r="T2811" s="12">
        <f t="shared" si="569"/>
        <v>0</v>
      </c>
      <c r="U2811" s="12">
        <f t="shared" si="570"/>
        <v>0</v>
      </c>
      <c r="V2811" s="13" t="str">
        <f t="shared" ca="1" si="571"/>
        <v>Greater Than 8 Weeks Old</v>
      </c>
    </row>
    <row r="2812" spans="1:22" x14ac:dyDescent="0.35">
      <c r="A2812" s="2" t="s">
        <v>226</v>
      </c>
      <c r="B2812" s="5">
        <v>43702</v>
      </c>
      <c r="C2812" s="5" t="s">
        <v>378</v>
      </c>
      <c r="D2812" s="5" t="s">
        <v>379</v>
      </c>
      <c r="E2812" s="6">
        <v>12</v>
      </c>
      <c r="F2812" s="3">
        <v>239.88</v>
      </c>
      <c r="G2812" s="3">
        <v>137.76</v>
      </c>
      <c r="H2812" s="8">
        <f t="shared" si="559"/>
        <v>11.479999999999999</v>
      </c>
      <c r="I2812" s="3">
        <v>102.12</v>
      </c>
      <c r="J2812" s="4">
        <v>0.43</v>
      </c>
      <c r="K2812" s="2" t="str">
        <f t="shared" si="560"/>
        <v>Sunday</v>
      </c>
      <c r="L2812" s="5">
        <f t="shared" si="561"/>
        <v>43705</v>
      </c>
      <c r="M2812" s="2" t="str">
        <f t="shared" si="562"/>
        <v>Wednesday</v>
      </c>
      <c r="N2812" s="2" t="str">
        <f t="shared" si="563"/>
        <v>Wednesday</v>
      </c>
      <c r="O2812" s="12">
        <f t="shared" si="564"/>
        <v>0</v>
      </c>
      <c r="P2812" s="11" t="str">
        <f t="shared" si="565"/>
        <v>Low Cost per Unit</v>
      </c>
      <c r="Q2812" s="12">
        <f t="shared" si="566"/>
        <v>0</v>
      </c>
      <c r="R2812" s="12">
        <f t="shared" si="567"/>
        <v>7.1963999999999997</v>
      </c>
      <c r="S2812" s="12">
        <f t="shared" si="568"/>
        <v>0</v>
      </c>
      <c r="T2812" s="12">
        <f t="shared" si="569"/>
        <v>0</v>
      </c>
      <c r="U2812" s="12">
        <f t="shared" si="570"/>
        <v>0</v>
      </c>
      <c r="V2812" s="13" t="str">
        <f t="shared" ca="1" si="571"/>
        <v>Greater Than 8 Weeks Old</v>
      </c>
    </row>
    <row r="2813" spans="1:22" x14ac:dyDescent="0.35">
      <c r="A2813" s="2" t="s">
        <v>226</v>
      </c>
      <c r="B2813" s="5">
        <v>43703</v>
      </c>
      <c r="C2813" s="5" t="s">
        <v>378</v>
      </c>
      <c r="D2813" s="5" t="s">
        <v>379</v>
      </c>
      <c r="E2813" s="6">
        <v>14</v>
      </c>
      <c r="F2813" s="3">
        <v>279.86</v>
      </c>
      <c r="G2813" s="3">
        <v>160.72</v>
      </c>
      <c r="H2813" s="8">
        <f t="shared" si="559"/>
        <v>11.48</v>
      </c>
      <c r="I2813" s="3">
        <v>119.14</v>
      </c>
      <c r="J2813" s="4">
        <v>0.43</v>
      </c>
      <c r="K2813" s="2" t="str">
        <f t="shared" si="560"/>
        <v>Monday</v>
      </c>
      <c r="L2813" s="5">
        <f t="shared" si="561"/>
        <v>43706</v>
      </c>
      <c r="M2813" s="2" t="str">
        <f t="shared" si="562"/>
        <v>Thursday</v>
      </c>
      <c r="N2813" s="2" t="str">
        <f t="shared" si="563"/>
        <v>Thursday</v>
      </c>
      <c r="O2813" s="12">
        <f t="shared" si="564"/>
        <v>0</v>
      </c>
      <c r="P2813" s="11" t="str">
        <f t="shared" si="565"/>
        <v>Low Cost per Unit</v>
      </c>
      <c r="Q2813" s="12">
        <f t="shared" si="566"/>
        <v>0</v>
      </c>
      <c r="R2813" s="12">
        <f t="shared" si="567"/>
        <v>8.3957999999999995</v>
      </c>
      <c r="S2813" s="12">
        <f t="shared" si="568"/>
        <v>0</v>
      </c>
      <c r="T2813" s="12">
        <f t="shared" si="569"/>
        <v>0</v>
      </c>
      <c r="U2813" s="12">
        <f t="shared" si="570"/>
        <v>0</v>
      </c>
      <c r="V2813" s="13" t="str">
        <f t="shared" ca="1" si="571"/>
        <v>Greater Than 8 Weeks Old</v>
      </c>
    </row>
    <row r="2814" spans="1:22" x14ac:dyDescent="0.35">
      <c r="A2814" s="2" t="s">
        <v>226</v>
      </c>
      <c r="B2814" s="5">
        <v>43704</v>
      </c>
      <c r="C2814" s="5" t="s">
        <v>378</v>
      </c>
      <c r="D2814" s="5" t="s">
        <v>379</v>
      </c>
      <c r="E2814" s="6">
        <v>4</v>
      </c>
      <c r="F2814" s="3">
        <v>79.959999999999994</v>
      </c>
      <c r="G2814" s="3">
        <v>45.92</v>
      </c>
      <c r="H2814" s="8">
        <f t="shared" si="559"/>
        <v>11.48</v>
      </c>
      <c r="I2814" s="3">
        <v>34.04</v>
      </c>
      <c r="J2814" s="4">
        <v>0.43</v>
      </c>
      <c r="K2814" s="2" t="str">
        <f t="shared" si="560"/>
        <v>Tuesday</v>
      </c>
      <c r="L2814" s="5">
        <f t="shared" si="561"/>
        <v>43707</v>
      </c>
      <c r="M2814" s="2" t="str">
        <f t="shared" si="562"/>
        <v>Friday</v>
      </c>
      <c r="N2814" s="2" t="str">
        <f t="shared" si="563"/>
        <v>Friday</v>
      </c>
      <c r="O2814" s="12">
        <f t="shared" si="564"/>
        <v>3.9979999999999998</v>
      </c>
      <c r="P2814" s="11" t="str">
        <f t="shared" si="565"/>
        <v>Low Cost per Unit</v>
      </c>
      <c r="Q2814" s="12">
        <f t="shared" si="566"/>
        <v>0</v>
      </c>
      <c r="R2814" s="12">
        <f t="shared" si="567"/>
        <v>2.3987999999999996</v>
      </c>
      <c r="S2814" s="12">
        <f t="shared" si="568"/>
        <v>0</v>
      </c>
      <c r="T2814" s="12">
        <f t="shared" si="569"/>
        <v>0</v>
      </c>
      <c r="U2814" s="12">
        <f t="shared" si="570"/>
        <v>0</v>
      </c>
      <c r="V2814" s="13" t="str">
        <f t="shared" ca="1" si="571"/>
        <v>Greater Than 8 Weeks Old</v>
      </c>
    </row>
    <row r="2815" spans="1:22" x14ac:dyDescent="0.35">
      <c r="A2815" s="2" t="s">
        <v>226</v>
      </c>
      <c r="B2815" s="5">
        <v>43707</v>
      </c>
      <c r="C2815" s="5" t="s">
        <v>378</v>
      </c>
      <c r="D2815" s="5" t="s">
        <v>379</v>
      </c>
      <c r="E2815" s="6">
        <v>1</v>
      </c>
      <c r="F2815" s="3">
        <v>19.989999999999998</v>
      </c>
      <c r="G2815" s="3">
        <v>11.48</v>
      </c>
      <c r="H2815" s="8">
        <f t="shared" si="559"/>
        <v>11.48</v>
      </c>
      <c r="I2815" s="3">
        <v>8.51</v>
      </c>
      <c r="J2815" s="4">
        <v>0.43</v>
      </c>
      <c r="K2815" s="2" t="str">
        <f t="shared" si="560"/>
        <v>Friday</v>
      </c>
      <c r="L2815" s="5">
        <f t="shared" si="561"/>
        <v>43710</v>
      </c>
      <c r="M2815" s="2" t="str">
        <f t="shared" si="562"/>
        <v>Monday</v>
      </c>
      <c r="N2815" s="2" t="str">
        <f t="shared" si="563"/>
        <v>Monday</v>
      </c>
      <c r="O2815" s="12">
        <f t="shared" si="564"/>
        <v>0</v>
      </c>
      <c r="P2815" s="11" t="str">
        <f t="shared" si="565"/>
        <v>Low Cost per Unit</v>
      </c>
      <c r="Q2815" s="12">
        <f t="shared" si="566"/>
        <v>0</v>
      </c>
      <c r="R2815" s="12">
        <f t="shared" si="567"/>
        <v>0</v>
      </c>
      <c r="S2815" s="12">
        <f t="shared" si="568"/>
        <v>0</v>
      </c>
      <c r="T2815" s="12">
        <f t="shared" si="569"/>
        <v>0</v>
      </c>
      <c r="U2815" s="12">
        <f t="shared" si="570"/>
        <v>0</v>
      </c>
      <c r="V2815" s="13" t="str">
        <f t="shared" ca="1" si="571"/>
        <v>Greater Than 8 Weeks Old</v>
      </c>
    </row>
    <row r="2816" spans="1:22" x14ac:dyDescent="0.35">
      <c r="A2816" s="2" t="s">
        <v>227</v>
      </c>
      <c r="B2816" s="5">
        <v>43678</v>
      </c>
      <c r="C2816" s="5" t="s">
        <v>378</v>
      </c>
      <c r="D2816" s="5" t="s">
        <v>379</v>
      </c>
      <c r="E2816" s="6">
        <v>1</v>
      </c>
      <c r="F2816" s="3">
        <v>25</v>
      </c>
      <c r="G2816" s="3">
        <v>11.48</v>
      </c>
      <c r="H2816" s="8">
        <f t="shared" si="559"/>
        <v>11.48</v>
      </c>
      <c r="I2816" s="3">
        <v>13.52</v>
      </c>
      <c r="J2816" s="4">
        <v>0.54</v>
      </c>
      <c r="K2816" s="2" t="str">
        <f t="shared" si="560"/>
        <v>Thursday</v>
      </c>
      <c r="L2816" s="5">
        <f t="shared" si="561"/>
        <v>43681</v>
      </c>
      <c r="M2816" s="2" t="str">
        <f t="shared" si="562"/>
        <v>Sunday</v>
      </c>
      <c r="N2816" s="2" t="str">
        <f t="shared" si="563"/>
        <v>Monday</v>
      </c>
      <c r="O2816" s="12">
        <f t="shared" si="564"/>
        <v>0</v>
      </c>
      <c r="P2816" s="11" t="str">
        <f t="shared" si="565"/>
        <v>Low Cost per Unit</v>
      </c>
      <c r="Q2816" s="12">
        <f t="shared" si="566"/>
        <v>0</v>
      </c>
      <c r="R2816" s="12">
        <f t="shared" si="567"/>
        <v>0</v>
      </c>
      <c r="S2816" s="12">
        <f t="shared" si="568"/>
        <v>0</v>
      </c>
      <c r="T2816" s="12">
        <f t="shared" si="569"/>
        <v>0</v>
      </c>
      <c r="U2816" s="12">
        <f t="shared" si="570"/>
        <v>0</v>
      </c>
      <c r="V2816" s="13" t="str">
        <f t="shared" ca="1" si="571"/>
        <v>Greater Than 8 Weeks Old</v>
      </c>
    </row>
    <row r="2817" spans="1:22" x14ac:dyDescent="0.35">
      <c r="A2817" s="2" t="s">
        <v>227</v>
      </c>
      <c r="B2817" s="5">
        <v>43679</v>
      </c>
      <c r="C2817" s="5" t="s">
        <v>378</v>
      </c>
      <c r="D2817" s="5" t="s">
        <v>379</v>
      </c>
      <c r="E2817" s="6">
        <v>1</v>
      </c>
      <c r="F2817" s="3">
        <v>25</v>
      </c>
      <c r="G2817" s="3">
        <v>11.48</v>
      </c>
      <c r="H2817" s="8">
        <f t="shared" si="559"/>
        <v>11.48</v>
      </c>
      <c r="I2817" s="3">
        <v>13.52</v>
      </c>
      <c r="J2817" s="4">
        <v>0.54</v>
      </c>
      <c r="K2817" s="2" t="str">
        <f t="shared" si="560"/>
        <v>Friday</v>
      </c>
      <c r="L2817" s="5">
        <f t="shared" si="561"/>
        <v>43682</v>
      </c>
      <c r="M2817" s="2" t="str">
        <f t="shared" si="562"/>
        <v>Monday</v>
      </c>
      <c r="N2817" s="2" t="str">
        <f t="shared" si="563"/>
        <v>Monday</v>
      </c>
      <c r="O2817" s="12">
        <f t="shared" si="564"/>
        <v>0</v>
      </c>
      <c r="P2817" s="11" t="str">
        <f t="shared" si="565"/>
        <v>Low Cost per Unit</v>
      </c>
      <c r="Q2817" s="12">
        <f t="shared" si="566"/>
        <v>0</v>
      </c>
      <c r="R2817" s="12">
        <f t="shared" si="567"/>
        <v>0</v>
      </c>
      <c r="S2817" s="12">
        <f t="shared" si="568"/>
        <v>0</v>
      </c>
      <c r="T2817" s="12">
        <f t="shared" si="569"/>
        <v>0</v>
      </c>
      <c r="U2817" s="12">
        <f t="shared" si="570"/>
        <v>0</v>
      </c>
      <c r="V2817" s="13" t="str">
        <f t="shared" ca="1" si="571"/>
        <v>Greater Than 8 Weeks Old</v>
      </c>
    </row>
    <row r="2818" spans="1:22" x14ac:dyDescent="0.35">
      <c r="A2818" s="2" t="s">
        <v>227</v>
      </c>
      <c r="B2818" s="5">
        <v>43681</v>
      </c>
      <c r="C2818" s="5" t="s">
        <v>378</v>
      </c>
      <c r="D2818" s="5" t="s">
        <v>379</v>
      </c>
      <c r="E2818" s="6">
        <v>1</v>
      </c>
      <c r="F2818" s="3">
        <v>25</v>
      </c>
      <c r="G2818" s="3">
        <v>11.48</v>
      </c>
      <c r="H2818" s="8">
        <f t="shared" si="559"/>
        <v>11.48</v>
      </c>
      <c r="I2818" s="3">
        <v>13.52</v>
      </c>
      <c r="J2818" s="4">
        <v>0.54</v>
      </c>
      <c r="K2818" s="2" t="str">
        <f t="shared" si="560"/>
        <v>Sunday</v>
      </c>
      <c r="L2818" s="5">
        <f t="shared" si="561"/>
        <v>43684</v>
      </c>
      <c r="M2818" s="2" t="str">
        <f t="shared" si="562"/>
        <v>Wednesday</v>
      </c>
      <c r="N2818" s="2" t="str">
        <f t="shared" si="563"/>
        <v>Wednesday</v>
      </c>
      <c r="O2818" s="12">
        <f t="shared" si="564"/>
        <v>0</v>
      </c>
      <c r="P2818" s="11" t="str">
        <f t="shared" si="565"/>
        <v>Low Cost per Unit</v>
      </c>
      <c r="Q2818" s="12">
        <f t="shared" si="566"/>
        <v>0</v>
      </c>
      <c r="R2818" s="12">
        <f t="shared" si="567"/>
        <v>0</v>
      </c>
      <c r="S2818" s="12">
        <f t="shared" si="568"/>
        <v>0</v>
      </c>
      <c r="T2818" s="12">
        <f t="shared" si="569"/>
        <v>0</v>
      </c>
      <c r="U2818" s="12">
        <f t="shared" si="570"/>
        <v>0</v>
      </c>
      <c r="V2818" s="13" t="str">
        <f t="shared" ca="1" si="571"/>
        <v>Greater Than 8 Weeks Old</v>
      </c>
    </row>
    <row r="2819" spans="1:22" x14ac:dyDescent="0.35">
      <c r="A2819" s="2" t="s">
        <v>227</v>
      </c>
      <c r="B2819" s="5">
        <v>43682</v>
      </c>
      <c r="C2819" s="5" t="s">
        <v>378</v>
      </c>
      <c r="D2819" s="5" t="s">
        <v>379</v>
      </c>
      <c r="E2819" s="6">
        <v>1</v>
      </c>
      <c r="F2819" s="3">
        <v>25</v>
      </c>
      <c r="G2819" s="3">
        <v>11.48</v>
      </c>
      <c r="H2819" s="8">
        <f t="shared" ref="H2819:H2882" si="572">G2819/E2819</f>
        <v>11.48</v>
      </c>
      <c r="I2819" s="3">
        <v>13.52</v>
      </c>
      <c r="J2819" s="4">
        <v>0.54</v>
      </c>
      <c r="K2819" s="2" t="str">
        <f t="shared" ref="K2819:K2882" si="573">TEXT(B2819,"dddd")</f>
        <v>Monday</v>
      </c>
      <c r="L2819" s="5">
        <f t="shared" ref="L2819:L2882" si="574">B2819+3</f>
        <v>43685</v>
      </c>
      <c r="M2819" s="2" t="str">
        <f t="shared" ref="M2819:M2882" si="575">TEXT(L2819,"dddd")</f>
        <v>Thursday</v>
      </c>
      <c r="N2819" s="2" t="str">
        <f t="shared" ref="N2819:N2882" si="576">IF(M2819="Sunday","Monday",M2819)</f>
        <v>Thursday</v>
      </c>
      <c r="O2819" s="12">
        <f t="shared" ref="O2819:O2882" si="577">IF(TEXT(B2819,"dddd")="Tuesday",F2819*0.05,0)</f>
        <v>0</v>
      </c>
      <c r="P2819" s="11" t="str">
        <f t="shared" ref="P2819:P2882" si="578">IF(H2819&gt;AVERAGE(H:H),"High Cost per Unit","Low Cost per Unit")</f>
        <v>Low Cost per Unit</v>
      </c>
      <c r="Q2819" s="12">
        <f t="shared" ref="Q2819:Q2882" si="579">IF(D2819="Masks",F2819*0.1,0)</f>
        <v>0</v>
      </c>
      <c r="R2819" s="12">
        <f t="shared" ref="R2819:R2882" si="580">IF(E2819&gt;1,F2819*0.03,0)</f>
        <v>0</v>
      </c>
      <c r="S2819" s="12">
        <f t="shared" ref="S2819:S2882" si="581">IF(D2819="Accessories",F2819*0.15,0)</f>
        <v>0</v>
      </c>
      <c r="T2819" s="12">
        <f t="shared" ref="T2819:T2882" si="582">IF(AND(K2819="Saturday",C2819="Fitness"),F2819*0.1,0)</f>
        <v>0</v>
      </c>
      <c r="U2819" s="12">
        <f t="shared" ref="U2819:U2882" si="583">IF(AND(K2819="Friday",C2819="Automotive"),F2819*0.2,0)</f>
        <v>0</v>
      </c>
      <c r="V2819" s="13" t="str">
        <f t="shared" ref="V2819:V2882" ca="1" si="584">IF(B2819&lt;TODAY()-56,"Greater Than 8 Weeks Old","Less Than 8 Weeks Old")</f>
        <v>Greater Than 8 Weeks Old</v>
      </c>
    </row>
    <row r="2820" spans="1:22" x14ac:dyDescent="0.35">
      <c r="A2820" s="2" t="s">
        <v>227</v>
      </c>
      <c r="B2820" s="5">
        <v>43683</v>
      </c>
      <c r="C2820" s="5" t="s">
        <v>378</v>
      </c>
      <c r="D2820" s="5" t="s">
        <v>379</v>
      </c>
      <c r="E2820" s="6">
        <v>2</v>
      </c>
      <c r="F2820" s="3">
        <v>50</v>
      </c>
      <c r="G2820" s="3">
        <v>22.96</v>
      </c>
      <c r="H2820" s="8">
        <f t="shared" si="572"/>
        <v>11.48</v>
      </c>
      <c r="I2820" s="3">
        <v>27.04</v>
      </c>
      <c r="J2820" s="4">
        <v>0.54</v>
      </c>
      <c r="K2820" s="2" t="str">
        <f t="shared" si="573"/>
        <v>Tuesday</v>
      </c>
      <c r="L2820" s="5">
        <f t="shared" si="574"/>
        <v>43686</v>
      </c>
      <c r="M2820" s="2" t="str">
        <f t="shared" si="575"/>
        <v>Friday</v>
      </c>
      <c r="N2820" s="2" t="str">
        <f t="shared" si="576"/>
        <v>Friday</v>
      </c>
      <c r="O2820" s="12">
        <f t="shared" si="577"/>
        <v>2.5</v>
      </c>
      <c r="P2820" s="11" t="str">
        <f t="shared" si="578"/>
        <v>Low Cost per Unit</v>
      </c>
      <c r="Q2820" s="12">
        <f t="shared" si="579"/>
        <v>0</v>
      </c>
      <c r="R2820" s="12">
        <f t="shared" si="580"/>
        <v>1.5</v>
      </c>
      <c r="S2820" s="12">
        <f t="shared" si="581"/>
        <v>0</v>
      </c>
      <c r="T2820" s="12">
        <f t="shared" si="582"/>
        <v>0</v>
      </c>
      <c r="U2820" s="12">
        <f t="shared" si="583"/>
        <v>0</v>
      </c>
      <c r="V2820" s="13" t="str">
        <f t="shared" ca="1" si="584"/>
        <v>Greater Than 8 Weeks Old</v>
      </c>
    </row>
    <row r="2821" spans="1:22" x14ac:dyDescent="0.35">
      <c r="A2821" s="2" t="s">
        <v>227</v>
      </c>
      <c r="B2821" s="5">
        <v>43684</v>
      </c>
      <c r="C2821" s="5" t="s">
        <v>378</v>
      </c>
      <c r="D2821" s="5" t="s">
        <v>379</v>
      </c>
      <c r="E2821" s="6">
        <v>2</v>
      </c>
      <c r="F2821" s="3">
        <v>50</v>
      </c>
      <c r="G2821" s="3">
        <v>22.96</v>
      </c>
      <c r="H2821" s="8">
        <f t="shared" si="572"/>
        <v>11.48</v>
      </c>
      <c r="I2821" s="3">
        <v>27.04</v>
      </c>
      <c r="J2821" s="4">
        <v>0.54</v>
      </c>
      <c r="K2821" s="2" t="str">
        <f t="shared" si="573"/>
        <v>Wednesday</v>
      </c>
      <c r="L2821" s="5">
        <f t="shared" si="574"/>
        <v>43687</v>
      </c>
      <c r="M2821" s="2" t="str">
        <f t="shared" si="575"/>
        <v>Saturday</v>
      </c>
      <c r="N2821" s="2" t="str">
        <f t="shared" si="576"/>
        <v>Saturday</v>
      </c>
      <c r="O2821" s="12">
        <f t="shared" si="577"/>
        <v>0</v>
      </c>
      <c r="P2821" s="11" t="str">
        <f t="shared" si="578"/>
        <v>Low Cost per Unit</v>
      </c>
      <c r="Q2821" s="12">
        <f t="shared" si="579"/>
        <v>0</v>
      </c>
      <c r="R2821" s="12">
        <f t="shared" si="580"/>
        <v>1.5</v>
      </c>
      <c r="S2821" s="12">
        <f t="shared" si="581"/>
        <v>0</v>
      </c>
      <c r="T2821" s="12">
        <f t="shared" si="582"/>
        <v>0</v>
      </c>
      <c r="U2821" s="12">
        <f t="shared" si="583"/>
        <v>0</v>
      </c>
      <c r="V2821" s="13" t="str">
        <f t="shared" ca="1" si="584"/>
        <v>Greater Than 8 Weeks Old</v>
      </c>
    </row>
    <row r="2822" spans="1:22" x14ac:dyDescent="0.35">
      <c r="A2822" s="2" t="s">
        <v>227</v>
      </c>
      <c r="B2822" s="5">
        <v>43686</v>
      </c>
      <c r="C2822" s="5" t="s">
        <v>378</v>
      </c>
      <c r="D2822" s="5" t="s">
        <v>379</v>
      </c>
      <c r="E2822" s="6">
        <v>1</v>
      </c>
      <c r="F2822" s="3">
        <v>25</v>
      </c>
      <c r="G2822" s="3">
        <v>11.48</v>
      </c>
      <c r="H2822" s="8">
        <f t="shared" si="572"/>
        <v>11.48</v>
      </c>
      <c r="I2822" s="3">
        <v>13.52</v>
      </c>
      <c r="J2822" s="4">
        <v>0.54</v>
      </c>
      <c r="K2822" s="2" t="str">
        <f t="shared" si="573"/>
        <v>Friday</v>
      </c>
      <c r="L2822" s="5">
        <f t="shared" si="574"/>
        <v>43689</v>
      </c>
      <c r="M2822" s="2" t="str">
        <f t="shared" si="575"/>
        <v>Monday</v>
      </c>
      <c r="N2822" s="2" t="str">
        <f t="shared" si="576"/>
        <v>Monday</v>
      </c>
      <c r="O2822" s="12">
        <f t="shared" si="577"/>
        <v>0</v>
      </c>
      <c r="P2822" s="11" t="str">
        <f t="shared" si="578"/>
        <v>Low Cost per Unit</v>
      </c>
      <c r="Q2822" s="12">
        <f t="shared" si="579"/>
        <v>0</v>
      </c>
      <c r="R2822" s="12">
        <f t="shared" si="580"/>
        <v>0</v>
      </c>
      <c r="S2822" s="12">
        <f t="shared" si="581"/>
        <v>0</v>
      </c>
      <c r="T2822" s="12">
        <f t="shared" si="582"/>
        <v>0</v>
      </c>
      <c r="U2822" s="12">
        <f t="shared" si="583"/>
        <v>0</v>
      </c>
      <c r="V2822" s="13" t="str">
        <f t="shared" ca="1" si="584"/>
        <v>Greater Than 8 Weeks Old</v>
      </c>
    </row>
    <row r="2823" spans="1:22" x14ac:dyDescent="0.35">
      <c r="A2823" s="2" t="s">
        <v>227</v>
      </c>
      <c r="B2823" s="5">
        <v>43687</v>
      </c>
      <c r="C2823" s="5" t="s">
        <v>378</v>
      </c>
      <c r="D2823" s="5" t="s">
        <v>379</v>
      </c>
      <c r="E2823" s="6">
        <v>2</v>
      </c>
      <c r="F2823" s="3">
        <v>50</v>
      </c>
      <c r="G2823" s="3">
        <v>22.96</v>
      </c>
      <c r="H2823" s="8">
        <f t="shared" si="572"/>
        <v>11.48</v>
      </c>
      <c r="I2823" s="3">
        <v>27.04</v>
      </c>
      <c r="J2823" s="4">
        <v>0.54</v>
      </c>
      <c r="K2823" s="2" t="str">
        <f t="shared" si="573"/>
        <v>Saturday</v>
      </c>
      <c r="L2823" s="5">
        <f t="shared" si="574"/>
        <v>43690</v>
      </c>
      <c r="M2823" s="2" t="str">
        <f t="shared" si="575"/>
        <v>Tuesday</v>
      </c>
      <c r="N2823" s="2" t="str">
        <f t="shared" si="576"/>
        <v>Tuesday</v>
      </c>
      <c r="O2823" s="12">
        <f t="shared" si="577"/>
        <v>0</v>
      </c>
      <c r="P2823" s="11" t="str">
        <f t="shared" si="578"/>
        <v>Low Cost per Unit</v>
      </c>
      <c r="Q2823" s="12">
        <f t="shared" si="579"/>
        <v>0</v>
      </c>
      <c r="R2823" s="12">
        <f t="shared" si="580"/>
        <v>1.5</v>
      </c>
      <c r="S2823" s="12">
        <f t="shared" si="581"/>
        <v>0</v>
      </c>
      <c r="T2823" s="12">
        <f t="shared" si="582"/>
        <v>0</v>
      </c>
      <c r="U2823" s="12">
        <f t="shared" si="583"/>
        <v>0</v>
      </c>
      <c r="V2823" s="13" t="str">
        <f t="shared" ca="1" si="584"/>
        <v>Greater Than 8 Weeks Old</v>
      </c>
    </row>
    <row r="2824" spans="1:22" x14ac:dyDescent="0.35">
      <c r="A2824" s="2" t="s">
        <v>227</v>
      </c>
      <c r="B2824" s="5">
        <v>43688</v>
      </c>
      <c r="C2824" s="5" t="s">
        <v>378</v>
      </c>
      <c r="D2824" s="5" t="s">
        <v>379</v>
      </c>
      <c r="E2824" s="6">
        <v>2</v>
      </c>
      <c r="F2824" s="3">
        <v>50</v>
      </c>
      <c r="G2824" s="3">
        <v>22.96</v>
      </c>
      <c r="H2824" s="8">
        <f t="shared" si="572"/>
        <v>11.48</v>
      </c>
      <c r="I2824" s="3">
        <v>27.04</v>
      </c>
      <c r="J2824" s="4">
        <v>0.54</v>
      </c>
      <c r="K2824" s="2" t="str">
        <f t="shared" si="573"/>
        <v>Sunday</v>
      </c>
      <c r="L2824" s="5">
        <f t="shared" si="574"/>
        <v>43691</v>
      </c>
      <c r="M2824" s="2" t="str">
        <f t="shared" si="575"/>
        <v>Wednesday</v>
      </c>
      <c r="N2824" s="2" t="str">
        <f t="shared" si="576"/>
        <v>Wednesday</v>
      </c>
      <c r="O2824" s="12">
        <f t="shared" si="577"/>
        <v>0</v>
      </c>
      <c r="P2824" s="11" t="str">
        <f t="shared" si="578"/>
        <v>Low Cost per Unit</v>
      </c>
      <c r="Q2824" s="12">
        <f t="shared" si="579"/>
        <v>0</v>
      </c>
      <c r="R2824" s="12">
        <f t="shared" si="580"/>
        <v>1.5</v>
      </c>
      <c r="S2824" s="12">
        <f t="shared" si="581"/>
        <v>0</v>
      </c>
      <c r="T2824" s="12">
        <f t="shared" si="582"/>
        <v>0</v>
      </c>
      <c r="U2824" s="12">
        <f t="shared" si="583"/>
        <v>0</v>
      </c>
      <c r="V2824" s="13" t="str">
        <f t="shared" ca="1" si="584"/>
        <v>Greater Than 8 Weeks Old</v>
      </c>
    </row>
    <row r="2825" spans="1:22" x14ac:dyDescent="0.35">
      <c r="A2825" s="2" t="s">
        <v>227</v>
      </c>
      <c r="B2825" s="5">
        <v>43690</v>
      </c>
      <c r="C2825" s="5" t="s">
        <v>378</v>
      </c>
      <c r="D2825" s="5" t="s">
        <v>379</v>
      </c>
      <c r="E2825" s="6">
        <v>1</v>
      </c>
      <c r="F2825" s="3">
        <v>25</v>
      </c>
      <c r="G2825" s="3">
        <v>11.48</v>
      </c>
      <c r="H2825" s="8">
        <f t="shared" si="572"/>
        <v>11.48</v>
      </c>
      <c r="I2825" s="3">
        <v>13.52</v>
      </c>
      <c r="J2825" s="4">
        <v>0.54</v>
      </c>
      <c r="K2825" s="2" t="str">
        <f t="shared" si="573"/>
        <v>Tuesday</v>
      </c>
      <c r="L2825" s="5">
        <f t="shared" si="574"/>
        <v>43693</v>
      </c>
      <c r="M2825" s="2" t="str">
        <f t="shared" si="575"/>
        <v>Friday</v>
      </c>
      <c r="N2825" s="2" t="str">
        <f t="shared" si="576"/>
        <v>Friday</v>
      </c>
      <c r="O2825" s="12">
        <f t="shared" si="577"/>
        <v>1.25</v>
      </c>
      <c r="P2825" s="11" t="str">
        <f t="shared" si="578"/>
        <v>Low Cost per Unit</v>
      </c>
      <c r="Q2825" s="12">
        <f t="shared" si="579"/>
        <v>0</v>
      </c>
      <c r="R2825" s="12">
        <f t="shared" si="580"/>
        <v>0</v>
      </c>
      <c r="S2825" s="12">
        <f t="shared" si="581"/>
        <v>0</v>
      </c>
      <c r="T2825" s="12">
        <f t="shared" si="582"/>
        <v>0</v>
      </c>
      <c r="U2825" s="12">
        <f t="shared" si="583"/>
        <v>0</v>
      </c>
      <c r="V2825" s="13" t="str">
        <f t="shared" ca="1" si="584"/>
        <v>Greater Than 8 Weeks Old</v>
      </c>
    </row>
    <row r="2826" spans="1:22" x14ac:dyDescent="0.35">
      <c r="A2826" s="2" t="s">
        <v>227</v>
      </c>
      <c r="B2826" s="5">
        <v>43694</v>
      </c>
      <c r="C2826" s="5" t="s">
        <v>378</v>
      </c>
      <c r="D2826" s="5" t="s">
        <v>379</v>
      </c>
      <c r="E2826" s="6">
        <v>1</v>
      </c>
      <c r="F2826" s="3">
        <v>25</v>
      </c>
      <c r="G2826" s="3">
        <v>11.48</v>
      </c>
      <c r="H2826" s="8">
        <f t="shared" si="572"/>
        <v>11.48</v>
      </c>
      <c r="I2826" s="3">
        <v>13.52</v>
      </c>
      <c r="J2826" s="4">
        <v>0.54</v>
      </c>
      <c r="K2826" s="2" t="str">
        <f t="shared" si="573"/>
        <v>Saturday</v>
      </c>
      <c r="L2826" s="5">
        <f t="shared" si="574"/>
        <v>43697</v>
      </c>
      <c r="M2826" s="2" t="str">
        <f t="shared" si="575"/>
        <v>Tuesday</v>
      </c>
      <c r="N2826" s="2" t="str">
        <f t="shared" si="576"/>
        <v>Tuesday</v>
      </c>
      <c r="O2826" s="12">
        <f t="shared" si="577"/>
        <v>0</v>
      </c>
      <c r="P2826" s="11" t="str">
        <f t="shared" si="578"/>
        <v>Low Cost per Unit</v>
      </c>
      <c r="Q2826" s="12">
        <f t="shared" si="579"/>
        <v>0</v>
      </c>
      <c r="R2826" s="12">
        <f t="shared" si="580"/>
        <v>0</v>
      </c>
      <c r="S2826" s="12">
        <f t="shared" si="581"/>
        <v>0</v>
      </c>
      <c r="T2826" s="12">
        <f t="shared" si="582"/>
        <v>0</v>
      </c>
      <c r="U2826" s="12">
        <f t="shared" si="583"/>
        <v>0</v>
      </c>
      <c r="V2826" s="13" t="str">
        <f t="shared" ca="1" si="584"/>
        <v>Greater Than 8 Weeks Old</v>
      </c>
    </row>
    <row r="2827" spans="1:22" x14ac:dyDescent="0.35">
      <c r="A2827" s="2" t="s">
        <v>227</v>
      </c>
      <c r="B2827" s="5">
        <v>43695</v>
      </c>
      <c r="C2827" s="5" t="s">
        <v>378</v>
      </c>
      <c r="D2827" s="5" t="s">
        <v>379</v>
      </c>
      <c r="E2827" s="6">
        <v>3</v>
      </c>
      <c r="F2827" s="3">
        <v>75</v>
      </c>
      <c r="G2827" s="3">
        <v>34.44</v>
      </c>
      <c r="H2827" s="8">
        <f t="shared" si="572"/>
        <v>11.479999999999999</v>
      </c>
      <c r="I2827" s="3">
        <v>40.56</v>
      </c>
      <c r="J2827" s="4">
        <v>0.54</v>
      </c>
      <c r="K2827" s="2" t="str">
        <f t="shared" si="573"/>
        <v>Sunday</v>
      </c>
      <c r="L2827" s="5">
        <f t="shared" si="574"/>
        <v>43698</v>
      </c>
      <c r="M2827" s="2" t="str">
        <f t="shared" si="575"/>
        <v>Wednesday</v>
      </c>
      <c r="N2827" s="2" t="str">
        <f t="shared" si="576"/>
        <v>Wednesday</v>
      </c>
      <c r="O2827" s="12">
        <f t="shared" si="577"/>
        <v>0</v>
      </c>
      <c r="P2827" s="11" t="str">
        <f t="shared" si="578"/>
        <v>Low Cost per Unit</v>
      </c>
      <c r="Q2827" s="12">
        <f t="shared" si="579"/>
        <v>0</v>
      </c>
      <c r="R2827" s="12">
        <f t="shared" si="580"/>
        <v>2.25</v>
      </c>
      <c r="S2827" s="12">
        <f t="shared" si="581"/>
        <v>0</v>
      </c>
      <c r="T2827" s="12">
        <f t="shared" si="582"/>
        <v>0</v>
      </c>
      <c r="U2827" s="12">
        <f t="shared" si="583"/>
        <v>0</v>
      </c>
      <c r="V2827" s="13" t="str">
        <f t="shared" ca="1" si="584"/>
        <v>Greater Than 8 Weeks Old</v>
      </c>
    </row>
    <row r="2828" spans="1:22" x14ac:dyDescent="0.35">
      <c r="A2828" s="2" t="s">
        <v>227</v>
      </c>
      <c r="B2828" s="5">
        <v>43696</v>
      </c>
      <c r="C2828" s="5" t="s">
        <v>378</v>
      </c>
      <c r="D2828" s="5" t="s">
        <v>379</v>
      </c>
      <c r="E2828" s="6">
        <v>2</v>
      </c>
      <c r="F2828" s="3">
        <v>50</v>
      </c>
      <c r="G2828" s="3">
        <v>22.96</v>
      </c>
      <c r="H2828" s="8">
        <f t="shared" si="572"/>
        <v>11.48</v>
      </c>
      <c r="I2828" s="3">
        <v>27.04</v>
      </c>
      <c r="J2828" s="4">
        <v>0.54</v>
      </c>
      <c r="K2828" s="2" t="str">
        <f t="shared" si="573"/>
        <v>Monday</v>
      </c>
      <c r="L2828" s="5">
        <f t="shared" si="574"/>
        <v>43699</v>
      </c>
      <c r="M2828" s="2" t="str">
        <f t="shared" si="575"/>
        <v>Thursday</v>
      </c>
      <c r="N2828" s="2" t="str">
        <f t="shared" si="576"/>
        <v>Thursday</v>
      </c>
      <c r="O2828" s="12">
        <f t="shared" si="577"/>
        <v>0</v>
      </c>
      <c r="P2828" s="11" t="str">
        <f t="shared" si="578"/>
        <v>Low Cost per Unit</v>
      </c>
      <c r="Q2828" s="12">
        <f t="shared" si="579"/>
        <v>0</v>
      </c>
      <c r="R2828" s="12">
        <f t="shared" si="580"/>
        <v>1.5</v>
      </c>
      <c r="S2828" s="12">
        <f t="shared" si="581"/>
        <v>0</v>
      </c>
      <c r="T2828" s="12">
        <f t="shared" si="582"/>
        <v>0</v>
      </c>
      <c r="U2828" s="12">
        <f t="shared" si="583"/>
        <v>0</v>
      </c>
      <c r="V2828" s="13" t="str">
        <f t="shared" ca="1" si="584"/>
        <v>Greater Than 8 Weeks Old</v>
      </c>
    </row>
    <row r="2829" spans="1:22" x14ac:dyDescent="0.35">
      <c r="A2829" s="2" t="s">
        <v>227</v>
      </c>
      <c r="B2829" s="5">
        <v>43697</v>
      </c>
      <c r="C2829" s="5" t="s">
        <v>378</v>
      </c>
      <c r="D2829" s="5" t="s">
        <v>379</v>
      </c>
      <c r="E2829" s="6">
        <v>1</v>
      </c>
      <c r="F2829" s="3">
        <v>25</v>
      </c>
      <c r="G2829" s="3">
        <v>11.48</v>
      </c>
      <c r="H2829" s="8">
        <f t="shared" si="572"/>
        <v>11.48</v>
      </c>
      <c r="I2829" s="3">
        <v>13.52</v>
      </c>
      <c r="J2829" s="4">
        <v>0.54</v>
      </c>
      <c r="K2829" s="2" t="str">
        <f t="shared" si="573"/>
        <v>Tuesday</v>
      </c>
      <c r="L2829" s="5">
        <f t="shared" si="574"/>
        <v>43700</v>
      </c>
      <c r="M2829" s="2" t="str">
        <f t="shared" si="575"/>
        <v>Friday</v>
      </c>
      <c r="N2829" s="2" t="str">
        <f t="shared" si="576"/>
        <v>Friday</v>
      </c>
      <c r="O2829" s="12">
        <f t="shared" si="577"/>
        <v>1.25</v>
      </c>
      <c r="P2829" s="11" t="str">
        <f t="shared" si="578"/>
        <v>Low Cost per Unit</v>
      </c>
      <c r="Q2829" s="12">
        <f t="shared" si="579"/>
        <v>0</v>
      </c>
      <c r="R2829" s="12">
        <f t="shared" si="580"/>
        <v>0</v>
      </c>
      <c r="S2829" s="12">
        <f t="shared" si="581"/>
        <v>0</v>
      </c>
      <c r="T2829" s="12">
        <f t="shared" si="582"/>
        <v>0</v>
      </c>
      <c r="U2829" s="12">
        <f t="shared" si="583"/>
        <v>0</v>
      </c>
      <c r="V2829" s="13" t="str">
        <f t="shared" ca="1" si="584"/>
        <v>Greater Than 8 Weeks Old</v>
      </c>
    </row>
    <row r="2830" spans="1:22" x14ac:dyDescent="0.35">
      <c r="A2830" s="2" t="s">
        <v>227</v>
      </c>
      <c r="B2830" s="5">
        <v>43698</v>
      </c>
      <c r="C2830" s="5" t="s">
        <v>378</v>
      </c>
      <c r="D2830" s="5" t="s">
        <v>379</v>
      </c>
      <c r="E2830" s="6">
        <v>2</v>
      </c>
      <c r="F2830" s="3">
        <v>39.979999999999997</v>
      </c>
      <c r="G2830" s="3">
        <v>22.96</v>
      </c>
      <c r="H2830" s="8">
        <f t="shared" si="572"/>
        <v>11.48</v>
      </c>
      <c r="I2830" s="3">
        <v>17.02</v>
      </c>
      <c r="J2830" s="4">
        <v>0.43</v>
      </c>
      <c r="K2830" s="2" t="str">
        <f t="shared" si="573"/>
        <v>Wednesday</v>
      </c>
      <c r="L2830" s="5">
        <f t="shared" si="574"/>
        <v>43701</v>
      </c>
      <c r="M2830" s="2" t="str">
        <f t="shared" si="575"/>
        <v>Saturday</v>
      </c>
      <c r="N2830" s="2" t="str">
        <f t="shared" si="576"/>
        <v>Saturday</v>
      </c>
      <c r="O2830" s="12">
        <f t="shared" si="577"/>
        <v>0</v>
      </c>
      <c r="P2830" s="11" t="str">
        <f t="shared" si="578"/>
        <v>Low Cost per Unit</v>
      </c>
      <c r="Q2830" s="12">
        <f t="shared" si="579"/>
        <v>0</v>
      </c>
      <c r="R2830" s="12">
        <f t="shared" si="580"/>
        <v>1.1993999999999998</v>
      </c>
      <c r="S2830" s="12">
        <f t="shared" si="581"/>
        <v>0</v>
      </c>
      <c r="T2830" s="12">
        <f t="shared" si="582"/>
        <v>0</v>
      </c>
      <c r="U2830" s="12">
        <f t="shared" si="583"/>
        <v>0</v>
      </c>
      <c r="V2830" s="13" t="str">
        <f t="shared" ca="1" si="584"/>
        <v>Greater Than 8 Weeks Old</v>
      </c>
    </row>
    <row r="2831" spans="1:22" x14ac:dyDescent="0.35">
      <c r="A2831" s="2" t="s">
        <v>227</v>
      </c>
      <c r="B2831" s="5">
        <v>43699</v>
      </c>
      <c r="C2831" s="5" t="s">
        <v>378</v>
      </c>
      <c r="D2831" s="5" t="s">
        <v>379</v>
      </c>
      <c r="E2831" s="6">
        <v>3</v>
      </c>
      <c r="F2831" s="3">
        <v>59.97</v>
      </c>
      <c r="G2831" s="3">
        <v>34.44</v>
      </c>
      <c r="H2831" s="8">
        <f t="shared" si="572"/>
        <v>11.479999999999999</v>
      </c>
      <c r="I2831" s="3">
        <v>25.53</v>
      </c>
      <c r="J2831" s="4">
        <v>0.43</v>
      </c>
      <c r="K2831" s="2" t="str">
        <f t="shared" si="573"/>
        <v>Thursday</v>
      </c>
      <c r="L2831" s="5">
        <f t="shared" si="574"/>
        <v>43702</v>
      </c>
      <c r="M2831" s="2" t="str">
        <f t="shared" si="575"/>
        <v>Sunday</v>
      </c>
      <c r="N2831" s="2" t="str">
        <f t="shared" si="576"/>
        <v>Monday</v>
      </c>
      <c r="O2831" s="12">
        <f t="shared" si="577"/>
        <v>0</v>
      </c>
      <c r="P2831" s="11" t="str">
        <f t="shared" si="578"/>
        <v>Low Cost per Unit</v>
      </c>
      <c r="Q2831" s="12">
        <f t="shared" si="579"/>
        <v>0</v>
      </c>
      <c r="R2831" s="12">
        <f t="shared" si="580"/>
        <v>1.7990999999999999</v>
      </c>
      <c r="S2831" s="12">
        <f t="shared" si="581"/>
        <v>0</v>
      </c>
      <c r="T2831" s="12">
        <f t="shared" si="582"/>
        <v>0</v>
      </c>
      <c r="U2831" s="12">
        <f t="shared" si="583"/>
        <v>0</v>
      </c>
      <c r="V2831" s="13" t="str">
        <f t="shared" ca="1" si="584"/>
        <v>Greater Than 8 Weeks Old</v>
      </c>
    </row>
    <row r="2832" spans="1:22" x14ac:dyDescent="0.35">
      <c r="A2832" s="2" t="s">
        <v>227</v>
      </c>
      <c r="B2832" s="5">
        <v>43700</v>
      </c>
      <c r="C2832" s="5" t="s">
        <v>378</v>
      </c>
      <c r="D2832" s="5" t="s">
        <v>379</v>
      </c>
      <c r="E2832" s="6">
        <v>5</v>
      </c>
      <c r="F2832" s="3">
        <v>99.95</v>
      </c>
      <c r="G2832" s="3">
        <v>57.4</v>
      </c>
      <c r="H2832" s="8">
        <f t="shared" si="572"/>
        <v>11.48</v>
      </c>
      <c r="I2832" s="3">
        <v>42.55</v>
      </c>
      <c r="J2832" s="4">
        <v>0.43</v>
      </c>
      <c r="K2832" s="2" t="str">
        <f t="shared" si="573"/>
        <v>Friday</v>
      </c>
      <c r="L2832" s="5">
        <f t="shared" si="574"/>
        <v>43703</v>
      </c>
      <c r="M2832" s="2" t="str">
        <f t="shared" si="575"/>
        <v>Monday</v>
      </c>
      <c r="N2832" s="2" t="str">
        <f t="shared" si="576"/>
        <v>Monday</v>
      </c>
      <c r="O2832" s="12">
        <f t="shared" si="577"/>
        <v>0</v>
      </c>
      <c r="P2832" s="11" t="str">
        <f t="shared" si="578"/>
        <v>Low Cost per Unit</v>
      </c>
      <c r="Q2832" s="12">
        <f t="shared" si="579"/>
        <v>0</v>
      </c>
      <c r="R2832" s="12">
        <f t="shared" si="580"/>
        <v>2.9984999999999999</v>
      </c>
      <c r="S2832" s="12">
        <f t="shared" si="581"/>
        <v>0</v>
      </c>
      <c r="T2832" s="12">
        <f t="shared" si="582"/>
        <v>0</v>
      </c>
      <c r="U2832" s="12">
        <f t="shared" si="583"/>
        <v>0</v>
      </c>
      <c r="V2832" s="13" t="str">
        <f t="shared" ca="1" si="584"/>
        <v>Greater Than 8 Weeks Old</v>
      </c>
    </row>
    <row r="2833" spans="1:22" x14ac:dyDescent="0.35">
      <c r="A2833" s="2" t="s">
        <v>227</v>
      </c>
      <c r="B2833" s="5">
        <v>43701</v>
      </c>
      <c r="C2833" s="5" t="s">
        <v>378</v>
      </c>
      <c r="D2833" s="5" t="s">
        <v>379</v>
      </c>
      <c r="E2833" s="6">
        <v>5</v>
      </c>
      <c r="F2833" s="3">
        <v>99.95</v>
      </c>
      <c r="G2833" s="3">
        <v>57.4</v>
      </c>
      <c r="H2833" s="8">
        <f t="shared" si="572"/>
        <v>11.48</v>
      </c>
      <c r="I2833" s="3">
        <v>42.55</v>
      </c>
      <c r="J2833" s="4">
        <v>0.43</v>
      </c>
      <c r="K2833" s="2" t="str">
        <f t="shared" si="573"/>
        <v>Saturday</v>
      </c>
      <c r="L2833" s="5">
        <f t="shared" si="574"/>
        <v>43704</v>
      </c>
      <c r="M2833" s="2" t="str">
        <f t="shared" si="575"/>
        <v>Tuesday</v>
      </c>
      <c r="N2833" s="2" t="str">
        <f t="shared" si="576"/>
        <v>Tuesday</v>
      </c>
      <c r="O2833" s="12">
        <f t="shared" si="577"/>
        <v>0</v>
      </c>
      <c r="P2833" s="11" t="str">
        <f t="shared" si="578"/>
        <v>Low Cost per Unit</v>
      </c>
      <c r="Q2833" s="12">
        <f t="shared" si="579"/>
        <v>0</v>
      </c>
      <c r="R2833" s="12">
        <f t="shared" si="580"/>
        <v>2.9984999999999999</v>
      </c>
      <c r="S2833" s="12">
        <f t="shared" si="581"/>
        <v>0</v>
      </c>
      <c r="T2833" s="12">
        <f t="shared" si="582"/>
        <v>0</v>
      </c>
      <c r="U2833" s="12">
        <f t="shared" si="583"/>
        <v>0</v>
      </c>
      <c r="V2833" s="13" t="str">
        <f t="shared" ca="1" si="584"/>
        <v>Greater Than 8 Weeks Old</v>
      </c>
    </row>
    <row r="2834" spans="1:22" x14ac:dyDescent="0.35">
      <c r="A2834" s="2" t="s">
        <v>227</v>
      </c>
      <c r="B2834" s="5">
        <v>43702</v>
      </c>
      <c r="C2834" s="5" t="s">
        <v>378</v>
      </c>
      <c r="D2834" s="5" t="s">
        <v>379</v>
      </c>
      <c r="E2834" s="6">
        <v>10</v>
      </c>
      <c r="F2834" s="3">
        <v>199.9</v>
      </c>
      <c r="G2834" s="3">
        <v>114.8</v>
      </c>
      <c r="H2834" s="8">
        <f t="shared" si="572"/>
        <v>11.48</v>
      </c>
      <c r="I2834" s="3">
        <v>85.1</v>
      </c>
      <c r="J2834" s="4">
        <v>0.43</v>
      </c>
      <c r="K2834" s="2" t="str">
        <f t="shared" si="573"/>
        <v>Sunday</v>
      </c>
      <c r="L2834" s="5">
        <f t="shared" si="574"/>
        <v>43705</v>
      </c>
      <c r="M2834" s="2" t="str">
        <f t="shared" si="575"/>
        <v>Wednesday</v>
      </c>
      <c r="N2834" s="2" t="str">
        <f t="shared" si="576"/>
        <v>Wednesday</v>
      </c>
      <c r="O2834" s="12">
        <f t="shared" si="577"/>
        <v>0</v>
      </c>
      <c r="P2834" s="11" t="str">
        <f t="shared" si="578"/>
        <v>Low Cost per Unit</v>
      </c>
      <c r="Q2834" s="12">
        <f t="shared" si="579"/>
        <v>0</v>
      </c>
      <c r="R2834" s="12">
        <f t="shared" si="580"/>
        <v>5.9969999999999999</v>
      </c>
      <c r="S2834" s="12">
        <f t="shared" si="581"/>
        <v>0</v>
      </c>
      <c r="T2834" s="12">
        <f t="shared" si="582"/>
        <v>0</v>
      </c>
      <c r="U2834" s="12">
        <f t="shared" si="583"/>
        <v>0</v>
      </c>
      <c r="V2834" s="13" t="str">
        <f t="shared" ca="1" si="584"/>
        <v>Greater Than 8 Weeks Old</v>
      </c>
    </row>
    <row r="2835" spans="1:22" x14ac:dyDescent="0.35">
      <c r="A2835" s="2" t="s">
        <v>227</v>
      </c>
      <c r="B2835" s="5">
        <v>43703</v>
      </c>
      <c r="C2835" s="5" t="s">
        <v>378</v>
      </c>
      <c r="D2835" s="5" t="s">
        <v>379</v>
      </c>
      <c r="E2835" s="6">
        <v>19</v>
      </c>
      <c r="F2835" s="3">
        <v>379.81</v>
      </c>
      <c r="G2835" s="3">
        <v>218.12</v>
      </c>
      <c r="H2835" s="8">
        <f t="shared" si="572"/>
        <v>11.48</v>
      </c>
      <c r="I2835" s="3">
        <v>161.69</v>
      </c>
      <c r="J2835" s="4">
        <v>0.43</v>
      </c>
      <c r="K2835" s="2" t="str">
        <f t="shared" si="573"/>
        <v>Monday</v>
      </c>
      <c r="L2835" s="5">
        <f t="shared" si="574"/>
        <v>43706</v>
      </c>
      <c r="M2835" s="2" t="str">
        <f t="shared" si="575"/>
        <v>Thursday</v>
      </c>
      <c r="N2835" s="2" t="str">
        <f t="shared" si="576"/>
        <v>Thursday</v>
      </c>
      <c r="O2835" s="12">
        <f t="shared" si="577"/>
        <v>0</v>
      </c>
      <c r="P2835" s="11" t="str">
        <f t="shared" si="578"/>
        <v>Low Cost per Unit</v>
      </c>
      <c r="Q2835" s="12">
        <f t="shared" si="579"/>
        <v>0</v>
      </c>
      <c r="R2835" s="12">
        <f t="shared" si="580"/>
        <v>11.394299999999999</v>
      </c>
      <c r="S2835" s="12">
        <f t="shared" si="581"/>
        <v>0</v>
      </c>
      <c r="T2835" s="12">
        <f t="shared" si="582"/>
        <v>0</v>
      </c>
      <c r="U2835" s="12">
        <f t="shared" si="583"/>
        <v>0</v>
      </c>
      <c r="V2835" s="13" t="str">
        <f t="shared" ca="1" si="584"/>
        <v>Greater Than 8 Weeks Old</v>
      </c>
    </row>
    <row r="2836" spans="1:22" x14ac:dyDescent="0.35">
      <c r="A2836" s="2" t="s">
        <v>227</v>
      </c>
      <c r="B2836" s="5">
        <v>43704</v>
      </c>
      <c r="C2836" s="5" t="s">
        <v>378</v>
      </c>
      <c r="D2836" s="5" t="s">
        <v>379</v>
      </c>
      <c r="E2836" s="6">
        <v>10</v>
      </c>
      <c r="F2836" s="3">
        <v>199.9</v>
      </c>
      <c r="G2836" s="3">
        <v>114.8</v>
      </c>
      <c r="H2836" s="8">
        <f t="shared" si="572"/>
        <v>11.48</v>
      </c>
      <c r="I2836" s="3">
        <v>85.1</v>
      </c>
      <c r="J2836" s="4">
        <v>0.43</v>
      </c>
      <c r="K2836" s="2" t="str">
        <f t="shared" si="573"/>
        <v>Tuesday</v>
      </c>
      <c r="L2836" s="5">
        <f t="shared" si="574"/>
        <v>43707</v>
      </c>
      <c r="M2836" s="2" t="str">
        <f t="shared" si="575"/>
        <v>Friday</v>
      </c>
      <c r="N2836" s="2" t="str">
        <f t="shared" si="576"/>
        <v>Friday</v>
      </c>
      <c r="O2836" s="12">
        <f t="shared" si="577"/>
        <v>9.995000000000001</v>
      </c>
      <c r="P2836" s="11" t="str">
        <f t="shared" si="578"/>
        <v>Low Cost per Unit</v>
      </c>
      <c r="Q2836" s="12">
        <f t="shared" si="579"/>
        <v>0</v>
      </c>
      <c r="R2836" s="12">
        <f t="shared" si="580"/>
        <v>5.9969999999999999</v>
      </c>
      <c r="S2836" s="12">
        <f t="shared" si="581"/>
        <v>0</v>
      </c>
      <c r="T2836" s="12">
        <f t="shared" si="582"/>
        <v>0</v>
      </c>
      <c r="U2836" s="12">
        <f t="shared" si="583"/>
        <v>0</v>
      </c>
      <c r="V2836" s="13" t="str">
        <f t="shared" ca="1" si="584"/>
        <v>Greater Than 8 Weeks Old</v>
      </c>
    </row>
    <row r="2837" spans="1:22" x14ac:dyDescent="0.35">
      <c r="A2837" s="2" t="s">
        <v>227</v>
      </c>
      <c r="B2837" s="5">
        <v>43705</v>
      </c>
      <c r="C2837" s="5" t="s">
        <v>378</v>
      </c>
      <c r="D2837" s="5" t="s">
        <v>379</v>
      </c>
      <c r="E2837" s="6">
        <v>23</v>
      </c>
      <c r="F2837" s="3">
        <v>459.77</v>
      </c>
      <c r="G2837" s="3">
        <v>264.04000000000002</v>
      </c>
      <c r="H2837" s="8">
        <f t="shared" si="572"/>
        <v>11.48</v>
      </c>
      <c r="I2837" s="3">
        <v>195.73</v>
      </c>
      <c r="J2837" s="4">
        <v>0.43</v>
      </c>
      <c r="K2837" s="2" t="str">
        <f t="shared" si="573"/>
        <v>Wednesday</v>
      </c>
      <c r="L2837" s="5">
        <f t="shared" si="574"/>
        <v>43708</v>
      </c>
      <c r="M2837" s="2" t="str">
        <f t="shared" si="575"/>
        <v>Saturday</v>
      </c>
      <c r="N2837" s="2" t="str">
        <f t="shared" si="576"/>
        <v>Saturday</v>
      </c>
      <c r="O2837" s="12">
        <f t="shared" si="577"/>
        <v>0</v>
      </c>
      <c r="P2837" s="11" t="str">
        <f t="shared" si="578"/>
        <v>Low Cost per Unit</v>
      </c>
      <c r="Q2837" s="12">
        <f t="shared" si="579"/>
        <v>0</v>
      </c>
      <c r="R2837" s="12">
        <f t="shared" si="580"/>
        <v>13.793099999999999</v>
      </c>
      <c r="S2837" s="12">
        <f t="shared" si="581"/>
        <v>0</v>
      </c>
      <c r="T2837" s="12">
        <f t="shared" si="582"/>
        <v>0</v>
      </c>
      <c r="U2837" s="12">
        <f t="shared" si="583"/>
        <v>0</v>
      </c>
      <c r="V2837" s="13" t="str">
        <f t="shared" ca="1" si="584"/>
        <v>Greater Than 8 Weeks Old</v>
      </c>
    </row>
    <row r="2838" spans="1:22" x14ac:dyDescent="0.35">
      <c r="A2838" s="2" t="s">
        <v>227</v>
      </c>
      <c r="B2838" s="5">
        <v>43706</v>
      </c>
      <c r="C2838" s="5" t="s">
        <v>378</v>
      </c>
      <c r="D2838" s="5" t="s">
        <v>379</v>
      </c>
      <c r="E2838" s="6">
        <v>9</v>
      </c>
      <c r="F2838" s="3">
        <v>189.93</v>
      </c>
      <c r="G2838" s="3">
        <v>103.32</v>
      </c>
      <c r="H2838" s="8">
        <f t="shared" si="572"/>
        <v>11.479999999999999</v>
      </c>
      <c r="I2838" s="3">
        <v>86.61</v>
      </c>
      <c r="J2838" s="4">
        <v>0.46</v>
      </c>
      <c r="K2838" s="2" t="str">
        <f t="shared" si="573"/>
        <v>Thursday</v>
      </c>
      <c r="L2838" s="5">
        <f t="shared" si="574"/>
        <v>43709</v>
      </c>
      <c r="M2838" s="2" t="str">
        <f t="shared" si="575"/>
        <v>Sunday</v>
      </c>
      <c r="N2838" s="2" t="str">
        <f t="shared" si="576"/>
        <v>Monday</v>
      </c>
      <c r="O2838" s="12">
        <f t="shared" si="577"/>
        <v>0</v>
      </c>
      <c r="P2838" s="11" t="str">
        <f t="shared" si="578"/>
        <v>Low Cost per Unit</v>
      </c>
      <c r="Q2838" s="12">
        <f t="shared" si="579"/>
        <v>0</v>
      </c>
      <c r="R2838" s="12">
        <f t="shared" si="580"/>
        <v>5.6978999999999997</v>
      </c>
      <c r="S2838" s="12">
        <f t="shared" si="581"/>
        <v>0</v>
      </c>
      <c r="T2838" s="12">
        <f t="shared" si="582"/>
        <v>0</v>
      </c>
      <c r="U2838" s="12">
        <f t="shared" si="583"/>
        <v>0</v>
      </c>
      <c r="V2838" s="13" t="str">
        <f t="shared" ca="1" si="584"/>
        <v>Greater Than 8 Weeks Old</v>
      </c>
    </row>
    <row r="2839" spans="1:22" x14ac:dyDescent="0.35">
      <c r="A2839" s="2" t="s">
        <v>227</v>
      </c>
      <c r="B2839" s="5">
        <v>43707</v>
      </c>
      <c r="C2839" s="5" t="s">
        <v>378</v>
      </c>
      <c r="D2839" s="5" t="s">
        <v>379</v>
      </c>
      <c r="E2839" s="6">
        <v>3</v>
      </c>
      <c r="F2839" s="3">
        <v>69.989999999999995</v>
      </c>
      <c r="G2839" s="3">
        <v>34.44</v>
      </c>
      <c r="H2839" s="8">
        <f t="shared" si="572"/>
        <v>11.479999999999999</v>
      </c>
      <c r="I2839" s="3">
        <v>35.549999999999997</v>
      </c>
      <c r="J2839" s="4">
        <v>0.51</v>
      </c>
      <c r="K2839" s="2" t="str">
        <f t="shared" si="573"/>
        <v>Friday</v>
      </c>
      <c r="L2839" s="5">
        <f t="shared" si="574"/>
        <v>43710</v>
      </c>
      <c r="M2839" s="2" t="str">
        <f t="shared" si="575"/>
        <v>Monday</v>
      </c>
      <c r="N2839" s="2" t="str">
        <f t="shared" si="576"/>
        <v>Monday</v>
      </c>
      <c r="O2839" s="12">
        <f t="shared" si="577"/>
        <v>0</v>
      </c>
      <c r="P2839" s="11" t="str">
        <f t="shared" si="578"/>
        <v>Low Cost per Unit</v>
      </c>
      <c r="Q2839" s="12">
        <f t="shared" si="579"/>
        <v>0</v>
      </c>
      <c r="R2839" s="12">
        <f t="shared" si="580"/>
        <v>2.0996999999999999</v>
      </c>
      <c r="S2839" s="12">
        <f t="shared" si="581"/>
        <v>0</v>
      </c>
      <c r="T2839" s="12">
        <f t="shared" si="582"/>
        <v>0</v>
      </c>
      <c r="U2839" s="12">
        <f t="shared" si="583"/>
        <v>0</v>
      </c>
      <c r="V2839" s="13" t="str">
        <f t="shared" ca="1" si="584"/>
        <v>Greater Than 8 Weeks Old</v>
      </c>
    </row>
    <row r="2840" spans="1:22" x14ac:dyDescent="0.35">
      <c r="A2840" s="2" t="s">
        <v>227</v>
      </c>
      <c r="B2840" s="5">
        <v>43708</v>
      </c>
      <c r="C2840" s="5" t="s">
        <v>378</v>
      </c>
      <c r="D2840" s="5" t="s">
        <v>379</v>
      </c>
      <c r="E2840" s="6">
        <v>1</v>
      </c>
      <c r="F2840" s="3">
        <v>25</v>
      </c>
      <c r="G2840" s="3">
        <v>11.48</v>
      </c>
      <c r="H2840" s="8">
        <f t="shared" si="572"/>
        <v>11.48</v>
      </c>
      <c r="I2840" s="3">
        <v>13.52</v>
      </c>
      <c r="J2840" s="4">
        <v>0.54</v>
      </c>
      <c r="K2840" s="2" t="str">
        <f t="shared" si="573"/>
        <v>Saturday</v>
      </c>
      <c r="L2840" s="5">
        <f t="shared" si="574"/>
        <v>43711</v>
      </c>
      <c r="M2840" s="2" t="str">
        <f t="shared" si="575"/>
        <v>Tuesday</v>
      </c>
      <c r="N2840" s="2" t="str">
        <f t="shared" si="576"/>
        <v>Tuesday</v>
      </c>
      <c r="O2840" s="12">
        <f t="shared" si="577"/>
        <v>0</v>
      </c>
      <c r="P2840" s="11" t="str">
        <f t="shared" si="578"/>
        <v>Low Cost per Unit</v>
      </c>
      <c r="Q2840" s="12">
        <f t="shared" si="579"/>
        <v>0</v>
      </c>
      <c r="R2840" s="12">
        <f t="shared" si="580"/>
        <v>0</v>
      </c>
      <c r="S2840" s="12">
        <f t="shared" si="581"/>
        <v>0</v>
      </c>
      <c r="T2840" s="12">
        <f t="shared" si="582"/>
        <v>0</v>
      </c>
      <c r="U2840" s="12">
        <f t="shared" si="583"/>
        <v>0</v>
      </c>
      <c r="V2840" s="13" t="str">
        <f t="shared" ca="1" si="584"/>
        <v>Greater Than 8 Weeks Old</v>
      </c>
    </row>
    <row r="2841" spans="1:22" x14ac:dyDescent="0.35">
      <c r="A2841" s="2" t="s">
        <v>228</v>
      </c>
      <c r="B2841" s="5">
        <v>43678</v>
      </c>
      <c r="C2841" s="5" t="s">
        <v>378</v>
      </c>
      <c r="D2841" s="5" t="s">
        <v>379</v>
      </c>
      <c r="E2841" s="6">
        <v>2</v>
      </c>
      <c r="F2841" s="3">
        <v>50</v>
      </c>
      <c r="G2841" s="3">
        <v>22.96</v>
      </c>
      <c r="H2841" s="8">
        <f t="shared" si="572"/>
        <v>11.48</v>
      </c>
      <c r="I2841" s="3">
        <v>27.04</v>
      </c>
      <c r="J2841" s="4">
        <v>0.54</v>
      </c>
      <c r="K2841" s="2" t="str">
        <f t="shared" si="573"/>
        <v>Thursday</v>
      </c>
      <c r="L2841" s="5">
        <f t="shared" si="574"/>
        <v>43681</v>
      </c>
      <c r="M2841" s="2" t="str">
        <f t="shared" si="575"/>
        <v>Sunday</v>
      </c>
      <c r="N2841" s="2" t="str">
        <f t="shared" si="576"/>
        <v>Monday</v>
      </c>
      <c r="O2841" s="12">
        <f t="shared" si="577"/>
        <v>0</v>
      </c>
      <c r="P2841" s="11" t="str">
        <f t="shared" si="578"/>
        <v>Low Cost per Unit</v>
      </c>
      <c r="Q2841" s="12">
        <f t="shared" si="579"/>
        <v>0</v>
      </c>
      <c r="R2841" s="12">
        <f t="shared" si="580"/>
        <v>1.5</v>
      </c>
      <c r="S2841" s="12">
        <f t="shared" si="581"/>
        <v>0</v>
      </c>
      <c r="T2841" s="12">
        <f t="shared" si="582"/>
        <v>0</v>
      </c>
      <c r="U2841" s="12">
        <f t="shared" si="583"/>
        <v>0</v>
      </c>
      <c r="V2841" s="13" t="str">
        <f t="shared" ca="1" si="584"/>
        <v>Greater Than 8 Weeks Old</v>
      </c>
    </row>
    <row r="2842" spans="1:22" x14ac:dyDescent="0.35">
      <c r="A2842" s="2" t="s">
        <v>228</v>
      </c>
      <c r="B2842" s="5">
        <v>43680</v>
      </c>
      <c r="C2842" s="5" t="s">
        <v>378</v>
      </c>
      <c r="D2842" s="5" t="s">
        <v>379</v>
      </c>
      <c r="E2842" s="6">
        <v>1</v>
      </c>
      <c r="F2842" s="3">
        <v>25</v>
      </c>
      <c r="G2842" s="3">
        <v>11.48</v>
      </c>
      <c r="H2842" s="8">
        <f t="shared" si="572"/>
        <v>11.48</v>
      </c>
      <c r="I2842" s="3">
        <v>13.52</v>
      </c>
      <c r="J2842" s="4">
        <v>0.54</v>
      </c>
      <c r="K2842" s="2" t="str">
        <f t="shared" si="573"/>
        <v>Saturday</v>
      </c>
      <c r="L2842" s="5">
        <f t="shared" si="574"/>
        <v>43683</v>
      </c>
      <c r="M2842" s="2" t="str">
        <f t="shared" si="575"/>
        <v>Tuesday</v>
      </c>
      <c r="N2842" s="2" t="str">
        <f t="shared" si="576"/>
        <v>Tuesday</v>
      </c>
      <c r="O2842" s="12">
        <f t="shared" si="577"/>
        <v>0</v>
      </c>
      <c r="P2842" s="11" t="str">
        <f t="shared" si="578"/>
        <v>Low Cost per Unit</v>
      </c>
      <c r="Q2842" s="12">
        <f t="shared" si="579"/>
        <v>0</v>
      </c>
      <c r="R2842" s="12">
        <f t="shared" si="580"/>
        <v>0</v>
      </c>
      <c r="S2842" s="12">
        <f t="shared" si="581"/>
        <v>0</v>
      </c>
      <c r="T2842" s="12">
        <f t="shared" si="582"/>
        <v>0</v>
      </c>
      <c r="U2842" s="12">
        <f t="shared" si="583"/>
        <v>0</v>
      </c>
      <c r="V2842" s="13" t="str">
        <f t="shared" ca="1" si="584"/>
        <v>Greater Than 8 Weeks Old</v>
      </c>
    </row>
    <row r="2843" spans="1:22" x14ac:dyDescent="0.35">
      <c r="A2843" s="2" t="s">
        <v>228</v>
      </c>
      <c r="B2843" s="5">
        <v>43682</v>
      </c>
      <c r="C2843" s="5" t="s">
        <v>378</v>
      </c>
      <c r="D2843" s="5" t="s">
        <v>379</v>
      </c>
      <c r="E2843" s="6">
        <v>1</v>
      </c>
      <c r="F2843" s="3">
        <v>25</v>
      </c>
      <c r="G2843" s="3">
        <v>11.48</v>
      </c>
      <c r="H2843" s="8">
        <f t="shared" si="572"/>
        <v>11.48</v>
      </c>
      <c r="I2843" s="3">
        <v>13.52</v>
      </c>
      <c r="J2843" s="4">
        <v>0.54</v>
      </c>
      <c r="K2843" s="2" t="str">
        <f t="shared" si="573"/>
        <v>Monday</v>
      </c>
      <c r="L2843" s="5">
        <f t="shared" si="574"/>
        <v>43685</v>
      </c>
      <c r="M2843" s="2" t="str">
        <f t="shared" si="575"/>
        <v>Thursday</v>
      </c>
      <c r="N2843" s="2" t="str">
        <f t="shared" si="576"/>
        <v>Thursday</v>
      </c>
      <c r="O2843" s="12">
        <f t="shared" si="577"/>
        <v>0</v>
      </c>
      <c r="P2843" s="11" t="str">
        <f t="shared" si="578"/>
        <v>Low Cost per Unit</v>
      </c>
      <c r="Q2843" s="12">
        <f t="shared" si="579"/>
        <v>0</v>
      </c>
      <c r="R2843" s="12">
        <f t="shared" si="580"/>
        <v>0</v>
      </c>
      <c r="S2843" s="12">
        <f t="shared" si="581"/>
        <v>0</v>
      </c>
      <c r="T2843" s="12">
        <f t="shared" si="582"/>
        <v>0</v>
      </c>
      <c r="U2843" s="12">
        <f t="shared" si="583"/>
        <v>0</v>
      </c>
      <c r="V2843" s="13" t="str">
        <f t="shared" ca="1" si="584"/>
        <v>Greater Than 8 Weeks Old</v>
      </c>
    </row>
    <row r="2844" spans="1:22" x14ac:dyDescent="0.35">
      <c r="A2844" s="2" t="s">
        <v>228</v>
      </c>
      <c r="B2844" s="5">
        <v>43683</v>
      </c>
      <c r="C2844" s="5" t="s">
        <v>378</v>
      </c>
      <c r="D2844" s="5" t="s">
        <v>379</v>
      </c>
      <c r="E2844" s="6">
        <v>2</v>
      </c>
      <c r="F2844" s="3">
        <v>50</v>
      </c>
      <c r="G2844" s="3">
        <v>22.96</v>
      </c>
      <c r="H2844" s="8">
        <f t="shared" si="572"/>
        <v>11.48</v>
      </c>
      <c r="I2844" s="3">
        <v>27.04</v>
      </c>
      <c r="J2844" s="4">
        <v>0.54</v>
      </c>
      <c r="K2844" s="2" t="str">
        <f t="shared" si="573"/>
        <v>Tuesday</v>
      </c>
      <c r="L2844" s="5">
        <f t="shared" si="574"/>
        <v>43686</v>
      </c>
      <c r="M2844" s="2" t="str">
        <f t="shared" si="575"/>
        <v>Friday</v>
      </c>
      <c r="N2844" s="2" t="str">
        <f t="shared" si="576"/>
        <v>Friday</v>
      </c>
      <c r="O2844" s="12">
        <f t="shared" si="577"/>
        <v>2.5</v>
      </c>
      <c r="P2844" s="11" t="str">
        <f t="shared" si="578"/>
        <v>Low Cost per Unit</v>
      </c>
      <c r="Q2844" s="12">
        <f t="shared" si="579"/>
        <v>0</v>
      </c>
      <c r="R2844" s="12">
        <f t="shared" si="580"/>
        <v>1.5</v>
      </c>
      <c r="S2844" s="12">
        <f t="shared" si="581"/>
        <v>0</v>
      </c>
      <c r="T2844" s="12">
        <f t="shared" si="582"/>
        <v>0</v>
      </c>
      <c r="U2844" s="12">
        <f t="shared" si="583"/>
        <v>0</v>
      </c>
      <c r="V2844" s="13" t="str">
        <f t="shared" ca="1" si="584"/>
        <v>Greater Than 8 Weeks Old</v>
      </c>
    </row>
    <row r="2845" spans="1:22" x14ac:dyDescent="0.35">
      <c r="A2845" s="2" t="s">
        <v>228</v>
      </c>
      <c r="B2845" s="5">
        <v>43684</v>
      </c>
      <c r="C2845" s="5" t="s">
        <v>378</v>
      </c>
      <c r="D2845" s="5" t="s">
        <v>379</v>
      </c>
      <c r="E2845" s="6">
        <v>3</v>
      </c>
      <c r="F2845" s="3">
        <v>50</v>
      </c>
      <c r="G2845" s="3">
        <v>34.44</v>
      </c>
      <c r="H2845" s="8">
        <f t="shared" si="572"/>
        <v>11.479999999999999</v>
      </c>
      <c r="I2845" s="3">
        <v>15.56</v>
      </c>
      <c r="J2845" s="4">
        <v>0.31</v>
      </c>
      <c r="K2845" s="2" t="str">
        <f t="shared" si="573"/>
        <v>Wednesday</v>
      </c>
      <c r="L2845" s="5">
        <f t="shared" si="574"/>
        <v>43687</v>
      </c>
      <c r="M2845" s="2" t="str">
        <f t="shared" si="575"/>
        <v>Saturday</v>
      </c>
      <c r="N2845" s="2" t="str">
        <f t="shared" si="576"/>
        <v>Saturday</v>
      </c>
      <c r="O2845" s="12">
        <f t="shared" si="577"/>
        <v>0</v>
      </c>
      <c r="P2845" s="11" t="str">
        <f t="shared" si="578"/>
        <v>Low Cost per Unit</v>
      </c>
      <c r="Q2845" s="12">
        <f t="shared" si="579"/>
        <v>0</v>
      </c>
      <c r="R2845" s="12">
        <f t="shared" si="580"/>
        <v>1.5</v>
      </c>
      <c r="S2845" s="12">
        <f t="shared" si="581"/>
        <v>0</v>
      </c>
      <c r="T2845" s="12">
        <f t="shared" si="582"/>
        <v>0</v>
      </c>
      <c r="U2845" s="12">
        <f t="shared" si="583"/>
        <v>0</v>
      </c>
      <c r="V2845" s="13" t="str">
        <f t="shared" ca="1" si="584"/>
        <v>Greater Than 8 Weeks Old</v>
      </c>
    </row>
    <row r="2846" spans="1:22" x14ac:dyDescent="0.35">
      <c r="A2846" s="2" t="s">
        <v>228</v>
      </c>
      <c r="B2846" s="5">
        <v>43685</v>
      </c>
      <c r="C2846" s="5" t="s">
        <v>378</v>
      </c>
      <c r="D2846" s="5" t="s">
        <v>379</v>
      </c>
      <c r="E2846" s="6">
        <v>1</v>
      </c>
      <c r="F2846" s="3">
        <v>25</v>
      </c>
      <c r="G2846" s="3">
        <v>11.48</v>
      </c>
      <c r="H2846" s="8">
        <f t="shared" si="572"/>
        <v>11.48</v>
      </c>
      <c r="I2846" s="3">
        <v>13.52</v>
      </c>
      <c r="J2846" s="4">
        <v>0.54</v>
      </c>
      <c r="K2846" s="2" t="str">
        <f t="shared" si="573"/>
        <v>Thursday</v>
      </c>
      <c r="L2846" s="5">
        <f t="shared" si="574"/>
        <v>43688</v>
      </c>
      <c r="M2846" s="2" t="str">
        <f t="shared" si="575"/>
        <v>Sunday</v>
      </c>
      <c r="N2846" s="2" t="str">
        <f t="shared" si="576"/>
        <v>Monday</v>
      </c>
      <c r="O2846" s="12">
        <f t="shared" si="577"/>
        <v>0</v>
      </c>
      <c r="P2846" s="11" t="str">
        <f t="shared" si="578"/>
        <v>Low Cost per Unit</v>
      </c>
      <c r="Q2846" s="12">
        <f t="shared" si="579"/>
        <v>0</v>
      </c>
      <c r="R2846" s="12">
        <f t="shared" si="580"/>
        <v>0</v>
      </c>
      <c r="S2846" s="12">
        <f t="shared" si="581"/>
        <v>0</v>
      </c>
      <c r="T2846" s="12">
        <f t="shared" si="582"/>
        <v>0</v>
      </c>
      <c r="U2846" s="12">
        <f t="shared" si="583"/>
        <v>0</v>
      </c>
      <c r="V2846" s="13" t="str">
        <f t="shared" ca="1" si="584"/>
        <v>Greater Than 8 Weeks Old</v>
      </c>
    </row>
    <row r="2847" spans="1:22" x14ac:dyDescent="0.35">
      <c r="A2847" s="2" t="s">
        <v>228</v>
      </c>
      <c r="B2847" s="5">
        <v>43688</v>
      </c>
      <c r="C2847" s="5" t="s">
        <v>378</v>
      </c>
      <c r="D2847" s="5" t="s">
        <v>379</v>
      </c>
      <c r="E2847" s="6">
        <v>1</v>
      </c>
      <c r="F2847" s="3">
        <v>25</v>
      </c>
      <c r="G2847" s="3">
        <v>11.48</v>
      </c>
      <c r="H2847" s="8">
        <f t="shared" si="572"/>
        <v>11.48</v>
      </c>
      <c r="I2847" s="3">
        <v>13.52</v>
      </c>
      <c r="J2847" s="4">
        <v>0.54</v>
      </c>
      <c r="K2847" s="2" t="str">
        <f t="shared" si="573"/>
        <v>Sunday</v>
      </c>
      <c r="L2847" s="5">
        <f t="shared" si="574"/>
        <v>43691</v>
      </c>
      <c r="M2847" s="2" t="str">
        <f t="shared" si="575"/>
        <v>Wednesday</v>
      </c>
      <c r="N2847" s="2" t="str">
        <f t="shared" si="576"/>
        <v>Wednesday</v>
      </c>
      <c r="O2847" s="12">
        <f t="shared" si="577"/>
        <v>0</v>
      </c>
      <c r="P2847" s="11" t="str">
        <f t="shared" si="578"/>
        <v>Low Cost per Unit</v>
      </c>
      <c r="Q2847" s="12">
        <f t="shared" si="579"/>
        <v>0</v>
      </c>
      <c r="R2847" s="12">
        <f t="shared" si="580"/>
        <v>0</v>
      </c>
      <c r="S2847" s="12">
        <f t="shared" si="581"/>
        <v>0</v>
      </c>
      <c r="T2847" s="12">
        <f t="shared" si="582"/>
        <v>0</v>
      </c>
      <c r="U2847" s="12">
        <f t="shared" si="583"/>
        <v>0</v>
      </c>
      <c r="V2847" s="13" t="str">
        <f t="shared" ca="1" si="584"/>
        <v>Greater Than 8 Weeks Old</v>
      </c>
    </row>
    <row r="2848" spans="1:22" x14ac:dyDescent="0.35">
      <c r="A2848" s="2" t="s">
        <v>228</v>
      </c>
      <c r="B2848" s="5">
        <v>43690</v>
      </c>
      <c r="C2848" s="5" t="s">
        <v>378</v>
      </c>
      <c r="D2848" s="5" t="s">
        <v>379</v>
      </c>
      <c r="E2848" s="6">
        <v>2</v>
      </c>
      <c r="F2848" s="3">
        <v>50</v>
      </c>
      <c r="G2848" s="3">
        <v>22.96</v>
      </c>
      <c r="H2848" s="8">
        <f t="shared" si="572"/>
        <v>11.48</v>
      </c>
      <c r="I2848" s="3">
        <v>27.04</v>
      </c>
      <c r="J2848" s="4">
        <v>0.54</v>
      </c>
      <c r="K2848" s="2" t="str">
        <f t="shared" si="573"/>
        <v>Tuesday</v>
      </c>
      <c r="L2848" s="5">
        <f t="shared" si="574"/>
        <v>43693</v>
      </c>
      <c r="M2848" s="2" t="str">
        <f t="shared" si="575"/>
        <v>Friday</v>
      </c>
      <c r="N2848" s="2" t="str">
        <f t="shared" si="576"/>
        <v>Friday</v>
      </c>
      <c r="O2848" s="12">
        <f t="shared" si="577"/>
        <v>2.5</v>
      </c>
      <c r="P2848" s="11" t="str">
        <f t="shared" si="578"/>
        <v>Low Cost per Unit</v>
      </c>
      <c r="Q2848" s="12">
        <f t="shared" si="579"/>
        <v>0</v>
      </c>
      <c r="R2848" s="12">
        <f t="shared" si="580"/>
        <v>1.5</v>
      </c>
      <c r="S2848" s="12">
        <f t="shared" si="581"/>
        <v>0</v>
      </c>
      <c r="T2848" s="12">
        <f t="shared" si="582"/>
        <v>0</v>
      </c>
      <c r="U2848" s="12">
        <f t="shared" si="583"/>
        <v>0</v>
      </c>
      <c r="V2848" s="13" t="str">
        <f t="shared" ca="1" si="584"/>
        <v>Greater Than 8 Weeks Old</v>
      </c>
    </row>
    <row r="2849" spans="1:22" x14ac:dyDescent="0.35">
      <c r="A2849" s="2" t="s">
        <v>228</v>
      </c>
      <c r="B2849" s="5">
        <v>43691</v>
      </c>
      <c r="C2849" s="5" t="s">
        <v>378</v>
      </c>
      <c r="D2849" s="5" t="s">
        <v>379</v>
      </c>
      <c r="E2849" s="6">
        <v>3</v>
      </c>
      <c r="F2849" s="3">
        <v>75</v>
      </c>
      <c r="G2849" s="3">
        <v>34.44</v>
      </c>
      <c r="H2849" s="8">
        <f t="shared" si="572"/>
        <v>11.479999999999999</v>
      </c>
      <c r="I2849" s="3">
        <v>40.56</v>
      </c>
      <c r="J2849" s="4">
        <v>0.54</v>
      </c>
      <c r="K2849" s="2" t="str">
        <f t="shared" si="573"/>
        <v>Wednesday</v>
      </c>
      <c r="L2849" s="5">
        <f t="shared" si="574"/>
        <v>43694</v>
      </c>
      <c r="M2849" s="2" t="str">
        <f t="shared" si="575"/>
        <v>Saturday</v>
      </c>
      <c r="N2849" s="2" t="str">
        <f t="shared" si="576"/>
        <v>Saturday</v>
      </c>
      <c r="O2849" s="12">
        <f t="shared" si="577"/>
        <v>0</v>
      </c>
      <c r="P2849" s="11" t="str">
        <f t="shared" si="578"/>
        <v>Low Cost per Unit</v>
      </c>
      <c r="Q2849" s="12">
        <f t="shared" si="579"/>
        <v>0</v>
      </c>
      <c r="R2849" s="12">
        <f t="shared" si="580"/>
        <v>2.25</v>
      </c>
      <c r="S2849" s="12">
        <f t="shared" si="581"/>
        <v>0</v>
      </c>
      <c r="T2849" s="12">
        <f t="shared" si="582"/>
        <v>0</v>
      </c>
      <c r="U2849" s="12">
        <f t="shared" si="583"/>
        <v>0</v>
      </c>
      <c r="V2849" s="13" t="str">
        <f t="shared" ca="1" si="584"/>
        <v>Greater Than 8 Weeks Old</v>
      </c>
    </row>
    <row r="2850" spans="1:22" x14ac:dyDescent="0.35">
      <c r="A2850" s="2" t="s">
        <v>228</v>
      </c>
      <c r="B2850" s="5">
        <v>43692</v>
      </c>
      <c r="C2850" s="5" t="s">
        <v>378</v>
      </c>
      <c r="D2850" s="5" t="s">
        <v>379</v>
      </c>
      <c r="E2850" s="6">
        <v>1</v>
      </c>
      <c r="F2850" s="3">
        <v>25</v>
      </c>
      <c r="G2850" s="3">
        <v>11.48</v>
      </c>
      <c r="H2850" s="8">
        <f t="shared" si="572"/>
        <v>11.48</v>
      </c>
      <c r="I2850" s="3">
        <v>13.52</v>
      </c>
      <c r="J2850" s="4">
        <v>0.54</v>
      </c>
      <c r="K2850" s="2" t="str">
        <f t="shared" si="573"/>
        <v>Thursday</v>
      </c>
      <c r="L2850" s="5">
        <f t="shared" si="574"/>
        <v>43695</v>
      </c>
      <c r="M2850" s="2" t="str">
        <f t="shared" si="575"/>
        <v>Sunday</v>
      </c>
      <c r="N2850" s="2" t="str">
        <f t="shared" si="576"/>
        <v>Monday</v>
      </c>
      <c r="O2850" s="12">
        <f t="shared" si="577"/>
        <v>0</v>
      </c>
      <c r="P2850" s="11" t="str">
        <f t="shared" si="578"/>
        <v>Low Cost per Unit</v>
      </c>
      <c r="Q2850" s="12">
        <f t="shared" si="579"/>
        <v>0</v>
      </c>
      <c r="R2850" s="12">
        <f t="shared" si="580"/>
        <v>0</v>
      </c>
      <c r="S2850" s="12">
        <f t="shared" si="581"/>
        <v>0</v>
      </c>
      <c r="T2850" s="12">
        <f t="shared" si="582"/>
        <v>0</v>
      </c>
      <c r="U2850" s="12">
        <f t="shared" si="583"/>
        <v>0</v>
      </c>
      <c r="V2850" s="13" t="str">
        <f t="shared" ca="1" si="584"/>
        <v>Greater Than 8 Weeks Old</v>
      </c>
    </row>
    <row r="2851" spans="1:22" x14ac:dyDescent="0.35">
      <c r="A2851" s="2" t="s">
        <v>228</v>
      </c>
      <c r="B2851" s="5">
        <v>43693</v>
      </c>
      <c r="C2851" s="5" t="s">
        <v>378</v>
      </c>
      <c r="D2851" s="5" t="s">
        <v>379</v>
      </c>
      <c r="E2851" s="6">
        <v>3</v>
      </c>
      <c r="F2851" s="3">
        <v>75</v>
      </c>
      <c r="G2851" s="3">
        <v>34.44</v>
      </c>
      <c r="H2851" s="8">
        <f t="shared" si="572"/>
        <v>11.479999999999999</v>
      </c>
      <c r="I2851" s="3">
        <v>40.56</v>
      </c>
      <c r="J2851" s="4">
        <v>0.54</v>
      </c>
      <c r="K2851" s="2" t="str">
        <f t="shared" si="573"/>
        <v>Friday</v>
      </c>
      <c r="L2851" s="5">
        <f t="shared" si="574"/>
        <v>43696</v>
      </c>
      <c r="M2851" s="2" t="str">
        <f t="shared" si="575"/>
        <v>Monday</v>
      </c>
      <c r="N2851" s="2" t="str">
        <f t="shared" si="576"/>
        <v>Monday</v>
      </c>
      <c r="O2851" s="12">
        <f t="shared" si="577"/>
        <v>0</v>
      </c>
      <c r="P2851" s="11" t="str">
        <f t="shared" si="578"/>
        <v>Low Cost per Unit</v>
      </c>
      <c r="Q2851" s="12">
        <f t="shared" si="579"/>
        <v>0</v>
      </c>
      <c r="R2851" s="12">
        <f t="shared" si="580"/>
        <v>2.25</v>
      </c>
      <c r="S2851" s="12">
        <f t="shared" si="581"/>
        <v>0</v>
      </c>
      <c r="T2851" s="12">
        <f t="shared" si="582"/>
        <v>0</v>
      </c>
      <c r="U2851" s="12">
        <f t="shared" si="583"/>
        <v>0</v>
      </c>
      <c r="V2851" s="13" t="str">
        <f t="shared" ca="1" si="584"/>
        <v>Greater Than 8 Weeks Old</v>
      </c>
    </row>
    <row r="2852" spans="1:22" x14ac:dyDescent="0.35">
      <c r="A2852" s="2" t="s">
        <v>228</v>
      </c>
      <c r="B2852" s="5">
        <v>43694</v>
      </c>
      <c r="C2852" s="5" t="s">
        <v>378</v>
      </c>
      <c r="D2852" s="5" t="s">
        <v>379</v>
      </c>
      <c r="E2852" s="6">
        <v>1</v>
      </c>
      <c r="F2852" s="3">
        <v>25</v>
      </c>
      <c r="G2852" s="3">
        <v>11.48</v>
      </c>
      <c r="H2852" s="8">
        <f t="shared" si="572"/>
        <v>11.48</v>
      </c>
      <c r="I2852" s="3">
        <v>13.52</v>
      </c>
      <c r="J2852" s="4">
        <v>0.54</v>
      </c>
      <c r="K2852" s="2" t="str">
        <f t="shared" si="573"/>
        <v>Saturday</v>
      </c>
      <c r="L2852" s="5">
        <f t="shared" si="574"/>
        <v>43697</v>
      </c>
      <c r="M2852" s="2" t="str">
        <f t="shared" si="575"/>
        <v>Tuesday</v>
      </c>
      <c r="N2852" s="2" t="str">
        <f t="shared" si="576"/>
        <v>Tuesday</v>
      </c>
      <c r="O2852" s="12">
        <f t="shared" si="577"/>
        <v>0</v>
      </c>
      <c r="P2852" s="11" t="str">
        <f t="shared" si="578"/>
        <v>Low Cost per Unit</v>
      </c>
      <c r="Q2852" s="12">
        <f t="shared" si="579"/>
        <v>0</v>
      </c>
      <c r="R2852" s="12">
        <f t="shared" si="580"/>
        <v>0</v>
      </c>
      <c r="S2852" s="12">
        <f t="shared" si="581"/>
        <v>0</v>
      </c>
      <c r="T2852" s="12">
        <f t="shared" si="582"/>
        <v>0</v>
      </c>
      <c r="U2852" s="12">
        <f t="shared" si="583"/>
        <v>0</v>
      </c>
      <c r="V2852" s="13" t="str">
        <f t="shared" ca="1" si="584"/>
        <v>Greater Than 8 Weeks Old</v>
      </c>
    </row>
    <row r="2853" spans="1:22" x14ac:dyDescent="0.35">
      <c r="A2853" s="2" t="s">
        <v>228</v>
      </c>
      <c r="B2853" s="5">
        <v>43695</v>
      </c>
      <c r="C2853" s="5" t="s">
        <v>378</v>
      </c>
      <c r="D2853" s="5" t="s">
        <v>379</v>
      </c>
      <c r="E2853" s="6">
        <v>1</v>
      </c>
      <c r="F2853" s="3">
        <v>25</v>
      </c>
      <c r="G2853" s="3">
        <v>11.48</v>
      </c>
      <c r="H2853" s="8">
        <f t="shared" si="572"/>
        <v>11.48</v>
      </c>
      <c r="I2853" s="3">
        <v>13.52</v>
      </c>
      <c r="J2853" s="4">
        <v>0.54</v>
      </c>
      <c r="K2853" s="2" t="str">
        <f t="shared" si="573"/>
        <v>Sunday</v>
      </c>
      <c r="L2853" s="5">
        <f t="shared" si="574"/>
        <v>43698</v>
      </c>
      <c r="M2853" s="2" t="str">
        <f t="shared" si="575"/>
        <v>Wednesday</v>
      </c>
      <c r="N2853" s="2" t="str">
        <f t="shared" si="576"/>
        <v>Wednesday</v>
      </c>
      <c r="O2853" s="12">
        <f t="shared" si="577"/>
        <v>0</v>
      </c>
      <c r="P2853" s="11" t="str">
        <f t="shared" si="578"/>
        <v>Low Cost per Unit</v>
      </c>
      <c r="Q2853" s="12">
        <f t="shared" si="579"/>
        <v>0</v>
      </c>
      <c r="R2853" s="12">
        <f t="shared" si="580"/>
        <v>0</v>
      </c>
      <c r="S2853" s="12">
        <f t="shared" si="581"/>
        <v>0</v>
      </c>
      <c r="T2853" s="12">
        <f t="shared" si="582"/>
        <v>0</v>
      </c>
      <c r="U2853" s="12">
        <f t="shared" si="583"/>
        <v>0</v>
      </c>
      <c r="V2853" s="13" t="str">
        <f t="shared" ca="1" si="584"/>
        <v>Greater Than 8 Weeks Old</v>
      </c>
    </row>
    <row r="2854" spans="1:22" x14ac:dyDescent="0.35">
      <c r="A2854" s="2" t="s">
        <v>228</v>
      </c>
      <c r="B2854" s="5">
        <v>43696</v>
      </c>
      <c r="C2854" s="5" t="s">
        <v>378</v>
      </c>
      <c r="D2854" s="5" t="s">
        <v>379</v>
      </c>
      <c r="E2854" s="6">
        <v>1</v>
      </c>
      <c r="F2854" s="3">
        <v>25</v>
      </c>
      <c r="G2854" s="3">
        <v>11.48</v>
      </c>
      <c r="H2854" s="8">
        <f t="shared" si="572"/>
        <v>11.48</v>
      </c>
      <c r="I2854" s="3">
        <v>13.52</v>
      </c>
      <c r="J2854" s="4">
        <v>0.54</v>
      </c>
      <c r="K2854" s="2" t="str">
        <f t="shared" si="573"/>
        <v>Monday</v>
      </c>
      <c r="L2854" s="5">
        <f t="shared" si="574"/>
        <v>43699</v>
      </c>
      <c r="M2854" s="2" t="str">
        <f t="shared" si="575"/>
        <v>Thursday</v>
      </c>
      <c r="N2854" s="2" t="str">
        <f t="shared" si="576"/>
        <v>Thursday</v>
      </c>
      <c r="O2854" s="12">
        <f t="shared" si="577"/>
        <v>0</v>
      </c>
      <c r="P2854" s="11" t="str">
        <f t="shared" si="578"/>
        <v>Low Cost per Unit</v>
      </c>
      <c r="Q2854" s="12">
        <f t="shared" si="579"/>
        <v>0</v>
      </c>
      <c r="R2854" s="12">
        <f t="shared" si="580"/>
        <v>0</v>
      </c>
      <c r="S2854" s="12">
        <f t="shared" si="581"/>
        <v>0</v>
      </c>
      <c r="T2854" s="12">
        <f t="shared" si="582"/>
        <v>0</v>
      </c>
      <c r="U2854" s="12">
        <f t="shared" si="583"/>
        <v>0</v>
      </c>
      <c r="V2854" s="13" t="str">
        <f t="shared" ca="1" si="584"/>
        <v>Greater Than 8 Weeks Old</v>
      </c>
    </row>
    <row r="2855" spans="1:22" x14ac:dyDescent="0.35">
      <c r="A2855" s="2" t="s">
        <v>228</v>
      </c>
      <c r="B2855" s="5">
        <v>43697</v>
      </c>
      <c r="C2855" s="5" t="s">
        <v>378</v>
      </c>
      <c r="D2855" s="5" t="s">
        <v>379</v>
      </c>
      <c r="E2855" s="6">
        <v>1</v>
      </c>
      <c r="F2855" s="3">
        <v>25</v>
      </c>
      <c r="G2855" s="3">
        <v>11.48</v>
      </c>
      <c r="H2855" s="8">
        <f t="shared" si="572"/>
        <v>11.48</v>
      </c>
      <c r="I2855" s="3">
        <v>13.52</v>
      </c>
      <c r="J2855" s="4">
        <v>0.54</v>
      </c>
      <c r="K2855" s="2" t="str">
        <f t="shared" si="573"/>
        <v>Tuesday</v>
      </c>
      <c r="L2855" s="5">
        <f t="shared" si="574"/>
        <v>43700</v>
      </c>
      <c r="M2855" s="2" t="str">
        <f t="shared" si="575"/>
        <v>Friday</v>
      </c>
      <c r="N2855" s="2" t="str">
        <f t="shared" si="576"/>
        <v>Friday</v>
      </c>
      <c r="O2855" s="12">
        <f t="shared" si="577"/>
        <v>1.25</v>
      </c>
      <c r="P2855" s="11" t="str">
        <f t="shared" si="578"/>
        <v>Low Cost per Unit</v>
      </c>
      <c r="Q2855" s="12">
        <f t="shared" si="579"/>
        <v>0</v>
      </c>
      <c r="R2855" s="12">
        <f t="shared" si="580"/>
        <v>0</v>
      </c>
      <c r="S2855" s="12">
        <f t="shared" si="581"/>
        <v>0</v>
      </c>
      <c r="T2855" s="12">
        <f t="shared" si="582"/>
        <v>0</v>
      </c>
      <c r="U2855" s="12">
        <f t="shared" si="583"/>
        <v>0</v>
      </c>
      <c r="V2855" s="13" t="str">
        <f t="shared" ca="1" si="584"/>
        <v>Greater Than 8 Weeks Old</v>
      </c>
    </row>
    <row r="2856" spans="1:22" x14ac:dyDescent="0.35">
      <c r="A2856" s="2" t="s">
        <v>228</v>
      </c>
      <c r="B2856" s="5">
        <v>43698</v>
      </c>
      <c r="C2856" s="5" t="s">
        <v>378</v>
      </c>
      <c r="D2856" s="5" t="s">
        <v>379</v>
      </c>
      <c r="E2856" s="6">
        <v>3</v>
      </c>
      <c r="F2856" s="3">
        <v>64.98</v>
      </c>
      <c r="G2856" s="3">
        <v>34.44</v>
      </c>
      <c r="H2856" s="8">
        <f t="shared" si="572"/>
        <v>11.479999999999999</v>
      </c>
      <c r="I2856" s="3">
        <v>30.54</v>
      </c>
      <c r="J2856" s="4">
        <v>0.47</v>
      </c>
      <c r="K2856" s="2" t="str">
        <f t="shared" si="573"/>
        <v>Wednesday</v>
      </c>
      <c r="L2856" s="5">
        <f t="shared" si="574"/>
        <v>43701</v>
      </c>
      <c r="M2856" s="2" t="str">
        <f t="shared" si="575"/>
        <v>Saturday</v>
      </c>
      <c r="N2856" s="2" t="str">
        <f t="shared" si="576"/>
        <v>Saturday</v>
      </c>
      <c r="O2856" s="12">
        <f t="shared" si="577"/>
        <v>0</v>
      </c>
      <c r="P2856" s="11" t="str">
        <f t="shared" si="578"/>
        <v>Low Cost per Unit</v>
      </c>
      <c r="Q2856" s="12">
        <f t="shared" si="579"/>
        <v>0</v>
      </c>
      <c r="R2856" s="12">
        <f t="shared" si="580"/>
        <v>1.9494</v>
      </c>
      <c r="S2856" s="12">
        <f t="shared" si="581"/>
        <v>0</v>
      </c>
      <c r="T2856" s="12">
        <f t="shared" si="582"/>
        <v>0</v>
      </c>
      <c r="U2856" s="12">
        <f t="shared" si="583"/>
        <v>0</v>
      </c>
      <c r="V2856" s="13" t="str">
        <f t="shared" ca="1" si="584"/>
        <v>Greater Than 8 Weeks Old</v>
      </c>
    </row>
    <row r="2857" spans="1:22" x14ac:dyDescent="0.35">
      <c r="A2857" s="2" t="s">
        <v>228</v>
      </c>
      <c r="B2857" s="5">
        <v>43699</v>
      </c>
      <c r="C2857" s="5" t="s">
        <v>378</v>
      </c>
      <c r="D2857" s="5" t="s">
        <v>379</v>
      </c>
      <c r="E2857" s="6">
        <v>3</v>
      </c>
      <c r="F2857" s="3">
        <v>59.97</v>
      </c>
      <c r="G2857" s="3">
        <v>34.44</v>
      </c>
      <c r="H2857" s="8">
        <f t="shared" si="572"/>
        <v>11.479999999999999</v>
      </c>
      <c r="I2857" s="3">
        <v>25.53</v>
      </c>
      <c r="J2857" s="4">
        <v>0.43</v>
      </c>
      <c r="K2857" s="2" t="str">
        <f t="shared" si="573"/>
        <v>Thursday</v>
      </c>
      <c r="L2857" s="5">
        <f t="shared" si="574"/>
        <v>43702</v>
      </c>
      <c r="M2857" s="2" t="str">
        <f t="shared" si="575"/>
        <v>Sunday</v>
      </c>
      <c r="N2857" s="2" t="str">
        <f t="shared" si="576"/>
        <v>Monday</v>
      </c>
      <c r="O2857" s="12">
        <f t="shared" si="577"/>
        <v>0</v>
      </c>
      <c r="P2857" s="11" t="str">
        <f t="shared" si="578"/>
        <v>Low Cost per Unit</v>
      </c>
      <c r="Q2857" s="12">
        <f t="shared" si="579"/>
        <v>0</v>
      </c>
      <c r="R2857" s="12">
        <f t="shared" si="580"/>
        <v>1.7990999999999999</v>
      </c>
      <c r="S2857" s="12">
        <f t="shared" si="581"/>
        <v>0</v>
      </c>
      <c r="T2857" s="12">
        <f t="shared" si="582"/>
        <v>0</v>
      </c>
      <c r="U2857" s="12">
        <f t="shared" si="583"/>
        <v>0</v>
      </c>
      <c r="V2857" s="13" t="str">
        <f t="shared" ca="1" si="584"/>
        <v>Greater Than 8 Weeks Old</v>
      </c>
    </row>
    <row r="2858" spans="1:22" x14ac:dyDescent="0.35">
      <c r="A2858" s="2" t="s">
        <v>228</v>
      </c>
      <c r="B2858" s="5">
        <v>43700</v>
      </c>
      <c r="C2858" s="5" t="s">
        <v>378</v>
      </c>
      <c r="D2858" s="5" t="s">
        <v>379</v>
      </c>
      <c r="E2858" s="6">
        <v>11</v>
      </c>
      <c r="F2858" s="3">
        <v>219.89</v>
      </c>
      <c r="G2858" s="3">
        <v>126.28</v>
      </c>
      <c r="H2858" s="8">
        <f t="shared" si="572"/>
        <v>11.48</v>
      </c>
      <c r="I2858" s="3">
        <v>93.61</v>
      </c>
      <c r="J2858" s="4">
        <v>0.43</v>
      </c>
      <c r="K2858" s="2" t="str">
        <f t="shared" si="573"/>
        <v>Friday</v>
      </c>
      <c r="L2858" s="5">
        <f t="shared" si="574"/>
        <v>43703</v>
      </c>
      <c r="M2858" s="2" t="str">
        <f t="shared" si="575"/>
        <v>Monday</v>
      </c>
      <c r="N2858" s="2" t="str">
        <f t="shared" si="576"/>
        <v>Monday</v>
      </c>
      <c r="O2858" s="12">
        <f t="shared" si="577"/>
        <v>0</v>
      </c>
      <c r="P2858" s="11" t="str">
        <f t="shared" si="578"/>
        <v>Low Cost per Unit</v>
      </c>
      <c r="Q2858" s="12">
        <f t="shared" si="579"/>
        <v>0</v>
      </c>
      <c r="R2858" s="12">
        <f t="shared" si="580"/>
        <v>6.5966999999999993</v>
      </c>
      <c r="S2858" s="12">
        <f t="shared" si="581"/>
        <v>0</v>
      </c>
      <c r="T2858" s="12">
        <f t="shared" si="582"/>
        <v>0</v>
      </c>
      <c r="U2858" s="12">
        <f t="shared" si="583"/>
        <v>0</v>
      </c>
      <c r="V2858" s="13" t="str">
        <f t="shared" ca="1" si="584"/>
        <v>Greater Than 8 Weeks Old</v>
      </c>
    </row>
    <row r="2859" spans="1:22" x14ac:dyDescent="0.35">
      <c r="A2859" s="2" t="s">
        <v>228</v>
      </c>
      <c r="B2859" s="5">
        <v>43701</v>
      </c>
      <c r="C2859" s="5" t="s">
        <v>378</v>
      </c>
      <c r="D2859" s="5" t="s">
        <v>379</v>
      </c>
      <c r="E2859" s="6">
        <v>10</v>
      </c>
      <c r="F2859" s="3">
        <v>199.9</v>
      </c>
      <c r="G2859" s="3">
        <v>114.8</v>
      </c>
      <c r="H2859" s="8">
        <f t="shared" si="572"/>
        <v>11.48</v>
      </c>
      <c r="I2859" s="3">
        <v>85.1</v>
      </c>
      <c r="J2859" s="4">
        <v>0.43</v>
      </c>
      <c r="K2859" s="2" t="str">
        <f t="shared" si="573"/>
        <v>Saturday</v>
      </c>
      <c r="L2859" s="5">
        <f t="shared" si="574"/>
        <v>43704</v>
      </c>
      <c r="M2859" s="2" t="str">
        <f t="shared" si="575"/>
        <v>Tuesday</v>
      </c>
      <c r="N2859" s="2" t="str">
        <f t="shared" si="576"/>
        <v>Tuesday</v>
      </c>
      <c r="O2859" s="12">
        <f t="shared" si="577"/>
        <v>0</v>
      </c>
      <c r="P2859" s="11" t="str">
        <f t="shared" si="578"/>
        <v>Low Cost per Unit</v>
      </c>
      <c r="Q2859" s="12">
        <f t="shared" si="579"/>
        <v>0</v>
      </c>
      <c r="R2859" s="12">
        <f t="shared" si="580"/>
        <v>5.9969999999999999</v>
      </c>
      <c r="S2859" s="12">
        <f t="shared" si="581"/>
        <v>0</v>
      </c>
      <c r="T2859" s="12">
        <f t="shared" si="582"/>
        <v>0</v>
      </c>
      <c r="U2859" s="12">
        <f t="shared" si="583"/>
        <v>0</v>
      </c>
      <c r="V2859" s="13" t="str">
        <f t="shared" ca="1" si="584"/>
        <v>Greater Than 8 Weeks Old</v>
      </c>
    </row>
    <row r="2860" spans="1:22" x14ac:dyDescent="0.35">
      <c r="A2860" s="2" t="s">
        <v>228</v>
      </c>
      <c r="B2860" s="5">
        <v>43702</v>
      </c>
      <c r="C2860" s="5" t="s">
        <v>378</v>
      </c>
      <c r="D2860" s="5" t="s">
        <v>379</v>
      </c>
      <c r="E2860" s="6">
        <v>12</v>
      </c>
      <c r="F2860" s="3">
        <v>239.88</v>
      </c>
      <c r="G2860" s="3">
        <v>137.76</v>
      </c>
      <c r="H2860" s="8">
        <f t="shared" si="572"/>
        <v>11.479999999999999</v>
      </c>
      <c r="I2860" s="3">
        <v>102.12</v>
      </c>
      <c r="J2860" s="4">
        <v>0.43</v>
      </c>
      <c r="K2860" s="2" t="str">
        <f t="shared" si="573"/>
        <v>Sunday</v>
      </c>
      <c r="L2860" s="5">
        <f t="shared" si="574"/>
        <v>43705</v>
      </c>
      <c r="M2860" s="2" t="str">
        <f t="shared" si="575"/>
        <v>Wednesday</v>
      </c>
      <c r="N2860" s="2" t="str">
        <f t="shared" si="576"/>
        <v>Wednesday</v>
      </c>
      <c r="O2860" s="12">
        <f t="shared" si="577"/>
        <v>0</v>
      </c>
      <c r="P2860" s="11" t="str">
        <f t="shared" si="578"/>
        <v>Low Cost per Unit</v>
      </c>
      <c r="Q2860" s="12">
        <f t="shared" si="579"/>
        <v>0</v>
      </c>
      <c r="R2860" s="12">
        <f t="shared" si="580"/>
        <v>7.1963999999999997</v>
      </c>
      <c r="S2860" s="12">
        <f t="shared" si="581"/>
        <v>0</v>
      </c>
      <c r="T2860" s="12">
        <f t="shared" si="582"/>
        <v>0</v>
      </c>
      <c r="U2860" s="12">
        <f t="shared" si="583"/>
        <v>0</v>
      </c>
      <c r="V2860" s="13" t="str">
        <f t="shared" ca="1" si="584"/>
        <v>Greater Than 8 Weeks Old</v>
      </c>
    </row>
    <row r="2861" spans="1:22" x14ac:dyDescent="0.35">
      <c r="A2861" s="2" t="s">
        <v>228</v>
      </c>
      <c r="B2861" s="5">
        <v>43703</v>
      </c>
      <c r="C2861" s="5" t="s">
        <v>378</v>
      </c>
      <c r="D2861" s="5" t="s">
        <v>379</v>
      </c>
      <c r="E2861" s="6">
        <v>7</v>
      </c>
      <c r="F2861" s="3">
        <v>139.93</v>
      </c>
      <c r="G2861" s="3">
        <v>80.36</v>
      </c>
      <c r="H2861" s="8">
        <f t="shared" si="572"/>
        <v>11.48</v>
      </c>
      <c r="I2861" s="3">
        <v>59.57</v>
      </c>
      <c r="J2861" s="4">
        <v>0.43</v>
      </c>
      <c r="K2861" s="2" t="str">
        <f t="shared" si="573"/>
        <v>Monday</v>
      </c>
      <c r="L2861" s="5">
        <f t="shared" si="574"/>
        <v>43706</v>
      </c>
      <c r="M2861" s="2" t="str">
        <f t="shared" si="575"/>
        <v>Thursday</v>
      </c>
      <c r="N2861" s="2" t="str">
        <f t="shared" si="576"/>
        <v>Thursday</v>
      </c>
      <c r="O2861" s="12">
        <f t="shared" si="577"/>
        <v>0</v>
      </c>
      <c r="P2861" s="11" t="str">
        <f t="shared" si="578"/>
        <v>Low Cost per Unit</v>
      </c>
      <c r="Q2861" s="12">
        <f t="shared" si="579"/>
        <v>0</v>
      </c>
      <c r="R2861" s="12">
        <f t="shared" si="580"/>
        <v>4.1978999999999997</v>
      </c>
      <c r="S2861" s="12">
        <f t="shared" si="581"/>
        <v>0</v>
      </c>
      <c r="T2861" s="12">
        <f t="shared" si="582"/>
        <v>0</v>
      </c>
      <c r="U2861" s="12">
        <f t="shared" si="583"/>
        <v>0</v>
      </c>
      <c r="V2861" s="13" t="str">
        <f t="shared" ca="1" si="584"/>
        <v>Greater Than 8 Weeks Old</v>
      </c>
    </row>
    <row r="2862" spans="1:22" x14ac:dyDescent="0.35">
      <c r="A2862" s="2" t="s">
        <v>228</v>
      </c>
      <c r="B2862" s="5">
        <v>43704</v>
      </c>
      <c r="C2862" s="5" t="s">
        <v>378</v>
      </c>
      <c r="D2862" s="5" t="s">
        <v>379</v>
      </c>
      <c r="E2862" s="6">
        <v>8</v>
      </c>
      <c r="F2862" s="3">
        <v>159.91999999999999</v>
      </c>
      <c r="G2862" s="3">
        <v>91.84</v>
      </c>
      <c r="H2862" s="8">
        <f t="shared" si="572"/>
        <v>11.48</v>
      </c>
      <c r="I2862" s="3">
        <v>68.08</v>
      </c>
      <c r="J2862" s="4">
        <v>0.43</v>
      </c>
      <c r="K2862" s="2" t="str">
        <f t="shared" si="573"/>
        <v>Tuesday</v>
      </c>
      <c r="L2862" s="5">
        <f t="shared" si="574"/>
        <v>43707</v>
      </c>
      <c r="M2862" s="2" t="str">
        <f t="shared" si="575"/>
        <v>Friday</v>
      </c>
      <c r="N2862" s="2" t="str">
        <f t="shared" si="576"/>
        <v>Friday</v>
      </c>
      <c r="O2862" s="12">
        <f t="shared" si="577"/>
        <v>7.9959999999999996</v>
      </c>
      <c r="P2862" s="11" t="str">
        <f t="shared" si="578"/>
        <v>Low Cost per Unit</v>
      </c>
      <c r="Q2862" s="12">
        <f t="shared" si="579"/>
        <v>0</v>
      </c>
      <c r="R2862" s="12">
        <f t="shared" si="580"/>
        <v>4.7975999999999992</v>
      </c>
      <c r="S2862" s="12">
        <f t="shared" si="581"/>
        <v>0</v>
      </c>
      <c r="T2862" s="12">
        <f t="shared" si="582"/>
        <v>0</v>
      </c>
      <c r="U2862" s="12">
        <f t="shared" si="583"/>
        <v>0</v>
      </c>
      <c r="V2862" s="13" t="str">
        <f t="shared" ca="1" si="584"/>
        <v>Greater Than 8 Weeks Old</v>
      </c>
    </row>
    <row r="2863" spans="1:22" x14ac:dyDescent="0.35">
      <c r="A2863" s="2" t="s">
        <v>228</v>
      </c>
      <c r="B2863" s="5">
        <v>43705</v>
      </c>
      <c r="C2863" s="5" t="s">
        <v>378</v>
      </c>
      <c r="D2863" s="5" t="s">
        <v>379</v>
      </c>
      <c r="E2863" s="6">
        <v>15</v>
      </c>
      <c r="F2863" s="3">
        <v>299.85000000000002</v>
      </c>
      <c r="G2863" s="3">
        <v>172.2</v>
      </c>
      <c r="H2863" s="8">
        <f t="shared" si="572"/>
        <v>11.479999999999999</v>
      </c>
      <c r="I2863" s="3">
        <v>127.65</v>
      </c>
      <c r="J2863" s="4">
        <v>0.43</v>
      </c>
      <c r="K2863" s="2" t="str">
        <f t="shared" si="573"/>
        <v>Wednesday</v>
      </c>
      <c r="L2863" s="5">
        <f t="shared" si="574"/>
        <v>43708</v>
      </c>
      <c r="M2863" s="2" t="str">
        <f t="shared" si="575"/>
        <v>Saturday</v>
      </c>
      <c r="N2863" s="2" t="str">
        <f t="shared" si="576"/>
        <v>Saturday</v>
      </c>
      <c r="O2863" s="12">
        <f t="shared" si="577"/>
        <v>0</v>
      </c>
      <c r="P2863" s="11" t="str">
        <f t="shared" si="578"/>
        <v>Low Cost per Unit</v>
      </c>
      <c r="Q2863" s="12">
        <f t="shared" si="579"/>
        <v>0</v>
      </c>
      <c r="R2863" s="12">
        <f t="shared" si="580"/>
        <v>8.9954999999999998</v>
      </c>
      <c r="S2863" s="12">
        <f t="shared" si="581"/>
        <v>0</v>
      </c>
      <c r="T2863" s="12">
        <f t="shared" si="582"/>
        <v>0</v>
      </c>
      <c r="U2863" s="12">
        <f t="shared" si="583"/>
        <v>0</v>
      </c>
      <c r="V2863" s="13" t="str">
        <f t="shared" ca="1" si="584"/>
        <v>Greater Than 8 Weeks Old</v>
      </c>
    </row>
    <row r="2864" spans="1:22" x14ac:dyDescent="0.35">
      <c r="A2864" s="2" t="s">
        <v>228</v>
      </c>
      <c r="B2864" s="5">
        <v>43706</v>
      </c>
      <c r="C2864" s="5" t="s">
        <v>378</v>
      </c>
      <c r="D2864" s="5" t="s">
        <v>379</v>
      </c>
      <c r="E2864" s="6">
        <v>8</v>
      </c>
      <c r="F2864" s="3">
        <v>159.91999999999999</v>
      </c>
      <c r="G2864" s="3">
        <v>91.84</v>
      </c>
      <c r="H2864" s="8">
        <f t="shared" si="572"/>
        <v>11.48</v>
      </c>
      <c r="I2864" s="3">
        <v>68.08</v>
      </c>
      <c r="J2864" s="4">
        <v>0.43</v>
      </c>
      <c r="K2864" s="2" t="str">
        <f t="shared" si="573"/>
        <v>Thursday</v>
      </c>
      <c r="L2864" s="5">
        <f t="shared" si="574"/>
        <v>43709</v>
      </c>
      <c r="M2864" s="2" t="str">
        <f t="shared" si="575"/>
        <v>Sunday</v>
      </c>
      <c r="N2864" s="2" t="str">
        <f t="shared" si="576"/>
        <v>Monday</v>
      </c>
      <c r="O2864" s="12">
        <f t="shared" si="577"/>
        <v>0</v>
      </c>
      <c r="P2864" s="11" t="str">
        <f t="shared" si="578"/>
        <v>Low Cost per Unit</v>
      </c>
      <c r="Q2864" s="12">
        <f t="shared" si="579"/>
        <v>0</v>
      </c>
      <c r="R2864" s="12">
        <f t="shared" si="580"/>
        <v>4.7975999999999992</v>
      </c>
      <c r="S2864" s="12">
        <f t="shared" si="581"/>
        <v>0</v>
      </c>
      <c r="T2864" s="12">
        <f t="shared" si="582"/>
        <v>0</v>
      </c>
      <c r="U2864" s="12">
        <f t="shared" si="583"/>
        <v>0</v>
      </c>
      <c r="V2864" s="13" t="str">
        <f t="shared" ca="1" si="584"/>
        <v>Greater Than 8 Weeks Old</v>
      </c>
    </row>
    <row r="2865" spans="1:22" x14ac:dyDescent="0.35">
      <c r="A2865" s="2" t="s">
        <v>254</v>
      </c>
      <c r="B2865" s="5">
        <v>43679</v>
      </c>
      <c r="C2865" s="5" t="s">
        <v>383</v>
      </c>
      <c r="D2865" s="5" t="s">
        <v>384</v>
      </c>
      <c r="E2865" s="6">
        <v>1</v>
      </c>
      <c r="F2865" s="3">
        <v>29</v>
      </c>
      <c r="G2865" s="3">
        <v>12.5</v>
      </c>
      <c r="H2865" s="8">
        <f t="shared" si="572"/>
        <v>12.5</v>
      </c>
      <c r="I2865" s="3">
        <v>16.5</v>
      </c>
      <c r="J2865" s="4">
        <v>0.56999999999999995</v>
      </c>
      <c r="K2865" s="2" t="str">
        <f t="shared" si="573"/>
        <v>Friday</v>
      </c>
      <c r="L2865" s="5">
        <f t="shared" si="574"/>
        <v>43682</v>
      </c>
      <c r="M2865" s="2" t="str">
        <f t="shared" si="575"/>
        <v>Monday</v>
      </c>
      <c r="N2865" s="2" t="str">
        <f t="shared" si="576"/>
        <v>Monday</v>
      </c>
      <c r="O2865" s="12">
        <f t="shared" si="577"/>
        <v>0</v>
      </c>
      <c r="P2865" s="11" t="str">
        <f t="shared" si="578"/>
        <v>Low Cost per Unit</v>
      </c>
      <c r="Q2865" s="12">
        <f t="shared" si="579"/>
        <v>0</v>
      </c>
      <c r="R2865" s="12">
        <f t="shared" si="580"/>
        <v>0</v>
      </c>
      <c r="S2865" s="12">
        <f t="shared" si="581"/>
        <v>0</v>
      </c>
      <c r="T2865" s="12">
        <f t="shared" si="582"/>
        <v>0</v>
      </c>
      <c r="U2865" s="12">
        <f t="shared" si="583"/>
        <v>0</v>
      </c>
      <c r="V2865" s="13" t="str">
        <f t="shared" ca="1" si="584"/>
        <v>Greater Than 8 Weeks Old</v>
      </c>
    </row>
    <row r="2866" spans="1:22" x14ac:dyDescent="0.35">
      <c r="A2866" s="2" t="s">
        <v>254</v>
      </c>
      <c r="B2866" s="5">
        <v>43681</v>
      </c>
      <c r="C2866" s="5" t="s">
        <v>383</v>
      </c>
      <c r="D2866" s="5" t="s">
        <v>384</v>
      </c>
      <c r="E2866" s="6">
        <v>2</v>
      </c>
      <c r="F2866" s="3">
        <v>58</v>
      </c>
      <c r="G2866" s="3">
        <v>25</v>
      </c>
      <c r="H2866" s="8">
        <f t="shared" si="572"/>
        <v>12.5</v>
      </c>
      <c r="I2866" s="3">
        <v>33</v>
      </c>
      <c r="J2866" s="4">
        <v>0.56999999999999995</v>
      </c>
      <c r="K2866" s="2" t="str">
        <f t="shared" si="573"/>
        <v>Sunday</v>
      </c>
      <c r="L2866" s="5">
        <f t="shared" si="574"/>
        <v>43684</v>
      </c>
      <c r="M2866" s="2" t="str">
        <f t="shared" si="575"/>
        <v>Wednesday</v>
      </c>
      <c r="N2866" s="2" t="str">
        <f t="shared" si="576"/>
        <v>Wednesday</v>
      </c>
      <c r="O2866" s="12">
        <f t="shared" si="577"/>
        <v>0</v>
      </c>
      <c r="P2866" s="11" t="str">
        <f t="shared" si="578"/>
        <v>Low Cost per Unit</v>
      </c>
      <c r="Q2866" s="12">
        <f t="shared" si="579"/>
        <v>0</v>
      </c>
      <c r="R2866" s="12">
        <f t="shared" si="580"/>
        <v>1.74</v>
      </c>
      <c r="S2866" s="12">
        <f t="shared" si="581"/>
        <v>0</v>
      </c>
      <c r="T2866" s="12">
        <f t="shared" si="582"/>
        <v>0</v>
      </c>
      <c r="U2866" s="12">
        <f t="shared" si="583"/>
        <v>0</v>
      </c>
      <c r="V2866" s="13" t="str">
        <f t="shared" ca="1" si="584"/>
        <v>Greater Than 8 Weeks Old</v>
      </c>
    </row>
    <row r="2867" spans="1:22" x14ac:dyDescent="0.35">
      <c r="A2867" s="2" t="s">
        <v>254</v>
      </c>
      <c r="B2867" s="5">
        <v>43682</v>
      </c>
      <c r="C2867" s="5" t="s">
        <v>383</v>
      </c>
      <c r="D2867" s="5" t="s">
        <v>384</v>
      </c>
      <c r="E2867" s="6">
        <v>2</v>
      </c>
      <c r="F2867" s="3">
        <v>58</v>
      </c>
      <c r="G2867" s="3">
        <v>25</v>
      </c>
      <c r="H2867" s="8">
        <f t="shared" si="572"/>
        <v>12.5</v>
      </c>
      <c r="I2867" s="3">
        <v>33</v>
      </c>
      <c r="J2867" s="4">
        <v>0.56999999999999995</v>
      </c>
      <c r="K2867" s="2" t="str">
        <f t="shared" si="573"/>
        <v>Monday</v>
      </c>
      <c r="L2867" s="5">
        <f t="shared" si="574"/>
        <v>43685</v>
      </c>
      <c r="M2867" s="2" t="str">
        <f t="shared" si="575"/>
        <v>Thursday</v>
      </c>
      <c r="N2867" s="2" t="str">
        <f t="shared" si="576"/>
        <v>Thursday</v>
      </c>
      <c r="O2867" s="12">
        <f t="shared" si="577"/>
        <v>0</v>
      </c>
      <c r="P2867" s="11" t="str">
        <f t="shared" si="578"/>
        <v>Low Cost per Unit</v>
      </c>
      <c r="Q2867" s="12">
        <f t="shared" si="579"/>
        <v>0</v>
      </c>
      <c r="R2867" s="12">
        <f t="shared" si="580"/>
        <v>1.74</v>
      </c>
      <c r="S2867" s="12">
        <f t="shared" si="581"/>
        <v>0</v>
      </c>
      <c r="T2867" s="12">
        <f t="shared" si="582"/>
        <v>0</v>
      </c>
      <c r="U2867" s="12">
        <f t="shared" si="583"/>
        <v>0</v>
      </c>
      <c r="V2867" s="13" t="str">
        <f t="shared" ca="1" si="584"/>
        <v>Greater Than 8 Weeks Old</v>
      </c>
    </row>
    <row r="2868" spans="1:22" x14ac:dyDescent="0.35">
      <c r="A2868" s="2" t="s">
        <v>254</v>
      </c>
      <c r="B2868" s="5">
        <v>43683</v>
      </c>
      <c r="C2868" s="5" t="s">
        <v>383</v>
      </c>
      <c r="D2868" s="5" t="s">
        <v>384</v>
      </c>
      <c r="E2868" s="6">
        <v>2</v>
      </c>
      <c r="F2868" s="3">
        <v>58</v>
      </c>
      <c r="G2868" s="3">
        <v>25</v>
      </c>
      <c r="H2868" s="8">
        <f t="shared" si="572"/>
        <v>12.5</v>
      </c>
      <c r="I2868" s="3">
        <v>33</v>
      </c>
      <c r="J2868" s="4">
        <v>0.56999999999999995</v>
      </c>
      <c r="K2868" s="2" t="str">
        <f t="shared" si="573"/>
        <v>Tuesday</v>
      </c>
      <c r="L2868" s="5">
        <f t="shared" si="574"/>
        <v>43686</v>
      </c>
      <c r="M2868" s="2" t="str">
        <f t="shared" si="575"/>
        <v>Friday</v>
      </c>
      <c r="N2868" s="2" t="str">
        <f t="shared" si="576"/>
        <v>Friday</v>
      </c>
      <c r="O2868" s="12">
        <f t="shared" si="577"/>
        <v>2.9000000000000004</v>
      </c>
      <c r="P2868" s="11" t="str">
        <f t="shared" si="578"/>
        <v>Low Cost per Unit</v>
      </c>
      <c r="Q2868" s="12">
        <f t="shared" si="579"/>
        <v>0</v>
      </c>
      <c r="R2868" s="12">
        <f t="shared" si="580"/>
        <v>1.74</v>
      </c>
      <c r="S2868" s="12">
        <f t="shared" si="581"/>
        <v>0</v>
      </c>
      <c r="T2868" s="12">
        <f t="shared" si="582"/>
        <v>0</v>
      </c>
      <c r="U2868" s="12">
        <f t="shared" si="583"/>
        <v>0</v>
      </c>
      <c r="V2868" s="13" t="str">
        <f t="shared" ca="1" si="584"/>
        <v>Greater Than 8 Weeks Old</v>
      </c>
    </row>
    <row r="2869" spans="1:22" x14ac:dyDescent="0.35">
      <c r="A2869" s="2" t="s">
        <v>254</v>
      </c>
      <c r="B2869" s="5">
        <v>43684</v>
      </c>
      <c r="C2869" s="5" t="s">
        <v>383</v>
      </c>
      <c r="D2869" s="5" t="s">
        <v>384</v>
      </c>
      <c r="E2869" s="6">
        <v>7</v>
      </c>
      <c r="F2869" s="3">
        <v>203</v>
      </c>
      <c r="G2869" s="3">
        <v>87.5</v>
      </c>
      <c r="H2869" s="8">
        <f t="shared" si="572"/>
        <v>12.5</v>
      </c>
      <c r="I2869" s="3">
        <v>115.5</v>
      </c>
      <c r="J2869" s="4">
        <v>0.56999999999999995</v>
      </c>
      <c r="K2869" s="2" t="str">
        <f t="shared" si="573"/>
        <v>Wednesday</v>
      </c>
      <c r="L2869" s="5">
        <f t="shared" si="574"/>
        <v>43687</v>
      </c>
      <c r="M2869" s="2" t="str">
        <f t="shared" si="575"/>
        <v>Saturday</v>
      </c>
      <c r="N2869" s="2" t="str">
        <f t="shared" si="576"/>
        <v>Saturday</v>
      </c>
      <c r="O2869" s="12">
        <f t="shared" si="577"/>
        <v>0</v>
      </c>
      <c r="P2869" s="11" t="str">
        <f t="shared" si="578"/>
        <v>Low Cost per Unit</v>
      </c>
      <c r="Q2869" s="12">
        <f t="shared" si="579"/>
        <v>0</v>
      </c>
      <c r="R2869" s="12">
        <f t="shared" si="580"/>
        <v>6.09</v>
      </c>
      <c r="S2869" s="12">
        <f t="shared" si="581"/>
        <v>0</v>
      </c>
      <c r="T2869" s="12">
        <f t="shared" si="582"/>
        <v>0</v>
      </c>
      <c r="U2869" s="12">
        <f t="shared" si="583"/>
        <v>0</v>
      </c>
      <c r="V2869" s="13" t="str">
        <f t="shared" ca="1" si="584"/>
        <v>Greater Than 8 Weeks Old</v>
      </c>
    </row>
    <row r="2870" spans="1:22" x14ac:dyDescent="0.35">
      <c r="A2870" s="2" t="s">
        <v>254</v>
      </c>
      <c r="B2870" s="5">
        <v>43685</v>
      </c>
      <c r="C2870" s="5" t="s">
        <v>383</v>
      </c>
      <c r="D2870" s="5" t="s">
        <v>384</v>
      </c>
      <c r="E2870" s="6">
        <v>2</v>
      </c>
      <c r="F2870" s="3">
        <v>58</v>
      </c>
      <c r="G2870" s="3">
        <v>25</v>
      </c>
      <c r="H2870" s="8">
        <f t="shared" si="572"/>
        <v>12.5</v>
      </c>
      <c r="I2870" s="3">
        <v>33</v>
      </c>
      <c r="J2870" s="4">
        <v>0.56999999999999995</v>
      </c>
      <c r="K2870" s="2" t="str">
        <f t="shared" si="573"/>
        <v>Thursday</v>
      </c>
      <c r="L2870" s="5">
        <f t="shared" si="574"/>
        <v>43688</v>
      </c>
      <c r="M2870" s="2" t="str">
        <f t="shared" si="575"/>
        <v>Sunday</v>
      </c>
      <c r="N2870" s="2" t="str">
        <f t="shared" si="576"/>
        <v>Monday</v>
      </c>
      <c r="O2870" s="12">
        <f t="shared" si="577"/>
        <v>0</v>
      </c>
      <c r="P2870" s="11" t="str">
        <f t="shared" si="578"/>
        <v>Low Cost per Unit</v>
      </c>
      <c r="Q2870" s="12">
        <f t="shared" si="579"/>
        <v>0</v>
      </c>
      <c r="R2870" s="12">
        <f t="shared" si="580"/>
        <v>1.74</v>
      </c>
      <c r="S2870" s="12">
        <f t="shared" si="581"/>
        <v>0</v>
      </c>
      <c r="T2870" s="12">
        <f t="shared" si="582"/>
        <v>0</v>
      </c>
      <c r="U2870" s="12">
        <f t="shared" si="583"/>
        <v>0</v>
      </c>
      <c r="V2870" s="13" t="str">
        <f t="shared" ca="1" si="584"/>
        <v>Greater Than 8 Weeks Old</v>
      </c>
    </row>
    <row r="2871" spans="1:22" x14ac:dyDescent="0.35">
      <c r="A2871" s="2" t="s">
        <v>254</v>
      </c>
      <c r="B2871" s="5">
        <v>43686</v>
      </c>
      <c r="C2871" s="5" t="s">
        <v>383</v>
      </c>
      <c r="D2871" s="5" t="s">
        <v>384</v>
      </c>
      <c r="E2871" s="6">
        <v>2</v>
      </c>
      <c r="F2871" s="3">
        <v>58</v>
      </c>
      <c r="G2871" s="3">
        <v>25</v>
      </c>
      <c r="H2871" s="8">
        <f t="shared" si="572"/>
        <v>12.5</v>
      </c>
      <c r="I2871" s="3">
        <v>33</v>
      </c>
      <c r="J2871" s="4">
        <v>0.56999999999999995</v>
      </c>
      <c r="K2871" s="2" t="str">
        <f t="shared" si="573"/>
        <v>Friday</v>
      </c>
      <c r="L2871" s="5">
        <f t="shared" si="574"/>
        <v>43689</v>
      </c>
      <c r="M2871" s="2" t="str">
        <f t="shared" si="575"/>
        <v>Monday</v>
      </c>
      <c r="N2871" s="2" t="str">
        <f t="shared" si="576"/>
        <v>Monday</v>
      </c>
      <c r="O2871" s="12">
        <f t="shared" si="577"/>
        <v>0</v>
      </c>
      <c r="P2871" s="11" t="str">
        <f t="shared" si="578"/>
        <v>Low Cost per Unit</v>
      </c>
      <c r="Q2871" s="12">
        <f t="shared" si="579"/>
        <v>0</v>
      </c>
      <c r="R2871" s="12">
        <f t="shared" si="580"/>
        <v>1.74</v>
      </c>
      <c r="S2871" s="12">
        <f t="shared" si="581"/>
        <v>0</v>
      </c>
      <c r="T2871" s="12">
        <f t="shared" si="582"/>
        <v>0</v>
      </c>
      <c r="U2871" s="12">
        <f t="shared" si="583"/>
        <v>0</v>
      </c>
      <c r="V2871" s="13" t="str">
        <f t="shared" ca="1" si="584"/>
        <v>Greater Than 8 Weeks Old</v>
      </c>
    </row>
    <row r="2872" spans="1:22" x14ac:dyDescent="0.35">
      <c r="A2872" s="2" t="s">
        <v>254</v>
      </c>
      <c r="B2872" s="5">
        <v>43687</v>
      </c>
      <c r="C2872" s="5" t="s">
        <v>383</v>
      </c>
      <c r="D2872" s="5" t="s">
        <v>384</v>
      </c>
      <c r="E2872" s="6">
        <v>3</v>
      </c>
      <c r="F2872" s="3">
        <v>87</v>
      </c>
      <c r="G2872" s="3">
        <v>37.5</v>
      </c>
      <c r="H2872" s="8">
        <f t="shared" si="572"/>
        <v>12.5</v>
      </c>
      <c r="I2872" s="3">
        <v>49.5</v>
      </c>
      <c r="J2872" s="4">
        <v>0.56999999999999995</v>
      </c>
      <c r="K2872" s="2" t="str">
        <f t="shared" si="573"/>
        <v>Saturday</v>
      </c>
      <c r="L2872" s="5">
        <f t="shared" si="574"/>
        <v>43690</v>
      </c>
      <c r="M2872" s="2" t="str">
        <f t="shared" si="575"/>
        <v>Tuesday</v>
      </c>
      <c r="N2872" s="2" t="str">
        <f t="shared" si="576"/>
        <v>Tuesday</v>
      </c>
      <c r="O2872" s="12">
        <f t="shared" si="577"/>
        <v>0</v>
      </c>
      <c r="P2872" s="11" t="str">
        <f t="shared" si="578"/>
        <v>Low Cost per Unit</v>
      </c>
      <c r="Q2872" s="12">
        <f t="shared" si="579"/>
        <v>0</v>
      </c>
      <c r="R2872" s="12">
        <f t="shared" si="580"/>
        <v>2.61</v>
      </c>
      <c r="S2872" s="12">
        <f t="shared" si="581"/>
        <v>0</v>
      </c>
      <c r="T2872" s="12">
        <f t="shared" si="582"/>
        <v>0</v>
      </c>
      <c r="U2872" s="12">
        <f t="shared" si="583"/>
        <v>0</v>
      </c>
      <c r="V2872" s="13" t="str">
        <f t="shared" ca="1" si="584"/>
        <v>Greater Than 8 Weeks Old</v>
      </c>
    </row>
    <row r="2873" spans="1:22" x14ac:dyDescent="0.35">
      <c r="A2873" s="2" t="s">
        <v>254</v>
      </c>
      <c r="B2873" s="5">
        <v>43688</v>
      </c>
      <c r="C2873" s="5" t="s">
        <v>383</v>
      </c>
      <c r="D2873" s="5" t="s">
        <v>384</v>
      </c>
      <c r="E2873" s="6">
        <v>6</v>
      </c>
      <c r="F2873" s="3">
        <v>174</v>
      </c>
      <c r="G2873" s="3">
        <v>75</v>
      </c>
      <c r="H2873" s="8">
        <f t="shared" si="572"/>
        <v>12.5</v>
      </c>
      <c r="I2873" s="3">
        <v>99</v>
      </c>
      <c r="J2873" s="4">
        <v>0.56999999999999995</v>
      </c>
      <c r="K2873" s="2" t="str">
        <f t="shared" si="573"/>
        <v>Sunday</v>
      </c>
      <c r="L2873" s="5">
        <f t="shared" si="574"/>
        <v>43691</v>
      </c>
      <c r="M2873" s="2" t="str">
        <f t="shared" si="575"/>
        <v>Wednesday</v>
      </c>
      <c r="N2873" s="2" t="str">
        <f t="shared" si="576"/>
        <v>Wednesday</v>
      </c>
      <c r="O2873" s="12">
        <f t="shared" si="577"/>
        <v>0</v>
      </c>
      <c r="P2873" s="11" t="str">
        <f t="shared" si="578"/>
        <v>Low Cost per Unit</v>
      </c>
      <c r="Q2873" s="12">
        <f t="shared" si="579"/>
        <v>0</v>
      </c>
      <c r="R2873" s="12">
        <f t="shared" si="580"/>
        <v>5.22</v>
      </c>
      <c r="S2873" s="12">
        <f t="shared" si="581"/>
        <v>0</v>
      </c>
      <c r="T2873" s="12">
        <f t="shared" si="582"/>
        <v>0</v>
      </c>
      <c r="U2873" s="12">
        <f t="shared" si="583"/>
        <v>0</v>
      </c>
      <c r="V2873" s="13" t="str">
        <f t="shared" ca="1" si="584"/>
        <v>Greater Than 8 Weeks Old</v>
      </c>
    </row>
    <row r="2874" spans="1:22" x14ac:dyDescent="0.35">
      <c r="A2874" s="2" t="s">
        <v>254</v>
      </c>
      <c r="B2874" s="5">
        <v>43689</v>
      </c>
      <c r="C2874" s="5" t="s">
        <v>383</v>
      </c>
      <c r="D2874" s="5" t="s">
        <v>384</v>
      </c>
      <c r="E2874" s="6">
        <v>1</v>
      </c>
      <c r="F2874" s="3">
        <v>29</v>
      </c>
      <c r="G2874" s="3">
        <v>12.5</v>
      </c>
      <c r="H2874" s="8">
        <f t="shared" si="572"/>
        <v>12.5</v>
      </c>
      <c r="I2874" s="3">
        <v>16.5</v>
      </c>
      <c r="J2874" s="4">
        <v>0.56999999999999995</v>
      </c>
      <c r="K2874" s="2" t="str">
        <f t="shared" si="573"/>
        <v>Monday</v>
      </c>
      <c r="L2874" s="5">
        <f t="shared" si="574"/>
        <v>43692</v>
      </c>
      <c r="M2874" s="2" t="str">
        <f t="shared" si="575"/>
        <v>Thursday</v>
      </c>
      <c r="N2874" s="2" t="str">
        <f t="shared" si="576"/>
        <v>Thursday</v>
      </c>
      <c r="O2874" s="12">
        <f t="shared" si="577"/>
        <v>0</v>
      </c>
      <c r="P2874" s="11" t="str">
        <f t="shared" si="578"/>
        <v>Low Cost per Unit</v>
      </c>
      <c r="Q2874" s="12">
        <f t="shared" si="579"/>
        <v>0</v>
      </c>
      <c r="R2874" s="12">
        <f t="shared" si="580"/>
        <v>0</v>
      </c>
      <c r="S2874" s="12">
        <f t="shared" si="581"/>
        <v>0</v>
      </c>
      <c r="T2874" s="12">
        <f t="shared" si="582"/>
        <v>0</v>
      </c>
      <c r="U2874" s="12">
        <f t="shared" si="583"/>
        <v>0</v>
      </c>
      <c r="V2874" s="13" t="str">
        <f t="shared" ca="1" si="584"/>
        <v>Greater Than 8 Weeks Old</v>
      </c>
    </row>
    <row r="2875" spans="1:22" x14ac:dyDescent="0.35">
      <c r="A2875" s="2" t="s">
        <v>254</v>
      </c>
      <c r="B2875" s="5">
        <v>43690</v>
      </c>
      <c r="C2875" s="5" t="s">
        <v>383</v>
      </c>
      <c r="D2875" s="5" t="s">
        <v>384</v>
      </c>
      <c r="E2875" s="6">
        <v>2</v>
      </c>
      <c r="F2875" s="3">
        <v>58</v>
      </c>
      <c r="G2875" s="3">
        <v>25</v>
      </c>
      <c r="H2875" s="8">
        <f t="shared" si="572"/>
        <v>12.5</v>
      </c>
      <c r="I2875" s="3">
        <v>33</v>
      </c>
      <c r="J2875" s="4">
        <v>0.56999999999999995</v>
      </c>
      <c r="K2875" s="2" t="str">
        <f t="shared" si="573"/>
        <v>Tuesday</v>
      </c>
      <c r="L2875" s="5">
        <f t="shared" si="574"/>
        <v>43693</v>
      </c>
      <c r="M2875" s="2" t="str">
        <f t="shared" si="575"/>
        <v>Friday</v>
      </c>
      <c r="N2875" s="2" t="str">
        <f t="shared" si="576"/>
        <v>Friday</v>
      </c>
      <c r="O2875" s="12">
        <f t="shared" si="577"/>
        <v>2.9000000000000004</v>
      </c>
      <c r="P2875" s="11" t="str">
        <f t="shared" si="578"/>
        <v>Low Cost per Unit</v>
      </c>
      <c r="Q2875" s="12">
        <f t="shared" si="579"/>
        <v>0</v>
      </c>
      <c r="R2875" s="12">
        <f t="shared" si="580"/>
        <v>1.74</v>
      </c>
      <c r="S2875" s="12">
        <f t="shared" si="581"/>
        <v>0</v>
      </c>
      <c r="T2875" s="12">
        <f t="shared" si="582"/>
        <v>0</v>
      </c>
      <c r="U2875" s="12">
        <f t="shared" si="583"/>
        <v>0</v>
      </c>
      <c r="V2875" s="13" t="str">
        <f t="shared" ca="1" si="584"/>
        <v>Greater Than 8 Weeks Old</v>
      </c>
    </row>
    <row r="2876" spans="1:22" x14ac:dyDescent="0.35">
      <c r="A2876" s="2" t="s">
        <v>254</v>
      </c>
      <c r="B2876" s="5">
        <v>43693</v>
      </c>
      <c r="C2876" s="5" t="s">
        <v>383</v>
      </c>
      <c r="D2876" s="5" t="s">
        <v>384</v>
      </c>
      <c r="E2876" s="6">
        <v>3</v>
      </c>
      <c r="F2876" s="3">
        <v>87</v>
      </c>
      <c r="G2876" s="3">
        <v>37.5</v>
      </c>
      <c r="H2876" s="8">
        <f t="shared" si="572"/>
        <v>12.5</v>
      </c>
      <c r="I2876" s="3">
        <v>49.5</v>
      </c>
      <c r="J2876" s="4">
        <v>0.56999999999999995</v>
      </c>
      <c r="K2876" s="2" t="str">
        <f t="shared" si="573"/>
        <v>Friday</v>
      </c>
      <c r="L2876" s="5">
        <f t="shared" si="574"/>
        <v>43696</v>
      </c>
      <c r="M2876" s="2" t="str">
        <f t="shared" si="575"/>
        <v>Monday</v>
      </c>
      <c r="N2876" s="2" t="str">
        <f t="shared" si="576"/>
        <v>Monday</v>
      </c>
      <c r="O2876" s="12">
        <f t="shared" si="577"/>
        <v>0</v>
      </c>
      <c r="P2876" s="11" t="str">
        <f t="shared" si="578"/>
        <v>Low Cost per Unit</v>
      </c>
      <c r="Q2876" s="12">
        <f t="shared" si="579"/>
        <v>0</v>
      </c>
      <c r="R2876" s="12">
        <f t="shared" si="580"/>
        <v>2.61</v>
      </c>
      <c r="S2876" s="12">
        <f t="shared" si="581"/>
        <v>0</v>
      </c>
      <c r="T2876" s="12">
        <f t="shared" si="582"/>
        <v>0</v>
      </c>
      <c r="U2876" s="12">
        <f t="shared" si="583"/>
        <v>0</v>
      </c>
      <c r="V2876" s="13" t="str">
        <f t="shared" ca="1" si="584"/>
        <v>Greater Than 8 Weeks Old</v>
      </c>
    </row>
    <row r="2877" spans="1:22" x14ac:dyDescent="0.35">
      <c r="A2877" s="2" t="s">
        <v>254</v>
      </c>
      <c r="B2877" s="5">
        <v>43695</v>
      </c>
      <c r="C2877" s="5" t="s">
        <v>383</v>
      </c>
      <c r="D2877" s="5" t="s">
        <v>384</v>
      </c>
      <c r="E2877" s="6">
        <v>2</v>
      </c>
      <c r="F2877" s="3">
        <v>58</v>
      </c>
      <c r="G2877" s="3">
        <v>25</v>
      </c>
      <c r="H2877" s="8">
        <f t="shared" si="572"/>
        <v>12.5</v>
      </c>
      <c r="I2877" s="3">
        <v>33</v>
      </c>
      <c r="J2877" s="4">
        <v>0.56999999999999995</v>
      </c>
      <c r="K2877" s="2" t="str">
        <f t="shared" si="573"/>
        <v>Sunday</v>
      </c>
      <c r="L2877" s="5">
        <f t="shared" si="574"/>
        <v>43698</v>
      </c>
      <c r="M2877" s="2" t="str">
        <f t="shared" si="575"/>
        <v>Wednesday</v>
      </c>
      <c r="N2877" s="2" t="str">
        <f t="shared" si="576"/>
        <v>Wednesday</v>
      </c>
      <c r="O2877" s="12">
        <f t="shared" si="577"/>
        <v>0</v>
      </c>
      <c r="P2877" s="11" t="str">
        <f t="shared" si="578"/>
        <v>Low Cost per Unit</v>
      </c>
      <c r="Q2877" s="12">
        <f t="shared" si="579"/>
        <v>0</v>
      </c>
      <c r="R2877" s="12">
        <f t="shared" si="580"/>
        <v>1.74</v>
      </c>
      <c r="S2877" s="12">
        <f t="shared" si="581"/>
        <v>0</v>
      </c>
      <c r="T2877" s="12">
        <f t="shared" si="582"/>
        <v>0</v>
      </c>
      <c r="U2877" s="12">
        <f t="shared" si="583"/>
        <v>0</v>
      </c>
      <c r="V2877" s="13" t="str">
        <f t="shared" ca="1" si="584"/>
        <v>Greater Than 8 Weeks Old</v>
      </c>
    </row>
    <row r="2878" spans="1:22" x14ac:dyDescent="0.35">
      <c r="A2878" s="2" t="s">
        <v>254</v>
      </c>
      <c r="B2878" s="5">
        <v>43696</v>
      </c>
      <c r="C2878" s="5" t="s">
        <v>383</v>
      </c>
      <c r="D2878" s="5" t="s">
        <v>384</v>
      </c>
      <c r="E2878" s="6">
        <v>3</v>
      </c>
      <c r="F2878" s="3">
        <v>87</v>
      </c>
      <c r="G2878" s="3">
        <v>37.5</v>
      </c>
      <c r="H2878" s="8">
        <f t="shared" si="572"/>
        <v>12.5</v>
      </c>
      <c r="I2878" s="3">
        <v>49.5</v>
      </c>
      <c r="J2878" s="4">
        <v>0.56999999999999995</v>
      </c>
      <c r="K2878" s="2" t="str">
        <f t="shared" si="573"/>
        <v>Monday</v>
      </c>
      <c r="L2878" s="5">
        <f t="shared" si="574"/>
        <v>43699</v>
      </c>
      <c r="M2878" s="2" t="str">
        <f t="shared" si="575"/>
        <v>Thursday</v>
      </c>
      <c r="N2878" s="2" t="str">
        <f t="shared" si="576"/>
        <v>Thursday</v>
      </c>
      <c r="O2878" s="12">
        <f t="shared" si="577"/>
        <v>0</v>
      </c>
      <c r="P2878" s="11" t="str">
        <f t="shared" si="578"/>
        <v>Low Cost per Unit</v>
      </c>
      <c r="Q2878" s="12">
        <f t="shared" si="579"/>
        <v>0</v>
      </c>
      <c r="R2878" s="12">
        <f t="shared" si="580"/>
        <v>2.61</v>
      </c>
      <c r="S2878" s="12">
        <f t="shared" si="581"/>
        <v>0</v>
      </c>
      <c r="T2878" s="12">
        <f t="shared" si="582"/>
        <v>0</v>
      </c>
      <c r="U2878" s="12">
        <f t="shared" si="583"/>
        <v>0</v>
      </c>
      <c r="V2878" s="13" t="str">
        <f t="shared" ca="1" si="584"/>
        <v>Greater Than 8 Weeks Old</v>
      </c>
    </row>
    <row r="2879" spans="1:22" x14ac:dyDescent="0.35">
      <c r="A2879" s="2" t="s">
        <v>254</v>
      </c>
      <c r="B2879" s="5">
        <v>43698</v>
      </c>
      <c r="C2879" s="5" t="s">
        <v>383</v>
      </c>
      <c r="D2879" s="5" t="s">
        <v>384</v>
      </c>
      <c r="E2879" s="6">
        <v>1</v>
      </c>
      <c r="F2879" s="3">
        <v>29</v>
      </c>
      <c r="G2879" s="3">
        <v>12.5</v>
      </c>
      <c r="H2879" s="8">
        <f t="shared" si="572"/>
        <v>12.5</v>
      </c>
      <c r="I2879" s="3">
        <v>16.5</v>
      </c>
      <c r="J2879" s="4">
        <v>0.56999999999999995</v>
      </c>
      <c r="K2879" s="2" t="str">
        <f t="shared" si="573"/>
        <v>Wednesday</v>
      </c>
      <c r="L2879" s="5">
        <f t="shared" si="574"/>
        <v>43701</v>
      </c>
      <c r="M2879" s="2" t="str">
        <f t="shared" si="575"/>
        <v>Saturday</v>
      </c>
      <c r="N2879" s="2" t="str">
        <f t="shared" si="576"/>
        <v>Saturday</v>
      </c>
      <c r="O2879" s="12">
        <f t="shared" si="577"/>
        <v>0</v>
      </c>
      <c r="P2879" s="11" t="str">
        <f t="shared" si="578"/>
        <v>Low Cost per Unit</v>
      </c>
      <c r="Q2879" s="12">
        <f t="shared" si="579"/>
        <v>0</v>
      </c>
      <c r="R2879" s="12">
        <f t="shared" si="580"/>
        <v>0</v>
      </c>
      <c r="S2879" s="12">
        <f t="shared" si="581"/>
        <v>0</v>
      </c>
      <c r="T2879" s="12">
        <f t="shared" si="582"/>
        <v>0</v>
      </c>
      <c r="U2879" s="12">
        <f t="shared" si="583"/>
        <v>0</v>
      </c>
      <c r="V2879" s="13" t="str">
        <f t="shared" ca="1" si="584"/>
        <v>Greater Than 8 Weeks Old</v>
      </c>
    </row>
    <row r="2880" spans="1:22" x14ac:dyDescent="0.35">
      <c r="A2880" s="2" t="s">
        <v>254</v>
      </c>
      <c r="B2880" s="5">
        <v>43699</v>
      </c>
      <c r="C2880" s="5" t="s">
        <v>383</v>
      </c>
      <c r="D2880" s="5" t="s">
        <v>384</v>
      </c>
      <c r="E2880" s="6">
        <v>1</v>
      </c>
      <c r="F2880" s="3">
        <v>29</v>
      </c>
      <c r="G2880" s="3">
        <v>12.5</v>
      </c>
      <c r="H2880" s="8">
        <f t="shared" si="572"/>
        <v>12.5</v>
      </c>
      <c r="I2880" s="3">
        <v>16.5</v>
      </c>
      <c r="J2880" s="4">
        <v>0.56999999999999995</v>
      </c>
      <c r="K2880" s="2" t="str">
        <f t="shared" si="573"/>
        <v>Thursday</v>
      </c>
      <c r="L2880" s="5">
        <f t="shared" si="574"/>
        <v>43702</v>
      </c>
      <c r="M2880" s="2" t="str">
        <f t="shared" si="575"/>
        <v>Sunday</v>
      </c>
      <c r="N2880" s="2" t="str">
        <f t="shared" si="576"/>
        <v>Monday</v>
      </c>
      <c r="O2880" s="12">
        <f t="shared" si="577"/>
        <v>0</v>
      </c>
      <c r="P2880" s="11" t="str">
        <f t="shared" si="578"/>
        <v>Low Cost per Unit</v>
      </c>
      <c r="Q2880" s="12">
        <f t="shared" si="579"/>
        <v>0</v>
      </c>
      <c r="R2880" s="12">
        <f t="shared" si="580"/>
        <v>0</v>
      </c>
      <c r="S2880" s="12">
        <f t="shared" si="581"/>
        <v>0</v>
      </c>
      <c r="T2880" s="12">
        <f t="shared" si="582"/>
        <v>0</v>
      </c>
      <c r="U2880" s="12">
        <f t="shared" si="583"/>
        <v>0</v>
      </c>
      <c r="V2880" s="13" t="str">
        <f t="shared" ca="1" si="584"/>
        <v>Greater Than 8 Weeks Old</v>
      </c>
    </row>
    <row r="2881" spans="1:22" x14ac:dyDescent="0.35">
      <c r="A2881" s="2" t="s">
        <v>254</v>
      </c>
      <c r="B2881" s="5">
        <v>43700</v>
      </c>
      <c r="C2881" s="5" t="s">
        <v>383</v>
      </c>
      <c r="D2881" s="5" t="s">
        <v>384</v>
      </c>
      <c r="E2881" s="6">
        <v>2</v>
      </c>
      <c r="F2881" s="3">
        <v>58</v>
      </c>
      <c r="G2881" s="3">
        <v>25</v>
      </c>
      <c r="H2881" s="8">
        <f t="shared" si="572"/>
        <v>12.5</v>
      </c>
      <c r="I2881" s="3">
        <v>33</v>
      </c>
      <c r="J2881" s="4">
        <v>0.56999999999999995</v>
      </c>
      <c r="K2881" s="2" t="str">
        <f t="shared" si="573"/>
        <v>Friday</v>
      </c>
      <c r="L2881" s="5">
        <f t="shared" si="574"/>
        <v>43703</v>
      </c>
      <c r="M2881" s="2" t="str">
        <f t="shared" si="575"/>
        <v>Monday</v>
      </c>
      <c r="N2881" s="2" t="str">
        <f t="shared" si="576"/>
        <v>Monday</v>
      </c>
      <c r="O2881" s="12">
        <f t="shared" si="577"/>
        <v>0</v>
      </c>
      <c r="P2881" s="11" t="str">
        <f t="shared" si="578"/>
        <v>Low Cost per Unit</v>
      </c>
      <c r="Q2881" s="12">
        <f t="shared" si="579"/>
        <v>0</v>
      </c>
      <c r="R2881" s="12">
        <f t="shared" si="580"/>
        <v>1.74</v>
      </c>
      <c r="S2881" s="12">
        <f t="shared" si="581"/>
        <v>0</v>
      </c>
      <c r="T2881" s="12">
        <f t="shared" si="582"/>
        <v>0</v>
      </c>
      <c r="U2881" s="12">
        <f t="shared" si="583"/>
        <v>0</v>
      </c>
      <c r="V2881" s="13" t="str">
        <f t="shared" ca="1" si="584"/>
        <v>Greater Than 8 Weeks Old</v>
      </c>
    </row>
    <row r="2882" spans="1:22" x14ac:dyDescent="0.35">
      <c r="A2882" s="2" t="s">
        <v>254</v>
      </c>
      <c r="B2882" s="5">
        <v>43701</v>
      </c>
      <c r="C2882" s="5" t="s">
        <v>383</v>
      </c>
      <c r="D2882" s="5" t="s">
        <v>384</v>
      </c>
      <c r="E2882" s="6">
        <v>4</v>
      </c>
      <c r="F2882" s="3">
        <v>116</v>
      </c>
      <c r="G2882" s="3">
        <v>50</v>
      </c>
      <c r="H2882" s="8">
        <f t="shared" si="572"/>
        <v>12.5</v>
      </c>
      <c r="I2882" s="3">
        <v>66</v>
      </c>
      <c r="J2882" s="4">
        <v>0.56999999999999995</v>
      </c>
      <c r="K2882" s="2" t="str">
        <f t="shared" si="573"/>
        <v>Saturday</v>
      </c>
      <c r="L2882" s="5">
        <f t="shared" si="574"/>
        <v>43704</v>
      </c>
      <c r="M2882" s="2" t="str">
        <f t="shared" si="575"/>
        <v>Tuesday</v>
      </c>
      <c r="N2882" s="2" t="str">
        <f t="shared" si="576"/>
        <v>Tuesday</v>
      </c>
      <c r="O2882" s="12">
        <f t="shared" si="577"/>
        <v>0</v>
      </c>
      <c r="P2882" s="11" t="str">
        <f t="shared" si="578"/>
        <v>Low Cost per Unit</v>
      </c>
      <c r="Q2882" s="12">
        <f t="shared" si="579"/>
        <v>0</v>
      </c>
      <c r="R2882" s="12">
        <f t="shared" si="580"/>
        <v>3.48</v>
      </c>
      <c r="S2882" s="12">
        <f t="shared" si="581"/>
        <v>0</v>
      </c>
      <c r="T2882" s="12">
        <f t="shared" si="582"/>
        <v>0</v>
      </c>
      <c r="U2882" s="12">
        <f t="shared" si="583"/>
        <v>0</v>
      </c>
      <c r="V2882" s="13" t="str">
        <f t="shared" ca="1" si="584"/>
        <v>Greater Than 8 Weeks Old</v>
      </c>
    </row>
    <row r="2883" spans="1:22" x14ac:dyDescent="0.35">
      <c r="A2883" s="2" t="s">
        <v>254</v>
      </c>
      <c r="B2883" s="5">
        <v>43702</v>
      </c>
      <c r="C2883" s="5" t="s">
        <v>383</v>
      </c>
      <c r="D2883" s="5" t="s">
        <v>384</v>
      </c>
      <c r="E2883" s="6">
        <v>2</v>
      </c>
      <c r="F2883" s="3">
        <v>58</v>
      </c>
      <c r="G2883" s="3">
        <v>25</v>
      </c>
      <c r="H2883" s="8">
        <f t="shared" ref="H2883:H2946" si="585">G2883/E2883</f>
        <v>12.5</v>
      </c>
      <c r="I2883" s="3">
        <v>33</v>
      </c>
      <c r="J2883" s="4">
        <v>0.56999999999999995</v>
      </c>
      <c r="K2883" s="2" t="str">
        <f t="shared" ref="K2883:K2946" si="586">TEXT(B2883,"dddd")</f>
        <v>Sunday</v>
      </c>
      <c r="L2883" s="5">
        <f t="shared" ref="L2883:L2946" si="587">B2883+3</f>
        <v>43705</v>
      </c>
      <c r="M2883" s="2" t="str">
        <f t="shared" ref="M2883:M2946" si="588">TEXT(L2883,"dddd")</f>
        <v>Wednesday</v>
      </c>
      <c r="N2883" s="2" t="str">
        <f t="shared" ref="N2883:N2946" si="589">IF(M2883="Sunday","Monday",M2883)</f>
        <v>Wednesday</v>
      </c>
      <c r="O2883" s="12">
        <f t="shared" ref="O2883:O2946" si="590">IF(TEXT(B2883,"dddd")="Tuesday",F2883*0.05,0)</f>
        <v>0</v>
      </c>
      <c r="P2883" s="11" t="str">
        <f t="shared" ref="P2883:P2946" si="591">IF(H2883&gt;AVERAGE(H:H),"High Cost per Unit","Low Cost per Unit")</f>
        <v>Low Cost per Unit</v>
      </c>
      <c r="Q2883" s="12">
        <f t="shared" ref="Q2883:Q2946" si="592">IF(D2883="Masks",F2883*0.1,0)</f>
        <v>0</v>
      </c>
      <c r="R2883" s="12">
        <f t="shared" ref="R2883:R2946" si="593">IF(E2883&gt;1,F2883*0.03,0)</f>
        <v>1.74</v>
      </c>
      <c r="S2883" s="12">
        <f t="shared" ref="S2883:S2946" si="594">IF(D2883="Accessories",F2883*0.15,0)</f>
        <v>0</v>
      </c>
      <c r="T2883" s="12">
        <f t="shared" ref="T2883:T2946" si="595">IF(AND(K2883="Saturday",C2883="Fitness"),F2883*0.1,0)</f>
        <v>0</v>
      </c>
      <c r="U2883" s="12">
        <f t="shared" ref="U2883:U2946" si="596">IF(AND(K2883="Friday",C2883="Automotive"),F2883*0.2,0)</f>
        <v>0</v>
      </c>
      <c r="V2883" s="13" t="str">
        <f t="shared" ref="V2883:V2946" ca="1" si="597">IF(B2883&lt;TODAY()-56,"Greater Than 8 Weeks Old","Less Than 8 Weeks Old")</f>
        <v>Greater Than 8 Weeks Old</v>
      </c>
    </row>
    <row r="2884" spans="1:22" x14ac:dyDescent="0.35">
      <c r="A2884" s="2" t="s">
        <v>254</v>
      </c>
      <c r="B2884" s="5">
        <v>43703</v>
      </c>
      <c r="C2884" s="5" t="s">
        <v>383</v>
      </c>
      <c r="D2884" s="5" t="s">
        <v>384</v>
      </c>
      <c r="E2884" s="6">
        <v>2</v>
      </c>
      <c r="F2884" s="3">
        <v>58</v>
      </c>
      <c r="G2884" s="3">
        <v>25</v>
      </c>
      <c r="H2884" s="8">
        <f t="shared" si="585"/>
        <v>12.5</v>
      </c>
      <c r="I2884" s="3">
        <v>33</v>
      </c>
      <c r="J2884" s="4">
        <v>0.56999999999999995</v>
      </c>
      <c r="K2884" s="2" t="str">
        <f t="shared" si="586"/>
        <v>Monday</v>
      </c>
      <c r="L2884" s="5">
        <f t="shared" si="587"/>
        <v>43706</v>
      </c>
      <c r="M2884" s="2" t="str">
        <f t="shared" si="588"/>
        <v>Thursday</v>
      </c>
      <c r="N2884" s="2" t="str">
        <f t="shared" si="589"/>
        <v>Thursday</v>
      </c>
      <c r="O2884" s="12">
        <f t="shared" si="590"/>
        <v>0</v>
      </c>
      <c r="P2884" s="11" t="str">
        <f t="shared" si="591"/>
        <v>Low Cost per Unit</v>
      </c>
      <c r="Q2884" s="12">
        <f t="shared" si="592"/>
        <v>0</v>
      </c>
      <c r="R2884" s="12">
        <f t="shared" si="593"/>
        <v>1.74</v>
      </c>
      <c r="S2884" s="12">
        <f t="shared" si="594"/>
        <v>0</v>
      </c>
      <c r="T2884" s="12">
        <f t="shared" si="595"/>
        <v>0</v>
      </c>
      <c r="U2884" s="12">
        <f t="shared" si="596"/>
        <v>0</v>
      </c>
      <c r="V2884" s="13" t="str">
        <f t="shared" ca="1" si="597"/>
        <v>Greater Than 8 Weeks Old</v>
      </c>
    </row>
    <row r="2885" spans="1:22" x14ac:dyDescent="0.35">
      <c r="A2885" s="2" t="s">
        <v>254</v>
      </c>
      <c r="B2885" s="5">
        <v>43704</v>
      </c>
      <c r="C2885" s="5" t="s">
        <v>383</v>
      </c>
      <c r="D2885" s="5" t="s">
        <v>384</v>
      </c>
      <c r="E2885" s="6">
        <v>4</v>
      </c>
      <c r="F2885" s="3">
        <v>116</v>
      </c>
      <c r="G2885" s="3">
        <v>50</v>
      </c>
      <c r="H2885" s="8">
        <f t="shared" si="585"/>
        <v>12.5</v>
      </c>
      <c r="I2885" s="3">
        <v>66</v>
      </c>
      <c r="J2885" s="4">
        <v>0.56999999999999995</v>
      </c>
      <c r="K2885" s="2" t="str">
        <f t="shared" si="586"/>
        <v>Tuesday</v>
      </c>
      <c r="L2885" s="5">
        <f t="shared" si="587"/>
        <v>43707</v>
      </c>
      <c r="M2885" s="2" t="str">
        <f t="shared" si="588"/>
        <v>Friday</v>
      </c>
      <c r="N2885" s="2" t="str">
        <f t="shared" si="589"/>
        <v>Friday</v>
      </c>
      <c r="O2885" s="12">
        <f t="shared" si="590"/>
        <v>5.8000000000000007</v>
      </c>
      <c r="P2885" s="11" t="str">
        <f t="shared" si="591"/>
        <v>Low Cost per Unit</v>
      </c>
      <c r="Q2885" s="12">
        <f t="shared" si="592"/>
        <v>0</v>
      </c>
      <c r="R2885" s="12">
        <f t="shared" si="593"/>
        <v>3.48</v>
      </c>
      <c r="S2885" s="12">
        <f t="shared" si="594"/>
        <v>0</v>
      </c>
      <c r="T2885" s="12">
        <f t="shared" si="595"/>
        <v>0</v>
      </c>
      <c r="U2885" s="12">
        <f t="shared" si="596"/>
        <v>0</v>
      </c>
      <c r="V2885" s="13" t="str">
        <f t="shared" ca="1" si="597"/>
        <v>Greater Than 8 Weeks Old</v>
      </c>
    </row>
    <row r="2886" spans="1:22" x14ac:dyDescent="0.35">
      <c r="A2886" s="2" t="s">
        <v>254</v>
      </c>
      <c r="B2886" s="5">
        <v>43705</v>
      </c>
      <c r="C2886" s="5" t="s">
        <v>383</v>
      </c>
      <c r="D2886" s="5" t="s">
        <v>384</v>
      </c>
      <c r="E2886" s="6">
        <v>2</v>
      </c>
      <c r="F2886" s="3">
        <v>58</v>
      </c>
      <c r="G2886" s="3">
        <v>25</v>
      </c>
      <c r="H2886" s="8">
        <f t="shared" si="585"/>
        <v>12.5</v>
      </c>
      <c r="I2886" s="3">
        <v>33</v>
      </c>
      <c r="J2886" s="4">
        <v>0.56999999999999995</v>
      </c>
      <c r="K2886" s="2" t="str">
        <f t="shared" si="586"/>
        <v>Wednesday</v>
      </c>
      <c r="L2886" s="5">
        <f t="shared" si="587"/>
        <v>43708</v>
      </c>
      <c r="M2886" s="2" t="str">
        <f t="shared" si="588"/>
        <v>Saturday</v>
      </c>
      <c r="N2886" s="2" t="str">
        <f t="shared" si="589"/>
        <v>Saturday</v>
      </c>
      <c r="O2886" s="12">
        <f t="shared" si="590"/>
        <v>0</v>
      </c>
      <c r="P2886" s="11" t="str">
        <f t="shared" si="591"/>
        <v>Low Cost per Unit</v>
      </c>
      <c r="Q2886" s="12">
        <f t="shared" si="592"/>
        <v>0</v>
      </c>
      <c r="R2886" s="12">
        <f t="shared" si="593"/>
        <v>1.74</v>
      </c>
      <c r="S2886" s="12">
        <f t="shared" si="594"/>
        <v>0</v>
      </c>
      <c r="T2886" s="12">
        <f t="shared" si="595"/>
        <v>0</v>
      </c>
      <c r="U2886" s="12">
        <f t="shared" si="596"/>
        <v>0</v>
      </c>
      <c r="V2886" s="13" t="str">
        <f t="shared" ca="1" si="597"/>
        <v>Greater Than 8 Weeks Old</v>
      </c>
    </row>
    <row r="2887" spans="1:22" x14ac:dyDescent="0.35">
      <c r="A2887" s="2" t="s">
        <v>254</v>
      </c>
      <c r="B2887" s="5">
        <v>43706</v>
      </c>
      <c r="C2887" s="5" t="s">
        <v>383</v>
      </c>
      <c r="D2887" s="5" t="s">
        <v>384</v>
      </c>
      <c r="E2887" s="6">
        <v>2</v>
      </c>
      <c r="F2887" s="3">
        <v>58</v>
      </c>
      <c r="G2887" s="3">
        <v>25</v>
      </c>
      <c r="H2887" s="8">
        <f t="shared" si="585"/>
        <v>12.5</v>
      </c>
      <c r="I2887" s="3">
        <v>33</v>
      </c>
      <c r="J2887" s="4">
        <v>0.56999999999999995</v>
      </c>
      <c r="K2887" s="2" t="str">
        <f t="shared" si="586"/>
        <v>Thursday</v>
      </c>
      <c r="L2887" s="5">
        <f t="shared" si="587"/>
        <v>43709</v>
      </c>
      <c r="M2887" s="2" t="str">
        <f t="shared" si="588"/>
        <v>Sunday</v>
      </c>
      <c r="N2887" s="2" t="str">
        <f t="shared" si="589"/>
        <v>Monday</v>
      </c>
      <c r="O2887" s="12">
        <f t="shared" si="590"/>
        <v>0</v>
      </c>
      <c r="P2887" s="11" t="str">
        <f t="shared" si="591"/>
        <v>Low Cost per Unit</v>
      </c>
      <c r="Q2887" s="12">
        <f t="shared" si="592"/>
        <v>0</v>
      </c>
      <c r="R2887" s="12">
        <f t="shared" si="593"/>
        <v>1.74</v>
      </c>
      <c r="S2887" s="12">
        <f t="shared" si="594"/>
        <v>0</v>
      </c>
      <c r="T2887" s="12">
        <f t="shared" si="595"/>
        <v>0</v>
      </c>
      <c r="U2887" s="12">
        <f t="shared" si="596"/>
        <v>0</v>
      </c>
      <c r="V2887" s="13" t="str">
        <f t="shared" ca="1" si="597"/>
        <v>Greater Than 8 Weeks Old</v>
      </c>
    </row>
    <row r="2888" spans="1:22" x14ac:dyDescent="0.35">
      <c r="A2888" s="2" t="s">
        <v>254</v>
      </c>
      <c r="B2888" s="5">
        <v>43708</v>
      </c>
      <c r="C2888" s="5" t="s">
        <v>383</v>
      </c>
      <c r="D2888" s="5" t="s">
        <v>384</v>
      </c>
      <c r="E2888" s="6">
        <v>1</v>
      </c>
      <c r="F2888" s="3">
        <v>29</v>
      </c>
      <c r="G2888" s="3">
        <v>12.5</v>
      </c>
      <c r="H2888" s="8">
        <f t="shared" si="585"/>
        <v>12.5</v>
      </c>
      <c r="I2888" s="3">
        <v>16.5</v>
      </c>
      <c r="J2888" s="4">
        <v>0.56999999999999995</v>
      </c>
      <c r="K2888" s="2" t="str">
        <f t="shared" si="586"/>
        <v>Saturday</v>
      </c>
      <c r="L2888" s="5">
        <f t="shared" si="587"/>
        <v>43711</v>
      </c>
      <c r="M2888" s="2" t="str">
        <f t="shared" si="588"/>
        <v>Tuesday</v>
      </c>
      <c r="N2888" s="2" t="str">
        <f t="shared" si="589"/>
        <v>Tuesday</v>
      </c>
      <c r="O2888" s="12">
        <f t="shared" si="590"/>
        <v>0</v>
      </c>
      <c r="P2888" s="11" t="str">
        <f t="shared" si="591"/>
        <v>Low Cost per Unit</v>
      </c>
      <c r="Q2888" s="12">
        <f t="shared" si="592"/>
        <v>0</v>
      </c>
      <c r="R2888" s="12">
        <f t="shared" si="593"/>
        <v>0</v>
      </c>
      <c r="S2888" s="12">
        <f t="shared" si="594"/>
        <v>0</v>
      </c>
      <c r="T2888" s="12">
        <f t="shared" si="595"/>
        <v>0</v>
      </c>
      <c r="U2888" s="12">
        <f t="shared" si="596"/>
        <v>0</v>
      </c>
      <c r="V2888" s="13" t="str">
        <f t="shared" ca="1" si="597"/>
        <v>Greater Than 8 Weeks Old</v>
      </c>
    </row>
    <row r="2889" spans="1:22" x14ac:dyDescent="0.35">
      <c r="A2889" s="2" t="s">
        <v>255</v>
      </c>
      <c r="B2889" s="5">
        <v>43679</v>
      </c>
      <c r="C2889" s="5" t="s">
        <v>375</v>
      </c>
      <c r="D2889" s="5" t="s">
        <v>377</v>
      </c>
      <c r="E2889" s="6">
        <v>3</v>
      </c>
      <c r="F2889" s="3">
        <v>60</v>
      </c>
      <c r="G2889" s="3">
        <v>21.36</v>
      </c>
      <c r="H2889" s="8">
        <f t="shared" si="585"/>
        <v>7.12</v>
      </c>
      <c r="I2889" s="3">
        <v>38.64</v>
      </c>
      <c r="J2889" s="4">
        <v>0.64</v>
      </c>
      <c r="K2889" s="2" t="str">
        <f t="shared" si="586"/>
        <v>Friday</v>
      </c>
      <c r="L2889" s="5">
        <f t="shared" si="587"/>
        <v>43682</v>
      </c>
      <c r="M2889" s="2" t="str">
        <f t="shared" si="588"/>
        <v>Monday</v>
      </c>
      <c r="N2889" s="2" t="str">
        <f t="shared" si="589"/>
        <v>Monday</v>
      </c>
      <c r="O2889" s="12">
        <f t="shared" si="590"/>
        <v>0</v>
      </c>
      <c r="P2889" s="11" t="str">
        <f t="shared" si="591"/>
        <v>Low Cost per Unit</v>
      </c>
      <c r="Q2889" s="12">
        <f t="shared" si="592"/>
        <v>0</v>
      </c>
      <c r="R2889" s="12">
        <f t="shared" si="593"/>
        <v>1.7999999999999998</v>
      </c>
      <c r="S2889" s="12">
        <f t="shared" si="594"/>
        <v>0</v>
      </c>
      <c r="T2889" s="12">
        <f t="shared" si="595"/>
        <v>0</v>
      </c>
      <c r="U2889" s="12">
        <f t="shared" si="596"/>
        <v>0</v>
      </c>
      <c r="V2889" s="13" t="str">
        <f t="shared" ca="1" si="597"/>
        <v>Greater Than 8 Weeks Old</v>
      </c>
    </row>
    <row r="2890" spans="1:22" x14ac:dyDescent="0.35">
      <c r="A2890" s="2" t="s">
        <v>255</v>
      </c>
      <c r="B2890" s="5">
        <v>43680</v>
      </c>
      <c r="C2890" s="5" t="s">
        <v>375</v>
      </c>
      <c r="D2890" s="5" t="s">
        <v>377</v>
      </c>
      <c r="E2890" s="6">
        <v>3</v>
      </c>
      <c r="F2890" s="3">
        <v>60</v>
      </c>
      <c r="G2890" s="3">
        <v>21.36</v>
      </c>
      <c r="H2890" s="8">
        <f t="shared" si="585"/>
        <v>7.12</v>
      </c>
      <c r="I2890" s="3">
        <v>38.64</v>
      </c>
      <c r="J2890" s="4">
        <v>0.64</v>
      </c>
      <c r="K2890" s="2" t="str">
        <f t="shared" si="586"/>
        <v>Saturday</v>
      </c>
      <c r="L2890" s="5">
        <f t="shared" si="587"/>
        <v>43683</v>
      </c>
      <c r="M2890" s="2" t="str">
        <f t="shared" si="588"/>
        <v>Tuesday</v>
      </c>
      <c r="N2890" s="2" t="str">
        <f t="shared" si="589"/>
        <v>Tuesday</v>
      </c>
      <c r="O2890" s="12">
        <f t="shared" si="590"/>
        <v>0</v>
      </c>
      <c r="P2890" s="11" t="str">
        <f t="shared" si="591"/>
        <v>Low Cost per Unit</v>
      </c>
      <c r="Q2890" s="12">
        <f t="shared" si="592"/>
        <v>0</v>
      </c>
      <c r="R2890" s="12">
        <f t="shared" si="593"/>
        <v>1.7999999999999998</v>
      </c>
      <c r="S2890" s="12">
        <f t="shared" si="594"/>
        <v>0</v>
      </c>
      <c r="T2890" s="12">
        <f t="shared" si="595"/>
        <v>0</v>
      </c>
      <c r="U2890" s="12">
        <f t="shared" si="596"/>
        <v>0</v>
      </c>
      <c r="V2890" s="13" t="str">
        <f t="shared" ca="1" si="597"/>
        <v>Greater Than 8 Weeks Old</v>
      </c>
    </row>
    <row r="2891" spans="1:22" x14ac:dyDescent="0.35">
      <c r="A2891" s="2" t="s">
        <v>255</v>
      </c>
      <c r="B2891" s="5">
        <v>43681</v>
      </c>
      <c r="C2891" s="5" t="s">
        <v>375</v>
      </c>
      <c r="D2891" s="5" t="s">
        <v>377</v>
      </c>
      <c r="E2891" s="6">
        <v>2</v>
      </c>
      <c r="F2891" s="3">
        <v>40</v>
      </c>
      <c r="G2891" s="3">
        <v>14.24</v>
      </c>
      <c r="H2891" s="8">
        <f t="shared" si="585"/>
        <v>7.12</v>
      </c>
      <c r="I2891" s="3">
        <v>25.76</v>
      </c>
      <c r="J2891" s="4">
        <v>0.64</v>
      </c>
      <c r="K2891" s="2" t="str">
        <f t="shared" si="586"/>
        <v>Sunday</v>
      </c>
      <c r="L2891" s="5">
        <f t="shared" si="587"/>
        <v>43684</v>
      </c>
      <c r="M2891" s="2" t="str">
        <f t="shared" si="588"/>
        <v>Wednesday</v>
      </c>
      <c r="N2891" s="2" t="str">
        <f t="shared" si="589"/>
        <v>Wednesday</v>
      </c>
      <c r="O2891" s="12">
        <f t="shared" si="590"/>
        <v>0</v>
      </c>
      <c r="P2891" s="11" t="str">
        <f t="shared" si="591"/>
        <v>Low Cost per Unit</v>
      </c>
      <c r="Q2891" s="12">
        <f t="shared" si="592"/>
        <v>0</v>
      </c>
      <c r="R2891" s="12">
        <f t="shared" si="593"/>
        <v>1.2</v>
      </c>
      <c r="S2891" s="12">
        <f t="shared" si="594"/>
        <v>0</v>
      </c>
      <c r="T2891" s="12">
        <f t="shared" si="595"/>
        <v>0</v>
      </c>
      <c r="U2891" s="12">
        <f t="shared" si="596"/>
        <v>0</v>
      </c>
      <c r="V2891" s="13" t="str">
        <f t="shared" ca="1" si="597"/>
        <v>Greater Than 8 Weeks Old</v>
      </c>
    </row>
    <row r="2892" spans="1:22" x14ac:dyDescent="0.35">
      <c r="A2892" s="2" t="s">
        <v>255</v>
      </c>
      <c r="B2892" s="5">
        <v>43682</v>
      </c>
      <c r="C2892" s="5" t="s">
        <v>375</v>
      </c>
      <c r="D2892" s="5" t="s">
        <v>377</v>
      </c>
      <c r="E2892" s="6">
        <v>4</v>
      </c>
      <c r="F2892" s="3">
        <v>80</v>
      </c>
      <c r="G2892" s="3">
        <v>28.48</v>
      </c>
      <c r="H2892" s="8">
        <f t="shared" si="585"/>
        <v>7.12</v>
      </c>
      <c r="I2892" s="3">
        <v>51.52</v>
      </c>
      <c r="J2892" s="4">
        <v>0.64</v>
      </c>
      <c r="K2892" s="2" t="str">
        <f t="shared" si="586"/>
        <v>Monday</v>
      </c>
      <c r="L2892" s="5">
        <f t="shared" si="587"/>
        <v>43685</v>
      </c>
      <c r="M2892" s="2" t="str">
        <f t="shared" si="588"/>
        <v>Thursday</v>
      </c>
      <c r="N2892" s="2" t="str">
        <f t="shared" si="589"/>
        <v>Thursday</v>
      </c>
      <c r="O2892" s="12">
        <f t="shared" si="590"/>
        <v>0</v>
      </c>
      <c r="P2892" s="11" t="str">
        <f t="shared" si="591"/>
        <v>Low Cost per Unit</v>
      </c>
      <c r="Q2892" s="12">
        <f t="shared" si="592"/>
        <v>0</v>
      </c>
      <c r="R2892" s="12">
        <f t="shared" si="593"/>
        <v>2.4</v>
      </c>
      <c r="S2892" s="12">
        <f t="shared" si="594"/>
        <v>0</v>
      </c>
      <c r="T2892" s="12">
        <f t="shared" si="595"/>
        <v>0</v>
      </c>
      <c r="U2892" s="12">
        <f t="shared" si="596"/>
        <v>0</v>
      </c>
      <c r="V2892" s="13" t="str">
        <f t="shared" ca="1" si="597"/>
        <v>Greater Than 8 Weeks Old</v>
      </c>
    </row>
    <row r="2893" spans="1:22" x14ac:dyDescent="0.35">
      <c r="A2893" s="2" t="s">
        <v>255</v>
      </c>
      <c r="B2893" s="5">
        <v>43683</v>
      </c>
      <c r="C2893" s="5" t="s">
        <v>375</v>
      </c>
      <c r="D2893" s="5" t="s">
        <v>377</v>
      </c>
      <c r="E2893" s="6">
        <v>1</v>
      </c>
      <c r="F2893" s="3">
        <v>20</v>
      </c>
      <c r="G2893" s="3">
        <v>7.12</v>
      </c>
      <c r="H2893" s="8">
        <f t="shared" si="585"/>
        <v>7.12</v>
      </c>
      <c r="I2893" s="3">
        <v>12.88</v>
      </c>
      <c r="J2893" s="4">
        <v>0.64</v>
      </c>
      <c r="K2893" s="2" t="str">
        <f t="shared" si="586"/>
        <v>Tuesday</v>
      </c>
      <c r="L2893" s="5">
        <f t="shared" si="587"/>
        <v>43686</v>
      </c>
      <c r="M2893" s="2" t="str">
        <f t="shared" si="588"/>
        <v>Friday</v>
      </c>
      <c r="N2893" s="2" t="str">
        <f t="shared" si="589"/>
        <v>Friday</v>
      </c>
      <c r="O2893" s="12">
        <f t="shared" si="590"/>
        <v>1</v>
      </c>
      <c r="P2893" s="11" t="str">
        <f t="shared" si="591"/>
        <v>Low Cost per Unit</v>
      </c>
      <c r="Q2893" s="12">
        <f t="shared" si="592"/>
        <v>0</v>
      </c>
      <c r="R2893" s="12">
        <f t="shared" si="593"/>
        <v>0</v>
      </c>
      <c r="S2893" s="12">
        <f t="shared" si="594"/>
        <v>0</v>
      </c>
      <c r="T2893" s="12">
        <f t="shared" si="595"/>
        <v>0</v>
      </c>
      <c r="U2893" s="12">
        <f t="shared" si="596"/>
        <v>0</v>
      </c>
      <c r="V2893" s="13" t="str">
        <f t="shared" ca="1" si="597"/>
        <v>Greater Than 8 Weeks Old</v>
      </c>
    </row>
    <row r="2894" spans="1:22" x14ac:dyDescent="0.35">
      <c r="A2894" s="2" t="s">
        <v>255</v>
      </c>
      <c r="B2894" s="5">
        <v>43684</v>
      </c>
      <c r="C2894" s="5" t="s">
        <v>375</v>
      </c>
      <c r="D2894" s="5" t="s">
        <v>377</v>
      </c>
      <c r="E2894" s="6">
        <v>3</v>
      </c>
      <c r="F2894" s="3">
        <v>60</v>
      </c>
      <c r="G2894" s="3">
        <v>21.36</v>
      </c>
      <c r="H2894" s="8">
        <f t="shared" si="585"/>
        <v>7.12</v>
      </c>
      <c r="I2894" s="3">
        <v>38.64</v>
      </c>
      <c r="J2894" s="4">
        <v>0.64</v>
      </c>
      <c r="K2894" s="2" t="str">
        <f t="shared" si="586"/>
        <v>Wednesday</v>
      </c>
      <c r="L2894" s="5">
        <f t="shared" si="587"/>
        <v>43687</v>
      </c>
      <c r="M2894" s="2" t="str">
        <f t="shared" si="588"/>
        <v>Saturday</v>
      </c>
      <c r="N2894" s="2" t="str">
        <f t="shared" si="589"/>
        <v>Saturday</v>
      </c>
      <c r="O2894" s="12">
        <f t="shared" si="590"/>
        <v>0</v>
      </c>
      <c r="P2894" s="11" t="str">
        <f t="shared" si="591"/>
        <v>Low Cost per Unit</v>
      </c>
      <c r="Q2894" s="12">
        <f t="shared" si="592"/>
        <v>0</v>
      </c>
      <c r="R2894" s="12">
        <f t="shared" si="593"/>
        <v>1.7999999999999998</v>
      </c>
      <c r="S2894" s="12">
        <f t="shared" si="594"/>
        <v>0</v>
      </c>
      <c r="T2894" s="12">
        <f t="shared" si="595"/>
        <v>0</v>
      </c>
      <c r="U2894" s="12">
        <f t="shared" si="596"/>
        <v>0</v>
      </c>
      <c r="V2894" s="13" t="str">
        <f t="shared" ca="1" si="597"/>
        <v>Greater Than 8 Weeks Old</v>
      </c>
    </row>
    <row r="2895" spans="1:22" x14ac:dyDescent="0.35">
      <c r="A2895" s="2" t="s">
        <v>255</v>
      </c>
      <c r="B2895" s="5">
        <v>43685</v>
      </c>
      <c r="C2895" s="5" t="s">
        <v>375</v>
      </c>
      <c r="D2895" s="5" t="s">
        <v>377</v>
      </c>
      <c r="E2895" s="6">
        <v>1</v>
      </c>
      <c r="F2895" s="3">
        <v>20</v>
      </c>
      <c r="G2895" s="3">
        <v>7.12</v>
      </c>
      <c r="H2895" s="8">
        <f t="shared" si="585"/>
        <v>7.12</v>
      </c>
      <c r="I2895" s="3">
        <v>12.88</v>
      </c>
      <c r="J2895" s="4">
        <v>0.64</v>
      </c>
      <c r="K2895" s="2" t="str">
        <f t="shared" si="586"/>
        <v>Thursday</v>
      </c>
      <c r="L2895" s="5">
        <f t="shared" si="587"/>
        <v>43688</v>
      </c>
      <c r="M2895" s="2" t="str">
        <f t="shared" si="588"/>
        <v>Sunday</v>
      </c>
      <c r="N2895" s="2" t="str">
        <f t="shared" si="589"/>
        <v>Monday</v>
      </c>
      <c r="O2895" s="12">
        <f t="shared" si="590"/>
        <v>0</v>
      </c>
      <c r="P2895" s="11" t="str">
        <f t="shared" si="591"/>
        <v>Low Cost per Unit</v>
      </c>
      <c r="Q2895" s="12">
        <f t="shared" si="592"/>
        <v>0</v>
      </c>
      <c r="R2895" s="12">
        <f t="shared" si="593"/>
        <v>0</v>
      </c>
      <c r="S2895" s="12">
        <f t="shared" si="594"/>
        <v>0</v>
      </c>
      <c r="T2895" s="12">
        <f t="shared" si="595"/>
        <v>0</v>
      </c>
      <c r="U2895" s="12">
        <f t="shared" si="596"/>
        <v>0</v>
      </c>
      <c r="V2895" s="13" t="str">
        <f t="shared" ca="1" si="597"/>
        <v>Greater Than 8 Weeks Old</v>
      </c>
    </row>
    <row r="2896" spans="1:22" x14ac:dyDescent="0.35">
      <c r="A2896" s="2" t="s">
        <v>255</v>
      </c>
      <c r="B2896" s="5">
        <v>43688</v>
      </c>
      <c r="C2896" s="5" t="s">
        <v>375</v>
      </c>
      <c r="D2896" s="5" t="s">
        <v>377</v>
      </c>
      <c r="E2896" s="6">
        <v>1</v>
      </c>
      <c r="F2896" s="3">
        <v>20</v>
      </c>
      <c r="G2896" s="3">
        <v>7.12</v>
      </c>
      <c r="H2896" s="8">
        <f t="shared" si="585"/>
        <v>7.12</v>
      </c>
      <c r="I2896" s="3">
        <v>12.88</v>
      </c>
      <c r="J2896" s="4">
        <v>0.64</v>
      </c>
      <c r="K2896" s="2" t="str">
        <f t="shared" si="586"/>
        <v>Sunday</v>
      </c>
      <c r="L2896" s="5">
        <f t="shared" si="587"/>
        <v>43691</v>
      </c>
      <c r="M2896" s="2" t="str">
        <f t="shared" si="588"/>
        <v>Wednesday</v>
      </c>
      <c r="N2896" s="2" t="str">
        <f t="shared" si="589"/>
        <v>Wednesday</v>
      </c>
      <c r="O2896" s="12">
        <f t="shared" si="590"/>
        <v>0</v>
      </c>
      <c r="P2896" s="11" t="str">
        <f t="shared" si="591"/>
        <v>Low Cost per Unit</v>
      </c>
      <c r="Q2896" s="12">
        <f t="shared" si="592"/>
        <v>0</v>
      </c>
      <c r="R2896" s="12">
        <f t="shared" si="593"/>
        <v>0</v>
      </c>
      <c r="S2896" s="12">
        <f t="shared" si="594"/>
        <v>0</v>
      </c>
      <c r="T2896" s="12">
        <f t="shared" si="595"/>
        <v>0</v>
      </c>
      <c r="U2896" s="12">
        <f t="shared" si="596"/>
        <v>0</v>
      </c>
      <c r="V2896" s="13" t="str">
        <f t="shared" ca="1" si="597"/>
        <v>Greater Than 8 Weeks Old</v>
      </c>
    </row>
    <row r="2897" spans="1:22" x14ac:dyDescent="0.35">
      <c r="A2897" s="2" t="s">
        <v>255</v>
      </c>
      <c r="B2897" s="5">
        <v>43689</v>
      </c>
      <c r="C2897" s="5" t="s">
        <v>375</v>
      </c>
      <c r="D2897" s="5" t="s">
        <v>377</v>
      </c>
      <c r="E2897" s="6">
        <v>2</v>
      </c>
      <c r="F2897" s="3">
        <v>40</v>
      </c>
      <c r="G2897" s="3">
        <v>14.24</v>
      </c>
      <c r="H2897" s="8">
        <f t="shared" si="585"/>
        <v>7.12</v>
      </c>
      <c r="I2897" s="3">
        <v>25.76</v>
      </c>
      <c r="J2897" s="4">
        <v>0.64</v>
      </c>
      <c r="K2897" s="2" t="str">
        <f t="shared" si="586"/>
        <v>Monday</v>
      </c>
      <c r="L2897" s="5">
        <f t="shared" si="587"/>
        <v>43692</v>
      </c>
      <c r="M2897" s="2" t="str">
        <f t="shared" si="588"/>
        <v>Thursday</v>
      </c>
      <c r="N2897" s="2" t="str">
        <f t="shared" si="589"/>
        <v>Thursday</v>
      </c>
      <c r="O2897" s="12">
        <f t="shared" si="590"/>
        <v>0</v>
      </c>
      <c r="P2897" s="11" t="str">
        <f t="shared" si="591"/>
        <v>Low Cost per Unit</v>
      </c>
      <c r="Q2897" s="12">
        <f t="shared" si="592"/>
        <v>0</v>
      </c>
      <c r="R2897" s="12">
        <f t="shared" si="593"/>
        <v>1.2</v>
      </c>
      <c r="S2897" s="12">
        <f t="shared" si="594"/>
        <v>0</v>
      </c>
      <c r="T2897" s="12">
        <f t="shared" si="595"/>
        <v>0</v>
      </c>
      <c r="U2897" s="12">
        <f t="shared" si="596"/>
        <v>0</v>
      </c>
      <c r="V2897" s="13" t="str">
        <f t="shared" ca="1" si="597"/>
        <v>Greater Than 8 Weeks Old</v>
      </c>
    </row>
    <row r="2898" spans="1:22" x14ac:dyDescent="0.35">
      <c r="A2898" s="2" t="s">
        <v>255</v>
      </c>
      <c r="B2898" s="5">
        <v>43690</v>
      </c>
      <c r="C2898" s="5" t="s">
        <v>375</v>
      </c>
      <c r="D2898" s="5" t="s">
        <v>377</v>
      </c>
      <c r="E2898" s="6">
        <v>1</v>
      </c>
      <c r="F2898" s="3">
        <v>20</v>
      </c>
      <c r="G2898" s="3">
        <v>7.12</v>
      </c>
      <c r="H2898" s="8">
        <f t="shared" si="585"/>
        <v>7.12</v>
      </c>
      <c r="I2898" s="3">
        <v>12.88</v>
      </c>
      <c r="J2898" s="4">
        <v>0.64</v>
      </c>
      <c r="K2898" s="2" t="str">
        <f t="shared" si="586"/>
        <v>Tuesday</v>
      </c>
      <c r="L2898" s="5">
        <f t="shared" si="587"/>
        <v>43693</v>
      </c>
      <c r="M2898" s="2" t="str">
        <f t="shared" si="588"/>
        <v>Friday</v>
      </c>
      <c r="N2898" s="2" t="str">
        <f t="shared" si="589"/>
        <v>Friday</v>
      </c>
      <c r="O2898" s="12">
        <f t="shared" si="590"/>
        <v>1</v>
      </c>
      <c r="P2898" s="11" t="str">
        <f t="shared" si="591"/>
        <v>Low Cost per Unit</v>
      </c>
      <c r="Q2898" s="12">
        <f t="shared" si="592"/>
        <v>0</v>
      </c>
      <c r="R2898" s="12">
        <f t="shared" si="593"/>
        <v>0</v>
      </c>
      <c r="S2898" s="12">
        <f t="shared" si="594"/>
        <v>0</v>
      </c>
      <c r="T2898" s="12">
        <f t="shared" si="595"/>
        <v>0</v>
      </c>
      <c r="U2898" s="12">
        <f t="shared" si="596"/>
        <v>0</v>
      </c>
      <c r="V2898" s="13" t="str">
        <f t="shared" ca="1" si="597"/>
        <v>Greater Than 8 Weeks Old</v>
      </c>
    </row>
    <row r="2899" spans="1:22" x14ac:dyDescent="0.35">
      <c r="A2899" s="2" t="s">
        <v>255</v>
      </c>
      <c r="B2899" s="5">
        <v>43692</v>
      </c>
      <c r="C2899" s="5" t="s">
        <v>375</v>
      </c>
      <c r="D2899" s="5" t="s">
        <v>377</v>
      </c>
      <c r="E2899" s="6">
        <v>1</v>
      </c>
      <c r="F2899" s="3">
        <v>20</v>
      </c>
      <c r="G2899" s="3">
        <v>7.12</v>
      </c>
      <c r="H2899" s="8">
        <f t="shared" si="585"/>
        <v>7.12</v>
      </c>
      <c r="I2899" s="3">
        <v>12.88</v>
      </c>
      <c r="J2899" s="4">
        <v>0.64</v>
      </c>
      <c r="K2899" s="2" t="str">
        <f t="shared" si="586"/>
        <v>Thursday</v>
      </c>
      <c r="L2899" s="5">
        <f t="shared" si="587"/>
        <v>43695</v>
      </c>
      <c r="M2899" s="2" t="str">
        <f t="shared" si="588"/>
        <v>Sunday</v>
      </c>
      <c r="N2899" s="2" t="str">
        <f t="shared" si="589"/>
        <v>Monday</v>
      </c>
      <c r="O2899" s="12">
        <f t="shared" si="590"/>
        <v>0</v>
      </c>
      <c r="P2899" s="11" t="str">
        <f t="shared" si="591"/>
        <v>Low Cost per Unit</v>
      </c>
      <c r="Q2899" s="12">
        <f t="shared" si="592"/>
        <v>0</v>
      </c>
      <c r="R2899" s="12">
        <f t="shared" si="593"/>
        <v>0</v>
      </c>
      <c r="S2899" s="12">
        <f t="shared" si="594"/>
        <v>0</v>
      </c>
      <c r="T2899" s="12">
        <f t="shared" si="595"/>
        <v>0</v>
      </c>
      <c r="U2899" s="12">
        <f t="shared" si="596"/>
        <v>0</v>
      </c>
      <c r="V2899" s="13" t="str">
        <f t="shared" ca="1" si="597"/>
        <v>Greater Than 8 Weeks Old</v>
      </c>
    </row>
    <row r="2900" spans="1:22" x14ac:dyDescent="0.35">
      <c r="A2900" s="2" t="s">
        <v>255</v>
      </c>
      <c r="B2900" s="5">
        <v>43693</v>
      </c>
      <c r="C2900" s="5" t="s">
        <v>375</v>
      </c>
      <c r="D2900" s="5" t="s">
        <v>377</v>
      </c>
      <c r="E2900" s="6">
        <v>2</v>
      </c>
      <c r="F2900" s="3">
        <v>40</v>
      </c>
      <c r="G2900" s="3">
        <v>14.24</v>
      </c>
      <c r="H2900" s="8">
        <f t="shared" si="585"/>
        <v>7.12</v>
      </c>
      <c r="I2900" s="3">
        <v>25.76</v>
      </c>
      <c r="J2900" s="4">
        <v>0.64</v>
      </c>
      <c r="K2900" s="2" t="str">
        <f t="shared" si="586"/>
        <v>Friday</v>
      </c>
      <c r="L2900" s="5">
        <f t="shared" si="587"/>
        <v>43696</v>
      </c>
      <c r="M2900" s="2" t="str">
        <f t="shared" si="588"/>
        <v>Monday</v>
      </c>
      <c r="N2900" s="2" t="str">
        <f t="shared" si="589"/>
        <v>Monday</v>
      </c>
      <c r="O2900" s="12">
        <f t="shared" si="590"/>
        <v>0</v>
      </c>
      <c r="P2900" s="11" t="str">
        <f t="shared" si="591"/>
        <v>Low Cost per Unit</v>
      </c>
      <c r="Q2900" s="12">
        <f t="shared" si="592"/>
        <v>0</v>
      </c>
      <c r="R2900" s="12">
        <f t="shared" si="593"/>
        <v>1.2</v>
      </c>
      <c r="S2900" s="12">
        <f t="shared" si="594"/>
        <v>0</v>
      </c>
      <c r="T2900" s="12">
        <f t="shared" si="595"/>
        <v>0</v>
      </c>
      <c r="U2900" s="12">
        <f t="shared" si="596"/>
        <v>0</v>
      </c>
      <c r="V2900" s="13" t="str">
        <f t="shared" ca="1" si="597"/>
        <v>Greater Than 8 Weeks Old</v>
      </c>
    </row>
    <row r="2901" spans="1:22" x14ac:dyDescent="0.35">
      <c r="A2901" s="2" t="s">
        <v>255</v>
      </c>
      <c r="B2901" s="5">
        <v>43695</v>
      </c>
      <c r="C2901" s="5" t="s">
        <v>375</v>
      </c>
      <c r="D2901" s="5" t="s">
        <v>377</v>
      </c>
      <c r="E2901" s="6">
        <v>1</v>
      </c>
      <c r="F2901" s="3">
        <v>20</v>
      </c>
      <c r="G2901" s="3">
        <v>7.12</v>
      </c>
      <c r="H2901" s="8">
        <f t="shared" si="585"/>
        <v>7.12</v>
      </c>
      <c r="I2901" s="3">
        <v>12.88</v>
      </c>
      <c r="J2901" s="4">
        <v>0.64</v>
      </c>
      <c r="K2901" s="2" t="str">
        <f t="shared" si="586"/>
        <v>Sunday</v>
      </c>
      <c r="L2901" s="5">
        <f t="shared" si="587"/>
        <v>43698</v>
      </c>
      <c r="M2901" s="2" t="str">
        <f t="shared" si="588"/>
        <v>Wednesday</v>
      </c>
      <c r="N2901" s="2" t="str">
        <f t="shared" si="589"/>
        <v>Wednesday</v>
      </c>
      <c r="O2901" s="12">
        <f t="shared" si="590"/>
        <v>0</v>
      </c>
      <c r="P2901" s="11" t="str">
        <f t="shared" si="591"/>
        <v>Low Cost per Unit</v>
      </c>
      <c r="Q2901" s="12">
        <f t="shared" si="592"/>
        <v>0</v>
      </c>
      <c r="R2901" s="12">
        <f t="shared" si="593"/>
        <v>0</v>
      </c>
      <c r="S2901" s="12">
        <f t="shared" si="594"/>
        <v>0</v>
      </c>
      <c r="T2901" s="12">
        <f t="shared" si="595"/>
        <v>0</v>
      </c>
      <c r="U2901" s="12">
        <f t="shared" si="596"/>
        <v>0</v>
      </c>
      <c r="V2901" s="13" t="str">
        <f t="shared" ca="1" si="597"/>
        <v>Greater Than 8 Weeks Old</v>
      </c>
    </row>
    <row r="2902" spans="1:22" x14ac:dyDescent="0.35">
      <c r="A2902" s="2" t="s">
        <v>255</v>
      </c>
      <c r="B2902" s="5">
        <v>43697</v>
      </c>
      <c r="C2902" s="5" t="s">
        <v>375</v>
      </c>
      <c r="D2902" s="5" t="s">
        <v>377</v>
      </c>
      <c r="E2902" s="6">
        <v>2</v>
      </c>
      <c r="F2902" s="3">
        <v>40</v>
      </c>
      <c r="G2902" s="3">
        <v>14.24</v>
      </c>
      <c r="H2902" s="8">
        <f t="shared" si="585"/>
        <v>7.12</v>
      </c>
      <c r="I2902" s="3">
        <v>25.76</v>
      </c>
      <c r="J2902" s="4">
        <v>0.64</v>
      </c>
      <c r="K2902" s="2" t="str">
        <f t="shared" si="586"/>
        <v>Tuesday</v>
      </c>
      <c r="L2902" s="5">
        <f t="shared" si="587"/>
        <v>43700</v>
      </c>
      <c r="M2902" s="2" t="str">
        <f t="shared" si="588"/>
        <v>Friday</v>
      </c>
      <c r="N2902" s="2" t="str">
        <f t="shared" si="589"/>
        <v>Friday</v>
      </c>
      <c r="O2902" s="12">
        <f t="shared" si="590"/>
        <v>2</v>
      </c>
      <c r="P2902" s="11" t="str">
        <f t="shared" si="591"/>
        <v>Low Cost per Unit</v>
      </c>
      <c r="Q2902" s="12">
        <f t="shared" si="592"/>
        <v>0</v>
      </c>
      <c r="R2902" s="12">
        <f t="shared" si="593"/>
        <v>1.2</v>
      </c>
      <c r="S2902" s="12">
        <f t="shared" si="594"/>
        <v>0</v>
      </c>
      <c r="T2902" s="12">
        <f t="shared" si="595"/>
        <v>0</v>
      </c>
      <c r="U2902" s="12">
        <f t="shared" si="596"/>
        <v>0</v>
      </c>
      <c r="V2902" s="13" t="str">
        <f t="shared" ca="1" si="597"/>
        <v>Greater Than 8 Weeks Old</v>
      </c>
    </row>
    <row r="2903" spans="1:22" x14ac:dyDescent="0.35">
      <c r="A2903" s="2" t="s">
        <v>255</v>
      </c>
      <c r="B2903" s="5">
        <v>43698</v>
      </c>
      <c r="C2903" s="5" t="s">
        <v>375</v>
      </c>
      <c r="D2903" s="5" t="s">
        <v>377</v>
      </c>
      <c r="E2903" s="6">
        <v>4</v>
      </c>
      <c r="F2903" s="3">
        <v>80</v>
      </c>
      <c r="G2903" s="3">
        <v>28.48</v>
      </c>
      <c r="H2903" s="8">
        <f t="shared" si="585"/>
        <v>7.12</v>
      </c>
      <c r="I2903" s="3">
        <v>51.52</v>
      </c>
      <c r="J2903" s="4">
        <v>0.64</v>
      </c>
      <c r="K2903" s="2" t="str">
        <f t="shared" si="586"/>
        <v>Wednesday</v>
      </c>
      <c r="L2903" s="5">
        <f t="shared" si="587"/>
        <v>43701</v>
      </c>
      <c r="M2903" s="2" t="str">
        <f t="shared" si="588"/>
        <v>Saturday</v>
      </c>
      <c r="N2903" s="2" t="str">
        <f t="shared" si="589"/>
        <v>Saturday</v>
      </c>
      <c r="O2903" s="12">
        <f t="shared" si="590"/>
        <v>0</v>
      </c>
      <c r="P2903" s="11" t="str">
        <f t="shared" si="591"/>
        <v>Low Cost per Unit</v>
      </c>
      <c r="Q2903" s="12">
        <f t="shared" si="592"/>
        <v>0</v>
      </c>
      <c r="R2903" s="12">
        <f t="shared" si="593"/>
        <v>2.4</v>
      </c>
      <c r="S2903" s="12">
        <f t="shared" si="594"/>
        <v>0</v>
      </c>
      <c r="T2903" s="12">
        <f t="shared" si="595"/>
        <v>0</v>
      </c>
      <c r="U2903" s="12">
        <f t="shared" si="596"/>
        <v>0</v>
      </c>
      <c r="V2903" s="13" t="str">
        <f t="shared" ca="1" si="597"/>
        <v>Greater Than 8 Weeks Old</v>
      </c>
    </row>
    <row r="2904" spans="1:22" x14ac:dyDescent="0.35">
      <c r="A2904" s="2" t="s">
        <v>255</v>
      </c>
      <c r="B2904" s="5">
        <v>43699</v>
      </c>
      <c r="C2904" s="5" t="s">
        <v>375</v>
      </c>
      <c r="D2904" s="5" t="s">
        <v>377</v>
      </c>
      <c r="E2904" s="6">
        <v>2</v>
      </c>
      <c r="F2904" s="3">
        <v>20</v>
      </c>
      <c r="G2904" s="3">
        <v>14.24</v>
      </c>
      <c r="H2904" s="8">
        <f t="shared" si="585"/>
        <v>7.12</v>
      </c>
      <c r="I2904" s="3">
        <v>5.76</v>
      </c>
      <c r="J2904" s="4">
        <v>0.28999999999999998</v>
      </c>
      <c r="K2904" s="2" t="str">
        <f t="shared" si="586"/>
        <v>Thursday</v>
      </c>
      <c r="L2904" s="5">
        <f t="shared" si="587"/>
        <v>43702</v>
      </c>
      <c r="M2904" s="2" t="str">
        <f t="shared" si="588"/>
        <v>Sunday</v>
      </c>
      <c r="N2904" s="2" t="str">
        <f t="shared" si="589"/>
        <v>Monday</v>
      </c>
      <c r="O2904" s="12">
        <f t="shared" si="590"/>
        <v>0</v>
      </c>
      <c r="P2904" s="11" t="str">
        <f t="shared" si="591"/>
        <v>Low Cost per Unit</v>
      </c>
      <c r="Q2904" s="12">
        <f t="shared" si="592"/>
        <v>0</v>
      </c>
      <c r="R2904" s="12">
        <f t="shared" si="593"/>
        <v>0.6</v>
      </c>
      <c r="S2904" s="12">
        <f t="shared" si="594"/>
        <v>0</v>
      </c>
      <c r="T2904" s="12">
        <f t="shared" si="595"/>
        <v>0</v>
      </c>
      <c r="U2904" s="12">
        <f t="shared" si="596"/>
        <v>0</v>
      </c>
      <c r="V2904" s="13" t="str">
        <f t="shared" ca="1" si="597"/>
        <v>Greater Than 8 Weeks Old</v>
      </c>
    </row>
    <row r="2905" spans="1:22" x14ac:dyDescent="0.35">
      <c r="A2905" s="2" t="s">
        <v>255</v>
      </c>
      <c r="B2905" s="5">
        <v>43700</v>
      </c>
      <c r="C2905" s="5" t="s">
        <v>375</v>
      </c>
      <c r="D2905" s="5" t="s">
        <v>377</v>
      </c>
      <c r="E2905" s="6">
        <v>3</v>
      </c>
      <c r="F2905" s="3">
        <v>60</v>
      </c>
      <c r="G2905" s="3">
        <v>21.36</v>
      </c>
      <c r="H2905" s="8">
        <f t="shared" si="585"/>
        <v>7.12</v>
      </c>
      <c r="I2905" s="3">
        <v>38.64</v>
      </c>
      <c r="J2905" s="4">
        <v>0.64</v>
      </c>
      <c r="K2905" s="2" t="str">
        <f t="shared" si="586"/>
        <v>Friday</v>
      </c>
      <c r="L2905" s="5">
        <f t="shared" si="587"/>
        <v>43703</v>
      </c>
      <c r="M2905" s="2" t="str">
        <f t="shared" si="588"/>
        <v>Monday</v>
      </c>
      <c r="N2905" s="2" t="str">
        <f t="shared" si="589"/>
        <v>Monday</v>
      </c>
      <c r="O2905" s="12">
        <f t="shared" si="590"/>
        <v>0</v>
      </c>
      <c r="P2905" s="11" t="str">
        <f t="shared" si="591"/>
        <v>Low Cost per Unit</v>
      </c>
      <c r="Q2905" s="12">
        <f t="shared" si="592"/>
        <v>0</v>
      </c>
      <c r="R2905" s="12">
        <f t="shared" si="593"/>
        <v>1.7999999999999998</v>
      </c>
      <c r="S2905" s="12">
        <f t="shared" si="594"/>
        <v>0</v>
      </c>
      <c r="T2905" s="12">
        <f t="shared" si="595"/>
        <v>0</v>
      </c>
      <c r="U2905" s="12">
        <f t="shared" si="596"/>
        <v>0</v>
      </c>
      <c r="V2905" s="13" t="str">
        <f t="shared" ca="1" si="597"/>
        <v>Greater Than 8 Weeks Old</v>
      </c>
    </row>
    <row r="2906" spans="1:22" x14ac:dyDescent="0.35">
      <c r="A2906" s="2" t="s">
        <v>255</v>
      </c>
      <c r="B2906" s="5">
        <v>43701</v>
      </c>
      <c r="C2906" s="5" t="s">
        <v>375</v>
      </c>
      <c r="D2906" s="5" t="s">
        <v>377</v>
      </c>
      <c r="E2906" s="6">
        <v>2</v>
      </c>
      <c r="F2906" s="3">
        <v>40</v>
      </c>
      <c r="G2906" s="3">
        <v>14.24</v>
      </c>
      <c r="H2906" s="8">
        <f t="shared" si="585"/>
        <v>7.12</v>
      </c>
      <c r="I2906" s="3">
        <v>25.76</v>
      </c>
      <c r="J2906" s="4">
        <v>0.64</v>
      </c>
      <c r="K2906" s="2" t="str">
        <f t="shared" si="586"/>
        <v>Saturday</v>
      </c>
      <c r="L2906" s="5">
        <f t="shared" si="587"/>
        <v>43704</v>
      </c>
      <c r="M2906" s="2" t="str">
        <f t="shared" si="588"/>
        <v>Tuesday</v>
      </c>
      <c r="N2906" s="2" t="str">
        <f t="shared" si="589"/>
        <v>Tuesday</v>
      </c>
      <c r="O2906" s="12">
        <f t="shared" si="590"/>
        <v>0</v>
      </c>
      <c r="P2906" s="11" t="str">
        <f t="shared" si="591"/>
        <v>Low Cost per Unit</v>
      </c>
      <c r="Q2906" s="12">
        <f t="shared" si="592"/>
        <v>0</v>
      </c>
      <c r="R2906" s="12">
        <f t="shared" si="593"/>
        <v>1.2</v>
      </c>
      <c r="S2906" s="12">
        <f t="shared" si="594"/>
        <v>0</v>
      </c>
      <c r="T2906" s="12">
        <f t="shared" si="595"/>
        <v>0</v>
      </c>
      <c r="U2906" s="12">
        <f t="shared" si="596"/>
        <v>0</v>
      </c>
      <c r="V2906" s="13" t="str">
        <f t="shared" ca="1" si="597"/>
        <v>Greater Than 8 Weeks Old</v>
      </c>
    </row>
    <row r="2907" spans="1:22" x14ac:dyDescent="0.35">
      <c r="A2907" s="2" t="s">
        <v>255</v>
      </c>
      <c r="B2907" s="5">
        <v>43702</v>
      </c>
      <c r="C2907" s="5" t="s">
        <v>375</v>
      </c>
      <c r="D2907" s="5" t="s">
        <v>377</v>
      </c>
      <c r="E2907" s="6">
        <v>2</v>
      </c>
      <c r="F2907" s="3">
        <v>40</v>
      </c>
      <c r="G2907" s="3">
        <v>14.24</v>
      </c>
      <c r="H2907" s="8">
        <f t="shared" si="585"/>
        <v>7.12</v>
      </c>
      <c r="I2907" s="3">
        <v>25.76</v>
      </c>
      <c r="J2907" s="4">
        <v>0.64</v>
      </c>
      <c r="K2907" s="2" t="str">
        <f t="shared" si="586"/>
        <v>Sunday</v>
      </c>
      <c r="L2907" s="5">
        <f t="shared" si="587"/>
        <v>43705</v>
      </c>
      <c r="M2907" s="2" t="str">
        <f t="shared" si="588"/>
        <v>Wednesday</v>
      </c>
      <c r="N2907" s="2" t="str">
        <f t="shared" si="589"/>
        <v>Wednesday</v>
      </c>
      <c r="O2907" s="12">
        <f t="shared" si="590"/>
        <v>0</v>
      </c>
      <c r="P2907" s="11" t="str">
        <f t="shared" si="591"/>
        <v>Low Cost per Unit</v>
      </c>
      <c r="Q2907" s="12">
        <f t="shared" si="592"/>
        <v>0</v>
      </c>
      <c r="R2907" s="12">
        <f t="shared" si="593"/>
        <v>1.2</v>
      </c>
      <c r="S2907" s="12">
        <f t="shared" si="594"/>
        <v>0</v>
      </c>
      <c r="T2907" s="12">
        <f t="shared" si="595"/>
        <v>0</v>
      </c>
      <c r="U2907" s="12">
        <f t="shared" si="596"/>
        <v>0</v>
      </c>
      <c r="V2907" s="13" t="str">
        <f t="shared" ca="1" si="597"/>
        <v>Greater Than 8 Weeks Old</v>
      </c>
    </row>
    <row r="2908" spans="1:22" x14ac:dyDescent="0.35">
      <c r="A2908" s="2" t="s">
        <v>255</v>
      </c>
      <c r="B2908" s="5">
        <v>43703</v>
      </c>
      <c r="C2908" s="5" t="s">
        <v>375</v>
      </c>
      <c r="D2908" s="5" t="s">
        <v>377</v>
      </c>
      <c r="E2908" s="6">
        <v>1</v>
      </c>
      <c r="F2908" s="3">
        <v>20</v>
      </c>
      <c r="G2908" s="3">
        <v>7.12</v>
      </c>
      <c r="H2908" s="8">
        <f t="shared" si="585"/>
        <v>7.12</v>
      </c>
      <c r="I2908" s="3">
        <v>12.88</v>
      </c>
      <c r="J2908" s="4">
        <v>0.64</v>
      </c>
      <c r="K2908" s="2" t="str">
        <f t="shared" si="586"/>
        <v>Monday</v>
      </c>
      <c r="L2908" s="5">
        <f t="shared" si="587"/>
        <v>43706</v>
      </c>
      <c r="M2908" s="2" t="str">
        <f t="shared" si="588"/>
        <v>Thursday</v>
      </c>
      <c r="N2908" s="2" t="str">
        <f t="shared" si="589"/>
        <v>Thursday</v>
      </c>
      <c r="O2908" s="12">
        <f t="shared" si="590"/>
        <v>0</v>
      </c>
      <c r="P2908" s="11" t="str">
        <f t="shared" si="591"/>
        <v>Low Cost per Unit</v>
      </c>
      <c r="Q2908" s="12">
        <f t="shared" si="592"/>
        <v>0</v>
      </c>
      <c r="R2908" s="12">
        <f t="shared" si="593"/>
        <v>0</v>
      </c>
      <c r="S2908" s="12">
        <f t="shared" si="594"/>
        <v>0</v>
      </c>
      <c r="T2908" s="12">
        <f t="shared" si="595"/>
        <v>0</v>
      </c>
      <c r="U2908" s="12">
        <f t="shared" si="596"/>
        <v>0</v>
      </c>
      <c r="V2908" s="13" t="str">
        <f t="shared" ca="1" si="597"/>
        <v>Greater Than 8 Weeks Old</v>
      </c>
    </row>
    <row r="2909" spans="1:22" x14ac:dyDescent="0.35">
      <c r="A2909" s="2" t="s">
        <v>229</v>
      </c>
      <c r="B2909" s="5">
        <v>43678</v>
      </c>
      <c r="C2909" s="5" t="s">
        <v>375</v>
      </c>
      <c r="D2909" s="5" t="s">
        <v>377</v>
      </c>
      <c r="E2909" s="6">
        <v>2</v>
      </c>
      <c r="F2909" s="3">
        <v>40</v>
      </c>
      <c r="G2909" s="3">
        <v>14.24</v>
      </c>
      <c r="H2909" s="8">
        <f t="shared" si="585"/>
        <v>7.12</v>
      </c>
      <c r="I2909" s="3">
        <v>25.76</v>
      </c>
      <c r="J2909" s="4">
        <v>0.64</v>
      </c>
      <c r="K2909" s="2" t="str">
        <f t="shared" si="586"/>
        <v>Thursday</v>
      </c>
      <c r="L2909" s="5">
        <f t="shared" si="587"/>
        <v>43681</v>
      </c>
      <c r="M2909" s="2" t="str">
        <f t="shared" si="588"/>
        <v>Sunday</v>
      </c>
      <c r="N2909" s="2" t="str">
        <f t="shared" si="589"/>
        <v>Monday</v>
      </c>
      <c r="O2909" s="12">
        <f t="shared" si="590"/>
        <v>0</v>
      </c>
      <c r="P2909" s="11" t="str">
        <f t="shared" si="591"/>
        <v>Low Cost per Unit</v>
      </c>
      <c r="Q2909" s="12">
        <f t="shared" si="592"/>
        <v>0</v>
      </c>
      <c r="R2909" s="12">
        <f t="shared" si="593"/>
        <v>1.2</v>
      </c>
      <c r="S2909" s="12">
        <f t="shared" si="594"/>
        <v>0</v>
      </c>
      <c r="T2909" s="12">
        <f t="shared" si="595"/>
        <v>0</v>
      </c>
      <c r="U2909" s="12">
        <f t="shared" si="596"/>
        <v>0</v>
      </c>
      <c r="V2909" s="13" t="str">
        <f t="shared" ca="1" si="597"/>
        <v>Greater Than 8 Weeks Old</v>
      </c>
    </row>
    <row r="2910" spans="1:22" x14ac:dyDescent="0.35">
      <c r="A2910" s="2" t="s">
        <v>229</v>
      </c>
      <c r="B2910" s="5">
        <v>43679</v>
      </c>
      <c r="C2910" s="5" t="s">
        <v>375</v>
      </c>
      <c r="D2910" s="5" t="s">
        <v>377</v>
      </c>
      <c r="E2910" s="6">
        <v>3</v>
      </c>
      <c r="F2910" s="3">
        <v>60</v>
      </c>
      <c r="G2910" s="3">
        <v>21.36</v>
      </c>
      <c r="H2910" s="8">
        <f t="shared" si="585"/>
        <v>7.12</v>
      </c>
      <c r="I2910" s="3">
        <v>38.64</v>
      </c>
      <c r="J2910" s="4">
        <v>0.64</v>
      </c>
      <c r="K2910" s="2" t="str">
        <f t="shared" si="586"/>
        <v>Friday</v>
      </c>
      <c r="L2910" s="5">
        <f t="shared" si="587"/>
        <v>43682</v>
      </c>
      <c r="M2910" s="2" t="str">
        <f t="shared" si="588"/>
        <v>Monday</v>
      </c>
      <c r="N2910" s="2" t="str">
        <f t="shared" si="589"/>
        <v>Monday</v>
      </c>
      <c r="O2910" s="12">
        <f t="shared" si="590"/>
        <v>0</v>
      </c>
      <c r="P2910" s="11" t="str">
        <f t="shared" si="591"/>
        <v>Low Cost per Unit</v>
      </c>
      <c r="Q2910" s="12">
        <f t="shared" si="592"/>
        <v>0</v>
      </c>
      <c r="R2910" s="12">
        <f t="shared" si="593"/>
        <v>1.7999999999999998</v>
      </c>
      <c r="S2910" s="12">
        <f t="shared" si="594"/>
        <v>0</v>
      </c>
      <c r="T2910" s="12">
        <f t="shared" si="595"/>
        <v>0</v>
      </c>
      <c r="U2910" s="12">
        <f t="shared" si="596"/>
        <v>0</v>
      </c>
      <c r="V2910" s="13" t="str">
        <f t="shared" ca="1" si="597"/>
        <v>Greater Than 8 Weeks Old</v>
      </c>
    </row>
    <row r="2911" spans="1:22" x14ac:dyDescent="0.35">
      <c r="A2911" s="2" t="s">
        <v>229</v>
      </c>
      <c r="B2911" s="5">
        <v>43680</v>
      </c>
      <c r="C2911" s="5" t="s">
        <v>375</v>
      </c>
      <c r="D2911" s="5" t="s">
        <v>377</v>
      </c>
      <c r="E2911" s="6">
        <v>2</v>
      </c>
      <c r="F2911" s="3">
        <v>40</v>
      </c>
      <c r="G2911" s="3">
        <v>14.24</v>
      </c>
      <c r="H2911" s="8">
        <f t="shared" si="585"/>
        <v>7.12</v>
      </c>
      <c r="I2911" s="3">
        <v>25.76</v>
      </c>
      <c r="J2911" s="4">
        <v>0.64</v>
      </c>
      <c r="K2911" s="2" t="str">
        <f t="shared" si="586"/>
        <v>Saturday</v>
      </c>
      <c r="L2911" s="5">
        <f t="shared" si="587"/>
        <v>43683</v>
      </c>
      <c r="M2911" s="2" t="str">
        <f t="shared" si="588"/>
        <v>Tuesday</v>
      </c>
      <c r="N2911" s="2" t="str">
        <f t="shared" si="589"/>
        <v>Tuesday</v>
      </c>
      <c r="O2911" s="12">
        <f t="shared" si="590"/>
        <v>0</v>
      </c>
      <c r="P2911" s="11" t="str">
        <f t="shared" si="591"/>
        <v>Low Cost per Unit</v>
      </c>
      <c r="Q2911" s="12">
        <f t="shared" si="592"/>
        <v>0</v>
      </c>
      <c r="R2911" s="12">
        <f t="shared" si="593"/>
        <v>1.2</v>
      </c>
      <c r="S2911" s="12">
        <f t="shared" si="594"/>
        <v>0</v>
      </c>
      <c r="T2911" s="12">
        <f t="shared" si="595"/>
        <v>0</v>
      </c>
      <c r="U2911" s="12">
        <f t="shared" si="596"/>
        <v>0</v>
      </c>
      <c r="V2911" s="13" t="str">
        <f t="shared" ca="1" si="597"/>
        <v>Greater Than 8 Weeks Old</v>
      </c>
    </row>
    <row r="2912" spans="1:22" x14ac:dyDescent="0.35">
      <c r="A2912" s="2" t="s">
        <v>229</v>
      </c>
      <c r="B2912" s="5">
        <v>43682</v>
      </c>
      <c r="C2912" s="5" t="s">
        <v>375</v>
      </c>
      <c r="D2912" s="5" t="s">
        <v>377</v>
      </c>
      <c r="E2912" s="6">
        <v>1</v>
      </c>
      <c r="F2912" s="3">
        <v>20</v>
      </c>
      <c r="G2912" s="3">
        <v>7.12</v>
      </c>
      <c r="H2912" s="8">
        <f t="shared" si="585"/>
        <v>7.12</v>
      </c>
      <c r="I2912" s="3">
        <v>12.88</v>
      </c>
      <c r="J2912" s="4">
        <v>0.64</v>
      </c>
      <c r="K2912" s="2" t="str">
        <f t="shared" si="586"/>
        <v>Monday</v>
      </c>
      <c r="L2912" s="5">
        <f t="shared" si="587"/>
        <v>43685</v>
      </c>
      <c r="M2912" s="2" t="str">
        <f t="shared" si="588"/>
        <v>Thursday</v>
      </c>
      <c r="N2912" s="2" t="str">
        <f t="shared" si="589"/>
        <v>Thursday</v>
      </c>
      <c r="O2912" s="12">
        <f t="shared" si="590"/>
        <v>0</v>
      </c>
      <c r="P2912" s="11" t="str">
        <f t="shared" si="591"/>
        <v>Low Cost per Unit</v>
      </c>
      <c r="Q2912" s="12">
        <f t="shared" si="592"/>
        <v>0</v>
      </c>
      <c r="R2912" s="12">
        <f t="shared" si="593"/>
        <v>0</v>
      </c>
      <c r="S2912" s="12">
        <f t="shared" si="594"/>
        <v>0</v>
      </c>
      <c r="T2912" s="12">
        <f t="shared" si="595"/>
        <v>0</v>
      </c>
      <c r="U2912" s="12">
        <f t="shared" si="596"/>
        <v>0</v>
      </c>
      <c r="V2912" s="13" t="str">
        <f t="shared" ca="1" si="597"/>
        <v>Greater Than 8 Weeks Old</v>
      </c>
    </row>
    <row r="2913" spans="1:22" x14ac:dyDescent="0.35">
      <c r="A2913" s="2" t="s">
        <v>229</v>
      </c>
      <c r="B2913" s="5">
        <v>43686</v>
      </c>
      <c r="C2913" s="5" t="s">
        <v>375</v>
      </c>
      <c r="D2913" s="5" t="s">
        <v>377</v>
      </c>
      <c r="E2913" s="6">
        <v>3</v>
      </c>
      <c r="F2913" s="3">
        <v>60</v>
      </c>
      <c r="G2913" s="3">
        <v>21.36</v>
      </c>
      <c r="H2913" s="8">
        <f t="shared" si="585"/>
        <v>7.12</v>
      </c>
      <c r="I2913" s="3">
        <v>38.64</v>
      </c>
      <c r="J2913" s="4">
        <v>0.64</v>
      </c>
      <c r="K2913" s="2" t="str">
        <f t="shared" si="586"/>
        <v>Friday</v>
      </c>
      <c r="L2913" s="5">
        <f t="shared" si="587"/>
        <v>43689</v>
      </c>
      <c r="M2913" s="2" t="str">
        <f t="shared" si="588"/>
        <v>Monday</v>
      </c>
      <c r="N2913" s="2" t="str">
        <f t="shared" si="589"/>
        <v>Monday</v>
      </c>
      <c r="O2913" s="12">
        <f t="shared" si="590"/>
        <v>0</v>
      </c>
      <c r="P2913" s="11" t="str">
        <f t="shared" si="591"/>
        <v>Low Cost per Unit</v>
      </c>
      <c r="Q2913" s="12">
        <f t="shared" si="592"/>
        <v>0</v>
      </c>
      <c r="R2913" s="12">
        <f t="shared" si="593"/>
        <v>1.7999999999999998</v>
      </c>
      <c r="S2913" s="12">
        <f t="shared" si="594"/>
        <v>0</v>
      </c>
      <c r="T2913" s="12">
        <f t="shared" si="595"/>
        <v>0</v>
      </c>
      <c r="U2913" s="12">
        <f t="shared" si="596"/>
        <v>0</v>
      </c>
      <c r="V2913" s="13" t="str">
        <f t="shared" ca="1" si="597"/>
        <v>Greater Than 8 Weeks Old</v>
      </c>
    </row>
    <row r="2914" spans="1:22" x14ac:dyDescent="0.35">
      <c r="A2914" s="2" t="s">
        <v>229</v>
      </c>
      <c r="B2914" s="5">
        <v>43687</v>
      </c>
      <c r="C2914" s="5" t="s">
        <v>375</v>
      </c>
      <c r="D2914" s="5" t="s">
        <v>377</v>
      </c>
      <c r="E2914" s="6">
        <v>1</v>
      </c>
      <c r="F2914" s="3">
        <v>20</v>
      </c>
      <c r="G2914" s="3">
        <v>7.12</v>
      </c>
      <c r="H2914" s="8">
        <f t="shared" si="585"/>
        <v>7.12</v>
      </c>
      <c r="I2914" s="3">
        <v>12.88</v>
      </c>
      <c r="J2914" s="4">
        <v>0.64</v>
      </c>
      <c r="K2914" s="2" t="str">
        <f t="shared" si="586"/>
        <v>Saturday</v>
      </c>
      <c r="L2914" s="5">
        <f t="shared" si="587"/>
        <v>43690</v>
      </c>
      <c r="M2914" s="2" t="str">
        <f t="shared" si="588"/>
        <v>Tuesday</v>
      </c>
      <c r="N2914" s="2" t="str">
        <f t="shared" si="589"/>
        <v>Tuesday</v>
      </c>
      <c r="O2914" s="12">
        <f t="shared" si="590"/>
        <v>0</v>
      </c>
      <c r="P2914" s="11" t="str">
        <f t="shared" si="591"/>
        <v>Low Cost per Unit</v>
      </c>
      <c r="Q2914" s="12">
        <f t="shared" si="592"/>
        <v>0</v>
      </c>
      <c r="R2914" s="12">
        <f t="shared" si="593"/>
        <v>0</v>
      </c>
      <c r="S2914" s="12">
        <f t="shared" si="594"/>
        <v>0</v>
      </c>
      <c r="T2914" s="12">
        <f t="shared" si="595"/>
        <v>0</v>
      </c>
      <c r="U2914" s="12">
        <f t="shared" si="596"/>
        <v>0</v>
      </c>
      <c r="V2914" s="13" t="str">
        <f t="shared" ca="1" si="597"/>
        <v>Greater Than 8 Weeks Old</v>
      </c>
    </row>
    <row r="2915" spans="1:22" x14ac:dyDescent="0.35">
      <c r="A2915" s="2" t="s">
        <v>229</v>
      </c>
      <c r="B2915" s="5">
        <v>43689</v>
      </c>
      <c r="C2915" s="5" t="s">
        <v>375</v>
      </c>
      <c r="D2915" s="5" t="s">
        <v>377</v>
      </c>
      <c r="E2915" s="6">
        <v>1</v>
      </c>
      <c r="F2915" s="3">
        <v>20</v>
      </c>
      <c r="G2915" s="3">
        <v>7.12</v>
      </c>
      <c r="H2915" s="8">
        <f t="shared" si="585"/>
        <v>7.12</v>
      </c>
      <c r="I2915" s="3">
        <v>12.88</v>
      </c>
      <c r="J2915" s="4">
        <v>0.64</v>
      </c>
      <c r="K2915" s="2" t="str">
        <f t="shared" si="586"/>
        <v>Monday</v>
      </c>
      <c r="L2915" s="5">
        <f t="shared" si="587"/>
        <v>43692</v>
      </c>
      <c r="M2915" s="2" t="str">
        <f t="shared" si="588"/>
        <v>Thursday</v>
      </c>
      <c r="N2915" s="2" t="str">
        <f t="shared" si="589"/>
        <v>Thursday</v>
      </c>
      <c r="O2915" s="12">
        <f t="shared" si="590"/>
        <v>0</v>
      </c>
      <c r="P2915" s="11" t="str">
        <f t="shared" si="591"/>
        <v>Low Cost per Unit</v>
      </c>
      <c r="Q2915" s="12">
        <f t="shared" si="592"/>
        <v>0</v>
      </c>
      <c r="R2915" s="12">
        <f t="shared" si="593"/>
        <v>0</v>
      </c>
      <c r="S2915" s="12">
        <f t="shared" si="594"/>
        <v>0</v>
      </c>
      <c r="T2915" s="12">
        <f t="shared" si="595"/>
        <v>0</v>
      </c>
      <c r="U2915" s="12">
        <f t="shared" si="596"/>
        <v>0</v>
      </c>
      <c r="V2915" s="13" t="str">
        <f t="shared" ca="1" si="597"/>
        <v>Greater Than 8 Weeks Old</v>
      </c>
    </row>
    <row r="2916" spans="1:22" x14ac:dyDescent="0.35">
      <c r="A2916" s="2" t="s">
        <v>229</v>
      </c>
      <c r="B2916" s="5">
        <v>43691</v>
      </c>
      <c r="C2916" s="5" t="s">
        <v>375</v>
      </c>
      <c r="D2916" s="5" t="s">
        <v>377</v>
      </c>
      <c r="E2916" s="6">
        <v>4</v>
      </c>
      <c r="F2916" s="3">
        <v>80</v>
      </c>
      <c r="G2916" s="3">
        <v>28.48</v>
      </c>
      <c r="H2916" s="8">
        <f t="shared" si="585"/>
        <v>7.12</v>
      </c>
      <c r="I2916" s="3">
        <v>51.52</v>
      </c>
      <c r="J2916" s="4">
        <v>0.64</v>
      </c>
      <c r="K2916" s="2" t="str">
        <f t="shared" si="586"/>
        <v>Wednesday</v>
      </c>
      <c r="L2916" s="5">
        <f t="shared" si="587"/>
        <v>43694</v>
      </c>
      <c r="M2916" s="2" t="str">
        <f t="shared" si="588"/>
        <v>Saturday</v>
      </c>
      <c r="N2916" s="2" t="str">
        <f t="shared" si="589"/>
        <v>Saturday</v>
      </c>
      <c r="O2916" s="12">
        <f t="shared" si="590"/>
        <v>0</v>
      </c>
      <c r="P2916" s="11" t="str">
        <f t="shared" si="591"/>
        <v>Low Cost per Unit</v>
      </c>
      <c r="Q2916" s="12">
        <f t="shared" si="592"/>
        <v>0</v>
      </c>
      <c r="R2916" s="12">
        <f t="shared" si="593"/>
        <v>2.4</v>
      </c>
      <c r="S2916" s="12">
        <f t="shared" si="594"/>
        <v>0</v>
      </c>
      <c r="T2916" s="12">
        <f t="shared" si="595"/>
        <v>0</v>
      </c>
      <c r="U2916" s="12">
        <f t="shared" si="596"/>
        <v>0</v>
      </c>
      <c r="V2916" s="13" t="str">
        <f t="shared" ca="1" si="597"/>
        <v>Greater Than 8 Weeks Old</v>
      </c>
    </row>
    <row r="2917" spans="1:22" x14ac:dyDescent="0.35">
      <c r="A2917" s="2" t="s">
        <v>229</v>
      </c>
      <c r="B2917" s="5">
        <v>43692</v>
      </c>
      <c r="C2917" s="5" t="s">
        <v>375</v>
      </c>
      <c r="D2917" s="5" t="s">
        <v>377</v>
      </c>
      <c r="E2917" s="6">
        <v>1</v>
      </c>
      <c r="F2917" s="3">
        <v>20</v>
      </c>
      <c r="G2917" s="3">
        <v>7.12</v>
      </c>
      <c r="H2917" s="8">
        <f t="shared" si="585"/>
        <v>7.12</v>
      </c>
      <c r="I2917" s="3">
        <v>12.88</v>
      </c>
      <c r="J2917" s="4">
        <v>0.64</v>
      </c>
      <c r="K2917" s="2" t="str">
        <f t="shared" si="586"/>
        <v>Thursday</v>
      </c>
      <c r="L2917" s="5">
        <f t="shared" si="587"/>
        <v>43695</v>
      </c>
      <c r="M2917" s="2" t="str">
        <f t="shared" si="588"/>
        <v>Sunday</v>
      </c>
      <c r="N2917" s="2" t="str">
        <f t="shared" si="589"/>
        <v>Monday</v>
      </c>
      <c r="O2917" s="12">
        <f t="shared" si="590"/>
        <v>0</v>
      </c>
      <c r="P2917" s="11" t="str">
        <f t="shared" si="591"/>
        <v>Low Cost per Unit</v>
      </c>
      <c r="Q2917" s="12">
        <f t="shared" si="592"/>
        <v>0</v>
      </c>
      <c r="R2917" s="12">
        <f t="shared" si="593"/>
        <v>0</v>
      </c>
      <c r="S2917" s="12">
        <f t="shared" si="594"/>
        <v>0</v>
      </c>
      <c r="T2917" s="12">
        <f t="shared" si="595"/>
        <v>0</v>
      </c>
      <c r="U2917" s="12">
        <f t="shared" si="596"/>
        <v>0</v>
      </c>
      <c r="V2917" s="13" t="str">
        <f t="shared" ca="1" si="597"/>
        <v>Greater Than 8 Weeks Old</v>
      </c>
    </row>
    <row r="2918" spans="1:22" x14ac:dyDescent="0.35">
      <c r="A2918" s="2" t="s">
        <v>229</v>
      </c>
      <c r="B2918" s="5">
        <v>43693</v>
      </c>
      <c r="C2918" s="5" t="s">
        <v>375</v>
      </c>
      <c r="D2918" s="5" t="s">
        <v>377</v>
      </c>
      <c r="E2918" s="6">
        <v>2</v>
      </c>
      <c r="F2918" s="3">
        <v>40</v>
      </c>
      <c r="G2918" s="3">
        <v>14.24</v>
      </c>
      <c r="H2918" s="8">
        <f t="shared" si="585"/>
        <v>7.12</v>
      </c>
      <c r="I2918" s="3">
        <v>25.76</v>
      </c>
      <c r="J2918" s="4">
        <v>0.64</v>
      </c>
      <c r="K2918" s="2" t="str">
        <f t="shared" si="586"/>
        <v>Friday</v>
      </c>
      <c r="L2918" s="5">
        <f t="shared" si="587"/>
        <v>43696</v>
      </c>
      <c r="M2918" s="2" t="str">
        <f t="shared" si="588"/>
        <v>Monday</v>
      </c>
      <c r="N2918" s="2" t="str">
        <f t="shared" si="589"/>
        <v>Monday</v>
      </c>
      <c r="O2918" s="12">
        <f t="shared" si="590"/>
        <v>0</v>
      </c>
      <c r="P2918" s="11" t="str">
        <f t="shared" si="591"/>
        <v>Low Cost per Unit</v>
      </c>
      <c r="Q2918" s="12">
        <f t="shared" si="592"/>
        <v>0</v>
      </c>
      <c r="R2918" s="12">
        <f t="shared" si="593"/>
        <v>1.2</v>
      </c>
      <c r="S2918" s="12">
        <f t="shared" si="594"/>
        <v>0</v>
      </c>
      <c r="T2918" s="12">
        <f t="shared" si="595"/>
        <v>0</v>
      </c>
      <c r="U2918" s="12">
        <f t="shared" si="596"/>
        <v>0</v>
      </c>
      <c r="V2918" s="13" t="str">
        <f t="shared" ca="1" si="597"/>
        <v>Greater Than 8 Weeks Old</v>
      </c>
    </row>
    <row r="2919" spans="1:22" x14ac:dyDescent="0.35">
      <c r="A2919" s="2" t="s">
        <v>229</v>
      </c>
      <c r="B2919" s="5">
        <v>43695</v>
      </c>
      <c r="C2919" s="5" t="s">
        <v>375</v>
      </c>
      <c r="D2919" s="5" t="s">
        <v>377</v>
      </c>
      <c r="E2919" s="6">
        <v>2</v>
      </c>
      <c r="F2919" s="3">
        <v>40</v>
      </c>
      <c r="G2919" s="3">
        <v>14.24</v>
      </c>
      <c r="H2919" s="8">
        <f t="shared" si="585"/>
        <v>7.12</v>
      </c>
      <c r="I2919" s="3">
        <v>25.76</v>
      </c>
      <c r="J2919" s="4">
        <v>0.64</v>
      </c>
      <c r="K2919" s="2" t="str">
        <f t="shared" si="586"/>
        <v>Sunday</v>
      </c>
      <c r="L2919" s="5">
        <f t="shared" si="587"/>
        <v>43698</v>
      </c>
      <c r="M2919" s="2" t="str">
        <f t="shared" si="588"/>
        <v>Wednesday</v>
      </c>
      <c r="N2919" s="2" t="str">
        <f t="shared" si="589"/>
        <v>Wednesday</v>
      </c>
      <c r="O2919" s="12">
        <f t="shared" si="590"/>
        <v>0</v>
      </c>
      <c r="P2919" s="11" t="str">
        <f t="shared" si="591"/>
        <v>Low Cost per Unit</v>
      </c>
      <c r="Q2919" s="12">
        <f t="shared" si="592"/>
        <v>0</v>
      </c>
      <c r="R2919" s="12">
        <f t="shared" si="593"/>
        <v>1.2</v>
      </c>
      <c r="S2919" s="12">
        <f t="shared" si="594"/>
        <v>0</v>
      </c>
      <c r="T2919" s="12">
        <f t="shared" si="595"/>
        <v>0</v>
      </c>
      <c r="U2919" s="12">
        <f t="shared" si="596"/>
        <v>0</v>
      </c>
      <c r="V2919" s="13" t="str">
        <f t="shared" ca="1" si="597"/>
        <v>Greater Than 8 Weeks Old</v>
      </c>
    </row>
    <row r="2920" spans="1:22" x14ac:dyDescent="0.35">
      <c r="A2920" s="2" t="s">
        <v>229</v>
      </c>
      <c r="B2920" s="5">
        <v>43696</v>
      </c>
      <c r="C2920" s="5" t="s">
        <v>375</v>
      </c>
      <c r="D2920" s="5" t="s">
        <v>377</v>
      </c>
      <c r="E2920" s="6">
        <v>1</v>
      </c>
      <c r="F2920" s="3">
        <v>20</v>
      </c>
      <c r="G2920" s="3">
        <v>7.12</v>
      </c>
      <c r="H2920" s="8">
        <f t="shared" si="585"/>
        <v>7.12</v>
      </c>
      <c r="I2920" s="3">
        <v>12.88</v>
      </c>
      <c r="J2920" s="4">
        <v>0.64</v>
      </c>
      <c r="K2920" s="2" t="str">
        <f t="shared" si="586"/>
        <v>Monday</v>
      </c>
      <c r="L2920" s="5">
        <f t="shared" si="587"/>
        <v>43699</v>
      </c>
      <c r="M2920" s="2" t="str">
        <f t="shared" si="588"/>
        <v>Thursday</v>
      </c>
      <c r="N2920" s="2" t="str">
        <f t="shared" si="589"/>
        <v>Thursday</v>
      </c>
      <c r="O2920" s="12">
        <f t="shared" si="590"/>
        <v>0</v>
      </c>
      <c r="P2920" s="11" t="str">
        <f t="shared" si="591"/>
        <v>Low Cost per Unit</v>
      </c>
      <c r="Q2920" s="12">
        <f t="shared" si="592"/>
        <v>0</v>
      </c>
      <c r="R2920" s="12">
        <f t="shared" si="593"/>
        <v>0</v>
      </c>
      <c r="S2920" s="12">
        <f t="shared" si="594"/>
        <v>0</v>
      </c>
      <c r="T2920" s="12">
        <f t="shared" si="595"/>
        <v>0</v>
      </c>
      <c r="U2920" s="12">
        <f t="shared" si="596"/>
        <v>0</v>
      </c>
      <c r="V2920" s="13" t="str">
        <f t="shared" ca="1" si="597"/>
        <v>Greater Than 8 Weeks Old</v>
      </c>
    </row>
    <row r="2921" spans="1:22" x14ac:dyDescent="0.35">
      <c r="A2921" s="2" t="s">
        <v>229</v>
      </c>
      <c r="B2921" s="5">
        <v>43697</v>
      </c>
      <c r="C2921" s="5" t="s">
        <v>375</v>
      </c>
      <c r="D2921" s="5" t="s">
        <v>377</v>
      </c>
      <c r="E2921" s="6">
        <v>1</v>
      </c>
      <c r="F2921" s="3">
        <v>20</v>
      </c>
      <c r="G2921" s="3">
        <v>7.12</v>
      </c>
      <c r="H2921" s="8">
        <f t="shared" si="585"/>
        <v>7.12</v>
      </c>
      <c r="I2921" s="3">
        <v>12.88</v>
      </c>
      <c r="J2921" s="4">
        <v>0.64</v>
      </c>
      <c r="K2921" s="2" t="str">
        <f t="shared" si="586"/>
        <v>Tuesday</v>
      </c>
      <c r="L2921" s="5">
        <f t="shared" si="587"/>
        <v>43700</v>
      </c>
      <c r="M2921" s="2" t="str">
        <f t="shared" si="588"/>
        <v>Friday</v>
      </c>
      <c r="N2921" s="2" t="str">
        <f t="shared" si="589"/>
        <v>Friday</v>
      </c>
      <c r="O2921" s="12">
        <f t="shared" si="590"/>
        <v>1</v>
      </c>
      <c r="P2921" s="11" t="str">
        <f t="shared" si="591"/>
        <v>Low Cost per Unit</v>
      </c>
      <c r="Q2921" s="12">
        <f t="shared" si="592"/>
        <v>0</v>
      </c>
      <c r="R2921" s="12">
        <f t="shared" si="593"/>
        <v>0</v>
      </c>
      <c r="S2921" s="12">
        <f t="shared" si="594"/>
        <v>0</v>
      </c>
      <c r="T2921" s="12">
        <f t="shared" si="595"/>
        <v>0</v>
      </c>
      <c r="U2921" s="12">
        <f t="shared" si="596"/>
        <v>0</v>
      </c>
      <c r="V2921" s="13" t="str">
        <f t="shared" ca="1" si="597"/>
        <v>Greater Than 8 Weeks Old</v>
      </c>
    </row>
    <row r="2922" spans="1:22" x14ac:dyDescent="0.35">
      <c r="A2922" s="2" t="s">
        <v>229</v>
      </c>
      <c r="B2922" s="5">
        <v>43699</v>
      </c>
      <c r="C2922" s="5" t="s">
        <v>375</v>
      </c>
      <c r="D2922" s="5" t="s">
        <v>377</v>
      </c>
      <c r="E2922" s="6">
        <v>1</v>
      </c>
      <c r="F2922" s="3">
        <v>20</v>
      </c>
      <c r="G2922" s="3">
        <v>7.12</v>
      </c>
      <c r="H2922" s="8">
        <f t="shared" si="585"/>
        <v>7.12</v>
      </c>
      <c r="I2922" s="3">
        <v>12.88</v>
      </c>
      <c r="J2922" s="4">
        <v>0.64</v>
      </c>
      <c r="K2922" s="2" t="str">
        <f t="shared" si="586"/>
        <v>Thursday</v>
      </c>
      <c r="L2922" s="5">
        <f t="shared" si="587"/>
        <v>43702</v>
      </c>
      <c r="M2922" s="2" t="str">
        <f t="shared" si="588"/>
        <v>Sunday</v>
      </c>
      <c r="N2922" s="2" t="str">
        <f t="shared" si="589"/>
        <v>Monday</v>
      </c>
      <c r="O2922" s="12">
        <f t="shared" si="590"/>
        <v>0</v>
      </c>
      <c r="P2922" s="11" t="str">
        <f t="shared" si="591"/>
        <v>Low Cost per Unit</v>
      </c>
      <c r="Q2922" s="12">
        <f t="shared" si="592"/>
        <v>0</v>
      </c>
      <c r="R2922" s="12">
        <f t="shared" si="593"/>
        <v>0</v>
      </c>
      <c r="S2922" s="12">
        <f t="shared" si="594"/>
        <v>0</v>
      </c>
      <c r="T2922" s="12">
        <f t="shared" si="595"/>
        <v>0</v>
      </c>
      <c r="U2922" s="12">
        <f t="shared" si="596"/>
        <v>0</v>
      </c>
      <c r="V2922" s="13" t="str">
        <f t="shared" ca="1" si="597"/>
        <v>Greater Than 8 Weeks Old</v>
      </c>
    </row>
    <row r="2923" spans="1:22" x14ac:dyDescent="0.35">
      <c r="A2923" s="2" t="s">
        <v>229</v>
      </c>
      <c r="B2923" s="5">
        <v>43700</v>
      </c>
      <c r="C2923" s="5" t="s">
        <v>375</v>
      </c>
      <c r="D2923" s="5" t="s">
        <v>377</v>
      </c>
      <c r="E2923" s="6">
        <v>2</v>
      </c>
      <c r="F2923" s="3">
        <v>40</v>
      </c>
      <c r="G2923" s="3">
        <v>14.24</v>
      </c>
      <c r="H2923" s="8">
        <f t="shared" si="585"/>
        <v>7.12</v>
      </c>
      <c r="I2923" s="3">
        <v>25.76</v>
      </c>
      <c r="J2923" s="4">
        <v>0.64</v>
      </c>
      <c r="K2923" s="2" t="str">
        <f t="shared" si="586"/>
        <v>Friday</v>
      </c>
      <c r="L2923" s="5">
        <f t="shared" si="587"/>
        <v>43703</v>
      </c>
      <c r="M2923" s="2" t="str">
        <f t="shared" si="588"/>
        <v>Monday</v>
      </c>
      <c r="N2923" s="2" t="str">
        <f t="shared" si="589"/>
        <v>Monday</v>
      </c>
      <c r="O2923" s="12">
        <f t="shared" si="590"/>
        <v>0</v>
      </c>
      <c r="P2923" s="11" t="str">
        <f t="shared" si="591"/>
        <v>Low Cost per Unit</v>
      </c>
      <c r="Q2923" s="12">
        <f t="shared" si="592"/>
        <v>0</v>
      </c>
      <c r="R2923" s="12">
        <f t="shared" si="593"/>
        <v>1.2</v>
      </c>
      <c r="S2923" s="12">
        <f t="shared" si="594"/>
        <v>0</v>
      </c>
      <c r="T2923" s="12">
        <f t="shared" si="595"/>
        <v>0</v>
      </c>
      <c r="U2923" s="12">
        <f t="shared" si="596"/>
        <v>0</v>
      </c>
      <c r="V2923" s="13" t="str">
        <f t="shared" ca="1" si="597"/>
        <v>Greater Than 8 Weeks Old</v>
      </c>
    </row>
    <row r="2924" spans="1:22" x14ac:dyDescent="0.35">
      <c r="A2924" s="2" t="s">
        <v>229</v>
      </c>
      <c r="B2924" s="5">
        <v>43701</v>
      </c>
      <c r="C2924" s="5" t="s">
        <v>375</v>
      </c>
      <c r="D2924" s="5" t="s">
        <v>377</v>
      </c>
      <c r="E2924" s="6">
        <v>2</v>
      </c>
      <c r="F2924" s="3">
        <v>40</v>
      </c>
      <c r="G2924" s="3">
        <v>14.24</v>
      </c>
      <c r="H2924" s="8">
        <f t="shared" si="585"/>
        <v>7.12</v>
      </c>
      <c r="I2924" s="3">
        <v>25.76</v>
      </c>
      <c r="J2924" s="4">
        <v>0.64</v>
      </c>
      <c r="K2924" s="2" t="str">
        <f t="shared" si="586"/>
        <v>Saturday</v>
      </c>
      <c r="L2924" s="5">
        <f t="shared" si="587"/>
        <v>43704</v>
      </c>
      <c r="M2924" s="2" t="str">
        <f t="shared" si="588"/>
        <v>Tuesday</v>
      </c>
      <c r="N2924" s="2" t="str">
        <f t="shared" si="589"/>
        <v>Tuesday</v>
      </c>
      <c r="O2924" s="12">
        <f t="shared" si="590"/>
        <v>0</v>
      </c>
      <c r="P2924" s="11" t="str">
        <f t="shared" si="591"/>
        <v>Low Cost per Unit</v>
      </c>
      <c r="Q2924" s="12">
        <f t="shared" si="592"/>
        <v>0</v>
      </c>
      <c r="R2924" s="12">
        <f t="shared" si="593"/>
        <v>1.2</v>
      </c>
      <c r="S2924" s="12">
        <f t="shared" si="594"/>
        <v>0</v>
      </c>
      <c r="T2924" s="12">
        <f t="shared" si="595"/>
        <v>0</v>
      </c>
      <c r="U2924" s="12">
        <f t="shared" si="596"/>
        <v>0</v>
      </c>
      <c r="V2924" s="13" t="str">
        <f t="shared" ca="1" si="597"/>
        <v>Greater Than 8 Weeks Old</v>
      </c>
    </row>
    <row r="2925" spans="1:22" x14ac:dyDescent="0.35">
      <c r="A2925" s="2" t="s">
        <v>229</v>
      </c>
      <c r="B2925" s="5">
        <v>43702</v>
      </c>
      <c r="C2925" s="5" t="s">
        <v>375</v>
      </c>
      <c r="D2925" s="5" t="s">
        <v>377</v>
      </c>
      <c r="E2925" s="6">
        <v>3</v>
      </c>
      <c r="F2925" s="3">
        <v>60</v>
      </c>
      <c r="G2925" s="3">
        <v>21.36</v>
      </c>
      <c r="H2925" s="8">
        <f t="shared" si="585"/>
        <v>7.12</v>
      </c>
      <c r="I2925" s="3">
        <v>38.64</v>
      </c>
      <c r="J2925" s="4">
        <v>0.64</v>
      </c>
      <c r="K2925" s="2" t="str">
        <f t="shared" si="586"/>
        <v>Sunday</v>
      </c>
      <c r="L2925" s="5">
        <f t="shared" si="587"/>
        <v>43705</v>
      </c>
      <c r="M2925" s="2" t="str">
        <f t="shared" si="588"/>
        <v>Wednesday</v>
      </c>
      <c r="N2925" s="2" t="str">
        <f t="shared" si="589"/>
        <v>Wednesday</v>
      </c>
      <c r="O2925" s="12">
        <f t="shared" si="590"/>
        <v>0</v>
      </c>
      <c r="P2925" s="11" t="str">
        <f t="shared" si="591"/>
        <v>Low Cost per Unit</v>
      </c>
      <c r="Q2925" s="12">
        <f t="shared" si="592"/>
        <v>0</v>
      </c>
      <c r="R2925" s="12">
        <f t="shared" si="593"/>
        <v>1.7999999999999998</v>
      </c>
      <c r="S2925" s="12">
        <f t="shared" si="594"/>
        <v>0</v>
      </c>
      <c r="T2925" s="12">
        <f t="shared" si="595"/>
        <v>0</v>
      </c>
      <c r="U2925" s="12">
        <f t="shared" si="596"/>
        <v>0</v>
      </c>
      <c r="V2925" s="13" t="str">
        <f t="shared" ca="1" si="597"/>
        <v>Greater Than 8 Weeks Old</v>
      </c>
    </row>
    <row r="2926" spans="1:22" x14ac:dyDescent="0.35">
      <c r="A2926" s="2" t="s">
        <v>229</v>
      </c>
      <c r="B2926" s="5">
        <v>43703</v>
      </c>
      <c r="C2926" s="5" t="s">
        <v>375</v>
      </c>
      <c r="D2926" s="5" t="s">
        <v>377</v>
      </c>
      <c r="E2926" s="6">
        <v>2</v>
      </c>
      <c r="F2926" s="3">
        <v>40</v>
      </c>
      <c r="G2926" s="3">
        <v>14.24</v>
      </c>
      <c r="H2926" s="8">
        <f t="shared" si="585"/>
        <v>7.12</v>
      </c>
      <c r="I2926" s="3">
        <v>25.76</v>
      </c>
      <c r="J2926" s="4">
        <v>0.64</v>
      </c>
      <c r="K2926" s="2" t="str">
        <f t="shared" si="586"/>
        <v>Monday</v>
      </c>
      <c r="L2926" s="5">
        <f t="shared" si="587"/>
        <v>43706</v>
      </c>
      <c r="M2926" s="2" t="str">
        <f t="shared" si="588"/>
        <v>Thursday</v>
      </c>
      <c r="N2926" s="2" t="str">
        <f t="shared" si="589"/>
        <v>Thursday</v>
      </c>
      <c r="O2926" s="12">
        <f t="shared" si="590"/>
        <v>0</v>
      </c>
      <c r="P2926" s="11" t="str">
        <f t="shared" si="591"/>
        <v>Low Cost per Unit</v>
      </c>
      <c r="Q2926" s="12">
        <f t="shared" si="592"/>
        <v>0</v>
      </c>
      <c r="R2926" s="12">
        <f t="shared" si="593"/>
        <v>1.2</v>
      </c>
      <c r="S2926" s="12">
        <f t="shared" si="594"/>
        <v>0</v>
      </c>
      <c r="T2926" s="12">
        <f t="shared" si="595"/>
        <v>0</v>
      </c>
      <c r="U2926" s="12">
        <f t="shared" si="596"/>
        <v>0</v>
      </c>
      <c r="V2926" s="13" t="str">
        <f t="shared" ca="1" si="597"/>
        <v>Greater Than 8 Weeks Old</v>
      </c>
    </row>
    <row r="2927" spans="1:22" x14ac:dyDescent="0.35">
      <c r="A2927" s="2" t="s">
        <v>229</v>
      </c>
      <c r="B2927" s="5">
        <v>43705</v>
      </c>
      <c r="C2927" s="5" t="s">
        <v>375</v>
      </c>
      <c r="D2927" s="5" t="s">
        <v>377</v>
      </c>
      <c r="E2927" s="6">
        <v>2</v>
      </c>
      <c r="F2927" s="3">
        <v>40</v>
      </c>
      <c r="G2927" s="3">
        <v>14.24</v>
      </c>
      <c r="H2927" s="8">
        <f t="shared" si="585"/>
        <v>7.12</v>
      </c>
      <c r="I2927" s="3">
        <v>25.76</v>
      </c>
      <c r="J2927" s="4">
        <v>0.64</v>
      </c>
      <c r="K2927" s="2" t="str">
        <f t="shared" si="586"/>
        <v>Wednesday</v>
      </c>
      <c r="L2927" s="5">
        <f t="shared" si="587"/>
        <v>43708</v>
      </c>
      <c r="M2927" s="2" t="str">
        <f t="shared" si="588"/>
        <v>Saturday</v>
      </c>
      <c r="N2927" s="2" t="str">
        <f t="shared" si="589"/>
        <v>Saturday</v>
      </c>
      <c r="O2927" s="12">
        <f t="shared" si="590"/>
        <v>0</v>
      </c>
      <c r="P2927" s="11" t="str">
        <f t="shared" si="591"/>
        <v>Low Cost per Unit</v>
      </c>
      <c r="Q2927" s="12">
        <f t="shared" si="592"/>
        <v>0</v>
      </c>
      <c r="R2927" s="12">
        <f t="shared" si="593"/>
        <v>1.2</v>
      </c>
      <c r="S2927" s="12">
        <f t="shared" si="594"/>
        <v>0</v>
      </c>
      <c r="T2927" s="12">
        <f t="shared" si="595"/>
        <v>0</v>
      </c>
      <c r="U2927" s="12">
        <f t="shared" si="596"/>
        <v>0</v>
      </c>
      <c r="V2927" s="13" t="str">
        <f t="shared" ca="1" si="597"/>
        <v>Greater Than 8 Weeks Old</v>
      </c>
    </row>
    <row r="2928" spans="1:22" x14ac:dyDescent="0.35">
      <c r="A2928" s="2" t="s">
        <v>229</v>
      </c>
      <c r="B2928" s="5">
        <v>43706</v>
      </c>
      <c r="C2928" s="5" t="s">
        <v>375</v>
      </c>
      <c r="D2928" s="5" t="s">
        <v>377</v>
      </c>
      <c r="E2928" s="6">
        <v>2</v>
      </c>
      <c r="F2928" s="3">
        <v>40</v>
      </c>
      <c r="G2928" s="3">
        <v>14.24</v>
      </c>
      <c r="H2928" s="8">
        <f t="shared" si="585"/>
        <v>7.12</v>
      </c>
      <c r="I2928" s="3">
        <v>25.76</v>
      </c>
      <c r="J2928" s="4">
        <v>0.64</v>
      </c>
      <c r="K2928" s="2" t="str">
        <f t="shared" si="586"/>
        <v>Thursday</v>
      </c>
      <c r="L2928" s="5">
        <f t="shared" si="587"/>
        <v>43709</v>
      </c>
      <c r="M2928" s="2" t="str">
        <f t="shared" si="588"/>
        <v>Sunday</v>
      </c>
      <c r="N2928" s="2" t="str">
        <f t="shared" si="589"/>
        <v>Monday</v>
      </c>
      <c r="O2928" s="12">
        <f t="shared" si="590"/>
        <v>0</v>
      </c>
      <c r="P2928" s="11" t="str">
        <f t="shared" si="591"/>
        <v>Low Cost per Unit</v>
      </c>
      <c r="Q2928" s="12">
        <f t="shared" si="592"/>
        <v>0</v>
      </c>
      <c r="R2928" s="12">
        <f t="shared" si="593"/>
        <v>1.2</v>
      </c>
      <c r="S2928" s="12">
        <f t="shared" si="594"/>
        <v>0</v>
      </c>
      <c r="T2928" s="12">
        <f t="shared" si="595"/>
        <v>0</v>
      </c>
      <c r="U2928" s="12">
        <f t="shared" si="596"/>
        <v>0</v>
      </c>
      <c r="V2928" s="13" t="str">
        <f t="shared" ca="1" si="597"/>
        <v>Greater Than 8 Weeks Old</v>
      </c>
    </row>
    <row r="2929" spans="1:22" x14ac:dyDescent="0.35">
      <c r="A2929" s="2" t="s">
        <v>229</v>
      </c>
      <c r="B2929" s="5">
        <v>43707</v>
      </c>
      <c r="C2929" s="5" t="s">
        <v>375</v>
      </c>
      <c r="D2929" s="5" t="s">
        <v>377</v>
      </c>
      <c r="E2929" s="6">
        <v>3</v>
      </c>
      <c r="F2929" s="3">
        <v>60</v>
      </c>
      <c r="G2929" s="3">
        <v>21.36</v>
      </c>
      <c r="H2929" s="8">
        <f t="shared" si="585"/>
        <v>7.12</v>
      </c>
      <c r="I2929" s="3">
        <v>38.64</v>
      </c>
      <c r="J2929" s="4">
        <v>0.64</v>
      </c>
      <c r="K2929" s="2" t="str">
        <f t="shared" si="586"/>
        <v>Friday</v>
      </c>
      <c r="L2929" s="5">
        <f t="shared" si="587"/>
        <v>43710</v>
      </c>
      <c r="M2929" s="2" t="str">
        <f t="shared" si="588"/>
        <v>Monday</v>
      </c>
      <c r="N2929" s="2" t="str">
        <f t="shared" si="589"/>
        <v>Monday</v>
      </c>
      <c r="O2929" s="12">
        <f t="shared" si="590"/>
        <v>0</v>
      </c>
      <c r="P2929" s="11" t="str">
        <f t="shared" si="591"/>
        <v>Low Cost per Unit</v>
      </c>
      <c r="Q2929" s="12">
        <f t="shared" si="592"/>
        <v>0</v>
      </c>
      <c r="R2929" s="12">
        <f t="shared" si="593"/>
        <v>1.7999999999999998</v>
      </c>
      <c r="S2929" s="12">
        <f t="shared" si="594"/>
        <v>0</v>
      </c>
      <c r="T2929" s="12">
        <f t="shared" si="595"/>
        <v>0</v>
      </c>
      <c r="U2929" s="12">
        <f t="shared" si="596"/>
        <v>0</v>
      </c>
      <c r="V2929" s="13" t="str">
        <f t="shared" ca="1" si="597"/>
        <v>Greater Than 8 Weeks Old</v>
      </c>
    </row>
    <row r="2930" spans="1:22" x14ac:dyDescent="0.35">
      <c r="A2930" s="2" t="s">
        <v>276</v>
      </c>
      <c r="B2930" s="5">
        <v>43681</v>
      </c>
      <c r="C2930" s="5" t="s">
        <v>375</v>
      </c>
      <c r="D2930" s="5" t="s">
        <v>377</v>
      </c>
      <c r="E2930" s="6">
        <v>1</v>
      </c>
      <c r="F2930" s="3">
        <v>20</v>
      </c>
      <c r="G2930" s="3">
        <v>7.12</v>
      </c>
      <c r="H2930" s="8">
        <f t="shared" si="585"/>
        <v>7.12</v>
      </c>
      <c r="I2930" s="3">
        <v>12.88</v>
      </c>
      <c r="J2930" s="4">
        <v>0.64</v>
      </c>
      <c r="K2930" s="2" t="str">
        <f t="shared" si="586"/>
        <v>Sunday</v>
      </c>
      <c r="L2930" s="5">
        <f t="shared" si="587"/>
        <v>43684</v>
      </c>
      <c r="M2930" s="2" t="str">
        <f t="shared" si="588"/>
        <v>Wednesday</v>
      </c>
      <c r="N2930" s="2" t="str">
        <f t="shared" si="589"/>
        <v>Wednesday</v>
      </c>
      <c r="O2930" s="12">
        <f t="shared" si="590"/>
        <v>0</v>
      </c>
      <c r="P2930" s="11" t="str">
        <f t="shared" si="591"/>
        <v>Low Cost per Unit</v>
      </c>
      <c r="Q2930" s="12">
        <f t="shared" si="592"/>
        <v>0</v>
      </c>
      <c r="R2930" s="12">
        <f t="shared" si="593"/>
        <v>0</v>
      </c>
      <c r="S2930" s="12">
        <f t="shared" si="594"/>
        <v>0</v>
      </c>
      <c r="T2930" s="12">
        <f t="shared" si="595"/>
        <v>0</v>
      </c>
      <c r="U2930" s="12">
        <f t="shared" si="596"/>
        <v>0</v>
      </c>
      <c r="V2930" s="13" t="str">
        <f t="shared" ca="1" si="597"/>
        <v>Greater Than 8 Weeks Old</v>
      </c>
    </row>
    <row r="2931" spans="1:22" x14ac:dyDescent="0.35">
      <c r="A2931" s="2" t="s">
        <v>276</v>
      </c>
      <c r="B2931" s="5">
        <v>43682</v>
      </c>
      <c r="C2931" s="5" t="s">
        <v>375</v>
      </c>
      <c r="D2931" s="5" t="s">
        <v>377</v>
      </c>
      <c r="E2931" s="6">
        <v>1</v>
      </c>
      <c r="F2931" s="3">
        <v>20</v>
      </c>
      <c r="G2931" s="3">
        <v>7.12</v>
      </c>
      <c r="H2931" s="8">
        <f t="shared" si="585"/>
        <v>7.12</v>
      </c>
      <c r="I2931" s="3">
        <v>12.88</v>
      </c>
      <c r="J2931" s="4">
        <v>0.64</v>
      </c>
      <c r="K2931" s="2" t="str">
        <f t="shared" si="586"/>
        <v>Monday</v>
      </c>
      <c r="L2931" s="5">
        <f t="shared" si="587"/>
        <v>43685</v>
      </c>
      <c r="M2931" s="2" t="str">
        <f t="shared" si="588"/>
        <v>Thursday</v>
      </c>
      <c r="N2931" s="2" t="str">
        <f t="shared" si="589"/>
        <v>Thursday</v>
      </c>
      <c r="O2931" s="12">
        <f t="shared" si="590"/>
        <v>0</v>
      </c>
      <c r="P2931" s="11" t="str">
        <f t="shared" si="591"/>
        <v>Low Cost per Unit</v>
      </c>
      <c r="Q2931" s="12">
        <f t="shared" si="592"/>
        <v>0</v>
      </c>
      <c r="R2931" s="12">
        <f t="shared" si="593"/>
        <v>0</v>
      </c>
      <c r="S2931" s="12">
        <f t="shared" si="594"/>
        <v>0</v>
      </c>
      <c r="T2931" s="12">
        <f t="shared" si="595"/>
        <v>0</v>
      </c>
      <c r="U2931" s="12">
        <f t="shared" si="596"/>
        <v>0</v>
      </c>
      <c r="V2931" s="13" t="str">
        <f t="shared" ca="1" si="597"/>
        <v>Greater Than 8 Weeks Old</v>
      </c>
    </row>
    <row r="2932" spans="1:22" x14ac:dyDescent="0.35">
      <c r="A2932" s="2" t="s">
        <v>276</v>
      </c>
      <c r="B2932" s="5">
        <v>43687</v>
      </c>
      <c r="C2932" s="5" t="s">
        <v>375</v>
      </c>
      <c r="D2932" s="5" t="s">
        <v>377</v>
      </c>
      <c r="E2932" s="6">
        <v>1</v>
      </c>
      <c r="F2932" s="3">
        <v>20</v>
      </c>
      <c r="G2932" s="3">
        <v>7.12</v>
      </c>
      <c r="H2932" s="8">
        <f t="shared" si="585"/>
        <v>7.12</v>
      </c>
      <c r="I2932" s="3">
        <v>12.88</v>
      </c>
      <c r="J2932" s="4">
        <v>0.64</v>
      </c>
      <c r="K2932" s="2" t="str">
        <f t="shared" si="586"/>
        <v>Saturday</v>
      </c>
      <c r="L2932" s="5">
        <f t="shared" si="587"/>
        <v>43690</v>
      </c>
      <c r="M2932" s="2" t="str">
        <f t="shared" si="588"/>
        <v>Tuesday</v>
      </c>
      <c r="N2932" s="2" t="str">
        <f t="shared" si="589"/>
        <v>Tuesday</v>
      </c>
      <c r="O2932" s="12">
        <f t="shared" si="590"/>
        <v>0</v>
      </c>
      <c r="P2932" s="11" t="str">
        <f t="shared" si="591"/>
        <v>Low Cost per Unit</v>
      </c>
      <c r="Q2932" s="12">
        <f t="shared" si="592"/>
        <v>0</v>
      </c>
      <c r="R2932" s="12">
        <f t="shared" si="593"/>
        <v>0</v>
      </c>
      <c r="S2932" s="12">
        <f t="shared" si="594"/>
        <v>0</v>
      </c>
      <c r="T2932" s="12">
        <f t="shared" si="595"/>
        <v>0</v>
      </c>
      <c r="U2932" s="12">
        <f t="shared" si="596"/>
        <v>0</v>
      </c>
      <c r="V2932" s="13" t="str">
        <f t="shared" ca="1" si="597"/>
        <v>Greater Than 8 Weeks Old</v>
      </c>
    </row>
    <row r="2933" spans="1:22" x14ac:dyDescent="0.35">
      <c r="A2933" s="2" t="s">
        <v>276</v>
      </c>
      <c r="B2933" s="5">
        <v>43688</v>
      </c>
      <c r="C2933" s="5" t="s">
        <v>375</v>
      </c>
      <c r="D2933" s="5" t="s">
        <v>377</v>
      </c>
      <c r="E2933" s="6">
        <v>1</v>
      </c>
      <c r="F2933" s="3">
        <v>20</v>
      </c>
      <c r="G2933" s="3">
        <v>7.12</v>
      </c>
      <c r="H2933" s="8">
        <f t="shared" si="585"/>
        <v>7.12</v>
      </c>
      <c r="I2933" s="3">
        <v>12.88</v>
      </c>
      <c r="J2933" s="4">
        <v>0.64</v>
      </c>
      <c r="K2933" s="2" t="str">
        <f t="shared" si="586"/>
        <v>Sunday</v>
      </c>
      <c r="L2933" s="5">
        <f t="shared" si="587"/>
        <v>43691</v>
      </c>
      <c r="M2933" s="2" t="str">
        <f t="shared" si="588"/>
        <v>Wednesday</v>
      </c>
      <c r="N2933" s="2" t="str">
        <f t="shared" si="589"/>
        <v>Wednesday</v>
      </c>
      <c r="O2933" s="12">
        <f t="shared" si="590"/>
        <v>0</v>
      </c>
      <c r="P2933" s="11" t="str">
        <f t="shared" si="591"/>
        <v>Low Cost per Unit</v>
      </c>
      <c r="Q2933" s="12">
        <f t="shared" si="592"/>
        <v>0</v>
      </c>
      <c r="R2933" s="12">
        <f t="shared" si="593"/>
        <v>0</v>
      </c>
      <c r="S2933" s="12">
        <f t="shared" si="594"/>
        <v>0</v>
      </c>
      <c r="T2933" s="12">
        <f t="shared" si="595"/>
        <v>0</v>
      </c>
      <c r="U2933" s="12">
        <f t="shared" si="596"/>
        <v>0</v>
      </c>
      <c r="V2933" s="13" t="str">
        <f t="shared" ca="1" si="597"/>
        <v>Greater Than 8 Weeks Old</v>
      </c>
    </row>
    <row r="2934" spans="1:22" x14ac:dyDescent="0.35">
      <c r="A2934" s="2" t="s">
        <v>276</v>
      </c>
      <c r="B2934" s="5">
        <v>43689</v>
      </c>
      <c r="C2934" s="5" t="s">
        <v>375</v>
      </c>
      <c r="D2934" s="5" t="s">
        <v>377</v>
      </c>
      <c r="E2934" s="6">
        <v>1</v>
      </c>
      <c r="F2934" s="3">
        <v>20</v>
      </c>
      <c r="G2934" s="3">
        <v>7.12</v>
      </c>
      <c r="H2934" s="8">
        <f t="shared" si="585"/>
        <v>7.12</v>
      </c>
      <c r="I2934" s="3">
        <v>12.88</v>
      </c>
      <c r="J2934" s="4">
        <v>0.64</v>
      </c>
      <c r="K2934" s="2" t="str">
        <f t="shared" si="586"/>
        <v>Monday</v>
      </c>
      <c r="L2934" s="5">
        <f t="shared" si="587"/>
        <v>43692</v>
      </c>
      <c r="M2934" s="2" t="str">
        <f t="shared" si="588"/>
        <v>Thursday</v>
      </c>
      <c r="N2934" s="2" t="str">
        <f t="shared" si="589"/>
        <v>Thursday</v>
      </c>
      <c r="O2934" s="12">
        <f t="shared" si="590"/>
        <v>0</v>
      </c>
      <c r="P2934" s="11" t="str">
        <f t="shared" si="591"/>
        <v>Low Cost per Unit</v>
      </c>
      <c r="Q2934" s="12">
        <f t="shared" si="592"/>
        <v>0</v>
      </c>
      <c r="R2934" s="12">
        <f t="shared" si="593"/>
        <v>0</v>
      </c>
      <c r="S2934" s="12">
        <f t="shared" si="594"/>
        <v>0</v>
      </c>
      <c r="T2934" s="12">
        <f t="shared" si="595"/>
        <v>0</v>
      </c>
      <c r="U2934" s="12">
        <f t="shared" si="596"/>
        <v>0</v>
      </c>
      <c r="V2934" s="13" t="str">
        <f t="shared" ca="1" si="597"/>
        <v>Greater Than 8 Weeks Old</v>
      </c>
    </row>
    <row r="2935" spans="1:22" x14ac:dyDescent="0.35">
      <c r="A2935" s="2" t="s">
        <v>276</v>
      </c>
      <c r="B2935" s="5">
        <v>43692</v>
      </c>
      <c r="C2935" s="5" t="s">
        <v>375</v>
      </c>
      <c r="D2935" s="5" t="s">
        <v>377</v>
      </c>
      <c r="E2935" s="6">
        <v>1</v>
      </c>
      <c r="F2935" s="3">
        <v>20</v>
      </c>
      <c r="G2935" s="3">
        <v>7.12</v>
      </c>
      <c r="H2935" s="8">
        <f t="shared" si="585"/>
        <v>7.12</v>
      </c>
      <c r="I2935" s="3">
        <v>12.88</v>
      </c>
      <c r="J2935" s="4">
        <v>0.64</v>
      </c>
      <c r="K2935" s="2" t="str">
        <f t="shared" si="586"/>
        <v>Thursday</v>
      </c>
      <c r="L2935" s="5">
        <f t="shared" si="587"/>
        <v>43695</v>
      </c>
      <c r="M2935" s="2" t="str">
        <f t="shared" si="588"/>
        <v>Sunday</v>
      </c>
      <c r="N2935" s="2" t="str">
        <f t="shared" si="589"/>
        <v>Monday</v>
      </c>
      <c r="O2935" s="12">
        <f t="shared" si="590"/>
        <v>0</v>
      </c>
      <c r="P2935" s="11" t="str">
        <f t="shared" si="591"/>
        <v>Low Cost per Unit</v>
      </c>
      <c r="Q2935" s="12">
        <f t="shared" si="592"/>
        <v>0</v>
      </c>
      <c r="R2935" s="12">
        <f t="shared" si="593"/>
        <v>0</v>
      </c>
      <c r="S2935" s="12">
        <f t="shared" si="594"/>
        <v>0</v>
      </c>
      <c r="T2935" s="12">
        <f t="shared" si="595"/>
        <v>0</v>
      </c>
      <c r="U2935" s="12">
        <f t="shared" si="596"/>
        <v>0</v>
      </c>
      <c r="V2935" s="13" t="str">
        <f t="shared" ca="1" si="597"/>
        <v>Greater Than 8 Weeks Old</v>
      </c>
    </row>
    <row r="2936" spans="1:22" x14ac:dyDescent="0.35">
      <c r="A2936" s="2" t="s">
        <v>276</v>
      </c>
      <c r="B2936" s="5">
        <v>43696</v>
      </c>
      <c r="C2936" s="5" t="s">
        <v>375</v>
      </c>
      <c r="D2936" s="5" t="s">
        <v>377</v>
      </c>
      <c r="E2936" s="6">
        <v>1</v>
      </c>
      <c r="F2936" s="3">
        <v>20</v>
      </c>
      <c r="G2936" s="3">
        <v>7.12</v>
      </c>
      <c r="H2936" s="8">
        <f t="shared" si="585"/>
        <v>7.12</v>
      </c>
      <c r="I2936" s="3">
        <v>12.88</v>
      </c>
      <c r="J2936" s="4">
        <v>0.64</v>
      </c>
      <c r="K2936" s="2" t="str">
        <f t="shared" si="586"/>
        <v>Monday</v>
      </c>
      <c r="L2936" s="5">
        <f t="shared" si="587"/>
        <v>43699</v>
      </c>
      <c r="M2936" s="2" t="str">
        <f t="shared" si="588"/>
        <v>Thursday</v>
      </c>
      <c r="N2936" s="2" t="str">
        <f t="shared" si="589"/>
        <v>Thursday</v>
      </c>
      <c r="O2936" s="12">
        <f t="shared" si="590"/>
        <v>0</v>
      </c>
      <c r="P2936" s="11" t="str">
        <f t="shared" si="591"/>
        <v>Low Cost per Unit</v>
      </c>
      <c r="Q2936" s="12">
        <f t="shared" si="592"/>
        <v>0</v>
      </c>
      <c r="R2936" s="12">
        <f t="shared" si="593"/>
        <v>0</v>
      </c>
      <c r="S2936" s="12">
        <f t="shared" si="594"/>
        <v>0</v>
      </c>
      <c r="T2936" s="12">
        <f t="shared" si="595"/>
        <v>0</v>
      </c>
      <c r="U2936" s="12">
        <f t="shared" si="596"/>
        <v>0</v>
      </c>
      <c r="V2936" s="13" t="str">
        <f t="shared" ca="1" si="597"/>
        <v>Greater Than 8 Weeks Old</v>
      </c>
    </row>
    <row r="2937" spans="1:22" x14ac:dyDescent="0.35">
      <c r="A2937" s="2" t="s">
        <v>276</v>
      </c>
      <c r="B2937" s="5">
        <v>43698</v>
      </c>
      <c r="C2937" s="5" t="s">
        <v>375</v>
      </c>
      <c r="D2937" s="5" t="s">
        <v>377</v>
      </c>
      <c r="E2937" s="6">
        <v>1</v>
      </c>
      <c r="F2937" s="3">
        <v>20</v>
      </c>
      <c r="G2937" s="3">
        <v>7.12</v>
      </c>
      <c r="H2937" s="8">
        <f t="shared" si="585"/>
        <v>7.12</v>
      </c>
      <c r="I2937" s="3">
        <v>12.88</v>
      </c>
      <c r="J2937" s="4">
        <v>0.64</v>
      </c>
      <c r="K2937" s="2" t="str">
        <f t="shared" si="586"/>
        <v>Wednesday</v>
      </c>
      <c r="L2937" s="5">
        <f t="shared" si="587"/>
        <v>43701</v>
      </c>
      <c r="M2937" s="2" t="str">
        <f t="shared" si="588"/>
        <v>Saturday</v>
      </c>
      <c r="N2937" s="2" t="str">
        <f t="shared" si="589"/>
        <v>Saturday</v>
      </c>
      <c r="O2937" s="12">
        <f t="shared" si="590"/>
        <v>0</v>
      </c>
      <c r="P2937" s="11" t="str">
        <f t="shared" si="591"/>
        <v>Low Cost per Unit</v>
      </c>
      <c r="Q2937" s="12">
        <f t="shared" si="592"/>
        <v>0</v>
      </c>
      <c r="R2937" s="12">
        <f t="shared" si="593"/>
        <v>0</v>
      </c>
      <c r="S2937" s="12">
        <f t="shared" si="594"/>
        <v>0</v>
      </c>
      <c r="T2937" s="12">
        <f t="shared" si="595"/>
        <v>0</v>
      </c>
      <c r="U2937" s="12">
        <f t="shared" si="596"/>
        <v>0</v>
      </c>
      <c r="V2937" s="13" t="str">
        <f t="shared" ca="1" si="597"/>
        <v>Greater Than 8 Weeks Old</v>
      </c>
    </row>
    <row r="2938" spans="1:22" x14ac:dyDescent="0.35">
      <c r="A2938" s="2" t="s">
        <v>276</v>
      </c>
      <c r="B2938" s="5">
        <v>43702</v>
      </c>
      <c r="C2938" s="5" t="s">
        <v>375</v>
      </c>
      <c r="D2938" s="5" t="s">
        <v>377</v>
      </c>
      <c r="E2938" s="6">
        <v>1</v>
      </c>
      <c r="F2938" s="3">
        <v>20</v>
      </c>
      <c r="G2938" s="3">
        <v>7.12</v>
      </c>
      <c r="H2938" s="8">
        <f t="shared" si="585"/>
        <v>7.12</v>
      </c>
      <c r="I2938" s="3">
        <v>12.88</v>
      </c>
      <c r="J2938" s="4">
        <v>0.64</v>
      </c>
      <c r="K2938" s="2" t="str">
        <f t="shared" si="586"/>
        <v>Sunday</v>
      </c>
      <c r="L2938" s="5">
        <f t="shared" si="587"/>
        <v>43705</v>
      </c>
      <c r="M2938" s="2" t="str">
        <f t="shared" si="588"/>
        <v>Wednesday</v>
      </c>
      <c r="N2938" s="2" t="str">
        <f t="shared" si="589"/>
        <v>Wednesday</v>
      </c>
      <c r="O2938" s="12">
        <f t="shared" si="590"/>
        <v>0</v>
      </c>
      <c r="P2938" s="11" t="str">
        <f t="shared" si="591"/>
        <v>Low Cost per Unit</v>
      </c>
      <c r="Q2938" s="12">
        <f t="shared" si="592"/>
        <v>0</v>
      </c>
      <c r="R2938" s="12">
        <f t="shared" si="593"/>
        <v>0</v>
      </c>
      <c r="S2938" s="12">
        <f t="shared" si="594"/>
        <v>0</v>
      </c>
      <c r="T2938" s="12">
        <f t="shared" si="595"/>
        <v>0</v>
      </c>
      <c r="U2938" s="12">
        <f t="shared" si="596"/>
        <v>0</v>
      </c>
      <c r="V2938" s="13" t="str">
        <f t="shared" ca="1" si="597"/>
        <v>Greater Than 8 Weeks Old</v>
      </c>
    </row>
    <row r="2939" spans="1:22" x14ac:dyDescent="0.35">
      <c r="A2939" s="2" t="s">
        <v>276</v>
      </c>
      <c r="B2939" s="5">
        <v>43704</v>
      </c>
      <c r="C2939" s="5" t="s">
        <v>375</v>
      </c>
      <c r="D2939" s="5" t="s">
        <v>377</v>
      </c>
      <c r="E2939" s="6">
        <v>1</v>
      </c>
      <c r="F2939" s="3">
        <v>20</v>
      </c>
      <c r="G2939" s="3">
        <v>7.12</v>
      </c>
      <c r="H2939" s="8">
        <f t="shared" si="585"/>
        <v>7.12</v>
      </c>
      <c r="I2939" s="3">
        <v>12.88</v>
      </c>
      <c r="J2939" s="4">
        <v>0.64</v>
      </c>
      <c r="K2939" s="2" t="str">
        <f t="shared" si="586"/>
        <v>Tuesday</v>
      </c>
      <c r="L2939" s="5">
        <f t="shared" si="587"/>
        <v>43707</v>
      </c>
      <c r="M2939" s="2" t="str">
        <f t="shared" si="588"/>
        <v>Friday</v>
      </c>
      <c r="N2939" s="2" t="str">
        <f t="shared" si="589"/>
        <v>Friday</v>
      </c>
      <c r="O2939" s="12">
        <f t="shared" si="590"/>
        <v>1</v>
      </c>
      <c r="P2939" s="11" t="str">
        <f t="shared" si="591"/>
        <v>Low Cost per Unit</v>
      </c>
      <c r="Q2939" s="12">
        <f t="shared" si="592"/>
        <v>0</v>
      </c>
      <c r="R2939" s="12">
        <f t="shared" si="593"/>
        <v>0</v>
      </c>
      <c r="S2939" s="12">
        <f t="shared" si="594"/>
        <v>0</v>
      </c>
      <c r="T2939" s="12">
        <f t="shared" si="595"/>
        <v>0</v>
      </c>
      <c r="U2939" s="12">
        <f t="shared" si="596"/>
        <v>0</v>
      </c>
      <c r="V2939" s="13" t="str">
        <f t="shared" ca="1" si="597"/>
        <v>Greater Than 8 Weeks Old</v>
      </c>
    </row>
    <row r="2940" spans="1:22" x14ac:dyDescent="0.35">
      <c r="A2940" s="2" t="s">
        <v>276</v>
      </c>
      <c r="B2940" s="5">
        <v>43705</v>
      </c>
      <c r="C2940" s="5" t="s">
        <v>375</v>
      </c>
      <c r="D2940" s="5" t="s">
        <v>377</v>
      </c>
      <c r="E2940" s="6">
        <v>1</v>
      </c>
      <c r="F2940" s="3">
        <v>20</v>
      </c>
      <c r="G2940" s="3">
        <v>7.12</v>
      </c>
      <c r="H2940" s="8">
        <f t="shared" si="585"/>
        <v>7.12</v>
      </c>
      <c r="I2940" s="3">
        <v>12.88</v>
      </c>
      <c r="J2940" s="4">
        <v>0.64</v>
      </c>
      <c r="K2940" s="2" t="str">
        <f t="shared" si="586"/>
        <v>Wednesday</v>
      </c>
      <c r="L2940" s="5">
        <f t="shared" si="587"/>
        <v>43708</v>
      </c>
      <c r="M2940" s="2" t="str">
        <f t="shared" si="588"/>
        <v>Saturday</v>
      </c>
      <c r="N2940" s="2" t="str">
        <f t="shared" si="589"/>
        <v>Saturday</v>
      </c>
      <c r="O2940" s="12">
        <f t="shared" si="590"/>
        <v>0</v>
      </c>
      <c r="P2940" s="11" t="str">
        <f t="shared" si="591"/>
        <v>Low Cost per Unit</v>
      </c>
      <c r="Q2940" s="12">
        <f t="shared" si="592"/>
        <v>0</v>
      </c>
      <c r="R2940" s="12">
        <f t="shared" si="593"/>
        <v>0</v>
      </c>
      <c r="S2940" s="12">
        <f t="shared" si="594"/>
        <v>0</v>
      </c>
      <c r="T2940" s="12">
        <f t="shared" si="595"/>
        <v>0</v>
      </c>
      <c r="U2940" s="12">
        <f t="shared" si="596"/>
        <v>0</v>
      </c>
      <c r="V2940" s="13" t="str">
        <f t="shared" ca="1" si="597"/>
        <v>Greater Than 8 Weeks Old</v>
      </c>
    </row>
    <row r="2941" spans="1:22" x14ac:dyDescent="0.35">
      <c r="A2941" s="2" t="s">
        <v>276</v>
      </c>
      <c r="B2941" s="5">
        <v>43706</v>
      </c>
      <c r="C2941" s="5" t="s">
        <v>375</v>
      </c>
      <c r="D2941" s="5" t="s">
        <v>377</v>
      </c>
      <c r="E2941" s="6">
        <v>2</v>
      </c>
      <c r="F2941" s="3">
        <v>40</v>
      </c>
      <c r="G2941" s="3">
        <v>14.24</v>
      </c>
      <c r="H2941" s="8">
        <f t="shared" si="585"/>
        <v>7.12</v>
      </c>
      <c r="I2941" s="3">
        <v>25.76</v>
      </c>
      <c r="J2941" s="4">
        <v>0.64</v>
      </c>
      <c r="K2941" s="2" t="str">
        <f t="shared" si="586"/>
        <v>Thursday</v>
      </c>
      <c r="L2941" s="5">
        <f t="shared" si="587"/>
        <v>43709</v>
      </c>
      <c r="M2941" s="2" t="str">
        <f t="shared" si="588"/>
        <v>Sunday</v>
      </c>
      <c r="N2941" s="2" t="str">
        <f t="shared" si="589"/>
        <v>Monday</v>
      </c>
      <c r="O2941" s="12">
        <f t="shared" si="590"/>
        <v>0</v>
      </c>
      <c r="P2941" s="11" t="str">
        <f t="shared" si="591"/>
        <v>Low Cost per Unit</v>
      </c>
      <c r="Q2941" s="12">
        <f t="shared" si="592"/>
        <v>0</v>
      </c>
      <c r="R2941" s="12">
        <f t="shared" si="593"/>
        <v>1.2</v>
      </c>
      <c r="S2941" s="12">
        <f t="shared" si="594"/>
        <v>0</v>
      </c>
      <c r="T2941" s="12">
        <f t="shared" si="595"/>
        <v>0</v>
      </c>
      <c r="U2941" s="12">
        <f t="shared" si="596"/>
        <v>0</v>
      </c>
      <c r="V2941" s="13" t="str">
        <f t="shared" ca="1" si="597"/>
        <v>Greater Than 8 Weeks Old</v>
      </c>
    </row>
    <row r="2942" spans="1:22" x14ac:dyDescent="0.35">
      <c r="A2942" s="2" t="s">
        <v>264</v>
      </c>
      <c r="B2942" s="5">
        <v>43680</v>
      </c>
      <c r="C2942" s="5" t="s">
        <v>375</v>
      </c>
      <c r="D2942" s="5" t="s">
        <v>377</v>
      </c>
      <c r="E2942" s="6">
        <v>1</v>
      </c>
      <c r="F2942" s="3">
        <v>20</v>
      </c>
      <c r="G2942" s="3">
        <v>7.12</v>
      </c>
      <c r="H2942" s="8">
        <f t="shared" si="585"/>
        <v>7.12</v>
      </c>
      <c r="I2942" s="3">
        <v>12.88</v>
      </c>
      <c r="J2942" s="4">
        <v>0.64</v>
      </c>
      <c r="K2942" s="2" t="str">
        <f t="shared" si="586"/>
        <v>Saturday</v>
      </c>
      <c r="L2942" s="5">
        <f t="shared" si="587"/>
        <v>43683</v>
      </c>
      <c r="M2942" s="2" t="str">
        <f t="shared" si="588"/>
        <v>Tuesday</v>
      </c>
      <c r="N2942" s="2" t="str">
        <f t="shared" si="589"/>
        <v>Tuesday</v>
      </c>
      <c r="O2942" s="12">
        <f t="shared" si="590"/>
        <v>0</v>
      </c>
      <c r="P2942" s="11" t="str">
        <f t="shared" si="591"/>
        <v>Low Cost per Unit</v>
      </c>
      <c r="Q2942" s="12">
        <f t="shared" si="592"/>
        <v>0</v>
      </c>
      <c r="R2942" s="12">
        <f t="shared" si="593"/>
        <v>0</v>
      </c>
      <c r="S2942" s="12">
        <f t="shared" si="594"/>
        <v>0</v>
      </c>
      <c r="T2942" s="12">
        <f t="shared" si="595"/>
        <v>0</v>
      </c>
      <c r="U2942" s="12">
        <f t="shared" si="596"/>
        <v>0</v>
      </c>
      <c r="V2942" s="13" t="str">
        <f t="shared" ca="1" si="597"/>
        <v>Greater Than 8 Weeks Old</v>
      </c>
    </row>
    <row r="2943" spans="1:22" x14ac:dyDescent="0.35">
      <c r="A2943" s="2" t="s">
        <v>264</v>
      </c>
      <c r="B2943" s="5">
        <v>43681</v>
      </c>
      <c r="C2943" s="5" t="s">
        <v>375</v>
      </c>
      <c r="D2943" s="5" t="s">
        <v>377</v>
      </c>
      <c r="E2943" s="6">
        <v>3</v>
      </c>
      <c r="F2943" s="3">
        <v>60</v>
      </c>
      <c r="G2943" s="3">
        <v>21.36</v>
      </c>
      <c r="H2943" s="8">
        <f t="shared" si="585"/>
        <v>7.12</v>
      </c>
      <c r="I2943" s="3">
        <v>38.64</v>
      </c>
      <c r="J2943" s="4">
        <v>0.64</v>
      </c>
      <c r="K2943" s="2" t="str">
        <f t="shared" si="586"/>
        <v>Sunday</v>
      </c>
      <c r="L2943" s="5">
        <f t="shared" si="587"/>
        <v>43684</v>
      </c>
      <c r="M2943" s="2" t="str">
        <f t="shared" si="588"/>
        <v>Wednesday</v>
      </c>
      <c r="N2943" s="2" t="str">
        <f t="shared" si="589"/>
        <v>Wednesday</v>
      </c>
      <c r="O2943" s="12">
        <f t="shared" si="590"/>
        <v>0</v>
      </c>
      <c r="P2943" s="11" t="str">
        <f t="shared" si="591"/>
        <v>Low Cost per Unit</v>
      </c>
      <c r="Q2943" s="12">
        <f t="shared" si="592"/>
        <v>0</v>
      </c>
      <c r="R2943" s="12">
        <f t="shared" si="593"/>
        <v>1.7999999999999998</v>
      </c>
      <c r="S2943" s="12">
        <f t="shared" si="594"/>
        <v>0</v>
      </c>
      <c r="T2943" s="12">
        <f t="shared" si="595"/>
        <v>0</v>
      </c>
      <c r="U2943" s="12">
        <f t="shared" si="596"/>
        <v>0</v>
      </c>
      <c r="V2943" s="13" t="str">
        <f t="shared" ca="1" si="597"/>
        <v>Greater Than 8 Weeks Old</v>
      </c>
    </row>
    <row r="2944" spans="1:22" x14ac:dyDescent="0.35">
      <c r="A2944" s="2" t="s">
        <v>264</v>
      </c>
      <c r="B2944" s="5">
        <v>43684</v>
      </c>
      <c r="C2944" s="5" t="s">
        <v>375</v>
      </c>
      <c r="D2944" s="5" t="s">
        <v>377</v>
      </c>
      <c r="E2944" s="6">
        <v>1</v>
      </c>
      <c r="F2944" s="3">
        <v>20</v>
      </c>
      <c r="G2944" s="3">
        <v>7.12</v>
      </c>
      <c r="H2944" s="8">
        <f t="shared" si="585"/>
        <v>7.12</v>
      </c>
      <c r="I2944" s="3">
        <v>12.88</v>
      </c>
      <c r="J2944" s="4">
        <v>0.64</v>
      </c>
      <c r="K2944" s="2" t="str">
        <f t="shared" si="586"/>
        <v>Wednesday</v>
      </c>
      <c r="L2944" s="5">
        <f t="shared" si="587"/>
        <v>43687</v>
      </c>
      <c r="M2944" s="2" t="str">
        <f t="shared" si="588"/>
        <v>Saturday</v>
      </c>
      <c r="N2944" s="2" t="str">
        <f t="shared" si="589"/>
        <v>Saturday</v>
      </c>
      <c r="O2944" s="12">
        <f t="shared" si="590"/>
        <v>0</v>
      </c>
      <c r="P2944" s="11" t="str">
        <f t="shared" si="591"/>
        <v>Low Cost per Unit</v>
      </c>
      <c r="Q2944" s="12">
        <f t="shared" si="592"/>
        <v>0</v>
      </c>
      <c r="R2944" s="12">
        <f t="shared" si="593"/>
        <v>0</v>
      </c>
      <c r="S2944" s="12">
        <f t="shared" si="594"/>
        <v>0</v>
      </c>
      <c r="T2944" s="12">
        <f t="shared" si="595"/>
        <v>0</v>
      </c>
      <c r="U2944" s="12">
        <f t="shared" si="596"/>
        <v>0</v>
      </c>
      <c r="V2944" s="13" t="str">
        <f t="shared" ca="1" si="597"/>
        <v>Greater Than 8 Weeks Old</v>
      </c>
    </row>
    <row r="2945" spans="1:22" x14ac:dyDescent="0.35">
      <c r="A2945" s="2" t="s">
        <v>264</v>
      </c>
      <c r="B2945" s="5">
        <v>43686</v>
      </c>
      <c r="C2945" s="5" t="s">
        <v>375</v>
      </c>
      <c r="D2945" s="5" t="s">
        <v>377</v>
      </c>
      <c r="E2945" s="6">
        <v>1</v>
      </c>
      <c r="F2945" s="3">
        <v>20</v>
      </c>
      <c r="G2945" s="3">
        <v>7.12</v>
      </c>
      <c r="H2945" s="8">
        <f t="shared" si="585"/>
        <v>7.12</v>
      </c>
      <c r="I2945" s="3">
        <v>12.88</v>
      </c>
      <c r="J2945" s="4">
        <v>0.64</v>
      </c>
      <c r="K2945" s="2" t="str">
        <f t="shared" si="586"/>
        <v>Friday</v>
      </c>
      <c r="L2945" s="5">
        <f t="shared" si="587"/>
        <v>43689</v>
      </c>
      <c r="M2945" s="2" t="str">
        <f t="shared" si="588"/>
        <v>Monday</v>
      </c>
      <c r="N2945" s="2" t="str">
        <f t="shared" si="589"/>
        <v>Monday</v>
      </c>
      <c r="O2945" s="12">
        <f t="shared" si="590"/>
        <v>0</v>
      </c>
      <c r="P2945" s="11" t="str">
        <f t="shared" si="591"/>
        <v>Low Cost per Unit</v>
      </c>
      <c r="Q2945" s="12">
        <f t="shared" si="592"/>
        <v>0</v>
      </c>
      <c r="R2945" s="12">
        <f t="shared" si="593"/>
        <v>0</v>
      </c>
      <c r="S2945" s="12">
        <f t="shared" si="594"/>
        <v>0</v>
      </c>
      <c r="T2945" s="12">
        <f t="shared" si="595"/>
        <v>0</v>
      </c>
      <c r="U2945" s="12">
        <f t="shared" si="596"/>
        <v>0</v>
      </c>
      <c r="V2945" s="13" t="str">
        <f t="shared" ca="1" si="597"/>
        <v>Greater Than 8 Weeks Old</v>
      </c>
    </row>
    <row r="2946" spans="1:22" x14ac:dyDescent="0.35">
      <c r="A2946" s="2" t="s">
        <v>264</v>
      </c>
      <c r="B2946" s="5">
        <v>43688</v>
      </c>
      <c r="C2946" s="5" t="s">
        <v>375</v>
      </c>
      <c r="D2946" s="5" t="s">
        <v>377</v>
      </c>
      <c r="E2946" s="6">
        <v>1</v>
      </c>
      <c r="F2946" s="3">
        <v>20</v>
      </c>
      <c r="G2946" s="3">
        <v>7.12</v>
      </c>
      <c r="H2946" s="8">
        <f t="shared" si="585"/>
        <v>7.12</v>
      </c>
      <c r="I2946" s="3">
        <v>12.88</v>
      </c>
      <c r="J2946" s="4">
        <v>0.64</v>
      </c>
      <c r="K2946" s="2" t="str">
        <f t="shared" si="586"/>
        <v>Sunday</v>
      </c>
      <c r="L2946" s="5">
        <f t="shared" si="587"/>
        <v>43691</v>
      </c>
      <c r="M2946" s="2" t="str">
        <f t="shared" si="588"/>
        <v>Wednesday</v>
      </c>
      <c r="N2946" s="2" t="str">
        <f t="shared" si="589"/>
        <v>Wednesday</v>
      </c>
      <c r="O2946" s="12">
        <f t="shared" si="590"/>
        <v>0</v>
      </c>
      <c r="P2946" s="11" t="str">
        <f t="shared" si="591"/>
        <v>Low Cost per Unit</v>
      </c>
      <c r="Q2946" s="12">
        <f t="shared" si="592"/>
        <v>0</v>
      </c>
      <c r="R2946" s="12">
        <f t="shared" si="593"/>
        <v>0</v>
      </c>
      <c r="S2946" s="12">
        <f t="shared" si="594"/>
        <v>0</v>
      </c>
      <c r="T2946" s="12">
        <f t="shared" si="595"/>
        <v>0</v>
      </c>
      <c r="U2946" s="12">
        <f t="shared" si="596"/>
        <v>0</v>
      </c>
      <c r="V2946" s="13" t="str">
        <f t="shared" ca="1" si="597"/>
        <v>Greater Than 8 Weeks Old</v>
      </c>
    </row>
    <row r="2947" spans="1:22" x14ac:dyDescent="0.35">
      <c r="A2947" s="2" t="s">
        <v>264</v>
      </c>
      <c r="B2947" s="5">
        <v>43698</v>
      </c>
      <c r="C2947" s="5" t="s">
        <v>375</v>
      </c>
      <c r="D2947" s="5" t="s">
        <v>377</v>
      </c>
      <c r="E2947" s="6">
        <v>1</v>
      </c>
      <c r="F2947" s="3">
        <v>20</v>
      </c>
      <c r="G2947" s="3">
        <v>7.12</v>
      </c>
      <c r="H2947" s="8">
        <f t="shared" ref="H2947:H3010" si="598">G2947/E2947</f>
        <v>7.12</v>
      </c>
      <c r="I2947" s="3">
        <v>12.88</v>
      </c>
      <c r="J2947" s="4">
        <v>0.64</v>
      </c>
      <c r="K2947" s="2" t="str">
        <f t="shared" ref="K2947:K3010" si="599">TEXT(B2947,"dddd")</f>
        <v>Wednesday</v>
      </c>
      <c r="L2947" s="5">
        <f t="shared" ref="L2947:L3010" si="600">B2947+3</f>
        <v>43701</v>
      </c>
      <c r="M2947" s="2" t="str">
        <f t="shared" ref="M2947:M3010" si="601">TEXT(L2947,"dddd")</f>
        <v>Saturday</v>
      </c>
      <c r="N2947" s="2" t="str">
        <f t="shared" ref="N2947:N3010" si="602">IF(M2947="Sunday","Monday",M2947)</f>
        <v>Saturday</v>
      </c>
      <c r="O2947" s="12">
        <f t="shared" ref="O2947:O3010" si="603">IF(TEXT(B2947,"dddd")="Tuesday",F2947*0.05,0)</f>
        <v>0</v>
      </c>
      <c r="P2947" s="11" t="str">
        <f t="shared" ref="P2947:P3010" si="604">IF(H2947&gt;AVERAGE(H:H),"High Cost per Unit","Low Cost per Unit")</f>
        <v>Low Cost per Unit</v>
      </c>
      <c r="Q2947" s="12">
        <f t="shared" ref="Q2947:Q3010" si="605">IF(D2947="Masks",F2947*0.1,0)</f>
        <v>0</v>
      </c>
      <c r="R2947" s="12">
        <f t="shared" ref="R2947:R3010" si="606">IF(E2947&gt;1,F2947*0.03,0)</f>
        <v>0</v>
      </c>
      <c r="S2947" s="12">
        <f t="shared" ref="S2947:S3010" si="607">IF(D2947="Accessories",F2947*0.15,0)</f>
        <v>0</v>
      </c>
      <c r="T2947" s="12">
        <f t="shared" ref="T2947:T3010" si="608">IF(AND(K2947="Saturday",C2947="Fitness"),F2947*0.1,0)</f>
        <v>0</v>
      </c>
      <c r="U2947" s="12">
        <f t="shared" ref="U2947:U3010" si="609">IF(AND(K2947="Friday",C2947="Automotive"),F2947*0.2,0)</f>
        <v>0</v>
      </c>
      <c r="V2947" s="13" t="str">
        <f t="shared" ref="V2947:V3010" ca="1" si="610">IF(B2947&lt;TODAY()-56,"Greater Than 8 Weeks Old","Less Than 8 Weeks Old")</f>
        <v>Greater Than 8 Weeks Old</v>
      </c>
    </row>
    <row r="2948" spans="1:22" x14ac:dyDescent="0.35">
      <c r="A2948" s="2" t="s">
        <v>264</v>
      </c>
      <c r="B2948" s="5">
        <v>43701</v>
      </c>
      <c r="C2948" s="5" t="s">
        <v>375</v>
      </c>
      <c r="D2948" s="5" t="s">
        <v>377</v>
      </c>
      <c r="E2948" s="6">
        <v>1</v>
      </c>
      <c r="F2948" s="3">
        <v>20</v>
      </c>
      <c r="G2948" s="3">
        <v>7.12</v>
      </c>
      <c r="H2948" s="8">
        <f t="shared" si="598"/>
        <v>7.12</v>
      </c>
      <c r="I2948" s="3">
        <v>12.88</v>
      </c>
      <c r="J2948" s="4">
        <v>0.64</v>
      </c>
      <c r="K2948" s="2" t="str">
        <f t="shared" si="599"/>
        <v>Saturday</v>
      </c>
      <c r="L2948" s="5">
        <f t="shared" si="600"/>
        <v>43704</v>
      </c>
      <c r="M2948" s="2" t="str">
        <f t="shared" si="601"/>
        <v>Tuesday</v>
      </c>
      <c r="N2948" s="2" t="str">
        <f t="shared" si="602"/>
        <v>Tuesday</v>
      </c>
      <c r="O2948" s="12">
        <f t="shared" si="603"/>
        <v>0</v>
      </c>
      <c r="P2948" s="11" t="str">
        <f t="shared" si="604"/>
        <v>Low Cost per Unit</v>
      </c>
      <c r="Q2948" s="12">
        <f t="shared" si="605"/>
        <v>0</v>
      </c>
      <c r="R2948" s="12">
        <f t="shared" si="606"/>
        <v>0</v>
      </c>
      <c r="S2948" s="12">
        <f t="shared" si="607"/>
        <v>0</v>
      </c>
      <c r="T2948" s="12">
        <f t="shared" si="608"/>
        <v>0</v>
      </c>
      <c r="U2948" s="12">
        <f t="shared" si="609"/>
        <v>0</v>
      </c>
      <c r="V2948" s="13" t="str">
        <f t="shared" ca="1" si="610"/>
        <v>Greater Than 8 Weeks Old</v>
      </c>
    </row>
    <row r="2949" spans="1:22" x14ac:dyDescent="0.35">
      <c r="A2949" s="2" t="s">
        <v>264</v>
      </c>
      <c r="B2949" s="5">
        <v>43703</v>
      </c>
      <c r="C2949" s="5" t="s">
        <v>375</v>
      </c>
      <c r="D2949" s="5" t="s">
        <v>377</v>
      </c>
      <c r="E2949" s="6">
        <v>1</v>
      </c>
      <c r="F2949" s="3">
        <v>20</v>
      </c>
      <c r="G2949" s="3">
        <v>7.12</v>
      </c>
      <c r="H2949" s="8">
        <f t="shared" si="598"/>
        <v>7.12</v>
      </c>
      <c r="I2949" s="3">
        <v>12.88</v>
      </c>
      <c r="J2949" s="4">
        <v>0.64</v>
      </c>
      <c r="K2949" s="2" t="str">
        <f t="shared" si="599"/>
        <v>Monday</v>
      </c>
      <c r="L2949" s="5">
        <f t="shared" si="600"/>
        <v>43706</v>
      </c>
      <c r="M2949" s="2" t="str">
        <f t="shared" si="601"/>
        <v>Thursday</v>
      </c>
      <c r="N2949" s="2" t="str">
        <f t="shared" si="602"/>
        <v>Thursday</v>
      </c>
      <c r="O2949" s="12">
        <f t="shared" si="603"/>
        <v>0</v>
      </c>
      <c r="P2949" s="11" t="str">
        <f t="shared" si="604"/>
        <v>Low Cost per Unit</v>
      </c>
      <c r="Q2949" s="12">
        <f t="shared" si="605"/>
        <v>0</v>
      </c>
      <c r="R2949" s="12">
        <f t="shared" si="606"/>
        <v>0</v>
      </c>
      <c r="S2949" s="12">
        <f t="shared" si="607"/>
        <v>0</v>
      </c>
      <c r="T2949" s="12">
        <f t="shared" si="608"/>
        <v>0</v>
      </c>
      <c r="U2949" s="12">
        <f t="shared" si="609"/>
        <v>0</v>
      </c>
      <c r="V2949" s="13" t="str">
        <f t="shared" ca="1" si="610"/>
        <v>Greater Than 8 Weeks Old</v>
      </c>
    </row>
    <row r="2950" spans="1:22" x14ac:dyDescent="0.35">
      <c r="A2950" s="2" t="s">
        <v>264</v>
      </c>
      <c r="B2950" s="5">
        <v>43706</v>
      </c>
      <c r="C2950" s="5" t="s">
        <v>375</v>
      </c>
      <c r="D2950" s="5" t="s">
        <v>377</v>
      </c>
      <c r="E2950" s="6">
        <v>1</v>
      </c>
      <c r="F2950" s="3">
        <v>20</v>
      </c>
      <c r="G2950" s="3">
        <v>7.12</v>
      </c>
      <c r="H2950" s="8">
        <f t="shared" si="598"/>
        <v>7.12</v>
      </c>
      <c r="I2950" s="3">
        <v>12.88</v>
      </c>
      <c r="J2950" s="4">
        <v>0.64</v>
      </c>
      <c r="K2950" s="2" t="str">
        <f t="shared" si="599"/>
        <v>Thursday</v>
      </c>
      <c r="L2950" s="5">
        <f t="shared" si="600"/>
        <v>43709</v>
      </c>
      <c r="M2950" s="2" t="str">
        <f t="shared" si="601"/>
        <v>Sunday</v>
      </c>
      <c r="N2950" s="2" t="str">
        <f t="shared" si="602"/>
        <v>Monday</v>
      </c>
      <c r="O2950" s="12">
        <f t="shared" si="603"/>
        <v>0</v>
      </c>
      <c r="P2950" s="11" t="str">
        <f t="shared" si="604"/>
        <v>Low Cost per Unit</v>
      </c>
      <c r="Q2950" s="12">
        <f t="shared" si="605"/>
        <v>0</v>
      </c>
      <c r="R2950" s="12">
        <f t="shared" si="606"/>
        <v>0</v>
      </c>
      <c r="S2950" s="12">
        <f t="shared" si="607"/>
        <v>0</v>
      </c>
      <c r="T2950" s="12">
        <f t="shared" si="608"/>
        <v>0</v>
      </c>
      <c r="U2950" s="12">
        <f t="shared" si="609"/>
        <v>0</v>
      </c>
      <c r="V2950" s="13" t="str">
        <f t="shared" ca="1" si="610"/>
        <v>Greater Than 8 Weeks Old</v>
      </c>
    </row>
    <row r="2951" spans="1:22" x14ac:dyDescent="0.35">
      <c r="A2951" s="2" t="s">
        <v>230</v>
      </c>
      <c r="B2951" s="5">
        <v>43678</v>
      </c>
      <c r="C2951" s="5" t="s">
        <v>383</v>
      </c>
      <c r="D2951" s="5" t="s">
        <v>384</v>
      </c>
      <c r="E2951" s="6">
        <v>2</v>
      </c>
      <c r="F2951" s="3">
        <v>38</v>
      </c>
      <c r="G2951" s="3">
        <v>12</v>
      </c>
      <c r="H2951" s="8">
        <f t="shared" si="598"/>
        <v>6</v>
      </c>
      <c r="I2951" s="3">
        <v>26</v>
      </c>
      <c r="J2951" s="4">
        <v>0.68</v>
      </c>
      <c r="K2951" s="2" t="str">
        <f t="shared" si="599"/>
        <v>Thursday</v>
      </c>
      <c r="L2951" s="5">
        <f t="shared" si="600"/>
        <v>43681</v>
      </c>
      <c r="M2951" s="2" t="str">
        <f t="shared" si="601"/>
        <v>Sunday</v>
      </c>
      <c r="N2951" s="2" t="str">
        <f t="shared" si="602"/>
        <v>Monday</v>
      </c>
      <c r="O2951" s="12">
        <f t="shared" si="603"/>
        <v>0</v>
      </c>
      <c r="P2951" s="11" t="str">
        <f t="shared" si="604"/>
        <v>Low Cost per Unit</v>
      </c>
      <c r="Q2951" s="12">
        <f t="shared" si="605"/>
        <v>0</v>
      </c>
      <c r="R2951" s="12">
        <f t="shared" si="606"/>
        <v>1.1399999999999999</v>
      </c>
      <c r="S2951" s="12">
        <f t="shared" si="607"/>
        <v>0</v>
      </c>
      <c r="T2951" s="12">
        <f t="shared" si="608"/>
        <v>0</v>
      </c>
      <c r="U2951" s="12">
        <f t="shared" si="609"/>
        <v>0</v>
      </c>
      <c r="V2951" s="13" t="str">
        <f t="shared" ca="1" si="610"/>
        <v>Greater Than 8 Weeks Old</v>
      </c>
    </row>
    <row r="2952" spans="1:22" x14ac:dyDescent="0.35">
      <c r="A2952" s="2" t="s">
        <v>230</v>
      </c>
      <c r="B2952" s="5">
        <v>43680</v>
      </c>
      <c r="C2952" s="5" t="s">
        <v>383</v>
      </c>
      <c r="D2952" s="5" t="s">
        <v>384</v>
      </c>
      <c r="E2952" s="6">
        <v>1</v>
      </c>
      <c r="F2952" s="3">
        <v>19</v>
      </c>
      <c r="G2952" s="3">
        <v>6</v>
      </c>
      <c r="H2952" s="8">
        <f t="shared" si="598"/>
        <v>6</v>
      </c>
      <c r="I2952" s="3">
        <v>13</v>
      </c>
      <c r="J2952" s="4">
        <v>0.68</v>
      </c>
      <c r="K2952" s="2" t="str">
        <f t="shared" si="599"/>
        <v>Saturday</v>
      </c>
      <c r="L2952" s="5">
        <f t="shared" si="600"/>
        <v>43683</v>
      </c>
      <c r="M2952" s="2" t="str">
        <f t="shared" si="601"/>
        <v>Tuesday</v>
      </c>
      <c r="N2952" s="2" t="str">
        <f t="shared" si="602"/>
        <v>Tuesday</v>
      </c>
      <c r="O2952" s="12">
        <f t="shared" si="603"/>
        <v>0</v>
      </c>
      <c r="P2952" s="11" t="str">
        <f t="shared" si="604"/>
        <v>Low Cost per Unit</v>
      </c>
      <c r="Q2952" s="12">
        <f t="shared" si="605"/>
        <v>0</v>
      </c>
      <c r="R2952" s="12">
        <f t="shared" si="606"/>
        <v>0</v>
      </c>
      <c r="S2952" s="12">
        <f t="shared" si="607"/>
        <v>0</v>
      </c>
      <c r="T2952" s="12">
        <f t="shared" si="608"/>
        <v>0</v>
      </c>
      <c r="U2952" s="12">
        <f t="shared" si="609"/>
        <v>0</v>
      </c>
      <c r="V2952" s="13" t="str">
        <f t="shared" ca="1" si="610"/>
        <v>Greater Than 8 Weeks Old</v>
      </c>
    </row>
    <row r="2953" spans="1:22" x14ac:dyDescent="0.35">
      <c r="A2953" s="2" t="s">
        <v>230</v>
      </c>
      <c r="B2953" s="5">
        <v>43681</v>
      </c>
      <c r="C2953" s="5" t="s">
        <v>383</v>
      </c>
      <c r="D2953" s="5" t="s">
        <v>384</v>
      </c>
      <c r="E2953" s="6">
        <v>1</v>
      </c>
      <c r="F2953" s="3">
        <v>19</v>
      </c>
      <c r="G2953" s="3">
        <v>6</v>
      </c>
      <c r="H2953" s="8">
        <f t="shared" si="598"/>
        <v>6</v>
      </c>
      <c r="I2953" s="3">
        <v>13</v>
      </c>
      <c r="J2953" s="4">
        <v>0.68</v>
      </c>
      <c r="K2953" s="2" t="str">
        <f t="shared" si="599"/>
        <v>Sunday</v>
      </c>
      <c r="L2953" s="5">
        <f t="shared" si="600"/>
        <v>43684</v>
      </c>
      <c r="M2953" s="2" t="str">
        <f t="shared" si="601"/>
        <v>Wednesday</v>
      </c>
      <c r="N2953" s="2" t="str">
        <f t="shared" si="602"/>
        <v>Wednesday</v>
      </c>
      <c r="O2953" s="12">
        <f t="shared" si="603"/>
        <v>0</v>
      </c>
      <c r="P2953" s="11" t="str">
        <f t="shared" si="604"/>
        <v>Low Cost per Unit</v>
      </c>
      <c r="Q2953" s="12">
        <f t="shared" si="605"/>
        <v>0</v>
      </c>
      <c r="R2953" s="12">
        <f t="shared" si="606"/>
        <v>0</v>
      </c>
      <c r="S2953" s="12">
        <f t="shared" si="607"/>
        <v>0</v>
      </c>
      <c r="T2953" s="12">
        <f t="shared" si="608"/>
        <v>0</v>
      </c>
      <c r="U2953" s="12">
        <f t="shared" si="609"/>
        <v>0</v>
      </c>
      <c r="V2953" s="13" t="str">
        <f t="shared" ca="1" si="610"/>
        <v>Greater Than 8 Weeks Old</v>
      </c>
    </row>
    <row r="2954" spans="1:22" x14ac:dyDescent="0.35">
      <c r="A2954" s="2" t="s">
        <v>230</v>
      </c>
      <c r="B2954" s="5">
        <v>43682</v>
      </c>
      <c r="C2954" s="5" t="s">
        <v>383</v>
      </c>
      <c r="D2954" s="5" t="s">
        <v>384</v>
      </c>
      <c r="E2954" s="6">
        <v>1</v>
      </c>
      <c r="F2954" s="3">
        <v>19</v>
      </c>
      <c r="G2954" s="3">
        <v>6</v>
      </c>
      <c r="H2954" s="8">
        <f t="shared" si="598"/>
        <v>6</v>
      </c>
      <c r="I2954" s="3">
        <v>13</v>
      </c>
      <c r="J2954" s="4">
        <v>0.68</v>
      </c>
      <c r="K2954" s="2" t="str">
        <f t="shared" si="599"/>
        <v>Monday</v>
      </c>
      <c r="L2954" s="5">
        <f t="shared" si="600"/>
        <v>43685</v>
      </c>
      <c r="M2954" s="2" t="str">
        <f t="shared" si="601"/>
        <v>Thursday</v>
      </c>
      <c r="N2954" s="2" t="str">
        <f t="shared" si="602"/>
        <v>Thursday</v>
      </c>
      <c r="O2954" s="12">
        <f t="shared" si="603"/>
        <v>0</v>
      </c>
      <c r="P2954" s="11" t="str">
        <f t="shared" si="604"/>
        <v>Low Cost per Unit</v>
      </c>
      <c r="Q2954" s="12">
        <f t="shared" si="605"/>
        <v>0</v>
      </c>
      <c r="R2954" s="12">
        <f t="shared" si="606"/>
        <v>0</v>
      </c>
      <c r="S2954" s="12">
        <f t="shared" si="607"/>
        <v>0</v>
      </c>
      <c r="T2954" s="12">
        <f t="shared" si="608"/>
        <v>0</v>
      </c>
      <c r="U2954" s="12">
        <f t="shared" si="609"/>
        <v>0</v>
      </c>
      <c r="V2954" s="13" t="str">
        <f t="shared" ca="1" si="610"/>
        <v>Greater Than 8 Weeks Old</v>
      </c>
    </row>
    <row r="2955" spans="1:22" x14ac:dyDescent="0.35">
      <c r="A2955" s="2" t="s">
        <v>230</v>
      </c>
      <c r="B2955" s="5">
        <v>43684</v>
      </c>
      <c r="C2955" s="5" t="s">
        <v>383</v>
      </c>
      <c r="D2955" s="5" t="s">
        <v>384</v>
      </c>
      <c r="E2955" s="6">
        <v>1</v>
      </c>
      <c r="F2955" s="3">
        <v>19</v>
      </c>
      <c r="G2955" s="3">
        <v>6</v>
      </c>
      <c r="H2955" s="8">
        <f t="shared" si="598"/>
        <v>6</v>
      </c>
      <c r="I2955" s="3">
        <v>13</v>
      </c>
      <c r="J2955" s="4">
        <v>0.68</v>
      </c>
      <c r="K2955" s="2" t="str">
        <f t="shared" si="599"/>
        <v>Wednesday</v>
      </c>
      <c r="L2955" s="5">
        <f t="shared" si="600"/>
        <v>43687</v>
      </c>
      <c r="M2955" s="2" t="str">
        <f t="shared" si="601"/>
        <v>Saturday</v>
      </c>
      <c r="N2955" s="2" t="str">
        <f t="shared" si="602"/>
        <v>Saturday</v>
      </c>
      <c r="O2955" s="12">
        <f t="shared" si="603"/>
        <v>0</v>
      </c>
      <c r="P2955" s="11" t="str">
        <f t="shared" si="604"/>
        <v>Low Cost per Unit</v>
      </c>
      <c r="Q2955" s="12">
        <f t="shared" si="605"/>
        <v>0</v>
      </c>
      <c r="R2955" s="12">
        <f t="shared" si="606"/>
        <v>0</v>
      </c>
      <c r="S2955" s="12">
        <f t="shared" si="607"/>
        <v>0</v>
      </c>
      <c r="T2955" s="12">
        <f t="shared" si="608"/>
        <v>0</v>
      </c>
      <c r="U2955" s="12">
        <f t="shared" si="609"/>
        <v>0</v>
      </c>
      <c r="V2955" s="13" t="str">
        <f t="shared" ca="1" si="610"/>
        <v>Greater Than 8 Weeks Old</v>
      </c>
    </row>
    <row r="2956" spans="1:22" x14ac:dyDescent="0.35">
      <c r="A2956" s="2" t="s">
        <v>230</v>
      </c>
      <c r="B2956" s="5">
        <v>43687</v>
      </c>
      <c r="C2956" s="5" t="s">
        <v>383</v>
      </c>
      <c r="D2956" s="5" t="s">
        <v>384</v>
      </c>
      <c r="E2956" s="6">
        <v>3</v>
      </c>
      <c r="F2956" s="3">
        <v>19</v>
      </c>
      <c r="G2956" s="3">
        <v>18</v>
      </c>
      <c r="H2956" s="8">
        <f t="shared" si="598"/>
        <v>6</v>
      </c>
      <c r="I2956" s="3">
        <v>1</v>
      </c>
      <c r="J2956" s="4">
        <v>0.05</v>
      </c>
      <c r="K2956" s="2" t="str">
        <f t="shared" si="599"/>
        <v>Saturday</v>
      </c>
      <c r="L2956" s="5">
        <f t="shared" si="600"/>
        <v>43690</v>
      </c>
      <c r="M2956" s="2" t="str">
        <f t="shared" si="601"/>
        <v>Tuesday</v>
      </c>
      <c r="N2956" s="2" t="str">
        <f t="shared" si="602"/>
        <v>Tuesday</v>
      </c>
      <c r="O2956" s="12">
        <f t="shared" si="603"/>
        <v>0</v>
      </c>
      <c r="P2956" s="11" t="str">
        <f t="shared" si="604"/>
        <v>Low Cost per Unit</v>
      </c>
      <c r="Q2956" s="12">
        <f t="shared" si="605"/>
        <v>0</v>
      </c>
      <c r="R2956" s="12">
        <f t="shared" si="606"/>
        <v>0.56999999999999995</v>
      </c>
      <c r="S2956" s="12">
        <f t="shared" si="607"/>
        <v>0</v>
      </c>
      <c r="T2956" s="12">
        <f t="shared" si="608"/>
        <v>0</v>
      </c>
      <c r="U2956" s="12">
        <f t="shared" si="609"/>
        <v>0</v>
      </c>
      <c r="V2956" s="13" t="str">
        <f t="shared" ca="1" si="610"/>
        <v>Greater Than 8 Weeks Old</v>
      </c>
    </row>
    <row r="2957" spans="1:22" x14ac:dyDescent="0.35">
      <c r="A2957" s="2" t="s">
        <v>230</v>
      </c>
      <c r="B2957" s="5">
        <v>43689</v>
      </c>
      <c r="C2957" s="5" t="s">
        <v>383</v>
      </c>
      <c r="D2957" s="5" t="s">
        <v>384</v>
      </c>
      <c r="E2957" s="6">
        <v>1</v>
      </c>
      <c r="F2957" s="3">
        <v>19</v>
      </c>
      <c r="G2957" s="3">
        <v>6</v>
      </c>
      <c r="H2957" s="8">
        <f t="shared" si="598"/>
        <v>6</v>
      </c>
      <c r="I2957" s="3">
        <v>13</v>
      </c>
      <c r="J2957" s="4">
        <v>0.68</v>
      </c>
      <c r="K2957" s="2" t="str">
        <f t="shared" si="599"/>
        <v>Monday</v>
      </c>
      <c r="L2957" s="5">
        <f t="shared" si="600"/>
        <v>43692</v>
      </c>
      <c r="M2957" s="2" t="str">
        <f t="shared" si="601"/>
        <v>Thursday</v>
      </c>
      <c r="N2957" s="2" t="str">
        <f t="shared" si="602"/>
        <v>Thursday</v>
      </c>
      <c r="O2957" s="12">
        <f t="shared" si="603"/>
        <v>0</v>
      </c>
      <c r="P2957" s="11" t="str">
        <f t="shared" si="604"/>
        <v>Low Cost per Unit</v>
      </c>
      <c r="Q2957" s="12">
        <f t="shared" si="605"/>
        <v>0</v>
      </c>
      <c r="R2957" s="12">
        <f t="shared" si="606"/>
        <v>0</v>
      </c>
      <c r="S2957" s="12">
        <f t="shared" si="607"/>
        <v>0</v>
      </c>
      <c r="T2957" s="12">
        <f t="shared" si="608"/>
        <v>0</v>
      </c>
      <c r="U2957" s="12">
        <f t="shared" si="609"/>
        <v>0</v>
      </c>
      <c r="V2957" s="13" t="str">
        <f t="shared" ca="1" si="610"/>
        <v>Greater Than 8 Weeks Old</v>
      </c>
    </row>
    <row r="2958" spans="1:22" x14ac:dyDescent="0.35">
      <c r="A2958" s="2" t="s">
        <v>230</v>
      </c>
      <c r="B2958" s="5">
        <v>43693</v>
      </c>
      <c r="C2958" s="5" t="s">
        <v>383</v>
      </c>
      <c r="D2958" s="5" t="s">
        <v>384</v>
      </c>
      <c r="E2958" s="6">
        <v>2</v>
      </c>
      <c r="F2958" s="3">
        <v>38</v>
      </c>
      <c r="G2958" s="3">
        <v>12</v>
      </c>
      <c r="H2958" s="8">
        <f t="shared" si="598"/>
        <v>6</v>
      </c>
      <c r="I2958" s="3">
        <v>26</v>
      </c>
      <c r="J2958" s="4">
        <v>0.68</v>
      </c>
      <c r="K2958" s="2" t="str">
        <f t="shared" si="599"/>
        <v>Friday</v>
      </c>
      <c r="L2958" s="5">
        <f t="shared" si="600"/>
        <v>43696</v>
      </c>
      <c r="M2958" s="2" t="str">
        <f t="shared" si="601"/>
        <v>Monday</v>
      </c>
      <c r="N2958" s="2" t="str">
        <f t="shared" si="602"/>
        <v>Monday</v>
      </c>
      <c r="O2958" s="12">
        <f t="shared" si="603"/>
        <v>0</v>
      </c>
      <c r="P2958" s="11" t="str">
        <f t="shared" si="604"/>
        <v>Low Cost per Unit</v>
      </c>
      <c r="Q2958" s="12">
        <f t="shared" si="605"/>
        <v>0</v>
      </c>
      <c r="R2958" s="12">
        <f t="shared" si="606"/>
        <v>1.1399999999999999</v>
      </c>
      <c r="S2958" s="12">
        <f t="shared" si="607"/>
        <v>0</v>
      </c>
      <c r="T2958" s="12">
        <f t="shared" si="608"/>
        <v>0</v>
      </c>
      <c r="U2958" s="12">
        <f t="shared" si="609"/>
        <v>0</v>
      </c>
      <c r="V2958" s="13" t="str">
        <f t="shared" ca="1" si="610"/>
        <v>Greater Than 8 Weeks Old</v>
      </c>
    </row>
    <row r="2959" spans="1:22" x14ac:dyDescent="0.35">
      <c r="A2959" s="2" t="s">
        <v>230</v>
      </c>
      <c r="B2959" s="5">
        <v>43695</v>
      </c>
      <c r="C2959" s="5" t="s">
        <v>383</v>
      </c>
      <c r="D2959" s="5" t="s">
        <v>384</v>
      </c>
      <c r="E2959" s="6">
        <v>1</v>
      </c>
      <c r="F2959" s="3">
        <v>19</v>
      </c>
      <c r="G2959" s="3">
        <v>6</v>
      </c>
      <c r="H2959" s="8">
        <f t="shared" si="598"/>
        <v>6</v>
      </c>
      <c r="I2959" s="3">
        <v>13</v>
      </c>
      <c r="J2959" s="4">
        <v>0.68</v>
      </c>
      <c r="K2959" s="2" t="str">
        <f t="shared" si="599"/>
        <v>Sunday</v>
      </c>
      <c r="L2959" s="5">
        <f t="shared" si="600"/>
        <v>43698</v>
      </c>
      <c r="M2959" s="2" t="str">
        <f t="shared" si="601"/>
        <v>Wednesday</v>
      </c>
      <c r="N2959" s="2" t="str">
        <f t="shared" si="602"/>
        <v>Wednesday</v>
      </c>
      <c r="O2959" s="12">
        <f t="shared" si="603"/>
        <v>0</v>
      </c>
      <c r="P2959" s="11" t="str">
        <f t="shared" si="604"/>
        <v>Low Cost per Unit</v>
      </c>
      <c r="Q2959" s="12">
        <f t="shared" si="605"/>
        <v>0</v>
      </c>
      <c r="R2959" s="12">
        <f t="shared" si="606"/>
        <v>0</v>
      </c>
      <c r="S2959" s="12">
        <f t="shared" si="607"/>
        <v>0</v>
      </c>
      <c r="T2959" s="12">
        <f t="shared" si="608"/>
        <v>0</v>
      </c>
      <c r="U2959" s="12">
        <f t="shared" si="609"/>
        <v>0</v>
      </c>
      <c r="V2959" s="13" t="str">
        <f t="shared" ca="1" si="610"/>
        <v>Greater Than 8 Weeks Old</v>
      </c>
    </row>
    <row r="2960" spans="1:22" x14ac:dyDescent="0.35">
      <c r="A2960" s="2" t="s">
        <v>230</v>
      </c>
      <c r="B2960" s="5">
        <v>43696</v>
      </c>
      <c r="C2960" s="5" t="s">
        <v>383</v>
      </c>
      <c r="D2960" s="5" t="s">
        <v>384</v>
      </c>
      <c r="E2960" s="6">
        <v>1</v>
      </c>
      <c r="F2960" s="3">
        <v>19</v>
      </c>
      <c r="G2960" s="3">
        <v>6</v>
      </c>
      <c r="H2960" s="8">
        <f t="shared" si="598"/>
        <v>6</v>
      </c>
      <c r="I2960" s="3">
        <v>13</v>
      </c>
      <c r="J2960" s="4">
        <v>0.68</v>
      </c>
      <c r="K2960" s="2" t="str">
        <f t="shared" si="599"/>
        <v>Monday</v>
      </c>
      <c r="L2960" s="5">
        <f t="shared" si="600"/>
        <v>43699</v>
      </c>
      <c r="M2960" s="2" t="str">
        <f t="shared" si="601"/>
        <v>Thursday</v>
      </c>
      <c r="N2960" s="2" t="str">
        <f t="shared" si="602"/>
        <v>Thursday</v>
      </c>
      <c r="O2960" s="12">
        <f t="shared" si="603"/>
        <v>0</v>
      </c>
      <c r="P2960" s="11" t="str">
        <f t="shared" si="604"/>
        <v>Low Cost per Unit</v>
      </c>
      <c r="Q2960" s="12">
        <f t="shared" si="605"/>
        <v>0</v>
      </c>
      <c r="R2960" s="12">
        <f t="shared" si="606"/>
        <v>0</v>
      </c>
      <c r="S2960" s="12">
        <f t="shared" si="607"/>
        <v>0</v>
      </c>
      <c r="T2960" s="12">
        <f t="shared" si="608"/>
        <v>0</v>
      </c>
      <c r="U2960" s="12">
        <f t="shared" si="609"/>
        <v>0</v>
      </c>
      <c r="V2960" s="13" t="str">
        <f t="shared" ca="1" si="610"/>
        <v>Greater Than 8 Weeks Old</v>
      </c>
    </row>
    <row r="2961" spans="1:22" x14ac:dyDescent="0.35">
      <c r="A2961" s="2" t="s">
        <v>230</v>
      </c>
      <c r="B2961" s="5">
        <v>43697</v>
      </c>
      <c r="C2961" s="5" t="s">
        <v>383</v>
      </c>
      <c r="D2961" s="5" t="s">
        <v>384</v>
      </c>
      <c r="E2961" s="6">
        <v>1</v>
      </c>
      <c r="F2961" s="3">
        <v>19</v>
      </c>
      <c r="G2961" s="3">
        <v>6</v>
      </c>
      <c r="H2961" s="8">
        <f t="shared" si="598"/>
        <v>6</v>
      </c>
      <c r="I2961" s="3">
        <v>13</v>
      </c>
      <c r="J2961" s="4">
        <v>0.68</v>
      </c>
      <c r="K2961" s="2" t="str">
        <f t="shared" si="599"/>
        <v>Tuesday</v>
      </c>
      <c r="L2961" s="5">
        <f t="shared" si="600"/>
        <v>43700</v>
      </c>
      <c r="M2961" s="2" t="str">
        <f t="shared" si="601"/>
        <v>Friday</v>
      </c>
      <c r="N2961" s="2" t="str">
        <f t="shared" si="602"/>
        <v>Friday</v>
      </c>
      <c r="O2961" s="12">
        <f t="shared" si="603"/>
        <v>0.95000000000000007</v>
      </c>
      <c r="P2961" s="11" t="str">
        <f t="shared" si="604"/>
        <v>Low Cost per Unit</v>
      </c>
      <c r="Q2961" s="12">
        <f t="shared" si="605"/>
        <v>0</v>
      </c>
      <c r="R2961" s="12">
        <f t="shared" si="606"/>
        <v>0</v>
      </c>
      <c r="S2961" s="12">
        <f t="shared" si="607"/>
        <v>0</v>
      </c>
      <c r="T2961" s="12">
        <f t="shared" si="608"/>
        <v>0</v>
      </c>
      <c r="U2961" s="12">
        <f t="shared" si="609"/>
        <v>0</v>
      </c>
      <c r="V2961" s="13" t="str">
        <f t="shared" ca="1" si="610"/>
        <v>Greater Than 8 Weeks Old</v>
      </c>
    </row>
    <row r="2962" spans="1:22" x14ac:dyDescent="0.35">
      <c r="A2962" s="2" t="s">
        <v>230</v>
      </c>
      <c r="B2962" s="5">
        <v>43698</v>
      </c>
      <c r="C2962" s="5" t="s">
        <v>383</v>
      </c>
      <c r="D2962" s="5" t="s">
        <v>384</v>
      </c>
      <c r="E2962" s="6">
        <v>3</v>
      </c>
      <c r="F2962" s="3">
        <v>38.97</v>
      </c>
      <c r="G2962" s="3">
        <v>18</v>
      </c>
      <c r="H2962" s="8">
        <f t="shared" si="598"/>
        <v>6</v>
      </c>
      <c r="I2962" s="3">
        <v>20.97</v>
      </c>
      <c r="J2962" s="4">
        <v>0.54</v>
      </c>
      <c r="K2962" s="2" t="str">
        <f t="shared" si="599"/>
        <v>Wednesday</v>
      </c>
      <c r="L2962" s="5">
        <f t="shared" si="600"/>
        <v>43701</v>
      </c>
      <c r="M2962" s="2" t="str">
        <f t="shared" si="601"/>
        <v>Saturday</v>
      </c>
      <c r="N2962" s="2" t="str">
        <f t="shared" si="602"/>
        <v>Saturday</v>
      </c>
      <c r="O2962" s="12">
        <f t="shared" si="603"/>
        <v>0</v>
      </c>
      <c r="P2962" s="11" t="str">
        <f t="shared" si="604"/>
        <v>Low Cost per Unit</v>
      </c>
      <c r="Q2962" s="12">
        <f t="shared" si="605"/>
        <v>0</v>
      </c>
      <c r="R2962" s="12">
        <f t="shared" si="606"/>
        <v>1.1691</v>
      </c>
      <c r="S2962" s="12">
        <f t="shared" si="607"/>
        <v>0</v>
      </c>
      <c r="T2962" s="12">
        <f t="shared" si="608"/>
        <v>0</v>
      </c>
      <c r="U2962" s="12">
        <f t="shared" si="609"/>
        <v>0</v>
      </c>
      <c r="V2962" s="13" t="str">
        <f t="shared" ca="1" si="610"/>
        <v>Greater Than 8 Weeks Old</v>
      </c>
    </row>
    <row r="2963" spans="1:22" x14ac:dyDescent="0.35">
      <c r="A2963" s="2" t="s">
        <v>230</v>
      </c>
      <c r="B2963" s="5">
        <v>43700</v>
      </c>
      <c r="C2963" s="5" t="s">
        <v>383</v>
      </c>
      <c r="D2963" s="5" t="s">
        <v>384</v>
      </c>
      <c r="E2963" s="6">
        <v>2</v>
      </c>
      <c r="F2963" s="3">
        <v>25.98</v>
      </c>
      <c r="G2963" s="3">
        <v>12</v>
      </c>
      <c r="H2963" s="8">
        <f t="shared" si="598"/>
        <v>6</v>
      </c>
      <c r="I2963" s="3">
        <v>13.98</v>
      </c>
      <c r="J2963" s="4">
        <v>0.54</v>
      </c>
      <c r="K2963" s="2" t="str">
        <f t="shared" si="599"/>
        <v>Friday</v>
      </c>
      <c r="L2963" s="5">
        <f t="shared" si="600"/>
        <v>43703</v>
      </c>
      <c r="M2963" s="2" t="str">
        <f t="shared" si="601"/>
        <v>Monday</v>
      </c>
      <c r="N2963" s="2" t="str">
        <f t="shared" si="602"/>
        <v>Monday</v>
      </c>
      <c r="O2963" s="12">
        <f t="shared" si="603"/>
        <v>0</v>
      </c>
      <c r="P2963" s="11" t="str">
        <f t="shared" si="604"/>
        <v>Low Cost per Unit</v>
      </c>
      <c r="Q2963" s="12">
        <f t="shared" si="605"/>
        <v>0</v>
      </c>
      <c r="R2963" s="12">
        <f t="shared" si="606"/>
        <v>0.77939999999999998</v>
      </c>
      <c r="S2963" s="12">
        <f t="shared" si="607"/>
        <v>0</v>
      </c>
      <c r="T2963" s="12">
        <f t="shared" si="608"/>
        <v>0</v>
      </c>
      <c r="U2963" s="12">
        <f t="shared" si="609"/>
        <v>0</v>
      </c>
      <c r="V2963" s="13" t="str">
        <f t="shared" ca="1" si="610"/>
        <v>Greater Than 8 Weeks Old</v>
      </c>
    </row>
    <row r="2964" spans="1:22" x14ac:dyDescent="0.35">
      <c r="A2964" s="2" t="s">
        <v>230</v>
      </c>
      <c r="B2964" s="5">
        <v>43701</v>
      </c>
      <c r="C2964" s="5" t="s">
        <v>383</v>
      </c>
      <c r="D2964" s="5" t="s">
        <v>384</v>
      </c>
      <c r="E2964" s="6">
        <v>13</v>
      </c>
      <c r="F2964" s="3">
        <v>168.87</v>
      </c>
      <c r="G2964" s="3">
        <v>78</v>
      </c>
      <c r="H2964" s="8">
        <f t="shared" si="598"/>
        <v>6</v>
      </c>
      <c r="I2964" s="3">
        <v>90.87</v>
      </c>
      <c r="J2964" s="4">
        <v>0.54</v>
      </c>
      <c r="K2964" s="2" t="str">
        <f t="shared" si="599"/>
        <v>Saturday</v>
      </c>
      <c r="L2964" s="5">
        <f t="shared" si="600"/>
        <v>43704</v>
      </c>
      <c r="M2964" s="2" t="str">
        <f t="shared" si="601"/>
        <v>Tuesday</v>
      </c>
      <c r="N2964" s="2" t="str">
        <f t="shared" si="602"/>
        <v>Tuesday</v>
      </c>
      <c r="O2964" s="12">
        <f t="shared" si="603"/>
        <v>0</v>
      </c>
      <c r="P2964" s="11" t="str">
        <f t="shared" si="604"/>
        <v>Low Cost per Unit</v>
      </c>
      <c r="Q2964" s="12">
        <f t="shared" si="605"/>
        <v>0</v>
      </c>
      <c r="R2964" s="12">
        <f t="shared" si="606"/>
        <v>5.0660999999999996</v>
      </c>
      <c r="S2964" s="12">
        <f t="shared" si="607"/>
        <v>0</v>
      </c>
      <c r="T2964" s="12">
        <f t="shared" si="608"/>
        <v>0</v>
      </c>
      <c r="U2964" s="12">
        <f t="shared" si="609"/>
        <v>0</v>
      </c>
      <c r="V2964" s="13" t="str">
        <f t="shared" ca="1" si="610"/>
        <v>Greater Than 8 Weeks Old</v>
      </c>
    </row>
    <row r="2965" spans="1:22" x14ac:dyDescent="0.35">
      <c r="A2965" s="2" t="s">
        <v>230</v>
      </c>
      <c r="B2965" s="5">
        <v>43702</v>
      </c>
      <c r="C2965" s="5" t="s">
        <v>383</v>
      </c>
      <c r="D2965" s="5" t="s">
        <v>384</v>
      </c>
      <c r="E2965" s="6">
        <v>9</v>
      </c>
      <c r="F2965" s="3">
        <v>116.91</v>
      </c>
      <c r="G2965" s="3">
        <v>54</v>
      </c>
      <c r="H2965" s="8">
        <f t="shared" si="598"/>
        <v>6</v>
      </c>
      <c r="I2965" s="3">
        <v>62.91</v>
      </c>
      <c r="J2965" s="4">
        <v>0.54</v>
      </c>
      <c r="K2965" s="2" t="str">
        <f t="shared" si="599"/>
        <v>Sunday</v>
      </c>
      <c r="L2965" s="5">
        <f t="shared" si="600"/>
        <v>43705</v>
      </c>
      <c r="M2965" s="2" t="str">
        <f t="shared" si="601"/>
        <v>Wednesday</v>
      </c>
      <c r="N2965" s="2" t="str">
        <f t="shared" si="602"/>
        <v>Wednesday</v>
      </c>
      <c r="O2965" s="12">
        <f t="shared" si="603"/>
        <v>0</v>
      </c>
      <c r="P2965" s="11" t="str">
        <f t="shared" si="604"/>
        <v>Low Cost per Unit</v>
      </c>
      <c r="Q2965" s="12">
        <f t="shared" si="605"/>
        <v>0</v>
      </c>
      <c r="R2965" s="12">
        <f t="shared" si="606"/>
        <v>3.5072999999999999</v>
      </c>
      <c r="S2965" s="12">
        <f t="shared" si="607"/>
        <v>0</v>
      </c>
      <c r="T2965" s="12">
        <f t="shared" si="608"/>
        <v>0</v>
      </c>
      <c r="U2965" s="12">
        <f t="shared" si="609"/>
        <v>0</v>
      </c>
      <c r="V2965" s="13" t="str">
        <f t="shared" ca="1" si="610"/>
        <v>Greater Than 8 Weeks Old</v>
      </c>
    </row>
    <row r="2966" spans="1:22" x14ac:dyDescent="0.35">
      <c r="A2966" s="2" t="s">
        <v>230</v>
      </c>
      <c r="B2966" s="5">
        <v>43703</v>
      </c>
      <c r="C2966" s="5" t="s">
        <v>383</v>
      </c>
      <c r="D2966" s="5" t="s">
        <v>384</v>
      </c>
      <c r="E2966" s="6">
        <v>10</v>
      </c>
      <c r="F2966" s="3">
        <v>129.9</v>
      </c>
      <c r="G2966" s="3">
        <v>60</v>
      </c>
      <c r="H2966" s="8">
        <f t="shared" si="598"/>
        <v>6</v>
      </c>
      <c r="I2966" s="3">
        <v>69.900000000000006</v>
      </c>
      <c r="J2966" s="4">
        <v>0.54</v>
      </c>
      <c r="K2966" s="2" t="str">
        <f t="shared" si="599"/>
        <v>Monday</v>
      </c>
      <c r="L2966" s="5">
        <f t="shared" si="600"/>
        <v>43706</v>
      </c>
      <c r="M2966" s="2" t="str">
        <f t="shared" si="601"/>
        <v>Thursday</v>
      </c>
      <c r="N2966" s="2" t="str">
        <f t="shared" si="602"/>
        <v>Thursday</v>
      </c>
      <c r="O2966" s="12">
        <f t="shared" si="603"/>
        <v>0</v>
      </c>
      <c r="P2966" s="11" t="str">
        <f t="shared" si="604"/>
        <v>Low Cost per Unit</v>
      </c>
      <c r="Q2966" s="12">
        <f t="shared" si="605"/>
        <v>0</v>
      </c>
      <c r="R2966" s="12">
        <f t="shared" si="606"/>
        <v>3.8970000000000002</v>
      </c>
      <c r="S2966" s="12">
        <f t="shared" si="607"/>
        <v>0</v>
      </c>
      <c r="T2966" s="12">
        <f t="shared" si="608"/>
        <v>0</v>
      </c>
      <c r="U2966" s="12">
        <f t="shared" si="609"/>
        <v>0</v>
      </c>
      <c r="V2966" s="13" t="str">
        <f t="shared" ca="1" si="610"/>
        <v>Greater Than 8 Weeks Old</v>
      </c>
    </row>
    <row r="2967" spans="1:22" x14ac:dyDescent="0.35">
      <c r="A2967" s="2" t="s">
        <v>230</v>
      </c>
      <c r="B2967" s="5">
        <v>43704</v>
      </c>
      <c r="C2967" s="5" t="s">
        <v>383</v>
      </c>
      <c r="D2967" s="5" t="s">
        <v>384</v>
      </c>
      <c r="E2967" s="6">
        <v>6</v>
      </c>
      <c r="F2967" s="3">
        <v>77.94</v>
      </c>
      <c r="G2967" s="3">
        <v>36</v>
      </c>
      <c r="H2967" s="8">
        <f t="shared" si="598"/>
        <v>6</v>
      </c>
      <c r="I2967" s="3">
        <v>41.94</v>
      </c>
      <c r="J2967" s="4">
        <v>0.54</v>
      </c>
      <c r="K2967" s="2" t="str">
        <f t="shared" si="599"/>
        <v>Tuesday</v>
      </c>
      <c r="L2967" s="5">
        <f t="shared" si="600"/>
        <v>43707</v>
      </c>
      <c r="M2967" s="2" t="str">
        <f t="shared" si="601"/>
        <v>Friday</v>
      </c>
      <c r="N2967" s="2" t="str">
        <f t="shared" si="602"/>
        <v>Friday</v>
      </c>
      <c r="O2967" s="12">
        <f t="shared" si="603"/>
        <v>3.8970000000000002</v>
      </c>
      <c r="P2967" s="11" t="str">
        <f t="shared" si="604"/>
        <v>Low Cost per Unit</v>
      </c>
      <c r="Q2967" s="12">
        <f t="shared" si="605"/>
        <v>0</v>
      </c>
      <c r="R2967" s="12">
        <f t="shared" si="606"/>
        <v>2.3382000000000001</v>
      </c>
      <c r="S2967" s="12">
        <f t="shared" si="607"/>
        <v>0</v>
      </c>
      <c r="T2967" s="12">
        <f t="shared" si="608"/>
        <v>0</v>
      </c>
      <c r="U2967" s="12">
        <f t="shared" si="609"/>
        <v>0</v>
      </c>
      <c r="V2967" s="13" t="str">
        <f t="shared" ca="1" si="610"/>
        <v>Greater Than 8 Weeks Old</v>
      </c>
    </row>
    <row r="2968" spans="1:22" x14ac:dyDescent="0.35">
      <c r="A2968" s="2" t="s">
        <v>230</v>
      </c>
      <c r="B2968" s="5">
        <v>43705</v>
      </c>
      <c r="C2968" s="5" t="s">
        <v>383</v>
      </c>
      <c r="D2968" s="5" t="s">
        <v>384</v>
      </c>
      <c r="E2968" s="6">
        <v>7</v>
      </c>
      <c r="F2968" s="3">
        <v>90.93</v>
      </c>
      <c r="G2968" s="3">
        <v>42</v>
      </c>
      <c r="H2968" s="8">
        <f t="shared" si="598"/>
        <v>6</v>
      </c>
      <c r="I2968" s="3">
        <v>48.93</v>
      </c>
      <c r="J2968" s="4">
        <v>0.54</v>
      </c>
      <c r="K2968" s="2" t="str">
        <f t="shared" si="599"/>
        <v>Wednesday</v>
      </c>
      <c r="L2968" s="5">
        <f t="shared" si="600"/>
        <v>43708</v>
      </c>
      <c r="M2968" s="2" t="str">
        <f t="shared" si="601"/>
        <v>Saturday</v>
      </c>
      <c r="N2968" s="2" t="str">
        <f t="shared" si="602"/>
        <v>Saturday</v>
      </c>
      <c r="O2968" s="12">
        <f t="shared" si="603"/>
        <v>0</v>
      </c>
      <c r="P2968" s="11" t="str">
        <f t="shared" si="604"/>
        <v>Low Cost per Unit</v>
      </c>
      <c r="Q2968" s="12">
        <f t="shared" si="605"/>
        <v>0</v>
      </c>
      <c r="R2968" s="12">
        <f t="shared" si="606"/>
        <v>2.7279</v>
      </c>
      <c r="S2968" s="12">
        <f t="shared" si="607"/>
        <v>0</v>
      </c>
      <c r="T2968" s="12">
        <f t="shared" si="608"/>
        <v>0</v>
      </c>
      <c r="U2968" s="12">
        <f t="shared" si="609"/>
        <v>0</v>
      </c>
      <c r="V2968" s="13" t="str">
        <f t="shared" ca="1" si="610"/>
        <v>Greater Than 8 Weeks Old</v>
      </c>
    </row>
    <row r="2969" spans="1:22" x14ac:dyDescent="0.35">
      <c r="A2969" s="2" t="s">
        <v>230</v>
      </c>
      <c r="B2969" s="5">
        <v>43706</v>
      </c>
      <c r="C2969" s="5" t="s">
        <v>383</v>
      </c>
      <c r="D2969" s="5" t="s">
        <v>384</v>
      </c>
      <c r="E2969" s="6">
        <v>6</v>
      </c>
      <c r="F2969" s="3">
        <v>77.94</v>
      </c>
      <c r="G2969" s="3">
        <v>36</v>
      </c>
      <c r="H2969" s="8">
        <f t="shared" si="598"/>
        <v>6</v>
      </c>
      <c r="I2969" s="3">
        <v>41.94</v>
      </c>
      <c r="J2969" s="4">
        <v>0.54</v>
      </c>
      <c r="K2969" s="2" t="str">
        <f t="shared" si="599"/>
        <v>Thursday</v>
      </c>
      <c r="L2969" s="5">
        <f t="shared" si="600"/>
        <v>43709</v>
      </c>
      <c r="M2969" s="2" t="str">
        <f t="shared" si="601"/>
        <v>Sunday</v>
      </c>
      <c r="N2969" s="2" t="str">
        <f t="shared" si="602"/>
        <v>Monday</v>
      </c>
      <c r="O2969" s="12">
        <f t="shared" si="603"/>
        <v>0</v>
      </c>
      <c r="P2969" s="11" t="str">
        <f t="shared" si="604"/>
        <v>Low Cost per Unit</v>
      </c>
      <c r="Q2969" s="12">
        <f t="shared" si="605"/>
        <v>0</v>
      </c>
      <c r="R2969" s="12">
        <f t="shared" si="606"/>
        <v>2.3382000000000001</v>
      </c>
      <c r="S2969" s="12">
        <f t="shared" si="607"/>
        <v>0</v>
      </c>
      <c r="T2969" s="12">
        <f t="shared" si="608"/>
        <v>0</v>
      </c>
      <c r="U2969" s="12">
        <f t="shared" si="609"/>
        <v>0</v>
      </c>
      <c r="V2969" s="13" t="str">
        <f t="shared" ca="1" si="610"/>
        <v>Greater Than 8 Weeks Old</v>
      </c>
    </row>
    <row r="2970" spans="1:22" x14ac:dyDescent="0.35">
      <c r="A2970" s="2" t="s">
        <v>153</v>
      </c>
      <c r="B2970" s="5">
        <v>43678</v>
      </c>
      <c r="C2970" s="5" t="s">
        <v>383</v>
      </c>
      <c r="D2970" s="5" t="s">
        <v>398</v>
      </c>
      <c r="E2970" s="6">
        <v>4</v>
      </c>
      <c r="F2970" s="3">
        <v>104</v>
      </c>
      <c r="G2970" s="3">
        <v>35.520000000000003</v>
      </c>
      <c r="H2970" s="8">
        <f t="shared" si="598"/>
        <v>8.8800000000000008</v>
      </c>
      <c r="I2970" s="3">
        <v>68.48</v>
      </c>
      <c r="J2970" s="4">
        <v>0.66</v>
      </c>
      <c r="K2970" s="2" t="str">
        <f t="shared" si="599"/>
        <v>Thursday</v>
      </c>
      <c r="L2970" s="5">
        <f t="shared" si="600"/>
        <v>43681</v>
      </c>
      <c r="M2970" s="2" t="str">
        <f t="shared" si="601"/>
        <v>Sunday</v>
      </c>
      <c r="N2970" s="2" t="str">
        <f t="shared" si="602"/>
        <v>Monday</v>
      </c>
      <c r="O2970" s="12">
        <f t="shared" si="603"/>
        <v>0</v>
      </c>
      <c r="P2970" s="11" t="str">
        <f t="shared" si="604"/>
        <v>Low Cost per Unit</v>
      </c>
      <c r="Q2970" s="12">
        <f t="shared" si="605"/>
        <v>0</v>
      </c>
      <c r="R2970" s="12">
        <f t="shared" si="606"/>
        <v>3.12</v>
      </c>
      <c r="S2970" s="12">
        <f t="shared" si="607"/>
        <v>0</v>
      </c>
      <c r="T2970" s="12">
        <f t="shared" si="608"/>
        <v>0</v>
      </c>
      <c r="U2970" s="12">
        <f t="shared" si="609"/>
        <v>0</v>
      </c>
      <c r="V2970" s="13" t="str">
        <f t="shared" ca="1" si="610"/>
        <v>Greater Than 8 Weeks Old</v>
      </c>
    </row>
    <row r="2971" spans="1:22" x14ac:dyDescent="0.35">
      <c r="A2971" s="2" t="s">
        <v>153</v>
      </c>
      <c r="B2971" s="5">
        <v>43679</v>
      </c>
      <c r="C2971" s="5" t="s">
        <v>383</v>
      </c>
      <c r="D2971" s="5" t="s">
        <v>398</v>
      </c>
      <c r="E2971" s="6">
        <v>3</v>
      </c>
      <c r="F2971" s="3">
        <v>78</v>
      </c>
      <c r="G2971" s="3">
        <v>26.64</v>
      </c>
      <c r="H2971" s="8">
        <f t="shared" si="598"/>
        <v>8.8800000000000008</v>
      </c>
      <c r="I2971" s="3">
        <v>51.36</v>
      </c>
      <c r="J2971" s="4">
        <v>0.66</v>
      </c>
      <c r="K2971" s="2" t="str">
        <f t="shared" si="599"/>
        <v>Friday</v>
      </c>
      <c r="L2971" s="5">
        <f t="shared" si="600"/>
        <v>43682</v>
      </c>
      <c r="M2971" s="2" t="str">
        <f t="shared" si="601"/>
        <v>Monday</v>
      </c>
      <c r="N2971" s="2" t="str">
        <f t="shared" si="602"/>
        <v>Monday</v>
      </c>
      <c r="O2971" s="12">
        <f t="shared" si="603"/>
        <v>0</v>
      </c>
      <c r="P2971" s="11" t="str">
        <f t="shared" si="604"/>
        <v>Low Cost per Unit</v>
      </c>
      <c r="Q2971" s="12">
        <f t="shared" si="605"/>
        <v>0</v>
      </c>
      <c r="R2971" s="12">
        <f t="shared" si="606"/>
        <v>2.34</v>
      </c>
      <c r="S2971" s="12">
        <f t="shared" si="607"/>
        <v>0</v>
      </c>
      <c r="T2971" s="12">
        <f t="shared" si="608"/>
        <v>0</v>
      </c>
      <c r="U2971" s="12">
        <f t="shared" si="609"/>
        <v>0</v>
      </c>
      <c r="V2971" s="13" t="str">
        <f t="shared" ca="1" si="610"/>
        <v>Greater Than 8 Weeks Old</v>
      </c>
    </row>
    <row r="2972" spans="1:22" x14ac:dyDescent="0.35">
      <c r="A2972" s="2" t="s">
        <v>153</v>
      </c>
      <c r="B2972" s="5">
        <v>43680</v>
      </c>
      <c r="C2972" s="5" t="s">
        <v>383</v>
      </c>
      <c r="D2972" s="5" t="s">
        <v>398</v>
      </c>
      <c r="E2972" s="6">
        <v>1</v>
      </c>
      <c r="F2972" s="3">
        <v>26</v>
      </c>
      <c r="G2972" s="3">
        <v>8.8800000000000008</v>
      </c>
      <c r="H2972" s="8">
        <f t="shared" si="598"/>
        <v>8.8800000000000008</v>
      </c>
      <c r="I2972" s="3">
        <v>17.12</v>
      </c>
      <c r="J2972" s="4">
        <v>0.66</v>
      </c>
      <c r="K2972" s="2" t="str">
        <f t="shared" si="599"/>
        <v>Saturday</v>
      </c>
      <c r="L2972" s="5">
        <f t="shared" si="600"/>
        <v>43683</v>
      </c>
      <c r="M2972" s="2" t="str">
        <f t="shared" si="601"/>
        <v>Tuesday</v>
      </c>
      <c r="N2972" s="2" t="str">
        <f t="shared" si="602"/>
        <v>Tuesday</v>
      </c>
      <c r="O2972" s="12">
        <f t="shared" si="603"/>
        <v>0</v>
      </c>
      <c r="P2972" s="11" t="str">
        <f t="shared" si="604"/>
        <v>Low Cost per Unit</v>
      </c>
      <c r="Q2972" s="12">
        <f t="shared" si="605"/>
        <v>0</v>
      </c>
      <c r="R2972" s="12">
        <f t="shared" si="606"/>
        <v>0</v>
      </c>
      <c r="S2972" s="12">
        <f t="shared" si="607"/>
        <v>0</v>
      </c>
      <c r="T2972" s="12">
        <f t="shared" si="608"/>
        <v>0</v>
      </c>
      <c r="U2972" s="12">
        <f t="shared" si="609"/>
        <v>0</v>
      </c>
      <c r="V2972" s="13" t="str">
        <f t="shared" ca="1" si="610"/>
        <v>Greater Than 8 Weeks Old</v>
      </c>
    </row>
    <row r="2973" spans="1:22" x14ac:dyDescent="0.35">
      <c r="A2973" s="2" t="s">
        <v>153</v>
      </c>
      <c r="B2973" s="5">
        <v>43681</v>
      </c>
      <c r="C2973" s="5" t="s">
        <v>383</v>
      </c>
      <c r="D2973" s="5" t="s">
        <v>398</v>
      </c>
      <c r="E2973" s="6">
        <v>7</v>
      </c>
      <c r="F2973" s="3">
        <v>126</v>
      </c>
      <c r="G2973" s="3">
        <v>62.16</v>
      </c>
      <c r="H2973" s="8">
        <f t="shared" si="598"/>
        <v>8.879999999999999</v>
      </c>
      <c r="I2973" s="3">
        <v>63.84</v>
      </c>
      <c r="J2973" s="4">
        <v>0.51</v>
      </c>
      <c r="K2973" s="2" t="str">
        <f t="shared" si="599"/>
        <v>Sunday</v>
      </c>
      <c r="L2973" s="5">
        <f t="shared" si="600"/>
        <v>43684</v>
      </c>
      <c r="M2973" s="2" t="str">
        <f t="shared" si="601"/>
        <v>Wednesday</v>
      </c>
      <c r="N2973" s="2" t="str">
        <f t="shared" si="602"/>
        <v>Wednesday</v>
      </c>
      <c r="O2973" s="12">
        <f t="shared" si="603"/>
        <v>0</v>
      </c>
      <c r="P2973" s="11" t="str">
        <f t="shared" si="604"/>
        <v>Low Cost per Unit</v>
      </c>
      <c r="Q2973" s="12">
        <f t="shared" si="605"/>
        <v>0</v>
      </c>
      <c r="R2973" s="12">
        <f t="shared" si="606"/>
        <v>3.78</v>
      </c>
      <c r="S2973" s="12">
        <f t="shared" si="607"/>
        <v>0</v>
      </c>
      <c r="T2973" s="12">
        <f t="shared" si="608"/>
        <v>0</v>
      </c>
      <c r="U2973" s="12">
        <f t="shared" si="609"/>
        <v>0</v>
      </c>
      <c r="V2973" s="13" t="str">
        <f t="shared" ca="1" si="610"/>
        <v>Greater Than 8 Weeks Old</v>
      </c>
    </row>
    <row r="2974" spans="1:22" x14ac:dyDescent="0.35">
      <c r="A2974" s="2" t="s">
        <v>153</v>
      </c>
      <c r="B2974" s="5">
        <v>43682</v>
      </c>
      <c r="C2974" s="5" t="s">
        <v>383</v>
      </c>
      <c r="D2974" s="5" t="s">
        <v>398</v>
      </c>
      <c r="E2974" s="6">
        <v>6</v>
      </c>
      <c r="F2974" s="3">
        <v>104</v>
      </c>
      <c r="G2974" s="3">
        <v>53.28</v>
      </c>
      <c r="H2974" s="8">
        <f t="shared" si="598"/>
        <v>8.8800000000000008</v>
      </c>
      <c r="I2974" s="3">
        <v>50.72</v>
      </c>
      <c r="J2974" s="4">
        <v>0.49</v>
      </c>
      <c r="K2974" s="2" t="str">
        <f t="shared" si="599"/>
        <v>Monday</v>
      </c>
      <c r="L2974" s="5">
        <f t="shared" si="600"/>
        <v>43685</v>
      </c>
      <c r="M2974" s="2" t="str">
        <f t="shared" si="601"/>
        <v>Thursday</v>
      </c>
      <c r="N2974" s="2" t="str">
        <f t="shared" si="602"/>
        <v>Thursday</v>
      </c>
      <c r="O2974" s="12">
        <f t="shared" si="603"/>
        <v>0</v>
      </c>
      <c r="P2974" s="11" t="str">
        <f t="shared" si="604"/>
        <v>Low Cost per Unit</v>
      </c>
      <c r="Q2974" s="12">
        <f t="shared" si="605"/>
        <v>0</v>
      </c>
      <c r="R2974" s="12">
        <f t="shared" si="606"/>
        <v>3.12</v>
      </c>
      <c r="S2974" s="12">
        <f t="shared" si="607"/>
        <v>0</v>
      </c>
      <c r="T2974" s="12">
        <f t="shared" si="608"/>
        <v>0</v>
      </c>
      <c r="U2974" s="12">
        <f t="shared" si="609"/>
        <v>0</v>
      </c>
      <c r="V2974" s="13" t="str">
        <f t="shared" ca="1" si="610"/>
        <v>Greater Than 8 Weeks Old</v>
      </c>
    </row>
    <row r="2975" spans="1:22" x14ac:dyDescent="0.35">
      <c r="A2975" s="2" t="s">
        <v>153</v>
      </c>
      <c r="B2975" s="5">
        <v>43683</v>
      </c>
      <c r="C2975" s="5" t="s">
        <v>383</v>
      </c>
      <c r="D2975" s="5" t="s">
        <v>398</v>
      </c>
      <c r="E2975" s="6">
        <v>5</v>
      </c>
      <c r="F2975" s="3">
        <v>130</v>
      </c>
      <c r="G2975" s="3">
        <v>44.4</v>
      </c>
      <c r="H2975" s="8">
        <f t="shared" si="598"/>
        <v>8.879999999999999</v>
      </c>
      <c r="I2975" s="3">
        <v>85.6</v>
      </c>
      <c r="J2975" s="4">
        <v>0.66</v>
      </c>
      <c r="K2975" s="2" t="str">
        <f t="shared" si="599"/>
        <v>Tuesday</v>
      </c>
      <c r="L2975" s="5">
        <f t="shared" si="600"/>
        <v>43686</v>
      </c>
      <c r="M2975" s="2" t="str">
        <f t="shared" si="601"/>
        <v>Friday</v>
      </c>
      <c r="N2975" s="2" t="str">
        <f t="shared" si="602"/>
        <v>Friday</v>
      </c>
      <c r="O2975" s="12">
        <f t="shared" si="603"/>
        <v>6.5</v>
      </c>
      <c r="P2975" s="11" t="str">
        <f t="shared" si="604"/>
        <v>Low Cost per Unit</v>
      </c>
      <c r="Q2975" s="12">
        <f t="shared" si="605"/>
        <v>0</v>
      </c>
      <c r="R2975" s="12">
        <f t="shared" si="606"/>
        <v>3.9</v>
      </c>
      <c r="S2975" s="12">
        <f t="shared" si="607"/>
        <v>0</v>
      </c>
      <c r="T2975" s="12">
        <f t="shared" si="608"/>
        <v>0</v>
      </c>
      <c r="U2975" s="12">
        <f t="shared" si="609"/>
        <v>0</v>
      </c>
      <c r="V2975" s="13" t="str">
        <f t="shared" ca="1" si="610"/>
        <v>Greater Than 8 Weeks Old</v>
      </c>
    </row>
    <row r="2976" spans="1:22" x14ac:dyDescent="0.35">
      <c r="A2976" s="2" t="s">
        <v>153</v>
      </c>
      <c r="B2976" s="5">
        <v>43684</v>
      </c>
      <c r="C2976" s="5" t="s">
        <v>383</v>
      </c>
      <c r="D2976" s="5" t="s">
        <v>398</v>
      </c>
      <c r="E2976" s="6">
        <v>3</v>
      </c>
      <c r="F2976" s="3">
        <v>78</v>
      </c>
      <c r="G2976" s="3">
        <v>26.64</v>
      </c>
      <c r="H2976" s="8">
        <f t="shared" si="598"/>
        <v>8.8800000000000008</v>
      </c>
      <c r="I2976" s="3">
        <v>51.36</v>
      </c>
      <c r="J2976" s="4">
        <v>0.66</v>
      </c>
      <c r="K2976" s="2" t="str">
        <f t="shared" si="599"/>
        <v>Wednesday</v>
      </c>
      <c r="L2976" s="5">
        <f t="shared" si="600"/>
        <v>43687</v>
      </c>
      <c r="M2976" s="2" t="str">
        <f t="shared" si="601"/>
        <v>Saturday</v>
      </c>
      <c r="N2976" s="2" t="str">
        <f t="shared" si="602"/>
        <v>Saturday</v>
      </c>
      <c r="O2976" s="12">
        <f t="shared" si="603"/>
        <v>0</v>
      </c>
      <c r="P2976" s="11" t="str">
        <f t="shared" si="604"/>
        <v>Low Cost per Unit</v>
      </c>
      <c r="Q2976" s="12">
        <f t="shared" si="605"/>
        <v>0</v>
      </c>
      <c r="R2976" s="12">
        <f t="shared" si="606"/>
        <v>2.34</v>
      </c>
      <c r="S2976" s="12">
        <f t="shared" si="607"/>
        <v>0</v>
      </c>
      <c r="T2976" s="12">
        <f t="shared" si="608"/>
        <v>0</v>
      </c>
      <c r="U2976" s="12">
        <f t="shared" si="609"/>
        <v>0</v>
      </c>
      <c r="V2976" s="13" t="str">
        <f t="shared" ca="1" si="610"/>
        <v>Greater Than 8 Weeks Old</v>
      </c>
    </row>
    <row r="2977" spans="1:22" x14ac:dyDescent="0.35">
      <c r="A2977" s="2" t="s">
        <v>153</v>
      </c>
      <c r="B2977" s="5">
        <v>43685</v>
      </c>
      <c r="C2977" s="5" t="s">
        <v>383</v>
      </c>
      <c r="D2977" s="5" t="s">
        <v>398</v>
      </c>
      <c r="E2977" s="6">
        <v>1</v>
      </c>
      <c r="F2977" s="3">
        <v>26</v>
      </c>
      <c r="G2977" s="3">
        <v>8.8800000000000008</v>
      </c>
      <c r="H2977" s="8">
        <f t="shared" si="598"/>
        <v>8.8800000000000008</v>
      </c>
      <c r="I2977" s="3">
        <v>17.12</v>
      </c>
      <c r="J2977" s="4">
        <v>0.66</v>
      </c>
      <c r="K2977" s="2" t="str">
        <f t="shared" si="599"/>
        <v>Thursday</v>
      </c>
      <c r="L2977" s="5">
        <f t="shared" si="600"/>
        <v>43688</v>
      </c>
      <c r="M2977" s="2" t="str">
        <f t="shared" si="601"/>
        <v>Sunday</v>
      </c>
      <c r="N2977" s="2" t="str">
        <f t="shared" si="602"/>
        <v>Monday</v>
      </c>
      <c r="O2977" s="12">
        <f t="shared" si="603"/>
        <v>0</v>
      </c>
      <c r="P2977" s="11" t="str">
        <f t="shared" si="604"/>
        <v>Low Cost per Unit</v>
      </c>
      <c r="Q2977" s="12">
        <f t="shared" si="605"/>
        <v>0</v>
      </c>
      <c r="R2977" s="12">
        <f t="shared" si="606"/>
        <v>0</v>
      </c>
      <c r="S2977" s="12">
        <f t="shared" si="607"/>
        <v>0</v>
      </c>
      <c r="T2977" s="12">
        <f t="shared" si="608"/>
        <v>0</v>
      </c>
      <c r="U2977" s="12">
        <f t="shared" si="609"/>
        <v>0</v>
      </c>
      <c r="V2977" s="13" t="str">
        <f t="shared" ca="1" si="610"/>
        <v>Greater Than 8 Weeks Old</v>
      </c>
    </row>
    <row r="2978" spans="1:22" x14ac:dyDescent="0.35">
      <c r="A2978" s="2" t="s">
        <v>153</v>
      </c>
      <c r="B2978" s="5">
        <v>43686</v>
      </c>
      <c r="C2978" s="5" t="s">
        <v>383</v>
      </c>
      <c r="D2978" s="5" t="s">
        <v>398</v>
      </c>
      <c r="E2978" s="6">
        <v>1</v>
      </c>
      <c r="F2978" s="3">
        <v>26</v>
      </c>
      <c r="G2978" s="3">
        <v>8.8800000000000008</v>
      </c>
      <c r="H2978" s="8">
        <f t="shared" si="598"/>
        <v>8.8800000000000008</v>
      </c>
      <c r="I2978" s="3">
        <v>17.12</v>
      </c>
      <c r="J2978" s="4">
        <v>0.66</v>
      </c>
      <c r="K2978" s="2" t="str">
        <f t="shared" si="599"/>
        <v>Friday</v>
      </c>
      <c r="L2978" s="5">
        <f t="shared" si="600"/>
        <v>43689</v>
      </c>
      <c r="M2978" s="2" t="str">
        <f t="shared" si="601"/>
        <v>Monday</v>
      </c>
      <c r="N2978" s="2" t="str">
        <f t="shared" si="602"/>
        <v>Monday</v>
      </c>
      <c r="O2978" s="12">
        <f t="shared" si="603"/>
        <v>0</v>
      </c>
      <c r="P2978" s="11" t="str">
        <f t="shared" si="604"/>
        <v>Low Cost per Unit</v>
      </c>
      <c r="Q2978" s="12">
        <f t="shared" si="605"/>
        <v>0</v>
      </c>
      <c r="R2978" s="12">
        <f t="shared" si="606"/>
        <v>0</v>
      </c>
      <c r="S2978" s="12">
        <f t="shared" si="607"/>
        <v>0</v>
      </c>
      <c r="T2978" s="12">
        <f t="shared" si="608"/>
        <v>0</v>
      </c>
      <c r="U2978" s="12">
        <f t="shared" si="609"/>
        <v>0</v>
      </c>
      <c r="V2978" s="13" t="str">
        <f t="shared" ca="1" si="610"/>
        <v>Greater Than 8 Weeks Old</v>
      </c>
    </row>
    <row r="2979" spans="1:22" x14ac:dyDescent="0.35">
      <c r="A2979" s="2" t="s">
        <v>153</v>
      </c>
      <c r="B2979" s="5">
        <v>43687</v>
      </c>
      <c r="C2979" s="5" t="s">
        <v>383</v>
      </c>
      <c r="D2979" s="5" t="s">
        <v>398</v>
      </c>
      <c r="E2979" s="6">
        <v>1</v>
      </c>
      <c r="F2979" s="3">
        <v>26</v>
      </c>
      <c r="G2979" s="3">
        <v>8.8800000000000008</v>
      </c>
      <c r="H2979" s="8">
        <f t="shared" si="598"/>
        <v>8.8800000000000008</v>
      </c>
      <c r="I2979" s="3">
        <v>17.12</v>
      </c>
      <c r="J2979" s="4">
        <v>0.66</v>
      </c>
      <c r="K2979" s="2" t="str">
        <f t="shared" si="599"/>
        <v>Saturday</v>
      </c>
      <c r="L2979" s="5">
        <f t="shared" si="600"/>
        <v>43690</v>
      </c>
      <c r="M2979" s="2" t="str">
        <f t="shared" si="601"/>
        <v>Tuesday</v>
      </c>
      <c r="N2979" s="2" t="str">
        <f t="shared" si="602"/>
        <v>Tuesday</v>
      </c>
      <c r="O2979" s="12">
        <f t="shared" si="603"/>
        <v>0</v>
      </c>
      <c r="P2979" s="11" t="str">
        <f t="shared" si="604"/>
        <v>Low Cost per Unit</v>
      </c>
      <c r="Q2979" s="12">
        <f t="shared" si="605"/>
        <v>0</v>
      </c>
      <c r="R2979" s="12">
        <f t="shared" si="606"/>
        <v>0</v>
      </c>
      <c r="S2979" s="12">
        <f t="shared" si="607"/>
        <v>0</v>
      </c>
      <c r="T2979" s="12">
        <f t="shared" si="608"/>
        <v>0</v>
      </c>
      <c r="U2979" s="12">
        <f t="shared" si="609"/>
        <v>0</v>
      </c>
      <c r="V2979" s="13" t="str">
        <f t="shared" ca="1" si="610"/>
        <v>Greater Than 8 Weeks Old</v>
      </c>
    </row>
    <row r="2980" spans="1:22" x14ac:dyDescent="0.35">
      <c r="A2980" s="2" t="s">
        <v>153</v>
      </c>
      <c r="B2980" s="5">
        <v>43688</v>
      </c>
      <c r="C2980" s="5" t="s">
        <v>383</v>
      </c>
      <c r="D2980" s="5" t="s">
        <v>398</v>
      </c>
      <c r="E2980" s="6">
        <v>3</v>
      </c>
      <c r="F2980" s="3">
        <v>78</v>
      </c>
      <c r="G2980" s="3">
        <v>26.64</v>
      </c>
      <c r="H2980" s="8">
        <f t="shared" si="598"/>
        <v>8.8800000000000008</v>
      </c>
      <c r="I2980" s="3">
        <v>51.36</v>
      </c>
      <c r="J2980" s="4">
        <v>0.66</v>
      </c>
      <c r="K2980" s="2" t="str">
        <f t="shared" si="599"/>
        <v>Sunday</v>
      </c>
      <c r="L2980" s="5">
        <f t="shared" si="600"/>
        <v>43691</v>
      </c>
      <c r="M2980" s="2" t="str">
        <f t="shared" si="601"/>
        <v>Wednesday</v>
      </c>
      <c r="N2980" s="2" t="str">
        <f t="shared" si="602"/>
        <v>Wednesday</v>
      </c>
      <c r="O2980" s="12">
        <f t="shared" si="603"/>
        <v>0</v>
      </c>
      <c r="P2980" s="11" t="str">
        <f t="shared" si="604"/>
        <v>Low Cost per Unit</v>
      </c>
      <c r="Q2980" s="12">
        <f t="shared" si="605"/>
        <v>0</v>
      </c>
      <c r="R2980" s="12">
        <f t="shared" si="606"/>
        <v>2.34</v>
      </c>
      <c r="S2980" s="12">
        <f t="shared" si="607"/>
        <v>0</v>
      </c>
      <c r="T2980" s="12">
        <f t="shared" si="608"/>
        <v>0</v>
      </c>
      <c r="U2980" s="12">
        <f t="shared" si="609"/>
        <v>0</v>
      </c>
      <c r="V2980" s="13" t="str">
        <f t="shared" ca="1" si="610"/>
        <v>Greater Than 8 Weeks Old</v>
      </c>
    </row>
    <row r="2981" spans="1:22" x14ac:dyDescent="0.35">
      <c r="A2981" s="2" t="s">
        <v>153</v>
      </c>
      <c r="B2981" s="5">
        <v>43689</v>
      </c>
      <c r="C2981" s="5" t="s">
        <v>383</v>
      </c>
      <c r="D2981" s="5" t="s">
        <v>398</v>
      </c>
      <c r="E2981" s="6">
        <v>3</v>
      </c>
      <c r="F2981" s="3">
        <v>78</v>
      </c>
      <c r="G2981" s="3">
        <v>26.64</v>
      </c>
      <c r="H2981" s="8">
        <f t="shared" si="598"/>
        <v>8.8800000000000008</v>
      </c>
      <c r="I2981" s="3">
        <v>51.36</v>
      </c>
      <c r="J2981" s="4">
        <v>0.66</v>
      </c>
      <c r="K2981" s="2" t="str">
        <f t="shared" si="599"/>
        <v>Monday</v>
      </c>
      <c r="L2981" s="5">
        <f t="shared" si="600"/>
        <v>43692</v>
      </c>
      <c r="M2981" s="2" t="str">
        <f t="shared" si="601"/>
        <v>Thursday</v>
      </c>
      <c r="N2981" s="2" t="str">
        <f t="shared" si="602"/>
        <v>Thursday</v>
      </c>
      <c r="O2981" s="12">
        <f t="shared" si="603"/>
        <v>0</v>
      </c>
      <c r="P2981" s="11" t="str">
        <f t="shared" si="604"/>
        <v>Low Cost per Unit</v>
      </c>
      <c r="Q2981" s="12">
        <f t="shared" si="605"/>
        <v>0</v>
      </c>
      <c r="R2981" s="12">
        <f t="shared" si="606"/>
        <v>2.34</v>
      </c>
      <c r="S2981" s="12">
        <f t="shared" si="607"/>
        <v>0</v>
      </c>
      <c r="T2981" s="12">
        <f t="shared" si="608"/>
        <v>0</v>
      </c>
      <c r="U2981" s="12">
        <f t="shared" si="609"/>
        <v>0</v>
      </c>
      <c r="V2981" s="13" t="str">
        <f t="shared" ca="1" si="610"/>
        <v>Greater Than 8 Weeks Old</v>
      </c>
    </row>
    <row r="2982" spans="1:22" x14ac:dyDescent="0.35">
      <c r="A2982" s="2" t="s">
        <v>153</v>
      </c>
      <c r="B2982" s="5">
        <v>43690</v>
      </c>
      <c r="C2982" s="5" t="s">
        <v>383</v>
      </c>
      <c r="D2982" s="5" t="s">
        <v>398</v>
      </c>
      <c r="E2982" s="6">
        <v>3</v>
      </c>
      <c r="F2982" s="3">
        <v>78</v>
      </c>
      <c r="G2982" s="3">
        <v>26.64</v>
      </c>
      <c r="H2982" s="8">
        <f t="shared" si="598"/>
        <v>8.8800000000000008</v>
      </c>
      <c r="I2982" s="3">
        <v>51.36</v>
      </c>
      <c r="J2982" s="4">
        <v>0.66</v>
      </c>
      <c r="K2982" s="2" t="str">
        <f t="shared" si="599"/>
        <v>Tuesday</v>
      </c>
      <c r="L2982" s="5">
        <f t="shared" si="600"/>
        <v>43693</v>
      </c>
      <c r="M2982" s="2" t="str">
        <f t="shared" si="601"/>
        <v>Friday</v>
      </c>
      <c r="N2982" s="2" t="str">
        <f t="shared" si="602"/>
        <v>Friday</v>
      </c>
      <c r="O2982" s="12">
        <f t="shared" si="603"/>
        <v>3.9000000000000004</v>
      </c>
      <c r="P2982" s="11" t="str">
        <f t="shared" si="604"/>
        <v>Low Cost per Unit</v>
      </c>
      <c r="Q2982" s="12">
        <f t="shared" si="605"/>
        <v>0</v>
      </c>
      <c r="R2982" s="12">
        <f t="shared" si="606"/>
        <v>2.34</v>
      </c>
      <c r="S2982" s="12">
        <f t="shared" si="607"/>
        <v>0</v>
      </c>
      <c r="T2982" s="12">
        <f t="shared" si="608"/>
        <v>0</v>
      </c>
      <c r="U2982" s="12">
        <f t="shared" si="609"/>
        <v>0</v>
      </c>
      <c r="V2982" s="13" t="str">
        <f t="shared" ca="1" si="610"/>
        <v>Greater Than 8 Weeks Old</v>
      </c>
    </row>
    <row r="2983" spans="1:22" x14ac:dyDescent="0.35">
      <c r="A2983" s="2" t="s">
        <v>153</v>
      </c>
      <c r="B2983" s="5">
        <v>43691</v>
      </c>
      <c r="C2983" s="5" t="s">
        <v>383</v>
      </c>
      <c r="D2983" s="5" t="s">
        <v>398</v>
      </c>
      <c r="E2983" s="6">
        <v>3</v>
      </c>
      <c r="F2983" s="3">
        <v>78</v>
      </c>
      <c r="G2983" s="3">
        <v>26.64</v>
      </c>
      <c r="H2983" s="8">
        <f t="shared" si="598"/>
        <v>8.8800000000000008</v>
      </c>
      <c r="I2983" s="3">
        <v>51.36</v>
      </c>
      <c r="J2983" s="4">
        <v>0.66</v>
      </c>
      <c r="K2983" s="2" t="str">
        <f t="shared" si="599"/>
        <v>Wednesday</v>
      </c>
      <c r="L2983" s="5">
        <f t="shared" si="600"/>
        <v>43694</v>
      </c>
      <c r="M2983" s="2" t="str">
        <f t="shared" si="601"/>
        <v>Saturday</v>
      </c>
      <c r="N2983" s="2" t="str">
        <f t="shared" si="602"/>
        <v>Saturday</v>
      </c>
      <c r="O2983" s="12">
        <f t="shared" si="603"/>
        <v>0</v>
      </c>
      <c r="P2983" s="11" t="str">
        <f t="shared" si="604"/>
        <v>Low Cost per Unit</v>
      </c>
      <c r="Q2983" s="12">
        <f t="shared" si="605"/>
        <v>0</v>
      </c>
      <c r="R2983" s="12">
        <f t="shared" si="606"/>
        <v>2.34</v>
      </c>
      <c r="S2983" s="12">
        <f t="shared" si="607"/>
        <v>0</v>
      </c>
      <c r="T2983" s="12">
        <f t="shared" si="608"/>
        <v>0</v>
      </c>
      <c r="U2983" s="12">
        <f t="shared" si="609"/>
        <v>0</v>
      </c>
      <c r="V2983" s="13" t="str">
        <f t="shared" ca="1" si="610"/>
        <v>Greater Than 8 Weeks Old</v>
      </c>
    </row>
    <row r="2984" spans="1:22" x14ac:dyDescent="0.35">
      <c r="A2984" s="2" t="s">
        <v>153</v>
      </c>
      <c r="B2984" s="5">
        <v>43692</v>
      </c>
      <c r="C2984" s="5" t="s">
        <v>383</v>
      </c>
      <c r="D2984" s="5" t="s">
        <v>398</v>
      </c>
      <c r="E2984" s="6">
        <v>2</v>
      </c>
      <c r="F2984" s="3">
        <v>52</v>
      </c>
      <c r="G2984" s="3">
        <v>17.760000000000002</v>
      </c>
      <c r="H2984" s="8">
        <f t="shared" si="598"/>
        <v>8.8800000000000008</v>
      </c>
      <c r="I2984" s="3">
        <v>34.24</v>
      </c>
      <c r="J2984" s="4">
        <v>0.66</v>
      </c>
      <c r="K2984" s="2" t="str">
        <f t="shared" si="599"/>
        <v>Thursday</v>
      </c>
      <c r="L2984" s="5">
        <f t="shared" si="600"/>
        <v>43695</v>
      </c>
      <c r="M2984" s="2" t="str">
        <f t="shared" si="601"/>
        <v>Sunday</v>
      </c>
      <c r="N2984" s="2" t="str">
        <f t="shared" si="602"/>
        <v>Monday</v>
      </c>
      <c r="O2984" s="12">
        <f t="shared" si="603"/>
        <v>0</v>
      </c>
      <c r="P2984" s="11" t="str">
        <f t="shared" si="604"/>
        <v>Low Cost per Unit</v>
      </c>
      <c r="Q2984" s="12">
        <f t="shared" si="605"/>
        <v>0</v>
      </c>
      <c r="R2984" s="12">
        <f t="shared" si="606"/>
        <v>1.56</v>
      </c>
      <c r="S2984" s="12">
        <f t="shared" si="607"/>
        <v>0</v>
      </c>
      <c r="T2984" s="12">
        <f t="shared" si="608"/>
        <v>0</v>
      </c>
      <c r="U2984" s="12">
        <f t="shared" si="609"/>
        <v>0</v>
      </c>
      <c r="V2984" s="13" t="str">
        <f t="shared" ca="1" si="610"/>
        <v>Greater Than 8 Weeks Old</v>
      </c>
    </row>
    <row r="2985" spans="1:22" x14ac:dyDescent="0.35">
      <c r="A2985" s="2" t="s">
        <v>153</v>
      </c>
      <c r="B2985" s="5">
        <v>43693</v>
      </c>
      <c r="C2985" s="5" t="s">
        <v>383</v>
      </c>
      <c r="D2985" s="5" t="s">
        <v>398</v>
      </c>
      <c r="E2985" s="6">
        <v>2</v>
      </c>
      <c r="F2985" s="3">
        <v>52</v>
      </c>
      <c r="G2985" s="3">
        <v>17.760000000000002</v>
      </c>
      <c r="H2985" s="8">
        <f t="shared" si="598"/>
        <v>8.8800000000000008</v>
      </c>
      <c r="I2985" s="3">
        <v>34.24</v>
      </c>
      <c r="J2985" s="4">
        <v>0.66</v>
      </c>
      <c r="K2985" s="2" t="str">
        <f t="shared" si="599"/>
        <v>Friday</v>
      </c>
      <c r="L2985" s="5">
        <f t="shared" si="600"/>
        <v>43696</v>
      </c>
      <c r="M2985" s="2" t="str">
        <f t="shared" si="601"/>
        <v>Monday</v>
      </c>
      <c r="N2985" s="2" t="str">
        <f t="shared" si="602"/>
        <v>Monday</v>
      </c>
      <c r="O2985" s="12">
        <f t="shared" si="603"/>
        <v>0</v>
      </c>
      <c r="P2985" s="11" t="str">
        <f t="shared" si="604"/>
        <v>Low Cost per Unit</v>
      </c>
      <c r="Q2985" s="12">
        <f t="shared" si="605"/>
        <v>0</v>
      </c>
      <c r="R2985" s="12">
        <f t="shared" si="606"/>
        <v>1.56</v>
      </c>
      <c r="S2985" s="12">
        <f t="shared" si="607"/>
        <v>0</v>
      </c>
      <c r="T2985" s="12">
        <f t="shared" si="608"/>
        <v>0</v>
      </c>
      <c r="U2985" s="12">
        <f t="shared" si="609"/>
        <v>0</v>
      </c>
      <c r="V2985" s="13" t="str">
        <f t="shared" ca="1" si="610"/>
        <v>Greater Than 8 Weeks Old</v>
      </c>
    </row>
    <row r="2986" spans="1:22" x14ac:dyDescent="0.35">
      <c r="A2986" s="2" t="s">
        <v>153</v>
      </c>
      <c r="B2986" s="5">
        <v>43695</v>
      </c>
      <c r="C2986" s="5" t="s">
        <v>383</v>
      </c>
      <c r="D2986" s="5" t="s">
        <v>398</v>
      </c>
      <c r="E2986" s="6">
        <v>3</v>
      </c>
      <c r="F2986" s="3">
        <v>78</v>
      </c>
      <c r="G2986" s="3">
        <v>26.64</v>
      </c>
      <c r="H2986" s="8">
        <f t="shared" si="598"/>
        <v>8.8800000000000008</v>
      </c>
      <c r="I2986" s="3">
        <v>51.36</v>
      </c>
      <c r="J2986" s="4">
        <v>0.66</v>
      </c>
      <c r="K2986" s="2" t="str">
        <f t="shared" si="599"/>
        <v>Sunday</v>
      </c>
      <c r="L2986" s="5">
        <f t="shared" si="600"/>
        <v>43698</v>
      </c>
      <c r="M2986" s="2" t="str">
        <f t="shared" si="601"/>
        <v>Wednesday</v>
      </c>
      <c r="N2986" s="2" t="str">
        <f t="shared" si="602"/>
        <v>Wednesday</v>
      </c>
      <c r="O2986" s="12">
        <f t="shared" si="603"/>
        <v>0</v>
      </c>
      <c r="P2986" s="11" t="str">
        <f t="shared" si="604"/>
        <v>Low Cost per Unit</v>
      </c>
      <c r="Q2986" s="12">
        <f t="shared" si="605"/>
        <v>0</v>
      </c>
      <c r="R2986" s="12">
        <f t="shared" si="606"/>
        <v>2.34</v>
      </c>
      <c r="S2986" s="12">
        <f t="shared" si="607"/>
        <v>0</v>
      </c>
      <c r="T2986" s="12">
        <f t="shared" si="608"/>
        <v>0</v>
      </c>
      <c r="U2986" s="12">
        <f t="shared" si="609"/>
        <v>0</v>
      </c>
      <c r="V2986" s="13" t="str">
        <f t="shared" ca="1" si="610"/>
        <v>Greater Than 8 Weeks Old</v>
      </c>
    </row>
    <row r="2987" spans="1:22" x14ac:dyDescent="0.35">
      <c r="A2987" s="2" t="s">
        <v>153</v>
      </c>
      <c r="B2987" s="5">
        <v>43696</v>
      </c>
      <c r="C2987" s="5" t="s">
        <v>383</v>
      </c>
      <c r="D2987" s="5" t="s">
        <v>398</v>
      </c>
      <c r="E2987" s="6">
        <v>6</v>
      </c>
      <c r="F2987" s="3">
        <v>156</v>
      </c>
      <c r="G2987" s="3">
        <v>53.28</v>
      </c>
      <c r="H2987" s="8">
        <f t="shared" si="598"/>
        <v>8.8800000000000008</v>
      </c>
      <c r="I2987" s="3">
        <v>102.72</v>
      </c>
      <c r="J2987" s="4">
        <v>0.66</v>
      </c>
      <c r="K2987" s="2" t="str">
        <f t="shared" si="599"/>
        <v>Monday</v>
      </c>
      <c r="L2987" s="5">
        <f t="shared" si="600"/>
        <v>43699</v>
      </c>
      <c r="M2987" s="2" t="str">
        <f t="shared" si="601"/>
        <v>Thursday</v>
      </c>
      <c r="N2987" s="2" t="str">
        <f t="shared" si="602"/>
        <v>Thursday</v>
      </c>
      <c r="O2987" s="12">
        <f t="shared" si="603"/>
        <v>0</v>
      </c>
      <c r="P2987" s="11" t="str">
        <f t="shared" si="604"/>
        <v>Low Cost per Unit</v>
      </c>
      <c r="Q2987" s="12">
        <f t="shared" si="605"/>
        <v>0</v>
      </c>
      <c r="R2987" s="12">
        <f t="shared" si="606"/>
        <v>4.68</v>
      </c>
      <c r="S2987" s="12">
        <f t="shared" si="607"/>
        <v>0</v>
      </c>
      <c r="T2987" s="12">
        <f t="shared" si="608"/>
        <v>0</v>
      </c>
      <c r="U2987" s="12">
        <f t="shared" si="609"/>
        <v>0</v>
      </c>
      <c r="V2987" s="13" t="str">
        <f t="shared" ca="1" si="610"/>
        <v>Greater Than 8 Weeks Old</v>
      </c>
    </row>
    <row r="2988" spans="1:22" x14ac:dyDescent="0.35">
      <c r="A2988" s="2" t="s">
        <v>153</v>
      </c>
      <c r="B2988" s="5">
        <v>43697</v>
      </c>
      <c r="C2988" s="5" t="s">
        <v>383</v>
      </c>
      <c r="D2988" s="5" t="s">
        <v>398</v>
      </c>
      <c r="E2988" s="6">
        <v>4</v>
      </c>
      <c r="F2988" s="3">
        <v>104</v>
      </c>
      <c r="G2988" s="3">
        <v>35.520000000000003</v>
      </c>
      <c r="H2988" s="8">
        <f t="shared" si="598"/>
        <v>8.8800000000000008</v>
      </c>
      <c r="I2988" s="3">
        <v>68.48</v>
      </c>
      <c r="J2988" s="4">
        <v>0.66</v>
      </c>
      <c r="K2988" s="2" t="str">
        <f t="shared" si="599"/>
        <v>Tuesday</v>
      </c>
      <c r="L2988" s="5">
        <f t="shared" si="600"/>
        <v>43700</v>
      </c>
      <c r="M2988" s="2" t="str">
        <f t="shared" si="601"/>
        <v>Friday</v>
      </c>
      <c r="N2988" s="2" t="str">
        <f t="shared" si="602"/>
        <v>Friday</v>
      </c>
      <c r="O2988" s="12">
        <f t="shared" si="603"/>
        <v>5.2</v>
      </c>
      <c r="P2988" s="11" t="str">
        <f t="shared" si="604"/>
        <v>Low Cost per Unit</v>
      </c>
      <c r="Q2988" s="12">
        <f t="shared" si="605"/>
        <v>0</v>
      </c>
      <c r="R2988" s="12">
        <f t="shared" si="606"/>
        <v>3.12</v>
      </c>
      <c r="S2988" s="12">
        <f t="shared" si="607"/>
        <v>0</v>
      </c>
      <c r="T2988" s="12">
        <f t="shared" si="608"/>
        <v>0</v>
      </c>
      <c r="U2988" s="12">
        <f t="shared" si="609"/>
        <v>0</v>
      </c>
      <c r="V2988" s="13" t="str">
        <f t="shared" ca="1" si="610"/>
        <v>Greater Than 8 Weeks Old</v>
      </c>
    </row>
    <row r="2989" spans="1:22" x14ac:dyDescent="0.35">
      <c r="A2989" s="2" t="s">
        <v>153</v>
      </c>
      <c r="B2989" s="5">
        <v>43698</v>
      </c>
      <c r="C2989" s="5" t="s">
        <v>383</v>
      </c>
      <c r="D2989" s="5" t="s">
        <v>398</v>
      </c>
      <c r="E2989" s="6">
        <v>4</v>
      </c>
      <c r="F2989" s="3">
        <v>104</v>
      </c>
      <c r="G2989" s="3">
        <v>35.520000000000003</v>
      </c>
      <c r="H2989" s="8">
        <f t="shared" si="598"/>
        <v>8.8800000000000008</v>
      </c>
      <c r="I2989" s="3">
        <v>68.48</v>
      </c>
      <c r="J2989" s="4">
        <v>0.66</v>
      </c>
      <c r="K2989" s="2" t="str">
        <f t="shared" si="599"/>
        <v>Wednesday</v>
      </c>
      <c r="L2989" s="5">
        <f t="shared" si="600"/>
        <v>43701</v>
      </c>
      <c r="M2989" s="2" t="str">
        <f t="shared" si="601"/>
        <v>Saturday</v>
      </c>
      <c r="N2989" s="2" t="str">
        <f t="shared" si="602"/>
        <v>Saturday</v>
      </c>
      <c r="O2989" s="12">
        <f t="shared" si="603"/>
        <v>0</v>
      </c>
      <c r="P2989" s="11" t="str">
        <f t="shared" si="604"/>
        <v>Low Cost per Unit</v>
      </c>
      <c r="Q2989" s="12">
        <f t="shared" si="605"/>
        <v>0</v>
      </c>
      <c r="R2989" s="12">
        <f t="shared" si="606"/>
        <v>3.12</v>
      </c>
      <c r="S2989" s="12">
        <f t="shared" si="607"/>
        <v>0</v>
      </c>
      <c r="T2989" s="12">
        <f t="shared" si="608"/>
        <v>0</v>
      </c>
      <c r="U2989" s="12">
        <f t="shared" si="609"/>
        <v>0</v>
      </c>
      <c r="V2989" s="13" t="str">
        <f t="shared" ca="1" si="610"/>
        <v>Greater Than 8 Weeks Old</v>
      </c>
    </row>
    <row r="2990" spans="1:22" x14ac:dyDescent="0.35">
      <c r="A2990" s="2" t="s">
        <v>153</v>
      </c>
      <c r="B2990" s="5">
        <v>43699</v>
      </c>
      <c r="C2990" s="5" t="s">
        <v>383</v>
      </c>
      <c r="D2990" s="5" t="s">
        <v>398</v>
      </c>
      <c r="E2990" s="6">
        <v>4</v>
      </c>
      <c r="F2990" s="3">
        <v>104</v>
      </c>
      <c r="G2990" s="3">
        <v>35.520000000000003</v>
      </c>
      <c r="H2990" s="8">
        <f t="shared" si="598"/>
        <v>8.8800000000000008</v>
      </c>
      <c r="I2990" s="3">
        <v>68.48</v>
      </c>
      <c r="J2990" s="4">
        <v>0.66</v>
      </c>
      <c r="K2990" s="2" t="str">
        <f t="shared" si="599"/>
        <v>Thursday</v>
      </c>
      <c r="L2990" s="5">
        <f t="shared" si="600"/>
        <v>43702</v>
      </c>
      <c r="M2990" s="2" t="str">
        <f t="shared" si="601"/>
        <v>Sunday</v>
      </c>
      <c r="N2990" s="2" t="str">
        <f t="shared" si="602"/>
        <v>Monday</v>
      </c>
      <c r="O2990" s="12">
        <f t="shared" si="603"/>
        <v>0</v>
      </c>
      <c r="P2990" s="11" t="str">
        <f t="shared" si="604"/>
        <v>Low Cost per Unit</v>
      </c>
      <c r="Q2990" s="12">
        <f t="shared" si="605"/>
        <v>0</v>
      </c>
      <c r="R2990" s="12">
        <f t="shared" si="606"/>
        <v>3.12</v>
      </c>
      <c r="S2990" s="12">
        <f t="shared" si="607"/>
        <v>0</v>
      </c>
      <c r="T2990" s="12">
        <f t="shared" si="608"/>
        <v>0</v>
      </c>
      <c r="U2990" s="12">
        <f t="shared" si="609"/>
        <v>0</v>
      </c>
      <c r="V2990" s="13" t="str">
        <f t="shared" ca="1" si="610"/>
        <v>Greater Than 8 Weeks Old</v>
      </c>
    </row>
    <row r="2991" spans="1:22" x14ac:dyDescent="0.35">
      <c r="A2991" s="2" t="s">
        <v>153</v>
      </c>
      <c r="B2991" s="5">
        <v>43700</v>
      </c>
      <c r="C2991" s="5" t="s">
        <v>383</v>
      </c>
      <c r="D2991" s="5" t="s">
        <v>398</v>
      </c>
      <c r="E2991" s="6">
        <v>2</v>
      </c>
      <c r="F2991" s="3">
        <v>52</v>
      </c>
      <c r="G2991" s="3">
        <v>17.760000000000002</v>
      </c>
      <c r="H2991" s="8">
        <f t="shared" si="598"/>
        <v>8.8800000000000008</v>
      </c>
      <c r="I2991" s="3">
        <v>34.24</v>
      </c>
      <c r="J2991" s="4">
        <v>0.66</v>
      </c>
      <c r="K2991" s="2" t="str">
        <f t="shared" si="599"/>
        <v>Friday</v>
      </c>
      <c r="L2991" s="5">
        <f t="shared" si="600"/>
        <v>43703</v>
      </c>
      <c r="M2991" s="2" t="str">
        <f t="shared" si="601"/>
        <v>Monday</v>
      </c>
      <c r="N2991" s="2" t="str">
        <f t="shared" si="602"/>
        <v>Monday</v>
      </c>
      <c r="O2991" s="12">
        <f t="shared" si="603"/>
        <v>0</v>
      </c>
      <c r="P2991" s="11" t="str">
        <f t="shared" si="604"/>
        <v>Low Cost per Unit</v>
      </c>
      <c r="Q2991" s="12">
        <f t="shared" si="605"/>
        <v>0</v>
      </c>
      <c r="R2991" s="12">
        <f t="shared" si="606"/>
        <v>1.56</v>
      </c>
      <c r="S2991" s="12">
        <f t="shared" si="607"/>
        <v>0</v>
      </c>
      <c r="T2991" s="12">
        <f t="shared" si="608"/>
        <v>0</v>
      </c>
      <c r="U2991" s="12">
        <f t="shared" si="609"/>
        <v>0</v>
      </c>
      <c r="V2991" s="13" t="str">
        <f t="shared" ca="1" si="610"/>
        <v>Greater Than 8 Weeks Old</v>
      </c>
    </row>
    <row r="2992" spans="1:22" x14ac:dyDescent="0.35">
      <c r="A2992" s="2" t="s">
        <v>153</v>
      </c>
      <c r="B2992" s="5">
        <v>43702</v>
      </c>
      <c r="C2992" s="5" t="s">
        <v>383</v>
      </c>
      <c r="D2992" s="5" t="s">
        <v>398</v>
      </c>
      <c r="E2992" s="6">
        <v>7</v>
      </c>
      <c r="F2992" s="3">
        <v>182</v>
      </c>
      <c r="G2992" s="3">
        <v>62.16</v>
      </c>
      <c r="H2992" s="8">
        <f t="shared" si="598"/>
        <v>8.879999999999999</v>
      </c>
      <c r="I2992" s="3">
        <v>119.84</v>
      </c>
      <c r="J2992" s="4">
        <v>0.66</v>
      </c>
      <c r="K2992" s="2" t="str">
        <f t="shared" si="599"/>
        <v>Sunday</v>
      </c>
      <c r="L2992" s="5">
        <f t="shared" si="600"/>
        <v>43705</v>
      </c>
      <c r="M2992" s="2" t="str">
        <f t="shared" si="601"/>
        <v>Wednesday</v>
      </c>
      <c r="N2992" s="2" t="str">
        <f t="shared" si="602"/>
        <v>Wednesday</v>
      </c>
      <c r="O2992" s="12">
        <f t="shared" si="603"/>
        <v>0</v>
      </c>
      <c r="P2992" s="11" t="str">
        <f t="shared" si="604"/>
        <v>Low Cost per Unit</v>
      </c>
      <c r="Q2992" s="12">
        <f t="shared" si="605"/>
        <v>0</v>
      </c>
      <c r="R2992" s="12">
        <f t="shared" si="606"/>
        <v>5.46</v>
      </c>
      <c r="S2992" s="12">
        <f t="shared" si="607"/>
        <v>0</v>
      </c>
      <c r="T2992" s="12">
        <f t="shared" si="608"/>
        <v>0</v>
      </c>
      <c r="U2992" s="12">
        <f t="shared" si="609"/>
        <v>0</v>
      </c>
      <c r="V2992" s="13" t="str">
        <f t="shared" ca="1" si="610"/>
        <v>Greater Than 8 Weeks Old</v>
      </c>
    </row>
    <row r="2993" spans="1:22" x14ac:dyDescent="0.35">
      <c r="A2993" s="2" t="s">
        <v>153</v>
      </c>
      <c r="B2993" s="5">
        <v>43703</v>
      </c>
      <c r="C2993" s="5" t="s">
        <v>383</v>
      </c>
      <c r="D2993" s="5" t="s">
        <v>398</v>
      </c>
      <c r="E2993" s="6">
        <v>4</v>
      </c>
      <c r="F2993" s="3">
        <v>104</v>
      </c>
      <c r="G2993" s="3">
        <v>35.520000000000003</v>
      </c>
      <c r="H2993" s="8">
        <f t="shared" si="598"/>
        <v>8.8800000000000008</v>
      </c>
      <c r="I2993" s="3">
        <v>68.48</v>
      </c>
      <c r="J2993" s="4">
        <v>0.66</v>
      </c>
      <c r="K2993" s="2" t="str">
        <f t="shared" si="599"/>
        <v>Monday</v>
      </c>
      <c r="L2993" s="5">
        <f t="shared" si="600"/>
        <v>43706</v>
      </c>
      <c r="M2993" s="2" t="str">
        <f t="shared" si="601"/>
        <v>Thursday</v>
      </c>
      <c r="N2993" s="2" t="str">
        <f t="shared" si="602"/>
        <v>Thursday</v>
      </c>
      <c r="O2993" s="12">
        <f t="shared" si="603"/>
        <v>0</v>
      </c>
      <c r="P2993" s="11" t="str">
        <f t="shared" si="604"/>
        <v>Low Cost per Unit</v>
      </c>
      <c r="Q2993" s="12">
        <f t="shared" si="605"/>
        <v>0</v>
      </c>
      <c r="R2993" s="12">
        <f t="shared" si="606"/>
        <v>3.12</v>
      </c>
      <c r="S2993" s="12">
        <f t="shared" si="607"/>
        <v>0</v>
      </c>
      <c r="T2993" s="12">
        <f t="shared" si="608"/>
        <v>0</v>
      </c>
      <c r="U2993" s="12">
        <f t="shared" si="609"/>
        <v>0</v>
      </c>
      <c r="V2993" s="13" t="str">
        <f t="shared" ca="1" si="610"/>
        <v>Greater Than 8 Weeks Old</v>
      </c>
    </row>
    <row r="2994" spans="1:22" x14ac:dyDescent="0.35">
      <c r="A2994" s="2" t="s">
        <v>153</v>
      </c>
      <c r="B2994" s="5">
        <v>43704</v>
      </c>
      <c r="C2994" s="5" t="s">
        <v>383</v>
      </c>
      <c r="D2994" s="5" t="s">
        <v>398</v>
      </c>
      <c r="E2994" s="6">
        <v>2</v>
      </c>
      <c r="F2994" s="3">
        <v>52</v>
      </c>
      <c r="G2994" s="3">
        <v>17.760000000000002</v>
      </c>
      <c r="H2994" s="8">
        <f t="shared" si="598"/>
        <v>8.8800000000000008</v>
      </c>
      <c r="I2994" s="3">
        <v>34.24</v>
      </c>
      <c r="J2994" s="4">
        <v>0.66</v>
      </c>
      <c r="K2994" s="2" t="str">
        <f t="shared" si="599"/>
        <v>Tuesday</v>
      </c>
      <c r="L2994" s="5">
        <f t="shared" si="600"/>
        <v>43707</v>
      </c>
      <c r="M2994" s="2" t="str">
        <f t="shared" si="601"/>
        <v>Friday</v>
      </c>
      <c r="N2994" s="2" t="str">
        <f t="shared" si="602"/>
        <v>Friday</v>
      </c>
      <c r="O2994" s="12">
        <f t="shared" si="603"/>
        <v>2.6</v>
      </c>
      <c r="P2994" s="11" t="str">
        <f t="shared" si="604"/>
        <v>Low Cost per Unit</v>
      </c>
      <c r="Q2994" s="12">
        <f t="shared" si="605"/>
        <v>0</v>
      </c>
      <c r="R2994" s="12">
        <f t="shared" si="606"/>
        <v>1.56</v>
      </c>
      <c r="S2994" s="12">
        <f t="shared" si="607"/>
        <v>0</v>
      </c>
      <c r="T2994" s="12">
        <f t="shared" si="608"/>
        <v>0</v>
      </c>
      <c r="U2994" s="12">
        <f t="shared" si="609"/>
        <v>0</v>
      </c>
      <c r="V2994" s="13" t="str">
        <f t="shared" ca="1" si="610"/>
        <v>Greater Than 8 Weeks Old</v>
      </c>
    </row>
    <row r="2995" spans="1:22" x14ac:dyDescent="0.35">
      <c r="A2995" s="2" t="s">
        <v>153</v>
      </c>
      <c r="B2995" s="5">
        <v>43705</v>
      </c>
      <c r="C2995" s="5" t="s">
        <v>383</v>
      </c>
      <c r="D2995" s="5" t="s">
        <v>398</v>
      </c>
      <c r="E2995" s="6">
        <v>2</v>
      </c>
      <c r="F2995" s="3">
        <v>52</v>
      </c>
      <c r="G2995" s="3">
        <v>17.760000000000002</v>
      </c>
      <c r="H2995" s="8">
        <f t="shared" si="598"/>
        <v>8.8800000000000008</v>
      </c>
      <c r="I2995" s="3">
        <v>34.24</v>
      </c>
      <c r="J2995" s="4">
        <v>0.66</v>
      </c>
      <c r="K2995" s="2" t="str">
        <f t="shared" si="599"/>
        <v>Wednesday</v>
      </c>
      <c r="L2995" s="5">
        <f t="shared" si="600"/>
        <v>43708</v>
      </c>
      <c r="M2995" s="2" t="str">
        <f t="shared" si="601"/>
        <v>Saturday</v>
      </c>
      <c r="N2995" s="2" t="str">
        <f t="shared" si="602"/>
        <v>Saturday</v>
      </c>
      <c r="O2995" s="12">
        <f t="shared" si="603"/>
        <v>0</v>
      </c>
      <c r="P2995" s="11" t="str">
        <f t="shared" si="604"/>
        <v>Low Cost per Unit</v>
      </c>
      <c r="Q2995" s="12">
        <f t="shared" si="605"/>
        <v>0</v>
      </c>
      <c r="R2995" s="12">
        <f t="shared" si="606"/>
        <v>1.56</v>
      </c>
      <c r="S2995" s="12">
        <f t="shared" si="607"/>
        <v>0</v>
      </c>
      <c r="T2995" s="12">
        <f t="shared" si="608"/>
        <v>0</v>
      </c>
      <c r="U2995" s="12">
        <f t="shared" si="609"/>
        <v>0</v>
      </c>
      <c r="V2995" s="13" t="str">
        <f t="shared" ca="1" si="610"/>
        <v>Greater Than 8 Weeks Old</v>
      </c>
    </row>
    <row r="2996" spans="1:22" x14ac:dyDescent="0.35">
      <c r="A2996" s="2" t="s">
        <v>153</v>
      </c>
      <c r="B2996" s="5">
        <v>43706</v>
      </c>
      <c r="C2996" s="5" t="s">
        <v>383</v>
      </c>
      <c r="D2996" s="5" t="s">
        <v>398</v>
      </c>
      <c r="E2996" s="6">
        <v>1</v>
      </c>
      <c r="F2996" s="3">
        <v>26</v>
      </c>
      <c r="G2996" s="3">
        <v>8.8800000000000008</v>
      </c>
      <c r="H2996" s="8">
        <f t="shared" si="598"/>
        <v>8.8800000000000008</v>
      </c>
      <c r="I2996" s="3">
        <v>17.12</v>
      </c>
      <c r="J2996" s="4">
        <v>0.66</v>
      </c>
      <c r="K2996" s="2" t="str">
        <f t="shared" si="599"/>
        <v>Thursday</v>
      </c>
      <c r="L2996" s="5">
        <f t="shared" si="600"/>
        <v>43709</v>
      </c>
      <c r="M2996" s="2" t="str">
        <f t="shared" si="601"/>
        <v>Sunday</v>
      </c>
      <c r="N2996" s="2" t="str">
        <f t="shared" si="602"/>
        <v>Monday</v>
      </c>
      <c r="O2996" s="12">
        <f t="shared" si="603"/>
        <v>0</v>
      </c>
      <c r="P2996" s="11" t="str">
        <f t="shared" si="604"/>
        <v>Low Cost per Unit</v>
      </c>
      <c r="Q2996" s="12">
        <f t="shared" si="605"/>
        <v>0</v>
      </c>
      <c r="R2996" s="12">
        <f t="shared" si="606"/>
        <v>0</v>
      </c>
      <c r="S2996" s="12">
        <f t="shared" si="607"/>
        <v>0</v>
      </c>
      <c r="T2996" s="12">
        <f t="shared" si="608"/>
        <v>0</v>
      </c>
      <c r="U2996" s="12">
        <f t="shared" si="609"/>
        <v>0</v>
      </c>
      <c r="V2996" s="13" t="str">
        <f t="shared" ca="1" si="610"/>
        <v>Greater Than 8 Weeks Old</v>
      </c>
    </row>
    <row r="2997" spans="1:22" x14ac:dyDescent="0.35">
      <c r="A2997" s="2" t="s">
        <v>153</v>
      </c>
      <c r="B2997" s="5">
        <v>43707</v>
      </c>
      <c r="C2997" s="5" t="s">
        <v>383</v>
      </c>
      <c r="D2997" s="5" t="s">
        <v>398</v>
      </c>
      <c r="E2997" s="6">
        <v>1</v>
      </c>
      <c r="F2997" s="3">
        <v>26</v>
      </c>
      <c r="G2997" s="3">
        <v>8.8800000000000008</v>
      </c>
      <c r="H2997" s="8">
        <f t="shared" si="598"/>
        <v>8.8800000000000008</v>
      </c>
      <c r="I2997" s="3">
        <v>17.12</v>
      </c>
      <c r="J2997" s="4">
        <v>0.66</v>
      </c>
      <c r="K2997" s="2" t="str">
        <f t="shared" si="599"/>
        <v>Friday</v>
      </c>
      <c r="L2997" s="5">
        <f t="shared" si="600"/>
        <v>43710</v>
      </c>
      <c r="M2997" s="2" t="str">
        <f t="shared" si="601"/>
        <v>Monday</v>
      </c>
      <c r="N2997" s="2" t="str">
        <f t="shared" si="602"/>
        <v>Monday</v>
      </c>
      <c r="O2997" s="12">
        <f t="shared" si="603"/>
        <v>0</v>
      </c>
      <c r="P2997" s="11" t="str">
        <f t="shared" si="604"/>
        <v>Low Cost per Unit</v>
      </c>
      <c r="Q2997" s="12">
        <f t="shared" si="605"/>
        <v>0</v>
      </c>
      <c r="R2997" s="12">
        <f t="shared" si="606"/>
        <v>0</v>
      </c>
      <c r="S2997" s="12">
        <f t="shared" si="607"/>
        <v>0</v>
      </c>
      <c r="T2997" s="12">
        <f t="shared" si="608"/>
        <v>0</v>
      </c>
      <c r="U2997" s="12">
        <f t="shared" si="609"/>
        <v>0</v>
      </c>
      <c r="V2997" s="13" t="str">
        <f t="shared" ca="1" si="610"/>
        <v>Greater Than 8 Weeks Old</v>
      </c>
    </row>
    <row r="2998" spans="1:22" x14ac:dyDescent="0.35">
      <c r="A2998" s="2" t="s">
        <v>308</v>
      </c>
      <c r="B2998" s="5">
        <v>43684</v>
      </c>
      <c r="C2998" s="5" t="s">
        <v>369</v>
      </c>
      <c r="D2998" s="5" t="s">
        <v>389</v>
      </c>
      <c r="E2998" s="6">
        <v>9</v>
      </c>
      <c r="F2998" s="3">
        <v>179.91</v>
      </c>
      <c r="G2998" s="3">
        <v>139.5</v>
      </c>
      <c r="H2998" s="8">
        <f t="shared" si="598"/>
        <v>15.5</v>
      </c>
      <c r="I2998" s="3">
        <v>40.409999999999997</v>
      </c>
      <c r="J2998" s="4">
        <v>0.22</v>
      </c>
      <c r="K2998" s="2" t="str">
        <f t="shared" si="599"/>
        <v>Wednesday</v>
      </c>
      <c r="L2998" s="5">
        <f t="shared" si="600"/>
        <v>43687</v>
      </c>
      <c r="M2998" s="2" t="str">
        <f t="shared" si="601"/>
        <v>Saturday</v>
      </c>
      <c r="N2998" s="2" t="str">
        <f t="shared" si="602"/>
        <v>Saturday</v>
      </c>
      <c r="O2998" s="12">
        <f t="shared" si="603"/>
        <v>0</v>
      </c>
      <c r="P2998" s="11" t="str">
        <f t="shared" si="604"/>
        <v>Low Cost per Unit</v>
      </c>
      <c r="Q2998" s="12">
        <f t="shared" si="605"/>
        <v>0</v>
      </c>
      <c r="R2998" s="12">
        <f t="shared" si="606"/>
        <v>5.3972999999999995</v>
      </c>
      <c r="S2998" s="12">
        <f t="shared" si="607"/>
        <v>0</v>
      </c>
      <c r="T2998" s="12">
        <f t="shared" si="608"/>
        <v>0</v>
      </c>
      <c r="U2998" s="12">
        <f t="shared" si="609"/>
        <v>0</v>
      </c>
      <c r="V2998" s="13" t="str">
        <f t="shared" ca="1" si="610"/>
        <v>Greater Than 8 Weeks Old</v>
      </c>
    </row>
    <row r="2999" spans="1:22" x14ac:dyDescent="0.35">
      <c r="A2999" s="2" t="s">
        <v>308</v>
      </c>
      <c r="B2999" s="5">
        <v>43685</v>
      </c>
      <c r="C2999" s="5" t="s">
        <v>369</v>
      </c>
      <c r="D2999" s="5" t="s">
        <v>389</v>
      </c>
      <c r="E2999" s="6">
        <v>3</v>
      </c>
      <c r="F2999" s="3">
        <v>78.98</v>
      </c>
      <c r="G2999" s="3">
        <v>46.5</v>
      </c>
      <c r="H2999" s="8">
        <f t="shared" si="598"/>
        <v>15.5</v>
      </c>
      <c r="I2999" s="3">
        <v>32.479999999999997</v>
      </c>
      <c r="J2999" s="4">
        <v>0.41</v>
      </c>
      <c r="K2999" s="2" t="str">
        <f t="shared" si="599"/>
        <v>Thursday</v>
      </c>
      <c r="L2999" s="5">
        <f t="shared" si="600"/>
        <v>43688</v>
      </c>
      <c r="M2999" s="2" t="str">
        <f t="shared" si="601"/>
        <v>Sunday</v>
      </c>
      <c r="N2999" s="2" t="str">
        <f t="shared" si="602"/>
        <v>Monday</v>
      </c>
      <c r="O2999" s="12">
        <f t="shared" si="603"/>
        <v>0</v>
      </c>
      <c r="P2999" s="11" t="str">
        <f t="shared" si="604"/>
        <v>Low Cost per Unit</v>
      </c>
      <c r="Q2999" s="12">
        <f t="shared" si="605"/>
        <v>0</v>
      </c>
      <c r="R2999" s="12">
        <f t="shared" si="606"/>
        <v>2.3694000000000002</v>
      </c>
      <c r="S2999" s="12">
        <f t="shared" si="607"/>
        <v>0</v>
      </c>
      <c r="T2999" s="12">
        <f t="shared" si="608"/>
        <v>0</v>
      </c>
      <c r="U2999" s="12">
        <f t="shared" si="609"/>
        <v>0</v>
      </c>
      <c r="V2999" s="13" t="str">
        <f t="shared" ca="1" si="610"/>
        <v>Greater Than 8 Weeks Old</v>
      </c>
    </row>
    <row r="3000" spans="1:22" x14ac:dyDescent="0.35">
      <c r="A3000" s="2" t="s">
        <v>308</v>
      </c>
      <c r="B3000" s="5">
        <v>43686</v>
      </c>
      <c r="C3000" s="5" t="s">
        <v>369</v>
      </c>
      <c r="D3000" s="5" t="s">
        <v>389</v>
      </c>
      <c r="E3000" s="6">
        <v>4</v>
      </c>
      <c r="F3000" s="3">
        <v>79.959999999999994</v>
      </c>
      <c r="G3000" s="3">
        <v>62</v>
      </c>
      <c r="H3000" s="8">
        <f t="shared" si="598"/>
        <v>15.5</v>
      </c>
      <c r="I3000" s="3">
        <v>17.96</v>
      </c>
      <c r="J3000" s="4">
        <v>0.22</v>
      </c>
      <c r="K3000" s="2" t="str">
        <f t="shared" si="599"/>
        <v>Friday</v>
      </c>
      <c r="L3000" s="5">
        <f t="shared" si="600"/>
        <v>43689</v>
      </c>
      <c r="M3000" s="2" t="str">
        <f t="shared" si="601"/>
        <v>Monday</v>
      </c>
      <c r="N3000" s="2" t="str">
        <f t="shared" si="602"/>
        <v>Monday</v>
      </c>
      <c r="O3000" s="12">
        <f t="shared" si="603"/>
        <v>0</v>
      </c>
      <c r="P3000" s="11" t="str">
        <f t="shared" si="604"/>
        <v>Low Cost per Unit</v>
      </c>
      <c r="Q3000" s="12">
        <f t="shared" si="605"/>
        <v>0</v>
      </c>
      <c r="R3000" s="12">
        <f t="shared" si="606"/>
        <v>2.3987999999999996</v>
      </c>
      <c r="S3000" s="12">
        <f t="shared" si="607"/>
        <v>0</v>
      </c>
      <c r="T3000" s="12">
        <f t="shared" si="608"/>
        <v>0</v>
      </c>
      <c r="U3000" s="12">
        <f t="shared" si="609"/>
        <v>0</v>
      </c>
      <c r="V3000" s="13" t="str">
        <f t="shared" ca="1" si="610"/>
        <v>Greater Than 8 Weeks Old</v>
      </c>
    </row>
    <row r="3001" spans="1:22" x14ac:dyDescent="0.35">
      <c r="A3001" s="2" t="s">
        <v>308</v>
      </c>
      <c r="B3001" s="5">
        <v>43687</v>
      </c>
      <c r="C3001" s="5" t="s">
        <v>369</v>
      </c>
      <c r="D3001" s="5" t="s">
        <v>389</v>
      </c>
      <c r="E3001" s="6">
        <v>1</v>
      </c>
      <c r="F3001" s="3">
        <v>19.989999999999998</v>
      </c>
      <c r="G3001" s="3">
        <v>15.5</v>
      </c>
      <c r="H3001" s="8">
        <f t="shared" si="598"/>
        <v>15.5</v>
      </c>
      <c r="I3001" s="3">
        <v>4.49</v>
      </c>
      <c r="J3001" s="4">
        <v>0.22</v>
      </c>
      <c r="K3001" s="2" t="str">
        <f t="shared" si="599"/>
        <v>Saturday</v>
      </c>
      <c r="L3001" s="5">
        <f t="shared" si="600"/>
        <v>43690</v>
      </c>
      <c r="M3001" s="2" t="str">
        <f t="shared" si="601"/>
        <v>Tuesday</v>
      </c>
      <c r="N3001" s="2" t="str">
        <f t="shared" si="602"/>
        <v>Tuesday</v>
      </c>
      <c r="O3001" s="12">
        <f t="shared" si="603"/>
        <v>0</v>
      </c>
      <c r="P3001" s="11" t="str">
        <f t="shared" si="604"/>
        <v>Low Cost per Unit</v>
      </c>
      <c r="Q3001" s="12">
        <f t="shared" si="605"/>
        <v>0</v>
      </c>
      <c r="R3001" s="12">
        <f t="shared" si="606"/>
        <v>0</v>
      </c>
      <c r="S3001" s="12">
        <f t="shared" si="607"/>
        <v>0</v>
      </c>
      <c r="T3001" s="12">
        <f t="shared" si="608"/>
        <v>1.9989999999999999</v>
      </c>
      <c r="U3001" s="12">
        <f t="shared" si="609"/>
        <v>0</v>
      </c>
      <c r="V3001" s="13" t="str">
        <f t="shared" ca="1" si="610"/>
        <v>Greater Than 8 Weeks Old</v>
      </c>
    </row>
    <row r="3002" spans="1:22" x14ac:dyDescent="0.35">
      <c r="A3002" s="2" t="s">
        <v>308</v>
      </c>
      <c r="B3002" s="5">
        <v>43688</v>
      </c>
      <c r="C3002" s="5" t="s">
        <v>369</v>
      </c>
      <c r="D3002" s="5" t="s">
        <v>389</v>
      </c>
      <c r="E3002" s="6">
        <v>10</v>
      </c>
      <c r="F3002" s="3">
        <v>199.9</v>
      </c>
      <c r="G3002" s="3">
        <v>155</v>
      </c>
      <c r="H3002" s="8">
        <f t="shared" si="598"/>
        <v>15.5</v>
      </c>
      <c r="I3002" s="3">
        <v>44.9</v>
      </c>
      <c r="J3002" s="4">
        <v>0.22</v>
      </c>
      <c r="K3002" s="2" t="str">
        <f t="shared" si="599"/>
        <v>Sunday</v>
      </c>
      <c r="L3002" s="5">
        <f t="shared" si="600"/>
        <v>43691</v>
      </c>
      <c r="M3002" s="2" t="str">
        <f t="shared" si="601"/>
        <v>Wednesday</v>
      </c>
      <c r="N3002" s="2" t="str">
        <f t="shared" si="602"/>
        <v>Wednesday</v>
      </c>
      <c r="O3002" s="12">
        <f t="shared" si="603"/>
        <v>0</v>
      </c>
      <c r="P3002" s="11" t="str">
        <f t="shared" si="604"/>
        <v>Low Cost per Unit</v>
      </c>
      <c r="Q3002" s="12">
        <f t="shared" si="605"/>
        <v>0</v>
      </c>
      <c r="R3002" s="12">
        <f t="shared" si="606"/>
        <v>5.9969999999999999</v>
      </c>
      <c r="S3002" s="12">
        <f t="shared" si="607"/>
        <v>0</v>
      </c>
      <c r="T3002" s="12">
        <f t="shared" si="608"/>
        <v>0</v>
      </c>
      <c r="U3002" s="12">
        <f t="shared" si="609"/>
        <v>0</v>
      </c>
      <c r="V3002" s="13" t="str">
        <f t="shared" ca="1" si="610"/>
        <v>Greater Than 8 Weeks Old</v>
      </c>
    </row>
    <row r="3003" spans="1:22" x14ac:dyDescent="0.35">
      <c r="A3003" s="2" t="s">
        <v>308</v>
      </c>
      <c r="B3003" s="5">
        <v>43689</v>
      </c>
      <c r="C3003" s="5" t="s">
        <v>369</v>
      </c>
      <c r="D3003" s="5" t="s">
        <v>389</v>
      </c>
      <c r="E3003" s="6">
        <v>6</v>
      </c>
      <c r="F3003" s="3">
        <v>119.94</v>
      </c>
      <c r="G3003" s="3">
        <v>93</v>
      </c>
      <c r="H3003" s="8">
        <f t="shared" si="598"/>
        <v>15.5</v>
      </c>
      <c r="I3003" s="3">
        <v>26.94</v>
      </c>
      <c r="J3003" s="4">
        <v>0.22</v>
      </c>
      <c r="K3003" s="2" t="str">
        <f t="shared" si="599"/>
        <v>Monday</v>
      </c>
      <c r="L3003" s="5">
        <f t="shared" si="600"/>
        <v>43692</v>
      </c>
      <c r="M3003" s="2" t="str">
        <f t="shared" si="601"/>
        <v>Thursday</v>
      </c>
      <c r="N3003" s="2" t="str">
        <f t="shared" si="602"/>
        <v>Thursday</v>
      </c>
      <c r="O3003" s="12">
        <f t="shared" si="603"/>
        <v>0</v>
      </c>
      <c r="P3003" s="11" t="str">
        <f t="shared" si="604"/>
        <v>Low Cost per Unit</v>
      </c>
      <c r="Q3003" s="12">
        <f t="shared" si="605"/>
        <v>0</v>
      </c>
      <c r="R3003" s="12">
        <f t="shared" si="606"/>
        <v>3.5981999999999998</v>
      </c>
      <c r="S3003" s="12">
        <f t="shared" si="607"/>
        <v>0</v>
      </c>
      <c r="T3003" s="12">
        <f t="shared" si="608"/>
        <v>0</v>
      </c>
      <c r="U3003" s="12">
        <f t="shared" si="609"/>
        <v>0</v>
      </c>
      <c r="V3003" s="13" t="str">
        <f t="shared" ca="1" si="610"/>
        <v>Greater Than 8 Weeks Old</v>
      </c>
    </row>
    <row r="3004" spans="1:22" x14ac:dyDescent="0.35">
      <c r="A3004" s="2" t="s">
        <v>308</v>
      </c>
      <c r="B3004" s="5">
        <v>43690</v>
      </c>
      <c r="C3004" s="5" t="s">
        <v>369</v>
      </c>
      <c r="D3004" s="5" t="s">
        <v>389</v>
      </c>
      <c r="E3004" s="6">
        <v>2</v>
      </c>
      <c r="F3004" s="3">
        <v>39.979999999999997</v>
      </c>
      <c r="G3004" s="3">
        <v>31</v>
      </c>
      <c r="H3004" s="8">
        <f t="shared" si="598"/>
        <v>15.5</v>
      </c>
      <c r="I3004" s="3">
        <v>8.98</v>
      </c>
      <c r="J3004" s="4">
        <v>0.22</v>
      </c>
      <c r="K3004" s="2" t="str">
        <f t="shared" si="599"/>
        <v>Tuesday</v>
      </c>
      <c r="L3004" s="5">
        <f t="shared" si="600"/>
        <v>43693</v>
      </c>
      <c r="M3004" s="2" t="str">
        <f t="shared" si="601"/>
        <v>Friday</v>
      </c>
      <c r="N3004" s="2" t="str">
        <f t="shared" si="602"/>
        <v>Friday</v>
      </c>
      <c r="O3004" s="12">
        <f t="shared" si="603"/>
        <v>1.9989999999999999</v>
      </c>
      <c r="P3004" s="11" t="str">
        <f t="shared" si="604"/>
        <v>Low Cost per Unit</v>
      </c>
      <c r="Q3004" s="12">
        <f t="shared" si="605"/>
        <v>0</v>
      </c>
      <c r="R3004" s="12">
        <f t="shared" si="606"/>
        <v>1.1993999999999998</v>
      </c>
      <c r="S3004" s="12">
        <f t="shared" si="607"/>
        <v>0</v>
      </c>
      <c r="T3004" s="12">
        <f t="shared" si="608"/>
        <v>0</v>
      </c>
      <c r="U3004" s="12">
        <f t="shared" si="609"/>
        <v>0</v>
      </c>
      <c r="V3004" s="13" t="str">
        <f t="shared" ca="1" si="610"/>
        <v>Greater Than 8 Weeks Old</v>
      </c>
    </row>
    <row r="3005" spans="1:22" x14ac:dyDescent="0.35">
      <c r="A3005" s="2" t="s">
        <v>308</v>
      </c>
      <c r="B3005" s="5">
        <v>43691</v>
      </c>
      <c r="C3005" s="5" t="s">
        <v>369</v>
      </c>
      <c r="D3005" s="5" t="s">
        <v>389</v>
      </c>
      <c r="E3005" s="6">
        <v>6</v>
      </c>
      <c r="F3005" s="3">
        <v>119.94</v>
      </c>
      <c r="G3005" s="3">
        <v>93</v>
      </c>
      <c r="H3005" s="8">
        <f t="shared" si="598"/>
        <v>15.5</v>
      </c>
      <c r="I3005" s="3">
        <v>26.94</v>
      </c>
      <c r="J3005" s="4">
        <v>0.22</v>
      </c>
      <c r="K3005" s="2" t="str">
        <f t="shared" si="599"/>
        <v>Wednesday</v>
      </c>
      <c r="L3005" s="5">
        <f t="shared" si="600"/>
        <v>43694</v>
      </c>
      <c r="M3005" s="2" t="str">
        <f t="shared" si="601"/>
        <v>Saturday</v>
      </c>
      <c r="N3005" s="2" t="str">
        <f t="shared" si="602"/>
        <v>Saturday</v>
      </c>
      <c r="O3005" s="12">
        <f t="shared" si="603"/>
        <v>0</v>
      </c>
      <c r="P3005" s="11" t="str">
        <f t="shared" si="604"/>
        <v>Low Cost per Unit</v>
      </c>
      <c r="Q3005" s="12">
        <f t="shared" si="605"/>
        <v>0</v>
      </c>
      <c r="R3005" s="12">
        <f t="shared" si="606"/>
        <v>3.5981999999999998</v>
      </c>
      <c r="S3005" s="12">
        <f t="shared" si="607"/>
        <v>0</v>
      </c>
      <c r="T3005" s="12">
        <f t="shared" si="608"/>
        <v>0</v>
      </c>
      <c r="U3005" s="12">
        <f t="shared" si="609"/>
        <v>0</v>
      </c>
      <c r="V3005" s="13" t="str">
        <f t="shared" ca="1" si="610"/>
        <v>Greater Than 8 Weeks Old</v>
      </c>
    </row>
    <row r="3006" spans="1:22" x14ac:dyDescent="0.35">
      <c r="A3006" s="2" t="s">
        <v>308</v>
      </c>
      <c r="B3006" s="5">
        <v>43692</v>
      </c>
      <c r="C3006" s="5" t="s">
        <v>369</v>
      </c>
      <c r="D3006" s="5" t="s">
        <v>389</v>
      </c>
      <c r="E3006" s="6">
        <v>5</v>
      </c>
      <c r="F3006" s="3">
        <v>99.95</v>
      </c>
      <c r="G3006" s="3">
        <v>77.5</v>
      </c>
      <c r="H3006" s="8">
        <f t="shared" si="598"/>
        <v>15.5</v>
      </c>
      <c r="I3006" s="3">
        <v>22.45</v>
      </c>
      <c r="J3006" s="4">
        <v>0.22</v>
      </c>
      <c r="K3006" s="2" t="str">
        <f t="shared" si="599"/>
        <v>Thursday</v>
      </c>
      <c r="L3006" s="5">
        <f t="shared" si="600"/>
        <v>43695</v>
      </c>
      <c r="M3006" s="2" t="str">
        <f t="shared" si="601"/>
        <v>Sunday</v>
      </c>
      <c r="N3006" s="2" t="str">
        <f t="shared" si="602"/>
        <v>Monday</v>
      </c>
      <c r="O3006" s="12">
        <f t="shared" si="603"/>
        <v>0</v>
      </c>
      <c r="P3006" s="11" t="str">
        <f t="shared" si="604"/>
        <v>Low Cost per Unit</v>
      </c>
      <c r="Q3006" s="12">
        <f t="shared" si="605"/>
        <v>0</v>
      </c>
      <c r="R3006" s="12">
        <f t="shared" si="606"/>
        <v>2.9984999999999999</v>
      </c>
      <c r="S3006" s="12">
        <f t="shared" si="607"/>
        <v>0</v>
      </c>
      <c r="T3006" s="12">
        <f t="shared" si="608"/>
        <v>0</v>
      </c>
      <c r="U3006" s="12">
        <f t="shared" si="609"/>
        <v>0</v>
      </c>
      <c r="V3006" s="13" t="str">
        <f t="shared" ca="1" si="610"/>
        <v>Greater Than 8 Weeks Old</v>
      </c>
    </row>
    <row r="3007" spans="1:22" x14ac:dyDescent="0.35">
      <c r="A3007" s="2" t="s">
        <v>308</v>
      </c>
      <c r="B3007" s="5">
        <v>43693</v>
      </c>
      <c r="C3007" s="5" t="s">
        <v>369</v>
      </c>
      <c r="D3007" s="5" t="s">
        <v>389</v>
      </c>
      <c r="E3007" s="6">
        <v>11</v>
      </c>
      <c r="F3007" s="3">
        <v>219.89</v>
      </c>
      <c r="G3007" s="3">
        <v>170.5</v>
      </c>
      <c r="H3007" s="8">
        <f t="shared" si="598"/>
        <v>15.5</v>
      </c>
      <c r="I3007" s="3">
        <v>49.39</v>
      </c>
      <c r="J3007" s="4">
        <v>0.22</v>
      </c>
      <c r="K3007" s="2" t="str">
        <f t="shared" si="599"/>
        <v>Friday</v>
      </c>
      <c r="L3007" s="5">
        <f t="shared" si="600"/>
        <v>43696</v>
      </c>
      <c r="M3007" s="2" t="str">
        <f t="shared" si="601"/>
        <v>Monday</v>
      </c>
      <c r="N3007" s="2" t="str">
        <f t="shared" si="602"/>
        <v>Monday</v>
      </c>
      <c r="O3007" s="12">
        <f t="shared" si="603"/>
        <v>0</v>
      </c>
      <c r="P3007" s="11" t="str">
        <f t="shared" si="604"/>
        <v>Low Cost per Unit</v>
      </c>
      <c r="Q3007" s="12">
        <f t="shared" si="605"/>
        <v>0</v>
      </c>
      <c r="R3007" s="12">
        <f t="shared" si="606"/>
        <v>6.5966999999999993</v>
      </c>
      <c r="S3007" s="12">
        <f t="shared" si="607"/>
        <v>0</v>
      </c>
      <c r="T3007" s="12">
        <f t="shared" si="608"/>
        <v>0</v>
      </c>
      <c r="U3007" s="12">
        <f t="shared" si="609"/>
        <v>0</v>
      </c>
      <c r="V3007" s="13" t="str">
        <f t="shared" ca="1" si="610"/>
        <v>Greater Than 8 Weeks Old</v>
      </c>
    </row>
    <row r="3008" spans="1:22" x14ac:dyDescent="0.35">
      <c r="A3008" s="2" t="s">
        <v>308</v>
      </c>
      <c r="B3008" s="5">
        <v>43694</v>
      </c>
      <c r="C3008" s="5" t="s">
        <v>369</v>
      </c>
      <c r="D3008" s="5" t="s">
        <v>389</v>
      </c>
      <c r="E3008" s="6">
        <v>3</v>
      </c>
      <c r="F3008" s="3">
        <v>59.97</v>
      </c>
      <c r="G3008" s="3">
        <v>46.5</v>
      </c>
      <c r="H3008" s="8">
        <f t="shared" si="598"/>
        <v>15.5</v>
      </c>
      <c r="I3008" s="3">
        <v>13.47</v>
      </c>
      <c r="J3008" s="4">
        <v>0.22</v>
      </c>
      <c r="K3008" s="2" t="str">
        <f t="shared" si="599"/>
        <v>Saturday</v>
      </c>
      <c r="L3008" s="5">
        <f t="shared" si="600"/>
        <v>43697</v>
      </c>
      <c r="M3008" s="2" t="str">
        <f t="shared" si="601"/>
        <v>Tuesday</v>
      </c>
      <c r="N3008" s="2" t="str">
        <f t="shared" si="602"/>
        <v>Tuesday</v>
      </c>
      <c r="O3008" s="12">
        <f t="shared" si="603"/>
        <v>0</v>
      </c>
      <c r="P3008" s="11" t="str">
        <f t="shared" si="604"/>
        <v>Low Cost per Unit</v>
      </c>
      <c r="Q3008" s="12">
        <f t="shared" si="605"/>
        <v>0</v>
      </c>
      <c r="R3008" s="12">
        <f t="shared" si="606"/>
        <v>1.7990999999999999</v>
      </c>
      <c r="S3008" s="12">
        <f t="shared" si="607"/>
        <v>0</v>
      </c>
      <c r="T3008" s="12">
        <f t="shared" si="608"/>
        <v>5.9969999999999999</v>
      </c>
      <c r="U3008" s="12">
        <f t="shared" si="609"/>
        <v>0</v>
      </c>
      <c r="V3008" s="13" t="str">
        <f t="shared" ca="1" si="610"/>
        <v>Greater Than 8 Weeks Old</v>
      </c>
    </row>
    <row r="3009" spans="1:22" x14ac:dyDescent="0.35">
      <c r="A3009" s="2" t="s">
        <v>308</v>
      </c>
      <c r="B3009" s="5">
        <v>43695</v>
      </c>
      <c r="C3009" s="5" t="s">
        <v>369</v>
      </c>
      <c r="D3009" s="5" t="s">
        <v>389</v>
      </c>
      <c r="E3009" s="6">
        <v>5</v>
      </c>
      <c r="F3009" s="3">
        <v>99.95</v>
      </c>
      <c r="G3009" s="3">
        <v>77.5</v>
      </c>
      <c r="H3009" s="8">
        <f t="shared" si="598"/>
        <v>15.5</v>
      </c>
      <c r="I3009" s="3">
        <v>22.45</v>
      </c>
      <c r="J3009" s="4">
        <v>0.22</v>
      </c>
      <c r="K3009" s="2" t="str">
        <f t="shared" si="599"/>
        <v>Sunday</v>
      </c>
      <c r="L3009" s="5">
        <f t="shared" si="600"/>
        <v>43698</v>
      </c>
      <c r="M3009" s="2" t="str">
        <f t="shared" si="601"/>
        <v>Wednesday</v>
      </c>
      <c r="N3009" s="2" t="str">
        <f t="shared" si="602"/>
        <v>Wednesday</v>
      </c>
      <c r="O3009" s="12">
        <f t="shared" si="603"/>
        <v>0</v>
      </c>
      <c r="P3009" s="11" t="str">
        <f t="shared" si="604"/>
        <v>Low Cost per Unit</v>
      </c>
      <c r="Q3009" s="12">
        <f t="shared" si="605"/>
        <v>0</v>
      </c>
      <c r="R3009" s="12">
        <f t="shared" si="606"/>
        <v>2.9984999999999999</v>
      </c>
      <c r="S3009" s="12">
        <f t="shared" si="607"/>
        <v>0</v>
      </c>
      <c r="T3009" s="12">
        <f t="shared" si="608"/>
        <v>0</v>
      </c>
      <c r="U3009" s="12">
        <f t="shared" si="609"/>
        <v>0</v>
      </c>
      <c r="V3009" s="13" t="str">
        <f t="shared" ca="1" si="610"/>
        <v>Greater Than 8 Weeks Old</v>
      </c>
    </row>
    <row r="3010" spans="1:22" x14ac:dyDescent="0.35">
      <c r="A3010" s="2" t="s">
        <v>308</v>
      </c>
      <c r="B3010" s="5">
        <v>43696</v>
      </c>
      <c r="C3010" s="5" t="s">
        <v>369</v>
      </c>
      <c r="D3010" s="5" t="s">
        <v>389</v>
      </c>
      <c r="E3010" s="6">
        <v>6</v>
      </c>
      <c r="F3010" s="3">
        <v>119.94</v>
      </c>
      <c r="G3010" s="3">
        <v>93</v>
      </c>
      <c r="H3010" s="8">
        <f t="shared" si="598"/>
        <v>15.5</v>
      </c>
      <c r="I3010" s="3">
        <v>26.94</v>
      </c>
      <c r="J3010" s="4">
        <v>0.22</v>
      </c>
      <c r="K3010" s="2" t="str">
        <f t="shared" si="599"/>
        <v>Monday</v>
      </c>
      <c r="L3010" s="5">
        <f t="shared" si="600"/>
        <v>43699</v>
      </c>
      <c r="M3010" s="2" t="str">
        <f t="shared" si="601"/>
        <v>Thursday</v>
      </c>
      <c r="N3010" s="2" t="str">
        <f t="shared" si="602"/>
        <v>Thursday</v>
      </c>
      <c r="O3010" s="12">
        <f t="shared" si="603"/>
        <v>0</v>
      </c>
      <c r="P3010" s="11" t="str">
        <f t="shared" si="604"/>
        <v>Low Cost per Unit</v>
      </c>
      <c r="Q3010" s="12">
        <f t="shared" si="605"/>
        <v>0</v>
      </c>
      <c r="R3010" s="12">
        <f t="shared" si="606"/>
        <v>3.5981999999999998</v>
      </c>
      <c r="S3010" s="12">
        <f t="shared" si="607"/>
        <v>0</v>
      </c>
      <c r="T3010" s="12">
        <f t="shared" si="608"/>
        <v>0</v>
      </c>
      <c r="U3010" s="12">
        <f t="shared" si="609"/>
        <v>0</v>
      </c>
      <c r="V3010" s="13" t="str">
        <f t="shared" ca="1" si="610"/>
        <v>Greater Than 8 Weeks Old</v>
      </c>
    </row>
    <row r="3011" spans="1:22" x14ac:dyDescent="0.35">
      <c r="A3011" s="2" t="s">
        <v>308</v>
      </c>
      <c r="B3011" s="5">
        <v>43697</v>
      </c>
      <c r="C3011" s="5" t="s">
        <v>369</v>
      </c>
      <c r="D3011" s="5" t="s">
        <v>389</v>
      </c>
      <c r="E3011" s="6">
        <v>4</v>
      </c>
      <c r="F3011" s="3">
        <v>79.959999999999994</v>
      </c>
      <c r="G3011" s="3">
        <v>62</v>
      </c>
      <c r="H3011" s="8">
        <f t="shared" ref="H3011:H3074" si="611">G3011/E3011</f>
        <v>15.5</v>
      </c>
      <c r="I3011" s="3">
        <v>17.96</v>
      </c>
      <c r="J3011" s="4">
        <v>0.22</v>
      </c>
      <c r="K3011" s="2" t="str">
        <f t="shared" ref="K3011:K3074" si="612">TEXT(B3011,"dddd")</f>
        <v>Tuesday</v>
      </c>
      <c r="L3011" s="5">
        <f t="shared" ref="L3011:L3074" si="613">B3011+3</f>
        <v>43700</v>
      </c>
      <c r="M3011" s="2" t="str">
        <f t="shared" ref="M3011:M3074" si="614">TEXT(L3011,"dddd")</f>
        <v>Friday</v>
      </c>
      <c r="N3011" s="2" t="str">
        <f t="shared" ref="N3011:N3074" si="615">IF(M3011="Sunday","Monday",M3011)</f>
        <v>Friday</v>
      </c>
      <c r="O3011" s="12">
        <f t="shared" ref="O3011:O3074" si="616">IF(TEXT(B3011,"dddd")="Tuesday",F3011*0.05,0)</f>
        <v>3.9979999999999998</v>
      </c>
      <c r="P3011" s="11" t="str">
        <f t="shared" ref="P3011:P3074" si="617">IF(H3011&gt;AVERAGE(H:H),"High Cost per Unit","Low Cost per Unit")</f>
        <v>Low Cost per Unit</v>
      </c>
      <c r="Q3011" s="12">
        <f t="shared" ref="Q3011:Q3074" si="618">IF(D3011="Masks",F3011*0.1,0)</f>
        <v>0</v>
      </c>
      <c r="R3011" s="12">
        <f t="shared" ref="R3011:R3074" si="619">IF(E3011&gt;1,F3011*0.03,0)</f>
        <v>2.3987999999999996</v>
      </c>
      <c r="S3011" s="12">
        <f t="shared" ref="S3011:S3074" si="620">IF(D3011="Accessories",F3011*0.15,0)</f>
        <v>0</v>
      </c>
      <c r="T3011" s="12">
        <f t="shared" ref="T3011:T3074" si="621">IF(AND(K3011="Saturday",C3011="Fitness"),F3011*0.1,0)</f>
        <v>0</v>
      </c>
      <c r="U3011" s="12">
        <f t="shared" ref="U3011:U3074" si="622">IF(AND(K3011="Friday",C3011="Automotive"),F3011*0.2,0)</f>
        <v>0</v>
      </c>
      <c r="V3011" s="13" t="str">
        <f t="shared" ref="V3011:V3074" ca="1" si="623">IF(B3011&lt;TODAY()-56,"Greater Than 8 Weeks Old","Less Than 8 Weeks Old")</f>
        <v>Greater Than 8 Weeks Old</v>
      </c>
    </row>
    <row r="3012" spans="1:22" x14ac:dyDescent="0.35">
      <c r="A3012" s="2" t="s">
        <v>308</v>
      </c>
      <c r="B3012" s="5">
        <v>43698</v>
      </c>
      <c r="C3012" s="5" t="s">
        <v>369</v>
      </c>
      <c r="D3012" s="5" t="s">
        <v>389</v>
      </c>
      <c r="E3012" s="6">
        <v>1</v>
      </c>
      <c r="F3012" s="3">
        <v>19.989999999999998</v>
      </c>
      <c r="G3012" s="3">
        <v>15.5</v>
      </c>
      <c r="H3012" s="8">
        <f t="shared" si="611"/>
        <v>15.5</v>
      </c>
      <c r="I3012" s="3">
        <v>4.49</v>
      </c>
      <c r="J3012" s="4">
        <v>0.22</v>
      </c>
      <c r="K3012" s="2" t="str">
        <f t="shared" si="612"/>
        <v>Wednesday</v>
      </c>
      <c r="L3012" s="5">
        <f t="shared" si="613"/>
        <v>43701</v>
      </c>
      <c r="M3012" s="2" t="str">
        <f t="shared" si="614"/>
        <v>Saturday</v>
      </c>
      <c r="N3012" s="2" t="str">
        <f t="shared" si="615"/>
        <v>Saturday</v>
      </c>
      <c r="O3012" s="12">
        <f t="shared" si="616"/>
        <v>0</v>
      </c>
      <c r="P3012" s="11" t="str">
        <f t="shared" si="617"/>
        <v>Low Cost per Unit</v>
      </c>
      <c r="Q3012" s="12">
        <f t="shared" si="618"/>
        <v>0</v>
      </c>
      <c r="R3012" s="12">
        <f t="shared" si="619"/>
        <v>0</v>
      </c>
      <c r="S3012" s="12">
        <f t="shared" si="620"/>
        <v>0</v>
      </c>
      <c r="T3012" s="12">
        <f t="shared" si="621"/>
        <v>0</v>
      </c>
      <c r="U3012" s="12">
        <f t="shared" si="622"/>
        <v>0</v>
      </c>
      <c r="V3012" s="13" t="str">
        <f t="shared" ca="1" si="623"/>
        <v>Greater Than 8 Weeks Old</v>
      </c>
    </row>
    <row r="3013" spans="1:22" x14ac:dyDescent="0.35">
      <c r="A3013" s="2" t="s">
        <v>231</v>
      </c>
      <c r="B3013" s="5">
        <v>43678</v>
      </c>
      <c r="C3013" s="5" t="s">
        <v>369</v>
      </c>
      <c r="D3013" s="5" t="s">
        <v>372</v>
      </c>
      <c r="E3013" s="6">
        <v>2</v>
      </c>
      <c r="F3013" s="3">
        <v>58</v>
      </c>
      <c r="G3013" s="3">
        <v>25.2</v>
      </c>
      <c r="H3013" s="8">
        <f t="shared" si="611"/>
        <v>12.6</v>
      </c>
      <c r="I3013" s="3">
        <v>32.799999999999997</v>
      </c>
      <c r="J3013" s="4">
        <v>0.56999999999999995</v>
      </c>
      <c r="K3013" s="2" t="str">
        <f t="shared" si="612"/>
        <v>Thursday</v>
      </c>
      <c r="L3013" s="5">
        <f t="shared" si="613"/>
        <v>43681</v>
      </c>
      <c r="M3013" s="2" t="str">
        <f t="shared" si="614"/>
        <v>Sunday</v>
      </c>
      <c r="N3013" s="2" t="str">
        <f t="shared" si="615"/>
        <v>Monday</v>
      </c>
      <c r="O3013" s="12">
        <f t="shared" si="616"/>
        <v>0</v>
      </c>
      <c r="P3013" s="11" t="str">
        <f t="shared" si="617"/>
        <v>Low Cost per Unit</v>
      </c>
      <c r="Q3013" s="12">
        <f t="shared" si="618"/>
        <v>0</v>
      </c>
      <c r="R3013" s="12">
        <f t="shared" si="619"/>
        <v>1.74</v>
      </c>
      <c r="S3013" s="12">
        <f t="shared" si="620"/>
        <v>0</v>
      </c>
      <c r="T3013" s="12">
        <f t="shared" si="621"/>
        <v>0</v>
      </c>
      <c r="U3013" s="12">
        <f t="shared" si="622"/>
        <v>0</v>
      </c>
      <c r="V3013" s="13" t="str">
        <f t="shared" ca="1" si="623"/>
        <v>Greater Than 8 Weeks Old</v>
      </c>
    </row>
    <row r="3014" spans="1:22" x14ac:dyDescent="0.35">
      <c r="A3014" s="2" t="s">
        <v>231</v>
      </c>
      <c r="B3014" s="5">
        <v>43679</v>
      </c>
      <c r="C3014" s="5" t="s">
        <v>369</v>
      </c>
      <c r="D3014" s="5" t="s">
        <v>372</v>
      </c>
      <c r="E3014" s="6">
        <v>3</v>
      </c>
      <c r="F3014" s="3">
        <v>87</v>
      </c>
      <c r="G3014" s="3">
        <v>37.799999999999997</v>
      </c>
      <c r="H3014" s="8">
        <f t="shared" si="611"/>
        <v>12.6</v>
      </c>
      <c r="I3014" s="3">
        <v>49.2</v>
      </c>
      <c r="J3014" s="4">
        <v>0.56999999999999995</v>
      </c>
      <c r="K3014" s="2" t="str">
        <f t="shared" si="612"/>
        <v>Friday</v>
      </c>
      <c r="L3014" s="5">
        <f t="shared" si="613"/>
        <v>43682</v>
      </c>
      <c r="M3014" s="2" t="str">
        <f t="shared" si="614"/>
        <v>Monday</v>
      </c>
      <c r="N3014" s="2" t="str">
        <f t="shared" si="615"/>
        <v>Monday</v>
      </c>
      <c r="O3014" s="12">
        <f t="shared" si="616"/>
        <v>0</v>
      </c>
      <c r="P3014" s="11" t="str">
        <f t="shared" si="617"/>
        <v>Low Cost per Unit</v>
      </c>
      <c r="Q3014" s="12">
        <f t="shared" si="618"/>
        <v>0</v>
      </c>
      <c r="R3014" s="12">
        <f t="shared" si="619"/>
        <v>2.61</v>
      </c>
      <c r="S3014" s="12">
        <f t="shared" si="620"/>
        <v>0</v>
      </c>
      <c r="T3014" s="12">
        <f t="shared" si="621"/>
        <v>0</v>
      </c>
      <c r="U3014" s="12">
        <f t="shared" si="622"/>
        <v>0</v>
      </c>
      <c r="V3014" s="13" t="str">
        <f t="shared" ca="1" si="623"/>
        <v>Greater Than 8 Weeks Old</v>
      </c>
    </row>
    <row r="3015" spans="1:22" x14ac:dyDescent="0.35">
      <c r="A3015" s="2" t="s">
        <v>231</v>
      </c>
      <c r="B3015" s="5">
        <v>43681</v>
      </c>
      <c r="C3015" s="5" t="s">
        <v>369</v>
      </c>
      <c r="D3015" s="5" t="s">
        <v>372</v>
      </c>
      <c r="E3015" s="6">
        <v>2</v>
      </c>
      <c r="F3015" s="3">
        <v>58</v>
      </c>
      <c r="G3015" s="3">
        <v>25.2</v>
      </c>
      <c r="H3015" s="8">
        <f t="shared" si="611"/>
        <v>12.6</v>
      </c>
      <c r="I3015" s="3">
        <v>32.799999999999997</v>
      </c>
      <c r="J3015" s="4">
        <v>0.56999999999999995</v>
      </c>
      <c r="K3015" s="2" t="str">
        <f t="shared" si="612"/>
        <v>Sunday</v>
      </c>
      <c r="L3015" s="5">
        <f t="shared" si="613"/>
        <v>43684</v>
      </c>
      <c r="M3015" s="2" t="str">
        <f t="shared" si="614"/>
        <v>Wednesday</v>
      </c>
      <c r="N3015" s="2" t="str">
        <f t="shared" si="615"/>
        <v>Wednesday</v>
      </c>
      <c r="O3015" s="12">
        <f t="shared" si="616"/>
        <v>0</v>
      </c>
      <c r="P3015" s="11" t="str">
        <f t="shared" si="617"/>
        <v>Low Cost per Unit</v>
      </c>
      <c r="Q3015" s="12">
        <f t="shared" si="618"/>
        <v>0</v>
      </c>
      <c r="R3015" s="12">
        <f t="shared" si="619"/>
        <v>1.74</v>
      </c>
      <c r="S3015" s="12">
        <f t="shared" si="620"/>
        <v>0</v>
      </c>
      <c r="T3015" s="12">
        <f t="shared" si="621"/>
        <v>0</v>
      </c>
      <c r="U3015" s="12">
        <f t="shared" si="622"/>
        <v>0</v>
      </c>
      <c r="V3015" s="13" t="str">
        <f t="shared" ca="1" si="623"/>
        <v>Greater Than 8 Weeks Old</v>
      </c>
    </row>
    <row r="3016" spans="1:22" x14ac:dyDescent="0.35">
      <c r="A3016" s="2" t="s">
        <v>231</v>
      </c>
      <c r="B3016" s="5">
        <v>43684</v>
      </c>
      <c r="C3016" s="5" t="s">
        <v>369</v>
      </c>
      <c r="D3016" s="5" t="s">
        <v>372</v>
      </c>
      <c r="E3016" s="6">
        <v>6</v>
      </c>
      <c r="F3016" s="3">
        <v>128.94999999999999</v>
      </c>
      <c r="G3016" s="3">
        <v>75.599999999999994</v>
      </c>
      <c r="H3016" s="8">
        <f t="shared" si="611"/>
        <v>12.6</v>
      </c>
      <c r="I3016" s="3">
        <v>53.35</v>
      </c>
      <c r="J3016" s="4">
        <v>0.41</v>
      </c>
      <c r="K3016" s="2" t="str">
        <f t="shared" si="612"/>
        <v>Wednesday</v>
      </c>
      <c r="L3016" s="5">
        <f t="shared" si="613"/>
        <v>43687</v>
      </c>
      <c r="M3016" s="2" t="str">
        <f t="shared" si="614"/>
        <v>Saturday</v>
      </c>
      <c r="N3016" s="2" t="str">
        <f t="shared" si="615"/>
        <v>Saturday</v>
      </c>
      <c r="O3016" s="12">
        <f t="shared" si="616"/>
        <v>0</v>
      </c>
      <c r="P3016" s="11" t="str">
        <f t="shared" si="617"/>
        <v>Low Cost per Unit</v>
      </c>
      <c r="Q3016" s="12">
        <f t="shared" si="618"/>
        <v>0</v>
      </c>
      <c r="R3016" s="12">
        <f t="shared" si="619"/>
        <v>3.8684999999999996</v>
      </c>
      <c r="S3016" s="12">
        <f t="shared" si="620"/>
        <v>0</v>
      </c>
      <c r="T3016" s="12">
        <f t="shared" si="621"/>
        <v>0</v>
      </c>
      <c r="U3016" s="12">
        <f t="shared" si="622"/>
        <v>0</v>
      </c>
      <c r="V3016" s="13" t="str">
        <f t="shared" ca="1" si="623"/>
        <v>Greater Than 8 Weeks Old</v>
      </c>
    </row>
    <row r="3017" spans="1:22" x14ac:dyDescent="0.35">
      <c r="A3017" s="2" t="s">
        <v>231</v>
      </c>
      <c r="B3017" s="5">
        <v>43685</v>
      </c>
      <c r="C3017" s="5" t="s">
        <v>369</v>
      </c>
      <c r="D3017" s="5" t="s">
        <v>372</v>
      </c>
      <c r="E3017" s="6">
        <v>6</v>
      </c>
      <c r="F3017" s="3">
        <v>119.94</v>
      </c>
      <c r="G3017" s="3">
        <v>75.599999999999994</v>
      </c>
      <c r="H3017" s="8">
        <f t="shared" si="611"/>
        <v>12.6</v>
      </c>
      <c r="I3017" s="3">
        <v>44.34</v>
      </c>
      <c r="J3017" s="4">
        <v>0.37</v>
      </c>
      <c r="K3017" s="2" t="str">
        <f t="shared" si="612"/>
        <v>Thursday</v>
      </c>
      <c r="L3017" s="5">
        <f t="shared" si="613"/>
        <v>43688</v>
      </c>
      <c r="M3017" s="2" t="str">
        <f t="shared" si="614"/>
        <v>Sunday</v>
      </c>
      <c r="N3017" s="2" t="str">
        <f t="shared" si="615"/>
        <v>Monday</v>
      </c>
      <c r="O3017" s="12">
        <f t="shared" si="616"/>
        <v>0</v>
      </c>
      <c r="P3017" s="11" t="str">
        <f t="shared" si="617"/>
        <v>Low Cost per Unit</v>
      </c>
      <c r="Q3017" s="12">
        <f t="shared" si="618"/>
        <v>0</v>
      </c>
      <c r="R3017" s="12">
        <f t="shared" si="619"/>
        <v>3.5981999999999998</v>
      </c>
      <c r="S3017" s="12">
        <f t="shared" si="620"/>
        <v>0</v>
      </c>
      <c r="T3017" s="12">
        <f t="shared" si="621"/>
        <v>0</v>
      </c>
      <c r="U3017" s="12">
        <f t="shared" si="622"/>
        <v>0</v>
      </c>
      <c r="V3017" s="13" t="str">
        <f t="shared" ca="1" si="623"/>
        <v>Greater Than 8 Weeks Old</v>
      </c>
    </row>
    <row r="3018" spans="1:22" x14ac:dyDescent="0.35">
      <c r="A3018" s="2" t="s">
        <v>231</v>
      </c>
      <c r="B3018" s="5">
        <v>43686</v>
      </c>
      <c r="C3018" s="5" t="s">
        <v>369</v>
      </c>
      <c r="D3018" s="5" t="s">
        <v>372</v>
      </c>
      <c r="E3018" s="6">
        <v>2</v>
      </c>
      <c r="F3018" s="3">
        <v>39.979999999999997</v>
      </c>
      <c r="G3018" s="3">
        <v>25.2</v>
      </c>
      <c r="H3018" s="8">
        <f t="shared" si="611"/>
        <v>12.6</v>
      </c>
      <c r="I3018" s="3">
        <v>14.78</v>
      </c>
      <c r="J3018" s="4">
        <v>0.37</v>
      </c>
      <c r="K3018" s="2" t="str">
        <f t="shared" si="612"/>
        <v>Friday</v>
      </c>
      <c r="L3018" s="5">
        <f t="shared" si="613"/>
        <v>43689</v>
      </c>
      <c r="M3018" s="2" t="str">
        <f t="shared" si="614"/>
        <v>Monday</v>
      </c>
      <c r="N3018" s="2" t="str">
        <f t="shared" si="615"/>
        <v>Monday</v>
      </c>
      <c r="O3018" s="12">
        <f t="shared" si="616"/>
        <v>0</v>
      </c>
      <c r="P3018" s="11" t="str">
        <f t="shared" si="617"/>
        <v>Low Cost per Unit</v>
      </c>
      <c r="Q3018" s="12">
        <f t="shared" si="618"/>
        <v>0</v>
      </c>
      <c r="R3018" s="12">
        <f t="shared" si="619"/>
        <v>1.1993999999999998</v>
      </c>
      <c r="S3018" s="12">
        <f t="shared" si="620"/>
        <v>0</v>
      </c>
      <c r="T3018" s="12">
        <f t="shared" si="621"/>
        <v>0</v>
      </c>
      <c r="U3018" s="12">
        <f t="shared" si="622"/>
        <v>0</v>
      </c>
      <c r="V3018" s="13" t="str">
        <f t="shared" ca="1" si="623"/>
        <v>Greater Than 8 Weeks Old</v>
      </c>
    </row>
    <row r="3019" spans="1:22" x14ac:dyDescent="0.35">
      <c r="A3019" s="2" t="s">
        <v>231</v>
      </c>
      <c r="B3019" s="5">
        <v>43687</v>
      </c>
      <c r="C3019" s="5" t="s">
        <v>369</v>
      </c>
      <c r="D3019" s="5" t="s">
        <v>372</v>
      </c>
      <c r="E3019" s="6">
        <v>8</v>
      </c>
      <c r="F3019" s="3">
        <v>159.91999999999999</v>
      </c>
      <c r="G3019" s="3">
        <v>100.8</v>
      </c>
      <c r="H3019" s="8">
        <f t="shared" si="611"/>
        <v>12.6</v>
      </c>
      <c r="I3019" s="3">
        <v>59.12</v>
      </c>
      <c r="J3019" s="4">
        <v>0.37</v>
      </c>
      <c r="K3019" s="2" t="str">
        <f t="shared" si="612"/>
        <v>Saturday</v>
      </c>
      <c r="L3019" s="5">
        <f t="shared" si="613"/>
        <v>43690</v>
      </c>
      <c r="M3019" s="2" t="str">
        <f t="shared" si="614"/>
        <v>Tuesday</v>
      </c>
      <c r="N3019" s="2" t="str">
        <f t="shared" si="615"/>
        <v>Tuesday</v>
      </c>
      <c r="O3019" s="12">
        <f t="shared" si="616"/>
        <v>0</v>
      </c>
      <c r="P3019" s="11" t="str">
        <f t="shared" si="617"/>
        <v>Low Cost per Unit</v>
      </c>
      <c r="Q3019" s="12">
        <f t="shared" si="618"/>
        <v>0</v>
      </c>
      <c r="R3019" s="12">
        <f t="shared" si="619"/>
        <v>4.7975999999999992</v>
      </c>
      <c r="S3019" s="12">
        <f t="shared" si="620"/>
        <v>0</v>
      </c>
      <c r="T3019" s="12">
        <f t="shared" si="621"/>
        <v>15.991999999999999</v>
      </c>
      <c r="U3019" s="12">
        <f t="shared" si="622"/>
        <v>0</v>
      </c>
      <c r="V3019" s="13" t="str">
        <f t="shared" ca="1" si="623"/>
        <v>Greater Than 8 Weeks Old</v>
      </c>
    </row>
    <row r="3020" spans="1:22" x14ac:dyDescent="0.35">
      <c r="A3020" s="2" t="s">
        <v>231</v>
      </c>
      <c r="B3020" s="5">
        <v>43688</v>
      </c>
      <c r="C3020" s="5" t="s">
        <v>369</v>
      </c>
      <c r="D3020" s="5" t="s">
        <v>372</v>
      </c>
      <c r="E3020" s="6">
        <v>3</v>
      </c>
      <c r="F3020" s="3">
        <v>59.97</v>
      </c>
      <c r="G3020" s="3">
        <v>37.799999999999997</v>
      </c>
      <c r="H3020" s="8">
        <f t="shared" si="611"/>
        <v>12.6</v>
      </c>
      <c r="I3020" s="3">
        <v>22.17</v>
      </c>
      <c r="J3020" s="4">
        <v>0.37</v>
      </c>
      <c r="K3020" s="2" t="str">
        <f t="shared" si="612"/>
        <v>Sunday</v>
      </c>
      <c r="L3020" s="5">
        <f t="shared" si="613"/>
        <v>43691</v>
      </c>
      <c r="M3020" s="2" t="str">
        <f t="shared" si="614"/>
        <v>Wednesday</v>
      </c>
      <c r="N3020" s="2" t="str">
        <f t="shared" si="615"/>
        <v>Wednesday</v>
      </c>
      <c r="O3020" s="12">
        <f t="shared" si="616"/>
        <v>0</v>
      </c>
      <c r="P3020" s="11" t="str">
        <f t="shared" si="617"/>
        <v>Low Cost per Unit</v>
      </c>
      <c r="Q3020" s="12">
        <f t="shared" si="618"/>
        <v>0</v>
      </c>
      <c r="R3020" s="12">
        <f t="shared" si="619"/>
        <v>1.7990999999999999</v>
      </c>
      <c r="S3020" s="12">
        <f t="shared" si="620"/>
        <v>0</v>
      </c>
      <c r="T3020" s="12">
        <f t="shared" si="621"/>
        <v>0</v>
      </c>
      <c r="U3020" s="12">
        <f t="shared" si="622"/>
        <v>0</v>
      </c>
      <c r="V3020" s="13" t="str">
        <f t="shared" ca="1" si="623"/>
        <v>Greater Than 8 Weeks Old</v>
      </c>
    </row>
    <row r="3021" spans="1:22" x14ac:dyDescent="0.35">
      <c r="A3021" s="2" t="s">
        <v>231</v>
      </c>
      <c r="B3021" s="5">
        <v>43689</v>
      </c>
      <c r="C3021" s="5" t="s">
        <v>369</v>
      </c>
      <c r="D3021" s="5" t="s">
        <v>372</v>
      </c>
      <c r="E3021" s="6">
        <v>3</v>
      </c>
      <c r="F3021" s="3">
        <v>59.97</v>
      </c>
      <c r="G3021" s="3">
        <v>37.799999999999997</v>
      </c>
      <c r="H3021" s="8">
        <f t="shared" si="611"/>
        <v>12.6</v>
      </c>
      <c r="I3021" s="3">
        <v>22.17</v>
      </c>
      <c r="J3021" s="4">
        <v>0.37</v>
      </c>
      <c r="K3021" s="2" t="str">
        <f t="shared" si="612"/>
        <v>Monday</v>
      </c>
      <c r="L3021" s="5">
        <f t="shared" si="613"/>
        <v>43692</v>
      </c>
      <c r="M3021" s="2" t="str">
        <f t="shared" si="614"/>
        <v>Thursday</v>
      </c>
      <c r="N3021" s="2" t="str">
        <f t="shared" si="615"/>
        <v>Thursday</v>
      </c>
      <c r="O3021" s="12">
        <f t="shared" si="616"/>
        <v>0</v>
      </c>
      <c r="P3021" s="11" t="str">
        <f t="shared" si="617"/>
        <v>Low Cost per Unit</v>
      </c>
      <c r="Q3021" s="12">
        <f t="shared" si="618"/>
        <v>0</v>
      </c>
      <c r="R3021" s="12">
        <f t="shared" si="619"/>
        <v>1.7990999999999999</v>
      </c>
      <c r="S3021" s="12">
        <f t="shared" si="620"/>
        <v>0</v>
      </c>
      <c r="T3021" s="12">
        <f t="shared" si="621"/>
        <v>0</v>
      </c>
      <c r="U3021" s="12">
        <f t="shared" si="622"/>
        <v>0</v>
      </c>
      <c r="V3021" s="13" t="str">
        <f t="shared" ca="1" si="623"/>
        <v>Greater Than 8 Weeks Old</v>
      </c>
    </row>
    <row r="3022" spans="1:22" x14ac:dyDescent="0.35">
      <c r="A3022" s="2" t="s">
        <v>231</v>
      </c>
      <c r="B3022" s="5">
        <v>43690</v>
      </c>
      <c r="C3022" s="5" t="s">
        <v>369</v>
      </c>
      <c r="D3022" s="5" t="s">
        <v>372</v>
      </c>
      <c r="E3022" s="6">
        <v>2</v>
      </c>
      <c r="F3022" s="3">
        <v>39.979999999999997</v>
      </c>
      <c r="G3022" s="3">
        <v>25.2</v>
      </c>
      <c r="H3022" s="8">
        <f t="shared" si="611"/>
        <v>12.6</v>
      </c>
      <c r="I3022" s="3">
        <v>14.78</v>
      </c>
      <c r="J3022" s="4">
        <v>0.37</v>
      </c>
      <c r="K3022" s="2" t="str">
        <f t="shared" si="612"/>
        <v>Tuesday</v>
      </c>
      <c r="L3022" s="5">
        <f t="shared" si="613"/>
        <v>43693</v>
      </c>
      <c r="M3022" s="2" t="str">
        <f t="shared" si="614"/>
        <v>Friday</v>
      </c>
      <c r="N3022" s="2" t="str">
        <f t="shared" si="615"/>
        <v>Friday</v>
      </c>
      <c r="O3022" s="12">
        <f t="shared" si="616"/>
        <v>1.9989999999999999</v>
      </c>
      <c r="P3022" s="11" t="str">
        <f t="shared" si="617"/>
        <v>Low Cost per Unit</v>
      </c>
      <c r="Q3022" s="12">
        <f t="shared" si="618"/>
        <v>0</v>
      </c>
      <c r="R3022" s="12">
        <f t="shared" si="619"/>
        <v>1.1993999999999998</v>
      </c>
      <c r="S3022" s="12">
        <f t="shared" si="620"/>
        <v>0</v>
      </c>
      <c r="T3022" s="12">
        <f t="shared" si="621"/>
        <v>0</v>
      </c>
      <c r="U3022" s="12">
        <f t="shared" si="622"/>
        <v>0</v>
      </c>
      <c r="V3022" s="13" t="str">
        <f t="shared" ca="1" si="623"/>
        <v>Greater Than 8 Weeks Old</v>
      </c>
    </row>
    <row r="3023" spans="1:22" x14ac:dyDescent="0.35">
      <c r="A3023" s="2" t="s">
        <v>154</v>
      </c>
      <c r="B3023" s="5">
        <v>43688</v>
      </c>
      <c r="C3023" s="5" t="s">
        <v>369</v>
      </c>
      <c r="D3023" s="5" t="s">
        <v>372</v>
      </c>
      <c r="E3023" s="6">
        <v>1</v>
      </c>
      <c r="F3023" s="3">
        <v>39</v>
      </c>
      <c r="G3023" s="3">
        <v>14.25</v>
      </c>
      <c r="H3023" s="8">
        <f t="shared" si="611"/>
        <v>14.25</v>
      </c>
      <c r="I3023" s="3">
        <v>24.75</v>
      </c>
      <c r="J3023" s="4">
        <v>0.63</v>
      </c>
      <c r="K3023" s="2" t="str">
        <f t="shared" si="612"/>
        <v>Sunday</v>
      </c>
      <c r="L3023" s="5">
        <f t="shared" si="613"/>
        <v>43691</v>
      </c>
      <c r="M3023" s="2" t="str">
        <f t="shared" si="614"/>
        <v>Wednesday</v>
      </c>
      <c r="N3023" s="2" t="str">
        <f t="shared" si="615"/>
        <v>Wednesday</v>
      </c>
      <c r="O3023" s="12">
        <f t="shared" si="616"/>
        <v>0</v>
      </c>
      <c r="P3023" s="11" t="str">
        <f t="shared" si="617"/>
        <v>Low Cost per Unit</v>
      </c>
      <c r="Q3023" s="12">
        <f t="shared" si="618"/>
        <v>0</v>
      </c>
      <c r="R3023" s="12">
        <f t="shared" si="619"/>
        <v>0</v>
      </c>
      <c r="S3023" s="12">
        <f t="shared" si="620"/>
        <v>0</v>
      </c>
      <c r="T3023" s="12">
        <f t="shared" si="621"/>
        <v>0</v>
      </c>
      <c r="U3023" s="12">
        <f t="shared" si="622"/>
        <v>0</v>
      </c>
      <c r="V3023" s="13" t="str">
        <f t="shared" ca="1" si="623"/>
        <v>Greater Than 8 Weeks Old</v>
      </c>
    </row>
    <row r="3024" spans="1:22" x14ac:dyDescent="0.35">
      <c r="A3024" s="2" t="s">
        <v>154</v>
      </c>
      <c r="B3024" s="5">
        <v>43692</v>
      </c>
      <c r="C3024" s="5" t="s">
        <v>369</v>
      </c>
      <c r="D3024" s="5" t="s">
        <v>372</v>
      </c>
      <c r="E3024" s="6">
        <v>1</v>
      </c>
      <c r="F3024" s="3">
        <v>39</v>
      </c>
      <c r="G3024" s="3">
        <v>14.25</v>
      </c>
      <c r="H3024" s="8">
        <f t="shared" si="611"/>
        <v>14.25</v>
      </c>
      <c r="I3024" s="3">
        <v>24.75</v>
      </c>
      <c r="J3024" s="4">
        <v>0.63</v>
      </c>
      <c r="K3024" s="2" t="str">
        <f t="shared" si="612"/>
        <v>Thursday</v>
      </c>
      <c r="L3024" s="5">
        <f t="shared" si="613"/>
        <v>43695</v>
      </c>
      <c r="M3024" s="2" t="str">
        <f t="shared" si="614"/>
        <v>Sunday</v>
      </c>
      <c r="N3024" s="2" t="str">
        <f t="shared" si="615"/>
        <v>Monday</v>
      </c>
      <c r="O3024" s="12">
        <f t="shared" si="616"/>
        <v>0</v>
      </c>
      <c r="P3024" s="11" t="str">
        <f t="shared" si="617"/>
        <v>Low Cost per Unit</v>
      </c>
      <c r="Q3024" s="12">
        <f t="shared" si="618"/>
        <v>0</v>
      </c>
      <c r="R3024" s="12">
        <f t="shared" si="619"/>
        <v>0</v>
      </c>
      <c r="S3024" s="12">
        <f t="shared" si="620"/>
        <v>0</v>
      </c>
      <c r="T3024" s="12">
        <f t="shared" si="621"/>
        <v>0</v>
      </c>
      <c r="U3024" s="12">
        <f t="shared" si="622"/>
        <v>0</v>
      </c>
      <c r="V3024" s="13" t="str">
        <f t="shared" ca="1" si="623"/>
        <v>Greater Than 8 Weeks Old</v>
      </c>
    </row>
    <row r="3025" spans="1:22" x14ac:dyDescent="0.35">
      <c r="A3025" s="2" t="s">
        <v>154</v>
      </c>
      <c r="B3025" s="5">
        <v>43695</v>
      </c>
      <c r="C3025" s="5" t="s">
        <v>369</v>
      </c>
      <c r="D3025" s="5" t="s">
        <v>372</v>
      </c>
      <c r="E3025" s="6">
        <v>1</v>
      </c>
      <c r="F3025" s="3">
        <v>39</v>
      </c>
      <c r="G3025" s="3">
        <v>14.25</v>
      </c>
      <c r="H3025" s="8">
        <f t="shared" si="611"/>
        <v>14.25</v>
      </c>
      <c r="I3025" s="3">
        <v>24.75</v>
      </c>
      <c r="J3025" s="4">
        <v>0.63</v>
      </c>
      <c r="K3025" s="2" t="str">
        <f t="shared" si="612"/>
        <v>Sunday</v>
      </c>
      <c r="L3025" s="5">
        <f t="shared" si="613"/>
        <v>43698</v>
      </c>
      <c r="M3025" s="2" t="str">
        <f t="shared" si="614"/>
        <v>Wednesday</v>
      </c>
      <c r="N3025" s="2" t="str">
        <f t="shared" si="615"/>
        <v>Wednesday</v>
      </c>
      <c r="O3025" s="12">
        <f t="shared" si="616"/>
        <v>0</v>
      </c>
      <c r="P3025" s="11" t="str">
        <f t="shared" si="617"/>
        <v>Low Cost per Unit</v>
      </c>
      <c r="Q3025" s="12">
        <f t="shared" si="618"/>
        <v>0</v>
      </c>
      <c r="R3025" s="12">
        <f t="shared" si="619"/>
        <v>0</v>
      </c>
      <c r="S3025" s="12">
        <f t="shared" si="620"/>
        <v>0</v>
      </c>
      <c r="T3025" s="12">
        <f t="shared" si="621"/>
        <v>0</v>
      </c>
      <c r="U3025" s="12">
        <f t="shared" si="622"/>
        <v>0</v>
      </c>
      <c r="V3025" s="13" t="str">
        <f t="shared" ca="1" si="623"/>
        <v>Greater Than 8 Weeks Old</v>
      </c>
    </row>
    <row r="3026" spans="1:22" x14ac:dyDescent="0.35">
      <c r="A3026" s="2" t="s">
        <v>154</v>
      </c>
      <c r="B3026" s="5">
        <v>43696</v>
      </c>
      <c r="C3026" s="5" t="s">
        <v>369</v>
      </c>
      <c r="D3026" s="5" t="s">
        <v>372</v>
      </c>
      <c r="E3026" s="6">
        <v>1</v>
      </c>
      <c r="F3026" s="3">
        <v>39</v>
      </c>
      <c r="G3026" s="3">
        <v>14.25</v>
      </c>
      <c r="H3026" s="8">
        <f t="shared" si="611"/>
        <v>14.25</v>
      </c>
      <c r="I3026" s="3">
        <v>24.75</v>
      </c>
      <c r="J3026" s="4">
        <v>0.63</v>
      </c>
      <c r="K3026" s="2" t="str">
        <f t="shared" si="612"/>
        <v>Monday</v>
      </c>
      <c r="L3026" s="5">
        <f t="shared" si="613"/>
        <v>43699</v>
      </c>
      <c r="M3026" s="2" t="str">
        <f t="shared" si="614"/>
        <v>Thursday</v>
      </c>
      <c r="N3026" s="2" t="str">
        <f t="shared" si="615"/>
        <v>Thursday</v>
      </c>
      <c r="O3026" s="12">
        <f t="shared" si="616"/>
        <v>0</v>
      </c>
      <c r="P3026" s="11" t="str">
        <f t="shared" si="617"/>
        <v>Low Cost per Unit</v>
      </c>
      <c r="Q3026" s="12">
        <f t="shared" si="618"/>
        <v>0</v>
      </c>
      <c r="R3026" s="12">
        <f t="shared" si="619"/>
        <v>0</v>
      </c>
      <c r="S3026" s="12">
        <f t="shared" si="620"/>
        <v>0</v>
      </c>
      <c r="T3026" s="12">
        <f t="shared" si="621"/>
        <v>0</v>
      </c>
      <c r="U3026" s="12">
        <f t="shared" si="622"/>
        <v>0</v>
      </c>
      <c r="V3026" s="13" t="str">
        <f t="shared" ca="1" si="623"/>
        <v>Greater Than 8 Weeks Old</v>
      </c>
    </row>
    <row r="3027" spans="1:22" x14ac:dyDescent="0.35">
      <c r="A3027" s="2" t="s">
        <v>154</v>
      </c>
      <c r="B3027" s="5">
        <v>43699</v>
      </c>
      <c r="C3027" s="5" t="s">
        <v>369</v>
      </c>
      <c r="D3027" s="5" t="s">
        <v>372</v>
      </c>
      <c r="E3027" s="6">
        <v>1</v>
      </c>
      <c r="F3027" s="3">
        <v>39</v>
      </c>
      <c r="G3027" s="3">
        <v>14.25</v>
      </c>
      <c r="H3027" s="8">
        <f t="shared" si="611"/>
        <v>14.25</v>
      </c>
      <c r="I3027" s="3">
        <v>24.75</v>
      </c>
      <c r="J3027" s="4">
        <v>0.63</v>
      </c>
      <c r="K3027" s="2" t="str">
        <f t="shared" si="612"/>
        <v>Thursday</v>
      </c>
      <c r="L3027" s="5">
        <f t="shared" si="613"/>
        <v>43702</v>
      </c>
      <c r="M3027" s="2" t="str">
        <f t="shared" si="614"/>
        <v>Sunday</v>
      </c>
      <c r="N3027" s="2" t="str">
        <f t="shared" si="615"/>
        <v>Monday</v>
      </c>
      <c r="O3027" s="12">
        <f t="shared" si="616"/>
        <v>0</v>
      </c>
      <c r="P3027" s="11" t="str">
        <f t="shared" si="617"/>
        <v>Low Cost per Unit</v>
      </c>
      <c r="Q3027" s="12">
        <f t="shared" si="618"/>
        <v>0</v>
      </c>
      <c r="R3027" s="12">
        <f t="shared" si="619"/>
        <v>0</v>
      </c>
      <c r="S3027" s="12">
        <f t="shared" si="620"/>
        <v>0</v>
      </c>
      <c r="T3027" s="12">
        <f t="shared" si="621"/>
        <v>0</v>
      </c>
      <c r="U3027" s="12">
        <f t="shared" si="622"/>
        <v>0</v>
      </c>
      <c r="V3027" s="13" t="str">
        <f t="shared" ca="1" si="623"/>
        <v>Greater Than 8 Weeks Old</v>
      </c>
    </row>
    <row r="3028" spans="1:22" x14ac:dyDescent="0.35">
      <c r="A3028" s="2" t="s">
        <v>154</v>
      </c>
      <c r="B3028" s="5">
        <v>43700</v>
      </c>
      <c r="C3028" s="5" t="s">
        <v>369</v>
      </c>
      <c r="D3028" s="5" t="s">
        <v>372</v>
      </c>
      <c r="E3028" s="6">
        <v>1</v>
      </c>
      <c r="F3028" s="3">
        <v>39</v>
      </c>
      <c r="G3028" s="3">
        <v>14.25</v>
      </c>
      <c r="H3028" s="8">
        <f t="shared" si="611"/>
        <v>14.25</v>
      </c>
      <c r="I3028" s="3">
        <v>24.75</v>
      </c>
      <c r="J3028" s="4">
        <v>0.63</v>
      </c>
      <c r="K3028" s="2" t="str">
        <f t="shared" si="612"/>
        <v>Friday</v>
      </c>
      <c r="L3028" s="5">
        <f t="shared" si="613"/>
        <v>43703</v>
      </c>
      <c r="M3028" s="2" t="str">
        <f t="shared" si="614"/>
        <v>Monday</v>
      </c>
      <c r="N3028" s="2" t="str">
        <f t="shared" si="615"/>
        <v>Monday</v>
      </c>
      <c r="O3028" s="12">
        <f t="shared" si="616"/>
        <v>0</v>
      </c>
      <c r="P3028" s="11" t="str">
        <f t="shared" si="617"/>
        <v>Low Cost per Unit</v>
      </c>
      <c r="Q3028" s="12">
        <f t="shared" si="618"/>
        <v>0</v>
      </c>
      <c r="R3028" s="12">
        <f t="shared" si="619"/>
        <v>0</v>
      </c>
      <c r="S3028" s="12">
        <f t="shared" si="620"/>
        <v>0</v>
      </c>
      <c r="T3028" s="12">
        <f t="shared" si="621"/>
        <v>0</v>
      </c>
      <c r="U3028" s="12">
        <f t="shared" si="622"/>
        <v>0</v>
      </c>
      <c r="V3028" s="13" t="str">
        <f t="shared" ca="1" si="623"/>
        <v>Greater Than 8 Weeks Old</v>
      </c>
    </row>
    <row r="3029" spans="1:22" x14ac:dyDescent="0.35">
      <c r="A3029" s="2" t="s">
        <v>154</v>
      </c>
      <c r="B3029" s="5">
        <v>43701</v>
      </c>
      <c r="C3029" s="5" t="s">
        <v>369</v>
      </c>
      <c r="D3029" s="5" t="s">
        <v>372</v>
      </c>
      <c r="E3029" s="6">
        <v>1</v>
      </c>
      <c r="F3029" s="3">
        <v>39</v>
      </c>
      <c r="G3029" s="3">
        <v>14.25</v>
      </c>
      <c r="H3029" s="8">
        <f t="shared" si="611"/>
        <v>14.25</v>
      </c>
      <c r="I3029" s="3">
        <v>24.75</v>
      </c>
      <c r="J3029" s="4">
        <v>0.63</v>
      </c>
      <c r="K3029" s="2" t="str">
        <f t="shared" si="612"/>
        <v>Saturday</v>
      </c>
      <c r="L3029" s="5">
        <f t="shared" si="613"/>
        <v>43704</v>
      </c>
      <c r="M3029" s="2" t="str">
        <f t="shared" si="614"/>
        <v>Tuesday</v>
      </c>
      <c r="N3029" s="2" t="str">
        <f t="shared" si="615"/>
        <v>Tuesday</v>
      </c>
      <c r="O3029" s="12">
        <f t="shared" si="616"/>
        <v>0</v>
      </c>
      <c r="P3029" s="11" t="str">
        <f t="shared" si="617"/>
        <v>Low Cost per Unit</v>
      </c>
      <c r="Q3029" s="12">
        <f t="shared" si="618"/>
        <v>0</v>
      </c>
      <c r="R3029" s="12">
        <f t="shared" si="619"/>
        <v>0</v>
      </c>
      <c r="S3029" s="12">
        <f t="shared" si="620"/>
        <v>0</v>
      </c>
      <c r="T3029" s="12">
        <f t="shared" si="621"/>
        <v>3.9000000000000004</v>
      </c>
      <c r="U3029" s="12">
        <f t="shared" si="622"/>
        <v>0</v>
      </c>
      <c r="V3029" s="13" t="str">
        <f t="shared" ca="1" si="623"/>
        <v>Greater Than 8 Weeks Old</v>
      </c>
    </row>
    <row r="3030" spans="1:22" x14ac:dyDescent="0.35">
      <c r="A3030" s="2" t="s">
        <v>154</v>
      </c>
      <c r="B3030" s="5">
        <v>43702</v>
      </c>
      <c r="C3030" s="5" t="s">
        <v>369</v>
      </c>
      <c r="D3030" s="5" t="s">
        <v>372</v>
      </c>
      <c r="E3030" s="6">
        <v>1</v>
      </c>
      <c r="F3030" s="3">
        <v>39</v>
      </c>
      <c r="G3030" s="3">
        <v>14.25</v>
      </c>
      <c r="H3030" s="8">
        <f t="shared" si="611"/>
        <v>14.25</v>
      </c>
      <c r="I3030" s="3">
        <v>24.75</v>
      </c>
      <c r="J3030" s="4">
        <v>0.63</v>
      </c>
      <c r="K3030" s="2" t="str">
        <f t="shared" si="612"/>
        <v>Sunday</v>
      </c>
      <c r="L3030" s="5">
        <f t="shared" si="613"/>
        <v>43705</v>
      </c>
      <c r="M3030" s="2" t="str">
        <f t="shared" si="614"/>
        <v>Wednesday</v>
      </c>
      <c r="N3030" s="2" t="str">
        <f t="shared" si="615"/>
        <v>Wednesday</v>
      </c>
      <c r="O3030" s="12">
        <f t="shared" si="616"/>
        <v>0</v>
      </c>
      <c r="P3030" s="11" t="str">
        <f t="shared" si="617"/>
        <v>Low Cost per Unit</v>
      </c>
      <c r="Q3030" s="12">
        <f t="shared" si="618"/>
        <v>0</v>
      </c>
      <c r="R3030" s="12">
        <f t="shared" si="619"/>
        <v>0</v>
      </c>
      <c r="S3030" s="12">
        <f t="shared" si="620"/>
        <v>0</v>
      </c>
      <c r="T3030" s="12">
        <f t="shared" si="621"/>
        <v>0</v>
      </c>
      <c r="U3030" s="12">
        <f t="shared" si="622"/>
        <v>0</v>
      </c>
      <c r="V3030" s="13" t="str">
        <f t="shared" ca="1" si="623"/>
        <v>Greater Than 8 Weeks Old</v>
      </c>
    </row>
    <row r="3031" spans="1:22" x14ac:dyDescent="0.35">
      <c r="A3031" s="2" t="s">
        <v>154</v>
      </c>
      <c r="B3031" s="5">
        <v>43703</v>
      </c>
      <c r="C3031" s="5" t="s">
        <v>369</v>
      </c>
      <c r="D3031" s="5" t="s">
        <v>372</v>
      </c>
      <c r="E3031" s="6">
        <v>3</v>
      </c>
      <c r="F3031" s="3">
        <v>117</v>
      </c>
      <c r="G3031" s="3">
        <v>42.75</v>
      </c>
      <c r="H3031" s="8">
        <f t="shared" si="611"/>
        <v>14.25</v>
      </c>
      <c r="I3031" s="3">
        <v>74.25</v>
      </c>
      <c r="J3031" s="4">
        <v>0.63</v>
      </c>
      <c r="K3031" s="2" t="str">
        <f t="shared" si="612"/>
        <v>Monday</v>
      </c>
      <c r="L3031" s="5">
        <f t="shared" si="613"/>
        <v>43706</v>
      </c>
      <c r="M3031" s="2" t="str">
        <f t="shared" si="614"/>
        <v>Thursday</v>
      </c>
      <c r="N3031" s="2" t="str">
        <f t="shared" si="615"/>
        <v>Thursday</v>
      </c>
      <c r="O3031" s="12">
        <f t="shared" si="616"/>
        <v>0</v>
      </c>
      <c r="P3031" s="11" t="str">
        <f t="shared" si="617"/>
        <v>Low Cost per Unit</v>
      </c>
      <c r="Q3031" s="12">
        <f t="shared" si="618"/>
        <v>0</v>
      </c>
      <c r="R3031" s="12">
        <f t="shared" si="619"/>
        <v>3.51</v>
      </c>
      <c r="S3031" s="12">
        <f t="shared" si="620"/>
        <v>0</v>
      </c>
      <c r="T3031" s="12">
        <f t="shared" si="621"/>
        <v>0</v>
      </c>
      <c r="U3031" s="12">
        <f t="shared" si="622"/>
        <v>0</v>
      </c>
      <c r="V3031" s="13" t="str">
        <f t="shared" ca="1" si="623"/>
        <v>Greater Than 8 Weeks Old</v>
      </c>
    </row>
    <row r="3032" spans="1:22" x14ac:dyDescent="0.35">
      <c r="A3032" s="2" t="s">
        <v>154</v>
      </c>
      <c r="B3032" s="5">
        <v>43707</v>
      </c>
      <c r="C3032" s="5" t="s">
        <v>369</v>
      </c>
      <c r="D3032" s="5" t="s">
        <v>372</v>
      </c>
      <c r="E3032" s="6">
        <v>1</v>
      </c>
      <c r="F3032" s="3">
        <v>39</v>
      </c>
      <c r="G3032" s="3">
        <v>14.25</v>
      </c>
      <c r="H3032" s="8">
        <f t="shared" si="611"/>
        <v>14.25</v>
      </c>
      <c r="I3032" s="3">
        <v>24.75</v>
      </c>
      <c r="J3032" s="4">
        <v>0.63</v>
      </c>
      <c r="K3032" s="2" t="str">
        <f t="shared" si="612"/>
        <v>Friday</v>
      </c>
      <c r="L3032" s="5">
        <f t="shared" si="613"/>
        <v>43710</v>
      </c>
      <c r="M3032" s="2" t="str">
        <f t="shared" si="614"/>
        <v>Monday</v>
      </c>
      <c r="N3032" s="2" t="str">
        <f t="shared" si="615"/>
        <v>Monday</v>
      </c>
      <c r="O3032" s="12">
        <f t="shared" si="616"/>
        <v>0</v>
      </c>
      <c r="P3032" s="11" t="str">
        <f t="shared" si="617"/>
        <v>Low Cost per Unit</v>
      </c>
      <c r="Q3032" s="12">
        <f t="shared" si="618"/>
        <v>0</v>
      </c>
      <c r="R3032" s="12">
        <f t="shared" si="619"/>
        <v>0</v>
      </c>
      <c r="S3032" s="12">
        <f t="shared" si="620"/>
        <v>0</v>
      </c>
      <c r="T3032" s="12">
        <f t="shared" si="621"/>
        <v>0</v>
      </c>
      <c r="U3032" s="12">
        <f t="shared" si="622"/>
        <v>0</v>
      </c>
      <c r="V3032" s="13" t="str">
        <f t="shared" ca="1" si="623"/>
        <v>Greater Than 8 Weeks Old</v>
      </c>
    </row>
    <row r="3033" spans="1:22" x14ac:dyDescent="0.35">
      <c r="A3033" s="2" t="s">
        <v>124</v>
      </c>
      <c r="B3033" s="5">
        <v>43691</v>
      </c>
      <c r="C3033" s="5" t="s">
        <v>369</v>
      </c>
      <c r="D3033" s="5" t="s">
        <v>372</v>
      </c>
      <c r="E3033" s="6">
        <v>1</v>
      </c>
      <c r="F3033" s="3">
        <v>39</v>
      </c>
      <c r="G3033" s="3">
        <v>9.4499999999999993</v>
      </c>
      <c r="H3033" s="8">
        <f t="shared" si="611"/>
        <v>9.4499999999999993</v>
      </c>
      <c r="I3033" s="3">
        <v>29.55</v>
      </c>
      <c r="J3033" s="4">
        <v>0.76</v>
      </c>
      <c r="K3033" s="2" t="str">
        <f t="shared" si="612"/>
        <v>Wednesday</v>
      </c>
      <c r="L3033" s="5">
        <f t="shared" si="613"/>
        <v>43694</v>
      </c>
      <c r="M3033" s="2" t="str">
        <f t="shared" si="614"/>
        <v>Saturday</v>
      </c>
      <c r="N3033" s="2" t="str">
        <f t="shared" si="615"/>
        <v>Saturday</v>
      </c>
      <c r="O3033" s="12">
        <f t="shared" si="616"/>
        <v>0</v>
      </c>
      <c r="P3033" s="11" t="str">
        <f t="shared" si="617"/>
        <v>Low Cost per Unit</v>
      </c>
      <c r="Q3033" s="12">
        <f t="shared" si="618"/>
        <v>0</v>
      </c>
      <c r="R3033" s="12">
        <f t="shared" si="619"/>
        <v>0</v>
      </c>
      <c r="S3033" s="12">
        <f t="shared" si="620"/>
        <v>0</v>
      </c>
      <c r="T3033" s="12">
        <f t="shared" si="621"/>
        <v>0</v>
      </c>
      <c r="U3033" s="12">
        <f t="shared" si="622"/>
        <v>0</v>
      </c>
      <c r="V3033" s="13" t="str">
        <f t="shared" ca="1" si="623"/>
        <v>Greater Than 8 Weeks Old</v>
      </c>
    </row>
    <row r="3034" spans="1:22" x14ac:dyDescent="0.35">
      <c r="A3034" s="2" t="s">
        <v>124</v>
      </c>
      <c r="B3034" s="5">
        <v>43693</v>
      </c>
      <c r="C3034" s="5" t="s">
        <v>369</v>
      </c>
      <c r="D3034" s="5" t="s">
        <v>372</v>
      </c>
      <c r="E3034" s="6">
        <v>2</v>
      </c>
      <c r="F3034" s="3">
        <v>78</v>
      </c>
      <c r="G3034" s="3">
        <v>18.899999999999999</v>
      </c>
      <c r="H3034" s="8">
        <f t="shared" si="611"/>
        <v>9.4499999999999993</v>
      </c>
      <c r="I3034" s="3">
        <v>59.1</v>
      </c>
      <c r="J3034" s="4">
        <v>0.76</v>
      </c>
      <c r="K3034" s="2" t="str">
        <f t="shared" si="612"/>
        <v>Friday</v>
      </c>
      <c r="L3034" s="5">
        <f t="shared" si="613"/>
        <v>43696</v>
      </c>
      <c r="M3034" s="2" t="str">
        <f t="shared" si="614"/>
        <v>Monday</v>
      </c>
      <c r="N3034" s="2" t="str">
        <f t="shared" si="615"/>
        <v>Monday</v>
      </c>
      <c r="O3034" s="12">
        <f t="shared" si="616"/>
        <v>0</v>
      </c>
      <c r="P3034" s="11" t="str">
        <f t="shared" si="617"/>
        <v>Low Cost per Unit</v>
      </c>
      <c r="Q3034" s="12">
        <f t="shared" si="618"/>
        <v>0</v>
      </c>
      <c r="R3034" s="12">
        <f t="shared" si="619"/>
        <v>2.34</v>
      </c>
      <c r="S3034" s="12">
        <f t="shared" si="620"/>
        <v>0</v>
      </c>
      <c r="T3034" s="12">
        <f t="shared" si="621"/>
        <v>0</v>
      </c>
      <c r="U3034" s="12">
        <f t="shared" si="622"/>
        <v>0</v>
      </c>
      <c r="V3034" s="13" t="str">
        <f t="shared" ca="1" si="623"/>
        <v>Greater Than 8 Weeks Old</v>
      </c>
    </row>
    <row r="3035" spans="1:22" x14ac:dyDescent="0.35">
      <c r="A3035" s="2" t="s">
        <v>124</v>
      </c>
      <c r="B3035" s="5">
        <v>43698</v>
      </c>
      <c r="C3035" s="5" t="s">
        <v>369</v>
      </c>
      <c r="D3035" s="5" t="s">
        <v>372</v>
      </c>
      <c r="E3035" s="6">
        <v>1</v>
      </c>
      <c r="F3035" s="3">
        <v>39</v>
      </c>
      <c r="G3035" s="3">
        <v>9.4499999999999993</v>
      </c>
      <c r="H3035" s="8">
        <f t="shared" si="611"/>
        <v>9.4499999999999993</v>
      </c>
      <c r="I3035" s="3">
        <v>29.55</v>
      </c>
      <c r="J3035" s="4">
        <v>0.76</v>
      </c>
      <c r="K3035" s="2" t="str">
        <f t="shared" si="612"/>
        <v>Wednesday</v>
      </c>
      <c r="L3035" s="5">
        <f t="shared" si="613"/>
        <v>43701</v>
      </c>
      <c r="M3035" s="2" t="str">
        <f t="shared" si="614"/>
        <v>Saturday</v>
      </c>
      <c r="N3035" s="2" t="str">
        <f t="shared" si="615"/>
        <v>Saturday</v>
      </c>
      <c r="O3035" s="12">
        <f t="shared" si="616"/>
        <v>0</v>
      </c>
      <c r="P3035" s="11" t="str">
        <f t="shared" si="617"/>
        <v>Low Cost per Unit</v>
      </c>
      <c r="Q3035" s="12">
        <f t="shared" si="618"/>
        <v>0</v>
      </c>
      <c r="R3035" s="12">
        <f t="shared" si="619"/>
        <v>0</v>
      </c>
      <c r="S3035" s="12">
        <f t="shared" si="620"/>
        <v>0</v>
      </c>
      <c r="T3035" s="12">
        <f t="shared" si="621"/>
        <v>0</v>
      </c>
      <c r="U3035" s="12">
        <f t="shared" si="622"/>
        <v>0</v>
      </c>
      <c r="V3035" s="13" t="str">
        <f t="shared" ca="1" si="623"/>
        <v>Greater Than 8 Weeks Old</v>
      </c>
    </row>
    <row r="3036" spans="1:22" x14ac:dyDescent="0.35">
      <c r="A3036" s="2" t="s">
        <v>124</v>
      </c>
      <c r="B3036" s="5">
        <v>43702</v>
      </c>
      <c r="C3036" s="5" t="s">
        <v>369</v>
      </c>
      <c r="D3036" s="5" t="s">
        <v>372</v>
      </c>
      <c r="E3036" s="6">
        <v>1</v>
      </c>
      <c r="F3036" s="3">
        <v>39</v>
      </c>
      <c r="G3036" s="3">
        <v>9.4499999999999993</v>
      </c>
      <c r="H3036" s="8">
        <f t="shared" si="611"/>
        <v>9.4499999999999993</v>
      </c>
      <c r="I3036" s="3">
        <v>29.55</v>
      </c>
      <c r="J3036" s="4">
        <v>0.76</v>
      </c>
      <c r="K3036" s="2" t="str">
        <f t="shared" si="612"/>
        <v>Sunday</v>
      </c>
      <c r="L3036" s="5">
        <f t="shared" si="613"/>
        <v>43705</v>
      </c>
      <c r="M3036" s="2" t="str">
        <f t="shared" si="614"/>
        <v>Wednesday</v>
      </c>
      <c r="N3036" s="2" t="str">
        <f t="shared" si="615"/>
        <v>Wednesday</v>
      </c>
      <c r="O3036" s="12">
        <f t="shared" si="616"/>
        <v>0</v>
      </c>
      <c r="P3036" s="11" t="str">
        <f t="shared" si="617"/>
        <v>Low Cost per Unit</v>
      </c>
      <c r="Q3036" s="12">
        <f t="shared" si="618"/>
        <v>0</v>
      </c>
      <c r="R3036" s="12">
        <f t="shared" si="619"/>
        <v>0</v>
      </c>
      <c r="S3036" s="12">
        <f t="shared" si="620"/>
        <v>0</v>
      </c>
      <c r="T3036" s="12">
        <f t="shared" si="621"/>
        <v>0</v>
      </c>
      <c r="U3036" s="12">
        <f t="shared" si="622"/>
        <v>0</v>
      </c>
      <c r="V3036" s="13" t="str">
        <f t="shared" ca="1" si="623"/>
        <v>Greater Than 8 Weeks Old</v>
      </c>
    </row>
    <row r="3037" spans="1:22" x14ac:dyDescent="0.35">
      <c r="A3037" s="2" t="s">
        <v>124</v>
      </c>
      <c r="B3037" s="5">
        <v>43704</v>
      </c>
      <c r="C3037" s="5" t="s">
        <v>369</v>
      </c>
      <c r="D3037" s="5" t="s">
        <v>372</v>
      </c>
      <c r="E3037" s="6">
        <v>1</v>
      </c>
      <c r="F3037" s="3">
        <v>39</v>
      </c>
      <c r="G3037" s="3">
        <v>9.4499999999999993</v>
      </c>
      <c r="H3037" s="8">
        <f t="shared" si="611"/>
        <v>9.4499999999999993</v>
      </c>
      <c r="I3037" s="3">
        <v>29.55</v>
      </c>
      <c r="J3037" s="4">
        <v>0.76</v>
      </c>
      <c r="K3037" s="2" t="str">
        <f t="shared" si="612"/>
        <v>Tuesday</v>
      </c>
      <c r="L3037" s="5">
        <f t="shared" si="613"/>
        <v>43707</v>
      </c>
      <c r="M3037" s="2" t="str">
        <f t="shared" si="614"/>
        <v>Friday</v>
      </c>
      <c r="N3037" s="2" t="str">
        <f t="shared" si="615"/>
        <v>Friday</v>
      </c>
      <c r="O3037" s="12">
        <f t="shared" si="616"/>
        <v>1.9500000000000002</v>
      </c>
      <c r="P3037" s="11" t="str">
        <f t="shared" si="617"/>
        <v>Low Cost per Unit</v>
      </c>
      <c r="Q3037" s="12">
        <f t="shared" si="618"/>
        <v>0</v>
      </c>
      <c r="R3037" s="12">
        <f t="shared" si="619"/>
        <v>0</v>
      </c>
      <c r="S3037" s="12">
        <f t="shared" si="620"/>
        <v>0</v>
      </c>
      <c r="T3037" s="12">
        <f t="shared" si="621"/>
        <v>0</v>
      </c>
      <c r="U3037" s="12">
        <f t="shared" si="622"/>
        <v>0</v>
      </c>
      <c r="V3037" s="13" t="str">
        <f t="shared" ca="1" si="623"/>
        <v>Greater Than 8 Weeks Old</v>
      </c>
    </row>
    <row r="3038" spans="1:22" x14ac:dyDescent="0.35">
      <c r="A3038" s="2" t="s">
        <v>124</v>
      </c>
      <c r="B3038" s="5">
        <v>43705</v>
      </c>
      <c r="C3038" s="5" t="s">
        <v>369</v>
      </c>
      <c r="D3038" s="5" t="s">
        <v>372</v>
      </c>
      <c r="E3038" s="6">
        <v>1</v>
      </c>
      <c r="F3038" s="3">
        <v>39</v>
      </c>
      <c r="G3038" s="3">
        <v>9.4499999999999993</v>
      </c>
      <c r="H3038" s="8">
        <f t="shared" si="611"/>
        <v>9.4499999999999993</v>
      </c>
      <c r="I3038" s="3">
        <v>29.55</v>
      </c>
      <c r="J3038" s="4">
        <v>0.76</v>
      </c>
      <c r="K3038" s="2" t="str">
        <f t="shared" si="612"/>
        <v>Wednesday</v>
      </c>
      <c r="L3038" s="5">
        <f t="shared" si="613"/>
        <v>43708</v>
      </c>
      <c r="M3038" s="2" t="str">
        <f t="shared" si="614"/>
        <v>Saturday</v>
      </c>
      <c r="N3038" s="2" t="str">
        <f t="shared" si="615"/>
        <v>Saturday</v>
      </c>
      <c r="O3038" s="12">
        <f t="shared" si="616"/>
        <v>0</v>
      </c>
      <c r="P3038" s="11" t="str">
        <f t="shared" si="617"/>
        <v>Low Cost per Unit</v>
      </c>
      <c r="Q3038" s="12">
        <f t="shared" si="618"/>
        <v>0</v>
      </c>
      <c r="R3038" s="12">
        <f t="shared" si="619"/>
        <v>0</v>
      </c>
      <c r="S3038" s="12">
        <f t="shared" si="620"/>
        <v>0</v>
      </c>
      <c r="T3038" s="12">
        <f t="shared" si="621"/>
        <v>0</v>
      </c>
      <c r="U3038" s="12">
        <f t="shared" si="622"/>
        <v>0</v>
      </c>
      <c r="V3038" s="13" t="str">
        <f t="shared" ca="1" si="623"/>
        <v>Greater Than 8 Weeks Old</v>
      </c>
    </row>
    <row r="3039" spans="1:22" x14ac:dyDescent="0.35">
      <c r="A3039" s="2" t="s">
        <v>124</v>
      </c>
      <c r="B3039" s="5">
        <v>43707</v>
      </c>
      <c r="C3039" s="5" t="s">
        <v>369</v>
      </c>
      <c r="D3039" s="5" t="s">
        <v>372</v>
      </c>
      <c r="E3039" s="6">
        <v>1</v>
      </c>
      <c r="F3039" s="3">
        <v>39</v>
      </c>
      <c r="G3039" s="3">
        <v>9.4499999999999993</v>
      </c>
      <c r="H3039" s="8">
        <f t="shared" si="611"/>
        <v>9.4499999999999993</v>
      </c>
      <c r="I3039" s="3">
        <v>29.55</v>
      </c>
      <c r="J3039" s="4">
        <v>0.76</v>
      </c>
      <c r="K3039" s="2" t="str">
        <f t="shared" si="612"/>
        <v>Friday</v>
      </c>
      <c r="L3039" s="5">
        <f t="shared" si="613"/>
        <v>43710</v>
      </c>
      <c r="M3039" s="2" t="str">
        <f t="shared" si="614"/>
        <v>Monday</v>
      </c>
      <c r="N3039" s="2" t="str">
        <f t="shared" si="615"/>
        <v>Monday</v>
      </c>
      <c r="O3039" s="12">
        <f t="shared" si="616"/>
        <v>0</v>
      </c>
      <c r="P3039" s="11" t="str">
        <f t="shared" si="617"/>
        <v>Low Cost per Unit</v>
      </c>
      <c r="Q3039" s="12">
        <f t="shared" si="618"/>
        <v>0</v>
      </c>
      <c r="R3039" s="12">
        <f t="shared" si="619"/>
        <v>0</v>
      </c>
      <c r="S3039" s="12">
        <f t="shared" si="620"/>
        <v>0</v>
      </c>
      <c r="T3039" s="12">
        <f t="shared" si="621"/>
        <v>0</v>
      </c>
      <c r="U3039" s="12">
        <f t="shared" si="622"/>
        <v>0</v>
      </c>
      <c r="V3039" s="13" t="str">
        <f t="shared" ca="1" si="623"/>
        <v>Greater Than 8 Weeks Old</v>
      </c>
    </row>
    <row r="3040" spans="1:22" x14ac:dyDescent="0.35">
      <c r="A3040" s="2" t="s">
        <v>277</v>
      </c>
      <c r="B3040" s="5">
        <v>43681</v>
      </c>
      <c r="C3040" s="5" t="s">
        <v>369</v>
      </c>
      <c r="D3040" s="5" t="s">
        <v>372</v>
      </c>
      <c r="E3040" s="6">
        <v>2</v>
      </c>
      <c r="F3040" s="3">
        <v>50</v>
      </c>
      <c r="G3040" s="3">
        <v>7.68</v>
      </c>
      <c r="H3040" s="8">
        <f t="shared" si="611"/>
        <v>3.84</v>
      </c>
      <c r="I3040" s="3">
        <v>42.32</v>
      </c>
      <c r="J3040" s="4">
        <v>0.85</v>
      </c>
      <c r="K3040" s="2" t="str">
        <f t="shared" si="612"/>
        <v>Sunday</v>
      </c>
      <c r="L3040" s="5">
        <f t="shared" si="613"/>
        <v>43684</v>
      </c>
      <c r="M3040" s="2" t="str">
        <f t="shared" si="614"/>
        <v>Wednesday</v>
      </c>
      <c r="N3040" s="2" t="str">
        <f t="shared" si="615"/>
        <v>Wednesday</v>
      </c>
      <c r="O3040" s="12">
        <f t="shared" si="616"/>
        <v>0</v>
      </c>
      <c r="P3040" s="11" t="str">
        <f t="shared" si="617"/>
        <v>Low Cost per Unit</v>
      </c>
      <c r="Q3040" s="12">
        <f t="shared" si="618"/>
        <v>0</v>
      </c>
      <c r="R3040" s="12">
        <f t="shared" si="619"/>
        <v>1.5</v>
      </c>
      <c r="S3040" s="12">
        <f t="shared" si="620"/>
        <v>0</v>
      </c>
      <c r="T3040" s="12">
        <f t="shared" si="621"/>
        <v>0</v>
      </c>
      <c r="U3040" s="12">
        <f t="shared" si="622"/>
        <v>0</v>
      </c>
      <c r="V3040" s="13" t="str">
        <f t="shared" ca="1" si="623"/>
        <v>Greater Than 8 Weeks Old</v>
      </c>
    </row>
    <row r="3041" spans="1:22" x14ac:dyDescent="0.35">
      <c r="A3041" s="2" t="s">
        <v>277</v>
      </c>
      <c r="B3041" s="5">
        <v>43682</v>
      </c>
      <c r="C3041" s="5" t="s">
        <v>369</v>
      </c>
      <c r="D3041" s="5" t="s">
        <v>372</v>
      </c>
      <c r="E3041" s="6">
        <v>3</v>
      </c>
      <c r="F3041" s="3">
        <v>75</v>
      </c>
      <c r="G3041" s="3">
        <v>11.52</v>
      </c>
      <c r="H3041" s="8">
        <f t="shared" si="611"/>
        <v>3.84</v>
      </c>
      <c r="I3041" s="3">
        <v>63.48</v>
      </c>
      <c r="J3041" s="4">
        <v>0.85</v>
      </c>
      <c r="K3041" s="2" t="str">
        <f t="shared" si="612"/>
        <v>Monday</v>
      </c>
      <c r="L3041" s="5">
        <f t="shared" si="613"/>
        <v>43685</v>
      </c>
      <c r="M3041" s="2" t="str">
        <f t="shared" si="614"/>
        <v>Thursday</v>
      </c>
      <c r="N3041" s="2" t="str">
        <f t="shared" si="615"/>
        <v>Thursday</v>
      </c>
      <c r="O3041" s="12">
        <f t="shared" si="616"/>
        <v>0</v>
      </c>
      <c r="P3041" s="11" t="str">
        <f t="shared" si="617"/>
        <v>Low Cost per Unit</v>
      </c>
      <c r="Q3041" s="12">
        <f t="shared" si="618"/>
        <v>0</v>
      </c>
      <c r="R3041" s="12">
        <f t="shared" si="619"/>
        <v>2.25</v>
      </c>
      <c r="S3041" s="12">
        <f t="shared" si="620"/>
        <v>0</v>
      </c>
      <c r="T3041" s="12">
        <f t="shared" si="621"/>
        <v>0</v>
      </c>
      <c r="U3041" s="12">
        <f t="shared" si="622"/>
        <v>0</v>
      </c>
      <c r="V3041" s="13" t="str">
        <f t="shared" ca="1" si="623"/>
        <v>Greater Than 8 Weeks Old</v>
      </c>
    </row>
    <row r="3042" spans="1:22" x14ac:dyDescent="0.35">
      <c r="A3042" s="2" t="s">
        <v>277</v>
      </c>
      <c r="B3042" s="5">
        <v>43684</v>
      </c>
      <c r="C3042" s="5" t="s">
        <v>369</v>
      </c>
      <c r="D3042" s="5" t="s">
        <v>372</v>
      </c>
      <c r="E3042" s="6">
        <v>11</v>
      </c>
      <c r="F3042" s="3">
        <v>109.89</v>
      </c>
      <c r="G3042" s="3">
        <v>42.24</v>
      </c>
      <c r="H3042" s="8">
        <f t="shared" si="611"/>
        <v>3.8400000000000003</v>
      </c>
      <c r="I3042" s="3">
        <v>67.650000000000006</v>
      </c>
      <c r="J3042" s="4">
        <v>0.62</v>
      </c>
      <c r="K3042" s="2" t="str">
        <f t="shared" si="612"/>
        <v>Wednesday</v>
      </c>
      <c r="L3042" s="5">
        <f t="shared" si="613"/>
        <v>43687</v>
      </c>
      <c r="M3042" s="2" t="str">
        <f t="shared" si="614"/>
        <v>Saturday</v>
      </c>
      <c r="N3042" s="2" t="str">
        <f t="shared" si="615"/>
        <v>Saturday</v>
      </c>
      <c r="O3042" s="12">
        <f t="shared" si="616"/>
        <v>0</v>
      </c>
      <c r="P3042" s="11" t="str">
        <f t="shared" si="617"/>
        <v>Low Cost per Unit</v>
      </c>
      <c r="Q3042" s="12">
        <f t="shared" si="618"/>
        <v>0</v>
      </c>
      <c r="R3042" s="12">
        <f t="shared" si="619"/>
        <v>3.2967</v>
      </c>
      <c r="S3042" s="12">
        <f t="shared" si="620"/>
        <v>0</v>
      </c>
      <c r="T3042" s="12">
        <f t="shared" si="621"/>
        <v>0</v>
      </c>
      <c r="U3042" s="12">
        <f t="shared" si="622"/>
        <v>0</v>
      </c>
      <c r="V3042" s="13" t="str">
        <f t="shared" ca="1" si="623"/>
        <v>Greater Than 8 Weeks Old</v>
      </c>
    </row>
    <row r="3043" spans="1:22" x14ac:dyDescent="0.35">
      <c r="A3043" s="2" t="s">
        <v>277</v>
      </c>
      <c r="B3043" s="5">
        <v>43685</v>
      </c>
      <c r="C3043" s="5" t="s">
        <v>369</v>
      </c>
      <c r="D3043" s="5" t="s">
        <v>372</v>
      </c>
      <c r="E3043" s="6">
        <v>11</v>
      </c>
      <c r="F3043" s="3">
        <v>109.89</v>
      </c>
      <c r="G3043" s="3">
        <v>42.24</v>
      </c>
      <c r="H3043" s="8">
        <f t="shared" si="611"/>
        <v>3.8400000000000003</v>
      </c>
      <c r="I3043" s="3">
        <v>67.650000000000006</v>
      </c>
      <c r="J3043" s="4">
        <v>0.62</v>
      </c>
      <c r="K3043" s="2" t="str">
        <f t="shared" si="612"/>
        <v>Thursday</v>
      </c>
      <c r="L3043" s="5">
        <f t="shared" si="613"/>
        <v>43688</v>
      </c>
      <c r="M3043" s="2" t="str">
        <f t="shared" si="614"/>
        <v>Sunday</v>
      </c>
      <c r="N3043" s="2" t="str">
        <f t="shared" si="615"/>
        <v>Monday</v>
      </c>
      <c r="O3043" s="12">
        <f t="shared" si="616"/>
        <v>0</v>
      </c>
      <c r="P3043" s="11" t="str">
        <f t="shared" si="617"/>
        <v>Low Cost per Unit</v>
      </c>
      <c r="Q3043" s="12">
        <f t="shared" si="618"/>
        <v>0</v>
      </c>
      <c r="R3043" s="12">
        <f t="shared" si="619"/>
        <v>3.2967</v>
      </c>
      <c r="S3043" s="12">
        <f t="shared" si="620"/>
        <v>0</v>
      </c>
      <c r="T3043" s="12">
        <f t="shared" si="621"/>
        <v>0</v>
      </c>
      <c r="U3043" s="12">
        <f t="shared" si="622"/>
        <v>0</v>
      </c>
      <c r="V3043" s="13" t="str">
        <f t="shared" ca="1" si="623"/>
        <v>Greater Than 8 Weeks Old</v>
      </c>
    </row>
    <row r="3044" spans="1:22" x14ac:dyDescent="0.35">
      <c r="A3044" s="2" t="s">
        <v>277</v>
      </c>
      <c r="B3044" s="5">
        <v>43686</v>
      </c>
      <c r="C3044" s="5" t="s">
        <v>369</v>
      </c>
      <c r="D3044" s="5" t="s">
        <v>372</v>
      </c>
      <c r="E3044" s="6">
        <v>6</v>
      </c>
      <c r="F3044" s="3">
        <v>59.94</v>
      </c>
      <c r="G3044" s="3">
        <v>23.04</v>
      </c>
      <c r="H3044" s="8">
        <f t="shared" si="611"/>
        <v>3.84</v>
      </c>
      <c r="I3044" s="3">
        <v>36.9</v>
      </c>
      <c r="J3044" s="4">
        <v>0.62</v>
      </c>
      <c r="K3044" s="2" t="str">
        <f t="shared" si="612"/>
        <v>Friday</v>
      </c>
      <c r="L3044" s="5">
        <f t="shared" si="613"/>
        <v>43689</v>
      </c>
      <c r="M3044" s="2" t="str">
        <f t="shared" si="614"/>
        <v>Monday</v>
      </c>
      <c r="N3044" s="2" t="str">
        <f t="shared" si="615"/>
        <v>Monday</v>
      </c>
      <c r="O3044" s="12">
        <f t="shared" si="616"/>
        <v>0</v>
      </c>
      <c r="P3044" s="11" t="str">
        <f t="shared" si="617"/>
        <v>Low Cost per Unit</v>
      </c>
      <c r="Q3044" s="12">
        <f t="shared" si="618"/>
        <v>0</v>
      </c>
      <c r="R3044" s="12">
        <f t="shared" si="619"/>
        <v>1.7981999999999998</v>
      </c>
      <c r="S3044" s="12">
        <f t="shared" si="620"/>
        <v>0</v>
      </c>
      <c r="T3044" s="12">
        <f t="shared" si="621"/>
        <v>0</v>
      </c>
      <c r="U3044" s="12">
        <f t="shared" si="622"/>
        <v>0</v>
      </c>
      <c r="V3044" s="13" t="str">
        <f t="shared" ca="1" si="623"/>
        <v>Greater Than 8 Weeks Old</v>
      </c>
    </row>
    <row r="3045" spans="1:22" x14ac:dyDescent="0.35">
      <c r="A3045" s="2" t="s">
        <v>277</v>
      </c>
      <c r="B3045" s="5">
        <v>43687</v>
      </c>
      <c r="C3045" s="5" t="s">
        <v>369</v>
      </c>
      <c r="D3045" s="5" t="s">
        <v>372</v>
      </c>
      <c r="E3045" s="6">
        <v>10</v>
      </c>
      <c r="F3045" s="3">
        <v>99.9</v>
      </c>
      <c r="G3045" s="3">
        <v>38.4</v>
      </c>
      <c r="H3045" s="8">
        <f t="shared" si="611"/>
        <v>3.84</v>
      </c>
      <c r="I3045" s="3">
        <v>61.5</v>
      </c>
      <c r="J3045" s="4">
        <v>0.62</v>
      </c>
      <c r="K3045" s="2" t="str">
        <f t="shared" si="612"/>
        <v>Saturday</v>
      </c>
      <c r="L3045" s="5">
        <f t="shared" si="613"/>
        <v>43690</v>
      </c>
      <c r="M3045" s="2" t="str">
        <f t="shared" si="614"/>
        <v>Tuesday</v>
      </c>
      <c r="N3045" s="2" t="str">
        <f t="shared" si="615"/>
        <v>Tuesday</v>
      </c>
      <c r="O3045" s="12">
        <f t="shared" si="616"/>
        <v>0</v>
      </c>
      <c r="P3045" s="11" t="str">
        <f t="shared" si="617"/>
        <v>Low Cost per Unit</v>
      </c>
      <c r="Q3045" s="12">
        <f t="shared" si="618"/>
        <v>0</v>
      </c>
      <c r="R3045" s="12">
        <f t="shared" si="619"/>
        <v>2.9969999999999999</v>
      </c>
      <c r="S3045" s="12">
        <f t="shared" si="620"/>
        <v>0</v>
      </c>
      <c r="T3045" s="12">
        <f t="shared" si="621"/>
        <v>9.990000000000002</v>
      </c>
      <c r="U3045" s="12">
        <f t="shared" si="622"/>
        <v>0</v>
      </c>
      <c r="V3045" s="13" t="str">
        <f t="shared" ca="1" si="623"/>
        <v>Greater Than 8 Weeks Old</v>
      </c>
    </row>
    <row r="3046" spans="1:22" x14ac:dyDescent="0.35">
      <c r="A3046" s="2" t="s">
        <v>277</v>
      </c>
      <c r="B3046" s="5">
        <v>43688</v>
      </c>
      <c r="C3046" s="5" t="s">
        <v>369</v>
      </c>
      <c r="D3046" s="5" t="s">
        <v>372</v>
      </c>
      <c r="E3046" s="6">
        <v>8</v>
      </c>
      <c r="F3046" s="3">
        <v>79.92</v>
      </c>
      <c r="G3046" s="3">
        <v>30.72</v>
      </c>
      <c r="H3046" s="8">
        <f t="shared" si="611"/>
        <v>3.84</v>
      </c>
      <c r="I3046" s="3">
        <v>49.2</v>
      </c>
      <c r="J3046" s="4">
        <v>0.62</v>
      </c>
      <c r="K3046" s="2" t="str">
        <f t="shared" si="612"/>
        <v>Sunday</v>
      </c>
      <c r="L3046" s="5">
        <f t="shared" si="613"/>
        <v>43691</v>
      </c>
      <c r="M3046" s="2" t="str">
        <f t="shared" si="614"/>
        <v>Wednesday</v>
      </c>
      <c r="N3046" s="2" t="str">
        <f t="shared" si="615"/>
        <v>Wednesday</v>
      </c>
      <c r="O3046" s="12">
        <f t="shared" si="616"/>
        <v>0</v>
      </c>
      <c r="P3046" s="11" t="str">
        <f t="shared" si="617"/>
        <v>Low Cost per Unit</v>
      </c>
      <c r="Q3046" s="12">
        <f t="shared" si="618"/>
        <v>0</v>
      </c>
      <c r="R3046" s="12">
        <f t="shared" si="619"/>
        <v>2.3976000000000002</v>
      </c>
      <c r="S3046" s="12">
        <f t="shared" si="620"/>
        <v>0</v>
      </c>
      <c r="T3046" s="12">
        <f t="shared" si="621"/>
        <v>0</v>
      </c>
      <c r="U3046" s="12">
        <f t="shared" si="622"/>
        <v>0</v>
      </c>
      <c r="V3046" s="13" t="str">
        <f t="shared" ca="1" si="623"/>
        <v>Greater Than 8 Weeks Old</v>
      </c>
    </row>
    <row r="3047" spans="1:22" x14ac:dyDescent="0.35">
      <c r="A3047" s="2" t="s">
        <v>284</v>
      </c>
      <c r="B3047" s="5">
        <v>43682</v>
      </c>
      <c r="C3047" s="5" t="s">
        <v>369</v>
      </c>
      <c r="D3047" s="5" t="s">
        <v>372</v>
      </c>
      <c r="E3047" s="6">
        <v>1</v>
      </c>
      <c r="F3047" s="3">
        <v>22</v>
      </c>
      <c r="G3047" s="3">
        <v>5.25</v>
      </c>
      <c r="H3047" s="8">
        <f t="shared" si="611"/>
        <v>5.25</v>
      </c>
      <c r="I3047" s="3">
        <v>16.75</v>
      </c>
      <c r="J3047" s="4">
        <v>0.76</v>
      </c>
      <c r="K3047" s="2" t="str">
        <f t="shared" si="612"/>
        <v>Monday</v>
      </c>
      <c r="L3047" s="5">
        <f t="shared" si="613"/>
        <v>43685</v>
      </c>
      <c r="M3047" s="2" t="str">
        <f t="shared" si="614"/>
        <v>Thursday</v>
      </c>
      <c r="N3047" s="2" t="str">
        <f t="shared" si="615"/>
        <v>Thursday</v>
      </c>
      <c r="O3047" s="12">
        <f t="shared" si="616"/>
        <v>0</v>
      </c>
      <c r="P3047" s="11" t="str">
        <f t="shared" si="617"/>
        <v>Low Cost per Unit</v>
      </c>
      <c r="Q3047" s="12">
        <f t="shared" si="618"/>
        <v>0</v>
      </c>
      <c r="R3047" s="12">
        <f t="shared" si="619"/>
        <v>0</v>
      </c>
      <c r="S3047" s="12">
        <f t="shared" si="620"/>
        <v>0</v>
      </c>
      <c r="T3047" s="12">
        <f t="shared" si="621"/>
        <v>0</v>
      </c>
      <c r="U3047" s="12">
        <f t="shared" si="622"/>
        <v>0</v>
      </c>
      <c r="V3047" s="13" t="str">
        <f t="shared" ca="1" si="623"/>
        <v>Greater Than 8 Weeks Old</v>
      </c>
    </row>
    <row r="3048" spans="1:22" x14ac:dyDescent="0.35">
      <c r="A3048" s="2" t="s">
        <v>284</v>
      </c>
      <c r="B3048" s="5">
        <v>43684</v>
      </c>
      <c r="C3048" s="5" t="s">
        <v>369</v>
      </c>
      <c r="D3048" s="5" t="s">
        <v>372</v>
      </c>
      <c r="E3048" s="6">
        <v>6</v>
      </c>
      <c r="F3048" s="3">
        <v>65.94</v>
      </c>
      <c r="G3048" s="3">
        <v>31.5</v>
      </c>
      <c r="H3048" s="8">
        <f t="shared" si="611"/>
        <v>5.25</v>
      </c>
      <c r="I3048" s="3">
        <v>34.44</v>
      </c>
      <c r="J3048" s="4">
        <v>0.52</v>
      </c>
      <c r="K3048" s="2" t="str">
        <f t="shared" si="612"/>
        <v>Wednesday</v>
      </c>
      <c r="L3048" s="5">
        <f t="shared" si="613"/>
        <v>43687</v>
      </c>
      <c r="M3048" s="2" t="str">
        <f t="shared" si="614"/>
        <v>Saturday</v>
      </c>
      <c r="N3048" s="2" t="str">
        <f t="shared" si="615"/>
        <v>Saturday</v>
      </c>
      <c r="O3048" s="12">
        <f t="shared" si="616"/>
        <v>0</v>
      </c>
      <c r="P3048" s="11" t="str">
        <f t="shared" si="617"/>
        <v>Low Cost per Unit</v>
      </c>
      <c r="Q3048" s="12">
        <f t="shared" si="618"/>
        <v>0</v>
      </c>
      <c r="R3048" s="12">
        <f t="shared" si="619"/>
        <v>1.9782</v>
      </c>
      <c r="S3048" s="12">
        <f t="shared" si="620"/>
        <v>0</v>
      </c>
      <c r="T3048" s="12">
        <f t="shared" si="621"/>
        <v>0</v>
      </c>
      <c r="U3048" s="12">
        <f t="shared" si="622"/>
        <v>0</v>
      </c>
      <c r="V3048" s="13" t="str">
        <f t="shared" ca="1" si="623"/>
        <v>Greater Than 8 Weeks Old</v>
      </c>
    </row>
    <row r="3049" spans="1:22" x14ac:dyDescent="0.35">
      <c r="A3049" s="2" t="s">
        <v>284</v>
      </c>
      <c r="B3049" s="5">
        <v>43685</v>
      </c>
      <c r="C3049" s="5" t="s">
        <v>369</v>
      </c>
      <c r="D3049" s="5" t="s">
        <v>372</v>
      </c>
      <c r="E3049" s="6">
        <v>4</v>
      </c>
      <c r="F3049" s="3">
        <v>43.96</v>
      </c>
      <c r="G3049" s="3">
        <v>21</v>
      </c>
      <c r="H3049" s="8">
        <f t="shared" si="611"/>
        <v>5.25</v>
      </c>
      <c r="I3049" s="3">
        <v>22.96</v>
      </c>
      <c r="J3049" s="4">
        <v>0.52</v>
      </c>
      <c r="K3049" s="2" t="str">
        <f t="shared" si="612"/>
        <v>Thursday</v>
      </c>
      <c r="L3049" s="5">
        <f t="shared" si="613"/>
        <v>43688</v>
      </c>
      <c r="M3049" s="2" t="str">
        <f t="shared" si="614"/>
        <v>Sunday</v>
      </c>
      <c r="N3049" s="2" t="str">
        <f t="shared" si="615"/>
        <v>Monday</v>
      </c>
      <c r="O3049" s="12">
        <f t="shared" si="616"/>
        <v>0</v>
      </c>
      <c r="P3049" s="11" t="str">
        <f t="shared" si="617"/>
        <v>Low Cost per Unit</v>
      </c>
      <c r="Q3049" s="12">
        <f t="shared" si="618"/>
        <v>0</v>
      </c>
      <c r="R3049" s="12">
        <f t="shared" si="619"/>
        <v>1.3188</v>
      </c>
      <c r="S3049" s="12">
        <f t="shared" si="620"/>
        <v>0</v>
      </c>
      <c r="T3049" s="12">
        <f t="shared" si="621"/>
        <v>0</v>
      </c>
      <c r="U3049" s="12">
        <f t="shared" si="622"/>
        <v>0</v>
      </c>
      <c r="V3049" s="13" t="str">
        <f t="shared" ca="1" si="623"/>
        <v>Greater Than 8 Weeks Old</v>
      </c>
    </row>
    <row r="3050" spans="1:22" x14ac:dyDescent="0.35">
      <c r="A3050" s="2" t="s">
        <v>284</v>
      </c>
      <c r="B3050" s="5">
        <v>43686</v>
      </c>
      <c r="C3050" s="5" t="s">
        <v>369</v>
      </c>
      <c r="D3050" s="5" t="s">
        <v>372</v>
      </c>
      <c r="E3050" s="6">
        <v>6</v>
      </c>
      <c r="F3050" s="3">
        <v>65.94</v>
      </c>
      <c r="G3050" s="3">
        <v>31.5</v>
      </c>
      <c r="H3050" s="8">
        <f t="shared" si="611"/>
        <v>5.25</v>
      </c>
      <c r="I3050" s="3">
        <v>34.44</v>
      </c>
      <c r="J3050" s="4">
        <v>0.52</v>
      </c>
      <c r="K3050" s="2" t="str">
        <f t="shared" si="612"/>
        <v>Friday</v>
      </c>
      <c r="L3050" s="5">
        <f t="shared" si="613"/>
        <v>43689</v>
      </c>
      <c r="M3050" s="2" t="str">
        <f t="shared" si="614"/>
        <v>Monday</v>
      </c>
      <c r="N3050" s="2" t="str">
        <f t="shared" si="615"/>
        <v>Monday</v>
      </c>
      <c r="O3050" s="12">
        <f t="shared" si="616"/>
        <v>0</v>
      </c>
      <c r="P3050" s="11" t="str">
        <f t="shared" si="617"/>
        <v>Low Cost per Unit</v>
      </c>
      <c r="Q3050" s="12">
        <f t="shared" si="618"/>
        <v>0</v>
      </c>
      <c r="R3050" s="12">
        <f t="shared" si="619"/>
        <v>1.9782</v>
      </c>
      <c r="S3050" s="12">
        <f t="shared" si="620"/>
        <v>0</v>
      </c>
      <c r="T3050" s="12">
        <f t="shared" si="621"/>
        <v>0</v>
      </c>
      <c r="U3050" s="12">
        <f t="shared" si="622"/>
        <v>0</v>
      </c>
      <c r="V3050" s="13" t="str">
        <f t="shared" ca="1" si="623"/>
        <v>Greater Than 8 Weeks Old</v>
      </c>
    </row>
    <row r="3051" spans="1:22" x14ac:dyDescent="0.35">
      <c r="A3051" s="2" t="s">
        <v>284</v>
      </c>
      <c r="B3051" s="5">
        <v>43687</v>
      </c>
      <c r="C3051" s="5" t="s">
        <v>369</v>
      </c>
      <c r="D3051" s="5" t="s">
        <v>372</v>
      </c>
      <c r="E3051" s="6">
        <v>4</v>
      </c>
      <c r="F3051" s="3">
        <v>43.96</v>
      </c>
      <c r="G3051" s="3">
        <v>21</v>
      </c>
      <c r="H3051" s="8">
        <f t="shared" si="611"/>
        <v>5.25</v>
      </c>
      <c r="I3051" s="3">
        <v>22.96</v>
      </c>
      <c r="J3051" s="4">
        <v>0.52</v>
      </c>
      <c r="K3051" s="2" t="str">
        <f t="shared" si="612"/>
        <v>Saturday</v>
      </c>
      <c r="L3051" s="5">
        <f t="shared" si="613"/>
        <v>43690</v>
      </c>
      <c r="M3051" s="2" t="str">
        <f t="shared" si="614"/>
        <v>Tuesday</v>
      </c>
      <c r="N3051" s="2" t="str">
        <f t="shared" si="615"/>
        <v>Tuesday</v>
      </c>
      <c r="O3051" s="12">
        <f t="shared" si="616"/>
        <v>0</v>
      </c>
      <c r="P3051" s="11" t="str">
        <f t="shared" si="617"/>
        <v>Low Cost per Unit</v>
      </c>
      <c r="Q3051" s="12">
        <f t="shared" si="618"/>
        <v>0</v>
      </c>
      <c r="R3051" s="12">
        <f t="shared" si="619"/>
        <v>1.3188</v>
      </c>
      <c r="S3051" s="12">
        <f t="shared" si="620"/>
        <v>0</v>
      </c>
      <c r="T3051" s="12">
        <f t="shared" si="621"/>
        <v>4.3959999999999999</v>
      </c>
      <c r="U3051" s="12">
        <f t="shared" si="622"/>
        <v>0</v>
      </c>
      <c r="V3051" s="13" t="str">
        <f t="shared" ca="1" si="623"/>
        <v>Greater Than 8 Weeks Old</v>
      </c>
    </row>
    <row r="3052" spans="1:22" x14ac:dyDescent="0.35">
      <c r="A3052" s="2" t="s">
        <v>284</v>
      </c>
      <c r="B3052" s="5">
        <v>43688</v>
      </c>
      <c r="C3052" s="5" t="s">
        <v>369</v>
      </c>
      <c r="D3052" s="5" t="s">
        <v>372</v>
      </c>
      <c r="E3052" s="6">
        <v>2</v>
      </c>
      <c r="F3052" s="3">
        <v>21.98</v>
      </c>
      <c r="G3052" s="3">
        <v>10.5</v>
      </c>
      <c r="H3052" s="8">
        <f t="shared" si="611"/>
        <v>5.25</v>
      </c>
      <c r="I3052" s="3">
        <v>11.48</v>
      </c>
      <c r="J3052" s="4">
        <v>0.52</v>
      </c>
      <c r="K3052" s="2" t="str">
        <f t="shared" si="612"/>
        <v>Sunday</v>
      </c>
      <c r="L3052" s="5">
        <f t="shared" si="613"/>
        <v>43691</v>
      </c>
      <c r="M3052" s="2" t="str">
        <f t="shared" si="614"/>
        <v>Wednesday</v>
      </c>
      <c r="N3052" s="2" t="str">
        <f t="shared" si="615"/>
        <v>Wednesday</v>
      </c>
      <c r="O3052" s="12">
        <f t="shared" si="616"/>
        <v>0</v>
      </c>
      <c r="P3052" s="11" t="str">
        <f t="shared" si="617"/>
        <v>Low Cost per Unit</v>
      </c>
      <c r="Q3052" s="12">
        <f t="shared" si="618"/>
        <v>0</v>
      </c>
      <c r="R3052" s="12">
        <f t="shared" si="619"/>
        <v>0.65939999999999999</v>
      </c>
      <c r="S3052" s="12">
        <f t="shared" si="620"/>
        <v>0</v>
      </c>
      <c r="T3052" s="12">
        <f t="shared" si="621"/>
        <v>0</v>
      </c>
      <c r="U3052" s="12">
        <f t="shared" si="622"/>
        <v>0</v>
      </c>
      <c r="V3052" s="13" t="str">
        <f t="shared" ca="1" si="623"/>
        <v>Greater Than 8 Weeks Old</v>
      </c>
    </row>
    <row r="3053" spans="1:22" x14ac:dyDescent="0.35">
      <c r="A3053" s="2" t="s">
        <v>284</v>
      </c>
      <c r="B3053" s="5">
        <v>43689</v>
      </c>
      <c r="C3053" s="5" t="s">
        <v>369</v>
      </c>
      <c r="D3053" s="5" t="s">
        <v>372</v>
      </c>
      <c r="E3053" s="6">
        <v>2</v>
      </c>
      <c r="F3053" s="3">
        <v>21.98</v>
      </c>
      <c r="G3053" s="3">
        <v>10.5</v>
      </c>
      <c r="H3053" s="8">
        <f t="shared" si="611"/>
        <v>5.25</v>
      </c>
      <c r="I3053" s="3">
        <v>11.48</v>
      </c>
      <c r="J3053" s="4">
        <v>0.52</v>
      </c>
      <c r="K3053" s="2" t="str">
        <f t="shared" si="612"/>
        <v>Monday</v>
      </c>
      <c r="L3053" s="5">
        <f t="shared" si="613"/>
        <v>43692</v>
      </c>
      <c r="M3053" s="2" t="str">
        <f t="shared" si="614"/>
        <v>Thursday</v>
      </c>
      <c r="N3053" s="2" t="str">
        <f t="shared" si="615"/>
        <v>Thursday</v>
      </c>
      <c r="O3053" s="12">
        <f t="shared" si="616"/>
        <v>0</v>
      </c>
      <c r="P3053" s="11" t="str">
        <f t="shared" si="617"/>
        <v>Low Cost per Unit</v>
      </c>
      <c r="Q3053" s="12">
        <f t="shared" si="618"/>
        <v>0</v>
      </c>
      <c r="R3053" s="12">
        <f t="shared" si="619"/>
        <v>0.65939999999999999</v>
      </c>
      <c r="S3053" s="12">
        <f t="shared" si="620"/>
        <v>0</v>
      </c>
      <c r="T3053" s="12">
        <f t="shared" si="621"/>
        <v>0</v>
      </c>
      <c r="U3053" s="12">
        <f t="shared" si="622"/>
        <v>0</v>
      </c>
      <c r="V3053" s="13" t="str">
        <f t="shared" ca="1" si="623"/>
        <v>Greater Than 8 Weeks Old</v>
      </c>
    </row>
    <row r="3054" spans="1:22" x14ac:dyDescent="0.35">
      <c r="A3054" s="2" t="s">
        <v>284</v>
      </c>
      <c r="B3054" s="5">
        <v>43690</v>
      </c>
      <c r="C3054" s="5" t="s">
        <v>369</v>
      </c>
      <c r="D3054" s="5" t="s">
        <v>372</v>
      </c>
      <c r="E3054" s="6">
        <v>4</v>
      </c>
      <c r="F3054" s="3">
        <v>43.96</v>
      </c>
      <c r="G3054" s="3">
        <v>21</v>
      </c>
      <c r="H3054" s="8">
        <f t="shared" si="611"/>
        <v>5.25</v>
      </c>
      <c r="I3054" s="3">
        <v>22.96</v>
      </c>
      <c r="J3054" s="4">
        <v>0.52</v>
      </c>
      <c r="K3054" s="2" t="str">
        <f t="shared" si="612"/>
        <v>Tuesday</v>
      </c>
      <c r="L3054" s="5">
        <f t="shared" si="613"/>
        <v>43693</v>
      </c>
      <c r="M3054" s="2" t="str">
        <f t="shared" si="614"/>
        <v>Friday</v>
      </c>
      <c r="N3054" s="2" t="str">
        <f t="shared" si="615"/>
        <v>Friday</v>
      </c>
      <c r="O3054" s="12">
        <f t="shared" si="616"/>
        <v>2.198</v>
      </c>
      <c r="P3054" s="11" t="str">
        <f t="shared" si="617"/>
        <v>Low Cost per Unit</v>
      </c>
      <c r="Q3054" s="12">
        <f t="shared" si="618"/>
        <v>0</v>
      </c>
      <c r="R3054" s="12">
        <f t="shared" si="619"/>
        <v>1.3188</v>
      </c>
      <c r="S3054" s="12">
        <f t="shared" si="620"/>
        <v>0</v>
      </c>
      <c r="T3054" s="12">
        <f t="shared" si="621"/>
        <v>0</v>
      </c>
      <c r="U3054" s="12">
        <f t="shared" si="622"/>
        <v>0</v>
      </c>
      <c r="V3054" s="13" t="str">
        <f t="shared" ca="1" si="623"/>
        <v>Greater Than 8 Weeks Old</v>
      </c>
    </row>
    <row r="3055" spans="1:22" x14ac:dyDescent="0.35">
      <c r="A3055" s="2" t="s">
        <v>284</v>
      </c>
      <c r="B3055" s="5">
        <v>43691</v>
      </c>
      <c r="C3055" s="5" t="s">
        <v>369</v>
      </c>
      <c r="D3055" s="5" t="s">
        <v>372</v>
      </c>
      <c r="E3055" s="6">
        <v>3</v>
      </c>
      <c r="F3055" s="3">
        <v>32.97</v>
      </c>
      <c r="G3055" s="3">
        <v>15.75</v>
      </c>
      <c r="H3055" s="8">
        <f t="shared" si="611"/>
        <v>5.25</v>
      </c>
      <c r="I3055" s="3">
        <v>17.22</v>
      </c>
      <c r="J3055" s="4">
        <v>0.52</v>
      </c>
      <c r="K3055" s="2" t="str">
        <f t="shared" si="612"/>
        <v>Wednesday</v>
      </c>
      <c r="L3055" s="5">
        <f t="shared" si="613"/>
        <v>43694</v>
      </c>
      <c r="M3055" s="2" t="str">
        <f t="shared" si="614"/>
        <v>Saturday</v>
      </c>
      <c r="N3055" s="2" t="str">
        <f t="shared" si="615"/>
        <v>Saturday</v>
      </c>
      <c r="O3055" s="12">
        <f t="shared" si="616"/>
        <v>0</v>
      </c>
      <c r="P3055" s="11" t="str">
        <f t="shared" si="617"/>
        <v>Low Cost per Unit</v>
      </c>
      <c r="Q3055" s="12">
        <f t="shared" si="618"/>
        <v>0</v>
      </c>
      <c r="R3055" s="12">
        <f t="shared" si="619"/>
        <v>0.98909999999999998</v>
      </c>
      <c r="S3055" s="12">
        <f t="shared" si="620"/>
        <v>0</v>
      </c>
      <c r="T3055" s="12">
        <f t="shared" si="621"/>
        <v>0</v>
      </c>
      <c r="U3055" s="12">
        <f t="shared" si="622"/>
        <v>0</v>
      </c>
      <c r="V3055" s="13" t="str">
        <f t="shared" ca="1" si="623"/>
        <v>Greater Than 8 Weeks Old</v>
      </c>
    </row>
    <row r="3056" spans="1:22" x14ac:dyDescent="0.35">
      <c r="A3056" s="2" t="s">
        <v>284</v>
      </c>
      <c r="B3056" s="5">
        <v>43692</v>
      </c>
      <c r="C3056" s="5" t="s">
        <v>369</v>
      </c>
      <c r="D3056" s="5" t="s">
        <v>372</v>
      </c>
      <c r="E3056" s="6">
        <v>5</v>
      </c>
      <c r="F3056" s="3">
        <v>54.95</v>
      </c>
      <c r="G3056" s="3">
        <v>26.25</v>
      </c>
      <c r="H3056" s="8">
        <f t="shared" si="611"/>
        <v>5.25</v>
      </c>
      <c r="I3056" s="3">
        <v>28.7</v>
      </c>
      <c r="J3056" s="4">
        <v>0.52</v>
      </c>
      <c r="K3056" s="2" t="str">
        <f t="shared" si="612"/>
        <v>Thursday</v>
      </c>
      <c r="L3056" s="5">
        <f t="shared" si="613"/>
        <v>43695</v>
      </c>
      <c r="M3056" s="2" t="str">
        <f t="shared" si="614"/>
        <v>Sunday</v>
      </c>
      <c r="N3056" s="2" t="str">
        <f t="shared" si="615"/>
        <v>Monday</v>
      </c>
      <c r="O3056" s="12">
        <f t="shared" si="616"/>
        <v>0</v>
      </c>
      <c r="P3056" s="11" t="str">
        <f t="shared" si="617"/>
        <v>Low Cost per Unit</v>
      </c>
      <c r="Q3056" s="12">
        <f t="shared" si="618"/>
        <v>0</v>
      </c>
      <c r="R3056" s="12">
        <f t="shared" si="619"/>
        <v>1.6485000000000001</v>
      </c>
      <c r="S3056" s="12">
        <f t="shared" si="620"/>
        <v>0</v>
      </c>
      <c r="T3056" s="12">
        <f t="shared" si="621"/>
        <v>0</v>
      </c>
      <c r="U3056" s="12">
        <f t="shared" si="622"/>
        <v>0</v>
      </c>
      <c r="V3056" s="13" t="str">
        <f t="shared" ca="1" si="623"/>
        <v>Greater Than 8 Weeks Old</v>
      </c>
    </row>
    <row r="3057" spans="1:22" x14ac:dyDescent="0.35">
      <c r="A3057" s="2" t="s">
        <v>284</v>
      </c>
      <c r="B3057" s="5">
        <v>43693</v>
      </c>
      <c r="C3057" s="5" t="s">
        <v>369</v>
      </c>
      <c r="D3057" s="5" t="s">
        <v>372</v>
      </c>
      <c r="E3057" s="6">
        <v>1</v>
      </c>
      <c r="F3057" s="3">
        <v>10.99</v>
      </c>
      <c r="G3057" s="3">
        <v>5.25</v>
      </c>
      <c r="H3057" s="8">
        <f t="shared" si="611"/>
        <v>5.25</v>
      </c>
      <c r="I3057" s="3">
        <v>5.74</v>
      </c>
      <c r="J3057" s="4">
        <v>0.52</v>
      </c>
      <c r="K3057" s="2" t="str">
        <f t="shared" si="612"/>
        <v>Friday</v>
      </c>
      <c r="L3057" s="5">
        <f t="shared" si="613"/>
        <v>43696</v>
      </c>
      <c r="M3057" s="2" t="str">
        <f t="shared" si="614"/>
        <v>Monday</v>
      </c>
      <c r="N3057" s="2" t="str">
        <f t="shared" si="615"/>
        <v>Monday</v>
      </c>
      <c r="O3057" s="12">
        <f t="shared" si="616"/>
        <v>0</v>
      </c>
      <c r="P3057" s="11" t="str">
        <f t="shared" si="617"/>
        <v>Low Cost per Unit</v>
      </c>
      <c r="Q3057" s="12">
        <f t="shared" si="618"/>
        <v>0</v>
      </c>
      <c r="R3057" s="12">
        <f t="shared" si="619"/>
        <v>0</v>
      </c>
      <c r="S3057" s="12">
        <f t="shared" si="620"/>
        <v>0</v>
      </c>
      <c r="T3057" s="12">
        <f t="shared" si="621"/>
        <v>0</v>
      </c>
      <c r="U3057" s="12">
        <f t="shared" si="622"/>
        <v>0</v>
      </c>
      <c r="V3057" s="13" t="str">
        <f t="shared" ca="1" si="623"/>
        <v>Greater Than 8 Weeks Old</v>
      </c>
    </row>
    <row r="3058" spans="1:22" x14ac:dyDescent="0.35">
      <c r="A3058" s="2" t="s">
        <v>284</v>
      </c>
      <c r="B3058" s="5">
        <v>43695</v>
      </c>
      <c r="C3058" s="5" t="s">
        <v>369</v>
      </c>
      <c r="D3058" s="5" t="s">
        <v>372</v>
      </c>
      <c r="E3058" s="6">
        <v>3</v>
      </c>
      <c r="F3058" s="3">
        <v>32.97</v>
      </c>
      <c r="G3058" s="3">
        <v>15.75</v>
      </c>
      <c r="H3058" s="8">
        <f t="shared" si="611"/>
        <v>5.25</v>
      </c>
      <c r="I3058" s="3">
        <v>17.22</v>
      </c>
      <c r="J3058" s="4">
        <v>0.52</v>
      </c>
      <c r="K3058" s="2" t="str">
        <f t="shared" si="612"/>
        <v>Sunday</v>
      </c>
      <c r="L3058" s="5">
        <f t="shared" si="613"/>
        <v>43698</v>
      </c>
      <c r="M3058" s="2" t="str">
        <f t="shared" si="614"/>
        <v>Wednesday</v>
      </c>
      <c r="N3058" s="2" t="str">
        <f t="shared" si="615"/>
        <v>Wednesday</v>
      </c>
      <c r="O3058" s="12">
        <f t="shared" si="616"/>
        <v>0</v>
      </c>
      <c r="P3058" s="11" t="str">
        <f t="shared" si="617"/>
        <v>Low Cost per Unit</v>
      </c>
      <c r="Q3058" s="12">
        <f t="shared" si="618"/>
        <v>0</v>
      </c>
      <c r="R3058" s="12">
        <f t="shared" si="619"/>
        <v>0.98909999999999998</v>
      </c>
      <c r="S3058" s="12">
        <f t="shared" si="620"/>
        <v>0</v>
      </c>
      <c r="T3058" s="12">
        <f t="shared" si="621"/>
        <v>0</v>
      </c>
      <c r="U3058" s="12">
        <f t="shared" si="622"/>
        <v>0</v>
      </c>
      <c r="V3058" s="13" t="str">
        <f t="shared" ca="1" si="623"/>
        <v>Greater Than 8 Weeks Old</v>
      </c>
    </row>
    <row r="3059" spans="1:22" x14ac:dyDescent="0.35">
      <c r="A3059" s="2" t="s">
        <v>284</v>
      </c>
      <c r="B3059" s="5">
        <v>43696</v>
      </c>
      <c r="C3059" s="5" t="s">
        <v>369</v>
      </c>
      <c r="D3059" s="5" t="s">
        <v>372</v>
      </c>
      <c r="E3059" s="6">
        <v>4</v>
      </c>
      <c r="F3059" s="3">
        <v>43.96</v>
      </c>
      <c r="G3059" s="3">
        <v>21</v>
      </c>
      <c r="H3059" s="8">
        <f t="shared" si="611"/>
        <v>5.25</v>
      </c>
      <c r="I3059" s="3">
        <v>22.96</v>
      </c>
      <c r="J3059" s="4">
        <v>0.52</v>
      </c>
      <c r="K3059" s="2" t="str">
        <f t="shared" si="612"/>
        <v>Monday</v>
      </c>
      <c r="L3059" s="5">
        <f t="shared" si="613"/>
        <v>43699</v>
      </c>
      <c r="M3059" s="2" t="str">
        <f t="shared" si="614"/>
        <v>Thursday</v>
      </c>
      <c r="N3059" s="2" t="str">
        <f t="shared" si="615"/>
        <v>Thursday</v>
      </c>
      <c r="O3059" s="12">
        <f t="shared" si="616"/>
        <v>0</v>
      </c>
      <c r="P3059" s="11" t="str">
        <f t="shared" si="617"/>
        <v>Low Cost per Unit</v>
      </c>
      <c r="Q3059" s="12">
        <f t="shared" si="618"/>
        <v>0</v>
      </c>
      <c r="R3059" s="12">
        <f t="shared" si="619"/>
        <v>1.3188</v>
      </c>
      <c r="S3059" s="12">
        <f t="shared" si="620"/>
        <v>0</v>
      </c>
      <c r="T3059" s="12">
        <f t="shared" si="621"/>
        <v>0</v>
      </c>
      <c r="U3059" s="12">
        <f t="shared" si="622"/>
        <v>0</v>
      </c>
      <c r="V3059" s="13" t="str">
        <f t="shared" ca="1" si="623"/>
        <v>Greater Than 8 Weeks Old</v>
      </c>
    </row>
    <row r="3060" spans="1:22" x14ac:dyDescent="0.35">
      <c r="A3060" s="2" t="s">
        <v>284</v>
      </c>
      <c r="B3060" s="5">
        <v>43697</v>
      </c>
      <c r="C3060" s="5" t="s">
        <v>369</v>
      </c>
      <c r="D3060" s="5" t="s">
        <v>372</v>
      </c>
      <c r="E3060" s="6">
        <v>5</v>
      </c>
      <c r="F3060" s="3">
        <v>54.95</v>
      </c>
      <c r="G3060" s="3">
        <v>26.25</v>
      </c>
      <c r="H3060" s="8">
        <f t="shared" si="611"/>
        <v>5.25</v>
      </c>
      <c r="I3060" s="3">
        <v>28.7</v>
      </c>
      <c r="J3060" s="4">
        <v>0.52</v>
      </c>
      <c r="K3060" s="2" t="str">
        <f t="shared" si="612"/>
        <v>Tuesday</v>
      </c>
      <c r="L3060" s="5">
        <f t="shared" si="613"/>
        <v>43700</v>
      </c>
      <c r="M3060" s="2" t="str">
        <f t="shared" si="614"/>
        <v>Friday</v>
      </c>
      <c r="N3060" s="2" t="str">
        <f t="shared" si="615"/>
        <v>Friday</v>
      </c>
      <c r="O3060" s="12">
        <f t="shared" si="616"/>
        <v>2.7475000000000005</v>
      </c>
      <c r="P3060" s="11" t="str">
        <f t="shared" si="617"/>
        <v>Low Cost per Unit</v>
      </c>
      <c r="Q3060" s="12">
        <f t="shared" si="618"/>
        <v>0</v>
      </c>
      <c r="R3060" s="12">
        <f t="shared" si="619"/>
        <v>1.6485000000000001</v>
      </c>
      <c r="S3060" s="12">
        <f t="shared" si="620"/>
        <v>0</v>
      </c>
      <c r="T3060" s="12">
        <f t="shared" si="621"/>
        <v>0</v>
      </c>
      <c r="U3060" s="12">
        <f t="shared" si="622"/>
        <v>0</v>
      </c>
      <c r="V3060" s="13" t="str">
        <f t="shared" ca="1" si="623"/>
        <v>Greater Than 8 Weeks Old</v>
      </c>
    </row>
    <row r="3061" spans="1:22" x14ac:dyDescent="0.35">
      <c r="A3061" s="2" t="s">
        <v>284</v>
      </c>
      <c r="B3061" s="5">
        <v>43698</v>
      </c>
      <c r="C3061" s="5" t="s">
        <v>369</v>
      </c>
      <c r="D3061" s="5" t="s">
        <v>372</v>
      </c>
      <c r="E3061" s="6">
        <v>4</v>
      </c>
      <c r="F3061" s="3">
        <v>43.96</v>
      </c>
      <c r="G3061" s="3">
        <v>21</v>
      </c>
      <c r="H3061" s="8">
        <f t="shared" si="611"/>
        <v>5.25</v>
      </c>
      <c r="I3061" s="3">
        <v>22.96</v>
      </c>
      <c r="J3061" s="4">
        <v>0.52</v>
      </c>
      <c r="K3061" s="2" t="str">
        <f t="shared" si="612"/>
        <v>Wednesday</v>
      </c>
      <c r="L3061" s="5">
        <f t="shared" si="613"/>
        <v>43701</v>
      </c>
      <c r="M3061" s="2" t="str">
        <f t="shared" si="614"/>
        <v>Saturday</v>
      </c>
      <c r="N3061" s="2" t="str">
        <f t="shared" si="615"/>
        <v>Saturday</v>
      </c>
      <c r="O3061" s="12">
        <f t="shared" si="616"/>
        <v>0</v>
      </c>
      <c r="P3061" s="11" t="str">
        <f t="shared" si="617"/>
        <v>Low Cost per Unit</v>
      </c>
      <c r="Q3061" s="12">
        <f t="shared" si="618"/>
        <v>0</v>
      </c>
      <c r="R3061" s="12">
        <f t="shared" si="619"/>
        <v>1.3188</v>
      </c>
      <c r="S3061" s="12">
        <f t="shared" si="620"/>
        <v>0</v>
      </c>
      <c r="T3061" s="12">
        <f t="shared" si="621"/>
        <v>0</v>
      </c>
      <c r="U3061" s="12">
        <f t="shared" si="622"/>
        <v>0</v>
      </c>
      <c r="V3061" s="13" t="str">
        <f t="shared" ca="1" si="623"/>
        <v>Greater Than 8 Weeks Old</v>
      </c>
    </row>
    <row r="3062" spans="1:22" x14ac:dyDescent="0.35">
      <c r="A3062" s="2" t="s">
        <v>284</v>
      </c>
      <c r="B3062" s="5">
        <v>43699</v>
      </c>
      <c r="C3062" s="5" t="s">
        <v>369</v>
      </c>
      <c r="D3062" s="5" t="s">
        <v>372</v>
      </c>
      <c r="E3062" s="6">
        <v>1</v>
      </c>
      <c r="F3062" s="3">
        <v>10.99</v>
      </c>
      <c r="G3062" s="3">
        <v>5.25</v>
      </c>
      <c r="H3062" s="8">
        <f t="shared" si="611"/>
        <v>5.25</v>
      </c>
      <c r="I3062" s="3">
        <v>5.74</v>
      </c>
      <c r="J3062" s="4">
        <v>0.52</v>
      </c>
      <c r="K3062" s="2" t="str">
        <f t="shared" si="612"/>
        <v>Thursday</v>
      </c>
      <c r="L3062" s="5">
        <f t="shared" si="613"/>
        <v>43702</v>
      </c>
      <c r="M3062" s="2" t="str">
        <f t="shared" si="614"/>
        <v>Sunday</v>
      </c>
      <c r="N3062" s="2" t="str">
        <f t="shared" si="615"/>
        <v>Monday</v>
      </c>
      <c r="O3062" s="12">
        <f t="shared" si="616"/>
        <v>0</v>
      </c>
      <c r="P3062" s="11" t="str">
        <f t="shared" si="617"/>
        <v>Low Cost per Unit</v>
      </c>
      <c r="Q3062" s="12">
        <f t="shared" si="618"/>
        <v>0</v>
      </c>
      <c r="R3062" s="12">
        <f t="shared" si="619"/>
        <v>0</v>
      </c>
      <c r="S3062" s="12">
        <f t="shared" si="620"/>
        <v>0</v>
      </c>
      <c r="T3062" s="12">
        <f t="shared" si="621"/>
        <v>0</v>
      </c>
      <c r="U3062" s="12">
        <f t="shared" si="622"/>
        <v>0</v>
      </c>
      <c r="V3062" s="13" t="str">
        <f t="shared" ca="1" si="623"/>
        <v>Greater Than 8 Weeks Old</v>
      </c>
    </row>
    <row r="3063" spans="1:22" x14ac:dyDescent="0.35">
      <c r="A3063" s="2" t="s">
        <v>284</v>
      </c>
      <c r="B3063" s="5">
        <v>43700</v>
      </c>
      <c r="C3063" s="5" t="s">
        <v>369</v>
      </c>
      <c r="D3063" s="5" t="s">
        <v>372</v>
      </c>
      <c r="E3063" s="6">
        <v>1</v>
      </c>
      <c r="F3063" s="3">
        <v>10.99</v>
      </c>
      <c r="G3063" s="3">
        <v>5.25</v>
      </c>
      <c r="H3063" s="8">
        <f t="shared" si="611"/>
        <v>5.25</v>
      </c>
      <c r="I3063" s="3">
        <v>5.74</v>
      </c>
      <c r="J3063" s="4">
        <v>0.52</v>
      </c>
      <c r="K3063" s="2" t="str">
        <f t="shared" si="612"/>
        <v>Friday</v>
      </c>
      <c r="L3063" s="5">
        <f t="shared" si="613"/>
        <v>43703</v>
      </c>
      <c r="M3063" s="2" t="str">
        <f t="shared" si="614"/>
        <v>Monday</v>
      </c>
      <c r="N3063" s="2" t="str">
        <f t="shared" si="615"/>
        <v>Monday</v>
      </c>
      <c r="O3063" s="12">
        <f t="shared" si="616"/>
        <v>0</v>
      </c>
      <c r="P3063" s="11" t="str">
        <f t="shared" si="617"/>
        <v>Low Cost per Unit</v>
      </c>
      <c r="Q3063" s="12">
        <f t="shared" si="618"/>
        <v>0</v>
      </c>
      <c r="R3063" s="12">
        <f t="shared" si="619"/>
        <v>0</v>
      </c>
      <c r="S3063" s="12">
        <f t="shared" si="620"/>
        <v>0</v>
      </c>
      <c r="T3063" s="12">
        <f t="shared" si="621"/>
        <v>0</v>
      </c>
      <c r="U3063" s="12">
        <f t="shared" si="622"/>
        <v>0</v>
      </c>
      <c r="V3063" s="13" t="str">
        <f t="shared" ca="1" si="623"/>
        <v>Greater Than 8 Weeks Old</v>
      </c>
    </row>
    <row r="3064" spans="1:22" x14ac:dyDescent="0.35">
      <c r="A3064" s="2" t="s">
        <v>284</v>
      </c>
      <c r="B3064" s="5">
        <v>43701</v>
      </c>
      <c r="C3064" s="5" t="s">
        <v>369</v>
      </c>
      <c r="D3064" s="5" t="s">
        <v>372</v>
      </c>
      <c r="E3064" s="6">
        <v>2</v>
      </c>
      <c r="F3064" s="3">
        <v>21.98</v>
      </c>
      <c r="G3064" s="3">
        <v>10.5</v>
      </c>
      <c r="H3064" s="8">
        <f t="shared" si="611"/>
        <v>5.25</v>
      </c>
      <c r="I3064" s="3">
        <v>11.48</v>
      </c>
      <c r="J3064" s="4">
        <v>0.52</v>
      </c>
      <c r="K3064" s="2" t="str">
        <f t="shared" si="612"/>
        <v>Saturday</v>
      </c>
      <c r="L3064" s="5">
        <f t="shared" si="613"/>
        <v>43704</v>
      </c>
      <c r="M3064" s="2" t="str">
        <f t="shared" si="614"/>
        <v>Tuesday</v>
      </c>
      <c r="N3064" s="2" t="str">
        <f t="shared" si="615"/>
        <v>Tuesday</v>
      </c>
      <c r="O3064" s="12">
        <f t="shared" si="616"/>
        <v>0</v>
      </c>
      <c r="P3064" s="11" t="str">
        <f t="shared" si="617"/>
        <v>Low Cost per Unit</v>
      </c>
      <c r="Q3064" s="12">
        <f t="shared" si="618"/>
        <v>0</v>
      </c>
      <c r="R3064" s="12">
        <f t="shared" si="619"/>
        <v>0.65939999999999999</v>
      </c>
      <c r="S3064" s="12">
        <f t="shared" si="620"/>
        <v>0</v>
      </c>
      <c r="T3064" s="12">
        <f t="shared" si="621"/>
        <v>2.198</v>
      </c>
      <c r="U3064" s="12">
        <f t="shared" si="622"/>
        <v>0</v>
      </c>
      <c r="V3064" s="13" t="str">
        <f t="shared" ca="1" si="623"/>
        <v>Greater Than 8 Weeks Old</v>
      </c>
    </row>
    <row r="3065" spans="1:22" x14ac:dyDescent="0.35">
      <c r="A3065" s="2" t="s">
        <v>284</v>
      </c>
      <c r="B3065" s="5">
        <v>43702</v>
      </c>
      <c r="C3065" s="5" t="s">
        <v>369</v>
      </c>
      <c r="D3065" s="5" t="s">
        <v>372</v>
      </c>
      <c r="E3065" s="6">
        <v>4</v>
      </c>
      <c r="F3065" s="3">
        <v>43.96</v>
      </c>
      <c r="G3065" s="3">
        <v>21</v>
      </c>
      <c r="H3065" s="8">
        <f t="shared" si="611"/>
        <v>5.25</v>
      </c>
      <c r="I3065" s="3">
        <v>22.96</v>
      </c>
      <c r="J3065" s="4">
        <v>0.52</v>
      </c>
      <c r="K3065" s="2" t="str">
        <f t="shared" si="612"/>
        <v>Sunday</v>
      </c>
      <c r="L3065" s="5">
        <f t="shared" si="613"/>
        <v>43705</v>
      </c>
      <c r="M3065" s="2" t="str">
        <f t="shared" si="614"/>
        <v>Wednesday</v>
      </c>
      <c r="N3065" s="2" t="str">
        <f t="shared" si="615"/>
        <v>Wednesday</v>
      </c>
      <c r="O3065" s="12">
        <f t="shared" si="616"/>
        <v>0</v>
      </c>
      <c r="P3065" s="11" t="str">
        <f t="shared" si="617"/>
        <v>Low Cost per Unit</v>
      </c>
      <c r="Q3065" s="12">
        <f t="shared" si="618"/>
        <v>0</v>
      </c>
      <c r="R3065" s="12">
        <f t="shared" si="619"/>
        <v>1.3188</v>
      </c>
      <c r="S3065" s="12">
        <f t="shared" si="620"/>
        <v>0</v>
      </c>
      <c r="T3065" s="12">
        <f t="shared" si="621"/>
        <v>0</v>
      </c>
      <c r="U3065" s="12">
        <f t="shared" si="622"/>
        <v>0</v>
      </c>
      <c r="V3065" s="13" t="str">
        <f t="shared" ca="1" si="623"/>
        <v>Greater Than 8 Weeks Old</v>
      </c>
    </row>
    <row r="3066" spans="1:22" x14ac:dyDescent="0.35">
      <c r="A3066" s="2" t="s">
        <v>284</v>
      </c>
      <c r="B3066" s="5">
        <v>43703</v>
      </c>
      <c r="C3066" s="5" t="s">
        <v>369</v>
      </c>
      <c r="D3066" s="5" t="s">
        <v>372</v>
      </c>
      <c r="E3066" s="6">
        <v>1</v>
      </c>
      <c r="F3066" s="3">
        <v>10.99</v>
      </c>
      <c r="G3066" s="3">
        <v>5.25</v>
      </c>
      <c r="H3066" s="8">
        <f t="shared" si="611"/>
        <v>5.25</v>
      </c>
      <c r="I3066" s="3">
        <v>5.74</v>
      </c>
      <c r="J3066" s="4">
        <v>0.52</v>
      </c>
      <c r="K3066" s="2" t="str">
        <f t="shared" si="612"/>
        <v>Monday</v>
      </c>
      <c r="L3066" s="5">
        <f t="shared" si="613"/>
        <v>43706</v>
      </c>
      <c r="M3066" s="2" t="str">
        <f t="shared" si="614"/>
        <v>Thursday</v>
      </c>
      <c r="N3066" s="2" t="str">
        <f t="shared" si="615"/>
        <v>Thursday</v>
      </c>
      <c r="O3066" s="12">
        <f t="shared" si="616"/>
        <v>0</v>
      </c>
      <c r="P3066" s="11" t="str">
        <f t="shared" si="617"/>
        <v>Low Cost per Unit</v>
      </c>
      <c r="Q3066" s="12">
        <f t="shared" si="618"/>
        <v>0</v>
      </c>
      <c r="R3066" s="12">
        <f t="shared" si="619"/>
        <v>0</v>
      </c>
      <c r="S3066" s="12">
        <f t="shared" si="620"/>
        <v>0</v>
      </c>
      <c r="T3066" s="12">
        <f t="shared" si="621"/>
        <v>0</v>
      </c>
      <c r="U3066" s="12">
        <f t="shared" si="622"/>
        <v>0</v>
      </c>
      <c r="V3066" s="13" t="str">
        <f t="shared" ca="1" si="623"/>
        <v>Greater Than 8 Weeks Old</v>
      </c>
    </row>
    <row r="3067" spans="1:22" x14ac:dyDescent="0.35">
      <c r="A3067" s="2" t="s">
        <v>284</v>
      </c>
      <c r="B3067" s="5">
        <v>43706</v>
      </c>
      <c r="C3067" s="5" t="s">
        <v>369</v>
      </c>
      <c r="D3067" s="5" t="s">
        <v>372</v>
      </c>
      <c r="E3067" s="6">
        <v>1</v>
      </c>
      <c r="F3067" s="3">
        <v>10.99</v>
      </c>
      <c r="G3067" s="3">
        <v>5.25</v>
      </c>
      <c r="H3067" s="8">
        <f t="shared" si="611"/>
        <v>5.25</v>
      </c>
      <c r="I3067" s="3">
        <v>5.74</v>
      </c>
      <c r="J3067" s="4">
        <v>0.52</v>
      </c>
      <c r="K3067" s="2" t="str">
        <f t="shared" si="612"/>
        <v>Thursday</v>
      </c>
      <c r="L3067" s="5">
        <f t="shared" si="613"/>
        <v>43709</v>
      </c>
      <c r="M3067" s="2" t="str">
        <f t="shared" si="614"/>
        <v>Sunday</v>
      </c>
      <c r="N3067" s="2" t="str">
        <f t="shared" si="615"/>
        <v>Monday</v>
      </c>
      <c r="O3067" s="12">
        <f t="shared" si="616"/>
        <v>0</v>
      </c>
      <c r="P3067" s="11" t="str">
        <f t="shared" si="617"/>
        <v>Low Cost per Unit</v>
      </c>
      <c r="Q3067" s="12">
        <f t="shared" si="618"/>
        <v>0</v>
      </c>
      <c r="R3067" s="12">
        <f t="shared" si="619"/>
        <v>0</v>
      </c>
      <c r="S3067" s="12">
        <f t="shared" si="620"/>
        <v>0</v>
      </c>
      <c r="T3067" s="12">
        <f t="shared" si="621"/>
        <v>0</v>
      </c>
      <c r="U3067" s="12">
        <f t="shared" si="622"/>
        <v>0</v>
      </c>
      <c r="V3067" s="13" t="str">
        <f t="shared" ca="1" si="623"/>
        <v>Greater Than 8 Weeks Old</v>
      </c>
    </row>
    <row r="3068" spans="1:22" x14ac:dyDescent="0.35">
      <c r="A3068" s="2" t="s">
        <v>180</v>
      </c>
      <c r="B3068" s="5">
        <v>43678</v>
      </c>
      <c r="C3068" s="5" t="s">
        <v>369</v>
      </c>
      <c r="D3068" s="5" t="s">
        <v>372</v>
      </c>
      <c r="E3068" s="6">
        <v>1</v>
      </c>
      <c r="F3068" s="3">
        <v>25</v>
      </c>
      <c r="G3068" s="3">
        <v>5.76</v>
      </c>
      <c r="H3068" s="8">
        <f t="shared" si="611"/>
        <v>5.76</v>
      </c>
      <c r="I3068" s="3">
        <v>19.239999999999998</v>
      </c>
      <c r="J3068" s="4">
        <v>0.77</v>
      </c>
      <c r="K3068" s="2" t="str">
        <f t="shared" si="612"/>
        <v>Thursday</v>
      </c>
      <c r="L3068" s="5">
        <f t="shared" si="613"/>
        <v>43681</v>
      </c>
      <c r="M3068" s="2" t="str">
        <f t="shared" si="614"/>
        <v>Sunday</v>
      </c>
      <c r="N3068" s="2" t="str">
        <f t="shared" si="615"/>
        <v>Monday</v>
      </c>
      <c r="O3068" s="12">
        <f t="shared" si="616"/>
        <v>0</v>
      </c>
      <c r="P3068" s="11" t="str">
        <f t="shared" si="617"/>
        <v>Low Cost per Unit</v>
      </c>
      <c r="Q3068" s="12">
        <f t="shared" si="618"/>
        <v>0</v>
      </c>
      <c r="R3068" s="12">
        <f t="shared" si="619"/>
        <v>0</v>
      </c>
      <c r="S3068" s="12">
        <f t="shared" si="620"/>
        <v>0</v>
      </c>
      <c r="T3068" s="12">
        <f t="shared" si="621"/>
        <v>0</v>
      </c>
      <c r="U3068" s="12">
        <f t="shared" si="622"/>
        <v>0</v>
      </c>
      <c r="V3068" s="13" t="str">
        <f t="shared" ca="1" si="623"/>
        <v>Greater Than 8 Weeks Old</v>
      </c>
    </row>
    <row r="3069" spans="1:22" x14ac:dyDescent="0.35">
      <c r="A3069" s="2" t="s">
        <v>180</v>
      </c>
      <c r="B3069" s="5">
        <v>43684</v>
      </c>
      <c r="C3069" s="5" t="s">
        <v>369</v>
      </c>
      <c r="D3069" s="5" t="s">
        <v>372</v>
      </c>
      <c r="E3069" s="6">
        <v>1</v>
      </c>
      <c r="F3069" s="3">
        <v>10.99</v>
      </c>
      <c r="G3069" s="3">
        <v>5.76</v>
      </c>
      <c r="H3069" s="8">
        <f t="shared" si="611"/>
        <v>5.76</v>
      </c>
      <c r="I3069" s="3">
        <v>5.23</v>
      </c>
      <c r="J3069" s="4">
        <v>0.48</v>
      </c>
      <c r="K3069" s="2" t="str">
        <f t="shared" si="612"/>
        <v>Wednesday</v>
      </c>
      <c r="L3069" s="5">
        <f t="shared" si="613"/>
        <v>43687</v>
      </c>
      <c r="M3069" s="2" t="str">
        <f t="shared" si="614"/>
        <v>Saturday</v>
      </c>
      <c r="N3069" s="2" t="str">
        <f t="shared" si="615"/>
        <v>Saturday</v>
      </c>
      <c r="O3069" s="12">
        <f t="shared" si="616"/>
        <v>0</v>
      </c>
      <c r="P3069" s="11" t="str">
        <f t="shared" si="617"/>
        <v>Low Cost per Unit</v>
      </c>
      <c r="Q3069" s="12">
        <f t="shared" si="618"/>
        <v>0</v>
      </c>
      <c r="R3069" s="12">
        <f t="shared" si="619"/>
        <v>0</v>
      </c>
      <c r="S3069" s="12">
        <f t="shared" si="620"/>
        <v>0</v>
      </c>
      <c r="T3069" s="12">
        <f t="shared" si="621"/>
        <v>0</v>
      </c>
      <c r="U3069" s="12">
        <f t="shared" si="622"/>
        <v>0</v>
      </c>
      <c r="V3069" s="13" t="str">
        <f t="shared" ca="1" si="623"/>
        <v>Greater Than 8 Weeks Old</v>
      </c>
    </row>
    <row r="3070" spans="1:22" x14ac:dyDescent="0.35">
      <c r="A3070" s="2" t="s">
        <v>180</v>
      </c>
      <c r="B3070" s="5">
        <v>43685</v>
      </c>
      <c r="C3070" s="5" t="s">
        <v>369</v>
      </c>
      <c r="D3070" s="5" t="s">
        <v>372</v>
      </c>
      <c r="E3070" s="6">
        <v>3</v>
      </c>
      <c r="F3070" s="3">
        <v>32.97</v>
      </c>
      <c r="G3070" s="3">
        <v>17.28</v>
      </c>
      <c r="H3070" s="8">
        <f t="shared" si="611"/>
        <v>5.7600000000000007</v>
      </c>
      <c r="I3070" s="3">
        <v>15.69</v>
      </c>
      <c r="J3070" s="4">
        <v>0.48</v>
      </c>
      <c r="K3070" s="2" t="str">
        <f t="shared" si="612"/>
        <v>Thursday</v>
      </c>
      <c r="L3070" s="5">
        <f t="shared" si="613"/>
        <v>43688</v>
      </c>
      <c r="M3070" s="2" t="str">
        <f t="shared" si="614"/>
        <v>Sunday</v>
      </c>
      <c r="N3070" s="2" t="str">
        <f t="shared" si="615"/>
        <v>Monday</v>
      </c>
      <c r="O3070" s="12">
        <f t="shared" si="616"/>
        <v>0</v>
      </c>
      <c r="P3070" s="11" t="str">
        <f t="shared" si="617"/>
        <v>Low Cost per Unit</v>
      </c>
      <c r="Q3070" s="12">
        <f t="shared" si="618"/>
        <v>0</v>
      </c>
      <c r="R3070" s="12">
        <f t="shared" si="619"/>
        <v>0.98909999999999998</v>
      </c>
      <c r="S3070" s="12">
        <f t="shared" si="620"/>
        <v>0</v>
      </c>
      <c r="T3070" s="12">
        <f t="shared" si="621"/>
        <v>0</v>
      </c>
      <c r="U3070" s="12">
        <f t="shared" si="622"/>
        <v>0</v>
      </c>
      <c r="V3070" s="13" t="str">
        <f t="shared" ca="1" si="623"/>
        <v>Greater Than 8 Weeks Old</v>
      </c>
    </row>
    <row r="3071" spans="1:22" x14ac:dyDescent="0.35">
      <c r="A3071" s="2" t="s">
        <v>180</v>
      </c>
      <c r="B3071" s="5">
        <v>43686</v>
      </c>
      <c r="C3071" s="5" t="s">
        <v>369</v>
      </c>
      <c r="D3071" s="5" t="s">
        <v>372</v>
      </c>
      <c r="E3071" s="6">
        <v>6</v>
      </c>
      <c r="F3071" s="3">
        <v>65.94</v>
      </c>
      <c r="G3071" s="3">
        <v>34.56</v>
      </c>
      <c r="H3071" s="8">
        <f t="shared" si="611"/>
        <v>5.7600000000000007</v>
      </c>
      <c r="I3071" s="3">
        <v>31.38</v>
      </c>
      <c r="J3071" s="4">
        <v>0.48</v>
      </c>
      <c r="K3071" s="2" t="str">
        <f t="shared" si="612"/>
        <v>Friday</v>
      </c>
      <c r="L3071" s="5">
        <f t="shared" si="613"/>
        <v>43689</v>
      </c>
      <c r="M3071" s="2" t="str">
        <f t="shared" si="614"/>
        <v>Monday</v>
      </c>
      <c r="N3071" s="2" t="str">
        <f t="shared" si="615"/>
        <v>Monday</v>
      </c>
      <c r="O3071" s="12">
        <f t="shared" si="616"/>
        <v>0</v>
      </c>
      <c r="P3071" s="11" t="str">
        <f t="shared" si="617"/>
        <v>Low Cost per Unit</v>
      </c>
      <c r="Q3071" s="12">
        <f t="shared" si="618"/>
        <v>0</v>
      </c>
      <c r="R3071" s="12">
        <f t="shared" si="619"/>
        <v>1.9782</v>
      </c>
      <c r="S3071" s="12">
        <f t="shared" si="620"/>
        <v>0</v>
      </c>
      <c r="T3071" s="12">
        <f t="shared" si="621"/>
        <v>0</v>
      </c>
      <c r="U3071" s="12">
        <f t="shared" si="622"/>
        <v>0</v>
      </c>
      <c r="V3071" s="13" t="str">
        <f t="shared" ca="1" si="623"/>
        <v>Greater Than 8 Weeks Old</v>
      </c>
    </row>
    <row r="3072" spans="1:22" x14ac:dyDescent="0.35">
      <c r="A3072" s="2" t="s">
        <v>180</v>
      </c>
      <c r="B3072" s="5">
        <v>43687</v>
      </c>
      <c r="C3072" s="5" t="s">
        <v>369</v>
      </c>
      <c r="D3072" s="5" t="s">
        <v>372</v>
      </c>
      <c r="E3072" s="6">
        <v>7</v>
      </c>
      <c r="F3072" s="3">
        <v>76.930000000000007</v>
      </c>
      <c r="G3072" s="3">
        <v>40.32</v>
      </c>
      <c r="H3072" s="8">
        <f t="shared" si="611"/>
        <v>5.76</v>
      </c>
      <c r="I3072" s="3">
        <v>36.61</v>
      </c>
      <c r="J3072" s="4">
        <v>0.48</v>
      </c>
      <c r="K3072" s="2" t="str">
        <f t="shared" si="612"/>
        <v>Saturday</v>
      </c>
      <c r="L3072" s="5">
        <f t="shared" si="613"/>
        <v>43690</v>
      </c>
      <c r="M3072" s="2" t="str">
        <f t="shared" si="614"/>
        <v>Tuesday</v>
      </c>
      <c r="N3072" s="2" t="str">
        <f t="shared" si="615"/>
        <v>Tuesday</v>
      </c>
      <c r="O3072" s="12">
        <f t="shared" si="616"/>
        <v>0</v>
      </c>
      <c r="P3072" s="11" t="str">
        <f t="shared" si="617"/>
        <v>Low Cost per Unit</v>
      </c>
      <c r="Q3072" s="12">
        <f t="shared" si="618"/>
        <v>0</v>
      </c>
      <c r="R3072" s="12">
        <f t="shared" si="619"/>
        <v>2.3079000000000001</v>
      </c>
      <c r="S3072" s="12">
        <f t="shared" si="620"/>
        <v>0</v>
      </c>
      <c r="T3072" s="12">
        <f t="shared" si="621"/>
        <v>7.6930000000000014</v>
      </c>
      <c r="U3072" s="12">
        <f t="shared" si="622"/>
        <v>0</v>
      </c>
      <c r="V3072" s="13" t="str">
        <f t="shared" ca="1" si="623"/>
        <v>Greater Than 8 Weeks Old</v>
      </c>
    </row>
    <row r="3073" spans="1:22" x14ac:dyDescent="0.35">
      <c r="A3073" s="2" t="s">
        <v>180</v>
      </c>
      <c r="B3073" s="5">
        <v>43688</v>
      </c>
      <c r="C3073" s="5" t="s">
        <v>369</v>
      </c>
      <c r="D3073" s="5" t="s">
        <v>372</v>
      </c>
      <c r="E3073" s="6">
        <v>1</v>
      </c>
      <c r="F3073" s="3">
        <v>10.99</v>
      </c>
      <c r="G3073" s="3">
        <v>5.76</v>
      </c>
      <c r="H3073" s="8">
        <f t="shared" si="611"/>
        <v>5.76</v>
      </c>
      <c r="I3073" s="3">
        <v>5.23</v>
      </c>
      <c r="J3073" s="4">
        <v>0.48</v>
      </c>
      <c r="K3073" s="2" t="str">
        <f t="shared" si="612"/>
        <v>Sunday</v>
      </c>
      <c r="L3073" s="5">
        <f t="shared" si="613"/>
        <v>43691</v>
      </c>
      <c r="M3073" s="2" t="str">
        <f t="shared" si="614"/>
        <v>Wednesday</v>
      </c>
      <c r="N3073" s="2" t="str">
        <f t="shared" si="615"/>
        <v>Wednesday</v>
      </c>
      <c r="O3073" s="12">
        <f t="shared" si="616"/>
        <v>0</v>
      </c>
      <c r="P3073" s="11" t="str">
        <f t="shared" si="617"/>
        <v>Low Cost per Unit</v>
      </c>
      <c r="Q3073" s="12">
        <f t="shared" si="618"/>
        <v>0</v>
      </c>
      <c r="R3073" s="12">
        <f t="shared" si="619"/>
        <v>0</v>
      </c>
      <c r="S3073" s="12">
        <f t="shared" si="620"/>
        <v>0</v>
      </c>
      <c r="T3073" s="12">
        <f t="shared" si="621"/>
        <v>0</v>
      </c>
      <c r="U3073" s="12">
        <f t="shared" si="622"/>
        <v>0</v>
      </c>
      <c r="V3073" s="13" t="str">
        <f t="shared" ca="1" si="623"/>
        <v>Greater Than 8 Weeks Old</v>
      </c>
    </row>
    <row r="3074" spans="1:22" x14ac:dyDescent="0.35">
      <c r="A3074" s="2" t="s">
        <v>180</v>
      </c>
      <c r="B3074" s="5">
        <v>43689</v>
      </c>
      <c r="C3074" s="5" t="s">
        <v>369</v>
      </c>
      <c r="D3074" s="5" t="s">
        <v>372</v>
      </c>
      <c r="E3074" s="6">
        <v>1</v>
      </c>
      <c r="F3074" s="3">
        <v>10.99</v>
      </c>
      <c r="G3074" s="3">
        <v>5.76</v>
      </c>
      <c r="H3074" s="8">
        <f t="shared" si="611"/>
        <v>5.76</v>
      </c>
      <c r="I3074" s="3">
        <v>5.23</v>
      </c>
      <c r="J3074" s="4">
        <v>0.48</v>
      </c>
      <c r="K3074" s="2" t="str">
        <f t="shared" si="612"/>
        <v>Monday</v>
      </c>
      <c r="L3074" s="5">
        <f t="shared" si="613"/>
        <v>43692</v>
      </c>
      <c r="M3074" s="2" t="str">
        <f t="shared" si="614"/>
        <v>Thursday</v>
      </c>
      <c r="N3074" s="2" t="str">
        <f t="shared" si="615"/>
        <v>Thursday</v>
      </c>
      <c r="O3074" s="12">
        <f t="shared" si="616"/>
        <v>0</v>
      </c>
      <c r="P3074" s="11" t="str">
        <f t="shared" si="617"/>
        <v>Low Cost per Unit</v>
      </c>
      <c r="Q3074" s="12">
        <f t="shared" si="618"/>
        <v>0</v>
      </c>
      <c r="R3074" s="12">
        <f t="shared" si="619"/>
        <v>0</v>
      </c>
      <c r="S3074" s="12">
        <f t="shared" si="620"/>
        <v>0</v>
      </c>
      <c r="T3074" s="12">
        <f t="shared" si="621"/>
        <v>0</v>
      </c>
      <c r="U3074" s="12">
        <f t="shared" si="622"/>
        <v>0</v>
      </c>
      <c r="V3074" s="13" t="str">
        <f t="shared" ca="1" si="623"/>
        <v>Greater Than 8 Weeks Old</v>
      </c>
    </row>
    <row r="3075" spans="1:22" x14ac:dyDescent="0.35">
      <c r="A3075" s="2" t="s">
        <v>180</v>
      </c>
      <c r="B3075" s="5">
        <v>43690</v>
      </c>
      <c r="C3075" s="5" t="s">
        <v>369</v>
      </c>
      <c r="D3075" s="5" t="s">
        <v>372</v>
      </c>
      <c r="E3075" s="6">
        <v>5</v>
      </c>
      <c r="F3075" s="3">
        <v>54.95</v>
      </c>
      <c r="G3075" s="3">
        <v>28.8</v>
      </c>
      <c r="H3075" s="8">
        <f t="shared" ref="H3075:H3138" si="624">G3075/E3075</f>
        <v>5.76</v>
      </c>
      <c r="I3075" s="3">
        <v>26.15</v>
      </c>
      <c r="J3075" s="4">
        <v>0.48</v>
      </c>
      <c r="K3075" s="2" t="str">
        <f t="shared" ref="K3075:K3138" si="625">TEXT(B3075,"dddd")</f>
        <v>Tuesday</v>
      </c>
      <c r="L3075" s="5">
        <f t="shared" ref="L3075:L3138" si="626">B3075+3</f>
        <v>43693</v>
      </c>
      <c r="M3075" s="2" t="str">
        <f t="shared" ref="M3075:M3138" si="627">TEXT(L3075,"dddd")</f>
        <v>Friday</v>
      </c>
      <c r="N3075" s="2" t="str">
        <f t="shared" ref="N3075:N3138" si="628">IF(M3075="Sunday","Monday",M3075)</f>
        <v>Friday</v>
      </c>
      <c r="O3075" s="12">
        <f t="shared" ref="O3075:O3138" si="629">IF(TEXT(B3075,"dddd")="Tuesday",F3075*0.05,0)</f>
        <v>2.7475000000000005</v>
      </c>
      <c r="P3075" s="11" t="str">
        <f t="shared" ref="P3075:P3138" si="630">IF(H3075&gt;AVERAGE(H:H),"High Cost per Unit","Low Cost per Unit")</f>
        <v>Low Cost per Unit</v>
      </c>
      <c r="Q3075" s="12">
        <f t="shared" ref="Q3075:Q3138" si="631">IF(D3075="Masks",F3075*0.1,0)</f>
        <v>0</v>
      </c>
      <c r="R3075" s="12">
        <f t="shared" ref="R3075:R3138" si="632">IF(E3075&gt;1,F3075*0.03,0)</f>
        <v>1.6485000000000001</v>
      </c>
      <c r="S3075" s="12">
        <f t="shared" ref="S3075:S3138" si="633">IF(D3075="Accessories",F3075*0.15,0)</f>
        <v>0</v>
      </c>
      <c r="T3075" s="12">
        <f t="shared" ref="T3075:T3138" si="634">IF(AND(K3075="Saturday",C3075="Fitness"),F3075*0.1,0)</f>
        <v>0</v>
      </c>
      <c r="U3075" s="12">
        <f t="shared" ref="U3075:U3138" si="635">IF(AND(K3075="Friday",C3075="Automotive"),F3075*0.2,0)</f>
        <v>0</v>
      </c>
      <c r="V3075" s="13" t="str">
        <f t="shared" ref="V3075:V3138" ca="1" si="636">IF(B3075&lt;TODAY()-56,"Greater Than 8 Weeks Old","Less Than 8 Weeks Old")</f>
        <v>Greater Than 8 Weeks Old</v>
      </c>
    </row>
    <row r="3076" spans="1:22" x14ac:dyDescent="0.35">
      <c r="A3076" s="2" t="s">
        <v>180</v>
      </c>
      <c r="B3076" s="5">
        <v>43691</v>
      </c>
      <c r="C3076" s="5" t="s">
        <v>369</v>
      </c>
      <c r="D3076" s="5" t="s">
        <v>372</v>
      </c>
      <c r="E3076" s="6">
        <v>1</v>
      </c>
      <c r="F3076" s="3">
        <v>10.99</v>
      </c>
      <c r="G3076" s="3">
        <v>5.76</v>
      </c>
      <c r="H3076" s="8">
        <f t="shared" si="624"/>
        <v>5.76</v>
      </c>
      <c r="I3076" s="3">
        <v>5.23</v>
      </c>
      <c r="J3076" s="4">
        <v>0.48</v>
      </c>
      <c r="K3076" s="2" t="str">
        <f t="shared" si="625"/>
        <v>Wednesday</v>
      </c>
      <c r="L3076" s="5">
        <f t="shared" si="626"/>
        <v>43694</v>
      </c>
      <c r="M3076" s="2" t="str">
        <f t="shared" si="627"/>
        <v>Saturday</v>
      </c>
      <c r="N3076" s="2" t="str">
        <f t="shared" si="628"/>
        <v>Saturday</v>
      </c>
      <c r="O3076" s="12">
        <f t="shared" si="629"/>
        <v>0</v>
      </c>
      <c r="P3076" s="11" t="str">
        <f t="shared" si="630"/>
        <v>Low Cost per Unit</v>
      </c>
      <c r="Q3076" s="12">
        <f t="shared" si="631"/>
        <v>0</v>
      </c>
      <c r="R3076" s="12">
        <f t="shared" si="632"/>
        <v>0</v>
      </c>
      <c r="S3076" s="12">
        <f t="shared" si="633"/>
        <v>0</v>
      </c>
      <c r="T3076" s="12">
        <f t="shared" si="634"/>
        <v>0</v>
      </c>
      <c r="U3076" s="12">
        <f t="shared" si="635"/>
        <v>0</v>
      </c>
      <c r="V3076" s="13" t="str">
        <f t="shared" ca="1" si="636"/>
        <v>Greater Than 8 Weeks Old</v>
      </c>
    </row>
    <row r="3077" spans="1:22" x14ac:dyDescent="0.35">
      <c r="A3077" s="2" t="s">
        <v>180</v>
      </c>
      <c r="B3077" s="5">
        <v>43692</v>
      </c>
      <c r="C3077" s="5" t="s">
        <v>369</v>
      </c>
      <c r="D3077" s="5" t="s">
        <v>372</v>
      </c>
      <c r="E3077" s="6">
        <v>4</v>
      </c>
      <c r="F3077" s="3">
        <v>43.96</v>
      </c>
      <c r="G3077" s="3">
        <v>23.04</v>
      </c>
      <c r="H3077" s="8">
        <f t="shared" si="624"/>
        <v>5.76</v>
      </c>
      <c r="I3077" s="3">
        <v>20.92</v>
      </c>
      <c r="J3077" s="4">
        <v>0.48</v>
      </c>
      <c r="K3077" s="2" t="str">
        <f t="shared" si="625"/>
        <v>Thursday</v>
      </c>
      <c r="L3077" s="5">
        <f t="shared" si="626"/>
        <v>43695</v>
      </c>
      <c r="M3077" s="2" t="str">
        <f t="shared" si="627"/>
        <v>Sunday</v>
      </c>
      <c r="N3077" s="2" t="str">
        <f t="shared" si="628"/>
        <v>Monday</v>
      </c>
      <c r="O3077" s="12">
        <f t="shared" si="629"/>
        <v>0</v>
      </c>
      <c r="P3077" s="11" t="str">
        <f t="shared" si="630"/>
        <v>Low Cost per Unit</v>
      </c>
      <c r="Q3077" s="12">
        <f t="shared" si="631"/>
        <v>0</v>
      </c>
      <c r="R3077" s="12">
        <f t="shared" si="632"/>
        <v>1.3188</v>
      </c>
      <c r="S3077" s="12">
        <f t="shared" si="633"/>
        <v>0</v>
      </c>
      <c r="T3077" s="12">
        <f t="shared" si="634"/>
        <v>0</v>
      </c>
      <c r="U3077" s="12">
        <f t="shared" si="635"/>
        <v>0</v>
      </c>
      <c r="V3077" s="13" t="str">
        <f t="shared" ca="1" si="636"/>
        <v>Greater Than 8 Weeks Old</v>
      </c>
    </row>
    <row r="3078" spans="1:22" x14ac:dyDescent="0.35">
      <c r="A3078" s="2" t="s">
        <v>180</v>
      </c>
      <c r="B3078" s="5">
        <v>43693</v>
      </c>
      <c r="C3078" s="5" t="s">
        <v>369</v>
      </c>
      <c r="D3078" s="5" t="s">
        <v>372</v>
      </c>
      <c r="E3078" s="6">
        <v>3</v>
      </c>
      <c r="F3078" s="3">
        <v>32.97</v>
      </c>
      <c r="G3078" s="3">
        <v>17.28</v>
      </c>
      <c r="H3078" s="8">
        <f t="shared" si="624"/>
        <v>5.7600000000000007</v>
      </c>
      <c r="I3078" s="3">
        <v>15.69</v>
      </c>
      <c r="J3078" s="4">
        <v>0.48</v>
      </c>
      <c r="K3078" s="2" t="str">
        <f t="shared" si="625"/>
        <v>Friday</v>
      </c>
      <c r="L3078" s="5">
        <f t="shared" si="626"/>
        <v>43696</v>
      </c>
      <c r="M3078" s="2" t="str">
        <f t="shared" si="627"/>
        <v>Monday</v>
      </c>
      <c r="N3078" s="2" t="str">
        <f t="shared" si="628"/>
        <v>Monday</v>
      </c>
      <c r="O3078" s="12">
        <f t="shared" si="629"/>
        <v>0</v>
      </c>
      <c r="P3078" s="11" t="str">
        <f t="shared" si="630"/>
        <v>Low Cost per Unit</v>
      </c>
      <c r="Q3078" s="12">
        <f t="shared" si="631"/>
        <v>0</v>
      </c>
      <c r="R3078" s="12">
        <f t="shared" si="632"/>
        <v>0.98909999999999998</v>
      </c>
      <c r="S3078" s="12">
        <f t="shared" si="633"/>
        <v>0</v>
      </c>
      <c r="T3078" s="12">
        <f t="shared" si="634"/>
        <v>0</v>
      </c>
      <c r="U3078" s="12">
        <f t="shared" si="635"/>
        <v>0</v>
      </c>
      <c r="V3078" s="13" t="str">
        <f t="shared" ca="1" si="636"/>
        <v>Greater Than 8 Weeks Old</v>
      </c>
    </row>
    <row r="3079" spans="1:22" x14ac:dyDescent="0.35">
      <c r="A3079" s="2" t="s">
        <v>180</v>
      </c>
      <c r="B3079" s="5">
        <v>43694</v>
      </c>
      <c r="C3079" s="5" t="s">
        <v>369</v>
      </c>
      <c r="D3079" s="5" t="s">
        <v>372</v>
      </c>
      <c r="E3079" s="6">
        <v>1</v>
      </c>
      <c r="F3079" s="3">
        <v>10.99</v>
      </c>
      <c r="G3079" s="3">
        <v>5.76</v>
      </c>
      <c r="H3079" s="8">
        <f t="shared" si="624"/>
        <v>5.76</v>
      </c>
      <c r="I3079" s="3">
        <v>5.23</v>
      </c>
      <c r="J3079" s="4">
        <v>0.48</v>
      </c>
      <c r="K3079" s="2" t="str">
        <f t="shared" si="625"/>
        <v>Saturday</v>
      </c>
      <c r="L3079" s="5">
        <f t="shared" si="626"/>
        <v>43697</v>
      </c>
      <c r="M3079" s="2" t="str">
        <f t="shared" si="627"/>
        <v>Tuesday</v>
      </c>
      <c r="N3079" s="2" t="str">
        <f t="shared" si="628"/>
        <v>Tuesday</v>
      </c>
      <c r="O3079" s="12">
        <f t="shared" si="629"/>
        <v>0</v>
      </c>
      <c r="P3079" s="11" t="str">
        <f t="shared" si="630"/>
        <v>Low Cost per Unit</v>
      </c>
      <c r="Q3079" s="12">
        <f t="shared" si="631"/>
        <v>0</v>
      </c>
      <c r="R3079" s="12">
        <f t="shared" si="632"/>
        <v>0</v>
      </c>
      <c r="S3079" s="12">
        <f t="shared" si="633"/>
        <v>0</v>
      </c>
      <c r="T3079" s="12">
        <f t="shared" si="634"/>
        <v>1.099</v>
      </c>
      <c r="U3079" s="12">
        <f t="shared" si="635"/>
        <v>0</v>
      </c>
      <c r="V3079" s="13" t="str">
        <f t="shared" ca="1" si="636"/>
        <v>Greater Than 8 Weeks Old</v>
      </c>
    </row>
    <row r="3080" spans="1:22" x14ac:dyDescent="0.35">
      <c r="A3080" s="2" t="s">
        <v>180</v>
      </c>
      <c r="B3080" s="5">
        <v>43695</v>
      </c>
      <c r="C3080" s="5" t="s">
        <v>369</v>
      </c>
      <c r="D3080" s="5" t="s">
        <v>372</v>
      </c>
      <c r="E3080" s="6">
        <v>2</v>
      </c>
      <c r="F3080" s="3">
        <v>21.98</v>
      </c>
      <c r="G3080" s="3">
        <v>11.52</v>
      </c>
      <c r="H3080" s="8">
        <f t="shared" si="624"/>
        <v>5.76</v>
      </c>
      <c r="I3080" s="3">
        <v>10.46</v>
      </c>
      <c r="J3080" s="4">
        <v>0.48</v>
      </c>
      <c r="K3080" s="2" t="str">
        <f t="shared" si="625"/>
        <v>Sunday</v>
      </c>
      <c r="L3080" s="5">
        <f t="shared" si="626"/>
        <v>43698</v>
      </c>
      <c r="M3080" s="2" t="str">
        <f t="shared" si="627"/>
        <v>Wednesday</v>
      </c>
      <c r="N3080" s="2" t="str">
        <f t="shared" si="628"/>
        <v>Wednesday</v>
      </c>
      <c r="O3080" s="12">
        <f t="shared" si="629"/>
        <v>0</v>
      </c>
      <c r="P3080" s="11" t="str">
        <f t="shared" si="630"/>
        <v>Low Cost per Unit</v>
      </c>
      <c r="Q3080" s="12">
        <f t="shared" si="631"/>
        <v>0</v>
      </c>
      <c r="R3080" s="12">
        <f t="shared" si="632"/>
        <v>0.65939999999999999</v>
      </c>
      <c r="S3080" s="12">
        <f t="shared" si="633"/>
        <v>0</v>
      </c>
      <c r="T3080" s="12">
        <f t="shared" si="634"/>
        <v>0</v>
      </c>
      <c r="U3080" s="12">
        <f t="shared" si="635"/>
        <v>0</v>
      </c>
      <c r="V3080" s="13" t="str">
        <f t="shared" ca="1" si="636"/>
        <v>Greater Than 8 Weeks Old</v>
      </c>
    </row>
    <row r="3081" spans="1:22" x14ac:dyDescent="0.35">
      <c r="A3081" s="2" t="s">
        <v>180</v>
      </c>
      <c r="B3081" s="5">
        <v>43696</v>
      </c>
      <c r="C3081" s="5" t="s">
        <v>369</v>
      </c>
      <c r="D3081" s="5" t="s">
        <v>372</v>
      </c>
      <c r="E3081" s="6">
        <v>2</v>
      </c>
      <c r="F3081" s="3">
        <v>21.98</v>
      </c>
      <c r="G3081" s="3">
        <v>11.52</v>
      </c>
      <c r="H3081" s="8">
        <f t="shared" si="624"/>
        <v>5.76</v>
      </c>
      <c r="I3081" s="3">
        <v>10.46</v>
      </c>
      <c r="J3081" s="4">
        <v>0.48</v>
      </c>
      <c r="K3081" s="2" t="str">
        <f t="shared" si="625"/>
        <v>Monday</v>
      </c>
      <c r="L3081" s="5">
        <f t="shared" si="626"/>
        <v>43699</v>
      </c>
      <c r="M3081" s="2" t="str">
        <f t="shared" si="627"/>
        <v>Thursday</v>
      </c>
      <c r="N3081" s="2" t="str">
        <f t="shared" si="628"/>
        <v>Thursday</v>
      </c>
      <c r="O3081" s="12">
        <f t="shared" si="629"/>
        <v>0</v>
      </c>
      <c r="P3081" s="11" t="str">
        <f t="shared" si="630"/>
        <v>Low Cost per Unit</v>
      </c>
      <c r="Q3081" s="12">
        <f t="shared" si="631"/>
        <v>0</v>
      </c>
      <c r="R3081" s="12">
        <f t="shared" si="632"/>
        <v>0.65939999999999999</v>
      </c>
      <c r="S3081" s="12">
        <f t="shared" si="633"/>
        <v>0</v>
      </c>
      <c r="T3081" s="12">
        <f t="shared" si="634"/>
        <v>0</v>
      </c>
      <c r="U3081" s="12">
        <f t="shared" si="635"/>
        <v>0</v>
      </c>
      <c r="V3081" s="13" t="str">
        <f t="shared" ca="1" si="636"/>
        <v>Greater Than 8 Weeks Old</v>
      </c>
    </row>
    <row r="3082" spans="1:22" x14ac:dyDescent="0.35">
      <c r="A3082" s="2" t="s">
        <v>180</v>
      </c>
      <c r="B3082" s="5">
        <v>43697</v>
      </c>
      <c r="C3082" s="5" t="s">
        <v>369</v>
      </c>
      <c r="D3082" s="5" t="s">
        <v>372</v>
      </c>
      <c r="E3082" s="6">
        <v>4</v>
      </c>
      <c r="F3082" s="3">
        <v>43.96</v>
      </c>
      <c r="G3082" s="3">
        <v>23.04</v>
      </c>
      <c r="H3082" s="8">
        <f t="shared" si="624"/>
        <v>5.76</v>
      </c>
      <c r="I3082" s="3">
        <v>20.92</v>
      </c>
      <c r="J3082" s="4">
        <v>0.48</v>
      </c>
      <c r="K3082" s="2" t="str">
        <f t="shared" si="625"/>
        <v>Tuesday</v>
      </c>
      <c r="L3082" s="5">
        <f t="shared" si="626"/>
        <v>43700</v>
      </c>
      <c r="M3082" s="2" t="str">
        <f t="shared" si="627"/>
        <v>Friday</v>
      </c>
      <c r="N3082" s="2" t="str">
        <f t="shared" si="628"/>
        <v>Friday</v>
      </c>
      <c r="O3082" s="12">
        <f t="shared" si="629"/>
        <v>2.198</v>
      </c>
      <c r="P3082" s="11" t="str">
        <f t="shared" si="630"/>
        <v>Low Cost per Unit</v>
      </c>
      <c r="Q3082" s="12">
        <f t="shared" si="631"/>
        <v>0</v>
      </c>
      <c r="R3082" s="12">
        <f t="shared" si="632"/>
        <v>1.3188</v>
      </c>
      <c r="S3082" s="12">
        <f t="shared" si="633"/>
        <v>0</v>
      </c>
      <c r="T3082" s="12">
        <f t="shared" si="634"/>
        <v>0</v>
      </c>
      <c r="U3082" s="12">
        <f t="shared" si="635"/>
        <v>0</v>
      </c>
      <c r="V3082" s="13" t="str">
        <f t="shared" ca="1" si="636"/>
        <v>Greater Than 8 Weeks Old</v>
      </c>
    </row>
    <row r="3083" spans="1:22" x14ac:dyDescent="0.35">
      <c r="A3083" s="2" t="s">
        <v>180</v>
      </c>
      <c r="B3083" s="5">
        <v>43698</v>
      </c>
      <c r="C3083" s="5" t="s">
        <v>369</v>
      </c>
      <c r="D3083" s="5" t="s">
        <v>372</v>
      </c>
      <c r="E3083" s="6">
        <v>6</v>
      </c>
      <c r="F3083" s="3">
        <v>65.94</v>
      </c>
      <c r="G3083" s="3">
        <v>34.56</v>
      </c>
      <c r="H3083" s="8">
        <f t="shared" si="624"/>
        <v>5.7600000000000007</v>
      </c>
      <c r="I3083" s="3">
        <v>31.38</v>
      </c>
      <c r="J3083" s="4">
        <v>0.48</v>
      </c>
      <c r="K3083" s="2" t="str">
        <f t="shared" si="625"/>
        <v>Wednesday</v>
      </c>
      <c r="L3083" s="5">
        <f t="shared" si="626"/>
        <v>43701</v>
      </c>
      <c r="M3083" s="2" t="str">
        <f t="shared" si="627"/>
        <v>Saturday</v>
      </c>
      <c r="N3083" s="2" t="str">
        <f t="shared" si="628"/>
        <v>Saturday</v>
      </c>
      <c r="O3083" s="12">
        <f t="shared" si="629"/>
        <v>0</v>
      </c>
      <c r="P3083" s="11" t="str">
        <f t="shared" si="630"/>
        <v>Low Cost per Unit</v>
      </c>
      <c r="Q3083" s="12">
        <f t="shared" si="631"/>
        <v>0</v>
      </c>
      <c r="R3083" s="12">
        <f t="shared" si="632"/>
        <v>1.9782</v>
      </c>
      <c r="S3083" s="12">
        <f t="shared" si="633"/>
        <v>0</v>
      </c>
      <c r="T3083" s="12">
        <f t="shared" si="634"/>
        <v>0</v>
      </c>
      <c r="U3083" s="12">
        <f t="shared" si="635"/>
        <v>0</v>
      </c>
      <c r="V3083" s="13" t="str">
        <f t="shared" ca="1" si="636"/>
        <v>Greater Than 8 Weeks Old</v>
      </c>
    </row>
    <row r="3084" spans="1:22" x14ac:dyDescent="0.35">
      <c r="A3084" s="2" t="s">
        <v>180</v>
      </c>
      <c r="B3084" s="5">
        <v>43699</v>
      </c>
      <c r="C3084" s="5" t="s">
        <v>369</v>
      </c>
      <c r="D3084" s="5" t="s">
        <v>372</v>
      </c>
      <c r="E3084" s="6">
        <v>2</v>
      </c>
      <c r="F3084" s="3">
        <v>21.98</v>
      </c>
      <c r="G3084" s="3">
        <v>11.52</v>
      </c>
      <c r="H3084" s="8">
        <f t="shared" si="624"/>
        <v>5.76</v>
      </c>
      <c r="I3084" s="3">
        <v>10.46</v>
      </c>
      <c r="J3084" s="4">
        <v>0.48</v>
      </c>
      <c r="K3084" s="2" t="str">
        <f t="shared" si="625"/>
        <v>Thursday</v>
      </c>
      <c r="L3084" s="5">
        <f t="shared" si="626"/>
        <v>43702</v>
      </c>
      <c r="M3084" s="2" t="str">
        <f t="shared" si="627"/>
        <v>Sunday</v>
      </c>
      <c r="N3084" s="2" t="str">
        <f t="shared" si="628"/>
        <v>Monday</v>
      </c>
      <c r="O3084" s="12">
        <f t="shared" si="629"/>
        <v>0</v>
      </c>
      <c r="P3084" s="11" t="str">
        <f t="shared" si="630"/>
        <v>Low Cost per Unit</v>
      </c>
      <c r="Q3084" s="12">
        <f t="shared" si="631"/>
        <v>0</v>
      </c>
      <c r="R3084" s="12">
        <f t="shared" si="632"/>
        <v>0.65939999999999999</v>
      </c>
      <c r="S3084" s="12">
        <f t="shared" si="633"/>
        <v>0</v>
      </c>
      <c r="T3084" s="12">
        <f t="shared" si="634"/>
        <v>0</v>
      </c>
      <c r="U3084" s="12">
        <f t="shared" si="635"/>
        <v>0</v>
      </c>
      <c r="V3084" s="13" t="str">
        <f t="shared" ca="1" si="636"/>
        <v>Greater Than 8 Weeks Old</v>
      </c>
    </row>
    <row r="3085" spans="1:22" x14ac:dyDescent="0.35">
      <c r="A3085" s="2" t="s">
        <v>180</v>
      </c>
      <c r="B3085" s="5">
        <v>43700</v>
      </c>
      <c r="C3085" s="5" t="s">
        <v>369</v>
      </c>
      <c r="D3085" s="5" t="s">
        <v>372</v>
      </c>
      <c r="E3085" s="6">
        <v>2</v>
      </c>
      <c r="F3085" s="3">
        <v>21.98</v>
      </c>
      <c r="G3085" s="3">
        <v>11.52</v>
      </c>
      <c r="H3085" s="8">
        <f t="shared" si="624"/>
        <v>5.76</v>
      </c>
      <c r="I3085" s="3">
        <v>10.46</v>
      </c>
      <c r="J3085" s="4">
        <v>0.48</v>
      </c>
      <c r="K3085" s="2" t="str">
        <f t="shared" si="625"/>
        <v>Friday</v>
      </c>
      <c r="L3085" s="5">
        <f t="shared" si="626"/>
        <v>43703</v>
      </c>
      <c r="M3085" s="2" t="str">
        <f t="shared" si="627"/>
        <v>Monday</v>
      </c>
      <c r="N3085" s="2" t="str">
        <f t="shared" si="628"/>
        <v>Monday</v>
      </c>
      <c r="O3085" s="12">
        <f t="shared" si="629"/>
        <v>0</v>
      </c>
      <c r="P3085" s="11" t="str">
        <f t="shared" si="630"/>
        <v>Low Cost per Unit</v>
      </c>
      <c r="Q3085" s="12">
        <f t="shared" si="631"/>
        <v>0</v>
      </c>
      <c r="R3085" s="12">
        <f t="shared" si="632"/>
        <v>0.65939999999999999</v>
      </c>
      <c r="S3085" s="12">
        <f t="shared" si="633"/>
        <v>0</v>
      </c>
      <c r="T3085" s="12">
        <f t="shared" si="634"/>
        <v>0</v>
      </c>
      <c r="U3085" s="12">
        <f t="shared" si="635"/>
        <v>0</v>
      </c>
      <c r="V3085" s="13" t="str">
        <f t="shared" ca="1" si="636"/>
        <v>Greater Than 8 Weeks Old</v>
      </c>
    </row>
    <row r="3086" spans="1:22" x14ac:dyDescent="0.35">
      <c r="A3086" s="2" t="s">
        <v>180</v>
      </c>
      <c r="B3086" s="5">
        <v>43701</v>
      </c>
      <c r="C3086" s="5" t="s">
        <v>369</v>
      </c>
      <c r="D3086" s="5" t="s">
        <v>372</v>
      </c>
      <c r="E3086" s="6">
        <v>3</v>
      </c>
      <c r="F3086" s="3">
        <v>32.97</v>
      </c>
      <c r="G3086" s="3">
        <v>17.28</v>
      </c>
      <c r="H3086" s="8">
        <f t="shared" si="624"/>
        <v>5.7600000000000007</v>
      </c>
      <c r="I3086" s="3">
        <v>15.69</v>
      </c>
      <c r="J3086" s="4">
        <v>0.48</v>
      </c>
      <c r="K3086" s="2" t="str">
        <f t="shared" si="625"/>
        <v>Saturday</v>
      </c>
      <c r="L3086" s="5">
        <f t="shared" si="626"/>
        <v>43704</v>
      </c>
      <c r="M3086" s="2" t="str">
        <f t="shared" si="627"/>
        <v>Tuesday</v>
      </c>
      <c r="N3086" s="2" t="str">
        <f t="shared" si="628"/>
        <v>Tuesday</v>
      </c>
      <c r="O3086" s="12">
        <f t="shared" si="629"/>
        <v>0</v>
      </c>
      <c r="P3086" s="11" t="str">
        <f t="shared" si="630"/>
        <v>Low Cost per Unit</v>
      </c>
      <c r="Q3086" s="12">
        <f t="shared" si="631"/>
        <v>0</v>
      </c>
      <c r="R3086" s="12">
        <f t="shared" si="632"/>
        <v>0.98909999999999998</v>
      </c>
      <c r="S3086" s="12">
        <f t="shared" si="633"/>
        <v>0</v>
      </c>
      <c r="T3086" s="12">
        <f t="shared" si="634"/>
        <v>3.2970000000000002</v>
      </c>
      <c r="U3086" s="12">
        <f t="shared" si="635"/>
        <v>0</v>
      </c>
      <c r="V3086" s="13" t="str">
        <f t="shared" ca="1" si="636"/>
        <v>Greater Than 8 Weeks Old</v>
      </c>
    </row>
    <row r="3087" spans="1:22" x14ac:dyDescent="0.35">
      <c r="A3087" s="2" t="s">
        <v>180</v>
      </c>
      <c r="B3087" s="5">
        <v>43702</v>
      </c>
      <c r="C3087" s="5" t="s">
        <v>369</v>
      </c>
      <c r="D3087" s="5" t="s">
        <v>372</v>
      </c>
      <c r="E3087" s="6">
        <v>3</v>
      </c>
      <c r="F3087" s="3">
        <v>32.97</v>
      </c>
      <c r="G3087" s="3">
        <v>17.28</v>
      </c>
      <c r="H3087" s="8">
        <f t="shared" si="624"/>
        <v>5.7600000000000007</v>
      </c>
      <c r="I3087" s="3">
        <v>15.69</v>
      </c>
      <c r="J3087" s="4">
        <v>0.48</v>
      </c>
      <c r="K3087" s="2" t="str">
        <f t="shared" si="625"/>
        <v>Sunday</v>
      </c>
      <c r="L3087" s="5">
        <f t="shared" si="626"/>
        <v>43705</v>
      </c>
      <c r="M3087" s="2" t="str">
        <f t="shared" si="627"/>
        <v>Wednesday</v>
      </c>
      <c r="N3087" s="2" t="str">
        <f t="shared" si="628"/>
        <v>Wednesday</v>
      </c>
      <c r="O3087" s="12">
        <f t="shared" si="629"/>
        <v>0</v>
      </c>
      <c r="P3087" s="11" t="str">
        <f t="shared" si="630"/>
        <v>Low Cost per Unit</v>
      </c>
      <c r="Q3087" s="12">
        <f t="shared" si="631"/>
        <v>0</v>
      </c>
      <c r="R3087" s="12">
        <f t="shared" si="632"/>
        <v>0.98909999999999998</v>
      </c>
      <c r="S3087" s="12">
        <f t="shared" si="633"/>
        <v>0</v>
      </c>
      <c r="T3087" s="12">
        <f t="shared" si="634"/>
        <v>0</v>
      </c>
      <c r="U3087" s="12">
        <f t="shared" si="635"/>
        <v>0</v>
      </c>
      <c r="V3087" s="13" t="str">
        <f t="shared" ca="1" si="636"/>
        <v>Greater Than 8 Weeks Old</v>
      </c>
    </row>
    <row r="3088" spans="1:22" x14ac:dyDescent="0.35">
      <c r="A3088" s="2" t="s">
        <v>180</v>
      </c>
      <c r="B3088" s="5">
        <v>43703</v>
      </c>
      <c r="C3088" s="5" t="s">
        <v>369</v>
      </c>
      <c r="D3088" s="5" t="s">
        <v>372</v>
      </c>
      <c r="E3088" s="6">
        <v>8</v>
      </c>
      <c r="F3088" s="3">
        <v>87.92</v>
      </c>
      <c r="G3088" s="3">
        <v>46.08</v>
      </c>
      <c r="H3088" s="8">
        <f t="shared" si="624"/>
        <v>5.76</v>
      </c>
      <c r="I3088" s="3">
        <v>41.84</v>
      </c>
      <c r="J3088" s="4">
        <v>0.48</v>
      </c>
      <c r="K3088" s="2" t="str">
        <f t="shared" si="625"/>
        <v>Monday</v>
      </c>
      <c r="L3088" s="5">
        <f t="shared" si="626"/>
        <v>43706</v>
      </c>
      <c r="M3088" s="2" t="str">
        <f t="shared" si="627"/>
        <v>Thursday</v>
      </c>
      <c r="N3088" s="2" t="str">
        <f t="shared" si="628"/>
        <v>Thursday</v>
      </c>
      <c r="O3088" s="12">
        <f t="shared" si="629"/>
        <v>0</v>
      </c>
      <c r="P3088" s="11" t="str">
        <f t="shared" si="630"/>
        <v>Low Cost per Unit</v>
      </c>
      <c r="Q3088" s="12">
        <f t="shared" si="631"/>
        <v>0</v>
      </c>
      <c r="R3088" s="12">
        <f t="shared" si="632"/>
        <v>2.6375999999999999</v>
      </c>
      <c r="S3088" s="12">
        <f t="shared" si="633"/>
        <v>0</v>
      </c>
      <c r="T3088" s="12">
        <f t="shared" si="634"/>
        <v>0</v>
      </c>
      <c r="U3088" s="12">
        <f t="shared" si="635"/>
        <v>0</v>
      </c>
      <c r="V3088" s="13" t="str">
        <f t="shared" ca="1" si="636"/>
        <v>Greater Than 8 Weeks Old</v>
      </c>
    </row>
    <row r="3089" spans="1:22" x14ac:dyDescent="0.35">
      <c r="A3089" s="2" t="s">
        <v>180</v>
      </c>
      <c r="B3089" s="5">
        <v>43704</v>
      </c>
      <c r="C3089" s="5" t="s">
        <v>369</v>
      </c>
      <c r="D3089" s="5" t="s">
        <v>372</v>
      </c>
      <c r="E3089" s="6">
        <v>4</v>
      </c>
      <c r="F3089" s="3">
        <v>43.96</v>
      </c>
      <c r="G3089" s="3">
        <v>23.04</v>
      </c>
      <c r="H3089" s="8">
        <f t="shared" si="624"/>
        <v>5.76</v>
      </c>
      <c r="I3089" s="3">
        <v>20.92</v>
      </c>
      <c r="J3089" s="4">
        <v>0.48</v>
      </c>
      <c r="K3089" s="2" t="str">
        <f t="shared" si="625"/>
        <v>Tuesday</v>
      </c>
      <c r="L3089" s="5">
        <f t="shared" si="626"/>
        <v>43707</v>
      </c>
      <c r="M3089" s="2" t="str">
        <f t="shared" si="627"/>
        <v>Friday</v>
      </c>
      <c r="N3089" s="2" t="str">
        <f t="shared" si="628"/>
        <v>Friday</v>
      </c>
      <c r="O3089" s="12">
        <f t="shared" si="629"/>
        <v>2.198</v>
      </c>
      <c r="P3089" s="11" t="str">
        <f t="shared" si="630"/>
        <v>Low Cost per Unit</v>
      </c>
      <c r="Q3089" s="12">
        <f t="shared" si="631"/>
        <v>0</v>
      </c>
      <c r="R3089" s="12">
        <f t="shared" si="632"/>
        <v>1.3188</v>
      </c>
      <c r="S3089" s="12">
        <f t="shared" si="633"/>
        <v>0</v>
      </c>
      <c r="T3089" s="12">
        <f t="shared" si="634"/>
        <v>0</v>
      </c>
      <c r="U3089" s="12">
        <f t="shared" si="635"/>
        <v>0</v>
      </c>
      <c r="V3089" s="13" t="str">
        <f t="shared" ca="1" si="636"/>
        <v>Greater Than 8 Weeks Old</v>
      </c>
    </row>
    <row r="3090" spans="1:22" x14ac:dyDescent="0.35">
      <c r="A3090" s="2" t="s">
        <v>180</v>
      </c>
      <c r="B3090" s="5">
        <v>43705</v>
      </c>
      <c r="C3090" s="5" t="s">
        <v>369</v>
      </c>
      <c r="D3090" s="5" t="s">
        <v>372</v>
      </c>
      <c r="E3090" s="6">
        <v>7</v>
      </c>
      <c r="F3090" s="3">
        <v>76.930000000000007</v>
      </c>
      <c r="G3090" s="3">
        <v>40.32</v>
      </c>
      <c r="H3090" s="8">
        <f t="shared" si="624"/>
        <v>5.76</v>
      </c>
      <c r="I3090" s="3">
        <v>36.61</v>
      </c>
      <c r="J3090" s="4">
        <v>0.48</v>
      </c>
      <c r="K3090" s="2" t="str">
        <f t="shared" si="625"/>
        <v>Wednesday</v>
      </c>
      <c r="L3090" s="5">
        <f t="shared" si="626"/>
        <v>43708</v>
      </c>
      <c r="M3090" s="2" t="str">
        <f t="shared" si="627"/>
        <v>Saturday</v>
      </c>
      <c r="N3090" s="2" t="str">
        <f t="shared" si="628"/>
        <v>Saturday</v>
      </c>
      <c r="O3090" s="12">
        <f t="shared" si="629"/>
        <v>0</v>
      </c>
      <c r="P3090" s="11" t="str">
        <f t="shared" si="630"/>
        <v>Low Cost per Unit</v>
      </c>
      <c r="Q3090" s="12">
        <f t="shared" si="631"/>
        <v>0</v>
      </c>
      <c r="R3090" s="12">
        <f t="shared" si="632"/>
        <v>2.3079000000000001</v>
      </c>
      <c r="S3090" s="12">
        <f t="shared" si="633"/>
        <v>0</v>
      </c>
      <c r="T3090" s="12">
        <f t="shared" si="634"/>
        <v>0</v>
      </c>
      <c r="U3090" s="12">
        <f t="shared" si="635"/>
        <v>0</v>
      </c>
      <c r="V3090" s="13" t="str">
        <f t="shared" ca="1" si="636"/>
        <v>Greater Than 8 Weeks Old</v>
      </c>
    </row>
    <row r="3091" spans="1:22" x14ac:dyDescent="0.35">
      <c r="A3091" s="2" t="s">
        <v>180</v>
      </c>
      <c r="B3091" s="5">
        <v>43706</v>
      </c>
      <c r="C3091" s="5" t="s">
        <v>369</v>
      </c>
      <c r="D3091" s="5" t="s">
        <v>372</v>
      </c>
      <c r="E3091" s="6">
        <v>6</v>
      </c>
      <c r="F3091" s="3">
        <v>65.94</v>
      </c>
      <c r="G3091" s="3">
        <v>34.56</v>
      </c>
      <c r="H3091" s="8">
        <f t="shared" si="624"/>
        <v>5.7600000000000007</v>
      </c>
      <c r="I3091" s="3">
        <v>31.38</v>
      </c>
      <c r="J3091" s="4">
        <v>0.48</v>
      </c>
      <c r="K3091" s="2" t="str">
        <f t="shared" si="625"/>
        <v>Thursday</v>
      </c>
      <c r="L3091" s="5">
        <f t="shared" si="626"/>
        <v>43709</v>
      </c>
      <c r="M3091" s="2" t="str">
        <f t="shared" si="627"/>
        <v>Sunday</v>
      </c>
      <c r="N3091" s="2" t="str">
        <f t="shared" si="628"/>
        <v>Monday</v>
      </c>
      <c r="O3091" s="12">
        <f t="shared" si="629"/>
        <v>0</v>
      </c>
      <c r="P3091" s="11" t="str">
        <f t="shared" si="630"/>
        <v>Low Cost per Unit</v>
      </c>
      <c r="Q3091" s="12">
        <f t="shared" si="631"/>
        <v>0</v>
      </c>
      <c r="R3091" s="12">
        <f t="shared" si="632"/>
        <v>1.9782</v>
      </c>
      <c r="S3091" s="12">
        <f t="shared" si="633"/>
        <v>0</v>
      </c>
      <c r="T3091" s="12">
        <f t="shared" si="634"/>
        <v>0</v>
      </c>
      <c r="U3091" s="12">
        <f t="shared" si="635"/>
        <v>0</v>
      </c>
      <c r="V3091" s="13" t="str">
        <f t="shared" ca="1" si="636"/>
        <v>Greater Than 8 Weeks Old</v>
      </c>
    </row>
    <row r="3092" spans="1:22" x14ac:dyDescent="0.35">
      <c r="A3092" s="2" t="s">
        <v>180</v>
      </c>
      <c r="B3092" s="5">
        <v>43707</v>
      </c>
      <c r="C3092" s="5" t="s">
        <v>369</v>
      </c>
      <c r="D3092" s="5" t="s">
        <v>372</v>
      </c>
      <c r="E3092" s="6">
        <v>2</v>
      </c>
      <c r="F3092" s="3">
        <v>35.99</v>
      </c>
      <c r="G3092" s="3">
        <v>11.52</v>
      </c>
      <c r="H3092" s="8">
        <f t="shared" si="624"/>
        <v>5.76</v>
      </c>
      <c r="I3092" s="3">
        <v>24.47</v>
      </c>
      <c r="J3092" s="4">
        <v>0.68</v>
      </c>
      <c r="K3092" s="2" t="str">
        <f t="shared" si="625"/>
        <v>Friday</v>
      </c>
      <c r="L3092" s="5">
        <f t="shared" si="626"/>
        <v>43710</v>
      </c>
      <c r="M3092" s="2" t="str">
        <f t="shared" si="627"/>
        <v>Monday</v>
      </c>
      <c r="N3092" s="2" t="str">
        <f t="shared" si="628"/>
        <v>Monday</v>
      </c>
      <c r="O3092" s="12">
        <f t="shared" si="629"/>
        <v>0</v>
      </c>
      <c r="P3092" s="11" t="str">
        <f t="shared" si="630"/>
        <v>Low Cost per Unit</v>
      </c>
      <c r="Q3092" s="12">
        <f t="shared" si="631"/>
        <v>0</v>
      </c>
      <c r="R3092" s="12">
        <f t="shared" si="632"/>
        <v>1.0797000000000001</v>
      </c>
      <c r="S3092" s="12">
        <f t="shared" si="633"/>
        <v>0</v>
      </c>
      <c r="T3092" s="12">
        <f t="shared" si="634"/>
        <v>0</v>
      </c>
      <c r="U3092" s="12">
        <f t="shared" si="635"/>
        <v>0</v>
      </c>
      <c r="V3092" s="13" t="str">
        <f t="shared" ca="1" si="636"/>
        <v>Greater Than 8 Weeks Old</v>
      </c>
    </row>
    <row r="3093" spans="1:22" x14ac:dyDescent="0.35">
      <c r="A3093" s="2" t="s">
        <v>309</v>
      </c>
      <c r="B3093" s="5">
        <v>43684</v>
      </c>
      <c r="C3093" s="5" t="s">
        <v>369</v>
      </c>
      <c r="D3093" s="5" t="s">
        <v>372</v>
      </c>
      <c r="E3093" s="6">
        <v>11</v>
      </c>
      <c r="F3093" s="3">
        <v>120.89</v>
      </c>
      <c r="G3093" s="3">
        <v>67.650000000000006</v>
      </c>
      <c r="H3093" s="8">
        <f t="shared" si="624"/>
        <v>6.15</v>
      </c>
      <c r="I3093" s="3">
        <v>53.24</v>
      </c>
      <c r="J3093" s="4">
        <v>0.44</v>
      </c>
      <c r="K3093" s="2" t="str">
        <f t="shared" si="625"/>
        <v>Wednesday</v>
      </c>
      <c r="L3093" s="5">
        <f t="shared" si="626"/>
        <v>43687</v>
      </c>
      <c r="M3093" s="2" t="str">
        <f t="shared" si="627"/>
        <v>Saturday</v>
      </c>
      <c r="N3093" s="2" t="str">
        <f t="shared" si="628"/>
        <v>Saturday</v>
      </c>
      <c r="O3093" s="12">
        <f t="shared" si="629"/>
        <v>0</v>
      </c>
      <c r="P3093" s="11" t="str">
        <f t="shared" si="630"/>
        <v>Low Cost per Unit</v>
      </c>
      <c r="Q3093" s="12">
        <f t="shared" si="631"/>
        <v>0</v>
      </c>
      <c r="R3093" s="12">
        <f t="shared" si="632"/>
        <v>3.6267</v>
      </c>
      <c r="S3093" s="12">
        <f t="shared" si="633"/>
        <v>0</v>
      </c>
      <c r="T3093" s="12">
        <f t="shared" si="634"/>
        <v>0</v>
      </c>
      <c r="U3093" s="12">
        <f t="shared" si="635"/>
        <v>0</v>
      </c>
      <c r="V3093" s="13" t="str">
        <f t="shared" ca="1" si="636"/>
        <v>Greater Than 8 Weeks Old</v>
      </c>
    </row>
    <row r="3094" spans="1:22" x14ac:dyDescent="0.35">
      <c r="A3094" s="2" t="s">
        <v>309</v>
      </c>
      <c r="B3094" s="5">
        <v>43685</v>
      </c>
      <c r="C3094" s="5" t="s">
        <v>369</v>
      </c>
      <c r="D3094" s="5" t="s">
        <v>372</v>
      </c>
      <c r="E3094" s="6">
        <v>4</v>
      </c>
      <c r="F3094" s="3">
        <v>43.96</v>
      </c>
      <c r="G3094" s="3">
        <v>24.6</v>
      </c>
      <c r="H3094" s="8">
        <f t="shared" si="624"/>
        <v>6.15</v>
      </c>
      <c r="I3094" s="3">
        <v>19.36</v>
      </c>
      <c r="J3094" s="4">
        <v>0.44</v>
      </c>
      <c r="K3094" s="2" t="str">
        <f t="shared" si="625"/>
        <v>Thursday</v>
      </c>
      <c r="L3094" s="5">
        <f t="shared" si="626"/>
        <v>43688</v>
      </c>
      <c r="M3094" s="2" t="str">
        <f t="shared" si="627"/>
        <v>Sunday</v>
      </c>
      <c r="N3094" s="2" t="str">
        <f t="shared" si="628"/>
        <v>Monday</v>
      </c>
      <c r="O3094" s="12">
        <f t="shared" si="629"/>
        <v>0</v>
      </c>
      <c r="P3094" s="11" t="str">
        <f t="shared" si="630"/>
        <v>Low Cost per Unit</v>
      </c>
      <c r="Q3094" s="12">
        <f t="shared" si="631"/>
        <v>0</v>
      </c>
      <c r="R3094" s="12">
        <f t="shared" si="632"/>
        <v>1.3188</v>
      </c>
      <c r="S3094" s="12">
        <f t="shared" si="633"/>
        <v>0</v>
      </c>
      <c r="T3094" s="12">
        <f t="shared" si="634"/>
        <v>0</v>
      </c>
      <c r="U3094" s="12">
        <f t="shared" si="635"/>
        <v>0</v>
      </c>
      <c r="V3094" s="13" t="str">
        <f t="shared" ca="1" si="636"/>
        <v>Greater Than 8 Weeks Old</v>
      </c>
    </row>
    <row r="3095" spans="1:22" x14ac:dyDescent="0.35">
      <c r="A3095" s="2" t="s">
        <v>309</v>
      </c>
      <c r="B3095" s="5">
        <v>43686</v>
      </c>
      <c r="C3095" s="5" t="s">
        <v>369</v>
      </c>
      <c r="D3095" s="5" t="s">
        <v>372</v>
      </c>
      <c r="E3095" s="6">
        <v>3</v>
      </c>
      <c r="F3095" s="3">
        <v>32.97</v>
      </c>
      <c r="G3095" s="3">
        <v>18.45</v>
      </c>
      <c r="H3095" s="8">
        <f t="shared" si="624"/>
        <v>6.1499999999999995</v>
      </c>
      <c r="I3095" s="3">
        <v>14.52</v>
      </c>
      <c r="J3095" s="4">
        <v>0.44</v>
      </c>
      <c r="K3095" s="2" t="str">
        <f t="shared" si="625"/>
        <v>Friday</v>
      </c>
      <c r="L3095" s="5">
        <f t="shared" si="626"/>
        <v>43689</v>
      </c>
      <c r="M3095" s="2" t="str">
        <f t="shared" si="627"/>
        <v>Monday</v>
      </c>
      <c r="N3095" s="2" t="str">
        <f t="shared" si="628"/>
        <v>Monday</v>
      </c>
      <c r="O3095" s="12">
        <f t="shared" si="629"/>
        <v>0</v>
      </c>
      <c r="P3095" s="11" t="str">
        <f t="shared" si="630"/>
        <v>Low Cost per Unit</v>
      </c>
      <c r="Q3095" s="12">
        <f t="shared" si="631"/>
        <v>0</v>
      </c>
      <c r="R3095" s="12">
        <f t="shared" si="632"/>
        <v>0.98909999999999998</v>
      </c>
      <c r="S3095" s="12">
        <f t="shared" si="633"/>
        <v>0</v>
      </c>
      <c r="T3095" s="12">
        <f t="shared" si="634"/>
        <v>0</v>
      </c>
      <c r="U3095" s="12">
        <f t="shared" si="635"/>
        <v>0</v>
      </c>
      <c r="V3095" s="13" t="str">
        <f t="shared" ca="1" si="636"/>
        <v>Greater Than 8 Weeks Old</v>
      </c>
    </row>
    <row r="3096" spans="1:22" x14ac:dyDescent="0.35">
      <c r="A3096" s="2" t="s">
        <v>309</v>
      </c>
      <c r="B3096" s="5">
        <v>43687</v>
      </c>
      <c r="C3096" s="5" t="s">
        <v>369</v>
      </c>
      <c r="D3096" s="5" t="s">
        <v>372</v>
      </c>
      <c r="E3096" s="6">
        <v>4</v>
      </c>
      <c r="F3096" s="3">
        <v>43.96</v>
      </c>
      <c r="G3096" s="3">
        <v>24.6</v>
      </c>
      <c r="H3096" s="8">
        <f t="shared" si="624"/>
        <v>6.15</v>
      </c>
      <c r="I3096" s="3">
        <v>19.36</v>
      </c>
      <c r="J3096" s="4">
        <v>0.44</v>
      </c>
      <c r="K3096" s="2" t="str">
        <f t="shared" si="625"/>
        <v>Saturday</v>
      </c>
      <c r="L3096" s="5">
        <f t="shared" si="626"/>
        <v>43690</v>
      </c>
      <c r="M3096" s="2" t="str">
        <f t="shared" si="627"/>
        <v>Tuesday</v>
      </c>
      <c r="N3096" s="2" t="str">
        <f t="shared" si="628"/>
        <v>Tuesday</v>
      </c>
      <c r="O3096" s="12">
        <f t="shared" si="629"/>
        <v>0</v>
      </c>
      <c r="P3096" s="11" t="str">
        <f t="shared" si="630"/>
        <v>Low Cost per Unit</v>
      </c>
      <c r="Q3096" s="12">
        <f t="shared" si="631"/>
        <v>0</v>
      </c>
      <c r="R3096" s="12">
        <f t="shared" si="632"/>
        <v>1.3188</v>
      </c>
      <c r="S3096" s="12">
        <f t="shared" si="633"/>
        <v>0</v>
      </c>
      <c r="T3096" s="12">
        <f t="shared" si="634"/>
        <v>4.3959999999999999</v>
      </c>
      <c r="U3096" s="12">
        <f t="shared" si="635"/>
        <v>0</v>
      </c>
      <c r="V3096" s="13" t="str">
        <f t="shared" ca="1" si="636"/>
        <v>Greater Than 8 Weeks Old</v>
      </c>
    </row>
    <row r="3097" spans="1:22" x14ac:dyDescent="0.35">
      <c r="A3097" s="2" t="s">
        <v>309</v>
      </c>
      <c r="B3097" s="5">
        <v>43688</v>
      </c>
      <c r="C3097" s="5" t="s">
        <v>369</v>
      </c>
      <c r="D3097" s="5" t="s">
        <v>372</v>
      </c>
      <c r="E3097" s="6">
        <v>1</v>
      </c>
      <c r="F3097" s="3">
        <v>10.99</v>
      </c>
      <c r="G3097" s="3">
        <v>6.15</v>
      </c>
      <c r="H3097" s="8">
        <f t="shared" si="624"/>
        <v>6.15</v>
      </c>
      <c r="I3097" s="3">
        <v>4.84</v>
      </c>
      <c r="J3097" s="4">
        <v>0.44</v>
      </c>
      <c r="K3097" s="2" t="str">
        <f t="shared" si="625"/>
        <v>Sunday</v>
      </c>
      <c r="L3097" s="5">
        <f t="shared" si="626"/>
        <v>43691</v>
      </c>
      <c r="M3097" s="2" t="str">
        <f t="shared" si="627"/>
        <v>Wednesday</v>
      </c>
      <c r="N3097" s="2" t="str">
        <f t="shared" si="628"/>
        <v>Wednesday</v>
      </c>
      <c r="O3097" s="12">
        <f t="shared" si="629"/>
        <v>0</v>
      </c>
      <c r="P3097" s="11" t="str">
        <f t="shared" si="630"/>
        <v>Low Cost per Unit</v>
      </c>
      <c r="Q3097" s="12">
        <f t="shared" si="631"/>
        <v>0</v>
      </c>
      <c r="R3097" s="12">
        <f t="shared" si="632"/>
        <v>0</v>
      </c>
      <c r="S3097" s="12">
        <f t="shared" si="633"/>
        <v>0</v>
      </c>
      <c r="T3097" s="12">
        <f t="shared" si="634"/>
        <v>0</v>
      </c>
      <c r="U3097" s="12">
        <f t="shared" si="635"/>
        <v>0</v>
      </c>
      <c r="V3097" s="13" t="str">
        <f t="shared" ca="1" si="636"/>
        <v>Greater Than 8 Weeks Old</v>
      </c>
    </row>
    <row r="3098" spans="1:22" x14ac:dyDescent="0.35">
      <c r="A3098" s="2" t="s">
        <v>309</v>
      </c>
      <c r="B3098" s="5">
        <v>43689</v>
      </c>
      <c r="C3098" s="5" t="s">
        <v>369</v>
      </c>
      <c r="D3098" s="5" t="s">
        <v>372</v>
      </c>
      <c r="E3098" s="6">
        <v>2</v>
      </c>
      <c r="F3098" s="3">
        <v>21.98</v>
      </c>
      <c r="G3098" s="3">
        <v>12.3</v>
      </c>
      <c r="H3098" s="8">
        <f t="shared" si="624"/>
        <v>6.15</v>
      </c>
      <c r="I3098" s="3">
        <v>9.68</v>
      </c>
      <c r="J3098" s="4">
        <v>0.44</v>
      </c>
      <c r="K3098" s="2" t="str">
        <f t="shared" si="625"/>
        <v>Monday</v>
      </c>
      <c r="L3098" s="5">
        <f t="shared" si="626"/>
        <v>43692</v>
      </c>
      <c r="M3098" s="2" t="str">
        <f t="shared" si="627"/>
        <v>Thursday</v>
      </c>
      <c r="N3098" s="2" t="str">
        <f t="shared" si="628"/>
        <v>Thursday</v>
      </c>
      <c r="O3098" s="12">
        <f t="shared" si="629"/>
        <v>0</v>
      </c>
      <c r="P3098" s="11" t="str">
        <f t="shared" si="630"/>
        <v>Low Cost per Unit</v>
      </c>
      <c r="Q3098" s="12">
        <f t="shared" si="631"/>
        <v>0</v>
      </c>
      <c r="R3098" s="12">
        <f t="shared" si="632"/>
        <v>0.65939999999999999</v>
      </c>
      <c r="S3098" s="12">
        <f t="shared" si="633"/>
        <v>0</v>
      </c>
      <c r="T3098" s="12">
        <f t="shared" si="634"/>
        <v>0</v>
      </c>
      <c r="U3098" s="12">
        <f t="shared" si="635"/>
        <v>0</v>
      </c>
      <c r="V3098" s="13" t="str">
        <f t="shared" ca="1" si="636"/>
        <v>Greater Than 8 Weeks Old</v>
      </c>
    </row>
    <row r="3099" spans="1:22" x14ac:dyDescent="0.35">
      <c r="A3099" s="2" t="s">
        <v>309</v>
      </c>
      <c r="B3099" s="5">
        <v>43690</v>
      </c>
      <c r="C3099" s="5" t="s">
        <v>369</v>
      </c>
      <c r="D3099" s="5" t="s">
        <v>372</v>
      </c>
      <c r="E3099" s="6">
        <v>3</v>
      </c>
      <c r="F3099" s="3">
        <v>32.97</v>
      </c>
      <c r="G3099" s="3">
        <v>18.45</v>
      </c>
      <c r="H3099" s="8">
        <f t="shared" si="624"/>
        <v>6.1499999999999995</v>
      </c>
      <c r="I3099" s="3">
        <v>14.52</v>
      </c>
      <c r="J3099" s="4">
        <v>0.44</v>
      </c>
      <c r="K3099" s="2" t="str">
        <f t="shared" si="625"/>
        <v>Tuesday</v>
      </c>
      <c r="L3099" s="5">
        <f t="shared" si="626"/>
        <v>43693</v>
      </c>
      <c r="M3099" s="2" t="str">
        <f t="shared" si="627"/>
        <v>Friday</v>
      </c>
      <c r="N3099" s="2" t="str">
        <f t="shared" si="628"/>
        <v>Friday</v>
      </c>
      <c r="O3099" s="12">
        <f t="shared" si="629"/>
        <v>1.6485000000000001</v>
      </c>
      <c r="P3099" s="11" t="str">
        <f t="shared" si="630"/>
        <v>Low Cost per Unit</v>
      </c>
      <c r="Q3099" s="12">
        <f t="shared" si="631"/>
        <v>0</v>
      </c>
      <c r="R3099" s="12">
        <f t="shared" si="632"/>
        <v>0.98909999999999998</v>
      </c>
      <c r="S3099" s="12">
        <f t="shared" si="633"/>
        <v>0</v>
      </c>
      <c r="T3099" s="12">
        <f t="shared" si="634"/>
        <v>0</v>
      </c>
      <c r="U3099" s="12">
        <f t="shared" si="635"/>
        <v>0</v>
      </c>
      <c r="V3099" s="13" t="str">
        <f t="shared" ca="1" si="636"/>
        <v>Greater Than 8 Weeks Old</v>
      </c>
    </row>
    <row r="3100" spans="1:22" x14ac:dyDescent="0.35">
      <c r="A3100" s="2" t="s">
        <v>181</v>
      </c>
      <c r="B3100" s="5">
        <v>43681</v>
      </c>
      <c r="C3100" s="5" t="s">
        <v>369</v>
      </c>
      <c r="D3100" s="5" t="s">
        <v>372</v>
      </c>
      <c r="E3100" s="6">
        <v>1</v>
      </c>
      <c r="F3100" s="3">
        <v>30</v>
      </c>
      <c r="G3100" s="3">
        <v>7.8</v>
      </c>
      <c r="H3100" s="8">
        <f t="shared" si="624"/>
        <v>7.8</v>
      </c>
      <c r="I3100" s="3">
        <v>22.2</v>
      </c>
      <c r="J3100" s="4">
        <v>0.74</v>
      </c>
      <c r="K3100" s="2" t="str">
        <f t="shared" si="625"/>
        <v>Sunday</v>
      </c>
      <c r="L3100" s="5">
        <f t="shared" si="626"/>
        <v>43684</v>
      </c>
      <c r="M3100" s="2" t="str">
        <f t="shared" si="627"/>
        <v>Wednesday</v>
      </c>
      <c r="N3100" s="2" t="str">
        <f t="shared" si="628"/>
        <v>Wednesday</v>
      </c>
      <c r="O3100" s="12">
        <f t="shared" si="629"/>
        <v>0</v>
      </c>
      <c r="P3100" s="11" t="str">
        <f t="shared" si="630"/>
        <v>Low Cost per Unit</v>
      </c>
      <c r="Q3100" s="12">
        <f t="shared" si="631"/>
        <v>0</v>
      </c>
      <c r="R3100" s="12">
        <f t="shared" si="632"/>
        <v>0</v>
      </c>
      <c r="S3100" s="12">
        <f t="shared" si="633"/>
        <v>0</v>
      </c>
      <c r="T3100" s="12">
        <f t="shared" si="634"/>
        <v>0</v>
      </c>
      <c r="U3100" s="12">
        <f t="shared" si="635"/>
        <v>0</v>
      </c>
      <c r="V3100" s="13" t="str">
        <f t="shared" ca="1" si="636"/>
        <v>Greater Than 8 Weeks Old</v>
      </c>
    </row>
    <row r="3101" spans="1:22" x14ac:dyDescent="0.35">
      <c r="A3101" s="2" t="s">
        <v>181</v>
      </c>
      <c r="B3101" s="5">
        <v>43682</v>
      </c>
      <c r="C3101" s="5" t="s">
        <v>369</v>
      </c>
      <c r="D3101" s="5" t="s">
        <v>372</v>
      </c>
      <c r="E3101" s="6">
        <v>1</v>
      </c>
      <c r="F3101" s="3">
        <v>30</v>
      </c>
      <c r="G3101" s="3">
        <v>7.8</v>
      </c>
      <c r="H3101" s="8">
        <f t="shared" si="624"/>
        <v>7.8</v>
      </c>
      <c r="I3101" s="3">
        <v>22.2</v>
      </c>
      <c r="J3101" s="4">
        <v>0.74</v>
      </c>
      <c r="K3101" s="2" t="str">
        <f t="shared" si="625"/>
        <v>Monday</v>
      </c>
      <c r="L3101" s="5">
        <f t="shared" si="626"/>
        <v>43685</v>
      </c>
      <c r="M3101" s="2" t="str">
        <f t="shared" si="627"/>
        <v>Thursday</v>
      </c>
      <c r="N3101" s="2" t="str">
        <f t="shared" si="628"/>
        <v>Thursday</v>
      </c>
      <c r="O3101" s="12">
        <f t="shared" si="629"/>
        <v>0</v>
      </c>
      <c r="P3101" s="11" t="str">
        <f t="shared" si="630"/>
        <v>Low Cost per Unit</v>
      </c>
      <c r="Q3101" s="12">
        <f t="shared" si="631"/>
        <v>0</v>
      </c>
      <c r="R3101" s="12">
        <f t="shared" si="632"/>
        <v>0</v>
      </c>
      <c r="S3101" s="12">
        <f t="shared" si="633"/>
        <v>0</v>
      </c>
      <c r="T3101" s="12">
        <f t="shared" si="634"/>
        <v>0</v>
      </c>
      <c r="U3101" s="12">
        <f t="shared" si="635"/>
        <v>0</v>
      </c>
      <c r="V3101" s="13" t="str">
        <f t="shared" ca="1" si="636"/>
        <v>Greater Than 8 Weeks Old</v>
      </c>
    </row>
    <row r="3102" spans="1:22" x14ac:dyDescent="0.35">
      <c r="A3102" s="2" t="s">
        <v>181</v>
      </c>
      <c r="B3102" s="5">
        <v>43686</v>
      </c>
      <c r="C3102" s="5" t="s">
        <v>369</v>
      </c>
      <c r="D3102" s="5" t="s">
        <v>372</v>
      </c>
      <c r="E3102" s="6">
        <v>2</v>
      </c>
      <c r="F3102" s="3">
        <v>60</v>
      </c>
      <c r="G3102" s="3">
        <v>15.6</v>
      </c>
      <c r="H3102" s="8">
        <f t="shared" si="624"/>
        <v>7.8</v>
      </c>
      <c r="I3102" s="3">
        <v>44.4</v>
      </c>
      <c r="J3102" s="4">
        <v>0.74</v>
      </c>
      <c r="K3102" s="2" t="str">
        <f t="shared" si="625"/>
        <v>Friday</v>
      </c>
      <c r="L3102" s="5">
        <f t="shared" si="626"/>
        <v>43689</v>
      </c>
      <c r="M3102" s="2" t="str">
        <f t="shared" si="627"/>
        <v>Monday</v>
      </c>
      <c r="N3102" s="2" t="str">
        <f t="shared" si="628"/>
        <v>Monday</v>
      </c>
      <c r="O3102" s="12">
        <f t="shared" si="629"/>
        <v>0</v>
      </c>
      <c r="P3102" s="11" t="str">
        <f t="shared" si="630"/>
        <v>Low Cost per Unit</v>
      </c>
      <c r="Q3102" s="12">
        <f t="shared" si="631"/>
        <v>0</v>
      </c>
      <c r="R3102" s="12">
        <f t="shared" si="632"/>
        <v>1.7999999999999998</v>
      </c>
      <c r="S3102" s="12">
        <f t="shared" si="633"/>
        <v>0</v>
      </c>
      <c r="T3102" s="12">
        <f t="shared" si="634"/>
        <v>0</v>
      </c>
      <c r="U3102" s="12">
        <f t="shared" si="635"/>
        <v>0</v>
      </c>
      <c r="V3102" s="13" t="str">
        <f t="shared" ca="1" si="636"/>
        <v>Greater Than 8 Weeks Old</v>
      </c>
    </row>
    <row r="3103" spans="1:22" x14ac:dyDescent="0.35">
      <c r="A3103" s="2" t="s">
        <v>181</v>
      </c>
      <c r="B3103" s="5">
        <v>43690</v>
      </c>
      <c r="C3103" s="5" t="s">
        <v>369</v>
      </c>
      <c r="D3103" s="5" t="s">
        <v>372</v>
      </c>
      <c r="E3103" s="6">
        <v>2</v>
      </c>
      <c r="F3103" s="3">
        <v>60</v>
      </c>
      <c r="G3103" s="3">
        <v>15.6</v>
      </c>
      <c r="H3103" s="8">
        <f t="shared" si="624"/>
        <v>7.8</v>
      </c>
      <c r="I3103" s="3">
        <v>44.4</v>
      </c>
      <c r="J3103" s="4">
        <v>0.74</v>
      </c>
      <c r="K3103" s="2" t="str">
        <f t="shared" si="625"/>
        <v>Tuesday</v>
      </c>
      <c r="L3103" s="5">
        <f t="shared" si="626"/>
        <v>43693</v>
      </c>
      <c r="M3103" s="2" t="str">
        <f t="shared" si="627"/>
        <v>Friday</v>
      </c>
      <c r="N3103" s="2" t="str">
        <f t="shared" si="628"/>
        <v>Friday</v>
      </c>
      <c r="O3103" s="12">
        <f t="shared" si="629"/>
        <v>3</v>
      </c>
      <c r="P3103" s="11" t="str">
        <f t="shared" si="630"/>
        <v>Low Cost per Unit</v>
      </c>
      <c r="Q3103" s="12">
        <f t="shared" si="631"/>
        <v>0</v>
      </c>
      <c r="R3103" s="12">
        <f t="shared" si="632"/>
        <v>1.7999999999999998</v>
      </c>
      <c r="S3103" s="12">
        <f t="shared" si="633"/>
        <v>0</v>
      </c>
      <c r="T3103" s="12">
        <f t="shared" si="634"/>
        <v>0</v>
      </c>
      <c r="U3103" s="12">
        <f t="shared" si="635"/>
        <v>0</v>
      </c>
      <c r="V3103" s="13" t="str">
        <f t="shared" ca="1" si="636"/>
        <v>Greater Than 8 Weeks Old</v>
      </c>
    </row>
    <row r="3104" spans="1:22" x14ac:dyDescent="0.35">
      <c r="A3104" s="2" t="s">
        <v>181</v>
      </c>
      <c r="B3104" s="5">
        <v>43691</v>
      </c>
      <c r="C3104" s="5" t="s">
        <v>369</v>
      </c>
      <c r="D3104" s="5" t="s">
        <v>372</v>
      </c>
      <c r="E3104" s="6">
        <v>1</v>
      </c>
      <c r="F3104" s="3">
        <v>30</v>
      </c>
      <c r="G3104" s="3">
        <v>7.8</v>
      </c>
      <c r="H3104" s="8">
        <f t="shared" si="624"/>
        <v>7.8</v>
      </c>
      <c r="I3104" s="3">
        <v>22.2</v>
      </c>
      <c r="J3104" s="4">
        <v>0.74</v>
      </c>
      <c r="K3104" s="2" t="str">
        <f t="shared" si="625"/>
        <v>Wednesday</v>
      </c>
      <c r="L3104" s="5">
        <f t="shared" si="626"/>
        <v>43694</v>
      </c>
      <c r="M3104" s="2" t="str">
        <f t="shared" si="627"/>
        <v>Saturday</v>
      </c>
      <c r="N3104" s="2" t="str">
        <f t="shared" si="628"/>
        <v>Saturday</v>
      </c>
      <c r="O3104" s="12">
        <f t="shared" si="629"/>
        <v>0</v>
      </c>
      <c r="P3104" s="11" t="str">
        <f t="shared" si="630"/>
        <v>Low Cost per Unit</v>
      </c>
      <c r="Q3104" s="12">
        <f t="shared" si="631"/>
        <v>0</v>
      </c>
      <c r="R3104" s="12">
        <f t="shared" si="632"/>
        <v>0</v>
      </c>
      <c r="S3104" s="12">
        <f t="shared" si="633"/>
        <v>0</v>
      </c>
      <c r="T3104" s="12">
        <f t="shared" si="634"/>
        <v>0</v>
      </c>
      <c r="U3104" s="12">
        <f t="shared" si="635"/>
        <v>0</v>
      </c>
      <c r="V3104" s="13" t="str">
        <f t="shared" ca="1" si="636"/>
        <v>Greater Than 8 Weeks Old</v>
      </c>
    </row>
    <row r="3105" spans="1:22" x14ac:dyDescent="0.35">
      <c r="A3105" s="2" t="s">
        <v>181</v>
      </c>
      <c r="B3105" s="5">
        <v>43695</v>
      </c>
      <c r="C3105" s="5" t="s">
        <v>369</v>
      </c>
      <c r="D3105" s="5" t="s">
        <v>372</v>
      </c>
      <c r="E3105" s="6">
        <v>2</v>
      </c>
      <c r="F3105" s="3">
        <v>60</v>
      </c>
      <c r="G3105" s="3">
        <v>15.6</v>
      </c>
      <c r="H3105" s="8">
        <f t="shared" si="624"/>
        <v>7.8</v>
      </c>
      <c r="I3105" s="3">
        <v>44.4</v>
      </c>
      <c r="J3105" s="4">
        <v>0.74</v>
      </c>
      <c r="K3105" s="2" t="str">
        <f t="shared" si="625"/>
        <v>Sunday</v>
      </c>
      <c r="L3105" s="5">
        <f t="shared" si="626"/>
        <v>43698</v>
      </c>
      <c r="M3105" s="2" t="str">
        <f t="shared" si="627"/>
        <v>Wednesday</v>
      </c>
      <c r="N3105" s="2" t="str">
        <f t="shared" si="628"/>
        <v>Wednesday</v>
      </c>
      <c r="O3105" s="12">
        <f t="shared" si="629"/>
        <v>0</v>
      </c>
      <c r="P3105" s="11" t="str">
        <f t="shared" si="630"/>
        <v>Low Cost per Unit</v>
      </c>
      <c r="Q3105" s="12">
        <f t="shared" si="631"/>
        <v>0</v>
      </c>
      <c r="R3105" s="12">
        <f t="shared" si="632"/>
        <v>1.7999999999999998</v>
      </c>
      <c r="S3105" s="12">
        <f t="shared" si="633"/>
        <v>0</v>
      </c>
      <c r="T3105" s="12">
        <f t="shared" si="634"/>
        <v>0</v>
      </c>
      <c r="U3105" s="12">
        <f t="shared" si="635"/>
        <v>0</v>
      </c>
      <c r="V3105" s="13" t="str">
        <f t="shared" ca="1" si="636"/>
        <v>Greater Than 8 Weeks Old</v>
      </c>
    </row>
    <row r="3106" spans="1:22" x14ac:dyDescent="0.35">
      <c r="A3106" s="2" t="s">
        <v>181</v>
      </c>
      <c r="B3106" s="5">
        <v>43697</v>
      </c>
      <c r="C3106" s="5" t="s">
        <v>369</v>
      </c>
      <c r="D3106" s="5" t="s">
        <v>372</v>
      </c>
      <c r="E3106" s="6">
        <v>1</v>
      </c>
      <c r="F3106" s="3">
        <v>30</v>
      </c>
      <c r="G3106" s="3">
        <v>7.8</v>
      </c>
      <c r="H3106" s="8">
        <f t="shared" si="624"/>
        <v>7.8</v>
      </c>
      <c r="I3106" s="3">
        <v>22.2</v>
      </c>
      <c r="J3106" s="4">
        <v>0.74</v>
      </c>
      <c r="K3106" s="2" t="str">
        <f t="shared" si="625"/>
        <v>Tuesday</v>
      </c>
      <c r="L3106" s="5">
        <f t="shared" si="626"/>
        <v>43700</v>
      </c>
      <c r="M3106" s="2" t="str">
        <f t="shared" si="627"/>
        <v>Friday</v>
      </c>
      <c r="N3106" s="2" t="str">
        <f t="shared" si="628"/>
        <v>Friday</v>
      </c>
      <c r="O3106" s="12">
        <f t="shared" si="629"/>
        <v>1.5</v>
      </c>
      <c r="P3106" s="11" t="str">
        <f t="shared" si="630"/>
        <v>Low Cost per Unit</v>
      </c>
      <c r="Q3106" s="12">
        <f t="shared" si="631"/>
        <v>0</v>
      </c>
      <c r="R3106" s="12">
        <f t="shared" si="632"/>
        <v>0</v>
      </c>
      <c r="S3106" s="12">
        <f t="shared" si="633"/>
        <v>0</v>
      </c>
      <c r="T3106" s="12">
        <f t="shared" si="634"/>
        <v>0</v>
      </c>
      <c r="U3106" s="12">
        <f t="shared" si="635"/>
        <v>0</v>
      </c>
      <c r="V3106" s="13" t="str">
        <f t="shared" ca="1" si="636"/>
        <v>Greater Than 8 Weeks Old</v>
      </c>
    </row>
    <row r="3107" spans="1:22" x14ac:dyDescent="0.35">
      <c r="A3107" s="2" t="s">
        <v>181</v>
      </c>
      <c r="B3107" s="5">
        <v>43698</v>
      </c>
      <c r="C3107" s="5" t="s">
        <v>369</v>
      </c>
      <c r="D3107" s="5" t="s">
        <v>372</v>
      </c>
      <c r="E3107" s="6">
        <v>2</v>
      </c>
      <c r="F3107" s="3">
        <v>60</v>
      </c>
      <c r="G3107" s="3">
        <v>15.6</v>
      </c>
      <c r="H3107" s="8">
        <f t="shared" si="624"/>
        <v>7.8</v>
      </c>
      <c r="I3107" s="3">
        <v>44.4</v>
      </c>
      <c r="J3107" s="4">
        <v>0.74</v>
      </c>
      <c r="K3107" s="2" t="str">
        <f t="shared" si="625"/>
        <v>Wednesday</v>
      </c>
      <c r="L3107" s="5">
        <f t="shared" si="626"/>
        <v>43701</v>
      </c>
      <c r="M3107" s="2" t="str">
        <f t="shared" si="627"/>
        <v>Saturday</v>
      </c>
      <c r="N3107" s="2" t="str">
        <f t="shared" si="628"/>
        <v>Saturday</v>
      </c>
      <c r="O3107" s="12">
        <f t="shared" si="629"/>
        <v>0</v>
      </c>
      <c r="P3107" s="11" t="str">
        <f t="shared" si="630"/>
        <v>Low Cost per Unit</v>
      </c>
      <c r="Q3107" s="12">
        <f t="shared" si="631"/>
        <v>0</v>
      </c>
      <c r="R3107" s="12">
        <f t="shared" si="632"/>
        <v>1.7999999999999998</v>
      </c>
      <c r="S3107" s="12">
        <f t="shared" si="633"/>
        <v>0</v>
      </c>
      <c r="T3107" s="12">
        <f t="shared" si="634"/>
        <v>0</v>
      </c>
      <c r="U3107" s="12">
        <f t="shared" si="635"/>
        <v>0</v>
      </c>
      <c r="V3107" s="13" t="str">
        <f t="shared" ca="1" si="636"/>
        <v>Greater Than 8 Weeks Old</v>
      </c>
    </row>
    <row r="3108" spans="1:22" x14ac:dyDescent="0.35">
      <c r="A3108" s="2" t="s">
        <v>181</v>
      </c>
      <c r="B3108" s="5">
        <v>43699</v>
      </c>
      <c r="C3108" s="5" t="s">
        <v>369</v>
      </c>
      <c r="D3108" s="5" t="s">
        <v>372</v>
      </c>
      <c r="E3108" s="6">
        <v>1</v>
      </c>
      <c r="F3108" s="3">
        <v>30</v>
      </c>
      <c r="G3108" s="3">
        <v>7.8</v>
      </c>
      <c r="H3108" s="8">
        <f t="shared" si="624"/>
        <v>7.8</v>
      </c>
      <c r="I3108" s="3">
        <v>22.2</v>
      </c>
      <c r="J3108" s="4">
        <v>0.74</v>
      </c>
      <c r="K3108" s="2" t="str">
        <f t="shared" si="625"/>
        <v>Thursday</v>
      </c>
      <c r="L3108" s="5">
        <f t="shared" si="626"/>
        <v>43702</v>
      </c>
      <c r="M3108" s="2" t="str">
        <f t="shared" si="627"/>
        <v>Sunday</v>
      </c>
      <c r="N3108" s="2" t="str">
        <f t="shared" si="628"/>
        <v>Monday</v>
      </c>
      <c r="O3108" s="12">
        <f t="shared" si="629"/>
        <v>0</v>
      </c>
      <c r="P3108" s="11" t="str">
        <f t="shared" si="630"/>
        <v>Low Cost per Unit</v>
      </c>
      <c r="Q3108" s="12">
        <f t="shared" si="631"/>
        <v>0</v>
      </c>
      <c r="R3108" s="12">
        <f t="shared" si="632"/>
        <v>0</v>
      </c>
      <c r="S3108" s="12">
        <f t="shared" si="633"/>
        <v>0</v>
      </c>
      <c r="T3108" s="12">
        <f t="shared" si="634"/>
        <v>0</v>
      </c>
      <c r="U3108" s="12">
        <f t="shared" si="635"/>
        <v>0</v>
      </c>
      <c r="V3108" s="13" t="str">
        <f t="shared" ca="1" si="636"/>
        <v>Greater Than 8 Weeks Old</v>
      </c>
    </row>
    <row r="3109" spans="1:22" x14ac:dyDescent="0.35">
      <c r="A3109" s="2" t="s">
        <v>181</v>
      </c>
      <c r="B3109" s="5">
        <v>43701</v>
      </c>
      <c r="C3109" s="5" t="s">
        <v>369</v>
      </c>
      <c r="D3109" s="5" t="s">
        <v>372</v>
      </c>
      <c r="E3109" s="6">
        <v>2</v>
      </c>
      <c r="F3109" s="3">
        <v>60</v>
      </c>
      <c r="G3109" s="3">
        <v>15.6</v>
      </c>
      <c r="H3109" s="8">
        <f t="shared" si="624"/>
        <v>7.8</v>
      </c>
      <c r="I3109" s="3">
        <v>44.4</v>
      </c>
      <c r="J3109" s="4">
        <v>0.74</v>
      </c>
      <c r="K3109" s="2" t="str">
        <f t="shared" si="625"/>
        <v>Saturday</v>
      </c>
      <c r="L3109" s="5">
        <f t="shared" si="626"/>
        <v>43704</v>
      </c>
      <c r="M3109" s="2" t="str">
        <f t="shared" si="627"/>
        <v>Tuesday</v>
      </c>
      <c r="N3109" s="2" t="str">
        <f t="shared" si="628"/>
        <v>Tuesday</v>
      </c>
      <c r="O3109" s="12">
        <f t="shared" si="629"/>
        <v>0</v>
      </c>
      <c r="P3109" s="11" t="str">
        <f t="shared" si="630"/>
        <v>Low Cost per Unit</v>
      </c>
      <c r="Q3109" s="12">
        <f t="shared" si="631"/>
        <v>0</v>
      </c>
      <c r="R3109" s="12">
        <f t="shared" si="632"/>
        <v>1.7999999999999998</v>
      </c>
      <c r="S3109" s="12">
        <f t="shared" si="633"/>
        <v>0</v>
      </c>
      <c r="T3109" s="12">
        <f t="shared" si="634"/>
        <v>6</v>
      </c>
      <c r="U3109" s="12">
        <f t="shared" si="635"/>
        <v>0</v>
      </c>
      <c r="V3109" s="13" t="str">
        <f t="shared" ca="1" si="636"/>
        <v>Greater Than 8 Weeks Old</v>
      </c>
    </row>
    <row r="3110" spans="1:22" x14ac:dyDescent="0.35">
      <c r="A3110" s="2" t="s">
        <v>181</v>
      </c>
      <c r="B3110" s="5">
        <v>43702</v>
      </c>
      <c r="C3110" s="5" t="s">
        <v>369</v>
      </c>
      <c r="D3110" s="5" t="s">
        <v>372</v>
      </c>
      <c r="E3110" s="6">
        <v>3</v>
      </c>
      <c r="F3110" s="3">
        <v>90</v>
      </c>
      <c r="G3110" s="3">
        <v>23.4</v>
      </c>
      <c r="H3110" s="8">
        <f t="shared" si="624"/>
        <v>7.8</v>
      </c>
      <c r="I3110" s="3">
        <v>66.599999999999994</v>
      </c>
      <c r="J3110" s="4">
        <v>0.74</v>
      </c>
      <c r="K3110" s="2" t="str">
        <f t="shared" si="625"/>
        <v>Sunday</v>
      </c>
      <c r="L3110" s="5">
        <f t="shared" si="626"/>
        <v>43705</v>
      </c>
      <c r="M3110" s="2" t="str">
        <f t="shared" si="627"/>
        <v>Wednesday</v>
      </c>
      <c r="N3110" s="2" t="str">
        <f t="shared" si="628"/>
        <v>Wednesday</v>
      </c>
      <c r="O3110" s="12">
        <f t="shared" si="629"/>
        <v>0</v>
      </c>
      <c r="P3110" s="11" t="str">
        <f t="shared" si="630"/>
        <v>Low Cost per Unit</v>
      </c>
      <c r="Q3110" s="12">
        <f t="shared" si="631"/>
        <v>0</v>
      </c>
      <c r="R3110" s="12">
        <f t="shared" si="632"/>
        <v>2.6999999999999997</v>
      </c>
      <c r="S3110" s="12">
        <f t="shared" si="633"/>
        <v>0</v>
      </c>
      <c r="T3110" s="12">
        <f t="shared" si="634"/>
        <v>0</v>
      </c>
      <c r="U3110" s="12">
        <f t="shared" si="635"/>
        <v>0</v>
      </c>
      <c r="V3110" s="13" t="str">
        <f t="shared" ca="1" si="636"/>
        <v>Greater Than 8 Weeks Old</v>
      </c>
    </row>
    <row r="3111" spans="1:22" x14ac:dyDescent="0.35">
      <c r="A3111" s="2" t="s">
        <v>181</v>
      </c>
      <c r="B3111" s="5">
        <v>43704</v>
      </c>
      <c r="C3111" s="5" t="s">
        <v>369</v>
      </c>
      <c r="D3111" s="5" t="s">
        <v>372</v>
      </c>
      <c r="E3111" s="6">
        <v>1</v>
      </c>
      <c r="F3111" s="3">
        <v>30</v>
      </c>
      <c r="G3111" s="3">
        <v>7.8</v>
      </c>
      <c r="H3111" s="8">
        <f t="shared" si="624"/>
        <v>7.8</v>
      </c>
      <c r="I3111" s="3">
        <v>22.2</v>
      </c>
      <c r="J3111" s="4">
        <v>0.74</v>
      </c>
      <c r="K3111" s="2" t="str">
        <f t="shared" si="625"/>
        <v>Tuesday</v>
      </c>
      <c r="L3111" s="5">
        <f t="shared" si="626"/>
        <v>43707</v>
      </c>
      <c r="M3111" s="2" t="str">
        <f t="shared" si="627"/>
        <v>Friday</v>
      </c>
      <c r="N3111" s="2" t="str">
        <f t="shared" si="628"/>
        <v>Friday</v>
      </c>
      <c r="O3111" s="12">
        <f t="shared" si="629"/>
        <v>1.5</v>
      </c>
      <c r="P3111" s="11" t="str">
        <f t="shared" si="630"/>
        <v>Low Cost per Unit</v>
      </c>
      <c r="Q3111" s="12">
        <f t="shared" si="631"/>
        <v>0</v>
      </c>
      <c r="R3111" s="12">
        <f t="shared" si="632"/>
        <v>0</v>
      </c>
      <c r="S3111" s="12">
        <f t="shared" si="633"/>
        <v>0</v>
      </c>
      <c r="T3111" s="12">
        <f t="shared" si="634"/>
        <v>0</v>
      </c>
      <c r="U3111" s="12">
        <f t="shared" si="635"/>
        <v>0</v>
      </c>
      <c r="V3111" s="13" t="str">
        <f t="shared" ca="1" si="636"/>
        <v>Greater Than 8 Weeks Old</v>
      </c>
    </row>
    <row r="3112" spans="1:22" x14ac:dyDescent="0.35">
      <c r="A3112" s="2" t="s">
        <v>181</v>
      </c>
      <c r="B3112" s="5">
        <v>43705</v>
      </c>
      <c r="C3112" s="5" t="s">
        <v>369</v>
      </c>
      <c r="D3112" s="5" t="s">
        <v>372</v>
      </c>
      <c r="E3112" s="6">
        <v>5</v>
      </c>
      <c r="F3112" s="3">
        <v>150</v>
      </c>
      <c r="G3112" s="3">
        <v>39</v>
      </c>
      <c r="H3112" s="8">
        <f t="shared" si="624"/>
        <v>7.8</v>
      </c>
      <c r="I3112" s="3">
        <v>111</v>
      </c>
      <c r="J3112" s="4">
        <v>0.74</v>
      </c>
      <c r="K3112" s="2" t="str">
        <f t="shared" si="625"/>
        <v>Wednesday</v>
      </c>
      <c r="L3112" s="5">
        <f t="shared" si="626"/>
        <v>43708</v>
      </c>
      <c r="M3112" s="2" t="str">
        <f t="shared" si="627"/>
        <v>Saturday</v>
      </c>
      <c r="N3112" s="2" t="str">
        <f t="shared" si="628"/>
        <v>Saturday</v>
      </c>
      <c r="O3112" s="12">
        <f t="shared" si="629"/>
        <v>0</v>
      </c>
      <c r="P3112" s="11" t="str">
        <f t="shared" si="630"/>
        <v>Low Cost per Unit</v>
      </c>
      <c r="Q3112" s="12">
        <f t="shared" si="631"/>
        <v>0</v>
      </c>
      <c r="R3112" s="12">
        <f t="shared" si="632"/>
        <v>4.5</v>
      </c>
      <c r="S3112" s="12">
        <f t="shared" si="633"/>
        <v>0</v>
      </c>
      <c r="T3112" s="12">
        <f t="shared" si="634"/>
        <v>0</v>
      </c>
      <c r="U3112" s="12">
        <f t="shared" si="635"/>
        <v>0</v>
      </c>
      <c r="V3112" s="13" t="str">
        <f t="shared" ca="1" si="636"/>
        <v>Greater Than 8 Weeks Old</v>
      </c>
    </row>
    <row r="3113" spans="1:22" x14ac:dyDescent="0.35">
      <c r="A3113" s="2" t="s">
        <v>181</v>
      </c>
      <c r="B3113" s="5">
        <v>43707</v>
      </c>
      <c r="C3113" s="5" t="s">
        <v>369</v>
      </c>
      <c r="D3113" s="5" t="s">
        <v>372</v>
      </c>
      <c r="E3113" s="6">
        <v>1</v>
      </c>
      <c r="F3113" s="3">
        <v>30</v>
      </c>
      <c r="G3113" s="3">
        <v>7.8</v>
      </c>
      <c r="H3113" s="8">
        <f t="shared" si="624"/>
        <v>7.8</v>
      </c>
      <c r="I3113" s="3">
        <v>22.2</v>
      </c>
      <c r="J3113" s="4">
        <v>0.74</v>
      </c>
      <c r="K3113" s="2" t="str">
        <f t="shared" si="625"/>
        <v>Friday</v>
      </c>
      <c r="L3113" s="5">
        <f t="shared" si="626"/>
        <v>43710</v>
      </c>
      <c r="M3113" s="2" t="str">
        <f t="shared" si="627"/>
        <v>Monday</v>
      </c>
      <c r="N3113" s="2" t="str">
        <f t="shared" si="628"/>
        <v>Monday</v>
      </c>
      <c r="O3113" s="12">
        <f t="shared" si="629"/>
        <v>0</v>
      </c>
      <c r="P3113" s="11" t="str">
        <f t="shared" si="630"/>
        <v>Low Cost per Unit</v>
      </c>
      <c r="Q3113" s="12">
        <f t="shared" si="631"/>
        <v>0</v>
      </c>
      <c r="R3113" s="12">
        <f t="shared" si="632"/>
        <v>0</v>
      </c>
      <c r="S3113" s="12">
        <f t="shared" si="633"/>
        <v>0</v>
      </c>
      <c r="T3113" s="12">
        <f t="shared" si="634"/>
        <v>0</v>
      </c>
      <c r="U3113" s="12">
        <f t="shared" si="635"/>
        <v>0</v>
      </c>
      <c r="V3113" s="13" t="str">
        <f t="shared" ca="1" si="636"/>
        <v>Greater Than 8 Weeks Old</v>
      </c>
    </row>
    <row r="3114" spans="1:22" x14ac:dyDescent="0.35">
      <c r="A3114" s="2" t="s">
        <v>181</v>
      </c>
      <c r="B3114" s="5">
        <v>43708</v>
      </c>
      <c r="C3114" s="5" t="s">
        <v>369</v>
      </c>
      <c r="D3114" s="5" t="s">
        <v>372</v>
      </c>
      <c r="E3114" s="6">
        <v>3</v>
      </c>
      <c r="F3114" s="3">
        <v>90</v>
      </c>
      <c r="G3114" s="3">
        <v>23.4</v>
      </c>
      <c r="H3114" s="8">
        <f t="shared" si="624"/>
        <v>7.8</v>
      </c>
      <c r="I3114" s="3">
        <v>66.599999999999994</v>
      </c>
      <c r="J3114" s="4">
        <v>0.74</v>
      </c>
      <c r="K3114" s="2" t="str">
        <f t="shared" si="625"/>
        <v>Saturday</v>
      </c>
      <c r="L3114" s="5">
        <f t="shared" si="626"/>
        <v>43711</v>
      </c>
      <c r="M3114" s="2" t="str">
        <f t="shared" si="627"/>
        <v>Tuesday</v>
      </c>
      <c r="N3114" s="2" t="str">
        <f t="shared" si="628"/>
        <v>Tuesday</v>
      </c>
      <c r="O3114" s="12">
        <f t="shared" si="629"/>
        <v>0</v>
      </c>
      <c r="P3114" s="11" t="str">
        <f t="shared" si="630"/>
        <v>Low Cost per Unit</v>
      </c>
      <c r="Q3114" s="12">
        <f t="shared" si="631"/>
        <v>0</v>
      </c>
      <c r="R3114" s="12">
        <f t="shared" si="632"/>
        <v>2.6999999999999997</v>
      </c>
      <c r="S3114" s="12">
        <f t="shared" si="633"/>
        <v>0</v>
      </c>
      <c r="T3114" s="12">
        <f t="shared" si="634"/>
        <v>9</v>
      </c>
      <c r="U3114" s="12">
        <f t="shared" si="635"/>
        <v>0</v>
      </c>
      <c r="V3114" s="13" t="str">
        <f t="shared" ca="1" si="636"/>
        <v>Greater Than 8 Weeks Old</v>
      </c>
    </row>
    <row r="3115" spans="1:22" x14ac:dyDescent="0.35">
      <c r="A3115" s="2" t="s">
        <v>199</v>
      </c>
      <c r="B3115" s="5">
        <v>43680</v>
      </c>
      <c r="C3115" s="5" t="s">
        <v>369</v>
      </c>
      <c r="D3115" s="5" t="s">
        <v>372</v>
      </c>
      <c r="E3115" s="6">
        <v>1</v>
      </c>
      <c r="F3115" s="3">
        <v>19</v>
      </c>
      <c r="G3115" s="3">
        <v>4.05</v>
      </c>
      <c r="H3115" s="8">
        <f t="shared" si="624"/>
        <v>4.05</v>
      </c>
      <c r="I3115" s="3">
        <v>14.95</v>
      </c>
      <c r="J3115" s="4">
        <v>0.79</v>
      </c>
      <c r="K3115" s="2" t="str">
        <f t="shared" si="625"/>
        <v>Saturday</v>
      </c>
      <c r="L3115" s="5">
        <f t="shared" si="626"/>
        <v>43683</v>
      </c>
      <c r="M3115" s="2" t="str">
        <f t="shared" si="627"/>
        <v>Tuesday</v>
      </c>
      <c r="N3115" s="2" t="str">
        <f t="shared" si="628"/>
        <v>Tuesday</v>
      </c>
      <c r="O3115" s="12">
        <f t="shared" si="629"/>
        <v>0</v>
      </c>
      <c r="P3115" s="11" t="str">
        <f t="shared" si="630"/>
        <v>Low Cost per Unit</v>
      </c>
      <c r="Q3115" s="12">
        <f t="shared" si="631"/>
        <v>0</v>
      </c>
      <c r="R3115" s="12">
        <f t="shared" si="632"/>
        <v>0</v>
      </c>
      <c r="S3115" s="12">
        <f t="shared" si="633"/>
        <v>0</v>
      </c>
      <c r="T3115" s="12">
        <f t="shared" si="634"/>
        <v>1.9000000000000001</v>
      </c>
      <c r="U3115" s="12">
        <f t="shared" si="635"/>
        <v>0</v>
      </c>
      <c r="V3115" s="13" t="str">
        <f t="shared" ca="1" si="636"/>
        <v>Greater Than 8 Weeks Old</v>
      </c>
    </row>
    <row r="3116" spans="1:22" x14ac:dyDescent="0.35">
      <c r="A3116" s="2" t="s">
        <v>199</v>
      </c>
      <c r="B3116" s="5">
        <v>43686</v>
      </c>
      <c r="C3116" s="5" t="s">
        <v>369</v>
      </c>
      <c r="D3116" s="5" t="s">
        <v>372</v>
      </c>
      <c r="E3116" s="6">
        <v>1</v>
      </c>
      <c r="F3116" s="3">
        <v>19</v>
      </c>
      <c r="G3116" s="3">
        <v>4.05</v>
      </c>
      <c r="H3116" s="8">
        <f t="shared" si="624"/>
        <v>4.05</v>
      </c>
      <c r="I3116" s="3">
        <v>14.95</v>
      </c>
      <c r="J3116" s="4">
        <v>0.79</v>
      </c>
      <c r="K3116" s="2" t="str">
        <f t="shared" si="625"/>
        <v>Friday</v>
      </c>
      <c r="L3116" s="5">
        <f t="shared" si="626"/>
        <v>43689</v>
      </c>
      <c r="M3116" s="2" t="str">
        <f t="shared" si="627"/>
        <v>Monday</v>
      </c>
      <c r="N3116" s="2" t="str">
        <f t="shared" si="628"/>
        <v>Monday</v>
      </c>
      <c r="O3116" s="12">
        <f t="shared" si="629"/>
        <v>0</v>
      </c>
      <c r="P3116" s="11" t="str">
        <f t="shared" si="630"/>
        <v>Low Cost per Unit</v>
      </c>
      <c r="Q3116" s="12">
        <f t="shared" si="631"/>
        <v>0</v>
      </c>
      <c r="R3116" s="12">
        <f t="shared" si="632"/>
        <v>0</v>
      </c>
      <c r="S3116" s="12">
        <f t="shared" si="633"/>
        <v>0</v>
      </c>
      <c r="T3116" s="12">
        <f t="shared" si="634"/>
        <v>0</v>
      </c>
      <c r="U3116" s="12">
        <f t="shared" si="635"/>
        <v>0</v>
      </c>
      <c r="V3116" s="13" t="str">
        <f t="shared" ca="1" si="636"/>
        <v>Greater Than 8 Weeks Old</v>
      </c>
    </row>
    <row r="3117" spans="1:22" x14ac:dyDescent="0.35">
      <c r="A3117" s="2" t="s">
        <v>199</v>
      </c>
      <c r="B3117" s="5">
        <v>43692</v>
      </c>
      <c r="C3117" s="5" t="s">
        <v>369</v>
      </c>
      <c r="D3117" s="5" t="s">
        <v>372</v>
      </c>
      <c r="E3117" s="6">
        <v>2</v>
      </c>
      <c r="F3117" s="3">
        <v>38</v>
      </c>
      <c r="G3117" s="3">
        <v>8.1</v>
      </c>
      <c r="H3117" s="8">
        <f t="shared" si="624"/>
        <v>4.05</v>
      </c>
      <c r="I3117" s="3">
        <v>29.9</v>
      </c>
      <c r="J3117" s="4">
        <v>0.79</v>
      </c>
      <c r="K3117" s="2" t="str">
        <f t="shared" si="625"/>
        <v>Thursday</v>
      </c>
      <c r="L3117" s="5">
        <f t="shared" si="626"/>
        <v>43695</v>
      </c>
      <c r="M3117" s="2" t="str">
        <f t="shared" si="627"/>
        <v>Sunday</v>
      </c>
      <c r="N3117" s="2" t="str">
        <f t="shared" si="628"/>
        <v>Monday</v>
      </c>
      <c r="O3117" s="12">
        <f t="shared" si="629"/>
        <v>0</v>
      </c>
      <c r="P3117" s="11" t="str">
        <f t="shared" si="630"/>
        <v>Low Cost per Unit</v>
      </c>
      <c r="Q3117" s="12">
        <f t="shared" si="631"/>
        <v>0</v>
      </c>
      <c r="R3117" s="12">
        <f t="shared" si="632"/>
        <v>1.1399999999999999</v>
      </c>
      <c r="S3117" s="12">
        <f t="shared" si="633"/>
        <v>0</v>
      </c>
      <c r="T3117" s="12">
        <f t="shared" si="634"/>
        <v>0</v>
      </c>
      <c r="U3117" s="12">
        <f t="shared" si="635"/>
        <v>0</v>
      </c>
      <c r="V3117" s="13" t="str">
        <f t="shared" ca="1" si="636"/>
        <v>Greater Than 8 Weeks Old</v>
      </c>
    </row>
    <row r="3118" spans="1:22" x14ac:dyDescent="0.35">
      <c r="A3118" s="2" t="s">
        <v>199</v>
      </c>
      <c r="B3118" s="5">
        <v>43693</v>
      </c>
      <c r="C3118" s="5" t="s">
        <v>369</v>
      </c>
      <c r="D3118" s="5" t="s">
        <v>372</v>
      </c>
      <c r="E3118" s="6">
        <v>1</v>
      </c>
      <c r="F3118" s="3">
        <v>19</v>
      </c>
      <c r="G3118" s="3">
        <v>4.05</v>
      </c>
      <c r="H3118" s="8">
        <f t="shared" si="624"/>
        <v>4.05</v>
      </c>
      <c r="I3118" s="3">
        <v>14.95</v>
      </c>
      <c r="J3118" s="4">
        <v>0.79</v>
      </c>
      <c r="K3118" s="2" t="str">
        <f t="shared" si="625"/>
        <v>Friday</v>
      </c>
      <c r="L3118" s="5">
        <f t="shared" si="626"/>
        <v>43696</v>
      </c>
      <c r="M3118" s="2" t="str">
        <f t="shared" si="627"/>
        <v>Monday</v>
      </c>
      <c r="N3118" s="2" t="str">
        <f t="shared" si="628"/>
        <v>Monday</v>
      </c>
      <c r="O3118" s="12">
        <f t="shared" si="629"/>
        <v>0</v>
      </c>
      <c r="P3118" s="11" t="str">
        <f t="shared" si="630"/>
        <v>Low Cost per Unit</v>
      </c>
      <c r="Q3118" s="12">
        <f t="shared" si="631"/>
        <v>0</v>
      </c>
      <c r="R3118" s="12">
        <f t="shared" si="632"/>
        <v>0</v>
      </c>
      <c r="S3118" s="12">
        <f t="shared" si="633"/>
        <v>0</v>
      </c>
      <c r="T3118" s="12">
        <f t="shared" si="634"/>
        <v>0</v>
      </c>
      <c r="U3118" s="12">
        <f t="shared" si="635"/>
        <v>0</v>
      </c>
      <c r="V3118" s="13" t="str">
        <f t="shared" ca="1" si="636"/>
        <v>Greater Than 8 Weeks Old</v>
      </c>
    </row>
    <row r="3119" spans="1:22" x14ac:dyDescent="0.35">
      <c r="A3119" s="2" t="s">
        <v>199</v>
      </c>
      <c r="B3119" s="5">
        <v>43695</v>
      </c>
      <c r="C3119" s="5" t="s">
        <v>369</v>
      </c>
      <c r="D3119" s="5" t="s">
        <v>372</v>
      </c>
      <c r="E3119" s="6">
        <v>1</v>
      </c>
      <c r="F3119" s="3">
        <v>19</v>
      </c>
      <c r="G3119" s="3">
        <v>4.05</v>
      </c>
      <c r="H3119" s="8">
        <f t="shared" si="624"/>
        <v>4.05</v>
      </c>
      <c r="I3119" s="3">
        <v>14.95</v>
      </c>
      <c r="J3119" s="4">
        <v>0.79</v>
      </c>
      <c r="K3119" s="2" t="str">
        <f t="shared" si="625"/>
        <v>Sunday</v>
      </c>
      <c r="L3119" s="5">
        <f t="shared" si="626"/>
        <v>43698</v>
      </c>
      <c r="M3119" s="2" t="str">
        <f t="shared" si="627"/>
        <v>Wednesday</v>
      </c>
      <c r="N3119" s="2" t="str">
        <f t="shared" si="628"/>
        <v>Wednesday</v>
      </c>
      <c r="O3119" s="12">
        <f t="shared" si="629"/>
        <v>0</v>
      </c>
      <c r="P3119" s="11" t="str">
        <f t="shared" si="630"/>
        <v>Low Cost per Unit</v>
      </c>
      <c r="Q3119" s="12">
        <f t="shared" si="631"/>
        <v>0</v>
      </c>
      <c r="R3119" s="12">
        <f t="shared" si="632"/>
        <v>0</v>
      </c>
      <c r="S3119" s="12">
        <f t="shared" si="633"/>
        <v>0</v>
      </c>
      <c r="T3119" s="12">
        <f t="shared" si="634"/>
        <v>0</v>
      </c>
      <c r="U3119" s="12">
        <f t="shared" si="635"/>
        <v>0</v>
      </c>
      <c r="V3119" s="13" t="str">
        <f t="shared" ca="1" si="636"/>
        <v>Greater Than 8 Weeks Old</v>
      </c>
    </row>
    <row r="3120" spans="1:22" x14ac:dyDescent="0.35">
      <c r="A3120" s="2" t="s">
        <v>199</v>
      </c>
      <c r="B3120" s="5">
        <v>43706</v>
      </c>
      <c r="C3120" s="5" t="s">
        <v>369</v>
      </c>
      <c r="D3120" s="5" t="s">
        <v>372</v>
      </c>
      <c r="E3120" s="6">
        <v>1</v>
      </c>
      <c r="F3120" s="3">
        <v>19</v>
      </c>
      <c r="G3120" s="3">
        <v>4.05</v>
      </c>
      <c r="H3120" s="8">
        <f t="shared" si="624"/>
        <v>4.05</v>
      </c>
      <c r="I3120" s="3">
        <v>14.95</v>
      </c>
      <c r="J3120" s="4">
        <v>0.79</v>
      </c>
      <c r="K3120" s="2" t="str">
        <f t="shared" si="625"/>
        <v>Thursday</v>
      </c>
      <c r="L3120" s="5">
        <f t="shared" si="626"/>
        <v>43709</v>
      </c>
      <c r="M3120" s="2" t="str">
        <f t="shared" si="627"/>
        <v>Sunday</v>
      </c>
      <c r="N3120" s="2" t="str">
        <f t="shared" si="628"/>
        <v>Monday</v>
      </c>
      <c r="O3120" s="12">
        <f t="shared" si="629"/>
        <v>0</v>
      </c>
      <c r="P3120" s="11" t="str">
        <f t="shared" si="630"/>
        <v>Low Cost per Unit</v>
      </c>
      <c r="Q3120" s="12">
        <f t="shared" si="631"/>
        <v>0</v>
      </c>
      <c r="R3120" s="12">
        <f t="shared" si="632"/>
        <v>0</v>
      </c>
      <c r="S3120" s="12">
        <f t="shared" si="633"/>
        <v>0</v>
      </c>
      <c r="T3120" s="12">
        <f t="shared" si="634"/>
        <v>0</v>
      </c>
      <c r="U3120" s="12">
        <f t="shared" si="635"/>
        <v>0</v>
      </c>
      <c r="V3120" s="13" t="str">
        <f t="shared" ca="1" si="636"/>
        <v>Greater Than 8 Weeks Old</v>
      </c>
    </row>
    <row r="3121" spans="1:22" x14ac:dyDescent="0.35">
      <c r="A3121" s="2" t="s">
        <v>125</v>
      </c>
      <c r="B3121" s="5">
        <v>43681</v>
      </c>
      <c r="C3121" s="5" t="s">
        <v>369</v>
      </c>
      <c r="D3121" s="5" t="s">
        <v>372</v>
      </c>
      <c r="E3121" s="6">
        <v>2</v>
      </c>
      <c r="F3121" s="3">
        <v>80</v>
      </c>
      <c r="G3121" s="3">
        <v>15.38</v>
      </c>
      <c r="H3121" s="8">
        <f t="shared" si="624"/>
        <v>7.69</v>
      </c>
      <c r="I3121" s="3">
        <v>64.62</v>
      </c>
      <c r="J3121" s="4">
        <v>0.81</v>
      </c>
      <c r="K3121" s="2" t="str">
        <f t="shared" si="625"/>
        <v>Sunday</v>
      </c>
      <c r="L3121" s="5">
        <f t="shared" si="626"/>
        <v>43684</v>
      </c>
      <c r="M3121" s="2" t="str">
        <f t="shared" si="627"/>
        <v>Wednesday</v>
      </c>
      <c r="N3121" s="2" t="str">
        <f t="shared" si="628"/>
        <v>Wednesday</v>
      </c>
      <c r="O3121" s="12">
        <f t="shared" si="629"/>
        <v>0</v>
      </c>
      <c r="P3121" s="11" t="str">
        <f t="shared" si="630"/>
        <v>Low Cost per Unit</v>
      </c>
      <c r="Q3121" s="12">
        <f t="shared" si="631"/>
        <v>0</v>
      </c>
      <c r="R3121" s="12">
        <f t="shared" si="632"/>
        <v>2.4</v>
      </c>
      <c r="S3121" s="12">
        <f t="shared" si="633"/>
        <v>0</v>
      </c>
      <c r="T3121" s="12">
        <f t="shared" si="634"/>
        <v>0</v>
      </c>
      <c r="U3121" s="12">
        <f t="shared" si="635"/>
        <v>0</v>
      </c>
      <c r="V3121" s="13" t="str">
        <f t="shared" ca="1" si="636"/>
        <v>Greater Than 8 Weeks Old</v>
      </c>
    </row>
    <row r="3122" spans="1:22" x14ac:dyDescent="0.35">
      <c r="A3122" s="2" t="s">
        <v>125</v>
      </c>
      <c r="B3122" s="5">
        <v>43682</v>
      </c>
      <c r="C3122" s="5" t="s">
        <v>369</v>
      </c>
      <c r="D3122" s="5" t="s">
        <v>372</v>
      </c>
      <c r="E3122" s="6">
        <v>1</v>
      </c>
      <c r="F3122" s="3">
        <v>40</v>
      </c>
      <c r="G3122" s="3">
        <v>7.69</v>
      </c>
      <c r="H3122" s="8">
        <f t="shared" si="624"/>
        <v>7.69</v>
      </c>
      <c r="I3122" s="3">
        <v>32.31</v>
      </c>
      <c r="J3122" s="4">
        <v>0.81</v>
      </c>
      <c r="K3122" s="2" t="str">
        <f t="shared" si="625"/>
        <v>Monday</v>
      </c>
      <c r="L3122" s="5">
        <f t="shared" si="626"/>
        <v>43685</v>
      </c>
      <c r="M3122" s="2" t="str">
        <f t="shared" si="627"/>
        <v>Thursday</v>
      </c>
      <c r="N3122" s="2" t="str">
        <f t="shared" si="628"/>
        <v>Thursday</v>
      </c>
      <c r="O3122" s="12">
        <f t="shared" si="629"/>
        <v>0</v>
      </c>
      <c r="P3122" s="11" t="str">
        <f t="shared" si="630"/>
        <v>Low Cost per Unit</v>
      </c>
      <c r="Q3122" s="12">
        <f t="shared" si="631"/>
        <v>0</v>
      </c>
      <c r="R3122" s="12">
        <f t="shared" si="632"/>
        <v>0</v>
      </c>
      <c r="S3122" s="12">
        <f t="shared" si="633"/>
        <v>0</v>
      </c>
      <c r="T3122" s="12">
        <f t="shared" si="634"/>
        <v>0</v>
      </c>
      <c r="U3122" s="12">
        <f t="shared" si="635"/>
        <v>0</v>
      </c>
      <c r="V3122" s="13" t="str">
        <f t="shared" ca="1" si="636"/>
        <v>Greater Than 8 Weeks Old</v>
      </c>
    </row>
    <row r="3123" spans="1:22" x14ac:dyDescent="0.35">
      <c r="A3123" s="2" t="s">
        <v>125</v>
      </c>
      <c r="B3123" s="5">
        <v>43683</v>
      </c>
      <c r="C3123" s="5" t="s">
        <v>369</v>
      </c>
      <c r="D3123" s="5" t="s">
        <v>372</v>
      </c>
      <c r="E3123" s="6">
        <v>1</v>
      </c>
      <c r="F3123" s="3">
        <v>40</v>
      </c>
      <c r="G3123" s="3">
        <v>7.69</v>
      </c>
      <c r="H3123" s="8">
        <f t="shared" si="624"/>
        <v>7.69</v>
      </c>
      <c r="I3123" s="3">
        <v>32.31</v>
      </c>
      <c r="J3123" s="4">
        <v>0.81</v>
      </c>
      <c r="K3123" s="2" t="str">
        <f t="shared" si="625"/>
        <v>Tuesday</v>
      </c>
      <c r="L3123" s="5">
        <f t="shared" si="626"/>
        <v>43686</v>
      </c>
      <c r="M3123" s="2" t="str">
        <f t="shared" si="627"/>
        <v>Friday</v>
      </c>
      <c r="N3123" s="2" t="str">
        <f t="shared" si="628"/>
        <v>Friday</v>
      </c>
      <c r="O3123" s="12">
        <f t="shared" si="629"/>
        <v>2</v>
      </c>
      <c r="P3123" s="11" t="str">
        <f t="shared" si="630"/>
        <v>Low Cost per Unit</v>
      </c>
      <c r="Q3123" s="12">
        <f t="shared" si="631"/>
        <v>0</v>
      </c>
      <c r="R3123" s="12">
        <f t="shared" si="632"/>
        <v>0</v>
      </c>
      <c r="S3123" s="12">
        <f t="shared" si="633"/>
        <v>0</v>
      </c>
      <c r="T3123" s="12">
        <f t="shared" si="634"/>
        <v>0</v>
      </c>
      <c r="U3123" s="12">
        <f t="shared" si="635"/>
        <v>0</v>
      </c>
      <c r="V3123" s="13" t="str">
        <f t="shared" ca="1" si="636"/>
        <v>Greater Than 8 Weeks Old</v>
      </c>
    </row>
    <row r="3124" spans="1:22" x14ac:dyDescent="0.35">
      <c r="A3124" s="2" t="s">
        <v>125</v>
      </c>
      <c r="B3124" s="5">
        <v>43686</v>
      </c>
      <c r="C3124" s="5" t="s">
        <v>369</v>
      </c>
      <c r="D3124" s="5" t="s">
        <v>372</v>
      </c>
      <c r="E3124" s="6">
        <v>1</v>
      </c>
      <c r="F3124" s="3">
        <v>40</v>
      </c>
      <c r="G3124" s="3">
        <v>7.69</v>
      </c>
      <c r="H3124" s="8">
        <f t="shared" si="624"/>
        <v>7.69</v>
      </c>
      <c r="I3124" s="3">
        <v>32.31</v>
      </c>
      <c r="J3124" s="4">
        <v>0.81</v>
      </c>
      <c r="K3124" s="2" t="str">
        <f t="shared" si="625"/>
        <v>Friday</v>
      </c>
      <c r="L3124" s="5">
        <f t="shared" si="626"/>
        <v>43689</v>
      </c>
      <c r="M3124" s="2" t="str">
        <f t="shared" si="627"/>
        <v>Monday</v>
      </c>
      <c r="N3124" s="2" t="str">
        <f t="shared" si="628"/>
        <v>Monday</v>
      </c>
      <c r="O3124" s="12">
        <f t="shared" si="629"/>
        <v>0</v>
      </c>
      <c r="P3124" s="11" t="str">
        <f t="shared" si="630"/>
        <v>Low Cost per Unit</v>
      </c>
      <c r="Q3124" s="12">
        <f t="shared" si="631"/>
        <v>0</v>
      </c>
      <c r="R3124" s="12">
        <f t="shared" si="632"/>
        <v>0</v>
      </c>
      <c r="S3124" s="12">
        <f t="shared" si="633"/>
        <v>0</v>
      </c>
      <c r="T3124" s="12">
        <f t="shared" si="634"/>
        <v>0</v>
      </c>
      <c r="U3124" s="12">
        <f t="shared" si="635"/>
        <v>0</v>
      </c>
      <c r="V3124" s="13" t="str">
        <f t="shared" ca="1" si="636"/>
        <v>Greater Than 8 Weeks Old</v>
      </c>
    </row>
    <row r="3125" spans="1:22" x14ac:dyDescent="0.35">
      <c r="A3125" s="2" t="s">
        <v>125</v>
      </c>
      <c r="B3125" s="5">
        <v>43692</v>
      </c>
      <c r="C3125" s="5" t="s">
        <v>369</v>
      </c>
      <c r="D3125" s="5" t="s">
        <v>372</v>
      </c>
      <c r="E3125" s="6">
        <v>1</v>
      </c>
      <c r="F3125" s="3">
        <v>40</v>
      </c>
      <c r="G3125" s="3">
        <v>7.69</v>
      </c>
      <c r="H3125" s="8">
        <f t="shared" si="624"/>
        <v>7.69</v>
      </c>
      <c r="I3125" s="3">
        <v>32.31</v>
      </c>
      <c r="J3125" s="4">
        <v>0.81</v>
      </c>
      <c r="K3125" s="2" t="str">
        <f t="shared" si="625"/>
        <v>Thursday</v>
      </c>
      <c r="L3125" s="5">
        <f t="shared" si="626"/>
        <v>43695</v>
      </c>
      <c r="M3125" s="2" t="str">
        <f t="shared" si="627"/>
        <v>Sunday</v>
      </c>
      <c r="N3125" s="2" t="str">
        <f t="shared" si="628"/>
        <v>Monday</v>
      </c>
      <c r="O3125" s="12">
        <f t="shared" si="629"/>
        <v>0</v>
      </c>
      <c r="P3125" s="11" t="str">
        <f t="shared" si="630"/>
        <v>Low Cost per Unit</v>
      </c>
      <c r="Q3125" s="12">
        <f t="shared" si="631"/>
        <v>0</v>
      </c>
      <c r="R3125" s="12">
        <f t="shared" si="632"/>
        <v>0</v>
      </c>
      <c r="S3125" s="12">
        <f t="shared" si="633"/>
        <v>0</v>
      </c>
      <c r="T3125" s="12">
        <f t="shared" si="634"/>
        <v>0</v>
      </c>
      <c r="U3125" s="12">
        <f t="shared" si="635"/>
        <v>0</v>
      </c>
      <c r="V3125" s="13" t="str">
        <f t="shared" ca="1" si="636"/>
        <v>Greater Than 8 Weeks Old</v>
      </c>
    </row>
    <row r="3126" spans="1:22" x14ac:dyDescent="0.35">
      <c r="A3126" s="2" t="s">
        <v>125</v>
      </c>
      <c r="B3126" s="5">
        <v>43696</v>
      </c>
      <c r="C3126" s="5" t="s">
        <v>369</v>
      </c>
      <c r="D3126" s="5" t="s">
        <v>372</v>
      </c>
      <c r="E3126" s="6">
        <v>1</v>
      </c>
      <c r="F3126" s="3">
        <v>40</v>
      </c>
      <c r="G3126" s="3">
        <v>7.69</v>
      </c>
      <c r="H3126" s="8">
        <f t="shared" si="624"/>
        <v>7.69</v>
      </c>
      <c r="I3126" s="3">
        <v>32.31</v>
      </c>
      <c r="J3126" s="4">
        <v>0.81</v>
      </c>
      <c r="K3126" s="2" t="str">
        <f t="shared" si="625"/>
        <v>Monday</v>
      </c>
      <c r="L3126" s="5">
        <f t="shared" si="626"/>
        <v>43699</v>
      </c>
      <c r="M3126" s="2" t="str">
        <f t="shared" si="627"/>
        <v>Thursday</v>
      </c>
      <c r="N3126" s="2" t="str">
        <f t="shared" si="628"/>
        <v>Thursday</v>
      </c>
      <c r="O3126" s="12">
        <f t="shared" si="629"/>
        <v>0</v>
      </c>
      <c r="P3126" s="11" t="str">
        <f t="shared" si="630"/>
        <v>Low Cost per Unit</v>
      </c>
      <c r="Q3126" s="12">
        <f t="shared" si="631"/>
        <v>0</v>
      </c>
      <c r="R3126" s="12">
        <f t="shared" si="632"/>
        <v>0</v>
      </c>
      <c r="S3126" s="12">
        <f t="shared" si="633"/>
        <v>0</v>
      </c>
      <c r="T3126" s="12">
        <f t="shared" si="634"/>
        <v>0</v>
      </c>
      <c r="U3126" s="12">
        <f t="shared" si="635"/>
        <v>0</v>
      </c>
      <c r="V3126" s="13" t="str">
        <f t="shared" ca="1" si="636"/>
        <v>Greater Than 8 Weeks Old</v>
      </c>
    </row>
    <row r="3127" spans="1:22" x14ac:dyDescent="0.35">
      <c r="A3127" s="2" t="s">
        <v>125</v>
      </c>
      <c r="B3127" s="5">
        <v>43700</v>
      </c>
      <c r="C3127" s="5" t="s">
        <v>369</v>
      </c>
      <c r="D3127" s="5" t="s">
        <v>372</v>
      </c>
      <c r="E3127" s="6">
        <v>2</v>
      </c>
      <c r="F3127" s="3">
        <v>80</v>
      </c>
      <c r="G3127" s="3">
        <v>15.38</v>
      </c>
      <c r="H3127" s="8">
        <f t="shared" si="624"/>
        <v>7.69</v>
      </c>
      <c r="I3127" s="3">
        <v>64.62</v>
      </c>
      <c r="J3127" s="4">
        <v>0.81</v>
      </c>
      <c r="K3127" s="2" t="str">
        <f t="shared" si="625"/>
        <v>Friday</v>
      </c>
      <c r="L3127" s="5">
        <f t="shared" si="626"/>
        <v>43703</v>
      </c>
      <c r="M3127" s="2" t="str">
        <f t="shared" si="627"/>
        <v>Monday</v>
      </c>
      <c r="N3127" s="2" t="str">
        <f t="shared" si="628"/>
        <v>Monday</v>
      </c>
      <c r="O3127" s="12">
        <f t="shared" si="629"/>
        <v>0</v>
      </c>
      <c r="P3127" s="11" t="str">
        <f t="shared" si="630"/>
        <v>Low Cost per Unit</v>
      </c>
      <c r="Q3127" s="12">
        <f t="shared" si="631"/>
        <v>0</v>
      </c>
      <c r="R3127" s="12">
        <f t="shared" si="632"/>
        <v>2.4</v>
      </c>
      <c r="S3127" s="12">
        <f t="shared" si="633"/>
        <v>0</v>
      </c>
      <c r="T3127" s="12">
        <f t="shared" si="634"/>
        <v>0</v>
      </c>
      <c r="U3127" s="12">
        <f t="shared" si="635"/>
        <v>0</v>
      </c>
      <c r="V3127" s="13" t="str">
        <f t="shared" ca="1" si="636"/>
        <v>Greater Than 8 Weeks Old</v>
      </c>
    </row>
    <row r="3128" spans="1:22" x14ac:dyDescent="0.35">
      <c r="A3128" s="2" t="s">
        <v>125</v>
      </c>
      <c r="B3128" s="5">
        <v>43701</v>
      </c>
      <c r="C3128" s="5" t="s">
        <v>369</v>
      </c>
      <c r="D3128" s="5" t="s">
        <v>372</v>
      </c>
      <c r="E3128" s="6">
        <v>1</v>
      </c>
      <c r="F3128" s="3">
        <v>40</v>
      </c>
      <c r="G3128" s="3">
        <v>7.69</v>
      </c>
      <c r="H3128" s="8">
        <f t="shared" si="624"/>
        <v>7.69</v>
      </c>
      <c r="I3128" s="3">
        <v>32.31</v>
      </c>
      <c r="J3128" s="4">
        <v>0.81</v>
      </c>
      <c r="K3128" s="2" t="str">
        <f t="shared" si="625"/>
        <v>Saturday</v>
      </c>
      <c r="L3128" s="5">
        <f t="shared" si="626"/>
        <v>43704</v>
      </c>
      <c r="M3128" s="2" t="str">
        <f t="shared" si="627"/>
        <v>Tuesday</v>
      </c>
      <c r="N3128" s="2" t="str">
        <f t="shared" si="628"/>
        <v>Tuesday</v>
      </c>
      <c r="O3128" s="12">
        <f t="shared" si="629"/>
        <v>0</v>
      </c>
      <c r="P3128" s="11" t="str">
        <f t="shared" si="630"/>
        <v>Low Cost per Unit</v>
      </c>
      <c r="Q3128" s="12">
        <f t="shared" si="631"/>
        <v>0</v>
      </c>
      <c r="R3128" s="12">
        <f t="shared" si="632"/>
        <v>0</v>
      </c>
      <c r="S3128" s="12">
        <f t="shared" si="633"/>
        <v>0</v>
      </c>
      <c r="T3128" s="12">
        <f t="shared" si="634"/>
        <v>4</v>
      </c>
      <c r="U3128" s="12">
        <f t="shared" si="635"/>
        <v>0</v>
      </c>
      <c r="V3128" s="13" t="str">
        <f t="shared" ca="1" si="636"/>
        <v>Greater Than 8 Weeks Old</v>
      </c>
    </row>
    <row r="3129" spans="1:22" x14ac:dyDescent="0.35">
      <c r="A3129" s="2" t="s">
        <v>125</v>
      </c>
      <c r="B3129" s="5">
        <v>43702</v>
      </c>
      <c r="C3129" s="5" t="s">
        <v>369</v>
      </c>
      <c r="D3129" s="5" t="s">
        <v>372</v>
      </c>
      <c r="E3129" s="6">
        <v>1</v>
      </c>
      <c r="F3129" s="3">
        <v>40</v>
      </c>
      <c r="G3129" s="3">
        <v>7.69</v>
      </c>
      <c r="H3129" s="8">
        <f t="shared" si="624"/>
        <v>7.69</v>
      </c>
      <c r="I3129" s="3">
        <v>32.31</v>
      </c>
      <c r="J3129" s="4">
        <v>0.81</v>
      </c>
      <c r="K3129" s="2" t="str">
        <f t="shared" si="625"/>
        <v>Sunday</v>
      </c>
      <c r="L3129" s="5">
        <f t="shared" si="626"/>
        <v>43705</v>
      </c>
      <c r="M3129" s="2" t="str">
        <f t="shared" si="627"/>
        <v>Wednesday</v>
      </c>
      <c r="N3129" s="2" t="str">
        <f t="shared" si="628"/>
        <v>Wednesday</v>
      </c>
      <c r="O3129" s="12">
        <f t="shared" si="629"/>
        <v>0</v>
      </c>
      <c r="P3129" s="11" t="str">
        <f t="shared" si="630"/>
        <v>Low Cost per Unit</v>
      </c>
      <c r="Q3129" s="12">
        <f t="shared" si="631"/>
        <v>0</v>
      </c>
      <c r="R3129" s="12">
        <f t="shared" si="632"/>
        <v>0</v>
      </c>
      <c r="S3129" s="12">
        <f t="shared" si="633"/>
        <v>0</v>
      </c>
      <c r="T3129" s="12">
        <f t="shared" si="634"/>
        <v>0</v>
      </c>
      <c r="U3129" s="12">
        <f t="shared" si="635"/>
        <v>0</v>
      </c>
      <c r="V3129" s="13" t="str">
        <f t="shared" ca="1" si="636"/>
        <v>Greater Than 8 Weeks Old</v>
      </c>
    </row>
    <row r="3130" spans="1:22" x14ac:dyDescent="0.35">
      <c r="A3130" s="2" t="s">
        <v>125</v>
      </c>
      <c r="B3130" s="5">
        <v>43703</v>
      </c>
      <c r="C3130" s="5" t="s">
        <v>369</v>
      </c>
      <c r="D3130" s="5" t="s">
        <v>372</v>
      </c>
      <c r="E3130" s="6">
        <v>2</v>
      </c>
      <c r="F3130" s="3">
        <v>80</v>
      </c>
      <c r="G3130" s="3">
        <v>15.38</v>
      </c>
      <c r="H3130" s="8">
        <f t="shared" si="624"/>
        <v>7.69</v>
      </c>
      <c r="I3130" s="3">
        <v>64.62</v>
      </c>
      <c r="J3130" s="4">
        <v>0.81</v>
      </c>
      <c r="K3130" s="2" t="str">
        <f t="shared" si="625"/>
        <v>Monday</v>
      </c>
      <c r="L3130" s="5">
        <f t="shared" si="626"/>
        <v>43706</v>
      </c>
      <c r="M3130" s="2" t="str">
        <f t="shared" si="627"/>
        <v>Thursday</v>
      </c>
      <c r="N3130" s="2" t="str">
        <f t="shared" si="628"/>
        <v>Thursday</v>
      </c>
      <c r="O3130" s="12">
        <f t="shared" si="629"/>
        <v>0</v>
      </c>
      <c r="P3130" s="11" t="str">
        <f t="shared" si="630"/>
        <v>Low Cost per Unit</v>
      </c>
      <c r="Q3130" s="12">
        <f t="shared" si="631"/>
        <v>0</v>
      </c>
      <c r="R3130" s="12">
        <f t="shared" si="632"/>
        <v>2.4</v>
      </c>
      <c r="S3130" s="12">
        <f t="shared" si="633"/>
        <v>0</v>
      </c>
      <c r="T3130" s="12">
        <f t="shared" si="634"/>
        <v>0</v>
      </c>
      <c r="U3130" s="12">
        <f t="shared" si="635"/>
        <v>0</v>
      </c>
      <c r="V3130" s="13" t="str">
        <f t="shared" ca="1" si="636"/>
        <v>Greater Than 8 Weeks Old</v>
      </c>
    </row>
    <row r="3131" spans="1:22" x14ac:dyDescent="0.35">
      <c r="A3131" s="2" t="s">
        <v>125</v>
      </c>
      <c r="B3131" s="5">
        <v>43704</v>
      </c>
      <c r="C3131" s="5" t="s">
        <v>369</v>
      </c>
      <c r="D3131" s="5" t="s">
        <v>372</v>
      </c>
      <c r="E3131" s="6">
        <v>1</v>
      </c>
      <c r="F3131" s="3">
        <v>40</v>
      </c>
      <c r="G3131" s="3">
        <v>7.69</v>
      </c>
      <c r="H3131" s="8">
        <f t="shared" si="624"/>
        <v>7.69</v>
      </c>
      <c r="I3131" s="3">
        <v>32.31</v>
      </c>
      <c r="J3131" s="4">
        <v>0.81</v>
      </c>
      <c r="K3131" s="2" t="str">
        <f t="shared" si="625"/>
        <v>Tuesday</v>
      </c>
      <c r="L3131" s="5">
        <f t="shared" si="626"/>
        <v>43707</v>
      </c>
      <c r="M3131" s="2" t="str">
        <f t="shared" si="627"/>
        <v>Friday</v>
      </c>
      <c r="N3131" s="2" t="str">
        <f t="shared" si="628"/>
        <v>Friday</v>
      </c>
      <c r="O3131" s="12">
        <f t="shared" si="629"/>
        <v>2</v>
      </c>
      <c r="P3131" s="11" t="str">
        <f t="shared" si="630"/>
        <v>Low Cost per Unit</v>
      </c>
      <c r="Q3131" s="12">
        <f t="shared" si="631"/>
        <v>0</v>
      </c>
      <c r="R3131" s="12">
        <f t="shared" si="632"/>
        <v>0</v>
      </c>
      <c r="S3131" s="12">
        <f t="shared" si="633"/>
        <v>0</v>
      </c>
      <c r="T3131" s="12">
        <f t="shared" si="634"/>
        <v>0</v>
      </c>
      <c r="U3131" s="12">
        <f t="shared" si="635"/>
        <v>0</v>
      </c>
      <c r="V3131" s="13" t="str">
        <f t="shared" ca="1" si="636"/>
        <v>Greater Than 8 Weeks Old</v>
      </c>
    </row>
    <row r="3132" spans="1:22" x14ac:dyDescent="0.35">
      <c r="A3132" s="2" t="s">
        <v>125</v>
      </c>
      <c r="B3132" s="5">
        <v>43706</v>
      </c>
      <c r="C3132" s="5" t="s">
        <v>369</v>
      </c>
      <c r="D3132" s="5" t="s">
        <v>372</v>
      </c>
      <c r="E3132" s="6">
        <v>1</v>
      </c>
      <c r="F3132" s="3">
        <v>40</v>
      </c>
      <c r="G3132" s="3">
        <v>7.69</v>
      </c>
      <c r="H3132" s="8">
        <f t="shared" si="624"/>
        <v>7.69</v>
      </c>
      <c r="I3132" s="3">
        <v>32.31</v>
      </c>
      <c r="J3132" s="4">
        <v>0.81</v>
      </c>
      <c r="K3132" s="2" t="str">
        <f t="shared" si="625"/>
        <v>Thursday</v>
      </c>
      <c r="L3132" s="5">
        <f t="shared" si="626"/>
        <v>43709</v>
      </c>
      <c r="M3132" s="2" t="str">
        <f t="shared" si="627"/>
        <v>Sunday</v>
      </c>
      <c r="N3132" s="2" t="str">
        <f t="shared" si="628"/>
        <v>Monday</v>
      </c>
      <c r="O3132" s="12">
        <f t="shared" si="629"/>
        <v>0</v>
      </c>
      <c r="P3132" s="11" t="str">
        <f t="shared" si="630"/>
        <v>Low Cost per Unit</v>
      </c>
      <c r="Q3132" s="12">
        <f t="shared" si="631"/>
        <v>0</v>
      </c>
      <c r="R3132" s="12">
        <f t="shared" si="632"/>
        <v>0</v>
      </c>
      <c r="S3132" s="12">
        <f t="shared" si="633"/>
        <v>0</v>
      </c>
      <c r="T3132" s="12">
        <f t="shared" si="634"/>
        <v>0</v>
      </c>
      <c r="U3132" s="12">
        <f t="shared" si="635"/>
        <v>0</v>
      </c>
      <c r="V3132" s="13" t="str">
        <f t="shared" ca="1" si="636"/>
        <v>Greater Than 8 Weeks Old</v>
      </c>
    </row>
    <row r="3133" spans="1:22" x14ac:dyDescent="0.35">
      <c r="A3133" s="2" t="s">
        <v>125</v>
      </c>
      <c r="B3133" s="5">
        <v>43708</v>
      </c>
      <c r="C3133" s="5" t="s">
        <v>369</v>
      </c>
      <c r="D3133" s="5" t="s">
        <v>372</v>
      </c>
      <c r="E3133" s="6">
        <v>1</v>
      </c>
      <c r="F3133" s="3">
        <v>40</v>
      </c>
      <c r="G3133" s="3">
        <v>7.69</v>
      </c>
      <c r="H3133" s="8">
        <f t="shared" si="624"/>
        <v>7.69</v>
      </c>
      <c r="I3133" s="3">
        <v>32.31</v>
      </c>
      <c r="J3133" s="4">
        <v>0.81</v>
      </c>
      <c r="K3133" s="2" t="str">
        <f t="shared" si="625"/>
        <v>Saturday</v>
      </c>
      <c r="L3133" s="5">
        <f t="shared" si="626"/>
        <v>43711</v>
      </c>
      <c r="M3133" s="2" t="str">
        <f t="shared" si="627"/>
        <v>Tuesday</v>
      </c>
      <c r="N3133" s="2" t="str">
        <f t="shared" si="628"/>
        <v>Tuesday</v>
      </c>
      <c r="O3133" s="12">
        <f t="shared" si="629"/>
        <v>0</v>
      </c>
      <c r="P3133" s="11" t="str">
        <f t="shared" si="630"/>
        <v>Low Cost per Unit</v>
      </c>
      <c r="Q3133" s="12">
        <f t="shared" si="631"/>
        <v>0</v>
      </c>
      <c r="R3133" s="12">
        <f t="shared" si="632"/>
        <v>0</v>
      </c>
      <c r="S3133" s="12">
        <f t="shared" si="633"/>
        <v>0</v>
      </c>
      <c r="T3133" s="12">
        <f t="shared" si="634"/>
        <v>4</v>
      </c>
      <c r="U3133" s="12">
        <f t="shared" si="635"/>
        <v>0</v>
      </c>
      <c r="V3133" s="13" t="str">
        <f t="shared" ca="1" si="636"/>
        <v>Greater Than 8 Weeks Old</v>
      </c>
    </row>
    <row r="3134" spans="1:22" x14ac:dyDescent="0.35">
      <c r="A3134" s="2" t="s">
        <v>310</v>
      </c>
      <c r="B3134" s="5">
        <v>43684</v>
      </c>
      <c r="C3134" s="5" t="s">
        <v>371</v>
      </c>
      <c r="D3134" s="5" t="s">
        <v>371</v>
      </c>
      <c r="E3134" s="6">
        <v>1</v>
      </c>
      <c r="F3134" s="3">
        <v>14.99</v>
      </c>
      <c r="G3134" s="3">
        <v>12.3</v>
      </c>
      <c r="H3134" s="8">
        <f t="shared" si="624"/>
        <v>12.3</v>
      </c>
      <c r="I3134" s="3">
        <v>2.69</v>
      </c>
      <c r="J3134" s="4">
        <v>0.18</v>
      </c>
      <c r="K3134" s="2" t="str">
        <f t="shared" si="625"/>
        <v>Wednesday</v>
      </c>
      <c r="L3134" s="5">
        <f t="shared" si="626"/>
        <v>43687</v>
      </c>
      <c r="M3134" s="2" t="str">
        <f t="shared" si="627"/>
        <v>Saturday</v>
      </c>
      <c r="N3134" s="2" t="str">
        <f t="shared" si="628"/>
        <v>Saturday</v>
      </c>
      <c r="O3134" s="12">
        <f t="shared" si="629"/>
        <v>0</v>
      </c>
      <c r="P3134" s="11" t="str">
        <f t="shared" si="630"/>
        <v>Low Cost per Unit</v>
      </c>
      <c r="Q3134" s="12">
        <f t="shared" si="631"/>
        <v>0</v>
      </c>
      <c r="R3134" s="12">
        <f t="shared" si="632"/>
        <v>0</v>
      </c>
      <c r="S3134" s="12">
        <f t="shared" si="633"/>
        <v>0</v>
      </c>
      <c r="T3134" s="12">
        <f t="shared" si="634"/>
        <v>0</v>
      </c>
      <c r="U3134" s="12">
        <f t="shared" si="635"/>
        <v>0</v>
      </c>
      <c r="V3134" s="13" t="str">
        <f t="shared" ca="1" si="636"/>
        <v>Greater Than 8 Weeks Old</v>
      </c>
    </row>
    <row r="3135" spans="1:22" x14ac:dyDescent="0.35">
      <c r="A3135" s="2" t="s">
        <v>310</v>
      </c>
      <c r="B3135" s="5">
        <v>43687</v>
      </c>
      <c r="C3135" s="5" t="s">
        <v>371</v>
      </c>
      <c r="D3135" s="5" t="s">
        <v>371</v>
      </c>
      <c r="E3135" s="6">
        <v>1</v>
      </c>
      <c r="F3135" s="3">
        <v>14.99</v>
      </c>
      <c r="G3135" s="3">
        <v>12.3</v>
      </c>
      <c r="H3135" s="8">
        <f t="shared" si="624"/>
        <v>12.3</v>
      </c>
      <c r="I3135" s="3">
        <v>2.69</v>
      </c>
      <c r="J3135" s="4">
        <v>0.18</v>
      </c>
      <c r="K3135" s="2" t="str">
        <f t="shared" si="625"/>
        <v>Saturday</v>
      </c>
      <c r="L3135" s="5">
        <f t="shared" si="626"/>
        <v>43690</v>
      </c>
      <c r="M3135" s="2" t="str">
        <f t="shared" si="627"/>
        <v>Tuesday</v>
      </c>
      <c r="N3135" s="2" t="str">
        <f t="shared" si="628"/>
        <v>Tuesday</v>
      </c>
      <c r="O3135" s="12">
        <f t="shared" si="629"/>
        <v>0</v>
      </c>
      <c r="P3135" s="11" t="str">
        <f t="shared" si="630"/>
        <v>Low Cost per Unit</v>
      </c>
      <c r="Q3135" s="12">
        <f t="shared" si="631"/>
        <v>0</v>
      </c>
      <c r="R3135" s="12">
        <f t="shared" si="632"/>
        <v>0</v>
      </c>
      <c r="S3135" s="12">
        <f t="shared" si="633"/>
        <v>0</v>
      </c>
      <c r="T3135" s="12">
        <f t="shared" si="634"/>
        <v>0</v>
      </c>
      <c r="U3135" s="12">
        <f t="shared" si="635"/>
        <v>0</v>
      </c>
      <c r="V3135" s="13" t="str">
        <f t="shared" ca="1" si="636"/>
        <v>Greater Than 8 Weeks Old</v>
      </c>
    </row>
    <row r="3136" spans="1:22" x14ac:dyDescent="0.35">
      <c r="A3136" s="2" t="s">
        <v>311</v>
      </c>
      <c r="B3136" s="5">
        <v>43684</v>
      </c>
      <c r="C3136" s="5" t="s">
        <v>371</v>
      </c>
      <c r="D3136" s="5" t="s">
        <v>371</v>
      </c>
      <c r="E3136" s="6">
        <v>6</v>
      </c>
      <c r="F3136" s="3">
        <v>41.94</v>
      </c>
      <c r="G3136" s="3">
        <v>16.739999999999998</v>
      </c>
      <c r="H3136" s="8">
        <f t="shared" si="624"/>
        <v>2.7899999999999996</v>
      </c>
      <c r="I3136" s="3">
        <v>25.2</v>
      </c>
      <c r="J3136" s="4">
        <v>0.6</v>
      </c>
      <c r="K3136" s="2" t="str">
        <f t="shared" si="625"/>
        <v>Wednesday</v>
      </c>
      <c r="L3136" s="5">
        <f t="shared" si="626"/>
        <v>43687</v>
      </c>
      <c r="M3136" s="2" t="str">
        <f t="shared" si="627"/>
        <v>Saturday</v>
      </c>
      <c r="N3136" s="2" t="str">
        <f t="shared" si="628"/>
        <v>Saturday</v>
      </c>
      <c r="O3136" s="12">
        <f t="shared" si="629"/>
        <v>0</v>
      </c>
      <c r="P3136" s="11" t="str">
        <f t="shared" si="630"/>
        <v>Low Cost per Unit</v>
      </c>
      <c r="Q3136" s="12">
        <f t="shared" si="631"/>
        <v>0</v>
      </c>
      <c r="R3136" s="12">
        <f t="shared" si="632"/>
        <v>1.2582</v>
      </c>
      <c r="S3136" s="12">
        <f t="shared" si="633"/>
        <v>0</v>
      </c>
      <c r="T3136" s="12">
        <f t="shared" si="634"/>
        <v>0</v>
      </c>
      <c r="U3136" s="12">
        <f t="shared" si="635"/>
        <v>0</v>
      </c>
      <c r="V3136" s="13" t="str">
        <f t="shared" ca="1" si="636"/>
        <v>Greater Than 8 Weeks Old</v>
      </c>
    </row>
    <row r="3137" spans="1:22" x14ac:dyDescent="0.35">
      <c r="A3137" s="2" t="s">
        <v>311</v>
      </c>
      <c r="B3137" s="5">
        <v>43685</v>
      </c>
      <c r="C3137" s="5" t="s">
        <v>371</v>
      </c>
      <c r="D3137" s="5" t="s">
        <v>371</v>
      </c>
      <c r="E3137" s="6">
        <v>3</v>
      </c>
      <c r="F3137" s="3">
        <v>20.97</v>
      </c>
      <c r="G3137" s="3">
        <v>8.3699999999999992</v>
      </c>
      <c r="H3137" s="8">
        <f t="shared" si="624"/>
        <v>2.7899999999999996</v>
      </c>
      <c r="I3137" s="3">
        <v>12.6</v>
      </c>
      <c r="J3137" s="4">
        <v>0.6</v>
      </c>
      <c r="K3137" s="2" t="str">
        <f t="shared" si="625"/>
        <v>Thursday</v>
      </c>
      <c r="L3137" s="5">
        <f t="shared" si="626"/>
        <v>43688</v>
      </c>
      <c r="M3137" s="2" t="str">
        <f t="shared" si="627"/>
        <v>Sunday</v>
      </c>
      <c r="N3137" s="2" t="str">
        <f t="shared" si="628"/>
        <v>Monday</v>
      </c>
      <c r="O3137" s="12">
        <f t="shared" si="629"/>
        <v>0</v>
      </c>
      <c r="P3137" s="11" t="str">
        <f t="shared" si="630"/>
        <v>Low Cost per Unit</v>
      </c>
      <c r="Q3137" s="12">
        <f t="shared" si="631"/>
        <v>0</v>
      </c>
      <c r="R3137" s="12">
        <f t="shared" si="632"/>
        <v>0.62909999999999999</v>
      </c>
      <c r="S3137" s="12">
        <f t="shared" si="633"/>
        <v>0</v>
      </c>
      <c r="T3137" s="12">
        <f t="shared" si="634"/>
        <v>0</v>
      </c>
      <c r="U3137" s="12">
        <f t="shared" si="635"/>
        <v>0</v>
      </c>
      <c r="V3137" s="13" t="str">
        <f t="shared" ca="1" si="636"/>
        <v>Greater Than 8 Weeks Old</v>
      </c>
    </row>
    <row r="3138" spans="1:22" x14ac:dyDescent="0.35">
      <c r="A3138" s="2" t="s">
        <v>311</v>
      </c>
      <c r="B3138" s="5">
        <v>43686</v>
      </c>
      <c r="C3138" s="5" t="s">
        <v>371</v>
      </c>
      <c r="D3138" s="5" t="s">
        <v>371</v>
      </c>
      <c r="E3138" s="6">
        <v>1</v>
      </c>
      <c r="F3138" s="3">
        <v>6.99</v>
      </c>
      <c r="G3138" s="3">
        <v>2.79</v>
      </c>
      <c r="H3138" s="8">
        <f t="shared" si="624"/>
        <v>2.79</v>
      </c>
      <c r="I3138" s="3">
        <v>4.2</v>
      </c>
      <c r="J3138" s="4">
        <v>0.6</v>
      </c>
      <c r="K3138" s="2" t="str">
        <f t="shared" si="625"/>
        <v>Friday</v>
      </c>
      <c r="L3138" s="5">
        <f t="shared" si="626"/>
        <v>43689</v>
      </c>
      <c r="M3138" s="2" t="str">
        <f t="shared" si="627"/>
        <v>Monday</v>
      </c>
      <c r="N3138" s="2" t="str">
        <f t="shared" si="628"/>
        <v>Monday</v>
      </c>
      <c r="O3138" s="12">
        <f t="shared" si="629"/>
        <v>0</v>
      </c>
      <c r="P3138" s="11" t="str">
        <f t="shared" si="630"/>
        <v>Low Cost per Unit</v>
      </c>
      <c r="Q3138" s="12">
        <f t="shared" si="631"/>
        <v>0</v>
      </c>
      <c r="R3138" s="12">
        <f t="shared" si="632"/>
        <v>0</v>
      </c>
      <c r="S3138" s="12">
        <f t="shared" si="633"/>
        <v>0</v>
      </c>
      <c r="T3138" s="12">
        <f t="shared" si="634"/>
        <v>0</v>
      </c>
      <c r="U3138" s="12">
        <f t="shared" si="635"/>
        <v>0</v>
      </c>
      <c r="V3138" s="13" t="str">
        <f t="shared" ca="1" si="636"/>
        <v>Greater Than 8 Weeks Old</v>
      </c>
    </row>
    <row r="3139" spans="1:22" x14ac:dyDescent="0.35">
      <c r="A3139" s="2" t="s">
        <v>311</v>
      </c>
      <c r="B3139" s="5">
        <v>43687</v>
      </c>
      <c r="C3139" s="5" t="s">
        <v>371</v>
      </c>
      <c r="D3139" s="5" t="s">
        <v>371</v>
      </c>
      <c r="E3139" s="6">
        <v>2</v>
      </c>
      <c r="F3139" s="3">
        <v>13.98</v>
      </c>
      <c r="G3139" s="3">
        <v>5.58</v>
      </c>
      <c r="H3139" s="8">
        <f t="shared" ref="H3139:H3202" si="637">G3139/E3139</f>
        <v>2.79</v>
      </c>
      <c r="I3139" s="3">
        <v>8.4</v>
      </c>
      <c r="J3139" s="4">
        <v>0.6</v>
      </c>
      <c r="K3139" s="2" t="str">
        <f t="shared" ref="K3139:K3202" si="638">TEXT(B3139,"dddd")</f>
        <v>Saturday</v>
      </c>
      <c r="L3139" s="5">
        <f t="shared" ref="L3139:L3202" si="639">B3139+3</f>
        <v>43690</v>
      </c>
      <c r="M3139" s="2" t="str">
        <f t="shared" ref="M3139:M3202" si="640">TEXT(L3139,"dddd")</f>
        <v>Tuesday</v>
      </c>
      <c r="N3139" s="2" t="str">
        <f t="shared" ref="N3139:N3202" si="641">IF(M3139="Sunday","Monday",M3139)</f>
        <v>Tuesday</v>
      </c>
      <c r="O3139" s="12">
        <f t="shared" ref="O3139:O3202" si="642">IF(TEXT(B3139,"dddd")="Tuesday",F3139*0.05,0)</f>
        <v>0</v>
      </c>
      <c r="P3139" s="11" t="str">
        <f t="shared" ref="P3139:P3202" si="643">IF(H3139&gt;AVERAGE(H:H),"High Cost per Unit","Low Cost per Unit")</f>
        <v>Low Cost per Unit</v>
      </c>
      <c r="Q3139" s="12">
        <f t="shared" ref="Q3139:Q3202" si="644">IF(D3139="Masks",F3139*0.1,0)</f>
        <v>0</v>
      </c>
      <c r="R3139" s="12">
        <f t="shared" ref="R3139:R3202" si="645">IF(E3139&gt;1,F3139*0.03,0)</f>
        <v>0.4194</v>
      </c>
      <c r="S3139" s="12">
        <f t="shared" ref="S3139:S3202" si="646">IF(D3139="Accessories",F3139*0.15,0)</f>
        <v>0</v>
      </c>
      <c r="T3139" s="12">
        <f t="shared" ref="T3139:T3202" si="647">IF(AND(K3139="Saturday",C3139="Fitness"),F3139*0.1,0)</f>
        <v>0</v>
      </c>
      <c r="U3139" s="12">
        <f t="shared" ref="U3139:U3202" si="648">IF(AND(K3139="Friday",C3139="Automotive"),F3139*0.2,0)</f>
        <v>0</v>
      </c>
      <c r="V3139" s="13" t="str">
        <f t="shared" ref="V3139:V3202" ca="1" si="649">IF(B3139&lt;TODAY()-56,"Greater Than 8 Weeks Old","Less Than 8 Weeks Old")</f>
        <v>Greater Than 8 Weeks Old</v>
      </c>
    </row>
    <row r="3140" spans="1:22" x14ac:dyDescent="0.35">
      <c r="A3140" s="2" t="s">
        <v>311</v>
      </c>
      <c r="B3140" s="5">
        <v>43688</v>
      </c>
      <c r="C3140" s="5" t="s">
        <v>371</v>
      </c>
      <c r="D3140" s="5" t="s">
        <v>371</v>
      </c>
      <c r="E3140" s="6">
        <v>4</v>
      </c>
      <c r="F3140" s="3">
        <v>27.96</v>
      </c>
      <c r="G3140" s="3">
        <v>11.16</v>
      </c>
      <c r="H3140" s="8">
        <f t="shared" si="637"/>
        <v>2.79</v>
      </c>
      <c r="I3140" s="3">
        <v>16.8</v>
      </c>
      <c r="J3140" s="4">
        <v>0.6</v>
      </c>
      <c r="K3140" s="2" t="str">
        <f t="shared" si="638"/>
        <v>Sunday</v>
      </c>
      <c r="L3140" s="5">
        <f t="shared" si="639"/>
        <v>43691</v>
      </c>
      <c r="M3140" s="2" t="str">
        <f t="shared" si="640"/>
        <v>Wednesday</v>
      </c>
      <c r="N3140" s="2" t="str">
        <f t="shared" si="641"/>
        <v>Wednesday</v>
      </c>
      <c r="O3140" s="12">
        <f t="shared" si="642"/>
        <v>0</v>
      </c>
      <c r="P3140" s="11" t="str">
        <f t="shared" si="643"/>
        <v>Low Cost per Unit</v>
      </c>
      <c r="Q3140" s="12">
        <f t="shared" si="644"/>
        <v>0</v>
      </c>
      <c r="R3140" s="12">
        <f t="shared" si="645"/>
        <v>0.83879999999999999</v>
      </c>
      <c r="S3140" s="12">
        <f t="shared" si="646"/>
        <v>0</v>
      </c>
      <c r="T3140" s="12">
        <f t="shared" si="647"/>
        <v>0</v>
      </c>
      <c r="U3140" s="12">
        <f t="shared" si="648"/>
        <v>0</v>
      </c>
      <c r="V3140" s="13" t="str">
        <f t="shared" ca="1" si="649"/>
        <v>Greater Than 8 Weeks Old</v>
      </c>
    </row>
    <row r="3141" spans="1:22" x14ac:dyDescent="0.35">
      <c r="A3141" s="2" t="s">
        <v>311</v>
      </c>
      <c r="B3141" s="5">
        <v>43689</v>
      </c>
      <c r="C3141" s="5" t="s">
        <v>371</v>
      </c>
      <c r="D3141" s="5" t="s">
        <v>371</v>
      </c>
      <c r="E3141" s="6">
        <v>1</v>
      </c>
      <c r="F3141" s="3">
        <v>6.99</v>
      </c>
      <c r="G3141" s="3">
        <v>2.79</v>
      </c>
      <c r="H3141" s="8">
        <f t="shared" si="637"/>
        <v>2.79</v>
      </c>
      <c r="I3141" s="3">
        <v>4.2</v>
      </c>
      <c r="J3141" s="4">
        <v>0.6</v>
      </c>
      <c r="K3141" s="2" t="str">
        <f t="shared" si="638"/>
        <v>Monday</v>
      </c>
      <c r="L3141" s="5">
        <f t="shared" si="639"/>
        <v>43692</v>
      </c>
      <c r="M3141" s="2" t="str">
        <f t="shared" si="640"/>
        <v>Thursday</v>
      </c>
      <c r="N3141" s="2" t="str">
        <f t="shared" si="641"/>
        <v>Thursday</v>
      </c>
      <c r="O3141" s="12">
        <f t="shared" si="642"/>
        <v>0</v>
      </c>
      <c r="P3141" s="11" t="str">
        <f t="shared" si="643"/>
        <v>Low Cost per Unit</v>
      </c>
      <c r="Q3141" s="12">
        <f t="shared" si="644"/>
        <v>0</v>
      </c>
      <c r="R3141" s="12">
        <f t="shared" si="645"/>
        <v>0</v>
      </c>
      <c r="S3141" s="12">
        <f t="shared" si="646"/>
        <v>0</v>
      </c>
      <c r="T3141" s="12">
        <f t="shared" si="647"/>
        <v>0</v>
      </c>
      <c r="U3141" s="12">
        <f t="shared" si="648"/>
        <v>0</v>
      </c>
      <c r="V3141" s="13" t="str">
        <f t="shared" ca="1" si="649"/>
        <v>Greater Than 8 Weeks Old</v>
      </c>
    </row>
    <row r="3142" spans="1:22" x14ac:dyDescent="0.35">
      <c r="A3142" s="2" t="s">
        <v>311</v>
      </c>
      <c r="B3142" s="5">
        <v>43690</v>
      </c>
      <c r="C3142" s="5" t="s">
        <v>371</v>
      </c>
      <c r="D3142" s="5" t="s">
        <v>371</v>
      </c>
      <c r="E3142" s="6">
        <v>4</v>
      </c>
      <c r="F3142" s="3">
        <v>27.96</v>
      </c>
      <c r="G3142" s="3">
        <v>11.16</v>
      </c>
      <c r="H3142" s="8">
        <f t="shared" si="637"/>
        <v>2.79</v>
      </c>
      <c r="I3142" s="3">
        <v>16.8</v>
      </c>
      <c r="J3142" s="4">
        <v>0.6</v>
      </c>
      <c r="K3142" s="2" t="str">
        <f t="shared" si="638"/>
        <v>Tuesday</v>
      </c>
      <c r="L3142" s="5">
        <f t="shared" si="639"/>
        <v>43693</v>
      </c>
      <c r="M3142" s="2" t="str">
        <f t="shared" si="640"/>
        <v>Friday</v>
      </c>
      <c r="N3142" s="2" t="str">
        <f t="shared" si="641"/>
        <v>Friday</v>
      </c>
      <c r="O3142" s="12">
        <f t="shared" si="642"/>
        <v>1.3980000000000001</v>
      </c>
      <c r="P3142" s="11" t="str">
        <f t="shared" si="643"/>
        <v>Low Cost per Unit</v>
      </c>
      <c r="Q3142" s="12">
        <f t="shared" si="644"/>
        <v>0</v>
      </c>
      <c r="R3142" s="12">
        <f t="shared" si="645"/>
        <v>0.83879999999999999</v>
      </c>
      <c r="S3142" s="12">
        <f t="shared" si="646"/>
        <v>0</v>
      </c>
      <c r="T3142" s="12">
        <f t="shared" si="647"/>
        <v>0</v>
      </c>
      <c r="U3142" s="12">
        <f t="shared" si="648"/>
        <v>0</v>
      </c>
      <c r="V3142" s="13" t="str">
        <f t="shared" ca="1" si="649"/>
        <v>Greater Than 8 Weeks Old</v>
      </c>
    </row>
    <row r="3143" spans="1:22" x14ac:dyDescent="0.35">
      <c r="A3143" s="2" t="s">
        <v>311</v>
      </c>
      <c r="B3143" s="5">
        <v>43693</v>
      </c>
      <c r="C3143" s="5" t="s">
        <v>371</v>
      </c>
      <c r="D3143" s="5" t="s">
        <v>371</v>
      </c>
      <c r="E3143" s="6">
        <v>4</v>
      </c>
      <c r="F3143" s="3">
        <v>27.96</v>
      </c>
      <c r="G3143" s="3">
        <v>11.16</v>
      </c>
      <c r="H3143" s="8">
        <f t="shared" si="637"/>
        <v>2.79</v>
      </c>
      <c r="I3143" s="3">
        <v>16.8</v>
      </c>
      <c r="J3143" s="4">
        <v>0.6</v>
      </c>
      <c r="K3143" s="2" t="str">
        <f t="shared" si="638"/>
        <v>Friday</v>
      </c>
      <c r="L3143" s="5">
        <f t="shared" si="639"/>
        <v>43696</v>
      </c>
      <c r="M3143" s="2" t="str">
        <f t="shared" si="640"/>
        <v>Monday</v>
      </c>
      <c r="N3143" s="2" t="str">
        <f t="shared" si="641"/>
        <v>Monday</v>
      </c>
      <c r="O3143" s="12">
        <f t="shared" si="642"/>
        <v>0</v>
      </c>
      <c r="P3143" s="11" t="str">
        <f t="shared" si="643"/>
        <v>Low Cost per Unit</v>
      </c>
      <c r="Q3143" s="12">
        <f t="shared" si="644"/>
        <v>0</v>
      </c>
      <c r="R3143" s="12">
        <f t="shared" si="645"/>
        <v>0.83879999999999999</v>
      </c>
      <c r="S3143" s="12">
        <f t="shared" si="646"/>
        <v>0</v>
      </c>
      <c r="T3143" s="12">
        <f t="shared" si="647"/>
        <v>0</v>
      </c>
      <c r="U3143" s="12">
        <f t="shared" si="648"/>
        <v>0</v>
      </c>
      <c r="V3143" s="13" t="str">
        <f t="shared" ca="1" si="649"/>
        <v>Greater Than 8 Weeks Old</v>
      </c>
    </row>
    <row r="3144" spans="1:22" x14ac:dyDescent="0.35">
      <c r="A3144" s="2" t="s">
        <v>311</v>
      </c>
      <c r="B3144" s="5">
        <v>43695</v>
      </c>
      <c r="C3144" s="5" t="s">
        <v>371</v>
      </c>
      <c r="D3144" s="5" t="s">
        <v>371</v>
      </c>
      <c r="E3144" s="6">
        <v>1</v>
      </c>
      <c r="F3144" s="3">
        <v>6.99</v>
      </c>
      <c r="G3144" s="3">
        <v>2.79</v>
      </c>
      <c r="H3144" s="8">
        <f t="shared" si="637"/>
        <v>2.79</v>
      </c>
      <c r="I3144" s="3">
        <v>4.2</v>
      </c>
      <c r="J3144" s="4">
        <v>0.6</v>
      </c>
      <c r="K3144" s="2" t="str">
        <f t="shared" si="638"/>
        <v>Sunday</v>
      </c>
      <c r="L3144" s="5">
        <f t="shared" si="639"/>
        <v>43698</v>
      </c>
      <c r="M3144" s="2" t="str">
        <f t="shared" si="640"/>
        <v>Wednesday</v>
      </c>
      <c r="N3144" s="2" t="str">
        <f t="shared" si="641"/>
        <v>Wednesday</v>
      </c>
      <c r="O3144" s="12">
        <f t="shared" si="642"/>
        <v>0</v>
      </c>
      <c r="P3144" s="11" t="str">
        <f t="shared" si="643"/>
        <v>Low Cost per Unit</v>
      </c>
      <c r="Q3144" s="12">
        <f t="shared" si="644"/>
        <v>0</v>
      </c>
      <c r="R3144" s="12">
        <f t="shared" si="645"/>
        <v>0</v>
      </c>
      <c r="S3144" s="12">
        <f t="shared" si="646"/>
        <v>0</v>
      </c>
      <c r="T3144" s="12">
        <f t="shared" si="647"/>
        <v>0</v>
      </c>
      <c r="U3144" s="12">
        <f t="shared" si="648"/>
        <v>0</v>
      </c>
      <c r="V3144" s="13" t="str">
        <f t="shared" ca="1" si="649"/>
        <v>Greater Than 8 Weeks Old</v>
      </c>
    </row>
    <row r="3145" spans="1:22" x14ac:dyDescent="0.35">
      <c r="A3145" s="2" t="s">
        <v>311</v>
      </c>
      <c r="B3145" s="5">
        <v>43696</v>
      </c>
      <c r="C3145" s="5" t="s">
        <v>371</v>
      </c>
      <c r="D3145" s="5" t="s">
        <v>371</v>
      </c>
      <c r="E3145" s="6">
        <v>2</v>
      </c>
      <c r="F3145" s="3">
        <v>13.98</v>
      </c>
      <c r="G3145" s="3">
        <v>5.58</v>
      </c>
      <c r="H3145" s="8">
        <f t="shared" si="637"/>
        <v>2.79</v>
      </c>
      <c r="I3145" s="3">
        <v>8.4</v>
      </c>
      <c r="J3145" s="4">
        <v>0.6</v>
      </c>
      <c r="K3145" s="2" t="str">
        <f t="shared" si="638"/>
        <v>Monday</v>
      </c>
      <c r="L3145" s="5">
        <f t="shared" si="639"/>
        <v>43699</v>
      </c>
      <c r="M3145" s="2" t="str">
        <f t="shared" si="640"/>
        <v>Thursday</v>
      </c>
      <c r="N3145" s="2" t="str">
        <f t="shared" si="641"/>
        <v>Thursday</v>
      </c>
      <c r="O3145" s="12">
        <f t="shared" si="642"/>
        <v>0</v>
      </c>
      <c r="P3145" s="11" t="str">
        <f t="shared" si="643"/>
        <v>Low Cost per Unit</v>
      </c>
      <c r="Q3145" s="12">
        <f t="shared" si="644"/>
        <v>0</v>
      </c>
      <c r="R3145" s="12">
        <f t="shared" si="645"/>
        <v>0.4194</v>
      </c>
      <c r="S3145" s="12">
        <f t="shared" si="646"/>
        <v>0</v>
      </c>
      <c r="T3145" s="12">
        <f t="shared" si="647"/>
        <v>0</v>
      </c>
      <c r="U3145" s="12">
        <f t="shared" si="648"/>
        <v>0</v>
      </c>
      <c r="V3145" s="13" t="str">
        <f t="shared" ca="1" si="649"/>
        <v>Greater Than 8 Weeks Old</v>
      </c>
    </row>
    <row r="3146" spans="1:22" x14ac:dyDescent="0.35">
      <c r="A3146" s="2" t="s">
        <v>311</v>
      </c>
      <c r="B3146" s="5">
        <v>43698</v>
      </c>
      <c r="C3146" s="5" t="s">
        <v>371</v>
      </c>
      <c r="D3146" s="5" t="s">
        <v>371</v>
      </c>
      <c r="E3146" s="6">
        <v>5</v>
      </c>
      <c r="F3146" s="3">
        <v>34.950000000000003</v>
      </c>
      <c r="G3146" s="3">
        <v>13.95</v>
      </c>
      <c r="H3146" s="8">
        <f t="shared" si="637"/>
        <v>2.79</v>
      </c>
      <c r="I3146" s="3">
        <v>21</v>
      </c>
      <c r="J3146" s="4">
        <v>0.6</v>
      </c>
      <c r="K3146" s="2" t="str">
        <f t="shared" si="638"/>
        <v>Wednesday</v>
      </c>
      <c r="L3146" s="5">
        <f t="shared" si="639"/>
        <v>43701</v>
      </c>
      <c r="M3146" s="2" t="str">
        <f t="shared" si="640"/>
        <v>Saturday</v>
      </c>
      <c r="N3146" s="2" t="str">
        <f t="shared" si="641"/>
        <v>Saturday</v>
      </c>
      <c r="O3146" s="12">
        <f t="shared" si="642"/>
        <v>0</v>
      </c>
      <c r="P3146" s="11" t="str">
        <f t="shared" si="643"/>
        <v>Low Cost per Unit</v>
      </c>
      <c r="Q3146" s="12">
        <f t="shared" si="644"/>
        <v>0</v>
      </c>
      <c r="R3146" s="12">
        <f t="shared" si="645"/>
        <v>1.0485</v>
      </c>
      <c r="S3146" s="12">
        <f t="shared" si="646"/>
        <v>0</v>
      </c>
      <c r="T3146" s="12">
        <f t="shared" si="647"/>
        <v>0</v>
      </c>
      <c r="U3146" s="12">
        <f t="shared" si="648"/>
        <v>0</v>
      </c>
      <c r="V3146" s="13" t="str">
        <f t="shared" ca="1" si="649"/>
        <v>Greater Than 8 Weeks Old</v>
      </c>
    </row>
    <row r="3147" spans="1:22" x14ac:dyDescent="0.35">
      <c r="A3147" s="2" t="s">
        <v>311</v>
      </c>
      <c r="B3147" s="5">
        <v>43699</v>
      </c>
      <c r="C3147" s="5" t="s">
        <v>371</v>
      </c>
      <c r="D3147" s="5" t="s">
        <v>371</v>
      </c>
      <c r="E3147" s="6">
        <v>1</v>
      </c>
      <c r="F3147" s="3">
        <v>6.99</v>
      </c>
      <c r="G3147" s="3">
        <v>2.79</v>
      </c>
      <c r="H3147" s="8">
        <f t="shared" si="637"/>
        <v>2.79</v>
      </c>
      <c r="I3147" s="3">
        <v>4.2</v>
      </c>
      <c r="J3147" s="4">
        <v>0.6</v>
      </c>
      <c r="K3147" s="2" t="str">
        <f t="shared" si="638"/>
        <v>Thursday</v>
      </c>
      <c r="L3147" s="5">
        <f t="shared" si="639"/>
        <v>43702</v>
      </c>
      <c r="M3147" s="2" t="str">
        <f t="shared" si="640"/>
        <v>Sunday</v>
      </c>
      <c r="N3147" s="2" t="str">
        <f t="shared" si="641"/>
        <v>Monday</v>
      </c>
      <c r="O3147" s="12">
        <f t="shared" si="642"/>
        <v>0</v>
      </c>
      <c r="P3147" s="11" t="str">
        <f t="shared" si="643"/>
        <v>Low Cost per Unit</v>
      </c>
      <c r="Q3147" s="12">
        <f t="shared" si="644"/>
        <v>0</v>
      </c>
      <c r="R3147" s="12">
        <f t="shared" si="645"/>
        <v>0</v>
      </c>
      <c r="S3147" s="12">
        <f t="shared" si="646"/>
        <v>0</v>
      </c>
      <c r="T3147" s="12">
        <f t="shared" si="647"/>
        <v>0</v>
      </c>
      <c r="U3147" s="12">
        <f t="shared" si="648"/>
        <v>0</v>
      </c>
      <c r="V3147" s="13" t="str">
        <f t="shared" ca="1" si="649"/>
        <v>Greater Than 8 Weeks Old</v>
      </c>
    </row>
    <row r="3148" spans="1:22" x14ac:dyDescent="0.35">
      <c r="A3148" s="2" t="s">
        <v>311</v>
      </c>
      <c r="B3148" s="5">
        <v>43700</v>
      </c>
      <c r="C3148" s="5" t="s">
        <v>371</v>
      </c>
      <c r="D3148" s="5" t="s">
        <v>371</v>
      </c>
      <c r="E3148" s="6">
        <v>2</v>
      </c>
      <c r="F3148" s="3">
        <v>13.98</v>
      </c>
      <c r="G3148" s="3">
        <v>5.58</v>
      </c>
      <c r="H3148" s="8">
        <f t="shared" si="637"/>
        <v>2.79</v>
      </c>
      <c r="I3148" s="3">
        <v>8.4</v>
      </c>
      <c r="J3148" s="4">
        <v>0.6</v>
      </c>
      <c r="K3148" s="2" t="str">
        <f t="shared" si="638"/>
        <v>Friday</v>
      </c>
      <c r="L3148" s="5">
        <f t="shared" si="639"/>
        <v>43703</v>
      </c>
      <c r="M3148" s="2" t="str">
        <f t="shared" si="640"/>
        <v>Monday</v>
      </c>
      <c r="N3148" s="2" t="str">
        <f t="shared" si="641"/>
        <v>Monday</v>
      </c>
      <c r="O3148" s="12">
        <f t="shared" si="642"/>
        <v>0</v>
      </c>
      <c r="P3148" s="11" t="str">
        <f t="shared" si="643"/>
        <v>Low Cost per Unit</v>
      </c>
      <c r="Q3148" s="12">
        <f t="shared" si="644"/>
        <v>0</v>
      </c>
      <c r="R3148" s="12">
        <f t="shared" si="645"/>
        <v>0.4194</v>
      </c>
      <c r="S3148" s="12">
        <f t="shared" si="646"/>
        <v>0</v>
      </c>
      <c r="T3148" s="12">
        <f t="shared" si="647"/>
        <v>0</v>
      </c>
      <c r="U3148" s="12">
        <f t="shared" si="648"/>
        <v>0</v>
      </c>
      <c r="V3148" s="13" t="str">
        <f t="shared" ca="1" si="649"/>
        <v>Greater Than 8 Weeks Old</v>
      </c>
    </row>
    <row r="3149" spans="1:22" x14ac:dyDescent="0.35">
      <c r="A3149" s="2" t="s">
        <v>311</v>
      </c>
      <c r="B3149" s="5">
        <v>43701</v>
      </c>
      <c r="C3149" s="5" t="s">
        <v>371</v>
      </c>
      <c r="D3149" s="5" t="s">
        <v>371</v>
      </c>
      <c r="E3149" s="6">
        <v>4</v>
      </c>
      <c r="F3149" s="3">
        <v>27.96</v>
      </c>
      <c r="G3149" s="3">
        <v>11.16</v>
      </c>
      <c r="H3149" s="8">
        <f t="shared" si="637"/>
        <v>2.79</v>
      </c>
      <c r="I3149" s="3">
        <v>16.8</v>
      </c>
      <c r="J3149" s="4">
        <v>0.6</v>
      </c>
      <c r="K3149" s="2" t="str">
        <f t="shared" si="638"/>
        <v>Saturday</v>
      </c>
      <c r="L3149" s="5">
        <f t="shared" si="639"/>
        <v>43704</v>
      </c>
      <c r="M3149" s="2" t="str">
        <f t="shared" si="640"/>
        <v>Tuesday</v>
      </c>
      <c r="N3149" s="2" t="str">
        <f t="shared" si="641"/>
        <v>Tuesday</v>
      </c>
      <c r="O3149" s="12">
        <f t="shared" si="642"/>
        <v>0</v>
      </c>
      <c r="P3149" s="11" t="str">
        <f t="shared" si="643"/>
        <v>Low Cost per Unit</v>
      </c>
      <c r="Q3149" s="12">
        <f t="shared" si="644"/>
        <v>0</v>
      </c>
      <c r="R3149" s="12">
        <f t="shared" si="645"/>
        <v>0.83879999999999999</v>
      </c>
      <c r="S3149" s="12">
        <f t="shared" si="646"/>
        <v>0</v>
      </c>
      <c r="T3149" s="12">
        <f t="shared" si="647"/>
        <v>0</v>
      </c>
      <c r="U3149" s="12">
        <f t="shared" si="648"/>
        <v>0</v>
      </c>
      <c r="V3149" s="13" t="str">
        <f t="shared" ca="1" si="649"/>
        <v>Greater Than 8 Weeks Old</v>
      </c>
    </row>
    <row r="3150" spans="1:22" x14ac:dyDescent="0.35">
      <c r="A3150" s="2" t="s">
        <v>311</v>
      </c>
      <c r="B3150" s="5">
        <v>43702</v>
      </c>
      <c r="C3150" s="5" t="s">
        <v>371</v>
      </c>
      <c r="D3150" s="5" t="s">
        <v>371</v>
      </c>
      <c r="E3150" s="6">
        <v>4</v>
      </c>
      <c r="F3150" s="3">
        <v>27.96</v>
      </c>
      <c r="G3150" s="3">
        <v>11.16</v>
      </c>
      <c r="H3150" s="8">
        <f t="shared" si="637"/>
        <v>2.79</v>
      </c>
      <c r="I3150" s="3">
        <v>16.8</v>
      </c>
      <c r="J3150" s="4">
        <v>0.6</v>
      </c>
      <c r="K3150" s="2" t="str">
        <f t="shared" si="638"/>
        <v>Sunday</v>
      </c>
      <c r="L3150" s="5">
        <f t="shared" si="639"/>
        <v>43705</v>
      </c>
      <c r="M3150" s="2" t="str">
        <f t="shared" si="640"/>
        <v>Wednesday</v>
      </c>
      <c r="N3150" s="2" t="str">
        <f t="shared" si="641"/>
        <v>Wednesday</v>
      </c>
      <c r="O3150" s="12">
        <f t="shared" si="642"/>
        <v>0</v>
      </c>
      <c r="P3150" s="11" t="str">
        <f t="shared" si="643"/>
        <v>Low Cost per Unit</v>
      </c>
      <c r="Q3150" s="12">
        <f t="shared" si="644"/>
        <v>0</v>
      </c>
      <c r="R3150" s="12">
        <f t="shared" si="645"/>
        <v>0.83879999999999999</v>
      </c>
      <c r="S3150" s="12">
        <f t="shared" si="646"/>
        <v>0</v>
      </c>
      <c r="T3150" s="12">
        <f t="shared" si="647"/>
        <v>0</v>
      </c>
      <c r="U3150" s="12">
        <f t="shared" si="648"/>
        <v>0</v>
      </c>
      <c r="V3150" s="13" t="str">
        <f t="shared" ca="1" si="649"/>
        <v>Greater Than 8 Weeks Old</v>
      </c>
    </row>
    <row r="3151" spans="1:22" x14ac:dyDescent="0.35">
      <c r="A3151" s="2" t="s">
        <v>311</v>
      </c>
      <c r="B3151" s="5">
        <v>43703</v>
      </c>
      <c r="C3151" s="5" t="s">
        <v>371</v>
      </c>
      <c r="D3151" s="5" t="s">
        <v>371</v>
      </c>
      <c r="E3151" s="6">
        <v>3</v>
      </c>
      <c r="F3151" s="3">
        <v>20.97</v>
      </c>
      <c r="G3151" s="3">
        <v>8.3699999999999992</v>
      </c>
      <c r="H3151" s="8">
        <f t="shared" si="637"/>
        <v>2.7899999999999996</v>
      </c>
      <c r="I3151" s="3">
        <v>12.6</v>
      </c>
      <c r="J3151" s="4">
        <v>0.6</v>
      </c>
      <c r="K3151" s="2" t="str">
        <f t="shared" si="638"/>
        <v>Monday</v>
      </c>
      <c r="L3151" s="5">
        <f t="shared" si="639"/>
        <v>43706</v>
      </c>
      <c r="M3151" s="2" t="str">
        <f t="shared" si="640"/>
        <v>Thursday</v>
      </c>
      <c r="N3151" s="2" t="str">
        <f t="shared" si="641"/>
        <v>Thursday</v>
      </c>
      <c r="O3151" s="12">
        <f t="shared" si="642"/>
        <v>0</v>
      </c>
      <c r="P3151" s="11" t="str">
        <f t="shared" si="643"/>
        <v>Low Cost per Unit</v>
      </c>
      <c r="Q3151" s="12">
        <f t="shared" si="644"/>
        <v>0</v>
      </c>
      <c r="R3151" s="12">
        <f t="shared" si="645"/>
        <v>0.62909999999999999</v>
      </c>
      <c r="S3151" s="12">
        <f t="shared" si="646"/>
        <v>0</v>
      </c>
      <c r="T3151" s="12">
        <f t="shared" si="647"/>
        <v>0</v>
      </c>
      <c r="U3151" s="12">
        <f t="shared" si="648"/>
        <v>0</v>
      </c>
      <c r="V3151" s="13" t="str">
        <f t="shared" ca="1" si="649"/>
        <v>Greater Than 8 Weeks Old</v>
      </c>
    </row>
    <row r="3152" spans="1:22" x14ac:dyDescent="0.35">
      <c r="A3152" s="2" t="s">
        <v>311</v>
      </c>
      <c r="B3152" s="5">
        <v>43704</v>
      </c>
      <c r="C3152" s="5" t="s">
        <v>371</v>
      </c>
      <c r="D3152" s="5" t="s">
        <v>371</v>
      </c>
      <c r="E3152" s="6">
        <v>2</v>
      </c>
      <c r="F3152" s="3">
        <v>13.98</v>
      </c>
      <c r="G3152" s="3">
        <v>5.58</v>
      </c>
      <c r="H3152" s="8">
        <f t="shared" si="637"/>
        <v>2.79</v>
      </c>
      <c r="I3152" s="3">
        <v>8.4</v>
      </c>
      <c r="J3152" s="4">
        <v>0.6</v>
      </c>
      <c r="K3152" s="2" t="str">
        <f t="shared" si="638"/>
        <v>Tuesday</v>
      </c>
      <c r="L3152" s="5">
        <f t="shared" si="639"/>
        <v>43707</v>
      </c>
      <c r="M3152" s="2" t="str">
        <f t="shared" si="640"/>
        <v>Friday</v>
      </c>
      <c r="N3152" s="2" t="str">
        <f t="shared" si="641"/>
        <v>Friday</v>
      </c>
      <c r="O3152" s="12">
        <f t="shared" si="642"/>
        <v>0.69900000000000007</v>
      </c>
      <c r="P3152" s="11" t="str">
        <f t="shared" si="643"/>
        <v>Low Cost per Unit</v>
      </c>
      <c r="Q3152" s="12">
        <f t="shared" si="644"/>
        <v>0</v>
      </c>
      <c r="R3152" s="12">
        <f t="shared" si="645"/>
        <v>0.4194</v>
      </c>
      <c r="S3152" s="12">
        <f t="shared" si="646"/>
        <v>0</v>
      </c>
      <c r="T3152" s="12">
        <f t="shared" si="647"/>
        <v>0</v>
      </c>
      <c r="U3152" s="12">
        <f t="shared" si="648"/>
        <v>0</v>
      </c>
      <c r="V3152" s="13" t="str">
        <f t="shared" ca="1" si="649"/>
        <v>Greater Than 8 Weeks Old</v>
      </c>
    </row>
    <row r="3153" spans="1:22" x14ac:dyDescent="0.35">
      <c r="A3153" s="2" t="s">
        <v>323</v>
      </c>
      <c r="B3153" s="5">
        <v>43688</v>
      </c>
      <c r="C3153" s="5" t="s">
        <v>369</v>
      </c>
      <c r="D3153" s="5" t="s">
        <v>394</v>
      </c>
      <c r="E3153" s="6">
        <v>1</v>
      </c>
      <c r="F3153" s="3">
        <v>40</v>
      </c>
      <c r="G3153" s="3">
        <v>11.88</v>
      </c>
      <c r="H3153" s="8">
        <f t="shared" si="637"/>
        <v>11.88</v>
      </c>
      <c r="I3153" s="3">
        <v>28.12</v>
      </c>
      <c r="J3153" s="4">
        <v>0.7</v>
      </c>
      <c r="K3153" s="2" t="str">
        <f t="shared" si="638"/>
        <v>Sunday</v>
      </c>
      <c r="L3153" s="5">
        <f t="shared" si="639"/>
        <v>43691</v>
      </c>
      <c r="M3153" s="2" t="str">
        <f t="shared" si="640"/>
        <v>Wednesday</v>
      </c>
      <c r="N3153" s="2" t="str">
        <f t="shared" si="641"/>
        <v>Wednesday</v>
      </c>
      <c r="O3153" s="12">
        <f t="shared" si="642"/>
        <v>0</v>
      </c>
      <c r="P3153" s="11" t="str">
        <f t="shared" si="643"/>
        <v>Low Cost per Unit</v>
      </c>
      <c r="Q3153" s="12">
        <f t="shared" si="644"/>
        <v>0</v>
      </c>
      <c r="R3153" s="12">
        <f t="shared" si="645"/>
        <v>0</v>
      </c>
      <c r="S3153" s="12">
        <f t="shared" si="646"/>
        <v>0</v>
      </c>
      <c r="T3153" s="12">
        <f t="shared" si="647"/>
        <v>0</v>
      </c>
      <c r="U3153" s="12">
        <f t="shared" si="648"/>
        <v>0</v>
      </c>
      <c r="V3153" s="13" t="str">
        <f t="shared" ca="1" si="649"/>
        <v>Greater Than 8 Weeks Old</v>
      </c>
    </row>
    <row r="3154" spans="1:22" x14ac:dyDescent="0.35">
      <c r="A3154" s="2" t="s">
        <v>323</v>
      </c>
      <c r="B3154" s="5">
        <v>43689</v>
      </c>
      <c r="C3154" s="5" t="s">
        <v>369</v>
      </c>
      <c r="D3154" s="5" t="s">
        <v>394</v>
      </c>
      <c r="E3154" s="6">
        <v>1</v>
      </c>
      <c r="F3154" s="3">
        <v>40</v>
      </c>
      <c r="G3154" s="3">
        <v>11.88</v>
      </c>
      <c r="H3154" s="8">
        <f t="shared" si="637"/>
        <v>11.88</v>
      </c>
      <c r="I3154" s="3">
        <v>28.12</v>
      </c>
      <c r="J3154" s="4">
        <v>0.7</v>
      </c>
      <c r="K3154" s="2" t="str">
        <f t="shared" si="638"/>
        <v>Monday</v>
      </c>
      <c r="L3154" s="5">
        <f t="shared" si="639"/>
        <v>43692</v>
      </c>
      <c r="M3154" s="2" t="str">
        <f t="shared" si="640"/>
        <v>Thursday</v>
      </c>
      <c r="N3154" s="2" t="str">
        <f t="shared" si="641"/>
        <v>Thursday</v>
      </c>
      <c r="O3154" s="12">
        <f t="shared" si="642"/>
        <v>0</v>
      </c>
      <c r="P3154" s="11" t="str">
        <f t="shared" si="643"/>
        <v>Low Cost per Unit</v>
      </c>
      <c r="Q3154" s="12">
        <f t="shared" si="644"/>
        <v>0</v>
      </c>
      <c r="R3154" s="12">
        <f t="shared" si="645"/>
        <v>0</v>
      </c>
      <c r="S3154" s="12">
        <f t="shared" si="646"/>
        <v>0</v>
      </c>
      <c r="T3154" s="12">
        <f t="shared" si="647"/>
        <v>0</v>
      </c>
      <c r="U3154" s="12">
        <f t="shared" si="648"/>
        <v>0</v>
      </c>
      <c r="V3154" s="13" t="str">
        <f t="shared" ca="1" si="649"/>
        <v>Greater Than 8 Weeks Old</v>
      </c>
    </row>
    <row r="3155" spans="1:22" x14ac:dyDescent="0.35">
      <c r="A3155" s="2" t="s">
        <v>323</v>
      </c>
      <c r="B3155" s="5">
        <v>43690</v>
      </c>
      <c r="C3155" s="5" t="s">
        <v>369</v>
      </c>
      <c r="D3155" s="5" t="s">
        <v>394</v>
      </c>
      <c r="E3155" s="6">
        <v>1</v>
      </c>
      <c r="F3155" s="3">
        <v>40</v>
      </c>
      <c r="G3155" s="3">
        <v>11.88</v>
      </c>
      <c r="H3155" s="8">
        <f t="shared" si="637"/>
        <v>11.88</v>
      </c>
      <c r="I3155" s="3">
        <v>28.12</v>
      </c>
      <c r="J3155" s="4">
        <v>0.7</v>
      </c>
      <c r="K3155" s="2" t="str">
        <f t="shared" si="638"/>
        <v>Tuesday</v>
      </c>
      <c r="L3155" s="5">
        <f t="shared" si="639"/>
        <v>43693</v>
      </c>
      <c r="M3155" s="2" t="str">
        <f t="shared" si="640"/>
        <v>Friday</v>
      </c>
      <c r="N3155" s="2" t="str">
        <f t="shared" si="641"/>
        <v>Friday</v>
      </c>
      <c r="O3155" s="12">
        <f t="shared" si="642"/>
        <v>2</v>
      </c>
      <c r="P3155" s="11" t="str">
        <f t="shared" si="643"/>
        <v>Low Cost per Unit</v>
      </c>
      <c r="Q3155" s="12">
        <f t="shared" si="644"/>
        <v>0</v>
      </c>
      <c r="R3155" s="12">
        <f t="shared" si="645"/>
        <v>0</v>
      </c>
      <c r="S3155" s="12">
        <f t="shared" si="646"/>
        <v>0</v>
      </c>
      <c r="T3155" s="12">
        <f t="shared" si="647"/>
        <v>0</v>
      </c>
      <c r="U3155" s="12">
        <f t="shared" si="648"/>
        <v>0</v>
      </c>
      <c r="V3155" s="13" t="str">
        <f t="shared" ca="1" si="649"/>
        <v>Greater Than 8 Weeks Old</v>
      </c>
    </row>
    <row r="3156" spans="1:22" x14ac:dyDescent="0.35">
      <c r="A3156" s="2" t="s">
        <v>323</v>
      </c>
      <c r="B3156" s="5">
        <v>43698</v>
      </c>
      <c r="C3156" s="5" t="s">
        <v>369</v>
      </c>
      <c r="D3156" s="5" t="s">
        <v>394</v>
      </c>
      <c r="E3156" s="6">
        <v>2</v>
      </c>
      <c r="F3156" s="3">
        <v>80</v>
      </c>
      <c r="G3156" s="3">
        <v>23.76</v>
      </c>
      <c r="H3156" s="8">
        <f t="shared" si="637"/>
        <v>11.88</v>
      </c>
      <c r="I3156" s="3">
        <v>56.24</v>
      </c>
      <c r="J3156" s="4">
        <v>0.7</v>
      </c>
      <c r="K3156" s="2" t="str">
        <f t="shared" si="638"/>
        <v>Wednesday</v>
      </c>
      <c r="L3156" s="5">
        <f t="shared" si="639"/>
        <v>43701</v>
      </c>
      <c r="M3156" s="2" t="str">
        <f t="shared" si="640"/>
        <v>Saturday</v>
      </c>
      <c r="N3156" s="2" t="str">
        <f t="shared" si="641"/>
        <v>Saturday</v>
      </c>
      <c r="O3156" s="12">
        <f t="shared" si="642"/>
        <v>0</v>
      </c>
      <c r="P3156" s="11" t="str">
        <f t="shared" si="643"/>
        <v>Low Cost per Unit</v>
      </c>
      <c r="Q3156" s="12">
        <f t="shared" si="644"/>
        <v>0</v>
      </c>
      <c r="R3156" s="12">
        <f t="shared" si="645"/>
        <v>2.4</v>
      </c>
      <c r="S3156" s="12">
        <f t="shared" si="646"/>
        <v>0</v>
      </c>
      <c r="T3156" s="12">
        <f t="shared" si="647"/>
        <v>0</v>
      </c>
      <c r="U3156" s="12">
        <f t="shared" si="648"/>
        <v>0</v>
      </c>
      <c r="V3156" s="13" t="str">
        <f t="shared" ca="1" si="649"/>
        <v>Greater Than 8 Weeks Old</v>
      </c>
    </row>
    <row r="3157" spans="1:22" x14ac:dyDescent="0.35">
      <c r="A3157" s="2" t="s">
        <v>323</v>
      </c>
      <c r="B3157" s="5">
        <v>43700</v>
      </c>
      <c r="C3157" s="5" t="s">
        <v>369</v>
      </c>
      <c r="D3157" s="5" t="s">
        <v>394</v>
      </c>
      <c r="E3157" s="6">
        <v>1</v>
      </c>
      <c r="F3157" s="3">
        <v>40</v>
      </c>
      <c r="G3157" s="3">
        <v>11.88</v>
      </c>
      <c r="H3157" s="8">
        <f t="shared" si="637"/>
        <v>11.88</v>
      </c>
      <c r="I3157" s="3">
        <v>28.12</v>
      </c>
      <c r="J3157" s="4">
        <v>0.7</v>
      </c>
      <c r="K3157" s="2" t="str">
        <f t="shared" si="638"/>
        <v>Friday</v>
      </c>
      <c r="L3157" s="5">
        <f t="shared" si="639"/>
        <v>43703</v>
      </c>
      <c r="M3157" s="2" t="str">
        <f t="shared" si="640"/>
        <v>Monday</v>
      </c>
      <c r="N3157" s="2" t="str">
        <f t="shared" si="641"/>
        <v>Monday</v>
      </c>
      <c r="O3157" s="12">
        <f t="shared" si="642"/>
        <v>0</v>
      </c>
      <c r="P3157" s="11" t="str">
        <f t="shared" si="643"/>
        <v>Low Cost per Unit</v>
      </c>
      <c r="Q3157" s="12">
        <f t="shared" si="644"/>
        <v>0</v>
      </c>
      <c r="R3157" s="12">
        <f t="shared" si="645"/>
        <v>0</v>
      </c>
      <c r="S3157" s="12">
        <f t="shared" si="646"/>
        <v>0</v>
      </c>
      <c r="T3157" s="12">
        <f t="shared" si="647"/>
        <v>0</v>
      </c>
      <c r="U3157" s="12">
        <f t="shared" si="648"/>
        <v>0</v>
      </c>
      <c r="V3157" s="13" t="str">
        <f t="shared" ca="1" si="649"/>
        <v>Greater Than 8 Weeks Old</v>
      </c>
    </row>
    <row r="3158" spans="1:22" x14ac:dyDescent="0.35">
      <c r="A3158" s="2" t="s">
        <v>278</v>
      </c>
      <c r="B3158" s="5">
        <v>43681</v>
      </c>
      <c r="C3158" s="5" t="s">
        <v>369</v>
      </c>
      <c r="D3158" s="5" t="s">
        <v>394</v>
      </c>
      <c r="E3158" s="6">
        <v>1</v>
      </c>
      <c r="F3158" s="3">
        <v>32</v>
      </c>
      <c r="G3158" s="3">
        <v>12.57</v>
      </c>
      <c r="H3158" s="8">
        <f t="shared" si="637"/>
        <v>12.57</v>
      </c>
      <c r="I3158" s="3">
        <v>19.43</v>
      </c>
      <c r="J3158" s="4">
        <v>0.61</v>
      </c>
      <c r="K3158" s="2" t="str">
        <f t="shared" si="638"/>
        <v>Sunday</v>
      </c>
      <c r="L3158" s="5">
        <f t="shared" si="639"/>
        <v>43684</v>
      </c>
      <c r="M3158" s="2" t="str">
        <f t="shared" si="640"/>
        <v>Wednesday</v>
      </c>
      <c r="N3158" s="2" t="str">
        <f t="shared" si="641"/>
        <v>Wednesday</v>
      </c>
      <c r="O3158" s="12">
        <f t="shared" si="642"/>
        <v>0</v>
      </c>
      <c r="P3158" s="11" t="str">
        <f t="shared" si="643"/>
        <v>Low Cost per Unit</v>
      </c>
      <c r="Q3158" s="12">
        <f t="shared" si="644"/>
        <v>0</v>
      </c>
      <c r="R3158" s="12">
        <f t="shared" si="645"/>
        <v>0</v>
      </c>
      <c r="S3158" s="12">
        <f t="shared" si="646"/>
        <v>0</v>
      </c>
      <c r="T3158" s="12">
        <f t="shared" si="647"/>
        <v>0</v>
      </c>
      <c r="U3158" s="12">
        <f t="shared" si="648"/>
        <v>0</v>
      </c>
      <c r="V3158" s="13" t="str">
        <f t="shared" ca="1" si="649"/>
        <v>Greater Than 8 Weeks Old</v>
      </c>
    </row>
    <row r="3159" spans="1:22" x14ac:dyDescent="0.35">
      <c r="A3159" s="2" t="s">
        <v>278</v>
      </c>
      <c r="B3159" s="5">
        <v>43682</v>
      </c>
      <c r="C3159" s="5" t="s">
        <v>369</v>
      </c>
      <c r="D3159" s="5" t="s">
        <v>394</v>
      </c>
      <c r="E3159" s="6">
        <v>1</v>
      </c>
      <c r="F3159" s="3">
        <v>32</v>
      </c>
      <c r="G3159" s="3">
        <v>12.57</v>
      </c>
      <c r="H3159" s="8">
        <f t="shared" si="637"/>
        <v>12.57</v>
      </c>
      <c r="I3159" s="3">
        <v>19.43</v>
      </c>
      <c r="J3159" s="4">
        <v>0.61</v>
      </c>
      <c r="K3159" s="2" t="str">
        <f t="shared" si="638"/>
        <v>Monday</v>
      </c>
      <c r="L3159" s="5">
        <f t="shared" si="639"/>
        <v>43685</v>
      </c>
      <c r="M3159" s="2" t="str">
        <f t="shared" si="640"/>
        <v>Thursday</v>
      </c>
      <c r="N3159" s="2" t="str">
        <f t="shared" si="641"/>
        <v>Thursday</v>
      </c>
      <c r="O3159" s="12">
        <f t="shared" si="642"/>
        <v>0</v>
      </c>
      <c r="P3159" s="11" t="str">
        <f t="shared" si="643"/>
        <v>Low Cost per Unit</v>
      </c>
      <c r="Q3159" s="12">
        <f t="shared" si="644"/>
        <v>0</v>
      </c>
      <c r="R3159" s="12">
        <f t="shared" si="645"/>
        <v>0</v>
      </c>
      <c r="S3159" s="12">
        <f t="shared" si="646"/>
        <v>0</v>
      </c>
      <c r="T3159" s="12">
        <f t="shared" si="647"/>
        <v>0</v>
      </c>
      <c r="U3159" s="12">
        <f t="shared" si="648"/>
        <v>0</v>
      </c>
      <c r="V3159" s="13" t="str">
        <f t="shared" ca="1" si="649"/>
        <v>Greater Than 8 Weeks Old</v>
      </c>
    </row>
    <row r="3160" spans="1:22" x14ac:dyDescent="0.35">
      <c r="A3160" s="2" t="s">
        <v>278</v>
      </c>
      <c r="B3160" s="5">
        <v>43684</v>
      </c>
      <c r="C3160" s="5" t="s">
        <v>369</v>
      </c>
      <c r="D3160" s="5" t="s">
        <v>394</v>
      </c>
      <c r="E3160" s="6">
        <v>2</v>
      </c>
      <c r="F3160" s="3">
        <v>64</v>
      </c>
      <c r="G3160" s="3">
        <v>25.14</v>
      </c>
      <c r="H3160" s="8">
        <f t="shared" si="637"/>
        <v>12.57</v>
      </c>
      <c r="I3160" s="3">
        <v>38.86</v>
      </c>
      <c r="J3160" s="4">
        <v>0.61</v>
      </c>
      <c r="K3160" s="2" t="str">
        <f t="shared" si="638"/>
        <v>Wednesday</v>
      </c>
      <c r="L3160" s="5">
        <f t="shared" si="639"/>
        <v>43687</v>
      </c>
      <c r="M3160" s="2" t="str">
        <f t="shared" si="640"/>
        <v>Saturday</v>
      </c>
      <c r="N3160" s="2" t="str">
        <f t="shared" si="641"/>
        <v>Saturday</v>
      </c>
      <c r="O3160" s="12">
        <f t="shared" si="642"/>
        <v>0</v>
      </c>
      <c r="P3160" s="11" t="str">
        <f t="shared" si="643"/>
        <v>Low Cost per Unit</v>
      </c>
      <c r="Q3160" s="12">
        <f t="shared" si="644"/>
        <v>0</v>
      </c>
      <c r="R3160" s="12">
        <f t="shared" si="645"/>
        <v>1.92</v>
      </c>
      <c r="S3160" s="12">
        <f t="shared" si="646"/>
        <v>0</v>
      </c>
      <c r="T3160" s="12">
        <f t="shared" si="647"/>
        <v>0</v>
      </c>
      <c r="U3160" s="12">
        <f t="shared" si="648"/>
        <v>0</v>
      </c>
      <c r="V3160" s="13" t="str">
        <f t="shared" ca="1" si="649"/>
        <v>Greater Than 8 Weeks Old</v>
      </c>
    </row>
    <row r="3161" spans="1:22" x14ac:dyDescent="0.35">
      <c r="A3161" s="2" t="s">
        <v>278</v>
      </c>
      <c r="B3161" s="5">
        <v>43685</v>
      </c>
      <c r="C3161" s="5" t="s">
        <v>369</v>
      </c>
      <c r="D3161" s="5" t="s">
        <v>394</v>
      </c>
      <c r="E3161" s="6">
        <v>1</v>
      </c>
      <c r="F3161" s="3">
        <v>32</v>
      </c>
      <c r="G3161" s="3">
        <v>12.57</v>
      </c>
      <c r="H3161" s="8">
        <f t="shared" si="637"/>
        <v>12.57</v>
      </c>
      <c r="I3161" s="3">
        <v>19.43</v>
      </c>
      <c r="J3161" s="4">
        <v>0.61</v>
      </c>
      <c r="K3161" s="2" t="str">
        <f t="shared" si="638"/>
        <v>Thursday</v>
      </c>
      <c r="L3161" s="5">
        <f t="shared" si="639"/>
        <v>43688</v>
      </c>
      <c r="M3161" s="2" t="str">
        <f t="shared" si="640"/>
        <v>Sunday</v>
      </c>
      <c r="N3161" s="2" t="str">
        <f t="shared" si="641"/>
        <v>Monday</v>
      </c>
      <c r="O3161" s="12">
        <f t="shared" si="642"/>
        <v>0</v>
      </c>
      <c r="P3161" s="11" t="str">
        <f t="shared" si="643"/>
        <v>Low Cost per Unit</v>
      </c>
      <c r="Q3161" s="12">
        <f t="shared" si="644"/>
        <v>0</v>
      </c>
      <c r="R3161" s="12">
        <f t="shared" si="645"/>
        <v>0</v>
      </c>
      <c r="S3161" s="12">
        <f t="shared" si="646"/>
        <v>0</v>
      </c>
      <c r="T3161" s="12">
        <f t="shared" si="647"/>
        <v>0</v>
      </c>
      <c r="U3161" s="12">
        <f t="shared" si="648"/>
        <v>0</v>
      </c>
      <c r="V3161" s="13" t="str">
        <f t="shared" ca="1" si="649"/>
        <v>Greater Than 8 Weeks Old</v>
      </c>
    </row>
    <row r="3162" spans="1:22" x14ac:dyDescent="0.35">
      <c r="A3162" s="2" t="s">
        <v>278</v>
      </c>
      <c r="B3162" s="5">
        <v>43687</v>
      </c>
      <c r="C3162" s="5" t="s">
        <v>369</v>
      </c>
      <c r="D3162" s="5" t="s">
        <v>394</v>
      </c>
      <c r="E3162" s="6">
        <v>1</v>
      </c>
      <c r="F3162" s="3">
        <v>32</v>
      </c>
      <c r="G3162" s="3">
        <v>12.57</v>
      </c>
      <c r="H3162" s="8">
        <f t="shared" si="637"/>
        <v>12.57</v>
      </c>
      <c r="I3162" s="3">
        <v>19.43</v>
      </c>
      <c r="J3162" s="4">
        <v>0.61</v>
      </c>
      <c r="K3162" s="2" t="str">
        <f t="shared" si="638"/>
        <v>Saturday</v>
      </c>
      <c r="L3162" s="5">
        <f t="shared" si="639"/>
        <v>43690</v>
      </c>
      <c r="M3162" s="2" t="str">
        <f t="shared" si="640"/>
        <v>Tuesday</v>
      </c>
      <c r="N3162" s="2" t="str">
        <f t="shared" si="641"/>
        <v>Tuesday</v>
      </c>
      <c r="O3162" s="12">
        <f t="shared" si="642"/>
        <v>0</v>
      </c>
      <c r="P3162" s="11" t="str">
        <f t="shared" si="643"/>
        <v>Low Cost per Unit</v>
      </c>
      <c r="Q3162" s="12">
        <f t="shared" si="644"/>
        <v>0</v>
      </c>
      <c r="R3162" s="12">
        <f t="shared" si="645"/>
        <v>0</v>
      </c>
      <c r="S3162" s="12">
        <f t="shared" si="646"/>
        <v>0</v>
      </c>
      <c r="T3162" s="12">
        <f t="shared" si="647"/>
        <v>3.2</v>
      </c>
      <c r="U3162" s="12">
        <f t="shared" si="648"/>
        <v>0</v>
      </c>
      <c r="V3162" s="13" t="str">
        <f t="shared" ca="1" si="649"/>
        <v>Greater Than 8 Weeks Old</v>
      </c>
    </row>
    <row r="3163" spans="1:22" x14ac:dyDescent="0.35">
      <c r="A3163" s="2" t="s">
        <v>278</v>
      </c>
      <c r="B3163" s="5">
        <v>43689</v>
      </c>
      <c r="C3163" s="5" t="s">
        <v>369</v>
      </c>
      <c r="D3163" s="5" t="s">
        <v>394</v>
      </c>
      <c r="E3163" s="6">
        <v>1</v>
      </c>
      <c r="F3163" s="3">
        <v>32</v>
      </c>
      <c r="G3163" s="3">
        <v>12.57</v>
      </c>
      <c r="H3163" s="8">
        <f t="shared" si="637"/>
        <v>12.57</v>
      </c>
      <c r="I3163" s="3">
        <v>19.43</v>
      </c>
      <c r="J3163" s="4">
        <v>0.61</v>
      </c>
      <c r="K3163" s="2" t="str">
        <f t="shared" si="638"/>
        <v>Monday</v>
      </c>
      <c r="L3163" s="5">
        <f t="shared" si="639"/>
        <v>43692</v>
      </c>
      <c r="M3163" s="2" t="str">
        <f t="shared" si="640"/>
        <v>Thursday</v>
      </c>
      <c r="N3163" s="2" t="str">
        <f t="shared" si="641"/>
        <v>Thursday</v>
      </c>
      <c r="O3163" s="12">
        <f t="shared" si="642"/>
        <v>0</v>
      </c>
      <c r="P3163" s="11" t="str">
        <f t="shared" si="643"/>
        <v>Low Cost per Unit</v>
      </c>
      <c r="Q3163" s="12">
        <f t="shared" si="644"/>
        <v>0</v>
      </c>
      <c r="R3163" s="12">
        <f t="shared" si="645"/>
        <v>0</v>
      </c>
      <c r="S3163" s="12">
        <f t="shared" si="646"/>
        <v>0</v>
      </c>
      <c r="T3163" s="12">
        <f t="shared" si="647"/>
        <v>0</v>
      </c>
      <c r="U3163" s="12">
        <f t="shared" si="648"/>
        <v>0</v>
      </c>
      <c r="V3163" s="13" t="str">
        <f t="shared" ca="1" si="649"/>
        <v>Greater Than 8 Weeks Old</v>
      </c>
    </row>
    <row r="3164" spans="1:22" x14ac:dyDescent="0.35">
      <c r="A3164" s="2" t="s">
        <v>278</v>
      </c>
      <c r="B3164" s="5">
        <v>43693</v>
      </c>
      <c r="C3164" s="5" t="s">
        <v>369</v>
      </c>
      <c r="D3164" s="5" t="s">
        <v>394</v>
      </c>
      <c r="E3164" s="6">
        <v>1</v>
      </c>
      <c r="F3164" s="3">
        <v>32</v>
      </c>
      <c r="G3164" s="3">
        <v>12.57</v>
      </c>
      <c r="H3164" s="8">
        <f t="shared" si="637"/>
        <v>12.57</v>
      </c>
      <c r="I3164" s="3">
        <v>19.43</v>
      </c>
      <c r="J3164" s="4">
        <v>0.61</v>
      </c>
      <c r="K3164" s="2" t="str">
        <f t="shared" si="638"/>
        <v>Friday</v>
      </c>
      <c r="L3164" s="5">
        <f t="shared" si="639"/>
        <v>43696</v>
      </c>
      <c r="M3164" s="2" t="str">
        <f t="shared" si="640"/>
        <v>Monday</v>
      </c>
      <c r="N3164" s="2" t="str">
        <f t="shared" si="641"/>
        <v>Monday</v>
      </c>
      <c r="O3164" s="12">
        <f t="shared" si="642"/>
        <v>0</v>
      </c>
      <c r="P3164" s="11" t="str">
        <f t="shared" si="643"/>
        <v>Low Cost per Unit</v>
      </c>
      <c r="Q3164" s="12">
        <f t="shared" si="644"/>
        <v>0</v>
      </c>
      <c r="R3164" s="12">
        <f t="shared" si="645"/>
        <v>0</v>
      </c>
      <c r="S3164" s="12">
        <f t="shared" si="646"/>
        <v>0</v>
      </c>
      <c r="T3164" s="12">
        <f t="shared" si="647"/>
        <v>0</v>
      </c>
      <c r="U3164" s="12">
        <f t="shared" si="648"/>
        <v>0</v>
      </c>
      <c r="V3164" s="13" t="str">
        <f t="shared" ca="1" si="649"/>
        <v>Greater Than 8 Weeks Old</v>
      </c>
    </row>
    <row r="3165" spans="1:22" x14ac:dyDescent="0.35">
      <c r="A3165" s="2" t="s">
        <v>278</v>
      </c>
      <c r="B3165" s="5">
        <v>43694</v>
      </c>
      <c r="C3165" s="5" t="s">
        <v>369</v>
      </c>
      <c r="D3165" s="5" t="s">
        <v>394</v>
      </c>
      <c r="E3165" s="6">
        <v>1</v>
      </c>
      <c r="F3165" s="3">
        <v>32</v>
      </c>
      <c r="G3165" s="3">
        <v>12.57</v>
      </c>
      <c r="H3165" s="8">
        <f t="shared" si="637"/>
        <v>12.57</v>
      </c>
      <c r="I3165" s="3">
        <v>19.43</v>
      </c>
      <c r="J3165" s="4">
        <v>0.61</v>
      </c>
      <c r="K3165" s="2" t="str">
        <f t="shared" si="638"/>
        <v>Saturday</v>
      </c>
      <c r="L3165" s="5">
        <f t="shared" si="639"/>
        <v>43697</v>
      </c>
      <c r="M3165" s="2" t="str">
        <f t="shared" si="640"/>
        <v>Tuesday</v>
      </c>
      <c r="N3165" s="2" t="str">
        <f t="shared" si="641"/>
        <v>Tuesday</v>
      </c>
      <c r="O3165" s="12">
        <f t="shared" si="642"/>
        <v>0</v>
      </c>
      <c r="P3165" s="11" t="str">
        <f t="shared" si="643"/>
        <v>Low Cost per Unit</v>
      </c>
      <c r="Q3165" s="12">
        <f t="shared" si="644"/>
        <v>0</v>
      </c>
      <c r="R3165" s="12">
        <f t="shared" si="645"/>
        <v>0</v>
      </c>
      <c r="S3165" s="12">
        <f t="shared" si="646"/>
        <v>0</v>
      </c>
      <c r="T3165" s="12">
        <f t="shared" si="647"/>
        <v>3.2</v>
      </c>
      <c r="U3165" s="12">
        <f t="shared" si="648"/>
        <v>0</v>
      </c>
      <c r="V3165" s="13" t="str">
        <f t="shared" ca="1" si="649"/>
        <v>Greater Than 8 Weeks Old</v>
      </c>
    </row>
    <row r="3166" spans="1:22" x14ac:dyDescent="0.35">
      <c r="A3166" s="2" t="s">
        <v>278</v>
      </c>
      <c r="B3166" s="5">
        <v>43695</v>
      </c>
      <c r="C3166" s="5" t="s">
        <v>369</v>
      </c>
      <c r="D3166" s="5" t="s">
        <v>394</v>
      </c>
      <c r="E3166" s="6">
        <v>2</v>
      </c>
      <c r="F3166" s="3">
        <v>64</v>
      </c>
      <c r="G3166" s="3">
        <v>25.14</v>
      </c>
      <c r="H3166" s="8">
        <f t="shared" si="637"/>
        <v>12.57</v>
      </c>
      <c r="I3166" s="3">
        <v>38.86</v>
      </c>
      <c r="J3166" s="4">
        <v>0.61</v>
      </c>
      <c r="K3166" s="2" t="str">
        <f t="shared" si="638"/>
        <v>Sunday</v>
      </c>
      <c r="L3166" s="5">
        <f t="shared" si="639"/>
        <v>43698</v>
      </c>
      <c r="M3166" s="2" t="str">
        <f t="shared" si="640"/>
        <v>Wednesday</v>
      </c>
      <c r="N3166" s="2" t="str">
        <f t="shared" si="641"/>
        <v>Wednesday</v>
      </c>
      <c r="O3166" s="12">
        <f t="shared" si="642"/>
        <v>0</v>
      </c>
      <c r="P3166" s="11" t="str">
        <f t="shared" si="643"/>
        <v>Low Cost per Unit</v>
      </c>
      <c r="Q3166" s="12">
        <f t="shared" si="644"/>
        <v>0</v>
      </c>
      <c r="R3166" s="12">
        <f t="shared" si="645"/>
        <v>1.92</v>
      </c>
      <c r="S3166" s="12">
        <f t="shared" si="646"/>
        <v>0</v>
      </c>
      <c r="T3166" s="12">
        <f t="shared" si="647"/>
        <v>0</v>
      </c>
      <c r="U3166" s="12">
        <f t="shared" si="648"/>
        <v>0</v>
      </c>
      <c r="V3166" s="13" t="str">
        <f t="shared" ca="1" si="649"/>
        <v>Greater Than 8 Weeks Old</v>
      </c>
    </row>
    <row r="3167" spans="1:22" x14ac:dyDescent="0.35">
      <c r="A3167" s="2" t="s">
        <v>278</v>
      </c>
      <c r="B3167" s="5">
        <v>43697</v>
      </c>
      <c r="C3167" s="5" t="s">
        <v>369</v>
      </c>
      <c r="D3167" s="5" t="s">
        <v>394</v>
      </c>
      <c r="E3167" s="6">
        <v>2</v>
      </c>
      <c r="F3167" s="3">
        <v>64</v>
      </c>
      <c r="G3167" s="3">
        <v>25.14</v>
      </c>
      <c r="H3167" s="8">
        <f t="shared" si="637"/>
        <v>12.57</v>
      </c>
      <c r="I3167" s="3">
        <v>38.86</v>
      </c>
      <c r="J3167" s="4">
        <v>0.61</v>
      </c>
      <c r="K3167" s="2" t="str">
        <f t="shared" si="638"/>
        <v>Tuesday</v>
      </c>
      <c r="L3167" s="5">
        <f t="shared" si="639"/>
        <v>43700</v>
      </c>
      <c r="M3167" s="2" t="str">
        <f t="shared" si="640"/>
        <v>Friday</v>
      </c>
      <c r="N3167" s="2" t="str">
        <f t="shared" si="641"/>
        <v>Friday</v>
      </c>
      <c r="O3167" s="12">
        <f t="shared" si="642"/>
        <v>3.2</v>
      </c>
      <c r="P3167" s="11" t="str">
        <f t="shared" si="643"/>
        <v>Low Cost per Unit</v>
      </c>
      <c r="Q3167" s="12">
        <f t="shared" si="644"/>
        <v>0</v>
      </c>
      <c r="R3167" s="12">
        <f t="shared" si="645"/>
        <v>1.92</v>
      </c>
      <c r="S3167" s="12">
        <f t="shared" si="646"/>
        <v>0</v>
      </c>
      <c r="T3167" s="12">
        <f t="shared" si="647"/>
        <v>0</v>
      </c>
      <c r="U3167" s="12">
        <f t="shared" si="648"/>
        <v>0</v>
      </c>
      <c r="V3167" s="13" t="str">
        <f t="shared" ca="1" si="649"/>
        <v>Greater Than 8 Weeks Old</v>
      </c>
    </row>
    <row r="3168" spans="1:22" x14ac:dyDescent="0.35">
      <c r="A3168" s="2" t="s">
        <v>278</v>
      </c>
      <c r="B3168" s="5">
        <v>43698</v>
      </c>
      <c r="C3168" s="5" t="s">
        <v>369</v>
      </c>
      <c r="D3168" s="5" t="s">
        <v>394</v>
      </c>
      <c r="E3168" s="6">
        <v>1</v>
      </c>
      <c r="F3168" s="3">
        <v>32</v>
      </c>
      <c r="G3168" s="3">
        <v>12.57</v>
      </c>
      <c r="H3168" s="8">
        <f t="shared" si="637"/>
        <v>12.57</v>
      </c>
      <c r="I3168" s="3">
        <v>19.43</v>
      </c>
      <c r="J3168" s="4">
        <v>0.61</v>
      </c>
      <c r="K3168" s="2" t="str">
        <f t="shared" si="638"/>
        <v>Wednesday</v>
      </c>
      <c r="L3168" s="5">
        <f t="shared" si="639"/>
        <v>43701</v>
      </c>
      <c r="M3168" s="2" t="str">
        <f t="shared" si="640"/>
        <v>Saturday</v>
      </c>
      <c r="N3168" s="2" t="str">
        <f t="shared" si="641"/>
        <v>Saturday</v>
      </c>
      <c r="O3168" s="12">
        <f t="shared" si="642"/>
        <v>0</v>
      </c>
      <c r="P3168" s="11" t="str">
        <f t="shared" si="643"/>
        <v>Low Cost per Unit</v>
      </c>
      <c r="Q3168" s="12">
        <f t="shared" si="644"/>
        <v>0</v>
      </c>
      <c r="R3168" s="12">
        <f t="shared" si="645"/>
        <v>0</v>
      </c>
      <c r="S3168" s="12">
        <f t="shared" si="646"/>
        <v>0</v>
      </c>
      <c r="T3168" s="12">
        <f t="shared" si="647"/>
        <v>0</v>
      </c>
      <c r="U3168" s="12">
        <f t="shared" si="648"/>
        <v>0</v>
      </c>
      <c r="V3168" s="13" t="str">
        <f t="shared" ca="1" si="649"/>
        <v>Greater Than 8 Weeks Old</v>
      </c>
    </row>
    <row r="3169" spans="1:22" x14ac:dyDescent="0.35">
      <c r="A3169" s="2" t="s">
        <v>312</v>
      </c>
      <c r="B3169" s="5">
        <v>43684</v>
      </c>
      <c r="C3169" s="5" t="s">
        <v>369</v>
      </c>
      <c r="D3169" s="5" t="s">
        <v>394</v>
      </c>
      <c r="E3169" s="6">
        <v>9</v>
      </c>
      <c r="F3169" s="3">
        <v>287.91000000000003</v>
      </c>
      <c r="G3169" s="3">
        <v>152.55000000000001</v>
      </c>
      <c r="H3169" s="8">
        <f t="shared" si="637"/>
        <v>16.950000000000003</v>
      </c>
      <c r="I3169" s="3">
        <v>135.36000000000001</v>
      </c>
      <c r="J3169" s="4">
        <v>0.47</v>
      </c>
      <c r="K3169" s="2" t="str">
        <f t="shared" si="638"/>
        <v>Wednesday</v>
      </c>
      <c r="L3169" s="5">
        <f t="shared" si="639"/>
        <v>43687</v>
      </c>
      <c r="M3169" s="2" t="str">
        <f t="shared" si="640"/>
        <v>Saturday</v>
      </c>
      <c r="N3169" s="2" t="str">
        <f t="shared" si="641"/>
        <v>Saturday</v>
      </c>
      <c r="O3169" s="12">
        <f t="shared" si="642"/>
        <v>0</v>
      </c>
      <c r="P3169" s="11" t="str">
        <f t="shared" si="643"/>
        <v>High Cost per Unit</v>
      </c>
      <c r="Q3169" s="12">
        <f t="shared" si="644"/>
        <v>0</v>
      </c>
      <c r="R3169" s="12">
        <f t="shared" si="645"/>
        <v>8.6372999999999998</v>
      </c>
      <c r="S3169" s="12">
        <f t="shared" si="646"/>
        <v>0</v>
      </c>
      <c r="T3169" s="12">
        <f t="shared" si="647"/>
        <v>0</v>
      </c>
      <c r="U3169" s="12">
        <f t="shared" si="648"/>
        <v>0</v>
      </c>
      <c r="V3169" s="13" t="str">
        <f t="shared" ca="1" si="649"/>
        <v>Greater Than 8 Weeks Old</v>
      </c>
    </row>
    <row r="3170" spans="1:22" x14ac:dyDescent="0.35">
      <c r="A3170" s="2" t="s">
        <v>312</v>
      </c>
      <c r="B3170" s="5">
        <v>43685</v>
      </c>
      <c r="C3170" s="5" t="s">
        <v>369</v>
      </c>
      <c r="D3170" s="5" t="s">
        <v>394</v>
      </c>
      <c r="E3170" s="6">
        <v>7</v>
      </c>
      <c r="F3170" s="3">
        <v>223.93</v>
      </c>
      <c r="G3170" s="3">
        <v>118.65</v>
      </c>
      <c r="H3170" s="8">
        <f t="shared" si="637"/>
        <v>16.95</v>
      </c>
      <c r="I3170" s="3">
        <v>105.28</v>
      </c>
      <c r="J3170" s="4">
        <v>0.47</v>
      </c>
      <c r="K3170" s="2" t="str">
        <f t="shared" si="638"/>
        <v>Thursday</v>
      </c>
      <c r="L3170" s="5">
        <f t="shared" si="639"/>
        <v>43688</v>
      </c>
      <c r="M3170" s="2" t="str">
        <f t="shared" si="640"/>
        <v>Sunday</v>
      </c>
      <c r="N3170" s="2" t="str">
        <f t="shared" si="641"/>
        <v>Monday</v>
      </c>
      <c r="O3170" s="12">
        <f t="shared" si="642"/>
        <v>0</v>
      </c>
      <c r="P3170" s="11" t="str">
        <f t="shared" si="643"/>
        <v>High Cost per Unit</v>
      </c>
      <c r="Q3170" s="12">
        <f t="shared" si="644"/>
        <v>0</v>
      </c>
      <c r="R3170" s="12">
        <f t="shared" si="645"/>
        <v>6.7179000000000002</v>
      </c>
      <c r="S3170" s="12">
        <f t="shared" si="646"/>
        <v>0</v>
      </c>
      <c r="T3170" s="12">
        <f t="shared" si="647"/>
        <v>0</v>
      </c>
      <c r="U3170" s="12">
        <f t="shared" si="648"/>
        <v>0</v>
      </c>
      <c r="V3170" s="13" t="str">
        <f t="shared" ca="1" si="649"/>
        <v>Greater Than 8 Weeks Old</v>
      </c>
    </row>
    <row r="3171" spans="1:22" x14ac:dyDescent="0.35">
      <c r="A3171" s="2" t="s">
        <v>312</v>
      </c>
      <c r="B3171" s="5">
        <v>43686</v>
      </c>
      <c r="C3171" s="5" t="s">
        <v>369</v>
      </c>
      <c r="D3171" s="5" t="s">
        <v>394</v>
      </c>
      <c r="E3171" s="6">
        <v>6</v>
      </c>
      <c r="F3171" s="3">
        <v>191.94</v>
      </c>
      <c r="G3171" s="3">
        <v>101.7</v>
      </c>
      <c r="H3171" s="8">
        <f t="shared" si="637"/>
        <v>16.95</v>
      </c>
      <c r="I3171" s="3">
        <v>90.24</v>
      </c>
      <c r="J3171" s="4">
        <v>0.47</v>
      </c>
      <c r="K3171" s="2" t="str">
        <f t="shared" si="638"/>
        <v>Friday</v>
      </c>
      <c r="L3171" s="5">
        <f t="shared" si="639"/>
        <v>43689</v>
      </c>
      <c r="M3171" s="2" t="str">
        <f t="shared" si="640"/>
        <v>Monday</v>
      </c>
      <c r="N3171" s="2" t="str">
        <f t="shared" si="641"/>
        <v>Monday</v>
      </c>
      <c r="O3171" s="12">
        <f t="shared" si="642"/>
        <v>0</v>
      </c>
      <c r="P3171" s="11" t="str">
        <f t="shared" si="643"/>
        <v>High Cost per Unit</v>
      </c>
      <c r="Q3171" s="12">
        <f t="shared" si="644"/>
        <v>0</v>
      </c>
      <c r="R3171" s="12">
        <f t="shared" si="645"/>
        <v>5.7581999999999995</v>
      </c>
      <c r="S3171" s="12">
        <f t="shared" si="646"/>
        <v>0</v>
      </c>
      <c r="T3171" s="12">
        <f t="shared" si="647"/>
        <v>0</v>
      </c>
      <c r="U3171" s="12">
        <f t="shared" si="648"/>
        <v>0</v>
      </c>
      <c r="V3171" s="13" t="str">
        <f t="shared" ca="1" si="649"/>
        <v>Greater Than 8 Weeks Old</v>
      </c>
    </row>
    <row r="3172" spans="1:22" x14ac:dyDescent="0.35">
      <c r="A3172" s="2" t="s">
        <v>312</v>
      </c>
      <c r="B3172" s="5">
        <v>43687</v>
      </c>
      <c r="C3172" s="5" t="s">
        <v>369</v>
      </c>
      <c r="D3172" s="5" t="s">
        <v>394</v>
      </c>
      <c r="E3172" s="6">
        <v>7</v>
      </c>
      <c r="F3172" s="3">
        <v>223.93</v>
      </c>
      <c r="G3172" s="3">
        <v>118.65</v>
      </c>
      <c r="H3172" s="8">
        <f t="shared" si="637"/>
        <v>16.95</v>
      </c>
      <c r="I3172" s="3">
        <v>105.28</v>
      </c>
      <c r="J3172" s="4">
        <v>0.47</v>
      </c>
      <c r="K3172" s="2" t="str">
        <f t="shared" si="638"/>
        <v>Saturday</v>
      </c>
      <c r="L3172" s="5">
        <f t="shared" si="639"/>
        <v>43690</v>
      </c>
      <c r="M3172" s="2" t="str">
        <f t="shared" si="640"/>
        <v>Tuesday</v>
      </c>
      <c r="N3172" s="2" t="str">
        <f t="shared" si="641"/>
        <v>Tuesday</v>
      </c>
      <c r="O3172" s="12">
        <f t="shared" si="642"/>
        <v>0</v>
      </c>
      <c r="P3172" s="11" t="str">
        <f t="shared" si="643"/>
        <v>High Cost per Unit</v>
      </c>
      <c r="Q3172" s="12">
        <f t="shared" si="644"/>
        <v>0</v>
      </c>
      <c r="R3172" s="12">
        <f t="shared" si="645"/>
        <v>6.7179000000000002</v>
      </c>
      <c r="S3172" s="12">
        <f t="shared" si="646"/>
        <v>0</v>
      </c>
      <c r="T3172" s="12">
        <f t="shared" si="647"/>
        <v>22.393000000000001</v>
      </c>
      <c r="U3172" s="12">
        <f t="shared" si="648"/>
        <v>0</v>
      </c>
      <c r="V3172" s="13" t="str">
        <f t="shared" ca="1" si="649"/>
        <v>Greater Than 8 Weeks Old</v>
      </c>
    </row>
    <row r="3173" spans="1:22" x14ac:dyDescent="0.35">
      <c r="A3173" s="2" t="s">
        <v>312</v>
      </c>
      <c r="B3173" s="5">
        <v>43697</v>
      </c>
      <c r="C3173" s="5" t="s">
        <v>369</v>
      </c>
      <c r="D3173" s="5" t="s">
        <v>394</v>
      </c>
      <c r="E3173" s="6">
        <v>1</v>
      </c>
      <c r="F3173" s="3">
        <v>31.99</v>
      </c>
      <c r="G3173" s="3">
        <v>16.95</v>
      </c>
      <c r="H3173" s="8">
        <f t="shared" si="637"/>
        <v>16.95</v>
      </c>
      <c r="I3173" s="3">
        <v>15.04</v>
      </c>
      <c r="J3173" s="4">
        <v>0.47</v>
      </c>
      <c r="K3173" s="2" t="str">
        <f t="shared" si="638"/>
        <v>Tuesday</v>
      </c>
      <c r="L3173" s="5">
        <f t="shared" si="639"/>
        <v>43700</v>
      </c>
      <c r="M3173" s="2" t="str">
        <f t="shared" si="640"/>
        <v>Friday</v>
      </c>
      <c r="N3173" s="2" t="str">
        <f t="shared" si="641"/>
        <v>Friday</v>
      </c>
      <c r="O3173" s="12">
        <f t="shared" si="642"/>
        <v>1.5994999999999999</v>
      </c>
      <c r="P3173" s="11" t="str">
        <f t="shared" si="643"/>
        <v>High Cost per Unit</v>
      </c>
      <c r="Q3173" s="12">
        <f t="shared" si="644"/>
        <v>0</v>
      </c>
      <c r="R3173" s="12">
        <f t="shared" si="645"/>
        <v>0</v>
      </c>
      <c r="S3173" s="12">
        <f t="shared" si="646"/>
        <v>0</v>
      </c>
      <c r="T3173" s="12">
        <f t="shared" si="647"/>
        <v>0</v>
      </c>
      <c r="U3173" s="12">
        <f t="shared" si="648"/>
        <v>0</v>
      </c>
      <c r="V3173" s="13" t="str">
        <f t="shared" ca="1" si="649"/>
        <v>Greater Than 8 Weeks Old</v>
      </c>
    </row>
    <row r="3174" spans="1:22" x14ac:dyDescent="0.35">
      <c r="A3174" s="2" t="s">
        <v>83</v>
      </c>
      <c r="B3174" s="5">
        <v>43678</v>
      </c>
      <c r="C3174" s="5" t="s">
        <v>383</v>
      </c>
      <c r="D3174" s="5" t="s">
        <v>398</v>
      </c>
      <c r="E3174" s="6">
        <v>2</v>
      </c>
      <c r="F3174" s="3">
        <v>27</v>
      </c>
      <c r="G3174" s="3">
        <v>8.64</v>
      </c>
      <c r="H3174" s="8">
        <f t="shared" si="637"/>
        <v>4.32</v>
      </c>
      <c r="I3174" s="3">
        <v>18.36</v>
      </c>
      <c r="J3174" s="4">
        <v>0.68</v>
      </c>
      <c r="K3174" s="2" t="str">
        <f t="shared" si="638"/>
        <v>Thursday</v>
      </c>
      <c r="L3174" s="5">
        <f t="shared" si="639"/>
        <v>43681</v>
      </c>
      <c r="M3174" s="2" t="str">
        <f t="shared" si="640"/>
        <v>Sunday</v>
      </c>
      <c r="N3174" s="2" t="str">
        <f t="shared" si="641"/>
        <v>Monday</v>
      </c>
      <c r="O3174" s="12">
        <f t="shared" si="642"/>
        <v>0</v>
      </c>
      <c r="P3174" s="11" t="str">
        <f t="shared" si="643"/>
        <v>Low Cost per Unit</v>
      </c>
      <c r="Q3174" s="12">
        <f t="shared" si="644"/>
        <v>0</v>
      </c>
      <c r="R3174" s="12">
        <f t="shared" si="645"/>
        <v>0.80999999999999994</v>
      </c>
      <c r="S3174" s="12">
        <f t="shared" si="646"/>
        <v>0</v>
      </c>
      <c r="T3174" s="12">
        <f t="shared" si="647"/>
        <v>0</v>
      </c>
      <c r="U3174" s="12">
        <f t="shared" si="648"/>
        <v>0</v>
      </c>
      <c r="V3174" s="13" t="str">
        <f t="shared" ca="1" si="649"/>
        <v>Greater Than 8 Weeks Old</v>
      </c>
    </row>
    <row r="3175" spans="1:22" x14ac:dyDescent="0.35">
      <c r="A3175" s="2" t="s">
        <v>83</v>
      </c>
      <c r="B3175" s="5">
        <v>43679</v>
      </c>
      <c r="C3175" s="5" t="s">
        <v>383</v>
      </c>
      <c r="D3175" s="5" t="s">
        <v>398</v>
      </c>
      <c r="E3175" s="6">
        <v>1</v>
      </c>
      <c r="F3175" s="3">
        <v>9</v>
      </c>
      <c r="G3175" s="3">
        <v>2.88</v>
      </c>
      <c r="H3175" s="8">
        <f t="shared" si="637"/>
        <v>2.88</v>
      </c>
      <c r="I3175" s="3">
        <v>6.12</v>
      </c>
      <c r="J3175" s="4">
        <v>0.68</v>
      </c>
      <c r="K3175" s="2" t="str">
        <f t="shared" si="638"/>
        <v>Friday</v>
      </c>
      <c r="L3175" s="5">
        <f t="shared" si="639"/>
        <v>43682</v>
      </c>
      <c r="M3175" s="2" t="str">
        <f t="shared" si="640"/>
        <v>Monday</v>
      </c>
      <c r="N3175" s="2" t="str">
        <f t="shared" si="641"/>
        <v>Monday</v>
      </c>
      <c r="O3175" s="12">
        <f t="shared" si="642"/>
        <v>0</v>
      </c>
      <c r="P3175" s="11" t="str">
        <f t="shared" si="643"/>
        <v>Low Cost per Unit</v>
      </c>
      <c r="Q3175" s="12">
        <f t="shared" si="644"/>
        <v>0</v>
      </c>
      <c r="R3175" s="12">
        <f t="shared" si="645"/>
        <v>0</v>
      </c>
      <c r="S3175" s="12">
        <f t="shared" si="646"/>
        <v>0</v>
      </c>
      <c r="T3175" s="12">
        <f t="shared" si="647"/>
        <v>0</v>
      </c>
      <c r="U3175" s="12">
        <f t="shared" si="648"/>
        <v>0</v>
      </c>
      <c r="V3175" s="13" t="str">
        <f t="shared" ca="1" si="649"/>
        <v>Greater Than 8 Weeks Old</v>
      </c>
    </row>
    <row r="3176" spans="1:22" x14ac:dyDescent="0.35">
      <c r="A3176" s="2" t="s">
        <v>83</v>
      </c>
      <c r="B3176" s="5">
        <v>43682</v>
      </c>
      <c r="C3176" s="5" t="s">
        <v>383</v>
      </c>
      <c r="D3176" s="5" t="s">
        <v>398</v>
      </c>
      <c r="E3176" s="6">
        <v>1</v>
      </c>
      <c r="F3176" s="3">
        <v>5</v>
      </c>
      <c r="G3176" s="3">
        <v>1.44</v>
      </c>
      <c r="H3176" s="8">
        <f t="shared" si="637"/>
        <v>1.44</v>
      </c>
      <c r="I3176" s="3">
        <v>3.56</v>
      </c>
      <c r="J3176" s="4">
        <v>0.71</v>
      </c>
      <c r="K3176" s="2" t="str">
        <f t="shared" si="638"/>
        <v>Monday</v>
      </c>
      <c r="L3176" s="5">
        <f t="shared" si="639"/>
        <v>43685</v>
      </c>
      <c r="M3176" s="2" t="str">
        <f t="shared" si="640"/>
        <v>Thursday</v>
      </c>
      <c r="N3176" s="2" t="str">
        <f t="shared" si="641"/>
        <v>Thursday</v>
      </c>
      <c r="O3176" s="12">
        <f t="shared" si="642"/>
        <v>0</v>
      </c>
      <c r="P3176" s="11" t="str">
        <f t="shared" si="643"/>
        <v>Low Cost per Unit</v>
      </c>
      <c r="Q3176" s="12">
        <f t="shared" si="644"/>
        <v>0</v>
      </c>
      <c r="R3176" s="12">
        <f t="shared" si="645"/>
        <v>0</v>
      </c>
      <c r="S3176" s="12">
        <f t="shared" si="646"/>
        <v>0</v>
      </c>
      <c r="T3176" s="12">
        <f t="shared" si="647"/>
        <v>0</v>
      </c>
      <c r="U3176" s="12">
        <f t="shared" si="648"/>
        <v>0</v>
      </c>
      <c r="V3176" s="13" t="str">
        <f t="shared" ca="1" si="649"/>
        <v>Greater Than 8 Weeks Old</v>
      </c>
    </row>
    <row r="3177" spans="1:22" x14ac:dyDescent="0.35">
      <c r="A3177" s="2" t="s">
        <v>83</v>
      </c>
      <c r="B3177" s="5">
        <v>43684</v>
      </c>
      <c r="C3177" s="5" t="s">
        <v>383</v>
      </c>
      <c r="D3177" s="5" t="s">
        <v>398</v>
      </c>
      <c r="E3177" s="6">
        <v>1</v>
      </c>
      <c r="F3177" s="3">
        <v>22</v>
      </c>
      <c r="G3177" s="3">
        <v>7.2</v>
      </c>
      <c r="H3177" s="8">
        <f t="shared" si="637"/>
        <v>7.2</v>
      </c>
      <c r="I3177" s="3">
        <v>14.8</v>
      </c>
      <c r="J3177" s="4">
        <v>0.67</v>
      </c>
      <c r="K3177" s="2" t="str">
        <f t="shared" si="638"/>
        <v>Wednesday</v>
      </c>
      <c r="L3177" s="5">
        <f t="shared" si="639"/>
        <v>43687</v>
      </c>
      <c r="M3177" s="2" t="str">
        <f t="shared" si="640"/>
        <v>Saturday</v>
      </c>
      <c r="N3177" s="2" t="str">
        <f t="shared" si="641"/>
        <v>Saturday</v>
      </c>
      <c r="O3177" s="12">
        <f t="shared" si="642"/>
        <v>0</v>
      </c>
      <c r="P3177" s="11" t="str">
        <f t="shared" si="643"/>
        <v>Low Cost per Unit</v>
      </c>
      <c r="Q3177" s="12">
        <f t="shared" si="644"/>
        <v>0</v>
      </c>
      <c r="R3177" s="12">
        <f t="shared" si="645"/>
        <v>0</v>
      </c>
      <c r="S3177" s="12">
        <f t="shared" si="646"/>
        <v>0</v>
      </c>
      <c r="T3177" s="12">
        <f t="shared" si="647"/>
        <v>0</v>
      </c>
      <c r="U3177" s="12">
        <f t="shared" si="648"/>
        <v>0</v>
      </c>
      <c r="V3177" s="13" t="str">
        <f t="shared" ca="1" si="649"/>
        <v>Greater Than 8 Weeks Old</v>
      </c>
    </row>
    <row r="3178" spans="1:22" x14ac:dyDescent="0.35">
      <c r="A3178" s="2" t="s">
        <v>83</v>
      </c>
      <c r="B3178" s="5">
        <v>43685</v>
      </c>
      <c r="C3178" s="5" t="s">
        <v>383</v>
      </c>
      <c r="D3178" s="5" t="s">
        <v>398</v>
      </c>
      <c r="E3178" s="6">
        <v>2</v>
      </c>
      <c r="F3178" s="3">
        <v>6</v>
      </c>
      <c r="G3178" s="3">
        <v>1.44</v>
      </c>
      <c r="H3178" s="8">
        <f t="shared" si="637"/>
        <v>0.72</v>
      </c>
      <c r="I3178" s="3">
        <v>4.5599999999999996</v>
      </c>
      <c r="J3178" s="4">
        <v>0.76</v>
      </c>
      <c r="K3178" s="2" t="str">
        <f t="shared" si="638"/>
        <v>Thursday</v>
      </c>
      <c r="L3178" s="5">
        <f t="shared" si="639"/>
        <v>43688</v>
      </c>
      <c r="M3178" s="2" t="str">
        <f t="shared" si="640"/>
        <v>Sunday</v>
      </c>
      <c r="N3178" s="2" t="str">
        <f t="shared" si="641"/>
        <v>Monday</v>
      </c>
      <c r="O3178" s="12">
        <f t="shared" si="642"/>
        <v>0</v>
      </c>
      <c r="P3178" s="11" t="str">
        <f t="shared" si="643"/>
        <v>Low Cost per Unit</v>
      </c>
      <c r="Q3178" s="12">
        <f t="shared" si="644"/>
        <v>0</v>
      </c>
      <c r="R3178" s="12">
        <f t="shared" si="645"/>
        <v>0.18</v>
      </c>
      <c r="S3178" s="12">
        <f t="shared" si="646"/>
        <v>0</v>
      </c>
      <c r="T3178" s="12">
        <f t="shared" si="647"/>
        <v>0</v>
      </c>
      <c r="U3178" s="12">
        <f t="shared" si="648"/>
        <v>0</v>
      </c>
      <c r="V3178" s="13" t="str">
        <f t="shared" ca="1" si="649"/>
        <v>Greater Than 8 Weeks Old</v>
      </c>
    </row>
    <row r="3179" spans="1:22" x14ac:dyDescent="0.35">
      <c r="A3179" s="2" t="s">
        <v>83</v>
      </c>
      <c r="B3179" s="5">
        <v>43687</v>
      </c>
      <c r="C3179" s="5" t="s">
        <v>383</v>
      </c>
      <c r="D3179" s="5" t="s">
        <v>398</v>
      </c>
      <c r="E3179" s="6">
        <v>1</v>
      </c>
      <c r="F3179" s="3">
        <v>3</v>
      </c>
      <c r="G3179" s="3">
        <v>0.72</v>
      </c>
      <c r="H3179" s="8">
        <f t="shared" si="637"/>
        <v>0.72</v>
      </c>
      <c r="I3179" s="3">
        <v>2.2799999999999998</v>
      </c>
      <c r="J3179" s="4">
        <v>0.76</v>
      </c>
      <c r="K3179" s="2" t="str">
        <f t="shared" si="638"/>
        <v>Saturday</v>
      </c>
      <c r="L3179" s="5">
        <f t="shared" si="639"/>
        <v>43690</v>
      </c>
      <c r="M3179" s="2" t="str">
        <f t="shared" si="640"/>
        <v>Tuesday</v>
      </c>
      <c r="N3179" s="2" t="str">
        <f t="shared" si="641"/>
        <v>Tuesday</v>
      </c>
      <c r="O3179" s="12">
        <f t="shared" si="642"/>
        <v>0</v>
      </c>
      <c r="P3179" s="11" t="str">
        <f t="shared" si="643"/>
        <v>Low Cost per Unit</v>
      </c>
      <c r="Q3179" s="12">
        <f t="shared" si="644"/>
        <v>0</v>
      </c>
      <c r="R3179" s="12">
        <f t="shared" si="645"/>
        <v>0</v>
      </c>
      <c r="S3179" s="12">
        <f t="shared" si="646"/>
        <v>0</v>
      </c>
      <c r="T3179" s="12">
        <f t="shared" si="647"/>
        <v>0</v>
      </c>
      <c r="U3179" s="12">
        <f t="shared" si="648"/>
        <v>0</v>
      </c>
      <c r="V3179" s="13" t="str">
        <f t="shared" ca="1" si="649"/>
        <v>Greater Than 8 Weeks Old</v>
      </c>
    </row>
    <row r="3180" spans="1:22" x14ac:dyDescent="0.35">
      <c r="A3180" s="2" t="s">
        <v>83</v>
      </c>
      <c r="B3180" s="5">
        <v>43688</v>
      </c>
      <c r="C3180" s="5" t="s">
        <v>383</v>
      </c>
      <c r="D3180" s="5" t="s">
        <v>398</v>
      </c>
      <c r="E3180" s="6">
        <v>9</v>
      </c>
      <c r="F3180" s="3">
        <v>50</v>
      </c>
      <c r="G3180" s="3">
        <v>14.4</v>
      </c>
      <c r="H3180" s="8">
        <f t="shared" si="637"/>
        <v>1.6</v>
      </c>
      <c r="I3180" s="3">
        <v>35.6</v>
      </c>
      <c r="J3180" s="4">
        <v>0.71</v>
      </c>
      <c r="K3180" s="2" t="str">
        <f t="shared" si="638"/>
        <v>Sunday</v>
      </c>
      <c r="L3180" s="5">
        <f t="shared" si="639"/>
        <v>43691</v>
      </c>
      <c r="M3180" s="2" t="str">
        <f t="shared" si="640"/>
        <v>Wednesday</v>
      </c>
      <c r="N3180" s="2" t="str">
        <f t="shared" si="641"/>
        <v>Wednesday</v>
      </c>
      <c r="O3180" s="12">
        <f t="shared" si="642"/>
        <v>0</v>
      </c>
      <c r="P3180" s="11" t="str">
        <f t="shared" si="643"/>
        <v>Low Cost per Unit</v>
      </c>
      <c r="Q3180" s="12">
        <f t="shared" si="644"/>
        <v>0</v>
      </c>
      <c r="R3180" s="12">
        <f t="shared" si="645"/>
        <v>1.5</v>
      </c>
      <c r="S3180" s="12">
        <f t="shared" si="646"/>
        <v>0</v>
      </c>
      <c r="T3180" s="12">
        <f t="shared" si="647"/>
        <v>0</v>
      </c>
      <c r="U3180" s="12">
        <f t="shared" si="648"/>
        <v>0</v>
      </c>
      <c r="V3180" s="13" t="str">
        <f t="shared" ca="1" si="649"/>
        <v>Greater Than 8 Weeks Old</v>
      </c>
    </row>
    <row r="3181" spans="1:22" x14ac:dyDescent="0.35">
      <c r="A3181" s="2" t="s">
        <v>83</v>
      </c>
      <c r="B3181" s="5">
        <v>43689</v>
      </c>
      <c r="C3181" s="5" t="s">
        <v>383</v>
      </c>
      <c r="D3181" s="5" t="s">
        <v>398</v>
      </c>
      <c r="E3181" s="6">
        <v>3</v>
      </c>
      <c r="F3181" s="3">
        <v>21</v>
      </c>
      <c r="G3181" s="3">
        <v>6.48</v>
      </c>
      <c r="H3181" s="8">
        <f t="shared" si="637"/>
        <v>2.16</v>
      </c>
      <c r="I3181" s="3">
        <v>14.52</v>
      </c>
      <c r="J3181" s="4">
        <v>0.69</v>
      </c>
      <c r="K3181" s="2" t="str">
        <f t="shared" si="638"/>
        <v>Monday</v>
      </c>
      <c r="L3181" s="5">
        <f t="shared" si="639"/>
        <v>43692</v>
      </c>
      <c r="M3181" s="2" t="str">
        <f t="shared" si="640"/>
        <v>Thursday</v>
      </c>
      <c r="N3181" s="2" t="str">
        <f t="shared" si="641"/>
        <v>Thursday</v>
      </c>
      <c r="O3181" s="12">
        <f t="shared" si="642"/>
        <v>0</v>
      </c>
      <c r="P3181" s="11" t="str">
        <f t="shared" si="643"/>
        <v>Low Cost per Unit</v>
      </c>
      <c r="Q3181" s="12">
        <f t="shared" si="644"/>
        <v>0</v>
      </c>
      <c r="R3181" s="12">
        <f t="shared" si="645"/>
        <v>0.63</v>
      </c>
      <c r="S3181" s="12">
        <f t="shared" si="646"/>
        <v>0</v>
      </c>
      <c r="T3181" s="12">
        <f t="shared" si="647"/>
        <v>0</v>
      </c>
      <c r="U3181" s="12">
        <f t="shared" si="648"/>
        <v>0</v>
      </c>
      <c r="V3181" s="13" t="str">
        <f t="shared" ca="1" si="649"/>
        <v>Greater Than 8 Weeks Old</v>
      </c>
    </row>
    <row r="3182" spans="1:22" x14ac:dyDescent="0.35">
      <c r="A3182" s="2" t="s">
        <v>83</v>
      </c>
      <c r="B3182" s="5">
        <v>43690</v>
      </c>
      <c r="C3182" s="5" t="s">
        <v>383</v>
      </c>
      <c r="D3182" s="5" t="s">
        <v>398</v>
      </c>
      <c r="E3182" s="6">
        <v>1</v>
      </c>
      <c r="F3182" s="3">
        <v>5</v>
      </c>
      <c r="G3182" s="3">
        <v>1.44</v>
      </c>
      <c r="H3182" s="8">
        <f t="shared" si="637"/>
        <v>1.44</v>
      </c>
      <c r="I3182" s="3">
        <v>3.56</v>
      </c>
      <c r="J3182" s="4">
        <v>0.71</v>
      </c>
      <c r="K3182" s="2" t="str">
        <f t="shared" si="638"/>
        <v>Tuesday</v>
      </c>
      <c r="L3182" s="5">
        <f t="shared" si="639"/>
        <v>43693</v>
      </c>
      <c r="M3182" s="2" t="str">
        <f t="shared" si="640"/>
        <v>Friday</v>
      </c>
      <c r="N3182" s="2" t="str">
        <f t="shared" si="641"/>
        <v>Friday</v>
      </c>
      <c r="O3182" s="12">
        <f t="shared" si="642"/>
        <v>0.25</v>
      </c>
      <c r="P3182" s="11" t="str">
        <f t="shared" si="643"/>
        <v>Low Cost per Unit</v>
      </c>
      <c r="Q3182" s="12">
        <f t="shared" si="644"/>
        <v>0</v>
      </c>
      <c r="R3182" s="12">
        <f t="shared" si="645"/>
        <v>0</v>
      </c>
      <c r="S3182" s="12">
        <f t="shared" si="646"/>
        <v>0</v>
      </c>
      <c r="T3182" s="12">
        <f t="shared" si="647"/>
        <v>0</v>
      </c>
      <c r="U3182" s="12">
        <f t="shared" si="648"/>
        <v>0</v>
      </c>
      <c r="V3182" s="13" t="str">
        <f t="shared" ca="1" si="649"/>
        <v>Greater Than 8 Weeks Old</v>
      </c>
    </row>
    <row r="3183" spans="1:22" x14ac:dyDescent="0.35">
      <c r="A3183" s="2" t="s">
        <v>83</v>
      </c>
      <c r="B3183" s="5">
        <v>43691</v>
      </c>
      <c r="C3183" s="5" t="s">
        <v>383</v>
      </c>
      <c r="D3183" s="5" t="s">
        <v>398</v>
      </c>
      <c r="E3183" s="6">
        <v>2</v>
      </c>
      <c r="F3183" s="3">
        <v>31</v>
      </c>
      <c r="G3183" s="3">
        <v>10.08</v>
      </c>
      <c r="H3183" s="8">
        <f t="shared" si="637"/>
        <v>5.04</v>
      </c>
      <c r="I3183" s="3">
        <v>20.92</v>
      </c>
      <c r="J3183" s="4">
        <v>0.67</v>
      </c>
      <c r="K3183" s="2" t="str">
        <f t="shared" si="638"/>
        <v>Wednesday</v>
      </c>
      <c r="L3183" s="5">
        <f t="shared" si="639"/>
        <v>43694</v>
      </c>
      <c r="M3183" s="2" t="str">
        <f t="shared" si="640"/>
        <v>Saturday</v>
      </c>
      <c r="N3183" s="2" t="str">
        <f t="shared" si="641"/>
        <v>Saturday</v>
      </c>
      <c r="O3183" s="12">
        <f t="shared" si="642"/>
        <v>0</v>
      </c>
      <c r="P3183" s="11" t="str">
        <f t="shared" si="643"/>
        <v>Low Cost per Unit</v>
      </c>
      <c r="Q3183" s="12">
        <f t="shared" si="644"/>
        <v>0</v>
      </c>
      <c r="R3183" s="12">
        <f t="shared" si="645"/>
        <v>0.92999999999999994</v>
      </c>
      <c r="S3183" s="12">
        <f t="shared" si="646"/>
        <v>0</v>
      </c>
      <c r="T3183" s="12">
        <f t="shared" si="647"/>
        <v>0</v>
      </c>
      <c r="U3183" s="12">
        <f t="shared" si="648"/>
        <v>0</v>
      </c>
      <c r="V3183" s="13" t="str">
        <f t="shared" ca="1" si="649"/>
        <v>Greater Than 8 Weeks Old</v>
      </c>
    </row>
    <row r="3184" spans="1:22" x14ac:dyDescent="0.35">
      <c r="A3184" s="2" t="s">
        <v>83</v>
      </c>
      <c r="B3184" s="5">
        <v>43692</v>
      </c>
      <c r="C3184" s="5" t="s">
        <v>383</v>
      </c>
      <c r="D3184" s="5" t="s">
        <v>398</v>
      </c>
      <c r="E3184" s="6">
        <v>1</v>
      </c>
      <c r="F3184" s="3">
        <v>9</v>
      </c>
      <c r="G3184" s="3">
        <v>2.88</v>
      </c>
      <c r="H3184" s="8">
        <f t="shared" si="637"/>
        <v>2.88</v>
      </c>
      <c r="I3184" s="3">
        <v>6.12</v>
      </c>
      <c r="J3184" s="4">
        <v>0.68</v>
      </c>
      <c r="K3184" s="2" t="str">
        <f t="shared" si="638"/>
        <v>Thursday</v>
      </c>
      <c r="L3184" s="5">
        <f t="shared" si="639"/>
        <v>43695</v>
      </c>
      <c r="M3184" s="2" t="str">
        <f t="shared" si="640"/>
        <v>Sunday</v>
      </c>
      <c r="N3184" s="2" t="str">
        <f t="shared" si="641"/>
        <v>Monday</v>
      </c>
      <c r="O3184" s="12">
        <f t="shared" si="642"/>
        <v>0</v>
      </c>
      <c r="P3184" s="11" t="str">
        <f t="shared" si="643"/>
        <v>Low Cost per Unit</v>
      </c>
      <c r="Q3184" s="12">
        <f t="shared" si="644"/>
        <v>0</v>
      </c>
      <c r="R3184" s="12">
        <f t="shared" si="645"/>
        <v>0</v>
      </c>
      <c r="S3184" s="12">
        <f t="shared" si="646"/>
        <v>0</v>
      </c>
      <c r="T3184" s="12">
        <f t="shared" si="647"/>
        <v>0</v>
      </c>
      <c r="U3184" s="12">
        <f t="shared" si="648"/>
        <v>0</v>
      </c>
      <c r="V3184" s="13" t="str">
        <f t="shared" ca="1" si="649"/>
        <v>Greater Than 8 Weeks Old</v>
      </c>
    </row>
    <row r="3185" spans="1:22" x14ac:dyDescent="0.35">
      <c r="A3185" s="2" t="s">
        <v>83</v>
      </c>
      <c r="B3185" s="5">
        <v>43693</v>
      </c>
      <c r="C3185" s="5" t="s">
        <v>383</v>
      </c>
      <c r="D3185" s="5" t="s">
        <v>398</v>
      </c>
      <c r="E3185" s="6">
        <v>3</v>
      </c>
      <c r="F3185" s="3">
        <v>23</v>
      </c>
      <c r="G3185" s="3">
        <v>7.2</v>
      </c>
      <c r="H3185" s="8">
        <f t="shared" si="637"/>
        <v>2.4</v>
      </c>
      <c r="I3185" s="3">
        <v>15.8</v>
      </c>
      <c r="J3185" s="4">
        <v>0.69</v>
      </c>
      <c r="K3185" s="2" t="str">
        <f t="shared" si="638"/>
        <v>Friday</v>
      </c>
      <c r="L3185" s="5">
        <f t="shared" si="639"/>
        <v>43696</v>
      </c>
      <c r="M3185" s="2" t="str">
        <f t="shared" si="640"/>
        <v>Monday</v>
      </c>
      <c r="N3185" s="2" t="str">
        <f t="shared" si="641"/>
        <v>Monday</v>
      </c>
      <c r="O3185" s="12">
        <f t="shared" si="642"/>
        <v>0</v>
      </c>
      <c r="P3185" s="11" t="str">
        <f t="shared" si="643"/>
        <v>Low Cost per Unit</v>
      </c>
      <c r="Q3185" s="12">
        <f t="shared" si="644"/>
        <v>0</v>
      </c>
      <c r="R3185" s="12">
        <f t="shared" si="645"/>
        <v>0.69</v>
      </c>
      <c r="S3185" s="12">
        <f t="shared" si="646"/>
        <v>0</v>
      </c>
      <c r="T3185" s="12">
        <f t="shared" si="647"/>
        <v>0</v>
      </c>
      <c r="U3185" s="12">
        <f t="shared" si="648"/>
        <v>0</v>
      </c>
      <c r="V3185" s="13" t="str">
        <f t="shared" ca="1" si="649"/>
        <v>Greater Than 8 Weeks Old</v>
      </c>
    </row>
    <row r="3186" spans="1:22" x14ac:dyDescent="0.35">
      <c r="A3186" s="2" t="s">
        <v>83</v>
      </c>
      <c r="B3186" s="5">
        <v>43694</v>
      </c>
      <c r="C3186" s="5" t="s">
        <v>383</v>
      </c>
      <c r="D3186" s="5" t="s">
        <v>398</v>
      </c>
      <c r="E3186" s="6">
        <v>2</v>
      </c>
      <c r="F3186" s="3">
        <v>27</v>
      </c>
      <c r="G3186" s="3">
        <v>8.64</v>
      </c>
      <c r="H3186" s="8">
        <f t="shared" si="637"/>
        <v>4.32</v>
      </c>
      <c r="I3186" s="3">
        <v>18.36</v>
      </c>
      <c r="J3186" s="4">
        <v>0.68</v>
      </c>
      <c r="K3186" s="2" t="str">
        <f t="shared" si="638"/>
        <v>Saturday</v>
      </c>
      <c r="L3186" s="5">
        <f t="shared" si="639"/>
        <v>43697</v>
      </c>
      <c r="M3186" s="2" t="str">
        <f t="shared" si="640"/>
        <v>Tuesday</v>
      </c>
      <c r="N3186" s="2" t="str">
        <f t="shared" si="641"/>
        <v>Tuesday</v>
      </c>
      <c r="O3186" s="12">
        <f t="shared" si="642"/>
        <v>0</v>
      </c>
      <c r="P3186" s="11" t="str">
        <f t="shared" si="643"/>
        <v>Low Cost per Unit</v>
      </c>
      <c r="Q3186" s="12">
        <f t="shared" si="644"/>
        <v>0</v>
      </c>
      <c r="R3186" s="12">
        <f t="shared" si="645"/>
        <v>0.80999999999999994</v>
      </c>
      <c r="S3186" s="12">
        <f t="shared" si="646"/>
        <v>0</v>
      </c>
      <c r="T3186" s="12">
        <f t="shared" si="647"/>
        <v>0</v>
      </c>
      <c r="U3186" s="12">
        <f t="shared" si="648"/>
        <v>0</v>
      </c>
      <c r="V3186" s="13" t="str">
        <f t="shared" ca="1" si="649"/>
        <v>Greater Than 8 Weeks Old</v>
      </c>
    </row>
    <row r="3187" spans="1:22" x14ac:dyDescent="0.35">
      <c r="A3187" s="2" t="s">
        <v>83</v>
      </c>
      <c r="B3187" s="5">
        <v>43695</v>
      </c>
      <c r="C3187" s="5" t="s">
        <v>383</v>
      </c>
      <c r="D3187" s="5" t="s">
        <v>398</v>
      </c>
      <c r="E3187" s="6">
        <v>3</v>
      </c>
      <c r="F3187" s="3">
        <v>28</v>
      </c>
      <c r="G3187" s="3">
        <v>8.64</v>
      </c>
      <c r="H3187" s="8">
        <f t="shared" si="637"/>
        <v>2.8800000000000003</v>
      </c>
      <c r="I3187" s="3">
        <v>19.36</v>
      </c>
      <c r="J3187" s="4">
        <v>0.69</v>
      </c>
      <c r="K3187" s="2" t="str">
        <f t="shared" si="638"/>
        <v>Sunday</v>
      </c>
      <c r="L3187" s="5">
        <f t="shared" si="639"/>
        <v>43698</v>
      </c>
      <c r="M3187" s="2" t="str">
        <f t="shared" si="640"/>
        <v>Wednesday</v>
      </c>
      <c r="N3187" s="2" t="str">
        <f t="shared" si="641"/>
        <v>Wednesday</v>
      </c>
      <c r="O3187" s="12">
        <f t="shared" si="642"/>
        <v>0</v>
      </c>
      <c r="P3187" s="11" t="str">
        <f t="shared" si="643"/>
        <v>Low Cost per Unit</v>
      </c>
      <c r="Q3187" s="12">
        <f t="shared" si="644"/>
        <v>0</v>
      </c>
      <c r="R3187" s="12">
        <f t="shared" si="645"/>
        <v>0.84</v>
      </c>
      <c r="S3187" s="12">
        <f t="shared" si="646"/>
        <v>0</v>
      </c>
      <c r="T3187" s="12">
        <f t="shared" si="647"/>
        <v>0</v>
      </c>
      <c r="U3187" s="12">
        <f t="shared" si="648"/>
        <v>0</v>
      </c>
      <c r="V3187" s="13" t="str">
        <f t="shared" ca="1" si="649"/>
        <v>Greater Than 8 Weeks Old</v>
      </c>
    </row>
    <row r="3188" spans="1:22" x14ac:dyDescent="0.35">
      <c r="A3188" s="2" t="s">
        <v>83</v>
      </c>
      <c r="B3188" s="5">
        <v>43697</v>
      </c>
      <c r="C3188" s="5" t="s">
        <v>383</v>
      </c>
      <c r="D3188" s="5" t="s">
        <v>398</v>
      </c>
      <c r="E3188" s="6">
        <v>3</v>
      </c>
      <c r="F3188" s="3">
        <v>36</v>
      </c>
      <c r="G3188" s="3">
        <v>11.52</v>
      </c>
      <c r="H3188" s="8">
        <f t="shared" si="637"/>
        <v>3.84</v>
      </c>
      <c r="I3188" s="3">
        <v>24.48</v>
      </c>
      <c r="J3188" s="4">
        <v>0.68</v>
      </c>
      <c r="K3188" s="2" t="str">
        <f t="shared" si="638"/>
        <v>Tuesday</v>
      </c>
      <c r="L3188" s="5">
        <f t="shared" si="639"/>
        <v>43700</v>
      </c>
      <c r="M3188" s="2" t="str">
        <f t="shared" si="640"/>
        <v>Friday</v>
      </c>
      <c r="N3188" s="2" t="str">
        <f t="shared" si="641"/>
        <v>Friday</v>
      </c>
      <c r="O3188" s="12">
        <f t="shared" si="642"/>
        <v>1.8</v>
      </c>
      <c r="P3188" s="11" t="str">
        <f t="shared" si="643"/>
        <v>Low Cost per Unit</v>
      </c>
      <c r="Q3188" s="12">
        <f t="shared" si="644"/>
        <v>0</v>
      </c>
      <c r="R3188" s="12">
        <f t="shared" si="645"/>
        <v>1.08</v>
      </c>
      <c r="S3188" s="12">
        <f t="shared" si="646"/>
        <v>0</v>
      </c>
      <c r="T3188" s="12">
        <f t="shared" si="647"/>
        <v>0</v>
      </c>
      <c r="U3188" s="12">
        <f t="shared" si="648"/>
        <v>0</v>
      </c>
      <c r="V3188" s="13" t="str">
        <f t="shared" ca="1" si="649"/>
        <v>Greater Than 8 Weeks Old</v>
      </c>
    </row>
    <row r="3189" spans="1:22" x14ac:dyDescent="0.35">
      <c r="A3189" s="2" t="s">
        <v>83</v>
      </c>
      <c r="B3189" s="5">
        <v>43699</v>
      </c>
      <c r="C3189" s="5" t="s">
        <v>383</v>
      </c>
      <c r="D3189" s="5" t="s">
        <v>398</v>
      </c>
      <c r="E3189" s="6">
        <v>3</v>
      </c>
      <c r="F3189" s="3">
        <v>15</v>
      </c>
      <c r="G3189" s="3">
        <v>4.32</v>
      </c>
      <c r="H3189" s="8">
        <f t="shared" si="637"/>
        <v>1.4400000000000002</v>
      </c>
      <c r="I3189" s="3">
        <v>10.68</v>
      </c>
      <c r="J3189" s="4">
        <v>0.71</v>
      </c>
      <c r="K3189" s="2" t="str">
        <f t="shared" si="638"/>
        <v>Thursday</v>
      </c>
      <c r="L3189" s="5">
        <f t="shared" si="639"/>
        <v>43702</v>
      </c>
      <c r="M3189" s="2" t="str">
        <f t="shared" si="640"/>
        <v>Sunday</v>
      </c>
      <c r="N3189" s="2" t="str">
        <f t="shared" si="641"/>
        <v>Monday</v>
      </c>
      <c r="O3189" s="12">
        <f t="shared" si="642"/>
        <v>0</v>
      </c>
      <c r="P3189" s="11" t="str">
        <f t="shared" si="643"/>
        <v>Low Cost per Unit</v>
      </c>
      <c r="Q3189" s="12">
        <f t="shared" si="644"/>
        <v>0</v>
      </c>
      <c r="R3189" s="12">
        <f t="shared" si="645"/>
        <v>0.44999999999999996</v>
      </c>
      <c r="S3189" s="12">
        <f t="shared" si="646"/>
        <v>0</v>
      </c>
      <c r="T3189" s="12">
        <f t="shared" si="647"/>
        <v>0</v>
      </c>
      <c r="U3189" s="12">
        <f t="shared" si="648"/>
        <v>0</v>
      </c>
      <c r="V3189" s="13" t="str">
        <f t="shared" ca="1" si="649"/>
        <v>Greater Than 8 Weeks Old</v>
      </c>
    </row>
    <row r="3190" spans="1:22" x14ac:dyDescent="0.35">
      <c r="A3190" s="2" t="s">
        <v>83</v>
      </c>
      <c r="B3190" s="5">
        <v>43700</v>
      </c>
      <c r="C3190" s="5" t="s">
        <v>383</v>
      </c>
      <c r="D3190" s="5" t="s">
        <v>398</v>
      </c>
      <c r="E3190" s="6">
        <v>2</v>
      </c>
      <c r="F3190" s="3">
        <v>6</v>
      </c>
      <c r="G3190" s="3">
        <v>1.44</v>
      </c>
      <c r="H3190" s="8">
        <f t="shared" si="637"/>
        <v>0.72</v>
      </c>
      <c r="I3190" s="3">
        <v>4.5599999999999996</v>
      </c>
      <c r="J3190" s="4">
        <v>0.76</v>
      </c>
      <c r="K3190" s="2" t="str">
        <f t="shared" si="638"/>
        <v>Friday</v>
      </c>
      <c r="L3190" s="5">
        <f t="shared" si="639"/>
        <v>43703</v>
      </c>
      <c r="M3190" s="2" t="str">
        <f t="shared" si="640"/>
        <v>Monday</v>
      </c>
      <c r="N3190" s="2" t="str">
        <f t="shared" si="641"/>
        <v>Monday</v>
      </c>
      <c r="O3190" s="12">
        <f t="shared" si="642"/>
        <v>0</v>
      </c>
      <c r="P3190" s="11" t="str">
        <f t="shared" si="643"/>
        <v>Low Cost per Unit</v>
      </c>
      <c r="Q3190" s="12">
        <f t="shared" si="644"/>
        <v>0</v>
      </c>
      <c r="R3190" s="12">
        <f t="shared" si="645"/>
        <v>0.18</v>
      </c>
      <c r="S3190" s="12">
        <f t="shared" si="646"/>
        <v>0</v>
      </c>
      <c r="T3190" s="12">
        <f t="shared" si="647"/>
        <v>0</v>
      </c>
      <c r="U3190" s="12">
        <f t="shared" si="648"/>
        <v>0</v>
      </c>
      <c r="V3190" s="13" t="str">
        <f t="shared" ca="1" si="649"/>
        <v>Greater Than 8 Weeks Old</v>
      </c>
    </row>
    <row r="3191" spans="1:22" x14ac:dyDescent="0.35">
      <c r="A3191" s="2" t="s">
        <v>83</v>
      </c>
      <c r="B3191" s="5">
        <v>43701</v>
      </c>
      <c r="C3191" s="5" t="s">
        <v>383</v>
      </c>
      <c r="D3191" s="5" t="s">
        <v>398</v>
      </c>
      <c r="E3191" s="6">
        <v>5</v>
      </c>
      <c r="F3191" s="3">
        <v>52</v>
      </c>
      <c r="G3191" s="3">
        <v>16.559999999999999</v>
      </c>
      <c r="H3191" s="8">
        <f t="shared" si="637"/>
        <v>3.3119999999999998</v>
      </c>
      <c r="I3191" s="3">
        <v>35.44</v>
      </c>
      <c r="J3191" s="4">
        <v>0.68</v>
      </c>
      <c r="K3191" s="2" t="str">
        <f t="shared" si="638"/>
        <v>Saturday</v>
      </c>
      <c r="L3191" s="5">
        <f t="shared" si="639"/>
        <v>43704</v>
      </c>
      <c r="M3191" s="2" t="str">
        <f t="shared" si="640"/>
        <v>Tuesday</v>
      </c>
      <c r="N3191" s="2" t="str">
        <f t="shared" si="641"/>
        <v>Tuesday</v>
      </c>
      <c r="O3191" s="12">
        <f t="shared" si="642"/>
        <v>0</v>
      </c>
      <c r="P3191" s="11" t="str">
        <f t="shared" si="643"/>
        <v>Low Cost per Unit</v>
      </c>
      <c r="Q3191" s="12">
        <f t="shared" si="644"/>
        <v>0</v>
      </c>
      <c r="R3191" s="12">
        <f t="shared" si="645"/>
        <v>1.56</v>
      </c>
      <c r="S3191" s="12">
        <f t="shared" si="646"/>
        <v>0</v>
      </c>
      <c r="T3191" s="12">
        <f t="shared" si="647"/>
        <v>0</v>
      </c>
      <c r="U3191" s="12">
        <f t="shared" si="648"/>
        <v>0</v>
      </c>
      <c r="V3191" s="13" t="str">
        <f t="shared" ca="1" si="649"/>
        <v>Greater Than 8 Weeks Old</v>
      </c>
    </row>
    <row r="3192" spans="1:22" x14ac:dyDescent="0.35">
      <c r="A3192" s="2" t="s">
        <v>83</v>
      </c>
      <c r="B3192" s="5">
        <v>43702</v>
      </c>
      <c r="C3192" s="5" t="s">
        <v>383</v>
      </c>
      <c r="D3192" s="5" t="s">
        <v>398</v>
      </c>
      <c r="E3192" s="6">
        <v>2</v>
      </c>
      <c r="F3192" s="3">
        <v>14</v>
      </c>
      <c r="G3192" s="3">
        <v>4.32</v>
      </c>
      <c r="H3192" s="8">
        <f t="shared" si="637"/>
        <v>2.16</v>
      </c>
      <c r="I3192" s="3">
        <v>9.68</v>
      </c>
      <c r="J3192" s="4">
        <v>0.69</v>
      </c>
      <c r="K3192" s="2" t="str">
        <f t="shared" si="638"/>
        <v>Sunday</v>
      </c>
      <c r="L3192" s="5">
        <f t="shared" si="639"/>
        <v>43705</v>
      </c>
      <c r="M3192" s="2" t="str">
        <f t="shared" si="640"/>
        <v>Wednesday</v>
      </c>
      <c r="N3192" s="2" t="str">
        <f t="shared" si="641"/>
        <v>Wednesday</v>
      </c>
      <c r="O3192" s="12">
        <f t="shared" si="642"/>
        <v>0</v>
      </c>
      <c r="P3192" s="11" t="str">
        <f t="shared" si="643"/>
        <v>Low Cost per Unit</v>
      </c>
      <c r="Q3192" s="12">
        <f t="shared" si="644"/>
        <v>0</v>
      </c>
      <c r="R3192" s="12">
        <f t="shared" si="645"/>
        <v>0.42</v>
      </c>
      <c r="S3192" s="12">
        <f t="shared" si="646"/>
        <v>0</v>
      </c>
      <c r="T3192" s="12">
        <f t="shared" si="647"/>
        <v>0</v>
      </c>
      <c r="U3192" s="12">
        <f t="shared" si="648"/>
        <v>0</v>
      </c>
      <c r="V3192" s="13" t="str">
        <f t="shared" ca="1" si="649"/>
        <v>Greater Than 8 Weeks Old</v>
      </c>
    </row>
    <row r="3193" spans="1:22" x14ac:dyDescent="0.35">
      <c r="A3193" s="2" t="s">
        <v>83</v>
      </c>
      <c r="B3193" s="5">
        <v>43703</v>
      </c>
      <c r="C3193" s="5" t="s">
        <v>383</v>
      </c>
      <c r="D3193" s="5" t="s">
        <v>398</v>
      </c>
      <c r="E3193" s="6">
        <v>2</v>
      </c>
      <c r="F3193" s="3">
        <v>8</v>
      </c>
      <c r="G3193" s="3">
        <v>2.16</v>
      </c>
      <c r="H3193" s="8">
        <f t="shared" si="637"/>
        <v>1.08</v>
      </c>
      <c r="I3193" s="3">
        <v>5.84</v>
      </c>
      <c r="J3193" s="4">
        <v>0.73</v>
      </c>
      <c r="K3193" s="2" t="str">
        <f t="shared" si="638"/>
        <v>Monday</v>
      </c>
      <c r="L3193" s="5">
        <f t="shared" si="639"/>
        <v>43706</v>
      </c>
      <c r="M3193" s="2" t="str">
        <f t="shared" si="640"/>
        <v>Thursday</v>
      </c>
      <c r="N3193" s="2" t="str">
        <f t="shared" si="641"/>
        <v>Thursday</v>
      </c>
      <c r="O3193" s="12">
        <f t="shared" si="642"/>
        <v>0</v>
      </c>
      <c r="P3193" s="11" t="str">
        <f t="shared" si="643"/>
        <v>Low Cost per Unit</v>
      </c>
      <c r="Q3193" s="12">
        <f t="shared" si="644"/>
        <v>0</v>
      </c>
      <c r="R3193" s="12">
        <f t="shared" si="645"/>
        <v>0.24</v>
      </c>
      <c r="S3193" s="12">
        <f t="shared" si="646"/>
        <v>0</v>
      </c>
      <c r="T3193" s="12">
        <f t="shared" si="647"/>
        <v>0</v>
      </c>
      <c r="U3193" s="12">
        <f t="shared" si="648"/>
        <v>0</v>
      </c>
      <c r="V3193" s="13" t="str">
        <f t="shared" ca="1" si="649"/>
        <v>Greater Than 8 Weeks Old</v>
      </c>
    </row>
    <row r="3194" spans="1:22" x14ac:dyDescent="0.35">
      <c r="A3194" s="2" t="s">
        <v>83</v>
      </c>
      <c r="B3194" s="5">
        <v>43705</v>
      </c>
      <c r="C3194" s="5" t="s">
        <v>383</v>
      </c>
      <c r="D3194" s="5" t="s">
        <v>398</v>
      </c>
      <c r="E3194" s="6">
        <v>1</v>
      </c>
      <c r="F3194" s="3">
        <v>3</v>
      </c>
      <c r="G3194" s="3">
        <v>0.72</v>
      </c>
      <c r="H3194" s="8">
        <f t="shared" si="637"/>
        <v>0.72</v>
      </c>
      <c r="I3194" s="3">
        <v>2.2799999999999998</v>
      </c>
      <c r="J3194" s="4">
        <v>0.76</v>
      </c>
      <c r="K3194" s="2" t="str">
        <f t="shared" si="638"/>
        <v>Wednesday</v>
      </c>
      <c r="L3194" s="5">
        <f t="shared" si="639"/>
        <v>43708</v>
      </c>
      <c r="M3194" s="2" t="str">
        <f t="shared" si="640"/>
        <v>Saturday</v>
      </c>
      <c r="N3194" s="2" t="str">
        <f t="shared" si="641"/>
        <v>Saturday</v>
      </c>
      <c r="O3194" s="12">
        <f t="shared" si="642"/>
        <v>0</v>
      </c>
      <c r="P3194" s="11" t="str">
        <f t="shared" si="643"/>
        <v>Low Cost per Unit</v>
      </c>
      <c r="Q3194" s="12">
        <f t="shared" si="644"/>
        <v>0</v>
      </c>
      <c r="R3194" s="12">
        <f t="shared" si="645"/>
        <v>0</v>
      </c>
      <c r="S3194" s="12">
        <f t="shared" si="646"/>
        <v>0</v>
      </c>
      <c r="T3194" s="12">
        <f t="shared" si="647"/>
        <v>0</v>
      </c>
      <c r="U3194" s="12">
        <f t="shared" si="648"/>
        <v>0</v>
      </c>
      <c r="V3194" s="13" t="str">
        <f t="shared" ca="1" si="649"/>
        <v>Greater Than 8 Weeks Old</v>
      </c>
    </row>
    <row r="3195" spans="1:22" x14ac:dyDescent="0.35">
      <c r="A3195" s="2" t="s">
        <v>83</v>
      </c>
      <c r="B3195" s="5">
        <v>43706</v>
      </c>
      <c r="C3195" s="5" t="s">
        <v>383</v>
      </c>
      <c r="D3195" s="5" t="s">
        <v>398</v>
      </c>
      <c r="E3195" s="6">
        <v>4</v>
      </c>
      <c r="F3195" s="3">
        <v>37</v>
      </c>
      <c r="G3195" s="3">
        <v>11.52</v>
      </c>
      <c r="H3195" s="8">
        <f t="shared" si="637"/>
        <v>2.88</v>
      </c>
      <c r="I3195" s="3">
        <v>25.48</v>
      </c>
      <c r="J3195" s="4">
        <v>0.69</v>
      </c>
      <c r="K3195" s="2" t="str">
        <f t="shared" si="638"/>
        <v>Thursday</v>
      </c>
      <c r="L3195" s="5">
        <f t="shared" si="639"/>
        <v>43709</v>
      </c>
      <c r="M3195" s="2" t="str">
        <f t="shared" si="640"/>
        <v>Sunday</v>
      </c>
      <c r="N3195" s="2" t="str">
        <f t="shared" si="641"/>
        <v>Monday</v>
      </c>
      <c r="O3195" s="12">
        <f t="shared" si="642"/>
        <v>0</v>
      </c>
      <c r="P3195" s="11" t="str">
        <f t="shared" si="643"/>
        <v>Low Cost per Unit</v>
      </c>
      <c r="Q3195" s="12">
        <f t="shared" si="644"/>
        <v>0</v>
      </c>
      <c r="R3195" s="12">
        <f t="shared" si="645"/>
        <v>1.1099999999999999</v>
      </c>
      <c r="S3195" s="12">
        <f t="shared" si="646"/>
        <v>0</v>
      </c>
      <c r="T3195" s="12">
        <f t="shared" si="647"/>
        <v>0</v>
      </c>
      <c r="U3195" s="12">
        <f t="shared" si="648"/>
        <v>0</v>
      </c>
      <c r="V3195" s="13" t="str">
        <f t="shared" ca="1" si="649"/>
        <v>Greater Than 8 Weeks Old</v>
      </c>
    </row>
    <row r="3196" spans="1:22" x14ac:dyDescent="0.35">
      <c r="A3196" s="2" t="s">
        <v>83</v>
      </c>
      <c r="B3196" s="5">
        <v>43707</v>
      </c>
      <c r="C3196" s="5" t="s">
        <v>383</v>
      </c>
      <c r="D3196" s="5" t="s">
        <v>398</v>
      </c>
      <c r="E3196" s="6">
        <v>2</v>
      </c>
      <c r="F3196" s="3">
        <v>6</v>
      </c>
      <c r="G3196" s="3">
        <v>1.44</v>
      </c>
      <c r="H3196" s="8">
        <f t="shared" si="637"/>
        <v>0.72</v>
      </c>
      <c r="I3196" s="3">
        <v>4.5599999999999996</v>
      </c>
      <c r="J3196" s="4">
        <v>0.76</v>
      </c>
      <c r="K3196" s="2" t="str">
        <f t="shared" si="638"/>
        <v>Friday</v>
      </c>
      <c r="L3196" s="5">
        <f t="shared" si="639"/>
        <v>43710</v>
      </c>
      <c r="M3196" s="2" t="str">
        <f t="shared" si="640"/>
        <v>Monday</v>
      </c>
      <c r="N3196" s="2" t="str">
        <f t="shared" si="641"/>
        <v>Monday</v>
      </c>
      <c r="O3196" s="12">
        <f t="shared" si="642"/>
        <v>0</v>
      </c>
      <c r="P3196" s="11" t="str">
        <f t="shared" si="643"/>
        <v>Low Cost per Unit</v>
      </c>
      <c r="Q3196" s="12">
        <f t="shared" si="644"/>
        <v>0</v>
      </c>
      <c r="R3196" s="12">
        <f t="shared" si="645"/>
        <v>0.18</v>
      </c>
      <c r="S3196" s="12">
        <f t="shared" si="646"/>
        <v>0</v>
      </c>
      <c r="T3196" s="12">
        <f t="shared" si="647"/>
        <v>0</v>
      </c>
      <c r="U3196" s="12">
        <f t="shared" si="648"/>
        <v>0</v>
      </c>
      <c r="V3196" s="13" t="str">
        <f t="shared" ca="1" si="649"/>
        <v>Greater Than 8 Weeks Old</v>
      </c>
    </row>
    <row r="3197" spans="1:22" x14ac:dyDescent="0.35">
      <c r="A3197" s="2" t="s">
        <v>83</v>
      </c>
      <c r="B3197" s="5">
        <v>43708</v>
      </c>
      <c r="C3197" s="5" t="s">
        <v>383</v>
      </c>
      <c r="D3197" s="5" t="s">
        <v>398</v>
      </c>
      <c r="E3197" s="6">
        <v>1</v>
      </c>
      <c r="F3197" s="3">
        <v>5</v>
      </c>
      <c r="G3197" s="3">
        <v>1.44</v>
      </c>
      <c r="H3197" s="8">
        <f t="shared" si="637"/>
        <v>1.44</v>
      </c>
      <c r="I3197" s="3">
        <v>3.56</v>
      </c>
      <c r="J3197" s="4">
        <v>0.71</v>
      </c>
      <c r="K3197" s="2" t="str">
        <f t="shared" si="638"/>
        <v>Saturday</v>
      </c>
      <c r="L3197" s="5">
        <f t="shared" si="639"/>
        <v>43711</v>
      </c>
      <c r="M3197" s="2" t="str">
        <f t="shared" si="640"/>
        <v>Tuesday</v>
      </c>
      <c r="N3197" s="2" t="str">
        <f t="shared" si="641"/>
        <v>Tuesday</v>
      </c>
      <c r="O3197" s="12">
        <f t="shared" si="642"/>
        <v>0</v>
      </c>
      <c r="P3197" s="11" t="str">
        <f t="shared" si="643"/>
        <v>Low Cost per Unit</v>
      </c>
      <c r="Q3197" s="12">
        <f t="shared" si="644"/>
        <v>0</v>
      </c>
      <c r="R3197" s="12">
        <f t="shared" si="645"/>
        <v>0</v>
      </c>
      <c r="S3197" s="12">
        <f t="shared" si="646"/>
        <v>0</v>
      </c>
      <c r="T3197" s="12">
        <f t="shared" si="647"/>
        <v>0</v>
      </c>
      <c r="U3197" s="12">
        <f t="shared" si="648"/>
        <v>0</v>
      </c>
      <c r="V3197" s="13" t="str">
        <f t="shared" ca="1" si="649"/>
        <v>Greater Than 8 Weeks Old</v>
      </c>
    </row>
    <row r="3198" spans="1:22" x14ac:dyDescent="0.35">
      <c r="A3198" s="2" t="s">
        <v>232</v>
      </c>
      <c r="B3198" s="5">
        <v>43678</v>
      </c>
      <c r="C3198" s="5" t="s">
        <v>383</v>
      </c>
      <c r="D3198" s="5" t="s">
        <v>398</v>
      </c>
      <c r="E3198" s="6">
        <v>2</v>
      </c>
      <c r="F3198" s="3">
        <v>90</v>
      </c>
      <c r="G3198" s="3">
        <v>31.86</v>
      </c>
      <c r="H3198" s="8">
        <f t="shared" si="637"/>
        <v>15.93</v>
      </c>
      <c r="I3198" s="3">
        <v>58.14</v>
      </c>
      <c r="J3198" s="4">
        <v>0.65</v>
      </c>
      <c r="K3198" s="2" t="str">
        <f t="shared" si="638"/>
        <v>Thursday</v>
      </c>
      <c r="L3198" s="5">
        <f t="shared" si="639"/>
        <v>43681</v>
      </c>
      <c r="M3198" s="2" t="str">
        <f t="shared" si="640"/>
        <v>Sunday</v>
      </c>
      <c r="N3198" s="2" t="str">
        <f t="shared" si="641"/>
        <v>Monday</v>
      </c>
      <c r="O3198" s="12">
        <f t="shared" si="642"/>
        <v>0</v>
      </c>
      <c r="P3198" s="11" t="str">
        <f t="shared" si="643"/>
        <v>Low Cost per Unit</v>
      </c>
      <c r="Q3198" s="12">
        <f t="shared" si="644"/>
        <v>0</v>
      </c>
      <c r="R3198" s="12">
        <f t="shared" si="645"/>
        <v>2.6999999999999997</v>
      </c>
      <c r="S3198" s="12">
        <f t="shared" si="646"/>
        <v>0</v>
      </c>
      <c r="T3198" s="12">
        <f t="shared" si="647"/>
        <v>0</v>
      </c>
      <c r="U3198" s="12">
        <f t="shared" si="648"/>
        <v>0</v>
      </c>
      <c r="V3198" s="13" t="str">
        <f t="shared" ca="1" si="649"/>
        <v>Greater Than 8 Weeks Old</v>
      </c>
    </row>
    <row r="3199" spans="1:22" x14ac:dyDescent="0.35">
      <c r="A3199" s="2" t="s">
        <v>232</v>
      </c>
      <c r="B3199" s="5">
        <v>43679</v>
      </c>
      <c r="C3199" s="5" t="s">
        <v>383</v>
      </c>
      <c r="D3199" s="5" t="s">
        <v>398</v>
      </c>
      <c r="E3199" s="6">
        <v>1</v>
      </c>
      <c r="F3199" s="3">
        <v>45</v>
      </c>
      <c r="G3199" s="3">
        <v>15.93</v>
      </c>
      <c r="H3199" s="8">
        <f t="shared" si="637"/>
        <v>15.93</v>
      </c>
      <c r="I3199" s="3">
        <v>29.07</v>
      </c>
      <c r="J3199" s="4">
        <v>0.65</v>
      </c>
      <c r="K3199" s="2" t="str">
        <f t="shared" si="638"/>
        <v>Friday</v>
      </c>
      <c r="L3199" s="5">
        <f t="shared" si="639"/>
        <v>43682</v>
      </c>
      <c r="M3199" s="2" t="str">
        <f t="shared" si="640"/>
        <v>Monday</v>
      </c>
      <c r="N3199" s="2" t="str">
        <f t="shared" si="641"/>
        <v>Monday</v>
      </c>
      <c r="O3199" s="12">
        <f t="shared" si="642"/>
        <v>0</v>
      </c>
      <c r="P3199" s="11" t="str">
        <f t="shared" si="643"/>
        <v>Low Cost per Unit</v>
      </c>
      <c r="Q3199" s="12">
        <f t="shared" si="644"/>
        <v>0</v>
      </c>
      <c r="R3199" s="12">
        <f t="shared" si="645"/>
        <v>0</v>
      </c>
      <c r="S3199" s="12">
        <f t="shared" si="646"/>
        <v>0</v>
      </c>
      <c r="T3199" s="12">
        <f t="shared" si="647"/>
        <v>0</v>
      </c>
      <c r="U3199" s="12">
        <f t="shared" si="648"/>
        <v>0</v>
      </c>
      <c r="V3199" s="13" t="str">
        <f t="shared" ca="1" si="649"/>
        <v>Greater Than 8 Weeks Old</v>
      </c>
    </row>
    <row r="3200" spans="1:22" x14ac:dyDescent="0.35">
      <c r="A3200" s="2" t="s">
        <v>232</v>
      </c>
      <c r="B3200" s="5">
        <v>43680</v>
      </c>
      <c r="C3200" s="5" t="s">
        <v>383</v>
      </c>
      <c r="D3200" s="5" t="s">
        <v>398</v>
      </c>
      <c r="E3200" s="6">
        <v>2</v>
      </c>
      <c r="F3200" s="3">
        <v>90</v>
      </c>
      <c r="G3200" s="3">
        <v>31.86</v>
      </c>
      <c r="H3200" s="8">
        <f t="shared" si="637"/>
        <v>15.93</v>
      </c>
      <c r="I3200" s="3">
        <v>58.14</v>
      </c>
      <c r="J3200" s="4">
        <v>0.65</v>
      </c>
      <c r="K3200" s="2" t="str">
        <f t="shared" si="638"/>
        <v>Saturday</v>
      </c>
      <c r="L3200" s="5">
        <f t="shared" si="639"/>
        <v>43683</v>
      </c>
      <c r="M3200" s="2" t="str">
        <f t="shared" si="640"/>
        <v>Tuesday</v>
      </c>
      <c r="N3200" s="2" t="str">
        <f t="shared" si="641"/>
        <v>Tuesday</v>
      </c>
      <c r="O3200" s="12">
        <f t="shared" si="642"/>
        <v>0</v>
      </c>
      <c r="P3200" s="11" t="str">
        <f t="shared" si="643"/>
        <v>Low Cost per Unit</v>
      </c>
      <c r="Q3200" s="12">
        <f t="shared" si="644"/>
        <v>0</v>
      </c>
      <c r="R3200" s="12">
        <f t="shared" si="645"/>
        <v>2.6999999999999997</v>
      </c>
      <c r="S3200" s="12">
        <f t="shared" si="646"/>
        <v>0</v>
      </c>
      <c r="T3200" s="12">
        <f t="shared" si="647"/>
        <v>0</v>
      </c>
      <c r="U3200" s="12">
        <f t="shared" si="648"/>
        <v>0</v>
      </c>
      <c r="V3200" s="13" t="str">
        <f t="shared" ca="1" si="649"/>
        <v>Greater Than 8 Weeks Old</v>
      </c>
    </row>
    <row r="3201" spans="1:22" x14ac:dyDescent="0.35">
      <c r="A3201" s="2" t="s">
        <v>232</v>
      </c>
      <c r="B3201" s="5">
        <v>43681</v>
      </c>
      <c r="C3201" s="5" t="s">
        <v>383</v>
      </c>
      <c r="D3201" s="5" t="s">
        <v>398</v>
      </c>
      <c r="E3201" s="6">
        <v>2</v>
      </c>
      <c r="F3201" s="3">
        <v>90</v>
      </c>
      <c r="G3201" s="3">
        <v>31.86</v>
      </c>
      <c r="H3201" s="8">
        <f t="shared" si="637"/>
        <v>15.93</v>
      </c>
      <c r="I3201" s="3">
        <v>58.14</v>
      </c>
      <c r="J3201" s="4">
        <v>0.65</v>
      </c>
      <c r="K3201" s="2" t="str">
        <f t="shared" si="638"/>
        <v>Sunday</v>
      </c>
      <c r="L3201" s="5">
        <f t="shared" si="639"/>
        <v>43684</v>
      </c>
      <c r="M3201" s="2" t="str">
        <f t="shared" si="640"/>
        <v>Wednesday</v>
      </c>
      <c r="N3201" s="2" t="str">
        <f t="shared" si="641"/>
        <v>Wednesday</v>
      </c>
      <c r="O3201" s="12">
        <f t="shared" si="642"/>
        <v>0</v>
      </c>
      <c r="P3201" s="11" t="str">
        <f t="shared" si="643"/>
        <v>Low Cost per Unit</v>
      </c>
      <c r="Q3201" s="12">
        <f t="shared" si="644"/>
        <v>0</v>
      </c>
      <c r="R3201" s="12">
        <f t="shared" si="645"/>
        <v>2.6999999999999997</v>
      </c>
      <c r="S3201" s="12">
        <f t="shared" si="646"/>
        <v>0</v>
      </c>
      <c r="T3201" s="12">
        <f t="shared" si="647"/>
        <v>0</v>
      </c>
      <c r="U3201" s="12">
        <f t="shared" si="648"/>
        <v>0</v>
      </c>
      <c r="V3201" s="13" t="str">
        <f t="shared" ca="1" si="649"/>
        <v>Greater Than 8 Weeks Old</v>
      </c>
    </row>
    <row r="3202" spans="1:22" x14ac:dyDescent="0.35">
      <c r="A3202" s="2" t="s">
        <v>232</v>
      </c>
      <c r="B3202" s="5">
        <v>43682</v>
      </c>
      <c r="C3202" s="5" t="s">
        <v>383</v>
      </c>
      <c r="D3202" s="5" t="s">
        <v>398</v>
      </c>
      <c r="E3202" s="6">
        <v>4</v>
      </c>
      <c r="F3202" s="3">
        <v>180</v>
      </c>
      <c r="G3202" s="3">
        <v>63.72</v>
      </c>
      <c r="H3202" s="8">
        <f t="shared" si="637"/>
        <v>15.93</v>
      </c>
      <c r="I3202" s="3">
        <v>116.28</v>
      </c>
      <c r="J3202" s="4">
        <v>0.65</v>
      </c>
      <c r="K3202" s="2" t="str">
        <f t="shared" si="638"/>
        <v>Monday</v>
      </c>
      <c r="L3202" s="5">
        <f t="shared" si="639"/>
        <v>43685</v>
      </c>
      <c r="M3202" s="2" t="str">
        <f t="shared" si="640"/>
        <v>Thursday</v>
      </c>
      <c r="N3202" s="2" t="str">
        <f t="shared" si="641"/>
        <v>Thursday</v>
      </c>
      <c r="O3202" s="12">
        <f t="shared" si="642"/>
        <v>0</v>
      </c>
      <c r="P3202" s="11" t="str">
        <f t="shared" si="643"/>
        <v>Low Cost per Unit</v>
      </c>
      <c r="Q3202" s="12">
        <f t="shared" si="644"/>
        <v>0</v>
      </c>
      <c r="R3202" s="12">
        <f t="shared" si="645"/>
        <v>5.3999999999999995</v>
      </c>
      <c r="S3202" s="12">
        <f t="shared" si="646"/>
        <v>0</v>
      </c>
      <c r="T3202" s="12">
        <f t="shared" si="647"/>
        <v>0</v>
      </c>
      <c r="U3202" s="12">
        <f t="shared" si="648"/>
        <v>0</v>
      </c>
      <c r="V3202" s="13" t="str">
        <f t="shared" ca="1" si="649"/>
        <v>Greater Than 8 Weeks Old</v>
      </c>
    </row>
    <row r="3203" spans="1:22" x14ac:dyDescent="0.35">
      <c r="A3203" s="2" t="s">
        <v>232</v>
      </c>
      <c r="B3203" s="5">
        <v>43683</v>
      </c>
      <c r="C3203" s="5" t="s">
        <v>383</v>
      </c>
      <c r="D3203" s="5" t="s">
        <v>398</v>
      </c>
      <c r="E3203" s="6">
        <v>3</v>
      </c>
      <c r="F3203" s="3">
        <v>135</v>
      </c>
      <c r="G3203" s="3">
        <v>47.79</v>
      </c>
      <c r="H3203" s="8">
        <f t="shared" ref="H3203:H3266" si="650">G3203/E3203</f>
        <v>15.93</v>
      </c>
      <c r="I3203" s="3">
        <v>87.21</v>
      </c>
      <c r="J3203" s="4">
        <v>0.65</v>
      </c>
      <c r="K3203" s="2" t="str">
        <f t="shared" ref="K3203:K3266" si="651">TEXT(B3203,"dddd")</f>
        <v>Tuesday</v>
      </c>
      <c r="L3203" s="5">
        <f t="shared" ref="L3203:L3266" si="652">B3203+3</f>
        <v>43686</v>
      </c>
      <c r="M3203" s="2" t="str">
        <f t="shared" ref="M3203:M3266" si="653">TEXT(L3203,"dddd")</f>
        <v>Friday</v>
      </c>
      <c r="N3203" s="2" t="str">
        <f t="shared" ref="N3203:N3266" si="654">IF(M3203="Sunday","Monday",M3203)</f>
        <v>Friday</v>
      </c>
      <c r="O3203" s="12">
        <f t="shared" ref="O3203:O3266" si="655">IF(TEXT(B3203,"dddd")="Tuesday",F3203*0.05,0)</f>
        <v>6.75</v>
      </c>
      <c r="P3203" s="11" t="str">
        <f t="shared" ref="P3203:P3266" si="656">IF(H3203&gt;AVERAGE(H:H),"High Cost per Unit","Low Cost per Unit")</f>
        <v>Low Cost per Unit</v>
      </c>
      <c r="Q3203" s="12">
        <f t="shared" ref="Q3203:Q3266" si="657">IF(D3203="Masks",F3203*0.1,0)</f>
        <v>0</v>
      </c>
      <c r="R3203" s="12">
        <f t="shared" ref="R3203:R3266" si="658">IF(E3203&gt;1,F3203*0.03,0)</f>
        <v>4.05</v>
      </c>
      <c r="S3203" s="12">
        <f t="shared" ref="S3203:S3266" si="659">IF(D3203="Accessories",F3203*0.15,0)</f>
        <v>0</v>
      </c>
      <c r="T3203" s="12">
        <f t="shared" ref="T3203:T3266" si="660">IF(AND(K3203="Saturday",C3203="Fitness"),F3203*0.1,0)</f>
        <v>0</v>
      </c>
      <c r="U3203" s="12">
        <f t="shared" ref="U3203:U3266" si="661">IF(AND(K3203="Friday",C3203="Automotive"),F3203*0.2,0)</f>
        <v>0</v>
      </c>
      <c r="V3203" s="13" t="str">
        <f t="shared" ref="V3203:V3266" ca="1" si="662">IF(B3203&lt;TODAY()-56,"Greater Than 8 Weeks Old","Less Than 8 Weeks Old")</f>
        <v>Greater Than 8 Weeks Old</v>
      </c>
    </row>
    <row r="3204" spans="1:22" x14ac:dyDescent="0.35">
      <c r="A3204" s="2" t="s">
        <v>232</v>
      </c>
      <c r="B3204" s="5">
        <v>43684</v>
      </c>
      <c r="C3204" s="5" t="s">
        <v>383</v>
      </c>
      <c r="D3204" s="5" t="s">
        <v>398</v>
      </c>
      <c r="E3204" s="6">
        <v>10</v>
      </c>
      <c r="F3204" s="3">
        <v>299.89999999999998</v>
      </c>
      <c r="G3204" s="3">
        <v>159.30000000000001</v>
      </c>
      <c r="H3204" s="8">
        <f t="shared" si="650"/>
        <v>15.930000000000001</v>
      </c>
      <c r="I3204" s="3">
        <v>140.6</v>
      </c>
      <c r="J3204" s="4">
        <v>0.47</v>
      </c>
      <c r="K3204" s="2" t="str">
        <f t="shared" si="651"/>
        <v>Wednesday</v>
      </c>
      <c r="L3204" s="5">
        <f t="shared" si="652"/>
        <v>43687</v>
      </c>
      <c r="M3204" s="2" t="str">
        <f t="shared" si="653"/>
        <v>Saturday</v>
      </c>
      <c r="N3204" s="2" t="str">
        <f t="shared" si="654"/>
        <v>Saturday</v>
      </c>
      <c r="O3204" s="12">
        <f t="shared" si="655"/>
        <v>0</v>
      </c>
      <c r="P3204" s="11" t="str">
        <f t="shared" si="656"/>
        <v>Low Cost per Unit</v>
      </c>
      <c r="Q3204" s="12">
        <f t="shared" si="657"/>
        <v>0</v>
      </c>
      <c r="R3204" s="12">
        <f t="shared" si="658"/>
        <v>8.9969999999999981</v>
      </c>
      <c r="S3204" s="12">
        <f t="shared" si="659"/>
        <v>0</v>
      </c>
      <c r="T3204" s="12">
        <f t="shared" si="660"/>
        <v>0</v>
      </c>
      <c r="U3204" s="12">
        <f t="shared" si="661"/>
        <v>0</v>
      </c>
      <c r="V3204" s="13" t="str">
        <f t="shared" ca="1" si="662"/>
        <v>Greater Than 8 Weeks Old</v>
      </c>
    </row>
    <row r="3205" spans="1:22" x14ac:dyDescent="0.35">
      <c r="A3205" s="2" t="s">
        <v>232</v>
      </c>
      <c r="B3205" s="5">
        <v>43685</v>
      </c>
      <c r="C3205" s="5" t="s">
        <v>383</v>
      </c>
      <c r="D3205" s="5" t="s">
        <v>398</v>
      </c>
      <c r="E3205" s="6">
        <v>7</v>
      </c>
      <c r="F3205" s="3">
        <v>209.93</v>
      </c>
      <c r="G3205" s="3">
        <v>111.51</v>
      </c>
      <c r="H3205" s="8">
        <f t="shared" si="650"/>
        <v>15.930000000000001</v>
      </c>
      <c r="I3205" s="3">
        <v>98.42</v>
      </c>
      <c r="J3205" s="4">
        <v>0.47</v>
      </c>
      <c r="K3205" s="2" t="str">
        <f t="shared" si="651"/>
        <v>Thursday</v>
      </c>
      <c r="L3205" s="5">
        <f t="shared" si="652"/>
        <v>43688</v>
      </c>
      <c r="M3205" s="2" t="str">
        <f t="shared" si="653"/>
        <v>Sunday</v>
      </c>
      <c r="N3205" s="2" t="str">
        <f t="shared" si="654"/>
        <v>Monday</v>
      </c>
      <c r="O3205" s="12">
        <f t="shared" si="655"/>
        <v>0</v>
      </c>
      <c r="P3205" s="11" t="str">
        <f t="shared" si="656"/>
        <v>Low Cost per Unit</v>
      </c>
      <c r="Q3205" s="12">
        <f t="shared" si="657"/>
        <v>0</v>
      </c>
      <c r="R3205" s="12">
        <f t="shared" si="658"/>
        <v>6.2979000000000003</v>
      </c>
      <c r="S3205" s="12">
        <f t="shared" si="659"/>
        <v>0</v>
      </c>
      <c r="T3205" s="12">
        <f t="shared" si="660"/>
        <v>0</v>
      </c>
      <c r="U3205" s="12">
        <f t="shared" si="661"/>
        <v>0</v>
      </c>
      <c r="V3205" s="13" t="str">
        <f t="shared" ca="1" si="662"/>
        <v>Greater Than 8 Weeks Old</v>
      </c>
    </row>
    <row r="3206" spans="1:22" x14ac:dyDescent="0.35">
      <c r="A3206" s="2" t="s">
        <v>232</v>
      </c>
      <c r="B3206" s="5">
        <v>43686</v>
      </c>
      <c r="C3206" s="5" t="s">
        <v>383</v>
      </c>
      <c r="D3206" s="5" t="s">
        <v>398</v>
      </c>
      <c r="E3206" s="6">
        <v>13</v>
      </c>
      <c r="F3206" s="3">
        <v>389.87</v>
      </c>
      <c r="G3206" s="3">
        <v>207.09</v>
      </c>
      <c r="H3206" s="8">
        <f t="shared" si="650"/>
        <v>15.93</v>
      </c>
      <c r="I3206" s="3">
        <v>182.78</v>
      </c>
      <c r="J3206" s="4">
        <v>0.47</v>
      </c>
      <c r="K3206" s="2" t="str">
        <f t="shared" si="651"/>
        <v>Friday</v>
      </c>
      <c r="L3206" s="5">
        <f t="shared" si="652"/>
        <v>43689</v>
      </c>
      <c r="M3206" s="2" t="str">
        <f t="shared" si="653"/>
        <v>Monday</v>
      </c>
      <c r="N3206" s="2" t="str">
        <f t="shared" si="654"/>
        <v>Monday</v>
      </c>
      <c r="O3206" s="12">
        <f t="shared" si="655"/>
        <v>0</v>
      </c>
      <c r="P3206" s="11" t="str">
        <f t="shared" si="656"/>
        <v>Low Cost per Unit</v>
      </c>
      <c r="Q3206" s="12">
        <f t="shared" si="657"/>
        <v>0</v>
      </c>
      <c r="R3206" s="12">
        <f t="shared" si="658"/>
        <v>11.696099999999999</v>
      </c>
      <c r="S3206" s="12">
        <f t="shared" si="659"/>
        <v>0</v>
      </c>
      <c r="T3206" s="12">
        <f t="shared" si="660"/>
        <v>0</v>
      </c>
      <c r="U3206" s="12">
        <f t="shared" si="661"/>
        <v>0</v>
      </c>
      <c r="V3206" s="13" t="str">
        <f t="shared" ca="1" si="662"/>
        <v>Greater Than 8 Weeks Old</v>
      </c>
    </row>
    <row r="3207" spans="1:22" x14ac:dyDescent="0.35">
      <c r="A3207" s="2" t="s">
        <v>232</v>
      </c>
      <c r="B3207" s="5">
        <v>43687</v>
      </c>
      <c r="C3207" s="5" t="s">
        <v>383</v>
      </c>
      <c r="D3207" s="5" t="s">
        <v>398</v>
      </c>
      <c r="E3207" s="6">
        <v>12</v>
      </c>
      <c r="F3207" s="3">
        <v>359.88</v>
      </c>
      <c r="G3207" s="3">
        <v>191.16</v>
      </c>
      <c r="H3207" s="8">
        <f t="shared" si="650"/>
        <v>15.93</v>
      </c>
      <c r="I3207" s="3">
        <v>168.72</v>
      </c>
      <c r="J3207" s="4">
        <v>0.47</v>
      </c>
      <c r="K3207" s="2" t="str">
        <f t="shared" si="651"/>
        <v>Saturday</v>
      </c>
      <c r="L3207" s="5">
        <f t="shared" si="652"/>
        <v>43690</v>
      </c>
      <c r="M3207" s="2" t="str">
        <f t="shared" si="653"/>
        <v>Tuesday</v>
      </c>
      <c r="N3207" s="2" t="str">
        <f t="shared" si="654"/>
        <v>Tuesday</v>
      </c>
      <c r="O3207" s="12">
        <f t="shared" si="655"/>
        <v>0</v>
      </c>
      <c r="P3207" s="11" t="str">
        <f t="shared" si="656"/>
        <v>Low Cost per Unit</v>
      </c>
      <c r="Q3207" s="12">
        <f t="shared" si="657"/>
        <v>0</v>
      </c>
      <c r="R3207" s="12">
        <f t="shared" si="658"/>
        <v>10.7964</v>
      </c>
      <c r="S3207" s="12">
        <f t="shared" si="659"/>
        <v>0</v>
      </c>
      <c r="T3207" s="12">
        <f t="shared" si="660"/>
        <v>0</v>
      </c>
      <c r="U3207" s="12">
        <f t="shared" si="661"/>
        <v>0</v>
      </c>
      <c r="V3207" s="13" t="str">
        <f t="shared" ca="1" si="662"/>
        <v>Greater Than 8 Weeks Old</v>
      </c>
    </row>
    <row r="3208" spans="1:22" x14ac:dyDescent="0.35">
      <c r="A3208" s="2" t="s">
        <v>232</v>
      </c>
      <c r="B3208" s="5">
        <v>43688</v>
      </c>
      <c r="C3208" s="5" t="s">
        <v>383</v>
      </c>
      <c r="D3208" s="5" t="s">
        <v>398</v>
      </c>
      <c r="E3208" s="6">
        <v>28</v>
      </c>
      <c r="F3208" s="3">
        <v>839.72</v>
      </c>
      <c r="G3208" s="3">
        <v>446.04</v>
      </c>
      <c r="H3208" s="8">
        <f t="shared" si="650"/>
        <v>15.930000000000001</v>
      </c>
      <c r="I3208" s="3">
        <v>393.68</v>
      </c>
      <c r="J3208" s="4">
        <v>0.47</v>
      </c>
      <c r="K3208" s="2" t="str">
        <f t="shared" si="651"/>
        <v>Sunday</v>
      </c>
      <c r="L3208" s="5">
        <f t="shared" si="652"/>
        <v>43691</v>
      </c>
      <c r="M3208" s="2" t="str">
        <f t="shared" si="653"/>
        <v>Wednesday</v>
      </c>
      <c r="N3208" s="2" t="str">
        <f t="shared" si="654"/>
        <v>Wednesday</v>
      </c>
      <c r="O3208" s="12">
        <f t="shared" si="655"/>
        <v>0</v>
      </c>
      <c r="P3208" s="11" t="str">
        <f t="shared" si="656"/>
        <v>Low Cost per Unit</v>
      </c>
      <c r="Q3208" s="12">
        <f t="shared" si="657"/>
        <v>0</v>
      </c>
      <c r="R3208" s="12">
        <f t="shared" si="658"/>
        <v>25.191600000000001</v>
      </c>
      <c r="S3208" s="12">
        <f t="shared" si="659"/>
        <v>0</v>
      </c>
      <c r="T3208" s="12">
        <f t="shared" si="660"/>
        <v>0</v>
      </c>
      <c r="U3208" s="12">
        <f t="shared" si="661"/>
        <v>0</v>
      </c>
      <c r="V3208" s="13" t="str">
        <f t="shared" ca="1" si="662"/>
        <v>Greater Than 8 Weeks Old</v>
      </c>
    </row>
    <row r="3209" spans="1:22" x14ac:dyDescent="0.35">
      <c r="A3209" s="2" t="s">
        <v>232</v>
      </c>
      <c r="B3209" s="5">
        <v>43689</v>
      </c>
      <c r="C3209" s="5" t="s">
        <v>383</v>
      </c>
      <c r="D3209" s="5" t="s">
        <v>398</v>
      </c>
      <c r="E3209" s="6">
        <v>20</v>
      </c>
      <c r="F3209" s="3">
        <v>599.79999999999995</v>
      </c>
      <c r="G3209" s="3">
        <v>318.60000000000002</v>
      </c>
      <c r="H3209" s="8">
        <f t="shared" si="650"/>
        <v>15.930000000000001</v>
      </c>
      <c r="I3209" s="3">
        <v>281.2</v>
      </c>
      <c r="J3209" s="4">
        <v>0.47</v>
      </c>
      <c r="K3209" s="2" t="str">
        <f t="shared" si="651"/>
        <v>Monday</v>
      </c>
      <c r="L3209" s="5">
        <f t="shared" si="652"/>
        <v>43692</v>
      </c>
      <c r="M3209" s="2" t="str">
        <f t="shared" si="653"/>
        <v>Thursday</v>
      </c>
      <c r="N3209" s="2" t="str">
        <f t="shared" si="654"/>
        <v>Thursday</v>
      </c>
      <c r="O3209" s="12">
        <f t="shared" si="655"/>
        <v>0</v>
      </c>
      <c r="P3209" s="11" t="str">
        <f t="shared" si="656"/>
        <v>Low Cost per Unit</v>
      </c>
      <c r="Q3209" s="12">
        <f t="shared" si="657"/>
        <v>0</v>
      </c>
      <c r="R3209" s="12">
        <f t="shared" si="658"/>
        <v>17.993999999999996</v>
      </c>
      <c r="S3209" s="12">
        <f t="shared" si="659"/>
        <v>0</v>
      </c>
      <c r="T3209" s="12">
        <f t="shared" si="660"/>
        <v>0</v>
      </c>
      <c r="U3209" s="12">
        <f t="shared" si="661"/>
        <v>0</v>
      </c>
      <c r="V3209" s="13" t="str">
        <f t="shared" ca="1" si="662"/>
        <v>Greater Than 8 Weeks Old</v>
      </c>
    </row>
    <row r="3210" spans="1:22" x14ac:dyDescent="0.35">
      <c r="A3210" s="2" t="s">
        <v>232</v>
      </c>
      <c r="B3210" s="5">
        <v>43690</v>
      </c>
      <c r="C3210" s="5" t="s">
        <v>383</v>
      </c>
      <c r="D3210" s="5" t="s">
        <v>398</v>
      </c>
      <c r="E3210" s="6">
        <v>9</v>
      </c>
      <c r="F3210" s="3">
        <v>269.91000000000003</v>
      </c>
      <c r="G3210" s="3">
        <v>143.37</v>
      </c>
      <c r="H3210" s="8">
        <f t="shared" si="650"/>
        <v>15.93</v>
      </c>
      <c r="I3210" s="3">
        <v>126.54</v>
      </c>
      <c r="J3210" s="4">
        <v>0.47</v>
      </c>
      <c r="K3210" s="2" t="str">
        <f t="shared" si="651"/>
        <v>Tuesday</v>
      </c>
      <c r="L3210" s="5">
        <f t="shared" si="652"/>
        <v>43693</v>
      </c>
      <c r="M3210" s="2" t="str">
        <f t="shared" si="653"/>
        <v>Friday</v>
      </c>
      <c r="N3210" s="2" t="str">
        <f t="shared" si="654"/>
        <v>Friday</v>
      </c>
      <c r="O3210" s="12">
        <f t="shared" si="655"/>
        <v>13.495500000000002</v>
      </c>
      <c r="P3210" s="11" t="str">
        <f t="shared" si="656"/>
        <v>Low Cost per Unit</v>
      </c>
      <c r="Q3210" s="12">
        <f t="shared" si="657"/>
        <v>0</v>
      </c>
      <c r="R3210" s="12">
        <f t="shared" si="658"/>
        <v>8.0973000000000006</v>
      </c>
      <c r="S3210" s="12">
        <f t="shared" si="659"/>
        <v>0</v>
      </c>
      <c r="T3210" s="12">
        <f t="shared" si="660"/>
        <v>0</v>
      </c>
      <c r="U3210" s="12">
        <f t="shared" si="661"/>
        <v>0</v>
      </c>
      <c r="V3210" s="13" t="str">
        <f t="shared" ca="1" si="662"/>
        <v>Greater Than 8 Weeks Old</v>
      </c>
    </row>
    <row r="3211" spans="1:22" x14ac:dyDescent="0.35">
      <c r="A3211" s="2" t="s">
        <v>232</v>
      </c>
      <c r="B3211" s="5">
        <v>43691</v>
      </c>
      <c r="C3211" s="5" t="s">
        <v>383</v>
      </c>
      <c r="D3211" s="5" t="s">
        <v>398</v>
      </c>
      <c r="E3211" s="6">
        <v>7</v>
      </c>
      <c r="F3211" s="3">
        <v>209.93</v>
      </c>
      <c r="G3211" s="3">
        <v>111.51</v>
      </c>
      <c r="H3211" s="8">
        <f t="shared" si="650"/>
        <v>15.930000000000001</v>
      </c>
      <c r="I3211" s="3">
        <v>98.42</v>
      </c>
      <c r="J3211" s="4">
        <v>0.47</v>
      </c>
      <c r="K3211" s="2" t="str">
        <f t="shared" si="651"/>
        <v>Wednesday</v>
      </c>
      <c r="L3211" s="5">
        <f t="shared" si="652"/>
        <v>43694</v>
      </c>
      <c r="M3211" s="2" t="str">
        <f t="shared" si="653"/>
        <v>Saturday</v>
      </c>
      <c r="N3211" s="2" t="str">
        <f t="shared" si="654"/>
        <v>Saturday</v>
      </c>
      <c r="O3211" s="12">
        <f t="shared" si="655"/>
        <v>0</v>
      </c>
      <c r="P3211" s="11" t="str">
        <f t="shared" si="656"/>
        <v>Low Cost per Unit</v>
      </c>
      <c r="Q3211" s="12">
        <f t="shared" si="657"/>
        <v>0</v>
      </c>
      <c r="R3211" s="12">
        <f t="shared" si="658"/>
        <v>6.2979000000000003</v>
      </c>
      <c r="S3211" s="12">
        <f t="shared" si="659"/>
        <v>0</v>
      </c>
      <c r="T3211" s="12">
        <f t="shared" si="660"/>
        <v>0</v>
      </c>
      <c r="U3211" s="12">
        <f t="shared" si="661"/>
        <v>0</v>
      </c>
      <c r="V3211" s="13" t="str">
        <f t="shared" ca="1" si="662"/>
        <v>Greater Than 8 Weeks Old</v>
      </c>
    </row>
    <row r="3212" spans="1:22" x14ac:dyDescent="0.35">
      <c r="A3212" s="2" t="s">
        <v>232</v>
      </c>
      <c r="B3212" s="5">
        <v>43692</v>
      </c>
      <c r="C3212" s="5" t="s">
        <v>383</v>
      </c>
      <c r="D3212" s="5" t="s">
        <v>398</v>
      </c>
      <c r="E3212" s="6">
        <v>8</v>
      </c>
      <c r="F3212" s="3">
        <v>209.93</v>
      </c>
      <c r="G3212" s="3">
        <v>127.44</v>
      </c>
      <c r="H3212" s="8">
        <f t="shared" si="650"/>
        <v>15.93</v>
      </c>
      <c r="I3212" s="3">
        <v>82.49</v>
      </c>
      <c r="J3212" s="4">
        <v>0.39</v>
      </c>
      <c r="K3212" s="2" t="str">
        <f t="shared" si="651"/>
        <v>Thursday</v>
      </c>
      <c r="L3212" s="5">
        <f t="shared" si="652"/>
        <v>43695</v>
      </c>
      <c r="M3212" s="2" t="str">
        <f t="shared" si="653"/>
        <v>Sunday</v>
      </c>
      <c r="N3212" s="2" t="str">
        <f t="shared" si="654"/>
        <v>Monday</v>
      </c>
      <c r="O3212" s="12">
        <f t="shared" si="655"/>
        <v>0</v>
      </c>
      <c r="P3212" s="11" t="str">
        <f t="shared" si="656"/>
        <v>Low Cost per Unit</v>
      </c>
      <c r="Q3212" s="12">
        <f t="shared" si="657"/>
        <v>0</v>
      </c>
      <c r="R3212" s="12">
        <f t="shared" si="658"/>
        <v>6.2979000000000003</v>
      </c>
      <c r="S3212" s="12">
        <f t="shared" si="659"/>
        <v>0</v>
      </c>
      <c r="T3212" s="12">
        <f t="shared" si="660"/>
        <v>0</v>
      </c>
      <c r="U3212" s="12">
        <f t="shared" si="661"/>
        <v>0</v>
      </c>
      <c r="V3212" s="13" t="str">
        <f t="shared" ca="1" si="662"/>
        <v>Greater Than 8 Weeks Old</v>
      </c>
    </row>
    <row r="3213" spans="1:22" x14ac:dyDescent="0.35">
      <c r="A3213" s="2" t="s">
        <v>232</v>
      </c>
      <c r="B3213" s="5">
        <v>43693</v>
      </c>
      <c r="C3213" s="5" t="s">
        <v>383</v>
      </c>
      <c r="D3213" s="5" t="s">
        <v>398</v>
      </c>
      <c r="E3213" s="6">
        <v>7</v>
      </c>
      <c r="F3213" s="3">
        <v>209.93</v>
      </c>
      <c r="G3213" s="3">
        <v>111.51</v>
      </c>
      <c r="H3213" s="8">
        <f t="shared" si="650"/>
        <v>15.930000000000001</v>
      </c>
      <c r="I3213" s="3">
        <v>98.42</v>
      </c>
      <c r="J3213" s="4">
        <v>0.47</v>
      </c>
      <c r="K3213" s="2" t="str">
        <f t="shared" si="651"/>
        <v>Friday</v>
      </c>
      <c r="L3213" s="5">
        <f t="shared" si="652"/>
        <v>43696</v>
      </c>
      <c r="M3213" s="2" t="str">
        <f t="shared" si="653"/>
        <v>Monday</v>
      </c>
      <c r="N3213" s="2" t="str">
        <f t="shared" si="654"/>
        <v>Monday</v>
      </c>
      <c r="O3213" s="12">
        <f t="shared" si="655"/>
        <v>0</v>
      </c>
      <c r="P3213" s="11" t="str">
        <f t="shared" si="656"/>
        <v>Low Cost per Unit</v>
      </c>
      <c r="Q3213" s="12">
        <f t="shared" si="657"/>
        <v>0</v>
      </c>
      <c r="R3213" s="12">
        <f t="shared" si="658"/>
        <v>6.2979000000000003</v>
      </c>
      <c r="S3213" s="12">
        <f t="shared" si="659"/>
        <v>0</v>
      </c>
      <c r="T3213" s="12">
        <f t="shared" si="660"/>
        <v>0</v>
      </c>
      <c r="U3213" s="12">
        <f t="shared" si="661"/>
        <v>0</v>
      </c>
      <c r="V3213" s="13" t="str">
        <f t="shared" ca="1" si="662"/>
        <v>Greater Than 8 Weeks Old</v>
      </c>
    </row>
    <row r="3214" spans="1:22" x14ac:dyDescent="0.35">
      <c r="A3214" s="2" t="s">
        <v>232</v>
      </c>
      <c r="B3214" s="5">
        <v>43694</v>
      </c>
      <c r="C3214" s="5" t="s">
        <v>383</v>
      </c>
      <c r="D3214" s="5" t="s">
        <v>398</v>
      </c>
      <c r="E3214" s="6">
        <v>3</v>
      </c>
      <c r="F3214" s="3">
        <v>89.97</v>
      </c>
      <c r="G3214" s="3">
        <v>47.79</v>
      </c>
      <c r="H3214" s="8">
        <f t="shared" si="650"/>
        <v>15.93</v>
      </c>
      <c r="I3214" s="3">
        <v>42.18</v>
      </c>
      <c r="J3214" s="4">
        <v>0.47</v>
      </c>
      <c r="K3214" s="2" t="str">
        <f t="shared" si="651"/>
        <v>Saturday</v>
      </c>
      <c r="L3214" s="5">
        <f t="shared" si="652"/>
        <v>43697</v>
      </c>
      <c r="M3214" s="2" t="str">
        <f t="shared" si="653"/>
        <v>Tuesday</v>
      </c>
      <c r="N3214" s="2" t="str">
        <f t="shared" si="654"/>
        <v>Tuesday</v>
      </c>
      <c r="O3214" s="12">
        <f t="shared" si="655"/>
        <v>0</v>
      </c>
      <c r="P3214" s="11" t="str">
        <f t="shared" si="656"/>
        <v>Low Cost per Unit</v>
      </c>
      <c r="Q3214" s="12">
        <f t="shared" si="657"/>
        <v>0</v>
      </c>
      <c r="R3214" s="12">
        <f t="shared" si="658"/>
        <v>2.6991000000000001</v>
      </c>
      <c r="S3214" s="12">
        <f t="shared" si="659"/>
        <v>0</v>
      </c>
      <c r="T3214" s="12">
        <f t="shared" si="660"/>
        <v>0</v>
      </c>
      <c r="U3214" s="12">
        <f t="shared" si="661"/>
        <v>0</v>
      </c>
      <c r="V3214" s="13" t="str">
        <f t="shared" ca="1" si="662"/>
        <v>Greater Than 8 Weeks Old</v>
      </c>
    </row>
    <row r="3215" spans="1:22" x14ac:dyDescent="0.35">
      <c r="A3215" s="2" t="s">
        <v>232</v>
      </c>
      <c r="B3215" s="5">
        <v>43695</v>
      </c>
      <c r="C3215" s="5" t="s">
        <v>383</v>
      </c>
      <c r="D3215" s="5" t="s">
        <v>398</v>
      </c>
      <c r="E3215" s="6">
        <v>5</v>
      </c>
      <c r="F3215" s="3">
        <v>149.94999999999999</v>
      </c>
      <c r="G3215" s="3">
        <v>79.650000000000006</v>
      </c>
      <c r="H3215" s="8">
        <f t="shared" si="650"/>
        <v>15.930000000000001</v>
      </c>
      <c r="I3215" s="3">
        <v>70.3</v>
      </c>
      <c r="J3215" s="4">
        <v>0.47</v>
      </c>
      <c r="K3215" s="2" t="str">
        <f t="shared" si="651"/>
        <v>Sunday</v>
      </c>
      <c r="L3215" s="5">
        <f t="shared" si="652"/>
        <v>43698</v>
      </c>
      <c r="M3215" s="2" t="str">
        <f t="shared" si="653"/>
        <v>Wednesday</v>
      </c>
      <c r="N3215" s="2" t="str">
        <f t="shared" si="654"/>
        <v>Wednesday</v>
      </c>
      <c r="O3215" s="12">
        <f t="shared" si="655"/>
        <v>0</v>
      </c>
      <c r="P3215" s="11" t="str">
        <f t="shared" si="656"/>
        <v>Low Cost per Unit</v>
      </c>
      <c r="Q3215" s="12">
        <f t="shared" si="657"/>
        <v>0</v>
      </c>
      <c r="R3215" s="12">
        <f t="shared" si="658"/>
        <v>4.4984999999999991</v>
      </c>
      <c r="S3215" s="12">
        <f t="shared" si="659"/>
        <v>0</v>
      </c>
      <c r="T3215" s="12">
        <f t="shared" si="660"/>
        <v>0</v>
      </c>
      <c r="U3215" s="12">
        <f t="shared" si="661"/>
        <v>0</v>
      </c>
      <c r="V3215" s="13" t="str">
        <f t="shared" ca="1" si="662"/>
        <v>Greater Than 8 Weeks Old</v>
      </c>
    </row>
    <row r="3216" spans="1:22" x14ac:dyDescent="0.35">
      <c r="A3216" s="2" t="s">
        <v>232</v>
      </c>
      <c r="B3216" s="5">
        <v>43696</v>
      </c>
      <c r="C3216" s="5" t="s">
        <v>383</v>
      </c>
      <c r="D3216" s="5" t="s">
        <v>398</v>
      </c>
      <c r="E3216" s="6">
        <v>8</v>
      </c>
      <c r="F3216" s="3">
        <v>239.92</v>
      </c>
      <c r="G3216" s="3">
        <v>127.44</v>
      </c>
      <c r="H3216" s="8">
        <f t="shared" si="650"/>
        <v>15.93</v>
      </c>
      <c r="I3216" s="3">
        <v>112.48</v>
      </c>
      <c r="J3216" s="4">
        <v>0.47</v>
      </c>
      <c r="K3216" s="2" t="str">
        <f t="shared" si="651"/>
        <v>Monday</v>
      </c>
      <c r="L3216" s="5">
        <f t="shared" si="652"/>
        <v>43699</v>
      </c>
      <c r="M3216" s="2" t="str">
        <f t="shared" si="653"/>
        <v>Thursday</v>
      </c>
      <c r="N3216" s="2" t="str">
        <f t="shared" si="654"/>
        <v>Thursday</v>
      </c>
      <c r="O3216" s="12">
        <f t="shared" si="655"/>
        <v>0</v>
      </c>
      <c r="P3216" s="11" t="str">
        <f t="shared" si="656"/>
        <v>Low Cost per Unit</v>
      </c>
      <c r="Q3216" s="12">
        <f t="shared" si="657"/>
        <v>0</v>
      </c>
      <c r="R3216" s="12">
        <f t="shared" si="658"/>
        <v>7.1975999999999996</v>
      </c>
      <c r="S3216" s="12">
        <f t="shared" si="659"/>
        <v>0</v>
      </c>
      <c r="T3216" s="12">
        <f t="shared" si="660"/>
        <v>0</v>
      </c>
      <c r="U3216" s="12">
        <f t="shared" si="661"/>
        <v>0</v>
      </c>
      <c r="V3216" s="13" t="str">
        <f t="shared" ca="1" si="662"/>
        <v>Greater Than 8 Weeks Old</v>
      </c>
    </row>
    <row r="3217" spans="1:22" x14ac:dyDescent="0.35">
      <c r="A3217" s="2" t="s">
        <v>232</v>
      </c>
      <c r="B3217" s="5">
        <v>43697</v>
      </c>
      <c r="C3217" s="5" t="s">
        <v>383</v>
      </c>
      <c r="D3217" s="5" t="s">
        <v>398</v>
      </c>
      <c r="E3217" s="6">
        <v>8</v>
      </c>
      <c r="F3217" s="3">
        <v>239.92</v>
      </c>
      <c r="G3217" s="3">
        <v>127.44</v>
      </c>
      <c r="H3217" s="8">
        <f t="shared" si="650"/>
        <v>15.93</v>
      </c>
      <c r="I3217" s="3">
        <v>112.48</v>
      </c>
      <c r="J3217" s="4">
        <v>0.47</v>
      </c>
      <c r="K3217" s="2" t="str">
        <f t="shared" si="651"/>
        <v>Tuesday</v>
      </c>
      <c r="L3217" s="5">
        <f t="shared" si="652"/>
        <v>43700</v>
      </c>
      <c r="M3217" s="2" t="str">
        <f t="shared" si="653"/>
        <v>Friday</v>
      </c>
      <c r="N3217" s="2" t="str">
        <f t="shared" si="654"/>
        <v>Friday</v>
      </c>
      <c r="O3217" s="12">
        <f t="shared" si="655"/>
        <v>11.996</v>
      </c>
      <c r="P3217" s="11" t="str">
        <f t="shared" si="656"/>
        <v>Low Cost per Unit</v>
      </c>
      <c r="Q3217" s="12">
        <f t="shared" si="657"/>
        <v>0</v>
      </c>
      <c r="R3217" s="12">
        <f t="shared" si="658"/>
        <v>7.1975999999999996</v>
      </c>
      <c r="S3217" s="12">
        <f t="shared" si="659"/>
        <v>0</v>
      </c>
      <c r="T3217" s="12">
        <f t="shared" si="660"/>
        <v>0</v>
      </c>
      <c r="U3217" s="12">
        <f t="shared" si="661"/>
        <v>0</v>
      </c>
      <c r="V3217" s="13" t="str">
        <f t="shared" ca="1" si="662"/>
        <v>Greater Than 8 Weeks Old</v>
      </c>
    </row>
    <row r="3218" spans="1:22" x14ac:dyDescent="0.35">
      <c r="A3218" s="2" t="s">
        <v>232</v>
      </c>
      <c r="B3218" s="5">
        <v>43698</v>
      </c>
      <c r="C3218" s="5" t="s">
        <v>383</v>
      </c>
      <c r="D3218" s="5" t="s">
        <v>398</v>
      </c>
      <c r="E3218" s="6">
        <v>19</v>
      </c>
      <c r="F3218" s="3">
        <v>569.80999999999995</v>
      </c>
      <c r="G3218" s="3">
        <v>302.67</v>
      </c>
      <c r="H3218" s="8">
        <f t="shared" si="650"/>
        <v>15.930000000000001</v>
      </c>
      <c r="I3218" s="3">
        <v>267.14</v>
      </c>
      <c r="J3218" s="4">
        <v>0.47</v>
      </c>
      <c r="K3218" s="2" t="str">
        <f t="shared" si="651"/>
        <v>Wednesday</v>
      </c>
      <c r="L3218" s="5">
        <f t="shared" si="652"/>
        <v>43701</v>
      </c>
      <c r="M3218" s="2" t="str">
        <f t="shared" si="653"/>
        <v>Saturday</v>
      </c>
      <c r="N3218" s="2" t="str">
        <f t="shared" si="654"/>
        <v>Saturday</v>
      </c>
      <c r="O3218" s="12">
        <f t="shared" si="655"/>
        <v>0</v>
      </c>
      <c r="P3218" s="11" t="str">
        <f t="shared" si="656"/>
        <v>Low Cost per Unit</v>
      </c>
      <c r="Q3218" s="12">
        <f t="shared" si="657"/>
        <v>0</v>
      </c>
      <c r="R3218" s="12">
        <f t="shared" si="658"/>
        <v>17.094299999999997</v>
      </c>
      <c r="S3218" s="12">
        <f t="shared" si="659"/>
        <v>0</v>
      </c>
      <c r="T3218" s="12">
        <f t="shared" si="660"/>
        <v>0</v>
      </c>
      <c r="U3218" s="12">
        <f t="shared" si="661"/>
        <v>0</v>
      </c>
      <c r="V3218" s="13" t="str">
        <f t="shared" ca="1" si="662"/>
        <v>Greater Than 8 Weeks Old</v>
      </c>
    </row>
    <row r="3219" spans="1:22" x14ac:dyDescent="0.35">
      <c r="A3219" s="2" t="s">
        <v>232</v>
      </c>
      <c r="B3219" s="5">
        <v>43699</v>
      </c>
      <c r="C3219" s="5" t="s">
        <v>383</v>
      </c>
      <c r="D3219" s="5" t="s">
        <v>398</v>
      </c>
      <c r="E3219" s="6">
        <v>10</v>
      </c>
      <c r="F3219" s="3">
        <v>299.89999999999998</v>
      </c>
      <c r="G3219" s="3">
        <v>159.30000000000001</v>
      </c>
      <c r="H3219" s="8">
        <f t="shared" si="650"/>
        <v>15.930000000000001</v>
      </c>
      <c r="I3219" s="3">
        <v>140.6</v>
      </c>
      <c r="J3219" s="4">
        <v>0.47</v>
      </c>
      <c r="K3219" s="2" t="str">
        <f t="shared" si="651"/>
        <v>Thursday</v>
      </c>
      <c r="L3219" s="5">
        <f t="shared" si="652"/>
        <v>43702</v>
      </c>
      <c r="M3219" s="2" t="str">
        <f t="shared" si="653"/>
        <v>Sunday</v>
      </c>
      <c r="N3219" s="2" t="str">
        <f t="shared" si="654"/>
        <v>Monday</v>
      </c>
      <c r="O3219" s="12">
        <f t="shared" si="655"/>
        <v>0</v>
      </c>
      <c r="P3219" s="11" t="str">
        <f t="shared" si="656"/>
        <v>Low Cost per Unit</v>
      </c>
      <c r="Q3219" s="12">
        <f t="shared" si="657"/>
        <v>0</v>
      </c>
      <c r="R3219" s="12">
        <f t="shared" si="658"/>
        <v>8.9969999999999981</v>
      </c>
      <c r="S3219" s="12">
        <f t="shared" si="659"/>
        <v>0</v>
      </c>
      <c r="T3219" s="12">
        <f t="shared" si="660"/>
        <v>0</v>
      </c>
      <c r="U3219" s="12">
        <f t="shared" si="661"/>
        <v>0</v>
      </c>
      <c r="V3219" s="13" t="str">
        <f t="shared" ca="1" si="662"/>
        <v>Greater Than 8 Weeks Old</v>
      </c>
    </row>
    <row r="3220" spans="1:22" x14ac:dyDescent="0.35">
      <c r="A3220" s="2" t="s">
        <v>232</v>
      </c>
      <c r="B3220" s="5">
        <v>43700</v>
      </c>
      <c r="C3220" s="5" t="s">
        <v>383</v>
      </c>
      <c r="D3220" s="5" t="s">
        <v>398</v>
      </c>
      <c r="E3220" s="6">
        <v>14</v>
      </c>
      <c r="F3220" s="3">
        <v>419.86</v>
      </c>
      <c r="G3220" s="3">
        <v>223.02</v>
      </c>
      <c r="H3220" s="8">
        <f t="shared" si="650"/>
        <v>15.930000000000001</v>
      </c>
      <c r="I3220" s="3">
        <v>196.84</v>
      </c>
      <c r="J3220" s="4">
        <v>0.47</v>
      </c>
      <c r="K3220" s="2" t="str">
        <f t="shared" si="651"/>
        <v>Friday</v>
      </c>
      <c r="L3220" s="5">
        <f t="shared" si="652"/>
        <v>43703</v>
      </c>
      <c r="M3220" s="2" t="str">
        <f t="shared" si="653"/>
        <v>Monday</v>
      </c>
      <c r="N3220" s="2" t="str">
        <f t="shared" si="654"/>
        <v>Monday</v>
      </c>
      <c r="O3220" s="12">
        <f t="shared" si="655"/>
        <v>0</v>
      </c>
      <c r="P3220" s="11" t="str">
        <f t="shared" si="656"/>
        <v>Low Cost per Unit</v>
      </c>
      <c r="Q3220" s="12">
        <f t="shared" si="657"/>
        <v>0</v>
      </c>
      <c r="R3220" s="12">
        <f t="shared" si="658"/>
        <v>12.595800000000001</v>
      </c>
      <c r="S3220" s="12">
        <f t="shared" si="659"/>
        <v>0</v>
      </c>
      <c r="T3220" s="12">
        <f t="shared" si="660"/>
        <v>0</v>
      </c>
      <c r="U3220" s="12">
        <f t="shared" si="661"/>
        <v>0</v>
      </c>
      <c r="V3220" s="13" t="str">
        <f t="shared" ca="1" si="662"/>
        <v>Greater Than 8 Weeks Old</v>
      </c>
    </row>
    <row r="3221" spans="1:22" x14ac:dyDescent="0.35">
      <c r="A3221" s="2" t="s">
        <v>232</v>
      </c>
      <c r="B3221" s="5">
        <v>43701</v>
      </c>
      <c r="C3221" s="5" t="s">
        <v>383</v>
      </c>
      <c r="D3221" s="5" t="s">
        <v>398</v>
      </c>
      <c r="E3221" s="6">
        <v>10</v>
      </c>
      <c r="F3221" s="3">
        <v>299.89999999999998</v>
      </c>
      <c r="G3221" s="3">
        <v>159.30000000000001</v>
      </c>
      <c r="H3221" s="8">
        <f t="shared" si="650"/>
        <v>15.930000000000001</v>
      </c>
      <c r="I3221" s="3">
        <v>140.6</v>
      </c>
      <c r="J3221" s="4">
        <v>0.47</v>
      </c>
      <c r="K3221" s="2" t="str">
        <f t="shared" si="651"/>
        <v>Saturday</v>
      </c>
      <c r="L3221" s="5">
        <f t="shared" si="652"/>
        <v>43704</v>
      </c>
      <c r="M3221" s="2" t="str">
        <f t="shared" si="653"/>
        <v>Tuesday</v>
      </c>
      <c r="N3221" s="2" t="str">
        <f t="shared" si="654"/>
        <v>Tuesday</v>
      </c>
      <c r="O3221" s="12">
        <f t="shared" si="655"/>
        <v>0</v>
      </c>
      <c r="P3221" s="11" t="str">
        <f t="shared" si="656"/>
        <v>Low Cost per Unit</v>
      </c>
      <c r="Q3221" s="12">
        <f t="shared" si="657"/>
        <v>0</v>
      </c>
      <c r="R3221" s="12">
        <f t="shared" si="658"/>
        <v>8.9969999999999981</v>
      </c>
      <c r="S3221" s="12">
        <f t="shared" si="659"/>
        <v>0</v>
      </c>
      <c r="T3221" s="12">
        <f t="shared" si="660"/>
        <v>0</v>
      </c>
      <c r="U3221" s="12">
        <f t="shared" si="661"/>
        <v>0</v>
      </c>
      <c r="V3221" s="13" t="str">
        <f t="shared" ca="1" si="662"/>
        <v>Greater Than 8 Weeks Old</v>
      </c>
    </row>
    <row r="3222" spans="1:22" x14ac:dyDescent="0.35">
      <c r="A3222" s="2" t="s">
        <v>232</v>
      </c>
      <c r="B3222" s="5">
        <v>43702</v>
      </c>
      <c r="C3222" s="5" t="s">
        <v>383</v>
      </c>
      <c r="D3222" s="5" t="s">
        <v>398</v>
      </c>
      <c r="E3222" s="6">
        <v>18</v>
      </c>
      <c r="F3222" s="3">
        <v>539.82000000000005</v>
      </c>
      <c r="G3222" s="3">
        <v>286.74</v>
      </c>
      <c r="H3222" s="8">
        <f t="shared" si="650"/>
        <v>15.93</v>
      </c>
      <c r="I3222" s="3">
        <v>253.08</v>
      </c>
      <c r="J3222" s="4">
        <v>0.47</v>
      </c>
      <c r="K3222" s="2" t="str">
        <f t="shared" si="651"/>
        <v>Sunday</v>
      </c>
      <c r="L3222" s="5">
        <f t="shared" si="652"/>
        <v>43705</v>
      </c>
      <c r="M3222" s="2" t="str">
        <f t="shared" si="653"/>
        <v>Wednesday</v>
      </c>
      <c r="N3222" s="2" t="str">
        <f t="shared" si="654"/>
        <v>Wednesday</v>
      </c>
      <c r="O3222" s="12">
        <f t="shared" si="655"/>
        <v>0</v>
      </c>
      <c r="P3222" s="11" t="str">
        <f t="shared" si="656"/>
        <v>Low Cost per Unit</v>
      </c>
      <c r="Q3222" s="12">
        <f t="shared" si="657"/>
        <v>0</v>
      </c>
      <c r="R3222" s="12">
        <f t="shared" si="658"/>
        <v>16.194600000000001</v>
      </c>
      <c r="S3222" s="12">
        <f t="shared" si="659"/>
        <v>0</v>
      </c>
      <c r="T3222" s="12">
        <f t="shared" si="660"/>
        <v>0</v>
      </c>
      <c r="U3222" s="12">
        <f t="shared" si="661"/>
        <v>0</v>
      </c>
      <c r="V3222" s="13" t="str">
        <f t="shared" ca="1" si="662"/>
        <v>Greater Than 8 Weeks Old</v>
      </c>
    </row>
    <row r="3223" spans="1:22" x14ac:dyDescent="0.35">
      <c r="A3223" s="2" t="s">
        <v>232</v>
      </c>
      <c r="B3223" s="5">
        <v>43703</v>
      </c>
      <c r="C3223" s="5" t="s">
        <v>383</v>
      </c>
      <c r="D3223" s="5" t="s">
        <v>398</v>
      </c>
      <c r="E3223" s="6">
        <v>16</v>
      </c>
      <c r="F3223" s="3">
        <v>479.84</v>
      </c>
      <c r="G3223" s="3">
        <v>254.88</v>
      </c>
      <c r="H3223" s="8">
        <f t="shared" si="650"/>
        <v>15.93</v>
      </c>
      <c r="I3223" s="3">
        <v>224.96</v>
      </c>
      <c r="J3223" s="4">
        <v>0.47</v>
      </c>
      <c r="K3223" s="2" t="str">
        <f t="shared" si="651"/>
        <v>Monday</v>
      </c>
      <c r="L3223" s="5">
        <f t="shared" si="652"/>
        <v>43706</v>
      </c>
      <c r="M3223" s="2" t="str">
        <f t="shared" si="653"/>
        <v>Thursday</v>
      </c>
      <c r="N3223" s="2" t="str">
        <f t="shared" si="654"/>
        <v>Thursday</v>
      </c>
      <c r="O3223" s="12">
        <f t="shared" si="655"/>
        <v>0</v>
      </c>
      <c r="P3223" s="11" t="str">
        <f t="shared" si="656"/>
        <v>Low Cost per Unit</v>
      </c>
      <c r="Q3223" s="12">
        <f t="shared" si="657"/>
        <v>0</v>
      </c>
      <c r="R3223" s="12">
        <f t="shared" si="658"/>
        <v>14.395199999999999</v>
      </c>
      <c r="S3223" s="12">
        <f t="shared" si="659"/>
        <v>0</v>
      </c>
      <c r="T3223" s="12">
        <f t="shared" si="660"/>
        <v>0</v>
      </c>
      <c r="U3223" s="12">
        <f t="shared" si="661"/>
        <v>0</v>
      </c>
      <c r="V3223" s="13" t="str">
        <f t="shared" ca="1" si="662"/>
        <v>Greater Than 8 Weeks Old</v>
      </c>
    </row>
    <row r="3224" spans="1:22" x14ac:dyDescent="0.35">
      <c r="A3224" s="2" t="s">
        <v>232</v>
      </c>
      <c r="B3224" s="5">
        <v>43704</v>
      </c>
      <c r="C3224" s="5" t="s">
        <v>383</v>
      </c>
      <c r="D3224" s="5" t="s">
        <v>398</v>
      </c>
      <c r="E3224" s="6">
        <v>13</v>
      </c>
      <c r="F3224" s="3">
        <v>389.87</v>
      </c>
      <c r="G3224" s="3">
        <v>207.09</v>
      </c>
      <c r="H3224" s="8">
        <f t="shared" si="650"/>
        <v>15.93</v>
      </c>
      <c r="I3224" s="3">
        <v>182.78</v>
      </c>
      <c r="J3224" s="4">
        <v>0.47</v>
      </c>
      <c r="K3224" s="2" t="str">
        <f t="shared" si="651"/>
        <v>Tuesday</v>
      </c>
      <c r="L3224" s="5">
        <f t="shared" si="652"/>
        <v>43707</v>
      </c>
      <c r="M3224" s="2" t="str">
        <f t="shared" si="653"/>
        <v>Friday</v>
      </c>
      <c r="N3224" s="2" t="str">
        <f t="shared" si="654"/>
        <v>Friday</v>
      </c>
      <c r="O3224" s="12">
        <f t="shared" si="655"/>
        <v>19.493500000000001</v>
      </c>
      <c r="P3224" s="11" t="str">
        <f t="shared" si="656"/>
        <v>Low Cost per Unit</v>
      </c>
      <c r="Q3224" s="12">
        <f t="shared" si="657"/>
        <v>0</v>
      </c>
      <c r="R3224" s="12">
        <f t="shared" si="658"/>
        <v>11.696099999999999</v>
      </c>
      <c r="S3224" s="12">
        <f t="shared" si="659"/>
        <v>0</v>
      </c>
      <c r="T3224" s="12">
        <f t="shared" si="660"/>
        <v>0</v>
      </c>
      <c r="U3224" s="12">
        <f t="shared" si="661"/>
        <v>0</v>
      </c>
      <c r="V3224" s="13" t="str">
        <f t="shared" ca="1" si="662"/>
        <v>Greater Than 8 Weeks Old</v>
      </c>
    </row>
    <row r="3225" spans="1:22" x14ac:dyDescent="0.35">
      <c r="A3225" s="2" t="s">
        <v>232</v>
      </c>
      <c r="B3225" s="5">
        <v>43705</v>
      </c>
      <c r="C3225" s="5" t="s">
        <v>383</v>
      </c>
      <c r="D3225" s="5" t="s">
        <v>398</v>
      </c>
      <c r="E3225" s="6">
        <v>22</v>
      </c>
      <c r="F3225" s="3">
        <v>659.78</v>
      </c>
      <c r="G3225" s="3">
        <v>350.46</v>
      </c>
      <c r="H3225" s="8">
        <f t="shared" si="650"/>
        <v>15.93</v>
      </c>
      <c r="I3225" s="3">
        <v>309.32</v>
      </c>
      <c r="J3225" s="4">
        <v>0.47</v>
      </c>
      <c r="K3225" s="2" t="str">
        <f t="shared" si="651"/>
        <v>Wednesday</v>
      </c>
      <c r="L3225" s="5">
        <f t="shared" si="652"/>
        <v>43708</v>
      </c>
      <c r="M3225" s="2" t="str">
        <f t="shared" si="653"/>
        <v>Saturday</v>
      </c>
      <c r="N3225" s="2" t="str">
        <f t="shared" si="654"/>
        <v>Saturday</v>
      </c>
      <c r="O3225" s="12">
        <f t="shared" si="655"/>
        <v>0</v>
      </c>
      <c r="P3225" s="11" t="str">
        <f t="shared" si="656"/>
        <v>Low Cost per Unit</v>
      </c>
      <c r="Q3225" s="12">
        <f t="shared" si="657"/>
        <v>0</v>
      </c>
      <c r="R3225" s="12">
        <f t="shared" si="658"/>
        <v>19.793399999999998</v>
      </c>
      <c r="S3225" s="12">
        <f t="shared" si="659"/>
        <v>0</v>
      </c>
      <c r="T3225" s="12">
        <f t="shared" si="660"/>
        <v>0</v>
      </c>
      <c r="U3225" s="12">
        <f t="shared" si="661"/>
        <v>0</v>
      </c>
      <c r="V3225" s="13" t="str">
        <f t="shared" ca="1" si="662"/>
        <v>Greater Than 8 Weeks Old</v>
      </c>
    </row>
    <row r="3226" spans="1:22" x14ac:dyDescent="0.35">
      <c r="A3226" s="2" t="s">
        <v>232</v>
      </c>
      <c r="B3226" s="5">
        <v>43706</v>
      </c>
      <c r="C3226" s="5" t="s">
        <v>383</v>
      </c>
      <c r="D3226" s="5" t="s">
        <v>398</v>
      </c>
      <c r="E3226" s="6">
        <v>12</v>
      </c>
      <c r="F3226" s="3">
        <v>359.88</v>
      </c>
      <c r="G3226" s="3">
        <v>191.16</v>
      </c>
      <c r="H3226" s="8">
        <f t="shared" si="650"/>
        <v>15.93</v>
      </c>
      <c r="I3226" s="3">
        <v>168.72</v>
      </c>
      <c r="J3226" s="4">
        <v>0.47</v>
      </c>
      <c r="K3226" s="2" t="str">
        <f t="shared" si="651"/>
        <v>Thursday</v>
      </c>
      <c r="L3226" s="5">
        <f t="shared" si="652"/>
        <v>43709</v>
      </c>
      <c r="M3226" s="2" t="str">
        <f t="shared" si="653"/>
        <v>Sunday</v>
      </c>
      <c r="N3226" s="2" t="str">
        <f t="shared" si="654"/>
        <v>Monday</v>
      </c>
      <c r="O3226" s="12">
        <f t="shared" si="655"/>
        <v>0</v>
      </c>
      <c r="P3226" s="11" t="str">
        <f t="shared" si="656"/>
        <v>Low Cost per Unit</v>
      </c>
      <c r="Q3226" s="12">
        <f t="shared" si="657"/>
        <v>0</v>
      </c>
      <c r="R3226" s="12">
        <f t="shared" si="658"/>
        <v>10.7964</v>
      </c>
      <c r="S3226" s="12">
        <f t="shared" si="659"/>
        <v>0</v>
      </c>
      <c r="T3226" s="12">
        <f t="shared" si="660"/>
        <v>0</v>
      </c>
      <c r="U3226" s="12">
        <f t="shared" si="661"/>
        <v>0</v>
      </c>
      <c r="V3226" s="13" t="str">
        <f t="shared" ca="1" si="662"/>
        <v>Greater Than 8 Weeks Old</v>
      </c>
    </row>
    <row r="3227" spans="1:22" x14ac:dyDescent="0.35">
      <c r="A3227" s="2" t="s">
        <v>232</v>
      </c>
      <c r="B3227" s="5">
        <v>43707</v>
      </c>
      <c r="C3227" s="5" t="s">
        <v>383</v>
      </c>
      <c r="D3227" s="5" t="s">
        <v>398</v>
      </c>
      <c r="E3227" s="6">
        <v>5</v>
      </c>
      <c r="F3227" s="3">
        <v>179.97</v>
      </c>
      <c r="G3227" s="3">
        <v>79.650000000000006</v>
      </c>
      <c r="H3227" s="8">
        <f t="shared" si="650"/>
        <v>15.930000000000001</v>
      </c>
      <c r="I3227" s="3">
        <v>100.32</v>
      </c>
      <c r="J3227" s="4">
        <v>0.56000000000000005</v>
      </c>
      <c r="K3227" s="2" t="str">
        <f t="shared" si="651"/>
        <v>Friday</v>
      </c>
      <c r="L3227" s="5">
        <f t="shared" si="652"/>
        <v>43710</v>
      </c>
      <c r="M3227" s="2" t="str">
        <f t="shared" si="653"/>
        <v>Monday</v>
      </c>
      <c r="N3227" s="2" t="str">
        <f t="shared" si="654"/>
        <v>Monday</v>
      </c>
      <c r="O3227" s="12">
        <f t="shared" si="655"/>
        <v>0</v>
      </c>
      <c r="P3227" s="11" t="str">
        <f t="shared" si="656"/>
        <v>Low Cost per Unit</v>
      </c>
      <c r="Q3227" s="12">
        <f t="shared" si="657"/>
        <v>0</v>
      </c>
      <c r="R3227" s="12">
        <f t="shared" si="658"/>
        <v>5.3990999999999998</v>
      </c>
      <c r="S3227" s="12">
        <f t="shared" si="659"/>
        <v>0</v>
      </c>
      <c r="T3227" s="12">
        <f t="shared" si="660"/>
        <v>0</v>
      </c>
      <c r="U3227" s="12">
        <f t="shared" si="661"/>
        <v>0</v>
      </c>
      <c r="V3227" s="13" t="str">
        <f t="shared" ca="1" si="662"/>
        <v>Greater Than 8 Weeks Old</v>
      </c>
    </row>
    <row r="3228" spans="1:22" x14ac:dyDescent="0.35">
      <c r="A3228" s="2" t="s">
        <v>232</v>
      </c>
      <c r="B3228" s="5">
        <v>43708</v>
      </c>
      <c r="C3228" s="5" t="s">
        <v>383</v>
      </c>
      <c r="D3228" s="5" t="s">
        <v>398</v>
      </c>
      <c r="E3228" s="6">
        <v>1</v>
      </c>
      <c r="F3228" s="3">
        <v>45</v>
      </c>
      <c r="G3228" s="3">
        <v>15.93</v>
      </c>
      <c r="H3228" s="8">
        <f t="shared" si="650"/>
        <v>15.93</v>
      </c>
      <c r="I3228" s="3">
        <v>29.07</v>
      </c>
      <c r="J3228" s="4">
        <v>0.65</v>
      </c>
      <c r="K3228" s="2" t="str">
        <f t="shared" si="651"/>
        <v>Saturday</v>
      </c>
      <c r="L3228" s="5">
        <f t="shared" si="652"/>
        <v>43711</v>
      </c>
      <c r="M3228" s="2" t="str">
        <f t="shared" si="653"/>
        <v>Tuesday</v>
      </c>
      <c r="N3228" s="2" t="str">
        <f t="shared" si="654"/>
        <v>Tuesday</v>
      </c>
      <c r="O3228" s="12">
        <f t="shared" si="655"/>
        <v>0</v>
      </c>
      <c r="P3228" s="11" t="str">
        <f t="shared" si="656"/>
        <v>Low Cost per Unit</v>
      </c>
      <c r="Q3228" s="12">
        <f t="shared" si="657"/>
        <v>0</v>
      </c>
      <c r="R3228" s="12">
        <f t="shared" si="658"/>
        <v>0</v>
      </c>
      <c r="S3228" s="12">
        <f t="shared" si="659"/>
        <v>0</v>
      </c>
      <c r="T3228" s="12">
        <f t="shared" si="660"/>
        <v>0</v>
      </c>
      <c r="U3228" s="12">
        <f t="shared" si="661"/>
        <v>0</v>
      </c>
      <c r="V3228" s="13" t="str">
        <f t="shared" ca="1" si="662"/>
        <v>Greater Than 8 Weeks Old</v>
      </c>
    </row>
    <row r="3229" spans="1:22" x14ac:dyDescent="0.35">
      <c r="A3229" s="2" t="s">
        <v>279</v>
      </c>
      <c r="B3229" s="5">
        <v>43681</v>
      </c>
      <c r="C3229" s="5" t="s">
        <v>378</v>
      </c>
      <c r="D3229" s="5" t="s">
        <v>379</v>
      </c>
      <c r="E3229" s="6">
        <v>1</v>
      </c>
      <c r="F3229" s="3">
        <v>16</v>
      </c>
      <c r="G3229" s="3">
        <v>6.75</v>
      </c>
      <c r="H3229" s="8">
        <f t="shared" si="650"/>
        <v>6.75</v>
      </c>
      <c r="I3229" s="3">
        <v>9.25</v>
      </c>
      <c r="J3229" s="4">
        <v>0.57999999999999996</v>
      </c>
      <c r="K3229" s="2" t="str">
        <f t="shared" si="651"/>
        <v>Sunday</v>
      </c>
      <c r="L3229" s="5">
        <f t="shared" si="652"/>
        <v>43684</v>
      </c>
      <c r="M3229" s="2" t="str">
        <f t="shared" si="653"/>
        <v>Wednesday</v>
      </c>
      <c r="N3229" s="2" t="str">
        <f t="shared" si="654"/>
        <v>Wednesday</v>
      </c>
      <c r="O3229" s="12">
        <f t="shared" si="655"/>
        <v>0</v>
      </c>
      <c r="P3229" s="11" t="str">
        <f t="shared" si="656"/>
        <v>Low Cost per Unit</v>
      </c>
      <c r="Q3229" s="12">
        <f t="shared" si="657"/>
        <v>0</v>
      </c>
      <c r="R3229" s="12">
        <f t="shared" si="658"/>
        <v>0</v>
      </c>
      <c r="S3229" s="12">
        <f t="shared" si="659"/>
        <v>0</v>
      </c>
      <c r="T3229" s="12">
        <f t="shared" si="660"/>
        <v>0</v>
      </c>
      <c r="U3229" s="12">
        <f t="shared" si="661"/>
        <v>0</v>
      </c>
      <c r="V3229" s="13" t="str">
        <f t="shared" ca="1" si="662"/>
        <v>Greater Than 8 Weeks Old</v>
      </c>
    </row>
    <row r="3230" spans="1:22" x14ac:dyDescent="0.35">
      <c r="A3230" s="2" t="s">
        <v>279</v>
      </c>
      <c r="B3230" s="5">
        <v>43682</v>
      </c>
      <c r="C3230" s="5" t="s">
        <v>378</v>
      </c>
      <c r="D3230" s="5" t="s">
        <v>379</v>
      </c>
      <c r="E3230" s="6">
        <v>3</v>
      </c>
      <c r="F3230" s="3">
        <v>48</v>
      </c>
      <c r="G3230" s="3">
        <v>20.25</v>
      </c>
      <c r="H3230" s="8">
        <f t="shared" si="650"/>
        <v>6.75</v>
      </c>
      <c r="I3230" s="3">
        <v>27.75</v>
      </c>
      <c r="J3230" s="4">
        <v>0.57999999999999996</v>
      </c>
      <c r="K3230" s="2" t="str">
        <f t="shared" si="651"/>
        <v>Monday</v>
      </c>
      <c r="L3230" s="5">
        <f t="shared" si="652"/>
        <v>43685</v>
      </c>
      <c r="M3230" s="2" t="str">
        <f t="shared" si="653"/>
        <v>Thursday</v>
      </c>
      <c r="N3230" s="2" t="str">
        <f t="shared" si="654"/>
        <v>Thursday</v>
      </c>
      <c r="O3230" s="12">
        <f t="shared" si="655"/>
        <v>0</v>
      </c>
      <c r="P3230" s="11" t="str">
        <f t="shared" si="656"/>
        <v>Low Cost per Unit</v>
      </c>
      <c r="Q3230" s="12">
        <f t="shared" si="657"/>
        <v>0</v>
      </c>
      <c r="R3230" s="12">
        <f t="shared" si="658"/>
        <v>1.44</v>
      </c>
      <c r="S3230" s="12">
        <f t="shared" si="659"/>
        <v>0</v>
      </c>
      <c r="T3230" s="12">
        <f t="shared" si="660"/>
        <v>0</v>
      </c>
      <c r="U3230" s="12">
        <f t="shared" si="661"/>
        <v>0</v>
      </c>
      <c r="V3230" s="13" t="str">
        <f t="shared" ca="1" si="662"/>
        <v>Greater Than 8 Weeks Old</v>
      </c>
    </row>
    <row r="3231" spans="1:22" x14ac:dyDescent="0.35">
      <c r="A3231" s="2" t="s">
        <v>279</v>
      </c>
      <c r="B3231" s="5">
        <v>43683</v>
      </c>
      <c r="C3231" s="5" t="s">
        <v>378</v>
      </c>
      <c r="D3231" s="5" t="s">
        <v>379</v>
      </c>
      <c r="E3231" s="6">
        <v>3</v>
      </c>
      <c r="F3231" s="3">
        <v>48</v>
      </c>
      <c r="G3231" s="3">
        <v>20.25</v>
      </c>
      <c r="H3231" s="8">
        <f t="shared" si="650"/>
        <v>6.75</v>
      </c>
      <c r="I3231" s="3">
        <v>27.75</v>
      </c>
      <c r="J3231" s="4">
        <v>0.57999999999999996</v>
      </c>
      <c r="K3231" s="2" t="str">
        <f t="shared" si="651"/>
        <v>Tuesday</v>
      </c>
      <c r="L3231" s="5">
        <f t="shared" si="652"/>
        <v>43686</v>
      </c>
      <c r="M3231" s="2" t="str">
        <f t="shared" si="653"/>
        <v>Friday</v>
      </c>
      <c r="N3231" s="2" t="str">
        <f t="shared" si="654"/>
        <v>Friday</v>
      </c>
      <c r="O3231" s="12">
        <f t="shared" si="655"/>
        <v>2.4000000000000004</v>
      </c>
      <c r="P3231" s="11" t="str">
        <f t="shared" si="656"/>
        <v>Low Cost per Unit</v>
      </c>
      <c r="Q3231" s="12">
        <f t="shared" si="657"/>
        <v>0</v>
      </c>
      <c r="R3231" s="12">
        <f t="shared" si="658"/>
        <v>1.44</v>
      </c>
      <c r="S3231" s="12">
        <f t="shared" si="659"/>
        <v>0</v>
      </c>
      <c r="T3231" s="12">
        <f t="shared" si="660"/>
        <v>0</v>
      </c>
      <c r="U3231" s="12">
        <f t="shared" si="661"/>
        <v>0</v>
      </c>
      <c r="V3231" s="13" t="str">
        <f t="shared" ca="1" si="662"/>
        <v>Greater Than 8 Weeks Old</v>
      </c>
    </row>
    <row r="3232" spans="1:22" x14ac:dyDescent="0.35">
      <c r="A3232" s="2" t="s">
        <v>279</v>
      </c>
      <c r="B3232" s="5">
        <v>43684</v>
      </c>
      <c r="C3232" s="5" t="s">
        <v>378</v>
      </c>
      <c r="D3232" s="5" t="s">
        <v>379</v>
      </c>
      <c r="E3232" s="6">
        <v>1</v>
      </c>
      <c r="F3232" s="3">
        <v>16</v>
      </c>
      <c r="G3232" s="3">
        <v>6.75</v>
      </c>
      <c r="H3232" s="8">
        <f t="shared" si="650"/>
        <v>6.75</v>
      </c>
      <c r="I3232" s="3">
        <v>9.25</v>
      </c>
      <c r="J3232" s="4">
        <v>0.57999999999999996</v>
      </c>
      <c r="K3232" s="2" t="str">
        <f t="shared" si="651"/>
        <v>Wednesday</v>
      </c>
      <c r="L3232" s="5">
        <f t="shared" si="652"/>
        <v>43687</v>
      </c>
      <c r="M3232" s="2" t="str">
        <f t="shared" si="653"/>
        <v>Saturday</v>
      </c>
      <c r="N3232" s="2" t="str">
        <f t="shared" si="654"/>
        <v>Saturday</v>
      </c>
      <c r="O3232" s="12">
        <f t="shared" si="655"/>
        <v>0</v>
      </c>
      <c r="P3232" s="11" t="str">
        <f t="shared" si="656"/>
        <v>Low Cost per Unit</v>
      </c>
      <c r="Q3232" s="12">
        <f t="shared" si="657"/>
        <v>0</v>
      </c>
      <c r="R3232" s="12">
        <f t="shared" si="658"/>
        <v>0</v>
      </c>
      <c r="S3232" s="12">
        <f t="shared" si="659"/>
        <v>0</v>
      </c>
      <c r="T3232" s="12">
        <f t="shared" si="660"/>
        <v>0</v>
      </c>
      <c r="U3232" s="12">
        <f t="shared" si="661"/>
        <v>0</v>
      </c>
      <c r="V3232" s="13" t="str">
        <f t="shared" ca="1" si="662"/>
        <v>Greater Than 8 Weeks Old</v>
      </c>
    </row>
    <row r="3233" spans="1:22" x14ac:dyDescent="0.35">
      <c r="A3233" s="2" t="s">
        <v>279</v>
      </c>
      <c r="B3233" s="5">
        <v>43685</v>
      </c>
      <c r="C3233" s="5" t="s">
        <v>378</v>
      </c>
      <c r="D3233" s="5" t="s">
        <v>379</v>
      </c>
      <c r="E3233" s="6">
        <v>3</v>
      </c>
      <c r="F3233" s="3">
        <v>48</v>
      </c>
      <c r="G3233" s="3">
        <v>20.25</v>
      </c>
      <c r="H3233" s="8">
        <f t="shared" si="650"/>
        <v>6.75</v>
      </c>
      <c r="I3233" s="3">
        <v>27.75</v>
      </c>
      <c r="J3233" s="4">
        <v>0.57999999999999996</v>
      </c>
      <c r="K3233" s="2" t="str">
        <f t="shared" si="651"/>
        <v>Thursday</v>
      </c>
      <c r="L3233" s="5">
        <f t="shared" si="652"/>
        <v>43688</v>
      </c>
      <c r="M3233" s="2" t="str">
        <f t="shared" si="653"/>
        <v>Sunday</v>
      </c>
      <c r="N3233" s="2" t="str">
        <f t="shared" si="654"/>
        <v>Monday</v>
      </c>
      <c r="O3233" s="12">
        <f t="shared" si="655"/>
        <v>0</v>
      </c>
      <c r="P3233" s="11" t="str">
        <f t="shared" si="656"/>
        <v>Low Cost per Unit</v>
      </c>
      <c r="Q3233" s="12">
        <f t="shared" si="657"/>
        <v>0</v>
      </c>
      <c r="R3233" s="12">
        <f t="shared" si="658"/>
        <v>1.44</v>
      </c>
      <c r="S3233" s="12">
        <f t="shared" si="659"/>
        <v>0</v>
      </c>
      <c r="T3233" s="12">
        <f t="shared" si="660"/>
        <v>0</v>
      </c>
      <c r="U3233" s="12">
        <f t="shared" si="661"/>
        <v>0</v>
      </c>
      <c r="V3233" s="13" t="str">
        <f t="shared" ca="1" si="662"/>
        <v>Greater Than 8 Weeks Old</v>
      </c>
    </row>
    <row r="3234" spans="1:22" x14ac:dyDescent="0.35">
      <c r="A3234" s="2" t="s">
        <v>279</v>
      </c>
      <c r="B3234" s="5">
        <v>43686</v>
      </c>
      <c r="C3234" s="5" t="s">
        <v>378</v>
      </c>
      <c r="D3234" s="5" t="s">
        <v>379</v>
      </c>
      <c r="E3234" s="6">
        <v>2</v>
      </c>
      <c r="F3234" s="3">
        <v>32</v>
      </c>
      <c r="G3234" s="3">
        <v>13.5</v>
      </c>
      <c r="H3234" s="8">
        <f t="shared" si="650"/>
        <v>6.75</v>
      </c>
      <c r="I3234" s="3">
        <v>18.5</v>
      </c>
      <c r="J3234" s="4">
        <v>0.57999999999999996</v>
      </c>
      <c r="K3234" s="2" t="str">
        <f t="shared" si="651"/>
        <v>Friday</v>
      </c>
      <c r="L3234" s="5">
        <f t="shared" si="652"/>
        <v>43689</v>
      </c>
      <c r="M3234" s="2" t="str">
        <f t="shared" si="653"/>
        <v>Monday</v>
      </c>
      <c r="N3234" s="2" t="str">
        <f t="shared" si="654"/>
        <v>Monday</v>
      </c>
      <c r="O3234" s="12">
        <f t="shared" si="655"/>
        <v>0</v>
      </c>
      <c r="P3234" s="11" t="str">
        <f t="shared" si="656"/>
        <v>Low Cost per Unit</v>
      </c>
      <c r="Q3234" s="12">
        <f t="shared" si="657"/>
        <v>0</v>
      </c>
      <c r="R3234" s="12">
        <f t="shared" si="658"/>
        <v>0.96</v>
      </c>
      <c r="S3234" s="12">
        <f t="shared" si="659"/>
        <v>0</v>
      </c>
      <c r="T3234" s="12">
        <f t="shared" si="660"/>
        <v>0</v>
      </c>
      <c r="U3234" s="12">
        <f t="shared" si="661"/>
        <v>0</v>
      </c>
      <c r="V3234" s="13" t="str">
        <f t="shared" ca="1" si="662"/>
        <v>Greater Than 8 Weeks Old</v>
      </c>
    </row>
    <row r="3235" spans="1:22" x14ac:dyDescent="0.35">
      <c r="A3235" s="2" t="s">
        <v>279</v>
      </c>
      <c r="B3235" s="5">
        <v>43687</v>
      </c>
      <c r="C3235" s="5" t="s">
        <v>378</v>
      </c>
      <c r="D3235" s="5" t="s">
        <v>379</v>
      </c>
      <c r="E3235" s="6">
        <v>2</v>
      </c>
      <c r="F3235" s="3">
        <v>32</v>
      </c>
      <c r="G3235" s="3">
        <v>13.5</v>
      </c>
      <c r="H3235" s="8">
        <f t="shared" si="650"/>
        <v>6.75</v>
      </c>
      <c r="I3235" s="3">
        <v>18.5</v>
      </c>
      <c r="J3235" s="4">
        <v>0.57999999999999996</v>
      </c>
      <c r="K3235" s="2" t="str">
        <f t="shared" si="651"/>
        <v>Saturday</v>
      </c>
      <c r="L3235" s="5">
        <f t="shared" si="652"/>
        <v>43690</v>
      </c>
      <c r="M3235" s="2" t="str">
        <f t="shared" si="653"/>
        <v>Tuesday</v>
      </c>
      <c r="N3235" s="2" t="str">
        <f t="shared" si="654"/>
        <v>Tuesday</v>
      </c>
      <c r="O3235" s="12">
        <f t="shared" si="655"/>
        <v>0</v>
      </c>
      <c r="P3235" s="11" t="str">
        <f t="shared" si="656"/>
        <v>Low Cost per Unit</v>
      </c>
      <c r="Q3235" s="12">
        <f t="shared" si="657"/>
        <v>0</v>
      </c>
      <c r="R3235" s="12">
        <f t="shared" si="658"/>
        <v>0.96</v>
      </c>
      <c r="S3235" s="12">
        <f t="shared" si="659"/>
        <v>0</v>
      </c>
      <c r="T3235" s="12">
        <f t="shared" si="660"/>
        <v>0</v>
      </c>
      <c r="U3235" s="12">
        <f t="shared" si="661"/>
        <v>0</v>
      </c>
      <c r="V3235" s="13" t="str">
        <f t="shared" ca="1" si="662"/>
        <v>Greater Than 8 Weeks Old</v>
      </c>
    </row>
    <row r="3236" spans="1:22" x14ac:dyDescent="0.35">
      <c r="A3236" s="2" t="s">
        <v>279</v>
      </c>
      <c r="B3236" s="5">
        <v>43688</v>
      </c>
      <c r="C3236" s="5" t="s">
        <v>378</v>
      </c>
      <c r="D3236" s="5" t="s">
        <v>379</v>
      </c>
      <c r="E3236" s="6">
        <v>1</v>
      </c>
      <c r="F3236" s="3">
        <v>16</v>
      </c>
      <c r="G3236" s="3">
        <v>6.75</v>
      </c>
      <c r="H3236" s="8">
        <f t="shared" si="650"/>
        <v>6.75</v>
      </c>
      <c r="I3236" s="3">
        <v>9.25</v>
      </c>
      <c r="J3236" s="4">
        <v>0.57999999999999996</v>
      </c>
      <c r="K3236" s="2" t="str">
        <f t="shared" si="651"/>
        <v>Sunday</v>
      </c>
      <c r="L3236" s="5">
        <f t="shared" si="652"/>
        <v>43691</v>
      </c>
      <c r="M3236" s="2" t="str">
        <f t="shared" si="653"/>
        <v>Wednesday</v>
      </c>
      <c r="N3236" s="2" t="str">
        <f t="shared" si="654"/>
        <v>Wednesday</v>
      </c>
      <c r="O3236" s="12">
        <f t="shared" si="655"/>
        <v>0</v>
      </c>
      <c r="P3236" s="11" t="str">
        <f t="shared" si="656"/>
        <v>Low Cost per Unit</v>
      </c>
      <c r="Q3236" s="12">
        <f t="shared" si="657"/>
        <v>0</v>
      </c>
      <c r="R3236" s="12">
        <f t="shared" si="658"/>
        <v>0</v>
      </c>
      <c r="S3236" s="12">
        <f t="shared" si="659"/>
        <v>0</v>
      </c>
      <c r="T3236" s="12">
        <f t="shared" si="660"/>
        <v>0</v>
      </c>
      <c r="U3236" s="12">
        <f t="shared" si="661"/>
        <v>0</v>
      </c>
      <c r="V3236" s="13" t="str">
        <f t="shared" ca="1" si="662"/>
        <v>Greater Than 8 Weeks Old</v>
      </c>
    </row>
    <row r="3237" spans="1:22" x14ac:dyDescent="0.35">
      <c r="A3237" s="2" t="s">
        <v>279</v>
      </c>
      <c r="B3237" s="5">
        <v>43690</v>
      </c>
      <c r="C3237" s="5" t="s">
        <v>378</v>
      </c>
      <c r="D3237" s="5" t="s">
        <v>379</v>
      </c>
      <c r="E3237" s="6">
        <v>2</v>
      </c>
      <c r="F3237" s="3">
        <v>32</v>
      </c>
      <c r="G3237" s="3">
        <v>13.5</v>
      </c>
      <c r="H3237" s="8">
        <f t="shared" si="650"/>
        <v>6.75</v>
      </c>
      <c r="I3237" s="3">
        <v>18.5</v>
      </c>
      <c r="J3237" s="4">
        <v>0.57999999999999996</v>
      </c>
      <c r="K3237" s="2" t="str">
        <f t="shared" si="651"/>
        <v>Tuesday</v>
      </c>
      <c r="L3237" s="5">
        <f t="shared" si="652"/>
        <v>43693</v>
      </c>
      <c r="M3237" s="2" t="str">
        <f t="shared" si="653"/>
        <v>Friday</v>
      </c>
      <c r="N3237" s="2" t="str">
        <f t="shared" si="654"/>
        <v>Friday</v>
      </c>
      <c r="O3237" s="12">
        <f t="shared" si="655"/>
        <v>1.6</v>
      </c>
      <c r="P3237" s="11" t="str">
        <f t="shared" si="656"/>
        <v>Low Cost per Unit</v>
      </c>
      <c r="Q3237" s="12">
        <f t="shared" si="657"/>
        <v>0</v>
      </c>
      <c r="R3237" s="12">
        <f t="shared" si="658"/>
        <v>0.96</v>
      </c>
      <c r="S3237" s="12">
        <f t="shared" si="659"/>
        <v>0</v>
      </c>
      <c r="T3237" s="12">
        <f t="shared" si="660"/>
        <v>0</v>
      </c>
      <c r="U3237" s="12">
        <f t="shared" si="661"/>
        <v>0</v>
      </c>
      <c r="V3237" s="13" t="str">
        <f t="shared" ca="1" si="662"/>
        <v>Greater Than 8 Weeks Old</v>
      </c>
    </row>
    <row r="3238" spans="1:22" x14ac:dyDescent="0.35">
      <c r="A3238" s="2" t="s">
        <v>279</v>
      </c>
      <c r="B3238" s="5">
        <v>43691</v>
      </c>
      <c r="C3238" s="5" t="s">
        <v>378</v>
      </c>
      <c r="D3238" s="5" t="s">
        <v>379</v>
      </c>
      <c r="E3238" s="6">
        <v>4</v>
      </c>
      <c r="F3238" s="3">
        <v>64</v>
      </c>
      <c r="G3238" s="3">
        <v>27</v>
      </c>
      <c r="H3238" s="8">
        <f t="shared" si="650"/>
        <v>6.75</v>
      </c>
      <c r="I3238" s="3">
        <v>37</v>
      </c>
      <c r="J3238" s="4">
        <v>0.57999999999999996</v>
      </c>
      <c r="K3238" s="2" t="str">
        <f t="shared" si="651"/>
        <v>Wednesday</v>
      </c>
      <c r="L3238" s="5">
        <f t="shared" si="652"/>
        <v>43694</v>
      </c>
      <c r="M3238" s="2" t="str">
        <f t="shared" si="653"/>
        <v>Saturday</v>
      </c>
      <c r="N3238" s="2" t="str">
        <f t="shared" si="654"/>
        <v>Saturday</v>
      </c>
      <c r="O3238" s="12">
        <f t="shared" si="655"/>
        <v>0</v>
      </c>
      <c r="P3238" s="11" t="str">
        <f t="shared" si="656"/>
        <v>Low Cost per Unit</v>
      </c>
      <c r="Q3238" s="12">
        <f t="shared" si="657"/>
        <v>0</v>
      </c>
      <c r="R3238" s="12">
        <f t="shared" si="658"/>
        <v>1.92</v>
      </c>
      <c r="S3238" s="12">
        <f t="shared" si="659"/>
        <v>0</v>
      </c>
      <c r="T3238" s="12">
        <f t="shared" si="660"/>
        <v>0</v>
      </c>
      <c r="U3238" s="12">
        <f t="shared" si="661"/>
        <v>0</v>
      </c>
      <c r="V3238" s="13" t="str">
        <f t="shared" ca="1" si="662"/>
        <v>Greater Than 8 Weeks Old</v>
      </c>
    </row>
    <row r="3239" spans="1:22" x14ac:dyDescent="0.35">
      <c r="A3239" s="2" t="s">
        <v>279</v>
      </c>
      <c r="B3239" s="5">
        <v>43692</v>
      </c>
      <c r="C3239" s="5" t="s">
        <v>378</v>
      </c>
      <c r="D3239" s="5" t="s">
        <v>379</v>
      </c>
      <c r="E3239" s="6">
        <v>2</v>
      </c>
      <c r="F3239" s="3">
        <v>32</v>
      </c>
      <c r="G3239" s="3">
        <v>13.5</v>
      </c>
      <c r="H3239" s="8">
        <f t="shared" si="650"/>
        <v>6.75</v>
      </c>
      <c r="I3239" s="3">
        <v>18.5</v>
      </c>
      <c r="J3239" s="4">
        <v>0.57999999999999996</v>
      </c>
      <c r="K3239" s="2" t="str">
        <f t="shared" si="651"/>
        <v>Thursday</v>
      </c>
      <c r="L3239" s="5">
        <f t="shared" si="652"/>
        <v>43695</v>
      </c>
      <c r="M3239" s="2" t="str">
        <f t="shared" si="653"/>
        <v>Sunday</v>
      </c>
      <c r="N3239" s="2" t="str">
        <f t="shared" si="654"/>
        <v>Monday</v>
      </c>
      <c r="O3239" s="12">
        <f t="shared" si="655"/>
        <v>0</v>
      </c>
      <c r="P3239" s="11" t="str">
        <f t="shared" si="656"/>
        <v>Low Cost per Unit</v>
      </c>
      <c r="Q3239" s="12">
        <f t="shared" si="657"/>
        <v>0</v>
      </c>
      <c r="R3239" s="12">
        <f t="shared" si="658"/>
        <v>0.96</v>
      </c>
      <c r="S3239" s="12">
        <f t="shared" si="659"/>
        <v>0</v>
      </c>
      <c r="T3239" s="12">
        <f t="shared" si="660"/>
        <v>0</v>
      </c>
      <c r="U3239" s="12">
        <f t="shared" si="661"/>
        <v>0</v>
      </c>
      <c r="V3239" s="13" t="str">
        <f t="shared" ca="1" si="662"/>
        <v>Greater Than 8 Weeks Old</v>
      </c>
    </row>
    <row r="3240" spans="1:22" x14ac:dyDescent="0.35">
      <c r="A3240" s="2" t="s">
        <v>279</v>
      </c>
      <c r="B3240" s="5">
        <v>43693</v>
      </c>
      <c r="C3240" s="5" t="s">
        <v>378</v>
      </c>
      <c r="D3240" s="5" t="s">
        <v>379</v>
      </c>
      <c r="E3240" s="6">
        <v>1</v>
      </c>
      <c r="F3240" s="3">
        <v>16</v>
      </c>
      <c r="G3240" s="3">
        <v>6.75</v>
      </c>
      <c r="H3240" s="8">
        <f t="shared" si="650"/>
        <v>6.75</v>
      </c>
      <c r="I3240" s="3">
        <v>9.25</v>
      </c>
      <c r="J3240" s="4">
        <v>0.57999999999999996</v>
      </c>
      <c r="K3240" s="2" t="str">
        <f t="shared" si="651"/>
        <v>Friday</v>
      </c>
      <c r="L3240" s="5">
        <f t="shared" si="652"/>
        <v>43696</v>
      </c>
      <c r="M3240" s="2" t="str">
        <f t="shared" si="653"/>
        <v>Monday</v>
      </c>
      <c r="N3240" s="2" t="str">
        <f t="shared" si="654"/>
        <v>Monday</v>
      </c>
      <c r="O3240" s="12">
        <f t="shared" si="655"/>
        <v>0</v>
      </c>
      <c r="P3240" s="11" t="str">
        <f t="shared" si="656"/>
        <v>Low Cost per Unit</v>
      </c>
      <c r="Q3240" s="12">
        <f t="shared" si="657"/>
        <v>0</v>
      </c>
      <c r="R3240" s="12">
        <f t="shared" si="658"/>
        <v>0</v>
      </c>
      <c r="S3240" s="12">
        <f t="shared" si="659"/>
        <v>0</v>
      </c>
      <c r="T3240" s="12">
        <f t="shared" si="660"/>
        <v>0</v>
      </c>
      <c r="U3240" s="12">
        <f t="shared" si="661"/>
        <v>0</v>
      </c>
      <c r="V3240" s="13" t="str">
        <f t="shared" ca="1" si="662"/>
        <v>Greater Than 8 Weeks Old</v>
      </c>
    </row>
    <row r="3241" spans="1:22" x14ac:dyDescent="0.35">
      <c r="A3241" s="2" t="s">
        <v>279</v>
      </c>
      <c r="B3241" s="5">
        <v>43695</v>
      </c>
      <c r="C3241" s="5" t="s">
        <v>378</v>
      </c>
      <c r="D3241" s="5" t="s">
        <v>379</v>
      </c>
      <c r="E3241" s="6">
        <v>1</v>
      </c>
      <c r="F3241" s="3">
        <v>16</v>
      </c>
      <c r="G3241" s="3">
        <v>6.75</v>
      </c>
      <c r="H3241" s="8">
        <f t="shared" si="650"/>
        <v>6.75</v>
      </c>
      <c r="I3241" s="3">
        <v>9.25</v>
      </c>
      <c r="J3241" s="4">
        <v>0.57999999999999996</v>
      </c>
      <c r="K3241" s="2" t="str">
        <f t="shared" si="651"/>
        <v>Sunday</v>
      </c>
      <c r="L3241" s="5">
        <f t="shared" si="652"/>
        <v>43698</v>
      </c>
      <c r="M3241" s="2" t="str">
        <f t="shared" si="653"/>
        <v>Wednesday</v>
      </c>
      <c r="N3241" s="2" t="str">
        <f t="shared" si="654"/>
        <v>Wednesday</v>
      </c>
      <c r="O3241" s="12">
        <f t="shared" si="655"/>
        <v>0</v>
      </c>
      <c r="P3241" s="11" t="str">
        <f t="shared" si="656"/>
        <v>Low Cost per Unit</v>
      </c>
      <c r="Q3241" s="12">
        <f t="shared" si="657"/>
        <v>0</v>
      </c>
      <c r="R3241" s="12">
        <f t="shared" si="658"/>
        <v>0</v>
      </c>
      <c r="S3241" s="12">
        <f t="shared" si="659"/>
        <v>0</v>
      </c>
      <c r="T3241" s="12">
        <f t="shared" si="660"/>
        <v>0</v>
      </c>
      <c r="U3241" s="12">
        <f t="shared" si="661"/>
        <v>0</v>
      </c>
      <c r="V3241" s="13" t="str">
        <f t="shared" ca="1" si="662"/>
        <v>Greater Than 8 Weeks Old</v>
      </c>
    </row>
    <row r="3242" spans="1:22" x14ac:dyDescent="0.35">
      <c r="A3242" s="2" t="s">
        <v>279</v>
      </c>
      <c r="B3242" s="5">
        <v>43697</v>
      </c>
      <c r="C3242" s="5" t="s">
        <v>378</v>
      </c>
      <c r="D3242" s="5" t="s">
        <v>379</v>
      </c>
      <c r="E3242" s="6">
        <v>2</v>
      </c>
      <c r="F3242" s="3">
        <v>32</v>
      </c>
      <c r="G3242" s="3">
        <v>13.5</v>
      </c>
      <c r="H3242" s="8">
        <f t="shared" si="650"/>
        <v>6.75</v>
      </c>
      <c r="I3242" s="3">
        <v>18.5</v>
      </c>
      <c r="J3242" s="4">
        <v>0.57999999999999996</v>
      </c>
      <c r="K3242" s="2" t="str">
        <f t="shared" si="651"/>
        <v>Tuesday</v>
      </c>
      <c r="L3242" s="5">
        <f t="shared" si="652"/>
        <v>43700</v>
      </c>
      <c r="M3242" s="2" t="str">
        <f t="shared" si="653"/>
        <v>Friday</v>
      </c>
      <c r="N3242" s="2" t="str">
        <f t="shared" si="654"/>
        <v>Friday</v>
      </c>
      <c r="O3242" s="12">
        <f t="shared" si="655"/>
        <v>1.6</v>
      </c>
      <c r="P3242" s="11" t="str">
        <f t="shared" si="656"/>
        <v>Low Cost per Unit</v>
      </c>
      <c r="Q3242" s="12">
        <f t="shared" si="657"/>
        <v>0</v>
      </c>
      <c r="R3242" s="12">
        <f t="shared" si="658"/>
        <v>0.96</v>
      </c>
      <c r="S3242" s="12">
        <f t="shared" si="659"/>
        <v>0</v>
      </c>
      <c r="T3242" s="12">
        <f t="shared" si="660"/>
        <v>0</v>
      </c>
      <c r="U3242" s="12">
        <f t="shared" si="661"/>
        <v>0</v>
      </c>
      <c r="V3242" s="13" t="str">
        <f t="shared" ca="1" si="662"/>
        <v>Greater Than 8 Weeks Old</v>
      </c>
    </row>
    <row r="3243" spans="1:22" x14ac:dyDescent="0.35">
      <c r="A3243" s="2" t="s">
        <v>279</v>
      </c>
      <c r="B3243" s="5">
        <v>43698</v>
      </c>
      <c r="C3243" s="5" t="s">
        <v>378</v>
      </c>
      <c r="D3243" s="5" t="s">
        <v>379</v>
      </c>
      <c r="E3243" s="6">
        <v>3</v>
      </c>
      <c r="F3243" s="3">
        <v>48</v>
      </c>
      <c r="G3243" s="3">
        <v>20.25</v>
      </c>
      <c r="H3243" s="8">
        <f t="shared" si="650"/>
        <v>6.75</v>
      </c>
      <c r="I3243" s="3">
        <v>27.75</v>
      </c>
      <c r="J3243" s="4">
        <v>0.57999999999999996</v>
      </c>
      <c r="K3243" s="2" t="str">
        <f t="shared" si="651"/>
        <v>Wednesday</v>
      </c>
      <c r="L3243" s="5">
        <f t="shared" si="652"/>
        <v>43701</v>
      </c>
      <c r="M3243" s="2" t="str">
        <f t="shared" si="653"/>
        <v>Saturday</v>
      </c>
      <c r="N3243" s="2" t="str">
        <f t="shared" si="654"/>
        <v>Saturday</v>
      </c>
      <c r="O3243" s="12">
        <f t="shared" si="655"/>
        <v>0</v>
      </c>
      <c r="P3243" s="11" t="str">
        <f t="shared" si="656"/>
        <v>Low Cost per Unit</v>
      </c>
      <c r="Q3243" s="12">
        <f t="shared" si="657"/>
        <v>0</v>
      </c>
      <c r="R3243" s="12">
        <f t="shared" si="658"/>
        <v>1.44</v>
      </c>
      <c r="S3243" s="12">
        <f t="shared" si="659"/>
        <v>0</v>
      </c>
      <c r="T3243" s="12">
        <f t="shared" si="660"/>
        <v>0</v>
      </c>
      <c r="U3243" s="12">
        <f t="shared" si="661"/>
        <v>0</v>
      </c>
      <c r="V3243" s="13" t="str">
        <f t="shared" ca="1" si="662"/>
        <v>Greater Than 8 Weeks Old</v>
      </c>
    </row>
    <row r="3244" spans="1:22" x14ac:dyDescent="0.35">
      <c r="A3244" s="2" t="s">
        <v>279</v>
      </c>
      <c r="B3244" s="5">
        <v>43701</v>
      </c>
      <c r="C3244" s="5" t="s">
        <v>378</v>
      </c>
      <c r="D3244" s="5" t="s">
        <v>379</v>
      </c>
      <c r="E3244" s="6">
        <v>1</v>
      </c>
      <c r="F3244" s="3">
        <v>16</v>
      </c>
      <c r="G3244" s="3">
        <v>6.75</v>
      </c>
      <c r="H3244" s="8">
        <f t="shared" si="650"/>
        <v>6.75</v>
      </c>
      <c r="I3244" s="3">
        <v>9.25</v>
      </c>
      <c r="J3244" s="4">
        <v>0.57999999999999996</v>
      </c>
      <c r="K3244" s="2" t="str">
        <f t="shared" si="651"/>
        <v>Saturday</v>
      </c>
      <c r="L3244" s="5">
        <f t="shared" si="652"/>
        <v>43704</v>
      </c>
      <c r="M3244" s="2" t="str">
        <f t="shared" si="653"/>
        <v>Tuesday</v>
      </c>
      <c r="N3244" s="2" t="str">
        <f t="shared" si="654"/>
        <v>Tuesday</v>
      </c>
      <c r="O3244" s="12">
        <f t="shared" si="655"/>
        <v>0</v>
      </c>
      <c r="P3244" s="11" t="str">
        <f t="shared" si="656"/>
        <v>Low Cost per Unit</v>
      </c>
      <c r="Q3244" s="12">
        <f t="shared" si="657"/>
        <v>0</v>
      </c>
      <c r="R3244" s="12">
        <f t="shared" si="658"/>
        <v>0</v>
      </c>
      <c r="S3244" s="12">
        <f t="shared" si="659"/>
        <v>0</v>
      </c>
      <c r="T3244" s="12">
        <f t="shared" si="660"/>
        <v>0</v>
      </c>
      <c r="U3244" s="12">
        <f t="shared" si="661"/>
        <v>0</v>
      </c>
      <c r="V3244" s="13" t="str">
        <f t="shared" ca="1" si="662"/>
        <v>Greater Than 8 Weeks Old</v>
      </c>
    </row>
    <row r="3245" spans="1:22" x14ac:dyDescent="0.35">
      <c r="A3245" s="2" t="s">
        <v>279</v>
      </c>
      <c r="B3245" s="5">
        <v>43702</v>
      </c>
      <c r="C3245" s="5" t="s">
        <v>378</v>
      </c>
      <c r="D3245" s="5" t="s">
        <v>379</v>
      </c>
      <c r="E3245" s="6">
        <v>1</v>
      </c>
      <c r="F3245" s="3">
        <v>16</v>
      </c>
      <c r="G3245" s="3">
        <v>6.75</v>
      </c>
      <c r="H3245" s="8">
        <f t="shared" si="650"/>
        <v>6.75</v>
      </c>
      <c r="I3245" s="3">
        <v>9.25</v>
      </c>
      <c r="J3245" s="4">
        <v>0.57999999999999996</v>
      </c>
      <c r="K3245" s="2" t="str">
        <f t="shared" si="651"/>
        <v>Sunday</v>
      </c>
      <c r="L3245" s="5">
        <f t="shared" si="652"/>
        <v>43705</v>
      </c>
      <c r="M3245" s="2" t="str">
        <f t="shared" si="653"/>
        <v>Wednesday</v>
      </c>
      <c r="N3245" s="2" t="str">
        <f t="shared" si="654"/>
        <v>Wednesday</v>
      </c>
      <c r="O3245" s="12">
        <f t="shared" si="655"/>
        <v>0</v>
      </c>
      <c r="P3245" s="11" t="str">
        <f t="shared" si="656"/>
        <v>Low Cost per Unit</v>
      </c>
      <c r="Q3245" s="12">
        <f t="shared" si="657"/>
        <v>0</v>
      </c>
      <c r="R3245" s="12">
        <f t="shared" si="658"/>
        <v>0</v>
      </c>
      <c r="S3245" s="12">
        <f t="shared" si="659"/>
        <v>0</v>
      </c>
      <c r="T3245" s="12">
        <f t="shared" si="660"/>
        <v>0</v>
      </c>
      <c r="U3245" s="12">
        <f t="shared" si="661"/>
        <v>0</v>
      </c>
      <c r="V3245" s="13" t="str">
        <f t="shared" ca="1" si="662"/>
        <v>Greater Than 8 Weeks Old</v>
      </c>
    </row>
    <row r="3246" spans="1:22" x14ac:dyDescent="0.35">
      <c r="A3246" s="2" t="s">
        <v>279</v>
      </c>
      <c r="B3246" s="5">
        <v>43703</v>
      </c>
      <c r="C3246" s="5" t="s">
        <v>378</v>
      </c>
      <c r="D3246" s="5" t="s">
        <v>379</v>
      </c>
      <c r="E3246" s="6">
        <v>1</v>
      </c>
      <c r="F3246" s="3">
        <v>16</v>
      </c>
      <c r="G3246" s="3">
        <v>6.75</v>
      </c>
      <c r="H3246" s="8">
        <f t="shared" si="650"/>
        <v>6.75</v>
      </c>
      <c r="I3246" s="3">
        <v>9.25</v>
      </c>
      <c r="J3246" s="4">
        <v>0.57999999999999996</v>
      </c>
      <c r="K3246" s="2" t="str">
        <f t="shared" si="651"/>
        <v>Monday</v>
      </c>
      <c r="L3246" s="5">
        <f t="shared" si="652"/>
        <v>43706</v>
      </c>
      <c r="M3246" s="2" t="str">
        <f t="shared" si="653"/>
        <v>Thursday</v>
      </c>
      <c r="N3246" s="2" t="str">
        <f t="shared" si="654"/>
        <v>Thursday</v>
      </c>
      <c r="O3246" s="12">
        <f t="shared" si="655"/>
        <v>0</v>
      </c>
      <c r="P3246" s="11" t="str">
        <f t="shared" si="656"/>
        <v>Low Cost per Unit</v>
      </c>
      <c r="Q3246" s="12">
        <f t="shared" si="657"/>
        <v>0</v>
      </c>
      <c r="R3246" s="12">
        <f t="shared" si="658"/>
        <v>0</v>
      </c>
      <c r="S3246" s="12">
        <f t="shared" si="659"/>
        <v>0</v>
      </c>
      <c r="T3246" s="12">
        <f t="shared" si="660"/>
        <v>0</v>
      </c>
      <c r="U3246" s="12">
        <f t="shared" si="661"/>
        <v>0</v>
      </c>
      <c r="V3246" s="13" t="str">
        <f t="shared" ca="1" si="662"/>
        <v>Greater Than 8 Weeks Old</v>
      </c>
    </row>
    <row r="3247" spans="1:22" x14ac:dyDescent="0.35">
      <c r="A3247" s="2" t="s">
        <v>279</v>
      </c>
      <c r="B3247" s="5">
        <v>43704</v>
      </c>
      <c r="C3247" s="5" t="s">
        <v>378</v>
      </c>
      <c r="D3247" s="5" t="s">
        <v>379</v>
      </c>
      <c r="E3247" s="6">
        <v>3</v>
      </c>
      <c r="F3247" s="3">
        <v>48</v>
      </c>
      <c r="G3247" s="3">
        <v>20.25</v>
      </c>
      <c r="H3247" s="8">
        <f t="shared" si="650"/>
        <v>6.75</v>
      </c>
      <c r="I3247" s="3">
        <v>27.75</v>
      </c>
      <c r="J3247" s="4">
        <v>0.57999999999999996</v>
      </c>
      <c r="K3247" s="2" t="str">
        <f t="shared" si="651"/>
        <v>Tuesday</v>
      </c>
      <c r="L3247" s="5">
        <f t="shared" si="652"/>
        <v>43707</v>
      </c>
      <c r="M3247" s="2" t="str">
        <f t="shared" si="653"/>
        <v>Friday</v>
      </c>
      <c r="N3247" s="2" t="str">
        <f t="shared" si="654"/>
        <v>Friday</v>
      </c>
      <c r="O3247" s="12">
        <f t="shared" si="655"/>
        <v>2.4000000000000004</v>
      </c>
      <c r="P3247" s="11" t="str">
        <f t="shared" si="656"/>
        <v>Low Cost per Unit</v>
      </c>
      <c r="Q3247" s="12">
        <f t="shared" si="657"/>
        <v>0</v>
      </c>
      <c r="R3247" s="12">
        <f t="shared" si="658"/>
        <v>1.44</v>
      </c>
      <c r="S3247" s="12">
        <f t="shared" si="659"/>
        <v>0</v>
      </c>
      <c r="T3247" s="12">
        <f t="shared" si="660"/>
        <v>0</v>
      </c>
      <c r="U3247" s="12">
        <f t="shared" si="661"/>
        <v>0</v>
      </c>
      <c r="V3247" s="13" t="str">
        <f t="shared" ca="1" si="662"/>
        <v>Greater Than 8 Weeks Old</v>
      </c>
    </row>
    <row r="3248" spans="1:22" x14ac:dyDescent="0.35">
      <c r="A3248" s="2" t="s">
        <v>279</v>
      </c>
      <c r="B3248" s="5">
        <v>43705</v>
      </c>
      <c r="C3248" s="5" t="s">
        <v>378</v>
      </c>
      <c r="D3248" s="5" t="s">
        <v>379</v>
      </c>
      <c r="E3248" s="6">
        <v>2</v>
      </c>
      <c r="F3248" s="3">
        <v>32</v>
      </c>
      <c r="G3248" s="3">
        <v>13.5</v>
      </c>
      <c r="H3248" s="8">
        <f t="shared" si="650"/>
        <v>6.75</v>
      </c>
      <c r="I3248" s="3">
        <v>18.5</v>
      </c>
      <c r="J3248" s="4">
        <v>0.57999999999999996</v>
      </c>
      <c r="K3248" s="2" t="str">
        <f t="shared" si="651"/>
        <v>Wednesday</v>
      </c>
      <c r="L3248" s="5">
        <f t="shared" si="652"/>
        <v>43708</v>
      </c>
      <c r="M3248" s="2" t="str">
        <f t="shared" si="653"/>
        <v>Saturday</v>
      </c>
      <c r="N3248" s="2" t="str">
        <f t="shared" si="654"/>
        <v>Saturday</v>
      </c>
      <c r="O3248" s="12">
        <f t="shared" si="655"/>
        <v>0</v>
      </c>
      <c r="P3248" s="11" t="str">
        <f t="shared" si="656"/>
        <v>Low Cost per Unit</v>
      </c>
      <c r="Q3248" s="12">
        <f t="shared" si="657"/>
        <v>0</v>
      </c>
      <c r="R3248" s="12">
        <f t="shared" si="658"/>
        <v>0.96</v>
      </c>
      <c r="S3248" s="12">
        <f t="shared" si="659"/>
        <v>0</v>
      </c>
      <c r="T3248" s="12">
        <f t="shared" si="660"/>
        <v>0</v>
      </c>
      <c r="U3248" s="12">
        <f t="shared" si="661"/>
        <v>0</v>
      </c>
      <c r="V3248" s="13" t="str">
        <f t="shared" ca="1" si="662"/>
        <v>Greater Than 8 Weeks Old</v>
      </c>
    </row>
    <row r="3249" spans="1:22" x14ac:dyDescent="0.35">
      <c r="A3249" s="2" t="s">
        <v>279</v>
      </c>
      <c r="B3249" s="5">
        <v>43707</v>
      </c>
      <c r="C3249" s="5" t="s">
        <v>378</v>
      </c>
      <c r="D3249" s="5" t="s">
        <v>379</v>
      </c>
      <c r="E3249" s="6">
        <v>2</v>
      </c>
      <c r="F3249" s="3">
        <v>32</v>
      </c>
      <c r="G3249" s="3">
        <v>13.5</v>
      </c>
      <c r="H3249" s="8">
        <f t="shared" si="650"/>
        <v>6.75</v>
      </c>
      <c r="I3249" s="3">
        <v>18.5</v>
      </c>
      <c r="J3249" s="4">
        <v>0.57999999999999996</v>
      </c>
      <c r="K3249" s="2" t="str">
        <f t="shared" si="651"/>
        <v>Friday</v>
      </c>
      <c r="L3249" s="5">
        <f t="shared" si="652"/>
        <v>43710</v>
      </c>
      <c r="M3249" s="2" t="str">
        <f t="shared" si="653"/>
        <v>Monday</v>
      </c>
      <c r="N3249" s="2" t="str">
        <f t="shared" si="654"/>
        <v>Monday</v>
      </c>
      <c r="O3249" s="12">
        <f t="shared" si="655"/>
        <v>0</v>
      </c>
      <c r="P3249" s="11" t="str">
        <f t="shared" si="656"/>
        <v>Low Cost per Unit</v>
      </c>
      <c r="Q3249" s="12">
        <f t="shared" si="657"/>
        <v>0</v>
      </c>
      <c r="R3249" s="12">
        <f t="shared" si="658"/>
        <v>0.96</v>
      </c>
      <c r="S3249" s="12">
        <f t="shared" si="659"/>
        <v>0</v>
      </c>
      <c r="T3249" s="12">
        <f t="shared" si="660"/>
        <v>0</v>
      </c>
      <c r="U3249" s="12">
        <f t="shared" si="661"/>
        <v>0</v>
      </c>
      <c r="V3249" s="13" t="str">
        <f t="shared" ca="1" si="662"/>
        <v>Greater Than 8 Weeks Old</v>
      </c>
    </row>
    <row r="3250" spans="1:22" x14ac:dyDescent="0.35">
      <c r="A3250" s="2" t="s">
        <v>86</v>
      </c>
      <c r="B3250" s="5">
        <v>43679</v>
      </c>
      <c r="C3250" s="5" t="s">
        <v>383</v>
      </c>
      <c r="D3250" s="5" t="s">
        <v>398</v>
      </c>
      <c r="E3250" s="6">
        <v>2</v>
      </c>
      <c r="F3250" s="3">
        <v>84</v>
      </c>
      <c r="G3250" s="3">
        <v>24.76</v>
      </c>
      <c r="H3250" s="8">
        <f t="shared" si="650"/>
        <v>12.38</v>
      </c>
      <c r="I3250" s="3">
        <v>59.24</v>
      </c>
      <c r="J3250" s="4">
        <v>0.71</v>
      </c>
      <c r="K3250" s="2" t="str">
        <f t="shared" si="651"/>
        <v>Friday</v>
      </c>
      <c r="L3250" s="5">
        <f t="shared" si="652"/>
        <v>43682</v>
      </c>
      <c r="M3250" s="2" t="str">
        <f t="shared" si="653"/>
        <v>Monday</v>
      </c>
      <c r="N3250" s="2" t="str">
        <f t="shared" si="654"/>
        <v>Monday</v>
      </c>
      <c r="O3250" s="12">
        <f t="shared" si="655"/>
        <v>0</v>
      </c>
      <c r="P3250" s="11" t="str">
        <f t="shared" si="656"/>
        <v>Low Cost per Unit</v>
      </c>
      <c r="Q3250" s="12">
        <f t="shared" si="657"/>
        <v>0</v>
      </c>
      <c r="R3250" s="12">
        <f t="shared" si="658"/>
        <v>2.52</v>
      </c>
      <c r="S3250" s="12">
        <f t="shared" si="659"/>
        <v>0</v>
      </c>
      <c r="T3250" s="12">
        <f t="shared" si="660"/>
        <v>0</v>
      </c>
      <c r="U3250" s="12">
        <f t="shared" si="661"/>
        <v>0</v>
      </c>
      <c r="V3250" s="13" t="str">
        <f t="shared" ca="1" si="662"/>
        <v>Greater Than 8 Weeks Old</v>
      </c>
    </row>
    <row r="3251" spans="1:22" x14ac:dyDescent="0.35">
      <c r="A3251" s="2" t="s">
        <v>86</v>
      </c>
      <c r="B3251" s="5">
        <v>43680</v>
      </c>
      <c r="C3251" s="5" t="s">
        <v>383</v>
      </c>
      <c r="D3251" s="5" t="s">
        <v>398</v>
      </c>
      <c r="E3251" s="6">
        <v>2</v>
      </c>
      <c r="F3251" s="3">
        <v>84</v>
      </c>
      <c r="G3251" s="3">
        <v>24.76</v>
      </c>
      <c r="H3251" s="8">
        <f t="shared" si="650"/>
        <v>12.38</v>
      </c>
      <c r="I3251" s="3">
        <v>59.24</v>
      </c>
      <c r="J3251" s="4">
        <v>0.71</v>
      </c>
      <c r="K3251" s="2" t="str">
        <f t="shared" si="651"/>
        <v>Saturday</v>
      </c>
      <c r="L3251" s="5">
        <f t="shared" si="652"/>
        <v>43683</v>
      </c>
      <c r="M3251" s="2" t="str">
        <f t="shared" si="653"/>
        <v>Tuesday</v>
      </c>
      <c r="N3251" s="2" t="str">
        <f t="shared" si="654"/>
        <v>Tuesday</v>
      </c>
      <c r="O3251" s="12">
        <f t="shared" si="655"/>
        <v>0</v>
      </c>
      <c r="P3251" s="11" t="str">
        <f t="shared" si="656"/>
        <v>Low Cost per Unit</v>
      </c>
      <c r="Q3251" s="12">
        <f t="shared" si="657"/>
        <v>0</v>
      </c>
      <c r="R3251" s="12">
        <f t="shared" si="658"/>
        <v>2.52</v>
      </c>
      <c r="S3251" s="12">
        <f t="shared" si="659"/>
        <v>0</v>
      </c>
      <c r="T3251" s="12">
        <f t="shared" si="660"/>
        <v>0</v>
      </c>
      <c r="U3251" s="12">
        <f t="shared" si="661"/>
        <v>0</v>
      </c>
      <c r="V3251" s="13" t="str">
        <f t="shared" ca="1" si="662"/>
        <v>Greater Than 8 Weeks Old</v>
      </c>
    </row>
    <row r="3252" spans="1:22" x14ac:dyDescent="0.35">
      <c r="A3252" s="2" t="s">
        <v>86</v>
      </c>
      <c r="B3252" s="5">
        <v>43681</v>
      </c>
      <c r="C3252" s="5" t="s">
        <v>383</v>
      </c>
      <c r="D3252" s="5" t="s">
        <v>398</v>
      </c>
      <c r="E3252" s="6">
        <v>2</v>
      </c>
      <c r="F3252" s="3">
        <v>84</v>
      </c>
      <c r="G3252" s="3">
        <v>24.76</v>
      </c>
      <c r="H3252" s="8">
        <f t="shared" si="650"/>
        <v>12.38</v>
      </c>
      <c r="I3252" s="3">
        <v>59.24</v>
      </c>
      <c r="J3252" s="4">
        <v>0.71</v>
      </c>
      <c r="K3252" s="2" t="str">
        <f t="shared" si="651"/>
        <v>Sunday</v>
      </c>
      <c r="L3252" s="5">
        <f t="shared" si="652"/>
        <v>43684</v>
      </c>
      <c r="M3252" s="2" t="str">
        <f t="shared" si="653"/>
        <v>Wednesday</v>
      </c>
      <c r="N3252" s="2" t="str">
        <f t="shared" si="654"/>
        <v>Wednesday</v>
      </c>
      <c r="O3252" s="12">
        <f t="shared" si="655"/>
        <v>0</v>
      </c>
      <c r="P3252" s="11" t="str">
        <f t="shared" si="656"/>
        <v>Low Cost per Unit</v>
      </c>
      <c r="Q3252" s="12">
        <f t="shared" si="657"/>
        <v>0</v>
      </c>
      <c r="R3252" s="12">
        <f t="shared" si="658"/>
        <v>2.52</v>
      </c>
      <c r="S3252" s="12">
        <f t="shared" si="659"/>
        <v>0</v>
      </c>
      <c r="T3252" s="12">
        <f t="shared" si="660"/>
        <v>0</v>
      </c>
      <c r="U3252" s="12">
        <f t="shared" si="661"/>
        <v>0</v>
      </c>
      <c r="V3252" s="13" t="str">
        <f t="shared" ca="1" si="662"/>
        <v>Greater Than 8 Weeks Old</v>
      </c>
    </row>
    <row r="3253" spans="1:22" x14ac:dyDescent="0.35">
      <c r="A3253" s="2" t="s">
        <v>86</v>
      </c>
      <c r="B3253" s="5">
        <v>43682</v>
      </c>
      <c r="C3253" s="5" t="s">
        <v>383</v>
      </c>
      <c r="D3253" s="5" t="s">
        <v>398</v>
      </c>
      <c r="E3253" s="6">
        <v>3</v>
      </c>
      <c r="F3253" s="3">
        <v>126</v>
      </c>
      <c r="G3253" s="3">
        <v>37.14</v>
      </c>
      <c r="H3253" s="8">
        <f t="shared" si="650"/>
        <v>12.38</v>
      </c>
      <c r="I3253" s="3">
        <v>88.86</v>
      </c>
      <c r="J3253" s="4">
        <v>0.71</v>
      </c>
      <c r="K3253" s="2" t="str">
        <f t="shared" si="651"/>
        <v>Monday</v>
      </c>
      <c r="L3253" s="5">
        <f t="shared" si="652"/>
        <v>43685</v>
      </c>
      <c r="M3253" s="2" t="str">
        <f t="shared" si="653"/>
        <v>Thursday</v>
      </c>
      <c r="N3253" s="2" t="str">
        <f t="shared" si="654"/>
        <v>Thursday</v>
      </c>
      <c r="O3253" s="12">
        <f t="shared" si="655"/>
        <v>0</v>
      </c>
      <c r="P3253" s="11" t="str">
        <f t="shared" si="656"/>
        <v>Low Cost per Unit</v>
      </c>
      <c r="Q3253" s="12">
        <f t="shared" si="657"/>
        <v>0</v>
      </c>
      <c r="R3253" s="12">
        <f t="shared" si="658"/>
        <v>3.78</v>
      </c>
      <c r="S3253" s="12">
        <f t="shared" si="659"/>
        <v>0</v>
      </c>
      <c r="T3253" s="12">
        <f t="shared" si="660"/>
        <v>0</v>
      </c>
      <c r="U3253" s="12">
        <f t="shared" si="661"/>
        <v>0</v>
      </c>
      <c r="V3253" s="13" t="str">
        <f t="shared" ca="1" si="662"/>
        <v>Greater Than 8 Weeks Old</v>
      </c>
    </row>
    <row r="3254" spans="1:22" x14ac:dyDescent="0.35">
      <c r="A3254" s="2" t="s">
        <v>86</v>
      </c>
      <c r="B3254" s="5">
        <v>43683</v>
      </c>
      <c r="C3254" s="5" t="s">
        <v>383</v>
      </c>
      <c r="D3254" s="5" t="s">
        <v>398</v>
      </c>
      <c r="E3254" s="6">
        <v>1</v>
      </c>
      <c r="F3254" s="3">
        <v>42</v>
      </c>
      <c r="G3254" s="3">
        <v>12.38</v>
      </c>
      <c r="H3254" s="8">
        <f t="shared" si="650"/>
        <v>12.38</v>
      </c>
      <c r="I3254" s="3">
        <v>29.62</v>
      </c>
      <c r="J3254" s="4">
        <v>0.71</v>
      </c>
      <c r="K3254" s="2" t="str">
        <f t="shared" si="651"/>
        <v>Tuesday</v>
      </c>
      <c r="L3254" s="5">
        <f t="shared" si="652"/>
        <v>43686</v>
      </c>
      <c r="M3254" s="2" t="str">
        <f t="shared" si="653"/>
        <v>Friday</v>
      </c>
      <c r="N3254" s="2" t="str">
        <f t="shared" si="654"/>
        <v>Friday</v>
      </c>
      <c r="O3254" s="12">
        <f t="shared" si="655"/>
        <v>2.1</v>
      </c>
      <c r="P3254" s="11" t="str">
        <f t="shared" si="656"/>
        <v>Low Cost per Unit</v>
      </c>
      <c r="Q3254" s="12">
        <f t="shared" si="657"/>
        <v>0</v>
      </c>
      <c r="R3254" s="12">
        <f t="shared" si="658"/>
        <v>0</v>
      </c>
      <c r="S3254" s="12">
        <f t="shared" si="659"/>
        <v>0</v>
      </c>
      <c r="T3254" s="12">
        <f t="shared" si="660"/>
        <v>0</v>
      </c>
      <c r="U3254" s="12">
        <f t="shared" si="661"/>
        <v>0</v>
      </c>
      <c r="V3254" s="13" t="str">
        <f t="shared" ca="1" si="662"/>
        <v>Greater Than 8 Weeks Old</v>
      </c>
    </row>
    <row r="3255" spans="1:22" x14ac:dyDescent="0.35">
      <c r="A3255" s="2" t="s">
        <v>86</v>
      </c>
      <c r="B3255" s="5">
        <v>43684</v>
      </c>
      <c r="C3255" s="5" t="s">
        <v>383</v>
      </c>
      <c r="D3255" s="5" t="s">
        <v>398</v>
      </c>
      <c r="E3255" s="6">
        <v>2</v>
      </c>
      <c r="F3255" s="3">
        <v>84</v>
      </c>
      <c r="G3255" s="3">
        <v>24.76</v>
      </c>
      <c r="H3255" s="8">
        <f t="shared" si="650"/>
        <v>12.38</v>
      </c>
      <c r="I3255" s="3">
        <v>59.24</v>
      </c>
      <c r="J3255" s="4">
        <v>0.71</v>
      </c>
      <c r="K3255" s="2" t="str">
        <f t="shared" si="651"/>
        <v>Wednesday</v>
      </c>
      <c r="L3255" s="5">
        <f t="shared" si="652"/>
        <v>43687</v>
      </c>
      <c r="M3255" s="2" t="str">
        <f t="shared" si="653"/>
        <v>Saturday</v>
      </c>
      <c r="N3255" s="2" t="str">
        <f t="shared" si="654"/>
        <v>Saturday</v>
      </c>
      <c r="O3255" s="12">
        <f t="shared" si="655"/>
        <v>0</v>
      </c>
      <c r="P3255" s="11" t="str">
        <f t="shared" si="656"/>
        <v>Low Cost per Unit</v>
      </c>
      <c r="Q3255" s="12">
        <f t="shared" si="657"/>
        <v>0</v>
      </c>
      <c r="R3255" s="12">
        <f t="shared" si="658"/>
        <v>2.52</v>
      </c>
      <c r="S3255" s="12">
        <f t="shared" si="659"/>
        <v>0</v>
      </c>
      <c r="T3255" s="12">
        <f t="shared" si="660"/>
        <v>0</v>
      </c>
      <c r="U3255" s="12">
        <f t="shared" si="661"/>
        <v>0</v>
      </c>
      <c r="V3255" s="13" t="str">
        <f t="shared" ca="1" si="662"/>
        <v>Greater Than 8 Weeks Old</v>
      </c>
    </row>
    <row r="3256" spans="1:22" x14ac:dyDescent="0.35">
      <c r="A3256" s="2" t="s">
        <v>86</v>
      </c>
      <c r="B3256" s="5">
        <v>43685</v>
      </c>
      <c r="C3256" s="5" t="s">
        <v>383</v>
      </c>
      <c r="D3256" s="5" t="s">
        <v>398</v>
      </c>
      <c r="E3256" s="6">
        <v>2</v>
      </c>
      <c r="F3256" s="3">
        <v>84</v>
      </c>
      <c r="G3256" s="3">
        <v>24.76</v>
      </c>
      <c r="H3256" s="8">
        <f t="shared" si="650"/>
        <v>12.38</v>
      </c>
      <c r="I3256" s="3">
        <v>59.24</v>
      </c>
      <c r="J3256" s="4">
        <v>0.71</v>
      </c>
      <c r="K3256" s="2" t="str">
        <f t="shared" si="651"/>
        <v>Thursday</v>
      </c>
      <c r="L3256" s="5">
        <f t="shared" si="652"/>
        <v>43688</v>
      </c>
      <c r="M3256" s="2" t="str">
        <f t="shared" si="653"/>
        <v>Sunday</v>
      </c>
      <c r="N3256" s="2" t="str">
        <f t="shared" si="654"/>
        <v>Monday</v>
      </c>
      <c r="O3256" s="12">
        <f t="shared" si="655"/>
        <v>0</v>
      </c>
      <c r="P3256" s="11" t="str">
        <f t="shared" si="656"/>
        <v>Low Cost per Unit</v>
      </c>
      <c r="Q3256" s="12">
        <f t="shared" si="657"/>
        <v>0</v>
      </c>
      <c r="R3256" s="12">
        <f t="shared" si="658"/>
        <v>2.52</v>
      </c>
      <c r="S3256" s="12">
        <f t="shared" si="659"/>
        <v>0</v>
      </c>
      <c r="T3256" s="12">
        <f t="shared" si="660"/>
        <v>0</v>
      </c>
      <c r="U3256" s="12">
        <f t="shared" si="661"/>
        <v>0</v>
      </c>
      <c r="V3256" s="13" t="str">
        <f t="shared" ca="1" si="662"/>
        <v>Greater Than 8 Weeks Old</v>
      </c>
    </row>
    <row r="3257" spans="1:22" x14ac:dyDescent="0.35">
      <c r="A3257" s="2" t="s">
        <v>86</v>
      </c>
      <c r="B3257" s="5">
        <v>43686</v>
      </c>
      <c r="C3257" s="5" t="s">
        <v>383</v>
      </c>
      <c r="D3257" s="5" t="s">
        <v>398</v>
      </c>
      <c r="E3257" s="6">
        <v>2</v>
      </c>
      <c r="F3257" s="3">
        <v>84</v>
      </c>
      <c r="G3257" s="3">
        <v>24.76</v>
      </c>
      <c r="H3257" s="8">
        <f t="shared" si="650"/>
        <v>12.38</v>
      </c>
      <c r="I3257" s="3">
        <v>59.24</v>
      </c>
      <c r="J3257" s="4">
        <v>0.71</v>
      </c>
      <c r="K3257" s="2" t="str">
        <f t="shared" si="651"/>
        <v>Friday</v>
      </c>
      <c r="L3257" s="5">
        <f t="shared" si="652"/>
        <v>43689</v>
      </c>
      <c r="M3257" s="2" t="str">
        <f t="shared" si="653"/>
        <v>Monday</v>
      </c>
      <c r="N3257" s="2" t="str">
        <f t="shared" si="654"/>
        <v>Monday</v>
      </c>
      <c r="O3257" s="12">
        <f t="shared" si="655"/>
        <v>0</v>
      </c>
      <c r="P3257" s="11" t="str">
        <f t="shared" si="656"/>
        <v>Low Cost per Unit</v>
      </c>
      <c r="Q3257" s="12">
        <f t="shared" si="657"/>
        <v>0</v>
      </c>
      <c r="R3257" s="12">
        <f t="shared" si="658"/>
        <v>2.52</v>
      </c>
      <c r="S3257" s="12">
        <f t="shared" si="659"/>
        <v>0</v>
      </c>
      <c r="T3257" s="12">
        <f t="shared" si="660"/>
        <v>0</v>
      </c>
      <c r="U3257" s="12">
        <f t="shared" si="661"/>
        <v>0</v>
      </c>
      <c r="V3257" s="13" t="str">
        <f t="shared" ca="1" si="662"/>
        <v>Greater Than 8 Weeks Old</v>
      </c>
    </row>
    <row r="3258" spans="1:22" x14ac:dyDescent="0.35">
      <c r="A3258" s="2" t="s">
        <v>86</v>
      </c>
      <c r="B3258" s="5">
        <v>43687</v>
      </c>
      <c r="C3258" s="5" t="s">
        <v>383</v>
      </c>
      <c r="D3258" s="5" t="s">
        <v>398</v>
      </c>
      <c r="E3258" s="6">
        <v>3</v>
      </c>
      <c r="F3258" s="3">
        <v>126</v>
      </c>
      <c r="G3258" s="3">
        <v>37.14</v>
      </c>
      <c r="H3258" s="8">
        <f t="shared" si="650"/>
        <v>12.38</v>
      </c>
      <c r="I3258" s="3">
        <v>88.86</v>
      </c>
      <c r="J3258" s="4">
        <v>0.71</v>
      </c>
      <c r="K3258" s="2" t="str">
        <f t="shared" si="651"/>
        <v>Saturday</v>
      </c>
      <c r="L3258" s="5">
        <f t="shared" si="652"/>
        <v>43690</v>
      </c>
      <c r="M3258" s="2" t="str">
        <f t="shared" si="653"/>
        <v>Tuesday</v>
      </c>
      <c r="N3258" s="2" t="str">
        <f t="shared" si="654"/>
        <v>Tuesday</v>
      </c>
      <c r="O3258" s="12">
        <f t="shared" si="655"/>
        <v>0</v>
      </c>
      <c r="P3258" s="11" t="str">
        <f t="shared" si="656"/>
        <v>Low Cost per Unit</v>
      </c>
      <c r="Q3258" s="12">
        <f t="shared" si="657"/>
        <v>0</v>
      </c>
      <c r="R3258" s="12">
        <f t="shared" si="658"/>
        <v>3.78</v>
      </c>
      <c r="S3258" s="12">
        <f t="shared" si="659"/>
        <v>0</v>
      </c>
      <c r="T3258" s="12">
        <f t="shared" si="660"/>
        <v>0</v>
      </c>
      <c r="U3258" s="12">
        <f t="shared" si="661"/>
        <v>0</v>
      </c>
      <c r="V3258" s="13" t="str">
        <f t="shared" ca="1" si="662"/>
        <v>Greater Than 8 Weeks Old</v>
      </c>
    </row>
    <row r="3259" spans="1:22" x14ac:dyDescent="0.35">
      <c r="A3259" s="2" t="s">
        <v>86</v>
      </c>
      <c r="B3259" s="5">
        <v>43688</v>
      </c>
      <c r="C3259" s="5" t="s">
        <v>383</v>
      </c>
      <c r="D3259" s="5" t="s">
        <v>398</v>
      </c>
      <c r="E3259" s="6">
        <v>3</v>
      </c>
      <c r="F3259" s="3">
        <v>126</v>
      </c>
      <c r="G3259" s="3">
        <v>37.14</v>
      </c>
      <c r="H3259" s="8">
        <f t="shared" si="650"/>
        <v>12.38</v>
      </c>
      <c r="I3259" s="3">
        <v>88.86</v>
      </c>
      <c r="J3259" s="4">
        <v>0.71</v>
      </c>
      <c r="K3259" s="2" t="str">
        <f t="shared" si="651"/>
        <v>Sunday</v>
      </c>
      <c r="L3259" s="5">
        <f t="shared" si="652"/>
        <v>43691</v>
      </c>
      <c r="M3259" s="2" t="str">
        <f t="shared" si="653"/>
        <v>Wednesday</v>
      </c>
      <c r="N3259" s="2" t="str">
        <f t="shared" si="654"/>
        <v>Wednesday</v>
      </c>
      <c r="O3259" s="12">
        <f t="shared" si="655"/>
        <v>0</v>
      </c>
      <c r="P3259" s="11" t="str">
        <f t="shared" si="656"/>
        <v>Low Cost per Unit</v>
      </c>
      <c r="Q3259" s="12">
        <f t="shared" si="657"/>
        <v>0</v>
      </c>
      <c r="R3259" s="12">
        <f t="shared" si="658"/>
        <v>3.78</v>
      </c>
      <c r="S3259" s="12">
        <f t="shared" si="659"/>
        <v>0</v>
      </c>
      <c r="T3259" s="12">
        <f t="shared" si="660"/>
        <v>0</v>
      </c>
      <c r="U3259" s="12">
        <f t="shared" si="661"/>
        <v>0</v>
      </c>
      <c r="V3259" s="13" t="str">
        <f t="shared" ca="1" si="662"/>
        <v>Greater Than 8 Weeks Old</v>
      </c>
    </row>
    <row r="3260" spans="1:22" x14ac:dyDescent="0.35">
      <c r="A3260" s="2" t="s">
        <v>86</v>
      </c>
      <c r="B3260" s="5">
        <v>43689</v>
      </c>
      <c r="C3260" s="5" t="s">
        <v>383</v>
      </c>
      <c r="D3260" s="5" t="s">
        <v>398</v>
      </c>
      <c r="E3260" s="6">
        <v>1</v>
      </c>
      <c r="F3260" s="3">
        <v>42</v>
      </c>
      <c r="G3260" s="3">
        <v>12.38</v>
      </c>
      <c r="H3260" s="8">
        <f t="shared" si="650"/>
        <v>12.38</v>
      </c>
      <c r="I3260" s="3">
        <v>29.62</v>
      </c>
      <c r="J3260" s="4">
        <v>0.71</v>
      </c>
      <c r="K3260" s="2" t="str">
        <f t="shared" si="651"/>
        <v>Monday</v>
      </c>
      <c r="L3260" s="5">
        <f t="shared" si="652"/>
        <v>43692</v>
      </c>
      <c r="M3260" s="2" t="str">
        <f t="shared" si="653"/>
        <v>Thursday</v>
      </c>
      <c r="N3260" s="2" t="str">
        <f t="shared" si="654"/>
        <v>Thursday</v>
      </c>
      <c r="O3260" s="12">
        <f t="shared" si="655"/>
        <v>0</v>
      </c>
      <c r="P3260" s="11" t="str">
        <f t="shared" si="656"/>
        <v>Low Cost per Unit</v>
      </c>
      <c r="Q3260" s="12">
        <f t="shared" si="657"/>
        <v>0</v>
      </c>
      <c r="R3260" s="12">
        <f t="shared" si="658"/>
        <v>0</v>
      </c>
      <c r="S3260" s="12">
        <f t="shared" si="659"/>
        <v>0</v>
      </c>
      <c r="T3260" s="12">
        <f t="shared" si="660"/>
        <v>0</v>
      </c>
      <c r="U3260" s="12">
        <f t="shared" si="661"/>
        <v>0</v>
      </c>
      <c r="V3260" s="13" t="str">
        <f t="shared" ca="1" si="662"/>
        <v>Greater Than 8 Weeks Old</v>
      </c>
    </row>
    <row r="3261" spans="1:22" x14ac:dyDescent="0.35">
      <c r="A3261" s="2" t="s">
        <v>86</v>
      </c>
      <c r="B3261" s="5">
        <v>43690</v>
      </c>
      <c r="C3261" s="5" t="s">
        <v>383</v>
      </c>
      <c r="D3261" s="5" t="s">
        <v>398</v>
      </c>
      <c r="E3261" s="6">
        <v>3</v>
      </c>
      <c r="F3261" s="3">
        <v>126</v>
      </c>
      <c r="G3261" s="3">
        <v>37.14</v>
      </c>
      <c r="H3261" s="8">
        <f t="shared" si="650"/>
        <v>12.38</v>
      </c>
      <c r="I3261" s="3">
        <v>88.86</v>
      </c>
      <c r="J3261" s="4">
        <v>0.71</v>
      </c>
      <c r="K3261" s="2" t="str">
        <f t="shared" si="651"/>
        <v>Tuesday</v>
      </c>
      <c r="L3261" s="5">
        <f t="shared" si="652"/>
        <v>43693</v>
      </c>
      <c r="M3261" s="2" t="str">
        <f t="shared" si="653"/>
        <v>Friday</v>
      </c>
      <c r="N3261" s="2" t="str">
        <f t="shared" si="654"/>
        <v>Friday</v>
      </c>
      <c r="O3261" s="12">
        <f t="shared" si="655"/>
        <v>6.3000000000000007</v>
      </c>
      <c r="P3261" s="11" t="str">
        <f t="shared" si="656"/>
        <v>Low Cost per Unit</v>
      </c>
      <c r="Q3261" s="12">
        <f t="shared" si="657"/>
        <v>0</v>
      </c>
      <c r="R3261" s="12">
        <f t="shared" si="658"/>
        <v>3.78</v>
      </c>
      <c r="S3261" s="12">
        <f t="shared" si="659"/>
        <v>0</v>
      </c>
      <c r="T3261" s="12">
        <f t="shared" si="660"/>
        <v>0</v>
      </c>
      <c r="U3261" s="12">
        <f t="shared" si="661"/>
        <v>0</v>
      </c>
      <c r="V3261" s="13" t="str">
        <f t="shared" ca="1" si="662"/>
        <v>Greater Than 8 Weeks Old</v>
      </c>
    </row>
    <row r="3262" spans="1:22" x14ac:dyDescent="0.35">
      <c r="A3262" s="2" t="s">
        <v>86</v>
      </c>
      <c r="B3262" s="5">
        <v>43692</v>
      </c>
      <c r="C3262" s="5" t="s">
        <v>383</v>
      </c>
      <c r="D3262" s="5" t="s">
        <v>398</v>
      </c>
      <c r="E3262" s="6">
        <v>6</v>
      </c>
      <c r="F3262" s="3">
        <v>252</v>
      </c>
      <c r="G3262" s="3">
        <v>74.28</v>
      </c>
      <c r="H3262" s="8">
        <f t="shared" si="650"/>
        <v>12.38</v>
      </c>
      <c r="I3262" s="3">
        <v>177.72</v>
      </c>
      <c r="J3262" s="4">
        <v>0.71</v>
      </c>
      <c r="K3262" s="2" t="str">
        <f t="shared" si="651"/>
        <v>Thursday</v>
      </c>
      <c r="L3262" s="5">
        <f t="shared" si="652"/>
        <v>43695</v>
      </c>
      <c r="M3262" s="2" t="str">
        <f t="shared" si="653"/>
        <v>Sunday</v>
      </c>
      <c r="N3262" s="2" t="str">
        <f t="shared" si="654"/>
        <v>Monday</v>
      </c>
      <c r="O3262" s="12">
        <f t="shared" si="655"/>
        <v>0</v>
      </c>
      <c r="P3262" s="11" t="str">
        <f t="shared" si="656"/>
        <v>Low Cost per Unit</v>
      </c>
      <c r="Q3262" s="12">
        <f t="shared" si="657"/>
        <v>0</v>
      </c>
      <c r="R3262" s="12">
        <f t="shared" si="658"/>
        <v>7.56</v>
      </c>
      <c r="S3262" s="12">
        <f t="shared" si="659"/>
        <v>0</v>
      </c>
      <c r="T3262" s="12">
        <f t="shared" si="660"/>
        <v>0</v>
      </c>
      <c r="U3262" s="12">
        <f t="shared" si="661"/>
        <v>0</v>
      </c>
      <c r="V3262" s="13" t="str">
        <f t="shared" ca="1" si="662"/>
        <v>Greater Than 8 Weeks Old</v>
      </c>
    </row>
    <row r="3263" spans="1:22" x14ac:dyDescent="0.35">
      <c r="A3263" s="2" t="s">
        <v>86</v>
      </c>
      <c r="B3263" s="5">
        <v>43693</v>
      </c>
      <c r="C3263" s="5" t="s">
        <v>383</v>
      </c>
      <c r="D3263" s="5" t="s">
        <v>398</v>
      </c>
      <c r="E3263" s="6">
        <v>1</v>
      </c>
      <c r="F3263" s="3">
        <v>42</v>
      </c>
      <c r="G3263" s="3">
        <v>12.38</v>
      </c>
      <c r="H3263" s="8">
        <f t="shared" si="650"/>
        <v>12.38</v>
      </c>
      <c r="I3263" s="3">
        <v>29.62</v>
      </c>
      <c r="J3263" s="4">
        <v>0.71</v>
      </c>
      <c r="K3263" s="2" t="str">
        <f t="shared" si="651"/>
        <v>Friday</v>
      </c>
      <c r="L3263" s="5">
        <f t="shared" si="652"/>
        <v>43696</v>
      </c>
      <c r="M3263" s="2" t="str">
        <f t="shared" si="653"/>
        <v>Monday</v>
      </c>
      <c r="N3263" s="2" t="str">
        <f t="shared" si="654"/>
        <v>Monday</v>
      </c>
      <c r="O3263" s="12">
        <f t="shared" si="655"/>
        <v>0</v>
      </c>
      <c r="P3263" s="11" t="str">
        <f t="shared" si="656"/>
        <v>Low Cost per Unit</v>
      </c>
      <c r="Q3263" s="12">
        <f t="shared" si="657"/>
        <v>0</v>
      </c>
      <c r="R3263" s="12">
        <f t="shared" si="658"/>
        <v>0</v>
      </c>
      <c r="S3263" s="12">
        <f t="shared" si="659"/>
        <v>0</v>
      </c>
      <c r="T3263" s="12">
        <f t="shared" si="660"/>
        <v>0</v>
      </c>
      <c r="U3263" s="12">
        <f t="shared" si="661"/>
        <v>0</v>
      </c>
      <c r="V3263" s="13" t="str">
        <f t="shared" ca="1" si="662"/>
        <v>Greater Than 8 Weeks Old</v>
      </c>
    </row>
    <row r="3264" spans="1:22" x14ac:dyDescent="0.35">
      <c r="A3264" s="2" t="s">
        <v>86</v>
      </c>
      <c r="B3264" s="5">
        <v>43694</v>
      </c>
      <c r="C3264" s="5" t="s">
        <v>383</v>
      </c>
      <c r="D3264" s="5" t="s">
        <v>398</v>
      </c>
      <c r="E3264" s="6">
        <v>2</v>
      </c>
      <c r="F3264" s="3">
        <v>84</v>
      </c>
      <c r="G3264" s="3">
        <v>24.76</v>
      </c>
      <c r="H3264" s="8">
        <f t="shared" si="650"/>
        <v>12.38</v>
      </c>
      <c r="I3264" s="3">
        <v>59.24</v>
      </c>
      <c r="J3264" s="4">
        <v>0.71</v>
      </c>
      <c r="K3264" s="2" t="str">
        <f t="shared" si="651"/>
        <v>Saturday</v>
      </c>
      <c r="L3264" s="5">
        <f t="shared" si="652"/>
        <v>43697</v>
      </c>
      <c r="M3264" s="2" t="str">
        <f t="shared" si="653"/>
        <v>Tuesday</v>
      </c>
      <c r="N3264" s="2" t="str">
        <f t="shared" si="654"/>
        <v>Tuesday</v>
      </c>
      <c r="O3264" s="12">
        <f t="shared" si="655"/>
        <v>0</v>
      </c>
      <c r="P3264" s="11" t="str">
        <f t="shared" si="656"/>
        <v>Low Cost per Unit</v>
      </c>
      <c r="Q3264" s="12">
        <f t="shared" si="657"/>
        <v>0</v>
      </c>
      <c r="R3264" s="12">
        <f t="shared" si="658"/>
        <v>2.52</v>
      </c>
      <c r="S3264" s="12">
        <f t="shared" si="659"/>
        <v>0</v>
      </c>
      <c r="T3264" s="12">
        <f t="shared" si="660"/>
        <v>0</v>
      </c>
      <c r="U3264" s="12">
        <f t="shared" si="661"/>
        <v>0</v>
      </c>
      <c r="V3264" s="13" t="str">
        <f t="shared" ca="1" si="662"/>
        <v>Greater Than 8 Weeks Old</v>
      </c>
    </row>
    <row r="3265" spans="1:22" x14ac:dyDescent="0.35">
      <c r="A3265" s="2" t="s">
        <v>86</v>
      </c>
      <c r="B3265" s="5">
        <v>43696</v>
      </c>
      <c r="C3265" s="5" t="s">
        <v>383</v>
      </c>
      <c r="D3265" s="5" t="s">
        <v>398</v>
      </c>
      <c r="E3265" s="6">
        <v>3</v>
      </c>
      <c r="F3265" s="3">
        <v>126</v>
      </c>
      <c r="G3265" s="3">
        <v>37.14</v>
      </c>
      <c r="H3265" s="8">
        <f t="shared" si="650"/>
        <v>12.38</v>
      </c>
      <c r="I3265" s="3">
        <v>88.86</v>
      </c>
      <c r="J3265" s="4">
        <v>0.71</v>
      </c>
      <c r="K3265" s="2" t="str">
        <f t="shared" si="651"/>
        <v>Monday</v>
      </c>
      <c r="L3265" s="5">
        <f t="shared" si="652"/>
        <v>43699</v>
      </c>
      <c r="M3265" s="2" t="str">
        <f t="shared" si="653"/>
        <v>Thursday</v>
      </c>
      <c r="N3265" s="2" t="str">
        <f t="shared" si="654"/>
        <v>Thursday</v>
      </c>
      <c r="O3265" s="12">
        <f t="shared" si="655"/>
        <v>0</v>
      </c>
      <c r="P3265" s="11" t="str">
        <f t="shared" si="656"/>
        <v>Low Cost per Unit</v>
      </c>
      <c r="Q3265" s="12">
        <f t="shared" si="657"/>
        <v>0</v>
      </c>
      <c r="R3265" s="12">
        <f t="shared" si="658"/>
        <v>3.78</v>
      </c>
      <c r="S3265" s="12">
        <f t="shared" si="659"/>
        <v>0</v>
      </c>
      <c r="T3265" s="12">
        <f t="shared" si="660"/>
        <v>0</v>
      </c>
      <c r="U3265" s="12">
        <f t="shared" si="661"/>
        <v>0</v>
      </c>
      <c r="V3265" s="13" t="str">
        <f t="shared" ca="1" si="662"/>
        <v>Greater Than 8 Weeks Old</v>
      </c>
    </row>
    <row r="3266" spans="1:22" x14ac:dyDescent="0.35">
      <c r="A3266" s="2" t="s">
        <v>86</v>
      </c>
      <c r="B3266" s="5">
        <v>43697</v>
      </c>
      <c r="C3266" s="5" t="s">
        <v>383</v>
      </c>
      <c r="D3266" s="5" t="s">
        <v>398</v>
      </c>
      <c r="E3266" s="6">
        <v>2</v>
      </c>
      <c r="F3266" s="3">
        <v>84</v>
      </c>
      <c r="G3266" s="3">
        <v>24.76</v>
      </c>
      <c r="H3266" s="8">
        <f t="shared" si="650"/>
        <v>12.38</v>
      </c>
      <c r="I3266" s="3">
        <v>59.24</v>
      </c>
      <c r="J3266" s="4">
        <v>0.71</v>
      </c>
      <c r="K3266" s="2" t="str">
        <f t="shared" si="651"/>
        <v>Tuesday</v>
      </c>
      <c r="L3266" s="5">
        <f t="shared" si="652"/>
        <v>43700</v>
      </c>
      <c r="M3266" s="2" t="str">
        <f t="shared" si="653"/>
        <v>Friday</v>
      </c>
      <c r="N3266" s="2" t="str">
        <f t="shared" si="654"/>
        <v>Friday</v>
      </c>
      <c r="O3266" s="12">
        <f t="shared" si="655"/>
        <v>4.2</v>
      </c>
      <c r="P3266" s="11" t="str">
        <f t="shared" si="656"/>
        <v>Low Cost per Unit</v>
      </c>
      <c r="Q3266" s="12">
        <f t="shared" si="657"/>
        <v>0</v>
      </c>
      <c r="R3266" s="12">
        <f t="shared" si="658"/>
        <v>2.52</v>
      </c>
      <c r="S3266" s="12">
        <f t="shared" si="659"/>
        <v>0</v>
      </c>
      <c r="T3266" s="12">
        <f t="shared" si="660"/>
        <v>0</v>
      </c>
      <c r="U3266" s="12">
        <f t="shared" si="661"/>
        <v>0</v>
      </c>
      <c r="V3266" s="13" t="str">
        <f t="shared" ca="1" si="662"/>
        <v>Greater Than 8 Weeks Old</v>
      </c>
    </row>
    <row r="3267" spans="1:22" x14ac:dyDescent="0.35">
      <c r="A3267" s="2" t="s">
        <v>86</v>
      </c>
      <c r="B3267" s="5">
        <v>43698</v>
      </c>
      <c r="C3267" s="5" t="s">
        <v>383</v>
      </c>
      <c r="D3267" s="5" t="s">
        <v>398</v>
      </c>
      <c r="E3267" s="6">
        <v>2</v>
      </c>
      <c r="F3267" s="3">
        <v>84</v>
      </c>
      <c r="G3267" s="3">
        <v>24.76</v>
      </c>
      <c r="H3267" s="8">
        <f t="shared" ref="H3267:H3330" si="663">G3267/E3267</f>
        <v>12.38</v>
      </c>
      <c r="I3267" s="3">
        <v>59.24</v>
      </c>
      <c r="J3267" s="4">
        <v>0.71</v>
      </c>
      <c r="K3267" s="2" t="str">
        <f t="shared" ref="K3267:K3330" si="664">TEXT(B3267,"dddd")</f>
        <v>Wednesday</v>
      </c>
      <c r="L3267" s="5">
        <f t="shared" ref="L3267:L3330" si="665">B3267+3</f>
        <v>43701</v>
      </c>
      <c r="M3267" s="2" t="str">
        <f t="shared" ref="M3267:M3330" si="666">TEXT(L3267,"dddd")</f>
        <v>Saturday</v>
      </c>
      <c r="N3267" s="2" t="str">
        <f t="shared" ref="N3267:N3330" si="667">IF(M3267="Sunday","Monday",M3267)</f>
        <v>Saturday</v>
      </c>
      <c r="O3267" s="12">
        <f t="shared" ref="O3267:O3330" si="668">IF(TEXT(B3267,"dddd")="Tuesday",F3267*0.05,0)</f>
        <v>0</v>
      </c>
      <c r="P3267" s="11" t="str">
        <f t="shared" ref="P3267:P3330" si="669">IF(H3267&gt;AVERAGE(H:H),"High Cost per Unit","Low Cost per Unit")</f>
        <v>Low Cost per Unit</v>
      </c>
      <c r="Q3267" s="12">
        <f t="shared" ref="Q3267:Q3330" si="670">IF(D3267="Masks",F3267*0.1,0)</f>
        <v>0</v>
      </c>
      <c r="R3267" s="12">
        <f t="shared" ref="R3267:R3330" si="671">IF(E3267&gt;1,F3267*0.03,0)</f>
        <v>2.52</v>
      </c>
      <c r="S3267" s="12">
        <f t="shared" ref="S3267:S3330" si="672">IF(D3267="Accessories",F3267*0.15,0)</f>
        <v>0</v>
      </c>
      <c r="T3267" s="12">
        <f t="shared" ref="T3267:T3330" si="673">IF(AND(K3267="Saturday",C3267="Fitness"),F3267*0.1,0)</f>
        <v>0</v>
      </c>
      <c r="U3267" s="12">
        <f t="shared" ref="U3267:U3330" si="674">IF(AND(K3267="Friday",C3267="Automotive"),F3267*0.2,0)</f>
        <v>0</v>
      </c>
      <c r="V3267" s="13" t="str">
        <f t="shared" ref="V3267:V3330" ca="1" si="675">IF(B3267&lt;TODAY()-56,"Greater Than 8 Weeks Old","Less Than 8 Weeks Old")</f>
        <v>Greater Than 8 Weeks Old</v>
      </c>
    </row>
    <row r="3268" spans="1:22" x14ac:dyDescent="0.35">
      <c r="A3268" s="2" t="s">
        <v>86</v>
      </c>
      <c r="B3268" s="5">
        <v>43699</v>
      </c>
      <c r="C3268" s="5" t="s">
        <v>383</v>
      </c>
      <c r="D3268" s="5" t="s">
        <v>398</v>
      </c>
      <c r="E3268" s="6">
        <v>1</v>
      </c>
      <c r="F3268" s="3">
        <v>42</v>
      </c>
      <c r="G3268" s="3">
        <v>12.38</v>
      </c>
      <c r="H3268" s="8">
        <f t="shared" si="663"/>
        <v>12.38</v>
      </c>
      <c r="I3268" s="3">
        <v>29.62</v>
      </c>
      <c r="J3268" s="4">
        <v>0.71</v>
      </c>
      <c r="K3268" s="2" t="str">
        <f t="shared" si="664"/>
        <v>Thursday</v>
      </c>
      <c r="L3268" s="5">
        <f t="shared" si="665"/>
        <v>43702</v>
      </c>
      <c r="M3268" s="2" t="str">
        <f t="shared" si="666"/>
        <v>Sunday</v>
      </c>
      <c r="N3268" s="2" t="str">
        <f t="shared" si="667"/>
        <v>Monday</v>
      </c>
      <c r="O3268" s="12">
        <f t="shared" si="668"/>
        <v>0</v>
      </c>
      <c r="P3268" s="11" t="str">
        <f t="shared" si="669"/>
        <v>Low Cost per Unit</v>
      </c>
      <c r="Q3268" s="12">
        <f t="shared" si="670"/>
        <v>0</v>
      </c>
      <c r="R3268" s="12">
        <f t="shared" si="671"/>
        <v>0</v>
      </c>
      <c r="S3268" s="12">
        <f t="shared" si="672"/>
        <v>0</v>
      </c>
      <c r="T3268" s="12">
        <f t="shared" si="673"/>
        <v>0</v>
      </c>
      <c r="U3268" s="12">
        <f t="shared" si="674"/>
        <v>0</v>
      </c>
      <c r="V3268" s="13" t="str">
        <f t="shared" ca="1" si="675"/>
        <v>Greater Than 8 Weeks Old</v>
      </c>
    </row>
    <row r="3269" spans="1:22" x14ac:dyDescent="0.35">
      <c r="A3269" s="2" t="s">
        <v>86</v>
      </c>
      <c r="B3269" s="5">
        <v>43700</v>
      </c>
      <c r="C3269" s="5" t="s">
        <v>383</v>
      </c>
      <c r="D3269" s="5" t="s">
        <v>398</v>
      </c>
      <c r="E3269" s="6">
        <v>1</v>
      </c>
      <c r="F3269" s="3">
        <v>42</v>
      </c>
      <c r="G3269" s="3">
        <v>12.38</v>
      </c>
      <c r="H3269" s="8">
        <f t="shared" si="663"/>
        <v>12.38</v>
      </c>
      <c r="I3269" s="3">
        <v>29.62</v>
      </c>
      <c r="J3269" s="4">
        <v>0.71</v>
      </c>
      <c r="K3269" s="2" t="str">
        <f t="shared" si="664"/>
        <v>Friday</v>
      </c>
      <c r="L3269" s="5">
        <f t="shared" si="665"/>
        <v>43703</v>
      </c>
      <c r="M3269" s="2" t="str">
        <f t="shared" si="666"/>
        <v>Monday</v>
      </c>
      <c r="N3269" s="2" t="str">
        <f t="shared" si="667"/>
        <v>Monday</v>
      </c>
      <c r="O3269" s="12">
        <f t="shared" si="668"/>
        <v>0</v>
      </c>
      <c r="P3269" s="11" t="str">
        <f t="shared" si="669"/>
        <v>Low Cost per Unit</v>
      </c>
      <c r="Q3269" s="12">
        <f t="shared" si="670"/>
        <v>0</v>
      </c>
      <c r="R3269" s="12">
        <f t="shared" si="671"/>
        <v>0</v>
      </c>
      <c r="S3269" s="12">
        <f t="shared" si="672"/>
        <v>0</v>
      </c>
      <c r="T3269" s="12">
        <f t="shared" si="673"/>
        <v>0</v>
      </c>
      <c r="U3269" s="12">
        <f t="shared" si="674"/>
        <v>0</v>
      </c>
      <c r="V3269" s="13" t="str">
        <f t="shared" ca="1" si="675"/>
        <v>Greater Than 8 Weeks Old</v>
      </c>
    </row>
    <row r="3270" spans="1:22" x14ac:dyDescent="0.35">
      <c r="A3270" s="2" t="s">
        <v>86</v>
      </c>
      <c r="B3270" s="5">
        <v>43701</v>
      </c>
      <c r="C3270" s="5" t="s">
        <v>383</v>
      </c>
      <c r="D3270" s="5" t="s">
        <v>398</v>
      </c>
      <c r="E3270" s="6">
        <v>2</v>
      </c>
      <c r="F3270" s="3">
        <v>84</v>
      </c>
      <c r="G3270" s="3">
        <v>24.76</v>
      </c>
      <c r="H3270" s="8">
        <f t="shared" si="663"/>
        <v>12.38</v>
      </c>
      <c r="I3270" s="3">
        <v>59.24</v>
      </c>
      <c r="J3270" s="4">
        <v>0.71</v>
      </c>
      <c r="K3270" s="2" t="str">
        <f t="shared" si="664"/>
        <v>Saturday</v>
      </c>
      <c r="L3270" s="5">
        <f t="shared" si="665"/>
        <v>43704</v>
      </c>
      <c r="M3270" s="2" t="str">
        <f t="shared" si="666"/>
        <v>Tuesday</v>
      </c>
      <c r="N3270" s="2" t="str">
        <f t="shared" si="667"/>
        <v>Tuesday</v>
      </c>
      <c r="O3270" s="12">
        <f t="shared" si="668"/>
        <v>0</v>
      </c>
      <c r="P3270" s="11" t="str">
        <f t="shared" si="669"/>
        <v>Low Cost per Unit</v>
      </c>
      <c r="Q3270" s="12">
        <f t="shared" si="670"/>
        <v>0</v>
      </c>
      <c r="R3270" s="12">
        <f t="shared" si="671"/>
        <v>2.52</v>
      </c>
      <c r="S3270" s="12">
        <f t="shared" si="672"/>
        <v>0</v>
      </c>
      <c r="T3270" s="12">
        <f t="shared" si="673"/>
        <v>0</v>
      </c>
      <c r="U3270" s="12">
        <f t="shared" si="674"/>
        <v>0</v>
      </c>
      <c r="V3270" s="13" t="str">
        <f t="shared" ca="1" si="675"/>
        <v>Greater Than 8 Weeks Old</v>
      </c>
    </row>
    <row r="3271" spans="1:22" x14ac:dyDescent="0.35">
      <c r="A3271" s="2" t="s">
        <v>86</v>
      </c>
      <c r="B3271" s="5">
        <v>43702</v>
      </c>
      <c r="C3271" s="5" t="s">
        <v>383</v>
      </c>
      <c r="D3271" s="5" t="s">
        <v>398</v>
      </c>
      <c r="E3271" s="6">
        <v>2</v>
      </c>
      <c r="F3271" s="3">
        <v>84</v>
      </c>
      <c r="G3271" s="3">
        <v>24.76</v>
      </c>
      <c r="H3271" s="8">
        <f t="shared" si="663"/>
        <v>12.38</v>
      </c>
      <c r="I3271" s="3">
        <v>59.24</v>
      </c>
      <c r="J3271" s="4">
        <v>0.71</v>
      </c>
      <c r="K3271" s="2" t="str">
        <f t="shared" si="664"/>
        <v>Sunday</v>
      </c>
      <c r="L3271" s="5">
        <f t="shared" si="665"/>
        <v>43705</v>
      </c>
      <c r="M3271" s="2" t="str">
        <f t="shared" si="666"/>
        <v>Wednesday</v>
      </c>
      <c r="N3271" s="2" t="str">
        <f t="shared" si="667"/>
        <v>Wednesday</v>
      </c>
      <c r="O3271" s="12">
        <f t="shared" si="668"/>
        <v>0</v>
      </c>
      <c r="P3271" s="11" t="str">
        <f t="shared" si="669"/>
        <v>Low Cost per Unit</v>
      </c>
      <c r="Q3271" s="12">
        <f t="shared" si="670"/>
        <v>0</v>
      </c>
      <c r="R3271" s="12">
        <f t="shared" si="671"/>
        <v>2.52</v>
      </c>
      <c r="S3271" s="12">
        <f t="shared" si="672"/>
        <v>0</v>
      </c>
      <c r="T3271" s="12">
        <f t="shared" si="673"/>
        <v>0</v>
      </c>
      <c r="U3271" s="12">
        <f t="shared" si="674"/>
        <v>0</v>
      </c>
      <c r="V3271" s="13" t="str">
        <f t="shared" ca="1" si="675"/>
        <v>Greater Than 8 Weeks Old</v>
      </c>
    </row>
    <row r="3272" spans="1:22" x14ac:dyDescent="0.35">
      <c r="A3272" s="2" t="s">
        <v>86</v>
      </c>
      <c r="B3272" s="5">
        <v>43703</v>
      </c>
      <c r="C3272" s="5" t="s">
        <v>383</v>
      </c>
      <c r="D3272" s="5" t="s">
        <v>398</v>
      </c>
      <c r="E3272" s="6">
        <v>2</v>
      </c>
      <c r="F3272" s="3">
        <v>84</v>
      </c>
      <c r="G3272" s="3">
        <v>24.76</v>
      </c>
      <c r="H3272" s="8">
        <f t="shared" si="663"/>
        <v>12.38</v>
      </c>
      <c r="I3272" s="3">
        <v>59.24</v>
      </c>
      <c r="J3272" s="4">
        <v>0.71</v>
      </c>
      <c r="K3272" s="2" t="str">
        <f t="shared" si="664"/>
        <v>Monday</v>
      </c>
      <c r="L3272" s="5">
        <f t="shared" si="665"/>
        <v>43706</v>
      </c>
      <c r="M3272" s="2" t="str">
        <f t="shared" si="666"/>
        <v>Thursday</v>
      </c>
      <c r="N3272" s="2" t="str">
        <f t="shared" si="667"/>
        <v>Thursday</v>
      </c>
      <c r="O3272" s="12">
        <f t="shared" si="668"/>
        <v>0</v>
      </c>
      <c r="P3272" s="11" t="str">
        <f t="shared" si="669"/>
        <v>Low Cost per Unit</v>
      </c>
      <c r="Q3272" s="12">
        <f t="shared" si="670"/>
        <v>0</v>
      </c>
      <c r="R3272" s="12">
        <f t="shared" si="671"/>
        <v>2.52</v>
      </c>
      <c r="S3272" s="12">
        <f t="shared" si="672"/>
        <v>0</v>
      </c>
      <c r="T3272" s="12">
        <f t="shared" si="673"/>
        <v>0</v>
      </c>
      <c r="U3272" s="12">
        <f t="shared" si="674"/>
        <v>0</v>
      </c>
      <c r="V3272" s="13" t="str">
        <f t="shared" ca="1" si="675"/>
        <v>Greater Than 8 Weeks Old</v>
      </c>
    </row>
    <row r="3273" spans="1:22" x14ac:dyDescent="0.35">
      <c r="A3273" s="2" t="s">
        <v>86</v>
      </c>
      <c r="B3273" s="5">
        <v>43704</v>
      </c>
      <c r="C3273" s="5" t="s">
        <v>383</v>
      </c>
      <c r="D3273" s="5" t="s">
        <v>398</v>
      </c>
      <c r="E3273" s="6">
        <v>3</v>
      </c>
      <c r="F3273" s="3">
        <v>126</v>
      </c>
      <c r="G3273" s="3">
        <v>37.14</v>
      </c>
      <c r="H3273" s="8">
        <f t="shared" si="663"/>
        <v>12.38</v>
      </c>
      <c r="I3273" s="3">
        <v>88.86</v>
      </c>
      <c r="J3273" s="4">
        <v>0.71</v>
      </c>
      <c r="K3273" s="2" t="str">
        <f t="shared" si="664"/>
        <v>Tuesday</v>
      </c>
      <c r="L3273" s="5">
        <f t="shared" si="665"/>
        <v>43707</v>
      </c>
      <c r="M3273" s="2" t="str">
        <f t="shared" si="666"/>
        <v>Friday</v>
      </c>
      <c r="N3273" s="2" t="str">
        <f t="shared" si="667"/>
        <v>Friday</v>
      </c>
      <c r="O3273" s="12">
        <f t="shared" si="668"/>
        <v>6.3000000000000007</v>
      </c>
      <c r="P3273" s="11" t="str">
        <f t="shared" si="669"/>
        <v>Low Cost per Unit</v>
      </c>
      <c r="Q3273" s="12">
        <f t="shared" si="670"/>
        <v>0</v>
      </c>
      <c r="R3273" s="12">
        <f t="shared" si="671"/>
        <v>3.78</v>
      </c>
      <c r="S3273" s="12">
        <f t="shared" si="672"/>
        <v>0</v>
      </c>
      <c r="T3273" s="12">
        <f t="shared" si="673"/>
        <v>0</v>
      </c>
      <c r="U3273" s="12">
        <f t="shared" si="674"/>
        <v>0</v>
      </c>
      <c r="V3273" s="13" t="str">
        <f t="shared" ca="1" si="675"/>
        <v>Greater Than 8 Weeks Old</v>
      </c>
    </row>
    <row r="3274" spans="1:22" x14ac:dyDescent="0.35">
      <c r="A3274" s="2" t="s">
        <v>86</v>
      </c>
      <c r="B3274" s="5">
        <v>43705</v>
      </c>
      <c r="C3274" s="5" t="s">
        <v>383</v>
      </c>
      <c r="D3274" s="5" t="s">
        <v>398</v>
      </c>
      <c r="E3274" s="6">
        <v>4</v>
      </c>
      <c r="F3274" s="3">
        <v>168</v>
      </c>
      <c r="G3274" s="3">
        <v>49.52</v>
      </c>
      <c r="H3274" s="8">
        <f t="shared" si="663"/>
        <v>12.38</v>
      </c>
      <c r="I3274" s="3">
        <v>118.48</v>
      </c>
      <c r="J3274" s="4">
        <v>0.71</v>
      </c>
      <c r="K3274" s="2" t="str">
        <f t="shared" si="664"/>
        <v>Wednesday</v>
      </c>
      <c r="L3274" s="5">
        <f t="shared" si="665"/>
        <v>43708</v>
      </c>
      <c r="M3274" s="2" t="str">
        <f t="shared" si="666"/>
        <v>Saturday</v>
      </c>
      <c r="N3274" s="2" t="str">
        <f t="shared" si="667"/>
        <v>Saturday</v>
      </c>
      <c r="O3274" s="12">
        <f t="shared" si="668"/>
        <v>0</v>
      </c>
      <c r="P3274" s="11" t="str">
        <f t="shared" si="669"/>
        <v>Low Cost per Unit</v>
      </c>
      <c r="Q3274" s="12">
        <f t="shared" si="670"/>
        <v>0</v>
      </c>
      <c r="R3274" s="12">
        <f t="shared" si="671"/>
        <v>5.04</v>
      </c>
      <c r="S3274" s="12">
        <f t="shared" si="672"/>
        <v>0</v>
      </c>
      <c r="T3274" s="12">
        <f t="shared" si="673"/>
        <v>0</v>
      </c>
      <c r="U3274" s="12">
        <f t="shared" si="674"/>
        <v>0</v>
      </c>
      <c r="V3274" s="13" t="str">
        <f t="shared" ca="1" si="675"/>
        <v>Greater Than 8 Weeks Old</v>
      </c>
    </row>
    <row r="3275" spans="1:22" x14ac:dyDescent="0.35">
      <c r="A3275" s="2" t="s">
        <v>86</v>
      </c>
      <c r="B3275" s="5">
        <v>43706</v>
      </c>
      <c r="C3275" s="5" t="s">
        <v>383</v>
      </c>
      <c r="D3275" s="5" t="s">
        <v>398</v>
      </c>
      <c r="E3275" s="6">
        <v>1</v>
      </c>
      <c r="F3275" s="3">
        <v>42</v>
      </c>
      <c r="G3275" s="3">
        <v>12.38</v>
      </c>
      <c r="H3275" s="8">
        <f t="shared" si="663"/>
        <v>12.38</v>
      </c>
      <c r="I3275" s="3">
        <v>29.62</v>
      </c>
      <c r="J3275" s="4">
        <v>0.71</v>
      </c>
      <c r="K3275" s="2" t="str">
        <f t="shared" si="664"/>
        <v>Thursday</v>
      </c>
      <c r="L3275" s="5">
        <f t="shared" si="665"/>
        <v>43709</v>
      </c>
      <c r="M3275" s="2" t="str">
        <f t="shared" si="666"/>
        <v>Sunday</v>
      </c>
      <c r="N3275" s="2" t="str">
        <f t="shared" si="667"/>
        <v>Monday</v>
      </c>
      <c r="O3275" s="12">
        <f t="shared" si="668"/>
        <v>0</v>
      </c>
      <c r="P3275" s="11" t="str">
        <f t="shared" si="669"/>
        <v>Low Cost per Unit</v>
      </c>
      <c r="Q3275" s="12">
        <f t="shared" si="670"/>
        <v>0</v>
      </c>
      <c r="R3275" s="12">
        <f t="shared" si="671"/>
        <v>0</v>
      </c>
      <c r="S3275" s="12">
        <f t="shared" si="672"/>
        <v>0</v>
      </c>
      <c r="T3275" s="12">
        <f t="shared" si="673"/>
        <v>0</v>
      </c>
      <c r="U3275" s="12">
        <f t="shared" si="674"/>
        <v>0</v>
      </c>
      <c r="V3275" s="13" t="str">
        <f t="shared" ca="1" si="675"/>
        <v>Greater Than 8 Weeks Old</v>
      </c>
    </row>
    <row r="3276" spans="1:22" x14ac:dyDescent="0.35">
      <c r="A3276" s="2" t="s">
        <v>86</v>
      </c>
      <c r="B3276" s="5">
        <v>43707</v>
      </c>
      <c r="C3276" s="5" t="s">
        <v>383</v>
      </c>
      <c r="D3276" s="5" t="s">
        <v>398</v>
      </c>
      <c r="E3276" s="6">
        <v>2</v>
      </c>
      <c r="F3276" s="3">
        <v>84</v>
      </c>
      <c r="G3276" s="3">
        <v>24.76</v>
      </c>
      <c r="H3276" s="8">
        <f t="shared" si="663"/>
        <v>12.38</v>
      </c>
      <c r="I3276" s="3">
        <v>59.24</v>
      </c>
      <c r="J3276" s="4">
        <v>0.71</v>
      </c>
      <c r="K3276" s="2" t="str">
        <f t="shared" si="664"/>
        <v>Friday</v>
      </c>
      <c r="L3276" s="5">
        <f t="shared" si="665"/>
        <v>43710</v>
      </c>
      <c r="M3276" s="2" t="str">
        <f t="shared" si="666"/>
        <v>Monday</v>
      </c>
      <c r="N3276" s="2" t="str">
        <f t="shared" si="667"/>
        <v>Monday</v>
      </c>
      <c r="O3276" s="12">
        <f t="shared" si="668"/>
        <v>0</v>
      </c>
      <c r="P3276" s="11" t="str">
        <f t="shared" si="669"/>
        <v>Low Cost per Unit</v>
      </c>
      <c r="Q3276" s="12">
        <f t="shared" si="670"/>
        <v>0</v>
      </c>
      <c r="R3276" s="12">
        <f t="shared" si="671"/>
        <v>2.52</v>
      </c>
      <c r="S3276" s="12">
        <f t="shared" si="672"/>
        <v>0</v>
      </c>
      <c r="T3276" s="12">
        <f t="shared" si="673"/>
        <v>0</v>
      </c>
      <c r="U3276" s="12">
        <f t="shared" si="674"/>
        <v>0</v>
      </c>
      <c r="V3276" s="13" t="str">
        <f t="shared" ca="1" si="675"/>
        <v>Greater Than 8 Weeks Old</v>
      </c>
    </row>
    <row r="3277" spans="1:22" x14ac:dyDescent="0.35">
      <c r="A3277" s="2" t="s">
        <v>128</v>
      </c>
      <c r="B3277" s="5">
        <v>43678</v>
      </c>
      <c r="C3277" s="5" t="s">
        <v>383</v>
      </c>
      <c r="D3277" s="5" t="s">
        <v>398</v>
      </c>
      <c r="E3277" s="6">
        <v>1</v>
      </c>
      <c r="F3277" s="3">
        <v>21</v>
      </c>
      <c r="G3277" s="3">
        <v>7.43</v>
      </c>
      <c r="H3277" s="8">
        <f t="shared" si="663"/>
        <v>7.43</v>
      </c>
      <c r="I3277" s="3">
        <v>13.57</v>
      </c>
      <c r="J3277" s="4">
        <v>0.65</v>
      </c>
      <c r="K3277" s="2" t="str">
        <f t="shared" si="664"/>
        <v>Thursday</v>
      </c>
      <c r="L3277" s="5">
        <f t="shared" si="665"/>
        <v>43681</v>
      </c>
      <c r="M3277" s="2" t="str">
        <f t="shared" si="666"/>
        <v>Sunday</v>
      </c>
      <c r="N3277" s="2" t="str">
        <f t="shared" si="667"/>
        <v>Monday</v>
      </c>
      <c r="O3277" s="12">
        <f t="shared" si="668"/>
        <v>0</v>
      </c>
      <c r="P3277" s="11" t="str">
        <f t="shared" si="669"/>
        <v>Low Cost per Unit</v>
      </c>
      <c r="Q3277" s="12">
        <f t="shared" si="670"/>
        <v>0</v>
      </c>
      <c r="R3277" s="12">
        <f t="shared" si="671"/>
        <v>0</v>
      </c>
      <c r="S3277" s="12">
        <f t="shared" si="672"/>
        <v>0</v>
      </c>
      <c r="T3277" s="12">
        <f t="shared" si="673"/>
        <v>0</v>
      </c>
      <c r="U3277" s="12">
        <f t="shared" si="674"/>
        <v>0</v>
      </c>
      <c r="V3277" s="13" t="str">
        <f t="shared" ca="1" si="675"/>
        <v>Greater Than 8 Weeks Old</v>
      </c>
    </row>
    <row r="3278" spans="1:22" x14ac:dyDescent="0.35">
      <c r="A3278" s="2" t="s">
        <v>128</v>
      </c>
      <c r="B3278" s="5">
        <v>43679</v>
      </c>
      <c r="C3278" s="5" t="s">
        <v>383</v>
      </c>
      <c r="D3278" s="5" t="s">
        <v>398</v>
      </c>
      <c r="E3278" s="6">
        <v>2</v>
      </c>
      <c r="F3278" s="3">
        <v>21</v>
      </c>
      <c r="G3278" s="3">
        <v>14.86</v>
      </c>
      <c r="H3278" s="8">
        <f t="shared" si="663"/>
        <v>7.43</v>
      </c>
      <c r="I3278" s="3">
        <v>6.14</v>
      </c>
      <c r="J3278" s="4">
        <v>0.28999999999999998</v>
      </c>
      <c r="K3278" s="2" t="str">
        <f t="shared" si="664"/>
        <v>Friday</v>
      </c>
      <c r="L3278" s="5">
        <f t="shared" si="665"/>
        <v>43682</v>
      </c>
      <c r="M3278" s="2" t="str">
        <f t="shared" si="666"/>
        <v>Monday</v>
      </c>
      <c r="N3278" s="2" t="str">
        <f t="shared" si="667"/>
        <v>Monday</v>
      </c>
      <c r="O3278" s="12">
        <f t="shared" si="668"/>
        <v>0</v>
      </c>
      <c r="P3278" s="11" t="str">
        <f t="shared" si="669"/>
        <v>Low Cost per Unit</v>
      </c>
      <c r="Q3278" s="12">
        <f t="shared" si="670"/>
        <v>0</v>
      </c>
      <c r="R3278" s="12">
        <f t="shared" si="671"/>
        <v>0.63</v>
      </c>
      <c r="S3278" s="12">
        <f t="shared" si="672"/>
        <v>0</v>
      </c>
      <c r="T3278" s="12">
        <f t="shared" si="673"/>
        <v>0</v>
      </c>
      <c r="U3278" s="12">
        <f t="shared" si="674"/>
        <v>0</v>
      </c>
      <c r="V3278" s="13" t="str">
        <f t="shared" ca="1" si="675"/>
        <v>Greater Than 8 Weeks Old</v>
      </c>
    </row>
    <row r="3279" spans="1:22" x14ac:dyDescent="0.35">
      <c r="A3279" s="2" t="s">
        <v>128</v>
      </c>
      <c r="B3279" s="5">
        <v>43680</v>
      </c>
      <c r="C3279" s="5" t="s">
        <v>383</v>
      </c>
      <c r="D3279" s="5" t="s">
        <v>398</v>
      </c>
      <c r="E3279" s="6">
        <v>2</v>
      </c>
      <c r="F3279" s="3">
        <v>42</v>
      </c>
      <c r="G3279" s="3">
        <v>14.86</v>
      </c>
      <c r="H3279" s="8">
        <f t="shared" si="663"/>
        <v>7.43</v>
      </c>
      <c r="I3279" s="3">
        <v>27.14</v>
      </c>
      <c r="J3279" s="4">
        <v>0.65</v>
      </c>
      <c r="K3279" s="2" t="str">
        <f t="shared" si="664"/>
        <v>Saturday</v>
      </c>
      <c r="L3279" s="5">
        <f t="shared" si="665"/>
        <v>43683</v>
      </c>
      <c r="M3279" s="2" t="str">
        <f t="shared" si="666"/>
        <v>Tuesday</v>
      </c>
      <c r="N3279" s="2" t="str">
        <f t="shared" si="667"/>
        <v>Tuesday</v>
      </c>
      <c r="O3279" s="12">
        <f t="shared" si="668"/>
        <v>0</v>
      </c>
      <c r="P3279" s="11" t="str">
        <f t="shared" si="669"/>
        <v>Low Cost per Unit</v>
      </c>
      <c r="Q3279" s="12">
        <f t="shared" si="670"/>
        <v>0</v>
      </c>
      <c r="R3279" s="12">
        <f t="shared" si="671"/>
        <v>1.26</v>
      </c>
      <c r="S3279" s="12">
        <f t="shared" si="672"/>
        <v>0</v>
      </c>
      <c r="T3279" s="12">
        <f t="shared" si="673"/>
        <v>0</v>
      </c>
      <c r="U3279" s="12">
        <f t="shared" si="674"/>
        <v>0</v>
      </c>
      <c r="V3279" s="13" t="str">
        <f t="shared" ca="1" si="675"/>
        <v>Greater Than 8 Weeks Old</v>
      </c>
    </row>
    <row r="3280" spans="1:22" x14ac:dyDescent="0.35">
      <c r="A3280" s="2" t="s">
        <v>128</v>
      </c>
      <c r="B3280" s="5">
        <v>43681</v>
      </c>
      <c r="C3280" s="5" t="s">
        <v>383</v>
      </c>
      <c r="D3280" s="5" t="s">
        <v>398</v>
      </c>
      <c r="E3280" s="6">
        <v>1</v>
      </c>
      <c r="F3280" s="3">
        <v>21</v>
      </c>
      <c r="G3280" s="3">
        <v>7.43</v>
      </c>
      <c r="H3280" s="8">
        <f t="shared" si="663"/>
        <v>7.43</v>
      </c>
      <c r="I3280" s="3">
        <v>13.57</v>
      </c>
      <c r="J3280" s="4">
        <v>0.65</v>
      </c>
      <c r="K3280" s="2" t="str">
        <f t="shared" si="664"/>
        <v>Sunday</v>
      </c>
      <c r="L3280" s="5">
        <f t="shared" si="665"/>
        <v>43684</v>
      </c>
      <c r="M3280" s="2" t="str">
        <f t="shared" si="666"/>
        <v>Wednesday</v>
      </c>
      <c r="N3280" s="2" t="str">
        <f t="shared" si="667"/>
        <v>Wednesday</v>
      </c>
      <c r="O3280" s="12">
        <f t="shared" si="668"/>
        <v>0</v>
      </c>
      <c r="P3280" s="11" t="str">
        <f t="shared" si="669"/>
        <v>Low Cost per Unit</v>
      </c>
      <c r="Q3280" s="12">
        <f t="shared" si="670"/>
        <v>0</v>
      </c>
      <c r="R3280" s="12">
        <f t="shared" si="671"/>
        <v>0</v>
      </c>
      <c r="S3280" s="12">
        <f t="shared" si="672"/>
        <v>0</v>
      </c>
      <c r="T3280" s="12">
        <f t="shared" si="673"/>
        <v>0</v>
      </c>
      <c r="U3280" s="12">
        <f t="shared" si="674"/>
        <v>0</v>
      </c>
      <c r="V3280" s="13" t="str">
        <f t="shared" ca="1" si="675"/>
        <v>Greater Than 8 Weeks Old</v>
      </c>
    </row>
    <row r="3281" spans="1:22" x14ac:dyDescent="0.35">
      <c r="A3281" s="2" t="s">
        <v>128</v>
      </c>
      <c r="B3281" s="5">
        <v>43682</v>
      </c>
      <c r="C3281" s="5" t="s">
        <v>383</v>
      </c>
      <c r="D3281" s="5" t="s">
        <v>398</v>
      </c>
      <c r="E3281" s="6">
        <v>1</v>
      </c>
      <c r="F3281" s="3">
        <v>21</v>
      </c>
      <c r="G3281" s="3">
        <v>7.43</v>
      </c>
      <c r="H3281" s="8">
        <f t="shared" si="663"/>
        <v>7.43</v>
      </c>
      <c r="I3281" s="3">
        <v>13.57</v>
      </c>
      <c r="J3281" s="4">
        <v>0.65</v>
      </c>
      <c r="K3281" s="2" t="str">
        <f t="shared" si="664"/>
        <v>Monday</v>
      </c>
      <c r="L3281" s="5">
        <f t="shared" si="665"/>
        <v>43685</v>
      </c>
      <c r="M3281" s="2" t="str">
        <f t="shared" si="666"/>
        <v>Thursday</v>
      </c>
      <c r="N3281" s="2" t="str">
        <f t="shared" si="667"/>
        <v>Thursday</v>
      </c>
      <c r="O3281" s="12">
        <f t="shared" si="668"/>
        <v>0</v>
      </c>
      <c r="P3281" s="11" t="str">
        <f t="shared" si="669"/>
        <v>Low Cost per Unit</v>
      </c>
      <c r="Q3281" s="12">
        <f t="shared" si="670"/>
        <v>0</v>
      </c>
      <c r="R3281" s="12">
        <f t="shared" si="671"/>
        <v>0</v>
      </c>
      <c r="S3281" s="12">
        <f t="shared" si="672"/>
        <v>0</v>
      </c>
      <c r="T3281" s="12">
        <f t="shared" si="673"/>
        <v>0</v>
      </c>
      <c r="U3281" s="12">
        <f t="shared" si="674"/>
        <v>0</v>
      </c>
      <c r="V3281" s="13" t="str">
        <f t="shared" ca="1" si="675"/>
        <v>Greater Than 8 Weeks Old</v>
      </c>
    </row>
    <row r="3282" spans="1:22" x14ac:dyDescent="0.35">
      <c r="A3282" s="2" t="s">
        <v>128</v>
      </c>
      <c r="B3282" s="5">
        <v>43684</v>
      </c>
      <c r="C3282" s="5" t="s">
        <v>383</v>
      </c>
      <c r="D3282" s="5" t="s">
        <v>398</v>
      </c>
      <c r="E3282" s="6">
        <v>1</v>
      </c>
      <c r="F3282" s="3">
        <v>21</v>
      </c>
      <c r="G3282" s="3">
        <v>7.43</v>
      </c>
      <c r="H3282" s="8">
        <f t="shared" si="663"/>
        <v>7.43</v>
      </c>
      <c r="I3282" s="3">
        <v>13.57</v>
      </c>
      <c r="J3282" s="4">
        <v>0.65</v>
      </c>
      <c r="K3282" s="2" t="str">
        <f t="shared" si="664"/>
        <v>Wednesday</v>
      </c>
      <c r="L3282" s="5">
        <f t="shared" si="665"/>
        <v>43687</v>
      </c>
      <c r="M3282" s="2" t="str">
        <f t="shared" si="666"/>
        <v>Saturday</v>
      </c>
      <c r="N3282" s="2" t="str">
        <f t="shared" si="667"/>
        <v>Saturday</v>
      </c>
      <c r="O3282" s="12">
        <f t="shared" si="668"/>
        <v>0</v>
      </c>
      <c r="P3282" s="11" t="str">
        <f t="shared" si="669"/>
        <v>Low Cost per Unit</v>
      </c>
      <c r="Q3282" s="12">
        <f t="shared" si="670"/>
        <v>0</v>
      </c>
      <c r="R3282" s="12">
        <f t="shared" si="671"/>
        <v>0</v>
      </c>
      <c r="S3282" s="12">
        <f t="shared" si="672"/>
        <v>0</v>
      </c>
      <c r="T3282" s="12">
        <f t="shared" si="673"/>
        <v>0</v>
      </c>
      <c r="U3282" s="12">
        <f t="shared" si="674"/>
        <v>0</v>
      </c>
      <c r="V3282" s="13" t="str">
        <f t="shared" ca="1" si="675"/>
        <v>Greater Than 8 Weeks Old</v>
      </c>
    </row>
    <row r="3283" spans="1:22" x14ac:dyDescent="0.35">
      <c r="A3283" s="2" t="s">
        <v>128</v>
      </c>
      <c r="B3283" s="5">
        <v>43685</v>
      </c>
      <c r="C3283" s="5" t="s">
        <v>383</v>
      </c>
      <c r="D3283" s="5" t="s">
        <v>398</v>
      </c>
      <c r="E3283" s="6">
        <v>2</v>
      </c>
      <c r="F3283" s="3">
        <v>42</v>
      </c>
      <c r="G3283" s="3">
        <v>14.86</v>
      </c>
      <c r="H3283" s="8">
        <f t="shared" si="663"/>
        <v>7.43</v>
      </c>
      <c r="I3283" s="3">
        <v>27.14</v>
      </c>
      <c r="J3283" s="4">
        <v>0.65</v>
      </c>
      <c r="K3283" s="2" t="str">
        <f t="shared" si="664"/>
        <v>Thursday</v>
      </c>
      <c r="L3283" s="5">
        <f t="shared" si="665"/>
        <v>43688</v>
      </c>
      <c r="M3283" s="2" t="str">
        <f t="shared" si="666"/>
        <v>Sunday</v>
      </c>
      <c r="N3283" s="2" t="str">
        <f t="shared" si="667"/>
        <v>Monday</v>
      </c>
      <c r="O3283" s="12">
        <f t="shared" si="668"/>
        <v>0</v>
      </c>
      <c r="P3283" s="11" t="str">
        <f t="shared" si="669"/>
        <v>Low Cost per Unit</v>
      </c>
      <c r="Q3283" s="12">
        <f t="shared" si="670"/>
        <v>0</v>
      </c>
      <c r="R3283" s="12">
        <f t="shared" si="671"/>
        <v>1.26</v>
      </c>
      <c r="S3283" s="12">
        <f t="shared" si="672"/>
        <v>0</v>
      </c>
      <c r="T3283" s="12">
        <f t="shared" si="673"/>
        <v>0</v>
      </c>
      <c r="U3283" s="12">
        <f t="shared" si="674"/>
        <v>0</v>
      </c>
      <c r="V3283" s="13" t="str">
        <f t="shared" ca="1" si="675"/>
        <v>Greater Than 8 Weeks Old</v>
      </c>
    </row>
    <row r="3284" spans="1:22" x14ac:dyDescent="0.35">
      <c r="A3284" s="2" t="s">
        <v>128</v>
      </c>
      <c r="B3284" s="5">
        <v>43686</v>
      </c>
      <c r="C3284" s="5" t="s">
        <v>383</v>
      </c>
      <c r="D3284" s="5" t="s">
        <v>398</v>
      </c>
      <c r="E3284" s="6">
        <v>1</v>
      </c>
      <c r="F3284" s="3">
        <v>21</v>
      </c>
      <c r="G3284" s="3">
        <v>7.43</v>
      </c>
      <c r="H3284" s="8">
        <f t="shared" si="663"/>
        <v>7.43</v>
      </c>
      <c r="I3284" s="3">
        <v>13.57</v>
      </c>
      <c r="J3284" s="4">
        <v>0.65</v>
      </c>
      <c r="K3284" s="2" t="str">
        <f t="shared" si="664"/>
        <v>Friday</v>
      </c>
      <c r="L3284" s="5">
        <f t="shared" si="665"/>
        <v>43689</v>
      </c>
      <c r="M3284" s="2" t="str">
        <f t="shared" si="666"/>
        <v>Monday</v>
      </c>
      <c r="N3284" s="2" t="str">
        <f t="shared" si="667"/>
        <v>Monday</v>
      </c>
      <c r="O3284" s="12">
        <f t="shared" si="668"/>
        <v>0</v>
      </c>
      <c r="P3284" s="11" t="str">
        <f t="shared" si="669"/>
        <v>Low Cost per Unit</v>
      </c>
      <c r="Q3284" s="12">
        <f t="shared" si="670"/>
        <v>0</v>
      </c>
      <c r="R3284" s="12">
        <f t="shared" si="671"/>
        <v>0</v>
      </c>
      <c r="S3284" s="12">
        <f t="shared" si="672"/>
        <v>0</v>
      </c>
      <c r="T3284" s="12">
        <f t="shared" si="673"/>
        <v>0</v>
      </c>
      <c r="U3284" s="12">
        <f t="shared" si="674"/>
        <v>0</v>
      </c>
      <c r="V3284" s="13" t="str">
        <f t="shared" ca="1" si="675"/>
        <v>Greater Than 8 Weeks Old</v>
      </c>
    </row>
    <row r="3285" spans="1:22" x14ac:dyDescent="0.35">
      <c r="A3285" s="2" t="s">
        <v>128</v>
      </c>
      <c r="B3285" s="5">
        <v>43687</v>
      </c>
      <c r="C3285" s="5" t="s">
        <v>383</v>
      </c>
      <c r="D3285" s="5" t="s">
        <v>398</v>
      </c>
      <c r="E3285" s="6">
        <v>1</v>
      </c>
      <c r="F3285" s="3">
        <v>21</v>
      </c>
      <c r="G3285" s="3">
        <v>7.43</v>
      </c>
      <c r="H3285" s="8">
        <f t="shared" si="663"/>
        <v>7.43</v>
      </c>
      <c r="I3285" s="3">
        <v>13.57</v>
      </c>
      <c r="J3285" s="4">
        <v>0.65</v>
      </c>
      <c r="K3285" s="2" t="str">
        <f t="shared" si="664"/>
        <v>Saturday</v>
      </c>
      <c r="L3285" s="5">
        <f t="shared" si="665"/>
        <v>43690</v>
      </c>
      <c r="M3285" s="2" t="str">
        <f t="shared" si="666"/>
        <v>Tuesday</v>
      </c>
      <c r="N3285" s="2" t="str">
        <f t="shared" si="667"/>
        <v>Tuesday</v>
      </c>
      <c r="O3285" s="12">
        <f t="shared" si="668"/>
        <v>0</v>
      </c>
      <c r="P3285" s="11" t="str">
        <f t="shared" si="669"/>
        <v>Low Cost per Unit</v>
      </c>
      <c r="Q3285" s="12">
        <f t="shared" si="670"/>
        <v>0</v>
      </c>
      <c r="R3285" s="12">
        <f t="shared" si="671"/>
        <v>0</v>
      </c>
      <c r="S3285" s="12">
        <f t="shared" si="672"/>
        <v>0</v>
      </c>
      <c r="T3285" s="12">
        <f t="shared" si="673"/>
        <v>0</v>
      </c>
      <c r="U3285" s="12">
        <f t="shared" si="674"/>
        <v>0</v>
      </c>
      <c r="V3285" s="13" t="str">
        <f t="shared" ca="1" si="675"/>
        <v>Greater Than 8 Weeks Old</v>
      </c>
    </row>
    <row r="3286" spans="1:22" x14ac:dyDescent="0.35">
      <c r="A3286" s="2" t="s">
        <v>128</v>
      </c>
      <c r="B3286" s="5">
        <v>43689</v>
      </c>
      <c r="C3286" s="5" t="s">
        <v>383</v>
      </c>
      <c r="D3286" s="5" t="s">
        <v>398</v>
      </c>
      <c r="E3286" s="6">
        <v>2</v>
      </c>
      <c r="F3286" s="3">
        <v>42</v>
      </c>
      <c r="G3286" s="3">
        <v>14.86</v>
      </c>
      <c r="H3286" s="8">
        <f t="shared" si="663"/>
        <v>7.43</v>
      </c>
      <c r="I3286" s="3">
        <v>27.14</v>
      </c>
      <c r="J3286" s="4">
        <v>0.65</v>
      </c>
      <c r="K3286" s="2" t="str">
        <f t="shared" si="664"/>
        <v>Monday</v>
      </c>
      <c r="L3286" s="5">
        <f t="shared" si="665"/>
        <v>43692</v>
      </c>
      <c r="M3286" s="2" t="str">
        <f t="shared" si="666"/>
        <v>Thursday</v>
      </c>
      <c r="N3286" s="2" t="str">
        <f t="shared" si="667"/>
        <v>Thursday</v>
      </c>
      <c r="O3286" s="12">
        <f t="shared" si="668"/>
        <v>0</v>
      </c>
      <c r="P3286" s="11" t="str">
        <f t="shared" si="669"/>
        <v>Low Cost per Unit</v>
      </c>
      <c r="Q3286" s="12">
        <f t="shared" si="670"/>
        <v>0</v>
      </c>
      <c r="R3286" s="12">
        <f t="shared" si="671"/>
        <v>1.26</v>
      </c>
      <c r="S3286" s="12">
        <f t="shared" si="672"/>
        <v>0</v>
      </c>
      <c r="T3286" s="12">
        <f t="shared" si="673"/>
        <v>0</v>
      </c>
      <c r="U3286" s="12">
        <f t="shared" si="674"/>
        <v>0</v>
      </c>
      <c r="V3286" s="13" t="str">
        <f t="shared" ca="1" si="675"/>
        <v>Greater Than 8 Weeks Old</v>
      </c>
    </row>
    <row r="3287" spans="1:22" x14ac:dyDescent="0.35">
      <c r="A3287" s="2" t="s">
        <v>128</v>
      </c>
      <c r="B3287" s="5">
        <v>43691</v>
      </c>
      <c r="C3287" s="5" t="s">
        <v>383</v>
      </c>
      <c r="D3287" s="5" t="s">
        <v>398</v>
      </c>
      <c r="E3287" s="6">
        <v>1</v>
      </c>
      <c r="F3287" s="3">
        <v>21</v>
      </c>
      <c r="G3287" s="3">
        <v>7.43</v>
      </c>
      <c r="H3287" s="8">
        <f t="shared" si="663"/>
        <v>7.43</v>
      </c>
      <c r="I3287" s="3">
        <v>13.57</v>
      </c>
      <c r="J3287" s="4">
        <v>0.65</v>
      </c>
      <c r="K3287" s="2" t="str">
        <f t="shared" si="664"/>
        <v>Wednesday</v>
      </c>
      <c r="L3287" s="5">
        <f t="shared" si="665"/>
        <v>43694</v>
      </c>
      <c r="M3287" s="2" t="str">
        <f t="shared" si="666"/>
        <v>Saturday</v>
      </c>
      <c r="N3287" s="2" t="str">
        <f t="shared" si="667"/>
        <v>Saturday</v>
      </c>
      <c r="O3287" s="12">
        <f t="shared" si="668"/>
        <v>0</v>
      </c>
      <c r="P3287" s="11" t="str">
        <f t="shared" si="669"/>
        <v>Low Cost per Unit</v>
      </c>
      <c r="Q3287" s="12">
        <f t="shared" si="670"/>
        <v>0</v>
      </c>
      <c r="R3287" s="12">
        <f t="shared" si="671"/>
        <v>0</v>
      </c>
      <c r="S3287" s="12">
        <f t="shared" si="672"/>
        <v>0</v>
      </c>
      <c r="T3287" s="12">
        <f t="shared" si="673"/>
        <v>0</v>
      </c>
      <c r="U3287" s="12">
        <f t="shared" si="674"/>
        <v>0</v>
      </c>
      <c r="V3287" s="13" t="str">
        <f t="shared" ca="1" si="675"/>
        <v>Greater Than 8 Weeks Old</v>
      </c>
    </row>
    <row r="3288" spans="1:22" x14ac:dyDescent="0.35">
      <c r="A3288" s="2" t="s">
        <v>128</v>
      </c>
      <c r="B3288" s="5">
        <v>43696</v>
      </c>
      <c r="C3288" s="5" t="s">
        <v>383</v>
      </c>
      <c r="D3288" s="5" t="s">
        <v>398</v>
      </c>
      <c r="E3288" s="6">
        <v>1</v>
      </c>
      <c r="F3288" s="3">
        <v>21</v>
      </c>
      <c r="G3288" s="3">
        <v>7.43</v>
      </c>
      <c r="H3288" s="8">
        <f t="shared" si="663"/>
        <v>7.43</v>
      </c>
      <c r="I3288" s="3">
        <v>13.57</v>
      </c>
      <c r="J3288" s="4">
        <v>0.65</v>
      </c>
      <c r="K3288" s="2" t="str">
        <f t="shared" si="664"/>
        <v>Monday</v>
      </c>
      <c r="L3288" s="5">
        <f t="shared" si="665"/>
        <v>43699</v>
      </c>
      <c r="M3288" s="2" t="str">
        <f t="shared" si="666"/>
        <v>Thursday</v>
      </c>
      <c r="N3288" s="2" t="str">
        <f t="shared" si="667"/>
        <v>Thursday</v>
      </c>
      <c r="O3288" s="12">
        <f t="shared" si="668"/>
        <v>0</v>
      </c>
      <c r="P3288" s="11" t="str">
        <f t="shared" si="669"/>
        <v>Low Cost per Unit</v>
      </c>
      <c r="Q3288" s="12">
        <f t="shared" si="670"/>
        <v>0</v>
      </c>
      <c r="R3288" s="12">
        <f t="shared" si="671"/>
        <v>0</v>
      </c>
      <c r="S3288" s="12">
        <f t="shared" si="672"/>
        <v>0</v>
      </c>
      <c r="T3288" s="12">
        <f t="shared" si="673"/>
        <v>0</v>
      </c>
      <c r="U3288" s="12">
        <f t="shared" si="674"/>
        <v>0</v>
      </c>
      <c r="V3288" s="13" t="str">
        <f t="shared" ca="1" si="675"/>
        <v>Greater Than 8 Weeks Old</v>
      </c>
    </row>
    <row r="3289" spans="1:22" x14ac:dyDescent="0.35">
      <c r="A3289" s="2" t="s">
        <v>128</v>
      </c>
      <c r="B3289" s="5">
        <v>43699</v>
      </c>
      <c r="C3289" s="5" t="s">
        <v>383</v>
      </c>
      <c r="D3289" s="5" t="s">
        <v>398</v>
      </c>
      <c r="E3289" s="6">
        <v>1</v>
      </c>
      <c r="F3289" s="3">
        <v>21</v>
      </c>
      <c r="G3289" s="3">
        <v>7.43</v>
      </c>
      <c r="H3289" s="8">
        <f t="shared" si="663"/>
        <v>7.43</v>
      </c>
      <c r="I3289" s="3">
        <v>13.57</v>
      </c>
      <c r="J3289" s="4">
        <v>0.65</v>
      </c>
      <c r="K3289" s="2" t="str">
        <f t="shared" si="664"/>
        <v>Thursday</v>
      </c>
      <c r="L3289" s="5">
        <f t="shared" si="665"/>
        <v>43702</v>
      </c>
      <c r="M3289" s="2" t="str">
        <f t="shared" si="666"/>
        <v>Sunday</v>
      </c>
      <c r="N3289" s="2" t="str">
        <f t="shared" si="667"/>
        <v>Monday</v>
      </c>
      <c r="O3289" s="12">
        <f t="shared" si="668"/>
        <v>0</v>
      </c>
      <c r="P3289" s="11" t="str">
        <f t="shared" si="669"/>
        <v>Low Cost per Unit</v>
      </c>
      <c r="Q3289" s="12">
        <f t="shared" si="670"/>
        <v>0</v>
      </c>
      <c r="R3289" s="12">
        <f t="shared" si="671"/>
        <v>0</v>
      </c>
      <c r="S3289" s="12">
        <f t="shared" si="672"/>
        <v>0</v>
      </c>
      <c r="T3289" s="12">
        <f t="shared" si="673"/>
        <v>0</v>
      </c>
      <c r="U3289" s="12">
        <f t="shared" si="674"/>
        <v>0</v>
      </c>
      <c r="V3289" s="13" t="str">
        <f t="shared" ca="1" si="675"/>
        <v>Greater Than 8 Weeks Old</v>
      </c>
    </row>
    <row r="3290" spans="1:22" x14ac:dyDescent="0.35">
      <c r="A3290" s="2" t="s">
        <v>128</v>
      </c>
      <c r="B3290" s="5">
        <v>43701</v>
      </c>
      <c r="C3290" s="5" t="s">
        <v>383</v>
      </c>
      <c r="D3290" s="5" t="s">
        <v>398</v>
      </c>
      <c r="E3290" s="6">
        <v>1</v>
      </c>
      <c r="F3290" s="3">
        <v>21</v>
      </c>
      <c r="G3290" s="3">
        <v>7.43</v>
      </c>
      <c r="H3290" s="8">
        <f t="shared" si="663"/>
        <v>7.43</v>
      </c>
      <c r="I3290" s="3">
        <v>13.57</v>
      </c>
      <c r="J3290" s="4">
        <v>0.65</v>
      </c>
      <c r="K3290" s="2" t="str">
        <f t="shared" si="664"/>
        <v>Saturday</v>
      </c>
      <c r="L3290" s="5">
        <f t="shared" si="665"/>
        <v>43704</v>
      </c>
      <c r="M3290" s="2" t="str">
        <f t="shared" si="666"/>
        <v>Tuesday</v>
      </c>
      <c r="N3290" s="2" t="str">
        <f t="shared" si="667"/>
        <v>Tuesday</v>
      </c>
      <c r="O3290" s="12">
        <f t="shared" si="668"/>
        <v>0</v>
      </c>
      <c r="P3290" s="11" t="str">
        <f t="shared" si="669"/>
        <v>Low Cost per Unit</v>
      </c>
      <c r="Q3290" s="12">
        <f t="shared" si="670"/>
        <v>0</v>
      </c>
      <c r="R3290" s="12">
        <f t="shared" si="671"/>
        <v>0</v>
      </c>
      <c r="S3290" s="12">
        <f t="shared" si="672"/>
        <v>0</v>
      </c>
      <c r="T3290" s="12">
        <f t="shared" si="673"/>
        <v>0</v>
      </c>
      <c r="U3290" s="12">
        <f t="shared" si="674"/>
        <v>0</v>
      </c>
      <c r="V3290" s="13" t="str">
        <f t="shared" ca="1" si="675"/>
        <v>Greater Than 8 Weeks Old</v>
      </c>
    </row>
    <row r="3291" spans="1:22" x14ac:dyDescent="0.35">
      <c r="A3291" s="2" t="s">
        <v>128</v>
      </c>
      <c r="B3291" s="5">
        <v>43703</v>
      </c>
      <c r="C3291" s="5" t="s">
        <v>383</v>
      </c>
      <c r="D3291" s="5" t="s">
        <v>398</v>
      </c>
      <c r="E3291" s="6">
        <v>1</v>
      </c>
      <c r="F3291" s="3">
        <v>21</v>
      </c>
      <c r="G3291" s="3">
        <v>7.43</v>
      </c>
      <c r="H3291" s="8">
        <f t="shared" si="663"/>
        <v>7.43</v>
      </c>
      <c r="I3291" s="3">
        <v>13.57</v>
      </c>
      <c r="J3291" s="4">
        <v>0.65</v>
      </c>
      <c r="K3291" s="2" t="str">
        <f t="shared" si="664"/>
        <v>Monday</v>
      </c>
      <c r="L3291" s="5">
        <f t="shared" si="665"/>
        <v>43706</v>
      </c>
      <c r="M3291" s="2" t="str">
        <f t="shared" si="666"/>
        <v>Thursday</v>
      </c>
      <c r="N3291" s="2" t="str">
        <f t="shared" si="667"/>
        <v>Thursday</v>
      </c>
      <c r="O3291" s="12">
        <f t="shared" si="668"/>
        <v>0</v>
      </c>
      <c r="P3291" s="11" t="str">
        <f t="shared" si="669"/>
        <v>Low Cost per Unit</v>
      </c>
      <c r="Q3291" s="12">
        <f t="shared" si="670"/>
        <v>0</v>
      </c>
      <c r="R3291" s="12">
        <f t="shared" si="671"/>
        <v>0</v>
      </c>
      <c r="S3291" s="12">
        <f t="shared" si="672"/>
        <v>0</v>
      </c>
      <c r="T3291" s="12">
        <f t="shared" si="673"/>
        <v>0</v>
      </c>
      <c r="U3291" s="12">
        <f t="shared" si="674"/>
        <v>0</v>
      </c>
      <c r="V3291" s="13" t="str">
        <f t="shared" ca="1" si="675"/>
        <v>Greater Than 8 Weeks Old</v>
      </c>
    </row>
    <row r="3292" spans="1:22" x14ac:dyDescent="0.35">
      <c r="A3292" s="2" t="s">
        <v>128</v>
      </c>
      <c r="B3292" s="5">
        <v>43705</v>
      </c>
      <c r="C3292" s="5" t="s">
        <v>383</v>
      </c>
      <c r="D3292" s="5" t="s">
        <v>398</v>
      </c>
      <c r="E3292" s="6">
        <v>2</v>
      </c>
      <c r="F3292" s="3">
        <v>42</v>
      </c>
      <c r="G3292" s="3">
        <v>14.86</v>
      </c>
      <c r="H3292" s="8">
        <f t="shared" si="663"/>
        <v>7.43</v>
      </c>
      <c r="I3292" s="3">
        <v>27.14</v>
      </c>
      <c r="J3292" s="4">
        <v>0.65</v>
      </c>
      <c r="K3292" s="2" t="str">
        <f t="shared" si="664"/>
        <v>Wednesday</v>
      </c>
      <c r="L3292" s="5">
        <f t="shared" si="665"/>
        <v>43708</v>
      </c>
      <c r="M3292" s="2" t="str">
        <f t="shared" si="666"/>
        <v>Saturday</v>
      </c>
      <c r="N3292" s="2" t="str">
        <f t="shared" si="667"/>
        <v>Saturday</v>
      </c>
      <c r="O3292" s="12">
        <f t="shared" si="668"/>
        <v>0</v>
      </c>
      <c r="P3292" s="11" t="str">
        <f t="shared" si="669"/>
        <v>Low Cost per Unit</v>
      </c>
      <c r="Q3292" s="12">
        <f t="shared" si="670"/>
        <v>0</v>
      </c>
      <c r="R3292" s="12">
        <f t="shared" si="671"/>
        <v>1.26</v>
      </c>
      <c r="S3292" s="12">
        <f t="shared" si="672"/>
        <v>0</v>
      </c>
      <c r="T3292" s="12">
        <f t="shared" si="673"/>
        <v>0</v>
      </c>
      <c r="U3292" s="12">
        <f t="shared" si="674"/>
        <v>0</v>
      </c>
      <c r="V3292" s="13" t="str">
        <f t="shared" ca="1" si="675"/>
        <v>Greater Than 8 Weeks Old</v>
      </c>
    </row>
    <row r="3293" spans="1:22" x14ac:dyDescent="0.35">
      <c r="A3293" s="2" t="s">
        <v>129</v>
      </c>
      <c r="B3293" s="5">
        <v>43678</v>
      </c>
      <c r="C3293" s="5" t="s">
        <v>383</v>
      </c>
      <c r="D3293" s="5" t="s">
        <v>398</v>
      </c>
      <c r="E3293" s="6">
        <v>4</v>
      </c>
      <c r="F3293" s="3">
        <v>64</v>
      </c>
      <c r="G3293" s="3">
        <v>19.52</v>
      </c>
      <c r="H3293" s="8">
        <f t="shared" si="663"/>
        <v>4.88</v>
      </c>
      <c r="I3293" s="3">
        <v>44.48</v>
      </c>
      <c r="J3293" s="4">
        <v>0.7</v>
      </c>
      <c r="K3293" s="2" t="str">
        <f t="shared" si="664"/>
        <v>Thursday</v>
      </c>
      <c r="L3293" s="5">
        <f t="shared" si="665"/>
        <v>43681</v>
      </c>
      <c r="M3293" s="2" t="str">
        <f t="shared" si="666"/>
        <v>Sunday</v>
      </c>
      <c r="N3293" s="2" t="str">
        <f t="shared" si="667"/>
        <v>Monday</v>
      </c>
      <c r="O3293" s="12">
        <f t="shared" si="668"/>
        <v>0</v>
      </c>
      <c r="P3293" s="11" t="str">
        <f t="shared" si="669"/>
        <v>Low Cost per Unit</v>
      </c>
      <c r="Q3293" s="12">
        <f t="shared" si="670"/>
        <v>0</v>
      </c>
      <c r="R3293" s="12">
        <f t="shared" si="671"/>
        <v>1.92</v>
      </c>
      <c r="S3293" s="12">
        <f t="shared" si="672"/>
        <v>0</v>
      </c>
      <c r="T3293" s="12">
        <f t="shared" si="673"/>
        <v>0</v>
      </c>
      <c r="U3293" s="12">
        <f t="shared" si="674"/>
        <v>0</v>
      </c>
      <c r="V3293" s="13" t="str">
        <f t="shared" ca="1" si="675"/>
        <v>Greater Than 8 Weeks Old</v>
      </c>
    </row>
    <row r="3294" spans="1:22" x14ac:dyDescent="0.35">
      <c r="A3294" s="2" t="s">
        <v>129</v>
      </c>
      <c r="B3294" s="5">
        <v>43679</v>
      </c>
      <c r="C3294" s="5" t="s">
        <v>383</v>
      </c>
      <c r="D3294" s="5" t="s">
        <v>398</v>
      </c>
      <c r="E3294" s="6">
        <v>1</v>
      </c>
      <c r="F3294" s="3">
        <v>16</v>
      </c>
      <c r="G3294" s="3">
        <v>4.88</v>
      </c>
      <c r="H3294" s="8">
        <f t="shared" si="663"/>
        <v>4.88</v>
      </c>
      <c r="I3294" s="3">
        <v>11.12</v>
      </c>
      <c r="J3294" s="4">
        <v>0.7</v>
      </c>
      <c r="K3294" s="2" t="str">
        <f t="shared" si="664"/>
        <v>Friday</v>
      </c>
      <c r="L3294" s="5">
        <f t="shared" si="665"/>
        <v>43682</v>
      </c>
      <c r="M3294" s="2" t="str">
        <f t="shared" si="666"/>
        <v>Monday</v>
      </c>
      <c r="N3294" s="2" t="str">
        <f t="shared" si="667"/>
        <v>Monday</v>
      </c>
      <c r="O3294" s="12">
        <f t="shared" si="668"/>
        <v>0</v>
      </c>
      <c r="P3294" s="11" t="str">
        <f t="shared" si="669"/>
        <v>Low Cost per Unit</v>
      </c>
      <c r="Q3294" s="12">
        <f t="shared" si="670"/>
        <v>0</v>
      </c>
      <c r="R3294" s="12">
        <f t="shared" si="671"/>
        <v>0</v>
      </c>
      <c r="S3294" s="12">
        <f t="shared" si="672"/>
        <v>0</v>
      </c>
      <c r="T3294" s="12">
        <f t="shared" si="673"/>
        <v>0</v>
      </c>
      <c r="U3294" s="12">
        <f t="shared" si="674"/>
        <v>0</v>
      </c>
      <c r="V3294" s="13" t="str">
        <f t="shared" ca="1" si="675"/>
        <v>Greater Than 8 Weeks Old</v>
      </c>
    </row>
    <row r="3295" spans="1:22" x14ac:dyDescent="0.35">
      <c r="A3295" s="2" t="s">
        <v>129</v>
      </c>
      <c r="B3295" s="5">
        <v>43680</v>
      </c>
      <c r="C3295" s="5" t="s">
        <v>383</v>
      </c>
      <c r="D3295" s="5" t="s">
        <v>398</v>
      </c>
      <c r="E3295" s="6">
        <v>1</v>
      </c>
      <c r="F3295" s="3">
        <v>16</v>
      </c>
      <c r="G3295" s="3">
        <v>4.88</v>
      </c>
      <c r="H3295" s="8">
        <f t="shared" si="663"/>
        <v>4.88</v>
      </c>
      <c r="I3295" s="3">
        <v>11.12</v>
      </c>
      <c r="J3295" s="4">
        <v>0.7</v>
      </c>
      <c r="K3295" s="2" t="str">
        <f t="shared" si="664"/>
        <v>Saturday</v>
      </c>
      <c r="L3295" s="5">
        <f t="shared" si="665"/>
        <v>43683</v>
      </c>
      <c r="M3295" s="2" t="str">
        <f t="shared" si="666"/>
        <v>Tuesday</v>
      </c>
      <c r="N3295" s="2" t="str">
        <f t="shared" si="667"/>
        <v>Tuesday</v>
      </c>
      <c r="O3295" s="12">
        <f t="shared" si="668"/>
        <v>0</v>
      </c>
      <c r="P3295" s="11" t="str">
        <f t="shared" si="669"/>
        <v>Low Cost per Unit</v>
      </c>
      <c r="Q3295" s="12">
        <f t="shared" si="670"/>
        <v>0</v>
      </c>
      <c r="R3295" s="12">
        <f t="shared" si="671"/>
        <v>0</v>
      </c>
      <c r="S3295" s="12">
        <f t="shared" si="672"/>
        <v>0</v>
      </c>
      <c r="T3295" s="12">
        <f t="shared" si="673"/>
        <v>0</v>
      </c>
      <c r="U3295" s="12">
        <f t="shared" si="674"/>
        <v>0</v>
      </c>
      <c r="V3295" s="13" t="str">
        <f t="shared" ca="1" si="675"/>
        <v>Greater Than 8 Weeks Old</v>
      </c>
    </row>
    <row r="3296" spans="1:22" x14ac:dyDescent="0.35">
      <c r="A3296" s="2" t="s">
        <v>129</v>
      </c>
      <c r="B3296" s="5">
        <v>43681</v>
      </c>
      <c r="C3296" s="5" t="s">
        <v>383</v>
      </c>
      <c r="D3296" s="5" t="s">
        <v>398</v>
      </c>
      <c r="E3296" s="6">
        <v>1</v>
      </c>
      <c r="F3296" s="3">
        <v>16</v>
      </c>
      <c r="G3296" s="3">
        <v>4.88</v>
      </c>
      <c r="H3296" s="8">
        <f t="shared" si="663"/>
        <v>4.88</v>
      </c>
      <c r="I3296" s="3">
        <v>11.12</v>
      </c>
      <c r="J3296" s="4">
        <v>0.7</v>
      </c>
      <c r="K3296" s="2" t="str">
        <f t="shared" si="664"/>
        <v>Sunday</v>
      </c>
      <c r="L3296" s="5">
        <f t="shared" si="665"/>
        <v>43684</v>
      </c>
      <c r="M3296" s="2" t="str">
        <f t="shared" si="666"/>
        <v>Wednesday</v>
      </c>
      <c r="N3296" s="2" t="str">
        <f t="shared" si="667"/>
        <v>Wednesday</v>
      </c>
      <c r="O3296" s="12">
        <f t="shared" si="668"/>
        <v>0</v>
      </c>
      <c r="P3296" s="11" t="str">
        <f t="shared" si="669"/>
        <v>Low Cost per Unit</v>
      </c>
      <c r="Q3296" s="12">
        <f t="shared" si="670"/>
        <v>0</v>
      </c>
      <c r="R3296" s="12">
        <f t="shared" si="671"/>
        <v>0</v>
      </c>
      <c r="S3296" s="12">
        <f t="shared" si="672"/>
        <v>0</v>
      </c>
      <c r="T3296" s="12">
        <f t="shared" si="673"/>
        <v>0</v>
      </c>
      <c r="U3296" s="12">
        <f t="shared" si="674"/>
        <v>0</v>
      </c>
      <c r="V3296" s="13" t="str">
        <f t="shared" ca="1" si="675"/>
        <v>Greater Than 8 Weeks Old</v>
      </c>
    </row>
    <row r="3297" spans="1:22" x14ac:dyDescent="0.35">
      <c r="A3297" s="2" t="s">
        <v>129</v>
      </c>
      <c r="B3297" s="5">
        <v>43682</v>
      </c>
      <c r="C3297" s="5" t="s">
        <v>383</v>
      </c>
      <c r="D3297" s="5" t="s">
        <v>398</v>
      </c>
      <c r="E3297" s="6">
        <v>3</v>
      </c>
      <c r="F3297" s="3">
        <v>48</v>
      </c>
      <c r="G3297" s="3">
        <v>14.64</v>
      </c>
      <c r="H3297" s="8">
        <f t="shared" si="663"/>
        <v>4.88</v>
      </c>
      <c r="I3297" s="3">
        <v>33.36</v>
      </c>
      <c r="J3297" s="4">
        <v>0.7</v>
      </c>
      <c r="K3297" s="2" t="str">
        <f t="shared" si="664"/>
        <v>Monday</v>
      </c>
      <c r="L3297" s="5">
        <f t="shared" si="665"/>
        <v>43685</v>
      </c>
      <c r="M3297" s="2" t="str">
        <f t="shared" si="666"/>
        <v>Thursday</v>
      </c>
      <c r="N3297" s="2" t="str">
        <f t="shared" si="667"/>
        <v>Thursday</v>
      </c>
      <c r="O3297" s="12">
        <f t="shared" si="668"/>
        <v>0</v>
      </c>
      <c r="P3297" s="11" t="str">
        <f t="shared" si="669"/>
        <v>Low Cost per Unit</v>
      </c>
      <c r="Q3297" s="12">
        <f t="shared" si="670"/>
        <v>0</v>
      </c>
      <c r="R3297" s="12">
        <f t="shared" si="671"/>
        <v>1.44</v>
      </c>
      <c r="S3297" s="12">
        <f t="shared" si="672"/>
        <v>0</v>
      </c>
      <c r="T3297" s="12">
        <f t="shared" si="673"/>
        <v>0</v>
      </c>
      <c r="U3297" s="12">
        <f t="shared" si="674"/>
        <v>0</v>
      </c>
      <c r="V3297" s="13" t="str">
        <f t="shared" ca="1" si="675"/>
        <v>Greater Than 8 Weeks Old</v>
      </c>
    </row>
    <row r="3298" spans="1:22" x14ac:dyDescent="0.35">
      <c r="A3298" s="2" t="s">
        <v>129</v>
      </c>
      <c r="B3298" s="5">
        <v>43683</v>
      </c>
      <c r="C3298" s="5" t="s">
        <v>383</v>
      </c>
      <c r="D3298" s="5" t="s">
        <v>398</v>
      </c>
      <c r="E3298" s="6">
        <v>1</v>
      </c>
      <c r="F3298" s="3">
        <v>16</v>
      </c>
      <c r="G3298" s="3">
        <v>4.88</v>
      </c>
      <c r="H3298" s="8">
        <f t="shared" si="663"/>
        <v>4.88</v>
      </c>
      <c r="I3298" s="3">
        <v>11.12</v>
      </c>
      <c r="J3298" s="4">
        <v>0.7</v>
      </c>
      <c r="K3298" s="2" t="str">
        <f t="shared" si="664"/>
        <v>Tuesday</v>
      </c>
      <c r="L3298" s="5">
        <f t="shared" si="665"/>
        <v>43686</v>
      </c>
      <c r="M3298" s="2" t="str">
        <f t="shared" si="666"/>
        <v>Friday</v>
      </c>
      <c r="N3298" s="2" t="str">
        <f t="shared" si="667"/>
        <v>Friday</v>
      </c>
      <c r="O3298" s="12">
        <f t="shared" si="668"/>
        <v>0.8</v>
      </c>
      <c r="P3298" s="11" t="str">
        <f t="shared" si="669"/>
        <v>Low Cost per Unit</v>
      </c>
      <c r="Q3298" s="12">
        <f t="shared" si="670"/>
        <v>0</v>
      </c>
      <c r="R3298" s="12">
        <f t="shared" si="671"/>
        <v>0</v>
      </c>
      <c r="S3298" s="12">
        <f t="shared" si="672"/>
        <v>0</v>
      </c>
      <c r="T3298" s="12">
        <f t="shared" si="673"/>
        <v>0</v>
      </c>
      <c r="U3298" s="12">
        <f t="shared" si="674"/>
        <v>0</v>
      </c>
      <c r="V3298" s="13" t="str">
        <f t="shared" ca="1" si="675"/>
        <v>Greater Than 8 Weeks Old</v>
      </c>
    </row>
    <row r="3299" spans="1:22" x14ac:dyDescent="0.35">
      <c r="A3299" s="2" t="s">
        <v>129</v>
      </c>
      <c r="B3299" s="5">
        <v>43684</v>
      </c>
      <c r="C3299" s="5" t="s">
        <v>383</v>
      </c>
      <c r="D3299" s="5" t="s">
        <v>398</v>
      </c>
      <c r="E3299" s="6">
        <v>2</v>
      </c>
      <c r="F3299" s="3">
        <v>32</v>
      </c>
      <c r="G3299" s="3">
        <v>9.76</v>
      </c>
      <c r="H3299" s="8">
        <f t="shared" si="663"/>
        <v>4.88</v>
      </c>
      <c r="I3299" s="3">
        <v>22.24</v>
      </c>
      <c r="J3299" s="4">
        <v>0.7</v>
      </c>
      <c r="K3299" s="2" t="str">
        <f t="shared" si="664"/>
        <v>Wednesday</v>
      </c>
      <c r="L3299" s="5">
        <f t="shared" si="665"/>
        <v>43687</v>
      </c>
      <c r="M3299" s="2" t="str">
        <f t="shared" si="666"/>
        <v>Saturday</v>
      </c>
      <c r="N3299" s="2" t="str">
        <f t="shared" si="667"/>
        <v>Saturday</v>
      </c>
      <c r="O3299" s="12">
        <f t="shared" si="668"/>
        <v>0</v>
      </c>
      <c r="P3299" s="11" t="str">
        <f t="shared" si="669"/>
        <v>Low Cost per Unit</v>
      </c>
      <c r="Q3299" s="12">
        <f t="shared" si="670"/>
        <v>0</v>
      </c>
      <c r="R3299" s="12">
        <f t="shared" si="671"/>
        <v>0.96</v>
      </c>
      <c r="S3299" s="12">
        <f t="shared" si="672"/>
        <v>0</v>
      </c>
      <c r="T3299" s="12">
        <f t="shared" si="673"/>
        <v>0</v>
      </c>
      <c r="U3299" s="12">
        <f t="shared" si="674"/>
        <v>0</v>
      </c>
      <c r="V3299" s="13" t="str">
        <f t="shared" ca="1" si="675"/>
        <v>Greater Than 8 Weeks Old</v>
      </c>
    </row>
    <row r="3300" spans="1:22" x14ac:dyDescent="0.35">
      <c r="A3300" s="2" t="s">
        <v>129</v>
      </c>
      <c r="B3300" s="5">
        <v>43685</v>
      </c>
      <c r="C3300" s="5" t="s">
        <v>383</v>
      </c>
      <c r="D3300" s="5" t="s">
        <v>398</v>
      </c>
      <c r="E3300" s="6">
        <v>2</v>
      </c>
      <c r="F3300" s="3">
        <v>32</v>
      </c>
      <c r="G3300" s="3">
        <v>9.76</v>
      </c>
      <c r="H3300" s="8">
        <f t="shared" si="663"/>
        <v>4.88</v>
      </c>
      <c r="I3300" s="3">
        <v>22.24</v>
      </c>
      <c r="J3300" s="4">
        <v>0.7</v>
      </c>
      <c r="K3300" s="2" t="str">
        <f t="shared" si="664"/>
        <v>Thursday</v>
      </c>
      <c r="L3300" s="5">
        <f t="shared" si="665"/>
        <v>43688</v>
      </c>
      <c r="M3300" s="2" t="str">
        <f t="shared" si="666"/>
        <v>Sunday</v>
      </c>
      <c r="N3300" s="2" t="str">
        <f t="shared" si="667"/>
        <v>Monday</v>
      </c>
      <c r="O3300" s="12">
        <f t="shared" si="668"/>
        <v>0</v>
      </c>
      <c r="P3300" s="11" t="str">
        <f t="shared" si="669"/>
        <v>Low Cost per Unit</v>
      </c>
      <c r="Q3300" s="12">
        <f t="shared" si="670"/>
        <v>0</v>
      </c>
      <c r="R3300" s="12">
        <f t="shared" si="671"/>
        <v>0.96</v>
      </c>
      <c r="S3300" s="12">
        <f t="shared" si="672"/>
        <v>0</v>
      </c>
      <c r="T3300" s="12">
        <f t="shared" si="673"/>
        <v>0</v>
      </c>
      <c r="U3300" s="12">
        <f t="shared" si="674"/>
        <v>0</v>
      </c>
      <c r="V3300" s="13" t="str">
        <f t="shared" ca="1" si="675"/>
        <v>Greater Than 8 Weeks Old</v>
      </c>
    </row>
    <row r="3301" spans="1:22" x14ac:dyDescent="0.35">
      <c r="A3301" s="2" t="s">
        <v>129</v>
      </c>
      <c r="B3301" s="5">
        <v>43686</v>
      </c>
      <c r="C3301" s="5" t="s">
        <v>383</v>
      </c>
      <c r="D3301" s="5" t="s">
        <v>398</v>
      </c>
      <c r="E3301" s="6">
        <v>2</v>
      </c>
      <c r="F3301" s="3">
        <v>32</v>
      </c>
      <c r="G3301" s="3">
        <v>9.76</v>
      </c>
      <c r="H3301" s="8">
        <f t="shared" si="663"/>
        <v>4.88</v>
      </c>
      <c r="I3301" s="3">
        <v>22.24</v>
      </c>
      <c r="J3301" s="4">
        <v>0.7</v>
      </c>
      <c r="K3301" s="2" t="str">
        <f t="shared" si="664"/>
        <v>Friday</v>
      </c>
      <c r="L3301" s="5">
        <f t="shared" si="665"/>
        <v>43689</v>
      </c>
      <c r="M3301" s="2" t="str">
        <f t="shared" si="666"/>
        <v>Monday</v>
      </c>
      <c r="N3301" s="2" t="str">
        <f t="shared" si="667"/>
        <v>Monday</v>
      </c>
      <c r="O3301" s="12">
        <f t="shared" si="668"/>
        <v>0</v>
      </c>
      <c r="P3301" s="11" t="str">
        <f t="shared" si="669"/>
        <v>Low Cost per Unit</v>
      </c>
      <c r="Q3301" s="12">
        <f t="shared" si="670"/>
        <v>0</v>
      </c>
      <c r="R3301" s="12">
        <f t="shared" si="671"/>
        <v>0.96</v>
      </c>
      <c r="S3301" s="12">
        <f t="shared" si="672"/>
        <v>0</v>
      </c>
      <c r="T3301" s="12">
        <f t="shared" si="673"/>
        <v>0</v>
      </c>
      <c r="U3301" s="12">
        <f t="shared" si="674"/>
        <v>0</v>
      </c>
      <c r="V3301" s="13" t="str">
        <f t="shared" ca="1" si="675"/>
        <v>Greater Than 8 Weeks Old</v>
      </c>
    </row>
    <row r="3302" spans="1:22" x14ac:dyDescent="0.35">
      <c r="A3302" s="2" t="s">
        <v>129</v>
      </c>
      <c r="B3302" s="5">
        <v>43687</v>
      </c>
      <c r="C3302" s="5" t="s">
        <v>383</v>
      </c>
      <c r="D3302" s="5" t="s">
        <v>398</v>
      </c>
      <c r="E3302" s="6">
        <v>4</v>
      </c>
      <c r="F3302" s="3">
        <v>64</v>
      </c>
      <c r="G3302" s="3">
        <v>19.52</v>
      </c>
      <c r="H3302" s="8">
        <f t="shared" si="663"/>
        <v>4.88</v>
      </c>
      <c r="I3302" s="3">
        <v>44.48</v>
      </c>
      <c r="J3302" s="4">
        <v>0.7</v>
      </c>
      <c r="K3302" s="2" t="str">
        <f t="shared" si="664"/>
        <v>Saturday</v>
      </c>
      <c r="L3302" s="5">
        <f t="shared" si="665"/>
        <v>43690</v>
      </c>
      <c r="M3302" s="2" t="str">
        <f t="shared" si="666"/>
        <v>Tuesday</v>
      </c>
      <c r="N3302" s="2" t="str">
        <f t="shared" si="667"/>
        <v>Tuesday</v>
      </c>
      <c r="O3302" s="12">
        <f t="shared" si="668"/>
        <v>0</v>
      </c>
      <c r="P3302" s="11" t="str">
        <f t="shared" si="669"/>
        <v>Low Cost per Unit</v>
      </c>
      <c r="Q3302" s="12">
        <f t="shared" si="670"/>
        <v>0</v>
      </c>
      <c r="R3302" s="12">
        <f t="shared" si="671"/>
        <v>1.92</v>
      </c>
      <c r="S3302" s="12">
        <f t="shared" si="672"/>
        <v>0</v>
      </c>
      <c r="T3302" s="12">
        <f t="shared" si="673"/>
        <v>0</v>
      </c>
      <c r="U3302" s="12">
        <f t="shared" si="674"/>
        <v>0</v>
      </c>
      <c r="V3302" s="13" t="str">
        <f t="shared" ca="1" si="675"/>
        <v>Greater Than 8 Weeks Old</v>
      </c>
    </row>
    <row r="3303" spans="1:22" x14ac:dyDescent="0.35">
      <c r="A3303" s="2" t="s">
        <v>129</v>
      </c>
      <c r="B3303" s="5">
        <v>43688</v>
      </c>
      <c r="C3303" s="5" t="s">
        <v>383</v>
      </c>
      <c r="D3303" s="5" t="s">
        <v>398</v>
      </c>
      <c r="E3303" s="6">
        <v>2</v>
      </c>
      <c r="F3303" s="3">
        <v>32</v>
      </c>
      <c r="G3303" s="3">
        <v>9.76</v>
      </c>
      <c r="H3303" s="8">
        <f t="shared" si="663"/>
        <v>4.88</v>
      </c>
      <c r="I3303" s="3">
        <v>22.24</v>
      </c>
      <c r="J3303" s="4">
        <v>0.7</v>
      </c>
      <c r="K3303" s="2" t="str">
        <f t="shared" si="664"/>
        <v>Sunday</v>
      </c>
      <c r="L3303" s="5">
        <f t="shared" si="665"/>
        <v>43691</v>
      </c>
      <c r="M3303" s="2" t="str">
        <f t="shared" si="666"/>
        <v>Wednesday</v>
      </c>
      <c r="N3303" s="2" t="str">
        <f t="shared" si="667"/>
        <v>Wednesday</v>
      </c>
      <c r="O3303" s="12">
        <f t="shared" si="668"/>
        <v>0</v>
      </c>
      <c r="P3303" s="11" t="str">
        <f t="shared" si="669"/>
        <v>Low Cost per Unit</v>
      </c>
      <c r="Q3303" s="12">
        <f t="shared" si="670"/>
        <v>0</v>
      </c>
      <c r="R3303" s="12">
        <f t="shared" si="671"/>
        <v>0.96</v>
      </c>
      <c r="S3303" s="12">
        <f t="shared" si="672"/>
        <v>0</v>
      </c>
      <c r="T3303" s="12">
        <f t="shared" si="673"/>
        <v>0</v>
      </c>
      <c r="U3303" s="12">
        <f t="shared" si="674"/>
        <v>0</v>
      </c>
      <c r="V3303" s="13" t="str">
        <f t="shared" ca="1" si="675"/>
        <v>Greater Than 8 Weeks Old</v>
      </c>
    </row>
    <row r="3304" spans="1:22" x14ac:dyDescent="0.35">
      <c r="A3304" s="2" t="s">
        <v>129</v>
      </c>
      <c r="B3304" s="5">
        <v>43689</v>
      </c>
      <c r="C3304" s="5" t="s">
        <v>383</v>
      </c>
      <c r="D3304" s="5" t="s">
        <v>398</v>
      </c>
      <c r="E3304" s="6">
        <v>1</v>
      </c>
      <c r="F3304" s="3">
        <v>16</v>
      </c>
      <c r="G3304" s="3">
        <v>4.88</v>
      </c>
      <c r="H3304" s="8">
        <f t="shared" si="663"/>
        <v>4.88</v>
      </c>
      <c r="I3304" s="3">
        <v>11.12</v>
      </c>
      <c r="J3304" s="4">
        <v>0.7</v>
      </c>
      <c r="K3304" s="2" t="str">
        <f t="shared" si="664"/>
        <v>Monday</v>
      </c>
      <c r="L3304" s="5">
        <f t="shared" si="665"/>
        <v>43692</v>
      </c>
      <c r="M3304" s="2" t="str">
        <f t="shared" si="666"/>
        <v>Thursday</v>
      </c>
      <c r="N3304" s="2" t="str">
        <f t="shared" si="667"/>
        <v>Thursday</v>
      </c>
      <c r="O3304" s="12">
        <f t="shared" si="668"/>
        <v>0</v>
      </c>
      <c r="P3304" s="11" t="str">
        <f t="shared" si="669"/>
        <v>Low Cost per Unit</v>
      </c>
      <c r="Q3304" s="12">
        <f t="shared" si="670"/>
        <v>0</v>
      </c>
      <c r="R3304" s="12">
        <f t="shared" si="671"/>
        <v>0</v>
      </c>
      <c r="S3304" s="12">
        <f t="shared" si="672"/>
        <v>0</v>
      </c>
      <c r="T3304" s="12">
        <f t="shared" si="673"/>
        <v>0</v>
      </c>
      <c r="U3304" s="12">
        <f t="shared" si="674"/>
        <v>0</v>
      </c>
      <c r="V3304" s="13" t="str">
        <f t="shared" ca="1" si="675"/>
        <v>Greater Than 8 Weeks Old</v>
      </c>
    </row>
    <row r="3305" spans="1:22" x14ac:dyDescent="0.35">
      <c r="A3305" s="2" t="s">
        <v>129</v>
      </c>
      <c r="B3305" s="5">
        <v>43690</v>
      </c>
      <c r="C3305" s="5" t="s">
        <v>383</v>
      </c>
      <c r="D3305" s="5" t="s">
        <v>398</v>
      </c>
      <c r="E3305" s="6">
        <v>3</v>
      </c>
      <c r="F3305" s="3">
        <v>48</v>
      </c>
      <c r="G3305" s="3">
        <v>14.64</v>
      </c>
      <c r="H3305" s="8">
        <f t="shared" si="663"/>
        <v>4.88</v>
      </c>
      <c r="I3305" s="3">
        <v>33.36</v>
      </c>
      <c r="J3305" s="4">
        <v>0.7</v>
      </c>
      <c r="K3305" s="2" t="str">
        <f t="shared" si="664"/>
        <v>Tuesday</v>
      </c>
      <c r="L3305" s="5">
        <f t="shared" si="665"/>
        <v>43693</v>
      </c>
      <c r="M3305" s="2" t="str">
        <f t="shared" si="666"/>
        <v>Friday</v>
      </c>
      <c r="N3305" s="2" t="str">
        <f t="shared" si="667"/>
        <v>Friday</v>
      </c>
      <c r="O3305" s="12">
        <f t="shared" si="668"/>
        <v>2.4000000000000004</v>
      </c>
      <c r="P3305" s="11" t="str">
        <f t="shared" si="669"/>
        <v>Low Cost per Unit</v>
      </c>
      <c r="Q3305" s="12">
        <f t="shared" si="670"/>
        <v>0</v>
      </c>
      <c r="R3305" s="12">
        <f t="shared" si="671"/>
        <v>1.44</v>
      </c>
      <c r="S3305" s="12">
        <f t="shared" si="672"/>
        <v>0</v>
      </c>
      <c r="T3305" s="12">
        <f t="shared" si="673"/>
        <v>0</v>
      </c>
      <c r="U3305" s="12">
        <f t="shared" si="674"/>
        <v>0</v>
      </c>
      <c r="V3305" s="13" t="str">
        <f t="shared" ca="1" si="675"/>
        <v>Greater Than 8 Weeks Old</v>
      </c>
    </row>
    <row r="3306" spans="1:22" x14ac:dyDescent="0.35">
      <c r="A3306" s="2" t="s">
        <v>129</v>
      </c>
      <c r="B3306" s="5">
        <v>43691</v>
      </c>
      <c r="C3306" s="5" t="s">
        <v>383</v>
      </c>
      <c r="D3306" s="5" t="s">
        <v>398</v>
      </c>
      <c r="E3306" s="6">
        <v>3</v>
      </c>
      <c r="F3306" s="3">
        <v>48</v>
      </c>
      <c r="G3306" s="3">
        <v>14.64</v>
      </c>
      <c r="H3306" s="8">
        <f t="shared" si="663"/>
        <v>4.88</v>
      </c>
      <c r="I3306" s="3">
        <v>33.36</v>
      </c>
      <c r="J3306" s="4">
        <v>0.7</v>
      </c>
      <c r="K3306" s="2" t="str">
        <f t="shared" si="664"/>
        <v>Wednesday</v>
      </c>
      <c r="L3306" s="5">
        <f t="shared" si="665"/>
        <v>43694</v>
      </c>
      <c r="M3306" s="2" t="str">
        <f t="shared" si="666"/>
        <v>Saturday</v>
      </c>
      <c r="N3306" s="2" t="str">
        <f t="shared" si="667"/>
        <v>Saturday</v>
      </c>
      <c r="O3306" s="12">
        <f t="shared" si="668"/>
        <v>0</v>
      </c>
      <c r="P3306" s="11" t="str">
        <f t="shared" si="669"/>
        <v>Low Cost per Unit</v>
      </c>
      <c r="Q3306" s="12">
        <f t="shared" si="670"/>
        <v>0</v>
      </c>
      <c r="R3306" s="12">
        <f t="shared" si="671"/>
        <v>1.44</v>
      </c>
      <c r="S3306" s="12">
        <f t="shared" si="672"/>
        <v>0</v>
      </c>
      <c r="T3306" s="12">
        <f t="shared" si="673"/>
        <v>0</v>
      </c>
      <c r="U3306" s="12">
        <f t="shared" si="674"/>
        <v>0</v>
      </c>
      <c r="V3306" s="13" t="str">
        <f t="shared" ca="1" si="675"/>
        <v>Greater Than 8 Weeks Old</v>
      </c>
    </row>
    <row r="3307" spans="1:22" x14ac:dyDescent="0.35">
      <c r="A3307" s="2" t="s">
        <v>129</v>
      </c>
      <c r="B3307" s="5">
        <v>43692</v>
      </c>
      <c r="C3307" s="5" t="s">
        <v>383</v>
      </c>
      <c r="D3307" s="5" t="s">
        <v>398</v>
      </c>
      <c r="E3307" s="6">
        <v>2</v>
      </c>
      <c r="F3307" s="3">
        <v>32</v>
      </c>
      <c r="G3307" s="3">
        <v>9.76</v>
      </c>
      <c r="H3307" s="8">
        <f t="shared" si="663"/>
        <v>4.88</v>
      </c>
      <c r="I3307" s="3">
        <v>22.24</v>
      </c>
      <c r="J3307" s="4">
        <v>0.7</v>
      </c>
      <c r="K3307" s="2" t="str">
        <f t="shared" si="664"/>
        <v>Thursday</v>
      </c>
      <c r="L3307" s="5">
        <f t="shared" si="665"/>
        <v>43695</v>
      </c>
      <c r="M3307" s="2" t="str">
        <f t="shared" si="666"/>
        <v>Sunday</v>
      </c>
      <c r="N3307" s="2" t="str">
        <f t="shared" si="667"/>
        <v>Monday</v>
      </c>
      <c r="O3307" s="12">
        <f t="shared" si="668"/>
        <v>0</v>
      </c>
      <c r="P3307" s="11" t="str">
        <f t="shared" si="669"/>
        <v>Low Cost per Unit</v>
      </c>
      <c r="Q3307" s="12">
        <f t="shared" si="670"/>
        <v>0</v>
      </c>
      <c r="R3307" s="12">
        <f t="shared" si="671"/>
        <v>0.96</v>
      </c>
      <c r="S3307" s="12">
        <f t="shared" si="672"/>
        <v>0</v>
      </c>
      <c r="T3307" s="12">
        <f t="shared" si="673"/>
        <v>0</v>
      </c>
      <c r="U3307" s="12">
        <f t="shared" si="674"/>
        <v>0</v>
      </c>
      <c r="V3307" s="13" t="str">
        <f t="shared" ca="1" si="675"/>
        <v>Greater Than 8 Weeks Old</v>
      </c>
    </row>
    <row r="3308" spans="1:22" x14ac:dyDescent="0.35">
      <c r="A3308" s="2" t="s">
        <v>129</v>
      </c>
      <c r="B3308" s="5">
        <v>43693</v>
      </c>
      <c r="C3308" s="5" t="s">
        <v>383</v>
      </c>
      <c r="D3308" s="5" t="s">
        <v>398</v>
      </c>
      <c r="E3308" s="6">
        <v>2</v>
      </c>
      <c r="F3308" s="3">
        <v>32</v>
      </c>
      <c r="G3308" s="3">
        <v>9.76</v>
      </c>
      <c r="H3308" s="8">
        <f t="shared" si="663"/>
        <v>4.88</v>
      </c>
      <c r="I3308" s="3">
        <v>22.24</v>
      </c>
      <c r="J3308" s="4">
        <v>0.7</v>
      </c>
      <c r="K3308" s="2" t="str">
        <f t="shared" si="664"/>
        <v>Friday</v>
      </c>
      <c r="L3308" s="5">
        <f t="shared" si="665"/>
        <v>43696</v>
      </c>
      <c r="M3308" s="2" t="str">
        <f t="shared" si="666"/>
        <v>Monday</v>
      </c>
      <c r="N3308" s="2" t="str">
        <f t="shared" si="667"/>
        <v>Monday</v>
      </c>
      <c r="O3308" s="12">
        <f t="shared" si="668"/>
        <v>0</v>
      </c>
      <c r="P3308" s="11" t="str">
        <f t="shared" si="669"/>
        <v>Low Cost per Unit</v>
      </c>
      <c r="Q3308" s="12">
        <f t="shared" si="670"/>
        <v>0</v>
      </c>
      <c r="R3308" s="12">
        <f t="shared" si="671"/>
        <v>0.96</v>
      </c>
      <c r="S3308" s="12">
        <f t="shared" si="672"/>
        <v>0</v>
      </c>
      <c r="T3308" s="12">
        <f t="shared" si="673"/>
        <v>0</v>
      </c>
      <c r="U3308" s="12">
        <f t="shared" si="674"/>
        <v>0</v>
      </c>
      <c r="V3308" s="13" t="str">
        <f t="shared" ca="1" si="675"/>
        <v>Greater Than 8 Weeks Old</v>
      </c>
    </row>
    <row r="3309" spans="1:22" x14ac:dyDescent="0.35">
      <c r="A3309" s="2" t="s">
        <v>129</v>
      </c>
      <c r="B3309" s="5">
        <v>43694</v>
      </c>
      <c r="C3309" s="5" t="s">
        <v>383</v>
      </c>
      <c r="D3309" s="5" t="s">
        <v>398</v>
      </c>
      <c r="E3309" s="6">
        <v>3</v>
      </c>
      <c r="F3309" s="3">
        <v>48</v>
      </c>
      <c r="G3309" s="3">
        <v>14.64</v>
      </c>
      <c r="H3309" s="8">
        <f t="shared" si="663"/>
        <v>4.88</v>
      </c>
      <c r="I3309" s="3">
        <v>33.36</v>
      </c>
      <c r="J3309" s="4">
        <v>0.7</v>
      </c>
      <c r="K3309" s="2" t="str">
        <f t="shared" si="664"/>
        <v>Saturday</v>
      </c>
      <c r="L3309" s="5">
        <f t="shared" si="665"/>
        <v>43697</v>
      </c>
      <c r="M3309" s="2" t="str">
        <f t="shared" si="666"/>
        <v>Tuesday</v>
      </c>
      <c r="N3309" s="2" t="str">
        <f t="shared" si="667"/>
        <v>Tuesday</v>
      </c>
      <c r="O3309" s="12">
        <f t="shared" si="668"/>
        <v>0</v>
      </c>
      <c r="P3309" s="11" t="str">
        <f t="shared" si="669"/>
        <v>Low Cost per Unit</v>
      </c>
      <c r="Q3309" s="12">
        <f t="shared" si="670"/>
        <v>0</v>
      </c>
      <c r="R3309" s="12">
        <f t="shared" si="671"/>
        <v>1.44</v>
      </c>
      <c r="S3309" s="12">
        <f t="shared" si="672"/>
        <v>0</v>
      </c>
      <c r="T3309" s="12">
        <f t="shared" si="673"/>
        <v>0</v>
      </c>
      <c r="U3309" s="12">
        <f t="shared" si="674"/>
        <v>0</v>
      </c>
      <c r="V3309" s="13" t="str">
        <f t="shared" ca="1" si="675"/>
        <v>Greater Than 8 Weeks Old</v>
      </c>
    </row>
    <row r="3310" spans="1:22" x14ac:dyDescent="0.35">
      <c r="A3310" s="2" t="s">
        <v>129</v>
      </c>
      <c r="B3310" s="5">
        <v>43695</v>
      </c>
      <c r="C3310" s="5" t="s">
        <v>383</v>
      </c>
      <c r="D3310" s="5" t="s">
        <v>398</v>
      </c>
      <c r="E3310" s="6">
        <v>3</v>
      </c>
      <c r="F3310" s="3">
        <v>48</v>
      </c>
      <c r="G3310" s="3">
        <v>14.64</v>
      </c>
      <c r="H3310" s="8">
        <f t="shared" si="663"/>
        <v>4.88</v>
      </c>
      <c r="I3310" s="3">
        <v>33.36</v>
      </c>
      <c r="J3310" s="4">
        <v>0.7</v>
      </c>
      <c r="K3310" s="2" t="str">
        <f t="shared" si="664"/>
        <v>Sunday</v>
      </c>
      <c r="L3310" s="5">
        <f t="shared" si="665"/>
        <v>43698</v>
      </c>
      <c r="M3310" s="2" t="str">
        <f t="shared" si="666"/>
        <v>Wednesday</v>
      </c>
      <c r="N3310" s="2" t="str">
        <f t="shared" si="667"/>
        <v>Wednesday</v>
      </c>
      <c r="O3310" s="12">
        <f t="shared" si="668"/>
        <v>0</v>
      </c>
      <c r="P3310" s="11" t="str">
        <f t="shared" si="669"/>
        <v>Low Cost per Unit</v>
      </c>
      <c r="Q3310" s="12">
        <f t="shared" si="670"/>
        <v>0</v>
      </c>
      <c r="R3310" s="12">
        <f t="shared" si="671"/>
        <v>1.44</v>
      </c>
      <c r="S3310" s="12">
        <f t="shared" si="672"/>
        <v>0</v>
      </c>
      <c r="T3310" s="12">
        <f t="shared" si="673"/>
        <v>0</v>
      </c>
      <c r="U3310" s="12">
        <f t="shared" si="674"/>
        <v>0</v>
      </c>
      <c r="V3310" s="13" t="str">
        <f t="shared" ca="1" si="675"/>
        <v>Greater Than 8 Weeks Old</v>
      </c>
    </row>
    <row r="3311" spans="1:22" x14ac:dyDescent="0.35">
      <c r="A3311" s="2" t="s">
        <v>129</v>
      </c>
      <c r="B3311" s="5">
        <v>43696</v>
      </c>
      <c r="C3311" s="5" t="s">
        <v>383</v>
      </c>
      <c r="D3311" s="5" t="s">
        <v>398</v>
      </c>
      <c r="E3311" s="6">
        <v>2</v>
      </c>
      <c r="F3311" s="3">
        <v>32</v>
      </c>
      <c r="G3311" s="3">
        <v>9.76</v>
      </c>
      <c r="H3311" s="8">
        <f t="shared" si="663"/>
        <v>4.88</v>
      </c>
      <c r="I3311" s="3">
        <v>22.24</v>
      </c>
      <c r="J3311" s="4">
        <v>0.7</v>
      </c>
      <c r="K3311" s="2" t="str">
        <f t="shared" si="664"/>
        <v>Monday</v>
      </c>
      <c r="L3311" s="5">
        <f t="shared" si="665"/>
        <v>43699</v>
      </c>
      <c r="M3311" s="2" t="str">
        <f t="shared" si="666"/>
        <v>Thursday</v>
      </c>
      <c r="N3311" s="2" t="str">
        <f t="shared" si="667"/>
        <v>Thursday</v>
      </c>
      <c r="O3311" s="12">
        <f t="shared" si="668"/>
        <v>0</v>
      </c>
      <c r="P3311" s="11" t="str">
        <f t="shared" si="669"/>
        <v>Low Cost per Unit</v>
      </c>
      <c r="Q3311" s="12">
        <f t="shared" si="670"/>
        <v>0</v>
      </c>
      <c r="R3311" s="12">
        <f t="shared" si="671"/>
        <v>0.96</v>
      </c>
      <c r="S3311" s="12">
        <f t="shared" si="672"/>
        <v>0</v>
      </c>
      <c r="T3311" s="12">
        <f t="shared" si="673"/>
        <v>0</v>
      </c>
      <c r="U3311" s="12">
        <f t="shared" si="674"/>
        <v>0</v>
      </c>
      <c r="V3311" s="13" t="str">
        <f t="shared" ca="1" si="675"/>
        <v>Greater Than 8 Weeks Old</v>
      </c>
    </row>
    <row r="3312" spans="1:22" x14ac:dyDescent="0.35">
      <c r="A3312" s="2" t="s">
        <v>129</v>
      </c>
      <c r="B3312" s="5">
        <v>43697</v>
      </c>
      <c r="C3312" s="5" t="s">
        <v>383</v>
      </c>
      <c r="D3312" s="5" t="s">
        <v>398</v>
      </c>
      <c r="E3312" s="6">
        <v>2</v>
      </c>
      <c r="F3312" s="3">
        <v>32</v>
      </c>
      <c r="G3312" s="3">
        <v>9.76</v>
      </c>
      <c r="H3312" s="8">
        <f t="shared" si="663"/>
        <v>4.88</v>
      </c>
      <c r="I3312" s="3">
        <v>22.24</v>
      </c>
      <c r="J3312" s="4">
        <v>0.7</v>
      </c>
      <c r="K3312" s="2" t="str">
        <f t="shared" si="664"/>
        <v>Tuesday</v>
      </c>
      <c r="L3312" s="5">
        <f t="shared" si="665"/>
        <v>43700</v>
      </c>
      <c r="M3312" s="2" t="str">
        <f t="shared" si="666"/>
        <v>Friday</v>
      </c>
      <c r="N3312" s="2" t="str">
        <f t="shared" si="667"/>
        <v>Friday</v>
      </c>
      <c r="O3312" s="12">
        <f t="shared" si="668"/>
        <v>1.6</v>
      </c>
      <c r="P3312" s="11" t="str">
        <f t="shared" si="669"/>
        <v>Low Cost per Unit</v>
      </c>
      <c r="Q3312" s="12">
        <f t="shared" si="670"/>
        <v>0</v>
      </c>
      <c r="R3312" s="12">
        <f t="shared" si="671"/>
        <v>0.96</v>
      </c>
      <c r="S3312" s="12">
        <f t="shared" si="672"/>
        <v>0</v>
      </c>
      <c r="T3312" s="12">
        <f t="shared" si="673"/>
        <v>0</v>
      </c>
      <c r="U3312" s="12">
        <f t="shared" si="674"/>
        <v>0</v>
      </c>
      <c r="V3312" s="13" t="str">
        <f t="shared" ca="1" si="675"/>
        <v>Greater Than 8 Weeks Old</v>
      </c>
    </row>
    <row r="3313" spans="1:22" x14ac:dyDescent="0.35">
      <c r="A3313" s="2" t="s">
        <v>129</v>
      </c>
      <c r="B3313" s="5">
        <v>43698</v>
      </c>
      <c r="C3313" s="5" t="s">
        <v>383</v>
      </c>
      <c r="D3313" s="5" t="s">
        <v>398</v>
      </c>
      <c r="E3313" s="6">
        <v>3</v>
      </c>
      <c r="F3313" s="3">
        <v>48</v>
      </c>
      <c r="G3313" s="3">
        <v>14.64</v>
      </c>
      <c r="H3313" s="8">
        <f t="shared" si="663"/>
        <v>4.88</v>
      </c>
      <c r="I3313" s="3">
        <v>33.36</v>
      </c>
      <c r="J3313" s="4">
        <v>0.7</v>
      </c>
      <c r="K3313" s="2" t="str">
        <f t="shared" si="664"/>
        <v>Wednesday</v>
      </c>
      <c r="L3313" s="5">
        <f t="shared" si="665"/>
        <v>43701</v>
      </c>
      <c r="M3313" s="2" t="str">
        <f t="shared" si="666"/>
        <v>Saturday</v>
      </c>
      <c r="N3313" s="2" t="str">
        <f t="shared" si="667"/>
        <v>Saturday</v>
      </c>
      <c r="O3313" s="12">
        <f t="shared" si="668"/>
        <v>0</v>
      </c>
      <c r="P3313" s="11" t="str">
        <f t="shared" si="669"/>
        <v>Low Cost per Unit</v>
      </c>
      <c r="Q3313" s="12">
        <f t="shared" si="670"/>
        <v>0</v>
      </c>
      <c r="R3313" s="12">
        <f t="shared" si="671"/>
        <v>1.44</v>
      </c>
      <c r="S3313" s="12">
        <f t="shared" si="672"/>
        <v>0</v>
      </c>
      <c r="T3313" s="12">
        <f t="shared" si="673"/>
        <v>0</v>
      </c>
      <c r="U3313" s="12">
        <f t="shared" si="674"/>
        <v>0</v>
      </c>
      <c r="V3313" s="13" t="str">
        <f t="shared" ca="1" si="675"/>
        <v>Greater Than 8 Weeks Old</v>
      </c>
    </row>
    <row r="3314" spans="1:22" x14ac:dyDescent="0.35">
      <c r="A3314" s="2" t="s">
        <v>129</v>
      </c>
      <c r="B3314" s="5">
        <v>43699</v>
      </c>
      <c r="C3314" s="5" t="s">
        <v>383</v>
      </c>
      <c r="D3314" s="5" t="s">
        <v>398</v>
      </c>
      <c r="E3314" s="6">
        <v>1</v>
      </c>
      <c r="F3314" s="3">
        <v>16</v>
      </c>
      <c r="G3314" s="3">
        <v>4.88</v>
      </c>
      <c r="H3314" s="8">
        <f t="shared" si="663"/>
        <v>4.88</v>
      </c>
      <c r="I3314" s="3">
        <v>11.12</v>
      </c>
      <c r="J3314" s="4">
        <v>0.7</v>
      </c>
      <c r="K3314" s="2" t="str">
        <f t="shared" si="664"/>
        <v>Thursday</v>
      </c>
      <c r="L3314" s="5">
        <f t="shared" si="665"/>
        <v>43702</v>
      </c>
      <c r="M3314" s="2" t="str">
        <f t="shared" si="666"/>
        <v>Sunday</v>
      </c>
      <c r="N3314" s="2" t="str">
        <f t="shared" si="667"/>
        <v>Monday</v>
      </c>
      <c r="O3314" s="12">
        <f t="shared" si="668"/>
        <v>0</v>
      </c>
      <c r="P3314" s="11" t="str">
        <f t="shared" si="669"/>
        <v>Low Cost per Unit</v>
      </c>
      <c r="Q3314" s="12">
        <f t="shared" si="670"/>
        <v>0</v>
      </c>
      <c r="R3314" s="12">
        <f t="shared" si="671"/>
        <v>0</v>
      </c>
      <c r="S3314" s="12">
        <f t="shared" si="672"/>
        <v>0</v>
      </c>
      <c r="T3314" s="12">
        <f t="shared" si="673"/>
        <v>0</v>
      </c>
      <c r="U3314" s="12">
        <f t="shared" si="674"/>
        <v>0</v>
      </c>
      <c r="V3314" s="13" t="str">
        <f t="shared" ca="1" si="675"/>
        <v>Greater Than 8 Weeks Old</v>
      </c>
    </row>
    <row r="3315" spans="1:22" x14ac:dyDescent="0.35">
      <c r="A3315" s="2" t="s">
        <v>129</v>
      </c>
      <c r="B3315" s="5">
        <v>43701</v>
      </c>
      <c r="C3315" s="5" t="s">
        <v>383</v>
      </c>
      <c r="D3315" s="5" t="s">
        <v>398</v>
      </c>
      <c r="E3315" s="6">
        <v>3</v>
      </c>
      <c r="F3315" s="3">
        <v>48</v>
      </c>
      <c r="G3315" s="3">
        <v>14.64</v>
      </c>
      <c r="H3315" s="8">
        <f t="shared" si="663"/>
        <v>4.88</v>
      </c>
      <c r="I3315" s="3">
        <v>33.36</v>
      </c>
      <c r="J3315" s="4">
        <v>0.7</v>
      </c>
      <c r="K3315" s="2" t="str">
        <f t="shared" si="664"/>
        <v>Saturday</v>
      </c>
      <c r="L3315" s="5">
        <f t="shared" si="665"/>
        <v>43704</v>
      </c>
      <c r="M3315" s="2" t="str">
        <f t="shared" si="666"/>
        <v>Tuesday</v>
      </c>
      <c r="N3315" s="2" t="str">
        <f t="shared" si="667"/>
        <v>Tuesday</v>
      </c>
      <c r="O3315" s="12">
        <f t="shared" si="668"/>
        <v>0</v>
      </c>
      <c r="P3315" s="11" t="str">
        <f t="shared" si="669"/>
        <v>Low Cost per Unit</v>
      </c>
      <c r="Q3315" s="12">
        <f t="shared" si="670"/>
        <v>0</v>
      </c>
      <c r="R3315" s="12">
        <f t="shared" si="671"/>
        <v>1.44</v>
      </c>
      <c r="S3315" s="12">
        <f t="shared" si="672"/>
        <v>0</v>
      </c>
      <c r="T3315" s="12">
        <f t="shared" si="673"/>
        <v>0</v>
      </c>
      <c r="U3315" s="12">
        <f t="shared" si="674"/>
        <v>0</v>
      </c>
      <c r="V3315" s="13" t="str">
        <f t="shared" ca="1" si="675"/>
        <v>Greater Than 8 Weeks Old</v>
      </c>
    </row>
    <row r="3316" spans="1:22" x14ac:dyDescent="0.35">
      <c r="A3316" s="2" t="s">
        <v>129</v>
      </c>
      <c r="B3316" s="5">
        <v>43702</v>
      </c>
      <c r="C3316" s="5" t="s">
        <v>383</v>
      </c>
      <c r="D3316" s="5" t="s">
        <v>398</v>
      </c>
      <c r="E3316" s="6">
        <v>3</v>
      </c>
      <c r="F3316" s="3">
        <v>48</v>
      </c>
      <c r="G3316" s="3">
        <v>14.64</v>
      </c>
      <c r="H3316" s="8">
        <f t="shared" si="663"/>
        <v>4.88</v>
      </c>
      <c r="I3316" s="3">
        <v>33.36</v>
      </c>
      <c r="J3316" s="4">
        <v>0.7</v>
      </c>
      <c r="K3316" s="2" t="str">
        <f t="shared" si="664"/>
        <v>Sunday</v>
      </c>
      <c r="L3316" s="5">
        <f t="shared" si="665"/>
        <v>43705</v>
      </c>
      <c r="M3316" s="2" t="str">
        <f t="shared" si="666"/>
        <v>Wednesday</v>
      </c>
      <c r="N3316" s="2" t="str">
        <f t="shared" si="667"/>
        <v>Wednesday</v>
      </c>
      <c r="O3316" s="12">
        <f t="shared" si="668"/>
        <v>0</v>
      </c>
      <c r="P3316" s="11" t="str">
        <f t="shared" si="669"/>
        <v>Low Cost per Unit</v>
      </c>
      <c r="Q3316" s="12">
        <f t="shared" si="670"/>
        <v>0</v>
      </c>
      <c r="R3316" s="12">
        <f t="shared" si="671"/>
        <v>1.44</v>
      </c>
      <c r="S3316" s="12">
        <f t="shared" si="672"/>
        <v>0</v>
      </c>
      <c r="T3316" s="12">
        <f t="shared" si="673"/>
        <v>0</v>
      </c>
      <c r="U3316" s="12">
        <f t="shared" si="674"/>
        <v>0</v>
      </c>
      <c r="V3316" s="13" t="str">
        <f t="shared" ca="1" si="675"/>
        <v>Greater Than 8 Weeks Old</v>
      </c>
    </row>
    <row r="3317" spans="1:22" x14ac:dyDescent="0.35">
      <c r="A3317" s="2" t="s">
        <v>129</v>
      </c>
      <c r="B3317" s="5">
        <v>43703</v>
      </c>
      <c r="C3317" s="5" t="s">
        <v>383</v>
      </c>
      <c r="D3317" s="5" t="s">
        <v>398</v>
      </c>
      <c r="E3317" s="6">
        <v>3</v>
      </c>
      <c r="F3317" s="3">
        <v>48</v>
      </c>
      <c r="G3317" s="3">
        <v>14.64</v>
      </c>
      <c r="H3317" s="8">
        <f t="shared" si="663"/>
        <v>4.88</v>
      </c>
      <c r="I3317" s="3">
        <v>33.36</v>
      </c>
      <c r="J3317" s="4">
        <v>0.7</v>
      </c>
      <c r="K3317" s="2" t="str">
        <f t="shared" si="664"/>
        <v>Monday</v>
      </c>
      <c r="L3317" s="5">
        <f t="shared" si="665"/>
        <v>43706</v>
      </c>
      <c r="M3317" s="2" t="str">
        <f t="shared" si="666"/>
        <v>Thursday</v>
      </c>
      <c r="N3317" s="2" t="str">
        <f t="shared" si="667"/>
        <v>Thursday</v>
      </c>
      <c r="O3317" s="12">
        <f t="shared" si="668"/>
        <v>0</v>
      </c>
      <c r="P3317" s="11" t="str">
        <f t="shared" si="669"/>
        <v>Low Cost per Unit</v>
      </c>
      <c r="Q3317" s="12">
        <f t="shared" si="670"/>
        <v>0</v>
      </c>
      <c r="R3317" s="12">
        <f t="shared" si="671"/>
        <v>1.44</v>
      </c>
      <c r="S3317" s="12">
        <f t="shared" si="672"/>
        <v>0</v>
      </c>
      <c r="T3317" s="12">
        <f t="shared" si="673"/>
        <v>0</v>
      </c>
      <c r="U3317" s="12">
        <f t="shared" si="674"/>
        <v>0</v>
      </c>
      <c r="V3317" s="13" t="str">
        <f t="shared" ca="1" si="675"/>
        <v>Greater Than 8 Weeks Old</v>
      </c>
    </row>
    <row r="3318" spans="1:22" x14ac:dyDescent="0.35">
      <c r="A3318" s="2" t="s">
        <v>129</v>
      </c>
      <c r="B3318" s="5">
        <v>43704</v>
      </c>
      <c r="C3318" s="5" t="s">
        <v>383</v>
      </c>
      <c r="D3318" s="5" t="s">
        <v>398</v>
      </c>
      <c r="E3318" s="6">
        <v>3</v>
      </c>
      <c r="F3318" s="3">
        <v>48</v>
      </c>
      <c r="G3318" s="3">
        <v>14.64</v>
      </c>
      <c r="H3318" s="8">
        <f t="shared" si="663"/>
        <v>4.88</v>
      </c>
      <c r="I3318" s="3">
        <v>33.36</v>
      </c>
      <c r="J3318" s="4">
        <v>0.7</v>
      </c>
      <c r="K3318" s="2" t="str">
        <f t="shared" si="664"/>
        <v>Tuesday</v>
      </c>
      <c r="L3318" s="5">
        <f t="shared" si="665"/>
        <v>43707</v>
      </c>
      <c r="M3318" s="2" t="str">
        <f t="shared" si="666"/>
        <v>Friday</v>
      </c>
      <c r="N3318" s="2" t="str">
        <f t="shared" si="667"/>
        <v>Friday</v>
      </c>
      <c r="O3318" s="12">
        <f t="shared" si="668"/>
        <v>2.4000000000000004</v>
      </c>
      <c r="P3318" s="11" t="str">
        <f t="shared" si="669"/>
        <v>Low Cost per Unit</v>
      </c>
      <c r="Q3318" s="12">
        <f t="shared" si="670"/>
        <v>0</v>
      </c>
      <c r="R3318" s="12">
        <f t="shared" si="671"/>
        <v>1.44</v>
      </c>
      <c r="S3318" s="12">
        <f t="shared" si="672"/>
        <v>0</v>
      </c>
      <c r="T3318" s="12">
        <f t="shared" si="673"/>
        <v>0</v>
      </c>
      <c r="U3318" s="12">
        <f t="shared" si="674"/>
        <v>0</v>
      </c>
      <c r="V3318" s="13" t="str">
        <f t="shared" ca="1" si="675"/>
        <v>Greater Than 8 Weeks Old</v>
      </c>
    </row>
    <row r="3319" spans="1:22" x14ac:dyDescent="0.35">
      <c r="A3319" s="2" t="s">
        <v>129</v>
      </c>
      <c r="B3319" s="5">
        <v>43705</v>
      </c>
      <c r="C3319" s="5" t="s">
        <v>383</v>
      </c>
      <c r="D3319" s="5" t="s">
        <v>398</v>
      </c>
      <c r="E3319" s="6">
        <v>2</v>
      </c>
      <c r="F3319" s="3">
        <v>32</v>
      </c>
      <c r="G3319" s="3">
        <v>9.76</v>
      </c>
      <c r="H3319" s="8">
        <f t="shared" si="663"/>
        <v>4.88</v>
      </c>
      <c r="I3319" s="3">
        <v>22.24</v>
      </c>
      <c r="J3319" s="4">
        <v>0.7</v>
      </c>
      <c r="K3319" s="2" t="str">
        <f t="shared" si="664"/>
        <v>Wednesday</v>
      </c>
      <c r="L3319" s="5">
        <f t="shared" si="665"/>
        <v>43708</v>
      </c>
      <c r="M3319" s="2" t="str">
        <f t="shared" si="666"/>
        <v>Saturday</v>
      </c>
      <c r="N3319" s="2" t="str">
        <f t="shared" si="667"/>
        <v>Saturday</v>
      </c>
      <c r="O3319" s="12">
        <f t="shared" si="668"/>
        <v>0</v>
      </c>
      <c r="P3319" s="11" t="str">
        <f t="shared" si="669"/>
        <v>Low Cost per Unit</v>
      </c>
      <c r="Q3319" s="12">
        <f t="shared" si="670"/>
        <v>0</v>
      </c>
      <c r="R3319" s="12">
        <f t="shared" si="671"/>
        <v>0.96</v>
      </c>
      <c r="S3319" s="12">
        <f t="shared" si="672"/>
        <v>0</v>
      </c>
      <c r="T3319" s="12">
        <f t="shared" si="673"/>
        <v>0</v>
      </c>
      <c r="U3319" s="12">
        <f t="shared" si="674"/>
        <v>0</v>
      </c>
      <c r="V3319" s="13" t="str">
        <f t="shared" ca="1" si="675"/>
        <v>Greater Than 8 Weeks Old</v>
      </c>
    </row>
    <row r="3320" spans="1:22" x14ac:dyDescent="0.35">
      <c r="A3320" s="2" t="s">
        <v>129</v>
      </c>
      <c r="B3320" s="5">
        <v>43706</v>
      </c>
      <c r="C3320" s="5" t="s">
        <v>383</v>
      </c>
      <c r="D3320" s="5" t="s">
        <v>398</v>
      </c>
      <c r="E3320" s="6">
        <v>3</v>
      </c>
      <c r="F3320" s="3">
        <v>48</v>
      </c>
      <c r="G3320" s="3">
        <v>14.64</v>
      </c>
      <c r="H3320" s="8">
        <f t="shared" si="663"/>
        <v>4.88</v>
      </c>
      <c r="I3320" s="3">
        <v>33.36</v>
      </c>
      <c r="J3320" s="4">
        <v>0.7</v>
      </c>
      <c r="K3320" s="2" t="str">
        <f t="shared" si="664"/>
        <v>Thursday</v>
      </c>
      <c r="L3320" s="5">
        <f t="shared" si="665"/>
        <v>43709</v>
      </c>
      <c r="M3320" s="2" t="str">
        <f t="shared" si="666"/>
        <v>Sunday</v>
      </c>
      <c r="N3320" s="2" t="str">
        <f t="shared" si="667"/>
        <v>Monday</v>
      </c>
      <c r="O3320" s="12">
        <f t="shared" si="668"/>
        <v>0</v>
      </c>
      <c r="P3320" s="11" t="str">
        <f t="shared" si="669"/>
        <v>Low Cost per Unit</v>
      </c>
      <c r="Q3320" s="12">
        <f t="shared" si="670"/>
        <v>0</v>
      </c>
      <c r="R3320" s="12">
        <f t="shared" si="671"/>
        <v>1.44</v>
      </c>
      <c r="S3320" s="12">
        <f t="shared" si="672"/>
        <v>0</v>
      </c>
      <c r="T3320" s="12">
        <f t="shared" si="673"/>
        <v>0</v>
      </c>
      <c r="U3320" s="12">
        <f t="shared" si="674"/>
        <v>0</v>
      </c>
      <c r="V3320" s="13" t="str">
        <f t="shared" ca="1" si="675"/>
        <v>Greater Than 8 Weeks Old</v>
      </c>
    </row>
    <row r="3321" spans="1:22" x14ac:dyDescent="0.35">
      <c r="A3321" s="2" t="s">
        <v>129</v>
      </c>
      <c r="B3321" s="5">
        <v>43707</v>
      </c>
      <c r="C3321" s="5" t="s">
        <v>383</v>
      </c>
      <c r="D3321" s="5" t="s">
        <v>398</v>
      </c>
      <c r="E3321" s="6">
        <v>2</v>
      </c>
      <c r="F3321" s="3">
        <v>16</v>
      </c>
      <c r="G3321" s="3">
        <v>9.76</v>
      </c>
      <c r="H3321" s="8">
        <f t="shared" si="663"/>
        <v>4.88</v>
      </c>
      <c r="I3321" s="3">
        <v>6.24</v>
      </c>
      <c r="J3321" s="4">
        <v>0.39</v>
      </c>
      <c r="K3321" s="2" t="str">
        <f t="shared" si="664"/>
        <v>Friday</v>
      </c>
      <c r="L3321" s="5">
        <f t="shared" si="665"/>
        <v>43710</v>
      </c>
      <c r="M3321" s="2" t="str">
        <f t="shared" si="666"/>
        <v>Monday</v>
      </c>
      <c r="N3321" s="2" t="str">
        <f t="shared" si="667"/>
        <v>Monday</v>
      </c>
      <c r="O3321" s="12">
        <f t="shared" si="668"/>
        <v>0</v>
      </c>
      <c r="P3321" s="11" t="str">
        <f t="shared" si="669"/>
        <v>Low Cost per Unit</v>
      </c>
      <c r="Q3321" s="12">
        <f t="shared" si="670"/>
        <v>0</v>
      </c>
      <c r="R3321" s="12">
        <f t="shared" si="671"/>
        <v>0.48</v>
      </c>
      <c r="S3321" s="12">
        <f t="shared" si="672"/>
        <v>0</v>
      </c>
      <c r="T3321" s="12">
        <f t="shared" si="673"/>
        <v>0</v>
      </c>
      <c r="U3321" s="12">
        <f t="shared" si="674"/>
        <v>0</v>
      </c>
      <c r="V3321" s="13" t="str">
        <f t="shared" ca="1" si="675"/>
        <v>Greater Than 8 Weeks Old</v>
      </c>
    </row>
    <row r="3322" spans="1:22" x14ac:dyDescent="0.35">
      <c r="A3322" s="2" t="s">
        <v>233</v>
      </c>
      <c r="B3322" s="5">
        <v>43678</v>
      </c>
      <c r="C3322" s="5" t="s">
        <v>383</v>
      </c>
      <c r="D3322" s="5" t="s">
        <v>384</v>
      </c>
      <c r="E3322" s="6">
        <v>3</v>
      </c>
      <c r="F3322" s="3">
        <v>24</v>
      </c>
      <c r="G3322" s="3">
        <v>11.12</v>
      </c>
      <c r="H3322" s="8">
        <f t="shared" si="663"/>
        <v>3.7066666666666666</v>
      </c>
      <c r="I3322" s="3">
        <v>12.88</v>
      </c>
      <c r="J3322" s="4">
        <v>0.54</v>
      </c>
      <c r="K3322" s="2" t="str">
        <f t="shared" si="664"/>
        <v>Thursday</v>
      </c>
      <c r="L3322" s="5">
        <f t="shared" si="665"/>
        <v>43681</v>
      </c>
      <c r="M3322" s="2" t="str">
        <f t="shared" si="666"/>
        <v>Sunday</v>
      </c>
      <c r="N3322" s="2" t="str">
        <f t="shared" si="667"/>
        <v>Monday</v>
      </c>
      <c r="O3322" s="12">
        <f t="shared" si="668"/>
        <v>0</v>
      </c>
      <c r="P3322" s="11" t="str">
        <f t="shared" si="669"/>
        <v>Low Cost per Unit</v>
      </c>
      <c r="Q3322" s="12">
        <f t="shared" si="670"/>
        <v>0</v>
      </c>
      <c r="R3322" s="12">
        <f t="shared" si="671"/>
        <v>0.72</v>
      </c>
      <c r="S3322" s="12">
        <f t="shared" si="672"/>
        <v>0</v>
      </c>
      <c r="T3322" s="12">
        <f t="shared" si="673"/>
        <v>0</v>
      </c>
      <c r="U3322" s="12">
        <f t="shared" si="674"/>
        <v>0</v>
      </c>
      <c r="V3322" s="13" t="str">
        <f t="shared" ca="1" si="675"/>
        <v>Greater Than 8 Weeks Old</v>
      </c>
    </row>
    <row r="3323" spans="1:22" x14ac:dyDescent="0.35">
      <c r="A3323" s="2" t="s">
        <v>233</v>
      </c>
      <c r="B3323" s="5">
        <v>43679</v>
      </c>
      <c r="C3323" s="5" t="s">
        <v>383</v>
      </c>
      <c r="D3323" s="5" t="s">
        <v>384</v>
      </c>
      <c r="E3323" s="6">
        <v>2</v>
      </c>
      <c r="F3323" s="3">
        <v>16</v>
      </c>
      <c r="G3323" s="3">
        <v>7.42</v>
      </c>
      <c r="H3323" s="8">
        <f t="shared" si="663"/>
        <v>3.71</v>
      </c>
      <c r="I3323" s="3">
        <v>8.58</v>
      </c>
      <c r="J3323" s="4">
        <v>0.54</v>
      </c>
      <c r="K3323" s="2" t="str">
        <f t="shared" si="664"/>
        <v>Friday</v>
      </c>
      <c r="L3323" s="5">
        <f t="shared" si="665"/>
        <v>43682</v>
      </c>
      <c r="M3323" s="2" t="str">
        <f t="shared" si="666"/>
        <v>Monday</v>
      </c>
      <c r="N3323" s="2" t="str">
        <f t="shared" si="667"/>
        <v>Monday</v>
      </c>
      <c r="O3323" s="12">
        <f t="shared" si="668"/>
        <v>0</v>
      </c>
      <c r="P3323" s="11" t="str">
        <f t="shared" si="669"/>
        <v>Low Cost per Unit</v>
      </c>
      <c r="Q3323" s="12">
        <f t="shared" si="670"/>
        <v>0</v>
      </c>
      <c r="R3323" s="12">
        <f t="shared" si="671"/>
        <v>0.48</v>
      </c>
      <c r="S3323" s="12">
        <f t="shared" si="672"/>
        <v>0</v>
      </c>
      <c r="T3323" s="12">
        <f t="shared" si="673"/>
        <v>0</v>
      </c>
      <c r="U3323" s="12">
        <f t="shared" si="674"/>
        <v>0</v>
      </c>
      <c r="V3323" s="13" t="str">
        <f t="shared" ca="1" si="675"/>
        <v>Greater Than 8 Weeks Old</v>
      </c>
    </row>
    <row r="3324" spans="1:22" x14ac:dyDescent="0.35">
      <c r="A3324" s="2" t="s">
        <v>233</v>
      </c>
      <c r="B3324" s="5">
        <v>43681</v>
      </c>
      <c r="C3324" s="5" t="s">
        <v>383</v>
      </c>
      <c r="D3324" s="5" t="s">
        <v>384</v>
      </c>
      <c r="E3324" s="6">
        <v>1</v>
      </c>
      <c r="F3324" s="3">
        <v>8</v>
      </c>
      <c r="G3324" s="3">
        <v>3.71</v>
      </c>
      <c r="H3324" s="8">
        <f t="shared" si="663"/>
        <v>3.71</v>
      </c>
      <c r="I3324" s="3">
        <v>4.29</v>
      </c>
      <c r="J3324" s="4">
        <v>0.54</v>
      </c>
      <c r="K3324" s="2" t="str">
        <f t="shared" si="664"/>
        <v>Sunday</v>
      </c>
      <c r="L3324" s="5">
        <f t="shared" si="665"/>
        <v>43684</v>
      </c>
      <c r="M3324" s="2" t="str">
        <f t="shared" si="666"/>
        <v>Wednesday</v>
      </c>
      <c r="N3324" s="2" t="str">
        <f t="shared" si="667"/>
        <v>Wednesday</v>
      </c>
      <c r="O3324" s="12">
        <f t="shared" si="668"/>
        <v>0</v>
      </c>
      <c r="P3324" s="11" t="str">
        <f t="shared" si="669"/>
        <v>Low Cost per Unit</v>
      </c>
      <c r="Q3324" s="12">
        <f t="shared" si="670"/>
        <v>0</v>
      </c>
      <c r="R3324" s="12">
        <f t="shared" si="671"/>
        <v>0</v>
      </c>
      <c r="S3324" s="12">
        <f t="shared" si="672"/>
        <v>0</v>
      </c>
      <c r="T3324" s="12">
        <f t="shared" si="673"/>
        <v>0</v>
      </c>
      <c r="U3324" s="12">
        <f t="shared" si="674"/>
        <v>0</v>
      </c>
      <c r="V3324" s="13" t="str">
        <f t="shared" ca="1" si="675"/>
        <v>Greater Than 8 Weeks Old</v>
      </c>
    </row>
    <row r="3325" spans="1:22" x14ac:dyDescent="0.35">
      <c r="A3325" s="2" t="s">
        <v>233</v>
      </c>
      <c r="B3325" s="5">
        <v>43682</v>
      </c>
      <c r="C3325" s="5" t="s">
        <v>383</v>
      </c>
      <c r="D3325" s="5" t="s">
        <v>384</v>
      </c>
      <c r="E3325" s="6">
        <v>2</v>
      </c>
      <c r="F3325" s="3">
        <v>16</v>
      </c>
      <c r="G3325" s="3">
        <v>7.42</v>
      </c>
      <c r="H3325" s="8">
        <f t="shared" si="663"/>
        <v>3.71</v>
      </c>
      <c r="I3325" s="3">
        <v>8.58</v>
      </c>
      <c r="J3325" s="4">
        <v>0.54</v>
      </c>
      <c r="K3325" s="2" t="str">
        <f t="shared" si="664"/>
        <v>Monday</v>
      </c>
      <c r="L3325" s="5">
        <f t="shared" si="665"/>
        <v>43685</v>
      </c>
      <c r="M3325" s="2" t="str">
        <f t="shared" si="666"/>
        <v>Thursday</v>
      </c>
      <c r="N3325" s="2" t="str">
        <f t="shared" si="667"/>
        <v>Thursday</v>
      </c>
      <c r="O3325" s="12">
        <f t="shared" si="668"/>
        <v>0</v>
      </c>
      <c r="P3325" s="11" t="str">
        <f t="shared" si="669"/>
        <v>Low Cost per Unit</v>
      </c>
      <c r="Q3325" s="12">
        <f t="shared" si="670"/>
        <v>0</v>
      </c>
      <c r="R3325" s="12">
        <f t="shared" si="671"/>
        <v>0.48</v>
      </c>
      <c r="S3325" s="12">
        <f t="shared" si="672"/>
        <v>0</v>
      </c>
      <c r="T3325" s="12">
        <f t="shared" si="673"/>
        <v>0</v>
      </c>
      <c r="U3325" s="12">
        <f t="shared" si="674"/>
        <v>0</v>
      </c>
      <c r="V3325" s="13" t="str">
        <f t="shared" ca="1" si="675"/>
        <v>Greater Than 8 Weeks Old</v>
      </c>
    </row>
    <row r="3326" spans="1:22" x14ac:dyDescent="0.35">
      <c r="A3326" s="2" t="s">
        <v>233</v>
      </c>
      <c r="B3326" s="5">
        <v>43684</v>
      </c>
      <c r="C3326" s="5" t="s">
        <v>383</v>
      </c>
      <c r="D3326" s="5" t="s">
        <v>384</v>
      </c>
      <c r="E3326" s="6">
        <v>3</v>
      </c>
      <c r="F3326" s="3">
        <v>24</v>
      </c>
      <c r="G3326" s="3">
        <v>11.12</v>
      </c>
      <c r="H3326" s="8">
        <f t="shared" si="663"/>
        <v>3.7066666666666666</v>
      </c>
      <c r="I3326" s="3">
        <v>12.88</v>
      </c>
      <c r="J3326" s="4">
        <v>0.54</v>
      </c>
      <c r="K3326" s="2" t="str">
        <f t="shared" si="664"/>
        <v>Wednesday</v>
      </c>
      <c r="L3326" s="5">
        <f t="shared" si="665"/>
        <v>43687</v>
      </c>
      <c r="M3326" s="2" t="str">
        <f t="shared" si="666"/>
        <v>Saturday</v>
      </c>
      <c r="N3326" s="2" t="str">
        <f t="shared" si="667"/>
        <v>Saturday</v>
      </c>
      <c r="O3326" s="12">
        <f t="shared" si="668"/>
        <v>0</v>
      </c>
      <c r="P3326" s="11" t="str">
        <f t="shared" si="669"/>
        <v>Low Cost per Unit</v>
      </c>
      <c r="Q3326" s="12">
        <f t="shared" si="670"/>
        <v>0</v>
      </c>
      <c r="R3326" s="12">
        <f t="shared" si="671"/>
        <v>0.72</v>
      </c>
      <c r="S3326" s="12">
        <f t="shared" si="672"/>
        <v>0</v>
      </c>
      <c r="T3326" s="12">
        <f t="shared" si="673"/>
        <v>0</v>
      </c>
      <c r="U3326" s="12">
        <f t="shared" si="674"/>
        <v>0</v>
      </c>
      <c r="V3326" s="13" t="str">
        <f t="shared" ca="1" si="675"/>
        <v>Greater Than 8 Weeks Old</v>
      </c>
    </row>
    <row r="3327" spans="1:22" x14ac:dyDescent="0.35">
      <c r="A3327" s="2" t="s">
        <v>233</v>
      </c>
      <c r="B3327" s="5">
        <v>43685</v>
      </c>
      <c r="C3327" s="5" t="s">
        <v>383</v>
      </c>
      <c r="D3327" s="5" t="s">
        <v>384</v>
      </c>
      <c r="E3327" s="6">
        <v>4</v>
      </c>
      <c r="F3327" s="3">
        <v>32</v>
      </c>
      <c r="G3327" s="3">
        <v>14.83</v>
      </c>
      <c r="H3327" s="8">
        <f t="shared" si="663"/>
        <v>3.7075</v>
      </c>
      <c r="I3327" s="3">
        <v>17.170000000000002</v>
      </c>
      <c r="J3327" s="4">
        <v>0.54</v>
      </c>
      <c r="K3327" s="2" t="str">
        <f t="shared" si="664"/>
        <v>Thursday</v>
      </c>
      <c r="L3327" s="5">
        <f t="shared" si="665"/>
        <v>43688</v>
      </c>
      <c r="M3327" s="2" t="str">
        <f t="shared" si="666"/>
        <v>Sunday</v>
      </c>
      <c r="N3327" s="2" t="str">
        <f t="shared" si="667"/>
        <v>Monday</v>
      </c>
      <c r="O3327" s="12">
        <f t="shared" si="668"/>
        <v>0</v>
      </c>
      <c r="P3327" s="11" t="str">
        <f t="shared" si="669"/>
        <v>Low Cost per Unit</v>
      </c>
      <c r="Q3327" s="12">
        <f t="shared" si="670"/>
        <v>0</v>
      </c>
      <c r="R3327" s="12">
        <f t="shared" si="671"/>
        <v>0.96</v>
      </c>
      <c r="S3327" s="12">
        <f t="shared" si="672"/>
        <v>0</v>
      </c>
      <c r="T3327" s="12">
        <f t="shared" si="673"/>
        <v>0</v>
      </c>
      <c r="U3327" s="12">
        <f t="shared" si="674"/>
        <v>0</v>
      </c>
      <c r="V3327" s="13" t="str">
        <f t="shared" ca="1" si="675"/>
        <v>Greater Than 8 Weeks Old</v>
      </c>
    </row>
    <row r="3328" spans="1:22" x14ac:dyDescent="0.35">
      <c r="A3328" s="2" t="s">
        <v>233</v>
      </c>
      <c r="B3328" s="5">
        <v>43686</v>
      </c>
      <c r="C3328" s="5" t="s">
        <v>383</v>
      </c>
      <c r="D3328" s="5" t="s">
        <v>384</v>
      </c>
      <c r="E3328" s="6">
        <v>4</v>
      </c>
      <c r="F3328" s="3">
        <v>32</v>
      </c>
      <c r="G3328" s="3">
        <v>14.83</v>
      </c>
      <c r="H3328" s="8">
        <f t="shared" si="663"/>
        <v>3.7075</v>
      </c>
      <c r="I3328" s="3">
        <v>17.170000000000002</v>
      </c>
      <c r="J3328" s="4">
        <v>0.54</v>
      </c>
      <c r="K3328" s="2" t="str">
        <f t="shared" si="664"/>
        <v>Friday</v>
      </c>
      <c r="L3328" s="5">
        <f t="shared" si="665"/>
        <v>43689</v>
      </c>
      <c r="M3328" s="2" t="str">
        <f t="shared" si="666"/>
        <v>Monday</v>
      </c>
      <c r="N3328" s="2" t="str">
        <f t="shared" si="667"/>
        <v>Monday</v>
      </c>
      <c r="O3328" s="12">
        <f t="shared" si="668"/>
        <v>0</v>
      </c>
      <c r="P3328" s="11" t="str">
        <f t="shared" si="669"/>
        <v>Low Cost per Unit</v>
      </c>
      <c r="Q3328" s="12">
        <f t="shared" si="670"/>
        <v>0</v>
      </c>
      <c r="R3328" s="12">
        <f t="shared" si="671"/>
        <v>0.96</v>
      </c>
      <c r="S3328" s="12">
        <f t="shared" si="672"/>
        <v>0</v>
      </c>
      <c r="T3328" s="12">
        <f t="shared" si="673"/>
        <v>0</v>
      </c>
      <c r="U3328" s="12">
        <f t="shared" si="674"/>
        <v>0</v>
      </c>
      <c r="V3328" s="13" t="str">
        <f t="shared" ca="1" si="675"/>
        <v>Greater Than 8 Weeks Old</v>
      </c>
    </row>
    <row r="3329" spans="1:22" x14ac:dyDescent="0.35">
      <c r="A3329" s="2" t="s">
        <v>233</v>
      </c>
      <c r="B3329" s="5">
        <v>43687</v>
      </c>
      <c r="C3329" s="5" t="s">
        <v>383</v>
      </c>
      <c r="D3329" s="5" t="s">
        <v>384</v>
      </c>
      <c r="E3329" s="6">
        <v>2</v>
      </c>
      <c r="F3329" s="3">
        <v>16</v>
      </c>
      <c r="G3329" s="3">
        <v>7.42</v>
      </c>
      <c r="H3329" s="8">
        <f t="shared" si="663"/>
        <v>3.71</v>
      </c>
      <c r="I3329" s="3">
        <v>8.58</v>
      </c>
      <c r="J3329" s="4">
        <v>0.54</v>
      </c>
      <c r="K3329" s="2" t="str">
        <f t="shared" si="664"/>
        <v>Saturday</v>
      </c>
      <c r="L3329" s="5">
        <f t="shared" si="665"/>
        <v>43690</v>
      </c>
      <c r="M3329" s="2" t="str">
        <f t="shared" si="666"/>
        <v>Tuesday</v>
      </c>
      <c r="N3329" s="2" t="str">
        <f t="shared" si="667"/>
        <v>Tuesday</v>
      </c>
      <c r="O3329" s="12">
        <f t="shared" si="668"/>
        <v>0</v>
      </c>
      <c r="P3329" s="11" t="str">
        <f t="shared" si="669"/>
        <v>Low Cost per Unit</v>
      </c>
      <c r="Q3329" s="12">
        <f t="shared" si="670"/>
        <v>0</v>
      </c>
      <c r="R3329" s="12">
        <f t="shared" si="671"/>
        <v>0.48</v>
      </c>
      <c r="S3329" s="12">
        <f t="shared" si="672"/>
        <v>0</v>
      </c>
      <c r="T3329" s="12">
        <f t="shared" si="673"/>
        <v>0</v>
      </c>
      <c r="U3329" s="12">
        <f t="shared" si="674"/>
        <v>0</v>
      </c>
      <c r="V3329" s="13" t="str">
        <f t="shared" ca="1" si="675"/>
        <v>Greater Than 8 Weeks Old</v>
      </c>
    </row>
    <row r="3330" spans="1:22" x14ac:dyDescent="0.35">
      <c r="A3330" s="2" t="s">
        <v>233</v>
      </c>
      <c r="B3330" s="5">
        <v>43688</v>
      </c>
      <c r="C3330" s="5" t="s">
        <v>383</v>
      </c>
      <c r="D3330" s="5" t="s">
        <v>384</v>
      </c>
      <c r="E3330" s="6">
        <v>1</v>
      </c>
      <c r="F3330" s="3">
        <v>8</v>
      </c>
      <c r="G3330" s="3">
        <v>3.71</v>
      </c>
      <c r="H3330" s="8">
        <f t="shared" si="663"/>
        <v>3.71</v>
      </c>
      <c r="I3330" s="3">
        <v>4.29</v>
      </c>
      <c r="J3330" s="4">
        <v>0.54</v>
      </c>
      <c r="K3330" s="2" t="str">
        <f t="shared" si="664"/>
        <v>Sunday</v>
      </c>
      <c r="L3330" s="5">
        <f t="shared" si="665"/>
        <v>43691</v>
      </c>
      <c r="M3330" s="2" t="str">
        <f t="shared" si="666"/>
        <v>Wednesday</v>
      </c>
      <c r="N3330" s="2" t="str">
        <f t="shared" si="667"/>
        <v>Wednesday</v>
      </c>
      <c r="O3330" s="12">
        <f t="shared" si="668"/>
        <v>0</v>
      </c>
      <c r="P3330" s="11" t="str">
        <f t="shared" si="669"/>
        <v>Low Cost per Unit</v>
      </c>
      <c r="Q3330" s="12">
        <f t="shared" si="670"/>
        <v>0</v>
      </c>
      <c r="R3330" s="12">
        <f t="shared" si="671"/>
        <v>0</v>
      </c>
      <c r="S3330" s="12">
        <f t="shared" si="672"/>
        <v>0</v>
      </c>
      <c r="T3330" s="12">
        <f t="shared" si="673"/>
        <v>0</v>
      </c>
      <c r="U3330" s="12">
        <f t="shared" si="674"/>
        <v>0</v>
      </c>
      <c r="V3330" s="13" t="str">
        <f t="shared" ca="1" si="675"/>
        <v>Greater Than 8 Weeks Old</v>
      </c>
    </row>
    <row r="3331" spans="1:22" x14ac:dyDescent="0.35">
      <c r="A3331" s="2" t="s">
        <v>233</v>
      </c>
      <c r="B3331" s="5">
        <v>43689</v>
      </c>
      <c r="C3331" s="5" t="s">
        <v>383</v>
      </c>
      <c r="D3331" s="5" t="s">
        <v>384</v>
      </c>
      <c r="E3331" s="6">
        <v>1</v>
      </c>
      <c r="F3331" s="3">
        <v>8</v>
      </c>
      <c r="G3331" s="3">
        <v>3.71</v>
      </c>
      <c r="H3331" s="8">
        <f t="shared" ref="H3331:H3394" si="676">G3331/E3331</f>
        <v>3.71</v>
      </c>
      <c r="I3331" s="3">
        <v>4.29</v>
      </c>
      <c r="J3331" s="4">
        <v>0.54</v>
      </c>
      <c r="K3331" s="2" t="str">
        <f t="shared" ref="K3331:K3394" si="677">TEXT(B3331,"dddd")</f>
        <v>Monday</v>
      </c>
      <c r="L3331" s="5">
        <f t="shared" ref="L3331:L3394" si="678">B3331+3</f>
        <v>43692</v>
      </c>
      <c r="M3331" s="2" t="str">
        <f t="shared" ref="M3331:M3394" si="679">TEXT(L3331,"dddd")</f>
        <v>Thursday</v>
      </c>
      <c r="N3331" s="2" t="str">
        <f t="shared" ref="N3331:N3394" si="680">IF(M3331="Sunday","Monday",M3331)</f>
        <v>Thursday</v>
      </c>
      <c r="O3331" s="12">
        <f t="shared" ref="O3331:O3394" si="681">IF(TEXT(B3331,"dddd")="Tuesday",F3331*0.05,0)</f>
        <v>0</v>
      </c>
      <c r="P3331" s="11" t="str">
        <f t="shared" ref="P3331:P3394" si="682">IF(H3331&gt;AVERAGE(H:H),"High Cost per Unit","Low Cost per Unit")</f>
        <v>Low Cost per Unit</v>
      </c>
      <c r="Q3331" s="12">
        <f t="shared" ref="Q3331:Q3394" si="683">IF(D3331="Masks",F3331*0.1,0)</f>
        <v>0</v>
      </c>
      <c r="R3331" s="12">
        <f t="shared" ref="R3331:R3394" si="684">IF(E3331&gt;1,F3331*0.03,0)</f>
        <v>0</v>
      </c>
      <c r="S3331" s="12">
        <f t="shared" ref="S3331:S3394" si="685">IF(D3331="Accessories",F3331*0.15,0)</f>
        <v>0</v>
      </c>
      <c r="T3331" s="12">
        <f t="shared" ref="T3331:T3394" si="686">IF(AND(K3331="Saturday",C3331="Fitness"),F3331*0.1,0)</f>
        <v>0</v>
      </c>
      <c r="U3331" s="12">
        <f t="shared" ref="U3331:U3394" si="687">IF(AND(K3331="Friday",C3331="Automotive"),F3331*0.2,0)</f>
        <v>0</v>
      </c>
      <c r="V3331" s="13" t="str">
        <f t="shared" ref="V3331:V3394" ca="1" si="688">IF(B3331&lt;TODAY()-56,"Greater Than 8 Weeks Old","Less Than 8 Weeks Old")</f>
        <v>Greater Than 8 Weeks Old</v>
      </c>
    </row>
    <row r="3332" spans="1:22" x14ac:dyDescent="0.35">
      <c r="A3332" s="2" t="s">
        <v>233</v>
      </c>
      <c r="B3332" s="5">
        <v>43690</v>
      </c>
      <c r="C3332" s="5" t="s">
        <v>383</v>
      </c>
      <c r="D3332" s="5" t="s">
        <v>384</v>
      </c>
      <c r="E3332" s="6">
        <v>7</v>
      </c>
      <c r="F3332" s="3">
        <v>56</v>
      </c>
      <c r="G3332" s="3">
        <v>25.96</v>
      </c>
      <c r="H3332" s="8">
        <f t="shared" si="676"/>
        <v>3.7085714285714286</v>
      </c>
      <c r="I3332" s="3">
        <v>30.04</v>
      </c>
      <c r="J3332" s="4">
        <v>0.54</v>
      </c>
      <c r="K3332" s="2" t="str">
        <f t="shared" si="677"/>
        <v>Tuesday</v>
      </c>
      <c r="L3332" s="5">
        <f t="shared" si="678"/>
        <v>43693</v>
      </c>
      <c r="M3332" s="2" t="str">
        <f t="shared" si="679"/>
        <v>Friday</v>
      </c>
      <c r="N3332" s="2" t="str">
        <f t="shared" si="680"/>
        <v>Friday</v>
      </c>
      <c r="O3332" s="12">
        <f t="shared" si="681"/>
        <v>2.8000000000000003</v>
      </c>
      <c r="P3332" s="11" t="str">
        <f t="shared" si="682"/>
        <v>Low Cost per Unit</v>
      </c>
      <c r="Q3332" s="12">
        <f t="shared" si="683"/>
        <v>0</v>
      </c>
      <c r="R3332" s="12">
        <f t="shared" si="684"/>
        <v>1.68</v>
      </c>
      <c r="S3332" s="12">
        <f t="shared" si="685"/>
        <v>0</v>
      </c>
      <c r="T3332" s="12">
        <f t="shared" si="686"/>
        <v>0</v>
      </c>
      <c r="U3332" s="12">
        <f t="shared" si="687"/>
        <v>0</v>
      </c>
      <c r="V3332" s="13" t="str">
        <f t="shared" ca="1" si="688"/>
        <v>Greater Than 8 Weeks Old</v>
      </c>
    </row>
    <row r="3333" spans="1:22" x14ac:dyDescent="0.35">
      <c r="A3333" s="2" t="s">
        <v>233</v>
      </c>
      <c r="B3333" s="5">
        <v>43692</v>
      </c>
      <c r="C3333" s="5" t="s">
        <v>383</v>
      </c>
      <c r="D3333" s="5" t="s">
        <v>384</v>
      </c>
      <c r="E3333" s="6">
        <v>9</v>
      </c>
      <c r="F3333" s="3">
        <v>72</v>
      </c>
      <c r="G3333" s="3">
        <v>33.369999999999997</v>
      </c>
      <c r="H3333" s="8">
        <f t="shared" si="676"/>
        <v>3.7077777777777774</v>
      </c>
      <c r="I3333" s="3">
        <v>38.630000000000003</v>
      </c>
      <c r="J3333" s="4">
        <v>0.54</v>
      </c>
      <c r="K3333" s="2" t="str">
        <f t="shared" si="677"/>
        <v>Thursday</v>
      </c>
      <c r="L3333" s="5">
        <f t="shared" si="678"/>
        <v>43695</v>
      </c>
      <c r="M3333" s="2" t="str">
        <f t="shared" si="679"/>
        <v>Sunday</v>
      </c>
      <c r="N3333" s="2" t="str">
        <f t="shared" si="680"/>
        <v>Monday</v>
      </c>
      <c r="O3333" s="12">
        <f t="shared" si="681"/>
        <v>0</v>
      </c>
      <c r="P3333" s="11" t="str">
        <f t="shared" si="682"/>
        <v>Low Cost per Unit</v>
      </c>
      <c r="Q3333" s="12">
        <f t="shared" si="683"/>
        <v>0</v>
      </c>
      <c r="R3333" s="12">
        <f t="shared" si="684"/>
        <v>2.16</v>
      </c>
      <c r="S3333" s="12">
        <f t="shared" si="685"/>
        <v>0</v>
      </c>
      <c r="T3333" s="12">
        <f t="shared" si="686"/>
        <v>0</v>
      </c>
      <c r="U3333" s="12">
        <f t="shared" si="687"/>
        <v>0</v>
      </c>
      <c r="V3333" s="13" t="str">
        <f t="shared" ca="1" si="688"/>
        <v>Greater Than 8 Weeks Old</v>
      </c>
    </row>
    <row r="3334" spans="1:22" x14ac:dyDescent="0.35">
      <c r="A3334" s="2" t="s">
        <v>233</v>
      </c>
      <c r="B3334" s="5">
        <v>43693</v>
      </c>
      <c r="C3334" s="5" t="s">
        <v>383</v>
      </c>
      <c r="D3334" s="5" t="s">
        <v>384</v>
      </c>
      <c r="E3334" s="6">
        <v>5</v>
      </c>
      <c r="F3334" s="3">
        <v>40</v>
      </c>
      <c r="G3334" s="3">
        <v>18.54</v>
      </c>
      <c r="H3334" s="8">
        <f t="shared" si="676"/>
        <v>3.7079999999999997</v>
      </c>
      <c r="I3334" s="3">
        <v>21.46</v>
      </c>
      <c r="J3334" s="4">
        <v>0.54</v>
      </c>
      <c r="K3334" s="2" t="str">
        <f t="shared" si="677"/>
        <v>Friday</v>
      </c>
      <c r="L3334" s="5">
        <f t="shared" si="678"/>
        <v>43696</v>
      </c>
      <c r="M3334" s="2" t="str">
        <f t="shared" si="679"/>
        <v>Monday</v>
      </c>
      <c r="N3334" s="2" t="str">
        <f t="shared" si="680"/>
        <v>Monday</v>
      </c>
      <c r="O3334" s="12">
        <f t="shared" si="681"/>
        <v>0</v>
      </c>
      <c r="P3334" s="11" t="str">
        <f t="shared" si="682"/>
        <v>Low Cost per Unit</v>
      </c>
      <c r="Q3334" s="12">
        <f t="shared" si="683"/>
        <v>0</v>
      </c>
      <c r="R3334" s="12">
        <f t="shared" si="684"/>
        <v>1.2</v>
      </c>
      <c r="S3334" s="12">
        <f t="shared" si="685"/>
        <v>0</v>
      </c>
      <c r="T3334" s="12">
        <f t="shared" si="686"/>
        <v>0</v>
      </c>
      <c r="U3334" s="12">
        <f t="shared" si="687"/>
        <v>0</v>
      </c>
      <c r="V3334" s="13" t="str">
        <f t="shared" ca="1" si="688"/>
        <v>Greater Than 8 Weeks Old</v>
      </c>
    </row>
    <row r="3335" spans="1:22" x14ac:dyDescent="0.35">
      <c r="A3335" s="2" t="s">
        <v>233</v>
      </c>
      <c r="B3335" s="5">
        <v>43694</v>
      </c>
      <c r="C3335" s="5" t="s">
        <v>383</v>
      </c>
      <c r="D3335" s="5" t="s">
        <v>384</v>
      </c>
      <c r="E3335" s="6">
        <v>5</v>
      </c>
      <c r="F3335" s="3">
        <v>40</v>
      </c>
      <c r="G3335" s="3">
        <v>18.54</v>
      </c>
      <c r="H3335" s="8">
        <f t="shared" si="676"/>
        <v>3.7079999999999997</v>
      </c>
      <c r="I3335" s="3">
        <v>21.46</v>
      </c>
      <c r="J3335" s="4">
        <v>0.54</v>
      </c>
      <c r="K3335" s="2" t="str">
        <f t="shared" si="677"/>
        <v>Saturday</v>
      </c>
      <c r="L3335" s="5">
        <f t="shared" si="678"/>
        <v>43697</v>
      </c>
      <c r="M3335" s="2" t="str">
        <f t="shared" si="679"/>
        <v>Tuesday</v>
      </c>
      <c r="N3335" s="2" t="str">
        <f t="shared" si="680"/>
        <v>Tuesday</v>
      </c>
      <c r="O3335" s="12">
        <f t="shared" si="681"/>
        <v>0</v>
      </c>
      <c r="P3335" s="11" t="str">
        <f t="shared" si="682"/>
        <v>Low Cost per Unit</v>
      </c>
      <c r="Q3335" s="12">
        <f t="shared" si="683"/>
        <v>0</v>
      </c>
      <c r="R3335" s="12">
        <f t="shared" si="684"/>
        <v>1.2</v>
      </c>
      <c r="S3335" s="12">
        <f t="shared" si="685"/>
        <v>0</v>
      </c>
      <c r="T3335" s="12">
        <f t="shared" si="686"/>
        <v>0</v>
      </c>
      <c r="U3335" s="12">
        <f t="shared" si="687"/>
        <v>0</v>
      </c>
      <c r="V3335" s="13" t="str">
        <f t="shared" ca="1" si="688"/>
        <v>Greater Than 8 Weeks Old</v>
      </c>
    </row>
    <row r="3336" spans="1:22" x14ac:dyDescent="0.35">
      <c r="A3336" s="2" t="s">
        <v>233</v>
      </c>
      <c r="B3336" s="5">
        <v>43695</v>
      </c>
      <c r="C3336" s="5" t="s">
        <v>383</v>
      </c>
      <c r="D3336" s="5" t="s">
        <v>384</v>
      </c>
      <c r="E3336" s="6">
        <v>3</v>
      </c>
      <c r="F3336" s="3">
        <v>24</v>
      </c>
      <c r="G3336" s="3">
        <v>11.12</v>
      </c>
      <c r="H3336" s="8">
        <f t="shared" si="676"/>
        <v>3.7066666666666666</v>
      </c>
      <c r="I3336" s="3">
        <v>12.88</v>
      </c>
      <c r="J3336" s="4">
        <v>0.54</v>
      </c>
      <c r="K3336" s="2" t="str">
        <f t="shared" si="677"/>
        <v>Sunday</v>
      </c>
      <c r="L3336" s="5">
        <f t="shared" si="678"/>
        <v>43698</v>
      </c>
      <c r="M3336" s="2" t="str">
        <f t="shared" si="679"/>
        <v>Wednesday</v>
      </c>
      <c r="N3336" s="2" t="str">
        <f t="shared" si="680"/>
        <v>Wednesday</v>
      </c>
      <c r="O3336" s="12">
        <f t="shared" si="681"/>
        <v>0</v>
      </c>
      <c r="P3336" s="11" t="str">
        <f t="shared" si="682"/>
        <v>Low Cost per Unit</v>
      </c>
      <c r="Q3336" s="12">
        <f t="shared" si="683"/>
        <v>0</v>
      </c>
      <c r="R3336" s="12">
        <f t="shared" si="684"/>
        <v>0.72</v>
      </c>
      <c r="S3336" s="12">
        <f t="shared" si="685"/>
        <v>0</v>
      </c>
      <c r="T3336" s="12">
        <f t="shared" si="686"/>
        <v>0</v>
      </c>
      <c r="U3336" s="12">
        <f t="shared" si="687"/>
        <v>0</v>
      </c>
      <c r="V3336" s="13" t="str">
        <f t="shared" ca="1" si="688"/>
        <v>Greater Than 8 Weeks Old</v>
      </c>
    </row>
    <row r="3337" spans="1:22" x14ac:dyDescent="0.35">
      <c r="A3337" s="2" t="s">
        <v>233</v>
      </c>
      <c r="B3337" s="5">
        <v>43696</v>
      </c>
      <c r="C3337" s="5" t="s">
        <v>383</v>
      </c>
      <c r="D3337" s="5" t="s">
        <v>384</v>
      </c>
      <c r="E3337" s="6">
        <v>5</v>
      </c>
      <c r="F3337" s="3">
        <v>40</v>
      </c>
      <c r="G3337" s="3">
        <v>18.54</v>
      </c>
      <c r="H3337" s="8">
        <f t="shared" si="676"/>
        <v>3.7079999999999997</v>
      </c>
      <c r="I3337" s="3">
        <v>21.46</v>
      </c>
      <c r="J3337" s="4">
        <v>0.54</v>
      </c>
      <c r="K3337" s="2" t="str">
        <f t="shared" si="677"/>
        <v>Monday</v>
      </c>
      <c r="L3337" s="5">
        <f t="shared" si="678"/>
        <v>43699</v>
      </c>
      <c r="M3337" s="2" t="str">
        <f t="shared" si="679"/>
        <v>Thursday</v>
      </c>
      <c r="N3337" s="2" t="str">
        <f t="shared" si="680"/>
        <v>Thursday</v>
      </c>
      <c r="O3337" s="12">
        <f t="shared" si="681"/>
        <v>0</v>
      </c>
      <c r="P3337" s="11" t="str">
        <f t="shared" si="682"/>
        <v>Low Cost per Unit</v>
      </c>
      <c r="Q3337" s="12">
        <f t="shared" si="683"/>
        <v>0</v>
      </c>
      <c r="R3337" s="12">
        <f t="shared" si="684"/>
        <v>1.2</v>
      </c>
      <c r="S3337" s="12">
        <f t="shared" si="685"/>
        <v>0</v>
      </c>
      <c r="T3337" s="12">
        <f t="shared" si="686"/>
        <v>0</v>
      </c>
      <c r="U3337" s="12">
        <f t="shared" si="687"/>
        <v>0</v>
      </c>
      <c r="V3337" s="13" t="str">
        <f t="shared" ca="1" si="688"/>
        <v>Greater Than 8 Weeks Old</v>
      </c>
    </row>
    <row r="3338" spans="1:22" x14ac:dyDescent="0.35">
      <c r="A3338" s="2" t="s">
        <v>233</v>
      </c>
      <c r="B3338" s="5">
        <v>43698</v>
      </c>
      <c r="C3338" s="5" t="s">
        <v>383</v>
      </c>
      <c r="D3338" s="5" t="s">
        <v>384</v>
      </c>
      <c r="E3338" s="6">
        <v>2</v>
      </c>
      <c r="F3338" s="3">
        <v>16</v>
      </c>
      <c r="G3338" s="3">
        <v>7.42</v>
      </c>
      <c r="H3338" s="8">
        <f t="shared" si="676"/>
        <v>3.71</v>
      </c>
      <c r="I3338" s="3">
        <v>8.58</v>
      </c>
      <c r="J3338" s="4">
        <v>0.54</v>
      </c>
      <c r="K3338" s="2" t="str">
        <f t="shared" si="677"/>
        <v>Wednesday</v>
      </c>
      <c r="L3338" s="5">
        <f t="shared" si="678"/>
        <v>43701</v>
      </c>
      <c r="M3338" s="2" t="str">
        <f t="shared" si="679"/>
        <v>Saturday</v>
      </c>
      <c r="N3338" s="2" t="str">
        <f t="shared" si="680"/>
        <v>Saturday</v>
      </c>
      <c r="O3338" s="12">
        <f t="shared" si="681"/>
        <v>0</v>
      </c>
      <c r="P3338" s="11" t="str">
        <f t="shared" si="682"/>
        <v>Low Cost per Unit</v>
      </c>
      <c r="Q3338" s="12">
        <f t="shared" si="683"/>
        <v>0</v>
      </c>
      <c r="R3338" s="12">
        <f t="shared" si="684"/>
        <v>0.48</v>
      </c>
      <c r="S3338" s="12">
        <f t="shared" si="685"/>
        <v>0</v>
      </c>
      <c r="T3338" s="12">
        <f t="shared" si="686"/>
        <v>0</v>
      </c>
      <c r="U3338" s="12">
        <f t="shared" si="687"/>
        <v>0</v>
      </c>
      <c r="V3338" s="13" t="str">
        <f t="shared" ca="1" si="688"/>
        <v>Greater Than 8 Weeks Old</v>
      </c>
    </row>
    <row r="3339" spans="1:22" x14ac:dyDescent="0.35">
      <c r="A3339" s="2" t="s">
        <v>233</v>
      </c>
      <c r="B3339" s="5">
        <v>43700</v>
      </c>
      <c r="C3339" s="5" t="s">
        <v>383</v>
      </c>
      <c r="D3339" s="5" t="s">
        <v>384</v>
      </c>
      <c r="E3339" s="6">
        <v>7</v>
      </c>
      <c r="F3339" s="3">
        <v>56</v>
      </c>
      <c r="G3339" s="3">
        <v>25.96</v>
      </c>
      <c r="H3339" s="8">
        <f t="shared" si="676"/>
        <v>3.7085714285714286</v>
      </c>
      <c r="I3339" s="3">
        <v>30.04</v>
      </c>
      <c r="J3339" s="4">
        <v>0.54</v>
      </c>
      <c r="K3339" s="2" t="str">
        <f t="shared" si="677"/>
        <v>Friday</v>
      </c>
      <c r="L3339" s="5">
        <f t="shared" si="678"/>
        <v>43703</v>
      </c>
      <c r="M3339" s="2" t="str">
        <f t="shared" si="679"/>
        <v>Monday</v>
      </c>
      <c r="N3339" s="2" t="str">
        <f t="shared" si="680"/>
        <v>Monday</v>
      </c>
      <c r="O3339" s="12">
        <f t="shared" si="681"/>
        <v>0</v>
      </c>
      <c r="P3339" s="11" t="str">
        <f t="shared" si="682"/>
        <v>Low Cost per Unit</v>
      </c>
      <c r="Q3339" s="12">
        <f t="shared" si="683"/>
        <v>0</v>
      </c>
      <c r="R3339" s="12">
        <f t="shared" si="684"/>
        <v>1.68</v>
      </c>
      <c r="S3339" s="12">
        <f t="shared" si="685"/>
        <v>0</v>
      </c>
      <c r="T3339" s="12">
        <f t="shared" si="686"/>
        <v>0</v>
      </c>
      <c r="U3339" s="12">
        <f t="shared" si="687"/>
        <v>0</v>
      </c>
      <c r="V3339" s="13" t="str">
        <f t="shared" ca="1" si="688"/>
        <v>Greater Than 8 Weeks Old</v>
      </c>
    </row>
    <row r="3340" spans="1:22" x14ac:dyDescent="0.35">
      <c r="A3340" s="2" t="s">
        <v>233</v>
      </c>
      <c r="B3340" s="5">
        <v>43701</v>
      </c>
      <c r="C3340" s="5" t="s">
        <v>383</v>
      </c>
      <c r="D3340" s="5" t="s">
        <v>384</v>
      </c>
      <c r="E3340" s="6">
        <v>1</v>
      </c>
      <c r="F3340" s="3">
        <v>8</v>
      </c>
      <c r="G3340" s="3">
        <v>3.71</v>
      </c>
      <c r="H3340" s="8">
        <f t="shared" si="676"/>
        <v>3.71</v>
      </c>
      <c r="I3340" s="3">
        <v>4.29</v>
      </c>
      <c r="J3340" s="4">
        <v>0.54</v>
      </c>
      <c r="K3340" s="2" t="str">
        <f t="shared" si="677"/>
        <v>Saturday</v>
      </c>
      <c r="L3340" s="5">
        <f t="shared" si="678"/>
        <v>43704</v>
      </c>
      <c r="M3340" s="2" t="str">
        <f t="shared" si="679"/>
        <v>Tuesday</v>
      </c>
      <c r="N3340" s="2" t="str">
        <f t="shared" si="680"/>
        <v>Tuesday</v>
      </c>
      <c r="O3340" s="12">
        <f t="shared" si="681"/>
        <v>0</v>
      </c>
      <c r="P3340" s="11" t="str">
        <f t="shared" si="682"/>
        <v>Low Cost per Unit</v>
      </c>
      <c r="Q3340" s="12">
        <f t="shared" si="683"/>
        <v>0</v>
      </c>
      <c r="R3340" s="12">
        <f t="shared" si="684"/>
        <v>0</v>
      </c>
      <c r="S3340" s="12">
        <f t="shared" si="685"/>
        <v>0</v>
      </c>
      <c r="T3340" s="12">
        <f t="shared" si="686"/>
        <v>0</v>
      </c>
      <c r="U3340" s="12">
        <f t="shared" si="687"/>
        <v>0</v>
      </c>
      <c r="V3340" s="13" t="str">
        <f t="shared" ca="1" si="688"/>
        <v>Greater Than 8 Weeks Old</v>
      </c>
    </row>
    <row r="3341" spans="1:22" x14ac:dyDescent="0.35">
      <c r="A3341" s="2" t="s">
        <v>233</v>
      </c>
      <c r="B3341" s="5">
        <v>43702</v>
      </c>
      <c r="C3341" s="5" t="s">
        <v>383</v>
      </c>
      <c r="D3341" s="5" t="s">
        <v>384</v>
      </c>
      <c r="E3341" s="6">
        <v>1</v>
      </c>
      <c r="F3341" s="3">
        <v>8</v>
      </c>
      <c r="G3341" s="3">
        <v>3.71</v>
      </c>
      <c r="H3341" s="8">
        <f t="shared" si="676"/>
        <v>3.71</v>
      </c>
      <c r="I3341" s="3">
        <v>4.29</v>
      </c>
      <c r="J3341" s="4">
        <v>0.54</v>
      </c>
      <c r="K3341" s="2" t="str">
        <f t="shared" si="677"/>
        <v>Sunday</v>
      </c>
      <c r="L3341" s="5">
        <f t="shared" si="678"/>
        <v>43705</v>
      </c>
      <c r="M3341" s="2" t="str">
        <f t="shared" si="679"/>
        <v>Wednesday</v>
      </c>
      <c r="N3341" s="2" t="str">
        <f t="shared" si="680"/>
        <v>Wednesday</v>
      </c>
      <c r="O3341" s="12">
        <f t="shared" si="681"/>
        <v>0</v>
      </c>
      <c r="P3341" s="11" t="str">
        <f t="shared" si="682"/>
        <v>Low Cost per Unit</v>
      </c>
      <c r="Q3341" s="12">
        <f t="shared" si="683"/>
        <v>0</v>
      </c>
      <c r="R3341" s="12">
        <f t="shared" si="684"/>
        <v>0</v>
      </c>
      <c r="S3341" s="12">
        <f t="shared" si="685"/>
        <v>0</v>
      </c>
      <c r="T3341" s="12">
        <f t="shared" si="686"/>
        <v>0</v>
      </c>
      <c r="U3341" s="12">
        <f t="shared" si="687"/>
        <v>0</v>
      </c>
      <c r="V3341" s="13" t="str">
        <f t="shared" ca="1" si="688"/>
        <v>Greater Than 8 Weeks Old</v>
      </c>
    </row>
    <row r="3342" spans="1:22" x14ac:dyDescent="0.35">
      <c r="A3342" s="2" t="s">
        <v>233</v>
      </c>
      <c r="B3342" s="5">
        <v>43703</v>
      </c>
      <c r="C3342" s="5" t="s">
        <v>383</v>
      </c>
      <c r="D3342" s="5" t="s">
        <v>384</v>
      </c>
      <c r="E3342" s="6">
        <v>2</v>
      </c>
      <c r="F3342" s="3">
        <v>16</v>
      </c>
      <c r="G3342" s="3">
        <v>7.42</v>
      </c>
      <c r="H3342" s="8">
        <f t="shared" si="676"/>
        <v>3.71</v>
      </c>
      <c r="I3342" s="3">
        <v>8.58</v>
      </c>
      <c r="J3342" s="4">
        <v>0.54</v>
      </c>
      <c r="K3342" s="2" t="str">
        <f t="shared" si="677"/>
        <v>Monday</v>
      </c>
      <c r="L3342" s="5">
        <f t="shared" si="678"/>
        <v>43706</v>
      </c>
      <c r="M3342" s="2" t="str">
        <f t="shared" si="679"/>
        <v>Thursday</v>
      </c>
      <c r="N3342" s="2" t="str">
        <f t="shared" si="680"/>
        <v>Thursday</v>
      </c>
      <c r="O3342" s="12">
        <f t="shared" si="681"/>
        <v>0</v>
      </c>
      <c r="P3342" s="11" t="str">
        <f t="shared" si="682"/>
        <v>Low Cost per Unit</v>
      </c>
      <c r="Q3342" s="12">
        <f t="shared" si="683"/>
        <v>0</v>
      </c>
      <c r="R3342" s="12">
        <f t="shared" si="684"/>
        <v>0.48</v>
      </c>
      <c r="S3342" s="12">
        <f t="shared" si="685"/>
        <v>0</v>
      </c>
      <c r="T3342" s="12">
        <f t="shared" si="686"/>
        <v>0</v>
      </c>
      <c r="U3342" s="12">
        <f t="shared" si="687"/>
        <v>0</v>
      </c>
      <c r="V3342" s="13" t="str">
        <f t="shared" ca="1" si="688"/>
        <v>Greater Than 8 Weeks Old</v>
      </c>
    </row>
    <row r="3343" spans="1:22" x14ac:dyDescent="0.35">
      <c r="A3343" s="2" t="s">
        <v>233</v>
      </c>
      <c r="B3343" s="5">
        <v>43704</v>
      </c>
      <c r="C3343" s="5" t="s">
        <v>383</v>
      </c>
      <c r="D3343" s="5" t="s">
        <v>384</v>
      </c>
      <c r="E3343" s="6">
        <v>1</v>
      </c>
      <c r="F3343" s="3">
        <v>8</v>
      </c>
      <c r="G3343" s="3">
        <v>3.71</v>
      </c>
      <c r="H3343" s="8">
        <f t="shared" si="676"/>
        <v>3.71</v>
      </c>
      <c r="I3343" s="3">
        <v>4.29</v>
      </c>
      <c r="J3343" s="4">
        <v>0.54</v>
      </c>
      <c r="K3343" s="2" t="str">
        <f t="shared" si="677"/>
        <v>Tuesday</v>
      </c>
      <c r="L3343" s="5">
        <f t="shared" si="678"/>
        <v>43707</v>
      </c>
      <c r="M3343" s="2" t="str">
        <f t="shared" si="679"/>
        <v>Friday</v>
      </c>
      <c r="N3343" s="2" t="str">
        <f t="shared" si="680"/>
        <v>Friday</v>
      </c>
      <c r="O3343" s="12">
        <f t="shared" si="681"/>
        <v>0.4</v>
      </c>
      <c r="P3343" s="11" t="str">
        <f t="shared" si="682"/>
        <v>Low Cost per Unit</v>
      </c>
      <c r="Q3343" s="12">
        <f t="shared" si="683"/>
        <v>0</v>
      </c>
      <c r="R3343" s="12">
        <f t="shared" si="684"/>
        <v>0</v>
      </c>
      <c r="S3343" s="12">
        <f t="shared" si="685"/>
        <v>0</v>
      </c>
      <c r="T3343" s="12">
        <f t="shared" si="686"/>
        <v>0</v>
      </c>
      <c r="U3343" s="12">
        <f t="shared" si="687"/>
        <v>0</v>
      </c>
      <c r="V3343" s="13" t="str">
        <f t="shared" ca="1" si="688"/>
        <v>Greater Than 8 Weeks Old</v>
      </c>
    </row>
    <row r="3344" spans="1:22" x14ac:dyDescent="0.35">
      <c r="A3344" s="2" t="s">
        <v>233</v>
      </c>
      <c r="B3344" s="5">
        <v>43705</v>
      </c>
      <c r="C3344" s="5" t="s">
        <v>383</v>
      </c>
      <c r="D3344" s="5" t="s">
        <v>384</v>
      </c>
      <c r="E3344" s="6">
        <v>4</v>
      </c>
      <c r="F3344" s="3">
        <v>32</v>
      </c>
      <c r="G3344" s="3">
        <v>14.83</v>
      </c>
      <c r="H3344" s="8">
        <f t="shared" si="676"/>
        <v>3.7075</v>
      </c>
      <c r="I3344" s="3">
        <v>17.170000000000002</v>
      </c>
      <c r="J3344" s="4">
        <v>0.54</v>
      </c>
      <c r="K3344" s="2" t="str">
        <f t="shared" si="677"/>
        <v>Wednesday</v>
      </c>
      <c r="L3344" s="5">
        <f t="shared" si="678"/>
        <v>43708</v>
      </c>
      <c r="M3344" s="2" t="str">
        <f t="shared" si="679"/>
        <v>Saturday</v>
      </c>
      <c r="N3344" s="2" t="str">
        <f t="shared" si="680"/>
        <v>Saturday</v>
      </c>
      <c r="O3344" s="12">
        <f t="shared" si="681"/>
        <v>0</v>
      </c>
      <c r="P3344" s="11" t="str">
        <f t="shared" si="682"/>
        <v>Low Cost per Unit</v>
      </c>
      <c r="Q3344" s="12">
        <f t="shared" si="683"/>
        <v>0</v>
      </c>
      <c r="R3344" s="12">
        <f t="shared" si="684"/>
        <v>0.96</v>
      </c>
      <c r="S3344" s="12">
        <f t="shared" si="685"/>
        <v>0</v>
      </c>
      <c r="T3344" s="12">
        <f t="shared" si="686"/>
        <v>0</v>
      </c>
      <c r="U3344" s="12">
        <f t="shared" si="687"/>
        <v>0</v>
      </c>
      <c r="V3344" s="13" t="str">
        <f t="shared" ca="1" si="688"/>
        <v>Greater Than 8 Weeks Old</v>
      </c>
    </row>
    <row r="3345" spans="1:22" x14ac:dyDescent="0.35">
      <c r="A3345" s="2" t="s">
        <v>233</v>
      </c>
      <c r="B3345" s="5">
        <v>43706</v>
      </c>
      <c r="C3345" s="5" t="s">
        <v>383</v>
      </c>
      <c r="D3345" s="5" t="s">
        <v>384</v>
      </c>
      <c r="E3345" s="6">
        <v>2</v>
      </c>
      <c r="F3345" s="3">
        <v>16</v>
      </c>
      <c r="G3345" s="3">
        <v>7.42</v>
      </c>
      <c r="H3345" s="8">
        <f t="shared" si="676"/>
        <v>3.71</v>
      </c>
      <c r="I3345" s="3">
        <v>8.58</v>
      </c>
      <c r="J3345" s="4">
        <v>0.54</v>
      </c>
      <c r="K3345" s="2" t="str">
        <f t="shared" si="677"/>
        <v>Thursday</v>
      </c>
      <c r="L3345" s="5">
        <f t="shared" si="678"/>
        <v>43709</v>
      </c>
      <c r="M3345" s="2" t="str">
        <f t="shared" si="679"/>
        <v>Sunday</v>
      </c>
      <c r="N3345" s="2" t="str">
        <f t="shared" si="680"/>
        <v>Monday</v>
      </c>
      <c r="O3345" s="12">
        <f t="shared" si="681"/>
        <v>0</v>
      </c>
      <c r="P3345" s="11" t="str">
        <f t="shared" si="682"/>
        <v>Low Cost per Unit</v>
      </c>
      <c r="Q3345" s="12">
        <f t="shared" si="683"/>
        <v>0</v>
      </c>
      <c r="R3345" s="12">
        <f t="shared" si="684"/>
        <v>0.48</v>
      </c>
      <c r="S3345" s="12">
        <f t="shared" si="685"/>
        <v>0</v>
      </c>
      <c r="T3345" s="12">
        <f t="shared" si="686"/>
        <v>0</v>
      </c>
      <c r="U3345" s="12">
        <f t="shared" si="687"/>
        <v>0</v>
      </c>
      <c r="V3345" s="13" t="str">
        <f t="shared" ca="1" si="688"/>
        <v>Greater Than 8 Weeks Old</v>
      </c>
    </row>
    <row r="3346" spans="1:22" x14ac:dyDescent="0.35">
      <c r="A3346" s="2" t="s">
        <v>233</v>
      </c>
      <c r="B3346" s="5">
        <v>43707</v>
      </c>
      <c r="C3346" s="5" t="s">
        <v>383</v>
      </c>
      <c r="D3346" s="5" t="s">
        <v>384</v>
      </c>
      <c r="E3346" s="6">
        <v>1</v>
      </c>
      <c r="F3346" s="3">
        <v>8</v>
      </c>
      <c r="G3346" s="3">
        <v>3.71</v>
      </c>
      <c r="H3346" s="8">
        <f t="shared" si="676"/>
        <v>3.71</v>
      </c>
      <c r="I3346" s="3">
        <v>4.29</v>
      </c>
      <c r="J3346" s="4">
        <v>0.54</v>
      </c>
      <c r="K3346" s="2" t="str">
        <f t="shared" si="677"/>
        <v>Friday</v>
      </c>
      <c r="L3346" s="5">
        <f t="shared" si="678"/>
        <v>43710</v>
      </c>
      <c r="M3346" s="2" t="str">
        <f t="shared" si="679"/>
        <v>Monday</v>
      </c>
      <c r="N3346" s="2" t="str">
        <f t="shared" si="680"/>
        <v>Monday</v>
      </c>
      <c r="O3346" s="12">
        <f t="shared" si="681"/>
        <v>0</v>
      </c>
      <c r="P3346" s="11" t="str">
        <f t="shared" si="682"/>
        <v>Low Cost per Unit</v>
      </c>
      <c r="Q3346" s="12">
        <f t="shared" si="683"/>
        <v>0</v>
      </c>
      <c r="R3346" s="12">
        <f t="shared" si="684"/>
        <v>0</v>
      </c>
      <c r="S3346" s="12">
        <f t="shared" si="685"/>
        <v>0</v>
      </c>
      <c r="T3346" s="12">
        <f t="shared" si="686"/>
        <v>0</v>
      </c>
      <c r="U3346" s="12">
        <f t="shared" si="687"/>
        <v>0</v>
      </c>
      <c r="V3346" s="13" t="str">
        <f t="shared" ca="1" si="688"/>
        <v>Greater Than 8 Weeks Old</v>
      </c>
    </row>
    <row r="3347" spans="1:22" x14ac:dyDescent="0.35">
      <c r="A3347" s="2" t="s">
        <v>233</v>
      </c>
      <c r="B3347" s="5">
        <v>43708</v>
      </c>
      <c r="C3347" s="5" t="s">
        <v>383</v>
      </c>
      <c r="D3347" s="5" t="s">
        <v>384</v>
      </c>
      <c r="E3347" s="6">
        <v>1</v>
      </c>
      <c r="F3347" s="3">
        <v>8</v>
      </c>
      <c r="G3347" s="3">
        <v>3.71</v>
      </c>
      <c r="H3347" s="8">
        <f t="shared" si="676"/>
        <v>3.71</v>
      </c>
      <c r="I3347" s="3">
        <v>4.29</v>
      </c>
      <c r="J3347" s="4">
        <v>0.54</v>
      </c>
      <c r="K3347" s="2" t="str">
        <f t="shared" si="677"/>
        <v>Saturday</v>
      </c>
      <c r="L3347" s="5">
        <f t="shared" si="678"/>
        <v>43711</v>
      </c>
      <c r="M3347" s="2" t="str">
        <f t="shared" si="679"/>
        <v>Tuesday</v>
      </c>
      <c r="N3347" s="2" t="str">
        <f t="shared" si="680"/>
        <v>Tuesday</v>
      </c>
      <c r="O3347" s="12">
        <f t="shared" si="681"/>
        <v>0</v>
      </c>
      <c r="P3347" s="11" t="str">
        <f t="shared" si="682"/>
        <v>Low Cost per Unit</v>
      </c>
      <c r="Q3347" s="12">
        <f t="shared" si="683"/>
        <v>0</v>
      </c>
      <c r="R3347" s="12">
        <f t="shared" si="684"/>
        <v>0</v>
      </c>
      <c r="S3347" s="12">
        <f t="shared" si="685"/>
        <v>0</v>
      </c>
      <c r="T3347" s="12">
        <f t="shared" si="686"/>
        <v>0</v>
      </c>
      <c r="U3347" s="12">
        <f t="shared" si="687"/>
        <v>0</v>
      </c>
      <c r="V3347" s="13" t="str">
        <f t="shared" ca="1" si="688"/>
        <v>Greater Than 8 Weeks Old</v>
      </c>
    </row>
    <row r="3348" spans="1:22" x14ac:dyDescent="0.35">
      <c r="A3348" s="2" t="s">
        <v>87</v>
      </c>
      <c r="B3348" s="5">
        <v>43691</v>
      </c>
      <c r="C3348" s="5" t="s">
        <v>383</v>
      </c>
      <c r="D3348" s="5" t="s">
        <v>399</v>
      </c>
      <c r="E3348" s="6">
        <v>1</v>
      </c>
      <c r="F3348" s="3">
        <v>20</v>
      </c>
      <c r="G3348" s="3">
        <v>8.1999999999999993</v>
      </c>
      <c r="H3348" s="8">
        <f t="shared" si="676"/>
        <v>8.1999999999999993</v>
      </c>
      <c r="I3348" s="3">
        <v>11.8</v>
      </c>
      <c r="J3348" s="4">
        <v>0.59</v>
      </c>
      <c r="K3348" s="2" t="str">
        <f t="shared" si="677"/>
        <v>Wednesday</v>
      </c>
      <c r="L3348" s="5">
        <f t="shared" si="678"/>
        <v>43694</v>
      </c>
      <c r="M3348" s="2" t="str">
        <f t="shared" si="679"/>
        <v>Saturday</v>
      </c>
      <c r="N3348" s="2" t="str">
        <f t="shared" si="680"/>
        <v>Saturday</v>
      </c>
      <c r="O3348" s="12">
        <f t="shared" si="681"/>
        <v>0</v>
      </c>
      <c r="P3348" s="11" t="str">
        <f t="shared" si="682"/>
        <v>Low Cost per Unit</v>
      </c>
      <c r="Q3348" s="12">
        <f t="shared" si="683"/>
        <v>0</v>
      </c>
      <c r="R3348" s="12">
        <f t="shared" si="684"/>
        <v>0</v>
      </c>
      <c r="S3348" s="12">
        <f t="shared" si="685"/>
        <v>0</v>
      </c>
      <c r="T3348" s="12">
        <f t="shared" si="686"/>
        <v>0</v>
      </c>
      <c r="U3348" s="12">
        <f t="shared" si="687"/>
        <v>0</v>
      </c>
      <c r="V3348" s="13" t="str">
        <f t="shared" ca="1" si="688"/>
        <v>Greater Than 8 Weeks Old</v>
      </c>
    </row>
    <row r="3349" spans="1:22" x14ac:dyDescent="0.35">
      <c r="A3349" s="2" t="s">
        <v>87</v>
      </c>
      <c r="B3349" s="5">
        <v>43693</v>
      </c>
      <c r="C3349" s="5" t="s">
        <v>383</v>
      </c>
      <c r="D3349" s="5" t="s">
        <v>399</v>
      </c>
      <c r="E3349" s="6">
        <v>1</v>
      </c>
      <c r="F3349" s="3">
        <v>20</v>
      </c>
      <c r="G3349" s="3">
        <v>8.1999999999999993</v>
      </c>
      <c r="H3349" s="8">
        <f t="shared" si="676"/>
        <v>8.1999999999999993</v>
      </c>
      <c r="I3349" s="3">
        <v>11.8</v>
      </c>
      <c r="J3349" s="4">
        <v>0.59</v>
      </c>
      <c r="K3349" s="2" t="str">
        <f t="shared" si="677"/>
        <v>Friday</v>
      </c>
      <c r="L3349" s="5">
        <f t="shared" si="678"/>
        <v>43696</v>
      </c>
      <c r="M3349" s="2" t="str">
        <f t="shared" si="679"/>
        <v>Monday</v>
      </c>
      <c r="N3349" s="2" t="str">
        <f t="shared" si="680"/>
        <v>Monday</v>
      </c>
      <c r="O3349" s="12">
        <f t="shared" si="681"/>
        <v>0</v>
      </c>
      <c r="P3349" s="11" t="str">
        <f t="shared" si="682"/>
        <v>Low Cost per Unit</v>
      </c>
      <c r="Q3349" s="12">
        <f t="shared" si="683"/>
        <v>0</v>
      </c>
      <c r="R3349" s="12">
        <f t="shared" si="684"/>
        <v>0</v>
      </c>
      <c r="S3349" s="12">
        <f t="shared" si="685"/>
        <v>0</v>
      </c>
      <c r="T3349" s="12">
        <f t="shared" si="686"/>
        <v>0</v>
      </c>
      <c r="U3349" s="12">
        <f t="shared" si="687"/>
        <v>0</v>
      </c>
      <c r="V3349" s="13" t="str">
        <f t="shared" ca="1" si="688"/>
        <v>Greater Than 8 Weeks Old</v>
      </c>
    </row>
    <row r="3350" spans="1:22" x14ac:dyDescent="0.35">
      <c r="A3350" s="2" t="s">
        <v>87</v>
      </c>
      <c r="B3350" s="5">
        <v>43694</v>
      </c>
      <c r="C3350" s="5" t="s">
        <v>383</v>
      </c>
      <c r="D3350" s="5" t="s">
        <v>399</v>
      </c>
      <c r="E3350" s="6">
        <v>2</v>
      </c>
      <c r="F3350" s="3">
        <v>40</v>
      </c>
      <c r="G3350" s="3">
        <v>16.399999999999999</v>
      </c>
      <c r="H3350" s="8">
        <f t="shared" si="676"/>
        <v>8.1999999999999993</v>
      </c>
      <c r="I3350" s="3">
        <v>23.6</v>
      </c>
      <c r="J3350" s="4">
        <v>0.59</v>
      </c>
      <c r="K3350" s="2" t="str">
        <f t="shared" si="677"/>
        <v>Saturday</v>
      </c>
      <c r="L3350" s="5">
        <f t="shared" si="678"/>
        <v>43697</v>
      </c>
      <c r="M3350" s="2" t="str">
        <f t="shared" si="679"/>
        <v>Tuesday</v>
      </c>
      <c r="N3350" s="2" t="str">
        <f t="shared" si="680"/>
        <v>Tuesday</v>
      </c>
      <c r="O3350" s="12">
        <f t="shared" si="681"/>
        <v>0</v>
      </c>
      <c r="P3350" s="11" t="str">
        <f t="shared" si="682"/>
        <v>Low Cost per Unit</v>
      </c>
      <c r="Q3350" s="12">
        <f t="shared" si="683"/>
        <v>0</v>
      </c>
      <c r="R3350" s="12">
        <f t="shared" si="684"/>
        <v>1.2</v>
      </c>
      <c r="S3350" s="12">
        <f t="shared" si="685"/>
        <v>0</v>
      </c>
      <c r="T3350" s="12">
        <f t="shared" si="686"/>
        <v>0</v>
      </c>
      <c r="U3350" s="12">
        <f t="shared" si="687"/>
        <v>0</v>
      </c>
      <c r="V3350" s="13" t="str">
        <f t="shared" ca="1" si="688"/>
        <v>Greater Than 8 Weeks Old</v>
      </c>
    </row>
    <row r="3351" spans="1:22" x14ac:dyDescent="0.35">
      <c r="A3351" s="2" t="s">
        <v>87</v>
      </c>
      <c r="B3351" s="5">
        <v>43696</v>
      </c>
      <c r="C3351" s="5" t="s">
        <v>383</v>
      </c>
      <c r="D3351" s="5" t="s">
        <v>399</v>
      </c>
      <c r="E3351" s="6">
        <v>1</v>
      </c>
      <c r="F3351" s="3">
        <v>20</v>
      </c>
      <c r="G3351" s="3">
        <v>8.1999999999999993</v>
      </c>
      <c r="H3351" s="8">
        <f t="shared" si="676"/>
        <v>8.1999999999999993</v>
      </c>
      <c r="I3351" s="3">
        <v>11.8</v>
      </c>
      <c r="J3351" s="4">
        <v>0.59</v>
      </c>
      <c r="K3351" s="2" t="str">
        <f t="shared" si="677"/>
        <v>Monday</v>
      </c>
      <c r="L3351" s="5">
        <f t="shared" si="678"/>
        <v>43699</v>
      </c>
      <c r="M3351" s="2" t="str">
        <f t="shared" si="679"/>
        <v>Thursday</v>
      </c>
      <c r="N3351" s="2" t="str">
        <f t="shared" si="680"/>
        <v>Thursday</v>
      </c>
      <c r="O3351" s="12">
        <f t="shared" si="681"/>
        <v>0</v>
      </c>
      <c r="P3351" s="11" t="str">
        <f t="shared" si="682"/>
        <v>Low Cost per Unit</v>
      </c>
      <c r="Q3351" s="12">
        <f t="shared" si="683"/>
        <v>0</v>
      </c>
      <c r="R3351" s="12">
        <f t="shared" si="684"/>
        <v>0</v>
      </c>
      <c r="S3351" s="12">
        <f t="shared" si="685"/>
        <v>0</v>
      </c>
      <c r="T3351" s="12">
        <f t="shared" si="686"/>
        <v>0</v>
      </c>
      <c r="U3351" s="12">
        <f t="shared" si="687"/>
        <v>0</v>
      </c>
      <c r="V3351" s="13" t="str">
        <f t="shared" ca="1" si="688"/>
        <v>Greater Than 8 Weeks Old</v>
      </c>
    </row>
    <row r="3352" spans="1:22" x14ac:dyDescent="0.35">
      <c r="A3352" s="2" t="s">
        <v>87</v>
      </c>
      <c r="B3352" s="5">
        <v>43703</v>
      </c>
      <c r="C3352" s="5" t="s">
        <v>383</v>
      </c>
      <c r="D3352" s="5" t="s">
        <v>399</v>
      </c>
      <c r="E3352" s="6">
        <v>1</v>
      </c>
      <c r="F3352" s="3">
        <v>20</v>
      </c>
      <c r="G3352" s="3">
        <v>8.1999999999999993</v>
      </c>
      <c r="H3352" s="8">
        <f t="shared" si="676"/>
        <v>8.1999999999999993</v>
      </c>
      <c r="I3352" s="3">
        <v>11.8</v>
      </c>
      <c r="J3352" s="4">
        <v>0.59</v>
      </c>
      <c r="K3352" s="2" t="str">
        <f t="shared" si="677"/>
        <v>Monday</v>
      </c>
      <c r="L3352" s="5">
        <f t="shared" si="678"/>
        <v>43706</v>
      </c>
      <c r="M3352" s="2" t="str">
        <f t="shared" si="679"/>
        <v>Thursday</v>
      </c>
      <c r="N3352" s="2" t="str">
        <f t="shared" si="680"/>
        <v>Thursday</v>
      </c>
      <c r="O3352" s="12">
        <f t="shared" si="681"/>
        <v>0</v>
      </c>
      <c r="P3352" s="11" t="str">
        <f t="shared" si="682"/>
        <v>Low Cost per Unit</v>
      </c>
      <c r="Q3352" s="12">
        <f t="shared" si="683"/>
        <v>0</v>
      </c>
      <c r="R3352" s="12">
        <f t="shared" si="684"/>
        <v>0</v>
      </c>
      <c r="S3352" s="12">
        <f t="shared" si="685"/>
        <v>0</v>
      </c>
      <c r="T3352" s="12">
        <f t="shared" si="686"/>
        <v>0</v>
      </c>
      <c r="U3352" s="12">
        <f t="shared" si="687"/>
        <v>0</v>
      </c>
      <c r="V3352" s="13" t="str">
        <f t="shared" ca="1" si="688"/>
        <v>Greater Than 8 Weeks Old</v>
      </c>
    </row>
    <row r="3353" spans="1:22" x14ac:dyDescent="0.35">
      <c r="A3353" s="2" t="s">
        <v>87</v>
      </c>
      <c r="B3353" s="5">
        <v>43704</v>
      </c>
      <c r="C3353" s="5" t="s">
        <v>383</v>
      </c>
      <c r="D3353" s="5" t="s">
        <v>399</v>
      </c>
      <c r="E3353" s="6">
        <v>1</v>
      </c>
      <c r="F3353" s="3">
        <v>20</v>
      </c>
      <c r="G3353" s="3">
        <v>8.1999999999999993</v>
      </c>
      <c r="H3353" s="8">
        <f t="shared" si="676"/>
        <v>8.1999999999999993</v>
      </c>
      <c r="I3353" s="3">
        <v>11.8</v>
      </c>
      <c r="J3353" s="4">
        <v>0.59</v>
      </c>
      <c r="K3353" s="2" t="str">
        <f t="shared" si="677"/>
        <v>Tuesday</v>
      </c>
      <c r="L3353" s="5">
        <f t="shared" si="678"/>
        <v>43707</v>
      </c>
      <c r="M3353" s="2" t="str">
        <f t="shared" si="679"/>
        <v>Friday</v>
      </c>
      <c r="N3353" s="2" t="str">
        <f t="shared" si="680"/>
        <v>Friday</v>
      </c>
      <c r="O3353" s="12">
        <f t="shared" si="681"/>
        <v>1</v>
      </c>
      <c r="P3353" s="11" t="str">
        <f t="shared" si="682"/>
        <v>Low Cost per Unit</v>
      </c>
      <c r="Q3353" s="12">
        <f t="shared" si="683"/>
        <v>0</v>
      </c>
      <c r="R3353" s="12">
        <f t="shared" si="684"/>
        <v>0</v>
      </c>
      <c r="S3353" s="12">
        <f t="shared" si="685"/>
        <v>0</v>
      </c>
      <c r="T3353" s="12">
        <f t="shared" si="686"/>
        <v>0</v>
      </c>
      <c r="U3353" s="12">
        <f t="shared" si="687"/>
        <v>0</v>
      </c>
      <c r="V3353" s="13" t="str">
        <f t="shared" ca="1" si="688"/>
        <v>Greater Than 8 Weeks Old</v>
      </c>
    </row>
    <row r="3354" spans="1:22" x14ac:dyDescent="0.35">
      <c r="A3354" s="2" t="s">
        <v>87</v>
      </c>
      <c r="B3354" s="5">
        <v>43706</v>
      </c>
      <c r="C3354" s="5" t="s">
        <v>383</v>
      </c>
      <c r="D3354" s="5" t="s">
        <v>399</v>
      </c>
      <c r="E3354" s="6">
        <v>2</v>
      </c>
      <c r="F3354" s="3">
        <v>40</v>
      </c>
      <c r="G3354" s="3">
        <v>16.399999999999999</v>
      </c>
      <c r="H3354" s="8">
        <f t="shared" si="676"/>
        <v>8.1999999999999993</v>
      </c>
      <c r="I3354" s="3">
        <v>23.6</v>
      </c>
      <c r="J3354" s="4">
        <v>0.59</v>
      </c>
      <c r="K3354" s="2" t="str">
        <f t="shared" si="677"/>
        <v>Thursday</v>
      </c>
      <c r="L3354" s="5">
        <f t="shared" si="678"/>
        <v>43709</v>
      </c>
      <c r="M3354" s="2" t="str">
        <f t="shared" si="679"/>
        <v>Sunday</v>
      </c>
      <c r="N3354" s="2" t="str">
        <f t="shared" si="680"/>
        <v>Monday</v>
      </c>
      <c r="O3354" s="12">
        <f t="shared" si="681"/>
        <v>0</v>
      </c>
      <c r="P3354" s="11" t="str">
        <f t="shared" si="682"/>
        <v>Low Cost per Unit</v>
      </c>
      <c r="Q3354" s="12">
        <f t="shared" si="683"/>
        <v>0</v>
      </c>
      <c r="R3354" s="12">
        <f t="shared" si="684"/>
        <v>1.2</v>
      </c>
      <c r="S3354" s="12">
        <f t="shared" si="685"/>
        <v>0</v>
      </c>
      <c r="T3354" s="12">
        <f t="shared" si="686"/>
        <v>0</v>
      </c>
      <c r="U3354" s="12">
        <f t="shared" si="687"/>
        <v>0</v>
      </c>
      <c r="V3354" s="13" t="str">
        <f t="shared" ca="1" si="688"/>
        <v>Greater Than 8 Weeks Old</v>
      </c>
    </row>
    <row r="3355" spans="1:22" x14ac:dyDescent="0.35">
      <c r="A3355" s="2" t="s">
        <v>265</v>
      </c>
      <c r="B3355" s="5">
        <v>43680</v>
      </c>
      <c r="C3355" s="5" t="s">
        <v>383</v>
      </c>
      <c r="D3355" s="5" t="s">
        <v>399</v>
      </c>
      <c r="E3355" s="6">
        <v>1</v>
      </c>
      <c r="F3355" s="3">
        <v>49</v>
      </c>
      <c r="G3355" s="3">
        <v>18.38</v>
      </c>
      <c r="H3355" s="8">
        <f t="shared" si="676"/>
        <v>18.38</v>
      </c>
      <c r="I3355" s="3">
        <v>30.62</v>
      </c>
      <c r="J3355" s="4">
        <v>0.62</v>
      </c>
      <c r="K3355" s="2" t="str">
        <f t="shared" si="677"/>
        <v>Saturday</v>
      </c>
      <c r="L3355" s="5">
        <f t="shared" si="678"/>
        <v>43683</v>
      </c>
      <c r="M3355" s="2" t="str">
        <f t="shared" si="679"/>
        <v>Tuesday</v>
      </c>
      <c r="N3355" s="2" t="str">
        <f t="shared" si="680"/>
        <v>Tuesday</v>
      </c>
      <c r="O3355" s="12">
        <f t="shared" si="681"/>
        <v>0</v>
      </c>
      <c r="P3355" s="11" t="str">
        <f t="shared" si="682"/>
        <v>High Cost per Unit</v>
      </c>
      <c r="Q3355" s="12">
        <f t="shared" si="683"/>
        <v>0</v>
      </c>
      <c r="R3355" s="12">
        <f t="shared" si="684"/>
        <v>0</v>
      </c>
      <c r="S3355" s="12">
        <f t="shared" si="685"/>
        <v>0</v>
      </c>
      <c r="T3355" s="12">
        <f t="shared" si="686"/>
        <v>0</v>
      </c>
      <c r="U3355" s="12">
        <f t="shared" si="687"/>
        <v>0</v>
      </c>
      <c r="V3355" s="13" t="str">
        <f t="shared" ca="1" si="688"/>
        <v>Greater Than 8 Weeks Old</v>
      </c>
    </row>
    <row r="3356" spans="1:22" x14ac:dyDescent="0.35">
      <c r="A3356" s="2" t="s">
        <v>265</v>
      </c>
      <c r="B3356" s="5">
        <v>43682</v>
      </c>
      <c r="C3356" s="5" t="s">
        <v>383</v>
      </c>
      <c r="D3356" s="5" t="s">
        <v>399</v>
      </c>
      <c r="E3356" s="6">
        <v>1</v>
      </c>
      <c r="F3356" s="3">
        <v>49</v>
      </c>
      <c r="G3356" s="3">
        <v>18.38</v>
      </c>
      <c r="H3356" s="8">
        <f t="shared" si="676"/>
        <v>18.38</v>
      </c>
      <c r="I3356" s="3">
        <v>30.62</v>
      </c>
      <c r="J3356" s="4">
        <v>0.62</v>
      </c>
      <c r="K3356" s="2" t="str">
        <f t="shared" si="677"/>
        <v>Monday</v>
      </c>
      <c r="L3356" s="5">
        <f t="shared" si="678"/>
        <v>43685</v>
      </c>
      <c r="M3356" s="2" t="str">
        <f t="shared" si="679"/>
        <v>Thursday</v>
      </c>
      <c r="N3356" s="2" t="str">
        <f t="shared" si="680"/>
        <v>Thursday</v>
      </c>
      <c r="O3356" s="12">
        <f t="shared" si="681"/>
        <v>0</v>
      </c>
      <c r="P3356" s="11" t="str">
        <f t="shared" si="682"/>
        <v>High Cost per Unit</v>
      </c>
      <c r="Q3356" s="12">
        <f t="shared" si="683"/>
        <v>0</v>
      </c>
      <c r="R3356" s="12">
        <f t="shared" si="684"/>
        <v>0</v>
      </c>
      <c r="S3356" s="12">
        <f t="shared" si="685"/>
        <v>0</v>
      </c>
      <c r="T3356" s="12">
        <f t="shared" si="686"/>
        <v>0</v>
      </c>
      <c r="U3356" s="12">
        <f t="shared" si="687"/>
        <v>0</v>
      </c>
      <c r="V3356" s="13" t="str">
        <f t="shared" ca="1" si="688"/>
        <v>Greater Than 8 Weeks Old</v>
      </c>
    </row>
    <row r="3357" spans="1:22" x14ac:dyDescent="0.35">
      <c r="A3357" s="2" t="s">
        <v>265</v>
      </c>
      <c r="B3357" s="5">
        <v>43684</v>
      </c>
      <c r="C3357" s="5" t="s">
        <v>383</v>
      </c>
      <c r="D3357" s="5" t="s">
        <v>399</v>
      </c>
      <c r="E3357" s="6">
        <v>4</v>
      </c>
      <c r="F3357" s="3">
        <v>119.96</v>
      </c>
      <c r="G3357" s="3">
        <v>73.52</v>
      </c>
      <c r="H3357" s="8">
        <f t="shared" si="676"/>
        <v>18.38</v>
      </c>
      <c r="I3357" s="3">
        <v>46.44</v>
      </c>
      <c r="J3357" s="4">
        <v>0.39</v>
      </c>
      <c r="K3357" s="2" t="str">
        <f t="shared" si="677"/>
        <v>Wednesday</v>
      </c>
      <c r="L3357" s="5">
        <f t="shared" si="678"/>
        <v>43687</v>
      </c>
      <c r="M3357" s="2" t="str">
        <f t="shared" si="679"/>
        <v>Saturday</v>
      </c>
      <c r="N3357" s="2" t="str">
        <f t="shared" si="680"/>
        <v>Saturday</v>
      </c>
      <c r="O3357" s="12">
        <f t="shared" si="681"/>
        <v>0</v>
      </c>
      <c r="P3357" s="11" t="str">
        <f t="shared" si="682"/>
        <v>High Cost per Unit</v>
      </c>
      <c r="Q3357" s="12">
        <f t="shared" si="683"/>
        <v>0</v>
      </c>
      <c r="R3357" s="12">
        <f t="shared" si="684"/>
        <v>3.5987999999999998</v>
      </c>
      <c r="S3357" s="12">
        <f t="shared" si="685"/>
        <v>0</v>
      </c>
      <c r="T3357" s="12">
        <f t="shared" si="686"/>
        <v>0</v>
      </c>
      <c r="U3357" s="12">
        <f t="shared" si="687"/>
        <v>0</v>
      </c>
      <c r="V3357" s="13" t="str">
        <f t="shared" ca="1" si="688"/>
        <v>Greater Than 8 Weeks Old</v>
      </c>
    </row>
    <row r="3358" spans="1:22" x14ac:dyDescent="0.35">
      <c r="A3358" s="2" t="s">
        <v>265</v>
      </c>
      <c r="B3358" s="5">
        <v>43685</v>
      </c>
      <c r="C3358" s="5" t="s">
        <v>383</v>
      </c>
      <c r="D3358" s="5" t="s">
        <v>399</v>
      </c>
      <c r="E3358" s="6">
        <v>10</v>
      </c>
      <c r="F3358" s="3">
        <v>299.89999999999998</v>
      </c>
      <c r="G3358" s="3">
        <v>183.8</v>
      </c>
      <c r="H3358" s="8">
        <f t="shared" si="676"/>
        <v>18.380000000000003</v>
      </c>
      <c r="I3358" s="3">
        <v>116.1</v>
      </c>
      <c r="J3358" s="4">
        <v>0.39</v>
      </c>
      <c r="K3358" s="2" t="str">
        <f t="shared" si="677"/>
        <v>Thursday</v>
      </c>
      <c r="L3358" s="5">
        <f t="shared" si="678"/>
        <v>43688</v>
      </c>
      <c r="M3358" s="2" t="str">
        <f t="shared" si="679"/>
        <v>Sunday</v>
      </c>
      <c r="N3358" s="2" t="str">
        <f t="shared" si="680"/>
        <v>Monday</v>
      </c>
      <c r="O3358" s="12">
        <f t="shared" si="681"/>
        <v>0</v>
      </c>
      <c r="P3358" s="11" t="str">
        <f t="shared" si="682"/>
        <v>High Cost per Unit</v>
      </c>
      <c r="Q3358" s="12">
        <f t="shared" si="683"/>
        <v>0</v>
      </c>
      <c r="R3358" s="12">
        <f t="shared" si="684"/>
        <v>8.9969999999999981</v>
      </c>
      <c r="S3358" s="12">
        <f t="shared" si="685"/>
        <v>0</v>
      </c>
      <c r="T3358" s="12">
        <f t="shared" si="686"/>
        <v>0</v>
      </c>
      <c r="U3358" s="12">
        <f t="shared" si="687"/>
        <v>0</v>
      </c>
      <c r="V3358" s="13" t="str">
        <f t="shared" ca="1" si="688"/>
        <v>Greater Than 8 Weeks Old</v>
      </c>
    </row>
    <row r="3359" spans="1:22" x14ac:dyDescent="0.35">
      <c r="A3359" s="2" t="s">
        <v>265</v>
      </c>
      <c r="B3359" s="5">
        <v>43686</v>
      </c>
      <c r="C3359" s="5" t="s">
        <v>383</v>
      </c>
      <c r="D3359" s="5" t="s">
        <v>399</v>
      </c>
      <c r="E3359" s="6">
        <v>5</v>
      </c>
      <c r="F3359" s="3">
        <v>149.94999999999999</v>
      </c>
      <c r="G3359" s="3">
        <v>91.9</v>
      </c>
      <c r="H3359" s="8">
        <f t="shared" si="676"/>
        <v>18.380000000000003</v>
      </c>
      <c r="I3359" s="3">
        <v>58.05</v>
      </c>
      <c r="J3359" s="4">
        <v>0.39</v>
      </c>
      <c r="K3359" s="2" t="str">
        <f t="shared" si="677"/>
        <v>Friday</v>
      </c>
      <c r="L3359" s="5">
        <f t="shared" si="678"/>
        <v>43689</v>
      </c>
      <c r="M3359" s="2" t="str">
        <f t="shared" si="679"/>
        <v>Monday</v>
      </c>
      <c r="N3359" s="2" t="str">
        <f t="shared" si="680"/>
        <v>Monday</v>
      </c>
      <c r="O3359" s="12">
        <f t="shared" si="681"/>
        <v>0</v>
      </c>
      <c r="P3359" s="11" t="str">
        <f t="shared" si="682"/>
        <v>High Cost per Unit</v>
      </c>
      <c r="Q3359" s="12">
        <f t="shared" si="683"/>
        <v>0</v>
      </c>
      <c r="R3359" s="12">
        <f t="shared" si="684"/>
        <v>4.4984999999999991</v>
      </c>
      <c r="S3359" s="12">
        <f t="shared" si="685"/>
        <v>0</v>
      </c>
      <c r="T3359" s="12">
        <f t="shared" si="686"/>
        <v>0</v>
      </c>
      <c r="U3359" s="12">
        <f t="shared" si="687"/>
        <v>0</v>
      </c>
      <c r="V3359" s="13" t="str">
        <f t="shared" ca="1" si="688"/>
        <v>Greater Than 8 Weeks Old</v>
      </c>
    </row>
    <row r="3360" spans="1:22" x14ac:dyDescent="0.35">
      <c r="A3360" s="2" t="s">
        <v>265</v>
      </c>
      <c r="B3360" s="5">
        <v>43687</v>
      </c>
      <c r="C3360" s="5" t="s">
        <v>383</v>
      </c>
      <c r="D3360" s="5" t="s">
        <v>399</v>
      </c>
      <c r="E3360" s="6">
        <v>4</v>
      </c>
      <c r="F3360" s="3">
        <v>119.96</v>
      </c>
      <c r="G3360" s="3">
        <v>73.52</v>
      </c>
      <c r="H3360" s="8">
        <f t="shared" si="676"/>
        <v>18.38</v>
      </c>
      <c r="I3360" s="3">
        <v>46.44</v>
      </c>
      <c r="J3360" s="4">
        <v>0.39</v>
      </c>
      <c r="K3360" s="2" t="str">
        <f t="shared" si="677"/>
        <v>Saturday</v>
      </c>
      <c r="L3360" s="5">
        <f t="shared" si="678"/>
        <v>43690</v>
      </c>
      <c r="M3360" s="2" t="str">
        <f t="shared" si="679"/>
        <v>Tuesday</v>
      </c>
      <c r="N3360" s="2" t="str">
        <f t="shared" si="680"/>
        <v>Tuesday</v>
      </c>
      <c r="O3360" s="12">
        <f t="shared" si="681"/>
        <v>0</v>
      </c>
      <c r="P3360" s="11" t="str">
        <f t="shared" si="682"/>
        <v>High Cost per Unit</v>
      </c>
      <c r="Q3360" s="12">
        <f t="shared" si="683"/>
        <v>0</v>
      </c>
      <c r="R3360" s="12">
        <f t="shared" si="684"/>
        <v>3.5987999999999998</v>
      </c>
      <c r="S3360" s="12">
        <f t="shared" si="685"/>
        <v>0</v>
      </c>
      <c r="T3360" s="12">
        <f t="shared" si="686"/>
        <v>0</v>
      </c>
      <c r="U3360" s="12">
        <f t="shared" si="687"/>
        <v>0</v>
      </c>
      <c r="V3360" s="13" t="str">
        <f t="shared" ca="1" si="688"/>
        <v>Greater Than 8 Weeks Old</v>
      </c>
    </row>
    <row r="3361" spans="1:22" x14ac:dyDescent="0.35">
      <c r="A3361" s="2" t="s">
        <v>265</v>
      </c>
      <c r="B3361" s="5">
        <v>43688</v>
      </c>
      <c r="C3361" s="5" t="s">
        <v>383</v>
      </c>
      <c r="D3361" s="5" t="s">
        <v>399</v>
      </c>
      <c r="E3361" s="6">
        <v>8</v>
      </c>
      <c r="F3361" s="3">
        <v>239.92</v>
      </c>
      <c r="G3361" s="3">
        <v>147.04</v>
      </c>
      <c r="H3361" s="8">
        <f t="shared" si="676"/>
        <v>18.38</v>
      </c>
      <c r="I3361" s="3">
        <v>92.88</v>
      </c>
      <c r="J3361" s="4">
        <v>0.39</v>
      </c>
      <c r="K3361" s="2" t="str">
        <f t="shared" si="677"/>
        <v>Sunday</v>
      </c>
      <c r="L3361" s="5">
        <f t="shared" si="678"/>
        <v>43691</v>
      </c>
      <c r="M3361" s="2" t="str">
        <f t="shared" si="679"/>
        <v>Wednesday</v>
      </c>
      <c r="N3361" s="2" t="str">
        <f t="shared" si="680"/>
        <v>Wednesday</v>
      </c>
      <c r="O3361" s="12">
        <f t="shared" si="681"/>
        <v>0</v>
      </c>
      <c r="P3361" s="11" t="str">
        <f t="shared" si="682"/>
        <v>High Cost per Unit</v>
      </c>
      <c r="Q3361" s="12">
        <f t="shared" si="683"/>
        <v>0</v>
      </c>
      <c r="R3361" s="12">
        <f t="shared" si="684"/>
        <v>7.1975999999999996</v>
      </c>
      <c r="S3361" s="12">
        <f t="shared" si="685"/>
        <v>0</v>
      </c>
      <c r="T3361" s="12">
        <f t="shared" si="686"/>
        <v>0</v>
      </c>
      <c r="U3361" s="12">
        <f t="shared" si="687"/>
        <v>0</v>
      </c>
      <c r="V3361" s="13" t="str">
        <f t="shared" ca="1" si="688"/>
        <v>Greater Than 8 Weeks Old</v>
      </c>
    </row>
    <row r="3362" spans="1:22" x14ac:dyDescent="0.35">
      <c r="A3362" s="2" t="s">
        <v>265</v>
      </c>
      <c r="B3362" s="5">
        <v>43689</v>
      </c>
      <c r="C3362" s="5" t="s">
        <v>383</v>
      </c>
      <c r="D3362" s="5" t="s">
        <v>399</v>
      </c>
      <c r="E3362" s="6">
        <v>6</v>
      </c>
      <c r="F3362" s="3">
        <v>179.94</v>
      </c>
      <c r="G3362" s="3">
        <v>110.28</v>
      </c>
      <c r="H3362" s="8">
        <f t="shared" si="676"/>
        <v>18.38</v>
      </c>
      <c r="I3362" s="3">
        <v>69.66</v>
      </c>
      <c r="J3362" s="4">
        <v>0.39</v>
      </c>
      <c r="K3362" s="2" t="str">
        <f t="shared" si="677"/>
        <v>Monday</v>
      </c>
      <c r="L3362" s="5">
        <f t="shared" si="678"/>
        <v>43692</v>
      </c>
      <c r="M3362" s="2" t="str">
        <f t="shared" si="679"/>
        <v>Thursday</v>
      </c>
      <c r="N3362" s="2" t="str">
        <f t="shared" si="680"/>
        <v>Thursday</v>
      </c>
      <c r="O3362" s="12">
        <f t="shared" si="681"/>
        <v>0</v>
      </c>
      <c r="P3362" s="11" t="str">
        <f t="shared" si="682"/>
        <v>High Cost per Unit</v>
      </c>
      <c r="Q3362" s="12">
        <f t="shared" si="683"/>
        <v>0</v>
      </c>
      <c r="R3362" s="12">
        <f t="shared" si="684"/>
        <v>5.3982000000000001</v>
      </c>
      <c r="S3362" s="12">
        <f t="shared" si="685"/>
        <v>0</v>
      </c>
      <c r="T3362" s="12">
        <f t="shared" si="686"/>
        <v>0</v>
      </c>
      <c r="U3362" s="12">
        <f t="shared" si="687"/>
        <v>0</v>
      </c>
      <c r="V3362" s="13" t="str">
        <f t="shared" ca="1" si="688"/>
        <v>Greater Than 8 Weeks Old</v>
      </c>
    </row>
    <row r="3363" spans="1:22" x14ac:dyDescent="0.35">
      <c r="A3363" s="2" t="s">
        <v>265</v>
      </c>
      <c r="B3363" s="5">
        <v>43690</v>
      </c>
      <c r="C3363" s="5" t="s">
        <v>383</v>
      </c>
      <c r="D3363" s="5" t="s">
        <v>399</v>
      </c>
      <c r="E3363" s="6">
        <v>6</v>
      </c>
      <c r="F3363" s="3">
        <v>127.94</v>
      </c>
      <c r="G3363" s="3">
        <v>110.28</v>
      </c>
      <c r="H3363" s="8">
        <f t="shared" si="676"/>
        <v>18.38</v>
      </c>
      <c r="I3363" s="3">
        <v>17.66</v>
      </c>
      <c r="J3363" s="4">
        <v>0.14000000000000001</v>
      </c>
      <c r="K3363" s="2" t="str">
        <f t="shared" si="677"/>
        <v>Tuesday</v>
      </c>
      <c r="L3363" s="5">
        <f t="shared" si="678"/>
        <v>43693</v>
      </c>
      <c r="M3363" s="2" t="str">
        <f t="shared" si="679"/>
        <v>Friday</v>
      </c>
      <c r="N3363" s="2" t="str">
        <f t="shared" si="680"/>
        <v>Friday</v>
      </c>
      <c r="O3363" s="12">
        <f t="shared" si="681"/>
        <v>6.3970000000000002</v>
      </c>
      <c r="P3363" s="11" t="str">
        <f t="shared" si="682"/>
        <v>High Cost per Unit</v>
      </c>
      <c r="Q3363" s="12">
        <f t="shared" si="683"/>
        <v>0</v>
      </c>
      <c r="R3363" s="12">
        <f t="shared" si="684"/>
        <v>3.8381999999999996</v>
      </c>
      <c r="S3363" s="12">
        <f t="shared" si="685"/>
        <v>0</v>
      </c>
      <c r="T3363" s="12">
        <f t="shared" si="686"/>
        <v>0</v>
      </c>
      <c r="U3363" s="12">
        <f t="shared" si="687"/>
        <v>0</v>
      </c>
      <c r="V3363" s="13" t="str">
        <f t="shared" ca="1" si="688"/>
        <v>Greater Than 8 Weeks Old</v>
      </c>
    </row>
    <row r="3364" spans="1:22" x14ac:dyDescent="0.35">
      <c r="A3364" s="2" t="s">
        <v>265</v>
      </c>
      <c r="B3364" s="5">
        <v>43691</v>
      </c>
      <c r="C3364" s="5" t="s">
        <v>383</v>
      </c>
      <c r="D3364" s="5" t="s">
        <v>399</v>
      </c>
      <c r="E3364" s="6">
        <v>26</v>
      </c>
      <c r="F3364" s="3">
        <v>504.74</v>
      </c>
      <c r="G3364" s="3">
        <v>477.88</v>
      </c>
      <c r="H3364" s="8">
        <f t="shared" si="676"/>
        <v>18.38</v>
      </c>
      <c r="I3364" s="3">
        <v>26.86</v>
      </c>
      <c r="J3364" s="4">
        <v>0.05</v>
      </c>
      <c r="K3364" s="2" t="str">
        <f t="shared" si="677"/>
        <v>Wednesday</v>
      </c>
      <c r="L3364" s="5">
        <f t="shared" si="678"/>
        <v>43694</v>
      </c>
      <c r="M3364" s="2" t="str">
        <f t="shared" si="679"/>
        <v>Saturday</v>
      </c>
      <c r="N3364" s="2" t="str">
        <f t="shared" si="680"/>
        <v>Saturday</v>
      </c>
      <c r="O3364" s="12">
        <f t="shared" si="681"/>
        <v>0</v>
      </c>
      <c r="P3364" s="11" t="str">
        <f t="shared" si="682"/>
        <v>High Cost per Unit</v>
      </c>
      <c r="Q3364" s="12">
        <f t="shared" si="683"/>
        <v>0</v>
      </c>
      <c r="R3364" s="12">
        <f t="shared" si="684"/>
        <v>15.142199999999999</v>
      </c>
      <c r="S3364" s="12">
        <f t="shared" si="685"/>
        <v>0</v>
      </c>
      <c r="T3364" s="12">
        <f t="shared" si="686"/>
        <v>0</v>
      </c>
      <c r="U3364" s="12">
        <f t="shared" si="687"/>
        <v>0</v>
      </c>
      <c r="V3364" s="13" t="str">
        <f t="shared" ca="1" si="688"/>
        <v>Greater Than 8 Weeks Old</v>
      </c>
    </row>
    <row r="3365" spans="1:22" x14ac:dyDescent="0.35">
      <c r="A3365" s="2" t="s">
        <v>265</v>
      </c>
      <c r="B3365" s="5">
        <v>43692</v>
      </c>
      <c r="C3365" s="5" t="s">
        <v>383</v>
      </c>
      <c r="D3365" s="5" t="s">
        <v>399</v>
      </c>
      <c r="E3365" s="6">
        <v>19</v>
      </c>
      <c r="F3365" s="3">
        <v>360.81</v>
      </c>
      <c r="G3365" s="3">
        <v>349.22</v>
      </c>
      <c r="H3365" s="8">
        <f t="shared" si="676"/>
        <v>18.380000000000003</v>
      </c>
      <c r="I3365" s="3">
        <v>11.59</v>
      </c>
      <c r="J3365" s="4">
        <v>0.03</v>
      </c>
      <c r="K3365" s="2" t="str">
        <f t="shared" si="677"/>
        <v>Thursday</v>
      </c>
      <c r="L3365" s="5">
        <f t="shared" si="678"/>
        <v>43695</v>
      </c>
      <c r="M3365" s="2" t="str">
        <f t="shared" si="679"/>
        <v>Sunday</v>
      </c>
      <c r="N3365" s="2" t="str">
        <f t="shared" si="680"/>
        <v>Monday</v>
      </c>
      <c r="O3365" s="12">
        <f t="shared" si="681"/>
        <v>0</v>
      </c>
      <c r="P3365" s="11" t="str">
        <f t="shared" si="682"/>
        <v>High Cost per Unit</v>
      </c>
      <c r="Q3365" s="12">
        <f t="shared" si="683"/>
        <v>0</v>
      </c>
      <c r="R3365" s="12">
        <f t="shared" si="684"/>
        <v>10.824299999999999</v>
      </c>
      <c r="S3365" s="12">
        <f t="shared" si="685"/>
        <v>0</v>
      </c>
      <c r="T3365" s="12">
        <f t="shared" si="686"/>
        <v>0</v>
      </c>
      <c r="U3365" s="12">
        <f t="shared" si="687"/>
        <v>0</v>
      </c>
      <c r="V3365" s="13" t="str">
        <f t="shared" ca="1" si="688"/>
        <v>Greater Than 8 Weeks Old</v>
      </c>
    </row>
    <row r="3366" spans="1:22" x14ac:dyDescent="0.35">
      <c r="A3366" s="2" t="s">
        <v>265</v>
      </c>
      <c r="B3366" s="5">
        <v>43693</v>
      </c>
      <c r="C3366" s="5" t="s">
        <v>383</v>
      </c>
      <c r="D3366" s="5" t="s">
        <v>399</v>
      </c>
      <c r="E3366" s="6">
        <v>9</v>
      </c>
      <c r="F3366" s="3">
        <v>170.91</v>
      </c>
      <c r="G3366" s="3">
        <v>165.42</v>
      </c>
      <c r="H3366" s="8">
        <f t="shared" si="676"/>
        <v>18.38</v>
      </c>
      <c r="I3366" s="3">
        <v>5.49</v>
      </c>
      <c r="J3366" s="4">
        <v>0.03</v>
      </c>
      <c r="K3366" s="2" t="str">
        <f t="shared" si="677"/>
        <v>Friday</v>
      </c>
      <c r="L3366" s="5">
        <f t="shared" si="678"/>
        <v>43696</v>
      </c>
      <c r="M3366" s="2" t="str">
        <f t="shared" si="679"/>
        <v>Monday</v>
      </c>
      <c r="N3366" s="2" t="str">
        <f t="shared" si="680"/>
        <v>Monday</v>
      </c>
      <c r="O3366" s="12">
        <f t="shared" si="681"/>
        <v>0</v>
      </c>
      <c r="P3366" s="11" t="str">
        <f t="shared" si="682"/>
        <v>High Cost per Unit</v>
      </c>
      <c r="Q3366" s="12">
        <f t="shared" si="683"/>
        <v>0</v>
      </c>
      <c r="R3366" s="12">
        <f t="shared" si="684"/>
        <v>5.1273</v>
      </c>
      <c r="S3366" s="12">
        <f t="shared" si="685"/>
        <v>0</v>
      </c>
      <c r="T3366" s="12">
        <f t="shared" si="686"/>
        <v>0</v>
      </c>
      <c r="U3366" s="12">
        <f t="shared" si="687"/>
        <v>0</v>
      </c>
      <c r="V3366" s="13" t="str">
        <f t="shared" ca="1" si="688"/>
        <v>Greater Than 8 Weeks Old</v>
      </c>
    </row>
    <row r="3367" spans="1:22" x14ac:dyDescent="0.35">
      <c r="A3367" s="2" t="s">
        <v>265</v>
      </c>
      <c r="B3367" s="5">
        <v>43694</v>
      </c>
      <c r="C3367" s="5" t="s">
        <v>383</v>
      </c>
      <c r="D3367" s="5" t="s">
        <v>399</v>
      </c>
      <c r="E3367" s="6">
        <v>16</v>
      </c>
      <c r="F3367" s="3">
        <v>303.83999999999997</v>
      </c>
      <c r="G3367" s="3">
        <v>294.08</v>
      </c>
      <c r="H3367" s="8">
        <f t="shared" si="676"/>
        <v>18.38</v>
      </c>
      <c r="I3367" s="3">
        <v>9.76</v>
      </c>
      <c r="J3367" s="4">
        <v>0.03</v>
      </c>
      <c r="K3367" s="2" t="str">
        <f t="shared" si="677"/>
        <v>Saturday</v>
      </c>
      <c r="L3367" s="5">
        <f t="shared" si="678"/>
        <v>43697</v>
      </c>
      <c r="M3367" s="2" t="str">
        <f t="shared" si="679"/>
        <v>Tuesday</v>
      </c>
      <c r="N3367" s="2" t="str">
        <f t="shared" si="680"/>
        <v>Tuesday</v>
      </c>
      <c r="O3367" s="12">
        <f t="shared" si="681"/>
        <v>0</v>
      </c>
      <c r="P3367" s="11" t="str">
        <f t="shared" si="682"/>
        <v>High Cost per Unit</v>
      </c>
      <c r="Q3367" s="12">
        <f t="shared" si="683"/>
        <v>0</v>
      </c>
      <c r="R3367" s="12">
        <f t="shared" si="684"/>
        <v>9.1151999999999997</v>
      </c>
      <c r="S3367" s="12">
        <f t="shared" si="685"/>
        <v>0</v>
      </c>
      <c r="T3367" s="12">
        <f t="shared" si="686"/>
        <v>0</v>
      </c>
      <c r="U3367" s="12">
        <f t="shared" si="687"/>
        <v>0</v>
      </c>
      <c r="V3367" s="13" t="str">
        <f t="shared" ca="1" si="688"/>
        <v>Greater Than 8 Weeks Old</v>
      </c>
    </row>
    <row r="3368" spans="1:22" x14ac:dyDescent="0.35">
      <c r="A3368" s="2" t="s">
        <v>265</v>
      </c>
      <c r="B3368" s="5">
        <v>43695</v>
      </c>
      <c r="C3368" s="5" t="s">
        <v>383</v>
      </c>
      <c r="D3368" s="5" t="s">
        <v>399</v>
      </c>
      <c r="E3368" s="6">
        <v>10</v>
      </c>
      <c r="F3368" s="3">
        <v>189.9</v>
      </c>
      <c r="G3368" s="3">
        <v>183.8</v>
      </c>
      <c r="H3368" s="8">
        <f t="shared" si="676"/>
        <v>18.380000000000003</v>
      </c>
      <c r="I3368" s="3">
        <v>6.1</v>
      </c>
      <c r="J3368" s="4">
        <v>0.03</v>
      </c>
      <c r="K3368" s="2" t="str">
        <f t="shared" si="677"/>
        <v>Sunday</v>
      </c>
      <c r="L3368" s="5">
        <f t="shared" si="678"/>
        <v>43698</v>
      </c>
      <c r="M3368" s="2" t="str">
        <f t="shared" si="679"/>
        <v>Wednesday</v>
      </c>
      <c r="N3368" s="2" t="str">
        <f t="shared" si="680"/>
        <v>Wednesday</v>
      </c>
      <c r="O3368" s="12">
        <f t="shared" si="681"/>
        <v>0</v>
      </c>
      <c r="P3368" s="11" t="str">
        <f t="shared" si="682"/>
        <v>High Cost per Unit</v>
      </c>
      <c r="Q3368" s="12">
        <f t="shared" si="683"/>
        <v>0</v>
      </c>
      <c r="R3368" s="12">
        <f t="shared" si="684"/>
        <v>5.6970000000000001</v>
      </c>
      <c r="S3368" s="12">
        <f t="shared" si="685"/>
        <v>0</v>
      </c>
      <c r="T3368" s="12">
        <f t="shared" si="686"/>
        <v>0</v>
      </c>
      <c r="U3368" s="12">
        <f t="shared" si="687"/>
        <v>0</v>
      </c>
      <c r="V3368" s="13" t="str">
        <f t="shared" ca="1" si="688"/>
        <v>Greater Than 8 Weeks Old</v>
      </c>
    </row>
    <row r="3369" spans="1:22" x14ac:dyDescent="0.35">
      <c r="A3369" s="2" t="s">
        <v>265</v>
      </c>
      <c r="B3369" s="5">
        <v>43696</v>
      </c>
      <c r="C3369" s="5" t="s">
        <v>383</v>
      </c>
      <c r="D3369" s="5" t="s">
        <v>399</v>
      </c>
      <c r="E3369" s="6">
        <v>5</v>
      </c>
      <c r="F3369" s="3">
        <v>94.95</v>
      </c>
      <c r="G3369" s="3">
        <v>91.9</v>
      </c>
      <c r="H3369" s="8">
        <f t="shared" si="676"/>
        <v>18.380000000000003</v>
      </c>
      <c r="I3369" s="3">
        <v>3.05</v>
      </c>
      <c r="J3369" s="4">
        <v>0.03</v>
      </c>
      <c r="K3369" s="2" t="str">
        <f t="shared" si="677"/>
        <v>Monday</v>
      </c>
      <c r="L3369" s="5">
        <f t="shared" si="678"/>
        <v>43699</v>
      </c>
      <c r="M3369" s="2" t="str">
        <f t="shared" si="679"/>
        <v>Thursday</v>
      </c>
      <c r="N3369" s="2" t="str">
        <f t="shared" si="680"/>
        <v>Thursday</v>
      </c>
      <c r="O3369" s="12">
        <f t="shared" si="681"/>
        <v>0</v>
      </c>
      <c r="P3369" s="11" t="str">
        <f t="shared" si="682"/>
        <v>High Cost per Unit</v>
      </c>
      <c r="Q3369" s="12">
        <f t="shared" si="683"/>
        <v>0</v>
      </c>
      <c r="R3369" s="12">
        <f t="shared" si="684"/>
        <v>2.8485</v>
      </c>
      <c r="S3369" s="12">
        <f t="shared" si="685"/>
        <v>0</v>
      </c>
      <c r="T3369" s="12">
        <f t="shared" si="686"/>
        <v>0</v>
      </c>
      <c r="U3369" s="12">
        <f t="shared" si="687"/>
        <v>0</v>
      </c>
      <c r="V3369" s="13" t="str">
        <f t="shared" ca="1" si="688"/>
        <v>Greater Than 8 Weeks Old</v>
      </c>
    </row>
    <row r="3370" spans="1:22" x14ac:dyDescent="0.35">
      <c r="A3370" s="2" t="s">
        <v>265</v>
      </c>
      <c r="B3370" s="5">
        <v>43697</v>
      </c>
      <c r="C3370" s="5" t="s">
        <v>383</v>
      </c>
      <c r="D3370" s="5" t="s">
        <v>399</v>
      </c>
      <c r="E3370" s="6">
        <v>12</v>
      </c>
      <c r="F3370" s="3">
        <v>227.88</v>
      </c>
      <c r="G3370" s="3">
        <v>220.56</v>
      </c>
      <c r="H3370" s="8">
        <f t="shared" si="676"/>
        <v>18.38</v>
      </c>
      <c r="I3370" s="3">
        <v>7.32</v>
      </c>
      <c r="J3370" s="4">
        <v>0.03</v>
      </c>
      <c r="K3370" s="2" t="str">
        <f t="shared" si="677"/>
        <v>Tuesday</v>
      </c>
      <c r="L3370" s="5">
        <f t="shared" si="678"/>
        <v>43700</v>
      </c>
      <c r="M3370" s="2" t="str">
        <f t="shared" si="679"/>
        <v>Friday</v>
      </c>
      <c r="N3370" s="2" t="str">
        <f t="shared" si="680"/>
        <v>Friday</v>
      </c>
      <c r="O3370" s="12">
        <f t="shared" si="681"/>
        <v>11.394</v>
      </c>
      <c r="P3370" s="11" t="str">
        <f t="shared" si="682"/>
        <v>High Cost per Unit</v>
      </c>
      <c r="Q3370" s="12">
        <f t="shared" si="683"/>
        <v>0</v>
      </c>
      <c r="R3370" s="12">
        <f t="shared" si="684"/>
        <v>6.8363999999999994</v>
      </c>
      <c r="S3370" s="12">
        <f t="shared" si="685"/>
        <v>0</v>
      </c>
      <c r="T3370" s="12">
        <f t="shared" si="686"/>
        <v>0</v>
      </c>
      <c r="U3370" s="12">
        <f t="shared" si="687"/>
        <v>0</v>
      </c>
      <c r="V3370" s="13" t="str">
        <f t="shared" ca="1" si="688"/>
        <v>Greater Than 8 Weeks Old</v>
      </c>
    </row>
    <row r="3371" spans="1:22" x14ac:dyDescent="0.35">
      <c r="A3371" s="2" t="s">
        <v>265</v>
      </c>
      <c r="B3371" s="5">
        <v>43698</v>
      </c>
      <c r="C3371" s="5" t="s">
        <v>383</v>
      </c>
      <c r="D3371" s="5" t="s">
        <v>399</v>
      </c>
      <c r="E3371" s="6">
        <v>9</v>
      </c>
      <c r="F3371" s="3">
        <v>170.91</v>
      </c>
      <c r="G3371" s="3">
        <v>165.42</v>
      </c>
      <c r="H3371" s="8">
        <f t="shared" si="676"/>
        <v>18.38</v>
      </c>
      <c r="I3371" s="3">
        <v>5.49</v>
      </c>
      <c r="J3371" s="4">
        <v>0.03</v>
      </c>
      <c r="K3371" s="2" t="str">
        <f t="shared" si="677"/>
        <v>Wednesday</v>
      </c>
      <c r="L3371" s="5">
        <f t="shared" si="678"/>
        <v>43701</v>
      </c>
      <c r="M3371" s="2" t="str">
        <f t="shared" si="679"/>
        <v>Saturday</v>
      </c>
      <c r="N3371" s="2" t="str">
        <f t="shared" si="680"/>
        <v>Saturday</v>
      </c>
      <c r="O3371" s="12">
        <f t="shared" si="681"/>
        <v>0</v>
      </c>
      <c r="P3371" s="11" t="str">
        <f t="shared" si="682"/>
        <v>High Cost per Unit</v>
      </c>
      <c r="Q3371" s="12">
        <f t="shared" si="683"/>
        <v>0</v>
      </c>
      <c r="R3371" s="12">
        <f t="shared" si="684"/>
        <v>5.1273</v>
      </c>
      <c r="S3371" s="12">
        <f t="shared" si="685"/>
        <v>0</v>
      </c>
      <c r="T3371" s="12">
        <f t="shared" si="686"/>
        <v>0</v>
      </c>
      <c r="U3371" s="12">
        <f t="shared" si="687"/>
        <v>0</v>
      </c>
      <c r="V3371" s="13" t="str">
        <f t="shared" ca="1" si="688"/>
        <v>Greater Than 8 Weeks Old</v>
      </c>
    </row>
    <row r="3372" spans="1:22" x14ac:dyDescent="0.35">
      <c r="A3372" s="2" t="s">
        <v>265</v>
      </c>
      <c r="B3372" s="5">
        <v>43699</v>
      </c>
      <c r="C3372" s="5" t="s">
        <v>383</v>
      </c>
      <c r="D3372" s="5" t="s">
        <v>399</v>
      </c>
      <c r="E3372" s="6">
        <v>4</v>
      </c>
      <c r="F3372" s="3">
        <v>75.959999999999994</v>
      </c>
      <c r="G3372" s="3">
        <v>73.52</v>
      </c>
      <c r="H3372" s="8">
        <f t="shared" si="676"/>
        <v>18.38</v>
      </c>
      <c r="I3372" s="3">
        <v>2.44</v>
      </c>
      <c r="J3372" s="4">
        <v>0.03</v>
      </c>
      <c r="K3372" s="2" t="str">
        <f t="shared" si="677"/>
        <v>Thursday</v>
      </c>
      <c r="L3372" s="5">
        <f t="shared" si="678"/>
        <v>43702</v>
      </c>
      <c r="M3372" s="2" t="str">
        <f t="shared" si="679"/>
        <v>Sunday</v>
      </c>
      <c r="N3372" s="2" t="str">
        <f t="shared" si="680"/>
        <v>Monday</v>
      </c>
      <c r="O3372" s="12">
        <f t="shared" si="681"/>
        <v>0</v>
      </c>
      <c r="P3372" s="11" t="str">
        <f t="shared" si="682"/>
        <v>High Cost per Unit</v>
      </c>
      <c r="Q3372" s="12">
        <f t="shared" si="683"/>
        <v>0</v>
      </c>
      <c r="R3372" s="12">
        <f t="shared" si="684"/>
        <v>2.2787999999999999</v>
      </c>
      <c r="S3372" s="12">
        <f t="shared" si="685"/>
        <v>0</v>
      </c>
      <c r="T3372" s="12">
        <f t="shared" si="686"/>
        <v>0</v>
      </c>
      <c r="U3372" s="12">
        <f t="shared" si="687"/>
        <v>0</v>
      </c>
      <c r="V3372" s="13" t="str">
        <f t="shared" ca="1" si="688"/>
        <v>Greater Than 8 Weeks Old</v>
      </c>
    </row>
    <row r="3373" spans="1:22" x14ac:dyDescent="0.35">
      <c r="A3373" s="2" t="s">
        <v>265</v>
      </c>
      <c r="B3373" s="5">
        <v>43700</v>
      </c>
      <c r="C3373" s="5" t="s">
        <v>383</v>
      </c>
      <c r="D3373" s="5" t="s">
        <v>399</v>
      </c>
      <c r="E3373" s="6">
        <v>6</v>
      </c>
      <c r="F3373" s="3">
        <v>113.94</v>
      </c>
      <c r="G3373" s="3">
        <v>110.28</v>
      </c>
      <c r="H3373" s="8">
        <f t="shared" si="676"/>
        <v>18.38</v>
      </c>
      <c r="I3373" s="3">
        <v>3.66</v>
      </c>
      <c r="J3373" s="4">
        <v>0.03</v>
      </c>
      <c r="K3373" s="2" t="str">
        <f t="shared" si="677"/>
        <v>Friday</v>
      </c>
      <c r="L3373" s="5">
        <f t="shared" si="678"/>
        <v>43703</v>
      </c>
      <c r="M3373" s="2" t="str">
        <f t="shared" si="679"/>
        <v>Monday</v>
      </c>
      <c r="N3373" s="2" t="str">
        <f t="shared" si="680"/>
        <v>Monday</v>
      </c>
      <c r="O3373" s="12">
        <f t="shared" si="681"/>
        <v>0</v>
      </c>
      <c r="P3373" s="11" t="str">
        <f t="shared" si="682"/>
        <v>High Cost per Unit</v>
      </c>
      <c r="Q3373" s="12">
        <f t="shared" si="683"/>
        <v>0</v>
      </c>
      <c r="R3373" s="12">
        <f t="shared" si="684"/>
        <v>3.4181999999999997</v>
      </c>
      <c r="S3373" s="12">
        <f t="shared" si="685"/>
        <v>0</v>
      </c>
      <c r="T3373" s="12">
        <f t="shared" si="686"/>
        <v>0</v>
      </c>
      <c r="U3373" s="12">
        <f t="shared" si="687"/>
        <v>0</v>
      </c>
      <c r="V3373" s="13" t="str">
        <f t="shared" ca="1" si="688"/>
        <v>Greater Than 8 Weeks Old</v>
      </c>
    </row>
    <row r="3374" spans="1:22" x14ac:dyDescent="0.35">
      <c r="A3374" s="2" t="s">
        <v>265</v>
      </c>
      <c r="B3374" s="5">
        <v>43701</v>
      </c>
      <c r="C3374" s="5" t="s">
        <v>383</v>
      </c>
      <c r="D3374" s="5" t="s">
        <v>399</v>
      </c>
      <c r="E3374" s="6">
        <v>8</v>
      </c>
      <c r="F3374" s="3">
        <v>151.91999999999999</v>
      </c>
      <c r="G3374" s="3">
        <v>147.04</v>
      </c>
      <c r="H3374" s="8">
        <f t="shared" si="676"/>
        <v>18.38</v>
      </c>
      <c r="I3374" s="3">
        <v>4.88</v>
      </c>
      <c r="J3374" s="4">
        <v>0.03</v>
      </c>
      <c r="K3374" s="2" t="str">
        <f t="shared" si="677"/>
        <v>Saturday</v>
      </c>
      <c r="L3374" s="5">
        <f t="shared" si="678"/>
        <v>43704</v>
      </c>
      <c r="M3374" s="2" t="str">
        <f t="shared" si="679"/>
        <v>Tuesday</v>
      </c>
      <c r="N3374" s="2" t="str">
        <f t="shared" si="680"/>
        <v>Tuesday</v>
      </c>
      <c r="O3374" s="12">
        <f t="shared" si="681"/>
        <v>0</v>
      </c>
      <c r="P3374" s="11" t="str">
        <f t="shared" si="682"/>
        <v>High Cost per Unit</v>
      </c>
      <c r="Q3374" s="12">
        <f t="shared" si="683"/>
        <v>0</v>
      </c>
      <c r="R3374" s="12">
        <f t="shared" si="684"/>
        <v>4.5575999999999999</v>
      </c>
      <c r="S3374" s="12">
        <f t="shared" si="685"/>
        <v>0</v>
      </c>
      <c r="T3374" s="12">
        <f t="shared" si="686"/>
        <v>0</v>
      </c>
      <c r="U3374" s="12">
        <f t="shared" si="687"/>
        <v>0</v>
      </c>
      <c r="V3374" s="13" t="str">
        <f t="shared" ca="1" si="688"/>
        <v>Greater Than 8 Weeks Old</v>
      </c>
    </row>
    <row r="3375" spans="1:22" x14ac:dyDescent="0.35">
      <c r="A3375" s="2" t="s">
        <v>265</v>
      </c>
      <c r="B3375" s="5">
        <v>43702</v>
      </c>
      <c r="C3375" s="5" t="s">
        <v>383</v>
      </c>
      <c r="D3375" s="5" t="s">
        <v>399</v>
      </c>
      <c r="E3375" s="6">
        <v>11</v>
      </c>
      <c r="F3375" s="3">
        <v>208.89</v>
      </c>
      <c r="G3375" s="3">
        <v>202.18</v>
      </c>
      <c r="H3375" s="8">
        <f t="shared" si="676"/>
        <v>18.38</v>
      </c>
      <c r="I3375" s="3">
        <v>6.71</v>
      </c>
      <c r="J3375" s="4">
        <v>0.03</v>
      </c>
      <c r="K3375" s="2" t="str">
        <f t="shared" si="677"/>
        <v>Sunday</v>
      </c>
      <c r="L3375" s="5">
        <f t="shared" si="678"/>
        <v>43705</v>
      </c>
      <c r="M3375" s="2" t="str">
        <f t="shared" si="679"/>
        <v>Wednesday</v>
      </c>
      <c r="N3375" s="2" t="str">
        <f t="shared" si="680"/>
        <v>Wednesday</v>
      </c>
      <c r="O3375" s="12">
        <f t="shared" si="681"/>
        <v>0</v>
      </c>
      <c r="P3375" s="11" t="str">
        <f t="shared" si="682"/>
        <v>High Cost per Unit</v>
      </c>
      <c r="Q3375" s="12">
        <f t="shared" si="683"/>
        <v>0</v>
      </c>
      <c r="R3375" s="12">
        <f t="shared" si="684"/>
        <v>6.2666999999999993</v>
      </c>
      <c r="S3375" s="12">
        <f t="shared" si="685"/>
        <v>0</v>
      </c>
      <c r="T3375" s="12">
        <f t="shared" si="686"/>
        <v>0</v>
      </c>
      <c r="U3375" s="12">
        <f t="shared" si="687"/>
        <v>0</v>
      </c>
      <c r="V3375" s="13" t="str">
        <f t="shared" ca="1" si="688"/>
        <v>Greater Than 8 Weeks Old</v>
      </c>
    </row>
    <row r="3376" spans="1:22" x14ac:dyDescent="0.35">
      <c r="A3376" s="2" t="s">
        <v>265</v>
      </c>
      <c r="B3376" s="5">
        <v>43703</v>
      </c>
      <c r="C3376" s="5" t="s">
        <v>383</v>
      </c>
      <c r="D3376" s="5" t="s">
        <v>399</v>
      </c>
      <c r="E3376" s="6">
        <v>19</v>
      </c>
      <c r="F3376" s="3">
        <v>357.01</v>
      </c>
      <c r="G3376" s="3">
        <v>349.22</v>
      </c>
      <c r="H3376" s="8">
        <f t="shared" si="676"/>
        <v>18.380000000000003</v>
      </c>
      <c r="I3376" s="3">
        <v>7.79</v>
      </c>
      <c r="J3376" s="4">
        <v>0.02</v>
      </c>
      <c r="K3376" s="2" t="str">
        <f t="shared" si="677"/>
        <v>Monday</v>
      </c>
      <c r="L3376" s="5">
        <f t="shared" si="678"/>
        <v>43706</v>
      </c>
      <c r="M3376" s="2" t="str">
        <f t="shared" si="679"/>
        <v>Thursday</v>
      </c>
      <c r="N3376" s="2" t="str">
        <f t="shared" si="680"/>
        <v>Thursday</v>
      </c>
      <c r="O3376" s="12">
        <f t="shared" si="681"/>
        <v>0</v>
      </c>
      <c r="P3376" s="11" t="str">
        <f t="shared" si="682"/>
        <v>High Cost per Unit</v>
      </c>
      <c r="Q3376" s="12">
        <f t="shared" si="683"/>
        <v>0</v>
      </c>
      <c r="R3376" s="12">
        <f t="shared" si="684"/>
        <v>10.7103</v>
      </c>
      <c r="S3376" s="12">
        <f t="shared" si="685"/>
        <v>0</v>
      </c>
      <c r="T3376" s="12">
        <f t="shared" si="686"/>
        <v>0</v>
      </c>
      <c r="U3376" s="12">
        <f t="shared" si="687"/>
        <v>0</v>
      </c>
      <c r="V3376" s="13" t="str">
        <f t="shared" ca="1" si="688"/>
        <v>Greater Than 8 Weeks Old</v>
      </c>
    </row>
    <row r="3377" spans="1:22" x14ac:dyDescent="0.35">
      <c r="A3377" s="2" t="s">
        <v>88</v>
      </c>
      <c r="B3377" s="5">
        <v>43678</v>
      </c>
      <c r="C3377" s="5" t="s">
        <v>376</v>
      </c>
      <c r="D3377" s="5" t="s">
        <v>377</v>
      </c>
      <c r="E3377" s="6">
        <v>2</v>
      </c>
      <c r="F3377" s="3">
        <v>90</v>
      </c>
      <c r="G3377" s="3">
        <v>32.64</v>
      </c>
      <c r="H3377" s="8">
        <f t="shared" si="676"/>
        <v>16.32</v>
      </c>
      <c r="I3377" s="3">
        <v>57.36</v>
      </c>
      <c r="J3377" s="4">
        <v>0.64</v>
      </c>
      <c r="K3377" s="2" t="str">
        <f t="shared" si="677"/>
        <v>Thursday</v>
      </c>
      <c r="L3377" s="5">
        <f t="shared" si="678"/>
        <v>43681</v>
      </c>
      <c r="M3377" s="2" t="str">
        <f t="shared" si="679"/>
        <v>Sunday</v>
      </c>
      <c r="N3377" s="2" t="str">
        <f t="shared" si="680"/>
        <v>Monday</v>
      </c>
      <c r="O3377" s="12">
        <f t="shared" si="681"/>
        <v>0</v>
      </c>
      <c r="P3377" s="11" t="str">
        <f t="shared" si="682"/>
        <v>Low Cost per Unit</v>
      </c>
      <c r="Q3377" s="12">
        <f t="shared" si="683"/>
        <v>0</v>
      </c>
      <c r="R3377" s="12">
        <f t="shared" si="684"/>
        <v>2.6999999999999997</v>
      </c>
      <c r="S3377" s="12">
        <f t="shared" si="685"/>
        <v>0</v>
      </c>
      <c r="T3377" s="12">
        <f t="shared" si="686"/>
        <v>0</v>
      </c>
      <c r="U3377" s="12">
        <f t="shared" si="687"/>
        <v>0</v>
      </c>
      <c r="V3377" s="13" t="str">
        <f t="shared" ca="1" si="688"/>
        <v>Greater Than 8 Weeks Old</v>
      </c>
    </row>
    <row r="3378" spans="1:22" x14ac:dyDescent="0.35">
      <c r="A3378" s="2" t="s">
        <v>88</v>
      </c>
      <c r="B3378" s="5">
        <v>43680</v>
      </c>
      <c r="C3378" s="5" t="s">
        <v>376</v>
      </c>
      <c r="D3378" s="5" t="s">
        <v>377</v>
      </c>
      <c r="E3378" s="6">
        <v>1</v>
      </c>
      <c r="F3378" s="3">
        <v>45</v>
      </c>
      <c r="G3378" s="3">
        <v>16.32</v>
      </c>
      <c r="H3378" s="8">
        <f t="shared" si="676"/>
        <v>16.32</v>
      </c>
      <c r="I3378" s="3">
        <v>28.68</v>
      </c>
      <c r="J3378" s="4">
        <v>0.64</v>
      </c>
      <c r="K3378" s="2" t="str">
        <f t="shared" si="677"/>
        <v>Saturday</v>
      </c>
      <c r="L3378" s="5">
        <f t="shared" si="678"/>
        <v>43683</v>
      </c>
      <c r="M3378" s="2" t="str">
        <f t="shared" si="679"/>
        <v>Tuesday</v>
      </c>
      <c r="N3378" s="2" t="str">
        <f t="shared" si="680"/>
        <v>Tuesday</v>
      </c>
      <c r="O3378" s="12">
        <f t="shared" si="681"/>
        <v>0</v>
      </c>
      <c r="P3378" s="11" t="str">
        <f t="shared" si="682"/>
        <v>Low Cost per Unit</v>
      </c>
      <c r="Q3378" s="12">
        <f t="shared" si="683"/>
        <v>0</v>
      </c>
      <c r="R3378" s="12">
        <f t="shared" si="684"/>
        <v>0</v>
      </c>
      <c r="S3378" s="12">
        <f t="shared" si="685"/>
        <v>0</v>
      </c>
      <c r="T3378" s="12">
        <f t="shared" si="686"/>
        <v>0</v>
      </c>
      <c r="U3378" s="12">
        <f t="shared" si="687"/>
        <v>0</v>
      </c>
      <c r="V3378" s="13" t="str">
        <f t="shared" ca="1" si="688"/>
        <v>Greater Than 8 Weeks Old</v>
      </c>
    </row>
    <row r="3379" spans="1:22" x14ac:dyDescent="0.35">
      <c r="A3379" s="2" t="s">
        <v>88</v>
      </c>
      <c r="B3379" s="5">
        <v>43681</v>
      </c>
      <c r="C3379" s="5" t="s">
        <v>376</v>
      </c>
      <c r="D3379" s="5" t="s">
        <v>377</v>
      </c>
      <c r="E3379" s="6">
        <v>4</v>
      </c>
      <c r="F3379" s="3">
        <v>180</v>
      </c>
      <c r="G3379" s="3">
        <v>65.28</v>
      </c>
      <c r="H3379" s="8">
        <f t="shared" si="676"/>
        <v>16.32</v>
      </c>
      <c r="I3379" s="3">
        <v>114.72</v>
      </c>
      <c r="J3379" s="4">
        <v>0.64</v>
      </c>
      <c r="K3379" s="2" t="str">
        <f t="shared" si="677"/>
        <v>Sunday</v>
      </c>
      <c r="L3379" s="5">
        <f t="shared" si="678"/>
        <v>43684</v>
      </c>
      <c r="M3379" s="2" t="str">
        <f t="shared" si="679"/>
        <v>Wednesday</v>
      </c>
      <c r="N3379" s="2" t="str">
        <f t="shared" si="680"/>
        <v>Wednesday</v>
      </c>
      <c r="O3379" s="12">
        <f t="shared" si="681"/>
        <v>0</v>
      </c>
      <c r="P3379" s="11" t="str">
        <f t="shared" si="682"/>
        <v>Low Cost per Unit</v>
      </c>
      <c r="Q3379" s="12">
        <f t="shared" si="683"/>
        <v>0</v>
      </c>
      <c r="R3379" s="12">
        <f t="shared" si="684"/>
        <v>5.3999999999999995</v>
      </c>
      <c r="S3379" s="12">
        <f t="shared" si="685"/>
        <v>0</v>
      </c>
      <c r="T3379" s="12">
        <f t="shared" si="686"/>
        <v>0</v>
      </c>
      <c r="U3379" s="12">
        <f t="shared" si="687"/>
        <v>0</v>
      </c>
      <c r="V3379" s="13" t="str">
        <f t="shared" ca="1" si="688"/>
        <v>Greater Than 8 Weeks Old</v>
      </c>
    </row>
    <row r="3380" spans="1:22" x14ac:dyDescent="0.35">
      <c r="A3380" s="2" t="s">
        <v>88</v>
      </c>
      <c r="B3380" s="5">
        <v>43682</v>
      </c>
      <c r="C3380" s="5" t="s">
        <v>376</v>
      </c>
      <c r="D3380" s="5" t="s">
        <v>377</v>
      </c>
      <c r="E3380" s="6">
        <v>6</v>
      </c>
      <c r="F3380" s="3">
        <v>270</v>
      </c>
      <c r="G3380" s="3">
        <v>97.92</v>
      </c>
      <c r="H3380" s="8">
        <f t="shared" si="676"/>
        <v>16.32</v>
      </c>
      <c r="I3380" s="3">
        <v>172.08</v>
      </c>
      <c r="J3380" s="4">
        <v>0.64</v>
      </c>
      <c r="K3380" s="2" t="str">
        <f t="shared" si="677"/>
        <v>Monday</v>
      </c>
      <c r="L3380" s="5">
        <f t="shared" si="678"/>
        <v>43685</v>
      </c>
      <c r="M3380" s="2" t="str">
        <f t="shared" si="679"/>
        <v>Thursday</v>
      </c>
      <c r="N3380" s="2" t="str">
        <f t="shared" si="680"/>
        <v>Thursday</v>
      </c>
      <c r="O3380" s="12">
        <f t="shared" si="681"/>
        <v>0</v>
      </c>
      <c r="P3380" s="11" t="str">
        <f t="shared" si="682"/>
        <v>Low Cost per Unit</v>
      </c>
      <c r="Q3380" s="12">
        <f t="shared" si="683"/>
        <v>0</v>
      </c>
      <c r="R3380" s="12">
        <f t="shared" si="684"/>
        <v>8.1</v>
      </c>
      <c r="S3380" s="12">
        <f t="shared" si="685"/>
        <v>0</v>
      </c>
      <c r="T3380" s="12">
        <f t="shared" si="686"/>
        <v>0</v>
      </c>
      <c r="U3380" s="12">
        <f t="shared" si="687"/>
        <v>0</v>
      </c>
      <c r="V3380" s="13" t="str">
        <f t="shared" ca="1" si="688"/>
        <v>Greater Than 8 Weeks Old</v>
      </c>
    </row>
    <row r="3381" spans="1:22" x14ac:dyDescent="0.35">
      <c r="A3381" s="2" t="s">
        <v>88</v>
      </c>
      <c r="B3381" s="5">
        <v>43684</v>
      </c>
      <c r="C3381" s="5" t="s">
        <v>376</v>
      </c>
      <c r="D3381" s="5" t="s">
        <v>377</v>
      </c>
      <c r="E3381" s="6">
        <v>1</v>
      </c>
      <c r="F3381" s="3">
        <v>45</v>
      </c>
      <c r="G3381" s="3">
        <v>16.32</v>
      </c>
      <c r="H3381" s="8">
        <f t="shared" si="676"/>
        <v>16.32</v>
      </c>
      <c r="I3381" s="3">
        <v>28.68</v>
      </c>
      <c r="J3381" s="4">
        <v>0.64</v>
      </c>
      <c r="K3381" s="2" t="str">
        <f t="shared" si="677"/>
        <v>Wednesday</v>
      </c>
      <c r="L3381" s="5">
        <f t="shared" si="678"/>
        <v>43687</v>
      </c>
      <c r="M3381" s="2" t="str">
        <f t="shared" si="679"/>
        <v>Saturday</v>
      </c>
      <c r="N3381" s="2" t="str">
        <f t="shared" si="680"/>
        <v>Saturday</v>
      </c>
      <c r="O3381" s="12">
        <f t="shared" si="681"/>
        <v>0</v>
      </c>
      <c r="P3381" s="11" t="str">
        <f t="shared" si="682"/>
        <v>Low Cost per Unit</v>
      </c>
      <c r="Q3381" s="12">
        <f t="shared" si="683"/>
        <v>0</v>
      </c>
      <c r="R3381" s="12">
        <f t="shared" si="684"/>
        <v>0</v>
      </c>
      <c r="S3381" s="12">
        <f t="shared" si="685"/>
        <v>0</v>
      </c>
      <c r="T3381" s="12">
        <f t="shared" si="686"/>
        <v>0</v>
      </c>
      <c r="U3381" s="12">
        <f t="shared" si="687"/>
        <v>0</v>
      </c>
      <c r="V3381" s="13" t="str">
        <f t="shared" ca="1" si="688"/>
        <v>Greater Than 8 Weeks Old</v>
      </c>
    </row>
    <row r="3382" spans="1:22" x14ac:dyDescent="0.35">
      <c r="A3382" s="2" t="s">
        <v>88</v>
      </c>
      <c r="B3382" s="5">
        <v>43685</v>
      </c>
      <c r="C3382" s="5" t="s">
        <v>376</v>
      </c>
      <c r="D3382" s="5" t="s">
        <v>377</v>
      </c>
      <c r="E3382" s="6">
        <v>3</v>
      </c>
      <c r="F3382" s="3">
        <v>135</v>
      </c>
      <c r="G3382" s="3">
        <v>48.96</v>
      </c>
      <c r="H3382" s="8">
        <f t="shared" si="676"/>
        <v>16.32</v>
      </c>
      <c r="I3382" s="3">
        <v>86.04</v>
      </c>
      <c r="J3382" s="4">
        <v>0.64</v>
      </c>
      <c r="K3382" s="2" t="str">
        <f t="shared" si="677"/>
        <v>Thursday</v>
      </c>
      <c r="L3382" s="5">
        <f t="shared" si="678"/>
        <v>43688</v>
      </c>
      <c r="M3382" s="2" t="str">
        <f t="shared" si="679"/>
        <v>Sunday</v>
      </c>
      <c r="N3382" s="2" t="str">
        <f t="shared" si="680"/>
        <v>Monday</v>
      </c>
      <c r="O3382" s="12">
        <f t="shared" si="681"/>
        <v>0</v>
      </c>
      <c r="P3382" s="11" t="str">
        <f t="shared" si="682"/>
        <v>Low Cost per Unit</v>
      </c>
      <c r="Q3382" s="12">
        <f t="shared" si="683"/>
        <v>0</v>
      </c>
      <c r="R3382" s="12">
        <f t="shared" si="684"/>
        <v>4.05</v>
      </c>
      <c r="S3382" s="12">
        <f t="shared" si="685"/>
        <v>0</v>
      </c>
      <c r="T3382" s="12">
        <f t="shared" si="686"/>
        <v>0</v>
      </c>
      <c r="U3382" s="12">
        <f t="shared" si="687"/>
        <v>0</v>
      </c>
      <c r="V3382" s="13" t="str">
        <f t="shared" ca="1" si="688"/>
        <v>Greater Than 8 Weeks Old</v>
      </c>
    </row>
    <row r="3383" spans="1:22" x14ac:dyDescent="0.35">
      <c r="A3383" s="2" t="s">
        <v>88</v>
      </c>
      <c r="B3383" s="5">
        <v>43687</v>
      </c>
      <c r="C3383" s="5" t="s">
        <v>376</v>
      </c>
      <c r="D3383" s="5" t="s">
        <v>377</v>
      </c>
      <c r="E3383" s="6">
        <v>1</v>
      </c>
      <c r="F3383" s="3">
        <v>45</v>
      </c>
      <c r="G3383" s="3">
        <v>16.32</v>
      </c>
      <c r="H3383" s="8">
        <f t="shared" si="676"/>
        <v>16.32</v>
      </c>
      <c r="I3383" s="3">
        <v>28.68</v>
      </c>
      <c r="J3383" s="4">
        <v>0.64</v>
      </c>
      <c r="K3383" s="2" t="str">
        <f t="shared" si="677"/>
        <v>Saturday</v>
      </c>
      <c r="L3383" s="5">
        <f t="shared" si="678"/>
        <v>43690</v>
      </c>
      <c r="M3383" s="2" t="str">
        <f t="shared" si="679"/>
        <v>Tuesday</v>
      </c>
      <c r="N3383" s="2" t="str">
        <f t="shared" si="680"/>
        <v>Tuesday</v>
      </c>
      <c r="O3383" s="12">
        <f t="shared" si="681"/>
        <v>0</v>
      </c>
      <c r="P3383" s="11" t="str">
        <f t="shared" si="682"/>
        <v>Low Cost per Unit</v>
      </c>
      <c r="Q3383" s="12">
        <f t="shared" si="683"/>
        <v>0</v>
      </c>
      <c r="R3383" s="12">
        <f t="shared" si="684"/>
        <v>0</v>
      </c>
      <c r="S3383" s="12">
        <f t="shared" si="685"/>
        <v>0</v>
      </c>
      <c r="T3383" s="12">
        <f t="shared" si="686"/>
        <v>0</v>
      </c>
      <c r="U3383" s="12">
        <f t="shared" si="687"/>
        <v>0</v>
      </c>
      <c r="V3383" s="13" t="str">
        <f t="shared" ca="1" si="688"/>
        <v>Greater Than 8 Weeks Old</v>
      </c>
    </row>
    <row r="3384" spans="1:22" x14ac:dyDescent="0.35">
      <c r="A3384" s="2" t="s">
        <v>88</v>
      </c>
      <c r="B3384" s="5">
        <v>43688</v>
      </c>
      <c r="C3384" s="5" t="s">
        <v>376</v>
      </c>
      <c r="D3384" s="5" t="s">
        <v>377</v>
      </c>
      <c r="E3384" s="6">
        <v>4</v>
      </c>
      <c r="F3384" s="3">
        <v>180</v>
      </c>
      <c r="G3384" s="3">
        <v>65.28</v>
      </c>
      <c r="H3384" s="8">
        <f t="shared" si="676"/>
        <v>16.32</v>
      </c>
      <c r="I3384" s="3">
        <v>114.72</v>
      </c>
      <c r="J3384" s="4">
        <v>0.64</v>
      </c>
      <c r="K3384" s="2" t="str">
        <f t="shared" si="677"/>
        <v>Sunday</v>
      </c>
      <c r="L3384" s="5">
        <f t="shared" si="678"/>
        <v>43691</v>
      </c>
      <c r="M3384" s="2" t="str">
        <f t="shared" si="679"/>
        <v>Wednesday</v>
      </c>
      <c r="N3384" s="2" t="str">
        <f t="shared" si="680"/>
        <v>Wednesday</v>
      </c>
      <c r="O3384" s="12">
        <f t="shared" si="681"/>
        <v>0</v>
      </c>
      <c r="P3384" s="11" t="str">
        <f t="shared" si="682"/>
        <v>Low Cost per Unit</v>
      </c>
      <c r="Q3384" s="12">
        <f t="shared" si="683"/>
        <v>0</v>
      </c>
      <c r="R3384" s="12">
        <f t="shared" si="684"/>
        <v>5.3999999999999995</v>
      </c>
      <c r="S3384" s="12">
        <f t="shared" si="685"/>
        <v>0</v>
      </c>
      <c r="T3384" s="12">
        <f t="shared" si="686"/>
        <v>0</v>
      </c>
      <c r="U3384" s="12">
        <f t="shared" si="687"/>
        <v>0</v>
      </c>
      <c r="V3384" s="13" t="str">
        <f t="shared" ca="1" si="688"/>
        <v>Greater Than 8 Weeks Old</v>
      </c>
    </row>
    <row r="3385" spans="1:22" x14ac:dyDescent="0.35">
      <c r="A3385" s="2" t="s">
        <v>88</v>
      </c>
      <c r="B3385" s="5">
        <v>43689</v>
      </c>
      <c r="C3385" s="5" t="s">
        <v>376</v>
      </c>
      <c r="D3385" s="5" t="s">
        <v>377</v>
      </c>
      <c r="E3385" s="6">
        <v>1</v>
      </c>
      <c r="F3385" s="3">
        <v>45</v>
      </c>
      <c r="G3385" s="3">
        <v>16.32</v>
      </c>
      <c r="H3385" s="8">
        <f t="shared" si="676"/>
        <v>16.32</v>
      </c>
      <c r="I3385" s="3">
        <v>28.68</v>
      </c>
      <c r="J3385" s="4">
        <v>0.64</v>
      </c>
      <c r="K3385" s="2" t="str">
        <f t="shared" si="677"/>
        <v>Monday</v>
      </c>
      <c r="L3385" s="5">
        <f t="shared" si="678"/>
        <v>43692</v>
      </c>
      <c r="M3385" s="2" t="str">
        <f t="shared" si="679"/>
        <v>Thursday</v>
      </c>
      <c r="N3385" s="2" t="str">
        <f t="shared" si="680"/>
        <v>Thursday</v>
      </c>
      <c r="O3385" s="12">
        <f t="shared" si="681"/>
        <v>0</v>
      </c>
      <c r="P3385" s="11" t="str">
        <f t="shared" si="682"/>
        <v>Low Cost per Unit</v>
      </c>
      <c r="Q3385" s="12">
        <f t="shared" si="683"/>
        <v>0</v>
      </c>
      <c r="R3385" s="12">
        <f t="shared" si="684"/>
        <v>0</v>
      </c>
      <c r="S3385" s="12">
        <f t="shared" si="685"/>
        <v>0</v>
      </c>
      <c r="T3385" s="12">
        <f t="shared" si="686"/>
        <v>0</v>
      </c>
      <c r="U3385" s="12">
        <f t="shared" si="687"/>
        <v>0</v>
      </c>
      <c r="V3385" s="13" t="str">
        <f t="shared" ca="1" si="688"/>
        <v>Greater Than 8 Weeks Old</v>
      </c>
    </row>
    <row r="3386" spans="1:22" x14ac:dyDescent="0.35">
      <c r="A3386" s="2" t="s">
        <v>88</v>
      </c>
      <c r="B3386" s="5">
        <v>43690</v>
      </c>
      <c r="C3386" s="5" t="s">
        <v>376</v>
      </c>
      <c r="D3386" s="5" t="s">
        <v>377</v>
      </c>
      <c r="E3386" s="6">
        <v>3</v>
      </c>
      <c r="F3386" s="3">
        <v>135</v>
      </c>
      <c r="G3386" s="3">
        <v>48.96</v>
      </c>
      <c r="H3386" s="8">
        <f t="shared" si="676"/>
        <v>16.32</v>
      </c>
      <c r="I3386" s="3">
        <v>86.04</v>
      </c>
      <c r="J3386" s="4">
        <v>0.64</v>
      </c>
      <c r="K3386" s="2" t="str">
        <f t="shared" si="677"/>
        <v>Tuesday</v>
      </c>
      <c r="L3386" s="5">
        <f t="shared" si="678"/>
        <v>43693</v>
      </c>
      <c r="M3386" s="2" t="str">
        <f t="shared" si="679"/>
        <v>Friday</v>
      </c>
      <c r="N3386" s="2" t="str">
        <f t="shared" si="680"/>
        <v>Friday</v>
      </c>
      <c r="O3386" s="12">
        <f t="shared" si="681"/>
        <v>6.75</v>
      </c>
      <c r="P3386" s="11" t="str">
        <f t="shared" si="682"/>
        <v>Low Cost per Unit</v>
      </c>
      <c r="Q3386" s="12">
        <f t="shared" si="683"/>
        <v>0</v>
      </c>
      <c r="R3386" s="12">
        <f t="shared" si="684"/>
        <v>4.05</v>
      </c>
      <c r="S3386" s="12">
        <f t="shared" si="685"/>
        <v>0</v>
      </c>
      <c r="T3386" s="12">
        <f t="shared" si="686"/>
        <v>0</v>
      </c>
      <c r="U3386" s="12">
        <f t="shared" si="687"/>
        <v>0</v>
      </c>
      <c r="V3386" s="13" t="str">
        <f t="shared" ca="1" si="688"/>
        <v>Greater Than 8 Weeks Old</v>
      </c>
    </row>
    <row r="3387" spans="1:22" x14ac:dyDescent="0.35">
      <c r="A3387" s="2" t="s">
        <v>88</v>
      </c>
      <c r="B3387" s="5">
        <v>43692</v>
      </c>
      <c r="C3387" s="5" t="s">
        <v>376</v>
      </c>
      <c r="D3387" s="5" t="s">
        <v>377</v>
      </c>
      <c r="E3387" s="6">
        <v>1</v>
      </c>
      <c r="F3387" s="3">
        <v>45</v>
      </c>
      <c r="G3387" s="3">
        <v>16.32</v>
      </c>
      <c r="H3387" s="8">
        <f t="shared" si="676"/>
        <v>16.32</v>
      </c>
      <c r="I3387" s="3">
        <v>28.68</v>
      </c>
      <c r="J3387" s="4">
        <v>0.64</v>
      </c>
      <c r="K3387" s="2" t="str">
        <f t="shared" si="677"/>
        <v>Thursday</v>
      </c>
      <c r="L3387" s="5">
        <f t="shared" si="678"/>
        <v>43695</v>
      </c>
      <c r="M3387" s="2" t="str">
        <f t="shared" si="679"/>
        <v>Sunday</v>
      </c>
      <c r="N3387" s="2" t="str">
        <f t="shared" si="680"/>
        <v>Monday</v>
      </c>
      <c r="O3387" s="12">
        <f t="shared" si="681"/>
        <v>0</v>
      </c>
      <c r="P3387" s="11" t="str">
        <f t="shared" si="682"/>
        <v>Low Cost per Unit</v>
      </c>
      <c r="Q3387" s="12">
        <f t="shared" si="683"/>
        <v>0</v>
      </c>
      <c r="R3387" s="12">
        <f t="shared" si="684"/>
        <v>0</v>
      </c>
      <c r="S3387" s="12">
        <f t="shared" si="685"/>
        <v>0</v>
      </c>
      <c r="T3387" s="12">
        <f t="shared" si="686"/>
        <v>0</v>
      </c>
      <c r="U3387" s="12">
        <f t="shared" si="687"/>
        <v>0</v>
      </c>
      <c r="V3387" s="13" t="str">
        <f t="shared" ca="1" si="688"/>
        <v>Greater Than 8 Weeks Old</v>
      </c>
    </row>
    <row r="3388" spans="1:22" x14ac:dyDescent="0.35">
      <c r="A3388" s="2" t="s">
        <v>88</v>
      </c>
      <c r="B3388" s="5">
        <v>43693</v>
      </c>
      <c r="C3388" s="5" t="s">
        <v>376</v>
      </c>
      <c r="D3388" s="5" t="s">
        <v>377</v>
      </c>
      <c r="E3388" s="6">
        <v>2</v>
      </c>
      <c r="F3388" s="3">
        <v>90</v>
      </c>
      <c r="G3388" s="3">
        <v>32.64</v>
      </c>
      <c r="H3388" s="8">
        <f t="shared" si="676"/>
        <v>16.32</v>
      </c>
      <c r="I3388" s="3">
        <v>57.36</v>
      </c>
      <c r="J3388" s="4">
        <v>0.64</v>
      </c>
      <c r="K3388" s="2" t="str">
        <f t="shared" si="677"/>
        <v>Friday</v>
      </c>
      <c r="L3388" s="5">
        <f t="shared" si="678"/>
        <v>43696</v>
      </c>
      <c r="M3388" s="2" t="str">
        <f t="shared" si="679"/>
        <v>Monday</v>
      </c>
      <c r="N3388" s="2" t="str">
        <f t="shared" si="680"/>
        <v>Monday</v>
      </c>
      <c r="O3388" s="12">
        <f t="shared" si="681"/>
        <v>0</v>
      </c>
      <c r="P3388" s="11" t="str">
        <f t="shared" si="682"/>
        <v>Low Cost per Unit</v>
      </c>
      <c r="Q3388" s="12">
        <f t="shared" si="683"/>
        <v>0</v>
      </c>
      <c r="R3388" s="12">
        <f t="shared" si="684"/>
        <v>2.6999999999999997</v>
      </c>
      <c r="S3388" s="12">
        <f t="shared" si="685"/>
        <v>0</v>
      </c>
      <c r="T3388" s="12">
        <f t="shared" si="686"/>
        <v>0</v>
      </c>
      <c r="U3388" s="12">
        <f t="shared" si="687"/>
        <v>18</v>
      </c>
      <c r="V3388" s="13" t="str">
        <f t="shared" ca="1" si="688"/>
        <v>Greater Than 8 Weeks Old</v>
      </c>
    </row>
    <row r="3389" spans="1:22" x14ac:dyDescent="0.35">
      <c r="A3389" s="2" t="s">
        <v>88</v>
      </c>
      <c r="B3389" s="5">
        <v>43694</v>
      </c>
      <c r="C3389" s="5" t="s">
        <v>376</v>
      </c>
      <c r="D3389" s="5" t="s">
        <v>377</v>
      </c>
      <c r="E3389" s="6">
        <v>2</v>
      </c>
      <c r="F3389" s="3">
        <v>90</v>
      </c>
      <c r="G3389" s="3">
        <v>32.64</v>
      </c>
      <c r="H3389" s="8">
        <f t="shared" si="676"/>
        <v>16.32</v>
      </c>
      <c r="I3389" s="3">
        <v>57.36</v>
      </c>
      <c r="J3389" s="4">
        <v>0.64</v>
      </c>
      <c r="K3389" s="2" t="str">
        <f t="shared" si="677"/>
        <v>Saturday</v>
      </c>
      <c r="L3389" s="5">
        <f t="shared" si="678"/>
        <v>43697</v>
      </c>
      <c r="M3389" s="2" t="str">
        <f t="shared" si="679"/>
        <v>Tuesday</v>
      </c>
      <c r="N3389" s="2" t="str">
        <f t="shared" si="680"/>
        <v>Tuesday</v>
      </c>
      <c r="O3389" s="12">
        <f t="shared" si="681"/>
        <v>0</v>
      </c>
      <c r="P3389" s="11" t="str">
        <f t="shared" si="682"/>
        <v>Low Cost per Unit</v>
      </c>
      <c r="Q3389" s="12">
        <f t="shared" si="683"/>
        <v>0</v>
      </c>
      <c r="R3389" s="12">
        <f t="shared" si="684"/>
        <v>2.6999999999999997</v>
      </c>
      <c r="S3389" s="12">
        <f t="shared" si="685"/>
        <v>0</v>
      </c>
      <c r="T3389" s="12">
        <f t="shared" si="686"/>
        <v>0</v>
      </c>
      <c r="U3389" s="12">
        <f t="shared" si="687"/>
        <v>0</v>
      </c>
      <c r="V3389" s="13" t="str">
        <f t="shared" ca="1" si="688"/>
        <v>Greater Than 8 Weeks Old</v>
      </c>
    </row>
    <row r="3390" spans="1:22" x14ac:dyDescent="0.35">
      <c r="A3390" s="2" t="s">
        <v>88</v>
      </c>
      <c r="B3390" s="5">
        <v>43695</v>
      </c>
      <c r="C3390" s="5" t="s">
        <v>376</v>
      </c>
      <c r="D3390" s="5" t="s">
        <v>377</v>
      </c>
      <c r="E3390" s="6">
        <v>1</v>
      </c>
      <c r="F3390" s="3">
        <v>45</v>
      </c>
      <c r="G3390" s="3">
        <v>16.32</v>
      </c>
      <c r="H3390" s="8">
        <f t="shared" si="676"/>
        <v>16.32</v>
      </c>
      <c r="I3390" s="3">
        <v>28.68</v>
      </c>
      <c r="J3390" s="4">
        <v>0.64</v>
      </c>
      <c r="K3390" s="2" t="str">
        <f t="shared" si="677"/>
        <v>Sunday</v>
      </c>
      <c r="L3390" s="5">
        <f t="shared" si="678"/>
        <v>43698</v>
      </c>
      <c r="M3390" s="2" t="str">
        <f t="shared" si="679"/>
        <v>Wednesday</v>
      </c>
      <c r="N3390" s="2" t="str">
        <f t="shared" si="680"/>
        <v>Wednesday</v>
      </c>
      <c r="O3390" s="12">
        <f t="shared" si="681"/>
        <v>0</v>
      </c>
      <c r="P3390" s="11" t="str">
        <f t="shared" si="682"/>
        <v>Low Cost per Unit</v>
      </c>
      <c r="Q3390" s="12">
        <f t="shared" si="683"/>
        <v>0</v>
      </c>
      <c r="R3390" s="12">
        <f t="shared" si="684"/>
        <v>0</v>
      </c>
      <c r="S3390" s="12">
        <f t="shared" si="685"/>
        <v>0</v>
      </c>
      <c r="T3390" s="12">
        <f t="shared" si="686"/>
        <v>0</v>
      </c>
      <c r="U3390" s="12">
        <f t="shared" si="687"/>
        <v>0</v>
      </c>
      <c r="V3390" s="13" t="str">
        <f t="shared" ca="1" si="688"/>
        <v>Greater Than 8 Weeks Old</v>
      </c>
    </row>
    <row r="3391" spans="1:22" x14ac:dyDescent="0.35">
      <c r="A3391" s="2" t="s">
        <v>88</v>
      </c>
      <c r="B3391" s="5">
        <v>43696</v>
      </c>
      <c r="C3391" s="5" t="s">
        <v>376</v>
      </c>
      <c r="D3391" s="5" t="s">
        <v>377</v>
      </c>
      <c r="E3391" s="6">
        <v>1</v>
      </c>
      <c r="F3391" s="3">
        <v>45</v>
      </c>
      <c r="G3391" s="3">
        <v>16.32</v>
      </c>
      <c r="H3391" s="8">
        <f t="shared" si="676"/>
        <v>16.32</v>
      </c>
      <c r="I3391" s="3">
        <v>28.68</v>
      </c>
      <c r="J3391" s="4">
        <v>0.64</v>
      </c>
      <c r="K3391" s="2" t="str">
        <f t="shared" si="677"/>
        <v>Monday</v>
      </c>
      <c r="L3391" s="5">
        <f t="shared" si="678"/>
        <v>43699</v>
      </c>
      <c r="M3391" s="2" t="str">
        <f t="shared" si="679"/>
        <v>Thursday</v>
      </c>
      <c r="N3391" s="2" t="str">
        <f t="shared" si="680"/>
        <v>Thursday</v>
      </c>
      <c r="O3391" s="12">
        <f t="shared" si="681"/>
        <v>0</v>
      </c>
      <c r="P3391" s="11" t="str">
        <f t="shared" si="682"/>
        <v>Low Cost per Unit</v>
      </c>
      <c r="Q3391" s="12">
        <f t="shared" si="683"/>
        <v>0</v>
      </c>
      <c r="R3391" s="12">
        <f t="shared" si="684"/>
        <v>0</v>
      </c>
      <c r="S3391" s="12">
        <f t="shared" si="685"/>
        <v>0</v>
      </c>
      <c r="T3391" s="12">
        <f t="shared" si="686"/>
        <v>0</v>
      </c>
      <c r="U3391" s="12">
        <f t="shared" si="687"/>
        <v>0</v>
      </c>
      <c r="V3391" s="13" t="str">
        <f t="shared" ca="1" si="688"/>
        <v>Greater Than 8 Weeks Old</v>
      </c>
    </row>
    <row r="3392" spans="1:22" x14ac:dyDescent="0.35">
      <c r="A3392" s="2" t="s">
        <v>88</v>
      </c>
      <c r="B3392" s="5">
        <v>43697</v>
      </c>
      <c r="C3392" s="5" t="s">
        <v>376</v>
      </c>
      <c r="D3392" s="5" t="s">
        <v>377</v>
      </c>
      <c r="E3392" s="6">
        <v>1</v>
      </c>
      <c r="F3392" s="3">
        <v>45</v>
      </c>
      <c r="G3392" s="3">
        <v>16.32</v>
      </c>
      <c r="H3392" s="8">
        <f t="shared" si="676"/>
        <v>16.32</v>
      </c>
      <c r="I3392" s="3">
        <v>28.68</v>
      </c>
      <c r="J3392" s="4">
        <v>0.64</v>
      </c>
      <c r="K3392" s="2" t="str">
        <f t="shared" si="677"/>
        <v>Tuesday</v>
      </c>
      <c r="L3392" s="5">
        <f t="shared" si="678"/>
        <v>43700</v>
      </c>
      <c r="M3392" s="2" t="str">
        <f t="shared" si="679"/>
        <v>Friday</v>
      </c>
      <c r="N3392" s="2" t="str">
        <f t="shared" si="680"/>
        <v>Friday</v>
      </c>
      <c r="O3392" s="12">
        <f t="shared" si="681"/>
        <v>2.25</v>
      </c>
      <c r="P3392" s="11" t="str">
        <f t="shared" si="682"/>
        <v>Low Cost per Unit</v>
      </c>
      <c r="Q3392" s="12">
        <f t="shared" si="683"/>
        <v>0</v>
      </c>
      <c r="R3392" s="12">
        <f t="shared" si="684"/>
        <v>0</v>
      </c>
      <c r="S3392" s="12">
        <f t="shared" si="685"/>
        <v>0</v>
      </c>
      <c r="T3392" s="12">
        <f t="shared" si="686"/>
        <v>0</v>
      </c>
      <c r="U3392" s="12">
        <f t="shared" si="687"/>
        <v>0</v>
      </c>
      <c r="V3392" s="13" t="str">
        <f t="shared" ca="1" si="688"/>
        <v>Greater Than 8 Weeks Old</v>
      </c>
    </row>
    <row r="3393" spans="1:22" x14ac:dyDescent="0.35">
      <c r="A3393" s="2" t="s">
        <v>88</v>
      </c>
      <c r="B3393" s="5">
        <v>43698</v>
      </c>
      <c r="C3393" s="5" t="s">
        <v>376</v>
      </c>
      <c r="D3393" s="5" t="s">
        <v>377</v>
      </c>
      <c r="E3393" s="6">
        <v>8</v>
      </c>
      <c r="F3393" s="3">
        <v>360</v>
      </c>
      <c r="G3393" s="3">
        <v>130.56</v>
      </c>
      <c r="H3393" s="8">
        <f t="shared" si="676"/>
        <v>16.32</v>
      </c>
      <c r="I3393" s="3">
        <v>229.44</v>
      </c>
      <c r="J3393" s="4">
        <v>0.64</v>
      </c>
      <c r="K3393" s="2" t="str">
        <f t="shared" si="677"/>
        <v>Wednesday</v>
      </c>
      <c r="L3393" s="5">
        <f t="shared" si="678"/>
        <v>43701</v>
      </c>
      <c r="M3393" s="2" t="str">
        <f t="shared" si="679"/>
        <v>Saturday</v>
      </c>
      <c r="N3393" s="2" t="str">
        <f t="shared" si="680"/>
        <v>Saturday</v>
      </c>
      <c r="O3393" s="12">
        <f t="shared" si="681"/>
        <v>0</v>
      </c>
      <c r="P3393" s="11" t="str">
        <f t="shared" si="682"/>
        <v>Low Cost per Unit</v>
      </c>
      <c r="Q3393" s="12">
        <f t="shared" si="683"/>
        <v>0</v>
      </c>
      <c r="R3393" s="12">
        <f t="shared" si="684"/>
        <v>10.799999999999999</v>
      </c>
      <c r="S3393" s="12">
        <f t="shared" si="685"/>
        <v>0</v>
      </c>
      <c r="T3393" s="12">
        <f t="shared" si="686"/>
        <v>0</v>
      </c>
      <c r="U3393" s="12">
        <f t="shared" si="687"/>
        <v>0</v>
      </c>
      <c r="V3393" s="13" t="str">
        <f t="shared" ca="1" si="688"/>
        <v>Greater Than 8 Weeks Old</v>
      </c>
    </row>
    <row r="3394" spans="1:22" x14ac:dyDescent="0.35">
      <c r="A3394" s="2" t="s">
        <v>88</v>
      </c>
      <c r="B3394" s="5">
        <v>43699</v>
      </c>
      <c r="C3394" s="5" t="s">
        <v>376</v>
      </c>
      <c r="D3394" s="5" t="s">
        <v>377</v>
      </c>
      <c r="E3394" s="6">
        <v>3</v>
      </c>
      <c r="F3394" s="3">
        <v>135</v>
      </c>
      <c r="G3394" s="3">
        <v>48.96</v>
      </c>
      <c r="H3394" s="8">
        <f t="shared" si="676"/>
        <v>16.32</v>
      </c>
      <c r="I3394" s="3">
        <v>86.04</v>
      </c>
      <c r="J3394" s="4">
        <v>0.64</v>
      </c>
      <c r="K3394" s="2" t="str">
        <f t="shared" si="677"/>
        <v>Thursday</v>
      </c>
      <c r="L3394" s="5">
        <f t="shared" si="678"/>
        <v>43702</v>
      </c>
      <c r="M3394" s="2" t="str">
        <f t="shared" si="679"/>
        <v>Sunday</v>
      </c>
      <c r="N3394" s="2" t="str">
        <f t="shared" si="680"/>
        <v>Monday</v>
      </c>
      <c r="O3394" s="12">
        <f t="shared" si="681"/>
        <v>0</v>
      </c>
      <c r="P3394" s="11" t="str">
        <f t="shared" si="682"/>
        <v>Low Cost per Unit</v>
      </c>
      <c r="Q3394" s="12">
        <f t="shared" si="683"/>
        <v>0</v>
      </c>
      <c r="R3394" s="12">
        <f t="shared" si="684"/>
        <v>4.05</v>
      </c>
      <c r="S3394" s="12">
        <f t="shared" si="685"/>
        <v>0</v>
      </c>
      <c r="T3394" s="12">
        <f t="shared" si="686"/>
        <v>0</v>
      </c>
      <c r="U3394" s="12">
        <f t="shared" si="687"/>
        <v>0</v>
      </c>
      <c r="V3394" s="13" t="str">
        <f t="shared" ca="1" si="688"/>
        <v>Greater Than 8 Weeks Old</v>
      </c>
    </row>
    <row r="3395" spans="1:22" x14ac:dyDescent="0.35">
      <c r="A3395" s="2" t="s">
        <v>88</v>
      </c>
      <c r="B3395" s="5">
        <v>43700</v>
      </c>
      <c r="C3395" s="5" t="s">
        <v>376</v>
      </c>
      <c r="D3395" s="5" t="s">
        <v>377</v>
      </c>
      <c r="E3395" s="6">
        <v>2</v>
      </c>
      <c r="F3395" s="3">
        <v>90</v>
      </c>
      <c r="G3395" s="3">
        <v>32.64</v>
      </c>
      <c r="H3395" s="8">
        <f t="shared" ref="H3395:H3458" si="689">G3395/E3395</f>
        <v>16.32</v>
      </c>
      <c r="I3395" s="3">
        <v>57.36</v>
      </c>
      <c r="J3395" s="4">
        <v>0.64</v>
      </c>
      <c r="K3395" s="2" t="str">
        <f t="shared" ref="K3395:K3458" si="690">TEXT(B3395,"dddd")</f>
        <v>Friday</v>
      </c>
      <c r="L3395" s="5">
        <f t="shared" ref="L3395:L3458" si="691">B3395+3</f>
        <v>43703</v>
      </c>
      <c r="M3395" s="2" t="str">
        <f t="shared" ref="M3395:M3458" si="692">TEXT(L3395,"dddd")</f>
        <v>Monday</v>
      </c>
      <c r="N3395" s="2" t="str">
        <f t="shared" ref="N3395:N3458" si="693">IF(M3395="Sunday","Monday",M3395)</f>
        <v>Monday</v>
      </c>
      <c r="O3395" s="12">
        <f t="shared" ref="O3395:O3458" si="694">IF(TEXT(B3395,"dddd")="Tuesday",F3395*0.05,0)</f>
        <v>0</v>
      </c>
      <c r="P3395" s="11" t="str">
        <f t="shared" ref="P3395:P3458" si="695">IF(H3395&gt;AVERAGE(H:H),"High Cost per Unit","Low Cost per Unit")</f>
        <v>Low Cost per Unit</v>
      </c>
      <c r="Q3395" s="12">
        <f t="shared" ref="Q3395:Q3458" si="696">IF(D3395="Masks",F3395*0.1,0)</f>
        <v>0</v>
      </c>
      <c r="R3395" s="12">
        <f t="shared" ref="R3395:R3458" si="697">IF(E3395&gt;1,F3395*0.03,0)</f>
        <v>2.6999999999999997</v>
      </c>
      <c r="S3395" s="12">
        <f t="shared" ref="S3395:S3458" si="698">IF(D3395="Accessories",F3395*0.15,0)</f>
        <v>0</v>
      </c>
      <c r="T3395" s="12">
        <f t="shared" ref="T3395:T3458" si="699">IF(AND(K3395="Saturday",C3395="Fitness"),F3395*0.1,0)</f>
        <v>0</v>
      </c>
      <c r="U3395" s="12">
        <f t="shared" ref="U3395:U3458" si="700">IF(AND(K3395="Friday",C3395="Automotive"),F3395*0.2,0)</f>
        <v>18</v>
      </c>
      <c r="V3395" s="13" t="str">
        <f t="shared" ref="V3395:V3458" ca="1" si="701">IF(B3395&lt;TODAY()-56,"Greater Than 8 Weeks Old","Less Than 8 Weeks Old")</f>
        <v>Greater Than 8 Weeks Old</v>
      </c>
    </row>
    <row r="3396" spans="1:22" x14ac:dyDescent="0.35">
      <c r="A3396" s="2" t="s">
        <v>88</v>
      </c>
      <c r="B3396" s="5">
        <v>43701</v>
      </c>
      <c r="C3396" s="5" t="s">
        <v>376</v>
      </c>
      <c r="D3396" s="5" t="s">
        <v>377</v>
      </c>
      <c r="E3396" s="6">
        <v>3</v>
      </c>
      <c r="F3396" s="3">
        <v>135</v>
      </c>
      <c r="G3396" s="3">
        <v>48.96</v>
      </c>
      <c r="H3396" s="8">
        <f t="shared" si="689"/>
        <v>16.32</v>
      </c>
      <c r="I3396" s="3">
        <v>86.04</v>
      </c>
      <c r="J3396" s="4">
        <v>0.64</v>
      </c>
      <c r="K3396" s="2" t="str">
        <f t="shared" si="690"/>
        <v>Saturday</v>
      </c>
      <c r="L3396" s="5">
        <f t="shared" si="691"/>
        <v>43704</v>
      </c>
      <c r="M3396" s="2" t="str">
        <f t="shared" si="692"/>
        <v>Tuesday</v>
      </c>
      <c r="N3396" s="2" t="str">
        <f t="shared" si="693"/>
        <v>Tuesday</v>
      </c>
      <c r="O3396" s="12">
        <f t="shared" si="694"/>
        <v>0</v>
      </c>
      <c r="P3396" s="11" t="str">
        <f t="shared" si="695"/>
        <v>Low Cost per Unit</v>
      </c>
      <c r="Q3396" s="12">
        <f t="shared" si="696"/>
        <v>0</v>
      </c>
      <c r="R3396" s="12">
        <f t="shared" si="697"/>
        <v>4.05</v>
      </c>
      <c r="S3396" s="12">
        <f t="shared" si="698"/>
        <v>0</v>
      </c>
      <c r="T3396" s="12">
        <f t="shared" si="699"/>
        <v>0</v>
      </c>
      <c r="U3396" s="12">
        <f t="shared" si="700"/>
        <v>0</v>
      </c>
      <c r="V3396" s="13" t="str">
        <f t="shared" ca="1" si="701"/>
        <v>Greater Than 8 Weeks Old</v>
      </c>
    </row>
    <row r="3397" spans="1:22" x14ac:dyDescent="0.35">
      <c r="A3397" s="2" t="s">
        <v>88</v>
      </c>
      <c r="B3397" s="5">
        <v>43702</v>
      </c>
      <c r="C3397" s="5" t="s">
        <v>376</v>
      </c>
      <c r="D3397" s="5" t="s">
        <v>377</v>
      </c>
      <c r="E3397" s="6">
        <v>2</v>
      </c>
      <c r="F3397" s="3">
        <v>90</v>
      </c>
      <c r="G3397" s="3">
        <v>32.64</v>
      </c>
      <c r="H3397" s="8">
        <f t="shared" si="689"/>
        <v>16.32</v>
      </c>
      <c r="I3397" s="3">
        <v>57.36</v>
      </c>
      <c r="J3397" s="4">
        <v>0.64</v>
      </c>
      <c r="K3397" s="2" t="str">
        <f t="shared" si="690"/>
        <v>Sunday</v>
      </c>
      <c r="L3397" s="5">
        <f t="shared" si="691"/>
        <v>43705</v>
      </c>
      <c r="M3397" s="2" t="str">
        <f t="shared" si="692"/>
        <v>Wednesday</v>
      </c>
      <c r="N3397" s="2" t="str">
        <f t="shared" si="693"/>
        <v>Wednesday</v>
      </c>
      <c r="O3397" s="12">
        <f t="shared" si="694"/>
        <v>0</v>
      </c>
      <c r="P3397" s="11" t="str">
        <f t="shared" si="695"/>
        <v>Low Cost per Unit</v>
      </c>
      <c r="Q3397" s="12">
        <f t="shared" si="696"/>
        <v>0</v>
      </c>
      <c r="R3397" s="12">
        <f t="shared" si="697"/>
        <v>2.6999999999999997</v>
      </c>
      <c r="S3397" s="12">
        <f t="shared" si="698"/>
        <v>0</v>
      </c>
      <c r="T3397" s="12">
        <f t="shared" si="699"/>
        <v>0</v>
      </c>
      <c r="U3397" s="12">
        <f t="shared" si="700"/>
        <v>0</v>
      </c>
      <c r="V3397" s="13" t="str">
        <f t="shared" ca="1" si="701"/>
        <v>Greater Than 8 Weeks Old</v>
      </c>
    </row>
    <row r="3398" spans="1:22" x14ac:dyDescent="0.35">
      <c r="A3398" s="2" t="s">
        <v>88</v>
      </c>
      <c r="B3398" s="5">
        <v>43703</v>
      </c>
      <c r="C3398" s="5" t="s">
        <v>376</v>
      </c>
      <c r="D3398" s="5" t="s">
        <v>377</v>
      </c>
      <c r="E3398" s="6">
        <v>3</v>
      </c>
      <c r="F3398" s="3">
        <v>135</v>
      </c>
      <c r="G3398" s="3">
        <v>48.96</v>
      </c>
      <c r="H3398" s="8">
        <f t="shared" si="689"/>
        <v>16.32</v>
      </c>
      <c r="I3398" s="3">
        <v>86.04</v>
      </c>
      <c r="J3398" s="4">
        <v>0.64</v>
      </c>
      <c r="K3398" s="2" t="str">
        <f t="shared" si="690"/>
        <v>Monday</v>
      </c>
      <c r="L3398" s="5">
        <f t="shared" si="691"/>
        <v>43706</v>
      </c>
      <c r="M3398" s="2" t="str">
        <f t="shared" si="692"/>
        <v>Thursday</v>
      </c>
      <c r="N3398" s="2" t="str">
        <f t="shared" si="693"/>
        <v>Thursday</v>
      </c>
      <c r="O3398" s="12">
        <f t="shared" si="694"/>
        <v>0</v>
      </c>
      <c r="P3398" s="11" t="str">
        <f t="shared" si="695"/>
        <v>Low Cost per Unit</v>
      </c>
      <c r="Q3398" s="12">
        <f t="shared" si="696"/>
        <v>0</v>
      </c>
      <c r="R3398" s="12">
        <f t="shared" si="697"/>
        <v>4.05</v>
      </c>
      <c r="S3398" s="12">
        <f t="shared" si="698"/>
        <v>0</v>
      </c>
      <c r="T3398" s="12">
        <f t="shared" si="699"/>
        <v>0</v>
      </c>
      <c r="U3398" s="12">
        <f t="shared" si="700"/>
        <v>0</v>
      </c>
      <c r="V3398" s="13" t="str">
        <f t="shared" ca="1" si="701"/>
        <v>Greater Than 8 Weeks Old</v>
      </c>
    </row>
    <row r="3399" spans="1:22" x14ac:dyDescent="0.35">
      <c r="A3399" s="2" t="s">
        <v>88</v>
      </c>
      <c r="B3399" s="5">
        <v>43704</v>
      </c>
      <c r="C3399" s="5" t="s">
        <v>376</v>
      </c>
      <c r="D3399" s="5" t="s">
        <v>377</v>
      </c>
      <c r="E3399" s="6">
        <v>3</v>
      </c>
      <c r="F3399" s="3">
        <v>135</v>
      </c>
      <c r="G3399" s="3">
        <v>48.96</v>
      </c>
      <c r="H3399" s="8">
        <f t="shared" si="689"/>
        <v>16.32</v>
      </c>
      <c r="I3399" s="3">
        <v>86.04</v>
      </c>
      <c r="J3399" s="4">
        <v>0.64</v>
      </c>
      <c r="K3399" s="2" t="str">
        <f t="shared" si="690"/>
        <v>Tuesday</v>
      </c>
      <c r="L3399" s="5">
        <f t="shared" si="691"/>
        <v>43707</v>
      </c>
      <c r="M3399" s="2" t="str">
        <f t="shared" si="692"/>
        <v>Friday</v>
      </c>
      <c r="N3399" s="2" t="str">
        <f t="shared" si="693"/>
        <v>Friday</v>
      </c>
      <c r="O3399" s="12">
        <f t="shared" si="694"/>
        <v>6.75</v>
      </c>
      <c r="P3399" s="11" t="str">
        <f t="shared" si="695"/>
        <v>Low Cost per Unit</v>
      </c>
      <c r="Q3399" s="12">
        <f t="shared" si="696"/>
        <v>0</v>
      </c>
      <c r="R3399" s="12">
        <f t="shared" si="697"/>
        <v>4.05</v>
      </c>
      <c r="S3399" s="12">
        <f t="shared" si="698"/>
        <v>0</v>
      </c>
      <c r="T3399" s="12">
        <f t="shared" si="699"/>
        <v>0</v>
      </c>
      <c r="U3399" s="12">
        <f t="shared" si="700"/>
        <v>0</v>
      </c>
      <c r="V3399" s="13" t="str">
        <f t="shared" ca="1" si="701"/>
        <v>Greater Than 8 Weeks Old</v>
      </c>
    </row>
    <row r="3400" spans="1:22" x14ac:dyDescent="0.35">
      <c r="A3400" s="2" t="s">
        <v>88</v>
      </c>
      <c r="B3400" s="5">
        <v>43705</v>
      </c>
      <c r="C3400" s="5" t="s">
        <v>376</v>
      </c>
      <c r="D3400" s="5" t="s">
        <v>377</v>
      </c>
      <c r="E3400" s="6">
        <v>1</v>
      </c>
      <c r="F3400" s="3">
        <v>45</v>
      </c>
      <c r="G3400" s="3">
        <v>16.32</v>
      </c>
      <c r="H3400" s="8">
        <f t="shared" si="689"/>
        <v>16.32</v>
      </c>
      <c r="I3400" s="3">
        <v>28.68</v>
      </c>
      <c r="J3400" s="4">
        <v>0.64</v>
      </c>
      <c r="K3400" s="2" t="str">
        <f t="shared" si="690"/>
        <v>Wednesday</v>
      </c>
      <c r="L3400" s="5">
        <f t="shared" si="691"/>
        <v>43708</v>
      </c>
      <c r="M3400" s="2" t="str">
        <f t="shared" si="692"/>
        <v>Saturday</v>
      </c>
      <c r="N3400" s="2" t="str">
        <f t="shared" si="693"/>
        <v>Saturday</v>
      </c>
      <c r="O3400" s="12">
        <f t="shared" si="694"/>
        <v>0</v>
      </c>
      <c r="P3400" s="11" t="str">
        <f t="shared" si="695"/>
        <v>Low Cost per Unit</v>
      </c>
      <c r="Q3400" s="12">
        <f t="shared" si="696"/>
        <v>0</v>
      </c>
      <c r="R3400" s="12">
        <f t="shared" si="697"/>
        <v>0</v>
      </c>
      <c r="S3400" s="12">
        <f t="shared" si="698"/>
        <v>0</v>
      </c>
      <c r="T3400" s="12">
        <f t="shared" si="699"/>
        <v>0</v>
      </c>
      <c r="U3400" s="12">
        <f t="shared" si="700"/>
        <v>0</v>
      </c>
      <c r="V3400" s="13" t="str">
        <f t="shared" ca="1" si="701"/>
        <v>Greater Than 8 Weeks Old</v>
      </c>
    </row>
    <row r="3401" spans="1:22" x14ac:dyDescent="0.35">
      <c r="A3401" s="2" t="s">
        <v>88</v>
      </c>
      <c r="B3401" s="5">
        <v>43708</v>
      </c>
      <c r="C3401" s="5" t="s">
        <v>376</v>
      </c>
      <c r="D3401" s="5" t="s">
        <v>377</v>
      </c>
      <c r="E3401" s="6">
        <v>1</v>
      </c>
      <c r="F3401" s="3">
        <v>45</v>
      </c>
      <c r="G3401" s="3">
        <v>16.32</v>
      </c>
      <c r="H3401" s="8">
        <f t="shared" si="689"/>
        <v>16.32</v>
      </c>
      <c r="I3401" s="3">
        <v>28.68</v>
      </c>
      <c r="J3401" s="4">
        <v>0.64</v>
      </c>
      <c r="K3401" s="2" t="str">
        <f t="shared" si="690"/>
        <v>Saturday</v>
      </c>
      <c r="L3401" s="5">
        <f t="shared" si="691"/>
        <v>43711</v>
      </c>
      <c r="M3401" s="2" t="str">
        <f t="shared" si="692"/>
        <v>Tuesday</v>
      </c>
      <c r="N3401" s="2" t="str">
        <f t="shared" si="693"/>
        <v>Tuesday</v>
      </c>
      <c r="O3401" s="12">
        <f t="shared" si="694"/>
        <v>0</v>
      </c>
      <c r="P3401" s="11" t="str">
        <f t="shared" si="695"/>
        <v>Low Cost per Unit</v>
      </c>
      <c r="Q3401" s="12">
        <f t="shared" si="696"/>
        <v>0</v>
      </c>
      <c r="R3401" s="12">
        <f t="shared" si="697"/>
        <v>0</v>
      </c>
      <c r="S3401" s="12">
        <f t="shared" si="698"/>
        <v>0</v>
      </c>
      <c r="T3401" s="12">
        <f t="shared" si="699"/>
        <v>0</v>
      </c>
      <c r="U3401" s="12">
        <f t="shared" si="700"/>
        <v>0</v>
      </c>
      <c r="V3401" s="13" t="str">
        <f t="shared" ca="1" si="701"/>
        <v>Greater Than 8 Weeks Old</v>
      </c>
    </row>
    <row r="3402" spans="1:22" x14ac:dyDescent="0.35">
      <c r="A3402" s="2" t="s">
        <v>89</v>
      </c>
      <c r="B3402" s="5">
        <v>43679</v>
      </c>
      <c r="C3402" s="5" t="s">
        <v>386</v>
      </c>
      <c r="D3402" s="5" t="s">
        <v>387</v>
      </c>
      <c r="E3402" s="6">
        <v>1</v>
      </c>
      <c r="F3402" s="3">
        <v>99</v>
      </c>
      <c r="G3402" s="3">
        <v>37.42</v>
      </c>
      <c r="H3402" s="8">
        <f t="shared" si="689"/>
        <v>37.42</v>
      </c>
      <c r="I3402" s="3">
        <v>61.58</v>
      </c>
      <c r="J3402" s="4">
        <v>0.62</v>
      </c>
      <c r="K3402" s="2" t="str">
        <f t="shared" si="690"/>
        <v>Friday</v>
      </c>
      <c r="L3402" s="5">
        <f t="shared" si="691"/>
        <v>43682</v>
      </c>
      <c r="M3402" s="2" t="str">
        <f t="shared" si="692"/>
        <v>Monday</v>
      </c>
      <c r="N3402" s="2" t="str">
        <f t="shared" si="693"/>
        <v>Monday</v>
      </c>
      <c r="O3402" s="12">
        <f t="shared" si="694"/>
        <v>0</v>
      </c>
      <c r="P3402" s="11" t="str">
        <f t="shared" si="695"/>
        <v>High Cost per Unit</v>
      </c>
      <c r="Q3402" s="12">
        <f t="shared" si="696"/>
        <v>0</v>
      </c>
      <c r="R3402" s="12">
        <f t="shared" si="697"/>
        <v>0</v>
      </c>
      <c r="S3402" s="12">
        <f t="shared" si="698"/>
        <v>0</v>
      </c>
      <c r="T3402" s="12">
        <f t="shared" si="699"/>
        <v>0</v>
      </c>
      <c r="U3402" s="12">
        <f t="shared" si="700"/>
        <v>0</v>
      </c>
      <c r="V3402" s="13" t="str">
        <f t="shared" ca="1" si="701"/>
        <v>Greater Than 8 Weeks Old</v>
      </c>
    </row>
    <row r="3403" spans="1:22" x14ac:dyDescent="0.35">
      <c r="A3403" s="2" t="s">
        <v>89</v>
      </c>
      <c r="B3403" s="5">
        <v>43680</v>
      </c>
      <c r="C3403" s="5" t="s">
        <v>386</v>
      </c>
      <c r="D3403" s="5" t="s">
        <v>387</v>
      </c>
      <c r="E3403" s="6">
        <v>1</v>
      </c>
      <c r="F3403" s="3">
        <v>99</v>
      </c>
      <c r="G3403" s="3">
        <v>37.42</v>
      </c>
      <c r="H3403" s="8">
        <f t="shared" si="689"/>
        <v>37.42</v>
      </c>
      <c r="I3403" s="3">
        <v>61.58</v>
      </c>
      <c r="J3403" s="4">
        <v>0.62</v>
      </c>
      <c r="K3403" s="2" t="str">
        <f t="shared" si="690"/>
        <v>Saturday</v>
      </c>
      <c r="L3403" s="5">
        <f t="shared" si="691"/>
        <v>43683</v>
      </c>
      <c r="M3403" s="2" t="str">
        <f t="shared" si="692"/>
        <v>Tuesday</v>
      </c>
      <c r="N3403" s="2" t="str">
        <f t="shared" si="693"/>
        <v>Tuesday</v>
      </c>
      <c r="O3403" s="12">
        <f t="shared" si="694"/>
        <v>0</v>
      </c>
      <c r="P3403" s="11" t="str">
        <f t="shared" si="695"/>
        <v>High Cost per Unit</v>
      </c>
      <c r="Q3403" s="12">
        <f t="shared" si="696"/>
        <v>0</v>
      </c>
      <c r="R3403" s="12">
        <f t="shared" si="697"/>
        <v>0</v>
      </c>
      <c r="S3403" s="12">
        <f t="shared" si="698"/>
        <v>0</v>
      </c>
      <c r="T3403" s="12">
        <f t="shared" si="699"/>
        <v>0</v>
      </c>
      <c r="U3403" s="12">
        <f t="shared" si="700"/>
        <v>0</v>
      </c>
      <c r="V3403" s="13" t="str">
        <f t="shared" ca="1" si="701"/>
        <v>Greater Than 8 Weeks Old</v>
      </c>
    </row>
    <row r="3404" spans="1:22" x14ac:dyDescent="0.35">
      <c r="A3404" s="2" t="s">
        <v>89</v>
      </c>
      <c r="B3404" s="5">
        <v>43681</v>
      </c>
      <c r="C3404" s="5" t="s">
        <v>386</v>
      </c>
      <c r="D3404" s="5" t="s">
        <v>387</v>
      </c>
      <c r="E3404" s="6">
        <v>5</v>
      </c>
      <c r="F3404" s="3">
        <v>495</v>
      </c>
      <c r="G3404" s="3">
        <v>187.1</v>
      </c>
      <c r="H3404" s="8">
        <f t="shared" si="689"/>
        <v>37.42</v>
      </c>
      <c r="I3404" s="3">
        <v>307.89999999999998</v>
      </c>
      <c r="J3404" s="4">
        <v>0.62</v>
      </c>
      <c r="K3404" s="2" t="str">
        <f t="shared" si="690"/>
        <v>Sunday</v>
      </c>
      <c r="L3404" s="5">
        <f t="shared" si="691"/>
        <v>43684</v>
      </c>
      <c r="M3404" s="2" t="str">
        <f t="shared" si="692"/>
        <v>Wednesday</v>
      </c>
      <c r="N3404" s="2" t="str">
        <f t="shared" si="693"/>
        <v>Wednesday</v>
      </c>
      <c r="O3404" s="12">
        <f t="shared" si="694"/>
        <v>0</v>
      </c>
      <c r="P3404" s="11" t="str">
        <f t="shared" si="695"/>
        <v>High Cost per Unit</v>
      </c>
      <c r="Q3404" s="12">
        <f t="shared" si="696"/>
        <v>0</v>
      </c>
      <c r="R3404" s="12">
        <f t="shared" si="697"/>
        <v>14.85</v>
      </c>
      <c r="S3404" s="12">
        <f t="shared" si="698"/>
        <v>0</v>
      </c>
      <c r="T3404" s="12">
        <f t="shared" si="699"/>
        <v>0</v>
      </c>
      <c r="U3404" s="12">
        <f t="shared" si="700"/>
        <v>0</v>
      </c>
      <c r="V3404" s="13" t="str">
        <f t="shared" ca="1" si="701"/>
        <v>Greater Than 8 Weeks Old</v>
      </c>
    </row>
    <row r="3405" spans="1:22" x14ac:dyDescent="0.35">
      <c r="A3405" s="2" t="s">
        <v>89</v>
      </c>
      <c r="B3405" s="5">
        <v>43683</v>
      </c>
      <c r="C3405" s="5" t="s">
        <v>386</v>
      </c>
      <c r="D3405" s="5" t="s">
        <v>387</v>
      </c>
      <c r="E3405" s="6">
        <v>2</v>
      </c>
      <c r="F3405" s="3">
        <v>198</v>
      </c>
      <c r="G3405" s="3">
        <v>74.84</v>
      </c>
      <c r="H3405" s="8">
        <f t="shared" si="689"/>
        <v>37.42</v>
      </c>
      <c r="I3405" s="3">
        <v>123.16</v>
      </c>
      <c r="J3405" s="4">
        <v>0.62</v>
      </c>
      <c r="K3405" s="2" t="str">
        <f t="shared" si="690"/>
        <v>Tuesday</v>
      </c>
      <c r="L3405" s="5">
        <f t="shared" si="691"/>
        <v>43686</v>
      </c>
      <c r="M3405" s="2" t="str">
        <f t="shared" si="692"/>
        <v>Friday</v>
      </c>
      <c r="N3405" s="2" t="str">
        <f t="shared" si="693"/>
        <v>Friday</v>
      </c>
      <c r="O3405" s="12">
        <f t="shared" si="694"/>
        <v>9.9</v>
      </c>
      <c r="P3405" s="11" t="str">
        <f t="shared" si="695"/>
        <v>High Cost per Unit</v>
      </c>
      <c r="Q3405" s="12">
        <f t="shared" si="696"/>
        <v>0</v>
      </c>
      <c r="R3405" s="12">
        <f t="shared" si="697"/>
        <v>5.9399999999999995</v>
      </c>
      <c r="S3405" s="12">
        <f t="shared" si="698"/>
        <v>0</v>
      </c>
      <c r="T3405" s="12">
        <f t="shared" si="699"/>
        <v>0</v>
      </c>
      <c r="U3405" s="12">
        <f t="shared" si="700"/>
        <v>0</v>
      </c>
      <c r="V3405" s="13" t="str">
        <f t="shared" ca="1" si="701"/>
        <v>Greater Than 8 Weeks Old</v>
      </c>
    </row>
    <row r="3406" spans="1:22" x14ac:dyDescent="0.35">
      <c r="A3406" s="2" t="s">
        <v>89</v>
      </c>
      <c r="B3406" s="5">
        <v>43686</v>
      </c>
      <c r="C3406" s="5" t="s">
        <v>386</v>
      </c>
      <c r="D3406" s="5" t="s">
        <v>387</v>
      </c>
      <c r="E3406" s="6">
        <v>3</v>
      </c>
      <c r="F3406" s="3">
        <v>297</v>
      </c>
      <c r="G3406" s="3">
        <v>112.26</v>
      </c>
      <c r="H3406" s="8">
        <f t="shared" si="689"/>
        <v>37.42</v>
      </c>
      <c r="I3406" s="3">
        <v>184.74</v>
      </c>
      <c r="J3406" s="4">
        <v>0.62</v>
      </c>
      <c r="K3406" s="2" t="str">
        <f t="shared" si="690"/>
        <v>Friday</v>
      </c>
      <c r="L3406" s="5">
        <f t="shared" si="691"/>
        <v>43689</v>
      </c>
      <c r="M3406" s="2" t="str">
        <f t="shared" si="692"/>
        <v>Monday</v>
      </c>
      <c r="N3406" s="2" t="str">
        <f t="shared" si="693"/>
        <v>Monday</v>
      </c>
      <c r="O3406" s="12">
        <f t="shared" si="694"/>
        <v>0</v>
      </c>
      <c r="P3406" s="11" t="str">
        <f t="shared" si="695"/>
        <v>High Cost per Unit</v>
      </c>
      <c r="Q3406" s="12">
        <f t="shared" si="696"/>
        <v>0</v>
      </c>
      <c r="R3406" s="12">
        <f t="shared" si="697"/>
        <v>8.91</v>
      </c>
      <c r="S3406" s="12">
        <f t="shared" si="698"/>
        <v>0</v>
      </c>
      <c r="T3406" s="12">
        <f t="shared" si="699"/>
        <v>0</v>
      </c>
      <c r="U3406" s="12">
        <f t="shared" si="700"/>
        <v>0</v>
      </c>
      <c r="V3406" s="13" t="str">
        <f t="shared" ca="1" si="701"/>
        <v>Greater Than 8 Weeks Old</v>
      </c>
    </row>
    <row r="3407" spans="1:22" x14ac:dyDescent="0.35">
      <c r="A3407" s="2" t="s">
        <v>89</v>
      </c>
      <c r="B3407" s="5">
        <v>43687</v>
      </c>
      <c r="C3407" s="5" t="s">
        <v>386</v>
      </c>
      <c r="D3407" s="5" t="s">
        <v>387</v>
      </c>
      <c r="E3407" s="6">
        <v>3</v>
      </c>
      <c r="F3407" s="3">
        <v>297</v>
      </c>
      <c r="G3407" s="3">
        <v>112.26</v>
      </c>
      <c r="H3407" s="8">
        <f t="shared" si="689"/>
        <v>37.42</v>
      </c>
      <c r="I3407" s="3">
        <v>184.74</v>
      </c>
      <c r="J3407" s="4">
        <v>0.62</v>
      </c>
      <c r="K3407" s="2" t="str">
        <f t="shared" si="690"/>
        <v>Saturday</v>
      </c>
      <c r="L3407" s="5">
        <f t="shared" si="691"/>
        <v>43690</v>
      </c>
      <c r="M3407" s="2" t="str">
        <f t="shared" si="692"/>
        <v>Tuesday</v>
      </c>
      <c r="N3407" s="2" t="str">
        <f t="shared" si="693"/>
        <v>Tuesday</v>
      </c>
      <c r="O3407" s="12">
        <f t="shared" si="694"/>
        <v>0</v>
      </c>
      <c r="P3407" s="11" t="str">
        <f t="shared" si="695"/>
        <v>High Cost per Unit</v>
      </c>
      <c r="Q3407" s="12">
        <f t="shared" si="696"/>
        <v>0</v>
      </c>
      <c r="R3407" s="12">
        <f t="shared" si="697"/>
        <v>8.91</v>
      </c>
      <c r="S3407" s="12">
        <f t="shared" si="698"/>
        <v>0</v>
      </c>
      <c r="T3407" s="12">
        <f t="shared" si="699"/>
        <v>0</v>
      </c>
      <c r="U3407" s="12">
        <f t="shared" si="700"/>
        <v>0</v>
      </c>
      <c r="V3407" s="13" t="str">
        <f t="shared" ca="1" si="701"/>
        <v>Greater Than 8 Weeks Old</v>
      </c>
    </row>
    <row r="3408" spans="1:22" x14ac:dyDescent="0.35">
      <c r="A3408" s="2" t="s">
        <v>89</v>
      </c>
      <c r="B3408" s="5">
        <v>43688</v>
      </c>
      <c r="C3408" s="5" t="s">
        <v>386</v>
      </c>
      <c r="D3408" s="5" t="s">
        <v>387</v>
      </c>
      <c r="E3408" s="6">
        <v>2</v>
      </c>
      <c r="F3408" s="3">
        <v>198</v>
      </c>
      <c r="G3408" s="3">
        <v>74.84</v>
      </c>
      <c r="H3408" s="8">
        <f t="shared" si="689"/>
        <v>37.42</v>
      </c>
      <c r="I3408" s="3">
        <v>123.16</v>
      </c>
      <c r="J3408" s="4">
        <v>0.62</v>
      </c>
      <c r="K3408" s="2" t="str">
        <f t="shared" si="690"/>
        <v>Sunday</v>
      </c>
      <c r="L3408" s="5">
        <f t="shared" si="691"/>
        <v>43691</v>
      </c>
      <c r="M3408" s="2" t="str">
        <f t="shared" si="692"/>
        <v>Wednesday</v>
      </c>
      <c r="N3408" s="2" t="str">
        <f t="shared" si="693"/>
        <v>Wednesday</v>
      </c>
      <c r="O3408" s="12">
        <f t="shared" si="694"/>
        <v>0</v>
      </c>
      <c r="P3408" s="11" t="str">
        <f t="shared" si="695"/>
        <v>High Cost per Unit</v>
      </c>
      <c r="Q3408" s="12">
        <f t="shared" si="696"/>
        <v>0</v>
      </c>
      <c r="R3408" s="12">
        <f t="shared" si="697"/>
        <v>5.9399999999999995</v>
      </c>
      <c r="S3408" s="12">
        <f t="shared" si="698"/>
        <v>0</v>
      </c>
      <c r="T3408" s="12">
        <f t="shared" si="699"/>
        <v>0</v>
      </c>
      <c r="U3408" s="12">
        <f t="shared" si="700"/>
        <v>0</v>
      </c>
      <c r="V3408" s="13" t="str">
        <f t="shared" ca="1" si="701"/>
        <v>Greater Than 8 Weeks Old</v>
      </c>
    </row>
    <row r="3409" spans="1:22" x14ac:dyDescent="0.35">
      <c r="A3409" s="2" t="s">
        <v>89</v>
      </c>
      <c r="B3409" s="5">
        <v>43690</v>
      </c>
      <c r="C3409" s="5" t="s">
        <v>386</v>
      </c>
      <c r="D3409" s="5" t="s">
        <v>387</v>
      </c>
      <c r="E3409" s="6">
        <v>3</v>
      </c>
      <c r="F3409" s="3">
        <v>297</v>
      </c>
      <c r="G3409" s="3">
        <v>112.26</v>
      </c>
      <c r="H3409" s="8">
        <f t="shared" si="689"/>
        <v>37.42</v>
      </c>
      <c r="I3409" s="3">
        <v>184.74</v>
      </c>
      <c r="J3409" s="4">
        <v>0.62</v>
      </c>
      <c r="K3409" s="2" t="str">
        <f t="shared" si="690"/>
        <v>Tuesday</v>
      </c>
      <c r="L3409" s="5">
        <f t="shared" si="691"/>
        <v>43693</v>
      </c>
      <c r="M3409" s="2" t="str">
        <f t="shared" si="692"/>
        <v>Friday</v>
      </c>
      <c r="N3409" s="2" t="str">
        <f t="shared" si="693"/>
        <v>Friday</v>
      </c>
      <c r="O3409" s="12">
        <f t="shared" si="694"/>
        <v>14.850000000000001</v>
      </c>
      <c r="P3409" s="11" t="str">
        <f t="shared" si="695"/>
        <v>High Cost per Unit</v>
      </c>
      <c r="Q3409" s="12">
        <f t="shared" si="696"/>
        <v>0</v>
      </c>
      <c r="R3409" s="12">
        <f t="shared" si="697"/>
        <v>8.91</v>
      </c>
      <c r="S3409" s="12">
        <f t="shared" si="698"/>
        <v>0</v>
      </c>
      <c r="T3409" s="12">
        <f t="shared" si="699"/>
        <v>0</v>
      </c>
      <c r="U3409" s="12">
        <f t="shared" si="700"/>
        <v>0</v>
      </c>
      <c r="V3409" s="13" t="str">
        <f t="shared" ca="1" si="701"/>
        <v>Greater Than 8 Weeks Old</v>
      </c>
    </row>
    <row r="3410" spans="1:22" x14ac:dyDescent="0.35">
      <c r="A3410" s="2" t="s">
        <v>89</v>
      </c>
      <c r="B3410" s="5">
        <v>43692</v>
      </c>
      <c r="C3410" s="5" t="s">
        <v>386</v>
      </c>
      <c r="D3410" s="5" t="s">
        <v>387</v>
      </c>
      <c r="E3410" s="6">
        <v>3</v>
      </c>
      <c r="F3410" s="3">
        <v>297</v>
      </c>
      <c r="G3410" s="3">
        <v>112.26</v>
      </c>
      <c r="H3410" s="8">
        <f t="shared" si="689"/>
        <v>37.42</v>
      </c>
      <c r="I3410" s="3">
        <v>184.74</v>
      </c>
      <c r="J3410" s="4">
        <v>0.62</v>
      </c>
      <c r="K3410" s="2" t="str">
        <f t="shared" si="690"/>
        <v>Thursday</v>
      </c>
      <c r="L3410" s="5">
        <f t="shared" si="691"/>
        <v>43695</v>
      </c>
      <c r="M3410" s="2" t="str">
        <f t="shared" si="692"/>
        <v>Sunday</v>
      </c>
      <c r="N3410" s="2" t="str">
        <f t="shared" si="693"/>
        <v>Monday</v>
      </c>
      <c r="O3410" s="12">
        <f t="shared" si="694"/>
        <v>0</v>
      </c>
      <c r="P3410" s="11" t="str">
        <f t="shared" si="695"/>
        <v>High Cost per Unit</v>
      </c>
      <c r="Q3410" s="12">
        <f t="shared" si="696"/>
        <v>0</v>
      </c>
      <c r="R3410" s="12">
        <f t="shared" si="697"/>
        <v>8.91</v>
      </c>
      <c r="S3410" s="12">
        <f t="shared" si="698"/>
        <v>0</v>
      </c>
      <c r="T3410" s="12">
        <f t="shared" si="699"/>
        <v>0</v>
      </c>
      <c r="U3410" s="12">
        <f t="shared" si="700"/>
        <v>0</v>
      </c>
      <c r="V3410" s="13" t="str">
        <f t="shared" ca="1" si="701"/>
        <v>Greater Than 8 Weeks Old</v>
      </c>
    </row>
    <row r="3411" spans="1:22" x14ac:dyDescent="0.35">
      <c r="A3411" s="2" t="s">
        <v>89</v>
      </c>
      <c r="B3411" s="5">
        <v>43693</v>
      </c>
      <c r="C3411" s="5" t="s">
        <v>386</v>
      </c>
      <c r="D3411" s="5" t="s">
        <v>387</v>
      </c>
      <c r="E3411" s="6">
        <v>2</v>
      </c>
      <c r="F3411" s="3">
        <v>198</v>
      </c>
      <c r="G3411" s="3">
        <v>74.84</v>
      </c>
      <c r="H3411" s="8">
        <f t="shared" si="689"/>
        <v>37.42</v>
      </c>
      <c r="I3411" s="3">
        <v>123.16</v>
      </c>
      <c r="J3411" s="4">
        <v>0.62</v>
      </c>
      <c r="K3411" s="2" t="str">
        <f t="shared" si="690"/>
        <v>Friday</v>
      </c>
      <c r="L3411" s="5">
        <f t="shared" si="691"/>
        <v>43696</v>
      </c>
      <c r="M3411" s="2" t="str">
        <f t="shared" si="692"/>
        <v>Monday</v>
      </c>
      <c r="N3411" s="2" t="str">
        <f t="shared" si="693"/>
        <v>Monday</v>
      </c>
      <c r="O3411" s="12">
        <f t="shared" si="694"/>
        <v>0</v>
      </c>
      <c r="P3411" s="11" t="str">
        <f t="shared" si="695"/>
        <v>High Cost per Unit</v>
      </c>
      <c r="Q3411" s="12">
        <f t="shared" si="696"/>
        <v>0</v>
      </c>
      <c r="R3411" s="12">
        <f t="shared" si="697"/>
        <v>5.9399999999999995</v>
      </c>
      <c r="S3411" s="12">
        <f t="shared" si="698"/>
        <v>0</v>
      </c>
      <c r="T3411" s="12">
        <f t="shared" si="699"/>
        <v>0</v>
      </c>
      <c r="U3411" s="12">
        <f t="shared" si="700"/>
        <v>0</v>
      </c>
      <c r="V3411" s="13" t="str">
        <f t="shared" ca="1" si="701"/>
        <v>Greater Than 8 Weeks Old</v>
      </c>
    </row>
    <row r="3412" spans="1:22" x14ac:dyDescent="0.35">
      <c r="A3412" s="2" t="s">
        <v>89</v>
      </c>
      <c r="B3412" s="5">
        <v>43698</v>
      </c>
      <c r="C3412" s="5" t="s">
        <v>386</v>
      </c>
      <c r="D3412" s="5" t="s">
        <v>387</v>
      </c>
      <c r="E3412" s="6">
        <v>2</v>
      </c>
      <c r="F3412" s="3">
        <v>198</v>
      </c>
      <c r="G3412" s="3">
        <v>74.84</v>
      </c>
      <c r="H3412" s="8">
        <f t="shared" si="689"/>
        <v>37.42</v>
      </c>
      <c r="I3412" s="3">
        <v>123.16</v>
      </c>
      <c r="J3412" s="4">
        <v>0.62</v>
      </c>
      <c r="K3412" s="2" t="str">
        <f t="shared" si="690"/>
        <v>Wednesday</v>
      </c>
      <c r="L3412" s="5">
        <f t="shared" si="691"/>
        <v>43701</v>
      </c>
      <c r="M3412" s="2" t="str">
        <f t="shared" si="692"/>
        <v>Saturday</v>
      </c>
      <c r="N3412" s="2" t="str">
        <f t="shared" si="693"/>
        <v>Saturday</v>
      </c>
      <c r="O3412" s="12">
        <f t="shared" si="694"/>
        <v>0</v>
      </c>
      <c r="P3412" s="11" t="str">
        <f t="shared" si="695"/>
        <v>High Cost per Unit</v>
      </c>
      <c r="Q3412" s="12">
        <f t="shared" si="696"/>
        <v>0</v>
      </c>
      <c r="R3412" s="12">
        <f t="shared" si="697"/>
        <v>5.9399999999999995</v>
      </c>
      <c r="S3412" s="12">
        <f t="shared" si="698"/>
        <v>0</v>
      </c>
      <c r="T3412" s="12">
        <f t="shared" si="699"/>
        <v>0</v>
      </c>
      <c r="U3412" s="12">
        <f t="shared" si="700"/>
        <v>0</v>
      </c>
      <c r="V3412" s="13" t="str">
        <f t="shared" ca="1" si="701"/>
        <v>Greater Than 8 Weeks Old</v>
      </c>
    </row>
    <row r="3413" spans="1:22" x14ac:dyDescent="0.35">
      <c r="A3413" s="2" t="s">
        <v>89</v>
      </c>
      <c r="B3413" s="5">
        <v>43699</v>
      </c>
      <c r="C3413" s="5" t="s">
        <v>386</v>
      </c>
      <c r="D3413" s="5" t="s">
        <v>387</v>
      </c>
      <c r="E3413" s="6">
        <v>1</v>
      </c>
      <c r="F3413" s="3">
        <v>99</v>
      </c>
      <c r="G3413" s="3">
        <v>37.42</v>
      </c>
      <c r="H3413" s="8">
        <f t="shared" si="689"/>
        <v>37.42</v>
      </c>
      <c r="I3413" s="3">
        <v>61.58</v>
      </c>
      <c r="J3413" s="4">
        <v>0.62</v>
      </c>
      <c r="K3413" s="2" t="str">
        <f t="shared" si="690"/>
        <v>Thursday</v>
      </c>
      <c r="L3413" s="5">
        <f t="shared" si="691"/>
        <v>43702</v>
      </c>
      <c r="M3413" s="2" t="str">
        <f t="shared" si="692"/>
        <v>Sunday</v>
      </c>
      <c r="N3413" s="2" t="str">
        <f t="shared" si="693"/>
        <v>Monday</v>
      </c>
      <c r="O3413" s="12">
        <f t="shared" si="694"/>
        <v>0</v>
      </c>
      <c r="P3413" s="11" t="str">
        <f t="shared" si="695"/>
        <v>High Cost per Unit</v>
      </c>
      <c r="Q3413" s="12">
        <f t="shared" si="696"/>
        <v>0</v>
      </c>
      <c r="R3413" s="12">
        <f t="shared" si="697"/>
        <v>0</v>
      </c>
      <c r="S3413" s="12">
        <f t="shared" si="698"/>
        <v>0</v>
      </c>
      <c r="T3413" s="12">
        <f t="shared" si="699"/>
        <v>0</v>
      </c>
      <c r="U3413" s="12">
        <f t="shared" si="700"/>
        <v>0</v>
      </c>
      <c r="V3413" s="13" t="str">
        <f t="shared" ca="1" si="701"/>
        <v>Greater Than 8 Weeks Old</v>
      </c>
    </row>
    <row r="3414" spans="1:22" x14ac:dyDescent="0.35">
      <c r="A3414" s="2" t="s">
        <v>89</v>
      </c>
      <c r="B3414" s="5">
        <v>43700</v>
      </c>
      <c r="C3414" s="5" t="s">
        <v>386</v>
      </c>
      <c r="D3414" s="5" t="s">
        <v>387</v>
      </c>
      <c r="E3414" s="6">
        <v>2</v>
      </c>
      <c r="F3414" s="3">
        <v>198</v>
      </c>
      <c r="G3414" s="3">
        <v>74.84</v>
      </c>
      <c r="H3414" s="8">
        <f t="shared" si="689"/>
        <v>37.42</v>
      </c>
      <c r="I3414" s="3">
        <v>123.16</v>
      </c>
      <c r="J3414" s="4">
        <v>0.62</v>
      </c>
      <c r="K3414" s="2" t="str">
        <f t="shared" si="690"/>
        <v>Friday</v>
      </c>
      <c r="L3414" s="5">
        <f t="shared" si="691"/>
        <v>43703</v>
      </c>
      <c r="M3414" s="2" t="str">
        <f t="shared" si="692"/>
        <v>Monday</v>
      </c>
      <c r="N3414" s="2" t="str">
        <f t="shared" si="693"/>
        <v>Monday</v>
      </c>
      <c r="O3414" s="12">
        <f t="shared" si="694"/>
        <v>0</v>
      </c>
      <c r="P3414" s="11" t="str">
        <f t="shared" si="695"/>
        <v>High Cost per Unit</v>
      </c>
      <c r="Q3414" s="12">
        <f t="shared" si="696"/>
        <v>0</v>
      </c>
      <c r="R3414" s="12">
        <f t="shared" si="697"/>
        <v>5.9399999999999995</v>
      </c>
      <c r="S3414" s="12">
        <f t="shared" si="698"/>
        <v>0</v>
      </c>
      <c r="T3414" s="12">
        <f t="shared" si="699"/>
        <v>0</v>
      </c>
      <c r="U3414" s="12">
        <f t="shared" si="700"/>
        <v>0</v>
      </c>
      <c r="V3414" s="13" t="str">
        <f t="shared" ca="1" si="701"/>
        <v>Greater Than 8 Weeks Old</v>
      </c>
    </row>
    <row r="3415" spans="1:22" x14ac:dyDescent="0.35">
      <c r="A3415" s="2" t="s">
        <v>89</v>
      </c>
      <c r="B3415" s="5">
        <v>43702</v>
      </c>
      <c r="C3415" s="5" t="s">
        <v>386</v>
      </c>
      <c r="D3415" s="5" t="s">
        <v>387</v>
      </c>
      <c r="E3415" s="6">
        <v>3</v>
      </c>
      <c r="F3415" s="3">
        <v>297</v>
      </c>
      <c r="G3415" s="3">
        <v>112.26</v>
      </c>
      <c r="H3415" s="8">
        <f t="shared" si="689"/>
        <v>37.42</v>
      </c>
      <c r="I3415" s="3">
        <v>184.74</v>
      </c>
      <c r="J3415" s="4">
        <v>0.62</v>
      </c>
      <c r="K3415" s="2" t="str">
        <f t="shared" si="690"/>
        <v>Sunday</v>
      </c>
      <c r="L3415" s="5">
        <f t="shared" si="691"/>
        <v>43705</v>
      </c>
      <c r="M3415" s="2" t="str">
        <f t="shared" si="692"/>
        <v>Wednesday</v>
      </c>
      <c r="N3415" s="2" t="str">
        <f t="shared" si="693"/>
        <v>Wednesday</v>
      </c>
      <c r="O3415" s="12">
        <f t="shared" si="694"/>
        <v>0</v>
      </c>
      <c r="P3415" s="11" t="str">
        <f t="shared" si="695"/>
        <v>High Cost per Unit</v>
      </c>
      <c r="Q3415" s="12">
        <f t="shared" si="696"/>
        <v>0</v>
      </c>
      <c r="R3415" s="12">
        <f t="shared" si="697"/>
        <v>8.91</v>
      </c>
      <c r="S3415" s="12">
        <f t="shared" si="698"/>
        <v>0</v>
      </c>
      <c r="T3415" s="12">
        <f t="shared" si="699"/>
        <v>0</v>
      </c>
      <c r="U3415" s="12">
        <f t="shared" si="700"/>
        <v>0</v>
      </c>
      <c r="V3415" s="13" t="str">
        <f t="shared" ca="1" si="701"/>
        <v>Greater Than 8 Weeks Old</v>
      </c>
    </row>
    <row r="3416" spans="1:22" x14ac:dyDescent="0.35">
      <c r="A3416" s="2" t="s">
        <v>89</v>
      </c>
      <c r="B3416" s="5">
        <v>43703</v>
      </c>
      <c r="C3416" s="5" t="s">
        <v>386</v>
      </c>
      <c r="D3416" s="5" t="s">
        <v>387</v>
      </c>
      <c r="E3416" s="6">
        <v>2</v>
      </c>
      <c r="F3416" s="3">
        <v>198</v>
      </c>
      <c r="G3416" s="3">
        <v>74.84</v>
      </c>
      <c r="H3416" s="8">
        <f t="shared" si="689"/>
        <v>37.42</v>
      </c>
      <c r="I3416" s="3">
        <v>123.16</v>
      </c>
      <c r="J3416" s="4">
        <v>0.62</v>
      </c>
      <c r="K3416" s="2" t="str">
        <f t="shared" si="690"/>
        <v>Monday</v>
      </c>
      <c r="L3416" s="5">
        <f t="shared" si="691"/>
        <v>43706</v>
      </c>
      <c r="M3416" s="2" t="str">
        <f t="shared" si="692"/>
        <v>Thursday</v>
      </c>
      <c r="N3416" s="2" t="str">
        <f t="shared" si="693"/>
        <v>Thursday</v>
      </c>
      <c r="O3416" s="12">
        <f t="shared" si="694"/>
        <v>0</v>
      </c>
      <c r="P3416" s="11" t="str">
        <f t="shared" si="695"/>
        <v>High Cost per Unit</v>
      </c>
      <c r="Q3416" s="12">
        <f t="shared" si="696"/>
        <v>0</v>
      </c>
      <c r="R3416" s="12">
        <f t="shared" si="697"/>
        <v>5.9399999999999995</v>
      </c>
      <c r="S3416" s="12">
        <f t="shared" si="698"/>
        <v>0</v>
      </c>
      <c r="T3416" s="12">
        <f t="shared" si="699"/>
        <v>0</v>
      </c>
      <c r="U3416" s="12">
        <f t="shared" si="700"/>
        <v>0</v>
      </c>
      <c r="V3416" s="13" t="str">
        <f t="shared" ca="1" si="701"/>
        <v>Greater Than 8 Weeks Old</v>
      </c>
    </row>
    <row r="3417" spans="1:22" x14ac:dyDescent="0.35">
      <c r="A3417" s="2" t="s">
        <v>89</v>
      </c>
      <c r="B3417" s="5">
        <v>43704</v>
      </c>
      <c r="C3417" s="5" t="s">
        <v>386</v>
      </c>
      <c r="D3417" s="5" t="s">
        <v>387</v>
      </c>
      <c r="E3417" s="6">
        <v>2</v>
      </c>
      <c r="F3417" s="3">
        <v>198</v>
      </c>
      <c r="G3417" s="3">
        <v>74.84</v>
      </c>
      <c r="H3417" s="8">
        <f t="shared" si="689"/>
        <v>37.42</v>
      </c>
      <c r="I3417" s="3">
        <v>123.16</v>
      </c>
      <c r="J3417" s="4">
        <v>0.62</v>
      </c>
      <c r="K3417" s="2" t="str">
        <f t="shared" si="690"/>
        <v>Tuesday</v>
      </c>
      <c r="L3417" s="5">
        <f t="shared" si="691"/>
        <v>43707</v>
      </c>
      <c r="M3417" s="2" t="str">
        <f t="shared" si="692"/>
        <v>Friday</v>
      </c>
      <c r="N3417" s="2" t="str">
        <f t="shared" si="693"/>
        <v>Friday</v>
      </c>
      <c r="O3417" s="12">
        <f t="shared" si="694"/>
        <v>9.9</v>
      </c>
      <c r="P3417" s="11" t="str">
        <f t="shared" si="695"/>
        <v>High Cost per Unit</v>
      </c>
      <c r="Q3417" s="12">
        <f t="shared" si="696"/>
        <v>0</v>
      </c>
      <c r="R3417" s="12">
        <f t="shared" si="697"/>
        <v>5.9399999999999995</v>
      </c>
      <c r="S3417" s="12">
        <f t="shared" si="698"/>
        <v>0</v>
      </c>
      <c r="T3417" s="12">
        <f t="shared" si="699"/>
        <v>0</v>
      </c>
      <c r="U3417" s="12">
        <f t="shared" si="700"/>
        <v>0</v>
      </c>
      <c r="V3417" s="13" t="str">
        <f t="shared" ca="1" si="701"/>
        <v>Greater Than 8 Weeks Old</v>
      </c>
    </row>
    <row r="3418" spans="1:22" x14ac:dyDescent="0.35">
      <c r="A3418" s="2" t="s">
        <v>89</v>
      </c>
      <c r="B3418" s="5">
        <v>43706</v>
      </c>
      <c r="C3418" s="5" t="s">
        <v>386</v>
      </c>
      <c r="D3418" s="5" t="s">
        <v>387</v>
      </c>
      <c r="E3418" s="6">
        <v>1</v>
      </c>
      <c r="F3418" s="3">
        <v>99</v>
      </c>
      <c r="G3418" s="3">
        <v>37.42</v>
      </c>
      <c r="H3418" s="8">
        <f t="shared" si="689"/>
        <v>37.42</v>
      </c>
      <c r="I3418" s="3">
        <v>61.58</v>
      </c>
      <c r="J3418" s="4">
        <v>0.62</v>
      </c>
      <c r="K3418" s="2" t="str">
        <f t="shared" si="690"/>
        <v>Thursday</v>
      </c>
      <c r="L3418" s="5">
        <f t="shared" si="691"/>
        <v>43709</v>
      </c>
      <c r="M3418" s="2" t="str">
        <f t="shared" si="692"/>
        <v>Sunday</v>
      </c>
      <c r="N3418" s="2" t="str">
        <f t="shared" si="693"/>
        <v>Monday</v>
      </c>
      <c r="O3418" s="12">
        <f t="shared" si="694"/>
        <v>0</v>
      </c>
      <c r="P3418" s="11" t="str">
        <f t="shared" si="695"/>
        <v>High Cost per Unit</v>
      </c>
      <c r="Q3418" s="12">
        <f t="shared" si="696"/>
        <v>0</v>
      </c>
      <c r="R3418" s="12">
        <f t="shared" si="697"/>
        <v>0</v>
      </c>
      <c r="S3418" s="12">
        <f t="shared" si="698"/>
        <v>0</v>
      </c>
      <c r="T3418" s="12">
        <f t="shared" si="699"/>
        <v>0</v>
      </c>
      <c r="U3418" s="12">
        <f t="shared" si="700"/>
        <v>0</v>
      </c>
      <c r="V3418" s="13" t="str">
        <f t="shared" ca="1" si="701"/>
        <v>Greater Than 8 Weeks Old</v>
      </c>
    </row>
    <row r="3419" spans="1:22" x14ac:dyDescent="0.35">
      <c r="A3419" s="2" t="s">
        <v>89</v>
      </c>
      <c r="B3419" s="5">
        <v>43707</v>
      </c>
      <c r="C3419" s="5" t="s">
        <v>386</v>
      </c>
      <c r="D3419" s="5" t="s">
        <v>387</v>
      </c>
      <c r="E3419" s="6">
        <v>1</v>
      </c>
      <c r="F3419" s="3">
        <v>99</v>
      </c>
      <c r="G3419" s="3">
        <v>37.42</v>
      </c>
      <c r="H3419" s="8">
        <f t="shared" si="689"/>
        <v>37.42</v>
      </c>
      <c r="I3419" s="3">
        <v>61.58</v>
      </c>
      <c r="J3419" s="4">
        <v>0.62</v>
      </c>
      <c r="K3419" s="2" t="str">
        <f t="shared" si="690"/>
        <v>Friday</v>
      </c>
      <c r="L3419" s="5">
        <f t="shared" si="691"/>
        <v>43710</v>
      </c>
      <c r="M3419" s="2" t="str">
        <f t="shared" si="692"/>
        <v>Monday</v>
      </c>
      <c r="N3419" s="2" t="str">
        <f t="shared" si="693"/>
        <v>Monday</v>
      </c>
      <c r="O3419" s="12">
        <f t="shared" si="694"/>
        <v>0</v>
      </c>
      <c r="P3419" s="11" t="str">
        <f t="shared" si="695"/>
        <v>High Cost per Unit</v>
      </c>
      <c r="Q3419" s="12">
        <f t="shared" si="696"/>
        <v>0</v>
      </c>
      <c r="R3419" s="12">
        <f t="shared" si="697"/>
        <v>0</v>
      </c>
      <c r="S3419" s="12">
        <f t="shared" si="698"/>
        <v>0</v>
      </c>
      <c r="T3419" s="12">
        <f t="shared" si="699"/>
        <v>0</v>
      </c>
      <c r="U3419" s="12">
        <f t="shared" si="700"/>
        <v>0</v>
      </c>
      <c r="V3419" s="13" t="str">
        <f t="shared" ca="1" si="701"/>
        <v>Greater Than 8 Weeks Old</v>
      </c>
    </row>
    <row r="3420" spans="1:22" x14ac:dyDescent="0.35">
      <c r="A3420" s="2" t="s">
        <v>89</v>
      </c>
      <c r="B3420" s="5">
        <v>43708</v>
      </c>
      <c r="C3420" s="5" t="s">
        <v>386</v>
      </c>
      <c r="D3420" s="5" t="s">
        <v>387</v>
      </c>
      <c r="E3420" s="6">
        <v>2</v>
      </c>
      <c r="F3420" s="3">
        <v>198</v>
      </c>
      <c r="G3420" s="3">
        <v>74.84</v>
      </c>
      <c r="H3420" s="8">
        <f t="shared" si="689"/>
        <v>37.42</v>
      </c>
      <c r="I3420" s="3">
        <v>123.16</v>
      </c>
      <c r="J3420" s="4">
        <v>0.62</v>
      </c>
      <c r="K3420" s="2" t="str">
        <f t="shared" si="690"/>
        <v>Saturday</v>
      </c>
      <c r="L3420" s="5">
        <f t="shared" si="691"/>
        <v>43711</v>
      </c>
      <c r="M3420" s="2" t="str">
        <f t="shared" si="692"/>
        <v>Tuesday</v>
      </c>
      <c r="N3420" s="2" t="str">
        <f t="shared" si="693"/>
        <v>Tuesday</v>
      </c>
      <c r="O3420" s="12">
        <f t="shared" si="694"/>
        <v>0</v>
      </c>
      <c r="P3420" s="11" t="str">
        <f t="shared" si="695"/>
        <v>High Cost per Unit</v>
      </c>
      <c r="Q3420" s="12">
        <f t="shared" si="696"/>
        <v>0</v>
      </c>
      <c r="R3420" s="12">
        <f t="shared" si="697"/>
        <v>5.9399999999999995</v>
      </c>
      <c r="S3420" s="12">
        <f t="shared" si="698"/>
        <v>0</v>
      </c>
      <c r="T3420" s="12">
        <f t="shared" si="699"/>
        <v>0</v>
      </c>
      <c r="U3420" s="12">
        <f t="shared" si="700"/>
        <v>0</v>
      </c>
      <c r="V3420" s="13" t="str">
        <f t="shared" ca="1" si="701"/>
        <v>Greater Than 8 Weeks Old</v>
      </c>
    </row>
    <row r="3421" spans="1:22" x14ac:dyDescent="0.35">
      <c r="A3421" s="2" t="s">
        <v>256</v>
      </c>
      <c r="B3421" s="5">
        <v>43679</v>
      </c>
      <c r="C3421" s="5" t="s">
        <v>369</v>
      </c>
      <c r="D3421" s="5" t="s">
        <v>389</v>
      </c>
      <c r="E3421" s="6">
        <v>1</v>
      </c>
      <c r="F3421" s="3">
        <v>1390</v>
      </c>
      <c r="G3421" s="3">
        <v>617.95000000000005</v>
      </c>
      <c r="H3421" s="8">
        <f t="shared" si="689"/>
        <v>617.95000000000005</v>
      </c>
      <c r="I3421" s="3">
        <v>772.05</v>
      </c>
      <c r="J3421" s="4">
        <v>0.56000000000000005</v>
      </c>
      <c r="K3421" s="2" t="str">
        <f t="shared" si="690"/>
        <v>Friday</v>
      </c>
      <c r="L3421" s="5">
        <f t="shared" si="691"/>
        <v>43682</v>
      </c>
      <c r="M3421" s="2" t="str">
        <f t="shared" si="692"/>
        <v>Monday</v>
      </c>
      <c r="N3421" s="2" t="str">
        <f t="shared" si="693"/>
        <v>Monday</v>
      </c>
      <c r="O3421" s="12">
        <f t="shared" si="694"/>
        <v>0</v>
      </c>
      <c r="P3421" s="11" t="str">
        <f t="shared" si="695"/>
        <v>High Cost per Unit</v>
      </c>
      <c r="Q3421" s="12">
        <f t="shared" si="696"/>
        <v>0</v>
      </c>
      <c r="R3421" s="12">
        <f t="shared" si="697"/>
        <v>0</v>
      </c>
      <c r="S3421" s="12">
        <f t="shared" si="698"/>
        <v>0</v>
      </c>
      <c r="T3421" s="12">
        <f t="shared" si="699"/>
        <v>0</v>
      </c>
      <c r="U3421" s="12">
        <f t="shared" si="700"/>
        <v>0</v>
      </c>
      <c r="V3421" s="13" t="str">
        <f t="shared" ca="1" si="701"/>
        <v>Greater Than 8 Weeks Old</v>
      </c>
    </row>
    <row r="3422" spans="1:22" x14ac:dyDescent="0.35">
      <c r="A3422" s="2" t="s">
        <v>256</v>
      </c>
      <c r="B3422" s="5">
        <v>43700</v>
      </c>
      <c r="C3422" s="5" t="s">
        <v>369</v>
      </c>
      <c r="D3422" s="5" t="s">
        <v>389</v>
      </c>
      <c r="E3422" s="6">
        <v>1</v>
      </c>
      <c r="F3422" s="3">
        <v>1390</v>
      </c>
      <c r="G3422" s="3">
        <v>617.95000000000005</v>
      </c>
      <c r="H3422" s="8">
        <f t="shared" si="689"/>
        <v>617.95000000000005</v>
      </c>
      <c r="I3422" s="3">
        <v>772.05</v>
      </c>
      <c r="J3422" s="4">
        <v>0.56000000000000005</v>
      </c>
      <c r="K3422" s="2" t="str">
        <f t="shared" si="690"/>
        <v>Friday</v>
      </c>
      <c r="L3422" s="5">
        <f t="shared" si="691"/>
        <v>43703</v>
      </c>
      <c r="M3422" s="2" t="str">
        <f t="shared" si="692"/>
        <v>Monday</v>
      </c>
      <c r="N3422" s="2" t="str">
        <f t="shared" si="693"/>
        <v>Monday</v>
      </c>
      <c r="O3422" s="12">
        <f t="shared" si="694"/>
        <v>0</v>
      </c>
      <c r="P3422" s="11" t="str">
        <f t="shared" si="695"/>
        <v>High Cost per Unit</v>
      </c>
      <c r="Q3422" s="12">
        <f t="shared" si="696"/>
        <v>0</v>
      </c>
      <c r="R3422" s="12">
        <f t="shared" si="697"/>
        <v>0</v>
      </c>
      <c r="S3422" s="12">
        <f t="shared" si="698"/>
        <v>0</v>
      </c>
      <c r="T3422" s="12">
        <f t="shared" si="699"/>
        <v>0</v>
      </c>
      <c r="U3422" s="12">
        <f t="shared" si="700"/>
        <v>0</v>
      </c>
      <c r="V3422" s="13" t="str">
        <f t="shared" ca="1" si="701"/>
        <v>Greater Than 8 Weeks Old</v>
      </c>
    </row>
    <row r="3423" spans="1:22" x14ac:dyDescent="0.35">
      <c r="A3423" s="2" t="s">
        <v>256</v>
      </c>
      <c r="B3423" s="5">
        <v>43701</v>
      </c>
      <c r="C3423" s="5" t="s">
        <v>369</v>
      </c>
      <c r="D3423" s="5" t="s">
        <v>389</v>
      </c>
      <c r="E3423" s="6">
        <v>1</v>
      </c>
      <c r="F3423" s="3">
        <v>1390</v>
      </c>
      <c r="G3423" s="3">
        <v>617.95000000000005</v>
      </c>
      <c r="H3423" s="8">
        <f t="shared" si="689"/>
        <v>617.95000000000005</v>
      </c>
      <c r="I3423" s="3">
        <v>772.05</v>
      </c>
      <c r="J3423" s="4">
        <v>0.56000000000000005</v>
      </c>
      <c r="K3423" s="2" t="str">
        <f t="shared" si="690"/>
        <v>Saturday</v>
      </c>
      <c r="L3423" s="5">
        <f t="shared" si="691"/>
        <v>43704</v>
      </c>
      <c r="M3423" s="2" t="str">
        <f t="shared" si="692"/>
        <v>Tuesday</v>
      </c>
      <c r="N3423" s="2" t="str">
        <f t="shared" si="693"/>
        <v>Tuesday</v>
      </c>
      <c r="O3423" s="12">
        <f t="shared" si="694"/>
        <v>0</v>
      </c>
      <c r="P3423" s="11" t="str">
        <f t="shared" si="695"/>
        <v>High Cost per Unit</v>
      </c>
      <c r="Q3423" s="12">
        <f t="shared" si="696"/>
        <v>0</v>
      </c>
      <c r="R3423" s="12">
        <f t="shared" si="697"/>
        <v>0</v>
      </c>
      <c r="S3423" s="12">
        <f t="shared" si="698"/>
        <v>0</v>
      </c>
      <c r="T3423" s="12">
        <f t="shared" si="699"/>
        <v>139</v>
      </c>
      <c r="U3423" s="12">
        <f t="shared" si="700"/>
        <v>0</v>
      </c>
      <c r="V3423" s="13" t="str">
        <f t="shared" ca="1" si="701"/>
        <v>Greater Than 8 Weeks Old</v>
      </c>
    </row>
    <row r="3424" spans="1:22" x14ac:dyDescent="0.35">
      <c r="A3424" s="2" t="s">
        <v>313</v>
      </c>
      <c r="B3424" s="5">
        <v>43684</v>
      </c>
      <c r="C3424" s="5" t="s">
        <v>371</v>
      </c>
      <c r="D3424" s="5" t="s">
        <v>371</v>
      </c>
      <c r="E3424" s="6">
        <v>2</v>
      </c>
      <c r="F3424" s="3">
        <v>23.98</v>
      </c>
      <c r="G3424" s="3">
        <v>11.9</v>
      </c>
      <c r="H3424" s="8">
        <f t="shared" si="689"/>
        <v>5.95</v>
      </c>
      <c r="I3424" s="3">
        <v>12.08</v>
      </c>
      <c r="J3424" s="4">
        <v>0.5</v>
      </c>
      <c r="K3424" s="2" t="str">
        <f t="shared" si="690"/>
        <v>Wednesday</v>
      </c>
      <c r="L3424" s="5">
        <f t="shared" si="691"/>
        <v>43687</v>
      </c>
      <c r="M3424" s="2" t="str">
        <f t="shared" si="692"/>
        <v>Saturday</v>
      </c>
      <c r="N3424" s="2" t="str">
        <f t="shared" si="693"/>
        <v>Saturday</v>
      </c>
      <c r="O3424" s="12">
        <f t="shared" si="694"/>
        <v>0</v>
      </c>
      <c r="P3424" s="11" t="str">
        <f t="shared" si="695"/>
        <v>Low Cost per Unit</v>
      </c>
      <c r="Q3424" s="12">
        <f t="shared" si="696"/>
        <v>0</v>
      </c>
      <c r="R3424" s="12">
        <f t="shared" si="697"/>
        <v>0.71940000000000004</v>
      </c>
      <c r="S3424" s="12">
        <f t="shared" si="698"/>
        <v>0</v>
      </c>
      <c r="T3424" s="12">
        <f t="shared" si="699"/>
        <v>0</v>
      </c>
      <c r="U3424" s="12">
        <f t="shared" si="700"/>
        <v>0</v>
      </c>
      <c r="V3424" s="13" t="str">
        <f t="shared" ca="1" si="701"/>
        <v>Greater Than 8 Weeks Old</v>
      </c>
    </row>
    <row r="3425" spans="1:22" x14ac:dyDescent="0.35">
      <c r="A3425" s="2" t="s">
        <v>313</v>
      </c>
      <c r="B3425" s="5">
        <v>43685</v>
      </c>
      <c r="C3425" s="5" t="s">
        <v>371</v>
      </c>
      <c r="D3425" s="5" t="s">
        <v>371</v>
      </c>
      <c r="E3425" s="6">
        <v>1</v>
      </c>
      <c r="F3425" s="3">
        <v>11.99</v>
      </c>
      <c r="G3425" s="3">
        <v>5.95</v>
      </c>
      <c r="H3425" s="8">
        <f t="shared" si="689"/>
        <v>5.95</v>
      </c>
      <c r="I3425" s="3">
        <v>6.04</v>
      </c>
      <c r="J3425" s="4">
        <v>0.5</v>
      </c>
      <c r="K3425" s="2" t="str">
        <f t="shared" si="690"/>
        <v>Thursday</v>
      </c>
      <c r="L3425" s="5">
        <f t="shared" si="691"/>
        <v>43688</v>
      </c>
      <c r="M3425" s="2" t="str">
        <f t="shared" si="692"/>
        <v>Sunday</v>
      </c>
      <c r="N3425" s="2" t="str">
        <f t="shared" si="693"/>
        <v>Monday</v>
      </c>
      <c r="O3425" s="12">
        <f t="shared" si="694"/>
        <v>0</v>
      </c>
      <c r="P3425" s="11" t="str">
        <f t="shared" si="695"/>
        <v>Low Cost per Unit</v>
      </c>
      <c r="Q3425" s="12">
        <f t="shared" si="696"/>
        <v>0</v>
      </c>
      <c r="R3425" s="12">
        <f t="shared" si="697"/>
        <v>0</v>
      </c>
      <c r="S3425" s="12">
        <f t="shared" si="698"/>
        <v>0</v>
      </c>
      <c r="T3425" s="12">
        <f t="shared" si="699"/>
        <v>0</v>
      </c>
      <c r="U3425" s="12">
        <f t="shared" si="700"/>
        <v>0</v>
      </c>
      <c r="V3425" s="13" t="str">
        <f t="shared" ca="1" si="701"/>
        <v>Greater Than 8 Weeks Old</v>
      </c>
    </row>
    <row r="3426" spans="1:22" x14ac:dyDescent="0.35">
      <c r="A3426" s="2" t="s">
        <v>313</v>
      </c>
      <c r="B3426" s="5">
        <v>43686</v>
      </c>
      <c r="C3426" s="5" t="s">
        <v>371</v>
      </c>
      <c r="D3426" s="5" t="s">
        <v>371</v>
      </c>
      <c r="E3426" s="6">
        <v>5</v>
      </c>
      <c r="F3426" s="3">
        <v>59.95</v>
      </c>
      <c r="G3426" s="3">
        <v>29.75</v>
      </c>
      <c r="H3426" s="8">
        <f t="shared" si="689"/>
        <v>5.95</v>
      </c>
      <c r="I3426" s="3">
        <v>30.2</v>
      </c>
      <c r="J3426" s="4">
        <v>0.5</v>
      </c>
      <c r="K3426" s="2" t="str">
        <f t="shared" si="690"/>
        <v>Friday</v>
      </c>
      <c r="L3426" s="5">
        <f t="shared" si="691"/>
        <v>43689</v>
      </c>
      <c r="M3426" s="2" t="str">
        <f t="shared" si="692"/>
        <v>Monday</v>
      </c>
      <c r="N3426" s="2" t="str">
        <f t="shared" si="693"/>
        <v>Monday</v>
      </c>
      <c r="O3426" s="12">
        <f t="shared" si="694"/>
        <v>0</v>
      </c>
      <c r="P3426" s="11" t="str">
        <f t="shared" si="695"/>
        <v>Low Cost per Unit</v>
      </c>
      <c r="Q3426" s="12">
        <f t="shared" si="696"/>
        <v>0</v>
      </c>
      <c r="R3426" s="12">
        <f t="shared" si="697"/>
        <v>1.7985</v>
      </c>
      <c r="S3426" s="12">
        <f t="shared" si="698"/>
        <v>0</v>
      </c>
      <c r="T3426" s="12">
        <f t="shared" si="699"/>
        <v>0</v>
      </c>
      <c r="U3426" s="12">
        <f t="shared" si="700"/>
        <v>0</v>
      </c>
      <c r="V3426" s="13" t="str">
        <f t="shared" ca="1" si="701"/>
        <v>Greater Than 8 Weeks Old</v>
      </c>
    </row>
    <row r="3427" spans="1:22" x14ac:dyDescent="0.35">
      <c r="A3427" s="2" t="s">
        <v>313</v>
      </c>
      <c r="B3427" s="5">
        <v>43687</v>
      </c>
      <c r="C3427" s="5" t="s">
        <v>371</v>
      </c>
      <c r="D3427" s="5" t="s">
        <v>371</v>
      </c>
      <c r="E3427" s="6">
        <v>6</v>
      </c>
      <c r="F3427" s="3">
        <v>71.94</v>
      </c>
      <c r="G3427" s="3">
        <v>35.700000000000003</v>
      </c>
      <c r="H3427" s="8">
        <f t="shared" si="689"/>
        <v>5.95</v>
      </c>
      <c r="I3427" s="3">
        <v>36.24</v>
      </c>
      <c r="J3427" s="4">
        <v>0.5</v>
      </c>
      <c r="K3427" s="2" t="str">
        <f t="shared" si="690"/>
        <v>Saturday</v>
      </c>
      <c r="L3427" s="5">
        <f t="shared" si="691"/>
        <v>43690</v>
      </c>
      <c r="M3427" s="2" t="str">
        <f t="shared" si="692"/>
        <v>Tuesday</v>
      </c>
      <c r="N3427" s="2" t="str">
        <f t="shared" si="693"/>
        <v>Tuesday</v>
      </c>
      <c r="O3427" s="12">
        <f t="shared" si="694"/>
        <v>0</v>
      </c>
      <c r="P3427" s="11" t="str">
        <f t="shared" si="695"/>
        <v>Low Cost per Unit</v>
      </c>
      <c r="Q3427" s="12">
        <f t="shared" si="696"/>
        <v>0</v>
      </c>
      <c r="R3427" s="12">
        <f t="shared" si="697"/>
        <v>2.1581999999999999</v>
      </c>
      <c r="S3427" s="12">
        <f t="shared" si="698"/>
        <v>0</v>
      </c>
      <c r="T3427" s="12">
        <f t="shared" si="699"/>
        <v>0</v>
      </c>
      <c r="U3427" s="12">
        <f t="shared" si="700"/>
        <v>0</v>
      </c>
      <c r="V3427" s="13" t="str">
        <f t="shared" ca="1" si="701"/>
        <v>Greater Than 8 Weeks Old</v>
      </c>
    </row>
    <row r="3428" spans="1:22" x14ac:dyDescent="0.35">
      <c r="A3428" s="2" t="s">
        <v>313</v>
      </c>
      <c r="B3428" s="5">
        <v>43688</v>
      </c>
      <c r="C3428" s="5" t="s">
        <v>371</v>
      </c>
      <c r="D3428" s="5" t="s">
        <v>371</v>
      </c>
      <c r="E3428" s="6">
        <v>1</v>
      </c>
      <c r="F3428" s="3">
        <v>11.99</v>
      </c>
      <c r="G3428" s="3">
        <v>5.95</v>
      </c>
      <c r="H3428" s="8">
        <f t="shared" si="689"/>
        <v>5.95</v>
      </c>
      <c r="I3428" s="3">
        <v>6.04</v>
      </c>
      <c r="J3428" s="4">
        <v>0.5</v>
      </c>
      <c r="K3428" s="2" t="str">
        <f t="shared" si="690"/>
        <v>Sunday</v>
      </c>
      <c r="L3428" s="5">
        <f t="shared" si="691"/>
        <v>43691</v>
      </c>
      <c r="M3428" s="2" t="str">
        <f t="shared" si="692"/>
        <v>Wednesday</v>
      </c>
      <c r="N3428" s="2" t="str">
        <f t="shared" si="693"/>
        <v>Wednesday</v>
      </c>
      <c r="O3428" s="12">
        <f t="shared" si="694"/>
        <v>0</v>
      </c>
      <c r="P3428" s="11" t="str">
        <f t="shared" si="695"/>
        <v>Low Cost per Unit</v>
      </c>
      <c r="Q3428" s="12">
        <f t="shared" si="696"/>
        <v>0</v>
      </c>
      <c r="R3428" s="12">
        <f t="shared" si="697"/>
        <v>0</v>
      </c>
      <c r="S3428" s="12">
        <f t="shared" si="698"/>
        <v>0</v>
      </c>
      <c r="T3428" s="12">
        <f t="shared" si="699"/>
        <v>0</v>
      </c>
      <c r="U3428" s="12">
        <f t="shared" si="700"/>
        <v>0</v>
      </c>
      <c r="V3428" s="13" t="str">
        <f t="shared" ca="1" si="701"/>
        <v>Greater Than 8 Weeks Old</v>
      </c>
    </row>
    <row r="3429" spans="1:22" x14ac:dyDescent="0.35">
      <c r="A3429" s="2" t="s">
        <v>313</v>
      </c>
      <c r="B3429" s="5">
        <v>43690</v>
      </c>
      <c r="C3429" s="5" t="s">
        <v>371</v>
      </c>
      <c r="D3429" s="5" t="s">
        <v>371</v>
      </c>
      <c r="E3429" s="6">
        <v>2</v>
      </c>
      <c r="F3429" s="3">
        <v>23.98</v>
      </c>
      <c r="G3429" s="3">
        <v>11.9</v>
      </c>
      <c r="H3429" s="8">
        <f t="shared" si="689"/>
        <v>5.95</v>
      </c>
      <c r="I3429" s="3">
        <v>12.08</v>
      </c>
      <c r="J3429" s="4">
        <v>0.5</v>
      </c>
      <c r="K3429" s="2" t="str">
        <f t="shared" si="690"/>
        <v>Tuesday</v>
      </c>
      <c r="L3429" s="5">
        <f t="shared" si="691"/>
        <v>43693</v>
      </c>
      <c r="M3429" s="2" t="str">
        <f t="shared" si="692"/>
        <v>Friday</v>
      </c>
      <c r="N3429" s="2" t="str">
        <f t="shared" si="693"/>
        <v>Friday</v>
      </c>
      <c r="O3429" s="12">
        <f t="shared" si="694"/>
        <v>1.1990000000000001</v>
      </c>
      <c r="P3429" s="11" t="str">
        <f t="shared" si="695"/>
        <v>Low Cost per Unit</v>
      </c>
      <c r="Q3429" s="12">
        <f t="shared" si="696"/>
        <v>0</v>
      </c>
      <c r="R3429" s="12">
        <f t="shared" si="697"/>
        <v>0.71940000000000004</v>
      </c>
      <c r="S3429" s="12">
        <f t="shared" si="698"/>
        <v>0</v>
      </c>
      <c r="T3429" s="12">
        <f t="shared" si="699"/>
        <v>0</v>
      </c>
      <c r="U3429" s="12">
        <f t="shared" si="700"/>
        <v>0</v>
      </c>
      <c r="V3429" s="13" t="str">
        <f t="shared" ca="1" si="701"/>
        <v>Greater Than 8 Weeks Old</v>
      </c>
    </row>
    <row r="3430" spans="1:22" x14ac:dyDescent="0.35">
      <c r="A3430" s="2" t="s">
        <v>313</v>
      </c>
      <c r="B3430" s="5">
        <v>43691</v>
      </c>
      <c r="C3430" s="5" t="s">
        <v>371</v>
      </c>
      <c r="D3430" s="5" t="s">
        <v>371</v>
      </c>
      <c r="E3430" s="6">
        <v>4</v>
      </c>
      <c r="F3430" s="3">
        <v>47.96</v>
      </c>
      <c r="G3430" s="3">
        <v>23.8</v>
      </c>
      <c r="H3430" s="8">
        <f t="shared" si="689"/>
        <v>5.95</v>
      </c>
      <c r="I3430" s="3">
        <v>24.16</v>
      </c>
      <c r="J3430" s="4">
        <v>0.5</v>
      </c>
      <c r="K3430" s="2" t="str">
        <f t="shared" si="690"/>
        <v>Wednesday</v>
      </c>
      <c r="L3430" s="5">
        <f t="shared" si="691"/>
        <v>43694</v>
      </c>
      <c r="M3430" s="2" t="str">
        <f t="shared" si="692"/>
        <v>Saturday</v>
      </c>
      <c r="N3430" s="2" t="str">
        <f t="shared" si="693"/>
        <v>Saturday</v>
      </c>
      <c r="O3430" s="12">
        <f t="shared" si="694"/>
        <v>0</v>
      </c>
      <c r="P3430" s="11" t="str">
        <f t="shared" si="695"/>
        <v>Low Cost per Unit</v>
      </c>
      <c r="Q3430" s="12">
        <f t="shared" si="696"/>
        <v>0</v>
      </c>
      <c r="R3430" s="12">
        <f t="shared" si="697"/>
        <v>1.4388000000000001</v>
      </c>
      <c r="S3430" s="12">
        <f t="shared" si="698"/>
        <v>0</v>
      </c>
      <c r="T3430" s="12">
        <f t="shared" si="699"/>
        <v>0</v>
      </c>
      <c r="U3430" s="12">
        <f t="shared" si="700"/>
        <v>0</v>
      </c>
      <c r="V3430" s="13" t="str">
        <f t="shared" ca="1" si="701"/>
        <v>Greater Than 8 Weeks Old</v>
      </c>
    </row>
    <row r="3431" spans="1:22" x14ac:dyDescent="0.35">
      <c r="A3431" s="2" t="s">
        <v>313</v>
      </c>
      <c r="B3431" s="5">
        <v>43692</v>
      </c>
      <c r="C3431" s="5" t="s">
        <v>371</v>
      </c>
      <c r="D3431" s="5" t="s">
        <v>371</v>
      </c>
      <c r="E3431" s="6">
        <v>3</v>
      </c>
      <c r="F3431" s="3">
        <v>35.97</v>
      </c>
      <c r="G3431" s="3">
        <v>17.850000000000001</v>
      </c>
      <c r="H3431" s="8">
        <f t="shared" si="689"/>
        <v>5.95</v>
      </c>
      <c r="I3431" s="3">
        <v>18.12</v>
      </c>
      <c r="J3431" s="4">
        <v>0.5</v>
      </c>
      <c r="K3431" s="2" t="str">
        <f t="shared" si="690"/>
        <v>Thursday</v>
      </c>
      <c r="L3431" s="5">
        <f t="shared" si="691"/>
        <v>43695</v>
      </c>
      <c r="M3431" s="2" t="str">
        <f t="shared" si="692"/>
        <v>Sunday</v>
      </c>
      <c r="N3431" s="2" t="str">
        <f t="shared" si="693"/>
        <v>Monday</v>
      </c>
      <c r="O3431" s="12">
        <f t="shared" si="694"/>
        <v>0</v>
      </c>
      <c r="P3431" s="11" t="str">
        <f t="shared" si="695"/>
        <v>Low Cost per Unit</v>
      </c>
      <c r="Q3431" s="12">
        <f t="shared" si="696"/>
        <v>0</v>
      </c>
      <c r="R3431" s="12">
        <f t="shared" si="697"/>
        <v>1.0790999999999999</v>
      </c>
      <c r="S3431" s="12">
        <f t="shared" si="698"/>
        <v>0</v>
      </c>
      <c r="T3431" s="12">
        <f t="shared" si="699"/>
        <v>0</v>
      </c>
      <c r="U3431" s="12">
        <f t="shared" si="700"/>
        <v>0</v>
      </c>
      <c r="V3431" s="13" t="str">
        <f t="shared" ca="1" si="701"/>
        <v>Greater Than 8 Weeks Old</v>
      </c>
    </row>
    <row r="3432" spans="1:22" x14ac:dyDescent="0.35">
      <c r="A3432" s="2" t="s">
        <v>313</v>
      </c>
      <c r="B3432" s="5">
        <v>43693</v>
      </c>
      <c r="C3432" s="5" t="s">
        <v>371</v>
      </c>
      <c r="D3432" s="5" t="s">
        <v>371</v>
      </c>
      <c r="E3432" s="6">
        <v>7</v>
      </c>
      <c r="F3432" s="3">
        <v>83.93</v>
      </c>
      <c r="G3432" s="3">
        <v>41.65</v>
      </c>
      <c r="H3432" s="8">
        <f t="shared" si="689"/>
        <v>5.95</v>
      </c>
      <c r="I3432" s="3">
        <v>42.28</v>
      </c>
      <c r="J3432" s="4">
        <v>0.5</v>
      </c>
      <c r="K3432" s="2" t="str">
        <f t="shared" si="690"/>
        <v>Friday</v>
      </c>
      <c r="L3432" s="5">
        <f t="shared" si="691"/>
        <v>43696</v>
      </c>
      <c r="M3432" s="2" t="str">
        <f t="shared" si="692"/>
        <v>Monday</v>
      </c>
      <c r="N3432" s="2" t="str">
        <f t="shared" si="693"/>
        <v>Monday</v>
      </c>
      <c r="O3432" s="12">
        <f t="shared" si="694"/>
        <v>0</v>
      </c>
      <c r="P3432" s="11" t="str">
        <f t="shared" si="695"/>
        <v>Low Cost per Unit</v>
      </c>
      <c r="Q3432" s="12">
        <f t="shared" si="696"/>
        <v>0</v>
      </c>
      <c r="R3432" s="12">
        <f t="shared" si="697"/>
        <v>2.5179</v>
      </c>
      <c r="S3432" s="12">
        <f t="shared" si="698"/>
        <v>0</v>
      </c>
      <c r="T3432" s="12">
        <f t="shared" si="699"/>
        <v>0</v>
      </c>
      <c r="U3432" s="12">
        <f t="shared" si="700"/>
        <v>0</v>
      </c>
      <c r="V3432" s="13" t="str">
        <f t="shared" ca="1" si="701"/>
        <v>Greater Than 8 Weeks Old</v>
      </c>
    </row>
    <row r="3433" spans="1:22" x14ac:dyDescent="0.35">
      <c r="A3433" s="2" t="s">
        <v>313</v>
      </c>
      <c r="B3433" s="5">
        <v>43694</v>
      </c>
      <c r="C3433" s="5" t="s">
        <v>371</v>
      </c>
      <c r="D3433" s="5" t="s">
        <v>371</v>
      </c>
      <c r="E3433" s="6">
        <v>4</v>
      </c>
      <c r="F3433" s="3">
        <v>47.96</v>
      </c>
      <c r="G3433" s="3">
        <v>23.8</v>
      </c>
      <c r="H3433" s="8">
        <f t="shared" si="689"/>
        <v>5.95</v>
      </c>
      <c r="I3433" s="3">
        <v>24.16</v>
      </c>
      <c r="J3433" s="4">
        <v>0.5</v>
      </c>
      <c r="K3433" s="2" t="str">
        <f t="shared" si="690"/>
        <v>Saturday</v>
      </c>
      <c r="L3433" s="5">
        <f t="shared" si="691"/>
        <v>43697</v>
      </c>
      <c r="M3433" s="2" t="str">
        <f t="shared" si="692"/>
        <v>Tuesday</v>
      </c>
      <c r="N3433" s="2" t="str">
        <f t="shared" si="693"/>
        <v>Tuesday</v>
      </c>
      <c r="O3433" s="12">
        <f t="shared" si="694"/>
        <v>0</v>
      </c>
      <c r="P3433" s="11" t="str">
        <f t="shared" si="695"/>
        <v>Low Cost per Unit</v>
      </c>
      <c r="Q3433" s="12">
        <f t="shared" si="696"/>
        <v>0</v>
      </c>
      <c r="R3433" s="12">
        <f t="shared" si="697"/>
        <v>1.4388000000000001</v>
      </c>
      <c r="S3433" s="12">
        <f t="shared" si="698"/>
        <v>0</v>
      </c>
      <c r="T3433" s="12">
        <f t="shared" si="699"/>
        <v>0</v>
      </c>
      <c r="U3433" s="12">
        <f t="shared" si="700"/>
        <v>0</v>
      </c>
      <c r="V3433" s="13" t="str">
        <f t="shared" ca="1" si="701"/>
        <v>Greater Than 8 Weeks Old</v>
      </c>
    </row>
    <row r="3434" spans="1:22" x14ac:dyDescent="0.35">
      <c r="A3434" s="2" t="s">
        <v>313</v>
      </c>
      <c r="B3434" s="5">
        <v>43695</v>
      </c>
      <c r="C3434" s="5" t="s">
        <v>371</v>
      </c>
      <c r="D3434" s="5" t="s">
        <v>371</v>
      </c>
      <c r="E3434" s="6">
        <v>1</v>
      </c>
      <c r="F3434" s="3">
        <v>11.99</v>
      </c>
      <c r="G3434" s="3">
        <v>5.95</v>
      </c>
      <c r="H3434" s="8">
        <f t="shared" si="689"/>
        <v>5.95</v>
      </c>
      <c r="I3434" s="3">
        <v>6.04</v>
      </c>
      <c r="J3434" s="4">
        <v>0.5</v>
      </c>
      <c r="K3434" s="2" t="str">
        <f t="shared" si="690"/>
        <v>Sunday</v>
      </c>
      <c r="L3434" s="5">
        <f t="shared" si="691"/>
        <v>43698</v>
      </c>
      <c r="M3434" s="2" t="str">
        <f t="shared" si="692"/>
        <v>Wednesday</v>
      </c>
      <c r="N3434" s="2" t="str">
        <f t="shared" si="693"/>
        <v>Wednesday</v>
      </c>
      <c r="O3434" s="12">
        <f t="shared" si="694"/>
        <v>0</v>
      </c>
      <c r="P3434" s="11" t="str">
        <f t="shared" si="695"/>
        <v>Low Cost per Unit</v>
      </c>
      <c r="Q3434" s="12">
        <f t="shared" si="696"/>
        <v>0</v>
      </c>
      <c r="R3434" s="12">
        <f t="shared" si="697"/>
        <v>0</v>
      </c>
      <c r="S3434" s="12">
        <f t="shared" si="698"/>
        <v>0</v>
      </c>
      <c r="T3434" s="12">
        <f t="shared" si="699"/>
        <v>0</v>
      </c>
      <c r="U3434" s="12">
        <f t="shared" si="700"/>
        <v>0</v>
      </c>
      <c r="V3434" s="13" t="str">
        <f t="shared" ca="1" si="701"/>
        <v>Greater Than 8 Weeks Old</v>
      </c>
    </row>
    <row r="3435" spans="1:22" x14ac:dyDescent="0.35">
      <c r="A3435" s="2" t="s">
        <v>285</v>
      </c>
      <c r="B3435" s="5">
        <v>43682</v>
      </c>
      <c r="C3435" s="5" t="s">
        <v>383</v>
      </c>
      <c r="D3435" s="5" t="s">
        <v>398</v>
      </c>
      <c r="E3435" s="6">
        <v>1</v>
      </c>
      <c r="F3435" s="3">
        <v>59</v>
      </c>
      <c r="G3435" s="3">
        <v>28.87</v>
      </c>
      <c r="H3435" s="8">
        <f t="shared" si="689"/>
        <v>28.87</v>
      </c>
      <c r="I3435" s="3">
        <v>30.13</v>
      </c>
      <c r="J3435" s="4">
        <v>0.51</v>
      </c>
      <c r="K3435" s="2" t="str">
        <f t="shared" si="690"/>
        <v>Monday</v>
      </c>
      <c r="L3435" s="5">
        <f t="shared" si="691"/>
        <v>43685</v>
      </c>
      <c r="M3435" s="2" t="str">
        <f t="shared" si="692"/>
        <v>Thursday</v>
      </c>
      <c r="N3435" s="2" t="str">
        <f t="shared" si="693"/>
        <v>Thursday</v>
      </c>
      <c r="O3435" s="12">
        <f t="shared" si="694"/>
        <v>0</v>
      </c>
      <c r="P3435" s="11" t="str">
        <f t="shared" si="695"/>
        <v>High Cost per Unit</v>
      </c>
      <c r="Q3435" s="12">
        <f t="shared" si="696"/>
        <v>0</v>
      </c>
      <c r="R3435" s="12">
        <f t="shared" si="697"/>
        <v>0</v>
      </c>
      <c r="S3435" s="12">
        <f t="shared" si="698"/>
        <v>0</v>
      </c>
      <c r="T3435" s="12">
        <f t="shared" si="699"/>
        <v>0</v>
      </c>
      <c r="U3435" s="12">
        <f t="shared" si="700"/>
        <v>0</v>
      </c>
      <c r="V3435" s="13" t="str">
        <f t="shared" ca="1" si="701"/>
        <v>Greater Than 8 Weeks Old</v>
      </c>
    </row>
    <row r="3436" spans="1:22" x14ac:dyDescent="0.35">
      <c r="A3436" s="2" t="s">
        <v>285</v>
      </c>
      <c r="B3436" s="5">
        <v>43684</v>
      </c>
      <c r="C3436" s="5" t="s">
        <v>383</v>
      </c>
      <c r="D3436" s="5" t="s">
        <v>398</v>
      </c>
      <c r="E3436" s="6">
        <v>1</v>
      </c>
      <c r="F3436" s="3">
        <v>59</v>
      </c>
      <c r="G3436" s="3">
        <v>28.87</v>
      </c>
      <c r="H3436" s="8">
        <f t="shared" si="689"/>
        <v>28.87</v>
      </c>
      <c r="I3436" s="3">
        <v>30.13</v>
      </c>
      <c r="J3436" s="4">
        <v>0.51</v>
      </c>
      <c r="K3436" s="2" t="str">
        <f t="shared" si="690"/>
        <v>Wednesday</v>
      </c>
      <c r="L3436" s="5">
        <f t="shared" si="691"/>
        <v>43687</v>
      </c>
      <c r="M3436" s="2" t="str">
        <f t="shared" si="692"/>
        <v>Saturday</v>
      </c>
      <c r="N3436" s="2" t="str">
        <f t="shared" si="693"/>
        <v>Saturday</v>
      </c>
      <c r="O3436" s="12">
        <f t="shared" si="694"/>
        <v>0</v>
      </c>
      <c r="P3436" s="11" t="str">
        <f t="shared" si="695"/>
        <v>High Cost per Unit</v>
      </c>
      <c r="Q3436" s="12">
        <f t="shared" si="696"/>
        <v>0</v>
      </c>
      <c r="R3436" s="12">
        <f t="shared" si="697"/>
        <v>0</v>
      </c>
      <c r="S3436" s="12">
        <f t="shared" si="698"/>
        <v>0</v>
      </c>
      <c r="T3436" s="12">
        <f t="shared" si="699"/>
        <v>0</v>
      </c>
      <c r="U3436" s="12">
        <f t="shared" si="700"/>
        <v>0</v>
      </c>
      <c r="V3436" s="13" t="str">
        <f t="shared" ca="1" si="701"/>
        <v>Greater Than 8 Weeks Old</v>
      </c>
    </row>
    <row r="3437" spans="1:22" x14ac:dyDescent="0.35">
      <c r="A3437" s="2" t="s">
        <v>285</v>
      </c>
      <c r="B3437" s="5">
        <v>43690</v>
      </c>
      <c r="C3437" s="5" t="s">
        <v>383</v>
      </c>
      <c r="D3437" s="5" t="s">
        <v>398</v>
      </c>
      <c r="E3437" s="6">
        <v>1</v>
      </c>
      <c r="F3437" s="3">
        <v>59</v>
      </c>
      <c r="G3437" s="3">
        <v>28.87</v>
      </c>
      <c r="H3437" s="8">
        <f t="shared" si="689"/>
        <v>28.87</v>
      </c>
      <c r="I3437" s="3">
        <v>30.13</v>
      </c>
      <c r="J3437" s="4">
        <v>0.51</v>
      </c>
      <c r="K3437" s="2" t="str">
        <f t="shared" si="690"/>
        <v>Tuesday</v>
      </c>
      <c r="L3437" s="5">
        <f t="shared" si="691"/>
        <v>43693</v>
      </c>
      <c r="M3437" s="2" t="str">
        <f t="shared" si="692"/>
        <v>Friday</v>
      </c>
      <c r="N3437" s="2" t="str">
        <f t="shared" si="693"/>
        <v>Friday</v>
      </c>
      <c r="O3437" s="12">
        <f t="shared" si="694"/>
        <v>2.95</v>
      </c>
      <c r="P3437" s="11" t="str">
        <f t="shared" si="695"/>
        <v>High Cost per Unit</v>
      </c>
      <c r="Q3437" s="12">
        <f t="shared" si="696"/>
        <v>0</v>
      </c>
      <c r="R3437" s="12">
        <f t="shared" si="697"/>
        <v>0</v>
      </c>
      <c r="S3437" s="12">
        <f t="shared" si="698"/>
        <v>0</v>
      </c>
      <c r="T3437" s="12">
        <f t="shared" si="699"/>
        <v>0</v>
      </c>
      <c r="U3437" s="12">
        <f t="shared" si="700"/>
        <v>0</v>
      </c>
      <c r="V3437" s="13" t="str">
        <f t="shared" ca="1" si="701"/>
        <v>Greater Than 8 Weeks Old</v>
      </c>
    </row>
    <row r="3438" spans="1:22" x14ac:dyDescent="0.35">
      <c r="A3438" s="2" t="s">
        <v>285</v>
      </c>
      <c r="B3438" s="5">
        <v>43691</v>
      </c>
      <c r="C3438" s="5" t="s">
        <v>383</v>
      </c>
      <c r="D3438" s="5" t="s">
        <v>398</v>
      </c>
      <c r="E3438" s="6">
        <v>1</v>
      </c>
      <c r="F3438" s="3">
        <v>59</v>
      </c>
      <c r="G3438" s="3">
        <v>28.87</v>
      </c>
      <c r="H3438" s="8">
        <f t="shared" si="689"/>
        <v>28.87</v>
      </c>
      <c r="I3438" s="3">
        <v>30.13</v>
      </c>
      <c r="J3438" s="4">
        <v>0.51</v>
      </c>
      <c r="K3438" s="2" t="str">
        <f t="shared" si="690"/>
        <v>Wednesday</v>
      </c>
      <c r="L3438" s="5">
        <f t="shared" si="691"/>
        <v>43694</v>
      </c>
      <c r="M3438" s="2" t="str">
        <f t="shared" si="692"/>
        <v>Saturday</v>
      </c>
      <c r="N3438" s="2" t="str">
        <f t="shared" si="693"/>
        <v>Saturday</v>
      </c>
      <c r="O3438" s="12">
        <f t="shared" si="694"/>
        <v>0</v>
      </c>
      <c r="P3438" s="11" t="str">
        <f t="shared" si="695"/>
        <v>High Cost per Unit</v>
      </c>
      <c r="Q3438" s="12">
        <f t="shared" si="696"/>
        <v>0</v>
      </c>
      <c r="R3438" s="12">
        <f t="shared" si="697"/>
        <v>0</v>
      </c>
      <c r="S3438" s="12">
        <f t="shared" si="698"/>
        <v>0</v>
      </c>
      <c r="T3438" s="12">
        <f t="shared" si="699"/>
        <v>0</v>
      </c>
      <c r="U3438" s="12">
        <f t="shared" si="700"/>
        <v>0</v>
      </c>
      <c r="V3438" s="13" t="str">
        <f t="shared" ca="1" si="701"/>
        <v>Greater Than 8 Weeks Old</v>
      </c>
    </row>
    <row r="3439" spans="1:22" x14ac:dyDescent="0.35">
      <c r="A3439" s="2" t="s">
        <v>285</v>
      </c>
      <c r="B3439" s="5">
        <v>43693</v>
      </c>
      <c r="C3439" s="5" t="s">
        <v>383</v>
      </c>
      <c r="D3439" s="5" t="s">
        <v>398</v>
      </c>
      <c r="E3439" s="6">
        <v>1</v>
      </c>
      <c r="F3439" s="3">
        <v>59</v>
      </c>
      <c r="G3439" s="3">
        <v>28.87</v>
      </c>
      <c r="H3439" s="8">
        <f t="shared" si="689"/>
        <v>28.87</v>
      </c>
      <c r="I3439" s="3">
        <v>30.13</v>
      </c>
      <c r="J3439" s="4">
        <v>0.51</v>
      </c>
      <c r="K3439" s="2" t="str">
        <f t="shared" si="690"/>
        <v>Friday</v>
      </c>
      <c r="L3439" s="5">
        <f t="shared" si="691"/>
        <v>43696</v>
      </c>
      <c r="M3439" s="2" t="str">
        <f t="shared" si="692"/>
        <v>Monday</v>
      </c>
      <c r="N3439" s="2" t="str">
        <f t="shared" si="693"/>
        <v>Monday</v>
      </c>
      <c r="O3439" s="12">
        <f t="shared" si="694"/>
        <v>0</v>
      </c>
      <c r="P3439" s="11" t="str">
        <f t="shared" si="695"/>
        <v>High Cost per Unit</v>
      </c>
      <c r="Q3439" s="12">
        <f t="shared" si="696"/>
        <v>0</v>
      </c>
      <c r="R3439" s="12">
        <f t="shared" si="697"/>
        <v>0</v>
      </c>
      <c r="S3439" s="12">
        <f t="shared" si="698"/>
        <v>0</v>
      </c>
      <c r="T3439" s="12">
        <f t="shared" si="699"/>
        <v>0</v>
      </c>
      <c r="U3439" s="12">
        <f t="shared" si="700"/>
        <v>0</v>
      </c>
      <c r="V3439" s="13" t="str">
        <f t="shared" ca="1" si="701"/>
        <v>Greater Than 8 Weeks Old</v>
      </c>
    </row>
    <row r="3440" spans="1:22" x14ac:dyDescent="0.35">
      <c r="A3440" s="2" t="s">
        <v>285</v>
      </c>
      <c r="B3440" s="5">
        <v>43695</v>
      </c>
      <c r="C3440" s="5" t="s">
        <v>383</v>
      </c>
      <c r="D3440" s="5" t="s">
        <v>398</v>
      </c>
      <c r="E3440" s="6">
        <v>1</v>
      </c>
      <c r="F3440" s="3">
        <v>59</v>
      </c>
      <c r="G3440" s="3">
        <v>28.87</v>
      </c>
      <c r="H3440" s="8">
        <f t="shared" si="689"/>
        <v>28.87</v>
      </c>
      <c r="I3440" s="3">
        <v>30.13</v>
      </c>
      <c r="J3440" s="4">
        <v>0.51</v>
      </c>
      <c r="K3440" s="2" t="str">
        <f t="shared" si="690"/>
        <v>Sunday</v>
      </c>
      <c r="L3440" s="5">
        <f t="shared" si="691"/>
        <v>43698</v>
      </c>
      <c r="M3440" s="2" t="str">
        <f t="shared" si="692"/>
        <v>Wednesday</v>
      </c>
      <c r="N3440" s="2" t="str">
        <f t="shared" si="693"/>
        <v>Wednesday</v>
      </c>
      <c r="O3440" s="12">
        <f t="shared" si="694"/>
        <v>0</v>
      </c>
      <c r="P3440" s="11" t="str">
        <f t="shared" si="695"/>
        <v>High Cost per Unit</v>
      </c>
      <c r="Q3440" s="12">
        <f t="shared" si="696"/>
        <v>0</v>
      </c>
      <c r="R3440" s="12">
        <f t="shared" si="697"/>
        <v>0</v>
      </c>
      <c r="S3440" s="12">
        <f t="shared" si="698"/>
        <v>0</v>
      </c>
      <c r="T3440" s="12">
        <f t="shared" si="699"/>
        <v>0</v>
      </c>
      <c r="U3440" s="12">
        <f t="shared" si="700"/>
        <v>0</v>
      </c>
      <c r="V3440" s="13" t="str">
        <f t="shared" ca="1" si="701"/>
        <v>Greater Than 8 Weeks Old</v>
      </c>
    </row>
    <row r="3441" spans="1:22" x14ac:dyDescent="0.35">
      <c r="A3441" s="2" t="s">
        <v>285</v>
      </c>
      <c r="B3441" s="5">
        <v>43697</v>
      </c>
      <c r="C3441" s="5" t="s">
        <v>383</v>
      </c>
      <c r="D3441" s="5" t="s">
        <v>398</v>
      </c>
      <c r="E3441" s="6">
        <v>1</v>
      </c>
      <c r="F3441" s="3">
        <v>59</v>
      </c>
      <c r="G3441" s="3">
        <v>28.87</v>
      </c>
      <c r="H3441" s="8">
        <f t="shared" si="689"/>
        <v>28.87</v>
      </c>
      <c r="I3441" s="3">
        <v>30.13</v>
      </c>
      <c r="J3441" s="4">
        <v>0.51</v>
      </c>
      <c r="K3441" s="2" t="str">
        <f t="shared" si="690"/>
        <v>Tuesday</v>
      </c>
      <c r="L3441" s="5">
        <f t="shared" si="691"/>
        <v>43700</v>
      </c>
      <c r="M3441" s="2" t="str">
        <f t="shared" si="692"/>
        <v>Friday</v>
      </c>
      <c r="N3441" s="2" t="str">
        <f t="shared" si="693"/>
        <v>Friday</v>
      </c>
      <c r="O3441" s="12">
        <f t="shared" si="694"/>
        <v>2.95</v>
      </c>
      <c r="P3441" s="11" t="str">
        <f t="shared" si="695"/>
        <v>High Cost per Unit</v>
      </c>
      <c r="Q3441" s="12">
        <f t="shared" si="696"/>
        <v>0</v>
      </c>
      <c r="R3441" s="12">
        <f t="shared" si="697"/>
        <v>0</v>
      </c>
      <c r="S3441" s="12">
        <f t="shared" si="698"/>
        <v>0</v>
      </c>
      <c r="T3441" s="12">
        <f t="shared" si="699"/>
        <v>0</v>
      </c>
      <c r="U3441" s="12">
        <f t="shared" si="700"/>
        <v>0</v>
      </c>
      <c r="V3441" s="13" t="str">
        <f t="shared" ca="1" si="701"/>
        <v>Greater Than 8 Weeks Old</v>
      </c>
    </row>
    <row r="3442" spans="1:22" x14ac:dyDescent="0.35">
      <c r="A3442" s="2" t="s">
        <v>285</v>
      </c>
      <c r="B3442" s="5">
        <v>43702</v>
      </c>
      <c r="C3442" s="5" t="s">
        <v>383</v>
      </c>
      <c r="D3442" s="5" t="s">
        <v>398</v>
      </c>
      <c r="E3442" s="6">
        <v>1</v>
      </c>
      <c r="F3442" s="3">
        <v>59</v>
      </c>
      <c r="G3442" s="3">
        <v>28.87</v>
      </c>
      <c r="H3442" s="8">
        <f t="shared" si="689"/>
        <v>28.87</v>
      </c>
      <c r="I3442" s="3">
        <v>30.13</v>
      </c>
      <c r="J3442" s="4">
        <v>0.51</v>
      </c>
      <c r="K3442" s="2" t="str">
        <f t="shared" si="690"/>
        <v>Sunday</v>
      </c>
      <c r="L3442" s="5">
        <f t="shared" si="691"/>
        <v>43705</v>
      </c>
      <c r="M3442" s="2" t="str">
        <f t="shared" si="692"/>
        <v>Wednesday</v>
      </c>
      <c r="N3442" s="2" t="str">
        <f t="shared" si="693"/>
        <v>Wednesday</v>
      </c>
      <c r="O3442" s="12">
        <f t="shared" si="694"/>
        <v>0</v>
      </c>
      <c r="P3442" s="11" t="str">
        <f t="shared" si="695"/>
        <v>High Cost per Unit</v>
      </c>
      <c r="Q3442" s="12">
        <f t="shared" si="696"/>
        <v>0</v>
      </c>
      <c r="R3442" s="12">
        <f t="shared" si="697"/>
        <v>0</v>
      </c>
      <c r="S3442" s="12">
        <f t="shared" si="698"/>
        <v>0</v>
      </c>
      <c r="T3442" s="12">
        <f t="shared" si="699"/>
        <v>0</v>
      </c>
      <c r="U3442" s="12">
        <f t="shared" si="700"/>
        <v>0</v>
      </c>
      <c r="V3442" s="13" t="str">
        <f t="shared" ca="1" si="701"/>
        <v>Greater Than 8 Weeks Old</v>
      </c>
    </row>
    <row r="3443" spans="1:22" x14ac:dyDescent="0.35">
      <c r="A3443" s="2" t="s">
        <v>285</v>
      </c>
      <c r="B3443" s="5">
        <v>43703</v>
      </c>
      <c r="C3443" s="5" t="s">
        <v>383</v>
      </c>
      <c r="D3443" s="5" t="s">
        <v>398</v>
      </c>
      <c r="E3443" s="6">
        <v>1</v>
      </c>
      <c r="F3443" s="3">
        <v>59</v>
      </c>
      <c r="G3443" s="3">
        <v>28.87</v>
      </c>
      <c r="H3443" s="8">
        <f t="shared" si="689"/>
        <v>28.87</v>
      </c>
      <c r="I3443" s="3">
        <v>30.13</v>
      </c>
      <c r="J3443" s="4">
        <v>0.51</v>
      </c>
      <c r="K3443" s="2" t="str">
        <f t="shared" si="690"/>
        <v>Monday</v>
      </c>
      <c r="L3443" s="5">
        <f t="shared" si="691"/>
        <v>43706</v>
      </c>
      <c r="M3443" s="2" t="str">
        <f t="shared" si="692"/>
        <v>Thursday</v>
      </c>
      <c r="N3443" s="2" t="str">
        <f t="shared" si="693"/>
        <v>Thursday</v>
      </c>
      <c r="O3443" s="12">
        <f t="shared" si="694"/>
        <v>0</v>
      </c>
      <c r="P3443" s="11" t="str">
        <f t="shared" si="695"/>
        <v>High Cost per Unit</v>
      </c>
      <c r="Q3443" s="12">
        <f t="shared" si="696"/>
        <v>0</v>
      </c>
      <c r="R3443" s="12">
        <f t="shared" si="697"/>
        <v>0</v>
      </c>
      <c r="S3443" s="12">
        <f t="shared" si="698"/>
        <v>0</v>
      </c>
      <c r="T3443" s="12">
        <f t="shared" si="699"/>
        <v>0</v>
      </c>
      <c r="U3443" s="12">
        <f t="shared" si="700"/>
        <v>0</v>
      </c>
      <c r="V3443" s="13" t="str">
        <f t="shared" ca="1" si="701"/>
        <v>Greater Than 8 Weeks Old</v>
      </c>
    </row>
    <row r="3444" spans="1:22" x14ac:dyDescent="0.35">
      <c r="A3444" s="2" t="s">
        <v>285</v>
      </c>
      <c r="B3444" s="5">
        <v>43705</v>
      </c>
      <c r="C3444" s="5" t="s">
        <v>383</v>
      </c>
      <c r="D3444" s="5" t="s">
        <v>398</v>
      </c>
      <c r="E3444" s="6">
        <v>1</v>
      </c>
      <c r="F3444" s="3">
        <v>59</v>
      </c>
      <c r="G3444" s="3">
        <v>28.87</v>
      </c>
      <c r="H3444" s="8">
        <f t="shared" si="689"/>
        <v>28.87</v>
      </c>
      <c r="I3444" s="3">
        <v>30.13</v>
      </c>
      <c r="J3444" s="4">
        <v>0.51</v>
      </c>
      <c r="K3444" s="2" t="str">
        <f t="shared" si="690"/>
        <v>Wednesday</v>
      </c>
      <c r="L3444" s="5">
        <f t="shared" si="691"/>
        <v>43708</v>
      </c>
      <c r="M3444" s="2" t="str">
        <f t="shared" si="692"/>
        <v>Saturday</v>
      </c>
      <c r="N3444" s="2" t="str">
        <f t="shared" si="693"/>
        <v>Saturday</v>
      </c>
      <c r="O3444" s="12">
        <f t="shared" si="694"/>
        <v>0</v>
      </c>
      <c r="P3444" s="11" t="str">
        <f t="shared" si="695"/>
        <v>High Cost per Unit</v>
      </c>
      <c r="Q3444" s="12">
        <f t="shared" si="696"/>
        <v>0</v>
      </c>
      <c r="R3444" s="12">
        <f t="shared" si="697"/>
        <v>0</v>
      </c>
      <c r="S3444" s="12">
        <f t="shared" si="698"/>
        <v>0</v>
      </c>
      <c r="T3444" s="12">
        <f t="shared" si="699"/>
        <v>0</v>
      </c>
      <c r="U3444" s="12">
        <f t="shared" si="700"/>
        <v>0</v>
      </c>
      <c r="V3444" s="13" t="str">
        <f t="shared" ca="1" si="701"/>
        <v>Greater Than 8 Weeks Old</v>
      </c>
    </row>
    <row r="3445" spans="1:22" x14ac:dyDescent="0.35">
      <c r="A3445" s="2" t="s">
        <v>285</v>
      </c>
      <c r="B3445" s="5">
        <v>43707</v>
      </c>
      <c r="C3445" s="5" t="s">
        <v>383</v>
      </c>
      <c r="D3445" s="5" t="s">
        <v>398</v>
      </c>
      <c r="E3445" s="6">
        <v>1</v>
      </c>
      <c r="F3445" s="3">
        <v>59</v>
      </c>
      <c r="G3445" s="3">
        <v>28.87</v>
      </c>
      <c r="H3445" s="8">
        <f t="shared" si="689"/>
        <v>28.87</v>
      </c>
      <c r="I3445" s="3">
        <v>30.13</v>
      </c>
      <c r="J3445" s="4">
        <v>0.51</v>
      </c>
      <c r="K3445" s="2" t="str">
        <f t="shared" si="690"/>
        <v>Friday</v>
      </c>
      <c r="L3445" s="5">
        <f t="shared" si="691"/>
        <v>43710</v>
      </c>
      <c r="M3445" s="2" t="str">
        <f t="shared" si="692"/>
        <v>Monday</v>
      </c>
      <c r="N3445" s="2" t="str">
        <f t="shared" si="693"/>
        <v>Monday</v>
      </c>
      <c r="O3445" s="12">
        <f t="shared" si="694"/>
        <v>0</v>
      </c>
      <c r="P3445" s="11" t="str">
        <f t="shared" si="695"/>
        <v>High Cost per Unit</v>
      </c>
      <c r="Q3445" s="12">
        <f t="shared" si="696"/>
        <v>0</v>
      </c>
      <c r="R3445" s="12">
        <f t="shared" si="697"/>
        <v>0</v>
      </c>
      <c r="S3445" s="12">
        <f t="shared" si="698"/>
        <v>0</v>
      </c>
      <c r="T3445" s="12">
        <f t="shared" si="699"/>
        <v>0</v>
      </c>
      <c r="U3445" s="12">
        <f t="shared" si="700"/>
        <v>0</v>
      </c>
      <c r="V3445" s="13" t="str">
        <f t="shared" ca="1" si="701"/>
        <v>Greater Than 8 Weeks Old</v>
      </c>
    </row>
    <row r="3446" spans="1:22" x14ac:dyDescent="0.35">
      <c r="A3446" s="2" t="s">
        <v>234</v>
      </c>
      <c r="B3446" s="5">
        <v>43678</v>
      </c>
      <c r="C3446" s="5" t="s">
        <v>369</v>
      </c>
      <c r="D3446" s="5" t="s">
        <v>372</v>
      </c>
      <c r="E3446" s="6">
        <v>1</v>
      </c>
      <c r="F3446" s="3">
        <v>35</v>
      </c>
      <c r="G3446" s="3">
        <v>8.9700000000000006</v>
      </c>
      <c r="H3446" s="8">
        <f t="shared" si="689"/>
        <v>8.9700000000000006</v>
      </c>
      <c r="I3446" s="3">
        <v>26.03</v>
      </c>
      <c r="J3446" s="4">
        <v>0.74</v>
      </c>
      <c r="K3446" s="2" t="str">
        <f t="shared" si="690"/>
        <v>Thursday</v>
      </c>
      <c r="L3446" s="5">
        <f t="shared" si="691"/>
        <v>43681</v>
      </c>
      <c r="M3446" s="2" t="str">
        <f t="shared" si="692"/>
        <v>Sunday</v>
      </c>
      <c r="N3446" s="2" t="str">
        <f t="shared" si="693"/>
        <v>Monday</v>
      </c>
      <c r="O3446" s="12">
        <f t="shared" si="694"/>
        <v>0</v>
      </c>
      <c r="P3446" s="11" t="str">
        <f t="shared" si="695"/>
        <v>Low Cost per Unit</v>
      </c>
      <c r="Q3446" s="12">
        <f t="shared" si="696"/>
        <v>0</v>
      </c>
      <c r="R3446" s="12">
        <f t="shared" si="697"/>
        <v>0</v>
      </c>
      <c r="S3446" s="12">
        <f t="shared" si="698"/>
        <v>0</v>
      </c>
      <c r="T3446" s="12">
        <f t="shared" si="699"/>
        <v>0</v>
      </c>
      <c r="U3446" s="12">
        <f t="shared" si="700"/>
        <v>0</v>
      </c>
      <c r="V3446" s="13" t="str">
        <f t="shared" ca="1" si="701"/>
        <v>Greater Than 8 Weeks Old</v>
      </c>
    </row>
    <row r="3447" spans="1:22" x14ac:dyDescent="0.35">
      <c r="A3447" s="2" t="s">
        <v>234</v>
      </c>
      <c r="B3447" s="5">
        <v>43679</v>
      </c>
      <c r="C3447" s="5" t="s">
        <v>369</v>
      </c>
      <c r="D3447" s="5" t="s">
        <v>372</v>
      </c>
      <c r="E3447" s="6">
        <v>1</v>
      </c>
      <c r="F3447" s="3">
        <v>35</v>
      </c>
      <c r="G3447" s="3">
        <v>8.9700000000000006</v>
      </c>
      <c r="H3447" s="8">
        <f t="shared" si="689"/>
        <v>8.9700000000000006</v>
      </c>
      <c r="I3447" s="3">
        <v>26.03</v>
      </c>
      <c r="J3447" s="4">
        <v>0.74</v>
      </c>
      <c r="K3447" s="2" t="str">
        <f t="shared" si="690"/>
        <v>Friday</v>
      </c>
      <c r="L3447" s="5">
        <f t="shared" si="691"/>
        <v>43682</v>
      </c>
      <c r="M3447" s="2" t="str">
        <f t="shared" si="692"/>
        <v>Monday</v>
      </c>
      <c r="N3447" s="2" t="str">
        <f t="shared" si="693"/>
        <v>Monday</v>
      </c>
      <c r="O3447" s="12">
        <f t="shared" si="694"/>
        <v>0</v>
      </c>
      <c r="P3447" s="11" t="str">
        <f t="shared" si="695"/>
        <v>Low Cost per Unit</v>
      </c>
      <c r="Q3447" s="12">
        <f t="shared" si="696"/>
        <v>0</v>
      </c>
      <c r="R3447" s="12">
        <f t="shared" si="697"/>
        <v>0</v>
      </c>
      <c r="S3447" s="12">
        <f t="shared" si="698"/>
        <v>0</v>
      </c>
      <c r="T3447" s="12">
        <f t="shared" si="699"/>
        <v>0</v>
      </c>
      <c r="U3447" s="12">
        <f t="shared" si="700"/>
        <v>0</v>
      </c>
      <c r="V3447" s="13" t="str">
        <f t="shared" ca="1" si="701"/>
        <v>Greater Than 8 Weeks Old</v>
      </c>
    </row>
    <row r="3448" spans="1:22" x14ac:dyDescent="0.35">
      <c r="A3448" s="2" t="s">
        <v>234</v>
      </c>
      <c r="B3448" s="5">
        <v>43681</v>
      </c>
      <c r="C3448" s="5" t="s">
        <v>369</v>
      </c>
      <c r="D3448" s="5" t="s">
        <v>372</v>
      </c>
      <c r="E3448" s="6">
        <v>1</v>
      </c>
      <c r="F3448" s="3">
        <v>35</v>
      </c>
      <c r="G3448" s="3">
        <v>8.9700000000000006</v>
      </c>
      <c r="H3448" s="8">
        <f t="shared" si="689"/>
        <v>8.9700000000000006</v>
      </c>
      <c r="I3448" s="3">
        <v>26.03</v>
      </c>
      <c r="J3448" s="4">
        <v>0.74</v>
      </c>
      <c r="K3448" s="2" t="str">
        <f t="shared" si="690"/>
        <v>Sunday</v>
      </c>
      <c r="L3448" s="5">
        <f t="shared" si="691"/>
        <v>43684</v>
      </c>
      <c r="M3448" s="2" t="str">
        <f t="shared" si="692"/>
        <v>Wednesday</v>
      </c>
      <c r="N3448" s="2" t="str">
        <f t="shared" si="693"/>
        <v>Wednesday</v>
      </c>
      <c r="O3448" s="12">
        <f t="shared" si="694"/>
        <v>0</v>
      </c>
      <c r="P3448" s="11" t="str">
        <f t="shared" si="695"/>
        <v>Low Cost per Unit</v>
      </c>
      <c r="Q3448" s="12">
        <f t="shared" si="696"/>
        <v>0</v>
      </c>
      <c r="R3448" s="12">
        <f t="shared" si="697"/>
        <v>0</v>
      </c>
      <c r="S3448" s="12">
        <f t="shared" si="698"/>
        <v>0</v>
      </c>
      <c r="T3448" s="12">
        <f t="shared" si="699"/>
        <v>0</v>
      </c>
      <c r="U3448" s="12">
        <f t="shared" si="700"/>
        <v>0</v>
      </c>
      <c r="V3448" s="13" t="str">
        <f t="shared" ca="1" si="701"/>
        <v>Greater Than 8 Weeks Old</v>
      </c>
    </row>
    <row r="3449" spans="1:22" x14ac:dyDescent="0.35">
      <c r="A3449" s="2" t="s">
        <v>234</v>
      </c>
      <c r="B3449" s="5">
        <v>43683</v>
      </c>
      <c r="C3449" s="5" t="s">
        <v>369</v>
      </c>
      <c r="D3449" s="5" t="s">
        <v>372</v>
      </c>
      <c r="E3449" s="6">
        <v>2</v>
      </c>
      <c r="F3449" s="3">
        <v>70</v>
      </c>
      <c r="G3449" s="3">
        <v>17.940000000000001</v>
      </c>
      <c r="H3449" s="8">
        <f t="shared" si="689"/>
        <v>8.9700000000000006</v>
      </c>
      <c r="I3449" s="3">
        <v>52.06</v>
      </c>
      <c r="J3449" s="4">
        <v>0.74</v>
      </c>
      <c r="K3449" s="2" t="str">
        <f t="shared" si="690"/>
        <v>Tuesday</v>
      </c>
      <c r="L3449" s="5">
        <f t="shared" si="691"/>
        <v>43686</v>
      </c>
      <c r="M3449" s="2" t="str">
        <f t="shared" si="692"/>
        <v>Friday</v>
      </c>
      <c r="N3449" s="2" t="str">
        <f t="shared" si="693"/>
        <v>Friday</v>
      </c>
      <c r="O3449" s="12">
        <f t="shared" si="694"/>
        <v>3.5</v>
      </c>
      <c r="P3449" s="11" t="str">
        <f t="shared" si="695"/>
        <v>Low Cost per Unit</v>
      </c>
      <c r="Q3449" s="12">
        <f t="shared" si="696"/>
        <v>0</v>
      </c>
      <c r="R3449" s="12">
        <f t="shared" si="697"/>
        <v>2.1</v>
      </c>
      <c r="S3449" s="12">
        <f t="shared" si="698"/>
        <v>0</v>
      </c>
      <c r="T3449" s="12">
        <f t="shared" si="699"/>
        <v>0</v>
      </c>
      <c r="U3449" s="12">
        <f t="shared" si="700"/>
        <v>0</v>
      </c>
      <c r="V3449" s="13" t="str">
        <f t="shared" ca="1" si="701"/>
        <v>Greater Than 8 Weeks Old</v>
      </c>
    </row>
    <row r="3450" spans="1:22" x14ac:dyDescent="0.35">
      <c r="A3450" s="2" t="s">
        <v>234</v>
      </c>
      <c r="B3450" s="5">
        <v>43687</v>
      </c>
      <c r="C3450" s="5" t="s">
        <v>369</v>
      </c>
      <c r="D3450" s="5" t="s">
        <v>372</v>
      </c>
      <c r="E3450" s="6">
        <v>1</v>
      </c>
      <c r="F3450" s="3">
        <v>35</v>
      </c>
      <c r="G3450" s="3">
        <v>8.9700000000000006</v>
      </c>
      <c r="H3450" s="8">
        <f t="shared" si="689"/>
        <v>8.9700000000000006</v>
      </c>
      <c r="I3450" s="3">
        <v>26.03</v>
      </c>
      <c r="J3450" s="4">
        <v>0.74</v>
      </c>
      <c r="K3450" s="2" t="str">
        <f t="shared" si="690"/>
        <v>Saturday</v>
      </c>
      <c r="L3450" s="5">
        <f t="shared" si="691"/>
        <v>43690</v>
      </c>
      <c r="M3450" s="2" t="str">
        <f t="shared" si="692"/>
        <v>Tuesday</v>
      </c>
      <c r="N3450" s="2" t="str">
        <f t="shared" si="693"/>
        <v>Tuesday</v>
      </c>
      <c r="O3450" s="12">
        <f t="shared" si="694"/>
        <v>0</v>
      </c>
      <c r="P3450" s="11" t="str">
        <f t="shared" si="695"/>
        <v>Low Cost per Unit</v>
      </c>
      <c r="Q3450" s="12">
        <f t="shared" si="696"/>
        <v>0</v>
      </c>
      <c r="R3450" s="12">
        <f t="shared" si="697"/>
        <v>0</v>
      </c>
      <c r="S3450" s="12">
        <f t="shared" si="698"/>
        <v>0</v>
      </c>
      <c r="T3450" s="12">
        <f t="shared" si="699"/>
        <v>3.5</v>
      </c>
      <c r="U3450" s="12">
        <f t="shared" si="700"/>
        <v>0</v>
      </c>
      <c r="V3450" s="13" t="str">
        <f t="shared" ca="1" si="701"/>
        <v>Greater Than 8 Weeks Old</v>
      </c>
    </row>
    <row r="3451" spans="1:22" x14ac:dyDescent="0.35">
      <c r="A3451" s="2" t="s">
        <v>234</v>
      </c>
      <c r="B3451" s="5">
        <v>43690</v>
      </c>
      <c r="C3451" s="5" t="s">
        <v>369</v>
      </c>
      <c r="D3451" s="5" t="s">
        <v>372</v>
      </c>
      <c r="E3451" s="6">
        <v>2</v>
      </c>
      <c r="F3451" s="3">
        <v>70</v>
      </c>
      <c r="G3451" s="3">
        <v>17.940000000000001</v>
      </c>
      <c r="H3451" s="8">
        <f t="shared" si="689"/>
        <v>8.9700000000000006</v>
      </c>
      <c r="I3451" s="3">
        <v>52.06</v>
      </c>
      <c r="J3451" s="4">
        <v>0.74</v>
      </c>
      <c r="K3451" s="2" t="str">
        <f t="shared" si="690"/>
        <v>Tuesday</v>
      </c>
      <c r="L3451" s="5">
        <f t="shared" si="691"/>
        <v>43693</v>
      </c>
      <c r="M3451" s="2" t="str">
        <f t="shared" si="692"/>
        <v>Friday</v>
      </c>
      <c r="N3451" s="2" t="str">
        <f t="shared" si="693"/>
        <v>Friday</v>
      </c>
      <c r="O3451" s="12">
        <f t="shared" si="694"/>
        <v>3.5</v>
      </c>
      <c r="P3451" s="11" t="str">
        <f t="shared" si="695"/>
        <v>Low Cost per Unit</v>
      </c>
      <c r="Q3451" s="12">
        <f t="shared" si="696"/>
        <v>0</v>
      </c>
      <c r="R3451" s="12">
        <f t="shared" si="697"/>
        <v>2.1</v>
      </c>
      <c r="S3451" s="12">
        <f t="shared" si="698"/>
        <v>0</v>
      </c>
      <c r="T3451" s="12">
        <f t="shared" si="699"/>
        <v>0</v>
      </c>
      <c r="U3451" s="12">
        <f t="shared" si="700"/>
        <v>0</v>
      </c>
      <c r="V3451" s="13" t="str">
        <f t="shared" ca="1" si="701"/>
        <v>Greater Than 8 Weeks Old</v>
      </c>
    </row>
    <row r="3452" spans="1:22" x14ac:dyDescent="0.35">
      <c r="A3452" s="2" t="s">
        <v>234</v>
      </c>
      <c r="B3452" s="5">
        <v>43692</v>
      </c>
      <c r="C3452" s="5" t="s">
        <v>369</v>
      </c>
      <c r="D3452" s="5" t="s">
        <v>372</v>
      </c>
      <c r="E3452" s="6">
        <v>2</v>
      </c>
      <c r="F3452" s="3">
        <v>70</v>
      </c>
      <c r="G3452" s="3">
        <v>17.940000000000001</v>
      </c>
      <c r="H3452" s="8">
        <f t="shared" si="689"/>
        <v>8.9700000000000006</v>
      </c>
      <c r="I3452" s="3">
        <v>52.06</v>
      </c>
      <c r="J3452" s="4">
        <v>0.74</v>
      </c>
      <c r="K3452" s="2" t="str">
        <f t="shared" si="690"/>
        <v>Thursday</v>
      </c>
      <c r="L3452" s="5">
        <f t="shared" si="691"/>
        <v>43695</v>
      </c>
      <c r="M3452" s="2" t="str">
        <f t="shared" si="692"/>
        <v>Sunday</v>
      </c>
      <c r="N3452" s="2" t="str">
        <f t="shared" si="693"/>
        <v>Monday</v>
      </c>
      <c r="O3452" s="12">
        <f t="shared" si="694"/>
        <v>0</v>
      </c>
      <c r="P3452" s="11" t="str">
        <f t="shared" si="695"/>
        <v>Low Cost per Unit</v>
      </c>
      <c r="Q3452" s="12">
        <f t="shared" si="696"/>
        <v>0</v>
      </c>
      <c r="R3452" s="12">
        <f t="shared" si="697"/>
        <v>2.1</v>
      </c>
      <c r="S3452" s="12">
        <f t="shared" si="698"/>
        <v>0</v>
      </c>
      <c r="T3452" s="12">
        <f t="shared" si="699"/>
        <v>0</v>
      </c>
      <c r="U3452" s="12">
        <f t="shared" si="700"/>
        <v>0</v>
      </c>
      <c r="V3452" s="13" t="str">
        <f t="shared" ca="1" si="701"/>
        <v>Greater Than 8 Weeks Old</v>
      </c>
    </row>
    <row r="3453" spans="1:22" x14ac:dyDescent="0.35">
      <c r="A3453" s="2" t="s">
        <v>234</v>
      </c>
      <c r="B3453" s="5">
        <v>43693</v>
      </c>
      <c r="C3453" s="5" t="s">
        <v>369</v>
      </c>
      <c r="D3453" s="5" t="s">
        <v>372</v>
      </c>
      <c r="E3453" s="6">
        <v>3</v>
      </c>
      <c r="F3453" s="3">
        <v>105</v>
      </c>
      <c r="G3453" s="3">
        <v>26.91</v>
      </c>
      <c r="H3453" s="8">
        <f t="shared" si="689"/>
        <v>8.9700000000000006</v>
      </c>
      <c r="I3453" s="3">
        <v>78.09</v>
      </c>
      <c r="J3453" s="4">
        <v>0.74</v>
      </c>
      <c r="K3453" s="2" t="str">
        <f t="shared" si="690"/>
        <v>Friday</v>
      </c>
      <c r="L3453" s="5">
        <f t="shared" si="691"/>
        <v>43696</v>
      </c>
      <c r="M3453" s="2" t="str">
        <f t="shared" si="692"/>
        <v>Monday</v>
      </c>
      <c r="N3453" s="2" t="str">
        <f t="shared" si="693"/>
        <v>Monday</v>
      </c>
      <c r="O3453" s="12">
        <f t="shared" si="694"/>
        <v>0</v>
      </c>
      <c r="P3453" s="11" t="str">
        <f t="shared" si="695"/>
        <v>Low Cost per Unit</v>
      </c>
      <c r="Q3453" s="12">
        <f t="shared" si="696"/>
        <v>0</v>
      </c>
      <c r="R3453" s="12">
        <f t="shared" si="697"/>
        <v>3.15</v>
      </c>
      <c r="S3453" s="12">
        <f t="shared" si="698"/>
        <v>0</v>
      </c>
      <c r="T3453" s="12">
        <f t="shared" si="699"/>
        <v>0</v>
      </c>
      <c r="U3453" s="12">
        <f t="shared" si="700"/>
        <v>0</v>
      </c>
      <c r="V3453" s="13" t="str">
        <f t="shared" ca="1" si="701"/>
        <v>Greater Than 8 Weeks Old</v>
      </c>
    </row>
    <row r="3454" spans="1:22" x14ac:dyDescent="0.35">
      <c r="A3454" s="2" t="s">
        <v>234</v>
      </c>
      <c r="B3454" s="5">
        <v>43694</v>
      </c>
      <c r="C3454" s="5" t="s">
        <v>369</v>
      </c>
      <c r="D3454" s="5" t="s">
        <v>372</v>
      </c>
      <c r="E3454" s="6">
        <v>3</v>
      </c>
      <c r="F3454" s="3">
        <v>105</v>
      </c>
      <c r="G3454" s="3">
        <v>26.91</v>
      </c>
      <c r="H3454" s="8">
        <f t="shared" si="689"/>
        <v>8.9700000000000006</v>
      </c>
      <c r="I3454" s="3">
        <v>78.09</v>
      </c>
      <c r="J3454" s="4">
        <v>0.74</v>
      </c>
      <c r="K3454" s="2" t="str">
        <f t="shared" si="690"/>
        <v>Saturday</v>
      </c>
      <c r="L3454" s="5">
        <f t="shared" si="691"/>
        <v>43697</v>
      </c>
      <c r="M3454" s="2" t="str">
        <f t="shared" si="692"/>
        <v>Tuesday</v>
      </c>
      <c r="N3454" s="2" t="str">
        <f t="shared" si="693"/>
        <v>Tuesday</v>
      </c>
      <c r="O3454" s="12">
        <f t="shared" si="694"/>
        <v>0</v>
      </c>
      <c r="P3454" s="11" t="str">
        <f t="shared" si="695"/>
        <v>Low Cost per Unit</v>
      </c>
      <c r="Q3454" s="12">
        <f t="shared" si="696"/>
        <v>0</v>
      </c>
      <c r="R3454" s="12">
        <f t="shared" si="697"/>
        <v>3.15</v>
      </c>
      <c r="S3454" s="12">
        <f t="shared" si="698"/>
        <v>0</v>
      </c>
      <c r="T3454" s="12">
        <f t="shared" si="699"/>
        <v>10.5</v>
      </c>
      <c r="U3454" s="12">
        <f t="shared" si="700"/>
        <v>0</v>
      </c>
      <c r="V3454" s="13" t="str">
        <f t="shared" ca="1" si="701"/>
        <v>Greater Than 8 Weeks Old</v>
      </c>
    </row>
    <row r="3455" spans="1:22" x14ac:dyDescent="0.35">
      <c r="A3455" s="2" t="s">
        <v>234</v>
      </c>
      <c r="B3455" s="5">
        <v>43695</v>
      </c>
      <c r="C3455" s="5" t="s">
        <v>369</v>
      </c>
      <c r="D3455" s="5" t="s">
        <v>372</v>
      </c>
      <c r="E3455" s="6">
        <v>1</v>
      </c>
      <c r="F3455" s="3">
        <v>35</v>
      </c>
      <c r="G3455" s="3">
        <v>8.9700000000000006</v>
      </c>
      <c r="H3455" s="8">
        <f t="shared" si="689"/>
        <v>8.9700000000000006</v>
      </c>
      <c r="I3455" s="3">
        <v>26.03</v>
      </c>
      <c r="J3455" s="4">
        <v>0.74</v>
      </c>
      <c r="K3455" s="2" t="str">
        <f t="shared" si="690"/>
        <v>Sunday</v>
      </c>
      <c r="L3455" s="5">
        <f t="shared" si="691"/>
        <v>43698</v>
      </c>
      <c r="M3455" s="2" t="str">
        <f t="shared" si="692"/>
        <v>Wednesday</v>
      </c>
      <c r="N3455" s="2" t="str">
        <f t="shared" si="693"/>
        <v>Wednesday</v>
      </c>
      <c r="O3455" s="12">
        <f t="shared" si="694"/>
        <v>0</v>
      </c>
      <c r="P3455" s="11" t="str">
        <f t="shared" si="695"/>
        <v>Low Cost per Unit</v>
      </c>
      <c r="Q3455" s="12">
        <f t="shared" si="696"/>
        <v>0</v>
      </c>
      <c r="R3455" s="12">
        <f t="shared" si="697"/>
        <v>0</v>
      </c>
      <c r="S3455" s="12">
        <f t="shared" si="698"/>
        <v>0</v>
      </c>
      <c r="T3455" s="12">
        <f t="shared" si="699"/>
        <v>0</v>
      </c>
      <c r="U3455" s="12">
        <f t="shared" si="700"/>
        <v>0</v>
      </c>
      <c r="V3455" s="13" t="str">
        <f t="shared" ca="1" si="701"/>
        <v>Greater Than 8 Weeks Old</v>
      </c>
    </row>
    <row r="3456" spans="1:22" x14ac:dyDescent="0.35">
      <c r="A3456" s="2" t="s">
        <v>234</v>
      </c>
      <c r="B3456" s="5">
        <v>43696</v>
      </c>
      <c r="C3456" s="5" t="s">
        <v>369</v>
      </c>
      <c r="D3456" s="5" t="s">
        <v>372</v>
      </c>
      <c r="E3456" s="6">
        <v>1</v>
      </c>
      <c r="F3456" s="3">
        <v>35</v>
      </c>
      <c r="G3456" s="3">
        <v>8.9700000000000006</v>
      </c>
      <c r="H3456" s="8">
        <f t="shared" si="689"/>
        <v>8.9700000000000006</v>
      </c>
      <c r="I3456" s="3">
        <v>26.03</v>
      </c>
      <c r="J3456" s="4">
        <v>0.74</v>
      </c>
      <c r="K3456" s="2" t="str">
        <f t="shared" si="690"/>
        <v>Monday</v>
      </c>
      <c r="L3456" s="5">
        <f t="shared" si="691"/>
        <v>43699</v>
      </c>
      <c r="M3456" s="2" t="str">
        <f t="shared" si="692"/>
        <v>Thursday</v>
      </c>
      <c r="N3456" s="2" t="str">
        <f t="shared" si="693"/>
        <v>Thursday</v>
      </c>
      <c r="O3456" s="12">
        <f t="shared" si="694"/>
        <v>0</v>
      </c>
      <c r="P3456" s="11" t="str">
        <f t="shared" si="695"/>
        <v>Low Cost per Unit</v>
      </c>
      <c r="Q3456" s="12">
        <f t="shared" si="696"/>
        <v>0</v>
      </c>
      <c r="R3456" s="12">
        <f t="shared" si="697"/>
        <v>0</v>
      </c>
      <c r="S3456" s="12">
        <f t="shared" si="698"/>
        <v>0</v>
      </c>
      <c r="T3456" s="12">
        <f t="shared" si="699"/>
        <v>0</v>
      </c>
      <c r="U3456" s="12">
        <f t="shared" si="700"/>
        <v>0</v>
      </c>
      <c r="V3456" s="13" t="str">
        <f t="shared" ca="1" si="701"/>
        <v>Greater Than 8 Weeks Old</v>
      </c>
    </row>
    <row r="3457" spans="1:22" x14ac:dyDescent="0.35">
      <c r="A3457" s="2" t="s">
        <v>234</v>
      </c>
      <c r="B3457" s="5">
        <v>43698</v>
      </c>
      <c r="C3457" s="5" t="s">
        <v>369</v>
      </c>
      <c r="D3457" s="5" t="s">
        <v>372</v>
      </c>
      <c r="E3457" s="6">
        <v>4</v>
      </c>
      <c r="F3457" s="3">
        <v>94.97</v>
      </c>
      <c r="G3457" s="3">
        <v>35.880000000000003</v>
      </c>
      <c r="H3457" s="8">
        <f t="shared" si="689"/>
        <v>8.9700000000000006</v>
      </c>
      <c r="I3457" s="3">
        <v>59.09</v>
      </c>
      <c r="J3457" s="4">
        <v>0.62</v>
      </c>
      <c r="K3457" s="2" t="str">
        <f t="shared" si="690"/>
        <v>Wednesday</v>
      </c>
      <c r="L3457" s="5">
        <f t="shared" si="691"/>
        <v>43701</v>
      </c>
      <c r="M3457" s="2" t="str">
        <f t="shared" si="692"/>
        <v>Saturday</v>
      </c>
      <c r="N3457" s="2" t="str">
        <f t="shared" si="693"/>
        <v>Saturday</v>
      </c>
      <c r="O3457" s="12">
        <f t="shared" si="694"/>
        <v>0</v>
      </c>
      <c r="P3457" s="11" t="str">
        <f t="shared" si="695"/>
        <v>Low Cost per Unit</v>
      </c>
      <c r="Q3457" s="12">
        <f t="shared" si="696"/>
        <v>0</v>
      </c>
      <c r="R3457" s="12">
        <f t="shared" si="697"/>
        <v>2.8491</v>
      </c>
      <c r="S3457" s="12">
        <f t="shared" si="698"/>
        <v>0</v>
      </c>
      <c r="T3457" s="12">
        <f t="shared" si="699"/>
        <v>0</v>
      </c>
      <c r="U3457" s="12">
        <f t="shared" si="700"/>
        <v>0</v>
      </c>
      <c r="V3457" s="13" t="str">
        <f t="shared" ca="1" si="701"/>
        <v>Greater Than 8 Weeks Old</v>
      </c>
    </row>
    <row r="3458" spans="1:22" x14ac:dyDescent="0.35">
      <c r="A3458" s="2" t="s">
        <v>234</v>
      </c>
      <c r="B3458" s="5">
        <v>43699</v>
      </c>
      <c r="C3458" s="5" t="s">
        <v>369</v>
      </c>
      <c r="D3458" s="5" t="s">
        <v>372</v>
      </c>
      <c r="E3458" s="6">
        <v>6</v>
      </c>
      <c r="F3458" s="3">
        <v>119.94</v>
      </c>
      <c r="G3458" s="3">
        <v>53.82</v>
      </c>
      <c r="H3458" s="8">
        <f t="shared" si="689"/>
        <v>8.9700000000000006</v>
      </c>
      <c r="I3458" s="3">
        <v>66.12</v>
      </c>
      <c r="J3458" s="4">
        <v>0.55000000000000004</v>
      </c>
      <c r="K3458" s="2" t="str">
        <f t="shared" si="690"/>
        <v>Thursday</v>
      </c>
      <c r="L3458" s="5">
        <f t="shared" si="691"/>
        <v>43702</v>
      </c>
      <c r="M3458" s="2" t="str">
        <f t="shared" si="692"/>
        <v>Sunday</v>
      </c>
      <c r="N3458" s="2" t="str">
        <f t="shared" si="693"/>
        <v>Monday</v>
      </c>
      <c r="O3458" s="12">
        <f t="shared" si="694"/>
        <v>0</v>
      </c>
      <c r="P3458" s="11" t="str">
        <f t="shared" si="695"/>
        <v>Low Cost per Unit</v>
      </c>
      <c r="Q3458" s="12">
        <f t="shared" si="696"/>
        <v>0</v>
      </c>
      <c r="R3458" s="12">
        <f t="shared" si="697"/>
        <v>3.5981999999999998</v>
      </c>
      <c r="S3458" s="12">
        <f t="shared" si="698"/>
        <v>0</v>
      </c>
      <c r="T3458" s="12">
        <f t="shared" si="699"/>
        <v>0</v>
      </c>
      <c r="U3458" s="12">
        <f t="shared" si="700"/>
        <v>0</v>
      </c>
      <c r="V3458" s="13" t="str">
        <f t="shared" ca="1" si="701"/>
        <v>Greater Than 8 Weeks Old</v>
      </c>
    </row>
    <row r="3459" spans="1:22" x14ac:dyDescent="0.35">
      <c r="A3459" s="2" t="s">
        <v>234</v>
      </c>
      <c r="B3459" s="5">
        <v>43700</v>
      </c>
      <c r="C3459" s="5" t="s">
        <v>369</v>
      </c>
      <c r="D3459" s="5" t="s">
        <v>372</v>
      </c>
      <c r="E3459" s="6">
        <v>4</v>
      </c>
      <c r="F3459" s="3">
        <v>79.959999999999994</v>
      </c>
      <c r="G3459" s="3">
        <v>35.880000000000003</v>
      </c>
      <c r="H3459" s="8">
        <f t="shared" ref="H3459:H3522" si="702">G3459/E3459</f>
        <v>8.9700000000000006</v>
      </c>
      <c r="I3459" s="3">
        <v>44.08</v>
      </c>
      <c r="J3459" s="4">
        <v>0.55000000000000004</v>
      </c>
      <c r="K3459" s="2" t="str">
        <f t="shared" ref="K3459:K3522" si="703">TEXT(B3459,"dddd")</f>
        <v>Friday</v>
      </c>
      <c r="L3459" s="5">
        <f t="shared" ref="L3459:L3522" si="704">B3459+3</f>
        <v>43703</v>
      </c>
      <c r="M3459" s="2" t="str">
        <f t="shared" ref="M3459:M3522" si="705">TEXT(L3459,"dddd")</f>
        <v>Monday</v>
      </c>
      <c r="N3459" s="2" t="str">
        <f t="shared" ref="N3459:N3522" si="706">IF(M3459="Sunday","Monday",M3459)</f>
        <v>Monday</v>
      </c>
      <c r="O3459" s="12">
        <f t="shared" ref="O3459:O3522" si="707">IF(TEXT(B3459,"dddd")="Tuesday",F3459*0.05,0)</f>
        <v>0</v>
      </c>
      <c r="P3459" s="11" t="str">
        <f t="shared" ref="P3459:P3522" si="708">IF(H3459&gt;AVERAGE(H:H),"High Cost per Unit","Low Cost per Unit")</f>
        <v>Low Cost per Unit</v>
      </c>
      <c r="Q3459" s="12">
        <f t="shared" ref="Q3459:Q3522" si="709">IF(D3459="Masks",F3459*0.1,0)</f>
        <v>0</v>
      </c>
      <c r="R3459" s="12">
        <f t="shared" ref="R3459:R3522" si="710">IF(E3459&gt;1,F3459*0.03,0)</f>
        <v>2.3987999999999996</v>
      </c>
      <c r="S3459" s="12">
        <f t="shared" ref="S3459:S3522" si="711">IF(D3459="Accessories",F3459*0.15,0)</f>
        <v>0</v>
      </c>
      <c r="T3459" s="12">
        <f t="shared" ref="T3459:T3522" si="712">IF(AND(K3459="Saturday",C3459="Fitness"),F3459*0.1,0)</f>
        <v>0</v>
      </c>
      <c r="U3459" s="12">
        <f t="shared" ref="U3459:U3522" si="713">IF(AND(K3459="Friday",C3459="Automotive"),F3459*0.2,0)</f>
        <v>0</v>
      </c>
      <c r="V3459" s="13" t="str">
        <f t="shared" ref="V3459:V3522" ca="1" si="714">IF(B3459&lt;TODAY()-56,"Greater Than 8 Weeks Old","Less Than 8 Weeks Old")</f>
        <v>Greater Than 8 Weeks Old</v>
      </c>
    </row>
    <row r="3460" spans="1:22" x14ac:dyDescent="0.35">
      <c r="A3460" s="2" t="s">
        <v>234</v>
      </c>
      <c r="B3460" s="5">
        <v>43701</v>
      </c>
      <c r="C3460" s="5" t="s">
        <v>369</v>
      </c>
      <c r="D3460" s="5" t="s">
        <v>372</v>
      </c>
      <c r="E3460" s="6">
        <v>6</v>
      </c>
      <c r="F3460" s="3">
        <v>119.94</v>
      </c>
      <c r="G3460" s="3">
        <v>53.82</v>
      </c>
      <c r="H3460" s="8">
        <f t="shared" si="702"/>
        <v>8.9700000000000006</v>
      </c>
      <c r="I3460" s="3">
        <v>66.12</v>
      </c>
      <c r="J3460" s="4">
        <v>0.55000000000000004</v>
      </c>
      <c r="K3460" s="2" t="str">
        <f t="shared" si="703"/>
        <v>Saturday</v>
      </c>
      <c r="L3460" s="5">
        <f t="shared" si="704"/>
        <v>43704</v>
      </c>
      <c r="M3460" s="2" t="str">
        <f t="shared" si="705"/>
        <v>Tuesday</v>
      </c>
      <c r="N3460" s="2" t="str">
        <f t="shared" si="706"/>
        <v>Tuesday</v>
      </c>
      <c r="O3460" s="12">
        <f t="shared" si="707"/>
        <v>0</v>
      </c>
      <c r="P3460" s="11" t="str">
        <f t="shared" si="708"/>
        <v>Low Cost per Unit</v>
      </c>
      <c r="Q3460" s="12">
        <f t="shared" si="709"/>
        <v>0</v>
      </c>
      <c r="R3460" s="12">
        <f t="shared" si="710"/>
        <v>3.5981999999999998</v>
      </c>
      <c r="S3460" s="12">
        <f t="shared" si="711"/>
        <v>0</v>
      </c>
      <c r="T3460" s="12">
        <f t="shared" si="712"/>
        <v>11.994</v>
      </c>
      <c r="U3460" s="12">
        <f t="shared" si="713"/>
        <v>0</v>
      </c>
      <c r="V3460" s="13" t="str">
        <f t="shared" ca="1" si="714"/>
        <v>Greater Than 8 Weeks Old</v>
      </c>
    </row>
    <row r="3461" spans="1:22" x14ac:dyDescent="0.35">
      <c r="A3461" s="2" t="s">
        <v>234</v>
      </c>
      <c r="B3461" s="5">
        <v>43702</v>
      </c>
      <c r="C3461" s="5" t="s">
        <v>369</v>
      </c>
      <c r="D3461" s="5" t="s">
        <v>372</v>
      </c>
      <c r="E3461" s="6">
        <v>13</v>
      </c>
      <c r="F3461" s="3">
        <v>259.87</v>
      </c>
      <c r="G3461" s="3">
        <v>116.61</v>
      </c>
      <c r="H3461" s="8">
        <f t="shared" si="702"/>
        <v>8.9700000000000006</v>
      </c>
      <c r="I3461" s="3">
        <v>143.26</v>
      </c>
      <c r="J3461" s="4">
        <v>0.55000000000000004</v>
      </c>
      <c r="K3461" s="2" t="str">
        <f t="shared" si="703"/>
        <v>Sunday</v>
      </c>
      <c r="L3461" s="5">
        <f t="shared" si="704"/>
        <v>43705</v>
      </c>
      <c r="M3461" s="2" t="str">
        <f t="shared" si="705"/>
        <v>Wednesday</v>
      </c>
      <c r="N3461" s="2" t="str">
        <f t="shared" si="706"/>
        <v>Wednesday</v>
      </c>
      <c r="O3461" s="12">
        <f t="shared" si="707"/>
        <v>0</v>
      </c>
      <c r="P3461" s="11" t="str">
        <f t="shared" si="708"/>
        <v>Low Cost per Unit</v>
      </c>
      <c r="Q3461" s="12">
        <f t="shared" si="709"/>
        <v>0</v>
      </c>
      <c r="R3461" s="12">
        <f t="shared" si="710"/>
        <v>7.7961</v>
      </c>
      <c r="S3461" s="12">
        <f t="shared" si="711"/>
        <v>0</v>
      </c>
      <c r="T3461" s="12">
        <f t="shared" si="712"/>
        <v>0</v>
      </c>
      <c r="U3461" s="12">
        <f t="shared" si="713"/>
        <v>0</v>
      </c>
      <c r="V3461" s="13" t="str">
        <f t="shared" ca="1" si="714"/>
        <v>Greater Than 8 Weeks Old</v>
      </c>
    </row>
    <row r="3462" spans="1:22" x14ac:dyDescent="0.35">
      <c r="A3462" s="2" t="s">
        <v>234</v>
      </c>
      <c r="B3462" s="5">
        <v>43703</v>
      </c>
      <c r="C3462" s="5" t="s">
        <v>369</v>
      </c>
      <c r="D3462" s="5" t="s">
        <v>372</v>
      </c>
      <c r="E3462" s="6">
        <v>16</v>
      </c>
      <c r="F3462" s="3">
        <v>319.83999999999997</v>
      </c>
      <c r="G3462" s="3">
        <v>143.52000000000001</v>
      </c>
      <c r="H3462" s="8">
        <f t="shared" si="702"/>
        <v>8.9700000000000006</v>
      </c>
      <c r="I3462" s="3">
        <v>176.32</v>
      </c>
      <c r="J3462" s="4">
        <v>0.55000000000000004</v>
      </c>
      <c r="K3462" s="2" t="str">
        <f t="shared" si="703"/>
        <v>Monday</v>
      </c>
      <c r="L3462" s="5">
        <f t="shared" si="704"/>
        <v>43706</v>
      </c>
      <c r="M3462" s="2" t="str">
        <f t="shared" si="705"/>
        <v>Thursday</v>
      </c>
      <c r="N3462" s="2" t="str">
        <f t="shared" si="706"/>
        <v>Thursday</v>
      </c>
      <c r="O3462" s="12">
        <f t="shared" si="707"/>
        <v>0</v>
      </c>
      <c r="P3462" s="11" t="str">
        <f t="shared" si="708"/>
        <v>Low Cost per Unit</v>
      </c>
      <c r="Q3462" s="12">
        <f t="shared" si="709"/>
        <v>0</v>
      </c>
      <c r="R3462" s="12">
        <f t="shared" si="710"/>
        <v>9.5951999999999984</v>
      </c>
      <c r="S3462" s="12">
        <f t="shared" si="711"/>
        <v>0</v>
      </c>
      <c r="T3462" s="12">
        <f t="shared" si="712"/>
        <v>0</v>
      </c>
      <c r="U3462" s="12">
        <f t="shared" si="713"/>
        <v>0</v>
      </c>
      <c r="V3462" s="13" t="str">
        <f t="shared" ca="1" si="714"/>
        <v>Greater Than 8 Weeks Old</v>
      </c>
    </row>
    <row r="3463" spans="1:22" x14ac:dyDescent="0.35">
      <c r="A3463" s="2" t="s">
        <v>234</v>
      </c>
      <c r="B3463" s="5">
        <v>43704</v>
      </c>
      <c r="C3463" s="5" t="s">
        <v>369</v>
      </c>
      <c r="D3463" s="5" t="s">
        <v>372</v>
      </c>
      <c r="E3463" s="6">
        <v>11</v>
      </c>
      <c r="F3463" s="3">
        <v>219.89</v>
      </c>
      <c r="G3463" s="3">
        <v>98.67</v>
      </c>
      <c r="H3463" s="8">
        <f t="shared" si="702"/>
        <v>8.9700000000000006</v>
      </c>
      <c r="I3463" s="3">
        <v>121.22</v>
      </c>
      <c r="J3463" s="4">
        <v>0.55000000000000004</v>
      </c>
      <c r="K3463" s="2" t="str">
        <f t="shared" si="703"/>
        <v>Tuesday</v>
      </c>
      <c r="L3463" s="5">
        <f t="shared" si="704"/>
        <v>43707</v>
      </c>
      <c r="M3463" s="2" t="str">
        <f t="shared" si="705"/>
        <v>Friday</v>
      </c>
      <c r="N3463" s="2" t="str">
        <f t="shared" si="706"/>
        <v>Friday</v>
      </c>
      <c r="O3463" s="12">
        <f t="shared" si="707"/>
        <v>10.9945</v>
      </c>
      <c r="P3463" s="11" t="str">
        <f t="shared" si="708"/>
        <v>Low Cost per Unit</v>
      </c>
      <c r="Q3463" s="12">
        <f t="shared" si="709"/>
        <v>0</v>
      </c>
      <c r="R3463" s="12">
        <f t="shared" si="710"/>
        <v>6.5966999999999993</v>
      </c>
      <c r="S3463" s="12">
        <f t="shared" si="711"/>
        <v>0</v>
      </c>
      <c r="T3463" s="12">
        <f t="shared" si="712"/>
        <v>0</v>
      </c>
      <c r="U3463" s="12">
        <f t="shared" si="713"/>
        <v>0</v>
      </c>
      <c r="V3463" s="13" t="str">
        <f t="shared" ca="1" si="714"/>
        <v>Greater Than 8 Weeks Old</v>
      </c>
    </row>
    <row r="3464" spans="1:22" x14ac:dyDescent="0.35">
      <c r="A3464" s="2" t="s">
        <v>234</v>
      </c>
      <c r="B3464" s="5">
        <v>43705</v>
      </c>
      <c r="C3464" s="5" t="s">
        <v>369</v>
      </c>
      <c r="D3464" s="5" t="s">
        <v>372</v>
      </c>
      <c r="E3464" s="6">
        <v>15</v>
      </c>
      <c r="F3464" s="3">
        <v>299.85000000000002</v>
      </c>
      <c r="G3464" s="3">
        <v>134.55000000000001</v>
      </c>
      <c r="H3464" s="8">
        <f t="shared" si="702"/>
        <v>8.9700000000000006</v>
      </c>
      <c r="I3464" s="3">
        <v>165.3</v>
      </c>
      <c r="J3464" s="4">
        <v>0.55000000000000004</v>
      </c>
      <c r="K3464" s="2" t="str">
        <f t="shared" si="703"/>
        <v>Wednesday</v>
      </c>
      <c r="L3464" s="5">
        <f t="shared" si="704"/>
        <v>43708</v>
      </c>
      <c r="M3464" s="2" t="str">
        <f t="shared" si="705"/>
        <v>Saturday</v>
      </c>
      <c r="N3464" s="2" t="str">
        <f t="shared" si="706"/>
        <v>Saturday</v>
      </c>
      <c r="O3464" s="12">
        <f t="shared" si="707"/>
        <v>0</v>
      </c>
      <c r="P3464" s="11" t="str">
        <f t="shared" si="708"/>
        <v>Low Cost per Unit</v>
      </c>
      <c r="Q3464" s="12">
        <f t="shared" si="709"/>
        <v>0</v>
      </c>
      <c r="R3464" s="12">
        <f t="shared" si="710"/>
        <v>8.9954999999999998</v>
      </c>
      <c r="S3464" s="12">
        <f t="shared" si="711"/>
        <v>0</v>
      </c>
      <c r="T3464" s="12">
        <f t="shared" si="712"/>
        <v>0</v>
      </c>
      <c r="U3464" s="12">
        <f t="shared" si="713"/>
        <v>0</v>
      </c>
      <c r="V3464" s="13" t="str">
        <f t="shared" ca="1" si="714"/>
        <v>Greater Than 8 Weeks Old</v>
      </c>
    </row>
    <row r="3465" spans="1:22" x14ac:dyDescent="0.35">
      <c r="A3465" s="2" t="s">
        <v>234</v>
      </c>
      <c r="B3465" s="5">
        <v>43706</v>
      </c>
      <c r="C3465" s="5" t="s">
        <v>369</v>
      </c>
      <c r="D3465" s="5" t="s">
        <v>372</v>
      </c>
      <c r="E3465" s="6">
        <v>9</v>
      </c>
      <c r="F3465" s="3">
        <v>179.91</v>
      </c>
      <c r="G3465" s="3">
        <v>80.73</v>
      </c>
      <c r="H3465" s="8">
        <f t="shared" si="702"/>
        <v>8.9700000000000006</v>
      </c>
      <c r="I3465" s="3">
        <v>99.18</v>
      </c>
      <c r="J3465" s="4">
        <v>0.55000000000000004</v>
      </c>
      <c r="K3465" s="2" t="str">
        <f t="shared" si="703"/>
        <v>Thursday</v>
      </c>
      <c r="L3465" s="5">
        <f t="shared" si="704"/>
        <v>43709</v>
      </c>
      <c r="M3465" s="2" t="str">
        <f t="shared" si="705"/>
        <v>Sunday</v>
      </c>
      <c r="N3465" s="2" t="str">
        <f t="shared" si="706"/>
        <v>Monday</v>
      </c>
      <c r="O3465" s="12">
        <f t="shared" si="707"/>
        <v>0</v>
      </c>
      <c r="P3465" s="11" t="str">
        <f t="shared" si="708"/>
        <v>Low Cost per Unit</v>
      </c>
      <c r="Q3465" s="12">
        <f t="shared" si="709"/>
        <v>0</v>
      </c>
      <c r="R3465" s="12">
        <f t="shared" si="710"/>
        <v>5.3972999999999995</v>
      </c>
      <c r="S3465" s="12">
        <f t="shared" si="711"/>
        <v>0</v>
      </c>
      <c r="T3465" s="12">
        <f t="shared" si="712"/>
        <v>0</v>
      </c>
      <c r="U3465" s="12">
        <f t="shared" si="713"/>
        <v>0</v>
      </c>
      <c r="V3465" s="13" t="str">
        <f t="shared" ca="1" si="714"/>
        <v>Greater Than 8 Weeks Old</v>
      </c>
    </row>
    <row r="3466" spans="1:22" x14ac:dyDescent="0.35">
      <c r="A3466" s="2" t="s">
        <v>234</v>
      </c>
      <c r="B3466" s="5">
        <v>43707</v>
      </c>
      <c r="C3466" s="5" t="s">
        <v>369</v>
      </c>
      <c r="D3466" s="5" t="s">
        <v>372</v>
      </c>
      <c r="E3466" s="6">
        <v>3</v>
      </c>
      <c r="F3466" s="3">
        <v>74.98</v>
      </c>
      <c r="G3466" s="3">
        <v>26.91</v>
      </c>
      <c r="H3466" s="8">
        <f t="shared" si="702"/>
        <v>8.9700000000000006</v>
      </c>
      <c r="I3466" s="3">
        <v>48.07</v>
      </c>
      <c r="J3466" s="4">
        <v>0.64</v>
      </c>
      <c r="K3466" s="2" t="str">
        <f t="shared" si="703"/>
        <v>Friday</v>
      </c>
      <c r="L3466" s="5">
        <f t="shared" si="704"/>
        <v>43710</v>
      </c>
      <c r="M3466" s="2" t="str">
        <f t="shared" si="705"/>
        <v>Monday</v>
      </c>
      <c r="N3466" s="2" t="str">
        <f t="shared" si="706"/>
        <v>Monday</v>
      </c>
      <c r="O3466" s="12">
        <f t="shared" si="707"/>
        <v>0</v>
      </c>
      <c r="P3466" s="11" t="str">
        <f t="shared" si="708"/>
        <v>Low Cost per Unit</v>
      </c>
      <c r="Q3466" s="12">
        <f t="shared" si="709"/>
        <v>0</v>
      </c>
      <c r="R3466" s="12">
        <f t="shared" si="710"/>
        <v>2.2494000000000001</v>
      </c>
      <c r="S3466" s="12">
        <f t="shared" si="711"/>
        <v>0</v>
      </c>
      <c r="T3466" s="12">
        <f t="shared" si="712"/>
        <v>0</v>
      </c>
      <c r="U3466" s="12">
        <f t="shared" si="713"/>
        <v>0</v>
      </c>
      <c r="V3466" s="13" t="str">
        <f t="shared" ca="1" si="714"/>
        <v>Greater Than 8 Weeks Old</v>
      </c>
    </row>
    <row r="3467" spans="1:22" x14ac:dyDescent="0.35">
      <c r="A3467" s="2" t="s">
        <v>234</v>
      </c>
      <c r="B3467" s="5">
        <v>43708</v>
      </c>
      <c r="C3467" s="5" t="s">
        <v>369</v>
      </c>
      <c r="D3467" s="5" t="s">
        <v>372</v>
      </c>
      <c r="E3467" s="6">
        <v>1</v>
      </c>
      <c r="F3467" s="3">
        <v>25</v>
      </c>
      <c r="G3467" s="3">
        <v>8.9700000000000006</v>
      </c>
      <c r="H3467" s="8">
        <f t="shared" si="702"/>
        <v>8.9700000000000006</v>
      </c>
      <c r="I3467" s="3">
        <v>16.03</v>
      </c>
      <c r="J3467" s="4">
        <v>0.64</v>
      </c>
      <c r="K3467" s="2" t="str">
        <f t="shared" si="703"/>
        <v>Saturday</v>
      </c>
      <c r="L3467" s="5">
        <f t="shared" si="704"/>
        <v>43711</v>
      </c>
      <c r="M3467" s="2" t="str">
        <f t="shared" si="705"/>
        <v>Tuesday</v>
      </c>
      <c r="N3467" s="2" t="str">
        <f t="shared" si="706"/>
        <v>Tuesday</v>
      </c>
      <c r="O3467" s="12">
        <f t="shared" si="707"/>
        <v>0</v>
      </c>
      <c r="P3467" s="11" t="str">
        <f t="shared" si="708"/>
        <v>Low Cost per Unit</v>
      </c>
      <c r="Q3467" s="12">
        <f t="shared" si="709"/>
        <v>0</v>
      </c>
      <c r="R3467" s="12">
        <f t="shared" si="710"/>
        <v>0</v>
      </c>
      <c r="S3467" s="12">
        <f t="shared" si="711"/>
        <v>0</v>
      </c>
      <c r="T3467" s="12">
        <f t="shared" si="712"/>
        <v>2.5</v>
      </c>
      <c r="U3467" s="12">
        <f t="shared" si="713"/>
        <v>0</v>
      </c>
      <c r="V3467" s="13" t="str">
        <f t="shared" ca="1" si="714"/>
        <v>Greater Than 8 Weeks Old</v>
      </c>
    </row>
    <row r="3468" spans="1:22" x14ac:dyDescent="0.35">
      <c r="A3468" s="2" t="s">
        <v>90</v>
      </c>
      <c r="B3468" s="5">
        <v>43678</v>
      </c>
      <c r="C3468" s="5" t="s">
        <v>378</v>
      </c>
      <c r="D3468" s="5" t="s">
        <v>379</v>
      </c>
      <c r="E3468" s="6">
        <v>6</v>
      </c>
      <c r="F3468" s="3">
        <v>594</v>
      </c>
      <c r="G3468" s="3">
        <v>215.82</v>
      </c>
      <c r="H3468" s="8">
        <f t="shared" si="702"/>
        <v>35.97</v>
      </c>
      <c r="I3468" s="3">
        <v>378.18</v>
      </c>
      <c r="J3468" s="4">
        <v>0.64</v>
      </c>
      <c r="K3468" s="2" t="str">
        <f t="shared" si="703"/>
        <v>Thursday</v>
      </c>
      <c r="L3468" s="5">
        <f t="shared" si="704"/>
        <v>43681</v>
      </c>
      <c r="M3468" s="2" t="str">
        <f t="shared" si="705"/>
        <v>Sunday</v>
      </c>
      <c r="N3468" s="2" t="str">
        <f t="shared" si="706"/>
        <v>Monday</v>
      </c>
      <c r="O3468" s="12">
        <f t="shared" si="707"/>
        <v>0</v>
      </c>
      <c r="P3468" s="11" t="str">
        <f t="shared" si="708"/>
        <v>High Cost per Unit</v>
      </c>
      <c r="Q3468" s="12">
        <f t="shared" si="709"/>
        <v>0</v>
      </c>
      <c r="R3468" s="12">
        <f t="shared" si="710"/>
        <v>17.82</v>
      </c>
      <c r="S3468" s="12">
        <f t="shared" si="711"/>
        <v>0</v>
      </c>
      <c r="T3468" s="12">
        <f t="shared" si="712"/>
        <v>0</v>
      </c>
      <c r="U3468" s="12">
        <f t="shared" si="713"/>
        <v>0</v>
      </c>
      <c r="V3468" s="13" t="str">
        <f t="shared" ca="1" si="714"/>
        <v>Greater Than 8 Weeks Old</v>
      </c>
    </row>
    <row r="3469" spans="1:22" x14ac:dyDescent="0.35">
      <c r="A3469" s="2" t="s">
        <v>90</v>
      </c>
      <c r="B3469" s="5">
        <v>43679</v>
      </c>
      <c r="C3469" s="5" t="s">
        <v>378</v>
      </c>
      <c r="D3469" s="5" t="s">
        <v>379</v>
      </c>
      <c r="E3469" s="6">
        <v>6</v>
      </c>
      <c r="F3469" s="3">
        <v>594</v>
      </c>
      <c r="G3469" s="3">
        <v>215.82</v>
      </c>
      <c r="H3469" s="8">
        <f t="shared" si="702"/>
        <v>35.97</v>
      </c>
      <c r="I3469" s="3">
        <v>378.18</v>
      </c>
      <c r="J3469" s="4">
        <v>0.64</v>
      </c>
      <c r="K3469" s="2" t="str">
        <f t="shared" si="703"/>
        <v>Friday</v>
      </c>
      <c r="L3469" s="5">
        <f t="shared" si="704"/>
        <v>43682</v>
      </c>
      <c r="M3469" s="2" t="str">
        <f t="shared" si="705"/>
        <v>Monday</v>
      </c>
      <c r="N3469" s="2" t="str">
        <f t="shared" si="706"/>
        <v>Monday</v>
      </c>
      <c r="O3469" s="12">
        <f t="shared" si="707"/>
        <v>0</v>
      </c>
      <c r="P3469" s="11" t="str">
        <f t="shared" si="708"/>
        <v>High Cost per Unit</v>
      </c>
      <c r="Q3469" s="12">
        <f t="shared" si="709"/>
        <v>0</v>
      </c>
      <c r="R3469" s="12">
        <f t="shared" si="710"/>
        <v>17.82</v>
      </c>
      <c r="S3469" s="12">
        <f t="shared" si="711"/>
        <v>0</v>
      </c>
      <c r="T3469" s="12">
        <f t="shared" si="712"/>
        <v>0</v>
      </c>
      <c r="U3469" s="12">
        <f t="shared" si="713"/>
        <v>0</v>
      </c>
      <c r="V3469" s="13" t="str">
        <f t="shared" ca="1" si="714"/>
        <v>Greater Than 8 Weeks Old</v>
      </c>
    </row>
    <row r="3470" spans="1:22" x14ac:dyDescent="0.35">
      <c r="A3470" s="2" t="s">
        <v>90</v>
      </c>
      <c r="B3470" s="5">
        <v>43680</v>
      </c>
      <c r="C3470" s="5" t="s">
        <v>378</v>
      </c>
      <c r="D3470" s="5" t="s">
        <v>379</v>
      </c>
      <c r="E3470" s="6">
        <v>14</v>
      </c>
      <c r="F3470" s="3">
        <v>1386</v>
      </c>
      <c r="G3470" s="3">
        <v>503.58</v>
      </c>
      <c r="H3470" s="8">
        <f t="shared" si="702"/>
        <v>35.97</v>
      </c>
      <c r="I3470" s="3">
        <v>882.42</v>
      </c>
      <c r="J3470" s="4">
        <v>0.64</v>
      </c>
      <c r="K3470" s="2" t="str">
        <f t="shared" si="703"/>
        <v>Saturday</v>
      </c>
      <c r="L3470" s="5">
        <f t="shared" si="704"/>
        <v>43683</v>
      </c>
      <c r="M3470" s="2" t="str">
        <f t="shared" si="705"/>
        <v>Tuesday</v>
      </c>
      <c r="N3470" s="2" t="str">
        <f t="shared" si="706"/>
        <v>Tuesday</v>
      </c>
      <c r="O3470" s="12">
        <f t="shared" si="707"/>
        <v>0</v>
      </c>
      <c r="P3470" s="11" t="str">
        <f t="shared" si="708"/>
        <v>High Cost per Unit</v>
      </c>
      <c r="Q3470" s="12">
        <f t="shared" si="709"/>
        <v>0</v>
      </c>
      <c r="R3470" s="12">
        <f t="shared" si="710"/>
        <v>41.58</v>
      </c>
      <c r="S3470" s="12">
        <f t="shared" si="711"/>
        <v>0</v>
      </c>
      <c r="T3470" s="12">
        <f t="shared" si="712"/>
        <v>0</v>
      </c>
      <c r="U3470" s="12">
        <f t="shared" si="713"/>
        <v>0</v>
      </c>
      <c r="V3470" s="13" t="str">
        <f t="shared" ca="1" si="714"/>
        <v>Greater Than 8 Weeks Old</v>
      </c>
    </row>
    <row r="3471" spans="1:22" x14ac:dyDescent="0.35">
      <c r="A3471" s="2" t="s">
        <v>90</v>
      </c>
      <c r="B3471" s="5">
        <v>43681</v>
      </c>
      <c r="C3471" s="5" t="s">
        <v>378</v>
      </c>
      <c r="D3471" s="5" t="s">
        <v>379</v>
      </c>
      <c r="E3471" s="6">
        <v>6</v>
      </c>
      <c r="F3471" s="3">
        <v>594</v>
      </c>
      <c r="G3471" s="3">
        <v>215.82</v>
      </c>
      <c r="H3471" s="8">
        <f t="shared" si="702"/>
        <v>35.97</v>
      </c>
      <c r="I3471" s="3">
        <v>378.18</v>
      </c>
      <c r="J3471" s="4">
        <v>0.64</v>
      </c>
      <c r="K3471" s="2" t="str">
        <f t="shared" si="703"/>
        <v>Sunday</v>
      </c>
      <c r="L3471" s="5">
        <f t="shared" si="704"/>
        <v>43684</v>
      </c>
      <c r="M3471" s="2" t="str">
        <f t="shared" si="705"/>
        <v>Wednesday</v>
      </c>
      <c r="N3471" s="2" t="str">
        <f t="shared" si="706"/>
        <v>Wednesday</v>
      </c>
      <c r="O3471" s="12">
        <f t="shared" si="707"/>
        <v>0</v>
      </c>
      <c r="P3471" s="11" t="str">
        <f t="shared" si="708"/>
        <v>High Cost per Unit</v>
      </c>
      <c r="Q3471" s="12">
        <f t="shared" si="709"/>
        <v>0</v>
      </c>
      <c r="R3471" s="12">
        <f t="shared" si="710"/>
        <v>17.82</v>
      </c>
      <c r="S3471" s="12">
        <f t="shared" si="711"/>
        <v>0</v>
      </c>
      <c r="T3471" s="12">
        <f t="shared" si="712"/>
        <v>0</v>
      </c>
      <c r="U3471" s="12">
        <f t="shared" si="713"/>
        <v>0</v>
      </c>
      <c r="V3471" s="13" t="str">
        <f t="shared" ca="1" si="714"/>
        <v>Greater Than 8 Weeks Old</v>
      </c>
    </row>
    <row r="3472" spans="1:22" x14ac:dyDescent="0.35">
      <c r="A3472" s="2" t="s">
        <v>90</v>
      </c>
      <c r="B3472" s="5">
        <v>43682</v>
      </c>
      <c r="C3472" s="5" t="s">
        <v>378</v>
      </c>
      <c r="D3472" s="5" t="s">
        <v>379</v>
      </c>
      <c r="E3472" s="6">
        <v>8</v>
      </c>
      <c r="F3472" s="3">
        <v>792</v>
      </c>
      <c r="G3472" s="3">
        <v>287.76</v>
      </c>
      <c r="H3472" s="8">
        <f t="shared" si="702"/>
        <v>35.97</v>
      </c>
      <c r="I3472" s="3">
        <v>504.24</v>
      </c>
      <c r="J3472" s="4">
        <v>0.64</v>
      </c>
      <c r="K3472" s="2" t="str">
        <f t="shared" si="703"/>
        <v>Monday</v>
      </c>
      <c r="L3472" s="5">
        <f t="shared" si="704"/>
        <v>43685</v>
      </c>
      <c r="M3472" s="2" t="str">
        <f t="shared" si="705"/>
        <v>Thursday</v>
      </c>
      <c r="N3472" s="2" t="str">
        <f t="shared" si="706"/>
        <v>Thursday</v>
      </c>
      <c r="O3472" s="12">
        <f t="shared" si="707"/>
        <v>0</v>
      </c>
      <c r="P3472" s="11" t="str">
        <f t="shared" si="708"/>
        <v>High Cost per Unit</v>
      </c>
      <c r="Q3472" s="12">
        <f t="shared" si="709"/>
        <v>0</v>
      </c>
      <c r="R3472" s="12">
        <f t="shared" si="710"/>
        <v>23.759999999999998</v>
      </c>
      <c r="S3472" s="12">
        <f t="shared" si="711"/>
        <v>0</v>
      </c>
      <c r="T3472" s="12">
        <f t="shared" si="712"/>
        <v>0</v>
      </c>
      <c r="U3472" s="12">
        <f t="shared" si="713"/>
        <v>0</v>
      </c>
      <c r="V3472" s="13" t="str">
        <f t="shared" ca="1" si="714"/>
        <v>Greater Than 8 Weeks Old</v>
      </c>
    </row>
    <row r="3473" spans="1:22" x14ac:dyDescent="0.35">
      <c r="A3473" s="2" t="s">
        <v>90</v>
      </c>
      <c r="B3473" s="5">
        <v>43683</v>
      </c>
      <c r="C3473" s="5" t="s">
        <v>378</v>
      </c>
      <c r="D3473" s="5" t="s">
        <v>379</v>
      </c>
      <c r="E3473" s="6">
        <v>3</v>
      </c>
      <c r="F3473" s="3">
        <v>297</v>
      </c>
      <c r="G3473" s="3">
        <v>107.91</v>
      </c>
      <c r="H3473" s="8">
        <f t="shared" si="702"/>
        <v>35.97</v>
      </c>
      <c r="I3473" s="3">
        <v>189.09</v>
      </c>
      <c r="J3473" s="4">
        <v>0.64</v>
      </c>
      <c r="K3473" s="2" t="str">
        <f t="shared" si="703"/>
        <v>Tuesday</v>
      </c>
      <c r="L3473" s="5">
        <f t="shared" si="704"/>
        <v>43686</v>
      </c>
      <c r="M3473" s="2" t="str">
        <f t="shared" si="705"/>
        <v>Friday</v>
      </c>
      <c r="N3473" s="2" t="str">
        <f t="shared" si="706"/>
        <v>Friday</v>
      </c>
      <c r="O3473" s="12">
        <f t="shared" si="707"/>
        <v>14.850000000000001</v>
      </c>
      <c r="P3473" s="11" t="str">
        <f t="shared" si="708"/>
        <v>High Cost per Unit</v>
      </c>
      <c r="Q3473" s="12">
        <f t="shared" si="709"/>
        <v>0</v>
      </c>
      <c r="R3473" s="12">
        <f t="shared" si="710"/>
        <v>8.91</v>
      </c>
      <c r="S3473" s="12">
        <f t="shared" si="711"/>
        <v>0</v>
      </c>
      <c r="T3473" s="12">
        <f t="shared" si="712"/>
        <v>0</v>
      </c>
      <c r="U3473" s="12">
        <f t="shared" si="713"/>
        <v>0</v>
      </c>
      <c r="V3473" s="13" t="str">
        <f t="shared" ca="1" si="714"/>
        <v>Greater Than 8 Weeks Old</v>
      </c>
    </row>
    <row r="3474" spans="1:22" x14ac:dyDescent="0.35">
      <c r="A3474" s="2" t="s">
        <v>90</v>
      </c>
      <c r="B3474" s="5">
        <v>43684</v>
      </c>
      <c r="C3474" s="5" t="s">
        <v>378</v>
      </c>
      <c r="D3474" s="5" t="s">
        <v>379</v>
      </c>
      <c r="E3474" s="6">
        <v>3</v>
      </c>
      <c r="F3474" s="3">
        <v>297</v>
      </c>
      <c r="G3474" s="3">
        <v>107.91</v>
      </c>
      <c r="H3474" s="8">
        <f t="shared" si="702"/>
        <v>35.97</v>
      </c>
      <c r="I3474" s="3">
        <v>189.09</v>
      </c>
      <c r="J3474" s="4">
        <v>0.64</v>
      </c>
      <c r="K3474" s="2" t="str">
        <f t="shared" si="703"/>
        <v>Wednesday</v>
      </c>
      <c r="L3474" s="5">
        <f t="shared" si="704"/>
        <v>43687</v>
      </c>
      <c r="M3474" s="2" t="str">
        <f t="shared" si="705"/>
        <v>Saturday</v>
      </c>
      <c r="N3474" s="2" t="str">
        <f t="shared" si="706"/>
        <v>Saturday</v>
      </c>
      <c r="O3474" s="12">
        <f t="shared" si="707"/>
        <v>0</v>
      </c>
      <c r="P3474" s="11" t="str">
        <f t="shared" si="708"/>
        <v>High Cost per Unit</v>
      </c>
      <c r="Q3474" s="12">
        <f t="shared" si="709"/>
        <v>0</v>
      </c>
      <c r="R3474" s="12">
        <f t="shared" si="710"/>
        <v>8.91</v>
      </c>
      <c r="S3474" s="12">
        <f t="shared" si="711"/>
        <v>0</v>
      </c>
      <c r="T3474" s="12">
        <f t="shared" si="712"/>
        <v>0</v>
      </c>
      <c r="U3474" s="12">
        <f t="shared" si="713"/>
        <v>0</v>
      </c>
      <c r="V3474" s="13" t="str">
        <f t="shared" ca="1" si="714"/>
        <v>Greater Than 8 Weeks Old</v>
      </c>
    </row>
    <row r="3475" spans="1:22" x14ac:dyDescent="0.35">
      <c r="A3475" s="2" t="s">
        <v>90</v>
      </c>
      <c r="B3475" s="5">
        <v>43685</v>
      </c>
      <c r="C3475" s="5" t="s">
        <v>378</v>
      </c>
      <c r="D3475" s="5" t="s">
        <v>379</v>
      </c>
      <c r="E3475" s="6">
        <v>6</v>
      </c>
      <c r="F3475" s="3">
        <v>594</v>
      </c>
      <c r="G3475" s="3">
        <v>215.82</v>
      </c>
      <c r="H3475" s="8">
        <f t="shared" si="702"/>
        <v>35.97</v>
      </c>
      <c r="I3475" s="3">
        <v>378.18</v>
      </c>
      <c r="J3475" s="4">
        <v>0.64</v>
      </c>
      <c r="K3475" s="2" t="str">
        <f t="shared" si="703"/>
        <v>Thursday</v>
      </c>
      <c r="L3475" s="5">
        <f t="shared" si="704"/>
        <v>43688</v>
      </c>
      <c r="M3475" s="2" t="str">
        <f t="shared" si="705"/>
        <v>Sunday</v>
      </c>
      <c r="N3475" s="2" t="str">
        <f t="shared" si="706"/>
        <v>Monday</v>
      </c>
      <c r="O3475" s="12">
        <f t="shared" si="707"/>
        <v>0</v>
      </c>
      <c r="P3475" s="11" t="str">
        <f t="shared" si="708"/>
        <v>High Cost per Unit</v>
      </c>
      <c r="Q3475" s="12">
        <f t="shared" si="709"/>
        <v>0</v>
      </c>
      <c r="R3475" s="12">
        <f t="shared" si="710"/>
        <v>17.82</v>
      </c>
      <c r="S3475" s="12">
        <f t="shared" si="711"/>
        <v>0</v>
      </c>
      <c r="T3475" s="12">
        <f t="shared" si="712"/>
        <v>0</v>
      </c>
      <c r="U3475" s="12">
        <f t="shared" si="713"/>
        <v>0</v>
      </c>
      <c r="V3475" s="13" t="str">
        <f t="shared" ca="1" si="714"/>
        <v>Greater Than 8 Weeks Old</v>
      </c>
    </row>
    <row r="3476" spans="1:22" x14ac:dyDescent="0.35">
      <c r="A3476" s="2" t="s">
        <v>90</v>
      </c>
      <c r="B3476" s="5">
        <v>43686</v>
      </c>
      <c r="C3476" s="5" t="s">
        <v>378</v>
      </c>
      <c r="D3476" s="5" t="s">
        <v>379</v>
      </c>
      <c r="E3476" s="6">
        <v>6</v>
      </c>
      <c r="F3476" s="3">
        <v>594</v>
      </c>
      <c r="G3476" s="3">
        <v>215.82</v>
      </c>
      <c r="H3476" s="8">
        <f t="shared" si="702"/>
        <v>35.97</v>
      </c>
      <c r="I3476" s="3">
        <v>378.18</v>
      </c>
      <c r="J3476" s="4">
        <v>0.64</v>
      </c>
      <c r="K3476" s="2" t="str">
        <f t="shared" si="703"/>
        <v>Friday</v>
      </c>
      <c r="L3476" s="5">
        <f t="shared" si="704"/>
        <v>43689</v>
      </c>
      <c r="M3476" s="2" t="str">
        <f t="shared" si="705"/>
        <v>Monday</v>
      </c>
      <c r="N3476" s="2" t="str">
        <f t="shared" si="706"/>
        <v>Monday</v>
      </c>
      <c r="O3476" s="12">
        <f t="shared" si="707"/>
        <v>0</v>
      </c>
      <c r="P3476" s="11" t="str">
        <f t="shared" si="708"/>
        <v>High Cost per Unit</v>
      </c>
      <c r="Q3476" s="12">
        <f t="shared" si="709"/>
        <v>0</v>
      </c>
      <c r="R3476" s="12">
        <f t="shared" si="710"/>
        <v>17.82</v>
      </c>
      <c r="S3476" s="12">
        <f t="shared" si="711"/>
        <v>0</v>
      </c>
      <c r="T3476" s="12">
        <f t="shared" si="712"/>
        <v>0</v>
      </c>
      <c r="U3476" s="12">
        <f t="shared" si="713"/>
        <v>0</v>
      </c>
      <c r="V3476" s="13" t="str">
        <f t="shared" ca="1" si="714"/>
        <v>Greater Than 8 Weeks Old</v>
      </c>
    </row>
    <row r="3477" spans="1:22" x14ac:dyDescent="0.35">
      <c r="A3477" s="2" t="s">
        <v>90</v>
      </c>
      <c r="B3477" s="5">
        <v>43687</v>
      </c>
      <c r="C3477" s="5" t="s">
        <v>378</v>
      </c>
      <c r="D3477" s="5" t="s">
        <v>379</v>
      </c>
      <c r="E3477" s="6">
        <v>5</v>
      </c>
      <c r="F3477" s="3">
        <v>495</v>
      </c>
      <c r="G3477" s="3">
        <v>179.85</v>
      </c>
      <c r="H3477" s="8">
        <f t="shared" si="702"/>
        <v>35.97</v>
      </c>
      <c r="I3477" s="3">
        <v>315.14999999999998</v>
      </c>
      <c r="J3477" s="4">
        <v>0.64</v>
      </c>
      <c r="K3477" s="2" t="str">
        <f t="shared" si="703"/>
        <v>Saturday</v>
      </c>
      <c r="L3477" s="5">
        <f t="shared" si="704"/>
        <v>43690</v>
      </c>
      <c r="M3477" s="2" t="str">
        <f t="shared" si="705"/>
        <v>Tuesday</v>
      </c>
      <c r="N3477" s="2" t="str">
        <f t="shared" si="706"/>
        <v>Tuesday</v>
      </c>
      <c r="O3477" s="12">
        <f t="shared" si="707"/>
        <v>0</v>
      </c>
      <c r="P3477" s="11" t="str">
        <f t="shared" si="708"/>
        <v>High Cost per Unit</v>
      </c>
      <c r="Q3477" s="12">
        <f t="shared" si="709"/>
        <v>0</v>
      </c>
      <c r="R3477" s="12">
        <f t="shared" si="710"/>
        <v>14.85</v>
      </c>
      <c r="S3477" s="12">
        <f t="shared" si="711"/>
        <v>0</v>
      </c>
      <c r="T3477" s="12">
        <f t="shared" si="712"/>
        <v>0</v>
      </c>
      <c r="U3477" s="12">
        <f t="shared" si="713"/>
        <v>0</v>
      </c>
      <c r="V3477" s="13" t="str">
        <f t="shared" ca="1" si="714"/>
        <v>Greater Than 8 Weeks Old</v>
      </c>
    </row>
    <row r="3478" spans="1:22" x14ac:dyDescent="0.35">
      <c r="A3478" s="2" t="s">
        <v>90</v>
      </c>
      <c r="B3478" s="5">
        <v>43688</v>
      </c>
      <c r="C3478" s="5" t="s">
        <v>378</v>
      </c>
      <c r="D3478" s="5" t="s">
        <v>379</v>
      </c>
      <c r="E3478" s="6">
        <v>4</v>
      </c>
      <c r="F3478" s="3">
        <v>396</v>
      </c>
      <c r="G3478" s="3">
        <v>143.88</v>
      </c>
      <c r="H3478" s="8">
        <f t="shared" si="702"/>
        <v>35.97</v>
      </c>
      <c r="I3478" s="3">
        <v>252.12</v>
      </c>
      <c r="J3478" s="4">
        <v>0.64</v>
      </c>
      <c r="K3478" s="2" t="str">
        <f t="shared" si="703"/>
        <v>Sunday</v>
      </c>
      <c r="L3478" s="5">
        <f t="shared" si="704"/>
        <v>43691</v>
      </c>
      <c r="M3478" s="2" t="str">
        <f t="shared" si="705"/>
        <v>Wednesday</v>
      </c>
      <c r="N3478" s="2" t="str">
        <f t="shared" si="706"/>
        <v>Wednesday</v>
      </c>
      <c r="O3478" s="12">
        <f t="shared" si="707"/>
        <v>0</v>
      </c>
      <c r="P3478" s="11" t="str">
        <f t="shared" si="708"/>
        <v>High Cost per Unit</v>
      </c>
      <c r="Q3478" s="12">
        <f t="shared" si="709"/>
        <v>0</v>
      </c>
      <c r="R3478" s="12">
        <f t="shared" si="710"/>
        <v>11.879999999999999</v>
      </c>
      <c r="S3478" s="12">
        <f t="shared" si="711"/>
        <v>0</v>
      </c>
      <c r="T3478" s="12">
        <f t="shared" si="712"/>
        <v>0</v>
      </c>
      <c r="U3478" s="12">
        <f t="shared" si="713"/>
        <v>0</v>
      </c>
      <c r="V3478" s="13" t="str">
        <f t="shared" ca="1" si="714"/>
        <v>Greater Than 8 Weeks Old</v>
      </c>
    </row>
    <row r="3479" spans="1:22" x14ac:dyDescent="0.35">
      <c r="A3479" s="2" t="s">
        <v>90</v>
      </c>
      <c r="B3479" s="5">
        <v>43689</v>
      </c>
      <c r="C3479" s="5" t="s">
        <v>378</v>
      </c>
      <c r="D3479" s="5" t="s">
        <v>379</v>
      </c>
      <c r="E3479" s="6">
        <v>4</v>
      </c>
      <c r="F3479" s="3">
        <v>396</v>
      </c>
      <c r="G3479" s="3">
        <v>143.88</v>
      </c>
      <c r="H3479" s="8">
        <f t="shared" si="702"/>
        <v>35.97</v>
      </c>
      <c r="I3479" s="3">
        <v>252.12</v>
      </c>
      <c r="J3479" s="4">
        <v>0.64</v>
      </c>
      <c r="K3479" s="2" t="str">
        <f t="shared" si="703"/>
        <v>Monday</v>
      </c>
      <c r="L3479" s="5">
        <f t="shared" si="704"/>
        <v>43692</v>
      </c>
      <c r="M3479" s="2" t="str">
        <f t="shared" si="705"/>
        <v>Thursday</v>
      </c>
      <c r="N3479" s="2" t="str">
        <f t="shared" si="706"/>
        <v>Thursday</v>
      </c>
      <c r="O3479" s="12">
        <f t="shared" si="707"/>
        <v>0</v>
      </c>
      <c r="P3479" s="11" t="str">
        <f t="shared" si="708"/>
        <v>High Cost per Unit</v>
      </c>
      <c r="Q3479" s="12">
        <f t="shared" si="709"/>
        <v>0</v>
      </c>
      <c r="R3479" s="12">
        <f t="shared" si="710"/>
        <v>11.879999999999999</v>
      </c>
      <c r="S3479" s="12">
        <f t="shared" si="711"/>
        <v>0</v>
      </c>
      <c r="T3479" s="12">
        <f t="shared" si="712"/>
        <v>0</v>
      </c>
      <c r="U3479" s="12">
        <f t="shared" si="713"/>
        <v>0</v>
      </c>
      <c r="V3479" s="13" t="str">
        <f t="shared" ca="1" si="714"/>
        <v>Greater Than 8 Weeks Old</v>
      </c>
    </row>
    <row r="3480" spans="1:22" x14ac:dyDescent="0.35">
      <c r="A3480" s="2" t="s">
        <v>90</v>
      </c>
      <c r="B3480" s="5">
        <v>43690</v>
      </c>
      <c r="C3480" s="5" t="s">
        <v>378</v>
      </c>
      <c r="D3480" s="5" t="s">
        <v>379</v>
      </c>
      <c r="E3480" s="6">
        <v>3</v>
      </c>
      <c r="F3480" s="3">
        <v>297</v>
      </c>
      <c r="G3480" s="3">
        <v>107.91</v>
      </c>
      <c r="H3480" s="8">
        <f t="shared" si="702"/>
        <v>35.97</v>
      </c>
      <c r="I3480" s="3">
        <v>189.09</v>
      </c>
      <c r="J3480" s="4">
        <v>0.64</v>
      </c>
      <c r="K3480" s="2" t="str">
        <f t="shared" si="703"/>
        <v>Tuesday</v>
      </c>
      <c r="L3480" s="5">
        <f t="shared" si="704"/>
        <v>43693</v>
      </c>
      <c r="M3480" s="2" t="str">
        <f t="shared" si="705"/>
        <v>Friday</v>
      </c>
      <c r="N3480" s="2" t="str">
        <f t="shared" si="706"/>
        <v>Friday</v>
      </c>
      <c r="O3480" s="12">
        <f t="shared" si="707"/>
        <v>14.850000000000001</v>
      </c>
      <c r="P3480" s="11" t="str">
        <f t="shared" si="708"/>
        <v>High Cost per Unit</v>
      </c>
      <c r="Q3480" s="12">
        <f t="shared" si="709"/>
        <v>0</v>
      </c>
      <c r="R3480" s="12">
        <f t="shared" si="710"/>
        <v>8.91</v>
      </c>
      <c r="S3480" s="12">
        <f t="shared" si="711"/>
        <v>0</v>
      </c>
      <c r="T3480" s="12">
        <f t="shared" si="712"/>
        <v>0</v>
      </c>
      <c r="U3480" s="12">
        <f t="shared" si="713"/>
        <v>0</v>
      </c>
      <c r="V3480" s="13" t="str">
        <f t="shared" ca="1" si="714"/>
        <v>Greater Than 8 Weeks Old</v>
      </c>
    </row>
    <row r="3481" spans="1:22" x14ac:dyDescent="0.35">
      <c r="A3481" s="2" t="s">
        <v>90</v>
      </c>
      <c r="B3481" s="5">
        <v>43691</v>
      </c>
      <c r="C3481" s="5" t="s">
        <v>378</v>
      </c>
      <c r="D3481" s="5" t="s">
        <v>379</v>
      </c>
      <c r="E3481" s="6">
        <v>2</v>
      </c>
      <c r="F3481" s="3">
        <v>198</v>
      </c>
      <c r="G3481" s="3">
        <v>71.94</v>
      </c>
      <c r="H3481" s="8">
        <f t="shared" si="702"/>
        <v>35.97</v>
      </c>
      <c r="I3481" s="3">
        <v>126.06</v>
      </c>
      <c r="J3481" s="4">
        <v>0.64</v>
      </c>
      <c r="K3481" s="2" t="str">
        <f t="shared" si="703"/>
        <v>Wednesday</v>
      </c>
      <c r="L3481" s="5">
        <f t="shared" si="704"/>
        <v>43694</v>
      </c>
      <c r="M3481" s="2" t="str">
        <f t="shared" si="705"/>
        <v>Saturday</v>
      </c>
      <c r="N3481" s="2" t="str">
        <f t="shared" si="706"/>
        <v>Saturday</v>
      </c>
      <c r="O3481" s="12">
        <f t="shared" si="707"/>
        <v>0</v>
      </c>
      <c r="P3481" s="11" t="str">
        <f t="shared" si="708"/>
        <v>High Cost per Unit</v>
      </c>
      <c r="Q3481" s="12">
        <f t="shared" si="709"/>
        <v>0</v>
      </c>
      <c r="R3481" s="12">
        <f t="shared" si="710"/>
        <v>5.9399999999999995</v>
      </c>
      <c r="S3481" s="12">
        <f t="shared" si="711"/>
        <v>0</v>
      </c>
      <c r="T3481" s="12">
        <f t="shared" si="712"/>
        <v>0</v>
      </c>
      <c r="U3481" s="12">
        <f t="shared" si="713"/>
        <v>0</v>
      </c>
      <c r="V3481" s="13" t="str">
        <f t="shared" ca="1" si="714"/>
        <v>Greater Than 8 Weeks Old</v>
      </c>
    </row>
    <row r="3482" spans="1:22" x14ac:dyDescent="0.35">
      <c r="A3482" s="2" t="s">
        <v>90</v>
      </c>
      <c r="B3482" s="5">
        <v>43692</v>
      </c>
      <c r="C3482" s="5" t="s">
        <v>378</v>
      </c>
      <c r="D3482" s="5" t="s">
        <v>379</v>
      </c>
      <c r="E3482" s="6">
        <v>1</v>
      </c>
      <c r="F3482" s="3">
        <v>99</v>
      </c>
      <c r="G3482" s="3">
        <v>35.97</v>
      </c>
      <c r="H3482" s="8">
        <f t="shared" si="702"/>
        <v>35.97</v>
      </c>
      <c r="I3482" s="3">
        <v>63.03</v>
      </c>
      <c r="J3482" s="4">
        <v>0.64</v>
      </c>
      <c r="K3482" s="2" t="str">
        <f t="shared" si="703"/>
        <v>Thursday</v>
      </c>
      <c r="L3482" s="5">
        <f t="shared" si="704"/>
        <v>43695</v>
      </c>
      <c r="M3482" s="2" t="str">
        <f t="shared" si="705"/>
        <v>Sunday</v>
      </c>
      <c r="N3482" s="2" t="str">
        <f t="shared" si="706"/>
        <v>Monday</v>
      </c>
      <c r="O3482" s="12">
        <f t="shared" si="707"/>
        <v>0</v>
      </c>
      <c r="P3482" s="11" t="str">
        <f t="shared" si="708"/>
        <v>High Cost per Unit</v>
      </c>
      <c r="Q3482" s="12">
        <f t="shared" si="709"/>
        <v>0</v>
      </c>
      <c r="R3482" s="12">
        <f t="shared" si="710"/>
        <v>0</v>
      </c>
      <c r="S3482" s="12">
        <f t="shared" si="711"/>
        <v>0</v>
      </c>
      <c r="T3482" s="12">
        <f t="shared" si="712"/>
        <v>0</v>
      </c>
      <c r="U3482" s="12">
        <f t="shared" si="713"/>
        <v>0</v>
      </c>
      <c r="V3482" s="13" t="str">
        <f t="shared" ca="1" si="714"/>
        <v>Greater Than 8 Weeks Old</v>
      </c>
    </row>
    <row r="3483" spans="1:22" x14ac:dyDescent="0.35">
      <c r="A3483" s="2" t="s">
        <v>90</v>
      </c>
      <c r="B3483" s="5">
        <v>43693</v>
      </c>
      <c r="C3483" s="5" t="s">
        <v>378</v>
      </c>
      <c r="D3483" s="5" t="s">
        <v>379</v>
      </c>
      <c r="E3483" s="6">
        <v>6</v>
      </c>
      <c r="F3483" s="3">
        <v>594</v>
      </c>
      <c r="G3483" s="3">
        <v>215.82</v>
      </c>
      <c r="H3483" s="8">
        <f t="shared" si="702"/>
        <v>35.97</v>
      </c>
      <c r="I3483" s="3">
        <v>378.18</v>
      </c>
      <c r="J3483" s="4">
        <v>0.64</v>
      </c>
      <c r="K3483" s="2" t="str">
        <f t="shared" si="703"/>
        <v>Friday</v>
      </c>
      <c r="L3483" s="5">
        <f t="shared" si="704"/>
        <v>43696</v>
      </c>
      <c r="M3483" s="2" t="str">
        <f t="shared" si="705"/>
        <v>Monday</v>
      </c>
      <c r="N3483" s="2" t="str">
        <f t="shared" si="706"/>
        <v>Monday</v>
      </c>
      <c r="O3483" s="12">
        <f t="shared" si="707"/>
        <v>0</v>
      </c>
      <c r="P3483" s="11" t="str">
        <f t="shared" si="708"/>
        <v>High Cost per Unit</v>
      </c>
      <c r="Q3483" s="12">
        <f t="shared" si="709"/>
        <v>0</v>
      </c>
      <c r="R3483" s="12">
        <f t="shared" si="710"/>
        <v>17.82</v>
      </c>
      <c r="S3483" s="12">
        <f t="shared" si="711"/>
        <v>0</v>
      </c>
      <c r="T3483" s="12">
        <f t="shared" si="712"/>
        <v>0</v>
      </c>
      <c r="U3483" s="12">
        <f t="shared" si="713"/>
        <v>0</v>
      </c>
      <c r="V3483" s="13" t="str">
        <f t="shared" ca="1" si="714"/>
        <v>Greater Than 8 Weeks Old</v>
      </c>
    </row>
    <row r="3484" spans="1:22" x14ac:dyDescent="0.35">
      <c r="A3484" s="2" t="s">
        <v>90</v>
      </c>
      <c r="B3484" s="5">
        <v>43694</v>
      </c>
      <c r="C3484" s="5" t="s">
        <v>378</v>
      </c>
      <c r="D3484" s="5" t="s">
        <v>379</v>
      </c>
      <c r="E3484" s="6">
        <v>1</v>
      </c>
      <c r="F3484" s="3">
        <v>99</v>
      </c>
      <c r="G3484" s="3">
        <v>35.97</v>
      </c>
      <c r="H3484" s="8">
        <f t="shared" si="702"/>
        <v>35.97</v>
      </c>
      <c r="I3484" s="3">
        <v>63.03</v>
      </c>
      <c r="J3484" s="4">
        <v>0.64</v>
      </c>
      <c r="K3484" s="2" t="str">
        <f t="shared" si="703"/>
        <v>Saturday</v>
      </c>
      <c r="L3484" s="5">
        <f t="shared" si="704"/>
        <v>43697</v>
      </c>
      <c r="M3484" s="2" t="str">
        <f t="shared" si="705"/>
        <v>Tuesday</v>
      </c>
      <c r="N3484" s="2" t="str">
        <f t="shared" si="706"/>
        <v>Tuesday</v>
      </c>
      <c r="O3484" s="12">
        <f t="shared" si="707"/>
        <v>0</v>
      </c>
      <c r="P3484" s="11" t="str">
        <f t="shared" si="708"/>
        <v>High Cost per Unit</v>
      </c>
      <c r="Q3484" s="12">
        <f t="shared" si="709"/>
        <v>0</v>
      </c>
      <c r="R3484" s="12">
        <f t="shared" si="710"/>
        <v>0</v>
      </c>
      <c r="S3484" s="12">
        <f t="shared" si="711"/>
        <v>0</v>
      </c>
      <c r="T3484" s="12">
        <f t="shared" si="712"/>
        <v>0</v>
      </c>
      <c r="U3484" s="12">
        <f t="shared" si="713"/>
        <v>0</v>
      </c>
      <c r="V3484" s="13" t="str">
        <f t="shared" ca="1" si="714"/>
        <v>Greater Than 8 Weeks Old</v>
      </c>
    </row>
    <row r="3485" spans="1:22" x14ac:dyDescent="0.35">
      <c r="A3485" s="2" t="s">
        <v>90</v>
      </c>
      <c r="B3485" s="5">
        <v>43695</v>
      </c>
      <c r="C3485" s="5" t="s">
        <v>378</v>
      </c>
      <c r="D3485" s="5" t="s">
        <v>379</v>
      </c>
      <c r="E3485" s="6">
        <v>3</v>
      </c>
      <c r="F3485" s="3">
        <v>297</v>
      </c>
      <c r="G3485" s="3">
        <v>107.91</v>
      </c>
      <c r="H3485" s="8">
        <f t="shared" si="702"/>
        <v>35.97</v>
      </c>
      <c r="I3485" s="3">
        <v>189.09</v>
      </c>
      <c r="J3485" s="4">
        <v>0.64</v>
      </c>
      <c r="K3485" s="2" t="str">
        <f t="shared" si="703"/>
        <v>Sunday</v>
      </c>
      <c r="L3485" s="5">
        <f t="shared" si="704"/>
        <v>43698</v>
      </c>
      <c r="M3485" s="2" t="str">
        <f t="shared" si="705"/>
        <v>Wednesday</v>
      </c>
      <c r="N3485" s="2" t="str">
        <f t="shared" si="706"/>
        <v>Wednesday</v>
      </c>
      <c r="O3485" s="12">
        <f t="shared" si="707"/>
        <v>0</v>
      </c>
      <c r="P3485" s="11" t="str">
        <f t="shared" si="708"/>
        <v>High Cost per Unit</v>
      </c>
      <c r="Q3485" s="12">
        <f t="shared" si="709"/>
        <v>0</v>
      </c>
      <c r="R3485" s="12">
        <f t="shared" si="710"/>
        <v>8.91</v>
      </c>
      <c r="S3485" s="12">
        <f t="shared" si="711"/>
        <v>0</v>
      </c>
      <c r="T3485" s="12">
        <f t="shared" si="712"/>
        <v>0</v>
      </c>
      <c r="U3485" s="12">
        <f t="shared" si="713"/>
        <v>0</v>
      </c>
      <c r="V3485" s="13" t="str">
        <f t="shared" ca="1" si="714"/>
        <v>Greater Than 8 Weeks Old</v>
      </c>
    </row>
    <row r="3486" spans="1:22" x14ac:dyDescent="0.35">
      <c r="A3486" s="2" t="s">
        <v>90</v>
      </c>
      <c r="B3486" s="5">
        <v>43696</v>
      </c>
      <c r="C3486" s="5" t="s">
        <v>378</v>
      </c>
      <c r="D3486" s="5" t="s">
        <v>379</v>
      </c>
      <c r="E3486" s="6">
        <v>1</v>
      </c>
      <c r="F3486" s="3">
        <v>99</v>
      </c>
      <c r="G3486" s="3">
        <v>35.97</v>
      </c>
      <c r="H3486" s="8">
        <f t="shared" si="702"/>
        <v>35.97</v>
      </c>
      <c r="I3486" s="3">
        <v>63.03</v>
      </c>
      <c r="J3486" s="4">
        <v>0.64</v>
      </c>
      <c r="K3486" s="2" t="str">
        <f t="shared" si="703"/>
        <v>Monday</v>
      </c>
      <c r="L3486" s="5">
        <f t="shared" si="704"/>
        <v>43699</v>
      </c>
      <c r="M3486" s="2" t="str">
        <f t="shared" si="705"/>
        <v>Thursday</v>
      </c>
      <c r="N3486" s="2" t="str">
        <f t="shared" si="706"/>
        <v>Thursday</v>
      </c>
      <c r="O3486" s="12">
        <f t="shared" si="707"/>
        <v>0</v>
      </c>
      <c r="P3486" s="11" t="str">
        <f t="shared" si="708"/>
        <v>High Cost per Unit</v>
      </c>
      <c r="Q3486" s="12">
        <f t="shared" si="709"/>
        <v>0</v>
      </c>
      <c r="R3486" s="12">
        <f t="shared" si="710"/>
        <v>0</v>
      </c>
      <c r="S3486" s="12">
        <f t="shared" si="711"/>
        <v>0</v>
      </c>
      <c r="T3486" s="12">
        <f t="shared" si="712"/>
        <v>0</v>
      </c>
      <c r="U3486" s="12">
        <f t="shared" si="713"/>
        <v>0</v>
      </c>
      <c r="V3486" s="13" t="str">
        <f t="shared" ca="1" si="714"/>
        <v>Greater Than 8 Weeks Old</v>
      </c>
    </row>
    <row r="3487" spans="1:22" x14ac:dyDescent="0.35">
      <c r="A3487" s="2" t="s">
        <v>90</v>
      </c>
      <c r="B3487" s="5">
        <v>43697</v>
      </c>
      <c r="C3487" s="5" t="s">
        <v>378</v>
      </c>
      <c r="D3487" s="5" t="s">
        <v>379</v>
      </c>
      <c r="E3487" s="6">
        <v>2</v>
      </c>
      <c r="F3487" s="3">
        <v>198</v>
      </c>
      <c r="G3487" s="3">
        <v>71.94</v>
      </c>
      <c r="H3487" s="8">
        <f t="shared" si="702"/>
        <v>35.97</v>
      </c>
      <c r="I3487" s="3">
        <v>126.06</v>
      </c>
      <c r="J3487" s="4">
        <v>0.64</v>
      </c>
      <c r="K3487" s="2" t="str">
        <f t="shared" si="703"/>
        <v>Tuesday</v>
      </c>
      <c r="L3487" s="5">
        <f t="shared" si="704"/>
        <v>43700</v>
      </c>
      <c r="M3487" s="2" t="str">
        <f t="shared" si="705"/>
        <v>Friday</v>
      </c>
      <c r="N3487" s="2" t="str">
        <f t="shared" si="706"/>
        <v>Friday</v>
      </c>
      <c r="O3487" s="12">
        <f t="shared" si="707"/>
        <v>9.9</v>
      </c>
      <c r="P3487" s="11" t="str">
        <f t="shared" si="708"/>
        <v>High Cost per Unit</v>
      </c>
      <c r="Q3487" s="12">
        <f t="shared" si="709"/>
        <v>0</v>
      </c>
      <c r="R3487" s="12">
        <f t="shared" si="710"/>
        <v>5.9399999999999995</v>
      </c>
      <c r="S3487" s="12">
        <f t="shared" si="711"/>
        <v>0</v>
      </c>
      <c r="T3487" s="12">
        <f t="shared" si="712"/>
        <v>0</v>
      </c>
      <c r="U3487" s="12">
        <f t="shared" si="713"/>
        <v>0</v>
      </c>
      <c r="V3487" s="13" t="str">
        <f t="shared" ca="1" si="714"/>
        <v>Greater Than 8 Weeks Old</v>
      </c>
    </row>
    <row r="3488" spans="1:22" x14ac:dyDescent="0.35">
      <c r="A3488" s="2" t="s">
        <v>90</v>
      </c>
      <c r="B3488" s="5">
        <v>43698</v>
      </c>
      <c r="C3488" s="5" t="s">
        <v>378</v>
      </c>
      <c r="D3488" s="5" t="s">
        <v>379</v>
      </c>
      <c r="E3488" s="6">
        <v>5</v>
      </c>
      <c r="F3488" s="3">
        <v>495</v>
      </c>
      <c r="G3488" s="3">
        <v>179.85</v>
      </c>
      <c r="H3488" s="8">
        <f t="shared" si="702"/>
        <v>35.97</v>
      </c>
      <c r="I3488" s="3">
        <v>315.14999999999998</v>
      </c>
      <c r="J3488" s="4">
        <v>0.64</v>
      </c>
      <c r="K3488" s="2" t="str">
        <f t="shared" si="703"/>
        <v>Wednesday</v>
      </c>
      <c r="L3488" s="5">
        <f t="shared" si="704"/>
        <v>43701</v>
      </c>
      <c r="M3488" s="2" t="str">
        <f t="shared" si="705"/>
        <v>Saturday</v>
      </c>
      <c r="N3488" s="2" t="str">
        <f t="shared" si="706"/>
        <v>Saturday</v>
      </c>
      <c r="O3488" s="12">
        <f t="shared" si="707"/>
        <v>0</v>
      </c>
      <c r="P3488" s="11" t="str">
        <f t="shared" si="708"/>
        <v>High Cost per Unit</v>
      </c>
      <c r="Q3488" s="12">
        <f t="shared" si="709"/>
        <v>0</v>
      </c>
      <c r="R3488" s="12">
        <f t="shared" si="710"/>
        <v>14.85</v>
      </c>
      <c r="S3488" s="12">
        <f t="shared" si="711"/>
        <v>0</v>
      </c>
      <c r="T3488" s="12">
        <f t="shared" si="712"/>
        <v>0</v>
      </c>
      <c r="U3488" s="12">
        <f t="shared" si="713"/>
        <v>0</v>
      </c>
      <c r="V3488" s="13" t="str">
        <f t="shared" ca="1" si="714"/>
        <v>Greater Than 8 Weeks Old</v>
      </c>
    </row>
    <row r="3489" spans="1:22" x14ac:dyDescent="0.35">
      <c r="A3489" s="2" t="s">
        <v>90</v>
      </c>
      <c r="B3489" s="5">
        <v>43699</v>
      </c>
      <c r="C3489" s="5" t="s">
        <v>378</v>
      </c>
      <c r="D3489" s="5" t="s">
        <v>379</v>
      </c>
      <c r="E3489" s="6">
        <v>5</v>
      </c>
      <c r="F3489" s="3">
        <v>495</v>
      </c>
      <c r="G3489" s="3">
        <v>179.85</v>
      </c>
      <c r="H3489" s="8">
        <f t="shared" si="702"/>
        <v>35.97</v>
      </c>
      <c r="I3489" s="3">
        <v>315.14999999999998</v>
      </c>
      <c r="J3489" s="4">
        <v>0.64</v>
      </c>
      <c r="K3489" s="2" t="str">
        <f t="shared" si="703"/>
        <v>Thursday</v>
      </c>
      <c r="L3489" s="5">
        <f t="shared" si="704"/>
        <v>43702</v>
      </c>
      <c r="M3489" s="2" t="str">
        <f t="shared" si="705"/>
        <v>Sunday</v>
      </c>
      <c r="N3489" s="2" t="str">
        <f t="shared" si="706"/>
        <v>Monday</v>
      </c>
      <c r="O3489" s="12">
        <f t="shared" si="707"/>
        <v>0</v>
      </c>
      <c r="P3489" s="11" t="str">
        <f t="shared" si="708"/>
        <v>High Cost per Unit</v>
      </c>
      <c r="Q3489" s="12">
        <f t="shared" si="709"/>
        <v>0</v>
      </c>
      <c r="R3489" s="12">
        <f t="shared" si="710"/>
        <v>14.85</v>
      </c>
      <c r="S3489" s="12">
        <f t="shared" si="711"/>
        <v>0</v>
      </c>
      <c r="T3489" s="12">
        <f t="shared" si="712"/>
        <v>0</v>
      </c>
      <c r="U3489" s="12">
        <f t="shared" si="713"/>
        <v>0</v>
      </c>
      <c r="V3489" s="13" t="str">
        <f t="shared" ca="1" si="714"/>
        <v>Greater Than 8 Weeks Old</v>
      </c>
    </row>
    <row r="3490" spans="1:22" x14ac:dyDescent="0.35">
      <c r="A3490" s="2" t="s">
        <v>90</v>
      </c>
      <c r="B3490" s="5">
        <v>43700</v>
      </c>
      <c r="C3490" s="5" t="s">
        <v>378</v>
      </c>
      <c r="D3490" s="5" t="s">
        <v>379</v>
      </c>
      <c r="E3490" s="6">
        <v>2</v>
      </c>
      <c r="F3490" s="3">
        <v>198</v>
      </c>
      <c r="G3490" s="3">
        <v>71.94</v>
      </c>
      <c r="H3490" s="8">
        <f t="shared" si="702"/>
        <v>35.97</v>
      </c>
      <c r="I3490" s="3">
        <v>126.06</v>
      </c>
      <c r="J3490" s="4">
        <v>0.64</v>
      </c>
      <c r="K3490" s="2" t="str">
        <f t="shared" si="703"/>
        <v>Friday</v>
      </c>
      <c r="L3490" s="5">
        <f t="shared" si="704"/>
        <v>43703</v>
      </c>
      <c r="M3490" s="2" t="str">
        <f t="shared" si="705"/>
        <v>Monday</v>
      </c>
      <c r="N3490" s="2" t="str">
        <f t="shared" si="706"/>
        <v>Monday</v>
      </c>
      <c r="O3490" s="12">
        <f t="shared" si="707"/>
        <v>0</v>
      </c>
      <c r="P3490" s="11" t="str">
        <f t="shared" si="708"/>
        <v>High Cost per Unit</v>
      </c>
      <c r="Q3490" s="12">
        <f t="shared" si="709"/>
        <v>0</v>
      </c>
      <c r="R3490" s="12">
        <f t="shared" si="710"/>
        <v>5.9399999999999995</v>
      </c>
      <c r="S3490" s="12">
        <f t="shared" si="711"/>
        <v>0</v>
      </c>
      <c r="T3490" s="12">
        <f t="shared" si="712"/>
        <v>0</v>
      </c>
      <c r="U3490" s="12">
        <f t="shared" si="713"/>
        <v>0</v>
      </c>
      <c r="V3490" s="13" t="str">
        <f t="shared" ca="1" si="714"/>
        <v>Greater Than 8 Weeks Old</v>
      </c>
    </row>
    <row r="3491" spans="1:22" x14ac:dyDescent="0.35">
      <c r="A3491" s="2" t="s">
        <v>90</v>
      </c>
      <c r="B3491" s="5">
        <v>43702</v>
      </c>
      <c r="C3491" s="5" t="s">
        <v>378</v>
      </c>
      <c r="D3491" s="5" t="s">
        <v>379</v>
      </c>
      <c r="E3491" s="6">
        <v>2</v>
      </c>
      <c r="F3491" s="3">
        <v>198</v>
      </c>
      <c r="G3491" s="3">
        <v>71.94</v>
      </c>
      <c r="H3491" s="8">
        <f t="shared" si="702"/>
        <v>35.97</v>
      </c>
      <c r="I3491" s="3">
        <v>126.06</v>
      </c>
      <c r="J3491" s="4">
        <v>0.64</v>
      </c>
      <c r="K3491" s="2" t="str">
        <f t="shared" si="703"/>
        <v>Sunday</v>
      </c>
      <c r="L3491" s="5">
        <f t="shared" si="704"/>
        <v>43705</v>
      </c>
      <c r="M3491" s="2" t="str">
        <f t="shared" si="705"/>
        <v>Wednesday</v>
      </c>
      <c r="N3491" s="2" t="str">
        <f t="shared" si="706"/>
        <v>Wednesday</v>
      </c>
      <c r="O3491" s="12">
        <f t="shared" si="707"/>
        <v>0</v>
      </c>
      <c r="P3491" s="11" t="str">
        <f t="shared" si="708"/>
        <v>High Cost per Unit</v>
      </c>
      <c r="Q3491" s="12">
        <f t="shared" si="709"/>
        <v>0</v>
      </c>
      <c r="R3491" s="12">
        <f t="shared" si="710"/>
        <v>5.9399999999999995</v>
      </c>
      <c r="S3491" s="12">
        <f t="shared" si="711"/>
        <v>0</v>
      </c>
      <c r="T3491" s="12">
        <f t="shared" si="712"/>
        <v>0</v>
      </c>
      <c r="U3491" s="12">
        <f t="shared" si="713"/>
        <v>0</v>
      </c>
      <c r="V3491" s="13" t="str">
        <f t="shared" ca="1" si="714"/>
        <v>Greater Than 8 Weeks Old</v>
      </c>
    </row>
    <row r="3492" spans="1:22" x14ac:dyDescent="0.35">
      <c r="A3492" s="2" t="s">
        <v>90</v>
      </c>
      <c r="B3492" s="5">
        <v>43703</v>
      </c>
      <c r="C3492" s="5" t="s">
        <v>378</v>
      </c>
      <c r="D3492" s="5" t="s">
        <v>379</v>
      </c>
      <c r="E3492" s="6">
        <v>4</v>
      </c>
      <c r="F3492" s="3">
        <v>396</v>
      </c>
      <c r="G3492" s="3">
        <v>143.88</v>
      </c>
      <c r="H3492" s="8">
        <f t="shared" si="702"/>
        <v>35.97</v>
      </c>
      <c r="I3492" s="3">
        <v>252.12</v>
      </c>
      <c r="J3492" s="4">
        <v>0.64</v>
      </c>
      <c r="K3492" s="2" t="str">
        <f t="shared" si="703"/>
        <v>Monday</v>
      </c>
      <c r="L3492" s="5">
        <f t="shared" si="704"/>
        <v>43706</v>
      </c>
      <c r="M3492" s="2" t="str">
        <f t="shared" si="705"/>
        <v>Thursday</v>
      </c>
      <c r="N3492" s="2" t="str">
        <f t="shared" si="706"/>
        <v>Thursday</v>
      </c>
      <c r="O3492" s="12">
        <f t="shared" si="707"/>
        <v>0</v>
      </c>
      <c r="P3492" s="11" t="str">
        <f t="shared" si="708"/>
        <v>High Cost per Unit</v>
      </c>
      <c r="Q3492" s="12">
        <f t="shared" si="709"/>
        <v>0</v>
      </c>
      <c r="R3492" s="12">
        <f t="shared" si="710"/>
        <v>11.879999999999999</v>
      </c>
      <c r="S3492" s="12">
        <f t="shared" si="711"/>
        <v>0</v>
      </c>
      <c r="T3492" s="12">
        <f t="shared" si="712"/>
        <v>0</v>
      </c>
      <c r="U3492" s="12">
        <f t="shared" si="713"/>
        <v>0</v>
      </c>
      <c r="V3492" s="13" t="str">
        <f t="shared" ca="1" si="714"/>
        <v>Greater Than 8 Weeks Old</v>
      </c>
    </row>
    <row r="3493" spans="1:22" x14ac:dyDescent="0.35">
      <c r="A3493" s="2" t="s">
        <v>90</v>
      </c>
      <c r="B3493" s="5">
        <v>43704</v>
      </c>
      <c r="C3493" s="5" t="s">
        <v>378</v>
      </c>
      <c r="D3493" s="5" t="s">
        <v>379</v>
      </c>
      <c r="E3493" s="6">
        <v>4</v>
      </c>
      <c r="F3493" s="3">
        <v>396</v>
      </c>
      <c r="G3493" s="3">
        <v>143.88</v>
      </c>
      <c r="H3493" s="8">
        <f t="shared" si="702"/>
        <v>35.97</v>
      </c>
      <c r="I3493" s="3">
        <v>252.12</v>
      </c>
      <c r="J3493" s="4">
        <v>0.64</v>
      </c>
      <c r="K3493" s="2" t="str">
        <f t="shared" si="703"/>
        <v>Tuesday</v>
      </c>
      <c r="L3493" s="5">
        <f t="shared" si="704"/>
        <v>43707</v>
      </c>
      <c r="M3493" s="2" t="str">
        <f t="shared" si="705"/>
        <v>Friday</v>
      </c>
      <c r="N3493" s="2" t="str">
        <f t="shared" si="706"/>
        <v>Friday</v>
      </c>
      <c r="O3493" s="12">
        <f t="shared" si="707"/>
        <v>19.8</v>
      </c>
      <c r="P3493" s="11" t="str">
        <f t="shared" si="708"/>
        <v>High Cost per Unit</v>
      </c>
      <c r="Q3493" s="12">
        <f t="shared" si="709"/>
        <v>0</v>
      </c>
      <c r="R3493" s="12">
        <f t="shared" si="710"/>
        <v>11.879999999999999</v>
      </c>
      <c r="S3493" s="12">
        <f t="shared" si="711"/>
        <v>0</v>
      </c>
      <c r="T3493" s="12">
        <f t="shared" si="712"/>
        <v>0</v>
      </c>
      <c r="U3493" s="12">
        <f t="shared" si="713"/>
        <v>0</v>
      </c>
      <c r="V3493" s="13" t="str">
        <f t="shared" ca="1" si="714"/>
        <v>Greater Than 8 Weeks Old</v>
      </c>
    </row>
    <row r="3494" spans="1:22" x14ac:dyDescent="0.35">
      <c r="A3494" s="2" t="s">
        <v>90</v>
      </c>
      <c r="B3494" s="5">
        <v>43705</v>
      </c>
      <c r="C3494" s="5" t="s">
        <v>378</v>
      </c>
      <c r="D3494" s="5" t="s">
        <v>379</v>
      </c>
      <c r="E3494" s="6">
        <v>6</v>
      </c>
      <c r="F3494" s="3">
        <v>594</v>
      </c>
      <c r="G3494" s="3">
        <v>215.82</v>
      </c>
      <c r="H3494" s="8">
        <f t="shared" si="702"/>
        <v>35.97</v>
      </c>
      <c r="I3494" s="3">
        <v>378.18</v>
      </c>
      <c r="J3494" s="4">
        <v>0.64</v>
      </c>
      <c r="K3494" s="2" t="str">
        <f t="shared" si="703"/>
        <v>Wednesday</v>
      </c>
      <c r="L3494" s="5">
        <f t="shared" si="704"/>
        <v>43708</v>
      </c>
      <c r="M3494" s="2" t="str">
        <f t="shared" si="705"/>
        <v>Saturday</v>
      </c>
      <c r="N3494" s="2" t="str">
        <f t="shared" si="706"/>
        <v>Saturday</v>
      </c>
      <c r="O3494" s="12">
        <f t="shared" si="707"/>
        <v>0</v>
      </c>
      <c r="P3494" s="11" t="str">
        <f t="shared" si="708"/>
        <v>High Cost per Unit</v>
      </c>
      <c r="Q3494" s="12">
        <f t="shared" si="709"/>
        <v>0</v>
      </c>
      <c r="R3494" s="12">
        <f t="shared" si="710"/>
        <v>17.82</v>
      </c>
      <c r="S3494" s="12">
        <f t="shared" si="711"/>
        <v>0</v>
      </c>
      <c r="T3494" s="12">
        <f t="shared" si="712"/>
        <v>0</v>
      </c>
      <c r="U3494" s="12">
        <f t="shared" si="713"/>
        <v>0</v>
      </c>
      <c r="V3494" s="13" t="str">
        <f t="shared" ca="1" si="714"/>
        <v>Greater Than 8 Weeks Old</v>
      </c>
    </row>
    <row r="3495" spans="1:22" x14ac:dyDescent="0.35">
      <c r="A3495" s="2" t="s">
        <v>90</v>
      </c>
      <c r="B3495" s="5">
        <v>43706</v>
      </c>
      <c r="C3495" s="5" t="s">
        <v>378</v>
      </c>
      <c r="D3495" s="5" t="s">
        <v>379</v>
      </c>
      <c r="E3495" s="6">
        <v>4</v>
      </c>
      <c r="F3495" s="3">
        <v>396</v>
      </c>
      <c r="G3495" s="3">
        <v>143.88</v>
      </c>
      <c r="H3495" s="8">
        <f t="shared" si="702"/>
        <v>35.97</v>
      </c>
      <c r="I3495" s="3">
        <v>252.12</v>
      </c>
      <c r="J3495" s="4">
        <v>0.64</v>
      </c>
      <c r="K3495" s="2" t="str">
        <f t="shared" si="703"/>
        <v>Thursday</v>
      </c>
      <c r="L3495" s="5">
        <f t="shared" si="704"/>
        <v>43709</v>
      </c>
      <c r="M3495" s="2" t="str">
        <f t="shared" si="705"/>
        <v>Sunday</v>
      </c>
      <c r="N3495" s="2" t="str">
        <f t="shared" si="706"/>
        <v>Monday</v>
      </c>
      <c r="O3495" s="12">
        <f t="shared" si="707"/>
        <v>0</v>
      </c>
      <c r="P3495" s="11" t="str">
        <f t="shared" si="708"/>
        <v>High Cost per Unit</v>
      </c>
      <c r="Q3495" s="12">
        <f t="shared" si="709"/>
        <v>0</v>
      </c>
      <c r="R3495" s="12">
        <f t="shared" si="710"/>
        <v>11.879999999999999</v>
      </c>
      <c r="S3495" s="12">
        <f t="shared" si="711"/>
        <v>0</v>
      </c>
      <c r="T3495" s="12">
        <f t="shared" si="712"/>
        <v>0</v>
      </c>
      <c r="U3495" s="12">
        <f t="shared" si="713"/>
        <v>0</v>
      </c>
      <c r="V3495" s="13" t="str">
        <f t="shared" ca="1" si="714"/>
        <v>Greater Than 8 Weeks Old</v>
      </c>
    </row>
    <row r="3496" spans="1:22" x14ac:dyDescent="0.35">
      <c r="A3496" s="2" t="s">
        <v>90</v>
      </c>
      <c r="B3496" s="5">
        <v>43707</v>
      </c>
      <c r="C3496" s="5" t="s">
        <v>378</v>
      </c>
      <c r="D3496" s="5" t="s">
        <v>379</v>
      </c>
      <c r="E3496" s="6">
        <v>1</v>
      </c>
      <c r="F3496" s="3">
        <v>99</v>
      </c>
      <c r="G3496" s="3">
        <v>35.97</v>
      </c>
      <c r="H3496" s="8">
        <f t="shared" si="702"/>
        <v>35.97</v>
      </c>
      <c r="I3496" s="3">
        <v>63.03</v>
      </c>
      <c r="J3496" s="4">
        <v>0.64</v>
      </c>
      <c r="K3496" s="2" t="str">
        <f t="shared" si="703"/>
        <v>Friday</v>
      </c>
      <c r="L3496" s="5">
        <f t="shared" si="704"/>
        <v>43710</v>
      </c>
      <c r="M3496" s="2" t="str">
        <f t="shared" si="705"/>
        <v>Monday</v>
      </c>
      <c r="N3496" s="2" t="str">
        <f t="shared" si="706"/>
        <v>Monday</v>
      </c>
      <c r="O3496" s="12">
        <f t="shared" si="707"/>
        <v>0</v>
      </c>
      <c r="P3496" s="11" t="str">
        <f t="shared" si="708"/>
        <v>High Cost per Unit</v>
      </c>
      <c r="Q3496" s="12">
        <f t="shared" si="709"/>
        <v>0</v>
      </c>
      <c r="R3496" s="12">
        <f t="shared" si="710"/>
        <v>0</v>
      </c>
      <c r="S3496" s="12">
        <f t="shared" si="711"/>
        <v>0</v>
      </c>
      <c r="T3496" s="12">
        <f t="shared" si="712"/>
        <v>0</v>
      </c>
      <c r="U3496" s="12">
        <f t="shared" si="713"/>
        <v>0</v>
      </c>
      <c r="V3496" s="13" t="str">
        <f t="shared" ca="1" si="714"/>
        <v>Greater Than 8 Weeks Old</v>
      </c>
    </row>
    <row r="3497" spans="1:22" x14ac:dyDescent="0.35">
      <c r="A3497" s="2" t="s">
        <v>156</v>
      </c>
      <c r="B3497" s="5">
        <v>43679</v>
      </c>
      <c r="C3497" s="5" t="s">
        <v>386</v>
      </c>
      <c r="D3497" s="5" t="s">
        <v>387</v>
      </c>
      <c r="E3497" s="6">
        <v>1</v>
      </c>
      <c r="F3497" s="3">
        <v>99</v>
      </c>
      <c r="G3497" s="3">
        <v>37.42</v>
      </c>
      <c r="H3497" s="8">
        <f t="shared" si="702"/>
        <v>37.42</v>
      </c>
      <c r="I3497" s="3">
        <v>61.58</v>
      </c>
      <c r="J3497" s="4">
        <v>0.62</v>
      </c>
      <c r="K3497" s="2" t="str">
        <f t="shared" si="703"/>
        <v>Friday</v>
      </c>
      <c r="L3497" s="5">
        <f t="shared" si="704"/>
        <v>43682</v>
      </c>
      <c r="M3497" s="2" t="str">
        <f t="shared" si="705"/>
        <v>Monday</v>
      </c>
      <c r="N3497" s="2" t="str">
        <f t="shared" si="706"/>
        <v>Monday</v>
      </c>
      <c r="O3497" s="12">
        <f t="shared" si="707"/>
        <v>0</v>
      </c>
      <c r="P3497" s="11" t="str">
        <f t="shared" si="708"/>
        <v>High Cost per Unit</v>
      </c>
      <c r="Q3497" s="12">
        <f t="shared" si="709"/>
        <v>0</v>
      </c>
      <c r="R3497" s="12">
        <f t="shared" si="710"/>
        <v>0</v>
      </c>
      <c r="S3497" s="12">
        <f t="shared" si="711"/>
        <v>0</v>
      </c>
      <c r="T3497" s="12">
        <f t="shared" si="712"/>
        <v>0</v>
      </c>
      <c r="U3497" s="12">
        <f t="shared" si="713"/>
        <v>0</v>
      </c>
      <c r="V3497" s="13" t="str">
        <f t="shared" ca="1" si="714"/>
        <v>Greater Than 8 Weeks Old</v>
      </c>
    </row>
    <row r="3498" spans="1:22" x14ac:dyDescent="0.35">
      <c r="A3498" s="2" t="s">
        <v>156</v>
      </c>
      <c r="B3498" s="5">
        <v>43683</v>
      </c>
      <c r="C3498" s="5" t="s">
        <v>386</v>
      </c>
      <c r="D3498" s="5" t="s">
        <v>387</v>
      </c>
      <c r="E3498" s="6">
        <v>2</v>
      </c>
      <c r="F3498" s="3">
        <v>198</v>
      </c>
      <c r="G3498" s="3">
        <v>74.84</v>
      </c>
      <c r="H3498" s="8">
        <f t="shared" si="702"/>
        <v>37.42</v>
      </c>
      <c r="I3498" s="3">
        <v>123.16</v>
      </c>
      <c r="J3498" s="4">
        <v>0.62</v>
      </c>
      <c r="K3498" s="2" t="str">
        <f t="shared" si="703"/>
        <v>Tuesday</v>
      </c>
      <c r="L3498" s="5">
        <f t="shared" si="704"/>
        <v>43686</v>
      </c>
      <c r="M3498" s="2" t="str">
        <f t="shared" si="705"/>
        <v>Friday</v>
      </c>
      <c r="N3498" s="2" t="str">
        <f t="shared" si="706"/>
        <v>Friday</v>
      </c>
      <c r="O3498" s="12">
        <f t="shared" si="707"/>
        <v>9.9</v>
      </c>
      <c r="P3498" s="11" t="str">
        <f t="shared" si="708"/>
        <v>High Cost per Unit</v>
      </c>
      <c r="Q3498" s="12">
        <f t="shared" si="709"/>
        <v>0</v>
      </c>
      <c r="R3498" s="12">
        <f t="shared" si="710"/>
        <v>5.9399999999999995</v>
      </c>
      <c r="S3498" s="12">
        <f t="shared" si="711"/>
        <v>0</v>
      </c>
      <c r="T3498" s="12">
        <f t="shared" si="712"/>
        <v>0</v>
      </c>
      <c r="U3498" s="12">
        <f t="shared" si="713"/>
        <v>0</v>
      </c>
      <c r="V3498" s="13" t="str">
        <f t="shared" ca="1" si="714"/>
        <v>Greater Than 8 Weeks Old</v>
      </c>
    </row>
    <row r="3499" spans="1:22" x14ac:dyDescent="0.35">
      <c r="A3499" s="2" t="s">
        <v>156</v>
      </c>
      <c r="B3499" s="5">
        <v>43687</v>
      </c>
      <c r="C3499" s="5" t="s">
        <v>386</v>
      </c>
      <c r="D3499" s="5" t="s">
        <v>387</v>
      </c>
      <c r="E3499" s="6">
        <v>2</v>
      </c>
      <c r="F3499" s="3">
        <v>198</v>
      </c>
      <c r="G3499" s="3">
        <v>74.84</v>
      </c>
      <c r="H3499" s="8">
        <f t="shared" si="702"/>
        <v>37.42</v>
      </c>
      <c r="I3499" s="3">
        <v>123.16</v>
      </c>
      <c r="J3499" s="4">
        <v>0.62</v>
      </c>
      <c r="K3499" s="2" t="str">
        <f t="shared" si="703"/>
        <v>Saturday</v>
      </c>
      <c r="L3499" s="5">
        <f t="shared" si="704"/>
        <v>43690</v>
      </c>
      <c r="M3499" s="2" t="str">
        <f t="shared" si="705"/>
        <v>Tuesday</v>
      </c>
      <c r="N3499" s="2" t="str">
        <f t="shared" si="706"/>
        <v>Tuesday</v>
      </c>
      <c r="O3499" s="12">
        <f t="shared" si="707"/>
        <v>0</v>
      </c>
      <c r="P3499" s="11" t="str">
        <f t="shared" si="708"/>
        <v>High Cost per Unit</v>
      </c>
      <c r="Q3499" s="12">
        <f t="shared" si="709"/>
        <v>0</v>
      </c>
      <c r="R3499" s="12">
        <f t="shared" si="710"/>
        <v>5.9399999999999995</v>
      </c>
      <c r="S3499" s="12">
        <f t="shared" si="711"/>
        <v>0</v>
      </c>
      <c r="T3499" s="12">
        <f t="shared" si="712"/>
        <v>0</v>
      </c>
      <c r="U3499" s="12">
        <f t="shared" si="713"/>
        <v>0</v>
      </c>
      <c r="V3499" s="13" t="str">
        <f t="shared" ca="1" si="714"/>
        <v>Greater Than 8 Weeks Old</v>
      </c>
    </row>
    <row r="3500" spans="1:22" x14ac:dyDescent="0.35">
      <c r="A3500" s="2" t="s">
        <v>156</v>
      </c>
      <c r="B3500" s="5">
        <v>43689</v>
      </c>
      <c r="C3500" s="5" t="s">
        <v>386</v>
      </c>
      <c r="D3500" s="5" t="s">
        <v>387</v>
      </c>
      <c r="E3500" s="6">
        <v>1</v>
      </c>
      <c r="F3500" s="3">
        <v>99</v>
      </c>
      <c r="G3500" s="3">
        <v>37.42</v>
      </c>
      <c r="H3500" s="8">
        <f t="shared" si="702"/>
        <v>37.42</v>
      </c>
      <c r="I3500" s="3">
        <v>61.58</v>
      </c>
      <c r="J3500" s="4">
        <v>0.62</v>
      </c>
      <c r="K3500" s="2" t="str">
        <f t="shared" si="703"/>
        <v>Monday</v>
      </c>
      <c r="L3500" s="5">
        <f t="shared" si="704"/>
        <v>43692</v>
      </c>
      <c r="M3500" s="2" t="str">
        <f t="shared" si="705"/>
        <v>Thursday</v>
      </c>
      <c r="N3500" s="2" t="str">
        <f t="shared" si="706"/>
        <v>Thursday</v>
      </c>
      <c r="O3500" s="12">
        <f t="shared" si="707"/>
        <v>0</v>
      </c>
      <c r="P3500" s="11" t="str">
        <f t="shared" si="708"/>
        <v>High Cost per Unit</v>
      </c>
      <c r="Q3500" s="12">
        <f t="shared" si="709"/>
        <v>0</v>
      </c>
      <c r="R3500" s="12">
        <f t="shared" si="710"/>
        <v>0</v>
      </c>
      <c r="S3500" s="12">
        <f t="shared" si="711"/>
        <v>0</v>
      </c>
      <c r="T3500" s="12">
        <f t="shared" si="712"/>
        <v>0</v>
      </c>
      <c r="U3500" s="12">
        <f t="shared" si="713"/>
        <v>0</v>
      </c>
      <c r="V3500" s="13" t="str">
        <f t="shared" ca="1" si="714"/>
        <v>Greater Than 8 Weeks Old</v>
      </c>
    </row>
    <row r="3501" spans="1:22" x14ac:dyDescent="0.35">
      <c r="A3501" s="2" t="s">
        <v>156</v>
      </c>
      <c r="B3501" s="5">
        <v>43694</v>
      </c>
      <c r="C3501" s="5" t="s">
        <v>386</v>
      </c>
      <c r="D3501" s="5" t="s">
        <v>387</v>
      </c>
      <c r="E3501" s="6">
        <v>1</v>
      </c>
      <c r="F3501" s="3">
        <v>99</v>
      </c>
      <c r="G3501" s="3">
        <v>37.42</v>
      </c>
      <c r="H3501" s="8">
        <f t="shared" si="702"/>
        <v>37.42</v>
      </c>
      <c r="I3501" s="3">
        <v>61.58</v>
      </c>
      <c r="J3501" s="4">
        <v>0.62</v>
      </c>
      <c r="K3501" s="2" t="str">
        <f t="shared" si="703"/>
        <v>Saturday</v>
      </c>
      <c r="L3501" s="5">
        <f t="shared" si="704"/>
        <v>43697</v>
      </c>
      <c r="M3501" s="2" t="str">
        <f t="shared" si="705"/>
        <v>Tuesday</v>
      </c>
      <c r="N3501" s="2" t="str">
        <f t="shared" si="706"/>
        <v>Tuesday</v>
      </c>
      <c r="O3501" s="12">
        <f t="shared" si="707"/>
        <v>0</v>
      </c>
      <c r="P3501" s="11" t="str">
        <f t="shared" si="708"/>
        <v>High Cost per Unit</v>
      </c>
      <c r="Q3501" s="12">
        <f t="shared" si="709"/>
        <v>0</v>
      </c>
      <c r="R3501" s="12">
        <f t="shared" si="710"/>
        <v>0</v>
      </c>
      <c r="S3501" s="12">
        <f t="shared" si="711"/>
        <v>0</v>
      </c>
      <c r="T3501" s="12">
        <f t="shared" si="712"/>
        <v>0</v>
      </c>
      <c r="U3501" s="12">
        <f t="shared" si="713"/>
        <v>0</v>
      </c>
      <c r="V3501" s="13" t="str">
        <f t="shared" ca="1" si="714"/>
        <v>Greater Than 8 Weeks Old</v>
      </c>
    </row>
    <row r="3502" spans="1:22" x14ac:dyDescent="0.35">
      <c r="A3502" s="2" t="s">
        <v>156</v>
      </c>
      <c r="B3502" s="5">
        <v>43696</v>
      </c>
      <c r="C3502" s="5" t="s">
        <v>386</v>
      </c>
      <c r="D3502" s="5" t="s">
        <v>387</v>
      </c>
      <c r="E3502" s="6">
        <v>1</v>
      </c>
      <c r="F3502" s="3">
        <v>99</v>
      </c>
      <c r="G3502" s="3">
        <v>37.42</v>
      </c>
      <c r="H3502" s="8">
        <f t="shared" si="702"/>
        <v>37.42</v>
      </c>
      <c r="I3502" s="3">
        <v>61.58</v>
      </c>
      <c r="J3502" s="4">
        <v>0.62</v>
      </c>
      <c r="K3502" s="2" t="str">
        <f t="shared" si="703"/>
        <v>Monday</v>
      </c>
      <c r="L3502" s="5">
        <f t="shared" si="704"/>
        <v>43699</v>
      </c>
      <c r="M3502" s="2" t="str">
        <f t="shared" si="705"/>
        <v>Thursday</v>
      </c>
      <c r="N3502" s="2" t="str">
        <f t="shared" si="706"/>
        <v>Thursday</v>
      </c>
      <c r="O3502" s="12">
        <f t="shared" si="707"/>
        <v>0</v>
      </c>
      <c r="P3502" s="11" t="str">
        <f t="shared" si="708"/>
        <v>High Cost per Unit</v>
      </c>
      <c r="Q3502" s="12">
        <f t="shared" si="709"/>
        <v>0</v>
      </c>
      <c r="R3502" s="12">
        <f t="shared" si="710"/>
        <v>0</v>
      </c>
      <c r="S3502" s="12">
        <f t="shared" si="711"/>
        <v>0</v>
      </c>
      <c r="T3502" s="12">
        <f t="shared" si="712"/>
        <v>0</v>
      </c>
      <c r="U3502" s="12">
        <f t="shared" si="713"/>
        <v>0</v>
      </c>
      <c r="V3502" s="13" t="str">
        <f t="shared" ca="1" si="714"/>
        <v>Greater Than 8 Weeks Old</v>
      </c>
    </row>
    <row r="3503" spans="1:22" x14ac:dyDescent="0.35">
      <c r="A3503" s="2" t="s">
        <v>156</v>
      </c>
      <c r="B3503" s="5">
        <v>43698</v>
      </c>
      <c r="C3503" s="5" t="s">
        <v>386</v>
      </c>
      <c r="D3503" s="5" t="s">
        <v>387</v>
      </c>
      <c r="E3503" s="6">
        <v>1</v>
      </c>
      <c r="F3503" s="3">
        <v>65.989999999999995</v>
      </c>
      <c r="G3503" s="3">
        <v>37.42</v>
      </c>
      <c r="H3503" s="8">
        <f t="shared" si="702"/>
        <v>37.42</v>
      </c>
      <c r="I3503" s="3">
        <v>28.57</v>
      </c>
      <c r="J3503" s="4">
        <v>0.43</v>
      </c>
      <c r="K3503" s="2" t="str">
        <f t="shared" si="703"/>
        <v>Wednesday</v>
      </c>
      <c r="L3503" s="5">
        <f t="shared" si="704"/>
        <v>43701</v>
      </c>
      <c r="M3503" s="2" t="str">
        <f t="shared" si="705"/>
        <v>Saturday</v>
      </c>
      <c r="N3503" s="2" t="str">
        <f t="shared" si="706"/>
        <v>Saturday</v>
      </c>
      <c r="O3503" s="12">
        <f t="shared" si="707"/>
        <v>0</v>
      </c>
      <c r="P3503" s="11" t="str">
        <f t="shared" si="708"/>
        <v>High Cost per Unit</v>
      </c>
      <c r="Q3503" s="12">
        <f t="shared" si="709"/>
        <v>0</v>
      </c>
      <c r="R3503" s="12">
        <f t="shared" si="710"/>
        <v>0</v>
      </c>
      <c r="S3503" s="12">
        <f t="shared" si="711"/>
        <v>0</v>
      </c>
      <c r="T3503" s="12">
        <f t="shared" si="712"/>
        <v>0</v>
      </c>
      <c r="U3503" s="12">
        <f t="shared" si="713"/>
        <v>0</v>
      </c>
      <c r="V3503" s="13" t="str">
        <f t="shared" ca="1" si="714"/>
        <v>Greater Than 8 Weeks Old</v>
      </c>
    </row>
    <row r="3504" spans="1:22" x14ac:dyDescent="0.35">
      <c r="A3504" s="2" t="s">
        <v>156</v>
      </c>
      <c r="B3504" s="5">
        <v>43699</v>
      </c>
      <c r="C3504" s="5" t="s">
        <v>386</v>
      </c>
      <c r="D3504" s="5" t="s">
        <v>387</v>
      </c>
      <c r="E3504" s="6">
        <v>1</v>
      </c>
      <c r="F3504" s="3">
        <v>65.989999999999995</v>
      </c>
      <c r="G3504" s="3">
        <v>37.42</v>
      </c>
      <c r="H3504" s="8">
        <f t="shared" si="702"/>
        <v>37.42</v>
      </c>
      <c r="I3504" s="3">
        <v>28.57</v>
      </c>
      <c r="J3504" s="4">
        <v>0.43</v>
      </c>
      <c r="K3504" s="2" t="str">
        <f t="shared" si="703"/>
        <v>Thursday</v>
      </c>
      <c r="L3504" s="5">
        <f t="shared" si="704"/>
        <v>43702</v>
      </c>
      <c r="M3504" s="2" t="str">
        <f t="shared" si="705"/>
        <v>Sunday</v>
      </c>
      <c r="N3504" s="2" t="str">
        <f t="shared" si="706"/>
        <v>Monday</v>
      </c>
      <c r="O3504" s="12">
        <f t="shared" si="707"/>
        <v>0</v>
      </c>
      <c r="P3504" s="11" t="str">
        <f t="shared" si="708"/>
        <v>High Cost per Unit</v>
      </c>
      <c r="Q3504" s="12">
        <f t="shared" si="709"/>
        <v>0</v>
      </c>
      <c r="R3504" s="12">
        <f t="shared" si="710"/>
        <v>0</v>
      </c>
      <c r="S3504" s="12">
        <f t="shared" si="711"/>
        <v>0</v>
      </c>
      <c r="T3504" s="12">
        <f t="shared" si="712"/>
        <v>0</v>
      </c>
      <c r="U3504" s="12">
        <f t="shared" si="713"/>
        <v>0</v>
      </c>
      <c r="V3504" s="13" t="str">
        <f t="shared" ca="1" si="714"/>
        <v>Greater Than 8 Weeks Old</v>
      </c>
    </row>
    <row r="3505" spans="1:22" x14ac:dyDescent="0.35">
      <c r="A3505" s="2" t="s">
        <v>156</v>
      </c>
      <c r="B3505" s="5">
        <v>43700</v>
      </c>
      <c r="C3505" s="5" t="s">
        <v>386</v>
      </c>
      <c r="D3505" s="5" t="s">
        <v>387</v>
      </c>
      <c r="E3505" s="6">
        <v>4</v>
      </c>
      <c r="F3505" s="3">
        <v>263.95999999999998</v>
      </c>
      <c r="G3505" s="3">
        <v>149.68</v>
      </c>
      <c r="H3505" s="8">
        <f t="shared" si="702"/>
        <v>37.42</v>
      </c>
      <c r="I3505" s="3">
        <v>114.28</v>
      </c>
      <c r="J3505" s="4">
        <v>0.43</v>
      </c>
      <c r="K3505" s="2" t="str">
        <f t="shared" si="703"/>
        <v>Friday</v>
      </c>
      <c r="L3505" s="5">
        <f t="shared" si="704"/>
        <v>43703</v>
      </c>
      <c r="M3505" s="2" t="str">
        <f t="shared" si="705"/>
        <v>Monday</v>
      </c>
      <c r="N3505" s="2" t="str">
        <f t="shared" si="706"/>
        <v>Monday</v>
      </c>
      <c r="O3505" s="12">
        <f t="shared" si="707"/>
        <v>0</v>
      </c>
      <c r="P3505" s="11" t="str">
        <f t="shared" si="708"/>
        <v>High Cost per Unit</v>
      </c>
      <c r="Q3505" s="12">
        <f t="shared" si="709"/>
        <v>0</v>
      </c>
      <c r="R3505" s="12">
        <f t="shared" si="710"/>
        <v>7.9187999999999992</v>
      </c>
      <c r="S3505" s="12">
        <f t="shared" si="711"/>
        <v>0</v>
      </c>
      <c r="T3505" s="12">
        <f t="shared" si="712"/>
        <v>0</v>
      </c>
      <c r="U3505" s="12">
        <f t="shared" si="713"/>
        <v>0</v>
      </c>
      <c r="V3505" s="13" t="str">
        <f t="shared" ca="1" si="714"/>
        <v>Greater Than 8 Weeks Old</v>
      </c>
    </row>
    <row r="3506" spans="1:22" x14ac:dyDescent="0.35">
      <c r="A3506" s="2" t="s">
        <v>156</v>
      </c>
      <c r="B3506" s="5">
        <v>43701</v>
      </c>
      <c r="C3506" s="5" t="s">
        <v>386</v>
      </c>
      <c r="D3506" s="5" t="s">
        <v>387</v>
      </c>
      <c r="E3506" s="6">
        <v>3</v>
      </c>
      <c r="F3506" s="3">
        <v>197.97</v>
      </c>
      <c r="G3506" s="3">
        <v>112.26</v>
      </c>
      <c r="H3506" s="8">
        <f t="shared" si="702"/>
        <v>37.42</v>
      </c>
      <c r="I3506" s="3">
        <v>85.71</v>
      </c>
      <c r="J3506" s="4">
        <v>0.43</v>
      </c>
      <c r="K3506" s="2" t="str">
        <f t="shared" si="703"/>
        <v>Saturday</v>
      </c>
      <c r="L3506" s="5">
        <f t="shared" si="704"/>
        <v>43704</v>
      </c>
      <c r="M3506" s="2" t="str">
        <f t="shared" si="705"/>
        <v>Tuesday</v>
      </c>
      <c r="N3506" s="2" t="str">
        <f t="shared" si="706"/>
        <v>Tuesday</v>
      </c>
      <c r="O3506" s="12">
        <f t="shared" si="707"/>
        <v>0</v>
      </c>
      <c r="P3506" s="11" t="str">
        <f t="shared" si="708"/>
        <v>High Cost per Unit</v>
      </c>
      <c r="Q3506" s="12">
        <f t="shared" si="709"/>
        <v>0</v>
      </c>
      <c r="R3506" s="12">
        <f t="shared" si="710"/>
        <v>5.9390999999999998</v>
      </c>
      <c r="S3506" s="12">
        <f t="shared" si="711"/>
        <v>0</v>
      </c>
      <c r="T3506" s="12">
        <f t="shared" si="712"/>
        <v>0</v>
      </c>
      <c r="U3506" s="12">
        <f t="shared" si="713"/>
        <v>0</v>
      </c>
      <c r="V3506" s="13" t="str">
        <f t="shared" ca="1" si="714"/>
        <v>Greater Than 8 Weeks Old</v>
      </c>
    </row>
    <row r="3507" spans="1:22" x14ac:dyDescent="0.35">
      <c r="A3507" s="2" t="s">
        <v>156</v>
      </c>
      <c r="B3507" s="5">
        <v>43703</v>
      </c>
      <c r="C3507" s="5" t="s">
        <v>386</v>
      </c>
      <c r="D3507" s="5" t="s">
        <v>387</v>
      </c>
      <c r="E3507" s="6">
        <v>4</v>
      </c>
      <c r="F3507" s="3">
        <v>263.95999999999998</v>
      </c>
      <c r="G3507" s="3">
        <v>149.68</v>
      </c>
      <c r="H3507" s="8">
        <f t="shared" si="702"/>
        <v>37.42</v>
      </c>
      <c r="I3507" s="3">
        <v>114.28</v>
      </c>
      <c r="J3507" s="4">
        <v>0.43</v>
      </c>
      <c r="K3507" s="2" t="str">
        <f t="shared" si="703"/>
        <v>Monday</v>
      </c>
      <c r="L3507" s="5">
        <f t="shared" si="704"/>
        <v>43706</v>
      </c>
      <c r="M3507" s="2" t="str">
        <f t="shared" si="705"/>
        <v>Thursday</v>
      </c>
      <c r="N3507" s="2" t="str">
        <f t="shared" si="706"/>
        <v>Thursday</v>
      </c>
      <c r="O3507" s="12">
        <f t="shared" si="707"/>
        <v>0</v>
      </c>
      <c r="P3507" s="11" t="str">
        <f t="shared" si="708"/>
        <v>High Cost per Unit</v>
      </c>
      <c r="Q3507" s="12">
        <f t="shared" si="709"/>
        <v>0</v>
      </c>
      <c r="R3507" s="12">
        <f t="shared" si="710"/>
        <v>7.9187999999999992</v>
      </c>
      <c r="S3507" s="12">
        <f t="shared" si="711"/>
        <v>0</v>
      </c>
      <c r="T3507" s="12">
        <f t="shared" si="712"/>
        <v>0</v>
      </c>
      <c r="U3507" s="12">
        <f t="shared" si="713"/>
        <v>0</v>
      </c>
      <c r="V3507" s="13" t="str">
        <f t="shared" ca="1" si="714"/>
        <v>Greater Than 8 Weeks Old</v>
      </c>
    </row>
    <row r="3508" spans="1:22" x14ac:dyDescent="0.35">
      <c r="A3508" s="2" t="s">
        <v>156</v>
      </c>
      <c r="B3508" s="5">
        <v>43704</v>
      </c>
      <c r="C3508" s="5" t="s">
        <v>386</v>
      </c>
      <c r="D3508" s="5" t="s">
        <v>387</v>
      </c>
      <c r="E3508" s="6">
        <v>4</v>
      </c>
      <c r="F3508" s="3">
        <v>263.95999999999998</v>
      </c>
      <c r="G3508" s="3">
        <v>149.68</v>
      </c>
      <c r="H3508" s="8">
        <f t="shared" si="702"/>
        <v>37.42</v>
      </c>
      <c r="I3508" s="3">
        <v>114.28</v>
      </c>
      <c r="J3508" s="4">
        <v>0.43</v>
      </c>
      <c r="K3508" s="2" t="str">
        <f t="shared" si="703"/>
        <v>Tuesday</v>
      </c>
      <c r="L3508" s="5">
        <f t="shared" si="704"/>
        <v>43707</v>
      </c>
      <c r="M3508" s="2" t="str">
        <f t="shared" si="705"/>
        <v>Friday</v>
      </c>
      <c r="N3508" s="2" t="str">
        <f t="shared" si="706"/>
        <v>Friday</v>
      </c>
      <c r="O3508" s="12">
        <f t="shared" si="707"/>
        <v>13.198</v>
      </c>
      <c r="P3508" s="11" t="str">
        <f t="shared" si="708"/>
        <v>High Cost per Unit</v>
      </c>
      <c r="Q3508" s="12">
        <f t="shared" si="709"/>
        <v>0</v>
      </c>
      <c r="R3508" s="12">
        <f t="shared" si="710"/>
        <v>7.9187999999999992</v>
      </c>
      <c r="S3508" s="12">
        <f t="shared" si="711"/>
        <v>0</v>
      </c>
      <c r="T3508" s="12">
        <f t="shared" si="712"/>
        <v>0</v>
      </c>
      <c r="U3508" s="12">
        <f t="shared" si="713"/>
        <v>0</v>
      </c>
      <c r="V3508" s="13" t="str">
        <f t="shared" ca="1" si="714"/>
        <v>Greater Than 8 Weeks Old</v>
      </c>
    </row>
    <row r="3509" spans="1:22" x14ac:dyDescent="0.35">
      <c r="A3509" s="2" t="s">
        <v>156</v>
      </c>
      <c r="B3509" s="5">
        <v>43705</v>
      </c>
      <c r="C3509" s="5" t="s">
        <v>386</v>
      </c>
      <c r="D3509" s="5" t="s">
        <v>387</v>
      </c>
      <c r="E3509" s="6">
        <v>3</v>
      </c>
      <c r="F3509" s="3">
        <v>131.97999999999999</v>
      </c>
      <c r="G3509" s="3">
        <v>112.26</v>
      </c>
      <c r="H3509" s="8">
        <f t="shared" si="702"/>
        <v>37.42</v>
      </c>
      <c r="I3509" s="3">
        <v>19.72</v>
      </c>
      <c r="J3509" s="4">
        <v>0.15</v>
      </c>
      <c r="K3509" s="2" t="str">
        <f t="shared" si="703"/>
        <v>Wednesday</v>
      </c>
      <c r="L3509" s="5">
        <f t="shared" si="704"/>
        <v>43708</v>
      </c>
      <c r="M3509" s="2" t="str">
        <f t="shared" si="705"/>
        <v>Saturday</v>
      </c>
      <c r="N3509" s="2" t="str">
        <f t="shared" si="706"/>
        <v>Saturday</v>
      </c>
      <c r="O3509" s="12">
        <f t="shared" si="707"/>
        <v>0</v>
      </c>
      <c r="P3509" s="11" t="str">
        <f t="shared" si="708"/>
        <v>High Cost per Unit</v>
      </c>
      <c r="Q3509" s="12">
        <f t="shared" si="709"/>
        <v>0</v>
      </c>
      <c r="R3509" s="12">
        <f t="shared" si="710"/>
        <v>3.9593999999999996</v>
      </c>
      <c r="S3509" s="12">
        <f t="shared" si="711"/>
        <v>0</v>
      </c>
      <c r="T3509" s="12">
        <f t="shared" si="712"/>
        <v>0</v>
      </c>
      <c r="U3509" s="12">
        <f t="shared" si="713"/>
        <v>0</v>
      </c>
      <c r="V3509" s="13" t="str">
        <f t="shared" ca="1" si="714"/>
        <v>Greater Than 8 Weeks Old</v>
      </c>
    </row>
    <row r="3510" spans="1:22" x14ac:dyDescent="0.35">
      <c r="A3510" s="2" t="s">
        <v>156</v>
      </c>
      <c r="B3510" s="5">
        <v>43706</v>
      </c>
      <c r="C3510" s="5" t="s">
        <v>386</v>
      </c>
      <c r="D3510" s="5" t="s">
        <v>387</v>
      </c>
      <c r="E3510" s="6">
        <v>2</v>
      </c>
      <c r="F3510" s="3">
        <v>131.97999999999999</v>
      </c>
      <c r="G3510" s="3">
        <v>74.84</v>
      </c>
      <c r="H3510" s="8">
        <f t="shared" si="702"/>
        <v>37.42</v>
      </c>
      <c r="I3510" s="3">
        <v>57.14</v>
      </c>
      <c r="J3510" s="4">
        <v>0.43</v>
      </c>
      <c r="K3510" s="2" t="str">
        <f t="shared" si="703"/>
        <v>Thursday</v>
      </c>
      <c r="L3510" s="5">
        <f t="shared" si="704"/>
        <v>43709</v>
      </c>
      <c r="M3510" s="2" t="str">
        <f t="shared" si="705"/>
        <v>Sunday</v>
      </c>
      <c r="N3510" s="2" t="str">
        <f t="shared" si="706"/>
        <v>Monday</v>
      </c>
      <c r="O3510" s="12">
        <f t="shared" si="707"/>
        <v>0</v>
      </c>
      <c r="P3510" s="11" t="str">
        <f t="shared" si="708"/>
        <v>High Cost per Unit</v>
      </c>
      <c r="Q3510" s="12">
        <f t="shared" si="709"/>
        <v>0</v>
      </c>
      <c r="R3510" s="12">
        <f t="shared" si="710"/>
        <v>3.9593999999999996</v>
      </c>
      <c r="S3510" s="12">
        <f t="shared" si="711"/>
        <v>0</v>
      </c>
      <c r="T3510" s="12">
        <f t="shared" si="712"/>
        <v>0</v>
      </c>
      <c r="U3510" s="12">
        <f t="shared" si="713"/>
        <v>0</v>
      </c>
      <c r="V3510" s="13" t="str">
        <f t="shared" ca="1" si="714"/>
        <v>Greater Than 8 Weeks Old</v>
      </c>
    </row>
    <row r="3511" spans="1:22" x14ac:dyDescent="0.35">
      <c r="A3511" s="2" t="s">
        <v>130</v>
      </c>
      <c r="B3511" s="5">
        <v>43679</v>
      </c>
      <c r="C3511" s="5" t="s">
        <v>386</v>
      </c>
      <c r="D3511" s="5" t="s">
        <v>388</v>
      </c>
      <c r="E3511" s="6">
        <v>1</v>
      </c>
      <c r="F3511" s="3">
        <v>79</v>
      </c>
      <c r="G3511" s="3">
        <v>23.97</v>
      </c>
      <c r="H3511" s="8">
        <f t="shared" si="702"/>
        <v>23.97</v>
      </c>
      <c r="I3511" s="3">
        <v>55.03</v>
      </c>
      <c r="J3511" s="4">
        <v>0.7</v>
      </c>
      <c r="K3511" s="2" t="str">
        <f t="shared" si="703"/>
        <v>Friday</v>
      </c>
      <c r="L3511" s="5">
        <f t="shared" si="704"/>
        <v>43682</v>
      </c>
      <c r="M3511" s="2" t="str">
        <f t="shared" si="705"/>
        <v>Monday</v>
      </c>
      <c r="N3511" s="2" t="str">
        <f t="shared" si="706"/>
        <v>Monday</v>
      </c>
      <c r="O3511" s="12">
        <f t="shared" si="707"/>
        <v>0</v>
      </c>
      <c r="P3511" s="11" t="str">
        <f t="shared" si="708"/>
        <v>High Cost per Unit</v>
      </c>
      <c r="Q3511" s="12">
        <f t="shared" si="709"/>
        <v>0</v>
      </c>
      <c r="R3511" s="12">
        <f t="shared" si="710"/>
        <v>0</v>
      </c>
      <c r="S3511" s="12">
        <f t="shared" si="711"/>
        <v>0</v>
      </c>
      <c r="T3511" s="12">
        <f t="shared" si="712"/>
        <v>0</v>
      </c>
      <c r="U3511" s="12">
        <f t="shared" si="713"/>
        <v>0</v>
      </c>
      <c r="V3511" s="13" t="str">
        <f t="shared" ca="1" si="714"/>
        <v>Greater Than 8 Weeks Old</v>
      </c>
    </row>
    <row r="3512" spans="1:22" x14ac:dyDescent="0.35">
      <c r="A3512" s="2" t="s">
        <v>130</v>
      </c>
      <c r="B3512" s="5">
        <v>43681</v>
      </c>
      <c r="C3512" s="5" t="s">
        <v>386</v>
      </c>
      <c r="D3512" s="5" t="s">
        <v>388</v>
      </c>
      <c r="E3512" s="6">
        <v>1</v>
      </c>
      <c r="F3512" s="3">
        <v>79</v>
      </c>
      <c r="G3512" s="3">
        <v>23.97</v>
      </c>
      <c r="H3512" s="8">
        <f t="shared" si="702"/>
        <v>23.97</v>
      </c>
      <c r="I3512" s="3">
        <v>55.03</v>
      </c>
      <c r="J3512" s="4">
        <v>0.7</v>
      </c>
      <c r="K3512" s="2" t="str">
        <f t="shared" si="703"/>
        <v>Sunday</v>
      </c>
      <c r="L3512" s="5">
        <f t="shared" si="704"/>
        <v>43684</v>
      </c>
      <c r="M3512" s="2" t="str">
        <f t="shared" si="705"/>
        <v>Wednesday</v>
      </c>
      <c r="N3512" s="2" t="str">
        <f t="shared" si="706"/>
        <v>Wednesday</v>
      </c>
      <c r="O3512" s="12">
        <f t="shared" si="707"/>
        <v>0</v>
      </c>
      <c r="P3512" s="11" t="str">
        <f t="shared" si="708"/>
        <v>High Cost per Unit</v>
      </c>
      <c r="Q3512" s="12">
        <f t="shared" si="709"/>
        <v>0</v>
      </c>
      <c r="R3512" s="12">
        <f t="shared" si="710"/>
        <v>0</v>
      </c>
      <c r="S3512" s="12">
        <f t="shared" si="711"/>
        <v>0</v>
      </c>
      <c r="T3512" s="12">
        <f t="shared" si="712"/>
        <v>0</v>
      </c>
      <c r="U3512" s="12">
        <f t="shared" si="713"/>
        <v>0</v>
      </c>
      <c r="V3512" s="13" t="str">
        <f t="shared" ca="1" si="714"/>
        <v>Greater Than 8 Weeks Old</v>
      </c>
    </row>
    <row r="3513" spans="1:22" x14ac:dyDescent="0.35">
      <c r="A3513" s="2" t="s">
        <v>130</v>
      </c>
      <c r="B3513" s="5">
        <v>43686</v>
      </c>
      <c r="C3513" s="5" t="s">
        <v>386</v>
      </c>
      <c r="D3513" s="5" t="s">
        <v>388</v>
      </c>
      <c r="E3513" s="6">
        <v>2</v>
      </c>
      <c r="F3513" s="3">
        <v>158</v>
      </c>
      <c r="G3513" s="3">
        <v>47.94</v>
      </c>
      <c r="H3513" s="8">
        <f t="shared" si="702"/>
        <v>23.97</v>
      </c>
      <c r="I3513" s="3">
        <v>110.06</v>
      </c>
      <c r="J3513" s="4">
        <v>0.7</v>
      </c>
      <c r="K3513" s="2" t="str">
        <f t="shared" si="703"/>
        <v>Friday</v>
      </c>
      <c r="L3513" s="5">
        <f t="shared" si="704"/>
        <v>43689</v>
      </c>
      <c r="M3513" s="2" t="str">
        <f t="shared" si="705"/>
        <v>Monday</v>
      </c>
      <c r="N3513" s="2" t="str">
        <f t="shared" si="706"/>
        <v>Monday</v>
      </c>
      <c r="O3513" s="12">
        <f t="shared" si="707"/>
        <v>0</v>
      </c>
      <c r="P3513" s="11" t="str">
        <f t="shared" si="708"/>
        <v>High Cost per Unit</v>
      </c>
      <c r="Q3513" s="12">
        <f t="shared" si="709"/>
        <v>0</v>
      </c>
      <c r="R3513" s="12">
        <f t="shared" si="710"/>
        <v>4.74</v>
      </c>
      <c r="S3513" s="12">
        <f t="shared" si="711"/>
        <v>0</v>
      </c>
      <c r="T3513" s="12">
        <f t="shared" si="712"/>
        <v>0</v>
      </c>
      <c r="U3513" s="12">
        <f t="shared" si="713"/>
        <v>0</v>
      </c>
      <c r="V3513" s="13" t="str">
        <f t="shared" ca="1" si="714"/>
        <v>Greater Than 8 Weeks Old</v>
      </c>
    </row>
    <row r="3514" spans="1:22" x14ac:dyDescent="0.35">
      <c r="A3514" s="2" t="s">
        <v>130</v>
      </c>
      <c r="B3514" s="5">
        <v>43688</v>
      </c>
      <c r="C3514" s="5" t="s">
        <v>386</v>
      </c>
      <c r="D3514" s="5" t="s">
        <v>388</v>
      </c>
      <c r="E3514" s="6">
        <v>1</v>
      </c>
      <c r="F3514" s="3">
        <v>79</v>
      </c>
      <c r="G3514" s="3">
        <v>23.97</v>
      </c>
      <c r="H3514" s="8">
        <f t="shared" si="702"/>
        <v>23.97</v>
      </c>
      <c r="I3514" s="3">
        <v>55.03</v>
      </c>
      <c r="J3514" s="4">
        <v>0.7</v>
      </c>
      <c r="K3514" s="2" t="str">
        <f t="shared" si="703"/>
        <v>Sunday</v>
      </c>
      <c r="L3514" s="5">
        <f t="shared" si="704"/>
        <v>43691</v>
      </c>
      <c r="M3514" s="2" t="str">
        <f t="shared" si="705"/>
        <v>Wednesday</v>
      </c>
      <c r="N3514" s="2" t="str">
        <f t="shared" si="706"/>
        <v>Wednesday</v>
      </c>
      <c r="O3514" s="12">
        <f t="shared" si="707"/>
        <v>0</v>
      </c>
      <c r="P3514" s="11" t="str">
        <f t="shared" si="708"/>
        <v>High Cost per Unit</v>
      </c>
      <c r="Q3514" s="12">
        <f t="shared" si="709"/>
        <v>0</v>
      </c>
      <c r="R3514" s="12">
        <f t="shared" si="710"/>
        <v>0</v>
      </c>
      <c r="S3514" s="12">
        <f t="shared" si="711"/>
        <v>0</v>
      </c>
      <c r="T3514" s="12">
        <f t="shared" si="712"/>
        <v>0</v>
      </c>
      <c r="U3514" s="12">
        <f t="shared" si="713"/>
        <v>0</v>
      </c>
      <c r="V3514" s="13" t="str">
        <f t="shared" ca="1" si="714"/>
        <v>Greater Than 8 Weeks Old</v>
      </c>
    </row>
    <row r="3515" spans="1:22" x14ac:dyDescent="0.35">
      <c r="A3515" s="2" t="s">
        <v>130</v>
      </c>
      <c r="B3515" s="5">
        <v>43690</v>
      </c>
      <c r="C3515" s="5" t="s">
        <v>386</v>
      </c>
      <c r="D3515" s="5" t="s">
        <v>388</v>
      </c>
      <c r="E3515" s="6">
        <v>1</v>
      </c>
      <c r="F3515" s="3">
        <v>79</v>
      </c>
      <c r="G3515" s="3">
        <v>23.97</v>
      </c>
      <c r="H3515" s="8">
        <f t="shared" si="702"/>
        <v>23.97</v>
      </c>
      <c r="I3515" s="3">
        <v>55.03</v>
      </c>
      <c r="J3515" s="4">
        <v>0.7</v>
      </c>
      <c r="K3515" s="2" t="str">
        <f t="shared" si="703"/>
        <v>Tuesday</v>
      </c>
      <c r="L3515" s="5">
        <f t="shared" si="704"/>
        <v>43693</v>
      </c>
      <c r="M3515" s="2" t="str">
        <f t="shared" si="705"/>
        <v>Friday</v>
      </c>
      <c r="N3515" s="2" t="str">
        <f t="shared" si="706"/>
        <v>Friday</v>
      </c>
      <c r="O3515" s="12">
        <f t="shared" si="707"/>
        <v>3.95</v>
      </c>
      <c r="P3515" s="11" t="str">
        <f t="shared" si="708"/>
        <v>High Cost per Unit</v>
      </c>
      <c r="Q3515" s="12">
        <f t="shared" si="709"/>
        <v>0</v>
      </c>
      <c r="R3515" s="12">
        <f t="shared" si="710"/>
        <v>0</v>
      </c>
      <c r="S3515" s="12">
        <f t="shared" si="711"/>
        <v>0</v>
      </c>
      <c r="T3515" s="12">
        <f t="shared" si="712"/>
        <v>0</v>
      </c>
      <c r="U3515" s="12">
        <f t="shared" si="713"/>
        <v>0</v>
      </c>
      <c r="V3515" s="13" t="str">
        <f t="shared" ca="1" si="714"/>
        <v>Greater Than 8 Weeks Old</v>
      </c>
    </row>
    <row r="3516" spans="1:22" x14ac:dyDescent="0.35">
      <c r="A3516" s="2" t="s">
        <v>130</v>
      </c>
      <c r="B3516" s="5">
        <v>43692</v>
      </c>
      <c r="C3516" s="5" t="s">
        <v>386</v>
      </c>
      <c r="D3516" s="5" t="s">
        <v>388</v>
      </c>
      <c r="E3516" s="6">
        <v>1</v>
      </c>
      <c r="F3516" s="3">
        <v>79</v>
      </c>
      <c r="G3516" s="3">
        <v>23.97</v>
      </c>
      <c r="H3516" s="8">
        <f t="shared" si="702"/>
        <v>23.97</v>
      </c>
      <c r="I3516" s="3">
        <v>55.03</v>
      </c>
      <c r="J3516" s="4">
        <v>0.7</v>
      </c>
      <c r="K3516" s="2" t="str">
        <f t="shared" si="703"/>
        <v>Thursday</v>
      </c>
      <c r="L3516" s="5">
        <f t="shared" si="704"/>
        <v>43695</v>
      </c>
      <c r="M3516" s="2" t="str">
        <f t="shared" si="705"/>
        <v>Sunday</v>
      </c>
      <c r="N3516" s="2" t="str">
        <f t="shared" si="706"/>
        <v>Monday</v>
      </c>
      <c r="O3516" s="12">
        <f t="shared" si="707"/>
        <v>0</v>
      </c>
      <c r="P3516" s="11" t="str">
        <f t="shared" si="708"/>
        <v>High Cost per Unit</v>
      </c>
      <c r="Q3516" s="12">
        <f t="shared" si="709"/>
        <v>0</v>
      </c>
      <c r="R3516" s="12">
        <f t="shared" si="710"/>
        <v>0</v>
      </c>
      <c r="S3516" s="12">
        <f t="shared" si="711"/>
        <v>0</v>
      </c>
      <c r="T3516" s="12">
        <f t="shared" si="712"/>
        <v>0</v>
      </c>
      <c r="U3516" s="12">
        <f t="shared" si="713"/>
        <v>0</v>
      </c>
      <c r="V3516" s="13" t="str">
        <f t="shared" ca="1" si="714"/>
        <v>Greater Than 8 Weeks Old</v>
      </c>
    </row>
    <row r="3517" spans="1:22" x14ac:dyDescent="0.35">
      <c r="A3517" s="2" t="s">
        <v>130</v>
      </c>
      <c r="B3517" s="5">
        <v>43698</v>
      </c>
      <c r="C3517" s="5" t="s">
        <v>386</v>
      </c>
      <c r="D3517" s="5" t="s">
        <v>388</v>
      </c>
      <c r="E3517" s="6">
        <v>2</v>
      </c>
      <c r="F3517" s="3">
        <v>99.98</v>
      </c>
      <c r="G3517" s="3">
        <v>47.94</v>
      </c>
      <c r="H3517" s="8">
        <f t="shared" si="702"/>
        <v>23.97</v>
      </c>
      <c r="I3517" s="3">
        <v>52.04</v>
      </c>
      <c r="J3517" s="4">
        <v>0.52</v>
      </c>
      <c r="K3517" s="2" t="str">
        <f t="shared" si="703"/>
        <v>Wednesday</v>
      </c>
      <c r="L3517" s="5">
        <f t="shared" si="704"/>
        <v>43701</v>
      </c>
      <c r="M3517" s="2" t="str">
        <f t="shared" si="705"/>
        <v>Saturday</v>
      </c>
      <c r="N3517" s="2" t="str">
        <f t="shared" si="706"/>
        <v>Saturday</v>
      </c>
      <c r="O3517" s="12">
        <f t="shared" si="707"/>
        <v>0</v>
      </c>
      <c r="P3517" s="11" t="str">
        <f t="shared" si="708"/>
        <v>High Cost per Unit</v>
      </c>
      <c r="Q3517" s="12">
        <f t="shared" si="709"/>
        <v>0</v>
      </c>
      <c r="R3517" s="12">
        <f t="shared" si="710"/>
        <v>2.9994000000000001</v>
      </c>
      <c r="S3517" s="12">
        <f t="shared" si="711"/>
        <v>0</v>
      </c>
      <c r="T3517" s="12">
        <f t="shared" si="712"/>
        <v>0</v>
      </c>
      <c r="U3517" s="12">
        <f t="shared" si="713"/>
        <v>0</v>
      </c>
      <c r="V3517" s="13" t="str">
        <f t="shared" ca="1" si="714"/>
        <v>Greater Than 8 Weeks Old</v>
      </c>
    </row>
    <row r="3518" spans="1:22" x14ac:dyDescent="0.35">
      <c r="A3518" s="2" t="s">
        <v>130</v>
      </c>
      <c r="B3518" s="5">
        <v>43699</v>
      </c>
      <c r="C3518" s="5" t="s">
        <v>386</v>
      </c>
      <c r="D3518" s="5" t="s">
        <v>388</v>
      </c>
      <c r="E3518" s="6">
        <v>7</v>
      </c>
      <c r="F3518" s="3">
        <v>349.93</v>
      </c>
      <c r="G3518" s="3">
        <v>167.79</v>
      </c>
      <c r="H3518" s="8">
        <f t="shared" si="702"/>
        <v>23.97</v>
      </c>
      <c r="I3518" s="3">
        <v>182.14</v>
      </c>
      <c r="J3518" s="4">
        <v>0.52</v>
      </c>
      <c r="K3518" s="2" t="str">
        <f t="shared" si="703"/>
        <v>Thursday</v>
      </c>
      <c r="L3518" s="5">
        <f t="shared" si="704"/>
        <v>43702</v>
      </c>
      <c r="M3518" s="2" t="str">
        <f t="shared" si="705"/>
        <v>Sunday</v>
      </c>
      <c r="N3518" s="2" t="str">
        <f t="shared" si="706"/>
        <v>Monday</v>
      </c>
      <c r="O3518" s="12">
        <f t="shared" si="707"/>
        <v>0</v>
      </c>
      <c r="P3518" s="11" t="str">
        <f t="shared" si="708"/>
        <v>High Cost per Unit</v>
      </c>
      <c r="Q3518" s="12">
        <f t="shared" si="709"/>
        <v>0</v>
      </c>
      <c r="R3518" s="12">
        <f t="shared" si="710"/>
        <v>10.4979</v>
      </c>
      <c r="S3518" s="12">
        <f t="shared" si="711"/>
        <v>0</v>
      </c>
      <c r="T3518" s="12">
        <f t="shared" si="712"/>
        <v>0</v>
      </c>
      <c r="U3518" s="12">
        <f t="shared" si="713"/>
        <v>0</v>
      </c>
      <c r="V3518" s="13" t="str">
        <f t="shared" ca="1" si="714"/>
        <v>Greater Than 8 Weeks Old</v>
      </c>
    </row>
    <row r="3519" spans="1:22" x14ac:dyDescent="0.35">
      <c r="A3519" s="2" t="s">
        <v>130</v>
      </c>
      <c r="B3519" s="5">
        <v>43700</v>
      </c>
      <c r="C3519" s="5" t="s">
        <v>386</v>
      </c>
      <c r="D3519" s="5" t="s">
        <v>388</v>
      </c>
      <c r="E3519" s="6">
        <v>6</v>
      </c>
      <c r="F3519" s="3">
        <v>299.94</v>
      </c>
      <c r="G3519" s="3">
        <v>143.82</v>
      </c>
      <c r="H3519" s="8">
        <f t="shared" si="702"/>
        <v>23.97</v>
      </c>
      <c r="I3519" s="3">
        <v>156.12</v>
      </c>
      <c r="J3519" s="4">
        <v>0.52</v>
      </c>
      <c r="K3519" s="2" t="str">
        <f t="shared" si="703"/>
        <v>Friday</v>
      </c>
      <c r="L3519" s="5">
        <f t="shared" si="704"/>
        <v>43703</v>
      </c>
      <c r="M3519" s="2" t="str">
        <f t="shared" si="705"/>
        <v>Monday</v>
      </c>
      <c r="N3519" s="2" t="str">
        <f t="shared" si="706"/>
        <v>Monday</v>
      </c>
      <c r="O3519" s="12">
        <f t="shared" si="707"/>
        <v>0</v>
      </c>
      <c r="P3519" s="11" t="str">
        <f t="shared" si="708"/>
        <v>High Cost per Unit</v>
      </c>
      <c r="Q3519" s="12">
        <f t="shared" si="709"/>
        <v>0</v>
      </c>
      <c r="R3519" s="12">
        <f t="shared" si="710"/>
        <v>8.9981999999999989</v>
      </c>
      <c r="S3519" s="12">
        <f t="shared" si="711"/>
        <v>0</v>
      </c>
      <c r="T3519" s="12">
        <f t="shared" si="712"/>
        <v>0</v>
      </c>
      <c r="U3519" s="12">
        <f t="shared" si="713"/>
        <v>0</v>
      </c>
      <c r="V3519" s="13" t="str">
        <f t="shared" ca="1" si="714"/>
        <v>Greater Than 8 Weeks Old</v>
      </c>
    </row>
    <row r="3520" spans="1:22" x14ac:dyDescent="0.35">
      <c r="A3520" s="2" t="s">
        <v>130</v>
      </c>
      <c r="B3520" s="5">
        <v>43701</v>
      </c>
      <c r="C3520" s="5" t="s">
        <v>386</v>
      </c>
      <c r="D3520" s="5" t="s">
        <v>388</v>
      </c>
      <c r="E3520" s="6">
        <v>5</v>
      </c>
      <c r="F3520" s="3">
        <v>249.95</v>
      </c>
      <c r="G3520" s="3">
        <v>119.85</v>
      </c>
      <c r="H3520" s="8">
        <f t="shared" si="702"/>
        <v>23.97</v>
      </c>
      <c r="I3520" s="3">
        <v>130.1</v>
      </c>
      <c r="J3520" s="4">
        <v>0.52</v>
      </c>
      <c r="K3520" s="2" t="str">
        <f t="shared" si="703"/>
        <v>Saturday</v>
      </c>
      <c r="L3520" s="5">
        <f t="shared" si="704"/>
        <v>43704</v>
      </c>
      <c r="M3520" s="2" t="str">
        <f t="shared" si="705"/>
        <v>Tuesday</v>
      </c>
      <c r="N3520" s="2" t="str">
        <f t="shared" si="706"/>
        <v>Tuesday</v>
      </c>
      <c r="O3520" s="12">
        <f t="shared" si="707"/>
        <v>0</v>
      </c>
      <c r="P3520" s="11" t="str">
        <f t="shared" si="708"/>
        <v>High Cost per Unit</v>
      </c>
      <c r="Q3520" s="12">
        <f t="shared" si="709"/>
        <v>0</v>
      </c>
      <c r="R3520" s="12">
        <f t="shared" si="710"/>
        <v>7.4984999999999991</v>
      </c>
      <c r="S3520" s="12">
        <f t="shared" si="711"/>
        <v>0</v>
      </c>
      <c r="T3520" s="12">
        <f t="shared" si="712"/>
        <v>0</v>
      </c>
      <c r="U3520" s="12">
        <f t="shared" si="713"/>
        <v>0</v>
      </c>
      <c r="V3520" s="13" t="str">
        <f t="shared" ca="1" si="714"/>
        <v>Greater Than 8 Weeks Old</v>
      </c>
    </row>
    <row r="3521" spans="1:22" x14ac:dyDescent="0.35">
      <c r="A3521" s="2" t="s">
        <v>130</v>
      </c>
      <c r="B3521" s="5">
        <v>43702</v>
      </c>
      <c r="C3521" s="5" t="s">
        <v>386</v>
      </c>
      <c r="D3521" s="5" t="s">
        <v>388</v>
      </c>
      <c r="E3521" s="6">
        <v>12</v>
      </c>
      <c r="F3521" s="3">
        <v>599.88</v>
      </c>
      <c r="G3521" s="3">
        <v>287.64</v>
      </c>
      <c r="H3521" s="8">
        <f t="shared" si="702"/>
        <v>23.97</v>
      </c>
      <c r="I3521" s="3">
        <v>312.24</v>
      </c>
      <c r="J3521" s="4">
        <v>0.52</v>
      </c>
      <c r="K3521" s="2" t="str">
        <f t="shared" si="703"/>
        <v>Sunday</v>
      </c>
      <c r="L3521" s="5">
        <f t="shared" si="704"/>
        <v>43705</v>
      </c>
      <c r="M3521" s="2" t="str">
        <f t="shared" si="705"/>
        <v>Wednesday</v>
      </c>
      <c r="N3521" s="2" t="str">
        <f t="shared" si="706"/>
        <v>Wednesday</v>
      </c>
      <c r="O3521" s="12">
        <f t="shared" si="707"/>
        <v>0</v>
      </c>
      <c r="P3521" s="11" t="str">
        <f t="shared" si="708"/>
        <v>High Cost per Unit</v>
      </c>
      <c r="Q3521" s="12">
        <f t="shared" si="709"/>
        <v>0</v>
      </c>
      <c r="R3521" s="12">
        <f t="shared" si="710"/>
        <v>17.996399999999998</v>
      </c>
      <c r="S3521" s="12">
        <f t="shared" si="711"/>
        <v>0</v>
      </c>
      <c r="T3521" s="12">
        <f t="shared" si="712"/>
        <v>0</v>
      </c>
      <c r="U3521" s="12">
        <f t="shared" si="713"/>
        <v>0</v>
      </c>
      <c r="V3521" s="13" t="str">
        <f t="shared" ca="1" si="714"/>
        <v>Greater Than 8 Weeks Old</v>
      </c>
    </row>
    <row r="3522" spans="1:22" x14ac:dyDescent="0.35">
      <c r="A3522" s="2" t="s">
        <v>130</v>
      </c>
      <c r="B3522" s="5">
        <v>43703</v>
      </c>
      <c r="C3522" s="5" t="s">
        <v>386</v>
      </c>
      <c r="D3522" s="5" t="s">
        <v>388</v>
      </c>
      <c r="E3522" s="6">
        <v>4</v>
      </c>
      <c r="F3522" s="3">
        <v>199.96</v>
      </c>
      <c r="G3522" s="3">
        <v>95.88</v>
      </c>
      <c r="H3522" s="8">
        <f t="shared" si="702"/>
        <v>23.97</v>
      </c>
      <c r="I3522" s="3">
        <v>104.08</v>
      </c>
      <c r="J3522" s="4">
        <v>0.52</v>
      </c>
      <c r="K3522" s="2" t="str">
        <f t="shared" si="703"/>
        <v>Monday</v>
      </c>
      <c r="L3522" s="5">
        <f t="shared" si="704"/>
        <v>43706</v>
      </c>
      <c r="M3522" s="2" t="str">
        <f t="shared" si="705"/>
        <v>Thursday</v>
      </c>
      <c r="N3522" s="2" t="str">
        <f t="shared" si="706"/>
        <v>Thursday</v>
      </c>
      <c r="O3522" s="12">
        <f t="shared" si="707"/>
        <v>0</v>
      </c>
      <c r="P3522" s="11" t="str">
        <f t="shared" si="708"/>
        <v>High Cost per Unit</v>
      </c>
      <c r="Q3522" s="12">
        <f t="shared" si="709"/>
        <v>0</v>
      </c>
      <c r="R3522" s="12">
        <f t="shared" si="710"/>
        <v>5.9988000000000001</v>
      </c>
      <c r="S3522" s="12">
        <f t="shared" si="711"/>
        <v>0</v>
      </c>
      <c r="T3522" s="12">
        <f t="shared" si="712"/>
        <v>0</v>
      </c>
      <c r="U3522" s="12">
        <f t="shared" si="713"/>
        <v>0</v>
      </c>
      <c r="V3522" s="13" t="str">
        <f t="shared" ca="1" si="714"/>
        <v>Greater Than 8 Weeks Old</v>
      </c>
    </row>
    <row r="3523" spans="1:22" x14ac:dyDescent="0.35">
      <c r="A3523" s="2" t="s">
        <v>130</v>
      </c>
      <c r="B3523" s="5">
        <v>43704</v>
      </c>
      <c r="C3523" s="5" t="s">
        <v>386</v>
      </c>
      <c r="D3523" s="5" t="s">
        <v>388</v>
      </c>
      <c r="E3523" s="6">
        <v>5</v>
      </c>
      <c r="F3523" s="3">
        <v>249.95</v>
      </c>
      <c r="G3523" s="3">
        <v>119.85</v>
      </c>
      <c r="H3523" s="8">
        <f t="shared" ref="H3523:H3586" si="715">G3523/E3523</f>
        <v>23.97</v>
      </c>
      <c r="I3523" s="3">
        <v>130.1</v>
      </c>
      <c r="J3523" s="4">
        <v>0.52</v>
      </c>
      <c r="K3523" s="2" t="str">
        <f t="shared" ref="K3523:K3586" si="716">TEXT(B3523,"dddd")</f>
        <v>Tuesday</v>
      </c>
      <c r="L3523" s="5">
        <f t="shared" ref="L3523:L3586" si="717">B3523+3</f>
        <v>43707</v>
      </c>
      <c r="M3523" s="2" t="str">
        <f t="shared" ref="M3523:M3586" si="718">TEXT(L3523,"dddd")</f>
        <v>Friday</v>
      </c>
      <c r="N3523" s="2" t="str">
        <f t="shared" ref="N3523:N3586" si="719">IF(M3523="Sunday","Monday",M3523)</f>
        <v>Friday</v>
      </c>
      <c r="O3523" s="12">
        <f t="shared" ref="O3523:O3586" si="720">IF(TEXT(B3523,"dddd")="Tuesday",F3523*0.05,0)</f>
        <v>12.4975</v>
      </c>
      <c r="P3523" s="11" t="str">
        <f t="shared" ref="P3523:P3586" si="721">IF(H3523&gt;AVERAGE(H:H),"High Cost per Unit","Low Cost per Unit")</f>
        <v>High Cost per Unit</v>
      </c>
      <c r="Q3523" s="12">
        <f t="shared" ref="Q3523:Q3586" si="722">IF(D3523="Masks",F3523*0.1,0)</f>
        <v>0</v>
      </c>
      <c r="R3523" s="12">
        <f t="shared" ref="R3523:R3586" si="723">IF(E3523&gt;1,F3523*0.03,0)</f>
        <v>7.4984999999999991</v>
      </c>
      <c r="S3523" s="12">
        <f t="shared" ref="S3523:S3586" si="724">IF(D3523="Accessories",F3523*0.15,0)</f>
        <v>0</v>
      </c>
      <c r="T3523" s="12">
        <f t="shared" ref="T3523:T3586" si="725">IF(AND(K3523="Saturday",C3523="Fitness"),F3523*0.1,0)</f>
        <v>0</v>
      </c>
      <c r="U3523" s="12">
        <f t="shared" ref="U3523:U3586" si="726">IF(AND(K3523="Friday",C3523="Automotive"),F3523*0.2,0)</f>
        <v>0</v>
      </c>
      <c r="V3523" s="13" t="str">
        <f t="shared" ref="V3523:V3586" ca="1" si="727">IF(B3523&lt;TODAY()-56,"Greater Than 8 Weeks Old","Less Than 8 Weeks Old")</f>
        <v>Greater Than 8 Weeks Old</v>
      </c>
    </row>
    <row r="3524" spans="1:22" x14ac:dyDescent="0.35">
      <c r="A3524" s="2" t="s">
        <v>130</v>
      </c>
      <c r="B3524" s="5">
        <v>43705</v>
      </c>
      <c r="C3524" s="5" t="s">
        <v>386</v>
      </c>
      <c r="D3524" s="5" t="s">
        <v>388</v>
      </c>
      <c r="E3524" s="6">
        <v>10</v>
      </c>
      <c r="F3524" s="3">
        <v>499.9</v>
      </c>
      <c r="G3524" s="3">
        <v>239.7</v>
      </c>
      <c r="H3524" s="8">
        <f t="shared" si="715"/>
        <v>23.97</v>
      </c>
      <c r="I3524" s="3">
        <v>260.2</v>
      </c>
      <c r="J3524" s="4">
        <v>0.52</v>
      </c>
      <c r="K3524" s="2" t="str">
        <f t="shared" si="716"/>
        <v>Wednesday</v>
      </c>
      <c r="L3524" s="5">
        <f t="shared" si="717"/>
        <v>43708</v>
      </c>
      <c r="M3524" s="2" t="str">
        <f t="shared" si="718"/>
        <v>Saturday</v>
      </c>
      <c r="N3524" s="2" t="str">
        <f t="shared" si="719"/>
        <v>Saturday</v>
      </c>
      <c r="O3524" s="12">
        <f t="shared" si="720"/>
        <v>0</v>
      </c>
      <c r="P3524" s="11" t="str">
        <f t="shared" si="721"/>
        <v>High Cost per Unit</v>
      </c>
      <c r="Q3524" s="12">
        <f t="shared" si="722"/>
        <v>0</v>
      </c>
      <c r="R3524" s="12">
        <f t="shared" si="723"/>
        <v>14.996999999999998</v>
      </c>
      <c r="S3524" s="12">
        <f t="shared" si="724"/>
        <v>0</v>
      </c>
      <c r="T3524" s="12">
        <f t="shared" si="725"/>
        <v>0</v>
      </c>
      <c r="U3524" s="12">
        <f t="shared" si="726"/>
        <v>0</v>
      </c>
      <c r="V3524" s="13" t="str">
        <f t="shared" ca="1" si="727"/>
        <v>Greater Than 8 Weeks Old</v>
      </c>
    </row>
    <row r="3525" spans="1:22" x14ac:dyDescent="0.35">
      <c r="A3525" s="2" t="s">
        <v>130</v>
      </c>
      <c r="B3525" s="5">
        <v>43706</v>
      </c>
      <c r="C3525" s="5" t="s">
        <v>386</v>
      </c>
      <c r="D3525" s="5" t="s">
        <v>388</v>
      </c>
      <c r="E3525" s="6">
        <v>1</v>
      </c>
      <c r="F3525" s="3">
        <v>49.99</v>
      </c>
      <c r="G3525" s="3">
        <v>23.97</v>
      </c>
      <c r="H3525" s="8">
        <f t="shared" si="715"/>
        <v>23.97</v>
      </c>
      <c r="I3525" s="3">
        <v>26.02</v>
      </c>
      <c r="J3525" s="4">
        <v>0.52</v>
      </c>
      <c r="K3525" s="2" t="str">
        <f t="shared" si="716"/>
        <v>Thursday</v>
      </c>
      <c r="L3525" s="5">
        <f t="shared" si="717"/>
        <v>43709</v>
      </c>
      <c r="M3525" s="2" t="str">
        <f t="shared" si="718"/>
        <v>Sunday</v>
      </c>
      <c r="N3525" s="2" t="str">
        <f t="shared" si="719"/>
        <v>Monday</v>
      </c>
      <c r="O3525" s="12">
        <f t="shared" si="720"/>
        <v>0</v>
      </c>
      <c r="P3525" s="11" t="str">
        <f t="shared" si="721"/>
        <v>High Cost per Unit</v>
      </c>
      <c r="Q3525" s="12">
        <f t="shared" si="722"/>
        <v>0</v>
      </c>
      <c r="R3525" s="12">
        <f t="shared" si="723"/>
        <v>0</v>
      </c>
      <c r="S3525" s="12">
        <f t="shared" si="724"/>
        <v>0</v>
      </c>
      <c r="T3525" s="12">
        <f t="shared" si="725"/>
        <v>0</v>
      </c>
      <c r="U3525" s="12">
        <f t="shared" si="726"/>
        <v>0</v>
      </c>
      <c r="V3525" s="13" t="str">
        <f t="shared" ca="1" si="727"/>
        <v>Greater Than 8 Weeks Old</v>
      </c>
    </row>
    <row r="3526" spans="1:22" x14ac:dyDescent="0.35">
      <c r="A3526" s="2" t="s">
        <v>130</v>
      </c>
      <c r="B3526" s="5">
        <v>43708</v>
      </c>
      <c r="C3526" s="5" t="s">
        <v>386</v>
      </c>
      <c r="D3526" s="5" t="s">
        <v>388</v>
      </c>
      <c r="E3526" s="6">
        <v>1</v>
      </c>
      <c r="F3526" s="3">
        <v>49.99</v>
      </c>
      <c r="G3526" s="3">
        <v>23.97</v>
      </c>
      <c r="H3526" s="8">
        <f t="shared" si="715"/>
        <v>23.97</v>
      </c>
      <c r="I3526" s="3">
        <v>26.02</v>
      </c>
      <c r="J3526" s="4">
        <v>0.52</v>
      </c>
      <c r="K3526" s="2" t="str">
        <f t="shared" si="716"/>
        <v>Saturday</v>
      </c>
      <c r="L3526" s="5">
        <f t="shared" si="717"/>
        <v>43711</v>
      </c>
      <c r="M3526" s="2" t="str">
        <f t="shared" si="718"/>
        <v>Tuesday</v>
      </c>
      <c r="N3526" s="2" t="str">
        <f t="shared" si="719"/>
        <v>Tuesday</v>
      </c>
      <c r="O3526" s="12">
        <f t="shared" si="720"/>
        <v>0</v>
      </c>
      <c r="P3526" s="11" t="str">
        <f t="shared" si="721"/>
        <v>High Cost per Unit</v>
      </c>
      <c r="Q3526" s="12">
        <f t="shared" si="722"/>
        <v>0</v>
      </c>
      <c r="R3526" s="12">
        <f t="shared" si="723"/>
        <v>0</v>
      </c>
      <c r="S3526" s="12">
        <f t="shared" si="724"/>
        <v>0</v>
      </c>
      <c r="T3526" s="12">
        <f t="shared" si="725"/>
        <v>0</v>
      </c>
      <c r="U3526" s="12">
        <f t="shared" si="726"/>
        <v>0</v>
      </c>
      <c r="V3526" s="13" t="str">
        <f t="shared" ca="1" si="727"/>
        <v>Greater Than 8 Weeks Old</v>
      </c>
    </row>
    <row r="3527" spans="1:22" x14ac:dyDescent="0.35">
      <c r="A3527" s="2" t="s">
        <v>143</v>
      </c>
      <c r="B3527" s="5">
        <v>43682</v>
      </c>
      <c r="C3527" s="5" t="s">
        <v>386</v>
      </c>
      <c r="D3527" s="5" t="s">
        <v>395</v>
      </c>
      <c r="E3527" s="6">
        <v>2</v>
      </c>
      <c r="F3527" s="3">
        <v>58</v>
      </c>
      <c r="G3527" s="3">
        <v>21.54</v>
      </c>
      <c r="H3527" s="8">
        <f t="shared" si="715"/>
        <v>10.77</v>
      </c>
      <c r="I3527" s="3">
        <v>36.46</v>
      </c>
      <c r="J3527" s="4">
        <v>0.63</v>
      </c>
      <c r="K3527" s="2" t="str">
        <f t="shared" si="716"/>
        <v>Monday</v>
      </c>
      <c r="L3527" s="5">
        <f t="shared" si="717"/>
        <v>43685</v>
      </c>
      <c r="M3527" s="2" t="str">
        <f t="shared" si="718"/>
        <v>Thursday</v>
      </c>
      <c r="N3527" s="2" t="str">
        <f t="shared" si="719"/>
        <v>Thursday</v>
      </c>
      <c r="O3527" s="12">
        <f t="shared" si="720"/>
        <v>0</v>
      </c>
      <c r="P3527" s="11" t="str">
        <f t="shared" si="721"/>
        <v>Low Cost per Unit</v>
      </c>
      <c r="Q3527" s="12">
        <f t="shared" si="722"/>
        <v>0</v>
      </c>
      <c r="R3527" s="12">
        <f t="shared" si="723"/>
        <v>1.74</v>
      </c>
      <c r="S3527" s="12">
        <f t="shared" si="724"/>
        <v>0</v>
      </c>
      <c r="T3527" s="12">
        <f t="shared" si="725"/>
        <v>0</v>
      </c>
      <c r="U3527" s="12">
        <f t="shared" si="726"/>
        <v>0</v>
      </c>
      <c r="V3527" s="13" t="str">
        <f t="shared" ca="1" si="727"/>
        <v>Greater Than 8 Weeks Old</v>
      </c>
    </row>
    <row r="3528" spans="1:22" x14ac:dyDescent="0.35">
      <c r="A3528" s="2" t="s">
        <v>143</v>
      </c>
      <c r="B3528" s="5">
        <v>43685</v>
      </c>
      <c r="C3528" s="5" t="s">
        <v>386</v>
      </c>
      <c r="D3528" s="5" t="s">
        <v>395</v>
      </c>
      <c r="E3528" s="6">
        <v>1</v>
      </c>
      <c r="F3528" s="3">
        <v>29</v>
      </c>
      <c r="G3528" s="3">
        <v>10.77</v>
      </c>
      <c r="H3528" s="8">
        <f t="shared" si="715"/>
        <v>10.77</v>
      </c>
      <c r="I3528" s="3">
        <v>18.23</v>
      </c>
      <c r="J3528" s="4">
        <v>0.63</v>
      </c>
      <c r="K3528" s="2" t="str">
        <f t="shared" si="716"/>
        <v>Thursday</v>
      </c>
      <c r="L3528" s="5">
        <f t="shared" si="717"/>
        <v>43688</v>
      </c>
      <c r="M3528" s="2" t="str">
        <f t="shared" si="718"/>
        <v>Sunday</v>
      </c>
      <c r="N3528" s="2" t="str">
        <f t="shared" si="719"/>
        <v>Monday</v>
      </c>
      <c r="O3528" s="12">
        <f t="shared" si="720"/>
        <v>0</v>
      </c>
      <c r="P3528" s="11" t="str">
        <f t="shared" si="721"/>
        <v>Low Cost per Unit</v>
      </c>
      <c r="Q3528" s="12">
        <f t="shared" si="722"/>
        <v>0</v>
      </c>
      <c r="R3528" s="12">
        <f t="shared" si="723"/>
        <v>0</v>
      </c>
      <c r="S3528" s="12">
        <f t="shared" si="724"/>
        <v>0</v>
      </c>
      <c r="T3528" s="12">
        <f t="shared" si="725"/>
        <v>0</v>
      </c>
      <c r="U3528" s="12">
        <f t="shared" si="726"/>
        <v>0</v>
      </c>
      <c r="V3528" s="13" t="str">
        <f t="shared" ca="1" si="727"/>
        <v>Greater Than 8 Weeks Old</v>
      </c>
    </row>
    <row r="3529" spans="1:22" x14ac:dyDescent="0.35">
      <c r="A3529" s="2" t="s">
        <v>143</v>
      </c>
      <c r="B3529" s="5">
        <v>43686</v>
      </c>
      <c r="C3529" s="5" t="s">
        <v>386</v>
      </c>
      <c r="D3529" s="5" t="s">
        <v>395</v>
      </c>
      <c r="E3529" s="6">
        <v>2</v>
      </c>
      <c r="F3529" s="3">
        <v>58</v>
      </c>
      <c r="G3529" s="3">
        <v>21.54</v>
      </c>
      <c r="H3529" s="8">
        <f t="shared" si="715"/>
        <v>10.77</v>
      </c>
      <c r="I3529" s="3">
        <v>36.46</v>
      </c>
      <c r="J3529" s="4">
        <v>0.63</v>
      </c>
      <c r="K3529" s="2" t="str">
        <f t="shared" si="716"/>
        <v>Friday</v>
      </c>
      <c r="L3529" s="5">
        <f t="shared" si="717"/>
        <v>43689</v>
      </c>
      <c r="M3529" s="2" t="str">
        <f t="shared" si="718"/>
        <v>Monday</v>
      </c>
      <c r="N3529" s="2" t="str">
        <f t="shared" si="719"/>
        <v>Monday</v>
      </c>
      <c r="O3529" s="12">
        <f t="shared" si="720"/>
        <v>0</v>
      </c>
      <c r="P3529" s="11" t="str">
        <f t="shared" si="721"/>
        <v>Low Cost per Unit</v>
      </c>
      <c r="Q3529" s="12">
        <f t="shared" si="722"/>
        <v>0</v>
      </c>
      <c r="R3529" s="12">
        <f t="shared" si="723"/>
        <v>1.74</v>
      </c>
      <c r="S3529" s="12">
        <f t="shared" si="724"/>
        <v>0</v>
      </c>
      <c r="T3529" s="12">
        <f t="shared" si="725"/>
        <v>0</v>
      </c>
      <c r="U3529" s="12">
        <f t="shared" si="726"/>
        <v>0</v>
      </c>
      <c r="V3529" s="13" t="str">
        <f t="shared" ca="1" si="727"/>
        <v>Greater Than 8 Weeks Old</v>
      </c>
    </row>
    <row r="3530" spans="1:22" x14ac:dyDescent="0.35">
      <c r="A3530" s="2" t="s">
        <v>143</v>
      </c>
      <c r="B3530" s="5">
        <v>43692</v>
      </c>
      <c r="C3530" s="5" t="s">
        <v>386</v>
      </c>
      <c r="D3530" s="5" t="s">
        <v>395</v>
      </c>
      <c r="E3530" s="6">
        <v>1</v>
      </c>
      <c r="F3530" s="3">
        <v>29</v>
      </c>
      <c r="G3530" s="3">
        <v>10.77</v>
      </c>
      <c r="H3530" s="8">
        <f t="shared" si="715"/>
        <v>10.77</v>
      </c>
      <c r="I3530" s="3">
        <v>18.23</v>
      </c>
      <c r="J3530" s="4">
        <v>0.63</v>
      </c>
      <c r="K3530" s="2" t="str">
        <f t="shared" si="716"/>
        <v>Thursday</v>
      </c>
      <c r="L3530" s="5">
        <f t="shared" si="717"/>
        <v>43695</v>
      </c>
      <c r="M3530" s="2" t="str">
        <f t="shared" si="718"/>
        <v>Sunday</v>
      </c>
      <c r="N3530" s="2" t="str">
        <f t="shared" si="719"/>
        <v>Monday</v>
      </c>
      <c r="O3530" s="12">
        <f t="shared" si="720"/>
        <v>0</v>
      </c>
      <c r="P3530" s="11" t="str">
        <f t="shared" si="721"/>
        <v>Low Cost per Unit</v>
      </c>
      <c r="Q3530" s="12">
        <f t="shared" si="722"/>
        <v>0</v>
      </c>
      <c r="R3530" s="12">
        <f t="shared" si="723"/>
        <v>0</v>
      </c>
      <c r="S3530" s="12">
        <f t="shared" si="724"/>
        <v>0</v>
      </c>
      <c r="T3530" s="12">
        <f t="shared" si="725"/>
        <v>0</v>
      </c>
      <c r="U3530" s="12">
        <f t="shared" si="726"/>
        <v>0</v>
      </c>
      <c r="V3530" s="13" t="str">
        <f t="shared" ca="1" si="727"/>
        <v>Greater Than 8 Weeks Old</v>
      </c>
    </row>
    <row r="3531" spans="1:22" x14ac:dyDescent="0.35">
      <c r="A3531" s="2" t="s">
        <v>143</v>
      </c>
      <c r="B3531" s="5">
        <v>43693</v>
      </c>
      <c r="C3531" s="5" t="s">
        <v>386</v>
      </c>
      <c r="D3531" s="5" t="s">
        <v>395</v>
      </c>
      <c r="E3531" s="6">
        <v>1</v>
      </c>
      <c r="F3531" s="3">
        <v>29</v>
      </c>
      <c r="G3531" s="3">
        <v>10.77</v>
      </c>
      <c r="H3531" s="8">
        <f t="shared" si="715"/>
        <v>10.77</v>
      </c>
      <c r="I3531" s="3">
        <v>18.23</v>
      </c>
      <c r="J3531" s="4">
        <v>0.63</v>
      </c>
      <c r="K3531" s="2" t="str">
        <f t="shared" si="716"/>
        <v>Friday</v>
      </c>
      <c r="L3531" s="5">
        <f t="shared" si="717"/>
        <v>43696</v>
      </c>
      <c r="M3531" s="2" t="str">
        <f t="shared" si="718"/>
        <v>Monday</v>
      </c>
      <c r="N3531" s="2" t="str">
        <f t="shared" si="719"/>
        <v>Monday</v>
      </c>
      <c r="O3531" s="12">
        <f t="shared" si="720"/>
        <v>0</v>
      </c>
      <c r="P3531" s="11" t="str">
        <f t="shared" si="721"/>
        <v>Low Cost per Unit</v>
      </c>
      <c r="Q3531" s="12">
        <f t="shared" si="722"/>
        <v>0</v>
      </c>
      <c r="R3531" s="12">
        <f t="shared" si="723"/>
        <v>0</v>
      </c>
      <c r="S3531" s="12">
        <f t="shared" si="724"/>
        <v>0</v>
      </c>
      <c r="T3531" s="12">
        <f t="shared" si="725"/>
        <v>0</v>
      </c>
      <c r="U3531" s="12">
        <f t="shared" si="726"/>
        <v>0</v>
      </c>
      <c r="V3531" s="13" t="str">
        <f t="shared" ca="1" si="727"/>
        <v>Greater Than 8 Weeks Old</v>
      </c>
    </row>
    <row r="3532" spans="1:22" x14ac:dyDescent="0.35">
      <c r="A3532" s="2" t="s">
        <v>143</v>
      </c>
      <c r="B3532" s="5">
        <v>43694</v>
      </c>
      <c r="C3532" s="5" t="s">
        <v>386</v>
      </c>
      <c r="D3532" s="5" t="s">
        <v>395</v>
      </c>
      <c r="E3532" s="6">
        <v>2</v>
      </c>
      <c r="F3532" s="3">
        <v>58</v>
      </c>
      <c r="G3532" s="3">
        <v>21.54</v>
      </c>
      <c r="H3532" s="8">
        <f t="shared" si="715"/>
        <v>10.77</v>
      </c>
      <c r="I3532" s="3">
        <v>36.46</v>
      </c>
      <c r="J3532" s="4">
        <v>0.63</v>
      </c>
      <c r="K3532" s="2" t="str">
        <f t="shared" si="716"/>
        <v>Saturday</v>
      </c>
      <c r="L3532" s="5">
        <f t="shared" si="717"/>
        <v>43697</v>
      </c>
      <c r="M3532" s="2" t="str">
        <f t="shared" si="718"/>
        <v>Tuesday</v>
      </c>
      <c r="N3532" s="2" t="str">
        <f t="shared" si="719"/>
        <v>Tuesday</v>
      </c>
      <c r="O3532" s="12">
        <f t="shared" si="720"/>
        <v>0</v>
      </c>
      <c r="P3532" s="11" t="str">
        <f t="shared" si="721"/>
        <v>Low Cost per Unit</v>
      </c>
      <c r="Q3532" s="12">
        <f t="shared" si="722"/>
        <v>0</v>
      </c>
      <c r="R3532" s="12">
        <f t="shared" si="723"/>
        <v>1.74</v>
      </c>
      <c r="S3532" s="12">
        <f t="shared" si="724"/>
        <v>0</v>
      </c>
      <c r="T3532" s="12">
        <f t="shared" si="725"/>
        <v>0</v>
      </c>
      <c r="U3532" s="12">
        <f t="shared" si="726"/>
        <v>0</v>
      </c>
      <c r="V3532" s="13" t="str">
        <f t="shared" ca="1" si="727"/>
        <v>Greater Than 8 Weeks Old</v>
      </c>
    </row>
    <row r="3533" spans="1:22" x14ac:dyDescent="0.35">
      <c r="A3533" s="2" t="s">
        <v>143</v>
      </c>
      <c r="B3533" s="5">
        <v>43695</v>
      </c>
      <c r="C3533" s="5" t="s">
        <v>386</v>
      </c>
      <c r="D3533" s="5" t="s">
        <v>395</v>
      </c>
      <c r="E3533" s="6">
        <v>3</v>
      </c>
      <c r="F3533" s="3">
        <v>87</v>
      </c>
      <c r="G3533" s="3">
        <v>32.31</v>
      </c>
      <c r="H3533" s="8">
        <f t="shared" si="715"/>
        <v>10.770000000000001</v>
      </c>
      <c r="I3533" s="3">
        <v>54.69</v>
      </c>
      <c r="J3533" s="4">
        <v>0.63</v>
      </c>
      <c r="K3533" s="2" t="str">
        <f t="shared" si="716"/>
        <v>Sunday</v>
      </c>
      <c r="L3533" s="5">
        <f t="shared" si="717"/>
        <v>43698</v>
      </c>
      <c r="M3533" s="2" t="str">
        <f t="shared" si="718"/>
        <v>Wednesday</v>
      </c>
      <c r="N3533" s="2" t="str">
        <f t="shared" si="719"/>
        <v>Wednesday</v>
      </c>
      <c r="O3533" s="12">
        <f t="shared" si="720"/>
        <v>0</v>
      </c>
      <c r="P3533" s="11" t="str">
        <f t="shared" si="721"/>
        <v>Low Cost per Unit</v>
      </c>
      <c r="Q3533" s="12">
        <f t="shared" si="722"/>
        <v>0</v>
      </c>
      <c r="R3533" s="12">
        <f t="shared" si="723"/>
        <v>2.61</v>
      </c>
      <c r="S3533" s="12">
        <f t="shared" si="724"/>
        <v>0</v>
      </c>
      <c r="T3533" s="12">
        <f t="shared" si="725"/>
        <v>0</v>
      </c>
      <c r="U3533" s="12">
        <f t="shared" si="726"/>
        <v>0</v>
      </c>
      <c r="V3533" s="13" t="str">
        <f t="shared" ca="1" si="727"/>
        <v>Greater Than 8 Weeks Old</v>
      </c>
    </row>
    <row r="3534" spans="1:22" x14ac:dyDescent="0.35">
      <c r="A3534" s="2" t="s">
        <v>143</v>
      </c>
      <c r="B3534" s="5">
        <v>43698</v>
      </c>
      <c r="C3534" s="5" t="s">
        <v>386</v>
      </c>
      <c r="D3534" s="5" t="s">
        <v>395</v>
      </c>
      <c r="E3534" s="6">
        <v>1</v>
      </c>
      <c r="F3534" s="3">
        <v>29</v>
      </c>
      <c r="G3534" s="3">
        <v>10.77</v>
      </c>
      <c r="H3534" s="8">
        <f t="shared" si="715"/>
        <v>10.77</v>
      </c>
      <c r="I3534" s="3">
        <v>18.23</v>
      </c>
      <c r="J3534" s="4">
        <v>0.63</v>
      </c>
      <c r="K3534" s="2" t="str">
        <f t="shared" si="716"/>
        <v>Wednesday</v>
      </c>
      <c r="L3534" s="5">
        <f t="shared" si="717"/>
        <v>43701</v>
      </c>
      <c r="M3534" s="2" t="str">
        <f t="shared" si="718"/>
        <v>Saturday</v>
      </c>
      <c r="N3534" s="2" t="str">
        <f t="shared" si="719"/>
        <v>Saturday</v>
      </c>
      <c r="O3534" s="12">
        <f t="shared" si="720"/>
        <v>0</v>
      </c>
      <c r="P3534" s="11" t="str">
        <f t="shared" si="721"/>
        <v>Low Cost per Unit</v>
      </c>
      <c r="Q3534" s="12">
        <f t="shared" si="722"/>
        <v>0</v>
      </c>
      <c r="R3534" s="12">
        <f t="shared" si="723"/>
        <v>0</v>
      </c>
      <c r="S3534" s="12">
        <f t="shared" si="724"/>
        <v>0</v>
      </c>
      <c r="T3534" s="12">
        <f t="shared" si="725"/>
        <v>0</v>
      </c>
      <c r="U3534" s="12">
        <f t="shared" si="726"/>
        <v>0</v>
      </c>
      <c r="V3534" s="13" t="str">
        <f t="shared" ca="1" si="727"/>
        <v>Greater Than 8 Weeks Old</v>
      </c>
    </row>
    <row r="3535" spans="1:22" x14ac:dyDescent="0.35">
      <c r="A3535" s="2" t="s">
        <v>143</v>
      </c>
      <c r="B3535" s="5">
        <v>43700</v>
      </c>
      <c r="C3535" s="5" t="s">
        <v>386</v>
      </c>
      <c r="D3535" s="5" t="s">
        <v>395</v>
      </c>
      <c r="E3535" s="6">
        <v>2</v>
      </c>
      <c r="F3535" s="3">
        <v>58</v>
      </c>
      <c r="G3535" s="3">
        <v>21.54</v>
      </c>
      <c r="H3535" s="8">
        <f t="shared" si="715"/>
        <v>10.77</v>
      </c>
      <c r="I3535" s="3">
        <v>36.46</v>
      </c>
      <c r="J3535" s="4">
        <v>0.63</v>
      </c>
      <c r="K3535" s="2" t="str">
        <f t="shared" si="716"/>
        <v>Friday</v>
      </c>
      <c r="L3535" s="5">
        <f t="shared" si="717"/>
        <v>43703</v>
      </c>
      <c r="M3535" s="2" t="str">
        <f t="shared" si="718"/>
        <v>Monday</v>
      </c>
      <c r="N3535" s="2" t="str">
        <f t="shared" si="719"/>
        <v>Monday</v>
      </c>
      <c r="O3535" s="12">
        <f t="shared" si="720"/>
        <v>0</v>
      </c>
      <c r="P3535" s="11" t="str">
        <f t="shared" si="721"/>
        <v>Low Cost per Unit</v>
      </c>
      <c r="Q3535" s="12">
        <f t="shared" si="722"/>
        <v>0</v>
      </c>
      <c r="R3535" s="12">
        <f t="shared" si="723"/>
        <v>1.74</v>
      </c>
      <c r="S3535" s="12">
        <f t="shared" si="724"/>
        <v>0</v>
      </c>
      <c r="T3535" s="12">
        <f t="shared" si="725"/>
        <v>0</v>
      </c>
      <c r="U3535" s="12">
        <f t="shared" si="726"/>
        <v>0</v>
      </c>
      <c r="V3535" s="13" t="str">
        <f t="shared" ca="1" si="727"/>
        <v>Greater Than 8 Weeks Old</v>
      </c>
    </row>
    <row r="3536" spans="1:22" x14ac:dyDescent="0.35">
      <c r="A3536" s="2" t="s">
        <v>143</v>
      </c>
      <c r="B3536" s="5">
        <v>43701</v>
      </c>
      <c r="C3536" s="5" t="s">
        <v>386</v>
      </c>
      <c r="D3536" s="5" t="s">
        <v>395</v>
      </c>
      <c r="E3536" s="6">
        <v>1</v>
      </c>
      <c r="F3536" s="3">
        <v>29</v>
      </c>
      <c r="G3536" s="3">
        <v>10.77</v>
      </c>
      <c r="H3536" s="8">
        <f t="shared" si="715"/>
        <v>10.77</v>
      </c>
      <c r="I3536" s="3">
        <v>18.23</v>
      </c>
      <c r="J3536" s="4">
        <v>0.63</v>
      </c>
      <c r="K3536" s="2" t="str">
        <f t="shared" si="716"/>
        <v>Saturday</v>
      </c>
      <c r="L3536" s="5">
        <f t="shared" si="717"/>
        <v>43704</v>
      </c>
      <c r="M3536" s="2" t="str">
        <f t="shared" si="718"/>
        <v>Tuesday</v>
      </c>
      <c r="N3536" s="2" t="str">
        <f t="shared" si="719"/>
        <v>Tuesday</v>
      </c>
      <c r="O3536" s="12">
        <f t="shared" si="720"/>
        <v>0</v>
      </c>
      <c r="P3536" s="11" t="str">
        <f t="shared" si="721"/>
        <v>Low Cost per Unit</v>
      </c>
      <c r="Q3536" s="12">
        <f t="shared" si="722"/>
        <v>0</v>
      </c>
      <c r="R3536" s="12">
        <f t="shared" si="723"/>
        <v>0</v>
      </c>
      <c r="S3536" s="12">
        <f t="shared" si="724"/>
        <v>0</v>
      </c>
      <c r="T3536" s="12">
        <f t="shared" si="725"/>
        <v>0</v>
      </c>
      <c r="U3536" s="12">
        <f t="shared" si="726"/>
        <v>0</v>
      </c>
      <c r="V3536" s="13" t="str">
        <f t="shared" ca="1" si="727"/>
        <v>Greater Than 8 Weeks Old</v>
      </c>
    </row>
    <row r="3537" spans="1:22" x14ac:dyDescent="0.35">
      <c r="A3537" s="2" t="s">
        <v>143</v>
      </c>
      <c r="B3537" s="5">
        <v>43703</v>
      </c>
      <c r="C3537" s="5" t="s">
        <v>386</v>
      </c>
      <c r="D3537" s="5" t="s">
        <v>395</v>
      </c>
      <c r="E3537" s="6">
        <v>1</v>
      </c>
      <c r="F3537" s="3">
        <v>29</v>
      </c>
      <c r="G3537" s="3">
        <v>10.77</v>
      </c>
      <c r="H3537" s="8">
        <f t="shared" si="715"/>
        <v>10.77</v>
      </c>
      <c r="I3537" s="3">
        <v>18.23</v>
      </c>
      <c r="J3537" s="4">
        <v>0.63</v>
      </c>
      <c r="K3537" s="2" t="str">
        <f t="shared" si="716"/>
        <v>Monday</v>
      </c>
      <c r="L3537" s="5">
        <f t="shared" si="717"/>
        <v>43706</v>
      </c>
      <c r="M3537" s="2" t="str">
        <f t="shared" si="718"/>
        <v>Thursday</v>
      </c>
      <c r="N3537" s="2" t="str">
        <f t="shared" si="719"/>
        <v>Thursday</v>
      </c>
      <c r="O3537" s="12">
        <f t="shared" si="720"/>
        <v>0</v>
      </c>
      <c r="P3537" s="11" t="str">
        <f t="shared" si="721"/>
        <v>Low Cost per Unit</v>
      </c>
      <c r="Q3537" s="12">
        <f t="shared" si="722"/>
        <v>0</v>
      </c>
      <c r="R3537" s="12">
        <f t="shared" si="723"/>
        <v>0</v>
      </c>
      <c r="S3537" s="12">
        <f t="shared" si="724"/>
        <v>0</v>
      </c>
      <c r="T3537" s="12">
        <f t="shared" si="725"/>
        <v>0</v>
      </c>
      <c r="U3537" s="12">
        <f t="shared" si="726"/>
        <v>0</v>
      </c>
      <c r="V3537" s="13" t="str">
        <f t="shared" ca="1" si="727"/>
        <v>Greater Than 8 Weeks Old</v>
      </c>
    </row>
    <row r="3538" spans="1:22" x14ac:dyDescent="0.35">
      <c r="A3538" s="2" t="s">
        <v>143</v>
      </c>
      <c r="B3538" s="5">
        <v>43705</v>
      </c>
      <c r="C3538" s="5" t="s">
        <v>386</v>
      </c>
      <c r="D3538" s="5" t="s">
        <v>395</v>
      </c>
      <c r="E3538" s="6">
        <v>1</v>
      </c>
      <c r="F3538" s="3">
        <v>29</v>
      </c>
      <c r="G3538" s="3">
        <v>10.77</v>
      </c>
      <c r="H3538" s="8">
        <f t="shared" si="715"/>
        <v>10.77</v>
      </c>
      <c r="I3538" s="3">
        <v>18.23</v>
      </c>
      <c r="J3538" s="4">
        <v>0.63</v>
      </c>
      <c r="K3538" s="2" t="str">
        <f t="shared" si="716"/>
        <v>Wednesday</v>
      </c>
      <c r="L3538" s="5">
        <f t="shared" si="717"/>
        <v>43708</v>
      </c>
      <c r="M3538" s="2" t="str">
        <f t="shared" si="718"/>
        <v>Saturday</v>
      </c>
      <c r="N3538" s="2" t="str">
        <f t="shared" si="719"/>
        <v>Saturday</v>
      </c>
      <c r="O3538" s="12">
        <f t="shared" si="720"/>
        <v>0</v>
      </c>
      <c r="P3538" s="11" t="str">
        <f t="shared" si="721"/>
        <v>Low Cost per Unit</v>
      </c>
      <c r="Q3538" s="12">
        <f t="shared" si="722"/>
        <v>0</v>
      </c>
      <c r="R3538" s="12">
        <f t="shared" si="723"/>
        <v>0</v>
      </c>
      <c r="S3538" s="12">
        <f t="shared" si="724"/>
        <v>0</v>
      </c>
      <c r="T3538" s="12">
        <f t="shared" si="725"/>
        <v>0</v>
      </c>
      <c r="U3538" s="12">
        <f t="shared" si="726"/>
        <v>0</v>
      </c>
      <c r="V3538" s="13" t="str">
        <f t="shared" ca="1" si="727"/>
        <v>Greater Than 8 Weeks Old</v>
      </c>
    </row>
    <row r="3539" spans="1:22" x14ac:dyDescent="0.35">
      <c r="A3539" s="2" t="s">
        <v>314</v>
      </c>
      <c r="B3539" s="5">
        <v>43684</v>
      </c>
      <c r="C3539" s="5" t="s">
        <v>371</v>
      </c>
      <c r="D3539" s="5" t="s">
        <v>371</v>
      </c>
      <c r="E3539" s="6">
        <v>4</v>
      </c>
      <c r="F3539" s="3">
        <v>95.96</v>
      </c>
      <c r="G3539" s="3">
        <v>68</v>
      </c>
      <c r="H3539" s="8">
        <f t="shared" si="715"/>
        <v>17</v>
      </c>
      <c r="I3539" s="3">
        <v>27.96</v>
      </c>
      <c r="J3539" s="4">
        <v>0.28999999999999998</v>
      </c>
      <c r="K3539" s="2" t="str">
        <f t="shared" si="716"/>
        <v>Wednesday</v>
      </c>
      <c r="L3539" s="5">
        <f t="shared" si="717"/>
        <v>43687</v>
      </c>
      <c r="M3539" s="2" t="str">
        <f t="shared" si="718"/>
        <v>Saturday</v>
      </c>
      <c r="N3539" s="2" t="str">
        <f t="shared" si="719"/>
        <v>Saturday</v>
      </c>
      <c r="O3539" s="12">
        <f t="shared" si="720"/>
        <v>0</v>
      </c>
      <c r="P3539" s="11" t="str">
        <f t="shared" si="721"/>
        <v>High Cost per Unit</v>
      </c>
      <c r="Q3539" s="12">
        <f t="shared" si="722"/>
        <v>0</v>
      </c>
      <c r="R3539" s="12">
        <f t="shared" si="723"/>
        <v>2.8787999999999996</v>
      </c>
      <c r="S3539" s="12">
        <f t="shared" si="724"/>
        <v>0</v>
      </c>
      <c r="T3539" s="12">
        <f t="shared" si="725"/>
        <v>0</v>
      </c>
      <c r="U3539" s="12">
        <f t="shared" si="726"/>
        <v>0</v>
      </c>
      <c r="V3539" s="13" t="str">
        <f t="shared" ca="1" si="727"/>
        <v>Greater Than 8 Weeks Old</v>
      </c>
    </row>
    <row r="3540" spans="1:22" x14ac:dyDescent="0.35">
      <c r="A3540" s="2" t="s">
        <v>314</v>
      </c>
      <c r="B3540" s="5">
        <v>43685</v>
      </c>
      <c r="C3540" s="5" t="s">
        <v>371</v>
      </c>
      <c r="D3540" s="5" t="s">
        <v>371</v>
      </c>
      <c r="E3540" s="6">
        <v>5</v>
      </c>
      <c r="F3540" s="3">
        <v>119.95</v>
      </c>
      <c r="G3540" s="3">
        <v>85</v>
      </c>
      <c r="H3540" s="8">
        <f t="shared" si="715"/>
        <v>17</v>
      </c>
      <c r="I3540" s="3">
        <v>34.950000000000003</v>
      </c>
      <c r="J3540" s="4">
        <v>0.28999999999999998</v>
      </c>
      <c r="K3540" s="2" t="str">
        <f t="shared" si="716"/>
        <v>Thursday</v>
      </c>
      <c r="L3540" s="5">
        <f t="shared" si="717"/>
        <v>43688</v>
      </c>
      <c r="M3540" s="2" t="str">
        <f t="shared" si="718"/>
        <v>Sunday</v>
      </c>
      <c r="N3540" s="2" t="str">
        <f t="shared" si="719"/>
        <v>Monday</v>
      </c>
      <c r="O3540" s="12">
        <f t="shared" si="720"/>
        <v>0</v>
      </c>
      <c r="P3540" s="11" t="str">
        <f t="shared" si="721"/>
        <v>High Cost per Unit</v>
      </c>
      <c r="Q3540" s="12">
        <f t="shared" si="722"/>
        <v>0</v>
      </c>
      <c r="R3540" s="12">
        <f t="shared" si="723"/>
        <v>3.5985</v>
      </c>
      <c r="S3540" s="12">
        <f t="shared" si="724"/>
        <v>0</v>
      </c>
      <c r="T3540" s="12">
        <f t="shared" si="725"/>
        <v>0</v>
      </c>
      <c r="U3540" s="12">
        <f t="shared" si="726"/>
        <v>0</v>
      </c>
      <c r="V3540" s="13" t="str">
        <f t="shared" ca="1" si="727"/>
        <v>Greater Than 8 Weeks Old</v>
      </c>
    </row>
    <row r="3541" spans="1:22" x14ac:dyDescent="0.35">
      <c r="A3541" s="2" t="s">
        <v>314</v>
      </c>
      <c r="B3541" s="5">
        <v>43686</v>
      </c>
      <c r="C3541" s="5" t="s">
        <v>371</v>
      </c>
      <c r="D3541" s="5" t="s">
        <v>371</v>
      </c>
      <c r="E3541" s="6">
        <v>3</v>
      </c>
      <c r="F3541" s="3">
        <v>71.97</v>
      </c>
      <c r="G3541" s="3">
        <v>51</v>
      </c>
      <c r="H3541" s="8">
        <f t="shared" si="715"/>
        <v>17</v>
      </c>
      <c r="I3541" s="3">
        <v>20.97</v>
      </c>
      <c r="J3541" s="4">
        <v>0.28999999999999998</v>
      </c>
      <c r="K3541" s="2" t="str">
        <f t="shared" si="716"/>
        <v>Friday</v>
      </c>
      <c r="L3541" s="5">
        <f t="shared" si="717"/>
        <v>43689</v>
      </c>
      <c r="M3541" s="2" t="str">
        <f t="shared" si="718"/>
        <v>Monday</v>
      </c>
      <c r="N3541" s="2" t="str">
        <f t="shared" si="719"/>
        <v>Monday</v>
      </c>
      <c r="O3541" s="12">
        <f t="shared" si="720"/>
        <v>0</v>
      </c>
      <c r="P3541" s="11" t="str">
        <f t="shared" si="721"/>
        <v>High Cost per Unit</v>
      </c>
      <c r="Q3541" s="12">
        <f t="shared" si="722"/>
        <v>0</v>
      </c>
      <c r="R3541" s="12">
        <f t="shared" si="723"/>
        <v>2.1591</v>
      </c>
      <c r="S3541" s="12">
        <f t="shared" si="724"/>
        <v>0</v>
      </c>
      <c r="T3541" s="12">
        <f t="shared" si="725"/>
        <v>0</v>
      </c>
      <c r="U3541" s="12">
        <f t="shared" si="726"/>
        <v>0</v>
      </c>
      <c r="V3541" s="13" t="str">
        <f t="shared" ca="1" si="727"/>
        <v>Greater Than 8 Weeks Old</v>
      </c>
    </row>
    <row r="3542" spans="1:22" x14ac:dyDescent="0.35">
      <c r="A3542" s="2" t="s">
        <v>314</v>
      </c>
      <c r="B3542" s="5">
        <v>43687</v>
      </c>
      <c r="C3542" s="5" t="s">
        <v>371</v>
      </c>
      <c r="D3542" s="5" t="s">
        <v>371</v>
      </c>
      <c r="E3542" s="6">
        <v>3</v>
      </c>
      <c r="F3542" s="3">
        <v>71.97</v>
      </c>
      <c r="G3542" s="3">
        <v>51</v>
      </c>
      <c r="H3542" s="8">
        <f t="shared" si="715"/>
        <v>17</v>
      </c>
      <c r="I3542" s="3">
        <v>20.97</v>
      </c>
      <c r="J3542" s="4">
        <v>0.28999999999999998</v>
      </c>
      <c r="K3542" s="2" t="str">
        <f t="shared" si="716"/>
        <v>Saturday</v>
      </c>
      <c r="L3542" s="5">
        <f t="shared" si="717"/>
        <v>43690</v>
      </c>
      <c r="M3542" s="2" t="str">
        <f t="shared" si="718"/>
        <v>Tuesday</v>
      </c>
      <c r="N3542" s="2" t="str">
        <f t="shared" si="719"/>
        <v>Tuesday</v>
      </c>
      <c r="O3542" s="12">
        <f t="shared" si="720"/>
        <v>0</v>
      </c>
      <c r="P3542" s="11" t="str">
        <f t="shared" si="721"/>
        <v>High Cost per Unit</v>
      </c>
      <c r="Q3542" s="12">
        <f t="shared" si="722"/>
        <v>0</v>
      </c>
      <c r="R3542" s="12">
        <f t="shared" si="723"/>
        <v>2.1591</v>
      </c>
      <c r="S3542" s="12">
        <f t="shared" si="724"/>
        <v>0</v>
      </c>
      <c r="T3542" s="12">
        <f t="shared" si="725"/>
        <v>0</v>
      </c>
      <c r="U3542" s="12">
        <f t="shared" si="726"/>
        <v>0</v>
      </c>
      <c r="V3542" s="13" t="str">
        <f t="shared" ca="1" si="727"/>
        <v>Greater Than 8 Weeks Old</v>
      </c>
    </row>
    <row r="3543" spans="1:22" x14ac:dyDescent="0.35">
      <c r="A3543" s="2" t="s">
        <v>314</v>
      </c>
      <c r="B3543" s="5">
        <v>43688</v>
      </c>
      <c r="C3543" s="5" t="s">
        <v>371</v>
      </c>
      <c r="D3543" s="5" t="s">
        <v>371</v>
      </c>
      <c r="E3543" s="6">
        <v>1</v>
      </c>
      <c r="F3543" s="3">
        <v>23.99</v>
      </c>
      <c r="G3543" s="3">
        <v>17</v>
      </c>
      <c r="H3543" s="8">
        <f t="shared" si="715"/>
        <v>17</v>
      </c>
      <c r="I3543" s="3">
        <v>6.99</v>
      </c>
      <c r="J3543" s="4">
        <v>0.28999999999999998</v>
      </c>
      <c r="K3543" s="2" t="str">
        <f t="shared" si="716"/>
        <v>Sunday</v>
      </c>
      <c r="L3543" s="5">
        <f t="shared" si="717"/>
        <v>43691</v>
      </c>
      <c r="M3543" s="2" t="str">
        <f t="shared" si="718"/>
        <v>Wednesday</v>
      </c>
      <c r="N3543" s="2" t="str">
        <f t="shared" si="719"/>
        <v>Wednesday</v>
      </c>
      <c r="O3543" s="12">
        <f t="shared" si="720"/>
        <v>0</v>
      </c>
      <c r="P3543" s="11" t="str">
        <f t="shared" si="721"/>
        <v>High Cost per Unit</v>
      </c>
      <c r="Q3543" s="12">
        <f t="shared" si="722"/>
        <v>0</v>
      </c>
      <c r="R3543" s="12">
        <f t="shared" si="723"/>
        <v>0</v>
      </c>
      <c r="S3543" s="12">
        <f t="shared" si="724"/>
        <v>0</v>
      </c>
      <c r="T3543" s="12">
        <f t="shared" si="725"/>
        <v>0</v>
      </c>
      <c r="U3543" s="12">
        <f t="shared" si="726"/>
        <v>0</v>
      </c>
      <c r="V3543" s="13" t="str">
        <f t="shared" ca="1" si="727"/>
        <v>Greater Than 8 Weeks Old</v>
      </c>
    </row>
    <row r="3544" spans="1:22" x14ac:dyDescent="0.35">
      <c r="A3544" s="2" t="s">
        <v>314</v>
      </c>
      <c r="B3544" s="5">
        <v>43689</v>
      </c>
      <c r="C3544" s="5" t="s">
        <v>371</v>
      </c>
      <c r="D3544" s="5" t="s">
        <v>371</v>
      </c>
      <c r="E3544" s="6">
        <v>5</v>
      </c>
      <c r="F3544" s="3">
        <v>119.95</v>
      </c>
      <c r="G3544" s="3">
        <v>85</v>
      </c>
      <c r="H3544" s="8">
        <f t="shared" si="715"/>
        <v>17</v>
      </c>
      <c r="I3544" s="3">
        <v>34.950000000000003</v>
      </c>
      <c r="J3544" s="4">
        <v>0.28999999999999998</v>
      </c>
      <c r="K3544" s="2" t="str">
        <f t="shared" si="716"/>
        <v>Monday</v>
      </c>
      <c r="L3544" s="5">
        <f t="shared" si="717"/>
        <v>43692</v>
      </c>
      <c r="M3544" s="2" t="str">
        <f t="shared" si="718"/>
        <v>Thursday</v>
      </c>
      <c r="N3544" s="2" t="str">
        <f t="shared" si="719"/>
        <v>Thursday</v>
      </c>
      <c r="O3544" s="12">
        <f t="shared" si="720"/>
        <v>0</v>
      </c>
      <c r="P3544" s="11" t="str">
        <f t="shared" si="721"/>
        <v>High Cost per Unit</v>
      </c>
      <c r="Q3544" s="12">
        <f t="shared" si="722"/>
        <v>0</v>
      </c>
      <c r="R3544" s="12">
        <f t="shared" si="723"/>
        <v>3.5985</v>
      </c>
      <c r="S3544" s="12">
        <f t="shared" si="724"/>
        <v>0</v>
      </c>
      <c r="T3544" s="12">
        <f t="shared" si="725"/>
        <v>0</v>
      </c>
      <c r="U3544" s="12">
        <f t="shared" si="726"/>
        <v>0</v>
      </c>
      <c r="V3544" s="13" t="str">
        <f t="shared" ca="1" si="727"/>
        <v>Greater Than 8 Weeks Old</v>
      </c>
    </row>
    <row r="3545" spans="1:22" x14ac:dyDescent="0.35">
      <c r="A3545" s="2" t="s">
        <v>314</v>
      </c>
      <c r="B3545" s="5">
        <v>43690</v>
      </c>
      <c r="C3545" s="5" t="s">
        <v>371</v>
      </c>
      <c r="D3545" s="5" t="s">
        <v>371</v>
      </c>
      <c r="E3545" s="6">
        <v>3</v>
      </c>
      <c r="F3545" s="3">
        <v>56.97</v>
      </c>
      <c r="G3545" s="3">
        <v>51</v>
      </c>
      <c r="H3545" s="8">
        <f t="shared" si="715"/>
        <v>17</v>
      </c>
      <c r="I3545" s="3">
        <v>5.97</v>
      </c>
      <c r="J3545" s="4">
        <v>0.1</v>
      </c>
      <c r="K3545" s="2" t="str">
        <f t="shared" si="716"/>
        <v>Tuesday</v>
      </c>
      <c r="L3545" s="5">
        <f t="shared" si="717"/>
        <v>43693</v>
      </c>
      <c r="M3545" s="2" t="str">
        <f t="shared" si="718"/>
        <v>Friday</v>
      </c>
      <c r="N3545" s="2" t="str">
        <f t="shared" si="719"/>
        <v>Friday</v>
      </c>
      <c r="O3545" s="12">
        <f t="shared" si="720"/>
        <v>2.8485</v>
      </c>
      <c r="P3545" s="11" t="str">
        <f t="shared" si="721"/>
        <v>High Cost per Unit</v>
      </c>
      <c r="Q3545" s="12">
        <f t="shared" si="722"/>
        <v>0</v>
      </c>
      <c r="R3545" s="12">
        <f t="shared" si="723"/>
        <v>1.7090999999999998</v>
      </c>
      <c r="S3545" s="12">
        <f t="shared" si="724"/>
        <v>0</v>
      </c>
      <c r="T3545" s="12">
        <f t="shared" si="725"/>
        <v>0</v>
      </c>
      <c r="U3545" s="12">
        <f t="shared" si="726"/>
        <v>0</v>
      </c>
      <c r="V3545" s="13" t="str">
        <f t="shared" ca="1" si="727"/>
        <v>Greater Than 8 Weeks Old</v>
      </c>
    </row>
    <row r="3546" spans="1:22" x14ac:dyDescent="0.35">
      <c r="A3546" s="2" t="s">
        <v>314</v>
      </c>
      <c r="B3546" s="5">
        <v>43691</v>
      </c>
      <c r="C3546" s="5" t="s">
        <v>371</v>
      </c>
      <c r="D3546" s="5" t="s">
        <v>371</v>
      </c>
      <c r="E3546" s="6">
        <v>1</v>
      </c>
      <c r="F3546" s="3">
        <v>18.989999999999998</v>
      </c>
      <c r="G3546" s="3">
        <v>17</v>
      </c>
      <c r="H3546" s="8">
        <f t="shared" si="715"/>
        <v>17</v>
      </c>
      <c r="I3546" s="3">
        <v>1.99</v>
      </c>
      <c r="J3546" s="4">
        <v>0.1</v>
      </c>
      <c r="K3546" s="2" t="str">
        <f t="shared" si="716"/>
        <v>Wednesday</v>
      </c>
      <c r="L3546" s="5">
        <f t="shared" si="717"/>
        <v>43694</v>
      </c>
      <c r="M3546" s="2" t="str">
        <f t="shared" si="718"/>
        <v>Saturday</v>
      </c>
      <c r="N3546" s="2" t="str">
        <f t="shared" si="719"/>
        <v>Saturday</v>
      </c>
      <c r="O3546" s="12">
        <f t="shared" si="720"/>
        <v>0</v>
      </c>
      <c r="P3546" s="11" t="str">
        <f t="shared" si="721"/>
        <v>High Cost per Unit</v>
      </c>
      <c r="Q3546" s="12">
        <f t="shared" si="722"/>
        <v>0</v>
      </c>
      <c r="R3546" s="12">
        <f t="shared" si="723"/>
        <v>0</v>
      </c>
      <c r="S3546" s="12">
        <f t="shared" si="724"/>
        <v>0</v>
      </c>
      <c r="T3546" s="12">
        <f t="shared" si="725"/>
        <v>0</v>
      </c>
      <c r="U3546" s="12">
        <f t="shared" si="726"/>
        <v>0</v>
      </c>
      <c r="V3546" s="13" t="str">
        <f t="shared" ca="1" si="727"/>
        <v>Greater Than 8 Weeks Old</v>
      </c>
    </row>
    <row r="3547" spans="1:22" x14ac:dyDescent="0.35">
      <c r="A3547" s="2" t="s">
        <v>314</v>
      </c>
      <c r="B3547" s="5">
        <v>43692</v>
      </c>
      <c r="C3547" s="5" t="s">
        <v>371</v>
      </c>
      <c r="D3547" s="5" t="s">
        <v>371</v>
      </c>
      <c r="E3547" s="6">
        <v>1</v>
      </c>
      <c r="F3547" s="3">
        <v>18.989999999999998</v>
      </c>
      <c r="G3547" s="3">
        <v>17</v>
      </c>
      <c r="H3547" s="8">
        <f t="shared" si="715"/>
        <v>17</v>
      </c>
      <c r="I3547" s="3">
        <v>1.99</v>
      </c>
      <c r="J3547" s="4">
        <v>0.1</v>
      </c>
      <c r="K3547" s="2" t="str">
        <f t="shared" si="716"/>
        <v>Thursday</v>
      </c>
      <c r="L3547" s="5">
        <f t="shared" si="717"/>
        <v>43695</v>
      </c>
      <c r="M3547" s="2" t="str">
        <f t="shared" si="718"/>
        <v>Sunday</v>
      </c>
      <c r="N3547" s="2" t="str">
        <f t="shared" si="719"/>
        <v>Monday</v>
      </c>
      <c r="O3547" s="12">
        <f t="shared" si="720"/>
        <v>0</v>
      </c>
      <c r="P3547" s="11" t="str">
        <f t="shared" si="721"/>
        <v>High Cost per Unit</v>
      </c>
      <c r="Q3547" s="12">
        <f t="shared" si="722"/>
        <v>0</v>
      </c>
      <c r="R3547" s="12">
        <f t="shared" si="723"/>
        <v>0</v>
      </c>
      <c r="S3547" s="12">
        <f t="shared" si="724"/>
        <v>0</v>
      </c>
      <c r="T3547" s="12">
        <f t="shared" si="725"/>
        <v>0</v>
      </c>
      <c r="U3547" s="12">
        <f t="shared" si="726"/>
        <v>0</v>
      </c>
      <c r="V3547" s="13" t="str">
        <f t="shared" ca="1" si="727"/>
        <v>Greater Than 8 Weeks Old</v>
      </c>
    </row>
    <row r="3548" spans="1:22" x14ac:dyDescent="0.35">
      <c r="A3548" s="2" t="s">
        <v>314</v>
      </c>
      <c r="B3548" s="5">
        <v>43694</v>
      </c>
      <c r="C3548" s="5" t="s">
        <v>371</v>
      </c>
      <c r="D3548" s="5" t="s">
        <v>371</v>
      </c>
      <c r="E3548" s="6">
        <v>3</v>
      </c>
      <c r="F3548" s="3">
        <v>56.97</v>
      </c>
      <c r="G3548" s="3">
        <v>51</v>
      </c>
      <c r="H3548" s="8">
        <f t="shared" si="715"/>
        <v>17</v>
      </c>
      <c r="I3548" s="3">
        <v>5.97</v>
      </c>
      <c r="J3548" s="4">
        <v>0.1</v>
      </c>
      <c r="K3548" s="2" t="str">
        <f t="shared" si="716"/>
        <v>Saturday</v>
      </c>
      <c r="L3548" s="5">
        <f t="shared" si="717"/>
        <v>43697</v>
      </c>
      <c r="M3548" s="2" t="str">
        <f t="shared" si="718"/>
        <v>Tuesday</v>
      </c>
      <c r="N3548" s="2" t="str">
        <f t="shared" si="719"/>
        <v>Tuesday</v>
      </c>
      <c r="O3548" s="12">
        <f t="shared" si="720"/>
        <v>0</v>
      </c>
      <c r="P3548" s="11" t="str">
        <f t="shared" si="721"/>
        <v>High Cost per Unit</v>
      </c>
      <c r="Q3548" s="12">
        <f t="shared" si="722"/>
        <v>0</v>
      </c>
      <c r="R3548" s="12">
        <f t="shared" si="723"/>
        <v>1.7090999999999998</v>
      </c>
      <c r="S3548" s="12">
        <f t="shared" si="724"/>
        <v>0</v>
      </c>
      <c r="T3548" s="12">
        <f t="shared" si="725"/>
        <v>0</v>
      </c>
      <c r="U3548" s="12">
        <f t="shared" si="726"/>
        <v>0</v>
      </c>
      <c r="V3548" s="13" t="str">
        <f t="shared" ca="1" si="727"/>
        <v>Greater Than 8 Weeks Old</v>
      </c>
    </row>
    <row r="3549" spans="1:22" x14ac:dyDescent="0.35">
      <c r="A3549" s="2" t="s">
        <v>314</v>
      </c>
      <c r="B3549" s="5">
        <v>43695</v>
      </c>
      <c r="C3549" s="5" t="s">
        <v>371</v>
      </c>
      <c r="D3549" s="5" t="s">
        <v>371</v>
      </c>
      <c r="E3549" s="6">
        <v>3</v>
      </c>
      <c r="F3549" s="3">
        <v>56.97</v>
      </c>
      <c r="G3549" s="3">
        <v>51</v>
      </c>
      <c r="H3549" s="8">
        <f t="shared" si="715"/>
        <v>17</v>
      </c>
      <c r="I3549" s="3">
        <v>5.97</v>
      </c>
      <c r="J3549" s="4">
        <v>0.1</v>
      </c>
      <c r="K3549" s="2" t="str">
        <f t="shared" si="716"/>
        <v>Sunday</v>
      </c>
      <c r="L3549" s="5">
        <f t="shared" si="717"/>
        <v>43698</v>
      </c>
      <c r="M3549" s="2" t="str">
        <f t="shared" si="718"/>
        <v>Wednesday</v>
      </c>
      <c r="N3549" s="2" t="str">
        <f t="shared" si="719"/>
        <v>Wednesday</v>
      </c>
      <c r="O3549" s="12">
        <f t="shared" si="720"/>
        <v>0</v>
      </c>
      <c r="P3549" s="11" t="str">
        <f t="shared" si="721"/>
        <v>High Cost per Unit</v>
      </c>
      <c r="Q3549" s="12">
        <f t="shared" si="722"/>
        <v>0</v>
      </c>
      <c r="R3549" s="12">
        <f t="shared" si="723"/>
        <v>1.7090999999999998</v>
      </c>
      <c r="S3549" s="12">
        <f t="shared" si="724"/>
        <v>0</v>
      </c>
      <c r="T3549" s="12">
        <f t="shared" si="725"/>
        <v>0</v>
      </c>
      <c r="U3549" s="12">
        <f t="shared" si="726"/>
        <v>0</v>
      </c>
      <c r="V3549" s="13" t="str">
        <f t="shared" ca="1" si="727"/>
        <v>Greater Than 8 Weeks Old</v>
      </c>
    </row>
    <row r="3550" spans="1:22" x14ac:dyDescent="0.35">
      <c r="A3550" s="2" t="s">
        <v>314</v>
      </c>
      <c r="B3550" s="5">
        <v>43696</v>
      </c>
      <c r="C3550" s="5" t="s">
        <v>371</v>
      </c>
      <c r="D3550" s="5" t="s">
        <v>371</v>
      </c>
      <c r="E3550" s="6">
        <v>3</v>
      </c>
      <c r="F3550" s="3">
        <v>56.97</v>
      </c>
      <c r="G3550" s="3">
        <v>51</v>
      </c>
      <c r="H3550" s="8">
        <f t="shared" si="715"/>
        <v>17</v>
      </c>
      <c r="I3550" s="3">
        <v>5.97</v>
      </c>
      <c r="J3550" s="4">
        <v>0.1</v>
      </c>
      <c r="K3550" s="2" t="str">
        <f t="shared" si="716"/>
        <v>Monday</v>
      </c>
      <c r="L3550" s="5">
        <f t="shared" si="717"/>
        <v>43699</v>
      </c>
      <c r="M3550" s="2" t="str">
        <f t="shared" si="718"/>
        <v>Thursday</v>
      </c>
      <c r="N3550" s="2" t="str">
        <f t="shared" si="719"/>
        <v>Thursday</v>
      </c>
      <c r="O3550" s="12">
        <f t="shared" si="720"/>
        <v>0</v>
      </c>
      <c r="P3550" s="11" t="str">
        <f t="shared" si="721"/>
        <v>High Cost per Unit</v>
      </c>
      <c r="Q3550" s="12">
        <f t="shared" si="722"/>
        <v>0</v>
      </c>
      <c r="R3550" s="12">
        <f t="shared" si="723"/>
        <v>1.7090999999999998</v>
      </c>
      <c r="S3550" s="12">
        <f t="shared" si="724"/>
        <v>0</v>
      </c>
      <c r="T3550" s="12">
        <f t="shared" si="725"/>
        <v>0</v>
      </c>
      <c r="U3550" s="12">
        <f t="shared" si="726"/>
        <v>0</v>
      </c>
      <c r="V3550" s="13" t="str">
        <f t="shared" ca="1" si="727"/>
        <v>Greater Than 8 Weeks Old</v>
      </c>
    </row>
    <row r="3551" spans="1:22" x14ac:dyDescent="0.35">
      <c r="A3551" s="2" t="s">
        <v>314</v>
      </c>
      <c r="B3551" s="5">
        <v>43697</v>
      </c>
      <c r="C3551" s="5" t="s">
        <v>371</v>
      </c>
      <c r="D3551" s="5" t="s">
        <v>371</v>
      </c>
      <c r="E3551" s="6">
        <v>2</v>
      </c>
      <c r="F3551" s="3">
        <v>37.979999999999997</v>
      </c>
      <c r="G3551" s="3">
        <v>34</v>
      </c>
      <c r="H3551" s="8">
        <f t="shared" si="715"/>
        <v>17</v>
      </c>
      <c r="I3551" s="3">
        <v>3.98</v>
      </c>
      <c r="J3551" s="4">
        <v>0.1</v>
      </c>
      <c r="K3551" s="2" t="str">
        <f t="shared" si="716"/>
        <v>Tuesday</v>
      </c>
      <c r="L3551" s="5">
        <f t="shared" si="717"/>
        <v>43700</v>
      </c>
      <c r="M3551" s="2" t="str">
        <f t="shared" si="718"/>
        <v>Friday</v>
      </c>
      <c r="N3551" s="2" t="str">
        <f t="shared" si="719"/>
        <v>Friday</v>
      </c>
      <c r="O3551" s="12">
        <f t="shared" si="720"/>
        <v>1.899</v>
      </c>
      <c r="P3551" s="11" t="str">
        <f t="shared" si="721"/>
        <v>High Cost per Unit</v>
      </c>
      <c r="Q3551" s="12">
        <f t="shared" si="722"/>
        <v>0</v>
      </c>
      <c r="R3551" s="12">
        <f t="shared" si="723"/>
        <v>1.1394</v>
      </c>
      <c r="S3551" s="12">
        <f t="shared" si="724"/>
        <v>0</v>
      </c>
      <c r="T3551" s="12">
        <f t="shared" si="725"/>
        <v>0</v>
      </c>
      <c r="U3551" s="12">
        <f t="shared" si="726"/>
        <v>0</v>
      </c>
      <c r="V3551" s="13" t="str">
        <f t="shared" ca="1" si="727"/>
        <v>Greater Than 8 Weeks Old</v>
      </c>
    </row>
    <row r="3552" spans="1:22" x14ac:dyDescent="0.35">
      <c r="A3552" s="2" t="s">
        <v>314</v>
      </c>
      <c r="B3552" s="5">
        <v>43698</v>
      </c>
      <c r="C3552" s="5" t="s">
        <v>371</v>
      </c>
      <c r="D3552" s="5" t="s">
        <v>371</v>
      </c>
      <c r="E3552" s="6">
        <v>7</v>
      </c>
      <c r="F3552" s="3">
        <v>132.93</v>
      </c>
      <c r="G3552" s="3">
        <v>119</v>
      </c>
      <c r="H3552" s="8">
        <f t="shared" si="715"/>
        <v>17</v>
      </c>
      <c r="I3552" s="3">
        <v>13.93</v>
      </c>
      <c r="J3552" s="4">
        <v>0.1</v>
      </c>
      <c r="K3552" s="2" t="str">
        <f t="shared" si="716"/>
        <v>Wednesday</v>
      </c>
      <c r="L3552" s="5">
        <f t="shared" si="717"/>
        <v>43701</v>
      </c>
      <c r="M3552" s="2" t="str">
        <f t="shared" si="718"/>
        <v>Saturday</v>
      </c>
      <c r="N3552" s="2" t="str">
        <f t="shared" si="719"/>
        <v>Saturday</v>
      </c>
      <c r="O3552" s="12">
        <f t="shared" si="720"/>
        <v>0</v>
      </c>
      <c r="P3552" s="11" t="str">
        <f t="shared" si="721"/>
        <v>High Cost per Unit</v>
      </c>
      <c r="Q3552" s="12">
        <f t="shared" si="722"/>
        <v>0</v>
      </c>
      <c r="R3552" s="12">
        <f t="shared" si="723"/>
        <v>3.9879000000000002</v>
      </c>
      <c r="S3552" s="12">
        <f t="shared" si="724"/>
        <v>0</v>
      </c>
      <c r="T3552" s="12">
        <f t="shared" si="725"/>
        <v>0</v>
      </c>
      <c r="U3552" s="12">
        <f t="shared" si="726"/>
        <v>0</v>
      </c>
      <c r="V3552" s="13" t="str">
        <f t="shared" ca="1" si="727"/>
        <v>Greater Than 8 Weeks Old</v>
      </c>
    </row>
    <row r="3553" spans="1:22" x14ac:dyDescent="0.35">
      <c r="A3553" s="2" t="s">
        <v>314</v>
      </c>
      <c r="B3553" s="5">
        <v>43699</v>
      </c>
      <c r="C3553" s="5" t="s">
        <v>371</v>
      </c>
      <c r="D3553" s="5" t="s">
        <v>371</v>
      </c>
      <c r="E3553" s="6">
        <v>2</v>
      </c>
      <c r="F3553" s="3">
        <v>37.979999999999997</v>
      </c>
      <c r="G3553" s="3">
        <v>34</v>
      </c>
      <c r="H3553" s="8">
        <f t="shared" si="715"/>
        <v>17</v>
      </c>
      <c r="I3553" s="3">
        <v>3.98</v>
      </c>
      <c r="J3553" s="4">
        <v>0.1</v>
      </c>
      <c r="K3553" s="2" t="str">
        <f t="shared" si="716"/>
        <v>Thursday</v>
      </c>
      <c r="L3553" s="5">
        <f t="shared" si="717"/>
        <v>43702</v>
      </c>
      <c r="M3553" s="2" t="str">
        <f t="shared" si="718"/>
        <v>Sunday</v>
      </c>
      <c r="N3553" s="2" t="str">
        <f t="shared" si="719"/>
        <v>Monday</v>
      </c>
      <c r="O3553" s="12">
        <f t="shared" si="720"/>
        <v>0</v>
      </c>
      <c r="P3553" s="11" t="str">
        <f t="shared" si="721"/>
        <v>High Cost per Unit</v>
      </c>
      <c r="Q3553" s="12">
        <f t="shared" si="722"/>
        <v>0</v>
      </c>
      <c r="R3553" s="12">
        <f t="shared" si="723"/>
        <v>1.1394</v>
      </c>
      <c r="S3553" s="12">
        <f t="shared" si="724"/>
        <v>0</v>
      </c>
      <c r="T3553" s="12">
        <f t="shared" si="725"/>
        <v>0</v>
      </c>
      <c r="U3553" s="12">
        <f t="shared" si="726"/>
        <v>0</v>
      </c>
      <c r="V3553" s="13" t="str">
        <f t="shared" ca="1" si="727"/>
        <v>Greater Than 8 Weeks Old</v>
      </c>
    </row>
    <row r="3554" spans="1:22" x14ac:dyDescent="0.35">
      <c r="A3554" s="2" t="s">
        <v>314</v>
      </c>
      <c r="B3554" s="5">
        <v>43700</v>
      </c>
      <c r="C3554" s="5" t="s">
        <v>371</v>
      </c>
      <c r="D3554" s="5" t="s">
        <v>371</v>
      </c>
      <c r="E3554" s="6">
        <v>2</v>
      </c>
      <c r="F3554" s="3">
        <v>37.979999999999997</v>
      </c>
      <c r="G3554" s="3">
        <v>34</v>
      </c>
      <c r="H3554" s="8">
        <f t="shared" si="715"/>
        <v>17</v>
      </c>
      <c r="I3554" s="3">
        <v>3.98</v>
      </c>
      <c r="J3554" s="4">
        <v>0.1</v>
      </c>
      <c r="K3554" s="2" t="str">
        <f t="shared" si="716"/>
        <v>Friday</v>
      </c>
      <c r="L3554" s="5">
        <f t="shared" si="717"/>
        <v>43703</v>
      </c>
      <c r="M3554" s="2" t="str">
        <f t="shared" si="718"/>
        <v>Monday</v>
      </c>
      <c r="N3554" s="2" t="str">
        <f t="shared" si="719"/>
        <v>Monday</v>
      </c>
      <c r="O3554" s="12">
        <f t="shared" si="720"/>
        <v>0</v>
      </c>
      <c r="P3554" s="11" t="str">
        <f t="shared" si="721"/>
        <v>High Cost per Unit</v>
      </c>
      <c r="Q3554" s="12">
        <f t="shared" si="722"/>
        <v>0</v>
      </c>
      <c r="R3554" s="12">
        <f t="shared" si="723"/>
        <v>1.1394</v>
      </c>
      <c r="S3554" s="12">
        <f t="shared" si="724"/>
        <v>0</v>
      </c>
      <c r="T3554" s="12">
        <f t="shared" si="725"/>
        <v>0</v>
      </c>
      <c r="U3554" s="12">
        <f t="shared" si="726"/>
        <v>0</v>
      </c>
      <c r="V3554" s="13" t="str">
        <f t="shared" ca="1" si="727"/>
        <v>Greater Than 8 Weeks Old</v>
      </c>
    </row>
    <row r="3555" spans="1:22" x14ac:dyDescent="0.35">
      <c r="A3555" s="2" t="s">
        <v>314</v>
      </c>
      <c r="B3555" s="5">
        <v>43701</v>
      </c>
      <c r="C3555" s="5" t="s">
        <v>371</v>
      </c>
      <c r="D3555" s="5" t="s">
        <v>371</v>
      </c>
      <c r="E3555" s="6">
        <v>2</v>
      </c>
      <c r="F3555" s="3">
        <v>37.979999999999997</v>
      </c>
      <c r="G3555" s="3">
        <v>34</v>
      </c>
      <c r="H3555" s="8">
        <f t="shared" si="715"/>
        <v>17</v>
      </c>
      <c r="I3555" s="3">
        <v>3.98</v>
      </c>
      <c r="J3555" s="4">
        <v>0.1</v>
      </c>
      <c r="K3555" s="2" t="str">
        <f t="shared" si="716"/>
        <v>Saturday</v>
      </c>
      <c r="L3555" s="5">
        <f t="shared" si="717"/>
        <v>43704</v>
      </c>
      <c r="M3555" s="2" t="str">
        <f t="shared" si="718"/>
        <v>Tuesday</v>
      </c>
      <c r="N3555" s="2" t="str">
        <f t="shared" si="719"/>
        <v>Tuesday</v>
      </c>
      <c r="O3555" s="12">
        <f t="shared" si="720"/>
        <v>0</v>
      </c>
      <c r="P3555" s="11" t="str">
        <f t="shared" si="721"/>
        <v>High Cost per Unit</v>
      </c>
      <c r="Q3555" s="12">
        <f t="shared" si="722"/>
        <v>0</v>
      </c>
      <c r="R3555" s="12">
        <f t="shared" si="723"/>
        <v>1.1394</v>
      </c>
      <c r="S3555" s="12">
        <f t="shared" si="724"/>
        <v>0</v>
      </c>
      <c r="T3555" s="12">
        <f t="shared" si="725"/>
        <v>0</v>
      </c>
      <c r="U3555" s="12">
        <f t="shared" si="726"/>
        <v>0</v>
      </c>
      <c r="V3555" s="13" t="str">
        <f t="shared" ca="1" si="727"/>
        <v>Greater Than 8 Weeks Old</v>
      </c>
    </row>
    <row r="3556" spans="1:22" x14ac:dyDescent="0.35">
      <c r="A3556" s="2" t="s">
        <v>314</v>
      </c>
      <c r="B3556" s="5">
        <v>43702</v>
      </c>
      <c r="C3556" s="5" t="s">
        <v>371</v>
      </c>
      <c r="D3556" s="5" t="s">
        <v>371</v>
      </c>
      <c r="E3556" s="6">
        <v>1</v>
      </c>
      <c r="F3556" s="3">
        <v>18.989999999999998</v>
      </c>
      <c r="G3556" s="3">
        <v>17</v>
      </c>
      <c r="H3556" s="8">
        <f t="shared" si="715"/>
        <v>17</v>
      </c>
      <c r="I3556" s="3">
        <v>1.99</v>
      </c>
      <c r="J3556" s="4">
        <v>0.1</v>
      </c>
      <c r="K3556" s="2" t="str">
        <f t="shared" si="716"/>
        <v>Sunday</v>
      </c>
      <c r="L3556" s="5">
        <f t="shared" si="717"/>
        <v>43705</v>
      </c>
      <c r="M3556" s="2" t="str">
        <f t="shared" si="718"/>
        <v>Wednesday</v>
      </c>
      <c r="N3556" s="2" t="str">
        <f t="shared" si="719"/>
        <v>Wednesday</v>
      </c>
      <c r="O3556" s="12">
        <f t="shared" si="720"/>
        <v>0</v>
      </c>
      <c r="P3556" s="11" t="str">
        <f t="shared" si="721"/>
        <v>High Cost per Unit</v>
      </c>
      <c r="Q3556" s="12">
        <f t="shared" si="722"/>
        <v>0</v>
      </c>
      <c r="R3556" s="12">
        <f t="shared" si="723"/>
        <v>0</v>
      </c>
      <c r="S3556" s="12">
        <f t="shared" si="724"/>
        <v>0</v>
      </c>
      <c r="T3556" s="12">
        <f t="shared" si="725"/>
        <v>0</v>
      </c>
      <c r="U3556" s="12">
        <f t="shared" si="726"/>
        <v>0</v>
      </c>
      <c r="V3556" s="13" t="str">
        <f t="shared" ca="1" si="727"/>
        <v>Greater Than 8 Weeks Old</v>
      </c>
    </row>
    <row r="3557" spans="1:22" x14ac:dyDescent="0.35">
      <c r="A3557" s="2" t="s">
        <v>314</v>
      </c>
      <c r="B3557" s="5">
        <v>43703</v>
      </c>
      <c r="C3557" s="5" t="s">
        <v>371</v>
      </c>
      <c r="D3557" s="5" t="s">
        <v>371</v>
      </c>
      <c r="E3557" s="6">
        <v>4</v>
      </c>
      <c r="F3557" s="3">
        <v>75.959999999999994</v>
      </c>
      <c r="G3557" s="3">
        <v>68</v>
      </c>
      <c r="H3557" s="8">
        <f t="shared" si="715"/>
        <v>17</v>
      </c>
      <c r="I3557" s="3">
        <v>7.96</v>
      </c>
      <c r="J3557" s="4">
        <v>0.1</v>
      </c>
      <c r="K3557" s="2" t="str">
        <f t="shared" si="716"/>
        <v>Monday</v>
      </c>
      <c r="L3557" s="5">
        <f t="shared" si="717"/>
        <v>43706</v>
      </c>
      <c r="M3557" s="2" t="str">
        <f t="shared" si="718"/>
        <v>Thursday</v>
      </c>
      <c r="N3557" s="2" t="str">
        <f t="shared" si="719"/>
        <v>Thursday</v>
      </c>
      <c r="O3557" s="12">
        <f t="shared" si="720"/>
        <v>0</v>
      </c>
      <c r="P3557" s="11" t="str">
        <f t="shared" si="721"/>
        <v>High Cost per Unit</v>
      </c>
      <c r="Q3557" s="12">
        <f t="shared" si="722"/>
        <v>0</v>
      </c>
      <c r="R3557" s="12">
        <f t="shared" si="723"/>
        <v>2.2787999999999999</v>
      </c>
      <c r="S3557" s="12">
        <f t="shared" si="724"/>
        <v>0</v>
      </c>
      <c r="T3557" s="12">
        <f t="shared" si="725"/>
        <v>0</v>
      </c>
      <c r="U3557" s="12">
        <f t="shared" si="726"/>
        <v>0</v>
      </c>
      <c r="V3557" s="13" t="str">
        <f t="shared" ca="1" si="727"/>
        <v>Greater Than 8 Weeks Old</v>
      </c>
    </row>
    <row r="3558" spans="1:22" x14ac:dyDescent="0.35">
      <c r="A3558" s="2" t="s">
        <v>314</v>
      </c>
      <c r="B3558" s="5">
        <v>43704</v>
      </c>
      <c r="C3558" s="5" t="s">
        <v>371</v>
      </c>
      <c r="D3558" s="5" t="s">
        <v>371</v>
      </c>
      <c r="E3558" s="6">
        <v>3</v>
      </c>
      <c r="F3558" s="3">
        <v>56.97</v>
      </c>
      <c r="G3558" s="3">
        <v>51</v>
      </c>
      <c r="H3558" s="8">
        <f t="shared" si="715"/>
        <v>17</v>
      </c>
      <c r="I3558" s="3">
        <v>5.97</v>
      </c>
      <c r="J3558" s="4">
        <v>0.1</v>
      </c>
      <c r="K3558" s="2" t="str">
        <f t="shared" si="716"/>
        <v>Tuesday</v>
      </c>
      <c r="L3558" s="5">
        <f t="shared" si="717"/>
        <v>43707</v>
      </c>
      <c r="M3558" s="2" t="str">
        <f t="shared" si="718"/>
        <v>Friday</v>
      </c>
      <c r="N3558" s="2" t="str">
        <f t="shared" si="719"/>
        <v>Friday</v>
      </c>
      <c r="O3558" s="12">
        <f t="shared" si="720"/>
        <v>2.8485</v>
      </c>
      <c r="P3558" s="11" t="str">
        <f t="shared" si="721"/>
        <v>High Cost per Unit</v>
      </c>
      <c r="Q3558" s="12">
        <f t="shared" si="722"/>
        <v>0</v>
      </c>
      <c r="R3558" s="12">
        <f t="shared" si="723"/>
        <v>1.7090999999999998</v>
      </c>
      <c r="S3558" s="12">
        <f t="shared" si="724"/>
        <v>0</v>
      </c>
      <c r="T3558" s="12">
        <f t="shared" si="725"/>
        <v>0</v>
      </c>
      <c r="U3558" s="12">
        <f t="shared" si="726"/>
        <v>0</v>
      </c>
      <c r="V3558" s="13" t="str">
        <f t="shared" ca="1" si="727"/>
        <v>Greater Than 8 Weeks Old</v>
      </c>
    </row>
    <row r="3559" spans="1:22" x14ac:dyDescent="0.35">
      <c r="A3559" s="2" t="s">
        <v>314</v>
      </c>
      <c r="B3559" s="5">
        <v>43705</v>
      </c>
      <c r="C3559" s="5" t="s">
        <v>371</v>
      </c>
      <c r="D3559" s="5" t="s">
        <v>371</v>
      </c>
      <c r="E3559" s="6">
        <v>3</v>
      </c>
      <c r="F3559" s="3">
        <v>61.97</v>
      </c>
      <c r="G3559" s="3">
        <v>51</v>
      </c>
      <c r="H3559" s="8">
        <f t="shared" si="715"/>
        <v>17</v>
      </c>
      <c r="I3559" s="3">
        <v>10.97</v>
      </c>
      <c r="J3559" s="4">
        <v>0.18</v>
      </c>
      <c r="K3559" s="2" t="str">
        <f t="shared" si="716"/>
        <v>Wednesday</v>
      </c>
      <c r="L3559" s="5">
        <f t="shared" si="717"/>
        <v>43708</v>
      </c>
      <c r="M3559" s="2" t="str">
        <f t="shared" si="718"/>
        <v>Saturday</v>
      </c>
      <c r="N3559" s="2" t="str">
        <f t="shared" si="719"/>
        <v>Saturday</v>
      </c>
      <c r="O3559" s="12">
        <f t="shared" si="720"/>
        <v>0</v>
      </c>
      <c r="P3559" s="11" t="str">
        <f t="shared" si="721"/>
        <v>High Cost per Unit</v>
      </c>
      <c r="Q3559" s="12">
        <f t="shared" si="722"/>
        <v>0</v>
      </c>
      <c r="R3559" s="12">
        <f t="shared" si="723"/>
        <v>1.8591</v>
      </c>
      <c r="S3559" s="12">
        <f t="shared" si="724"/>
        <v>0</v>
      </c>
      <c r="T3559" s="12">
        <f t="shared" si="725"/>
        <v>0</v>
      </c>
      <c r="U3559" s="12">
        <f t="shared" si="726"/>
        <v>0</v>
      </c>
      <c r="V3559" s="13" t="str">
        <f t="shared" ca="1" si="727"/>
        <v>Greater Than 8 Weeks Old</v>
      </c>
    </row>
    <row r="3560" spans="1:22" x14ac:dyDescent="0.35">
      <c r="A3560" s="2" t="s">
        <v>314</v>
      </c>
      <c r="B3560" s="5">
        <v>43706</v>
      </c>
      <c r="C3560" s="5" t="s">
        <v>371</v>
      </c>
      <c r="D3560" s="5" t="s">
        <v>371</v>
      </c>
      <c r="E3560" s="6">
        <v>3</v>
      </c>
      <c r="F3560" s="3">
        <v>56.97</v>
      </c>
      <c r="G3560" s="3">
        <v>51</v>
      </c>
      <c r="H3560" s="8">
        <f t="shared" si="715"/>
        <v>17</v>
      </c>
      <c r="I3560" s="3">
        <v>5.97</v>
      </c>
      <c r="J3560" s="4">
        <v>0.1</v>
      </c>
      <c r="K3560" s="2" t="str">
        <f t="shared" si="716"/>
        <v>Thursday</v>
      </c>
      <c r="L3560" s="5">
        <f t="shared" si="717"/>
        <v>43709</v>
      </c>
      <c r="M3560" s="2" t="str">
        <f t="shared" si="718"/>
        <v>Sunday</v>
      </c>
      <c r="N3560" s="2" t="str">
        <f t="shared" si="719"/>
        <v>Monday</v>
      </c>
      <c r="O3560" s="12">
        <f t="shared" si="720"/>
        <v>0</v>
      </c>
      <c r="P3560" s="11" t="str">
        <f t="shared" si="721"/>
        <v>High Cost per Unit</v>
      </c>
      <c r="Q3560" s="12">
        <f t="shared" si="722"/>
        <v>0</v>
      </c>
      <c r="R3560" s="12">
        <f t="shared" si="723"/>
        <v>1.7090999999999998</v>
      </c>
      <c r="S3560" s="12">
        <f t="shared" si="724"/>
        <v>0</v>
      </c>
      <c r="T3560" s="12">
        <f t="shared" si="725"/>
        <v>0</v>
      </c>
      <c r="U3560" s="12">
        <f t="shared" si="726"/>
        <v>0</v>
      </c>
      <c r="V3560" s="13" t="str">
        <f t="shared" ca="1" si="727"/>
        <v>Greater Than 8 Weeks Old</v>
      </c>
    </row>
    <row r="3561" spans="1:22" x14ac:dyDescent="0.35">
      <c r="A3561" s="2" t="s">
        <v>314</v>
      </c>
      <c r="B3561" s="5">
        <v>43707</v>
      </c>
      <c r="C3561" s="5" t="s">
        <v>371</v>
      </c>
      <c r="D3561" s="5" t="s">
        <v>371</v>
      </c>
      <c r="E3561" s="6">
        <v>1</v>
      </c>
      <c r="F3561" s="3">
        <v>18.989999999999998</v>
      </c>
      <c r="G3561" s="3">
        <v>17</v>
      </c>
      <c r="H3561" s="8">
        <f t="shared" si="715"/>
        <v>17</v>
      </c>
      <c r="I3561" s="3">
        <v>1.99</v>
      </c>
      <c r="J3561" s="4">
        <v>0.1</v>
      </c>
      <c r="K3561" s="2" t="str">
        <f t="shared" si="716"/>
        <v>Friday</v>
      </c>
      <c r="L3561" s="5">
        <f t="shared" si="717"/>
        <v>43710</v>
      </c>
      <c r="M3561" s="2" t="str">
        <f t="shared" si="718"/>
        <v>Monday</v>
      </c>
      <c r="N3561" s="2" t="str">
        <f t="shared" si="719"/>
        <v>Monday</v>
      </c>
      <c r="O3561" s="12">
        <f t="shared" si="720"/>
        <v>0</v>
      </c>
      <c r="P3561" s="11" t="str">
        <f t="shared" si="721"/>
        <v>High Cost per Unit</v>
      </c>
      <c r="Q3561" s="12">
        <f t="shared" si="722"/>
        <v>0</v>
      </c>
      <c r="R3561" s="12">
        <f t="shared" si="723"/>
        <v>0</v>
      </c>
      <c r="S3561" s="12">
        <f t="shared" si="724"/>
        <v>0</v>
      </c>
      <c r="T3561" s="12">
        <f t="shared" si="725"/>
        <v>0</v>
      </c>
      <c r="U3561" s="12">
        <f t="shared" si="726"/>
        <v>0</v>
      </c>
      <c r="V3561" s="13" t="str">
        <f t="shared" ca="1" si="727"/>
        <v>Greater Than 8 Weeks Old</v>
      </c>
    </row>
    <row r="3562" spans="1:22" x14ac:dyDescent="0.35">
      <c r="A3562" s="2" t="s">
        <v>318</v>
      </c>
      <c r="B3562" s="5">
        <v>43685</v>
      </c>
      <c r="C3562" s="5" t="s">
        <v>371</v>
      </c>
      <c r="D3562" s="5" t="s">
        <v>371</v>
      </c>
      <c r="E3562" s="6">
        <v>2</v>
      </c>
      <c r="F3562" s="3">
        <v>47.98</v>
      </c>
      <c r="G3562" s="3">
        <v>30</v>
      </c>
      <c r="H3562" s="8">
        <f t="shared" si="715"/>
        <v>15</v>
      </c>
      <c r="I3562" s="3">
        <v>17.98</v>
      </c>
      <c r="J3562" s="4">
        <v>0.37</v>
      </c>
      <c r="K3562" s="2" t="str">
        <f t="shared" si="716"/>
        <v>Thursday</v>
      </c>
      <c r="L3562" s="5">
        <f t="shared" si="717"/>
        <v>43688</v>
      </c>
      <c r="M3562" s="2" t="str">
        <f t="shared" si="718"/>
        <v>Sunday</v>
      </c>
      <c r="N3562" s="2" t="str">
        <f t="shared" si="719"/>
        <v>Monday</v>
      </c>
      <c r="O3562" s="12">
        <f t="shared" si="720"/>
        <v>0</v>
      </c>
      <c r="P3562" s="11" t="str">
        <f t="shared" si="721"/>
        <v>Low Cost per Unit</v>
      </c>
      <c r="Q3562" s="12">
        <f t="shared" si="722"/>
        <v>0</v>
      </c>
      <c r="R3562" s="12">
        <f t="shared" si="723"/>
        <v>1.4393999999999998</v>
      </c>
      <c r="S3562" s="12">
        <f t="shared" si="724"/>
        <v>0</v>
      </c>
      <c r="T3562" s="12">
        <f t="shared" si="725"/>
        <v>0</v>
      </c>
      <c r="U3562" s="12">
        <f t="shared" si="726"/>
        <v>0</v>
      </c>
      <c r="V3562" s="13" t="str">
        <f t="shared" ca="1" si="727"/>
        <v>Greater Than 8 Weeks Old</v>
      </c>
    </row>
    <row r="3563" spans="1:22" x14ac:dyDescent="0.35">
      <c r="A3563" s="2" t="s">
        <v>318</v>
      </c>
      <c r="B3563" s="5">
        <v>43686</v>
      </c>
      <c r="C3563" s="5" t="s">
        <v>371</v>
      </c>
      <c r="D3563" s="5" t="s">
        <v>371</v>
      </c>
      <c r="E3563" s="6">
        <v>2</v>
      </c>
      <c r="F3563" s="3">
        <v>47.98</v>
      </c>
      <c r="G3563" s="3">
        <v>30</v>
      </c>
      <c r="H3563" s="8">
        <f t="shared" si="715"/>
        <v>15</v>
      </c>
      <c r="I3563" s="3">
        <v>17.98</v>
      </c>
      <c r="J3563" s="4">
        <v>0.37</v>
      </c>
      <c r="K3563" s="2" t="str">
        <f t="shared" si="716"/>
        <v>Friday</v>
      </c>
      <c r="L3563" s="5">
        <f t="shared" si="717"/>
        <v>43689</v>
      </c>
      <c r="M3563" s="2" t="str">
        <f t="shared" si="718"/>
        <v>Monday</v>
      </c>
      <c r="N3563" s="2" t="str">
        <f t="shared" si="719"/>
        <v>Monday</v>
      </c>
      <c r="O3563" s="12">
        <f t="shared" si="720"/>
        <v>0</v>
      </c>
      <c r="P3563" s="11" t="str">
        <f t="shared" si="721"/>
        <v>Low Cost per Unit</v>
      </c>
      <c r="Q3563" s="12">
        <f t="shared" si="722"/>
        <v>0</v>
      </c>
      <c r="R3563" s="12">
        <f t="shared" si="723"/>
        <v>1.4393999999999998</v>
      </c>
      <c r="S3563" s="12">
        <f t="shared" si="724"/>
        <v>0</v>
      </c>
      <c r="T3563" s="12">
        <f t="shared" si="725"/>
        <v>0</v>
      </c>
      <c r="U3563" s="12">
        <f t="shared" si="726"/>
        <v>0</v>
      </c>
      <c r="V3563" s="13" t="str">
        <f t="shared" ca="1" si="727"/>
        <v>Greater Than 8 Weeks Old</v>
      </c>
    </row>
    <row r="3564" spans="1:22" x14ac:dyDescent="0.35">
      <c r="A3564" s="2" t="s">
        <v>318</v>
      </c>
      <c r="B3564" s="5">
        <v>43687</v>
      </c>
      <c r="C3564" s="5" t="s">
        <v>371</v>
      </c>
      <c r="D3564" s="5" t="s">
        <v>371</v>
      </c>
      <c r="E3564" s="6">
        <v>2</v>
      </c>
      <c r="F3564" s="3">
        <v>47.98</v>
      </c>
      <c r="G3564" s="3">
        <v>30</v>
      </c>
      <c r="H3564" s="8">
        <f t="shared" si="715"/>
        <v>15</v>
      </c>
      <c r="I3564" s="3">
        <v>17.98</v>
      </c>
      <c r="J3564" s="4">
        <v>0.37</v>
      </c>
      <c r="K3564" s="2" t="str">
        <f t="shared" si="716"/>
        <v>Saturday</v>
      </c>
      <c r="L3564" s="5">
        <f t="shared" si="717"/>
        <v>43690</v>
      </c>
      <c r="M3564" s="2" t="str">
        <f t="shared" si="718"/>
        <v>Tuesday</v>
      </c>
      <c r="N3564" s="2" t="str">
        <f t="shared" si="719"/>
        <v>Tuesday</v>
      </c>
      <c r="O3564" s="12">
        <f t="shared" si="720"/>
        <v>0</v>
      </c>
      <c r="P3564" s="11" t="str">
        <f t="shared" si="721"/>
        <v>Low Cost per Unit</v>
      </c>
      <c r="Q3564" s="12">
        <f t="shared" si="722"/>
        <v>0</v>
      </c>
      <c r="R3564" s="12">
        <f t="shared" si="723"/>
        <v>1.4393999999999998</v>
      </c>
      <c r="S3564" s="12">
        <f t="shared" si="724"/>
        <v>0</v>
      </c>
      <c r="T3564" s="12">
        <f t="shared" si="725"/>
        <v>0</v>
      </c>
      <c r="U3564" s="12">
        <f t="shared" si="726"/>
        <v>0</v>
      </c>
      <c r="V3564" s="13" t="str">
        <f t="shared" ca="1" si="727"/>
        <v>Greater Than 8 Weeks Old</v>
      </c>
    </row>
    <row r="3565" spans="1:22" x14ac:dyDescent="0.35">
      <c r="A3565" s="2" t="s">
        <v>318</v>
      </c>
      <c r="B3565" s="5">
        <v>43688</v>
      </c>
      <c r="C3565" s="5" t="s">
        <v>371</v>
      </c>
      <c r="D3565" s="5" t="s">
        <v>371</v>
      </c>
      <c r="E3565" s="6">
        <v>1</v>
      </c>
      <c r="F3565" s="3">
        <v>23.99</v>
      </c>
      <c r="G3565" s="3">
        <v>15</v>
      </c>
      <c r="H3565" s="8">
        <f t="shared" si="715"/>
        <v>15</v>
      </c>
      <c r="I3565" s="3">
        <v>8.99</v>
      </c>
      <c r="J3565" s="4">
        <v>0.37</v>
      </c>
      <c r="K3565" s="2" t="str">
        <f t="shared" si="716"/>
        <v>Sunday</v>
      </c>
      <c r="L3565" s="5">
        <f t="shared" si="717"/>
        <v>43691</v>
      </c>
      <c r="M3565" s="2" t="str">
        <f t="shared" si="718"/>
        <v>Wednesday</v>
      </c>
      <c r="N3565" s="2" t="str">
        <f t="shared" si="719"/>
        <v>Wednesday</v>
      </c>
      <c r="O3565" s="12">
        <f t="shared" si="720"/>
        <v>0</v>
      </c>
      <c r="P3565" s="11" t="str">
        <f t="shared" si="721"/>
        <v>Low Cost per Unit</v>
      </c>
      <c r="Q3565" s="12">
        <f t="shared" si="722"/>
        <v>0</v>
      </c>
      <c r="R3565" s="12">
        <f t="shared" si="723"/>
        <v>0</v>
      </c>
      <c r="S3565" s="12">
        <f t="shared" si="724"/>
        <v>0</v>
      </c>
      <c r="T3565" s="12">
        <f t="shared" si="725"/>
        <v>0</v>
      </c>
      <c r="U3565" s="12">
        <f t="shared" si="726"/>
        <v>0</v>
      </c>
      <c r="V3565" s="13" t="str">
        <f t="shared" ca="1" si="727"/>
        <v>Greater Than 8 Weeks Old</v>
      </c>
    </row>
    <row r="3566" spans="1:22" x14ac:dyDescent="0.35">
      <c r="A3566" s="2" t="s">
        <v>318</v>
      </c>
      <c r="B3566" s="5">
        <v>43689</v>
      </c>
      <c r="C3566" s="5" t="s">
        <v>371</v>
      </c>
      <c r="D3566" s="5" t="s">
        <v>371</v>
      </c>
      <c r="E3566" s="6">
        <v>1</v>
      </c>
      <c r="F3566" s="3">
        <v>23.99</v>
      </c>
      <c r="G3566" s="3">
        <v>15</v>
      </c>
      <c r="H3566" s="8">
        <f t="shared" si="715"/>
        <v>15</v>
      </c>
      <c r="I3566" s="3">
        <v>8.99</v>
      </c>
      <c r="J3566" s="4">
        <v>0.37</v>
      </c>
      <c r="K3566" s="2" t="str">
        <f t="shared" si="716"/>
        <v>Monday</v>
      </c>
      <c r="L3566" s="5">
        <f t="shared" si="717"/>
        <v>43692</v>
      </c>
      <c r="M3566" s="2" t="str">
        <f t="shared" si="718"/>
        <v>Thursday</v>
      </c>
      <c r="N3566" s="2" t="str">
        <f t="shared" si="719"/>
        <v>Thursday</v>
      </c>
      <c r="O3566" s="12">
        <f t="shared" si="720"/>
        <v>0</v>
      </c>
      <c r="P3566" s="11" t="str">
        <f t="shared" si="721"/>
        <v>Low Cost per Unit</v>
      </c>
      <c r="Q3566" s="12">
        <f t="shared" si="722"/>
        <v>0</v>
      </c>
      <c r="R3566" s="12">
        <f t="shared" si="723"/>
        <v>0</v>
      </c>
      <c r="S3566" s="12">
        <f t="shared" si="724"/>
        <v>0</v>
      </c>
      <c r="T3566" s="12">
        <f t="shared" si="725"/>
        <v>0</v>
      </c>
      <c r="U3566" s="12">
        <f t="shared" si="726"/>
        <v>0</v>
      </c>
      <c r="V3566" s="13" t="str">
        <f t="shared" ca="1" si="727"/>
        <v>Greater Than 8 Weeks Old</v>
      </c>
    </row>
    <row r="3567" spans="1:22" x14ac:dyDescent="0.35">
      <c r="A3567" s="2" t="s">
        <v>318</v>
      </c>
      <c r="B3567" s="5">
        <v>43690</v>
      </c>
      <c r="C3567" s="5" t="s">
        <v>371</v>
      </c>
      <c r="D3567" s="5" t="s">
        <v>371</v>
      </c>
      <c r="E3567" s="6">
        <v>2</v>
      </c>
      <c r="F3567" s="3">
        <v>42.98</v>
      </c>
      <c r="G3567" s="3">
        <v>30</v>
      </c>
      <c r="H3567" s="8">
        <f t="shared" si="715"/>
        <v>15</v>
      </c>
      <c r="I3567" s="3">
        <v>12.98</v>
      </c>
      <c r="J3567" s="4">
        <v>0.3</v>
      </c>
      <c r="K3567" s="2" t="str">
        <f t="shared" si="716"/>
        <v>Tuesday</v>
      </c>
      <c r="L3567" s="5">
        <f t="shared" si="717"/>
        <v>43693</v>
      </c>
      <c r="M3567" s="2" t="str">
        <f t="shared" si="718"/>
        <v>Friday</v>
      </c>
      <c r="N3567" s="2" t="str">
        <f t="shared" si="719"/>
        <v>Friday</v>
      </c>
      <c r="O3567" s="12">
        <f t="shared" si="720"/>
        <v>2.149</v>
      </c>
      <c r="P3567" s="11" t="str">
        <f t="shared" si="721"/>
        <v>Low Cost per Unit</v>
      </c>
      <c r="Q3567" s="12">
        <f t="shared" si="722"/>
        <v>0</v>
      </c>
      <c r="R3567" s="12">
        <f t="shared" si="723"/>
        <v>1.2893999999999999</v>
      </c>
      <c r="S3567" s="12">
        <f t="shared" si="724"/>
        <v>0</v>
      </c>
      <c r="T3567" s="12">
        <f t="shared" si="725"/>
        <v>0</v>
      </c>
      <c r="U3567" s="12">
        <f t="shared" si="726"/>
        <v>0</v>
      </c>
      <c r="V3567" s="13" t="str">
        <f t="shared" ca="1" si="727"/>
        <v>Greater Than 8 Weeks Old</v>
      </c>
    </row>
    <row r="3568" spans="1:22" x14ac:dyDescent="0.35">
      <c r="A3568" s="2" t="s">
        <v>318</v>
      </c>
      <c r="B3568" s="5">
        <v>43692</v>
      </c>
      <c r="C3568" s="5" t="s">
        <v>371</v>
      </c>
      <c r="D3568" s="5" t="s">
        <v>371</v>
      </c>
      <c r="E3568" s="6">
        <v>1</v>
      </c>
      <c r="F3568" s="3">
        <v>18.989999999999998</v>
      </c>
      <c r="G3568" s="3">
        <v>15</v>
      </c>
      <c r="H3568" s="8">
        <f t="shared" si="715"/>
        <v>15</v>
      </c>
      <c r="I3568" s="3">
        <v>3.99</v>
      </c>
      <c r="J3568" s="4">
        <v>0.21</v>
      </c>
      <c r="K3568" s="2" t="str">
        <f t="shared" si="716"/>
        <v>Thursday</v>
      </c>
      <c r="L3568" s="5">
        <f t="shared" si="717"/>
        <v>43695</v>
      </c>
      <c r="M3568" s="2" t="str">
        <f t="shared" si="718"/>
        <v>Sunday</v>
      </c>
      <c r="N3568" s="2" t="str">
        <f t="shared" si="719"/>
        <v>Monday</v>
      </c>
      <c r="O3568" s="12">
        <f t="shared" si="720"/>
        <v>0</v>
      </c>
      <c r="P3568" s="11" t="str">
        <f t="shared" si="721"/>
        <v>Low Cost per Unit</v>
      </c>
      <c r="Q3568" s="12">
        <f t="shared" si="722"/>
        <v>0</v>
      </c>
      <c r="R3568" s="12">
        <f t="shared" si="723"/>
        <v>0</v>
      </c>
      <c r="S3568" s="12">
        <f t="shared" si="724"/>
        <v>0</v>
      </c>
      <c r="T3568" s="12">
        <f t="shared" si="725"/>
        <v>0</v>
      </c>
      <c r="U3568" s="12">
        <f t="shared" si="726"/>
        <v>0</v>
      </c>
      <c r="V3568" s="13" t="str">
        <f t="shared" ca="1" si="727"/>
        <v>Greater Than 8 Weeks Old</v>
      </c>
    </row>
    <row r="3569" spans="1:22" x14ac:dyDescent="0.35">
      <c r="A3569" s="2" t="s">
        <v>318</v>
      </c>
      <c r="B3569" s="5">
        <v>43693</v>
      </c>
      <c r="C3569" s="5" t="s">
        <v>371</v>
      </c>
      <c r="D3569" s="5" t="s">
        <v>371</v>
      </c>
      <c r="E3569" s="6">
        <v>1</v>
      </c>
      <c r="F3569" s="3">
        <v>18.989999999999998</v>
      </c>
      <c r="G3569" s="3">
        <v>15</v>
      </c>
      <c r="H3569" s="8">
        <f t="shared" si="715"/>
        <v>15</v>
      </c>
      <c r="I3569" s="3">
        <v>3.99</v>
      </c>
      <c r="J3569" s="4">
        <v>0.21</v>
      </c>
      <c r="K3569" s="2" t="str">
        <f t="shared" si="716"/>
        <v>Friday</v>
      </c>
      <c r="L3569" s="5">
        <f t="shared" si="717"/>
        <v>43696</v>
      </c>
      <c r="M3569" s="2" t="str">
        <f t="shared" si="718"/>
        <v>Monday</v>
      </c>
      <c r="N3569" s="2" t="str">
        <f t="shared" si="719"/>
        <v>Monday</v>
      </c>
      <c r="O3569" s="12">
        <f t="shared" si="720"/>
        <v>0</v>
      </c>
      <c r="P3569" s="11" t="str">
        <f t="shared" si="721"/>
        <v>Low Cost per Unit</v>
      </c>
      <c r="Q3569" s="12">
        <f t="shared" si="722"/>
        <v>0</v>
      </c>
      <c r="R3569" s="12">
        <f t="shared" si="723"/>
        <v>0</v>
      </c>
      <c r="S3569" s="12">
        <f t="shared" si="724"/>
        <v>0</v>
      </c>
      <c r="T3569" s="12">
        <f t="shared" si="725"/>
        <v>0</v>
      </c>
      <c r="U3569" s="12">
        <f t="shared" si="726"/>
        <v>0</v>
      </c>
      <c r="V3569" s="13" t="str">
        <f t="shared" ca="1" si="727"/>
        <v>Greater Than 8 Weeks Old</v>
      </c>
    </row>
    <row r="3570" spans="1:22" x14ac:dyDescent="0.35">
      <c r="A3570" s="2" t="s">
        <v>318</v>
      </c>
      <c r="B3570" s="5">
        <v>43694</v>
      </c>
      <c r="C3570" s="5" t="s">
        <v>371</v>
      </c>
      <c r="D3570" s="5" t="s">
        <v>371</v>
      </c>
      <c r="E3570" s="6">
        <v>1</v>
      </c>
      <c r="F3570" s="3">
        <v>18.989999999999998</v>
      </c>
      <c r="G3570" s="3">
        <v>15</v>
      </c>
      <c r="H3570" s="8">
        <f t="shared" si="715"/>
        <v>15</v>
      </c>
      <c r="I3570" s="3">
        <v>3.99</v>
      </c>
      <c r="J3570" s="4">
        <v>0.21</v>
      </c>
      <c r="K3570" s="2" t="str">
        <f t="shared" si="716"/>
        <v>Saturday</v>
      </c>
      <c r="L3570" s="5">
        <f t="shared" si="717"/>
        <v>43697</v>
      </c>
      <c r="M3570" s="2" t="str">
        <f t="shared" si="718"/>
        <v>Tuesday</v>
      </c>
      <c r="N3570" s="2" t="str">
        <f t="shared" si="719"/>
        <v>Tuesday</v>
      </c>
      <c r="O3570" s="12">
        <f t="shared" si="720"/>
        <v>0</v>
      </c>
      <c r="P3570" s="11" t="str">
        <f t="shared" si="721"/>
        <v>Low Cost per Unit</v>
      </c>
      <c r="Q3570" s="12">
        <f t="shared" si="722"/>
        <v>0</v>
      </c>
      <c r="R3570" s="12">
        <f t="shared" si="723"/>
        <v>0</v>
      </c>
      <c r="S3570" s="12">
        <f t="shared" si="724"/>
        <v>0</v>
      </c>
      <c r="T3570" s="12">
        <f t="shared" si="725"/>
        <v>0</v>
      </c>
      <c r="U3570" s="12">
        <f t="shared" si="726"/>
        <v>0</v>
      </c>
      <c r="V3570" s="13" t="str">
        <f t="shared" ca="1" si="727"/>
        <v>Greater Than 8 Weeks Old</v>
      </c>
    </row>
    <row r="3571" spans="1:22" x14ac:dyDescent="0.35">
      <c r="A3571" s="2" t="s">
        <v>318</v>
      </c>
      <c r="B3571" s="5">
        <v>43696</v>
      </c>
      <c r="C3571" s="5" t="s">
        <v>371</v>
      </c>
      <c r="D3571" s="5" t="s">
        <v>371</v>
      </c>
      <c r="E3571" s="6">
        <v>1</v>
      </c>
      <c r="F3571" s="3">
        <v>18.989999999999998</v>
      </c>
      <c r="G3571" s="3">
        <v>15</v>
      </c>
      <c r="H3571" s="8">
        <f t="shared" si="715"/>
        <v>15</v>
      </c>
      <c r="I3571" s="3">
        <v>3.99</v>
      </c>
      <c r="J3571" s="4">
        <v>0.21</v>
      </c>
      <c r="K3571" s="2" t="str">
        <f t="shared" si="716"/>
        <v>Monday</v>
      </c>
      <c r="L3571" s="5">
        <f t="shared" si="717"/>
        <v>43699</v>
      </c>
      <c r="M3571" s="2" t="str">
        <f t="shared" si="718"/>
        <v>Thursday</v>
      </c>
      <c r="N3571" s="2" t="str">
        <f t="shared" si="719"/>
        <v>Thursday</v>
      </c>
      <c r="O3571" s="12">
        <f t="shared" si="720"/>
        <v>0</v>
      </c>
      <c r="P3571" s="11" t="str">
        <f t="shared" si="721"/>
        <v>Low Cost per Unit</v>
      </c>
      <c r="Q3571" s="12">
        <f t="shared" si="722"/>
        <v>0</v>
      </c>
      <c r="R3571" s="12">
        <f t="shared" si="723"/>
        <v>0</v>
      </c>
      <c r="S3571" s="12">
        <f t="shared" si="724"/>
        <v>0</v>
      </c>
      <c r="T3571" s="12">
        <f t="shared" si="725"/>
        <v>0</v>
      </c>
      <c r="U3571" s="12">
        <f t="shared" si="726"/>
        <v>0</v>
      </c>
      <c r="V3571" s="13" t="str">
        <f t="shared" ca="1" si="727"/>
        <v>Greater Than 8 Weeks Old</v>
      </c>
    </row>
    <row r="3572" spans="1:22" x14ac:dyDescent="0.35">
      <c r="A3572" s="2" t="s">
        <v>318</v>
      </c>
      <c r="B3572" s="5">
        <v>43698</v>
      </c>
      <c r="C3572" s="5" t="s">
        <v>371</v>
      </c>
      <c r="D3572" s="5" t="s">
        <v>371</v>
      </c>
      <c r="E3572" s="6">
        <v>2</v>
      </c>
      <c r="F3572" s="3">
        <v>37.979999999999997</v>
      </c>
      <c r="G3572" s="3">
        <v>30</v>
      </c>
      <c r="H3572" s="8">
        <f t="shared" si="715"/>
        <v>15</v>
      </c>
      <c r="I3572" s="3">
        <v>7.98</v>
      </c>
      <c r="J3572" s="4">
        <v>0.21</v>
      </c>
      <c r="K3572" s="2" t="str">
        <f t="shared" si="716"/>
        <v>Wednesday</v>
      </c>
      <c r="L3572" s="5">
        <f t="shared" si="717"/>
        <v>43701</v>
      </c>
      <c r="M3572" s="2" t="str">
        <f t="shared" si="718"/>
        <v>Saturday</v>
      </c>
      <c r="N3572" s="2" t="str">
        <f t="shared" si="719"/>
        <v>Saturday</v>
      </c>
      <c r="O3572" s="12">
        <f t="shared" si="720"/>
        <v>0</v>
      </c>
      <c r="P3572" s="11" t="str">
        <f t="shared" si="721"/>
        <v>Low Cost per Unit</v>
      </c>
      <c r="Q3572" s="12">
        <f t="shared" si="722"/>
        <v>0</v>
      </c>
      <c r="R3572" s="12">
        <f t="shared" si="723"/>
        <v>1.1394</v>
      </c>
      <c r="S3572" s="12">
        <f t="shared" si="724"/>
        <v>0</v>
      </c>
      <c r="T3572" s="12">
        <f t="shared" si="725"/>
        <v>0</v>
      </c>
      <c r="U3572" s="12">
        <f t="shared" si="726"/>
        <v>0</v>
      </c>
      <c r="V3572" s="13" t="str">
        <f t="shared" ca="1" si="727"/>
        <v>Greater Than 8 Weeks Old</v>
      </c>
    </row>
    <row r="3573" spans="1:22" x14ac:dyDescent="0.35">
      <c r="A3573" s="2" t="s">
        <v>318</v>
      </c>
      <c r="B3573" s="5">
        <v>43699</v>
      </c>
      <c r="C3573" s="5" t="s">
        <v>371</v>
      </c>
      <c r="D3573" s="5" t="s">
        <v>371</v>
      </c>
      <c r="E3573" s="6">
        <v>2</v>
      </c>
      <c r="F3573" s="3">
        <v>37.979999999999997</v>
      </c>
      <c r="G3573" s="3">
        <v>30</v>
      </c>
      <c r="H3573" s="8">
        <f t="shared" si="715"/>
        <v>15</v>
      </c>
      <c r="I3573" s="3">
        <v>7.98</v>
      </c>
      <c r="J3573" s="4">
        <v>0.21</v>
      </c>
      <c r="K3573" s="2" t="str">
        <f t="shared" si="716"/>
        <v>Thursday</v>
      </c>
      <c r="L3573" s="5">
        <f t="shared" si="717"/>
        <v>43702</v>
      </c>
      <c r="M3573" s="2" t="str">
        <f t="shared" si="718"/>
        <v>Sunday</v>
      </c>
      <c r="N3573" s="2" t="str">
        <f t="shared" si="719"/>
        <v>Monday</v>
      </c>
      <c r="O3573" s="12">
        <f t="shared" si="720"/>
        <v>0</v>
      </c>
      <c r="P3573" s="11" t="str">
        <f t="shared" si="721"/>
        <v>Low Cost per Unit</v>
      </c>
      <c r="Q3573" s="12">
        <f t="shared" si="722"/>
        <v>0</v>
      </c>
      <c r="R3573" s="12">
        <f t="shared" si="723"/>
        <v>1.1394</v>
      </c>
      <c r="S3573" s="12">
        <f t="shared" si="724"/>
        <v>0</v>
      </c>
      <c r="T3573" s="12">
        <f t="shared" si="725"/>
        <v>0</v>
      </c>
      <c r="U3573" s="12">
        <f t="shared" si="726"/>
        <v>0</v>
      </c>
      <c r="V3573" s="13" t="str">
        <f t="shared" ca="1" si="727"/>
        <v>Greater Than 8 Weeks Old</v>
      </c>
    </row>
    <row r="3574" spans="1:22" x14ac:dyDescent="0.35">
      <c r="A3574" s="2" t="s">
        <v>318</v>
      </c>
      <c r="B3574" s="5">
        <v>43700</v>
      </c>
      <c r="C3574" s="5" t="s">
        <v>371</v>
      </c>
      <c r="D3574" s="5" t="s">
        <v>371</v>
      </c>
      <c r="E3574" s="6">
        <v>1</v>
      </c>
      <c r="F3574" s="3">
        <v>18.989999999999998</v>
      </c>
      <c r="G3574" s="3">
        <v>15</v>
      </c>
      <c r="H3574" s="8">
        <f t="shared" si="715"/>
        <v>15</v>
      </c>
      <c r="I3574" s="3">
        <v>3.99</v>
      </c>
      <c r="J3574" s="4">
        <v>0.21</v>
      </c>
      <c r="K3574" s="2" t="str">
        <f t="shared" si="716"/>
        <v>Friday</v>
      </c>
      <c r="L3574" s="5">
        <f t="shared" si="717"/>
        <v>43703</v>
      </c>
      <c r="M3574" s="2" t="str">
        <f t="shared" si="718"/>
        <v>Monday</v>
      </c>
      <c r="N3574" s="2" t="str">
        <f t="shared" si="719"/>
        <v>Monday</v>
      </c>
      <c r="O3574" s="12">
        <f t="shared" si="720"/>
        <v>0</v>
      </c>
      <c r="P3574" s="11" t="str">
        <f t="shared" si="721"/>
        <v>Low Cost per Unit</v>
      </c>
      <c r="Q3574" s="12">
        <f t="shared" si="722"/>
        <v>0</v>
      </c>
      <c r="R3574" s="12">
        <f t="shared" si="723"/>
        <v>0</v>
      </c>
      <c r="S3574" s="12">
        <f t="shared" si="724"/>
        <v>0</v>
      </c>
      <c r="T3574" s="12">
        <f t="shared" si="725"/>
        <v>0</v>
      </c>
      <c r="U3574" s="12">
        <f t="shared" si="726"/>
        <v>0</v>
      </c>
      <c r="V3574" s="13" t="str">
        <f t="shared" ca="1" si="727"/>
        <v>Greater Than 8 Weeks Old</v>
      </c>
    </row>
    <row r="3575" spans="1:22" x14ac:dyDescent="0.35">
      <c r="A3575" s="2" t="s">
        <v>318</v>
      </c>
      <c r="B3575" s="5">
        <v>43701</v>
      </c>
      <c r="C3575" s="5" t="s">
        <v>371</v>
      </c>
      <c r="D3575" s="5" t="s">
        <v>371</v>
      </c>
      <c r="E3575" s="6">
        <v>2</v>
      </c>
      <c r="F3575" s="3">
        <v>37.979999999999997</v>
      </c>
      <c r="G3575" s="3">
        <v>30</v>
      </c>
      <c r="H3575" s="8">
        <f t="shared" si="715"/>
        <v>15</v>
      </c>
      <c r="I3575" s="3">
        <v>7.98</v>
      </c>
      <c r="J3575" s="4">
        <v>0.21</v>
      </c>
      <c r="K3575" s="2" t="str">
        <f t="shared" si="716"/>
        <v>Saturday</v>
      </c>
      <c r="L3575" s="5">
        <f t="shared" si="717"/>
        <v>43704</v>
      </c>
      <c r="M3575" s="2" t="str">
        <f t="shared" si="718"/>
        <v>Tuesday</v>
      </c>
      <c r="N3575" s="2" t="str">
        <f t="shared" si="719"/>
        <v>Tuesday</v>
      </c>
      <c r="O3575" s="12">
        <f t="shared" si="720"/>
        <v>0</v>
      </c>
      <c r="P3575" s="11" t="str">
        <f t="shared" si="721"/>
        <v>Low Cost per Unit</v>
      </c>
      <c r="Q3575" s="12">
        <f t="shared" si="722"/>
        <v>0</v>
      </c>
      <c r="R3575" s="12">
        <f t="shared" si="723"/>
        <v>1.1394</v>
      </c>
      <c r="S3575" s="12">
        <f t="shared" si="724"/>
        <v>0</v>
      </c>
      <c r="T3575" s="12">
        <f t="shared" si="725"/>
        <v>0</v>
      </c>
      <c r="U3575" s="12">
        <f t="shared" si="726"/>
        <v>0</v>
      </c>
      <c r="V3575" s="13" t="str">
        <f t="shared" ca="1" si="727"/>
        <v>Greater Than 8 Weeks Old</v>
      </c>
    </row>
    <row r="3576" spans="1:22" x14ac:dyDescent="0.35">
      <c r="A3576" s="2" t="s">
        <v>318</v>
      </c>
      <c r="B3576" s="5">
        <v>43703</v>
      </c>
      <c r="C3576" s="5" t="s">
        <v>371</v>
      </c>
      <c r="D3576" s="5" t="s">
        <v>371</v>
      </c>
      <c r="E3576" s="6">
        <v>1</v>
      </c>
      <c r="F3576" s="3">
        <v>18.989999999999998</v>
      </c>
      <c r="G3576" s="3">
        <v>15</v>
      </c>
      <c r="H3576" s="8">
        <f t="shared" si="715"/>
        <v>15</v>
      </c>
      <c r="I3576" s="3">
        <v>3.99</v>
      </c>
      <c r="J3576" s="4">
        <v>0.21</v>
      </c>
      <c r="K3576" s="2" t="str">
        <f t="shared" si="716"/>
        <v>Monday</v>
      </c>
      <c r="L3576" s="5">
        <f t="shared" si="717"/>
        <v>43706</v>
      </c>
      <c r="M3576" s="2" t="str">
        <f t="shared" si="718"/>
        <v>Thursday</v>
      </c>
      <c r="N3576" s="2" t="str">
        <f t="shared" si="719"/>
        <v>Thursday</v>
      </c>
      <c r="O3576" s="12">
        <f t="shared" si="720"/>
        <v>0</v>
      </c>
      <c r="P3576" s="11" t="str">
        <f t="shared" si="721"/>
        <v>Low Cost per Unit</v>
      </c>
      <c r="Q3576" s="12">
        <f t="shared" si="722"/>
        <v>0</v>
      </c>
      <c r="R3576" s="12">
        <f t="shared" si="723"/>
        <v>0</v>
      </c>
      <c r="S3576" s="12">
        <f t="shared" si="724"/>
        <v>0</v>
      </c>
      <c r="T3576" s="12">
        <f t="shared" si="725"/>
        <v>0</v>
      </c>
      <c r="U3576" s="12">
        <f t="shared" si="726"/>
        <v>0</v>
      </c>
      <c r="V3576" s="13" t="str">
        <f t="shared" ca="1" si="727"/>
        <v>Greater Than 8 Weeks Old</v>
      </c>
    </row>
    <row r="3577" spans="1:22" x14ac:dyDescent="0.35">
      <c r="A3577" s="2" t="s">
        <v>318</v>
      </c>
      <c r="B3577" s="5">
        <v>43704</v>
      </c>
      <c r="C3577" s="5" t="s">
        <v>371</v>
      </c>
      <c r="D3577" s="5" t="s">
        <v>371</v>
      </c>
      <c r="E3577" s="6">
        <v>1</v>
      </c>
      <c r="F3577" s="3">
        <v>18.989999999999998</v>
      </c>
      <c r="G3577" s="3">
        <v>15</v>
      </c>
      <c r="H3577" s="8">
        <f t="shared" si="715"/>
        <v>15</v>
      </c>
      <c r="I3577" s="3">
        <v>3.99</v>
      </c>
      <c r="J3577" s="4">
        <v>0.21</v>
      </c>
      <c r="K3577" s="2" t="str">
        <f t="shared" si="716"/>
        <v>Tuesday</v>
      </c>
      <c r="L3577" s="5">
        <f t="shared" si="717"/>
        <v>43707</v>
      </c>
      <c r="M3577" s="2" t="str">
        <f t="shared" si="718"/>
        <v>Friday</v>
      </c>
      <c r="N3577" s="2" t="str">
        <f t="shared" si="719"/>
        <v>Friday</v>
      </c>
      <c r="O3577" s="12">
        <f t="shared" si="720"/>
        <v>0.94950000000000001</v>
      </c>
      <c r="P3577" s="11" t="str">
        <f t="shared" si="721"/>
        <v>Low Cost per Unit</v>
      </c>
      <c r="Q3577" s="12">
        <f t="shared" si="722"/>
        <v>0</v>
      </c>
      <c r="R3577" s="12">
        <f t="shared" si="723"/>
        <v>0</v>
      </c>
      <c r="S3577" s="12">
        <f t="shared" si="724"/>
        <v>0</v>
      </c>
      <c r="T3577" s="12">
        <f t="shared" si="725"/>
        <v>0</v>
      </c>
      <c r="U3577" s="12">
        <f t="shared" si="726"/>
        <v>0</v>
      </c>
      <c r="V3577" s="13" t="str">
        <f t="shared" ca="1" si="727"/>
        <v>Greater Than 8 Weeks Old</v>
      </c>
    </row>
    <row r="3578" spans="1:22" x14ac:dyDescent="0.35">
      <c r="A3578" s="2" t="s">
        <v>318</v>
      </c>
      <c r="B3578" s="5">
        <v>43706</v>
      </c>
      <c r="C3578" s="5" t="s">
        <v>371</v>
      </c>
      <c r="D3578" s="5" t="s">
        <v>371</v>
      </c>
      <c r="E3578" s="6">
        <v>2</v>
      </c>
      <c r="F3578" s="3">
        <v>37.979999999999997</v>
      </c>
      <c r="G3578" s="3">
        <v>30</v>
      </c>
      <c r="H3578" s="8">
        <f t="shared" si="715"/>
        <v>15</v>
      </c>
      <c r="I3578" s="3">
        <v>7.98</v>
      </c>
      <c r="J3578" s="4">
        <v>0.21</v>
      </c>
      <c r="K3578" s="2" t="str">
        <f t="shared" si="716"/>
        <v>Thursday</v>
      </c>
      <c r="L3578" s="5">
        <f t="shared" si="717"/>
        <v>43709</v>
      </c>
      <c r="M3578" s="2" t="str">
        <f t="shared" si="718"/>
        <v>Sunday</v>
      </c>
      <c r="N3578" s="2" t="str">
        <f t="shared" si="719"/>
        <v>Monday</v>
      </c>
      <c r="O3578" s="12">
        <f t="shared" si="720"/>
        <v>0</v>
      </c>
      <c r="P3578" s="11" t="str">
        <f t="shared" si="721"/>
        <v>Low Cost per Unit</v>
      </c>
      <c r="Q3578" s="12">
        <f t="shared" si="722"/>
        <v>0</v>
      </c>
      <c r="R3578" s="12">
        <f t="shared" si="723"/>
        <v>1.1394</v>
      </c>
      <c r="S3578" s="12">
        <f t="shared" si="724"/>
        <v>0</v>
      </c>
      <c r="T3578" s="12">
        <f t="shared" si="725"/>
        <v>0</v>
      </c>
      <c r="U3578" s="12">
        <f t="shared" si="726"/>
        <v>0</v>
      </c>
      <c r="V3578" s="13" t="str">
        <f t="shared" ca="1" si="727"/>
        <v>Greater Than 8 Weeks Old</v>
      </c>
    </row>
    <row r="3579" spans="1:22" x14ac:dyDescent="0.35">
      <c r="A3579" s="2" t="s">
        <v>315</v>
      </c>
      <c r="B3579" s="5">
        <v>43684</v>
      </c>
      <c r="C3579" s="5" t="s">
        <v>371</v>
      </c>
      <c r="D3579" s="5" t="s">
        <v>371</v>
      </c>
      <c r="E3579" s="6">
        <v>1</v>
      </c>
      <c r="F3579" s="3">
        <v>23.99</v>
      </c>
      <c r="G3579" s="3">
        <v>15</v>
      </c>
      <c r="H3579" s="8">
        <f t="shared" si="715"/>
        <v>15</v>
      </c>
      <c r="I3579" s="3">
        <v>8.99</v>
      </c>
      <c r="J3579" s="4">
        <v>0.37</v>
      </c>
      <c r="K3579" s="2" t="str">
        <f t="shared" si="716"/>
        <v>Wednesday</v>
      </c>
      <c r="L3579" s="5">
        <f t="shared" si="717"/>
        <v>43687</v>
      </c>
      <c r="M3579" s="2" t="str">
        <f t="shared" si="718"/>
        <v>Saturday</v>
      </c>
      <c r="N3579" s="2" t="str">
        <f t="shared" si="719"/>
        <v>Saturday</v>
      </c>
      <c r="O3579" s="12">
        <f t="shared" si="720"/>
        <v>0</v>
      </c>
      <c r="P3579" s="11" t="str">
        <f t="shared" si="721"/>
        <v>Low Cost per Unit</v>
      </c>
      <c r="Q3579" s="12">
        <f t="shared" si="722"/>
        <v>0</v>
      </c>
      <c r="R3579" s="12">
        <f t="shared" si="723"/>
        <v>0</v>
      </c>
      <c r="S3579" s="12">
        <f t="shared" si="724"/>
        <v>0</v>
      </c>
      <c r="T3579" s="12">
        <f t="shared" si="725"/>
        <v>0</v>
      </c>
      <c r="U3579" s="12">
        <f t="shared" si="726"/>
        <v>0</v>
      </c>
      <c r="V3579" s="13" t="str">
        <f t="shared" ca="1" si="727"/>
        <v>Greater Than 8 Weeks Old</v>
      </c>
    </row>
    <row r="3580" spans="1:22" x14ac:dyDescent="0.35">
      <c r="A3580" s="2" t="s">
        <v>315</v>
      </c>
      <c r="B3580" s="5">
        <v>43686</v>
      </c>
      <c r="C3580" s="5" t="s">
        <v>371</v>
      </c>
      <c r="D3580" s="5" t="s">
        <v>371</v>
      </c>
      <c r="E3580" s="6">
        <v>2</v>
      </c>
      <c r="F3580" s="3">
        <v>47.98</v>
      </c>
      <c r="G3580" s="3">
        <v>30</v>
      </c>
      <c r="H3580" s="8">
        <f t="shared" si="715"/>
        <v>15</v>
      </c>
      <c r="I3580" s="3">
        <v>17.98</v>
      </c>
      <c r="J3580" s="4">
        <v>0.37</v>
      </c>
      <c r="K3580" s="2" t="str">
        <f t="shared" si="716"/>
        <v>Friday</v>
      </c>
      <c r="L3580" s="5">
        <f t="shared" si="717"/>
        <v>43689</v>
      </c>
      <c r="M3580" s="2" t="str">
        <f t="shared" si="718"/>
        <v>Monday</v>
      </c>
      <c r="N3580" s="2" t="str">
        <f t="shared" si="719"/>
        <v>Monday</v>
      </c>
      <c r="O3580" s="12">
        <f t="shared" si="720"/>
        <v>0</v>
      </c>
      <c r="P3580" s="11" t="str">
        <f t="shared" si="721"/>
        <v>Low Cost per Unit</v>
      </c>
      <c r="Q3580" s="12">
        <f t="shared" si="722"/>
        <v>0</v>
      </c>
      <c r="R3580" s="12">
        <f t="shared" si="723"/>
        <v>1.4393999999999998</v>
      </c>
      <c r="S3580" s="12">
        <f t="shared" si="724"/>
        <v>0</v>
      </c>
      <c r="T3580" s="12">
        <f t="shared" si="725"/>
        <v>0</v>
      </c>
      <c r="U3580" s="12">
        <f t="shared" si="726"/>
        <v>0</v>
      </c>
      <c r="V3580" s="13" t="str">
        <f t="shared" ca="1" si="727"/>
        <v>Greater Than 8 Weeks Old</v>
      </c>
    </row>
    <row r="3581" spans="1:22" x14ac:dyDescent="0.35">
      <c r="A3581" s="2" t="s">
        <v>315</v>
      </c>
      <c r="B3581" s="5">
        <v>43687</v>
      </c>
      <c r="C3581" s="5" t="s">
        <v>371</v>
      </c>
      <c r="D3581" s="5" t="s">
        <v>371</v>
      </c>
      <c r="E3581" s="6">
        <v>1</v>
      </c>
      <c r="F3581" s="3">
        <v>23.99</v>
      </c>
      <c r="G3581" s="3">
        <v>15</v>
      </c>
      <c r="H3581" s="8">
        <f t="shared" si="715"/>
        <v>15</v>
      </c>
      <c r="I3581" s="3">
        <v>8.99</v>
      </c>
      <c r="J3581" s="4">
        <v>0.37</v>
      </c>
      <c r="K3581" s="2" t="str">
        <f t="shared" si="716"/>
        <v>Saturday</v>
      </c>
      <c r="L3581" s="5">
        <f t="shared" si="717"/>
        <v>43690</v>
      </c>
      <c r="M3581" s="2" t="str">
        <f t="shared" si="718"/>
        <v>Tuesday</v>
      </c>
      <c r="N3581" s="2" t="str">
        <f t="shared" si="719"/>
        <v>Tuesday</v>
      </c>
      <c r="O3581" s="12">
        <f t="shared" si="720"/>
        <v>0</v>
      </c>
      <c r="P3581" s="11" t="str">
        <f t="shared" si="721"/>
        <v>Low Cost per Unit</v>
      </c>
      <c r="Q3581" s="12">
        <f t="shared" si="722"/>
        <v>0</v>
      </c>
      <c r="R3581" s="12">
        <f t="shared" si="723"/>
        <v>0</v>
      </c>
      <c r="S3581" s="12">
        <f t="shared" si="724"/>
        <v>0</v>
      </c>
      <c r="T3581" s="12">
        <f t="shared" si="725"/>
        <v>0</v>
      </c>
      <c r="U3581" s="12">
        <f t="shared" si="726"/>
        <v>0</v>
      </c>
      <c r="V3581" s="13" t="str">
        <f t="shared" ca="1" si="727"/>
        <v>Greater Than 8 Weeks Old</v>
      </c>
    </row>
    <row r="3582" spans="1:22" x14ac:dyDescent="0.35">
      <c r="A3582" s="2" t="s">
        <v>315</v>
      </c>
      <c r="B3582" s="5">
        <v>43688</v>
      </c>
      <c r="C3582" s="5" t="s">
        <v>371</v>
      </c>
      <c r="D3582" s="5" t="s">
        <v>371</v>
      </c>
      <c r="E3582" s="6">
        <v>1</v>
      </c>
      <c r="F3582" s="3">
        <v>23.99</v>
      </c>
      <c r="G3582" s="3">
        <v>15</v>
      </c>
      <c r="H3582" s="8">
        <f t="shared" si="715"/>
        <v>15</v>
      </c>
      <c r="I3582" s="3">
        <v>8.99</v>
      </c>
      <c r="J3582" s="4">
        <v>0.37</v>
      </c>
      <c r="K3582" s="2" t="str">
        <f t="shared" si="716"/>
        <v>Sunday</v>
      </c>
      <c r="L3582" s="5">
        <f t="shared" si="717"/>
        <v>43691</v>
      </c>
      <c r="M3582" s="2" t="str">
        <f t="shared" si="718"/>
        <v>Wednesday</v>
      </c>
      <c r="N3582" s="2" t="str">
        <f t="shared" si="719"/>
        <v>Wednesday</v>
      </c>
      <c r="O3582" s="12">
        <f t="shared" si="720"/>
        <v>0</v>
      </c>
      <c r="P3582" s="11" t="str">
        <f t="shared" si="721"/>
        <v>Low Cost per Unit</v>
      </c>
      <c r="Q3582" s="12">
        <f t="shared" si="722"/>
        <v>0</v>
      </c>
      <c r="R3582" s="12">
        <f t="shared" si="723"/>
        <v>0</v>
      </c>
      <c r="S3582" s="12">
        <f t="shared" si="724"/>
        <v>0</v>
      </c>
      <c r="T3582" s="12">
        <f t="shared" si="725"/>
        <v>0</v>
      </c>
      <c r="U3582" s="12">
        <f t="shared" si="726"/>
        <v>0</v>
      </c>
      <c r="V3582" s="13" t="str">
        <f t="shared" ca="1" si="727"/>
        <v>Greater Than 8 Weeks Old</v>
      </c>
    </row>
    <row r="3583" spans="1:22" x14ac:dyDescent="0.35">
      <c r="A3583" s="2" t="s">
        <v>315</v>
      </c>
      <c r="B3583" s="5">
        <v>43689</v>
      </c>
      <c r="C3583" s="5" t="s">
        <v>371</v>
      </c>
      <c r="D3583" s="5" t="s">
        <v>371</v>
      </c>
      <c r="E3583" s="6">
        <v>3</v>
      </c>
      <c r="F3583" s="3">
        <v>71.97</v>
      </c>
      <c r="G3583" s="3">
        <v>45</v>
      </c>
      <c r="H3583" s="8">
        <f t="shared" si="715"/>
        <v>15</v>
      </c>
      <c r="I3583" s="3">
        <v>26.97</v>
      </c>
      <c r="J3583" s="4">
        <v>0.37</v>
      </c>
      <c r="K3583" s="2" t="str">
        <f t="shared" si="716"/>
        <v>Monday</v>
      </c>
      <c r="L3583" s="5">
        <f t="shared" si="717"/>
        <v>43692</v>
      </c>
      <c r="M3583" s="2" t="str">
        <f t="shared" si="718"/>
        <v>Thursday</v>
      </c>
      <c r="N3583" s="2" t="str">
        <f t="shared" si="719"/>
        <v>Thursday</v>
      </c>
      <c r="O3583" s="12">
        <f t="shared" si="720"/>
        <v>0</v>
      </c>
      <c r="P3583" s="11" t="str">
        <f t="shared" si="721"/>
        <v>Low Cost per Unit</v>
      </c>
      <c r="Q3583" s="12">
        <f t="shared" si="722"/>
        <v>0</v>
      </c>
      <c r="R3583" s="12">
        <f t="shared" si="723"/>
        <v>2.1591</v>
      </c>
      <c r="S3583" s="12">
        <f t="shared" si="724"/>
        <v>0</v>
      </c>
      <c r="T3583" s="12">
        <f t="shared" si="725"/>
        <v>0</v>
      </c>
      <c r="U3583" s="12">
        <f t="shared" si="726"/>
        <v>0</v>
      </c>
      <c r="V3583" s="13" t="str">
        <f t="shared" ca="1" si="727"/>
        <v>Greater Than 8 Weeks Old</v>
      </c>
    </row>
    <row r="3584" spans="1:22" x14ac:dyDescent="0.35">
      <c r="A3584" s="2" t="s">
        <v>315</v>
      </c>
      <c r="B3584" s="5">
        <v>43690</v>
      </c>
      <c r="C3584" s="5" t="s">
        <v>371</v>
      </c>
      <c r="D3584" s="5" t="s">
        <v>371</v>
      </c>
      <c r="E3584" s="6">
        <v>1</v>
      </c>
      <c r="F3584" s="3">
        <v>18.989999999999998</v>
      </c>
      <c r="G3584" s="3">
        <v>15</v>
      </c>
      <c r="H3584" s="8">
        <f t="shared" si="715"/>
        <v>15</v>
      </c>
      <c r="I3584" s="3">
        <v>3.99</v>
      </c>
      <c r="J3584" s="4">
        <v>0.21</v>
      </c>
      <c r="K3584" s="2" t="str">
        <f t="shared" si="716"/>
        <v>Tuesday</v>
      </c>
      <c r="L3584" s="5">
        <f t="shared" si="717"/>
        <v>43693</v>
      </c>
      <c r="M3584" s="2" t="str">
        <f t="shared" si="718"/>
        <v>Friday</v>
      </c>
      <c r="N3584" s="2" t="str">
        <f t="shared" si="719"/>
        <v>Friday</v>
      </c>
      <c r="O3584" s="12">
        <f t="shared" si="720"/>
        <v>0.94950000000000001</v>
      </c>
      <c r="P3584" s="11" t="str">
        <f t="shared" si="721"/>
        <v>Low Cost per Unit</v>
      </c>
      <c r="Q3584" s="12">
        <f t="shared" si="722"/>
        <v>0</v>
      </c>
      <c r="R3584" s="12">
        <f t="shared" si="723"/>
        <v>0</v>
      </c>
      <c r="S3584" s="12">
        <f t="shared" si="724"/>
        <v>0</v>
      </c>
      <c r="T3584" s="12">
        <f t="shared" si="725"/>
        <v>0</v>
      </c>
      <c r="U3584" s="12">
        <f t="shared" si="726"/>
        <v>0</v>
      </c>
      <c r="V3584" s="13" t="str">
        <f t="shared" ca="1" si="727"/>
        <v>Greater Than 8 Weeks Old</v>
      </c>
    </row>
    <row r="3585" spans="1:22" x14ac:dyDescent="0.35">
      <c r="A3585" s="2" t="s">
        <v>315</v>
      </c>
      <c r="B3585" s="5">
        <v>43691</v>
      </c>
      <c r="C3585" s="5" t="s">
        <v>371</v>
      </c>
      <c r="D3585" s="5" t="s">
        <v>371</v>
      </c>
      <c r="E3585" s="6">
        <v>2</v>
      </c>
      <c r="F3585" s="3">
        <v>37.979999999999997</v>
      </c>
      <c r="G3585" s="3">
        <v>30</v>
      </c>
      <c r="H3585" s="8">
        <f t="shared" si="715"/>
        <v>15</v>
      </c>
      <c r="I3585" s="3">
        <v>7.98</v>
      </c>
      <c r="J3585" s="4">
        <v>0.21</v>
      </c>
      <c r="K3585" s="2" t="str">
        <f t="shared" si="716"/>
        <v>Wednesday</v>
      </c>
      <c r="L3585" s="5">
        <f t="shared" si="717"/>
        <v>43694</v>
      </c>
      <c r="M3585" s="2" t="str">
        <f t="shared" si="718"/>
        <v>Saturday</v>
      </c>
      <c r="N3585" s="2" t="str">
        <f t="shared" si="719"/>
        <v>Saturday</v>
      </c>
      <c r="O3585" s="12">
        <f t="shared" si="720"/>
        <v>0</v>
      </c>
      <c r="P3585" s="11" t="str">
        <f t="shared" si="721"/>
        <v>Low Cost per Unit</v>
      </c>
      <c r="Q3585" s="12">
        <f t="shared" si="722"/>
        <v>0</v>
      </c>
      <c r="R3585" s="12">
        <f t="shared" si="723"/>
        <v>1.1394</v>
      </c>
      <c r="S3585" s="12">
        <f t="shared" si="724"/>
        <v>0</v>
      </c>
      <c r="T3585" s="12">
        <f t="shared" si="725"/>
        <v>0</v>
      </c>
      <c r="U3585" s="12">
        <f t="shared" si="726"/>
        <v>0</v>
      </c>
      <c r="V3585" s="13" t="str">
        <f t="shared" ca="1" si="727"/>
        <v>Greater Than 8 Weeks Old</v>
      </c>
    </row>
    <row r="3586" spans="1:22" x14ac:dyDescent="0.35">
      <c r="A3586" s="2" t="s">
        <v>315</v>
      </c>
      <c r="B3586" s="5">
        <v>43692</v>
      </c>
      <c r="C3586" s="5" t="s">
        <v>371</v>
      </c>
      <c r="D3586" s="5" t="s">
        <v>371</v>
      </c>
      <c r="E3586" s="6">
        <v>2</v>
      </c>
      <c r="F3586" s="3">
        <v>37.979999999999997</v>
      </c>
      <c r="G3586" s="3">
        <v>30</v>
      </c>
      <c r="H3586" s="8">
        <f t="shared" si="715"/>
        <v>15</v>
      </c>
      <c r="I3586" s="3">
        <v>7.98</v>
      </c>
      <c r="J3586" s="4">
        <v>0.21</v>
      </c>
      <c r="K3586" s="2" t="str">
        <f t="shared" si="716"/>
        <v>Thursday</v>
      </c>
      <c r="L3586" s="5">
        <f t="shared" si="717"/>
        <v>43695</v>
      </c>
      <c r="M3586" s="2" t="str">
        <f t="shared" si="718"/>
        <v>Sunday</v>
      </c>
      <c r="N3586" s="2" t="str">
        <f t="shared" si="719"/>
        <v>Monday</v>
      </c>
      <c r="O3586" s="12">
        <f t="shared" si="720"/>
        <v>0</v>
      </c>
      <c r="P3586" s="11" t="str">
        <f t="shared" si="721"/>
        <v>Low Cost per Unit</v>
      </c>
      <c r="Q3586" s="12">
        <f t="shared" si="722"/>
        <v>0</v>
      </c>
      <c r="R3586" s="12">
        <f t="shared" si="723"/>
        <v>1.1394</v>
      </c>
      <c r="S3586" s="12">
        <f t="shared" si="724"/>
        <v>0</v>
      </c>
      <c r="T3586" s="12">
        <f t="shared" si="725"/>
        <v>0</v>
      </c>
      <c r="U3586" s="12">
        <f t="shared" si="726"/>
        <v>0</v>
      </c>
      <c r="V3586" s="13" t="str">
        <f t="shared" ca="1" si="727"/>
        <v>Greater Than 8 Weeks Old</v>
      </c>
    </row>
    <row r="3587" spans="1:22" x14ac:dyDescent="0.35">
      <c r="A3587" s="2" t="s">
        <v>315</v>
      </c>
      <c r="B3587" s="5">
        <v>43693</v>
      </c>
      <c r="C3587" s="5" t="s">
        <v>371</v>
      </c>
      <c r="D3587" s="5" t="s">
        <v>371</v>
      </c>
      <c r="E3587" s="6">
        <v>1</v>
      </c>
      <c r="F3587" s="3">
        <v>18.989999999999998</v>
      </c>
      <c r="G3587" s="3">
        <v>15</v>
      </c>
      <c r="H3587" s="8">
        <f t="shared" ref="H3587:H3637" si="728">G3587/E3587</f>
        <v>15</v>
      </c>
      <c r="I3587" s="3">
        <v>3.99</v>
      </c>
      <c r="J3587" s="4">
        <v>0.21</v>
      </c>
      <c r="K3587" s="2" t="str">
        <f t="shared" ref="K3587:K3637" si="729">TEXT(B3587,"dddd")</f>
        <v>Friday</v>
      </c>
      <c r="L3587" s="5">
        <f t="shared" ref="L3587:L3637" si="730">B3587+3</f>
        <v>43696</v>
      </c>
      <c r="M3587" s="2" t="str">
        <f t="shared" ref="M3587:M3637" si="731">TEXT(L3587,"dddd")</f>
        <v>Monday</v>
      </c>
      <c r="N3587" s="2" t="str">
        <f t="shared" ref="N3587:N3637" si="732">IF(M3587="Sunday","Monday",M3587)</f>
        <v>Monday</v>
      </c>
      <c r="O3587" s="12">
        <f t="shared" ref="O3587:O3637" si="733">IF(TEXT(B3587,"dddd")="Tuesday",F3587*0.05,0)</f>
        <v>0</v>
      </c>
      <c r="P3587" s="11" t="str">
        <f t="shared" ref="P3587:P3637" si="734">IF(H3587&gt;AVERAGE(H:H),"High Cost per Unit","Low Cost per Unit")</f>
        <v>Low Cost per Unit</v>
      </c>
      <c r="Q3587" s="12">
        <f t="shared" ref="Q3587:Q3637" si="735">IF(D3587="Masks",F3587*0.1,0)</f>
        <v>0</v>
      </c>
      <c r="R3587" s="12">
        <f t="shared" ref="R3587:R3637" si="736">IF(E3587&gt;1,F3587*0.03,0)</f>
        <v>0</v>
      </c>
      <c r="S3587" s="12">
        <f t="shared" ref="S3587:S3637" si="737">IF(D3587="Accessories",F3587*0.15,0)</f>
        <v>0</v>
      </c>
      <c r="T3587" s="12">
        <f t="shared" ref="T3587:T3637" si="738">IF(AND(K3587="Saturday",C3587="Fitness"),F3587*0.1,0)</f>
        <v>0</v>
      </c>
      <c r="U3587" s="12">
        <f t="shared" ref="U3587:U3637" si="739">IF(AND(K3587="Friday",C3587="Automotive"),F3587*0.2,0)</f>
        <v>0</v>
      </c>
      <c r="V3587" s="13" t="str">
        <f t="shared" ref="V3587:V3637" ca="1" si="740">IF(B3587&lt;TODAY()-56,"Greater Than 8 Weeks Old","Less Than 8 Weeks Old")</f>
        <v>Greater Than 8 Weeks Old</v>
      </c>
    </row>
    <row r="3588" spans="1:22" x14ac:dyDescent="0.35">
      <c r="A3588" s="2" t="s">
        <v>315</v>
      </c>
      <c r="B3588" s="5">
        <v>43694</v>
      </c>
      <c r="C3588" s="5" t="s">
        <v>371</v>
      </c>
      <c r="D3588" s="5" t="s">
        <v>371</v>
      </c>
      <c r="E3588" s="6">
        <v>1</v>
      </c>
      <c r="F3588" s="3">
        <v>18.989999999999998</v>
      </c>
      <c r="G3588" s="3">
        <v>15</v>
      </c>
      <c r="H3588" s="8">
        <f t="shared" si="728"/>
        <v>15</v>
      </c>
      <c r="I3588" s="3">
        <v>3.99</v>
      </c>
      <c r="J3588" s="4">
        <v>0.21</v>
      </c>
      <c r="K3588" s="2" t="str">
        <f t="shared" si="729"/>
        <v>Saturday</v>
      </c>
      <c r="L3588" s="5">
        <f t="shared" si="730"/>
        <v>43697</v>
      </c>
      <c r="M3588" s="2" t="str">
        <f t="shared" si="731"/>
        <v>Tuesday</v>
      </c>
      <c r="N3588" s="2" t="str">
        <f t="shared" si="732"/>
        <v>Tuesday</v>
      </c>
      <c r="O3588" s="12">
        <f t="shared" si="733"/>
        <v>0</v>
      </c>
      <c r="P3588" s="11" t="str">
        <f t="shared" si="734"/>
        <v>Low Cost per Unit</v>
      </c>
      <c r="Q3588" s="12">
        <f t="shared" si="735"/>
        <v>0</v>
      </c>
      <c r="R3588" s="12">
        <f t="shared" si="736"/>
        <v>0</v>
      </c>
      <c r="S3588" s="12">
        <f t="shared" si="737"/>
        <v>0</v>
      </c>
      <c r="T3588" s="12">
        <f t="shared" si="738"/>
        <v>0</v>
      </c>
      <c r="U3588" s="12">
        <f t="shared" si="739"/>
        <v>0</v>
      </c>
      <c r="V3588" s="13" t="str">
        <f t="shared" ca="1" si="740"/>
        <v>Greater Than 8 Weeks Old</v>
      </c>
    </row>
    <row r="3589" spans="1:22" x14ac:dyDescent="0.35">
      <c r="A3589" s="2" t="s">
        <v>315</v>
      </c>
      <c r="B3589" s="5">
        <v>43695</v>
      </c>
      <c r="C3589" s="5" t="s">
        <v>371</v>
      </c>
      <c r="D3589" s="5" t="s">
        <v>371</v>
      </c>
      <c r="E3589" s="6">
        <v>1</v>
      </c>
      <c r="F3589" s="3">
        <v>18.989999999999998</v>
      </c>
      <c r="G3589" s="3">
        <v>15</v>
      </c>
      <c r="H3589" s="8">
        <f t="shared" si="728"/>
        <v>15</v>
      </c>
      <c r="I3589" s="3">
        <v>3.99</v>
      </c>
      <c r="J3589" s="4">
        <v>0.21</v>
      </c>
      <c r="K3589" s="2" t="str">
        <f t="shared" si="729"/>
        <v>Sunday</v>
      </c>
      <c r="L3589" s="5">
        <f t="shared" si="730"/>
        <v>43698</v>
      </c>
      <c r="M3589" s="2" t="str">
        <f t="shared" si="731"/>
        <v>Wednesday</v>
      </c>
      <c r="N3589" s="2" t="str">
        <f t="shared" si="732"/>
        <v>Wednesday</v>
      </c>
      <c r="O3589" s="12">
        <f t="shared" si="733"/>
        <v>0</v>
      </c>
      <c r="P3589" s="11" t="str">
        <f t="shared" si="734"/>
        <v>Low Cost per Unit</v>
      </c>
      <c r="Q3589" s="12">
        <f t="shared" si="735"/>
        <v>0</v>
      </c>
      <c r="R3589" s="12">
        <f t="shared" si="736"/>
        <v>0</v>
      </c>
      <c r="S3589" s="12">
        <f t="shared" si="737"/>
        <v>0</v>
      </c>
      <c r="T3589" s="12">
        <f t="shared" si="738"/>
        <v>0</v>
      </c>
      <c r="U3589" s="12">
        <f t="shared" si="739"/>
        <v>0</v>
      </c>
      <c r="V3589" s="13" t="str">
        <f t="shared" ca="1" si="740"/>
        <v>Greater Than 8 Weeks Old</v>
      </c>
    </row>
    <row r="3590" spans="1:22" x14ac:dyDescent="0.35">
      <c r="A3590" s="2" t="s">
        <v>315</v>
      </c>
      <c r="B3590" s="5">
        <v>43696</v>
      </c>
      <c r="C3590" s="5" t="s">
        <v>371</v>
      </c>
      <c r="D3590" s="5" t="s">
        <v>371</v>
      </c>
      <c r="E3590" s="6">
        <v>2</v>
      </c>
      <c r="F3590" s="3">
        <v>37.979999999999997</v>
      </c>
      <c r="G3590" s="3">
        <v>30</v>
      </c>
      <c r="H3590" s="8">
        <f t="shared" si="728"/>
        <v>15</v>
      </c>
      <c r="I3590" s="3">
        <v>7.98</v>
      </c>
      <c r="J3590" s="4">
        <v>0.21</v>
      </c>
      <c r="K3590" s="2" t="str">
        <f t="shared" si="729"/>
        <v>Monday</v>
      </c>
      <c r="L3590" s="5">
        <f t="shared" si="730"/>
        <v>43699</v>
      </c>
      <c r="M3590" s="2" t="str">
        <f t="shared" si="731"/>
        <v>Thursday</v>
      </c>
      <c r="N3590" s="2" t="str">
        <f t="shared" si="732"/>
        <v>Thursday</v>
      </c>
      <c r="O3590" s="12">
        <f t="shared" si="733"/>
        <v>0</v>
      </c>
      <c r="P3590" s="11" t="str">
        <f t="shared" si="734"/>
        <v>Low Cost per Unit</v>
      </c>
      <c r="Q3590" s="12">
        <f t="shared" si="735"/>
        <v>0</v>
      </c>
      <c r="R3590" s="12">
        <f t="shared" si="736"/>
        <v>1.1394</v>
      </c>
      <c r="S3590" s="12">
        <f t="shared" si="737"/>
        <v>0</v>
      </c>
      <c r="T3590" s="12">
        <f t="shared" si="738"/>
        <v>0</v>
      </c>
      <c r="U3590" s="12">
        <f t="shared" si="739"/>
        <v>0</v>
      </c>
      <c r="V3590" s="13" t="str">
        <f t="shared" ca="1" si="740"/>
        <v>Greater Than 8 Weeks Old</v>
      </c>
    </row>
    <row r="3591" spans="1:22" x14ac:dyDescent="0.35">
      <c r="A3591" s="2" t="s">
        <v>315</v>
      </c>
      <c r="B3591" s="5">
        <v>43697</v>
      </c>
      <c r="C3591" s="5" t="s">
        <v>371</v>
      </c>
      <c r="D3591" s="5" t="s">
        <v>371</v>
      </c>
      <c r="E3591" s="6">
        <v>1</v>
      </c>
      <c r="F3591" s="3">
        <v>18.989999999999998</v>
      </c>
      <c r="G3591" s="3">
        <v>15</v>
      </c>
      <c r="H3591" s="8">
        <f t="shared" si="728"/>
        <v>15</v>
      </c>
      <c r="I3591" s="3">
        <v>3.99</v>
      </c>
      <c r="J3591" s="4">
        <v>0.21</v>
      </c>
      <c r="K3591" s="2" t="str">
        <f t="shared" si="729"/>
        <v>Tuesday</v>
      </c>
      <c r="L3591" s="5">
        <f t="shared" si="730"/>
        <v>43700</v>
      </c>
      <c r="M3591" s="2" t="str">
        <f t="shared" si="731"/>
        <v>Friday</v>
      </c>
      <c r="N3591" s="2" t="str">
        <f t="shared" si="732"/>
        <v>Friday</v>
      </c>
      <c r="O3591" s="12">
        <f t="shared" si="733"/>
        <v>0.94950000000000001</v>
      </c>
      <c r="P3591" s="11" t="str">
        <f t="shared" si="734"/>
        <v>Low Cost per Unit</v>
      </c>
      <c r="Q3591" s="12">
        <f t="shared" si="735"/>
        <v>0</v>
      </c>
      <c r="R3591" s="12">
        <f t="shared" si="736"/>
        <v>0</v>
      </c>
      <c r="S3591" s="12">
        <f t="shared" si="737"/>
        <v>0</v>
      </c>
      <c r="T3591" s="12">
        <f t="shared" si="738"/>
        <v>0</v>
      </c>
      <c r="U3591" s="12">
        <f t="shared" si="739"/>
        <v>0</v>
      </c>
      <c r="V3591" s="13" t="str">
        <f t="shared" ca="1" si="740"/>
        <v>Greater Than 8 Weeks Old</v>
      </c>
    </row>
    <row r="3592" spans="1:22" x14ac:dyDescent="0.35">
      <c r="A3592" s="2" t="s">
        <v>315</v>
      </c>
      <c r="B3592" s="5">
        <v>43698</v>
      </c>
      <c r="C3592" s="5" t="s">
        <v>371</v>
      </c>
      <c r="D3592" s="5" t="s">
        <v>371</v>
      </c>
      <c r="E3592" s="6">
        <v>4</v>
      </c>
      <c r="F3592" s="3">
        <v>75.959999999999994</v>
      </c>
      <c r="G3592" s="3">
        <v>60</v>
      </c>
      <c r="H3592" s="8">
        <f t="shared" si="728"/>
        <v>15</v>
      </c>
      <c r="I3592" s="3">
        <v>15.96</v>
      </c>
      <c r="J3592" s="4">
        <v>0.21</v>
      </c>
      <c r="K3592" s="2" t="str">
        <f t="shared" si="729"/>
        <v>Wednesday</v>
      </c>
      <c r="L3592" s="5">
        <f t="shared" si="730"/>
        <v>43701</v>
      </c>
      <c r="M3592" s="2" t="str">
        <f t="shared" si="731"/>
        <v>Saturday</v>
      </c>
      <c r="N3592" s="2" t="str">
        <f t="shared" si="732"/>
        <v>Saturday</v>
      </c>
      <c r="O3592" s="12">
        <f t="shared" si="733"/>
        <v>0</v>
      </c>
      <c r="P3592" s="11" t="str">
        <f t="shared" si="734"/>
        <v>Low Cost per Unit</v>
      </c>
      <c r="Q3592" s="12">
        <f t="shared" si="735"/>
        <v>0</v>
      </c>
      <c r="R3592" s="12">
        <f t="shared" si="736"/>
        <v>2.2787999999999999</v>
      </c>
      <c r="S3592" s="12">
        <f t="shared" si="737"/>
        <v>0</v>
      </c>
      <c r="T3592" s="12">
        <f t="shared" si="738"/>
        <v>0</v>
      </c>
      <c r="U3592" s="12">
        <f t="shared" si="739"/>
        <v>0</v>
      </c>
      <c r="V3592" s="13" t="str">
        <f t="shared" ca="1" si="740"/>
        <v>Greater Than 8 Weeks Old</v>
      </c>
    </row>
    <row r="3593" spans="1:22" x14ac:dyDescent="0.35">
      <c r="A3593" s="2" t="s">
        <v>315</v>
      </c>
      <c r="B3593" s="5">
        <v>43699</v>
      </c>
      <c r="C3593" s="5" t="s">
        <v>371</v>
      </c>
      <c r="D3593" s="5" t="s">
        <v>371</v>
      </c>
      <c r="E3593" s="6">
        <v>2</v>
      </c>
      <c r="F3593" s="3">
        <v>37.979999999999997</v>
      </c>
      <c r="G3593" s="3">
        <v>30</v>
      </c>
      <c r="H3593" s="8">
        <f t="shared" si="728"/>
        <v>15</v>
      </c>
      <c r="I3593" s="3">
        <v>7.98</v>
      </c>
      <c r="J3593" s="4">
        <v>0.21</v>
      </c>
      <c r="K3593" s="2" t="str">
        <f t="shared" si="729"/>
        <v>Thursday</v>
      </c>
      <c r="L3593" s="5">
        <f t="shared" si="730"/>
        <v>43702</v>
      </c>
      <c r="M3593" s="2" t="str">
        <f t="shared" si="731"/>
        <v>Sunday</v>
      </c>
      <c r="N3593" s="2" t="str">
        <f t="shared" si="732"/>
        <v>Monday</v>
      </c>
      <c r="O3593" s="12">
        <f t="shared" si="733"/>
        <v>0</v>
      </c>
      <c r="P3593" s="11" t="str">
        <f t="shared" si="734"/>
        <v>Low Cost per Unit</v>
      </c>
      <c r="Q3593" s="12">
        <f t="shared" si="735"/>
        <v>0</v>
      </c>
      <c r="R3593" s="12">
        <f t="shared" si="736"/>
        <v>1.1394</v>
      </c>
      <c r="S3593" s="12">
        <f t="shared" si="737"/>
        <v>0</v>
      </c>
      <c r="T3593" s="12">
        <f t="shared" si="738"/>
        <v>0</v>
      </c>
      <c r="U3593" s="12">
        <f t="shared" si="739"/>
        <v>0</v>
      </c>
      <c r="V3593" s="13" t="str">
        <f t="shared" ca="1" si="740"/>
        <v>Greater Than 8 Weeks Old</v>
      </c>
    </row>
    <row r="3594" spans="1:22" x14ac:dyDescent="0.35">
      <c r="A3594" s="2" t="s">
        <v>315</v>
      </c>
      <c r="B3594" s="5">
        <v>43700</v>
      </c>
      <c r="C3594" s="5" t="s">
        <v>371</v>
      </c>
      <c r="D3594" s="5" t="s">
        <v>371</v>
      </c>
      <c r="E3594" s="6">
        <v>1</v>
      </c>
      <c r="F3594" s="3">
        <v>18.989999999999998</v>
      </c>
      <c r="G3594" s="3">
        <v>15</v>
      </c>
      <c r="H3594" s="8">
        <f t="shared" si="728"/>
        <v>15</v>
      </c>
      <c r="I3594" s="3">
        <v>3.99</v>
      </c>
      <c r="J3594" s="4">
        <v>0.21</v>
      </c>
      <c r="K3594" s="2" t="str">
        <f t="shared" si="729"/>
        <v>Friday</v>
      </c>
      <c r="L3594" s="5">
        <f t="shared" si="730"/>
        <v>43703</v>
      </c>
      <c r="M3594" s="2" t="str">
        <f t="shared" si="731"/>
        <v>Monday</v>
      </c>
      <c r="N3594" s="2" t="str">
        <f t="shared" si="732"/>
        <v>Monday</v>
      </c>
      <c r="O3594" s="12">
        <f t="shared" si="733"/>
        <v>0</v>
      </c>
      <c r="P3594" s="11" t="str">
        <f t="shared" si="734"/>
        <v>Low Cost per Unit</v>
      </c>
      <c r="Q3594" s="12">
        <f t="shared" si="735"/>
        <v>0</v>
      </c>
      <c r="R3594" s="12">
        <f t="shared" si="736"/>
        <v>0</v>
      </c>
      <c r="S3594" s="12">
        <f t="shared" si="737"/>
        <v>0</v>
      </c>
      <c r="T3594" s="12">
        <f t="shared" si="738"/>
        <v>0</v>
      </c>
      <c r="U3594" s="12">
        <f t="shared" si="739"/>
        <v>0</v>
      </c>
      <c r="V3594" s="13" t="str">
        <f t="shared" ca="1" si="740"/>
        <v>Greater Than 8 Weeks Old</v>
      </c>
    </row>
    <row r="3595" spans="1:22" x14ac:dyDescent="0.35">
      <c r="A3595" s="2" t="s">
        <v>315</v>
      </c>
      <c r="B3595" s="5">
        <v>43701</v>
      </c>
      <c r="C3595" s="5" t="s">
        <v>371</v>
      </c>
      <c r="D3595" s="5" t="s">
        <v>371</v>
      </c>
      <c r="E3595" s="6">
        <v>2</v>
      </c>
      <c r="F3595" s="3">
        <v>37.979999999999997</v>
      </c>
      <c r="G3595" s="3">
        <v>30</v>
      </c>
      <c r="H3595" s="8">
        <f t="shared" si="728"/>
        <v>15</v>
      </c>
      <c r="I3595" s="3">
        <v>7.98</v>
      </c>
      <c r="J3595" s="4">
        <v>0.21</v>
      </c>
      <c r="K3595" s="2" t="str">
        <f t="shared" si="729"/>
        <v>Saturday</v>
      </c>
      <c r="L3595" s="5">
        <f t="shared" si="730"/>
        <v>43704</v>
      </c>
      <c r="M3595" s="2" t="str">
        <f t="shared" si="731"/>
        <v>Tuesday</v>
      </c>
      <c r="N3595" s="2" t="str">
        <f t="shared" si="732"/>
        <v>Tuesday</v>
      </c>
      <c r="O3595" s="12">
        <f t="shared" si="733"/>
        <v>0</v>
      </c>
      <c r="P3595" s="11" t="str">
        <f t="shared" si="734"/>
        <v>Low Cost per Unit</v>
      </c>
      <c r="Q3595" s="12">
        <f t="shared" si="735"/>
        <v>0</v>
      </c>
      <c r="R3595" s="12">
        <f t="shared" si="736"/>
        <v>1.1394</v>
      </c>
      <c r="S3595" s="12">
        <f t="shared" si="737"/>
        <v>0</v>
      </c>
      <c r="T3595" s="12">
        <f t="shared" si="738"/>
        <v>0</v>
      </c>
      <c r="U3595" s="12">
        <f t="shared" si="739"/>
        <v>0</v>
      </c>
      <c r="V3595" s="13" t="str">
        <f t="shared" ca="1" si="740"/>
        <v>Greater Than 8 Weeks Old</v>
      </c>
    </row>
    <row r="3596" spans="1:22" x14ac:dyDescent="0.35">
      <c r="A3596" s="2" t="s">
        <v>315</v>
      </c>
      <c r="B3596" s="5">
        <v>43702</v>
      </c>
      <c r="C3596" s="5" t="s">
        <v>371</v>
      </c>
      <c r="D3596" s="5" t="s">
        <v>371</v>
      </c>
      <c r="E3596" s="6">
        <v>3</v>
      </c>
      <c r="F3596" s="3">
        <v>56.97</v>
      </c>
      <c r="G3596" s="3">
        <v>45</v>
      </c>
      <c r="H3596" s="8">
        <f t="shared" si="728"/>
        <v>15</v>
      </c>
      <c r="I3596" s="3">
        <v>11.97</v>
      </c>
      <c r="J3596" s="4">
        <v>0.21</v>
      </c>
      <c r="K3596" s="2" t="str">
        <f t="shared" si="729"/>
        <v>Sunday</v>
      </c>
      <c r="L3596" s="5">
        <f t="shared" si="730"/>
        <v>43705</v>
      </c>
      <c r="M3596" s="2" t="str">
        <f t="shared" si="731"/>
        <v>Wednesday</v>
      </c>
      <c r="N3596" s="2" t="str">
        <f t="shared" si="732"/>
        <v>Wednesday</v>
      </c>
      <c r="O3596" s="12">
        <f t="shared" si="733"/>
        <v>0</v>
      </c>
      <c r="P3596" s="11" t="str">
        <f t="shared" si="734"/>
        <v>Low Cost per Unit</v>
      </c>
      <c r="Q3596" s="12">
        <f t="shared" si="735"/>
        <v>0</v>
      </c>
      <c r="R3596" s="12">
        <f t="shared" si="736"/>
        <v>1.7090999999999998</v>
      </c>
      <c r="S3596" s="12">
        <f t="shared" si="737"/>
        <v>0</v>
      </c>
      <c r="T3596" s="12">
        <f t="shared" si="738"/>
        <v>0</v>
      </c>
      <c r="U3596" s="12">
        <f t="shared" si="739"/>
        <v>0</v>
      </c>
      <c r="V3596" s="13" t="str">
        <f t="shared" ca="1" si="740"/>
        <v>Greater Than 8 Weeks Old</v>
      </c>
    </row>
    <row r="3597" spans="1:22" x14ac:dyDescent="0.35">
      <c r="A3597" s="2" t="s">
        <v>315</v>
      </c>
      <c r="B3597" s="5">
        <v>43703</v>
      </c>
      <c r="C3597" s="5" t="s">
        <v>371</v>
      </c>
      <c r="D3597" s="5" t="s">
        <v>371</v>
      </c>
      <c r="E3597" s="6">
        <v>6</v>
      </c>
      <c r="F3597" s="3">
        <v>113.94</v>
      </c>
      <c r="G3597" s="3">
        <v>90</v>
      </c>
      <c r="H3597" s="8">
        <f t="shared" si="728"/>
        <v>15</v>
      </c>
      <c r="I3597" s="3">
        <v>23.94</v>
      </c>
      <c r="J3597" s="4">
        <v>0.21</v>
      </c>
      <c r="K3597" s="2" t="str">
        <f t="shared" si="729"/>
        <v>Monday</v>
      </c>
      <c r="L3597" s="5">
        <f t="shared" si="730"/>
        <v>43706</v>
      </c>
      <c r="M3597" s="2" t="str">
        <f t="shared" si="731"/>
        <v>Thursday</v>
      </c>
      <c r="N3597" s="2" t="str">
        <f t="shared" si="732"/>
        <v>Thursday</v>
      </c>
      <c r="O3597" s="12">
        <f t="shared" si="733"/>
        <v>0</v>
      </c>
      <c r="P3597" s="11" t="str">
        <f t="shared" si="734"/>
        <v>Low Cost per Unit</v>
      </c>
      <c r="Q3597" s="12">
        <f t="shared" si="735"/>
        <v>0</v>
      </c>
      <c r="R3597" s="12">
        <f t="shared" si="736"/>
        <v>3.4181999999999997</v>
      </c>
      <c r="S3597" s="12">
        <f t="shared" si="737"/>
        <v>0</v>
      </c>
      <c r="T3597" s="12">
        <f t="shared" si="738"/>
        <v>0</v>
      </c>
      <c r="U3597" s="12">
        <f t="shared" si="739"/>
        <v>0</v>
      </c>
      <c r="V3597" s="13" t="str">
        <f t="shared" ca="1" si="740"/>
        <v>Greater Than 8 Weeks Old</v>
      </c>
    </row>
    <row r="3598" spans="1:22" x14ac:dyDescent="0.35">
      <c r="A3598" s="2" t="s">
        <v>315</v>
      </c>
      <c r="B3598" s="5">
        <v>43704</v>
      </c>
      <c r="C3598" s="5" t="s">
        <v>371</v>
      </c>
      <c r="D3598" s="5" t="s">
        <v>371</v>
      </c>
      <c r="E3598" s="6">
        <v>3</v>
      </c>
      <c r="F3598" s="3">
        <v>56.97</v>
      </c>
      <c r="G3598" s="3">
        <v>45</v>
      </c>
      <c r="H3598" s="8">
        <f t="shared" si="728"/>
        <v>15</v>
      </c>
      <c r="I3598" s="3">
        <v>11.97</v>
      </c>
      <c r="J3598" s="4">
        <v>0.21</v>
      </c>
      <c r="K3598" s="2" t="str">
        <f t="shared" si="729"/>
        <v>Tuesday</v>
      </c>
      <c r="L3598" s="5">
        <f t="shared" si="730"/>
        <v>43707</v>
      </c>
      <c r="M3598" s="2" t="str">
        <f t="shared" si="731"/>
        <v>Friday</v>
      </c>
      <c r="N3598" s="2" t="str">
        <f t="shared" si="732"/>
        <v>Friday</v>
      </c>
      <c r="O3598" s="12">
        <f t="shared" si="733"/>
        <v>2.8485</v>
      </c>
      <c r="P3598" s="11" t="str">
        <f t="shared" si="734"/>
        <v>Low Cost per Unit</v>
      </c>
      <c r="Q3598" s="12">
        <f t="shared" si="735"/>
        <v>0</v>
      </c>
      <c r="R3598" s="12">
        <f t="shared" si="736"/>
        <v>1.7090999999999998</v>
      </c>
      <c r="S3598" s="12">
        <f t="shared" si="737"/>
        <v>0</v>
      </c>
      <c r="T3598" s="12">
        <f t="shared" si="738"/>
        <v>0</v>
      </c>
      <c r="U3598" s="12">
        <f t="shared" si="739"/>
        <v>0</v>
      </c>
      <c r="V3598" s="13" t="str">
        <f t="shared" ca="1" si="740"/>
        <v>Greater Than 8 Weeks Old</v>
      </c>
    </row>
    <row r="3599" spans="1:22" x14ac:dyDescent="0.35">
      <c r="A3599" s="2" t="s">
        <v>315</v>
      </c>
      <c r="B3599" s="5">
        <v>43705</v>
      </c>
      <c r="C3599" s="5" t="s">
        <v>371</v>
      </c>
      <c r="D3599" s="5" t="s">
        <v>371</v>
      </c>
      <c r="E3599" s="6">
        <v>4</v>
      </c>
      <c r="F3599" s="3">
        <v>75.959999999999994</v>
      </c>
      <c r="G3599" s="3">
        <v>60</v>
      </c>
      <c r="H3599" s="8">
        <f t="shared" si="728"/>
        <v>15</v>
      </c>
      <c r="I3599" s="3">
        <v>15.96</v>
      </c>
      <c r="J3599" s="4">
        <v>0.21</v>
      </c>
      <c r="K3599" s="2" t="str">
        <f t="shared" si="729"/>
        <v>Wednesday</v>
      </c>
      <c r="L3599" s="5">
        <f t="shared" si="730"/>
        <v>43708</v>
      </c>
      <c r="M3599" s="2" t="str">
        <f t="shared" si="731"/>
        <v>Saturday</v>
      </c>
      <c r="N3599" s="2" t="str">
        <f t="shared" si="732"/>
        <v>Saturday</v>
      </c>
      <c r="O3599" s="12">
        <f t="shared" si="733"/>
        <v>0</v>
      </c>
      <c r="P3599" s="11" t="str">
        <f t="shared" si="734"/>
        <v>Low Cost per Unit</v>
      </c>
      <c r="Q3599" s="12">
        <f t="shared" si="735"/>
        <v>0</v>
      </c>
      <c r="R3599" s="12">
        <f t="shared" si="736"/>
        <v>2.2787999999999999</v>
      </c>
      <c r="S3599" s="12">
        <f t="shared" si="737"/>
        <v>0</v>
      </c>
      <c r="T3599" s="12">
        <f t="shared" si="738"/>
        <v>0</v>
      </c>
      <c r="U3599" s="12">
        <f t="shared" si="739"/>
        <v>0</v>
      </c>
      <c r="V3599" s="13" t="str">
        <f t="shared" ca="1" si="740"/>
        <v>Greater Than 8 Weeks Old</v>
      </c>
    </row>
    <row r="3600" spans="1:22" x14ac:dyDescent="0.35">
      <c r="A3600" s="2" t="s">
        <v>315</v>
      </c>
      <c r="B3600" s="5">
        <v>43706</v>
      </c>
      <c r="C3600" s="5" t="s">
        <v>371</v>
      </c>
      <c r="D3600" s="5" t="s">
        <v>371</v>
      </c>
      <c r="E3600" s="6">
        <v>2</v>
      </c>
      <c r="F3600" s="3">
        <v>37.979999999999997</v>
      </c>
      <c r="G3600" s="3">
        <v>30</v>
      </c>
      <c r="H3600" s="8">
        <f t="shared" si="728"/>
        <v>15</v>
      </c>
      <c r="I3600" s="3">
        <v>7.98</v>
      </c>
      <c r="J3600" s="4">
        <v>0.21</v>
      </c>
      <c r="K3600" s="2" t="str">
        <f t="shared" si="729"/>
        <v>Thursday</v>
      </c>
      <c r="L3600" s="5">
        <f t="shared" si="730"/>
        <v>43709</v>
      </c>
      <c r="M3600" s="2" t="str">
        <f t="shared" si="731"/>
        <v>Sunday</v>
      </c>
      <c r="N3600" s="2" t="str">
        <f t="shared" si="732"/>
        <v>Monday</v>
      </c>
      <c r="O3600" s="12">
        <f t="shared" si="733"/>
        <v>0</v>
      </c>
      <c r="P3600" s="11" t="str">
        <f t="shared" si="734"/>
        <v>Low Cost per Unit</v>
      </c>
      <c r="Q3600" s="12">
        <f t="shared" si="735"/>
        <v>0</v>
      </c>
      <c r="R3600" s="12">
        <f t="shared" si="736"/>
        <v>1.1394</v>
      </c>
      <c r="S3600" s="12">
        <f t="shared" si="737"/>
        <v>0</v>
      </c>
      <c r="T3600" s="12">
        <f t="shared" si="738"/>
        <v>0</v>
      </c>
      <c r="U3600" s="12">
        <f t="shared" si="739"/>
        <v>0</v>
      </c>
      <c r="V3600" s="13" t="str">
        <f t="shared" ca="1" si="740"/>
        <v>Greater Than 8 Weeks Old</v>
      </c>
    </row>
    <row r="3601" spans="1:22" x14ac:dyDescent="0.35">
      <c r="A3601" s="2" t="s">
        <v>257</v>
      </c>
      <c r="B3601" s="5">
        <v>43679</v>
      </c>
      <c r="C3601" s="5" t="s">
        <v>375</v>
      </c>
      <c r="D3601" s="5" t="s">
        <v>382</v>
      </c>
      <c r="E3601" s="6">
        <v>1</v>
      </c>
      <c r="F3601" s="3">
        <v>45</v>
      </c>
      <c r="G3601" s="3">
        <v>15</v>
      </c>
      <c r="H3601" s="8">
        <f t="shared" si="728"/>
        <v>15</v>
      </c>
      <c r="I3601" s="3">
        <v>30</v>
      </c>
      <c r="J3601" s="4">
        <v>0.67</v>
      </c>
      <c r="K3601" s="2" t="str">
        <f t="shared" si="729"/>
        <v>Friday</v>
      </c>
      <c r="L3601" s="5">
        <f t="shared" si="730"/>
        <v>43682</v>
      </c>
      <c r="M3601" s="2" t="str">
        <f t="shared" si="731"/>
        <v>Monday</v>
      </c>
      <c r="N3601" s="2" t="str">
        <f t="shared" si="732"/>
        <v>Monday</v>
      </c>
      <c r="O3601" s="12">
        <f t="shared" si="733"/>
        <v>0</v>
      </c>
      <c r="P3601" s="11" t="str">
        <f t="shared" si="734"/>
        <v>Low Cost per Unit</v>
      </c>
      <c r="Q3601" s="12">
        <f t="shared" si="735"/>
        <v>0</v>
      </c>
      <c r="R3601" s="12">
        <f t="shared" si="736"/>
        <v>0</v>
      </c>
      <c r="S3601" s="12">
        <f t="shared" si="737"/>
        <v>0</v>
      </c>
      <c r="T3601" s="12">
        <f t="shared" si="738"/>
        <v>0</v>
      </c>
      <c r="U3601" s="12">
        <f t="shared" si="739"/>
        <v>0</v>
      </c>
      <c r="V3601" s="13" t="str">
        <f t="shared" ca="1" si="740"/>
        <v>Greater Than 8 Weeks Old</v>
      </c>
    </row>
    <row r="3602" spans="1:22" x14ac:dyDescent="0.35">
      <c r="A3602" s="2" t="s">
        <v>257</v>
      </c>
      <c r="B3602" s="5">
        <v>43685</v>
      </c>
      <c r="C3602" s="5" t="s">
        <v>375</v>
      </c>
      <c r="D3602" s="5" t="s">
        <v>382</v>
      </c>
      <c r="E3602" s="6">
        <v>1</v>
      </c>
      <c r="F3602" s="3">
        <v>31.5</v>
      </c>
      <c r="G3602" s="3">
        <v>15</v>
      </c>
      <c r="H3602" s="8">
        <f t="shared" si="728"/>
        <v>15</v>
      </c>
      <c r="I3602" s="3">
        <v>16.5</v>
      </c>
      <c r="J3602" s="4">
        <v>0.52</v>
      </c>
      <c r="K3602" s="2" t="str">
        <f t="shared" si="729"/>
        <v>Thursday</v>
      </c>
      <c r="L3602" s="5">
        <f t="shared" si="730"/>
        <v>43688</v>
      </c>
      <c r="M3602" s="2" t="str">
        <f t="shared" si="731"/>
        <v>Sunday</v>
      </c>
      <c r="N3602" s="2" t="str">
        <f t="shared" si="732"/>
        <v>Monday</v>
      </c>
      <c r="O3602" s="12">
        <f t="shared" si="733"/>
        <v>0</v>
      </c>
      <c r="P3602" s="11" t="str">
        <f t="shared" si="734"/>
        <v>Low Cost per Unit</v>
      </c>
      <c r="Q3602" s="12">
        <f t="shared" si="735"/>
        <v>0</v>
      </c>
      <c r="R3602" s="12">
        <f t="shared" si="736"/>
        <v>0</v>
      </c>
      <c r="S3602" s="12">
        <f t="shared" si="737"/>
        <v>0</v>
      </c>
      <c r="T3602" s="12">
        <f t="shared" si="738"/>
        <v>0</v>
      </c>
      <c r="U3602" s="12">
        <f t="shared" si="739"/>
        <v>0</v>
      </c>
      <c r="V3602" s="13" t="str">
        <f t="shared" ca="1" si="740"/>
        <v>Greater Than 8 Weeks Old</v>
      </c>
    </row>
    <row r="3603" spans="1:22" x14ac:dyDescent="0.35">
      <c r="A3603" s="2" t="s">
        <v>258</v>
      </c>
      <c r="B3603" s="5">
        <v>43679</v>
      </c>
      <c r="C3603" s="5" t="s">
        <v>375</v>
      </c>
      <c r="D3603" s="5" t="s">
        <v>382</v>
      </c>
      <c r="E3603" s="6">
        <v>3</v>
      </c>
      <c r="F3603" s="3">
        <v>105</v>
      </c>
      <c r="G3603" s="3">
        <v>36</v>
      </c>
      <c r="H3603" s="8">
        <f t="shared" si="728"/>
        <v>12</v>
      </c>
      <c r="I3603" s="3">
        <v>69</v>
      </c>
      <c r="J3603" s="4">
        <v>0.66</v>
      </c>
      <c r="K3603" s="2" t="str">
        <f t="shared" si="729"/>
        <v>Friday</v>
      </c>
      <c r="L3603" s="5">
        <f t="shared" si="730"/>
        <v>43682</v>
      </c>
      <c r="M3603" s="2" t="str">
        <f t="shared" si="731"/>
        <v>Monday</v>
      </c>
      <c r="N3603" s="2" t="str">
        <f t="shared" si="732"/>
        <v>Monday</v>
      </c>
      <c r="O3603" s="12">
        <f t="shared" si="733"/>
        <v>0</v>
      </c>
      <c r="P3603" s="11" t="str">
        <f t="shared" si="734"/>
        <v>Low Cost per Unit</v>
      </c>
      <c r="Q3603" s="12">
        <f t="shared" si="735"/>
        <v>0</v>
      </c>
      <c r="R3603" s="12">
        <f t="shared" si="736"/>
        <v>3.15</v>
      </c>
      <c r="S3603" s="12">
        <f t="shared" si="737"/>
        <v>0</v>
      </c>
      <c r="T3603" s="12">
        <f t="shared" si="738"/>
        <v>0</v>
      </c>
      <c r="U3603" s="12">
        <f t="shared" si="739"/>
        <v>0</v>
      </c>
      <c r="V3603" s="13" t="str">
        <f t="shared" ca="1" si="740"/>
        <v>Greater Than 8 Weeks Old</v>
      </c>
    </row>
    <row r="3604" spans="1:22" x14ac:dyDescent="0.35">
      <c r="A3604" s="2" t="s">
        <v>258</v>
      </c>
      <c r="B3604" s="5">
        <v>43683</v>
      </c>
      <c r="C3604" s="5" t="s">
        <v>375</v>
      </c>
      <c r="D3604" s="5" t="s">
        <v>382</v>
      </c>
      <c r="E3604" s="6">
        <v>1</v>
      </c>
      <c r="F3604" s="3">
        <v>35</v>
      </c>
      <c r="G3604" s="3">
        <v>12</v>
      </c>
      <c r="H3604" s="8">
        <f t="shared" si="728"/>
        <v>12</v>
      </c>
      <c r="I3604" s="3">
        <v>23</v>
      </c>
      <c r="J3604" s="4">
        <v>0.66</v>
      </c>
      <c r="K3604" s="2" t="str">
        <f t="shared" si="729"/>
        <v>Tuesday</v>
      </c>
      <c r="L3604" s="5">
        <f t="shared" si="730"/>
        <v>43686</v>
      </c>
      <c r="M3604" s="2" t="str">
        <f t="shared" si="731"/>
        <v>Friday</v>
      </c>
      <c r="N3604" s="2" t="str">
        <f t="shared" si="732"/>
        <v>Friday</v>
      </c>
      <c r="O3604" s="12">
        <f t="shared" si="733"/>
        <v>1.75</v>
      </c>
      <c r="P3604" s="11" t="str">
        <f t="shared" si="734"/>
        <v>Low Cost per Unit</v>
      </c>
      <c r="Q3604" s="12">
        <f t="shared" si="735"/>
        <v>0</v>
      </c>
      <c r="R3604" s="12">
        <f t="shared" si="736"/>
        <v>0</v>
      </c>
      <c r="S3604" s="12">
        <f t="shared" si="737"/>
        <v>0</v>
      </c>
      <c r="T3604" s="12">
        <f t="shared" si="738"/>
        <v>0</v>
      </c>
      <c r="U3604" s="12">
        <f t="shared" si="739"/>
        <v>0</v>
      </c>
      <c r="V3604" s="13" t="str">
        <f t="shared" ca="1" si="740"/>
        <v>Greater Than 8 Weeks Old</v>
      </c>
    </row>
    <row r="3605" spans="1:22" x14ac:dyDescent="0.35">
      <c r="A3605" s="2" t="s">
        <v>258</v>
      </c>
      <c r="B3605" s="5">
        <v>43685</v>
      </c>
      <c r="C3605" s="5" t="s">
        <v>375</v>
      </c>
      <c r="D3605" s="5" t="s">
        <v>382</v>
      </c>
      <c r="E3605" s="6">
        <v>1</v>
      </c>
      <c r="F3605" s="3">
        <v>35</v>
      </c>
      <c r="G3605" s="3">
        <v>12</v>
      </c>
      <c r="H3605" s="8">
        <f t="shared" si="728"/>
        <v>12</v>
      </c>
      <c r="I3605" s="3">
        <v>23</v>
      </c>
      <c r="J3605" s="4">
        <v>0.66</v>
      </c>
      <c r="K3605" s="2" t="str">
        <f t="shared" si="729"/>
        <v>Thursday</v>
      </c>
      <c r="L3605" s="5">
        <f t="shared" si="730"/>
        <v>43688</v>
      </c>
      <c r="M3605" s="2" t="str">
        <f t="shared" si="731"/>
        <v>Sunday</v>
      </c>
      <c r="N3605" s="2" t="str">
        <f t="shared" si="732"/>
        <v>Monday</v>
      </c>
      <c r="O3605" s="12">
        <f t="shared" si="733"/>
        <v>0</v>
      </c>
      <c r="P3605" s="11" t="str">
        <f t="shared" si="734"/>
        <v>Low Cost per Unit</v>
      </c>
      <c r="Q3605" s="12">
        <f t="shared" si="735"/>
        <v>0</v>
      </c>
      <c r="R3605" s="12">
        <f t="shared" si="736"/>
        <v>0</v>
      </c>
      <c r="S3605" s="12">
        <f t="shared" si="737"/>
        <v>0</v>
      </c>
      <c r="T3605" s="12">
        <f t="shared" si="738"/>
        <v>0</v>
      </c>
      <c r="U3605" s="12">
        <f t="shared" si="739"/>
        <v>0</v>
      </c>
      <c r="V3605" s="13" t="str">
        <f t="shared" ca="1" si="740"/>
        <v>Greater Than 8 Weeks Old</v>
      </c>
    </row>
    <row r="3606" spans="1:22" x14ac:dyDescent="0.35">
      <c r="A3606" s="2" t="s">
        <v>258</v>
      </c>
      <c r="B3606" s="5">
        <v>43687</v>
      </c>
      <c r="C3606" s="5" t="s">
        <v>375</v>
      </c>
      <c r="D3606" s="5" t="s">
        <v>382</v>
      </c>
      <c r="E3606" s="6">
        <v>2</v>
      </c>
      <c r="F3606" s="3">
        <v>70</v>
      </c>
      <c r="G3606" s="3">
        <v>24</v>
      </c>
      <c r="H3606" s="8">
        <f t="shared" si="728"/>
        <v>12</v>
      </c>
      <c r="I3606" s="3">
        <v>46</v>
      </c>
      <c r="J3606" s="4">
        <v>0.66</v>
      </c>
      <c r="K3606" s="2" t="str">
        <f t="shared" si="729"/>
        <v>Saturday</v>
      </c>
      <c r="L3606" s="5">
        <f t="shared" si="730"/>
        <v>43690</v>
      </c>
      <c r="M3606" s="2" t="str">
        <f t="shared" si="731"/>
        <v>Tuesday</v>
      </c>
      <c r="N3606" s="2" t="str">
        <f t="shared" si="732"/>
        <v>Tuesday</v>
      </c>
      <c r="O3606" s="12">
        <f t="shared" si="733"/>
        <v>0</v>
      </c>
      <c r="P3606" s="11" t="str">
        <f t="shared" si="734"/>
        <v>Low Cost per Unit</v>
      </c>
      <c r="Q3606" s="12">
        <f t="shared" si="735"/>
        <v>0</v>
      </c>
      <c r="R3606" s="12">
        <f t="shared" si="736"/>
        <v>2.1</v>
      </c>
      <c r="S3606" s="12">
        <f t="shared" si="737"/>
        <v>0</v>
      </c>
      <c r="T3606" s="12">
        <f t="shared" si="738"/>
        <v>0</v>
      </c>
      <c r="U3606" s="12">
        <f t="shared" si="739"/>
        <v>0</v>
      </c>
      <c r="V3606" s="13" t="str">
        <f t="shared" ca="1" si="740"/>
        <v>Greater Than 8 Weeks Old</v>
      </c>
    </row>
    <row r="3607" spans="1:22" x14ac:dyDescent="0.35">
      <c r="A3607" s="2" t="s">
        <v>258</v>
      </c>
      <c r="B3607" s="5">
        <v>43691</v>
      </c>
      <c r="C3607" s="5" t="s">
        <v>375</v>
      </c>
      <c r="D3607" s="5" t="s">
        <v>382</v>
      </c>
      <c r="E3607" s="6">
        <v>2</v>
      </c>
      <c r="F3607" s="3">
        <v>70</v>
      </c>
      <c r="G3607" s="3">
        <v>24</v>
      </c>
      <c r="H3607" s="8">
        <f t="shared" si="728"/>
        <v>12</v>
      </c>
      <c r="I3607" s="3">
        <v>46</v>
      </c>
      <c r="J3607" s="4">
        <v>0.66</v>
      </c>
      <c r="K3607" s="2" t="str">
        <f t="shared" si="729"/>
        <v>Wednesday</v>
      </c>
      <c r="L3607" s="5">
        <f t="shared" si="730"/>
        <v>43694</v>
      </c>
      <c r="M3607" s="2" t="str">
        <f t="shared" si="731"/>
        <v>Saturday</v>
      </c>
      <c r="N3607" s="2" t="str">
        <f t="shared" si="732"/>
        <v>Saturday</v>
      </c>
      <c r="O3607" s="12">
        <f t="shared" si="733"/>
        <v>0</v>
      </c>
      <c r="P3607" s="11" t="str">
        <f t="shared" si="734"/>
        <v>Low Cost per Unit</v>
      </c>
      <c r="Q3607" s="12">
        <f t="shared" si="735"/>
        <v>0</v>
      </c>
      <c r="R3607" s="12">
        <f t="shared" si="736"/>
        <v>2.1</v>
      </c>
      <c r="S3607" s="12">
        <f t="shared" si="737"/>
        <v>0</v>
      </c>
      <c r="T3607" s="12">
        <f t="shared" si="738"/>
        <v>0</v>
      </c>
      <c r="U3607" s="12">
        <f t="shared" si="739"/>
        <v>0</v>
      </c>
      <c r="V3607" s="13" t="str">
        <f t="shared" ca="1" si="740"/>
        <v>Greater Than 8 Weeks Old</v>
      </c>
    </row>
    <row r="3608" spans="1:22" x14ac:dyDescent="0.35">
      <c r="A3608" s="2" t="s">
        <v>258</v>
      </c>
      <c r="B3608" s="5">
        <v>43694</v>
      </c>
      <c r="C3608" s="5" t="s">
        <v>375</v>
      </c>
      <c r="D3608" s="5" t="s">
        <v>382</v>
      </c>
      <c r="E3608" s="6">
        <v>1</v>
      </c>
      <c r="F3608" s="3">
        <v>35</v>
      </c>
      <c r="G3608" s="3">
        <v>12</v>
      </c>
      <c r="H3608" s="8">
        <f t="shared" si="728"/>
        <v>12</v>
      </c>
      <c r="I3608" s="3">
        <v>23</v>
      </c>
      <c r="J3608" s="4">
        <v>0.66</v>
      </c>
      <c r="K3608" s="2" t="str">
        <f t="shared" si="729"/>
        <v>Saturday</v>
      </c>
      <c r="L3608" s="5">
        <f t="shared" si="730"/>
        <v>43697</v>
      </c>
      <c r="M3608" s="2" t="str">
        <f t="shared" si="731"/>
        <v>Tuesday</v>
      </c>
      <c r="N3608" s="2" t="str">
        <f t="shared" si="732"/>
        <v>Tuesday</v>
      </c>
      <c r="O3608" s="12">
        <f t="shared" si="733"/>
        <v>0</v>
      </c>
      <c r="P3608" s="11" t="str">
        <f t="shared" si="734"/>
        <v>Low Cost per Unit</v>
      </c>
      <c r="Q3608" s="12">
        <f t="shared" si="735"/>
        <v>0</v>
      </c>
      <c r="R3608" s="12">
        <f t="shared" si="736"/>
        <v>0</v>
      </c>
      <c r="S3608" s="12">
        <f t="shared" si="737"/>
        <v>0</v>
      </c>
      <c r="T3608" s="12">
        <f t="shared" si="738"/>
        <v>0</v>
      </c>
      <c r="U3608" s="12">
        <f t="shared" si="739"/>
        <v>0</v>
      </c>
      <c r="V3608" s="13" t="str">
        <f t="shared" ca="1" si="740"/>
        <v>Greater Than 8 Weeks Old</v>
      </c>
    </row>
    <row r="3609" spans="1:22" x14ac:dyDescent="0.35">
      <c r="A3609" s="2" t="s">
        <v>235</v>
      </c>
      <c r="B3609" s="5">
        <v>43678</v>
      </c>
      <c r="C3609" s="5" t="s">
        <v>375</v>
      </c>
      <c r="D3609" s="5" t="s">
        <v>382</v>
      </c>
      <c r="E3609" s="6">
        <v>1</v>
      </c>
      <c r="F3609" s="3">
        <v>35</v>
      </c>
      <c r="G3609" s="3">
        <v>15</v>
      </c>
      <c r="H3609" s="8">
        <f t="shared" si="728"/>
        <v>15</v>
      </c>
      <c r="I3609" s="3">
        <v>20</v>
      </c>
      <c r="J3609" s="4">
        <v>0.56999999999999995</v>
      </c>
      <c r="K3609" s="2" t="str">
        <f t="shared" si="729"/>
        <v>Thursday</v>
      </c>
      <c r="L3609" s="5">
        <f t="shared" si="730"/>
        <v>43681</v>
      </c>
      <c r="M3609" s="2" t="str">
        <f t="shared" si="731"/>
        <v>Sunday</v>
      </c>
      <c r="N3609" s="2" t="str">
        <f t="shared" si="732"/>
        <v>Monday</v>
      </c>
      <c r="O3609" s="12">
        <f t="shared" si="733"/>
        <v>0</v>
      </c>
      <c r="P3609" s="11" t="str">
        <f t="shared" si="734"/>
        <v>Low Cost per Unit</v>
      </c>
      <c r="Q3609" s="12">
        <f t="shared" si="735"/>
        <v>0</v>
      </c>
      <c r="R3609" s="12">
        <f t="shared" si="736"/>
        <v>0</v>
      </c>
      <c r="S3609" s="12">
        <f t="shared" si="737"/>
        <v>0</v>
      </c>
      <c r="T3609" s="12">
        <f t="shared" si="738"/>
        <v>0</v>
      </c>
      <c r="U3609" s="12">
        <f t="shared" si="739"/>
        <v>0</v>
      </c>
      <c r="V3609" s="13" t="str">
        <f t="shared" ca="1" si="740"/>
        <v>Greater Than 8 Weeks Old</v>
      </c>
    </row>
    <row r="3610" spans="1:22" x14ac:dyDescent="0.35">
      <c r="A3610" s="2" t="s">
        <v>235</v>
      </c>
      <c r="B3610" s="5">
        <v>43679</v>
      </c>
      <c r="C3610" s="5" t="s">
        <v>375</v>
      </c>
      <c r="D3610" s="5" t="s">
        <v>382</v>
      </c>
      <c r="E3610" s="6">
        <v>3</v>
      </c>
      <c r="F3610" s="3">
        <v>105</v>
      </c>
      <c r="G3610" s="3">
        <v>45</v>
      </c>
      <c r="H3610" s="8">
        <f t="shared" si="728"/>
        <v>15</v>
      </c>
      <c r="I3610" s="3">
        <v>60</v>
      </c>
      <c r="J3610" s="4">
        <v>0.56999999999999995</v>
      </c>
      <c r="K3610" s="2" t="str">
        <f t="shared" si="729"/>
        <v>Friday</v>
      </c>
      <c r="L3610" s="5">
        <f t="shared" si="730"/>
        <v>43682</v>
      </c>
      <c r="M3610" s="2" t="str">
        <f t="shared" si="731"/>
        <v>Monday</v>
      </c>
      <c r="N3610" s="2" t="str">
        <f t="shared" si="732"/>
        <v>Monday</v>
      </c>
      <c r="O3610" s="12">
        <f t="shared" si="733"/>
        <v>0</v>
      </c>
      <c r="P3610" s="11" t="str">
        <f t="shared" si="734"/>
        <v>Low Cost per Unit</v>
      </c>
      <c r="Q3610" s="12">
        <f t="shared" si="735"/>
        <v>0</v>
      </c>
      <c r="R3610" s="12">
        <f t="shared" si="736"/>
        <v>3.15</v>
      </c>
      <c r="S3610" s="12">
        <f t="shared" si="737"/>
        <v>0</v>
      </c>
      <c r="T3610" s="12">
        <f t="shared" si="738"/>
        <v>0</v>
      </c>
      <c r="U3610" s="12">
        <f t="shared" si="739"/>
        <v>0</v>
      </c>
      <c r="V3610" s="13" t="str">
        <f t="shared" ca="1" si="740"/>
        <v>Greater Than 8 Weeks Old</v>
      </c>
    </row>
    <row r="3611" spans="1:22" x14ac:dyDescent="0.35">
      <c r="A3611" s="2" t="s">
        <v>235</v>
      </c>
      <c r="B3611" s="5">
        <v>43682</v>
      </c>
      <c r="C3611" s="5" t="s">
        <v>375</v>
      </c>
      <c r="D3611" s="5" t="s">
        <v>382</v>
      </c>
      <c r="E3611" s="6">
        <v>1</v>
      </c>
      <c r="F3611" s="3">
        <v>35</v>
      </c>
      <c r="G3611" s="3">
        <v>15</v>
      </c>
      <c r="H3611" s="8">
        <f t="shared" si="728"/>
        <v>15</v>
      </c>
      <c r="I3611" s="3">
        <v>20</v>
      </c>
      <c r="J3611" s="4">
        <v>0.56999999999999995</v>
      </c>
      <c r="K3611" s="2" t="str">
        <f t="shared" si="729"/>
        <v>Monday</v>
      </c>
      <c r="L3611" s="5">
        <f t="shared" si="730"/>
        <v>43685</v>
      </c>
      <c r="M3611" s="2" t="str">
        <f t="shared" si="731"/>
        <v>Thursday</v>
      </c>
      <c r="N3611" s="2" t="str">
        <f t="shared" si="732"/>
        <v>Thursday</v>
      </c>
      <c r="O3611" s="12">
        <f t="shared" si="733"/>
        <v>0</v>
      </c>
      <c r="P3611" s="11" t="str">
        <f t="shared" si="734"/>
        <v>Low Cost per Unit</v>
      </c>
      <c r="Q3611" s="12">
        <f t="shared" si="735"/>
        <v>0</v>
      </c>
      <c r="R3611" s="12">
        <f t="shared" si="736"/>
        <v>0</v>
      </c>
      <c r="S3611" s="12">
        <f t="shared" si="737"/>
        <v>0</v>
      </c>
      <c r="T3611" s="12">
        <f t="shared" si="738"/>
        <v>0</v>
      </c>
      <c r="U3611" s="12">
        <f t="shared" si="739"/>
        <v>0</v>
      </c>
      <c r="V3611" s="13" t="str">
        <f t="shared" ca="1" si="740"/>
        <v>Greater Than 8 Weeks Old</v>
      </c>
    </row>
    <row r="3612" spans="1:22" x14ac:dyDescent="0.35">
      <c r="A3612" s="2" t="s">
        <v>235</v>
      </c>
      <c r="B3612" s="5">
        <v>43705</v>
      </c>
      <c r="C3612" s="5" t="s">
        <v>375</v>
      </c>
      <c r="D3612" s="5" t="s">
        <v>382</v>
      </c>
      <c r="E3612" s="6">
        <v>1</v>
      </c>
      <c r="F3612" s="3">
        <v>35</v>
      </c>
      <c r="G3612" s="3">
        <v>15</v>
      </c>
      <c r="H3612" s="8">
        <f t="shared" si="728"/>
        <v>15</v>
      </c>
      <c r="I3612" s="3">
        <v>20</v>
      </c>
      <c r="J3612" s="4">
        <v>0.56999999999999995</v>
      </c>
      <c r="K3612" s="2" t="str">
        <f t="shared" si="729"/>
        <v>Wednesday</v>
      </c>
      <c r="L3612" s="5">
        <f t="shared" si="730"/>
        <v>43708</v>
      </c>
      <c r="M3612" s="2" t="str">
        <f t="shared" si="731"/>
        <v>Saturday</v>
      </c>
      <c r="N3612" s="2" t="str">
        <f t="shared" si="732"/>
        <v>Saturday</v>
      </c>
      <c r="O3612" s="12">
        <f t="shared" si="733"/>
        <v>0</v>
      </c>
      <c r="P3612" s="11" t="str">
        <f t="shared" si="734"/>
        <v>Low Cost per Unit</v>
      </c>
      <c r="Q3612" s="12">
        <f t="shared" si="735"/>
        <v>0</v>
      </c>
      <c r="R3612" s="12">
        <f t="shared" si="736"/>
        <v>0</v>
      </c>
      <c r="S3612" s="12">
        <f t="shared" si="737"/>
        <v>0</v>
      </c>
      <c r="T3612" s="12">
        <f t="shared" si="738"/>
        <v>0</v>
      </c>
      <c r="U3612" s="12">
        <f t="shared" si="739"/>
        <v>0</v>
      </c>
      <c r="V3612" s="13" t="str">
        <f t="shared" ca="1" si="740"/>
        <v>Greater Than 8 Weeks Old</v>
      </c>
    </row>
    <row r="3613" spans="1:22" x14ac:dyDescent="0.35">
      <c r="A3613" s="2" t="s">
        <v>280</v>
      </c>
      <c r="B3613" s="5">
        <v>43681</v>
      </c>
      <c r="C3613" s="5" t="s">
        <v>390</v>
      </c>
      <c r="D3613" s="5" t="s">
        <v>391</v>
      </c>
      <c r="E3613" s="6">
        <v>1</v>
      </c>
      <c r="F3613" s="3">
        <v>189</v>
      </c>
      <c r="G3613" s="3">
        <v>92</v>
      </c>
      <c r="H3613" s="8">
        <f t="shared" si="728"/>
        <v>92</v>
      </c>
      <c r="I3613" s="3">
        <v>97</v>
      </c>
      <c r="J3613" s="4">
        <v>0.51</v>
      </c>
      <c r="K3613" s="2" t="str">
        <f t="shared" si="729"/>
        <v>Sunday</v>
      </c>
      <c r="L3613" s="5">
        <f t="shared" si="730"/>
        <v>43684</v>
      </c>
      <c r="M3613" s="2" t="str">
        <f t="shared" si="731"/>
        <v>Wednesday</v>
      </c>
      <c r="N3613" s="2" t="str">
        <f t="shared" si="732"/>
        <v>Wednesday</v>
      </c>
      <c r="O3613" s="12">
        <f t="shared" si="733"/>
        <v>0</v>
      </c>
      <c r="P3613" s="11" t="str">
        <f t="shared" si="734"/>
        <v>High Cost per Unit</v>
      </c>
      <c r="Q3613" s="12">
        <f t="shared" si="735"/>
        <v>0</v>
      </c>
      <c r="R3613" s="12">
        <f t="shared" si="736"/>
        <v>0</v>
      </c>
      <c r="S3613" s="12">
        <f t="shared" si="737"/>
        <v>0</v>
      </c>
      <c r="T3613" s="12">
        <f t="shared" si="738"/>
        <v>0</v>
      </c>
      <c r="U3613" s="12">
        <f t="shared" si="739"/>
        <v>0</v>
      </c>
      <c r="V3613" s="13" t="str">
        <f t="shared" ca="1" si="740"/>
        <v>Greater Than 8 Weeks Old</v>
      </c>
    </row>
    <row r="3614" spans="1:22" x14ac:dyDescent="0.35">
      <c r="A3614" s="2" t="s">
        <v>280</v>
      </c>
      <c r="B3614" s="5">
        <v>43683</v>
      </c>
      <c r="C3614" s="5" t="s">
        <v>390</v>
      </c>
      <c r="D3614" s="5" t="s">
        <v>391</v>
      </c>
      <c r="E3614" s="6">
        <v>1</v>
      </c>
      <c r="F3614" s="3">
        <v>189</v>
      </c>
      <c r="G3614" s="3">
        <v>92</v>
      </c>
      <c r="H3614" s="8">
        <f t="shared" si="728"/>
        <v>92</v>
      </c>
      <c r="I3614" s="3">
        <v>97</v>
      </c>
      <c r="J3614" s="4">
        <v>0.51</v>
      </c>
      <c r="K3614" s="2" t="str">
        <f t="shared" si="729"/>
        <v>Tuesday</v>
      </c>
      <c r="L3614" s="5">
        <f t="shared" si="730"/>
        <v>43686</v>
      </c>
      <c r="M3614" s="2" t="str">
        <f t="shared" si="731"/>
        <v>Friday</v>
      </c>
      <c r="N3614" s="2" t="str">
        <f t="shared" si="732"/>
        <v>Friday</v>
      </c>
      <c r="O3614" s="12">
        <f t="shared" si="733"/>
        <v>9.4500000000000011</v>
      </c>
      <c r="P3614" s="11" t="str">
        <f t="shared" si="734"/>
        <v>High Cost per Unit</v>
      </c>
      <c r="Q3614" s="12">
        <f t="shared" si="735"/>
        <v>0</v>
      </c>
      <c r="R3614" s="12">
        <f t="shared" si="736"/>
        <v>0</v>
      </c>
      <c r="S3614" s="12">
        <f t="shared" si="737"/>
        <v>0</v>
      </c>
      <c r="T3614" s="12">
        <f t="shared" si="738"/>
        <v>0</v>
      </c>
      <c r="U3614" s="12">
        <f t="shared" si="739"/>
        <v>0</v>
      </c>
      <c r="V3614" s="13" t="str">
        <f t="shared" ca="1" si="740"/>
        <v>Greater Than 8 Weeks Old</v>
      </c>
    </row>
    <row r="3615" spans="1:22" x14ac:dyDescent="0.35">
      <c r="A3615" s="2" t="s">
        <v>280</v>
      </c>
      <c r="B3615" s="5">
        <v>43688</v>
      </c>
      <c r="C3615" s="5" t="s">
        <v>390</v>
      </c>
      <c r="D3615" s="5" t="s">
        <v>391</v>
      </c>
      <c r="E3615" s="6">
        <v>2</v>
      </c>
      <c r="F3615" s="3">
        <v>378</v>
      </c>
      <c r="G3615" s="3">
        <v>184</v>
      </c>
      <c r="H3615" s="8">
        <f t="shared" si="728"/>
        <v>92</v>
      </c>
      <c r="I3615" s="3">
        <v>194</v>
      </c>
      <c r="J3615" s="4">
        <v>0.51</v>
      </c>
      <c r="K3615" s="2" t="str">
        <f t="shared" si="729"/>
        <v>Sunday</v>
      </c>
      <c r="L3615" s="5">
        <f t="shared" si="730"/>
        <v>43691</v>
      </c>
      <c r="M3615" s="2" t="str">
        <f t="shared" si="731"/>
        <v>Wednesday</v>
      </c>
      <c r="N3615" s="2" t="str">
        <f t="shared" si="732"/>
        <v>Wednesday</v>
      </c>
      <c r="O3615" s="12">
        <f t="shared" si="733"/>
        <v>0</v>
      </c>
      <c r="P3615" s="11" t="str">
        <f t="shared" si="734"/>
        <v>High Cost per Unit</v>
      </c>
      <c r="Q3615" s="12">
        <f t="shared" si="735"/>
        <v>0</v>
      </c>
      <c r="R3615" s="12">
        <f t="shared" si="736"/>
        <v>11.34</v>
      </c>
      <c r="S3615" s="12">
        <f t="shared" si="737"/>
        <v>0</v>
      </c>
      <c r="T3615" s="12">
        <f t="shared" si="738"/>
        <v>0</v>
      </c>
      <c r="U3615" s="12">
        <f t="shared" si="739"/>
        <v>0</v>
      </c>
      <c r="V3615" s="13" t="str">
        <f t="shared" ca="1" si="740"/>
        <v>Greater Than 8 Weeks Old</v>
      </c>
    </row>
    <row r="3616" spans="1:22" x14ac:dyDescent="0.35">
      <c r="A3616" s="2" t="s">
        <v>280</v>
      </c>
      <c r="B3616" s="5">
        <v>43692</v>
      </c>
      <c r="C3616" s="5" t="s">
        <v>390</v>
      </c>
      <c r="D3616" s="5" t="s">
        <v>391</v>
      </c>
      <c r="E3616" s="6">
        <v>1</v>
      </c>
      <c r="F3616" s="3">
        <v>189</v>
      </c>
      <c r="G3616" s="3">
        <v>92</v>
      </c>
      <c r="H3616" s="8">
        <f t="shared" si="728"/>
        <v>92</v>
      </c>
      <c r="I3616" s="3">
        <v>97</v>
      </c>
      <c r="J3616" s="4">
        <v>0.51</v>
      </c>
      <c r="K3616" s="2" t="str">
        <f t="shared" si="729"/>
        <v>Thursday</v>
      </c>
      <c r="L3616" s="5">
        <f t="shared" si="730"/>
        <v>43695</v>
      </c>
      <c r="M3616" s="2" t="str">
        <f t="shared" si="731"/>
        <v>Sunday</v>
      </c>
      <c r="N3616" s="2" t="str">
        <f t="shared" si="732"/>
        <v>Monday</v>
      </c>
      <c r="O3616" s="12">
        <f t="shared" si="733"/>
        <v>0</v>
      </c>
      <c r="P3616" s="11" t="str">
        <f t="shared" si="734"/>
        <v>High Cost per Unit</v>
      </c>
      <c r="Q3616" s="12">
        <f t="shared" si="735"/>
        <v>0</v>
      </c>
      <c r="R3616" s="12">
        <f t="shared" si="736"/>
        <v>0</v>
      </c>
      <c r="S3616" s="12">
        <f t="shared" si="737"/>
        <v>0</v>
      </c>
      <c r="T3616" s="12">
        <f t="shared" si="738"/>
        <v>0</v>
      </c>
      <c r="U3616" s="12">
        <f t="shared" si="739"/>
        <v>0</v>
      </c>
      <c r="V3616" s="13" t="str">
        <f t="shared" ca="1" si="740"/>
        <v>Greater Than 8 Weeks Old</v>
      </c>
    </row>
    <row r="3617" spans="1:22" x14ac:dyDescent="0.35">
      <c r="A3617" s="2" t="s">
        <v>280</v>
      </c>
      <c r="B3617" s="5">
        <v>43693</v>
      </c>
      <c r="C3617" s="5" t="s">
        <v>390</v>
      </c>
      <c r="D3617" s="5" t="s">
        <v>391</v>
      </c>
      <c r="E3617" s="6">
        <v>1</v>
      </c>
      <c r="F3617" s="3">
        <v>189</v>
      </c>
      <c r="G3617" s="3">
        <v>92</v>
      </c>
      <c r="H3617" s="8">
        <f t="shared" si="728"/>
        <v>92</v>
      </c>
      <c r="I3617" s="3">
        <v>97</v>
      </c>
      <c r="J3617" s="4">
        <v>0.51</v>
      </c>
      <c r="K3617" s="2" t="str">
        <f t="shared" si="729"/>
        <v>Friday</v>
      </c>
      <c r="L3617" s="5">
        <f t="shared" si="730"/>
        <v>43696</v>
      </c>
      <c r="M3617" s="2" t="str">
        <f t="shared" si="731"/>
        <v>Monday</v>
      </c>
      <c r="N3617" s="2" t="str">
        <f t="shared" si="732"/>
        <v>Monday</v>
      </c>
      <c r="O3617" s="12">
        <f t="shared" si="733"/>
        <v>0</v>
      </c>
      <c r="P3617" s="11" t="str">
        <f t="shared" si="734"/>
        <v>High Cost per Unit</v>
      </c>
      <c r="Q3617" s="12">
        <f t="shared" si="735"/>
        <v>0</v>
      </c>
      <c r="R3617" s="12">
        <f t="shared" si="736"/>
        <v>0</v>
      </c>
      <c r="S3617" s="12">
        <f t="shared" si="737"/>
        <v>0</v>
      </c>
      <c r="T3617" s="12">
        <f t="shared" si="738"/>
        <v>0</v>
      </c>
      <c r="U3617" s="12">
        <f t="shared" si="739"/>
        <v>0</v>
      </c>
      <c r="V3617" s="13" t="str">
        <f t="shared" ca="1" si="740"/>
        <v>Greater Than 8 Weeks Old</v>
      </c>
    </row>
    <row r="3618" spans="1:22" x14ac:dyDescent="0.35">
      <c r="A3618" s="2" t="s">
        <v>280</v>
      </c>
      <c r="B3618" s="5">
        <v>43696</v>
      </c>
      <c r="C3618" s="5" t="s">
        <v>390</v>
      </c>
      <c r="D3618" s="5" t="s">
        <v>391</v>
      </c>
      <c r="E3618" s="6">
        <v>1</v>
      </c>
      <c r="F3618" s="3">
        <v>189</v>
      </c>
      <c r="G3618" s="3">
        <v>92</v>
      </c>
      <c r="H3618" s="8">
        <f t="shared" si="728"/>
        <v>92</v>
      </c>
      <c r="I3618" s="3">
        <v>97</v>
      </c>
      <c r="J3618" s="4">
        <v>0.51</v>
      </c>
      <c r="K3618" s="2" t="str">
        <f t="shared" si="729"/>
        <v>Monday</v>
      </c>
      <c r="L3618" s="5">
        <f t="shared" si="730"/>
        <v>43699</v>
      </c>
      <c r="M3618" s="2" t="str">
        <f t="shared" si="731"/>
        <v>Thursday</v>
      </c>
      <c r="N3618" s="2" t="str">
        <f t="shared" si="732"/>
        <v>Thursday</v>
      </c>
      <c r="O3618" s="12">
        <f t="shared" si="733"/>
        <v>0</v>
      </c>
      <c r="P3618" s="11" t="str">
        <f t="shared" si="734"/>
        <v>High Cost per Unit</v>
      </c>
      <c r="Q3618" s="12">
        <f t="shared" si="735"/>
        <v>0</v>
      </c>
      <c r="R3618" s="12">
        <f t="shared" si="736"/>
        <v>0</v>
      </c>
      <c r="S3618" s="12">
        <f t="shared" si="737"/>
        <v>0</v>
      </c>
      <c r="T3618" s="12">
        <f t="shared" si="738"/>
        <v>0</v>
      </c>
      <c r="U3618" s="12">
        <f t="shared" si="739"/>
        <v>0</v>
      </c>
      <c r="V3618" s="13" t="str">
        <f t="shared" ca="1" si="740"/>
        <v>Greater Than 8 Weeks Old</v>
      </c>
    </row>
    <row r="3619" spans="1:22" x14ac:dyDescent="0.35">
      <c r="A3619" s="2" t="s">
        <v>280</v>
      </c>
      <c r="B3619" s="5">
        <v>43697</v>
      </c>
      <c r="C3619" s="5" t="s">
        <v>390</v>
      </c>
      <c r="D3619" s="5" t="s">
        <v>391</v>
      </c>
      <c r="E3619" s="6">
        <v>1</v>
      </c>
      <c r="F3619" s="3">
        <v>189</v>
      </c>
      <c r="G3619" s="3">
        <v>92</v>
      </c>
      <c r="H3619" s="8">
        <f t="shared" si="728"/>
        <v>92</v>
      </c>
      <c r="I3619" s="3">
        <v>97</v>
      </c>
      <c r="J3619" s="4">
        <v>0.51</v>
      </c>
      <c r="K3619" s="2" t="str">
        <f t="shared" si="729"/>
        <v>Tuesday</v>
      </c>
      <c r="L3619" s="5">
        <f t="shared" si="730"/>
        <v>43700</v>
      </c>
      <c r="M3619" s="2" t="str">
        <f t="shared" si="731"/>
        <v>Friday</v>
      </c>
      <c r="N3619" s="2" t="str">
        <f t="shared" si="732"/>
        <v>Friday</v>
      </c>
      <c r="O3619" s="12">
        <f t="shared" si="733"/>
        <v>9.4500000000000011</v>
      </c>
      <c r="P3619" s="11" t="str">
        <f t="shared" si="734"/>
        <v>High Cost per Unit</v>
      </c>
      <c r="Q3619" s="12">
        <f t="shared" si="735"/>
        <v>0</v>
      </c>
      <c r="R3619" s="12">
        <f t="shared" si="736"/>
        <v>0</v>
      </c>
      <c r="S3619" s="12">
        <f t="shared" si="737"/>
        <v>0</v>
      </c>
      <c r="T3619" s="12">
        <f t="shared" si="738"/>
        <v>0</v>
      </c>
      <c r="U3619" s="12">
        <f t="shared" si="739"/>
        <v>0</v>
      </c>
      <c r="V3619" s="13" t="str">
        <f t="shared" ca="1" si="740"/>
        <v>Greater Than 8 Weeks Old</v>
      </c>
    </row>
    <row r="3620" spans="1:22" x14ac:dyDescent="0.35">
      <c r="A3620" s="2" t="s">
        <v>280</v>
      </c>
      <c r="B3620" s="5">
        <v>43698</v>
      </c>
      <c r="C3620" s="5" t="s">
        <v>390</v>
      </c>
      <c r="D3620" s="5" t="s">
        <v>391</v>
      </c>
      <c r="E3620" s="6">
        <v>1</v>
      </c>
      <c r="F3620" s="3">
        <v>189</v>
      </c>
      <c r="G3620" s="3">
        <v>92</v>
      </c>
      <c r="H3620" s="8">
        <f t="shared" si="728"/>
        <v>92</v>
      </c>
      <c r="I3620" s="3">
        <v>97</v>
      </c>
      <c r="J3620" s="4">
        <v>0.51</v>
      </c>
      <c r="K3620" s="2" t="str">
        <f t="shared" si="729"/>
        <v>Wednesday</v>
      </c>
      <c r="L3620" s="5">
        <f t="shared" si="730"/>
        <v>43701</v>
      </c>
      <c r="M3620" s="2" t="str">
        <f t="shared" si="731"/>
        <v>Saturday</v>
      </c>
      <c r="N3620" s="2" t="str">
        <f t="shared" si="732"/>
        <v>Saturday</v>
      </c>
      <c r="O3620" s="12">
        <f t="shared" si="733"/>
        <v>0</v>
      </c>
      <c r="P3620" s="11" t="str">
        <f t="shared" si="734"/>
        <v>High Cost per Unit</v>
      </c>
      <c r="Q3620" s="12">
        <f t="shared" si="735"/>
        <v>0</v>
      </c>
      <c r="R3620" s="12">
        <f t="shared" si="736"/>
        <v>0</v>
      </c>
      <c r="S3620" s="12">
        <f t="shared" si="737"/>
        <v>0</v>
      </c>
      <c r="T3620" s="12">
        <f t="shared" si="738"/>
        <v>0</v>
      </c>
      <c r="U3620" s="12">
        <f t="shared" si="739"/>
        <v>0</v>
      </c>
      <c r="V3620" s="13" t="str">
        <f t="shared" ca="1" si="740"/>
        <v>Greater Than 8 Weeks Old</v>
      </c>
    </row>
    <row r="3621" spans="1:22" x14ac:dyDescent="0.35">
      <c r="A3621" s="2" t="s">
        <v>280</v>
      </c>
      <c r="B3621" s="5">
        <v>43699</v>
      </c>
      <c r="C3621" s="5" t="s">
        <v>390</v>
      </c>
      <c r="D3621" s="5" t="s">
        <v>391</v>
      </c>
      <c r="E3621" s="6">
        <v>1</v>
      </c>
      <c r="F3621" s="3">
        <v>189</v>
      </c>
      <c r="G3621" s="3">
        <v>92</v>
      </c>
      <c r="H3621" s="8">
        <f t="shared" si="728"/>
        <v>92</v>
      </c>
      <c r="I3621" s="3">
        <v>97</v>
      </c>
      <c r="J3621" s="4">
        <v>0.51</v>
      </c>
      <c r="K3621" s="2" t="str">
        <f t="shared" si="729"/>
        <v>Thursday</v>
      </c>
      <c r="L3621" s="5">
        <f t="shared" si="730"/>
        <v>43702</v>
      </c>
      <c r="M3621" s="2" t="str">
        <f t="shared" si="731"/>
        <v>Sunday</v>
      </c>
      <c r="N3621" s="2" t="str">
        <f t="shared" si="732"/>
        <v>Monday</v>
      </c>
      <c r="O3621" s="12">
        <f t="shared" si="733"/>
        <v>0</v>
      </c>
      <c r="P3621" s="11" t="str">
        <f t="shared" si="734"/>
        <v>High Cost per Unit</v>
      </c>
      <c r="Q3621" s="12">
        <f t="shared" si="735"/>
        <v>0</v>
      </c>
      <c r="R3621" s="12">
        <f t="shared" si="736"/>
        <v>0</v>
      </c>
      <c r="S3621" s="12">
        <f t="shared" si="737"/>
        <v>0</v>
      </c>
      <c r="T3621" s="12">
        <f t="shared" si="738"/>
        <v>0</v>
      </c>
      <c r="U3621" s="12">
        <f t="shared" si="739"/>
        <v>0</v>
      </c>
      <c r="V3621" s="13" t="str">
        <f t="shared" ca="1" si="740"/>
        <v>Greater Than 8 Weeks Old</v>
      </c>
    </row>
    <row r="3622" spans="1:22" x14ac:dyDescent="0.35">
      <c r="A3622" s="2" t="s">
        <v>280</v>
      </c>
      <c r="B3622" s="5">
        <v>43705</v>
      </c>
      <c r="C3622" s="5" t="s">
        <v>390</v>
      </c>
      <c r="D3622" s="5" t="s">
        <v>391</v>
      </c>
      <c r="E3622" s="6">
        <v>2</v>
      </c>
      <c r="F3622" s="3">
        <v>378</v>
      </c>
      <c r="G3622" s="3">
        <v>184</v>
      </c>
      <c r="H3622" s="8">
        <f t="shared" si="728"/>
        <v>92</v>
      </c>
      <c r="I3622" s="3">
        <v>194</v>
      </c>
      <c r="J3622" s="4">
        <v>0.51</v>
      </c>
      <c r="K3622" s="2" t="str">
        <f t="shared" si="729"/>
        <v>Wednesday</v>
      </c>
      <c r="L3622" s="5">
        <f t="shared" si="730"/>
        <v>43708</v>
      </c>
      <c r="M3622" s="2" t="str">
        <f t="shared" si="731"/>
        <v>Saturday</v>
      </c>
      <c r="N3622" s="2" t="str">
        <f t="shared" si="732"/>
        <v>Saturday</v>
      </c>
      <c r="O3622" s="12">
        <f t="shared" si="733"/>
        <v>0</v>
      </c>
      <c r="P3622" s="11" t="str">
        <f t="shared" si="734"/>
        <v>High Cost per Unit</v>
      </c>
      <c r="Q3622" s="12">
        <f t="shared" si="735"/>
        <v>0</v>
      </c>
      <c r="R3622" s="12">
        <f t="shared" si="736"/>
        <v>11.34</v>
      </c>
      <c r="S3622" s="12">
        <f t="shared" si="737"/>
        <v>0</v>
      </c>
      <c r="T3622" s="12">
        <f t="shared" si="738"/>
        <v>0</v>
      </c>
      <c r="U3622" s="12">
        <f t="shared" si="739"/>
        <v>0</v>
      </c>
      <c r="V3622" s="13" t="str">
        <f t="shared" ca="1" si="740"/>
        <v>Greater Than 8 Weeks Old</v>
      </c>
    </row>
    <row r="3623" spans="1:22" x14ac:dyDescent="0.35">
      <c r="A3623" s="2" t="s">
        <v>321</v>
      </c>
      <c r="B3623" s="5">
        <v>43686</v>
      </c>
      <c r="C3623" s="5" t="s">
        <v>390</v>
      </c>
      <c r="D3623" s="5" t="s">
        <v>391</v>
      </c>
      <c r="E3623" s="6">
        <v>2</v>
      </c>
      <c r="F3623" s="3">
        <v>90</v>
      </c>
      <c r="G3623" s="3">
        <v>45</v>
      </c>
      <c r="H3623" s="8">
        <f t="shared" si="728"/>
        <v>22.5</v>
      </c>
      <c r="I3623" s="3">
        <v>45</v>
      </c>
      <c r="J3623" s="4">
        <v>0.5</v>
      </c>
      <c r="K3623" s="2" t="str">
        <f t="shared" si="729"/>
        <v>Friday</v>
      </c>
      <c r="L3623" s="5">
        <f t="shared" si="730"/>
        <v>43689</v>
      </c>
      <c r="M3623" s="2" t="str">
        <f t="shared" si="731"/>
        <v>Monday</v>
      </c>
      <c r="N3623" s="2" t="str">
        <f t="shared" si="732"/>
        <v>Monday</v>
      </c>
      <c r="O3623" s="12">
        <f t="shared" si="733"/>
        <v>0</v>
      </c>
      <c r="P3623" s="11" t="str">
        <f t="shared" si="734"/>
        <v>High Cost per Unit</v>
      </c>
      <c r="Q3623" s="12">
        <f t="shared" si="735"/>
        <v>0</v>
      </c>
      <c r="R3623" s="12">
        <f t="shared" si="736"/>
        <v>2.6999999999999997</v>
      </c>
      <c r="S3623" s="12">
        <f t="shared" si="737"/>
        <v>0</v>
      </c>
      <c r="T3623" s="12">
        <f t="shared" si="738"/>
        <v>0</v>
      </c>
      <c r="U3623" s="12">
        <f t="shared" si="739"/>
        <v>0</v>
      </c>
      <c r="V3623" s="13" t="str">
        <f t="shared" ca="1" si="740"/>
        <v>Greater Than 8 Weeks Old</v>
      </c>
    </row>
    <row r="3624" spans="1:22" x14ac:dyDescent="0.35">
      <c r="A3624" s="2" t="s">
        <v>321</v>
      </c>
      <c r="B3624" s="5">
        <v>43702</v>
      </c>
      <c r="C3624" s="5" t="s">
        <v>390</v>
      </c>
      <c r="D3624" s="5" t="s">
        <v>391</v>
      </c>
      <c r="E3624" s="6">
        <v>1</v>
      </c>
      <c r="F3624" s="3">
        <v>45</v>
      </c>
      <c r="G3624" s="3">
        <v>22.5</v>
      </c>
      <c r="H3624" s="8">
        <f t="shared" si="728"/>
        <v>22.5</v>
      </c>
      <c r="I3624" s="3">
        <v>22.5</v>
      </c>
      <c r="J3624" s="4">
        <v>0.5</v>
      </c>
      <c r="K3624" s="2" t="str">
        <f t="shared" si="729"/>
        <v>Sunday</v>
      </c>
      <c r="L3624" s="5">
        <f t="shared" si="730"/>
        <v>43705</v>
      </c>
      <c r="M3624" s="2" t="str">
        <f t="shared" si="731"/>
        <v>Wednesday</v>
      </c>
      <c r="N3624" s="2" t="str">
        <f t="shared" si="732"/>
        <v>Wednesday</v>
      </c>
      <c r="O3624" s="12">
        <f t="shared" si="733"/>
        <v>0</v>
      </c>
      <c r="P3624" s="11" t="str">
        <f t="shared" si="734"/>
        <v>High Cost per Unit</v>
      </c>
      <c r="Q3624" s="12">
        <f t="shared" si="735"/>
        <v>0</v>
      </c>
      <c r="R3624" s="12">
        <f t="shared" si="736"/>
        <v>0</v>
      </c>
      <c r="S3624" s="12">
        <f t="shared" si="737"/>
        <v>0</v>
      </c>
      <c r="T3624" s="12">
        <f t="shared" si="738"/>
        <v>0</v>
      </c>
      <c r="U3624" s="12">
        <f t="shared" si="739"/>
        <v>0</v>
      </c>
      <c r="V3624" s="13" t="str">
        <f t="shared" ca="1" si="740"/>
        <v>Greater Than 8 Weeks Old</v>
      </c>
    </row>
    <row r="3625" spans="1:22" x14ac:dyDescent="0.35">
      <c r="A3625" s="2" t="s">
        <v>266</v>
      </c>
      <c r="B3625" s="5">
        <v>43680</v>
      </c>
      <c r="C3625" s="5" t="s">
        <v>378</v>
      </c>
      <c r="D3625" s="5" t="s">
        <v>397</v>
      </c>
      <c r="E3625" s="6">
        <v>1</v>
      </c>
      <c r="F3625" s="3">
        <v>69</v>
      </c>
      <c r="G3625" s="3">
        <v>30</v>
      </c>
      <c r="H3625" s="8">
        <f t="shared" si="728"/>
        <v>30</v>
      </c>
      <c r="I3625" s="3">
        <v>39</v>
      </c>
      <c r="J3625" s="4">
        <v>0.56999999999999995</v>
      </c>
      <c r="K3625" s="2" t="str">
        <f t="shared" si="729"/>
        <v>Saturday</v>
      </c>
      <c r="L3625" s="5">
        <f t="shared" si="730"/>
        <v>43683</v>
      </c>
      <c r="M3625" s="2" t="str">
        <f t="shared" si="731"/>
        <v>Tuesday</v>
      </c>
      <c r="N3625" s="2" t="str">
        <f t="shared" si="732"/>
        <v>Tuesday</v>
      </c>
      <c r="O3625" s="12">
        <f t="shared" si="733"/>
        <v>0</v>
      </c>
      <c r="P3625" s="11" t="str">
        <f t="shared" si="734"/>
        <v>High Cost per Unit</v>
      </c>
      <c r="Q3625" s="12">
        <f t="shared" si="735"/>
        <v>0</v>
      </c>
      <c r="R3625" s="12">
        <f t="shared" si="736"/>
        <v>0</v>
      </c>
      <c r="S3625" s="12">
        <f t="shared" si="737"/>
        <v>0</v>
      </c>
      <c r="T3625" s="12">
        <f t="shared" si="738"/>
        <v>0</v>
      </c>
      <c r="U3625" s="12">
        <f t="shared" si="739"/>
        <v>0</v>
      </c>
      <c r="V3625" s="13" t="str">
        <f t="shared" ca="1" si="740"/>
        <v>Greater Than 8 Weeks Old</v>
      </c>
    </row>
    <row r="3626" spans="1:22" x14ac:dyDescent="0.35">
      <c r="A3626" s="2" t="s">
        <v>266</v>
      </c>
      <c r="B3626" s="5">
        <v>43683</v>
      </c>
      <c r="C3626" s="5" t="s">
        <v>378</v>
      </c>
      <c r="D3626" s="5" t="s">
        <v>397</v>
      </c>
      <c r="E3626" s="6">
        <v>1</v>
      </c>
      <c r="F3626" s="3">
        <v>69</v>
      </c>
      <c r="G3626" s="3">
        <v>30</v>
      </c>
      <c r="H3626" s="8">
        <f t="shared" si="728"/>
        <v>30</v>
      </c>
      <c r="I3626" s="3">
        <v>39</v>
      </c>
      <c r="J3626" s="4">
        <v>0.56999999999999995</v>
      </c>
      <c r="K3626" s="2" t="str">
        <f t="shared" si="729"/>
        <v>Tuesday</v>
      </c>
      <c r="L3626" s="5">
        <f t="shared" si="730"/>
        <v>43686</v>
      </c>
      <c r="M3626" s="2" t="str">
        <f t="shared" si="731"/>
        <v>Friday</v>
      </c>
      <c r="N3626" s="2" t="str">
        <f t="shared" si="732"/>
        <v>Friday</v>
      </c>
      <c r="O3626" s="12">
        <f t="shared" si="733"/>
        <v>3.45</v>
      </c>
      <c r="P3626" s="11" t="str">
        <f t="shared" si="734"/>
        <v>High Cost per Unit</v>
      </c>
      <c r="Q3626" s="12">
        <f t="shared" si="735"/>
        <v>0</v>
      </c>
      <c r="R3626" s="12">
        <f t="shared" si="736"/>
        <v>0</v>
      </c>
      <c r="S3626" s="12">
        <f t="shared" si="737"/>
        <v>0</v>
      </c>
      <c r="T3626" s="12">
        <f t="shared" si="738"/>
        <v>0</v>
      </c>
      <c r="U3626" s="12">
        <f t="shared" si="739"/>
        <v>0</v>
      </c>
      <c r="V3626" s="13" t="str">
        <f t="shared" ca="1" si="740"/>
        <v>Greater Than 8 Weeks Old</v>
      </c>
    </row>
    <row r="3627" spans="1:22" x14ac:dyDescent="0.35">
      <c r="A3627" s="2" t="s">
        <v>266</v>
      </c>
      <c r="B3627" s="5">
        <v>43684</v>
      </c>
      <c r="C3627" s="5" t="s">
        <v>378</v>
      </c>
      <c r="D3627" s="5" t="s">
        <v>397</v>
      </c>
      <c r="E3627" s="6">
        <v>1</v>
      </c>
      <c r="F3627" s="3">
        <v>69</v>
      </c>
      <c r="G3627" s="3">
        <v>30</v>
      </c>
      <c r="H3627" s="8">
        <f t="shared" si="728"/>
        <v>30</v>
      </c>
      <c r="I3627" s="3">
        <v>39</v>
      </c>
      <c r="J3627" s="4">
        <v>0.56999999999999995</v>
      </c>
      <c r="K3627" s="2" t="str">
        <f t="shared" si="729"/>
        <v>Wednesday</v>
      </c>
      <c r="L3627" s="5">
        <f t="shared" si="730"/>
        <v>43687</v>
      </c>
      <c r="M3627" s="2" t="str">
        <f t="shared" si="731"/>
        <v>Saturday</v>
      </c>
      <c r="N3627" s="2" t="str">
        <f t="shared" si="732"/>
        <v>Saturday</v>
      </c>
      <c r="O3627" s="12">
        <f t="shared" si="733"/>
        <v>0</v>
      </c>
      <c r="P3627" s="11" t="str">
        <f t="shared" si="734"/>
        <v>High Cost per Unit</v>
      </c>
      <c r="Q3627" s="12">
        <f t="shared" si="735"/>
        <v>0</v>
      </c>
      <c r="R3627" s="12">
        <f t="shared" si="736"/>
        <v>0</v>
      </c>
      <c r="S3627" s="12">
        <f t="shared" si="737"/>
        <v>0</v>
      </c>
      <c r="T3627" s="12">
        <f t="shared" si="738"/>
        <v>0</v>
      </c>
      <c r="U3627" s="12">
        <f t="shared" si="739"/>
        <v>0</v>
      </c>
      <c r="V3627" s="13" t="str">
        <f t="shared" ca="1" si="740"/>
        <v>Greater Than 8 Weeks Old</v>
      </c>
    </row>
    <row r="3628" spans="1:22" x14ac:dyDescent="0.35">
      <c r="A3628" s="2" t="s">
        <v>266</v>
      </c>
      <c r="B3628" s="5">
        <v>43686</v>
      </c>
      <c r="C3628" s="5" t="s">
        <v>378</v>
      </c>
      <c r="D3628" s="5" t="s">
        <v>397</v>
      </c>
      <c r="E3628" s="6">
        <v>1</v>
      </c>
      <c r="F3628" s="3">
        <v>69</v>
      </c>
      <c r="G3628" s="3">
        <v>30</v>
      </c>
      <c r="H3628" s="8">
        <f t="shared" si="728"/>
        <v>30</v>
      </c>
      <c r="I3628" s="3">
        <v>39</v>
      </c>
      <c r="J3628" s="4">
        <v>0.56999999999999995</v>
      </c>
      <c r="K3628" s="2" t="str">
        <f t="shared" si="729"/>
        <v>Friday</v>
      </c>
      <c r="L3628" s="5">
        <f t="shared" si="730"/>
        <v>43689</v>
      </c>
      <c r="M3628" s="2" t="str">
        <f t="shared" si="731"/>
        <v>Monday</v>
      </c>
      <c r="N3628" s="2" t="str">
        <f t="shared" si="732"/>
        <v>Monday</v>
      </c>
      <c r="O3628" s="12">
        <f t="shared" si="733"/>
        <v>0</v>
      </c>
      <c r="P3628" s="11" t="str">
        <f t="shared" si="734"/>
        <v>High Cost per Unit</v>
      </c>
      <c r="Q3628" s="12">
        <f t="shared" si="735"/>
        <v>0</v>
      </c>
      <c r="R3628" s="12">
        <f t="shared" si="736"/>
        <v>0</v>
      </c>
      <c r="S3628" s="12">
        <f t="shared" si="737"/>
        <v>0</v>
      </c>
      <c r="T3628" s="12">
        <f t="shared" si="738"/>
        <v>0</v>
      </c>
      <c r="U3628" s="12">
        <f t="shared" si="739"/>
        <v>0</v>
      </c>
      <c r="V3628" s="13" t="str">
        <f t="shared" ca="1" si="740"/>
        <v>Greater Than 8 Weeks Old</v>
      </c>
    </row>
    <row r="3629" spans="1:22" x14ac:dyDescent="0.35">
      <c r="A3629" s="2" t="s">
        <v>266</v>
      </c>
      <c r="B3629" s="5">
        <v>43693</v>
      </c>
      <c r="C3629" s="5" t="s">
        <v>378</v>
      </c>
      <c r="D3629" s="5" t="s">
        <v>397</v>
      </c>
      <c r="E3629" s="6">
        <v>1</v>
      </c>
      <c r="F3629" s="3">
        <v>69</v>
      </c>
      <c r="G3629" s="3">
        <v>30</v>
      </c>
      <c r="H3629" s="8">
        <f t="shared" si="728"/>
        <v>30</v>
      </c>
      <c r="I3629" s="3">
        <v>39</v>
      </c>
      <c r="J3629" s="4">
        <v>0.56999999999999995</v>
      </c>
      <c r="K3629" s="2" t="str">
        <f t="shared" si="729"/>
        <v>Friday</v>
      </c>
      <c r="L3629" s="5">
        <f t="shared" si="730"/>
        <v>43696</v>
      </c>
      <c r="M3629" s="2" t="str">
        <f t="shared" si="731"/>
        <v>Monday</v>
      </c>
      <c r="N3629" s="2" t="str">
        <f t="shared" si="732"/>
        <v>Monday</v>
      </c>
      <c r="O3629" s="12">
        <f t="shared" si="733"/>
        <v>0</v>
      </c>
      <c r="P3629" s="11" t="str">
        <f t="shared" si="734"/>
        <v>High Cost per Unit</v>
      </c>
      <c r="Q3629" s="12">
        <f t="shared" si="735"/>
        <v>0</v>
      </c>
      <c r="R3629" s="12">
        <f t="shared" si="736"/>
        <v>0</v>
      </c>
      <c r="S3629" s="12">
        <f t="shared" si="737"/>
        <v>0</v>
      </c>
      <c r="T3629" s="12">
        <f t="shared" si="738"/>
        <v>0</v>
      </c>
      <c r="U3629" s="12">
        <f t="shared" si="739"/>
        <v>0</v>
      </c>
      <c r="V3629" s="13" t="str">
        <f t="shared" ca="1" si="740"/>
        <v>Greater Than 8 Weeks Old</v>
      </c>
    </row>
    <row r="3630" spans="1:22" x14ac:dyDescent="0.35">
      <c r="A3630" s="2" t="s">
        <v>266</v>
      </c>
      <c r="B3630" s="5">
        <v>43697</v>
      </c>
      <c r="C3630" s="5" t="s">
        <v>378</v>
      </c>
      <c r="D3630" s="5" t="s">
        <v>397</v>
      </c>
      <c r="E3630" s="6">
        <v>1</v>
      </c>
      <c r="F3630" s="3">
        <v>69</v>
      </c>
      <c r="G3630" s="3">
        <v>30</v>
      </c>
      <c r="H3630" s="8">
        <f t="shared" si="728"/>
        <v>30</v>
      </c>
      <c r="I3630" s="3">
        <v>39</v>
      </c>
      <c r="J3630" s="4">
        <v>0.56999999999999995</v>
      </c>
      <c r="K3630" s="2" t="str">
        <f t="shared" si="729"/>
        <v>Tuesday</v>
      </c>
      <c r="L3630" s="5">
        <f t="shared" si="730"/>
        <v>43700</v>
      </c>
      <c r="M3630" s="2" t="str">
        <f t="shared" si="731"/>
        <v>Friday</v>
      </c>
      <c r="N3630" s="2" t="str">
        <f t="shared" si="732"/>
        <v>Friday</v>
      </c>
      <c r="O3630" s="12">
        <f t="shared" si="733"/>
        <v>3.45</v>
      </c>
      <c r="P3630" s="11" t="str">
        <f t="shared" si="734"/>
        <v>High Cost per Unit</v>
      </c>
      <c r="Q3630" s="12">
        <f t="shared" si="735"/>
        <v>0</v>
      </c>
      <c r="R3630" s="12">
        <f t="shared" si="736"/>
        <v>0</v>
      </c>
      <c r="S3630" s="12">
        <f t="shared" si="737"/>
        <v>0</v>
      </c>
      <c r="T3630" s="12">
        <f t="shared" si="738"/>
        <v>0</v>
      </c>
      <c r="U3630" s="12">
        <f t="shared" si="739"/>
        <v>0</v>
      </c>
      <c r="V3630" s="13" t="str">
        <f t="shared" ca="1" si="740"/>
        <v>Greater Than 8 Weeks Old</v>
      </c>
    </row>
    <row r="3631" spans="1:22" x14ac:dyDescent="0.35">
      <c r="A3631" s="2" t="s">
        <v>266</v>
      </c>
      <c r="B3631" s="5">
        <v>43698</v>
      </c>
      <c r="C3631" s="5" t="s">
        <v>378</v>
      </c>
      <c r="D3631" s="5" t="s">
        <v>397</v>
      </c>
      <c r="E3631" s="6">
        <v>2</v>
      </c>
      <c r="F3631" s="3">
        <v>138</v>
      </c>
      <c r="G3631" s="3">
        <v>60</v>
      </c>
      <c r="H3631" s="8">
        <f t="shared" si="728"/>
        <v>30</v>
      </c>
      <c r="I3631" s="3">
        <v>78</v>
      </c>
      <c r="J3631" s="4">
        <v>0.56999999999999995</v>
      </c>
      <c r="K3631" s="2" t="str">
        <f t="shared" si="729"/>
        <v>Wednesday</v>
      </c>
      <c r="L3631" s="5">
        <f t="shared" si="730"/>
        <v>43701</v>
      </c>
      <c r="M3631" s="2" t="str">
        <f t="shared" si="731"/>
        <v>Saturday</v>
      </c>
      <c r="N3631" s="2" t="str">
        <f t="shared" si="732"/>
        <v>Saturday</v>
      </c>
      <c r="O3631" s="12">
        <f t="shared" si="733"/>
        <v>0</v>
      </c>
      <c r="P3631" s="11" t="str">
        <f t="shared" si="734"/>
        <v>High Cost per Unit</v>
      </c>
      <c r="Q3631" s="12">
        <f t="shared" si="735"/>
        <v>0</v>
      </c>
      <c r="R3631" s="12">
        <f t="shared" si="736"/>
        <v>4.1399999999999997</v>
      </c>
      <c r="S3631" s="12">
        <f t="shared" si="737"/>
        <v>0</v>
      </c>
      <c r="T3631" s="12">
        <f t="shared" si="738"/>
        <v>0</v>
      </c>
      <c r="U3631" s="12">
        <f t="shared" si="739"/>
        <v>0</v>
      </c>
      <c r="V3631" s="13" t="str">
        <f t="shared" ca="1" si="740"/>
        <v>Greater Than 8 Weeks Old</v>
      </c>
    </row>
    <row r="3632" spans="1:22" x14ac:dyDescent="0.35">
      <c r="A3632" s="2" t="s">
        <v>289</v>
      </c>
      <c r="B3632" s="5">
        <v>43683</v>
      </c>
      <c r="C3632" s="5" t="s">
        <v>378</v>
      </c>
      <c r="D3632" s="5" t="s">
        <v>397</v>
      </c>
      <c r="E3632" s="6">
        <v>1</v>
      </c>
      <c r="F3632" s="3">
        <v>69</v>
      </c>
      <c r="G3632" s="3">
        <v>30</v>
      </c>
      <c r="H3632" s="8">
        <f t="shared" si="728"/>
        <v>30</v>
      </c>
      <c r="I3632" s="3">
        <v>39</v>
      </c>
      <c r="J3632" s="4">
        <v>0.56999999999999995</v>
      </c>
      <c r="K3632" s="2" t="str">
        <f t="shared" si="729"/>
        <v>Tuesday</v>
      </c>
      <c r="L3632" s="5">
        <f t="shared" si="730"/>
        <v>43686</v>
      </c>
      <c r="M3632" s="2" t="str">
        <f t="shared" si="731"/>
        <v>Friday</v>
      </c>
      <c r="N3632" s="2" t="str">
        <f t="shared" si="732"/>
        <v>Friday</v>
      </c>
      <c r="O3632" s="12">
        <f t="shared" si="733"/>
        <v>3.45</v>
      </c>
      <c r="P3632" s="11" t="str">
        <f t="shared" si="734"/>
        <v>High Cost per Unit</v>
      </c>
      <c r="Q3632" s="12">
        <f t="shared" si="735"/>
        <v>0</v>
      </c>
      <c r="R3632" s="12">
        <f t="shared" si="736"/>
        <v>0</v>
      </c>
      <c r="S3632" s="12">
        <f t="shared" si="737"/>
        <v>0</v>
      </c>
      <c r="T3632" s="12">
        <f t="shared" si="738"/>
        <v>0</v>
      </c>
      <c r="U3632" s="12">
        <f t="shared" si="739"/>
        <v>0</v>
      </c>
      <c r="V3632" s="13" t="str">
        <f t="shared" ca="1" si="740"/>
        <v>Greater Than 8 Weeks Old</v>
      </c>
    </row>
    <row r="3633" spans="1:22" x14ac:dyDescent="0.35">
      <c r="A3633" s="2" t="s">
        <v>289</v>
      </c>
      <c r="B3633" s="5">
        <v>43684</v>
      </c>
      <c r="C3633" s="5" t="s">
        <v>378</v>
      </c>
      <c r="D3633" s="5" t="s">
        <v>397</v>
      </c>
      <c r="E3633" s="6">
        <v>1</v>
      </c>
      <c r="F3633" s="3">
        <v>69</v>
      </c>
      <c r="G3633" s="3">
        <v>30</v>
      </c>
      <c r="H3633" s="8">
        <f t="shared" si="728"/>
        <v>30</v>
      </c>
      <c r="I3633" s="3">
        <v>39</v>
      </c>
      <c r="J3633" s="4">
        <v>0.56999999999999995</v>
      </c>
      <c r="K3633" s="2" t="str">
        <f t="shared" si="729"/>
        <v>Wednesday</v>
      </c>
      <c r="L3633" s="5">
        <f t="shared" si="730"/>
        <v>43687</v>
      </c>
      <c r="M3633" s="2" t="str">
        <f t="shared" si="731"/>
        <v>Saturday</v>
      </c>
      <c r="N3633" s="2" t="str">
        <f t="shared" si="732"/>
        <v>Saturday</v>
      </c>
      <c r="O3633" s="12">
        <f t="shared" si="733"/>
        <v>0</v>
      </c>
      <c r="P3633" s="11" t="str">
        <f t="shared" si="734"/>
        <v>High Cost per Unit</v>
      </c>
      <c r="Q3633" s="12">
        <f t="shared" si="735"/>
        <v>0</v>
      </c>
      <c r="R3633" s="12">
        <f t="shared" si="736"/>
        <v>0</v>
      </c>
      <c r="S3633" s="12">
        <f t="shared" si="737"/>
        <v>0</v>
      </c>
      <c r="T3633" s="12">
        <f t="shared" si="738"/>
        <v>0</v>
      </c>
      <c r="U3633" s="12">
        <f t="shared" si="739"/>
        <v>0</v>
      </c>
      <c r="V3633" s="13" t="str">
        <f t="shared" ca="1" si="740"/>
        <v>Greater Than 8 Weeks Old</v>
      </c>
    </row>
    <row r="3634" spans="1:22" x14ac:dyDescent="0.35">
      <c r="A3634" s="2" t="s">
        <v>289</v>
      </c>
      <c r="B3634" s="5">
        <v>43693</v>
      </c>
      <c r="C3634" s="5" t="s">
        <v>378</v>
      </c>
      <c r="D3634" s="5" t="s">
        <v>397</v>
      </c>
      <c r="E3634" s="6">
        <v>1</v>
      </c>
      <c r="F3634" s="3">
        <v>69</v>
      </c>
      <c r="G3634" s="3">
        <v>30</v>
      </c>
      <c r="H3634" s="8">
        <f t="shared" si="728"/>
        <v>30</v>
      </c>
      <c r="I3634" s="3">
        <v>39</v>
      </c>
      <c r="J3634" s="4">
        <v>0.56999999999999995</v>
      </c>
      <c r="K3634" s="2" t="str">
        <f t="shared" si="729"/>
        <v>Friday</v>
      </c>
      <c r="L3634" s="5">
        <f t="shared" si="730"/>
        <v>43696</v>
      </c>
      <c r="M3634" s="2" t="str">
        <f t="shared" si="731"/>
        <v>Monday</v>
      </c>
      <c r="N3634" s="2" t="str">
        <f t="shared" si="732"/>
        <v>Monday</v>
      </c>
      <c r="O3634" s="12">
        <f t="shared" si="733"/>
        <v>0</v>
      </c>
      <c r="P3634" s="11" t="str">
        <f t="shared" si="734"/>
        <v>High Cost per Unit</v>
      </c>
      <c r="Q3634" s="12">
        <f t="shared" si="735"/>
        <v>0</v>
      </c>
      <c r="R3634" s="12">
        <f t="shared" si="736"/>
        <v>0</v>
      </c>
      <c r="S3634" s="12">
        <f t="shared" si="737"/>
        <v>0</v>
      </c>
      <c r="T3634" s="12">
        <f t="shared" si="738"/>
        <v>0</v>
      </c>
      <c r="U3634" s="12">
        <f t="shared" si="739"/>
        <v>0</v>
      </c>
      <c r="V3634" s="13" t="str">
        <f t="shared" ca="1" si="740"/>
        <v>Greater Than 8 Weeks Old</v>
      </c>
    </row>
    <row r="3635" spans="1:22" x14ac:dyDescent="0.35">
      <c r="A3635" s="2" t="s">
        <v>289</v>
      </c>
      <c r="B3635" s="5">
        <v>43701</v>
      </c>
      <c r="C3635" s="5" t="s">
        <v>378</v>
      </c>
      <c r="D3635" s="5" t="s">
        <v>397</v>
      </c>
      <c r="E3635" s="6">
        <v>1</v>
      </c>
      <c r="F3635" s="3">
        <v>69</v>
      </c>
      <c r="G3635" s="3">
        <v>30</v>
      </c>
      <c r="H3635" s="8">
        <f t="shared" si="728"/>
        <v>30</v>
      </c>
      <c r="I3635" s="3">
        <v>39</v>
      </c>
      <c r="J3635" s="4">
        <v>0.56999999999999995</v>
      </c>
      <c r="K3635" s="2" t="str">
        <f t="shared" si="729"/>
        <v>Saturday</v>
      </c>
      <c r="L3635" s="5">
        <f t="shared" si="730"/>
        <v>43704</v>
      </c>
      <c r="M3635" s="2" t="str">
        <f t="shared" si="731"/>
        <v>Tuesday</v>
      </c>
      <c r="N3635" s="2" t="str">
        <f t="shared" si="732"/>
        <v>Tuesday</v>
      </c>
      <c r="O3635" s="12">
        <f t="shared" si="733"/>
        <v>0</v>
      </c>
      <c r="P3635" s="11" t="str">
        <f t="shared" si="734"/>
        <v>High Cost per Unit</v>
      </c>
      <c r="Q3635" s="12">
        <f t="shared" si="735"/>
        <v>0</v>
      </c>
      <c r="R3635" s="12">
        <f t="shared" si="736"/>
        <v>0</v>
      </c>
      <c r="S3635" s="12">
        <f t="shared" si="737"/>
        <v>0</v>
      </c>
      <c r="T3635" s="12">
        <f t="shared" si="738"/>
        <v>0</v>
      </c>
      <c r="U3635" s="12">
        <f t="shared" si="739"/>
        <v>0</v>
      </c>
      <c r="V3635" s="13" t="str">
        <f t="shared" ca="1" si="740"/>
        <v>Greater Than 8 Weeks Old</v>
      </c>
    </row>
    <row r="3636" spans="1:22" x14ac:dyDescent="0.35">
      <c r="A3636" s="2" t="s">
        <v>289</v>
      </c>
      <c r="B3636" s="5">
        <v>43703</v>
      </c>
      <c r="C3636" s="5" t="s">
        <v>378</v>
      </c>
      <c r="D3636" s="5" t="s">
        <v>397</v>
      </c>
      <c r="E3636" s="6">
        <v>1</v>
      </c>
      <c r="F3636" s="3">
        <v>69</v>
      </c>
      <c r="G3636" s="3">
        <v>30</v>
      </c>
      <c r="H3636" s="8">
        <f t="shared" si="728"/>
        <v>30</v>
      </c>
      <c r="I3636" s="3">
        <v>39</v>
      </c>
      <c r="J3636" s="4">
        <v>0.56999999999999995</v>
      </c>
      <c r="K3636" s="2" t="str">
        <f t="shared" si="729"/>
        <v>Monday</v>
      </c>
      <c r="L3636" s="5">
        <f t="shared" si="730"/>
        <v>43706</v>
      </c>
      <c r="M3636" s="2" t="str">
        <f t="shared" si="731"/>
        <v>Thursday</v>
      </c>
      <c r="N3636" s="2" t="str">
        <f t="shared" si="732"/>
        <v>Thursday</v>
      </c>
      <c r="O3636" s="12">
        <f t="shared" si="733"/>
        <v>0</v>
      </c>
      <c r="P3636" s="11" t="str">
        <f t="shared" si="734"/>
        <v>High Cost per Unit</v>
      </c>
      <c r="Q3636" s="12">
        <f t="shared" si="735"/>
        <v>0</v>
      </c>
      <c r="R3636" s="12">
        <f t="shared" si="736"/>
        <v>0</v>
      </c>
      <c r="S3636" s="12">
        <f t="shared" si="737"/>
        <v>0</v>
      </c>
      <c r="T3636" s="12">
        <f t="shared" si="738"/>
        <v>0</v>
      </c>
      <c r="U3636" s="12">
        <f t="shared" si="739"/>
        <v>0</v>
      </c>
      <c r="V3636" s="13" t="str">
        <f t="shared" ca="1" si="740"/>
        <v>Greater Than 8 Weeks Old</v>
      </c>
    </row>
    <row r="3637" spans="1:22" x14ac:dyDescent="0.35">
      <c r="A3637" s="2" t="s">
        <v>289</v>
      </c>
      <c r="B3637" s="5">
        <v>43705</v>
      </c>
      <c r="C3637" s="5" t="s">
        <v>378</v>
      </c>
      <c r="D3637" s="5" t="s">
        <v>397</v>
      </c>
      <c r="E3637" s="6">
        <v>2</v>
      </c>
      <c r="F3637" s="3">
        <v>138</v>
      </c>
      <c r="G3637" s="3">
        <v>60</v>
      </c>
      <c r="H3637" s="8">
        <f t="shared" si="728"/>
        <v>30</v>
      </c>
      <c r="I3637" s="3">
        <v>78</v>
      </c>
      <c r="J3637" s="4">
        <v>0.56999999999999995</v>
      </c>
      <c r="K3637" s="2" t="str">
        <f t="shared" si="729"/>
        <v>Wednesday</v>
      </c>
      <c r="L3637" s="5">
        <f t="shared" si="730"/>
        <v>43708</v>
      </c>
      <c r="M3637" s="2" t="str">
        <f t="shared" si="731"/>
        <v>Saturday</v>
      </c>
      <c r="N3637" s="2" t="str">
        <f t="shared" si="732"/>
        <v>Saturday</v>
      </c>
      <c r="O3637" s="12">
        <f t="shared" si="733"/>
        <v>0</v>
      </c>
      <c r="P3637" s="11" t="str">
        <f t="shared" si="734"/>
        <v>High Cost per Unit</v>
      </c>
      <c r="Q3637" s="12">
        <f t="shared" si="735"/>
        <v>0</v>
      </c>
      <c r="R3637" s="12">
        <f t="shared" si="736"/>
        <v>4.1399999999999997</v>
      </c>
      <c r="S3637" s="12">
        <f t="shared" si="737"/>
        <v>0</v>
      </c>
      <c r="T3637" s="12">
        <f t="shared" si="738"/>
        <v>0</v>
      </c>
      <c r="U3637" s="12">
        <f t="shared" si="739"/>
        <v>0</v>
      </c>
      <c r="V3637" s="13" t="str">
        <f t="shared" ca="1" si="740"/>
        <v>Greater Than 8 Weeks Old</v>
      </c>
    </row>
    <row r="3638" spans="1:22" x14ac:dyDescent="0.35">
      <c r="B3638" s="3"/>
      <c r="C3638" s="3"/>
      <c r="D3638" s="3"/>
      <c r="E3638" s="3"/>
      <c r="F3638" s="3"/>
      <c r="G3638" s="3"/>
      <c r="H3638" s="8"/>
      <c r="I3638" s="4"/>
    </row>
    <row r="3639" spans="1:22" x14ac:dyDescent="0.35">
      <c r="B3639" s="3"/>
      <c r="C3639" s="3"/>
      <c r="D3639" s="3"/>
      <c r="E3639" s="3"/>
      <c r="F3639" s="3"/>
      <c r="G3639" s="3"/>
      <c r="H3639" s="8"/>
      <c r="I3639" s="4"/>
    </row>
    <row r="3640" spans="1:22" x14ac:dyDescent="0.35">
      <c r="B3640" s="3"/>
      <c r="C3640" s="3"/>
      <c r="D3640" s="3"/>
      <c r="E3640" s="3"/>
      <c r="F3640" s="3"/>
      <c r="G3640" s="3"/>
      <c r="H3640" s="8"/>
      <c r="I3640" s="4"/>
    </row>
    <row r="3641" spans="1:22" x14ac:dyDescent="0.35">
      <c r="B3641" s="3"/>
      <c r="C3641" s="3"/>
      <c r="D3641" s="3"/>
      <c r="E3641" s="3"/>
      <c r="F3641" s="3"/>
      <c r="G3641" s="3"/>
      <c r="H3641" s="8"/>
      <c r="I3641" s="4"/>
    </row>
    <row r="3642" spans="1:22" x14ac:dyDescent="0.35">
      <c r="B3642" s="3"/>
      <c r="C3642" s="3"/>
      <c r="D3642" s="3"/>
      <c r="E3642" s="3"/>
      <c r="F3642" s="3"/>
      <c r="G3642" s="3"/>
      <c r="H3642" s="8"/>
      <c r="I3642" s="4"/>
    </row>
    <row r="3643" spans="1:22" x14ac:dyDescent="0.35">
      <c r="B3643" s="3"/>
      <c r="C3643" s="3"/>
      <c r="D3643" s="3"/>
      <c r="E3643" s="3"/>
      <c r="F3643" s="3"/>
      <c r="G3643" s="3"/>
      <c r="H3643" s="8"/>
      <c r="I3643" s="4"/>
    </row>
    <row r="3644" spans="1:22" x14ac:dyDescent="0.35">
      <c r="B3644" s="3"/>
      <c r="C3644" s="3"/>
      <c r="D3644" s="3"/>
      <c r="E3644" s="3"/>
      <c r="F3644" s="3"/>
      <c r="G3644" s="3"/>
      <c r="H3644" s="8"/>
      <c r="I3644" s="4"/>
    </row>
    <row r="3645" spans="1:22" x14ac:dyDescent="0.35">
      <c r="B3645" s="3"/>
      <c r="C3645" s="3"/>
      <c r="D3645" s="3"/>
      <c r="E3645" s="3"/>
      <c r="F3645" s="3"/>
      <c r="G3645" s="3"/>
      <c r="H3645" s="8"/>
      <c r="I3645" s="4"/>
    </row>
    <row r="3646" spans="1:22" x14ac:dyDescent="0.35">
      <c r="B3646" s="3"/>
      <c r="C3646" s="3"/>
      <c r="D3646" s="3"/>
      <c r="E3646" s="3"/>
      <c r="F3646" s="3"/>
      <c r="G3646" s="3"/>
      <c r="H3646" s="8"/>
      <c r="I3646" s="4"/>
    </row>
    <row r="3647" spans="1:22" x14ac:dyDescent="0.35">
      <c r="B3647" s="3"/>
      <c r="C3647" s="3"/>
      <c r="D3647" s="3"/>
      <c r="E3647" s="3"/>
      <c r="F3647" s="3"/>
      <c r="G3647" s="3"/>
      <c r="H3647" s="8"/>
      <c r="I3647" s="4"/>
    </row>
    <row r="3648" spans="1:22" x14ac:dyDescent="0.35">
      <c r="B3648" s="3"/>
      <c r="C3648" s="3"/>
      <c r="D3648" s="3"/>
      <c r="E3648" s="3"/>
      <c r="F3648" s="3"/>
      <c r="G3648" s="3"/>
      <c r="H3648" s="8"/>
      <c r="I3648" s="4"/>
    </row>
    <row r="3649" spans="2:9" x14ac:dyDescent="0.35">
      <c r="B3649" s="3"/>
      <c r="C3649" s="3"/>
      <c r="D3649" s="3"/>
      <c r="E3649" s="3"/>
      <c r="F3649" s="3"/>
      <c r="G3649" s="3"/>
      <c r="H3649" s="8"/>
      <c r="I3649" s="4"/>
    </row>
    <row r="3650" spans="2:9" x14ac:dyDescent="0.35">
      <c r="B3650" s="3"/>
      <c r="C3650" s="3"/>
      <c r="D3650" s="3"/>
      <c r="E3650" s="3"/>
      <c r="F3650" s="3"/>
      <c r="G3650" s="3"/>
      <c r="H3650" s="8"/>
      <c r="I3650" s="4"/>
    </row>
    <row r="3651" spans="2:9" x14ac:dyDescent="0.35">
      <c r="B3651" s="3"/>
      <c r="C3651" s="3"/>
      <c r="D3651" s="3"/>
      <c r="E3651" s="3"/>
      <c r="F3651" s="3"/>
      <c r="G3651" s="3"/>
      <c r="H3651" s="8"/>
      <c r="I3651" s="4"/>
    </row>
    <row r="3652" spans="2:9" x14ac:dyDescent="0.35">
      <c r="B3652" s="3"/>
      <c r="C3652" s="3"/>
      <c r="D3652" s="3"/>
      <c r="E3652" s="3"/>
      <c r="F3652" s="3"/>
      <c r="G3652" s="3"/>
      <c r="H3652" s="8"/>
      <c r="I3652" s="4"/>
    </row>
    <row r="3653" spans="2:9" x14ac:dyDescent="0.35">
      <c r="B3653" s="3"/>
      <c r="C3653" s="3"/>
      <c r="D3653" s="3"/>
      <c r="E3653" s="3"/>
      <c r="F3653" s="3"/>
      <c r="G3653" s="3"/>
      <c r="H3653" s="8"/>
      <c r="I3653" s="4"/>
    </row>
    <row r="3654" spans="2:9" x14ac:dyDescent="0.35">
      <c r="B3654" s="3"/>
      <c r="C3654" s="3"/>
      <c r="D3654" s="3"/>
      <c r="E3654" s="3"/>
      <c r="F3654" s="3"/>
      <c r="G3654" s="3"/>
      <c r="H3654" s="8"/>
      <c r="I3654" s="4"/>
    </row>
    <row r="3655" spans="2:9" x14ac:dyDescent="0.35">
      <c r="B3655" s="3"/>
      <c r="C3655" s="3"/>
      <c r="D3655" s="3"/>
      <c r="E3655" s="3"/>
      <c r="F3655" s="3"/>
      <c r="G3655" s="3"/>
      <c r="H3655" s="8"/>
      <c r="I3655" s="4"/>
    </row>
    <row r="3656" spans="2:9" x14ac:dyDescent="0.35">
      <c r="B3656" s="3"/>
      <c r="C3656" s="3"/>
      <c r="D3656" s="3"/>
      <c r="E3656" s="3"/>
      <c r="F3656" s="3"/>
      <c r="G3656" s="3"/>
      <c r="H3656" s="8"/>
      <c r="I3656" s="4"/>
    </row>
    <row r="3657" spans="2:9" x14ac:dyDescent="0.35">
      <c r="B3657" s="3"/>
      <c r="C3657" s="3"/>
      <c r="D3657" s="3"/>
      <c r="E3657" s="3"/>
      <c r="F3657" s="3"/>
      <c r="G3657" s="3"/>
      <c r="H3657" s="8"/>
      <c r="I3657" s="4"/>
    </row>
    <row r="3658" spans="2:9" x14ac:dyDescent="0.35">
      <c r="B3658" s="3"/>
      <c r="C3658" s="3"/>
      <c r="D3658" s="3"/>
      <c r="E3658" s="3"/>
      <c r="F3658" s="3"/>
      <c r="G3658" s="3"/>
      <c r="H3658" s="8"/>
      <c r="I3658" s="4"/>
    </row>
    <row r="3659" spans="2:9" x14ac:dyDescent="0.35">
      <c r="B3659" s="3"/>
      <c r="C3659" s="3"/>
      <c r="D3659" s="3"/>
      <c r="E3659" s="3"/>
      <c r="F3659" s="3"/>
      <c r="G3659" s="3"/>
      <c r="H3659" s="8"/>
      <c r="I3659" s="4"/>
    </row>
    <row r="3660" spans="2:9" x14ac:dyDescent="0.35">
      <c r="B3660" s="3"/>
      <c r="C3660" s="3"/>
      <c r="D3660" s="3"/>
      <c r="E3660" s="3"/>
      <c r="F3660" s="3"/>
      <c r="G3660" s="3"/>
      <c r="H3660" s="8"/>
      <c r="I3660" s="4"/>
    </row>
  </sheetData>
  <autoFilter ref="A1:V3637" xr:uid="{61A9799E-BAB6-496E-BB44-81A3188AD149}"/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6963-05D2-4907-B99A-17C7EA0E25C6}">
  <dimension ref="A3:B61"/>
  <sheetViews>
    <sheetView showGridLines="0" tabSelected="1" topLeftCell="E14" workbookViewId="0">
      <selection activeCell="S5" sqref="S5"/>
    </sheetView>
  </sheetViews>
  <sheetFormatPr defaultRowHeight="14.25" x14ac:dyDescent="0.45"/>
  <cols>
    <col min="1" max="1" width="12.06640625" hidden="1" customWidth="1"/>
    <col min="2" max="2" width="19.265625" hidden="1" customWidth="1"/>
  </cols>
  <sheetData>
    <row r="3" spans="1:2" x14ac:dyDescent="0.45">
      <c r="A3" s="21" t="s">
        <v>447</v>
      </c>
      <c r="B3" t="s">
        <v>451</v>
      </c>
    </row>
    <row r="4" spans="1:2" x14ac:dyDescent="0.45">
      <c r="A4" s="22" t="s">
        <v>424</v>
      </c>
      <c r="B4" s="23">
        <v>98118.930000000037</v>
      </c>
    </row>
    <row r="5" spans="1:2" x14ac:dyDescent="0.45">
      <c r="A5" s="22" t="s">
        <v>418</v>
      </c>
      <c r="B5" s="23">
        <v>84813.94</v>
      </c>
    </row>
    <row r="6" spans="1:2" x14ac:dyDescent="0.45">
      <c r="A6" s="22" t="s">
        <v>419</v>
      </c>
      <c r="B6" s="23">
        <v>73190.310000000012</v>
      </c>
    </row>
    <row r="7" spans="1:2" x14ac:dyDescent="0.45">
      <c r="A7" s="22" t="s">
        <v>420</v>
      </c>
      <c r="B7" s="23">
        <v>121694.73000000001</v>
      </c>
    </row>
    <row r="8" spans="1:2" x14ac:dyDescent="0.45">
      <c r="A8" s="22" t="s">
        <v>421</v>
      </c>
      <c r="B8" s="23">
        <v>102150.75000000006</v>
      </c>
    </row>
    <row r="9" spans="1:2" x14ac:dyDescent="0.45">
      <c r="A9" s="22" t="s">
        <v>422</v>
      </c>
      <c r="B9" s="23">
        <v>99898.940000000119</v>
      </c>
    </row>
    <row r="10" spans="1:2" x14ac:dyDescent="0.45">
      <c r="A10" s="22" t="s">
        <v>423</v>
      </c>
      <c r="B10" s="23">
        <v>83084.809999999954</v>
      </c>
    </row>
    <row r="11" spans="1:2" x14ac:dyDescent="0.45">
      <c r="A11" s="22" t="s">
        <v>448</v>
      </c>
      <c r="B11" s="23">
        <v>662952.41000000015</v>
      </c>
    </row>
    <row r="19" spans="1:2" x14ac:dyDescent="0.45">
      <c r="A19" s="21" t="s">
        <v>447</v>
      </c>
      <c r="B19" t="s">
        <v>453</v>
      </c>
    </row>
    <row r="20" spans="1:2" x14ac:dyDescent="0.45">
      <c r="A20" s="22" t="s">
        <v>424</v>
      </c>
      <c r="B20" s="23">
        <v>54607.700000000026</v>
      </c>
    </row>
    <row r="21" spans="1:2" x14ac:dyDescent="0.45">
      <c r="A21" s="22" t="s">
        <v>418</v>
      </c>
      <c r="B21" s="23">
        <v>46501.250000000022</v>
      </c>
    </row>
    <row r="22" spans="1:2" x14ac:dyDescent="0.45">
      <c r="A22" s="22" t="s">
        <v>419</v>
      </c>
      <c r="B22" s="23">
        <v>40858.13000000007</v>
      </c>
    </row>
    <row r="23" spans="1:2" x14ac:dyDescent="0.45">
      <c r="A23" s="22" t="s">
        <v>420</v>
      </c>
      <c r="B23" s="23">
        <v>65516.740000000027</v>
      </c>
    </row>
    <row r="24" spans="1:2" x14ac:dyDescent="0.45">
      <c r="A24" s="22" t="s">
        <v>421</v>
      </c>
      <c r="B24" s="23">
        <v>55548.340000000018</v>
      </c>
    </row>
    <row r="25" spans="1:2" x14ac:dyDescent="0.45">
      <c r="A25" s="22" t="s">
        <v>422</v>
      </c>
      <c r="B25" s="23">
        <v>52385.770000000026</v>
      </c>
    </row>
    <row r="26" spans="1:2" x14ac:dyDescent="0.45">
      <c r="A26" s="22" t="s">
        <v>423</v>
      </c>
      <c r="B26" s="23">
        <v>47521.550000000076</v>
      </c>
    </row>
    <row r="27" spans="1:2" x14ac:dyDescent="0.45">
      <c r="A27" s="22" t="s">
        <v>448</v>
      </c>
      <c r="B27" s="23">
        <v>362939.48000000021</v>
      </c>
    </row>
    <row r="37" spans="1:2" x14ac:dyDescent="0.45">
      <c r="A37" s="21" t="s">
        <v>447</v>
      </c>
      <c r="B37" t="s">
        <v>451</v>
      </c>
    </row>
    <row r="38" spans="1:2" x14ac:dyDescent="0.45">
      <c r="A38" s="22" t="s">
        <v>424</v>
      </c>
      <c r="B38" s="23">
        <v>102150.75000000006</v>
      </c>
    </row>
    <row r="39" spans="1:2" x14ac:dyDescent="0.45">
      <c r="A39" s="22" t="s">
        <v>418</v>
      </c>
      <c r="B39" s="23">
        <v>99898.940000000119</v>
      </c>
    </row>
    <row r="40" spans="1:2" x14ac:dyDescent="0.45">
      <c r="A40" s="22" t="s">
        <v>419</v>
      </c>
      <c r="B40" s="23">
        <v>83084.809999999954</v>
      </c>
    </row>
    <row r="41" spans="1:2" x14ac:dyDescent="0.45">
      <c r="A41" s="22" t="s">
        <v>420</v>
      </c>
      <c r="B41" s="23">
        <v>98118.930000000037</v>
      </c>
    </row>
    <row r="42" spans="1:2" x14ac:dyDescent="0.45">
      <c r="A42" s="22" t="s">
        <v>421</v>
      </c>
      <c r="B42" s="23">
        <v>84813.94</v>
      </c>
    </row>
    <row r="43" spans="1:2" x14ac:dyDescent="0.45">
      <c r="A43" s="22" t="s">
        <v>422</v>
      </c>
      <c r="B43" s="23">
        <v>73190.310000000012</v>
      </c>
    </row>
    <row r="44" spans="1:2" x14ac:dyDescent="0.45">
      <c r="A44" s="22" t="s">
        <v>423</v>
      </c>
      <c r="B44" s="23">
        <v>121694.73000000001</v>
      </c>
    </row>
    <row r="45" spans="1:2" x14ac:dyDescent="0.45">
      <c r="A45" s="22" t="s">
        <v>448</v>
      </c>
      <c r="B45" s="23">
        <v>662952.41000000015</v>
      </c>
    </row>
    <row r="53" spans="1:2" x14ac:dyDescent="0.45">
      <c r="A53" s="21" t="s">
        <v>447</v>
      </c>
      <c r="B53" t="s">
        <v>453</v>
      </c>
    </row>
    <row r="54" spans="1:2" x14ac:dyDescent="0.45">
      <c r="A54" s="22" t="s">
        <v>424</v>
      </c>
      <c r="B54" s="23">
        <v>55548.340000000018</v>
      </c>
    </row>
    <row r="55" spans="1:2" x14ac:dyDescent="0.45">
      <c r="A55" s="22" t="s">
        <v>418</v>
      </c>
      <c r="B55" s="23">
        <v>52385.770000000026</v>
      </c>
    </row>
    <row r="56" spans="1:2" x14ac:dyDescent="0.45">
      <c r="A56" s="22" t="s">
        <v>419</v>
      </c>
      <c r="B56" s="23">
        <v>47521.550000000076</v>
      </c>
    </row>
    <row r="57" spans="1:2" x14ac:dyDescent="0.45">
      <c r="A57" s="22" t="s">
        <v>420</v>
      </c>
      <c r="B57" s="23">
        <v>54607.700000000026</v>
      </c>
    </row>
    <row r="58" spans="1:2" x14ac:dyDescent="0.45">
      <c r="A58" s="22" t="s">
        <v>421</v>
      </c>
      <c r="B58" s="23">
        <v>46501.250000000022</v>
      </c>
    </row>
    <row r="59" spans="1:2" x14ac:dyDescent="0.45">
      <c r="A59" s="22" t="s">
        <v>422</v>
      </c>
      <c r="B59" s="23">
        <v>40858.13000000007</v>
      </c>
    </row>
    <row r="60" spans="1:2" x14ac:dyDescent="0.45">
      <c r="A60" s="22" t="s">
        <v>423</v>
      </c>
      <c r="B60" s="23">
        <v>65516.740000000027</v>
      </c>
    </row>
    <row r="61" spans="1:2" x14ac:dyDescent="0.45">
      <c r="A61" s="22" t="s">
        <v>448</v>
      </c>
      <c r="B61" s="23">
        <v>362939.48000000033</v>
      </c>
    </row>
  </sheetData>
  <pageMargins left="0.7" right="0.7" top="0.75" bottom="0.75" header="0.3" footer="0.3"/>
  <pageSetup orientation="portrait" horizontalDpi="4294967293" verticalDpi="0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DB0DB-F82F-4336-94CE-757250413374}">
  <dimension ref="A1:V3660"/>
  <sheetViews>
    <sheetView workbookViewId="0">
      <selection sqref="A1:V3660"/>
    </sheetView>
  </sheetViews>
  <sheetFormatPr defaultRowHeight="14.25" x14ac:dyDescent="0.45"/>
  <cols>
    <col min="1" max="1" width="16.265625" bestFit="1" customWidth="1"/>
    <col min="2" max="2" width="9.265625" bestFit="1" customWidth="1"/>
    <col min="3" max="3" width="14.59765625" bestFit="1" customWidth="1"/>
    <col min="4" max="4" width="24.46484375" bestFit="1" customWidth="1"/>
    <col min="5" max="5" width="24.46484375" customWidth="1"/>
    <col min="6" max="6" width="9.9296875" bestFit="1" customWidth="1"/>
    <col min="7" max="7" width="10.796875" bestFit="1" customWidth="1"/>
    <col min="8" max="8" width="9.9296875" style="9" customWidth="1"/>
    <col min="9" max="9" width="14.9296875" bestFit="1" customWidth="1"/>
    <col min="10" max="10" width="6.1328125" bestFit="1" customWidth="1"/>
    <col min="11" max="11" width="21.59765625" bestFit="1" customWidth="1"/>
    <col min="12" max="12" width="14.33203125" bestFit="1" customWidth="1"/>
    <col min="13" max="13" width="20.53125" bestFit="1" customWidth="1"/>
    <col min="14" max="14" width="17.33203125" bestFit="1" customWidth="1"/>
    <col min="15" max="15" width="17.59765625" style="11" bestFit="1" customWidth="1"/>
    <col min="16" max="16" width="17.9296875" style="11" bestFit="1" customWidth="1"/>
    <col min="17" max="17" width="12.1328125" style="11" bestFit="1" customWidth="1"/>
    <col min="18" max="18" width="12.3984375" style="11" bestFit="1" customWidth="1"/>
    <col min="19" max="19" width="11.9296875" style="11" bestFit="1" customWidth="1"/>
    <col min="20" max="20" width="12" style="11" bestFit="1" customWidth="1"/>
    <col min="21" max="21" width="15.9296875" style="11" bestFit="1" customWidth="1"/>
    <col min="22" max="22" width="24.33203125" style="11" bestFit="1" customWidth="1"/>
  </cols>
  <sheetData>
    <row r="1" spans="1:22" x14ac:dyDescent="0.45">
      <c r="A1" s="1" t="s">
        <v>0</v>
      </c>
      <c r="B1" s="1" t="s">
        <v>358</v>
      </c>
      <c r="C1" s="1" t="s">
        <v>366</v>
      </c>
      <c r="D1" s="1" t="s">
        <v>365</v>
      </c>
      <c r="E1" s="1" t="s">
        <v>403</v>
      </c>
      <c r="F1" s="1" t="s">
        <v>1</v>
      </c>
      <c r="G1" s="1" t="s">
        <v>2</v>
      </c>
      <c r="H1" s="7" t="s">
        <v>407</v>
      </c>
      <c r="I1" s="1" t="s">
        <v>4</v>
      </c>
      <c r="J1" s="1" t="s">
        <v>5</v>
      </c>
      <c r="K1" s="1" t="s">
        <v>361</v>
      </c>
      <c r="L1" s="1" t="s">
        <v>362</v>
      </c>
      <c r="M1" s="1" t="s">
        <v>363</v>
      </c>
      <c r="N1" s="1" t="s">
        <v>364</v>
      </c>
      <c r="O1" s="10" t="s">
        <v>405</v>
      </c>
      <c r="P1" s="10" t="s">
        <v>406</v>
      </c>
      <c r="Q1" s="10" t="s">
        <v>408</v>
      </c>
      <c r="R1" s="10" t="s">
        <v>409</v>
      </c>
      <c r="S1" s="10" t="s">
        <v>410</v>
      </c>
      <c r="T1" s="10" t="s">
        <v>412</v>
      </c>
      <c r="U1" s="10" t="s">
        <v>411</v>
      </c>
      <c r="V1" s="10" t="s">
        <v>413</v>
      </c>
    </row>
    <row r="2" spans="1:22" x14ac:dyDescent="0.45">
      <c r="A2" s="2" t="s">
        <v>131</v>
      </c>
      <c r="B2" s="5">
        <v>43678</v>
      </c>
      <c r="C2" s="5" t="s">
        <v>367</v>
      </c>
      <c r="D2" s="5" t="s">
        <v>368</v>
      </c>
      <c r="E2" s="6">
        <v>2</v>
      </c>
      <c r="F2" s="3">
        <v>110</v>
      </c>
      <c r="G2" s="3">
        <v>35.299999999999997</v>
      </c>
      <c r="H2" s="8">
        <f>G2/E2</f>
        <v>17.649999999999999</v>
      </c>
      <c r="I2" s="3">
        <v>74.7</v>
      </c>
      <c r="J2" s="4">
        <v>0.68</v>
      </c>
      <c r="K2" s="2" t="str">
        <f>TEXT(B2,"dddd")</f>
        <v>Thursday</v>
      </c>
      <c r="L2" s="5">
        <f>B2+3</f>
        <v>43681</v>
      </c>
      <c r="M2" s="2" t="str">
        <f>TEXT(L2,"dddd")</f>
        <v>Sunday</v>
      </c>
      <c r="N2" s="2" t="str">
        <f>IF(M2="Sunday","Monday",M2)</f>
        <v>Monday</v>
      </c>
      <c r="O2" s="12">
        <f>IF(TEXT(B2,"dddd")="Tuesday",E2*0.05,0)</f>
        <v>0</v>
      </c>
      <c r="P2" s="11" t="str">
        <f>IF(H2&gt;AVERAGE(H:H),"High Cost per Unit","Low Cost per Unit")</f>
        <v>High Cost per Unit</v>
      </c>
      <c r="Q2" s="12">
        <f>IF(D2="Masks",F2*0.1,0)</f>
        <v>11</v>
      </c>
      <c r="R2" s="12">
        <f>IF(E2&gt;1,F2*0.03,0)</f>
        <v>3.3</v>
      </c>
      <c r="S2" s="12">
        <f>IF(D2="Accessories",F2*0.15,0)</f>
        <v>0</v>
      </c>
      <c r="T2" s="12">
        <f>IF(AND(K2="Saturday",C2="Fitness"),F2*0.1,0)</f>
        <v>0</v>
      </c>
      <c r="U2" s="12">
        <f>IF(AND(K2="Friday",C2="Automotive"),F2*0.2,0)</f>
        <v>0</v>
      </c>
      <c r="V2" s="13" t="str">
        <f ca="1">IF(ABS(TODAY()-B2)&gt;56,"Greater Than 8 Weeks Old","Less Than 8 Weeks Old")</f>
        <v>Greater Than 8 Weeks Old</v>
      </c>
    </row>
    <row r="3" spans="1:22" x14ac:dyDescent="0.45">
      <c r="A3" s="2" t="s">
        <v>92</v>
      </c>
      <c r="B3" s="5">
        <v>43678</v>
      </c>
      <c r="C3" s="5" t="s">
        <v>367</v>
      </c>
      <c r="D3" s="5" t="s">
        <v>368</v>
      </c>
      <c r="E3" s="6">
        <v>1</v>
      </c>
      <c r="F3" s="3">
        <v>59</v>
      </c>
      <c r="G3" s="3">
        <v>20.3</v>
      </c>
      <c r="H3" s="8">
        <f t="shared" ref="H3:H66" si="0">G3/E3</f>
        <v>20.3</v>
      </c>
      <c r="I3" s="3">
        <v>38.700000000000003</v>
      </c>
      <c r="J3" s="4">
        <v>0.66</v>
      </c>
      <c r="K3" s="2" t="str">
        <f t="shared" ref="K3:K66" si="1">TEXT(B3,"dddd")</f>
        <v>Thursday</v>
      </c>
      <c r="L3" s="5">
        <f t="shared" ref="L3:L66" si="2">B3+3</f>
        <v>43681</v>
      </c>
      <c r="M3" s="2" t="str">
        <f t="shared" ref="M3:M66" si="3">TEXT(L3,"dddd")</f>
        <v>Sunday</v>
      </c>
      <c r="N3" s="2" t="str">
        <f t="shared" ref="N3:N66" si="4">IF(M3="Sunday","Monday",M3)</f>
        <v>Monday</v>
      </c>
      <c r="O3" s="12">
        <f t="shared" ref="O3:O66" si="5">IF(TEXT(B3,"dddd")="Tuesday",E3*0.05,0)</f>
        <v>0</v>
      </c>
      <c r="P3" s="11" t="str">
        <f t="shared" ref="P3:P66" si="6">IF(H3&gt;AVERAGE(H:H),"High Cost per Unit","Low Cost per Unit")</f>
        <v>High Cost per Unit</v>
      </c>
      <c r="Q3" s="12">
        <f t="shared" ref="Q3:Q66" si="7">IF(D3="Masks",F3*0.1,0)</f>
        <v>5.9</v>
      </c>
      <c r="R3" s="12">
        <f t="shared" ref="R3:R66" si="8">IF(E3&gt;1,F3*0.03,0)</f>
        <v>0</v>
      </c>
      <c r="S3" s="12">
        <f t="shared" ref="S3:S66" si="9">IF(D3="Accessories",F3*0.15,0)</f>
        <v>0</v>
      </c>
      <c r="T3" s="12">
        <f t="shared" ref="T3:T66" si="10">IF(AND(K3="Saturday",C3="Fitness"),F3*0.1,0)</f>
        <v>0</v>
      </c>
      <c r="U3" s="12">
        <f t="shared" ref="U3:U66" si="11">IF(AND(K3="Friday",C3="Automotive"),F3*0.2,0)</f>
        <v>0</v>
      </c>
      <c r="V3" s="13" t="str">
        <f t="shared" ref="V3:V66" ca="1" si="12">IF(ABS(TODAY()-B3)&gt;56,"Greater Than 8 Weeks Old","Less Than 8 Weeks Old")</f>
        <v>Greater Than 8 Weeks Old</v>
      </c>
    </row>
    <row r="4" spans="1:22" x14ac:dyDescent="0.45">
      <c r="A4" s="2" t="s">
        <v>6</v>
      </c>
      <c r="B4" s="5">
        <v>43678</v>
      </c>
      <c r="C4" s="5" t="s">
        <v>367</v>
      </c>
      <c r="D4" s="5" t="s">
        <v>368</v>
      </c>
      <c r="E4" s="6">
        <v>1</v>
      </c>
      <c r="F4" s="3">
        <v>38.5</v>
      </c>
      <c r="G4" s="3">
        <v>21.23</v>
      </c>
      <c r="H4" s="8">
        <f t="shared" si="0"/>
        <v>21.23</v>
      </c>
      <c r="I4" s="3">
        <v>17.27</v>
      </c>
      <c r="J4" s="4">
        <v>0.45</v>
      </c>
      <c r="K4" s="2" t="str">
        <f t="shared" si="1"/>
        <v>Thursday</v>
      </c>
      <c r="L4" s="5">
        <f t="shared" si="2"/>
        <v>43681</v>
      </c>
      <c r="M4" s="2" t="str">
        <f t="shared" si="3"/>
        <v>Sunday</v>
      </c>
      <c r="N4" s="2" t="str">
        <f t="shared" si="4"/>
        <v>Monday</v>
      </c>
      <c r="O4" s="12">
        <f t="shared" si="5"/>
        <v>0</v>
      </c>
      <c r="P4" s="11" t="str">
        <f t="shared" si="6"/>
        <v>High Cost per Unit</v>
      </c>
      <c r="Q4" s="12">
        <f t="shared" si="7"/>
        <v>3.85</v>
      </c>
      <c r="R4" s="12">
        <f t="shared" si="8"/>
        <v>0</v>
      </c>
      <c r="S4" s="12">
        <f t="shared" si="9"/>
        <v>0</v>
      </c>
      <c r="T4" s="12">
        <f t="shared" si="10"/>
        <v>0</v>
      </c>
      <c r="U4" s="12">
        <f t="shared" si="11"/>
        <v>0</v>
      </c>
      <c r="V4" s="13" t="str">
        <f t="shared" ca="1" si="12"/>
        <v>Greater Than 8 Weeks Old</v>
      </c>
    </row>
    <row r="5" spans="1:22" x14ac:dyDescent="0.45">
      <c r="A5" s="2" t="s">
        <v>208</v>
      </c>
      <c r="B5" s="5">
        <v>43678</v>
      </c>
      <c r="C5" s="5" t="s">
        <v>367</v>
      </c>
      <c r="D5" s="5" t="s">
        <v>368</v>
      </c>
      <c r="E5" s="6">
        <v>1</v>
      </c>
      <c r="F5" s="3">
        <v>65</v>
      </c>
      <c r="G5" s="3">
        <v>14.65</v>
      </c>
      <c r="H5" s="8">
        <f t="shared" si="0"/>
        <v>14.65</v>
      </c>
      <c r="I5" s="3">
        <v>50.35</v>
      </c>
      <c r="J5" s="4">
        <v>0.77</v>
      </c>
      <c r="K5" s="2" t="str">
        <f t="shared" si="1"/>
        <v>Thursday</v>
      </c>
      <c r="L5" s="5">
        <f t="shared" si="2"/>
        <v>43681</v>
      </c>
      <c r="M5" s="2" t="str">
        <f t="shared" si="3"/>
        <v>Sunday</v>
      </c>
      <c r="N5" s="2" t="str">
        <f t="shared" si="4"/>
        <v>Monday</v>
      </c>
      <c r="O5" s="12">
        <f t="shared" si="5"/>
        <v>0</v>
      </c>
      <c r="P5" s="11" t="str">
        <f t="shared" si="6"/>
        <v>Low Cost per Unit</v>
      </c>
      <c r="Q5" s="12">
        <f t="shared" si="7"/>
        <v>6.5</v>
      </c>
      <c r="R5" s="12">
        <f t="shared" si="8"/>
        <v>0</v>
      </c>
      <c r="S5" s="12">
        <f t="shared" si="9"/>
        <v>0</v>
      </c>
      <c r="T5" s="12">
        <f t="shared" si="10"/>
        <v>0</v>
      </c>
      <c r="U5" s="12">
        <f t="shared" si="11"/>
        <v>0</v>
      </c>
      <c r="V5" s="13" t="str">
        <f t="shared" ca="1" si="12"/>
        <v>Greater Than 8 Weeks Old</v>
      </c>
    </row>
    <row r="6" spans="1:22" x14ac:dyDescent="0.45">
      <c r="A6" s="2" t="s">
        <v>182</v>
      </c>
      <c r="B6" s="5">
        <v>43678</v>
      </c>
      <c r="C6" s="5" t="s">
        <v>367</v>
      </c>
      <c r="D6" s="5" t="s">
        <v>368</v>
      </c>
      <c r="E6" s="6">
        <v>1</v>
      </c>
      <c r="F6" s="3">
        <v>73</v>
      </c>
      <c r="G6" s="3">
        <v>14.25</v>
      </c>
      <c r="H6" s="8">
        <f t="shared" si="0"/>
        <v>14.25</v>
      </c>
      <c r="I6" s="3">
        <v>58.75</v>
      </c>
      <c r="J6" s="4">
        <v>0.8</v>
      </c>
      <c r="K6" s="2" t="str">
        <f t="shared" si="1"/>
        <v>Thursday</v>
      </c>
      <c r="L6" s="5">
        <f t="shared" si="2"/>
        <v>43681</v>
      </c>
      <c r="M6" s="2" t="str">
        <f t="shared" si="3"/>
        <v>Sunday</v>
      </c>
      <c r="N6" s="2" t="str">
        <f t="shared" si="4"/>
        <v>Monday</v>
      </c>
      <c r="O6" s="12">
        <f t="shared" si="5"/>
        <v>0</v>
      </c>
      <c r="P6" s="11" t="str">
        <f t="shared" si="6"/>
        <v>Low Cost per Unit</v>
      </c>
      <c r="Q6" s="12">
        <f t="shared" si="7"/>
        <v>7.3000000000000007</v>
      </c>
      <c r="R6" s="12">
        <f t="shared" si="8"/>
        <v>0</v>
      </c>
      <c r="S6" s="12">
        <f t="shared" si="9"/>
        <v>0</v>
      </c>
      <c r="T6" s="12">
        <f t="shared" si="10"/>
        <v>0</v>
      </c>
      <c r="U6" s="12">
        <f t="shared" si="11"/>
        <v>0</v>
      </c>
      <c r="V6" s="13" t="str">
        <f t="shared" ca="1" si="12"/>
        <v>Greater Than 8 Weeks Old</v>
      </c>
    </row>
    <row r="7" spans="1:22" x14ac:dyDescent="0.45">
      <c r="A7" s="2" t="s">
        <v>174</v>
      </c>
      <c r="B7" s="5">
        <v>43678</v>
      </c>
      <c r="C7" s="5" t="s">
        <v>367</v>
      </c>
      <c r="D7" s="5" t="s">
        <v>368</v>
      </c>
      <c r="E7" s="6">
        <v>2</v>
      </c>
      <c r="F7" s="3">
        <v>110</v>
      </c>
      <c r="G7" s="3">
        <v>32.799999999999997</v>
      </c>
      <c r="H7" s="8">
        <f t="shared" si="0"/>
        <v>16.399999999999999</v>
      </c>
      <c r="I7" s="3">
        <v>77.2</v>
      </c>
      <c r="J7" s="4">
        <v>0.7</v>
      </c>
      <c r="K7" s="2" t="str">
        <f t="shared" si="1"/>
        <v>Thursday</v>
      </c>
      <c r="L7" s="5">
        <f t="shared" si="2"/>
        <v>43681</v>
      </c>
      <c r="M7" s="2" t="str">
        <f t="shared" si="3"/>
        <v>Sunday</v>
      </c>
      <c r="N7" s="2" t="str">
        <f t="shared" si="4"/>
        <v>Monday</v>
      </c>
      <c r="O7" s="12">
        <f t="shared" si="5"/>
        <v>0</v>
      </c>
      <c r="P7" s="11" t="str">
        <f t="shared" si="6"/>
        <v>Low Cost per Unit</v>
      </c>
      <c r="Q7" s="12">
        <f t="shared" si="7"/>
        <v>11</v>
      </c>
      <c r="R7" s="12">
        <f t="shared" si="8"/>
        <v>3.3</v>
      </c>
      <c r="S7" s="12">
        <f t="shared" si="9"/>
        <v>0</v>
      </c>
      <c r="T7" s="12">
        <f t="shared" si="10"/>
        <v>0</v>
      </c>
      <c r="U7" s="12">
        <f t="shared" si="11"/>
        <v>0</v>
      </c>
      <c r="V7" s="13" t="str">
        <f t="shared" ca="1" si="12"/>
        <v>Greater Than 8 Weeks Old</v>
      </c>
    </row>
    <row r="8" spans="1:22" x14ac:dyDescent="0.45">
      <c r="A8" s="2" t="s">
        <v>209</v>
      </c>
      <c r="B8" s="5">
        <v>43678</v>
      </c>
      <c r="C8" s="5" t="s">
        <v>369</v>
      </c>
      <c r="D8" s="5" t="s">
        <v>370</v>
      </c>
      <c r="E8" s="6">
        <v>2</v>
      </c>
      <c r="F8" s="3">
        <v>198</v>
      </c>
      <c r="G8" s="3">
        <v>55</v>
      </c>
      <c r="H8" s="8">
        <f t="shared" si="0"/>
        <v>27.5</v>
      </c>
      <c r="I8" s="3">
        <v>143</v>
      </c>
      <c r="J8" s="4">
        <v>0.72</v>
      </c>
      <c r="K8" s="2" t="str">
        <f t="shared" si="1"/>
        <v>Thursday</v>
      </c>
      <c r="L8" s="5">
        <f t="shared" si="2"/>
        <v>43681</v>
      </c>
      <c r="M8" s="2" t="str">
        <f t="shared" si="3"/>
        <v>Sunday</v>
      </c>
      <c r="N8" s="2" t="str">
        <f t="shared" si="4"/>
        <v>Monday</v>
      </c>
      <c r="O8" s="12">
        <f t="shared" si="5"/>
        <v>0</v>
      </c>
      <c r="P8" s="11" t="str">
        <f t="shared" si="6"/>
        <v>High Cost per Unit</v>
      </c>
      <c r="Q8" s="12">
        <f t="shared" si="7"/>
        <v>0</v>
      </c>
      <c r="R8" s="12">
        <f t="shared" si="8"/>
        <v>5.9399999999999995</v>
      </c>
      <c r="S8" s="12">
        <f t="shared" si="9"/>
        <v>0</v>
      </c>
      <c r="T8" s="12">
        <f t="shared" si="10"/>
        <v>0</v>
      </c>
      <c r="U8" s="12">
        <f t="shared" si="11"/>
        <v>0</v>
      </c>
      <c r="V8" s="13" t="str">
        <f t="shared" ca="1" si="12"/>
        <v>Greater Than 8 Weeks Old</v>
      </c>
    </row>
    <row r="9" spans="1:22" x14ac:dyDescent="0.45">
      <c r="A9" s="2" t="s">
        <v>210</v>
      </c>
      <c r="B9" s="5">
        <v>43678</v>
      </c>
      <c r="C9" s="5" t="s">
        <v>371</v>
      </c>
      <c r="D9" s="5" t="s">
        <v>371</v>
      </c>
      <c r="E9" s="6">
        <v>1</v>
      </c>
      <c r="F9" s="3">
        <v>20</v>
      </c>
      <c r="G9" s="3">
        <v>4.75</v>
      </c>
      <c r="H9" s="8">
        <f t="shared" si="0"/>
        <v>4.75</v>
      </c>
      <c r="I9" s="3">
        <v>15.25</v>
      </c>
      <c r="J9" s="4">
        <v>0.76</v>
      </c>
      <c r="K9" s="2" t="str">
        <f t="shared" si="1"/>
        <v>Thursday</v>
      </c>
      <c r="L9" s="5">
        <f t="shared" si="2"/>
        <v>43681</v>
      </c>
      <c r="M9" s="2" t="str">
        <f t="shared" si="3"/>
        <v>Sunday</v>
      </c>
      <c r="N9" s="2" t="str">
        <f t="shared" si="4"/>
        <v>Monday</v>
      </c>
      <c r="O9" s="12">
        <f t="shared" si="5"/>
        <v>0</v>
      </c>
      <c r="P9" s="11" t="str">
        <f t="shared" si="6"/>
        <v>Low Cost per Unit</v>
      </c>
      <c r="Q9" s="12">
        <f t="shared" si="7"/>
        <v>0</v>
      </c>
      <c r="R9" s="12">
        <f t="shared" si="8"/>
        <v>0</v>
      </c>
      <c r="S9" s="12">
        <f t="shared" si="9"/>
        <v>0</v>
      </c>
      <c r="T9" s="12">
        <f t="shared" si="10"/>
        <v>0</v>
      </c>
      <c r="U9" s="12">
        <f t="shared" si="11"/>
        <v>0</v>
      </c>
      <c r="V9" s="13" t="str">
        <f t="shared" ca="1" si="12"/>
        <v>Greater Than 8 Weeks Old</v>
      </c>
    </row>
    <row r="10" spans="1:22" x14ac:dyDescent="0.45">
      <c r="A10" s="2" t="s">
        <v>211</v>
      </c>
      <c r="B10" s="5">
        <v>43678</v>
      </c>
      <c r="C10" s="5" t="s">
        <v>371</v>
      </c>
      <c r="D10" s="5" t="s">
        <v>371</v>
      </c>
      <c r="E10" s="6">
        <v>1</v>
      </c>
      <c r="F10" s="3">
        <v>25</v>
      </c>
      <c r="G10" s="3">
        <v>4.9000000000000004</v>
      </c>
      <c r="H10" s="8">
        <f t="shared" si="0"/>
        <v>4.9000000000000004</v>
      </c>
      <c r="I10" s="3">
        <v>20.100000000000001</v>
      </c>
      <c r="J10" s="4">
        <v>0.8</v>
      </c>
      <c r="K10" s="2" t="str">
        <f t="shared" si="1"/>
        <v>Thursday</v>
      </c>
      <c r="L10" s="5">
        <f t="shared" si="2"/>
        <v>43681</v>
      </c>
      <c r="M10" s="2" t="str">
        <f t="shared" si="3"/>
        <v>Sunday</v>
      </c>
      <c r="N10" s="2" t="str">
        <f t="shared" si="4"/>
        <v>Monday</v>
      </c>
      <c r="O10" s="12">
        <f t="shared" si="5"/>
        <v>0</v>
      </c>
      <c r="P10" s="11" t="str">
        <f t="shared" si="6"/>
        <v>Low Cost per Unit</v>
      </c>
      <c r="Q10" s="12">
        <f t="shared" si="7"/>
        <v>0</v>
      </c>
      <c r="R10" s="12">
        <f t="shared" si="8"/>
        <v>0</v>
      </c>
      <c r="S10" s="12">
        <f t="shared" si="9"/>
        <v>0</v>
      </c>
      <c r="T10" s="12">
        <f t="shared" si="10"/>
        <v>0</v>
      </c>
      <c r="U10" s="12">
        <f t="shared" si="11"/>
        <v>0</v>
      </c>
      <c r="V10" s="13" t="str">
        <f t="shared" ca="1" si="12"/>
        <v>Greater Than 8 Weeks Old</v>
      </c>
    </row>
    <row r="11" spans="1:22" x14ac:dyDescent="0.45">
      <c r="A11" s="2" t="s">
        <v>10</v>
      </c>
      <c r="B11" s="5">
        <v>43678</v>
      </c>
      <c r="C11" s="5" t="s">
        <v>369</v>
      </c>
      <c r="D11" s="5" t="s">
        <v>372</v>
      </c>
      <c r="E11" s="6">
        <v>1</v>
      </c>
      <c r="F11" s="3">
        <v>45</v>
      </c>
      <c r="G11" s="3">
        <v>12.15</v>
      </c>
      <c r="H11" s="8">
        <f t="shared" si="0"/>
        <v>12.15</v>
      </c>
      <c r="I11" s="3">
        <v>32.85</v>
      </c>
      <c r="J11" s="4">
        <v>0.73</v>
      </c>
      <c r="K11" s="2" t="str">
        <f t="shared" si="1"/>
        <v>Thursday</v>
      </c>
      <c r="L11" s="5">
        <f t="shared" si="2"/>
        <v>43681</v>
      </c>
      <c r="M11" s="2" t="str">
        <f t="shared" si="3"/>
        <v>Sunday</v>
      </c>
      <c r="N11" s="2" t="str">
        <f t="shared" si="4"/>
        <v>Monday</v>
      </c>
      <c r="O11" s="12">
        <f t="shared" si="5"/>
        <v>0</v>
      </c>
      <c r="P11" s="11" t="str">
        <f t="shared" si="6"/>
        <v>Low Cost per Unit</v>
      </c>
      <c r="Q11" s="12">
        <f t="shared" si="7"/>
        <v>0</v>
      </c>
      <c r="R11" s="12">
        <f t="shared" si="8"/>
        <v>0</v>
      </c>
      <c r="S11" s="12">
        <f t="shared" si="9"/>
        <v>0</v>
      </c>
      <c r="T11" s="12">
        <f t="shared" si="10"/>
        <v>0</v>
      </c>
      <c r="U11" s="12">
        <f t="shared" si="11"/>
        <v>0</v>
      </c>
      <c r="V11" s="13" t="str">
        <f t="shared" ca="1" si="12"/>
        <v>Greater Than 8 Weeks Old</v>
      </c>
    </row>
    <row r="12" spans="1:22" x14ac:dyDescent="0.45">
      <c r="A12" s="2" t="s">
        <v>212</v>
      </c>
      <c r="B12" s="5">
        <v>43678</v>
      </c>
      <c r="C12" s="5" t="s">
        <v>369</v>
      </c>
      <c r="D12" s="5" t="s">
        <v>372</v>
      </c>
      <c r="E12" s="6">
        <v>1</v>
      </c>
      <c r="F12" s="3">
        <v>38</v>
      </c>
      <c r="G12" s="3">
        <v>10.8</v>
      </c>
      <c r="H12" s="8">
        <f t="shared" si="0"/>
        <v>10.8</v>
      </c>
      <c r="I12" s="3">
        <v>27.2</v>
      </c>
      <c r="J12" s="4">
        <v>0.72</v>
      </c>
      <c r="K12" s="2" t="str">
        <f t="shared" si="1"/>
        <v>Thursday</v>
      </c>
      <c r="L12" s="5">
        <f t="shared" si="2"/>
        <v>43681</v>
      </c>
      <c r="M12" s="2" t="str">
        <f t="shared" si="3"/>
        <v>Sunday</v>
      </c>
      <c r="N12" s="2" t="str">
        <f t="shared" si="4"/>
        <v>Monday</v>
      </c>
      <c r="O12" s="12">
        <f t="shared" si="5"/>
        <v>0</v>
      </c>
      <c r="P12" s="11" t="str">
        <f t="shared" si="6"/>
        <v>Low Cost per Unit</v>
      </c>
      <c r="Q12" s="12">
        <f t="shared" si="7"/>
        <v>0</v>
      </c>
      <c r="R12" s="12">
        <f t="shared" si="8"/>
        <v>0</v>
      </c>
      <c r="S12" s="12">
        <f t="shared" si="9"/>
        <v>0</v>
      </c>
      <c r="T12" s="12">
        <f t="shared" si="10"/>
        <v>0</v>
      </c>
      <c r="U12" s="12">
        <f t="shared" si="11"/>
        <v>0</v>
      </c>
      <c r="V12" s="13" t="str">
        <f t="shared" ca="1" si="12"/>
        <v>Greater Than 8 Weeks Old</v>
      </c>
    </row>
    <row r="13" spans="1:22" x14ac:dyDescent="0.45">
      <c r="A13" s="2" t="s">
        <v>213</v>
      </c>
      <c r="B13" s="5">
        <v>43678</v>
      </c>
      <c r="C13" s="5" t="s">
        <v>369</v>
      </c>
      <c r="D13" s="5" t="s">
        <v>374</v>
      </c>
      <c r="E13" s="6">
        <v>5</v>
      </c>
      <c r="F13" s="3">
        <v>105</v>
      </c>
      <c r="G13" s="3">
        <v>35.85</v>
      </c>
      <c r="H13" s="8">
        <f t="shared" si="0"/>
        <v>7.17</v>
      </c>
      <c r="I13" s="3">
        <v>69.150000000000006</v>
      </c>
      <c r="J13" s="4">
        <v>0.66</v>
      </c>
      <c r="K13" s="2" t="str">
        <f t="shared" si="1"/>
        <v>Thursday</v>
      </c>
      <c r="L13" s="5">
        <f t="shared" si="2"/>
        <v>43681</v>
      </c>
      <c r="M13" s="2" t="str">
        <f t="shared" si="3"/>
        <v>Sunday</v>
      </c>
      <c r="N13" s="2" t="str">
        <f t="shared" si="4"/>
        <v>Monday</v>
      </c>
      <c r="O13" s="12">
        <f t="shared" si="5"/>
        <v>0</v>
      </c>
      <c r="P13" s="11" t="str">
        <f t="shared" si="6"/>
        <v>Low Cost per Unit</v>
      </c>
      <c r="Q13" s="12">
        <f t="shared" si="7"/>
        <v>0</v>
      </c>
      <c r="R13" s="12">
        <f t="shared" si="8"/>
        <v>3.15</v>
      </c>
      <c r="S13" s="12">
        <f t="shared" si="9"/>
        <v>0</v>
      </c>
      <c r="T13" s="12">
        <f t="shared" si="10"/>
        <v>0</v>
      </c>
      <c r="U13" s="12">
        <f t="shared" si="11"/>
        <v>0</v>
      </c>
      <c r="V13" s="13" t="str">
        <f t="shared" ca="1" si="12"/>
        <v>Greater Than 8 Weeks Old</v>
      </c>
    </row>
    <row r="14" spans="1:22" x14ac:dyDescent="0.45">
      <c r="A14" s="2" t="s">
        <v>214</v>
      </c>
      <c r="B14" s="5">
        <v>43678</v>
      </c>
      <c r="C14" s="5" t="s">
        <v>376</v>
      </c>
      <c r="D14" s="5" t="s">
        <v>377</v>
      </c>
      <c r="E14" s="6">
        <v>2</v>
      </c>
      <c r="F14" s="3">
        <v>76</v>
      </c>
      <c r="G14" s="3">
        <v>18.18</v>
      </c>
      <c r="H14" s="8">
        <f t="shared" si="0"/>
        <v>9.09</v>
      </c>
      <c r="I14" s="3">
        <v>57.82</v>
      </c>
      <c r="J14" s="4">
        <v>0.76</v>
      </c>
      <c r="K14" s="2" t="str">
        <f t="shared" si="1"/>
        <v>Thursday</v>
      </c>
      <c r="L14" s="5">
        <f t="shared" si="2"/>
        <v>43681</v>
      </c>
      <c r="M14" s="2" t="str">
        <f t="shared" si="3"/>
        <v>Sunday</v>
      </c>
      <c r="N14" s="2" t="str">
        <f t="shared" si="4"/>
        <v>Monday</v>
      </c>
      <c r="O14" s="12">
        <f t="shared" si="5"/>
        <v>0</v>
      </c>
      <c r="P14" s="11" t="str">
        <f t="shared" si="6"/>
        <v>Low Cost per Unit</v>
      </c>
      <c r="Q14" s="12">
        <f t="shared" si="7"/>
        <v>0</v>
      </c>
      <c r="R14" s="12">
        <f t="shared" si="8"/>
        <v>2.2799999999999998</v>
      </c>
      <c r="S14" s="12">
        <f t="shared" si="9"/>
        <v>0</v>
      </c>
      <c r="T14" s="12">
        <f t="shared" si="10"/>
        <v>0</v>
      </c>
      <c r="U14" s="12">
        <f t="shared" si="11"/>
        <v>0</v>
      </c>
      <c r="V14" s="13" t="str">
        <f t="shared" ca="1" si="12"/>
        <v>Greater Than 8 Weeks Old</v>
      </c>
    </row>
    <row r="15" spans="1:22" x14ac:dyDescent="0.45">
      <c r="A15" s="2" t="s">
        <v>16</v>
      </c>
      <c r="B15" s="5">
        <v>43678</v>
      </c>
      <c r="C15" s="5" t="s">
        <v>375</v>
      </c>
      <c r="D15" s="5" t="s">
        <v>377</v>
      </c>
      <c r="E15" s="6">
        <v>2</v>
      </c>
      <c r="F15" s="3">
        <v>50</v>
      </c>
      <c r="G15" s="3">
        <v>9</v>
      </c>
      <c r="H15" s="8">
        <f t="shared" si="0"/>
        <v>4.5</v>
      </c>
      <c r="I15" s="3">
        <v>41</v>
      </c>
      <c r="J15" s="4">
        <v>0.82</v>
      </c>
      <c r="K15" s="2" t="str">
        <f t="shared" si="1"/>
        <v>Thursday</v>
      </c>
      <c r="L15" s="5">
        <f t="shared" si="2"/>
        <v>43681</v>
      </c>
      <c r="M15" s="2" t="str">
        <f t="shared" si="3"/>
        <v>Sunday</v>
      </c>
      <c r="N15" s="2" t="str">
        <f t="shared" si="4"/>
        <v>Monday</v>
      </c>
      <c r="O15" s="12">
        <f t="shared" si="5"/>
        <v>0</v>
      </c>
      <c r="P15" s="11" t="str">
        <f t="shared" si="6"/>
        <v>Low Cost per Unit</v>
      </c>
      <c r="Q15" s="12">
        <f t="shared" si="7"/>
        <v>0</v>
      </c>
      <c r="R15" s="12">
        <f t="shared" si="8"/>
        <v>1.5</v>
      </c>
      <c r="S15" s="12">
        <f t="shared" si="9"/>
        <v>0</v>
      </c>
      <c r="T15" s="12">
        <f t="shared" si="10"/>
        <v>0</v>
      </c>
      <c r="U15" s="12">
        <f t="shared" si="11"/>
        <v>0</v>
      </c>
      <c r="V15" s="13" t="str">
        <f t="shared" ca="1" si="12"/>
        <v>Greater Than 8 Weeks Old</v>
      </c>
    </row>
    <row r="16" spans="1:22" x14ac:dyDescent="0.45">
      <c r="A16" s="2" t="s">
        <v>17</v>
      </c>
      <c r="B16" s="5">
        <v>43678</v>
      </c>
      <c r="C16" s="5" t="s">
        <v>376</v>
      </c>
      <c r="D16" s="5" t="s">
        <v>377</v>
      </c>
      <c r="E16" s="6">
        <v>2</v>
      </c>
      <c r="F16" s="3">
        <v>58</v>
      </c>
      <c r="G16" s="3">
        <v>12.4</v>
      </c>
      <c r="H16" s="8">
        <f t="shared" si="0"/>
        <v>6.2</v>
      </c>
      <c r="I16" s="3">
        <v>45.6</v>
      </c>
      <c r="J16" s="4">
        <v>0.79</v>
      </c>
      <c r="K16" s="2" t="str">
        <f t="shared" si="1"/>
        <v>Thursday</v>
      </c>
      <c r="L16" s="5">
        <f t="shared" si="2"/>
        <v>43681</v>
      </c>
      <c r="M16" s="2" t="str">
        <f t="shared" si="3"/>
        <v>Sunday</v>
      </c>
      <c r="N16" s="2" t="str">
        <f t="shared" si="4"/>
        <v>Monday</v>
      </c>
      <c r="O16" s="12">
        <f t="shared" si="5"/>
        <v>0</v>
      </c>
      <c r="P16" s="11" t="str">
        <f t="shared" si="6"/>
        <v>Low Cost per Unit</v>
      </c>
      <c r="Q16" s="12">
        <f t="shared" si="7"/>
        <v>0</v>
      </c>
      <c r="R16" s="12">
        <f t="shared" si="8"/>
        <v>1.74</v>
      </c>
      <c r="S16" s="12">
        <f t="shared" si="9"/>
        <v>0</v>
      </c>
      <c r="T16" s="12">
        <f t="shared" si="10"/>
        <v>0</v>
      </c>
      <c r="U16" s="12">
        <f t="shared" si="11"/>
        <v>0</v>
      </c>
      <c r="V16" s="13" t="str">
        <f t="shared" ca="1" si="12"/>
        <v>Greater Than 8 Weeks Old</v>
      </c>
    </row>
    <row r="17" spans="1:22" x14ac:dyDescent="0.45">
      <c r="A17" s="2" t="s">
        <v>18</v>
      </c>
      <c r="B17" s="5">
        <v>43678</v>
      </c>
      <c r="C17" s="5" t="s">
        <v>376</v>
      </c>
      <c r="D17" s="5" t="s">
        <v>377</v>
      </c>
      <c r="E17" s="6">
        <v>1</v>
      </c>
      <c r="F17" s="3">
        <v>25</v>
      </c>
      <c r="G17" s="3">
        <v>6.57</v>
      </c>
      <c r="H17" s="8">
        <f t="shared" si="0"/>
        <v>6.57</v>
      </c>
      <c r="I17" s="3">
        <v>18.43</v>
      </c>
      <c r="J17" s="4">
        <v>0.74</v>
      </c>
      <c r="K17" s="2" t="str">
        <f t="shared" si="1"/>
        <v>Thursday</v>
      </c>
      <c r="L17" s="5">
        <f t="shared" si="2"/>
        <v>43681</v>
      </c>
      <c r="M17" s="2" t="str">
        <f t="shared" si="3"/>
        <v>Sunday</v>
      </c>
      <c r="N17" s="2" t="str">
        <f t="shared" si="4"/>
        <v>Monday</v>
      </c>
      <c r="O17" s="12">
        <f t="shared" si="5"/>
        <v>0</v>
      </c>
      <c r="P17" s="11" t="str">
        <f t="shared" si="6"/>
        <v>Low Cost per Unit</v>
      </c>
      <c r="Q17" s="12">
        <f t="shared" si="7"/>
        <v>0</v>
      </c>
      <c r="R17" s="12">
        <f t="shared" si="8"/>
        <v>0</v>
      </c>
      <c r="S17" s="12">
        <f t="shared" si="9"/>
        <v>0</v>
      </c>
      <c r="T17" s="12">
        <f t="shared" si="10"/>
        <v>0</v>
      </c>
      <c r="U17" s="12">
        <f t="shared" si="11"/>
        <v>0</v>
      </c>
      <c r="V17" s="13" t="str">
        <f t="shared" ca="1" si="12"/>
        <v>Greater Than 8 Weeks Old</v>
      </c>
    </row>
    <row r="18" spans="1:22" x14ac:dyDescent="0.45">
      <c r="A18" s="2" t="s">
        <v>19</v>
      </c>
      <c r="B18" s="5">
        <v>43678</v>
      </c>
      <c r="C18" s="5" t="s">
        <v>378</v>
      </c>
      <c r="D18" s="5" t="s">
        <v>379</v>
      </c>
      <c r="E18" s="6">
        <v>4</v>
      </c>
      <c r="F18" s="3">
        <v>276</v>
      </c>
      <c r="G18" s="3">
        <v>80.239999999999995</v>
      </c>
      <c r="H18" s="8">
        <f t="shared" si="0"/>
        <v>20.059999999999999</v>
      </c>
      <c r="I18" s="3">
        <v>195.76</v>
      </c>
      <c r="J18" s="4">
        <v>0.71</v>
      </c>
      <c r="K18" s="2" t="str">
        <f t="shared" si="1"/>
        <v>Thursday</v>
      </c>
      <c r="L18" s="5">
        <f t="shared" si="2"/>
        <v>43681</v>
      </c>
      <c r="M18" s="2" t="str">
        <f t="shared" si="3"/>
        <v>Sunday</v>
      </c>
      <c r="N18" s="2" t="str">
        <f t="shared" si="4"/>
        <v>Monday</v>
      </c>
      <c r="O18" s="12">
        <f t="shared" si="5"/>
        <v>0</v>
      </c>
      <c r="P18" s="11" t="str">
        <f t="shared" si="6"/>
        <v>High Cost per Unit</v>
      </c>
      <c r="Q18" s="12">
        <f t="shared" si="7"/>
        <v>0</v>
      </c>
      <c r="R18" s="12">
        <f t="shared" si="8"/>
        <v>8.2799999999999994</v>
      </c>
      <c r="S18" s="12">
        <f t="shared" si="9"/>
        <v>0</v>
      </c>
      <c r="T18" s="12">
        <f t="shared" si="10"/>
        <v>0</v>
      </c>
      <c r="U18" s="12">
        <f t="shared" si="11"/>
        <v>0</v>
      </c>
      <c r="V18" s="13" t="str">
        <f t="shared" ca="1" si="12"/>
        <v>Greater Than 8 Weeks Old</v>
      </c>
    </row>
    <row r="19" spans="1:22" x14ac:dyDescent="0.45">
      <c r="A19" s="2" t="s">
        <v>20</v>
      </c>
      <c r="B19" s="5">
        <v>43678</v>
      </c>
      <c r="C19" s="5" t="s">
        <v>376</v>
      </c>
      <c r="D19" s="5" t="s">
        <v>377</v>
      </c>
      <c r="E19" s="6">
        <v>1</v>
      </c>
      <c r="F19" s="3">
        <v>22</v>
      </c>
      <c r="G19" s="3">
        <v>5.25</v>
      </c>
      <c r="H19" s="8">
        <f t="shared" si="0"/>
        <v>5.25</v>
      </c>
      <c r="I19" s="3">
        <v>16.75</v>
      </c>
      <c r="J19" s="4">
        <v>0.76</v>
      </c>
      <c r="K19" s="2" t="str">
        <f t="shared" si="1"/>
        <v>Thursday</v>
      </c>
      <c r="L19" s="5">
        <f t="shared" si="2"/>
        <v>43681</v>
      </c>
      <c r="M19" s="2" t="str">
        <f t="shared" si="3"/>
        <v>Sunday</v>
      </c>
      <c r="N19" s="2" t="str">
        <f t="shared" si="4"/>
        <v>Monday</v>
      </c>
      <c r="O19" s="12">
        <f t="shared" si="5"/>
        <v>0</v>
      </c>
      <c r="P19" s="11" t="str">
        <f t="shared" si="6"/>
        <v>Low Cost per Unit</v>
      </c>
      <c r="Q19" s="12">
        <f t="shared" si="7"/>
        <v>0</v>
      </c>
      <c r="R19" s="12">
        <f t="shared" si="8"/>
        <v>0</v>
      </c>
      <c r="S19" s="12">
        <f t="shared" si="9"/>
        <v>0</v>
      </c>
      <c r="T19" s="12">
        <f t="shared" si="10"/>
        <v>0</v>
      </c>
      <c r="U19" s="12">
        <f t="shared" si="11"/>
        <v>0</v>
      </c>
      <c r="V19" s="13" t="str">
        <f t="shared" ca="1" si="12"/>
        <v>Greater Than 8 Weeks Old</v>
      </c>
    </row>
    <row r="20" spans="1:22" x14ac:dyDescent="0.45">
      <c r="A20" s="2" t="s">
        <v>21</v>
      </c>
      <c r="B20" s="5">
        <v>43678</v>
      </c>
      <c r="C20" s="5" t="s">
        <v>376</v>
      </c>
      <c r="D20" s="5" t="s">
        <v>377</v>
      </c>
      <c r="E20" s="6">
        <v>10</v>
      </c>
      <c r="F20" s="3">
        <v>191.4</v>
      </c>
      <c r="G20" s="3">
        <v>63.5</v>
      </c>
      <c r="H20" s="8">
        <f t="shared" si="0"/>
        <v>6.35</v>
      </c>
      <c r="I20" s="3">
        <v>127.9</v>
      </c>
      <c r="J20" s="4">
        <v>0.67</v>
      </c>
      <c r="K20" s="2" t="str">
        <f t="shared" si="1"/>
        <v>Thursday</v>
      </c>
      <c r="L20" s="5">
        <f t="shared" si="2"/>
        <v>43681</v>
      </c>
      <c r="M20" s="2" t="str">
        <f t="shared" si="3"/>
        <v>Sunday</v>
      </c>
      <c r="N20" s="2" t="str">
        <f t="shared" si="4"/>
        <v>Monday</v>
      </c>
      <c r="O20" s="12">
        <f t="shared" si="5"/>
        <v>0</v>
      </c>
      <c r="P20" s="11" t="str">
        <f t="shared" si="6"/>
        <v>Low Cost per Unit</v>
      </c>
      <c r="Q20" s="12">
        <f t="shared" si="7"/>
        <v>0</v>
      </c>
      <c r="R20" s="12">
        <f t="shared" si="8"/>
        <v>5.742</v>
      </c>
      <c r="S20" s="12">
        <f t="shared" si="9"/>
        <v>0</v>
      </c>
      <c r="T20" s="12">
        <f t="shared" si="10"/>
        <v>0</v>
      </c>
      <c r="U20" s="12">
        <f t="shared" si="11"/>
        <v>0</v>
      </c>
      <c r="V20" s="13" t="str">
        <f t="shared" ca="1" si="12"/>
        <v>Greater Than 8 Weeks Old</v>
      </c>
    </row>
    <row r="21" spans="1:22" x14ac:dyDescent="0.45">
      <c r="A21" s="2" t="s">
        <v>215</v>
      </c>
      <c r="B21" s="5">
        <v>43678</v>
      </c>
      <c r="C21" s="5" t="s">
        <v>378</v>
      </c>
      <c r="D21" s="5" t="s">
        <v>379</v>
      </c>
      <c r="E21" s="6">
        <v>1</v>
      </c>
      <c r="F21" s="3">
        <v>25</v>
      </c>
      <c r="G21" s="3">
        <v>3.8</v>
      </c>
      <c r="H21" s="8">
        <f t="shared" si="0"/>
        <v>3.8</v>
      </c>
      <c r="I21" s="3">
        <v>21.2</v>
      </c>
      <c r="J21" s="4">
        <v>0.85</v>
      </c>
      <c r="K21" s="2" t="str">
        <f t="shared" si="1"/>
        <v>Thursday</v>
      </c>
      <c r="L21" s="5">
        <f t="shared" si="2"/>
        <v>43681</v>
      </c>
      <c r="M21" s="2" t="str">
        <f t="shared" si="3"/>
        <v>Sunday</v>
      </c>
      <c r="N21" s="2" t="str">
        <f t="shared" si="4"/>
        <v>Monday</v>
      </c>
      <c r="O21" s="12">
        <f t="shared" si="5"/>
        <v>0</v>
      </c>
      <c r="P21" s="11" t="str">
        <f t="shared" si="6"/>
        <v>Low Cost per Unit</v>
      </c>
      <c r="Q21" s="12">
        <f t="shared" si="7"/>
        <v>0</v>
      </c>
      <c r="R21" s="12">
        <f t="shared" si="8"/>
        <v>0</v>
      </c>
      <c r="S21" s="12">
        <f t="shared" si="9"/>
        <v>0</v>
      </c>
      <c r="T21" s="12">
        <f t="shared" si="10"/>
        <v>0</v>
      </c>
      <c r="U21" s="12">
        <f t="shared" si="11"/>
        <v>0</v>
      </c>
      <c r="V21" s="13" t="str">
        <f t="shared" ca="1" si="12"/>
        <v>Greater Than 8 Weeks Old</v>
      </c>
    </row>
    <row r="22" spans="1:22" x14ac:dyDescent="0.45">
      <c r="A22" s="2" t="s">
        <v>22</v>
      </c>
      <c r="B22" s="5">
        <v>43678</v>
      </c>
      <c r="C22" s="5" t="s">
        <v>380</v>
      </c>
      <c r="D22" s="5" t="s">
        <v>381</v>
      </c>
      <c r="E22" s="6">
        <v>1</v>
      </c>
      <c r="F22" s="3">
        <v>25</v>
      </c>
      <c r="G22" s="3">
        <v>5.4</v>
      </c>
      <c r="H22" s="8">
        <f t="shared" si="0"/>
        <v>5.4</v>
      </c>
      <c r="I22" s="3">
        <v>19.600000000000001</v>
      </c>
      <c r="J22" s="4">
        <v>0.78</v>
      </c>
      <c r="K22" s="2" t="str">
        <f t="shared" si="1"/>
        <v>Thursday</v>
      </c>
      <c r="L22" s="5">
        <f t="shared" si="2"/>
        <v>43681</v>
      </c>
      <c r="M22" s="2" t="str">
        <f t="shared" si="3"/>
        <v>Sunday</v>
      </c>
      <c r="N22" s="2" t="str">
        <f t="shared" si="4"/>
        <v>Monday</v>
      </c>
      <c r="O22" s="12">
        <f t="shared" si="5"/>
        <v>0</v>
      </c>
      <c r="P22" s="11" t="str">
        <f t="shared" si="6"/>
        <v>Low Cost per Unit</v>
      </c>
      <c r="Q22" s="12">
        <f t="shared" si="7"/>
        <v>0</v>
      </c>
      <c r="R22" s="12">
        <f t="shared" si="8"/>
        <v>0</v>
      </c>
      <c r="S22" s="12">
        <f t="shared" si="9"/>
        <v>0</v>
      </c>
      <c r="T22" s="12">
        <f t="shared" si="10"/>
        <v>0</v>
      </c>
      <c r="U22" s="12">
        <f t="shared" si="11"/>
        <v>0</v>
      </c>
      <c r="V22" s="13" t="str">
        <f t="shared" ca="1" si="12"/>
        <v>Greater Than 8 Weeks Old</v>
      </c>
    </row>
    <row r="23" spans="1:22" x14ac:dyDescent="0.45">
      <c r="A23" s="2" t="s">
        <v>162</v>
      </c>
      <c r="B23" s="5">
        <v>43678</v>
      </c>
      <c r="C23" s="5" t="s">
        <v>383</v>
      </c>
      <c r="D23" s="5" t="s">
        <v>384</v>
      </c>
      <c r="E23" s="6">
        <v>1</v>
      </c>
      <c r="F23" s="3">
        <v>17</v>
      </c>
      <c r="G23" s="3">
        <v>3.2</v>
      </c>
      <c r="H23" s="8">
        <f t="shared" si="0"/>
        <v>3.2</v>
      </c>
      <c r="I23" s="3">
        <v>13.8</v>
      </c>
      <c r="J23" s="4">
        <v>0.81</v>
      </c>
      <c r="K23" s="2" t="str">
        <f t="shared" si="1"/>
        <v>Thursday</v>
      </c>
      <c r="L23" s="5">
        <f t="shared" si="2"/>
        <v>43681</v>
      </c>
      <c r="M23" s="2" t="str">
        <f t="shared" si="3"/>
        <v>Sunday</v>
      </c>
      <c r="N23" s="2" t="str">
        <f t="shared" si="4"/>
        <v>Monday</v>
      </c>
      <c r="O23" s="12">
        <f t="shared" si="5"/>
        <v>0</v>
      </c>
      <c r="P23" s="11" t="str">
        <f t="shared" si="6"/>
        <v>Low Cost per Unit</v>
      </c>
      <c r="Q23" s="12">
        <f t="shared" si="7"/>
        <v>0</v>
      </c>
      <c r="R23" s="12">
        <f t="shared" si="8"/>
        <v>0</v>
      </c>
      <c r="S23" s="12">
        <f t="shared" si="9"/>
        <v>0</v>
      </c>
      <c r="T23" s="12">
        <f t="shared" si="10"/>
        <v>0</v>
      </c>
      <c r="U23" s="12">
        <f t="shared" si="11"/>
        <v>0</v>
      </c>
      <c r="V23" s="13" t="str">
        <f t="shared" ca="1" si="12"/>
        <v>Greater Than 8 Weeks Old</v>
      </c>
    </row>
    <row r="24" spans="1:22" x14ac:dyDescent="0.45">
      <c r="A24" s="2" t="s">
        <v>216</v>
      </c>
      <c r="B24" s="5">
        <v>43678</v>
      </c>
      <c r="C24" s="5" t="s">
        <v>383</v>
      </c>
      <c r="D24" s="5" t="s">
        <v>385</v>
      </c>
      <c r="E24" s="6">
        <v>2</v>
      </c>
      <c r="F24" s="3">
        <v>38</v>
      </c>
      <c r="G24" s="3">
        <v>8.6</v>
      </c>
      <c r="H24" s="8">
        <f t="shared" si="0"/>
        <v>4.3</v>
      </c>
      <c r="I24" s="3">
        <v>29.4</v>
      </c>
      <c r="J24" s="4">
        <v>0.77</v>
      </c>
      <c r="K24" s="2" t="str">
        <f t="shared" si="1"/>
        <v>Thursday</v>
      </c>
      <c r="L24" s="5">
        <f t="shared" si="2"/>
        <v>43681</v>
      </c>
      <c r="M24" s="2" t="str">
        <f t="shared" si="3"/>
        <v>Sunday</v>
      </c>
      <c r="N24" s="2" t="str">
        <f t="shared" si="4"/>
        <v>Monday</v>
      </c>
      <c r="O24" s="12">
        <f t="shared" si="5"/>
        <v>0</v>
      </c>
      <c r="P24" s="11" t="str">
        <f t="shared" si="6"/>
        <v>Low Cost per Unit</v>
      </c>
      <c r="Q24" s="12">
        <f t="shared" si="7"/>
        <v>0</v>
      </c>
      <c r="R24" s="12">
        <f t="shared" si="8"/>
        <v>1.1399999999999999</v>
      </c>
      <c r="S24" s="12">
        <f t="shared" si="9"/>
        <v>0</v>
      </c>
      <c r="T24" s="12">
        <f t="shared" si="10"/>
        <v>0</v>
      </c>
      <c r="U24" s="12">
        <f t="shared" si="11"/>
        <v>0</v>
      </c>
      <c r="V24" s="13" t="str">
        <f t="shared" ca="1" si="12"/>
        <v>Greater Than 8 Weeks Old</v>
      </c>
    </row>
    <row r="25" spans="1:22" x14ac:dyDescent="0.45">
      <c r="A25" s="2" t="s">
        <v>217</v>
      </c>
      <c r="B25" s="5">
        <v>43678</v>
      </c>
      <c r="C25" s="5" t="s">
        <v>383</v>
      </c>
      <c r="D25" s="5" t="s">
        <v>385</v>
      </c>
      <c r="E25" s="6">
        <v>3</v>
      </c>
      <c r="F25" s="3">
        <v>39</v>
      </c>
      <c r="G25" s="3">
        <v>11.94</v>
      </c>
      <c r="H25" s="8">
        <f t="shared" si="0"/>
        <v>3.98</v>
      </c>
      <c r="I25" s="3">
        <v>27.06</v>
      </c>
      <c r="J25" s="4">
        <v>0.69</v>
      </c>
      <c r="K25" s="2" t="str">
        <f t="shared" si="1"/>
        <v>Thursday</v>
      </c>
      <c r="L25" s="5">
        <f t="shared" si="2"/>
        <v>43681</v>
      </c>
      <c r="M25" s="2" t="str">
        <f t="shared" si="3"/>
        <v>Sunday</v>
      </c>
      <c r="N25" s="2" t="str">
        <f t="shared" si="4"/>
        <v>Monday</v>
      </c>
      <c r="O25" s="12">
        <f t="shared" si="5"/>
        <v>0</v>
      </c>
      <c r="P25" s="11" t="str">
        <f t="shared" si="6"/>
        <v>Low Cost per Unit</v>
      </c>
      <c r="Q25" s="12">
        <f t="shared" si="7"/>
        <v>0</v>
      </c>
      <c r="R25" s="12">
        <f t="shared" si="8"/>
        <v>1.17</v>
      </c>
      <c r="S25" s="12">
        <f t="shared" si="9"/>
        <v>0</v>
      </c>
      <c r="T25" s="12">
        <f t="shared" si="10"/>
        <v>0</v>
      </c>
      <c r="U25" s="12">
        <f t="shared" si="11"/>
        <v>0</v>
      </c>
      <c r="V25" s="13" t="str">
        <f t="shared" ca="1" si="12"/>
        <v>Greater Than 8 Weeks Old</v>
      </c>
    </row>
    <row r="26" spans="1:22" x14ac:dyDescent="0.45">
      <c r="A26" s="2" t="s">
        <v>23</v>
      </c>
      <c r="B26" s="5">
        <v>43678</v>
      </c>
      <c r="C26" s="5" t="s">
        <v>383</v>
      </c>
      <c r="D26" s="5" t="s">
        <v>385</v>
      </c>
      <c r="E26" s="6">
        <v>3</v>
      </c>
      <c r="F26" s="3">
        <v>42</v>
      </c>
      <c r="G26" s="3">
        <v>8.25</v>
      </c>
      <c r="H26" s="8">
        <f t="shared" si="0"/>
        <v>2.75</v>
      </c>
      <c r="I26" s="3">
        <v>33.75</v>
      </c>
      <c r="J26" s="4">
        <v>0.8</v>
      </c>
      <c r="K26" s="2" t="str">
        <f t="shared" si="1"/>
        <v>Thursday</v>
      </c>
      <c r="L26" s="5">
        <f t="shared" si="2"/>
        <v>43681</v>
      </c>
      <c r="M26" s="2" t="str">
        <f t="shared" si="3"/>
        <v>Sunday</v>
      </c>
      <c r="N26" s="2" t="str">
        <f t="shared" si="4"/>
        <v>Monday</v>
      </c>
      <c r="O26" s="12">
        <f t="shared" si="5"/>
        <v>0</v>
      </c>
      <c r="P26" s="11" t="str">
        <f t="shared" si="6"/>
        <v>Low Cost per Unit</v>
      </c>
      <c r="Q26" s="12">
        <f t="shared" si="7"/>
        <v>0</v>
      </c>
      <c r="R26" s="12">
        <f t="shared" si="8"/>
        <v>1.26</v>
      </c>
      <c r="S26" s="12">
        <f t="shared" si="9"/>
        <v>0</v>
      </c>
      <c r="T26" s="12">
        <f t="shared" si="10"/>
        <v>0</v>
      </c>
      <c r="U26" s="12">
        <f t="shared" si="11"/>
        <v>0</v>
      </c>
      <c r="V26" s="13" t="str">
        <f t="shared" ca="1" si="12"/>
        <v>Greater Than 8 Weeks Old</v>
      </c>
    </row>
    <row r="27" spans="1:22" x14ac:dyDescent="0.45">
      <c r="A27" s="2" t="s">
        <v>218</v>
      </c>
      <c r="B27" s="5">
        <v>43678</v>
      </c>
      <c r="C27" s="5" t="s">
        <v>369</v>
      </c>
      <c r="D27" s="5" t="s">
        <v>372</v>
      </c>
      <c r="E27" s="6">
        <v>2</v>
      </c>
      <c r="F27" s="3">
        <v>64</v>
      </c>
      <c r="G27" s="3">
        <v>20</v>
      </c>
      <c r="H27" s="8">
        <f t="shared" si="0"/>
        <v>10</v>
      </c>
      <c r="I27" s="3">
        <v>44</v>
      </c>
      <c r="J27" s="4">
        <v>0.69</v>
      </c>
      <c r="K27" s="2" t="str">
        <f t="shared" si="1"/>
        <v>Thursday</v>
      </c>
      <c r="L27" s="5">
        <f t="shared" si="2"/>
        <v>43681</v>
      </c>
      <c r="M27" s="2" t="str">
        <f t="shared" si="3"/>
        <v>Sunday</v>
      </c>
      <c r="N27" s="2" t="str">
        <f t="shared" si="4"/>
        <v>Monday</v>
      </c>
      <c r="O27" s="12">
        <f t="shared" si="5"/>
        <v>0</v>
      </c>
      <c r="P27" s="11" t="str">
        <f t="shared" si="6"/>
        <v>Low Cost per Unit</v>
      </c>
      <c r="Q27" s="12">
        <f t="shared" si="7"/>
        <v>0</v>
      </c>
      <c r="R27" s="12">
        <f t="shared" si="8"/>
        <v>1.92</v>
      </c>
      <c r="S27" s="12">
        <f t="shared" si="9"/>
        <v>0</v>
      </c>
      <c r="T27" s="12">
        <f t="shared" si="10"/>
        <v>0</v>
      </c>
      <c r="U27" s="12">
        <f t="shared" si="11"/>
        <v>0</v>
      </c>
      <c r="V27" s="13" t="str">
        <f t="shared" ca="1" si="12"/>
        <v>Greater Than 8 Weeks Old</v>
      </c>
    </row>
    <row r="28" spans="1:22" x14ac:dyDescent="0.45">
      <c r="A28" s="2" t="s">
        <v>136</v>
      </c>
      <c r="B28" s="5">
        <v>43678</v>
      </c>
      <c r="C28" s="5" t="s">
        <v>376</v>
      </c>
      <c r="D28" s="5" t="s">
        <v>377</v>
      </c>
      <c r="E28" s="6">
        <v>15</v>
      </c>
      <c r="F28" s="3">
        <v>88</v>
      </c>
      <c r="G28" s="3">
        <v>26.25</v>
      </c>
      <c r="H28" s="8">
        <f t="shared" si="0"/>
        <v>1.75</v>
      </c>
      <c r="I28" s="3">
        <v>61.75</v>
      </c>
      <c r="J28" s="4">
        <v>0.7</v>
      </c>
      <c r="K28" s="2" t="str">
        <f t="shared" si="1"/>
        <v>Thursday</v>
      </c>
      <c r="L28" s="5">
        <f t="shared" si="2"/>
        <v>43681</v>
      </c>
      <c r="M28" s="2" t="str">
        <f t="shared" si="3"/>
        <v>Sunday</v>
      </c>
      <c r="N28" s="2" t="str">
        <f t="shared" si="4"/>
        <v>Monday</v>
      </c>
      <c r="O28" s="12">
        <f t="shared" si="5"/>
        <v>0</v>
      </c>
      <c r="P28" s="11" t="str">
        <f t="shared" si="6"/>
        <v>Low Cost per Unit</v>
      </c>
      <c r="Q28" s="12">
        <f t="shared" si="7"/>
        <v>0</v>
      </c>
      <c r="R28" s="12">
        <f t="shared" si="8"/>
        <v>2.6399999999999997</v>
      </c>
      <c r="S28" s="12">
        <f t="shared" si="9"/>
        <v>0</v>
      </c>
      <c r="T28" s="12">
        <f t="shared" si="10"/>
        <v>0</v>
      </c>
      <c r="U28" s="12">
        <f t="shared" si="11"/>
        <v>0</v>
      </c>
      <c r="V28" s="13" t="str">
        <f t="shared" ca="1" si="12"/>
        <v>Greater Than 8 Weeks Old</v>
      </c>
    </row>
    <row r="29" spans="1:22" x14ac:dyDescent="0.45">
      <c r="A29" s="2" t="s">
        <v>24</v>
      </c>
      <c r="B29" s="5">
        <v>43678</v>
      </c>
      <c r="C29" s="5" t="s">
        <v>375</v>
      </c>
      <c r="D29" s="5" t="s">
        <v>377</v>
      </c>
      <c r="E29" s="6">
        <v>1</v>
      </c>
      <c r="F29" s="3">
        <v>25</v>
      </c>
      <c r="G29" s="3">
        <v>2.95</v>
      </c>
      <c r="H29" s="8">
        <f t="shared" si="0"/>
        <v>2.95</v>
      </c>
      <c r="I29" s="3">
        <v>22.05</v>
      </c>
      <c r="J29" s="4">
        <v>0.88</v>
      </c>
      <c r="K29" s="2" t="str">
        <f t="shared" si="1"/>
        <v>Thursday</v>
      </c>
      <c r="L29" s="5">
        <f t="shared" si="2"/>
        <v>43681</v>
      </c>
      <c r="M29" s="2" t="str">
        <f t="shared" si="3"/>
        <v>Sunday</v>
      </c>
      <c r="N29" s="2" t="str">
        <f t="shared" si="4"/>
        <v>Monday</v>
      </c>
      <c r="O29" s="12">
        <f t="shared" si="5"/>
        <v>0</v>
      </c>
      <c r="P29" s="11" t="str">
        <f t="shared" si="6"/>
        <v>Low Cost per Unit</v>
      </c>
      <c r="Q29" s="12">
        <f t="shared" si="7"/>
        <v>0</v>
      </c>
      <c r="R29" s="12">
        <f t="shared" si="8"/>
        <v>0</v>
      </c>
      <c r="S29" s="12">
        <f t="shared" si="9"/>
        <v>0</v>
      </c>
      <c r="T29" s="12">
        <f t="shared" si="10"/>
        <v>0</v>
      </c>
      <c r="U29" s="12">
        <f t="shared" si="11"/>
        <v>0</v>
      </c>
      <c r="V29" s="13" t="str">
        <f t="shared" ca="1" si="12"/>
        <v>Greater Than 8 Weeks Old</v>
      </c>
    </row>
    <row r="30" spans="1:22" x14ac:dyDescent="0.45">
      <c r="A30" s="2" t="s">
        <v>219</v>
      </c>
      <c r="B30" s="5">
        <v>43678</v>
      </c>
      <c r="C30" s="5" t="s">
        <v>380</v>
      </c>
      <c r="D30" s="5" t="s">
        <v>381</v>
      </c>
      <c r="E30" s="6">
        <v>2</v>
      </c>
      <c r="F30" s="3">
        <v>38</v>
      </c>
      <c r="G30" s="3">
        <v>9</v>
      </c>
      <c r="H30" s="8">
        <f t="shared" si="0"/>
        <v>4.5</v>
      </c>
      <c r="I30" s="3">
        <v>29</v>
      </c>
      <c r="J30" s="4">
        <v>0.76</v>
      </c>
      <c r="K30" s="2" t="str">
        <f t="shared" si="1"/>
        <v>Thursday</v>
      </c>
      <c r="L30" s="5">
        <f t="shared" si="2"/>
        <v>43681</v>
      </c>
      <c r="M30" s="2" t="str">
        <f t="shared" si="3"/>
        <v>Sunday</v>
      </c>
      <c r="N30" s="2" t="str">
        <f t="shared" si="4"/>
        <v>Monday</v>
      </c>
      <c r="O30" s="12">
        <f t="shared" si="5"/>
        <v>0</v>
      </c>
      <c r="P30" s="11" t="str">
        <f t="shared" si="6"/>
        <v>Low Cost per Unit</v>
      </c>
      <c r="Q30" s="12">
        <f t="shared" si="7"/>
        <v>0</v>
      </c>
      <c r="R30" s="12">
        <f t="shared" si="8"/>
        <v>1.1399999999999999</v>
      </c>
      <c r="S30" s="12">
        <f t="shared" si="9"/>
        <v>0</v>
      </c>
      <c r="T30" s="12">
        <f t="shared" si="10"/>
        <v>0</v>
      </c>
      <c r="U30" s="12">
        <f t="shared" si="11"/>
        <v>0</v>
      </c>
      <c r="V30" s="13" t="str">
        <f t="shared" ca="1" si="12"/>
        <v>Greater Than 8 Weeks Old</v>
      </c>
    </row>
    <row r="31" spans="1:22" x14ac:dyDescent="0.45">
      <c r="A31" s="2" t="s">
        <v>138</v>
      </c>
      <c r="B31" s="5">
        <v>43678</v>
      </c>
      <c r="C31" s="5" t="s">
        <v>386</v>
      </c>
      <c r="D31" s="5" t="s">
        <v>387</v>
      </c>
      <c r="E31" s="6">
        <v>1</v>
      </c>
      <c r="F31" s="3">
        <v>29</v>
      </c>
      <c r="G31" s="3">
        <v>4.6500000000000004</v>
      </c>
      <c r="H31" s="8">
        <f t="shared" si="0"/>
        <v>4.6500000000000004</v>
      </c>
      <c r="I31" s="3">
        <v>24.35</v>
      </c>
      <c r="J31" s="4">
        <v>0.84</v>
      </c>
      <c r="K31" s="2" t="str">
        <f t="shared" si="1"/>
        <v>Thursday</v>
      </c>
      <c r="L31" s="5">
        <f t="shared" si="2"/>
        <v>43681</v>
      </c>
      <c r="M31" s="2" t="str">
        <f t="shared" si="3"/>
        <v>Sunday</v>
      </c>
      <c r="N31" s="2" t="str">
        <f t="shared" si="4"/>
        <v>Monday</v>
      </c>
      <c r="O31" s="12">
        <f t="shared" si="5"/>
        <v>0</v>
      </c>
      <c r="P31" s="11" t="str">
        <f t="shared" si="6"/>
        <v>Low Cost per Unit</v>
      </c>
      <c r="Q31" s="12">
        <f t="shared" si="7"/>
        <v>0</v>
      </c>
      <c r="R31" s="12">
        <f t="shared" si="8"/>
        <v>0</v>
      </c>
      <c r="S31" s="12">
        <f t="shared" si="9"/>
        <v>0</v>
      </c>
      <c r="T31" s="12">
        <f t="shared" si="10"/>
        <v>0</v>
      </c>
      <c r="U31" s="12">
        <f t="shared" si="11"/>
        <v>0</v>
      </c>
      <c r="V31" s="13" t="str">
        <f t="shared" ca="1" si="12"/>
        <v>Greater Than 8 Weeks Old</v>
      </c>
    </row>
    <row r="32" spans="1:22" x14ac:dyDescent="0.45">
      <c r="A32" s="2" t="s">
        <v>103</v>
      </c>
      <c r="B32" s="5">
        <v>43678</v>
      </c>
      <c r="C32" s="5" t="s">
        <v>375</v>
      </c>
      <c r="D32" s="5" t="s">
        <v>382</v>
      </c>
      <c r="E32" s="6">
        <v>1</v>
      </c>
      <c r="F32" s="3">
        <v>65</v>
      </c>
      <c r="G32" s="3">
        <v>12</v>
      </c>
      <c r="H32" s="8">
        <f t="shared" si="0"/>
        <v>12</v>
      </c>
      <c r="I32" s="3">
        <v>53</v>
      </c>
      <c r="J32" s="4">
        <v>0.82</v>
      </c>
      <c r="K32" s="2" t="str">
        <f t="shared" si="1"/>
        <v>Thursday</v>
      </c>
      <c r="L32" s="5">
        <f t="shared" si="2"/>
        <v>43681</v>
      </c>
      <c r="M32" s="2" t="str">
        <f t="shared" si="3"/>
        <v>Sunday</v>
      </c>
      <c r="N32" s="2" t="str">
        <f t="shared" si="4"/>
        <v>Monday</v>
      </c>
      <c r="O32" s="12">
        <f t="shared" si="5"/>
        <v>0</v>
      </c>
      <c r="P32" s="11" t="str">
        <f t="shared" si="6"/>
        <v>Low Cost per Unit</v>
      </c>
      <c r="Q32" s="12">
        <f t="shared" si="7"/>
        <v>0</v>
      </c>
      <c r="R32" s="12">
        <f t="shared" si="8"/>
        <v>0</v>
      </c>
      <c r="S32" s="12">
        <f t="shared" si="9"/>
        <v>0</v>
      </c>
      <c r="T32" s="12">
        <f t="shared" si="10"/>
        <v>0</v>
      </c>
      <c r="U32" s="12">
        <f t="shared" si="11"/>
        <v>0</v>
      </c>
      <c r="V32" s="13" t="str">
        <f t="shared" ca="1" si="12"/>
        <v>Greater Than 8 Weeks Old</v>
      </c>
    </row>
    <row r="33" spans="1:22" x14ac:dyDescent="0.45">
      <c r="A33" s="2" t="s">
        <v>33</v>
      </c>
      <c r="B33" s="5">
        <v>43678</v>
      </c>
      <c r="C33" s="5" t="s">
        <v>375</v>
      </c>
      <c r="D33" s="5" t="s">
        <v>382</v>
      </c>
      <c r="E33" s="6">
        <v>2</v>
      </c>
      <c r="F33" s="3">
        <v>218</v>
      </c>
      <c r="G33" s="3">
        <v>66.3</v>
      </c>
      <c r="H33" s="8">
        <f t="shared" si="0"/>
        <v>33.15</v>
      </c>
      <c r="I33" s="3">
        <v>151.69999999999999</v>
      </c>
      <c r="J33" s="4">
        <v>0.7</v>
      </c>
      <c r="K33" s="2" t="str">
        <f t="shared" si="1"/>
        <v>Thursday</v>
      </c>
      <c r="L33" s="5">
        <f t="shared" si="2"/>
        <v>43681</v>
      </c>
      <c r="M33" s="2" t="str">
        <f t="shared" si="3"/>
        <v>Sunday</v>
      </c>
      <c r="N33" s="2" t="str">
        <f t="shared" si="4"/>
        <v>Monday</v>
      </c>
      <c r="O33" s="12">
        <f t="shared" si="5"/>
        <v>0</v>
      </c>
      <c r="P33" s="11" t="str">
        <f t="shared" si="6"/>
        <v>High Cost per Unit</v>
      </c>
      <c r="Q33" s="12">
        <f t="shared" si="7"/>
        <v>0</v>
      </c>
      <c r="R33" s="12">
        <f t="shared" si="8"/>
        <v>6.54</v>
      </c>
      <c r="S33" s="12">
        <f t="shared" si="9"/>
        <v>0</v>
      </c>
      <c r="T33" s="12">
        <f t="shared" si="10"/>
        <v>0</v>
      </c>
      <c r="U33" s="12">
        <f t="shared" si="11"/>
        <v>0</v>
      </c>
      <c r="V33" s="13" t="str">
        <f t="shared" ca="1" si="12"/>
        <v>Greater Than 8 Weeks Old</v>
      </c>
    </row>
    <row r="34" spans="1:22" x14ac:dyDescent="0.45">
      <c r="A34" s="2" t="s">
        <v>34</v>
      </c>
      <c r="B34" s="5">
        <v>43678</v>
      </c>
      <c r="C34" s="5" t="s">
        <v>375</v>
      </c>
      <c r="D34" s="5" t="s">
        <v>392</v>
      </c>
      <c r="E34" s="6">
        <v>7</v>
      </c>
      <c r="F34" s="3">
        <v>273</v>
      </c>
      <c r="G34" s="3">
        <v>75.95</v>
      </c>
      <c r="H34" s="8">
        <f t="shared" si="0"/>
        <v>10.85</v>
      </c>
      <c r="I34" s="3">
        <v>197.05</v>
      </c>
      <c r="J34" s="4">
        <v>0.72</v>
      </c>
      <c r="K34" s="2" t="str">
        <f t="shared" si="1"/>
        <v>Thursday</v>
      </c>
      <c r="L34" s="5">
        <f t="shared" si="2"/>
        <v>43681</v>
      </c>
      <c r="M34" s="2" t="str">
        <f t="shared" si="3"/>
        <v>Sunday</v>
      </c>
      <c r="N34" s="2" t="str">
        <f t="shared" si="4"/>
        <v>Monday</v>
      </c>
      <c r="O34" s="12">
        <f t="shared" si="5"/>
        <v>0</v>
      </c>
      <c r="P34" s="11" t="str">
        <f t="shared" si="6"/>
        <v>Low Cost per Unit</v>
      </c>
      <c r="Q34" s="12">
        <f t="shared" si="7"/>
        <v>0</v>
      </c>
      <c r="R34" s="12">
        <f t="shared" si="8"/>
        <v>8.19</v>
      </c>
      <c r="S34" s="12">
        <f t="shared" si="9"/>
        <v>0</v>
      </c>
      <c r="T34" s="12">
        <f t="shared" si="10"/>
        <v>0</v>
      </c>
      <c r="U34" s="12">
        <f t="shared" si="11"/>
        <v>0</v>
      </c>
      <c r="V34" s="13" t="str">
        <f t="shared" ca="1" si="12"/>
        <v>Greater Than 8 Weeks Old</v>
      </c>
    </row>
    <row r="35" spans="1:22" x14ac:dyDescent="0.45">
      <c r="A35" s="2" t="s">
        <v>35</v>
      </c>
      <c r="B35" s="5">
        <v>43678</v>
      </c>
      <c r="C35" s="5" t="s">
        <v>375</v>
      </c>
      <c r="D35" s="5" t="s">
        <v>392</v>
      </c>
      <c r="E35" s="6">
        <v>3</v>
      </c>
      <c r="F35" s="3">
        <v>135</v>
      </c>
      <c r="G35" s="3">
        <v>33</v>
      </c>
      <c r="H35" s="8">
        <f t="shared" si="0"/>
        <v>11</v>
      </c>
      <c r="I35" s="3">
        <v>102</v>
      </c>
      <c r="J35" s="4">
        <v>0.76</v>
      </c>
      <c r="K35" s="2" t="str">
        <f t="shared" si="1"/>
        <v>Thursday</v>
      </c>
      <c r="L35" s="5">
        <f t="shared" si="2"/>
        <v>43681</v>
      </c>
      <c r="M35" s="2" t="str">
        <f t="shared" si="3"/>
        <v>Sunday</v>
      </c>
      <c r="N35" s="2" t="str">
        <f t="shared" si="4"/>
        <v>Monday</v>
      </c>
      <c r="O35" s="12">
        <f t="shared" si="5"/>
        <v>0</v>
      </c>
      <c r="P35" s="11" t="str">
        <f t="shared" si="6"/>
        <v>Low Cost per Unit</v>
      </c>
      <c r="Q35" s="12">
        <f t="shared" si="7"/>
        <v>0</v>
      </c>
      <c r="R35" s="12">
        <f t="shared" si="8"/>
        <v>4.05</v>
      </c>
      <c r="S35" s="12">
        <f t="shared" si="9"/>
        <v>0</v>
      </c>
      <c r="T35" s="12">
        <f t="shared" si="10"/>
        <v>0</v>
      </c>
      <c r="U35" s="12">
        <f t="shared" si="11"/>
        <v>0</v>
      </c>
      <c r="V35" s="13" t="str">
        <f t="shared" ca="1" si="12"/>
        <v>Greater Than 8 Weeks Old</v>
      </c>
    </row>
    <row r="36" spans="1:22" x14ac:dyDescent="0.45">
      <c r="A36" s="2" t="s">
        <v>151</v>
      </c>
      <c r="B36" s="5">
        <v>43678</v>
      </c>
      <c r="C36" s="5" t="s">
        <v>375</v>
      </c>
      <c r="D36" s="5" t="s">
        <v>392</v>
      </c>
      <c r="E36" s="6">
        <v>1</v>
      </c>
      <c r="F36" s="3">
        <v>60</v>
      </c>
      <c r="G36" s="3">
        <v>16.8</v>
      </c>
      <c r="H36" s="8">
        <f t="shared" si="0"/>
        <v>16.8</v>
      </c>
      <c r="I36" s="3">
        <v>43.2</v>
      </c>
      <c r="J36" s="4">
        <v>0.72</v>
      </c>
      <c r="K36" s="2" t="str">
        <f t="shared" si="1"/>
        <v>Thursday</v>
      </c>
      <c r="L36" s="5">
        <f t="shared" si="2"/>
        <v>43681</v>
      </c>
      <c r="M36" s="2" t="str">
        <f t="shared" si="3"/>
        <v>Sunday</v>
      </c>
      <c r="N36" s="2" t="str">
        <f t="shared" si="4"/>
        <v>Monday</v>
      </c>
      <c r="O36" s="12">
        <f t="shared" si="5"/>
        <v>0</v>
      </c>
      <c r="P36" s="11" t="str">
        <f t="shared" si="6"/>
        <v>Low Cost per Unit</v>
      </c>
      <c r="Q36" s="12">
        <f t="shared" si="7"/>
        <v>0</v>
      </c>
      <c r="R36" s="12">
        <f t="shared" si="8"/>
        <v>0</v>
      </c>
      <c r="S36" s="12">
        <f t="shared" si="9"/>
        <v>0</v>
      </c>
      <c r="T36" s="12">
        <f t="shared" si="10"/>
        <v>0</v>
      </c>
      <c r="U36" s="12">
        <f t="shared" si="11"/>
        <v>0</v>
      </c>
      <c r="V36" s="13" t="str">
        <f t="shared" ca="1" si="12"/>
        <v>Greater Than 8 Weeks Old</v>
      </c>
    </row>
    <row r="37" spans="1:22" x14ac:dyDescent="0.45">
      <c r="A37" s="2" t="s">
        <v>39</v>
      </c>
      <c r="B37" s="5">
        <v>43678</v>
      </c>
      <c r="C37" s="5" t="s">
        <v>375</v>
      </c>
      <c r="D37" s="5" t="s">
        <v>382</v>
      </c>
      <c r="E37" s="6">
        <v>2</v>
      </c>
      <c r="F37" s="3">
        <v>24</v>
      </c>
      <c r="G37" s="3">
        <v>3</v>
      </c>
      <c r="H37" s="8">
        <f t="shared" si="0"/>
        <v>1.5</v>
      </c>
      <c r="I37" s="3">
        <v>21</v>
      </c>
      <c r="J37" s="4">
        <v>0.88</v>
      </c>
      <c r="K37" s="2" t="str">
        <f t="shared" si="1"/>
        <v>Thursday</v>
      </c>
      <c r="L37" s="5">
        <f t="shared" si="2"/>
        <v>43681</v>
      </c>
      <c r="M37" s="2" t="str">
        <f t="shared" si="3"/>
        <v>Sunday</v>
      </c>
      <c r="N37" s="2" t="str">
        <f t="shared" si="4"/>
        <v>Monday</v>
      </c>
      <c r="O37" s="12">
        <f t="shared" si="5"/>
        <v>0</v>
      </c>
      <c r="P37" s="11" t="str">
        <f t="shared" si="6"/>
        <v>Low Cost per Unit</v>
      </c>
      <c r="Q37" s="12">
        <f t="shared" si="7"/>
        <v>0</v>
      </c>
      <c r="R37" s="12">
        <f t="shared" si="8"/>
        <v>0.72</v>
      </c>
      <c r="S37" s="12">
        <f t="shared" si="9"/>
        <v>0</v>
      </c>
      <c r="T37" s="12">
        <f t="shared" si="10"/>
        <v>0</v>
      </c>
      <c r="U37" s="12">
        <f t="shared" si="11"/>
        <v>0</v>
      </c>
      <c r="V37" s="13" t="str">
        <f t="shared" ca="1" si="12"/>
        <v>Greater Than 8 Weeks Old</v>
      </c>
    </row>
    <row r="38" spans="1:22" x14ac:dyDescent="0.45">
      <c r="A38" s="2" t="s">
        <v>41</v>
      </c>
      <c r="B38" s="5">
        <v>43678</v>
      </c>
      <c r="C38" s="5" t="s">
        <v>375</v>
      </c>
      <c r="D38" s="5" t="s">
        <v>382</v>
      </c>
      <c r="E38" s="6">
        <v>1</v>
      </c>
      <c r="F38" s="3">
        <v>19</v>
      </c>
      <c r="G38" s="3">
        <v>4.3499999999999996</v>
      </c>
      <c r="H38" s="8">
        <f t="shared" si="0"/>
        <v>4.3499999999999996</v>
      </c>
      <c r="I38" s="3">
        <v>14.65</v>
      </c>
      <c r="J38" s="4">
        <v>0.77</v>
      </c>
      <c r="K38" s="2" t="str">
        <f t="shared" si="1"/>
        <v>Thursday</v>
      </c>
      <c r="L38" s="5">
        <f t="shared" si="2"/>
        <v>43681</v>
      </c>
      <c r="M38" s="2" t="str">
        <f t="shared" si="3"/>
        <v>Sunday</v>
      </c>
      <c r="N38" s="2" t="str">
        <f t="shared" si="4"/>
        <v>Monday</v>
      </c>
      <c r="O38" s="12">
        <f t="shared" si="5"/>
        <v>0</v>
      </c>
      <c r="P38" s="11" t="str">
        <f t="shared" si="6"/>
        <v>Low Cost per Unit</v>
      </c>
      <c r="Q38" s="12">
        <f t="shared" si="7"/>
        <v>0</v>
      </c>
      <c r="R38" s="12">
        <f t="shared" si="8"/>
        <v>0</v>
      </c>
      <c r="S38" s="12">
        <f t="shared" si="9"/>
        <v>0</v>
      </c>
      <c r="T38" s="12">
        <f t="shared" si="10"/>
        <v>0</v>
      </c>
      <c r="U38" s="12">
        <f t="shared" si="11"/>
        <v>0</v>
      </c>
      <c r="V38" s="13" t="str">
        <f t="shared" ca="1" si="12"/>
        <v>Greater Than 8 Weeks Old</v>
      </c>
    </row>
    <row r="39" spans="1:22" x14ac:dyDescent="0.45">
      <c r="A39" s="2" t="s">
        <v>220</v>
      </c>
      <c r="B39" s="5">
        <v>43678</v>
      </c>
      <c r="C39" s="5" t="s">
        <v>371</v>
      </c>
      <c r="D39" s="5" t="s">
        <v>371</v>
      </c>
      <c r="E39" s="6">
        <v>1</v>
      </c>
      <c r="F39" s="3">
        <v>45</v>
      </c>
      <c r="G39" s="3">
        <v>5.5</v>
      </c>
      <c r="H39" s="8">
        <f t="shared" si="0"/>
        <v>5.5</v>
      </c>
      <c r="I39" s="3">
        <v>39.5</v>
      </c>
      <c r="J39" s="4">
        <v>0.88</v>
      </c>
      <c r="K39" s="2" t="str">
        <f t="shared" si="1"/>
        <v>Thursday</v>
      </c>
      <c r="L39" s="5">
        <f t="shared" si="2"/>
        <v>43681</v>
      </c>
      <c r="M39" s="2" t="str">
        <f t="shared" si="3"/>
        <v>Sunday</v>
      </c>
      <c r="N39" s="2" t="str">
        <f t="shared" si="4"/>
        <v>Monday</v>
      </c>
      <c r="O39" s="12">
        <f t="shared" si="5"/>
        <v>0</v>
      </c>
      <c r="P39" s="11" t="str">
        <f t="shared" si="6"/>
        <v>Low Cost per Unit</v>
      </c>
      <c r="Q39" s="12">
        <f t="shared" si="7"/>
        <v>0</v>
      </c>
      <c r="R39" s="12">
        <f t="shared" si="8"/>
        <v>0</v>
      </c>
      <c r="S39" s="12">
        <f t="shared" si="9"/>
        <v>0</v>
      </c>
      <c r="T39" s="12">
        <f t="shared" si="10"/>
        <v>0</v>
      </c>
      <c r="U39" s="12">
        <f t="shared" si="11"/>
        <v>0</v>
      </c>
      <c r="V39" s="13" t="str">
        <f t="shared" ca="1" si="12"/>
        <v>Greater Than 8 Weeks Old</v>
      </c>
    </row>
    <row r="40" spans="1:22" x14ac:dyDescent="0.45">
      <c r="A40" s="2" t="s">
        <v>43</v>
      </c>
      <c r="B40" s="5">
        <v>43678</v>
      </c>
      <c r="C40" s="5" t="s">
        <v>375</v>
      </c>
      <c r="D40" s="5" t="s">
        <v>382</v>
      </c>
      <c r="E40" s="6">
        <v>1</v>
      </c>
      <c r="F40" s="3">
        <v>50</v>
      </c>
      <c r="G40" s="3">
        <v>12</v>
      </c>
      <c r="H40" s="8">
        <f t="shared" si="0"/>
        <v>12</v>
      </c>
      <c r="I40" s="3">
        <v>38</v>
      </c>
      <c r="J40" s="4">
        <v>0.76</v>
      </c>
      <c r="K40" s="2" t="str">
        <f t="shared" si="1"/>
        <v>Thursday</v>
      </c>
      <c r="L40" s="5">
        <f t="shared" si="2"/>
        <v>43681</v>
      </c>
      <c r="M40" s="2" t="str">
        <f t="shared" si="3"/>
        <v>Sunday</v>
      </c>
      <c r="N40" s="2" t="str">
        <f t="shared" si="4"/>
        <v>Monday</v>
      </c>
      <c r="O40" s="12">
        <f t="shared" si="5"/>
        <v>0</v>
      </c>
      <c r="P40" s="11" t="str">
        <f t="shared" si="6"/>
        <v>Low Cost per Unit</v>
      </c>
      <c r="Q40" s="12">
        <f t="shared" si="7"/>
        <v>0</v>
      </c>
      <c r="R40" s="12">
        <f t="shared" si="8"/>
        <v>0</v>
      </c>
      <c r="S40" s="12">
        <f t="shared" si="9"/>
        <v>0</v>
      </c>
      <c r="T40" s="12">
        <f t="shared" si="10"/>
        <v>0</v>
      </c>
      <c r="U40" s="12">
        <f t="shared" si="11"/>
        <v>0</v>
      </c>
      <c r="V40" s="13" t="str">
        <f t="shared" ca="1" si="12"/>
        <v>Greater Than 8 Weeks Old</v>
      </c>
    </row>
    <row r="41" spans="1:22" x14ac:dyDescent="0.45">
      <c r="A41" s="2" t="s">
        <v>104</v>
      </c>
      <c r="B41" s="5">
        <v>43678</v>
      </c>
      <c r="C41" s="5" t="s">
        <v>383</v>
      </c>
      <c r="D41" s="5" t="s">
        <v>384</v>
      </c>
      <c r="E41" s="6">
        <v>1</v>
      </c>
      <c r="F41" s="3">
        <v>18</v>
      </c>
      <c r="G41" s="3">
        <v>5.5</v>
      </c>
      <c r="H41" s="8">
        <f t="shared" si="0"/>
        <v>5.5</v>
      </c>
      <c r="I41" s="3">
        <v>12.5</v>
      </c>
      <c r="J41" s="4">
        <v>0.69</v>
      </c>
      <c r="K41" s="2" t="str">
        <f t="shared" si="1"/>
        <v>Thursday</v>
      </c>
      <c r="L41" s="5">
        <f t="shared" si="2"/>
        <v>43681</v>
      </c>
      <c r="M41" s="2" t="str">
        <f t="shared" si="3"/>
        <v>Sunday</v>
      </c>
      <c r="N41" s="2" t="str">
        <f t="shared" si="4"/>
        <v>Monday</v>
      </c>
      <c r="O41" s="12">
        <f t="shared" si="5"/>
        <v>0</v>
      </c>
      <c r="P41" s="11" t="str">
        <f t="shared" si="6"/>
        <v>Low Cost per Unit</v>
      </c>
      <c r="Q41" s="12">
        <f t="shared" si="7"/>
        <v>0</v>
      </c>
      <c r="R41" s="12">
        <f t="shared" si="8"/>
        <v>0</v>
      </c>
      <c r="S41" s="12">
        <f t="shared" si="9"/>
        <v>0</v>
      </c>
      <c r="T41" s="12">
        <f t="shared" si="10"/>
        <v>0</v>
      </c>
      <c r="U41" s="12">
        <f t="shared" si="11"/>
        <v>0</v>
      </c>
      <c r="V41" s="13" t="str">
        <f t="shared" ca="1" si="12"/>
        <v>Greater Than 8 Weeks Old</v>
      </c>
    </row>
    <row r="42" spans="1:22" x14ac:dyDescent="0.45">
      <c r="A42" s="2" t="s">
        <v>221</v>
      </c>
      <c r="B42" s="5">
        <v>43678</v>
      </c>
      <c r="C42" s="5" t="s">
        <v>369</v>
      </c>
      <c r="D42" s="5" t="s">
        <v>372</v>
      </c>
      <c r="E42" s="6">
        <v>2</v>
      </c>
      <c r="F42" s="3">
        <v>198</v>
      </c>
      <c r="G42" s="3">
        <v>61.28</v>
      </c>
      <c r="H42" s="8">
        <f t="shared" si="0"/>
        <v>30.64</v>
      </c>
      <c r="I42" s="3">
        <v>136.72</v>
      </c>
      <c r="J42" s="4">
        <v>0.69</v>
      </c>
      <c r="K42" s="2" t="str">
        <f t="shared" si="1"/>
        <v>Thursday</v>
      </c>
      <c r="L42" s="5">
        <f t="shared" si="2"/>
        <v>43681</v>
      </c>
      <c r="M42" s="2" t="str">
        <f t="shared" si="3"/>
        <v>Sunday</v>
      </c>
      <c r="N42" s="2" t="str">
        <f t="shared" si="4"/>
        <v>Monday</v>
      </c>
      <c r="O42" s="12">
        <f t="shared" si="5"/>
        <v>0</v>
      </c>
      <c r="P42" s="11" t="str">
        <f t="shared" si="6"/>
        <v>High Cost per Unit</v>
      </c>
      <c r="Q42" s="12">
        <f t="shared" si="7"/>
        <v>0</v>
      </c>
      <c r="R42" s="12">
        <f t="shared" si="8"/>
        <v>5.9399999999999995</v>
      </c>
      <c r="S42" s="12">
        <f t="shared" si="9"/>
        <v>0</v>
      </c>
      <c r="T42" s="12">
        <f t="shared" si="10"/>
        <v>0</v>
      </c>
      <c r="U42" s="12">
        <f t="shared" si="11"/>
        <v>0</v>
      </c>
      <c r="V42" s="13" t="str">
        <f t="shared" ca="1" si="12"/>
        <v>Greater Than 8 Weeks Old</v>
      </c>
    </row>
    <row r="43" spans="1:22" x14ac:dyDescent="0.45">
      <c r="A43" s="2" t="s">
        <v>152</v>
      </c>
      <c r="B43" s="5">
        <v>43678</v>
      </c>
      <c r="C43" s="5" t="s">
        <v>369</v>
      </c>
      <c r="D43" s="5" t="s">
        <v>393</v>
      </c>
      <c r="E43" s="6">
        <v>9</v>
      </c>
      <c r="F43" s="3">
        <v>1071</v>
      </c>
      <c r="G43" s="3">
        <v>337.5</v>
      </c>
      <c r="H43" s="8">
        <f t="shared" si="0"/>
        <v>37.5</v>
      </c>
      <c r="I43" s="3">
        <v>733.5</v>
      </c>
      <c r="J43" s="4">
        <v>0.68</v>
      </c>
      <c r="K43" s="2" t="str">
        <f t="shared" si="1"/>
        <v>Thursday</v>
      </c>
      <c r="L43" s="5">
        <f t="shared" si="2"/>
        <v>43681</v>
      </c>
      <c r="M43" s="2" t="str">
        <f t="shared" si="3"/>
        <v>Sunday</v>
      </c>
      <c r="N43" s="2" t="str">
        <f t="shared" si="4"/>
        <v>Monday</v>
      </c>
      <c r="O43" s="12">
        <f t="shared" si="5"/>
        <v>0</v>
      </c>
      <c r="P43" s="11" t="str">
        <f t="shared" si="6"/>
        <v>High Cost per Unit</v>
      </c>
      <c r="Q43" s="12">
        <f t="shared" si="7"/>
        <v>0</v>
      </c>
      <c r="R43" s="12">
        <f t="shared" si="8"/>
        <v>32.129999999999995</v>
      </c>
      <c r="S43" s="12">
        <f t="shared" si="9"/>
        <v>0</v>
      </c>
      <c r="T43" s="12">
        <f t="shared" si="10"/>
        <v>0</v>
      </c>
      <c r="U43" s="12">
        <f t="shared" si="11"/>
        <v>0</v>
      </c>
      <c r="V43" s="13" t="str">
        <f t="shared" ca="1" si="12"/>
        <v>Greater Than 8 Weeks Old</v>
      </c>
    </row>
    <row r="44" spans="1:22" x14ac:dyDescent="0.45">
      <c r="A44" s="2" t="s">
        <v>184</v>
      </c>
      <c r="B44" s="5">
        <v>43678</v>
      </c>
      <c r="C44" s="5" t="s">
        <v>371</v>
      </c>
      <c r="D44" s="5" t="s">
        <v>371</v>
      </c>
      <c r="E44" s="6">
        <v>1</v>
      </c>
      <c r="F44" s="3">
        <v>85</v>
      </c>
      <c r="G44" s="3">
        <v>22</v>
      </c>
      <c r="H44" s="8">
        <f t="shared" si="0"/>
        <v>22</v>
      </c>
      <c r="I44" s="3">
        <v>63</v>
      </c>
      <c r="J44" s="4">
        <v>0.74</v>
      </c>
      <c r="K44" s="2" t="str">
        <f t="shared" si="1"/>
        <v>Thursday</v>
      </c>
      <c r="L44" s="5">
        <f t="shared" si="2"/>
        <v>43681</v>
      </c>
      <c r="M44" s="2" t="str">
        <f t="shared" si="3"/>
        <v>Sunday</v>
      </c>
      <c r="N44" s="2" t="str">
        <f t="shared" si="4"/>
        <v>Monday</v>
      </c>
      <c r="O44" s="12">
        <f t="shared" si="5"/>
        <v>0</v>
      </c>
      <c r="P44" s="11" t="str">
        <f t="shared" si="6"/>
        <v>High Cost per Unit</v>
      </c>
      <c r="Q44" s="12">
        <f t="shared" si="7"/>
        <v>0</v>
      </c>
      <c r="R44" s="12">
        <f t="shared" si="8"/>
        <v>0</v>
      </c>
      <c r="S44" s="12">
        <f t="shared" si="9"/>
        <v>0</v>
      </c>
      <c r="T44" s="12">
        <f t="shared" si="10"/>
        <v>0</v>
      </c>
      <c r="U44" s="12">
        <f t="shared" si="11"/>
        <v>0</v>
      </c>
      <c r="V44" s="13" t="str">
        <f t="shared" ca="1" si="12"/>
        <v>Greater Than 8 Weeks Old</v>
      </c>
    </row>
    <row r="45" spans="1:22" x14ac:dyDescent="0.45">
      <c r="A45" s="2" t="s">
        <v>46</v>
      </c>
      <c r="B45" s="5">
        <v>43678</v>
      </c>
      <c r="C45" s="5" t="s">
        <v>369</v>
      </c>
      <c r="D45" s="5" t="s">
        <v>393</v>
      </c>
      <c r="E45" s="6">
        <v>7</v>
      </c>
      <c r="F45" s="3">
        <v>875</v>
      </c>
      <c r="G45" s="3">
        <v>336</v>
      </c>
      <c r="H45" s="8">
        <f t="shared" si="0"/>
        <v>48</v>
      </c>
      <c r="I45" s="3">
        <v>539</v>
      </c>
      <c r="J45" s="4">
        <v>0.62</v>
      </c>
      <c r="K45" s="2" t="str">
        <f t="shared" si="1"/>
        <v>Thursday</v>
      </c>
      <c r="L45" s="5">
        <f t="shared" si="2"/>
        <v>43681</v>
      </c>
      <c r="M45" s="2" t="str">
        <f t="shared" si="3"/>
        <v>Sunday</v>
      </c>
      <c r="N45" s="2" t="str">
        <f t="shared" si="4"/>
        <v>Monday</v>
      </c>
      <c r="O45" s="12">
        <f t="shared" si="5"/>
        <v>0</v>
      </c>
      <c r="P45" s="11" t="str">
        <f t="shared" si="6"/>
        <v>High Cost per Unit</v>
      </c>
      <c r="Q45" s="12">
        <f t="shared" si="7"/>
        <v>0</v>
      </c>
      <c r="R45" s="12">
        <f t="shared" si="8"/>
        <v>26.25</v>
      </c>
      <c r="S45" s="12">
        <f t="shared" si="9"/>
        <v>0</v>
      </c>
      <c r="T45" s="12">
        <f t="shared" si="10"/>
        <v>0</v>
      </c>
      <c r="U45" s="12">
        <f t="shared" si="11"/>
        <v>0</v>
      </c>
      <c r="V45" s="13" t="str">
        <f t="shared" ca="1" si="12"/>
        <v>Greater Than 8 Weeks Old</v>
      </c>
    </row>
    <row r="46" spans="1:22" x14ac:dyDescent="0.45">
      <c r="A46" s="2" t="s">
        <v>222</v>
      </c>
      <c r="B46" s="5">
        <v>43678</v>
      </c>
      <c r="C46" s="5" t="s">
        <v>369</v>
      </c>
      <c r="D46" s="5" t="s">
        <v>393</v>
      </c>
      <c r="E46" s="6">
        <v>1</v>
      </c>
      <c r="F46" s="3">
        <v>69</v>
      </c>
      <c r="G46" s="3">
        <v>19.5</v>
      </c>
      <c r="H46" s="8">
        <f t="shared" si="0"/>
        <v>19.5</v>
      </c>
      <c r="I46" s="3">
        <v>49.5</v>
      </c>
      <c r="J46" s="4">
        <v>0.72</v>
      </c>
      <c r="K46" s="2" t="str">
        <f t="shared" si="1"/>
        <v>Thursday</v>
      </c>
      <c r="L46" s="5">
        <f t="shared" si="2"/>
        <v>43681</v>
      </c>
      <c r="M46" s="2" t="str">
        <f t="shared" si="3"/>
        <v>Sunday</v>
      </c>
      <c r="N46" s="2" t="str">
        <f t="shared" si="4"/>
        <v>Monday</v>
      </c>
      <c r="O46" s="12">
        <f t="shared" si="5"/>
        <v>0</v>
      </c>
      <c r="P46" s="11" t="str">
        <f t="shared" si="6"/>
        <v>High Cost per Unit</v>
      </c>
      <c r="Q46" s="12">
        <f t="shared" si="7"/>
        <v>0</v>
      </c>
      <c r="R46" s="12">
        <f t="shared" si="8"/>
        <v>0</v>
      </c>
      <c r="S46" s="12">
        <f t="shared" si="9"/>
        <v>0</v>
      </c>
      <c r="T46" s="12">
        <f t="shared" si="10"/>
        <v>0</v>
      </c>
      <c r="U46" s="12">
        <f t="shared" si="11"/>
        <v>0</v>
      </c>
      <c r="V46" s="13" t="str">
        <f t="shared" ca="1" si="12"/>
        <v>Greater Than 8 Weeks Old</v>
      </c>
    </row>
    <row r="47" spans="1:22" x14ac:dyDescent="0.45">
      <c r="A47" s="2" t="s">
        <v>223</v>
      </c>
      <c r="B47" s="5">
        <v>43678</v>
      </c>
      <c r="C47" s="5" t="s">
        <v>367</v>
      </c>
      <c r="D47" s="5" t="s">
        <v>368</v>
      </c>
      <c r="E47" s="6">
        <v>1</v>
      </c>
      <c r="F47" s="3">
        <v>89</v>
      </c>
      <c r="G47" s="3">
        <v>18</v>
      </c>
      <c r="H47" s="8">
        <f t="shared" si="0"/>
        <v>18</v>
      </c>
      <c r="I47" s="3">
        <v>71</v>
      </c>
      <c r="J47" s="4">
        <v>0.8</v>
      </c>
      <c r="K47" s="2" t="str">
        <f t="shared" si="1"/>
        <v>Thursday</v>
      </c>
      <c r="L47" s="5">
        <f t="shared" si="2"/>
        <v>43681</v>
      </c>
      <c r="M47" s="2" t="str">
        <f t="shared" si="3"/>
        <v>Sunday</v>
      </c>
      <c r="N47" s="2" t="str">
        <f t="shared" si="4"/>
        <v>Monday</v>
      </c>
      <c r="O47" s="12">
        <f t="shared" si="5"/>
        <v>0</v>
      </c>
      <c r="P47" s="11" t="str">
        <f t="shared" si="6"/>
        <v>High Cost per Unit</v>
      </c>
      <c r="Q47" s="12">
        <f t="shared" si="7"/>
        <v>8.9</v>
      </c>
      <c r="R47" s="12">
        <f t="shared" si="8"/>
        <v>0</v>
      </c>
      <c r="S47" s="12">
        <f t="shared" si="9"/>
        <v>0</v>
      </c>
      <c r="T47" s="12">
        <f t="shared" si="10"/>
        <v>0</v>
      </c>
      <c r="U47" s="12">
        <f t="shared" si="11"/>
        <v>0</v>
      </c>
      <c r="V47" s="13" t="str">
        <f t="shared" ca="1" si="12"/>
        <v>Greater Than 8 Weeks Old</v>
      </c>
    </row>
    <row r="48" spans="1:22" x14ac:dyDescent="0.45">
      <c r="A48" s="2" t="s">
        <v>178</v>
      </c>
      <c r="B48" s="5">
        <v>43678</v>
      </c>
      <c r="C48" s="5" t="s">
        <v>369</v>
      </c>
      <c r="D48" s="5" t="s">
        <v>394</v>
      </c>
      <c r="E48" s="6">
        <v>1</v>
      </c>
      <c r="F48" s="3">
        <v>59</v>
      </c>
      <c r="G48" s="3">
        <v>20.99</v>
      </c>
      <c r="H48" s="8">
        <f t="shared" si="0"/>
        <v>20.99</v>
      </c>
      <c r="I48" s="3">
        <v>38.01</v>
      </c>
      <c r="J48" s="4">
        <v>0.64</v>
      </c>
      <c r="K48" s="2" t="str">
        <f t="shared" si="1"/>
        <v>Thursday</v>
      </c>
      <c r="L48" s="5">
        <f t="shared" si="2"/>
        <v>43681</v>
      </c>
      <c r="M48" s="2" t="str">
        <f t="shared" si="3"/>
        <v>Sunday</v>
      </c>
      <c r="N48" s="2" t="str">
        <f t="shared" si="4"/>
        <v>Monday</v>
      </c>
      <c r="O48" s="12">
        <f t="shared" si="5"/>
        <v>0</v>
      </c>
      <c r="P48" s="11" t="str">
        <f t="shared" si="6"/>
        <v>High Cost per Unit</v>
      </c>
      <c r="Q48" s="12">
        <f t="shared" si="7"/>
        <v>0</v>
      </c>
      <c r="R48" s="12">
        <f t="shared" si="8"/>
        <v>0</v>
      </c>
      <c r="S48" s="12">
        <f t="shared" si="9"/>
        <v>0</v>
      </c>
      <c r="T48" s="12">
        <f t="shared" si="10"/>
        <v>0</v>
      </c>
      <c r="U48" s="12">
        <f t="shared" si="11"/>
        <v>0</v>
      </c>
      <c r="V48" s="13" t="str">
        <f t="shared" ca="1" si="12"/>
        <v>Greater Than 8 Weeks Old</v>
      </c>
    </row>
    <row r="49" spans="1:22" x14ac:dyDescent="0.45">
      <c r="A49" s="2" t="s">
        <v>206</v>
      </c>
      <c r="B49" s="5">
        <v>43678</v>
      </c>
      <c r="C49" s="5" t="s">
        <v>369</v>
      </c>
      <c r="D49" s="5" t="s">
        <v>372</v>
      </c>
      <c r="E49" s="6">
        <v>1</v>
      </c>
      <c r="F49" s="3">
        <v>50</v>
      </c>
      <c r="G49" s="3">
        <v>14.99</v>
      </c>
      <c r="H49" s="8">
        <f t="shared" si="0"/>
        <v>14.99</v>
      </c>
      <c r="I49" s="3">
        <v>35.01</v>
      </c>
      <c r="J49" s="4">
        <v>0.7</v>
      </c>
      <c r="K49" s="2" t="str">
        <f t="shared" si="1"/>
        <v>Thursday</v>
      </c>
      <c r="L49" s="5">
        <f t="shared" si="2"/>
        <v>43681</v>
      </c>
      <c r="M49" s="2" t="str">
        <f t="shared" si="3"/>
        <v>Sunday</v>
      </c>
      <c r="N49" s="2" t="str">
        <f t="shared" si="4"/>
        <v>Monday</v>
      </c>
      <c r="O49" s="12">
        <f t="shared" si="5"/>
        <v>0</v>
      </c>
      <c r="P49" s="11" t="str">
        <f t="shared" si="6"/>
        <v>Low Cost per Unit</v>
      </c>
      <c r="Q49" s="12">
        <f t="shared" si="7"/>
        <v>0</v>
      </c>
      <c r="R49" s="12">
        <f t="shared" si="8"/>
        <v>0</v>
      </c>
      <c r="S49" s="12">
        <f t="shared" si="9"/>
        <v>0</v>
      </c>
      <c r="T49" s="12">
        <f t="shared" si="10"/>
        <v>0</v>
      </c>
      <c r="U49" s="12">
        <f t="shared" si="11"/>
        <v>0</v>
      </c>
      <c r="V49" s="13" t="str">
        <f t="shared" ca="1" si="12"/>
        <v>Greater Than 8 Weeks Old</v>
      </c>
    </row>
    <row r="50" spans="1:22" x14ac:dyDescent="0.45">
      <c r="A50" s="2" t="s">
        <v>107</v>
      </c>
      <c r="B50" s="5">
        <v>43678</v>
      </c>
      <c r="C50" s="5" t="s">
        <v>375</v>
      </c>
      <c r="D50" s="5" t="s">
        <v>377</v>
      </c>
      <c r="E50" s="6">
        <v>1</v>
      </c>
      <c r="F50" s="3">
        <v>20</v>
      </c>
      <c r="G50" s="3">
        <v>4</v>
      </c>
      <c r="H50" s="8">
        <f t="shared" si="0"/>
        <v>4</v>
      </c>
      <c r="I50" s="3">
        <v>16</v>
      </c>
      <c r="J50" s="4">
        <v>0.8</v>
      </c>
      <c r="K50" s="2" t="str">
        <f t="shared" si="1"/>
        <v>Thursday</v>
      </c>
      <c r="L50" s="5">
        <f t="shared" si="2"/>
        <v>43681</v>
      </c>
      <c r="M50" s="2" t="str">
        <f t="shared" si="3"/>
        <v>Sunday</v>
      </c>
      <c r="N50" s="2" t="str">
        <f t="shared" si="4"/>
        <v>Monday</v>
      </c>
      <c r="O50" s="12">
        <f t="shared" si="5"/>
        <v>0</v>
      </c>
      <c r="P50" s="11" t="str">
        <f t="shared" si="6"/>
        <v>Low Cost per Unit</v>
      </c>
      <c r="Q50" s="12">
        <f t="shared" si="7"/>
        <v>0</v>
      </c>
      <c r="R50" s="12">
        <f t="shared" si="8"/>
        <v>0</v>
      </c>
      <c r="S50" s="12">
        <f t="shared" si="9"/>
        <v>0</v>
      </c>
      <c r="T50" s="12">
        <f t="shared" si="10"/>
        <v>0</v>
      </c>
      <c r="U50" s="12">
        <f t="shared" si="11"/>
        <v>0</v>
      </c>
      <c r="V50" s="13" t="str">
        <f t="shared" ca="1" si="12"/>
        <v>Greater Than 8 Weeks Old</v>
      </c>
    </row>
    <row r="51" spans="1:22" x14ac:dyDescent="0.45">
      <c r="A51" s="2" t="s">
        <v>48</v>
      </c>
      <c r="B51" s="5">
        <v>43678</v>
      </c>
      <c r="C51" s="5" t="s">
        <v>378</v>
      </c>
      <c r="D51" s="5" t="s">
        <v>379</v>
      </c>
      <c r="E51" s="6">
        <v>4</v>
      </c>
      <c r="F51" s="3">
        <v>236</v>
      </c>
      <c r="G51" s="3">
        <v>52.96</v>
      </c>
      <c r="H51" s="8">
        <f t="shared" si="0"/>
        <v>13.24</v>
      </c>
      <c r="I51" s="3">
        <v>183.04</v>
      </c>
      <c r="J51" s="4">
        <v>0.78</v>
      </c>
      <c r="K51" s="2" t="str">
        <f t="shared" si="1"/>
        <v>Thursday</v>
      </c>
      <c r="L51" s="5">
        <f t="shared" si="2"/>
        <v>43681</v>
      </c>
      <c r="M51" s="2" t="str">
        <f t="shared" si="3"/>
        <v>Sunday</v>
      </c>
      <c r="N51" s="2" t="str">
        <f t="shared" si="4"/>
        <v>Monday</v>
      </c>
      <c r="O51" s="12">
        <f t="shared" si="5"/>
        <v>0</v>
      </c>
      <c r="P51" s="11" t="str">
        <f t="shared" si="6"/>
        <v>Low Cost per Unit</v>
      </c>
      <c r="Q51" s="12">
        <f t="shared" si="7"/>
        <v>0</v>
      </c>
      <c r="R51" s="12">
        <f t="shared" si="8"/>
        <v>7.08</v>
      </c>
      <c r="S51" s="12">
        <f t="shared" si="9"/>
        <v>0</v>
      </c>
      <c r="T51" s="12">
        <f t="shared" si="10"/>
        <v>0</v>
      </c>
      <c r="U51" s="12">
        <f t="shared" si="11"/>
        <v>0</v>
      </c>
      <c r="V51" s="13" t="str">
        <f t="shared" ca="1" si="12"/>
        <v>Greater Than 8 Weeks Old</v>
      </c>
    </row>
    <row r="52" spans="1:22" x14ac:dyDescent="0.45">
      <c r="A52" s="2" t="s">
        <v>109</v>
      </c>
      <c r="B52" s="5">
        <v>43678</v>
      </c>
      <c r="C52" s="5" t="s">
        <v>380</v>
      </c>
      <c r="D52" s="5" t="s">
        <v>381</v>
      </c>
      <c r="E52" s="6">
        <v>1</v>
      </c>
      <c r="F52" s="3">
        <v>19</v>
      </c>
      <c r="G52" s="3">
        <v>6</v>
      </c>
      <c r="H52" s="8">
        <f t="shared" si="0"/>
        <v>6</v>
      </c>
      <c r="I52" s="3">
        <v>13</v>
      </c>
      <c r="J52" s="4">
        <v>0.68</v>
      </c>
      <c r="K52" s="2" t="str">
        <f t="shared" si="1"/>
        <v>Thursday</v>
      </c>
      <c r="L52" s="5">
        <f t="shared" si="2"/>
        <v>43681</v>
      </c>
      <c r="M52" s="2" t="str">
        <f t="shared" si="3"/>
        <v>Sunday</v>
      </c>
      <c r="N52" s="2" t="str">
        <f t="shared" si="4"/>
        <v>Monday</v>
      </c>
      <c r="O52" s="12">
        <f t="shared" si="5"/>
        <v>0</v>
      </c>
      <c r="P52" s="11" t="str">
        <f t="shared" si="6"/>
        <v>Low Cost per Unit</v>
      </c>
      <c r="Q52" s="12">
        <f t="shared" si="7"/>
        <v>0</v>
      </c>
      <c r="R52" s="12">
        <f t="shared" si="8"/>
        <v>0</v>
      </c>
      <c r="S52" s="12">
        <f t="shared" si="9"/>
        <v>0</v>
      </c>
      <c r="T52" s="12">
        <f t="shared" si="10"/>
        <v>0</v>
      </c>
      <c r="U52" s="12">
        <f t="shared" si="11"/>
        <v>0</v>
      </c>
      <c r="V52" s="13" t="str">
        <f t="shared" ca="1" si="12"/>
        <v>Greater Than 8 Weeks Old</v>
      </c>
    </row>
    <row r="53" spans="1:22" x14ac:dyDescent="0.45">
      <c r="A53" s="2" t="s">
        <v>179</v>
      </c>
      <c r="B53" s="5">
        <v>43678</v>
      </c>
      <c r="C53" s="5" t="s">
        <v>380</v>
      </c>
      <c r="D53" s="5" t="s">
        <v>381</v>
      </c>
      <c r="E53" s="6">
        <v>3</v>
      </c>
      <c r="F53" s="3">
        <v>75</v>
      </c>
      <c r="G53" s="3">
        <v>22.05</v>
      </c>
      <c r="H53" s="8">
        <f t="shared" si="0"/>
        <v>7.3500000000000005</v>
      </c>
      <c r="I53" s="3">
        <v>52.95</v>
      </c>
      <c r="J53" s="4">
        <v>0.71</v>
      </c>
      <c r="K53" s="2" t="str">
        <f t="shared" si="1"/>
        <v>Thursday</v>
      </c>
      <c r="L53" s="5">
        <f t="shared" si="2"/>
        <v>43681</v>
      </c>
      <c r="M53" s="2" t="str">
        <f t="shared" si="3"/>
        <v>Sunday</v>
      </c>
      <c r="N53" s="2" t="str">
        <f t="shared" si="4"/>
        <v>Monday</v>
      </c>
      <c r="O53" s="12">
        <f t="shared" si="5"/>
        <v>0</v>
      </c>
      <c r="P53" s="11" t="str">
        <f t="shared" si="6"/>
        <v>Low Cost per Unit</v>
      </c>
      <c r="Q53" s="12">
        <f t="shared" si="7"/>
        <v>0</v>
      </c>
      <c r="R53" s="12">
        <f t="shared" si="8"/>
        <v>2.25</v>
      </c>
      <c r="S53" s="12">
        <f t="shared" si="9"/>
        <v>0</v>
      </c>
      <c r="T53" s="12">
        <f t="shared" si="10"/>
        <v>0</v>
      </c>
      <c r="U53" s="12">
        <f t="shared" si="11"/>
        <v>0</v>
      </c>
      <c r="V53" s="13" t="str">
        <f t="shared" ca="1" si="12"/>
        <v>Greater Than 8 Weeks Old</v>
      </c>
    </row>
    <row r="54" spans="1:22" x14ac:dyDescent="0.45">
      <c r="A54" s="2" t="s">
        <v>164</v>
      </c>
      <c r="B54" s="5">
        <v>43678</v>
      </c>
      <c r="C54" s="5" t="s">
        <v>369</v>
      </c>
      <c r="D54" s="5" t="s">
        <v>393</v>
      </c>
      <c r="E54" s="6">
        <v>1</v>
      </c>
      <c r="F54" s="3">
        <v>69</v>
      </c>
      <c r="G54" s="3">
        <v>18</v>
      </c>
      <c r="H54" s="8">
        <f t="shared" si="0"/>
        <v>18</v>
      </c>
      <c r="I54" s="3">
        <v>51</v>
      </c>
      <c r="J54" s="4">
        <v>0.74</v>
      </c>
      <c r="K54" s="2" t="str">
        <f t="shared" si="1"/>
        <v>Thursday</v>
      </c>
      <c r="L54" s="5">
        <f t="shared" si="2"/>
        <v>43681</v>
      </c>
      <c r="M54" s="2" t="str">
        <f t="shared" si="3"/>
        <v>Sunday</v>
      </c>
      <c r="N54" s="2" t="str">
        <f t="shared" si="4"/>
        <v>Monday</v>
      </c>
      <c r="O54" s="12">
        <f t="shared" si="5"/>
        <v>0</v>
      </c>
      <c r="P54" s="11" t="str">
        <f t="shared" si="6"/>
        <v>High Cost per Unit</v>
      </c>
      <c r="Q54" s="12">
        <f t="shared" si="7"/>
        <v>0</v>
      </c>
      <c r="R54" s="12">
        <f t="shared" si="8"/>
        <v>0</v>
      </c>
      <c r="S54" s="12">
        <f t="shared" si="9"/>
        <v>0</v>
      </c>
      <c r="T54" s="12">
        <f t="shared" si="10"/>
        <v>0</v>
      </c>
      <c r="U54" s="12">
        <f t="shared" si="11"/>
        <v>0</v>
      </c>
      <c r="V54" s="13" t="str">
        <f t="shared" ca="1" si="12"/>
        <v>Greater Than 8 Weeks Old</v>
      </c>
    </row>
    <row r="55" spans="1:22" x14ac:dyDescent="0.45">
      <c r="A55" s="2" t="s">
        <v>165</v>
      </c>
      <c r="B55" s="5">
        <v>43678</v>
      </c>
      <c r="C55" s="5" t="s">
        <v>375</v>
      </c>
      <c r="D55" s="5" t="s">
        <v>382</v>
      </c>
      <c r="E55" s="6">
        <v>1</v>
      </c>
      <c r="F55" s="3">
        <v>22</v>
      </c>
      <c r="G55" s="3">
        <v>3.2</v>
      </c>
      <c r="H55" s="8">
        <f t="shared" si="0"/>
        <v>3.2</v>
      </c>
      <c r="I55" s="3">
        <v>18.8</v>
      </c>
      <c r="J55" s="4">
        <v>0.85</v>
      </c>
      <c r="K55" s="2" t="str">
        <f t="shared" si="1"/>
        <v>Thursday</v>
      </c>
      <c r="L55" s="5">
        <f t="shared" si="2"/>
        <v>43681</v>
      </c>
      <c r="M55" s="2" t="str">
        <f t="shared" si="3"/>
        <v>Sunday</v>
      </c>
      <c r="N55" s="2" t="str">
        <f t="shared" si="4"/>
        <v>Monday</v>
      </c>
      <c r="O55" s="12">
        <f t="shared" si="5"/>
        <v>0</v>
      </c>
      <c r="P55" s="11" t="str">
        <f t="shared" si="6"/>
        <v>Low Cost per Unit</v>
      </c>
      <c r="Q55" s="12">
        <f t="shared" si="7"/>
        <v>0</v>
      </c>
      <c r="R55" s="12">
        <f t="shared" si="8"/>
        <v>0</v>
      </c>
      <c r="S55" s="12">
        <f t="shared" si="9"/>
        <v>0</v>
      </c>
      <c r="T55" s="12">
        <f t="shared" si="10"/>
        <v>0</v>
      </c>
      <c r="U55" s="12">
        <f t="shared" si="11"/>
        <v>0</v>
      </c>
      <c r="V55" s="13" t="str">
        <f t="shared" ca="1" si="12"/>
        <v>Greater Than 8 Weeks Old</v>
      </c>
    </row>
    <row r="56" spans="1:22" x14ac:dyDescent="0.45">
      <c r="A56" s="2" t="s">
        <v>112</v>
      </c>
      <c r="B56" s="5">
        <v>43678</v>
      </c>
      <c r="C56" s="5" t="s">
        <v>386</v>
      </c>
      <c r="D56" s="5" t="s">
        <v>395</v>
      </c>
      <c r="E56" s="6">
        <v>2</v>
      </c>
      <c r="F56" s="3">
        <v>50</v>
      </c>
      <c r="G56" s="3">
        <v>9.5</v>
      </c>
      <c r="H56" s="8">
        <f t="shared" si="0"/>
        <v>4.75</v>
      </c>
      <c r="I56" s="3">
        <v>40.5</v>
      </c>
      <c r="J56" s="4">
        <v>0.81</v>
      </c>
      <c r="K56" s="2" t="str">
        <f t="shared" si="1"/>
        <v>Thursday</v>
      </c>
      <c r="L56" s="5">
        <f t="shared" si="2"/>
        <v>43681</v>
      </c>
      <c r="M56" s="2" t="str">
        <f t="shared" si="3"/>
        <v>Sunday</v>
      </c>
      <c r="N56" s="2" t="str">
        <f t="shared" si="4"/>
        <v>Monday</v>
      </c>
      <c r="O56" s="12">
        <f t="shared" si="5"/>
        <v>0</v>
      </c>
      <c r="P56" s="11" t="str">
        <f t="shared" si="6"/>
        <v>Low Cost per Unit</v>
      </c>
      <c r="Q56" s="12">
        <f t="shared" si="7"/>
        <v>0</v>
      </c>
      <c r="R56" s="12">
        <f t="shared" si="8"/>
        <v>1.5</v>
      </c>
      <c r="S56" s="12">
        <f t="shared" si="9"/>
        <v>0</v>
      </c>
      <c r="T56" s="12">
        <f t="shared" si="10"/>
        <v>0</v>
      </c>
      <c r="U56" s="12">
        <f t="shared" si="11"/>
        <v>0</v>
      </c>
      <c r="V56" s="13" t="str">
        <f t="shared" ca="1" si="12"/>
        <v>Greater Than 8 Weeks Old</v>
      </c>
    </row>
    <row r="57" spans="1:22" x14ac:dyDescent="0.45">
      <c r="A57" s="2" t="s">
        <v>51</v>
      </c>
      <c r="B57" s="5">
        <v>43678</v>
      </c>
      <c r="C57" s="5" t="s">
        <v>375</v>
      </c>
      <c r="D57" s="5" t="s">
        <v>382</v>
      </c>
      <c r="E57" s="6">
        <v>1</v>
      </c>
      <c r="F57" s="3">
        <v>99</v>
      </c>
      <c r="G57" s="3">
        <v>24</v>
      </c>
      <c r="H57" s="8">
        <f t="shared" si="0"/>
        <v>24</v>
      </c>
      <c r="I57" s="3">
        <v>75</v>
      </c>
      <c r="J57" s="4">
        <v>0.76</v>
      </c>
      <c r="K57" s="2" t="str">
        <f t="shared" si="1"/>
        <v>Thursday</v>
      </c>
      <c r="L57" s="5">
        <f t="shared" si="2"/>
        <v>43681</v>
      </c>
      <c r="M57" s="2" t="str">
        <f t="shared" si="3"/>
        <v>Sunday</v>
      </c>
      <c r="N57" s="2" t="str">
        <f t="shared" si="4"/>
        <v>Monday</v>
      </c>
      <c r="O57" s="12">
        <f t="shared" si="5"/>
        <v>0</v>
      </c>
      <c r="P57" s="11" t="str">
        <f t="shared" si="6"/>
        <v>High Cost per Unit</v>
      </c>
      <c r="Q57" s="12">
        <f t="shared" si="7"/>
        <v>0</v>
      </c>
      <c r="R57" s="12">
        <f t="shared" si="8"/>
        <v>0</v>
      </c>
      <c r="S57" s="12">
        <f t="shared" si="9"/>
        <v>0</v>
      </c>
      <c r="T57" s="12">
        <f t="shared" si="10"/>
        <v>0</v>
      </c>
      <c r="U57" s="12">
        <f t="shared" si="11"/>
        <v>0</v>
      </c>
      <c r="V57" s="13" t="str">
        <f t="shared" ca="1" si="12"/>
        <v>Greater Than 8 Weeks Old</v>
      </c>
    </row>
    <row r="58" spans="1:22" x14ac:dyDescent="0.45">
      <c r="A58" s="2" t="s">
        <v>113</v>
      </c>
      <c r="B58" s="5">
        <v>43678</v>
      </c>
      <c r="C58" s="5" t="s">
        <v>383</v>
      </c>
      <c r="D58" s="5" t="s">
        <v>384</v>
      </c>
      <c r="E58" s="6">
        <v>2</v>
      </c>
      <c r="F58" s="3">
        <v>26</v>
      </c>
      <c r="G58" s="3">
        <v>3.7</v>
      </c>
      <c r="H58" s="8">
        <f t="shared" si="0"/>
        <v>1.85</v>
      </c>
      <c r="I58" s="3">
        <v>22.3</v>
      </c>
      <c r="J58" s="4">
        <v>0.86</v>
      </c>
      <c r="K58" s="2" t="str">
        <f t="shared" si="1"/>
        <v>Thursday</v>
      </c>
      <c r="L58" s="5">
        <f t="shared" si="2"/>
        <v>43681</v>
      </c>
      <c r="M58" s="2" t="str">
        <f t="shared" si="3"/>
        <v>Sunday</v>
      </c>
      <c r="N58" s="2" t="str">
        <f t="shared" si="4"/>
        <v>Monday</v>
      </c>
      <c r="O58" s="12">
        <f t="shared" si="5"/>
        <v>0</v>
      </c>
      <c r="P58" s="11" t="str">
        <f t="shared" si="6"/>
        <v>Low Cost per Unit</v>
      </c>
      <c r="Q58" s="12">
        <f t="shared" si="7"/>
        <v>0</v>
      </c>
      <c r="R58" s="12">
        <f t="shared" si="8"/>
        <v>0.78</v>
      </c>
      <c r="S58" s="12">
        <f t="shared" si="9"/>
        <v>0</v>
      </c>
      <c r="T58" s="12">
        <f t="shared" si="10"/>
        <v>0</v>
      </c>
      <c r="U58" s="12">
        <f t="shared" si="11"/>
        <v>0</v>
      </c>
      <c r="V58" s="13" t="str">
        <f t="shared" ca="1" si="12"/>
        <v>Greater Than 8 Weeks Old</v>
      </c>
    </row>
    <row r="59" spans="1:22" x14ac:dyDescent="0.45">
      <c r="A59" s="2" t="s">
        <v>224</v>
      </c>
      <c r="B59" s="5">
        <v>43678</v>
      </c>
      <c r="C59" s="5" t="s">
        <v>383</v>
      </c>
      <c r="D59" s="5" t="s">
        <v>384</v>
      </c>
      <c r="E59" s="6">
        <v>1</v>
      </c>
      <c r="F59" s="3">
        <v>19</v>
      </c>
      <c r="G59" s="3">
        <v>6</v>
      </c>
      <c r="H59" s="8">
        <f t="shared" si="0"/>
        <v>6</v>
      </c>
      <c r="I59" s="3">
        <v>13</v>
      </c>
      <c r="J59" s="4">
        <v>0.68</v>
      </c>
      <c r="K59" s="2" t="str">
        <f t="shared" si="1"/>
        <v>Thursday</v>
      </c>
      <c r="L59" s="5">
        <f t="shared" si="2"/>
        <v>43681</v>
      </c>
      <c r="M59" s="2" t="str">
        <f t="shared" si="3"/>
        <v>Sunday</v>
      </c>
      <c r="N59" s="2" t="str">
        <f t="shared" si="4"/>
        <v>Monday</v>
      </c>
      <c r="O59" s="12">
        <f t="shared" si="5"/>
        <v>0</v>
      </c>
      <c r="P59" s="11" t="str">
        <f t="shared" si="6"/>
        <v>Low Cost per Unit</v>
      </c>
      <c r="Q59" s="12">
        <f t="shared" si="7"/>
        <v>0</v>
      </c>
      <c r="R59" s="12">
        <f t="shared" si="8"/>
        <v>0</v>
      </c>
      <c r="S59" s="12">
        <f t="shared" si="9"/>
        <v>0</v>
      </c>
      <c r="T59" s="12">
        <f t="shared" si="10"/>
        <v>0</v>
      </c>
      <c r="U59" s="12">
        <f t="shared" si="11"/>
        <v>0</v>
      </c>
      <c r="V59" s="13" t="str">
        <f t="shared" ca="1" si="12"/>
        <v>Greater Than 8 Weeks Old</v>
      </c>
    </row>
    <row r="60" spans="1:22" x14ac:dyDescent="0.45">
      <c r="A60" s="2" t="s">
        <v>59</v>
      </c>
      <c r="B60" s="5">
        <v>43678</v>
      </c>
      <c r="C60" s="5" t="s">
        <v>378</v>
      </c>
      <c r="D60" s="5" t="s">
        <v>396</v>
      </c>
      <c r="E60" s="6">
        <v>1</v>
      </c>
      <c r="F60" s="3">
        <v>36</v>
      </c>
      <c r="G60" s="3">
        <v>11.8</v>
      </c>
      <c r="H60" s="8">
        <f t="shared" si="0"/>
        <v>11.8</v>
      </c>
      <c r="I60" s="3">
        <v>24.2</v>
      </c>
      <c r="J60" s="4">
        <v>0.67</v>
      </c>
      <c r="K60" s="2" t="str">
        <f t="shared" si="1"/>
        <v>Thursday</v>
      </c>
      <c r="L60" s="5">
        <f t="shared" si="2"/>
        <v>43681</v>
      </c>
      <c r="M60" s="2" t="str">
        <f t="shared" si="3"/>
        <v>Sunday</v>
      </c>
      <c r="N60" s="2" t="str">
        <f t="shared" si="4"/>
        <v>Monday</v>
      </c>
      <c r="O60" s="12">
        <f t="shared" si="5"/>
        <v>0</v>
      </c>
      <c r="P60" s="11" t="str">
        <f t="shared" si="6"/>
        <v>Low Cost per Unit</v>
      </c>
      <c r="Q60" s="12">
        <f t="shared" si="7"/>
        <v>0</v>
      </c>
      <c r="R60" s="12">
        <f t="shared" si="8"/>
        <v>0</v>
      </c>
      <c r="S60" s="12">
        <f t="shared" si="9"/>
        <v>0</v>
      </c>
      <c r="T60" s="12">
        <f t="shared" si="10"/>
        <v>0</v>
      </c>
      <c r="U60" s="12">
        <f t="shared" si="11"/>
        <v>0</v>
      </c>
      <c r="V60" s="13" t="str">
        <f t="shared" ca="1" si="12"/>
        <v>Greater Than 8 Weeks Old</v>
      </c>
    </row>
    <row r="61" spans="1:22" x14ac:dyDescent="0.45">
      <c r="A61" s="2" t="s">
        <v>225</v>
      </c>
      <c r="B61" s="5">
        <v>43678</v>
      </c>
      <c r="C61" s="5" t="s">
        <v>383</v>
      </c>
      <c r="D61" s="5" t="s">
        <v>398</v>
      </c>
      <c r="E61" s="6">
        <v>3</v>
      </c>
      <c r="F61" s="3">
        <v>207</v>
      </c>
      <c r="G61" s="3">
        <v>93.75</v>
      </c>
      <c r="H61" s="8">
        <f t="shared" si="0"/>
        <v>31.25</v>
      </c>
      <c r="I61" s="3">
        <v>113.25</v>
      </c>
      <c r="J61" s="4">
        <v>0.55000000000000004</v>
      </c>
      <c r="K61" s="2" t="str">
        <f t="shared" si="1"/>
        <v>Thursday</v>
      </c>
      <c r="L61" s="5">
        <f t="shared" si="2"/>
        <v>43681</v>
      </c>
      <c r="M61" s="2" t="str">
        <f t="shared" si="3"/>
        <v>Sunday</v>
      </c>
      <c r="N61" s="2" t="str">
        <f t="shared" si="4"/>
        <v>Monday</v>
      </c>
      <c r="O61" s="12">
        <f t="shared" si="5"/>
        <v>0</v>
      </c>
      <c r="P61" s="11" t="str">
        <f t="shared" si="6"/>
        <v>High Cost per Unit</v>
      </c>
      <c r="Q61" s="12">
        <f t="shared" si="7"/>
        <v>0</v>
      </c>
      <c r="R61" s="12">
        <f t="shared" si="8"/>
        <v>6.21</v>
      </c>
      <c r="S61" s="12">
        <f t="shared" si="9"/>
        <v>0</v>
      </c>
      <c r="T61" s="12">
        <f t="shared" si="10"/>
        <v>0</v>
      </c>
      <c r="U61" s="12">
        <f t="shared" si="11"/>
        <v>0</v>
      </c>
      <c r="V61" s="13" t="str">
        <f t="shared" ca="1" si="12"/>
        <v>Greater Than 8 Weeks Old</v>
      </c>
    </row>
    <row r="62" spans="1:22" x14ac:dyDescent="0.45">
      <c r="A62" s="2" t="s">
        <v>64</v>
      </c>
      <c r="B62" s="5">
        <v>43678</v>
      </c>
      <c r="C62" s="5" t="s">
        <v>383</v>
      </c>
      <c r="D62" s="5" t="s">
        <v>384</v>
      </c>
      <c r="E62" s="6">
        <v>3</v>
      </c>
      <c r="F62" s="3">
        <v>33</v>
      </c>
      <c r="G62" s="3">
        <v>8.4</v>
      </c>
      <c r="H62" s="8">
        <f t="shared" si="0"/>
        <v>2.8000000000000003</v>
      </c>
      <c r="I62" s="3">
        <v>24.6</v>
      </c>
      <c r="J62" s="4">
        <v>0.75</v>
      </c>
      <c r="K62" s="2" t="str">
        <f t="shared" si="1"/>
        <v>Thursday</v>
      </c>
      <c r="L62" s="5">
        <f t="shared" si="2"/>
        <v>43681</v>
      </c>
      <c r="M62" s="2" t="str">
        <f t="shared" si="3"/>
        <v>Sunday</v>
      </c>
      <c r="N62" s="2" t="str">
        <f t="shared" si="4"/>
        <v>Monday</v>
      </c>
      <c r="O62" s="12">
        <f t="shared" si="5"/>
        <v>0</v>
      </c>
      <c r="P62" s="11" t="str">
        <f t="shared" si="6"/>
        <v>Low Cost per Unit</v>
      </c>
      <c r="Q62" s="12">
        <f t="shared" si="7"/>
        <v>0</v>
      </c>
      <c r="R62" s="12">
        <f t="shared" si="8"/>
        <v>0.99</v>
      </c>
      <c r="S62" s="12">
        <f t="shared" si="9"/>
        <v>0</v>
      </c>
      <c r="T62" s="12">
        <f t="shared" si="10"/>
        <v>0</v>
      </c>
      <c r="U62" s="12">
        <f t="shared" si="11"/>
        <v>0</v>
      </c>
      <c r="V62" s="13" t="str">
        <f t="shared" ca="1" si="12"/>
        <v>Greater Than 8 Weeks Old</v>
      </c>
    </row>
    <row r="63" spans="1:22" x14ac:dyDescent="0.45">
      <c r="A63" s="2" t="s">
        <v>67</v>
      </c>
      <c r="B63" s="5">
        <v>43678</v>
      </c>
      <c r="C63" s="5" t="s">
        <v>369</v>
      </c>
      <c r="D63" s="5" t="s">
        <v>374</v>
      </c>
      <c r="E63" s="6">
        <v>5</v>
      </c>
      <c r="F63" s="3">
        <v>225</v>
      </c>
      <c r="G63" s="3">
        <v>54.75</v>
      </c>
      <c r="H63" s="8">
        <f t="shared" si="0"/>
        <v>10.95</v>
      </c>
      <c r="I63" s="3">
        <v>170.25</v>
      </c>
      <c r="J63" s="4">
        <v>0.76</v>
      </c>
      <c r="K63" s="2" t="str">
        <f t="shared" si="1"/>
        <v>Thursday</v>
      </c>
      <c r="L63" s="5">
        <f t="shared" si="2"/>
        <v>43681</v>
      </c>
      <c r="M63" s="2" t="str">
        <f t="shared" si="3"/>
        <v>Sunday</v>
      </c>
      <c r="N63" s="2" t="str">
        <f t="shared" si="4"/>
        <v>Monday</v>
      </c>
      <c r="O63" s="12">
        <f t="shared" si="5"/>
        <v>0</v>
      </c>
      <c r="P63" s="11" t="str">
        <f t="shared" si="6"/>
        <v>Low Cost per Unit</v>
      </c>
      <c r="Q63" s="12">
        <f t="shared" si="7"/>
        <v>0</v>
      </c>
      <c r="R63" s="12">
        <f t="shared" si="8"/>
        <v>6.75</v>
      </c>
      <c r="S63" s="12">
        <f t="shared" si="9"/>
        <v>0</v>
      </c>
      <c r="T63" s="12">
        <f t="shared" si="10"/>
        <v>0</v>
      </c>
      <c r="U63" s="12">
        <f t="shared" si="11"/>
        <v>0</v>
      </c>
      <c r="V63" s="13" t="str">
        <f t="shared" ca="1" si="12"/>
        <v>Greater Than 8 Weeks Old</v>
      </c>
    </row>
    <row r="64" spans="1:22" x14ac:dyDescent="0.45">
      <c r="A64" s="2" t="s">
        <v>118</v>
      </c>
      <c r="B64" s="5">
        <v>43678</v>
      </c>
      <c r="C64" s="5" t="s">
        <v>375</v>
      </c>
      <c r="D64" s="5" t="s">
        <v>377</v>
      </c>
      <c r="E64" s="6">
        <v>1</v>
      </c>
      <c r="F64" s="3">
        <v>23</v>
      </c>
      <c r="G64" s="3">
        <v>6.75</v>
      </c>
      <c r="H64" s="8">
        <f t="shared" si="0"/>
        <v>6.75</v>
      </c>
      <c r="I64" s="3">
        <v>16.25</v>
      </c>
      <c r="J64" s="4">
        <v>0.71</v>
      </c>
      <c r="K64" s="2" t="str">
        <f t="shared" si="1"/>
        <v>Thursday</v>
      </c>
      <c r="L64" s="5">
        <f t="shared" si="2"/>
        <v>43681</v>
      </c>
      <c r="M64" s="2" t="str">
        <f t="shared" si="3"/>
        <v>Sunday</v>
      </c>
      <c r="N64" s="2" t="str">
        <f t="shared" si="4"/>
        <v>Monday</v>
      </c>
      <c r="O64" s="12">
        <f t="shared" si="5"/>
        <v>0</v>
      </c>
      <c r="P64" s="11" t="str">
        <f t="shared" si="6"/>
        <v>Low Cost per Unit</v>
      </c>
      <c r="Q64" s="12">
        <f t="shared" si="7"/>
        <v>0</v>
      </c>
      <c r="R64" s="12">
        <f t="shared" si="8"/>
        <v>0</v>
      </c>
      <c r="S64" s="12">
        <f t="shared" si="9"/>
        <v>0</v>
      </c>
      <c r="T64" s="12">
        <f t="shared" si="10"/>
        <v>0</v>
      </c>
      <c r="U64" s="12">
        <f t="shared" si="11"/>
        <v>0</v>
      </c>
      <c r="V64" s="13" t="str">
        <f t="shared" ca="1" si="12"/>
        <v>Greater Than 8 Weeks Old</v>
      </c>
    </row>
    <row r="65" spans="1:22" x14ac:dyDescent="0.45">
      <c r="A65" s="2" t="s">
        <v>68</v>
      </c>
      <c r="B65" s="5">
        <v>43678</v>
      </c>
      <c r="C65" s="5" t="s">
        <v>375</v>
      </c>
      <c r="D65" s="5" t="s">
        <v>377</v>
      </c>
      <c r="E65" s="6">
        <v>1</v>
      </c>
      <c r="F65" s="3">
        <v>18</v>
      </c>
      <c r="G65" s="3">
        <v>2.37</v>
      </c>
      <c r="H65" s="8">
        <f t="shared" si="0"/>
        <v>2.37</v>
      </c>
      <c r="I65" s="3">
        <v>15.63</v>
      </c>
      <c r="J65" s="4">
        <v>0.87</v>
      </c>
      <c r="K65" s="2" t="str">
        <f t="shared" si="1"/>
        <v>Thursday</v>
      </c>
      <c r="L65" s="5">
        <f t="shared" si="2"/>
        <v>43681</v>
      </c>
      <c r="M65" s="2" t="str">
        <f t="shared" si="3"/>
        <v>Sunday</v>
      </c>
      <c r="N65" s="2" t="str">
        <f t="shared" si="4"/>
        <v>Monday</v>
      </c>
      <c r="O65" s="12">
        <f t="shared" si="5"/>
        <v>0</v>
      </c>
      <c r="P65" s="11" t="str">
        <f t="shared" si="6"/>
        <v>Low Cost per Unit</v>
      </c>
      <c r="Q65" s="12">
        <f t="shared" si="7"/>
        <v>0</v>
      </c>
      <c r="R65" s="12">
        <f t="shared" si="8"/>
        <v>0</v>
      </c>
      <c r="S65" s="12">
        <f t="shared" si="9"/>
        <v>0</v>
      </c>
      <c r="T65" s="12">
        <f t="shared" si="10"/>
        <v>0</v>
      </c>
      <c r="U65" s="12">
        <f t="shared" si="11"/>
        <v>0</v>
      </c>
      <c r="V65" s="13" t="str">
        <f t="shared" ca="1" si="12"/>
        <v>Greater Than 8 Weeks Old</v>
      </c>
    </row>
    <row r="66" spans="1:22" x14ac:dyDescent="0.45">
      <c r="A66" s="2" t="s">
        <v>69</v>
      </c>
      <c r="B66" s="5">
        <v>43678</v>
      </c>
      <c r="C66" s="5" t="s">
        <v>375</v>
      </c>
      <c r="D66" s="5" t="s">
        <v>377</v>
      </c>
      <c r="E66" s="6">
        <v>2</v>
      </c>
      <c r="F66" s="3">
        <v>40</v>
      </c>
      <c r="G66" s="3">
        <v>12</v>
      </c>
      <c r="H66" s="8">
        <f t="shared" si="0"/>
        <v>6</v>
      </c>
      <c r="I66" s="3">
        <v>28</v>
      </c>
      <c r="J66" s="4">
        <v>0.7</v>
      </c>
      <c r="K66" s="2" t="str">
        <f t="shared" si="1"/>
        <v>Thursday</v>
      </c>
      <c r="L66" s="5">
        <f t="shared" si="2"/>
        <v>43681</v>
      </c>
      <c r="M66" s="2" t="str">
        <f t="shared" si="3"/>
        <v>Sunday</v>
      </c>
      <c r="N66" s="2" t="str">
        <f t="shared" si="4"/>
        <v>Monday</v>
      </c>
      <c r="O66" s="12">
        <f t="shared" si="5"/>
        <v>0</v>
      </c>
      <c r="P66" s="11" t="str">
        <f t="shared" si="6"/>
        <v>Low Cost per Unit</v>
      </c>
      <c r="Q66" s="12">
        <f t="shared" si="7"/>
        <v>0</v>
      </c>
      <c r="R66" s="12">
        <f t="shared" si="8"/>
        <v>1.2</v>
      </c>
      <c r="S66" s="12">
        <f t="shared" si="9"/>
        <v>0</v>
      </c>
      <c r="T66" s="12">
        <f t="shared" si="10"/>
        <v>0</v>
      </c>
      <c r="U66" s="12">
        <f t="shared" si="11"/>
        <v>0</v>
      </c>
      <c r="V66" s="13" t="str">
        <f t="shared" ca="1" si="12"/>
        <v>Greater Than 8 Weeks Old</v>
      </c>
    </row>
    <row r="67" spans="1:22" x14ac:dyDescent="0.45">
      <c r="A67" s="2" t="s">
        <v>226</v>
      </c>
      <c r="B67" s="5">
        <v>43678</v>
      </c>
      <c r="C67" s="5" t="s">
        <v>378</v>
      </c>
      <c r="D67" s="5" t="s">
        <v>379</v>
      </c>
      <c r="E67" s="6">
        <v>1</v>
      </c>
      <c r="F67" s="3">
        <v>25</v>
      </c>
      <c r="G67" s="3">
        <v>11.48</v>
      </c>
      <c r="H67" s="8">
        <f t="shared" ref="H67:H130" si="13">G67/E67</f>
        <v>11.48</v>
      </c>
      <c r="I67" s="3">
        <v>13.52</v>
      </c>
      <c r="J67" s="4">
        <v>0.54</v>
      </c>
      <c r="K67" s="2" t="str">
        <f t="shared" ref="K67:K130" si="14">TEXT(B67,"dddd")</f>
        <v>Thursday</v>
      </c>
      <c r="L67" s="5">
        <f t="shared" ref="L67:L130" si="15">B67+3</f>
        <v>43681</v>
      </c>
      <c r="M67" s="2" t="str">
        <f t="shared" ref="M67:M130" si="16">TEXT(L67,"dddd")</f>
        <v>Sunday</v>
      </c>
      <c r="N67" s="2" t="str">
        <f t="shared" ref="N67:N130" si="17">IF(M67="Sunday","Monday",M67)</f>
        <v>Monday</v>
      </c>
      <c r="O67" s="12">
        <f t="shared" ref="O67:O130" si="18">IF(TEXT(B67,"dddd")="Tuesday",E67*0.05,0)</f>
        <v>0</v>
      </c>
      <c r="P67" s="11" t="str">
        <f t="shared" ref="P67:P130" si="19">IF(H67&gt;AVERAGE(H:H),"High Cost per Unit","Low Cost per Unit")</f>
        <v>Low Cost per Unit</v>
      </c>
      <c r="Q67" s="12">
        <f t="shared" ref="Q67:Q130" si="20">IF(D67="Masks",F67*0.1,0)</f>
        <v>0</v>
      </c>
      <c r="R67" s="12">
        <f t="shared" ref="R67:R130" si="21">IF(E67&gt;1,F67*0.03,0)</f>
        <v>0</v>
      </c>
      <c r="S67" s="12">
        <f t="shared" ref="S67:S130" si="22">IF(D67="Accessories",F67*0.15,0)</f>
        <v>0</v>
      </c>
      <c r="T67" s="12">
        <f t="shared" ref="T67:T130" si="23">IF(AND(K67="Saturday",C67="Fitness"),F67*0.1,0)</f>
        <v>0</v>
      </c>
      <c r="U67" s="12">
        <f t="shared" ref="U67:U130" si="24">IF(AND(K67="Friday",C67="Automotive"),F67*0.2,0)</f>
        <v>0</v>
      </c>
      <c r="V67" s="13" t="str">
        <f t="shared" ref="V67:V130" ca="1" si="25">IF(ABS(TODAY()-B67)&gt;56,"Greater Than 8 Weeks Old","Less Than 8 Weeks Old")</f>
        <v>Greater Than 8 Weeks Old</v>
      </c>
    </row>
    <row r="68" spans="1:22" x14ac:dyDescent="0.45">
      <c r="A68" s="2" t="s">
        <v>227</v>
      </c>
      <c r="B68" s="5">
        <v>43678</v>
      </c>
      <c r="C68" s="5" t="s">
        <v>378</v>
      </c>
      <c r="D68" s="5" t="s">
        <v>379</v>
      </c>
      <c r="E68" s="6">
        <v>1</v>
      </c>
      <c r="F68" s="3">
        <v>25</v>
      </c>
      <c r="G68" s="3">
        <v>11.48</v>
      </c>
      <c r="H68" s="8">
        <f t="shared" si="13"/>
        <v>11.48</v>
      </c>
      <c r="I68" s="3">
        <v>13.52</v>
      </c>
      <c r="J68" s="4">
        <v>0.54</v>
      </c>
      <c r="K68" s="2" t="str">
        <f t="shared" si="14"/>
        <v>Thursday</v>
      </c>
      <c r="L68" s="5">
        <f t="shared" si="15"/>
        <v>43681</v>
      </c>
      <c r="M68" s="2" t="str">
        <f t="shared" si="16"/>
        <v>Sunday</v>
      </c>
      <c r="N68" s="2" t="str">
        <f t="shared" si="17"/>
        <v>Monday</v>
      </c>
      <c r="O68" s="12">
        <f t="shared" si="18"/>
        <v>0</v>
      </c>
      <c r="P68" s="11" t="str">
        <f t="shared" si="19"/>
        <v>Low Cost per Unit</v>
      </c>
      <c r="Q68" s="12">
        <f t="shared" si="20"/>
        <v>0</v>
      </c>
      <c r="R68" s="12">
        <f t="shared" si="21"/>
        <v>0</v>
      </c>
      <c r="S68" s="12">
        <f t="shared" si="22"/>
        <v>0</v>
      </c>
      <c r="T68" s="12">
        <f t="shared" si="23"/>
        <v>0</v>
      </c>
      <c r="U68" s="12">
        <f t="shared" si="24"/>
        <v>0</v>
      </c>
      <c r="V68" s="13" t="str">
        <f t="shared" ca="1" si="25"/>
        <v>Greater Than 8 Weeks Old</v>
      </c>
    </row>
    <row r="69" spans="1:22" x14ac:dyDescent="0.45">
      <c r="A69" s="2" t="s">
        <v>228</v>
      </c>
      <c r="B69" s="5">
        <v>43678</v>
      </c>
      <c r="C69" s="5" t="s">
        <v>378</v>
      </c>
      <c r="D69" s="5" t="s">
        <v>379</v>
      </c>
      <c r="E69" s="6">
        <v>2</v>
      </c>
      <c r="F69" s="3">
        <v>50</v>
      </c>
      <c r="G69" s="3">
        <v>22.96</v>
      </c>
      <c r="H69" s="8">
        <f t="shared" si="13"/>
        <v>11.48</v>
      </c>
      <c r="I69" s="3">
        <v>27.04</v>
      </c>
      <c r="J69" s="4">
        <v>0.54</v>
      </c>
      <c r="K69" s="2" t="str">
        <f t="shared" si="14"/>
        <v>Thursday</v>
      </c>
      <c r="L69" s="5">
        <f t="shared" si="15"/>
        <v>43681</v>
      </c>
      <c r="M69" s="2" t="str">
        <f t="shared" si="16"/>
        <v>Sunday</v>
      </c>
      <c r="N69" s="2" t="str">
        <f t="shared" si="17"/>
        <v>Monday</v>
      </c>
      <c r="O69" s="12">
        <f t="shared" si="18"/>
        <v>0</v>
      </c>
      <c r="P69" s="11" t="str">
        <f t="shared" si="19"/>
        <v>Low Cost per Unit</v>
      </c>
      <c r="Q69" s="12">
        <f t="shared" si="20"/>
        <v>0</v>
      </c>
      <c r="R69" s="12">
        <f t="shared" si="21"/>
        <v>1.5</v>
      </c>
      <c r="S69" s="12">
        <f t="shared" si="22"/>
        <v>0</v>
      </c>
      <c r="T69" s="12">
        <f t="shared" si="23"/>
        <v>0</v>
      </c>
      <c r="U69" s="12">
        <f t="shared" si="24"/>
        <v>0</v>
      </c>
      <c r="V69" s="13" t="str">
        <f t="shared" ca="1" si="25"/>
        <v>Greater Than 8 Weeks Old</v>
      </c>
    </row>
    <row r="70" spans="1:22" x14ac:dyDescent="0.45">
      <c r="A70" s="2" t="s">
        <v>229</v>
      </c>
      <c r="B70" s="5">
        <v>43678</v>
      </c>
      <c r="C70" s="5" t="s">
        <v>375</v>
      </c>
      <c r="D70" s="5" t="s">
        <v>377</v>
      </c>
      <c r="E70" s="6">
        <v>2</v>
      </c>
      <c r="F70" s="3">
        <v>40</v>
      </c>
      <c r="G70" s="3">
        <v>14.24</v>
      </c>
      <c r="H70" s="8">
        <f t="shared" si="13"/>
        <v>7.12</v>
      </c>
      <c r="I70" s="3">
        <v>25.76</v>
      </c>
      <c r="J70" s="4">
        <v>0.64</v>
      </c>
      <c r="K70" s="2" t="str">
        <f t="shared" si="14"/>
        <v>Thursday</v>
      </c>
      <c r="L70" s="5">
        <f t="shared" si="15"/>
        <v>43681</v>
      </c>
      <c r="M70" s="2" t="str">
        <f t="shared" si="16"/>
        <v>Sunday</v>
      </c>
      <c r="N70" s="2" t="str">
        <f t="shared" si="17"/>
        <v>Monday</v>
      </c>
      <c r="O70" s="12">
        <f t="shared" si="18"/>
        <v>0</v>
      </c>
      <c r="P70" s="11" t="str">
        <f t="shared" si="19"/>
        <v>Low Cost per Unit</v>
      </c>
      <c r="Q70" s="12">
        <f t="shared" si="20"/>
        <v>0</v>
      </c>
      <c r="R70" s="12">
        <f t="shared" si="21"/>
        <v>1.2</v>
      </c>
      <c r="S70" s="12">
        <f t="shared" si="22"/>
        <v>0</v>
      </c>
      <c r="T70" s="12">
        <f t="shared" si="23"/>
        <v>0</v>
      </c>
      <c r="U70" s="12">
        <f t="shared" si="24"/>
        <v>0</v>
      </c>
      <c r="V70" s="13" t="str">
        <f t="shared" ca="1" si="25"/>
        <v>Greater Than 8 Weeks Old</v>
      </c>
    </row>
    <row r="71" spans="1:22" x14ac:dyDescent="0.45">
      <c r="A71" s="2" t="s">
        <v>230</v>
      </c>
      <c r="B71" s="5">
        <v>43678</v>
      </c>
      <c r="C71" s="5" t="s">
        <v>383</v>
      </c>
      <c r="D71" s="5" t="s">
        <v>384</v>
      </c>
      <c r="E71" s="6">
        <v>2</v>
      </c>
      <c r="F71" s="3">
        <v>38</v>
      </c>
      <c r="G71" s="3">
        <v>12</v>
      </c>
      <c r="H71" s="8">
        <f t="shared" si="13"/>
        <v>6</v>
      </c>
      <c r="I71" s="3">
        <v>26</v>
      </c>
      <c r="J71" s="4">
        <v>0.68</v>
      </c>
      <c r="K71" s="2" t="str">
        <f t="shared" si="14"/>
        <v>Thursday</v>
      </c>
      <c r="L71" s="5">
        <f t="shared" si="15"/>
        <v>43681</v>
      </c>
      <c r="M71" s="2" t="str">
        <f t="shared" si="16"/>
        <v>Sunday</v>
      </c>
      <c r="N71" s="2" t="str">
        <f t="shared" si="17"/>
        <v>Monday</v>
      </c>
      <c r="O71" s="12">
        <f t="shared" si="18"/>
        <v>0</v>
      </c>
      <c r="P71" s="11" t="str">
        <f t="shared" si="19"/>
        <v>Low Cost per Unit</v>
      </c>
      <c r="Q71" s="12">
        <f t="shared" si="20"/>
        <v>0</v>
      </c>
      <c r="R71" s="12">
        <f t="shared" si="21"/>
        <v>1.1399999999999999</v>
      </c>
      <c r="S71" s="12">
        <f t="shared" si="22"/>
        <v>0</v>
      </c>
      <c r="T71" s="12">
        <f t="shared" si="23"/>
        <v>0</v>
      </c>
      <c r="U71" s="12">
        <f t="shared" si="24"/>
        <v>0</v>
      </c>
      <c r="V71" s="13" t="str">
        <f t="shared" ca="1" si="25"/>
        <v>Greater Than 8 Weeks Old</v>
      </c>
    </row>
    <row r="72" spans="1:22" x14ac:dyDescent="0.45">
      <c r="A72" s="2" t="s">
        <v>153</v>
      </c>
      <c r="B72" s="5">
        <v>43678</v>
      </c>
      <c r="C72" s="5" t="s">
        <v>383</v>
      </c>
      <c r="D72" s="5" t="s">
        <v>398</v>
      </c>
      <c r="E72" s="6">
        <v>4</v>
      </c>
      <c r="F72" s="3">
        <v>104</v>
      </c>
      <c r="G72" s="3">
        <v>35.520000000000003</v>
      </c>
      <c r="H72" s="8">
        <f t="shared" si="13"/>
        <v>8.8800000000000008</v>
      </c>
      <c r="I72" s="3">
        <v>68.48</v>
      </c>
      <c r="J72" s="4">
        <v>0.66</v>
      </c>
      <c r="K72" s="2" t="str">
        <f t="shared" si="14"/>
        <v>Thursday</v>
      </c>
      <c r="L72" s="5">
        <f t="shared" si="15"/>
        <v>43681</v>
      </c>
      <c r="M72" s="2" t="str">
        <f t="shared" si="16"/>
        <v>Sunday</v>
      </c>
      <c r="N72" s="2" t="str">
        <f t="shared" si="17"/>
        <v>Monday</v>
      </c>
      <c r="O72" s="12">
        <f t="shared" si="18"/>
        <v>0</v>
      </c>
      <c r="P72" s="11" t="str">
        <f t="shared" si="19"/>
        <v>Low Cost per Unit</v>
      </c>
      <c r="Q72" s="12">
        <f t="shared" si="20"/>
        <v>0</v>
      </c>
      <c r="R72" s="12">
        <f t="shared" si="21"/>
        <v>3.12</v>
      </c>
      <c r="S72" s="12">
        <f t="shared" si="22"/>
        <v>0</v>
      </c>
      <c r="T72" s="12">
        <f t="shared" si="23"/>
        <v>0</v>
      </c>
      <c r="U72" s="12">
        <f t="shared" si="24"/>
        <v>0</v>
      </c>
      <c r="V72" s="13" t="str">
        <f t="shared" ca="1" si="25"/>
        <v>Greater Than 8 Weeks Old</v>
      </c>
    </row>
    <row r="73" spans="1:22" x14ac:dyDescent="0.45">
      <c r="A73" s="2" t="s">
        <v>231</v>
      </c>
      <c r="B73" s="5">
        <v>43678</v>
      </c>
      <c r="C73" s="5" t="s">
        <v>369</v>
      </c>
      <c r="D73" s="5" t="s">
        <v>372</v>
      </c>
      <c r="E73" s="6">
        <v>2</v>
      </c>
      <c r="F73" s="3">
        <v>58</v>
      </c>
      <c r="G73" s="3">
        <v>25.2</v>
      </c>
      <c r="H73" s="8">
        <f t="shared" si="13"/>
        <v>12.6</v>
      </c>
      <c r="I73" s="3">
        <v>32.799999999999997</v>
      </c>
      <c r="J73" s="4">
        <v>0.56999999999999995</v>
      </c>
      <c r="K73" s="2" t="str">
        <f t="shared" si="14"/>
        <v>Thursday</v>
      </c>
      <c r="L73" s="5">
        <f t="shared" si="15"/>
        <v>43681</v>
      </c>
      <c r="M73" s="2" t="str">
        <f t="shared" si="16"/>
        <v>Sunday</v>
      </c>
      <c r="N73" s="2" t="str">
        <f t="shared" si="17"/>
        <v>Monday</v>
      </c>
      <c r="O73" s="12">
        <f t="shared" si="18"/>
        <v>0</v>
      </c>
      <c r="P73" s="11" t="str">
        <f t="shared" si="19"/>
        <v>Low Cost per Unit</v>
      </c>
      <c r="Q73" s="12">
        <f t="shared" si="20"/>
        <v>0</v>
      </c>
      <c r="R73" s="12">
        <f t="shared" si="21"/>
        <v>1.74</v>
      </c>
      <c r="S73" s="12">
        <f t="shared" si="22"/>
        <v>0</v>
      </c>
      <c r="T73" s="12">
        <f t="shared" si="23"/>
        <v>0</v>
      </c>
      <c r="U73" s="12">
        <f t="shared" si="24"/>
        <v>0</v>
      </c>
      <c r="V73" s="13" t="str">
        <f t="shared" ca="1" si="25"/>
        <v>Greater Than 8 Weeks Old</v>
      </c>
    </row>
    <row r="74" spans="1:22" x14ac:dyDescent="0.45">
      <c r="A74" s="2" t="s">
        <v>180</v>
      </c>
      <c r="B74" s="5">
        <v>43678</v>
      </c>
      <c r="C74" s="5" t="s">
        <v>369</v>
      </c>
      <c r="D74" s="5" t="s">
        <v>372</v>
      </c>
      <c r="E74" s="6">
        <v>1</v>
      </c>
      <c r="F74" s="3">
        <v>25</v>
      </c>
      <c r="G74" s="3">
        <v>5.76</v>
      </c>
      <c r="H74" s="8">
        <f t="shared" si="13"/>
        <v>5.76</v>
      </c>
      <c r="I74" s="3">
        <v>19.239999999999998</v>
      </c>
      <c r="J74" s="4">
        <v>0.77</v>
      </c>
      <c r="K74" s="2" t="str">
        <f t="shared" si="14"/>
        <v>Thursday</v>
      </c>
      <c r="L74" s="5">
        <f t="shared" si="15"/>
        <v>43681</v>
      </c>
      <c r="M74" s="2" t="str">
        <f t="shared" si="16"/>
        <v>Sunday</v>
      </c>
      <c r="N74" s="2" t="str">
        <f t="shared" si="17"/>
        <v>Monday</v>
      </c>
      <c r="O74" s="12">
        <f t="shared" si="18"/>
        <v>0</v>
      </c>
      <c r="P74" s="11" t="str">
        <f t="shared" si="19"/>
        <v>Low Cost per Unit</v>
      </c>
      <c r="Q74" s="12">
        <f t="shared" si="20"/>
        <v>0</v>
      </c>
      <c r="R74" s="12">
        <f t="shared" si="21"/>
        <v>0</v>
      </c>
      <c r="S74" s="12">
        <f t="shared" si="22"/>
        <v>0</v>
      </c>
      <c r="T74" s="12">
        <f t="shared" si="23"/>
        <v>0</v>
      </c>
      <c r="U74" s="12">
        <f t="shared" si="24"/>
        <v>0</v>
      </c>
      <c r="V74" s="13" t="str">
        <f t="shared" ca="1" si="25"/>
        <v>Greater Than 8 Weeks Old</v>
      </c>
    </row>
    <row r="75" spans="1:22" x14ac:dyDescent="0.45">
      <c r="A75" s="2" t="s">
        <v>83</v>
      </c>
      <c r="B75" s="5">
        <v>43678</v>
      </c>
      <c r="C75" s="5" t="s">
        <v>383</v>
      </c>
      <c r="D75" s="5" t="s">
        <v>398</v>
      </c>
      <c r="E75" s="6">
        <v>1</v>
      </c>
      <c r="F75" s="3">
        <v>5</v>
      </c>
      <c r="G75" s="3">
        <v>1.44</v>
      </c>
      <c r="H75" s="8">
        <f t="shared" si="13"/>
        <v>1.44</v>
      </c>
      <c r="I75" s="3">
        <v>3.56</v>
      </c>
      <c r="J75" s="4">
        <v>0.71</v>
      </c>
      <c r="K75" s="2" t="str">
        <f t="shared" si="14"/>
        <v>Thursday</v>
      </c>
      <c r="L75" s="5">
        <f t="shared" si="15"/>
        <v>43681</v>
      </c>
      <c r="M75" s="2" t="str">
        <f t="shared" si="16"/>
        <v>Sunday</v>
      </c>
      <c r="N75" s="2" t="str">
        <f t="shared" si="17"/>
        <v>Monday</v>
      </c>
      <c r="O75" s="12">
        <f t="shared" si="18"/>
        <v>0</v>
      </c>
      <c r="P75" s="11" t="str">
        <f t="shared" si="19"/>
        <v>Low Cost per Unit</v>
      </c>
      <c r="Q75" s="12">
        <f t="shared" si="20"/>
        <v>0</v>
      </c>
      <c r="R75" s="12">
        <f t="shared" si="21"/>
        <v>0</v>
      </c>
      <c r="S75" s="12">
        <f t="shared" si="22"/>
        <v>0</v>
      </c>
      <c r="T75" s="12">
        <f t="shared" si="23"/>
        <v>0</v>
      </c>
      <c r="U75" s="12">
        <f t="shared" si="24"/>
        <v>0</v>
      </c>
      <c r="V75" s="13" t="str">
        <f t="shared" ca="1" si="25"/>
        <v>Greater Than 8 Weeks Old</v>
      </c>
    </row>
    <row r="76" spans="1:22" x14ac:dyDescent="0.45">
      <c r="A76" s="2" t="s">
        <v>83</v>
      </c>
      <c r="B76" s="5">
        <v>43678</v>
      </c>
      <c r="C76" s="5" t="s">
        <v>383</v>
      </c>
      <c r="D76" s="5" t="s">
        <v>398</v>
      </c>
      <c r="E76" s="6">
        <v>1</v>
      </c>
      <c r="F76" s="3">
        <v>22</v>
      </c>
      <c r="G76" s="3">
        <v>7.2</v>
      </c>
      <c r="H76" s="8">
        <f t="shared" si="13"/>
        <v>7.2</v>
      </c>
      <c r="I76" s="3">
        <v>14.8</v>
      </c>
      <c r="J76" s="4">
        <v>0.67</v>
      </c>
      <c r="K76" s="2" t="str">
        <f t="shared" si="14"/>
        <v>Thursday</v>
      </c>
      <c r="L76" s="5">
        <f t="shared" si="15"/>
        <v>43681</v>
      </c>
      <c r="M76" s="2" t="str">
        <f t="shared" si="16"/>
        <v>Sunday</v>
      </c>
      <c r="N76" s="2" t="str">
        <f t="shared" si="17"/>
        <v>Monday</v>
      </c>
      <c r="O76" s="12">
        <f t="shared" si="18"/>
        <v>0</v>
      </c>
      <c r="P76" s="11" t="str">
        <f t="shared" si="19"/>
        <v>Low Cost per Unit</v>
      </c>
      <c r="Q76" s="12">
        <f t="shared" si="20"/>
        <v>0</v>
      </c>
      <c r="R76" s="12">
        <f t="shared" si="21"/>
        <v>0</v>
      </c>
      <c r="S76" s="12">
        <f t="shared" si="22"/>
        <v>0</v>
      </c>
      <c r="T76" s="12">
        <f t="shared" si="23"/>
        <v>0</v>
      </c>
      <c r="U76" s="12">
        <f t="shared" si="24"/>
        <v>0</v>
      </c>
      <c r="V76" s="13" t="str">
        <f t="shared" ca="1" si="25"/>
        <v>Greater Than 8 Weeks Old</v>
      </c>
    </row>
    <row r="77" spans="1:22" x14ac:dyDescent="0.45">
      <c r="A77" s="2" t="s">
        <v>232</v>
      </c>
      <c r="B77" s="5">
        <v>43678</v>
      </c>
      <c r="C77" s="5" t="s">
        <v>383</v>
      </c>
      <c r="D77" s="5" t="s">
        <v>398</v>
      </c>
      <c r="E77" s="6">
        <v>2</v>
      </c>
      <c r="F77" s="3">
        <v>90</v>
      </c>
      <c r="G77" s="3">
        <v>31.86</v>
      </c>
      <c r="H77" s="8">
        <f t="shared" si="13"/>
        <v>15.93</v>
      </c>
      <c r="I77" s="3">
        <v>58.14</v>
      </c>
      <c r="J77" s="4">
        <v>0.65</v>
      </c>
      <c r="K77" s="2" t="str">
        <f t="shared" si="14"/>
        <v>Thursday</v>
      </c>
      <c r="L77" s="5">
        <f t="shared" si="15"/>
        <v>43681</v>
      </c>
      <c r="M77" s="2" t="str">
        <f t="shared" si="16"/>
        <v>Sunday</v>
      </c>
      <c r="N77" s="2" t="str">
        <f t="shared" si="17"/>
        <v>Monday</v>
      </c>
      <c r="O77" s="12">
        <f t="shared" si="18"/>
        <v>0</v>
      </c>
      <c r="P77" s="11" t="str">
        <f t="shared" si="19"/>
        <v>Low Cost per Unit</v>
      </c>
      <c r="Q77" s="12">
        <f t="shared" si="20"/>
        <v>0</v>
      </c>
      <c r="R77" s="12">
        <f t="shared" si="21"/>
        <v>2.6999999999999997</v>
      </c>
      <c r="S77" s="12">
        <f t="shared" si="22"/>
        <v>0</v>
      </c>
      <c r="T77" s="12">
        <f t="shared" si="23"/>
        <v>0</v>
      </c>
      <c r="U77" s="12">
        <f t="shared" si="24"/>
        <v>0</v>
      </c>
      <c r="V77" s="13" t="str">
        <f t="shared" ca="1" si="25"/>
        <v>Greater Than 8 Weeks Old</v>
      </c>
    </row>
    <row r="78" spans="1:22" x14ac:dyDescent="0.45">
      <c r="A78" s="2" t="s">
        <v>128</v>
      </c>
      <c r="B78" s="5">
        <v>43678</v>
      </c>
      <c r="C78" s="5" t="s">
        <v>383</v>
      </c>
      <c r="D78" s="5" t="s">
        <v>398</v>
      </c>
      <c r="E78" s="6">
        <v>1</v>
      </c>
      <c r="F78" s="3">
        <v>21</v>
      </c>
      <c r="G78" s="3">
        <v>7.43</v>
      </c>
      <c r="H78" s="8">
        <f t="shared" si="13"/>
        <v>7.43</v>
      </c>
      <c r="I78" s="3">
        <v>13.57</v>
      </c>
      <c r="J78" s="4">
        <v>0.65</v>
      </c>
      <c r="K78" s="2" t="str">
        <f t="shared" si="14"/>
        <v>Thursday</v>
      </c>
      <c r="L78" s="5">
        <f t="shared" si="15"/>
        <v>43681</v>
      </c>
      <c r="M78" s="2" t="str">
        <f t="shared" si="16"/>
        <v>Sunday</v>
      </c>
      <c r="N78" s="2" t="str">
        <f t="shared" si="17"/>
        <v>Monday</v>
      </c>
      <c r="O78" s="12">
        <f t="shared" si="18"/>
        <v>0</v>
      </c>
      <c r="P78" s="11" t="str">
        <f t="shared" si="19"/>
        <v>Low Cost per Unit</v>
      </c>
      <c r="Q78" s="12">
        <f t="shared" si="20"/>
        <v>0</v>
      </c>
      <c r="R78" s="12">
        <f t="shared" si="21"/>
        <v>0</v>
      </c>
      <c r="S78" s="12">
        <f t="shared" si="22"/>
        <v>0</v>
      </c>
      <c r="T78" s="12">
        <f t="shared" si="23"/>
        <v>0</v>
      </c>
      <c r="U78" s="12">
        <f t="shared" si="24"/>
        <v>0</v>
      </c>
      <c r="V78" s="13" t="str">
        <f t="shared" ca="1" si="25"/>
        <v>Greater Than 8 Weeks Old</v>
      </c>
    </row>
    <row r="79" spans="1:22" x14ac:dyDescent="0.45">
      <c r="A79" s="2" t="s">
        <v>129</v>
      </c>
      <c r="B79" s="5">
        <v>43678</v>
      </c>
      <c r="C79" s="5" t="s">
        <v>383</v>
      </c>
      <c r="D79" s="5" t="s">
        <v>398</v>
      </c>
      <c r="E79" s="6">
        <v>4</v>
      </c>
      <c r="F79" s="3">
        <v>64</v>
      </c>
      <c r="G79" s="3">
        <v>19.52</v>
      </c>
      <c r="H79" s="8">
        <f t="shared" si="13"/>
        <v>4.88</v>
      </c>
      <c r="I79" s="3">
        <v>44.48</v>
      </c>
      <c r="J79" s="4">
        <v>0.7</v>
      </c>
      <c r="K79" s="2" t="str">
        <f t="shared" si="14"/>
        <v>Thursday</v>
      </c>
      <c r="L79" s="5">
        <f t="shared" si="15"/>
        <v>43681</v>
      </c>
      <c r="M79" s="2" t="str">
        <f t="shared" si="16"/>
        <v>Sunday</v>
      </c>
      <c r="N79" s="2" t="str">
        <f t="shared" si="17"/>
        <v>Monday</v>
      </c>
      <c r="O79" s="12">
        <f t="shared" si="18"/>
        <v>0</v>
      </c>
      <c r="P79" s="11" t="str">
        <f t="shared" si="19"/>
        <v>Low Cost per Unit</v>
      </c>
      <c r="Q79" s="12">
        <f t="shared" si="20"/>
        <v>0</v>
      </c>
      <c r="R79" s="12">
        <f t="shared" si="21"/>
        <v>1.92</v>
      </c>
      <c r="S79" s="12">
        <f t="shared" si="22"/>
        <v>0</v>
      </c>
      <c r="T79" s="12">
        <f t="shared" si="23"/>
        <v>0</v>
      </c>
      <c r="U79" s="12">
        <f t="shared" si="24"/>
        <v>0</v>
      </c>
      <c r="V79" s="13" t="str">
        <f t="shared" ca="1" si="25"/>
        <v>Greater Than 8 Weeks Old</v>
      </c>
    </row>
    <row r="80" spans="1:22" x14ac:dyDescent="0.45">
      <c r="A80" s="2" t="s">
        <v>233</v>
      </c>
      <c r="B80" s="5">
        <v>43678</v>
      </c>
      <c r="C80" s="5" t="s">
        <v>383</v>
      </c>
      <c r="D80" s="5" t="s">
        <v>384</v>
      </c>
      <c r="E80" s="6">
        <v>3</v>
      </c>
      <c r="F80" s="3">
        <v>24</v>
      </c>
      <c r="G80" s="3">
        <v>11.12</v>
      </c>
      <c r="H80" s="8">
        <f t="shared" si="13"/>
        <v>3.7066666666666666</v>
      </c>
      <c r="I80" s="3">
        <v>12.88</v>
      </c>
      <c r="J80" s="4">
        <v>0.54</v>
      </c>
      <c r="K80" s="2" t="str">
        <f t="shared" si="14"/>
        <v>Thursday</v>
      </c>
      <c r="L80" s="5">
        <f t="shared" si="15"/>
        <v>43681</v>
      </c>
      <c r="M80" s="2" t="str">
        <f t="shared" si="16"/>
        <v>Sunday</v>
      </c>
      <c r="N80" s="2" t="str">
        <f t="shared" si="17"/>
        <v>Monday</v>
      </c>
      <c r="O80" s="12">
        <f t="shared" si="18"/>
        <v>0</v>
      </c>
      <c r="P80" s="11" t="str">
        <f t="shared" si="19"/>
        <v>Low Cost per Unit</v>
      </c>
      <c r="Q80" s="12">
        <f t="shared" si="20"/>
        <v>0</v>
      </c>
      <c r="R80" s="12">
        <f t="shared" si="21"/>
        <v>0.72</v>
      </c>
      <c r="S80" s="12">
        <f t="shared" si="22"/>
        <v>0</v>
      </c>
      <c r="T80" s="12">
        <f t="shared" si="23"/>
        <v>0</v>
      </c>
      <c r="U80" s="12">
        <f t="shared" si="24"/>
        <v>0</v>
      </c>
      <c r="V80" s="13" t="str">
        <f t="shared" ca="1" si="25"/>
        <v>Greater Than 8 Weeks Old</v>
      </c>
    </row>
    <row r="81" spans="1:22" x14ac:dyDescent="0.45">
      <c r="A81" s="2" t="s">
        <v>88</v>
      </c>
      <c r="B81" s="5">
        <v>43678</v>
      </c>
      <c r="C81" s="5" t="s">
        <v>376</v>
      </c>
      <c r="D81" s="5" t="s">
        <v>377</v>
      </c>
      <c r="E81" s="6">
        <v>2</v>
      </c>
      <c r="F81" s="3">
        <v>90</v>
      </c>
      <c r="G81" s="3">
        <v>32.64</v>
      </c>
      <c r="H81" s="8">
        <f t="shared" si="13"/>
        <v>16.32</v>
      </c>
      <c r="I81" s="3">
        <v>57.36</v>
      </c>
      <c r="J81" s="4">
        <v>0.64</v>
      </c>
      <c r="K81" s="2" t="str">
        <f t="shared" si="14"/>
        <v>Thursday</v>
      </c>
      <c r="L81" s="5">
        <f t="shared" si="15"/>
        <v>43681</v>
      </c>
      <c r="M81" s="2" t="str">
        <f t="shared" si="16"/>
        <v>Sunday</v>
      </c>
      <c r="N81" s="2" t="str">
        <f t="shared" si="17"/>
        <v>Monday</v>
      </c>
      <c r="O81" s="12">
        <f t="shared" si="18"/>
        <v>0</v>
      </c>
      <c r="P81" s="11" t="str">
        <f t="shared" si="19"/>
        <v>Low Cost per Unit</v>
      </c>
      <c r="Q81" s="12">
        <f t="shared" si="20"/>
        <v>0</v>
      </c>
      <c r="R81" s="12">
        <f t="shared" si="21"/>
        <v>2.6999999999999997</v>
      </c>
      <c r="S81" s="12">
        <f t="shared" si="22"/>
        <v>0</v>
      </c>
      <c r="T81" s="12">
        <f t="shared" si="23"/>
        <v>0</v>
      </c>
      <c r="U81" s="12">
        <f t="shared" si="24"/>
        <v>0</v>
      </c>
      <c r="V81" s="13" t="str">
        <f t="shared" ca="1" si="25"/>
        <v>Greater Than 8 Weeks Old</v>
      </c>
    </row>
    <row r="82" spans="1:22" x14ac:dyDescent="0.45">
      <c r="A82" s="2" t="s">
        <v>234</v>
      </c>
      <c r="B82" s="5">
        <v>43678</v>
      </c>
      <c r="C82" s="5" t="s">
        <v>369</v>
      </c>
      <c r="D82" s="5" t="s">
        <v>372</v>
      </c>
      <c r="E82" s="6">
        <v>1</v>
      </c>
      <c r="F82" s="3">
        <v>35</v>
      </c>
      <c r="G82" s="3">
        <v>8.9700000000000006</v>
      </c>
      <c r="H82" s="8">
        <f t="shared" si="13"/>
        <v>8.9700000000000006</v>
      </c>
      <c r="I82" s="3">
        <v>26.03</v>
      </c>
      <c r="J82" s="4">
        <v>0.74</v>
      </c>
      <c r="K82" s="2" t="str">
        <f t="shared" si="14"/>
        <v>Thursday</v>
      </c>
      <c r="L82" s="5">
        <f t="shared" si="15"/>
        <v>43681</v>
      </c>
      <c r="M82" s="2" t="str">
        <f t="shared" si="16"/>
        <v>Sunday</v>
      </c>
      <c r="N82" s="2" t="str">
        <f t="shared" si="17"/>
        <v>Monday</v>
      </c>
      <c r="O82" s="12">
        <f t="shared" si="18"/>
        <v>0</v>
      </c>
      <c r="P82" s="11" t="str">
        <f t="shared" si="19"/>
        <v>Low Cost per Unit</v>
      </c>
      <c r="Q82" s="12">
        <f t="shared" si="20"/>
        <v>0</v>
      </c>
      <c r="R82" s="12">
        <f t="shared" si="21"/>
        <v>0</v>
      </c>
      <c r="S82" s="12">
        <f t="shared" si="22"/>
        <v>0</v>
      </c>
      <c r="T82" s="12">
        <f t="shared" si="23"/>
        <v>0</v>
      </c>
      <c r="U82" s="12">
        <f t="shared" si="24"/>
        <v>0</v>
      </c>
      <c r="V82" s="13" t="str">
        <f t="shared" ca="1" si="25"/>
        <v>Greater Than 8 Weeks Old</v>
      </c>
    </row>
    <row r="83" spans="1:22" x14ac:dyDescent="0.45">
      <c r="A83" s="2" t="s">
        <v>90</v>
      </c>
      <c r="B83" s="5">
        <v>43678</v>
      </c>
      <c r="C83" s="5" t="s">
        <v>378</v>
      </c>
      <c r="D83" s="5" t="s">
        <v>379</v>
      </c>
      <c r="E83" s="6">
        <v>6</v>
      </c>
      <c r="F83" s="3">
        <v>594</v>
      </c>
      <c r="G83" s="3">
        <v>215.82</v>
      </c>
      <c r="H83" s="8">
        <f t="shared" si="13"/>
        <v>35.97</v>
      </c>
      <c r="I83" s="3">
        <v>378.18</v>
      </c>
      <c r="J83" s="4">
        <v>0.64</v>
      </c>
      <c r="K83" s="2" t="str">
        <f t="shared" si="14"/>
        <v>Thursday</v>
      </c>
      <c r="L83" s="5">
        <f t="shared" si="15"/>
        <v>43681</v>
      </c>
      <c r="M83" s="2" t="str">
        <f t="shared" si="16"/>
        <v>Sunday</v>
      </c>
      <c r="N83" s="2" t="str">
        <f t="shared" si="17"/>
        <v>Monday</v>
      </c>
      <c r="O83" s="12">
        <f t="shared" si="18"/>
        <v>0</v>
      </c>
      <c r="P83" s="11" t="str">
        <f t="shared" si="19"/>
        <v>High Cost per Unit</v>
      </c>
      <c r="Q83" s="12">
        <f t="shared" si="20"/>
        <v>0</v>
      </c>
      <c r="R83" s="12">
        <f t="shared" si="21"/>
        <v>17.82</v>
      </c>
      <c r="S83" s="12">
        <f t="shared" si="22"/>
        <v>0</v>
      </c>
      <c r="T83" s="12">
        <f t="shared" si="23"/>
        <v>0</v>
      </c>
      <c r="U83" s="12">
        <f t="shared" si="24"/>
        <v>0</v>
      </c>
      <c r="V83" s="13" t="str">
        <f t="shared" ca="1" si="25"/>
        <v>Greater Than 8 Weeks Old</v>
      </c>
    </row>
    <row r="84" spans="1:22" x14ac:dyDescent="0.45">
      <c r="A84" s="2" t="s">
        <v>235</v>
      </c>
      <c r="B84" s="5">
        <v>43678</v>
      </c>
      <c r="C84" s="5" t="s">
        <v>375</v>
      </c>
      <c r="D84" s="5" t="s">
        <v>382</v>
      </c>
      <c r="E84" s="6">
        <v>1</v>
      </c>
      <c r="F84" s="3">
        <v>35</v>
      </c>
      <c r="G84" s="3">
        <v>15</v>
      </c>
      <c r="H84" s="8">
        <f t="shared" si="13"/>
        <v>15</v>
      </c>
      <c r="I84" s="3">
        <v>20</v>
      </c>
      <c r="J84" s="4">
        <v>0.56999999999999995</v>
      </c>
      <c r="K84" s="2" t="str">
        <f t="shared" si="14"/>
        <v>Thursday</v>
      </c>
      <c r="L84" s="5">
        <f t="shared" si="15"/>
        <v>43681</v>
      </c>
      <c r="M84" s="2" t="str">
        <f t="shared" si="16"/>
        <v>Sunday</v>
      </c>
      <c r="N84" s="2" t="str">
        <f t="shared" si="17"/>
        <v>Monday</v>
      </c>
      <c r="O84" s="12">
        <f t="shared" si="18"/>
        <v>0</v>
      </c>
      <c r="P84" s="11" t="str">
        <f t="shared" si="19"/>
        <v>Low Cost per Unit</v>
      </c>
      <c r="Q84" s="12">
        <f t="shared" si="20"/>
        <v>0</v>
      </c>
      <c r="R84" s="12">
        <f t="shared" si="21"/>
        <v>0</v>
      </c>
      <c r="S84" s="12">
        <f t="shared" si="22"/>
        <v>0</v>
      </c>
      <c r="T84" s="12">
        <f t="shared" si="23"/>
        <v>0</v>
      </c>
      <c r="U84" s="12">
        <f t="shared" si="24"/>
        <v>0</v>
      </c>
      <c r="V84" s="13" t="str">
        <f t="shared" ca="1" si="25"/>
        <v>Greater Than 8 Weeks Old</v>
      </c>
    </row>
    <row r="85" spans="1:22" x14ac:dyDescent="0.45">
      <c r="A85" s="2" t="s">
        <v>236</v>
      </c>
      <c r="B85" s="5">
        <v>43679</v>
      </c>
      <c r="C85" s="5" t="s">
        <v>367</v>
      </c>
      <c r="D85" s="5" t="s">
        <v>368</v>
      </c>
      <c r="E85" s="6">
        <v>1</v>
      </c>
      <c r="F85" s="3">
        <v>55</v>
      </c>
      <c r="G85" s="3">
        <v>17.649999999999999</v>
      </c>
      <c r="H85" s="8">
        <f t="shared" si="13"/>
        <v>17.649999999999999</v>
      </c>
      <c r="I85" s="3">
        <v>37.35</v>
      </c>
      <c r="J85" s="4">
        <v>0.68</v>
      </c>
      <c r="K85" s="2" t="str">
        <f t="shared" si="14"/>
        <v>Friday</v>
      </c>
      <c r="L85" s="5">
        <f t="shared" si="15"/>
        <v>43682</v>
      </c>
      <c r="M85" s="2" t="str">
        <f t="shared" si="16"/>
        <v>Monday</v>
      </c>
      <c r="N85" s="2" t="str">
        <f t="shared" si="17"/>
        <v>Monday</v>
      </c>
      <c r="O85" s="12">
        <f t="shared" si="18"/>
        <v>0</v>
      </c>
      <c r="P85" s="11" t="str">
        <f t="shared" si="19"/>
        <v>High Cost per Unit</v>
      </c>
      <c r="Q85" s="12">
        <f t="shared" si="20"/>
        <v>5.5</v>
      </c>
      <c r="R85" s="12">
        <f t="shared" si="21"/>
        <v>0</v>
      </c>
      <c r="S85" s="12">
        <f t="shared" si="22"/>
        <v>0</v>
      </c>
      <c r="T85" s="12">
        <f t="shared" si="23"/>
        <v>0</v>
      </c>
      <c r="U85" s="12">
        <f t="shared" si="24"/>
        <v>0</v>
      </c>
      <c r="V85" s="13" t="str">
        <f t="shared" ca="1" si="25"/>
        <v>Greater Than 8 Weeks Old</v>
      </c>
    </row>
    <row r="86" spans="1:22" x14ac:dyDescent="0.45">
      <c r="A86" s="2" t="s">
        <v>91</v>
      </c>
      <c r="B86" s="5">
        <v>43679</v>
      </c>
      <c r="C86" s="5" t="s">
        <v>367</v>
      </c>
      <c r="D86" s="5" t="s">
        <v>368</v>
      </c>
      <c r="E86" s="6">
        <v>2</v>
      </c>
      <c r="F86" s="3">
        <v>110</v>
      </c>
      <c r="G86" s="3">
        <v>25.3</v>
      </c>
      <c r="H86" s="8">
        <f t="shared" si="13"/>
        <v>12.65</v>
      </c>
      <c r="I86" s="3">
        <v>84.7</v>
      </c>
      <c r="J86" s="4">
        <v>0.77</v>
      </c>
      <c r="K86" s="2" t="str">
        <f t="shared" si="14"/>
        <v>Friday</v>
      </c>
      <c r="L86" s="5">
        <f t="shared" si="15"/>
        <v>43682</v>
      </c>
      <c r="M86" s="2" t="str">
        <f t="shared" si="16"/>
        <v>Monday</v>
      </c>
      <c r="N86" s="2" t="str">
        <f t="shared" si="17"/>
        <v>Monday</v>
      </c>
      <c r="O86" s="12">
        <f t="shared" si="18"/>
        <v>0</v>
      </c>
      <c r="P86" s="11" t="str">
        <f t="shared" si="19"/>
        <v>Low Cost per Unit</v>
      </c>
      <c r="Q86" s="12">
        <f t="shared" si="20"/>
        <v>11</v>
      </c>
      <c r="R86" s="12">
        <f t="shared" si="21"/>
        <v>3.3</v>
      </c>
      <c r="S86" s="12">
        <f t="shared" si="22"/>
        <v>0</v>
      </c>
      <c r="T86" s="12">
        <f t="shared" si="23"/>
        <v>0</v>
      </c>
      <c r="U86" s="12">
        <f t="shared" si="24"/>
        <v>0</v>
      </c>
      <c r="V86" s="13" t="str">
        <f t="shared" ca="1" si="25"/>
        <v>Greater Than 8 Weeks Old</v>
      </c>
    </row>
    <row r="87" spans="1:22" x14ac:dyDescent="0.45">
      <c r="A87" s="2" t="s">
        <v>145</v>
      </c>
      <c r="B87" s="5">
        <v>43679</v>
      </c>
      <c r="C87" s="5" t="s">
        <v>367</v>
      </c>
      <c r="D87" s="5" t="s">
        <v>368</v>
      </c>
      <c r="E87" s="6">
        <v>4</v>
      </c>
      <c r="F87" s="3">
        <v>236</v>
      </c>
      <c r="G87" s="3">
        <v>90.6</v>
      </c>
      <c r="H87" s="8">
        <f t="shared" si="13"/>
        <v>22.65</v>
      </c>
      <c r="I87" s="3">
        <v>145.4</v>
      </c>
      <c r="J87" s="4">
        <v>0.62</v>
      </c>
      <c r="K87" s="2" t="str">
        <f t="shared" si="14"/>
        <v>Friday</v>
      </c>
      <c r="L87" s="5">
        <f t="shared" si="15"/>
        <v>43682</v>
      </c>
      <c r="M87" s="2" t="str">
        <f t="shared" si="16"/>
        <v>Monday</v>
      </c>
      <c r="N87" s="2" t="str">
        <f t="shared" si="17"/>
        <v>Monday</v>
      </c>
      <c r="O87" s="12">
        <f t="shared" si="18"/>
        <v>0</v>
      </c>
      <c r="P87" s="11" t="str">
        <f t="shared" si="19"/>
        <v>High Cost per Unit</v>
      </c>
      <c r="Q87" s="12">
        <f t="shared" si="20"/>
        <v>23.6</v>
      </c>
      <c r="R87" s="12">
        <f t="shared" si="21"/>
        <v>7.08</v>
      </c>
      <c r="S87" s="12">
        <f t="shared" si="22"/>
        <v>0</v>
      </c>
      <c r="T87" s="12">
        <f t="shared" si="23"/>
        <v>0</v>
      </c>
      <c r="U87" s="12">
        <f t="shared" si="24"/>
        <v>0</v>
      </c>
      <c r="V87" s="13" t="str">
        <f t="shared" ca="1" si="25"/>
        <v>Greater Than 8 Weeks Old</v>
      </c>
    </row>
    <row r="88" spans="1:22" x14ac:dyDescent="0.45">
      <c r="A88" s="2" t="s">
        <v>7</v>
      </c>
      <c r="B88" s="5">
        <v>43679</v>
      </c>
      <c r="C88" s="5" t="s">
        <v>367</v>
      </c>
      <c r="D88" s="5" t="s">
        <v>368</v>
      </c>
      <c r="E88" s="6">
        <v>1</v>
      </c>
      <c r="F88" s="3">
        <v>59</v>
      </c>
      <c r="G88" s="3">
        <v>23.02</v>
      </c>
      <c r="H88" s="8">
        <f t="shared" si="13"/>
        <v>23.02</v>
      </c>
      <c r="I88" s="3">
        <v>35.979999999999997</v>
      </c>
      <c r="J88" s="4">
        <v>0.61</v>
      </c>
      <c r="K88" s="2" t="str">
        <f t="shared" si="14"/>
        <v>Friday</v>
      </c>
      <c r="L88" s="5">
        <f t="shared" si="15"/>
        <v>43682</v>
      </c>
      <c r="M88" s="2" t="str">
        <f t="shared" si="16"/>
        <v>Monday</v>
      </c>
      <c r="N88" s="2" t="str">
        <f t="shared" si="17"/>
        <v>Monday</v>
      </c>
      <c r="O88" s="12">
        <f t="shared" si="18"/>
        <v>0</v>
      </c>
      <c r="P88" s="11" t="str">
        <f t="shared" si="19"/>
        <v>High Cost per Unit</v>
      </c>
      <c r="Q88" s="12">
        <f t="shared" si="20"/>
        <v>5.9</v>
      </c>
      <c r="R88" s="12">
        <f t="shared" si="21"/>
        <v>0</v>
      </c>
      <c r="S88" s="12">
        <f t="shared" si="22"/>
        <v>0</v>
      </c>
      <c r="T88" s="12">
        <f t="shared" si="23"/>
        <v>0</v>
      </c>
      <c r="U88" s="12">
        <f t="shared" si="24"/>
        <v>0</v>
      </c>
      <c r="V88" s="13" t="str">
        <f t="shared" ca="1" si="25"/>
        <v>Greater Than 8 Weeks Old</v>
      </c>
    </row>
    <row r="89" spans="1:22" x14ac:dyDescent="0.45">
      <c r="A89" s="2" t="s">
        <v>237</v>
      </c>
      <c r="B89" s="5">
        <v>43679</v>
      </c>
      <c r="C89" s="5" t="s">
        <v>367</v>
      </c>
      <c r="D89" s="5" t="s">
        <v>368</v>
      </c>
      <c r="E89" s="6">
        <v>1</v>
      </c>
      <c r="F89" s="3">
        <v>50</v>
      </c>
      <c r="G89" s="3">
        <v>13.9</v>
      </c>
      <c r="H89" s="8">
        <f t="shared" si="13"/>
        <v>13.9</v>
      </c>
      <c r="I89" s="3">
        <v>36.1</v>
      </c>
      <c r="J89" s="4">
        <v>0.72</v>
      </c>
      <c r="K89" s="2" t="str">
        <f t="shared" si="14"/>
        <v>Friday</v>
      </c>
      <c r="L89" s="5">
        <f t="shared" si="15"/>
        <v>43682</v>
      </c>
      <c r="M89" s="2" t="str">
        <f t="shared" si="16"/>
        <v>Monday</v>
      </c>
      <c r="N89" s="2" t="str">
        <f t="shared" si="17"/>
        <v>Monday</v>
      </c>
      <c r="O89" s="12">
        <f t="shared" si="18"/>
        <v>0</v>
      </c>
      <c r="P89" s="11" t="str">
        <f t="shared" si="19"/>
        <v>Low Cost per Unit</v>
      </c>
      <c r="Q89" s="12">
        <f t="shared" si="20"/>
        <v>5</v>
      </c>
      <c r="R89" s="12">
        <f t="shared" si="21"/>
        <v>0</v>
      </c>
      <c r="S89" s="12">
        <f t="shared" si="22"/>
        <v>0</v>
      </c>
      <c r="T89" s="12">
        <f t="shared" si="23"/>
        <v>0</v>
      </c>
      <c r="U89" s="12">
        <f t="shared" si="24"/>
        <v>0</v>
      </c>
      <c r="V89" s="13" t="str">
        <f t="shared" ca="1" si="25"/>
        <v>Greater Than 8 Weeks Old</v>
      </c>
    </row>
    <row r="90" spans="1:22" x14ac:dyDescent="0.45">
      <c r="A90" s="2" t="s">
        <v>95</v>
      </c>
      <c r="B90" s="5">
        <v>43679</v>
      </c>
      <c r="C90" s="5" t="s">
        <v>367</v>
      </c>
      <c r="D90" s="5" t="s">
        <v>368</v>
      </c>
      <c r="E90" s="6">
        <v>1</v>
      </c>
      <c r="F90" s="3">
        <v>89</v>
      </c>
      <c r="G90" s="3">
        <v>32.520000000000003</v>
      </c>
      <c r="H90" s="8">
        <f t="shared" si="13"/>
        <v>32.520000000000003</v>
      </c>
      <c r="I90" s="3">
        <v>56.48</v>
      </c>
      <c r="J90" s="4">
        <v>0.63</v>
      </c>
      <c r="K90" s="2" t="str">
        <f t="shared" si="14"/>
        <v>Friday</v>
      </c>
      <c r="L90" s="5">
        <f t="shared" si="15"/>
        <v>43682</v>
      </c>
      <c r="M90" s="2" t="str">
        <f t="shared" si="16"/>
        <v>Monday</v>
      </c>
      <c r="N90" s="2" t="str">
        <f t="shared" si="17"/>
        <v>Monday</v>
      </c>
      <c r="O90" s="12">
        <f t="shared" si="18"/>
        <v>0</v>
      </c>
      <c r="P90" s="11" t="str">
        <f t="shared" si="19"/>
        <v>High Cost per Unit</v>
      </c>
      <c r="Q90" s="12">
        <f t="shared" si="20"/>
        <v>8.9</v>
      </c>
      <c r="R90" s="12">
        <f t="shared" si="21"/>
        <v>0</v>
      </c>
      <c r="S90" s="12">
        <f t="shared" si="22"/>
        <v>0</v>
      </c>
      <c r="T90" s="12">
        <f t="shared" si="23"/>
        <v>0</v>
      </c>
      <c r="U90" s="12">
        <f t="shared" si="24"/>
        <v>0</v>
      </c>
      <c r="V90" s="13" t="str">
        <f t="shared" ca="1" si="25"/>
        <v>Greater Than 8 Weeks Old</v>
      </c>
    </row>
    <row r="91" spans="1:22" x14ac:dyDescent="0.45">
      <c r="A91" s="2" t="s">
        <v>173</v>
      </c>
      <c r="B91" s="5">
        <v>43679</v>
      </c>
      <c r="C91" s="5" t="s">
        <v>367</v>
      </c>
      <c r="D91" s="5" t="s">
        <v>368</v>
      </c>
      <c r="E91" s="6">
        <v>1</v>
      </c>
      <c r="F91" s="3">
        <v>109</v>
      </c>
      <c r="G91" s="3">
        <v>35.409999999999997</v>
      </c>
      <c r="H91" s="8">
        <f t="shared" si="13"/>
        <v>35.409999999999997</v>
      </c>
      <c r="I91" s="3">
        <v>73.59</v>
      </c>
      <c r="J91" s="4">
        <v>0.68</v>
      </c>
      <c r="K91" s="2" t="str">
        <f t="shared" si="14"/>
        <v>Friday</v>
      </c>
      <c r="L91" s="5">
        <f t="shared" si="15"/>
        <v>43682</v>
      </c>
      <c r="M91" s="2" t="str">
        <f t="shared" si="16"/>
        <v>Monday</v>
      </c>
      <c r="N91" s="2" t="str">
        <f t="shared" si="17"/>
        <v>Monday</v>
      </c>
      <c r="O91" s="12">
        <f t="shared" si="18"/>
        <v>0</v>
      </c>
      <c r="P91" s="11" t="str">
        <f t="shared" si="19"/>
        <v>High Cost per Unit</v>
      </c>
      <c r="Q91" s="12">
        <f t="shared" si="20"/>
        <v>10.9</v>
      </c>
      <c r="R91" s="12">
        <f t="shared" si="21"/>
        <v>0</v>
      </c>
      <c r="S91" s="12">
        <f t="shared" si="22"/>
        <v>0</v>
      </c>
      <c r="T91" s="12">
        <f t="shared" si="23"/>
        <v>0</v>
      </c>
      <c r="U91" s="12">
        <f t="shared" si="24"/>
        <v>0</v>
      </c>
      <c r="V91" s="13" t="str">
        <f t="shared" ca="1" si="25"/>
        <v>Greater Than 8 Weeks Old</v>
      </c>
    </row>
    <row r="92" spans="1:22" x14ac:dyDescent="0.45">
      <c r="A92" s="2" t="s">
        <v>209</v>
      </c>
      <c r="B92" s="5">
        <v>43679</v>
      </c>
      <c r="C92" s="5" t="s">
        <v>369</v>
      </c>
      <c r="D92" s="5" t="s">
        <v>370</v>
      </c>
      <c r="E92" s="6">
        <v>1</v>
      </c>
      <c r="F92" s="3">
        <v>99</v>
      </c>
      <c r="G92" s="3">
        <v>27.5</v>
      </c>
      <c r="H92" s="8">
        <f t="shared" si="13"/>
        <v>27.5</v>
      </c>
      <c r="I92" s="3">
        <v>71.5</v>
      </c>
      <c r="J92" s="4">
        <v>0.72</v>
      </c>
      <c r="K92" s="2" t="str">
        <f t="shared" si="14"/>
        <v>Friday</v>
      </c>
      <c r="L92" s="5">
        <f t="shared" si="15"/>
        <v>43682</v>
      </c>
      <c r="M92" s="2" t="str">
        <f t="shared" si="16"/>
        <v>Monday</v>
      </c>
      <c r="N92" s="2" t="str">
        <f t="shared" si="17"/>
        <v>Monday</v>
      </c>
      <c r="O92" s="12">
        <f t="shared" si="18"/>
        <v>0</v>
      </c>
      <c r="P92" s="11" t="str">
        <f t="shared" si="19"/>
        <v>High Cost per Unit</v>
      </c>
      <c r="Q92" s="12">
        <f t="shared" si="20"/>
        <v>0</v>
      </c>
      <c r="R92" s="12">
        <f t="shared" si="21"/>
        <v>0</v>
      </c>
      <c r="S92" s="12">
        <f t="shared" si="22"/>
        <v>0</v>
      </c>
      <c r="T92" s="12">
        <f t="shared" si="23"/>
        <v>0</v>
      </c>
      <c r="U92" s="12">
        <f t="shared" si="24"/>
        <v>0</v>
      </c>
      <c r="V92" s="13" t="str">
        <f t="shared" ca="1" si="25"/>
        <v>Greater Than 8 Weeks Old</v>
      </c>
    </row>
    <row r="93" spans="1:22" x14ac:dyDescent="0.45">
      <c r="A93" s="2" t="s">
        <v>210</v>
      </c>
      <c r="B93" s="5">
        <v>43679</v>
      </c>
      <c r="C93" s="5" t="s">
        <v>371</v>
      </c>
      <c r="D93" s="5" t="s">
        <v>371</v>
      </c>
      <c r="E93" s="6">
        <v>1</v>
      </c>
      <c r="F93" s="3">
        <v>20</v>
      </c>
      <c r="G93" s="3">
        <v>4.75</v>
      </c>
      <c r="H93" s="8">
        <f t="shared" si="13"/>
        <v>4.75</v>
      </c>
      <c r="I93" s="3">
        <v>15.25</v>
      </c>
      <c r="J93" s="4">
        <v>0.76</v>
      </c>
      <c r="K93" s="2" t="str">
        <f t="shared" si="14"/>
        <v>Friday</v>
      </c>
      <c r="L93" s="5">
        <f t="shared" si="15"/>
        <v>43682</v>
      </c>
      <c r="M93" s="2" t="str">
        <f t="shared" si="16"/>
        <v>Monday</v>
      </c>
      <c r="N93" s="2" t="str">
        <f t="shared" si="17"/>
        <v>Monday</v>
      </c>
      <c r="O93" s="12">
        <f t="shared" si="18"/>
        <v>0</v>
      </c>
      <c r="P93" s="11" t="str">
        <f t="shared" si="19"/>
        <v>Low Cost per Unit</v>
      </c>
      <c r="Q93" s="12">
        <f t="shared" si="20"/>
        <v>0</v>
      </c>
      <c r="R93" s="12">
        <f t="shared" si="21"/>
        <v>0</v>
      </c>
      <c r="S93" s="12">
        <f t="shared" si="22"/>
        <v>0</v>
      </c>
      <c r="T93" s="12">
        <f t="shared" si="23"/>
        <v>0</v>
      </c>
      <c r="U93" s="12">
        <f t="shared" si="24"/>
        <v>0</v>
      </c>
      <c r="V93" s="13" t="str">
        <f t="shared" ca="1" si="25"/>
        <v>Greater Than 8 Weeks Old</v>
      </c>
    </row>
    <row r="94" spans="1:22" x14ac:dyDescent="0.45">
      <c r="A94" s="2" t="s">
        <v>238</v>
      </c>
      <c r="B94" s="5">
        <v>43679</v>
      </c>
      <c r="C94" s="5" t="s">
        <v>369</v>
      </c>
      <c r="D94" s="5" t="s">
        <v>370</v>
      </c>
      <c r="E94" s="6">
        <v>1</v>
      </c>
      <c r="F94" s="3">
        <v>21</v>
      </c>
      <c r="G94" s="3">
        <v>6.66</v>
      </c>
      <c r="H94" s="8">
        <f t="shared" si="13"/>
        <v>6.66</v>
      </c>
      <c r="I94" s="3">
        <v>14.34</v>
      </c>
      <c r="J94" s="4">
        <v>0.68</v>
      </c>
      <c r="K94" s="2" t="str">
        <f t="shared" si="14"/>
        <v>Friday</v>
      </c>
      <c r="L94" s="5">
        <f t="shared" si="15"/>
        <v>43682</v>
      </c>
      <c r="M94" s="2" t="str">
        <f t="shared" si="16"/>
        <v>Monday</v>
      </c>
      <c r="N94" s="2" t="str">
        <f t="shared" si="17"/>
        <v>Monday</v>
      </c>
      <c r="O94" s="12">
        <f t="shared" si="18"/>
        <v>0</v>
      </c>
      <c r="P94" s="11" t="str">
        <f t="shared" si="19"/>
        <v>Low Cost per Unit</v>
      </c>
      <c r="Q94" s="12">
        <f t="shared" si="20"/>
        <v>0</v>
      </c>
      <c r="R94" s="12">
        <f t="shared" si="21"/>
        <v>0</v>
      </c>
      <c r="S94" s="12">
        <f t="shared" si="22"/>
        <v>0</v>
      </c>
      <c r="T94" s="12">
        <f t="shared" si="23"/>
        <v>0</v>
      </c>
      <c r="U94" s="12">
        <f t="shared" si="24"/>
        <v>0</v>
      </c>
      <c r="V94" s="13" t="str">
        <f t="shared" ca="1" si="25"/>
        <v>Greater Than 8 Weeks Old</v>
      </c>
    </row>
    <row r="95" spans="1:22" x14ac:dyDescent="0.45">
      <c r="A95" s="2" t="s">
        <v>176</v>
      </c>
      <c r="B95" s="5">
        <v>43679</v>
      </c>
      <c r="C95" s="5" t="s">
        <v>369</v>
      </c>
      <c r="D95" s="5" t="s">
        <v>375</v>
      </c>
      <c r="E95" s="6">
        <v>1</v>
      </c>
      <c r="F95" s="3">
        <v>5</v>
      </c>
      <c r="G95" s="3">
        <v>0.25</v>
      </c>
      <c r="H95" s="8">
        <f t="shared" si="13"/>
        <v>0.25</v>
      </c>
      <c r="I95" s="3">
        <v>4.75</v>
      </c>
      <c r="J95" s="4">
        <v>0.95</v>
      </c>
      <c r="K95" s="2" t="str">
        <f t="shared" si="14"/>
        <v>Friday</v>
      </c>
      <c r="L95" s="5">
        <f t="shared" si="15"/>
        <v>43682</v>
      </c>
      <c r="M95" s="2" t="str">
        <f t="shared" si="16"/>
        <v>Monday</v>
      </c>
      <c r="N95" s="2" t="str">
        <f t="shared" si="17"/>
        <v>Monday</v>
      </c>
      <c r="O95" s="12">
        <f t="shared" si="18"/>
        <v>0</v>
      </c>
      <c r="P95" s="11" t="str">
        <f t="shared" si="19"/>
        <v>Low Cost per Unit</v>
      </c>
      <c r="Q95" s="12">
        <f t="shared" si="20"/>
        <v>0</v>
      </c>
      <c r="R95" s="12">
        <f t="shared" si="21"/>
        <v>0</v>
      </c>
      <c r="S95" s="12">
        <f t="shared" si="22"/>
        <v>0.75</v>
      </c>
      <c r="T95" s="12">
        <f t="shared" si="23"/>
        <v>0</v>
      </c>
      <c r="U95" s="12">
        <f t="shared" si="24"/>
        <v>0</v>
      </c>
      <c r="V95" s="13" t="str">
        <f t="shared" ca="1" si="25"/>
        <v>Greater Than 8 Weeks Old</v>
      </c>
    </row>
    <row r="96" spans="1:22" x14ac:dyDescent="0.45">
      <c r="A96" s="2" t="s">
        <v>15</v>
      </c>
      <c r="B96" s="5">
        <v>43679</v>
      </c>
      <c r="C96" s="5" t="s">
        <v>369</v>
      </c>
      <c r="D96" s="5" t="s">
        <v>375</v>
      </c>
      <c r="E96" s="6">
        <v>1</v>
      </c>
      <c r="F96" s="3">
        <v>32</v>
      </c>
      <c r="G96" s="3">
        <v>5.5</v>
      </c>
      <c r="H96" s="8">
        <f t="shared" si="13"/>
        <v>5.5</v>
      </c>
      <c r="I96" s="3">
        <v>26.5</v>
      </c>
      <c r="J96" s="4">
        <v>0.83</v>
      </c>
      <c r="K96" s="2" t="str">
        <f t="shared" si="14"/>
        <v>Friday</v>
      </c>
      <c r="L96" s="5">
        <f t="shared" si="15"/>
        <v>43682</v>
      </c>
      <c r="M96" s="2" t="str">
        <f t="shared" si="16"/>
        <v>Monday</v>
      </c>
      <c r="N96" s="2" t="str">
        <f t="shared" si="17"/>
        <v>Monday</v>
      </c>
      <c r="O96" s="12">
        <f t="shared" si="18"/>
        <v>0</v>
      </c>
      <c r="P96" s="11" t="str">
        <f t="shared" si="19"/>
        <v>Low Cost per Unit</v>
      </c>
      <c r="Q96" s="12">
        <f t="shared" si="20"/>
        <v>0</v>
      </c>
      <c r="R96" s="12">
        <f t="shared" si="21"/>
        <v>0</v>
      </c>
      <c r="S96" s="12">
        <f t="shared" si="22"/>
        <v>4.8</v>
      </c>
      <c r="T96" s="12">
        <f t="shared" si="23"/>
        <v>0</v>
      </c>
      <c r="U96" s="12">
        <f t="shared" si="24"/>
        <v>0</v>
      </c>
      <c r="V96" s="13" t="str">
        <f t="shared" ca="1" si="25"/>
        <v>Greater Than 8 Weeks Old</v>
      </c>
    </row>
    <row r="97" spans="1:22" x14ac:dyDescent="0.45">
      <c r="A97" s="2" t="s">
        <v>98</v>
      </c>
      <c r="B97" s="5">
        <v>43679</v>
      </c>
      <c r="C97" s="5" t="s">
        <v>376</v>
      </c>
      <c r="D97" s="5" t="s">
        <v>377</v>
      </c>
      <c r="E97" s="6">
        <v>2</v>
      </c>
      <c r="F97" s="3">
        <v>58</v>
      </c>
      <c r="G97" s="3">
        <v>15.88</v>
      </c>
      <c r="H97" s="8">
        <f t="shared" si="13"/>
        <v>7.94</v>
      </c>
      <c r="I97" s="3">
        <v>42.12</v>
      </c>
      <c r="J97" s="4">
        <v>0.73</v>
      </c>
      <c r="K97" s="2" t="str">
        <f t="shared" si="14"/>
        <v>Friday</v>
      </c>
      <c r="L97" s="5">
        <f t="shared" si="15"/>
        <v>43682</v>
      </c>
      <c r="M97" s="2" t="str">
        <f t="shared" si="16"/>
        <v>Monday</v>
      </c>
      <c r="N97" s="2" t="str">
        <f t="shared" si="17"/>
        <v>Monday</v>
      </c>
      <c r="O97" s="12">
        <f t="shared" si="18"/>
        <v>0</v>
      </c>
      <c r="P97" s="11" t="str">
        <f t="shared" si="19"/>
        <v>Low Cost per Unit</v>
      </c>
      <c r="Q97" s="12">
        <f t="shared" si="20"/>
        <v>0</v>
      </c>
      <c r="R97" s="12">
        <f t="shared" si="21"/>
        <v>1.74</v>
      </c>
      <c r="S97" s="12">
        <f t="shared" si="22"/>
        <v>0</v>
      </c>
      <c r="T97" s="12">
        <f t="shared" si="23"/>
        <v>0</v>
      </c>
      <c r="U97" s="12">
        <f t="shared" si="24"/>
        <v>11.600000000000001</v>
      </c>
      <c r="V97" s="13" t="str">
        <f t="shared" ca="1" si="25"/>
        <v>Greater Than 8 Weeks Old</v>
      </c>
    </row>
    <row r="98" spans="1:22" x14ac:dyDescent="0.45">
      <c r="A98" s="2" t="s">
        <v>214</v>
      </c>
      <c r="B98" s="5">
        <v>43679</v>
      </c>
      <c r="C98" s="5" t="s">
        <v>376</v>
      </c>
      <c r="D98" s="5" t="s">
        <v>377</v>
      </c>
      <c r="E98" s="6">
        <v>3</v>
      </c>
      <c r="F98" s="3">
        <v>114</v>
      </c>
      <c r="G98" s="3">
        <v>27.27</v>
      </c>
      <c r="H98" s="8">
        <f t="shared" si="13"/>
        <v>9.09</v>
      </c>
      <c r="I98" s="3">
        <v>86.73</v>
      </c>
      <c r="J98" s="4">
        <v>0.76</v>
      </c>
      <c r="K98" s="2" t="str">
        <f t="shared" si="14"/>
        <v>Friday</v>
      </c>
      <c r="L98" s="5">
        <f t="shared" si="15"/>
        <v>43682</v>
      </c>
      <c r="M98" s="2" t="str">
        <f t="shared" si="16"/>
        <v>Monday</v>
      </c>
      <c r="N98" s="2" t="str">
        <f t="shared" si="17"/>
        <v>Monday</v>
      </c>
      <c r="O98" s="12">
        <f t="shared" si="18"/>
        <v>0</v>
      </c>
      <c r="P98" s="11" t="str">
        <f t="shared" si="19"/>
        <v>Low Cost per Unit</v>
      </c>
      <c r="Q98" s="12">
        <f t="shared" si="20"/>
        <v>0</v>
      </c>
      <c r="R98" s="12">
        <f t="shared" si="21"/>
        <v>3.42</v>
      </c>
      <c r="S98" s="12">
        <f t="shared" si="22"/>
        <v>0</v>
      </c>
      <c r="T98" s="12">
        <f t="shared" si="23"/>
        <v>0</v>
      </c>
      <c r="U98" s="12">
        <f t="shared" si="24"/>
        <v>22.8</v>
      </c>
      <c r="V98" s="13" t="str">
        <f t="shared" ca="1" si="25"/>
        <v>Greater Than 8 Weeks Old</v>
      </c>
    </row>
    <row r="99" spans="1:22" x14ac:dyDescent="0.45">
      <c r="A99" s="2" t="s">
        <v>16</v>
      </c>
      <c r="B99" s="5">
        <v>43679</v>
      </c>
      <c r="C99" s="5" t="s">
        <v>375</v>
      </c>
      <c r="D99" s="5" t="s">
        <v>377</v>
      </c>
      <c r="E99" s="6">
        <v>2</v>
      </c>
      <c r="F99" s="3">
        <v>50</v>
      </c>
      <c r="G99" s="3">
        <v>9</v>
      </c>
      <c r="H99" s="8">
        <f t="shared" si="13"/>
        <v>4.5</v>
      </c>
      <c r="I99" s="3">
        <v>41</v>
      </c>
      <c r="J99" s="4">
        <v>0.82</v>
      </c>
      <c r="K99" s="2" t="str">
        <f t="shared" si="14"/>
        <v>Friday</v>
      </c>
      <c r="L99" s="5">
        <f t="shared" si="15"/>
        <v>43682</v>
      </c>
      <c r="M99" s="2" t="str">
        <f t="shared" si="16"/>
        <v>Monday</v>
      </c>
      <c r="N99" s="2" t="str">
        <f t="shared" si="17"/>
        <v>Monday</v>
      </c>
      <c r="O99" s="12">
        <f t="shared" si="18"/>
        <v>0</v>
      </c>
      <c r="P99" s="11" t="str">
        <f t="shared" si="19"/>
        <v>Low Cost per Unit</v>
      </c>
      <c r="Q99" s="12">
        <f t="shared" si="20"/>
        <v>0</v>
      </c>
      <c r="R99" s="12">
        <f t="shared" si="21"/>
        <v>1.5</v>
      </c>
      <c r="S99" s="12">
        <f t="shared" si="22"/>
        <v>0</v>
      </c>
      <c r="T99" s="12">
        <f t="shared" si="23"/>
        <v>0</v>
      </c>
      <c r="U99" s="12">
        <f t="shared" si="24"/>
        <v>0</v>
      </c>
      <c r="V99" s="13" t="str">
        <f t="shared" ca="1" si="25"/>
        <v>Greater Than 8 Weeks Old</v>
      </c>
    </row>
    <row r="100" spans="1:22" x14ac:dyDescent="0.45">
      <c r="A100" s="2" t="s">
        <v>17</v>
      </c>
      <c r="B100" s="5">
        <v>43679</v>
      </c>
      <c r="C100" s="5" t="s">
        <v>376</v>
      </c>
      <c r="D100" s="5" t="s">
        <v>377</v>
      </c>
      <c r="E100" s="6">
        <v>1</v>
      </c>
      <c r="F100" s="3">
        <v>29</v>
      </c>
      <c r="G100" s="3">
        <v>6.2</v>
      </c>
      <c r="H100" s="8">
        <f t="shared" si="13"/>
        <v>6.2</v>
      </c>
      <c r="I100" s="3">
        <v>22.8</v>
      </c>
      <c r="J100" s="4">
        <v>0.79</v>
      </c>
      <c r="K100" s="2" t="str">
        <f t="shared" si="14"/>
        <v>Friday</v>
      </c>
      <c r="L100" s="5">
        <f t="shared" si="15"/>
        <v>43682</v>
      </c>
      <c r="M100" s="2" t="str">
        <f t="shared" si="16"/>
        <v>Monday</v>
      </c>
      <c r="N100" s="2" t="str">
        <f t="shared" si="17"/>
        <v>Monday</v>
      </c>
      <c r="O100" s="12">
        <f t="shared" si="18"/>
        <v>0</v>
      </c>
      <c r="P100" s="11" t="str">
        <f t="shared" si="19"/>
        <v>Low Cost per Unit</v>
      </c>
      <c r="Q100" s="12">
        <f t="shared" si="20"/>
        <v>0</v>
      </c>
      <c r="R100" s="12">
        <f t="shared" si="21"/>
        <v>0</v>
      </c>
      <c r="S100" s="12">
        <f t="shared" si="22"/>
        <v>0</v>
      </c>
      <c r="T100" s="12">
        <f t="shared" si="23"/>
        <v>0</v>
      </c>
      <c r="U100" s="12">
        <f t="shared" si="24"/>
        <v>5.8000000000000007</v>
      </c>
      <c r="V100" s="13" t="str">
        <f t="shared" ca="1" si="25"/>
        <v>Greater Than 8 Weeks Old</v>
      </c>
    </row>
    <row r="101" spans="1:22" x14ac:dyDescent="0.45">
      <c r="A101" s="2" t="s">
        <v>239</v>
      </c>
      <c r="B101" s="5">
        <v>43679</v>
      </c>
      <c r="C101" s="5" t="s">
        <v>376</v>
      </c>
      <c r="D101" s="5" t="s">
        <v>377</v>
      </c>
      <c r="E101" s="6">
        <v>2</v>
      </c>
      <c r="F101" s="3">
        <v>50</v>
      </c>
      <c r="G101" s="3">
        <v>13.2</v>
      </c>
      <c r="H101" s="8">
        <f t="shared" si="13"/>
        <v>6.6</v>
      </c>
      <c r="I101" s="3">
        <v>36.799999999999997</v>
      </c>
      <c r="J101" s="4">
        <v>0.74</v>
      </c>
      <c r="K101" s="2" t="str">
        <f t="shared" si="14"/>
        <v>Friday</v>
      </c>
      <c r="L101" s="5">
        <f t="shared" si="15"/>
        <v>43682</v>
      </c>
      <c r="M101" s="2" t="str">
        <f t="shared" si="16"/>
        <v>Monday</v>
      </c>
      <c r="N101" s="2" t="str">
        <f t="shared" si="17"/>
        <v>Monday</v>
      </c>
      <c r="O101" s="12">
        <f t="shared" si="18"/>
        <v>0</v>
      </c>
      <c r="P101" s="11" t="str">
        <f t="shared" si="19"/>
        <v>Low Cost per Unit</v>
      </c>
      <c r="Q101" s="12">
        <f t="shared" si="20"/>
        <v>0</v>
      </c>
      <c r="R101" s="12">
        <f t="shared" si="21"/>
        <v>1.5</v>
      </c>
      <c r="S101" s="12">
        <f t="shared" si="22"/>
        <v>0</v>
      </c>
      <c r="T101" s="12">
        <f t="shared" si="23"/>
        <v>0</v>
      </c>
      <c r="U101" s="12">
        <f t="shared" si="24"/>
        <v>10</v>
      </c>
      <c r="V101" s="13" t="str">
        <f t="shared" ca="1" si="25"/>
        <v>Greater Than 8 Weeks Old</v>
      </c>
    </row>
    <row r="102" spans="1:22" x14ac:dyDescent="0.45">
      <c r="A102" s="2" t="s">
        <v>18</v>
      </c>
      <c r="B102" s="5">
        <v>43679</v>
      </c>
      <c r="C102" s="5" t="s">
        <v>376</v>
      </c>
      <c r="D102" s="5" t="s">
        <v>377</v>
      </c>
      <c r="E102" s="6">
        <v>2</v>
      </c>
      <c r="F102" s="3">
        <v>50</v>
      </c>
      <c r="G102" s="3">
        <v>13.14</v>
      </c>
      <c r="H102" s="8">
        <f t="shared" si="13"/>
        <v>6.57</v>
      </c>
      <c r="I102" s="3">
        <v>36.86</v>
      </c>
      <c r="J102" s="4">
        <v>0.74</v>
      </c>
      <c r="K102" s="2" t="str">
        <f t="shared" si="14"/>
        <v>Friday</v>
      </c>
      <c r="L102" s="5">
        <f t="shared" si="15"/>
        <v>43682</v>
      </c>
      <c r="M102" s="2" t="str">
        <f t="shared" si="16"/>
        <v>Monday</v>
      </c>
      <c r="N102" s="2" t="str">
        <f t="shared" si="17"/>
        <v>Monday</v>
      </c>
      <c r="O102" s="12">
        <f t="shared" si="18"/>
        <v>0</v>
      </c>
      <c r="P102" s="11" t="str">
        <f t="shared" si="19"/>
        <v>Low Cost per Unit</v>
      </c>
      <c r="Q102" s="12">
        <f t="shared" si="20"/>
        <v>0</v>
      </c>
      <c r="R102" s="12">
        <f t="shared" si="21"/>
        <v>1.5</v>
      </c>
      <c r="S102" s="12">
        <f t="shared" si="22"/>
        <v>0</v>
      </c>
      <c r="T102" s="12">
        <f t="shared" si="23"/>
        <v>0</v>
      </c>
      <c r="U102" s="12">
        <f t="shared" si="24"/>
        <v>10</v>
      </c>
      <c r="V102" s="13" t="str">
        <f t="shared" ca="1" si="25"/>
        <v>Greater Than 8 Weeks Old</v>
      </c>
    </row>
    <row r="103" spans="1:22" x14ac:dyDescent="0.45">
      <c r="A103" s="2" t="s">
        <v>20</v>
      </c>
      <c r="B103" s="5">
        <v>43679</v>
      </c>
      <c r="C103" s="5" t="s">
        <v>376</v>
      </c>
      <c r="D103" s="5" t="s">
        <v>377</v>
      </c>
      <c r="E103" s="6">
        <v>3</v>
      </c>
      <c r="F103" s="3">
        <v>44</v>
      </c>
      <c r="G103" s="3">
        <v>15.75</v>
      </c>
      <c r="H103" s="8">
        <f t="shared" si="13"/>
        <v>5.25</v>
      </c>
      <c r="I103" s="3">
        <v>28.25</v>
      </c>
      <c r="J103" s="4">
        <v>0.64</v>
      </c>
      <c r="K103" s="2" t="str">
        <f t="shared" si="14"/>
        <v>Friday</v>
      </c>
      <c r="L103" s="5">
        <f t="shared" si="15"/>
        <v>43682</v>
      </c>
      <c r="M103" s="2" t="str">
        <f t="shared" si="16"/>
        <v>Monday</v>
      </c>
      <c r="N103" s="2" t="str">
        <f t="shared" si="17"/>
        <v>Monday</v>
      </c>
      <c r="O103" s="12">
        <f t="shared" si="18"/>
        <v>0</v>
      </c>
      <c r="P103" s="11" t="str">
        <f t="shared" si="19"/>
        <v>Low Cost per Unit</v>
      </c>
      <c r="Q103" s="12">
        <f t="shared" si="20"/>
        <v>0</v>
      </c>
      <c r="R103" s="12">
        <f t="shared" si="21"/>
        <v>1.3199999999999998</v>
      </c>
      <c r="S103" s="12">
        <f t="shared" si="22"/>
        <v>0</v>
      </c>
      <c r="T103" s="12">
        <f t="shared" si="23"/>
        <v>0</v>
      </c>
      <c r="U103" s="12">
        <f t="shared" si="24"/>
        <v>8.8000000000000007</v>
      </c>
      <c r="V103" s="13" t="str">
        <f t="shared" ca="1" si="25"/>
        <v>Greater Than 8 Weeks Old</v>
      </c>
    </row>
    <row r="104" spans="1:22" x14ac:dyDescent="0.45">
      <c r="A104" s="2" t="s">
        <v>21</v>
      </c>
      <c r="B104" s="5">
        <v>43679</v>
      </c>
      <c r="C104" s="5" t="s">
        <v>376</v>
      </c>
      <c r="D104" s="5" t="s">
        <v>377</v>
      </c>
      <c r="E104" s="6">
        <v>16</v>
      </c>
      <c r="F104" s="3">
        <v>330</v>
      </c>
      <c r="G104" s="3">
        <v>101.6</v>
      </c>
      <c r="H104" s="8">
        <f t="shared" si="13"/>
        <v>6.35</v>
      </c>
      <c r="I104" s="3">
        <v>228.4</v>
      </c>
      <c r="J104" s="4">
        <v>0.69</v>
      </c>
      <c r="K104" s="2" t="str">
        <f t="shared" si="14"/>
        <v>Friday</v>
      </c>
      <c r="L104" s="5">
        <f t="shared" si="15"/>
        <v>43682</v>
      </c>
      <c r="M104" s="2" t="str">
        <f t="shared" si="16"/>
        <v>Monday</v>
      </c>
      <c r="N104" s="2" t="str">
        <f t="shared" si="17"/>
        <v>Monday</v>
      </c>
      <c r="O104" s="12">
        <f t="shared" si="18"/>
        <v>0</v>
      </c>
      <c r="P104" s="11" t="str">
        <f t="shared" si="19"/>
        <v>Low Cost per Unit</v>
      </c>
      <c r="Q104" s="12">
        <f t="shared" si="20"/>
        <v>0</v>
      </c>
      <c r="R104" s="12">
        <f t="shared" si="21"/>
        <v>9.9</v>
      </c>
      <c r="S104" s="12">
        <f t="shared" si="22"/>
        <v>0</v>
      </c>
      <c r="T104" s="12">
        <f t="shared" si="23"/>
        <v>0</v>
      </c>
      <c r="U104" s="12">
        <f t="shared" si="24"/>
        <v>66</v>
      </c>
      <c r="V104" s="13" t="str">
        <f t="shared" ca="1" si="25"/>
        <v>Greater Than 8 Weeks Old</v>
      </c>
    </row>
    <row r="105" spans="1:22" x14ac:dyDescent="0.45">
      <c r="A105" s="2" t="s">
        <v>22</v>
      </c>
      <c r="B105" s="5">
        <v>43679</v>
      </c>
      <c r="C105" s="5" t="s">
        <v>380</v>
      </c>
      <c r="D105" s="5" t="s">
        <v>381</v>
      </c>
      <c r="E105" s="6">
        <v>1</v>
      </c>
      <c r="F105" s="3">
        <v>25</v>
      </c>
      <c r="G105" s="3">
        <v>5.4</v>
      </c>
      <c r="H105" s="8">
        <f t="shared" si="13"/>
        <v>5.4</v>
      </c>
      <c r="I105" s="3">
        <v>19.600000000000001</v>
      </c>
      <c r="J105" s="4">
        <v>0.78</v>
      </c>
      <c r="K105" s="2" t="str">
        <f t="shared" si="14"/>
        <v>Friday</v>
      </c>
      <c r="L105" s="5">
        <f t="shared" si="15"/>
        <v>43682</v>
      </c>
      <c r="M105" s="2" t="str">
        <f t="shared" si="16"/>
        <v>Monday</v>
      </c>
      <c r="N105" s="2" t="str">
        <f t="shared" si="17"/>
        <v>Monday</v>
      </c>
      <c r="O105" s="12">
        <f t="shared" si="18"/>
        <v>0</v>
      </c>
      <c r="P105" s="11" t="str">
        <f t="shared" si="19"/>
        <v>Low Cost per Unit</v>
      </c>
      <c r="Q105" s="12">
        <f t="shared" si="20"/>
        <v>0</v>
      </c>
      <c r="R105" s="12">
        <f t="shared" si="21"/>
        <v>0</v>
      </c>
      <c r="S105" s="12">
        <f t="shared" si="22"/>
        <v>0</v>
      </c>
      <c r="T105" s="12">
        <f t="shared" si="23"/>
        <v>0</v>
      </c>
      <c r="U105" s="12">
        <f t="shared" si="24"/>
        <v>0</v>
      </c>
      <c r="V105" s="13" t="str">
        <f t="shared" ca="1" si="25"/>
        <v>Greater Than 8 Weeks Old</v>
      </c>
    </row>
    <row r="106" spans="1:22" x14ac:dyDescent="0.45">
      <c r="A106" s="2" t="s">
        <v>162</v>
      </c>
      <c r="B106" s="5">
        <v>43679</v>
      </c>
      <c r="C106" s="5" t="s">
        <v>383</v>
      </c>
      <c r="D106" s="5" t="s">
        <v>384</v>
      </c>
      <c r="E106" s="6">
        <v>2</v>
      </c>
      <c r="F106" s="3">
        <v>34</v>
      </c>
      <c r="G106" s="3">
        <v>6.4</v>
      </c>
      <c r="H106" s="8">
        <f t="shared" si="13"/>
        <v>3.2</v>
      </c>
      <c r="I106" s="3">
        <v>27.6</v>
      </c>
      <c r="J106" s="4">
        <v>0.81</v>
      </c>
      <c r="K106" s="2" t="str">
        <f t="shared" si="14"/>
        <v>Friday</v>
      </c>
      <c r="L106" s="5">
        <f t="shared" si="15"/>
        <v>43682</v>
      </c>
      <c r="M106" s="2" t="str">
        <f t="shared" si="16"/>
        <v>Monday</v>
      </c>
      <c r="N106" s="2" t="str">
        <f t="shared" si="17"/>
        <v>Monday</v>
      </c>
      <c r="O106" s="12">
        <f t="shared" si="18"/>
        <v>0</v>
      </c>
      <c r="P106" s="11" t="str">
        <f t="shared" si="19"/>
        <v>Low Cost per Unit</v>
      </c>
      <c r="Q106" s="12">
        <f t="shared" si="20"/>
        <v>0</v>
      </c>
      <c r="R106" s="12">
        <f t="shared" si="21"/>
        <v>1.02</v>
      </c>
      <c r="S106" s="12">
        <f t="shared" si="22"/>
        <v>0</v>
      </c>
      <c r="T106" s="12">
        <f t="shared" si="23"/>
        <v>0</v>
      </c>
      <c r="U106" s="12">
        <f t="shared" si="24"/>
        <v>0</v>
      </c>
      <c r="V106" s="13" t="str">
        <f t="shared" ca="1" si="25"/>
        <v>Greater Than 8 Weeks Old</v>
      </c>
    </row>
    <row r="107" spans="1:22" x14ac:dyDescent="0.45">
      <c r="A107" s="2" t="s">
        <v>23</v>
      </c>
      <c r="B107" s="5">
        <v>43679</v>
      </c>
      <c r="C107" s="5" t="s">
        <v>383</v>
      </c>
      <c r="D107" s="5" t="s">
        <v>385</v>
      </c>
      <c r="E107" s="6">
        <v>1</v>
      </c>
      <c r="F107" s="3">
        <v>14</v>
      </c>
      <c r="G107" s="3">
        <v>2.75</v>
      </c>
      <c r="H107" s="8">
        <f t="shared" si="13"/>
        <v>2.75</v>
      </c>
      <c r="I107" s="3">
        <v>11.25</v>
      </c>
      <c r="J107" s="4">
        <v>0.8</v>
      </c>
      <c r="K107" s="2" t="str">
        <f t="shared" si="14"/>
        <v>Friday</v>
      </c>
      <c r="L107" s="5">
        <f t="shared" si="15"/>
        <v>43682</v>
      </c>
      <c r="M107" s="2" t="str">
        <f t="shared" si="16"/>
        <v>Monday</v>
      </c>
      <c r="N107" s="2" t="str">
        <f t="shared" si="17"/>
        <v>Monday</v>
      </c>
      <c r="O107" s="12">
        <f t="shared" si="18"/>
        <v>0</v>
      </c>
      <c r="P107" s="11" t="str">
        <f t="shared" si="19"/>
        <v>Low Cost per Unit</v>
      </c>
      <c r="Q107" s="12">
        <f t="shared" si="20"/>
        <v>0</v>
      </c>
      <c r="R107" s="12">
        <f t="shared" si="21"/>
        <v>0</v>
      </c>
      <c r="S107" s="12">
        <f t="shared" si="22"/>
        <v>0</v>
      </c>
      <c r="T107" s="12">
        <f t="shared" si="23"/>
        <v>0</v>
      </c>
      <c r="U107" s="12">
        <f t="shared" si="24"/>
        <v>0</v>
      </c>
      <c r="V107" s="13" t="str">
        <f t="shared" ca="1" si="25"/>
        <v>Greater Than 8 Weeks Old</v>
      </c>
    </row>
    <row r="108" spans="1:22" x14ac:dyDescent="0.45">
      <c r="A108" s="2" t="s">
        <v>218</v>
      </c>
      <c r="B108" s="5">
        <v>43679</v>
      </c>
      <c r="C108" s="5" t="s">
        <v>369</v>
      </c>
      <c r="D108" s="5" t="s">
        <v>372</v>
      </c>
      <c r="E108" s="6">
        <v>1</v>
      </c>
      <c r="F108" s="3">
        <v>32</v>
      </c>
      <c r="G108" s="3">
        <v>10</v>
      </c>
      <c r="H108" s="8">
        <f t="shared" si="13"/>
        <v>10</v>
      </c>
      <c r="I108" s="3">
        <v>22</v>
      </c>
      <c r="J108" s="4">
        <v>0.69</v>
      </c>
      <c r="K108" s="2" t="str">
        <f t="shared" si="14"/>
        <v>Friday</v>
      </c>
      <c r="L108" s="5">
        <f t="shared" si="15"/>
        <v>43682</v>
      </c>
      <c r="M108" s="2" t="str">
        <f t="shared" si="16"/>
        <v>Monday</v>
      </c>
      <c r="N108" s="2" t="str">
        <f t="shared" si="17"/>
        <v>Monday</v>
      </c>
      <c r="O108" s="12">
        <f t="shared" si="18"/>
        <v>0</v>
      </c>
      <c r="P108" s="11" t="str">
        <f t="shared" si="19"/>
        <v>Low Cost per Unit</v>
      </c>
      <c r="Q108" s="12">
        <f t="shared" si="20"/>
        <v>0</v>
      </c>
      <c r="R108" s="12">
        <f t="shared" si="21"/>
        <v>0</v>
      </c>
      <c r="S108" s="12">
        <f t="shared" si="22"/>
        <v>0</v>
      </c>
      <c r="T108" s="12">
        <f t="shared" si="23"/>
        <v>0</v>
      </c>
      <c r="U108" s="12">
        <f t="shared" si="24"/>
        <v>0</v>
      </c>
      <c r="V108" s="13" t="str">
        <f t="shared" ca="1" si="25"/>
        <v>Greater Than 8 Weeks Old</v>
      </c>
    </row>
    <row r="109" spans="1:22" x14ac:dyDescent="0.45">
      <c r="A109" s="2" t="s">
        <v>136</v>
      </c>
      <c r="B109" s="5">
        <v>43679</v>
      </c>
      <c r="C109" s="5" t="s">
        <v>376</v>
      </c>
      <c r="D109" s="5" t="s">
        <v>377</v>
      </c>
      <c r="E109" s="6">
        <v>9</v>
      </c>
      <c r="F109" s="3">
        <v>66</v>
      </c>
      <c r="G109" s="3">
        <v>15.75</v>
      </c>
      <c r="H109" s="8">
        <f t="shared" si="13"/>
        <v>1.75</v>
      </c>
      <c r="I109" s="3">
        <v>50.25</v>
      </c>
      <c r="J109" s="4">
        <v>0.76</v>
      </c>
      <c r="K109" s="2" t="str">
        <f t="shared" si="14"/>
        <v>Friday</v>
      </c>
      <c r="L109" s="5">
        <f t="shared" si="15"/>
        <v>43682</v>
      </c>
      <c r="M109" s="2" t="str">
        <f t="shared" si="16"/>
        <v>Monday</v>
      </c>
      <c r="N109" s="2" t="str">
        <f t="shared" si="17"/>
        <v>Monday</v>
      </c>
      <c r="O109" s="12">
        <f t="shared" si="18"/>
        <v>0</v>
      </c>
      <c r="P109" s="11" t="str">
        <f t="shared" si="19"/>
        <v>Low Cost per Unit</v>
      </c>
      <c r="Q109" s="12">
        <f t="shared" si="20"/>
        <v>0</v>
      </c>
      <c r="R109" s="12">
        <f t="shared" si="21"/>
        <v>1.98</v>
      </c>
      <c r="S109" s="12">
        <f t="shared" si="22"/>
        <v>0</v>
      </c>
      <c r="T109" s="12">
        <f t="shared" si="23"/>
        <v>0</v>
      </c>
      <c r="U109" s="12">
        <f t="shared" si="24"/>
        <v>13.200000000000001</v>
      </c>
      <c r="V109" s="13" t="str">
        <f t="shared" ca="1" si="25"/>
        <v>Greater Than 8 Weeks Old</v>
      </c>
    </row>
    <row r="110" spans="1:22" x14ac:dyDescent="0.45">
      <c r="A110" s="2" t="s">
        <v>24</v>
      </c>
      <c r="B110" s="5">
        <v>43679</v>
      </c>
      <c r="C110" s="5" t="s">
        <v>375</v>
      </c>
      <c r="D110" s="5" t="s">
        <v>377</v>
      </c>
      <c r="E110" s="6">
        <v>1</v>
      </c>
      <c r="F110" s="3">
        <v>25</v>
      </c>
      <c r="G110" s="3">
        <v>2.95</v>
      </c>
      <c r="H110" s="8">
        <f t="shared" si="13"/>
        <v>2.95</v>
      </c>
      <c r="I110" s="3">
        <v>22.05</v>
      </c>
      <c r="J110" s="4">
        <v>0.88</v>
      </c>
      <c r="K110" s="2" t="str">
        <f t="shared" si="14"/>
        <v>Friday</v>
      </c>
      <c r="L110" s="5">
        <f t="shared" si="15"/>
        <v>43682</v>
      </c>
      <c r="M110" s="2" t="str">
        <f t="shared" si="16"/>
        <v>Monday</v>
      </c>
      <c r="N110" s="2" t="str">
        <f t="shared" si="17"/>
        <v>Monday</v>
      </c>
      <c r="O110" s="12">
        <f t="shared" si="18"/>
        <v>0</v>
      </c>
      <c r="P110" s="11" t="str">
        <f t="shared" si="19"/>
        <v>Low Cost per Unit</v>
      </c>
      <c r="Q110" s="12">
        <f t="shared" si="20"/>
        <v>0</v>
      </c>
      <c r="R110" s="12">
        <f t="shared" si="21"/>
        <v>0</v>
      </c>
      <c r="S110" s="12">
        <f t="shared" si="22"/>
        <v>0</v>
      </c>
      <c r="T110" s="12">
        <f t="shared" si="23"/>
        <v>0</v>
      </c>
      <c r="U110" s="12">
        <f t="shared" si="24"/>
        <v>0</v>
      </c>
      <c r="V110" s="13" t="str">
        <f t="shared" ca="1" si="25"/>
        <v>Greater Than 8 Weeks Old</v>
      </c>
    </row>
    <row r="111" spans="1:22" x14ac:dyDescent="0.45">
      <c r="A111" s="2" t="s">
        <v>219</v>
      </c>
      <c r="B111" s="5">
        <v>43679</v>
      </c>
      <c r="C111" s="5" t="s">
        <v>380</v>
      </c>
      <c r="D111" s="5" t="s">
        <v>381</v>
      </c>
      <c r="E111" s="6">
        <v>9</v>
      </c>
      <c r="F111" s="3">
        <v>152</v>
      </c>
      <c r="G111" s="3">
        <v>40.5</v>
      </c>
      <c r="H111" s="8">
        <f t="shared" si="13"/>
        <v>4.5</v>
      </c>
      <c r="I111" s="3">
        <v>111.5</v>
      </c>
      <c r="J111" s="4">
        <v>0.73</v>
      </c>
      <c r="K111" s="2" t="str">
        <f t="shared" si="14"/>
        <v>Friday</v>
      </c>
      <c r="L111" s="5">
        <f t="shared" si="15"/>
        <v>43682</v>
      </c>
      <c r="M111" s="2" t="str">
        <f t="shared" si="16"/>
        <v>Monday</v>
      </c>
      <c r="N111" s="2" t="str">
        <f t="shared" si="17"/>
        <v>Monday</v>
      </c>
      <c r="O111" s="12">
        <f t="shared" si="18"/>
        <v>0</v>
      </c>
      <c r="P111" s="11" t="str">
        <f t="shared" si="19"/>
        <v>Low Cost per Unit</v>
      </c>
      <c r="Q111" s="12">
        <f t="shared" si="20"/>
        <v>0</v>
      </c>
      <c r="R111" s="12">
        <f t="shared" si="21"/>
        <v>4.5599999999999996</v>
      </c>
      <c r="S111" s="12">
        <f t="shared" si="22"/>
        <v>0</v>
      </c>
      <c r="T111" s="12">
        <f t="shared" si="23"/>
        <v>0</v>
      </c>
      <c r="U111" s="12">
        <f t="shared" si="24"/>
        <v>0</v>
      </c>
      <c r="V111" s="13" t="str">
        <f t="shared" ca="1" si="25"/>
        <v>Greater Than 8 Weeks Old</v>
      </c>
    </row>
    <row r="112" spans="1:22" x14ac:dyDescent="0.45">
      <c r="A112" s="2" t="s">
        <v>27</v>
      </c>
      <c r="B112" s="5">
        <v>43679</v>
      </c>
      <c r="C112" s="5" t="s">
        <v>380</v>
      </c>
      <c r="D112" s="5" t="s">
        <v>381</v>
      </c>
      <c r="E112" s="6">
        <v>3</v>
      </c>
      <c r="F112" s="3">
        <v>40</v>
      </c>
      <c r="G112" s="3">
        <v>8.85</v>
      </c>
      <c r="H112" s="8">
        <f t="shared" si="13"/>
        <v>2.9499999999999997</v>
      </c>
      <c r="I112" s="3">
        <v>31.15</v>
      </c>
      <c r="J112" s="4">
        <v>0.78</v>
      </c>
      <c r="K112" s="2" t="str">
        <f t="shared" si="14"/>
        <v>Friday</v>
      </c>
      <c r="L112" s="5">
        <f t="shared" si="15"/>
        <v>43682</v>
      </c>
      <c r="M112" s="2" t="str">
        <f t="shared" si="16"/>
        <v>Monday</v>
      </c>
      <c r="N112" s="2" t="str">
        <f t="shared" si="17"/>
        <v>Monday</v>
      </c>
      <c r="O112" s="12">
        <f t="shared" si="18"/>
        <v>0</v>
      </c>
      <c r="P112" s="11" t="str">
        <f t="shared" si="19"/>
        <v>Low Cost per Unit</v>
      </c>
      <c r="Q112" s="12">
        <f t="shared" si="20"/>
        <v>0</v>
      </c>
      <c r="R112" s="12">
        <f t="shared" si="21"/>
        <v>1.2</v>
      </c>
      <c r="S112" s="12">
        <f t="shared" si="22"/>
        <v>0</v>
      </c>
      <c r="T112" s="12">
        <f t="shared" si="23"/>
        <v>0</v>
      </c>
      <c r="U112" s="12">
        <f t="shared" si="24"/>
        <v>0</v>
      </c>
      <c r="V112" s="13" t="str">
        <f t="shared" ca="1" si="25"/>
        <v>Greater Than 8 Weeks Old</v>
      </c>
    </row>
    <row r="113" spans="1:22" x14ac:dyDescent="0.45">
      <c r="A113" s="2" t="s">
        <v>240</v>
      </c>
      <c r="B113" s="5">
        <v>43679</v>
      </c>
      <c r="C113" s="5" t="s">
        <v>371</v>
      </c>
      <c r="D113" s="5" t="s">
        <v>371</v>
      </c>
      <c r="E113" s="6">
        <v>1</v>
      </c>
      <c r="F113" s="3">
        <v>22</v>
      </c>
      <c r="G113" s="3">
        <v>3.75</v>
      </c>
      <c r="H113" s="8">
        <f t="shared" si="13"/>
        <v>3.75</v>
      </c>
      <c r="I113" s="3">
        <v>18.25</v>
      </c>
      <c r="J113" s="4">
        <v>0.83</v>
      </c>
      <c r="K113" s="2" t="str">
        <f t="shared" si="14"/>
        <v>Friday</v>
      </c>
      <c r="L113" s="5">
        <f t="shared" si="15"/>
        <v>43682</v>
      </c>
      <c r="M113" s="2" t="str">
        <f t="shared" si="16"/>
        <v>Monday</v>
      </c>
      <c r="N113" s="2" t="str">
        <f t="shared" si="17"/>
        <v>Monday</v>
      </c>
      <c r="O113" s="12">
        <f t="shared" si="18"/>
        <v>0</v>
      </c>
      <c r="P113" s="11" t="str">
        <f t="shared" si="19"/>
        <v>Low Cost per Unit</v>
      </c>
      <c r="Q113" s="12">
        <f t="shared" si="20"/>
        <v>0</v>
      </c>
      <c r="R113" s="12">
        <f t="shared" si="21"/>
        <v>0</v>
      </c>
      <c r="S113" s="12">
        <f t="shared" si="22"/>
        <v>0</v>
      </c>
      <c r="T113" s="12">
        <f t="shared" si="23"/>
        <v>0</v>
      </c>
      <c r="U113" s="12">
        <f t="shared" si="24"/>
        <v>0</v>
      </c>
      <c r="V113" s="13" t="str">
        <f t="shared" ca="1" si="25"/>
        <v>Greater Than 8 Weeks Old</v>
      </c>
    </row>
    <row r="114" spans="1:22" x14ac:dyDescent="0.45">
      <c r="A114" s="2" t="s">
        <v>241</v>
      </c>
      <c r="B114" s="5">
        <v>43679</v>
      </c>
      <c r="C114" s="5" t="s">
        <v>386</v>
      </c>
      <c r="D114" s="5" t="s">
        <v>387</v>
      </c>
      <c r="E114" s="6">
        <v>1</v>
      </c>
      <c r="F114" s="3">
        <v>35</v>
      </c>
      <c r="G114" s="3">
        <v>10.199999999999999</v>
      </c>
      <c r="H114" s="8">
        <f t="shared" si="13"/>
        <v>10.199999999999999</v>
      </c>
      <c r="I114" s="3">
        <v>24.8</v>
      </c>
      <c r="J114" s="4">
        <v>0.71</v>
      </c>
      <c r="K114" s="2" t="str">
        <f t="shared" si="14"/>
        <v>Friday</v>
      </c>
      <c r="L114" s="5">
        <f t="shared" si="15"/>
        <v>43682</v>
      </c>
      <c r="M114" s="2" t="str">
        <f t="shared" si="16"/>
        <v>Monday</v>
      </c>
      <c r="N114" s="2" t="str">
        <f t="shared" si="17"/>
        <v>Monday</v>
      </c>
      <c r="O114" s="12">
        <f t="shared" si="18"/>
        <v>0</v>
      </c>
      <c r="P114" s="11" t="str">
        <f t="shared" si="19"/>
        <v>Low Cost per Unit</v>
      </c>
      <c r="Q114" s="12">
        <f t="shared" si="20"/>
        <v>0</v>
      </c>
      <c r="R114" s="12">
        <f t="shared" si="21"/>
        <v>0</v>
      </c>
      <c r="S114" s="12">
        <f t="shared" si="22"/>
        <v>0</v>
      </c>
      <c r="T114" s="12">
        <f t="shared" si="23"/>
        <v>0</v>
      </c>
      <c r="U114" s="12">
        <f t="shared" si="24"/>
        <v>0</v>
      </c>
      <c r="V114" s="13" t="str">
        <f t="shared" ca="1" si="25"/>
        <v>Greater Than 8 Weeks Old</v>
      </c>
    </row>
    <row r="115" spans="1:22" x14ac:dyDescent="0.45">
      <c r="A115" s="2" t="s">
        <v>102</v>
      </c>
      <c r="B115" s="5">
        <v>43679</v>
      </c>
      <c r="C115" s="5" t="s">
        <v>369</v>
      </c>
      <c r="D115" s="5" t="s">
        <v>389</v>
      </c>
      <c r="E115" s="6">
        <v>4</v>
      </c>
      <c r="F115" s="3">
        <v>990</v>
      </c>
      <c r="G115" s="3">
        <v>688</v>
      </c>
      <c r="H115" s="8">
        <f t="shared" si="13"/>
        <v>172</v>
      </c>
      <c r="I115" s="3">
        <v>302</v>
      </c>
      <c r="J115" s="4">
        <v>0.31</v>
      </c>
      <c r="K115" s="2" t="str">
        <f t="shared" si="14"/>
        <v>Friday</v>
      </c>
      <c r="L115" s="5">
        <f t="shared" si="15"/>
        <v>43682</v>
      </c>
      <c r="M115" s="2" t="str">
        <f t="shared" si="16"/>
        <v>Monday</v>
      </c>
      <c r="N115" s="2" t="str">
        <f t="shared" si="17"/>
        <v>Monday</v>
      </c>
      <c r="O115" s="12">
        <f t="shared" si="18"/>
        <v>0</v>
      </c>
      <c r="P115" s="11" t="str">
        <f t="shared" si="19"/>
        <v>High Cost per Unit</v>
      </c>
      <c r="Q115" s="12">
        <f t="shared" si="20"/>
        <v>0</v>
      </c>
      <c r="R115" s="12">
        <f t="shared" si="21"/>
        <v>29.7</v>
      </c>
      <c r="S115" s="12">
        <f t="shared" si="22"/>
        <v>0</v>
      </c>
      <c r="T115" s="12">
        <f t="shared" si="23"/>
        <v>0</v>
      </c>
      <c r="U115" s="12">
        <f t="shared" si="24"/>
        <v>0</v>
      </c>
      <c r="V115" s="13" t="str">
        <f t="shared" ca="1" si="25"/>
        <v>Greater Than 8 Weeks Old</v>
      </c>
    </row>
    <row r="116" spans="1:22" x14ac:dyDescent="0.45">
      <c r="A116" s="2" t="s">
        <v>103</v>
      </c>
      <c r="B116" s="5">
        <v>43679</v>
      </c>
      <c r="C116" s="5" t="s">
        <v>375</v>
      </c>
      <c r="D116" s="5" t="s">
        <v>382</v>
      </c>
      <c r="E116" s="6">
        <v>3</v>
      </c>
      <c r="F116" s="3">
        <v>195</v>
      </c>
      <c r="G116" s="3">
        <v>36</v>
      </c>
      <c r="H116" s="8">
        <f t="shared" si="13"/>
        <v>12</v>
      </c>
      <c r="I116" s="3">
        <v>159</v>
      </c>
      <c r="J116" s="4">
        <v>0.82</v>
      </c>
      <c r="K116" s="2" t="str">
        <f t="shared" si="14"/>
        <v>Friday</v>
      </c>
      <c r="L116" s="5">
        <f t="shared" si="15"/>
        <v>43682</v>
      </c>
      <c r="M116" s="2" t="str">
        <f t="shared" si="16"/>
        <v>Monday</v>
      </c>
      <c r="N116" s="2" t="str">
        <f t="shared" si="17"/>
        <v>Monday</v>
      </c>
      <c r="O116" s="12">
        <f t="shared" si="18"/>
        <v>0</v>
      </c>
      <c r="P116" s="11" t="str">
        <f t="shared" si="19"/>
        <v>Low Cost per Unit</v>
      </c>
      <c r="Q116" s="12">
        <f t="shared" si="20"/>
        <v>0</v>
      </c>
      <c r="R116" s="12">
        <f t="shared" si="21"/>
        <v>5.85</v>
      </c>
      <c r="S116" s="12">
        <f t="shared" si="22"/>
        <v>0</v>
      </c>
      <c r="T116" s="12">
        <f t="shared" si="23"/>
        <v>0</v>
      </c>
      <c r="U116" s="12">
        <f t="shared" si="24"/>
        <v>0</v>
      </c>
      <c r="V116" s="13" t="str">
        <f t="shared" ca="1" si="25"/>
        <v>Greater Than 8 Weeks Old</v>
      </c>
    </row>
    <row r="117" spans="1:22" x14ac:dyDescent="0.45">
      <c r="A117" s="2" t="s">
        <v>139</v>
      </c>
      <c r="B117" s="5">
        <v>43679</v>
      </c>
      <c r="C117" s="5" t="s">
        <v>375</v>
      </c>
      <c r="D117" s="5" t="s">
        <v>382</v>
      </c>
      <c r="E117" s="6">
        <v>1</v>
      </c>
      <c r="F117" s="3">
        <v>75</v>
      </c>
      <c r="G117" s="3">
        <v>18.95</v>
      </c>
      <c r="H117" s="8">
        <f t="shared" si="13"/>
        <v>18.95</v>
      </c>
      <c r="I117" s="3">
        <v>56.05</v>
      </c>
      <c r="J117" s="4">
        <v>0.75</v>
      </c>
      <c r="K117" s="2" t="str">
        <f t="shared" si="14"/>
        <v>Friday</v>
      </c>
      <c r="L117" s="5">
        <f t="shared" si="15"/>
        <v>43682</v>
      </c>
      <c r="M117" s="2" t="str">
        <f t="shared" si="16"/>
        <v>Monday</v>
      </c>
      <c r="N117" s="2" t="str">
        <f t="shared" si="17"/>
        <v>Monday</v>
      </c>
      <c r="O117" s="12">
        <f t="shared" si="18"/>
        <v>0</v>
      </c>
      <c r="P117" s="11" t="str">
        <f t="shared" si="19"/>
        <v>High Cost per Unit</v>
      </c>
      <c r="Q117" s="12">
        <f t="shared" si="20"/>
        <v>0</v>
      </c>
      <c r="R117" s="12">
        <f t="shared" si="21"/>
        <v>0</v>
      </c>
      <c r="S117" s="12">
        <f t="shared" si="22"/>
        <v>0</v>
      </c>
      <c r="T117" s="12">
        <f t="shared" si="23"/>
        <v>0</v>
      </c>
      <c r="U117" s="12">
        <f t="shared" si="24"/>
        <v>0</v>
      </c>
      <c r="V117" s="13" t="str">
        <f t="shared" ca="1" si="25"/>
        <v>Greater Than 8 Weeks Old</v>
      </c>
    </row>
    <row r="118" spans="1:22" x14ac:dyDescent="0.45">
      <c r="A118" s="2" t="s">
        <v>34</v>
      </c>
      <c r="B118" s="5">
        <v>43679</v>
      </c>
      <c r="C118" s="5" t="s">
        <v>375</v>
      </c>
      <c r="D118" s="5" t="s">
        <v>392</v>
      </c>
      <c r="E118" s="6">
        <v>12</v>
      </c>
      <c r="F118" s="3">
        <v>468</v>
      </c>
      <c r="G118" s="3">
        <v>130.19999999999999</v>
      </c>
      <c r="H118" s="8">
        <f t="shared" si="13"/>
        <v>10.85</v>
      </c>
      <c r="I118" s="3">
        <v>337.8</v>
      </c>
      <c r="J118" s="4">
        <v>0.72</v>
      </c>
      <c r="K118" s="2" t="str">
        <f t="shared" si="14"/>
        <v>Friday</v>
      </c>
      <c r="L118" s="5">
        <f t="shared" si="15"/>
        <v>43682</v>
      </c>
      <c r="M118" s="2" t="str">
        <f t="shared" si="16"/>
        <v>Monday</v>
      </c>
      <c r="N118" s="2" t="str">
        <f t="shared" si="17"/>
        <v>Monday</v>
      </c>
      <c r="O118" s="12">
        <f t="shared" si="18"/>
        <v>0</v>
      </c>
      <c r="P118" s="11" t="str">
        <f t="shared" si="19"/>
        <v>Low Cost per Unit</v>
      </c>
      <c r="Q118" s="12">
        <f t="shared" si="20"/>
        <v>0</v>
      </c>
      <c r="R118" s="12">
        <f t="shared" si="21"/>
        <v>14.04</v>
      </c>
      <c r="S118" s="12">
        <f t="shared" si="22"/>
        <v>0</v>
      </c>
      <c r="T118" s="12">
        <f t="shared" si="23"/>
        <v>0</v>
      </c>
      <c r="U118" s="12">
        <f t="shared" si="24"/>
        <v>0</v>
      </c>
      <c r="V118" s="13" t="str">
        <f t="shared" ca="1" si="25"/>
        <v>Greater Than 8 Weeks Old</v>
      </c>
    </row>
    <row r="119" spans="1:22" x14ac:dyDescent="0.45">
      <c r="A119" s="2" t="s">
        <v>35</v>
      </c>
      <c r="B119" s="5">
        <v>43679</v>
      </c>
      <c r="C119" s="5" t="s">
        <v>375</v>
      </c>
      <c r="D119" s="5" t="s">
        <v>392</v>
      </c>
      <c r="E119" s="6">
        <v>3</v>
      </c>
      <c r="F119" s="3">
        <v>135</v>
      </c>
      <c r="G119" s="3">
        <v>33</v>
      </c>
      <c r="H119" s="8">
        <f t="shared" si="13"/>
        <v>11</v>
      </c>
      <c r="I119" s="3">
        <v>102</v>
      </c>
      <c r="J119" s="4">
        <v>0.76</v>
      </c>
      <c r="K119" s="2" t="str">
        <f t="shared" si="14"/>
        <v>Friday</v>
      </c>
      <c r="L119" s="5">
        <f t="shared" si="15"/>
        <v>43682</v>
      </c>
      <c r="M119" s="2" t="str">
        <f t="shared" si="16"/>
        <v>Monday</v>
      </c>
      <c r="N119" s="2" t="str">
        <f t="shared" si="17"/>
        <v>Monday</v>
      </c>
      <c r="O119" s="12">
        <f t="shared" si="18"/>
        <v>0</v>
      </c>
      <c r="P119" s="11" t="str">
        <f t="shared" si="19"/>
        <v>Low Cost per Unit</v>
      </c>
      <c r="Q119" s="12">
        <f t="shared" si="20"/>
        <v>0</v>
      </c>
      <c r="R119" s="12">
        <f t="shared" si="21"/>
        <v>4.05</v>
      </c>
      <c r="S119" s="12">
        <f t="shared" si="22"/>
        <v>0</v>
      </c>
      <c r="T119" s="12">
        <f t="shared" si="23"/>
        <v>0</v>
      </c>
      <c r="U119" s="12">
        <f t="shared" si="24"/>
        <v>0</v>
      </c>
      <c r="V119" s="13" t="str">
        <f t="shared" ca="1" si="25"/>
        <v>Greater Than 8 Weeks Old</v>
      </c>
    </row>
    <row r="120" spans="1:22" x14ac:dyDescent="0.45">
      <c r="A120" s="2" t="s">
        <v>40</v>
      </c>
      <c r="B120" s="5">
        <v>43679</v>
      </c>
      <c r="C120" s="5" t="s">
        <v>375</v>
      </c>
      <c r="D120" s="5" t="s">
        <v>382</v>
      </c>
      <c r="E120" s="6">
        <v>2</v>
      </c>
      <c r="F120" s="3">
        <v>38</v>
      </c>
      <c r="G120" s="3">
        <v>14</v>
      </c>
      <c r="H120" s="8">
        <f t="shared" si="13"/>
        <v>7</v>
      </c>
      <c r="I120" s="3">
        <v>24</v>
      </c>
      <c r="J120" s="4">
        <v>0.63</v>
      </c>
      <c r="K120" s="2" t="str">
        <f t="shared" si="14"/>
        <v>Friday</v>
      </c>
      <c r="L120" s="5">
        <f t="shared" si="15"/>
        <v>43682</v>
      </c>
      <c r="M120" s="2" t="str">
        <f t="shared" si="16"/>
        <v>Monday</v>
      </c>
      <c r="N120" s="2" t="str">
        <f t="shared" si="17"/>
        <v>Monday</v>
      </c>
      <c r="O120" s="12">
        <f t="shared" si="18"/>
        <v>0</v>
      </c>
      <c r="P120" s="11" t="str">
        <f t="shared" si="19"/>
        <v>Low Cost per Unit</v>
      </c>
      <c r="Q120" s="12">
        <f t="shared" si="20"/>
        <v>0</v>
      </c>
      <c r="R120" s="12">
        <f t="shared" si="21"/>
        <v>1.1399999999999999</v>
      </c>
      <c r="S120" s="12">
        <f t="shared" si="22"/>
        <v>0</v>
      </c>
      <c r="T120" s="12">
        <f t="shared" si="23"/>
        <v>0</v>
      </c>
      <c r="U120" s="12">
        <f t="shared" si="24"/>
        <v>0</v>
      </c>
      <c r="V120" s="13" t="str">
        <f t="shared" ca="1" si="25"/>
        <v>Greater Than 8 Weeks Old</v>
      </c>
    </row>
    <row r="121" spans="1:22" x14ac:dyDescent="0.45">
      <c r="A121" s="2" t="s">
        <v>41</v>
      </c>
      <c r="B121" s="5">
        <v>43679</v>
      </c>
      <c r="C121" s="5" t="s">
        <v>375</v>
      </c>
      <c r="D121" s="5" t="s">
        <v>382</v>
      </c>
      <c r="E121" s="6">
        <v>3</v>
      </c>
      <c r="F121" s="3">
        <v>57</v>
      </c>
      <c r="G121" s="3">
        <v>13.05</v>
      </c>
      <c r="H121" s="8">
        <f t="shared" si="13"/>
        <v>4.3500000000000005</v>
      </c>
      <c r="I121" s="3">
        <v>43.95</v>
      </c>
      <c r="J121" s="4">
        <v>0.77</v>
      </c>
      <c r="K121" s="2" t="str">
        <f t="shared" si="14"/>
        <v>Friday</v>
      </c>
      <c r="L121" s="5">
        <f t="shared" si="15"/>
        <v>43682</v>
      </c>
      <c r="M121" s="2" t="str">
        <f t="shared" si="16"/>
        <v>Monday</v>
      </c>
      <c r="N121" s="2" t="str">
        <f t="shared" si="17"/>
        <v>Monday</v>
      </c>
      <c r="O121" s="12">
        <f t="shared" si="18"/>
        <v>0</v>
      </c>
      <c r="P121" s="11" t="str">
        <f t="shared" si="19"/>
        <v>Low Cost per Unit</v>
      </c>
      <c r="Q121" s="12">
        <f t="shared" si="20"/>
        <v>0</v>
      </c>
      <c r="R121" s="12">
        <f t="shared" si="21"/>
        <v>1.71</v>
      </c>
      <c r="S121" s="12">
        <f t="shared" si="22"/>
        <v>0</v>
      </c>
      <c r="T121" s="12">
        <f t="shared" si="23"/>
        <v>0</v>
      </c>
      <c r="U121" s="12">
        <f t="shared" si="24"/>
        <v>0</v>
      </c>
      <c r="V121" s="13" t="str">
        <f t="shared" ca="1" si="25"/>
        <v>Greater Than 8 Weeks Old</v>
      </c>
    </row>
    <row r="122" spans="1:22" x14ac:dyDescent="0.45">
      <c r="A122" s="2" t="s">
        <v>242</v>
      </c>
      <c r="B122" s="5">
        <v>43679</v>
      </c>
      <c r="C122" s="5" t="s">
        <v>369</v>
      </c>
      <c r="D122" s="5" t="s">
        <v>393</v>
      </c>
      <c r="E122" s="6">
        <v>3</v>
      </c>
      <c r="F122" s="3">
        <v>297</v>
      </c>
      <c r="G122" s="3">
        <v>91.92</v>
      </c>
      <c r="H122" s="8">
        <f t="shared" si="13"/>
        <v>30.64</v>
      </c>
      <c r="I122" s="3">
        <v>205.08</v>
      </c>
      <c r="J122" s="4">
        <v>0.69</v>
      </c>
      <c r="K122" s="2" t="str">
        <f t="shared" si="14"/>
        <v>Friday</v>
      </c>
      <c r="L122" s="5">
        <f t="shared" si="15"/>
        <v>43682</v>
      </c>
      <c r="M122" s="2" t="str">
        <f t="shared" si="16"/>
        <v>Monday</v>
      </c>
      <c r="N122" s="2" t="str">
        <f t="shared" si="17"/>
        <v>Monday</v>
      </c>
      <c r="O122" s="12">
        <f t="shared" si="18"/>
        <v>0</v>
      </c>
      <c r="P122" s="11" t="str">
        <f t="shared" si="19"/>
        <v>High Cost per Unit</v>
      </c>
      <c r="Q122" s="12">
        <f t="shared" si="20"/>
        <v>0</v>
      </c>
      <c r="R122" s="12">
        <f t="shared" si="21"/>
        <v>8.91</v>
      </c>
      <c r="S122" s="12">
        <f t="shared" si="22"/>
        <v>0</v>
      </c>
      <c r="T122" s="12">
        <f t="shared" si="23"/>
        <v>0</v>
      </c>
      <c r="U122" s="12">
        <f t="shared" si="24"/>
        <v>0</v>
      </c>
      <c r="V122" s="13" t="str">
        <f t="shared" ca="1" si="25"/>
        <v>Greater Than 8 Weeks Old</v>
      </c>
    </row>
    <row r="123" spans="1:22" x14ac:dyDescent="0.45">
      <c r="A123" s="2" t="s">
        <v>221</v>
      </c>
      <c r="B123" s="5">
        <v>43679</v>
      </c>
      <c r="C123" s="5" t="s">
        <v>369</v>
      </c>
      <c r="D123" s="5" t="s">
        <v>372</v>
      </c>
      <c r="E123" s="6">
        <v>4</v>
      </c>
      <c r="F123" s="3">
        <v>396</v>
      </c>
      <c r="G123" s="3">
        <v>122.56</v>
      </c>
      <c r="H123" s="8">
        <f t="shared" si="13"/>
        <v>30.64</v>
      </c>
      <c r="I123" s="3">
        <v>273.44</v>
      </c>
      <c r="J123" s="4">
        <v>0.69</v>
      </c>
      <c r="K123" s="2" t="str">
        <f t="shared" si="14"/>
        <v>Friday</v>
      </c>
      <c r="L123" s="5">
        <f t="shared" si="15"/>
        <v>43682</v>
      </c>
      <c r="M123" s="2" t="str">
        <f t="shared" si="16"/>
        <v>Monday</v>
      </c>
      <c r="N123" s="2" t="str">
        <f t="shared" si="17"/>
        <v>Monday</v>
      </c>
      <c r="O123" s="12">
        <f t="shared" si="18"/>
        <v>0</v>
      </c>
      <c r="P123" s="11" t="str">
        <f t="shared" si="19"/>
        <v>High Cost per Unit</v>
      </c>
      <c r="Q123" s="12">
        <f t="shared" si="20"/>
        <v>0</v>
      </c>
      <c r="R123" s="12">
        <f t="shared" si="21"/>
        <v>11.879999999999999</v>
      </c>
      <c r="S123" s="12">
        <f t="shared" si="22"/>
        <v>0</v>
      </c>
      <c r="T123" s="12">
        <f t="shared" si="23"/>
        <v>0</v>
      </c>
      <c r="U123" s="12">
        <f t="shared" si="24"/>
        <v>0</v>
      </c>
      <c r="V123" s="13" t="str">
        <f t="shared" ca="1" si="25"/>
        <v>Greater Than 8 Weeks Old</v>
      </c>
    </row>
    <row r="124" spans="1:22" x14ac:dyDescent="0.45">
      <c r="A124" s="2" t="s">
        <v>152</v>
      </c>
      <c r="B124" s="5">
        <v>43679</v>
      </c>
      <c r="C124" s="5" t="s">
        <v>369</v>
      </c>
      <c r="D124" s="5" t="s">
        <v>393</v>
      </c>
      <c r="E124" s="6">
        <v>12</v>
      </c>
      <c r="F124" s="3">
        <v>1428</v>
      </c>
      <c r="G124" s="3">
        <v>450</v>
      </c>
      <c r="H124" s="8">
        <f t="shared" si="13"/>
        <v>37.5</v>
      </c>
      <c r="I124" s="3">
        <v>978</v>
      </c>
      <c r="J124" s="4">
        <v>0.68</v>
      </c>
      <c r="K124" s="2" t="str">
        <f t="shared" si="14"/>
        <v>Friday</v>
      </c>
      <c r="L124" s="5">
        <f t="shared" si="15"/>
        <v>43682</v>
      </c>
      <c r="M124" s="2" t="str">
        <f t="shared" si="16"/>
        <v>Monday</v>
      </c>
      <c r="N124" s="2" t="str">
        <f t="shared" si="17"/>
        <v>Monday</v>
      </c>
      <c r="O124" s="12">
        <f t="shared" si="18"/>
        <v>0</v>
      </c>
      <c r="P124" s="11" t="str">
        <f t="shared" si="19"/>
        <v>High Cost per Unit</v>
      </c>
      <c r="Q124" s="12">
        <f t="shared" si="20"/>
        <v>0</v>
      </c>
      <c r="R124" s="12">
        <f t="shared" si="21"/>
        <v>42.839999999999996</v>
      </c>
      <c r="S124" s="12">
        <f t="shared" si="22"/>
        <v>0</v>
      </c>
      <c r="T124" s="12">
        <f t="shared" si="23"/>
        <v>0</v>
      </c>
      <c r="U124" s="12">
        <f t="shared" si="24"/>
        <v>0</v>
      </c>
      <c r="V124" s="13" t="str">
        <f t="shared" ca="1" si="25"/>
        <v>Greater Than 8 Weeks Old</v>
      </c>
    </row>
    <row r="125" spans="1:22" x14ac:dyDescent="0.45">
      <c r="A125" s="2" t="s">
        <v>184</v>
      </c>
      <c r="B125" s="5">
        <v>43679</v>
      </c>
      <c r="C125" s="5" t="s">
        <v>371</v>
      </c>
      <c r="D125" s="5" t="s">
        <v>371</v>
      </c>
      <c r="E125" s="6">
        <v>2</v>
      </c>
      <c r="F125" s="3">
        <v>170</v>
      </c>
      <c r="G125" s="3">
        <v>44</v>
      </c>
      <c r="H125" s="8">
        <f t="shared" si="13"/>
        <v>22</v>
      </c>
      <c r="I125" s="3">
        <v>126</v>
      </c>
      <c r="J125" s="4">
        <v>0.74</v>
      </c>
      <c r="K125" s="2" t="str">
        <f t="shared" si="14"/>
        <v>Friday</v>
      </c>
      <c r="L125" s="5">
        <f t="shared" si="15"/>
        <v>43682</v>
      </c>
      <c r="M125" s="2" t="str">
        <f t="shared" si="16"/>
        <v>Monday</v>
      </c>
      <c r="N125" s="2" t="str">
        <f t="shared" si="17"/>
        <v>Monday</v>
      </c>
      <c r="O125" s="12">
        <f t="shared" si="18"/>
        <v>0</v>
      </c>
      <c r="P125" s="11" t="str">
        <f t="shared" si="19"/>
        <v>High Cost per Unit</v>
      </c>
      <c r="Q125" s="12">
        <f t="shared" si="20"/>
        <v>0</v>
      </c>
      <c r="R125" s="12">
        <f t="shared" si="21"/>
        <v>5.0999999999999996</v>
      </c>
      <c r="S125" s="12">
        <f t="shared" si="22"/>
        <v>0</v>
      </c>
      <c r="T125" s="12">
        <f t="shared" si="23"/>
        <v>0</v>
      </c>
      <c r="U125" s="12">
        <f t="shared" si="24"/>
        <v>0</v>
      </c>
      <c r="V125" s="13" t="str">
        <f t="shared" ca="1" si="25"/>
        <v>Greater Than 8 Weeks Old</v>
      </c>
    </row>
    <row r="126" spans="1:22" x14ac:dyDescent="0.45">
      <c r="A126" s="2" t="s">
        <v>106</v>
      </c>
      <c r="B126" s="5">
        <v>43679</v>
      </c>
      <c r="C126" s="5" t="s">
        <v>369</v>
      </c>
      <c r="D126" s="5" t="s">
        <v>393</v>
      </c>
      <c r="E126" s="6">
        <v>2</v>
      </c>
      <c r="F126" s="3">
        <v>198</v>
      </c>
      <c r="G126" s="3">
        <v>60</v>
      </c>
      <c r="H126" s="8">
        <f t="shared" si="13"/>
        <v>30</v>
      </c>
      <c r="I126" s="3">
        <v>138</v>
      </c>
      <c r="J126" s="4">
        <v>0.7</v>
      </c>
      <c r="K126" s="2" t="str">
        <f t="shared" si="14"/>
        <v>Friday</v>
      </c>
      <c r="L126" s="5">
        <f t="shared" si="15"/>
        <v>43682</v>
      </c>
      <c r="M126" s="2" t="str">
        <f t="shared" si="16"/>
        <v>Monday</v>
      </c>
      <c r="N126" s="2" t="str">
        <f t="shared" si="17"/>
        <v>Monday</v>
      </c>
      <c r="O126" s="12">
        <f t="shared" si="18"/>
        <v>0</v>
      </c>
      <c r="P126" s="11" t="str">
        <f t="shared" si="19"/>
        <v>High Cost per Unit</v>
      </c>
      <c r="Q126" s="12">
        <f t="shared" si="20"/>
        <v>0</v>
      </c>
      <c r="R126" s="12">
        <f t="shared" si="21"/>
        <v>5.9399999999999995</v>
      </c>
      <c r="S126" s="12">
        <f t="shared" si="22"/>
        <v>0</v>
      </c>
      <c r="T126" s="12">
        <f t="shared" si="23"/>
        <v>0</v>
      </c>
      <c r="U126" s="12">
        <f t="shared" si="24"/>
        <v>0</v>
      </c>
      <c r="V126" s="13" t="str">
        <f t="shared" ca="1" si="25"/>
        <v>Greater Than 8 Weeks Old</v>
      </c>
    </row>
    <row r="127" spans="1:22" x14ac:dyDescent="0.45">
      <c r="A127" s="2" t="s">
        <v>46</v>
      </c>
      <c r="B127" s="5">
        <v>43679</v>
      </c>
      <c r="C127" s="5" t="s">
        <v>369</v>
      </c>
      <c r="D127" s="5" t="s">
        <v>393</v>
      </c>
      <c r="E127" s="6">
        <v>8</v>
      </c>
      <c r="F127" s="3">
        <v>1000</v>
      </c>
      <c r="G127" s="3">
        <v>384</v>
      </c>
      <c r="H127" s="8">
        <f t="shared" si="13"/>
        <v>48</v>
      </c>
      <c r="I127" s="3">
        <v>616</v>
      </c>
      <c r="J127" s="4">
        <v>0.62</v>
      </c>
      <c r="K127" s="2" t="str">
        <f t="shared" si="14"/>
        <v>Friday</v>
      </c>
      <c r="L127" s="5">
        <f t="shared" si="15"/>
        <v>43682</v>
      </c>
      <c r="M127" s="2" t="str">
        <f t="shared" si="16"/>
        <v>Monday</v>
      </c>
      <c r="N127" s="2" t="str">
        <f t="shared" si="17"/>
        <v>Monday</v>
      </c>
      <c r="O127" s="12">
        <f t="shared" si="18"/>
        <v>0</v>
      </c>
      <c r="P127" s="11" t="str">
        <f t="shared" si="19"/>
        <v>High Cost per Unit</v>
      </c>
      <c r="Q127" s="12">
        <f t="shared" si="20"/>
        <v>0</v>
      </c>
      <c r="R127" s="12">
        <f t="shared" si="21"/>
        <v>30</v>
      </c>
      <c r="S127" s="12">
        <f t="shared" si="22"/>
        <v>0</v>
      </c>
      <c r="T127" s="12">
        <f t="shared" si="23"/>
        <v>0</v>
      </c>
      <c r="U127" s="12">
        <f t="shared" si="24"/>
        <v>0</v>
      </c>
      <c r="V127" s="13" t="str">
        <f t="shared" ca="1" si="25"/>
        <v>Greater Than 8 Weeks Old</v>
      </c>
    </row>
    <row r="128" spans="1:22" x14ac:dyDescent="0.45">
      <c r="A128" s="2" t="s">
        <v>243</v>
      </c>
      <c r="B128" s="5">
        <v>43679</v>
      </c>
      <c r="C128" s="5" t="s">
        <v>369</v>
      </c>
      <c r="D128" s="5" t="s">
        <v>372</v>
      </c>
      <c r="E128" s="6">
        <v>2</v>
      </c>
      <c r="F128" s="3">
        <v>30</v>
      </c>
      <c r="G128" s="3">
        <v>6.8</v>
      </c>
      <c r="H128" s="8">
        <f t="shared" si="13"/>
        <v>3.4</v>
      </c>
      <c r="I128" s="3">
        <v>23.2</v>
      </c>
      <c r="J128" s="4">
        <v>0.77</v>
      </c>
      <c r="K128" s="2" t="str">
        <f t="shared" si="14"/>
        <v>Friday</v>
      </c>
      <c r="L128" s="5">
        <f t="shared" si="15"/>
        <v>43682</v>
      </c>
      <c r="M128" s="2" t="str">
        <f t="shared" si="16"/>
        <v>Monday</v>
      </c>
      <c r="N128" s="2" t="str">
        <f t="shared" si="17"/>
        <v>Monday</v>
      </c>
      <c r="O128" s="12">
        <f t="shared" si="18"/>
        <v>0</v>
      </c>
      <c r="P128" s="11" t="str">
        <f t="shared" si="19"/>
        <v>Low Cost per Unit</v>
      </c>
      <c r="Q128" s="12">
        <f t="shared" si="20"/>
        <v>0</v>
      </c>
      <c r="R128" s="12">
        <f t="shared" si="21"/>
        <v>0.89999999999999991</v>
      </c>
      <c r="S128" s="12">
        <f t="shared" si="22"/>
        <v>0</v>
      </c>
      <c r="T128" s="12">
        <f t="shared" si="23"/>
        <v>0</v>
      </c>
      <c r="U128" s="12">
        <f t="shared" si="24"/>
        <v>0</v>
      </c>
      <c r="V128" s="13" t="str">
        <f t="shared" ca="1" si="25"/>
        <v>Greater Than 8 Weeks Old</v>
      </c>
    </row>
    <row r="129" spans="1:22" x14ac:dyDescent="0.45">
      <c r="A129" s="2" t="s">
        <v>244</v>
      </c>
      <c r="B129" s="5">
        <v>43679</v>
      </c>
      <c r="C129" s="5" t="s">
        <v>369</v>
      </c>
      <c r="D129" s="5" t="s">
        <v>372</v>
      </c>
      <c r="E129" s="6">
        <v>1</v>
      </c>
      <c r="F129" s="3">
        <v>45</v>
      </c>
      <c r="G129" s="3">
        <v>10.8</v>
      </c>
      <c r="H129" s="8">
        <f t="shared" si="13"/>
        <v>10.8</v>
      </c>
      <c r="I129" s="3">
        <v>34.200000000000003</v>
      </c>
      <c r="J129" s="4">
        <v>0.76</v>
      </c>
      <c r="K129" s="2" t="str">
        <f t="shared" si="14"/>
        <v>Friday</v>
      </c>
      <c r="L129" s="5">
        <f t="shared" si="15"/>
        <v>43682</v>
      </c>
      <c r="M129" s="2" t="str">
        <f t="shared" si="16"/>
        <v>Monday</v>
      </c>
      <c r="N129" s="2" t="str">
        <f t="shared" si="17"/>
        <v>Monday</v>
      </c>
      <c r="O129" s="12">
        <f t="shared" si="18"/>
        <v>0</v>
      </c>
      <c r="P129" s="11" t="str">
        <f t="shared" si="19"/>
        <v>Low Cost per Unit</v>
      </c>
      <c r="Q129" s="12">
        <f t="shared" si="20"/>
        <v>0</v>
      </c>
      <c r="R129" s="12">
        <f t="shared" si="21"/>
        <v>0</v>
      </c>
      <c r="S129" s="12">
        <f t="shared" si="22"/>
        <v>0</v>
      </c>
      <c r="T129" s="12">
        <f t="shared" si="23"/>
        <v>0</v>
      </c>
      <c r="U129" s="12">
        <f t="shared" si="24"/>
        <v>0</v>
      </c>
      <c r="V129" s="13" t="str">
        <f t="shared" ca="1" si="25"/>
        <v>Greater Than 8 Weeks Old</v>
      </c>
    </row>
    <row r="130" spans="1:22" x14ac:dyDescent="0.45">
      <c r="A130" s="2" t="s">
        <v>245</v>
      </c>
      <c r="B130" s="5">
        <v>43679</v>
      </c>
      <c r="C130" s="5" t="s">
        <v>369</v>
      </c>
      <c r="D130" s="5" t="s">
        <v>372</v>
      </c>
      <c r="E130" s="6">
        <v>1</v>
      </c>
      <c r="F130" s="3">
        <v>59</v>
      </c>
      <c r="G130" s="3">
        <v>16.2</v>
      </c>
      <c r="H130" s="8">
        <f t="shared" si="13"/>
        <v>16.2</v>
      </c>
      <c r="I130" s="3">
        <v>42.8</v>
      </c>
      <c r="J130" s="4">
        <v>0.73</v>
      </c>
      <c r="K130" s="2" t="str">
        <f t="shared" si="14"/>
        <v>Friday</v>
      </c>
      <c r="L130" s="5">
        <f t="shared" si="15"/>
        <v>43682</v>
      </c>
      <c r="M130" s="2" t="str">
        <f t="shared" si="16"/>
        <v>Monday</v>
      </c>
      <c r="N130" s="2" t="str">
        <f t="shared" si="17"/>
        <v>Monday</v>
      </c>
      <c r="O130" s="12">
        <f t="shared" si="18"/>
        <v>0</v>
      </c>
      <c r="P130" s="11" t="str">
        <f t="shared" si="19"/>
        <v>Low Cost per Unit</v>
      </c>
      <c r="Q130" s="12">
        <f t="shared" si="20"/>
        <v>0</v>
      </c>
      <c r="R130" s="12">
        <f t="shared" si="21"/>
        <v>0</v>
      </c>
      <c r="S130" s="12">
        <f t="shared" si="22"/>
        <v>0</v>
      </c>
      <c r="T130" s="12">
        <f t="shared" si="23"/>
        <v>0</v>
      </c>
      <c r="U130" s="12">
        <f t="shared" si="24"/>
        <v>0</v>
      </c>
      <c r="V130" s="13" t="str">
        <f t="shared" ca="1" si="25"/>
        <v>Greater Than 8 Weeks Old</v>
      </c>
    </row>
    <row r="131" spans="1:22" x14ac:dyDescent="0.45">
      <c r="A131" s="2" t="s">
        <v>246</v>
      </c>
      <c r="B131" s="5">
        <v>43679</v>
      </c>
      <c r="C131" s="5" t="s">
        <v>371</v>
      </c>
      <c r="D131" s="5" t="s">
        <v>371</v>
      </c>
      <c r="E131" s="6">
        <v>1</v>
      </c>
      <c r="F131" s="3">
        <v>80</v>
      </c>
      <c r="G131" s="3">
        <v>24</v>
      </c>
      <c r="H131" s="8">
        <f t="shared" ref="H131:H194" si="26">G131/E131</f>
        <v>24</v>
      </c>
      <c r="I131" s="3">
        <v>56</v>
      </c>
      <c r="J131" s="4">
        <v>0.7</v>
      </c>
      <c r="K131" s="2" t="str">
        <f t="shared" ref="K131:K194" si="27">TEXT(B131,"dddd")</f>
        <v>Friday</v>
      </c>
      <c r="L131" s="5">
        <f t="shared" ref="L131:L194" si="28">B131+3</f>
        <v>43682</v>
      </c>
      <c r="M131" s="2" t="str">
        <f t="shared" ref="M131:M194" si="29">TEXT(L131,"dddd")</f>
        <v>Monday</v>
      </c>
      <c r="N131" s="2" t="str">
        <f t="shared" ref="N131:N194" si="30">IF(M131="Sunday","Monday",M131)</f>
        <v>Monday</v>
      </c>
      <c r="O131" s="12">
        <f t="shared" ref="O131:O194" si="31">IF(TEXT(B131,"dddd")="Tuesday",E131*0.05,0)</f>
        <v>0</v>
      </c>
      <c r="P131" s="11" t="str">
        <f t="shared" ref="P131:P194" si="32">IF(H131&gt;AVERAGE(H:H),"High Cost per Unit","Low Cost per Unit")</f>
        <v>High Cost per Unit</v>
      </c>
      <c r="Q131" s="12">
        <f t="shared" ref="Q131:Q194" si="33">IF(D131="Masks",F131*0.1,0)</f>
        <v>0</v>
      </c>
      <c r="R131" s="12">
        <f t="shared" ref="R131:R194" si="34">IF(E131&gt;1,F131*0.03,0)</f>
        <v>0</v>
      </c>
      <c r="S131" s="12">
        <f t="shared" ref="S131:S194" si="35">IF(D131="Accessories",F131*0.15,0)</f>
        <v>0</v>
      </c>
      <c r="T131" s="12">
        <f t="shared" ref="T131:T194" si="36">IF(AND(K131="Saturday",C131="Fitness"),F131*0.1,0)</f>
        <v>0</v>
      </c>
      <c r="U131" s="12">
        <f t="shared" ref="U131:U194" si="37">IF(AND(K131="Friday",C131="Automotive"),F131*0.2,0)</f>
        <v>0</v>
      </c>
      <c r="V131" s="13" t="str">
        <f t="shared" ref="V131:V194" ca="1" si="38">IF(ABS(TODAY()-B131)&gt;56,"Greater Than 8 Weeks Old","Less Than 8 Weeks Old")</f>
        <v>Greater Than 8 Weeks Old</v>
      </c>
    </row>
    <row r="132" spans="1:22" x14ac:dyDescent="0.45">
      <c r="A132" s="2" t="s">
        <v>107</v>
      </c>
      <c r="B132" s="5">
        <v>43679</v>
      </c>
      <c r="C132" s="5" t="s">
        <v>375</v>
      </c>
      <c r="D132" s="5" t="s">
        <v>377</v>
      </c>
      <c r="E132" s="6">
        <v>1</v>
      </c>
      <c r="F132" s="3">
        <v>20</v>
      </c>
      <c r="G132" s="3">
        <v>4</v>
      </c>
      <c r="H132" s="8">
        <f t="shared" si="26"/>
        <v>4</v>
      </c>
      <c r="I132" s="3">
        <v>16</v>
      </c>
      <c r="J132" s="4">
        <v>0.8</v>
      </c>
      <c r="K132" s="2" t="str">
        <f t="shared" si="27"/>
        <v>Friday</v>
      </c>
      <c r="L132" s="5">
        <f t="shared" si="28"/>
        <v>43682</v>
      </c>
      <c r="M132" s="2" t="str">
        <f t="shared" si="29"/>
        <v>Monday</v>
      </c>
      <c r="N132" s="2" t="str">
        <f t="shared" si="30"/>
        <v>Monday</v>
      </c>
      <c r="O132" s="12">
        <f t="shared" si="31"/>
        <v>0</v>
      </c>
      <c r="P132" s="11" t="str">
        <f t="shared" si="32"/>
        <v>Low Cost per Unit</v>
      </c>
      <c r="Q132" s="12">
        <f t="shared" si="33"/>
        <v>0</v>
      </c>
      <c r="R132" s="12">
        <f t="shared" si="34"/>
        <v>0</v>
      </c>
      <c r="S132" s="12">
        <f t="shared" si="35"/>
        <v>0</v>
      </c>
      <c r="T132" s="12">
        <f t="shared" si="36"/>
        <v>0</v>
      </c>
      <c r="U132" s="12">
        <f t="shared" si="37"/>
        <v>0</v>
      </c>
      <c r="V132" s="13" t="str">
        <f t="shared" ca="1" si="38"/>
        <v>Greater Than 8 Weeks Old</v>
      </c>
    </row>
    <row r="133" spans="1:22" x14ac:dyDescent="0.45">
      <c r="A133" s="2" t="s">
        <v>185</v>
      </c>
      <c r="B133" s="5">
        <v>43679</v>
      </c>
      <c r="C133" s="5" t="s">
        <v>378</v>
      </c>
      <c r="D133" s="5" t="s">
        <v>379</v>
      </c>
      <c r="E133" s="6">
        <v>1</v>
      </c>
      <c r="F133" s="3">
        <v>129</v>
      </c>
      <c r="G133" s="3">
        <v>40.17</v>
      </c>
      <c r="H133" s="8">
        <f t="shared" si="26"/>
        <v>40.17</v>
      </c>
      <c r="I133" s="3">
        <v>88.83</v>
      </c>
      <c r="J133" s="4">
        <v>0.69</v>
      </c>
      <c r="K133" s="2" t="str">
        <f t="shared" si="27"/>
        <v>Friday</v>
      </c>
      <c r="L133" s="5">
        <f t="shared" si="28"/>
        <v>43682</v>
      </c>
      <c r="M133" s="2" t="str">
        <f t="shared" si="29"/>
        <v>Monday</v>
      </c>
      <c r="N133" s="2" t="str">
        <f t="shared" si="30"/>
        <v>Monday</v>
      </c>
      <c r="O133" s="12">
        <f t="shared" si="31"/>
        <v>0</v>
      </c>
      <c r="P133" s="11" t="str">
        <f t="shared" si="32"/>
        <v>High Cost per Unit</v>
      </c>
      <c r="Q133" s="12">
        <f t="shared" si="33"/>
        <v>0</v>
      </c>
      <c r="R133" s="12">
        <f t="shared" si="34"/>
        <v>0</v>
      </c>
      <c r="S133" s="12">
        <f t="shared" si="35"/>
        <v>0</v>
      </c>
      <c r="T133" s="12">
        <f t="shared" si="36"/>
        <v>0</v>
      </c>
      <c r="U133" s="12">
        <f t="shared" si="37"/>
        <v>0</v>
      </c>
      <c r="V133" s="13" t="str">
        <f t="shared" ca="1" si="38"/>
        <v>Greater Than 8 Weeks Old</v>
      </c>
    </row>
    <row r="134" spans="1:22" x14ac:dyDescent="0.45">
      <c r="A134" s="2" t="s">
        <v>108</v>
      </c>
      <c r="B134" s="5">
        <v>43679</v>
      </c>
      <c r="C134" s="5" t="s">
        <v>369</v>
      </c>
      <c r="D134" s="5" t="s">
        <v>394</v>
      </c>
      <c r="E134" s="6">
        <v>2</v>
      </c>
      <c r="F134" s="3">
        <v>138</v>
      </c>
      <c r="G134" s="3">
        <v>30</v>
      </c>
      <c r="H134" s="8">
        <f t="shared" si="26"/>
        <v>15</v>
      </c>
      <c r="I134" s="3">
        <v>108</v>
      </c>
      <c r="J134" s="4">
        <v>0.78</v>
      </c>
      <c r="K134" s="2" t="str">
        <f t="shared" si="27"/>
        <v>Friday</v>
      </c>
      <c r="L134" s="5">
        <f t="shared" si="28"/>
        <v>43682</v>
      </c>
      <c r="M134" s="2" t="str">
        <f t="shared" si="29"/>
        <v>Monday</v>
      </c>
      <c r="N134" s="2" t="str">
        <f t="shared" si="30"/>
        <v>Monday</v>
      </c>
      <c r="O134" s="12">
        <f t="shared" si="31"/>
        <v>0</v>
      </c>
      <c r="P134" s="11" t="str">
        <f t="shared" si="32"/>
        <v>Low Cost per Unit</v>
      </c>
      <c r="Q134" s="12">
        <f t="shared" si="33"/>
        <v>0</v>
      </c>
      <c r="R134" s="12">
        <f t="shared" si="34"/>
        <v>4.1399999999999997</v>
      </c>
      <c r="S134" s="12">
        <f t="shared" si="35"/>
        <v>0</v>
      </c>
      <c r="T134" s="12">
        <f t="shared" si="36"/>
        <v>0</v>
      </c>
      <c r="U134" s="12">
        <f t="shared" si="37"/>
        <v>0</v>
      </c>
      <c r="V134" s="13" t="str">
        <f t="shared" ca="1" si="38"/>
        <v>Greater Than 8 Weeks Old</v>
      </c>
    </row>
    <row r="135" spans="1:22" x14ac:dyDescent="0.45">
      <c r="A135" s="2" t="s">
        <v>179</v>
      </c>
      <c r="B135" s="5">
        <v>43679</v>
      </c>
      <c r="C135" s="5" t="s">
        <v>380</v>
      </c>
      <c r="D135" s="5" t="s">
        <v>381</v>
      </c>
      <c r="E135" s="6">
        <v>1</v>
      </c>
      <c r="F135" s="3">
        <v>25</v>
      </c>
      <c r="G135" s="3">
        <v>7.35</v>
      </c>
      <c r="H135" s="8">
        <f t="shared" si="26"/>
        <v>7.35</v>
      </c>
      <c r="I135" s="3">
        <v>17.649999999999999</v>
      </c>
      <c r="J135" s="4">
        <v>0.71</v>
      </c>
      <c r="K135" s="2" t="str">
        <f t="shared" si="27"/>
        <v>Friday</v>
      </c>
      <c r="L135" s="5">
        <f t="shared" si="28"/>
        <v>43682</v>
      </c>
      <c r="M135" s="2" t="str">
        <f t="shared" si="29"/>
        <v>Monday</v>
      </c>
      <c r="N135" s="2" t="str">
        <f t="shared" si="30"/>
        <v>Monday</v>
      </c>
      <c r="O135" s="12">
        <f t="shared" si="31"/>
        <v>0</v>
      </c>
      <c r="P135" s="11" t="str">
        <f t="shared" si="32"/>
        <v>Low Cost per Unit</v>
      </c>
      <c r="Q135" s="12">
        <f t="shared" si="33"/>
        <v>0</v>
      </c>
      <c r="R135" s="12">
        <f t="shared" si="34"/>
        <v>0</v>
      </c>
      <c r="S135" s="12">
        <f t="shared" si="35"/>
        <v>0</v>
      </c>
      <c r="T135" s="12">
        <f t="shared" si="36"/>
        <v>0</v>
      </c>
      <c r="U135" s="12">
        <f t="shared" si="37"/>
        <v>0</v>
      </c>
      <c r="V135" s="13" t="str">
        <f t="shared" ca="1" si="38"/>
        <v>Greater Than 8 Weeks Old</v>
      </c>
    </row>
    <row r="136" spans="1:22" x14ac:dyDescent="0.45">
      <c r="A136" s="2" t="s">
        <v>247</v>
      </c>
      <c r="B136" s="5">
        <v>43679</v>
      </c>
      <c r="C136" s="5" t="s">
        <v>369</v>
      </c>
      <c r="D136" s="5" t="s">
        <v>389</v>
      </c>
      <c r="E136" s="6">
        <v>1</v>
      </c>
      <c r="F136" s="3">
        <v>450</v>
      </c>
      <c r="G136" s="3">
        <v>135</v>
      </c>
      <c r="H136" s="8">
        <f t="shared" si="26"/>
        <v>135</v>
      </c>
      <c r="I136" s="3">
        <v>315</v>
      </c>
      <c r="J136" s="4">
        <v>0.7</v>
      </c>
      <c r="K136" s="2" t="str">
        <f t="shared" si="27"/>
        <v>Friday</v>
      </c>
      <c r="L136" s="5">
        <f t="shared" si="28"/>
        <v>43682</v>
      </c>
      <c r="M136" s="2" t="str">
        <f t="shared" si="29"/>
        <v>Monday</v>
      </c>
      <c r="N136" s="2" t="str">
        <f t="shared" si="30"/>
        <v>Monday</v>
      </c>
      <c r="O136" s="12">
        <f t="shared" si="31"/>
        <v>0</v>
      </c>
      <c r="P136" s="11" t="str">
        <f t="shared" si="32"/>
        <v>High Cost per Unit</v>
      </c>
      <c r="Q136" s="12">
        <f t="shared" si="33"/>
        <v>0</v>
      </c>
      <c r="R136" s="12">
        <f t="shared" si="34"/>
        <v>0</v>
      </c>
      <c r="S136" s="12">
        <f t="shared" si="35"/>
        <v>0</v>
      </c>
      <c r="T136" s="12">
        <f t="shared" si="36"/>
        <v>0</v>
      </c>
      <c r="U136" s="12">
        <f t="shared" si="37"/>
        <v>0</v>
      </c>
      <c r="V136" s="13" t="str">
        <f t="shared" ca="1" si="38"/>
        <v>Greater Than 8 Weeks Old</v>
      </c>
    </row>
    <row r="137" spans="1:22" x14ac:dyDescent="0.45">
      <c r="A137" s="2" t="s">
        <v>165</v>
      </c>
      <c r="B137" s="5">
        <v>43679</v>
      </c>
      <c r="C137" s="5" t="s">
        <v>375</v>
      </c>
      <c r="D137" s="5" t="s">
        <v>382</v>
      </c>
      <c r="E137" s="6">
        <v>1</v>
      </c>
      <c r="F137" s="3">
        <v>22</v>
      </c>
      <c r="G137" s="3">
        <v>3.2</v>
      </c>
      <c r="H137" s="8">
        <f t="shared" si="26"/>
        <v>3.2</v>
      </c>
      <c r="I137" s="3">
        <v>18.8</v>
      </c>
      <c r="J137" s="4">
        <v>0.85</v>
      </c>
      <c r="K137" s="2" t="str">
        <f t="shared" si="27"/>
        <v>Friday</v>
      </c>
      <c r="L137" s="5">
        <f t="shared" si="28"/>
        <v>43682</v>
      </c>
      <c r="M137" s="2" t="str">
        <f t="shared" si="29"/>
        <v>Monday</v>
      </c>
      <c r="N137" s="2" t="str">
        <f t="shared" si="30"/>
        <v>Monday</v>
      </c>
      <c r="O137" s="12">
        <f t="shared" si="31"/>
        <v>0</v>
      </c>
      <c r="P137" s="11" t="str">
        <f t="shared" si="32"/>
        <v>Low Cost per Unit</v>
      </c>
      <c r="Q137" s="12">
        <f t="shared" si="33"/>
        <v>0</v>
      </c>
      <c r="R137" s="12">
        <f t="shared" si="34"/>
        <v>0</v>
      </c>
      <c r="S137" s="12">
        <f t="shared" si="35"/>
        <v>0</v>
      </c>
      <c r="T137" s="12">
        <f t="shared" si="36"/>
        <v>0</v>
      </c>
      <c r="U137" s="12">
        <f t="shared" si="37"/>
        <v>0</v>
      </c>
      <c r="V137" s="13" t="str">
        <f t="shared" ca="1" si="38"/>
        <v>Greater Than 8 Weeks Old</v>
      </c>
    </row>
    <row r="138" spans="1:22" x14ac:dyDescent="0.45">
      <c r="A138" s="2" t="s">
        <v>248</v>
      </c>
      <c r="B138" s="5">
        <v>43679</v>
      </c>
      <c r="C138" s="5" t="s">
        <v>375</v>
      </c>
      <c r="D138" s="5" t="s">
        <v>382</v>
      </c>
      <c r="E138" s="6">
        <v>2</v>
      </c>
      <c r="F138" s="3">
        <v>50</v>
      </c>
      <c r="G138" s="3">
        <v>13.5</v>
      </c>
      <c r="H138" s="8">
        <f t="shared" si="26"/>
        <v>6.75</v>
      </c>
      <c r="I138" s="3">
        <v>36.5</v>
      </c>
      <c r="J138" s="4">
        <v>0.73</v>
      </c>
      <c r="K138" s="2" t="str">
        <f t="shared" si="27"/>
        <v>Friday</v>
      </c>
      <c r="L138" s="5">
        <f t="shared" si="28"/>
        <v>43682</v>
      </c>
      <c r="M138" s="2" t="str">
        <f t="shared" si="29"/>
        <v>Monday</v>
      </c>
      <c r="N138" s="2" t="str">
        <f t="shared" si="30"/>
        <v>Monday</v>
      </c>
      <c r="O138" s="12">
        <f t="shared" si="31"/>
        <v>0</v>
      </c>
      <c r="P138" s="11" t="str">
        <f t="shared" si="32"/>
        <v>Low Cost per Unit</v>
      </c>
      <c r="Q138" s="12">
        <f t="shared" si="33"/>
        <v>0</v>
      </c>
      <c r="R138" s="12">
        <f t="shared" si="34"/>
        <v>1.5</v>
      </c>
      <c r="S138" s="12">
        <f t="shared" si="35"/>
        <v>0</v>
      </c>
      <c r="T138" s="12">
        <f t="shared" si="36"/>
        <v>0</v>
      </c>
      <c r="U138" s="12">
        <f t="shared" si="37"/>
        <v>0</v>
      </c>
      <c r="V138" s="13" t="str">
        <f t="shared" ca="1" si="38"/>
        <v>Greater Than 8 Weeks Old</v>
      </c>
    </row>
    <row r="139" spans="1:22" x14ac:dyDescent="0.45">
      <c r="A139" s="2" t="s">
        <v>112</v>
      </c>
      <c r="B139" s="5">
        <v>43679</v>
      </c>
      <c r="C139" s="5" t="s">
        <v>386</v>
      </c>
      <c r="D139" s="5" t="s">
        <v>395</v>
      </c>
      <c r="E139" s="6">
        <v>1</v>
      </c>
      <c r="F139" s="3">
        <v>25</v>
      </c>
      <c r="G139" s="3">
        <v>4.75</v>
      </c>
      <c r="H139" s="8">
        <f t="shared" si="26"/>
        <v>4.75</v>
      </c>
      <c r="I139" s="3">
        <v>20.25</v>
      </c>
      <c r="J139" s="4">
        <v>0.81</v>
      </c>
      <c r="K139" s="2" t="str">
        <f t="shared" si="27"/>
        <v>Friday</v>
      </c>
      <c r="L139" s="5">
        <f t="shared" si="28"/>
        <v>43682</v>
      </c>
      <c r="M139" s="2" t="str">
        <f t="shared" si="29"/>
        <v>Monday</v>
      </c>
      <c r="N139" s="2" t="str">
        <f t="shared" si="30"/>
        <v>Monday</v>
      </c>
      <c r="O139" s="12">
        <f t="shared" si="31"/>
        <v>0</v>
      </c>
      <c r="P139" s="11" t="str">
        <f t="shared" si="32"/>
        <v>Low Cost per Unit</v>
      </c>
      <c r="Q139" s="12">
        <f t="shared" si="33"/>
        <v>0</v>
      </c>
      <c r="R139" s="12">
        <f t="shared" si="34"/>
        <v>0</v>
      </c>
      <c r="S139" s="12">
        <f t="shared" si="35"/>
        <v>0</v>
      </c>
      <c r="T139" s="12">
        <f t="shared" si="36"/>
        <v>0</v>
      </c>
      <c r="U139" s="12">
        <f t="shared" si="37"/>
        <v>0</v>
      </c>
      <c r="V139" s="13" t="str">
        <f t="shared" ca="1" si="38"/>
        <v>Greater Than 8 Weeks Old</v>
      </c>
    </row>
    <row r="140" spans="1:22" x14ac:dyDescent="0.45">
      <c r="A140" s="2" t="s">
        <v>51</v>
      </c>
      <c r="B140" s="5">
        <v>43679</v>
      </c>
      <c r="C140" s="5" t="s">
        <v>375</v>
      </c>
      <c r="D140" s="5" t="s">
        <v>382</v>
      </c>
      <c r="E140" s="6">
        <v>2</v>
      </c>
      <c r="F140" s="3">
        <v>198</v>
      </c>
      <c r="G140" s="3">
        <v>48</v>
      </c>
      <c r="H140" s="8">
        <f t="shared" si="26"/>
        <v>24</v>
      </c>
      <c r="I140" s="3">
        <v>150</v>
      </c>
      <c r="J140" s="4">
        <v>0.76</v>
      </c>
      <c r="K140" s="2" t="str">
        <f t="shared" si="27"/>
        <v>Friday</v>
      </c>
      <c r="L140" s="5">
        <f t="shared" si="28"/>
        <v>43682</v>
      </c>
      <c r="M140" s="2" t="str">
        <f t="shared" si="29"/>
        <v>Monday</v>
      </c>
      <c r="N140" s="2" t="str">
        <f t="shared" si="30"/>
        <v>Monday</v>
      </c>
      <c r="O140" s="12">
        <f t="shared" si="31"/>
        <v>0</v>
      </c>
      <c r="P140" s="11" t="str">
        <f t="shared" si="32"/>
        <v>High Cost per Unit</v>
      </c>
      <c r="Q140" s="12">
        <f t="shared" si="33"/>
        <v>0</v>
      </c>
      <c r="R140" s="12">
        <f t="shared" si="34"/>
        <v>5.9399999999999995</v>
      </c>
      <c r="S140" s="12">
        <f t="shared" si="35"/>
        <v>0</v>
      </c>
      <c r="T140" s="12">
        <f t="shared" si="36"/>
        <v>0</v>
      </c>
      <c r="U140" s="12">
        <f t="shared" si="37"/>
        <v>0</v>
      </c>
      <c r="V140" s="13" t="str">
        <f t="shared" ca="1" si="38"/>
        <v>Greater Than 8 Weeks Old</v>
      </c>
    </row>
    <row r="141" spans="1:22" x14ac:dyDescent="0.45">
      <c r="A141" s="2" t="s">
        <v>249</v>
      </c>
      <c r="B141" s="5">
        <v>43679</v>
      </c>
      <c r="C141" s="5" t="s">
        <v>383</v>
      </c>
      <c r="D141" s="5" t="s">
        <v>384</v>
      </c>
      <c r="E141" s="6">
        <v>1</v>
      </c>
      <c r="F141" s="3">
        <v>9</v>
      </c>
      <c r="G141" s="3">
        <v>3</v>
      </c>
      <c r="H141" s="8">
        <f t="shared" si="26"/>
        <v>3</v>
      </c>
      <c r="I141" s="3">
        <v>6</v>
      </c>
      <c r="J141" s="4">
        <v>0.67</v>
      </c>
      <c r="K141" s="2" t="str">
        <f t="shared" si="27"/>
        <v>Friday</v>
      </c>
      <c r="L141" s="5">
        <f t="shared" si="28"/>
        <v>43682</v>
      </c>
      <c r="M141" s="2" t="str">
        <f t="shared" si="29"/>
        <v>Monday</v>
      </c>
      <c r="N141" s="2" t="str">
        <f t="shared" si="30"/>
        <v>Monday</v>
      </c>
      <c r="O141" s="12">
        <f t="shared" si="31"/>
        <v>0</v>
      </c>
      <c r="P141" s="11" t="str">
        <f t="shared" si="32"/>
        <v>Low Cost per Unit</v>
      </c>
      <c r="Q141" s="12">
        <f t="shared" si="33"/>
        <v>0</v>
      </c>
      <c r="R141" s="12">
        <f t="shared" si="34"/>
        <v>0</v>
      </c>
      <c r="S141" s="12">
        <f t="shared" si="35"/>
        <v>0</v>
      </c>
      <c r="T141" s="12">
        <f t="shared" si="36"/>
        <v>0</v>
      </c>
      <c r="U141" s="12">
        <f t="shared" si="37"/>
        <v>0</v>
      </c>
      <c r="V141" s="13" t="str">
        <f t="shared" ca="1" si="38"/>
        <v>Greater Than 8 Weeks Old</v>
      </c>
    </row>
    <row r="142" spans="1:22" x14ac:dyDescent="0.45">
      <c r="A142" s="2" t="s">
        <v>250</v>
      </c>
      <c r="B142" s="5">
        <v>43679</v>
      </c>
      <c r="C142" s="5" t="s">
        <v>376</v>
      </c>
      <c r="D142" s="5" t="s">
        <v>377</v>
      </c>
      <c r="E142" s="6">
        <v>2</v>
      </c>
      <c r="F142" s="3">
        <v>50</v>
      </c>
      <c r="G142" s="3">
        <v>14.74</v>
      </c>
      <c r="H142" s="8">
        <f t="shared" si="26"/>
        <v>7.37</v>
      </c>
      <c r="I142" s="3">
        <v>35.26</v>
      </c>
      <c r="J142" s="4">
        <v>0.71</v>
      </c>
      <c r="K142" s="2" t="str">
        <f t="shared" si="27"/>
        <v>Friday</v>
      </c>
      <c r="L142" s="5">
        <f t="shared" si="28"/>
        <v>43682</v>
      </c>
      <c r="M142" s="2" t="str">
        <f t="shared" si="29"/>
        <v>Monday</v>
      </c>
      <c r="N142" s="2" t="str">
        <f t="shared" si="30"/>
        <v>Monday</v>
      </c>
      <c r="O142" s="12">
        <f t="shared" si="31"/>
        <v>0</v>
      </c>
      <c r="P142" s="11" t="str">
        <f t="shared" si="32"/>
        <v>Low Cost per Unit</v>
      </c>
      <c r="Q142" s="12">
        <f t="shared" si="33"/>
        <v>0</v>
      </c>
      <c r="R142" s="12">
        <f t="shared" si="34"/>
        <v>1.5</v>
      </c>
      <c r="S142" s="12">
        <f t="shared" si="35"/>
        <v>0</v>
      </c>
      <c r="T142" s="12">
        <f t="shared" si="36"/>
        <v>0</v>
      </c>
      <c r="U142" s="12">
        <f t="shared" si="37"/>
        <v>10</v>
      </c>
      <c r="V142" s="13" t="str">
        <f t="shared" ca="1" si="38"/>
        <v>Greater Than 8 Weeks Old</v>
      </c>
    </row>
    <row r="143" spans="1:22" x14ac:dyDescent="0.45">
      <c r="A143" s="2" t="s">
        <v>62</v>
      </c>
      <c r="B143" s="5">
        <v>43679</v>
      </c>
      <c r="C143" s="5" t="s">
        <v>383</v>
      </c>
      <c r="D143" s="5" t="s">
        <v>398</v>
      </c>
      <c r="E143" s="6">
        <v>1</v>
      </c>
      <c r="F143" s="3">
        <v>32</v>
      </c>
      <c r="G143" s="3">
        <v>11.2</v>
      </c>
      <c r="H143" s="8">
        <f t="shared" si="26"/>
        <v>11.2</v>
      </c>
      <c r="I143" s="3">
        <v>20.8</v>
      </c>
      <c r="J143" s="4">
        <v>0.65</v>
      </c>
      <c r="K143" s="2" t="str">
        <f t="shared" si="27"/>
        <v>Friday</v>
      </c>
      <c r="L143" s="5">
        <f t="shared" si="28"/>
        <v>43682</v>
      </c>
      <c r="M143" s="2" t="str">
        <f t="shared" si="29"/>
        <v>Monday</v>
      </c>
      <c r="N143" s="2" t="str">
        <f t="shared" si="30"/>
        <v>Monday</v>
      </c>
      <c r="O143" s="12">
        <f t="shared" si="31"/>
        <v>0</v>
      </c>
      <c r="P143" s="11" t="str">
        <f t="shared" si="32"/>
        <v>Low Cost per Unit</v>
      </c>
      <c r="Q143" s="12">
        <f t="shared" si="33"/>
        <v>0</v>
      </c>
      <c r="R143" s="12">
        <f t="shared" si="34"/>
        <v>0</v>
      </c>
      <c r="S143" s="12">
        <f t="shared" si="35"/>
        <v>0</v>
      </c>
      <c r="T143" s="12">
        <f t="shared" si="36"/>
        <v>0</v>
      </c>
      <c r="U143" s="12">
        <f t="shared" si="37"/>
        <v>0</v>
      </c>
      <c r="V143" s="13" t="str">
        <f t="shared" ca="1" si="38"/>
        <v>Greater Than 8 Weeks Old</v>
      </c>
    </row>
    <row r="144" spans="1:22" x14ac:dyDescent="0.45">
      <c r="A144" s="2" t="s">
        <v>251</v>
      </c>
      <c r="B144" s="5">
        <v>43679</v>
      </c>
      <c r="C144" s="5" t="s">
        <v>383</v>
      </c>
      <c r="D144" s="5" t="s">
        <v>384</v>
      </c>
      <c r="E144" s="6">
        <v>1</v>
      </c>
      <c r="F144" s="3">
        <v>19</v>
      </c>
      <c r="G144" s="3">
        <v>9.5</v>
      </c>
      <c r="H144" s="8">
        <f t="shared" si="26"/>
        <v>9.5</v>
      </c>
      <c r="I144" s="3">
        <v>9.5</v>
      </c>
      <c r="J144" s="4">
        <v>0.5</v>
      </c>
      <c r="K144" s="2" t="str">
        <f t="shared" si="27"/>
        <v>Friday</v>
      </c>
      <c r="L144" s="5">
        <f t="shared" si="28"/>
        <v>43682</v>
      </c>
      <c r="M144" s="2" t="str">
        <f t="shared" si="29"/>
        <v>Monday</v>
      </c>
      <c r="N144" s="2" t="str">
        <f t="shared" si="30"/>
        <v>Monday</v>
      </c>
      <c r="O144" s="12">
        <f t="shared" si="31"/>
        <v>0</v>
      </c>
      <c r="P144" s="11" t="str">
        <f t="shared" si="32"/>
        <v>Low Cost per Unit</v>
      </c>
      <c r="Q144" s="12">
        <f t="shared" si="33"/>
        <v>0</v>
      </c>
      <c r="R144" s="12">
        <f t="shared" si="34"/>
        <v>0</v>
      </c>
      <c r="S144" s="12">
        <f t="shared" si="35"/>
        <v>0</v>
      </c>
      <c r="T144" s="12">
        <f t="shared" si="36"/>
        <v>0</v>
      </c>
      <c r="U144" s="12">
        <f t="shared" si="37"/>
        <v>0</v>
      </c>
      <c r="V144" s="13" t="str">
        <f t="shared" ca="1" si="38"/>
        <v>Greater Than 8 Weeks Old</v>
      </c>
    </row>
    <row r="145" spans="1:22" x14ac:dyDescent="0.45">
      <c r="A145" s="2" t="s">
        <v>67</v>
      </c>
      <c r="B145" s="5">
        <v>43679</v>
      </c>
      <c r="C145" s="5" t="s">
        <v>369</v>
      </c>
      <c r="D145" s="5" t="s">
        <v>374</v>
      </c>
      <c r="E145" s="6">
        <v>4</v>
      </c>
      <c r="F145" s="3">
        <v>180</v>
      </c>
      <c r="G145" s="3">
        <v>43.8</v>
      </c>
      <c r="H145" s="8">
        <f t="shared" si="26"/>
        <v>10.95</v>
      </c>
      <c r="I145" s="3">
        <v>136.19999999999999</v>
      </c>
      <c r="J145" s="4">
        <v>0.76</v>
      </c>
      <c r="K145" s="2" t="str">
        <f t="shared" si="27"/>
        <v>Friday</v>
      </c>
      <c r="L145" s="5">
        <f t="shared" si="28"/>
        <v>43682</v>
      </c>
      <c r="M145" s="2" t="str">
        <f t="shared" si="29"/>
        <v>Monday</v>
      </c>
      <c r="N145" s="2" t="str">
        <f t="shared" si="30"/>
        <v>Monday</v>
      </c>
      <c r="O145" s="12">
        <f t="shared" si="31"/>
        <v>0</v>
      </c>
      <c r="P145" s="11" t="str">
        <f t="shared" si="32"/>
        <v>Low Cost per Unit</v>
      </c>
      <c r="Q145" s="12">
        <f t="shared" si="33"/>
        <v>0</v>
      </c>
      <c r="R145" s="12">
        <f t="shared" si="34"/>
        <v>5.3999999999999995</v>
      </c>
      <c r="S145" s="12">
        <f t="shared" si="35"/>
        <v>0</v>
      </c>
      <c r="T145" s="12">
        <f t="shared" si="36"/>
        <v>0</v>
      </c>
      <c r="U145" s="12">
        <f t="shared" si="37"/>
        <v>0</v>
      </c>
      <c r="V145" s="13" t="str">
        <f t="shared" ca="1" si="38"/>
        <v>Greater Than 8 Weeks Old</v>
      </c>
    </row>
    <row r="146" spans="1:22" x14ac:dyDescent="0.45">
      <c r="A146" s="2" t="s">
        <v>118</v>
      </c>
      <c r="B146" s="5">
        <v>43679</v>
      </c>
      <c r="C146" s="5" t="s">
        <v>375</v>
      </c>
      <c r="D146" s="5" t="s">
        <v>377</v>
      </c>
      <c r="E146" s="6">
        <v>1</v>
      </c>
      <c r="F146" s="3">
        <v>23</v>
      </c>
      <c r="G146" s="3">
        <v>6.75</v>
      </c>
      <c r="H146" s="8">
        <f t="shared" si="26"/>
        <v>6.75</v>
      </c>
      <c r="I146" s="3">
        <v>16.25</v>
      </c>
      <c r="J146" s="4">
        <v>0.71</v>
      </c>
      <c r="K146" s="2" t="str">
        <f t="shared" si="27"/>
        <v>Friday</v>
      </c>
      <c r="L146" s="5">
        <f t="shared" si="28"/>
        <v>43682</v>
      </c>
      <c r="M146" s="2" t="str">
        <f t="shared" si="29"/>
        <v>Monday</v>
      </c>
      <c r="N146" s="2" t="str">
        <f t="shared" si="30"/>
        <v>Monday</v>
      </c>
      <c r="O146" s="12">
        <f t="shared" si="31"/>
        <v>0</v>
      </c>
      <c r="P146" s="11" t="str">
        <f t="shared" si="32"/>
        <v>Low Cost per Unit</v>
      </c>
      <c r="Q146" s="12">
        <f t="shared" si="33"/>
        <v>0</v>
      </c>
      <c r="R146" s="12">
        <f t="shared" si="34"/>
        <v>0</v>
      </c>
      <c r="S146" s="12">
        <f t="shared" si="35"/>
        <v>0</v>
      </c>
      <c r="T146" s="12">
        <f t="shared" si="36"/>
        <v>0</v>
      </c>
      <c r="U146" s="12">
        <f t="shared" si="37"/>
        <v>0</v>
      </c>
      <c r="V146" s="13" t="str">
        <f t="shared" ca="1" si="38"/>
        <v>Greater Than 8 Weeks Old</v>
      </c>
    </row>
    <row r="147" spans="1:22" x14ac:dyDescent="0.45">
      <c r="A147" s="2" t="s">
        <v>68</v>
      </c>
      <c r="B147" s="5">
        <v>43679</v>
      </c>
      <c r="C147" s="5" t="s">
        <v>375</v>
      </c>
      <c r="D147" s="5" t="s">
        <v>377</v>
      </c>
      <c r="E147" s="6">
        <v>2</v>
      </c>
      <c r="F147" s="3">
        <v>36</v>
      </c>
      <c r="G147" s="3">
        <v>4.74</v>
      </c>
      <c r="H147" s="8">
        <f t="shared" si="26"/>
        <v>2.37</v>
      </c>
      <c r="I147" s="3">
        <v>31.26</v>
      </c>
      <c r="J147" s="4">
        <v>0.87</v>
      </c>
      <c r="K147" s="2" t="str">
        <f t="shared" si="27"/>
        <v>Friday</v>
      </c>
      <c r="L147" s="5">
        <f t="shared" si="28"/>
        <v>43682</v>
      </c>
      <c r="M147" s="2" t="str">
        <f t="shared" si="29"/>
        <v>Monday</v>
      </c>
      <c r="N147" s="2" t="str">
        <f t="shared" si="30"/>
        <v>Monday</v>
      </c>
      <c r="O147" s="12">
        <f t="shared" si="31"/>
        <v>0</v>
      </c>
      <c r="P147" s="11" t="str">
        <f t="shared" si="32"/>
        <v>Low Cost per Unit</v>
      </c>
      <c r="Q147" s="12">
        <f t="shared" si="33"/>
        <v>0</v>
      </c>
      <c r="R147" s="12">
        <f t="shared" si="34"/>
        <v>1.08</v>
      </c>
      <c r="S147" s="12">
        <f t="shared" si="35"/>
        <v>0</v>
      </c>
      <c r="T147" s="12">
        <f t="shared" si="36"/>
        <v>0</v>
      </c>
      <c r="U147" s="12">
        <f t="shared" si="37"/>
        <v>0</v>
      </c>
      <c r="V147" s="13" t="str">
        <f t="shared" ca="1" si="38"/>
        <v>Greater Than 8 Weeks Old</v>
      </c>
    </row>
    <row r="148" spans="1:22" x14ac:dyDescent="0.45">
      <c r="A148" s="2" t="s">
        <v>69</v>
      </c>
      <c r="B148" s="5">
        <v>43679</v>
      </c>
      <c r="C148" s="5" t="s">
        <v>375</v>
      </c>
      <c r="D148" s="5" t="s">
        <v>377</v>
      </c>
      <c r="E148" s="6">
        <v>2</v>
      </c>
      <c r="F148" s="3">
        <v>40</v>
      </c>
      <c r="G148" s="3">
        <v>12</v>
      </c>
      <c r="H148" s="8">
        <f t="shared" si="26"/>
        <v>6</v>
      </c>
      <c r="I148" s="3">
        <v>28</v>
      </c>
      <c r="J148" s="4">
        <v>0.7</v>
      </c>
      <c r="K148" s="2" t="str">
        <f t="shared" si="27"/>
        <v>Friday</v>
      </c>
      <c r="L148" s="5">
        <f t="shared" si="28"/>
        <v>43682</v>
      </c>
      <c r="M148" s="2" t="str">
        <f t="shared" si="29"/>
        <v>Monday</v>
      </c>
      <c r="N148" s="2" t="str">
        <f t="shared" si="30"/>
        <v>Monday</v>
      </c>
      <c r="O148" s="12">
        <f t="shared" si="31"/>
        <v>0</v>
      </c>
      <c r="P148" s="11" t="str">
        <f t="shared" si="32"/>
        <v>Low Cost per Unit</v>
      </c>
      <c r="Q148" s="12">
        <f t="shared" si="33"/>
        <v>0</v>
      </c>
      <c r="R148" s="12">
        <f t="shared" si="34"/>
        <v>1.2</v>
      </c>
      <c r="S148" s="12">
        <f t="shared" si="35"/>
        <v>0</v>
      </c>
      <c r="T148" s="12">
        <f t="shared" si="36"/>
        <v>0</v>
      </c>
      <c r="U148" s="12">
        <f t="shared" si="37"/>
        <v>0</v>
      </c>
      <c r="V148" s="13" t="str">
        <f t="shared" ca="1" si="38"/>
        <v>Greater Than 8 Weeks Old</v>
      </c>
    </row>
    <row r="149" spans="1:22" x14ac:dyDescent="0.45">
      <c r="A149" s="2" t="s">
        <v>167</v>
      </c>
      <c r="B149" s="5">
        <v>43679</v>
      </c>
      <c r="C149" s="5" t="s">
        <v>378</v>
      </c>
      <c r="D149" s="5" t="s">
        <v>379</v>
      </c>
      <c r="E149" s="6">
        <v>4</v>
      </c>
      <c r="F149" s="3">
        <v>100</v>
      </c>
      <c r="G149" s="3">
        <v>29.76</v>
      </c>
      <c r="H149" s="8">
        <f t="shared" si="26"/>
        <v>7.44</v>
      </c>
      <c r="I149" s="3">
        <v>70.239999999999995</v>
      </c>
      <c r="J149" s="4">
        <v>0.7</v>
      </c>
      <c r="K149" s="2" t="str">
        <f t="shared" si="27"/>
        <v>Friday</v>
      </c>
      <c r="L149" s="5">
        <f t="shared" si="28"/>
        <v>43682</v>
      </c>
      <c r="M149" s="2" t="str">
        <f t="shared" si="29"/>
        <v>Monday</v>
      </c>
      <c r="N149" s="2" t="str">
        <f t="shared" si="30"/>
        <v>Monday</v>
      </c>
      <c r="O149" s="12">
        <f t="shared" si="31"/>
        <v>0</v>
      </c>
      <c r="P149" s="11" t="str">
        <f t="shared" si="32"/>
        <v>Low Cost per Unit</v>
      </c>
      <c r="Q149" s="12">
        <f t="shared" si="33"/>
        <v>0</v>
      </c>
      <c r="R149" s="12">
        <f t="shared" si="34"/>
        <v>3</v>
      </c>
      <c r="S149" s="12">
        <f t="shared" si="35"/>
        <v>0</v>
      </c>
      <c r="T149" s="12">
        <f t="shared" si="36"/>
        <v>0</v>
      </c>
      <c r="U149" s="12">
        <f t="shared" si="37"/>
        <v>0</v>
      </c>
      <c r="V149" s="13" t="str">
        <f t="shared" ca="1" si="38"/>
        <v>Greater Than 8 Weeks Old</v>
      </c>
    </row>
    <row r="150" spans="1:22" x14ac:dyDescent="0.45">
      <c r="A150" s="2" t="s">
        <v>252</v>
      </c>
      <c r="B150" s="5">
        <v>43679</v>
      </c>
      <c r="C150" s="5" t="s">
        <v>378</v>
      </c>
      <c r="D150" s="5" t="s">
        <v>379</v>
      </c>
      <c r="E150" s="6">
        <v>2</v>
      </c>
      <c r="F150" s="3">
        <v>50</v>
      </c>
      <c r="G150" s="3">
        <v>15.6</v>
      </c>
      <c r="H150" s="8">
        <f t="shared" si="26"/>
        <v>7.8</v>
      </c>
      <c r="I150" s="3">
        <v>34.4</v>
      </c>
      <c r="J150" s="4">
        <v>0.69</v>
      </c>
      <c r="K150" s="2" t="str">
        <f t="shared" si="27"/>
        <v>Friday</v>
      </c>
      <c r="L150" s="5">
        <f t="shared" si="28"/>
        <v>43682</v>
      </c>
      <c r="M150" s="2" t="str">
        <f t="shared" si="29"/>
        <v>Monday</v>
      </c>
      <c r="N150" s="2" t="str">
        <f t="shared" si="30"/>
        <v>Monday</v>
      </c>
      <c r="O150" s="12">
        <f t="shared" si="31"/>
        <v>0</v>
      </c>
      <c r="P150" s="11" t="str">
        <f t="shared" si="32"/>
        <v>Low Cost per Unit</v>
      </c>
      <c r="Q150" s="12">
        <f t="shared" si="33"/>
        <v>0</v>
      </c>
      <c r="R150" s="12">
        <f t="shared" si="34"/>
        <v>1.5</v>
      </c>
      <c r="S150" s="12">
        <f t="shared" si="35"/>
        <v>0</v>
      </c>
      <c r="T150" s="12">
        <f t="shared" si="36"/>
        <v>0</v>
      </c>
      <c r="U150" s="12">
        <f t="shared" si="37"/>
        <v>0</v>
      </c>
      <c r="V150" s="13" t="str">
        <f t="shared" ca="1" si="38"/>
        <v>Greater Than 8 Weeks Old</v>
      </c>
    </row>
    <row r="151" spans="1:22" x14ac:dyDescent="0.45">
      <c r="A151" s="2" t="s">
        <v>253</v>
      </c>
      <c r="B151" s="5">
        <v>43679</v>
      </c>
      <c r="C151" s="5" t="s">
        <v>378</v>
      </c>
      <c r="D151" s="5" t="s">
        <v>379</v>
      </c>
      <c r="E151" s="6">
        <v>2</v>
      </c>
      <c r="F151" s="3">
        <v>72</v>
      </c>
      <c r="G151" s="3">
        <v>33.159999999999997</v>
      </c>
      <c r="H151" s="8">
        <f t="shared" si="26"/>
        <v>16.579999999999998</v>
      </c>
      <c r="I151" s="3">
        <v>38.840000000000003</v>
      </c>
      <c r="J151" s="4">
        <v>0.54</v>
      </c>
      <c r="K151" s="2" t="str">
        <f t="shared" si="27"/>
        <v>Friday</v>
      </c>
      <c r="L151" s="5">
        <f t="shared" si="28"/>
        <v>43682</v>
      </c>
      <c r="M151" s="2" t="str">
        <f t="shared" si="29"/>
        <v>Monday</v>
      </c>
      <c r="N151" s="2" t="str">
        <f t="shared" si="30"/>
        <v>Monday</v>
      </c>
      <c r="O151" s="12">
        <f t="shared" si="31"/>
        <v>0</v>
      </c>
      <c r="P151" s="11" t="str">
        <f t="shared" si="32"/>
        <v>Low Cost per Unit</v>
      </c>
      <c r="Q151" s="12">
        <f t="shared" si="33"/>
        <v>0</v>
      </c>
      <c r="R151" s="12">
        <f t="shared" si="34"/>
        <v>2.16</v>
      </c>
      <c r="S151" s="12">
        <f t="shared" si="35"/>
        <v>0</v>
      </c>
      <c r="T151" s="12">
        <f t="shared" si="36"/>
        <v>0</v>
      </c>
      <c r="U151" s="12">
        <f t="shared" si="37"/>
        <v>0</v>
      </c>
      <c r="V151" s="13" t="str">
        <f t="shared" ca="1" si="38"/>
        <v>Greater Than 8 Weeks Old</v>
      </c>
    </row>
    <row r="152" spans="1:22" x14ac:dyDescent="0.45">
      <c r="A152" s="2" t="s">
        <v>226</v>
      </c>
      <c r="B152" s="5">
        <v>43679</v>
      </c>
      <c r="C152" s="5" t="s">
        <v>378</v>
      </c>
      <c r="D152" s="5" t="s">
        <v>379</v>
      </c>
      <c r="E152" s="6">
        <v>1</v>
      </c>
      <c r="F152" s="3">
        <v>25</v>
      </c>
      <c r="G152" s="3">
        <v>11.48</v>
      </c>
      <c r="H152" s="8">
        <f t="shared" si="26"/>
        <v>11.48</v>
      </c>
      <c r="I152" s="3">
        <v>13.52</v>
      </c>
      <c r="J152" s="4">
        <v>0.54</v>
      </c>
      <c r="K152" s="2" t="str">
        <f t="shared" si="27"/>
        <v>Friday</v>
      </c>
      <c r="L152" s="5">
        <f t="shared" si="28"/>
        <v>43682</v>
      </c>
      <c r="M152" s="2" t="str">
        <f t="shared" si="29"/>
        <v>Monday</v>
      </c>
      <c r="N152" s="2" t="str">
        <f t="shared" si="30"/>
        <v>Monday</v>
      </c>
      <c r="O152" s="12">
        <f t="shared" si="31"/>
        <v>0</v>
      </c>
      <c r="P152" s="11" t="str">
        <f t="shared" si="32"/>
        <v>Low Cost per Unit</v>
      </c>
      <c r="Q152" s="12">
        <f t="shared" si="33"/>
        <v>0</v>
      </c>
      <c r="R152" s="12">
        <f t="shared" si="34"/>
        <v>0</v>
      </c>
      <c r="S152" s="12">
        <f t="shared" si="35"/>
        <v>0</v>
      </c>
      <c r="T152" s="12">
        <f t="shared" si="36"/>
        <v>0</v>
      </c>
      <c r="U152" s="12">
        <f t="shared" si="37"/>
        <v>0</v>
      </c>
      <c r="V152" s="13" t="str">
        <f t="shared" ca="1" si="38"/>
        <v>Greater Than 8 Weeks Old</v>
      </c>
    </row>
    <row r="153" spans="1:22" x14ac:dyDescent="0.45">
      <c r="A153" s="2" t="s">
        <v>227</v>
      </c>
      <c r="B153" s="5">
        <v>43679</v>
      </c>
      <c r="C153" s="5" t="s">
        <v>378</v>
      </c>
      <c r="D153" s="5" t="s">
        <v>379</v>
      </c>
      <c r="E153" s="6">
        <v>1</v>
      </c>
      <c r="F153" s="3">
        <v>25</v>
      </c>
      <c r="G153" s="3">
        <v>11.48</v>
      </c>
      <c r="H153" s="8">
        <f t="shared" si="26"/>
        <v>11.48</v>
      </c>
      <c r="I153" s="3">
        <v>13.52</v>
      </c>
      <c r="J153" s="4">
        <v>0.54</v>
      </c>
      <c r="K153" s="2" t="str">
        <f t="shared" si="27"/>
        <v>Friday</v>
      </c>
      <c r="L153" s="5">
        <f t="shared" si="28"/>
        <v>43682</v>
      </c>
      <c r="M153" s="2" t="str">
        <f t="shared" si="29"/>
        <v>Monday</v>
      </c>
      <c r="N153" s="2" t="str">
        <f t="shared" si="30"/>
        <v>Monday</v>
      </c>
      <c r="O153" s="12">
        <f t="shared" si="31"/>
        <v>0</v>
      </c>
      <c r="P153" s="11" t="str">
        <f t="shared" si="32"/>
        <v>Low Cost per Unit</v>
      </c>
      <c r="Q153" s="12">
        <f t="shared" si="33"/>
        <v>0</v>
      </c>
      <c r="R153" s="12">
        <f t="shared" si="34"/>
        <v>0</v>
      </c>
      <c r="S153" s="12">
        <f t="shared" si="35"/>
        <v>0</v>
      </c>
      <c r="T153" s="12">
        <f t="shared" si="36"/>
        <v>0</v>
      </c>
      <c r="U153" s="12">
        <f t="shared" si="37"/>
        <v>0</v>
      </c>
      <c r="V153" s="13" t="str">
        <f t="shared" ca="1" si="38"/>
        <v>Greater Than 8 Weeks Old</v>
      </c>
    </row>
    <row r="154" spans="1:22" x14ac:dyDescent="0.45">
      <c r="A154" s="2" t="s">
        <v>254</v>
      </c>
      <c r="B154" s="5">
        <v>43679</v>
      </c>
      <c r="C154" s="5" t="s">
        <v>383</v>
      </c>
      <c r="D154" s="5" t="s">
        <v>384</v>
      </c>
      <c r="E154" s="6">
        <v>1</v>
      </c>
      <c r="F154" s="3">
        <v>29</v>
      </c>
      <c r="G154" s="3">
        <v>12.5</v>
      </c>
      <c r="H154" s="8">
        <f t="shared" si="26"/>
        <v>12.5</v>
      </c>
      <c r="I154" s="3">
        <v>16.5</v>
      </c>
      <c r="J154" s="4">
        <v>0.56999999999999995</v>
      </c>
      <c r="K154" s="2" t="str">
        <f t="shared" si="27"/>
        <v>Friday</v>
      </c>
      <c r="L154" s="5">
        <f t="shared" si="28"/>
        <v>43682</v>
      </c>
      <c r="M154" s="2" t="str">
        <f t="shared" si="29"/>
        <v>Monday</v>
      </c>
      <c r="N154" s="2" t="str">
        <f t="shared" si="30"/>
        <v>Monday</v>
      </c>
      <c r="O154" s="12">
        <f t="shared" si="31"/>
        <v>0</v>
      </c>
      <c r="P154" s="11" t="str">
        <f t="shared" si="32"/>
        <v>Low Cost per Unit</v>
      </c>
      <c r="Q154" s="12">
        <f t="shared" si="33"/>
        <v>0</v>
      </c>
      <c r="R154" s="12">
        <f t="shared" si="34"/>
        <v>0</v>
      </c>
      <c r="S154" s="12">
        <f t="shared" si="35"/>
        <v>0</v>
      </c>
      <c r="T154" s="12">
        <f t="shared" si="36"/>
        <v>0</v>
      </c>
      <c r="U154" s="12">
        <f t="shared" si="37"/>
        <v>0</v>
      </c>
      <c r="V154" s="13" t="str">
        <f t="shared" ca="1" si="38"/>
        <v>Greater Than 8 Weeks Old</v>
      </c>
    </row>
    <row r="155" spans="1:22" x14ac:dyDescent="0.45">
      <c r="A155" s="2" t="s">
        <v>255</v>
      </c>
      <c r="B155" s="5">
        <v>43679</v>
      </c>
      <c r="C155" s="5" t="s">
        <v>375</v>
      </c>
      <c r="D155" s="5" t="s">
        <v>377</v>
      </c>
      <c r="E155" s="6">
        <v>3</v>
      </c>
      <c r="F155" s="3">
        <v>60</v>
      </c>
      <c r="G155" s="3">
        <v>21.36</v>
      </c>
      <c r="H155" s="8">
        <f t="shared" si="26"/>
        <v>7.12</v>
      </c>
      <c r="I155" s="3">
        <v>38.64</v>
      </c>
      <c r="J155" s="4">
        <v>0.64</v>
      </c>
      <c r="K155" s="2" t="str">
        <f t="shared" si="27"/>
        <v>Friday</v>
      </c>
      <c r="L155" s="5">
        <f t="shared" si="28"/>
        <v>43682</v>
      </c>
      <c r="M155" s="2" t="str">
        <f t="shared" si="29"/>
        <v>Monday</v>
      </c>
      <c r="N155" s="2" t="str">
        <f t="shared" si="30"/>
        <v>Monday</v>
      </c>
      <c r="O155" s="12">
        <f t="shared" si="31"/>
        <v>0</v>
      </c>
      <c r="P155" s="11" t="str">
        <f t="shared" si="32"/>
        <v>Low Cost per Unit</v>
      </c>
      <c r="Q155" s="12">
        <f t="shared" si="33"/>
        <v>0</v>
      </c>
      <c r="R155" s="12">
        <f t="shared" si="34"/>
        <v>1.7999999999999998</v>
      </c>
      <c r="S155" s="12">
        <f t="shared" si="35"/>
        <v>0</v>
      </c>
      <c r="T155" s="12">
        <f t="shared" si="36"/>
        <v>0</v>
      </c>
      <c r="U155" s="12">
        <f t="shared" si="37"/>
        <v>0</v>
      </c>
      <c r="V155" s="13" t="str">
        <f t="shared" ca="1" si="38"/>
        <v>Greater Than 8 Weeks Old</v>
      </c>
    </row>
    <row r="156" spans="1:22" x14ac:dyDescent="0.45">
      <c r="A156" s="2" t="s">
        <v>229</v>
      </c>
      <c r="B156" s="5">
        <v>43679</v>
      </c>
      <c r="C156" s="5" t="s">
        <v>375</v>
      </c>
      <c r="D156" s="5" t="s">
        <v>377</v>
      </c>
      <c r="E156" s="6">
        <v>3</v>
      </c>
      <c r="F156" s="3">
        <v>60</v>
      </c>
      <c r="G156" s="3">
        <v>21.36</v>
      </c>
      <c r="H156" s="8">
        <f t="shared" si="26"/>
        <v>7.12</v>
      </c>
      <c r="I156" s="3">
        <v>38.64</v>
      </c>
      <c r="J156" s="4">
        <v>0.64</v>
      </c>
      <c r="K156" s="2" t="str">
        <f t="shared" si="27"/>
        <v>Friday</v>
      </c>
      <c r="L156" s="5">
        <f t="shared" si="28"/>
        <v>43682</v>
      </c>
      <c r="M156" s="2" t="str">
        <f t="shared" si="29"/>
        <v>Monday</v>
      </c>
      <c r="N156" s="2" t="str">
        <f t="shared" si="30"/>
        <v>Monday</v>
      </c>
      <c r="O156" s="12">
        <f t="shared" si="31"/>
        <v>0</v>
      </c>
      <c r="P156" s="11" t="str">
        <f t="shared" si="32"/>
        <v>Low Cost per Unit</v>
      </c>
      <c r="Q156" s="12">
        <f t="shared" si="33"/>
        <v>0</v>
      </c>
      <c r="R156" s="12">
        <f t="shared" si="34"/>
        <v>1.7999999999999998</v>
      </c>
      <c r="S156" s="12">
        <f t="shared" si="35"/>
        <v>0</v>
      </c>
      <c r="T156" s="12">
        <f t="shared" si="36"/>
        <v>0</v>
      </c>
      <c r="U156" s="12">
        <f t="shared" si="37"/>
        <v>0</v>
      </c>
      <c r="V156" s="13" t="str">
        <f t="shared" ca="1" si="38"/>
        <v>Greater Than 8 Weeks Old</v>
      </c>
    </row>
    <row r="157" spans="1:22" x14ac:dyDescent="0.45">
      <c r="A157" s="2" t="s">
        <v>153</v>
      </c>
      <c r="B157" s="5">
        <v>43679</v>
      </c>
      <c r="C157" s="5" t="s">
        <v>383</v>
      </c>
      <c r="D157" s="5" t="s">
        <v>398</v>
      </c>
      <c r="E157" s="6">
        <v>3</v>
      </c>
      <c r="F157" s="3">
        <v>78</v>
      </c>
      <c r="G157" s="3">
        <v>26.64</v>
      </c>
      <c r="H157" s="8">
        <f t="shared" si="26"/>
        <v>8.8800000000000008</v>
      </c>
      <c r="I157" s="3">
        <v>51.36</v>
      </c>
      <c r="J157" s="4">
        <v>0.66</v>
      </c>
      <c r="K157" s="2" t="str">
        <f t="shared" si="27"/>
        <v>Friday</v>
      </c>
      <c r="L157" s="5">
        <f t="shared" si="28"/>
        <v>43682</v>
      </c>
      <c r="M157" s="2" t="str">
        <f t="shared" si="29"/>
        <v>Monday</v>
      </c>
      <c r="N157" s="2" t="str">
        <f t="shared" si="30"/>
        <v>Monday</v>
      </c>
      <c r="O157" s="12">
        <f t="shared" si="31"/>
        <v>0</v>
      </c>
      <c r="P157" s="11" t="str">
        <f t="shared" si="32"/>
        <v>Low Cost per Unit</v>
      </c>
      <c r="Q157" s="12">
        <f t="shared" si="33"/>
        <v>0</v>
      </c>
      <c r="R157" s="12">
        <f t="shared" si="34"/>
        <v>2.34</v>
      </c>
      <c r="S157" s="12">
        <f t="shared" si="35"/>
        <v>0</v>
      </c>
      <c r="T157" s="12">
        <f t="shared" si="36"/>
        <v>0</v>
      </c>
      <c r="U157" s="12">
        <f t="shared" si="37"/>
        <v>0</v>
      </c>
      <c r="V157" s="13" t="str">
        <f t="shared" ca="1" si="38"/>
        <v>Greater Than 8 Weeks Old</v>
      </c>
    </row>
    <row r="158" spans="1:22" x14ac:dyDescent="0.45">
      <c r="A158" s="2" t="s">
        <v>231</v>
      </c>
      <c r="B158" s="5">
        <v>43679</v>
      </c>
      <c r="C158" s="5" t="s">
        <v>369</v>
      </c>
      <c r="D158" s="5" t="s">
        <v>372</v>
      </c>
      <c r="E158" s="6">
        <v>3</v>
      </c>
      <c r="F158" s="3">
        <v>87</v>
      </c>
      <c r="G158" s="3">
        <v>37.799999999999997</v>
      </c>
      <c r="H158" s="8">
        <f t="shared" si="26"/>
        <v>12.6</v>
      </c>
      <c r="I158" s="3">
        <v>49.2</v>
      </c>
      <c r="J158" s="4">
        <v>0.56999999999999995</v>
      </c>
      <c r="K158" s="2" t="str">
        <f t="shared" si="27"/>
        <v>Friday</v>
      </c>
      <c r="L158" s="5">
        <f t="shared" si="28"/>
        <v>43682</v>
      </c>
      <c r="M158" s="2" t="str">
        <f t="shared" si="29"/>
        <v>Monday</v>
      </c>
      <c r="N158" s="2" t="str">
        <f t="shared" si="30"/>
        <v>Monday</v>
      </c>
      <c r="O158" s="12">
        <f t="shared" si="31"/>
        <v>0</v>
      </c>
      <c r="P158" s="11" t="str">
        <f t="shared" si="32"/>
        <v>Low Cost per Unit</v>
      </c>
      <c r="Q158" s="12">
        <f t="shared" si="33"/>
        <v>0</v>
      </c>
      <c r="R158" s="12">
        <f t="shared" si="34"/>
        <v>2.61</v>
      </c>
      <c r="S158" s="12">
        <f t="shared" si="35"/>
        <v>0</v>
      </c>
      <c r="T158" s="12">
        <f t="shared" si="36"/>
        <v>0</v>
      </c>
      <c r="U158" s="12">
        <f t="shared" si="37"/>
        <v>0</v>
      </c>
      <c r="V158" s="13" t="str">
        <f t="shared" ca="1" si="38"/>
        <v>Greater Than 8 Weeks Old</v>
      </c>
    </row>
    <row r="159" spans="1:22" x14ac:dyDescent="0.45">
      <c r="A159" s="2" t="s">
        <v>83</v>
      </c>
      <c r="B159" s="5">
        <v>43679</v>
      </c>
      <c r="C159" s="5" t="s">
        <v>383</v>
      </c>
      <c r="D159" s="5" t="s">
        <v>398</v>
      </c>
      <c r="E159" s="6">
        <v>1</v>
      </c>
      <c r="F159" s="3">
        <v>9</v>
      </c>
      <c r="G159" s="3">
        <v>2.88</v>
      </c>
      <c r="H159" s="8">
        <f t="shared" si="26"/>
        <v>2.88</v>
      </c>
      <c r="I159" s="3">
        <v>6.12</v>
      </c>
      <c r="J159" s="4">
        <v>0.68</v>
      </c>
      <c r="K159" s="2" t="str">
        <f t="shared" si="27"/>
        <v>Friday</v>
      </c>
      <c r="L159" s="5">
        <f t="shared" si="28"/>
        <v>43682</v>
      </c>
      <c r="M159" s="2" t="str">
        <f t="shared" si="29"/>
        <v>Monday</v>
      </c>
      <c r="N159" s="2" t="str">
        <f t="shared" si="30"/>
        <v>Monday</v>
      </c>
      <c r="O159" s="12">
        <f t="shared" si="31"/>
        <v>0</v>
      </c>
      <c r="P159" s="11" t="str">
        <f t="shared" si="32"/>
        <v>Low Cost per Unit</v>
      </c>
      <c r="Q159" s="12">
        <f t="shared" si="33"/>
        <v>0</v>
      </c>
      <c r="R159" s="12">
        <f t="shared" si="34"/>
        <v>0</v>
      </c>
      <c r="S159" s="12">
        <f t="shared" si="35"/>
        <v>0</v>
      </c>
      <c r="T159" s="12">
        <f t="shared" si="36"/>
        <v>0</v>
      </c>
      <c r="U159" s="12">
        <f t="shared" si="37"/>
        <v>0</v>
      </c>
      <c r="V159" s="13" t="str">
        <f t="shared" ca="1" si="38"/>
        <v>Greater Than 8 Weeks Old</v>
      </c>
    </row>
    <row r="160" spans="1:22" x14ac:dyDescent="0.45">
      <c r="A160" s="2" t="s">
        <v>232</v>
      </c>
      <c r="B160" s="5">
        <v>43679</v>
      </c>
      <c r="C160" s="5" t="s">
        <v>383</v>
      </c>
      <c r="D160" s="5" t="s">
        <v>398</v>
      </c>
      <c r="E160" s="6">
        <v>1</v>
      </c>
      <c r="F160" s="3">
        <v>45</v>
      </c>
      <c r="G160" s="3">
        <v>15.93</v>
      </c>
      <c r="H160" s="8">
        <f t="shared" si="26"/>
        <v>15.93</v>
      </c>
      <c r="I160" s="3">
        <v>29.07</v>
      </c>
      <c r="J160" s="4">
        <v>0.65</v>
      </c>
      <c r="K160" s="2" t="str">
        <f t="shared" si="27"/>
        <v>Friday</v>
      </c>
      <c r="L160" s="5">
        <f t="shared" si="28"/>
        <v>43682</v>
      </c>
      <c r="M160" s="2" t="str">
        <f t="shared" si="29"/>
        <v>Monday</v>
      </c>
      <c r="N160" s="2" t="str">
        <f t="shared" si="30"/>
        <v>Monday</v>
      </c>
      <c r="O160" s="12">
        <f t="shared" si="31"/>
        <v>0</v>
      </c>
      <c r="P160" s="11" t="str">
        <f t="shared" si="32"/>
        <v>Low Cost per Unit</v>
      </c>
      <c r="Q160" s="12">
        <f t="shared" si="33"/>
        <v>0</v>
      </c>
      <c r="R160" s="12">
        <f t="shared" si="34"/>
        <v>0</v>
      </c>
      <c r="S160" s="12">
        <f t="shared" si="35"/>
        <v>0</v>
      </c>
      <c r="T160" s="12">
        <f t="shared" si="36"/>
        <v>0</v>
      </c>
      <c r="U160" s="12">
        <f t="shared" si="37"/>
        <v>0</v>
      </c>
      <c r="V160" s="13" t="str">
        <f t="shared" ca="1" si="38"/>
        <v>Greater Than 8 Weeks Old</v>
      </c>
    </row>
    <row r="161" spans="1:22" x14ac:dyDescent="0.45">
      <c r="A161" s="2" t="s">
        <v>86</v>
      </c>
      <c r="B161" s="5">
        <v>43679</v>
      </c>
      <c r="C161" s="5" t="s">
        <v>383</v>
      </c>
      <c r="D161" s="5" t="s">
        <v>398</v>
      </c>
      <c r="E161" s="6">
        <v>2</v>
      </c>
      <c r="F161" s="3">
        <v>84</v>
      </c>
      <c r="G161" s="3">
        <v>24.76</v>
      </c>
      <c r="H161" s="8">
        <f t="shared" si="26"/>
        <v>12.38</v>
      </c>
      <c r="I161" s="3">
        <v>59.24</v>
      </c>
      <c r="J161" s="4">
        <v>0.71</v>
      </c>
      <c r="K161" s="2" t="str">
        <f t="shared" si="27"/>
        <v>Friday</v>
      </c>
      <c r="L161" s="5">
        <f t="shared" si="28"/>
        <v>43682</v>
      </c>
      <c r="M161" s="2" t="str">
        <f t="shared" si="29"/>
        <v>Monday</v>
      </c>
      <c r="N161" s="2" t="str">
        <f t="shared" si="30"/>
        <v>Monday</v>
      </c>
      <c r="O161" s="12">
        <f t="shared" si="31"/>
        <v>0</v>
      </c>
      <c r="P161" s="11" t="str">
        <f t="shared" si="32"/>
        <v>Low Cost per Unit</v>
      </c>
      <c r="Q161" s="12">
        <f t="shared" si="33"/>
        <v>0</v>
      </c>
      <c r="R161" s="12">
        <f t="shared" si="34"/>
        <v>2.52</v>
      </c>
      <c r="S161" s="12">
        <f t="shared" si="35"/>
        <v>0</v>
      </c>
      <c r="T161" s="12">
        <f t="shared" si="36"/>
        <v>0</v>
      </c>
      <c r="U161" s="12">
        <f t="shared" si="37"/>
        <v>0</v>
      </c>
      <c r="V161" s="13" t="str">
        <f t="shared" ca="1" si="38"/>
        <v>Greater Than 8 Weeks Old</v>
      </c>
    </row>
    <row r="162" spans="1:22" x14ac:dyDescent="0.45">
      <c r="A162" s="2" t="s">
        <v>128</v>
      </c>
      <c r="B162" s="5">
        <v>43679</v>
      </c>
      <c r="C162" s="5" t="s">
        <v>383</v>
      </c>
      <c r="D162" s="5" t="s">
        <v>398</v>
      </c>
      <c r="E162" s="6">
        <v>2</v>
      </c>
      <c r="F162" s="3">
        <v>21</v>
      </c>
      <c r="G162" s="3">
        <v>14.86</v>
      </c>
      <c r="H162" s="8">
        <f t="shared" si="26"/>
        <v>7.43</v>
      </c>
      <c r="I162" s="3">
        <v>6.14</v>
      </c>
      <c r="J162" s="4">
        <v>0.28999999999999998</v>
      </c>
      <c r="K162" s="2" t="str">
        <f t="shared" si="27"/>
        <v>Friday</v>
      </c>
      <c r="L162" s="5">
        <f t="shared" si="28"/>
        <v>43682</v>
      </c>
      <c r="M162" s="2" t="str">
        <f t="shared" si="29"/>
        <v>Monday</v>
      </c>
      <c r="N162" s="2" t="str">
        <f t="shared" si="30"/>
        <v>Monday</v>
      </c>
      <c r="O162" s="12">
        <f t="shared" si="31"/>
        <v>0</v>
      </c>
      <c r="P162" s="11" t="str">
        <f t="shared" si="32"/>
        <v>Low Cost per Unit</v>
      </c>
      <c r="Q162" s="12">
        <f t="shared" si="33"/>
        <v>0</v>
      </c>
      <c r="R162" s="12">
        <f t="shared" si="34"/>
        <v>0.63</v>
      </c>
      <c r="S162" s="12">
        <f t="shared" si="35"/>
        <v>0</v>
      </c>
      <c r="T162" s="12">
        <f t="shared" si="36"/>
        <v>0</v>
      </c>
      <c r="U162" s="12">
        <f t="shared" si="37"/>
        <v>0</v>
      </c>
      <c r="V162" s="13" t="str">
        <f t="shared" ca="1" si="38"/>
        <v>Greater Than 8 Weeks Old</v>
      </c>
    </row>
    <row r="163" spans="1:22" x14ac:dyDescent="0.45">
      <c r="A163" s="2" t="s">
        <v>129</v>
      </c>
      <c r="B163" s="5">
        <v>43679</v>
      </c>
      <c r="C163" s="5" t="s">
        <v>383</v>
      </c>
      <c r="D163" s="5" t="s">
        <v>398</v>
      </c>
      <c r="E163" s="6">
        <v>1</v>
      </c>
      <c r="F163" s="3">
        <v>16</v>
      </c>
      <c r="G163" s="3">
        <v>4.88</v>
      </c>
      <c r="H163" s="8">
        <f t="shared" si="26"/>
        <v>4.88</v>
      </c>
      <c r="I163" s="3">
        <v>11.12</v>
      </c>
      <c r="J163" s="4">
        <v>0.7</v>
      </c>
      <c r="K163" s="2" t="str">
        <f t="shared" si="27"/>
        <v>Friday</v>
      </c>
      <c r="L163" s="5">
        <f t="shared" si="28"/>
        <v>43682</v>
      </c>
      <c r="M163" s="2" t="str">
        <f t="shared" si="29"/>
        <v>Monday</v>
      </c>
      <c r="N163" s="2" t="str">
        <f t="shared" si="30"/>
        <v>Monday</v>
      </c>
      <c r="O163" s="12">
        <f t="shared" si="31"/>
        <v>0</v>
      </c>
      <c r="P163" s="11" t="str">
        <f t="shared" si="32"/>
        <v>Low Cost per Unit</v>
      </c>
      <c r="Q163" s="12">
        <f t="shared" si="33"/>
        <v>0</v>
      </c>
      <c r="R163" s="12">
        <f t="shared" si="34"/>
        <v>0</v>
      </c>
      <c r="S163" s="12">
        <f t="shared" si="35"/>
        <v>0</v>
      </c>
      <c r="T163" s="12">
        <f t="shared" si="36"/>
        <v>0</v>
      </c>
      <c r="U163" s="12">
        <f t="shared" si="37"/>
        <v>0</v>
      </c>
      <c r="V163" s="13" t="str">
        <f t="shared" ca="1" si="38"/>
        <v>Greater Than 8 Weeks Old</v>
      </c>
    </row>
    <row r="164" spans="1:22" x14ac:dyDescent="0.45">
      <c r="A164" s="2" t="s">
        <v>233</v>
      </c>
      <c r="B164" s="5">
        <v>43679</v>
      </c>
      <c r="C164" s="5" t="s">
        <v>383</v>
      </c>
      <c r="D164" s="5" t="s">
        <v>384</v>
      </c>
      <c r="E164" s="6">
        <v>2</v>
      </c>
      <c r="F164" s="3">
        <v>16</v>
      </c>
      <c r="G164" s="3">
        <v>7.42</v>
      </c>
      <c r="H164" s="8">
        <f t="shared" si="26"/>
        <v>3.71</v>
      </c>
      <c r="I164" s="3">
        <v>8.58</v>
      </c>
      <c r="J164" s="4">
        <v>0.54</v>
      </c>
      <c r="K164" s="2" t="str">
        <f t="shared" si="27"/>
        <v>Friday</v>
      </c>
      <c r="L164" s="5">
        <f t="shared" si="28"/>
        <v>43682</v>
      </c>
      <c r="M164" s="2" t="str">
        <f t="shared" si="29"/>
        <v>Monday</v>
      </c>
      <c r="N164" s="2" t="str">
        <f t="shared" si="30"/>
        <v>Monday</v>
      </c>
      <c r="O164" s="12">
        <f t="shared" si="31"/>
        <v>0</v>
      </c>
      <c r="P164" s="11" t="str">
        <f t="shared" si="32"/>
        <v>Low Cost per Unit</v>
      </c>
      <c r="Q164" s="12">
        <f t="shared" si="33"/>
        <v>0</v>
      </c>
      <c r="R164" s="12">
        <f t="shared" si="34"/>
        <v>0.48</v>
      </c>
      <c r="S164" s="12">
        <f t="shared" si="35"/>
        <v>0</v>
      </c>
      <c r="T164" s="12">
        <f t="shared" si="36"/>
        <v>0</v>
      </c>
      <c r="U164" s="12">
        <f t="shared" si="37"/>
        <v>0</v>
      </c>
      <c r="V164" s="13" t="str">
        <f t="shared" ca="1" si="38"/>
        <v>Greater Than 8 Weeks Old</v>
      </c>
    </row>
    <row r="165" spans="1:22" x14ac:dyDescent="0.45">
      <c r="A165" s="2" t="s">
        <v>89</v>
      </c>
      <c r="B165" s="5">
        <v>43679</v>
      </c>
      <c r="C165" s="5" t="s">
        <v>386</v>
      </c>
      <c r="D165" s="5" t="s">
        <v>387</v>
      </c>
      <c r="E165" s="6">
        <v>1</v>
      </c>
      <c r="F165" s="3">
        <v>99</v>
      </c>
      <c r="G165" s="3">
        <v>37.42</v>
      </c>
      <c r="H165" s="8">
        <f t="shared" si="26"/>
        <v>37.42</v>
      </c>
      <c r="I165" s="3">
        <v>61.58</v>
      </c>
      <c r="J165" s="4">
        <v>0.62</v>
      </c>
      <c r="K165" s="2" t="str">
        <f t="shared" si="27"/>
        <v>Friday</v>
      </c>
      <c r="L165" s="5">
        <f t="shared" si="28"/>
        <v>43682</v>
      </c>
      <c r="M165" s="2" t="str">
        <f t="shared" si="29"/>
        <v>Monday</v>
      </c>
      <c r="N165" s="2" t="str">
        <f t="shared" si="30"/>
        <v>Monday</v>
      </c>
      <c r="O165" s="12">
        <f t="shared" si="31"/>
        <v>0</v>
      </c>
      <c r="P165" s="11" t="str">
        <f t="shared" si="32"/>
        <v>High Cost per Unit</v>
      </c>
      <c r="Q165" s="12">
        <f t="shared" si="33"/>
        <v>0</v>
      </c>
      <c r="R165" s="12">
        <f t="shared" si="34"/>
        <v>0</v>
      </c>
      <c r="S165" s="12">
        <f t="shared" si="35"/>
        <v>0</v>
      </c>
      <c r="T165" s="12">
        <f t="shared" si="36"/>
        <v>0</v>
      </c>
      <c r="U165" s="12">
        <f t="shared" si="37"/>
        <v>0</v>
      </c>
      <c r="V165" s="13" t="str">
        <f t="shared" ca="1" si="38"/>
        <v>Greater Than 8 Weeks Old</v>
      </c>
    </row>
    <row r="166" spans="1:22" x14ac:dyDescent="0.45">
      <c r="A166" s="2" t="s">
        <v>256</v>
      </c>
      <c r="B166" s="5">
        <v>43679</v>
      </c>
      <c r="C166" s="5" t="s">
        <v>369</v>
      </c>
      <c r="D166" s="5" t="s">
        <v>389</v>
      </c>
      <c r="E166" s="6">
        <v>1</v>
      </c>
      <c r="F166" s="3">
        <v>1390</v>
      </c>
      <c r="G166" s="3">
        <v>617.95000000000005</v>
      </c>
      <c r="H166" s="8">
        <f t="shared" si="26"/>
        <v>617.95000000000005</v>
      </c>
      <c r="I166" s="3">
        <v>772.05</v>
      </c>
      <c r="J166" s="4">
        <v>0.56000000000000005</v>
      </c>
      <c r="K166" s="2" t="str">
        <f t="shared" si="27"/>
        <v>Friday</v>
      </c>
      <c r="L166" s="5">
        <f t="shared" si="28"/>
        <v>43682</v>
      </c>
      <c r="M166" s="2" t="str">
        <f t="shared" si="29"/>
        <v>Monday</v>
      </c>
      <c r="N166" s="2" t="str">
        <f t="shared" si="30"/>
        <v>Monday</v>
      </c>
      <c r="O166" s="12">
        <f t="shared" si="31"/>
        <v>0</v>
      </c>
      <c r="P166" s="11" t="str">
        <f t="shared" si="32"/>
        <v>High Cost per Unit</v>
      </c>
      <c r="Q166" s="12">
        <f t="shared" si="33"/>
        <v>0</v>
      </c>
      <c r="R166" s="12">
        <f t="shared" si="34"/>
        <v>0</v>
      </c>
      <c r="S166" s="12">
        <f t="shared" si="35"/>
        <v>0</v>
      </c>
      <c r="T166" s="12">
        <f t="shared" si="36"/>
        <v>0</v>
      </c>
      <c r="U166" s="12">
        <f t="shared" si="37"/>
        <v>0</v>
      </c>
      <c r="V166" s="13" t="str">
        <f t="shared" ca="1" si="38"/>
        <v>Greater Than 8 Weeks Old</v>
      </c>
    </row>
    <row r="167" spans="1:22" x14ac:dyDescent="0.45">
      <c r="A167" s="2" t="s">
        <v>234</v>
      </c>
      <c r="B167" s="5">
        <v>43679</v>
      </c>
      <c r="C167" s="5" t="s">
        <v>369</v>
      </c>
      <c r="D167" s="5" t="s">
        <v>372</v>
      </c>
      <c r="E167" s="6">
        <v>1</v>
      </c>
      <c r="F167" s="3">
        <v>35</v>
      </c>
      <c r="G167" s="3">
        <v>8.9700000000000006</v>
      </c>
      <c r="H167" s="8">
        <f t="shared" si="26"/>
        <v>8.9700000000000006</v>
      </c>
      <c r="I167" s="3">
        <v>26.03</v>
      </c>
      <c r="J167" s="4">
        <v>0.74</v>
      </c>
      <c r="K167" s="2" t="str">
        <f t="shared" si="27"/>
        <v>Friday</v>
      </c>
      <c r="L167" s="5">
        <f t="shared" si="28"/>
        <v>43682</v>
      </c>
      <c r="M167" s="2" t="str">
        <f t="shared" si="29"/>
        <v>Monday</v>
      </c>
      <c r="N167" s="2" t="str">
        <f t="shared" si="30"/>
        <v>Monday</v>
      </c>
      <c r="O167" s="12">
        <f t="shared" si="31"/>
        <v>0</v>
      </c>
      <c r="P167" s="11" t="str">
        <f t="shared" si="32"/>
        <v>Low Cost per Unit</v>
      </c>
      <c r="Q167" s="12">
        <f t="shared" si="33"/>
        <v>0</v>
      </c>
      <c r="R167" s="12">
        <f t="shared" si="34"/>
        <v>0</v>
      </c>
      <c r="S167" s="12">
        <f t="shared" si="35"/>
        <v>0</v>
      </c>
      <c r="T167" s="12">
        <f t="shared" si="36"/>
        <v>0</v>
      </c>
      <c r="U167" s="12">
        <f t="shared" si="37"/>
        <v>0</v>
      </c>
      <c r="V167" s="13" t="str">
        <f t="shared" ca="1" si="38"/>
        <v>Greater Than 8 Weeks Old</v>
      </c>
    </row>
    <row r="168" spans="1:22" x14ac:dyDescent="0.45">
      <c r="A168" s="2" t="s">
        <v>90</v>
      </c>
      <c r="B168" s="5">
        <v>43679</v>
      </c>
      <c r="C168" s="5" t="s">
        <v>378</v>
      </c>
      <c r="D168" s="5" t="s">
        <v>379</v>
      </c>
      <c r="E168" s="6">
        <v>6</v>
      </c>
      <c r="F168" s="3">
        <v>594</v>
      </c>
      <c r="G168" s="3">
        <v>215.82</v>
      </c>
      <c r="H168" s="8">
        <f t="shared" si="26"/>
        <v>35.97</v>
      </c>
      <c r="I168" s="3">
        <v>378.18</v>
      </c>
      <c r="J168" s="4">
        <v>0.64</v>
      </c>
      <c r="K168" s="2" t="str">
        <f t="shared" si="27"/>
        <v>Friday</v>
      </c>
      <c r="L168" s="5">
        <f t="shared" si="28"/>
        <v>43682</v>
      </c>
      <c r="M168" s="2" t="str">
        <f t="shared" si="29"/>
        <v>Monday</v>
      </c>
      <c r="N168" s="2" t="str">
        <f t="shared" si="30"/>
        <v>Monday</v>
      </c>
      <c r="O168" s="12">
        <f t="shared" si="31"/>
        <v>0</v>
      </c>
      <c r="P168" s="11" t="str">
        <f t="shared" si="32"/>
        <v>High Cost per Unit</v>
      </c>
      <c r="Q168" s="12">
        <f t="shared" si="33"/>
        <v>0</v>
      </c>
      <c r="R168" s="12">
        <f t="shared" si="34"/>
        <v>17.82</v>
      </c>
      <c r="S168" s="12">
        <f t="shared" si="35"/>
        <v>0</v>
      </c>
      <c r="T168" s="12">
        <f t="shared" si="36"/>
        <v>0</v>
      </c>
      <c r="U168" s="12">
        <f t="shared" si="37"/>
        <v>0</v>
      </c>
      <c r="V168" s="13" t="str">
        <f t="shared" ca="1" si="38"/>
        <v>Greater Than 8 Weeks Old</v>
      </c>
    </row>
    <row r="169" spans="1:22" x14ac:dyDescent="0.45">
      <c r="A169" s="2" t="s">
        <v>156</v>
      </c>
      <c r="B169" s="5">
        <v>43679</v>
      </c>
      <c r="C169" s="5" t="s">
        <v>386</v>
      </c>
      <c r="D169" s="5" t="s">
        <v>387</v>
      </c>
      <c r="E169" s="6">
        <v>1</v>
      </c>
      <c r="F169" s="3">
        <v>99</v>
      </c>
      <c r="G169" s="3">
        <v>37.42</v>
      </c>
      <c r="H169" s="8">
        <f t="shared" si="26"/>
        <v>37.42</v>
      </c>
      <c r="I169" s="3">
        <v>61.58</v>
      </c>
      <c r="J169" s="4">
        <v>0.62</v>
      </c>
      <c r="K169" s="2" t="str">
        <f t="shared" si="27"/>
        <v>Friday</v>
      </c>
      <c r="L169" s="5">
        <f t="shared" si="28"/>
        <v>43682</v>
      </c>
      <c r="M169" s="2" t="str">
        <f t="shared" si="29"/>
        <v>Monday</v>
      </c>
      <c r="N169" s="2" t="str">
        <f t="shared" si="30"/>
        <v>Monday</v>
      </c>
      <c r="O169" s="12">
        <f t="shared" si="31"/>
        <v>0</v>
      </c>
      <c r="P169" s="11" t="str">
        <f t="shared" si="32"/>
        <v>High Cost per Unit</v>
      </c>
      <c r="Q169" s="12">
        <f t="shared" si="33"/>
        <v>0</v>
      </c>
      <c r="R169" s="12">
        <f t="shared" si="34"/>
        <v>0</v>
      </c>
      <c r="S169" s="12">
        <f t="shared" si="35"/>
        <v>0</v>
      </c>
      <c r="T169" s="12">
        <f t="shared" si="36"/>
        <v>0</v>
      </c>
      <c r="U169" s="12">
        <f t="shared" si="37"/>
        <v>0</v>
      </c>
      <c r="V169" s="13" t="str">
        <f t="shared" ca="1" si="38"/>
        <v>Greater Than 8 Weeks Old</v>
      </c>
    </row>
    <row r="170" spans="1:22" x14ac:dyDescent="0.45">
      <c r="A170" s="2" t="s">
        <v>130</v>
      </c>
      <c r="B170" s="5">
        <v>43679</v>
      </c>
      <c r="C170" s="5" t="s">
        <v>386</v>
      </c>
      <c r="D170" s="5" t="s">
        <v>388</v>
      </c>
      <c r="E170" s="6">
        <v>1</v>
      </c>
      <c r="F170" s="3">
        <v>79</v>
      </c>
      <c r="G170" s="3">
        <v>23.97</v>
      </c>
      <c r="H170" s="8">
        <f t="shared" si="26"/>
        <v>23.97</v>
      </c>
      <c r="I170" s="3">
        <v>55.03</v>
      </c>
      <c r="J170" s="4">
        <v>0.7</v>
      </c>
      <c r="K170" s="2" t="str">
        <f t="shared" si="27"/>
        <v>Friday</v>
      </c>
      <c r="L170" s="5">
        <f t="shared" si="28"/>
        <v>43682</v>
      </c>
      <c r="M170" s="2" t="str">
        <f t="shared" si="29"/>
        <v>Monday</v>
      </c>
      <c r="N170" s="2" t="str">
        <f t="shared" si="30"/>
        <v>Monday</v>
      </c>
      <c r="O170" s="12">
        <f t="shared" si="31"/>
        <v>0</v>
      </c>
      <c r="P170" s="11" t="str">
        <f t="shared" si="32"/>
        <v>High Cost per Unit</v>
      </c>
      <c r="Q170" s="12">
        <f t="shared" si="33"/>
        <v>0</v>
      </c>
      <c r="R170" s="12">
        <f t="shared" si="34"/>
        <v>0</v>
      </c>
      <c r="S170" s="12">
        <f t="shared" si="35"/>
        <v>0</v>
      </c>
      <c r="T170" s="12">
        <f t="shared" si="36"/>
        <v>0</v>
      </c>
      <c r="U170" s="12">
        <f t="shared" si="37"/>
        <v>0</v>
      </c>
      <c r="V170" s="13" t="str">
        <f t="shared" ca="1" si="38"/>
        <v>Greater Than 8 Weeks Old</v>
      </c>
    </row>
    <row r="171" spans="1:22" x14ac:dyDescent="0.45">
      <c r="A171" s="2" t="s">
        <v>257</v>
      </c>
      <c r="B171" s="5">
        <v>43679</v>
      </c>
      <c r="C171" s="5" t="s">
        <v>375</v>
      </c>
      <c r="D171" s="5" t="s">
        <v>382</v>
      </c>
      <c r="E171" s="6">
        <v>1</v>
      </c>
      <c r="F171" s="3">
        <v>45</v>
      </c>
      <c r="G171" s="3">
        <v>15</v>
      </c>
      <c r="H171" s="8">
        <f t="shared" si="26"/>
        <v>15</v>
      </c>
      <c r="I171" s="3">
        <v>30</v>
      </c>
      <c r="J171" s="4">
        <v>0.67</v>
      </c>
      <c r="K171" s="2" t="str">
        <f t="shared" si="27"/>
        <v>Friday</v>
      </c>
      <c r="L171" s="5">
        <f t="shared" si="28"/>
        <v>43682</v>
      </c>
      <c r="M171" s="2" t="str">
        <f t="shared" si="29"/>
        <v>Monday</v>
      </c>
      <c r="N171" s="2" t="str">
        <f t="shared" si="30"/>
        <v>Monday</v>
      </c>
      <c r="O171" s="12">
        <f t="shared" si="31"/>
        <v>0</v>
      </c>
      <c r="P171" s="11" t="str">
        <f t="shared" si="32"/>
        <v>Low Cost per Unit</v>
      </c>
      <c r="Q171" s="12">
        <f t="shared" si="33"/>
        <v>0</v>
      </c>
      <c r="R171" s="12">
        <f t="shared" si="34"/>
        <v>0</v>
      </c>
      <c r="S171" s="12">
        <f t="shared" si="35"/>
        <v>0</v>
      </c>
      <c r="T171" s="12">
        <f t="shared" si="36"/>
        <v>0</v>
      </c>
      <c r="U171" s="12">
        <f t="shared" si="37"/>
        <v>0</v>
      </c>
      <c r="V171" s="13" t="str">
        <f t="shared" ca="1" si="38"/>
        <v>Greater Than 8 Weeks Old</v>
      </c>
    </row>
    <row r="172" spans="1:22" x14ac:dyDescent="0.45">
      <c r="A172" s="2" t="s">
        <v>258</v>
      </c>
      <c r="B172" s="5">
        <v>43679</v>
      </c>
      <c r="C172" s="5" t="s">
        <v>375</v>
      </c>
      <c r="D172" s="5" t="s">
        <v>382</v>
      </c>
      <c r="E172" s="6">
        <v>3</v>
      </c>
      <c r="F172" s="3">
        <v>105</v>
      </c>
      <c r="G172" s="3">
        <v>36</v>
      </c>
      <c r="H172" s="8">
        <f t="shared" si="26"/>
        <v>12</v>
      </c>
      <c r="I172" s="3">
        <v>69</v>
      </c>
      <c r="J172" s="4">
        <v>0.66</v>
      </c>
      <c r="K172" s="2" t="str">
        <f t="shared" si="27"/>
        <v>Friday</v>
      </c>
      <c r="L172" s="5">
        <f t="shared" si="28"/>
        <v>43682</v>
      </c>
      <c r="M172" s="2" t="str">
        <f t="shared" si="29"/>
        <v>Monday</v>
      </c>
      <c r="N172" s="2" t="str">
        <f t="shared" si="30"/>
        <v>Monday</v>
      </c>
      <c r="O172" s="12">
        <f t="shared" si="31"/>
        <v>0</v>
      </c>
      <c r="P172" s="11" t="str">
        <f t="shared" si="32"/>
        <v>Low Cost per Unit</v>
      </c>
      <c r="Q172" s="12">
        <f t="shared" si="33"/>
        <v>0</v>
      </c>
      <c r="R172" s="12">
        <f t="shared" si="34"/>
        <v>3.15</v>
      </c>
      <c r="S172" s="12">
        <f t="shared" si="35"/>
        <v>0</v>
      </c>
      <c r="T172" s="12">
        <f t="shared" si="36"/>
        <v>0</v>
      </c>
      <c r="U172" s="12">
        <f t="shared" si="37"/>
        <v>0</v>
      </c>
      <c r="V172" s="13" t="str">
        <f t="shared" ca="1" si="38"/>
        <v>Greater Than 8 Weeks Old</v>
      </c>
    </row>
    <row r="173" spans="1:22" x14ac:dyDescent="0.45">
      <c r="A173" s="2" t="s">
        <v>235</v>
      </c>
      <c r="B173" s="5">
        <v>43679</v>
      </c>
      <c r="C173" s="5" t="s">
        <v>375</v>
      </c>
      <c r="D173" s="5" t="s">
        <v>382</v>
      </c>
      <c r="E173" s="6">
        <v>3</v>
      </c>
      <c r="F173" s="3">
        <v>105</v>
      </c>
      <c r="G173" s="3">
        <v>45</v>
      </c>
      <c r="H173" s="8">
        <f t="shared" si="26"/>
        <v>15</v>
      </c>
      <c r="I173" s="3">
        <v>60</v>
      </c>
      <c r="J173" s="4">
        <v>0.56999999999999995</v>
      </c>
      <c r="K173" s="2" t="str">
        <f t="shared" si="27"/>
        <v>Friday</v>
      </c>
      <c r="L173" s="5">
        <f t="shared" si="28"/>
        <v>43682</v>
      </c>
      <c r="M173" s="2" t="str">
        <f t="shared" si="29"/>
        <v>Monday</v>
      </c>
      <c r="N173" s="2" t="str">
        <f t="shared" si="30"/>
        <v>Monday</v>
      </c>
      <c r="O173" s="12">
        <f t="shared" si="31"/>
        <v>0</v>
      </c>
      <c r="P173" s="11" t="str">
        <f t="shared" si="32"/>
        <v>Low Cost per Unit</v>
      </c>
      <c r="Q173" s="12">
        <f t="shared" si="33"/>
        <v>0</v>
      </c>
      <c r="R173" s="12">
        <f t="shared" si="34"/>
        <v>3.15</v>
      </c>
      <c r="S173" s="12">
        <f t="shared" si="35"/>
        <v>0</v>
      </c>
      <c r="T173" s="12">
        <f t="shared" si="36"/>
        <v>0</v>
      </c>
      <c r="U173" s="12">
        <f t="shared" si="37"/>
        <v>0</v>
      </c>
      <c r="V173" s="13" t="str">
        <f t="shared" ca="1" si="38"/>
        <v>Greater Than 8 Weeks Old</v>
      </c>
    </row>
    <row r="174" spans="1:22" x14ac:dyDescent="0.45">
      <c r="A174" s="2" t="s">
        <v>131</v>
      </c>
      <c r="B174" s="5">
        <v>43680</v>
      </c>
      <c r="C174" s="5" t="s">
        <v>367</v>
      </c>
      <c r="D174" s="5" t="s">
        <v>368</v>
      </c>
      <c r="E174" s="6">
        <v>1</v>
      </c>
      <c r="F174" s="3">
        <v>55</v>
      </c>
      <c r="G174" s="3">
        <v>17.649999999999999</v>
      </c>
      <c r="H174" s="8">
        <f t="shared" si="26"/>
        <v>17.649999999999999</v>
      </c>
      <c r="I174" s="3">
        <v>37.35</v>
      </c>
      <c r="J174" s="4">
        <v>0.68</v>
      </c>
      <c r="K174" s="2" t="str">
        <f t="shared" si="27"/>
        <v>Saturday</v>
      </c>
      <c r="L174" s="5">
        <f t="shared" si="28"/>
        <v>43683</v>
      </c>
      <c r="M174" s="2" t="str">
        <f t="shared" si="29"/>
        <v>Tuesday</v>
      </c>
      <c r="N174" s="2" t="str">
        <f t="shared" si="30"/>
        <v>Tuesday</v>
      </c>
      <c r="O174" s="12">
        <f t="shared" si="31"/>
        <v>0</v>
      </c>
      <c r="P174" s="11" t="str">
        <f t="shared" si="32"/>
        <v>High Cost per Unit</v>
      </c>
      <c r="Q174" s="12">
        <f t="shared" si="33"/>
        <v>5.5</v>
      </c>
      <c r="R174" s="12">
        <f t="shared" si="34"/>
        <v>0</v>
      </c>
      <c r="S174" s="12">
        <f t="shared" si="35"/>
        <v>0</v>
      </c>
      <c r="T174" s="12">
        <f t="shared" si="36"/>
        <v>0</v>
      </c>
      <c r="U174" s="12">
        <f t="shared" si="37"/>
        <v>0</v>
      </c>
      <c r="V174" s="13" t="str">
        <f t="shared" ca="1" si="38"/>
        <v>Greater Than 8 Weeks Old</v>
      </c>
    </row>
    <row r="175" spans="1:22" x14ac:dyDescent="0.45">
      <c r="A175" s="2" t="s">
        <v>92</v>
      </c>
      <c r="B175" s="5">
        <v>43680</v>
      </c>
      <c r="C175" s="5" t="s">
        <v>367</v>
      </c>
      <c r="D175" s="5" t="s">
        <v>368</v>
      </c>
      <c r="E175" s="6">
        <v>4</v>
      </c>
      <c r="F175" s="3">
        <v>236</v>
      </c>
      <c r="G175" s="3">
        <v>81.2</v>
      </c>
      <c r="H175" s="8">
        <f t="shared" si="26"/>
        <v>20.3</v>
      </c>
      <c r="I175" s="3">
        <v>154.80000000000001</v>
      </c>
      <c r="J175" s="4">
        <v>0.66</v>
      </c>
      <c r="K175" s="2" t="str">
        <f t="shared" si="27"/>
        <v>Saturday</v>
      </c>
      <c r="L175" s="5">
        <f t="shared" si="28"/>
        <v>43683</v>
      </c>
      <c r="M175" s="2" t="str">
        <f t="shared" si="29"/>
        <v>Tuesday</v>
      </c>
      <c r="N175" s="2" t="str">
        <f t="shared" si="30"/>
        <v>Tuesday</v>
      </c>
      <c r="O175" s="12">
        <f t="shared" si="31"/>
        <v>0</v>
      </c>
      <c r="P175" s="11" t="str">
        <f t="shared" si="32"/>
        <v>High Cost per Unit</v>
      </c>
      <c r="Q175" s="12">
        <f t="shared" si="33"/>
        <v>23.6</v>
      </c>
      <c r="R175" s="12">
        <f t="shared" si="34"/>
        <v>7.08</v>
      </c>
      <c r="S175" s="12">
        <f t="shared" si="35"/>
        <v>0</v>
      </c>
      <c r="T175" s="12">
        <f t="shared" si="36"/>
        <v>0</v>
      </c>
      <c r="U175" s="12">
        <f t="shared" si="37"/>
        <v>0</v>
      </c>
      <c r="V175" s="13" t="str">
        <f t="shared" ca="1" si="38"/>
        <v>Greater Than 8 Weeks Old</v>
      </c>
    </row>
    <row r="176" spans="1:22" x14ac:dyDescent="0.45">
      <c r="A176" s="2" t="s">
        <v>145</v>
      </c>
      <c r="B176" s="5">
        <v>43680</v>
      </c>
      <c r="C176" s="5" t="s">
        <v>367</v>
      </c>
      <c r="D176" s="5" t="s">
        <v>368</v>
      </c>
      <c r="E176" s="6">
        <v>2</v>
      </c>
      <c r="F176" s="3">
        <v>118</v>
      </c>
      <c r="G176" s="3">
        <v>45.3</v>
      </c>
      <c r="H176" s="8">
        <f t="shared" si="26"/>
        <v>22.65</v>
      </c>
      <c r="I176" s="3">
        <v>72.7</v>
      </c>
      <c r="J176" s="4">
        <v>0.62</v>
      </c>
      <c r="K176" s="2" t="str">
        <f t="shared" si="27"/>
        <v>Saturday</v>
      </c>
      <c r="L176" s="5">
        <f t="shared" si="28"/>
        <v>43683</v>
      </c>
      <c r="M176" s="2" t="str">
        <f t="shared" si="29"/>
        <v>Tuesday</v>
      </c>
      <c r="N176" s="2" t="str">
        <f t="shared" si="30"/>
        <v>Tuesday</v>
      </c>
      <c r="O176" s="12">
        <f t="shared" si="31"/>
        <v>0</v>
      </c>
      <c r="P176" s="11" t="str">
        <f t="shared" si="32"/>
        <v>High Cost per Unit</v>
      </c>
      <c r="Q176" s="12">
        <f t="shared" si="33"/>
        <v>11.8</v>
      </c>
      <c r="R176" s="12">
        <f t="shared" si="34"/>
        <v>3.54</v>
      </c>
      <c r="S176" s="12">
        <f t="shared" si="35"/>
        <v>0</v>
      </c>
      <c r="T176" s="12">
        <f t="shared" si="36"/>
        <v>0</v>
      </c>
      <c r="U176" s="12">
        <f t="shared" si="37"/>
        <v>0</v>
      </c>
      <c r="V176" s="13" t="str">
        <f t="shared" ca="1" si="38"/>
        <v>Greater Than 8 Weeks Old</v>
      </c>
    </row>
    <row r="177" spans="1:22" x14ac:dyDescent="0.45">
      <c r="A177" s="2" t="s">
        <v>6</v>
      </c>
      <c r="B177" s="5">
        <v>43680</v>
      </c>
      <c r="C177" s="5" t="s">
        <v>367</v>
      </c>
      <c r="D177" s="5" t="s">
        <v>368</v>
      </c>
      <c r="E177" s="6">
        <v>2</v>
      </c>
      <c r="F177" s="3">
        <v>110</v>
      </c>
      <c r="G177" s="3">
        <v>42.46</v>
      </c>
      <c r="H177" s="8">
        <f t="shared" si="26"/>
        <v>21.23</v>
      </c>
      <c r="I177" s="3">
        <v>67.540000000000006</v>
      </c>
      <c r="J177" s="4">
        <v>0.61</v>
      </c>
      <c r="K177" s="2" t="str">
        <f t="shared" si="27"/>
        <v>Saturday</v>
      </c>
      <c r="L177" s="5">
        <f t="shared" si="28"/>
        <v>43683</v>
      </c>
      <c r="M177" s="2" t="str">
        <f t="shared" si="29"/>
        <v>Tuesday</v>
      </c>
      <c r="N177" s="2" t="str">
        <f t="shared" si="30"/>
        <v>Tuesday</v>
      </c>
      <c r="O177" s="12">
        <f t="shared" si="31"/>
        <v>0</v>
      </c>
      <c r="P177" s="11" t="str">
        <f t="shared" si="32"/>
        <v>High Cost per Unit</v>
      </c>
      <c r="Q177" s="12">
        <f t="shared" si="33"/>
        <v>11</v>
      </c>
      <c r="R177" s="12">
        <f t="shared" si="34"/>
        <v>3.3</v>
      </c>
      <c r="S177" s="12">
        <f t="shared" si="35"/>
        <v>0</v>
      </c>
      <c r="T177" s="12">
        <f t="shared" si="36"/>
        <v>0</v>
      </c>
      <c r="U177" s="12">
        <f t="shared" si="37"/>
        <v>0</v>
      </c>
      <c r="V177" s="13" t="str">
        <f t="shared" ca="1" si="38"/>
        <v>Greater Than 8 Weeks Old</v>
      </c>
    </row>
    <row r="178" spans="1:22" x14ac:dyDescent="0.45">
      <c r="A178" s="2" t="s">
        <v>237</v>
      </c>
      <c r="B178" s="5">
        <v>43680</v>
      </c>
      <c r="C178" s="5" t="s">
        <v>367</v>
      </c>
      <c r="D178" s="5" t="s">
        <v>368</v>
      </c>
      <c r="E178" s="6">
        <v>2</v>
      </c>
      <c r="F178" s="3">
        <v>100</v>
      </c>
      <c r="G178" s="3">
        <v>27.8</v>
      </c>
      <c r="H178" s="8">
        <f t="shared" si="26"/>
        <v>13.9</v>
      </c>
      <c r="I178" s="3">
        <v>72.2</v>
      </c>
      <c r="J178" s="4">
        <v>0.72</v>
      </c>
      <c r="K178" s="2" t="str">
        <f t="shared" si="27"/>
        <v>Saturday</v>
      </c>
      <c r="L178" s="5">
        <f t="shared" si="28"/>
        <v>43683</v>
      </c>
      <c r="M178" s="2" t="str">
        <f t="shared" si="29"/>
        <v>Tuesday</v>
      </c>
      <c r="N178" s="2" t="str">
        <f t="shared" si="30"/>
        <v>Tuesday</v>
      </c>
      <c r="O178" s="12">
        <f t="shared" si="31"/>
        <v>0</v>
      </c>
      <c r="P178" s="11" t="str">
        <f t="shared" si="32"/>
        <v>Low Cost per Unit</v>
      </c>
      <c r="Q178" s="12">
        <f t="shared" si="33"/>
        <v>10</v>
      </c>
      <c r="R178" s="12">
        <f t="shared" si="34"/>
        <v>3</v>
      </c>
      <c r="S178" s="12">
        <f t="shared" si="35"/>
        <v>0</v>
      </c>
      <c r="T178" s="12">
        <f t="shared" si="36"/>
        <v>0</v>
      </c>
      <c r="U178" s="12">
        <f t="shared" si="37"/>
        <v>0</v>
      </c>
      <c r="V178" s="13" t="str">
        <f t="shared" ca="1" si="38"/>
        <v>Greater Than 8 Weeks Old</v>
      </c>
    </row>
    <row r="179" spans="1:22" x14ac:dyDescent="0.45">
      <c r="A179" s="2" t="s">
        <v>133</v>
      </c>
      <c r="B179" s="5">
        <v>43680</v>
      </c>
      <c r="C179" s="5" t="s">
        <v>367</v>
      </c>
      <c r="D179" s="5" t="s">
        <v>368</v>
      </c>
      <c r="E179" s="6">
        <v>1</v>
      </c>
      <c r="F179" s="3">
        <v>50</v>
      </c>
      <c r="G179" s="3">
        <v>12.75</v>
      </c>
      <c r="H179" s="8">
        <f t="shared" si="26"/>
        <v>12.75</v>
      </c>
      <c r="I179" s="3">
        <v>37.25</v>
      </c>
      <c r="J179" s="4">
        <v>0.75</v>
      </c>
      <c r="K179" s="2" t="str">
        <f t="shared" si="27"/>
        <v>Saturday</v>
      </c>
      <c r="L179" s="5">
        <f t="shared" si="28"/>
        <v>43683</v>
      </c>
      <c r="M179" s="2" t="str">
        <f t="shared" si="29"/>
        <v>Tuesday</v>
      </c>
      <c r="N179" s="2" t="str">
        <f t="shared" si="30"/>
        <v>Tuesday</v>
      </c>
      <c r="O179" s="12">
        <f t="shared" si="31"/>
        <v>0</v>
      </c>
      <c r="P179" s="11" t="str">
        <f t="shared" si="32"/>
        <v>Low Cost per Unit</v>
      </c>
      <c r="Q179" s="12">
        <f t="shared" si="33"/>
        <v>5</v>
      </c>
      <c r="R179" s="12">
        <f t="shared" si="34"/>
        <v>0</v>
      </c>
      <c r="S179" s="12">
        <f t="shared" si="35"/>
        <v>0</v>
      </c>
      <c r="T179" s="12">
        <f t="shared" si="36"/>
        <v>0</v>
      </c>
      <c r="U179" s="12">
        <f t="shared" si="37"/>
        <v>0</v>
      </c>
      <c r="V179" s="13" t="str">
        <f t="shared" ca="1" si="38"/>
        <v>Greater Than 8 Weeks Old</v>
      </c>
    </row>
    <row r="180" spans="1:22" x14ac:dyDescent="0.45">
      <c r="A180" s="2" t="s">
        <v>134</v>
      </c>
      <c r="B180" s="5">
        <v>43680</v>
      </c>
      <c r="C180" s="5" t="s">
        <v>367</v>
      </c>
      <c r="D180" s="5" t="s">
        <v>368</v>
      </c>
      <c r="E180" s="6">
        <v>2</v>
      </c>
      <c r="F180" s="3">
        <v>114</v>
      </c>
      <c r="G180" s="3">
        <v>39.86</v>
      </c>
      <c r="H180" s="8">
        <f t="shared" si="26"/>
        <v>19.93</v>
      </c>
      <c r="I180" s="3">
        <v>74.14</v>
      </c>
      <c r="J180" s="4">
        <v>0.65</v>
      </c>
      <c r="K180" s="2" t="str">
        <f t="shared" si="27"/>
        <v>Saturday</v>
      </c>
      <c r="L180" s="5">
        <f t="shared" si="28"/>
        <v>43683</v>
      </c>
      <c r="M180" s="2" t="str">
        <f t="shared" si="29"/>
        <v>Tuesday</v>
      </c>
      <c r="N180" s="2" t="str">
        <f t="shared" si="30"/>
        <v>Tuesday</v>
      </c>
      <c r="O180" s="12">
        <f t="shared" si="31"/>
        <v>0</v>
      </c>
      <c r="P180" s="11" t="str">
        <f t="shared" si="32"/>
        <v>High Cost per Unit</v>
      </c>
      <c r="Q180" s="12">
        <f t="shared" si="33"/>
        <v>11.4</v>
      </c>
      <c r="R180" s="12">
        <f t="shared" si="34"/>
        <v>3.42</v>
      </c>
      <c r="S180" s="12">
        <f t="shared" si="35"/>
        <v>0</v>
      </c>
      <c r="T180" s="12">
        <f t="shared" si="36"/>
        <v>0</v>
      </c>
      <c r="U180" s="12">
        <f t="shared" si="37"/>
        <v>0</v>
      </c>
      <c r="V180" s="13" t="str">
        <f t="shared" ca="1" si="38"/>
        <v>Greater Than 8 Weeks Old</v>
      </c>
    </row>
    <row r="181" spans="1:22" x14ac:dyDescent="0.45">
      <c r="A181" s="2" t="s">
        <v>183</v>
      </c>
      <c r="B181" s="5">
        <v>43680</v>
      </c>
      <c r="C181" s="5" t="s">
        <v>367</v>
      </c>
      <c r="D181" s="5" t="s">
        <v>368</v>
      </c>
      <c r="E181" s="6">
        <v>1</v>
      </c>
      <c r="F181" s="3">
        <v>59</v>
      </c>
      <c r="G181" s="3">
        <v>18.75</v>
      </c>
      <c r="H181" s="8">
        <f t="shared" si="26"/>
        <v>18.75</v>
      </c>
      <c r="I181" s="3">
        <v>40.25</v>
      </c>
      <c r="J181" s="4">
        <v>0.68</v>
      </c>
      <c r="K181" s="2" t="str">
        <f t="shared" si="27"/>
        <v>Saturday</v>
      </c>
      <c r="L181" s="5">
        <f t="shared" si="28"/>
        <v>43683</v>
      </c>
      <c r="M181" s="2" t="str">
        <f t="shared" si="29"/>
        <v>Tuesday</v>
      </c>
      <c r="N181" s="2" t="str">
        <f t="shared" si="30"/>
        <v>Tuesday</v>
      </c>
      <c r="O181" s="12">
        <f t="shared" si="31"/>
        <v>0</v>
      </c>
      <c r="P181" s="11" t="str">
        <f t="shared" si="32"/>
        <v>High Cost per Unit</v>
      </c>
      <c r="Q181" s="12">
        <f t="shared" si="33"/>
        <v>5.9</v>
      </c>
      <c r="R181" s="12">
        <f t="shared" si="34"/>
        <v>0</v>
      </c>
      <c r="S181" s="12">
        <f t="shared" si="35"/>
        <v>0</v>
      </c>
      <c r="T181" s="12">
        <f t="shared" si="36"/>
        <v>0</v>
      </c>
      <c r="U181" s="12">
        <f t="shared" si="37"/>
        <v>0</v>
      </c>
      <c r="V181" s="13" t="str">
        <f t="shared" ca="1" si="38"/>
        <v>Greater Than 8 Weeks Old</v>
      </c>
    </row>
    <row r="182" spans="1:22" x14ac:dyDescent="0.45">
      <c r="A182" s="2" t="s">
        <v>213</v>
      </c>
      <c r="B182" s="5">
        <v>43680</v>
      </c>
      <c r="C182" s="5" t="s">
        <v>369</v>
      </c>
      <c r="D182" s="5" t="s">
        <v>374</v>
      </c>
      <c r="E182" s="6">
        <v>3</v>
      </c>
      <c r="F182" s="3">
        <v>63</v>
      </c>
      <c r="G182" s="3">
        <v>21.51</v>
      </c>
      <c r="H182" s="8">
        <f t="shared" si="26"/>
        <v>7.1700000000000008</v>
      </c>
      <c r="I182" s="3">
        <v>41.49</v>
      </c>
      <c r="J182" s="4">
        <v>0.66</v>
      </c>
      <c r="K182" s="2" t="str">
        <f t="shared" si="27"/>
        <v>Saturday</v>
      </c>
      <c r="L182" s="5">
        <f t="shared" si="28"/>
        <v>43683</v>
      </c>
      <c r="M182" s="2" t="str">
        <f t="shared" si="29"/>
        <v>Tuesday</v>
      </c>
      <c r="N182" s="2" t="str">
        <f t="shared" si="30"/>
        <v>Tuesday</v>
      </c>
      <c r="O182" s="12">
        <f t="shared" si="31"/>
        <v>0</v>
      </c>
      <c r="P182" s="11" t="str">
        <f t="shared" si="32"/>
        <v>Low Cost per Unit</v>
      </c>
      <c r="Q182" s="12">
        <f t="shared" si="33"/>
        <v>0</v>
      </c>
      <c r="R182" s="12">
        <f t="shared" si="34"/>
        <v>1.89</v>
      </c>
      <c r="S182" s="12">
        <f t="shared" si="35"/>
        <v>0</v>
      </c>
      <c r="T182" s="12">
        <f t="shared" si="36"/>
        <v>6.3000000000000007</v>
      </c>
      <c r="U182" s="12">
        <f t="shared" si="37"/>
        <v>0</v>
      </c>
      <c r="V182" s="13" t="str">
        <f t="shared" ca="1" si="38"/>
        <v>Greater Than 8 Weeks Old</v>
      </c>
    </row>
    <row r="183" spans="1:22" x14ac:dyDescent="0.45">
      <c r="A183" s="2" t="s">
        <v>176</v>
      </c>
      <c r="B183" s="5">
        <v>43680</v>
      </c>
      <c r="C183" s="5" t="s">
        <v>369</v>
      </c>
      <c r="D183" s="5" t="s">
        <v>375</v>
      </c>
      <c r="E183" s="6">
        <v>1</v>
      </c>
      <c r="F183" s="3">
        <v>5</v>
      </c>
      <c r="G183" s="3">
        <v>0.25</v>
      </c>
      <c r="H183" s="8">
        <f t="shared" si="26"/>
        <v>0.25</v>
      </c>
      <c r="I183" s="3">
        <v>4.75</v>
      </c>
      <c r="J183" s="4">
        <v>0.95</v>
      </c>
      <c r="K183" s="2" t="str">
        <f t="shared" si="27"/>
        <v>Saturday</v>
      </c>
      <c r="L183" s="5">
        <f t="shared" si="28"/>
        <v>43683</v>
      </c>
      <c r="M183" s="2" t="str">
        <f t="shared" si="29"/>
        <v>Tuesday</v>
      </c>
      <c r="N183" s="2" t="str">
        <f t="shared" si="30"/>
        <v>Tuesday</v>
      </c>
      <c r="O183" s="12">
        <f t="shared" si="31"/>
        <v>0</v>
      </c>
      <c r="P183" s="11" t="str">
        <f t="shared" si="32"/>
        <v>Low Cost per Unit</v>
      </c>
      <c r="Q183" s="12">
        <f t="shared" si="33"/>
        <v>0</v>
      </c>
      <c r="R183" s="12">
        <f t="shared" si="34"/>
        <v>0</v>
      </c>
      <c r="S183" s="12">
        <f t="shared" si="35"/>
        <v>0.75</v>
      </c>
      <c r="T183" s="12">
        <f t="shared" si="36"/>
        <v>0.5</v>
      </c>
      <c r="U183" s="12">
        <f t="shared" si="37"/>
        <v>0</v>
      </c>
      <c r="V183" s="13" t="str">
        <f t="shared" ca="1" si="38"/>
        <v>Greater Than 8 Weeks Old</v>
      </c>
    </row>
    <row r="184" spans="1:22" x14ac:dyDescent="0.45">
      <c r="A184" s="2" t="s">
        <v>15</v>
      </c>
      <c r="B184" s="5">
        <v>43680</v>
      </c>
      <c r="C184" s="5" t="s">
        <v>369</v>
      </c>
      <c r="D184" s="5" t="s">
        <v>375</v>
      </c>
      <c r="E184" s="6">
        <v>1</v>
      </c>
      <c r="F184" s="3">
        <v>32</v>
      </c>
      <c r="G184" s="3">
        <v>5.5</v>
      </c>
      <c r="H184" s="8">
        <f t="shared" si="26"/>
        <v>5.5</v>
      </c>
      <c r="I184" s="3">
        <v>26.5</v>
      </c>
      <c r="J184" s="4">
        <v>0.83</v>
      </c>
      <c r="K184" s="2" t="str">
        <f t="shared" si="27"/>
        <v>Saturday</v>
      </c>
      <c r="L184" s="5">
        <f t="shared" si="28"/>
        <v>43683</v>
      </c>
      <c r="M184" s="2" t="str">
        <f t="shared" si="29"/>
        <v>Tuesday</v>
      </c>
      <c r="N184" s="2" t="str">
        <f t="shared" si="30"/>
        <v>Tuesday</v>
      </c>
      <c r="O184" s="12">
        <f t="shared" si="31"/>
        <v>0</v>
      </c>
      <c r="P184" s="11" t="str">
        <f t="shared" si="32"/>
        <v>Low Cost per Unit</v>
      </c>
      <c r="Q184" s="12">
        <f t="shared" si="33"/>
        <v>0</v>
      </c>
      <c r="R184" s="12">
        <f t="shared" si="34"/>
        <v>0</v>
      </c>
      <c r="S184" s="12">
        <f t="shared" si="35"/>
        <v>4.8</v>
      </c>
      <c r="T184" s="12">
        <f t="shared" si="36"/>
        <v>3.2</v>
      </c>
      <c r="U184" s="12">
        <f t="shared" si="37"/>
        <v>0</v>
      </c>
      <c r="V184" s="13" t="str">
        <f t="shared" ca="1" si="38"/>
        <v>Greater Than 8 Weeks Old</v>
      </c>
    </row>
    <row r="185" spans="1:22" x14ac:dyDescent="0.45">
      <c r="A185" s="2" t="s">
        <v>135</v>
      </c>
      <c r="B185" s="5">
        <v>43680</v>
      </c>
      <c r="C185" s="5" t="s">
        <v>369</v>
      </c>
      <c r="D185" s="5" t="s">
        <v>375</v>
      </c>
      <c r="E185" s="6">
        <v>2</v>
      </c>
      <c r="F185" s="3">
        <v>30</v>
      </c>
      <c r="G185" s="3">
        <v>4.2</v>
      </c>
      <c r="H185" s="8">
        <f t="shared" si="26"/>
        <v>2.1</v>
      </c>
      <c r="I185" s="3">
        <v>25.8</v>
      </c>
      <c r="J185" s="4">
        <v>0.86</v>
      </c>
      <c r="K185" s="2" t="str">
        <f t="shared" si="27"/>
        <v>Saturday</v>
      </c>
      <c r="L185" s="5">
        <f t="shared" si="28"/>
        <v>43683</v>
      </c>
      <c r="M185" s="2" t="str">
        <f t="shared" si="29"/>
        <v>Tuesday</v>
      </c>
      <c r="N185" s="2" t="str">
        <f t="shared" si="30"/>
        <v>Tuesday</v>
      </c>
      <c r="O185" s="12">
        <f t="shared" si="31"/>
        <v>0</v>
      </c>
      <c r="P185" s="11" t="str">
        <f t="shared" si="32"/>
        <v>Low Cost per Unit</v>
      </c>
      <c r="Q185" s="12">
        <f t="shared" si="33"/>
        <v>0</v>
      </c>
      <c r="R185" s="12">
        <f t="shared" si="34"/>
        <v>0.89999999999999991</v>
      </c>
      <c r="S185" s="12">
        <f t="shared" si="35"/>
        <v>4.5</v>
      </c>
      <c r="T185" s="12">
        <f t="shared" si="36"/>
        <v>3</v>
      </c>
      <c r="U185" s="12">
        <f t="shared" si="37"/>
        <v>0</v>
      </c>
      <c r="V185" s="13" t="str">
        <f t="shared" ca="1" si="38"/>
        <v>Greater Than 8 Weeks Old</v>
      </c>
    </row>
    <row r="186" spans="1:22" x14ac:dyDescent="0.45">
      <c r="A186" s="2" t="s">
        <v>98</v>
      </c>
      <c r="B186" s="5">
        <v>43680</v>
      </c>
      <c r="C186" s="5" t="s">
        <v>376</v>
      </c>
      <c r="D186" s="5" t="s">
        <v>377</v>
      </c>
      <c r="E186" s="6">
        <v>1</v>
      </c>
      <c r="F186" s="3">
        <v>29</v>
      </c>
      <c r="G186" s="3">
        <v>7.94</v>
      </c>
      <c r="H186" s="8">
        <f t="shared" si="26"/>
        <v>7.94</v>
      </c>
      <c r="I186" s="3">
        <v>21.06</v>
      </c>
      <c r="J186" s="4">
        <v>0.73</v>
      </c>
      <c r="K186" s="2" t="str">
        <f t="shared" si="27"/>
        <v>Saturday</v>
      </c>
      <c r="L186" s="5">
        <f t="shared" si="28"/>
        <v>43683</v>
      </c>
      <c r="M186" s="2" t="str">
        <f t="shared" si="29"/>
        <v>Tuesday</v>
      </c>
      <c r="N186" s="2" t="str">
        <f t="shared" si="30"/>
        <v>Tuesday</v>
      </c>
      <c r="O186" s="12">
        <f t="shared" si="31"/>
        <v>0</v>
      </c>
      <c r="P186" s="11" t="str">
        <f t="shared" si="32"/>
        <v>Low Cost per Unit</v>
      </c>
      <c r="Q186" s="12">
        <f t="shared" si="33"/>
        <v>0</v>
      </c>
      <c r="R186" s="12">
        <f t="shared" si="34"/>
        <v>0</v>
      </c>
      <c r="S186" s="12">
        <f t="shared" si="35"/>
        <v>0</v>
      </c>
      <c r="T186" s="12">
        <f t="shared" si="36"/>
        <v>0</v>
      </c>
      <c r="U186" s="12">
        <f t="shared" si="37"/>
        <v>0</v>
      </c>
      <c r="V186" s="13" t="str">
        <f t="shared" ca="1" si="38"/>
        <v>Greater Than 8 Weeks Old</v>
      </c>
    </row>
    <row r="187" spans="1:22" x14ac:dyDescent="0.45">
      <c r="A187" s="2" t="s">
        <v>16</v>
      </c>
      <c r="B187" s="5">
        <v>43680</v>
      </c>
      <c r="C187" s="5" t="s">
        <v>375</v>
      </c>
      <c r="D187" s="5" t="s">
        <v>377</v>
      </c>
      <c r="E187" s="6">
        <v>2</v>
      </c>
      <c r="F187" s="3">
        <v>50</v>
      </c>
      <c r="G187" s="3">
        <v>9</v>
      </c>
      <c r="H187" s="8">
        <f t="shared" si="26"/>
        <v>4.5</v>
      </c>
      <c r="I187" s="3">
        <v>41</v>
      </c>
      <c r="J187" s="4">
        <v>0.82</v>
      </c>
      <c r="K187" s="2" t="str">
        <f t="shared" si="27"/>
        <v>Saturday</v>
      </c>
      <c r="L187" s="5">
        <f t="shared" si="28"/>
        <v>43683</v>
      </c>
      <c r="M187" s="2" t="str">
        <f t="shared" si="29"/>
        <v>Tuesday</v>
      </c>
      <c r="N187" s="2" t="str">
        <f t="shared" si="30"/>
        <v>Tuesday</v>
      </c>
      <c r="O187" s="12">
        <f t="shared" si="31"/>
        <v>0</v>
      </c>
      <c r="P187" s="11" t="str">
        <f t="shared" si="32"/>
        <v>Low Cost per Unit</v>
      </c>
      <c r="Q187" s="12">
        <f t="shared" si="33"/>
        <v>0</v>
      </c>
      <c r="R187" s="12">
        <f t="shared" si="34"/>
        <v>1.5</v>
      </c>
      <c r="S187" s="12">
        <f t="shared" si="35"/>
        <v>0</v>
      </c>
      <c r="T187" s="12">
        <f t="shared" si="36"/>
        <v>0</v>
      </c>
      <c r="U187" s="12">
        <f t="shared" si="37"/>
        <v>0</v>
      </c>
      <c r="V187" s="13" t="str">
        <f t="shared" ca="1" si="38"/>
        <v>Greater Than 8 Weeks Old</v>
      </c>
    </row>
    <row r="188" spans="1:22" x14ac:dyDescent="0.45">
      <c r="A188" s="2" t="s">
        <v>239</v>
      </c>
      <c r="B188" s="5">
        <v>43680</v>
      </c>
      <c r="C188" s="5" t="s">
        <v>376</v>
      </c>
      <c r="D188" s="5" t="s">
        <v>377</v>
      </c>
      <c r="E188" s="6">
        <v>1</v>
      </c>
      <c r="F188" s="3">
        <v>25</v>
      </c>
      <c r="G188" s="3">
        <v>6.6</v>
      </c>
      <c r="H188" s="8">
        <f t="shared" si="26"/>
        <v>6.6</v>
      </c>
      <c r="I188" s="3">
        <v>18.399999999999999</v>
      </c>
      <c r="J188" s="4">
        <v>0.74</v>
      </c>
      <c r="K188" s="2" t="str">
        <f t="shared" si="27"/>
        <v>Saturday</v>
      </c>
      <c r="L188" s="5">
        <f t="shared" si="28"/>
        <v>43683</v>
      </c>
      <c r="M188" s="2" t="str">
        <f t="shared" si="29"/>
        <v>Tuesday</v>
      </c>
      <c r="N188" s="2" t="str">
        <f t="shared" si="30"/>
        <v>Tuesday</v>
      </c>
      <c r="O188" s="12">
        <f t="shared" si="31"/>
        <v>0</v>
      </c>
      <c r="P188" s="11" t="str">
        <f t="shared" si="32"/>
        <v>Low Cost per Unit</v>
      </c>
      <c r="Q188" s="12">
        <f t="shared" si="33"/>
        <v>0</v>
      </c>
      <c r="R188" s="12">
        <f t="shared" si="34"/>
        <v>0</v>
      </c>
      <c r="S188" s="12">
        <f t="shared" si="35"/>
        <v>0</v>
      </c>
      <c r="T188" s="12">
        <f t="shared" si="36"/>
        <v>0</v>
      </c>
      <c r="U188" s="12">
        <f t="shared" si="37"/>
        <v>0</v>
      </c>
      <c r="V188" s="13" t="str">
        <f t="shared" ca="1" si="38"/>
        <v>Greater Than 8 Weeks Old</v>
      </c>
    </row>
    <row r="189" spans="1:22" x14ac:dyDescent="0.45">
      <c r="A189" s="2" t="s">
        <v>18</v>
      </c>
      <c r="B189" s="5">
        <v>43680</v>
      </c>
      <c r="C189" s="5" t="s">
        <v>376</v>
      </c>
      <c r="D189" s="5" t="s">
        <v>377</v>
      </c>
      <c r="E189" s="6">
        <v>1</v>
      </c>
      <c r="F189" s="3">
        <v>25</v>
      </c>
      <c r="G189" s="3">
        <v>6.57</v>
      </c>
      <c r="H189" s="8">
        <f t="shared" si="26"/>
        <v>6.57</v>
      </c>
      <c r="I189" s="3">
        <v>18.43</v>
      </c>
      <c r="J189" s="4">
        <v>0.74</v>
      </c>
      <c r="K189" s="2" t="str">
        <f t="shared" si="27"/>
        <v>Saturday</v>
      </c>
      <c r="L189" s="5">
        <f t="shared" si="28"/>
        <v>43683</v>
      </c>
      <c r="M189" s="2" t="str">
        <f t="shared" si="29"/>
        <v>Tuesday</v>
      </c>
      <c r="N189" s="2" t="str">
        <f t="shared" si="30"/>
        <v>Tuesday</v>
      </c>
      <c r="O189" s="12">
        <f t="shared" si="31"/>
        <v>0</v>
      </c>
      <c r="P189" s="11" t="str">
        <f t="shared" si="32"/>
        <v>Low Cost per Unit</v>
      </c>
      <c r="Q189" s="12">
        <f t="shared" si="33"/>
        <v>0</v>
      </c>
      <c r="R189" s="12">
        <f t="shared" si="34"/>
        <v>0</v>
      </c>
      <c r="S189" s="12">
        <f t="shared" si="35"/>
        <v>0</v>
      </c>
      <c r="T189" s="12">
        <f t="shared" si="36"/>
        <v>0</v>
      </c>
      <c r="U189" s="12">
        <f t="shared" si="37"/>
        <v>0</v>
      </c>
      <c r="V189" s="13" t="str">
        <f t="shared" ca="1" si="38"/>
        <v>Greater Than 8 Weeks Old</v>
      </c>
    </row>
    <row r="190" spans="1:22" x14ac:dyDescent="0.45">
      <c r="A190" s="2" t="s">
        <v>19</v>
      </c>
      <c r="B190" s="5">
        <v>43680</v>
      </c>
      <c r="C190" s="5" t="s">
        <v>378</v>
      </c>
      <c r="D190" s="5" t="s">
        <v>379</v>
      </c>
      <c r="E190" s="6">
        <v>3</v>
      </c>
      <c r="F190" s="3">
        <v>207</v>
      </c>
      <c r="G190" s="3">
        <v>60.18</v>
      </c>
      <c r="H190" s="8">
        <f t="shared" si="26"/>
        <v>20.059999999999999</v>
      </c>
      <c r="I190" s="3">
        <v>146.82</v>
      </c>
      <c r="J190" s="4">
        <v>0.71</v>
      </c>
      <c r="K190" s="2" t="str">
        <f t="shared" si="27"/>
        <v>Saturday</v>
      </c>
      <c r="L190" s="5">
        <f t="shared" si="28"/>
        <v>43683</v>
      </c>
      <c r="M190" s="2" t="str">
        <f t="shared" si="29"/>
        <v>Tuesday</v>
      </c>
      <c r="N190" s="2" t="str">
        <f t="shared" si="30"/>
        <v>Tuesday</v>
      </c>
      <c r="O190" s="12">
        <f t="shared" si="31"/>
        <v>0</v>
      </c>
      <c r="P190" s="11" t="str">
        <f t="shared" si="32"/>
        <v>High Cost per Unit</v>
      </c>
      <c r="Q190" s="12">
        <f t="shared" si="33"/>
        <v>0</v>
      </c>
      <c r="R190" s="12">
        <f t="shared" si="34"/>
        <v>6.21</v>
      </c>
      <c r="S190" s="12">
        <f t="shared" si="35"/>
        <v>0</v>
      </c>
      <c r="T190" s="12">
        <f t="shared" si="36"/>
        <v>0</v>
      </c>
      <c r="U190" s="12">
        <f t="shared" si="37"/>
        <v>0</v>
      </c>
      <c r="V190" s="13" t="str">
        <f t="shared" ca="1" si="38"/>
        <v>Greater Than 8 Weeks Old</v>
      </c>
    </row>
    <row r="191" spans="1:22" x14ac:dyDescent="0.45">
      <c r="A191" s="2" t="s">
        <v>20</v>
      </c>
      <c r="B191" s="5">
        <v>43680</v>
      </c>
      <c r="C191" s="5" t="s">
        <v>376</v>
      </c>
      <c r="D191" s="5" t="s">
        <v>377</v>
      </c>
      <c r="E191" s="6">
        <v>1</v>
      </c>
      <c r="F191" s="3">
        <v>22</v>
      </c>
      <c r="G191" s="3">
        <v>5.25</v>
      </c>
      <c r="H191" s="8">
        <f t="shared" si="26"/>
        <v>5.25</v>
      </c>
      <c r="I191" s="3">
        <v>16.75</v>
      </c>
      <c r="J191" s="4">
        <v>0.76</v>
      </c>
      <c r="K191" s="2" t="str">
        <f t="shared" si="27"/>
        <v>Saturday</v>
      </c>
      <c r="L191" s="5">
        <f t="shared" si="28"/>
        <v>43683</v>
      </c>
      <c r="M191" s="2" t="str">
        <f t="shared" si="29"/>
        <v>Tuesday</v>
      </c>
      <c r="N191" s="2" t="str">
        <f t="shared" si="30"/>
        <v>Tuesday</v>
      </c>
      <c r="O191" s="12">
        <f t="shared" si="31"/>
        <v>0</v>
      </c>
      <c r="P191" s="11" t="str">
        <f t="shared" si="32"/>
        <v>Low Cost per Unit</v>
      </c>
      <c r="Q191" s="12">
        <f t="shared" si="33"/>
        <v>0</v>
      </c>
      <c r="R191" s="12">
        <f t="shared" si="34"/>
        <v>0</v>
      </c>
      <c r="S191" s="12">
        <f t="shared" si="35"/>
        <v>0</v>
      </c>
      <c r="T191" s="12">
        <f t="shared" si="36"/>
        <v>0</v>
      </c>
      <c r="U191" s="12">
        <f t="shared" si="37"/>
        <v>0</v>
      </c>
      <c r="V191" s="13" t="str">
        <f t="shared" ca="1" si="38"/>
        <v>Greater Than 8 Weeks Old</v>
      </c>
    </row>
    <row r="192" spans="1:22" x14ac:dyDescent="0.45">
      <c r="A192" s="2" t="s">
        <v>21</v>
      </c>
      <c r="B192" s="5">
        <v>43680</v>
      </c>
      <c r="C192" s="5" t="s">
        <v>376</v>
      </c>
      <c r="D192" s="5" t="s">
        <v>377</v>
      </c>
      <c r="E192" s="6">
        <v>7</v>
      </c>
      <c r="F192" s="3">
        <v>154</v>
      </c>
      <c r="G192" s="3">
        <v>44.45</v>
      </c>
      <c r="H192" s="8">
        <f t="shared" si="26"/>
        <v>6.3500000000000005</v>
      </c>
      <c r="I192" s="3">
        <v>109.55</v>
      </c>
      <c r="J192" s="4">
        <v>0.71</v>
      </c>
      <c r="K192" s="2" t="str">
        <f t="shared" si="27"/>
        <v>Saturday</v>
      </c>
      <c r="L192" s="5">
        <f t="shared" si="28"/>
        <v>43683</v>
      </c>
      <c r="M192" s="2" t="str">
        <f t="shared" si="29"/>
        <v>Tuesday</v>
      </c>
      <c r="N192" s="2" t="str">
        <f t="shared" si="30"/>
        <v>Tuesday</v>
      </c>
      <c r="O192" s="12">
        <f t="shared" si="31"/>
        <v>0</v>
      </c>
      <c r="P192" s="11" t="str">
        <f t="shared" si="32"/>
        <v>Low Cost per Unit</v>
      </c>
      <c r="Q192" s="12">
        <f t="shared" si="33"/>
        <v>0</v>
      </c>
      <c r="R192" s="12">
        <f t="shared" si="34"/>
        <v>4.62</v>
      </c>
      <c r="S192" s="12">
        <f t="shared" si="35"/>
        <v>0</v>
      </c>
      <c r="T192" s="12">
        <f t="shared" si="36"/>
        <v>0</v>
      </c>
      <c r="U192" s="12">
        <f t="shared" si="37"/>
        <v>0</v>
      </c>
      <c r="V192" s="13" t="str">
        <f t="shared" ca="1" si="38"/>
        <v>Greater Than 8 Weeks Old</v>
      </c>
    </row>
    <row r="193" spans="1:22" x14ac:dyDescent="0.45">
      <c r="A193" s="2" t="s">
        <v>215</v>
      </c>
      <c r="B193" s="5">
        <v>43680</v>
      </c>
      <c r="C193" s="5" t="s">
        <v>378</v>
      </c>
      <c r="D193" s="5" t="s">
        <v>379</v>
      </c>
      <c r="E193" s="6">
        <v>1</v>
      </c>
      <c r="F193" s="3">
        <v>25</v>
      </c>
      <c r="G193" s="3">
        <v>3.8</v>
      </c>
      <c r="H193" s="8">
        <f t="shared" si="26"/>
        <v>3.8</v>
      </c>
      <c r="I193" s="3">
        <v>21.2</v>
      </c>
      <c r="J193" s="4">
        <v>0.85</v>
      </c>
      <c r="K193" s="2" t="str">
        <f t="shared" si="27"/>
        <v>Saturday</v>
      </c>
      <c r="L193" s="5">
        <f t="shared" si="28"/>
        <v>43683</v>
      </c>
      <c r="M193" s="2" t="str">
        <f t="shared" si="29"/>
        <v>Tuesday</v>
      </c>
      <c r="N193" s="2" t="str">
        <f t="shared" si="30"/>
        <v>Tuesday</v>
      </c>
      <c r="O193" s="12">
        <f t="shared" si="31"/>
        <v>0</v>
      </c>
      <c r="P193" s="11" t="str">
        <f t="shared" si="32"/>
        <v>Low Cost per Unit</v>
      </c>
      <c r="Q193" s="12">
        <f t="shared" si="33"/>
        <v>0</v>
      </c>
      <c r="R193" s="12">
        <f t="shared" si="34"/>
        <v>0</v>
      </c>
      <c r="S193" s="12">
        <f t="shared" si="35"/>
        <v>0</v>
      </c>
      <c r="T193" s="12">
        <f t="shared" si="36"/>
        <v>0</v>
      </c>
      <c r="U193" s="12">
        <f t="shared" si="37"/>
        <v>0</v>
      </c>
      <c r="V193" s="13" t="str">
        <f t="shared" ca="1" si="38"/>
        <v>Greater Than 8 Weeks Old</v>
      </c>
    </row>
    <row r="194" spans="1:22" x14ac:dyDescent="0.45">
      <c r="A194" s="2" t="s">
        <v>162</v>
      </c>
      <c r="B194" s="5">
        <v>43680</v>
      </c>
      <c r="C194" s="5" t="s">
        <v>383</v>
      </c>
      <c r="D194" s="5" t="s">
        <v>384</v>
      </c>
      <c r="E194" s="6">
        <v>2</v>
      </c>
      <c r="F194" s="3">
        <v>34</v>
      </c>
      <c r="G194" s="3">
        <v>6.4</v>
      </c>
      <c r="H194" s="8">
        <f t="shared" si="26"/>
        <v>3.2</v>
      </c>
      <c r="I194" s="3">
        <v>27.6</v>
      </c>
      <c r="J194" s="4">
        <v>0.81</v>
      </c>
      <c r="K194" s="2" t="str">
        <f t="shared" si="27"/>
        <v>Saturday</v>
      </c>
      <c r="L194" s="5">
        <f t="shared" si="28"/>
        <v>43683</v>
      </c>
      <c r="M194" s="2" t="str">
        <f t="shared" si="29"/>
        <v>Tuesday</v>
      </c>
      <c r="N194" s="2" t="str">
        <f t="shared" si="30"/>
        <v>Tuesday</v>
      </c>
      <c r="O194" s="12">
        <f t="shared" si="31"/>
        <v>0</v>
      </c>
      <c r="P194" s="11" t="str">
        <f t="shared" si="32"/>
        <v>Low Cost per Unit</v>
      </c>
      <c r="Q194" s="12">
        <f t="shared" si="33"/>
        <v>0</v>
      </c>
      <c r="R194" s="12">
        <f t="shared" si="34"/>
        <v>1.02</v>
      </c>
      <c r="S194" s="12">
        <f t="shared" si="35"/>
        <v>0</v>
      </c>
      <c r="T194" s="12">
        <f t="shared" si="36"/>
        <v>0</v>
      </c>
      <c r="U194" s="12">
        <f t="shared" si="37"/>
        <v>0</v>
      </c>
      <c r="V194" s="13" t="str">
        <f t="shared" ca="1" si="38"/>
        <v>Greater Than 8 Weeks Old</v>
      </c>
    </row>
    <row r="195" spans="1:22" x14ac:dyDescent="0.45">
      <c r="A195" s="2" t="s">
        <v>216</v>
      </c>
      <c r="B195" s="5">
        <v>43680</v>
      </c>
      <c r="C195" s="5" t="s">
        <v>383</v>
      </c>
      <c r="D195" s="5" t="s">
        <v>385</v>
      </c>
      <c r="E195" s="6">
        <v>6</v>
      </c>
      <c r="F195" s="3">
        <v>114</v>
      </c>
      <c r="G195" s="3">
        <v>25.8</v>
      </c>
      <c r="H195" s="8">
        <f t="shared" ref="H195:H258" si="39">G195/E195</f>
        <v>4.3</v>
      </c>
      <c r="I195" s="3">
        <v>88.2</v>
      </c>
      <c r="J195" s="4">
        <v>0.77</v>
      </c>
      <c r="K195" s="2" t="str">
        <f t="shared" ref="K195:K258" si="40">TEXT(B195,"dddd")</f>
        <v>Saturday</v>
      </c>
      <c r="L195" s="5">
        <f t="shared" ref="L195:L258" si="41">B195+3</f>
        <v>43683</v>
      </c>
      <c r="M195" s="2" t="str">
        <f t="shared" ref="M195:M258" si="42">TEXT(L195,"dddd")</f>
        <v>Tuesday</v>
      </c>
      <c r="N195" s="2" t="str">
        <f t="shared" ref="N195:N258" si="43">IF(M195="Sunday","Monday",M195)</f>
        <v>Tuesday</v>
      </c>
      <c r="O195" s="12">
        <f t="shared" ref="O195:O258" si="44">IF(TEXT(B195,"dddd")="Tuesday",E195*0.05,0)</f>
        <v>0</v>
      </c>
      <c r="P195" s="11" t="str">
        <f t="shared" ref="P195:P258" si="45">IF(H195&gt;AVERAGE(H:H),"High Cost per Unit","Low Cost per Unit")</f>
        <v>Low Cost per Unit</v>
      </c>
      <c r="Q195" s="12">
        <f t="shared" ref="Q195:Q258" si="46">IF(D195="Masks",F195*0.1,0)</f>
        <v>0</v>
      </c>
      <c r="R195" s="12">
        <f t="shared" ref="R195:R258" si="47">IF(E195&gt;1,F195*0.03,0)</f>
        <v>3.42</v>
      </c>
      <c r="S195" s="12">
        <f t="shared" ref="S195:S258" si="48">IF(D195="Accessories",F195*0.15,0)</f>
        <v>0</v>
      </c>
      <c r="T195" s="12">
        <f t="shared" ref="T195:T258" si="49">IF(AND(K195="Saturday",C195="Fitness"),F195*0.1,0)</f>
        <v>0</v>
      </c>
      <c r="U195" s="12">
        <f t="shared" ref="U195:U258" si="50">IF(AND(K195="Friday",C195="Automotive"),F195*0.2,0)</f>
        <v>0</v>
      </c>
      <c r="V195" s="13" t="str">
        <f t="shared" ref="V195:V258" ca="1" si="51">IF(ABS(TODAY()-B195)&gt;56,"Greater Than 8 Weeks Old","Less Than 8 Weeks Old")</f>
        <v>Greater Than 8 Weeks Old</v>
      </c>
    </row>
    <row r="196" spans="1:22" x14ac:dyDescent="0.45">
      <c r="A196" s="2" t="s">
        <v>217</v>
      </c>
      <c r="B196" s="5">
        <v>43680</v>
      </c>
      <c r="C196" s="5" t="s">
        <v>383</v>
      </c>
      <c r="D196" s="5" t="s">
        <v>385</v>
      </c>
      <c r="E196" s="6">
        <v>1</v>
      </c>
      <c r="F196" s="3">
        <v>13</v>
      </c>
      <c r="G196" s="3">
        <v>3.98</v>
      </c>
      <c r="H196" s="8">
        <f t="shared" si="39"/>
        <v>3.98</v>
      </c>
      <c r="I196" s="3">
        <v>9.02</v>
      </c>
      <c r="J196" s="4">
        <v>0.69</v>
      </c>
      <c r="K196" s="2" t="str">
        <f t="shared" si="40"/>
        <v>Saturday</v>
      </c>
      <c r="L196" s="5">
        <f t="shared" si="41"/>
        <v>43683</v>
      </c>
      <c r="M196" s="2" t="str">
        <f t="shared" si="42"/>
        <v>Tuesday</v>
      </c>
      <c r="N196" s="2" t="str">
        <f t="shared" si="43"/>
        <v>Tuesday</v>
      </c>
      <c r="O196" s="12">
        <f t="shared" si="44"/>
        <v>0</v>
      </c>
      <c r="P196" s="11" t="str">
        <f t="shared" si="45"/>
        <v>Low Cost per Unit</v>
      </c>
      <c r="Q196" s="12">
        <f t="shared" si="46"/>
        <v>0</v>
      </c>
      <c r="R196" s="12">
        <f t="shared" si="47"/>
        <v>0</v>
      </c>
      <c r="S196" s="12">
        <f t="shared" si="48"/>
        <v>0</v>
      </c>
      <c r="T196" s="12">
        <f t="shared" si="49"/>
        <v>0</v>
      </c>
      <c r="U196" s="12">
        <f t="shared" si="50"/>
        <v>0</v>
      </c>
      <c r="V196" s="13" t="str">
        <f t="shared" ca="1" si="51"/>
        <v>Greater Than 8 Weeks Old</v>
      </c>
    </row>
    <row r="197" spans="1:22" x14ac:dyDescent="0.45">
      <c r="A197" s="2" t="s">
        <v>23</v>
      </c>
      <c r="B197" s="5">
        <v>43680</v>
      </c>
      <c r="C197" s="5" t="s">
        <v>383</v>
      </c>
      <c r="D197" s="5" t="s">
        <v>385</v>
      </c>
      <c r="E197" s="6">
        <v>3</v>
      </c>
      <c r="F197" s="3">
        <v>42</v>
      </c>
      <c r="G197" s="3">
        <v>8.25</v>
      </c>
      <c r="H197" s="8">
        <f t="shared" si="39"/>
        <v>2.75</v>
      </c>
      <c r="I197" s="3">
        <v>33.75</v>
      </c>
      <c r="J197" s="4">
        <v>0.8</v>
      </c>
      <c r="K197" s="2" t="str">
        <f t="shared" si="40"/>
        <v>Saturday</v>
      </c>
      <c r="L197" s="5">
        <f t="shared" si="41"/>
        <v>43683</v>
      </c>
      <c r="M197" s="2" t="str">
        <f t="shared" si="42"/>
        <v>Tuesday</v>
      </c>
      <c r="N197" s="2" t="str">
        <f t="shared" si="43"/>
        <v>Tuesday</v>
      </c>
      <c r="O197" s="12">
        <f t="shared" si="44"/>
        <v>0</v>
      </c>
      <c r="P197" s="11" t="str">
        <f t="shared" si="45"/>
        <v>Low Cost per Unit</v>
      </c>
      <c r="Q197" s="12">
        <f t="shared" si="46"/>
        <v>0</v>
      </c>
      <c r="R197" s="12">
        <f t="shared" si="47"/>
        <v>1.26</v>
      </c>
      <c r="S197" s="12">
        <f t="shared" si="48"/>
        <v>0</v>
      </c>
      <c r="T197" s="12">
        <f t="shared" si="49"/>
        <v>0</v>
      </c>
      <c r="U197" s="12">
        <f t="shared" si="50"/>
        <v>0</v>
      </c>
      <c r="V197" s="13" t="str">
        <f t="shared" ca="1" si="51"/>
        <v>Greater Than 8 Weeks Old</v>
      </c>
    </row>
    <row r="198" spans="1:22" x14ac:dyDescent="0.45">
      <c r="A198" s="2" t="s">
        <v>136</v>
      </c>
      <c r="B198" s="5">
        <v>43680</v>
      </c>
      <c r="C198" s="5" t="s">
        <v>376</v>
      </c>
      <c r="D198" s="5" t="s">
        <v>377</v>
      </c>
      <c r="E198" s="6">
        <v>4</v>
      </c>
      <c r="F198" s="3">
        <v>11</v>
      </c>
      <c r="G198" s="3">
        <v>7</v>
      </c>
      <c r="H198" s="8">
        <f t="shared" si="39"/>
        <v>1.75</v>
      </c>
      <c r="I198" s="3">
        <v>4</v>
      </c>
      <c r="J198" s="4">
        <v>0.36</v>
      </c>
      <c r="K198" s="2" t="str">
        <f t="shared" si="40"/>
        <v>Saturday</v>
      </c>
      <c r="L198" s="5">
        <f t="shared" si="41"/>
        <v>43683</v>
      </c>
      <c r="M198" s="2" t="str">
        <f t="shared" si="42"/>
        <v>Tuesday</v>
      </c>
      <c r="N198" s="2" t="str">
        <f t="shared" si="43"/>
        <v>Tuesday</v>
      </c>
      <c r="O198" s="12">
        <f t="shared" si="44"/>
        <v>0</v>
      </c>
      <c r="P198" s="11" t="str">
        <f t="shared" si="45"/>
        <v>Low Cost per Unit</v>
      </c>
      <c r="Q198" s="12">
        <f t="shared" si="46"/>
        <v>0</v>
      </c>
      <c r="R198" s="12">
        <f t="shared" si="47"/>
        <v>0.32999999999999996</v>
      </c>
      <c r="S198" s="12">
        <f t="shared" si="48"/>
        <v>0</v>
      </c>
      <c r="T198" s="12">
        <f t="shared" si="49"/>
        <v>0</v>
      </c>
      <c r="U198" s="12">
        <f t="shared" si="50"/>
        <v>0</v>
      </c>
      <c r="V198" s="13" t="str">
        <f t="shared" ca="1" si="51"/>
        <v>Greater Than 8 Weeks Old</v>
      </c>
    </row>
    <row r="199" spans="1:22" x14ac:dyDescent="0.45">
      <c r="A199" s="2" t="s">
        <v>99</v>
      </c>
      <c r="B199" s="5">
        <v>43680</v>
      </c>
      <c r="C199" s="5" t="s">
        <v>378</v>
      </c>
      <c r="D199" s="5" t="s">
        <v>379</v>
      </c>
      <c r="E199" s="6">
        <v>1</v>
      </c>
      <c r="F199" s="3">
        <v>22</v>
      </c>
      <c r="G199" s="3">
        <v>2.0499999999999998</v>
      </c>
      <c r="H199" s="8">
        <f t="shared" si="39"/>
        <v>2.0499999999999998</v>
      </c>
      <c r="I199" s="3">
        <v>19.95</v>
      </c>
      <c r="J199" s="4">
        <v>0.91</v>
      </c>
      <c r="K199" s="2" t="str">
        <f t="shared" si="40"/>
        <v>Saturday</v>
      </c>
      <c r="L199" s="5">
        <f t="shared" si="41"/>
        <v>43683</v>
      </c>
      <c r="M199" s="2" t="str">
        <f t="shared" si="42"/>
        <v>Tuesday</v>
      </c>
      <c r="N199" s="2" t="str">
        <f t="shared" si="43"/>
        <v>Tuesday</v>
      </c>
      <c r="O199" s="12">
        <f t="shared" si="44"/>
        <v>0</v>
      </c>
      <c r="P199" s="11" t="str">
        <f t="shared" si="45"/>
        <v>Low Cost per Unit</v>
      </c>
      <c r="Q199" s="12">
        <f t="shared" si="46"/>
        <v>0</v>
      </c>
      <c r="R199" s="12">
        <f t="shared" si="47"/>
        <v>0</v>
      </c>
      <c r="S199" s="12">
        <f t="shared" si="48"/>
        <v>0</v>
      </c>
      <c r="T199" s="12">
        <f t="shared" si="49"/>
        <v>0</v>
      </c>
      <c r="U199" s="12">
        <f t="shared" si="50"/>
        <v>0</v>
      </c>
      <c r="V199" s="13" t="str">
        <f t="shared" ca="1" si="51"/>
        <v>Greater Than 8 Weeks Old</v>
      </c>
    </row>
    <row r="200" spans="1:22" x14ac:dyDescent="0.45">
      <c r="A200" s="2" t="s">
        <v>100</v>
      </c>
      <c r="B200" s="5">
        <v>43680</v>
      </c>
      <c r="C200" s="5" t="s">
        <v>380</v>
      </c>
      <c r="D200" s="5" t="s">
        <v>381</v>
      </c>
      <c r="E200" s="6">
        <v>1</v>
      </c>
      <c r="F200" s="3">
        <v>17</v>
      </c>
      <c r="G200" s="3">
        <v>2.99</v>
      </c>
      <c r="H200" s="8">
        <f t="shared" si="39"/>
        <v>2.99</v>
      </c>
      <c r="I200" s="3">
        <v>14.01</v>
      </c>
      <c r="J200" s="4">
        <v>0.82</v>
      </c>
      <c r="K200" s="2" t="str">
        <f t="shared" si="40"/>
        <v>Saturday</v>
      </c>
      <c r="L200" s="5">
        <f t="shared" si="41"/>
        <v>43683</v>
      </c>
      <c r="M200" s="2" t="str">
        <f t="shared" si="42"/>
        <v>Tuesday</v>
      </c>
      <c r="N200" s="2" t="str">
        <f t="shared" si="43"/>
        <v>Tuesday</v>
      </c>
      <c r="O200" s="12">
        <f t="shared" si="44"/>
        <v>0</v>
      </c>
      <c r="P200" s="11" t="str">
        <f t="shared" si="45"/>
        <v>Low Cost per Unit</v>
      </c>
      <c r="Q200" s="12">
        <f t="shared" si="46"/>
        <v>0</v>
      </c>
      <c r="R200" s="12">
        <f t="shared" si="47"/>
        <v>0</v>
      </c>
      <c r="S200" s="12">
        <f t="shared" si="48"/>
        <v>0</v>
      </c>
      <c r="T200" s="12">
        <f t="shared" si="49"/>
        <v>0</v>
      </c>
      <c r="U200" s="12">
        <f t="shared" si="50"/>
        <v>0</v>
      </c>
      <c r="V200" s="13" t="str">
        <f t="shared" ca="1" si="51"/>
        <v>Greater Than 8 Weeks Old</v>
      </c>
    </row>
    <row r="201" spans="1:22" x14ac:dyDescent="0.45">
      <c r="A201" s="2" t="s">
        <v>27</v>
      </c>
      <c r="B201" s="5">
        <v>43680</v>
      </c>
      <c r="C201" s="5" t="s">
        <v>380</v>
      </c>
      <c r="D201" s="5" t="s">
        <v>381</v>
      </c>
      <c r="E201" s="6">
        <v>1</v>
      </c>
      <c r="F201" s="3">
        <v>20</v>
      </c>
      <c r="G201" s="3">
        <v>2.95</v>
      </c>
      <c r="H201" s="8">
        <f t="shared" si="39"/>
        <v>2.95</v>
      </c>
      <c r="I201" s="3">
        <v>17.05</v>
      </c>
      <c r="J201" s="4">
        <v>0.85</v>
      </c>
      <c r="K201" s="2" t="str">
        <f t="shared" si="40"/>
        <v>Saturday</v>
      </c>
      <c r="L201" s="5">
        <f t="shared" si="41"/>
        <v>43683</v>
      </c>
      <c r="M201" s="2" t="str">
        <f t="shared" si="42"/>
        <v>Tuesday</v>
      </c>
      <c r="N201" s="2" t="str">
        <f t="shared" si="43"/>
        <v>Tuesday</v>
      </c>
      <c r="O201" s="12">
        <f t="shared" si="44"/>
        <v>0</v>
      </c>
      <c r="P201" s="11" t="str">
        <f t="shared" si="45"/>
        <v>Low Cost per Unit</v>
      </c>
      <c r="Q201" s="12">
        <f t="shared" si="46"/>
        <v>0</v>
      </c>
      <c r="R201" s="12">
        <f t="shared" si="47"/>
        <v>0</v>
      </c>
      <c r="S201" s="12">
        <f t="shared" si="48"/>
        <v>0</v>
      </c>
      <c r="T201" s="12">
        <f t="shared" si="49"/>
        <v>0</v>
      </c>
      <c r="U201" s="12">
        <f t="shared" si="50"/>
        <v>0</v>
      </c>
      <c r="V201" s="13" t="str">
        <f t="shared" ca="1" si="51"/>
        <v>Greater Than 8 Weeks Old</v>
      </c>
    </row>
    <row r="202" spans="1:22" x14ac:dyDescent="0.45">
      <c r="A202" s="2" t="s">
        <v>102</v>
      </c>
      <c r="B202" s="5">
        <v>43680</v>
      </c>
      <c r="C202" s="5" t="s">
        <v>369</v>
      </c>
      <c r="D202" s="5" t="s">
        <v>389</v>
      </c>
      <c r="E202" s="6">
        <v>1</v>
      </c>
      <c r="F202" s="3">
        <v>495</v>
      </c>
      <c r="G202" s="3">
        <v>172</v>
      </c>
      <c r="H202" s="8">
        <f t="shared" si="39"/>
        <v>172</v>
      </c>
      <c r="I202" s="3">
        <v>323</v>
      </c>
      <c r="J202" s="4">
        <v>0.65</v>
      </c>
      <c r="K202" s="2" t="str">
        <f t="shared" si="40"/>
        <v>Saturday</v>
      </c>
      <c r="L202" s="5">
        <f t="shared" si="41"/>
        <v>43683</v>
      </c>
      <c r="M202" s="2" t="str">
        <f t="shared" si="42"/>
        <v>Tuesday</v>
      </c>
      <c r="N202" s="2" t="str">
        <f t="shared" si="43"/>
        <v>Tuesday</v>
      </c>
      <c r="O202" s="12">
        <f t="shared" si="44"/>
        <v>0</v>
      </c>
      <c r="P202" s="11" t="str">
        <f t="shared" si="45"/>
        <v>High Cost per Unit</v>
      </c>
      <c r="Q202" s="12">
        <f t="shared" si="46"/>
        <v>0</v>
      </c>
      <c r="R202" s="12">
        <f t="shared" si="47"/>
        <v>0</v>
      </c>
      <c r="S202" s="12">
        <f t="shared" si="48"/>
        <v>0</v>
      </c>
      <c r="T202" s="12">
        <f t="shared" si="49"/>
        <v>49.5</v>
      </c>
      <c r="U202" s="12">
        <f t="shared" si="50"/>
        <v>0</v>
      </c>
      <c r="V202" s="13" t="str">
        <f t="shared" ca="1" si="51"/>
        <v>Greater Than 8 Weeks Old</v>
      </c>
    </row>
    <row r="203" spans="1:22" x14ac:dyDescent="0.45">
      <c r="A203" s="2" t="s">
        <v>103</v>
      </c>
      <c r="B203" s="5">
        <v>43680</v>
      </c>
      <c r="C203" s="5" t="s">
        <v>375</v>
      </c>
      <c r="D203" s="5" t="s">
        <v>382</v>
      </c>
      <c r="E203" s="6">
        <v>2</v>
      </c>
      <c r="F203" s="3">
        <v>130</v>
      </c>
      <c r="G203" s="3">
        <v>24</v>
      </c>
      <c r="H203" s="8">
        <f t="shared" si="39"/>
        <v>12</v>
      </c>
      <c r="I203" s="3">
        <v>106</v>
      </c>
      <c r="J203" s="4">
        <v>0.82</v>
      </c>
      <c r="K203" s="2" t="str">
        <f t="shared" si="40"/>
        <v>Saturday</v>
      </c>
      <c r="L203" s="5">
        <f t="shared" si="41"/>
        <v>43683</v>
      </c>
      <c r="M203" s="2" t="str">
        <f t="shared" si="42"/>
        <v>Tuesday</v>
      </c>
      <c r="N203" s="2" t="str">
        <f t="shared" si="43"/>
        <v>Tuesday</v>
      </c>
      <c r="O203" s="12">
        <f t="shared" si="44"/>
        <v>0</v>
      </c>
      <c r="P203" s="11" t="str">
        <f t="shared" si="45"/>
        <v>Low Cost per Unit</v>
      </c>
      <c r="Q203" s="12">
        <f t="shared" si="46"/>
        <v>0</v>
      </c>
      <c r="R203" s="12">
        <f t="shared" si="47"/>
        <v>3.9</v>
      </c>
      <c r="S203" s="12">
        <f t="shared" si="48"/>
        <v>0</v>
      </c>
      <c r="T203" s="12">
        <f t="shared" si="49"/>
        <v>0</v>
      </c>
      <c r="U203" s="12">
        <f t="shared" si="50"/>
        <v>0</v>
      </c>
      <c r="V203" s="13" t="str">
        <f t="shared" ca="1" si="51"/>
        <v>Greater Than 8 Weeks Old</v>
      </c>
    </row>
    <row r="204" spans="1:22" x14ac:dyDescent="0.45">
      <c r="A204" s="2" t="s">
        <v>139</v>
      </c>
      <c r="B204" s="5">
        <v>43680</v>
      </c>
      <c r="C204" s="5" t="s">
        <v>375</v>
      </c>
      <c r="D204" s="5" t="s">
        <v>382</v>
      </c>
      <c r="E204" s="6">
        <v>1</v>
      </c>
      <c r="F204" s="3">
        <v>75</v>
      </c>
      <c r="G204" s="3">
        <v>18.95</v>
      </c>
      <c r="H204" s="8">
        <f t="shared" si="39"/>
        <v>18.95</v>
      </c>
      <c r="I204" s="3">
        <v>56.05</v>
      </c>
      <c r="J204" s="4">
        <v>0.75</v>
      </c>
      <c r="K204" s="2" t="str">
        <f t="shared" si="40"/>
        <v>Saturday</v>
      </c>
      <c r="L204" s="5">
        <f t="shared" si="41"/>
        <v>43683</v>
      </c>
      <c r="M204" s="2" t="str">
        <f t="shared" si="42"/>
        <v>Tuesday</v>
      </c>
      <c r="N204" s="2" t="str">
        <f t="shared" si="43"/>
        <v>Tuesday</v>
      </c>
      <c r="O204" s="12">
        <f t="shared" si="44"/>
        <v>0</v>
      </c>
      <c r="P204" s="11" t="str">
        <f t="shared" si="45"/>
        <v>High Cost per Unit</v>
      </c>
      <c r="Q204" s="12">
        <f t="shared" si="46"/>
        <v>0</v>
      </c>
      <c r="R204" s="12">
        <f t="shared" si="47"/>
        <v>0</v>
      </c>
      <c r="S204" s="12">
        <f t="shared" si="48"/>
        <v>0</v>
      </c>
      <c r="T204" s="12">
        <f t="shared" si="49"/>
        <v>0</v>
      </c>
      <c r="U204" s="12">
        <f t="shared" si="50"/>
        <v>0</v>
      </c>
      <c r="V204" s="13" t="str">
        <f t="shared" ca="1" si="51"/>
        <v>Greater Than 8 Weeks Old</v>
      </c>
    </row>
    <row r="205" spans="1:22" x14ac:dyDescent="0.45">
      <c r="A205" s="2" t="s">
        <v>33</v>
      </c>
      <c r="B205" s="5">
        <v>43680</v>
      </c>
      <c r="C205" s="5" t="s">
        <v>375</v>
      </c>
      <c r="D205" s="5" t="s">
        <v>382</v>
      </c>
      <c r="E205" s="6">
        <v>2</v>
      </c>
      <c r="F205" s="3">
        <v>218</v>
      </c>
      <c r="G205" s="3">
        <v>66.3</v>
      </c>
      <c r="H205" s="8">
        <f t="shared" si="39"/>
        <v>33.15</v>
      </c>
      <c r="I205" s="3">
        <v>151.69999999999999</v>
      </c>
      <c r="J205" s="4">
        <v>0.7</v>
      </c>
      <c r="K205" s="2" t="str">
        <f t="shared" si="40"/>
        <v>Saturday</v>
      </c>
      <c r="L205" s="5">
        <f t="shared" si="41"/>
        <v>43683</v>
      </c>
      <c r="M205" s="2" t="str">
        <f t="shared" si="42"/>
        <v>Tuesday</v>
      </c>
      <c r="N205" s="2" t="str">
        <f t="shared" si="43"/>
        <v>Tuesday</v>
      </c>
      <c r="O205" s="12">
        <f t="shared" si="44"/>
        <v>0</v>
      </c>
      <c r="P205" s="11" t="str">
        <f t="shared" si="45"/>
        <v>High Cost per Unit</v>
      </c>
      <c r="Q205" s="12">
        <f t="shared" si="46"/>
        <v>0</v>
      </c>
      <c r="R205" s="12">
        <f t="shared" si="47"/>
        <v>6.54</v>
      </c>
      <c r="S205" s="12">
        <f t="shared" si="48"/>
        <v>0</v>
      </c>
      <c r="T205" s="12">
        <f t="shared" si="49"/>
        <v>0</v>
      </c>
      <c r="U205" s="12">
        <f t="shared" si="50"/>
        <v>0</v>
      </c>
      <c r="V205" s="13" t="str">
        <f t="shared" ca="1" si="51"/>
        <v>Greater Than 8 Weeks Old</v>
      </c>
    </row>
    <row r="206" spans="1:22" x14ac:dyDescent="0.45">
      <c r="A206" s="2" t="s">
        <v>149</v>
      </c>
      <c r="B206" s="5">
        <v>43680</v>
      </c>
      <c r="C206" s="5" t="s">
        <v>375</v>
      </c>
      <c r="D206" s="5" t="s">
        <v>382</v>
      </c>
      <c r="E206" s="6">
        <v>2</v>
      </c>
      <c r="F206" s="3">
        <v>58</v>
      </c>
      <c r="G206" s="3">
        <v>11.2</v>
      </c>
      <c r="H206" s="8">
        <f t="shared" si="39"/>
        <v>5.6</v>
      </c>
      <c r="I206" s="3">
        <v>46.8</v>
      </c>
      <c r="J206" s="4">
        <v>0.81</v>
      </c>
      <c r="K206" s="2" t="str">
        <f t="shared" si="40"/>
        <v>Saturday</v>
      </c>
      <c r="L206" s="5">
        <f t="shared" si="41"/>
        <v>43683</v>
      </c>
      <c r="M206" s="2" t="str">
        <f t="shared" si="42"/>
        <v>Tuesday</v>
      </c>
      <c r="N206" s="2" t="str">
        <f t="shared" si="43"/>
        <v>Tuesday</v>
      </c>
      <c r="O206" s="12">
        <f t="shared" si="44"/>
        <v>0</v>
      </c>
      <c r="P206" s="11" t="str">
        <f t="shared" si="45"/>
        <v>Low Cost per Unit</v>
      </c>
      <c r="Q206" s="12">
        <f t="shared" si="46"/>
        <v>0</v>
      </c>
      <c r="R206" s="12">
        <f t="shared" si="47"/>
        <v>1.74</v>
      </c>
      <c r="S206" s="12">
        <f t="shared" si="48"/>
        <v>0</v>
      </c>
      <c r="T206" s="12">
        <f t="shared" si="49"/>
        <v>0</v>
      </c>
      <c r="U206" s="12">
        <f t="shared" si="50"/>
        <v>0</v>
      </c>
      <c r="V206" s="13" t="str">
        <f t="shared" ca="1" si="51"/>
        <v>Greater Than 8 Weeks Old</v>
      </c>
    </row>
    <row r="207" spans="1:22" x14ac:dyDescent="0.45">
      <c r="A207" s="2" t="s">
        <v>34</v>
      </c>
      <c r="B207" s="5">
        <v>43680</v>
      </c>
      <c r="C207" s="5" t="s">
        <v>375</v>
      </c>
      <c r="D207" s="5" t="s">
        <v>392</v>
      </c>
      <c r="E207" s="6">
        <v>4</v>
      </c>
      <c r="F207" s="3">
        <v>156</v>
      </c>
      <c r="G207" s="3">
        <v>43.4</v>
      </c>
      <c r="H207" s="8">
        <f t="shared" si="39"/>
        <v>10.85</v>
      </c>
      <c r="I207" s="3">
        <v>112.6</v>
      </c>
      <c r="J207" s="4">
        <v>0.72</v>
      </c>
      <c r="K207" s="2" t="str">
        <f t="shared" si="40"/>
        <v>Saturday</v>
      </c>
      <c r="L207" s="5">
        <f t="shared" si="41"/>
        <v>43683</v>
      </c>
      <c r="M207" s="2" t="str">
        <f t="shared" si="42"/>
        <v>Tuesday</v>
      </c>
      <c r="N207" s="2" t="str">
        <f t="shared" si="43"/>
        <v>Tuesday</v>
      </c>
      <c r="O207" s="12">
        <f t="shared" si="44"/>
        <v>0</v>
      </c>
      <c r="P207" s="11" t="str">
        <f t="shared" si="45"/>
        <v>Low Cost per Unit</v>
      </c>
      <c r="Q207" s="12">
        <f t="shared" si="46"/>
        <v>0</v>
      </c>
      <c r="R207" s="12">
        <f t="shared" si="47"/>
        <v>4.68</v>
      </c>
      <c r="S207" s="12">
        <f t="shared" si="48"/>
        <v>0</v>
      </c>
      <c r="T207" s="12">
        <f t="shared" si="49"/>
        <v>0</v>
      </c>
      <c r="U207" s="12">
        <f t="shared" si="50"/>
        <v>0</v>
      </c>
      <c r="V207" s="13" t="str">
        <f t="shared" ca="1" si="51"/>
        <v>Greater Than 8 Weeks Old</v>
      </c>
    </row>
    <row r="208" spans="1:22" x14ac:dyDescent="0.45">
      <c r="A208" s="2" t="s">
        <v>35</v>
      </c>
      <c r="B208" s="5">
        <v>43680</v>
      </c>
      <c r="C208" s="5" t="s">
        <v>375</v>
      </c>
      <c r="D208" s="5" t="s">
        <v>392</v>
      </c>
      <c r="E208" s="6">
        <v>5</v>
      </c>
      <c r="F208" s="3">
        <v>225</v>
      </c>
      <c r="G208" s="3">
        <v>55</v>
      </c>
      <c r="H208" s="8">
        <f t="shared" si="39"/>
        <v>11</v>
      </c>
      <c r="I208" s="3">
        <v>170</v>
      </c>
      <c r="J208" s="4">
        <v>0.76</v>
      </c>
      <c r="K208" s="2" t="str">
        <f t="shared" si="40"/>
        <v>Saturday</v>
      </c>
      <c r="L208" s="5">
        <f t="shared" si="41"/>
        <v>43683</v>
      </c>
      <c r="M208" s="2" t="str">
        <f t="shared" si="42"/>
        <v>Tuesday</v>
      </c>
      <c r="N208" s="2" t="str">
        <f t="shared" si="43"/>
        <v>Tuesday</v>
      </c>
      <c r="O208" s="12">
        <f t="shared" si="44"/>
        <v>0</v>
      </c>
      <c r="P208" s="11" t="str">
        <f t="shared" si="45"/>
        <v>Low Cost per Unit</v>
      </c>
      <c r="Q208" s="12">
        <f t="shared" si="46"/>
        <v>0</v>
      </c>
      <c r="R208" s="12">
        <f t="shared" si="47"/>
        <v>6.75</v>
      </c>
      <c r="S208" s="12">
        <f t="shared" si="48"/>
        <v>0</v>
      </c>
      <c r="T208" s="12">
        <f t="shared" si="49"/>
        <v>0</v>
      </c>
      <c r="U208" s="12">
        <f t="shared" si="50"/>
        <v>0</v>
      </c>
      <c r="V208" s="13" t="str">
        <f t="shared" ca="1" si="51"/>
        <v>Greater Than 8 Weeks Old</v>
      </c>
    </row>
    <row r="209" spans="1:22" x14ac:dyDescent="0.45">
      <c r="A209" s="2" t="s">
        <v>150</v>
      </c>
      <c r="B209" s="5">
        <v>43680</v>
      </c>
      <c r="C209" s="5" t="s">
        <v>375</v>
      </c>
      <c r="D209" s="5" t="s">
        <v>392</v>
      </c>
      <c r="E209" s="6">
        <v>2</v>
      </c>
      <c r="F209" s="3">
        <v>24</v>
      </c>
      <c r="G209" s="3">
        <v>2.8</v>
      </c>
      <c r="H209" s="8">
        <f t="shared" si="39"/>
        <v>1.4</v>
      </c>
      <c r="I209" s="3">
        <v>21.2</v>
      </c>
      <c r="J209" s="4">
        <v>0.88</v>
      </c>
      <c r="K209" s="2" t="str">
        <f t="shared" si="40"/>
        <v>Saturday</v>
      </c>
      <c r="L209" s="5">
        <f t="shared" si="41"/>
        <v>43683</v>
      </c>
      <c r="M209" s="2" t="str">
        <f t="shared" si="42"/>
        <v>Tuesday</v>
      </c>
      <c r="N209" s="2" t="str">
        <f t="shared" si="43"/>
        <v>Tuesday</v>
      </c>
      <c r="O209" s="12">
        <f t="shared" si="44"/>
        <v>0</v>
      </c>
      <c r="P209" s="11" t="str">
        <f t="shared" si="45"/>
        <v>Low Cost per Unit</v>
      </c>
      <c r="Q209" s="12">
        <f t="shared" si="46"/>
        <v>0</v>
      </c>
      <c r="R209" s="12">
        <f t="shared" si="47"/>
        <v>0.72</v>
      </c>
      <c r="S209" s="12">
        <f t="shared" si="48"/>
        <v>0</v>
      </c>
      <c r="T209" s="12">
        <f t="shared" si="49"/>
        <v>0</v>
      </c>
      <c r="U209" s="12">
        <f t="shared" si="50"/>
        <v>0</v>
      </c>
      <c r="V209" s="13" t="str">
        <f t="shared" ca="1" si="51"/>
        <v>Greater Than 8 Weeks Old</v>
      </c>
    </row>
    <row r="210" spans="1:22" x14ac:dyDescent="0.45">
      <c r="A210" s="2" t="s">
        <v>204</v>
      </c>
      <c r="B210" s="5">
        <v>43680</v>
      </c>
      <c r="C210" s="5" t="s">
        <v>375</v>
      </c>
      <c r="D210" s="5" t="s">
        <v>392</v>
      </c>
      <c r="E210" s="6">
        <v>1</v>
      </c>
      <c r="F210" s="3">
        <v>26</v>
      </c>
      <c r="G210" s="3">
        <v>6</v>
      </c>
      <c r="H210" s="8">
        <f t="shared" si="39"/>
        <v>6</v>
      </c>
      <c r="I210" s="3">
        <v>20</v>
      </c>
      <c r="J210" s="4">
        <v>0.77</v>
      </c>
      <c r="K210" s="2" t="str">
        <f t="shared" si="40"/>
        <v>Saturday</v>
      </c>
      <c r="L210" s="5">
        <f t="shared" si="41"/>
        <v>43683</v>
      </c>
      <c r="M210" s="2" t="str">
        <f t="shared" si="42"/>
        <v>Tuesday</v>
      </c>
      <c r="N210" s="2" t="str">
        <f t="shared" si="43"/>
        <v>Tuesday</v>
      </c>
      <c r="O210" s="12">
        <f t="shared" si="44"/>
        <v>0</v>
      </c>
      <c r="P210" s="11" t="str">
        <f t="shared" si="45"/>
        <v>Low Cost per Unit</v>
      </c>
      <c r="Q210" s="12">
        <f t="shared" si="46"/>
        <v>0</v>
      </c>
      <c r="R210" s="12">
        <f t="shared" si="47"/>
        <v>0</v>
      </c>
      <c r="S210" s="12">
        <f t="shared" si="48"/>
        <v>0</v>
      </c>
      <c r="T210" s="12">
        <f t="shared" si="49"/>
        <v>0</v>
      </c>
      <c r="U210" s="12">
        <f t="shared" si="50"/>
        <v>0</v>
      </c>
      <c r="V210" s="13" t="str">
        <f t="shared" ca="1" si="51"/>
        <v>Greater Than 8 Weeks Old</v>
      </c>
    </row>
    <row r="211" spans="1:22" x14ac:dyDescent="0.45">
      <c r="A211" s="2" t="s">
        <v>39</v>
      </c>
      <c r="B211" s="5">
        <v>43680</v>
      </c>
      <c r="C211" s="5" t="s">
        <v>375</v>
      </c>
      <c r="D211" s="5" t="s">
        <v>382</v>
      </c>
      <c r="E211" s="6">
        <v>2</v>
      </c>
      <c r="F211" s="3">
        <v>24</v>
      </c>
      <c r="G211" s="3">
        <v>3</v>
      </c>
      <c r="H211" s="8">
        <f t="shared" si="39"/>
        <v>1.5</v>
      </c>
      <c r="I211" s="3">
        <v>21</v>
      </c>
      <c r="J211" s="4">
        <v>0.88</v>
      </c>
      <c r="K211" s="2" t="str">
        <f t="shared" si="40"/>
        <v>Saturday</v>
      </c>
      <c r="L211" s="5">
        <f t="shared" si="41"/>
        <v>43683</v>
      </c>
      <c r="M211" s="2" t="str">
        <f t="shared" si="42"/>
        <v>Tuesday</v>
      </c>
      <c r="N211" s="2" t="str">
        <f t="shared" si="43"/>
        <v>Tuesday</v>
      </c>
      <c r="O211" s="12">
        <f t="shared" si="44"/>
        <v>0</v>
      </c>
      <c r="P211" s="11" t="str">
        <f t="shared" si="45"/>
        <v>Low Cost per Unit</v>
      </c>
      <c r="Q211" s="12">
        <f t="shared" si="46"/>
        <v>0</v>
      </c>
      <c r="R211" s="12">
        <f t="shared" si="47"/>
        <v>0.72</v>
      </c>
      <c r="S211" s="12">
        <f t="shared" si="48"/>
        <v>0</v>
      </c>
      <c r="T211" s="12">
        <f t="shared" si="49"/>
        <v>0</v>
      </c>
      <c r="U211" s="12">
        <f t="shared" si="50"/>
        <v>0</v>
      </c>
      <c r="V211" s="13" t="str">
        <f t="shared" ca="1" si="51"/>
        <v>Greater Than 8 Weeks Old</v>
      </c>
    </row>
    <row r="212" spans="1:22" x14ac:dyDescent="0.45">
      <c r="A212" s="2" t="s">
        <v>40</v>
      </c>
      <c r="B212" s="5">
        <v>43680</v>
      </c>
      <c r="C212" s="5" t="s">
        <v>375</v>
      </c>
      <c r="D212" s="5" t="s">
        <v>382</v>
      </c>
      <c r="E212" s="6">
        <v>4</v>
      </c>
      <c r="F212" s="3">
        <v>76</v>
      </c>
      <c r="G212" s="3">
        <v>28</v>
      </c>
      <c r="H212" s="8">
        <f t="shared" si="39"/>
        <v>7</v>
      </c>
      <c r="I212" s="3">
        <v>48</v>
      </c>
      <c r="J212" s="4">
        <v>0.63</v>
      </c>
      <c r="K212" s="2" t="str">
        <f t="shared" si="40"/>
        <v>Saturday</v>
      </c>
      <c r="L212" s="5">
        <f t="shared" si="41"/>
        <v>43683</v>
      </c>
      <c r="M212" s="2" t="str">
        <f t="shared" si="42"/>
        <v>Tuesday</v>
      </c>
      <c r="N212" s="2" t="str">
        <f t="shared" si="43"/>
        <v>Tuesday</v>
      </c>
      <c r="O212" s="12">
        <f t="shared" si="44"/>
        <v>0</v>
      </c>
      <c r="P212" s="11" t="str">
        <f t="shared" si="45"/>
        <v>Low Cost per Unit</v>
      </c>
      <c r="Q212" s="12">
        <f t="shared" si="46"/>
        <v>0</v>
      </c>
      <c r="R212" s="12">
        <f t="shared" si="47"/>
        <v>2.2799999999999998</v>
      </c>
      <c r="S212" s="12">
        <f t="shared" si="48"/>
        <v>0</v>
      </c>
      <c r="T212" s="12">
        <f t="shared" si="49"/>
        <v>0</v>
      </c>
      <c r="U212" s="12">
        <f t="shared" si="50"/>
        <v>0</v>
      </c>
      <c r="V212" s="13" t="str">
        <f t="shared" ca="1" si="51"/>
        <v>Greater Than 8 Weeks Old</v>
      </c>
    </row>
    <row r="213" spans="1:22" x14ac:dyDescent="0.45">
      <c r="A213" s="2" t="s">
        <v>41</v>
      </c>
      <c r="B213" s="5">
        <v>43680</v>
      </c>
      <c r="C213" s="5" t="s">
        <v>375</v>
      </c>
      <c r="D213" s="5" t="s">
        <v>382</v>
      </c>
      <c r="E213" s="6">
        <v>5</v>
      </c>
      <c r="F213" s="3">
        <v>95</v>
      </c>
      <c r="G213" s="3">
        <v>21.75</v>
      </c>
      <c r="H213" s="8">
        <f t="shared" si="39"/>
        <v>4.3499999999999996</v>
      </c>
      <c r="I213" s="3">
        <v>73.25</v>
      </c>
      <c r="J213" s="4">
        <v>0.77</v>
      </c>
      <c r="K213" s="2" t="str">
        <f t="shared" si="40"/>
        <v>Saturday</v>
      </c>
      <c r="L213" s="5">
        <f t="shared" si="41"/>
        <v>43683</v>
      </c>
      <c r="M213" s="2" t="str">
        <f t="shared" si="42"/>
        <v>Tuesday</v>
      </c>
      <c r="N213" s="2" t="str">
        <f t="shared" si="43"/>
        <v>Tuesday</v>
      </c>
      <c r="O213" s="12">
        <f t="shared" si="44"/>
        <v>0</v>
      </c>
      <c r="P213" s="11" t="str">
        <f t="shared" si="45"/>
        <v>Low Cost per Unit</v>
      </c>
      <c r="Q213" s="12">
        <f t="shared" si="46"/>
        <v>0</v>
      </c>
      <c r="R213" s="12">
        <f t="shared" si="47"/>
        <v>2.85</v>
      </c>
      <c r="S213" s="12">
        <f t="shared" si="48"/>
        <v>0</v>
      </c>
      <c r="T213" s="12">
        <f t="shared" si="49"/>
        <v>0</v>
      </c>
      <c r="U213" s="12">
        <f t="shared" si="50"/>
        <v>0</v>
      </c>
      <c r="V213" s="13" t="str">
        <f t="shared" ca="1" si="51"/>
        <v>Greater Than 8 Weeks Old</v>
      </c>
    </row>
    <row r="214" spans="1:22" x14ac:dyDescent="0.45">
      <c r="A214" s="2" t="s">
        <v>43</v>
      </c>
      <c r="B214" s="5">
        <v>43680</v>
      </c>
      <c r="C214" s="5" t="s">
        <v>375</v>
      </c>
      <c r="D214" s="5" t="s">
        <v>382</v>
      </c>
      <c r="E214" s="6">
        <v>2</v>
      </c>
      <c r="F214" s="3">
        <v>100</v>
      </c>
      <c r="G214" s="3">
        <v>24</v>
      </c>
      <c r="H214" s="8">
        <f t="shared" si="39"/>
        <v>12</v>
      </c>
      <c r="I214" s="3">
        <v>76</v>
      </c>
      <c r="J214" s="4">
        <v>0.76</v>
      </c>
      <c r="K214" s="2" t="str">
        <f t="shared" si="40"/>
        <v>Saturday</v>
      </c>
      <c r="L214" s="5">
        <f t="shared" si="41"/>
        <v>43683</v>
      </c>
      <c r="M214" s="2" t="str">
        <f t="shared" si="42"/>
        <v>Tuesday</v>
      </c>
      <c r="N214" s="2" t="str">
        <f t="shared" si="43"/>
        <v>Tuesday</v>
      </c>
      <c r="O214" s="12">
        <f t="shared" si="44"/>
        <v>0</v>
      </c>
      <c r="P214" s="11" t="str">
        <f t="shared" si="45"/>
        <v>Low Cost per Unit</v>
      </c>
      <c r="Q214" s="12">
        <f t="shared" si="46"/>
        <v>0</v>
      </c>
      <c r="R214" s="12">
        <f t="shared" si="47"/>
        <v>3</v>
      </c>
      <c r="S214" s="12">
        <f t="shared" si="48"/>
        <v>0</v>
      </c>
      <c r="T214" s="12">
        <f t="shared" si="49"/>
        <v>0</v>
      </c>
      <c r="U214" s="12">
        <f t="shared" si="50"/>
        <v>0</v>
      </c>
      <c r="V214" s="13" t="str">
        <f t="shared" ca="1" si="51"/>
        <v>Greater Than 8 Weeks Old</v>
      </c>
    </row>
    <row r="215" spans="1:22" x14ac:dyDescent="0.45">
      <c r="A215" s="2" t="s">
        <v>104</v>
      </c>
      <c r="B215" s="5">
        <v>43680</v>
      </c>
      <c r="C215" s="5" t="s">
        <v>383</v>
      </c>
      <c r="D215" s="5" t="s">
        <v>384</v>
      </c>
      <c r="E215" s="6">
        <v>2</v>
      </c>
      <c r="F215" s="3">
        <v>36</v>
      </c>
      <c r="G215" s="3">
        <v>11</v>
      </c>
      <c r="H215" s="8">
        <f t="shared" si="39"/>
        <v>5.5</v>
      </c>
      <c r="I215" s="3">
        <v>25</v>
      </c>
      <c r="J215" s="4">
        <v>0.69</v>
      </c>
      <c r="K215" s="2" t="str">
        <f t="shared" si="40"/>
        <v>Saturday</v>
      </c>
      <c r="L215" s="5">
        <f t="shared" si="41"/>
        <v>43683</v>
      </c>
      <c r="M215" s="2" t="str">
        <f t="shared" si="42"/>
        <v>Tuesday</v>
      </c>
      <c r="N215" s="2" t="str">
        <f t="shared" si="43"/>
        <v>Tuesday</v>
      </c>
      <c r="O215" s="12">
        <f t="shared" si="44"/>
        <v>0</v>
      </c>
      <c r="P215" s="11" t="str">
        <f t="shared" si="45"/>
        <v>Low Cost per Unit</v>
      </c>
      <c r="Q215" s="12">
        <f t="shared" si="46"/>
        <v>0</v>
      </c>
      <c r="R215" s="12">
        <f t="shared" si="47"/>
        <v>1.08</v>
      </c>
      <c r="S215" s="12">
        <f t="shared" si="48"/>
        <v>0</v>
      </c>
      <c r="T215" s="12">
        <f t="shared" si="49"/>
        <v>0</v>
      </c>
      <c r="U215" s="12">
        <f t="shared" si="50"/>
        <v>0</v>
      </c>
      <c r="V215" s="13" t="str">
        <f t="shared" ca="1" si="51"/>
        <v>Greater Than 8 Weeks Old</v>
      </c>
    </row>
    <row r="216" spans="1:22" x14ac:dyDescent="0.45">
      <c r="A216" s="2" t="s">
        <v>259</v>
      </c>
      <c r="B216" s="5">
        <v>43680</v>
      </c>
      <c r="C216" s="5" t="s">
        <v>383</v>
      </c>
      <c r="D216" s="5" t="s">
        <v>391</v>
      </c>
      <c r="E216" s="6">
        <v>3</v>
      </c>
      <c r="F216" s="3">
        <v>81</v>
      </c>
      <c r="G216" s="3">
        <v>16.05</v>
      </c>
      <c r="H216" s="8">
        <f t="shared" si="39"/>
        <v>5.3500000000000005</v>
      </c>
      <c r="I216" s="3">
        <v>64.95</v>
      </c>
      <c r="J216" s="4">
        <v>0.8</v>
      </c>
      <c r="K216" s="2" t="str">
        <f t="shared" si="40"/>
        <v>Saturday</v>
      </c>
      <c r="L216" s="5">
        <f t="shared" si="41"/>
        <v>43683</v>
      </c>
      <c r="M216" s="2" t="str">
        <f t="shared" si="42"/>
        <v>Tuesday</v>
      </c>
      <c r="N216" s="2" t="str">
        <f t="shared" si="43"/>
        <v>Tuesday</v>
      </c>
      <c r="O216" s="12">
        <f t="shared" si="44"/>
        <v>0</v>
      </c>
      <c r="P216" s="11" t="str">
        <f t="shared" si="45"/>
        <v>Low Cost per Unit</v>
      </c>
      <c r="Q216" s="12">
        <f t="shared" si="46"/>
        <v>0</v>
      </c>
      <c r="R216" s="12">
        <f t="shared" si="47"/>
        <v>2.4299999999999997</v>
      </c>
      <c r="S216" s="12">
        <f t="shared" si="48"/>
        <v>0</v>
      </c>
      <c r="T216" s="12">
        <f t="shared" si="49"/>
        <v>0</v>
      </c>
      <c r="U216" s="12">
        <f t="shared" si="50"/>
        <v>0</v>
      </c>
      <c r="V216" s="13" t="str">
        <f t="shared" ca="1" si="51"/>
        <v>Greater Than 8 Weeks Old</v>
      </c>
    </row>
    <row r="217" spans="1:22" x14ac:dyDescent="0.45">
      <c r="A217" s="2" t="s">
        <v>242</v>
      </c>
      <c r="B217" s="5">
        <v>43680</v>
      </c>
      <c r="C217" s="5" t="s">
        <v>369</v>
      </c>
      <c r="D217" s="5" t="s">
        <v>393</v>
      </c>
      <c r="E217" s="6">
        <v>1</v>
      </c>
      <c r="F217" s="3">
        <v>99</v>
      </c>
      <c r="G217" s="3">
        <v>30.64</v>
      </c>
      <c r="H217" s="8">
        <f t="shared" si="39"/>
        <v>30.64</v>
      </c>
      <c r="I217" s="3">
        <v>68.36</v>
      </c>
      <c r="J217" s="4">
        <v>0.69</v>
      </c>
      <c r="K217" s="2" t="str">
        <f t="shared" si="40"/>
        <v>Saturday</v>
      </c>
      <c r="L217" s="5">
        <f t="shared" si="41"/>
        <v>43683</v>
      </c>
      <c r="M217" s="2" t="str">
        <f t="shared" si="42"/>
        <v>Tuesday</v>
      </c>
      <c r="N217" s="2" t="str">
        <f t="shared" si="43"/>
        <v>Tuesday</v>
      </c>
      <c r="O217" s="12">
        <f t="shared" si="44"/>
        <v>0</v>
      </c>
      <c r="P217" s="11" t="str">
        <f t="shared" si="45"/>
        <v>High Cost per Unit</v>
      </c>
      <c r="Q217" s="12">
        <f t="shared" si="46"/>
        <v>0</v>
      </c>
      <c r="R217" s="12">
        <f t="shared" si="47"/>
        <v>0</v>
      </c>
      <c r="S217" s="12">
        <f t="shared" si="48"/>
        <v>0</v>
      </c>
      <c r="T217" s="12">
        <f t="shared" si="49"/>
        <v>9.9</v>
      </c>
      <c r="U217" s="12">
        <f t="shared" si="50"/>
        <v>0</v>
      </c>
      <c r="V217" s="13" t="str">
        <f t="shared" ca="1" si="51"/>
        <v>Greater Than 8 Weeks Old</v>
      </c>
    </row>
    <row r="218" spans="1:22" x14ac:dyDescent="0.45">
      <c r="A218" s="2" t="s">
        <v>221</v>
      </c>
      <c r="B218" s="5">
        <v>43680</v>
      </c>
      <c r="C218" s="5" t="s">
        <v>369</v>
      </c>
      <c r="D218" s="5" t="s">
        <v>372</v>
      </c>
      <c r="E218" s="6">
        <v>2</v>
      </c>
      <c r="F218" s="3">
        <v>198</v>
      </c>
      <c r="G218" s="3">
        <v>61.28</v>
      </c>
      <c r="H218" s="8">
        <f t="shared" si="39"/>
        <v>30.64</v>
      </c>
      <c r="I218" s="3">
        <v>136.72</v>
      </c>
      <c r="J218" s="4">
        <v>0.69</v>
      </c>
      <c r="K218" s="2" t="str">
        <f t="shared" si="40"/>
        <v>Saturday</v>
      </c>
      <c r="L218" s="5">
        <f t="shared" si="41"/>
        <v>43683</v>
      </c>
      <c r="M218" s="2" t="str">
        <f t="shared" si="42"/>
        <v>Tuesday</v>
      </c>
      <c r="N218" s="2" t="str">
        <f t="shared" si="43"/>
        <v>Tuesday</v>
      </c>
      <c r="O218" s="12">
        <f t="shared" si="44"/>
        <v>0</v>
      </c>
      <c r="P218" s="11" t="str">
        <f t="shared" si="45"/>
        <v>High Cost per Unit</v>
      </c>
      <c r="Q218" s="12">
        <f t="shared" si="46"/>
        <v>0</v>
      </c>
      <c r="R218" s="12">
        <f t="shared" si="47"/>
        <v>5.9399999999999995</v>
      </c>
      <c r="S218" s="12">
        <f t="shared" si="48"/>
        <v>0</v>
      </c>
      <c r="T218" s="12">
        <f t="shared" si="49"/>
        <v>19.8</v>
      </c>
      <c r="U218" s="12">
        <f t="shared" si="50"/>
        <v>0</v>
      </c>
      <c r="V218" s="13" t="str">
        <f t="shared" ca="1" si="51"/>
        <v>Greater Than 8 Weeks Old</v>
      </c>
    </row>
    <row r="219" spans="1:22" x14ac:dyDescent="0.45">
      <c r="A219" s="2" t="s">
        <v>152</v>
      </c>
      <c r="B219" s="5">
        <v>43680</v>
      </c>
      <c r="C219" s="5" t="s">
        <v>369</v>
      </c>
      <c r="D219" s="5" t="s">
        <v>393</v>
      </c>
      <c r="E219" s="6">
        <v>18</v>
      </c>
      <c r="F219" s="3">
        <v>2142</v>
      </c>
      <c r="G219" s="3">
        <v>675</v>
      </c>
      <c r="H219" s="8">
        <f t="shared" si="39"/>
        <v>37.5</v>
      </c>
      <c r="I219" s="3">
        <v>1467</v>
      </c>
      <c r="J219" s="4">
        <v>0.68</v>
      </c>
      <c r="K219" s="2" t="str">
        <f t="shared" si="40"/>
        <v>Saturday</v>
      </c>
      <c r="L219" s="5">
        <f t="shared" si="41"/>
        <v>43683</v>
      </c>
      <c r="M219" s="2" t="str">
        <f t="shared" si="42"/>
        <v>Tuesday</v>
      </c>
      <c r="N219" s="2" t="str">
        <f t="shared" si="43"/>
        <v>Tuesday</v>
      </c>
      <c r="O219" s="12">
        <f t="shared" si="44"/>
        <v>0</v>
      </c>
      <c r="P219" s="11" t="str">
        <f t="shared" si="45"/>
        <v>High Cost per Unit</v>
      </c>
      <c r="Q219" s="12">
        <f t="shared" si="46"/>
        <v>0</v>
      </c>
      <c r="R219" s="12">
        <f t="shared" si="47"/>
        <v>64.259999999999991</v>
      </c>
      <c r="S219" s="12">
        <f t="shared" si="48"/>
        <v>0</v>
      </c>
      <c r="T219" s="12">
        <f t="shared" si="49"/>
        <v>214.20000000000002</v>
      </c>
      <c r="U219" s="12">
        <f t="shared" si="50"/>
        <v>0</v>
      </c>
      <c r="V219" s="13" t="str">
        <f t="shared" ca="1" si="51"/>
        <v>Greater Than 8 Weeks Old</v>
      </c>
    </row>
    <row r="220" spans="1:22" x14ac:dyDescent="0.45">
      <c r="A220" s="2" t="s">
        <v>184</v>
      </c>
      <c r="B220" s="5">
        <v>43680</v>
      </c>
      <c r="C220" s="5" t="s">
        <v>371</v>
      </c>
      <c r="D220" s="5" t="s">
        <v>371</v>
      </c>
      <c r="E220" s="6">
        <v>1</v>
      </c>
      <c r="F220" s="3">
        <v>85</v>
      </c>
      <c r="G220" s="3">
        <v>22</v>
      </c>
      <c r="H220" s="8">
        <f t="shared" si="39"/>
        <v>22</v>
      </c>
      <c r="I220" s="3">
        <v>63</v>
      </c>
      <c r="J220" s="4">
        <v>0.74</v>
      </c>
      <c r="K220" s="2" t="str">
        <f t="shared" si="40"/>
        <v>Saturday</v>
      </c>
      <c r="L220" s="5">
        <f t="shared" si="41"/>
        <v>43683</v>
      </c>
      <c r="M220" s="2" t="str">
        <f t="shared" si="42"/>
        <v>Tuesday</v>
      </c>
      <c r="N220" s="2" t="str">
        <f t="shared" si="43"/>
        <v>Tuesday</v>
      </c>
      <c r="O220" s="12">
        <f t="shared" si="44"/>
        <v>0</v>
      </c>
      <c r="P220" s="11" t="str">
        <f t="shared" si="45"/>
        <v>High Cost per Unit</v>
      </c>
      <c r="Q220" s="12">
        <f t="shared" si="46"/>
        <v>0</v>
      </c>
      <c r="R220" s="12">
        <f t="shared" si="47"/>
        <v>0</v>
      </c>
      <c r="S220" s="12">
        <f t="shared" si="48"/>
        <v>0</v>
      </c>
      <c r="T220" s="12">
        <f t="shared" si="49"/>
        <v>0</v>
      </c>
      <c r="U220" s="12">
        <f t="shared" si="50"/>
        <v>0</v>
      </c>
      <c r="V220" s="13" t="str">
        <f t="shared" ca="1" si="51"/>
        <v>Greater Than 8 Weeks Old</v>
      </c>
    </row>
    <row r="221" spans="1:22" x14ac:dyDescent="0.45">
      <c r="A221" s="2" t="s">
        <v>260</v>
      </c>
      <c r="B221" s="5">
        <v>43680</v>
      </c>
      <c r="C221" s="5" t="s">
        <v>369</v>
      </c>
      <c r="D221" s="5" t="s">
        <v>393</v>
      </c>
      <c r="E221" s="6">
        <v>1</v>
      </c>
      <c r="F221" s="3">
        <v>50</v>
      </c>
      <c r="G221" s="3">
        <v>15.1</v>
      </c>
      <c r="H221" s="8">
        <f t="shared" si="39"/>
        <v>15.1</v>
      </c>
      <c r="I221" s="3">
        <v>34.9</v>
      </c>
      <c r="J221" s="4">
        <v>0.7</v>
      </c>
      <c r="K221" s="2" t="str">
        <f t="shared" si="40"/>
        <v>Saturday</v>
      </c>
      <c r="L221" s="5">
        <f t="shared" si="41"/>
        <v>43683</v>
      </c>
      <c r="M221" s="2" t="str">
        <f t="shared" si="42"/>
        <v>Tuesday</v>
      </c>
      <c r="N221" s="2" t="str">
        <f t="shared" si="43"/>
        <v>Tuesday</v>
      </c>
      <c r="O221" s="12">
        <f t="shared" si="44"/>
        <v>0</v>
      </c>
      <c r="P221" s="11" t="str">
        <f t="shared" si="45"/>
        <v>Low Cost per Unit</v>
      </c>
      <c r="Q221" s="12">
        <f t="shared" si="46"/>
        <v>0</v>
      </c>
      <c r="R221" s="12">
        <f t="shared" si="47"/>
        <v>0</v>
      </c>
      <c r="S221" s="12">
        <f t="shared" si="48"/>
        <v>0</v>
      </c>
      <c r="T221" s="12">
        <f t="shared" si="49"/>
        <v>5</v>
      </c>
      <c r="U221" s="12">
        <f t="shared" si="50"/>
        <v>0</v>
      </c>
      <c r="V221" s="13" t="str">
        <f t="shared" ca="1" si="51"/>
        <v>Greater Than 8 Weeks Old</v>
      </c>
    </row>
    <row r="222" spans="1:22" x14ac:dyDescent="0.45">
      <c r="A222" s="2" t="s">
        <v>46</v>
      </c>
      <c r="B222" s="5">
        <v>43680</v>
      </c>
      <c r="C222" s="5" t="s">
        <v>369</v>
      </c>
      <c r="D222" s="5" t="s">
        <v>393</v>
      </c>
      <c r="E222" s="6">
        <v>4</v>
      </c>
      <c r="F222" s="3">
        <v>500</v>
      </c>
      <c r="G222" s="3">
        <v>192</v>
      </c>
      <c r="H222" s="8">
        <f t="shared" si="39"/>
        <v>48</v>
      </c>
      <c r="I222" s="3">
        <v>308</v>
      </c>
      <c r="J222" s="4">
        <v>0.62</v>
      </c>
      <c r="K222" s="2" t="str">
        <f t="shared" si="40"/>
        <v>Saturday</v>
      </c>
      <c r="L222" s="5">
        <f t="shared" si="41"/>
        <v>43683</v>
      </c>
      <c r="M222" s="2" t="str">
        <f t="shared" si="42"/>
        <v>Tuesday</v>
      </c>
      <c r="N222" s="2" t="str">
        <f t="shared" si="43"/>
        <v>Tuesday</v>
      </c>
      <c r="O222" s="12">
        <f t="shared" si="44"/>
        <v>0</v>
      </c>
      <c r="P222" s="11" t="str">
        <f t="shared" si="45"/>
        <v>High Cost per Unit</v>
      </c>
      <c r="Q222" s="12">
        <f t="shared" si="46"/>
        <v>0</v>
      </c>
      <c r="R222" s="12">
        <f t="shared" si="47"/>
        <v>15</v>
      </c>
      <c r="S222" s="12">
        <f t="shared" si="48"/>
        <v>0</v>
      </c>
      <c r="T222" s="12">
        <f t="shared" si="49"/>
        <v>50</v>
      </c>
      <c r="U222" s="12">
        <f t="shared" si="50"/>
        <v>0</v>
      </c>
      <c r="V222" s="13" t="str">
        <f t="shared" ca="1" si="51"/>
        <v>Greater Than 8 Weeks Old</v>
      </c>
    </row>
    <row r="223" spans="1:22" x14ac:dyDescent="0.45">
      <c r="A223" s="2" t="s">
        <v>222</v>
      </c>
      <c r="B223" s="5">
        <v>43680</v>
      </c>
      <c r="C223" s="5" t="s">
        <v>369</v>
      </c>
      <c r="D223" s="5" t="s">
        <v>393</v>
      </c>
      <c r="E223" s="6">
        <v>1</v>
      </c>
      <c r="F223" s="3">
        <v>69</v>
      </c>
      <c r="G223" s="3">
        <v>19.5</v>
      </c>
      <c r="H223" s="8">
        <f t="shared" si="39"/>
        <v>19.5</v>
      </c>
      <c r="I223" s="3">
        <v>49.5</v>
      </c>
      <c r="J223" s="4">
        <v>0.72</v>
      </c>
      <c r="K223" s="2" t="str">
        <f t="shared" si="40"/>
        <v>Saturday</v>
      </c>
      <c r="L223" s="5">
        <f t="shared" si="41"/>
        <v>43683</v>
      </c>
      <c r="M223" s="2" t="str">
        <f t="shared" si="42"/>
        <v>Tuesday</v>
      </c>
      <c r="N223" s="2" t="str">
        <f t="shared" si="43"/>
        <v>Tuesday</v>
      </c>
      <c r="O223" s="12">
        <f t="shared" si="44"/>
        <v>0</v>
      </c>
      <c r="P223" s="11" t="str">
        <f t="shared" si="45"/>
        <v>High Cost per Unit</v>
      </c>
      <c r="Q223" s="12">
        <f t="shared" si="46"/>
        <v>0</v>
      </c>
      <c r="R223" s="12">
        <f t="shared" si="47"/>
        <v>0</v>
      </c>
      <c r="S223" s="12">
        <f t="shared" si="48"/>
        <v>0</v>
      </c>
      <c r="T223" s="12">
        <f t="shared" si="49"/>
        <v>6.9</v>
      </c>
      <c r="U223" s="12">
        <f t="shared" si="50"/>
        <v>0</v>
      </c>
      <c r="V223" s="13" t="str">
        <f t="shared" ca="1" si="51"/>
        <v>Greater Than 8 Weeks Old</v>
      </c>
    </row>
    <row r="224" spans="1:22" x14ac:dyDescent="0.45">
      <c r="A224" s="2" t="s">
        <v>244</v>
      </c>
      <c r="B224" s="5">
        <v>43680</v>
      </c>
      <c r="C224" s="5" t="s">
        <v>369</v>
      </c>
      <c r="D224" s="5" t="s">
        <v>372</v>
      </c>
      <c r="E224" s="6">
        <v>3</v>
      </c>
      <c r="F224" s="3">
        <v>135</v>
      </c>
      <c r="G224" s="3">
        <v>32.4</v>
      </c>
      <c r="H224" s="8">
        <f t="shared" si="39"/>
        <v>10.799999999999999</v>
      </c>
      <c r="I224" s="3">
        <v>102.6</v>
      </c>
      <c r="J224" s="4">
        <v>0.76</v>
      </c>
      <c r="K224" s="2" t="str">
        <f t="shared" si="40"/>
        <v>Saturday</v>
      </c>
      <c r="L224" s="5">
        <f t="shared" si="41"/>
        <v>43683</v>
      </c>
      <c r="M224" s="2" t="str">
        <f t="shared" si="42"/>
        <v>Tuesday</v>
      </c>
      <c r="N224" s="2" t="str">
        <f t="shared" si="43"/>
        <v>Tuesday</v>
      </c>
      <c r="O224" s="12">
        <f t="shared" si="44"/>
        <v>0</v>
      </c>
      <c r="P224" s="11" t="str">
        <f t="shared" si="45"/>
        <v>Low Cost per Unit</v>
      </c>
      <c r="Q224" s="12">
        <f t="shared" si="46"/>
        <v>0</v>
      </c>
      <c r="R224" s="12">
        <f t="shared" si="47"/>
        <v>4.05</v>
      </c>
      <c r="S224" s="12">
        <f t="shared" si="48"/>
        <v>0</v>
      </c>
      <c r="T224" s="12">
        <f t="shared" si="49"/>
        <v>13.5</v>
      </c>
      <c r="U224" s="12">
        <f t="shared" si="50"/>
        <v>0</v>
      </c>
      <c r="V224" s="13" t="str">
        <f t="shared" ca="1" si="51"/>
        <v>Greater Than 8 Weeks Old</v>
      </c>
    </row>
    <row r="225" spans="1:22" x14ac:dyDescent="0.45">
      <c r="A225" s="2" t="s">
        <v>178</v>
      </c>
      <c r="B225" s="5">
        <v>43680</v>
      </c>
      <c r="C225" s="5" t="s">
        <v>369</v>
      </c>
      <c r="D225" s="5" t="s">
        <v>394</v>
      </c>
      <c r="E225" s="6">
        <v>1</v>
      </c>
      <c r="F225" s="3">
        <v>59</v>
      </c>
      <c r="G225" s="3">
        <v>20.99</v>
      </c>
      <c r="H225" s="8">
        <f t="shared" si="39"/>
        <v>20.99</v>
      </c>
      <c r="I225" s="3">
        <v>38.01</v>
      </c>
      <c r="J225" s="4">
        <v>0.64</v>
      </c>
      <c r="K225" s="2" t="str">
        <f t="shared" si="40"/>
        <v>Saturday</v>
      </c>
      <c r="L225" s="5">
        <f t="shared" si="41"/>
        <v>43683</v>
      </c>
      <c r="M225" s="2" t="str">
        <f t="shared" si="42"/>
        <v>Tuesday</v>
      </c>
      <c r="N225" s="2" t="str">
        <f t="shared" si="43"/>
        <v>Tuesday</v>
      </c>
      <c r="O225" s="12">
        <f t="shared" si="44"/>
        <v>0</v>
      </c>
      <c r="P225" s="11" t="str">
        <f t="shared" si="45"/>
        <v>High Cost per Unit</v>
      </c>
      <c r="Q225" s="12">
        <f t="shared" si="46"/>
        <v>0</v>
      </c>
      <c r="R225" s="12">
        <f t="shared" si="47"/>
        <v>0</v>
      </c>
      <c r="S225" s="12">
        <f t="shared" si="48"/>
        <v>0</v>
      </c>
      <c r="T225" s="12">
        <f t="shared" si="49"/>
        <v>5.9</v>
      </c>
      <c r="U225" s="12">
        <f t="shared" si="50"/>
        <v>0</v>
      </c>
      <c r="V225" s="13" t="str">
        <f t="shared" ca="1" si="51"/>
        <v>Greater Than 8 Weeks Old</v>
      </c>
    </row>
    <row r="226" spans="1:22" x14ac:dyDescent="0.45">
      <c r="A226" s="2" t="s">
        <v>108</v>
      </c>
      <c r="B226" s="5">
        <v>43680</v>
      </c>
      <c r="C226" s="5" t="s">
        <v>369</v>
      </c>
      <c r="D226" s="5" t="s">
        <v>394</v>
      </c>
      <c r="E226" s="6">
        <v>1</v>
      </c>
      <c r="F226" s="3">
        <v>69</v>
      </c>
      <c r="G226" s="3">
        <v>15</v>
      </c>
      <c r="H226" s="8">
        <f t="shared" si="39"/>
        <v>15</v>
      </c>
      <c r="I226" s="3">
        <v>54</v>
      </c>
      <c r="J226" s="4">
        <v>0.78</v>
      </c>
      <c r="K226" s="2" t="str">
        <f t="shared" si="40"/>
        <v>Saturday</v>
      </c>
      <c r="L226" s="5">
        <f t="shared" si="41"/>
        <v>43683</v>
      </c>
      <c r="M226" s="2" t="str">
        <f t="shared" si="42"/>
        <v>Tuesday</v>
      </c>
      <c r="N226" s="2" t="str">
        <f t="shared" si="43"/>
        <v>Tuesday</v>
      </c>
      <c r="O226" s="12">
        <f t="shared" si="44"/>
        <v>0</v>
      </c>
      <c r="P226" s="11" t="str">
        <f t="shared" si="45"/>
        <v>Low Cost per Unit</v>
      </c>
      <c r="Q226" s="12">
        <f t="shared" si="46"/>
        <v>0</v>
      </c>
      <c r="R226" s="12">
        <f t="shared" si="47"/>
        <v>0</v>
      </c>
      <c r="S226" s="12">
        <f t="shared" si="48"/>
        <v>0</v>
      </c>
      <c r="T226" s="12">
        <f t="shared" si="49"/>
        <v>6.9</v>
      </c>
      <c r="U226" s="12">
        <f t="shared" si="50"/>
        <v>0</v>
      </c>
      <c r="V226" s="13" t="str">
        <f t="shared" ca="1" si="51"/>
        <v>Greater Than 8 Weeks Old</v>
      </c>
    </row>
    <row r="227" spans="1:22" x14ac:dyDescent="0.45">
      <c r="A227" s="2" t="s">
        <v>110</v>
      </c>
      <c r="B227" s="5">
        <v>43680</v>
      </c>
      <c r="C227" s="5" t="s">
        <v>380</v>
      </c>
      <c r="D227" s="5" t="s">
        <v>381</v>
      </c>
      <c r="E227" s="6">
        <v>1</v>
      </c>
      <c r="F227" s="3">
        <v>25</v>
      </c>
      <c r="G227" s="3">
        <v>9.2799999999999994</v>
      </c>
      <c r="H227" s="8">
        <f t="shared" si="39"/>
        <v>9.2799999999999994</v>
      </c>
      <c r="I227" s="3">
        <v>15.72</v>
      </c>
      <c r="J227" s="4">
        <v>0.63</v>
      </c>
      <c r="K227" s="2" t="str">
        <f t="shared" si="40"/>
        <v>Saturday</v>
      </c>
      <c r="L227" s="5">
        <f t="shared" si="41"/>
        <v>43683</v>
      </c>
      <c r="M227" s="2" t="str">
        <f t="shared" si="42"/>
        <v>Tuesday</v>
      </c>
      <c r="N227" s="2" t="str">
        <f t="shared" si="43"/>
        <v>Tuesday</v>
      </c>
      <c r="O227" s="12">
        <f t="shared" si="44"/>
        <v>0</v>
      </c>
      <c r="P227" s="11" t="str">
        <f t="shared" si="45"/>
        <v>Low Cost per Unit</v>
      </c>
      <c r="Q227" s="12">
        <f t="shared" si="46"/>
        <v>0</v>
      </c>
      <c r="R227" s="12">
        <f t="shared" si="47"/>
        <v>0</v>
      </c>
      <c r="S227" s="12">
        <f t="shared" si="48"/>
        <v>0</v>
      </c>
      <c r="T227" s="12">
        <f t="shared" si="49"/>
        <v>0</v>
      </c>
      <c r="U227" s="12">
        <f t="shared" si="50"/>
        <v>0</v>
      </c>
      <c r="V227" s="13" t="str">
        <f t="shared" ca="1" si="51"/>
        <v>Greater Than 8 Weeks Old</v>
      </c>
    </row>
    <row r="228" spans="1:22" x14ac:dyDescent="0.45">
      <c r="A228" s="2" t="s">
        <v>164</v>
      </c>
      <c r="B228" s="5">
        <v>43680</v>
      </c>
      <c r="C228" s="5" t="s">
        <v>369</v>
      </c>
      <c r="D228" s="5" t="s">
        <v>393</v>
      </c>
      <c r="E228" s="6">
        <v>1</v>
      </c>
      <c r="F228" s="3">
        <v>69</v>
      </c>
      <c r="G228" s="3">
        <v>18</v>
      </c>
      <c r="H228" s="8">
        <f t="shared" si="39"/>
        <v>18</v>
      </c>
      <c r="I228" s="3">
        <v>51</v>
      </c>
      <c r="J228" s="4">
        <v>0.74</v>
      </c>
      <c r="K228" s="2" t="str">
        <f t="shared" si="40"/>
        <v>Saturday</v>
      </c>
      <c r="L228" s="5">
        <f t="shared" si="41"/>
        <v>43683</v>
      </c>
      <c r="M228" s="2" t="str">
        <f t="shared" si="42"/>
        <v>Tuesday</v>
      </c>
      <c r="N228" s="2" t="str">
        <f t="shared" si="43"/>
        <v>Tuesday</v>
      </c>
      <c r="O228" s="12">
        <f t="shared" si="44"/>
        <v>0</v>
      </c>
      <c r="P228" s="11" t="str">
        <f t="shared" si="45"/>
        <v>High Cost per Unit</v>
      </c>
      <c r="Q228" s="12">
        <f t="shared" si="46"/>
        <v>0</v>
      </c>
      <c r="R228" s="12">
        <f t="shared" si="47"/>
        <v>0</v>
      </c>
      <c r="S228" s="12">
        <f t="shared" si="48"/>
        <v>0</v>
      </c>
      <c r="T228" s="12">
        <f t="shared" si="49"/>
        <v>6.9</v>
      </c>
      <c r="U228" s="12">
        <f t="shared" si="50"/>
        <v>0</v>
      </c>
      <c r="V228" s="13" t="str">
        <f t="shared" ca="1" si="51"/>
        <v>Greater Than 8 Weeks Old</v>
      </c>
    </row>
    <row r="229" spans="1:22" x14ac:dyDescent="0.45">
      <c r="A229" s="2" t="s">
        <v>261</v>
      </c>
      <c r="B229" s="5">
        <v>43680</v>
      </c>
      <c r="C229" s="5" t="s">
        <v>369</v>
      </c>
      <c r="D229" s="5" t="s">
        <v>389</v>
      </c>
      <c r="E229" s="6">
        <v>1</v>
      </c>
      <c r="F229" s="3">
        <v>999</v>
      </c>
      <c r="G229" s="3">
        <v>498</v>
      </c>
      <c r="H229" s="8">
        <f t="shared" si="39"/>
        <v>498</v>
      </c>
      <c r="I229" s="3">
        <v>501</v>
      </c>
      <c r="J229" s="4">
        <v>0.5</v>
      </c>
      <c r="K229" s="2" t="str">
        <f t="shared" si="40"/>
        <v>Saturday</v>
      </c>
      <c r="L229" s="5">
        <f t="shared" si="41"/>
        <v>43683</v>
      </c>
      <c r="M229" s="2" t="str">
        <f t="shared" si="42"/>
        <v>Tuesday</v>
      </c>
      <c r="N229" s="2" t="str">
        <f t="shared" si="43"/>
        <v>Tuesday</v>
      </c>
      <c r="O229" s="12">
        <f t="shared" si="44"/>
        <v>0</v>
      </c>
      <c r="P229" s="11" t="str">
        <f t="shared" si="45"/>
        <v>High Cost per Unit</v>
      </c>
      <c r="Q229" s="12">
        <f t="shared" si="46"/>
        <v>0</v>
      </c>
      <c r="R229" s="12">
        <f t="shared" si="47"/>
        <v>0</v>
      </c>
      <c r="S229" s="12">
        <f t="shared" si="48"/>
        <v>0</v>
      </c>
      <c r="T229" s="12">
        <f t="shared" si="49"/>
        <v>99.9</v>
      </c>
      <c r="U229" s="12">
        <f t="shared" si="50"/>
        <v>0</v>
      </c>
      <c r="V229" s="13" t="str">
        <f t="shared" ca="1" si="51"/>
        <v>Greater Than 8 Weeks Old</v>
      </c>
    </row>
    <row r="230" spans="1:22" x14ac:dyDescent="0.45">
      <c r="A230" s="2" t="s">
        <v>248</v>
      </c>
      <c r="B230" s="5">
        <v>43680</v>
      </c>
      <c r="C230" s="5" t="s">
        <v>375</v>
      </c>
      <c r="D230" s="5" t="s">
        <v>382</v>
      </c>
      <c r="E230" s="6">
        <v>6</v>
      </c>
      <c r="F230" s="3">
        <v>150</v>
      </c>
      <c r="G230" s="3">
        <v>40.5</v>
      </c>
      <c r="H230" s="8">
        <f t="shared" si="39"/>
        <v>6.75</v>
      </c>
      <c r="I230" s="3">
        <v>109.5</v>
      </c>
      <c r="J230" s="4">
        <v>0.73</v>
      </c>
      <c r="K230" s="2" t="str">
        <f t="shared" si="40"/>
        <v>Saturday</v>
      </c>
      <c r="L230" s="5">
        <f t="shared" si="41"/>
        <v>43683</v>
      </c>
      <c r="M230" s="2" t="str">
        <f t="shared" si="42"/>
        <v>Tuesday</v>
      </c>
      <c r="N230" s="2" t="str">
        <f t="shared" si="43"/>
        <v>Tuesday</v>
      </c>
      <c r="O230" s="12">
        <f t="shared" si="44"/>
        <v>0</v>
      </c>
      <c r="P230" s="11" t="str">
        <f t="shared" si="45"/>
        <v>Low Cost per Unit</v>
      </c>
      <c r="Q230" s="12">
        <f t="shared" si="46"/>
        <v>0</v>
      </c>
      <c r="R230" s="12">
        <f t="shared" si="47"/>
        <v>4.5</v>
      </c>
      <c r="S230" s="12">
        <f t="shared" si="48"/>
        <v>0</v>
      </c>
      <c r="T230" s="12">
        <f t="shared" si="49"/>
        <v>0</v>
      </c>
      <c r="U230" s="12">
        <f t="shared" si="50"/>
        <v>0</v>
      </c>
      <c r="V230" s="13" t="str">
        <f t="shared" ca="1" si="51"/>
        <v>Greater Than 8 Weeks Old</v>
      </c>
    </row>
    <row r="231" spans="1:22" x14ac:dyDescent="0.45">
      <c r="A231" s="2" t="s">
        <v>51</v>
      </c>
      <c r="B231" s="5">
        <v>43680</v>
      </c>
      <c r="C231" s="5" t="s">
        <v>375</v>
      </c>
      <c r="D231" s="5" t="s">
        <v>382</v>
      </c>
      <c r="E231" s="6">
        <v>3</v>
      </c>
      <c r="F231" s="3">
        <v>297</v>
      </c>
      <c r="G231" s="3">
        <v>72</v>
      </c>
      <c r="H231" s="8">
        <f t="shared" si="39"/>
        <v>24</v>
      </c>
      <c r="I231" s="3">
        <v>225</v>
      </c>
      <c r="J231" s="4">
        <v>0.76</v>
      </c>
      <c r="K231" s="2" t="str">
        <f t="shared" si="40"/>
        <v>Saturday</v>
      </c>
      <c r="L231" s="5">
        <f t="shared" si="41"/>
        <v>43683</v>
      </c>
      <c r="M231" s="2" t="str">
        <f t="shared" si="42"/>
        <v>Tuesday</v>
      </c>
      <c r="N231" s="2" t="str">
        <f t="shared" si="43"/>
        <v>Tuesday</v>
      </c>
      <c r="O231" s="12">
        <f t="shared" si="44"/>
        <v>0</v>
      </c>
      <c r="P231" s="11" t="str">
        <f t="shared" si="45"/>
        <v>High Cost per Unit</v>
      </c>
      <c r="Q231" s="12">
        <f t="shared" si="46"/>
        <v>0</v>
      </c>
      <c r="R231" s="12">
        <f t="shared" si="47"/>
        <v>8.91</v>
      </c>
      <c r="S231" s="12">
        <f t="shared" si="48"/>
        <v>0</v>
      </c>
      <c r="T231" s="12">
        <f t="shared" si="49"/>
        <v>0</v>
      </c>
      <c r="U231" s="12">
        <f t="shared" si="50"/>
        <v>0</v>
      </c>
      <c r="V231" s="13" t="str">
        <f t="shared" ca="1" si="51"/>
        <v>Greater Than 8 Weeks Old</v>
      </c>
    </row>
    <row r="232" spans="1:22" x14ac:dyDescent="0.45">
      <c r="A232" s="2" t="s">
        <v>52</v>
      </c>
      <c r="B232" s="5">
        <v>43680</v>
      </c>
      <c r="C232" s="5" t="s">
        <v>375</v>
      </c>
      <c r="D232" s="5" t="s">
        <v>382</v>
      </c>
      <c r="E232" s="6">
        <v>1</v>
      </c>
      <c r="F232" s="3">
        <v>49</v>
      </c>
      <c r="G232" s="3">
        <v>18</v>
      </c>
      <c r="H232" s="8">
        <f t="shared" si="39"/>
        <v>18</v>
      </c>
      <c r="I232" s="3">
        <v>31</v>
      </c>
      <c r="J232" s="4">
        <v>0.63</v>
      </c>
      <c r="K232" s="2" t="str">
        <f t="shared" si="40"/>
        <v>Saturday</v>
      </c>
      <c r="L232" s="5">
        <f t="shared" si="41"/>
        <v>43683</v>
      </c>
      <c r="M232" s="2" t="str">
        <f t="shared" si="42"/>
        <v>Tuesday</v>
      </c>
      <c r="N232" s="2" t="str">
        <f t="shared" si="43"/>
        <v>Tuesday</v>
      </c>
      <c r="O232" s="12">
        <f t="shared" si="44"/>
        <v>0</v>
      </c>
      <c r="P232" s="11" t="str">
        <f t="shared" si="45"/>
        <v>High Cost per Unit</v>
      </c>
      <c r="Q232" s="12">
        <f t="shared" si="46"/>
        <v>0</v>
      </c>
      <c r="R232" s="12">
        <f t="shared" si="47"/>
        <v>0</v>
      </c>
      <c r="S232" s="12">
        <f t="shared" si="48"/>
        <v>0</v>
      </c>
      <c r="T232" s="12">
        <f t="shared" si="49"/>
        <v>0</v>
      </c>
      <c r="U232" s="12">
        <f t="shared" si="50"/>
        <v>0</v>
      </c>
      <c r="V232" s="13" t="str">
        <f t="shared" ca="1" si="51"/>
        <v>Greater Than 8 Weeks Old</v>
      </c>
    </row>
    <row r="233" spans="1:22" x14ac:dyDescent="0.45">
      <c r="A233" s="2" t="s">
        <v>224</v>
      </c>
      <c r="B233" s="5">
        <v>43680</v>
      </c>
      <c r="C233" s="5" t="s">
        <v>383</v>
      </c>
      <c r="D233" s="5" t="s">
        <v>384</v>
      </c>
      <c r="E233" s="6">
        <v>1</v>
      </c>
      <c r="F233" s="3">
        <v>19</v>
      </c>
      <c r="G233" s="3">
        <v>6</v>
      </c>
      <c r="H233" s="8">
        <f t="shared" si="39"/>
        <v>6</v>
      </c>
      <c r="I233" s="3">
        <v>13</v>
      </c>
      <c r="J233" s="4">
        <v>0.68</v>
      </c>
      <c r="K233" s="2" t="str">
        <f t="shared" si="40"/>
        <v>Saturday</v>
      </c>
      <c r="L233" s="5">
        <f t="shared" si="41"/>
        <v>43683</v>
      </c>
      <c r="M233" s="2" t="str">
        <f t="shared" si="42"/>
        <v>Tuesday</v>
      </c>
      <c r="N233" s="2" t="str">
        <f t="shared" si="43"/>
        <v>Tuesday</v>
      </c>
      <c r="O233" s="12">
        <f t="shared" si="44"/>
        <v>0</v>
      </c>
      <c r="P233" s="11" t="str">
        <f t="shared" si="45"/>
        <v>Low Cost per Unit</v>
      </c>
      <c r="Q233" s="12">
        <f t="shared" si="46"/>
        <v>0</v>
      </c>
      <c r="R233" s="12">
        <f t="shared" si="47"/>
        <v>0</v>
      </c>
      <c r="S233" s="12">
        <f t="shared" si="48"/>
        <v>0</v>
      </c>
      <c r="T233" s="12">
        <f t="shared" si="49"/>
        <v>0</v>
      </c>
      <c r="U233" s="12">
        <f t="shared" si="50"/>
        <v>0</v>
      </c>
      <c r="V233" s="13" t="str">
        <f t="shared" ca="1" si="51"/>
        <v>Greater Than 8 Weeks Old</v>
      </c>
    </row>
    <row r="234" spans="1:22" x14ac:dyDescent="0.45">
      <c r="A234" s="2" t="s">
        <v>262</v>
      </c>
      <c r="B234" s="5">
        <v>43680</v>
      </c>
      <c r="C234" s="5" t="s">
        <v>383</v>
      </c>
      <c r="D234" s="5" t="s">
        <v>384</v>
      </c>
      <c r="E234" s="6">
        <v>1</v>
      </c>
      <c r="F234" s="3">
        <v>20</v>
      </c>
      <c r="G234" s="3">
        <v>4.4000000000000004</v>
      </c>
      <c r="H234" s="8">
        <f t="shared" si="39"/>
        <v>4.4000000000000004</v>
      </c>
      <c r="I234" s="3">
        <v>15.6</v>
      </c>
      <c r="J234" s="4">
        <v>0.78</v>
      </c>
      <c r="K234" s="2" t="str">
        <f t="shared" si="40"/>
        <v>Saturday</v>
      </c>
      <c r="L234" s="5">
        <f t="shared" si="41"/>
        <v>43683</v>
      </c>
      <c r="M234" s="2" t="str">
        <f t="shared" si="42"/>
        <v>Tuesday</v>
      </c>
      <c r="N234" s="2" t="str">
        <f t="shared" si="43"/>
        <v>Tuesday</v>
      </c>
      <c r="O234" s="12">
        <f t="shared" si="44"/>
        <v>0</v>
      </c>
      <c r="P234" s="11" t="str">
        <f t="shared" si="45"/>
        <v>Low Cost per Unit</v>
      </c>
      <c r="Q234" s="12">
        <f t="shared" si="46"/>
        <v>0</v>
      </c>
      <c r="R234" s="12">
        <f t="shared" si="47"/>
        <v>0</v>
      </c>
      <c r="S234" s="12">
        <f t="shared" si="48"/>
        <v>0</v>
      </c>
      <c r="T234" s="12">
        <f t="shared" si="49"/>
        <v>0</v>
      </c>
      <c r="U234" s="12">
        <f t="shared" si="50"/>
        <v>0</v>
      </c>
      <c r="V234" s="13" t="str">
        <f t="shared" ca="1" si="51"/>
        <v>Greater Than 8 Weeks Old</v>
      </c>
    </row>
    <row r="235" spans="1:22" x14ac:dyDescent="0.45">
      <c r="A235" s="2" t="s">
        <v>249</v>
      </c>
      <c r="B235" s="5">
        <v>43680</v>
      </c>
      <c r="C235" s="5" t="s">
        <v>383</v>
      </c>
      <c r="D235" s="5" t="s">
        <v>384</v>
      </c>
      <c r="E235" s="6">
        <v>2</v>
      </c>
      <c r="F235" s="3">
        <v>18</v>
      </c>
      <c r="G235" s="3">
        <v>6</v>
      </c>
      <c r="H235" s="8">
        <f t="shared" si="39"/>
        <v>3</v>
      </c>
      <c r="I235" s="3">
        <v>12</v>
      </c>
      <c r="J235" s="4">
        <v>0.67</v>
      </c>
      <c r="K235" s="2" t="str">
        <f t="shared" si="40"/>
        <v>Saturday</v>
      </c>
      <c r="L235" s="5">
        <f t="shared" si="41"/>
        <v>43683</v>
      </c>
      <c r="M235" s="2" t="str">
        <f t="shared" si="42"/>
        <v>Tuesday</v>
      </c>
      <c r="N235" s="2" t="str">
        <f t="shared" si="43"/>
        <v>Tuesday</v>
      </c>
      <c r="O235" s="12">
        <f t="shared" si="44"/>
        <v>0</v>
      </c>
      <c r="P235" s="11" t="str">
        <f t="shared" si="45"/>
        <v>Low Cost per Unit</v>
      </c>
      <c r="Q235" s="12">
        <f t="shared" si="46"/>
        <v>0</v>
      </c>
      <c r="R235" s="12">
        <f t="shared" si="47"/>
        <v>0.54</v>
      </c>
      <c r="S235" s="12">
        <f t="shared" si="48"/>
        <v>0</v>
      </c>
      <c r="T235" s="12">
        <f t="shared" si="49"/>
        <v>0</v>
      </c>
      <c r="U235" s="12">
        <f t="shared" si="50"/>
        <v>0</v>
      </c>
      <c r="V235" s="13" t="str">
        <f t="shared" ca="1" si="51"/>
        <v>Greater Than 8 Weeks Old</v>
      </c>
    </row>
    <row r="236" spans="1:22" x14ac:dyDescent="0.45">
      <c r="A236" s="2" t="s">
        <v>59</v>
      </c>
      <c r="B236" s="5">
        <v>43680</v>
      </c>
      <c r="C236" s="5" t="s">
        <v>378</v>
      </c>
      <c r="D236" s="5" t="s">
        <v>396</v>
      </c>
      <c r="E236" s="6">
        <v>2</v>
      </c>
      <c r="F236" s="3">
        <v>72</v>
      </c>
      <c r="G236" s="3">
        <v>23.6</v>
      </c>
      <c r="H236" s="8">
        <f t="shared" si="39"/>
        <v>11.8</v>
      </c>
      <c r="I236" s="3">
        <v>48.4</v>
      </c>
      <c r="J236" s="4">
        <v>0.67</v>
      </c>
      <c r="K236" s="2" t="str">
        <f t="shared" si="40"/>
        <v>Saturday</v>
      </c>
      <c r="L236" s="5">
        <f t="shared" si="41"/>
        <v>43683</v>
      </c>
      <c r="M236" s="2" t="str">
        <f t="shared" si="42"/>
        <v>Tuesday</v>
      </c>
      <c r="N236" s="2" t="str">
        <f t="shared" si="43"/>
        <v>Tuesday</v>
      </c>
      <c r="O236" s="12">
        <f t="shared" si="44"/>
        <v>0</v>
      </c>
      <c r="P236" s="11" t="str">
        <f t="shared" si="45"/>
        <v>Low Cost per Unit</v>
      </c>
      <c r="Q236" s="12">
        <f t="shared" si="46"/>
        <v>0</v>
      </c>
      <c r="R236" s="12">
        <f t="shared" si="47"/>
        <v>2.16</v>
      </c>
      <c r="S236" s="12">
        <f t="shared" si="48"/>
        <v>0</v>
      </c>
      <c r="T236" s="12">
        <f t="shared" si="49"/>
        <v>0</v>
      </c>
      <c r="U236" s="12">
        <f t="shared" si="50"/>
        <v>0</v>
      </c>
      <c r="V236" s="13" t="str">
        <f t="shared" ca="1" si="51"/>
        <v>Greater Than 8 Weeks Old</v>
      </c>
    </row>
    <row r="237" spans="1:22" x14ac:dyDescent="0.45">
      <c r="A237" s="2" t="s">
        <v>250</v>
      </c>
      <c r="B237" s="5">
        <v>43680</v>
      </c>
      <c r="C237" s="5" t="s">
        <v>376</v>
      </c>
      <c r="D237" s="5" t="s">
        <v>377</v>
      </c>
      <c r="E237" s="6">
        <v>1</v>
      </c>
      <c r="F237" s="3">
        <v>25</v>
      </c>
      <c r="G237" s="3">
        <v>7.37</v>
      </c>
      <c r="H237" s="8">
        <f t="shared" si="39"/>
        <v>7.37</v>
      </c>
      <c r="I237" s="3">
        <v>17.63</v>
      </c>
      <c r="J237" s="4">
        <v>0.71</v>
      </c>
      <c r="K237" s="2" t="str">
        <f t="shared" si="40"/>
        <v>Saturday</v>
      </c>
      <c r="L237" s="5">
        <f t="shared" si="41"/>
        <v>43683</v>
      </c>
      <c r="M237" s="2" t="str">
        <f t="shared" si="42"/>
        <v>Tuesday</v>
      </c>
      <c r="N237" s="2" t="str">
        <f t="shared" si="43"/>
        <v>Tuesday</v>
      </c>
      <c r="O237" s="12">
        <f t="shared" si="44"/>
        <v>0</v>
      </c>
      <c r="P237" s="11" t="str">
        <f t="shared" si="45"/>
        <v>Low Cost per Unit</v>
      </c>
      <c r="Q237" s="12">
        <f t="shared" si="46"/>
        <v>0</v>
      </c>
      <c r="R237" s="12">
        <f t="shared" si="47"/>
        <v>0</v>
      </c>
      <c r="S237" s="12">
        <f t="shared" si="48"/>
        <v>0</v>
      </c>
      <c r="T237" s="12">
        <f t="shared" si="49"/>
        <v>0</v>
      </c>
      <c r="U237" s="12">
        <f t="shared" si="50"/>
        <v>0</v>
      </c>
      <c r="V237" s="13" t="str">
        <f t="shared" ca="1" si="51"/>
        <v>Greater Than 8 Weeks Old</v>
      </c>
    </row>
    <row r="238" spans="1:22" x14ac:dyDescent="0.45">
      <c r="A238" s="2" t="s">
        <v>64</v>
      </c>
      <c r="B238" s="5">
        <v>43680</v>
      </c>
      <c r="C238" s="5" t="s">
        <v>383</v>
      </c>
      <c r="D238" s="5" t="s">
        <v>384</v>
      </c>
      <c r="E238" s="6">
        <v>2</v>
      </c>
      <c r="F238" s="3">
        <v>22</v>
      </c>
      <c r="G238" s="3">
        <v>5.6</v>
      </c>
      <c r="H238" s="8">
        <f t="shared" si="39"/>
        <v>2.8</v>
      </c>
      <c r="I238" s="3">
        <v>16.399999999999999</v>
      </c>
      <c r="J238" s="4">
        <v>0.75</v>
      </c>
      <c r="K238" s="2" t="str">
        <f t="shared" si="40"/>
        <v>Saturday</v>
      </c>
      <c r="L238" s="5">
        <f t="shared" si="41"/>
        <v>43683</v>
      </c>
      <c r="M238" s="2" t="str">
        <f t="shared" si="42"/>
        <v>Tuesday</v>
      </c>
      <c r="N238" s="2" t="str">
        <f t="shared" si="43"/>
        <v>Tuesday</v>
      </c>
      <c r="O238" s="12">
        <f t="shared" si="44"/>
        <v>0</v>
      </c>
      <c r="P238" s="11" t="str">
        <f t="shared" si="45"/>
        <v>Low Cost per Unit</v>
      </c>
      <c r="Q238" s="12">
        <f t="shared" si="46"/>
        <v>0</v>
      </c>
      <c r="R238" s="12">
        <f t="shared" si="47"/>
        <v>0.65999999999999992</v>
      </c>
      <c r="S238" s="12">
        <f t="shared" si="48"/>
        <v>0</v>
      </c>
      <c r="T238" s="12">
        <f t="shared" si="49"/>
        <v>0</v>
      </c>
      <c r="U238" s="12">
        <f t="shared" si="50"/>
        <v>0</v>
      </c>
      <c r="V238" s="13" t="str">
        <f t="shared" ca="1" si="51"/>
        <v>Greater Than 8 Weeks Old</v>
      </c>
    </row>
    <row r="239" spans="1:22" x14ac:dyDescent="0.45">
      <c r="A239" s="2" t="s">
        <v>263</v>
      </c>
      <c r="B239" s="5">
        <v>43680</v>
      </c>
      <c r="C239" s="5" t="s">
        <v>383</v>
      </c>
      <c r="D239" s="5" t="s">
        <v>384</v>
      </c>
      <c r="E239" s="6">
        <v>1</v>
      </c>
      <c r="F239" s="3">
        <v>32</v>
      </c>
      <c r="G239" s="3">
        <v>12.8</v>
      </c>
      <c r="H239" s="8">
        <f t="shared" si="39"/>
        <v>12.8</v>
      </c>
      <c r="I239" s="3">
        <v>19.2</v>
      </c>
      <c r="J239" s="4">
        <v>0.6</v>
      </c>
      <c r="K239" s="2" t="str">
        <f t="shared" si="40"/>
        <v>Saturday</v>
      </c>
      <c r="L239" s="5">
        <f t="shared" si="41"/>
        <v>43683</v>
      </c>
      <c r="M239" s="2" t="str">
        <f t="shared" si="42"/>
        <v>Tuesday</v>
      </c>
      <c r="N239" s="2" t="str">
        <f t="shared" si="43"/>
        <v>Tuesday</v>
      </c>
      <c r="O239" s="12">
        <f t="shared" si="44"/>
        <v>0</v>
      </c>
      <c r="P239" s="11" t="str">
        <f t="shared" si="45"/>
        <v>Low Cost per Unit</v>
      </c>
      <c r="Q239" s="12">
        <f t="shared" si="46"/>
        <v>0</v>
      </c>
      <c r="R239" s="12">
        <f t="shared" si="47"/>
        <v>0</v>
      </c>
      <c r="S239" s="12">
        <f t="shared" si="48"/>
        <v>0</v>
      </c>
      <c r="T239" s="12">
        <f t="shared" si="49"/>
        <v>0</v>
      </c>
      <c r="U239" s="12">
        <f t="shared" si="50"/>
        <v>0</v>
      </c>
      <c r="V239" s="13" t="str">
        <f t="shared" ca="1" si="51"/>
        <v>Greater Than 8 Weeks Old</v>
      </c>
    </row>
    <row r="240" spans="1:22" x14ac:dyDescent="0.45">
      <c r="A240" s="2" t="s">
        <v>251</v>
      </c>
      <c r="B240" s="5">
        <v>43680</v>
      </c>
      <c r="C240" s="5" t="s">
        <v>383</v>
      </c>
      <c r="D240" s="5" t="s">
        <v>384</v>
      </c>
      <c r="E240" s="6">
        <v>2</v>
      </c>
      <c r="F240" s="3">
        <v>38</v>
      </c>
      <c r="G240" s="3">
        <v>19</v>
      </c>
      <c r="H240" s="8">
        <f t="shared" si="39"/>
        <v>9.5</v>
      </c>
      <c r="I240" s="3">
        <v>19</v>
      </c>
      <c r="J240" s="4">
        <v>0.5</v>
      </c>
      <c r="K240" s="2" t="str">
        <f t="shared" si="40"/>
        <v>Saturday</v>
      </c>
      <c r="L240" s="5">
        <f t="shared" si="41"/>
        <v>43683</v>
      </c>
      <c r="M240" s="2" t="str">
        <f t="shared" si="42"/>
        <v>Tuesday</v>
      </c>
      <c r="N240" s="2" t="str">
        <f t="shared" si="43"/>
        <v>Tuesday</v>
      </c>
      <c r="O240" s="12">
        <f t="shared" si="44"/>
        <v>0</v>
      </c>
      <c r="P240" s="11" t="str">
        <f t="shared" si="45"/>
        <v>Low Cost per Unit</v>
      </c>
      <c r="Q240" s="12">
        <f t="shared" si="46"/>
        <v>0</v>
      </c>
      <c r="R240" s="12">
        <f t="shared" si="47"/>
        <v>1.1399999999999999</v>
      </c>
      <c r="S240" s="12">
        <f t="shared" si="48"/>
        <v>0</v>
      </c>
      <c r="T240" s="12">
        <f t="shared" si="49"/>
        <v>0</v>
      </c>
      <c r="U240" s="12">
        <f t="shared" si="50"/>
        <v>0</v>
      </c>
      <c r="V240" s="13" t="str">
        <f t="shared" ca="1" si="51"/>
        <v>Greater Than 8 Weeks Old</v>
      </c>
    </row>
    <row r="241" spans="1:22" x14ac:dyDescent="0.45">
      <c r="A241" s="2" t="s">
        <v>67</v>
      </c>
      <c r="B241" s="5">
        <v>43680</v>
      </c>
      <c r="C241" s="5" t="s">
        <v>369</v>
      </c>
      <c r="D241" s="5" t="s">
        <v>374</v>
      </c>
      <c r="E241" s="6">
        <v>3</v>
      </c>
      <c r="F241" s="3">
        <v>135</v>
      </c>
      <c r="G241" s="3">
        <v>32.85</v>
      </c>
      <c r="H241" s="8">
        <f t="shared" si="39"/>
        <v>10.950000000000001</v>
      </c>
      <c r="I241" s="3">
        <v>102.15</v>
      </c>
      <c r="J241" s="4">
        <v>0.76</v>
      </c>
      <c r="K241" s="2" t="str">
        <f t="shared" si="40"/>
        <v>Saturday</v>
      </c>
      <c r="L241" s="5">
        <f t="shared" si="41"/>
        <v>43683</v>
      </c>
      <c r="M241" s="2" t="str">
        <f t="shared" si="42"/>
        <v>Tuesday</v>
      </c>
      <c r="N241" s="2" t="str">
        <f t="shared" si="43"/>
        <v>Tuesday</v>
      </c>
      <c r="O241" s="12">
        <f t="shared" si="44"/>
        <v>0</v>
      </c>
      <c r="P241" s="11" t="str">
        <f t="shared" si="45"/>
        <v>Low Cost per Unit</v>
      </c>
      <c r="Q241" s="12">
        <f t="shared" si="46"/>
        <v>0</v>
      </c>
      <c r="R241" s="12">
        <f t="shared" si="47"/>
        <v>4.05</v>
      </c>
      <c r="S241" s="12">
        <f t="shared" si="48"/>
        <v>0</v>
      </c>
      <c r="T241" s="12">
        <f t="shared" si="49"/>
        <v>13.5</v>
      </c>
      <c r="U241" s="12">
        <f t="shared" si="50"/>
        <v>0</v>
      </c>
      <c r="V241" s="13" t="str">
        <f t="shared" ca="1" si="51"/>
        <v>Greater Than 8 Weeks Old</v>
      </c>
    </row>
    <row r="242" spans="1:22" x14ac:dyDescent="0.45">
      <c r="A242" s="2" t="s">
        <v>118</v>
      </c>
      <c r="B242" s="5">
        <v>43680</v>
      </c>
      <c r="C242" s="5" t="s">
        <v>375</v>
      </c>
      <c r="D242" s="5" t="s">
        <v>377</v>
      </c>
      <c r="E242" s="6">
        <v>3</v>
      </c>
      <c r="F242" s="3">
        <v>69</v>
      </c>
      <c r="G242" s="3">
        <v>20.25</v>
      </c>
      <c r="H242" s="8">
        <f t="shared" si="39"/>
        <v>6.75</v>
      </c>
      <c r="I242" s="3">
        <v>48.75</v>
      </c>
      <c r="J242" s="4">
        <v>0.71</v>
      </c>
      <c r="K242" s="2" t="str">
        <f t="shared" si="40"/>
        <v>Saturday</v>
      </c>
      <c r="L242" s="5">
        <f t="shared" si="41"/>
        <v>43683</v>
      </c>
      <c r="M242" s="2" t="str">
        <f t="shared" si="42"/>
        <v>Tuesday</v>
      </c>
      <c r="N242" s="2" t="str">
        <f t="shared" si="43"/>
        <v>Tuesday</v>
      </c>
      <c r="O242" s="12">
        <f t="shared" si="44"/>
        <v>0</v>
      </c>
      <c r="P242" s="11" t="str">
        <f t="shared" si="45"/>
        <v>Low Cost per Unit</v>
      </c>
      <c r="Q242" s="12">
        <f t="shared" si="46"/>
        <v>0</v>
      </c>
      <c r="R242" s="12">
        <f t="shared" si="47"/>
        <v>2.0699999999999998</v>
      </c>
      <c r="S242" s="12">
        <f t="shared" si="48"/>
        <v>0</v>
      </c>
      <c r="T242" s="12">
        <f t="shared" si="49"/>
        <v>0</v>
      </c>
      <c r="U242" s="12">
        <f t="shared" si="50"/>
        <v>0</v>
      </c>
      <c r="V242" s="13" t="str">
        <f t="shared" ca="1" si="51"/>
        <v>Greater Than 8 Weeks Old</v>
      </c>
    </row>
    <row r="243" spans="1:22" x14ac:dyDescent="0.45">
      <c r="A243" s="2" t="s">
        <v>68</v>
      </c>
      <c r="B243" s="5">
        <v>43680</v>
      </c>
      <c r="C243" s="5" t="s">
        <v>375</v>
      </c>
      <c r="D243" s="5" t="s">
        <v>377</v>
      </c>
      <c r="E243" s="6">
        <v>5</v>
      </c>
      <c r="F243" s="3">
        <v>90</v>
      </c>
      <c r="G243" s="3">
        <v>11.85</v>
      </c>
      <c r="H243" s="8">
        <f t="shared" si="39"/>
        <v>2.37</v>
      </c>
      <c r="I243" s="3">
        <v>78.150000000000006</v>
      </c>
      <c r="J243" s="4">
        <v>0.87</v>
      </c>
      <c r="K243" s="2" t="str">
        <f t="shared" si="40"/>
        <v>Saturday</v>
      </c>
      <c r="L243" s="5">
        <f t="shared" si="41"/>
        <v>43683</v>
      </c>
      <c r="M243" s="2" t="str">
        <f t="shared" si="42"/>
        <v>Tuesday</v>
      </c>
      <c r="N243" s="2" t="str">
        <f t="shared" si="43"/>
        <v>Tuesday</v>
      </c>
      <c r="O243" s="12">
        <f t="shared" si="44"/>
        <v>0</v>
      </c>
      <c r="P243" s="11" t="str">
        <f t="shared" si="45"/>
        <v>Low Cost per Unit</v>
      </c>
      <c r="Q243" s="12">
        <f t="shared" si="46"/>
        <v>0</v>
      </c>
      <c r="R243" s="12">
        <f t="shared" si="47"/>
        <v>2.6999999999999997</v>
      </c>
      <c r="S243" s="12">
        <f t="shared" si="48"/>
        <v>0</v>
      </c>
      <c r="T243" s="12">
        <f t="shared" si="49"/>
        <v>0</v>
      </c>
      <c r="U243" s="12">
        <f t="shared" si="50"/>
        <v>0</v>
      </c>
      <c r="V243" s="13" t="str">
        <f t="shared" ca="1" si="51"/>
        <v>Greater Than 8 Weeks Old</v>
      </c>
    </row>
    <row r="244" spans="1:22" x14ac:dyDescent="0.45">
      <c r="A244" s="2" t="s">
        <v>69</v>
      </c>
      <c r="B244" s="5">
        <v>43680</v>
      </c>
      <c r="C244" s="5" t="s">
        <v>375</v>
      </c>
      <c r="D244" s="5" t="s">
        <v>377</v>
      </c>
      <c r="E244" s="6">
        <v>3</v>
      </c>
      <c r="F244" s="3">
        <v>60</v>
      </c>
      <c r="G244" s="3">
        <v>18</v>
      </c>
      <c r="H244" s="8">
        <f t="shared" si="39"/>
        <v>6</v>
      </c>
      <c r="I244" s="3">
        <v>42</v>
      </c>
      <c r="J244" s="4">
        <v>0.7</v>
      </c>
      <c r="K244" s="2" t="str">
        <f t="shared" si="40"/>
        <v>Saturday</v>
      </c>
      <c r="L244" s="5">
        <f t="shared" si="41"/>
        <v>43683</v>
      </c>
      <c r="M244" s="2" t="str">
        <f t="shared" si="42"/>
        <v>Tuesday</v>
      </c>
      <c r="N244" s="2" t="str">
        <f t="shared" si="43"/>
        <v>Tuesday</v>
      </c>
      <c r="O244" s="12">
        <f t="shared" si="44"/>
        <v>0</v>
      </c>
      <c r="P244" s="11" t="str">
        <f t="shared" si="45"/>
        <v>Low Cost per Unit</v>
      </c>
      <c r="Q244" s="12">
        <f t="shared" si="46"/>
        <v>0</v>
      </c>
      <c r="R244" s="12">
        <f t="shared" si="47"/>
        <v>1.7999999999999998</v>
      </c>
      <c r="S244" s="12">
        <f t="shared" si="48"/>
        <v>0</v>
      </c>
      <c r="T244" s="12">
        <f t="shared" si="49"/>
        <v>0</v>
      </c>
      <c r="U244" s="12">
        <f t="shared" si="50"/>
        <v>0</v>
      </c>
      <c r="V244" s="13" t="str">
        <f t="shared" ca="1" si="51"/>
        <v>Greater Than 8 Weeks Old</v>
      </c>
    </row>
    <row r="245" spans="1:22" x14ac:dyDescent="0.45">
      <c r="A245" s="2" t="s">
        <v>72</v>
      </c>
      <c r="B245" s="5">
        <v>43680</v>
      </c>
      <c r="C245" s="5" t="s">
        <v>378</v>
      </c>
      <c r="D245" s="5" t="s">
        <v>379</v>
      </c>
      <c r="E245" s="6">
        <v>2</v>
      </c>
      <c r="F245" s="3">
        <v>230</v>
      </c>
      <c r="G245" s="3">
        <v>84.16</v>
      </c>
      <c r="H245" s="8">
        <f t="shared" si="39"/>
        <v>42.08</v>
      </c>
      <c r="I245" s="3">
        <v>145.84</v>
      </c>
      <c r="J245" s="4">
        <v>0.63</v>
      </c>
      <c r="K245" s="2" t="str">
        <f t="shared" si="40"/>
        <v>Saturday</v>
      </c>
      <c r="L245" s="5">
        <f t="shared" si="41"/>
        <v>43683</v>
      </c>
      <c r="M245" s="2" t="str">
        <f t="shared" si="42"/>
        <v>Tuesday</v>
      </c>
      <c r="N245" s="2" t="str">
        <f t="shared" si="43"/>
        <v>Tuesday</v>
      </c>
      <c r="O245" s="12">
        <f t="shared" si="44"/>
        <v>0</v>
      </c>
      <c r="P245" s="11" t="str">
        <f t="shared" si="45"/>
        <v>High Cost per Unit</v>
      </c>
      <c r="Q245" s="12">
        <f t="shared" si="46"/>
        <v>0</v>
      </c>
      <c r="R245" s="12">
        <f t="shared" si="47"/>
        <v>6.8999999999999995</v>
      </c>
      <c r="S245" s="12">
        <f t="shared" si="48"/>
        <v>0</v>
      </c>
      <c r="T245" s="12">
        <f t="shared" si="49"/>
        <v>0</v>
      </c>
      <c r="U245" s="12">
        <f t="shared" si="50"/>
        <v>0</v>
      </c>
      <c r="V245" s="13" t="str">
        <f t="shared" ca="1" si="51"/>
        <v>Greater Than 8 Weeks Old</v>
      </c>
    </row>
    <row r="246" spans="1:22" x14ac:dyDescent="0.45">
      <c r="A246" s="2" t="s">
        <v>226</v>
      </c>
      <c r="B246" s="5">
        <v>43680</v>
      </c>
      <c r="C246" s="5" t="s">
        <v>378</v>
      </c>
      <c r="D246" s="5" t="s">
        <v>379</v>
      </c>
      <c r="E246" s="6">
        <v>1</v>
      </c>
      <c r="F246" s="3">
        <v>25</v>
      </c>
      <c r="G246" s="3">
        <v>11.48</v>
      </c>
      <c r="H246" s="8">
        <f t="shared" si="39"/>
        <v>11.48</v>
      </c>
      <c r="I246" s="3">
        <v>13.52</v>
      </c>
      <c r="J246" s="4">
        <v>0.54</v>
      </c>
      <c r="K246" s="2" t="str">
        <f t="shared" si="40"/>
        <v>Saturday</v>
      </c>
      <c r="L246" s="5">
        <f t="shared" si="41"/>
        <v>43683</v>
      </c>
      <c r="M246" s="2" t="str">
        <f t="shared" si="42"/>
        <v>Tuesday</v>
      </c>
      <c r="N246" s="2" t="str">
        <f t="shared" si="43"/>
        <v>Tuesday</v>
      </c>
      <c r="O246" s="12">
        <f t="shared" si="44"/>
        <v>0</v>
      </c>
      <c r="P246" s="11" t="str">
        <f t="shared" si="45"/>
        <v>Low Cost per Unit</v>
      </c>
      <c r="Q246" s="12">
        <f t="shared" si="46"/>
        <v>0</v>
      </c>
      <c r="R246" s="12">
        <f t="shared" si="47"/>
        <v>0</v>
      </c>
      <c r="S246" s="12">
        <f t="shared" si="48"/>
        <v>0</v>
      </c>
      <c r="T246" s="12">
        <f t="shared" si="49"/>
        <v>0</v>
      </c>
      <c r="U246" s="12">
        <f t="shared" si="50"/>
        <v>0</v>
      </c>
      <c r="V246" s="13" t="str">
        <f t="shared" ca="1" si="51"/>
        <v>Greater Than 8 Weeks Old</v>
      </c>
    </row>
    <row r="247" spans="1:22" x14ac:dyDescent="0.45">
      <c r="A247" s="2" t="s">
        <v>228</v>
      </c>
      <c r="B247" s="5">
        <v>43680</v>
      </c>
      <c r="C247" s="5" t="s">
        <v>378</v>
      </c>
      <c r="D247" s="5" t="s">
        <v>379</v>
      </c>
      <c r="E247" s="6">
        <v>1</v>
      </c>
      <c r="F247" s="3">
        <v>25</v>
      </c>
      <c r="G247" s="3">
        <v>11.48</v>
      </c>
      <c r="H247" s="8">
        <f t="shared" si="39"/>
        <v>11.48</v>
      </c>
      <c r="I247" s="3">
        <v>13.52</v>
      </c>
      <c r="J247" s="4">
        <v>0.54</v>
      </c>
      <c r="K247" s="2" t="str">
        <f t="shared" si="40"/>
        <v>Saturday</v>
      </c>
      <c r="L247" s="5">
        <f t="shared" si="41"/>
        <v>43683</v>
      </c>
      <c r="M247" s="2" t="str">
        <f t="shared" si="42"/>
        <v>Tuesday</v>
      </c>
      <c r="N247" s="2" t="str">
        <f t="shared" si="43"/>
        <v>Tuesday</v>
      </c>
      <c r="O247" s="12">
        <f t="shared" si="44"/>
        <v>0</v>
      </c>
      <c r="P247" s="11" t="str">
        <f t="shared" si="45"/>
        <v>Low Cost per Unit</v>
      </c>
      <c r="Q247" s="12">
        <f t="shared" si="46"/>
        <v>0</v>
      </c>
      <c r="R247" s="12">
        <f t="shared" si="47"/>
        <v>0</v>
      </c>
      <c r="S247" s="12">
        <f t="shared" si="48"/>
        <v>0</v>
      </c>
      <c r="T247" s="12">
        <f t="shared" si="49"/>
        <v>0</v>
      </c>
      <c r="U247" s="12">
        <f t="shared" si="50"/>
        <v>0</v>
      </c>
      <c r="V247" s="13" t="str">
        <f t="shared" ca="1" si="51"/>
        <v>Greater Than 8 Weeks Old</v>
      </c>
    </row>
    <row r="248" spans="1:22" x14ac:dyDescent="0.45">
      <c r="A248" s="2" t="s">
        <v>255</v>
      </c>
      <c r="B248" s="5">
        <v>43680</v>
      </c>
      <c r="C248" s="5" t="s">
        <v>375</v>
      </c>
      <c r="D248" s="5" t="s">
        <v>377</v>
      </c>
      <c r="E248" s="6">
        <v>3</v>
      </c>
      <c r="F248" s="3">
        <v>60</v>
      </c>
      <c r="G248" s="3">
        <v>21.36</v>
      </c>
      <c r="H248" s="8">
        <f t="shared" si="39"/>
        <v>7.12</v>
      </c>
      <c r="I248" s="3">
        <v>38.64</v>
      </c>
      <c r="J248" s="4">
        <v>0.64</v>
      </c>
      <c r="K248" s="2" t="str">
        <f t="shared" si="40"/>
        <v>Saturday</v>
      </c>
      <c r="L248" s="5">
        <f t="shared" si="41"/>
        <v>43683</v>
      </c>
      <c r="M248" s="2" t="str">
        <f t="shared" si="42"/>
        <v>Tuesday</v>
      </c>
      <c r="N248" s="2" t="str">
        <f t="shared" si="43"/>
        <v>Tuesday</v>
      </c>
      <c r="O248" s="12">
        <f t="shared" si="44"/>
        <v>0</v>
      </c>
      <c r="P248" s="11" t="str">
        <f t="shared" si="45"/>
        <v>Low Cost per Unit</v>
      </c>
      <c r="Q248" s="12">
        <f t="shared" si="46"/>
        <v>0</v>
      </c>
      <c r="R248" s="12">
        <f t="shared" si="47"/>
        <v>1.7999999999999998</v>
      </c>
      <c r="S248" s="12">
        <f t="shared" si="48"/>
        <v>0</v>
      </c>
      <c r="T248" s="12">
        <f t="shared" si="49"/>
        <v>0</v>
      </c>
      <c r="U248" s="12">
        <f t="shared" si="50"/>
        <v>0</v>
      </c>
      <c r="V248" s="13" t="str">
        <f t="shared" ca="1" si="51"/>
        <v>Greater Than 8 Weeks Old</v>
      </c>
    </row>
    <row r="249" spans="1:22" x14ac:dyDescent="0.45">
      <c r="A249" s="2" t="s">
        <v>229</v>
      </c>
      <c r="B249" s="5">
        <v>43680</v>
      </c>
      <c r="C249" s="5" t="s">
        <v>375</v>
      </c>
      <c r="D249" s="5" t="s">
        <v>377</v>
      </c>
      <c r="E249" s="6">
        <v>2</v>
      </c>
      <c r="F249" s="3">
        <v>40</v>
      </c>
      <c r="G249" s="3">
        <v>14.24</v>
      </c>
      <c r="H249" s="8">
        <f t="shared" si="39"/>
        <v>7.12</v>
      </c>
      <c r="I249" s="3">
        <v>25.76</v>
      </c>
      <c r="J249" s="4">
        <v>0.64</v>
      </c>
      <c r="K249" s="2" t="str">
        <f t="shared" si="40"/>
        <v>Saturday</v>
      </c>
      <c r="L249" s="5">
        <f t="shared" si="41"/>
        <v>43683</v>
      </c>
      <c r="M249" s="2" t="str">
        <f t="shared" si="42"/>
        <v>Tuesday</v>
      </c>
      <c r="N249" s="2" t="str">
        <f t="shared" si="43"/>
        <v>Tuesday</v>
      </c>
      <c r="O249" s="12">
        <f t="shared" si="44"/>
        <v>0</v>
      </c>
      <c r="P249" s="11" t="str">
        <f t="shared" si="45"/>
        <v>Low Cost per Unit</v>
      </c>
      <c r="Q249" s="12">
        <f t="shared" si="46"/>
        <v>0</v>
      </c>
      <c r="R249" s="12">
        <f t="shared" si="47"/>
        <v>1.2</v>
      </c>
      <c r="S249" s="12">
        <f t="shared" si="48"/>
        <v>0</v>
      </c>
      <c r="T249" s="12">
        <f t="shared" si="49"/>
        <v>0</v>
      </c>
      <c r="U249" s="12">
        <f t="shared" si="50"/>
        <v>0</v>
      </c>
      <c r="V249" s="13" t="str">
        <f t="shared" ca="1" si="51"/>
        <v>Greater Than 8 Weeks Old</v>
      </c>
    </row>
    <row r="250" spans="1:22" x14ac:dyDescent="0.45">
      <c r="A250" s="2" t="s">
        <v>264</v>
      </c>
      <c r="B250" s="5">
        <v>43680</v>
      </c>
      <c r="C250" s="5" t="s">
        <v>375</v>
      </c>
      <c r="D250" s="5" t="s">
        <v>377</v>
      </c>
      <c r="E250" s="6">
        <v>1</v>
      </c>
      <c r="F250" s="3">
        <v>20</v>
      </c>
      <c r="G250" s="3">
        <v>7.12</v>
      </c>
      <c r="H250" s="8">
        <f t="shared" si="39"/>
        <v>7.12</v>
      </c>
      <c r="I250" s="3">
        <v>12.88</v>
      </c>
      <c r="J250" s="4">
        <v>0.64</v>
      </c>
      <c r="K250" s="2" t="str">
        <f t="shared" si="40"/>
        <v>Saturday</v>
      </c>
      <c r="L250" s="5">
        <f t="shared" si="41"/>
        <v>43683</v>
      </c>
      <c r="M250" s="2" t="str">
        <f t="shared" si="42"/>
        <v>Tuesday</v>
      </c>
      <c r="N250" s="2" t="str">
        <f t="shared" si="43"/>
        <v>Tuesday</v>
      </c>
      <c r="O250" s="12">
        <f t="shared" si="44"/>
        <v>0</v>
      </c>
      <c r="P250" s="11" t="str">
        <f t="shared" si="45"/>
        <v>Low Cost per Unit</v>
      </c>
      <c r="Q250" s="12">
        <f t="shared" si="46"/>
        <v>0</v>
      </c>
      <c r="R250" s="12">
        <f t="shared" si="47"/>
        <v>0</v>
      </c>
      <c r="S250" s="12">
        <f t="shared" si="48"/>
        <v>0</v>
      </c>
      <c r="T250" s="12">
        <f t="shared" si="49"/>
        <v>0</v>
      </c>
      <c r="U250" s="12">
        <f t="shared" si="50"/>
        <v>0</v>
      </c>
      <c r="V250" s="13" t="str">
        <f t="shared" ca="1" si="51"/>
        <v>Greater Than 8 Weeks Old</v>
      </c>
    </row>
    <row r="251" spans="1:22" x14ac:dyDescent="0.45">
      <c r="A251" s="2" t="s">
        <v>230</v>
      </c>
      <c r="B251" s="5">
        <v>43680</v>
      </c>
      <c r="C251" s="5" t="s">
        <v>383</v>
      </c>
      <c r="D251" s="5" t="s">
        <v>384</v>
      </c>
      <c r="E251" s="6">
        <v>1</v>
      </c>
      <c r="F251" s="3">
        <v>19</v>
      </c>
      <c r="G251" s="3">
        <v>6</v>
      </c>
      <c r="H251" s="8">
        <f t="shared" si="39"/>
        <v>6</v>
      </c>
      <c r="I251" s="3">
        <v>13</v>
      </c>
      <c r="J251" s="4">
        <v>0.68</v>
      </c>
      <c r="K251" s="2" t="str">
        <f t="shared" si="40"/>
        <v>Saturday</v>
      </c>
      <c r="L251" s="5">
        <f t="shared" si="41"/>
        <v>43683</v>
      </c>
      <c r="M251" s="2" t="str">
        <f t="shared" si="42"/>
        <v>Tuesday</v>
      </c>
      <c r="N251" s="2" t="str">
        <f t="shared" si="43"/>
        <v>Tuesday</v>
      </c>
      <c r="O251" s="12">
        <f t="shared" si="44"/>
        <v>0</v>
      </c>
      <c r="P251" s="11" t="str">
        <f t="shared" si="45"/>
        <v>Low Cost per Unit</v>
      </c>
      <c r="Q251" s="12">
        <f t="shared" si="46"/>
        <v>0</v>
      </c>
      <c r="R251" s="12">
        <f t="shared" si="47"/>
        <v>0</v>
      </c>
      <c r="S251" s="12">
        <f t="shared" si="48"/>
        <v>0</v>
      </c>
      <c r="T251" s="12">
        <f t="shared" si="49"/>
        <v>0</v>
      </c>
      <c r="U251" s="12">
        <f t="shared" si="50"/>
        <v>0</v>
      </c>
      <c r="V251" s="13" t="str">
        <f t="shared" ca="1" si="51"/>
        <v>Greater Than 8 Weeks Old</v>
      </c>
    </row>
    <row r="252" spans="1:22" x14ac:dyDescent="0.45">
      <c r="A252" s="2" t="s">
        <v>153</v>
      </c>
      <c r="B252" s="5">
        <v>43680</v>
      </c>
      <c r="C252" s="5" t="s">
        <v>383</v>
      </c>
      <c r="D252" s="5" t="s">
        <v>398</v>
      </c>
      <c r="E252" s="6">
        <v>1</v>
      </c>
      <c r="F252" s="3">
        <v>26</v>
      </c>
      <c r="G252" s="3">
        <v>8.8800000000000008</v>
      </c>
      <c r="H252" s="8">
        <f t="shared" si="39"/>
        <v>8.8800000000000008</v>
      </c>
      <c r="I252" s="3">
        <v>17.12</v>
      </c>
      <c r="J252" s="4">
        <v>0.66</v>
      </c>
      <c r="K252" s="2" t="str">
        <f t="shared" si="40"/>
        <v>Saturday</v>
      </c>
      <c r="L252" s="5">
        <f t="shared" si="41"/>
        <v>43683</v>
      </c>
      <c r="M252" s="2" t="str">
        <f t="shared" si="42"/>
        <v>Tuesday</v>
      </c>
      <c r="N252" s="2" t="str">
        <f t="shared" si="43"/>
        <v>Tuesday</v>
      </c>
      <c r="O252" s="12">
        <f t="shared" si="44"/>
        <v>0</v>
      </c>
      <c r="P252" s="11" t="str">
        <f t="shared" si="45"/>
        <v>Low Cost per Unit</v>
      </c>
      <c r="Q252" s="12">
        <f t="shared" si="46"/>
        <v>0</v>
      </c>
      <c r="R252" s="12">
        <f t="shared" si="47"/>
        <v>0</v>
      </c>
      <c r="S252" s="12">
        <f t="shared" si="48"/>
        <v>0</v>
      </c>
      <c r="T252" s="12">
        <f t="shared" si="49"/>
        <v>0</v>
      </c>
      <c r="U252" s="12">
        <f t="shared" si="50"/>
        <v>0</v>
      </c>
      <c r="V252" s="13" t="str">
        <f t="shared" ca="1" si="51"/>
        <v>Greater Than 8 Weeks Old</v>
      </c>
    </row>
    <row r="253" spans="1:22" x14ac:dyDescent="0.45">
      <c r="A253" s="2" t="s">
        <v>199</v>
      </c>
      <c r="B253" s="5">
        <v>43680</v>
      </c>
      <c r="C253" s="5" t="s">
        <v>369</v>
      </c>
      <c r="D253" s="5" t="s">
        <v>372</v>
      </c>
      <c r="E253" s="6">
        <v>1</v>
      </c>
      <c r="F253" s="3">
        <v>19</v>
      </c>
      <c r="G253" s="3">
        <v>4.05</v>
      </c>
      <c r="H253" s="8">
        <f t="shared" si="39"/>
        <v>4.05</v>
      </c>
      <c r="I253" s="3">
        <v>14.95</v>
      </c>
      <c r="J253" s="4">
        <v>0.79</v>
      </c>
      <c r="K253" s="2" t="str">
        <f t="shared" si="40"/>
        <v>Saturday</v>
      </c>
      <c r="L253" s="5">
        <f t="shared" si="41"/>
        <v>43683</v>
      </c>
      <c r="M253" s="2" t="str">
        <f t="shared" si="42"/>
        <v>Tuesday</v>
      </c>
      <c r="N253" s="2" t="str">
        <f t="shared" si="43"/>
        <v>Tuesday</v>
      </c>
      <c r="O253" s="12">
        <f t="shared" si="44"/>
        <v>0</v>
      </c>
      <c r="P253" s="11" t="str">
        <f t="shared" si="45"/>
        <v>Low Cost per Unit</v>
      </c>
      <c r="Q253" s="12">
        <f t="shared" si="46"/>
        <v>0</v>
      </c>
      <c r="R253" s="12">
        <f t="shared" si="47"/>
        <v>0</v>
      </c>
      <c r="S253" s="12">
        <f t="shared" si="48"/>
        <v>0</v>
      </c>
      <c r="T253" s="12">
        <f t="shared" si="49"/>
        <v>1.9000000000000001</v>
      </c>
      <c r="U253" s="12">
        <f t="shared" si="50"/>
        <v>0</v>
      </c>
      <c r="V253" s="13" t="str">
        <f t="shared" ca="1" si="51"/>
        <v>Greater Than 8 Weeks Old</v>
      </c>
    </row>
    <row r="254" spans="1:22" x14ac:dyDescent="0.45">
      <c r="A254" s="2" t="s">
        <v>232</v>
      </c>
      <c r="B254" s="5">
        <v>43680</v>
      </c>
      <c r="C254" s="5" t="s">
        <v>383</v>
      </c>
      <c r="D254" s="5" t="s">
        <v>398</v>
      </c>
      <c r="E254" s="6">
        <v>2</v>
      </c>
      <c r="F254" s="3">
        <v>90</v>
      </c>
      <c r="G254" s="3">
        <v>31.86</v>
      </c>
      <c r="H254" s="8">
        <f t="shared" si="39"/>
        <v>15.93</v>
      </c>
      <c r="I254" s="3">
        <v>58.14</v>
      </c>
      <c r="J254" s="4">
        <v>0.65</v>
      </c>
      <c r="K254" s="2" t="str">
        <f t="shared" si="40"/>
        <v>Saturday</v>
      </c>
      <c r="L254" s="5">
        <f t="shared" si="41"/>
        <v>43683</v>
      </c>
      <c r="M254" s="2" t="str">
        <f t="shared" si="42"/>
        <v>Tuesday</v>
      </c>
      <c r="N254" s="2" t="str">
        <f t="shared" si="43"/>
        <v>Tuesday</v>
      </c>
      <c r="O254" s="12">
        <f t="shared" si="44"/>
        <v>0</v>
      </c>
      <c r="P254" s="11" t="str">
        <f t="shared" si="45"/>
        <v>Low Cost per Unit</v>
      </c>
      <c r="Q254" s="12">
        <f t="shared" si="46"/>
        <v>0</v>
      </c>
      <c r="R254" s="12">
        <f t="shared" si="47"/>
        <v>2.6999999999999997</v>
      </c>
      <c r="S254" s="12">
        <f t="shared" si="48"/>
        <v>0</v>
      </c>
      <c r="T254" s="12">
        <f t="shared" si="49"/>
        <v>0</v>
      </c>
      <c r="U254" s="12">
        <f t="shared" si="50"/>
        <v>0</v>
      </c>
      <c r="V254" s="13" t="str">
        <f t="shared" ca="1" si="51"/>
        <v>Greater Than 8 Weeks Old</v>
      </c>
    </row>
    <row r="255" spans="1:22" x14ac:dyDescent="0.45">
      <c r="A255" s="2" t="s">
        <v>86</v>
      </c>
      <c r="B255" s="5">
        <v>43680</v>
      </c>
      <c r="C255" s="5" t="s">
        <v>383</v>
      </c>
      <c r="D255" s="5" t="s">
        <v>398</v>
      </c>
      <c r="E255" s="6">
        <v>2</v>
      </c>
      <c r="F255" s="3">
        <v>84</v>
      </c>
      <c r="G255" s="3">
        <v>24.76</v>
      </c>
      <c r="H255" s="8">
        <f t="shared" si="39"/>
        <v>12.38</v>
      </c>
      <c r="I255" s="3">
        <v>59.24</v>
      </c>
      <c r="J255" s="4">
        <v>0.71</v>
      </c>
      <c r="K255" s="2" t="str">
        <f t="shared" si="40"/>
        <v>Saturday</v>
      </c>
      <c r="L255" s="5">
        <f t="shared" si="41"/>
        <v>43683</v>
      </c>
      <c r="M255" s="2" t="str">
        <f t="shared" si="42"/>
        <v>Tuesday</v>
      </c>
      <c r="N255" s="2" t="str">
        <f t="shared" si="43"/>
        <v>Tuesday</v>
      </c>
      <c r="O255" s="12">
        <f t="shared" si="44"/>
        <v>0</v>
      </c>
      <c r="P255" s="11" t="str">
        <f t="shared" si="45"/>
        <v>Low Cost per Unit</v>
      </c>
      <c r="Q255" s="12">
        <f t="shared" si="46"/>
        <v>0</v>
      </c>
      <c r="R255" s="12">
        <f t="shared" si="47"/>
        <v>2.52</v>
      </c>
      <c r="S255" s="12">
        <f t="shared" si="48"/>
        <v>0</v>
      </c>
      <c r="T255" s="12">
        <f t="shared" si="49"/>
        <v>0</v>
      </c>
      <c r="U255" s="12">
        <f t="shared" si="50"/>
        <v>0</v>
      </c>
      <c r="V255" s="13" t="str">
        <f t="shared" ca="1" si="51"/>
        <v>Greater Than 8 Weeks Old</v>
      </c>
    </row>
    <row r="256" spans="1:22" x14ac:dyDescent="0.45">
      <c r="A256" s="2" t="s">
        <v>128</v>
      </c>
      <c r="B256" s="5">
        <v>43680</v>
      </c>
      <c r="C256" s="5" t="s">
        <v>383</v>
      </c>
      <c r="D256" s="5" t="s">
        <v>398</v>
      </c>
      <c r="E256" s="6">
        <v>2</v>
      </c>
      <c r="F256" s="3">
        <v>42</v>
      </c>
      <c r="G256" s="3">
        <v>14.86</v>
      </c>
      <c r="H256" s="8">
        <f t="shared" si="39"/>
        <v>7.43</v>
      </c>
      <c r="I256" s="3">
        <v>27.14</v>
      </c>
      <c r="J256" s="4">
        <v>0.65</v>
      </c>
      <c r="K256" s="2" t="str">
        <f t="shared" si="40"/>
        <v>Saturday</v>
      </c>
      <c r="L256" s="5">
        <f t="shared" si="41"/>
        <v>43683</v>
      </c>
      <c r="M256" s="2" t="str">
        <f t="shared" si="42"/>
        <v>Tuesday</v>
      </c>
      <c r="N256" s="2" t="str">
        <f t="shared" si="43"/>
        <v>Tuesday</v>
      </c>
      <c r="O256" s="12">
        <f t="shared" si="44"/>
        <v>0</v>
      </c>
      <c r="P256" s="11" t="str">
        <f t="shared" si="45"/>
        <v>Low Cost per Unit</v>
      </c>
      <c r="Q256" s="12">
        <f t="shared" si="46"/>
        <v>0</v>
      </c>
      <c r="R256" s="12">
        <f t="shared" si="47"/>
        <v>1.26</v>
      </c>
      <c r="S256" s="12">
        <f t="shared" si="48"/>
        <v>0</v>
      </c>
      <c r="T256" s="12">
        <f t="shared" si="49"/>
        <v>0</v>
      </c>
      <c r="U256" s="12">
        <f t="shared" si="50"/>
        <v>0</v>
      </c>
      <c r="V256" s="13" t="str">
        <f t="shared" ca="1" si="51"/>
        <v>Greater Than 8 Weeks Old</v>
      </c>
    </row>
    <row r="257" spans="1:22" x14ac:dyDescent="0.45">
      <c r="A257" s="2" t="s">
        <v>129</v>
      </c>
      <c r="B257" s="5">
        <v>43680</v>
      </c>
      <c r="C257" s="5" t="s">
        <v>383</v>
      </c>
      <c r="D257" s="5" t="s">
        <v>398</v>
      </c>
      <c r="E257" s="6">
        <v>1</v>
      </c>
      <c r="F257" s="3">
        <v>16</v>
      </c>
      <c r="G257" s="3">
        <v>4.88</v>
      </c>
      <c r="H257" s="8">
        <f t="shared" si="39"/>
        <v>4.88</v>
      </c>
      <c r="I257" s="3">
        <v>11.12</v>
      </c>
      <c r="J257" s="4">
        <v>0.7</v>
      </c>
      <c r="K257" s="2" t="str">
        <f t="shared" si="40"/>
        <v>Saturday</v>
      </c>
      <c r="L257" s="5">
        <f t="shared" si="41"/>
        <v>43683</v>
      </c>
      <c r="M257" s="2" t="str">
        <f t="shared" si="42"/>
        <v>Tuesday</v>
      </c>
      <c r="N257" s="2" t="str">
        <f t="shared" si="43"/>
        <v>Tuesday</v>
      </c>
      <c r="O257" s="12">
        <f t="shared" si="44"/>
        <v>0</v>
      </c>
      <c r="P257" s="11" t="str">
        <f t="shared" si="45"/>
        <v>Low Cost per Unit</v>
      </c>
      <c r="Q257" s="12">
        <f t="shared" si="46"/>
        <v>0</v>
      </c>
      <c r="R257" s="12">
        <f t="shared" si="47"/>
        <v>0</v>
      </c>
      <c r="S257" s="12">
        <f t="shared" si="48"/>
        <v>0</v>
      </c>
      <c r="T257" s="12">
        <f t="shared" si="49"/>
        <v>0</v>
      </c>
      <c r="U257" s="12">
        <f t="shared" si="50"/>
        <v>0</v>
      </c>
      <c r="V257" s="13" t="str">
        <f t="shared" ca="1" si="51"/>
        <v>Greater Than 8 Weeks Old</v>
      </c>
    </row>
    <row r="258" spans="1:22" x14ac:dyDescent="0.45">
      <c r="A258" s="2" t="s">
        <v>265</v>
      </c>
      <c r="B258" s="5">
        <v>43680</v>
      </c>
      <c r="C258" s="5" t="s">
        <v>383</v>
      </c>
      <c r="D258" s="5" t="s">
        <v>399</v>
      </c>
      <c r="E258" s="6">
        <v>1</v>
      </c>
      <c r="F258" s="3">
        <v>49</v>
      </c>
      <c r="G258" s="3">
        <v>18.38</v>
      </c>
      <c r="H258" s="8">
        <f t="shared" si="39"/>
        <v>18.38</v>
      </c>
      <c r="I258" s="3">
        <v>30.62</v>
      </c>
      <c r="J258" s="4">
        <v>0.62</v>
      </c>
      <c r="K258" s="2" t="str">
        <f t="shared" si="40"/>
        <v>Saturday</v>
      </c>
      <c r="L258" s="5">
        <f t="shared" si="41"/>
        <v>43683</v>
      </c>
      <c r="M258" s="2" t="str">
        <f t="shared" si="42"/>
        <v>Tuesday</v>
      </c>
      <c r="N258" s="2" t="str">
        <f t="shared" si="43"/>
        <v>Tuesday</v>
      </c>
      <c r="O258" s="12">
        <f t="shared" si="44"/>
        <v>0</v>
      </c>
      <c r="P258" s="11" t="str">
        <f t="shared" si="45"/>
        <v>High Cost per Unit</v>
      </c>
      <c r="Q258" s="12">
        <f t="shared" si="46"/>
        <v>0</v>
      </c>
      <c r="R258" s="12">
        <f t="shared" si="47"/>
        <v>0</v>
      </c>
      <c r="S258" s="12">
        <f t="shared" si="48"/>
        <v>0</v>
      </c>
      <c r="T258" s="12">
        <f t="shared" si="49"/>
        <v>0</v>
      </c>
      <c r="U258" s="12">
        <f t="shared" si="50"/>
        <v>0</v>
      </c>
      <c r="V258" s="13" t="str">
        <f t="shared" ca="1" si="51"/>
        <v>Greater Than 8 Weeks Old</v>
      </c>
    </row>
    <row r="259" spans="1:22" x14ac:dyDescent="0.45">
      <c r="A259" s="2" t="s">
        <v>88</v>
      </c>
      <c r="B259" s="5">
        <v>43680</v>
      </c>
      <c r="C259" s="5" t="s">
        <v>376</v>
      </c>
      <c r="D259" s="5" t="s">
        <v>377</v>
      </c>
      <c r="E259" s="6">
        <v>1</v>
      </c>
      <c r="F259" s="3">
        <v>45</v>
      </c>
      <c r="G259" s="3">
        <v>16.32</v>
      </c>
      <c r="H259" s="8">
        <f t="shared" ref="H259:H322" si="52">G259/E259</f>
        <v>16.32</v>
      </c>
      <c r="I259" s="3">
        <v>28.68</v>
      </c>
      <c r="J259" s="4">
        <v>0.64</v>
      </c>
      <c r="K259" s="2" t="str">
        <f t="shared" ref="K259:K322" si="53">TEXT(B259,"dddd")</f>
        <v>Saturday</v>
      </c>
      <c r="L259" s="5">
        <f t="shared" ref="L259:L322" si="54">B259+3</f>
        <v>43683</v>
      </c>
      <c r="M259" s="2" t="str">
        <f t="shared" ref="M259:M322" si="55">TEXT(L259,"dddd")</f>
        <v>Tuesday</v>
      </c>
      <c r="N259" s="2" t="str">
        <f t="shared" ref="N259:N322" si="56">IF(M259="Sunday","Monday",M259)</f>
        <v>Tuesday</v>
      </c>
      <c r="O259" s="12">
        <f t="shared" ref="O259:O322" si="57">IF(TEXT(B259,"dddd")="Tuesday",E259*0.05,0)</f>
        <v>0</v>
      </c>
      <c r="P259" s="11" t="str">
        <f t="shared" ref="P259:P322" si="58">IF(H259&gt;AVERAGE(H:H),"High Cost per Unit","Low Cost per Unit")</f>
        <v>Low Cost per Unit</v>
      </c>
      <c r="Q259" s="12">
        <f t="shared" ref="Q259:Q322" si="59">IF(D259="Masks",F259*0.1,0)</f>
        <v>0</v>
      </c>
      <c r="R259" s="12">
        <f t="shared" ref="R259:R322" si="60">IF(E259&gt;1,F259*0.03,0)</f>
        <v>0</v>
      </c>
      <c r="S259" s="12">
        <f t="shared" ref="S259:S322" si="61">IF(D259="Accessories",F259*0.15,0)</f>
        <v>0</v>
      </c>
      <c r="T259" s="12">
        <f t="shared" ref="T259:T322" si="62">IF(AND(K259="Saturday",C259="Fitness"),F259*0.1,0)</f>
        <v>0</v>
      </c>
      <c r="U259" s="12">
        <f t="shared" ref="U259:U322" si="63">IF(AND(K259="Friday",C259="Automotive"),F259*0.2,0)</f>
        <v>0</v>
      </c>
      <c r="V259" s="13" t="str">
        <f t="shared" ref="V259:V322" ca="1" si="64">IF(ABS(TODAY()-B259)&gt;56,"Greater Than 8 Weeks Old","Less Than 8 Weeks Old")</f>
        <v>Greater Than 8 Weeks Old</v>
      </c>
    </row>
    <row r="260" spans="1:22" x14ac:dyDescent="0.45">
      <c r="A260" s="2" t="s">
        <v>89</v>
      </c>
      <c r="B260" s="5">
        <v>43680</v>
      </c>
      <c r="C260" s="5" t="s">
        <v>386</v>
      </c>
      <c r="D260" s="5" t="s">
        <v>387</v>
      </c>
      <c r="E260" s="6">
        <v>1</v>
      </c>
      <c r="F260" s="3">
        <v>99</v>
      </c>
      <c r="G260" s="3">
        <v>37.42</v>
      </c>
      <c r="H260" s="8">
        <f t="shared" si="52"/>
        <v>37.42</v>
      </c>
      <c r="I260" s="3">
        <v>61.58</v>
      </c>
      <c r="J260" s="4">
        <v>0.62</v>
      </c>
      <c r="K260" s="2" t="str">
        <f t="shared" si="53"/>
        <v>Saturday</v>
      </c>
      <c r="L260" s="5">
        <f t="shared" si="54"/>
        <v>43683</v>
      </c>
      <c r="M260" s="2" t="str">
        <f t="shared" si="55"/>
        <v>Tuesday</v>
      </c>
      <c r="N260" s="2" t="str">
        <f t="shared" si="56"/>
        <v>Tuesday</v>
      </c>
      <c r="O260" s="12">
        <f t="shared" si="57"/>
        <v>0</v>
      </c>
      <c r="P260" s="11" t="str">
        <f t="shared" si="58"/>
        <v>High Cost per Unit</v>
      </c>
      <c r="Q260" s="12">
        <f t="shared" si="59"/>
        <v>0</v>
      </c>
      <c r="R260" s="12">
        <f t="shared" si="60"/>
        <v>0</v>
      </c>
      <c r="S260" s="12">
        <f t="shared" si="61"/>
        <v>0</v>
      </c>
      <c r="T260" s="12">
        <f t="shared" si="62"/>
        <v>0</v>
      </c>
      <c r="U260" s="12">
        <f t="shared" si="63"/>
        <v>0</v>
      </c>
      <c r="V260" s="13" t="str">
        <f t="shared" ca="1" si="64"/>
        <v>Greater Than 8 Weeks Old</v>
      </c>
    </row>
    <row r="261" spans="1:22" x14ac:dyDescent="0.45">
      <c r="A261" s="2" t="s">
        <v>90</v>
      </c>
      <c r="B261" s="5">
        <v>43680</v>
      </c>
      <c r="C261" s="5" t="s">
        <v>378</v>
      </c>
      <c r="D261" s="5" t="s">
        <v>379</v>
      </c>
      <c r="E261" s="6">
        <v>14</v>
      </c>
      <c r="F261" s="3">
        <v>1386</v>
      </c>
      <c r="G261" s="3">
        <v>503.58</v>
      </c>
      <c r="H261" s="8">
        <f t="shared" si="52"/>
        <v>35.97</v>
      </c>
      <c r="I261" s="3">
        <v>882.42</v>
      </c>
      <c r="J261" s="4">
        <v>0.64</v>
      </c>
      <c r="K261" s="2" t="str">
        <f t="shared" si="53"/>
        <v>Saturday</v>
      </c>
      <c r="L261" s="5">
        <f t="shared" si="54"/>
        <v>43683</v>
      </c>
      <c r="M261" s="2" t="str">
        <f t="shared" si="55"/>
        <v>Tuesday</v>
      </c>
      <c r="N261" s="2" t="str">
        <f t="shared" si="56"/>
        <v>Tuesday</v>
      </c>
      <c r="O261" s="12">
        <f t="shared" si="57"/>
        <v>0</v>
      </c>
      <c r="P261" s="11" t="str">
        <f t="shared" si="58"/>
        <v>High Cost per Unit</v>
      </c>
      <c r="Q261" s="12">
        <f t="shared" si="59"/>
        <v>0</v>
      </c>
      <c r="R261" s="12">
        <f t="shared" si="60"/>
        <v>41.58</v>
      </c>
      <c r="S261" s="12">
        <f t="shared" si="61"/>
        <v>0</v>
      </c>
      <c r="T261" s="12">
        <f t="shared" si="62"/>
        <v>0</v>
      </c>
      <c r="U261" s="12">
        <f t="shared" si="63"/>
        <v>0</v>
      </c>
      <c r="V261" s="13" t="str">
        <f t="shared" ca="1" si="64"/>
        <v>Greater Than 8 Weeks Old</v>
      </c>
    </row>
    <row r="262" spans="1:22" x14ac:dyDescent="0.45">
      <c r="A262" s="2" t="s">
        <v>266</v>
      </c>
      <c r="B262" s="5">
        <v>43680</v>
      </c>
      <c r="C262" s="5" t="s">
        <v>378</v>
      </c>
      <c r="D262" s="5" t="s">
        <v>397</v>
      </c>
      <c r="E262" s="6">
        <v>1</v>
      </c>
      <c r="F262" s="3">
        <v>69</v>
      </c>
      <c r="G262" s="3">
        <v>30</v>
      </c>
      <c r="H262" s="8">
        <f t="shared" si="52"/>
        <v>30</v>
      </c>
      <c r="I262" s="3">
        <v>39</v>
      </c>
      <c r="J262" s="4">
        <v>0.56999999999999995</v>
      </c>
      <c r="K262" s="2" t="str">
        <f t="shared" si="53"/>
        <v>Saturday</v>
      </c>
      <c r="L262" s="5">
        <f t="shared" si="54"/>
        <v>43683</v>
      </c>
      <c r="M262" s="2" t="str">
        <f t="shared" si="55"/>
        <v>Tuesday</v>
      </c>
      <c r="N262" s="2" t="str">
        <f t="shared" si="56"/>
        <v>Tuesday</v>
      </c>
      <c r="O262" s="12">
        <f t="shared" si="57"/>
        <v>0</v>
      </c>
      <c r="P262" s="11" t="str">
        <f t="shared" si="58"/>
        <v>High Cost per Unit</v>
      </c>
      <c r="Q262" s="12">
        <f t="shared" si="59"/>
        <v>0</v>
      </c>
      <c r="R262" s="12">
        <f t="shared" si="60"/>
        <v>0</v>
      </c>
      <c r="S262" s="12">
        <f t="shared" si="61"/>
        <v>0</v>
      </c>
      <c r="T262" s="12">
        <f t="shared" si="62"/>
        <v>0</v>
      </c>
      <c r="U262" s="12">
        <f t="shared" si="63"/>
        <v>0</v>
      </c>
      <c r="V262" s="13" t="str">
        <f t="shared" ca="1" si="64"/>
        <v>Greater Than 8 Weeks Old</v>
      </c>
    </row>
    <row r="263" spans="1:22" x14ac:dyDescent="0.45">
      <c r="A263" s="2" t="s">
        <v>131</v>
      </c>
      <c r="B263" s="5">
        <v>43681</v>
      </c>
      <c r="C263" s="5" t="s">
        <v>367</v>
      </c>
      <c r="D263" s="5" t="s">
        <v>368</v>
      </c>
      <c r="E263" s="6">
        <v>4</v>
      </c>
      <c r="F263" s="3">
        <v>133</v>
      </c>
      <c r="G263" s="3">
        <v>70.599999999999994</v>
      </c>
      <c r="H263" s="8">
        <f t="shared" si="52"/>
        <v>17.649999999999999</v>
      </c>
      <c r="I263" s="3">
        <v>62.4</v>
      </c>
      <c r="J263" s="4">
        <v>0.47</v>
      </c>
      <c r="K263" s="2" t="str">
        <f t="shared" si="53"/>
        <v>Sunday</v>
      </c>
      <c r="L263" s="5">
        <f t="shared" si="54"/>
        <v>43684</v>
      </c>
      <c r="M263" s="2" t="str">
        <f t="shared" si="55"/>
        <v>Wednesday</v>
      </c>
      <c r="N263" s="2" t="str">
        <f t="shared" si="56"/>
        <v>Wednesday</v>
      </c>
      <c r="O263" s="12">
        <f t="shared" si="57"/>
        <v>0</v>
      </c>
      <c r="P263" s="11" t="str">
        <f t="shared" si="58"/>
        <v>High Cost per Unit</v>
      </c>
      <c r="Q263" s="12">
        <f t="shared" si="59"/>
        <v>13.3</v>
      </c>
      <c r="R263" s="12">
        <f t="shared" si="60"/>
        <v>3.9899999999999998</v>
      </c>
      <c r="S263" s="12">
        <f t="shared" si="61"/>
        <v>0</v>
      </c>
      <c r="T263" s="12">
        <f t="shared" si="62"/>
        <v>0</v>
      </c>
      <c r="U263" s="12">
        <f t="shared" si="63"/>
        <v>0</v>
      </c>
      <c r="V263" s="13" t="str">
        <f t="shared" ca="1" si="64"/>
        <v>Greater Than 8 Weeks Old</v>
      </c>
    </row>
    <row r="264" spans="1:22" x14ac:dyDescent="0.45">
      <c r="A264" s="2" t="s">
        <v>91</v>
      </c>
      <c r="B264" s="5">
        <v>43681</v>
      </c>
      <c r="C264" s="5" t="s">
        <v>367</v>
      </c>
      <c r="D264" s="5" t="s">
        <v>368</v>
      </c>
      <c r="E264" s="6">
        <v>2</v>
      </c>
      <c r="F264" s="3">
        <v>52</v>
      </c>
      <c r="G264" s="3">
        <v>25.3</v>
      </c>
      <c r="H264" s="8">
        <f t="shared" si="52"/>
        <v>12.65</v>
      </c>
      <c r="I264" s="3">
        <v>26.7</v>
      </c>
      <c r="J264" s="4">
        <v>0.51</v>
      </c>
      <c r="K264" s="2" t="str">
        <f t="shared" si="53"/>
        <v>Sunday</v>
      </c>
      <c r="L264" s="5">
        <f t="shared" si="54"/>
        <v>43684</v>
      </c>
      <c r="M264" s="2" t="str">
        <f t="shared" si="55"/>
        <v>Wednesday</v>
      </c>
      <c r="N264" s="2" t="str">
        <f t="shared" si="56"/>
        <v>Wednesday</v>
      </c>
      <c r="O264" s="12">
        <f t="shared" si="57"/>
        <v>0</v>
      </c>
      <c r="P264" s="11" t="str">
        <f t="shared" si="58"/>
        <v>Low Cost per Unit</v>
      </c>
      <c r="Q264" s="12">
        <f t="shared" si="59"/>
        <v>5.2</v>
      </c>
      <c r="R264" s="12">
        <f t="shared" si="60"/>
        <v>1.56</v>
      </c>
      <c r="S264" s="12">
        <f t="shared" si="61"/>
        <v>0</v>
      </c>
      <c r="T264" s="12">
        <f t="shared" si="62"/>
        <v>0</v>
      </c>
      <c r="U264" s="12">
        <f t="shared" si="63"/>
        <v>0</v>
      </c>
      <c r="V264" s="13" t="str">
        <f t="shared" ca="1" si="64"/>
        <v>Greater Than 8 Weeks Old</v>
      </c>
    </row>
    <row r="265" spans="1:22" x14ac:dyDescent="0.45">
      <c r="A265" s="2" t="s">
        <v>267</v>
      </c>
      <c r="B265" s="5">
        <v>43681</v>
      </c>
      <c r="C265" s="5" t="s">
        <v>367</v>
      </c>
      <c r="D265" s="5" t="s">
        <v>368</v>
      </c>
      <c r="E265" s="6">
        <v>2</v>
      </c>
      <c r="F265" s="3">
        <v>52</v>
      </c>
      <c r="G265" s="3">
        <v>27.8</v>
      </c>
      <c r="H265" s="8">
        <f t="shared" si="52"/>
        <v>13.9</v>
      </c>
      <c r="I265" s="3">
        <v>24.2</v>
      </c>
      <c r="J265" s="4">
        <v>0.47</v>
      </c>
      <c r="K265" s="2" t="str">
        <f t="shared" si="53"/>
        <v>Sunday</v>
      </c>
      <c r="L265" s="5">
        <f t="shared" si="54"/>
        <v>43684</v>
      </c>
      <c r="M265" s="2" t="str">
        <f t="shared" si="55"/>
        <v>Wednesday</v>
      </c>
      <c r="N265" s="2" t="str">
        <f t="shared" si="56"/>
        <v>Wednesday</v>
      </c>
      <c r="O265" s="12">
        <f t="shared" si="57"/>
        <v>0</v>
      </c>
      <c r="P265" s="11" t="str">
        <f t="shared" si="58"/>
        <v>Low Cost per Unit</v>
      </c>
      <c r="Q265" s="12">
        <f t="shared" si="59"/>
        <v>5.2</v>
      </c>
      <c r="R265" s="12">
        <f t="shared" si="60"/>
        <v>1.56</v>
      </c>
      <c r="S265" s="12">
        <f t="shared" si="61"/>
        <v>0</v>
      </c>
      <c r="T265" s="12">
        <f t="shared" si="62"/>
        <v>0</v>
      </c>
      <c r="U265" s="12">
        <f t="shared" si="63"/>
        <v>0</v>
      </c>
      <c r="V265" s="13" t="str">
        <f t="shared" ca="1" si="64"/>
        <v>Greater Than 8 Weeks Old</v>
      </c>
    </row>
    <row r="266" spans="1:22" x14ac:dyDescent="0.45">
      <c r="A266" s="2" t="s">
        <v>92</v>
      </c>
      <c r="B266" s="5">
        <v>43681</v>
      </c>
      <c r="C266" s="5" t="s">
        <v>367</v>
      </c>
      <c r="D266" s="5" t="s">
        <v>368</v>
      </c>
      <c r="E266" s="6">
        <v>6</v>
      </c>
      <c r="F266" s="3">
        <v>239</v>
      </c>
      <c r="G266" s="3">
        <v>121.8</v>
      </c>
      <c r="H266" s="8">
        <f t="shared" si="52"/>
        <v>20.3</v>
      </c>
      <c r="I266" s="3">
        <v>117.2</v>
      </c>
      <c r="J266" s="4">
        <v>0.49</v>
      </c>
      <c r="K266" s="2" t="str">
        <f t="shared" si="53"/>
        <v>Sunday</v>
      </c>
      <c r="L266" s="5">
        <f t="shared" si="54"/>
        <v>43684</v>
      </c>
      <c r="M266" s="2" t="str">
        <f t="shared" si="55"/>
        <v>Wednesday</v>
      </c>
      <c r="N266" s="2" t="str">
        <f t="shared" si="56"/>
        <v>Wednesday</v>
      </c>
      <c r="O266" s="12">
        <f t="shared" si="57"/>
        <v>0</v>
      </c>
      <c r="P266" s="11" t="str">
        <f t="shared" si="58"/>
        <v>High Cost per Unit</v>
      </c>
      <c r="Q266" s="12">
        <f t="shared" si="59"/>
        <v>23.900000000000002</v>
      </c>
      <c r="R266" s="12">
        <f t="shared" si="60"/>
        <v>7.17</v>
      </c>
      <c r="S266" s="12">
        <f t="shared" si="61"/>
        <v>0</v>
      </c>
      <c r="T266" s="12">
        <f t="shared" si="62"/>
        <v>0</v>
      </c>
      <c r="U266" s="12">
        <f t="shared" si="63"/>
        <v>0</v>
      </c>
      <c r="V266" s="13" t="str">
        <f t="shared" ca="1" si="64"/>
        <v>Greater Than 8 Weeks Old</v>
      </c>
    </row>
    <row r="267" spans="1:22" x14ac:dyDescent="0.45">
      <c r="A267" s="2" t="s">
        <v>145</v>
      </c>
      <c r="B267" s="5">
        <v>43681</v>
      </c>
      <c r="C267" s="5" t="s">
        <v>367</v>
      </c>
      <c r="D267" s="5" t="s">
        <v>368</v>
      </c>
      <c r="E267" s="6">
        <v>5</v>
      </c>
      <c r="F267" s="3">
        <v>245.5</v>
      </c>
      <c r="G267" s="3">
        <v>113.25</v>
      </c>
      <c r="H267" s="8">
        <f t="shared" si="52"/>
        <v>22.65</v>
      </c>
      <c r="I267" s="3">
        <v>132.25</v>
      </c>
      <c r="J267" s="4">
        <v>0.54</v>
      </c>
      <c r="K267" s="2" t="str">
        <f t="shared" si="53"/>
        <v>Sunday</v>
      </c>
      <c r="L267" s="5">
        <f t="shared" si="54"/>
        <v>43684</v>
      </c>
      <c r="M267" s="2" t="str">
        <f t="shared" si="55"/>
        <v>Wednesday</v>
      </c>
      <c r="N267" s="2" t="str">
        <f t="shared" si="56"/>
        <v>Wednesday</v>
      </c>
      <c r="O267" s="12">
        <f t="shared" si="57"/>
        <v>0</v>
      </c>
      <c r="P267" s="11" t="str">
        <f t="shared" si="58"/>
        <v>High Cost per Unit</v>
      </c>
      <c r="Q267" s="12">
        <f t="shared" si="59"/>
        <v>24.55</v>
      </c>
      <c r="R267" s="12">
        <f t="shared" si="60"/>
        <v>7.3649999999999993</v>
      </c>
      <c r="S267" s="12">
        <f t="shared" si="61"/>
        <v>0</v>
      </c>
      <c r="T267" s="12">
        <f t="shared" si="62"/>
        <v>0</v>
      </c>
      <c r="U267" s="12">
        <f t="shared" si="63"/>
        <v>0</v>
      </c>
      <c r="V267" s="13" t="str">
        <f t="shared" ca="1" si="64"/>
        <v>Greater Than 8 Weeks Old</v>
      </c>
    </row>
    <row r="268" spans="1:22" x14ac:dyDescent="0.45">
      <c r="A268" s="2" t="s">
        <v>7</v>
      </c>
      <c r="B268" s="5">
        <v>43681</v>
      </c>
      <c r="C268" s="5" t="s">
        <v>367</v>
      </c>
      <c r="D268" s="5" t="s">
        <v>368</v>
      </c>
      <c r="E268" s="6">
        <v>5</v>
      </c>
      <c r="F268" s="3">
        <v>174.5</v>
      </c>
      <c r="G268" s="3">
        <v>115.1</v>
      </c>
      <c r="H268" s="8">
        <f t="shared" si="52"/>
        <v>23.02</v>
      </c>
      <c r="I268" s="3">
        <v>59.4</v>
      </c>
      <c r="J268" s="4">
        <v>0.34</v>
      </c>
      <c r="K268" s="2" t="str">
        <f t="shared" si="53"/>
        <v>Sunday</v>
      </c>
      <c r="L268" s="5">
        <f t="shared" si="54"/>
        <v>43684</v>
      </c>
      <c r="M268" s="2" t="str">
        <f t="shared" si="55"/>
        <v>Wednesday</v>
      </c>
      <c r="N268" s="2" t="str">
        <f t="shared" si="56"/>
        <v>Wednesday</v>
      </c>
      <c r="O268" s="12">
        <f t="shared" si="57"/>
        <v>0</v>
      </c>
      <c r="P268" s="11" t="str">
        <f t="shared" si="58"/>
        <v>High Cost per Unit</v>
      </c>
      <c r="Q268" s="12">
        <f t="shared" si="59"/>
        <v>17.45</v>
      </c>
      <c r="R268" s="12">
        <f t="shared" si="60"/>
        <v>5.2349999999999994</v>
      </c>
      <c r="S268" s="12">
        <f t="shared" si="61"/>
        <v>0</v>
      </c>
      <c r="T268" s="12">
        <f t="shared" si="62"/>
        <v>0</v>
      </c>
      <c r="U268" s="12">
        <f t="shared" si="63"/>
        <v>0</v>
      </c>
      <c r="V268" s="13" t="str">
        <f t="shared" ca="1" si="64"/>
        <v>Greater Than 8 Weeks Old</v>
      </c>
    </row>
    <row r="269" spans="1:22" x14ac:dyDescent="0.45">
      <c r="A269" s="2" t="s">
        <v>132</v>
      </c>
      <c r="B269" s="5">
        <v>43681</v>
      </c>
      <c r="C269" s="5" t="s">
        <v>367</v>
      </c>
      <c r="D269" s="5" t="s">
        <v>368</v>
      </c>
      <c r="E269" s="6">
        <v>1</v>
      </c>
      <c r="F269" s="3">
        <v>50</v>
      </c>
      <c r="G269" s="3">
        <v>14.5</v>
      </c>
      <c r="H269" s="8">
        <f t="shared" si="52"/>
        <v>14.5</v>
      </c>
      <c r="I269" s="3">
        <v>35.5</v>
      </c>
      <c r="J269" s="4">
        <v>0.71</v>
      </c>
      <c r="K269" s="2" t="str">
        <f t="shared" si="53"/>
        <v>Sunday</v>
      </c>
      <c r="L269" s="5">
        <f t="shared" si="54"/>
        <v>43684</v>
      </c>
      <c r="M269" s="2" t="str">
        <f t="shared" si="55"/>
        <v>Wednesday</v>
      </c>
      <c r="N269" s="2" t="str">
        <f t="shared" si="56"/>
        <v>Wednesday</v>
      </c>
      <c r="O269" s="12">
        <f t="shared" si="57"/>
        <v>0</v>
      </c>
      <c r="P269" s="11" t="str">
        <f t="shared" si="58"/>
        <v>Low Cost per Unit</v>
      </c>
      <c r="Q269" s="12">
        <f t="shared" si="59"/>
        <v>5</v>
      </c>
      <c r="R269" s="12">
        <f t="shared" si="60"/>
        <v>0</v>
      </c>
      <c r="S269" s="12">
        <f t="shared" si="61"/>
        <v>0</v>
      </c>
      <c r="T269" s="12">
        <f t="shared" si="62"/>
        <v>0</v>
      </c>
      <c r="U269" s="12">
        <f t="shared" si="63"/>
        <v>0</v>
      </c>
      <c r="V269" s="13" t="str">
        <f t="shared" ca="1" si="64"/>
        <v>Greater Than 8 Weeks Old</v>
      </c>
    </row>
    <row r="270" spans="1:22" x14ac:dyDescent="0.45">
      <c r="A270" s="2" t="s">
        <v>95</v>
      </c>
      <c r="B270" s="5">
        <v>43681</v>
      </c>
      <c r="C270" s="5" t="s">
        <v>367</v>
      </c>
      <c r="D270" s="5" t="s">
        <v>368</v>
      </c>
      <c r="E270" s="6">
        <v>1</v>
      </c>
      <c r="F270" s="3">
        <v>51</v>
      </c>
      <c r="G270" s="3">
        <v>32.520000000000003</v>
      </c>
      <c r="H270" s="8">
        <f t="shared" si="52"/>
        <v>32.520000000000003</v>
      </c>
      <c r="I270" s="3">
        <v>18.48</v>
      </c>
      <c r="J270" s="4">
        <v>0.36</v>
      </c>
      <c r="K270" s="2" t="str">
        <f t="shared" si="53"/>
        <v>Sunday</v>
      </c>
      <c r="L270" s="5">
        <f t="shared" si="54"/>
        <v>43684</v>
      </c>
      <c r="M270" s="2" t="str">
        <f t="shared" si="55"/>
        <v>Wednesday</v>
      </c>
      <c r="N270" s="2" t="str">
        <f t="shared" si="56"/>
        <v>Wednesday</v>
      </c>
      <c r="O270" s="12">
        <f t="shared" si="57"/>
        <v>0</v>
      </c>
      <c r="P270" s="11" t="str">
        <f t="shared" si="58"/>
        <v>High Cost per Unit</v>
      </c>
      <c r="Q270" s="12">
        <f t="shared" si="59"/>
        <v>5.1000000000000005</v>
      </c>
      <c r="R270" s="12">
        <f t="shared" si="60"/>
        <v>0</v>
      </c>
      <c r="S270" s="12">
        <f t="shared" si="61"/>
        <v>0</v>
      </c>
      <c r="T270" s="12">
        <f t="shared" si="62"/>
        <v>0</v>
      </c>
      <c r="U270" s="12">
        <f t="shared" si="63"/>
        <v>0</v>
      </c>
      <c r="V270" s="13" t="str">
        <f t="shared" ca="1" si="64"/>
        <v>Greater Than 8 Weeks Old</v>
      </c>
    </row>
    <row r="271" spans="1:22" x14ac:dyDescent="0.45">
      <c r="A271" s="2" t="s">
        <v>268</v>
      </c>
      <c r="B271" s="5">
        <v>43681</v>
      </c>
      <c r="C271" s="5" t="s">
        <v>367</v>
      </c>
      <c r="D271" s="5" t="s">
        <v>368</v>
      </c>
      <c r="E271" s="6">
        <v>1</v>
      </c>
      <c r="F271" s="3">
        <v>85</v>
      </c>
      <c r="G271" s="3">
        <v>30.01</v>
      </c>
      <c r="H271" s="8">
        <f t="shared" si="52"/>
        <v>30.01</v>
      </c>
      <c r="I271" s="3">
        <v>54.99</v>
      </c>
      <c r="J271" s="4">
        <v>0.65</v>
      </c>
      <c r="K271" s="2" t="str">
        <f t="shared" si="53"/>
        <v>Sunday</v>
      </c>
      <c r="L271" s="5">
        <f t="shared" si="54"/>
        <v>43684</v>
      </c>
      <c r="M271" s="2" t="str">
        <f t="shared" si="55"/>
        <v>Wednesday</v>
      </c>
      <c r="N271" s="2" t="str">
        <f t="shared" si="56"/>
        <v>Wednesday</v>
      </c>
      <c r="O271" s="12">
        <f t="shared" si="57"/>
        <v>0</v>
      </c>
      <c r="P271" s="11" t="str">
        <f t="shared" si="58"/>
        <v>High Cost per Unit</v>
      </c>
      <c r="Q271" s="12">
        <f t="shared" si="59"/>
        <v>8.5</v>
      </c>
      <c r="R271" s="12">
        <f t="shared" si="60"/>
        <v>0</v>
      </c>
      <c r="S271" s="12">
        <f t="shared" si="61"/>
        <v>0</v>
      </c>
      <c r="T271" s="12">
        <f t="shared" si="62"/>
        <v>0</v>
      </c>
      <c r="U271" s="12">
        <f t="shared" si="63"/>
        <v>0</v>
      </c>
      <c r="V271" s="13" t="str">
        <f t="shared" ca="1" si="64"/>
        <v>Greater Than 8 Weeks Old</v>
      </c>
    </row>
    <row r="272" spans="1:22" x14ac:dyDescent="0.45">
      <c r="A272" s="2" t="s">
        <v>173</v>
      </c>
      <c r="B272" s="5">
        <v>43681</v>
      </c>
      <c r="C272" s="5" t="s">
        <v>367</v>
      </c>
      <c r="D272" s="5" t="s">
        <v>368</v>
      </c>
      <c r="E272" s="6">
        <v>2</v>
      </c>
      <c r="F272" s="3">
        <v>164.7</v>
      </c>
      <c r="G272" s="3">
        <v>70.819999999999993</v>
      </c>
      <c r="H272" s="8">
        <f t="shared" si="52"/>
        <v>35.409999999999997</v>
      </c>
      <c r="I272" s="3">
        <v>93.88</v>
      </c>
      <c r="J272" s="4">
        <v>0.56999999999999995</v>
      </c>
      <c r="K272" s="2" t="str">
        <f t="shared" si="53"/>
        <v>Sunday</v>
      </c>
      <c r="L272" s="5">
        <f t="shared" si="54"/>
        <v>43684</v>
      </c>
      <c r="M272" s="2" t="str">
        <f t="shared" si="55"/>
        <v>Wednesday</v>
      </c>
      <c r="N272" s="2" t="str">
        <f t="shared" si="56"/>
        <v>Wednesday</v>
      </c>
      <c r="O272" s="12">
        <f t="shared" si="57"/>
        <v>0</v>
      </c>
      <c r="P272" s="11" t="str">
        <f t="shared" si="58"/>
        <v>High Cost per Unit</v>
      </c>
      <c r="Q272" s="12">
        <f t="shared" si="59"/>
        <v>16.47</v>
      </c>
      <c r="R272" s="12">
        <f t="shared" si="60"/>
        <v>4.9409999999999998</v>
      </c>
      <c r="S272" s="12">
        <f t="shared" si="61"/>
        <v>0</v>
      </c>
      <c r="T272" s="12">
        <f t="shared" si="62"/>
        <v>0</v>
      </c>
      <c r="U272" s="12">
        <f t="shared" si="63"/>
        <v>0</v>
      </c>
      <c r="V272" s="13" t="str">
        <f t="shared" ca="1" si="64"/>
        <v>Greater Than 8 Weeks Old</v>
      </c>
    </row>
    <row r="273" spans="1:22" x14ac:dyDescent="0.45">
      <c r="A273" s="2" t="s">
        <v>159</v>
      </c>
      <c r="B273" s="5">
        <v>43681</v>
      </c>
      <c r="C273" s="5" t="s">
        <v>367</v>
      </c>
      <c r="D273" s="5" t="s">
        <v>368</v>
      </c>
      <c r="E273" s="6">
        <v>6</v>
      </c>
      <c r="F273" s="3">
        <v>289</v>
      </c>
      <c r="G273" s="3">
        <v>163.02000000000001</v>
      </c>
      <c r="H273" s="8">
        <f t="shared" si="52"/>
        <v>27.17</v>
      </c>
      <c r="I273" s="3">
        <v>125.98</v>
      </c>
      <c r="J273" s="4">
        <v>0.44</v>
      </c>
      <c r="K273" s="2" t="str">
        <f t="shared" si="53"/>
        <v>Sunday</v>
      </c>
      <c r="L273" s="5">
        <f t="shared" si="54"/>
        <v>43684</v>
      </c>
      <c r="M273" s="2" t="str">
        <f t="shared" si="55"/>
        <v>Wednesday</v>
      </c>
      <c r="N273" s="2" t="str">
        <f t="shared" si="56"/>
        <v>Wednesday</v>
      </c>
      <c r="O273" s="12">
        <f t="shared" si="57"/>
        <v>0</v>
      </c>
      <c r="P273" s="11" t="str">
        <f t="shared" si="58"/>
        <v>High Cost per Unit</v>
      </c>
      <c r="Q273" s="12">
        <f t="shared" si="59"/>
        <v>28.900000000000002</v>
      </c>
      <c r="R273" s="12">
        <f t="shared" si="60"/>
        <v>8.67</v>
      </c>
      <c r="S273" s="12">
        <f t="shared" si="61"/>
        <v>0</v>
      </c>
      <c r="T273" s="12">
        <f t="shared" si="62"/>
        <v>0</v>
      </c>
      <c r="U273" s="12">
        <f t="shared" si="63"/>
        <v>0</v>
      </c>
      <c r="V273" s="13" t="str">
        <f t="shared" ca="1" si="64"/>
        <v>Greater Than 8 Weeks Old</v>
      </c>
    </row>
    <row r="274" spans="1:22" x14ac:dyDescent="0.45">
      <c r="A274" s="2" t="s">
        <v>269</v>
      </c>
      <c r="B274" s="5">
        <v>43681</v>
      </c>
      <c r="C274" s="5" t="s">
        <v>367</v>
      </c>
      <c r="D274" s="5" t="s">
        <v>368</v>
      </c>
      <c r="E274" s="6">
        <v>2</v>
      </c>
      <c r="F274" s="3">
        <v>170</v>
      </c>
      <c r="G274" s="3">
        <v>52.3</v>
      </c>
      <c r="H274" s="8">
        <f t="shared" si="52"/>
        <v>26.15</v>
      </c>
      <c r="I274" s="3">
        <v>117.7</v>
      </c>
      <c r="J274" s="4">
        <v>0.69</v>
      </c>
      <c r="K274" s="2" t="str">
        <f t="shared" si="53"/>
        <v>Sunday</v>
      </c>
      <c r="L274" s="5">
        <f t="shared" si="54"/>
        <v>43684</v>
      </c>
      <c r="M274" s="2" t="str">
        <f t="shared" si="55"/>
        <v>Wednesday</v>
      </c>
      <c r="N274" s="2" t="str">
        <f t="shared" si="56"/>
        <v>Wednesday</v>
      </c>
      <c r="O274" s="12">
        <f t="shared" si="57"/>
        <v>0</v>
      </c>
      <c r="P274" s="11" t="str">
        <f t="shared" si="58"/>
        <v>High Cost per Unit</v>
      </c>
      <c r="Q274" s="12">
        <f t="shared" si="59"/>
        <v>17</v>
      </c>
      <c r="R274" s="12">
        <f t="shared" si="60"/>
        <v>5.0999999999999996</v>
      </c>
      <c r="S274" s="12">
        <f t="shared" si="61"/>
        <v>0</v>
      </c>
      <c r="T274" s="12">
        <f t="shared" si="62"/>
        <v>0</v>
      </c>
      <c r="U274" s="12">
        <f t="shared" si="63"/>
        <v>0</v>
      </c>
      <c r="V274" s="13" t="str">
        <f t="shared" ca="1" si="64"/>
        <v>Greater Than 8 Weeks Old</v>
      </c>
    </row>
    <row r="275" spans="1:22" x14ac:dyDescent="0.45">
      <c r="A275" s="2" t="s">
        <v>208</v>
      </c>
      <c r="B275" s="5">
        <v>43681</v>
      </c>
      <c r="C275" s="5" t="s">
        <v>367</v>
      </c>
      <c r="D275" s="5" t="s">
        <v>368</v>
      </c>
      <c r="E275" s="6">
        <v>1</v>
      </c>
      <c r="F275" s="3">
        <v>65</v>
      </c>
      <c r="G275" s="3">
        <v>14.65</v>
      </c>
      <c r="H275" s="8">
        <f t="shared" si="52"/>
        <v>14.65</v>
      </c>
      <c r="I275" s="3">
        <v>50.35</v>
      </c>
      <c r="J275" s="4">
        <v>0.77</v>
      </c>
      <c r="K275" s="2" t="str">
        <f t="shared" si="53"/>
        <v>Sunday</v>
      </c>
      <c r="L275" s="5">
        <f t="shared" si="54"/>
        <v>43684</v>
      </c>
      <c r="M275" s="2" t="str">
        <f t="shared" si="55"/>
        <v>Wednesday</v>
      </c>
      <c r="N275" s="2" t="str">
        <f t="shared" si="56"/>
        <v>Wednesday</v>
      </c>
      <c r="O275" s="12">
        <f t="shared" si="57"/>
        <v>0</v>
      </c>
      <c r="P275" s="11" t="str">
        <f t="shared" si="58"/>
        <v>Low Cost per Unit</v>
      </c>
      <c r="Q275" s="12">
        <f t="shared" si="59"/>
        <v>6.5</v>
      </c>
      <c r="R275" s="12">
        <f t="shared" si="60"/>
        <v>0</v>
      </c>
      <c r="S275" s="12">
        <f t="shared" si="61"/>
        <v>0</v>
      </c>
      <c r="T275" s="12">
        <f t="shared" si="62"/>
        <v>0</v>
      </c>
      <c r="U275" s="12">
        <f t="shared" si="63"/>
        <v>0</v>
      </c>
      <c r="V275" s="13" t="str">
        <f t="shared" ca="1" si="64"/>
        <v>Greater Than 8 Weeks Old</v>
      </c>
    </row>
    <row r="276" spans="1:22" x14ac:dyDescent="0.45">
      <c r="A276" s="2" t="s">
        <v>270</v>
      </c>
      <c r="B276" s="5">
        <v>43681</v>
      </c>
      <c r="C276" s="5" t="s">
        <v>367</v>
      </c>
      <c r="D276" s="5" t="s">
        <v>368</v>
      </c>
      <c r="E276" s="6">
        <v>1</v>
      </c>
      <c r="F276" s="3">
        <v>65</v>
      </c>
      <c r="G276" s="3">
        <v>24.58</v>
      </c>
      <c r="H276" s="8">
        <f t="shared" si="52"/>
        <v>24.58</v>
      </c>
      <c r="I276" s="3">
        <v>40.42</v>
      </c>
      <c r="J276" s="4">
        <v>0.62</v>
      </c>
      <c r="K276" s="2" t="str">
        <f t="shared" si="53"/>
        <v>Sunday</v>
      </c>
      <c r="L276" s="5">
        <f t="shared" si="54"/>
        <v>43684</v>
      </c>
      <c r="M276" s="2" t="str">
        <f t="shared" si="55"/>
        <v>Wednesday</v>
      </c>
      <c r="N276" s="2" t="str">
        <f t="shared" si="56"/>
        <v>Wednesday</v>
      </c>
      <c r="O276" s="12">
        <f t="shared" si="57"/>
        <v>0</v>
      </c>
      <c r="P276" s="11" t="str">
        <f t="shared" si="58"/>
        <v>High Cost per Unit</v>
      </c>
      <c r="Q276" s="12">
        <f t="shared" si="59"/>
        <v>6.5</v>
      </c>
      <c r="R276" s="12">
        <f t="shared" si="60"/>
        <v>0</v>
      </c>
      <c r="S276" s="12">
        <f t="shared" si="61"/>
        <v>0</v>
      </c>
      <c r="T276" s="12">
        <f t="shared" si="62"/>
        <v>0</v>
      </c>
      <c r="U276" s="12">
        <f t="shared" si="63"/>
        <v>0</v>
      </c>
      <c r="V276" s="13" t="str">
        <f t="shared" ca="1" si="64"/>
        <v>Greater Than 8 Weeks Old</v>
      </c>
    </row>
    <row r="277" spans="1:22" x14ac:dyDescent="0.45">
      <c r="A277" s="2" t="s">
        <v>174</v>
      </c>
      <c r="B277" s="5">
        <v>43681</v>
      </c>
      <c r="C277" s="5" t="s">
        <v>367</v>
      </c>
      <c r="D277" s="5" t="s">
        <v>368</v>
      </c>
      <c r="E277" s="6">
        <v>3</v>
      </c>
      <c r="F277" s="3">
        <v>90.75</v>
      </c>
      <c r="G277" s="3">
        <v>49.2</v>
      </c>
      <c r="H277" s="8">
        <f t="shared" si="52"/>
        <v>16.400000000000002</v>
      </c>
      <c r="I277" s="3">
        <v>41.55</v>
      </c>
      <c r="J277" s="4">
        <v>0.46</v>
      </c>
      <c r="K277" s="2" t="str">
        <f t="shared" si="53"/>
        <v>Sunday</v>
      </c>
      <c r="L277" s="5">
        <f t="shared" si="54"/>
        <v>43684</v>
      </c>
      <c r="M277" s="2" t="str">
        <f t="shared" si="55"/>
        <v>Wednesday</v>
      </c>
      <c r="N277" s="2" t="str">
        <f t="shared" si="56"/>
        <v>Wednesday</v>
      </c>
      <c r="O277" s="12">
        <f t="shared" si="57"/>
        <v>0</v>
      </c>
      <c r="P277" s="11" t="str">
        <f t="shared" si="58"/>
        <v>Low Cost per Unit</v>
      </c>
      <c r="Q277" s="12">
        <f t="shared" si="59"/>
        <v>9.0750000000000011</v>
      </c>
      <c r="R277" s="12">
        <f t="shared" si="60"/>
        <v>2.7224999999999997</v>
      </c>
      <c r="S277" s="12">
        <f t="shared" si="61"/>
        <v>0</v>
      </c>
      <c r="T277" s="12">
        <f t="shared" si="62"/>
        <v>0</v>
      </c>
      <c r="U277" s="12">
        <f t="shared" si="63"/>
        <v>0</v>
      </c>
      <c r="V277" s="13" t="str">
        <f t="shared" ca="1" si="64"/>
        <v>Greater Than 8 Weeks Old</v>
      </c>
    </row>
    <row r="278" spans="1:22" x14ac:dyDescent="0.45">
      <c r="A278" s="2" t="s">
        <v>134</v>
      </c>
      <c r="B278" s="5">
        <v>43681</v>
      </c>
      <c r="C278" s="5" t="s">
        <v>367</v>
      </c>
      <c r="D278" s="5" t="s">
        <v>368</v>
      </c>
      <c r="E278" s="6">
        <v>1</v>
      </c>
      <c r="F278" s="3">
        <v>30.25</v>
      </c>
      <c r="G278" s="3">
        <v>19.93</v>
      </c>
      <c r="H278" s="8">
        <f t="shared" si="52"/>
        <v>19.93</v>
      </c>
      <c r="I278" s="3">
        <v>10.32</v>
      </c>
      <c r="J278" s="4">
        <v>0.34</v>
      </c>
      <c r="K278" s="2" t="str">
        <f t="shared" si="53"/>
        <v>Sunday</v>
      </c>
      <c r="L278" s="5">
        <f t="shared" si="54"/>
        <v>43684</v>
      </c>
      <c r="M278" s="2" t="str">
        <f t="shared" si="55"/>
        <v>Wednesday</v>
      </c>
      <c r="N278" s="2" t="str">
        <f t="shared" si="56"/>
        <v>Wednesday</v>
      </c>
      <c r="O278" s="12">
        <f t="shared" si="57"/>
        <v>0</v>
      </c>
      <c r="P278" s="11" t="str">
        <f t="shared" si="58"/>
        <v>High Cost per Unit</v>
      </c>
      <c r="Q278" s="12">
        <f t="shared" si="59"/>
        <v>3.0250000000000004</v>
      </c>
      <c r="R278" s="12">
        <f t="shared" si="60"/>
        <v>0</v>
      </c>
      <c r="S278" s="12">
        <f t="shared" si="61"/>
        <v>0</v>
      </c>
      <c r="T278" s="12">
        <f t="shared" si="62"/>
        <v>0</v>
      </c>
      <c r="U278" s="12">
        <f t="shared" si="63"/>
        <v>0</v>
      </c>
      <c r="V278" s="13" t="str">
        <f t="shared" ca="1" si="64"/>
        <v>Greater Than 8 Weeks Old</v>
      </c>
    </row>
    <row r="279" spans="1:22" x14ac:dyDescent="0.45">
      <c r="A279" s="2" t="s">
        <v>183</v>
      </c>
      <c r="B279" s="5">
        <v>43681</v>
      </c>
      <c r="C279" s="5" t="s">
        <v>367</v>
      </c>
      <c r="D279" s="5" t="s">
        <v>368</v>
      </c>
      <c r="E279" s="6">
        <v>1</v>
      </c>
      <c r="F279" s="3">
        <v>34.25</v>
      </c>
      <c r="G279" s="3">
        <v>18.75</v>
      </c>
      <c r="H279" s="8">
        <f t="shared" si="52"/>
        <v>18.75</v>
      </c>
      <c r="I279" s="3">
        <v>15.5</v>
      </c>
      <c r="J279" s="4">
        <v>0.45</v>
      </c>
      <c r="K279" s="2" t="str">
        <f t="shared" si="53"/>
        <v>Sunday</v>
      </c>
      <c r="L279" s="5">
        <f t="shared" si="54"/>
        <v>43684</v>
      </c>
      <c r="M279" s="2" t="str">
        <f t="shared" si="55"/>
        <v>Wednesday</v>
      </c>
      <c r="N279" s="2" t="str">
        <f t="shared" si="56"/>
        <v>Wednesday</v>
      </c>
      <c r="O279" s="12">
        <f t="shared" si="57"/>
        <v>0</v>
      </c>
      <c r="P279" s="11" t="str">
        <f t="shared" si="58"/>
        <v>High Cost per Unit</v>
      </c>
      <c r="Q279" s="12">
        <f t="shared" si="59"/>
        <v>3.4250000000000003</v>
      </c>
      <c r="R279" s="12">
        <f t="shared" si="60"/>
        <v>0</v>
      </c>
      <c r="S279" s="12">
        <f t="shared" si="61"/>
        <v>0</v>
      </c>
      <c r="T279" s="12">
        <f t="shared" si="62"/>
        <v>0</v>
      </c>
      <c r="U279" s="12">
        <f t="shared" si="63"/>
        <v>0</v>
      </c>
      <c r="V279" s="13" t="str">
        <f t="shared" ca="1" si="64"/>
        <v>Greater Than 8 Weeks Old</v>
      </c>
    </row>
    <row r="280" spans="1:22" x14ac:dyDescent="0.45">
      <c r="A280" s="2" t="s">
        <v>271</v>
      </c>
      <c r="B280" s="5">
        <v>43681</v>
      </c>
      <c r="C280" s="5" t="s">
        <v>369</v>
      </c>
      <c r="D280" s="5" t="s">
        <v>373</v>
      </c>
      <c r="E280" s="6">
        <v>2</v>
      </c>
      <c r="F280" s="3">
        <v>55</v>
      </c>
      <c r="G280" s="3">
        <v>29.52</v>
      </c>
      <c r="H280" s="8">
        <f t="shared" si="52"/>
        <v>14.76</v>
      </c>
      <c r="I280" s="3">
        <v>25.48</v>
      </c>
      <c r="J280" s="4">
        <v>0.46</v>
      </c>
      <c r="K280" s="2" t="str">
        <f t="shared" si="53"/>
        <v>Sunday</v>
      </c>
      <c r="L280" s="5">
        <f t="shared" si="54"/>
        <v>43684</v>
      </c>
      <c r="M280" s="2" t="str">
        <f t="shared" si="55"/>
        <v>Wednesday</v>
      </c>
      <c r="N280" s="2" t="str">
        <f t="shared" si="56"/>
        <v>Wednesday</v>
      </c>
      <c r="O280" s="12">
        <f t="shared" si="57"/>
        <v>0</v>
      </c>
      <c r="P280" s="11" t="str">
        <f t="shared" si="58"/>
        <v>Low Cost per Unit</v>
      </c>
      <c r="Q280" s="12">
        <f t="shared" si="59"/>
        <v>0</v>
      </c>
      <c r="R280" s="12">
        <f t="shared" si="60"/>
        <v>1.65</v>
      </c>
      <c r="S280" s="12">
        <f t="shared" si="61"/>
        <v>0</v>
      </c>
      <c r="T280" s="12">
        <f t="shared" si="62"/>
        <v>0</v>
      </c>
      <c r="U280" s="12">
        <f t="shared" si="63"/>
        <v>0</v>
      </c>
      <c r="V280" s="13" t="str">
        <f t="shared" ca="1" si="64"/>
        <v>Greater Than 8 Weeks Old</v>
      </c>
    </row>
    <row r="281" spans="1:22" x14ac:dyDescent="0.45">
      <c r="A281" s="2" t="s">
        <v>272</v>
      </c>
      <c r="B281" s="5">
        <v>43681</v>
      </c>
      <c r="C281" s="5" t="s">
        <v>369</v>
      </c>
      <c r="D281" s="5" t="s">
        <v>373</v>
      </c>
      <c r="E281" s="6">
        <v>1</v>
      </c>
      <c r="F281" s="3">
        <v>52</v>
      </c>
      <c r="G281" s="3">
        <v>13.3</v>
      </c>
      <c r="H281" s="8">
        <f t="shared" si="52"/>
        <v>13.3</v>
      </c>
      <c r="I281" s="3">
        <v>38.700000000000003</v>
      </c>
      <c r="J281" s="4">
        <v>0.74</v>
      </c>
      <c r="K281" s="2" t="str">
        <f t="shared" si="53"/>
        <v>Sunday</v>
      </c>
      <c r="L281" s="5">
        <f t="shared" si="54"/>
        <v>43684</v>
      </c>
      <c r="M281" s="2" t="str">
        <f t="shared" si="55"/>
        <v>Wednesday</v>
      </c>
      <c r="N281" s="2" t="str">
        <f t="shared" si="56"/>
        <v>Wednesday</v>
      </c>
      <c r="O281" s="12">
        <f t="shared" si="57"/>
        <v>0</v>
      </c>
      <c r="P281" s="11" t="str">
        <f t="shared" si="58"/>
        <v>Low Cost per Unit</v>
      </c>
      <c r="Q281" s="12">
        <f t="shared" si="59"/>
        <v>0</v>
      </c>
      <c r="R281" s="12">
        <f t="shared" si="60"/>
        <v>0</v>
      </c>
      <c r="S281" s="12">
        <f t="shared" si="61"/>
        <v>0</v>
      </c>
      <c r="T281" s="12">
        <f t="shared" si="62"/>
        <v>0</v>
      </c>
      <c r="U281" s="12">
        <f t="shared" si="63"/>
        <v>0</v>
      </c>
      <c r="V281" s="13" t="str">
        <f t="shared" ca="1" si="64"/>
        <v>Greater Than 8 Weeks Old</v>
      </c>
    </row>
    <row r="282" spans="1:22" x14ac:dyDescent="0.45">
      <c r="A282" s="2" t="s">
        <v>193</v>
      </c>
      <c r="B282" s="5">
        <v>43681</v>
      </c>
      <c r="C282" s="5" t="s">
        <v>369</v>
      </c>
      <c r="D282" s="5" t="s">
        <v>372</v>
      </c>
      <c r="E282" s="6">
        <v>1</v>
      </c>
      <c r="F282" s="3">
        <v>52</v>
      </c>
      <c r="G282" s="3">
        <v>14.5</v>
      </c>
      <c r="H282" s="8">
        <f t="shared" si="52"/>
        <v>14.5</v>
      </c>
      <c r="I282" s="3">
        <v>37.5</v>
      </c>
      <c r="J282" s="4">
        <v>0.72</v>
      </c>
      <c r="K282" s="2" t="str">
        <f t="shared" si="53"/>
        <v>Sunday</v>
      </c>
      <c r="L282" s="5">
        <f t="shared" si="54"/>
        <v>43684</v>
      </c>
      <c r="M282" s="2" t="str">
        <f t="shared" si="55"/>
        <v>Wednesday</v>
      </c>
      <c r="N282" s="2" t="str">
        <f t="shared" si="56"/>
        <v>Wednesday</v>
      </c>
      <c r="O282" s="12">
        <f t="shared" si="57"/>
        <v>0</v>
      </c>
      <c r="P282" s="11" t="str">
        <f t="shared" si="58"/>
        <v>Low Cost per Unit</v>
      </c>
      <c r="Q282" s="12">
        <f t="shared" si="59"/>
        <v>0</v>
      </c>
      <c r="R282" s="12">
        <f t="shared" si="60"/>
        <v>0</v>
      </c>
      <c r="S282" s="12">
        <f t="shared" si="61"/>
        <v>0</v>
      </c>
      <c r="T282" s="12">
        <f t="shared" si="62"/>
        <v>0</v>
      </c>
      <c r="U282" s="12">
        <f t="shared" si="63"/>
        <v>0</v>
      </c>
      <c r="V282" s="13" t="str">
        <f t="shared" ca="1" si="64"/>
        <v>Greater Than 8 Weeks Old</v>
      </c>
    </row>
    <row r="283" spans="1:22" x14ac:dyDescent="0.45">
      <c r="A283" s="2" t="s">
        <v>213</v>
      </c>
      <c r="B283" s="5">
        <v>43681</v>
      </c>
      <c r="C283" s="5" t="s">
        <v>369</v>
      </c>
      <c r="D283" s="5" t="s">
        <v>374</v>
      </c>
      <c r="E283" s="6">
        <v>3</v>
      </c>
      <c r="F283" s="3">
        <v>63</v>
      </c>
      <c r="G283" s="3">
        <v>21.51</v>
      </c>
      <c r="H283" s="8">
        <f t="shared" si="52"/>
        <v>7.1700000000000008</v>
      </c>
      <c r="I283" s="3">
        <v>41.49</v>
      </c>
      <c r="J283" s="4">
        <v>0.66</v>
      </c>
      <c r="K283" s="2" t="str">
        <f t="shared" si="53"/>
        <v>Sunday</v>
      </c>
      <c r="L283" s="5">
        <f t="shared" si="54"/>
        <v>43684</v>
      </c>
      <c r="M283" s="2" t="str">
        <f t="shared" si="55"/>
        <v>Wednesday</v>
      </c>
      <c r="N283" s="2" t="str">
        <f t="shared" si="56"/>
        <v>Wednesday</v>
      </c>
      <c r="O283" s="12">
        <f t="shared" si="57"/>
        <v>0</v>
      </c>
      <c r="P283" s="11" t="str">
        <f t="shared" si="58"/>
        <v>Low Cost per Unit</v>
      </c>
      <c r="Q283" s="12">
        <f t="shared" si="59"/>
        <v>0</v>
      </c>
      <c r="R283" s="12">
        <f t="shared" si="60"/>
        <v>1.89</v>
      </c>
      <c r="S283" s="12">
        <f t="shared" si="61"/>
        <v>0</v>
      </c>
      <c r="T283" s="12">
        <f t="shared" si="62"/>
        <v>0</v>
      </c>
      <c r="U283" s="12">
        <f t="shared" si="63"/>
        <v>0</v>
      </c>
      <c r="V283" s="13" t="str">
        <f t="shared" ca="1" si="64"/>
        <v>Greater Than 8 Weeks Old</v>
      </c>
    </row>
    <row r="284" spans="1:22" x14ac:dyDescent="0.45">
      <c r="A284" s="2" t="s">
        <v>176</v>
      </c>
      <c r="B284" s="5">
        <v>43681</v>
      </c>
      <c r="C284" s="5" t="s">
        <v>369</v>
      </c>
      <c r="D284" s="5" t="s">
        <v>375</v>
      </c>
      <c r="E284" s="6">
        <v>1</v>
      </c>
      <c r="F284" s="3">
        <v>5</v>
      </c>
      <c r="G284" s="3">
        <v>0.25</v>
      </c>
      <c r="H284" s="8">
        <f t="shared" si="52"/>
        <v>0.25</v>
      </c>
      <c r="I284" s="3">
        <v>4.75</v>
      </c>
      <c r="J284" s="4">
        <v>0.95</v>
      </c>
      <c r="K284" s="2" t="str">
        <f t="shared" si="53"/>
        <v>Sunday</v>
      </c>
      <c r="L284" s="5">
        <f t="shared" si="54"/>
        <v>43684</v>
      </c>
      <c r="M284" s="2" t="str">
        <f t="shared" si="55"/>
        <v>Wednesday</v>
      </c>
      <c r="N284" s="2" t="str">
        <f t="shared" si="56"/>
        <v>Wednesday</v>
      </c>
      <c r="O284" s="12">
        <f t="shared" si="57"/>
        <v>0</v>
      </c>
      <c r="P284" s="11" t="str">
        <f t="shared" si="58"/>
        <v>Low Cost per Unit</v>
      </c>
      <c r="Q284" s="12">
        <f t="shared" si="59"/>
        <v>0</v>
      </c>
      <c r="R284" s="12">
        <f t="shared" si="60"/>
        <v>0</v>
      </c>
      <c r="S284" s="12">
        <f t="shared" si="61"/>
        <v>0.75</v>
      </c>
      <c r="T284" s="12">
        <f t="shared" si="62"/>
        <v>0</v>
      </c>
      <c r="U284" s="12">
        <f t="shared" si="63"/>
        <v>0</v>
      </c>
      <c r="V284" s="13" t="str">
        <f t="shared" ca="1" si="64"/>
        <v>Greater Than 8 Weeks Old</v>
      </c>
    </row>
    <row r="285" spans="1:22" x14ac:dyDescent="0.45">
      <c r="A285" s="2" t="s">
        <v>98</v>
      </c>
      <c r="B285" s="5">
        <v>43681</v>
      </c>
      <c r="C285" s="5" t="s">
        <v>376</v>
      </c>
      <c r="D285" s="5" t="s">
        <v>377</v>
      </c>
      <c r="E285" s="6">
        <v>2</v>
      </c>
      <c r="F285" s="3">
        <v>58</v>
      </c>
      <c r="G285" s="3">
        <v>15.88</v>
      </c>
      <c r="H285" s="8">
        <f t="shared" si="52"/>
        <v>7.94</v>
      </c>
      <c r="I285" s="3">
        <v>42.12</v>
      </c>
      <c r="J285" s="4">
        <v>0.73</v>
      </c>
      <c r="K285" s="2" t="str">
        <f t="shared" si="53"/>
        <v>Sunday</v>
      </c>
      <c r="L285" s="5">
        <f t="shared" si="54"/>
        <v>43684</v>
      </c>
      <c r="M285" s="2" t="str">
        <f t="shared" si="55"/>
        <v>Wednesday</v>
      </c>
      <c r="N285" s="2" t="str">
        <f t="shared" si="56"/>
        <v>Wednesday</v>
      </c>
      <c r="O285" s="12">
        <f t="shared" si="57"/>
        <v>0</v>
      </c>
      <c r="P285" s="11" t="str">
        <f t="shared" si="58"/>
        <v>Low Cost per Unit</v>
      </c>
      <c r="Q285" s="12">
        <f t="shared" si="59"/>
        <v>0</v>
      </c>
      <c r="R285" s="12">
        <f t="shared" si="60"/>
        <v>1.74</v>
      </c>
      <c r="S285" s="12">
        <f t="shared" si="61"/>
        <v>0</v>
      </c>
      <c r="T285" s="12">
        <f t="shared" si="62"/>
        <v>0</v>
      </c>
      <c r="U285" s="12">
        <f t="shared" si="63"/>
        <v>0</v>
      </c>
      <c r="V285" s="13" t="str">
        <f t="shared" ca="1" si="64"/>
        <v>Greater Than 8 Weeks Old</v>
      </c>
    </row>
    <row r="286" spans="1:22" x14ac:dyDescent="0.45">
      <c r="A286" s="2" t="s">
        <v>16</v>
      </c>
      <c r="B286" s="5">
        <v>43681</v>
      </c>
      <c r="C286" s="5" t="s">
        <v>375</v>
      </c>
      <c r="D286" s="5" t="s">
        <v>377</v>
      </c>
      <c r="E286" s="6">
        <v>3</v>
      </c>
      <c r="F286" s="3">
        <v>75</v>
      </c>
      <c r="G286" s="3">
        <v>13.5</v>
      </c>
      <c r="H286" s="8">
        <f t="shared" si="52"/>
        <v>4.5</v>
      </c>
      <c r="I286" s="3">
        <v>61.5</v>
      </c>
      <c r="J286" s="4">
        <v>0.82</v>
      </c>
      <c r="K286" s="2" t="str">
        <f t="shared" si="53"/>
        <v>Sunday</v>
      </c>
      <c r="L286" s="5">
        <f t="shared" si="54"/>
        <v>43684</v>
      </c>
      <c r="M286" s="2" t="str">
        <f t="shared" si="55"/>
        <v>Wednesday</v>
      </c>
      <c r="N286" s="2" t="str">
        <f t="shared" si="56"/>
        <v>Wednesday</v>
      </c>
      <c r="O286" s="12">
        <f t="shared" si="57"/>
        <v>0</v>
      </c>
      <c r="P286" s="11" t="str">
        <f t="shared" si="58"/>
        <v>Low Cost per Unit</v>
      </c>
      <c r="Q286" s="12">
        <f t="shared" si="59"/>
        <v>0</v>
      </c>
      <c r="R286" s="12">
        <f t="shared" si="60"/>
        <v>2.25</v>
      </c>
      <c r="S286" s="12">
        <f t="shared" si="61"/>
        <v>0</v>
      </c>
      <c r="T286" s="12">
        <f t="shared" si="62"/>
        <v>0</v>
      </c>
      <c r="U286" s="12">
        <f t="shared" si="63"/>
        <v>0</v>
      </c>
      <c r="V286" s="13" t="str">
        <f t="shared" ca="1" si="64"/>
        <v>Greater Than 8 Weeks Old</v>
      </c>
    </row>
    <row r="287" spans="1:22" x14ac:dyDescent="0.45">
      <c r="A287" s="2" t="s">
        <v>17</v>
      </c>
      <c r="B287" s="5">
        <v>43681</v>
      </c>
      <c r="C287" s="5" t="s">
        <v>376</v>
      </c>
      <c r="D287" s="5" t="s">
        <v>377</v>
      </c>
      <c r="E287" s="6">
        <v>1</v>
      </c>
      <c r="F287" s="3">
        <v>29</v>
      </c>
      <c r="G287" s="3">
        <v>6.2</v>
      </c>
      <c r="H287" s="8">
        <f t="shared" si="52"/>
        <v>6.2</v>
      </c>
      <c r="I287" s="3">
        <v>22.8</v>
      </c>
      <c r="J287" s="4">
        <v>0.79</v>
      </c>
      <c r="K287" s="2" t="str">
        <f t="shared" si="53"/>
        <v>Sunday</v>
      </c>
      <c r="L287" s="5">
        <f t="shared" si="54"/>
        <v>43684</v>
      </c>
      <c r="M287" s="2" t="str">
        <f t="shared" si="55"/>
        <v>Wednesday</v>
      </c>
      <c r="N287" s="2" t="str">
        <f t="shared" si="56"/>
        <v>Wednesday</v>
      </c>
      <c r="O287" s="12">
        <f t="shared" si="57"/>
        <v>0</v>
      </c>
      <c r="P287" s="11" t="str">
        <f t="shared" si="58"/>
        <v>Low Cost per Unit</v>
      </c>
      <c r="Q287" s="12">
        <f t="shared" si="59"/>
        <v>0</v>
      </c>
      <c r="R287" s="12">
        <f t="shared" si="60"/>
        <v>0</v>
      </c>
      <c r="S287" s="12">
        <f t="shared" si="61"/>
        <v>0</v>
      </c>
      <c r="T287" s="12">
        <f t="shared" si="62"/>
        <v>0</v>
      </c>
      <c r="U287" s="12">
        <f t="shared" si="63"/>
        <v>0</v>
      </c>
      <c r="V287" s="13" t="str">
        <f t="shared" ca="1" si="64"/>
        <v>Greater Than 8 Weeks Old</v>
      </c>
    </row>
    <row r="288" spans="1:22" x14ac:dyDescent="0.45">
      <c r="A288" s="2" t="s">
        <v>239</v>
      </c>
      <c r="B288" s="5">
        <v>43681</v>
      </c>
      <c r="C288" s="5" t="s">
        <v>376</v>
      </c>
      <c r="D288" s="5" t="s">
        <v>377</v>
      </c>
      <c r="E288" s="6">
        <v>1</v>
      </c>
      <c r="F288" s="3">
        <v>25</v>
      </c>
      <c r="G288" s="3">
        <v>6.6</v>
      </c>
      <c r="H288" s="8">
        <f t="shared" si="52"/>
        <v>6.6</v>
      </c>
      <c r="I288" s="3">
        <v>18.399999999999999</v>
      </c>
      <c r="J288" s="4">
        <v>0.74</v>
      </c>
      <c r="K288" s="2" t="str">
        <f t="shared" si="53"/>
        <v>Sunday</v>
      </c>
      <c r="L288" s="5">
        <f t="shared" si="54"/>
        <v>43684</v>
      </c>
      <c r="M288" s="2" t="str">
        <f t="shared" si="55"/>
        <v>Wednesday</v>
      </c>
      <c r="N288" s="2" t="str">
        <f t="shared" si="56"/>
        <v>Wednesday</v>
      </c>
      <c r="O288" s="12">
        <f t="shared" si="57"/>
        <v>0</v>
      </c>
      <c r="P288" s="11" t="str">
        <f t="shared" si="58"/>
        <v>Low Cost per Unit</v>
      </c>
      <c r="Q288" s="12">
        <f t="shared" si="59"/>
        <v>0</v>
      </c>
      <c r="R288" s="12">
        <f t="shared" si="60"/>
        <v>0</v>
      </c>
      <c r="S288" s="12">
        <f t="shared" si="61"/>
        <v>0</v>
      </c>
      <c r="T288" s="12">
        <f t="shared" si="62"/>
        <v>0</v>
      </c>
      <c r="U288" s="12">
        <f t="shared" si="63"/>
        <v>0</v>
      </c>
      <c r="V288" s="13" t="str">
        <f t="shared" ca="1" si="64"/>
        <v>Greater Than 8 Weeks Old</v>
      </c>
    </row>
    <row r="289" spans="1:22" x14ac:dyDescent="0.45">
      <c r="A289" s="2" t="s">
        <v>18</v>
      </c>
      <c r="B289" s="5">
        <v>43681</v>
      </c>
      <c r="C289" s="5" t="s">
        <v>376</v>
      </c>
      <c r="D289" s="5" t="s">
        <v>377</v>
      </c>
      <c r="E289" s="6">
        <v>4</v>
      </c>
      <c r="F289" s="3">
        <v>100</v>
      </c>
      <c r="G289" s="3">
        <v>26.28</v>
      </c>
      <c r="H289" s="8">
        <f t="shared" si="52"/>
        <v>6.57</v>
      </c>
      <c r="I289" s="3">
        <v>73.72</v>
      </c>
      <c r="J289" s="4">
        <v>0.74</v>
      </c>
      <c r="K289" s="2" t="str">
        <f t="shared" si="53"/>
        <v>Sunday</v>
      </c>
      <c r="L289" s="5">
        <f t="shared" si="54"/>
        <v>43684</v>
      </c>
      <c r="M289" s="2" t="str">
        <f t="shared" si="55"/>
        <v>Wednesday</v>
      </c>
      <c r="N289" s="2" t="str">
        <f t="shared" si="56"/>
        <v>Wednesday</v>
      </c>
      <c r="O289" s="12">
        <f t="shared" si="57"/>
        <v>0</v>
      </c>
      <c r="P289" s="11" t="str">
        <f t="shared" si="58"/>
        <v>Low Cost per Unit</v>
      </c>
      <c r="Q289" s="12">
        <f t="shared" si="59"/>
        <v>0</v>
      </c>
      <c r="R289" s="12">
        <f t="shared" si="60"/>
        <v>3</v>
      </c>
      <c r="S289" s="12">
        <f t="shared" si="61"/>
        <v>0</v>
      </c>
      <c r="T289" s="12">
        <f t="shared" si="62"/>
        <v>0</v>
      </c>
      <c r="U289" s="12">
        <f t="shared" si="63"/>
        <v>0</v>
      </c>
      <c r="V289" s="13" t="str">
        <f t="shared" ca="1" si="64"/>
        <v>Greater Than 8 Weeks Old</v>
      </c>
    </row>
    <row r="290" spans="1:22" x14ac:dyDescent="0.45">
      <c r="A290" s="2" t="s">
        <v>19</v>
      </c>
      <c r="B290" s="5">
        <v>43681</v>
      </c>
      <c r="C290" s="5" t="s">
        <v>378</v>
      </c>
      <c r="D290" s="5" t="s">
        <v>379</v>
      </c>
      <c r="E290" s="6">
        <v>3</v>
      </c>
      <c r="F290" s="3">
        <v>207</v>
      </c>
      <c r="G290" s="3">
        <v>60.18</v>
      </c>
      <c r="H290" s="8">
        <f t="shared" si="52"/>
        <v>20.059999999999999</v>
      </c>
      <c r="I290" s="3">
        <v>146.82</v>
      </c>
      <c r="J290" s="4">
        <v>0.71</v>
      </c>
      <c r="K290" s="2" t="str">
        <f t="shared" si="53"/>
        <v>Sunday</v>
      </c>
      <c r="L290" s="5">
        <f t="shared" si="54"/>
        <v>43684</v>
      </c>
      <c r="M290" s="2" t="str">
        <f t="shared" si="55"/>
        <v>Wednesday</v>
      </c>
      <c r="N290" s="2" t="str">
        <f t="shared" si="56"/>
        <v>Wednesday</v>
      </c>
      <c r="O290" s="12">
        <f t="shared" si="57"/>
        <v>0</v>
      </c>
      <c r="P290" s="11" t="str">
        <f t="shared" si="58"/>
        <v>High Cost per Unit</v>
      </c>
      <c r="Q290" s="12">
        <f t="shared" si="59"/>
        <v>0</v>
      </c>
      <c r="R290" s="12">
        <f t="shared" si="60"/>
        <v>6.21</v>
      </c>
      <c r="S290" s="12">
        <f t="shared" si="61"/>
        <v>0</v>
      </c>
      <c r="T290" s="12">
        <f t="shared" si="62"/>
        <v>0</v>
      </c>
      <c r="U290" s="12">
        <f t="shared" si="63"/>
        <v>0</v>
      </c>
      <c r="V290" s="13" t="str">
        <f t="shared" ca="1" si="64"/>
        <v>Greater Than 8 Weeks Old</v>
      </c>
    </row>
    <row r="291" spans="1:22" x14ac:dyDescent="0.45">
      <c r="A291" s="2" t="s">
        <v>21</v>
      </c>
      <c r="B291" s="5">
        <v>43681</v>
      </c>
      <c r="C291" s="5" t="s">
        <v>376</v>
      </c>
      <c r="D291" s="5" t="s">
        <v>377</v>
      </c>
      <c r="E291" s="6">
        <v>3</v>
      </c>
      <c r="F291" s="3">
        <v>66</v>
      </c>
      <c r="G291" s="3">
        <v>19.05</v>
      </c>
      <c r="H291" s="8">
        <f t="shared" si="52"/>
        <v>6.3500000000000005</v>
      </c>
      <c r="I291" s="3">
        <v>46.95</v>
      </c>
      <c r="J291" s="4">
        <v>0.71</v>
      </c>
      <c r="K291" s="2" t="str">
        <f t="shared" si="53"/>
        <v>Sunday</v>
      </c>
      <c r="L291" s="5">
        <f t="shared" si="54"/>
        <v>43684</v>
      </c>
      <c r="M291" s="2" t="str">
        <f t="shared" si="55"/>
        <v>Wednesday</v>
      </c>
      <c r="N291" s="2" t="str">
        <f t="shared" si="56"/>
        <v>Wednesday</v>
      </c>
      <c r="O291" s="12">
        <f t="shared" si="57"/>
        <v>0</v>
      </c>
      <c r="P291" s="11" t="str">
        <f t="shared" si="58"/>
        <v>Low Cost per Unit</v>
      </c>
      <c r="Q291" s="12">
        <f t="shared" si="59"/>
        <v>0</v>
      </c>
      <c r="R291" s="12">
        <f t="shared" si="60"/>
        <v>1.98</v>
      </c>
      <c r="S291" s="12">
        <f t="shared" si="61"/>
        <v>0</v>
      </c>
      <c r="T291" s="12">
        <f t="shared" si="62"/>
        <v>0</v>
      </c>
      <c r="U291" s="12">
        <f t="shared" si="63"/>
        <v>0</v>
      </c>
      <c r="V291" s="13" t="str">
        <f t="shared" ca="1" si="64"/>
        <v>Greater Than 8 Weeks Old</v>
      </c>
    </row>
    <row r="292" spans="1:22" x14ac:dyDescent="0.45">
      <c r="A292" s="2" t="s">
        <v>215</v>
      </c>
      <c r="B292" s="5">
        <v>43681</v>
      </c>
      <c r="C292" s="5" t="s">
        <v>378</v>
      </c>
      <c r="D292" s="5" t="s">
        <v>379</v>
      </c>
      <c r="E292" s="6">
        <v>4</v>
      </c>
      <c r="F292" s="3">
        <v>100</v>
      </c>
      <c r="G292" s="3">
        <v>15.2</v>
      </c>
      <c r="H292" s="8">
        <f t="shared" si="52"/>
        <v>3.8</v>
      </c>
      <c r="I292" s="3">
        <v>84.8</v>
      </c>
      <c r="J292" s="4">
        <v>0.85</v>
      </c>
      <c r="K292" s="2" t="str">
        <f t="shared" si="53"/>
        <v>Sunday</v>
      </c>
      <c r="L292" s="5">
        <f t="shared" si="54"/>
        <v>43684</v>
      </c>
      <c r="M292" s="2" t="str">
        <f t="shared" si="55"/>
        <v>Wednesday</v>
      </c>
      <c r="N292" s="2" t="str">
        <f t="shared" si="56"/>
        <v>Wednesday</v>
      </c>
      <c r="O292" s="12">
        <f t="shared" si="57"/>
        <v>0</v>
      </c>
      <c r="P292" s="11" t="str">
        <f t="shared" si="58"/>
        <v>Low Cost per Unit</v>
      </c>
      <c r="Q292" s="12">
        <f t="shared" si="59"/>
        <v>0</v>
      </c>
      <c r="R292" s="12">
        <f t="shared" si="60"/>
        <v>3</v>
      </c>
      <c r="S292" s="12">
        <f t="shared" si="61"/>
        <v>0</v>
      </c>
      <c r="T292" s="12">
        <f t="shared" si="62"/>
        <v>0</v>
      </c>
      <c r="U292" s="12">
        <f t="shared" si="63"/>
        <v>0</v>
      </c>
      <c r="V292" s="13" t="str">
        <f t="shared" ca="1" si="64"/>
        <v>Greater Than 8 Weeks Old</v>
      </c>
    </row>
    <row r="293" spans="1:22" x14ac:dyDescent="0.45">
      <c r="A293" s="2" t="s">
        <v>22</v>
      </c>
      <c r="B293" s="5">
        <v>43681</v>
      </c>
      <c r="C293" s="5" t="s">
        <v>380</v>
      </c>
      <c r="D293" s="5" t="s">
        <v>381</v>
      </c>
      <c r="E293" s="6">
        <v>1</v>
      </c>
      <c r="F293" s="3">
        <v>25</v>
      </c>
      <c r="G293" s="3">
        <v>5.4</v>
      </c>
      <c r="H293" s="8">
        <f t="shared" si="52"/>
        <v>5.4</v>
      </c>
      <c r="I293" s="3">
        <v>19.600000000000001</v>
      </c>
      <c r="J293" s="4">
        <v>0.78</v>
      </c>
      <c r="K293" s="2" t="str">
        <f t="shared" si="53"/>
        <v>Sunday</v>
      </c>
      <c r="L293" s="5">
        <f t="shared" si="54"/>
        <v>43684</v>
      </c>
      <c r="M293" s="2" t="str">
        <f t="shared" si="55"/>
        <v>Wednesday</v>
      </c>
      <c r="N293" s="2" t="str">
        <f t="shared" si="56"/>
        <v>Wednesday</v>
      </c>
      <c r="O293" s="12">
        <f t="shared" si="57"/>
        <v>0</v>
      </c>
      <c r="P293" s="11" t="str">
        <f t="shared" si="58"/>
        <v>Low Cost per Unit</v>
      </c>
      <c r="Q293" s="12">
        <f t="shared" si="59"/>
        <v>0</v>
      </c>
      <c r="R293" s="12">
        <f t="shared" si="60"/>
        <v>0</v>
      </c>
      <c r="S293" s="12">
        <f t="shared" si="61"/>
        <v>0</v>
      </c>
      <c r="T293" s="12">
        <f t="shared" si="62"/>
        <v>0</v>
      </c>
      <c r="U293" s="12">
        <f t="shared" si="63"/>
        <v>0</v>
      </c>
      <c r="V293" s="13" t="str">
        <f t="shared" ca="1" si="64"/>
        <v>Greater Than 8 Weeks Old</v>
      </c>
    </row>
    <row r="294" spans="1:22" x14ac:dyDescent="0.45">
      <c r="A294" s="2" t="s">
        <v>162</v>
      </c>
      <c r="B294" s="5">
        <v>43681</v>
      </c>
      <c r="C294" s="5" t="s">
        <v>383</v>
      </c>
      <c r="D294" s="5" t="s">
        <v>384</v>
      </c>
      <c r="E294" s="6">
        <v>10</v>
      </c>
      <c r="F294" s="3">
        <v>71</v>
      </c>
      <c r="G294" s="3">
        <v>32</v>
      </c>
      <c r="H294" s="8">
        <f t="shared" si="52"/>
        <v>3.2</v>
      </c>
      <c r="I294" s="3">
        <v>39</v>
      </c>
      <c r="J294" s="4">
        <v>0.55000000000000004</v>
      </c>
      <c r="K294" s="2" t="str">
        <f t="shared" si="53"/>
        <v>Sunday</v>
      </c>
      <c r="L294" s="5">
        <f t="shared" si="54"/>
        <v>43684</v>
      </c>
      <c r="M294" s="2" t="str">
        <f t="shared" si="55"/>
        <v>Wednesday</v>
      </c>
      <c r="N294" s="2" t="str">
        <f t="shared" si="56"/>
        <v>Wednesday</v>
      </c>
      <c r="O294" s="12">
        <f t="shared" si="57"/>
        <v>0</v>
      </c>
      <c r="P294" s="11" t="str">
        <f t="shared" si="58"/>
        <v>Low Cost per Unit</v>
      </c>
      <c r="Q294" s="12">
        <f t="shared" si="59"/>
        <v>0</v>
      </c>
      <c r="R294" s="12">
        <f t="shared" si="60"/>
        <v>2.13</v>
      </c>
      <c r="S294" s="12">
        <f t="shared" si="61"/>
        <v>0</v>
      </c>
      <c r="T294" s="12">
        <f t="shared" si="62"/>
        <v>0</v>
      </c>
      <c r="U294" s="12">
        <f t="shared" si="63"/>
        <v>0</v>
      </c>
      <c r="V294" s="13" t="str">
        <f t="shared" ca="1" si="64"/>
        <v>Greater Than 8 Weeks Old</v>
      </c>
    </row>
    <row r="295" spans="1:22" x14ac:dyDescent="0.45">
      <c r="A295" s="2" t="s">
        <v>216</v>
      </c>
      <c r="B295" s="5">
        <v>43681</v>
      </c>
      <c r="C295" s="5" t="s">
        <v>383</v>
      </c>
      <c r="D295" s="5" t="s">
        <v>385</v>
      </c>
      <c r="E295" s="6">
        <v>4</v>
      </c>
      <c r="F295" s="3">
        <v>40.75</v>
      </c>
      <c r="G295" s="3">
        <v>17.2</v>
      </c>
      <c r="H295" s="8">
        <f t="shared" si="52"/>
        <v>4.3</v>
      </c>
      <c r="I295" s="3">
        <v>23.55</v>
      </c>
      <c r="J295" s="4">
        <v>0.57999999999999996</v>
      </c>
      <c r="K295" s="2" t="str">
        <f t="shared" si="53"/>
        <v>Sunday</v>
      </c>
      <c r="L295" s="5">
        <f t="shared" si="54"/>
        <v>43684</v>
      </c>
      <c r="M295" s="2" t="str">
        <f t="shared" si="55"/>
        <v>Wednesday</v>
      </c>
      <c r="N295" s="2" t="str">
        <f t="shared" si="56"/>
        <v>Wednesday</v>
      </c>
      <c r="O295" s="12">
        <f t="shared" si="57"/>
        <v>0</v>
      </c>
      <c r="P295" s="11" t="str">
        <f t="shared" si="58"/>
        <v>Low Cost per Unit</v>
      </c>
      <c r="Q295" s="12">
        <f t="shared" si="59"/>
        <v>0</v>
      </c>
      <c r="R295" s="12">
        <f t="shared" si="60"/>
        <v>1.2224999999999999</v>
      </c>
      <c r="S295" s="12">
        <f t="shared" si="61"/>
        <v>0</v>
      </c>
      <c r="T295" s="12">
        <f t="shared" si="62"/>
        <v>0</v>
      </c>
      <c r="U295" s="12">
        <f t="shared" si="63"/>
        <v>0</v>
      </c>
      <c r="V295" s="13" t="str">
        <f t="shared" ca="1" si="64"/>
        <v>Greater Than 8 Weeks Old</v>
      </c>
    </row>
    <row r="296" spans="1:22" x14ac:dyDescent="0.45">
      <c r="A296" s="2" t="s">
        <v>217</v>
      </c>
      <c r="B296" s="5">
        <v>43681</v>
      </c>
      <c r="C296" s="5" t="s">
        <v>383</v>
      </c>
      <c r="D296" s="5" t="s">
        <v>385</v>
      </c>
      <c r="E296" s="6">
        <v>2</v>
      </c>
      <c r="F296" s="3">
        <v>13.4</v>
      </c>
      <c r="G296" s="3">
        <v>7.96</v>
      </c>
      <c r="H296" s="8">
        <f t="shared" si="52"/>
        <v>3.98</v>
      </c>
      <c r="I296" s="3">
        <v>5.44</v>
      </c>
      <c r="J296" s="4">
        <v>0.41</v>
      </c>
      <c r="K296" s="2" t="str">
        <f t="shared" si="53"/>
        <v>Sunday</v>
      </c>
      <c r="L296" s="5">
        <f t="shared" si="54"/>
        <v>43684</v>
      </c>
      <c r="M296" s="2" t="str">
        <f t="shared" si="55"/>
        <v>Wednesday</v>
      </c>
      <c r="N296" s="2" t="str">
        <f t="shared" si="56"/>
        <v>Wednesday</v>
      </c>
      <c r="O296" s="12">
        <f t="shared" si="57"/>
        <v>0</v>
      </c>
      <c r="P296" s="11" t="str">
        <f t="shared" si="58"/>
        <v>Low Cost per Unit</v>
      </c>
      <c r="Q296" s="12">
        <f t="shared" si="59"/>
        <v>0</v>
      </c>
      <c r="R296" s="12">
        <f t="shared" si="60"/>
        <v>0.40199999999999997</v>
      </c>
      <c r="S296" s="12">
        <f t="shared" si="61"/>
        <v>0</v>
      </c>
      <c r="T296" s="12">
        <f t="shared" si="62"/>
        <v>0</v>
      </c>
      <c r="U296" s="12">
        <f t="shared" si="63"/>
        <v>0</v>
      </c>
      <c r="V296" s="13" t="str">
        <f t="shared" ca="1" si="64"/>
        <v>Greater Than 8 Weeks Old</v>
      </c>
    </row>
    <row r="297" spans="1:22" x14ac:dyDescent="0.45">
      <c r="A297" s="2" t="s">
        <v>23</v>
      </c>
      <c r="B297" s="5">
        <v>43681</v>
      </c>
      <c r="C297" s="5" t="s">
        <v>383</v>
      </c>
      <c r="D297" s="5" t="s">
        <v>385</v>
      </c>
      <c r="E297" s="6">
        <v>4</v>
      </c>
      <c r="F297" s="3">
        <v>32.9</v>
      </c>
      <c r="G297" s="3">
        <v>11</v>
      </c>
      <c r="H297" s="8">
        <f t="shared" si="52"/>
        <v>2.75</v>
      </c>
      <c r="I297" s="3">
        <v>21.9</v>
      </c>
      <c r="J297" s="4">
        <v>0.67</v>
      </c>
      <c r="K297" s="2" t="str">
        <f t="shared" si="53"/>
        <v>Sunday</v>
      </c>
      <c r="L297" s="5">
        <f t="shared" si="54"/>
        <v>43684</v>
      </c>
      <c r="M297" s="2" t="str">
        <f t="shared" si="55"/>
        <v>Wednesday</v>
      </c>
      <c r="N297" s="2" t="str">
        <f t="shared" si="56"/>
        <v>Wednesday</v>
      </c>
      <c r="O297" s="12">
        <f t="shared" si="57"/>
        <v>0</v>
      </c>
      <c r="P297" s="11" t="str">
        <f t="shared" si="58"/>
        <v>Low Cost per Unit</v>
      </c>
      <c r="Q297" s="12">
        <f t="shared" si="59"/>
        <v>0</v>
      </c>
      <c r="R297" s="12">
        <f t="shared" si="60"/>
        <v>0.98699999999999988</v>
      </c>
      <c r="S297" s="12">
        <f t="shared" si="61"/>
        <v>0</v>
      </c>
      <c r="T297" s="12">
        <f t="shared" si="62"/>
        <v>0</v>
      </c>
      <c r="U297" s="12">
        <f t="shared" si="63"/>
        <v>0</v>
      </c>
      <c r="V297" s="13" t="str">
        <f t="shared" ca="1" si="64"/>
        <v>Greater Than 8 Weeks Old</v>
      </c>
    </row>
    <row r="298" spans="1:22" x14ac:dyDescent="0.45">
      <c r="A298" s="2" t="s">
        <v>24</v>
      </c>
      <c r="B298" s="5">
        <v>43681</v>
      </c>
      <c r="C298" s="5" t="s">
        <v>375</v>
      </c>
      <c r="D298" s="5" t="s">
        <v>377</v>
      </c>
      <c r="E298" s="6">
        <v>1</v>
      </c>
      <c r="F298" s="3">
        <v>25</v>
      </c>
      <c r="G298" s="3">
        <v>2.95</v>
      </c>
      <c r="H298" s="8">
        <f t="shared" si="52"/>
        <v>2.95</v>
      </c>
      <c r="I298" s="3">
        <v>22.05</v>
      </c>
      <c r="J298" s="4">
        <v>0.88</v>
      </c>
      <c r="K298" s="2" t="str">
        <f t="shared" si="53"/>
        <v>Sunday</v>
      </c>
      <c r="L298" s="5">
        <f t="shared" si="54"/>
        <v>43684</v>
      </c>
      <c r="M298" s="2" t="str">
        <f t="shared" si="55"/>
        <v>Wednesday</v>
      </c>
      <c r="N298" s="2" t="str">
        <f t="shared" si="56"/>
        <v>Wednesday</v>
      </c>
      <c r="O298" s="12">
        <f t="shared" si="57"/>
        <v>0</v>
      </c>
      <c r="P298" s="11" t="str">
        <f t="shared" si="58"/>
        <v>Low Cost per Unit</v>
      </c>
      <c r="Q298" s="12">
        <f t="shared" si="59"/>
        <v>0</v>
      </c>
      <c r="R298" s="12">
        <f t="shared" si="60"/>
        <v>0</v>
      </c>
      <c r="S298" s="12">
        <f t="shared" si="61"/>
        <v>0</v>
      </c>
      <c r="T298" s="12">
        <f t="shared" si="62"/>
        <v>0</v>
      </c>
      <c r="U298" s="12">
        <f t="shared" si="63"/>
        <v>0</v>
      </c>
      <c r="V298" s="13" t="str">
        <f t="shared" ca="1" si="64"/>
        <v>Greater Than 8 Weeks Old</v>
      </c>
    </row>
    <row r="299" spans="1:22" x14ac:dyDescent="0.45">
      <c r="A299" s="2" t="s">
        <v>99</v>
      </c>
      <c r="B299" s="5">
        <v>43681</v>
      </c>
      <c r="C299" s="5" t="s">
        <v>378</v>
      </c>
      <c r="D299" s="5" t="s">
        <v>379</v>
      </c>
      <c r="E299" s="6">
        <v>1</v>
      </c>
      <c r="F299" s="3">
        <v>22</v>
      </c>
      <c r="G299" s="3">
        <v>2.0499999999999998</v>
      </c>
      <c r="H299" s="8">
        <f t="shared" si="52"/>
        <v>2.0499999999999998</v>
      </c>
      <c r="I299" s="3">
        <v>19.95</v>
      </c>
      <c r="J299" s="4">
        <v>0.91</v>
      </c>
      <c r="K299" s="2" t="str">
        <f t="shared" si="53"/>
        <v>Sunday</v>
      </c>
      <c r="L299" s="5">
        <f t="shared" si="54"/>
        <v>43684</v>
      </c>
      <c r="M299" s="2" t="str">
        <f t="shared" si="55"/>
        <v>Wednesday</v>
      </c>
      <c r="N299" s="2" t="str">
        <f t="shared" si="56"/>
        <v>Wednesday</v>
      </c>
      <c r="O299" s="12">
        <f t="shared" si="57"/>
        <v>0</v>
      </c>
      <c r="P299" s="11" t="str">
        <f t="shared" si="58"/>
        <v>Low Cost per Unit</v>
      </c>
      <c r="Q299" s="12">
        <f t="shared" si="59"/>
        <v>0</v>
      </c>
      <c r="R299" s="12">
        <f t="shared" si="60"/>
        <v>0</v>
      </c>
      <c r="S299" s="12">
        <f t="shared" si="61"/>
        <v>0</v>
      </c>
      <c r="T299" s="12">
        <f t="shared" si="62"/>
        <v>0</v>
      </c>
      <c r="U299" s="12">
        <f t="shared" si="63"/>
        <v>0</v>
      </c>
      <c r="V299" s="13" t="str">
        <f t="shared" ca="1" si="64"/>
        <v>Greater Than 8 Weeks Old</v>
      </c>
    </row>
    <row r="300" spans="1:22" x14ac:dyDescent="0.45">
      <c r="A300" s="2" t="s">
        <v>26</v>
      </c>
      <c r="B300" s="5">
        <v>43681</v>
      </c>
      <c r="C300" s="5" t="s">
        <v>378</v>
      </c>
      <c r="D300" s="5" t="s">
        <v>379</v>
      </c>
      <c r="E300" s="6">
        <v>1</v>
      </c>
      <c r="F300" s="3">
        <v>65</v>
      </c>
      <c r="G300" s="3">
        <v>16.2</v>
      </c>
      <c r="H300" s="8">
        <f t="shared" si="52"/>
        <v>16.2</v>
      </c>
      <c r="I300" s="3">
        <v>48.8</v>
      </c>
      <c r="J300" s="4">
        <v>0.75</v>
      </c>
      <c r="K300" s="2" t="str">
        <f t="shared" si="53"/>
        <v>Sunday</v>
      </c>
      <c r="L300" s="5">
        <f t="shared" si="54"/>
        <v>43684</v>
      </c>
      <c r="M300" s="2" t="str">
        <f t="shared" si="55"/>
        <v>Wednesday</v>
      </c>
      <c r="N300" s="2" t="str">
        <f t="shared" si="56"/>
        <v>Wednesday</v>
      </c>
      <c r="O300" s="12">
        <f t="shared" si="57"/>
        <v>0</v>
      </c>
      <c r="P300" s="11" t="str">
        <f t="shared" si="58"/>
        <v>Low Cost per Unit</v>
      </c>
      <c r="Q300" s="12">
        <f t="shared" si="59"/>
        <v>0</v>
      </c>
      <c r="R300" s="12">
        <f t="shared" si="60"/>
        <v>0</v>
      </c>
      <c r="S300" s="12">
        <f t="shared" si="61"/>
        <v>0</v>
      </c>
      <c r="T300" s="12">
        <f t="shared" si="62"/>
        <v>0</v>
      </c>
      <c r="U300" s="12">
        <f t="shared" si="63"/>
        <v>0</v>
      </c>
      <c r="V300" s="13" t="str">
        <f t="shared" ca="1" si="64"/>
        <v>Greater Than 8 Weeks Old</v>
      </c>
    </row>
    <row r="301" spans="1:22" x14ac:dyDescent="0.45">
      <c r="A301" s="2" t="s">
        <v>219</v>
      </c>
      <c r="B301" s="5">
        <v>43681</v>
      </c>
      <c r="C301" s="5" t="s">
        <v>380</v>
      </c>
      <c r="D301" s="5" t="s">
        <v>381</v>
      </c>
      <c r="E301" s="6">
        <v>1</v>
      </c>
      <c r="F301" s="3">
        <v>19</v>
      </c>
      <c r="G301" s="3">
        <v>4.5</v>
      </c>
      <c r="H301" s="8">
        <f t="shared" si="52"/>
        <v>4.5</v>
      </c>
      <c r="I301" s="3">
        <v>14.5</v>
      </c>
      <c r="J301" s="4">
        <v>0.76</v>
      </c>
      <c r="K301" s="2" t="str">
        <f t="shared" si="53"/>
        <v>Sunday</v>
      </c>
      <c r="L301" s="5">
        <f t="shared" si="54"/>
        <v>43684</v>
      </c>
      <c r="M301" s="2" t="str">
        <f t="shared" si="55"/>
        <v>Wednesday</v>
      </c>
      <c r="N301" s="2" t="str">
        <f t="shared" si="56"/>
        <v>Wednesday</v>
      </c>
      <c r="O301" s="12">
        <f t="shared" si="57"/>
        <v>0</v>
      </c>
      <c r="P301" s="11" t="str">
        <f t="shared" si="58"/>
        <v>Low Cost per Unit</v>
      </c>
      <c r="Q301" s="12">
        <f t="shared" si="59"/>
        <v>0</v>
      </c>
      <c r="R301" s="12">
        <f t="shared" si="60"/>
        <v>0</v>
      </c>
      <c r="S301" s="12">
        <f t="shared" si="61"/>
        <v>0</v>
      </c>
      <c r="T301" s="12">
        <f t="shared" si="62"/>
        <v>0</v>
      </c>
      <c r="U301" s="12">
        <f t="shared" si="63"/>
        <v>0</v>
      </c>
      <c r="V301" s="13" t="str">
        <f t="shared" ca="1" si="64"/>
        <v>Greater Than 8 Weeks Old</v>
      </c>
    </row>
    <row r="302" spans="1:22" x14ac:dyDescent="0.45">
      <c r="A302" s="2" t="s">
        <v>100</v>
      </c>
      <c r="B302" s="5">
        <v>43681</v>
      </c>
      <c r="C302" s="5" t="s">
        <v>380</v>
      </c>
      <c r="D302" s="5" t="s">
        <v>381</v>
      </c>
      <c r="E302" s="6">
        <v>2</v>
      </c>
      <c r="F302" s="3">
        <v>34</v>
      </c>
      <c r="G302" s="3">
        <v>5.98</v>
      </c>
      <c r="H302" s="8">
        <f t="shared" si="52"/>
        <v>2.99</v>
      </c>
      <c r="I302" s="3">
        <v>28.02</v>
      </c>
      <c r="J302" s="4">
        <v>0.82</v>
      </c>
      <c r="K302" s="2" t="str">
        <f t="shared" si="53"/>
        <v>Sunday</v>
      </c>
      <c r="L302" s="5">
        <f t="shared" si="54"/>
        <v>43684</v>
      </c>
      <c r="M302" s="2" t="str">
        <f t="shared" si="55"/>
        <v>Wednesday</v>
      </c>
      <c r="N302" s="2" t="str">
        <f t="shared" si="56"/>
        <v>Wednesday</v>
      </c>
      <c r="O302" s="12">
        <f t="shared" si="57"/>
        <v>0</v>
      </c>
      <c r="P302" s="11" t="str">
        <f t="shared" si="58"/>
        <v>Low Cost per Unit</v>
      </c>
      <c r="Q302" s="12">
        <f t="shared" si="59"/>
        <v>0</v>
      </c>
      <c r="R302" s="12">
        <f t="shared" si="60"/>
        <v>1.02</v>
      </c>
      <c r="S302" s="12">
        <f t="shared" si="61"/>
        <v>0</v>
      </c>
      <c r="T302" s="12">
        <f t="shared" si="62"/>
        <v>0</v>
      </c>
      <c r="U302" s="12">
        <f t="shared" si="63"/>
        <v>0</v>
      </c>
      <c r="V302" s="13" t="str">
        <f t="shared" ca="1" si="64"/>
        <v>Greater Than 8 Weeks Old</v>
      </c>
    </row>
    <row r="303" spans="1:22" x14ac:dyDescent="0.45">
      <c r="A303" s="2" t="s">
        <v>27</v>
      </c>
      <c r="B303" s="5">
        <v>43681</v>
      </c>
      <c r="C303" s="5" t="s">
        <v>380</v>
      </c>
      <c r="D303" s="5" t="s">
        <v>381</v>
      </c>
      <c r="E303" s="6">
        <v>2</v>
      </c>
      <c r="F303" s="3">
        <v>40</v>
      </c>
      <c r="G303" s="3">
        <v>5.9</v>
      </c>
      <c r="H303" s="8">
        <f t="shared" si="52"/>
        <v>2.95</v>
      </c>
      <c r="I303" s="3">
        <v>34.1</v>
      </c>
      <c r="J303" s="4">
        <v>0.85</v>
      </c>
      <c r="K303" s="2" t="str">
        <f t="shared" si="53"/>
        <v>Sunday</v>
      </c>
      <c r="L303" s="5">
        <f t="shared" si="54"/>
        <v>43684</v>
      </c>
      <c r="M303" s="2" t="str">
        <f t="shared" si="55"/>
        <v>Wednesday</v>
      </c>
      <c r="N303" s="2" t="str">
        <f t="shared" si="56"/>
        <v>Wednesday</v>
      </c>
      <c r="O303" s="12">
        <f t="shared" si="57"/>
        <v>0</v>
      </c>
      <c r="P303" s="11" t="str">
        <f t="shared" si="58"/>
        <v>Low Cost per Unit</v>
      </c>
      <c r="Q303" s="12">
        <f t="shared" si="59"/>
        <v>0</v>
      </c>
      <c r="R303" s="12">
        <f t="shared" si="60"/>
        <v>1.2</v>
      </c>
      <c r="S303" s="12">
        <f t="shared" si="61"/>
        <v>0</v>
      </c>
      <c r="T303" s="12">
        <f t="shared" si="62"/>
        <v>0</v>
      </c>
      <c r="U303" s="12">
        <f t="shared" si="63"/>
        <v>0</v>
      </c>
      <c r="V303" s="13" t="str">
        <f t="shared" ca="1" si="64"/>
        <v>Greater Than 8 Weeks Old</v>
      </c>
    </row>
    <row r="304" spans="1:22" x14ac:dyDescent="0.45">
      <c r="A304" s="2" t="s">
        <v>273</v>
      </c>
      <c r="B304" s="5">
        <v>43681</v>
      </c>
      <c r="C304" s="5" t="s">
        <v>386</v>
      </c>
      <c r="D304" s="5" t="s">
        <v>388</v>
      </c>
      <c r="E304" s="6">
        <v>2</v>
      </c>
      <c r="F304" s="3">
        <v>218</v>
      </c>
      <c r="G304" s="3">
        <v>43.02</v>
      </c>
      <c r="H304" s="8">
        <f t="shared" si="52"/>
        <v>21.51</v>
      </c>
      <c r="I304" s="3">
        <v>174.98</v>
      </c>
      <c r="J304" s="4">
        <v>0.8</v>
      </c>
      <c r="K304" s="2" t="str">
        <f t="shared" si="53"/>
        <v>Sunday</v>
      </c>
      <c r="L304" s="5">
        <f t="shared" si="54"/>
        <v>43684</v>
      </c>
      <c r="M304" s="2" t="str">
        <f t="shared" si="55"/>
        <v>Wednesday</v>
      </c>
      <c r="N304" s="2" t="str">
        <f t="shared" si="56"/>
        <v>Wednesday</v>
      </c>
      <c r="O304" s="12">
        <f t="shared" si="57"/>
        <v>0</v>
      </c>
      <c r="P304" s="11" t="str">
        <f t="shared" si="58"/>
        <v>High Cost per Unit</v>
      </c>
      <c r="Q304" s="12">
        <f t="shared" si="59"/>
        <v>0</v>
      </c>
      <c r="R304" s="12">
        <f t="shared" si="60"/>
        <v>6.54</v>
      </c>
      <c r="S304" s="12">
        <f t="shared" si="61"/>
        <v>0</v>
      </c>
      <c r="T304" s="12">
        <f t="shared" si="62"/>
        <v>0</v>
      </c>
      <c r="U304" s="12">
        <f t="shared" si="63"/>
        <v>0</v>
      </c>
      <c r="V304" s="13" t="str">
        <f t="shared" ca="1" si="64"/>
        <v>Greater Than 8 Weeks Old</v>
      </c>
    </row>
    <row r="305" spans="1:22" x14ac:dyDescent="0.45">
      <c r="A305" s="2" t="s">
        <v>28</v>
      </c>
      <c r="B305" s="5">
        <v>43681</v>
      </c>
      <c r="C305" s="5" t="s">
        <v>369</v>
      </c>
      <c r="D305" s="5" t="s">
        <v>389</v>
      </c>
      <c r="E305" s="6">
        <v>2</v>
      </c>
      <c r="F305" s="3">
        <v>450</v>
      </c>
      <c r="G305" s="3">
        <v>238</v>
      </c>
      <c r="H305" s="8">
        <f t="shared" si="52"/>
        <v>119</v>
      </c>
      <c r="I305" s="3">
        <v>212</v>
      </c>
      <c r="J305" s="4">
        <v>0.47</v>
      </c>
      <c r="K305" s="2" t="str">
        <f t="shared" si="53"/>
        <v>Sunday</v>
      </c>
      <c r="L305" s="5">
        <f t="shared" si="54"/>
        <v>43684</v>
      </c>
      <c r="M305" s="2" t="str">
        <f t="shared" si="55"/>
        <v>Wednesday</v>
      </c>
      <c r="N305" s="2" t="str">
        <f t="shared" si="56"/>
        <v>Wednesday</v>
      </c>
      <c r="O305" s="12">
        <f t="shared" si="57"/>
        <v>0</v>
      </c>
      <c r="P305" s="11" t="str">
        <f t="shared" si="58"/>
        <v>High Cost per Unit</v>
      </c>
      <c r="Q305" s="12">
        <f t="shared" si="59"/>
        <v>0</v>
      </c>
      <c r="R305" s="12">
        <f t="shared" si="60"/>
        <v>13.5</v>
      </c>
      <c r="S305" s="12">
        <f t="shared" si="61"/>
        <v>0</v>
      </c>
      <c r="T305" s="12">
        <f t="shared" si="62"/>
        <v>0</v>
      </c>
      <c r="U305" s="12">
        <f t="shared" si="63"/>
        <v>0</v>
      </c>
      <c r="V305" s="13" t="str">
        <f t="shared" ca="1" si="64"/>
        <v>Greater Than 8 Weeks Old</v>
      </c>
    </row>
    <row r="306" spans="1:22" x14ac:dyDescent="0.45">
      <c r="A306" s="2" t="s">
        <v>29</v>
      </c>
      <c r="B306" s="5">
        <v>43681</v>
      </c>
      <c r="C306" s="5" t="s">
        <v>369</v>
      </c>
      <c r="D306" s="5" t="s">
        <v>389</v>
      </c>
      <c r="E306" s="6">
        <v>3</v>
      </c>
      <c r="F306" s="3">
        <v>327</v>
      </c>
      <c r="G306" s="3">
        <v>113.52</v>
      </c>
      <c r="H306" s="8">
        <f t="shared" si="52"/>
        <v>37.839999999999996</v>
      </c>
      <c r="I306" s="3">
        <v>213.48</v>
      </c>
      <c r="J306" s="4">
        <v>0.65</v>
      </c>
      <c r="K306" s="2" t="str">
        <f t="shared" si="53"/>
        <v>Sunday</v>
      </c>
      <c r="L306" s="5">
        <f t="shared" si="54"/>
        <v>43684</v>
      </c>
      <c r="M306" s="2" t="str">
        <f t="shared" si="55"/>
        <v>Wednesday</v>
      </c>
      <c r="N306" s="2" t="str">
        <f t="shared" si="56"/>
        <v>Wednesday</v>
      </c>
      <c r="O306" s="12">
        <f t="shared" si="57"/>
        <v>0</v>
      </c>
      <c r="P306" s="11" t="str">
        <f t="shared" si="58"/>
        <v>High Cost per Unit</v>
      </c>
      <c r="Q306" s="12">
        <f t="shared" si="59"/>
        <v>0</v>
      </c>
      <c r="R306" s="12">
        <f t="shared" si="60"/>
        <v>9.81</v>
      </c>
      <c r="S306" s="12">
        <f t="shared" si="61"/>
        <v>0</v>
      </c>
      <c r="T306" s="12">
        <f t="shared" si="62"/>
        <v>0</v>
      </c>
      <c r="U306" s="12">
        <f t="shared" si="63"/>
        <v>0</v>
      </c>
      <c r="V306" s="13" t="str">
        <f t="shared" ca="1" si="64"/>
        <v>Greater Than 8 Weeks Old</v>
      </c>
    </row>
    <row r="307" spans="1:22" x14ac:dyDescent="0.45">
      <c r="A307" s="2" t="s">
        <v>103</v>
      </c>
      <c r="B307" s="5">
        <v>43681</v>
      </c>
      <c r="C307" s="5" t="s">
        <v>375</v>
      </c>
      <c r="D307" s="5" t="s">
        <v>382</v>
      </c>
      <c r="E307" s="6">
        <v>2</v>
      </c>
      <c r="F307" s="3">
        <v>130</v>
      </c>
      <c r="G307" s="3">
        <v>24</v>
      </c>
      <c r="H307" s="8">
        <f t="shared" si="52"/>
        <v>12</v>
      </c>
      <c r="I307" s="3">
        <v>106</v>
      </c>
      <c r="J307" s="4">
        <v>0.82</v>
      </c>
      <c r="K307" s="2" t="str">
        <f t="shared" si="53"/>
        <v>Sunday</v>
      </c>
      <c r="L307" s="5">
        <f t="shared" si="54"/>
        <v>43684</v>
      </c>
      <c r="M307" s="2" t="str">
        <f t="shared" si="55"/>
        <v>Wednesday</v>
      </c>
      <c r="N307" s="2" t="str">
        <f t="shared" si="56"/>
        <v>Wednesday</v>
      </c>
      <c r="O307" s="12">
        <f t="shared" si="57"/>
        <v>0</v>
      </c>
      <c r="P307" s="11" t="str">
        <f t="shared" si="58"/>
        <v>Low Cost per Unit</v>
      </c>
      <c r="Q307" s="12">
        <f t="shared" si="59"/>
        <v>0</v>
      </c>
      <c r="R307" s="12">
        <f t="shared" si="60"/>
        <v>3.9</v>
      </c>
      <c r="S307" s="12">
        <f t="shared" si="61"/>
        <v>0</v>
      </c>
      <c r="T307" s="12">
        <f t="shared" si="62"/>
        <v>0</v>
      </c>
      <c r="U307" s="12">
        <f t="shared" si="63"/>
        <v>0</v>
      </c>
      <c r="V307" s="13" t="str">
        <f t="shared" ca="1" si="64"/>
        <v>Greater Than 8 Weeks Old</v>
      </c>
    </row>
    <row r="308" spans="1:22" x14ac:dyDescent="0.45">
      <c r="A308" s="2" t="s">
        <v>139</v>
      </c>
      <c r="B308" s="5">
        <v>43681</v>
      </c>
      <c r="C308" s="5" t="s">
        <v>375</v>
      </c>
      <c r="D308" s="5" t="s">
        <v>382</v>
      </c>
      <c r="E308" s="6">
        <v>1</v>
      </c>
      <c r="F308" s="3">
        <v>75</v>
      </c>
      <c r="G308" s="3">
        <v>18.95</v>
      </c>
      <c r="H308" s="8">
        <f t="shared" si="52"/>
        <v>18.95</v>
      </c>
      <c r="I308" s="3">
        <v>56.05</v>
      </c>
      <c r="J308" s="4">
        <v>0.75</v>
      </c>
      <c r="K308" s="2" t="str">
        <f t="shared" si="53"/>
        <v>Sunday</v>
      </c>
      <c r="L308" s="5">
        <f t="shared" si="54"/>
        <v>43684</v>
      </c>
      <c r="M308" s="2" t="str">
        <f t="shared" si="55"/>
        <v>Wednesday</v>
      </c>
      <c r="N308" s="2" t="str">
        <f t="shared" si="56"/>
        <v>Wednesday</v>
      </c>
      <c r="O308" s="12">
        <f t="shared" si="57"/>
        <v>0</v>
      </c>
      <c r="P308" s="11" t="str">
        <f t="shared" si="58"/>
        <v>High Cost per Unit</v>
      </c>
      <c r="Q308" s="12">
        <f t="shared" si="59"/>
        <v>0</v>
      </c>
      <c r="R308" s="12">
        <f t="shared" si="60"/>
        <v>0</v>
      </c>
      <c r="S308" s="12">
        <f t="shared" si="61"/>
        <v>0</v>
      </c>
      <c r="T308" s="12">
        <f t="shared" si="62"/>
        <v>0</v>
      </c>
      <c r="U308" s="12">
        <f t="shared" si="63"/>
        <v>0</v>
      </c>
      <c r="V308" s="13" t="str">
        <f t="shared" ca="1" si="64"/>
        <v>Greater Than 8 Weeks Old</v>
      </c>
    </row>
    <row r="309" spans="1:22" x14ac:dyDescent="0.45">
      <c r="A309" s="2" t="s">
        <v>33</v>
      </c>
      <c r="B309" s="5">
        <v>43681</v>
      </c>
      <c r="C309" s="5" t="s">
        <v>375</v>
      </c>
      <c r="D309" s="5" t="s">
        <v>382</v>
      </c>
      <c r="E309" s="6">
        <v>2</v>
      </c>
      <c r="F309" s="3">
        <v>218</v>
      </c>
      <c r="G309" s="3">
        <v>66.3</v>
      </c>
      <c r="H309" s="8">
        <f t="shared" si="52"/>
        <v>33.15</v>
      </c>
      <c r="I309" s="3">
        <v>151.69999999999999</v>
      </c>
      <c r="J309" s="4">
        <v>0.7</v>
      </c>
      <c r="K309" s="2" t="str">
        <f t="shared" si="53"/>
        <v>Sunday</v>
      </c>
      <c r="L309" s="5">
        <f t="shared" si="54"/>
        <v>43684</v>
      </c>
      <c r="M309" s="2" t="str">
        <f t="shared" si="55"/>
        <v>Wednesday</v>
      </c>
      <c r="N309" s="2" t="str">
        <f t="shared" si="56"/>
        <v>Wednesday</v>
      </c>
      <c r="O309" s="12">
        <f t="shared" si="57"/>
        <v>0</v>
      </c>
      <c r="P309" s="11" t="str">
        <f t="shared" si="58"/>
        <v>High Cost per Unit</v>
      </c>
      <c r="Q309" s="12">
        <f t="shared" si="59"/>
        <v>0</v>
      </c>
      <c r="R309" s="12">
        <f t="shared" si="60"/>
        <v>6.54</v>
      </c>
      <c r="S309" s="12">
        <f t="shared" si="61"/>
        <v>0</v>
      </c>
      <c r="T309" s="12">
        <f t="shared" si="62"/>
        <v>0</v>
      </c>
      <c r="U309" s="12">
        <f t="shared" si="63"/>
        <v>0</v>
      </c>
      <c r="V309" s="13" t="str">
        <f t="shared" ca="1" si="64"/>
        <v>Greater Than 8 Weeks Old</v>
      </c>
    </row>
    <row r="310" spans="1:22" x14ac:dyDescent="0.45">
      <c r="A310" s="2" t="s">
        <v>34</v>
      </c>
      <c r="B310" s="5">
        <v>43681</v>
      </c>
      <c r="C310" s="5" t="s">
        <v>375</v>
      </c>
      <c r="D310" s="5" t="s">
        <v>392</v>
      </c>
      <c r="E310" s="6">
        <v>2</v>
      </c>
      <c r="F310" s="3">
        <v>78</v>
      </c>
      <c r="G310" s="3">
        <v>21.7</v>
      </c>
      <c r="H310" s="8">
        <f t="shared" si="52"/>
        <v>10.85</v>
      </c>
      <c r="I310" s="3">
        <v>56.3</v>
      </c>
      <c r="J310" s="4">
        <v>0.72</v>
      </c>
      <c r="K310" s="2" t="str">
        <f t="shared" si="53"/>
        <v>Sunday</v>
      </c>
      <c r="L310" s="5">
        <f t="shared" si="54"/>
        <v>43684</v>
      </c>
      <c r="M310" s="2" t="str">
        <f t="shared" si="55"/>
        <v>Wednesday</v>
      </c>
      <c r="N310" s="2" t="str">
        <f t="shared" si="56"/>
        <v>Wednesday</v>
      </c>
      <c r="O310" s="12">
        <f t="shared" si="57"/>
        <v>0</v>
      </c>
      <c r="P310" s="11" t="str">
        <f t="shared" si="58"/>
        <v>Low Cost per Unit</v>
      </c>
      <c r="Q310" s="12">
        <f t="shared" si="59"/>
        <v>0</v>
      </c>
      <c r="R310" s="12">
        <f t="shared" si="60"/>
        <v>2.34</v>
      </c>
      <c r="S310" s="12">
        <f t="shared" si="61"/>
        <v>0</v>
      </c>
      <c r="T310" s="12">
        <f t="shared" si="62"/>
        <v>0</v>
      </c>
      <c r="U310" s="12">
        <f t="shared" si="63"/>
        <v>0</v>
      </c>
      <c r="V310" s="13" t="str">
        <f t="shared" ca="1" si="64"/>
        <v>Greater Than 8 Weeks Old</v>
      </c>
    </row>
    <row r="311" spans="1:22" x14ac:dyDescent="0.45">
      <c r="A311" s="2" t="s">
        <v>35</v>
      </c>
      <c r="B311" s="5">
        <v>43681</v>
      </c>
      <c r="C311" s="5" t="s">
        <v>375</v>
      </c>
      <c r="D311" s="5" t="s">
        <v>392</v>
      </c>
      <c r="E311" s="6">
        <v>3</v>
      </c>
      <c r="F311" s="3">
        <v>135</v>
      </c>
      <c r="G311" s="3">
        <v>33</v>
      </c>
      <c r="H311" s="8">
        <f t="shared" si="52"/>
        <v>11</v>
      </c>
      <c r="I311" s="3">
        <v>102</v>
      </c>
      <c r="J311" s="4">
        <v>0.76</v>
      </c>
      <c r="K311" s="2" t="str">
        <f t="shared" si="53"/>
        <v>Sunday</v>
      </c>
      <c r="L311" s="5">
        <f t="shared" si="54"/>
        <v>43684</v>
      </c>
      <c r="M311" s="2" t="str">
        <f t="shared" si="55"/>
        <v>Wednesday</v>
      </c>
      <c r="N311" s="2" t="str">
        <f t="shared" si="56"/>
        <v>Wednesday</v>
      </c>
      <c r="O311" s="12">
        <f t="shared" si="57"/>
        <v>0</v>
      </c>
      <c r="P311" s="11" t="str">
        <f t="shared" si="58"/>
        <v>Low Cost per Unit</v>
      </c>
      <c r="Q311" s="12">
        <f t="shared" si="59"/>
        <v>0</v>
      </c>
      <c r="R311" s="12">
        <f t="shared" si="60"/>
        <v>4.05</v>
      </c>
      <c r="S311" s="12">
        <f t="shared" si="61"/>
        <v>0</v>
      </c>
      <c r="T311" s="12">
        <f t="shared" si="62"/>
        <v>0</v>
      </c>
      <c r="U311" s="12">
        <f t="shared" si="63"/>
        <v>0</v>
      </c>
      <c r="V311" s="13" t="str">
        <f t="shared" ca="1" si="64"/>
        <v>Greater Than 8 Weeks Old</v>
      </c>
    </row>
    <row r="312" spans="1:22" x14ac:dyDescent="0.45">
      <c r="A312" s="2" t="s">
        <v>150</v>
      </c>
      <c r="B312" s="5">
        <v>43681</v>
      </c>
      <c r="C312" s="5" t="s">
        <v>375</v>
      </c>
      <c r="D312" s="5" t="s">
        <v>392</v>
      </c>
      <c r="E312" s="6">
        <v>1</v>
      </c>
      <c r="F312" s="3">
        <v>12</v>
      </c>
      <c r="G312" s="3">
        <v>1.4</v>
      </c>
      <c r="H312" s="8">
        <f t="shared" si="52"/>
        <v>1.4</v>
      </c>
      <c r="I312" s="3">
        <v>10.6</v>
      </c>
      <c r="J312" s="4">
        <v>0.88</v>
      </c>
      <c r="K312" s="2" t="str">
        <f t="shared" si="53"/>
        <v>Sunday</v>
      </c>
      <c r="L312" s="5">
        <f t="shared" si="54"/>
        <v>43684</v>
      </c>
      <c r="M312" s="2" t="str">
        <f t="shared" si="55"/>
        <v>Wednesday</v>
      </c>
      <c r="N312" s="2" t="str">
        <f t="shared" si="56"/>
        <v>Wednesday</v>
      </c>
      <c r="O312" s="12">
        <f t="shared" si="57"/>
        <v>0</v>
      </c>
      <c r="P312" s="11" t="str">
        <f t="shared" si="58"/>
        <v>Low Cost per Unit</v>
      </c>
      <c r="Q312" s="12">
        <f t="shared" si="59"/>
        <v>0</v>
      </c>
      <c r="R312" s="12">
        <f t="shared" si="60"/>
        <v>0</v>
      </c>
      <c r="S312" s="12">
        <f t="shared" si="61"/>
        <v>0</v>
      </c>
      <c r="T312" s="12">
        <f t="shared" si="62"/>
        <v>0</v>
      </c>
      <c r="U312" s="12">
        <f t="shared" si="63"/>
        <v>0</v>
      </c>
      <c r="V312" s="13" t="str">
        <f t="shared" ca="1" si="64"/>
        <v>Greater Than 8 Weeks Old</v>
      </c>
    </row>
    <row r="313" spans="1:22" x14ac:dyDescent="0.45">
      <c r="A313" s="2" t="s">
        <v>40</v>
      </c>
      <c r="B313" s="5">
        <v>43681</v>
      </c>
      <c r="C313" s="5" t="s">
        <v>375</v>
      </c>
      <c r="D313" s="5" t="s">
        <v>382</v>
      </c>
      <c r="E313" s="6">
        <v>8</v>
      </c>
      <c r="F313" s="3">
        <v>108</v>
      </c>
      <c r="G313" s="3">
        <v>56</v>
      </c>
      <c r="H313" s="8">
        <f t="shared" si="52"/>
        <v>7</v>
      </c>
      <c r="I313" s="3">
        <v>52</v>
      </c>
      <c r="J313" s="4">
        <v>0.48</v>
      </c>
      <c r="K313" s="2" t="str">
        <f t="shared" si="53"/>
        <v>Sunday</v>
      </c>
      <c r="L313" s="5">
        <f t="shared" si="54"/>
        <v>43684</v>
      </c>
      <c r="M313" s="2" t="str">
        <f t="shared" si="55"/>
        <v>Wednesday</v>
      </c>
      <c r="N313" s="2" t="str">
        <f t="shared" si="56"/>
        <v>Wednesday</v>
      </c>
      <c r="O313" s="12">
        <f t="shared" si="57"/>
        <v>0</v>
      </c>
      <c r="P313" s="11" t="str">
        <f t="shared" si="58"/>
        <v>Low Cost per Unit</v>
      </c>
      <c r="Q313" s="12">
        <f t="shared" si="59"/>
        <v>0</v>
      </c>
      <c r="R313" s="12">
        <f t="shared" si="60"/>
        <v>3.2399999999999998</v>
      </c>
      <c r="S313" s="12">
        <f t="shared" si="61"/>
        <v>0</v>
      </c>
      <c r="T313" s="12">
        <f t="shared" si="62"/>
        <v>0</v>
      </c>
      <c r="U313" s="12">
        <f t="shared" si="63"/>
        <v>0</v>
      </c>
      <c r="V313" s="13" t="str">
        <f t="shared" ca="1" si="64"/>
        <v>Greater Than 8 Weeks Old</v>
      </c>
    </row>
    <row r="314" spans="1:22" x14ac:dyDescent="0.45">
      <c r="A314" s="2" t="s">
        <v>41</v>
      </c>
      <c r="B314" s="5">
        <v>43681</v>
      </c>
      <c r="C314" s="5" t="s">
        <v>375</v>
      </c>
      <c r="D314" s="5" t="s">
        <v>382</v>
      </c>
      <c r="E314" s="6">
        <v>8</v>
      </c>
      <c r="F314" s="3">
        <v>73.599999999999994</v>
      </c>
      <c r="G314" s="3">
        <v>34.799999999999997</v>
      </c>
      <c r="H314" s="8">
        <f t="shared" si="52"/>
        <v>4.3499999999999996</v>
      </c>
      <c r="I314" s="3">
        <v>38.799999999999997</v>
      </c>
      <c r="J314" s="4">
        <v>0.53</v>
      </c>
      <c r="K314" s="2" t="str">
        <f t="shared" si="53"/>
        <v>Sunday</v>
      </c>
      <c r="L314" s="5">
        <f t="shared" si="54"/>
        <v>43684</v>
      </c>
      <c r="M314" s="2" t="str">
        <f t="shared" si="55"/>
        <v>Wednesday</v>
      </c>
      <c r="N314" s="2" t="str">
        <f t="shared" si="56"/>
        <v>Wednesday</v>
      </c>
      <c r="O314" s="12">
        <f t="shared" si="57"/>
        <v>0</v>
      </c>
      <c r="P314" s="11" t="str">
        <f t="shared" si="58"/>
        <v>Low Cost per Unit</v>
      </c>
      <c r="Q314" s="12">
        <f t="shared" si="59"/>
        <v>0</v>
      </c>
      <c r="R314" s="12">
        <f t="shared" si="60"/>
        <v>2.2079999999999997</v>
      </c>
      <c r="S314" s="12">
        <f t="shared" si="61"/>
        <v>0</v>
      </c>
      <c r="T314" s="12">
        <f t="shared" si="62"/>
        <v>0</v>
      </c>
      <c r="U314" s="12">
        <f t="shared" si="63"/>
        <v>0</v>
      </c>
      <c r="V314" s="13" t="str">
        <f t="shared" ca="1" si="64"/>
        <v>Greater Than 8 Weeks Old</v>
      </c>
    </row>
    <row r="315" spans="1:22" x14ac:dyDescent="0.45">
      <c r="A315" s="2" t="s">
        <v>259</v>
      </c>
      <c r="B315" s="5">
        <v>43681</v>
      </c>
      <c r="C315" s="5" t="s">
        <v>383</v>
      </c>
      <c r="D315" s="5" t="s">
        <v>391</v>
      </c>
      <c r="E315" s="6">
        <v>3</v>
      </c>
      <c r="F315" s="3">
        <v>52</v>
      </c>
      <c r="G315" s="3">
        <v>16.05</v>
      </c>
      <c r="H315" s="8">
        <f t="shared" si="52"/>
        <v>5.3500000000000005</v>
      </c>
      <c r="I315" s="3">
        <v>35.950000000000003</v>
      </c>
      <c r="J315" s="4">
        <v>0.69</v>
      </c>
      <c r="K315" s="2" t="str">
        <f t="shared" si="53"/>
        <v>Sunday</v>
      </c>
      <c r="L315" s="5">
        <f t="shared" si="54"/>
        <v>43684</v>
      </c>
      <c r="M315" s="2" t="str">
        <f t="shared" si="55"/>
        <v>Wednesday</v>
      </c>
      <c r="N315" s="2" t="str">
        <f t="shared" si="56"/>
        <v>Wednesday</v>
      </c>
      <c r="O315" s="12">
        <f t="shared" si="57"/>
        <v>0</v>
      </c>
      <c r="P315" s="11" t="str">
        <f t="shared" si="58"/>
        <v>Low Cost per Unit</v>
      </c>
      <c r="Q315" s="12">
        <f t="shared" si="59"/>
        <v>0</v>
      </c>
      <c r="R315" s="12">
        <f t="shared" si="60"/>
        <v>1.56</v>
      </c>
      <c r="S315" s="12">
        <f t="shared" si="61"/>
        <v>0</v>
      </c>
      <c r="T315" s="12">
        <f t="shared" si="62"/>
        <v>0</v>
      </c>
      <c r="U315" s="12">
        <f t="shared" si="63"/>
        <v>0</v>
      </c>
      <c r="V315" s="13" t="str">
        <f t="shared" ca="1" si="64"/>
        <v>Greater Than 8 Weeks Old</v>
      </c>
    </row>
    <row r="316" spans="1:22" x14ac:dyDescent="0.45">
      <c r="A316" s="2" t="s">
        <v>221</v>
      </c>
      <c r="B316" s="5">
        <v>43681</v>
      </c>
      <c r="C316" s="5" t="s">
        <v>369</v>
      </c>
      <c r="D316" s="5" t="s">
        <v>372</v>
      </c>
      <c r="E316" s="6">
        <v>2</v>
      </c>
      <c r="F316" s="3">
        <v>198</v>
      </c>
      <c r="G316" s="3">
        <v>61.28</v>
      </c>
      <c r="H316" s="8">
        <f t="shared" si="52"/>
        <v>30.64</v>
      </c>
      <c r="I316" s="3">
        <v>136.72</v>
      </c>
      <c r="J316" s="4">
        <v>0.69</v>
      </c>
      <c r="K316" s="2" t="str">
        <f t="shared" si="53"/>
        <v>Sunday</v>
      </c>
      <c r="L316" s="5">
        <f t="shared" si="54"/>
        <v>43684</v>
      </c>
      <c r="M316" s="2" t="str">
        <f t="shared" si="55"/>
        <v>Wednesday</v>
      </c>
      <c r="N316" s="2" t="str">
        <f t="shared" si="56"/>
        <v>Wednesday</v>
      </c>
      <c r="O316" s="12">
        <f t="shared" si="57"/>
        <v>0</v>
      </c>
      <c r="P316" s="11" t="str">
        <f t="shared" si="58"/>
        <v>High Cost per Unit</v>
      </c>
      <c r="Q316" s="12">
        <f t="shared" si="59"/>
        <v>0</v>
      </c>
      <c r="R316" s="12">
        <f t="shared" si="60"/>
        <v>5.9399999999999995</v>
      </c>
      <c r="S316" s="12">
        <f t="shared" si="61"/>
        <v>0</v>
      </c>
      <c r="T316" s="12">
        <f t="shared" si="62"/>
        <v>0</v>
      </c>
      <c r="U316" s="12">
        <f t="shared" si="63"/>
        <v>0</v>
      </c>
      <c r="V316" s="13" t="str">
        <f t="shared" ca="1" si="64"/>
        <v>Greater Than 8 Weeks Old</v>
      </c>
    </row>
    <row r="317" spans="1:22" x14ac:dyDescent="0.45">
      <c r="A317" s="2" t="s">
        <v>152</v>
      </c>
      <c r="B317" s="5">
        <v>43681</v>
      </c>
      <c r="C317" s="5" t="s">
        <v>369</v>
      </c>
      <c r="D317" s="5" t="s">
        <v>393</v>
      </c>
      <c r="E317" s="6">
        <v>22</v>
      </c>
      <c r="F317" s="3">
        <v>2618</v>
      </c>
      <c r="G317" s="3">
        <v>825</v>
      </c>
      <c r="H317" s="8">
        <f t="shared" si="52"/>
        <v>37.5</v>
      </c>
      <c r="I317" s="3">
        <v>1793</v>
      </c>
      <c r="J317" s="4">
        <v>0.68</v>
      </c>
      <c r="K317" s="2" t="str">
        <f t="shared" si="53"/>
        <v>Sunday</v>
      </c>
      <c r="L317" s="5">
        <f t="shared" si="54"/>
        <v>43684</v>
      </c>
      <c r="M317" s="2" t="str">
        <f t="shared" si="55"/>
        <v>Wednesday</v>
      </c>
      <c r="N317" s="2" t="str">
        <f t="shared" si="56"/>
        <v>Wednesday</v>
      </c>
      <c r="O317" s="12">
        <f t="shared" si="57"/>
        <v>0</v>
      </c>
      <c r="P317" s="11" t="str">
        <f t="shared" si="58"/>
        <v>High Cost per Unit</v>
      </c>
      <c r="Q317" s="12">
        <f t="shared" si="59"/>
        <v>0</v>
      </c>
      <c r="R317" s="12">
        <f t="shared" si="60"/>
        <v>78.539999999999992</v>
      </c>
      <c r="S317" s="12">
        <f t="shared" si="61"/>
        <v>0</v>
      </c>
      <c r="T317" s="12">
        <f t="shared" si="62"/>
        <v>0</v>
      </c>
      <c r="U317" s="12">
        <f t="shared" si="63"/>
        <v>0</v>
      </c>
      <c r="V317" s="13" t="str">
        <f t="shared" ca="1" si="64"/>
        <v>Greater Than 8 Weeks Old</v>
      </c>
    </row>
    <row r="318" spans="1:22" x14ac:dyDescent="0.45">
      <c r="A318" s="2" t="s">
        <v>184</v>
      </c>
      <c r="B318" s="5">
        <v>43681</v>
      </c>
      <c r="C318" s="5" t="s">
        <v>371</v>
      </c>
      <c r="D318" s="5" t="s">
        <v>371</v>
      </c>
      <c r="E318" s="6">
        <v>3</v>
      </c>
      <c r="F318" s="3">
        <v>255</v>
      </c>
      <c r="G318" s="3">
        <v>66</v>
      </c>
      <c r="H318" s="8">
        <f t="shared" si="52"/>
        <v>22</v>
      </c>
      <c r="I318" s="3">
        <v>189</v>
      </c>
      <c r="J318" s="4">
        <v>0.74</v>
      </c>
      <c r="K318" s="2" t="str">
        <f t="shared" si="53"/>
        <v>Sunday</v>
      </c>
      <c r="L318" s="5">
        <f t="shared" si="54"/>
        <v>43684</v>
      </c>
      <c r="M318" s="2" t="str">
        <f t="shared" si="55"/>
        <v>Wednesday</v>
      </c>
      <c r="N318" s="2" t="str">
        <f t="shared" si="56"/>
        <v>Wednesday</v>
      </c>
      <c r="O318" s="12">
        <f t="shared" si="57"/>
        <v>0</v>
      </c>
      <c r="P318" s="11" t="str">
        <f t="shared" si="58"/>
        <v>High Cost per Unit</v>
      </c>
      <c r="Q318" s="12">
        <f t="shared" si="59"/>
        <v>0</v>
      </c>
      <c r="R318" s="12">
        <f t="shared" si="60"/>
        <v>7.6499999999999995</v>
      </c>
      <c r="S318" s="12">
        <f t="shared" si="61"/>
        <v>0</v>
      </c>
      <c r="T318" s="12">
        <f t="shared" si="62"/>
        <v>0</v>
      </c>
      <c r="U318" s="12">
        <f t="shared" si="63"/>
        <v>0</v>
      </c>
      <c r="V318" s="13" t="str">
        <f t="shared" ca="1" si="64"/>
        <v>Greater Than 8 Weeks Old</v>
      </c>
    </row>
    <row r="319" spans="1:22" x14ac:dyDescent="0.45">
      <c r="A319" s="2" t="s">
        <v>274</v>
      </c>
      <c r="B319" s="5">
        <v>43681</v>
      </c>
      <c r="C319" s="5" t="s">
        <v>369</v>
      </c>
      <c r="D319" s="5" t="s">
        <v>393</v>
      </c>
      <c r="E319" s="6">
        <v>2</v>
      </c>
      <c r="F319" s="3">
        <v>120</v>
      </c>
      <c r="G319" s="3">
        <v>36</v>
      </c>
      <c r="H319" s="8">
        <f t="shared" si="52"/>
        <v>18</v>
      </c>
      <c r="I319" s="3">
        <v>84</v>
      </c>
      <c r="J319" s="4">
        <v>0.7</v>
      </c>
      <c r="K319" s="2" t="str">
        <f t="shared" si="53"/>
        <v>Sunday</v>
      </c>
      <c r="L319" s="5">
        <f t="shared" si="54"/>
        <v>43684</v>
      </c>
      <c r="M319" s="2" t="str">
        <f t="shared" si="55"/>
        <v>Wednesday</v>
      </c>
      <c r="N319" s="2" t="str">
        <f t="shared" si="56"/>
        <v>Wednesday</v>
      </c>
      <c r="O319" s="12">
        <f t="shared" si="57"/>
        <v>0</v>
      </c>
      <c r="P319" s="11" t="str">
        <f t="shared" si="58"/>
        <v>High Cost per Unit</v>
      </c>
      <c r="Q319" s="12">
        <f t="shared" si="59"/>
        <v>0</v>
      </c>
      <c r="R319" s="12">
        <f t="shared" si="60"/>
        <v>3.5999999999999996</v>
      </c>
      <c r="S319" s="12">
        <f t="shared" si="61"/>
        <v>0</v>
      </c>
      <c r="T319" s="12">
        <f t="shared" si="62"/>
        <v>0</v>
      </c>
      <c r="U319" s="12">
        <f t="shared" si="63"/>
        <v>0</v>
      </c>
      <c r="V319" s="13" t="str">
        <f t="shared" ca="1" si="64"/>
        <v>Greater Than 8 Weeks Old</v>
      </c>
    </row>
    <row r="320" spans="1:22" x14ac:dyDescent="0.45">
      <c r="A320" s="2" t="s">
        <v>275</v>
      </c>
      <c r="B320" s="5">
        <v>43681</v>
      </c>
      <c r="C320" s="5" t="s">
        <v>371</v>
      </c>
      <c r="D320" s="5" t="s">
        <v>371</v>
      </c>
      <c r="E320" s="6">
        <v>1</v>
      </c>
      <c r="F320" s="3">
        <v>99</v>
      </c>
      <c r="G320" s="3">
        <v>43.5</v>
      </c>
      <c r="H320" s="8">
        <f t="shared" si="52"/>
        <v>43.5</v>
      </c>
      <c r="I320" s="3">
        <v>55.5</v>
      </c>
      <c r="J320" s="4">
        <v>0.56000000000000005</v>
      </c>
      <c r="K320" s="2" t="str">
        <f t="shared" si="53"/>
        <v>Sunday</v>
      </c>
      <c r="L320" s="5">
        <f t="shared" si="54"/>
        <v>43684</v>
      </c>
      <c r="M320" s="2" t="str">
        <f t="shared" si="55"/>
        <v>Wednesday</v>
      </c>
      <c r="N320" s="2" t="str">
        <f t="shared" si="56"/>
        <v>Wednesday</v>
      </c>
      <c r="O320" s="12">
        <f t="shared" si="57"/>
        <v>0</v>
      </c>
      <c r="P320" s="11" t="str">
        <f t="shared" si="58"/>
        <v>High Cost per Unit</v>
      </c>
      <c r="Q320" s="12">
        <f t="shared" si="59"/>
        <v>0</v>
      </c>
      <c r="R320" s="12">
        <f t="shared" si="60"/>
        <v>0</v>
      </c>
      <c r="S320" s="12">
        <f t="shared" si="61"/>
        <v>0</v>
      </c>
      <c r="T320" s="12">
        <f t="shared" si="62"/>
        <v>0</v>
      </c>
      <c r="U320" s="12">
        <f t="shared" si="63"/>
        <v>0</v>
      </c>
      <c r="V320" s="13" t="str">
        <f t="shared" ca="1" si="64"/>
        <v>Greater Than 8 Weeks Old</v>
      </c>
    </row>
    <row r="321" spans="1:22" x14ac:dyDescent="0.45">
      <c r="A321" s="2" t="s">
        <v>46</v>
      </c>
      <c r="B321" s="5">
        <v>43681</v>
      </c>
      <c r="C321" s="5" t="s">
        <v>369</v>
      </c>
      <c r="D321" s="5" t="s">
        <v>393</v>
      </c>
      <c r="E321" s="6">
        <v>4</v>
      </c>
      <c r="F321" s="3">
        <v>500</v>
      </c>
      <c r="G321" s="3">
        <v>192</v>
      </c>
      <c r="H321" s="8">
        <f t="shared" si="52"/>
        <v>48</v>
      </c>
      <c r="I321" s="3">
        <v>308</v>
      </c>
      <c r="J321" s="4">
        <v>0.62</v>
      </c>
      <c r="K321" s="2" t="str">
        <f t="shared" si="53"/>
        <v>Sunday</v>
      </c>
      <c r="L321" s="5">
        <f t="shared" si="54"/>
        <v>43684</v>
      </c>
      <c r="M321" s="2" t="str">
        <f t="shared" si="55"/>
        <v>Wednesday</v>
      </c>
      <c r="N321" s="2" t="str">
        <f t="shared" si="56"/>
        <v>Wednesday</v>
      </c>
      <c r="O321" s="12">
        <f t="shared" si="57"/>
        <v>0</v>
      </c>
      <c r="P321" s="11" t="str">
        <f t="shared" si="58"/>
        <v>High Cost per Unit</v>
      </c>
      <c r="Q321" s="12">
        <f t="shared" si="59"/>
        <v>0</v>
      </c>
      <c r="R321" s="12">
        <f t="shared" si="60"/>
        <v>15</v>
      </c>
      <c r="S321" s="12">
        <f t="shared" si="61"/>
        <v>0</v>
      </c>
      <c r="T321" s="12">
        <f t="shared" si="62"/>
        <v>0</v>
      </c>
      <c r="U321" s="12">
        <f t="shared" si="63"/>
        <v>0</v>
      </c>
      <c r="V321" s="13" t="str">
        <f t="shared" ca="1" si="64"/>
        <v>Greater Than 8 Weeks Old</v>
      </c>
    </row>
    <row r="322" spans="1:22" x14ac:dyDescent="0.45">
      <c r="A322" s="2" t="s">
        <v>245</v>
      </c>
      <c r="B322" s="5">
        <v>43681</v>
      </c>
      <c r="C322" s="5" t="s">
        <v>369</v>
      </c>
      <c r="D322" s="5" t="s">
        <v>372</v>
      </c>
      <c r="E322" s="6">
        <v>1</v>
      </c>
      <c r="F322" s="3">
        <v>59</v>
      </c>
      <c r="G322" s="3">
        <v>16.2</v>
      </c>
      <c r="H322" s="8">
        <f t="shared" si="52"/>
        <v>16.2</v>
      </c>
      <c r="I322" s="3">
        <v>42.8</v>
      </c>
      <c r="J322" s="4">
        <v>0.73</v>
      </c>
      <c r="K322" s="2" t="str">
        <f t="shared" si="53"/>
        <v>Sunday</v>
      </c>
      <c r="L322" s="5">
        <f t="shared" si="54"/>
        <v>43684</v>
      </c>
      <c r="M322" s="2" t="str">
        <f t="shared" si="55"/>
        <v>Wednesday</v>
      </c>
      <c r="N322" s="2" t="str">
        <f t="shared" si="56"/>
        <v>Wednesday</v>
      </c>
      <c r="O322" s="12">
        <f t="shared" si="57"/>
        <v>0</v>
      </c>
      <c r="P322" s="11" t="str">
        <f t="shared" si="58"/>
        <v>Low Cost per Unit</v>
      </c>
      <c r="Q322" s="12">
        <f t="shared" si="59"/>
        <v>0</v>
      </c>
      <c r="R322" s="12">
        <f t="shared" si="60"/>
        <v>0</v>
      </c>
      <c r="S322" s="12">
        <f t="shared" si="61"/>
        <v>0</v>
      </c>
      <c r="T322" s="12">
        <f t="shared" si="62"/>
        <v>0</v>
      </c>
      <c r="U322" s="12">
        <f t="shared" si="63"/>
        <v>0</v>
      </c>
      <c r="V322" s="13" t="str">
        <f t="shared" ca="1" si="64"/>
        <v>Greater Than 8 Weeks Old</v>
      </c>
    </row>
    <row r="323" spans="1:22" x14ac:dyDescent="0.45">
      <c r="A323" s="2" t="s">
        <v>48</v>
      </c>
      <c r="B323" s="5">
        <v>43681</v>
      </c>
      <c r="C323" s="5" t="s">
        <v>378</v>
      </c>
      <c r="D323" s="5" t="s">
        <v>379</v>
      </c>
      <c r="E323" s="6">
        <v>7</v>
      </c>
      <c r="F323" s="3">
        <v>191.6</v>
      </c>
      <c r="G323" s="3">
        <v>92.68</v>
      </c>
      <c r="H323" s="8">
        <f t="shared" ref="H323:H386" si="65">G323/E323</f>
        <v>13.24</v>
      </c>
      <c r="I323" s="3">
        <v>98.92</v>
      </c>
      <c r="J323" s="4">
        <v>0.52</v>
      </c>
      <c r="K323" s="2" t="str">
        <f t="shared" ref="K323:K386" si="66">TEXT(B323,"dddd")</f>
        <v>Sunday</v>
      </c>
      <c r="L323" s="5">
        <f t="shared" ref="L323:L386" si="67">B323+3</f>
        <v>43684</v>
      </c>
      <c r="M323" s="2" t="str">
        <f t="shared" ref="M323:M386" si="68">TEXT(L323,"dddd")</f>
        <v>Wednesday</v>
      </c>
      <c r="N323" s="2" t="str">
        <f t="shared" ref="N323:N386" si="69">IF(M323="Sunday","Monday",M323)</f>
        <v>Wednesday</v>
      </c>
      <c r="O323" s="12">
        <f t="shared" ref="O323:O386" si="70">IF(TEXT(B323,"dddd")="Tuesday",E323*0.05,0)</f>
        <v>0</v>
      </c>
      <c r="P323" s="11" t="str">
        <f t="shared" ref="P323:P386" si="71">IF(H323&gt;AVERAGE(H:H),"High Cost per Unit","Low Cost per Unit")</f>
        <v>Low Cost per Unit</v>
      </c>
      <c r="Q323" s="12">
        <f t="shared" ref="Q323:Q386" si="72">IF(D323="Masks",F323*0.1,0)</f>
        <v>0</v>
      </c>
      <c r="R323" s="12">
        <f t="shared" ref="R323:R386" si="73">IF(E323&gt;1,F323*0.03,0)</f>
        <v>5.7479999999999993</v>
      </c>
      <c r="S323" s="12">
        <f t="shared" ref="S323:S386" si="74">IF(D323="Accessories",F323*0.15,0)</f>
        <v>0</v>
      </c>
      <c r="T323" s="12">
        <f t="shared" ref="T323:T386" si="75">IF(AND(K323="Saturday",C323="Fitness"),F323*0.1,0)</f>
        <v>0</v>
      </c>
      <c r="U323" s="12">
        <f t="shared" ref="U323:U386" si="76">IF(AND(K323="Friday",C323="Automotive"),F323*0.2,0)</f>
        <v>0</v>
      </c>
      <c r="V323" s="13" t="str">
        <f t="shared" ref="V323:V386" ca="1" si="77">IF(ABS(TODAY()-B323)&gt;56,"Greater Than 8 Weeks Old","Less Than 8 Weeks Old")</f>
        <v>Greater Than 8 Weeks Old</v>
      </c>
    </row>
    <row r="324" spans="1:22" x14ac:dyDescent="0.45">
      <c r="A324" s="2" t="s">
        <v>185</v>
      </c>
      <c r="B324" s="5">
        <v>43681</v>
      </c>
      <c r="C324" s="5" t="s">
        <v>378</v>
      </c>
      <c r="D324" s="5" t="s">
        <v>379</v>
      </c>
      <c r="E324" s="6">
        <v>1</v>
      </c>
      <c r="F324" s="3">
        <v>129</v>
      </c>
      <c r="G324" s="3">
        <v>40.17</v>
      </c>
      <c r="H324" s="8">
        <f t="shared" si="65"/>
        <v>40.17</v>
      </c>
      <c r="I324" s="3">
        <v>88.83</v>
      </c>
      <c r="J324" s="4">
        <v>0.69</v>
      </c>
      <c r="K324" s="2" t="str">
        <f t="shared" si="66"/>
        <v>Sunday</v>
      </c>
      <c r="L324" s="5">
        <f t="shared" si="67"/>
        <v>43684</v>
      </c>
      <c r="M324" s="2" t="str">
        <f t="shared" si="68"/>
        <v>Wednesday</v>
      </c>
      <c r="N324" s="2" t="str">
        <f t="shared" si="69"/>
        <v>Wednesday</v>
      </c>
      <c r="O324" s="12">
        <f t="shared" si="70"/>
        <v>0</v>
      </c>
      <c r="P324" s="11" t="str">
        <f t="shared" si="71"/>
        <v>High Cost per Unit</v>
      </c>
      <c r="Q324" s="12">
        <f t="shared" si="72"/>
        <v>0</v>
      </c>
      <c r="R324" s="12">
        <f t="shared" si="73"/>
        <v>0</v>
      </c>
      <c r="S324" s="12">
        <f t="shared" si="74"/>
        <v>0</v>
      </c>
      <c r="T324" s="12">
        <f t="shared" si="75"/>
        <v>0</v>
      </c>
      <c r="U324" s="12">
        <f t="shared" si="76"/>
        <v>0</v>
      </c>
      <c r="V324" s="13" t="str">
        <f t="shared" ca="1" si="77"/>
        <v>Greater Than 8 Weeks Old</v>
      </c>
    </row>
    <row r="325" spans="1:22" x14ac:dyDescent="0.45">
      <c r="A325" s="2" t="s">
        <v>108</v>
      </c>
      <c r="B325" s="5">
        <v>43681</v>
      </c>
      <c r="C325" s="5" t="s">
        <v>369</v>
      </c>
      <c r="D325" s="5" t="s">
        <v>394</v>
      </c>
      <c r="E325" s="6">
        <v>2</v>
      </c>
      <c r="F325" s="3">
        <v>138</v>
      </c>
      <c r="G325" s="3">
        <v>30</v>
      </c>
      <c r="H325" s="8">
        <f t="shared" si="65"/>
        <v>15</v>
      </c>
      <c r="I325" s="3">
        <v>108</v>
      </c>
      <c r="J325" s="4">
        <v>0.78</v>
      </c>
      <c r="K325" s="2" t="str">
        <f t="shared" si="66"/>
        <v>Sunday</v>
      </c>
      <c r="L325" s="5">
        <f t="shared" si="67"/>
        <v>43684</v>
      </c>
      <c r="M325" s="2" t="str">
        <f t="shared" si="68"/>
        <v>Wednesday</v>
      </c>
      <c r="N325" s="2" t="str">
        <f t="shared" si="69"/>
        <v>Wednesday</v>
      </c>
      <c r="O325" s="12">
        <f t="shared" si="70"/>
        <v>0</v>
      </c>
      <c r="P325" s="11" t="str">
        <f t="shared" si="71"/>
        <v>Low Cost per Unit</v>
      </c>
      <c r="Q325" s="12">
        <f t="shared" si="72"/>
        <v>0</v>
      </c>
      <c r="R325" s="12">
        <f t="shared" si="73"/>
        <v>4.1399999999999997</v>
      </c>
      <c r="S325" s="12">
        <f t="shared" si="74"/>
        <v>0</v>
      </c>
      <c r="T325" s="12">
        <f t="shared" si="75"/>
        <v>0</v>
      </c>
      <c r="U325" s="12">
        <f t="shared" si="76"/>
        <v>0</v>
      </c>
      <c r="V325" s="13" t="str">
        <f t="shared" ca="1" si="77"/>
        <v>Greater Than 8 Weeks Old</v>
      </c>
    </row>
    <row r="326" spans="1:22" x14ac:dyDescent="0.45">
      <c r="A326" s="2" t="s">
        <v>109</v>
      </c>
      <c r="B326" s="5">
        <v>43681</v>
      </c>
      <c r="C326" s="5" t="s">
        <v>380</v>
      </c>
      <c r="D326" s="5" t="s">
        <v>381</v>
      </c>
      <c r="E326" s="6">
        <v>1</v>
      </c>
      <c r="F326" s="3">
        <v>19</v>
      </c>
      <c r="G326" s="3">
        <v>6</v>
      </c>
      <c r="H326" s="8">
        <f t="shared" si="65"/>
        <v>6</v>
      </c>
      <c r="I326" s="3">
        <v>13</v>
      </c>
      <c r="J326" s="4">
        <v>0.68</v>
      </c>
      <c r="K326" s="2" t="str">
        <f t="shared" si="66"/>
        <v>Sunday</v>
      </c>
      <c r="L326" s="5">
        <f t="shared" si="67"/>
        <v>43684</v>
      </c>
      <c r="M326" s="2" t="str">
        <f t="shared" si="68"/>
        <v>Wednesday</v>
      </c>
      <c r="N326" s="2" t="str">
        <f t="shared" si="69"/>
        <v>Wednesday</v>
      </c>
      <c r="O326" s="12">
        <f t="shared" si="70"/>
        <v>0</v>
      </c>
      <c r="P326" s="11" t="str">
        <f t="shared" si="71"/>
        <v>Low Cost per Unit</v>
      </c>
      <c r="Q326" s="12">
        <f t="shared" si="72"/>
        <v>0</v>
      </c>
      <c r="R326" s="12">
        <f t="shared" si="73"/>
        <v>0</v>
      </c>
      <c r="S326" s="12">
        <f t="shared" si="74"/>
        <v>0</v>
      </c>
      <c r="T326" s="12">
        <f t="shared" si="75"/>
        <v>0</v>
      </c>
      <c r="U326" s="12">
        <f t="shared" si="76"/>
        <v>0</v>
      </c>
      <c r="V326" s="13" t="str">
        <f t="shared" ca="1" si="77"/>
        <v>Greater Than 8 Weeks Old</v>
      </c>
    </row>
    <row r="327" spans="1:22" x14ac:dyDescent="0.45">
      <c r="A327" s="2" t="s">
        <v>164</v>
      </c>
      <c r="B327" s="5">
        <v>43681</v>
      </c>
      <c r="C327" s="5" t="s">
        <v>369</v>
      </c>
      <c r="D327" s="5" t="s">
        <v>393</v>
      </c>
      <c r="E327" s="6">
        <v>9</v>
      </c>
      <c r="F327" s="3">
        <v>621</v>
      </c>
      <c r="G327" s="3">
        <v>162</v>
      </c>
      <c r="H327" s="8">
        <f t="shared" si="65"/>
        <v>18</v>
      </c>
      <c r="I327" s="3">
        <v>459</v>
      </c>
      <c r="J327" s="4">
        <v>0.74</v>
      </c>
      <c r="K327" s="2" t="str">
        <f t="shared" si="66"/>
        <v>Sunday</v>
      </c>
      <c r="L327" s="5">
        <f t="shared" si="67"/>
        <v>43684</v>
      </c>
      <c r="M327" s="2" t="str">
        <f t="shared" si="68"/>
        <v>Wednesday</v>
      </c>
      <c r="N327" s="2" t="str">
        <f t="shared" si="69"/>
        <v>Wednesday</v>
      </c>
      <c r="O327" s="12">
        <f t="shared" si="70"/>
        <v>0</v>
      </c>
      <c r="P327" s="11" t="str">
        <f t="shared" si="71"/>
        <v>High Cost per Unit</v>
      </c>
      <c r="Q327" s="12">
        <f t="shared" si="72"/>
        <v>0</v>
      </c>
      <c r="R327" s="12">
        <f t="shared" si="73"/>
        <v>18.63</v>
      </c>
      <c r="S327" s="12">
        <f t="shared" si="74"/>
        <v>0</v>
      </c>
      <c r="T327" s="12">
        <f t="shared" si="75"/>
        <v>0</v>
      </c>
      <c r="U327" s="12">
        <f t="shared" si="76"/>
        <v>0</v>
      </c>
      <c r="V327" s="13" t="str">
        <f t="shared" ca="1" si="77"/>
        <v>Greater Than 8 Weeks Old</v>
      </c>
    </row>
    <row r="328" spans="1:22" x14ac:dyDescent="0.45">
      <c r="A328" s="2" t="s">
        <v>165</v>
      </c>
      <c r="B328" s="5">
        <v>43681</v>
      </c>
      <c r="C328" s="5" t="s">
        <v>375</v>
      </c>
      <c r="D328" s="5" t="s">
        <v>382</v>
      </c>
      <c r="E328" s="6">
        <v>2</v>
      </c>
      <c r="F328" s="3">
        <v>44</v>
      </c>
      <c r="G328" s="3">
        <v>6.4</v>
      </c>
      <c r="H328" s="8">
        <f t="shared" si="65"/>
        <v>3.2</v>
      </c>
      <c r="I328" s="3">
        <v>37.6</v>
      </c>
      <c r="J328" s="4">
        <v>0.85</v>
      </c>
      <c r="K328" s="2" t="str">
        <f t="shared" si="66"/>
        <v>Sunday</v>
      </c>
      <c r="L328" s="5">
        <f t="shared" si="67"/>
        <v>43684</v>
      </c>
      <c r="M328" s="2" t="str">
        <f t="shared" si="68"/>
        <v>Wednesday</v>
      </c>
      <c r="N328" s="2" t="str">
        <f t="shared" si="69"/>
        <v>Wednesday</v>
      </c>
      <c r="O328" s="12">
        <f t="shared" si="70"/>
        <v>0</v>
      </c>
      <c r="P328" s="11" t="str">
        <f t="shared" si="71"/>
        <v>Low Cost per Unit</v>
      </c>
      <c r="Q328" s="12">
        <f t="shared" si="72"/>
        <v>0</v>
      </c>
      <c r="R328" s="12">
        <f t="shared" si="73"/>
        <v>1.3199999999999998</v>
      </c>
      <c r="S328" s="12">
        <f t="shared" si="74"/>
        <v>0</v>
      </c>
      <c r="T328" s="12">
        <f t="shared" si="75"/>
        <v>0</v>
      </c>
      <c r="U328" s="12">
        <f t="shared" si="76"/>
        <v>0</v>
      </c>
      <c r="V328" s="13" t="str">
        <f t="shared" ca="1" si="77"/>
        <v>Greater Than 8 Weeks Old</v>
      </c>
    </row>
    <row r="329" spans="1:22" x14ac:dyDescent="0.45">
      <c r="A329" s="2" t="s">
        <v>248</v>
      </c>
      <c r="B329" s="5">
        <v>43681</v>
      </c>
      <c r="C329" s="5" t="s">
        <v>375</v>
      </c>
      <c r="D329" s="5" t="s">
        <v>382</v>
      </c>
      <c r="E329" s="6">
        <v>2</v>
      </c>
      <c r="F329" s="3">
        <v>50</v>
      </c>
      <c r="G329" s="3">
        <v>13.5</v>
      </c>
      <c r="H329" s="8">
        <f t="shared" si="65"/>
        <v>6.75</v>
      </c>
      <c r="I329" s="3">
        <v>36.5</v>
      </c>
      <c r="J329" s="4">
        <v>0.73</v>
      </c>
      <c r="K329" s="2" t="str">
        <f t="shared" si="66"/>
        <v>Sunday</v>
      </c>
      <c r="L329" s="5">
        <f t="shared" si="67"/>
        <v>43684</v>
      </c>
      <c r="M329" s="2" t="str">
        <f t="shared" si="68"/>
        <v>Wednesday</v>
      </c>
      <c r="N329" s="2" t="str">
        <f t="shared" si="69"/>
        <v>Wednesday</v>
      </c>
      <c r="O329" s="12">
        <f t="shared" si="70"/>
        <v>0</v>
      </c>
      <c r="P329" s="11" t="str">
        <f t="shared" si="71"/>
        <v>Low Cost per Unit</v>
      </c>
      <c r="Q329" s="12">
        <f t="shared" si="72"/>
        <v>0</v>
      </c>
      <c r="R329" s="12">
        <f t="shared" si="73"/>
        <v>1.5</v>
      </c>
      <c r="S329" s="12">
        <f t="shared" si="74"/>
        <v>0</v>
      </c>
      <c r="T329" s="12">
        <f t="shared" si="75"/>
        <v>0</v>
      </c>
      <c r="U329" s="12">
        <f t="shared" si="76"/>
        <v>0</v>
      </c>
      <c r="V329" s="13" t="str">
        <f t="shared" ca="1" si="77"/>
        <v>Greater Than 8 Weeks Old</v>
      </c>
    </row>
    <row r="330" spans="1:22" x14ac:dyDescent="0.45">
      <c r="A330" s="2" t="s">
        <v>51</v>
      </c>
      <c r="B330" s="5">
        <v>43681</v>
      </c>
      <c r="C330" s="5" t="s">
        <v>375</v>
      </c>
      <c r="D330" s="5" t="s">
        <v>382</v>
      </c>
      <c r="E330" s="6">
        <v>1</v>
      </c>
      <c r="F330" s="3">
        <v>99</v>
      </c>
      <c r="G330" s="3">
        <v>24</v>
      </c>
      <c r="H330" s="8">
        <f t="shared" si="65"/>
        <v>24</v>
      </c>
      <c r="I330" s="3">
        <v>75</v>
      </c>
      <c r="J330" s="4">
        <v>0.76</v>
      </c>
      <c r="K330" s="2" t="str">
        <f t="shared" si="66"/>
        <v>Sunday</v>
      </c>
      <c r="L330" s="5">
        <f t="shared" si="67"/>
        <v>43684</v>
      </c>
      <c r="M330" s="2" t="str">
        <f t="shared" si="68"/>
        <v>Wednesday</v>
      </c>
      <c r="N330" s="2" t="str">
        <f t="shared" si="69"/>
        <v>Wednesday</v>
      </c>
      <c r="O330" s="12">
        <f t="shared" si="70"/>
        <v>0</v>
      </c>
      <c r="P330" s="11" t="str">
        <f t="shared" si="71"/>
        <v>High Cost per Unit</v>
      </c>
      <c r="Q330" s="12">
        <f t="shared" si="72"/>
        <v>0</v>
      </c>
      <c r="R330" s="12">
        <f t="shared" si="73"/>
        <v>0</v>
      </c>
      <c r="S330" s="12">
        <f t="shared" si="74"/>
        <v>0</v>
      </c>
      <c r="T330" s="12">
        <f t="shared" si="75"/>
        <v>0</v>
      </c>
      <c r="U330" s="12">
        <f t="shared" si="76"/>
        <v>0</v>
      </c>
      <c r="V330" s="13" t="str">
        <f t="shared" ca="1" si="77"/>
        <v>Greater Than 8 Weeks Old</v>
      </c>
    </row>
    <row r="331" spans="1:22" x14ac:dyDescent="0.45">
      <c r="A331" s="2" t="s">
        <v>113</v>
      </c>
      <c r="B331" s="5">
        <v>43681</v>
      </c>
      <c r="C331" s="5" t="s">
        <v>383</v>
      </c>
      <c r="D331" s="5" t="s">
        <v>384</v>
      </c>
      <c r="E331" s="6">
        <v>1</v>
      </c>
      <c r="F331" s="3">
        <v>13</v>
      </c>
      <c r="G331" s="3">
        <v>1.85</v>
      </c>
      <c r="H331" s="8">
        <f t="shared" si="65"/>
        <v>1.85</v>
      </c>
      <c r="I331" s="3">
        <v>11.15</v>
      </c>
      <c r="J331" s="4">
        <v>0.86</v>
      </c>
      <c r="K331" s="2" t="str">
        <f t="shared" si="66"/>
        <v>Sunday</v>
      </c>
      <c r="L331" s="5">
        <f t="shared" si="67"/>
        <v>43684</v>
      </c>
      <c r="M331" s="2" t="str">
        <f t="shared" si="68"/>
        <v>Wednesday</v>
      </c>
      <c r="N331" s="2" t="str">
        <f t="shared" si="69"/>
        <v>Wednesday</v>
      </c>
      <c r="O331" s="12">
        <f t="shared" si="70"/>
        <v>0</v>
      </c>
      <c r="P331" s="11" t="str">
        <f t="shared" si="71"/>
        <v>Low Cost per Unit</v>
      </c>
      <c r="Q331" s="12">
        <f t="shared" si="72"/>
        <v>0</v>
      </c>
      <c r="R331" s="12">
        <f t="shared" si="73"/>
        <v>0</v>
      </c>
      <c r="S331" s="12">
        <f t="shared" si="74"/>
        <v>0</v>
      </c>
      <c r="T331" s="12">
        <f t="shared" si="75"/>
        <v>0</v>
      </c>
      <c r="U331" s="12">
        <f t="shared" si="76"/>
        <v>0</v>
      </c>
      <c r="V331" s="13" t="str">
        <f t="shared" ca="1" si="77"/>
        <v>Greater Than 8 Weeks Old</v>
      </c>
    </row>
    <row r="332" spans="1:22" x14ac:dyDescent="0.45">
      <c r="A332" s="2" t="s">
        <v>224</v>
      </c>
      <c r="B332" s="5">
        <v>43681</v>
      </c>
      <c r="C332" s="5" t="s">
        <v>383</v>
      </c>
      <c r="D332" s="5" t="s">
        <v>384</v>
      </c>
      <c r="E332" s="6">
        <v>1</v>
      </c>
      <c r="F332" s="3">
        <v>19</v>
      </c>
      <c r="G332" s="3">
        <v>6</v>
      </c>
      <c r="H332" s="8">
        <f t="shared" si="65"/>
        <v>6</v>
      </c>
      <c r="I332" s="3">
        <v>13</v>
      </c>
      <c r="J332" s="4">
        <v>0.68</v>
      </c>
      <c r="K332" s="2" t="str">
        <f t="shared" si="66"/>
        <v>Sunday</v>
      </c>
      <c r="L332" s="5">
        <f t="shared" si="67"/>
        <v>43684</v>
      </c>
      <c r="M332" s="2" t="str">
        <f t="shared" si="68"/>
        <v>Wednesday</v>
      </c>
      <c r="N332" s="2" t="str">
        <f t="shared" si="69"/>
        <v>Wednesday</v>
      </c>
      <c r="O332" s="12">
        <f t="shared" si="70"/>
        <v>0</v>
      </c>
      <c r="P332" s="11" t="str">
        <f t="shared" si="71"/>
        <v>Low Cost per Unit</v>
      </c>
      <c r="Q332" s="12">
        <f t="shared" si="72"/>
        <v>0</v>
      </c>
      <c r="R332" s="12">
        <f t="shared" si="73"/>
        <v>0</v>
      </c>
      <c r="S332" s="12">
        <f t="shared" si="74"/>
        <v>0</v>
      </c>
      <c r="T332" s="12">
        <f t="shared" si="75"/>
        <v>0</v>
      </c>
      <c r="U332" s="12">
        <f t="shared" si="76"/>
        <v>0</v>
      </c>
      <c r="V332" s="13" t="str">
        <f t="shared" ca="1" si="77"/>
        <v>Greater Than 8 Weeks Old</v>
      </c>
    </row>
    <row r="333" spans="1:22" x14ac:dyDescent="0.45">
      <c r="A333" s="2" t="s">
        <v>262</v>
      </c>
      <c r="B333" s="5">
        <v>43681</v>
      </c>
      <c r="C333" s="5" t="s">
        <v>383</v>
      </c>
      <c r="D333" s="5" t="s">
        <v>384</v>
      </c>
      <c r="E333" s="6">
        <v>1</v>
      </c>
      <c r="F333" s="3">
        <v>20</v>
      </c>
      <c r="G333" s="3">
        <v>4.4000000000000004</v>
      </c>
      <c r="H333" s="8">
        <f t="shared" si="65"/>
        <v>4.4000000000000004</v>
      </c>
      <c r="I333" s="3">
        <v>15.6</v>
      </c>
      <c r="J333" s="4">
        <v>0.78</v>
      </c>
      <c r="K333" s="2" t="str">
        <f t="shared" si="66"/>
        <v>Sunday</v>
      </c>
      <c r="L333" s="5">
        <f t="shared" si="67"/>
        <v>43684</v>
      </c>
      <c r="M333" s="2" t="str">
        <f t="shared" si="68"/>
        <v>Wednesday</v>
      </c>
      <c r="N333" s="2" t="str">
        <f t="shared" si="69"/>
        <v>Wednesday</v>
      </c>
      <c r="O333" s="12">
        <f t="shared" si="70"/>
        <v>0</v>
      </c>
      <c r="P333" s="11" t="str">
        <f t="shared" si="71"/>
        <v>Low Cost per Unit</v>
      </c>
      <c r="Q333" s="12">
        <f t="shared" si="72"/>
        <v>0</v>
      </c>
      <c r="R333" s="12">
        <f t="shared" si="73"/>
        <v>0</v>
      </c>
      <c r="S333" s="12">
        <f t="shared" si="74"/>
        <v>0</v>
      </c>
      <c r="T333" s="12">
        <f t="shared" si="75"/>
        <v>0</v>
      </c>
      <c r="U333" s="12">
        <f t="shared" si="76"/>
        <v>0</v>
      </c>
      <c r="V333" s="13" t="str">
        <f t="shared" ca="1" si="77"/>
        <v>Greater Than 8 Weeks Old</v>
      </c>
    </row>
    <row r="334" spans="1:22" x14ac:dyDescent="0.45">
      <c r="A334" s="2" t="s">
        <v>249</v>
      </c>
      <c r="B334" s="5">
        <v>43681</v>
      </c>
      <c r="C334" s="5" t="s">
        <v>383</v>
      </c>
      <c r="D334" s="5" t="s">
        <v>384</v>
      </c>
      <c r="E334" s="6">
        <v>3</v>
      </c>
      <c r="F334" s="3">
        <v>27</v>
      </c>
      <c r="G334" s="3">
        <v>9</v>
      </c>
      <c r="H334" s="8">
        <f t="shared" si="65"/>
        <v>3</v>
      </c>
      <c r="I334" s="3">
        <v>18</v>
      </c>
      <c r="J334" s="4">
        <v>0.67</v>
      </c>
      <c r="K334" s="2" t="str">
        <f t="shared" si="66"/>
        <v>Sunday</v>
      </c>
      <c r="L334" s="5">
        <f t="shared" si="67"/>
        <v>43684</v>
      </c>
      <c r="M334" s="2" t="str">
        <f t="shared" si="68"/>
        <v>Wednesday</v>
      </c>
      <c r="N334" s="2" t="str">
        <f t="shared" si="69"/>
        <v>Wednesday</v>
      </c>
      <c r="O334" s="12">
        <f t="shared" si="70"/>
        <v>0</v>
      </c>
      <c r="P334" s="11" t="str">
        <f t="shared" si="71"/>
        <v>Low Cost per Unit</v>
      </c>
      <c r="Q334" s="12">
        <f t="shared" si="72"/>
        <v>0</v>
      </c>
      <c r="R334" s="12">
        <f t="shared" si="73"/>
        <v>0.80999999999999994</v>
      </c>
      <c r="S334" s="12">
        <f t="shared" si="74"/>
        <v>0</v>
      </c>
      <c r="T334" s="12">
        <f t="shared" si="75"/>
        <v>0</v>
      </c>
      <c r="U334" s="12">
        <f t="shared" si="76"/>
        <v>0</v>
      </c>
      <c r="V334" s="13" t="str">
        <f t="shared" ca="1" si="77"/>
        <v>Greater Than 8 Weeks Old</v>
      </c>
    </row>
    <row r="335" spans="1:22" x14ac:dyDescent="0.45">
      <c r="A335" s="2" t="s">
        <v>59</v>
      </c>
      <c r="B335" s="5">
        <v>43681</v>
      </c>
      <c r="C335" s="5" t="s">
        <v>378</v>
      </c>
      <c r="D335" s="5" t="s">
        <v>396</v>
      </c>
      <c r="E335" s="6">
        <v>2</v>
      </c>
      <c r="F335" s="3">
        <v>72</v>
      </c>
      <c r="G335" s="3">
        <v>23.6</v>
      </c>
      <c r="H335" s="8">
        <f t="shared" si="65"/>
        <v>11.8</v>
      </c>
      <c r="I335" s="3">
        <v>48.4</v>
      </c>
      <c r="J335" s="4">
        <v>0.67</v>
      </c>
      <c r="K335" s="2" t="str">
        <f t="shared" si="66"/>
        <v>Sunday</v>
      </c>
      <c r="L335" s="5">
        <f t="shared" si="67"/>
        <v>43684</v>
      </c>
      <c r="M335" s="2" t="str">
        <f t="shared" si="68"/>
        <v>Wednesday</v>
      </c>
      <c r="N335" s="2" t="str">
        <f t="shared" si="69"/>
        <v>Wednesday</v>
      </c>
      <c r="O335" s="12">
        <f t="shared" si="70"/>
        <v>0</v>
      </c>
      <c r="P335" s="11" t="str">
        <f t="shared" si="71"/>
        <v>Low Cost per Unit</v>
      </c>
      <c r="Q335" s="12">
        <f t="shared" si="72"/>
        <v>0</v>
      </c>
      <c r="R335" s="12">
        <f t="shared" si="73"/>
        <v>2.16</v>
      </c>
      <c r="S335" s="12">
        <f t="shared" si="74"/>
        <v>0</v>
      </c>
      <c r="T335" s="12">
        <f t="shared" si="75"/>
        <v>0</v>
      </c>
      <c r="U335" s="12">
        <f t="shared" si="76"/>
        <v>0</v>
      </c>
      <c r="V335" s="13" t="str">
        <f t="shared" ca="1" si="77"/>
        <v>Greater Than 8 Weeks Old</v>
      </c>
    </row>
    <row r="336" spans="1:22" x14ac:dyDescent="0.45">
      <c r="A336" s="2" t="s">
        <v>225</v>
      </c>
      <c r="B336" s="5">
        <v>43681</v>
      </c>
      <c r="C336" s="5" t="s">
        <v>383</v>
      </c>
      <c r="D336" s="5" t="s">
        <v>398</v>
      </c>
      <c r="E336" s="6">
        <v>3</v>
      </c>
      <c r="F336" s="3">
        <v>207</v>
      </c>
      <c r="G336" s="3">
        <v>93.75</v>
      </c>
      <c r="H336" s="8">
        <f t="shared" si="65"/>
        <v>31.25</v>
      </c>
      <c r="I336" s="3">
        <v>113.25</v>
      </c>
      <c r="J336" s="4">
        <v>0.55000000000000004</v>
      </c>
      <c r="K336" s="2" t="str">
        <f t="shared" si="66"/>
        <v>Sunday</v>
      </c>
      <c r="L336" s="5">
        <f t="shared" si="67"/>
        <v>43684</v>
      </c>
      <c r="M336" s="2" t="str">
        <f t="shared" si="68"/>
        <v>Wednesday</v>
      </c>
      <c r="N336" s="2" t="str">
        <f t="shared" si="69"/>
        <v>Wednesday</v>
      </c>
      <c r="O336" s="12">
        <f t="shared" si="70"/>
        <v>0</v>
      </c>
      <c r="P336" s="11" t="str">
        <f t="shared" si="71"/>
        <v>High Cost per Unit</v>
      </c>
      <c r="Q336" s="12">
        <f t="shared" si="72"/>
        <v>0</v>
      </c>
      <c r="R336" s="12">
        <f t="shared" si="73"/>
        <v>6.21</v>
      </c>
      <c r="S336" s="12">
        <f t="shared" si="74"/>
        <v>0</v>
      </c>
      <c r="T336" s="12">
        <f t="shared" si="75"/>
        <v>0</v>
      </c>
      <c r="U336" s="12">
        <f t="shared" si="76"/>
        <v>0</v>
      </c>
      <c r="V336" s="13" t="str">
        <f t="shared" ca="1" si="77"/>
        <v>Greater Than 8 Weeks Old</v>
      </c>
    </row>
    <row r="337" spans="1:22" x14ac:dyDescent="0.45">
      <c r="A337" s="2" t="s">
        <v>166</v>
      </c>
      <c r="B337" s="5">
        <v>43681</v>
      </c>
      <c r="C337" s="5" t="s">
        <v>369</v>
      </c>
      <c r="D337" s="5" t="s">
        <v>372</v>
      </c>
      <c r="E337" s="6">
        <v>1</v>
      </c>
      <c r="F337" s="3">
        <v>35</v>
      </c>
      <c r="G337" s="3">
        <v>9.9499999999999993</v>
      </c>
      <c r="H337" s="8">
        <f t="shared" si="65"/>
        <v>9.9499999999999993</v>
      </c>
      <c r="I337" s="3">
        <v>25.05</v>
      </c>
      <c r="J337" s="4">
        <v>0.72</v>
      </c>
      <c r="K337" s="2" t="str">
        <f t="shared" si="66"/>
        <v>Sunday</v>
      </c>
      <c r="L337" s="5">
        <f t="shared" si="67"/>
        <v>43684</v>
      </c>
      <c r="M337" s="2" t="str">
        <f t="shared" si="68"/>
        <v>Wednesday</v>
      </c>
      <c r="N337" s="2" t="str">
        <f t="shared" si="69"/>
        <v>Wednesday</v>
      </c>
      <c r="O337" s="12">
        <f t="shared" si="70"/>
        <v>0</v>
      </c>
      <c r="P337" s="11" t="str">
        <f t="shared" si="71"/>
        <v>Low Cost per Unit</v>
      </c>
      <c r="Q337" s="12">
        <f t="shared" si="72"/>
        <v>0</v>
      </c>
      <c r="R337" s="12">
        <f t="shared" si="73"/>
        <v>0</v>
      </c>
      <c r="S337" s="12">
        <f t="shared" si="74"/>
        <v>0</v>
      </c>
      <c r="T337" s="12">
        <f t="shared" si="75"/>
        <v>0</v>
      </c>
      <c r="U337" s="12">
        <f t="shared" si="76"/>
        <v>0</v>
      </c>
      <c r="V337" s="13" t="str">
        <f t="shared" ca="1" si="77"/>
        <v>Greater Than 8 Weeks Old</v>
      </c>
    </row>
    <row r="338" spans="1:22" x14ac:dyDescent="0.45">
      <c r="A338" s="2" t="s">
        <v>64</v>
      </c>
      <c r="B338" s="5">
        <v>43681</v>
      </c>
      <c r="C338" s="5" t="s">
        <v>383</v>
      </c>
      <c r="D338" s="5" t="s">
        <v>384</v>
      </c>
      <c r="E338" s="6">
        <v>1</v>
      </c>
      <c r="F338" s="3">
        <v>11</v>
      </c>
      <c r="G338" s="3">
        <v>2.8</v>
      </c>
      <c r="H338" s="8">
        <f t="shared" si="65"/>
        <v>2.8</v>
      </c>
      <c r="I338" s="3">
        <v>8.1999999999999993</v>
      </c>
      <c r="J338" s="4">
        <v>0.75</v>
      </c>
      <c r="K338" s="2" t="str">
        <f t="shared" si="66"/>
        <v>Sunday</v>
      </c>
      <c r="L338" s="5">
        <f t="shared" si="67"/>
        <v>43684</v>
      </c>
      <c r="M338" s="2" t="str">
        <f t="shared" si="68"/>
        <v>Wednesday</v>
      </c>
      <c r="N338" s="2" t="str">
        <f t="shared" si="69"/>
        <v>Wednesday</v>
      </c>
      <c r="O338" s="12">
        <f t="shared" si="70"/>
        <v>0</v>
      </c>
      <c r="P338" s="11" t="str">
        <f t="shared" si="71"/>
        <v>Low Cost per Unit</v>
      </c>
      <c r="Q338" s="12">
        <f t="shared" si="72"/>
        <v>0</v>
      </c>
      <c r="R338" s="12">
        <f t="shared" si="73"/>
        <v>0</v>
      </c>
      <c r="S338" s="12">
        <f t="shared" si="74"/>
        <v>0</v>
      </c>
      <c r="T338" s="12">
        <f t="shared" si="75"/>
        <v>0</v>
      </c>
      <c r="U338" s="12">
        <f t="shared" si="76"/>
        <v>0</v>
      </c>
      <c r="V338" s="13" t="str">
        <f t="shared" ca="1" si="77"/>
        <v>Greater Than 8 Weeks Old</v>
      </c>
    </row>
    <row r="339" spans="1:22" x14ac:dyDescent="0.45">
      <c r="A339" s="2" t="s">
        <v>263</v>
      </c>
      <c r="B339" s="5">
        <v>43681</v>
      </c>
      <c r="C339" s="5" t="s">
        <v>383</v>
      </c>
      <c r="D339" s="5" t="s">
        <v>384</v>
      </c>
      <c r="E339" s="6">
        <v>2</v>
      </c>
      <c r="F339" s="3">
        <v>64</v>
      </c>
      <c r="G339" s="3">
        <v>25.6</v>
      </c>
      <c r="H339" s="8">
        <f t="shared" si="65"/>
        <v>12.8</v>
      </c>
      <c r="I339" s="3">
        <v>38.4</v>
      </c>
      <c r="J339" s="4">
        <v>0.6</v>
      </c>
      <c r="K339" s="2" t="str">
        <f t="shared" si="66"/>
        <v>Sunday</v>
      </c>
      <c r="L339" s="5">
        <f t="shared" si="67"/>
        <v>43684</v>
      </c>
      <c r="M339" s="2" t="str">
        <f t="shared" si="68"/>
        <v>Wednesday</v>
      </c>
      <c r="N339" s="2" t="str">
        <f t="shared" si="69"/>
        <v>Wednesday</v>
      </c>
      <c r="O339" s="12">
        <f t="shared" si="70"/>
        <v>0</v>
      </c>
      <c r="P339" s="11" t="str">
        <f t="shared" si="71"/>
        <v>Low Cost per Unit</v>
      </c>
      <c r="Q339" s="12">
        <f t="shared" si="72"/>
        <v>0</v>
      </c>
      <c r="R339" s="12">
        <f t="shared" si="73"/>
        <v>1.92</v>
      </c>
      <c r="S339" s="12">
        <f t="shared" si="74"/>
        <v>0</v>
      </c>
      <c r="T339" s="12">
        <f t="shared" si="75"/>
        <v>0</v>
      </c>
      <c r="U339" s="12">
        <f t="shared" si="76"/>
        <v>0</v>
      </c>
      <c r="V339" s="13" t="str">
        <f t="shared" ca="1" si="77"/>
        <v>Greater Than 8 Weeks Old</v>
      </c>
    </row>
    <row r="340" spans="1:22" x14ac:dyDescent="0.45">
      <c r="A340" s="2" t="s">
        <v>67</v>
      </c>
      <c r="B340" s="5">
        <v>43681</v>
      </c>
      <c r="C340" s="5" t="s">
        <v>369</v>
      </c>
      <c r="D340" s="5" t="s">
        <v>374</v>
      </c>
      <c r="E340" s="6">
        <v>5</v>
      </c>
      <c r="F340" s="3">
        <v>225</v>
      </c>
      <c r="G340" s="3">
        <v>54.75</v>
      </c>
      <c r="H340" s="8">
        <f t="shared" si="65"/>
        <v>10.95</v>
      </c>
      <c r="I340" s="3">
        <v>170.25</v>
      </c>
      <c r="J340" s="4">
        <v>0.76</v>
      </c>
      <c r="K340" s="2" t="str">
        <f t="shared" si="66"/>
        <v>Sunday</v>
      </c>
      <c r="L340" s="5">
        <f t="shared" si="67"/>
        <v>43684</v>
      </c>
      <c r="M340" s="2" t="str">
        <f t="shared" si="68"/>
        <v>Wednesday</v>
      </c>
      <c r="N340" s="2" t="str">
        <f t="shared" si="69"/>
        <v>Wednesday</v>
      </c>
      <c r="O340" s="12">
        <f t="shared" si="70"/>
        <v>0</v>
      </c>
      <c r="P340" s="11" t="str">
        <f t="shared" si="71"/>
        <v>Low Cost per Unit</v>
      </c>
      <c r="Q340" s="12">
        <f t="shared" si="72"/>
        <v>0</v>
      </c>
      <c r="R340" s="12">
        <f t="shared" si="73"/>
        <v>6.75</v>
      </c>
      <c r="S340" s="12">
        <f t="shared" si="74"/>
        <v>0</v>
      </c>
      <c r="T340" s="12">
        <f t="shared" si="75"/>
        <v>0</v>
      </c>
      <c r="U340" s="12">
        <f t="shared" si="76"/>
        <v>0</v>
      </c>
      <c r="V340" s="13" t="str">
        <f t="shared" ca="1" si="77"/>
        <v>Greater Than 8 Weeks Old</v>
      </c>
    </row>
    <row r="341" spans="1:22" x14ac:dyDescent="0.45">
      <c r="A341" s="2" t="s">
        <v>118</v>
      </c>
      <c r="B341" s="5">
        <v>43681</v>
      </c>
      <c r="C341" s="5" t="s">
        <v>375</v>
      </c>
      <c r="D341" s="5" t="s">
        <v>377</v>
      </c>
      <c r="E341" s="6">
        <v>1</v>
      </c>
      <c r="F341" s="3">
        <v>23</v>
      </c>
      <c r="G341" s="3">
        <v>6.75</v>
      </c>
      <c r="H341" s="8">
        <f t="shared" si="65"/>
        <v>6.75</v>
      </c>
      <c r="I341" s="3">
        <v>16.25</v>
      </c>
      <c r="J341" s="4">
        <v>0.71</v>
      </c>
      <c r="K341" s="2" t="str">
        <f t="shared" si="66"/>
        <v>Sunday</v>
      </c>
      <c r="L341" s="5">
        <f t="shared" si="67"/>
        <v>43684</v>
      </c>
      <c r="M341" s="2" t="str">
        <f t="shared" si="68"/>
        <v>Wednesday</v>
      </c>
      <c r="N341" s="2" t="str">
        <f t="shared" si="69"/>
        <v>Wednesday</v>
      </c>
      <c r="O341" s="12">
        <f t="shared" si="70"/>
        <v>0</v>
      </c>
      <c r="P341" s="11" t="str">
        <f t="shared" si="71"/>
        <v>Low Cost per Unit</v>
      </c>
      <c r="Q341" s="12">
        <f t="shared" si="72"/>
        <v>0</v>
      </c>
      <c r="R341" s="12">
        <f t="shared" si="73"/>
        <v>0</v>
      </c>
      <c r="S341" s="12">
        <f t="shared" si="74"/>
        <v>0</v>
      </c>
      <c r="T341" s="12">
        <f t="shared" si="75"/>
        <v>0</v>
      </c>
      <c r="U341" s="12">
        <f t="shared" si="76"/>
        <v>0</v>
      </c>
      <c r="V341" s="13" t="str">
        <f t="shared" ca="1" si="77"/>
        <v>Greater Than 8 Weeks Old</v>
      </c>
    </row>
    <row r="342" spans="1:22" x14ac:dyDescent="0.45">
      <c r="A342" s="2" t="s">
        <v>68</v>
      </c>
      <c r="B342" s="5">
        <v>43681</v>
      </c>
      <c r="C342" s="5" t="s">
        <v>375</v>
      </c>
      <c r="D342" s="5" t="s">
        <v>377</v>
      </c>
      <c r="E342" s="6">
        <v>3</v>
      </c>
      <c r="F342" s="3">
        <v>36</v>
      </c>
      <c r="G342" s="3">
        <v>7.11</v>
      </c>
      <c r="H342" s="8">
        <f t="shared" si="65"/>
        <v>2.37</v>
      </c>
      <c r="I342" s="3">
        <v>28.89</v>
      </c>
      <c r="J342" s="4">
        <v>0.8</v>
      </c>
      <c r="K342" s="2" t="str">
        <f t="shared" si="66"/>
        <v>Sunday</v>
      </c>
      <c r="L342" s="5">
        <f t="shared" si="67"/>
        <v>43684</v>
      </c>
      <c r="M342" s="2" t="str">
        <f t="shared" si="68"/>
        <v>Wednesday</v>
      </c>
      <c r="N342" s="2" t="str">
        <f t="shared" si="69"/>
        <v>Wednesday</v>
      </c>
      <c r="O342" s="12">
        <f t="shared" si="70"/>
        <v>0</v>
      </c>
      <c r="P342" s="11" t="str">
        <f t="shared" si="71"/>
        <v>Low Cost per Unit</v>
      </c>
      <c r="Q342" s="12">
        <f t="shared" si="72"/>
        <v>0</v>
      </c>
      <c r="R342" s="12">
        <f t="shared" si="73"/>
        <v>1.08</v>
      </c>
      <c r="S342" s="12">
        <f t="shared" si="74"/>
        <v>0</v>
      </c>
      <c r="T342" s="12">
        <f t="shared" si="75"/>
        <v>0</v>
      </c>
      <c r="U342" s="12">
        <f t="shared" si="76"/>
        <v>0</v>
      </c>
      <c r="V342" s="13" t="str">
        <f t="shared" ca="1" si="77"/>
        <v>Greater Than 8 Weeks Old</v>
      </c>
    </row>
    <row r="343" spans="1:22" x14ac:dyDescent="0.45">
      <c r="A343" s="2" t="s">
        <v>69</v>
      </c>
      <c r="B343" s="5">
        <v>43681</v>
      </c>
      <c r="C343" s="5" t="s">
        <v>375</v>
      </c>
      <c r="D343" s="5" t="s">
        <v>377</v>
      </c>
      <c r="E343" s="6">
        <v>5</v>
      </c>
      <c r="F343" s="3">
        <v>100</v>
      </c>
      <c r="G343" s="3">
        <v>30</v>
      </c>
      <c r="H343" s="8">
        <f t="shared" si="65"/>
        <v>6</v>
      </c>
      <c r="I343" s="3">
        <v>70</v>
      </c>
      <c r="J343" s="4">
        <v>0.7</v>
      </c>
      <c r="K343" s="2" t="str">
        <f t="shared" si="66"/>
        <v>Sunday</v>
      </c>
      <c r="L343" s="5">
        <f t="shared" si="67"/>
        <v>43684</v>
      </c>
      <c r="M343" s="2" t="str">
        <f t="shared" si="68"/>
        <v>Wednesday</v>
      </c>
      <c r="N343" s="2" t="str">
        <f t="shared" si="69"/>
        <v>Wednesday</v>
      </c>
      <c r="O343" s="12">
        <f t="shared" si="70"/>
        <v>0</v>
      </c>
      <c r="P343" s="11" t="str">
        <f t="shared" si="71"/>
        <v>Low Cost per Unit</v>
      </c>
      <c r="Q343" s="12">
        <f t="shared" si="72"/>
        <v>0</v>
      </c>
      <c r="R343" s="12">
        <f t="shared" si="73"/>
        <v>3</v>
      </c>
      <c r="S343" s="12">
        <f t="shared" si="74"/>
        <v>0</v>
      </c>
      <c r="T343" s="12">
        <f t="shared" si="75"/>
        <v>0</v>
      </c>
      <c r="U343" s="12">
        <f t="shared" si="76"/>
        <v>0</v>
      </c>
      <c r="V343" s="13" t="str">
        <f t="shared" ca="1" si="77"/>
        <v>Greater Than 8 Weeks Old</v>
      </c>
    </row>
    <row r="344" spans="1:22" x14ac:dyDescent="0.45">
      <c r="A344" s="2" t="s">
        <v>252</v>
      </c>
      <c r="B344" s="5">
        <v>43681</v>
      </c>
      <c r="C344" s="5" t="s">
        <v>378</v>
      </c>
      <c r="D344" s="5" t="s">
        <v>379</v>
      </c>
      <c r="E344" s="6">
        <v>1</v>
      </c>
      <c r="F344" s="3">
        <v>25</v>
      </c>
      <c r="G344" s="3">
        <v>7.8</v>
      </c>
      <c r="H344" s="8">
        <f t="shared" si="65"/>
        <v>7.8</v>
      </c>
      <c r="I344" s="3">
        <v>17.2</v>
      </c>
      <c r="J344" s="4">
        <v>0.69</v>
      </c>
      <c r="K344" s="2" t="str">
        <f t="shared" si="66"/>
        <v>Sunday</v>
      </c>
      <c r="L344" s="5">
        <f t="shared" si="67"/>
        <v>43684</v>
      </c>
      <c r="M344" s="2" t="str">
        <f t="shared" si="68"/>
        <v>Wednesday</v>
      </c>
      <c r="N344" s="2" t="str">
        <f t="shared" si="69"/>
        <v>Wednesday</v>
      </c>
      <c r="O344" s="12">
        <f t="shared" si="70"/>
        <v>0</v>
      </c>
      <c r="P344" s="11" t="str">
        <f t="shared" si="71"/>
        <v>Low Cost per Unit</v>
      </c>
      <c r="Q344" s="12">
        <f t="shared" si="72"/>
        <v>0</v>
      </c>
      <c r="R344" s="12">
        <f t="shared" si="73"/>
        <v>0</v>
      </c>
      <c r="S344" s="12">
        <f t="shared" si="74"/>
        <v>0</v>
      </c>
      <c r="T344" s="12">
        <f t="shared" si="75"/>
        <v>0</v>
      </c>
      <c r="U344" s="12">
        <f t="shared" si="76"/>
        <v>0</v>
      </c>
      <c r="V344" s="13" t="str">
        <f t="shared" ca="1" si="77"/>
        <v>Greater Than 8 Weeks Old</v>
      </c>
    </row>
    <row r="345" spans="1:22" x14ac:dyDescent="0.45">
      <c r="A345" s="2" t="s">
        <v>70</v>
      </c>
      <c r="B345" s="5">
        <v>43681</v>
      </c>
      <c r="C345" s="5" t="s">
        <v>378</v>
      </c>
      <c r="D345" s="5" t="s">
        <v>379</v>
      </c>
      <c r="E345" s="6">
        <v>1</v>
      </c>
      <c r="F345" s="3">
        <v>26</v>
      </c>
      <c r="G345" s="3">
        <v>6.16</v>
      </c>
      <c r="H345" s="8">
        <f t="shared" si="65"/>
        <v>6.16</v>
      </c>
      <c r="I345" s="3">
        <v>19.84</v>
      </c>
      <c r="J345" s="4">
        <v>0.76</v>
      </c>
      <c r="K345" s="2" t="str">
        <f t="shared" si="66"/>
        <v>Sunday</v>
      </c>
      <c r="L345" s="5">
        <f t="shared" si="67"/>
        <v>43684</v>
      </c>
      <c r="M345" s="2" t="str">
        <f t="shared" si="68"/>
        <v>Wednesday</v>
      </c>
      <c r="N345" s="2" t="str">
        <f t="shared" si="69"/>
        <v>Wednesday</v>
      </c>
      <c r="O345" s="12">
        <f t="shared" si="70"/>
        <v>0</v>
      </c>
      <c r="P345" s="11" t="str">
        <f t="shared" si="71"/>
        <v>Low Cost per Unit</v>
      </c>
      <c r="Q345" s="12">
        <f t="shared" si="72"/>
        <v>0</v>
      </c>
      <c r="R345" s="12">
        <f t="shared" si="73"/>
        <v>0</v>
      </c>
      <c r="S345" s="12">
        <f t="shared" si="74"/>
        <v>0</v>
      </c>
      <c r="T345" s="12">
        <f t="shared" si="75"/>
        <v>0</v>
      </c>
      <c r="U345" s="12">
        <f t="shared" si="76"/>
        <v>0</v>
      </c>
      <c r="V345" s="13" t="str">
        <f t="shared" ca="1" si="77"/>
        <v>Greater Than 8 Weeks Old</v>
      </c>
    </row>
    <row r="346" spans="1:22" x14ac:dyDescent="0.45">
      <c r="A346" s="2" t="s">
        <v>227</v>
      </c>
      <c r="B346" s="5">
        <v>43681</v>
      </c>
      <c r="C346" s="5" t="s">
        <v>378</v>
      </c>
      <c r="D346" s="5" t="s">
        <v>379</v>
      </c>
      <c r="E346" s="6">
        <v>1</v>
      </c>
      <c r="F346" s="3">
        <v>25</v>
      </c>
      <c r="G346" s="3">
        <v>11.48</v>
      </c>
      <c r="H346" s="8">
        <f t="shared" si="65"/>
        <v>11.48</v>
      </c>
      <c r="I346" s="3">
        <v>13.52</v>
      </c>
      <c r="J346" s="4">
        <v>0.54</v>
      </c>
      <c r="K346" s="2" t="str">
        <f t="shared" si="66"/>
        <v>Sunday</v>
      </c>
      <c r="L346" s="5">
        <f t="shared" si="67"/>
        <v>43684</v>
      </c>
      <c r="M346" s="2" t="str">
        <f t="shared" si="68"/>
        <v>Wednesday</v>
      </c>
      <c r="N346" s="2" t="str">
        <f t="shared" si="69"/>
        <v>Wednesday</v>
      </c>
      <c r="O346" s="12">
        <f t="shared" si="70"/>
        <v>0</v>
      </c>
      <c r="P346" s="11" t="str">
        <f t="shared" si="71"/>
        <v>Low Cost per Unit</v>
      </c>
      <c r="Q346" s="12">
        <f t="shared" si="72"/>
        <v>0</v>
      </c>
      <c r="R346" s="12">
        <f t="shared" si="73"/>
        <v>0</v>
      </c>
      <c r="S346" s="12">
        <f t="shared" si="74"/>
        <v>0</v>
      </c>
      <c r="T346" s="12">
        <f t="shared" si="75"/>
        <v>0</v>
      </c>
      <c r="U346" s="12">
        <f t="shared" si="76"/>
        <v>0</v>
      </c>
      <c r="V346" s="13" t="str">
        <f t="shared" ca="1" si="77"/>
        <v>Greater Than 8 Weeks Old</v>
      </c>
    </row>
    <row r="347" spans="1:22" x14ac:dyDescent="0.45">
      <c r="A347" s="2" t="s">
        <v>254</v>
      </c>
      <c r="B347" s="5">
        <v>43681</v>
      </c>
      <c r="C347" s="5" t="s">
        <v>383</v>
      </c>
      <c r="D347" s="5" t="s">
        <v>384</v>
      </c>
      <c r="E347" s="6">
        <v>2</v>
      </c>
      <c r="F347" s="3">
        <v>58</v>
      </c>
      <c r="G347" s="3">
        <v>25</v>
      </c>
      <c r="H347" s="8">
        <f t="shared" si="65"/>
        <v>12.5</v>
      </c>
      <c r="I347" s="3">
        <v>33</v>
      </c>
      <c r="J347" s="4">
        <v>0.56999999999999995</v>
      </c>
      <c r="K347" s="2" t="str">
        <f t="shared" si="66"/>
        <v>Sunday</v>
      </c>
      <c r="L347" s="5">
        <f t="shared" si="67"/>
        <v>43684</v>
      </c>
      <c r="M347" s="2" t="str">
        <f t="shared" si="68"/>
        <v>Wednesday</v>
      </c>
      <c r="N347" s="2" t="str">
        <f t="shared" si="69"/>
        <v>Wednesday</v>
      </c>
      <c r="O347" s="12">
        <f t="shared" si="70"/>
        <v>0</v>
      </c>
      <c r="P347" s="11" t="str">
        <f t="shared" si="71"/>
        <v>Low Cost per Unit</v>
      </c>
      <c r="Q347" s="12">
        <f t="shared" si="72"/>
        <v>0</v>
      </c>
      <c r="R347" s="12">
        <f t="shared" si="73"/>
        <v>1.74</v>
      </c>
      <c r="S347" s="12">
        <f t="shared" si="74"/>
        <v>0</v>
      </c>
      <c r="T347" s="12">
        <f t="shared" si="75"/>
        <v>0</v>
      </c>
      <c r="U347" s="12">
        <f t="shared" si="76"/>
        <v>0</v>
      </c>
      <c r="V347" s="13" t="str">
        <f t="shared" ca="1" si="77"/>
        <v>Greater Than 8 Weeks Old</v>
      </c>
    </row>
    <row r="348" spans="1:22" x14ac:dyDescent="0.45">
      <c r="A348" s="2" t="s">
        <v>255</v>
      </c>
      <c r="B348" s="5">
        <v>43681</v>
      </c>
      <c r="C348" s="5" t="s">
        <v>375</v>
      </c>
      <c r="D348" s="5" t="s">
        <v>377</v>
      </c>
      <c r="E348" s="6">
        <v>2</v>
      </c>
      <c r="F348" s="3">
        <v>40</v>
      </c>
      <c r="G348" s="3">
        <v>14.24</v>
      </c>
      <c r="H348" s="8">
        <f t="shared" si="65"/>
        <v>7.12</v>
      </c>
      <c r="I348" s="3">
        <v>25.76</v>
      </c>
      <c r="J348" s="4">
        <v>0.64</v>
      </c>
      <c r="K348" s="2" t="str">
        <f t="shared" si="66"/>
        <v>Sunday</v>
      </c>
      <c r="L348" s="5">
        <f t="shared" si="67"/>
        <v>43684</v>
      </c>
      <c r="M348" s="2" t="str">
        <f t="shared" si="68"/>
        <v>Wednesday</v>
      </c>
      <c r="N348" s="2" t="str">
        <f t="shared" si="69"/>
        <v>Wednesday</v>
      </c>
      <c r="O348" s="12">
        <f t="shared" si="70"/>
        <v>0</v>
      </c>
      <c r="P348" s="11" t="str">
        <f t="shared" si="71"/>
        <v>Low Cost per Unit</v>
      </c>
      <c r="Q348" s="12">
        <f t="shared" si="72"/>
        <v>0</v>
      </c>
      <c r="R348" s="12">
        <f t="shared" si="73"/>
        <v>1.2</v>
      </c>
      <c r="S348" s="12">
        <f t="shared" si="74"/>
        <v>0</v>
      </c>
      <c r="T348" s="12">
        <f t="shared" si="75"/>
        <v>0</v>
      </c>
      <c r="U348" s="12">
        <f t="shared" si="76"/>
        <v>0</v>
      </c>
      <c r="V348" s="13" t="str">
        <f t="shared" ca="1" si="77"/>
        <v>Greater Than 8 Weeks Old</v>
      </c>
    </row>
    <row r="349" spans="1:22" x14ac:dyDescent="0.45">
      <c r="A349" s="2" t="s">
        <v>276</v>
      </c>
      <c r="B349" s="5">
        <v>43681</v>
      </c>
      <c r="C349" s="5" t="s">
        <v>375</v>
      </c>
      <c r="D349" s="5" t="s">
        <v>377</v>
      </c>
      <c r="E349" s="6">
        <v>1</v>
      </c>
      <c r="F349" s="3">
        <v>20</v>
      </c>
      <c r="G349" s="3">
        <v>7.12</v>
      </c>
      <c r="H349" s="8">
        <f t="shared" si="65"/>
        <v>7.12</v>
      </c>
      <c r="I349" s="3">
        <v>12.88</v>
      </c>
      <c r="J349" s="4">
        <v>0.64</v>
      </c>
      <c r="K349" s="2" t="str">
        <f t="shared" si="66"/>
        <v>Sunday</v>
      </c>
      <c r="L349" s="5">
        <f t="shared" si="67"/>
        <v>43684</v>
      </c>
      <c r="M349" s="2" t="str">
        <f t="shared" si="68"/>
        <v>Wednesday</v>
      </c>
      <c r="N349" s="2" t="str">
        <f t="shared" si="69"/>
        <v>Wednesday</v>
      </c>
      <c r="O349" s="12">
        <f t="shared" si="70"/>
        <v>0</v>
      </c>
      <c r="P349" s="11" t="str">
        <f t="shared" si="71"/>
        <v>Low Cost per Unit</v>
      </c>
      <c r="Q349" s="12">
        <f t="shared" si="72"/>
        <v>0</v>
      </c>
      <c r="R349" s="12">
        <f t="shared" si="73"/>
        <v>0</v>
      </c>
      <c r="S349" s="12">
        <f t="shared" si="74"/>
        <v>0</v>
      </c>
      <c r="T349" s="12">
        <f t="shared" si="75"/>
        <v>0</v>
      </c>
      <c r="U349" s="12">
        <f t="shared" si="76"/>
        <v>0</v>
      </c>
      <c r="V349" s="13" t="str">
        <f t="shared" ca="1" si="77"/>
        <v>Greater Than 8 Weeks Old</v>
      </c>
    </row>
    <row r="350" spans="1:22" x14ac:dyDescent="0.45">
      <c r="A350" s="2" t="s">
        <v>264</v>
      </c>
      <c r="B350" s="5">
        <v>43681</v>
      </c>
      <c r="C350" s="5" t="s">
        <v>375</v>
      </c>
      <c r="D350" s="5" t="s">
        <v>377</v>
      </c>
      <c r="E350" s="6">
        <v>3</v>
      </c>
      <c r="F350" s="3">
        <v>60</v>
      </c>
      <c r="G350" s="3">
        <v>21.36</v>
      </c>
      <c r="H350" s="8">
        <f t="shared" si="65"/>
        <v>7.12</v>
      </c>
      <c r="I350" s="3">
        <v>38.64</v>
      </c>
      <c r="J350" s="4">
        <v>0.64</v>
      </c>
      <c r="K350" s="2" t="str">
        <f t="shared" si="66"/>
        <v>Sunday</v>
      </c>
      <c r="L350" s="5">
        <f t="shared" si="67"/>
        <v>43684</v>
      </c>
      <c r="M350" s="2" t="str">
        <f t="shared" si="68"/>
        <v>Wednesday</v>
      </c>
      <c r="N350" s="2" t="str">
        <f t="shared" si="69"/>
        <v>Wednesday</v>
      </c>
      <c r="O350" s="12">
        <f t="shared" si="70"/>
        <v>0</v>
      </c>
      <c r="P350" s="11" t="str">
        <f t="shared" si="71"/>
        <v>Low Cost per Unit</v>
      </c>
      <c r="Q350" s="12">
        <f t="shared" si="72"/>
        <v>0</v>
      </c>
      <c r="R350" s="12">
        <f t="shared" si="73"/>
        <v>1.7999999999999998</v>
      </c>
      <c r="S350" s="12">
        <f t="shared" si="74"/>
        <v>0</v>
      </c>
      <c r="T350" s="12">
        <f t="shared" si="75"/>
        <v>0</v>
      </c>
      <c r="U350" s="12">
        <f t="shared" si="76"/>
        <v>0</v>
      </c>
      <c r="V350" s="13" t="str">
        <f t="shared" ca="1" si="77"/>
        <v>Greater Than 8 Weeks Old</v>
      </c>
    </row>
    <row r="351" spans="1:22" x14ac:dyDescent="0.45">
      <c r="A351" s="2" t="s">
        <v>230</v>
      </c>
      <c r="B351" s="5">
        <v>43681</v>
      </c>
      <c r="C351" s="5" t="s">
        <v>383</v>
      </c>
      <c r="D351" s="5" t="s">
        <v>384</v>
      </c>
      <c r="E351" s="6">
        <v>1</v>
      </c>
      <c r="F351" s="3">
        <v>19</v>
      </c>
      <c r="G351" s="3">
        <v>6</v>
      </c>
      <c r="H351" s="8">
        <f t="shared" si="65"/>
        <v>6</v>
      </c>
      <c r="I351" s="3">
        <v>13</v>
      </c>
      <c r="J351" s="4">
        <v>0.68</v>
      </c>
      <c r="K351" s="2" t="str">
        <f t="shared" si="66"/>
        <v>Sunday</v>
      </c>
      <c r="L351" s="5">
        <f t="shared" si="67"/>
        <v>43684</v>
      </c>
      <c r="M351" s="2" t="str">
        <f t="shared" si="68"/>
        <v>Wednesday</v>
      </c>
      <c r="N351" s="2" t="str">
        <f t="shared" si="69"/>
        <v>Wednesday</v>
      </c>
      <c r="O351" s="12">
        <f t="shared" si="70"/>
        <v>0</v>
      </c>
      <c r="P351" s="11" t="str">
        <f t="shared" si="71"/>
        <v>Low Cost per Unit</v>
      </c>
      <c r="Q351" s="12">
        <f t="shared" si="72"/>
        <v>0</v>
      </c>
      <c r="R351" s="12">
        <f t="shared" si="73"/>
        <v>0</v>
      </c>
      <c r="S351" s="12">
        <f t="shared" si="74"/>
        <v>0</v>
      </c>
      <c r="T351" s="12">
        <f t="shared" si="75"/>
        <v>0</v>
      </c>
      <c r="U351" s="12">
        <f t="shared" si="76"/>
        <v>0</v>
      </c>
      <c r="V351" s="13" t="str">
        <f t="shared" ca="1" si="77"/>
        <v>Greater Than 8 Weeks Old</v>
      </c>
    </row>
    <row r="352" spans="1:22" x14ac:dyDescent="0.45">
      <c r="A352" s="2" t="s">
        <v>153</v>
      </c>
      <c r="B352" s="5">
        <v>43681</v>
      </c>
      <c r="C352" s="5" t="s">
        <v>383</v>
      </c>
      <c r="D352" s="5" t="s">
        <v>398</v>
      </c>
      <c r="E352" s="6">
        <v>7</v>
      </c>
      <c r="F352" s="3">
        <v>126</v>
      </c>
      <c r="G352" s="3">
        <v>62.16</v>
      </c>
      <c r="H352" s="8">
        <f t="shared" si="65"/>
        <v>8.879999999999999</v>
      </c>
      <c r="I352" s="3">
        <v>63.84</v>
      </c>
      <c r="J352" s="4">
        <v>0.51</v>
      </c>
      <c r="K352" s="2" t="str">
        <f t="shared" si="66"/>
        <v>Sunday</v>
      </c>
      <c r="L352" s="5">
        <f t="shared" si="67"/>
        <v>43684</v>
      </c>
      <c r="M352" s="2" t="str">
        <f t="shared" si="68"/>
        <v>Wednesday</v>
      </c>
      <c r="N352" s="2" t="str">
        <f t="shared" si="69"/>
        <v>Wednesday</v>
      </c>
      <c r="O352" s="12">
        <f t="shared" si="70"/>
        <v>0</v>
      </c>
      <c r="P352" s="11" t="str">
        <f t="shared" si="71"/>
        <v>Low Cost per Unit</v>
      </c>
      <c r="Q352" s="12">
        <f t="shared" si="72"/>
        <v>0</v>
      </c>
      <c r="R352" s="12">
        <f t="shared" si="73"/>
        <v>3.78</v>
      </c>
      <c r="S352" s="12">
        <f t="shared" si="74"/>
        <v>0</v>
      </c>
      <c r="T352" s="12">
        <f t="shared" si="75"/>
        <v>0</v>
      </c>
      <c r="U352" s="12">
        <f t="shared" si="76"/>
        <v>0</v>
      </c>
      <c r="V352" s="13" t="str">
        <f t="shared" ca="1" si="77"/>
        <v>Greater Than 8 Weeks Old</v>
      </c>
    </row>
    <row r="353" spans="1:22" x14ac:dyDescent="0.45">
      <c r="A353" s="2" t="s">
        <v>231</v>
      </c>
      <c r="B353" s="5">
        <v>43681</v>
      </c>
      <c r="C353" s="5" t="s">
        <v>369</v>
      </c>
      <c r="D353" s="5" t="s">
        <v>372</v>
      </c>
      <c r="E353" s="6">
        <v>2</v>
      </c>
      <c r="F353" s="3">
        <v>58</v>
      </c>
      <c r="G353" s="3">
        <v>25.2</v>
      </c>
      <c r="H353" s="8">
        <f t="shared" si="65"/>
        <v>12.6</v>
      </c>
      <c r="I353" s="3">
        <v>32.799999999999997</v>
      </c>
      <c r="J353" s="4">
        <v>0.56999999999999995</v>
      </c>
      <c r="K353" s="2" t="str">
        <f t="shared" si="66"/>
        <v>Sunday</v>
      </c>
      <c r="L353" s="5">
        <f t="shared" si="67"/>
        <v>43684</v>
      </c>
      <c r="M353" s="2" t="str">
        <f t="shared" si="68"/>
        <v>Wednesday</v>
      </c>
      <c r="N353" s="2" t="str">
        <f t="shared" si="69"/>
        <v>Wednesday</v>
      </c>
      <c r="O353" s="12">
        <f t="shared" si="70"/>
        <v>0</v>
      </c>
      <c r="P353" s="11" t="str">
        <f t="shared" si="71"/>
        <v>Low Cost per Unit</v>
      </c>
      <c r="Q353" s="12">
        <f t="shared" si="72"/>
        <v>0</v>
      </c>
      <c r="R353" s="12">
        <f t="shared" si="73"/>
        <v>1.74</v>
      </c>
      <c r="S353" s="12">
        <f t="shared" si="74"/>
        <v>0</v>
      </c>
      <c r="T353" s="12">
        <f t="shared" si="75"/>
        <v>0</v>
      </c>
      <c r="U353" s="12">
        <f t="shared" si="76"/>
        <v>0</v>
      </c>
      <c r="V353" s="13" t="str">
        <f t="shared" ca="1" si="77"/>
        <v>Greater Than 8 Weeks Old</v>
      </c>
    </row>
    <row r="354" spans="1:22" x14ac:dyDescent="0.45">
      <c r="A354" s="2" t="s">
        <v>277</v>
      </c>
      <c r="B354" s="5">
        <v>43681</v>
      </c>
      <c r="C354" s="5" t="s">
        <v>369</v>
      </c>
      <c r="D354" s="5" t="s">
        <v>372</v>
      </c>
      <c r="E354" s="6">
        <v>2</v>
      </c>
      <c r="F354" s="3">
        <v>50</v>
      </c>
      <c r="G354" s="3">
        <v>7.68</v>
      </c>
      <c r="H354" s="8">
        <f t="shared" si="65"/>
        <v>3.84</v>
      </c>
      <c r="I354" s="3">
        <v>42.32</v>
      </c>
      <c r="J354" s="4">
        <v>0.85</v>
      </c>
      <c r="K354" s="2" t="str">
        <f t="shared" si="66"/>
        <v>Sunday</v>
      </c>
      <c r="L354" s="5">
        <f t="shared" si="67"/>
        <v>43684</v>
      </c>
      <c r="M354" s="2" t="str">
        <f t="shared" si="68"/>
        <v>Wednesday</v>
      </c>
      <c r="N354" s="2" t="str">
        <f t="shared" si="69"/>
        <v>Wednesday</v>
      </c>
      <c r="O354" s="12">
        <f t="shared" si="70"/>
        <v>0</v>
      </c>
      <c r="P354" s="11" t="str">
        <f t="shared" si="71"/>
        <v>Low Cost per Unit</v>
      </c>
      <c r="Q354" s="12">
        <f t="shared" si="72"/>
        <v>0</v>
      </c>
      <c r="R354" s="12">
        <f t="shared" si="73"/>
        <v>1.5</v>
      </c>
      <c r="S354" s="12">
        <f t="shared" si="74"/>
        <v>0</v>
      </c>
      <c r="T354" s="12">
        <f t="shared" si="75"/>
        <v>0</v>
      </c>
      <c r="U354" s="12">
        <f t="shared" si="76"/>
        <v>0</v>
      </c>
      <c r="V354" s="13" t="str">
        <f t="shared" ca="1" si="77"/>
        <v>Greater Than 8 Weeks Old</v>
      </c>
    </row>
    <row r="355" spans="1:22" x14ac:dyDescent="0.45">
      <c r="A355" s="2" t="s">
        <v>181</v>
      </c>
      <c r="B355" s="5">
        <v>43681</v>
      </c>
      <c r="C355" s="5" t="s">
        <v>369</v>
      </c>
      <c r="D355" s="5" t="s">
        <v>372</v>
      </c>
      <c r="E355" s="6">
        <v>1</v>
      </c>
      <c r="F355" s="3">
        <v>30</v>
      </c>
      <c r="G355" s="3">
        <v>7.8</v>
      </c>
      <c r="H355" s="8">
        <f t="shared" si="65"/>
        <v>7.8</v>
      </c>
      <c r="I355" s="3">
        <v>22.2</v>
      </c>
      <c r="J355" s="4">
        <v>0.74</v>
      </c>
      <c r="K355" s="2" t="str">
        <f t="shared" si="66"/>
        <v>Sunday</v>
      </c>
      <c r="L355" s="5">
        <f t="shared" si="67"/>
        <v>43684</v>
      </c>
      <c r="M355" s="2" t="str">
        <f t="shared" si="68"/>
        <v>Wednesday</v>
      </c>
      <c r="N355" s="2" t="str">
        <f t="shared" si="69"/>
        <v>Wednesday</v>
      </c>
      <c r="O355" s="12">
        <f t="shared" si="70"/>
        <v>0</v>
      </c>
      <c r="P355" s="11" t="str">
        <f t="shared" si="71"/>
        <v>Low Cost per Unit</v>
      </c>
      <c r="Q355" s="12">
        <f t="shared" si="72"/>
        <v>0</v>
      </c>
      <c r="R355" s="12">
        <f t="shared" si="73"/>
        <v>0</v>
      </c>
      <c r="S355" s="12">
        <f t="shared" si="74"/>
        <v>0</v>
      </c>
      <c r="T355" s="12">
        <f t="shared" si="75"/>
        <v>0</v>
      </c>
      <c r="U355" s="12">
        <f t="shared" si="76"/>
        <v>0</v>
      </c>
      <c r="V355" s="13" t="str">
        <f t="shared" ca="1" si="77"/>
        <v>Greater Than 8 Weeks Old</v>
      </c>
    </row>
    <row r="356" spans="1:22" x14ac:dyDescent="0.45">
      <c r="A356" s="2" t="s">
        <v>125</v>
      </c>
      <c r="B356" s="5">
        <v>43681</v>
      </c>
      <c r="C356" s="5" t="s">
        <v>369</v>
      </c>
      <c r="D356" s="5" t="s">
        <v>372</v>
      </c>
      <c r="E356" s="6">
        <v>2</v>
      </c>
      <c r="F356" s="3">
        <v>80</v>
      </c>
      <c r="G356" s="3">
        <v>15.38</v>
      </c>
      <c r="H356" s="8">
        <f t="shared" si="65"/>
        <v>7.69</v>
      </c>
      <c r="I356" s="3">
        <v>64.62</v>
      </c>
      <c r="J356" s="4">
        <v>0.81</v>
      </c>
      <c r="K356" s="2" t="str">
        <f t="shared" si="66"/>
        <v>Sunday</v>
      </c>
      <c r="L356" s="5">
        <f t="shared" si="67"/>
        <v>43684</v>
      </c>
      <c r="M356" s="2" t="str">
        <f t="shared" si="68"/>
        <v>Wednesday</v>
      </c>
      <c r="N356" s="2" t="str">
        <f t="shared" si="69"/>
        <v>Wednesday</v>
      </c>
      <c r="O356" s="12">
        <f t="shared" si="70"/>
        <v>0</v>
      </c>
      <c r="P356" s="11" t="str">
        <f t="shared" si="71"/>
        <v>Low Cost per Unit</v>
      </c>
      <c r="Q356" s="12">
        <f t="shared" si="72"/>
        <v>0</v>
      </c>
      <c r="R356" s="12">
        <f t="shared" si="73"/>
        <v>2.4</v>
      </c>
      <c r="S356" s="12">
        <f t="shared" si="74"/>
        <v>0</v>
      </c>
      <c r="T356" s="12">
        <f t="shared" si="75"/>
        <v>0</v>
      </c>
      <c r="U356" s="12">
        <f t="shared" si="76"/>
        <v>0</v>
      </c>
      <c r="V356" s="13" t="str">
        <f t="shared" ca="1" si="77"/>
        <v>Greater Than 8 Weeks Old</v>
      </c>
    </row>
    <row r="357" spans="1:22" x14ac:dyDescent="0.45">
      <c r="A357" s="2" t="s">
        <v>278</v>
      </c>
      <c r="B357" s="5">
        <v>43681</v>
      </c>
      <c r="C357" s="5" t="s">
        <v>369</v>
      </c>
      <c r="D357" s="5" t="s">
        <v>394</v>
      </c>
      <c r="E357" s="6">
        <v>1</v>
      </c>
      <c r="F357" s="3">
        <v>32</v>
      </c>
      <c r="G357" s="3">
        <v>12.57</v>
      </c>
      <c r="H357" s="8">
        <f t="shared" si="65"/>
        <v>12.57</v>
      </c>
      <c r="I357" s="3">
        <v>19.43</v>
      </c>
      <c r="J357" s="4">
        <v>0.61</v>
      </c>
      <c r="K357" s="2" t="str">
        <f t="shared" si="66"/>
        <v>Sunday</v>
      </c>
      <c r="L357" s="5">
        <f t="shared" si="67"/>
        <v>43684</v>
      </c>
      <c r="M357" s="2" t="str">
        <f t="shared" si="68"/>
        <v>Wednesday</v>
      </c>
      <c r="N357" s="2" t="str">
        <f t="shared" si="69"/>
        <v>Wednesday</v>
      </c>
      <c r="O357" s="12">
        <f t="shared" si="70"/>
        <v>0</v>
      </c>
      <c r="P357" s="11" t="str">
        <f t="shared" si="71"/>
        <v>Low Cost per Unit</v>
      </c>
      <c r="Q357" s="12">
        <f t="shared" si="72"/>
        <v>0</v>
      </c>
      <c r="R357" s="12">
        <f t="shared" si="73"/>
        <v>0</v>
      </c>
      <c r="S357" s="12">
        <f t="shared" si="74"/>
        <v>0</v>
      </c>
      <c r="T357" s="12">
        <f t="shared" si="75"/>
        <v>0</v>
      </c>
      <c r="U357" s="12">
        <f t="shared" si="76"/>
        <v>0</v>
      </c>
      <c r="V357" s="13" t="str">
        <f t="shared" ca="1" si="77"/>
        <v>Greater Than 8 Weeks Old</v>
      </c>
    </row>
    <row r="358" spans="1:22" x14ac:dyDescent="0.45">
      <c r="A358" s="2" t="s">
        <v>232</v>
      </c>
      <c r="B358" s="5">
        <v>43681</v>
      </c>
      <c r="C358" s="5" t="s">
        <v>383</v>
      </c>
      <c r="D358" s="5" t="s">
        <v>398</v>
      </c>
      <c r="E358" s="6">
        <v>2</v>
      </c>
      <c r="F358" s="3">
        <v>90</v>
      </c>
      <c r="G358" s="3">
        <v>31.86</v>
      </c>
      <c r="H358" s="8">
        <f t="shared" si="65"/>
        <v>15.93</v>
      </c>
      <c r="I358" s="3">
        <v>58.14</v>
      </c>
      <c r="J358" s="4">
        <v>0.65</v>
      </c>
      <c r="K358" s="2" t="str">
        <f t="shared" si="66"/>
        <v>Sunday</v>
      </c>
      <c r="L358" s="5">
        <f t="shared" si="67"/>
        <v>43684</v>
      </c>
      <c r="M358" s="2" t="str">
        <f t="shared" si="68"/>
        <v>Wednesday</v>
      </c>
      <c r="N358" s="2" t="str">
        <f t="shared" si="69"/>
        <v>Wednesday</v>
      </c>
      <c r="O358" s="12">
        <f t="shared" si="70"/>
        <v>0</v>
      </c>
      <c r="P358" s="11" t="str">
        <f t="shared" si="71"/>
        <v>Low Cost per Unit</v>
      </c>
      <c r="Q358" s="12">
        <f t="shared" si="72"/>
        <v>0</v>
      </c>
      <c r="R358" s="12">
        <f t="shared" si="73"/>
        <v>2.6999999999999997</v>
      </c>
      <c r="S358" s="12">
        <f t="shared" si="74"/>
        <v>0</v>
      </c>
      <c r="T358" s="12">
        <f t="shared" si="75"/>
        <v>0</v>
      </c>
      <c r="U358" s="12">
        <f t="shared" si="76"/>
        <v>0</v>
      </c>
      <c r="V358" s="13" t="str">
        <f t="shared" ca="1" si="77"/>
        <v>Greater Than 8 Weeks Old</v>
      </c>
    </row>
    <row r="359" spans="1:22" x14ac:dyDescent="0.45">
      <c r="A359" s="2" t="s">
        <v>279</v>
      </c>
      <c r="B359" s="5">
        <v>43681</v>
      </c>
      <c r="C359" s="5" t="s">
        <v>378</v>
      </c>
      <c r="D359" s="5" t="s">
        <v>379</v>
      </c>
      <c r="E359" s="6">
        <v>1</v>
      </c>
      <c r="F359" s="3">
        <v>16</v>
      </c>
      <c r="G359" s="3">
        <v>6.75</v>
      </c>
      <c r="H359" s="8">
        <f t="shared" si="65"/>
        <v>6.75</v>
      </c>
      <c r="I359" s="3">
        <v>9.25</v>
      </c>
      <c r="J359" s="4">
        <v>0.57999999999999996</v>
      </c>
      <c r="K359" s="2" t="str">
        <f t="shared" si="66"/>
        <v>Sunday</v>
      </c>
      <c r="L359" s="5">
        <f t="shared" si="67"/>
        <v>43684</v>
      </c>
      <c r="M359" s="2" t="str">
        <f t="shared" si="68"/>
        <v>Wednesday</v>
      </c>
      <c r="N359" s="2" t="str">
        <f t="shared" si="69"/>
        <v>Wednesday</v>
      </c>
      <c r="O359" s="12">
        <f t="shared" si="70"/>
        <v>0</v>
      </c>
      <c r="P359" s="11" t="str">
        <f t="shared" si="71"/>
        <v>Low Cost per Unit</v>
      </c>
      <c r="Q359" s="12">
        <f t="shared" si="72"/>
        <v>0</v>
      </c>
      <c r="R359" s="12">
        <f t="shared" si="73"/>
        <v>0</v>
      </c>
      <c r="S359" s="12">
        <f t="shared" si="74"/>
        <v>0</v>
      </c>
      <c r="T359" s="12">
        <f t="shared" si="75"/>
        <v>0</v>
      </c>
      <c r="U359" s="12">
        <f t="shared" si="76"/>
        <v>0</v>
      </c>
      <c r="V359" s="13" t="str">
        <f t="shared" ca="1" si="77"/>
        <v>Greater Than 8 Weeks Old</v>
      </c>
    </row>
    <row r="360" spans="1:22" x14ac:dyDescent="0.45">
      <c r="A360" s="2" t="s">
        <v>86</v>
      </c>
      <c r="B360" s="5">
        <v>43681</v>
      </c>
      <c r="C360" s="5" t="s">
        <v>383</v>
      </c>
      <c r="D360" s="5" t="s">
        <v>398</v>
      </c>
      <c r="E360" s="6">
        <v>2</v>
      </c>
      <c r="F360" s="3">
        <v>84</v>
      </c>
      <c r="G360" s="3">
        <v>24.76</v>
      </c>
      <c r="H360" s="8">
        <f t="shared" si="65"/>
        <v>12.38</v>
      </c>
      <c r="I360" s="3">
        <v>59.24</v>
      </c>
      <c r="J360" s="4">
        <v>0.71</v>
      </c>
      <c r="K360" s="2" t="str">
        <f t="shared" si="66"/>
        <v>Sunday</v>
      </c>
      <c r="L360" s="5">
        <f t="shared" si="67"/>
        <v>43684</v>
      </c>
      <c r="M360" s="2" t="str">
        <f t="shared" si="68"/>
        <v>Wednesday</v>
      </c>
      <c r="N360" s="2" t="str">
        <f t="shared" si="69"/>
        <v>Wednesday</v>
      </c>
      <c r="O360" s="12">
        <f t="shared" si="70"/>
        <v>0</v>
      </c>
      <c r="P360" s="11" t="str">
        <f t="shared" si="71"/>
        <v>Low Cost per Unit</v>
      </c>
      <c r="Q360" s="12">
        <f t="shared" si="72"/>
        <v>0</v>
      </c>
      <c r="R360" s="12">
        <f t="shared" si="73"/>
        <v>2.52</v>
      </c>
      <c r="S360" s="12">
        <f t="shared" si="74"/>
        <v>0</v>
      </c>
      <c r="T360" s="12">
        <f t="shared" si="75"/>
        <v>0</v>
      </c>
      <c r="U360" s="12">
        <f t="shared" si="76"/>
        <v>0</v>
      </c>
      <c r="V360" s="13" t="str">
        <f t="shared" ca="1" si="77"/>
        <v>Greater Than 8 Weeks Old</v>
      </c>
    </row>
    <row r="361" spans="1:22" x14ac:dyDescent="0.45">
      <c r="A361" s="2" t="s">
        <v>128</v>
      </c>
      <c r="B361" s="5">
        <v>43681</v>
      </c>
      <c r="C361" s="5" t="s">
        <v>383</v>
      </c>
      <c r="D361" s="5" t="s">
        <v>398</v>
      </c>
      <c r="E361" s="6">
        <v>1</v>
      </c>
      <c r="F361" s="3">
        <v>21</v>
      </c>
      <c r="G361" s="3">
        <v>7.43</v>
      </c>
      <c r="H361" s="8">
        <f t="shared" si="65"/>
        <v>7.43</v>
      </c>
      <c r="I361" s="3">
        <v>13.57</v>
      </c>
      <c r="J361" s="4">
        <v>0.65</v>
      </c>
      <c r="K361" s="2" t="str">
        <f t="shared" si="66"/>
        <v>Sunday</v>
      </c>
      <c r="L361" s="5">
        <f t="shared" si="67"/>
        <v>43684</v>
      </c>
      <c r="M361" s="2" t="str">
        <f t="shared" si="68"/>
        <v>Wednesday</v>
      </c>
      <c r="N361" s="2" t="str">
        <f t="shared" si="69"/>
        <v>Wednesday</v>
      </c>
      <c r="O361" s="12">
        <f t="shared" si="70"/>
        <v>0</v>
      </c>
      <c r="P361" s="11" t="str">
        <f t="shared" si="71"/>
        <v>Low Cost per Unit</v>
      </c>
      <c r="Q361" s="12">
        <f t="shared" si="72"/>
        <v>0</v>
      </c>
      <c r="R361" s="12">
        <f t="shared" si="73"/>
        <v>0</v>
      </c>
      <c r="S361" s="12">
        <f t="shared" si="74"/>
        <v>0</v>
      </c>
      <c r="T361" s="12">
        <f t="shared" si="75"/>
        <v>0</v>
      </c>
      <c r="U361" s="12">
        <f t="shared" si="76"/>
        <v>0</v>
      </c>
      <c r="V361" s="13" t="str">
        <f t="shared" ca="1" si="77"/>
        <v>Greater Than 8 Weeks Old</v>
      </c>
    </row>
    <row r="362" spans="1:22" x14ac:dyDescent="0.45">
      <c r="A362" s="2" t="s">
        <v>129</v>
      </c>
      <c r="B362" s="5">
        <v>43681</v>
      </c>
      <c r="C362" s="5" t="s">
        <v>383</v>
      </c>
      <c r="D362" s="5" t="s">
        <v>398</v>
      </c>
      <c r="E362" s="6">
        <v>1</v>
      </c>
      <c r="F362" s="3">
        <v>16</v>
      </c>
      <c r="G362" s="3">
        <v>4.88</v>
      </c>
      <c r="H362" s="8">
        <f t="shared" si="65"/>
        <v>4.88</v>
      </c>
      <c r="I362" s="3">
        <v>11.12</v>
      </c>
      <c r="J362" s="4">
        <v>0.7</v>
      </c>
      <c r="K362" s="2" t="str">
        <f t="shared" si="66"/>
        <v>Sunday</v>
      </c>
      <c r="L362" s="5">
        <f t="shared" si="67"/>
        <v>43684</v>
      </c>
      <c r="M362" s="2" t="str">
        <f t="shared" si="68"/>
        <v>Wednesday</v>
      </c>
      <c r="N362" s="2" t="str">
        <f t="shared" si="69"/>
        <v>Wednesday</v>
      </c>
      <c r="O362" s="12">
        <f t="shared" si="70"/>
        <v>0</v>
      </c>
      <c r="P362" s="11" t="str">
        <f t="shared" si="71"/>
        <v>Low Cost per Unit</v>
      </c>
      <c r="Q362" s="12">
        <f t="shared" si="72"/>
        <v>0</v>
      </c>
      <c r="R362" s="12">
        <f t="shared" si="73"/>
        <v>0</v>
      </c>
      <c r="S362" s="12">
        <f t="shared" si="74"/>
        <v>0</v>
      </c>
      <c r="T362" s="12">
        <f t="shared" si="75"/>
        <v>0</v>
      </c>
      <c r="U362" s="12">
        <f t="shared" si="76"/>
        <v>0</v>
      </c>
      <c r="V362" s="13" t="str">
        <f t="shared" ca="1" si="77"/>
        <v>Greater Than 8 Weeks Old</v>
      </c>
    </row>
    <row r="363" spans="1:22" x14ac:dyDescent="0.45">
      <c r="A363" s="2" t="s">
        <v>233</v>
      </c>
      <c r="B363" s="5">
        <v>43681</v>
      </c>
      <c r="C363" s="5" t="s">
        <v>383</v>
      </c>
      <c r="D363" s="5" t="s">
        <v>384</v>
      </c>
      <c r="E363" s="6">
        <v>1</v>
      </c>
      <c r="F363" s="3">
        <v>8</v>
      </c>
      <c r="G363" s="3">
        <v>3.71</v>
      </c>
      <c r="H363" s="8">
        <f t="shared" si="65"/>
        <v>3.71</v>
      </c>
      <c r="I363" s="3">
        <v>4.29</v>
      </c>
      <c r="J363" s="4">
        <v>0.54</v>
      </c>
      <c r="K363" s="2" t="str">
        <f t="shared" si="66"/>
        <v>Sunday</v>
      </c>
      <c r="L363" s="5">
        <f t="shared" si="67"/>
        <v>43684</v>
      </c>
      <c r="M363" s="2" t="str">
        <f t="shared" si="68"/>
        <v>Wednesday</v>
      </c>
      <c r="N363" s="2" t="str">
        <f t="shared" si="69"/>
        <v>Wednesday</v>
      </c>
      <c r="O363" s="12">
        <f t="shared" si="70"/>
        <v>0</v>
      </c>
      <c r="P363" s="11" t="str">
        <f t="shared" si="71"/>
        <v>Low Cost per Unit</v>
      </c>
      <c r="Q363" s="12">
        <f t="shared" si="72"/>
        <v>0</v>
      </c>
      <c r="R363" s="12">
        <f t="shared" si="73"/>
        <v>0</v>
      </c>
      <c r="S363" s="12">
        <f t="shared" si="74"/>
        <v>0</v>
      </c>
      <c r="T363" s="12">
        <f t="shared" si="75"/>
        <v>0</v>
      </c>
      <c r="U363" s="12">
        <f t="shared" si="76"/>
        <v>0</v>
      </c>
      <c r="V363" s="13" t="str">
        <f t="shared" ca="1" si="77"/>
        <v>Greater Than 8 Weeks Old</v>
      </c>
    </row>
    <row r="364" spans="1:22" x14ac:dyDescent="0.45">
      <c r="A364" s="2" t="s">
        <v>88</v>
      </c>
      <c r="B364" s="5">
        <v>43681</v>
      </c>
      <c r="C364" s="5" t="s">
        <v>376</v>
      </c>
      <c r="D364" s="5" t="s">
        <v>377</v>
      </c>
      <c r="E364" s="6">
        <v>4</v>
      </c>
      <c r="F364" s="3">
        <v>180</v>
      </c>
      <c r="G364" s="3">
        <v>65.28</v>
      </c>
      <c r="H364" s="8">
        <f t="shared" si="65"/>
        <v>16.32</v>
      </c>
      <c r="I364" s="3">
        <v>114.72</v>
      </c>
      <c r="J364" s="4">
        <v>0.64</v>
      </c>
      <c r="K364" s="2" t="str">
        <f t="shared" si="66"/>
        <v>Sunday</v>
      </c>
      <c r="L364" s="5">
        <f t="shared" si="67"/>
        <v>43684</v>
      </c>
      <c r="M364" s="2" t="str">
        <f t="shared" si="68"/>
        <v>Wednesday</v>
      </c>
      <c r="N364" s="2" t="str">
        <f t="shared" si="69"/>
        <v>Wednesday</v>
      </c>
      <c r="O364" s="12">
        <f t="shared" si="70"/>
        <v>0</v>
      </c>
      <c r="P364" s="11" t="str">
        <f t="shared" si="71"/>
        <v>Low Cost per Unit</v>
      </c>
      <c r="Q364" s="12">
        <f t="shared" si="72"/>
        <v>0</v>
      </c>
      <c r="R364" s="12">
        <f t="shared" si="73"/>
        <v>5.3999999999999995</v>
      </c>
      <c r="S364" s="12">
        <f t="shared" si="74"/>
        <v>0</v>
      </c>
      <c r="T364" s="12">
        <f t="shared" si="75"/>
        <v>0</v>
      </c>
      <c r="U364" s="12">
        <f t="shared" si="76"/>
        <v>0</v>
      </c>
      <c r="V364" s="13" t="str">
        <f t="shared" ca="1" si="77"/>
        <v>Greater Than 8 Weeks Old</v>
      </c>
    </row>
    <row r="365" spans="1:22" x14ac:dyDescent="0.45">
      <c r="A365" s="2" t="s">
        <v>89</v>
      </c>
      <c r="B365" s="5">
        <v>43681</v>
      </c>
      <c r="C365" s="5" t="s">
        <v>386</v>
      </c>
      <c r="D365" s="5" t="s">
        <v>387</v>
      </c>
      <c r="E365" s="6">
        <v>5</v>
      </c>
      <c r="F365" s="3">
        <v>495</v>
      </c>
      <c r="G365" s="3">
        <v>187.1</v>
      </c>
      <c r="H365" s="8">
        <f t="shared" si="65"/>
        <v>37.42</v>
      </c>
      <c r="I365" s="3">
        <v>307.89999999999998</v>
      </c>
      <c r="J365" s="4">
        <v>0.62</v>
      </c>
      <c r="K365" s="2" t="str">
        <f t="shared" si="66"/>
        <v>Sunday</v>
      </c>
      <c r="L365" s="5">
        <f t="shared" si="67"/>
        <v>43684</v>
      </c>
      <c r="M365" s="2" t="str">
        <f t="shared" si="68"/>
        <v>Wednesday</v>
      </c>
      <c r="N365" s="2" t="str">
        <f t="shared" si="69"/>
        <v>Wednesday</v>
      </c>
      <c r="O365" s="12">
        <f t="shared" si="70"/>
        <v>0</v>
      </c>
      <c r="P365" s="11" t="str">
        <f t="shared" si="71"/>
        <v>High Cost per Unit</v>
      </c>
      <c r="Q365" s="12">
        <f t="shared" si="72"/>
        <v>0</v>
      </c>
      <c r="R365" s="12">
        <f t="shared" si="73"/>
        <v>14.85</v>
      </c>
      <c r="S365" s="12">
        <f t="shared" si="74"/>
        <v>0</v>
      </c>
      <c r="T365" s="12">
        <f t="shared" si="75"/>
        <v>0</v>
      </c>
      <c r="U365" s="12">
        <f t="shared" si="76"/>
        <v>0</v>
      </c>
      <c r="V365" s="13" t="str">
        <f t="shared" ca="1" si="77"/>
        <v>Greater Than 8 Weeks Old</v>
      </c>
    </row>
    <row r="366" spans="1:22" x14ac:dyDescent="0.45">
      <c r="A366" s="2" t="s">
        <v>234</v>
      </c>
      <c r="B366" s="5">
        <v>43681</v>
      </c>
      <c r="C366" s="5" t="s">
        <v>369</v>
      </c>
      <c r="D366" s="5" t="s">
        <v>372</v>
      </c>
      <c r="E366" s="6">
        <v>1</v>
      </c>
      <c r="F366" s="3">
        <v>35</v>
      </c>
      <c r="G366" s="3">
        <v>8.9700000000000006</v>
      </c>
      <c r="H366" s="8">
        <f t="shared" si="65"/>
        <v>8.9700000000000006</v>
      </c>
      <c r="I366" s="3">
        <v>26.03</v>
      </c>
      <c r="J366" s="4">
        <v>0.74</v>
      </c>
      <c r="K366" s="2" t="str">
        <f t="shared" si="66"/>
        <v>Sunday</v>
      </c>
      <c r="L366" s="5">
        <f t="shared" si="67"/>
        <v>43684</v>
      </c>
      <c r="M366" s="2" t="str">
        <f t="shared" si="68"/>
        <v>Wednesday</v>
      </c>
      <c r="N366" s="2" t="str">
        <f t="shared" si="69"/>
        <v>Wednesday</v>
      </c>
      <c r="O366" s="12">
        <f t="shared" si="70"/>
        <v>0</v>
      </c>
      <c r="P366" s="11" t="str">
        <f t="shared" si="71"/>
        <v>Low Cost per Unit</v>
      </c>
      <c r="Q366" s="12">
        <f t="shared" si="72"/>
        <v>0</v>
      </c>
      <c r="R366" s="12">
        <f t="shared" si="73"/>
        <v>0</v>
      </c>
      <c r="S366" s="12">
        <f t="shared" si="74"/>
        <v>0</v>
      </c>
      <c r="T366" s="12">
        <f t="shared" si="75"/>
        <v>0</v>
      </c>
      <c r="U366" s="12">
        <f t="shared" si="76"/>
        <v>0</v>
      </c>
      <c r="V366" s="13" t="str">
        <f t="shared" ca="1" si="77"/>
        <v>Greater Than 8 Weeks Old</v>
      </c>
    </row>
    <row r="367" spans="1:22" x14ac:dyDescent="0.45">
      <c r="A367" s="2" t="s">
        <v>90</v>
      </c>
      <c r="B367" s="5">
        <v>43681</v>
      </c>
      <c r="C367" s="5" t="s">
        <v>378</v>
      </c>
      <c r="D367" s="5" t="s">
        <v>379</v>
      </c>
      <c r="E367" s="6">
        <v>6</v>
      </c>
      <c r="F367" s="3">
        <v>594</v>
      </c>
      <c r="G367" s="3">
        <v>215.82</v>
      </c>
      <c r="H367" s="8">
        <f t="shared" si="65"/>
        <v>35.97</v>
      </c>
      <c r="I367" s="3">
        <v>378.18</v>
      </c>
      <c r="J367" s="4">
        <v>0.64</v>
      </c>
      <c r="K367" s="2" t="str">
        <f t="shared" si="66"/>
        <v>Sunday</v>
      </c>
      <c r="L367" s="5">
        <f t="shared" si="67"/>
        <v>43684</v>
      </c>
      <c r="M367" s="2" t="str">
        <f t="shared" si="68"/>
        <v>Wednesday</v>
      </c>
      <c r="N367" s="2" t="str">
        <f t="shared" si="69"/>
        <v>Wednesday</v>
      </c>
      <c r="O367" s="12">
        <f t="shared" si="70"/>
        <v>0</v>
      </c>
      <c r="P367" s="11" t="str">
        <f t="shared" si="71"/>
        <v>High Cost per Unit</v>
      </c>
      <c r="Q367" s="12">
        <f t="shared" si="72"/>
        <v>0</v>
      </c>
      <c r="R367" s="12">
        <f t="shared" si="73"/>
        <v>17.82</v>
      </c>
      <c r="S367" s="12">
        <f t="shared" si="74"/>
        <v>0</v>
      </c>
      <c r="T367" s="12">
        <f t="shared" si="75"/>
        <v>0</v>
      </c>
      <c r="U367" s="12">
        <f t="shared" si="76"/>
        <v>0</v>
      </c>
      <c r="V367" s="13" t="str">
        <f t="shared" ca="1" si="77"/>
        <v>Greater Than 8 Weeks Old</v>
      </c>
    </row>
    <row r="368" spans="1:22" x14ac:dyDescent="0.45">
      <c r="A368" s="2" t="s">
        <v>130</v>
      </c>
      <c r="B368" s="5">
        <v>43681</v>
      </c>
      <c r="C368" s="5" t="s">
        <v>386</v>
      </c>
      <c r="D368" s="5" t="s">
        <v>388</v>
      </c>
      <c r="E368" s="6">
        <v>1</v>
      </c>
      <c r="F368" s="3">
        <v>79</v>
      </c>
      <c r="G368" s="3">
        <v>23.97</v>
      </c>
      <c r="H368" s="8">
        <f t="shared" si="65"/>
        <v>23.97</v>
      </c>
      <c r="I368" s="3">
        <v>55.03</v>
      </c>
      <c r="J368" s="4">
        <v>0.7</v>
      </c>
      <c r="K368" s="2" t="str">
        <f t="shared" si="66"/>
        <v>Sunday</v>
      </c>
      <c r="L368" s="5">
        <f t="shared" si="67"/>
        <v>43684</v>
      </c>
      <c r="M368" s="2" t="str">
        <f t="shared" si="68"/>
        <v>Wednesday</v>
      </c>
      <c r="N368" s="2" t="str">
        <f t="shared" si="69"/>
        <v>Wednesday</v>
      </c>
      <c r="O368" s="12">
        <f t="shared" si="70"/>
        <v>0</v>
      </c>
      <c r="P368" s="11" t="str">
        <f t="shared" si="71"/>
        <v>High Cost per Unit</v>
      </c>
      <c r="Q368" s="12">
        <f t="shared" si="72"/>
        <v>0</v>
      </c>
      <c r="R368" s="12">
        <f t="shared" si="73"/>
        <v>0</v>
      </c>
      <c r="S368" s="12">
        <f t="shared" si="74"/>
        <v>0</v>
      </c>
      <c r="T368" s="12">
        <f t="shared" si="75"/>
        <v>0</v>
      </c>
      <c r="U368" s="12">
        <f t="shared" si="76"/>
        <v>0</v>
      </c>
      <c r="V368" s="13" t="str">
        <f t="shared" ca="1" si="77"/>
        <v>Greater Than 8 Weeks Old</v>
      </c>
    </row>
    <row r="369" spans="1:22" x14ac:dyDescent="0.45">
      <c r="A369" s="2" t="s">
        <v>280</v>
      </c>
      <c r="B369" s="5">
        <v>43681</v>
      </c>
      <c r="C369" s="5" t="s">
        <v>390</v>
      </c>
      <c r="D369" s="5" t="s">
        <v>391</v>
      </c>
      <c r="E369" s="6">
        <v>1</v>
      </c>
      <c r="F369" s="3">
        <v>189</v>
      </c>
      <c r="G369" s="3">
        <v>92</v>
      </c>
      <c r="H369" s="8">
        <f t="shared" si="65"/>
        <v>92</v>
      </c>
      <c r="I369" s="3">
        <v>97</v>
      </c>
      <c r="J369" s="4">
        <v>0.51</v>
      </c>
      <c r="K369" s="2" t="str">
        <f t="shared" si="66"/>
        <v>Sunday</v>
      </c>
      <c r="L369" s="5">
        <f t="shared" si="67"/>
        <v>43684</v>
      </c>
      <c r="M369" s="2" t="str">
        <f t="shared" si="68"/>
        <v>Wednesday</v>
      </c>
      <c r="N369" s="2" t="str">
        <f t="shared" si="69"/>
        <v>Wednesday</v>
      </c>
      <c r="O369" s="12">
        <f t="shared" si="70"/>
        <v>0</v>
      </c>
      <c r="P369" s="11" t="str">
        <f t="shared" si="71"/>
        <v>High Cost per Unit</v>
      </c>
      <c r="Q369" s="12">
        <f t="shared" si="72"/>
        <v>0</v>
      </c>
      <c r="R369" s="12">
        <f t="shared" si="73"/>
        <v>0</v>
      </c>
      <c r="S369" s="12">
        <f t="shared" si="74"/>
        <v>0</v>
      </c>
      <c r="T369" s="12">
        <f t="shared" si="75"/>
        <v>0</v>
      </c>
      <c r="U369" s="12">
        <f t="shared" si="76"/>
        <v>0</v>
      </c>
      <c r="V369" s="13" t="str">
        <f t="shared" ca="1" si="77"/>
        <v>Greater Than 8 Weeks Old</v>
      </c>
    </row>
    <row r="370" spans="1:22" x14ac:dyDescent="0.45">
      <c r="A370" s="2" t="s">
        <v>131</v>
      </c>
      <c r="B370" s="5">
        <v>43682</v>
      </c>
      <c r="C370" s="5" t="s">
        <v>367</v>
      </c>
      <c r="D370" s="5" t="s">
        <v>368</v>
      </c>
      <c r="E370" s="6">
        <v>2</v>
      </c>
      <c r="F370" s="3">
        <v>110</v>
      </c>
      <c r="G370" s="3">
        <v>35.299999999999997</v>
      </c>
      <c r="H370" s="8">
        <f t="shared" si="65"/>
        <v>17.649999999999999</v>
      </c>
      <c r="I370" s="3">
        <v>74.7</v>
      </c>
      <c r="J370" s="4">
        <v>0.68</v>
      </c>
      <c r="K370" s="2" t="str">
        <f t="shared" si="66"/>
        <v>Monday</v>
      </c>
      <c r="L370" s="5">
        <f t="shared" si="67"/>
        <v>43685</v>
      </c>
      <c r="M370" s="2" t="str">
        <f t="shared" si="68"/>
        <v>Thursday</v>
      </c>
      <c r="N370" s="2" t="str">
        <f t="shared" si="69"/>
        <v>Thursday</v>
      </c>
      <c r="O370" s="12">
        <f t="shared" si="70"/>
        <v>0</v>
      </c>
      <c r="P370" s="11" t="str">
        <f t="shared" si="71"/>
        <v>High Cost per Unit</v>
      </c>
      <c r="Q370" s="12">
        <f t="shared" si="72"/>
        <v>11</v>
      </c>
      <c r="R370" s="12">
        <f t="shared" si="73"/>
        <v>3.3</v>
      </c>
      <c r="S370" s="12">
        <f t="shared" si="74"/>
        <v>0</v>
      </c>
      <c r="T370" s="12">
        <f t="shared" si="75"/>
        <v>0</v>
      </c>
      <c r="U370" s="12">
        <f t="shared" si="76"/>
        <v>0</v>
      </c>
      <c r="V370" s="13" t="str">
        <f t="shared" ca="1" si="77"/>
        <v>Greater Than 8 Weeks Old</v>
      </c>
    </row>
    <row r="371" spans="1:22" x14ac:dyDescent="0.45">
      <c r="A371" s="2" t="s">
        <v>236</v>
      </c>
      <c r="B371" s="5">
        <v>43682</v>
      </c>
      <c r="C371" s="5" t="s">
        <v>367</v>
      </c>
      <c r="D371" s="5" t="s">
        <v>368</v>
      </c>
      <c r="E371" s="6">
        <v>1</v>
      </c>
      <c r="F371" s="3">
        <v>55</v>
      </c>
      <c r="G371" s="3">
        <v>17.649999999999999</v>
      </c>
      <c r="H371" s="8">
        <f t="shared" si="65"/>
        <v>17.649999999999999</v>
      </c>
      <c r="I371" s="3">
        <v>37.35</v>
      </c>
      <c r="J371" s="4">
        <v>0.68</v>
      </c>
      <c r="K371" s="2" t="str">
        <f t="shared" si="66"/>
        <v>Monday</v>
      </c>
      <c r="L371" s="5">
        <f t="shared" si="67"/>
        <v>43685</v>
      </c>
      <c r="M371" s="2" t="str">
        <f t="shared" si="68"/>
        <v>Thursday</v>
      </c>
      <c r="N371" s="2" t="str">
        <f t="shared" si="69"/>
        <v>Thursday</v>
      </c>
      <c r="O371" s="12">
        <f t="shared" si="70"/>
        <v>0</v>
      </c>
      <c r="P371" s="11" t="str">
        <f t="shared" si="71"/>
        <v>High Cost per Unit</v>
      </c>
      <c r="Q371" s="12">
        <f t="shared" si="72"/>
        <v>5.5</v>
      </c>
      <c r="R371" s="12">
        <f t="shared" si="73"/>
        <v>0</v>
      </c>
      <c r="S371" s="12">
        <f t="shared" si="74"/>
        <v>0</v>
      </c>
      <c r="T371" s="12">
        <f t="shared" si="75"/>
        <v>0</v>
      </c>
      <c r="U371" s="12">
        <f t="shared" si="76"/>
        <v>0</v>
      </c>
      <c r="V371" s="13" t="str">
        <f t="shared" ca="1" si="77"/>
        <v>Greater Than 8 Weeks Old</v>
      </c>
    </row>
    <row r="372" spans="1:22" x14ac:dyDescent="0.45">
      <c r="A372" s="2" t="s">
        <v>91</v>
      </c>
      <c r="B372" s="5">
        <v>43682</v>
      </c>
      <c r="C372" s="5" t="s">
        <v>367</v>
      </c>
      <c r="D372" s="5" t="s">
        <v>368</v>
      </c>
      <c r="E372" s="6">
        <v>1</v>
      </c>
      <c r="F372" s="3">
        <v>55</v>
      </c>
      <c r="G372" s="3">
        <v>12.65</v>
      </c>
      <c r="H372" s="8">
        <f t="shared" si="65"/>
        <v>12.65</v>
      </c>
      <c r="I372" s="3">
        <v>42.35</v>
      </c>
      <c r="J372" s="4">
        <v>0.77</v>
      </c>
      <c r="K372" s="2" t="str">
        <f t="shared" si="66"/>
        <v>Monday</v>
      </c>
      <c r="L372" s="5">
        <f t="shared" si="67"/>
        <v>43685</v>
      </c>
      <c r="M372" s="2" t="str">
        <f t="shared" si="68"/>
        <v>Thursday</v>
      </c>
      <c r="N372" s="2" t="str">
        <f t="shared" si="69"/>
        <v>Thursday</v>
      </c>
      <c r="O372" s="12">
        <f t="shared" si="70"/>
        <v>0</v>
      </c>
      <c r="P372" s="11" t="str">
        <f t="shared" si="71"/>
        <v>Low Cost per Unit</v>
      </c>
      <c r="Q372" s="12">
        <f t="shared" si="72"/>
        <v>5.5</v>
      </c>
      <c r="R372" s="12">
        <f t="shared" si="73"/>
        <v>0</v>
      </c>
      <c r="S372" s="12">
        <f t="shared" si="74"/>
        <v>0</v>
      </c>
      <c r="T372" s="12">
        <f t="shared" si="75"/>
        <v>0</v>
      </c>
      <c r="U372" s="12">
        <f t="shared" si="76"/>
        <v>0</v>
      </c>
      <c r="V372" s="13" t="str">
        <f t="shared" ca="1" si="77"/>
        <v>Greater Than 8 Weeks Old</v>
      </c>
    </row>
    <row r="373" spans="1:22" x14ac:dyDescent="0.45">
      <c r="A373" s="2" t="s">
        <v>92</v>
      </c>
      <c r="B373" s="5">
        <v>43682</v>
      </c>
      <c r="C373" s="5" t="s">
        <v>367</v>
      </c>
      <c r="D373" s="5" t="s">
        <v>368</v>
      </c>
      <c r="E373" s="6">
        <v>1</v>
      </c>
      <c r="F373" s="3">
        <v>59</v>
      </c>
      <c r="G373" s="3">
        <v>20.3</v>
      </c>
      <c r="H373" s="8">
        <f t="shared" si="65"/>
        <v>20.3</v>
      </c>
      <c r="I373" s="3">
        <v>38.700000000000003</v>
      </c>
      <c r="J373" s="4">
        <v>0.66</v>
      </c>
      <c r="K373" s="2" t="str">
        <f t="shared" si="66"/>
        <v>Monday</v>
      </c>
      <c r="L373" s="5">
        <f t="shared" si="67"/>
        <v>43685</v>
      </c>
      <c r="M373" s="2" t="str">
        <f t="shared" si="68"/>
        <v>Thursday</v>
      </c>
      <c r="N373" s="2" t="str">
        <f t="shared" si="69"/>
        <v>Thursday</v>
      </c>
      <c r="O373" s="12">
        <f t="shared" si="70"/>
        <v>0</v>
      </c>
      <c r="P373" s="11" t="str">
        <f t="shared" si="71"/>
        <v>High Cost per Unit</v>
      </c>
      <c r="Q373" s="12">
        <f t="shared" si="72"/>
        <v>5.9</v>
      </c>
      <c r="R373" s="12">
        <f t="shared" si="73"/>
        <v>0</v>
      </c>
      <c r="S373" s="12">
        <f t="shared" si="74"/>
        <v>0</v>
      </c>
      <c r="T373" s="12">
        <f t="shared" si="75"/>
        <v>0</v>
      </c>
      <c r="U373" s="12">
        <f t="shared" si="76"/>
        <v>0</v>
      </c>
      <c r="V373" s="13" t="str">
        <f t="shared" ca="1" si="77"/>
        <v>Greater Than 8 Weeks Old</v>
      </c>
    </row>
    <row r="374" spans="1:22" x14ac:dyDescent="0.45">
      <c r="A374" s="2" t="s">
        <v>145</v>
      </c>
      <c r="B374" s="5">
        <v>43682</v>
      </c>
      <c r="C374" s="5" t="s">
        <v>367</v>
      </c>
      <c r="D374" s="5" t="s">
        <v>368</v>
      </c>
      <c r="E374" s="6">
        <v>1</v>
      </c>
      <c r="F374" s="3">
        <v>59</v>
      </c>
      <c r="G374" s="3">
        <v>22.65</v>
      </c>
      <c r="H374" s="8">
        <f t="shared" si="65"/>
        <v>22.65</v>
      </c>
      <c r="I374" s="3">
        <v>36.35</v>
      </c>
      <c r="J374" s="4">
        <v>0.62</v>
      </c>
      <c r="K374" s="2" t="str">
        <f t="shared" si="66"/>
        <v>Monday</v>
      </c>
      <c r="L374" s="5">
        <f t="shared" si="67"/>
        <v>43685</v>
      </c>
      <c r="M374" s="2" t="str">
        <f t="shared" si="68"/>
        <v>Thursday</v>
      </c>
      <c r="N374" s="2" t="str">
        <f t="shared" si="69"/>
        <v>Thursday</v>
      </c>
      <c r="O374" s="12">
        <f t="shared" si="70"/>
        <v>0</v>
      </c>
      <c r="P374" s="11" t="str">
        <f t="shared" si="71"/>
        <v>High Cost per Unit</v>
      </c>
      <c r="Q374" s="12">
        <f t="shared" si="72"/>
        <v>5.9</v>
      </c>
      <c r="R374" s="12">
        <f t="shared" si="73"/>
        <v>0</v>
      </c>
      <c r="S374" s="12">
        <f t="shared" si="74"/>
        <v>0</v>
      </c>
      <c r="T374" s="12">
        <f t="shared" si="75"/>
        <v>0</v>
      </c>
      <c r="U374" s="12">
        <f t="shared" si="76"/>
        <v>0</v>
      </c>
      <c r="V374" s="13" t="str">
        <f t="shared" ca="1" si="77"/>
        <v>Greater Than 8 Weeks Old</v>
      </c>
    </row>
    <row r="375" spans="1:22" x14ac:dyDescent="0.45">
      <c r="A375" s="2" t="s">
        <v>237</v>
      </c>
      <c r="B375" s="5">
        <v>43682</v>
      </c>
      <c r="C375" s="5" t="s">
        <v>367</v>
      </c>
      <c r="D375" s="5" t="s">
        <v>368</v>
      </c>
      <c r="E375" s="6">
        <v>1</v>
      </c>
      <c r="F375" s="3">
        <v>50</v>
      </c>
      <c r="G375" s="3">
        <v>13.9</v>
      </c>
      <c r="H375" s="8">
        <f t="shared" si="65"/>
        <v>13.9</v>
      </c>
      <c r="I375" s="3">
        <v>36.1</v>
      </c>
      <c r="J375" s="4">
        <v>0.72</v>
      </c>
      <c r="K375" s="2" t="str">
        <f t="shared" si="66"/>
        <v>Monday</v>
      </c>
      <c r="L375" s="5">
        <f t="shared" si="67"/>
        <v>43685</v>
      </c>
      <c r="M375" s="2" t="str">
        <f t="shared" si="68"/>
        <v>Thursday</v>
      </c>
      <c r="N375" s="2" t="str">
        <f t="shared" si="69"/>
        <v>Thursday</v>
      </c>
      <c r="O375" s="12">
        <f t="shared" si="70"/>
        <v>0</v>
      </c>
      <c r="P375" s="11" t="str">
        <f t="shared" si="71"/>
        <v>Low Cost per Unit</v>
      </c>
      <c r="Q375" s="12">
        <f t="shared" si="72"/>
        <v>5</v>
      </c>
      <c r="R375" s="12">
        <f t="shared" si="73"/>
        <v>0</v>
      </c>
      <c r="S375" s="12">
        <f t="shared" si="74"/>
        <v>0</v>
      </c>
      <c r="T375" s="12">
        <f t="shared" si="75"/>
        <v>0</v>
      </c>
      <c r="U375" s="12">
        <f t="shared" si="76"/>
        <v>0</v>
      </c>
      <c r="V375" s="13" t="str">
        <f t="shared" ca="1" si="77"/>
        <v>Greater Than 8 Weeks Old</v>
      </c>
    </row>
    <row r="376" spans="1:22" x14ac:dyDescent="0.45">
      <c r="A376" s="2" t="s">
        <v>172</v>
      </c>
      <c r="B376" s="5">
        <v>43682</v>
      </c>
      <c r="C376" s="5" t="s">
        <v>367</v>
      </c>
      <c r="D376" s="5" t="s">
        <v>368</v>
      </c>
      <c r="E376" s="6">
        <v>1</v>
      </c>
      <c r="F376" s="3">
        <v>85</v>
      </c>
      <c r="G376" s="3">
        <v>24.68</v>
      </c>
      <c r="H376" s="8">
        <f t="shared" si="65"/>
        <v>24.68</v>
      </c>
      <c r="I376" s="3">
        <v>60.32</v>
      </c>
      <c r="J376" s="4">
        <v>0.71</v>
      </c>
      <c r="K376" s="2" t="str">
        <f t="shared" si="66"/>
        <v>Monday</v>
      </c>
      <c r="L376" s="5">
        <f t="shared" si="67"/>
        <v>43685</v>
      </c>
      <c r="M376" s="2" t="str">
        <f t="shared" si="68"/>
        <v>Thursday</v>
      </c>
      <c r="N376" s="2" t="str">
        <f t="shared" si="69"/>
        <v>Thursday</v>
      </c>
      <c r="O376" s="12">
        <f t="shared" si="70"/>
        <v>0</v>
      </c>
      <c r="P376" s="11" t="str">
        <f t="shared" si="71"/>
        <v>High Cost per Unit</v>
      </c>
      <c r="Q376" s="12">
        <f t="shared" si="72"/>
        <v>8.5</v>
      </c>
      <c r="R376" s="12">
        <f t="shared" si="73"/>
        <v>0</v>
      </c>
      <c r="S376" s="12">
        <f t="shared" si="74"/>
        <v>0</v>
      </c>
      <c r="T376" s="12">
        <f t="shared" si="75"/>
        <v>0</v>
      </c>
      <c r="U376" s="12">
        <f t="shared" si="76"/>
        <v>0</v>
      </c>
      <c r="V376" s="13" t="str">
        <f t="shared" ca="1" si="77"/>
        <v>Greater Than 8 Weeks Old</v>
      </c>
    </row>
    <row r="377" spans="1:22" x14ac:dyDescent="0.45">
      <c r="A377" s="2" t="s">
        <v>183</v>
      </c>
      <c r="B377" s="5">
        <v>43682</v>
      </c>
      <c r="C377" s="5" t="s">
        <v>367</v>
      </c>
      <c r="D377" s="5" t="s">
        <v>368</v>
      </c>
      <c r="E377" s="6">
        <v>1</v>
      </c>
      <c r="F377" s="3">
        <v>59</v>
      </c>
      <c r="G377" s="3">
        <v>18.75</v>
      </c>
      <c r="H377" s="8">
        <f t="shared" si="65"/>
        <v>18.75</v>
      </c>
      <c r="I377" s="3">
        <v>40.25</v>
      </c>
      <c r="J377" s="4">
        <v>0.68</v>
      </c>
      <c r="K377" s="2" t="str">
        <f t="shared" si="66"/>
        <v>Monday</v>
      </c>
      <c r="L377" s="5">
        <f t="shared" si="67"/>
        <v>43685</v>
      </c>
      <c r="M377" s="2" t="str">
        <f t="shared" si="68"/>
        <v>Thursday</v>
      </c>
      <c r="N377" s="2" t="str">
        <f t="shared" si="69"/>
        <v>Thursday</v>
      </c>
      <c r="O377" s="12">
        <f t="shared" si="70"/>
        <v>0</v>
      </c>
      <c r="P377" s="11" t="str">
        <f t="shared" si="71"/>
        <v>High Cost per Unit</v>
      </c>
      <c r="Q377" s="12">
        <f t="shared" si="72"/>
        <v>5.9</v>
      </c>
      <c r="R377" s="12">
        <f t="shared" si="73"/>
        <v>0</v>
      </c>
      <c r="S377" s="12">
        <f t="shared" si="74"/>
        <v>0</v>
      </c>
      <c r="T377" s="12">
        <f t="shared" si="75"/>
        <v>0</v>
      </c>
      <c r="U377" s="12">
        <f t="shared" si="76"/>
        <v>0</v>
      </c>
      <c r="V377" s="13" t="str">
        <f t="shared" ca="1" si="77"/>
        <v>Greater Than 8 Weeks Old</v>
      </c>
    </row>
    <row r="378" spans="1:22" x14ac:dyDescent="0.45">
      <c r="A378" s="2" t="s">
        <v>209</v>
      </c>
      <c r="B378" s="5">
        <v>43682</v>
      </c>
      <c r="C378" s="5" t="s">
        <v>369</v>
      </c>
      <c r="D378" s="5" t="s">
        <v>370</v>
      </c>
      <c r="E378" s="6">
        <v>1</v>
      </c>
      <c r="F378" s="3">
        <v>99</v>
      </c>
      <c r="G378" s="3">
        <v>27.5</v>
      </c>
      <c r="H378" s="8">
        <f t="shared" si="65"/>
        <v>27.5</v>
      </c>
      <c r="I378" s="3">
        <v>71.5</v>
      </c>
      <c r="J378" s="4">
        <v>0.72</v>
      </c>
      <c r="K378" s="2" t="str">
        <f t="shared" si="66"/>
        <v>Monday</v>
      </c>
      <c r="L378" s="5">
        <f t="shared" si="67"/>
        <v>43685</v>
      </c>
      <c r="M378" s="2" t="str">
        <f t="shared" si="68"/>
        <v>Thursday</v>
      </c>
      <c r="N378" s="2" t="str">
        <f t="shared" si="69"/>
        <v>Thursday</v>
      </c>
      <c r="O378" s="12">
        <f t="shared" si="70"/>
        <v>0</v>
      </c>
      <c r="P378" s="11" t="str">
        <f t="shared" si="71"/>
        <v>High Cost per Unit</v>
      </c>
      <c r="Q378" s="12">
        <f t="shared" si="72"/>
        <v>0</v>
      </c>
      <c r="R378" s="12">
        <f t="shared" si="73"/>
        <v>0</v>
      </c>
      <c r="S378" s="12">
        <f t="shared" si="74"/>
        <v>0</v>
      </c>
      <c r="T378" s="12">
        <f t="shared" si="75"/>
        <v>0</v>
      </c>
      <c r="U378" s="12">
        <f t="shared" si="76"/>
        <v>0</v>
      </c>
      <c r="V378" s="13" t="str">
        <f t="shared" ca="1" si="77"/>
        <v>Greater Than 8 Weeks Old</v>
      </c>
    </row>
    <row r="379" spans="1:22" x14ac:dyDescent="0.45">
      <c r="A379" s="2" t="s">
        <v>10</v>
      </c>
      <c r="B379" s="5">
        <v>43682</v>
      </c>
      <c r="C379" s="5" t="s">
        <v>369</v>
      </c>
      <c r="D379" s="5" t="s">
        <v>372</v>
      </c>
      <c r="E379" s="6">
        <v>1</v>
      </c>
      <c r="F379" s="3">
        <v>45</v>
      </c>
      <c r="G379" s="3">
        <v>12.15</v>
      </c>
      <c r="H379" s="8">
        <f t="shared" si="65"/>
        <v>12.15</v>
      </c>
      <c r="I379" s="3">
        <v>32.85</v>
      </c>
      <c r="J379" s="4">
        <v>0.73</v>
      </c>
      <c r="K379" s="2" t="str">
        <f t="shared" si="66"/>
        <v>Monday</v>
      </c>
      <c r="L379" s="5">
        <f t="shared" si="67"/>
        <v>43685</v>
      </c>
      <c r="M379" s="2" t="str">
        <f t="shared" si="68"/>
        <v>Thursday</v>
      </c>
      <c r="N379" s="2" t="str">
        <f t="shared" si="69"/>
        <v>Thursday</v>
      </c>
      <c r="O379" s="12">
        <f t="shared" si="70"/>
        <v>0</v>
      </c>
      <c r="P379" s="11" t="str">
        <f t="shared" si="71"/>
        <v>Low Cost per Unit</v>
      </c>
      <c r="Q379" s="12">
        <f t="shared" si="72"/>
        <v>0</v>
      </c>
      <c r="R379" s="12">
        <f t="shared" si="73"/>
        <v>0</v>
      </c>
      <c r="S379" s="12">
        <f t="shared" si="74"/>
        <v>0</v>
      </c>
      <c r="T379" s="12">
        <f t="shared" si="75"/>
        <v>0</v>
      </c>
      <c r="U379" s="12">
        <f t="shared" si="76"/>
        <v>0</v>
      </c>
      <c r="V379" s="13" t="str">
        <f t="shared" ca="1" si="77"/>
        <v>Greater Than 8 Weeks Old</v>
      </c>
    </row>
    <row r="380" spans="1:22" x14ac:dyDescent="0.45">
      <c r="A380" s="2" t="s">
        <v>213</v>
      </c>
      <c r="B380" s="5">
        <v>43682</v>
      </c>
      <c r="C380" s="5" t="s">
        <v>369</v>
      </c>
      <c r="D380" s="5" t="s">
        <v>374</v>
      </c>
      <c r="E380" s="6">
        <v>5</v>
      </c>
      <c r="F380" s="3">
        <v>105</v>
      </c>
      <c r="G380" s="3">
        <v>35.85</v>
      </c>
      <c r="H380" s="8">
        <f t="shared" si="65"/>
        <v>7.17</v>
      </c>
      <c r="I380" s="3">
        <v>69.150000000000006</v>
      </c>
      <c r="J380" s="4">
        <v>0.66</v>
      </c>
      <c r="K380" s="2" t="str">
        <f t="shared" si="66"/>
        <v>Monday</v>
      </c>
      <c r="L380" s="5">
        <f t="shared" si="67"/>
        <v>43685</v>
      </c>
      <c r="M380" s="2" t="str">
        <f t="shared" si="68"/>
        <v>Thursday</v>
      </c>
      <c r="N380" s="2" t="str">
        <f t="shared" si="69"/>
        <v>Thursday</v>
      </c>
      <c r="O380" s="12">
        <f t="shared" si="70"/>
        <v>0</v>
      </c>
      <c r="P380" s="11" t="str">
        <f t="shared" si="71"/>
        <v>Low Cost per Unit</v>
      </c>
      <c r="Q380" s="12">
        <f t="shared" si="72"/>
        <v>0</v>
      </c>
      <c r="R380" s="12">
        <f t="shared" si="73"/>
        <v>3.15</v>
      </c>
      <c r="S380" s="12">
        <f t="shared" si="74"/>
        <v>0</v>
      </c>
      <c r="T380" s="12">
        <f t="shared" si="75"/>
        <v>0</v>
      </c>
      <c r="U380" s="12">
        <f t="shared" si="76"/>
        <v>0</v>
      </c>
      <c r="V380" s="13" t="str">
        <f t="shared" ca="1" si="77"/>
        <v>Greater Than 8 Weeks Old</v>
      </c>
    </row>
    <row r="381" spans="1:22" x14ac:dyDescent="0.45">
      <c r="A381" s="2" t="s">
        <v>176</v>
      </c>
      <c r="B381" s="5">
        <v>43682</v>
      </c>
      <c r="C381" s="5" t="s">
        <v>369</v>
      </c>
      <c r="D381" s="5" t="s">
        <v>375</v>
      </c>
      <c r="E381" s="6">
        <v>1</v>
      </c>
      <c r="F381" s="3">
        <v>5</v>
      </c>
      <c r="G381" s="3">
        <v>0.25</v>
      </c>
      <c r="H381" s="8">
        <f t="shared" si="65"/>
        <v>0.25</v>
      </c>
      <c r="I381" s="3">
        <v>4.75</v>
      </c>
      <c r="J381" s="4">
        <v>0.95</v>
      </c>
      <c r="K381" s="2" t="str">
        <f t="shared" si="66"/>
        <v>Monday</v>
      </c>
      <c r="L381" s="5">
        <f t="shared" si="67"/>
        <v>43685</v>
      </c>
      <c r="M381" s="2" t="str">
        <f t="shared" si="68"/>
        <v>Thursday</v>
      </c>
      <c r="N381" s="2" t="str">
        <f t="shared" si="69"/>
        <v>Thursday</v>
      </c>
      <c r="O381" s="12">
        <f t="shared" si="70"/>
        <v>0</v>
      </c>
      <c r="P381" s="11" t="str">
        <f t="shared" si="71"/>
        <v>Low Cost per Unit</v>
      </c>
      <c r="Q381" s="12">
        <f t="shared" si="72"/>
        <v>0</v>
      </c>
      <c r="R381" s="12">
        <f t="shared" si="73"/>
        <v>0</v>
      </c>
      <c r="S381" s="12">
        <f t="shared" si="74"/>
        <v>0.75</v>
      </c>
      <c r="T381" s="12">
        <f t="shared" si="75"/>
        <v>0</v>
      </c>
      <c r="U381" s="12">
        <f t="shared" si="76"/>
        <v>0</v>
      </c>
      <c r="V381" s="13" t="str">
        <f t="shared" ca="1" si="77"/>
        <v>Greater Than 8 Weeks Old</v>
      </c>
    </row>
    <row r="382" spans="1:22" x14ac:dyDescent="0.45">
      <c r="A382" s="2" t="s">
        <v>98</v>
      </c>
      <c r="B382" s="5">
        <v>43682</v>
      </c>
      <c r="C382" s="5" t="s">
        <v>376</v>
      </c>
      <c r="D382" s="5" t="s">
        <v>377</v>
      </c>
      <c r="E382" s="6">
        <v>1</v>
      </c>
      <c r="F382" s="3">
        <v>29</v>
      </c>
      <c r="G382" s="3">
        <v>7.94</v>
      </c>
      <c r="H382" s="8">
        <f t="shared" si="65"/>
        <v>7.94</v>
      </c>
      <c r="I382" s="3">
        <v>21.06</v>
      </c>
      <c r="J382" s="4">
        <v>0.73</v>
      </c>
      <c r="K382" s="2" t="str">
        <f t="shared" si="66"/>
        <v>Monday</v>
      </c>
      <c r="L382" s="5">
        <f t="shared" si="67"/>
        <v>43685</v>
      </c>
      <c r="M382" s="2" t="str">
        <f t="shared" si="68"/>
        <v>Thursday</v>
      </c>
      <c r="N382" s="2" t="str">
        <f t="shared" si="69"/>
        <v>Thursday</v>
      </c>
      <c r="O382" s="12">
        <f t="shared" si="70"/>
        <v>0</v>
      </c>
      <c r="P382" s="11" t="str">
        <f t="shared" si="71"/>
        <v>Low Cost per Unit</v>
      </c>
      <c r="Q382" s="12">
        <f t="shared" si="72"/>
        <v>0</v>
      </c>
      <c r="R382" s="12">
        <f t="shared" si="73"/>
        <v>0</v>
      </c>
      <c r="S382" s="12">
        <f t="shared" si="74"/>
        <v>0</v>
      </c>
      <c r="T382" s="12">
        <f t="shared" si="75"/>
        <v>0</v>
      </c>
      <c r="U382" s="12">
        <f t="shared" si="76"/>
        <v>0</v>
      </c>
      <c r="V382" s="13" t="str">
        <f t="shared" ca="1" si="77"/>
        <v>Greater Than 8 Weeks Old</v>
      </c>
    </row>
    <row r="383" spans="1:22" x14ac:dyDescent="0.45">
      <c r="A383" s="2" t="s">
        <v>17</v>
      </c>
      <c r="B383" s="5">
        <v>43682</v>
      </c>
      <c r="C383" s="5" t="s">
        <v>376</v>
      </c>
      <c r="D383" s="5" t="s">
        <v>377</v>
      </c>
      <c r="E383" s="6">
        <v>1</v>
      </c>
      <c r="F383" s="3">
        <v>29</v>
      </c>
      <c r="G383" s="3">
        <v>6.2</v>
      </c>
      <c r="H383" s="8">
        <f t="shared" si="65"/>
        <v>6.2</v>
      </c>
      <c r="I383" s="3">
        <v>22.8</v>
      </c>
      <c r="J383" s="4">
        <v>0.79</v>
      </c>
      <c r="K383" s="2" t="str">
        <f t="shared" si="66"/>
        <v>Monday</v>
      </c>
      <c r="L383" s="5">
        <f t="shared" si="67"/>
        <v>43685</v>
      </c>
      <c r="M383" s="2" t="str">
        <f t="shared" si="68"/>
        <v>Thursday</v>
      </c>
      <c r="N383" s="2" t="str">
        <f t="shared" si="69"/>
        <v>Thursday</v>
      </c>
      <c r="O383" s="12">
        <f t="shared" si="70"/>
        <v>0</v>
      </c>
      <c r="P383" s="11" t="str">
        <f t="shared" si="71"/>
        <v>Low Cost per Unit</v>
      </c>
      <c r="Q383" s="12">
        <f t="shared" si="72"/>
        <v>0</v>
      </c>
      <c r="R383" s="12">
        <f t="shared" si="73"/>
        <v>0</v>
      </c>
      <c r="S383" s="12">
        <f t="shared" si="74"/>
        <v>0</v>
      </c>
      <c r="T383" s="12">
        <f t="shared" si="75"/>
        <v>0</v>
      </c>
      <c r="U383" s="12">
        <f t="shared" si="76"/>
        <v>0</v>
      </c>
      <c r="V383" s="13" t="str">
        <f t="shared" ca="1" si="77"/>
        <v>Greater Than 8 Weeks Old</v>
      </c>
    </row>
    <row r="384" spans="1:22" x14ac:dyDescent="0.45">
      <c r="A384" s="2" t="s">
        <v>239</v>
      </c>
      <c r="B384" s="5">
        <v>43682</v>
      </c>
      <c r="C384" s="5" t="s">
        <v>376</v>
      </c>
      <c r="D384" s="5" t="s">
        <v>377</v>
      </c>
      <c r="E384" s="6">
        <v>1</v>
      </c>
      <c r="F384" s="3">
        <v>25</v>
      </c>
      <c r="G384" s="3">
        <v>6.6</v>
      </c>
      <c r="H384" s="8">
        <f t="shared" si="65"/>
        <v>6.6</v>
      </c>
      <c r="I384" s="3">
        <v>18.399999999999999</v>
      </c>
      <c r="J384" s="4">
        <v>0.74</v>
      </c>
      <c r="K384" s="2" t="str">
        <f t="shared" si="66"/>
        <v>Monday</v>
      </c>
      <c r="L384" s="5">
        <f t="shared" si="67"/>
        <v>43685</v>
      </c>
      <c r="M384" s="2" t="str">
        <f t="shared" si="68"/>
        <v>Thursday</v>
      </c>
      <c r="N384" s="2" t="str">
        <f t="shared" si="69"/>
        <v>Thursday</v>
      </c>
      <c r="O384" s="12">
        <f t="shared" si="70"/>
        <v>0</v>
      </c>
      <c r="P384" s="11" t="str">
        <f t="shared" si="71"/>
        <v>Low Cost per Unit</v>
      </c>
      <c r="Q384" s="12">
        <f t="shared" si="72"/>
        <v>0</v>
      </c>
      <c r="R384" s="12">
        <f t="shared" si="73"/>
        <v>0</v>
      </c>
      <c r="S384" s="12">
        <f t="shared" si="74"/>
        <v>0</v>
      </c>
      <c r="T384" s="12">
        <f t="shared" si="75"/>
        <v>0</v>
      </c>
      <c r="U384" s="12">
        <f t="shared" si="76"/>
        <v>0</v>
      </c>
      <c r="V384" s="13" t="str">
        <f t="shared" ca="1" si="77"/>
        <v>Greater Than 8 Weeks Old</v>
      </c>
    </row>
    <row r="385" spans="1:22" x14ac:dyDescent="0.45">
      <c r="A385" s="2" t="s">
        <v>18</v>
      </c>
      <c r="B385" s="5">
        <v>43682</v>
      </c>
      <c r="C385" s="5" t="s">
        <v>376</v>
      </c>
      <c r="D385" s="5" t="s">
        <v>377</v>
      </c>
      <c r="E385" s="6">
        <v>2</v>
      </c>
      <c r="F385" s="3">
        <v>50</v>
      </c>
      <c r="G385" s="3">
        <v>13.14</v>
      </c>
      <c r="H385" s="8">
        <f t="shared" si="65"/>
        <v>6.57</v>
      </c>
      <c r="I385" s="3">
        <v>36.86</v>
      </c>
      <c r="J385" s="4">
        <v>0.74</v>
      </c>
      <c r="K385" s="2" t="str">
        <f t="shared" si="66"/>
        <v>Monday</v>
      </c>
      <c r="L385" s="5">
        <f t="shared" si="67"/>
        <v>43685</v>
      </c>
      <c r="M385" s="2" t="str">
        <f t="shared" si="68"/>
        <v>Thursday</v>
      </c>
      <c r="N385" s="2" t="str">
        <f t="shared" si="69"/>
        <v>Thursday</v>
      </c>
      <c r="O385" s="12">
        <f t="shared" si="70"/>
        <v>0</v>
      </c>
      <c r="P385" s="11" t="str">
        <f t="shared" si="71"/>
        <v>Low Cost per Unit</v>
      </c>
      <c r="Q385" s="12">
        <f t="shared" si="72"/>
        <v>0</v>
      </c>
      <c r="R385" s="12">
        <f t="shared" si="73"/>
        <v>1.5</v>
      </c>
      <c r="S385" s="12">
        <f t="shared" si="74"/>
        <v>0</v>
      </c>
      <c r="T385" s="12">
        <f t="shared" si="75"/>
        <v>0</v>
      </c>
      <c r="U385" s="12">
        <f t="shared" si="76"/>
        <v>0</v>
      </c>
      <c r="V385" s="13" t="str">
        <f t="shared" ca="1" si="77"/>
        <v>Greater Than 8 Weeks Old</v>
      </c>
    </row>
    <row r="386" spans="1:22" x14ac:dyDescent="0.45">
      <c r="A386" s="2" t="s">
        <v>19</v>
      </c>
      <c r="B386" s="5">
        <v>43682</v>
      </c>
      <c r="C386" s="5" t="s">
        <v>378</v>
      </c>
      <c r="D386" s="5" t="s">
        <v>379</v>
      </c>
      <c r="E386" s="6">
        <v>2</v>
      </c>
      <c r="F386" s="3">
        <v>138</v>
      </c>
      <c r="G386" s="3">
        <v>40.119999999999997</v>
      </c>
      <c r="H386" s="8">
        <f t="shared" si="65"/>
        <v>20.059999999999999</v>
      </c>
      <c r="I386" s="3">
        <v>97.88</v>
      </c>
      <c r="J386" s="4">
        <v>0.71</v>
      </c>
      <c r="K386" s="2" t="str">
        <f t="shared" si="66"/>
        <v>Monday</v>
      </c>
      <c r="L386" s="5">
        <f t="shared" si="67"/>
        <v>43685</v>
      </c>
      <c r="M386" s="2" t="str">
        <f t="shared" si="68"/>
        <v>Thursday</v>
      </c>
      <c r="N386" s="2" t="str">
        <f t="shared" si="69"/>
        <v>Thursday</v>
      </c>
      <c r="O386" s="12">
        <f t="shared" si="70"/>
        <v>0</v>
      </c>
      <c r="P386" s="11" t="str">
        <f t="shared" si="71"/>
        <v>High Cost per Unit</v>
      </c>
      <c r="Q386" s="12">
        <f t="shared" si="72"/>
        <v>0</v>
      </c>
      <c r="R386" s="12">
        <f t="shared" si="73"/>
        <v>4.1399999999999997</v>
      </c>
      <c r="S386" s="12">
        <f t="shared" si="74"/>
        <v>0</v>
      </c>
      <c r="T386" s="12">
        <f t="shared" si="75"/>
        <v>0</v>
      </c>
      <c r="U386" s="12">
        <f t="shared" si="76"/>
        <v>0</v>
      </c>
      <c r="V386" s="13" t="str">
        <f t="shared" ca="1" si="77"/>
        <v>Greater Than 8 Weeks Old</v>
      </c>
    </row>
    <row r="387" spans="1:22" x14ac:dyDescent="0.45">
      <c r="A387" s="2" t="s">
        <v>20</v>
      </c>
      <c r="B387" s="5">
        <v>43682</v>
      </c>
      <c r="C387" s="5" t="s">
        <v>376</v>
      </c>
      <c r="D387" s="5" t="s">
        <v>377</v>
      </c>
      <c r="E387" s="6">
        <v>2</v>
      </c>
      <c r="F387" s="3">
        <v>44</v>
      </c>
      <c r="G387" s="3">
        <v>10.5</v>
      </c>
      <c r="H387" s="8">
        <f t="shared" ref="H387:H450" si="78">G387/E387</f>
        <v>5.25</v>
      </c>
      <c r="I387" s="3">
        <v>33.5</v>
      </c>
      <c r="J387" s="4">
        <v>0.76</v>
      </c>
      <c r="K387" s="2" t="str">
        <f t="shared" ref="K387:K450" si="79">TEXT(B387,"dddd")</f>
        <v>Monday</v>
      </c>
      <c r="L387" s="5">
        <f t="shared" ref="L387:L450" si="80">B387+3</f>
        <v>43685</v>
      </c>
      <c r="M387" s="2" t="str">
        <f t="shared" ref="M387:M450" si="81">TEXT(L387,"dddd")</f>
        <v>Thursday</v>
      </c>
      <c r="N387" s="2" t="str">
        <f t="shared" ref="N387:N450" si="82">IF(M387="Sunday","Monday",M387)</f>
        <v>Thursday</v>
      </c>
      <c r="O387" s="12">
        <f t="shared" ref="O387:O450" si="83">IF(TEXT(B387,"dddd")="Tuesday",E387*0.05,0)</f>
        <v>0</v>
      </c>
      <c r="P387" s="11" t="str">
        <f t="shared" ref="P387:P450" si="84">IF(H387&gt;AVERAGE(H:H),"High Cost per Unit","Low Cost per Unit")</f>
        <v>Low Cost per Unit</v>
      </c>
      <c r="Q387" s="12">
        <f t="shared" ref="Q387:Q450" si="85">IF(D387="Masks",F387*0.1,0)</f>
        <v>0</v>
      </c>
      <c r="R387" s="12">
        <f t="shared" ref="R387:R450" si="86">IF(E387&gt;1,F387*0.03,0)</f>
        <v>1.3199999999999998</v>
      </c>
      <c r="S387" s="12">
        <f t="shared" ref="S387:S450" si="87">IF(D387="Accessories",F387*0.15,0)</f>
        <v>0</v>
      </c>
      <c r="T387" s="12">
        <f t="shared" ref="T387:T450" si="88">IF(AND(K387="Saturday",C387="Fitness"),F387*0.1,0)</f>
        <v>0</v>
      </c>
      <c r="U387" s="12">
        <f t="shared" ref="U387:U450" si="89">IF(AND(K387="Friday",C387="Automotive"),F387*0.2,0)</f>
        <v>0</v>
      </c>
      <c r="V387" s="13" t="str">
        <f t="shared" ref="V387:V450" ca="1" si="90">IF(ABS(TODAY()-B387)&gt;56,"Greater Than 8 Weeks Old","Less Than 8 Weeks Old")</f>
        <v>Greater Than 8 Weeks Old</v>
      </c>
    </row>
    <row r="388" spans="1:22" x14ac:dyDescent="0.45">
      <c r="A388" s="2" t="s">
        <v>21</v>
      </c>
      <c r="B388" s="5">
        <v>43682</v>
      </c>
      <c r="C388" s="5" t="s">
        <v>376</v>
      </c>
      <c r="D388" s="5" t="s">
        <v>377</v>
      </c>
      <c r="E388" s="6">
        <v>7</v>
      </c>
      <c r="F388" s="3">
        <v>154</v>
      </c>
      <c r="G388" s="3">
        <v>44.45</v>
      </c>
      <c r="H388" s="8">
        <f t="shared" si="78"/>
        <v>6.3500000000000005</v>
      </c>
      <c r="I388" s="3">
        <v>109.55</v>
      </c>
      <c r="J388" s="4">
        <v>0.71</v>
      </c>
      <c r="K388" s="2" t="str">
        <f t="shared" si="79"/>
        <v>Monday</v>
      </c>
      <c r="L388" s="5">
        <f t="shared" si="80"/>
        <v>43685</v>
      </c>
      <c r="M388" s="2" t="str">
        <f t="shared" si="81"/>
        <v>Thursday</v>
      </c>
      <c r="N388" s="2" t="str">
        <f t="shared" si="82"/>
        <v>Thursday</v>
      </c>
      <c r="O388" s="12">
        <f t="shared" si="83"/>
        <v>0</v>
      </c>
      <c r="P388" s="11" t="str">
        <f t="shared" si="84"/>
        <v>Low Cost per Unit</v>
      </c>
      <c r="Q388" s="12">
        <f t="shared" si="85"/>
        <v>0</v>
      </c>
      <c r="R388" s="12">
        <f t="shared" si="86"/>
        <v>4.62</v>
      </c>
      <c r="S388" s="12">
        <f t="shared" si="87"/>
        <v>0</v>
      </c>
      <c r="T388" s="12">
        <f t="shared" si="88"/>
        <v>0</v>
      </c>
      <c r="U388" s="12">
        <f t="shared" si="89"/>
        <v>0</v>
      </c>
      <c r="V388" s="13" t="str">
        <f t="shared" ca="1" si="90"/>
        <v>Greater Than 8 Weeks Old</v>
      </c>
    </row>
    <row r="389" spans="1:22" x14ac:dyDescent="0.45">
      <c r="A389" s="2" t="s">
        <v>22</v>
      </c>
      <c r="B389" s="5">
        <v>43682</v>
      </c>
      <c r="C389" s="5" t="s">
        <v>380</v>
      </c>
      <c r="D389" s="5" t="s">
        <v>381</v>
      </c>
      <c r="E389" s="6">
        <v>2</v>
      </c>
      <c r="F389" s="3">
        <v>50</v>
      </c>
      <c r="G389" s="3">
        <v>10.8</v>
      </c>
      <c r="H389" s="8">
        <f t="shared" si="78"/>
        <v>5.4</v>
      </c>
      <c r="I389" s="3">
        <v>39.200000000000003</v>
      </c>
      <c r="J389" s="4">
        <v>0.78</v>
      </c>
      <c r="K389" s="2" t="str">
        <f t="shared" si="79"/>
        <v>Monday</v>
      </c>
      <c r="L389" s="5">
        <f t="shared" si="80"/>
        <v>43685</v>
      </c>
      <c r="M389" s="2" t="str">
        <f t="shared" si="81"/>
        <v>Thursday</v>
      </c>
      <c r="N389" s="2" t="str">
        <f t="shared" si="82"/>
        <v>Thursday</v>
      </c>
      <c r="O389" s="12">
        <f t="shared" si="83"/>
        <v>0</v>
      </c>
      <c r="P389" s="11" t="str">
        <f t="shared" si="84"/>
        <v>Low Cost per Unit</v>
      </c>
      <c r="Q389" s="12">
        <f t="shared" si="85"/>
        <v>0</v>
      </c>
      <c r="R389" s="12">
        <f t="shared" si="86"/>
        <v>1.5</v>
      </c>
      <c r="S389" s="12">
        <f t="shared" si="87"/>
        <v>0</v>
      </c>
      <c r="T389" s="12">
        <f t="shared" si="88"/>
        <v>0</v>
      </c>
      <c r="U389" s="12">
        <f t="shared" si="89"/>
        <v>0</v>
      </c>
      <c r="V389" s="13" t="str">
        <f t="shared" ca="1" si="90"/>
        <v>Greater Than 8 Weeks Old</v>
      </c>
    </row>
    <row r="390" spans="1:22" x14ac:dyDescent="0.45">
      <c r="A390" s="2" t="s">
        <v>162</v>
      </c>
      <c r="B390" s="5">
        <v>43682</v>
      </c>
      <c r="C390" s="5" t="s">
        <v>383</v>
      </c>
      <c r="D390" s="5" t="s">
        <v>384</v>
      </c>
      <c r="E390" s="6">
        <v>1</v>
      </c>
      <c r="F390" s="3">
        <v>17</v>
      </c>
      <c r="G390" s="3">
        <v>3.2</v>
      </c>
      <c r="H390" s="8">
        <f t="shared" si="78"/>
        <v>3.2</v>
      </c>
      <c r="I390" s="3">
        <v>13.8</v>
      </c>
      <c r="J390" s="4">
        <v>0.81</v>
      </c>
      <c r="K390" s="2" t="str">
        <f t="shared" si="79"/>
        <v>Monday</v>
      </c>
      <c r="L390" s="5">
        <f t="shared" si="80"/>
        <v>43685</v>
      </c>
      <c r="M390" s="2" t="str">
        <f t="shared" si="81"/>
        <v>Thursday</v>
      </c>
      <c r="N390" s="2" t="str">
        <f t="shared" si="82"/>
        <v>Thursday</v>
      </c>
      <c r="O390" s="12">
        <f t="shared" si="83"/>
        <v>0</v>
      </c>
      <c r="P390" s="11" t="str">
        <f t="shared" si="84"/>
        <v>Low Cost per Unit</v>
      </c>
      <c r="Q390" s="12">
        <f t="shared" si="85"/>
        <v>0</v>
      </c>
      <c r="R390" s="12">
        <f t="shared" si="86"/>
        <v>0</v>
      </c>
      <c r="S390" s="12">
        <f t="shared" si="87"/>
        <v>0</v>
      </c>
      <c r="T390" s="12">
        <f t="shared" si="88"/>
        <v>0</v>
      </c>
      <c r="U390" s="12">
        <f t="shared" si="89"/>
        <v>0</v>
      </c>
      <c r="V390" s="13" t="str">
        <f t="shared" ca="1" si="90"/>
        <v>Greater Than 8 Weeks Old</v>
      </c>
    </row>
    <row r="391" spans="1:22" x14ac:dyDescent="0.45">
      <c r="A391" s="2" t="s">
        <v>216</v>
      </c>
      <c r="B391" s="5">
        <v>43682</v>
      </c>
      <c r="C391" s="5" t="s">
        <v>383</v>
      </c>
      <c r="D391" s="5" t="s">
        <v>385</v>
      </c>
      <c r="E391" s="6">
        <v>3</v>
      </c>
      <c r="F391" s="3">
        <v>57</v>
      </c>
      <c r="G391" s="3">
        <v>12.9</v>
      </c>
      <c r="H391" s="8">
        <f t="shared" si="78"/>
        <v>4.3</v>
      </c>
      <c r="I391" s="3">
        <v>44.1</v>
      </c>
      <c r="J391" s="4">
        <v>0.77</v>
      </c>
      <c r="K391" s="2" t="str">
        <f t="shared" si="79"/>
        <v>Monday</v>
      </c>
      <c r="L391" s="5">
        <f t="shared" si="80"/>
        <v>43685</v>
      </c>
      <c r="M391" s="2" t="str">
        <f t="shared" si="81"/>
        <v>Thursday</v>
      </c>
      <c r="N391" s="2" t="str">
        <f t="shared" si="82"/>
        <v>Thursday</v>
      </c>
      <c r="O391" s="12">
        <f t="shared" si="83"/>
        <v>0</v>
      </c>
      <c r="P391" s="11" t="str">
        <f t="shared" si="84"/>
        <v>Low Cost per Unit</v>
      </c>
      <c r="Q391" s="12">
        <f t="shared" si="85"/>
        <v>0</v>
      </c>
      <c r="R391" s="12">
        <f t="shared" si="86"/>
        <v>1.71</v>
      </c>
      <c r="S391" s="12">
        <f t="shared" si="87"/>
        <v>0</v>
      </c>
      <c r="T391" s="12">
        <f t="shared" si="88"/>
        <v>0</v>
      </c>
      <c r="U391" s="12">
        <f t="shared" si="89"/>
        <v>0</v>
      </c>
      <c r="V391" s="13" t="str">
        <f t="shared" ca="1" si="90"/>
        <v>Greater Than 8 Weeks Old</v>
      </c>
    </row>
    <row r="392" spans="1:22" x14ac:dyDescent="0.45">
      <c r="A392" s="2" t="s">
        <v>217</v>
      </c>
      <c r="B392" s="5">
        <v>43682</v>
      </c>
      <c r="C392" s="5" t="s">
        <v>383</v>
      </c>
      <c r="D392" s="5" t="s">
        <v>385</v>
      </c>
      <c r="E392" s="6">
        <v>3</v>
      </c>
      <c r="F392" s="3">
        <v>39</v>
      </c>
      <c r="G392" s="3">
        <v>11.94</v>
      </c>
      <c r="H392" s="8">
        <f t="shared" si="78"/>
        <v>3.98</v>
      </c>
      <c r="I392" s="3">
        <v>27.06</v>
      </c>
      <c r="J392" s="4">
        <v>0.69</v>
      </c>
      <c r="K392" s="2" t="str">
        <f t="shared" si="79"/>
        <v>Monday</v>
      </c>
      <c r="L392" s="5">
        <f t="shared" si="80"/>
        <v>43685</v>
      </c>
      <c r="M392" s="2" t="str">
        <f t="shared" si="81"/>
        <v>Thursday</v>
      </c>
      <c r="N392" s="2" t="str">
        <f t="shared" si="82"/>
        <v>Thursday</v>
      </c>
      <c r="O392" s="12">
        <f t="shared" si="83"/>
        <v>0</v>
      </c>
      <c r="P392" s="11" t="str">
        <f t="shared" si="84"/>
        <v>Low Cost per Unit</v>
      </c>
      <c r="Q392" s="12">
        <f t="shared" si="85"/>
        <v>0</v>
      </c>
      <c r="R392" s="12">
        <f t="shared" si="86"/>
        <v>1.17</v>
      </c>
      <c r="S392" s="12">
        <f t="shared" si="87"/>
        <v>0</v>
      </c>
      <c r="T392" s="12">
        <f t="shared" si="88"/>
        <v>0</v>
      </c>
      <c r="U392" s="12">
        <f t="shared" si="89"/>
        <v>0</v>
      </c>
      <c r="V392" s="13" t="str">
        <f t="shared" ca="1" si="90"/>
        <v>Greater Than 8 Weeks Old</v>
      </c>
    </row>
    <row r="393" spans="1:22" x14ac:dyDescent="0.45">
      <c r="A393" s="2" t="s">
        <v>23</v>
      </c>
      <c r="B393" s="5">
        <v>43682</v>
      </c>
      <c r="C393" s="5" t="s">
        <v>383</v>
      </c>
      <c r="D393" s="5" t="s">
        <v>385</v>
      </c>
      <c r="E393" s="6">
        <v>1</v>
      </c>
      <c r="F393" s="3">
        <v>14</v>
      </c>
      <c r="G393" s="3">
        <v>2.75</v>
      </c>
      <c r="H393" s="8">
        <f t="shared" si="78"/>
        <v>2.75</v>
      </c>
      <c r="I393" s="3">
        <v>11.25</v>
      </c>
      <c r="J393" s="4">
        <v>0.8</v>
      </c>
      <c r="K393" s="2" t="str">
        <f t="shared" si="79"/>
        <v>Monday</v>
      </c>
      <c r="L393" s="5">
        <f t="shared" si="80"/>
        <v>43685</v>
      </c>
      <c r="M393" s="2" t="str">
        <f t="shared" si="81"/>
        <v>Thursday</v>
      </c>
      <c r="N393" s="2" t="str">
        <f t="shared" si="82"/>
        <v>Thursday</v>
      </c>
      <c r="O393" s="12">
        <f t="shared" si="83"/>
        <v>0</v>
      </c>
      <c r="P393" s="11" t="str">
        <f t="shared" si="84"/>
        <v>Low Cost per Unit</v>
      </c>
      <c r="Q393" s="12">
        <f t="shared" si="85"/>
        <v>0</v>
      </c>
      <c r="R393" s="12">
        <f t="shared" si="86"/>
        <v>0</v>
      </c>
      <c r="S393" s="12">
        <f t="shared" si="87"/>
        <v>0</v>
      </c>
      <c r="T393" s="12">
        <f t="shared" si="88"/>
        <v>0</v>
      </c>
      <c r="U393" s="12">
        <f t="shared" si="89"/>
        <v>0</v>
      </c>
      <c r="V393" s="13" t="str">
        <f t="shared" ca="1" si="90"/>
        <v>Greater Than 8 Weeks Old</v>
      </c>
    </row>
    <row r="394" spans="1:22" x14ac:dyDescent="0.45">
      <c r="A394" s="2" t="s">
        <v>136</v>
      </c>
      <c r="B394" s="5">
        <v>43682</v>
      </c>
      <c r="C394" s="5" t="s">
        <v>376</v>
      </c>
      <c r="D394" s="5" t="s">
        <v>377</v>
      </c>
      <c r="E394" s="6">
        <v>9</v>
      </c>
      <c r="F394" s="3">
        <v>55</v>
      </c>
      <c r="G394" s="3">
        <v>15.75</v>
      </c>
      <c r="H394" s="8">
        <f t="shared" si="78"/>
        <v>1.75</v>
      </c>
      <c r="I394" s="3">
        <v>39.25</v>
      </c>
      <c r="J394" s="4">
        <v>0.71</v>
      </c>
      <c r="K394" s="2" t="str">
        <f t="shared" si="79"/>
        <v>Monday</v>
      </c>
      <c r="L394" s="5">
        <f t="shared" si="80"/>
        <v>43685</v>
      </c>
      <c r="M394" s="2" t="str">
        <f t="shared" si="81"/>
        <v>Thursday</v>
      </c>
      <c r="N394" s="2" t="str">
        <f t="shared" si="82"/>
        <v>Thursday</v>
      </c>
      <c r="O394" s="12">
        <f t="shared" si="83"/>
        <v>0</v>
      </c>
      <c r="P394" s="11" t="str">
        <f t="shared" si="84"/>
        <v>Low Cost per Unit</v>
      </c>
      <c r="Q394" s="12">
        <f t="shared" si="85"/>
        <v>0</v>
      </c>
      <c r="R394" s="12">
        <f t="shared" si="86"/>
        <v>1.65</v>
      </c>
      <c r="S394" s="12">
        <f t="shared" si="87"/>
        <v>0</v>
      </c>
      <c r="T394" s="12">
        <f t="shared" si="88"/>
        <v>0</v>
      </c>
      <c r="U394" s="12">
        <f t="shared" si="89"/>
        <v>0</v>
      </c>
      <c r="V394" s="13" t="str">
        <f t="shared" ca="1" si="90"/>
        <v>Greater Than 8 Weeks Old</v>
      </c>
    </row>
    <row r="395" spans="1:22" x14ac:dyDescent="0.45">
      <c r="A395" s="2" t="s">
        <v>99</v>
      </c>
      <c r="B395" s="5">
        <v>43682</v>
      </c>
      <c r="C395" s="5" t="s">
        <v>378</v>
      </c>
      <c r="D395" s="5" t="s">
        <v>379</v>
      </c>
      <c r="E395" s="6">
        <v>1</v>
      </c>
      <c r="F395" s="3">
        <v>22</v>
      </c>
      <c r="G395" s="3">
        <v>2.0499999999999998</v>
      </c>
      <c r="H395" s="8">
        <f t="shared" si="78"/>
        <v>2.0499999999999998</v>
      </c>
      <c r="I395" s="3">
        <v>19.95</v>
      </c>
      <c r="J395" s="4">
        <v>0.91</v>
      </c>
      <c r="K395" s="2" t="str">
        <f t="shared" si="79"/>
        <v>Monday</v>
      </c>
      <c r="L395" s="5">
        <f t="shared" si="80"/>
        <v>43685</v>
      </c>
      <c r="M395" s="2" t="str">
        <f t="shared" si="81"/>
        <v>Thursday</v>
      </c>
      <c r="N395" s="2" t="str">
        <f t="shared" si="82"/>
        <v>Thursday</v>
      </c>
      <c r="O395" s="12">
        <f t="shared" si="83"/>
        <v>0</v>
      </c>
      <c r="P395" s="11" t="str">
        <f t="shared" si="84"/>
        <v>Low Cost per Unit</v>
      </c>
      <c r="Q395" s="12">
        <f t="shared" si="85"/>
        <v>0</v>
      </c>
      <c r="R395" s="12">
        <f t="shared" si="86"/>
        <v>0</v>
      </c>
      <c r="S395" s="12">
        <f t="shared" si="87"/>
        <v>0</v>
      </c>
      <c r="T395" s="12">
        <f t="shared" si="88"/>
        <v>0</v>
      </c>
      <c r="U395" s="12">
        <f t="shared" si="89"/>
        <v>0</v>
      </c>
      <c r="V395" s="13" t="str">
        <f t="shared" ca="1" si="90"/>
        <v>Greater Than 8 Weeks Old</v>
      </c>
    </row>
    <row r="396" spans="1:22" x14ac:dyDescent="0.45">
      <c r="A396" s="2" t="s">
        <v>219</v>
      </c>
      <c r="B396" s="5">
        <v>43682</v>
      </c>
      <c r="C396" s="5" t="s">
        <v>380</v>
      </c>
      <c r="D396" s="5" t="s">
        <v>381</v>
      </c>
      <c r="E396" s="6">
        <v>2</v>
      </c>
      <c r="F396" s="3">
        <v>38</v>
      </c>
      <c r="G396" s="3">
        <v>9</v>
      </c>
      <c r="H396" s="8">
        <f t="shared" si="78"/>
        <v>4.5</v>
      </c>
      <c r="I396" s="3">
        <v>29</v>
      </c>
      <c r="J396" s="4">
        <v>0.76</v>
      </c>
      <c r="K396" s="2" t="str">
        <f t="shared" si="79"/>
        <v>Monday</v>
      </c>
      <c r="L396" s="5">
        <f t="shared" si="80"/>
        <v>43685</v>
      </c>
      <c r="M396" s="2" t="str">
        <f t="shared" si="81"/>
        <v>Thursday</v>
      </c>
      <c r="N396" s="2" t="str">
        <f t="shared" si="82"/>
        <v>Thursday</v>
      </c>
      <c r="O396" s="12">
        <f t="shared" si="83"/>
        <v>0</v>
      </c>
      <c r="P396" s="11" t="str">
        <f t="shared" si="84"/>
        <v>Low Cost per Unit</v>
      </c>
      <c r="Q396" s="12">
        <f t="shared" si="85"/>
        <v>0</v>
      </c>
      <c r="R396" s="12">
        <f t="shared" si="86"/>
        <v>1.1399999999999999</v>
      </c>
      <c r="S396" s="12">
        <f t="shared" si="87"/>
        <v>0</v>
      </c>
      <c r="T396" s="12">
        <f t="shared" si="88"/>
        <v>0</v>
      </c>
      <c r="U396" s="12">
        <f t="shared" si="89"/>
        <v>0</v>
      </c>
      <c r="V396" s="13" t="str">
        <f t="shared" ca="1" si="90"/>
        <v>Greater Than 8 Weeks Old</v>
      </c>
    </row>
    <row r="397" spans="1:22" x14ac:dyDescent="0.45">
      <c r="A397" s="2" t="s">
        <v>27</v>
      </c>
      <c r="B397" s="5">
        <v>43682</v>
      </c>
      <c r="C397" s="5" t="s">
        <v>380</v>
      </c>
      <c r="D397" s="5" t="s">
        <v>381</v>
      </c>
      <c r="E397" s="6">
        <v>1</v>
      </c>
      <c r="F397" s="3">
        <v>20</v>
      </c>
      <c r="G397" s="3">
        <v>2.95</v>
      </c>
      <c r="H397" s="8">
        <f t="shared" si="78"/>
        <v>2.95</v>
      </c>
      <c r="I397" s="3">
        <v>17.05</v>
      </c>
      <c r="J397" s="4">
        <v>0.85</v>
      </c>
      <c r="K397" s="2" t="str">
        <f t="shared" si="79"/>
        <v>Monday</v>
      </c>
      <c r="L397" s="5">
        <f t="shared" si="80"/>
        <v>43685</v>
      </c>
      <c r="M397" s="2" t="str">
        <f t="shared" si="81"/>
        <v>Thursday</v>
      </c>
      <c r="N397" s="2" t="str">
        <f t="shared" si="82"/>
        <v>Thursday</v>
      </c>
      <c r="O397" s="12">
        <f t="shared" si="83"/>
        <v>0</v>
      </c>
      <c r="P397" s="11" t="str">
        <f t="shared" si="84"/>
        <v>Low Cost per Unit</v>
      </c>
      <c r="Q397" s="12">
        <f t="shared" si="85"/>
        <v>0</v>
      </c>
      <c r="R397" s="12">
        <f t="shared" si="86"/>
        <v>0</v>
      </c>
      <c r="S397" s="12">
        <f t="shared" si="87"/>
        <v>0</v>
      </c>
      <c r="T397" s="12">
        <f t="shared" si="88"/>
        <v>0</v>
      </c>
      <c r="U397" s="12">
        <f t="shared" si="89"/>
        <v>0</v>
      </c>
      <c r="V397" s="13" t="str">
        <f t="shared" ca="1" si="90"/>
        <v>Greater Than 8 Weeks Old</v>
      </c>
    </row>
    <row r="398" spans="1:22" x14ac:dyDescent="0.45">
      <c r="A398" s="2" t="s">
        <v>163</v>
      </c>
      <c r="B398" s="5">
        <v>43682</v>
      </c>
      <c r="C398" s="5" t="s">
        <v>380</v>
      </c>
      <c r="D398" s="5" t="s">
        <v>381</v>
      </c>
      <c r="E398" s="6">
        <v>3</v>
      </c>
      <c r="F398" s="3">
        <v>60</v>
      </c>
      <c r="G398" s="3">
        <v>11.25</v>
      </c>
      <c r="H398" s="8">
        <f t="shared" si="78"/>
        <v>3.75</v>
      </c>
      <c r="I398" s="3">
        <v>48.75</v>
      </c>
      <c r="J398" s="4">
        <v>0.81</v>
      </c>
      <c r="K398" s="2" t="str">
        <f t="shared" si="79"/>
        <v>Monday</v>
      </c>
      <c r="L398" s="5">
        <f t="shared" si="80"/>
        <v>43685</v>
      </c>
      <c r="M398" s="2" t="str">
        <f t="shared" si="81"/>
        <v>Thursday</v>
      </c>
      <c r="N398" s="2" t="str">
        <f t="shared" si="82"/>
        <v>Thursday</v>
      </c>
      <c r="O398" s="12">
        <f t="shared" si="83"/>
        <v>0</v>
      </c>
      <c r="P398" s="11" t="str">
        <f t="shared" si="84"/>
        <v>Low Cost per Unit</v>
      </c>
      <c r="Q398" s="12">
        <f t="shared" si="85"/>
        <v>0</v>
      </c>
      <c r="R398" s="12">
        <f t="shared" si="86"/>
        <v>1.7999999999999998</v>
      </c>
      <c r="S398" s="12">
        <f t="shared" si="87"/>
        <v>0</v>
      </c>
      <c r="T398" s="12">
        <f t="shared" si="88"/>
        <v>0</v>
      </c>
      <c r="U398" s="12">
        <f t="shared" si="89"/>
        <v>0</v>
      </c>
      <c r="V398" s="13" t="str">
        <f t="shared" ca="1" si="90"/>
        <v>Greater Than 8 Weeks Old</v>
      </c>
    </row>
    <row r="399" spans="1:22" x14ac:dyDescent="0.45">
      <c r="A399" s="2" t="s">
        <v>273</v>
      </c>
      <c r="B399" s="5">
        <v>43682</v>
      </c>
      <c r="C399" s="5" t="s">
        <v>386</v>
      </c>
      <c r="D399" s="5" t="s">
        <v>388</v>
      </c>
      <c r="E399" s="6">
        <v>2</v>
      </c>
      <c r="F399" s="3">
        <v>218</v>
      </c>
      <c r="G399" s="3">
        <v>43.02</v>
      </c>
      <c r="H399" s="8">
        <f t="shared" si="78"/>
        <v>21.51</v>
      </c>
      <c r="I399" s="3">
        <v>174.98</v>
      </c>
      <c r="J399" s="4">
        <v>0.8</v>
      </c>
      <c r="K399" s="2" t="str">
        <f t="shared" si="79"/>
        <v>Monday</v>
      </c>
      <c r="L399" s="5">
        <f t="shared" si="80"/>
        <v>43685</v>
      </c>
      <c r="M399" s="2" t="str">
        <f t="shared" si="81"/>
        <v>Thursday</v>
      </c>
      <c r="N399" s="2" t="str">
        <f t="shared" si="82"/>
        <v>Thursday</v>
      </c>
      <c r="O399" s="12">
        <f t="shared" si="83"/>
        <v>0</v>
      </c>
      <c r="P399" s="11" t="str">
        <f t="shared" si="84"/>
        <v>High Cost per Unit</v>
      </c>
      <c r="Q399" s="12">
        <f t="shared" si="85"/>
        <v>0</v>
      </c>
      <c r="R399" s="12">
        <f t="shared" si="86"/>
        <v>6.54</v>
      </c>
      <c r="S399" s="12">
        <f t="shared" si="87"/>
        <v>0</v>
      </c>
      <c r="T399" s="12">
        <f t="shared" si="88"/>
        <v>0</v>
      </c>
      <c r="U399" s="12">
        <f t="shared" si="89"/>
        <v>0</v>
      </c>
      <c r="V399" s="13" t="str">
        <f t="shared" ca="1" si="90"/>
        <v>Greater Than 8 Weeks Old</v>
      </c>
    </row>
    <row r="400" spans="1:22" x14ac:dyDescent="0.45">
      <c r="A400" s="2" t="s">
        <v>29</v>
      </c>
      <c r="B400" s="5">
        <v>43682</v>
      </c>
      <c r="C400" s="5" t="s">
        <v>369</v>
      </c>
      <c r="D400" s="5" t="s">
        <v>389</v>
      </c>
      <c r="E400" s="6">
        <v>3</v>
      </c>
      <c r="F400" s="3">
        <v>327</v>
      </c>
      <c r="G400" s="3">
        <v>113.52</v>
      </c>
      <c r="H400" s="8">
        <f t="shared" si="78"/>
        <v>37.839999999999996</v>
      </c>
      <c r="I400" s="3">
        <v>213.48</v>
      </c>
      <c r="J400" s="4">
        <v>0.65</v>
      </c>
      <c r="K400" s="2" t="str">
        <f t="shared" si="79"/>
        <v>Monday</v>
      </c>
      <c r="L400" s="5">
        <f t="shared" si="80"/>
        <v>43685</v>
      </c>
      <c r="M400" s="2" t="str">
        <f t="shared" si="81"/>
        <v>Thursday</v>
      </c>
      <c r="N400" s="2" t="str">
        <f t="shared" si="82"/>
        <v>Thursday</v>
      </c>
      <c r="O400" s="12">
        <f t="shared" si="83"/>
        <v>0</v>
      </c>
      <c r="P400" s="11" t="str">
        <f t="shared" si="84"/>
        <v>High Cost per Unit</v>
      </c>
      <c r="Q400" s="12">
        <f t="shared" si="85"/>
        <v>0</v>
      </c>
      <c r="R400" s="12">
        <f t="shared" si="86"/>
        <v>9.81</v>
      </c>
      <c r="S400" s="12">
        <f t="shared" si="87"/>
        <v>0</v>
      </c>
      <c r="T400" s="12">
        <f t="shared" si="88"/>
        <v>0</v>
      </c>
      <c r="U400" s="12">
        <f t="shared" si="89"/>
        <v>0</v>
      </c>
      <c r="V400" s="13" t="str">
        <f t="shared" ca="1" si="90"/>
        <v>Greater Than 8 Weeks Old</v>
      </c>
    </row>
    <row r="401" spans="1:22" x14ac:dyDescent="0.45">
      <c r="A401" s="2" t="s">
        <v>102</v>
      </c>
      <c r="B401" s="5">
        <v>43682</v>
      </c>
      <c r="C401" s="5" t="s">
        <v>369</v>
      </c>
      <c r="D401" s="5" t="s">
        <v>389</v>
      </c>
      <c r="E401" s="6">
        <v>1</v>
      </c>
      <c r="F401" s="3">
        <v>495</v>
      </c>
      <c r="G401" s="3">
        <v>172</v>
      </c>
      <c r="H401" s="8">
        <f t="shared" si="78"/>
        <v>172</v>
      </c>
      <c r="I401" s="3">
        <v>323</v>
      </c>
      <c r="J401" s="4">
        <v>0.65</v>
      </c>
      <c r="K401" s="2" t="str">
        <f t="shared" si="79"/>
        <v>Monday</v>
      </c>
      <c r="L401" s="5">
        <f t="shared" si="80"/>
        <v>43685</v>
      </c>
      <c r="M401" s="2" t="str">
        <f t="shared" si="81"/>
        <v>Thursday</v>
      </c>
      <c r="N401" s="2" t="str">
        <f t="shared" si="82"/>
        <v>Thursday</v>
      </c>
      <c r="O401" s="12">
        <f t="shared" si="83"/>
        <v>0</v>
      </c>
      <c r="P401" s="11" t="str">
        <f t="shared" si="84"/>
        <v>High Cost per Unit</v>
      </c>
      <c r="Q401" s="12">
        <f t="shared" si="85"/>
        <v>0</v>
      </c>
      <c r="R401" s="12">
        <f t="shared" si="86"/>
        <v>0</v>
      </c>
      <c r="S401" s="12">
        <f t="shared" si="87"/>
        <v>0</v>
      </c>
      <c r="T401" s="12">
        <f t="shared" si="88"/>
        <v>0</v>
      </c>
      <c r="U401" s="12">
        <f t="shared" si="89"/>
        <v>0</v>
      </c>
      <c r="V401" s="13" t="str">
        <f t="shared" ca="1" si="90"/>
        <v>Greater Than 8 Weeks Old</v>
      </c>
    </row>
    <row r="402" spans="1:22" x14ac:dyDescent="0.45">
      <c r="A402" s="2" t="s">
        <v>281</v>
      </c>
      <c r="B402" s="5">
        <v>43682</v>
      </c>
      <c r="C402" s="5" t="s">
        <v>369</v>
      </c>
      <c r="D402" s="5" t="s">
        <v>389</v>
      </c>
      <c r="E402" s="6">
        <v>3</v>
      </c>
      <c r="F402" s="3">
        <v>2085</v>
      </c>
      <c r="G402" s="3">
        <v>772.5</v>
      </c>
      <c r="H402" s="8">
        <f t="shared" si="78"/>
        <v>257.5</v>
      </c>
      <c r="I402" s="3">
        <v>1312.5</v>
      </c>
      <c r="J402" s="4">
        <v>0.63</v>
      </c>
      <c r="K402" s="2" t="str">
        <f t="shared" si="79"/>
        <v>Monday</v>
      </c>
      <c r="L402" s="5">
        <f t="shared" si="80"/>
        <v>43685</v>
      </c>
      <c r="M402" s="2" t="str">
        <f t="shared" si="81"/>
        <v>Thursday</v>
      </c>
      <c r="N402" s="2" t="str">
        <f t="shared" si="82"/>
        <v>Thursday</v>
      </c>
      <c r="O402" s="12">
        <f t="shared" si="83"/>
        <v>0</v>
      </c>
      <c r="P402" s="11" t="str">
        <f t="shared" si="84"/>
        <v>High Cost per Unit</v>
      </c>
      <c r="Q402" s="12">
        <f t="shared" si="85"/>
        <v>0</v>
      </c>
      <c r="R402" s="12">
        <f t="shared" si="86"/>
        <v>62.55</v>
      </c>
      <c r="S402" s="12">
        <f t="shared" si="87"/>
        <v>0</v>
      </c>
      <c r="T402" s="12">
        <f t="shared" si="88"/>
        <v>0</v>
      </c>
      <c r="U402" s="12">
        <f t="shared" si="89"/>
        <v>0</v>
      </c>
      <c r="V402" s="13" t="str">
        <f t="shared" ca="1" si="90"/>
        <v>Greater Than 8 Weeks Old</v>
      </c>
    </row>
    <row r="403" spans="1:22" x14ac:dyDescent="0.45">
      <c r="A403" s="2" t="s">
        <v>282</v>
      </c>
      <c r="B403" s="5">
        <v>43682</v>
      </c>
      <c r="C403" s="5" t="s">
        <v>369</v>
      </c>
      <c r="D403" s="5" t="s">
        <v>389</v>
      </c>
      <c r="E403" s="6">
        <v>1</v>
      </c>
      <c r="F403" s="3">
        <v>99</v>
      </c>
      <c r="G403" s="3">
        <v>32.4</v>
      </c>
      <c r="H403" s="8">
        <f t="shared" si="78"/>
        <v>32.4</v>
      </c>
      <c r="I403" s="3">
        <v>66.599999999999994</v>
      </c>
      <c r="J403" s="4">
        <v>0.67</v>
      </c>
      <c r="K403" s="2" t="str">
        <f t="shared" si="79"/>
        <v>Monday</v>
      </c>
      <c r="L403" s="5">
        <f t="shared" si="80"/>
        <v>43685</v>
      </c>
      <c r="M403" s="2" t="str">
        <f t="shared" si="81"/>
        <v>Thursday</v>
      </c>
      <c r="N403" s="2" t="str">
        <f t="shared" si="82"/>
        <v>Thursday</v>
      </c>
      <c r="O403" s="12">
        <f t="shared" si="83"/>
        <v>0</v>
      </c>
      <c r="P403" s="11" t="str">
        <f t="shared" si="84"/>
        <v>High Cost per Unit</v>
      </c>
      <c r="Q403" s="12">
        <f t="shared" si="85"/>
        <v>0</v>
      </c>
      <c r="R403" s="12">
        <f t="shared" si="86"/>
        <v>0</v>
      </c>
      <c r="S403" s="12">
        <f t="shared" si="87"/>
        <v>0</v>
      </c>
      <c r="T403" s="12">
        <f t="shared" si="88"/>
        <v>0</v>
      </c>
      <c r="U403" s="12">
        <f t="shared" si="89"/>
        <v>0</v>
      </c>
      <c r="V403" s="13" t="str">
        <f t="shared" ca="1" si="90"/>
        <v>Greater Than 8 Weeks Old</v>
      </c>
    </row>
    <row r="404" spans="1:22" x14ac:dyDescent="0.45">
      <c r="A404" s="2" t="s">
        <v>103</v>
      </c>
      <c r="B404" s="5">
        <v>43682</v>
      </c>
      <c r="C404" s="5" t="s">
        <v>375</v>
      </c>
      <c r="D404" s="5" t="s">
        <v>382</v>
      </c>
      <c r="E404" s="6">
        <v>1</v>
      </c>
      <c r="F404" s="3">
        <v>65</v>
      </c>
      <c r="G404" s="3">
        <v>12</v>
      </c>
      <c r="H404" s="8">
        <f t="shared" si="78"/>
        <v>12</v>
      </c>
      <c r="I404" s="3">
        <v>53</v>
      </c>
      <c r="J404" s="4">
        <v>0.82</v>
      </c>
      <c r="K404" s="2" t="str">
        <f t="shared" si="79"/>
        <v>Monday</v>
      </c>
      <c r="L404" s="5">
        <f t="shared" si="80"/>
        <v>43685</v>
      </c>
      <c r="M404" s="2" t="str">
        <f t="shared" si="81"/>
        <v>Thursday</v>
      </c>
      <c r="N404" s="2" t="str">
        <f t="shared" si="82"/>
        <v>Thursday</v>
      </c>
      <c r="O404" s="12">
        <f t="shared" si="83"/>
        <v>0</v>
      </c>
      <c r="P404" s="11" t="str">
        <f t="shared" si="84"/>
        <v>Low Cost per Unit</v>
      </c>
      <c r="Q404" s="12">
        <f t="shared" si="85"/>
        <v>0</v>
      </c>
      <c r="R404" s="12">
        <f t="shared" si="86"/>
        <v>0</v>
      </c>
      <c r="S404" s="12">
        <f t="shared" si="87"/>
        <v>0</v>
      </c>
      <c r="T404" s="12">
        <f t="shared" si="88"/>
        <v>0</v>
      </c>
      <c r="U404" s="12">
        <f t="shared" si="89"/>
        <v>0</v>
      </c>
      <c r="V404" s="13" t="str">
        <f t="shared" ca="1" si="90"/>
        <v>Greater Than 8 Weeks Old</v>
      </c>
    </row>
    <row r="405" spans="1:22" x14ac:dyDescent="0.45">
      <c r="A405" s="2" t="s">
        <v>139</v>
      </c>
      <c r="B405" s="5">
        <v>43682</v>
      </c>
      <c r="C405" s="5" t="s">
        <v>375</v>
      </c>
      <c r="D405" s="5" t="s">
        <v>382</v>
      </c>
      <c r="E405" s="6">
        <v>1</v>
      </c>
      <c r="F405" s="3">
        <v>75</v>
      </c>
      <c r="G405" s="3">
        <v>18.95</v>
      </c>
      <c r="H405" s="8">
        <f t="shared" si="78"/>
        <v>18.95</v>
      </c>
      <c r="I405" s="3">
        <v>56.05</v>
      </c>
      <c r="J405" s="4">
        <v>0.75</v>
      </c>
      <c r="K405" s="2" t="str">
        <f t="shared" si="79"/>
        <v>Monday</v>
      </c>
      <c r="L405" s="5">
        <f t="shared" si="80"/>
        <v>43685</v>
      </c>
      <c r="M405" s="2" t="str">
        <f t="shared" si="81"/>
        <v>Thursday</v>
      </c>
      <c r="N405" s="2" t="str">
        <f t="shared" si="82"/>
        <v>Thursday</v>
      </c>
      <c r="O405" s="12">
        <f t="shared" si="83"/>
        <v>0</v>
      </c>
      <c r="P405" s="11" t="str">
        <f t="shared" si="84"/>
        <v>High Cost per Unit</v>
      </c>
      <c r="Q405" s="12">
        <f t="shared" si="85"/>
        <v>0</v>
      </c>
      <c r="R405" s="12">
        <f t="shared" si="86"/>
        <v>0</v>
      </c>
      <c r="S405" s="12">
        <f t="shared" si="87"/>
        <v>0</v>
      </c>
      <c r="T405" s="12">
        <f t="shared" si="88"/>
        <v>0</v>
      </c>
      <c r="U405" s="12">
        <f t="shared" si="89"/>
        <v>0</v>
      </c>
      <c r="V405" s="13" t="str">
        <f t="shared" ca="1" si="90"/>
        <v>Greater Than 8 Weeks Old</v>
      </c>
    </row>
    <row r="406" spans="1:22" x14ac:dyDescent="0.45">
      <c r="A406" s="2" t="s">
        <v>149</v>
      </c>
      <c r="B406" s="5">
        <v>43682</v>
      </c>
      <c r="C406" s="5" t="s">
        <v>375</v>
      </c>
      <c r="D406" s="5" t="s">
        <v>382</v>
      </c>
      <c r="E406" s="6">
        <v>1</v>
      </c>
      <c r="F406" s="3">
        <v>29</v>
      </c>
      <c r="G406" s="3">
        <v>5.6</v>
      </c>
      <c r="H406" s="8">
        <f t="shared" si="78"/>
        <v>5.6</v>
      </c>
      <c r="I406" s="3">
        <v>23.4</v>
      </c>
      <c r="J406" s="4">
        <v>0.81</v>
      </c>
      <c r="K406" s="2" t="str">
        <f t="shared" si="79"/>
        <v>Monday</v>
      </c>
      <c r="L406" s="5">
        <f t="shared" si="80"/>
        <v>43685</v>
      </c>
      <c r="M406" s="2" t="str">
        <f t="shared" si="81"/>
        <v>Thursday</v>
      </c>
      <c r="N406" s="2" t="str">
        <f t="shared" si="82"/>
        <v>Thursday</v>
      </c>
      <c r="O406" s="12">
        <f t="shared" si="83"/>
        <v>0</v>
      </c>
      <c r="P406" s="11" t="str">
        <f t="shared" si="84"/>
        <v>Low Cost per Unit</v>
      </c>
      <c r="Q406" s="12">
        <f t="shared" si="85"/>
        <v>0</v>
      </c>
      <c r="R406" s="12">
        <f t="shared" si="86"/>
        <v>0</v>
      </c>
      <c r="S406" s="12">
        <f t="shared" si="87"/>
        <v>0</v>
      </c>
      <c r="T406" s="12">
        <f t="shared" si="88"/>
        <v>0</v>
      </c>
      <c r="U406" s="12">
        <f t="shared" si="89"/>
        <v>0</v>
      </c>
      <c r="V406" s="13" t="str">
        <f t="shared" ca="1" si="90"/>
        <v>Greater Than 8 Weeks Old</v>
      </c>
    </row>
    <row r="407" spans="1:22" x14ac:dyDescent="0.45">
      <c r="A407" s="2" t="s">
        <v>34</v>
      </c>
      <c r="B407" s="5">
        <v>43682</v>
      </c>
      <c r="C407" s="5" t="s">
        <v>375</v>
      </c>
      <c r="D407" s="5" t="s">
        <v>392</v>
      </c>
      <c r="E407" s="6">
        <v>4</v>
      </c>
      <c r="F407" s="3">
        <v>156</v>
      </c>
      <c r="G407" s="3">
        <v>43.4</v>
      </c>
      <c r="H407" s="8">
        <f t="shared" si="78"/>
        <v>10.85</v>
      </c>
      <c r="I407" s="3">
        <v>112.6</v>
      </c>
      <c r="J407" s="4">
        <v>0.72</v>
      </c>
      <c r="K407" s="2" t="str">
        <f t="shared" si="79"/>
        <v>Monday</v>
      </c>
      <c r="L407" s="5">
        <f t="shared" si="80"/>
        <v>43685</v>
      </c>
      <c r="M407" s="2" t="str">
        <f t="shared" si="81"/>
        <v>Thursday</v>
      </c>
      <c r="N407" s="2" t="str">
        <f t="shared" si="82"/>
        <v>Thursday</v>
      </c>
      <c r="O407" s="12">
        <f t="shared" si="83"/>
        <v>0</v>
      </c>
      <c r="P407" s="11" t="str">
        <f t="shared" si="84"/>
        <v>Low Cost per Unit</v>
      </c>
      <c r="Q407" s="12">
        <f t="shared" si="85"/>
        <v>0</v>
      </c>
      <c r="R407" s="12">
        <f t="shared" si="86"/>
        <v>4.68</v>
      </c>
      <c r="S407" s="12">
        <f t="shared" si="87"/>
        <v>0</v>
      </c>
      <c r="T407" s="12">
        <f t="shared" si="88"/>
        <v>0</v>
      </c>
      <c r="U407" s="12">
        <f t="shared" si="89"/>
        <v>0</v>
      </c>
      <c r="V407" s="13" t="str">
        <f t="shared" ca="1" si="90"/>
        <v>Greater Than 8 Weeks Old</v>
      </c>
    </row>
    <row r="408" spans="1:22" x14ac:dyDescent="0.45">
      <c r="A408" s="2" t="s">
        <v>35</v>
      </c>
      <c r="B408" s="5">
        <v>43682</v>
      </c>
      <c r="C408" s="5" t="s">
        <v>375</v>
      </c>
      <c r="D408" s="5" t="s">
        <v>392</v>
      </c>
      <c r="E408" s="6">
        <v>1</v>
      </c>
      <c r="F408" s="3">
        <v>45</v>
      </c>
      <c r="G408" s="3">
        <v>11</v>
      </c>
      <c r="H408" s="8">
        <f t="shared" si="78"/>
        <v>11</v>
      </c>
      <c r="I408" s="3">
        <v>34</v>
      </c>
      <c r="J408" s="4">
        <v>0.76</v>
      </c>
      <c r="K408" s="2" t="str">
        <f t="shared" si="79"/>
        <v>Monday</v>
      </c>
      <c r="L408" s="5">
        <f t="shared" si="80"/>
        <v>43685</v>
      </c>
      <c r="M408" s="2" t="str">
        <f t="shared" si="81"/>
        <v>Thursday</v>
      </c>
      <c r="N408" s="2" t="str">
        <f t="shared" si="82"/>
        <v>Thursday</v>
      </c>
      <c r="O408" s="12">
        <f t="shared" si="83"/>
        <v>0</v>
      </c>
      <c r="P408" s="11" t="str">
        <f t="shared" si="84"/>
        <v>Low Cost per Unit</v>
      </c>
      <c r="Q408" s="12">
        <f t="shared" si="85"/>
        <v>0</v>
      </c>
      <c r="R408" s="12">
        <f t="shared" si="86"/>
        <v>0</v>
      </c>
      <c r="S408" s="12">
        <f t="shared" si="87"/>
        <v>0</v>
      </c>
      <c r="T408" s="12">
        <f t="shared" si="88"/>
        <v>0</v>
      </c>
      <c r="U408" s="12">
        <f t="shared" si="89"/>
        <v>0</v>
      </c>
      <c r="V408" s="13" t="str">
        <f t="shared" ca="1" si="90"/>
        <v>Greater Than 8 Weeks Old</v>
      </c>
    </row>
    <row r="409" spans="1:22" x14ac:dyDescent="0.45">
      <c r="A409" s="2" t="s">
        <v>151</v>
      </c>
      <c r="B409" s="5">
        <v>43682</v>
      </c>
      <c r="C409" s="5" t="s">
        <v>375</v>
      </c>
      <c r="D409" s="5" t="s">
        <v>392</v>
      </c>
      <c r="E409" s="6">
        <v>3</v>
      </c>
      <c r="F409" s="3">
        <v>180</v>
      </c>
      <c r="G409" s="3">
        <v>50.4</v>
      </c>
      <c r="H409" s="8">
        <f t="shared" si="78"/>
        <v>16.8</v>
      </c>
      <c r="I409" s="3">
        <v>129.6</v>
      </c>
      <c r="J409" s="4">
        <v>0.72</v>
      </c>
      <c r="K409" s="2" t="str">
        <f t="shared" si="79"/>
        <v>Monday</v>
      </c>
      <c r="L409" s="5">
        <f t="shared" si="80"/>
        <v>43685</v>
      </c>
      <c r="M409" s="2" t="str">
        <f t="shared" si="81"/>
        <v>Thursday</v>
      </c>
      <c r="N409" s="2" t="str">
        <f t="shared" si="82"/>
        <v>Thursday</v>
      </c>
      <c r="O409" s="12">
        <f t="shared" si="83"/>
        <v>0</v>
      </c>
      <c r="P409" s="11" t="str">
        <f t="shared" si="84"/>
        <v>Low Cost per Unit</v>
      </c>
      <c r="Q409" s="12">
        <f t="shared" si="85"/>
        <v>0</v>
      </c>
      <c r="R409" s="12">
        <f t="shared" si="86"/>
        <v>5.3999999999999995</v>
      </c>
      <c r="S409" s="12">
        <f t="shared" si="87"/>
        <v>0</v>
      </c>
      <c r="T409" s="12">
        <f t="shared" si="88"/>
        <v>0</v>
      </c>
      <c r="U409" s="12">
        <f t="shared" si="89"/>
        <v>0</v>
      </c>
      <c r="V409" s="13" t="str">
        <f t="shared" ca="1" si="90"/>
        <v>Greater Than 8 Weeks Old</v>
      </c>
    </row>
    <row r="410" spans="1:22" x14ac:dyDescent="0.45">
      <c r="A410" s="2" t="s">
        <v>41</v>
      </c>
      <c r="B410" s="5">
        <v>43682</v>
      </c>
      <c r="C410" s="5" t="s">
        <v>375</v>
      </c>
      <c r="D410" s="5" t="s">
        <v>382</v>
      </c>
      <c r="E410" s="6">
        <v>2</v>
      </c>
      <c r="F410" s="3">
        <v>38</v>
      </c>
      <c r="G410" s="3">
        <v>8.6999999999999993</v>
      </c>
      <c r="H410" s="8">
        <f t="shared" si="78"/>
        <v>4.3499999999999996</v>
      </c>
      <c r="I410" s="3">
        <v>29.3</v>
      </c>
      <c r="J410" s="4">
        <v>0.77</v>
      </c>
      <c r="K410" s="2" t="str">
        <f t="shared" si="79"/>
        <v>Monday</v>
      </c>
      <c r="L410" s="5">
        <f t="shared" si="80"/>
        <v>43685</v>
      </c>
      <c r="M410" s="2" t="str">
        <f t="shared" si="81"/>
        <v>Thursday</v>
      </c>
      <c r="N410" s="2" t="str">
        <f t="shared" si="82"/>
        <v>Thursday</v>
      </c>
      <c r="O410" s="12">
        <f t="shared" si="83"/>
        <v>0</v>
      </c>
      <c r="P410" s="11" t="str">
        <f t="shared" si="84"/>
        <v>Low Cost per Unit</v>
      </c>
      <c r="Q410" s="12">
        <f t="shared" si="85"/>
        <v>0</v>
      </c>
      <c r="R410" s="12">
        <f t="shared" si="86"/>
        <v>1.1399999999999999</v>
      </c>
      <c r="S410" s="12">
        <f t="shared" si="87"/>
        <v>0</v>
      </c>
      <c r="T410" s="12">
        <f t="shared" si="88"/>
        <v>0</v>
      </c>
      <c r="U410" s="12">
        <f t="shared" si="89"/>
        <v>0</v>
      </c>
      <c r="V410" s="13" t="str">
        <f t="shared" ca="1" si="90"/>
        <v>Greater Than 8 Weeks Old</v>
      </c>
    </row>
    <row r="411" spans="1:22" x14ac:dyDescent="0.45">
      <c r="A411" s="2" t="s">
        <v>43</v>
      </c>
      <c r="B411" s="5">
        <v>43682</v>
      </c>
      <c r="C411" s="5" t="s">
        <v>375</v>
      </c>
      <c r="D411" s="5" t="s">
        <v>382</v>
      </c>
      <c r="E411" s="6">
        <v>1</v>
      </c>
      <c r="F411" s="3">
        <v>50</v>
      </c>
      <c r="G411" s="3">
        <v>12</v>
      </c>
      <c r="H411" s="8">
        <f t="shared" si="78"/>
        <v>12</v>
      </c>
      <c r="I411" s="3">
        <v>38</v>
      </c>
      <c r="J411" s="4">
        <v>0.76</v>
      </c>
      <c r="K411" s="2" t="str">
        <f t="shared" si="79"/>
        <v>Monday</v>
      </c>
      <c r="L411" s="5">
        <f t="shared" si="80"/>
        <v>43685</v>
      </c>
      <c r="M411" s="2" t="str">
        <f t="shared" si="81"/>
        <v>Thursday</v>
      </c>
      <c r="N411" s="2" t="str">
        <f t="shared" si="82"/>
        <v>Thursday</v>
      </c>
      <c r="O411" s="12">
        <f t="shared" si="83"/>
        <v>0</v>
      </c>
      <c r="P411" s="11" t="str">
        <f t="shared" si="84"/>
        <v>Low Cost per Unit</v>
      </c>
      <c r="Q411" s="12">
        <f t="shared" si="85"/>
        <v>0</v>
      </c>
      <c r="R411" s="12">
        <f t="shared" si="86"/>
        <v>0</v>
      </c>
      <c r="S411" s="12">
        <f t="shared" si="87"/>
        <v>0</v>
      </c>
      <c r="T411" s="12">
        <f t="shared" si="88"/>
        <v>0</v>
      </c>
      <c r="U411" s="12">
        <f t="shared" si="89"/>
        <v>0</v>
      </c>
      <c r="V411" s="13" t="str">
        <f t="shared" ca="1" si="90"/>
        <v>Greater Than 8 Weeks Old</v>
      </c>
    </row>
    <row r="412" spans="1:22" x14ac:dyDescent="0.45">
      <c r="A412" s="2" t="s">
        <v>104</v>
      </c>
      <c r="B412" s="5">
        <v>43682</v>
      </c>
      <c r="C412" s="5" t="s">
        <v>383</v>
      </c>
      <c r="D412" s="5" t="s">
        <v>384</v>
      </c>
      <c r="E412" s="6">
        <v>2</v>
      </c>
      <c r="F412" s="3">
        <v>36</v>
      </c>
      <c r="G412" s="3">
        <v>11</v>
      </c>
      <c r="H412" s="8">
        <f t="shared" si="78"/>
        <v>5.5</v>
      </c>
      <c r="I412" s="3">
        <v>25</v>
      </c>
      <c r="J412" s="4">
        <v>0.69</v>
      </c>
      <c r="K412" s="2" t="str">
        <f t="shared" si="79"/>
        <v>Monday</v>
      </c>
      <c r="L412" s="5">
        <f t="shared" si="80"/>
        <v>43685</v>
      </c>
      <c r="M412" s="2" t="str">
        <f t="shared" si="81"/>
        <v>Thursday</v>
      </c>
      <c r="N412" s="2" t="str">
        <f t="shared" si="82"/>
        <v>Thursday</v>
      </c>
      <c r="O412" s="12">
        <f t="shared" si="83"/>
        <v>0</v>
      </c>
      <c r="P412" s="11" t="str">
        <f t="shared" si="84"/>
        <v>Low Cost per Unit</v>
      </c>
      <c r="Q412" s="12">
        <f t="shared" si="85"/>
        <v>0</v>
      </c>
      <c r="R412" s="12">
        <f t="shared" si="86"/>
        <v>1.08</v>
      </c>
      <c r="S412" s="12">
        <f t="shared" si="87"/>
        <v>0</v>
      </c>
      <c r="T412" s="12">
        <f t="shared" si="88"/>
        <v>0</v>
      </c>
      <c r="U412" s="12">
        <f t="shared" si="89"/>
        <v>0</v>
      </c>
      <c r="V412" s="13" t="str">
        <f t="shared" ca="1" si="90"/>
        <v>Greater Than 8 Weeks Old</v>
      </c>
    </row>
    <row r="413" spans="1:22" x14ac:dyDescent="0.45">
      <c r="A413" s="2" t="s">
        <v>259</v>
      </c>
      <c r="B413" s="5">
        <v>43682</v>
      </c>
      <c r="C413" s="5" t="s">
        <v>383</v>
      </c>
      <c r="D413" s="5" t="s">
        <v>391</v>
      </c>
      <c r="E413" s="6">
        <v>1</v>
      </c>
      <c r="F413" s="3">
        <v>27</v>
      </c>
      <c r="G413" s="3">
        <v>5.35</v>
      </c>
      <c r="H413" s="8">
        <f t="shared" si="78"/>
        <v>5.35</v>
      </c>
      <c r="I413" s="3">
        <v>21.65</v>
      </c>
      <c r="J413" s="4">
        <v>0.8</v>
      </c>
      <c r="K413" s="2" t="str">
        <f t="shared" si="79"/>
        <v>Monday</v>
      </c>
      <c r="L413" s="5">
        <f t="shared" si="80"/>
        <v>43685</v>
      </c>
      <c r="M413" s="2" t="str">
        <f t="shared" si="81"/>
        <v>Thursday</v>
      </c>
      <c r="N413" s="2" t="str">
        <f t="shared" si="82"/>
        <v>Thursday</v>
      </c>
      <c r="O413" s="12">
        <f t="shared" si="83"/>
        <v>0</v>
      </c>
      <c r="P413" s="11" t="str">
        <f t="shared" si="84"/>
        <v>Low Cost per Unit</v>
      </c>
      <c r="Q413" s="12">
        <f t="shared" si="85"/>
        <v>0</v>
      </c>
      <c r="R413" s="12">
        <f t="shared" si="86"/>
        <v>0</v>
      </c>
      <c r="S413" s="12">
        <f t="shared" si="87"/>
        <v>0</v>
      </c>
      <c r="T413" s="12">
        <f t="shared" si="88"/>
        <v>0</v>
      </c>
      <c r="U413" s="12">
        <f t="shared" si="89"/>
        <v>0</v>
      </c>
      <c r="V413" s="13" t="str">
        <f t="shared" ca="1" si="90"/>
        <v>Greater Than 8 Weeks Old</v>
      </c>
    </row>
    <row r="414" spans="1:22" x14ac:dyDescent="0.45">
      <c r="A414" s="2" t="s">
        <v>221</v>
      </c>
      <c r="B414" s="5">
        <v>43682</v>
      </c>
      <c r="C414" s="5" t="s">
        <v>369</v>
      </c>
      <c r="D414" s="5" t="s">
        <v>372</v>
      </c>
      <c r="E414" s="6">
        <v>1</v>
      </c>
      <c r="F414" s="3">
        <v>99</v>
      </c>
      <c r="G414" s="3">
        <v>30.64</v>
      </c>
      <c r="H414" s="8">
        <f t="shared" si="78"/>
        <v>30.64</v>
      </c>
      <c r="I414" s="3">
        <v>68.36</v>
      </c>
      <c r="J414" s="4">
        <v>0.69</v>
      </c>
      <c r="K414" s="2" t="str">
        <f t="shared" si="79"/>
        <v>Monday</v>
      </c>
      <c r="L414" s="5">
        <f t="shared" si="80"/>
        <v>43685</v>
      </c>
      <c r="M414" s="2" t="str">
        <f t="shared" si="81"/>
        <v>Thursday</v>
      </c>
      <c r="N414" s="2" t="str">
        <f t="shared" si="82"/>
        <v>Thursday</v>
      </c>
      <c r="O414" s="12">
        <f t="shared" si="83"/>
        <v>0</v>
      </c>
      <c r="P414" s="11" t="str">
        <f t="shared" si="84"/>
        <v>High Cost per Unit</v>
      </c>
      <c r="Q414" s="12">
        <f t="shared" si="85"/>
        <v>0</v>
      </c>
      <c r="R414" s="12">
        <f t="shared" si="86"/>
        <v>0</v>
      </c>
      <c r="S414" s="12">
        <f t="shared" si="87"/>
        <v>0</v>
      </c>
      <c r="T414" s="12">
        <f t="shared" si="88"/>
        <v>0</v>
      </c>
      <c r="U414" s="12">
        <f t="shared" si="89"/>
        <v>0</v>
      </c>
      <c r="V414" s="13" t="str">
        <f t="shared" ca="1" si="90"/>
        <v>Greater Than 8 Weeks Old</v>
      </c>
    </row>
    <row r="415" spans="1:22" x14ac:dyDescent="0.45">
      <c r="A415" s="2" t="s">
        <v>152</v>
      </c>
      <c r="B415" s="5">
        <v>43682</v>
      </c>
      <c r="C415" s="5" t="s">
        <v>369</v>
      </c>
      <c r="D415" s="5" t="s">
        <v>393</v>
      </c>
      <c r="E415" s="6">
        <v>15</v>
      </c>
      <c r="F415" s="3">
        <v>1666</v>
      </c>
      <c r="G415" s="3">
        <v>562.5</v>
      </c>
      <c r="H415" s="8">
        <f t="shared" si="78"/>
        <v>37.5</v>
      </c>
      <c r="I415" s="3">
        <v>1103.5</v>
      </c>
      <c r="J415" s="4">
        <v>0.66</v>
      </c>
      <c r="K415" s="2" t="str">
        <f t="shared" si="79"/>
        <v>Monday</v>
      </c>
      <c r="L415" s="5">
        <f t="shared" si="80"/>
        <v>43685</v>
      </c>
      <c r="M415" s="2" t="str">
        <f t="shared" si="81"/>
        <v>Thursday</v>
      </c>
      <c r="N415" s="2" t="str">
        <f t="shared" si="82"/>
        <v>Thursday</v>
      </c>
      <c r="O415" s="12">
        <f t="shared" si="83"/>
        <v>0</v>
      </c>
      <c r="P415" s="11" t="str">
        <f t="shared" si="84"/>
        <v>High Cost per Unit</v>
      </c>
      <c r="Q415" s="12">
        <f t="shared" si="85"/>
        <v>0</v>
      </c>
      <c r="R415" s="12">
        <f t="shared" si="86"/>
        <v>49.98</v>
      </c>
      <c r="S415" s="12">
        <f t="shared" si="87"/>
        <v>0</v>
      </c>
      <c r="T415" s="12">
        <f t="shared" si="88"/>
        <v>0</v>
      </c>
      <c r="U415" s="12">
        <f t="shared" si="89"/>
        <v>0</v>
      </c>
      <c r="V415" s="13" t="str">
        <f t="shared" ca="1" si="90"/>
        <v>Greater Than 8 Weeks Old</v>
      </c>
    </row>
    <row r="416" spans="1:22" x14ac:dyDescent="0.45">
      <c r="A416" s="2" t="s">
        <v>184</v>
      </c>
      <c r="B416" s="5">
        <v>43682</v>
      </c>
      <c r="C416" s="5" t="s">
        <v>371</v>
      </c>
      <c r="D416" s="5" t="s">
        <v>371</v>
      </c>
      <c r="E416" s="6">
        <v>2</v>
      </c>
      <c r="F416" s="3">
        <v>170</v>
      </c>
      <c r="G416" s="3">
        <v>44</v>
      </c>
      <c r="H416" s="8">
        <f t="shared" si="78"/>
        <v>22</v>
      </c>
      <c r="I416" s="3">
        <v>126</v>
      </c>
      <c r="J416" s="4">
        <v>0.74</v>
      </c>
      <c r="K416" s="2" t="str">
        <f t="shared" si="79"/>
        <v>Monday</v>
      </c>
      <c r="L416" s="5">
        <f t="shared" si="80"/>
        <v>43685</v>
      </c>
      <c r="M416" s="2" t="str">
        <f t="shared" si="81"/>
        <v>Thursday</v>
      </c>
      <c r="N416" s="2" t="str">
        <f t="shared" si="82"/>
        <v>Thursday</v>
      </c>
      <c r="O416" s="12">
        <f t="shared" si="83"/>
        <v>0</v>
      </c>
      <c r="P416" s="11" t="str">
        <f t="shared" si="84"/>
        <v>High Cost per Unit</v>
      </c>
      <c r="Q416" s="12">
        <f t="shared" si="85"/>
        <v>0</v>
      </c>
      <c r="R416" s="12">
        <f t="shared" si="86"/>
        <v>5.0999999999999996</v>
      </c>
      <c r="S416" s="12">
        <f t="shared" si="87"/>
        <v>0</v>
      </c>
      <c r="T416" s="12">
        <f t="shared" si="88"/>
        <v>0</v>
      </c>
      <c r="U416" s="12">
        <f t="shared" si="89"/>
        <v>0</v>
      </c>
      <c r="V416" s="13" t="str">
        <f t="shared" ca="1" si="90"/>
        <v>Greater Than 8 Weeks Old</v>
      </c>
    </row>
    <row r="417" spans="1:22" x14ac:dyDescent="0.45">
      <c r="A417" s="2" t="s">
        <v>106</v>
      </c>
      <c r="B417" s="5">
        <v>43682</v>
      </c>
      <c r="C417" s="5" t="s">
        <v>369</v>
      </c>
      <c r="D417" s="5" t="s">
        <v>393</v>
      </c>
      <c r="E417" s="6">
        <v>2</v>
      </c>
      <c r="F417" s="3">
        <v>99</v>
      </c>
      <c r="G417" s="3">
        <v>60</v>
      </c>
      <c r="H417" s="8">
        <f t="shared" si="78"/>
        <v>30</v>
      </c>
      <c r="I417" s="3">
        <v>39</v>
      </c>
      <c r="J417" s="4">
        <v>0.39</v>
      </c>
      <c r="K417" s="2" t="str">
        <f t="shared" si="79"/>
        <v>Monday</v>
      </c>
      <c r="L417" s="5">
        <f t="shared" si="80"/>
        <v>43685</v>
      </c>
      <c r="M417" s="2" t="str">
        <f t="shared" si="81"/>
        <v>Thursday</v>
      </c>
      <c r="N417" s="2" t="str">
        <f t="shared" si="82"/>
        <v>Thursday</v>
      </c>
      <c r="O417" s="12">
        <f t="shared" si="83"/>
        <v>0</v>
      </c>
      <c r="P417" s="11" t="str">
        <f t="shared" si="84"/>
        <v>High Cost per Unit</v>
      </c>
      <c r="Q417" s="12">
        <f t="shared" si="85"/>
        <v>0</v>
      </c>
      <c r="R417" s="12">
        <f t="shared" si="86"/>
        <v>2.9699999999999998</v>
      </c>
      <c r="S417" s="12">
        <f t="shared" si="87"/>
        <v>0</v>
      </c>
      <c r="T417" s="12">
        <f t="shared" si="88"/>
        <v>0</v>
      </c>
      <c r="U417" s="12">
        <f t="shared" si="89"/>
        <v>0</v>
      </c>
      <c r="V417" s="13" t="str">
        <f t="shared" ca="1" si="90"/>
        <v>Greater Than 8 Weeks Old</v>
      </c>
    </row>
    <row r="418" spans="1:22" x14ac:dyDescent="0.45">
      <c r="A418" s="2" t="s">
        <v>283</v>
      </c>
      <c r="B418" s="5">
        <v>43682</v>
      </c>
      <c r="C418" s="5" t="s">
        <v>369</v>
      </c>
      <c r="D418" s="5" t="s">
        <v>393</v>
      </c>
      <c r="E418" s="6">
        <v>1</v>
      </c>
      <c r="F418" s="3">
        <v>85</v>
      </c>
      <c r="G418" s="3">
        <v>24.16</v>
      </c>
      <c r="H418" s="8">
        <f t="shared" si="78"/>
        <v>24.16</v>
      </c>
      <c r="I418" s="3">
        <v>60.84</v>
      </c>
      <c r="J418" s="4">
        <v>0.72</v>
      </c>
      <c r="K418" s="2" t="str">
        <f t="shared" si="79"/>
        <v>Monday</v>
      </c>
      <c r="L418" s="5">
        <f t="shared" si="80"/>
        <v>43685</v>
      </c>
      <c r="M418" s="2" t="str">
        <f t="shared" si="81"/>
        <v>Thursday</v>
      </c>
      <c r="N418" s="2" t="str">
        <f t="shared" si="82"/>
        <v>Thursday</v>
      </c>
      <c r="O418" s="12">
        <f t="shared" si="83"/>
        <v>0</v>
      </c>
      <c r="P418" s="11" t="str">
        <f t="shared" si="84"/>
        <v>High Cost per Unit</v>
      </c>
      <c r="Q418" s="12">
        <f t="shared" si="85"/>
        <v>0</v>
      </c>
      <c r="R418" s="12">
        <f t="shared" si="86"/>
        <v>0</v>
      </c>
      <c r="S418" s="12">
        <f t="shared" si="87"/>
        <v>0</v>
      </c>
      <c r="T418" s="12">
        <f t="shared" si="88"/>
        <v>0</v>
      </c>
      <c r="U418" s="12">
        <f t="shared" si="89"/>
        <v>0</v>
      </c>
      <c r="V418" s="13" t="str">
        <f t="shared" ca="1" si="90"/>
        <v>Greater Than 8 Weeks Old</v>
      </c>
    </row>
    <row r="419" spans="1:22" x14ac:dyDescent="0.45">
      <c r="A419" s="2" t="s">
        <v>46</v>
      </c>
      <c r="B419" s="5">
        <v>43682</v>
      </c>
      <c r="C419" s="5" t="s">
        <v>369</v>
      </c>
      <c r="D419" s="5" t="s">
        <v>393</v>
      </c>
      <c r="E419" s="6">
        <v>8</v>
      </c>
      <c r="F419" s="3">
        <v>1000</v>
      </c>
      <c r="G419" s="3">
        <v>384</v>
      </c>
      <c r="H419" s="8">
        <f t="shared" si="78"/>
        <v>48</v>
      </c>
      <c r="I419" s="3">
        <v>616</v>
      </c>
      <c r="J419" s="4">
        <v>0.62</v>
      </c>
      <c r="K419" s="2" t="str">
        <f t="shared" si="79"/>
        <v>Monday</v>
      </c>
      <c r="L419" s="5">
        <f t="shared" si="80"/>
        <v>43685</v>
      </c>
      <c r="M419" s="2" t="str">
        <f t="shared" si="81"/>
        <v>Thursday</v>
      </c>
      <c r="N419" s="2" t="str">
        <f t="shared" si="82"/>
        <v>Thursday</v>
      </c>
      <c r="O419" s="12">
        <f t="shared" si="83"/>
        <v>0</v>
      </c>
      <c r="P419" s="11" t="str">
        <f t="shared" si="84"/>
        <v>High Cost per Unit</v>
      </c>
      <c r="Q419" s="12">
        <f t="shared" si="85"/>
        <v>0</v>
      </c>
      <c r="R419" s="12">
        <f t="shared" si="86"/>
        <v>30</v>
      </c>
      <c r="S419" s="12">
        <f t="shared" si="87"/>
        <v>0</v>
      </c>
      <c r="T419" s="12">
        <f t="shared" si="88"/>
        <v>0</v>
      </c>
      <c r="U419" s="12">
        <f t="shared" si="89"/>
        <v>0</v>
      </c>
      <c r="V419" s="13" t="str">
        <f t="shared" ca="1" si="90"/>
        <v>Greater Than 8 Weeks Old</v>
      </c>
    </row>
    <row r="420" spans="1:22" x14ac:dyDescent="0.45">
      <c r="A420" s="2" t="s">
        <v>178</v>
      </c>
      <c r="B420" s="5">
        <v>43682</v>
      </c>
      <c r="C420" s="5" t="s">
        <v>369</v>
      </c>
      <c r="D420" s="5" t="s">
        <v>394</v>
      </c>
      <c r="E420" s="6">
        <v>1</v>
      </c>
      <c r="F420" s="3">
        <v>59</v>
      </c>
      <c r="G420" s="3">
        <v>20.99</v>
      </c>
      <c r="H420" s="8">
        <f t="shared" si="78"/>
        <v>20.99</v>
      </c>
      <c r="I420" s="3">
        <v>38.01</v>
      </c>
      <c r="J420" s="4">
        <v>0.64</v>
      </c>
      <c r="K420" s="2" t="str">
        <f t="shared" si="79"/>
        <v>Monday</v>
      </c>
      <c r="L420" s="5">
        <f t="shared" si="80"/>
        <v>43685</v>
      </c>
      <c r="M420" s="2" t="str">
        <f t="shared" si="81"/>
        <v>Thursday</v>
      </c>
      <c r="N420" s="2" t="str">
        <f t="shared" si="82"/>
        <v>Thursday</v>
      </c>
      <c r="O420" s="12">
        <f t="shared" si="83"/>
        <v>0</v>
      </c>
      <c r="P420" s="11" t="str">
        <f t="shared" si="84"/>
        <v>High Cost per Unit</v>
      </c>
      <c r="Q420" s="12">
        <f t="shared" si="85"/>
        <v>0</v>
      </c>
      <c r="R420" s="12">
        <f t="shared" si="86"/>
        <v>0</v>
      </c>
      <c r="S420" s="12">
        <f t="shared" si="87"/>
        <v>0</v>
      </c>
      <c r="T420" s="12">
        <f t="shared" si="88"/>
        <v>0</v>
      </c>
      <c r="U420" s="12">
        <f t="shared" si="89"/>
        <v>0</v>
      </c>
      <c r="V420" s="13" t="str">
        <f t="shared" ca="1" si="90"/>
        <v>Greater Than 8 Weeks Old</v>
      </c>
    </row>
    <row r="421" spans="1:22" x14ac:dyDescent="0.45">
      <c r="A421" s="2" t="s">
        <v>107</v>
      </c>
      <c r="B421" s="5">
        <v>43682</v>
      </c>
      <c r="C421" s="5" t="s">
        <v>375</v>
      </c>
      <c r="D421" s="5" t="s">
        <v>377</v>
      </c>
      <c r="E421" s="6">
        <v>1</v>
      </c>
      <c r="F421" s="3">
        <v>20</v>
      </c>
      <c r="G421" s="3">
        <v>4</v>
      </c>
      <c r="H421" s="8">
        <f t="shared" si="78"/>
        <v>4</v>
      </c>
      <c r="I421" s="3">
        <v>16</v>
      </c>
      <c r="J421" s="4">
        <v>0.8</v>
      </c>
      <c r="K421" s="2" t="str">
        <f t="shared" si="79"/>
        <v>Monday</v>
      </c>
      <c r="L421" s="5">
        <f t="shared" si="80"/>
        <v>43685</v>
      </c>
      <c r="M421" s="2" t="str">
        <f t="shared" si="81"/>
        <v>Thursday</v>
      </c>
      <c r="N421" s="2" t="str">
        <f t="shared" si="82"/>
        <v>Thursday</v>
      </c>
      <c r="O421" s="12">
        <f t="shared" si="83"/>
        <v>0</v>
      </c>
      <c r="P421" s="11" t="str">
        <f t="shared" si="84"/>
        <v>Low Cost per Unit</v>
      </c>
      <c r="Q421" s="12">
        <f t="shared" si="85"/>
        <v>0</v>
      </c>
      <c r="R421" s="12">
        <f t="shared" si="86"/>
        <v>0</v>
      </c>
      <c r="S421" s="12">
        <f t="shared" si="87"/>
        <v>0</v>
      </c>
      <c r="T421" s="12">
        <f t="shared" si="88"/>
        <v>0</v>
      </c>
      <c r="U421" s="12">
        <f t="shared" si="89"/>
        <v>0</v>
      </c>
      <c r="V421" s="13" t="str">
        <f t="shared" ca="1" si="90"/>
        <v>Greater Than 8 Weeks Old</v>
      </c>
    </row>
    <row r="422" spans="1:22" x14ac:dyDescent="0.45">
      <c r="A422" s="2" t="s">
        <v>48</v>
      </c>
      <c r="B422" s="5">
        <v>43682</v>
      </c>
      <c r="C422" s="5" t="s">
        <v>378</v>
      </c>
      <c r="D422" s="5" t="s">
        <v>379</v>
      </c>
      <c r="E422" s="6">
        <v>3</v>
      </c>
      <c r="F422" s="3">
        <v>177</v>
      </c>
      <c r="G422" s="3">
        <v>39.72</v>
      </c>
      <c r="H422" s="8">
        <f t="shared" si="78"/>
        <v>13.24</v>
      </c>
      <c r="I422" s="3">
        <v>137.28</v>
      </c>
      <c r="J422" s="4">
        <v>0.78</v>
      </c>
      <c r="K422" s="2" t="str">
        <f t="shared" si="79"/>
        <v>Monday</v>
      </c>
      <c r="L422" s="5">
        <f t="shared" si="80"/>
        <v>43685</v>
      </c>
      <c r="M422" s="2" t="str">
        <f t="shared" si="81"/>
        <v>Thursday</v>
      </c>
      <c r="N422" s="2" t="str">
        <f t="shared" si="82"/>
        <v>Thursday</v>
      </c>
      <c r="O422" s="12">
        <f t="shared" si="83"/>
        <v>0</v>
      </c>
      <c r="P422" s="11" t="str">
        <f t="shared" si="84"/>
        <v>Low Cost per Unit</v>
      </c>
      <c r="Q422" s="12">
        <f t="shared" si="85"/>
        <v>0</v>
      </c>
      <c r="R422" s="12">
        <f t="shared" si="86"/>
        <v>5.31</v>
      </c>
      <c r="S422" s="12">
        <f t="shared" si="87"/>
        <v>0</v>
      </c>
      <c r="T422" s="12">
        <f t="shared" si="88"/>
        <v>0</v>
      </c>
      <c r="U422" s="12">
        <f t="shared" si="89"/>
        <v>0</v>
      </c>
      <c r="V422" s="13" t="str">
        <f t="shared" ca="1" si="90"/>
        <v>Greater Than 8 Weeks Old</v>
      </c>
    </row>
    <row r="423" spans="1:22" x14ac:dyDescent="0.45">
      <c r="A423" s="2" t="s">
        <v>185</v>
      </c>
      <c r="B423" s="5">
        <v>43682</v>
      </c>
      <c r="C423" s="5" t="s">
        <v>378</v>
      </c>
      <c r="D423" s="5" t="s">
        <v>379</v>
      </c>
      <c r="E423" s="6">
        <v>1</v>
      </c>
      <c r="F423" s="3">
        <v>129</v>
      </c>
      <c r="G423" s="3">
        <v>40.17</v>
      </c>
      <c r="H423" s="8">
        <f t="shared" si="78"/>
        <v>40.17</v>
      </c>
      <c r="I423" s="3">
        <v>88.83</v>
      </c>
      <c r="J423" s="4">
        <v>0.69</v>
      </c>
      <c r="K423" s="2" t="str">
        <f t="shared" si="79"/>
        <v>Monday</v>
      </c>
      <c r="L423" s="5">
        <f t="shared" si="80"/>
        <v>43685</v>
      </c>
      <c r="M423" s="2" t="str">
        <f t="shared" si="81"/>
        <v>Thursday</v>
      </c>
      <c r="N423" s="2" t="str">
        <f t="shared" si="82"/>
        <v>Thursday</v>
      </c>
      <c r="O423" s="12">
        <f t="shared" si="83"/>
        <v>0</v>
      </c>
      <c r="P423" s="11" t="str">
        <f t="shared" si="84"/>
        <v>High Cost per Unit</v>
      </c>
      <c r="Q423" s="12">
        <f t="shared" si="85"/>
        <v>0</v>
      </c>
      <c r="R423" s="12">
        <f t="shared" si="86"/>
        <v>0</v>
      </c>
      <c r="S423" s="12">
        <f t="shared" si="87"/>
        <v>0</v>
      </c>
      <c r="T423" s="12">
        <f t="shared" si="88"/>
        <v>0</v>
      </c>
      <c r="U423" s="12">
        <f t="shared" si="89"/>
        <v>0</v>
      </c>
      <c r="V423" s="13" t="str">
        <f t="shared" ca="1" si="90"/>
        <v>Greater Than 8 Weeks Old</v>
      </c>
    </row>
    <row r="424" spans="1:22" x14ac:dyDescent="0.45">
      <c r="A424" s="2" t="s">
        <v>108</v>
      </c>
      <c r="B424" s="5">
        <v>43682</v>
      </c>
      <c r="C424" s="5" t="s">
        <v>369</v>
      </c>
      <c r="D424" s="5" t="s">
        <v>394</v>
      </c>
      <c r="E424" s="6">
        <v>1</v>
      </c>
      <c r="F424" s="3">
        <v>69</v>
      </c>
      <c r="G424" s="3">
        <v>15</v>
      </c>
      <c r="H424" s="8">
        <f t="shared" si="78"/>
        <v>15</v>
      </c>
      <c r="I424" s="3">
        <v>54</v>
      </c>
      <c r="J424" s="4">
        <v>0.78</v>
      </c>
      <c r="K424" s="2" t="str">
        <f t="shared" si="79"/>
        <v>Monday</v>
      </c>
      <c r="L424" s="5">
        <f t="shared" si="80"/>
        <v>43685</v>
      </c>
      <c r="M424" s="2" t="str">
        <f t="shared" si="81"/>
        <v>Thursday</v>
      </c>
      <c r="N424" s="2" t="str">
        <f t="shared" si="82"/>
        <v>Thursday</v>
      </c>
      <c r="O424" s="12">
        <f t="shared" si="83"/>
        <v>0</v>
      </c>
      <c r="P424" s="11" t="str">
        <f t="shared" si="84"/>
        <v>Low Cost per Unit</v>
      </c>
      <c r="Q424" s="12">
        <f t="shared" si="85"/>
        <v>0</v>
      </c>
      <c r="R424" s="12">
        <f t="shared" si="86"/>
        <v>0</v>
      </c>
      <c r="S424" s="12">
        <f t="shared" si="87"/>
        <v>0</v>
      </c>
      <c r="T424" s="12">
        <f t="shared" si="88"/>
        <v>0</v>
      </c>
      <c r="U424" s="12">
        <f t="shared" si="89"/>
        <v>0</v>
      </c>
      <c r="V424" s="13" t="str">
        <f t="shared" ca="1" si="90"/>
        <v>Greater Than 8 Weeks Old</v>
      </c>
    </row>
    <row r="425" spans="1:22" x14ac:dyDescent="0.45">
      <c r="A425" s="2" t="s">
        <v>179</v>
      </c>
      <c r="B425" s="5">
        <v>43682</v>
      </c>
      <c r="C425" s="5" t="s">
        <v>380</v>
      </c>
      <c r="D425" s="5" t="s">
        <v>381</v>
      </c>
      <c r="E425" s="6">
        <v>1</v>
      </c>
      <c r="F425" s="3">
        <v>25</v>
      </c>
      <c r="G425" s="3">
        <v>7.35</v>
      </c>
      <c r="H425" s="8">
        <f t="shared" si="78"/>
        <v>7.35</v>
      </c>
      <c r="I425" s="3">
        <v>17.649999999999999</v>
      </c>
      <c r="J425" s="4">
        <v>0.71</v>
      </c>
      <c r="K425" s="2" t="str">
        <f t="shared" si="79"/>
        <v>Monday</v>
      </c>
      <c r="L425" s="5">
        <f t="shared" si="80"/>
        <v>43685</v>
      </c>
      <c r="M425" s="2" t="str">
        <f t="shared" si="81"/>
        <v>Thursday</v>
      </c>
      <c r="N425" s="2" t="str">
        <f t="shared" si="82"/>
        <v>Thursday</v>
      </c>
      <c r="O425" s="12">
        <f t="shared" si="83"/>
        <v>0</v>
      </c>
      <c r="P425" s="11" t="str">
        <f t="shared" si="84"/>
        <v>Low Cost per Unit</v>
      </c>
      <c r="Q425" s="12">
        <f t="shared" si="85"/>
        <v>0</v>
      </c>
      <c r="R425" s="12">
        <f t="shared" si="86"/>
        <v>0</v>
      </c>
      <c r="S425" s="12">
        <f t="shared" si="87"/>
        <v>0</v>
      </c>
      <c r="T425" s="12">
        <f t="shared" si="88"/>
        <v>0</v>
      </c>
      <c r="U425" s="12">
        <f t="shared" si="89"/>
        <v>0</v>
      </c>
      <c r="V425" s="13" t="str">
        <f t="shared" ca="1" si="90"/>
        <v>Greater Than 8 Weeks Old</v>
      </c>
    </row>
    <row r="426" spans="1:22" x14ac:dyDescent="0.45">
      <c r="A426" s="2" t="s">
        <v>164</v>
      </c>
      <c r="B426" s="5">
        <v>43682</v>
      </c>
      <c r="C426" s="5" t="s">
        <v>369</v>
      </c>
      <c r="D426" s="5" t="s">
        <v>393</v>
      </c>
      <c r="E426" s="6">
        <v>2</v>
      </c>
      <c r="F426" s="3">
        <v>138</v>
      </c>
      <c r="G426" s="3">
        <v>36</v>
      </c>
      <c r="H426" s="8">
        <f t="shared" si="78"/>
        <v>18</v>
      </c>
      <c r="I426" s="3">
        <v>102</v>
      </c>
      <c r="J426" s="4">
        <v>0.74</v>
      </c>
      <c r="K426" s="2" t="str">
        <f t="shared" si="79"/>
        <v>Monday</v>
      </c>
      <c r="L426" s="5">
        <f t="shared" si="80"/>
        <v>43685</v>
      </c>
      <c r="M426" s="2" t="str">
        <f t="shared" si="81"/>
        <v>Thursday</v>
      </c>
      <c r="N426" s="2" t="str">
        <f t="shared" si="82"/>
        <v>Thursday</v>
      </c>
      <c r="O426" s="12">
        <f t="shared" si="83"/>
        <v>0</v>
      </c>
      <c r="P426" s="11" t="str">
        <f t="shared" si="84"/>
        <v>High Cost per Unit</v>
      </c>
      <c r="Q426" s="12">
        <f t="shared" si="85"/>
        <v>0</v>
      </c>
      <c r="R426" s="12">
        <f t="shared" si="86"/>
        <v>4.1399999999999997</v>
      </c>
      <c r="S426" s="12">
        <f t="shared" si="87"/>
        <v>0</v>
      </c>
      <c r="T426" s="12">
        <f t="shared" si="88"/>
        <v>0</v>
      </c>
      <c r="U426" s="12">
        <f t="shared" si="89"/>
        <v>0</v>
      </c>
      <c r="V426" s="13" t="str">
        <f t="shared" ca="1" si="90"/>
        <v>Greater Than 8 Weeks Old</v>
      </c>
    </row>
    <row r="427" spans="1:22" x14ac:dyDescent="0.45">
      <c r="A427" s="2" t="s">
        <v>111</v>
      </c>
      <c r="B427" s="5">
        <v>43682</v>
      </c>
      <c r="C427" s="5" t="s">
        <v>386</v>
      </c>
      <c r="D427" s="5" t="s">
        <v>388</v>
      </c>
      <c r="E427" s="6">
        <v>1</v>
      </c>
      <c r="F427" s="3">
        <v>140</v>
      </c>
      <c r="G427" s="3">
        <v>43.26</v>
      </c>
      <c r="H427" s="8">
        <f t="shared" si="78"/>
        <v>43.26</v>
      </c>
      <c r="I427" s="3">
        <v>96.74</v>
      </c>
      <c r="J427" s="4">
        <v>0.69</v>
      </c>
      <c r="K427" s="2" t="str">
        <f t="shared" si="79"/>
        <v>Monday</v>
      </c>
      <c r="L427" s="5">
        <f t="shared" si="80"/>
        <v>43685</v>
      </c>
      <c r="M427" s="2" t="str">
        <f t="shared" si="81"/>
        <v>Thursday</v>
      </c>
      <c r="N427" s="2" t="str">
        <f t="shared" si="82"/>
        <v>Thursday</v>
      </c>
      <c r="O427" s="12">
        <f t="shared" si="83"/>
        <v>0</v>
      </c>
      <c r="P427" s="11" t="str">
        <f t="shared" si="84"/>
        <v>High Cost per Unit</v>
      </c>
      <c r="Q427" s="12">
        <f t="shared" si="85"/>
        <v>0</v>
      </c>
      <c r="R427" s="12">
        <f t="shared" si="86"/>
        <v>0</v>
      </c>
      <c r="S427" s="12">
        <f t="shared" si="87"/>
        <v>0</v>
      </c>
      <c r="T427" s="12">
        <f t="shared" si="88"/>
        <v>0</v>
      </c>
      <c r="U427" s="12">
        <f t="shared" si="89"/>
        <v>0</v>
      </c>
      <c r="V427" s="13" t="str">
        <f t="shared" ca="1" si="90"/>
        <v>Greater Than 8 Weeks Old</v>
      </c>
    </row>
    <row r="428" spans="1:22" x14ac:dyDescent="0.45">
      <c r="A428" s="2" t="s">
        <v>112</v>
      </c>
      <c r="B428" s="5">
        <v>43682</v>
      </c>
      <c r="C428" s="5" t="s">
        <v>386</v>
      </c>
      <c r="D428" s="5" t="s">
        <v>395</v>
      </c>
      <c r="E428" s="6">
        <v>1</v>
      </c>
      <c r="F428" s="3">
        <v>25</v>
      </c>
      <c r="G428" s="3">
        <v>4.75</v>
      </c>
      <c r="H428" s="8">
        <f t="shared" si="78"/>
        <v>4.75</v>
      </c>
      <c r="I428" s="3">
        <v>20.25</v>
      </c>
      <c r="J428" s="4">
        <v>0.81</v>
      </c>
      <c r="K428" s="2" t="str">
        <f t="shared" si="79"/>
        <v>Monday</v>
      </c>
      <c r="L428" s="5">
        <f t="shared" si="80"/>
        <v>43685</v>
      </c>
      <c r="M428" s="2" t="str">
        <f t="shared" si="81"/>
        <v>Thursday</v>
      </c>
      <c r="N428" s="2" t="str">
        <f t="shared" si="82"/>
        <v>Thursday</v>
      </c>
      <c r="O428" s="12">
        <f t="shared" si="83"/>
        <v>0</v>
      </c>
      <c r="P428" s="11" t="str">
        <f t="shared" si="84"/>
        <v>Low Cost per Unit</v>
      </c>
      <c r="Q428" s="12">
        <f t="shared" si="85"/>
        <v>0</v>
      </c>
      <c r="R428" s="12">
        <f t="shared" si="86"/>
        <v>0</v>
      </c>
      <c r="S428" s="12">
        <f t="shared" si="87"/>
        <v>0</v>
      </c>
      <c r="T428" s="12">
        <f t="shared" si="88"/>
        <v>0</v>
      </c>
      <c r="U428" s="12">
        <f t="shared" si="89"/>
        <v>0</v>
      </c>
      <c r="V428" s="13" t="str">
        <f t="shared" ca="1" si="90"/>
        <v>Greater Than 8 Weeks Old</v>
      </c>
    </row>
    <row r="429" spans="1:22" x14ac:dyDescent="0.45">
      <c r="A429" s="2" t="s">
        <v>51</v>
      </c>
      <c r="B429" s="5">
        <v>43682</v>
      </c>
      <c r="C429" s="5" t="s">
        <v>375</v>
      </c>
      <c r="D429" s="5" t="s">
        <v>382</v>
      </c>
      <c r="E429" s="6">
        <v>2</v>
      </c>
      <c r="F429" s="3">
        <v>198</v>
      </c>
      <c r="G429" s="3">
        <v>48</v>
      </c>
      <c r="H429" s="8">
        <f t="shared" si="78"/>
        <v>24</v>
      </c>
      <c r="I429" s="3">
        <v>150</v>
      </c>
      <c r="J429" s="4">
        <v>0.76</v>
      </c>
      <c r="K429" s="2" t="str">
        <f t="shared" si="79"/>
        <v>Monday</v>
      </c>
      <c r="L429" s="5">
        <f t="shared" si="80"/>
        <v>43685</v>
      </c>
      <c r="M429" s="2" t="str">
        <f t="shared" si="81"/>
        <v>Thursday</v>
      </c>
      <c r="N429" s="2" t="str">
        <f t="shared" si="82"/>
        <v>Thursday</v>
      </c>
      <c r="O429" s="12">
        <f t="shared" si="83"/>
        <v>0</v>
      </c>
      <c r="P429" s="11" t="str">
        <f t="shared" si="84"/>
        <v>High Cost per Unit</v>
      </c>
      <c r="Q429" s="12">
        <f t="shared" si="85"/>
        <v>0</v>
      </c>
      <c r="R429" s="12">
        <f t="shared" si="86"/>
        <v>5.9399999999999995</v>
      </c>
      <c r="S429" s="12">
        <f t="shared" si="87"/>
        <v>0</v>
      </c>
      <c r="T429" s="12">
        <f t="shared" si="88"/>
        <v>0</v>
      </c>
      <c r="U429" s="12">
        <f t="shared" si="89"/>
        <v>0</v>
      </c>
      <c r="V429" s="13" t="str">
        <f t="shared" ca="1" si="90"/>
        <v>Greater Than 8 Weeks Old</v>
      </c>
    </row>
    <row r="430" spans="1:22" x14ac:dyDescent="0.45">
      <c r="A430" s="2" t="s">
        <v>224</v>
      </c>
      <c r="B430" s="5">
        <v>43682</v>
      </c>
      <c r="C430" s="5" t="s">
        <v>383</v>
      </c>
      <c r="D430" s="5" t="s">
        <v>384</v>
      </c>
      <c r="E430" s="6">
        <v>3</v>
      </c>
      <c r="F430" s="3">
        <v>57</v>
      </c>
      <c r="G430" s="3">
        <v>18</v>
      </c>
      <c r="H430" s="8">
        <f t="shared" si="78"/>
        <v>6</v>
      </c>
      <c r="I430" s="3">
        <v>39</v>
      </c>
      <c r="J430" s="4">
        <v>0.68</v>
      </c>
      <c r="K430" s="2" t="str">
        <f t="shared" si="79"/>
        <v>Monday</v>
      </c>
      <c r="L430" s="5">
        <f t="shared" si="80"/>
        <v>43685</v>
      </c>
      <c r="M430" s="2" t="str">
        <f t="shared" si="81"/>
        <v>Thursday</v>
      </c>
      <c r="N430" s="2" t="str">
        <f t="shared" si="82"/>
        <v>Thursday</v>
      </c>
      <c r="O430" s="12">
        <f t="shared" si="83"/>
        <v>0</v>
      </c>
      <c r="P430" s="11" t="str">
        <f t="shared" si="84"/>
        <v>Low Cost per Unit</v>
      </c>
      <c r="Q430" s="12">
        <f t="shared" si="85"/>
        <v>0</v>
      </c>
      <c r="R430" s="12">
        <f t="shared" si="86"/>
        <v>1.71</v>
      </c>
      <c r="S430" s="12">
        <f t="shared" si="87"/>
        <v>0</v>
      </c>
      <c r="T430" s="12">
        <f t="shared" si="88"/>
        <v>0</v>
      </c>
      <c r="U430" s="12">
        <f t="shared" si="89"/>
        <v>0</v>
      </c>
      <c r="V430" s="13" t="str">
        <f t="shared" ca="1" si="90"/>
        <v>Greater Than 8 Weeks Old</v>
      </c>
    </row>
    <row r="431" spans="1:22" x14ac:dyDescent="0.45">
      <c r="A431" s="2" t="s">
        <v>249</v>
      </c>
      <c r="B431" s="5">
        <v>43682</v>
      </c>
      <c r="C431" s="5" t="s">
        <v>383</v>
      </c>
      <c r="D431" s="5" t="s">
        <v>384</v>
      </c>
      <c r="E431" s="6">
        <v>3</v>
      </c>
      <c r="F431" s="3">
        <v>27</v>
      </c>
      <c r="G431" s="3">
        <v>9</v>
      </c>
      <c r="H431" s="8">
        <f t="shared" si="78"/>
        <v>3</v>
      </c>
      <c r="I431" s="3">
        <v>18</v>
      </c>
      <c r="J431" s="4">
        <v>0.67</v>
      </c>
      <c r="K431" s="2" t="str">
        <f t="shared" si="79"/>
        <v>Monday</v>
      </c>
      <c r="L431" s="5">
        <f t="shared" si="80"/>
        <v>43685</v>
      </c>
      <c r="M431" s="2" t="str">
        <f t="shared" si="81"/>
        <v>Thursday</v>
      </c>
      <c r="N431" s="2" t="str">
        <f t="shared" si="82"/>
        <v>Thursday</v>
      </c>
      <c r="O431" s="12">
        <f t="shared" si="83"/>
        <v>0</v>
      </c>
      <c r="P431" s="11" t="str">
        <f t="shared" si="84"/>
        <v>Low Cost per Unit</v>
      </c>
      <c r="Q431" s="12">
        <f t="shared" si="85"/>
        <v>0</v>
      </c>
      <c r="R431" s="12">
        <f t="shared" si="86"/>
        <v>0.80999999999999994</v>
      </c>
      <c r="S431" s="12">
        <f t="shared" si="87"/>
        <v>0</v>
      </c>
      <c r="T431" s="12">
        <f t="shared" si="88"/>
        <v>0</v>
      </c>
      <c r="U431" s="12">
        <f t="shared" si="89"/>
        <v>0</v>
      </c>
      <c r="V431" s="13" t="str">
        <f t="shared" ca="1" si="90"/>
        <v>Greater Than 8 Weeks Old</v>
      </c>
    </row>
    <row r="432" spans="1:22" x14ac:dyDescent="0.45">
      <c r="A432" s="2" t="s">
        <v>59</v>
      </c>
      <c r="B432" s="5">
        <v>43682</v>
      </c>
      <c r="C432" s="5" t="s">
        <v>378</v>
      </c>
      <c r="D432" s="5" t="s">
        <v>396</v>
      </c>
      <c r="E432" s="6">
        <v>2</v>
      </c>
      <c r="F432" s="3">
        <v>72</v>
      </c>
      <c r="G432" s="3">
        <v>23.6</v>
      </c>
      <c r="H432" s="8">
        <f t="shared" si="78"/>
        <v>11.8</v>
      </c>
      <c r="I432" s="3">
        <v>48.4</v>
      </c>
      <c r="J432" s="4">
        <v>0.67</v>
      </c>
      <c r="K432" s="2" t="str">
        <f t="shared" si="79"/>
        <v>Monday</v>
      </c>
      <c r="L432" s="5">
        <f t="shared" si="80"/>
        <v>43685</v>
      </c>
      <c r="M432" s="2" t="str">
        <f t="shared" si="81"/>
        <v>Thursday</v>
      </c>
      <c r="N432" s="2" t="str">
        <f t="shared" si="82"/>
        <v>Thursday</v>
      </c>
      <c r="O432" s="12">
        <f t="shared" si="83"/>
        <v>0</v>
      </c>
      <c r="P432" s="11" t="str">
        <f t="shared" si="84"/>
        <v>Low Cost per Unit</v>
      </c>
      <c r="Q432" s="12">
        <f t="shared" si="85"/>
        <v>0</v>
      </c>
      <c r="R432" s="12">
        <f t="shared" si="86"/>
        <v>2.16</v>
      </c>
      <c r="S432" s="12">
        <f t="shared" si="87"/>
        <v>0</v>
      </c>
      <c r="T432" s="12">
        <f t="shared" si="88"/>
        <v>0</v>
      </c>
      <c r="U432" s="12">
        <f t="shared" si="89"/>
        <v>0</v>
      </c>
      <c r="V432" s="13" t="str">
        <f t="shared" ca="1" si="90"/>
        <v>Greater Than 8 Weeks Old</v>
      </c>
    </row>
    <row r="433" spans="1:22" x14ac:dyDescent="0.45">
      <c r="A433" s="2" t="s">
        <v>225</v>
      </c>
      <c r="B433" s="5">
        <v>43682</v>
      </c>
      <c r="C433" s="5" t="s">
        <v>383</v>
      </c>
      <c r="D433" s="5" t="s">
        <v>398</v>
      </c>
      <c r="E433" s="6">
        <v>2</v>
      </c>
      <c r="F433" s="3">
        <v>138</v>
      </c>
      <c r="G433" s="3">
        <v>62.5</v>
      </c>
      <c r="H433" s="8">
        <f t="shared" si="78"/>
        <v>31.25</v>
      </c>
      <c r="I433" s="3">
        <v>75.5</v>
      </c>
      <c r="J433" s="4">
        <v>0.55000000000000004</v>
      </c>
      <c r="K433" s="2" t="str">
        <f t="shared" si="79"/>
        <v>Monday</v>
      </c>
      <c r="L433" s="5">
        <f t="shared" si="80"/>
        <v>43685</v>
      </c>
      <c r="M433" s="2" t="str">
        <f t="shared" si="81"/>
        <v>Thursday</v>
      </c>
      <c r="N433" s="2" t="str">
        <f t="shared" si="82"/>
        <v>Thursday</v>
      </c>
      <c r="O433" s="12">
        <f t="shared" si="83"/>
        <v>0</v>
      </c>
      <c r="P433" s="11" t="str">
        <f t="shared" si="84"/>
        <v>High Cost per Unit</v>
      </c>
      <c r="Q433" s="12">
        <f t="shared" si="85"/>
        <v>0</v>
      </c>
      <c r="R433" s="12">
        <f t="shared" si="86"/>
        <v>4.1399999999999997</v>
      </c>
      <c r="S433" s="12">
        <f t="shared" si="87"/>
        <v>0</v>
      </c>
      <c r="T433" s="12">
        <f t="shared" si="88"/>
        <v>0</v>
      </c>
      <c r="U433" s="12">
        <f t="shared" si="89"/>
        <v>0</v>
      </c>
      <c r="V433" s="13" t="str">
        <f t="shared" ca="1" si="90"/>
        <v>Greater Than 8 Weeks Old</v>
      </c>
    </row>
    <row r="434" spans="1:22" x14ac:dyDescent="0.45">
      <c r="A434" s="2" t="s">
        <v>64</v>
      </c>
      <c r="B434" s="5">
        <v>43682</v>
      </c>
      <c r="C434" s="5" t="s">
        <v>383</v>
      </c>
      <c r="D434" s="5" t="s">
        <v>384</v>
      </c>
      <c r="E434" s="6">
        <v>1</v>
      </c>
      <c r="F434" s="3">
        <v>11</v>
      </c>
      <c r="G434" s="3">
        <v>2.8</v>
      </c>
      <c r="H434" s="8">
        <f t="shared" si="78"/>
        <v>2.8</v>
      </c>
      <c r="I434" s="3">
        <v>8.1999999999999993</v>
      </c>
      <c r="J434" s="4">
        <v>0.75</v>
      </c>
      <c r="K434" s="2" t="str">
        <f t="shared" si="79"/>
        <v>Monday</v>
      </c>
      <c r="L434" s="5">
        <f t="shared" si="80"/>
        <v>43685</v>
      </c>
      <c r="M434" s="2" t="str">
        <f t="shared" si="81"/>
        <v>Thursday</v>
      </c>
      <c r="N434" s="2" t="str">
        <f t="shared" si="82"/>
        <v>Thursday</v>
      </c>
      <c r="O434" s="12">
        <f t="shared" si="83"/>
        <v>0</v>
      </c>
      <c r="P434" s="11" t="str">
        <f t="shared" si="84"/>
        <v>Low Cost per Unit</v>
      </c>
      <c r="Q434" s="12">
        <f t="shared" si="85"/>
        <v>0</v>
      </c>
      <c r="R434" s="12">
        <f t="shared" si="86"/>
        <v>0</v>
      </c>
      <c r="S434" s="12">
        <f t="shared" si="87"/>
        <v>0</v>
      </c>
      <c r="T434" s="12">
        <f t="shared" si="88"/>
        <v>0</v>
      </c>
      <c r="U434" s="12">
        <f t="shared" si="89"/>
        <v>0</v>
      </c>
      <c r="V434" s="13" t="str">
        <f t="shared" ca="1" si="90"/>
        <v>Greater Than 8 Weeks Old</v>
      </c>
    </row>
    <row r="435" spans="1:22" x14ac:dyDescent="0.45">
      <c r="A435" s="2" t="s">
        <v>251</v>
      </c>
      <c r="B435" s="5">
        <v>43682</v>
      </c>
      <c r="C435" s="5" t="s">
        <v>383</v>
      </c>
      <c r="D435" s="5" t="s">
        <v>384</v>
      </c>
      <c r="E435" s="6">
        <v>1</v>
      </c>
      <c r="F435" s="3">
        <v>19</v>
      </c>
      <c r="G435" s="3">
        <v>9.5</v>
      </c>
      <c r="H435" s="8">
        <f t="shared" si="78"/>
        <v>9.5</v>
      </c>
      <c r="I435" s="3">
        <v>9.5</v>
      </c>
      <c r="J435" s="4">
        <v>0.5</v>
      </c>
      <c r="K435" s="2" t="str">
        <f t="shared" si="79"/>
        <v>Monday</v>
      </c>
      <c r="L435" s="5">
        <f t="shared" si="80"/>
        <v>43685</v>
      </c>
      <c r="M435" s="2" t="str">
        <f t="shared" si="81"/>
        <v>Thursday</v>
      </c>
      <c r="N435" s="2" t="str">
        <f t="shared" si="82"/>
        <v>Thursday</v>
      </c>
      <c r="O435" s="12">
        <f t="shared" si="83"/>
        <v>0</v>
      </c>
      <c r="P435" s="11" t="str">
        <f t="shared" si="84"/>
        <v>Low Cost per Unit</v>
      </c>
      <c r="Q435" s="12">
        <f t="shared" si="85"/>
        <v>0</v>
      </c>
      <c r="R435" s="12">
        <f t="shared" si="86"/>
        <v>0</v>
      </c>
      <c r="S435" s="12">
        <f t="shared" si="87"/>
        <v>0</v>
      </c>
      <c r="T435" s="12">
        <f t="shared" si="88"/>
        <v>0</v>
      </c>
      <c r="U435" s="12">
        <f t="shared" si="89"/>
        <v>0</v>
      </c>
      <c r="V435" s="13" t="str">
        <f t="shared" ca="1" si="90"/>
        <v>Greater Than 8 Weeks Old</v>
      </c>
    </row>
    <row r="436" spans="1:22" x14ac:dyDescent="0.45">
      <c r="A436" s="2" t="s">
        <v>67</v>
      </c>
      <c r="B436" s="5">
        <v>43682</v>
      </c>
      <c r="C436" s="5" t="s">
        <v>369</v>
      </c>
      <c r="D436" s="5" t="s">
        <v>374</v>
      </c>
      <c r="E436" s="6">
        <v>7</v>
      </c>
      <c r="F436" s="3">
        <v>315</v>
      </c>
      <c r="G436" s="3">
        <v>76.650000000000006</v>
      </c>
      <c r="H436" s="8">
        <f t="shared" si="78"/>
        <v>10.950000000000001</v>
      </c>
      <c r="I436" s="3">
        <v>238.35</v>
      </c>
      <c r="J436" s="4">
        <v>0.76</v>
      </c>
      <c r="K436" s="2" t="str">
        <f t="shared" si="79"/>
        <v>Monday</v>
      </c>
      <c r="L436" s="5">
        <f t="shared" si="80"/>
        <v>43685</v>
      </c>
      <c r="M436" s="2" t="str">
        <f t="shared" si="81"/>
        <v>Thursday</v>
      </c>
      <c r="N436" s="2" t="str">
        <f t="shared" si="82"/>
        <v>Thursday</v>
      </c>
      <c r="O436" s="12">
        <f t="shared" si="83"/>
        <v>0</v>
      </c>
      <c r="P436" s="11" t="str">
        <f t="shared" si="84"/>
        <v>Low Cost per Unit</v>
      </c>
      <c r="Q436" s="12">
        <f t="shared" si="85"/>
        <v>0</v>
      </c>
      <c r="R436" s="12">
        <f t="shared" si="86"/>
        <v>9.4499999999999993</v>
      </c>
      <c r="S436" s="12">
        <f t="shared" si="87"/>
        <v>0</v>
      </c>
      <c r="T436" s="12">
        <f t="shared" si="88"/>
        <v>0</v>
      </c>
      <c r="U436" s="12">
        <f t="shared" si="89"/>
        <v>0</v>
      </c>
      <c r="V436" s="13" t="str">
        <f t="shared" ca="1" si="90"/>
        <v>Greater Than 8 Weeks Old</v>
      </c>
    </row>
    <row r="437" spans="1:22" x14ac:dyDescent="0.45">
      <c r="A437" s="2" t="s">
        <v>118</v>
      </c>
      <c r="B437" s="5">
        <v>43682</v>
      </c>
      <c r="C437" s="5" t="s">
        <v>375</v>
      </c>
      <c r="D437" s="5" t="s">
        <v>377</v>
      </c>
      <c r="E437" s="6">
        <v>3</v>
      </c>
      <c r="F437" s="3">
        <v>69</v>
      </c>
      <c r="G437" s="3">
        <v>20.25</v>
      </c>
      <c r="H437" s="8">
        <f t="shared" si="78"/>
        <v>6.75</v>
      </c>
      <c r="I437" s="3">
        <v>48.75</v>
      </c>
      <c r="J437" s="4">
        <v>0.71</v>
      </c>
      <c r="K437" s="2" t="str">
        <f t="shared" si="79"/>
        <v>Monday</v>
      </c>
      <c r="L437" s="5">
        <f t="shared" si="80"/>
        <v>43685</v>
      </c>
      <c r="M437" s="2" t="str">
        <f t="shared" si="81"/>
        <v>Thursday</v>
      </c>
      <c r="N437" s="2" t="str">
        <f t="shared" si="82"/>
        <v>Thursday</v>
      </c>
      <c r="O437" s="12">
        <f t="shared" si="83"/>
        <v>0</v>
      </c>
      <c r="P437" s="11" t="str">
        <f t="shared" si="84"/>
        <v>Low Cost per Unit</v>
      </c>
      <c r="Q437" s="12">
        <f t="shared" si="85"/>
        <v>0</v>
      </c>
      <c r="R437" s="12">
        <f t="shared" si="86"/>
        <v>2.0699999999999998</v>
      </c>
      <c r="S437" s="12">
        <f t="shared" si="87"/>
        <v>0</v>
      </c>
      <c r="T437" s="12">
        <f t="shared" si="88"/>
        <v>0</v>
      </c>
      <c r="U437" s="12">
        <f t="shared" si="89"/>
        <v>0</v>
      </c>
      <c r="V437" s="13" t="str">
        <f t="shared" ca="1" si="90"/>
        <v>Greater Than 8 Weeks Old</v>
      </c>
    </row>
    <row r="438" spans="1:22" x14ac:dyDescent="0.45">
      <c r="A438" s="2" t="s">
        <v>68</v>
      </c>
      <c r="B438" s="5">
        <v>43682</v>
      </c>
      <c r="C438" s="5" t="s">
        <v>375</v>
      </c>
      <c r="D438" s="5" t="s">
        <v>377</v>
      </c>
      <c r="E438" s="6">
        <v>4</v>
      </c>
      <c r="F438" s="3">
        <v>72</v>
      </c>
      <c r="G438" s="3">
        <v>9.48</v>
      </c>
      <c r="H438" s="8">
        <f t="shared" si="78"/>
        <v>2.37</v>
      </c>
      <c r="I438" s="3">
        <v>62.52</v>
      </c>
      <c r="J438" s="4">
        <v>0.87</v>
      </c>
      <c r="K438" s="2" t="str">
        <f t="shared" si="79"/>
        <v>Monday</v>
      </c>
      <c r="L438" s="5">
        <f t="shared" si="80"/>
        <v>43685</v>
      </c>
      <c r="M438" s="2" t="str">
        <f t="shared" si="81"/>
        <v>Thursday</v>
      </c>
      <c r="N438" s="2" t="str">
        <f t="shared" si="82"/>
        <v>Thursday</v>
      </c>
      <c r="O438" s="12">
        <f t="shared" si="83"/>
        <v>0</v>
      </c>
      <c r="P438" s="11" t="str">
        <f t="shared" si="84"/>
        <v>Low Cost per Unit</v>
      </c>
      <c r="Q438" s="12">
        <f t="shared" si="85"/>
        <v>0</v>
      </c>
      <c r="R438" s="12">
        <f t="shared" si="86"/>
        <v>2.16</v>
      </c>
      <c r="S438" s="12">
        <f t="shared" si="87"/>
        <v>0</v>
      </c>
      <c r="T438" s="12">
        <f t="shared" si="88"/>
        <v>0</v>
      </c>
      <c r="U438" s="12">
        <f t="shared" si="89"/>
        <v>0</v>
      </c>
      <c r="V438" s="13" t="str">
        <f t="shared" ca="1" si="90"/>
        <v>Greater Than 8 Weeks Old</v>
      </c>
    </row>
    <row r="439" spans="1:22" x14ac:dyDescent="0.45">
      <c r="A439" s="2" t="s">
        <v>69</v>
      </c>
      <c r="B439" s="5">
        <v>43682</v>
      </c>
      <c r="C439" s="5" t="s">
        <v>375</v>
      </c>
      <c r="D439" s="5" t="s">
        <v>377</v>
      </c>
      <c r="E439" s="6">
        <v>6</v>
      </c>
      <c r="F439" s="3">
        <v>120</v>
      </c>
      <c r="G439" s="3">
        <v>36</v>
      </c>
      <c r="H439" s="8">
        <f t="shared" si="78"/>
        <v>6</v>
      </c>
      <c r="I439" s="3">
        <v>84</v>
      </c>
      <c r="J439" s="4">
        <v>0.7</v>
      </c>
      <c r="K439" s="2" t="str">
        <f t="shared" si="79"/>
        <v>Monday</v>
      </c>
      <c r="L439" s="5">
        <f t="shared" si="80"/>
        <v>43685</v>
      </c>
      <c r="M439" s="2" t="str">
        <f t="shared" si="81"/>
        <v>Thursday</v>
      </c>
      <c r="N439" s="2" t="str">
        <f t="shared" si="82"/>
        <v>Thursday</v>
      </c>
      <c r="O439" s="12">
        <f t="shared" si="83"/>
        <v>0</v>
      </c>
      <c r="P439" s="11" t="str">
        <f t="shared" si="84"/>
        <v>Low Cost per Unit</v>
      </c>
      <c r="Q439" s="12">
        <f t="shared" si="85"/>
        <v>0</v>
      </c>
      <c r="R439" s="12">
        <f t="shared" si="86"/>
        <v>3.5999999999999996</v>
      </c>
      <c r="S439" s="12">
        <f t="shared" si="87"/>
        <v>0</v>
      </c>
      <c r="T439" s="12">
        <f t="shared" si="88"/>
        <v>0</v>
      </c>
      <c r="U439" s="12">
        <f t="shared" si="89"/>
        <v>0</v>
      </c>
      <c r="V439" s="13" t="str">
        <f t="shared" ca="1" si="90"/>
        <v>Greater Than 8 Weeks Old</v>
      </c>
    </row>
    <row r="440" spans="1:22" x14ac:dyDescent="0.45">
      <c r="A440" s="2" t="s">
        <v>167</v>
      </c>
      <c r="B440" s="5">
        <v>43682</v>
      </c>
      <c r="C440" s="5" t="s">
        <v>378</v>
      </c>
      <c r="D440" s="5" t="s">
        <v>379</v>
      </c>
      <c r="E440" s="6">
        <v>1</v>
      </c>
      <c r="F440" s="3">
        <v>25</v>
      </c>
      <c r="G440" s="3">
        <v>7.44</v>
      </c>
      <c r="H440" s="8">
        <f t="shared" si="78"/>
        <v>7.44</v>
      </c>
      <c r="I440" s="3">
        <v>17.559999999999999</v>
      </c>
      <c r="J440" s="4">
        <v>0.7</v>
      </c>
      <c r="K440" s="2" t="str">
        <f t="shared" si="79"/>
        <v>Monday</v>
      </c>
      <c r="L440" s="5">
        <f t="shared" si="80"/>
        <v>43685</v>
      </c>
      <c r="M440" s="2" t="str">
        <f t="shared" si="81"/>
        <v>Thursday</v>
      </c>
      <c r="N440" s="2" t="str">
        <f t="shared" si="82"/>
        <v>Thursday</v>
      </c>
      <c r="O440" s="12">
        <f t="shared" si="83"/>
        <v>0</v>
      </c>
      <c r="P440" s="11" t="str">
        <f t="shared" si="84"/>
        <v>Low Cost per Unit</v>
      </c>
      <c r="Q440" s="12">
        <f t="shared" si="85"/>
        <v>0</v>
      </c>
      <c r="R440" s="12">
        <f t="shared" si="86"/>
        <v>0</v>
      </c>
      <c r="S440" s="12">
        <f t="shared" si="87"/>
        <v>0</v>
      </c>
      <c r="T440" s="12">
        <f t="shared" si="88"/>
        <v>0</v>
      </c>
      <c r="U440" s="12">
        <f t="shared" si="89"/>
        <v>0</v>
      </c>
      <c r="V440" s="13" t="str">
        <f t="shared" ca="1" si="90"/>
        <v>Greater Than 8 Weeks Old</v>
      </c>
    </row>
    <row r="441" spans="1:22" x14ac:dyDescent="0.45">
      <c r="A441" s="2" t="s">
        <v>252</v>
      </c>
      <c r="B441" s="5">
        <v>43682</v>
      </c>
      <c r="C441" s="5" t="s">
        <v>378</v>
      </c>
      <c r="D441" s="5" t="s">
        <v>379</v>
      </c>
      <c r="E441" s="6">
        <v>1</v>
      </c>
      <c r="F441" s="3">
        <v>25</v>
      </c>
      <c r="G441" s="3">
        <v>7.8</v>
      </c>
      <c r="H441" s="8">
        <f t="shared" si="78"/>
        <v>7.8</v>
      </c>
      <c r="I441" s="3">
        <v>17.2</v>
      </c>
      <c r="J441" s="4">
        <v>0.69</v>
      </c>
      <c r="K441" s="2" t="str">
        <f t="shared" si="79"/>
        <v>Monday</v>
      </c>
      <c r="L441" s="5">
        <f t="shared" si="80"/>
        <v>43685</v>
      </c>
      <c r="M441" s="2" t="str">
        <f t="shared" si="81"/>
        <v>Thursday</v>
      </c>
      <c r="N441" s="2" t="str">
        <f t="shared" si="82"/>
        <v>Thursday</v>
      </c>
      <c r="O441" s="12">
        <f t="shared" si="83"/>
        <v>0</v>
      </c>
      <c r="P441" s="11" t="str">
        <f t="shared" si="84"/>
        <v>Low Cost per Unit</v>
      </c>
      <c r="Q441" s="12">
        <f t="shared" si="85"/>
        <v>0</v>
      </c>
      <c r="R441" s="12">
        <f t="shared" si="86"/>
        <v>0</v>
      </c>
      <c r="S441" s="12">
        <f t="shared" si="87"/>
        <v>0</v>
      </c>
      <c r="T441" s="12">
        <f t="shared" si="88"/>
        <v>0</v>
      </c>
      <c r="U441" s="12">
        <f t="shared" si="89"/>
        <v>0</v>
      </c>
      <c r="V441" s="13" t="str">
        <f t="shared" ca="1" si="90"/>
        <v>Greater Than 8 Weeks Old</v>
      </c>
    </row>
    <row r="442" spans="1:22" x14ac:dyDescent="0.45">
      <c r="A442" s="2" t="s">
        <v>253</v>
      </c>
      <c r="B442" s="5">
        <v>43682</v>
      </c>
      <c r="C442" s="5" t="s">
        <v>378</v>
      </c>
      <c r="D442" s="5" t="s">
        <v>379</v>
      </c>
      <c r="E442" s="6">
        <v>3</v>
      </c>
      <c r="F442" s="3">
        <v>108</v>
      </c>
      <c r="G442" s="3">
        <v>49.74</v>
      </c>
      <c r="H442" s="8">
        <f t="shared" si="78"/>
        <v>16.580000000000002</v>
      </c>
      <c r="I442" s="3">
        <v>58.26</v>
      </c>
      <c r="J442" s="4">
        <v>0.54</v>
      </c>
      <c r="K442" s="2" t="str">
        <f t="shared" si="79"/>
        <v>Monday</v>
      </c>
      <c r="L442" s="5">
        <f t="shared" si="80"/>
        <v>43685</v>
      </c>
      <c r="M442" s="2" t="str">
        <f t="shared" si="81"/>
        <v>Thursday</v>
      </c>
      <c r="N442" s="2" t="str">
        <f t="shared" si="82"/>
        <v>Thursday</v>
      </c>
      <c r="O442" s="12">
        <f t="shared" si="83"/>
        <v>0</v>
      </c>
      <c r="P442" s="11" t="str">
        <f t="shared" si="84"/>
        <v>Low Cost per Unit</v>
      </c>
      <c r="Q442" s="12">
        <f t="shared" si="85"/>
        <v>0</v>
      </c>
      <c r="R442" s="12">
        <f t="shared" si="86"/>
        <v>3.2399999999999998</v>
      </c>
      <c r="S442" s="12">
        <f t="shared" si="87"/>
        <v>0</v>
      </c>
      <c r="T442" s="12">
        <f t="shared" si="88"/>
        <v>0</v>
      </c>
      <c r="U442" s="12">
        <f t="shared" si="89"/>
        <v>0</v>
      </c>
      <c r="V442" s="13" t="str">
        <f t="shared" ca="1" si="90"/>
        <v>Greater Than 8 Weeks Old</v>
      </c>
    </row>
    <row r="443" spans="1:22" x14ac:dyDescent="0.45">
      <c r="A443" s="2" t="s">
        <v>72</v>
      </c>
      <c r="B443" s="5">
        <v>43682</v>
      </c>
      <c r="C443" s="5" t="s">
        <v>378</v>
      </c>
      <c r="D443" s="5" t="s">
        <v>379</v>
      </c>
      <c r="E443" s="6">
        <v>2</v>
      </c>
      <c r="F443" s="3">
        <v>230</v>
      </c>
      <c r="G443" s="3">
        <v>84.16</v>
      </c>
      <c r="H443" s="8">
        <f t="shared" si="78"/>
        <v>42.08</v>
      </c>
      <c r="I443" s="3">
        <v>145.84</v>
      </c>
      <c r="J443" s="4">
        <v>0.63</v>
      </c>
      <c r="K443" s="2" t="str">
        <f t="shared" si="79"/>
        <v>Monday</v>
      </c>
      <c r="L443" s="5">
        <f t="shared" si="80"/>
        <v>43685</v>
      </c>
      <c r="M443" s="2" t="str">
        <f t="shared" si="81"/>
        <v>Thursday</v>
      </c>
      <c r="N443" s="2" t="str">
        <f t="shared" si="82"/>
        <v>Thursday</v>
      </c>
      <c r="O443" s="12">
        <f t="shared" si="83"/>
        <v>0</v>
      </c>
      <c r="P443" s="11" t="str">
        <f t="shared" si="84"/>
        <v>High Cost per Unit</v>
      </c>
      <c r="Q443" s="12">
        <f t="shared" si="85"/>
        <v>0</v>
      </c>
      <c r="R443" s="12">
        <f t="shared" si="86"/>
        <v>6.8999999999999995</v>
      </c>
      <c r="S443" s="12">
        <f t="shared" si="87"/>
        <v>0</v>
      </c>
      <c r="T443" s="12">
        <f t="shared" si="88"/>
        <v>0</v>
      </c>
      <c r="U443" s="12">
        <f t="shared" si="89"/>
        <v>0</v>
      </c>
      <c r="V443" s="13" t="str">
        <f t="shared" ca="1" si="90"/>
        <v>Greater Than 8 Weeks Old</v>
      </c>
    </row>
    <row r="444" spans="1:22" x14ac:dyDescent="0.45">
      <c r="A444" s="2" t="s">
        <v>226</v>
      </c>
      <c r="B444" s="5">
        <v>43682</v>
      </c>
      <c r="C444" s="5" t="s">
        <v>378</v>
      </c>
      <c r="D444" s="5" t="s">
        <v>379</v>
      </c>
      <c r="E444" s="6">
        <v>2</v>
      </c>
      <c r="F444" s="3">
        <v>50</v>
      </c>
      <c r="G444" s="3">
        <v>22.96</v>
      </c>
      <c r="H444" s="8">
        <f t="shared" si="78"/>
        <v>11.48</v>
      </c>
      <c r="I444" s="3">
        <v>27.04</v>
      </c>
      <c r="J444" s="4">
        <v>0.54</v>
      </c>
      <c r="K444" s="2" t="str">
        <f t="shared" si="79"/>
        <v>Monday</v>
      </c>
      <c r="L444" s="5">
        <f t="shared" si="80"/>
        <v>43685</v>
      </c>
      <c r="M444" s="2" t="str">
        <f t="shared" si="81"/>
        <v>Thursday</v>
      </c>
      <c r="N444" s="2" t="str">
        <f t="shared" si="82"/>
        <v>Thursday</v>
      </c>
      <c r="O444" s="12">
        <f t="shared" si="83"/>
        <v>0</v>
      </c>
      <c r="P444" s="11" t="str">
        <f t="shared" si="84"/>
        <v>Low Cost per Unit</v>
      </c>
      <c r="Q444" s="12">
        <f t="shared" si="85"/>
        <v>0</v>
      </c>
      <c r="R444" s="12">
        <f t="shared" si="86"/>
        <v>1.5</v>
      </c>
      <c r="S444" s="12">
        <f t="shared" si="87"/>
        <v>0</v>
      </c>
      <c r="T444" s="12">
        <f t="shared" si="88"/>
        <v>0</v>
      </c>
      <c r="U444" s="12">
        <f t="shared" si="89"/>
        <v>0</v>
      </c>
      <c r="V444" s="13" t="str">
        <f t="shared" ca="1" si="90"/>
        <v>Greater Than 8 Weeks Old</v>
      </c>
    </row>
    <row r="445" spans="1:22" x14ac:dyDescent="0.45">
      <c r="A445" s="2" t="s">
        <v>227</v>
      </c>
      <c r="B445" s="5">
        <v>43682</v>
      </c>
      <c r="C445" s="5" t="s">
        <v>378</v>
      </c>
      <c r="D445" s="5" t="s">
        <v>379</v>
      </c>
      <c r="E445" s="6">
        <v>1</v>
      </c>
      <c r="F445" s="3">
        <v>25</v>
      </c>
      <c r="G445" s="3">
        <v>11.48</v>
      </c>
      <c r="H445" s="8">
        <f t="shared" si="78"/>
        <v>11.48</v>
      </c>
      <c r="I445" s="3">
        <v>13.52</v>
      </c>
      <c r="J445" s="4">
        <v>0.54</v>
      </c>
      <c r="K445" s="2" t="str">
        <f t="shared" si="79"/>
        <v>Monday</v>
      </c>
      <c r="L445" s="5">
        <f t="shared" si="80"/>
        <v>43685</v>
      </c>
      <c r="M445" s="2" t="str">
        <f t="shared" si="81"/>
        <v>Thursday</v>
      </c>
      <c r="N445" s="2" t="str">
        <f t="shared" si="82"/>
        <v>Thursday</v>
      </c>
      <c r="O445" s="12">
        <f t="shared" si="83"/>
        <v>0</v>
      </c>
      <c r="P445" s="11" t="str">
        <f t="shared" si="84"/>
        <v>Low Cost per Unit</v>
      </c>
      <c r="Q445" s="12">
        <f t="shared" si="85"/>
        <v>0</v>
      </c>
      <c r="R445" s="12">
        <f t="shared" si="86"/>
        <v>0</v>
      </c>
      <c r="S445" s="12">
        <f t="shared" si="87"/>
        <v>0</v>
      </c>
      <c r="T445" s="12">
        <f t="shared" si="88"/>
        <v>0</v>
      </c>
      <c r="U445" s="12">
        <f t="shared" si="89"/>
        <v>0</v>
      </c>
      <c r="V445" s="13" t="str">
        <f t="shared" ca="1" si="90"/>
        <v>Greater Than 8 Weeks Old</v>
      </c>
    </row>
    <row r="446" spans="1:22" x14ac:dyDescent="0.45">
      <c r="A446" s="2" t="s">
        <v>228</v>
      </c>
      <c r="B446" s="5">
        <v>43682</v>
      </c>
      <c r="C446" s="5" t="s">
        <v>378</v>
      </c>
      <c r="D446" s="5" t="s">
        <v>379</v>
      </c>
      <c r="E446" s="6">
        <v>1</v>
      </c>
      <c r="F446" s="3">
        <v>25</v>
      </c>
      <c r="G446" s="3">
        <v>11.48</v>
      </c>
      <c r="H446" s="8">
        <f t="shared" si="78"/>
        <v>11.48</v>
      </c>
      <c r="I446" s="3">
        <v>13.52</v>
      </c>
      <c r="J446" s="4">
        <v>0.54</v>
      </c>
      <c r="K446" s="2" t="str">
        <f t="shared" si="79"/>
        <v>Monday</v>
      </c>
      <c r="L446" s="5">
        <f t="shared" si="80"/>
        <v>43685</v>
      </c>
      <c r="M446" s="2" t="str">
        <f t="shared" si="81"/>
        <v>Thursday</v>
      </c>
      <c r="N446" s="2" t="str">
        <f t="shared" si="82"/>
        <v>Thursday</v>
      </c>
      <c r="O446" s="12">
        <f t="shared" si="83"/>
        <v>0</v>
      </c>
      <c r="P446" s="11" t="str">
        <f t="shared" si="84"/>
        <v>Low Cost per Unit</v>
      </c>
      <c r="Q446" s="12">
        <f t="shared" si="85"/>
        <v>0</v>
      </c>
      <c r="R446" s="12">
        <f t="shared" si="86"/>
        <v>0</v>
      </c>
      <c r="S446" s="12">
        <f t="shared" si="87"/>
        <v>0</v>
      </c>
      <c r="T446" s="12">
        <f t="shared" si="88"/>
        <v>0</v>
      </c>
      <c r="U446" s="12">
        <f t="shared" si="89"/>
        <v>0</v>
      </c>
      <c r="V446" s="13" t="str">
        <f t="shared" ca="1" si="90"/>
        <v>Greater Than 8 Weeks Old</v>
      </c>
    </row>
    <row r="447" spans="1:22" x14ac:dyDescent="0.45">
      <c r="A447" s="2" t="s">
        <v>254</v>
      </c>
      <c r="B447" s="5">
        <v>43682</v>
      </c>
      <c r="C447" s="5" t="s">
        <v>383</v>
      </c>
      <c r="D447" s="5" t="s">
        <v>384</v>
      </c>
      <c r="E447" s="6">
        <v>2</v>
      </c>
      <c r="F447" s="3">
        <v>58</v>
      </c>
      <c r="G447" s="3">
        <v>25</v>
      </c>
      <c r="H447" s="8">
        <f t="shared" si="78"/>
        <v>12.5</v>
      </c>
      <c r="I447" s="3">
        <v>33</v>
      </c>
      <c r="J447" s="4">
        <v>0.56999999999999995</v>
      </c>
      <c r="K447" s="2" t="str">
        <f t="shared" si="79"/>
        <v>Monday</v>
      </c>
      <c r="L447" s="5">
        <f t="shared" si="80"/>
        <v>43685</v>
      </c>
      <c r="M447" s="2" t="str">
        <f t="shared" si="81"/>
        <v>Thursday</v>
      </c>
      <c r="N447" s="2" t="str">
        <f t="shared" si="82"/>
        <v>Thursday</v>
      </c>
      <c r="O447" s="12">
        <f t="shared" si="83"/>
        <v>0</v>
      </c>
      <c r="P447" s="11" t="str">
        <f t="shared" si="84"/>
        <v>Low Cost per Unit</v>
      </c>
      <c r="Q447" s="12">
        <f t="shared" si="85"/>
        <v>0</v>
      </c>
      <c r="R447" s="12">
        <f t="shared" si="86"/>
        <v>1.74</v>
      </c>
      <c r="S447" s="12">
        <f t="shared" si="87"/>
        <v>0</v>
      </c>
      <c r="T447" s="12">
        <f t="shared" si="88"/>
        <v>0</v>
      </c>
      <c r="U447" s="12">
        <f t="shared" si="89"/>
        <v>0</v>
      </c>
      <c r="V447" s="13" t="str">
        <f t="shared" ca="1" si="90"/>
        <v>Greater Than 8 Weeks Old</v>
      </c>
    </row>
    <row r="448" spans="1:22" x14ac:dyDescent="0.45">
      <c r="A448" s="2" t="s">
        <v>255</v>
      </c>
      <c r="B448" s="5">
        <v>43682</v>
      </c>
      <c r="C448" s="5" t="s">
        <v>375</v>
      </c>
      <c r="D448" s="5" t="s">
        <v>377</v>
      </c>
      <c r="E448" s="6">
        <v>4</v>
      </c>
      <c r="F448" s="3">
        <v>80</v>
      </c>
      <c r="G448" s="3">
        <v>28.48</v>
      </c>
      <c r="H448" s="8">
        <f t="shared" si="78"/>
        <v>7.12</v>
      </c>
      <c r="I448" s="3">
        <v>51.52</v>
      </c>
      <c r="J448" s="4">
        <v>0.64</v>
      </c>
      <c r="K448" s="2" t="str">
        <f t="shared" si="79"/>
        <v>Monday</v>
      </c>
      <c r="L448" s="5">
        <f t="shared" si="80"/>
        <v>43685</v>
      </c>
      <c r="M448" s="2" t="str">
        <f t="shared" si="81"/>
        <v>Thursday</v>
      </c>
      <c r="N448" s="2" t="str">
        <f t="shared" si="82"/>
        <v>Thursday</v>
      </c>
      <c r="O448" s="12">
        <f t="shared" si="83"/>
        <v>0</v>
      </c>
      <c r="P448" s="11" t="str">
        <f t="shared" si="84"/>
        <v>Low Cost per Unit</v>
      </c>
      <c r="Q448" s="12">
        <f t="shared" si="85"/>
        <v>0</v>
      </c>
      <c r="R448" s="12">
        <f t="shared" si="86"/>
        <v>2.4</v>
      </c>
      <c r="S448" s="12">
        <f t="shared" si="87"/>
        <v>0</v>
      </c>
      <c r="T448" s="12">
        <f t="shared" si="88"/>
        <v>0</v>
      </c>
      <c r="U448" s="12">
        <f t="shared" si="89"/>
        <v>0</v>
      </c>
      <c r="V448" s="13" t="str">
        <f t="shared" ca="1" si="90"/>
        <v>Greater Than 8 Weeks Old</v>
      </c>
    </row>
    <row r="449" spans="1:22" x14ac:dyDescent="0.45">
      <c r="A449" s="2" t="s">
        <v>229</v>
      </c>
      <c r="B449" s="5">
        <v>43682</v>
      </c>
      <c r="C449" s="5" t="s">
        <v>375</v>
      </c>
      <c r="D449" s="5" t="s">
        <v>377</v>
      </c>
      <c r="E449" s="6">
        <v>1</v>
      </c>
      <c r="F449" s="3">
        <v>20</v>
      </c>
      <c r="G449" s="3">
        <v>7.12</v>
      </c>
      <c r="H449" s="8">
        <f t="shared" si="78"/>
        <v>7.12</v>
      </c>
      <c r="I449" s="3">
        <v>12.88</v>
      </c>
      <c r="J449" s="4">
        <v>0.64</v>
      </c>
      <c r="K449" s="2" t="str">
        <f t="shared" si="79"/>
        <v>Monday</v>
      </c>
      <c r="L449" s="5">
        <f t="shared" si="80"/>
        <v>43685</v>
      </c>
      <c r="M449" s="2" t="str">
        <f t="shared" si="81"/>
        <v>Thursday</v>
      </c>
      <c r="N449" s="2" t="str">
        <f t="shared" si="82"/>
        <v>Thursday</v>
      </c>
      <c r="O449" s="12">
        <f t="shared" si="83"/>
        <v>0</v>
      </c>
      <c r="P449" s="11" t="str">
        <f t="shared" si="84"/>
        <v>Low Cost per Unit</v>
      </c>
      <c r="Q449" s="12">
        <f t="shared" si="85"/>
        <v>0</v>
      </c>
      <c r="R449" s="12">
        <f t="shared" si="86"/>
        <v>0</v>
      </c>
      <c r="S449" s="12">
        <f t="shared" si="87"/>
        <v>0</v>
      </c>
      <c r="T449" s="12">
        <f t="shared" si="88"/>
        <v>0</v>
      </c>
      <c r="U449" s="12">
        <f t="shared" si="89"/>
        <v>0</v>
      </c>
      <c r="V449" s="13" t="str">
        <f t="shared" ca="1" si="90"/>
        <v>Greater Than 8 Weeks Old</v>
      </c>
    </row>
    <row r="450" spans="1:22" x14ac:dyDescent="0.45">
      <c r="A450" s="2" t="s">
        <v>276</v>
      </c>
      <c r="B450" s="5">
        <v>43682</v>
      </c>
      <c r="C450" s="5" t="s">
        <v>375</v>
      </c>
      <c r="D450" s="5" t="s">
        <v>377</v>
      </c>
      <c r="E450" s="6">
        <v>1</v>
      </c>
      <c r="F450" s="3">
        <v>20</v>
      </c>
      <c r="G450" s="3">
        <v>7.12</v>
      </c>
      <c r="H450" s="8">
        <f t="shared" si="78"/>
        <v>7.12</v>
      </c>
      <c r="I450" s="3">
        <v>12.88</v>
      </c>
      <c r="J450" s="4">
        <v>0.64</v>
      </c>
      <c r="K450" s="2" t="str">
        <f t="shared" si="79"/>
        <v>Monday</v>
      </c>
      <c r="L450" s="5">
        <f t="shared" si="80"/>
        <v>43685</v>
      </c>
      <c r="M450" s="2" t="str">
        <f t="shared" si="81"/>
        <v>Thursday</v>
      </c>
      <c r="N450" s="2" t="str">
        <f t="shared" si="82"/>
        <v>Thursday</v>
      </c>
      <c r="O450" s="12">
        <f t="shared" si="83"/>
        <v>0</v>
      </c>
      <c r="P450" s="11" t="str">
        <f t="shared" si="84"/>
        <v>Low Cost per Unit</v>
      </c>
      <c r="Q450" s="12">
        <f t="shared" si="85"/>
        <v>0</v>
      </c>
      <c r="R450" s="12">
        <f t="shared" si="86"/>
        <v>0</v>
      </c>
      <c r="S450" s="12">
        <f t="shared" si="87"/>
        <v>0</v>
      </c>
      <c r="T450" s="12">
        <f t="shared" si="88"/>
        <v>0</v>
      </c>
      <c r="U450" s="12">
        <f t="shared" si="89"/>
        <v>0</v>
      </c>
      <c r="V450" s="13" t="str">
        <f t="shared" ca="1" si="90"/>
        <v>Greater Than 8 Weeks Old</v>
      </c>
    </row>
    <row r="451" spans="1:22" x14ac:dyDescent="0.45">
      <c r="A451" s="2" t="s">
        <v>230</v>
      </c>
      <c r="B451" s="5">
        <v>43682</v>
      </c>
      <c r="C451" s="5" t="s">
        <v>383</v>
      </c>
      <c r="D451" s="5" t="s">
        <v>384</v>
      </c>
      <c r="E451" s="6">
        <v>1</v>
      </c>
      <c r="F451" s="3">
        <v>19</v>
      </c>
      <c r="G451" s="3">
        <v>6</v>
      </c>
      <c r="H451" s="8">
        <f t="shared" ref="H451:H514" si="91">G451/E451</f>
        <v>6</v>
      </c>
      <c r="I451" s="3">
        <v>13</v>
      </c>
      <c r="J451" s="4">
        <v>0.68</v>
      </c>
      <c r="K451" s="2" t="str">
        <f t="shared" ref="K451:K514" si="92">TEXT(B451,"dddd")</f>
        <v>Monday</v>
      </c>
      <c r="L451" s="5">
        <f t="shared" ref="L451:L514" si="93">B451+3</f>
        <v>43685</v>
      </c>
      <c r="M451" s="2" t="str">
        <f t="shared" ref="M451:M514" si="94">TEXT(L451,"dddd")</f>
        <v>Thursday</v>
      </c>
      <c r="N451" s="2" t="str">
        <f t="shared" ref="N451:N514" si="95">IF(M451="Sunday","Monday",M451)</f>
        <v>Thursday</v>
      </c>
      <c r="O451" s="12">
        <f t="shared" ref="O451:O514" si="96">IF(TEXT(B451,"dddd")="Tuesday",E451*0.05,0)</f>
        <v>0</v>
      </c>
      <c r="P451" s="11" t="str">
        <f t="shared" ref="P451:P514" si="97">IF(H451&gt;AVERAGE(H:H),"High Cost per Unit","Low Cost per Unit")</f>
        <v>Low Cost per Unit</v>
      </c>
      <c r="Q451" s="12">
        <f t="shared" ref="Q451:Q514" si="98">IF(D451="Masks",F451*0.1,0)</f>
        <v>0</v>
      </c>
      <c r="R451" s="12">
        <f t="shared" ref="R451:R514" si="99">IF(E451&gt;1,F451*0.03,0)</f>
        <v>0</v>
      </c>
      <c r="S451" s="12">
        <f t="shared" ref="S451:S514" si="100">IF(D451="Accessories",F451*0.15,0)</f>
        <v>0</v>
      </c>
      <c r="T451" s="12">
        <f t="shared" ref="T451:T514" si="101">IF(AND(K451="Saturday",C451="Fitness"),F451*0.1,0)</f>
        <v>0</v>
      </c>
      <c r="U451" s="12">
        <f t="shared" ref="U451:U514" si="102">IF(AND(K451="Friday",C451="Automotive"),F451*0.2,0)</f>
        <v>0</v>
      </c>
      <c r="V451" s="13" t="str">
        <f t="shared" ref="V451:V514" ca="1" si="103">IF(ABS(TODAY()-B451)&gt;56,"Greater Than 8 Weeks Old","Less Than 8 Weeks Old")</f>
        <v>Greater Than 8 Weeks Old</v>
      </c>
    </row>
    <row r="452" spans="1:22" x14ac:dyDescent="0.45">
      <c r="A452" s="2" t="s">
        <v>153</v>
      </c>
      <c r="B452" s="5">
        <v>43682</v>
      </c>
      <c r="C452" s="5" t="s">
        <v>383</v>
      </c>
      <c r="D452" s="5" t="s">
        <v>398</v>
      </c>
      <c r="E452" s="6">
        <v>6</v>
      </c>
      <c r="F452" s="3">
        <v>104</v>
      </c>
      <c r="G452" s="3">
        <v>53.28</v>
      </c>
      <c r="H452" s="8">
        <f t="shared" si="91"/>
        <v>8.8800000000000008</v>
      </c>
      <c r="I452" s="3">
        <v>50.72</v>
      </c>
      <c r="J452" s="4">
        <v>0.49</v>
      </c>
      <c r="K452" s="2" t="str">
        <f t="shared" si="92"/>
        <v>Monday</v>
      </c>
      <c r="L452" s="5">
        <f t="shared" si="93"/>
        <v>43685</v>
      </c>
      <c r="M452" s="2" t="str">
        <f t="shared" si="94"/>
        <v>Thursday</v>
      </c>
      <c r="N452" s="2" t="str">
        <f t="shared" si="95"/>
        <v>Thursday</v>
      </c>
      <c r="O452" s="12">
        <f t="shared" si="96"/>
        <v>0</v>
      </c>
      <c r="P452" s="11" t="str">
        <f t="shared" si="97"/>
        <v>Low Cost per Unit</v>
      </c>
      <c r="Q452" s="12">
        <f t="shared" si="98"/>
        <v>0</v>
      </c>
      <c r="R452" s="12">
        <f t="shared" si="99"/>
        <v>3.12</v>
      </c>
      <c r="S452" s="12">
        <f t="shared" si="100"/>
        <v>0</v>
      </c>
      <c r="T452" s="12">
        <f t="shared" si="101"/>
        <v>0</v>
      </c>
      <c r="U452" s="12">
        <f t="shared" si="102"/>
        <v>0</v>
      </c>
      <c r="V452" s="13" t="str">
        <f t="shared" ca="1" si="103"/>
        <v>Greater Than 8 Weeks Old</v>
      </c>
    </row>
    <row r="453" spans="1:22" x14ac:dyDescent="0.45">
      <c r="A453" s="2" t="s">
        <v>277</v>
      </c>
      <c r="B453" s="5">
        <v>43682</v>
      </c>
      <c r="C453" s="5" t="s">
        <v>369</v>
      </c>
      <c r="D453" s="5" t="s">
        <v>372</v>
      </c>
      <c r="E453" s="6">
        <v>3</v>
      </c>
      <c r="F453" s="3">
        <v>75</v>
      </c>
      <c r="G453" s="3">
        <v>11.52</v>
      </c>
      <c r="H453" s="8">
        <f t="shared" si="91"/>
        <v>3.84</v>
      </c>
      <c r="I453" s="3">
        <v>63.48</v>
      </c>
      <c r="J453" s="4">
        <v>0.85</v>
      </c>
      <c r="K453" s="2" t="str">
        <f t="shared" si="92"/>
        <v>Monday</v>
      </c>
      <c r="L453" s="5">
        <f t="shared" si="93"/>
        <v>43685</v>
      </c>
      <c r="M453" s="2" t="str">
        <f t="shared" si="94"/>
        <v>Thursday</v>
      </c>
      <c r="N453" s="2" t="str">
        <f t="shared" si="95"/>
        <v>Thursday</v>
      </c>
      <c r="O453" s="12">
        <f t="shared" si="96"/>
        <v>0</v>
      </c>
      <c r="P453" s="11" t="str">
        <f t="shared" si="97"/>
        <v>Low Cost per Unit</v>
      </c>
      <c r="Q453" s="12">
        <f t="shared" si="98"/>
        <v>0</v>
      </c>
      <c r="R453" s="12">
        <f t="shared" si="99"/>
        <v>2.25</v>
      </c>
      <c r="S453" s="12">
        <f t="shared" si="100"/>
        <v>0</v>
      </c>
      <c r="T453" s="12">
        <f t="shared" si="101"/>
        <v>0</v>
      </c>
      <c r="U453" s="12">
        <f t="shared" si="102"/>
        <v>0</v>
      </c>
      <c r="V453" s="13" t="str">
        <f t="shared" ca="1" si="103"/>
        <v>Greater Than 8 Weeks Old</v>
      </c>
    </row>
    <row r="454" spans="1:22" x14ac:dyDescent="0.45">
      <c r="A454" s="2" t="s">
        <v>284</v>
      </c>
      <c r="B454" s="5">
        <v>43682</v>
      </c>
      <c r="C454" s="5" t="s">
        <v>369</v>
      </c>
      <c r="D454" s="5" t="s">
        <v>372</v>
      </c>
      <c r="E454" s="6">
        <v>1</v>
      </c>
      <c r="F454" s="3">
        <v>22</v>
      </c>
      <c r="G454" s="3">
        <v>5.25</v>
      </c>
      <c r="H454" s="8">
        <f t="shared" si="91"/>
        <v>5.25</v>
      </c>
      <c r="I454" s="3">
        <v>16.75</v>
      </c>
      <c r="J454" s="4">
        <v>0.76</v>
      </c>
      <c r="K454" s="2" t="str">
        <f t="shared" si="92"/>
        <v>Monday</v>
      </c>
      <c r="L454" s="5">
        <f t="shared" si="93"/>
        <v>43685</v>
      </c>
      <c r="M454" s="2" t="str">
        <f t="shared" si="94"/>
        <v>Thursday</v>
      </c>
      <c r="N454" s="2" t="str">
        <f t="shared" si="95"/>
        <v>Thursday</v>
      </c>
      <c r="O454" s="12">
        <f t="shared" si="96"/>
        <v>0</v>
      </c>
      <c r="P454" s="11" t="str">
        <f t="shared" si="97"/>
        <v>Low Cost per Unit</v>
      </c>
      <c r="Q454" s="12">
        <f t="shared" si="98"/>
        <v>0</v>
      </c>
      <c r="R454" s="12">
        <f t="shared" si="99"/>
        <v>0</v>
      </c>
      <c r="S454" s="12">
        <f t="shared" si="100"/>
        <v>0</v>
      </c>
      <c r="T454" s="12">
        <f t="shared" si="101"/>
        <v>0</v>
      </c>
      <c r="U454" s="12">
        <f t="shared" si="102"/>
        <v>0</v>
      </c>
      <c r="V454" s="13" t="str">
        <f t="shared" ca="1" si="103"/>
        <v>Greater Than 8 Weeks Old</v>
      </c>
    </row>
    <row r="455" spans="1:22" x14ac:dyDescent="0.45">
      <c r="A455" s="2" t="s">
        <v>181</v>
      </c>
      <c r="B455" s="5">
        <v>43682</v>
      </c>
      <c r="C455" s="5" t="s">
        <v>369</v>
      </c>
      <c r="D455" s="5" t="s">
        <v>372</v>
      </c>
      <c r="E455" s="6">
        <v>1</v>
      </c>
      <c r="F455" s="3">
        <v>30</v>
      </c>
      <c r="G455" s="3">
        <v>7.8</v>
      </c>
      <c r="H455" s="8">
        <f t="shared" si="91"/>
        <v>7.8</v>
      </c>
      <c r="I455" s="3">
        <v>22.2</v>
      </c>
      <c r="J455" s="4">
        <v>0.74</v>
      </c>
      <c r="K455" s="2" t="str">
        <f t="shared" si="92"/>
        <v>Monday</v>
      </c>
      <c r="L455" s="5">
        <f t="shared" si="93"/>
        <v>43685</v>
      </c>
      <c r="M455" s="2" t="str">
        <f t="shared" si="94"/>
        <v>Thursday</v>
      </c>
      <c r="N455" s="2" t="str">
        <f t="shared" si="95"/>
        <v>Thursday</v>
      </c>
      <c r="O455" s="12">
        <f t="shared" si="96"/>
        <v>0</v>
      </c>
      <c r="P455" s="11" t="str">
        <f t="shared" si="97"/>
        <v>Low Cost per Unit</v>
      </c>
      <c r="Q455" s="12">
        <f t="shared" si="98"/>
        <v>0</v>
      </c>
      <c r="R455" s="12">
        <f t="shared" si="99"/>
        <v>0</v>
      </c>
      <c r="S455" s="12">
        <f t="shared" si="100"/>
        <v>0</v>
      </c>
      <c r="T455" s="12">
        <f t="shared" si="101"/>
        <v>0</v>
      </c>
      <c r="U455" s="12">
        <f t="shared" si="102"/>
        <v>0</v>
      </c>
      <c r="V455" s="13" t="str">
        <f t="shared" ca="1" si="103"/>
        <v>Greater Than 8 Weeks Old</v>
      </c>
    </row>
    <row r="456" spans="1:22" x14ac:dyDescent="0.45">
      <c r="A456" s="2" t="s">
        <v>125</v>
      </c>
      <c r="B456" s="5">
        <v>43682</v>
      </c>
      <c r="C456" s="5" t="s">
        <v>369</v>
      </c>
      <c r="D456" s="5" t="s">
        <v>372</v>
      </c>
      <c r="E456" s="6">
        <v>1</v>
      </c>
      <c r="F456" s="3">
        <v>40</v>
      </c>
      <c r="G456" s="3">
        <v>7.69</v>
      </c>
      <c r="H456" s="8">
        <f t="shared" si="91"/>
        <v>7.69</v>
      </c>
      <c r="I456" s="3">
        <v>32.31</v>
      </c>
      <c r="J456" s="4">
        <v>0.81</v>
      </c>
      <c r="K456" s="2" t="str">
        <f t="shared" si="92"/>
        <v>Monday</v>
      </c>
      <c r="L456" s="5">
        <f t="shared" si="93"/>
        <v>43685</v>
      </c>
      <c r="M456" s="2" t="str">
        <f t="shared" si="94"/>
        <v>Thursday</v>
      </c>
      <c r="N456" s="2" t="str">
        <f t="shared" si="95"/>
        <v>Thursday</v>
      </c>
      <c r="O456" s="12">
        <f t="shared" si="96"/>
        <v>0</v>
      </c>
      <c r="P456" s="11" t="str">
        <f t="shared" si="97"/>
        <v>Low Cost per Unit</v>
      </c>
      <c r="Q456" s="12">
        <f t="shared" si="98"/>
        <v>0</v>
      </c>
      <c r="R456" s="12">
        <f t="shared" si="99"/>
        <v>0</v>
      </c>
      <c r="S456" s="12">
        <f t="shared" si="100"/>
        <v>0</v>
      </c>
      <c r="T456" s="12">
        <f t="shared" si="101"/>
        <v>0</v>
      </c>
      <c r="U456" s="12">
        <f t="shared" si="102"/>
        <v>0</v>
      </c>
      <c r="V456" s="13" t="str">
        <f t="shared" ca="1" si="103"/>
        <v>Greater Than 8 Weeks Old</v>
      </c>
    </row>
    <row r="457" spans="1:22" x14ac:dyDescent="0.45">
      <c r="A457" s="2" t="s">
        <v>278</v>
      </c>
      <c r="B457" s="5">
        <v>43682</v>
      </c>
      <c r="C457" s="5" t="s">
        <v>369</v>
      </c>
      <c r="D457" s="5" t="s">
        <v>394</v>
      </c>
      <c r="E457" s="6">
        <v>1</v>
      </c>
      <c r="F457" s="3">
        <v>32</v>
      </c>
      <c r="G457" s="3">
        <v>12.57</v>
      </c>
      <c r="H457" s="8">
        <f t="shared" si="91"/>
        <v>12.57</v>
      </c>
      <c r="I457" s="3">
        <v>19.43</v>
      </c>
      <c r="J457" s="4">
        <v>0.61</v>
      </c>
      <c r="K457" s="2" t="str">
        <f t="shared" si="92"/>
        <v>Monday</v>
      </c>
      <c r="L457" s="5">
        <f t="shared" si="93"/>
        <v>43685</v>
      </c>
      <c r="M457" s="2" t="str">
        <f t="shared" si="94"/>
        <v>Thursday</v>
      </c>
      <c r="N457" s="2" t="str">
        <f t="shared" si="95"/>
        <v>Thursday</v>
      </c>
      <c r="O457" s="12">
        <f t="shared" si="96"/>
        <v>0</v>
      </c>
      <c r="P457" s="11" t="str">
        <f t="shared" si="97"/>
        <v>Low Cost per Unit</v>
      </c>
      <c r="Q457" s="12">
        <f t="shared" si="98"/>
        <v>0</v>
      </c>
      <c r="R457" s="12">
        <f t="shared" si="99"/>
        <v>0</v>
      </c>
      <c r="S457" s="12">
        <f t="shared" si="100"/>
        <v>0</v>
      </c>
      <c r="T457" s="12">
        <f t="shared" si="101"/>
        <v>0</v>
      </c>
      <c r="U457" s="12">
        <f t="shared" si="102"/>
        <v>0</v>
      </c>
      <c r="V457" s="13" t="str">
        <f t="shared" ca="1" si="103"/>
        <v>Greater Than 8 Weeks Old</v>
      </c>
    </row>
    <row r="458" spans="1:22" x14ac:dyDescent="0.45">
      <c r="A458" s="2" t="s">
        <v>83</v>
      </c>
      <c r="B458" s="5">
        <v>43682</v>
      </c>
      <c r="C458" s="5" t="s">
        <v>383</v>
      </c>
      <c r="D458" s="5" t="s">
        <v>398</v>
      </c>
      <c r="E458" s="6">
        <v>1</v>
      </c>
      <c r="F458" s="3">
        <v>5</v>
      </c>
      <c r="G458" s="3">
        <v>1.44</v>
      </c>
      <c r="H458" s="8">
        <f t="shared" si="91"/>
        <v>1.44</v>
      </c>
      <c r="I458" s="3">
        <v>3.56</v>
      </c>
      <c r="J458" s="4">
        <v>0.71</v>
      </c>
      <c r="K458" s="2" t="str">
        <f t="shared" si="92"/>
        <v>Monday</v>
      </c>
      <c r="L458" s="5">
        <f t="shared" si="93"/>
        <v>43685</v>
      </c>
      <c r="M458" s="2" t="str">
        <f t="shared" si="94"/>
        <v>Thursday</v>
      </c>
      <c r="N458" s="2" t="str">
        <f t="shared" si="95"/>
        <v>Thursday</v>
      </c>
      <c r="O458" s="12">
        <f t="shared" si="96"/>
        <v>0</v>
      </c>
      <c r="P458" s="11" t="str">
        <f t="shared" si="97"/>
        <v>Low Cost per Unit</v>
      </c>
      <c r="Q458" s="12">
        <f t="shared" si="98"/>
        <v>0</v>
      </c>
      <c r="R458" s="12">
        <f t="shared" si="99"/>
        <v>0</v>
      </c>
      <c r="S458" s="12">
        <f t="shared" si="100"/>
        <v>0</v>
      </c>
      <c r="T458" s="12">
        <f t="shared" si="101"/>
        <v>0</v>
      </c>
      <c r="U458" s="12">
        <f t="shared" si="102"/>
        <v>0</v>
      </c>
      <c r="V458" s="13" t="str">
        <f t="shared" ca="1" si="103"/>
        <v>Greater Than 8 Weeks Old</v>
      </c>
    </row>
    <row r="459" spans="1:22" x14ac:dyDescent="0.45">
      <c r="A459" s="2" t="s">
        <v>232</v>
      </c>
      <c r="B459" s="5">
        <v>43682</v>
      </c>
      <c r="C459" s="5" t="s">
        <v>383</v>
      </c>
      <c r="D459" s="5" t="s">
        <v>398</v>
      </c>
      <c r="E459" s="6">
        <v>4</v>
      </c>
      <c r="F459" s="3">
        <v>180</v>
      </c>
      <c r="G459" s="3">
        <v>63.72</v>
      </c>
      <c r="H459" s="8">
        <f t="shared" si="91"/>
        <v>15.93</v>
      </c>
      <c r="I459" s="3">
        <v>116.28</v>
      </c>
      <c r="J459" s="4">
        <v>0.65</v>
      </c>
      <c r="K459" s="2" t="str">
        <f t="shared" si="92"/>
        <v>Monday</v>
      </c>
      <c r="L459" s="5">
        <f t="shared" si="93"/>
        <v>43685</v>
      </c>
      <c r="M459" s="2" t="str">
        <f t="shared" si="94"/>
        <v>Thursday</v>
      </c>
      <c r="N459" s="2" t="str">
        <f t="shared" si="95"/>
        <v>Thursday</v>
      </c>
      <c r="O459" s="12">
        <f t="shared" si="96"/>
        <v>0</v>
      </c>
      <c r="P459" s="11" t="str">
        <f t="shared" si="97"/>
        <v>Low Cost per Unit</v>
      </c>
      <c r="Q459" s="12">
        <f t="shared" si="98"/>
        <v>0</v>
      </c>
      <c r="R459" s="12">
        <f t="shared" si="99"/>
        <v>5.3999999999999995</v>
      </c>
      <c r="S459" s="12">
        <f t="shared" si="100"/>
        <v>0</v>
      </c>
      <c r="T459" s="12">
        <f t="shared" si="101"/>
        <v>0</v>
      </c>
      <c r="U459" s="12">
        <f t="shared" si="102"/>
        <v>0</v>
      </c>
      <c r="V459" s="13" t="str">
        <f t="shared" ca="1" si="103"/>
        <v>Greater Than 8 Weeks Old</v>
      </c>
    </row>
    <row r="460" spans="1:22" x14ac:dyDescent="0.45">
      <c r="A460" s="2" t="s">
        <v>279</v>
      </c>
      <c r="B460" s="5">
        <v>43682</v>
      </c>
      <c r="C460" s="5" t="s">
        <v>378</v>
      </c>
      <c r="D460" s="5" t="s">
        <v>379</v>
      </c>
      <c r="E460" s="6">
        <v>3</v>
      </c>
      <c r="F460" s="3">
        <v>48</v>
      </c>
      <c r="G460" s="3">
        <v>20.25</v>
      </c>
      <c r="H460" s="8">
        <f t="shared" si="91"/>
        <v>6.75</v>
      </c>
      <c r="I460" s="3">
        <v>27.75</v>
      </c>
      <c r="J460" s="4">
        <v>0.57999999999999996</v>
      </c>
      <c r="K460" s="2" t="str">
        <f t="shared" si="92"/>
        <v>Monday</v>
      </c>
      <c r="L460" s="5">
        <f t="shared" si="93"/>
        <v>43685</v>
      </c>
      <c r="M460" s="2" t="str">
        <f t="shared" si="94"/>
        <v>Thursday</v>
      </c>
      <c r="N460" s="2" t="str">
        <f t="shared" si="95"/>
        <v>Thursday</v>
      </c>
      <c r="O460" s="12">
        <f t="shared" si="96"/>
        <v>0</v>
      </c>
      <c r="P460" s="11" t="str">
        <f t="shared" si="97"/>
        <v>Low Cost per Unit</v>
      </c>
      <c r="Q460" s="12">
        <f t="shared" si="98"/>
        <v>0</v>
      </c>
      <c r="R460" s="12">
        <f t="shared" si="99"/>
        <v>1.44</v>
      </c>
      <c r="S460" s="12">
        <f t="shared" si="100"/>
        <v>0</v>
      </c>
      <c r="T460" s="12">
        <f t="shared" si="101"/>
        <v>0</v>
      </c>
      <c r="U460" s="12">
        <f t="shared" si="102"/>
        <v>0</v>
      </c>
      <c r="V460" s="13" t="str">
        <f t="shared" ca="1" si="103"/>
        <v>Greater Than 8 Weeks Old</v>
      </c>
    </row>
    <row r="461" spans="1:22" x14ac:dyDescent="0.45">
      <c r="A461" s="2" t="s">
        <v>86</v>
      </c>
      <c r="B461" s="5">
        <v>43682</v>
      </c>
      <c r="C461" s="5" t="s">
        <v>383</v>
      </c>
      <c r="D461" s="5" t="s">
        <v>398</v>
      </c>
      <c r="E461" s="6">
        <v>3</v>
      </c>
      <c r="F461" s="3">
        <v>126</v>
      </c>
      <c r="G461" s="3">
        <v>37.14</v>
      </c>
      <c r="H461" s="8">
        <f t="shared" si="91"/>
        <v>12.38</v>
      </c>
      <c r="I461" s="3">
        <v>88.86</v>
      </c>
      <c r="J461" s="4">
        <v>0.71</v>
      </c>
      <c r="K461" s="2" t="str">
        <f t="shared" si="92"/>
        <v>Monday</v>
      </c>
      <c r="L461" s="5">
        <f t="shared" si="93"/>
        <v>43685</v>
      </c>
      <c r="M461" s="2" t="str">
        <f t="shared" si="94"/>
        <v>Thursday</v>
      </c>
      <c r="N461" s="2" t="str">
        <f t="shared" si="95"/>
        <v>Thursday</v>
      </c>
      <c r="O461" s="12">
        <f t="shared" si="96"/>
        <v>0</v>
      </c>
      <c r="P461" s="11" t="str">
        <f t="shared" si="97"/>
        <v>Low Cost per Unit</v>
      </c>
      <c r="Q461" s="12">
        <f t="shared" si="98"/>
        <v>0</v>
      </c>
      <c r="R461" s="12">
        <f t="shared" si="99"/>
        <v>3.78</v>
      </c>
      <c r="S461" s="12">
        <f t="shared" si="100"/>
        <v>0</v>
      </c>
      <c r="T461" s="12">
        <f t="shared" si="101"/>
        <v>0</v>
      </c>
      <c r="U461" s="12">
        <f t="shared" si="102"/>
        <v>0</v>
      </c>
      <c r="V461" s="13" t="str">
        <f t="shared" ca="1" si="103"/>
        <v>Greater Than 8 Weeks Old</v>
      </c>
    </row>
    <row r="462" spans="1:22" x14ac:dyDescent="0.45">
      <c r="A462" s="2" t="s">
        <v>128</v>
      </c>
      <c r="B462" s="5">
        <v>43682</v>
      </c>
      <c r="C462" s="5" t="s">
        <v>383</v>
      </c>
      <c r="D462" s="5" t="s">
        <v>398</v>
      </c>
      <c r="E462" s="6">
        <v>1</v>
      </c>
      <c r="F462" s="3">
        <v>21</v>
      </c>
      <c r="G462" s="3">
        <v>7.43</v>
      </c>
      <c r="H462" s="8">
        <f t="shared" si="91"/>
        <v>7.43</v>
      </c>
      <c r="I462" s="3">
        <v>13.57</v>
      </c>
      <c r="J462" s="4">
        <v>0.65</v>
      </c>
      <c r="K462" s="2" t="str">
        <f t="shared" si="92"/>
        <v>Monday</v>
      </c>
      <c r="L462" s="5">
        <f t="shared" si="93"/>
        <v>43685</v>
      </c>
      <c r="M462" s="2" t="str">
        <f t="shared" si="94"/>
        <v>Thursday</v>
      </c>
      <c r="N462" s="2" t="str">
        <f t="shared" si="95"/>
        <v>Thursday</v>
      </c>
      <c r="O462" s="12">
        <f t="shared" si="96"/>
        <v>0</v>
      </c>
      <c r="P462" s="11" t="str">
        <f t="shared" si="97"/>
        <v>Low Cost per Unit</v>
      </c>
      <c r="Q462" s="12">
        <f t="shared" si="98"/>
        <v>0</v>
      </c>
      <c r="R462" s="12">
        <f t="shared" si="99"/>
        <v>0</v>
      </c>
      <c r="S462" s="12">
        <f t="shared" si="100"/>
        <v>0</v>
      </c>
      <c r="T462" s="12">
        <f t="shared" si="101"/>
        <v>0</v>
      </c>
      <c r="U462" s="12">
        <f t="shared" si="102"/>
        <v>0</v>
      </c>
      <c r="V462" s="13" t="str">
        <f t="shared" ca="1" si="103"/>
        <v>Greater Than 8 Weeks Old</v>
      </c>
    </row>
    <row r="463" spans="1:22" x14ac:dyDescent="0.45">
      <c r="A463" s="2" t="s">
        <v>129</v>
      </c>
      <c r="B463" s="5">
        <v>43682</v>
      </c>
      <c r="C463" s="5" t="s">
        <v>383</v>
      </c>
      <c r="D463" s="5" t="s">
        <v>398</v>
      </c>
      <c r="E463" s="6">
        <v>3</v>
      </c>
      <c r="F463" s="3">
        <v>48</v>
      </c>
      <c r="G463" s="3">
        <v>14.64</v>
      </c>
      <c r="H463" s="8">
        <f t="shared" si="91"/>
        <v>4.88</v>
      </c>
      <c r="I463" s="3">
        <v>33.36</v>
      </c>
      <c r="J463" s="4">
        <v>0.7</v>
      </c>
      <c r="K463" s="2" t="str">
        <f t="shared" si="92"/>
        <v>Monday</v>
      </c>
      <c r="L463" s="5">
        <f t="shared" si="93"/>
        <v>43685</v>
      </c>
      <c r="M463" s="2" t="str">
        <f t="shared" si="94"/>
        <v>Thursday</v>
      </c>
      <c r="N463" s="2" t="str">
        <f t="shared" si="95"/>
        <v>Thursday</v>
      </c>
      <c r="O463" s="12">
        <f t="shared" si="96"/>
        <v>0</v>
      </c>
      <c r="P463" s="11" t="str">
        <f t="shared" si="97"/>
        <v>Low Cost per Unit</v>
      </c>
      <c r="Q463" s="12">
        <f t="shared" si="98"/>
        <v>0</v>
      </c>
      <c r="R463" s="12">
        <f t="shared" si="99"/>
        <v>1.44</v>
      </c>
      <c r="S463" s="12">
        <f t="shared" si="100"/>
        <v>0</v>
      </c>
      <c r="T463" s="12">
        <f t="shared" si="101"/>
        <v>0</v>
      </c>
      <c r="U463" s="12">
        <f t="shared" si="102"/>
        <v>0</v>
      </c>
      <c r="V463" s="13" t="str">
        <f t="shared" ca="1" si="103"/>
        <v>Greater Than 8 Weeks Old</v>
      </c>
    </row>
    <row r="464" spans="1:22" x14ac:dyDescent="0.45">
      <c r="A464" s="2" t="s">
        <v>233</v>
      </c>
      <c r="B464" s="5">
        <v>43682</v>
      </c>
      <c r="C464" s="5" t="s">
        <v>383</v>
      </c>
      <c r="D464" s="5" t="s">
        <v>384</v>
      </c>
      <c r="E464" s="6">
        <v>2</v>
      </c>
      <c r="F464" s="3">
        <v>16</v>
      </c>
      <c r="G464" s="3">
        <v>7.42</v>
      </c>
      <c r="H464" s="8">
        <f t="shared" si="91"/>
        <v>3.71</v>
      </c>
      <c r="I464" s="3">
        <v>8.58</v>
      </c>
      <c r="J464" s="4">
        <v>0.54</v>
      </c>
      <c r="K464" s="2" t="str">
        <f t="shared" si="92"/>
        <v>Monday</v>
      </c>
      <c r="L464" s="5">
        <f t="shared" si="93"/>
        <v>43685</v>
      </c>
      <c r="M464" s="2" t="str">
        <f t="shared" si="94"/>
        <v>Thursday</v>
      </c>
      <c r="N464" s="2" t="str">
        <f t="shared" si="95"/>
        <v>Thursday</v>
      </c>
      <c r="O464" s="12">
        <f t="shared" si="96"/>
        <v>0</v>
      </c>
      <c r="P464" s="11" t="str">
        <f t="shared" si="97"/>
        <v>Low Cost per Unit</v>
      </c>
      <c r="Q464" s="12">
        <f t="shared" si="98"/>
        <v>0</v>
      </c>
      <c r="R464" s="12">
        <f t="shared" si="99"/>
        <v>0.48</v>
      </c>
      <c r="S464" s="12">
        <f t="shared" si="100"/>
        <v>0</v>
      </c>
      <c r="T464" s="12">
        <f t="shared" si="101"/>
        <v>0</v>
      </c>
      <c r="U464" s="12">
        <f t="shared" si="102"/>
        <v>0</v>
      </c>
      <c r="V464" s="13" t="str">
        <f t="shared" ca="1" si="103"/>
        <v>Greater Than 8 Weeks Old</v>
      </c>
    </row>
    <row r="465" spans="1:22" x14ac:dyDescent="0.45">
      <c r="A465" s="2" t="s">
        <v>265</v>
      </c>
      <c r="B465" s="5">
        <v>43682</v>
      </c>
      <c r="C465" s="5" t="s">
        <v>383</v>
      </c>
      <c r="D465" s="5" t="s">
        <v>399</v>
      </c>
      <c r="E465" s="6">
        <v>1</v>
      </c>
      <c r="F465" s="3">
        <v>49</v>
      </c>
      <c r="G465" s="3">
        <v>18.38</v>
      </c>
      <c r="H465" s="8">
        <f t="shared" si="91"/>
        <v>18.38</v>
      </c>
      <c r="I465" s="3">
        <v>30.62</v>
      </c>
      <c r="J465" s="4">
        <v>0.62</v>
      </c>
      <c r="K465" s="2" t="str">
        <f t="shared" si="92"/>
        <v>Monday</v>
      </c>
      <c r="L465" s="5">
        <f t="shared" si="93"/>
        <v>43685</v>
      </c>
      <c r="M465" s="2" t="str">
        <f t="shared" si="94"/>
        <v>Thursday</v>
      </c>
      <c r="N465" s="2" t="str">
        <f t="shared" si="95"/>
        <v>Thursday</v>
      </c>
      <c r="O465" s="12">
        <f t="shared" si="96"/>
        <v>0</v>
      </c>
      <c r="P465" s="11" t="str">
        <f t="shared" si="97"/>
        <v>High Cost per Unit</v>
      </c>
      <c r="Q465" s="12">
        <f t="shared" si="98"/>
        <v>0</v>
      </c>
      <c r="R465" s="12">
        <f t="shared" si="99"/>
        <v>0</v>
      </c>
      <c r="S465" s="12">
        <f t="shared" si="100"/>
        <v>0</v>
      </c>
      <c r="T465" s="12">
        <f t="shared" si="101"/>
        <v>0</v>
      </c>
      <c r="U465" s="12">
        <f t="shared" si="102"/>
        <v>0</v>
      </c>
      <c r="V465" s="13" t="str">
        <f t="shared" ca="1" si="103"/>
        <v>Greater Than 8 Weeks Old</v>
      </c>
    </row>
    <row r="466" spans="1:22" x14ac:dyDescent="0.45">
      <c r="A466" s="2" t="s">
        <v>88</v>
      </c>
      <c r="B466" s="5">
        <v>43682</v>
      </c>
      <c r="C466" s="5" t="s">
        <v>376</v>
      </c>
      <c r="D466" s="5" t="s">
        <v>377</v>
      </c>
      <c r="E466" s="6">
        <v>6</v>
      </c>
      <c r="F466" s="3">
        <v>270</v>
      </c>
      <c r="G466" s="3">
        <v>97.92</v>
      </c>
      <c r="H466" s="8">
        <f t="shared" si="91"/>
        <v>16.32</v>
      </c>
      <c r="I466" s="3">
        <v>172.08</v>
      </c>
      <c r="J466" s="4">
        <v>0.64</v>
      </c>
      <c r="K466" s="2" t="str">
        <f t="shared" si="92"/>
        <v>Monday</v>
      </c>
      <c r="L466" s="5">
        <f t="shared" si="93"/>
        <v>43685</v>
      </c>
      <c r="M466" s="2" t="str">
        <f t="shared" si="94"/>
        <v>Thursday</v>
      </c>
      <c r="N466" s="2" t="str">
        <f t="shared" si="95"/>
        <v>Thursday</v>
      </c>
      <c r="O466" s="12">
        <f t="shared" si="96"/>
        <v>0</v>
      </c>
      <c r="P466" s="11" t="str">
        <f t="shared" si="97"/>
        <v>Low Cost per Unit</v>
      </c>
      <c r="Q466" s="12">
        <f t="shared" si="98"/>
        <v>0</v>
      </c>
      <c r="R466" s="12">
        <f t="shared" si="99"/>
        <v>8.1</v>
      </c>
      <c r="S466" s="12">
        <f t="shared" si="100"/>
        <v>0</v>
      </c>
      <c r="T466" s="12">
        <f t="shared" si="101"/>
        <v>0</v>
      </c>
      <c r="U466" s="12">
        <f t="shared" si="102"/>
        <v>0</v>
      </c>
      <c r="V466" s="13" t="str">
        <f t="shared" ca="1" si="103"/>
        <v>Greater Than 8 Weeks Old</v>
      </c>
    </row>
    <row r="467" spans="1:22" x14ac:dyDescent="0.45">
      <c r="A467" s="2" t="s">
        <v>285</v>
      </c>
      <c r="B467" s="5">
        <v>43682</v>
      </c>
      <c r="C467" s="5" t="s">
        <v>383</v>
      </c>
      <c r="D467" s="5" t="s">
        <v>398</v>
      </c>
      <c r="E467" s="6">
        <v>1</v>
      </c>
      <c r="F467" s="3">
        <v>59</v>
      </c>
      <c r="G467" s="3">
        <v>28.87</v>
      </c>
      <c r="H467" s="8">
        <f t="shared" si="91"/>
        <v>28.87</v>
      </c>
      <c r="I467" s="3">
        <v>30.13</v>
      </c>
      <c r="J467" s="4">
        <v>0.51</v>
      </c>
      <c r="K467" s="2" t="str">
        <f t="shared" si="92"/>
        <v>Monday</v>
      </c>
      <c r="L467" s="5">
        <f t="shared" si="93"/>
        <v>43685</v>
      </c>
      <c r="M467" s="2" t="str">
        <f t="shared" si="94"/>
        <v>Thursday</v>
      </c>
      <c r="N467" s="2" t="str">
        <f t="shared" si="95"/>
        <v>Thursday</v>
      </c>
      <c r="O467" s="12">
        <f t="shared" si="96"/>
        <v>0</v>
      </c>
      <c r="P467" s="11" t="str">
        <f t="shared" si="97"/>
        <v>High Cost per Unit</v>
      </c>
      <c r="Q467" s="12">
        <f t="shared" si="98"/>
        <v>0</v>
      </c>
      <c r="R467" s="12">
        <f t="shared" si="99"/>
        <v>0</v>
      </c>
      <c r="S467" s="12">
        <f t="shared" si="100"/>
        <v>0</v>
      </c>
      <c r="T467" s="12">
        <f t="shared" si="101"/>
        <v>0</v>
      </c>
      <c r="U467" s="12">
        <f t="shared" si="102"/>
        <v>0</v>
      </c>
      <c r="V467" s="13" t="str">
        <f t="shared" ca="1" si="103"/>
        <v>Greater Than 8 Weeks Old</v>
      </c>
    </row>
    <row r="468" spans="1:22" x14ac:dyDescent="0.45">
      <c r="A468" s="2" t="s">
        <v>90</v>
      </c>
      <c r="B468" s="5">
        <v>43682</v>
      </c>
      <c r="C468" s="5" t="s">
        <v>378</v>
      </c>
      <c r="D468" s="5" t="s">
        <v>379</v>
      </c>
      <c r="E468" s="6">
        <v>8</v>
      </c>
      <c r="F468" s="3">
        <v>792</v>
      </c>
      <c r="G468" s="3">
        <v>287.76</v>
      </c>
      <c r="H468" s="8">
        <f t="shared" si="91"/>
        <v>35.97</v>
      </c>
      <c r="I468" s="3">
        <v>504.24</v>
      </c>
      <c r="J468" s="4">
        <v>0.64</v>
      </c>
      <c r="K468" s="2" t="str">
        <f t="shared" si="92"/>
        <v>Monday</v>
      </c>
      <c r="L468" s="5">
        <f t="shared" si="93"/>
        <v>43685</v>
      </c>
      <c r="M468" s="2" t="str">
        <f t="shared" si="94"/>
        <v>Thursday</v>
      </c>
      <c r="N468" s="2" t="str">
        <f t="shared" si="95"/>
        <v>Thursday</v>
      </c>
      <c r="O468" s="12">
        <f t="shared" si="96"/>
        <v>0</v>
      </c>
      <c r="P468" s="11" t="str">
        <f t="shared" si="97"/>
        <v>High Cost per Unit</v>
      </c>
      <c r="Q468" s="12">
        <f t="shared" si="98"/>
        <v>0</v>
      </c>
      <c r="R468" s="12">
        <f t="shared" si="99"/>
        <v>23.759999999999998</v>
      </c>
      <c r="S468" s="12">
        <f t="shared" si="100"/>
        <v>0</v>
      </c>
      <c r="T468" s="12">
        <f t="shared" si="101"/>
        <v>0</v>
      </c>
      <c r="U468" s="12">
        <f t="shared" si="102"/>
        <v>0</v>
      </c>
      <c r="V468" s="13" t="str">
        <f t="shared" ca="1" si="103"/>
        <v>Greater Than 8 Weeks Old</v>
      </c>
    </row>
    <row r="469" spans="1:22" x14ac:dyDescent="0.45">
      <c r="A469" s="2" t="s">
        <v>143</v>
      </c>
      <c r="B469" s="5">
        <v>43682</v>
      </c>
      <c r="C469" s="5" t="s">
        <v>386</v>
      </c>
      <c r="D469" s="5" t="s">
        <v>395</v>
      </c>
      <c r="E469" s="6">
        <v>2</v>
      </c>
      <c r="F469" s="3">
        <v>58</v>
      </c>
      <c r="G469" s="3">
        <v>21.54</v>
      </c>
      <c r="H469" s="8">
        <f t="shared" si="91"/>
        <v>10.77</v>
      </c>
      <c r="I469" s="3">
        <v>36.46</v>
      </c>
      <c r="J469" s="4">
        <v>0.63</v>
      </c>
      <c r="K469" s="2" t="str">
        <f t="shared" si="92"/>
        <v>Monday</v>
      </c>
      <c r="L469" s="5">
        <f t="shared" si="93"/>
        <v>43685</v>
      </c>
      <c r="M469" s="2" t="str">
        <f t="shared" si="94"/>
        <v>Thursday</v>
      </c>
      <c r="N469" s="2" t="str">
        <f t="shared" si="95"/>
        <v>Thursday</v>
      </c>
      <c r="O469" s="12">
        <f t="shared" si="96"/>
        <v>0</v>
      </c>
      <c r="P469" s="11" t="str">
        <f t="shared" si="97"/>
        <v>Low Cost per Unit</v>
      </c>
      <c r="Q469" s="12">
        <f t="shared" si="98"/>
        <v>0</v>
      </c>
      <c r="R469" s="12">
        <f t="shared" si="99"/>
        <v>1.74</v>
      </c>
      <c r="S469" s="12">
        <f t="shared" si="100"/>
        <v>0</v>
      </c>
      <c r="T469" s="12">
        <f t="shared" si="101"/>
        <v>0</v>
      </c>
      <c r="U469" s="12">
        <f t="shared" si="102"/>
        <v>0</v>
      </c>
      <c r="V469" s="13" t="str">
        <f t="shared" ca="1" si="103"/>
        <v>Greater Than 8 Weeks Old</v>
      </c>
    </row>
    <row r="470" spans="1:22" x14ac:dyDescent="0.45">
      <c r="A470" s="2" t="s">
        <v>235</v>
      </c>
      <c r="B470" s="5">
        <v>43682</v>
      </c>
      <c r="C470" s="5" t="s">
        <v>375</v>
      </c>
      <c r="D470" s="5" t="s">
        <v>382</v>
      </c>
      <c r="E470" s="6">
        <v>1</v>
      </c>
      <c r="F470" s="3">
        <v>35</v>
      </c>
      <c r="G470" s="3">
        <v>15</v>
      </c>
      <c r="H470" s="8">
        <f t="shared" si="91"/>
        <v>15</v>
      </c>
      <c r="I470" s="3">
        <v>20</v>
      </c>
      <c r="J470" s="4">
        <v>0.56999999999999995</v>
      </c>
      <c r="K470" s="2" t="str">
        <f t="shared" si="92"/>
        <v>Monday</v>
      </c>
      <c r="L470" s="5">
        <f t="shared" si="93"/>
        <v>43685</v>
      </c>
      <c r="M470" s="2" t="str">
        <f t="shared" si="94"/>
        <v>Thursday</v>
      </c>
      <c r="N470" s="2" t="str">
        <f t="shared" si="95"/>
        <v>Thursday</v>
      </c>
      <c r="O470" s="12">
        <f t="shared" si="96"/>
        <v>0</v>
      </c>
      <c r="P470" s="11" t="str">
        <f t="shared" si="97"/>
        <v>Low Cost per Unit</v>
      </c>
      <c r="Q470" s="12">
        <f t="shared" si="98"/>
        <v>0</v>
      </c>
      <c r="R470" s="12">
        <f t="shared" si="99"/>
        <v>0</v>
      </c>
      <c r="S470" s="12">
        <f t="shared" si="100"/>
        <v>0</v>
      </c>
      <c r="T470" s="12">
        <f t="shared" si="101"/>
        <v>0</v>
      </c>
      <c r="U470" s="12">
        <f t="shared" si="102"/>
        <v>0</v>
      </c>
      <c r="V470" s="13" t="str">
        <f t="shared" ca="1" si="103"/>
        <v>Greater Than 8 Weeks Old</v>
      </c>
    </row>
    <row r="471" spans="1:22" x14ac:dyDescent="0.45">
      <c r="A471" s="2" t="s">
        <v>131</v>
      </c>
      <c r="B471" s="5">
        <v>43683</v>
      </c>
      <c r="C471" s="5" t="s">
        <v>367</v>
      </c>
      <c r="D471" s="5" t="s">
        <v>368</v>
      </c>
      <c r="E471" s="6">
        <v>1</v>
      </c>
      <c r="F471" s="3">
        <v>55</v>
      </c>
      <c r="G471" s="3">
        <v>17.649999999999999</v>
      </c>
      <c r="H471" s="8">
        <f t="shared" si="91"/>
        <v>17.649999999999999</v>
      </c>
      <c r="I471" s="3">
        <v>37.35</v>
      </c>
      <c r="J471" s="4">
        <v>0.68</v>
      </c>
      <c r="K471" s="2" t="str">
        <f t="shared" si="92"/>
        <v>Tuesday</v>
      </c>
      <c r="L471" s="5">
        <f t="shared" si="93"/>
        <v>43686</v>
      </c>
      <c r="M471" s="2" t="str">
        <f t="shared" si="94"/>
        <v>Friday</v>
      </c>
      <c r="N471" s="2" t="str">
        <f t="shared" si="95"/>
        <v>Friday</v>
      </c>
      <c r="O471" s="12">
        <f t="shared" si="96"/>
        <v>0.05</v>
      </c>
      <c r="P471" s="11" t="str">
        <f t="shared" si="97"/>
        <v>High Cost per Unit</v>
      </c>
      <c r="Q471" s="12">
        <f t="shared" si="98"/>
        <v>5.5</v>
      </c>
      <c r="R471" s="12">
        <f t="shared" si="99"/>
        <v>0</v>
      </c>
      <c r="S471" s="12">
        <f t="shared" si="100"/>
        <v>0</v>
      </c>
      <c r="T471" s="12">
        <f t="shared" si="101"/>
        <v>0</v>
      </c>
      <c r="U471" s="12">
        <f t="shared" si="102"/>
        <v>0</v>
      </c>
      <c r="V471" s="13" t="str">
        <f t="shared" ca="1" si="103"/>
        <v>Greater Than 8 Weeks Old</v>
      </c>
    </row>
    <row r="472" spans="1:22" x14ac:dyDescent="0.45">
      <c r="A472" s="2" t="s">
        <v>92</v>
      </c>
      <c r="B472" s="5">
        <v>43683</v>
      </c>
      <c r="C472" s="5" t="s">
        <v>367</v>
      </c>
      <c r="D472" s="5" t="s">
        <v>368</v>
      </c>
      <c r="E472" s="6">
        <v>3</v>
      </c>
      <c r="F472" s="3">
        <v>177</v>
      </c>
      <c r="G472" s="3">
        <v>60.9</v>
      </c>
      <c r="H472" s="8">
        <f t="shared" si="91"/>
        <v>20.3</v>
      </c>
      <c r="I472" s="3">
        <v>116.1</v>
      </c>
      <c r="J472" s="4">
        <v>0.66</v>
      </c>
      <c r="K472" s="2" t="str">
        <f t="shared" si="92"/>
        <v>Tuesday</v>
      </c>
      <c r="L472" s="5">
        <f t="shared" si="93"/>
        <v>43686</v>
      </c>
      <c r="M472" s="2" t="str">
        <f t="shared" si="94"/>
        <v>Friday</v>
      </c>
      <c r="N472" s="2" t="str">
        <f t="shared" si="95"/>
        <v>Friday</v>
      </c>
      <c r="O472" s="12">
        <f t="shared" si="96"/>
        <v>0.15000000000000002</v>
      </c>
      <c r="P472" s="11" t="str">
        <f t="shared" si="97"/>
        <v>High Cost per Unit</v>
      </c>
      <c r="Q472" s="12">
        <f t="shared" si="98"/>
        <v>17.7</v>
      </c>
      <c r="R472" s="12">
        <f t="shared" si="99"/>
        <v>5.31</v>
      </c>
      <c r="S472" s="12">
        <f t="shared" si="100"/>
        <v>0</v>
      </c>
      <c r="T472" s="12">
        <f t="shared" si="101"/>
        <v>0</v>
      </c>
      <c r="U472" s="12">
        <f t="shared" si="102"/>
        <v>0</v>
      </c>
      <c r="V472" s="13" t="str">
        <f t="shared" ca="1" si="103"/>
        <v>Greater Than 8 Weeks Old</v>
      </c>
    </row>
    <row r="473" spans="1:22" x14ac:dyDescent="0.45">
      <c r="A473" s="2" t="s">
        <v>145</v>
      </c>
      <c r="B473" s="5">
        <v>43683</v>
      </c>
      <c r="C473" s="5" t="s">
        <v>367</v>
      </c>
      <c r="D473" s="5" t="s">
        <v>368</v>
      </c>
      <c r="E473" s="6">
        <v>1</v>
      </c>
      <c r="F473" s="3">
        <v>59</v>
      </c>
      <c r="G473" s="3">
        <v>22.65</v>
      </c>
      <c r="H473" s="8">
        <f t="shared" si="91"/>
        <v>22.65</v>
      </c>
      <c r="I473" s="3">
        <v>36.35</v>
      </c>
      <c r="J473" s="4">
        <v>0.62</v>
      </c>
      <c r="K473" s="2" t="str">
        <f t="shared" si="92"/>
        <v>Tuesday</v>
      </c>
      <c r="L473" s="5">
        <f t="shared" si="93"/>
        <v>43686</v>
      </c>
      <c r="M473" s="2" t="str">
        <f t="shared" si="94"/>
        <v>Friday</v>
      </c>
      <c r="N473" s="2" t="str">
        <f t="shared" si="95"/>
        <v>Friday</v>
      </c>
      <c r="O473" s="12">
        <f t="shared" si="96"/>
        <v>0.05</v>
      </c>
      <c r="P473" s="11" t="str">
        <f t="shared" si="97"/>
        <v>High Cost per Unit</v>
      </c>
      <c r="Q473" s="12">
        <f t="shared" si="98"/>
        <v>5.9</v>
      </c>
      <c r="R473" s="12">
        <f t="shared" si="99"/>
        <v>0</v>
      </c>
      <c r="S473" s="12">
        <f t="shared" si="100"/>
        <v>0</v>
      </c>
      <c r="T473" s="12">
        <f t="shared" si="101"/>
        <v>0</v>
      </c>
      <c r="U473" s="12">
        <f t="shared" si="102"/>
        <v>0</v>
      </c>
      <c r="V473" s="13" t="str">
        <f t="shared" ca="1" si="103"/>
        <v>Greater Than 8 Weeks Old</v>
      </c>
    </row>
    <row r="474" spans="1:22" x14ac:dyDescent="0.45">
      <c r="A474" s="2" t="s">
        <v>95</v>
      </c>
      <c r="B474" s="5">
        <v>43683</v>
      </c>
      <c r="C474" s="5" t="s">
        <v>367</v>
      </c>
      <c r="D474" s="5" t="s">
        <v>368</v>
      </c>
      <c r="E474" s="6">
        <v>1</v>
      </c>
      <c r="F474" s="3">
        <v>89</v>
      </c>
      <c r="G474" s="3">
        <v>32.520000000000003</v>
      </c>
      <c r="H474" s="8">
        <f t="shared" si="91"/>
        <v>32.520000000000003</v>
      </c>
      <c r="I474" s="3">
        <v>56.48</v>
      </c>
      <c r="J474" s="4">
        <v>0.63</v>
      </c>
      <c r="K474" s="2" t="str">
        <f t="shared" si="92"/>
        <v>Tuesday</v>
      </c>
      <c r="L474" s="5">
        <f t="shared" si="93"/>
        <v>43686</v>
      </c>
      <c r="M474" s="2" t="str">
        <f t="shared" si="94"/>
        <v>Friday</v>
      </c>
      <c r="N474" s="2" t="str">
        <f t="shared" si="95"/>
        <v>Friday</v>
      </c>
      <c r="O474" s="12">
        <f t="shared" si="96"/>
        <v>0.05</v>
      </c>
      <c r="P474" s="11" t="str">
        <f t="shared" si="97"/>
        <v>High Cost per Unit</v>
      </c>
      <c r="Q474" s="12">
        <f t="shared" si="98"/>
        <v>8.9</v>
      </c>
      <c r="R474" s="12">
        <f t="shared" si="99"/>
        <v>0</v>
      </c>
      <c r="S474" s="12">
        <f t="shared" si="100"/>
        <v>0</v>
      </c>
      <c r="T474" s="12">
        <f t="shared" si="101"/>
        <v>0</v>
      </c>
      <c r="U474" s="12">
        <f t="shared" si="102"/>
        <v>0</v>
      </c>
      <c r="V474" s="13" t="str">
        <f t="shared" ca="1" si="103"/>
        <v>Greater Than 8 Weeks Old</v>
      </c>
    </row>
    <row r="475" spans="1:22" x14ac:dyDescent="0.45">
      <c r="A475" s="2" t="s">
        <v>268</v>
      </c>
      <c r="B475" s="5">
        <v>43683</v>
      </c>
      <c r="C475" s="5" t="s">
        <v>367</v>
      </c>
      <c r="D475" s="5" t="s">
        <v>368</v>
      </c>
      <c r="E475" s="6">
        <v>1</v>
      </c>
      <c r="F475" s="3">
        <v>85</v>
      </c>
      <c r="G475" s="3">
        <v>30.01</v>
      </c>
      <c r="H475" s="8">
        <f t="shared" si="91"/>
        <v>30.01</v>
      </c>
      <c r="I475" s="3">
        <v>54.99</v>
      </c>
      <c r="J475" s="4">
        <v>0.65</v>
      </c>
      <c r="K475" s="2" t="str">
        <f t="shared" si="92"/>
        <v>Tuesday</v>
      </c>
      <c r="L475" s="5">
        <f t="shared" si="93"/>
        <v>43686</v>
      </c>
      <c r="M475" s="2" t="str">
        <f t="shared" si="94"/>
        <v>Friday</v>
      </c>
      <c r="N475" s="2" t="str">
        <f t="shared" si="95"/>
        <v>Friday</v>
      </c>
      <c r="O475" s="12">
        <f t="shared" si="96"/>
        <v>0.05</v>
      </c>
      <c r="P475" s="11" t="str">
        <f t="shared" si="97"/>
        <v>High Cost per Unit</v>
      </c>
      <c r="Q475" s="12">
        <f t="shared" si="98"/>
        <v>8.5</v>
      </c>
      <c r="R475" s="12">
        <f t="shared" si="99"/>
        <v>0</v>
      </c>
      <c r="S475" s="12">
        <f t="shared" si="100"/>
        <v>0</v>
      </c>
      <c r="T475" s="12">
        <f t="shared" si="101"/>
        <v>0</v>
      </c>
      <c r="U475" s="12">
        <f t="shared" si="102"/>
        <v>0</v>
      </c>
      <c r="V475" s="13" t="str">
        <f t="shared" ca="1" si="103"/>
        <v>Greater Than 8 Weeks Old</v>
      </c>
    </row>
    <row r="476" spans="1:22" x14ac:dyDescent="0.45">
      <c r="A476" s="2" t="s">
        <v>286</v>
      </c>
      <c r="B476" s="5">
        <v>43683</v>
      </c>
      <c r="C476" s="5" t="s">
        <v>367</v>
      </c>
      <c r="D476" s="5" t="s">
        <v>368</v>
      </c>
      <c r="E476" s="6">
        <v>1</v>
      </c>
      <c r="F476" s="3">
        <v>75</v>
      </c>
      <c r="G476" s="3">
        <v>16.2</v>
      </c>
      <c r="H476" s="8">
        <f t="shared" si="91"/>
        <v>16.2</v>
      </c>
      <c r="I476" s="3">
        <v>58.8</v>
      </c>
      <c r="J476" s="4">
        <v>0.78</v>
      </c>
      <c r="K476" s="2" t="str">
        <f t="shared" si="92"/>
        <v>Tuesday</v>
      </c>
      <c r="L476" s="5">
        <f t="shared" si="93"/>
        <v>43686</v>
      </c>
      <c r="M476" s="2" t="str">
        <f t="shared" si="94"/>
        <v>Friday</v>
      </c>
      <c r="N476" s="2" t="str">
        <f t="shared" si="95"/>
        <v>Friday</v>
      </c>
      <c r="O476" s="12">
        <f t="shared" si="96"/>
        <v>0.05</v>
      </c>
      <c r="P476" s="11" t="str">
        <f t="shared" si="97"/>
        <v>Low Cost per Unit</v>
      </c>
      <c r="Q476" s="12">
        <f t="shared" si="98"/>
        <v>7.5</v>
      </c>
      <c r="R476" s="12">
        <f t="shared" si="99"/>
        <v>0</v>
      </c>
      <c r="S476" s="12">
        <f t="shared" si="100"/>
        <v>0</v>
      </c>
      <c r="T476" s="12">
        <f t="shared" si="101"/>
        <v>0</v>
      </c>
      <c r="U476" s="12">
        <f t="shared" si="102"/>
        <v>0</v>
      </c>
      <c r="V476" s="13" t="str">
        <f t="shared" ca="1" si="103"/>
        <v>Greater Than 8 Weeks Old</v>
      </c>
    </row>
    <row r="477" spans="1:22" x14ac:dyDescent="0.45">
      <c r="A477" s="2" t="s">
        <v>134</v>
      </c>
      <c r="B477" s="5">
        <v>43683</v>
      </c>
      <c r="C477" s="5" t="s">
        <v>367</v>
      </c>
      <c r="D477" s="5" t="s">
        <v>368</v>
      </c>
      <c r="E477" s="6">
        <v>1</v>
      </c>
      <c r="F477" s="3">
        <v>57</v>
      </c>
      <c r="G477" s="3">
        <v>19.93</v>
      </c>
      <c r="H477" s="8">
        <f t="shared" si="91"/>
        <v>19.93</v>
      </c>
      <c r="I477" s="3">
        <v>37.07</v>
      </c>
      <c r="J477" s="4">
        <v>0.65</v>
      </c>
      <c r="K477" s="2" t="str">
        <f t="shared" si="92"/>
        <v>Tuesday</v>
      </c>
      <c r="L477" s="5">
        <f t="shared" si="93"/>
        <v>43686</v>
      </c>
      <c r="M477" s="2" t="str">
        <f t="shared" si="94"/>
        <v>Friday</v>
      </c>
      <c r="N477" s="2" t="str">
        <f t="shared" si="95"/>
        <v>Friday</v>
      </c>
      <c r="O477" s="12">
        <f t="shared" si="96"/>
        <v>0.05</v>
      </c>
      <c r="P477" s="11" t="str">
        <f t="shared" si="97"/>
        <v>High Cost per Unit</v>
      </c>
      <c r="Q477" s="12">
        <f t="shared" si="98"/>
        <v>5.7</v>
      </c>
      <c r="R477" s="12">
        <f t="shared" si="99"/>
        <v>0</v>
      </c>
      <c r="S477" s="12">
        <f t="shared" si="100"/>
        <v>0</v>
      </c>
      <c r="T477" s="12">
        <f t="shared" si="101"/>
        <v>0</v>
      </c>
      <c r="U477" s="12">
        <f t="shared" si="102"/>
        <v>0</v>
      </c>
      <c r="V477" s="13" t="str">
        <f t="shared" ca="1" si="103"/>
        <v>Greater Than 8 Weeks Old</v>
      </c>
    </row>
    <row r="478" spans="1:22" x14ac:dyDescent="0.45">
      <c r="A478" s="2" t="s">
        <v>209</v>
      </c>
      <c r="B478" s="5">
        <v>43683</v>
      </c>
      <c r="C478" s="5" t="s">
        <v>369</v>
      </c>
      <c r="D478" s="5" t="s">
        <v>370</v>
      </c>
      <c r="E478" s="6">
        <v>2</v>
      </c>
      <c r="F478" s="3">
        <v>148.99</v>
      </c>
      <c r="G478" s="3">
        <v>55</v>
      </c>
      <c r="H478" s="8">
        <f t="shared" si="91"/>
        <v>27.5</v>
      </c>
      <c r="I478" s="3">
        <v>93.99</v>
      </c>
      <c r="J478" s="4">
        <v>0.63</v>
      </c>
      <c r="K478" s="2" t="str">
        <f t="shared" si="92"/>
        <v>Tuesday</v>
      </c>
      <c r="L478" s="5">
        <f t="shared" si="93"/>
        <v>43686</v>
      </c>
      <c r="M478" s="2" t="str">
        <f t="shared" si="94"/>
        <v>Friday</v>
      </c>
      <c r="N478" s="2" t="str">
        <f t="shared" si="95"/>
        <v>Friday</v>
      </c>
      <c r="O478" s="12">
        <f t="shared" si="96"/>
        <v>0.1</v>
      </c>
      <c r="P478" s="11" t="str">
        <f t="shared" si="97"/>
        <v>High Cost per Unit</v>
      </c>
      <c r="Q478" s="12">
        <f t="shared" si="98"/>
        <v>0</v>
      </c>
      <c r="R478" s="12">
        <f t="shared" si="99"/>
        <v>4.4697000000000005</v>
      </c>
      <c r="S478" s="12">
        <f t="shared" si="100"/>
        <v>0</v>
      </c>
      <c r="T478" s="12">
        <f t="shared" si="101"/>
        <v>0</v>
      </c>
      <c r="U478" s="12">
        <f t="shared" si="102"/>
        <v>0</v>
      </c>
      <c r="V478" s="13" t="str">
        <f t="shared" ca="1" si="103"/>
        <v>Greater Than 8 Weeks Old</v>
      </c>
    </row>
    <row r="479" spans="1:22" x14ac:dyDescent="0.45">
      <c r="A479" s="2" t="s">
        <v>213</v>
      </c>
      <c r="B479" s="5">
        <v>43683</v>
      </c>
      <c r="C479" s="5" t="s">
        <v>369</v>
      </c>
      <c r="D479" s="5" t="s">
        <v>374</v>
      </c>
      <c r="E479" s="6">
        <v>2</v>
      </c>
      <c r="F479" s="3">
        <v>21</v>
      </c>
      <c r="G479" s="3">
        <v>14.34</v>
      </c>
      <c r="H479" s="8">
        <f t="shared" si="91"/>
        <v>7.17</v>
      </c>
      <c r="I479" s="3">
        <v>6.66</v>
      </c>
      <c r="J479" s="4">
        <v>0.32</v>
      </c>
      <c r="K479" s="2" t="str">
        <f t="shared" si="92"/>
        <v>Tuesday</v>
      </c>
      <c r="L479" s="5">
        <f t="shared" si="93"/>
        <v>43686</v>
      </c>
      <c r="M479" s="2" t="str">
        <f t="shared" si="94"/>
        <v>Friday</v>
      </c>
      <c r="N479" s="2" t="str">
        <f t="shared" si="95"/>
        <v>Friday</v>
      </c>
      <c r="O479" s="12">
        <f t="shared" si="96"/>
        <v>0.1</v>
      </c>
      <c r="P479" s="11" t="str">
        <f t="shared" si="97"/>
        <v>Low Cost per Unit</v>
      </c>
      <c r="Q479" s="12">
        <f t="shared" si="98"/>
        <v>0</v>
      </c>
      <c r="R479" s="12">
        <f t="shared" si="99"/>
        <v>0.63</v>
      </c>
      <c r="S479" s="12">
        <f t="shared" si="100"/>
        <v>0</v>
      </c>
      <c r="T479" s="12">
        <f t="shared" si="101"/>
        <v>0</v>
      </c>
      <c r="U479" s="12">
        <f t="shared" si="102"/>
        <v>0</v>
      </c>
      <c r="V479" s="13" t="str">
        <f t="shared" ca="1" si="103"/>
        <v>Greater Than 8 Weeks Old</v>
      </c>
    </row>
    <row r="480" spans="1:22" x14ac:dyDescent="0.45">
      <c r="A480" s="2" t="s">
        <v>176</v>
      </c>
      <c r="B480" s="5">
        <v>43683</v>
      </c>
      <c r="C480" s="5" t="s">
        <v>369</v>
      </c>
      <c r="D480" s="5" t="s">
        <v>375</v>
      </c>
      <c r="E480" s="6">
        <v>1</v>
      </c>
      <c r="F480" s="3">
        <v>5</v>
      </c>
      <c r="G480" s="3">
        <v>0.25</v>
      </c>
      <c r="H480" s="8">
        <f t="shared" si="91"/>
        <v>0.25</v>
      </c>
      <c r="I480" s="3">
        <v>4.75</v>
      </c>
      <c r="J480" s="4">
        <v>0.95</v>
      </c>
      <c r="K480" s="2" t="str">
        <f t="shared" si="92"/>
        <v>Tuesday</v>
      </c>
      <c r="L480" s="5">
        <f t="shared" si="93"/>
        <v>43686</v>
      </c>
      <c r="M480" s="2" t="str">
        <f t="shared" si="94"/>
        <v>Friday</v>
      </c>
      <c r="N480" s="2" t="str">
        <f t="shared" si="95"/>
        <v>Friday</v>
      </c>
      <c r="O480" s="12">
        <f t="shared" si="96"/>
        <v>0.05</v>
      </c>
      <c r="P480" s="11" t="str">
        <f t="shared" si="97"/>
        <v>Low Cost per Unit</v>
      </c>
      <c r="Q480" s="12">
        <f t="shared" si="98"/>
        <v>0</v>
      </c>
      <c r="R480" s="12">
        <f t="shared" si="99"/>
        <v>0</v>
      </c>
      <c r="S480" s="12">
        <f t="shared" si="100"/>
        <v>0.75</v>
      </c>
      <c r="T480" s="12">
        <f t="shared" si="101"/>
        <v>0</v>
      </c>
      <c r="U480" s="12">
        <f t="shared" si="102"/>
        <v>0</v>
      </c>
      <c r="V480" s="13" t="str">
        <f t="shared" ca="1" si="103"/>
        <v>Greater Than 8 Weeks Old</v>
      </c>
    </row>
    <row r="481" spans="1:22" x14ac:dyDescent="0.45">
      <c r="A481" s="2" t="s">
        <v>15</v>
      </c>
      <c r="B481" s="5">
        <v>43683</v>
      </c>
      <c r="C481" s="5" t="s">
        <v>369</v>
      </c>
      <c r="D481" s="5" t="s">
        <v>375</v>
      </c>
      <c r="E481" s="6">
        <v>1</v>
      </c>
      <c r="F481" s="3">
        <v>32</v>
      </c>
      <c r="G481" s="3">
        <v>5.5</v>
      </c>
      <c r="H481" s="8">
        <f t="shared" si="91"/>
        <v>5.5</v>
      </c>
      <c r="I481" s="3">
        <v>26.5</v>
      </c>
      <c r="J481" s="4">
        <v>0.83</v>
      </c>
      <c r="K481" s="2" t="str">
        <f t="shared" si="92"/>
        <v>Tuesday</v>
      </c>
      <c r="L481" s="5">
        <f t="shared" si="93"/>
        <v>43686</v>
      </c>
      <c r="M481" s="2" t="str">
        <f t="shared" si="94"/>
        <v>Friday</v>
      </c>
      <c r="N481" s="2" t="str">
        <f t="shared" si="95"/>
        <v>Friday</v>
      </c>
      <c r="O481" s="12">
        <f t="shared" si="96"/>
        <v>0.05</v>
      </c>
      <c r="P481" s="11" t="str">
        <f t="shared" si="97"/>
        <v>Low Cost per Unit</v>
      </c>
      <c r="Q481" s="12">
        <f t="shared" si="98"/>
        <v>0</v>
      </c>
      <c r="R481" s="12">
        <f t="shared" si="99"/>
        <v>0</v>
      </c>
      <c r="S481" s="12">
        <f t="shared" si="100"/>
        <v>4.8</v>
      </c>
      <c r="T481" s="12">
        <f t="shared" si="101"/>
        <v>0</v>
      </c>
      <c r="U481" s="12">
        <f t="shared" si="102"/>
        <v>0</v>
      </c>
      <c r="V481" s="13" t="str">
        <f t="shared" ca="1" si="103"/>
        <v>Greater Than 8 Weeks Old</v>
      </c>
    </row>
    <row r="482" spans="1:22" x14ac:dyDescent="0.45">
      <c r="A482" s="2" t="s">
        <v>135</v>
      </c>
      <c r="B482" s="5">
        <v>43683</v>
      </c>
      <c r="C482" s="5" t="s">
        <v>369</v>
      </c>
      <c r="D482" s="5" t="s">
        <v>375</v>
      </c>
      <c r="E482" s="6">
        <v>1</v>
      </c>
      <c r="F482" s="3">
        <v>15</v>
      </c>
      <c r="G482" s="3">
        <v>2.1</v>
      </c>
      <c r="H482" s="8">
        <f t="shared" si="91"/>
        <v>2.1</v>
      </c>
      <c r="I482" s="3">
        <v>12.9</v>
      </c>
      <c r="J482" s="4">
        <v>0.86</v>
      </c>
      <c r="K482" s="2" t="str">
        <f t="shared" si="92"/>
        <v>Tuesday</v>
      </c>
      <c r="L482" s="5">
        <f t="shared" si="93"/>
        <v>43686</v>
      </c>
      <c r="M482" s="2" t="str">
        <f t="shared" si="94"/>
        <v>Friday</v>
      </c>
      <c r="N482" s="2" t="str">
        <f t="shared" si="95"/>
        <v>Friday</v>
      </c>
      <c r="O482" s="12">
        <f t="shared" si="96"/>
        <v>0.05</v>
      </c>
      <c r="P482" s="11" t="str">
        <f t="shared" si="97"/>
        <v>Low Cost per Unit</v>
      </c>
      <c r="Q482" s="12">
        <f t="shared" si="98"/>
        <v>0</v>
      </c>
      <c r="R482" s="12">
        <f t="shared" si="99"/>
        <v>0</v>
      </c>
      <c r="S482" s="12">
        <f t="shared" si="100"/>
        <v>2.25</v>
      </c>
      <c r="T482" s="12">
        <f t="shared" si="101"/>
        <v>0</v>
      </c>
      <c r="U482" s="12">
        <f t="shared" si="102"/>
        <v>0</v>
      </c>
      <c r="V482" s="13" t="str">
        <f t="shared" ca="1" si="103"/>
        <v>Greater Than 8 Weeks Old</v>
      </c>
    </row>
    <row r="483" spans="1:22" x14ac:dyDescent="0.45">
      <c r="A483" s="2" t="s">
        <v>16</v>
      </c>
      <c r="B483" s="5">
        <v>43683</v>
      </c>
      <c r="C483" s="5" t="s">
        <v>375</v>
      </c>
      <c r="D483" s="5" t="s">
        <v>377</v>
      </c>
      <c r="E483" s="6">
        <v>1</v>
      </c>
      <c r="F483" s="3">
        <v>25</v>
      </c>
      <c r="G483" s="3">
        <v>4.5</v>
      </c>
      <c r="H483" s="8">
        <f t="shared" si="91"/>
        <v>4.5</v>
      </c>
      <c r="I483" s="3">
        <v>20.5</v>
      </c>
      <c r="J483" s="4">
        <v>0.82</v>
      </c>
      <c r="K483" s="2" t="str">
        <f t="shared" si="92"/>
        <v>Tuesday</v>
      </c>
      <c r="L483" s="5">
        <f t="shared" si="93"/>
        <v>43686</v>
      </c>
      <c r="M483" s="2" t="str">
        <f t="shared" si="94"/>
        <v>Friday</v>
      </c>
      <c r="N483" s="2" t="str">
        <f t="shared" si="95"/>
        <v>Friday</v>
      </c>
      <c r="O483" s="12">
        <f t="shared" si="96"/>
        <v>0.05</v>
      </c>
      <c r="P483" s="11" t="str">
        <f t="shared" si="97"/>
        <v>Low Cost per Unit</v>
      </c>
      <c r="Q483" s="12">
        <f t="shared" si="98"/>
        <v>0</v>
      </c>
      <c r="R483" s="12">
        <f t="shared" si="99"/>
        <v>0</v>
      </c>
      <c r="S483" s="12">
        <f t="shared" si="100"/>
        <v>0</v>
      </c>
      <c r="T483" s="12">
        <f t="shared" si="101"/>
        <v>0</v>
      </c>
      <c r="U483" s="12">
        <f t="shared" si="102"/>
        <v>0</v>
      </c>
      <c r="V483" s="13" t="str">
        <f t="shared" ca="1" si="103"/>
        <v>Greater Than 8 Weeks Old</v>
      </c>
    </row>
    <row r="484" spans="1:22" x14ac:dyDescent="0.45">
      <c r="A484" s="2" t="s">
        <v>17</v>
      </c>
      <c r="B484" s="5">
        <v>43683</v>
      </c>
      <c r="C484" s="5" t="s">
        <v>376</v>
      </c>
      <c r="D484" s="5" t="s">
        <v>377</v>
      </c>
      <c r="E484" s="6">
        <v>1</v>
      </c>
      <c r="F484" s="3">
        <v>29</v>
      </c>
      <c r="G484" s="3">
        <v>6.2</v>
      </c>
      <c r="H484" s="8">
        <f t="shared" si="91"/>
        <v>6.2</v>
      </c>
      <c r="I484" s="3">
        <v>22.8</v>
      </c>
      <c r="J484" s="4">
        <v>0.79</v>
      </c>
      <c r="K484" s="2" t="str">
        <f t="shared" si="92"/>
        <v>Tuesday</v>
      </c>
      <c r="L484" s="5">
        <f t="shared" si="93"/>
        <v>43686</v>
      </c>
      <c r="M484" s="2" t="str">
        <f t="shared" si="94"/>
        <v>Friday</v>
      </c>
      <c r="N484" s="2" t="str">
        <f t="shared" si="95"/>
        <v>Friday</v>
      </c>
      <c r="O484" s="12">
        <f t="shared" si="96"/>
        <v>0.05</v>
      </c>
      <c r="P484" s="11" t="str">
        <f t="shared" si="97"/>
        <v>Low Cost per Unit</v>
      </c>
      <c r="Q484" s="12">
        <f t="shared" si="98"/>
        <v>0</v>
      </c>
      <c r="R484" s="12">
        <f t="shared" si="99"/>
        <v>0</v>
      </c>
      <c r="S484" s="12">
        <f t="shared" si="100"/>
        <v>0</v>
      </c>
      <c r="T484" s="12">
        <f t="shared" si="101"/>
        <v>0</v>
      </c>
      <c r="U484" s="12">
        <f t="shared" si="102"/>
        <v>0</v>
      </c>
      <c r="V484" s="13" t="str">
        <f t="shared" ca="1" si="103"/>
        <v>Greater Than 8 Weeks Old</v>
      </c>
    </row>
    <row r="485" spans="1:22" x14ac:dyDescent="0.45">
      <c r="A485" s="2" t="s">
        <v>18</v>
      </c>
      <c r="B485" s="5">
        <v>43683</v>
      </c>
      <c r="C485" s="5" t="s">
        <v>376</v>
      </c>
      <c r="D485" s="5" t="s">
        <v>377</v>
      </c>
      <c r="E485" s="6">
        <v>3</v>
      </c>
      <c r="F485" s="3">
        <v>75</v>
      </c>
      <c r="G485" s="3">
        <v>19.71</v>
      </c>
      <c r="H485" s="8">
        <f t="shared" si="91"/>
        <v>6.57</v>
      </c>
      <c r="I485" s="3">
        <v>55.29</v>
      </c>
      <c r="J485" s="4">
        <v>0.74</v>
      </c>
      <c r="K485" s="2" t="str">
        <f t="shared" si="92"/>
        <v>Tuesday</v>
      </c>
      <c r="L485" s="5">
        <f t="shared" si="93"/>
        <v>43686</v>
      </c>
      <c r="M485" s="2" t="str">
        <f t="shared" si="94"/>
        <v>Friday</v>
      </c>
      <c r="N485" s="2" t="str">
        <f t="shared" si="95"/>
        <v>Friday</v>
      </c>
      <c r="O485" s="12">
        <f t="shared" si="96"/>
        <v>0.15000000000000002</v>
      </c>
      <c r="P485" s="11" t="str">
        <f t="shared" si="97"/>
        <v>Low Cost per Unit</v>
      </c>
      <c r="Q485" s="12">
        <f t="shared" si="98"/>
        <v>0</v>
      </c>
      <c r="R485" s="12">
        <f t="shared" si="99"/>
        <v>2.25</v>
      </c>
      <c r="S485" s="12">
        <f t="shared" si="100"/>
        <v>0</v>
      </c>
      <c r="T485" s="12">
        <f t="shared" si="101"/>
        <v>0</v>
      </c>
      <c r="U485" s="12">
        <f t="shared" si="102"/>
        <v>0</v>
      </c>
      <c r="V485" s="13" t="str">
        <f t="shared" ca="1" si="103"/>
        <v>Greater Than 8 Weeks Old</v>
      </c>
    </row>
    <row r="486" spans="1:22" x14ac:dyDescent="0.45">
      <c r="A486" s="2" t="s">
        <v>19</v>
      </c>
      <c r="B486" s="5">
        <v>43683</v>
      </c>
      <c r="C486" s="5" t="s">
        <v>378</v>
      </c>
      <c r="D486" s="5" t="s">
        <v>379</v>
      </c>
      <c r="E486" s="6">
        <v>2</v>
      </c>
      <c r="F486" s="3">
        <v>138</v>
      </c>
      <c r="G486" s="3">
        <v>40.119999999999997</v>
      </c>
      <c r="H486" s="8">
        <f t="shared" si="91"/>
        <v>20.059999999999999</v>
      </c>
      <c r="I486" s="3">
        <v>97.88</v>
      </c>
      <c r="J486" s="4">
        <v>0.71</v>
      </c>
      <c r="K486" s="2" t="str">
        <f t="shared" si="92"/>
        <v>Tuesday</v>
      </c>
      <c r="L486" s="5">
        <f t="shared" si="93"/>
        <v>43686</v>
      </c>
      <c r="M486" s="2" t="str">
        <f t="shared" si="94"/>
        <v>Friday</v>
      </c>
      <c r="N486" s="2" t="str">
        <f t="shared" si="95"/>
        <v>Friday</v>
      </c>
      <c r="O486" s="12">
        <f t="shared" si="96"/>
        <v>0.1</v>
      </c>
      <c r="P486" s="11" t="str">
        <f t="shared" si="97"/>
        <v>High Cost per Unit</v>
      </c>
      <c r="Q486" s="12">
        <f t="shared" si="98"/>
        <v>0</v>
      </c>
      <c r="R486" s="12">
        <f t="shared" si="99"/>
        <v>4.1399999999999997</v>
      </c>
      <c r="S486" s="12">
        <f t="shared" si="100"/>
        <v>0</v>
      </c>
      <c r="T486" s="12">
        <f t="shared" si="101"/>
        <v>0</v>
      </c>
      <c r="U486" s="12">
        <f t="shared" si="102"/>
        <v>0</v>
      </c>
      <c r="V486" s="13" t="str">
        <f t="shared" ca="1" si="103"/>
        <v>Greater Than 8 Weeks Old</v>
      </c>
    </row>
    <row r="487" spans="1:22" x14ac:dyDescent="0.45">
      <c r="A487" s="2" t="s">
        <v>20</v>
      </c>
      <c r="B487" s="5">
        <v>43683</v>
      </c>
      <c r="C487" s="5" t="s">
        <v>376</v>
      </c>
      <c r="D487" s="5" t="s">
        <v>377</v>
      </c>
      <c r="E487" s="6">
        <v>1</v>
      </c>
      <c r="F487" s="3">
        <v>22</v>
      </c>
      <c r="G487" s="3">
        <v>5.25</v>
      </c>
      <c r="H487" s="8">
        <f t="shared" si="91"/>
        <v>5.25</v>
      </c>
      <c r="I487" s="3">
        <v>16.75</v>
      </c>
      <c r="J487" s="4">
        <v>0.76</v>
      </c>
      <c r="K487" s="2" t="str">
        <f t="shared" si="92"/>
        <v>Tuesday</v>
      </c>
      <c r="L487" s="5">
        <f t="shared" si="93"/>
        <v>43686</v>
      </c>
      <c r="M487" s="2" t="str">
        <f t="shared" si="94"/>
        <v>Friday</v>
      </c>
      <c r="N487" s="2" t="str">
        <f t="shared" si="95"/>
        <v>Friday</v>
      </c>
      <c r="O487" s="12">
        <f t="shared" si="96"/>
        <v>0.05</v>
      </c>
      <c r="P487" s="11" t="str">
        <f t="shared" si="97"/>
        <v>Low Cost per Unit</v>
      </c>
      <c r="Q487" s="12">
        <f t="shared" si="98"/>
        <v>0</v>
      </c>
      <c r="R487" s="12">
        <f t="shared" si="99"/>
        <v>0</v>
      </c>
      <c r="S487" s="12">
        <f t="shared" si="100"/>
        <v>0</v>
      </c>
      <c r="T487" s="12">
        <f t="shared" si="101"/>
        <v>0</v>
      </c>
      <c r="U487" s="12">
        <f t="shared" si="102"/>
        <v>0</v>
      </c>
      <c r="V487" s="13" t="str">
        <f t="shared" ca="1" si="103"/>
        <v>Greater Than 8 Weeks Old</v>
      </c>
    </row>
    <row r="488" spans="1:22" x14ac:dyDescent="0.45">
      <c r="A488" s="2" t="s">
        <v>21</v>
      </c>
      <c r="B488" s="5">
        <v>43683</v>
      </c>
      <c r="C488" s="5" t="s">
        <v>376</v>
      </c>
      <c r="D488" s="5" t="s">
        <v>377</v>
      </c>
      <c r="E488" s="6">
        <v>5</v>
      </c>
      <c r="F488" s="3">
        <v>110</v>
      </c>
      <c r="G488" s="3">
        <v>31.75</v>
      </c>
      <c r="H488" s="8">
        <f t="shared" si="91"/>
        <v>6.35</v>
      </c>
      <c r="I488" s="3">
        <v>78.25</v>
      </c>
      <c r="J488" s="4">
        <v>0.71</v>
      </c>
      <c r="K488" s="2" t="str">
        <f t="shared" si="92"/>
        <v>Tuesday</v>
      </c>
      <c r="L488" s="5">
        <f t="shared" si="93"/>
        <v>43686</v>
      </c>
      <c r="M488" s="2" t="str">
        <f t="shared" si="94"/>
        <v>Friday</v>
      </c>
      <c r="N488" s="2" t="str">
        <f t="shared" si="95"/>
        <v>Friday</v>
      </c>
      <c r="O488" s="12">
        <f t="shared" si="96"/>
        <v>0.25</v>
      </c>
      <c r="P488" s="11" t="str">
        <f t="shared" si="97"/>
        <v>Low Cost per Unit</v>
      </c>
      <c r="Q488" s="12">
        <f t="shared" si="98"/>
        <v>0</v>
      </c>
      <c r="R488" s="12">
        <f t="shared" si="99"/>
        <v>3.3</v>
      </c>
      <c r="S488" s="12">
        <f t="shared" si="100"/>
        <v>0</v>
      </c>
      <c r="T488" s="12">
        <f t="shared" si="101"/>
        <v>0</v>
      </c>
      <c r="U488" s="12">
        <f t="shared" si="102"/>
        <v>0</v>
      </c>
      <c r="V488" s="13" t="str">
        <f t="shared" ca="1" si="103"/>
        <v>Greater Than 8 Weeks Old</v>
      </c>
    </row>
    <row r="489" spans="1:22" x14ac:dyDescent="0.45">
      <c r="A489" s="2" t="s">
        <v>215</v>
      </c>
      <c r="B489" s="5">
        <v>43683</v>
      </c>
      <c r="C489" s="5" t="s">
        <v>378</v>
      </c>
      <c r="D489" s="5" t="s">
        <v>379</v>
      </c>
      <c r="E489" s="6">
        <v>4</v>
      </c>
      <c r="F489" s="3">
        <v>39.96</v>
      </c>
      <c r="G489" s="3">
        <v>15.2</v>
      </c>
      <c r="H489" s="8">
        <f t="shared" si="91"/>
        <v>3.8</v>
      </c>
      <c r="I489" s="3">
        <v>24.76</v>
      </c>
      <c r="J489" s="4">
        <v>0.62</v>
      </c>
      <c r="K489" s="2" t="str">
        <f t="shared" si="92"/>
        <v>Tuesday</v>
      </c>
      <c r="L489" s="5">
        <f t="shared" si="93"/>
        <v>43686</v>
      </c>
      <c r="M489" s="2" t="str">
        <f t="shared" si="94"/>
        <v>Friday</v>
      </c>
      <c r="N489" s="2" t="str">
        <f t="shared" si="95"/>
        <v>Friday</v>
      </c>
      <c r="O489" s="12">
        <f t="shared" si="96"/>
        <v>0.2</v>
      </c>
      <c r="P489" s="11" t="str">
        <f t="shared" si="97"/>
        <v>Low Cost per Unit</v>
      </c>
      <c r="Q489" s="12">
        <f t="shared" si="98"/>
        <v>0</v>
      </c>
      <c r="R489" s="12">
        <f t="shared" si="99"/>
        <v>1.1988000000000001</v>
      </c>
      <c r="S489" s="12">
        <f t="shared" si="100"/>
        <v>0</v>
      </c>
      <c r="T489" s="12">
        <f t="shared" si="101"/>
        <v>0</v>
      </c>
      <c r="U489" s="12">
        <f t="shared" si="102"/>
        <v>0</v>
      </c>
      <c r="V489" s="13" t="str">
        <f t="shared" ca="1" si="103"/>
        <v>Greater Than 8 Weeks Old</v>
      </c>
    </row>
    <row r="490" spans="1:22" x14ac:dyDescent="0.45">
      <c r="A490" s="2" t="s">
        <v>22</v>
      </c>
      <c r="B490" s="5">
        <v>43683</v>
      </c>
      <c r="C490" s="5" t="s">
        <v>380</v>
      </c>
      <c r="D490" s="5" t="s">
        <v>381</v>
      </c>
      <c r="E490" s="6">
        <v>2</v>
      </c>
      <c r="F490" s="3">
        <v>50</v>
      </c>
      <c r="G490" s="3">
        <v>10.8</v>
      </c>
      <c r="H490" s="8">
        <f t="shared" si="91"/>
        <v>5.4</v>
      </c>
      <c r="I490" s="3">
        <v>39.200000000000003</v>
      </c>
      <c r="J490" s="4">
        <v>0.78</v>
      </c>
      <c r="K490" s="2" t="str">
        <f t="shared" si="92"/>
        <v>Tuesday</v>
      </c>
      <c r="L490" s="5">
        <f t="shared" si="93"/>
        <v>43686</v>
      </c>
      <c r="M490" s="2" t="str">
        <f t="shared" si="94"/>
        <v>Friday</v>
      </c>
      <c r="N490" s="2" t="str">
        <f t="shared" si="95"/>
        <v>Friday</v>
      </c>
      <c r="O490" s="12">
        <f t="shared" si="96"/>
        <v>0.1</v>
      </c>
      <c r="P490" s="11" t="str">
        <f t="shared" si="97"/>
        <v>Low Cost per Unit</v>
      </c>
      <c r="Q490" s="12">
        <f t="shared" si="98"/>
        <v>0</v>
      </c>
      <c r="R490" s="12">
        <f t="shared" si="99"/>
        <v>1.5</v>
      </c>
      <c r="S490" s="12">
        <f t="shared" si="100"/>
        <v>0</v>
      </c>
      <c r="T490" s="12">
        <f t="shared" si="101"/>
        <v>0</v>
      </c>
      <c r="U490" s="12">
        <f t="shared" si="102"/>
        <v>0</v>
      </c>
      <c r="V490" s="13" t="str">
        <f t="shared" ca="1" si="103"/>
        <v>Greater Than 8 Weeks Old</v>
      </c>
    </row>
    <row r="491" spans="1:22" x14ac:dyDescent="0.45">
      <c r="A491" s="2" t="s">
        <v>162</v>
      </c>
      <c r="B491" s="5">
        <v>43683</v>
      </c>
      <c r="C491" s="5" t="s">
        <v>383</v>
      </c>
      <c r="D491" s="5" t="s">
        <v>384</v>
      </c>
      <c r="E491" s="6">
        <v>2</v>
      </c>
      <c r="F491" s="3">
        <v>24.99</v>
      </c>
      <c r="G491" s="3">
        <v>6.4</v>
      </c>
      <c r="H491" s="8">
        <f t="shared" si="91"/>
        <v>3.2</v>
      </c>
      <c r="I491" s="3">
        <v>18.59</v>
      </c>
      <c r="J491" s="4">
        <v>0.74</v>
      </c>
      <c r="K491" s="2" t="str">
        <f t="shared" si="92"/>
        <v>Tuesday</v>
      </c>
      <c r="L491" s="5">
        <f t="shared" si="93"/>
        <v>43686</v>
      </c>
      <c r="M491" s="2" t="str">
        <f t="shared" si="94"/>
        <v>Friday</v>
      </c>
      <c r="N491" s="2" t="str">
        <f t="shared" si="95"/>
        <v>Friday</v>
      </c>
      <c r="O491" s="12">
        <f t="shared" si="96"/>
        <v>0.1</v>
      </c>
      <c r="P491" s="11" t="str">
        <f t="shared" si="97"/>
        <v>Low Cost per Unit</v>
      </c>
      <c r="Q491" s="12">
        <f t="shared" si="98"/>
        <v>0</v>
      </c>
      <c r="R491" s="12">
        <f t="shared" si="99"/>
        <v>0.74969999999999992</v>
      </c>
      <c r="S491" s="12">
        <f t="shared" si="100"/>
        <v>0</v>
      </c>
      <c r="T491" s="12">
        <f t="shared" si="101"/>
        <v>0</v>
      </c>
      <c r="U491" s="12">
        <f t="shared" si="102"/>
        <v>0</v>
      </c>
      <c r="V491" s="13" t="str">
        <f t="shared" ca="1" si="103"/>
        <v>Greater Than 8 Weeks Old</v>
      </c>
    </row>
    <row r="492" spans="1:22" x14ac:dyDescent="0.45">
      <c r="A492" s="2" t="s">
        <v>216</v>
      </c>
      <c r="B492" s="5">
        <v>43683</v>
      </c>
      <c r="C492" s="5" t="s">
        <v>383</v>
      </c>
      <c r="D492" s="5" t="s">
        <v>385</v>
      </c>
      <c r="E492" s="6">
        <v>1</v>
      </c>
      <c r="F492" s="3">
        <v>19</v>
      </c>
      <c r="G492" s="3">
        <v>4.3</v>
      </c>
      <c r="H492" s="8">
        <f t="shared" si="91"/>
        <v>4.3</v>
      </c>
      <c r="I492" s="3">
        <v>14.7</v>
      </c>
      <c r="J492" s="4">
        <v>0.77</v>
      </c>
      <c r="K492" s="2" t="str">
        <f t="shared" si="92"/>
        <v>Tuesday</v>
      </c>
      <c r="L492" s="5">
        <f t="shared" si="93"/>
        <v>43686</v>
      </c>
      <c r="M492" s="2" t="str">
        <f t="shared" si="94"/>
        <v>Friday</v>
      </c>
      <c r="N492" s="2" t="str">
        <f t="shared" si="95"/>
        <v>Friday</v>
      </c>
      <c r="O492" s="12">
        <f t="shared" si="96"/>
        <v>0.05</v>
      </c>
      <c r="P492" s="11" t="str">
        <f t="shared" si="97"/>
        <v>Low Cost per Unit</v>
      </c>
      <c r="Q492" s="12">
        <f t="shared" si="98"/>
        <v>0</v>
      </c>
      <c r="R492" s="12">
        <f t="shared" si="99"/>
        <v>0</v>
      </c>
      <c r="S492" s="12">
        <f t="shared" si="100"/>
        <v>0</v>
      </c>
      <c r="T492" s="12">
        <f t="shared" si="101"/>
        <v>0</v>
      </c>
      <c r="U492" s="12">
        <f t="shared" si="102"/>
        <v>0</v>
      </c>
      <c r="V492" s="13" t="str">
        <f t="shared" ca="1" si="103"/>
        <v>Greater Than 8 Weeks Old</v>
      </c>
    </row>
    <row r="493" spans="1:22" x14ac:dyDescent="0.45">
      <c r="A493" s="2" t="s">
        <v>23</v>
      </c>
      <c r="B493" s="5">
        <v>43683</v>
      </c>
      <c r="C493" s="5" t="s">
        <v>383</v>
      </c>
      <c r="D493" s="5" t="s">
        <v>385</v>
      </c>
      <c r="E493" s="6">
        <v>1</v>
      </c>
      <c r="F493" s="3">
        <v>14</v>
      </c>
      <c r="G493" s="3">
        <v>2.75</v>
      </c>
      <c r="H493" s="8">
        <f t="shared" si="91"/>
        <v>2.75</v>
      </c>
      <c r="I493" s="3">
        <v>11.25</v>
      </c>
      <c r="J493" s="4">
        <v>0.8</v>
      </c>
      <c r="K493" s="2" t="str">
        <f t="shared" si="92"/>
        <v>Tuesday</v>
      </c>
      <c r="L493" s="5">
        <f t="shared" si="93"/>
        <v>43686</v>
      </c>
      <c r="M493" s="2" t="str">
        <f t="shared" si="94"/>
        <v>Friday</v>
      </c>
      <c r="N493" s="2" t="str">
        <f t="shared" si="95"/>
        <v>Friday</v>
      </c>
      <c r="O493" s="12">
        <f t="shared" si="96"/>
        <v>0.05</v>
      </c>
      <c r="P493" s="11" t="str">
        <f t="shared" si="97"/>
        <v>Low Cost per Unit</v>
      </c>
      <c r="Q493" s="12">
        <f t="shared" si="98"/>
        <v>0</v>
      </c>
      <c r="R493" s="12">
        <f t="shared" si="99"/>
        <v>0</v>
      </c>
      <c r="S493" s="12">
        <f t="shared" si="100"/>
        <v>0</v>
      </c>
      <c r="T493" s="12">
        <f t="shared" si="101"/>
        <v>0</v>
      </c>
      <c r="U493" s="12">
        <f t="shared" si="102"/>
        <v>0</v>
      </c>
      <c r="V493" s="13" t="str">
        <f t="shared" ca="1" si="103"/>
        <v>Greater Than 8 Weeks Old</v>
      </c>
    </row>
    <row r="494" spans="1:22" x14ac:dyDescent="0.45">
      <c r="A494" s="2" t="s">
        <v>136</v>
      </c>
      <c r="B494" s="5">
        <v>43683</v>
      </c>
      <c r="C494" s="5" t="s">
        <v>376</v>
      </c>
      <c r="D494" s="5" t="s">
        <v>377</v>
      </c>
      <c r="E494" s="6">
        <v>6</v>
      </c>
      <c r="F494" s="3">
        <v>13.98</v>
      </c>
      <c r="G494" s="3">
        <v>10.5</v>
      </c>
      <c r="H494" s="8">
        <f t="shared" si="91"/>
        <v>1.75</v>
      </c>
      <c r="I494" s="3">
        <v>3.48</v>
      </c>
      <c r="J494" s="4">
        <v>0.25</v>
      </c>
      <c r="K494" s="2" t="str">
        <f t="shared" si="92"/>
        <v>Tuesday</v>
      </c>
      <c r="L494" s="5">
        <f t="shared" si="93"/>
        <v>43686</v>
      </c>
      <c r="M494" s="2" t="str">
        <f t="shared" si="94"/>
        <v>Friday</v>
      </c>
      <c r="N494" s="2" t="str">
        <f t="shared" si="95"/>
        <v>Friday</v>
      </c>
      <c r="O494" s="12">
        <f t="shared" si="96"/>
        <v>0.30000000000000004</v>
      </c>
      <c r="P494" s="11" t="str">
        <f t="shared" si="97"/>
        <v>Low Cost per Unit</v>
      </c>
      <c r="Q494" s="12">
        <f t="shared" si="98"/>
        <v>0</v>
      </c>
      <c r="R494" s="12">
        <f t="shared" si="99"/>
        <v>0.4194</v>
      </c>
      <c r="S494" s="12">
        <f t="shared" si="100"/>
        <v>0</v>
      </c>
      <c r="T494" s="12">
        <f t="shared" si="101"/>
        <v>0</v>
      </c>
      <c r="U494" s="12">
        <f t="shared" si="102"/>
        <v>0</v>
      </c>
      <c r="V494" s="13" t="str">
        <f t="shared" ca="1" si="103"/>
        <v>Greater Than 8 Weeks Old</v>
      </c>
    </row>
    <row r="495" spans="1:22" x14ac:dyDescent="0.45">
      <c r="A495" s="2" t="s">
        <v>99</v>
      </c>
      <c r="B495" s="5">
        <v>43683</v>
      </c>
      <c r="C495" s="5" t="s">
        <v>378</v>
      </c>
      <c r="D495" s="5" t="s">
        <v>379</v>
      </c>
      <c r="E495" s="6">
        <v>1</v>
      </c>
      <c r="F495" s="3">
        <v>22</v>
      </c>
      <c r="G495" s="3">
        <v>2.0499999999999998</v>
      </c>
      <c r="H495" s="8">
        <f t="shared" si="91"/>
        <v>2.0499999999999998</v>
      </c>
      <c r="I495" s="3">
        <v>19.95</v>
      </c>
      <c r="J495" s="4">
        <v>0.91</v>
      </c>
      <c r="K495" s="2" t="str">
        <f t="shared" si="92"/>
        <v>Tuesday</v>
      </c>
      <c r="L495" s="5">
        <f t="shared" si="93"/>
        <v>43686</v>
      </c>
      <c r="M495" s="2" t="str">
        <f t="shared" si="94"/>
        <v>Friday</v>
      </c>
      <c r="N495" s="2" t="str">
        <f t="shared" si="95"/>
        <v>Friday</v>
      </c>
      <c r="O495" s="12">
        <f t="shared" si="96"/>
        <v>0.05</v>
      </c>
      <c r="P495" s="11" t="str">
        <f t="shared" si="97"/>
        <v>Low Cost per Unit</v>
      </c>
      <c r="Q495" s="12">
        <f t="shared" si="98"/>
        <v>0</v>
      </c>
      <c r="R495" s="12">
        <f t="shared" si="99"/>
        <v>0</v>
      </c>
      <c r="S495" s="12">
        <f t="shared" si="100"/>
        <v>0</v>
      </c>
      <c r="T495" s="12">
        <f t="shared" si="101"/>
        <v>0</v>
      </c>
      <c r="U495" s="12">
        <f t="shared" si="102"/>
        <v>0</v>
      </c>
      <c r="V495" s="13" t="str">
        <f t="shared" ca="1" si="103"/>
        <v>Greater Than 8 Weeks Old</v>
      </c>
    </row>
    <row r="496" spans="1:22" x14ac:dyDescent="0.45">
      <c r="A496" s="2" t="s">
        <v>219</v>
      </c>
      <c r="B496" s="5">
        <v>43683</v>
      </c>
      <c r="C496" s="5" t="s">
        <v>380</v>
      </c>
      <c r="D496" s="5" t="s">
        <v>381</v>
      </c>
      <c r="E496" s="6">
        <v>3</v>
      </c>
      <c r="F496" s="3">
        <v>57</v>
      </c>
      <c r="G496" s="3">
        <v>13.5</v>
      </c>
      <c r="H496" s="8">
        <f t="shared" si="91"/>
        <v>4.5</v>
      </c>
      <c r="I496" s="3">
        <v>43.5</v>
      </c>
      <c r="J496" s="4">
        <v>0.76</v>
      </c>
      <c r="K496" s="2" t="str">
        <f t="shared" si="92"/>
        <v>Tuesday</v>
      </c>
      <c r="L496" s="5">
        <f t="shared" si="93"/>
        <v>43686</v>
      </c>
      <c r="M496" s="2" t="str">
        <f t="shared" si="94"/>
        <v>Friday</v>
      </c>
      <c r="N496" s="2" t="str">
        <f t="shared" si="95"/>
        <v>Friday</v>
      </c>
      <c r="O496" s="12">
        <f t="shared" si="96"/>
        <v>0.15000000000000002</v>
      </c>
      <c r="P496" s="11" t="str">
        <f t="shared" si="97"/>
        <v>Low Cost per Unit</v>
      </c>
      <c r="Q496" s="12">
        <f t="shared" si="98"/>
        <v>0</v>
      </c>
      <c r="R496" s="12">
        <f t="shared" si="99"/>
        <v>1.71</v>
      </c>
      <c r="S496" s="12">
        <f t="shared" si="100"/>
        <v>0</v>
      </c>
      <c r="T496" s="12">
        <f t="shared" si="101"/>
        <v>0</v>
      </c>
      <c r="U496" s="12">
        <f t="shared" si="102"/>
        <v>0</v>
      </c>
      <c r="V496" s="13" t="str">
        <f t="shared" ca="1" si="103"/>
        <v>Greater Than 8 Weeks Old</v>
      </c>
    </row>
    <row r="497" spans="1:22" x14ac:dyDescent="0.45">
      <c r="A497" s="2" t="s">
        <v>100</v>
      </c>
      <c r="B497" s="5">
        <v>43683</v>
      </c>
      <c r="C497" s="5" t="s">
        <v>380</v>
      </c>
      <c r="D497" s="5" t="s">
        <v>381</v>
      </c>
      <c r="E497" s="6">
        <v>2</v>
      </c>
      <c r="F497" s="3">
        <v>34</v>
      </c>
      <c r="G497" s="3">
        <v>5.98</v>
      </c>
      <c r="H497" s="8">
        <f t="shared" si="91"/>
        <v>2.99</v>
      </c>
      <c r="I497" s="3">
        <v>28.02</v>
      </c>
      <c r="J497" s="4">
        <v>0.82</v>
      </c>
      <c r="K497" s="2" t="str">
        <f t="shared" si="92"/>
        <v>Tuesday</v>
      </c>
      <c r="L497" s="5">
        <f t="shared" si="93"/>
        <v>43686</v>
      </c>
      <c r="M497" s="2" t="str">
        <f t="shared" si="94"/>
        <v>Friday</v>
      </c>
      <c r="N497" s="2" t="str">
        <f t="shared" si="95"/>
        <v>Friday</v>
      </c>
      <c r="O497" s="12">
        <f t="shared" si="96"/>
        <v>0.1</v>
      </c>
      <c r="P497" s="11" t="str">
        <f t="shared" si="97"/>
        <v>Low Cost per Unit</v>
      </c>
      <c r="Q497" s="12">
        <f t="shared" si="98"/>
        <v>0</v>
      </c>
      <c r="R497" s="12">
        <f t="shared" si="99"/>
        <v>1.02</v>
      </c>
      <c r="S497" s="12">
        <f t="shared" si="100"/>
        <v>0</v>
      </c>
      <c r="T497" s="12">
        <f t="shared" si="101"/>
        <v>0</v>
      </c>
      <c r="U497" s="12">
        <f t="shared" si="102"/>
        <v>0</v>
      </c>
      <c r="V497" s="13" t="str">
        <f t="shared" ca="1" si="103"/>
        <v>Greater Than 8 Weeks Old</v>
      </c>
    </row>
    <row r="498" spans="1:22" x14ac:dyDescent="0.45">
      <c r="A498" s="2" t="s">
        <v>27</v>
      </c>
      <c r="B498" s="5">
        <v>43683</v>
      </c>
      <c r="C498" s="5" t="s">
        <v>380</v>
      </c>
      <c r="D498" s="5" t="s">
        <v>381</v>
      </c>
      <c r="E498" s="6">
        <v>2</v>
      </c>
      <c r="F498" s="3">
        <v>40</v>
      </c>
      <c r="G498" s="3">
        <v>5.9</v>
      </c>
      <c r="H498" s="8">
        <f t="shared" si="91"/>
        <v>2.95</v>
      </c>
      <c r="I498" s="3">
        <v>34.1</v>
      </c>
      <c r="J498" s="4">
        <v>0.85</v>
      </c>
      <c r="K498" s="2" t="str">
        <f t="shared" si="92"/>
        <v>Tuesday</v>
      </c>
      <c r="L498" s="5">
        <f t="shared" si="93"/>
        <v>43686</v>
      </c>
      <c r="M498" s="2" t="str">
        <f t="shared" si="94"/>
        <v>Friday</v>
      </c>
      <c r="N498" s="2" t="str">
        <f t="shared" si="95"/>
        <v>Friday</v>
      </c>
      <c r="O498" s="12">
        <f t="shared" si="96"/>
        <v>0.1</v>
      </c>
      <c r="P498" s="11" t="str">
        <f t="shared" si="97"/>
        <v>Low Cost per Unit</v>
      </c>
      <c r="Q498" s="12">
        <f t="shared" si="98"/>
        <v>0</v>
      </c>
      <c r="R498" s="12">
        <f t="shared" si="99"/>
        <v>1.2</v>
      </c>
      <c r="S498" s="12">
        <f t="shared" si="100"/>
        <v>0</v>
      </c>
      <c r="T498" s="12">
        <f t="shared" si="101"/>
        <v>0</v>
      </c>
      <c r="U498" s="12">
        <f t="shared" si="102"/>
        <v>0</v>
      </c>
      <c r="V498" s="13" t="str">
        <f t="shared" ca="1" si="103"/>
        <v>Greater Than 8 Weeks Old</v>
      </c>
    </row>
    <row r="499" spans="1:22" x14ac:dyDescent="0.45">
      <c r="A499" s="2" t="s">
        <v>281</v>
      </c>
      <c r="B499" s="5">
        <v>43683</v>
      </c>
      <c r="C499" s="5" t="s">
        <v>369</v>
      </c>
      <c r="D499" s="5" t="s">
        <v>389</v>
      </c>
      <c r="E499" s="6">
        <v>1</v>
      </c>
      <c r="F499" s="3">
        <v>695</v>
      </c>
      <c r="G499" s="3">
        <v>257.5</v>
      </c>
      <c r="H499" s="8">
        <f t="shared" si="91"/>
        <v>257.5</v>
      </c>
      <c r="I499" s="3">
        <v>437.5</v>
      </c>
      <c r="J499" s="4">
        <v>0.63</v>
      </c>
      <c r="K499" s="2" t="str">
        <f t="shared" si="92"/>
        <v>Tuesday</v>
      </c>
      <c r="L499" s="5">
        <f t="shared" si="93"/>
        <v>43686</v>
      </c>
      <c r="M499" s="2" t="str">
        <f t="shared" si="94"/>
        <v>Friday</v>
      </c>
      <c r="N499" s="2" t="str">
        <f t="shared" si="95"/>
        <v>Friday</v>
      </c>
      <c r="O499" s="12">
        <f t="shared" si="96"/>
        <v>0.05</v>
      </c>
      <c r="P499" s="11" t="str">
        <f t="shared" si="97"/>
        <v>High Cost per Unit</v>
      </c>
      <c r="Q499" s="12">
        <f t="shared" si="98"/>
        <v>0</v>
      </c>
      <c r="R499" s="12">
        <f t="shared" si="99"/>
        <v>0</v>
      </c>
      <c r="S499" s="12">
        <f t="shared" si="100"/>
        <v>0</v>
      </c>
      <c r="T499" s="12">
        <f t="shared" si="101"/>
        <v>0</v>
      </c>
      <c r="U499" s="12">
        <f t="shared" si="102"/>
        <v>0</v>
      </c>
      <c r="V499" s="13" t="str">
        <f t="shared" ca="1" si="103"/>
        <v>Greater Than 8 Weeks Old</v>
      </c>
    </row>
    <row r="500" spans="1:22" x14ac:dyDescent="0.45">
      <c r="A500" s="2" t="s">
        <v>103</v>
      </c>
      <c r="B500" s="5">
        <v>43683</v>
      </c>
      <c r="C500" s="5" t="s">
        <v>375</v>
      </c>
      <c r="D500" s="5" t="s">
        <v>382</v>
      </c>
      <c r="E500" s="6">
        <v>7</v>
      </c>
      <c r="F500" s="3">
        <v>376.97</v>
      </c>
      <c r="G500" s="3">
        <v>84</v>
      </c>
      <c r="H500" s="8">
        <f t="shared" si="91"/>
        <v>12</v>
      </c>
      <c r="I500" s="3">
        <v>292.97000000000003</v>
      </c>
      <c r="J500" s="4">
        <v>0.78</v>
      </c>
      <c r="K500" s="2" t="str">
        <f t="shared" si="92"/>
        <v>Tuesday</v>
      </c>
      <c r="L500" s="5">
        <f t="shared" si="93"/>
        <v>43686</v>
      </c>
      <c r="M500" s="2" t="str">
        <f t="shared" si="94"/>
        <v>Friday</v>
      </c>
      <c r="N500" s="2" t="str">
        <f t="shared" si="95"/>
        <v>Friday</v>
      </c>
      <c r="O500" s="12">
        <f t="shared" si="96"/>
        <v>0.35000000000000003</v>
      </c>
      <c r="P500" s="11" t="str">
        <f t="shared" si="97"/>
        <v>Low Cost per Unit</v>
      </c>
      <c r="Q500" s="12">
        <f t="shared" si="98"/>
        <v>0</v>
      </c>
      <c r="R500" s="12">
        <f t="shared" si="99"/>
        <v>11.309100000000001</v>
      </c>
      <c r="S500" s="12">
        <f t="shared" si="100"/>
        <v>0</v>
      </c>
      <c r="T500" s="12">
        <f t="shared" si="101"/>
        <v>0</v>
      </c>
      <c r="U500" s="12">
        <f t="shared" si="102"/>
        <v>0</v>
      </c>
      <c r="V500" s="13" t="str">
        <f t="shared" ca="1" si="103"/>
        <v>Greater Than 8 Weeks Old</v>
      </c>
    </row>
    <row r="501" spans="1:22" x14ac:dyDescent="0.45">
      <c r="A501" s="2" t="s">
        <v>33</v>
      </c>
      <c r="B501" s="5">
        <v>43683</v>
      </c>
      <c r="C501" s="5" t="s">
        <v>375</v>
      </c>
      <c r="D501" s="5" t="s">
        <v>382</v>
      </c>
      <c r="E501" s="6">
        <v>1</v>
      </c>
      <c r="F501" s="3">
        <v>109</v>
      </c>
      <c r="G501" s="3">
        <v>33.15</v>
      </c>
      <c r="H501" s="8">
        <f t="shared" si="91"/>
        <v>33.15</v>
      </c>
      <c r="I501" s="3">
        <v>75.849999999999994</v>
      </c>
      <c r="J501" s="4">
        <v>0.7</v>
      </c>
      <c r="K501" s="2" t="str">
        <f t="shared" si="92"/>
        <v>Tuesday</v>
      </c>
      <c r="L501" s="5">
        <f t="shared" si="93"/>
        <v>43686</v>
      </c>
      <c r="M501" s="2" t="str">
        <f t="shared" si="94"/>
        <v>Friday</v>
      </c>
      <c r="N501" s="2" t="str">
        <f t="shared" si="95"/>
        <v>Friday</v>
      </c>
      <c r="O501" s="12">
        <f t="shared" si="96"/>
        <v>0.05</v>
      </c>
      <c r="P501" s="11" t="str">
        <f t="shared" si="97"/>
        <v>High Cost per Unit</v>
      </c>
      <c r="Q501" s="12">
        <f t="shared" si="98"/>
        <v>0</v>
      </c>
      <c r="R501" s="12">
        <f t="shared" si="99"/>
        <v>0</v>
      </c>
      <c r="S501" s="12">
        <f t="shared" si="100"/>
        <v>0</v>
      </c>
      <c r="T501" s="12">
        <f t="shared" si="101"/>
        <v>0</v>
      </c>
      <c r="U501" s="12">
        <f t="shared" si="102"/>
        <v>0</v>
      </c>
      <c r="V501" s="13" t="str">
        <f t="shared" ca="1" si="103"/>
        <v>Greater Than 8 Weeks Old</v>
      </c>
    </row>
    <row r="502" spans="1:22" x14ac:dyDescent="0.45">
      <c r="A502" s="2" t="s">
        <v>149</v>
      </c>
      <c r="B502" s="5">
        <v>43683</v>
      </c>
      <c r="C502" s="5" t="s">
        <v>375</v>
      </c>
      <c r="D502" s="5" t="s">
        <v>382</v>
      </c>
      <c r="E502" s="6">
        <v>1</v>
      </c>
      <c r="F502" s="3">
        <v>29</v>
      </c>
      <c r="G502" s="3">
        <v>5.6</v>
      </c>
      <c r="H502" s="8">
        <f t="shared" si="91"/>
        <v>5.6</v>
      </c>
      <c r="I502" s="3">
        <v>23.4</v>
      </c>
      <c r="J502" s="4">
        <v>0.81</v>
      </c>
      <c r="K502" s="2" t="str">
        <f t="shared" si="92"/>
        <v>Tuesday</v>
      </c>
      <c r="L502" s="5">
        <f t="shared" si="93"/>
        <v>43686</v>
      </c>
      <c r="M502" s="2" t="str">
        <f t="shared" si="94"/>
        <v>Friday</v>
      </c>
      <c r="N502" s="2" t="str">
        <f t="shared" si="95"/>
        <v>Friday</v>
      </c>
      <c r="O502" s="12">
        <f t="shared" si="96"/>
        <v>0.05</v>
      </c>
      <c r="P502" s="11" t="str">
        <f t="shared" si="97"/>
        <v>Low Cost per Unit</v>
      </c>
      <c r="Q502" s="12">
        <f t="shared" si="98"/>
        <v>0</v>
      </c>
      <c r="R502" s="12">
        <f t="shared" si="99"/>
        <v>0</v>
      </c>
      <c r="S502" s="12">
        <f t="shared" si="100"/>
        <v>0</v>
      </c>
      <c r="T502" s="12">
        <f t="shared" si="101"/>
        <v>0</v>
      </c>
      <c r="U502" s="12">
        <f t="shared" si="102"/>
        <v>0</v>
      </c>
      <c r="V502" s="13" t="str">
        <f t="shared" ca="1" si="103"/>
        <v>Greater Than 8 Weeks Old</v>
      </c>
    </row>
    <row r="503" spans="1:22" x14ac:dyDescent="0.45">
      <c r="A503" s="2" t="s">
        <v>34</v>
      </c>
      <c r="B503" s="5">
        <v>43683</v>
      </c>
      <c r="C503" s="5" t="s">
        <v>375</v>
      </c>
      <c r="D503" s="5" t="s">
        <v>392</v>
      </c>
      <c r="E503" s="6">
        <v>2</v>
      </c>
      <c r="F503" s="3">
        <v>78</v>
      </c>
      <c r="G503" s="3">
        <v>21.7</v>
      </c>
      <c r="H503" s="8">
        <f t="shared" si="91"/>
        <v>10.85</v>
      </c>
      <c r="I503" s="3">
        <v>56.3</v>
      </c>
      <c r="J503" s="4">
        <v>0.72</v>
      </c>
      <c r="K503" s="2" t="str">
        <f t="shared" si="92"/>
        <v>Tuesday</v>
      </c>
      <c r="L503" s="5">
        <f t="shared" si="93"/>
        <v>43686</v>
      </c>
      <c r="M503" s="2" t="str">
        <f t="shared" si="94"/>
        <v>Friday</v>
      </c>
      <c r="N503" s="2" t="str">
        <f t="shared" si="95"/>
        <v>Friday</v>
      </c>
      <c r="O503" s="12">
        <f t="shared" si="96"/>
        <v>0.1</v>
      </c>
      <c r="P503" s="11" t="str">
        <f t="shared" si="97"/>
        <v>Low Cost per Unit</v>
      </c>
      <c r="Q503" s="12">
        <f t="shared" si="98"/>
        <v>0</v>
      </c>
      <c r="R503" s="12">
        <f t="shared" si="99"/>
        <v>2.34</v>
      </c>
      <c r="S503" s="12">
        <f t="shared" si="100"/>
        <v>0</v>
      </c>
      <c r="T503" s="12">
        <f t="shared" si="101"/>
        <v>0</v>
      </c>
      <c r="U503" s="12">
        <f t="shared" si="102"/>
        <v>0</v>
      </c>
      <c r="V503" s="13" t="str">
        <f t="shared" ca="1" si="103"/>
        <v>Greater Than 8 Weeks Old</v>
      </c>
    </row>
    <row r="504" spans="1:22" x14ac:dyDescent="0.45">
      <c r="A504" s="2" t="s">
        <v>35</v>
      </c>
      <c r="B504" s="5">
        <v>43683</v>
      </c>
      <c r="C504" s="5" t="s">
        <v>375</v>
      </c>
      <c r="D504" s="5" t="s">
        <v>392</v>
      </c>
      <c r="E504" s="6">
        <v>1</v>
      </c>
      <c r="F504" s="3">
        <v>45</v>
      </c>
      <c r="G504" s="3">
        <v>11</v>
      </c>
      <c r="H504" s="8">
        <f t="shared" si="91"/>
        <v>11</v>
      </c>
      <c r="I504" s="3">
        <v>34</v>
      </c>
      <c r="J504" s="4">
        <v>0.76</v>
      </c>
      <c r="K504" s="2" t="str">
        <f t="shared" si="92"/>
        <v>Tuesday</v>
      </c>
      <c r="L504" s="5">
        <f t="shared" si="93"/>
        <v>43686</v>
      </c>
      <c r="M504" s="2" t="str">
        <f t="shared" si="94"/>
        <v>Friday</v>
      </c>
      <c r="N504" s="2" t="str">
        <f t="shared" si="95"/>
        <v>Friday</v>
      </c>
      <c r="O504" s="12">
        <f t="shared" si="96"/>
        <v>0.05</v>
      </c>
      <c r="P504" s="11" t="str">
        <f t="shared" si="97"/>
        <v>Low Cost per Unit</v>
      </c>
      <c r="Q504" s="12">
        <f t="shared" si="98"/>
        <v>0</v>
      </c>
      <c r="R504" s="12">
        <f t="shared" si="99"/>
        <v>0</v>
      </c>
      <c r="S504" s="12">
        <f t="shared" si="100"/>
        <v>0</v>
      </c>
      <c r="T504" s="12">
        <f t="shared" si="101"/>
        <v>0</v>
      </c>
      <c r="U504" s="12">
        <f t="shared" si="102"/>
        <v>0</v>
      </c>
      <c r="V504" s="13" t="str">
        <f t="shared" ca="1" si="103"/>
        <v>Greater Than 8 Weeks Old</v>
      </c>
    </row>
    <row r="505" spans="1:22" x14ac:dyDescent="0.45">
      <c r="A505" s="2" t="s">
        <v>40</v>
      </c>
      <c r="B505" s="5">
        <v>43683</v>
      </c>
      <c r="C505" s="5" t="s">
        <v>375</v>
      </c>
      <c r="D505" s="5" t="s">
        <v>382</v>
      </c>
      <c r="E505" s="6">
        <v>1</v>
      </c>
      <c r="F505" s="3">
        <v>19</v>
      </c>
      <c r="G505" s="3">
        <v>7</v>
      </c>
      <c r="H505" s="8">
        <f t="shared" si="91"/>
        <v>7</v>
      </c>
      <c r="I505" s="3">
        <v>12</v>
      </c>
      <c r="J505" s="4">
        <v>0.63</v>
      </c>
      <c r="K505" s="2" t="str">
        <f t="shared" si="92"/>
        <v>Tuesday</v>
      </c>
      <c r="L505" s="5">
        <f t="shared" si="93"/>
        <v>43686</v>
      </c>
      <c r="M505" s="2" t="str">
        <f t="shared" si="94"/>
        <v>Friday</v>
      </c>
      <c r="N505" s="2" t="str">
        <f t="shared" si="95"/>
        <v>Friday</v>
      </c>
      <c r="O505" s="12">
        <f t="shared" si="96"/>
        <v>0.05</v>
      </c>
      <c r="P505" s="11" t="str">
        <f t="shared" si="97"/>
        <v>Low Cost per Unit</v>
      </c>
      <c r="Q505" s="12">
        <f t="shared" si="98"/>
        <v>0</v>
      </c>
      <c r="R505" s="12">
        <f t="shared" si="99"/>
        <v>0</v>
      </c>
      <c r="S505" s="12">
        <f t="shared" si="100"/>
        <v>0</v>
      </c>
      <c r="T505" s="12">
        <f t="shared" si="101"/>
        <v>0</v>
      </c>
      <c r="U505" s="12">
        <f t="shared" si="102"/>
        <v>0</v>
      </c>
      <c r="V505" s="13" t="str">
        <f t="shared" ca="1" si="103"/>
        <v>Greater Than 8 Weeks Old</v>
      </c>
    </row>
    <row r="506" spans="1:22" x14ac:dyDescent="0.45">
      <c r="A506" s="2" t="s">
        <v>41</v>
      </c>
      <c r="B506" s="5">
        <v>43683</v>
      </c>
      <c r="C506" s="5" t="s">
        <v>375</v>
      </c>
      <c r="D506" s="5" t="s">
        <v>382</v>
      </c>
      <c r="E506" s="6">
        <v>5</v>
      </c>
      <c r="F506" s="3">
        <v>95</v>
      </c>
      <c r="G506" s="3">
        <v>21.75</v>
      </c>
      <c r="H506" s="8">
        <f t="shared" si="91"/>
        <v>4.3499999999999996</v>
      </c>
      <c r="I506" s="3">
        <v>73.25</v>
      </c>
      <c r="J506" s="4">
        <v>0.77</v>
      </c>
      <c r="K506" s="2" t="str">
        <f t="shared" si="92"/>
        <v>Tuesday</v>
      </c>
      <c r="L506" s="5">
        <f t="shared" si="93"/>
        <v>43686</v>
      </c>
      <c r="M506" s="2" t="str">
        <f t="shared" si="94"/>
        <v>Friday</v>
      </c>
      <c r="N506" s="2" t="str">
        <f t="shared" si="95"/>
        <v>Friday</v>
      </c>
      <c r="O506" s="12">
        <f t="shared" si="96"/>
        <v>0.25</v>
      </c>
      <c r="P506" s="11" t="str">
        <f t="shared" si="97"/>
        <v>Low Cost per Unit</v>
      </c>
      <c r="Q506" s="12">
        <f t="shared" si="98"/>
        <v>0</v>
      </c>
      <c r="R506" s="12">
        <f t="shared" si="99"/>
        <v>2.85</v>
      </c>
      <c r="S506" s="12">
        <f t="shared" si="100"/>
        <v>0</v>
      </c>
      <c r="T506" s="12">
        <f t="shared" si="101"/>
        <v>0</v>
      </c>
      <c r="U506" s="12">
        <f t="shared" si="102"/>
        <v>0</v>
      </c>
      <c r="V506" s="13" t="str">
        <f t="shared" ca="1" si="103"/>
        <v>Greater Than 8 Weeks Old</v>
      </c>
    </row>
    <row r="507" spans="1:22" x14ac:dyDescent="0.45">
      <c r="A507" s="2" t="s">
        <v>152</v>
      </c>
      <c r="B507" s="5">
        <v>43683</v>
      </c>
      <c r="C507" s="5" t="s">
        <v>369</v>
      </c>
      <c r="D507" s="5" t="s">
        <v>393</v>
      </c>
      <c r="E507" s="6">
        <v>10</v>
      </c>
      <c r="F507" s="3">
        <v>1190</v>
      </c>
      <c r="G507" s="3">
        <v>375</v>
      </c>
      <c r="H507" s="8">
        <f t="shared" si="91"/>
        <v>37.5</v>
      </c>
      <c r="I507" s="3">
        <v>815</v>
      </c>
      <c r="J507" s="4">
        <v>0.68</v>
      </c>
      <c r="K507" s="2" t="str">
        <f t="shared" si="92"/>
        <v>Tuesday</v>
      </c>
      <c r="L507" s="5">
        <f t="shared" si="93"/>
        <v>43686</v>
      </c>
      <c r="M507" s="2" t="str">
        <f t="shared" si="94"/>
        <v>Friday</v>
      </c>
      <c r="N507" s="2" t="str">
        <f t="shared" si="95"/>
        <v>Friday</v>
      </c>
      <c r="O507" s="12">
        <f t="shared" si="96"/>
        <v>0.5</v>
      </c>
      <c r="P507" s="11" t="str">
        <f t="shared" si="97"/>
        <v>High Cost per Unit</v>
      </c>
      <c r="Q507" s="12">
        <f t="shared" si="98"/>
        <v>0</v>
      </c>
      <c r="R507" s="12">
        <f t="shared" si="99"/>
        <v>35.699999999999996</v>
      </c>
      <c r="S507" s="12">
        <f t="shared" si="100"/>
        <v>0</v>
      </c>
      <c r="T507" s="12">
        <f t="shared" si="101"/>
        <v>0</v>
      </c>
      <c r="U507" s="12">
        <f t="shared" si="102"/>
        <v>0</v>
      </c>
      <c r="V507" s="13" t="str">
        <f t="shared" ca="1" si="103"/>
        <v>Greater Than 8 Weeks Old</v>
      </c>
    </row>
    <row r="508" spans="1:22" x14ac:dyDescent="0.45">
      <c r="A508" s="2" t="s">
        <v>184</v>
      </c>
      <c r="B508" s="5">
        <v>43683</v>
      </c>
      <c r="C508" s="5" t="s">
        <v>371</v>
      </c>
      <c r="D508" s="5" t="s">
        <v>371</v>
      </c>
      <c r="E508" s="6">
        <v>3</v>
      </c>
      <c r="F508" s="3">
        <v>219.99</v>
      </c>
      <c r="G508" s="3">
        <v>66</v>
      </c>
      <c r="H508" s="8">
        <f t="shared" si="91"/>
        <v>22</v>
      </c>
      <c r="I508" s="3">
        <v>153.99</v>
      </c>
      <c r="J508" s="4">
        <v>0.7</v>
      </c>
      <c r="K508" s="2" t="str">
        <f t="shared" si="92"/>
        <v>Tuesday</v>
      </c>
      <c r="L508" s="5">
        <f t="shared" si="93"/>
        <v>43686</v>
      </c>
      <c r="M508" s="2" t="str">
        <f t="shared" si="94"/>
        <v>Friday</v>
      </c>
      <c r="N508" s="2" t="str">
        <f t="shared" si="95"/>
        <v>Friday</v>
      </c>
      <c r="O508" s="12">
        <f t="shared" si="96"/>
        <v>0.15000000000000002</v>
      </c>
      <c r="P508" s="11" t="str">
        <f t="shared" si="97"/>
        <v>High Cost per Unit</v>
      </c>
      <c r="Q508" s="12">
        <f t="shared" si="98"/>
        <v>0</v>
      </c>
      <c r="R508" s="12">
        <f t="shared" si="99"/>
        <v>6.5997000000000003</v>
      </c>
      <c r="S508" s="12">
        <f t="shared" si="100"/>
        <v>0</v>
      </c>
      <c r="T508" s="12">
        <f t="shared" si="101"/>
        <v>0</v>
      </c>
      <c r="U508" s="12">
        <f t="shared" si="102"/>
        <v>0</v>
      </c>
      <c r="V508" s="13" t="str">
        <f t="shared" ca="1" si="103"/>
        <v>Greater Than 8 Weeks Old</v>
      </c>
    </row>
    <row r="509" spans="1:22" x14ac:dyDescent="0.45">
      <c r="A509" s="2" t="s">
        <v>274</v>
      </c>
      <c r="B509" s="5">
        <v>43683</v>
      </c>
      <c r="C509" s="5" t="s">
        <v>369</v>
      </c>
      <c r="D509" s="5" t="s">
        <v>393</v>
      </c>
      <c r="E509" s="6">
        <v>1</v>
      </c>
      <c r="F509" s="3">
        <v>29.99</v>
      </c>
      <c r="G509" s="3">
        <v>18</v>
      </c>
      <c r="H509" s="8">
        <f t="shared" si="91"/>
        <v>18</v>
      </c>
      <c r="I509" s="3">
        <v>11.99</v>
      </c>
      <c r="J509" s="4">
        <v>0.4</v>
      </c>
      <c r="K509" s="2" t="str">
        <f t="shared" si="92"/>
        <v>Tuesday</v>
      </c>
      <c r="L509" s="5">
        <f t="shared" si="93"/>
        <v>43686</v>
      </c>
      <c r="M509" s="2" t="str">
        <f t="shared" si="94"/>
        <v>Friday</v>
      </c>
      <c r="N509" s="2" t="str">
        <f t="shared" si="95"/>
        <v>Friday</v>
      </c>
      <c r="O509" s="12">
        <f t="shared" si="96"/>
        <v>0.05</v>
      </c>
      <c r="P509" s="11" t="str">
        <f t="shared" si="97"/>
        <v>High Cost per Unit</v>
      </c>
      <c r="Q509" s="12">
        <f t="shared" si="98"/>
        <v>0</v>
      </c>
      <c r="R509" s="12">
        <f t="shared" si="99"/>
        <v>0</v>
      </c>
      <c r="S509" s="12">
        <f t="shared" si="100"/>
        <v>0</v>
      </c>
      <c r="T509" s="12">
        <f t="shared" si="101"/>
        <v>0</v>
      </c>
      <c r="U509" s="12">
        <f t="shared" si="102"/>
        <v>0</v>
      </c>
      <c r="V509" s="13" t="str">
        <f t="shared" ca="1" si="103"/>
        <v>Greater Than 8 Weeks Old</v>
      </c>
    </row>
    <row r="510" spans="1:22" x14ac:dyDescent="0.45">
      <c r="A510" s="2" t="s">
        <v>260</v>
      </c>
      <c r="B510" s="5">
        <v>43683</v>
      </c>
      <c r="C510" s="5" t="s">
        <v>369</v>
      </c>
      <c r="D510" s="5" t="s">
        <v>393</v>
      </c>
      <c r="E510" s="6">
        <v>1</v>
      </c>
      <c r="F510" s="3">
        <v>50</v>
      </c>
      <c r="G510" s="3">
        <v>15.1</v>
      </c>
      <c r="H510" s="8">
        <f t="shared" si="91"/>
        <v>15.1</v>
      </c>
      <c r="I510" s="3">
        <v>34.9</v>
      </c>
      <c r="J510" s="4">
        <v>0.7</v>
      </c>
      <c r="K510" s="2" t="str">
        <f t="shared" si="92"/>
        <v>Tuesday</v>
      </c>
      <c r="L510" s="5">
        <f t="shared" si="93"/>
        <v>43686</v>
      </c>
      <c r="M510" s="2" t="str">
        <f t="shared" si="94"/>
        <v>Friday</v>
      </c>
      <c r="N510" s="2" t="str">
        <f t="shared" si="95"/>
        <v>Friday</v>
      </c>
      <c r="O510" s="12">
        <f t="shared" si="96"/>
        <v>0.05</v>
      </c>
      <c r="P510" s="11" t="str">
        <f t="shared" si="97"/>
        <v>Low Cost per Unit</v>
      </c>
      <c r="Q510" s="12">
        <f t="shared" si="98"/>
        <v>0</v>
      </c>
      <c r="R510" s="12">
        <f t="shared" si="99"/>
        <v>0</v>
      </c>
      <c r="S510" s="12">
        <f t="shared" si="100"/>
        <v>0</v>
      </c>
      <c r="T510" s="12">
        <f t="shared" si="101"/>
        <v>0</v>
      </c>
      <c r="U510" s="12">
        <f t="shared" si="102"/>
        <v>0</v>
      </c>
      <c r="V510" s="13" t="str">
        <f t="shared" ca="1" si="103"/>
        <v>Greater Than 8 Weeks Old</v>
      </c>
    </row>
    <row r="511" spans="1:22" x14ac:dyDescent="0.45">
      <c r="A511" s="2" t="s">
        <v>46</v>
      </c>
      <c r="B511" s="5">
        <v>43683</v>
      </c>
      <c r="C511" s="5" t="s">
        <v>369</v>
      </c>
      <c r="D511" s="5" t="s">
        <v>393</v>
      </c>
      <c r="E511" s="6">
        <v>10</v>
      </c>
      <c r="F511" s="3">
        <v>1250</v>
      </c>
      <c r="G511" s="3">
        <v>480</v>
      </c>
      <c r="H511" s="8">
        <f t="shared" si="91"/>
        <v>48</v>
      </c>
      <c r="I511" s="3">
        <v>770</v>
      </c>
      <c r="J511" s="4">
        <v>0.62</v>
      </c>
      <c r="K511" s="2" t="str">
        <f t="shared" si="92"/>
        <v>Tuesday</v>
      </c>
      <c r="L511" s="5">
        <f t="shared" si="93"/>
        <v>43686</v>
      </c>
      <c r="M511" s="2" t="str">
        <f t="shared" si="94"/>
        <v>Friday</v>
      </c>
      <c r="N511" s="2" t="str">
        <f t="shared" si="95"/>
        <v>Friday</v>
      </c>
      <c r="O511" s="12">
        <f t="shared" si="96"/>
        <v>0.5</v>
      </c>
      <c r="P511" s="11" t="str">
        <f t="shared" si="97"/>
        <v>High Cost per Unit</v>
      </c>
      <c r="Q511" s="12">
        <f t="shared" si="98"/>
        <v>0</v>
      </c>
      <c r="R511" s="12">
        <f t="shared" si="99"/>
        <v>37.5</v>
      </c>
      <c r="S511" s="12">
        <f t="shared" si="100"/>
        <v>0</v>
      </c>
      <c r="T511" s="12">
        <f t="shared" si="101"/>
        <v>0</v>
      </c>
      <c r="U511" s="12">
        <f t="shared" si="102"/>
        <v>0</v>
      </c>
      <c r="V511" s="13" t="str">
        <f t="shared" ca="1" si="103"/>
        <v>Greater Than 8 Weeks Old</v>
      </c>
    </row>
    <row r="512" spans="1:22" x14ac:dyDescent="0.45">
      <c r="A512" s="2" t="s">
        <v>287</v>
      </c>
      <c r="B512" s="5">
        <v>43683</v>
      </c>
      <c r="C512" s="5" t="s">
        <v>371</v>
      </c>
      <c r="D512" s="5" t="s">
        <v>371</v>
      </c>
      <c r="E512" s="6">
        <v>4</v>
      </c>
      <c r="F512" s="3">
        <v>359.96</v>
      </c>
      <c r="G512" s="3">
        <v>192</v>
      </c>
      <c r="H512" s="8">
        <f t="shared" si="91"/>
        <v>48</v>
      </c>
      <c r="I512" s="3">
        <v>167.96</v>
      </c>
      <c r="J512" s="4">
        <v>0.47</v>
      </c>
      <c r="K512" s="2" t="str">
        <f t="shared" si="92"/>
        <v>Tuesday</v>
      </c>
      <c r="L512" s="5">
        <f t="shared" si="93"/>
        <v>43686</v>
      </c>
      <c r="M512" s="2" t="str">
        <f t="shared" si="94"/>
        <v>Friday</v>
      </c>
      <c r="N512" s="2" t="str">
        <f t="shared" si="95"/>
        <v>Friday</v>
      </c>
      <c r="O512" s="12">
        <f t="shared" si="96"/>
        <v>0.2</v>
      </c>
      <c r="P512" s="11" t="str">
        <f t="shared" si="97"/>
        <v>High Cost per Unit</v>
      </c>
      <c r="Q512" s="12">
        <f t="shared" si="98"/>
        <v>0</v>
      </c>
      <c r="R512" s="12">
        <f t="shared" si="99"/>
        <v>10.798799999999998</v>
      </c>
      <c r="S512" s="12">
        <f t="shared" si="100"/>
        <v>0</v>
      </c>
      <c r="T512" s="12">
        <f t="shared" si="101"/>
        <v>0</v>
      </c>
      <c r="U512" s="12">
        <f t="shared" si="102"/>
        <v>0</v>
      </c>
      <c r="V512" s="13" t="str">
        <f t="shared" ca="1" si="103"/>
        <v>Greater Than 8 Weeks Old</v>
      </c>
    </row>
    <row r="513" spans="1:22" x14ac:dyDescent="0.45">
      <c r="A513" s="2" t="s">
        <v>243</v>
      </c>
      <c r="B513" s="5">
        <v>43683</v>
      </c>
      <c r="C513" s="5" t="s">
        <v>369</v>
      </c>
      <c r="D513" s="5" t="s">
        <v>372</v>
      </c>
      <c r="E513" s="6">
        <v>1</v>
      </c>
      <c r="F513" s="3">
        <v>15</v>
      </c>
      <c r="G513" s="3">
        <v>3.4</v>
      </c>
      <c r="H513" s="8">
        <f t="shared" si="91"/>
        <v>3.4</v>
      </c>
      <c r="I513" s="3">
        <v>11.6</v>
      </c>
      <c r="J513" s="4">
        <v>0.77</v>
      </c>
      <c r="K513" s="2" t="str">
        <f t="shared" si="92"/>
        <v>Tuesday</v>
      </c>
      <c r="L513" s="5">
        <f t="shared" si="93"/>
        <v>43686</v>
      </c>
      <c r="M513" s="2" t="str">
        <f t="shared" si="94"/>
        <v>Friday</v>
      </c>
      <c r="N513" s="2" t="str">
        <f t="shared" si="95"/>
        <v>Friday</v>
      </c>
      <c r="O513" s="12">
        <f t="shared" si="96"/>
        <v>0.05</v>
      </c>
      <c r="P513" s="11" t="str">
        <f t="shared" si="97"/>
        <v>Low Cost per Unit</v>
      </c>
      <c r="Q513" s="12">
        <f t="shared" si="98"/>
        <v>0</v>
      </c>
      <c r="R513" s="12">
        <f t="shared" si="99"/>
        <v>0</v>
      </c>
      <c r="S513" s="12">
        <f t="shared" si="100"/>
        <v>0</v>
      </c>
      <c r="T513" s="12">
        <f t="shared" si="101"/>
        <v>0</v>
      </c>
      <c r="U513" s="12">
        <f t="shared" si="102"/>
        <v>0</v>
      </c>
      <c r="V513" s="13" t="str">
        <f t="shared" ca="1" si="103"/>
        <v>Greater Than 8 Weeks Old</v>
      </c>
    </row>
    <row r="514" spans="1:22" x14ac:dyDescent="0.45">
      <c r="A514" s="2" t="s">
        <v>288</v>
      </c>
      <c r="B514" s="5">
        <v>43683</v>
      </c>
      <c r="C514" s="5" t="s">
        <v>367</v>
      </c>
      <c r="D514" s="5" t="s">
        <v>368</v>
      </c>
      <c r="E514" s="6">
        <v>1</v>
      </c>
      <c r="F514" s="3">
        <v>79</v>
      </c>
      <c r="G514" s="3">
        <v>18</v>
      </c>
      <c r="H514" s="8">
        <f t="shared" si="91"/>
        <v>18</v>
      </c>
      <c r="I514" s="3">
        <v>61</v>
      </c>
      <c r="J514" s="4">
        <v>0.77</v>
      </c>
      <c r="K514" s="2" t="str">
        <f t="shared" si="92"/>
        <v>Tuesday</v>
      </c>
      <c r="L514" s="5">
        <f t="shared" si="93"/>
        <v>43686</v>
      </c>
      <c r="M514" s="2" t="str">
        <f t="shared" si="94"/>
        <v>Friday</v>
      </c>
      <c r="N514" s="2" t="str">
        <f t="shared" si="95"/>
        <v>Friday</v>
      </c>
      <c r="O514" s="12">
        <f t="shared" si="96"/>
        <v>0.05</v>
      </c>
      <c r="P514" s="11" t="str">
        <f t="shared" si="97"/>
        <v>High Cost per Unit</v>
      </c>
      <c r="Q514" s="12">
        <f t="shared" si="98"/>
        <v>7.9</v>
      </c>
      <c r="R514" s="12">
        <f t="shared" si="99"/>
        <v>0</v>
      </c>
      <c r="S514" s="12">
        <f t="shared" si="100"/>
        <v>0</v>
      </c>
      <c r="T514" s="12">
        <f t="shared" si="101"/>
        <v>0</v>
      </c>
      <c r="U514" s="12">
        <f t="shared" si="102"/>
        <v>0</v>
      </c>
      <c r="V514" s="13" t="str">
        <f t="shared" ca="1" si="103"/>
        <v>Greater Than 8 Weeks Old</v>
      </c>
    </row>
    <row r="515" spans="1:22" x14ac:dyDescent="0.45">
      <c r="A515" s="2" t="s">
        <v>178</v>
      </c>
      <c r="B515" s="5">
        <v>43683</v>
      </c>
      <c r="C515" s="5" t="s">
        <v>369</v>
      </c>
      <c r="D515" s="5" t="s">
        <v>394</v>
      </c>
      <c r="E515" s="6">
        <v>1</v>
      </c>
      <c r="F515" s="3">
        <v>59</v>
      </c>
      <c r="G515" s="3">
        <v>20.99</v>
      </c>
      <c r="H515" s="8">
        <f t="shared" ref="H515:H578" si="104">G515/E515</f>
        <v>20.99</v>
      </c>
      <c r="I515" s="3">
        <v>38.01</v>
      </c>
      <c r="J515" s="4">
        <v>0.64</v>
      </c>
      <c r="K515" s="2" t="str">
        <f t="shared" ref="K515:K578" si="105">TEXT(B515,"dddd")</f>
        <v>Tuesday</v>
      </c>
      <c r="L515" s="5">
        <f t="shared" ref="L515:L578" si="106">B515+3</f>
        <v>43686</v>
      </c>
      <c r="M515" s="2" t="str">
        <f t="shared" ref="M515:M578" si="107">TEXT(L515,"dddd")</f>
        <v>Friday</v>
      </c>
      <c r="N515" s="2" t="str">
        <f t="shared" ref="N515:N578" si="108">IF(M515="Sunday","Monday",M515)</f>
        <v>Friday</v>
      </c>
      <c r="O515" s="12">
        <f t="shared" ref="O515:O578" si="109">IF(TEXT(B515,"dddd")="Tuesday",E515*0.05,0)</f>
        <v>0.05</v>
      </c>
      <c r="P515" s="11" t="str">
        <f t="shared" ref="P515:P578" si="110">IF(H515&gt;AVERAGE(H:H),"High Cost per Unit","Low Cost per Unit")</f>
        <v>High Cost per Unit</v>
      </c>
      <c r="Q515" s="12">
        <f t="shared" ref="Q515:Q578" si="111">IF(D515="Masks",F515*0.1,0)</f>
        <v>0</v>
      </c>
      <c r="R515" s="12">
        <f t="shared" ref="R515:R578" si="112">IF(E515&gt;1,F515*0.03,0)</f>
        <v>0</v>
      </c>
      <c r="S515" s="12">
        <f t="shared" ref="S515:S578" si="113">IF(D515="Accessories",F515*0.15,0)</f>
        <v>0</v>
      </c>
      <c r="T515" s="12">
        <f t="shared" ref="T515:T578" si="114">IF(AND(K515="Saturday",C515="Fitness"),F515*0.1,0)</f>
        <v>0</v>
      </c>
      <c r="U515" s="12">
        <f t="shared" ref="U515:U578" si="115">IF(AND(K515="Friday",C515="Automotive"),F515*0.2,0)</f>
        <v>0</v>
      </c>
      <c r="V515" s="13" t="str">
        <f t="shared" ref="V515:V578" ca="1" si="116">IF(ABS(TODAY()-B515)&gt;56,"Greater Than 8 Weeks Old","Less Than 8 Weeks Old")</f>
        <v>Greater Than 8 Weeks Old</v>
      </c>
    </row>
    <row r="516" spans="1:22" x14ac:dyDescent="0.45">
      <c r="A516" s="2" t="s">
        <v>206</v>
      </c>
      <c r="B516" s="5">
        <v>43683</v>
      </c>
      <c r="C516" s="5" t="s">
        <v>369</v>
      </c>
      <c r="D516" s="5" t="s">
        <v>372</v>
      </c>
      <c r="E516" s="6">
        <v>1</v>
      </c>
      <c r="F516" s="3">
        <v>50</v>
      </c>
      <c r="G516" s="3">
        <v>14.99</v>
      </c>
      <c r="H516" s="8">
        <f t="shared" si="104"/>
        <v>14.99</v>
      </c>
      <c r="I516" s="3">
        <v>35.01</v>
      </c>
      <c r="J516" s="4">
        <v>0.7</v>
      </c>
      <c r="K516" s="2" t="str">
        <f t="shared" si="105"/>
        <v>Tuesday</v>
      </c>
      <c r="L516" s="5">
        <f t="shared" si="106"/>
        <v>43686</v>
      </c>
      <c r="M516" s="2" t="str">
        <f t="shared" si="107"/>
        <v>Friday</v>
      </c>
      <c r="N516" s="2" t="str">
        <f t="shared" si="108"/>
        <v>Friday</v>
      </c>
      <c r="O516" s="12">
        <f t="shared" si="109"/>
        <v>0.05</v>
      </c>
      <c r="P516" s="11" t="str">
        <f t="shared" si="110"/>
        <v>Low Cost per Unit</v>
      </c>
      <c r="Q516" s="12">
        <f t="shared" si="111"/>
        <v>0</v>
      </c>
      <c r="R516" s="12">
        <f t="shared" si="112"/>
        <v>0</v>
      </c>
      <c r="S516" s="12">
        <f t="shared" si="113"/>
        <v>0</v>
      </c>
      <c r="T516" s="12">
        <f t="shared" si="114"/>
        <v>0</v>
      </c>
      <c r="U516" s="12">
        <f t="shared" si="115"/>
        <v>0</v>
      </c>
      <c r="V516" s="13" t="str">
        <f t="shared" ca="1" si="116"/>
        <v>Greater Than 8 Weeks Old</v>
      </c>
    </row>
    <row r="517" spans="1:22" x14ac:dyDescent="0.45">
      <c r="A517" s="2" t="s">
        <v>48</v>
      </c>
      <c r="B517" s="5">
        <v>43683</v>
      </c>
      <c r="C517" s="5" t="s">
        <v>378</v>
      </c>
      <c r="D517" s="5" t="s">
        <v>379</v>
      </c>
      <c r="E517" s="6">
        <v>1</v>
      </c>
      <c r="F517" s="3">
        <v>39.99</v>
      </c>
      <c r="G517" s="3">
        <v>13.24</v>
      </c>
      <c r="H517" s="8">
        <f t="shared" si="104"/>
        <v>13.24</v>
      </c>
      <c r="I517" s="3">
        <v>26.75</v>
      </c>
      <c r="J517" s="4">
        <v>0.67</v>
      </c>
      <c r="K517" s="2" t="str">
        <f t="shared" si="105"/>
        <v>Tuesday</v>
      </c>
      <c r="L517" s="5">
        <f t="shared" si="106"/>
        <v>43686</v>
      </c>
      <c r="M517" s="2" t="str">
        <f t="shared" si="107"/>
        <v>Friday</v>
      </c>
      <c r="N517" s="2" t="str">
        <f t="shared" si="108"/>
        <v>Friday</v>
      </c>
      <c r="O517" s="12">
        <f t="shared" si="109"/>
        <v>0.05</v>
      </c>
      <c r="P517" s="11" t="str">
        <f t="shared" si="110"/>
        <v>Low Cost per Unit</v>
      </c>
      <c r="Q517" s="12">
        <f t="shared" si="111"/>
        <v>0</v>
      </c>
      <c r="R517" s="12">
        <f t="shared" si="112"/>
        <v>0</v>
      </c>
      <c r="S517" s="12">
        <f t="shared" si="113"/>
        <v>0</v>
      </c>
      <c r="T517" s="12">
        <f t="shared" si="114"/>
        <v>0</v>
      </c>
      <c r="U517" s="12">
        <f t="shared" si="115"/>
        <v>0</v>
      </c>
      <c r="V517" s="13" t="str">
        <f t="shared" ca="1" si="116"/>
        <v>Greater Than 8 Weeks Old</v>
      </c>
    </row>
    <row r="518" spans="1:22" x14ac:dyDescent="0.45">
      <c r="A518" s="2" t="s">
        <v>185</v>
      </c>
      <c r="B518" s="5">
        <v>43683</v>
      </c>
      <c r="C518" s="5" t="s">
        <v>378</v>
      </c>
      <c r="D518" s="5" t="s">
        <v>379</v>
      </c>
      <c r="E518" s="6">
        <v>1</v>
      </c>
      <c r="F518" s="3">
        <v>129</v>
      </c>
      <c r="G518" s="3">
        <v>40.17</v>
      </c>
      <c r="H518" s="8">
        <f t="shared" si="104"/>
        <v>40.17</v>
      </c>
      <c r="I518" s="3">
        <v>88.83</v>
      </c>
      <c r="J518" s="4">
        <v>0.69</v>
      </c>
      <c r="K518" s="2" t="str">
        <f t="shared" si="105"/>
        <v>Tuesday</v>
      </c>
      <c r="L518" s="5">
        <f t="shared" si="106"/>
        <v>43686</v>
      </c>
      <c r="M518" s="2" t="str">
        <f t="shared" si="107"/>
        <v>Friday</v>
      </c>
      <c r="N518" s="2" t="str">
        <f t="shared" si="108"/>
        <v>Friday</v>
      </c>
      <c r="O518" s="12">
        <f t="shared" si="109"/>
        <v>0.05</v>
      </c>
      <c r="P518" s="11" t="str">
        <f t="shared" si="110"/>
        <v>High Cost per Unit</v>
      </c>
      <c r="Q518" s="12">
        <f t="shared" si="111"/>
        <v>0</v>
      </c>
      <c r="R518" s="12">
        <f t="shared" si="112"/>
        <v>0</v>
      </c>
      <c r="S518" s="12">
        <f t="shared" si="113"/>
        <v>0</v>
      </c>
      <c r="T518" s="12">
        <f t="shared" si="114"/>
        <v>0</v>
      </c>
      <c r="U518" s="12">
        <f t="shared" si="115"/>
        <v>0</v>
      </c>
      <c r="V518" s="13" t="str">
        <f t="shared" ca="1" si="116"/>
        <v>Greater Than 8 Weeks Old</v>
      </c>
    </row>
    <row r="519" spans="1:22" x14ac:dyDescent="0.45">
      <c r="A519" s="2" t="s">
        <v>179</v>
      </c>
      <c r="B519" s="5">
        <v>43683</v>
      </c>
      <c r="C519" s="5" t="s">
        <v>380</v>
      </c>
      <c r="D519" s="5" t="s">
        <v>381</v>
      </c>
      <c r="E519" s="6">
        <v>3</v>
      </c>
      <c r="F519" s="3">
        <v>75</v>
      </c>
      <c r="G519" s="3">
        <v>22.05</v>
      </c>
      <c r="H519" s="8">
        <f t="shared" si="104"/>
        <v>7.3500000000000005</v>
      </c>
      <c r="I519" s="3">
        <v>52.95</v>
      </c>
      <c r="J519" s="4">
        <v>0.71</v>
      </c>
      <c r="K519" s="2" t="str">
        <f t="shared" si="105"/>
        <v>Tuesday</v>
      </c>
      <c r="L519" s="5">
        <f t="shared" si="106"/>
        <v>43686</v>
      </c>
      <c r="M519" s="2" t="str">
        <f t="shared" si="107"/>
        <v>Friday</v>
      </c>
      <c r="N519" s="2" t="str">
        <f t="shared" si="108"/>
        <v>Friday</v>
      </c>
      <c r="O519" s="12">
        <f t="shared" si="109"/>
        <v>0.15000000000000002</v>
      </c>
      <c r="P519" s="11" t="str">
        <f t="shared" si="110"/>
        <v>Low Cost per Unit</v>
      </c>
      <c r="Q519" s="12">
        <f t="shared" si="111"/>
        <v>0</v>
      </c>
      <c r="R519" s="12">
        <f t="shared" si="112"/>
        <v>2.25</v>
      </c>
      <c r="S519" s="12">
        <f t="shared" si="113"/>
        <v>0</v>
      </c>
      <c r="T519" s="12">
        <f t="shared" si="114"/>
        <v>0</v>
      </c>
      <c r="U519" s="12">
        <f t="shared" si="115"/>
        <v>0</v>
      </c>
      <c r="V519" s="13" t="str">
        <f t="shared" ca="1" si="116"/>
        <v>Greater Than 8 Weeks Old</v>
      </c>
    </row>
    <row r="520" spans="1:22" x14ac:dyDescent="0.45">
      <c r="A520" s="2" t="s">
        <v>165</v>
      </c>
      <c r="B520" s="5">
        <v>43683</v>
      </c>
      <c r="C520" s="5" t="s">
        <v>375</v>
      </c>
      <c r="D520" s="5" t="s">
        <v>382</v>
      </c>
      <c r="E520" s="6">
        <v>3</v>
      </c>
      <c r="F520" s="3">
        <v>66</v>
      </c>
      <c r="G520" s="3">
        <v>9.6</v>
      </c>
      <c r="H520" s="8">
        <f t="shared" si="104"/>
        <v>3.1999999999999997</v>
      </c>
      <c r="I520" s="3">
        <v>56.4</v>
      </c>
      <c r="J520" s="4">
        <v>0.85</v>
      </c>
      <c r="K520" s="2" t="str">
        <f t="shared" si="105"/>
        <v>Tuesday</v>
      </c>
      <c r="L520" s="5">
        <f t="shared" si="106"/>
        <v>43686</v>
      </c>
      <c r="M520" s="2" t="str">
        <f t="shared" si="107"/>
        <v>Friday</v>
      </c>
      <c r="N520" s="2" t="str">
        <f t="shared" si="108"/>
        <v>Friday</v>
      </c>
      <c r="O520" s="12">
        <f t="shared" si="109"/>
        <v>0.15000000000000002</v>
      </c>
      <c r="P520" s="11" t="str">
        <f t="shared" si="110"/>
        <v>Low Cost per Unit</v>
      </c>
      <c r="Q520" s="12">
        <f t="shared" si="111"/>
        <v>0</v>
      </c>
      <c r="R520" s="12">
        <f t="shared" si="112"/>
        <v>1.98</v>
      </c>
      <c r="S520" s="12">
        <f t="shared" si="113"/>
        <v>0</v>
      </c>
      <c r="T520" s="12">
        <f t="shared" si="114"/>
        <v>0</v>
      </c>
      <c r="U520" s="12">
        <f t="shared" si="115"/>
        <v>0</v>
      </c>
      <c r="V520" s="13" t="str">
        <f t="shared" ca="1" si="116"/>
        <v>Greater Than 8 Weeks Old</v>
      </c>
    </row>
    <row r="521" spans="1:22" x14ac:dyDescent="0.45">
      <c r="A521" s="2" t="s">
        <v>248</v>
      </c>
      <c r="B521" s="5">
        <v>43683</v>
      </c>
      <c r="C521" s="5" t="s">
        <v>375</v>
      </c>
      <c r="D521" s="5" t="s">
        <v>382</v>
      </c>
      <c r="E521" s="6">
        <v>1</v>
      </c>
      <c r="F521" s="3">
        <v>9.99</v>
      </c>
      <c r="G521" s="3">
        <v>6.75</v>
      </c>
      <c r="H521" s="8">
        <f t="shared" si="104"/>
        <v>6.75</v>
      </c>
      <c r="I521" s="3">
        <v>3.24</v>
      </c>
      <c r="J521" s="4">
        <v>0.32</v>
      </c>
      <c r="K521" s="2" t="str">
        <f t="shared" si="105"/>
        <v>Tuesday</v>
      </c>
      <c r="L521" s="5">
        <f t="shared" si="106"/>
        <v>43686</v>
      </c>
      <c r="M521" s="2" t="str">
        <f t="shared" si="107"/>
        <v>Friday</v>
      </c>
      <c r="N521" s="2" t="str">
        <f t="shared" si="108"/>
        <v>Friday</v>
      </c>
      <c r="O521" s="12">
        <f t="shared" si="109"/>
        <v>0.05</v>
      </c>
      <c r="P521" s="11" t="str">
        <f t="shared" si="110"/>
        <v>Low Cost per Unit</v>
      </c>
      <c r="Q521" s="12">
        <f t="shared" si="111"/>
        <v>0</v>
      </c>
      <c r="R521" s="12">
        <f t="shared" si="112"/>
        <v>0</v>
      </c>
      <c r="S521" s="12">
        <f t="shared" si="113"/>
        <v>0</v>
      </c>
      <c r="T521" s="12">
        <f t="shared" si="114"/>
        <v>0</v>
      </c>
      <c r="U521" s="12">
        <f t="shared" si="115"/>
        <v>0</v>
      </c>
      <c r="V521" s="13" t="str">
        <f t="shared" ca="1" si="116"/>
        <v>Greater Than 8 Weeks Old</v>
      </c>
    </row>
    <row r="522" spans="1:22" x14ac:dyDescent="0.45">
      <c r="A522" s="2" t="s">
        <v>51</v>
      </c>
      <c r="B522" s="5">
        <v>43683</v>
      </c>
      <c r="C522" s="5" t="s">
        <v>375</v>
      </c>
      <c r="D522" s="5" t="s">
        <v>382</v>
      </c>
      <c r="E522" s="6">
        <v>3</v>
      </c>
      <c r="F522" s="3">
        <v>297</v>
      </c>
      <c r="G522" s="3">
        <v>72</v>
      </c>
      <c r="H522" s="8">
        <f t="shared" si="104"/>
        <v>24</v>
      </c>
      <c r="I522" s="3">
        <v>225</v>
      </c>
      <c r="J522" s="4">
        <v>0.76</v>
      </c>
      <c r="K522" s="2" t="str">
        <f t="shared" si="105"/>
        <v>Tuesday</v>
      </c>
      <c r="L522" s="5">
        <f t="shared" si="106"/>
        <v>43686</v>
      </c>
      <c r="M522" s="2" t="str">
        <f t="shared" si="107"/>
        <v>Friday</v>
      </c>
      <c r="N522" s="2" t="str">
        <f t="shared" si="108"/>
        <v>Friday</v>
      </c>
      <c r="O522" s="12">
        <f t="shared" si="109"/>
        <v>0.15000000000000002</v>
      </c>
      <c r="P522" s="11" t="str">
        <f t="shared" si="110"/>
        <v>High Cost per Unit</v>
      </c>
      <c r="Q522" s="12">
        <f t="shared" si="111"/>
        <v>0</v>
      </c>
      <c r="R522" s="12">
        <f t="shared" si="112"/>
        <v>8.91</v>
      </c>
      <c r="S522" s="12">
        <f t="shared" si="113"/>
        <v>0</v>
      </c>
      <c r="T522" s="12">
        <f t="shared" si="114"/>
        <v>0</v>
      </c>
      <c r="U522" s="12">
        <f t="shared" si="115"/>
        <v>0</v>
      </c>
      <c r="V522" s="13" t="str">
        <f t="shared" ca="1" si="116"/>
        <v>Greater Than 8 Weeks Old</v>
      </c>
    </row>
    <row r="523" spans="1:22" x14ac:dyDescent="0.45">
      <c r="A523" s="2" t="s">
        <v>224</v>
      </c>
      <c r="B523" s="5">
        <v>43683</v>
      </c>
      <c r="C523" s="5" t="s">
        <v>383</v>
      </c>
      <c r="D523" s="5" t="s">
        <v>384</v>
      </c>
      <c r="E523" s="6">
        <v>1</v>
      </c>
      <c r="F523" s="3">
        <v>19</v>
      </c>
      <c r="G523" s="3">
        <v>6</v>
      </c>
      <c r="H523" s="8">
        <f t="shared" si="104"/>
        <v>6</v>
      </c>
      <c r="I523" s="3">
        <v>13</v>
      </c>
      <c r="J523" s="4">
        <v>0.68</v>
      </c>
      <c r="K523" s="2" t="str">
        <f t="shared" si="105"/>
        <v>Tuesday</v>
      </c>
      <c r="L523" s="5">
        <f t="shared" si="106"/>
        <v>43686</v>
      </c>
      <c r="M523" s="2" t="str">
        <f t="shared" si="107"/>
        <v>Friday</v>
      </c>
      <c r="N523" s="2" t="str">
        <f t="shared" si="108"/>
        <v>Friday</v>
      </c>
      <c r="O523" s="12">
        <f t="shared" si="109"/>
        <v>0.05</v>
      </c>
      <c r="P523" s="11" t="str">
        <f t="shared" si="110"/>
        <v>Low Cost per Unit</v>
      </c>
      <c r="Q523" s="12">
        <f t="shared" si="111"/>
        <v>0</v>
      </c>
      <c r="R523" s="12">
        <f t="shared" si="112"/>
        <v>0</v>
      </c>
      <c r="S523" s="12">
        <f t="shared" si="113"/>
        <v>0</v>
      </c>
      <c r="T523" s="12">
        <f t="shared" si="114"/>
        <v>0</v>
      </c>
      <c r="U523" s="12">
        <f t="shared" si="115"/>
        <v>0</v>
      </c>
      <c r="V523" s="13" t="str">
        <f t="shared" ca="1" si="116"/>
        <v>Greater Than 8 Weeks Old</v>
      </c>
    </row>
    <row r="524" spans="1:22" x14ac:dyDescent="0.45">
      <c r="A524" s="2" t="s">
        <v>249</v>
      </c>
      <c r="B524" s="5">
        <v>43683</v>
      </c>
      <c r="C524" s="5" t="s">
        <v>383</v>
      </c>
      <c r="D524" s="5" t="s">
        <v>384</v>
      </c>
      <c r="E524" s="6">
        <v>1</v>
      </c>
      <c r="F524" s="3">
        <v>9</v>
      </c>
      <c r="G524" s="3">
        <v>3</v>
      </c>
      <c r="H524" s="8">
        <f t="shared" si="104"/>
        <v>3</v>
      </c>
      <c r="I524" s="3">
        <v>6</v>
      </c>
      <c r="J524" s="4">
        <v>0.67</v>
      </c>
      <c r="K524" s="2" t="str">
        <f t="shared" si="105"/>
        <v>Tuesday</v>
      </c>
      <c r="L524" s="5">
        <f t="shared" si="106"/>
        <v>43686</v>
      </c>
      <c r="M524" s="2" t="str">
        <f t="shared" si="107"/>
        <v>Friday</v>
      </c>
      <c r="N524" s="2" t="str">
        <f t="shared" si="108"/>
        <v>Friday</v>
      </c>
      <c r="O524" s="12">
        <f t="shared" si="109"/>
        <v>0.05</v>
      </c>
      <c r="P524" s="11" t="str">
        <f t="shared" si="110"/>
        <v>Low Cost per Unit</v>
      </c>
      <c r="Q524" s="12">
        <f t="shared" si="111"/>
        <v>0</v>
      </c>
      <c r="R524" s="12">
        <f t="shared" si="112"/>
        <v>0</v>
      </c>
      <c r="S524" s="12">
        <f t="shared" si="113"/>
        <v>0</v>
      </c>
      <c r="T524" s="12">
        <f t="shared" si="114"/>
        <v>0</v>
      </c>
      <c r="U524" s="12">
        <f t="shared" si="115"/>
        <v>0</v>
      </c>
      <c r="V524" s="13" t="str">
        <f t="shared" ca="1" si="116"/>
        <v>Greater Than 8 Weeks Old</v>
      </c>
    </row>
    <row r="525" spans="1:22" x14ac:dyDescent="0.45">
      <c r="A525" s="2" t="s">
        <v>59</v>
      </c>
      <c r="B525" s="5">
        <v>43683</v>
      </c>
      <c r="C525" s="5" t="s">
        <v>378</v>
      </c>
      <c r="D525" s="5" t="s">
        <v>396</v>
      </c>
      <c r="E525" s="6">
        <v>1</v>
      </c>
      <c r="F525" s="3">
        <v>36</v>
      </c>
      <c r="G525" s="3">
        <v>11.8</v>
      </c>
      <c r="H525" s="8">
        <f t="shared" si="104"/>
        <v>11.8</v>
      </c>
      <c r="I525" s="3">
        <v>24.2</v>
      </c>
      <c r="J525" s="4">
        <v>0.67</v>
      </c>
      <c r="K525" s="2" t="str">
        <f t="shared" si="105"/>
        <v>Tuesday</v>
      </c>
      <c r="L525" s="5">
        <f t="shared" si="106"/>
        <v>43686</v>
      </c>
      <c r="M525" s="2" t="str">
        <f t="shared" si="107"/>
        <v>Friday</v>
      </c>
      <c r="N525" s="2" t="str">
        <f t="shared" si="108"/>
        <v>Friday</v>
      </c>
      <c r="O525" s="12">
        <f t="shared" si="109"/>
        <v>0.05</v>
      </c>
      <c r="P525" s="11" t="str">
        <f t="shared" si="110"/>
        <v>Low Cost per Unit</v>
      </c>
      <c r="Q525" s="12">
        <f t="shared" si="111"/>
        <v>0</v>
      </c>
      <c r="R525" s="12">
        <f t="shared" si="112"/>
        <v>0</v>
      </c>
      <c r="S525" s="12">
        <f t="shared" si="113"/>
        <v>0</v>
      </c>
      <c r="T525" s="12">
        <f t="shared" si="114"/>
        <v>0</v>
      </c>
      <c r="U525" s="12">
        <f t="shared" si="115"/>
        <v>0</v>
      </c>
      <c r="V525" s="13" t="str">
        <f t="shared" ca="1" si="116"/>
        <v>Greater Than 8 Weeks Old</v>
      </c>
    </row>
    <row r="526" spans="1:22" x14ac:dyDescent="0.45">
      <c r="A526" s="2" t="s">
        <v>116</v>
      </c>
      <c r="B526" s="5">
        <v>43683</v>
      </c>
      <c r="C526" s="5" t="s">
        <v>378</v>
      </c>
      <c r="D526" s="5" t="s">
        <v>397</v>
      </c>
      <c r="E526" s="6">
        <v>1</v>
      </c>
      <c r="F526" s="3">
        <v>12</v>
      </c>
      <c r="G526" s="3">
        <v>2.78</v>
      </c>
      <c r="H526" s="8">
        <f t="shared" si="104"/>
        <v>2.78</v>
      </c>
      <c r="I526" s="3">
        <v>9.2200000000000006</v>
      </c>
      <c r="J526" s="4">
        <v>0.77</v>
      </c>
      <c r="K526" s="2" t="str">
        <f t="shared" si="105"/>
        <v>Tuesday</v>
      </c>
      <c r="L526" s="5">
        <f t="shared" si="106"/>
        <v>43686</v>
      </c>
      <c r="M526" s="2" t="str">
        <f t="shared" si="107"/>
        <v>Friday</v>
      </c>
      <c r="N526" s="2" t="str">
        <f t="shared" si="108"/>
        <v>Friday</v>
      </c>
      <c r="O526" s="12">
        <f t="shared" si="109"/>
        <v>0.05</v>
      </c>
      <c r="P526" s="11" t="str">
        <f t="shared" si="110"/>
        <v>Low Cost per Unit</v>
      </c>
      <c r="Q526" s="12">
        <f t="shared" si="111"/>
        <v>0</v>
      </c>
      <c r="R526" s="12">
        <f t="shared" si="112"/>
        <v>0</v>
      </c>
      <c r="S526" s="12">
        <f t="shared" si="113"/>
        <v>0</v>
      </c>
      <c r="T526" s="12">
        <f t="shared" si="114"/>
        <v>0</v>
      </c>
      <c r="U526" s="12">
        <f t="shared" si="115"/>
        <v>0</v>
      </c>
      <c r="V526" s="13" t="str">
        <f t="shared" ca="1" si="116"/>
        <v>Greater Than 8 Weeks Old</v>
      </c>
    </row>
    <row r="527" spans="1:22" x14ac:dyDescent="0.45">
      <c r="A527" s="2" t="s">
        <v>250</v>
      </c>
      <c r="B527" s="5">
        <v>43683</v>
      </c>
      <c r="C527" s="5" t="s">
        <v>376</v>
      </c>
      <c r="D527" s="5" t="s">
        <v>377</v>
      </c>
      <c r="E527" s="6">
        <v>1</v>
      </c>
      <c r="F527" s="3">
        <v>9.99</v>
      </c>
      <c r="G527" s="3">
        <v>7.37</v>
      </c>
      <c r="H527" s="8">
        <f t="shared" si="104"/>
        <v>7.37</v>
      </c>
      <c r="I527" s="3">
        <v>2.62</v>
      </c>
      <c r="J527" s="4">
        <v>0.26</v>
      </c>
      <c r="K527" s="2" t="str">
        <f t="shared" si="105"/>
        <v>Tuesday</v>
      </c>
      <c r="L527" s="5">
        <f t="shared" si="106"/>
        <v>43686</v>
      </c>
      <c r="M527" s="2" t="str">
        <f t="shared" si="107"/>
        <v>Friday</v>
      </c>
      <c r="N527" s="2" t="str">
        <f t="shared" si="108"/>
        <v>Friday</v>
      </c>
      <c r="O527" s="12">
        <f t="shared" si="109"/>
        <v>0.05</v>
      </c>
      <c r="P527" s="11" t="str">
        <f t="shared" si="110"/>
        <v>Low Cost per Unit</v>
      </c>
      <c r="Q527" s="12">
        <f t="shared" si="111"/>
        <v>0</v>
      </c>
      <c r="R527" s="12">
        <f t="shared" si="112"/>
        <v>0</v>
      </c>
      <c r="S527" s="12">
        <f t="shared" si="113"/>
        <v>0</v>
      </c>
      <c r="T527" s="12">
        <f t="shared" si="114"/>
        <v>0</v>
      </c>
      <c r="U527" s="12">
        <f t="shared" si="115"/>
        <v>0</v>
      </c>
      <c r="V527" s="13" t="str">
        <f t="shared" ca="1" si="116"/>
        <v>Greater Than 8 Weeks Old</v>
      </c>
    </row>
    <row r="528" spans="1:22" x14ac:dyDescent="0.45">
      <c r="A528" s="2" t="s">
        <v>62</v>
      </c>
      <c r="B528" s="5">
        <v>43683</v>
      </c>
      <c r="C528" s="5" t="s">
        <v>383</v>
      </c>
      <c r="D528" s="5" t="s">
        <v>398</v>
      </c>
      <c r="E528" s="6">
        <v>2</v>
      </c>
      <c r="F528" s="3">
        <v>64</v>
      </c>
      <c r="G528" s="3">
        <v>22.4</v>
      </c>
      <c r="H528" s="8">
        <f t="shared" si="104"/>
        <v>11.2</v>
      </c>
      <c r="I528" s="3">
        <v>41.6</v>
      </c>
      <c r="J528" s="4">
        <v>0.65</v>
      </c>
      <c r="K528" s="2" t="str">
        <f t="shared" si="105"/>
        <v>Tuesday</v>
      </c>
      <c r="L528" s="5">
        <f t="shared" si="106"/>
        <v>43686</v>
      </c>
      <c r="M528" s="2" t="str">
        <f t="shared" si="107"/>
        <v>Friday</v>
      </c>
      <c r="N528" s="2" t="str">
        <f t="shared" si="108"/>
        <v>Friday</v>
      </c>
      <c r="O528" s="12">
        <f t="shared" si="109"/>
        <v>0.1</v>
      </c>
      <c r="P528" s="11" t="str">
        <f t="shared" si="110"/>
        <v>Low Cost per Unit</v>
      </c>
      <c r="Q528" s="12">
        <f t="shared" si="111"/>
        <v>0</v>
      </c>
      <c r="R528" s="12">
        <f t="shared" si="112"/>
        <v>1.92</v>
      </c>
      <c r="S528" s="12">
        <f t="shared" si="113"/>
        <v>0</v>
      </c>
      <c r="T528" s="12">
        <f t="shared" si="114"/>
        <v>0</v>
      </c>
      <c r="U528" s="12">
        <f t="shared" si="115"/>
        <v>0</v>
      </c>
      <c r="V528" s="13" t="str">
        <f t="shared" ca="1" si="116"/>
        <v>Greater Than 8 Weeks Old</v>
      </c>
    </row>
    <row r="529" spans="1:22" x14ac:dyDescent="0.45">
      <c r="A529" s="2" t="s">
        <v>251</v>
      </c>
      <c r="B529" s="5">
        <v>43683</v>
      </c>
      <c r="C529" s="5" t="s">
        <v>383</v>
      </c>
      <c r="D529" s="5" t="s">
        <v>384</v>
      </c>
      <c r="E529" s="6">
        <v>1</v>
      </c>
      <c r="F529" s="3">
        <v>19</v>
      </c>
      <c r="G529" s="3">
        <v>9.5</v>
      </c>
      <c r="H529" s="8">
        <f t="shared" si="104"/>
        <v>9.5</v>
      </c>
      <c r="I529" s="3">
        <v>9.5</v>
      </c>
      <c r="J529" s="4">
        <v>0.5</v>
      </c>
      <c r="K529" s="2" t="str">
        <f t="shared" si="105"/>
        <v>Tuesday</v>
      </c>
      <c r="L529" s="5">
        <f t="shared" si="106"/>
        <v>43686</v>
      </c>
      <c r="M529" s="2" t="str">
        <f t="shared" si="107"/>
        <v>Friday</v>
      </c>
      <c r="N529" s="2" t="str">
        <f t="shared" si="108"/>
        <v>Friday</v>
      </c>
      <c r="O529" s="12">
        <f t="shared" si="109"/>
        <v>0.05</v>
      </c>
      <c r="P529" s="11" t="str">
        <f t="shared" si="110"/>
        <v>Low Cost per Unit</v>
      </c>
      <c r="Q529" s="12">
        <f t="shared" si="111"/>
        <v>0</v>
      </c>
      <c r="R529" s="12">
        <f t="shared" si="112"/>
        <v>0</v>
      </c>
      <c r="S529" s="12">
        <f t="shared" si="113"/>
        <v>0</v>
      </c>
      <c r="T529" s="12">
        <f t="shared" si="114"/>
        <v>0</v>
      </c>
      <c r="U529" s="12">
        <f t="shared" si="115"/>
        <v>0</v>
      </c>
      <c r="V529" s="13" t="str">
        <f t="shared" ca="1" si="116"/>
        <v>Greater Than 8 Weeks Old</v>
      </c>
    </row>
    <row r="530" spans="1:22" x14ac:dyDescent="0.45">
      <c r="A530" s="2" t="s">
        <v>67</v>
      </c>
      <c r="B530" s="5">
        <v>43683</v>
      </c>
      <c r="C530" s="5" t="s">
        <v>369</v>
      </c>
      <c r="D530" s="5" t="s">
        <v>374</v>
      </c>
      <c r="E530" s="6">
        <v>4</v>
      </c>
      <c r="F530" s="3">
        <v>135.97999999999999</v>
      </c>
      <c r="G530" s="3">
        <v>43.8</v>
      </c>
      <c r="H530" s="8">
        <f t="shared" si="104"/>
        <v>10.95</v>
      </c>
      <c r="I530" s="3">
        <v>92.18</v>
      </c>
      <c r="J530" s="4">
        <v>0.68</v>
      </c>
      <c r="K530" s="2" t="str">
        <f t="shared" si="105"/>
        <v>Tuesday</v>
      </c>
      <c r="L530" s="5">
        <f t="shared" si="106"/>
        <v>43686</v>
      </c>
      <c r="M530" s="2" t="str">
        <f t="shared" si="107"/>
        <v>Friday</v>
      </c>
      <c r="N530" s="2" t="str">
        <f t="shared" si="108"/>
        <v>Friday</v>
      </c>
      <c r="O530" s="12">
        <f t="shared" si="109"/>
        <v>0.2</v>
      </c>
      <c r="P530" s="11" t="str">
        <f t="shared" si="110"/>
        <v>Low Cost per Unit</v>
      </c>
      <c r="Q530" s="12">
        <f t="shared" si="111"/>
        <v>0</v>
      </c>
      <c r="R530" s="12">
        <f t="shared" si="112"/>
        <v>4.0793999999999997</v>
      </c>
      <c r="S530" s="12">
        <f t="shared" si="113"/>
        <v>0</v>
      </c>
      <c r="T530" s="12">
        <f t="shared" si="114"/>
        <v>0</v>
      </c>
      <c r="U530" s="12">
        <f t="shared" si="115"/>
        <v>0</v>
      </c>
      <c r="V530" s="13" t="str">
        <f t="shared" ca="1" si="116"/>
        <v>Greater Than 8 Weeks Old</v>
      </c>
    </row>
    <row r="531" spans="1:22" x14ac:dyDescent="0.45">
      <c r="A531" s="2" t="s">
        <v>68</v>
      </c>
      <c r="B531" s="5">
        <v>43683</v>
      </c>
      <c r="C531" s="5" t="s">
        <v>375</v>
      </c>
      <c r="D531" s="5" t="s">
        <v>377</v>
      </c>
      <c r="E531" s="6">
        <v>2</v>
      </c>
      <c r="F531" s="3">
        <v>18</v>
      </c>
      <c r="G531" s="3">
        <v>4.74</v>
      </c>
      <c r="H531" s="8">
        <f t="shared" si="104"/>
        <v>2.37</v>
      </c>
      <c r="I531" s="3">
        <v>13.26</v>
      </c>
      <c r="J531" s="4">
        <v>0.74</v>
      </c>
      <c r="K531" s="2" t="str">
        <f t="shared" si="105"/>
        <v>Tuesday</v>
      </c>
      <c r="L531" s="5">
        <f t="shared" si="106"/>
        <v>43686</v>
      </c>
      <c r="M531" s="2" t="str">
        <f t="shared" si="107"/>
        <v>Friday</v>
      </c>
      <c r="N531" s="2" t="str">
        <f t="shared" si="108"/>
        <v>Friday</v>
      </c>
      <c r="O531" s="12">
        <f t="shared" si="109"/>
        <v>0.1</v>
      </c>
      <c r="P531" s="11" t="str">
        <f t="shared" si="110"/>
        <v>Low Cost per Unit</v>
      </c>
      <c r="Q531" s="12">
        <f t="shared" si="111"/>
        <v>0</v>
      </c>
      <c r="R531" s="12">
        <f t="shared" si="112"/>
        <v>0.54</v>
      </c>
      <c r="S531" s="12">
        <f t="shared" si="113"/>
        <v>0</v>
      </c>
      <c r="T531" s="12">
        <f t="shared" si="114"/>
        <v>0</v>
      </c>
      <c r="U531" s="12">
        <f t="shared" si="115"/>
        <v>0</v>
      </c>
      <c r="V531" s="13" t="str">
        <f t="shared" ca="1" si="116"/>
        <v>Greater Than 8 Weeks Old</v>
      </c>
    </row>
    <row r="532" spans="1:22" x14ac:dyDescent="0.45">
      <c r="A532" s="2" t="s">
        <v>69</v>
      </c>
      <c r="B532" s="5">
        <v>43683</v>
      </c>
      <c r="C532" s="5" t="s">
        <v>375</v>
      </c>
      <c r="D532" s="5" t="s">
        <v>377</v>
      </c>
      <c r="E532" s="6">
        <v>1</v>
      </c>
      <c r="F532" s="3">
        <v>20</v>
      </c>
      <c r="G532" s="3">
        <v>6</v>
      </c>
      <c r="H532" s="8">
        <f t="shared" si="104"/>
        <v>6</v>
      </c>
      <c r="I532" s="3">
        <v>14</v>
      </c>
      <c r="J532" s="4">
        <v>0.7</v>
      </c>
      <c r="K532" s="2" t="str">
        <f t="shared" si="105"/>
        <v>Tuesday</v>
      </c>
      <c r="L532" s="5">
        <f t="shared" si="106"/>
        <v>43686</v>
      </c>
      <c r="M532" s="2" t="str">
        <f t="shared" si="107"/>
        <v>Friday</v>
      </c>
      <c r="N532" s="2" t="str">
        <f t="shared" si="108"/>
        <v>Friday</v>
      </c>
      <c r="O532" s="12">
        <f t="shared" si="109"/>
        <v>0.05</v>
      </c>
      <c r="P532" s="11" t="str">
        <f t="shared" si="110"/>
        <v>Low Cost per Unit</v>
      </c>
      <c r="Q532" s="12">
        <f t="shared" si="111"/>
        <v>0</v>
      </c>
      <c r="R532" s="12">
        <f t="shared" si="112"/>
        <v>0</v>
      </c>
      <c r="S532" s="12">
        <f t="shared" si="113"/>
        <v>0</v>
      </c>
      <c r="T532" s="12">
        <f t="shared" si="114"/>
        <v>0</v>
      </c>
      <c r="U532" s="12">
        <f t="shared" si="115"/>
        <v>0</v>
      </c>
      <c r="V532" s="13" t="str">
        <f t="shared" ca="1" si="116"/>
        <v>Greater Than 8 Weeks Old</v>
      </c>
    </row>
    <row r="533" spans="1:22" x14ac:dyDescent="0.45">
      <c r="A533" s="2" t="s">
        <v>227</v>
      </c>
      <c r="B533" s="5">
        <v>43683</v>
      </c>
      <c r="C533" s="5" t="s">
        <v>378</v>
      </c>
      <c r="D533" s="5" t="s">
        <v>379</v>
      </c>
      <c r="E533" s="6">
        <v>2</v>
      </c>
      <c r="F533" s="3">
        <v>50</v>
      </c>
      <c r="G533" s="3">
        <v>22.96</v>
      </c>
      <c r="H533" s="8">
        <f t="shared" si="104"/>
        <v>11.48</v>
      </c>
      <c r="I533" s="3">
        <v>27.04</v>
      </c>
      <c r="J533" s="4">
        <v>0.54</v>
      </c>
      <c r="K533" s="2" t="str">
        <f t="shared" si="105"/>
        <v>Tuesday</v>
      </c>
      <c r="L533" s="5">
        <f t="shared" si="106"/>
        <v>43686</v>
      </c>
      <c r="M533" s="2" t="str">
        <f t="shared" si="107"/>
        <v>Friday</v>
      </c>
      <c r="N533" s="2" t="str">
        <f t="shared" si="108"/>
        <v>Friday</v>
      </c>
      <c r="O533" s="12">
        <f t="shared" si="109"/>
        <v>0.1</v>
      </c>
      <c r="P533" s="11" t="str">
        <f t="shared" si="110"/>
        <v>Low Cost per Unit</v>
      </c>
      <c r="Q533" s="12">
        <f t="shared" si="111"/>
        <v>0</v>
      </c>
      <c r="R533" s="12">
        <f t="shared" si="112"/>
        <v>1.5</v>
      </c>
      <c r="S533" s="12">
        <f t="shared" si="113"/>
        <v>0</v>
      </c>
      <c r="T533" s="12">
        <f t="shared" si="114"/>
        <v>0</v>
      </c>
      <c r="U533" s="12">
        <f t="shared" si="115"/>
        <v>0</v>
      </c>
      <c r="V533" s="13" t="str">
        <f t="shared" ca="1" si="116"/>
        <v>Greater Than 8 Weeks Old</v>
      </c>
    </row>
    <row r="534" spans="1:22" x14ac:dyDescent="0.45">
      <c r="A534" s="2" t="s">
        <v>228</v>
      </c>
      <c r="B534" s="5">
        <v>43683</v>
      </c>
      <c r="C534" s="5" t="s">
        <v>378</v>
      </c>
      <c r="D534" s="5" t="s">
        <v>379</v>
      </c>
      <c r="E534" s="6">
        <v>2</v>
      </c>
      <c r="F534" s="3">
        <v>50</v>
      </c>
      <c r="G534" s="3">
        <v>22.96</v>
      </c>
      <c r="H534" s="8">
        <f t="shared" si="104"/>
        <v>11.48</v>
      </c>
      <c r="I534" s="3">
        <v>27.04</v>
      </c>
      <c r="J534" s="4">
        <v>0.54</v>
      </c>
      <c r="K534" s="2" t="str">
        <f t="shared" si="105"/>
        <v>Tuesday</v>
      </c>
      <c r="L534" s="5">
        <f t="shared" si="106"/>
        <v>43686</v>
      </c>
      <c r="M534" s="2" t="str">
        <f t="shared" si="107"/>
        <v>Friday</v>
      </c>
      <c r="N534" s="2" t="str">
        <f t="shared" si="108"/>
        <v>Friday</v>
      </c>
      <c r="O534" s="12">
        <f t="shared" si="109"/>
        <v>0.1</v>
      </c>
      <c r="P534" s="11" t="str">
        <f t="shared" si="110"/>
        <v>Low Cost per Unit</v>
      </c>
      <c r="Q534" s="12">
        <f t="shared" si="111"/>
        <v>0</v>
      </c>
      <c r="R534" s="12">
        <f t="shared" si="112"/>
        <v>1.5</v>
      </c>
      <c r="S534" s="12">
        <f t="shared" si="113"/>
        <v>0</v>
      </c>
      <c r="T534" s="12">
        <f t="shared" si="114"/>
        <v>0</v>
      </c>
      <c r="U534" s="12">
        <f t="shared" si="115"/>
        <v>0</v>
      </c>
      <c r="V534" s="13" t="str">
        <f t="shared" ca="1" si="116"/>
        <v>Greater Than 8 Weeks Old</v>
      </c>
    </row>
    <row r="535" spans="1:22" x14ac:dyDescent="0.45">
      <c r="A535" s="2" t="s">
        <v>254</v>
      </c>
      <c r="B535" s="5">
        <v>43683</v>
      </c>
      <c r="C535" s="5" t="s">
        <v>383</v>
      </c>
      <c r="D535" s="5" t="s">
        <v>384</v>
      </c>
      <c r="E535" s="6">
        <v>2</v>
      </c>
      <c r="F535" s="3">
        <v>58</v>
      </c>
      <c r="G535" s="3">
        <v>25</v>
      </c>
      <c r="H535" s="8">
        <f t="shared" si="104"/>
        <v>12.5</v>
      </c>
      <c r="I535" s="3">
        <v>33</v>
      </c>
      <c r="J535" s="4">
        <v>0.56999999999999995</v>
      </c>
      <c r="K535" s="2" t="str">
        <f t="shared" si="105"/>
        <v>Tuesday</v>
      </c>
      <c r="L535" s="5">
        <f t="shared" si="106"/>
        <v>43686</v>
      </c>
      <c r="M535" s="2" t="str">
        <f t="shared" si="107"/>
        <v>Friday</v>
      </c>
      <c r="N535" s="2" t="str">
        <f t="shared" si="108"/>
        <v>Friday</v>
      </c>
      <c r="O535" s="12">
        <f t="shared" si="109"/>
        <v>0.1</v>
      </c>
      <c r="P535" s="11" t="str">
        <f t="shared" si="110"/>
        <v>Low Cost per Unit</v>
      </c>
      <c r="Q535" s="12">
        <f t="shared" si="111"/>
        <v>0</v>
      </c>
      <c r="R535" s="12">
        <f t="shared" si="112"/>
        <v>1.74</v>
      </c>
      <c r="S535" s="12">
        <f t="shared" si="113"/>
        <v>0</v>
      </c>
      <c r="T535" s="12">
        <f t="shared" si="114"/>
        <v>0</v>
      </c>
      <c r="U535" s="12">
        <f t="shared" si="115"/>
        <v>0</v>
      </c>
      <c r="V535" s="13" t="str">
        <f t="shared" ca="1" si="116"/>
        <v>Greater Than 8 Weeks Old</v>
      </c>
    </row>
    <row r="536" spans="1:22" x14ac:dyDescent="0.45">
      <c r="A536" s="2" t="s">
        <v>255</v>
      </c>
      <c r="B536" s="5">
        <v>43683</v>
      </c>
      <c r="C536" s="5" t="s">
        <v>375</v>
      </c>
      <c r="D536" s="5" t="s">
        <v>377</v>
      </c>
      <c r="E536" s="6">
        <v>1</v>
      </c>
      <c r="F536" s="3">
        <v>20</v>
      </c>
      <c r="G536" s="3">
        <v>7.12</v>
      </c>
      <c r="H536" s="8">
        <f t="shared" si="104"/>
        <v>7.12</v>
      </c>
      <c r="I536" s="3">
        <v>12.88</v>
      </c>
      <c r="J536" s="4">
        <v>0.64</v>
      </c>
      <c r="K536" s="2" t="str">
        <f t="shared" si="105"/>
        <v>Tuesday</v>
      </c>
      <c r="L536" s="5">
        <f t="shared" si="106"/>
        <v>43686</v>
      </c>
      <c r="M536" s="2" t="str">
        <f t="shared" si="107"/>
        <v>Friday</v>
      </c>
      <c r="N536" s="2" t="str">
        <f t="shared" si="108"/>
        <v>Friday</v>
      </c>
      <c r="O536" s="12">
        <f t="shared" si="109"/>
        <v>0.05</v>
      </c>
      <c r="P536" s="11" t="str">
        <f t="shared" si="110"/>
        <v>Low Cost per Unit</v>
      </c>
      <c r="Q536" s="12">
        <f t="shared" si="111"/>
        <v>0</v>
      </c>
      <c r="R536" s="12">
        <f t="shared" si="112"/>
        <v>0</v>
      </c>
      <c r="S536" s="12">
        <f t="shared" si="113"/>
        <v>0</v>
      </c>
      <c r="T536" s="12">
        <f t="shared" si="114"/>
        <v>0</v>
      </c>
      <c r="U536" s="12">
        <f t="shared" si="115"/>
        <v>0</v>
      </c>
      <c r="V536" s="13" t="str">
        <f t="shared" ca="1" si="116"/>
        <v>Greater Than 8 Weeks Old</v>
      </c>
    </row>
    <row r="537" spans="1:22" x14ac:dyDescent="0.45">
      <c r="A537" s="2" t="s">
        <v>153</v>
      </c>
      <c r="B537" s="5">
        <v>43683</v>
      </c>
      <c r="C537" s="5" t="s">
        <v>383</v>
      </c>
      <c r="D537" s="5" t="s">
        <v>398</v>
      </c>
      <c r="E537" s="6">
        <v>5</v>
      </c>
      <c r="F537" s="3">
        <v>130</v>
      </c>
      <c r="G537" s="3">
        <v>44.4</v>
      </c>
      <c r="H537" s="8">
        <f t="shared" si="104"/>
        <v>8.879999999999999</v>
      </c>
      <c r="I537" s="3">
        <v>85.6</v>
      </c>
      <c r="J537" s="4">
        <v>0.66</v>
      </c>
      <c r="K537" s="2" t="str">
        <f t="shared" si="105"/>
        <v>Tuesday</v>
      </c>
      <c r="L537" s="5">
        <f t="shared" si="106"/>
        <v>43686</v>
      </c>
      <c r="M537" s="2" t="str">
        <f t="shared" si="107"/>
        <v>Friday</v>
      </c>
      <c r="N537" s="2" t="str">
        <f t="shared" si="108"/>
        <v>Friday</v>
      </c>
      <c r="O537" s="12">
        <f t="shared" si="109"/>
        <v>0.25</v>
      </c>
      <c r="P537" s="11" t="str">
        <f t="shared" si="110"/>
        <v>Low Cost per Unit</v>
      </c>
      <c r="Q537" s="12">
        <f t="shared" si="111"/>
        <v>0</v>
      </c>
      <c r="R537" s="12">
        <f t="shared" si="112"/>
        <v>3.9</v>
      </c>
      <c r="S537" s="12">
        <f t="shared" si="113"/>
        <v>0</v>
      </c>
      <c r="T537" s="12">
        <f t="shared" si="114"/>
        <v>0</v>
      </c>
      <c r="U537" s="12">
        <f t="shared" si="115"/>
        <v>0</v>
      </c>
      <c r="V537" s="13" t="str">
        <f t="shared" ca="1" si="116"/>
        <v>Greater Than 8 Weeks Old</v>
      </c>
    </row>
    <row r="538" spans="1:22" x14ac:dyDescent="0.45">
      <c r="A538" s="2" t="s">
        <v>125</v>
      </c>
      <c r="B538" s="5">
        <v>43683</v>
      </c>
      <c r="C538" s="5" t="s">
        <v>369</v>
      </c>
      <c r="D538" s="5" t="s">
        <v>372</v>
      </c>
      <c r="E538" s="6">
        <v>1</v>
      </c>
      <c r="F538" s="3">
        <v>40</v>
      </c>
      <c r="G538" s="3">
        <v>7.69</v>
      </c>
      <c r="H538" s="8">
        <f t="shared" si="104"/>
        <v>7.69</v>
      </c>
      <c r="I538" s="3">
        <v>32.31</v>
      </c>
      <c r="J538" s="4">
        <v>0.81</v>
      </c>
      <c r="K538" s="2" t="str">
        <f t="shared" si="105"/>
        <v>Tuesday</v>
      </c>
      <c r="L538" s="5">
        <f t="shared" si="106"/>
        <v>43686</v>
      </c>
      <c r="M538" s="2" t="str">
        <f t="shared" si="107"/>
        <v>Friday</v>
      </c>
      <c r="N538" s="2" t="str">
        <f t="shared" si="108"/>
        <v>Friday</v>
      </c>
      <c r="O538" s="12">
        <f t="shared" si="109"/>
        <v>0.05</v>
      </c>
      <c r="P538" s="11" t="str">
        <f t="shared" si="110"/>
        <v>Low Cost per Unit</v>
      </c>
      <c r="Q538" s="12">
        <f t="shared" si="111"/>
        <v>0</v>
      </c>
      <c r="R538" s="12">
        <f t="shared" si="112"/>
        <v>0</v>
      </c>
      <c r="S538" s="12">
        <f t="shared" si="113"/>
        <v>0</v>
      </c>
      <c r="T538" s="12">
        <f t="shared" si="114"/>
        <v>0</v>
      </c>
      <c r="U538" s="12">
        <f t="shared" si="115"/>
        <v>0</v>
      </c>
      <c r="V538" s="13" t="str">
        <f t="shared" ca="1" si="116"/>
        <v>Greater Than 8 Weeks Old</v>
      </c>
    </row>
    <row r="539" spans="1:22" x14ac:dyDescent="0.45">
      <c r="A539" s="2" t="s">
        <v>232</v>
      </c>
      <c r="B539" s="5">
        <v>43683</v>
      </c>
      <c r="C539" s="5" t="s">
        <v>383</v>
      </c>
      <c r="D539" s="5" t="s">
        <v>398</v>
      </c>
      <c r="E539" s="6">
        <v>3</v>
      </c>
      <c r="F539" s="3">
        <v>135</v>
      </c>
      <c r="G539" s="3">
        <v>47.79</v>
      </c>
      <c r="H539" s="8">
        <f t="shared" si="104"/>
        <v>15.93</v>
      </c>
      <c r="I539" s="3">
        <v>87.21</v>
      </c>
      <c r="J539" s="4">
        <v>0.65</v>
      </c>
      <c r="K539" s="2" t="str">
        <f t="shared" si="105"/>
        <v>Tuesday</v>
      </c>
      <c r="L539" s="5">
        <f t="shared" si="106"/>
        <v>43686</v>
      </c>
      <c r="M539" s="2" t="str">
        <f t="shared" si="107"/>
        <v>Friday</v>
      </c>
      <c r="N539" s="2" t="str">
        <f t="shared" si="108"/>
        <v>Friday</v>
      </c>
      <c r="O539" s="12">
        <f t="shared" si="109"/>
        <v>0.15000000000000002</v>
      </c>
      <c r="P539" s="11" t="str">
        <f t="shared" si="110"/>
        <v>Low Cost per Unit</v>
      </c>
      <c r="Q539" s="12">
        <f t="shared" si="111"/>
        <v>0</v>
      </c>
      <c r="R539" s="12">
        <f t="shared" si="112"/>
        <v>4.05</v>
      </c>
      <c r="S539" s="12">
        <f t="shared" si="113"/>
        <v>0</v>
      </c>
      <c r="T539" s="12">
        <f t="shared" si="114"/>
        <v>0</v>
      </c>
      <c r="U539" s="12">
        <f t="shared" si="115"/>
        <v>0</v>
      </c>
      <c r="V539" s="13" t="str">
        <f t="shared" ca="1" si="116"/>
        <v>Greater Than 8 Weeks Old</v>
      </c>
    </row>
    <row r="540" spans="1:22" x14ac:dyDescent="0.45">
      <c r="A540" s="2" t="s">
        <v>279</v>
      </c>
      <c r="B540" s="5">
        <v>43683</v>
      </c>
      <c r="C540" s="5" t="s">
        <v>378</v>
      </c>
      <c r="D540" s="5" t="s">
        <v>379</v>
      </c>
      <c r="E540" s="6">
        <v>3</v>
      </c>
      <c r="F540" s="3">
        <v>48</v>
      </c>
      <c r="G540" s="3">
        <v>20.25</v>
      </c>
      <c r="H540" s="8">
        <f t="shared" si="104"/>
        <v>6.75</v>
      </c>
      <c r="I540" s="3">
        <v>27.75</v>
      </c>
      <c r="J540" s="4">
        <v>0.57999999999999996</v>
      </c>
      <c r="K540" s="2" t="str">
        <f t="shared" si="105"/>
        <v>Tuesday</v>
      </c>
      <c r="L540" s="5">
        <f t="shared" si="106"/>
        <v>43686</v>
      </c>
      <c r="M540" s="2" t="str">
        <f t="shared" si="107"/>
        <v>Friday</v>
      </c>
      <c r="N540" s="2" t="str">
        <f t="shared" si="108"/>
        <v>Friday</v>
      </c>
      <c r="O540" s="12">
        <f t="shared" si="109"/>
        <v>0.15000000000000002</v>
      </c>
      <c r="P540" s="11" t="str">
        <f t="shared" si="110"/>
        <v>Low Cost per Unit</v>
      </c>
      <c r="Q540" s="12">
        <f t="shared" si="111"/>
        <v>0</v>
      </c>
      <c r="R540" s="12">
        <f t="shared" si="112"/>
        <v>1.44</v>
      </c>
      <c r="S540" s="12">
        <f t="shared" si="113"/>
        <v>0</v>
      </c>
      <c r="T540" s="12">
        <f t="shared" si="114"/>
        <v>0</v>
      </c>
      <c r="U540" s="12">
        <f t="shared" si="115"/>
        <v>0</v>
      </c>
      <c r="V540" s="13" t="str">
        <f t="shared" ca="1" si="116"/>
        <v>Greater Than 8 Weeks Old</v>
      </c>
    </row>
    <row r="541" spans="1:22" x14ac:dyDescent="0.45">
      <c r="A541" s="2" t="s">
        <v>86</v>
      </c>
      <c r="B541" s="5">
        <v>43683</v>
      </c>
      <c r="C541" s="5" t="s">
        <v>383</v>
      </c>
      <c r="D541" s="5" t="s">
        <v>398</v>
      </c>
      <c r="E541" s="6">
        <v>1</v>
      </c>
      <c r="F541" s="3">
        <v>42</v>
      </c>
      <c r="G541" s="3">
        <v>12.38</v>
      </c>
      <c r="H541" s="8">
        <f t="shared" si="104"/>
        <v>12.38</v>
      </c>
      <c r="I541" s="3">
        <v>29.62</v>
      </c>
      <c r="J541" s="4">
        <v>0.71</v>
      </c>
      <c r="K541" s="2" t="str">
        <f t="shared" si="105"/>
        <v>Tuesday</v>
      </c>
      <c r="L541" s="5">
        <f t="shared" si="106"/>
        <v>43686</v>
      </c>
      <c r="M541" s="2" t="str">
        <f t="shared" si="107"/>
        <v>Friday</v>
      </c>
      <c r="N541" s="2" t="str">
        <f t="shared" si="108"/>
        <v>Friday</v>
      </c>
      <c r="O541" s="12">
        <f t="shared" si="109"/>
        <v>0.05</v>
      </c>
      <c r="P541" s="11" t="str">
        <f t="shared" si="110"/>
        <v>Low Cost per Unit</v>
      </c>
      <c r="Q541" s="12">
        <f t="shared" si="111"/>
        <v>0</v>
      </c>
      <c r="R541" s="12">
        <f t="shared" si="112"/>
        <v>0</v>
      </c>
      <c r="S541" s="12">
        <f t="shared" si="113"/>
        <v>0</v>
      </c>
      <c r="T541" s="12">
        <f t="shared" si="114"/>
        <v>0</v>
      </c>
      <c r="U541" s="12">
        <f t="shared" si="115"/>
        <v>0</v>
      </c>
      <c r="V541" s="13" t="str">
        <f t="shared" ca="1" si="116"/>
        <v>Greater Than 8 Weeks Old</v>
      </c>
    </row>
    <row r="542" spans="1:22" x14ac:dyDescent="0.45">
      <c r="A542" s="2" t="s">
        <v>129</v>
      </c>
      <c r="B542" s="5">
        <v>43683</v>
      </c>
      <c r="C542" s="5" t="s">
        <v>383</v>
      </c>
      <c r="D542" s="5" t="s">
        <v>398</v>
      </c>
      <c r="E542" s="6">
        <v>1</v>
      </c>
      <c r="F542" s="3">
        <v>16</v>
      </c>
      <c r="G542" s="3">
        <v>4.88</v>
      </c>
      <c r="H542" s="8">
        <f t="shared" si="104"/>
        <v>4.88</v>
      </c>
      <c r="I542" s="3">
        <v>11.12</v>
      </c>
      <c r="J542" s="4">
        <v>0.7</v>
      </c>
      <c r="K542" s="2" t="str">
        <f t="shared" si="105"/>
        <v>Tuesday</v>
      </c>
      <c r="L542" s="5">
        <f t="shared" si="106"/>
        <v>43686</v>
      </c>
      <c r="M542" s="2" t="str">
        <f t="shared" si="107"/>
        <v>Friday</v>
      </c>
      <c r="N542" s="2" t="str">
        <f t="shared" si="108"/>
        <v>Friday</v>
      </c>
      <c r="O542" s="12">
        <f t="shared" si="109"/>
        <v>0.05</v>
      </c>
      <c r="P542" s="11" t="str">
        <f t="shared" si="110"/>
        <v>Low Cost per Unit</v>
      </c>
      <c r="Q542" s="12">
        <f t="shared" si="111"/>
        <v>0</v>
      </c>
      <c r="R542" s="12">
        <f t="shared" si="112"/>
        <v>0</v>
      </c>
      <c r="S542" s="12">
        <f t="shared" si="113"/>
        <v>0</v>
      </c>
      <c r="T542" s="12">
        <f t="shared" si="114"/>
        <v>0</v>
      </c>
      <c r="U542" s="12">
        <f t="shared" si="115"/>
        <v>0</v>
      </c>
      <c r="V542" s="13" t="str">
        <f t="shared" ca="1" si="116"/>
        <v>Greater Than 8 Weeks Old</v>
      </c>
    </row>
    <row r="543" spans="1:22" x14ac:dyDescent="0.45">
      <c r="A543" s="2" t="s">
        <v>89</v>
      </c>
      <c r="B543" s="5">
        <v>43683</v>
      </c>
      <c r="C543" s="5" t="s">
        <v>386</v>
      </c>
      <c r="D543" s="5" t="s">
        <v>387</v>
      </c>
      <c r="E543" s="6">
        <v>2</v>
      </c>
      <c r="F543" s="3">
        <v>198</v>
      </c>
      <c r="G543" s="3">
        <v>74.84</v>
      </c>
      <c r="H543" s="8">
        <f t="shared" si="104"/>
        <v>37.42</v>
      </c>
      <c r="I543" s="3">
        <v>123.16</v>
      </c>
      <c r="J543" s="4">
        <v>0.62</v>
      </c>
      <c r="K543" s="2" t="str">
        <f t="shared" si="105"/>
        <v>Tuesday</v>
      </c>
      <c r="L543" s="5">
        <f t="shared" si="106"/>
        <v>43686</v>
      </c>
      <c r="M543" s="2" t="str">
        <f t="shared" si="107"/>
        <v>Friday</v>
      </c>
      <c r="N543" s="2" t="str">
        <f t="shared" si="108"/>
        <v>Friday</v>
      </c>
      <c r="O543" s="12">
        <f t="shared" si="109"/>
        <v>0.1</v>
      </c>
      <c r="P543" s="11" t="str">
        <f t="shared" si="110"/>
        <v>High Cost per Unit</v>
      </c>
      <c r="Q543" s="12">
        <f t="shared" si="111"/>
        <v>0</v>
      </c>
      <c r="R543" s="12">
        <f t="shared" si="112"/>
        <v>5.9399999999999995</v>
      </c>
      <c r="S543" s="12">
        <f t="shared" si="113"/>
        <v>0</v>
      </c>
      <c r="T543" s="12">
        <f t="shared" si="114"/>
        <v>0</v>
      </c>
      <c r="U543" s="12">
        <f t="shared" si="115"/>
        <v>0</v>
      </c>
      <c r="V543" s="13" t="str">
        <f t="shared" ca="1" si="116"/>
        <v>Greater Than 8 Weeks Old</v>
      </c>
    </row>
    <row r="544" spans="1:22" x14ac:dyDescent="0.45">
      <c r="A544" s="2" t="s">
        <v>234</v>
      </c>
      <c r="B544" s="5">
        <v>43683</v>
      </c>
      <c r="C544" s="5" t="s">
        <v>369</v>
      </c>
      <c r="D544" s="5" t="s">
        <v>372</v>
      </c>
      <c r="E544" s="6">
        <v>2</v>
      </c>
      <c r="F544" s="3">
        <v>70</v>
      </c>
      <c r="G544" s="3">
        <v>17.940000000000001</v>
      </c>
      <c r="H544" s="8">
        <f t="shared" si="104"/>
        <v>8.9700000000000006</v>
      </c>
      <c r="I544" s="3">
        <v>52.06</v>
      </c>
      <c r="J544" s="4">
        <v>0.74</v>
      </c>
      <c r="K544" s="2" t="str">
        <f t="shared" si="105"/>
        <v>Tuesday</v>
      </c>
      <c r="L544" s="5">
        <f t="shared" si="106"/>
        <v>43686</v>
      </c>
      <c r="M544" s="2" t="str">
        <f t="shared" si="107"/>
        <v>Friday</v>
      </c>
      <c r="N544" s="2" t="str">
        <f t="shared" si="108"/>
        <v>Friday</v>
      </c>
      <c r="O544" s="12">
        <f t="shared" si="109"/>
        <v>0.1</v>
      </c>
      <c r="P544" s="11" t="str">
        <f t="shared" si="110"/>
        <v>Low Cost per Unit</v>
      </c>
      <c r="Q544" s="12">
        <f t="shared" si="111"/>
        <v>0</v>
      </c>
      <c r="R544" s="12">
        <f t="shared" si="112"/>
        <v>2.1</v>
      </c>
      <c r="S544" s="12">
        <f t="shared" si="113"/>
        <v>0</v>
      </c>
      <c r="T544" s="12">
        <f t="shared" si="114"/>
        <v>0</v>
      </c>
      <c r="U544" s="12">
        <f t="shared" si="115"/>
        <v>0</v>
      </c>
      <c r="V544" s="13" t="str">
        <f t="shared" ca="1" si="116"/>
        <v>Greater Than 8 Weeks Old</v>
      </c>
    </row>
    <row r="545" spans="1:22" x14ac:dyDescent="0.45">
      <c r="A545" s="2" t="s">
        <v>90</v>
      </c>
      <c r="B545" s="5">
        <v>43683</v>
      </c>
      <c r="C545" s="5" t="s">
        <v>378</v>
      </c>
      <c r="D545" s="5" t="s">
        <v>379</v>
      </c>
      <c r="E545" s="6">
        <v>3</v>
      </c>
      <c r="F545" s="3">
        <v>297</v>
      </c>
      <c r="G545" s="3">
        <v>107.91</v>
      </c>
      <c r="H545" s="8">
        <f t="shared" si="104"/>
        <v>35.97</v>
      </c>
      <c r="I545" s="3">
        <v>189.09</v>
      </c>
      <c r="J545" s="4">
        <v>0.64</v>
      </c>
      <c r="K545" s="2" t="str">
        <f t="shared" si="105"/>
        <v>Tuesday</v>
      </c>
      <c r="L545" s="5">
        <f t="shared" si="106"/>
        <v>43686</v>
      </c>
      <c r="M545" s="2" t="str">
        <f t="shared" si="107"/>
        <v>Friday</v>
      </c>
      <c r="N545" s="2" t="str">
        <f t="shared" si="108"/>
        <v>Friday</v>
      </c>
      <c r="O545" s="12">
        <f t="shared" si="109"/>
        <v>0.15000000000000002</v>
      </c>
      <c r="P545" s="11" t="str">
        <f t="shared" si="110"/>
        <v>High Cost per Unit</v>
      </c>
      <c r="Q545" s="12">
        <f t="shared" si="111"/>
        <v>0</v>
      </c>
      <c r="R545" s="12">
        <f t="shared" si="112"/>
        <v>8.91</v>
      </c>
      <c r="S545" s="12">
        <f t="shared" si="113"/>
        <v>0</v>
      </c>
      <c r="T545" s="12">
        <f t="shared" si="114"/>
        <v>0</v>
      </c>
      <c r="U545" s="12">
        <f t="shared" si="115"/>
        <v>0</v>
      </c>
      <c r="V545" s="13" t="str">
        <f t="shared" ca="1" si="116"/>
        <v>Greater Than 8 Weeks Old</v>
      </c>
    </row>
    <row r="546" spans="1:22" x14ac:dyDescent="0.45">
      <c r="A546" s="2" t="s">
        <v>156</v>
      </c>
      <c r="B546" s="5">
        <v>43683</v>
      </c>
      <c r="C546" s="5" t="s">
        <v>386</v>
      </c>
      <c r="D546" s="5" t="s">
        <v>387</v>
      </c>
      <c r="E546" s="6">
        <v>2</v>
      </c>
      <c r="F546" s="3">
        <v>198</v>
      </c>
      <c r="G546" s="3">
        <v>74.84</v>
      </c>
      <c r="H546" s="8">
        <f t="shared" si="104"/>
        <v>37.42</v>
      </c>
      <c r="I546" s="3">
        <v>123.16</v>
      </c>
      <c r="J546" s="4">
        <v>0.62</v>
      </c>
      <c r="K546" s="2" t="str">
        <f t="shared" si="105"/>
        <v>Tuesday</v>
      </c>
      <c r="L546" s="5">
        <f t="shared" si="106"/>
        <v>43686</v>
      </c>
      <c r="M546" s="2" t="str">
        <f t="shared" si="107"/>
        <v>Friday</v>
      </c>
      <c r="N546" s="2" t="str">
        <f t="shared" si="108"/>
        <v>Friday</v>
      </c>
      <c r="O546" s="12">
        <f t="shared" si="109"/>
        <v>0.1</v>
      </c>
      <c r="P546" s="11" t="str">
        <f t="shared" si="110"/>
        <v>High Cost per Unit</v>
      </c>
      <c r="Q546" s="12">
        <f t="shared" si="111"/>
        <v>0</v>
      </c>
      <c r="R546" s="12">
        <f t="shared" si="112"/>
        <v>5.9399999999999995</v>
      </c>
      <c r="S546" s="12">
        <f t="shared" si="113"/>
        <v>0</v>
      </c>
      <c r="T546" s="12">
        <f t="shared" si="114"/>
        <v>0</v>
      </c>
      <c r="U546" s="12">
        <f t="shared" si="115"/>
        <v>0</v>
      </c>
      <c r="V546" s="13" t="str">
        <f t="shared" ca="1" si="116"/>
        <v>Greater Than 8 Weeks Old</v>
      </c>
    </row>
    <row r="547" spans="1:22" x14ac:dyDescent="0.45">
      <c r="A547" s="2" t="s">
        <v>258</v>
      </c>
      <c r="B547" s="5">
        <v>43683</v>
      </c>
      <c r="C547" s="5" t="s">
        <v>375</v>
      </c>
      <c r="D547" s="5" t="s">
        <v>382</v>
      </c>
      <c r="E547" s="6">
        <v>1</v>
      </c>
      <c r="F547" s="3">
        <v>35</v>
      </c>
      <c r="G547" s="3">
        <v>12</v>
      </c>
      <c r="H547" s="8">
        <f t="shared" si="104"/>
        <v>12</v>
      </c>
      <c r="I547" s="3">
        <v>23</v>
      </c>
      <c r="J547" s="4">
        <v>0.66</v>
      </c>
      <c r="K547" s="2" t="str">
        <f t="shared" si="105"/>
        <v>Tuesday</v>
      </c>
      <c r="L547" s="5">
        <f t="shared" si="106"/>
        <v>43686</v>
      </c>
      <c r="M547" s="2" t="str">
        <f t="shared" si="107"/>
        <v>Friday</v>
      </c>
      <c r="N547" s="2" t="str">
        <f t="shared" si="108"/>
        <v>Friday</v>
      </c>
      <c r="O547" s="12">
        <f t="shared" si="109"/>
        <v>0.05</v>
      </c>
      <c r="P547" s="11" t="str">
        <f t="shared" si="110"/>
        <v>Low Cost per Unit</v>
      </c>
      <c r="Q547" s="12">
        <f t="shared" si="111"/>
        <v>0</v>
      </c>
      <c r="R547" s="12">
        <f t="shared" si="112"/>
        <v>0</v>
      </c>
      <c r="S547" s="12">
        <f t="shared" si="113"/>
        <v>0</v>
      </c>
      <c r="T547" s="12">
        <f t="shared" si="114"/>
        <v>0</v>
      </c>
      <c r="U547" s="12">
        <f t="shared" si="115"/>
        <v>0</v>
      </c>
      <c r="V547" s="13" t="str">
        <f t="shared" ca="1" si="116"/>
        <v>Greater Than 8 Weeks Old</v>
      </c>
    </row>
    <row r="548" spans="1:22" x14ac:dyDescent="0.45">
      <c r="A548" s="2" t="s">
        <v>280</v>
      </c>
      <c r="B548" s="5">
        <v>43683</v>
      </c>
      <c r="C548" s="5" t="s">
        <v>390</v>
      </c>
      <c r="D548" s="5" t="s">
        <v>391</v>
      </c>
      <c r="E548" s="6">
        <v>1</v>
      </c>
      <c r="F548" s="3">
        <v>189</v>
      </c>
      <c r="G548" s="3">
        <v>92</v>
      </c>
      <c r="H548" s="8">
        <f t="shared" si="104"/>
        <v>92</v>
      </c>
      <c r="I548" s="3">
        <v>97</v>
      </c>
      <c r="J548" s="4">
        <v>0.51</v>
      </c>
      <c r="K548" s="2" t="str">
        <f t="shared" si="105"/>
        <v>Tuesday</v>
      </c>
      <c r="L548" s="5">
        <f t="shared" si="106"/>
        <v>43686</v>
      </c>
      <c r="M548" s="2" t="str">
        <f t="shared" si="107"/>
        <v>Friday</v>
      </c>
      <c r="N548" s="2" t="str">
        <f t="shared" si="108"/>
        <v>Friday</v>
      </c>
      <c r="O548" s="12">
        <f t="shared" si="109"/>
        <v>0.05</v>
      </c>
      <c r="P548" s="11" t="str">
        <f t="shared" si="110"/>
        <v>High Cost per Unit</v>
      </c>
      <c r="Q548" s="12">
        <f t="shared" si="111"/>
        <v>0</v>
      </c>
      <c r="R548" s="12">
        <f t="shared" si="112"/>
        <v>0</v>
      </c>
      <c r="S548" s="12">
        <f t="shared" si="113"/>
        <v>0</v>
      </c>
      <c r="T548" s="12">
        <f t="shared" si="114"/>
        <v>0</v>
      </c>
      <c r="U548" s="12">
        <f t="shared" si="115"/>
        <v>0</v>
      </c>
      <c r="V548" s="13" t="str">
        <f t="shared" ca="1" si="116"/>
        <v>Greater Than 8 Weeks Old</v>
      </c>
    </row>
    <row r="549" spans="1:22" x14ac:dyDescent="0.45">
      <c r="A549" s="2" t="s">
        <v>266</v>
      </c>
      <c r="B549" s="5">
        <v>43683</v>
      </c>
      <c r="C549" s="5" t="s">
        <v>378</v>
      </c>
      <c r="D549" s="5" t="s">
        <v>397</v>
      </c>
      <c r="E549" s="6">
        <v>1</v>
      </c>
      <c r="F549" s="3">
        <v>69</v>
      </c>
      <c r="G549" s="3">
        <v>30</v>
      </c>
      <c r="H549" s="8">
        <f t="shared" si="104"/>
        <v>30</v>
      </c>
      <c r="I549" s="3">
        <v>39</v>
      </c>
      <c r="J549" s="4">
        <v>0.56999999999999995</v>
      </c>
      <c r="K549" s="2" t="str">
        <f t="shared" si="105"/>
        <v>Tuesday</v>
      </c>
      <c r="L549" s="5">
        <f t="shared" si="106"/>
        <v>43686</v>
      </c>
      <c r="M549" s="2" t="str">
        <f t="shared" si="107"/>
        <v>Friday</v>
      </c>
      <c r="N549" s="2" t="str">
        <f t="shared" si="108"/>
        <v>Friday</v>
      </c>
      <c r="O549" s="12">
        <f t="shared" si="109"/>
        <v>0.05</v>
      </c>
      <c r="P549" s="11" t="str">
        <f t="shared" si="110"/>
        <v>High Cost per Unit</v>
      </c>
      <c r="Q549" s="12">
        <f t="shared" si="111"/>
        <v>0</v>
      </c>
      <c r="R549" s="12">
        <f t="shared" si="112"/>
        <v>0</v>
      </c>
      <c r="S549" s="12">
        <f t="shared" si="113"/>
        <v>0</v>
      </c>
      <c r="T549" s="12">
        <f t="shared" si="114"/>
        <v>0</v>
      </c>
      <c r="U549" s="12">
        <f t="shared" si="115"/>
        <v>0</v>
      </c>
      <c r="V549" s="13" t="str">
        <f t="shared" ca="1" si="116"/>
        <v>Greater Than 8 Weeks Old</v>
      </c>
    </row>
    <row r="550" spans="1:22" x14ac:dyDescent="0.45">
      <c r="A550" s="2" t="s">
        <v>289</v>
      </c>
      <c r="B550" s="5">
        <v>43683</v>
      </c>
      <c r="C550" s="5" t="s">
        <v>378</v>
      </c>
      <c r="D550" s="5" t="s">
        <v>397</v>
      </c>
      <c r="E550" s="6">
        <v>1</v>
      </c>
      <c r="F550" s="3">
        <v>69</v>
      </c>
      <c r="G550" s="3">
        <v>30</v>
      </c>
      <c r="H550" s="8">
        <f t="shared" si="104"/>
        <v>30</v>
      </c>
      <c r="I550" s="3">
        <v>39</v>
      </c>
      <c r="J550" s="4">
        <v>0.56999999999999995</v>
      </c>
      <c r="K550" s="2" t="str">
        <f t="shared" si="105"/>
        <v>Tuesday</v>
      </c>
      <c r="L550" s="5">
        <f t="shared" si="106"/>
        <v>43686</v>
      </c>
      <c r="M550" s="2" t="str">
        <f t="shared" si="107"/>
        <v>Friday</v>
      </c>
      <c r="N550" s="2" t="str">
        <f t="shared" si="108"/>
        <v>Friday</v>
      </c>
      <c r="O550" s="12">
        <f t="shared" si="109"/>
        <v>0.05</v>
      </c>
      <c r="P550" s="11" t="str">
        <f t="shared" si="110"/>
        <v>High Cost per Unit</v>
      </c>
      <c r="Q550" s="12">
        <f t="shared" si="111"/>
        <v>0</v>
      </c>
      <c r="R550" s="12">
        <f t="shared" si="112"/>
        <v>0</v>
      </c>
      <c r="S550" s="12">
        <f t="shared" si="113"/>
        <v>0</v>
      </c>
      <c r="T550" s="12">
        <f t="shared" si="114"/>
        <v>0</v>
      </c>
      <c r="U550" s="12">
        <f t="shared" si="115"/>
        <v>0</v>
      </c>
      <c r="V550" s="13" t="str">
        <f t="shared" ca="1" si="116"/>
        <v>Greater Than 8 Weeks Old</v>
      </c>
    </row>
    <row r="551" spans="1:22" x14ac:dyDescent="0.45">
      <c r="A551" s="2" t="s">
        <v>131</v>
      </c>
      <c r="B551" s="5">
        <v>43684</v>
      </c>
      <c r="C551" s="5" t="s">
        <v>367</v>
      </c>
      <c r="D551" s="5" t="s">
        <v>368</v>
      </c>
      <c r="E551" s="6">
        <v>2</v>
      </c>
      <c r="F551" s="3">
        <v>110</v>
      </c>
      <c r="G551" s="3">
        <v>35.299999999999997</v>
      </c>
      <c r="H551" s="8">
        <f t="shared" si="104"/>
        <v>17.649999999999999</v>
      </c>
      <c r="I551" s="3">
        <v>74.7</v>
      </c>
      <c r="J551" s="4">
        <v>0.68</v>
      </c>
      <c r="K551" s="2" t="str">
        <f t="shared" si="105"/>
        <v>Wednesday</v>
      </c>
      <c r="L551" s="5">
        <f t="shared" si="106"/>
        <v>43687</v>
      </c>
      <c r="M551" s="2" t="str">
        <f t="shared" si="107"/>
        <v>Saturday</v>
      </c>
      <c r="N551" s="2" t="str">
        <f t="shared" si="108"/>
        <v>Saturday</v>
      </c>
      <c r="O551" s="12">
        <f t="shared" si="109"/>
        <v>0</v>
      </c>
      <c r="P551" s="11" t="str">
        <f t="shared" si="110"/>
        <v>High Cost per Unit</v>
      </c>
      <c r="Q551" s="12">
        <f t="shared" si="111"/>
        <v>11</v>
      </c>
      <c r="R551" s="12">
        <f t="shared" si="112"/>
        <v>3.3</v>
      </c>
      <c r="S551" s="12">
        <f t="shared" si="113"/>
        <v>0</v>
      </c>
      <c r="T551" s="12">
        <f t="shared" si="114"/>
        <v>0</v>
      </c>
      <c r="U551" s="12">
        <f t="shared" si="115"/>
        <v>0</v>
      </c>
      <c r="V551" s="13" t="str">
        <f t="shared" ca="1" si="116"/>
        <v>Greater Than 8 Weeks Old</v>
      </c>
    </row>
    <row r="552" spans="1:22" x14ac:dyDescent="0.45">
      <c r="A552" s="2" t="s">
        <v>267</v>
      </c>
      <c r="B552" s="5">
        <v>43684</v>
      </c>
      <c r="C552" s="5" t="s">
        <v>367</v>
      </c>
      <c r="D552" s="5" t="s">
        <v>368</v>
      </c>
      <c r="E552" s="6">
        <v>1</v>
      </c>
      <c r="F552" s="3">
        <v>55</v>
      </c>
      <c r="G552" s="3">
        <v>13.9</v>
      </c>
      <c r="H552" s="8">
        <f t="shared" si="104"/>
        <v>13.9</v>
      </c>
      <c r="I552" s="3">
        <v>41.1</v>
      </c>
      <c r="J552" s="4">
        <v>0.75</v>
      </c>
      <c r="K552" s="2" t="str">
        <f t="shared" si="105"/>
        <v>Wednesday</v>
      </c>
      <c r="L552" s="5">
        <f t="shared" si="106"/>
        <v>43687</v>
      </c>
      <c r="M552" s="2" t="str">
        <f t="shared" si="107"/>
        <v>Saturday</v>
      </c>
      <c r="N552" s="2" t="str">
        <f t="shared" si="108"/>
        <v>Saturday</v>
      </c>
      <c r="O552" s="12">
        <f t="shared" si="109"/>
        <v>0</v>
      </c>
      <c r="P552" s="11" t="str">
        <f t="shared" si="110"/>
        <v>Low Cost per Unit</v>
      </c>
      <c r="Q552" s="12">
        <f t="shared" si="111"/>
        <v>5.5</v>
      </c>
      <c r="R552" s="12">
        <f t="shared" si="112"/>
        <v>0</v>
      </c>
      <c r="S552" s="12">
        <f t="shared" si="113"/>
        <v>0</v>
      </c>
      <c r="T552" s="12">
        <f t="shared" si="114"/>
        <v>0</v>
      </c>
      <c r="U552" s="12">
        <f t="shared" si="115"/>
        <v>0</v>
      </c>
      <c r="V552" s="13" t="str">
        <f t="shared" ca="1" si="116"/>
        <v>Greater Than 8 Weeks Old</v>
      </c>
    </row>
    <row r="553" spans="1:22" x14ac:dyDescent="0.45">
      <c r="A553" s="2" t="s">
        <v>92</v>
      </c>
      <c r="B553" s="5">
        <v>43684</v>
      </c>
      <c r="C553" s="5" t="s">
        <v>367</v>
      </c>
      <c r="D553" s="5" t="s">
        <v>368</v>
      </c>
      <c r="E553" s="6">
        <v>3</v>
      </c>
      <c r="F553" s="3">
        <v>177</v>
      </c>
      <c r="G553" s="3">
        <v>60.9</v>
      </c>
      <c r="H553" s="8">
        <f t="shared" si="104"/>
        <v>20.3</v>
      </c>
      <c r="I553" s="3">
        <v>116.1</v>
      </c>
      <c r="J553" s="4">
        <v>0.66</v>
      </c>
      <c r="K553" s="2" t="str">
        <f t="shared" si="105"/>
        <v>Wednesday</v>
      </c>
      <c r="L553" s="5">
        <f t="shared" si="106"/>
        <v>43687</v>
      </c>
      <c r="M553" s="2" t="str">
        <f t="shared" si="107"/>
        <v>Saturday</v>
      </c>
      <c r="N553" s="2" t="str">
        <f t="shared" si="108"/>
        <v>Saturday</v>
      </c>
      <c r="O553" s="12">
        <f t="shared" si="109"/>
        <v>0</v>
      </c>
      <c r="P553" s="11" t="str">
        <f t="shared" si="110"/>
        <v>High Cost per Unit</v>
      </c>
      <c r="Q553" s="12">
        <f t="shared" si="111"/>
        <v>17.7</v>
      </c>
      <c r="R553" s="12">
        <f t="shared" si="112"/>
        <v>5.31</v>
      </c>
      <c r="S553" s="12">
        <f t="shared" si="113"/>
        <v>0</v>
      </c>
      <c r="T553" s="12">
        <f t="shared" si="114"/>
        <v>0</v>
      </c>
      <c r="U553" s="12">
        <f t="shared" si="115"/>
        <v>0</v>
      </c>
      <c r="V553" s="13" t="str">
        <f t="shared" ca="1" si="116"/>
        <v>Greater Than 8 Weeks Old</v>
      </c>
    </row>
    <row r="554" spans="1:22" x14ac:dyDescent="0.45">
      <c r="A554" s="2" t="s">
        <v>6</v>
      </c>
      <c r="B554" s="5">
        <v>43684</v>
      </c>
      <c r="C554" s="5" t="s">
        <v>367</v>
      </c>
      <c r="D554" s="5" t="s">
        <v>368</v>
      </c>
      <c r="E554" s="6">
        <v>1</v>
      </c>
      <c r="F554" s="3">
        <v>55</v>
      </c>
      <c r="G554" s="3">
        <v>21.23</v>
      </c>
      <c r="H554" s="8">
        <f t="shared" si="104"/>
        <v>21.23</v>
      </c>
      <c r="I554" s="3">
        <v>33.770000000000003</v>
      </c>
      <c r="J554" s="4">
        <v>0.61</v>
      </c>
      <c r="K554" s="2" t="str">
        <f t="shared" si="105"/>
        <v>Wednesday</v>
      </c>
      <c r="L554" s="5">
        <f t="shared" si="106"/>
        <v>43687</v>
      </c>
      <c r="M554" s="2" t="str">
        <f t="shared" si="107"/>
        <v>Saturday</v>
      </c>
      <c r="N554" s="2" t="str">
        <f t="shared" si="108"/>
        <v>Saturday</v>
      </c>
      <c r="O554" s="12">
        <f t="shared" si="109"/>
        <v>0</v>
      </c>
      <c r="P554" s="11" t="str">
        <f t="shared" si="110"/>
        <v>High Cost per Unit</v>
      </c>
      <c r="Q554" s="12">
        <f t="shared" si="111"/>
        <v>5.5</v>
      </c>
      <c r="R554" s="12">
        <f t="shared" si="112"/>
        <v>0</v>
      </c>
      <c r="S554" s="12">
        <f t="shared" si="113"/>
        <v>0</v>
      </c>
      <c r="T554" s="12">
        <f t="shared" si="114"/>
        <v>0</v>
      </c>
      <c r="U554" s="12">
        <f t="shared" si="115"/>
        <v>0</v>
      </c>
      <c r="V554" s="13" t="str">
        <f t="shared" ca="1" si="116"/>
        <v>Greater Than 8 Weeks Old</v>
      </c>
    </row>
    <row r="555" spans="1:22" x14ac:dyDescent="0.45">
      <c r="A555" s="2" t="s">
        <v>290</v>
      </c>
      <c r="B555" s="5">
        <v>43684</v>
      </c>
      <c r="C555" s="5" t="s">
        <v>367</v>
      </c>
      <c r="D555" s="5" t="s">
        <v>368</v>
      </c>
      <c r="E555" s="6">
        <v>2</v>
      </c>
      <c r="F555" s="3">
        <v>110</v>
      </c>
      <c r="G555" s="3">
        <v>42.52</v>
      </c>
      <c r="H555" s="8">
        <f t="shared" si="104"/>
        <v>21.26</v>
      </c>
      <c r="I555" s="3">
        <v>67.48</v>
      </c>
      <c r="J555" s="4">
        <v>0.61</v>
      </c>
      <c r="K555" s="2" t="str">
        <f t="shared" si="105"/>
        <v>Wednesday</v>
      </c>
      <c r="L555" s="5">
        <f t="shared" si="106"/>
        <v>43687</v>
      </c>
      <c r="M555" s="2" t="str">
        <f t="shared" si="107"/>
        <v>Saturday</v>
      </c>
      <c r="N555" s="2" t="str">
        <f t="shared" si="108"/>
        <v>Saturday</v>
      </c>
      <c r="O555" s="12">
        <f t="shared" si="109"/>
        <v>0</v>
      </c>
      <c r="P555" s="11" t="str">
        <f t="shared" si="110"/>
        <v>High Cost per Unit</v>
      </c>
      <c r="Q555" s="12">
        <f t="shared" si="111"/>
        <v>11</v>
      </c>
      <c r="R555" s="12">
        <f t="shared" si="112"/>
        <v>3.3</v>
      </c>
      <c r="S555" s="12">
        <f t="shared" si="113"/>
        <v>0</v>
      </c>
      <c r="T555" s="12">
        <f t="shared" si="114"/>
        <v>0</v>
      </c>
      <c r="U555" s="12">
        <f t="shared" si="115"/>
        <v>0</v>
      </c>
      <c r="V555" s="13" t="str">
        <f t="shared" ca="1" si="116"/>
        <v>Greater Than 8 Weeks Old</v>
      </c>
    </row>
    <row r="556" spans="1:22" x14ac:dyDescent="0.45">
      <c r="A556" s="2" t="s">
        <v>237</v>
      </c>
      <c r="B556" s="5">
        <v>43684</v>
      </c>
      <c r="C556" s="5" t="s">
        <v>367</v>
      </c>
      <c r="D556" s="5" t="s">
        <v>368</v>
      </c>
      <c r="E556" s="6">
        <v>1</v>
      </c>
      <c r="F556" s="3">
        <v>50</v>
      </c>
      <c r="G556" s="3">
        <v>13.9</v>
      </c>
      <c r="H556" s="8">
        <f t="shared" si="104"/>
        <v>13.9</v>
      </c>
      <c r="I556" s="3">
        <v>36.1</v>
      </c>
      <c r="J556" s="4">
        <v>0.72</v>
      </c>
      <c r="K556" s="2" t="str">
        <f t="shared" si="105"/>
        <v>Wednesday</v>
      </c>
      <c r="L556" s="5">
        <f t="shared" si="106"/>
        <v>43687</v>
      </c>
      <c r="M556" s="2" t="str">
        <f t="shared" si="107"/>
        <v>Saturday</v>
      </c>
      <c r="N556" s="2" t="str">
        <f t="shared" si="108"/>
        <v>Saturday</v>
      </c>
      <c r="O556" s="12">
        <f t="shared" si="109"/>
        <v>0</v>
      </c>
      <c r="P556" s="11" t="str">
        <f t="shared" si="110"/>
        <v>Low Cost per Unit</v>
      </c>
      <c r="Q556" s="12">
        <f t="shared" si="111"/>
        <v>5</v>
      </c>
      <c r="R556" s="12">
        <f t="shared" si="112"/>
        <v>0</v>
      </c>
      <c r="S556" s="12">
        <f t="shared" si="113"/>
        <v>0</v>
      </c>
      <c r="T556" s="12">
        <f t="shared" si="114"/>
        <v>0</v>
      </c>
      <c r="U556" s="12">
        <f t="shared" si="115"/>
        <v>0</v>
      </c>
      <c r="V556" s="13" t="str">
        <f t="shared" ca="1" si="116"/>
        <v>Greater Than 8 Weeks Old</v>
      </c>
    </row>
    <row r="557" spans="1:22" x14ac:dyDescent="0.45">
      <c r="A557" s="2" t="s">
        <v>146</v>
      </c>
      <c r="B557" s="5">
        <v>43684</v>
      </c>
      <c r="C557" s="5" t="s">
        <v>367</v>
      </c>
      <c r="D557" s="5" t="s">
        <v>368</v>
      </c>
      <c r="E557" s="6">
        <v>1</v>
      </c>
      <c r="F557" s="3">
        <v>65</v>
      </c>
      <c r="G557" s="3">
        <v>11.72</v>
      </c>
      <c r="H557" s="8">
        <f t="shared" si="104"/>
        <v>11.72</v>
      </c>
      <c r="I557" s="3">
        <v>53.28</v>
      </c>
      <c r="J557" s="4">
        <v>0.82</v>
      </c>
      <c r="K557" s="2" t="str">
        <f t="shared" si="105"/>
        <v>Wednesday</v>
      </c>
      <c r="L557" s="5">
        <f t="shared" si="106"/>
        <v>43687</v>
      </c>
      <c r="M557" s="2" t="str">
        <f t="shared" si="107"/>
        <v>Saturday</v>
      </c>
      <c r="N557" s="2" t="str">
        <f t="shared" si="108"/>
        <v>Saturday</v>
      </c>
      <c r="O557" s="12">
        <f t="shared" si="109"/>
        <v>0</v>
      </c>
      <c r="P557" s="11" t="str">
        <f t="shared" si="110"/>
        <v>Low Cost per Unit</v>
      </c>
      <c r="Q557" s="12">
        <f t="shared" si="111"/>
        <v>6.5</v>
      </c>
      <c r="R557" s="12">
        <f t="shared" si="112"/>
        <v>0</v>
      </c>
      <c r="S557" s="12">
        <f t="shared" si="113"/>
        <v>0</v>
      </c>
      <c r="T557" s="12">
        <f t="shared" si="114"/>
        <v>0</v>
      </c>
      <c r="U557" s="12">
        <f t="shared" si="115"/>
        <v>0</v>
      </c>
      <c r="V557" s="13" t="str">
        <f t="shared" ca="1" si="116"/>
        <v>Greater Than 8 Weeks Old</v>
      </c>
    </row>
    <row r="558" spans="1:22" x14ac:dyDescent="0.45">
      <c r="A558" s="2" t="s">
        <v>147</v>
      </c>
      <c r="B558" s="5">
        <v>43684</v>
      </c>
      <c r="C558" s="5" t="s">
        <v>367</v>
      </c>
      <c r="D558" s="5" t="s">
        <v>368</v>
      </c>
      <c r="E558" s="6">
        <v>1</v>
      </c>
      <c r="F558" s="3">
        <v>79</v>
      </c>
      <c r="G558" s="3">
        <v>19.940000000000001</v>
      </c>
      <c r="H558" s="8">
        <f t="shared" si="104"/>
        <v>19.940000000000001</v>
      </c>
      <c r="I558" s="3">
        <v>59.06</v>
      </c>
      <c r="J558" s="4">
        <v>0.75</v>
      </c>
      <c r="K558" s="2" t="str">
        <f t="shared" si="105"/>
        <v>Wednesday</v>
      </c>
      <c r="L558" s="5">
        <f t="shared" si="106"/>
        <v>43687</v>
      </c>
      <c r="M558" s="2" t="str">
        <f t="shared" si="107"/>
        <v>Saturday</v>
      </c>
      <c r="N558" s="2" t="str">
        <f t="shared" si="108"/>
        <v>Saturday</v>
      </c>
      <c r="O558" s="12">
        <f t="shared" si="109"/>
        <v>0</v>
      </c>
      <c r="P558" s="11" t="str">
        <f t="shared" si="110"/>
        <v>High Cost per Unit</v>
      </c>
      <c r="Q558" s="12">
        <f t="shared" si="111"/>
        <v>7.9</v>
      </c>
      <c r="R558" s="12">
        <f t="shared" si="112"/>
        <v>0</v>
      </c>
      <c r="S558" s="12">
        <f t="shared" si="113"/>
        <v>0</v>
      </c>
      <c r="T558" s="12">
        <f t="shared" si="114"/>
        <v>0</v>
      </c>
      <c r="U558" s="12">
        <f t="shared" si="115"/>
        <v>0</v>
      </c>
      <c r="V558" s="13" t="str">
        <f t="shared" ca="1" si="116"/>
        <v>Greater Than 8 Weeks Old</v>
      </c>
    </row>
    <row r="559" spans="1:22" x14ac:dyDescent="0.45">
      <c r="A559" s="2" t="s">
        <v>95</v>
      </c>
      <c r="B559" s="5">
        <v>43684</v>
      </c>
      <c r="C559" s="5" t="s">
        <v>367</v>
      </c>
      <c r="D559" s="5" t="s">
        <v>368</v>
      </c>
      <c r="E559" s="6">
        <v>1</v>
      </c>
      <c r="F559" s="3">
        <v>89</v>
      </c>
      <c r="G559" s="3">
        <v>32.520000000000003</v>
      </c>
      <c r="H559" s="8">
        <f t="shared" si="104"/>
        <v>32.520000000000003</v>
      </c>
      <c r="I559" s="3">
        <v>56.48</v>
      </c>
      <c r="J559" s="4">
        <v>0.63</v>
      </c>
      <c r="K559" s="2" t="str">
        <f t="shared" si="105"/>
        <v>Wednesday</v>
      </c>
      <c r="L559" s="5">
        <f t="shared" si="106"/>
        <v>43687</v>
      </c>
      <c r="M559" s="2" t="str">
        <f t="shared" si="107"/>
        <v>Saturday</v>
      </c>
      <c r="N559" s="2" t="str">
        <f t="shared" si="108"/>
        <v>Saturday</v>
      </c>
      <c r="O559" s="12">
        <f t="shared" si="109"/>
        <v>0</v>
      </c>
      <c r="P559" s="11" t="str">
        <f t="shared" si="110"/>
        <v>High Cost per Unit</v>
      </c>
      <c r="Q559" s="12">
        <f t="shared" si="111"/>
        <v>8.9</v>
      </c>
      <c r="R559" s="12">
        <f t="shared" si="112"/>
        <v>0</v>
      </c>
      <c r="S559" s="12">
        <f t="shared" si="113"/>
        <v>0</v>
      </c>
      <c r="T559" s="12">
        <f t="shared" si="114"/>
        <v>0</v>
      </c>
      <c r="U559" s="12">
        <f t="shared" si="115"/>
        <v>0</v>
      </c>
      <c r="V559" s="13" t="str">
        <f t="shared" ca="1" si="116"/>
        <v>Greater Than 8 Weeks Old</v>
      </c>
    </row>
    <row r="560" spans="1:22" x14ac:dyDescent="0.45">
      <c r="A560" s="2" t="s">
        <v>172</v>
      </c>
      <c r="B560" s="5">
        <v>43684</v>
      </c>
      <c r="C560" s="5" t="s">
        <v>367</v>
      </c>
      <c r="D560" s="5" t="s">
        <v>368</v>
      </c>
      <c r="E560" s="6">
        <v>1</v>
      </c>
      <c r="F560" s="3">
        <v>85</v>
      </c>
      <c r="G560" s="3">
        <v>24.68</v>
      </c>
      <c r="H560" s="8">
        <f t="shared" si="104"/>
        <v>24.68</v>
      </c>
      <c r="I560" s="3">
        <v>60.32</v>
      </c>
      <c r="J560" s="4">
        <v>0.71</v>
      </c>
      <c r="K560" s="2" t="str">
        <f t="shared" si="105"/>
        <v>Wednesday</v>
      </c>
      <c r="L560" s="5">
        <f t="shared" si="106"/>
        <v>43687</v>
      </c>
      <c r="M560" s="2" t="str">
        <f t="shared" si="107"/>
        <v>Saturday</v>
      </c>
      <c r="N560" s="2" t="str">
        <f t="shared" si="108"/>
        <v>Saturday</v>
      </c>
      <c r="O560" s="12">
        <f t="shared" si="109"/>
        <v>0</v>
      </c>
      <c r="P560" s="11" t="str">
        <f t="shared" si="110"/>
        <v>High Cost per Unit</v>
      </c>
      <c r="Q560" s="12">
        <f t="shared" si="111"/>
        <v>8.5</v>
      </c>
      <c r="R560" s="12">
        <f t="shared" si="112"/>
        <v>0</v>
      </c>
      <c r="S560" s="12">
        <f t="shared" si="113"/>
        <v>0</v>
      </c>
      <c r="T560" s="12">
        <f t="shared" si="114"/>
        <v>0</v>
      </c>
      <c r="U560" s="12">
        <f t="shared" si="115"/>
        <v>0</v>
      </c>
      <c r="V560" s="13" t="str">
        <f t="shared" ca="1" si="116"/>
        <v>Greater Than 8 Weeks Old</v>
      </c>
    </row>
    <row r="561" spans="1:22" x14ac:dyDescent="0.45">
      <c r="A561" s="2" t="s">
        <v>159</v>
      </c>
      <c r="B561" s="5">
        <v>43684</v>
      </c>
      <c r="C561" s="5" t="s">
        <v>367</v>
      </c>
      <c r="D561" s="5" t="s">
        <v>368</v>
      </c>
      <c r="E561" s="6">
        <v>1</v>
      </c>
      <c r="F561" s="3">
        <v>79</v>
      </c>
      <c r="G561" s="3">
        <v>27.17</v>
      </c>
      <c r="H561" s="8">
        <f t="shared" si="104"/>
        <v>27.17</v>
      </c>
      <c r="I561" s="3">
        <v>51.83</v>
      </c>
      <c r="J561" s="4">
        <v>0.66</v>
      </c>
      <c r="K561" s="2" t="str">
        <f t="shared" si="105"/>
        <v>Wednesday</v>
      </c>
      <c r="L561" s="5">
        <f t="shared" si="106"/>
        <v>43687</v>
      </c>
      <c r="M561" s="2" t="str">
        <f t="shared" si="107"/>
        <v>Saturday</v>
      </c>
      <c r="N561" s="2" t="str">
        <f t="shared" si="108"/>
        <v>Saturday</v>
      </c>
      <c r="O561" s="12">
        <f t="shared" si="109"/>
        <v>0</v>
      </c>
      <c r="P561" s="11" t="str">
        <f t="shared" si="110"/>
        <v>High Cost per Unit</v>
      </c>
      <c r="Q561" s="12">
        <f t="shared" si="111"/>
        <v>7.9</v>
      </c>
      <c r="R561" s="12">
        <f t="shared" si="112"/>
        <v>0</v>
      </c>
      <c r="S561" s="12">
        <f t="shared" si="113"/>
        <v>0</v>
      </c>
      <c r="T561" s="12">
        <f t="shared" si="114"/>
        <v>0</v>
      </c>
      <c r="U561" s="12">
        <f t="shared" si="115"/>
        <v>0</v>
      </c>
      <c r="V561" s="13" t="str">
        <f t="shared" ca="1" si="116"/>
        <v>Greater Than 8 Weeks Old</v>
      </c>
    </row>
    <row r="562" spans="1:22" x14ac:dyDescent="0.45">
      <c r="A562" s="2" t="s">
        <v>187</v>
      </c>
      <c r="B562" s="5">
        <v>43684</v>
      </c>
      <c r="C562" s="5" t="s">
        <v>367</v>
      </c>
      <c r="D562" s="5" t="s">
        <v>368</v>
      </c>
      <c r="E562" s="6">
        <v>1</v>
      </c>
      <c r="F562" s="3">
        <v>75</v>
      </c>
      <c r="G562" s="3">
        <v>17.149999999999999</v>
      </c>
      <c r="H562" s="8">
        <f t="shared" si="104"/>
        <v>17.149999999999999</v>
      </c>
      <c r="I562" s="3">
        <v>57.85</v>
      </c>
      <c r="J562" s="4">
        <v>0.77</v>
      </c>
      <c r="K562" s="2" t="str">
        <f t="shared" si="105"/>
        <v>Wednesday</v>
      </c>
      <c r="L562" s="5">
        <f t="shared" si="106"/>
        <v>43687</v>
      </c>
      <c r="M562" s="2" t="str">
        <f t="shared" si="107"/>
        <v>Saturday</v>
      </c>
      <c r="N562" s="2" t="str">
        <f t="shared" si="108"/>
        <v>Saturday</v>
      </c>
      <c r="O562" s="12">
        <f t="shared" si="109"/>
        <v>0</v>
      </c>
      <c r="P562" s="11" t="str">
        <f t="shared" si="110"/>
        <v>High Cost per Unit</v>
      </c>
      <c r="Q562" s="12">
        <f t="shared" si="111"/>
        <v>7.5</v>
      </c>
      <c r="R562" s="12">
        <f t="shared" si="112"/>
        <v>0</v>
      </c>
      <c r="S562" s="12">
        <f t="shared" si="113"/>
        <v>0</v>
      </c>
      <c r="T562" s="12">
        <f t="shared" si="114"/>
        <v>0</v>
      </c>
      <c r="U562" s="12">
        <f t="shared" si="115"/>
        <v>0</v>
      </c>
      <c r="V562" s="13" t="str">
        <f t="shared" ca="1" si="116"/>
        <v>Greater Than 8 Weeks Old</v>
      </c>
    </row>
    <row r="563" spans="1:22" x14ac:dyDescent="0.45">
      <c r="A563" s="2" t="s">
        <v>291</v>
      </c>
      <c r="B563" s="5">
        <v>43684</v>
      </c>
      <c r="C563" s="5" t="s">
        <v>367</v>
      </c>
      <c r="D563" s="5" t="s">
        <v>368</v>
      </c>
      <c r="E563" s="6">
        <v>1</v>
      </c>
      <c r="F563" s="3">
        <v>99.99</v>
      </c>
      <c r="G563" s="3">
        <v>42.17</v>
      </c>
      <c r="H563" s="8">
        <f t="shared" si="104"/>
        <v>42.17</v>
      </c>
      <c r="I563" s="3">
        <v>57.82</v>
      </c>
      <c r="J563" s="4">
        <v>0.57999999999999996</v>
      </c>
      <c r="K563" s="2" t="str">
        <f t="shared" si="105"/>
        <v>Wednesday</v>
      </c>
      <c r="L563" s="5">
        <f t="shared" si="106"/>
        <v>43687</v>
      </c>
      <c r="M563" s="2" t="str">
        <f t="shared" si="107"/>
        <v>Saturday</v>
      </c>
      <c r="N563" s="2" t="str">
        <f t="shared" si="108"/>
        <v>Saturday</v>
      </c>
      <c r="O563" s="12">
        <f t="shared" si="109"/>
        <v>0</v>
      </c>
      <c r="P563" s="11" t="str">
        <f t="shared" si="110"/>
        <v>High Cost per Unit</v>
      </c>
      <c r="Q563" s="12">
        <f t="shared" si="111"/>
        <v>9.9990000000000006</v>
      </c>
      <c r="R563" s="12">
        <f t="shared" si="112"/>
        <v>0</v>
      </c>
      <c r="S563" s="12">
        <f t="shared" si="113"/>
        <v>0</v>
      </c>
      <c r="T563" s="12">
        <f t="shared" si="114"/>
        <v>0</v>
      </c>
      <c r="U563" s="12">
        <f t="shared" si="115"/>
        <v>0</v>
      </c>
      <c r="V563" s="13" t="str">
        <f t="shared" ca="1" si="116"/>
        <v>Greater Than 8 Weeks Old</v>
      </c>
    </row>
    <row r="564" spans="1:22" x14ac:dyDescent="0.45">
      <c r="A564" s="2" t="s">
        <v>286</v>
      </c>
      <c r="B564" s="5">
        <v>43684</v>
      </c>
      <c r="C564" s="5" t="s">
        <v>367</v>
      </c>
      <c r="D564" s="5" t="s">
        <v>368</v>
      </c>
      <c r="E564" s="6">
        <v>1</v>
      </c>
      <c r="F564" s="3">
        <v>75</v>
      </c>
      <c r="G564" s="3">
        <v>16.2</v>
      </c>
      <c r="H564" s="8">
        <f t="shared" si="104"/>
        <v>16.2</v>
      </c>
      <c r="I564" s="3">
        <v>58.8</v>
      </c>
      <c r="J564" s="4">
        <v>0.78</v>
      </c>
      <c r="K564" s="2" t="str">
        <f t="shared" si="105"/>
        <v>Wednesday</v>
      </c>
      <c r="L564" s="5">
        <f t="shared" si="106"/>
        <v>43687</v>
      </c>
      <c r="M564" s="2" t="str">
        <f t="shared" si="107"/>
        <v>Saturday</v>
      </c>
      <c r="N564" s="2" t="str">
        <f t="shared" si="108"/>
        <v>Saturday</v>
      </c>
      <c r="O564" s="12">
        <f t="shared" si="109"/>
        <v>0</v>
      </c>
      <c r="P564" s="11" t="str">
        <f t="shared" si="110"/>
        <v>Low Cost per Unit</v>
      </c>
      <c r="Q564" s="12">
        <f t="shared" si="111"/>
        <v>7.5</v>
      </c>
      <c r="R564" s="12">
        <f t="shared" si="112"/>
        <v>0</v>
      </c>
      <c r="S564" s="12">
        <f t="shared" si="113"/>
        <v>0</v>
      </c>
      <c r="T564" s="12">
        <f t="shared" si="114"/>
        <v>0</v>
      </c>
      <c r="U564" s="12">
        <f t="shared" si="115"/>
        <v>0</v>
      </c>
      <c r="V564" s="13" t="str">
        <f t="shared" ca="1" si="116"/>
        <v>Greater Than 8 Weeks Old</v>
      </c>
    </row>
    <row r="565" spans="1:22" x14ac:dyDescent="0.45">
      <c r="A565" s="2" t="s">
        <v>292</v>
      </c>
      <c r="B565" s="5">
        <v>43684</v>
      </c>
      <c r="C565" s="5" t="s">
        <v>367</v>
      </c>
      <c r="D565" s="5" t="s">
        <v>368</v>
      </c>
      <c r="E565" s="6">
        <v>2</v>
      </c>
      <c r="F565" s="3">
        <v>77.98</v>
      </c>
      <c r="G565" s="3">
        <v>35.299999999999997</v>
      </c>
      <c r="H565" s="8">
        <f t="shared" si="104"/>
        <v>17.649999999999999</v>
      </c>
      <c r="I565" s="3">
        <v>42.68</v>
      </c>
      <c r="J565" s="4">
        <v>0.55000000000000004</v>
      </c>
      <c r="K565" s="2" t="str">
        <f t="shared" si="105"/>
        <v>Wednesday</v>
      </c>
      <c r="L565" s="5">
        <f t="shared" si="106"/>
        <v>43687</v>
      </c>
      <c r="M565" s="2" t="str">
        <f t="shared" si="107"/>
        <v>Saturday</v>
      </c>
      <c r="N565" s="2" t="str">
        <f t="shared" si="108"/>
        <v>Saturday</v>
      </c>
      <c r="O565" s="12">
        <f t="shared" si="109"/>
        <v>0</v>
      </c>
      <c r="P565" s="11" t="str">
        <f t="shared" si="110"/>
        <v>High Cost per Unit</v>
      </c>
      <c r="Q565" s="12">
        <f t="shared" si="111"/>
        <v>7.7980000000000009</v>
      </c>
      <c r="R565" s="12">
        <f t="shared" si="112"/>
        <v>2.3393999999999999</v>
      </c>
      <c r="S565" s="12">
        <f t="shared" si="113"/>
        <v>0</v>
      </c>
      <c r="T565" s="12">
        <f t="shared" si="114"/>
        <v>0</v>
      </c>
      <c r="U565" s="12">
        <f t="shared" si="115"/>
        <v>0</v>
      </c>
      <c r="V565" s="13" t="str">
        <f t="shared" ca="1" si="116"/>
        <v>Greater Than 8 Weeks Old</v>
      </c>
    </row>
    <row r="566" spans="1:22" x14ac:dyDescent="0.45">
      <c r="A566" s="2" t="s">
        <v>293</v>
      </c>
      <c r="B566" s="5">
        <v>43684</v>
      </c>
      <c r="C566" s="5" t="s">
        <v>367</v>
      </c>
      <c r="D566" s="5" t="s">
        <v>368</v>
      </c>
      <c r="E566" s="6">
        <v>5</v>
      </c>
      <c r="F566" s="3">
        <v>244.95</v>
      </c>
      <c r="G566" s="3">
        <v>115.75</v>
      </c>
      <c r="H566" s="8">
        <f t="shared" si="104"/>
        <v>23.15</v>
      </c>
      <c r="I566" s="3">
        <v>129.19999999999999</v>
      </c>
      <c r="J566" s="4">
        <v>0.53</v>
      </c>
      <c r="K566" s="2" t="str">
        <f t="shared" si="105"/>
        <v>Wednesday</v>
      </c>
      <c r="L566" s="5">
        <f t="shared" si="106"/>
        <v>43687</v>
      </c>
      <c r="M566" s="2" t="str">
        <f t="shared" si="107"/>
        <v>Saturday</v>
      </c>
      <c r="N566" s="2" t="str">
        <f t="shared" si="108"/>
        <v>Saturday</v>
      </c>
      <c r="O566" s="12">
        <f t="shared" si="109"/>
        <v>0</v>
      </c>
      <c r="P566" s="11" t="str">
        <f t="shared" si="110"/>
        <v>High Cost per Unit</v>
      </c>
      <c r="Q566" s="12">
        <f t="shared" si="111"/>
        <v>24.495000000000001</v>
      </c>
      <c r="R566" s="12">
        <f t="shared" si="112"/>
        <v>7.3484999999999996</v>
      </c>
      <c r="S566" s="12">
        <f t="shared" si="113"/>
        <v>0</v>
      </c>
      <c r="T566" s="12">
        <f t="shared" si="114"/>
        <v>0</v>
      </c>
      <c r="U566" s="12">
        <f t="shared" si="115"/>
        <v>0</v>
      </c>
      <c r="V566" s="13" t="str">
        <f t="shared" ca="1" si="116"/>
        <v>Greater Than 8 Weeks Old</v>
      </c>
    </row>
    <row r="567" spans="1:22" x14ac:dyDescent="0.45">
      <c r="A567" s="2" t="s">
        <v>182</v>
      </c>
      <c r="B567" s="5">
        <v>43684</v>
      </c>
      <c r="C567" s="5" t="s">
        <v>367</v>
      </c>
      <c r="D567" s="5" t="s">
        <v>368</v>
      </c>
      <c r="E567" s="6">
        <v>1</v>
      </c>
      <c r="F567" s="3">
        <v>73</v>
      </c>
      <c r="G567" s="3">
        <v>14.25</v>
      </c>
      <c r="H567" s="8">
        <f t="shared" si="104"/>
        <v>14.25</v>
      </c>
      <c r="I567" s="3">
        <v>58.75</v>
      </c>
      <c r="J567" s="4">
        <v>0.8</v>
      </c>
      <c r="K567" s="2" t="str">
        <f t="shared" si="105"/>
        <v>Wednesday</v>
      </c>
      <c r="L567" s="5">
        <f t="shared" si="106"/>
        <v>43687</v>
      </c>
      <c r="M567" s="2" t="str">
        <f t="shared" si="107"/>
        <v>Saturday</v>
      </c>
      <c r="N567" s="2" t="str">
        <f t="shared" si="108"/>
        <v>Saturday</v>
      </c>
      <c r="O567" s="12">
        <f t="shared" si="109"/>
        <v>0</v>
      </c>
      <c r="P567" s="11" t="str">
        <f t="shared" si="110"/>
        <v>Low Cost per Unit</v>
      </c>
      <c r="Q567" s="12">
        <f t="shared" si="111"/>
        <v>7.3000000000000007</v>
      </c>
      <c r="R567" s="12">
        <f t="shared" si="112"/>
        <v>0</v>
      </c>
      <c r="S567" s="12">
        <f t="shared" si="113"/>
        <v>0</v>
      </c>
      <c r="T567" s="12">
        <f t="shared" si="114"/>
        <v>0</v>
      </c>
      <c r="U567" s="12">
        <f t="shared" si="115"/>
        <v>0</v>
      </c>
      <c r="V567" s="13" t="str">
        <f t="shared" ca="1" si="116"/>
        <v>Greater Than 8 Weeks Old</v>
      </c>
    </row>
    <row r="568" spans="1:22" x14ac:dyDescent="0.45">
      <c r="A568" s="2" t="s">
        <v>174</v>
      </c>
      <c r="B568" s="5">
        <v>43684</v>
      </c>
      <c r="C568" s="5" t="s">
        <v>367</v>
      </c>
      <c r="D568" s="5" t="s">
        <v>368</v>
      </c>
      <c r="E568" s="6">
        <v>2</v>
      </c>
      <c r="F568" s="3">
        <v>110</v>
      </c>
      <c r="G568" s="3">
        <v>32.799999999999997</v>
      </c>
      <c r="H568" s="8">
        <f t="shared" si="104"/>
        <v>16.399999999999999</v>
      </c>
      <c r="I568" s="3">
        <v>77.2</v>
      </c>
      <c r="J568" s="4">
        <v>0.7</v>
      </c>
      <c r="K568" s="2" t="str">
        <f t="shared" si="105"/>
        <v>Wednesday</v>
      </c>
      <c r="L568" s="5">
        <f t="shared" si="106"/>
        <v>43687</v>
      </c>
      <c r="M568" s="2" t="str">
        <f t="shared" si="107"/>
        <v>Saturday</v>
      </c>
      <c r="N568" s="2" t="str">
        <f t="shared" si="108"/>
        <v>Saturday</v>
      </c>
      <c r="O568" s="12">
        <f t="shared" si="109"/>
        <v>0</v>
      </c>
      <c r="P568" s="11" t="str">
        <f t="shared" si="110"/>
        <v>Low Cost per Unit</v>
      </c>
      <c r="Q568" s="12">
        <f t="shared" si="111"/>
        <v>11</v>
      </c>
      <c r="R568" s="12">
        <f t="shared" si="112"/>
        <v>3.3</v>
      </c>
      <c r="S568" s="12">
        <f t="shared" si="113"/>
        <v>0</v>
      </c>
      <c r="T568" s="12">
        <f t="shared" si="114"/>
        <v>0</v>
      </c>
      <c r="U568" s="12">
        <f t="shared" si="115"/>
        <v>0</v>
      </c>
      <c r="V568" s="13" t="str">
        <f t="shared" ca="1" si="116"/>
        <v>Greater Than 8 Weeks Old</v>
      </c>
    </row>
    <row r="569" spans="1:22" x14ac:dyDescent="0.45">
      <c r="A569" s="2" t="s">
        <v>134</v>
      </c>
      <c r="B569" s="5">
        <v>43684</v>
      </c>
      <c r="C569" s="5" t="s">
        <v>367</v>
      </c>
      <c r="D569" s="5" t="s">
        <v>368</v>
      </c>
      <c r="E569" s="6">
        <v>1</v>
      </c>
      <c r="F569" s="3">
        <v>57</v>
      </c>
      <c r="G569" s="3">
        <v>19.93</v>
      </c>
      <c r="H569" s="8">
        <f t="shared" si="104"/>
        <v>19.93</v>
      </c>
      <c r="I569" s="3">
        <v>37.07</v>
      </c>
      <c r="J569" s="4">
        <v>0.65</v>
      </c>
      <c r="K569" s="2" t="str">
        <f t="shared" si="105"/>
        <v>Wednesday</v>
      </c>
      <c r="L569" s="5">
        <f t="shared" si="106"/>
        <v>43687</v>
      </c>
      <c r="M569" s="2" t="str">
        <f t="shared" si="107"/>
        <v>Saturday</v>
      </c>
      <c r="N569" s="2" t="str">
        <f t="shared" si="108"/>
        <v>Saturday</v>
      </c>
      <c r="O569" s="12">
        <f t="shared" si="109"/>
        <v>0</v>
      </c>
      <c r="P569" s="11" t="str">
        <f t="shared" si="110"/>
        <v>High Cost per Unit</v>
      </c>
      <c r="Q569" s="12">
        <f t="shared" si="111"/>
        <v>5.7</v>
      </c>
      <c r="R569" s="12">
        <f t="shared" si="112"/>
        <v>0</v>
      </c>
      <c r="S569" s="12">
        <f t="shared" si="113"/>
        <v>0</v>
      </c>
      <c r="T569" s="12">
        <f t="shared" si="114"/>
        <v>0</v>
      </c>
      <c r="U569" s="12">
        <f t="shared" si="115"/>
        <v>0</v>
      </c>
      <c r="V569" s="13" t="str">
        <f t="shared" ca="1" si="116"/>
        <v>Greater Than 8 Weeks Old</v>
      </c>
    </row>
    <row r="570" spans="1:22" x14ac:dyDescent="0.45">
      <c r="A570" s="2" t="s">
        <v>183</v>
      </c>
      <c r="B570" s="5">
        <v>43684</v>
      </c>
      <c r="C570" s="5" t="s">
        <v>367</v>
      </c>
      <c r="D570" s="5" t="s">
        <v>368</v>
      </c>
      <c r="E570" s="6">
        <v>2</v>
      </c>
      <c r="F570" s="3">
        <v>118</v>
      </c>
      <c r="G570" s="3">
        <v>37.5</v>
      </c>
      <c r="H570" s="8">
        <f t="shared" si="104"/>
        <v>18.75</v>
      </c>
      <c r="I570" s="3">
        <v>80.5</v>
      </c>
      <c r="J570" s="4">
        <v>0.68</v>
      </c>
      <c r="K570" s="2" t="str">
        <f t="shared" si="105"/>
        <v>Wednesday</v>
      </c>
      <c r="L570" s="5">
        <f t="shared" si="106"/>
        <v>43687</v>
      </c>
      <c r="M570" s="2" t="str">
        <f t="shared" si="107"/>
        <v>Saturday</v>
      </c>
      <c r="N570" s="2" t="str">
        <f t="shared" si="108"/>
        <v>Saturday</v>
      </c>
      <c r="O570" s="12">
        <f t="shared" si="109"/>
        <v>0</v>
      </c>
      <c r="P570" s="11" t="str">
        <f t="shared" si="110"/>
        <v>High Cost per Unit</v>
      </c>
      <c r="Q570" s="12">
        <f t="shared" si="111"/>
        <v>11.8</v>
      </c>
      <c r="R570" s="12">
        <f t="shared" si="112"/>
        <v>3.54</v>
      </c>
      <c r="S570" s="12">
        <f t="shared" si="113"/>
        <v>0</v>
      </c>
      <c r="T570" s="12">
        <f t="shared" si="114"/>
        <v>0</v>
      </c>
      <c r="U570" s="12">
        <f t="shared" si="115"/>
        <v>0</v>
      </c>
      <c r="V570" s="13" t="str">
        <f t="shared" ca="1" si="116"/>
        <v>Greater Than 8 Weeks Old</v>
      </c>
    </row>
    <row r="571" spans="1:22" x14ac:dyDescent="0.45">
      <c r="A571" s="2" t="s">
        <v>209</v>
      </c>
      <c r="B571" s="5">
        <v>43684</v>
      </c>
      <c r="C571" s="5" t="s">
        <v>369</v>
      </c>
      <c r="D571" s="5" t="s">
        <v>370</v>
      </c>
      <c r="E571" s="6">
        <v>20</v>
      </c>
      <c r="F571" s="3">
        <v>999.8</v>
      </c>
      <c r="G571" s="3">
        <v>550</v>
      </c>
      <c r="H571" s="8">
        <f t="shared" si="104"/>
        <v>27.5</v>
      </c>
      <c r="I571" s="3">
        <v>449.8</v>
      </c>
      <c r="J571" s="4">
        <v>0.45</v>
      </c>
      <c r="K571" s="2" t="str">
        <f t="shared" si="105"/>
        <v>Wednesday</v>
      </c>
      <c r="L571" s="5">
        <f t="shared" si="106"/>
        <v>43687</v>
      </c>
      <c r="M571" s="2" t="str">
        <f t="shared" si="107"/>
        <v>Saturday</v>
      </c>
      <c r="N571" s="2" t="str">
        <f t="shared" si="108"/>
        <v>Saturday</v>
      </c>
      <c r="O571" s="12">
        <f t="shared" si="109"/>
        <v>0</v>
      </c>
      <c r="P571" s="11" t="str">
        <f t="shared" si="110"/>
        <v>High Cost per Unit</v>
      </c>
      <c r="Q571" s="12">
        <f t="shared" si="111"/>
        <v>0</v>
      </c>
      <c r="R571" s="12">
        <f t="shared" si="112"/>
        <v>29.993999999999996</v>
      </c>
      <c r="S571" s="12">
        <f t="shared" si="113"/>
        <v>0</v>
      </c>
      <c r="T571" s="12">
        <f t="shared" si="114"/>
        <v>0</v>
      </c>
      <c r="U571" s="12">
        <f t="shared" si="115"/>
        <v>0</v>
      </c>
      <c r="V571" s="13" t="str">
        <f t="shared" ca="1" si="116"/>
        <v>Greater Than 8 Weeks Old</v>
      </c>
    </row>
    <row r="572" spans="1:22" x14ac:dyDescent="0.45">
      <c r="A572" s="2" t="s">
        <v>210</v>
      </c>
      <c r="B572" s="5">
        <v>43684</v>
      </c>
      <c r="C572" s="5" t="s">
        <v>371</v>
      </c>
      <c r="D572" s="5" t="s">
        <v>371</v>
      </c>
      <c r="E572" s="6">
        <v>14</v>
      </c>
      <c r="F572" s="3">
        <v>97.86</v>
      </c>
      <c r="G572" s="3">
        <v>66.5</v>
      </c>
      <c r="H572" s="8">
        <f t="shared" si="104"/>
        <v>4.75</v>
      </c>
      <c r="I572" s="3">
        <v>31.36</v>
      </c>
      <c r="J572" s="4">
        <v>0.32</v>
      </c>
      <c r="K572" s="2" t="str">
        <f t="shared" si="105"/>
        <v>Wednesday</v>
      </c>
      <c r="L572" s="5">
        <f t="shared" si="106"/>
        <v>43687</v>
      </c>
      <c r="M572" s="2" t="str">
        <f t="shared" si="107"/>
        <v>Saturday</v>
      </c>
      <c r="N572" s="2" t="str">
        <f t="shared" si="108"/>
        <v>Saturday</v>
      </c>
      <c r="O572" s="12">
        <f t="shared" si="109"/>
        <v>0</v>
      </c>
      <c r="P572" s="11" t="str">
        <f t="shared" si="110"/>
        <v>Low Cost per Unit</v>
      </c>
      <c r="Q572" s="12">
        <f t="shared" si="111"/>
        <v>0</v>
      </c>
      <c r="R572" s="12">
        <f t="shared" si="112"/>
        <v>2.9358</v>
      </c>
      <c r="S572" s="12">
        <f t="shared" si="113"/>
        <v>0</v>
      </c>
      <c r="T572" s="12">
        <f t="shared" si="114"/>
        <v>0</v>
      </c>
      <c r="U572" s="12">
        <f t="shared" si="115"/>
        <v>0</v>
      </c>
      <c r="V572" s="13" t="str">
        <f t="shared" ca="1" si="116"/>
        <v>Greater Than 8 Weeks Old</v>
      </c>
    </row>
    <row r="573" spans="1:22" x14ac:dyDescent="0.45">
      <c r="A573" s="2" t="s">
        <v>211</v>
      </c>
      <c r="B573" s="5">
        <v>43684</v>
      </c>
      <c r="C573" s="5" t="s">
        <v>371</v>
      </c>
      <c r="D573" s="5" t="s">
        <v>371</v>
      </c>
      <c r="E573" s="6">
        <v>14</v>
      </c>
      <c r="F573" s="3">
        <v>97.86</v>
      </c>
      <c r="G573" s="3">
        <v>68.599999999999994</v>
      </c>
      <c r="H573" s="8">
        <f t="shared" si="104"/>
        <v>4.8999999999999995</v>
      </c>
      <c r="I573" s="3">
        <v>29.26</v>
      </c>
      <c r="J573" s="4">
        <v>0.3</v>
      </c>
      <c r="K573" s="2" t="str">
        <f t="shared" si="105"/>
        <v>Wednesday</v>
      </c>
      <c r="L573" s="5">
        <f t="shared" si="106"/>
        <v>43687</v>
      </c>
      <c r="M573" s="2" t="str">
        <f t="shared" si="107"/>
        <v>Saturday</v>
      </c>
      <c r="N573" s="2" t="str">
        <f t="shared" si="108"/>
        <v>Saturday</v>
      </c>
      <c r="O573" s="12">
        <f t="shared" si="109"/>
        <v>0</v>
      </c>
      <c r="P573" s="11" t="str">
        <f t="shared" si="110"/>
        <v>Low Cost per Unit</v>
      </c>
      <c r="Q573" s="12">
        <f t="shared" si="111"/>
        <v>0</v>
      </c>
      <c r="R573" s="12">
        <f t="shared" si="112"/>
        <v>2.9358</v>
      </c>
      <c r="S573" s="12">
        <f t="shared" si="113"/>
        <v>0</v>
      </c>
      <c r="T573" s="12">
        <f t="shared" si="114"/>
        <v>0</v>
      </c>
      <c r="U573" s="12">
        <f t="shared" si="115"/>
        <v>0</v>
      </c>
      <c r="V573" s="13" t="str">
        <f t="shared" ca="1" si="116"/>
        <v>Greater Than 8 Weeks Old</v>
      </c>
    </row>
    <row r="574" spans="1:22" x14ac:dyDescent="0.45">
      <c r="A574" s="2" t="s">
        <v>294</v>
      </c>
      <c r="B574" s="5">
        <v>43684</v>
      </c>
      <c r="C574" s="5" t="s">
        <v>369</v>
      </c>
      <c r="D574" s="5" t="s">
        <v>370</v>
      </c>
      <c r="E574" s="6">
        <v>9</v>
      </c>
      <c r="F574" s="3">
        <v>89.91</v>
      </c>
      <c r="G574" s="3">
        <v>59.94</v>
      </c>
      <c r="H574" s="8">
        <f t="shared" si="104"/>
        <v>6.66</v>
      </c>
      <c r="I574" s="3">
        <v>29.97</v>
      </c>
      <c r="J574" s="4">
        <v>0.33</v>
      </c>
      <c r="K574" s="2" t="str">
        <f t="shared" si="105"/>
        <v>Wednesday</v>
      </c>
      <c r="L574" s="5">
        <f t="shared" si="106"/>
        <v>43687</v>
      </c>
      <c r="M574" s="2" t="str">
        <f t="shared" si="107"/>
        <v>Saturday</v>
      </c>
      <c r="N574" s="2" t="str">
        <f t="shared" si="108"/>
        <v>Saturday</v>
      </c>
      <c r="O574" s="12">
        <f t="shared" si="109"/>
        <v>0</v>
      </c>
      <c r="P574" s="11" t="str">
        <f t="shared" si="110"/>
        <v>Low Cost per Unit</v>
      </c>
      <c r="Q574" s="12">
        <f t="shared" si="111"/>
        <v>0</v>
      </c>
      <c r="R574" s="12">
        <f t="shared" si="112"/>
        <v>2.6972999999999998</v>
      </c>
      <c r="S574" s="12">
        <f t="shared" si="113"/>
        <v>0</v>
      </c>
      <c r="T574" s="12">
        <f t="shared" si="114"/>
        <v>0</v>
      </c>
      <c r="U574" s="12">
        <f t="shared" si="115"/>
        <v>0</v>
      </c>
      <c r="V574" s="13" t="str">
        <f t="shared" ca="1" si="116"/>
        <v>Greater Than 8 Weeks Old</v>
      </c>
    </row>
    <row r="575" spans="1:22" x14ac:dyDescent="0.45">
      <c r="A575" s="2" t="s">
        <v>238</v>
      </c>
      <c r="B575" s="5">
        <v>43684</v>
      </c>
      <c r="C575" s="5" t="s">
        <v>369</v>
      </c>
      <c r="D575" s="5" t="s">
        <v>370</v>
      </c>
      <c r="E575" s="6">
        <v>12</v>
      </c>
      <c r="F575" s="3">
        <v>119.88</v>
      </c>
      <c r="G575" s="3">
        <v>79.92</v>
      </c>
      <c r="H575" s="8">
        <f t="shared" si="104"/>
        <v>6.66</v>
      </c>
      <c r="I575" s="3">
        <v>39.96</v>
      </c>
      <c r="J575" s="4">
        <v>0.33</v>
      </c>
      <c r="K575" s="2" t="str">
        <f t="shared" si="105"/>
        <v>Wednesday</v>
      </c>
      <c r="L575" s="5">
        <f t="shared" si="106"/>
        <v>43687</v>
      </c>
      <c r="M575" s="2" t="str">
        <f t="shared" si="107"/>
        <v>Saturday</v>
      </c>
      <c r="N575" s="2" t="str">
        <f t="shared" si="108"/>
        <v>Saturday</v>
      </c>
      <c r="O575" s="12">
        <f t="shared" si="109"/>
        <v>0</v>
      </c>
      <c r="P575" s="11" t="str">
        <f t="shared" si="110"/>
        <v>Low Cost per Unit</v>
      </c>
      <c r="Q575" s="12">
        <f t="shared" si="111"/>
        <v>0</v>
      </c>
      <c r="R575" s="12">
        <f t="shared" si="112"/>
        <v>3.5963999999999996</v>
      </c>
      <c r="S575" s="12">
        <f t="shared" si="113"/>
        <v>0</v>
      </c>
      <c r="T575" s="12">
        <f t="shared" si="114"/>
        <v>0</v>
      </c>
      <c r="U575" s="12">
        <f t="shared" si="115"/>
        <v>0</v>
      </c>
      <c r="V575" s="13" t="str">
        <f t="shared" ca="1" si="116"/>
        <v>Greater Than 8 Weeks Old</v>
      </c>
    </row>
    <row r="576" spans="1:22" x14ac:dyDescent="0.45">
      <c r="A576" s="2" t="s">
        <v>295</v>
      </c>
      <c r="B576" s="5">
        <v>43684</v>
      </c>
      <c r="C576" s="5" t="s">
        <v>371</v>
      </c>
      <c r="D576" s="5" t="s">
        <v>371</v>
      </c>
      <c r="E576" s="6">
        <v>1</v>
      </c>
      <c r="F576" s="3">
        <v>6.99</v>
      </c>
      <c r="G576" s="3">
        <v>4.47</v>
      </c>
      <c r="H576" s="8">
        <f t="shared" si="104"/>
        <v>4.47</v>
      </c>
      <c r="I576" s="3">
        <v>2.52</v>
      </c>
      <c r="J576" s="4">
        <v>0.36</v>
      </c>
      <c r="K576" s="2" t="str">
        <f t="shared" si="105"/>
        <v>Wednesday</v>
      </c>
      <c r="L576" s="5">
        <f t="shared" si="106"/>
        <v>43687</v>
      </c>
      <c r="M576" s="2" t="str">
        <f t="shared" si="107"/>
        <v>Saturday</v>
      </c>
      <c r="N576" s="2" t="str">
        <f t="shared" si="108"/>
        <v>Saturday</v>
      </c>
      <c r="O576" s="12">
        <f t="shared" si="109"/>
        <v>0</v>
      </c>
      <c r="P576" s="11" t="str">
        <f t="shared" si="110"/>
        <v>Low Cost per Unit</v>
      </c>
      <c r="Q576" s="12">
        <f t="shared" si="111"/>
        <v>0</v>
      </c>
      <c r="R576" s="12">
        <f t="shared" si="112"/>
        <v>0</v>
      </c>
      <c r="S576" s="12">
        <f t="shared" si="113"/>
        <v>0</v>
      </c>
      <c r="T576" s="12">
        <f t="shared" si="114"/>
        <v>0</v>
      </c>
      <c r="U576" s="12">
        <f t="shared" si="115"/>
        <v>0</v>
      </c>
      <c r="V576" s="13" t="str">
        <f t="shared" ca="1" si="116"/>
        <v>Greater Than 8 Weeks Old</v>
      </c>
    </row>
    <row r="577" spans="1:22" x14ac:dyDescent="0.45">
      <c r="A577" s="2" t="s">
        <v>296</v>
      </c>
      <c r="B577" s="5">
        <v>43684</v>
      </c>
      <c r="C577" s="5" t="s">
        <v>369</v>
      </c>
      <c r="D577" s="5" t="s">
        <v>372</v>
      </c>
      <c r="E577" s="6">
        <v>1</v>
      </c>
      <c r="F577" s="3">
        <v>74</v>
      </c>
      <c r="G577" s="3">
        <v>20.8</v>
      </c>
      <c r="H577" s="8">
        <f t="shared" si="104"/>
        <v>20.8</v>
      </c>
      <c r="I577" s="3">
        <v>53.2</v>
      </c>
      <c r="J577" s="4">
        <v>0.72</v>
      </c>
      <c r="K577" s="2" t="str">
        <f t="shared" si="105"/>
        <v>Wednesday</v>
      </c>
      <c r="L577" s="5">
        <f t="shared" si="106"/>
        <v>43687</v>
      </c>
      <c r="M577" s="2" t="str">
        <f t="shared" si="107"/>
        <v>Saturday</v>
      </c>
      <c r="N577" s="2" t="str">
        <f t="shared" si="108"/>
        <v>Saturday</v>
      </c>
      <c r="O577" s="12">
        <f t="shared" si="109"/>
        <v>0</v>
      </c>
      <c r="P577" s="11" t="str">
        <f t="shared" si="110"/>
        <v>High Cost per Unit</v>
      </c>
      <c r="Q577" s="12">
        <f t="shared" si="111"/>
        <v>0</v>
      </c>
      <c r="R577" s="12">
        <f t="shared" si="112"/>
        <v>0</v>
      </c>
      <c r="S577" s="12">
        <f t="shared" si="113"/>
        <v>0</v>
      </c>
      <c r="T577" s="12">
        <f t="shared" si="114"/>
        <v>0</v>
      </c>
      <c r="U577" s="12">
        <f t="shared" si="115"/>
        <v>0</v>
      </c>
      <c r="V577" s="13" t="str">
        <f t="shared" ca="1" si="116"/>
        <v>Greater Than 8 Weeks Old</v>
      </c>
    </row>
    <row r="578" spans="1:22" x14ac:dyDescent="0.45">
      <c r="A578" s="2" t="s">
        <v>213</v>
      </c>
      <c r="B578" s="5">
        <v>43684</v>
      </c>
      <c r="C578" s="5" t="s">
        <v>369</v>
      </c>
      <c r="D578" s="5" t="s">
        <v>374</v>
      </c>
      <c r="E578" s="6">
        <v>7</v>
      </c>
      <c r="F578" s="3">
        <v>147</v>
      </c>
      <c r="G578" s="3">
        <v>50.19</v>
      </c>
      <c r="H578" s="8">
        <f t="shared" si="104"/>
        <v>7.17</v>
      </c>
      <c r="I578" s="3">
        <v>96.81</v>
      </c>
      <c r="J578" s="4">
        <v>0.66</v>
      </c>
      <c r="K578" s="2" t="str">
        <f t="shared" si="105"/>
        <v>Wednesday</v>
      </c>
      <c r="L578" s="5">
        <f t="shared" si="106"/>
        <v>43687</v>
      </c>
      <c r="M578" s="2" t="str">
        <f t="shared" si="107"/>
        <v>Saturday</v>
      </c>
      <c r="N578" s="2" t="str">
        <f t="shared" si="108"/>
        <v>Saturday</v>
      </c>
      <c r="O578" s="12">
        <f t="shared" si="109"/>
        <v>0</v>
      </c>
      <c r="P578" s="11" t="str">
        <f t="shared" si="110"/>
        <v>Low Cost per Unit</v>
      </c>
      <c r="Q578" s="12">
        <f t="shared" si="111"/>
        <v>0</v>
      </c>
      <c r="R578" s="12">
        <f t="shared" si="112"/>
        <v>4.41</v>
      </c>
      <c r="S578" s="12">
        <f t="shared" si="113"/>
        <v>0</v>
      </c>
      <c r="T578" s="12">
        <f t="shared" si="114"/>
        <v>0</v>
      </c>
      <c r="U578" s="12">
        <f t="shared" si="115"/>
        <v>0</v>
      </c>
      <c r="V578" s="13" t="str">
        <f t="shared" ca="1" si="116"/>
        <v>Greater Than 8 Weeks Old</v>
      </c>
    </row>
    <row r="579" spans="1:22" x14ac:dyDescent="0.45">
      <c r="A579" s="2" t="s">
        <v>15</v>
      </c>
      <c r="B579" s="5">
        <v>43684</v>
      </c>
      <c r="C579" s="5" t="s">
        <v>369</v>
      </c>
      <c r="D579" s="5" t="s">
        <v>375</v>
      </c>
      <c r="E579" s="6">
        <v>2</v>
      </c>
      <c r="F579" s="3">
        <v>64</v>
      </c>
      <c r="G579" s="3">
        <v>11</v>
      </c>
      <c r="H579" s="8">
        <f t="shared" ref="H579:H642" si="117">G579/E579</f>
        <v>5.5</v>
      </c>
      <c r="I579" s="3">
        <v>53</v>
      </c>
      <c r="J579" s="4">
        <v>0.83</v>
      </c>
      <c r="K579" s="2" t="str">
        <f t="shared" ref="K579:K642" si="118">TEXT(B579,"dddd")</f>
        <v>Wednesday</v>
      </c>
      <c r="L579" s="5">
        <f t="shared" ref="L579:L642" si="119">B579+3</f>
        <v>43687</v>
      </c>
      <c r="M579" s="2" t="str">
        <f t="shared" ref="M579:M642" si="120">TEXT(L579,"dddd")</f>
        <v>Saturday</v>
      </c>
      <c r="N579" s="2" t="str">
        <f t="shared" ref="N579:N642" si="121">IF(M579="Sunday","Monday",M579)</f>
        <v>Saturday</v>
      </c>
      <c r="O579" s="12">
        <f t="shared" ref="O579:O642" si="122">IF(TEXT(B579,"dddd")="Tuesday",E579*0.05,0)</f>
        <v>0</v>
      </c>
      <c r="P579" s="11" t="str">
        <f t="shared" ref="P579:P642" si="123">IF(H579&gt;AVERAGE(H:H),"High Cost per Unit","Low Cost per Unit")</f>
        <v>Low Cost per Unit</v>
      </c>
      <c r="Q579" s="12">
        <f t="shared" ref="Q579:Q642" si="124">IF(D579="Masks",F579*0.1,0)</f>
        <v>0</v>
      </c>
      <c r="R579" s="12">
        <f t="shared" ref="R579:R642" si="125">IF(E579&gt;1,F579*0.03,0)</f>
        <v>1.92</v>
      </c>
      <c r="S579" s="12">
        <f t="shared" ref="S579:S642" si="126">IF(D579="Accessories",F579*0.15,0)</f>
        <v>9.6</v>
      </c>
      <c r="T579" s="12">
        <f t="shared" ref="T579:T642" si="127">IF(AND(K579="Saturday",C579="Fitness"),F579*0.1,0)</f>
        <v>0</v>
      </c>
      <c r="U579" s="12">
        <f t="shared" ref="U579:U642" si="128">IF(AND(K579="Friday",C579="Automotive"),F579*0.2,0)</f>
        <v>0</v>
      </c>
      <c r="V579" s="13" t="str">
        <f t="shared" ref="V579:V642" ca="1" si="129">IF(ABS(TODAY()-B579)&gt;56,"Greater Than 8 Weeks Old","Less Than 8 Weeks Old")</f>
        <v>Greater Than 8 Weeks Old</v>
      </c>
    </row>
    <row r="580" spans="1:22" x14ac:dyDescent="0.45">
      <c r="A580" s="2" t="s">
        <v>297</v>
      </c>
      <c r="B580" s="5">
        <v>43684</v>
      </c>
      <c r="C580" s="5" t="s">
        <v>371</v>
      </c>
      <c r="D580" s="5" t="s">
        <v>371</v>
      </c>
      <c r="E580" s="6">
        <v>3</v>
      </c>
      <c r="F580" s="3">
        <v>29.97</v>
      </c>
      <c r="G580" s="3">
        <v>11.25</v>
      </c>
      <c r="H580" s="8">
        <f t="shared" si="117"/>
        <v>3.75</v>
      </c>
      <c r="I580" s="3">
        <v>18.72</v>
      </c>
      <c r="J580" s="4">
        <v>0.62</v>
      </c>
      <c r="K580" s="2" t="str">
        <f t="shared" si="118"/>
        <v>Wednesday</v>
      </c>
      <c r="L580" s="5">
        <f t="shared" si="119"/>
        <v>43687</v>
      </c>
      <c r="M580" s="2" t="str">
        <f t="shared" si="120"/>
        <v>Saturday</v>
      </c>
      <c r="N580" s="2" t="str">
        <f t="shared" si="121"/>
        <v>Saturday</v>
      </c>
      <c r="O580" s="12">
        <f t="shared" si="122"/>
        <v>0</v>
      </c>
      <c r="P580" s="11" t="str">
        <f t="shared" si="123"/>
        <v>Low Cost per Unit</v>
      </c>
      <c r="Q580" s="12">
        <f t="shared" si="124"/>
        <v>0</v>
      </c>
      <c r="R580" s="12">
        <f t="shared" si="125"/>
        <v>0.8990999999999999</v>
      </c>
      <c r="S580" s="12">
        <f t="shared" si="126"/>
        <v>0</v>
      </c>
      <c r="T580" s="12">
        <f t="shared" si="127"/>
        <v>0</v>
      </c>
      <c r="U580" s="12">
        <f t="shared" si="128"/>
        <v>0</v>
      </c>
      <c r="V580" s="13" t="str">
        <f t="shared" ca="1" si="129"/>
        <v>Greater Than 8 Weeks Old</v>
      </c>
    </row>
    <row r="581" spans="1:22" x14ac:dyDescent="0.45">
      <c r="A581" s="2" t="s">
        <v>135</v>
      </c>
      <c r="B581" s="5">
        <v>43684</v>
      </c>
      <c r="C581" s="5" t="s">
        <v>369</v>
      </c>
      <c r="D581" s="5" t="s">
        <v>375</v>
      </c>
      <c r="E581" s="6">
        <v>4</v>
      </c>
      <c r="F581" s="3">
        <v>23.96</v>
      </c>
      <c r="G581" s="3">
        <v>8.4</v>
      </c>
      <c r="H581" s="8">
        <f t="shared" si="117"/>
        <v>2.1</v>
      </c>
      <c r="I581" s="3">
        <v>15.56</v>
      </c>
      <c r="J581" s="4">
        <v>0.65</v>
      </c>
      <c r="K581" s="2" t="str">
        <f t="shared" si="118"/>
        <v>Wednesday</v>
      </c>
      <c r="L581" s="5">
        <f t="shared" si="119"/>
        <v>43687</v>
      </c>
      <c r="M581" s="2" t="str">
        <f t="shared" si="120"/>
        <v>Saturday</v>
      </c>
      <c r="N581" s="2" t="str">
        <f t="shared" si="121"/>
        <v>Saturday</v>
      </c>
      <c r="O581" s="12">
        <f t="shared" si="122"/>
        <v>0</v>
      </c>
      <c r="P581" s="11" t="str">
        <f t="shared" si="123"/>
        <v>Low Cost per Unit</v>
      </c>
      <c r="Q581" s="12">
        <f t="shared" si="124"/>
        <v>0</v>
      </c>
      <c r="R581" s="12">
        <f t="shared" si="125"/>
        <v>0.71879999999999999</v>
      </c>
      <c r="S581" s="12">
        <f t="shared" si="126"/>
        <v>3.5939999999999999</v>
      </c>
      <c r="T581" s="12">
        <f t="shared" si="127"/>
        <v>0</v>
      </c>
      <c r="U581" s="12">
        <f t="shared" si="128"/>
        <v>0</v>
      </c>
      <c r="V581" s="13" t="str">
        <f t="shared" ca="1" si="129"/>
        <v>Greater Than 8 Weeks Old</v>
      </c>
    </row>
    <row r="582" spans="1:22" x14ac:dyDescent="0.45">
      <c r="A582" s="2" t="s">
        <v>298</v>
      </c>
      <c r="B582" s="5">
        <v>43684</v>
      </c>
      <c r="C582" s="5" t="s">
        <v>369</v>
      </c>
      <c r="D582" s="5" t="s">
        <v>375</v>
      </c>
      <c r="E582" s="6">
        <v>7</v>
      </c>
      <c r="F582" s="3">
        <v>104.93</v>
      </c>
      <c r="G582" s="3">
        <v>90.23</v>
      </c>
      <c r="H582" s="8">
        <f t="shared" si="117"/>
        <v>12.89</v>
      </c>
      <c r="I582" s="3">
        <v>14.7</v>
      </c>
      <c r="J582" s="4">
        <v>0.14000000000000001</v>
      </c>
      <c r="K582" s="2" t="str">
        <f t="shared" si="118"/>
        <v>Wednesday</v>
      </c>
      <c r="L582" s="5">
        <f t="shared" si="119"/>
        <v>43687</v>
      </c>
      <c r="M582" s="2" t="str">
        <f t="shared" si="120"/>
        <v>Saturday</v>
      </c>
      <c r="N582" s="2" t="str">
        <f t="shared" si="121"/>
        <v>Saturday</v>
      </c>
      <c r="O582" s="12">
        <f t="shared" si="122"/>
        <v>0</v>
      </c>
      <c r="P582" s="11" t="str">
        <f t="shared" si="123"/>
        <v>Low Cost per Unit</v>
      </c>
      <c r="Q582" s="12">
        <f t="shared" si="124"/>
        <v>0</v>
      </c>
      <c r="R582" s="12">
        <f t="shared" si="125"/>
        <v>3.1478999999999999</v>
      </c>
      <c r="S582" s="12">
        <f t="shared" si="126"/>
        <v>15.7395</v>
      </c>
      <c r="T582" s="12">
        <f t="shared" si="127"/>
        <v>0</v>
      </c>
      <c r="U582" s="12">
        <f t="shared" si="128"/>
        <v>0</v>
      </c>
      <c r="V582" s="13" t="str">
        <f t="shared" ca="1" si="129"/>
        <v>Greater Than 8 Weeks Old</v>
      </c>
    </row>
    <row r="583" spans="1:22" x14ac:dyDescent="0.45">
      <c r="A583" s="2" t="s">
        <v>98</v>
      </c>
      <c r="B583" s="5">
        <v>43684</v>
      </c>
      <c r="C583" s="5" t="s">
        <v>376</v>
      </c>
      <c r="D583" s="5" t="s">
        <v>377</v>
      </c>
      <c r="E583" s="6">
        <v>14</v>
      </c>
      <c r="F583" s="3">
        <v>279.86</v>
      </c>
      <c r="G583" s="3">
        <v>111.16</v>
      </c>
      <c r="H583" s="8">
        <f t="shared" si="117"/>
        <v>7.9399999999999995</v>
      </c>
      <c r="I583" s="3">
        <v>168.7</v>
      </c>
      <c r="J583" s="4">
        <v>0.6</v>
      </c>
      <c r="K583" s="2" t="str">
        <f t="shared" si="118"/>
        <v>Wednesday</v>
      </c>
      <c r="L583" s="5">
        <f t="shared" si="119"/>
        <v>43687</v>
      </c>
      <c r="M583" s="2" t="str">
        <f t="shared" si="120"/>
        <v>Saturday</v>
      </c>
      <c r="N583" s="2" t="str">
        <f t="shared" si="121"/>
        <v>Saturday</v>
      </c>
      <c r="O583" s="12">
        <f t="shared" si="122"/>
        <v>0</v>
      </c>
      <c r="P583" s="11" t="str">
        <f t="shared" si="123"/>
        <v>Low Cost per Unit</v>
      </c>
      <c r="Q583" s="12">
        <f t="shared" si="124"/>
        <v>0</v>
      </c>
      <c r="R583" s="12">
        <f t="shared" si="125"/>
        <v>8.3957999999999995</v>
      </c>
      <c r="S583" s="12">
        <f t="shared" si="126"/>
        <v>0</v>
      </c>
      <c r="T583" s="12">
        <f t="shared" si="127"/>
        <v>0</v>
      </c>
      <c r="U583" s="12">
        <f t="shared" si="128"/>
        <v>0</v>
      </c>
      <c r="V583" s="13" t="str">
        <f t="shared" ca="1" si="129"/>
        <v>Greater Than 8 Weeks Old</v>
      </c>
    </row>
    <row r="584" spans="1:22" x14ac:dyDescent="0.45">
      <c r="A584" s="2" t="s">
        <v>16</v>
      </c>
      <c r="B584" s="5">
        <v>43684</v>
      </c>
      <c r="C584" s="5" t="s">
        <v>375</v>
      </c>
      <c r="D584" s="5" t="s">
        <v>377</v>
      </c>
      <c r="E584" s="6">
        <v>1</v>
      </c>
      <c r="F584" s="3">
        <v>25</v>
      </c>
      <c r="G584" s="3">
        <v>4.5</v>
      </c>
      <c r="H584" s="8">
        <f t="shared" si="117"/>
        <v>4.5</v>
      </c>
      <c r="I584" s="3">
        <v>20.5</v>
      </c>
      <c r="J584" s="4">
        <v>0.82</v>
      </c>
      <c r="K584" s="2" t="str">
        <f t="shared" si="118"/>
        <v>Wednesday</v>
      </c>
      <c r="L584" s="5">
        <f t="shared" si="119"/>
        <v>43687</v>
      </c>
      <c r="M584" s="2" t="str">
        <f t="shared" si="120"/>
        <v>Saturday</v>
      </c>
      <c r="N584" s="2" t="str">
        <f t="shared" si="121"/>
        <v>Saturday</v>
      </c>
      <c r="O584" s="12">
        <f t="shared" si="122"/>
        <v>0</v>
      </c>
      <c r="P584" s="11" t="str">
        <f t="shared" si="123"/>
        <v>Low Cost per Unit</v>
      </c>
      <c r="Q584" s="12">
        <f t="shared" si="124"/>
        <v>0</v>
      </c>
      <c r="R584" s="12">
        <f t="shared" si="125"/>
        <v>0</v>
      </c>
      <c r="S584" s="12">
        <f t="shared" si="126"/>
        <v>0</v>
      </c>
      <c r="T584" s="12">
        <f t="shared" si="127"/>
        <v>0</v>
      </c>
      <c r="U584" s="12">
        <f t="shared" si="128"/>
        <v>0</v>
      </c>
      <c r="V584" s="13" t="str">
        <f t="shared" ca="1" si="129"/>
        <v>Greater Than 8 Weeks Old</v>
      </c>
    </row>
    <row r="585" spans="1:22" x14ac:dyDescent="0.45">
      <c r="A585" s="2" t="s">
        <v>17</v>
      </c>
      <c r="B585" s="5">
        <v>43684</v>
      </c>
      <c r="C585" s="5" t="s">
        <v>376</v>
      </c>
      <c r="D585" s="5" t="s">
        <v>377</v>
      </c>
      <c r="E585" s="6">
        <v>1</v>
      </c>
      <c r="F585" s="3">
        <v>29</v>
      </c>
      <c r="G585" s="3">
        <v>6.2</v>
      </c>
      <c r="H585" s="8">
        <f t="shared" si="117"/>
        <v>6.2</v>
      </c>
      <c r="I585" s="3">
        <v>22.8</v>
      </c>
      <c r="J585" s="4">
        <v>0.79</v>
      </c>
      <c r="K585" s="2" t="str">
        <f t="shared" si="118"/>
        <v>Wednesday</v>
      </c>
      <c r="L585" s="5">
        <f t="shared" si="119"/>
        <v>43687</v>
      </c>
      <c r="M585" s="2" t="str">
        <f t="shared" si="120"/>
        <v>Saturday</v>
      </c>
      <c r="N585" s="2" t="str">
        <f t="shared" si="121"/>
        <v>Saturday</v>
      </c>
      <c r="O585" s="12">
        <f t="shared" si="122"/>
        <v>0</v>
      </c>
      <c r="P585" s="11" t="str">
        <f t="shared" si="123"/>
        <v>Low Cost per Unit</v>
      </c>
      <c r="Q585" s="12">
        <f t="shared" si="124"/>
        <v>0</v>
      </c>
      <c r="R585" s="12">
        <f t="shared" si="125"/>
        <v>0</v>
      </c>
      <c r="S585" s="12">
        <f t="shared" si="126"/>
        <v>0</v>
      </c>
      <c r="T585" s="12">
        <f t="shared" si="127"/>
        <v>0</v>
      </c>
      <c r="U585" s="12">
        <f t="shared" si="128"/>
        <v>0</v>
      </c>
      <c r="V585" s="13" t="str">
        <f t="shared" ca="1" si="129"/>
        <v>Greater Than 8 Weeks Old</v>
      </c>
    </row>
    <row r="586" spans="1:22" x14ac:dyDescent="0.45">
      <c r="A586" s="2" t="s">
        <v>239</v>
      </c>
      <c r="B586" s="5">
        <v>43684</v>
      </c>
      <c r="C586" s="5" t="s">
        <v>376</v>
      </c>
      <c r="D586" s="5" t="s">
        <v>377</v>
      </c>
      <c r="E586" s="6">
        <v>6</v>
      </c>
      <c r="F586" s="3">
        <v>89.94</v>
      </c>
      <c r="G586" s="3">
        <v>39.6</v>
      </c>
      <c r="H586" s="8">
        <f t="shared" si="117"/>
        <v>6.6000000000000005</v>
      </c>
      <c r="I586" s="3">
        <v>50.34</v>
      </c>
      <c r="J586" s="4">
        <v>0.56000000000000005</v>
      </c>
      <c r="K586" s="2" t="str">
        <f t="shared" si="118"/>
        <v>Wednesday</v>
      </c>
      <c r="L586" s="5">
        <f t="shared" si="119"/>
        <v>43687</v>
      </c>
      <c r="M586" s="2" t="str">
        <f t="shared" si="120"/>
        <v>Saturday</v>
      </c>
      <c r="N586" s="2" t="str">
        <f t="shared" si="121"/>
        <v>Saturday</v>
      </c>
      <c r="O586" s="12">
        <f t="shared" si="122"/>
        <v>0</v>
      </c>
      <c r="P586" s="11" t="str">
        <f t="shared" si="123"/>
        <v>Low Cost per Unit</v>
      </c>
      <c r="Q586" s="12">
        <f t="shared" si="124"/>
        <v>0</v>
      </c>
      <c r="R586" s="12">
        <f t="shared" si="125"/>
        <v>2.6981999999999999</v>
      </c>
      <c r="S586" s="12">
        <f t="shared" si="126"/>
        <v>0</v>
      </c>
      <c r="T586" s="12">
        <f t="shared" si="127"/>
        <v>0</v>
      </c>
      <c r="U586" s="12">
        <f t="shared" si="128"/>
        <v>0</v>
      </c>
      <c r="V586" s="13" t="str">
        <f t="shared" ca="1" si="129"/>
        <v>Greater Than 8 Weeks Old</v>
      </c>
    </row>
    <row r="587" spans="1:22" x14ac:dyDescent="0.45">
      <c r="A587" s="2" t="s">
        <v>18</v>
      </c>
      <c r="B587" s="5">
        <v>43684</v>
      </c>
      <c r="C587" s="5" t="s">
        <v>376</v>
      </c>
      <c r="D587" s="5" t="s">
        <v>377</v>
      </c>
      <c r="E587" s="6">
        <v>2</v>
      </c>
      <c r="F587" s="3">
        <v>50</v>
      </c>
      <c r="G587" s="3">
        <v>13.14</v>
      </c>
      <c r="H587" s="8">
        <f t="shared" si="117"/>
        <v>6.57</v>
      </c>
      <c r="I587" s="3">
        <v>36.86</v>
      </c>
      <c r="J587" s="4">
        <v>0.74</v>
      </c>
      <c r="K587" s="2" t="str">
        <f t="shared" si="118"/>
        <v>Wednesday</v>
      </c>
      <c r="L587" s="5">
        <f t="shared" si="119"/>
        <v>43687</v>
      </c>
      <c r="M587" s="2" t="str">
        <f t="shared" si="120"/>
        <v>Saturday</v>
      </c>
      <c r="N587" s="2" t="str">
        <f t="shared" si="121"/>
        <v>Saturday</v>
      </c>
      <c r="O587" s="12">
        <f t="shared" si="122"/>
        <v>0</v>
      </c>
      <c r="P587" s="11" t="str">
        <f t="shared" si="123"/>
        <v>Low Cost per Unit</v>
      </c>
      <c r="Q587" s="12">
        <f t="shared" si="124"/>
        <v>0</v>
      </c>
      <c r="R587" s="12">
        <f t="shared" si="125"/>
        <v>1.5</v>
      </c>
      <c r="S587" s="12">
        <f t="shared" si="126"/>
        <v>0</v>
      </c>
      <c r="T587" s="12">
        <f t="shared" si="127"/>
        <v>0</v>
      </c>
      <c r="U587" s="12">
        <f t="shared" si="128"/>
        <v>0</v>
      </c>
      <c r="V587" s="13" t="str">
        <f t="shared" ca="1" si="129"/>
        <v>Greater Than 8 Weeks Old</v>
      </c>
    </row>
    <row r="588" spans="1:22" x14ac:dyDescent="0.45">
      <c r="A588" s="2" t="s">
        <v>20</v>
      </c>
      <c r="B588" s="5">
        <v>43684</v>
      </c>
      <c r="C588" s="5" t="s">
        <v>376</v>
      </c>
      <c r="D588" s="5" t="s">
        <v>377</v>
      </c>
      <c r="E588" s="6">
        <v>4</v>
      </c>
      <c r="F588" s="3">
        <v>88</v>
      </c>
      <c r="G588" s="3">
        <v>21</v>
      </c>
      <c r="H588" s="8">
        <f t="shared" si="117"/>
        <v>5.25</v>
      </c>
      <c r="I588" s="3">
        <v>67</v>
      </c>
      <c r="J588" s="4">
        <v>0.76</v>
      </c>
      <c r="K588" s="2" t="str">
        <f t="shared" si="118"/>
        <v>Wednesday</v>
      </c>
      <c r="L588" s="5">
        <f t="shared" si="119"/>
        <v>43687</v>
      </c>
      <c r="M588" s="2" t="str">
        <f t="shared" si="120"/>
        <v>Saturday</v>
      </c>
      <c r="N588" s="2" t="str">
        <f t="shared" si="121"/>
        <v>Saturday</v>
      </c>
      <c r="O588" s="12">
        <f t="shared" si="122"/>
        <v>0</v>
      </c>
      <c r="P588" s="11" t="str">
        <f t="shared" si="123"/>
        <v>Low Cost per Unit</v>
      </c>
      <c r="Q588" s="12">
        <f t="shared" si="124"/>
        <v>0</v>
      </c>
      <c r="R588" s="12">
        <f t="shared" si="125"/>
        <v>2.6399999999999997</v>
      </c>
      <c r="S588" s="12">
        <f t="shared" si="126"/>
        <v>0</v>
      </c>
      <c r="T588" s="12">
        <f t="shared" si="127"/>
        <v>0</v>
      </c>
      <c r="U588" s="12">
        <f t="shared" si="128"/>
        <v>0</v>
      </c>
      <c r="V588" s="13" t="str">
        <f t="shared" ca="1" si="129"/>
        <v>Greater Than 8 Weeks Old</v>
      </c>
    </row>
    <row r="589" spans="1:22" x14ac:dyDescent="0.45">
      <c r="A589" s="2" t="s">
        <v>21</v>
      </c>
      <c r="B589" s="5">
        <v>43684</v>
      </c>
      <c r="C589" s="5" t="s">
        <v>376</v>
      </c>
      <c r="D589" s="5" t="s">
        <v>377</v>
      </c>
      <c r="E589" s="6">
        <v>9</v>
      </c>
      <c r="F589" s="3">
        <v>198</v>
      </c>
      <c r="G589" s="3">
        <v>57.15</v>
      </c>
      <c r="H589" s="8">
        <f t="shared" si="117"/>
        <v>6.35</v>
      </c>
      <c r="I589" s="3">
        <v>140.85</v>
      </c>
      <c r="J589" s="4">
        <v>0.71</v>
      </c>
      <c r="K589" s="2" t="str">
        <f t="shared" si="118"/>
        <v>Wednesday</v>
      </c>
      <c r="L589" s="5">
        <f t="shared" si="119"/>
        <v>43687</v>
      </c>
      <c r="M589" s="2" t="str">
        <f t="shared" si="120"/>
        <v>Saturday</v>
      </c>
      <c r="N589" s="2" t="str">
        <f t="shared" si="121"/>
        <v>Saturday</v>
      </c>
      <c r="O589" s="12">
        <f t="shared" si="122"/>
        <v>0</v>
      </c>
      <c r="P589" s="11" t="str">
        <f t="shared" si="123"/>
        <v>Low Cost per Unit</v>
      </c>
      <c r="Q589" s="12">
        <f t="shared" si="124"/>
        <v>0</v>
      </c>
      <c r="R589" s="12">
        <f t="shared" si="125"/>
        <v>5.9399999999999995</v>
      </c>
      <c r="S589" s="12">
        <f t="shared" si="126"/>
        <v>0</v>
      </c>
      <c r="T589" s="12">
        <f t="shared" si="127"/>
        <v>0</v>
      </c>
      <c r="U589" s="12">
        <f t="shared" si="128"/>
        <v>0</v>
      </c>
      <c r="V589" s="13" t="str">
        <f t="shared" ca="1" si="129"/>
        <v>Greater Than 8 Weeks Old</v>
      </c>
    </row>
    <row r="590" spans="1:22" x14ac:dyDescent="0.45">
      <c r="A590" s="2" t="s">
        <v>215</v>
      </c>
      <c r="B590" s="5">
        <v>43684</v>
      </c>
      <c r="C590" s="5" t="s">
        <v>378</v>
      </c>
      <c r="D590" s="5" t="s">
        <v>379</v>
      </c>
      <c r="E590" s="6">
        <v>32</v>
      </c>
      <c r="F590" s="3">
        <v>319.68</v>
      </c>
      <c r="G590" s="3">
        <v>121.6</v>
      </c>
      <c r="H590" s="8">
        <f t="shared" si="117"/>
        <v>3.8</v>
      </c>
      <c r="I590" s="3">
        <v>198.08</v>
      </c>
      <c r="J590" s="4">
        <v>0.62</v>
      </c>
      <c r="K590" s="2" t="str">
        <f t="shared" si="118"/>
        <v>Wednesday</v>
      </c>
      <c r="L590" s="5">
        <f t="shared" si="119"/>
        <v>43687</v>
      </c>
      <c r="M590" s="2" t="str">
        <f t="shared" si="120"/>
        <v>Saturday</v>
      </c>
      <c r="N590" s="2" t="str">
        <f t="shared" si="121"/>
        <v>Saturday</v>
      </c>
      <c r="O590" s="12">
        <f t="shared" si="122"/>
        <v>0</v>
      </c>
      <c r="P590" s="11" t="str">
        <f t="shared" si="123"/>
        <v>Low Cost per Unit</v>
      </c>
      <c r="Q590" s="12">
        <f t="shared" si="124"/>
        <v>0</v>
      </c>
      <c r="R590" s="12">
        <f t="shared" si="125"/>
        <v>9.5904000000000007</v>
      </c>
      <c r="S590" s="12">
        <f t="shared" si="126"/>
        <v>0</v>
      </c>
      <c r="T590" s="12">
        <f t="shared" si="127"/>
        <v>0</v>
      </c>
      <c r="U590" s="12">
        <f t="shared" si="128"/>
        <v>0</v>
      </c>
      <c r="V590" s="13" t="str">
        <f t="shared" ca="1" si="129"/>
        <v>Greater Than 8 Weeks Old</v>
      </c>
    </row>
    <row r="591" spans="1:22" x14ac:dyDescent="0.45">
      <c r="A591" s="2" t="s">
        <v>22</v>
      </c>
      <c r="B591" s="5">
        <v>43684</v>
      </c>
      <c r="C591" s="5" t="s">
        <v>380</v>
      </c>
      <c r="D591" s="5" t="s">
        <v>381</v>
      </c>
      <c r="E591" s="6">
        <v>1</v>
      </c>
      <c r="F591" s="3">
        <v>25</v>
      </c>
      <c r="G591" s="3">
        <v>5.4</v>
      </c>
      <c r="H591" s="8">
        <f t="shared" si="117"/>
        <v>5.4</v>
      </c>
      <c r="I591" s="3">
        <v>19.600000000000001</v>
      </c>
      <c r="J591" s="4">
        <v>0.78</v>
      </c>
      <c r="K591" s="2" t="str">
        <f t="shared" si="118"/>
        <v>Wednesday</v>
      </c>
      <c r="L591" s="5">
        <f t="shared" si="119"/>
        <v>43687</v>
      </c>
      <c r="M591" s="2" t="str">
        <f t="shared" si="120"/>
        <v>Saturday</v>
      </c>
      <c r="N591" s="2" t="str">
        <f t="shared" si="121"/>
        <v>Saturday</v>
      </c>
      <c r="O591" s="12">
        <f t="shared" si="122"/>
        <v>0</v>
      </c>
      <c r="P591" s="11" t="str">
        <f t="shared" si="123"/>
        <v>Low Cost per Unit</v>
      </c>
      <c r="Q591" s="12">
        <f t="shared" si="124"/>
        <v>0</v>
      </c>
      <c r="R591" s="12">
        <f t="shared" si="125"/>
        <v>0</v>
      </c>
      <c r="S591" s="12">
        <f t="shared" si="126"/>
        <v>0</v>
      </c>
      <c r="T591" s="12">
        <f t="shared" si="127"/>
        <v>0</v>
      </c>
      <c r="U591" s="12">
        <f t="shared" si="128"/>
        <v>0</v>
      </c>
      <c r="V591" s="13" t="str">
        <f t="shared" ca="1" si="129"/>
        <v>Greater Than 8 Weeks Old</v>
      </c>
    </row>
    <row r="592" spans="1:22" x14ac:dyDescent="0.45">
      <c r="A592" s="2" t="s">
        <v>162</v>
      </c>
      <c r="B592" s="5">
        <v>43684</v>
      </c>
      <c r="C592" s="5" t="s">
        <v>383</v>
      </c>
      <c r="D592" s="5" t="s">
        <v>384</v>
      </c>
      <c r="E592" s="6">
        <v>27</v>
      </c>
      <c r="F592" s="3">
        <v>224.74</v>
      </c>
      <c r="G592" s="3">
        <v>86.4</v>
      </c>
      <c r="H592" s="8">
        <f t="shared" si="117"/>
        <v>3.2</v>
      </c>
      <c r="I592" s="3">
        <v>138.34</v>
      </c>
      <c r="J592" s="4">
        <v>0.62</v>
      </c>
      <c r="K592" s="2" t="str">
        <f t="shared" si="118"/>
        <v>Wednesday</v>
      </c>
      <c r="L592" s="5">
        <f t="shared" si="119"/>
        <v>43687</v>
      </c>
      <c r="M592" s="2" t="str">
        <f t="shared" si="120"/>
        <v>Saturday</v>
      </c>
      <c r="N592" s="2" t="str">
        <f t="shared" si="121"/>
        <v>Saturday</v>
      </c>
      <c r="O592" s="12">
        <f t="shared" si="122"/>
        <v>0</v>
      </c>
      <c r="P592" s="11" t="str">
        <f t="shared" si="123"/>
        <v>Low Cost per Unit</v>
      </c>
      <c r="Q592" s="12">
        <f t="shared" si="124"/>
        <v>0</v>
      </c>
      <c r="R592" s="12">
        <f t="shared" si="125"/>
        <v>6.7422000000000004</v>
      </c>
      <c r="S592" s="12">
        <f t="shared" si="126"/>
        <v>0</v>
      </c>
      <c r="T592" s="12">
        <f t="shared" si="127"/>
        <v>0</v>
      </c>
      <c r="U592" s="12">
        <f t="shared" si="128"/>
        <v>0</v>
      </c>
      <c r="V592" s="13" t="str">
        <f t="shared" ca="1" si="129"/>
        <v>Greater Than 8 Weeks Old</v>
      </c>
    </row>
    <row r="593" spans="1:22" x14ac:dyDescent="0.45">
      <c r="A593" s="2" t="s">
        <v>216</v>
      </c>
      <c r="B593" s="5">
        <v>43684</v>
      </c>
      <c r="C593" s="5" t="s">
        <v>383</v>
      </c>
      <c r="D593" s="5" t="s">
        <v>385</v>
      </c>
      <c r="E593" s="6">
        <v>13</v>
      </c>
      <c r="F593" s="3">
        <v>116.87</v>
      </c>
      <c r="G593" s="3">
        <v>55.9</v>
      </c>
      <c r="H593" s="8">
        <f t="shared" si="117"/>
        <v>4.3</v>
      </c>
      <c r="I593" s="3">
        <v>60.97</v>
      </c>
      <c r="J593" s="4">
        <v>0.52</v>
      </c>
      <c r="K593" s="2" t="str">
        <f t="shared" si="118"/>
        <v>Wednesday</v>
      </c>
      <c r="L593" s="5">
        <f t="shared" si="119"/>
        <v>43687</v>
      </c>
      <c r="M593" s="2" t="str">
        <f t="shared" si="120"/>
        <v>Saturday</v>
      </c>
      <c r="N593" s="2" t="str">
        <f t="shared" si="121"/>
        <v>Saturday</v>
      </c>
      <c r="O593" s="12">
        <f t="shared" si="122"/>
        <v>0</v>
      </c>
      <c r="P593" s="11" t="str">
        <f t="shared" si="123"/>
        <v>Low Cost per Unit</v>
      </c>
      <c r="Q593" s="12">
        <f t="shared" si="124"/>
        <v>0</v>
      </c>
      <c r="R593" s="12">
        <f t="shared" si="125"/>
        <v>3.5061</v>
      </c>
      <c r="S593" s="12">
        <f t="shared" si="126"/>
        <v>0</v>
      </c>
      <c r="T593" s="12">
        <f t="shared" si="127"/>
        <v>0</v>
      </c>
      <c r="U593" s="12">
        <f t="shared" si="128"/>
        <v>0</v>
      </c>
      <c r="V593" s="13" t="str">
        <f t="shared" ca="1" si="129"/>
        <v>Greater Than 8 Weeks Old</v>
      </c>
    </row>
    <row r="594" spans="1:22" x14ac:dyDescent="0.45">
      <c r="A594" s="2" t="s">
        <v>217</v>
      </c>
      <c r="B594" s="5">
        <v>43684</v>
      </c>
      <c r="C594" s="5" t="s">
        <v>383</v>
      </c>
      <c r="D594" s="5" t="s">
        <v>385</v>
      </c>
      <c r="E594" s="6">
        <v>11</v>
      </c>
      <c r="F594" s="3">
        <v>98.89</v>
      </c>
      <c r="G594" s="3">
        <v>43.78</v>
      </c>
      <c r="H594" s="8">
        <f t="shared" si="117"/>
        <v>3.98</v>
      </c>
      <c r="I594" s="3">
        <v>55.11</v>
      </c>
      <c r="J594" s="4">
        <v>0.56000000000000005</v>
      </c>
      <c r="K594" s="2" t="str">
        <f t="shared" si="118"/>
        <v>Wednesday</v>
      </c>
      <c r="L594" s="5">
        <f t="shared" si="119"/>
        <v>43687</v>
      </c>
      <c r="M594" s="2" t="str">
        <f t="shared" si="120"/>
        <v>Saturday</v>
      </c>
      <c r="N594" s="2" t="str">
        <f t="shared" si="121"/>
        <v>Saturday</v>
      </c>
      <c r="O594" s="12">
        <f t="shared" si="122"/>
        <v>0</v>
      </c>
      <c r="P594" s="11" t="str">
        <f t="shared" si="123"/>
        <v>Low Cost per Unit</v>
      </c>
      <c r="Q594" s="12">
        <f t="shared" si="124"/>
        <v>0</v>
      </c>
      <c r="R594" s="12">
        <f t="shared" si="125"/>
        <v>2.9666999999999999</v>
      </c>
      <c r="S594" s="12">
        <f t="shared" si="126"/>
        <v>0</v>
      </c>
      <c r="T594" s="12">
        <f t="shared" si="127"/>
        <v>0</v>
      </c>
      <c r="U594" s="12">
        <f t="shared" si="128"/>
        <v>0</v>
      </c>
      <c r="V594" s="13" t="str">
        <f t="shared" ca="1" si="129"/>
        <v>Greater Than 8 Weeks Old</v>
      </c>
    </row>
    <row r="595" spans="1:22" x14ac:dyDescent="0.45">
      <c r="A595" s="2" t="s">
        <v>23</v>
      </c>
      <c r="B595" s="5">
        <v>43684</v>
      </c>
      <c r="C595" s="5" t="s">
        <v>383</v>
      </c>
      <c r="D595" s="5" t="s">
        <v>385</v>
      </c>
      <c r="E595" s="6">
        <v>2</v>
      </c>
      <c r="F595" s="3">
        <v>28</v>
      </c>
      <c r="G595" s="3">
        <v>5.5</v>
      </c>
      <c r="H595" s="8">
        <f t="shared" si="117"/>
        <v>2.75</v>
      </c>
      <c r="I595" s="3">
        <v>22.5</v>
      </c>
      <c r="J595" s="4">
        <v>0.8</v>
      </c>
      <c r="K595" s="2" t="str">
        <f t="shared" si="118"/>
        <v>Wednesday</v>
      </c>
      <c r="L595" s="5">
        <f t="shared" si="119"/>
        <v>43687</v>
      </c>
      <c r="M595" s="2" t="str">
        <f t="shared" si="120"/>
        <v>Saturday</v>
      </c>
      <c r="N595" s="2" t="str">
        <f t="shared" si="121"/>
        <v>Saturday</v>
      </c>
      <c r="O595" s="12">
        <f t="shared" si="122"/>
        <v>0</v>
      </c>
      <c r="P595" s="11" t="str">
        <f t="shared" si="123"/>
        <v>Low Cost per Unit</v>
      </c>
      <c r="Q595" s="12">
        <f t="shared" si="124"/>
        <v>0</v>
      </c>
      <c r="R595" s="12">
        <f t="shared" si="125"/>
        <v>0.84</v>
      </c>
      <c r="S595" s="12">
        <f t="shared" si="126"/>
        <v>0</v>
      </c>
      <c r="T595" s="12">
        <f t="shared" si="127"/>
        <v>0</v>
      </c>
      <c r="U595" s="12">
        <f t="shared" si="128"/>
        <v>0</v>
      </c>
      <c r="V595" s="13" t="str">
        <f t="shared" ca="1" si="129"/>
        <v>Greater Than 8 Weeks Old</v>
      </c>
    </row>
    <row r="596" spans="1:22" x14ac:dyDescent="0.45">
      <c r="A596" s="2" t="s">
        <v>218</v>
      </c>
      <c r="B596" s="5">
        <v>43684</v>
      </c>
      <c r="C596" s="5" t="s">
        <v>369</v>
      </c>
      <c r="D596" s="5" t="s">
        <v>372</v>
      </c>
      <c r="E596" s="6">
        <v>5</v>
      </c>
      <c r="F596" s="3">
        <v>94.95</v>
      </c>
      <c r="G596" s="3">
        <v>50</v>
      </c>
      <c r="H596" s="8">
        <f t="shared" si="117"/>
        <v>10</v>
      </c>
      <c r="I596" s="3">
        <v>44.95</v>
      </c>
      <c r="J596" s="4">
        <v>0.47</v>
      </c>
      <c r="K596" s="2" t="str">
        <f t="shared" si="118"/>
        <v>Wednesday</v>
      </c>
      <c r="L596" s="5">
        <f t="shared" si="119"/>
        <v>43687</v>
      </c>
      <c r="M596" s="2" t="str">
        <f t="shared" si="120"/>
        <v>Saturday</v>
      </c>
      <c r="N596" s="2" t="str">
        <f t="shared" si="121"/>
        <v>Saturday</v>
      </c>
      <c r="O596" s="12">
        <f t="shared" si="122"/>
        <v>0</v>
      </c>
      <c r="P596" s="11" t="str">
        <f t="shared" si="123"/>
        <v>Low Cost per Unit</v>
      </c>
      <c r="Q596" s="12">
        <f t="shared" si="124"/>
        <v>0</v>
      </c>
      <c r="R596" s="12">
        <f t="shared" si="125"/>
        <v>2.8485</v>
      </c>
      <c r="S596" s="12">
        <f t="shared" si="126"/>
        <v>0</v>
      </c>
      <c r="T596" s="12">
        <f t="shared" si="127"/>
        <v>0</v>
      </c>
      <c r="U596" s="12">
        <f t="shared" si="128"/>
        <v>0</v>
      </c>
      <c r="V596" s="13" t="str">
        <f t="shared" ca="1" si="129"/>
        <v>Greater Than 8 Weeks Old</v>
      </c>
    </row>
    <row r="597" spans="1:22" x14ac:dyDescent="0.45">
      <c r="A597" s="2" t="s">
        <v>136</v>
      </c>
      <c r="B597" s="5">
        <v>43684</v>
      </c>
      <c r="C597" s="5" t="s">
        <v>376</v>
      </c>
      <c r="D597" s="5" t="s">
        <v>377</v>
      </c>
      <c r="E597" s="6">
        <v>72</v>
      </c>
      <c r="F597" s="3">
        <v>419.4</v>
      </c>
      <c r="G597" s="3">
        <v>126</v>
      </c>
      <c r="H597" s="8">
        <f t="shared" si="117"/>
        <v>1.75</v>
      </c>
      <c r="I597" s="3">
        <v>293.39999999999998</v>
      </c>
      <c r="J597" s="4">
        <v>0.7</v>
      </c>
      <c r="K597" s="2" t="str">
        <f t="shared" si="118"/>
        <v>Wednesday</v>
      </c>
      <c r="L597" s="5">
        <f t="shared" si="119"/>
        <v>43687</v>
      </c>
      <c r="M597" s="2" t="str">
        <f t="shared" si="120"/>
        <v>Saturday</v>
      </c>
      <c r="N597" s="2" t="str">
        <f t="shared" si="121"/>
        <v>Saturday</v>
      </c>
      <c r="O597" s="12">
        <f t="shared" si="122"/>
        <v>0</v>
      </c>
      <c r="P597" s="11" t="str">
        <f t="shared" si="123"/>
        <v>Low Cost per Unit</v>
      </c>
      <c r="Q597" s="12">
        <f t="shared" si="124"/>
        <v>0</v>
      </c>
      <c r="R597" s="12">
        <f t="shared" si="125"/>
        <v>12.581999999999999</v>
      </c>
      <c r="S597" s="12">
        <f t="shared" si="126"/>
        <v>0</v>
      </c>
      <c r="T597" s="12">
        <f t="shared" si="127"/>
        <v>0</v>
      </c>
      <c r="U597" s="12">
        <f t="shared" si="128"/>
        <v>0</v>
      </c>
      <c r="V597" s="13" t="str">
        <f t="shared" ca="1" si="129"/>
        <v>Greater Than 8 Weeks Old</v>
      </c>
    </row>
    <row r="598" spans="1:22" x14ac:dyDescent="0.45">
      <c r="A598" s="2" t="s">
        <v>24</v>
      </c>
      <c r="B598" s="5">
        <v>43684</v>
      </c>
      <c r="C598" s="5" t="s">
        <v>375</v>
      </c>
      <c r="D598" s="5" t="s">
        <v>377</v>
      </c>
      <c r="E598" s="6">
        <v>74</v>
      </c>
      <c r="F598" s="3">
        <v>739.26</v>
      </c>
      <c r="G598" s="3">
        <v>218.3</v>
      </c>
      <c r="H598" s="8">
        <f t="shared" si="117"/>
        <v>2.95</v>
      </c>
      <c r="I598" s="3">
        <v>520.96</v>
      </c>
      <c r="J598" s="4">
        <v>0.7</v>
      </c>
      <c r="K598" s="2" t="str">
        <f t="shared" si="118"/>
        <v>Wednesday</v>
      </c>
      <c r="L598" s="5">
        <f t="shared" si="119"/>
        <v>43687</v>
      </c>
      <c r="M598" s="2" t="str">
        <f t="shared" si="120"/>
        <v>Saturday</v>
      </c>
      <c r="N598" s="2" t="str">
        <f t="shared" si="121"/>
        <v>Saturday</v>
      </c>
      <c r="O598" s="12">
        <f t="shared" si="122"/>
        <v>0</v>
      </c>
      <c r="P598" s="11" t="str">
        <f t="shared" si="123"/>
        <v>Low Cost per Unit</v>
      </c>
      <c r="Q598" s="12">
        <f t="shared" si="124"/>
        <v>0</v>
      </c>
      <c r="R598" s="12">
        <f t="shared" si="125"/>
        <v>22.177799999999998</v>
      </c>
      <c r="S598" s="12">
        <f t="shared" si="126"/>
        <v>0</v>
      </c>
      <c r="T598" s="12">
        <f t="shared" si="127"/>
        <v>0</v>
      </c>
      <c r="U598" s="12">
        <f t="shared" si="128"/>
        <v>0</v>
      </c>
      <c r="V598" s="13" t="str">
        <f t="shared" ca="1" si="129"/>
        <v>Greater Than 8 Weeks Old</v>
      </c>
    </row>
    <row r="599" spans="1:22" x14ac:dyDescent="0.45">
      <c r="A599" s="2" t="s">
        <v>26</v>
      </c>
      <c r="B599" s="5">
        <v>43684</v>
      </c>
      <c r="C599" s="5" t="s">
        <v>378</v>
      </c>
      <c r="D599" s="5" t="s">
        <v>379</v>
      </c>
      <c r="E599" s="6">
        <v>1</v>
      </c>
      <c r="F599" s="3">
        <v>65</v>
      </c>
      <c r="G599" s="3">
        <v>16.2</v>
      </c>
      <c r="H599" s="8">
        <f t="shared" si="117"/>
        <v>16.2</v>
      </c>
      <c r="I599" s="3">
        <v>48.8</v>
      </c>
      <c r="J599" s="4">
        <v>0.75</v>
      </c>
      <c r="K599" s="2" t="str">
        <f t="shared" si="118"/>
        <v>Wednesday</v>
      </c>
      <c r="L599" s="5">
        <f t="shared" si="119"/>
        <v>43687</v>
      </c>
      <c r="M599" s="2" t="str">
        <f t="shared" si="120"/>
        <v>Saturday</v>
      </c>
      <c r="N599" s="2" t="str">
        <f t="shared" si="121"/>
        <v>Saturday</v>
      </c>
      <c r="O599" s="12">
        <f t="shared" si="122"/>
        <v>0</v>
      </c>
      <c r="P599" s="11" t="str">
        <f t="shared" si="123"/>
        <v>Low Cost per Unit</v>
      </c>
      <c r="Q599" s="12">
        <f t="shared" si="124"/>
        <v>0</v>
      </c>
      <c r="R599" s="12">
        <f t="shared" si="125"/>
        <v>0</v>
      </c>
      <c r="S599" s="12">
        <f t="shared" si="126"/>
        <v>0</v>
      </c>
      <c r="T599" s="12">
        <f t="shared" si="127"/>
        <v>0</v>
      </c>
      <c r="U599" s="12">
        <f t="shared" si="128"/>
        <v>0</v>
      </c>
      <c r="V599" s="13" t="str">
        <f t="shared" ca="1" si="129"/>
        <v>Greater Than 8 Weeks Old</v>
      </c>
    </row>
    <row r="600" spans="1:22" x14ac:dyDescent="0.45">
      <c r="A600" s="2" t="s">
        <v>219</v>
      </c>
      <c r="B600" s="5">
        <v>43684</v>
      </c>
      <c r="C600" s="5" t="s">
        <v>380</v>
      </c>
      <c r="D600" s="5" t="s">
        <v>381</v>
      </c>
      <c r="E600" s="6">
        <v>5</v>
      </c>
      <c r="F600" s="3">
        <v>95</v>
      </c>
      <c r="G600" s="3">
        <v>22.5</v>
      </c>
      <c r="H600" s="8">
        <f t="shared" si="117"/>
        <v>4.5</v>
      </c>
      <c r="I600" s="3">
        <v>72.5</v>
      </c>
      <c r="J600" s="4">
        <v>0.76</v>
      </c>
      <c r="K600" s="2" t="str">
        <f t="shared" si="118"/>
        <v>Wednesday</v>
      </c>
      <c r="L600" s="5">
        <f t="shared" si="119"/>
        <v>43687</v>
      </c>
      <c r="M600" s="2" t="str">
        <f t="shared" si="120"/>
        <v>Saturday</v>
      </c>
      <c r="N600" s="2" t="str">
        <f t="shared" si="121"/>
        <v>Saturday</v>
      </c>
      <c r="O600" s="12">
        <f t="shared" si="122"/>
        <v>0</v>
      </c>
      <c r="P600" s="11" t="str">
        <f t="shared" si="123"/>
        <v>Low Cost per Unit</v>
      </c>
      <c r="Q600" s="12">
        <f t="shared" si="124"/>
        <v>0</v>
      </c>
      <c r="R600" s="12">
        <f t="shared" si="125"/>
        <v>2.85</v>
      </c>
      <c r="S600" s="12">
        <f t="shared" si="126"/>
        <v>0</v>
      </c>
      <c r="T600" s="12">
        <f t="shared" si="127"/>
        <v>0</v>
      </c>
      <c r="U600" s="12">
        <f t="shared" si="128"/>
        <v>0</v>
      </c>
      <c r="V600" s="13" t="str">
        <f t="shared" ca="1" si="129"/>
        <v>Greater Than 8 Weeks Old</v>
      </c>
    </row>
    <row r="601" spans="1:22" x14ac:dyDescent="0.45">
      <c r="A601" s="2" t="s">
        <v>100</v>
      </c>
      <c r="B601" s="5">
        <v>43684</v>
      </c>
      <c r="C601" s="5" t="s">
        <v>380</v>
      </c>
      <c r="D601" s="5" t="s">
        <v>381</v>
      </c>
      <c r="E601" s="6">
        <v>2</v>
      </c>
      <c r="F601" s="3">
        <v>34</v>
      </c>
      <c r="G601" s="3">
        <v>5.98</v>
      </c>
      <c r="H601" s="8">
        <f t="shared" si="117"/>
        <v>2.99</v>
      </c>
      <c r="I601" s="3">
        <v>28.02</v>
      </c>
      <c r="J601" s="4">
        <v>0.82</v>
      </c>
      <c r="K601" s="2" t="str">
        <f t="shared" si="118"/>
        <v>Wednesday</v>
      </c>
      <c r="L601" s="5">
        <f t="shared" si="119"/>
        <v>43687</v>
      </c>
      <c r="M601" s="2" t="str">
        <f t="shared" si="120"/>
        <v>Saturday</v>
      </c>
      <c r="N601" s="2" t="str">
        <f t="shared" si="121"/>
        <v>Saturday</v>
      </c>
      <c r="O601" s="12">
        <f t="shared" si="122"/>
        <v>0</v>
      </c>
      <c r="P601" s="11" t="str">
        <f t="shared" si="123"/>
        <v>Low Cost per Unit</v>
      </c>
      <c r="Q601" s="12">
        <f t="shared" si="124"/>
        <v>0</v>
      </c>
      <c r="R601" s="12">
        <f t="shared" si="125"/>
        <v>1.02</v>
      </c>
      <c r="S601" s="12">
        <f t="shared" si="126"/>
        <v>0</v>
      </c>
      <c r="T601" s="12">
        <f t="shared" si="127"/>
        <v>0</v>
      </c>
      <c r="U601" s="12">
        <f t="shared" si="128"/>
        <v>0</v>
      </c>
      <c r="V601" s="13" t="str">
        <f t="shared" ca="1" si="129"/>
        <v>Greater Than 8 Weeks Old</v>
      </c>
    </row>
    <row r="602" spans="1:22" x14ac:dyDescent="0.45">
      <c r="A602" s="2" t="s">
        <v>27</v>
      </c>
      <c r="B602" s="5">
        <v>43684</v>
      </c>
      <c r="C602" s="5" t="s">
        <v>380</v>
      </c>
      <c r="D602" s="5" t="s">
        <v>381</v>
      </c>
      <c r="E602" s="6">
        <v>50</v>
      </c>
      <c r="F602" s="3">
        <v>499.5</v>
      </c>
      <c r="G602" s="3">
        <v>147.5</v>
      </c>
      <c r="H602" s="8">
        <f t="shared" si="117"/>
        <v>2.95</v>
      </c>
      <c r="I602" s="3">
        <v>352</v>
      </c>
      <c r="J602" s="4">
        <v>0.7</v>
      </c>
      <c r="K602" s="2" t="str">
        <f t="shared" si="118"/>
        <v>Wednesday</v>
      </c>
      <c r="L602" s="5">
        <f t="shared" si="119"/>
        <v>43687</v>
      </c>
      <c r="M602" s="2" t="str">
        <f t="shared" si="120"/>
        <v>Saturday</v>
      </c>
      <c r="N602" s="2" t="str">
        <f t="shared" si="121"/>
        <v>Saturday</v>
      </c>
      <c r="O602" s="12">
        <f t="shared" si="122"/>
        <v>0</v>
      </c>
      <c r="P602" s="11" t="str">
        <f t="shared" si="123"/>
        <v>Low Cost per Unit</v>
      </c>
      <c r="Q602" s="12">
        <f t="shared" si="124"/>
        <v>0</v>
      </c>
      <c r="R602" s="12">
        <f t="shared" si="125"/>
        <v>14.984999999999999</v>
      </c>
      <c r="S602" s="12">
        <f t="shared" si="126"/>
        <v>0</v>
      </c>
      <c r="T602" s="12">
        <f t="shared" si="127"/>
        <v>0</v>
      </c>
      <c r="U602" s="12">
        <f t="shared" si="128"/>
        <v>0</v>
      </c>
      <c r="V602" s="13" t="str">
        <f t="shared" ca="1" si="129"/>
        <v>Greater Than 8 Weeks Old</v>
      </c>
    </row>
    <row r="603" spans="1:22" x14ac:dyDescent="0.45">
      <c r="A603" s="2" t="s">
        <v>240</v>
      </c>
      <c r="B603" s="5">
        <v>43684</v>
      </c>
      <c r="C603" s="5" t="s">
        <v>371</v>
      </c>
      <c r="D603" s="5" t="s">
        <v>371</v>
      </c>
      <c r="E603" s="6">
        <v>10</v>
      </c>
      <c r="F603" s="3">
        <v>109.9</v>
      </c>
      <c r="G603" s="3">
        <v>37.5</v>
      </c>
      <c r="H603" s="8">
        <f t="shared" si="117"/>
        <v>3.75</v>
      </c>
      <c r="I603" s="3">
        <v>72.400000000000006</v>
      </c>
      <c r="J603" s="4">
        <v>0.66</v>
      </c>
      <c r="K603" s="2" t="str">
        <f t="shared" si="118"/>
        <v>Wednesday</v>
      </c>
      <c r="L603" s="5">
        <f t="shared" si="119"/>
        <v>43687</v>
      </c>
      <c r="M603" s="2" t="str">
        <f t="shared" si="120"/>
        <v>Saturday</v>
      </c>
      <c r="N603" s="2" t="str">
        <f t="shared" si="121"/>
        <v>Saturday</v>
      </c>
      <c r="O603" s="12">
        <f t="shared" si="122"/>
        <v>0</v>
      </c>
      <c r="P603" s="11" t="str">
        <f t="shared" si="123"/>
        <v>Low Cost per Unit</v>
      </c>
      <c r="Q603" s="12">
        <f t="shared" si="124"/>
        <v>0</v>
      </c>
      <c r="R603" s="12">
        <f t="shared" si="125"/>
        <v>3.2970000000000002</v>
      </c>
      <c r="S603" s="12">
        <f t="shared" si="126"/>
        <v>0</v>
      </c>
      <c r="T603" s="12">
        <f t="shared" si="127"/>
        <v>0</v>
      </c>
      <c r="U603" s="12">
        <f t="shared" si="128"/>
        <v>0</v>
      </c>
      <c r="V603" s="13" t="str">
        <f t="shared" ca="1" si="129"/>
        <v>Greater Than 8 Weeks Old</v>
      </c>
    </row>
    <row r="604" spans="1:22" x14ac:dyDescent="0.45">
      <c r="A604" s="2" t="s">
        <v>163</v>
      </c>
      <c r="B604" s="5">
        <v>43684</v>
      </c>
      <c r="C604" s="5" t="s">
        <v>380</v>
      </c>
      <c r="D604" s="5" t="s">
        <v>381</v>
      </c>
      <c r="E604" s="6">
        <v>20</v>
      </c>
      <c r="F604" s="3">
        <v>199.8</v>
      </c>
      <c r="G604" s="3">
        <v>75</v>
      </c>
      <c r="H604" s="8">
        <f t="shared" si="117"/>
        <v>3.75</v>
      </c>
      <c r="I604" s="3">
        <v>124.8</v>
      </c>
      <c r="J604" s="4">
        <v>0.62</v>
      </c>
      <c r="K604" s="2" t="str">
        <f t="shared" si="118"/>
        <v>Wednesday</v>
      </c>
      <c r="L604" s="5">
        <f t="shared" si="119"/>
        <v>43687</v>
      </c>
      <c r="M604" s="2" t="str">
        <f t="shared" si="120"/>
        <v>Saturday</v>
      </c>
      <c r="N604" s="2" t="str">
        <f t="shared" si="121"/>
        <v>Saturday</v>
      </c>
      <c r="O604" s="12">
        <f t="shared" si="122"/>
        <v>0</v>
      </c>
      <c r="P604" s="11" t="str">
        <f t="shared" si="123"/>
        <v>Low Cost per Unit</v>
      </c>
      <c r="Q604" s="12">
        <f t="shared" si="124"/>
        <v>0</v>
      </c>
      <c r="R604" s="12">
        <f t="shared" si="125"/>
        <v>5.9939999999999998</v>
      </c>
      <c r="S604" s="12">
        <f t="shared" si="126"/>
        <v>0</v>
      </c>
      <c r="T604" s="12">
        <f t="shared" si="127"/>
        <v>0</v>
      </c>
      <c r="U604" s="12">
        <f t="shared" si="128"/>
        <v>0</v>
      </c>
      <c r="V604" s="13" t="str">
        <f t="shared" ca="1" si="129"/>
        <v>Greater Than 8 Weeks Old</v>
      </c>
    </row>
    <row r="605" spans="1:22" x14ac:dyDescent="0.45">
      <c r="A605" s="2" t="s">
        <v>273</v>
      </c>
      <c r="B605" s="5">
        <v>43684</v>
      </c>
      <c r="C605" s="5" t="s">
        <v>386</v>
      </c>
      <c r="D605" s="5" t="s">
        <v>388</v>
      </c>
      <c r="E605" s="6">
        <v>17</v>
      </c>
      <c r="F605" s="3">
        <v>1189.83</v>
      </c>
      <c r="G605" s="3">
        <v>365.67</v>
      </c>
      <c r="H605" s="8">
        <f t="shared" si="117"/>
        <v>21.51</v>
      </c>
      <c r="I605" s="3">
        <v>824.16</v>
      </c>
      <c r="J605" s="4">
        <v>0.69</v>
      </c>
      <c r="K605" s="2" t="str">
        <f t="shared" si="118"/>
        <v>Wednesday</v>
      </c>
      <c r="L605" s="5">
        <f t="shared" si="119"/>
        <v>43687</v>
      </c>
      <c r="M605" s="2" t="str">
        <f t="shared" si="120"/>
        <v>Saturday</v>
      </c>
      <c r="N605" s="2" t="str">
        <f t="shared" si="121"/>
        <v>Saturday</v>
      </c>
      <c r="O605" s="12">
        <f t="shared" si="122"/>
        <v>0</v>
      </c>
      <c r="P605" s="11" t="str">
        <f t="shared" si="123"/>
        <v>High Cost per Unit</v>
      </c>
      <c r="Q605" s="12">
        <f t="shared" si="124"/>
        <v>0</v>
      </c>
      <c r="R605" s="12">
        <f t="shared" si="125"/>
        <v>35.694899999999997</v>
      </c>
      <c r="S605" s="12">
        <f t="shared" si="126"/>
        <v>0</v>
      </c>
      <c r="T605" s="12">
        <f t="shared" si="127"/>
        <v>0</v>
      </c>
      <c r="U605" s="12">
        <f t="shared" si="128"/>
        <v>0</v>
      </c>
      <c r="V605" s="13" t="str">
        <f t="shared" ca="1" si="129"/>
        <v>Greater Than 8 Weeks Old</v>
      </c>
    </row>
    <row r="606" spans="1:22" x14ac:dyDescent="0.45">
      <c r="A606" s="2" t="s">
        <v>138</v>
      </c>
      <c r="B606" s="5">
        <v>43684</v>
      </c>
      <c r="C606" s="5" t="s">
        <v>386</v>
      </c>
      <c r="D606" s="5" t="s">
        <v>387</v>
      </c>
      <c r="E606" s="6">
        <v>1</v>
      </c>
      <c r="F606" s="3">
        <v>29</v>
      </c>
      <c r="G606" s="3">
        <v>4.6500000000000004</v>
      </c>
      <c r="H606" s="8">
        <f t="shared" si="117"/>
        <v>4.6500000000000004</v>
      </c>
      <c r="I606" s="3">
        <v>24.35</v>
      </c>
      <c r="J606" s="4">
        <v>0.84</v>
      </c>
      <c r="K606" s="2" t="str">
        <f t="shared" si="118"/>
        <v>Wednesday</v>
      </c>
      <c r="L606" s="5">
        <f t="shared" si="119"/>
        <v>43687</v>
      </c>
      <c r="M606" s="2" t="str">
        <f t="shared" si="120"/>
        <v>Saturday</v>
      </c>
      <c r="N606" s="2" t="str">
        <f t="shared" si="121"/>
        <v>Saturday</v>
      </c>
      <c r="O606" s="12">
        <f t="shared" si="122"/>
        <v>0</v>
      </c>
      <c r="P606" s="11" t="str">
        <f t="shared" si="123"/>
        <v>Low Cost per Unit</v>
      </c>
      <c r="Q606" s="12">
        <f t="shared" si="124"/>
        <v>0</v>
      </c>
      <c r="R606" s="12">
        <f t="shared" si="125"/>
        <v>0</v>
      </c>
      <c r="S606" s="12">
        <f t="shared" si="126"/>
        <v>0</v>
      </c>
      <c r="T606" s="12">
        <f t="shared" si="127"/>
        <v>0</v>
      </c>
      <c r="U606" s="12">
        <f t="shared" si="128"/>
        <v>0</v>
      </c>
      <c r="V606" s="13" t="str">
        <f t="shared" ca="1" si="129"/>
        <v>Greater Than 8 Weeks Old</v>
      </c>
    </row>
    <row r="607" spans="1:22" x14ac:dyDescent="0.45">
      <c r="A607" s="2" t="s">
        <v>29</v>
      </c>
      <c r="B607" s="5">
        <v>43684</v>
      </c>
      <c r="C607" s="5" t="s">
        <v>369</v>
      </c>
      <c r="D607" s="5" t="s">
        <v>389</v>
      </c>
      <c r="E607" s="6">
        <v>4</v>
      </c>
      <c r="F607" s="3">
        <v>327.97</v>
      </c>
      <c r="G607" s="3">
        <v>151.36000000000001</v>
      </c>
      <c r="H607" s="8">
        <f t="shared" si="117"/>
        <v>37.840000000000003</v>
      </c>
      <c r="I607" s="3">
        <v>176.61</v>
      </c>
      <c r="J607" s="4">
        <v>0.54</v>
      </c>
      <c r="K607" s="2" t="str">
        <f t="shared" si="118"/>
        <v>Wednesday</v>
      </c>
      <c r="L607" s="5">
        <f t="shared" si="119"/>
        <v>43687</v>
      </c>
      <c r="M607" s="2" t="str">
        <f t="shared" si="120"/>
        <v>Saturday</v>
      </c>
      <c r="N607" s="2" t="str">
        <f t="shared" si="121"/>
        <v>Saturday</v>
      </c>
      <c r="O607" s="12">
        <f t="shared" si="122"/>
        <v>0</v>
      </c>
      <c r="P607" s="11" t="str">
        <f t="shared" si="123"/>
        <v>High Cost per Unit</v>
      </c>
      <c r="Q607" s="12">
        <f t="shared" si="124"/>
        <v>0</v>
      </c>
      <c r="R607" s="12">
        <f t="shared" si="125"/>
        <v>9.8391000000000002</v>
      </c>
      <c r="S607" s="12">
        <f t="shared" si="126"/>
        <v>0</v>
      </c>
      <c r="T607" s="12">
        <f t="shared" si="127"/>
        <v>0</v>
      </c>
      <c r="U607" s="12">
        <f t="shared" si="128"/>
        <v>0</v>
      </c>
      <c r="V607" s="13" t="str">
        <f t="shared" ca="1" si="129"/>
        <v>Greater Than 8 Weeks Old</v>
      </c>
    </row>
    <row r="608" spans="1:22" x14ac:dyDescent="0.45">
      <c r="A608" s="2" t="s">
        <v>194</v>
      </c>
      <c r="B608" s="5">
        <v>43684</v>
      </c>
      <c r="C608" s="5" t="s">
        <v>369</v>
      </c>
      <c r="D608" s="5" t="s">
        <v>389</v>
      </c>
      <c r="E608" s="6">
        <v>3</v>
      </c>
      <c r="F608" s="3">
        <v>255</v>
      </c>
      <c r="G608" s="3">
        <v>72</v>
      </c>
      <c r="H608" s="8">
        <f t="shared" si="117"/>
        <v>24</v>
      </c>
      <c r="I608" s="3">
        <v>183</v>
      </c>
      <c r="J608" s="4">
        <v>0.72</v>
      </c>
      <c r="K608" s="2" t="str">
        <f t="shared" si="118"/>
        <v>Wednesday</v>
      </c>
      <c r="L608" s="5">
        <f t="shared" si="119"/>
        <v>43687</v>
      </c>
      <c r="M608" s="2" t="str">
        <f t="shared" si="120"/>
        <v>Saturday</v>
      </c>
      <c r="N608" s="2" t="str">
        <f t="shared" si="121"/>
        <v>Saturday</v>
      </c>
      <c r="O608" s="12">
        <f t="shared" si="122"/>
        <v>0</v>
      </c>
      <c r="P608" s="11" t="str">
        <f t="shared" si="123"/>
        <v>High Cost per Unit</v>
      </c>
      <c r="Q608" s="12">
        <f t="shared" si="124"/>
        <v>0</v>
      </c>
      <c r="R608" s="12">
        <f t="shared" si="125"/>
        <v>7.6499999999999995</v>
      </c>
      <c r="S608" s="12">
        <f t="shared" si="126"/>
        <v>0</v>
      </c>
      <c r="T608" s="12">
        <f t="shared" si="127"/>
        <v>0</v>
      </c>
      <c r="U608" s="12">
        <f t="shared" si="128"/>
        <v>0</v>
      </c>
      <c r="V608" s="13" t="str">
        <f t="shared" ca="1" si="129"/>
        <v>Greater Than 8 Weeks Old</v>
      </c>
    </row>
    <row r="609" spans="1:22" x14ac:dyDescent="0.45">
      <c r="A609" s="2" t="s">
        <v>102</v>
      </c>
      <c r="B609" s="5">
        <v>43684</v>
      </c>
      <c r="C609" s="5" t="s">
        <v>369</v>
      </c>
      <c r="D609" s="5" t="s">
        <v>389</v>
      </c>
      <c r="E609" s="6">
        <v>8</v>
      </c>
      <c r="F609" s="3">
        <v>3159.92</v>
      </c>
      <c r="G609" s="3">
        <v>1376</v>
      </c>
      <c r="H609" s="8">
        <f t="shared" si="117"/>
        <v>172</v>
      </c>
      <c r="I609" s="3">
        <v>1783.92</v>
      </c>
      <c r="J609" s="4">
        <v>0.56000000000000005</v>
      </c>
      <c r="K609" s="2" t="str">
        <f t="shared" si="118"/>
        <v>Wednesday</v>
      </c>
      <c r="L609" s="5">
        <f t="shared" si="119"/>
        <v>43687</v>
      </c>
      <c r="M609" s="2" t="str">
        <f t="shared" si="120"/>
        <v>Saturday</v>
      </c>
      <c r="N609" s="2" t="str">
        <f t="shared" si="121"/>
        <v>Saturday</v>
      </c>
      <c r="O609" s="12">
        <f t="shared" si="122"/>
        <v>0</v>
      </c>
      <c r="P609" s="11" t="str">
        <f t="shared" si="123"/>
        <v>High Cost per Unit</v>
      </c>
      <c r="Q609" s="12">
        <f t="shared" si="124"/>
        <v>0</v>
      </c>
      <c r="R609" s="12">
        <f t="shared" si="125"/>
        <v>94.797600000000003</v>
      </c>
      <c r="S609" s="12">
        <f t="shared" si="126"/>
        <v>0</v>
      </c>
      <c r="T609" s="12">
        <f t="shared" si="127"/>
        <v>0</v>
      </c>
      <c r="U609" s="12">
        <f t="shared" si="128"/>
        <v>0</v>
      </c>
      <c r="V609" s="13" t="str">
        <f t="shared" ca="1" si="129"/>
        <v>Greater Than 8 Weeks Old</v>
      </c>
    </row>
    <row r="610" spans="1:22" x14ac:dyDescent="0.45">
      <c r="A610" s="2" t="s">
        <v>32</v>
      </c>
      <c r="B610" s="5">
        <v>43684</v>
      </c>
      <c r="C610" s="5" t="s">
        <v>369</v>
      </c>
      <c r="D610" s="5" t="s">
        <v>389</v>
      </c>
      <c r="E610" s="6">
        <v>4</v>
      </c>
      <c r="F610" s="3">
        <v>140</v>
      </c>
      <c r="G610" s="3">
        <v>25.6</v>
      </c>
      <c r="H610" s="8">
        <f t="shared" si="117"/>
        <v>6.4</v>
      </c>
      <c r="I610" s="3">
        <v>114.4</v>
      </c>
      <c r="J610" s="4">
        <v>0.82</v>
      </c>
      <c r="K610" s="2" t="str">
        <f t="shared" si="118"/>
        <v>Wednesday</v>
      </c>
      <c r="L610" s="5">
        <f t="shared" si="119"/>
        <v>43687</v>
      </c>
      <c r="M610" s="2" t="str">
        <f t="shared" si="120"/>
        <v>Saturday</v>
      </c>
      <c r="N610" s="2" t="str">
        <f t="shared" si="121"/>
        <v>Saturday</v>
      </c>
      <c r="O610" s="12">
        <f t="shared" si="122"/>
        <v>0</v>
      </c>
      <c r="P610" s="11" t="str">
        <f t="shared" si="123"/>
        <v>Low Cost per Unit</v>
      </c>
      <c r="Q610" s="12">
        <f t="shared" si="124"/>
        <v>0</v>
      </c>
      <c r="R610" s="12">
        <f t="shared" si="125"/>
        <v>4.2</v>
      </c>
      <c r="S610" s="12">
        <f t="shared" si="126"/>
        <v>0</v>
      </c>
      <c r="T610" s="12">
        <f t="shared" si="127"/>
        <v>0</v>
      </c>
      <c r="U610" s="12">
        <f t="shared" si="128"/>
        <v>0</v>
      </c>
      <c r="V610" s="13" t="str">
        <f t="shared" ca="1" si="129"/>
        <v>Greater Than 8 Weeks Old</v>
      </c>
    </row>
    <row r="611" spans="1:22" x14ac:dyDescent="0.45">
      <c r="A611" s="2" t="s">
        <v>282</v>
      </c>
      <c r="B611" s="5">
        <v>43684</v>
      </c>
      <c r="C611" s="5" t="s">
        <v>369</v>
      </c>
      <c r="D611" s="5" t="s">
        <v>389</v>
      </c>
      <c r="E611" s="6">
        <v>3</v>
      </c>
      <c r="F611" s="3">
        <v>297</v>
      </c>
      <c r="G611" s="3">
        <v>97.2</v>
      </c>
      <c r="H611" s="8">
        <f t="shared" si="117"/>
        <v>32.4</v>
      </c>
      <c r="I611" s="3">
        <v>199.8</v>
      </c>
      <c r="J611" s="4">
        <v>0.67</v>
      </c>
      <c r="K611" s="2" t="str">
        <f t="shared" si="118"/>
        <v>Wednesday</v>
      </c>
      <c r="L611" s="5">
        <f t="shared" si="119"/>
        <v>43687</v>
      </c>
      <c r="M611" s="2" t="str">
        <f t="shared" si="120"/>
        <v>Saturday</v>
      </c>
      <c r="N611" s="2" t="str">
        <f t="shared" si="121"/>
        <v>Saturday</v>
      </c>
      <c r="O611" s="12">
        <f t="shared" si="122"/>
        <v>0</v>
      </c>
      <c r="P611" s="11" t="str">
        <f t="shared" si="123"/>
        <v>High Cost per Unit</v>
      </c>
      <c r="Q611" s="12">
        <f t="shared" si="124"/>
        <v>0</v>
      </c>
      <c r="R611" s="12">
        <f t="shared" si="125"/>
        <v>8.91</v>
      </c>
      <c r="S611" s="12">
        <f t="shared" si="126"/>
        <v>0</v>
      </c>
      <c r="T611" s="12">
        <f t="shared" si="127"/>
        <v>0</v>
      </c>
      <c r="U611" s="12">
        <f t="shared" si="128"/>
        <v>0</v>
      </c>
      <c r="V611" s="13" t="str">
        <f t="shared" ca="1" si="129"/>
        <v>Greater Than 8 Weeks Old</v>
      </c>
    </row>
    <row r="612" spans="1:22" x14ac:dyDescent="0.45">
      <c r="A612" s="2" t="s">
        <v>103</v>
      </c>
      <c r="B612" s="5">
        <v>43684</v>
      </c>
      <c r="C612" s="5" t="s">
        <v>375</v>
      </c>
      <c r="D612" s="5" t="s">
        <v>382</v>
      </c>
      <c r="E612" s="6">
        <v>29</v>
      </c>
      <c r="F612" s="3">
        <v>1182.73</v>
      </c>
      <c r="G612" s="3">
        <v>348</v>
      </c>
      <c r="H612" s="8">
        <f t="shared" si="117"/>
        <v>12</v>
      </c>
      <c r="I612" s="3">
        <v>834.73</v>
      </c>
      <c r="J612" s="4">
        <v>0.71</v>
      </c>
      <c r="K612" s="2" t="str">
        <f t="shared" si="118"/>
        <v>Wednesday</v>
      </c>
      <c r="L612" s="5">
        <f t="shared" si="119"/>
        <v>43687</v>
      </c>
      <c r="M612" s="2" t="str">
        <f t="shared" si="120"/>
        <v>Saturday</v>
      </c>
      <c r="N612" s="2" t="str">
        <f t="shared" si="121"/>
        <v>Saturday</v>
      </c>
      <c r="O612" s="12">
        <f t="shared" si="122"/>
        <v>0</v>
      </c>
      <c r="P612" s="11" t="str">
        <f t="shared" si="123"/>
        <v>Low Cost per Unit</v>
      </c>
      <c r="Q612" s="12">
        <f t="shared" si="124"/>
        <v>0</v>
      </c>
      <c r="R612" s="12">
        <f t="shared" si="125"/>
        <v>35.481899999999996</v>
      </c>
      <c r="S612" s="12">
        <f t="shared" si="126"/>
        <v>0</v>
      </c>
      <c r="T612" s="12">
        <f t="shared" si="127"/>
        <v>0</v>
      </c>
      <c r="U612" s="12">
        <f t="shared" si="128"/>
        <v>0</v>
      </c>
      <c r="V612" s="13" t="str">
        <f t="shared" ca="1" si="129"/>
        <v>Greater Than 8 Weeks Old</v>
      </c>
    </row>
    <row r="613" spans="1:22" x14ac:dyDescent="0.45">
      <c r="A613" s="2" t="s">
        <v>139</v>
      </c>
      <c r="B613" s="5">
        <v>43684</v>
      </c>
      <c r="C613" s="5" t="s">
        <v>375</v>
      </c>
      <c r="D613" s="5" t="s">
        <v>382</v>
      </c>
      <c r="E613" s="6">
        <v>41</v>
      </c>
      <c r="F613" s="3">
        <v>2049.59</v>
      </c>
      <c r="G613" s="3">
        <v>776.95</v>
      </c>
      <c r="H613" s="8">
        <f t="shared" si="117"/>
        <v>18.950000000000003</v>
      </c>
      <c r="I613" s="3">
        <v>1272.6400000000001</v>
      </c>
      <c r="J613" s="4">
        <v>0.62</v>
      </c>
      <c r="K613" s="2" t="str">
        <f t="shared" si="118"/>
        <v>Wednesday</v>
      </c>
      <c r="L613" s="5">
        <f t="shared" si="119"/>
        <v>43687</v>
      </c>
      <c r="M613" s="2" t="str">
        <f t="shared" si="120"/>
        <v>Saturday</v>
      </c>
      <c r="N613" s="2" t="str">
        <f t="shared" si="121"/>
        <v>Saturday</v>
      </c>
      <c r="O613" s="12">
        <f t="shared" si="122"/>
        <v>0</v>
      </c>
      <c r="P613" s="11" t="str">
        <f t="shared" si="123"/>
        <v>High Cost per Unit</v>
      </c>
      <c r="Q613" s="12">
        <f t="shared" si="124"/>
        <v>0</v>
      </c>
      <c r="R613" s="12">
        <f t="shared" si="125"/>
        <v>61.487700000000004</v>
      </c>
      <c r="S613" s="12">
        <f t="shared" si="126"/>
        <v>0</v>
      </c>
      <c r="T613" s="12">
        <f t="shared" si="127"/>
        <v>0</v>
      </c>
      <c r="U613" s="12">
        <f t="shared" si="128"/>
        <v>0</v>
      </c>
      <c r="V613" s="13" t="str">
        <f t="shared" ca="1" si="129"/>
        <v>Greater Than 8 Weeks Old</v>
      </c>
    </row>
    <row r="614" spans="1:22" x14ac:dyDescent="0.45">
      <c r="A614" s="2" t="s">
        <v>33</v>
      </c>
      <c r="B614" s="5">
        <v>43684</v>
      </c>
      <c r="C614" s="5" t="s">
        <v>375</v>
      </c>
      <c r="D614" s="5" t="s">
        <v>382</v>
      </c>
      <c r="E614" s="6">
        <v>3</v>
      </c>
      <c r="F614" s="3">
        <v>327</v>
      </c>
      <c r="G614" s="3">
        <v>99.45</v>
      </c>
      <c r="H614" s="8">
        <f t="shared" si="117"/>
        <v>33.15</v>
      </c>
      <c r="I614" s="3">
        <v>227.55</v>
      </c>
      <c r="J614" s="4">
        <v>0.7</v>
      </c>
      <c r="K614" s="2" t="str">
        <f t="shared" si="118"/>
        <v>Wednesday</v>
      </c>
      <c r="L614" s="5">
        <f t="shared" si="119"/>
        <v>43687</v>
      </c>
      <c r="M614" s="2" t="str">
        <f t="shared" si="120"/>
        <v>Saturday</v>
      </c>
      <c r="N614" s="2" t="str">
        <f t="shared" si="121"/>
        <v>Saturday</v>
      </c>
      <c r="O614" s="12">
        <f t="shared" si="122"/>
        <v>0</v>
      </c>
      <c r="P614" s="11" t="str">
        <f t="shared" si="123"/>
        <v>High Cost per Unit</v>
      </c>
      <c r="Q614" s="12">
        <f t="shared" si="124"/>
        <v>0</v>
      </c>
      <c r="R614" s="12">
        <f t="shared" si="125"/>
        <v>9.81</v>
      </c>
      <c r="S614" s="12">
        <f t="shared" si="126"/>
        <v>0</v>
      </c>
      <c r="T614" s="12">
        <f t="shared" si="127"/>
        <v>0</v>
      </c>
      <c r="U614" s="12">
        <f t="shared" si="128"/>
        <v>0</v>
      </c>
      <c r="V614" s="13" t="str">
        <f t="shared" ca="1" si="129"/>
        <v>Greater Than 8 Weeks Old</v>
      </c>
    </row>
    <row r="615" spans="1:22" x14ac:dyDescent="0.45">
      <c r="A615" s="2" t="s">
        <v>299</v>
      </c>
      <c r="B615" s="5">
        <v>43684</v>
      </c>
      <c r="C615" s="5" t="s">
        <v>390</v>
      </c>
      <c r="D615" s="5" t="s">
        <v>391</v>
      </c>
      <c r="E615" s="6">
        <v>13</v>
      </c>
      <c r="F615" s="3">
        <v>168.87</v>
      </c>
      <c r="G615" s="3">
        <v>59.8</v>
      </c>
      <c r="H615" s="8">
        <f t="shared" si="117"/>
        <v>4.5999999999999996</v>
      </c>
      <c r="I615" s="3">
        <v>109.07</v>
      </c>
      <c r="J615" s="4">
        <v>0.65</v>
      </c>
      <c r="K615" s="2" t="str">
        <f t="shared" si="118"/>
        <v>Wednesday</v>
      </c>
      <c r="L615" s="5">
        <f t="shared" si="119"/>
        <v>43687</v>
      </c>
      <c r="M615" s="2" t="str">
        <f t="shared" si="120"/>
        <v>Saturday</v>
      </c>
      <c r="N615" s="2" t="str">
        <f t="shared" si="121"/>
        <v>Saturday</v>
      </c>
      <c r="O615" s="12">
        <f t="shared" si="122"/>
        <v>0</v>
      </c>
      <c r="P615" s="11" t="str">
        <f t="shared" si="123"/>
        <v>Low Cost per Unit</v>
      </c>
      <c r="Q615" s="12">
        <f t="shared" si="124"/>
        <v>0</v>
      </c>
      <c r="R615" s="12">
        <f t="shared" si="125"/>
        <v>5.0660999999999996</v>
      </c>
      <c r="S615" s="12">
        <f t="shared" si="126"/>
        <v>0</v>
      </c>
      <c r="T615" s="12">
        <f t="shared" si="127"/>
        <v>0</v>
      </c>
      <c r="U615" s="12">
        <f t="shared" si="128"/>
        <v>0</v>
      </c>
      <c r="V615" s="13" t="str">
        <f t="shared" ca="1" si="129"/>
        <v>Greater Than 8 Weeks Old</v>
      </c>
    </row>
    <row r="616" spans="1:22" x14ac:dyDescent="0.45">
      <c r="A616" s="2" t="s">
        <v>149</v>
      </c>
      <c r="B616" s="5">
        <v>43684</v>
      </c>
      <c r="C616" s="5" t="s">
        <v>375</v>
      </c>
      <c r="D616" s="5" t="s">
        <v>382</v>
      </c>
      <c r="E616" s="6">
        <v>3</v>
      </c>
      <c r="F616" s="3">
        <v>87</v>
      </c>
      <c r="G616" s="3">
        <v>16.8</v>
      </c>
      <c r="H616" s="8">
        <f t="shared" si="117"/>
        <v>5.6000000000000005</v>
      </c>
      <c r="I616" s="3">
        <v>70.2</v>
      </c>
      <c r="J616" s="4">
        <v>0.81</v>
      </c>
      <c r="K616" s="2" t="str">
        <f t="shared" si="118"/>
        <v>Wednesday</v>
      </c>
      <c r="L616" s="5">
        <f t="shared" si="119"/>
        <v>43687</v>
      </c>
      <c r="M616" s="2" t="str">
        <f t="shared" si="120"/>
        <v>Saturday</v>
      </c>
      <c r="N616" s="2" t="str">
        <f t="shared" si="121"/>
        <v>Saturday</v>
      </c>
      <c r="O616" s="12">
        <f t="shared" si="122"/>
        <v>0</v>
      </c>
      <c r="P616" s="11" t="str">
        <f t="shared" si="123"/>
        <v>Low Cost per Unit</v>
      </c>
      <c r="Q616" s="12">
        <f t="shared" si="124"/>
        <v>0</v>
      </c>
      <c r="R616" s="12">
        <f t="shared" si="125"/>
        <v>2.61</v>
      </c>
      <c r="S616" s="12">
        <f t="shared" si="126"/>
        <v>0</v>
      </c>
      <c r="T616" s="12">
        <f t="shared" si="127"/>
        <v>0</v>
      </c>
      <c r="U616" s="12">
        <f t="shared" si="128"/>
        <v>0</v>
      </c>
      <c r="V616" s="13" t="str">
        <f t="shared" ca="1" si="129"/>
        <v>Greater Than 8 Weeks Old</v>
      </c>
    </row>
    <row r="617" spans="1:22" x14ac:dyDescent="0.45">
      <c r="A617" s="2" t="s">
        <v>34</v>
      </c>
      <c r="B617" s="5">
        <v>43684</v>
      </c>
      <c r="C617" s="5" t="s">
        <v>375</v>
      </c>
      <c r="D617" s="5" t="s">
        <v>392</v>
      </c>
      <c r="E617" s="6">
        <v>4</v>
      </c>
      <c r="F617" s="3">
        <v>156</v>
      </c>
      <c r="G617" s="3">
        <v>43.4</v>
      </c>
      <c r="H617" s="8">
        <f t="shared" si="117"/>
        <v>10.85</v>
      </c>
      <c r="I617" s="3">
        <v>112.6</v>
      </c>
      <c r="J617" s="4">
        <v>0.72</v>
      </c>
      <c r="K617" s="2" t="str">
        <f t="shared" si="118"/>
        <v>Wednesday</v>
      </c>
      <c r="L617" s="5">
        <f t="shared" si="119"/>
        <v>43687</v>
      </c>
      <c r="M617" s="2" t="str">
        <f t="shared" si="120"/>
        <v>Saturday</v>
      </c>
      <c r="N617" s="2" t="str">
        <f t="shared" si="121"/>
        <v>Saturday</v>
      </c>
      <c r="O617" s="12">
        <f t="shared" si="122"/>
        <v>0</v>
      </c>
      <c r="P617" s="11" t="str">
        <f t="shared" si="123"/>
        <v>Low Cost per Unit</v>
      </c>
      <c r="Q617" s="12">
        <f t="shared" si="124"/>
        <v>0</v>
      </c>
      <c r="R617" s="12">
        <f t="shared" si="125"/>
        <v>4.68</v>
      </c>
      <c r="S617" s="12">
        <f t="shared" si="126"/>
        <v>0</v>
      </c>
      <c r="T617" s="12">
        <f t="shared" si="127"/>
        <v>0</v>
      </c>
      <c r="U617" s="12">
        <f t="shared" si="128"/>
        <v>0</v>
      </c>
      <c r="V617" s="13" t="str">
        <f t="shared" ca="1" si="129"/>
        <v>Greater Than 8 Weeks Old</v>
      </c>
    </row>
    <row r="618" spans="1:22" x14ac:dyDescent="0.45">
      <c r="A618" s="2" t="s">
        <v>35</v>
      </c>
      <c r="B618" s="5">
        <v>43684</v>
      </c>
      <c r="C618" s="5" t="s">
        <v>375</v>
      </c>
      <c r="D618" s="5" t="s">
        <v>392</v>
      </c>
      <c r="E618" s="6">
        <v>2</v>
      </c>
      <c r="F618" s="3">
        <v>90</v>
      </c>
      <c r="G618" s="3">
        <v>22</v>
      </c>
      <c r="H618" s="8">
        <f t="shared" si="117"/>
        <v>11</v>
      </c>
      <c r="I618" s="3">
        <v>68</v>
      </c>
      <c r="J618" s="4">
        <v>0.76</v>
      </c>
      <c r="K618" s="2" t="str">
        <f t="shared" si="118"/>
        <v>Wednesday</v>
      </c>
      <c r="L618" s="5">
        <f t="shared" si="119"/>
        <v>43687</v>
      </c>
      <c r="M618" s="2" t="str">
        <f t="shared" si="120"/>
        <v>Saturday</v>
      </c>
      <c r="N618" s="2" t="str">
        <f t="shared" si="121"/>
        <v>Saturday</v>
      </c>
      <c r="O618" s="12">
        <f t="shared" si="122"/>
        <v>0</v>
      </c>
      <c r="P618" s="11" t="str">
        <f t="shared" si="123"/>
        <v>Low Cost per Unit</v>
      </c>
      <c r="Q618" s="12">
        <f t="shared" si="124"/>
        <v>0</v>
      </c>
      <c r="R618" s="12">
        <f t="shared" si="125"/>
        <v>2.6999999999999997</v>
      </c>
      <c r="S618" s="12">
        <f t="shared" si="126"/>
        <v>0</v>
      </c>
      <c r="T618" s="12">
        <f t="shared" si="127"/>
        <v>0</v>
      </c>
      <c r="U618" s="12">
        <f t="shared" si="128"/>
        <v>0</v>
      </c>
      <c r="V618" s="13" t="str">
        <f t="shared" ca="1" si="129"/>
        <v>Greater Than 8 Weeks Old</v>
      </c>
    </row>
    <row r="619" spans="1:22" x14ac:dyDescent="0.45">
      <c r="A619" s="2" t="s">
        <v>150</v>
      </c>
      <c r="B619" s="5">
        <v>43684</v>
      </c>
      <c r="C619" s="5" t="s">
        <v>375</v>
      </c>
      <c r="D619" s="5" t="s">
        <v>392</v>
      </c>
      <c r="E619" s="6">
        <v>19</v>
      </c>
      <c r="F619" s="3">
        <v>75.81</v>
      </c>
      <c r="G619" s="3">
        <v>26.6</v>
      </c>
      <c r="H619" s="8">
        <f t="shared" si="117"/>
        <v>1.4000000000000001</v>
      </c>
      <c r="I619" s="3">
        <v>49.21</v>
      </c>
      <c r="J619" s="4">
        <v>0.65</v>
      </c>
      <c r="K619" s="2" t="str">
        <f t="shared" si="118"/>
        <v>Wednesday</v>
      </c>
      <c r="L619" s="5">
        <f t="shared" si="119"/>
        <v>43687</v>
      </c>
      <c r="M619" s="2" t="str">
        <f t="shared" si="120"/>
        <v>Saturday</v>
      </c>
      <c r="N619" s="2" t="str">
        <f t="shared" si="121"/>
        <v>Saturday</v>
      </c>
      <c r="O619" s="12">
        <f t="shared" si="122"/>
        <v>0</v>
      </c>
      <c r="P619" s="11" t="str">
        <f t="shared" si="123"/>
        <v>Low Cost per Unit</v>
      </c>
      <c r="Q619" s="12">
        <f t="shared" si="124"/>
        <v>0</v>
      </c>
      <c r="R619" s="12">
        <f t="shared" si="125"/>
        <v>2.2742999999999998</v>
      </c>
      <c r="S619" s="12">
        <f t="shared" si="126"/>
        <v>0</v>
      </c>
      <c r="T619" s="12">
        <f t="shared" si="127"/>
        <v>0</v>
      </c>
      <c r="U619" s="12">
        <f t="shared" si="128"/>
        <v>0</v>
      </c>
      <c r="V619" s="13" t="str">
        <f t="shared" ca="1" si="129"/>
        <v>Greater Than 8 Weeks Old</v>
      </c>
    </row>
    <row r="620" spans="1:22" x14ac:dyDescent="0.45">
      <c r="A620" s="2" t="s">
        <v>204</v>
      </c>
      <c r="B620" s="5">
        <v>43684</v>
      </c>
      <c r="C620" s="5" t="s">
        <v>375</v>
      </c>
      <c r="D620" s="5" t="s">
        <v>392</v>
      </c>
      <c r="E620" s="6">
        <v>2</v>
      </c>
      <c r="F620" s="3">
        <v>52</v>
      </c>
      <c r="G620" s="3">
        <v>12</v>
      </c>
      <c r="H620" s="8">
        <f t="shared" si="117"/>
        <v>6</v>
      </c>
      <c r="I620" s="3">
        <v>40</v>
      </c>
      <c r="J620" s="4">
        <v>0.77</v>
      </c>
      <c r="K620" s="2" t="str">
        <f t="shared" si="118"/>
        <v>Wednesday</v>
      </c>
      <c r="L620" s="5">
        <f t="shared" si="119"/>
        <v>43687</v>
      </c>
      <c r="M620" s="2" t="str">
        <f t="shared" si="120"/>
        <v>Saturday</v>
      </c>
      <c r="N620" s="2" t="str">
        <f t="shared" si="121"/>
        <v>Saturday</v>
      </c>
      <c r="O620" s="12">
        <f t="shared" si="122"/>
        <v>0</v>
      </c>
      <c r="P620" s="11" t="str">
        <f t="shared" si="123"/>
        <v>Low Cost per Unit</v>
      </c>
      <c r="Q620" s="12">
        <f t="shared" si="124"/>
        <v>0</v>
      </c>
      <c r="R620" s="12">
        <f t="shared" si="125"/>
        <v>1.56</v>
      </c>
      <c r="S620" s="12">
        <f t="shared" si="126"/>
        <v>0</v>
      </c>
      <c r="T620" s="12">
        <f t="shared" si="127"/>
        <v>0</v>
      </c>
      <c r="U620" s="12">
        <f t="shared" si="128"/>
        <v>0</v>
      </c>
      <c r="V620" s="13" t="str">
        <f t="shared" ca="1" si="129"/>
        <v>Greater Than 8 Weeks Old</v>
      </c>
    </row>
    <row r="621" spans="1:22" x14ac:dyDescent="0.45">
      <c r="A621" s="2" t="s">
        <v>151</v>
      </c>
      <c r="B621" s="5">
        <v>43684</v>
      </c>
      <c r="C621" s="5" t="s">
        <v>375</v>
      </c>
      <c r="D621" s="5" t="s">
        <v>392</v>
      </c>
      <c r="E621" s="6">
        <v>3</v>
      </c>
      <c r="F621" s="3">
        <v>180</v>
      </c>
      <c r="G621" s="3">
        <v>50.4</v>
      </c>
      <c r="H621" s="8">
        <f t="shared" si="117"/>
        <v>16.8</v>
      </c>
      <c r="I621" s="3">
        <v>129.6</v>
      </c>
      <c r="J621" s="4">
        <v>0.72</v>
      </c>
      <c r="K621" s="2" t="str">
        <f t="shared" si="118"/>
        <v>Wednesday</v>
      </c>
      <c r="L621" s="5">
        <f t="shared" si="119"/>
        <v>43687</v>
      </c>
      <c r="M621" s="2" t="str">
        <f t="shared" si="120"/>
        <v>Saturday</v>
      </c>
      <c r="N621" s="2" t="str">
        <f t="shared" si="121"/>
        <v>Saturday</v>
      </c>
      <c r="O621" s="12">
        <f t="shared" si="122"/>
        <v>0</v>
      </c>
      <c r="P621" s="11" t="str">
        <f t="shared" si="123"/>
        <v>Low Cost per Unit</v>
      </c>
      <c r="Q621" s="12">
        <f t="shared" si="124"/>
        <v>0</v>
      </c>
      <c r="R621" s="12">
        <f t="shared" si="125"/>
        <v>5.3999999999999995</v>
      </c>
      <c r="S621" s="12">
        <f t="shared" si="126"/>
        <v>0</v>
      </c>
      <c r="T621" s="12">
        <f t="shared" si="127"/>
        <v>0</v>
      </c>
      <c r="U621" s="12">
        <f t="shared" si="128"/>
        <v>0</v>
      </c>
      <c r="V621" s="13" t="str">
        <f t="shared" ca="1" si="129"/>
        <v>Greater Than 8 Weeks Old</v>
      </c>
    </row>
    <row r="622" spans="1:22" x14ac:dyDescent="0.45">
      <c r="A622" s="2" t="s">
        <v>39</v>
      </c>
      <c r="B622" s="5">
        <v>43684</v>
      </c>
      <c r="C622" s="5" t="s">
        <v>375</v>
      </c>
      <c r="D622" s="5" t="s">
        <v>382</v>
      </c>
      <c r="E622" s="6">
        <v>3</v>
      </c>
      <c r="F622" s="3">
        <v>24</v>
      </c>
      <c r="G622" s="3">
        <v>4.5</v>
      </c>
      <c r="H622" s="8">
        <f t="shared" si="117"/>
        <v>1.5</v>
      </c>
      <c r="I622" s="3">
        <v>19.5</v>
      </c>
      <c r="J622" s="4">
        <v>0.81</v>
      </c>
      <c r="K622" s="2" t="str">
        <f t="shared" si="118"/>
        <v>Wednesday</v>
      </c>
      <c r="L622" s="5">
        <f t="shared" si="119"/>
        <v>43687</v>
      </c>
      <c r="M622" s="2" t="str">
        <f t="shared" si="120"/>
        <v>Saturday</v>
      </c>
      <c r="N622" s="2" t="str">
        <f t="shared" si="121"/>
        <v>Saturday</v>
      </c>
      <c r="O622" s="12">
        <f t="shared" si="122"/>
        <v>0</v>
      </c>
      <c r="P622" s="11" t="str">
        <f t="shared" si="123"/>
        <v>Low Cost per Unit</v>
      </c>
      <c r="Q622" s="12">
        <f t="shared" si="124"/>
        <v>0</v>
      </c>
      <c r="R622" s="12">
        <f t="shared" si="125"/>
        <v>0.72</v>
      </c>
      <c r="S622" s="12">
        <f t="shared" si="126"/>
        <v>0</v>
      </c>
      <c r="T622" s="12">
        <f t="shared" si="127"/>
        <v>0</v>
      </c>
      <c r="U622" s="12">
        <f t="shared" si="128"/>
        <v>0</v>
      </c>
      <c r="V622" s="13" t="str">
        <f t="shared" ca="1" si="129"/>
        <v>Greater Than 8 Weeks Old</v>
      </c>
    </row>
    <row r="623" spans="1:22" x14ac:dyDescent="0.45">
      <c r="A623" s="2" t="s">
        <v>40</v>
      </c>
      <c r="B623" s="5">
        <v>43684</v>
      </c>
      <c r="C623" s="5" t="s">
        <v>375</v>
      </c>
      <c r="D623" s="5" t="s">
        <v>382</v>
      </c>
      <c r="E623" s="6">
        <v>2</v>
      </c>
      <c r="F623" s="3">
        <v>38</v>
      </c>
      <c r="G623" s="3">
        <v>14</v>
      </c>
      <c r="H623" s="8">
        <f t="shared" si="117"/>
        <v>7</v>
      </c>
      <c r="I623" s="3">
        <v>24</v>
      </c>
      <c r="J623" s="4">
        <v>0.63</v>
      </c>
      <c r="K623" s="2" t="str">
        <f t="shared" si="118"/>
        <v>Wednesday</v>
      </c>
      <c r="L623" s="5">
        <f t="shared" si="119"/>
        <v>43687</v>
      </c>
      <c r="M623" s="2" t="str">
        <f t="shared" si="120"/>
        <v>Saturday</v>
      </c>
      <c r="N623" s="2" t="str">
        <f t="shared" si="121"/>
        <v>Saturday</v>
      </c>
      <c r="O623" s="12">
        <f t="shared" si="122"/>
        <v>0</v>
      </c>
      <c r="P623" s="11" t="str">
        <f t="shared" si="123"/>
        <v>Low Cost per Unit</v>
      </c>
      <c r="Q623" s="12">
        <f t="shared" si="124"/>
        <v>0</v>
      </c>
      <c r="R623" s="12">
        <f t="shared" si="125"/>
        <v>1.1399999999999999</v>
      </c>
      <c r="S623" s="12">
        <f t="shared" si="126"/>
        <v>0</v>
      </c>
      <c r="T623" s="12">
        <f t="shared" si="127"/>
        <v>0</v>
      </c>
      <c r="U623" s="12">
        <f t="shared" si="128"/>
        <v>0</v>
      </c>
      <c r="V623" s="13" t="str">
        <f t="shared" ca="1" si="129"/>
        <v>Greater Than 8 Weeks Old</v>
      </c>
    </row>
    <row r="624" spans="1:22" x14ac:dyDescent="0.45">
      <c r="A624" s="2" t="s">
        <v>41</v>
      </c>
      <c r="B624" s="5">
        <v>43684</v>
      </c>
      <c r="C624" s="5" t="s">
        <v>375</v>
      </c>
      <c r="D624" s="5" t="s">
        <v>382</v>
      </c>
      <c r="E624" s="6">
        <v>3</v>
      </c>
      <c r="F624" s="3">
        <v>57</v>
      </c>
      <c r="G624" s="3">
        <v>13.05</v>
      </c>
      <c r="H624" s="8">
        <f t="shared" si="117"/>
        <v>4.3500000000000005</v>
      </c>
      <c r="I624" s="3">
        <v>43.95</v>
      </c>
      <c r="J624" s="4">
        <v>0.77</v>
      </c>
      <c r="K624" s="2" t="str">
        <f t="shared" si="118"/>
        <v>Wednesday</v>
      </c>
      <c r="L624" s="5">
        <f t="shared" si="119"/>
        <v>43687</v>
      </c>
      <c r="M624" s="2" t="str">
        <f t="shared" si="120"/>
        <v>Saturday</v>
      </c>
      <c r="N624" s="2" t="str">
        <f t="shared" si="121"/>
        <v>Saturday</v>
      </c>
      <c r="O624" s="12">
        <f t="shared" si="122"/>
        <v>0</v>
      </c>
      <c r="P624" s="11" t="str">
        <f t="shared" si="123"/>
        <v>Low Cost per Unit</v>
      </c>
      <c r="Q624" s="12">
        <f t="shared" si="124"/>
        <v>0</v>
      </c>
      <c r="R624" s="12">
        <f t="shared" si="125"/>
        <v>1.71</v>
      </c>
      <c r="S624" s="12">
        <f t="shared" si="126"/>
        <v>0</v>
      </c>
      <c r="T624" s="12">
        <f t="shared" si="127"/>
        <v>0</v>
      </c>
      <c r="U624" s="12">
        <f t="shared" si="128"/>
        <v>0</v>
      </c>
      <c r="V624" s="13" t="str">
        <f t="shared" ca="1" si="129"/>
        <v>Greater Than 8 Weeks Old</v>
      </c>
    </row>
    <row r="625" spans="1:22" x14ac:dyDescent="0.45">
      <c r="A625" s="2" t="s">
        <v>220</v>
      </c>
      <c r="B625" s="5">
        <v>43684</v>
      </c>
      <c r="C625" s="5" t="s">
        <v>371</v>
      </c>
      <c r="D625" s="5" t="s">
        <v>371</v>
      </c>
      <c r="E625" s="6">
        <v>12</v>
      </c>
      <c r="F625" s="3">
        <v>155.88</v>
      </c>
      <c r="G625" s="3">
        <v>66</v>
      </c>
      <c r="H625" s="8">
        <f t="shared" si="117"/>
        <v>5.5</v>
      </c>
      <c r="I625" s="3">
        <v>89.88</v>
      </c>
      <c r="J625" s="4">
        <v>0.57999999999999996</v>
      </c>
      <c r="K625" s="2" t="str">
        <f t="shared" si="118"/>
        <v>Wednesday</v>
      </c>
      <c r="L625" s="5">
        <f t="shared" si="119"/>
        <v>43687</v>
      </c>
      <c r="M625" s="2" t="str">
        <f t="shared" si="120"/>
        <v>Saturday</v>
      </c>
      <c r="N625" s="2" t="str">
        <f t="shared" si="121"/>
        <v>Saturday</v>
      </c>
      <c r="O625" s="12">
        <f t="shared" si="122"/>
        <v>0</v>
      </c>
      <c r="P625" s="11" t="str">
        <f t="shared" si="123"/>
        <v>Low Cost per Unit</v>
      </c>
      <c r="Q625" s="12">
        <f t="shared" si="124"/>
        <v>0</v>
      </c>
      <c r="R625" s="12">
        <f t="shared" si="125"/>
        <v>4.6764000000000001</v>
      </c>
      <c r="S625" s="12">
        <f t="shared" si="126"/>
        <v>0</v>
      </c>
      <c r="T625" s="12">
        <f t="shared" si="127"/>
        <v>0</v>
      </c>
      <c r="U625" s="12">
        <f t="shared" si="128"/>
        <v>0</v>
      </c>
      <c r="V625" s="13" t="str">
        <f t="shared" ca="1" si="129"/>
        <v>Greater Than 8 Weeks Old</v>
      </c>
    </row>
    <row r="626" spans="1:22" x14ac:dyDescent="0.45">
      <c r="A626" s="2" t="s">
        <v>300</v>
      </c>
      <c r="B626" s="5">
        <v>43684</v>
      </c>
      <c r="C626" s="5" t="s">
        <v>371</v>
      </c>
      <c r="D626" s="5" t="s">
        <v>371</v>
      </c>
      <c r="E626" s="6">
        <v>5</v>
      </c>
      <c r="F626" s="3">
        <v>49.95</v>
      </c>
      <c r="G626" s="3">
        <v>41.25</v>
      </c>
      <c r="H626" s="8">
        <f t="shared" si="117"/>
        <v>8.25</v>
      </c>
      <c r="I626" s="3">
        <v>8.6999999999999993</v>
      </c>
      <c r="J626" s="4">
        <v>0.17</v>
      </c>
      <c r="K626" s="2" t="str">
        <f t="shared" si="118"/>
        <v>Wednesday</v>
      </c>
      <c r="L626" s="5">
        <f t="shared" si="119"/>
        <v>43687</v>
      </c>
      <c r="M626" s="2" t="str">
        <f t="shared" si="120"/>
        <v>Saturday</v>
      </c>
      <c r="N626" s="2" t="str">
        <f t="shared" si="121"/>
        <v>Saturday</v>
      </c>
      <c r="O626" s="12">
        <f t="shared" si="122"/>
        <v>0</v>
      </c>
      <c r="P626" s="11" t="str">
        <f t="shared" si="123"/>
        <v>Low Cost per Unit</v>
      </c>
      <c r="Q626" s="12">
        <f t="shared" si="124"/>
        <v>0</v>
      </c>
      <c r="R626" s="12">
        <f t="shared" si="125"/>
        <v>1.4984999999999999</v>
      </c>
      <c r="S626" s="12">
        <f t="shared" si="126"/>
        <v>0</v>
      </c>
      <c r="T626" s="12">
        <f t="shared" si="127"/>
        <v>0</v>
      </c>
      <c r="U626" s="12">
        <f t="shared" si="128"/>
        <v>0</v>
      </c>
      <c r="V626" s="13" t="str">
        <f t="shared" ca="1" si="129"/>
        <v>Greater Than 8 Weeks Old</v>
      </c>
    </row>
    <row r="627" spans="1:22" x14ac:dyDescent="0.45">
      <c r="A627" s="2" t="s">
        <v>140</v>
      </c>
      <c r="B627" s="5">
        <v>43684</v>
      </c>
      <c r="C627" s="5" t="s">
        <v>375</v>
      </c>
      <c r="D627" s="5" t="s">
        <v>382</v>
      </c>
      <c r="E627" s="6">
        <v>7</v>
      </c>
      <c r="F627" s="3">
        <v>245</v>
      </c>
      <c r="G627" s="3">
        <v>56.7</v>
      </c>
      <c r="H627" s="8">
        <f t="shared" si="117"/>
        <v>8.1</v>
      </c>
      <c r="I627" s="3">
        <v>188.3</v>
      </c>
      <c r="J627" s="4">
        <v>0.77</v>
      </c>
      <c r="K627" s="2" t="str">
        <f t="shared" si="118"/>
        <v>Wednesday</v>
      </c>
      <c r="L627" s="5">
        <f t="shared" si="119"/>
        <v>43687</v>
      </c>
      <c r="M627" s="2" t="str">
        <f t="shared" si="120"/>
        <v>Saturday</v>
      </c>
      <c r="N627" s="2" t="str">
        <f t="shared" si="121"/>
        <v>Saturday</v>
      </c>
      <c r="O627" s="12">
        <f t="shared" si="122"/>
        <v>0</v>
      </c>
      <c r="P627" s="11" t="str">
        <f t="shared" si="123"/>
        <v>Low Cost per Unit</v>
      </c>
      <c r="Q627" s="12">
        <f t="shared" si="124"/>
        <v>0</v>
      </c>
      <c r="R627" s="12">
        <f t="shared" si="125"/>
        <v>7.35</v>
      </c>
      <c r="S627" s="12">
        <f t="shared" si="126"/>
        <v>0</v>
      </c>
      <c r="T627" s="12">
        <f t="shared" si="127"/>
        <v>0</v>
      </c>
      <c r="U627" s="12">
        <f t="shared" si="128"/>
        <v>0</v>
      </c>
      <c r="V627" s="13" t="str">
        <f t="shared" ca="1" si="129"/>
        <v>Greater Than 8 Weeks Old</v>
      </c>
    </row>
    <row r="628" spans="1:22" x14ac:dyDescent="0.45">
      <c r="A628" s="2" t="s">
        <v>43</v>
      </c>
      <c r="B628" s="5">
        <v>43684</v>
      </c>
      <c r="C628" s="5" t="s">
        <v>375</v>
      </c>
      <c r="D628" s="5" t="s">
        <v>382</v>
      </c>
      <c r="E628" s="6">
        <v>2</v>
      </c>
      <c r="F628" s="3">
        <v>100</v>
      </c>
      <c r="G628" s="3">
        <v>24</v>
      </c>
      <c r="H628" s="8">
        <f t="shared" si="117"/>
        <v>12</v>
      </c>
      <c r="I628" s="3">
        <v>76</v>
      </c>
      <c r="J628" s="4">
        <v>0.76</v>
      </c>
      <c r="K628" s="2" t="str">
        <f t="shared" si="118"/>
        <v>Wednesday</v>
      </c>
      <c r="L628" s="5">
        <f t="shared" si="119"/>
        <v>43687</v>
      </c>
      <c r="M628" s="2" t="str">
        <f t="shared" si="120"/>
        <v>Saturday</v>
      </c>
      <c r="N628" s="2" t="str">
        <f t="shared" si="121"/>
        <v>Saturday</v>
      </c>
      <c r="O628" s="12">
        <f t="shared" si="122"/>
        <v>0</v>
      </c>
      <c r="P628" s="11" t="str">
        <f t="shared" si="123"/>
        <v>Low Cost per Unit</v>
      </c>
      <c r="Q628" s="12">
        <f t="shared" si="124"/>
        <v>0</v>
      </c>
      <c r="R628" s="12">
        <f t="shared" si="125"/>
        <v>3</v>
      </c>
      <c r="S628" s="12">
        <f t="shared" si="126"/>
        <v>0</v>
      </c>
      <c r="T628" s="12">
        <f t="shared" si="127"/>
        <v>0</v>
      </c>
      <c r="U628" s="12">
        <f t="shared" si="128"/>
        <v>0</v>
      </c>
      <c r="V628" s="13" t="str">
        <f t="shared" ca="1" si="129"/>
        <v>Greater Than 8 Weeks Old</v>
      </c>
    </row>
    <row r="629" spans="1:22" x14ac:dyDescent="0.45">
      <c r="A629" s="2" t="s">
        <v>301</v>
      </c>
      <c r="B629" s="5">
        <v>43684</v>
      </c>
      <c r="C629" s="5" t="s">
        <v>371</v>
      </c>
      <c r="D629" s="5" t="s">
        <v>371</v>
      </c>
      <c r="E629" s="6">
        <v>3</v>
      </c>
      <c r="F629" s="3">
        <v>32.97</v>
      </c>
      <c r="G629" s="3">
        <v>18.75</v>
      </c>
      <c r="H629" s="8">
        <f t="shared" si="117"/>
        <v>6.25</v>
      </c>
      <c r="I629" s="3">
        <v>14.22</v>
      </c>
      <c r="J629" s="4">
        <v>0.43</v>
      </c>
      <c r="K629" s="2" t="str">
        <f t="shared" si="118"/>
        <v>Wednesday</v>
      </c>
      <c r="L629" s="5">
        <f t="shared" si="119"/>
        <v>43687</v>
      </c>
      <c r="M629" s="2" t="str">
        <f t="shared" si="120"/>
        <v>Saturday</v>
      </c>
      <c r="N629" s="2" t="str">
        <f t="shared" si="121"/>
        <v>Saturday</v>
      </c>
      <c r="O629" s="12">
        <f t="shared" si="122"/>
        <v>0</v>
      </c>
      <c r="P629" s="11" t="str">
        <f t="shared" si="123"/>
        <v>Low Cost per Unit</v>
      </c>
      <c r="Q629" s="12">
        <f t="shared" si="124"/>
        <v>0</v>
      </c>
      <c r="R629" s="12">
        <f t="shared" si="125"/>
        <v>0.98909999999999998</v>
      </c>
      <c r="S629" s="12">
        <f t="shared" si="126"/>
        <v>0</v>
      </c>
      <c r="T629" s="12">
        <f t="shared" si="127"/>
        <v>0</v>
      </c>
      <c r="U629" s="12">
        <f t="shared" si="128"/>
        <v>0</v>
      </c>
      <c r="V629" s="13" t="str">
        <f t="shared" ca="1" si="129"/>
        <v>Greater Than 8 Weeks Old</v>
      </c>
    </row>
    <row r="630" spans="1:22" x14ac:dyDescent="0.45">
      <c r="A630" s="2" t="s">
        <v>259</v>
      </c>
      <c r="B630" s="5">
        <v>43684</v>
      </c>
      <c r="C630" s="5" t="s">
        <v>383</v>
      </c>
      <c r="D630" s="5" t="s">
        <v>391</v>
      </c>
      <c r="E630" s="6">
        <v>6</v>
      </c>
      <c r="F630" s="3">
        <v>162</v>
      </c>
      <c r="G630" s="3">
        <v>32.1</v>
      </c>
      <c r="H630" s="8">
        <f t="shared" si="117"/>
        <v>5.3500000000000005</v>
      </c>
      <c r="I630" s="3">
        <v>129.9</v>
      </c>
      <c r="J630" s="4">
        <v>0.8</v>
      </c>
      <c r="K630" s="2" t="str">
        <f t="shared" si="118"/>
        <v>Wednesday</v>
      </c>
      <c r="L630" s="5">
        <f t="shared" si="119"/>
        <v>43687</v>
      </c>
      <c r="M630" s="2" t="str">
        <f t="shared" si="120"/>
        <v>Saturday</v>
      </c>
      <c r="N630" s="2" t="str">
        <f t="shared" si="121"/>
        <v>Saturday</v>
      </c>
      <c r="O630" s="12">
        <f t="shared" si="122"/>
        <v>0</v>
      </c>
      <c r="P630" s="11" t="str">
        <f t="shared" si="123"/>
        <v>Low Cost per Unit</v>
      </c>
      <c r="Q630" s="12">
        <f t="shared" si="124"/>
        <v>0</v>
      </c>
      <c r="R630" s="12">
        <f t="shared" si="125"/>
        <v>4.8599999999999994</v>
      </c>
      <c r="S630" s="12">
        <f t="shared" si="126"/>
        <v>0</v>
      </c>
      <c r="T630" s="12">
        <f t="shared" si="127"/>
        <v>0</v>
      </c>
      <c r="U630" s="12">
        <f t="shared" si="128"/>
        <v>0</v>
      </c>
      <c r="V630" s="13" t="str">
        <f t="shared" ca="1" si="129"/>
        <v>Greater Than 8 Weeks Old</v>
      </c>
    </row>
    <row r="631" spans="1:22" x14ac:dyDescent="0.45">
      <c r="A631" s="2" t="s">
        <v>242</v>
      </c>
      <c r="B631" s="5">
        <v>43684</v>
      </c>
      <c r="C631" s="5" t="s">
        <v>369</v>
      </c>
      <c r="D631" s="5" t="s">
        <v>393</v>
      </c>
      <c r="E631" s="6">
        <v>1</v>
      </c>
      <c r="F631" s="3">
        <v>99</v>
      </c>
      <c r="G631" s="3">
        <v>30.64</v>
      </c>
      <c r="H631" s="8">
        <f t="shared" si="117"/>
        <v>30.64</v>
      </c>
      <c r="I631" s="3">
        <v>68.36</v>
      </c>
      <c r="J631" s="4">
        <v>0.69</v>
      </c>
      <c r="K631" s="2" t="str">
        <f t="shared" si="118"/>
        <v>Wednesday</v>
      </c>
      <c r="L631" s="5">
        <f t="shared" si="119"/>
        <v>43687</v>
      </c>
      <c r="M631" s="2" t="str">
        <f t="shared" si="120"/>
        <v>Saturday</v>
      </c>
      <c r="N631" s="2" t="str">
        <f t="shared" si="121"/>
        <v>Saturday</v>
      </c>
      <c r="O631" s="12">
        <f t="shared" si="122"/>
        <v>0</v>
      </c>
      <c r="P631" s="11" t="str">
        <f t="shared" si="123"/>
        <v>High Cost per Unit</v>
      </c>
      <c r="Q631" s="12">
        <f t="shared" si="124"/>
        <v>0</v>
      </c>
      <c r="R631" s="12">
        <f t="shared" si="125"/>
        <v>0</v>
      </c>
      <c r="S631" s="12">
        <f t="shared" si="126"/>
        <v>0</v>
      </c>
      <c r="T631" s="12">
        <f t="shared" si="127"/>
        <v>0</v>
      </c>
      <c r="U631" s="12">
        <f t="shared" si="128"/>
        <v>0</v>
      </c>
      <c r="V631" s="13" t="str">
        <f t="shared" ca="1" si="129"/>
        <v>Greater Than 8 Weeks Old</v>
      </c>
    </row>
    <row r="632" spans="1:22" x14ac:dyDescent="0.45">
      <c r="A632" s="2" t="s">
        <v>221</v>
      </c>
      <c r="B632" s="5">
        <v>43684</v>
      </c>
      <c r="C632" s="5" t="s">
        <v>369</v>
      </c>
      <c r="D632" s="5" t="s">
        <v>372</v>
      </c>
      <c r="E632" s="6">
        <v>1</v>
      </c>
      <c r="F632" s="3">
        <v>99</v>
      </c>
      <c r="G632" s="3">
        <v>30.64</v>
      </c>
      <c r="H632" s="8">
        <f t="shared" si="117"/>
        <v>30.64</v>
      </c>
      <c r="I632" s="3">
        <v>68.36</v>
      </c>
      <c r="J632" s="4">
        <v>0.69</v>
      </c>
      <c r="K632" s="2" t="str">
        <f t="shared" si="118"/>
        <v>Wednesday</v>
      </c>
      <c r="L632" s="5">
        <f t="shared" si="119"/>
        <v>43687</v>
      </c>
      <c r="M632" s="2" t="str">
        <f t="shared" si="120"/>
        <v>Saturday</v>
      </c>
      <c r="N632" s="2" t="str">
        <f t="shared" si="121"/>
        <v>Saturday</v>
      </c>
      <c r="O632" s="12">
        <f t="shared" si="122"/>
        <v>0</v>
      </c>
      <c r="P632" s="11" t="str">
        <f t="shared" si="123"/>
        <v>High Cost per Unit</v>
      </c>
      <c r="Q632" s="12">
        <f t="shared" si="124"/>
        <v>0</v>
      </c>
      <c r="R632" s="12">
        <f t="shared" si="125"/>
        <v>0</v>
      </c>
      <c r="S632" s="12">
        <f t="shared" si="126"/>
        <v>0</v>
      </c>
      <c r="T632" s="12">
        <f t="shared" si="127"/>
        <v>0</v>
      </c>
      <c r="U632" s="12">
        <f t="shared" si="128"/>
        <v>0</v>
      </c>
      <c r="V632" s="13" t="str">
        <f t="shared" ca="1" si="129"/>
        <v>Greater Than 8 Weeks Old</v>
      </c>
    </row>
    <row r="633" spans="1:22" x14ac:dyDescent="0.45">
      <c r="A633" s="2" t="s">
        <v>152</v>
      </c>
      <c r="B633" s="5">
        <v>43684</v>
      </c>
      <c r="C633" s="5" t="s">
        <v>369</v>
      </c>
      <c r="D633" s="5" t="s">
        <v>393</v>
      </c>
      <c r="E633" s="6">
        <v>12</v>
      </c>
      <c r="F633" s="3">
        <v>1428</v>
      </c>
      <c r="G633" s="3">
        <v>450</v>
      </c>
      <c r="H633" s="8">
        <f t="shared" si="117"/>
        <v>37.5</v>
      </c>
      <c r="I633" s="3">
        <v>978</v>
      </c>
      <c r="J633" s="4">
        <v>0.68</v>
      </c>
      <c r="K633" s="2" t="str">
        <f t="shared" si="118"/>
        <v>Wednesday</v>
      </c>
      <c r="L633" s="5">
        <f t="shared" si="119"/>
        <v>43687</v>
      </c>
      <c r="M633" s="2" t="str">
        <f t="shared" si="120"/>
        <v>Saturday</v>
      </c>
      <c r="N633" s="2" t="str">
        <f t="shared" si="121"/>
        <v>Saturday</v>
      </c>
      <c r="O633" s="12">
        <f t="shared" si="122"/>
        <v>0</v>
      </c>
      <c r="P633" s="11" t="str">
        <f t="shared" si="123"/>
        <v>High Cost per Unit</v>
      </c>
      <c r="Q633" s="12">
        <f t="shared" si="124"/>
        <v>0</v>
      </c>
      <c r="R633" s="12">
        <f t="shared" si="125"/>
        <v>42.839999999999996</v>
      </c>
      <c r="S633" s="12">
        <f t="shared" si="126"/>
        <v>0</v>
      </c>
      <c r="T633" s="12">
        <f t="shared" si="127"/>
        <v>0</v>
      </c>
      <c r="U633" s="12">
        <f t="shared" si="128"/>
        <v>0</v>
      </c>
      <c r="V633" s="13" t="str">
        <f t="shared" ca="1" si="129"/>
        <v>Greater Than 8 Weeks Old</v>
      </c>
    </row>
    <row r="634" spans="1:22" x14ac:dyDescent="0.45">
      <c r="A634" s="2" t="s">
        <v>184</v>
      </c>
      <c r="B634" s="5">
        <v>43684</v>
      </c>
      <c r="C634" s="5" t="s">
        <v>371</v>
      </c>
      <c r="D634" s="5" t="s">
        <v>371</v>
      </c>
      <c r="E634" s="6">
        <v>12</v>
      </c>
      <c r="F634" s="3">
        <v>634.89</v>
      </c>
      <c r="G634" s="3">
        <v>264</v>
      </c>
      <c r="H634" s="8">
        <f t="shared" si="117"/>
        <v>22</v>
      </c>
      <c r="I634" s="3">
        <v>370.89</v>
      </c>
      <c r="J634" s="4">
        <v>0.57999999999999996</v>
      </c>
      <c r="K634" s="2" t="str">
        <f t="shared" si="118"/>
        <v>Wednesday</v>
      </c>
      <c r="L634" s="5">
        <f t="shared" si="119"/>
        <v>43687</v>
      </c>
      <c r="M634" s="2" t="str">
        <f t="shared" si="120"/>
        <v>Saturday</v>
      </c>
      <c r="N634" s="2" t="str">
        <f t="shared" si="121"/>
        <v>Saturday</v>
      </c>
      <c r="O634" s="12">
        <f t="shared" si="122"/>
        <v>0</v>
      </c>
      <c r="P634" s="11" t="str">
        <f t="shared" si="123"/>
        <v>High Cost per Unit</v>
      </c>
      <c r="Q634" s="12">
        <f t="shared" si="124"/>
        <v>0</v>
      </c>
      <c r="R634" s="12">
        <f t="shared" si="125"/>
        <v>19.046699999999998</v>
      </c>
      <c r="S634" s="12">
        <f t="shared" si="126"/>
        <v>0</v>
      </c>
      <c r="T634" s="12">
        <f t="shared" si="127"/>
        <v>0</v>
      </c>
      <c r="U634" s="12">
        <f t="shared" si="128"/>
        <v>0</v>
      </c>
      <c r="V634" s="13" t="str">
        <f t="shared" ca="1" si="129"/>
        <v>Greater Than 8 Weeks Old</v>
      </c>
    </row>
    <row r="635" spans="1:22" x14ac:dyDescent="0.45">
      <c r="A635" s="2" t="s">
        <v>106</v>
      </c>
      <c r="B635" s="5">
        <v>43684</v>
      </c>
      <c r="C635" s="5" t="s">
        <v>369</v>
      </c>
      <c r="D635" s="5" t="s">
        <v>393</v>
      </c>
      <c r="E635" s="6">
        <v>1</v>
      </c>
      <c r="F635" s="3">
        <v>99</v>
      </c>
      <c r="G635" s="3">
        <v>30</v>
      </c>
      <c r="H635" s="8">
        <f t="shared" si="117"/>
        <v>30</v>
      </c>
      <c r="I635" s="3">
        <v>69</v>
      </c>
      <c r="J635" s="4">
        <v>0.7</v>
      </c>
      <c r="K635" s="2" t="str">
        <f t="shared" si="118"/>
        <v>Wednesday</v>
      </c>
      <c r="L635" s="5">
        <f t="shared" si="119"/>
        <v>43687</v>
      </c>
      <c r="M635" s="2" t="str">
        <f t="shared" si="120"/>
        <v>Saturday</v>
      </c>
      <c r="N635" s="2" t="str">
        <f t="shared" si="121"/>
        <v>Saturday</v>
      </c>
      <c r="O635" s="12">
        <f t="shared" si="122"/>
        <v>0</v>
      </c>
      <c r="P635" s="11" t="str">
        <f t="shared" si="123"/>
        <v>High Cost per Unit</v>
      </c>
      <c r="Q635" s="12">
        <f t="shared" si="124"/>
        <v>0</v>
      </c>
      <c r="R635" s="12">
        <f t="shared" si="125"/>
        <v>0</v>
      </c>
      <c r="S635" s="12">
        <f t="shared" si="126"/>
        <v>0</v>
      </c>
      <c r="T635" s="12">
        <f t="shared" si="127"/>
        <v>0</v>
      </c>
      <c r="U635" s="12">
        <f t="shared" si="128"/>
        <v>0</v>
      </c>
      <c r="V635" s="13" t="str">
        <f t="shared" ca="1" si="129"/>
        <v>Greater Than 8 Weeks Old</v>
      </c>
    </row>
    <row r="636" spans="1:22" x14ac:dyDescent="0.45">
      <c r="A636" s="2" t="s">
        <v>283</v>
      </c>
      <c r="B636" s="5">
        <v>43684</v>
      </c>
      <c r="C636" s="5" t="s">
        <v>369</v>
      </c>
      <c r="D636" s="5" t="s">
        <v>393</v>
      </c>
      <c r="E636" s="6">
        <v>7</v>
      </c>
      <c r="F636" s="3">
        <v>349.93</v>
      </c>
      <c r="G636" s="3">
        <v>169.12</v>
      </c>
      <c r="H636" s="8">
        <f t="shared" si="117"/>
        <v>24.16</v>
      </c>
      <c r="I636" s="3">
        <v>180.81</v>
      </c>
      <c r="J636" s="4">
        <v>0.52</v>
      </c>
      <c r="K636" s="2" t="str">
        <f t="shared" si="118"/>
        <v>Wednesday</v>
      </c>
      <c r="L636" s="5">
        <f t="shared" si="119"/>
        <v>43687</v>
      </c>
      <c r="M636" s="2" t="str">
        <f t="shared" si="120"/>
        <v>Saturday</v>
      </c>
      <c r="N636" s="2" t="str">
        <f t="shared" si="121"/>
        <v>Saturday</v>
      </c>
      <c r="O636" s="12">
        <f t="shared" si="122"/>
        <v>0</v>
      </c>
      <c r="P636" s="11" t="str">
        <f t="shared" si="123"/>
        <v>High Cost per Unit</v>
      </c>
      <c r="Q636" s="12">
        <f t="shared" si="124"/>
        <v>0</v>
      </c>
      <c r="R636" s="12">
        <f t="shared" si="125"/>
        <v>10.4979</v>
      </c>
      <c r="S636" s="12">
        <f t="shared" si="126"/>
        <v>0</v>
      </c>
      <c r="T636" s="12">
        <f t="shared" si="127"/>
        <v>0</v>
      </c>
      <c r="U636" s="12">
        <f t="shared" si="128"/>
        <v>0</v>
      </c>
      <c r="V636" s="13" t="str">
        <f t="shared" ca="1" si="129"/>
        <v>Greater Than 8 Weeks Old</v>
      </c>
    </row>
    <row r="637" spans="1:22" x14ac:dyDescent="0.45">
      <c r="A637" s="2" t="s">
        <v>274</v>
      </c>
      <c r="B637" s="5">
        <v>43684</v>
      </c>
      <c r="C637" s="5" t="s">
        <v>369</v>
      </c>
      <c r="D637" s="5" t="s">
        <v>393</v>
      </c>
      <c r="E637" s="6">
        <v>69</v>
      </c>
      <c r="F637" s="3">
        <v>2069.31</v>
      </c>
      <c r="G637" s="3">
        <v>1242</v>
      </c>
      <c r="H637" s="8">
        <f t="shared" si="117"/>
        <v>18</v>
      </c>
      <c r="I637" s="3">
        <v>827.31</v>
      </c>
      <c r="J637" s="4">
        <v>0.4</v>
      </c>
      <c r="K637" s="2" t="str">
        <f t="shared" si="118"/>
        <v>Wednesday</v>
      </c>
      <c r="L637" s="5">
        <f t="shared" si="119"/>
        <v>43687</v>
      </c>
      <c r="M637" s="2" t="str">
        <f t="shared" si="120"/>
        <v>Saturday</v>
      </c>
      <c r="N637" s="2" t="str">
        <f t="shared" si="121"/>
        <v>Saturday</v>
      </c>
      <c r="O637" s="12">
        <f t="shared" si="122"/>
        <v>0</v>
      </c>
      <c r="P637" s="11" t="str">
        <f t="shared" si="123"/>
        <v>High Cost per Unit</v>
      </c>
      <c r="Q637" s="12">
        <f t="shared" si="124"/>
        <v>0</v>
      </c>
      <c r="R637" s="12">
        <f t="shared" si="125"/>
        <v>62.079299999999996</v>
      </c>
      <c r="S637" s="12">
        <f t="shared" si="126"/>
        <v>0</v>
      </c>
      <c r="T637" s="12">
        <f t="shared" si="127"/>
        <v>0</v>
      </c>
      <c r="U637" s="12">
        <f t="shared" si="128"/>
        <v>0</v>
      </c>
      <c r="V637" s="13" t="str">
        <f t="shared" ca="1" si="129"/>
        <v>Greater Than 8 Weeks Old</v>
      </c>
    </row>
    <row r="638" spans="1:22" x14ac:dyDescent="0.45">
      <c r="A638" s="2" t="s">
        <v>275</v>
      </c>
      <c r="B638" s="5">
        <v>43684</v>
      </c>
      <c r="C638" s="5" t="s">
        <v>371</v>
      </c>
      <c r="D638" s="5" t="s">
        <v>371</v>
      </c>
      <c r="E638" s="6">
        <v>25</v>
      </c>
      <c r="F638" s="3">
        <v>1474.75</v>
      </c>
      <c r="G638" s="3">
        <v>1087.5</v>
      </c>
      <c r="H638" s="8">
        <f t="shared" si="117"/>
        <v>43.5</v>
      </c>
      <c r="I638" s="3">
        <v>387.25</v>
      </c>
      <c r="J638" s="4">
        <v>0.26</v>
      </c>
      <c r="K638" s="2" t="str">
        <f t="shared" si="118"/>
        <v>Wednesday</v>
      </c>
      <c r="L638" s="5">
        <f t="shared" si="119"/>
        <v>43687</v>
      </c>
      <c r="M638" s="2" t="str">
        <f t="shared" si="120"/>
        <v>Saturday</v>
      </c>
      <c r="N638" s="2" t="str">
        <f t="shared" si="121"/>
        <v>Saturday</v>
      </c>
      <c r="O638" s="12">
        <f t="shared" si="122"/>
        <v>0</v>
      </c>
      <c r="P638" s="11" t="str">
        <f t="shared" si="123"/>
        <v>High Cost per Unit</v>
      </c>
      <c r="Q638" s="12">
        <f t="shared" si="124"/>
        <v>0</v>
      </c>
      <c r="R638" s="12">
        <f t="shared" si="125"/>
        <v>44.2425</v>
      </c>
      <c r="S638" s="12">
        <f t="shared" si="126"/>
        <v>0</v>
      </c>
      <c r="T638" s="12">
        <f t="shared" si="127"/>
        <v>0</v>
      </c>
      <c r="U638" s="12">
        <f t="shared" si="128"/>
        <v>0</v>
      </c>
      <c r="V638" s="13" t="str">
        <f t="shared" ca="1" si="129"/>
        <v>Greater Than 8 Weeks Old</v>
      </c>
    </row>
    <row r="639" spans="1:22" x14ac:dyDescent="0.45">
      <c r="A639" s="2" t="s">
        <v>205</v>
      </c>
      <c r="B639" s="5">
        <v>43684</v>
      </c>
      <c r="C639" s="5" t="s">
        <v>369</v>
      </c>
      <c r="D639" s="5" t="s">
        <v>393</v>
      </c>
      <c r="E639" s="6">
        <v>2</v>
      </c>
      <c r="F639" s="3">
        <v>100</v>
      </c>
      <c r="G639" s="3">
        <v>27.7</v>
      </c>
      <c r="H639" s="8">
        <f t="shared" si="117"/>
        <v>13.85</v>
      </c>
      <c r="I639" s="3">
        <v>72.3</v>
      </c>
      <c r="J639" s="4">
        <v>0.72</v>
      </c>
      <c r="K639" s="2" t="str">
        <f t="shared" si="118"/>
        <v>Wednesday</v>
      </c>
      <c r="L639" s="5">
        <f t="shared" si="119"/>
        <v>43687</v>
      </c>
      <c r="M639" s="2" t="str">
        <f t="shared" si="120"/>
        <v>Saturday</v>
      </c>
      <c r="N639" s="2" t="str">
        <f t="shared" si="121"/>
        <v>Saturday</v>
      </c>
      <c r="O639" s="12">
        <f t="shared" si="122"/>
        <v>0</v>
      </c>
      <c r="P639" s="11" t="str">
        <f t="shared" si="123"/>
        <v>Low Cost per Unit</v>
      </c>
      <c r="Q639" s="12">
        <f t="shared" si="124"/>
        <v>0</v>
      </c>
      <c r="R639" s="12">
        <f t="shared" si="125"/>
        <v>3</v>
      </c>
      <c r="S639" s="12">
        <f t="shared" si="126"/>
        <v>0</v>
      </c>
      <c r="T639" s="12">
        <f t="shared" si="127"/>
        <v>0</v>
      </c>
      <c r="U639" s="12">
        <f t="shared" si="128"/>
        <v>0</v>
      </c>
      <c r="V639" s="13" t="str">
        <f t="shared" ca="1" si="129"/>
        <v>Greater Than 8 Weeks Old</v>
      </c>
    </row>
    <row r="640" spans="1:22" x14ac:dyDescent="0.45">
      <c r="A640" s="2" t="s">
        <v>287</v>
      </c>
      <c r="B640" s="5">
        <v>43684</v>
      </c>
      <c r="C640" s="5" t="s">
        <v>371</v>
      </c>
      <c r="D640" s="5" t="s">
        <v>371</v>
      </c>
      <c r="E640" s="6">
        <v>73</v>
      </c>
      <c r="F640" s="3">
        <v>6337.27</v>
      </c>
      <c r="G640" s="3">
        <v>3504</v>
      </c>
      <c r="H640" s="8">
        <f t="shared" si="117"/>
        <v>48</v>
      </c>
      <c r="I640" s="3">
        <v>2833.27</v>
      </c>
      <c r="J640" s="4">
        <v>0.45</v>
      </c>
      <c r="K640" s="2" t="str">
        <f t="shared" si="118"/>
        <v>Wednesday</v>
      </c>
      <c r="L640" s="5">
        <f t="shared" si="119"/>
        <v>43687</v>
      </c>
      <c r="M640" s="2" t="str">
        <f t="shared" si="120"/>
        <v>Saturday</v>
      </c>
      <c r="N640" s="2" t="str">
        <f t="shared" si="121"/>
        <v>Saturday</v>
      </c>
      <c r="O640" s="12">
        <f t="shared" si="122"/>
        <v>0</v>
      </c>
      <c r="P640" s="11" t="str">
        <f t="shared" si="123"/>
        <v>High Cost per Unit</v>
      </c>
      <c r="Q640" s="12">
        <f t="shared" si="124"/>
        <v>0</v>
      </c>
      <c r="R640" s="12">
        <f t="shared" si="125"/>
        <v>190.1181</v>
      </c>
      <c r="S640" s="12">
        <f t="shared" si="126"/>
        <v>0</v>
      </c>
      <c r="T640" s="12">
        <f t="shared" si="127"/>
        <v>0</v>
      </c>
      <c r="U640" s="12">
        <f t="shared" si="128"/>
        <v>0</v>
      </c>
      <c r="V640" s="13" t="str">
        <f t="shared" ca="1" si="129"/>
        <v>Greater Than 8 Weeks Old</v>
      </c>
    </row>
    <row r="641" spans="1:22" x14ac:dyDescent="0.45">
      <c r="A641" s="2" t="s">
        <v>222</v>
      </c>
      <c r="B641" s="5">
        <v>43684</v>
      </c>
      <c r="C641" s="5" t="s">
        <v>369</v>
      </c>
      <c r="D641" s="5" t="s">
        <v>393</v>
      </c>
      <c r="E641" s="6">
        <v>18</v>
      </c>
      <c r="F641" s="3">
        <v>539.82000000000005</v>
      </c>
      <c r="G641" s="3">
        <v>351</v>
      </c>
      <c r="H641" s="8">
        <f t="shared" si="117"/>
        <v>19.5</v>
      </c>
      <c r="I641" s="3">
        <v>188.82</v>
      </c>
      <c r="J641" s="4">
        <v>0.35</v>
      </c>
      <c r="K641" s="2" t="str">
        <f t="shared" si="118"/>
        <v>Wednesday</v>
      </c>
      <c r="L641" s="5">
        <f t="shared" si="119"/>
        <v>43687</v>
      </c>
      <c r="M641" s="2" t="str">
        <f t="shared" si="120"/>
        <v>Saturday</v>
      </c>
      <c r="N641" s="2" t="str">
        <f t="shared" si="121"/>
        <v>Saturday</v>
      </c>
      <c r="O641" s="12">
        <f t="shared" si="122"/>
        <v>0</v>
      </c>
      <c r="P641" s="11" t="str">
        <f t="shared" si="123"/>
        <v>High Cost per Unit</v>
      </c>
      <c r="Q641" s="12">
        <f t="shared" si="124"/>
        <v>0</v>
      </c>
      <c r="R641" s="12">
        <f t="shared" si="125"/>
        <v>16.194600000000001</v>
      </c>
      <c r="S641" s="12">
        <f t="shared" si="126"/>
        <v>0</v>
      </c>
      <c r="T641" s="12">
        <f t="shared" si="127"/>
        <v>0</v>
      </c>
      <c r="U641" s="12">
        <f t="shared" si="128"/>
        <v>0</v>
      </c>
      <c r="V641" s="13" t="str">
        <f t="shared" ca="1" si="129"/>
        <v>Greater Than 8 Weeks Old</v>
      </c>
    </row>
    <row r="642" spans="1:22" x14ac:dyDescent="0.45">
      <c r="A642" s="2" t="s">
        <v>243</v>
      </c>
      <c r="B642" s="5">
        <v>43684</v>
      </c>
      <c r="C642" s="5" t="s">
        <v>369</v>
      </c>
      <c r="D642" s="5" t="s">
        <v>372</v>
      </c>
      <c r="E642" s="6">
        <v>11</v>
      </c>
      <c r="F642" s="3">
        <v>76.89</v>
      </c>
      <c r="G642" s="3">
        <v>37.4</v>
      </c>
      <c r="H642" s="8">
        <f t="shared" si="117"/>
        <v>3.4</v>
      </c>
      <c r="I642" s="3">
        <v>39.49</v>
      </c>
      <c r="J642" s="4">
        <v>0.51</v>
      </c>
      <c r="K642" s="2" t="str">
        <f t="shared" si="118"/>
        <v>Wednesday</v>
      </c>
      <c r="L642" s="5">
        <f t="shared" si="119"/>
        <v>43687</v>
      </c>
      <c r="M642" s="2" t="str">
        <f t="shared" si="120"/>
        <v>Saturday</v>
      </c>
      <c r="N642" s="2" t="str">
        <f t="shared" si="121"/>
        <v>Saturday</v>
      </c>
      <c r="O642" s="12">
        <f t="shared" si="122"/>
        <v>0</v>
      </c>
      <c r="P642" s="11" t="str">
        <f t="shared" si="123"/>
        <v>Low Cost per Unit</v>
      </c>
      <c r="Q642" s="12">
        <f t="shared" si="124"/>
        <v>0</v>
      </c>
      <c r="R642" s="12">
        <f t="shared" si="125"/>
        <v>2.3066999999999998</v>
      </c>
      <c r="S642" s="12">
        <f t="shared" si="126"/>
        <v>0</v>
      </c>
      <c r="T642" s="12">
        <f t="shared" si="127"/>
        <v>0</v>
      </c>
      <c r="U642" s="12">
        <f t="shared" si="128"/>
        <v>0</v>
      </c>
      <c r="V642" s="13" t="str">
        <f t="shared" ca="1" si="129"/>
        <v>Greater Than 8 Weeks Old</v>
      </c>
    </row>
    <row r="643" spans="1:22" x14ac:dyDescent="0.45">
      <c r="A643" s="2" t="s">
        <v>244</v>
      </c>
      <c r="B643" s="5">
        <v>43684</v>
      </c>
      <c r="C643" s="5" t="s">
        <v>369</v>
      </c>
      <c r="D643" s="5" t="s">
        <v>372</v>
      </c>
      <c r="E643" s="6">
        <v>9</v>
      </c>
      <c r="F643" s="3">
        <v>206.91</v>
      </c>
      <c r="G643" s="3">
        <v>97.2</v>
      </c>
      <c r="H643" s="8">
        <f t="shared" ref="H643:H706" si="130">G643/E643</f>
        <v>10.8</v>
      </c>
      <c r="I643" s="3">
        <v>109.71</v>
      </c>
      <c r="J643" s="4">
        <v>0.53</v>
      </c>
      <c r="K643" s="2" t="str">
        <f t="shared" ref="K643:K706" si="131">TEXT(B643,"dddd")</f>
        <v>Wednesday</v>
      </c>
      <c r="L643" s="5">
        <f t="shared" ref="L643:L706" si="132">B643+3</f>
        <v>43687</v>
      </c>
      <c r="M643" s="2" t="str">
        <f t="shared" ref="M643:M706" si="133">TEXT(L643,"dddd")</f>
        <v>Saturday</v>
      </c>
      <c r="N643" s="2" t="str">
        <f t="shared" ref="N643:N706" si="134">IF(M643="Sunday","Monday",M643)</f>
        <v>Saturday</v>
      </c>
      <c r="O643" s="12">
        <f t="shared" ref="O643:O706" si="135">IF(TEXT(B643,"dddd")="Tuesday",E643*0.05,0)</f>
        <v>0</v>
      </c>
      <c r="P643" s="11" t="str">
        <f t="shared" ref="P643:P706" si="136">IF(H643&gt;AVERAGE(H:H),"High Cost per Unit","Low Cost per Unit")</f>
        <v>Low Cost per Unit</v>
      </c>
      <c r="Q643" s="12">
        <f t="shared" ref="Q643:Q706" si="137">IF(D643="Masks",F643*0.1,0)</f>
        <v>0</v>
      </c>
      <c r="R643" s="12">
        <f t="shared" ref="R643:R706" si="138">IF(E643&gt;1,F643*0.03,0)</f>
        <v>6.2073</v>
      </c>
      <c r="S643" s="12">
        <f t="shared" ref="S643:S706" si="139">IF(D643="Accessories",F643*0.15,0)</f>
        <v>0</v>
      </c>
      <c r="T643" s="12">
        <f t="shared" ref="T643:T706" si="140">IF(AND(K643="Saturday",C643="Fitness"),F643*0.1,0)</f>
        <v>0</v>
      </c>
      <c r="U643" s="12">
        <f t="shared" ref="U643:U706" si="141">IF(AND(K643="Friday",C643="Automotive"),F643*0.2,0)</f>
        <v>0</v>
      </c>
      <c r="V643" s="13" t="str">
        <f t="shared" ref="V643:V706" ca="1" si="142">IF(ABS(TODAY()-B643)&gt;56,"Greater Than 8 Weeks Old","Less Than 8 Weeks Old")</f>
        <v>Greater Than 8 Weeks Old</v>
      </c>
    </row>
    <row r="644" spans="1:22" x14ac:dyDescent="0.45">
      <c r="A644" s="2" t="s">
        <v>302</v>
      </c>
      <c r="B644" s="5">
        <v>43684</v>
      </c>
      <c r="C644" s="5" t="s">
        <v>369</v>
      </c>
      <c r="D644" s="5" t="s">
        <v>372</v>
      </c>
      <c r="E644" s="6">
        <v>1</v>
      </c>
      <c r="F644" s="3">
        <v>24</v>
      </c>
      <c r="G644" s="3">
        <v>10.5</v>
      </c>
      <c r="H644" s="8">
        <f t="shared" si="130"/>
        <v>10.5</v>
      </c>
      <c r="I644" s="3">
        <v>13.5</v>
      </c>
      <c r="J644" s="4">
        <v>0.56000000000000005</v>
      </c>
      <c r="K644" s="2" t="str">
        <f t="shared" si="131"/>
        <v>Wednesday</v>
      </c>
      <c r="L644" s="5">
        <f t="shared" si="132"/>
        <v>43687</v>
      </c>
      <c r="M644" s="2" t="str">
        <f t="shared" si="133"/>
        <v>Saturday</v>
      </c>
      <c r="N644" s="2" t="str">
        <f t="shared" si="134"/>
        <v>Saturday</v>
      </c>
      <c r="O644" s="12">
        <f t="shared" si="135"/>
        <v>0</v>
      </c>
      <c r="P644" s="11" t="str">
        <f t="shared" si="136"/>
        <v>Low Cost per Unit</v>
      </c>
      <c r="Q644" s="12">
        <f t="shared" si="137"/>
        <v>0</v>
      </c>
      <c r="R644" s="12">
        <f t="shared" si="138"/>
        <v>0</v>
      </c>
      <c r="S644" s="12">
        <f t="shared" si="139"/>
        <v>0</v>
      </c>
      <c r="T644" s="12">
        <f t="shared" si="140"/>
        <v>0</v>
      </c>
      <c r="U644" s="12">
        <f t="shared" si="141"/>
        <v>0</v>
      </c>
      <c r="V644" s="13" t="str">
        <f t="shared" ca="1" si="142"/>
        <v>Greater Than 8 Weeks Old</v>
      </c>
    </row>
    <row r="645" spans="1:22" x14ac:dyDescent="0.45">
      <c r="A645" s="2" t="s">
        <v>288</v>
      </c>
      <c r="B645" s="5">
        <v>43684</v>
      </c>
      <c r="C645" s="5" t="s">
        <v>367</v>
      </c>
      <c r="D645" s="5" t="s">
        <v>368</v>
      </c>
      <c r="E645" s="6">
        <v>12</v>
      </c>
      <c r="F645" s="3">
        <v>539.88</v>
      </c>
      <c r="G645" s="3">
        <v>216</v>
      </c>
      <c r="H645" s="8">
        <f t="shared" si="130"/>
        <v>18</v>
      </c>
      <c r="I645" s="3">
        <v>323.88</v>
      </c>
      <c r="J645" s="4">
        <v>0.6</v>
      </c>
      <c r="K645" s="2" t="str">
        <f t="shared" si="131"/>
        <v>Wednesday</v>
      </c>
      <c r="L645" s="5">
        <f t="shared" si="132"/>
        <v>43687</v>
      </c>
      <c r="M645" s="2" t="str">
        <f t="shared" si="133"/>
        <v>Saturday</v>
      </c>
      <c r="N645" s="2" t="str">
        <f t="shared" si="134"/>
        <v>Saturday</v>
      </c>
      <c r="O645" s="12">
        <f t="shared" si="135"/>
        <v>0</v>
      </c>
      <c r="P645" s="11" t="str">
        <f t="shared" si="136"/>
        <v>High Cost per Unit</v>
      </c>
      <c r="Q645" s="12">
        <f t="shared" si="137"/>
        <v>53.988</v>
      </c>
      <c r="R645" s="12">
        <f t="shared" si="138"/>
        <v>16.196400000000001</v>
      </c>
      <c r="S645" s="12">
        <f t="shared" si="139"/>
        <v>0</v>
      </c>
      <c r="T645" s="12">
        <f t="shared" si="140"/>
        <v>0</v>
      </c>
      <c r="U645" s="12">
        <f t="shared" si="141"/>
        <v>0</v>
      </c>
      <c r="V645" s="13" t="str">
        <f t="shared" ca="1" si="142"/>
        <v>Greater Than 8 Weeks Old</v>
      </c>
    </row>
    <row r="646" spans="1:22" x14ac:dyDescent="0.45">
      <c r="A646" s="2" t="s">
        <v>245</v>
      </c>
      <c r="B646" s="5">
        <v>43684</v>
      </c>
      <c r="C646" s="5" t="s">
        <v>369</v>
      </c>
      <c r="D646" s="5" t="s">
        <v>372</v>
      </c>
      <c r="E646" s="6">
        <v>8</v>
      </c>
      <c r="F646" s="3">
        <v>319.92</v>
      </c>
      <c r="G646" s="3">
        <v>129.6</v>
      </c>
      <c r="H646" s="8">
        <f t="shared" si="130"/>
        <v>16.2</v>
      </c>
      <c r="I646" s="3">
        <v>190.32</v>
      </c>
      <c r="J646" s="4">
        <v>0.59</v>
      </c>
      <c r="K646" s="2" t="str">
        <f t="shared" si="131"/>
        <v>Wednesday</v>
      </c>
      <c r="L646" s="5">
        <f t="shared" si="132"/>
        <v>43687</v>
      </c>
      <c r="M646" s="2" t="str">
        <f t="shared" si="133"/>
        <v>Saturday</v>
      </c>
      <c r="N646" s="2" t="str">
        <f t="shared" si="134"/>
        <v>Saturday</v>
      </c>
      <c r="O646" s="12">
        <f t="shared" si="135"/>
        <v>0</v>
      </c>
      <c r="P646" s="11" t="str">
        <f t="shared" si="136"/>
        <v>Low Cost per Unit</v>
      </c>
      <c r="Q646" s="12">
        <f t="shared" si="137"/>
        <v>0</v>
      </c>
      <c r="R646" s="12">
        <f t="shared" si="138"/>
        <v>9.5975999999999999</v>
      </c>
      <c r="S646" s="12">
        <f t="shared" si="139"/>
        <v>0</v>
      </c>
      <c r="T646" s="12">
        <f t="shared" si="140"/>
        <v>0</v>
      </c>
      <c r="U646" s="12">
        <f t="shared" si="141"/>
        <v>0</v>
      </c>
      <c r="V646" s="13" t="str">
        <f t="shared" ca="1" si="142"/>
        <v>Greater Than 8 Weeks Old</v>
      </c>
    </row>
    <row r="647" spans="1:22" x14ac:dyDescent="0.45">
      <c r="A647" s="2" t="s">
        <v>223</v>
      </c>
      <c r="B647" s="5">
        <v>43684</v>
      </c>
      <c r="C647" s="5" t="s">
        <v>367</v>
      </c>
      <c r="D647" s="5" t="s">
        <v>368</v>
      </c>
      <c r="E647" s="6">
        <v>2</v>
      </c>
      <c r="F647" s="3">
        <v>89.98</v>
      </c>
      <c r="G647" s="3">
        <v>36</v>
      </c>
      <c r="H647" s="8">
        <f t="shared" si="130"/>
        <v>18</v>
      </c>
      <c r="I647" s="3">
        <v>53.98</v>
      </c>
      <c r="J647" s="4">
        <v>0.6</v>
      </c>
      <c r="K647" s="2" t="str">
        <f t="shared" si="131"/>
        <v>Wednesday</v>
      </c>
      <c r="L647" s="5">
        <f t="shared" si="132"/>
        <v>43687</v>
      </c>
      <c r="M647" s="2" t="str">
        <f t="shared" si="133"/>
        <v>Saturday</v>
      </c>
      <c r="N647" s="2" t="str">
        <f t="shared" si="134"/>
        <v>Saturday</v>
      </c>
      <c r="O647" s="12">
        <f t="shared" si="135"/>
        <v>0</v>
      </c>
      <c r="P647" s="11" t="str">
        <f t="shared" si="136"/>
        <v>High Cost per Unit</v>
      </c>
      <c r="Q647" s="12">
        <f t="shared" si="137"/>
        <v>8.9980000000000011</v>
      </c>
      <c r="R647" s="12">
        <f t="shared" si="138"/>
        <v>2.6993999999999998</v>
      </c>
      <c r="S647" s="12">
        <f t="shared" si="139"/>
        <v>0</v>
      </c>
      <c r="T647" s="12">
        <f t="shared" si="140"/>
        <v>0</v>
      </c>
      <c r="U647" s="12">
        <f t="shared" si="141"/>
        <v>0</v>
      </c>
      <c r="V647" s="13" t="str">
        <f t="shared" ca="1" si="142"/>
        <v>Greater Than 8 Weeks Old</v>
      </c>
    </row>
    <row r="648" spans="1:22" x14ac:dyDescent="0.45">
      <c r="A648" s="2" t="s">
        <v>303</v>
      </c>
      <c r="B648" s="5">
        <v>43684</v>
      </c>
      <c r="C648" s="5" t="s">
        <v>371</v>
      </c>
      <c r="D648" s="5" t="s">
        <v>371</v>
      </c>
      <c r="E648" s="6">
        <v>6</v>
      </c>
      <c r="F648" s="3">
        <v>167.94</v>
      </c>
      <c r="G648" s="3">
        <v>126</v>
      </c>
      <c r="H648" s="8">
        <f t="shared" si="130"/>
        <v>21</v>
      </c>
      <c r="I648" s="3">
        <v>41.94</v>
      </c>
      <c r="J648" s="4">
        <v>0.25</v>
      </c>
      <c r="K648" s="2" t="str">
        <f t="shared" si="131"/>
        <v>Wednesday</v>
      </c>
      <c r="L648" s="5">
        <f t="shared" si="132"/>
        <v>43687</v>
      </c>
      <c r="M648" s="2" t="str">
        <f t="shared" si="133"/>
        <v>Saturday</v>
      </c>
      <c r="N648" s="2" t="str">
        <f t="shared" si="134"/>
        <v>Saturday</v>
      </c>
      <c r="O648" s="12">
        <f t="shared" si="135"/>
        <v>0</v>
      </c>
      <c r="P648" s="11" t="str">
        <f t="shared" si="136"/>
        <v>High Cost per Unit</v>
      </c>
      <c r="Q648" s="12">
        <f t="shared" si="137"/>
        <v>0</v>
      </c>
      <c r="R648" s="12">
        <f t="shared" si="138"/>
        <v>5.0381999999999998</v>
      </c>
      <c r="S648" s="12">
        <f t="shared" si="139"/>
        <v>0</v>
      </c>
      <c r="T648" s="12">
        <f t="shared" si="140"/>
        <v>0</v>
      </c>
      <c r="U648" s="12">
        <f t="shared" si="141"/>
        <v>0</v>
      </c>
      <c r="V648" s="13" t="str">
        <f t="shared" ca="1" si="142"/>
        <v>Greater Than 8 Weeks Old</v>
      </c>
    </row>
    <row r="649" spans="1:22" x14ac:dyDescent="0.45">
      <c r="A649" s="2" t="s">
        <v>246</v>
      </c>
      <c r="B649" s="5">
        <v>43684</v>
      </c>
      <c r="C649" s="5" t="s">
        <v>371</v>
      </c>
      <c r="D649" s="5" t="s">
        <v>371</v>
      </c>
      <c r="E649" s="6">
        <v>16</v>
      </c>
      <c r="F649" s="3">
        <v>511.84</v>
      </c>
      <c r="G649" s="3">
        <v>384</v>
      </c>
      <c r="H649" s="8">
        <f t="shared" si="130"/>
        <v>24</v>
      </c>
      <c r="I649" s="3">
        <v>127.84</v>
      </c>
      <c r="J649" s="4">
        <v>0.25</v>
      </c>
      <c r="K649" s="2" t="str">
        <f t="shared" si="131"/>
        <v>Wednesday</v>
      </c>
      <c r="L649" s="5">
        <f t="shared" si="132"/>
        <v>43687</v>
      </c>
      <c r="M649" s="2" t="str">
        <f t="shared" si="133"/>
        <v>Saturday</v>
      </c>
      <c r="N649" s="2" t="str">
        <f t="shared" si="134"/>
        <v>Saturday</v>
      </c>
      <c r="O649" s="12">
        <f t="shared" si="135"/>
        <v>0</v>
      </c>
      <c r="P649" s="11" t="str">
        <f t="shared" si="136"/>
        <v>High Cost per Unit</v>
      </c>
      <c r="Q649" s="12">
        <f t="shared" si="137"/>
        <v>0</v>
      </c>
      <c r="R649" s="12">
        <f t="shared" si="138"/>
        <v>15.355199999999998</v>
      </c>
      <c r="S649" s="12">
        <f t="shared" si="139"/>
        <v>0</v>
      </c>
      <c r="T649" s="12">
        <f t="shared" si="140"/>
        <v>0</v>
      </c>
      <c r="U649" s="12">
        <f t="shared" si="141"/>
        <v>0</v>
      </c>
      <c r="V649" s="13" t="str">
        <f t="shared" ca="1" si="142"/>
        <v>Greater Than 8 Weeks Old</v>
      </c>
    </row>
    <row r="650" spans="1:22" x14ac:dyDescent="0.45">
      <c r="A650" s="2" t="s">
        <v>206</v>
      </c>
      <c r="B650" s="5">
        <v>43684</v>
      </c>
      <c r="C650" s="5" t="s">
        <v>369</v>
      </c>
      <c r="D650" s="5" t="s">
        <v>372</v>
      </c>
      <c r="E650" s="6">
        <v>2</v>
      </c>
      <c r="F650" s="3">
        <v>100</v>
      </c>
      <c r="G650" s="3">
        <v>29.98</v>
      </c>
      <c r="H650" s="8">
        <f t="shared" si="130"/>
        <v>14.99</v>
      </c>
      <c r="I650" s="3">
        <v>70.02</v>
      </c>
      <c r="J650" s="4">
        <v>0.7</v>
      </c>
      <c r="K650" s="2" t="str">
        <f t="shared" si="131"/>
        <v>Wednesday</v>
      </c>
      <c r="L650" s="5">
        <f t="shared" si="132"/>
        <v>43687</v>
      </c>
      <c r="M650" s="2" t="str">
        <f t="shared" si="133"/>
        <v>Saturday</v>
      </c>
      <c r="N650" s="2" t="str">
        <f t="shared" si="134"/>
        <v>Saturday</v>
      </c>
      <c r="O650" s="12">
        <f t="shared" si="135"/>
        <v>0</v>
      </c>
      <c r="P650" s="11" t="str">
        <f t="shared" si="136"/>
        <v>Low Cost per Unit</v>
      </c>
      <c r="Q650" s="12">
        <f t="shared" si="137"/>
        <v>0</v>
      </c>
      <c r="R650" s="12">
        <f t="shared" si="138"/>
        <v>3</v>
      </c>
      <c r="S650" s="12">
        <f t="shared" si="139"/>
        <v>0</v>
      </c>
      <c r="T650" s="12">
        <f t="shared" si="140"/>
        <v>0</v>
      </c>
      <c r="U650" s="12">
        <f t="shared" si="141"/>
        <v>0</v>
      </c>
      <c r="V650" s="13" t="str">
        <f t="shared" ca="1" si="142"/>
        <v>Greater Than 8 Weeks Old</v>
      </c>
    </row>
    <row r="651" spans="1:22" x14ac:dyDescent="0.45">
      <c r="A651" s="2" t="s">
        <v>107</v>
      </c>
      <c r="B651" s="5">
        <v>43684</v>
      </c>
      <c r="C651" s="5" t="s">
        <v>375</v>
      </c>
      <c r="D651" s="5" t="s">
        <v>377</v>
      </c>
      <c r="E651" s="6">
        <v>2</v>
      </c>
      <c r="F651" s="3">
        <v>40</v>
      </c>
      <c r="G651" s="3">
        <v>8</v>
      </c>
      <c r="H651" s="8">
        <f t="shared" si="130"/>
        <v>4</v>
      </c>
      <c r="I651" s="3">
        <v>32</v>
      </c>
      <c r="J651" s="4">
        <v>0.8</v>
      </c>
      <c r="K651" s="2" t="str">
        <f t="shared" si="131"/>
        <v>Wednesday</v>
      </c>
      <c r="L651" s="5">
        <f t="shared" si="132"/>
        <v>43687</v>
      </c>
      <c r="M651" s="2" t="str">
        <f t="shared" si="133"/>
        <v>Saturday</v>
      </c>
      <c r="N651" s="2" t="str">
        <f t="shared" si="134"/>
        <v>Saturday</v>
      </c>
      <c r="O651" s="12">
        <f t="shared" si="135"/>
        <v>0</v>
      </c>
      <c r="P651" s="11" t="str">
        <f t="shared" si="136"/>
        <v>Low Cost per Unit</v>
      </c>
      <c r="Q651" s="12">
        <f t="shared" si="137"/>
        <v>0</v>
      </c>
      <c r="R651" s="12">
        <f t="shared" si="138"/>
        <v>1.2</v>
      </c>
      <c r="S651" s="12">
        <f t="shared" si="139"/>
        <v>0</v>
      </c>
      <c r="T651" s="12">
        <f t="shared" si="140"/>
        <v>0</v>
      </c>
      <c r="U651" s="12">
        <f t="shared" si="141"/>
        <v>0</v>
      </c>
      <c r="V651" s="13" t="str">
        <f t="shared" ca="1" si="142"/>
        <v>Greater Than 8 Weeks Old</v>
      </c>
    </row>
    <row r="652" spans="1:22" x14ac:dyDescent="0.45">
      <c r="A652" s="2" t="s">
        <v>48</v>
      </c>
      <c r="B652" s="5">
        <v>43684</v>
      </c>
      <c r="C652" s="5" t="s">
        <v>378</v>
      </c>
      <c r="D652" s="5" t="s">
        <v>379</v>
      </c>
      <c r="E652" s="6">
        <v>23</v>
      </c>
      <c r="F652" s="3">
        <v>919.77</v>
      </c>
      <c r="G652" s="3">
        <v>304.52</v>
      </c>
      <c r="H652" s="8">
        <f t="shared" si="130"/>
        <v>13.239999999999998</v>
      </c>
      <c r="I652" s="3">
        <v>615.25</v>
      </c>
      <c r="J652" s="4">
        <v>0.67</v>
      </c>
      <c r="K652" s="2" t="str">
        <f t="shared" si="131"/>
        <v>Wednesday</v>
      </c>
      <c r="L652" s="5">
        <f t="shared" si="132"/>
        <v>43687</v>
      </c>
      <c r="M652" s="2" t="str">
        <f t="shared" si="133"/>
        <v>Saturday</v>
      </c>
      <c r="N652" s="2" t="str">
        <f t="shared" si="134"/>
        <v>Saturday</v>
      </c>
      <c r="O652" s="12">
        <f t="shared" si="135"/>
        <v>0</v>
      </c>
      <c r="P652" s="11" t="str">
        <f t="shared" si="136"/>
        <v>Low Cost per Unit</v>
      </c>
      <c r="Q652" s="12">
        <f t="shared" si="137"/>
        <v>0</v>
      </c>
      <c r="R652" s="12">
        <f t="shared" si="138"/>
        <v>27.5931</v>
      </c>
      <c r="S652" s="12">
        <f t="shared" si="139"/>
        <v>0</v>
      </c>
      <c r="T652" s="12">
        <f t="shared" si="140"/>
        <v>0</v>
      </c>
      <c r="U652" s="12">
        <f t="shared" si="141"/>
        <v>0</v>
      </c>
      <c r="V652" s="13" t="str">
        <f t="shared" ca="1" si="142"/>
        <v>Greater Than 8 Weeks Old</v>
      </c>
    </row>
    <row r="653" spans="1:22" x14ac:dyDescent="0.45">
      <c r="A653" s="2" t="s">
        <v>185</v>
      </c>
      <c r="B653" s="5">
        <v>43684</v>
      </c>
      <c r="C653" s="5" t="s">
        <v>378</v>
      </c>
      <c r="D653" s="5" t="s">
        <v>379</v>
      </c>
      <c r="E653" s="6">
        <v>3</v>
      </c>
      <c r="F653" s="3">
        <v>387</v>
      </c>
      <c r="G653" s="3">
        <v>120.51</v>
      </c>
      <c r="H653" s="8">
        <f t="shared" si="130"/>
        <v>40.17</v>
      </c>
      <c r="I653" s="3">
        <v>266.49</v>
      </c>
      <c r="J653" s="4">
        <v>0.69</v>
      </c>
      <c r="K653" s="2" t="str">
        <f t="shared" si="131"/>
        <v>Wednesday</v>
      </c>
      <c r="L653" s="5">
        <f t="shared" si="132"/>
        <v>43687</v>
      </c>
      <c r="M653" s="2" t="str">
        <f t="shared" si="133"/>
        <v>Saturday</v>
      </c>
      <c r="N653" s="2" t="str">
        <f t="shared" si="134"/>
        <v>Saturday</v>
      </c>
      <c r="O653" s="12">
        <f t="shared" si="135"/>
        <v>0</v>
      </c>
      <c r="P653" s="11" t="str">
        <f t="shared" si="136"/>
        <v>High Cost per Unit</v>
      </c>
      <c r="Q653" s="12">
        <f t="shared" si="137"/>
        <v>0</v>
      </c>
      <c r="R653" s="12">
        <f t="shared" si="138"/>
        <v>11.61</v>
      </c>
      <c r="S653" s="12">
        <f t="shared" si="139"/>
        <v>0</v>
      </c>
      <c r="T653" s="12">
        <f t="shared" si="140"/>
        <v>0</v>
      </c>
      <c r="U653" s="12">
        <f t="shared" si="141"/>
        <v>0</v>
      </c>
      <c r="V653" s="13" t="str">
        <f t="shared" ca="1" si="142"/>
        <v>Greater Than 8 Weeks Old</v>
      </c>
    </row>
    <row r="654" spans="1:22" x14ac:dyDescent="0.45">
      <c r="A654" s="2" t="s">
        <v>304</v>
      </c>
      <c r="B654" s="5">
        <v>43684</v>
      </c>
      <c r="C654" s="5" t="s">
        <v>369</v>
      </c>
      <c r="D654" s="5" t="s">
        <v>394</v>
      </c>
      <c r="E654" s="6">
        <v>16</v>
      </c>
      <c r="F654" s="3">
        <v>543.84</v>
      </c>
      <c r="G654" s="3">
        <v>240</v>
      </c>
      <c r="H654" s="8">
        <f t="shared" si="130"/>
        <v>15</v>
      </c>
      <c r="I654" s="3">
        <v>303.83999999999997</v>
      </c>
      <c r="J654" s="4">
        <v>0.56000000000000005</v>
      </c>
      <c r="K654" s="2" t="str">
        <f t="shared" si="131"/>
        <v>Wednesday</v>
      </c>
      <c r="L654" s="5">
        <f t="shared" si="132"/>
        <v>43687</v>
      </c>
      <c r="M654" s="2" t="str">
        <f t="shared" si="133"/>
        <v>Saturday</v>
      </c>
      <c r="N654" s="2" t="str">
        <f t="shared" si="134"/>
        <v>Saturday</v>
      </c>
      <c r="O654" s="12">
        <f t="shared" si="135"/>
        <v>0</v>
      </c>
      <c r="P654" s="11" t="str">
        <f t="shared" si="136"/>
        <v>Low Cost per Unit</v>
      </c>
      <c r="Q654" s="12">
        <f t="shared" si="137"/>
        <v>0</v>
      </c>
      <c r="R654" s="12">
        <f t="shared" si="138"/>
        <v>16.315200000000001</v>
      </c>
      <c r="S654" s="12">
        <f t="shared" si="139"/>
        <v>0</v>
      </c>
      <c r="T654" s="12">
        <f t="shared" si="140"/>
        <v>0</v>
      </c>
      <c r="U654" s="12">
        <f t="shared" si="141"/>
        <v>0</v>
      </c>
      <c r="V654" s="13" t="str">
        <f t="shared" ca="1" si="142"/>
        <v>Greater Than 8 Weeks Old</v>
      </c>
    </row>
    <row r="655" spans="1:22" x14ac:dyDescent="0.45">
      <c r="A655" s="2" t="s">
        <v>179</v>
      </c>
      <c r="B655" s="5">
        <v>43684</v>
      </c>
      <c r="C655" s="5" t="s">
        <v>380</v>
      </c>
      <c r="D655" s="5" t="s">
        <v>381</v>
      </c>
      <c r="E655" s="6">
        <v>2</v>
      </c>
      <c r="F655" s="3">
        <v>50</v>
      </c>
      <c r="G655" s="3">
        <v>14.7</v>
      </c>
      <c r="H655" s="8">
        <f t="shared" si="130"/>
        <v>7.35</v>
      </c>
      <c r="I655" s="3">
        <v>35.299999999999997</v>
      </c>
      <c r="J655" s="4">
        <v>0.71</v>
      </c>
      <c r="K655" s="2" t="str">
        <f t="shared" si="131"/>
        <v>Wednesday</v>
      </c>
      <c r="L655" s="5">
        <f t="shared" si="132"/>
        <v>43687</v>
      </c>
      <c r="M655" s="2" t="str">
        <f t="shared" si="133"/>
        <v>Saturday</v>
      </c>
      <c r="N655" s="2" t="str">
        <f t="shared" si="134"/>
        <v>Saturday</v>
      </c>
      <c r="O655" s="12">
        <f t="shared" si="135"/>
        <v>0</v>
      </c>
      <c r="P655" s="11" t="str">
        <f t="shared" si="136"/>
        <v>Low Cost per Unit</v>
      </c>
      <c r="Q655" s="12">
        <f t="shared" si="137"/>
        <v>0</v>
      </c>
      <c r="R655" s="12">
        <f t="shared" si="138"/>
        <v>1.5</v>
      </c>
      <c r="S655" s="12">
        <f t="shared" si="139"/>
        <v>0</v>
      </c>
      <c r="T655" s="12">
        <f t="shared" si="140"/>
        <v>0</v>
      </c>
      <c r="U655" s="12">
        <f t="shared" si="141"/>
        <v>0</v>
      </c>
      <c r="V655" s="13" t="str">
        <f t="shared" ca="1" si="142"/>
        <v>Greater Than 8 Weeks Old</v>
      </c>
    </row>
    <row r="656" spans="1:22" x14ac:dyDescent="0.45">
      <c r="A656" s="2" t="s">
        <v>305</v>
      </c>
      <c r="B656" s="5">
        <v>43684</v>
      </c>
      <c r="C656" s="5" t="s">
        <v>371</v>
      </c>
      <c r="D656" s="5" t="s">
        <v>371</v>
      </c>
      <c r="E656" s="6">
        <v>3</v>
      </c>
      <c r="F656" s="3">
        <v>101.97</v>
      </c>
      <c r="G656" s="3">
        <v>40.5</v>
      </c>
      <c r="H656" s="8">
        <f t="shared" si="130"/>
        <v>13.5</v>
      </c>
      <c r="I656" s="3">
        <v>61.47</v>
      </c>
      <c r="J656" s="4">
        <v>0.6</v>
      </c>
      <c r="K656" s="2" t="str">
        <f t="shared" si="131"/>
        <v>Wednesday</v>
      </c>
      <c r="L656" s="5">
        <f t="shared" si="132"/>
        <v>43687</v>
      </c>
      <c r="M656" s="2" t="str">
        <f t="shared" si="133"/>
        <v>Saturday</v>
      </c>
      <c r="N656" s="2" t="str">
        <f t="shared" si="134"/>
        <v>Saturday</v>
      </c>
      <c r="O656" s="12">
        <f t="shared" si="135"/>
        <v>0</v>
      </c>
      <c r="P656" s="11" t="str">
        <f t="shared" si="136"/>
        <v>Low Cost per Unit</v>
      </c>
      <c r="Q656" s="12">
        <f t="shared" si="137"/>
        <v>0</v>
      </c>
      <c r="R656" s="12">
        <f t="shared" si="138"/>
        <v>3.0590999999999999</v>
      </c>
      <c r="S656" s="12">
        <f t="shared" si="139"/>
        <v>0</v>
      </c>
      <c r="T656" s="12">
        <f t="shared" si="140"/>
        <v>0</v>
      </c>
      <c r="U656" s="12">
        <f t="shared" si="141"/>
        <v>0</v>
      </c>
      <c r="V656" s="13" t="str">
        <f t="shared" ca="1" si="142"/>
        <v>Greater Than 8 Weeks Old</v>
      </c>
    </row>
    <row r="657" spans="1:22" x14ac:dyDescent="0.45">
      <c r="A657" s="2" t="s">
        <v>111</v>
      </c>
      <c r="B657" s="5">
        <v>43684</v>
      </c>
      <c r="C657" s="5" t="s">
        <v>386</v>
      </c>
      <c r="D657" s="5" t="s">
        <v>388</v>
      </c>
      <c r="E657" s="6">
        <v>1</v>
      </c>
      <c r="F657" s="3">
        <v>140</v>
      </c>
      <c r="G657" s="3">
        <v>43.26</v>
      </c>
      <c r="H657" s="8">
        <f t="shared" si="130"/>
        <v>43.26</v>
      </c>
      <c r="I657" s="3">
        <v>96.74</v>
      </c>
      <c r="J657" s="4">
        <v>0.69</v>
      </c>
      <c r="K657" s="2" t="str">
        <f t="shared" si="131"/>
        <v>Wednesday</v>
      </c>
      <c r="L657" s="5">
        <f t="shared" si="132"/>
        <v>43687</v>
      </c>
      <c r="M657" s="2" t="str">
        <f t="shared" si="133"/>
        <v>Saturday</v>
      </c>
      <c r="N657" s="2" t="str">
        <f t="shared" si="134"/>
        <v>Saturday</v>
      </c>
      <c r="O657" s="12">
        <f t="shared" si="135"/>
        <v>0</v>
      </c>
      <c r="P657" s="11" t="str">
        <f t="shared" si="136"/>
        <v>High Cost per Unit</v>
      </c>
      <c r="Q657" s="12">
        <f t="shared" si="137"/>
        <v>0</v>
      </c>
      <c r="R657" s="12">
        <f t="shared" si="138"/>
        <v>0</v>
      </c>
      <c r="S657" s="12">
        <f t="shared" si="139"/>
        <v>0</v>
      </c>
      <c r="T657" s="12">
        <f t="shared" si="140"/>
        <v>0</v>
      </c>
      <c r="U657" s="12">
        <f t="shared" si="141"/>
        <v>0</v>
      </c>
      <c r="V657" s="13" t="str">
        <f t="shared" ca="1" si="142"/>
        <v>Greater Than 8 Weeks Old</v>
      </c>
    </row>
    <row r="658" spans="1:22" x14ac:dyDescent="0.45">
      <c r="A658" s="2" t="s">
        <v>247</v>
      </c>
      <c r="B658" s="5">
        <v>43684</v>
      </c>
      <c r="C658" s="5" t="s">
        <v>369</v>
      </c>
      <c r="D658" s="5" t="s">
        <v>389</v>
      </c>
      <c r="E658" s="6">
        <v>1</v>
      </c>
      <c r="F658" s="3">
        <v>299.99</v>
      </c>
      <c r="G658" s="3">
        <v>135</v>
      </c>
      <c r="H658" s="8">
        <f t="shared" si="130"/>
        <v>135</v>
      </c>
      <c r="I658" s="3">
        <v>164.99</v>
      </c>
      <c r="J658" s="4">
        <v>0.55000000000000004</v>
      </c>
      <c r="K658" s="2" t="str">
        <f t="shared" si="131"/>
        <v>Wednesday</v>
      </c>
      <c r="L658" s="5">
        <f t="shared" si="132"/>
        <v>43687</v>
      </c>
      <c r="M658" s="2" t="str">
        <f t="shared" si="133"/>
        <v>Saturday</v>
      </c>
      <c r="N658" s="2" t="str">
        <f t="shared" si="134"/>
        <v>Saturday</v>
      </c>
      <c r="O658" s="12">
        <f t="shared" si="135"/>
        <v>0</v>
      </c>
      <c r="P658" s="11" t="str">
        <f t="shared" si="136"/>
        <v>High Cost per Unit</v>
      </c>
      <c r="Q658" s="12">
        <f t="shared" si="137"/>
        <v>0</v>
      </c>
      <c r="R658" s="12">
        <f t="shared" si="138"/>
        <v>0</v>
      </c>
      <c r="S658" s="12">
        <f t="shared" si="139"/>
        <v>0</v>
      </c>
      <c r="T658" s="12">
        <f t="shared" si="140"/>
        <v>0</v>
      </c>
      <c r="U658" s="12">
        <f t="shared" si="141"/>
        <v>0</v>
      </c>
      <c r="V658" s="13" t="str">
        <f t="shared" ca="1" si="142"/>
        <v>Greater Than 8 Weeks Old</v>
      </c>
    </row>
    <row r="659" spans="1:22" x14ac:dyDescent="0.45">
      <c r="A659" s="2" t="s">
        <v>306</v>
      </c>
      <c r="B659" s="5">
        <v>43684</v>
      </c>
      <c r="C659" s="5" t="s">
        <v>371</v>
      </c>
      <c r="D659" s="5" t="s">
        <v>371</v>
      </c>
      <c r="E659" s="6">
        <v>2</v>
      </c>
      <c r="F659" s="3">
        <v>599.98</v>
      </c>
      <c r="G659" s="3">
        <v>553</v>
      </c>
      <c r="H659" s="8">
        <f t="shared" si="130"/>
        <v>276.5</v>
      </c>
      <c r="I659" s="3">
        <v>46.98</v>
      </c>
      <c r="J659" s="4">
        <v>0.08</v>
      </c>
      <c r="K659" s="2" t="str">
        <f t="shared" si="131"/>
        <v>Wednesday</v>
      </c>
      <c r="L659" s="5">
        <f t="shared" si="132"/>
        <v>43687</v>
      </c>
      <c r="M659" s="2" t="str">
        <f t="shared" si="133"/>
        <v>Saturday</v>
      </c>
      <c r="N659" s="2" t="str">
        <f t="shared" si="134"/>
        <v>Saturday</v>
      </c>
      <c r="O659" s="12">
        <f t="shared" si="135"/>
        <v>0</v>
      </c>
      <c r="P659" s="11" t="str">
        <f t="shared" si="136"/>
        <v>High Cost per Unit</v>
      </c>
      <c r="Q659" s="12">
        <f t="shared" si="137"/>
        <v>0</v>
      </c>
      <c r="R659" s="12">
        <f t="shared" si="138"/>
        <v>17.999400000000001</v>
      </c>
      <c r="S659" s="12">
        <f t="shared" si="139"/>
        <v>0</v>
      </c>
      <c r="T659" s="12">
        <f t="shared" si="140"/>
        <v>0</v>
      </c>
      <c r="U659" s="12">
        <f t="shared" si="141"/>
        <v>0</v>
      </c>
      <c r="V659" s="13" t="str">
        <f t="shared" ca="1" si="142"/>
        <v>Greater Than 8 Weeks Old</v>
      </c>
    </row>
    <row r="660" spans="1:22" x14ac:dyDescent="0.45">
      <c r="A660" s="2" t="s">
        <v>165</v>
      </c>
      <c r="B660" s="5">
        <v>43684</v>
      </c>
      <c r="C660" s="5" t="s">
        <v>375</v>
      </c>
      <c r="D660" s="5" t="s">
        <v>382</v>
      </c>
      <c r="E660" s="6">
        <v>1</v>
      </c>
      <c r="F660" s="3">
        <v>22</v>
      </c>
      <c r="G660" s="3">
        <v>3.2</v>
      </c>
      <c r="H660" s="8">
        <f t="shared" si="130"/>
        <v>3.2</v>
      </c>
      <c r="I660" s="3">
        <v>18.8</v>
      </c>
      <c r="J660" s="4">
        <v>0.85</v>
      </c>
      <c r="K660" s="2" t="str">
        <f t="shared" si="131"/>
        <v>Wednesday</v>
      </c>
      <c r="L660" s="5">
        <f t="shared" si="132"/>
        <v>43687</v>
      </c>
      <c r="M660" s="2" t="str">
        <f t="shared" si="133"/>
        <v>Saturday</v>
      </c>
      <c r="N660" s="2" t="str">
        <f t="shared" si="134"/>
        <v>Saturday</v>
      </c>
      <c r="O660" s="12">
        <f t="shared" si="135"/>
        <v>0</v>
      </c>
      <c r="P660" s="11" t="str">
        <f t="shared" si="136"/>
        <v>Low Cost per Unit</v>
      </c>
      <c r="Q660" s="12">
        <f t="shared" si="137"/>
        <v>0</v>
      </c>
      <c r="R660" s="12">
        <f t="shared" si="138"/>
        <v>0</v>
      </c>
      <c r="S660" s="12">
        <f t="shared" si="139"/>
        <v>0</v>
      </c>
      <c r="T660" s="12">
        <f t="shared" si="140"/>
        <v>0</v>
      </c>
      <c r="U660" s="12">
        <f t="shared" si="141"/>
        <v>0</v>
      </c>
      <c r="V660" s="13" t="str">
        <f t="shared" ca="1" si="142"/>
        <v>Greater Than 8 Weeks Old</v>
      </c>
    </row>
    <row r="661" spans="1:22" x14ac:dyDescent="0.45">
      <c r="A661" s="2" t="s">
        <v>248</v>
      </c>
      <c r="B661" s="5">
        <v>43684</v>
      </c>
      <c r="C661" s="5" t="s">
        <v>375</v>
      </c>
      <c r="D661" s="5" t="s">
        <v>382</v>
      </c>
      <c r="E661" s="6">
        <v>114</v>
      </c>
      <c r="F661" s="3">
        <v>1138.8599999999999</v>
      </c>
      <c r="G661" s="3">
        <v>769.5</v>
      </c>
      <c r="H661" s="8">
        <f t="shared" si="130"/>
        <v>6.75</v>
      </c>
      <c r="I661" s="3">
        <v>369.36</v>
      </c>
      <c r="J661" s="4">
        <v>0.32</v>
      </c>
      <c r="K661" s="2" t="str">
        <f t="shared" si="131"/>
        <v>Wednesday</v>
      </c>
      <c r="L661" s="5">
        <f t="shared" si="132"/>
        <v>43687</v>
      </c>
      <c r="M661" s="2" t="str">
        <f t="shared" si="133"/>
        <v>Saturday</v>
      </c>
      <c r="N661" s="2" t="str">
        <f t="shared" si="134"/>
        <v>Saturday</v>
      </c>
      <c r="O661" s="12">
        <f t="shared" si="135"/>
        <v>0</v>
      </c>
      <c r="P661" s="11" t="str">
        <f t="shared" si="136"/>
        <v>Low Cost per Unit</v>
      </c>
      <c r="Q661" s="12">
        <f t="shared" si="137"/>
        <v>0</v>
      </c>
      <c r="R661" s="12">
        <f t="shared" si="138"/>
        <v>34.165799999999997</v>
      </c>
      <c r="S661" s="12">
        <f t="shared" si="139"/>
        <v>0</v>
      </c>
      <c r="T661" s="12">
        <f t="shared" si="140"/>
        <v>0</v>
      </c>
      <c r="U661" s="12">
        <f t="shared" si="141"/>
        <v>0</v>
      </c>
      <c r="V661" s="13" t="str">
        <f t="shared" ca="1" si="142"/>
        <v>Greater Than 8 Weeks Old</v>
      </c>
    </row>
    <row r="662" spans="1:22" x14ac:dyDescent="0.45">
      <c r="A662" s="2" t="s">
        <v>307</v>
      </c>
      <c r="B662" s="5">
        <v>43684</v>
      </c>
      <c r="C662" s="5" t="s">
        <v>386</v>
      </c>
      <c r="D662" s="5" t="s">
        <v>395</v>
      </c>
      <c r="E662" s="6">
        <v>15</v>
      </c>
      <c r="F662" s="3">
        <v>134.85</v>
      </c>
      <c r="G662" s="3">
        <v>105</v>
      </c>
      <c r="H662" s="8">
        <f t="shared" si="130"/>
        <v>7</v>
      </c>
      <c r="I662" s="3">
        <v>29.85</v>
      </c>
      <c r="J662" s="4">
        <v>0.22</v>
      </c>
      <c r="K662" s="2" t="str">
        <f t="shared" si="131"/>
        <v>Wednesday</v>
      </c>
      <c r="L662" s="5">
        <f t="shared" si="132"/>
        <v>43687</v>
      </c>
      <c r="M662" s="2" t="str">
        <f t="shared" si="133"/>
        <v>Saturday</v>
      </c>
      <c r="N662" s="2" t="str">
        <f t="shared" si="134"/>
        <v>Saturday</v>
      </c>
      <c r="O662" s="12">
        <f t="shared" si="135"/>
        <v>0</v>
      </c>
      <c r="P662" s="11" t="str">
        <f t="shared" si="136"/>
        <v>Low Cost per Unit</v>
      </c>
      <c r="Q662" s="12">
        <f t="shared" si="137"/>
        <v>0</v>
      </c>
      <c r="R662" s="12">
        <f t="shared" si="138"/>
        <v>4.0454999999999997</v>
      </c>
      <c r="S662" s="12">
        <f t="shared" si="139"/>
        <v>0</v>
      </c>
      <c r="T662" s="12">
        <f t="shared" si="140"/>
        <v>0</v>
      </c>
      <c r="U662" s="12">
        <f t="shared" si="141"/>
        <v>0</v>
      </c>
      <c r="V662" s="13" t="str">
        <f t="shared" ca="1" si="142"/>
        <v>Greater Than 8 Weeks Old</v>
      </c>
    </row>
    <row r="663" spans="1:22" x14ac:dyDescent="0.45">
      <c r="A663" s="2" t="s">
        <v>112</v>
      </c>
      <c r="B663" s="5">
        <v>43684</v>
      </c>
      <c r="C663" s="5" t="s">
        <v>386</v>
      </c>
      <c r="D663" s="5" t="s">
        <v>395</v>
      </c>
      <c r="E663" s="6">
        <v>1</v>
      </c>
      <c r="F663" s="3">
        <v>25</v>
      </c>
      <c r="G663" s="3">
        <v>4.75</v>
      </c>
      <c r="H663" s="8">
        <f t="shared" si="130"/>
        <v>4.75</v>
      </c>
      <c r="I663" s="3">
        <v>20.25</v>
      </c>
      <c r="J663" s="4">
        <v>0.81</v>
      </c>
      <c r="K663" s="2" t="str">
        <f t="shared" si="131"/>
        <v>Wednesday</v>
      </c>
      <c r="L663" s="5">
        <f t="shared" si="132"/>
        <v>43687</v>
      </c>
      <c r="M663" s="2" t="str">
        <f t="shared" si="133"/>
        <v>Saturday</v>
      </c>
      <c r="N663" s="2" t="str">
        <f t="shared" si="134"/>
        <v>Saturday</v>
      </c>
      <c r="O663" s="12">
        <f t="shared" si="135"/>
        <v>0</v>
      </c>
      <c r="P663" s="11" t="str">
        <f t="shared" si="136"/>
        <v>Low Cost per Unit</v>
      </c>
      <c r="Q663" s="12">
        <f t="shared" si="137"/>
        <v>0</v>
      </c>
      <c r="R663" s="12">
        <f t="shared" si="138"/>
        <v>0</v>
      </c>
      <c r="S663" s="12">
        <f t="shared" si="139"/>
        <v>0</v>
      </c>
      <c r="T663" s="12">
        <f t="shared" si="140"/>
        <v>0</v>
      </c>
      <c r="U663" s="12">
        <f t="shared" si="141"/>
        <v>0</v>
      </c>
      <c r="V663" s="13" t="str">
        <f t="shared" ca="1" si="142"/>
        <v>Greater Than 8 Weeks Old</v>
      </c>
    </row>
    <row r="664" spans="1:22" x14ac:dyDescent="0.45">
      <c r="A664" s="2" t="s">
        <v>51</v>
      </c>
      <c r="B664" s="5">
        <v>43684</v>
      </c>
      <c r="C664" s="5" t="s">
        <v>375</v>
      </c>
      <c r="D664" s="5" t="s">
        <v>382</v>
      </c>
      <c r="E664" s="6">
        <v>2</v>
      </c>
      <c r="F664" s="3">
        <v>198</v>
      </c>
      <c r="G664" s="3">
        <v>48</v>
      </c>
      <c r="H664" s="8">
        <f t="shared" si="130"/>
        <v>24</v>
      </c>
      <c r="I664" s="3">
        <v>150</v>
      </c>
      <c r="J664" s="4">
        <v>0.76</v>
      </c>
      <c r="K664" s="2" t="str">
        <f t="shared" si="131"/>
        <v>Wednesday</v>
      </c>
      <c r="L664" s="5">
        <f t="shared" si="132"/>
        <v>43687</v>
      </c>
      <c r="M664" s="2" t="str">
        <f t="shared" si="133"/>
        <v>Saturday</v>
      </c>
      <c r="N664" s="2" t="str">
        <f t="shared" si="134"/>
        <v>Saturday</v>
      </c>
      <c r="O664" s="12">
        <f t="shared" si="135"/>
        <v>0</v>
      </c>
      <c r="P664" s="11" t="str">
        <f t="shared" si="136"/>
        <v>High Cost per Unit</v>
      </c>
      <c r="Q664" s="12">
        <f t="shared" si="137"/>
        <v>0</v>
      </c>
      <c r="R664" s="12">
        <f t="shared" si="138"/>
        <v>5.9399999999999995</v>
      </c>
      <c r="S664" s="12">
        <f t="shared" si="139"/>
        <v>0</v>
      </c>
      <c r="T664" s="12">
        <f t="shared" si="140"/>
        <v>0</v>
      </c>
      <c r="U664" s="12">
        <f t="shared" si="141"/>
        <v>0</v>
      </c>
      <c r="V664" s="13" t="str">
        <f t="shared" ca="1" si="142"/>
        <v>Greater Than 8 Weeks Old</v>
      </c>
    </row>
    <row r="665" spans="1:22" x14ac:dyDescent="0.45">
      <c r="A665" s="2" t="s">
        <v>52</v>
      </c>
      <c r="B665" s="5">
        <v>43684</v>
      </c>
      <c r="C665" s="5" t="s">
        <v>375</v>
      </c>
      <c r="D665" s="5" t="s">
        <v>382</v>
      </c>
      <c r="E665" s="6">
        <v>1</v>
      </c>
      <c r="F665" s="3">
        <v>49</v>
      </c>
      <c r="G665" s="3">
        <v>18</v>
      </c>
      <c r="H665" s="8">
        <f t="shared" si="130"/>
        <v>18</v>
      </c>
      <c r="I665" s="3">
        <v>31</v>
      </c>
      <c r="J665" s="4">
        <v>0.63</v>
      </c>
      <c r="K665" s="2" t="str">
        <f t="shared" si="131"/>
        <v>Wednesday</v>
      </c>
      <c r="L665" s="5">
        <f t="shared" si="132"/>
        <v>43687</v>
      </c>
      <c r="M665" s="2" t="str">
        <f t="shared" si="133"/>
        <v>Saturday</v>
      </c>
      <c r="N665" s="2" t="str">
        <f t="shared" si="134"/>
        <v>Saturday</v>
      </c>
      <c r="O665" s="12">
        <f t="shared" si="135"/>
        <v>0</v>
      </c>
      <c r="P665" s="11" t="str">
        <f t="shared" si="136"/>
        <v>High Cost per Unit</v>
      </c>
      <c r="Q665" s="12">
        <f t="shared" si="137"/>
        <v>0</v>
      </c>
      <c r="R665" s="12">
        <f t="shared" si="138"/>
        <v>0</v>
      </c>
      <c r="S665" s="12">
        <f t="shared" si="139"/>
        <v>0</v>
      </c>
      <c r="T665" s="12">
        <f t="shared" si="140"/>
        <v>0</v>
      </c>
      <c r="U665" s="12">
        <f t="shared" si="141"/>
        <v>0</v>
      </c>
      <c r="V665" s="13" t="str">
        <f t="shared" ca="1" si="142"/>
        <v>Greater Than 8 Weeks Old</v>
      </c>
    </row>
    <row r="666" spans="1:22" x14ac:dyDescent="0.45">
      <c r="A666" s="2" t="s">
        <v>113</v>
      </c>
      <c r="B666" s="5">
        <v>43684</v>
      </c>
      <c r="C666" s="5" t="s">
        <v>383</v>
      </c>
      <c r="D666" s="5" t="s">
        <v>384</v>
      </c>
      <c r="E666" s="6">
        <v>2</v>
      </c>
      <c r="F666" s="3">
        <v>26</v>
      </c>
      <c r="G666" s="3">
        <v>3.7</v>
      </c>
      <c r="H666" s="8">
        <f t="shared" si="130"/>
        <v>1.85</v>
      </c>
      <c r="I666" s="3">
        <v>22.3</v>
      </c>
      <c r="J666" s="4">
        <v>0.86</v>
      </c>
      <c r="K666" s="2" t="str">
        <f t="shared" si="131"/>
        <v>Wednesday</v>
      </c>
      <c r="L666" s="5">
        <f t="shared" si="132"/>
        <v>43687</v>
      </c>
      <c r="M666" s="2" t="str">
        <f t="shared" si="133"/>
        <v>Saturday</v>
      </c>
      <c r="N666" s="2" t="str">
        <f t="shared" si="134"/>
        <v>Saturday</v>
      </c>
      <c r="O666" s="12">
        <f t="shared" si="135"/>
        <v>0</v>
      </c>
      <c r="P666" s="11" t="str">
        <f t="shared" si="136"/>
        <v>Low Cost per Unit</v>
      </c>
      <c r="Q666" s="12">
        <f t="shared" si="137"/>
        <v>0</v>
      </c>
      <c r="R666" s="12">
        <f t="shared" si="138"/>
        <v>0.78</v>
      </c>
      <c r="S666" s="12">
        <f t="shared" si="139"/>
        <v>0</v>
      </c>
      <c r="T666" s="12">
        <f t="shared" si="140"/>
        <v>0</v>
      </c>
      <c r="U666" s="12">
        <f t="shared" si="141"/>
        <v>0</v>
      </c>
      <c r="V666" s="13" t="str">
        <f t="shared" ca="1" si="142"/>
        <v>Greater Than 8 Weeks Old</v>
      </c>
    </row>
    <row r="667" spans="1:22" x14ac:dyDescent="0.45">
      <c r="A667" s="2" t="s">
        <v>224</v>
      </c>
      <c r="B667" s="5">
        <v>43684</v>
      </c>
      <c r="C667" s="5" t="s">
        <v>383</v>
      </c>
      <c r="D667" s="5" t="s">
        <v>384</v>
      </c>
      <c r="E667" s="6">
        <v>2</v>
      </c>
      <c r="F667" s="3">
        <v>38</v>
      </c>
      <c r="G667" s="3">
        <v>12</v>
      </c>
      <c r="H667" s="8">
        <f t="shared" si="130"/>
        <v>6</v>
      </c>
      <c r="I667" s="3">
        <v>26</v>
      </c>
      <c r="J667" s="4">
        <v>0.68</v>
      </c>
      <c r="K667" s="2" t="str">
        <f t="shared" si="131"/>
        <v>Wednesday</v>
      </c>
      <c r="L667" s="5">
        <f t="shared" si="132"/>
        <v>43687</v>
      </c>
      <c r="M667" s="2" t="str">
        <f t="shared" si="133"/>
        <v>Saturday</v>
      </c>
      <c r="N667" s="2" t="str">
        <f t="shared" si="134"/>
        <v>Saturday</v>
      </c>
      <c r="O667" s="12">
        <f t="shared" si="135"/>
        <v>0</v>
      </c>
      <c r="P667" s="11" t="str">
        <f t="shared" si="136"/>
        <v>Low Cost per Unit</v>
      </c>
      <c r="Q667" s="12">
        <f t="shared" si="137"/>
        <v>0</v>
      </c>
      <c r="R667" s="12">
        <f t="shared" si="138"/>
        <v>1.1399999999999999</v>
      </c>
      <c r="S667" s="12">
        <f t="shared" si="139"/>
        <v>0</v>
      </c>
      <c r="T667" s="12">
        <f t="shared" si="140"/>
        <v>0</v>
      </c>
      <c r="U667" s="12">
        <f t="shared" si="141"/>
        <v>0</v>
      </c>
      <c r="V667" s="13" t="str">
        <f t="shared" ca="1" si="142"/>
        <v>Greater Than 8 Weeks Old</v>
      </c>
    </row>
    <row r="668" spans="1:22" x14ac:dyDescent="0.45">
      <c r="A668" s="2" t="s">
        <v>262</v>
      </c>
      <c r="B668" s="5">
        <v>43684</v>
      </c>
      <c r="C668" s="5" t="s">
        <v>383</v>
      </c>
      <c r="D668" s="5" t="s">
        <v>384</v>
      </c>
      <c r="E668" s="6">
        <v>7</v>
      </c>
      <c r="F668" s="3">
        <v>69.930000000000007</v>
      </c>
      <c r="G668" s="3">
        <v>30.8</v>
      </c>
      <c r="H668" s="8">
        <f t="shared" si="130"/>
        <v>4.4000000000000004</v>
      </c>
      <c r="I668" s="3">
        <v>39.130000000000003</v>
      </c>
      <c r="J668" s="4">
        <v>0.56000000000000005</v>
      </c>
      <c r="K668" s="2" t="str">
        <f t="shared" si="131"/>
        <v>Wednesday</v>
      </c>
      <c r="L668" s="5">
        <f t="shared" si="132"/>
        <v>43687</v>
      </c>
      <c r="M668" s="2" t="str">
        <f t="shared" si="133"/>
        <v>Saturday</v>
      </c>
      <c r="N668" s="2" t="str">
        <f t="shared" si="134"/>
        <v>Saturday</v>
      </c>
      <c r="O668" s="12">
        <f t="shared" si="135"/>
        <v>0</v>
      </c>
      <c r="P668" s="11" t="str">
        <f t="shared" si="136"/>
        <v>Low Cost per Unit</v>
      </c>
      <c r="Q668" s="12">
        <f t="shared" si="137"/>
        <v>0</v>
      </c>
      <c r="R668" s="12">
        <f t="shared" si="138"/>
        <v>2.0979000000000001</v>
      </c>
      <c r="S668" s="12">
        <f t="shared" si="139"/>
        <v>0</v>
      </c>
      <c r="T668" s="12">
        <f t="shared" si="140"/>
        <v>0</v>
      </c>
      <c r="U668" s="12">
        <f t="shared" si="141"/>
        <v>0</v>
      </c>
      <c r="V668" s="13" t="str">
        <f t="shared" ca="1" si="142"/>
        <v>Greater Than 8 Weeks Old</v>
      </c>
    </row>
    <row r="669" spans="1:22" x14ac:dyDescent="0.45">
      <c r="A669" s="2" t="s">
        <v>249</v>
      </c>
      <c r="B669" s="5">
        <v>43684</v>
      </c>
      <c r="C669" s="5" t="s">
        <v>383</v>
      </c>
      <c r="D669" s="5" t="s">
        <v>384</v>
      </c>
      <c r="E669" s="6">
        <v>4</v>
      </c>
      <c r="F669" s="3">
        <v>36</v>
      </c>
      <c r="G669" s="3">
        <v>12</v>
      </c>
      <c r="H669" s="8">
        <f t="shared" si="130"/>
        <v>3</v>
      </c>
      <c r="I669" s="3">
        <v>24</v>
      </c>
      <c r="J669" s="4">
        <v>0.67</v>
      </c>
      <c r="K669" s="2" t="str">
        <f t="shared" si="131"/>
        <v>Wednesday</v>
      </c>
      <c r="L669" s="5">
        <f t="shared" si="132"/>
        <v>43687</v>
      </c>
      <c r="M669" s="2" t="str">
        <f t="shared" si="133"/>
        <v>Saturday</v>
      </c>
      <c r="N669" s="2" t="str">
        <f t="shared" si="134"/>
        <v>Saturday</v>
      </c>
      <c r="O669" s="12">
        <f t="shared" si="135"/>
        <v>0</v>
      </c>
      <c r="P669" s="11" t="str">
        <f t="shared" si="136"/>
        <v>Low Cost per Unit</v>
      </c>
      <c r="Q669" s="12">
        <f t="shared" si="137"/>
        <v>0</v>
      </c>
      <c r="R669" s="12">
        <f t="shared" si="138"/>
        <v>1.08</v>
      </c>
      <c r="S669" s="12">
        <f t="shared" si="139"/>
        <v>0</v>
      </c>
      <c r="T669" s="12">
        <f t="shared" si="140"/>
        <v>0</v>
      </c>
      <c r="U669" s="12">
        <f t="shared" si="141"/>
        <v>0</v>
      </c>
      <c r="V669" s="13" t="str">
        <f t="shared" ca="1" si="142"/>
        <v>Greater Than 8 Weeks Old</v>
      </c>
    </row>
    <row r="670" spans="1:22" x14ac:dyDescent="0.45">
      <c r="A670" s="2" t="s">
        <v>59</v>
      </c>
      <c r="B670" s="5">
        <v>43684</v>
      </c>
      <c r="C670" s="5" t="s">
        <v>378</v>
      </c>
      <c r="D670" s="5" t="s">
        <v>396</v>
      </c>
      <c r="E670" s="6">
        <v>1</v>
      </c>
      <c r="F670" s="3">
        <v>36</v>
      </c>
      <c r="G670" s="3">
        <v>11.8</v>
      </c>
      <c r="H670" s="8">
        <f t="shared" si="130"/>
        <v>11.8</v>
      </c>
      <c r="I670" s="3">
        <v>24.2</v>
      </c>
      <c r="J670" s="4">
        <v>0.67</v>
      </c>
      <c r="K670" s="2" t="str">
        <f t="shared" si="131"/>
        <v>Wednesday</v>
      </c>
      <c r="L670" s="5">
        <f t="shared" si="132"/>
        <v>43687</v>
      </c>
      <c r="M670" s="2" t="str">
        <f t="shared" si="133"/>
        <v>Saturday</v>
      </c>
      <c r="N670" s="2" t="str">
        <f t="shared" si="134"/>
        <v>Saturday</v>
      </c>
      <c r="O670" s="12">
        <f t="shared" si="135"/>
        <v>0</v>
      </c>
      <c r="P670" s="11" t="str">
        <f t="shared" si="136"/>
        <v>Low Cost per Unit</v>
      </c>
      <c r="Q670" s="12">
        <f t="shared" si="137"/>
        <v>0</v>
      </c>
      <c r="R670" s="12">
        <f t="shared" si="138"/>
        <v>0</v>
      </c>
      <c r="S670" s="12">
        <f t="shared" si="139"/>
        <v>0</v>
      </c>
      <c r="T670" s="12">
        <f t="shared" si="140"/>
        <v>0</v>
      </c>
      <c r="U670" s="12">
        <f t="shared" si="141"/>
        <v>0</v>
      </c>
      <c r="V670" s="13" t="str">
        <f t="shared" ca="1" si="142"/>
        <v>Greater Than 8 Weeks Old</v>
      </c>
    </row>
    <row r="671" spans="1:22" x14ac:dyDescent="0.45">
      <c r="A671" s="2" t="s">
        <v>116</v>
      </c>
      <c r="B671" s="5">
        <v>43684</v>
      </c>
      <c r="C671" s="5" t="s">
        <v>378</v>
      </c>
      <c r="D671" s="5" t="s">
        <v>397</v>
      </c>
      <c r="E671" s="6">
        <v>16</v>
      </c>
      <c r="F671" s="3">
        <v>127.84</v>
      </c>
      <c r="G671" s="3">
        <v>44.48</v>
      </c>
      <c r="H671" s="8">
        <f t="shared" si="130"/>
        <v>2.78</v>
      </c>
      <c r="I671" s="3">
        <v>83.36</v>
      </c>
      <c r="J671" s="4">
        <v>0.65</v>
      </c>
      <c r="K671" s="2" t="str">
        <f t="shared" si="131"/>
        <v>Wednesday</v>
      </c>
      <c r="L671" s="5">
        <f t="shared" si="132"/>
        <v>43687</v>
      </c>
      <c r="M671" s="2" t="str">
        <f t="shared" si="133"/>
        <v>Saturday</v>
      </c>
      <c r="N671" s="2" t="str">
        <f t="shared" si="134"/>
        <v>Saturday</v>
      </c>
      <c r="O671" s="12">
        <f t="shared" si="135"/>
        <v>0</v>
      </c>
      <c r="P671" s="11" t="str">
        <f t="shared" si="136"/>
        <v>Low Cost per Unit</v>
      </c>
      <c r="Q671" s="12">
        <f t="shared" si="137"/>
        <v>0</v>
      </c>
      <c r="R671" s="12">
        <f t="shared" si="138"/>
        <v>3.8351999999999999</v>
      </c>
      <c r="S671" s="12">
        <f t="shared" si="139"/>
        <v>0</v>
      </c>
      <c r="T671" s="12">
        <f t="shared" si="140"/>
        <v>0</v>
      </c>
      <c r="U671" s="12">
        <f t="shared" si="141"/>
        <v>0</v>
      </c>
      <c r="V671" s="13" t="str">
        <f t="shared" ca="1" si="142"/>
        <v>Greater Than 8 Weeks Old</v>
      </c>
    </row>
    <row r="672" spans="1:22" x14ac:dyDescent="0.45">
      <c r="A672" s="2" t="s">
        <v>250</v>
      </c>
      <c r="B672" s="5">
        <v>43684</v>
      </c>
      <c r="C672" s="5" t="s">
        <v>376</v>
      </c>
      <c r="D672" s="5" t="s">
        <v>377</v>
      </c>
      <c r="E672" s="6">
        <v>21</v>
      </c>
      <c r="F672" s="3">
        <v>209.79</v>
      </c>
      <c r="G672" s="3">
        <v>154.77000000000001</v>
      </c>
      <c r="H672" s="8">
        <f t="shared" si="130"/>
        <v>7.37</v>
      </c>
      <c r="I672" s="3">
        <v>55.02</v>
      </c>
      <c r="J672" s="4">
        <v>0.26</v>
      </c>
      <c r="K672" s="2" t="str">
        <f t="shared" si="131"/>
        <v>Wednesday</v>
      </c>
      <c r="L672" s="5">
        <f t="shared" si="132"/>
        <v>43687</v>
      </c>
      <c r="M672" s="2" t="str">
        <f t="shared" si="133"/>
        <v>Saturday</v>
      </c>
      <c r="N672" s="2" t="str">
        <f t="shared" si="134"/>
        <v>Saturday</v>
      </c>
      <c r="O672" s="12">
        <f t="shared" si="135"/>
        <v>0</v>
      </c>
      <c r="P672" s="11" t="str">
        <f t="shared" si="136"/>
        <v>Low Cost per Unit</v>
      </c>
      <c r="Q672" s="12">
        <f t="shared" si="137"/>
        <v>0</v>
      </c>
      <c r="R672" s="12">
        <f t="shared" si="138"/>
        <v>6.2936999999999994</v>
      </c>
      <c r="S672" s="12">
        <f t="shared" si="139"/>
        <v>0</v>
      </c>
      <c r="T672" s="12">
        <f t="shared" si="140"/>
        <v>0</v>
      </c>
      <c r="U672" s="12">
        <f t="shared" si="141"/>
        <v>0</v>
      </c>
      <c r="V672" s="13" t="str">
        <f t="shared" ca="1" si="142"/>
        <v>Greater Than 8 Weeks Old</v>
      </c>
    </row>
    <row r="673" spans="1:22" x14ac:dyDescent="0.45">
      <c r="A673" s="2" t="s">
        <v>62</v>
      </c>
      <c r="B673" s="5">
        <v>43684</v>
      </c>
      <c r="C673" s="5" t="s">
        <v>383</v>
      </c>
      <c r="D673" s="5" t="s">
        <v>398</v>
      </c>
      <c r="E673" s="6">
        <v>1</v>
      </c>
      <c r="F673" s="3">
        <v>32</v>
      </c>
      <c r="G673" s="3">
        <v>11.2</v>
      </c>
      <c r="H673" s="8">
        <f t="shared" si="130"/>
        <v>11.2</v>
      </c>
      <c r="I673" s="3">
        <v>20.8</v>
      </c>
      <c r="J673" s="4">
        <v>0.65</v>
      </c>
      <c r="K673" s="2" t="str">
        <f t="shared" si="131"/>
        <v>Wednesday</v>
      </c>
      <c r="L673" s="5">
        <f t="shared" si="132"/>
        <v>43687</v>
      </c>
      <c r="M673" s="2" t="str">
        <f t="shared" si="133"/>
        <v>Saturday</v>
      </c>
      <c r="N673" s="2" t="str">
        <f t="shared" si="134"/>
        <v>Saturday</v>
      </c>
      <c r="O673" s="12">
        <f t="shared" si="135"/>
        <v>0</v>
      </c>
      <c r="P673" s="11" t="str">
        <f t="shared" si="136"/>
        <v>Low Cost per Unit</v>
      </c>
      <c r="Q673" s="12">
        <f t="shared" si="137"/>
        <v>0</v>
      </c>
      <c r="R673" s="12">
        <f t="shared" si="138"/>
        <v>0</v>
      </c>
      <c r="S673" s="12">
        <f t="shared" si="139"/>
        <v>0</v>
      </c>
      <c r="T673" s="12">
        <f t="shared" si="140"/>
        <v>0</v>
      </c>
      <c r="U673" s="12">
        <f t="shared" si="141"/>
        <v>0</v>
      </c>
      <c r="V673" s="13" t="str">
        <f t="shared" ca="1" si="142"/>
        <v>Greater Than 8 Weeks Old</v>
      </c>
    </row>
    <row r="674" spans="1:22" x14ac:dyDescent="0.45">
      <c r="A674" s="2" t="s">
        <v>225</v>
      </c>
      <c r="B674" s="5">
        <v>43684</v>
      </c>
      <c r="C674" s="5" t="s">
        <v>383</v>
      </c>
      <c r="D674" s="5" t="s">
        <v>398</v>
      </c>
      <c r="E674" s="6">
        <v>1</v>
      </c>
      <c r="F674" s="3">
        <v>69</v>
      </c>
      <c r="G674" s="3">
        <v>31.25</v>
      </c>
      <c r="H674" s="8">
        <f t="shared" si="130"/>
        <v>31.25</v>
      </c>
      <c r="I674" s="3">
        <v>37.75</v>
      </c>
      <c r="J674" s="4">
        <v>0.55000000000000004</v>
      </c>
      <c r="K674" s="2" t="str">
        <f t="shared" si="131"/>
        <v>Wednesday</v>
      </c>
      <c r="L674" s="5">
        <f t="shared" si="132"/>
        <v>43687</v>
      </c>
      <c r="M674" s="2" t="str">
        <f t="shared" si="133"/>
        <v>Saturday</v>
      </c>
      <c r="N674" s="2" t="str">
        <f t="shared" si="134"/>
        <v>Saturday</v>
      </c>
      <c r="O674" s="12">
        <f t="shared" si="135"/>
        <v>0</v>
      </c>
      <c r="P674" s="11" t="str">
        <f t="shared" si="136"/>
        <v>High Cost per Unit</v>
      </c>
      <c r="Q674" s="12">
        <f t="shared" si="137"/>
        <v>0</v>
      </c>
      <c r="R674" s="12">
        <f t="shared" si="138"/>
        <v>0</v>
      </c>
      <c r="S674" s="12">
        <f t="shared" si="139"/>
        <v>0</v>
      </c>
      <c r="T674" s="12">
        <f t="shared" si="140"/>
        <v>0</v>
      </c>
      <c r="U674" s="12">
        <f t="shared" si="141"/>
        <v>0</v>
      </c>
      <c r="V674" s="13" t="str">
        <f t="shared" ca="1" si="142"/>
        <v>Greater Than 8 Weeks Old</v>
      </c>
    </row>
    <row r="675" spans="1:22" x14ac:dyDescent="0.45">
      <c r="A675" s="2" t="s">
        <v>64</v>
      </c>
      <c r="B675" s="5">
        <v>43684</v>
      </c>
      <c r="C675" s="5" t="s">
        <v>383</v>
      </c>
      <c r="D675" s="5" t="s">
        <v>384</v>
      </c>
      <c r="E675" s="6">
        <v>4</v>
      </c>
      <c r="F675" s="3">
        <v>44</v>
      </c>
      <c r="G675" s="3">
        <v>11.2</v>
      </c>
      <c r="H675" s="8">
        <f t="shared" si="130"/>
        <v>2.8</v>
      </c>
      <c r="I675" s="3">
        <v>32.799999999999997</v>
      </c>
      <c r="J675" s="4">
        <v>0.75</v>
      </c>
      <c r="K675" s="2" t="str">
        <f t="shared" si="131"/>
        <v>Wednesday</v>
      </c>
      <c r="L675" s="5">
        <f t="shared" si="132"/>
        <v>43687</v>
      </c>
      <c r="M675" s="2" t="str">
        <f t="shared" si="133"/>
        <v>Saturday</v>
      </c>
      <c r="N675" s="2" t="str">
        <f t="shared" si="134"/>
        <v>Saturday</v>
      </c>
      <c r="O675" s="12">
        <f t="shared" si="135"/>
        <v>0</v>
      </c>
      <c r="P675" s="11" t="str">
        <f t="shared" si="136"/>
        <v>Low Cost per Unit</v>
      </c>
      <c r="Q675" s="12">
        <f t="shared" si="137"/>
        <v>0</v>
      </c>
      <c r="R675" s="12">
        <f t="shared" si="138"/>
        <v>1.3199999999999998</v>
      </c>
      <c r="S675" s="12">
        <f t="shared" si="139"/>
        <v>0</v>
      </c>
      <c r="T675" s="12">
        <f t="shared" si="140"/>
        <v>0</v>
      </c>
      <c r="U675" s="12">
        <f t="shared" si="141"/>
        <v>0</v>
      </c>
      <c r="V675" s="13" t="str">
        <f t="shared" ca="1" si="142"/>
        <v>Greater Than 8 Weeks Old</v>
      </c>
    </row>
    <row r="676" spans="1:22" x14ac:dyDescent="0.45">
      <c r="A676" s="2" t="s">
        <v>263</v>
      </c>
      <c r="B676" s="5">
        <v>43684</v>
      </c>
      <c r="C676" s="5" t="s">
        <v>383</v>
      </c>
      <c r="D676" s="5" t="s">
        <v>384</v>
      </c>
      <c r="E676" s="6">
        <v>3</v>
      </c>
      <c r="F676" s="3">
        <v>96</v>
      </c>
      <c r="G676" s="3">
        <v>38.4</v>
      </c>
      <c r="H676" s="8">
        <f t="shared" si="130"/>
        <v>12.799999999999999</v>
      </c>
      <c r="I676" s="3">
        <v>57.6</v>
      </c>
      <c r="J676" s="4">
        <v>0.6</v>
      </c>
      <c r="K676" s="2" t="str">
        <f t="shared" si="131"/>
        <v>Wednesday</v>
      </c>
      <c r="L676" s="5">
        <f t="shared" si="132"/>
        <v>43687</v>
      </c>
      <c r="M676" s="2" t="str">
        <f t="shared" si="133"/>
        <v>Saturday</v>
      </c>
      <c r="N676" s="2" t="str">
        <f t="shared" si="134"/>
        <v>Saturday</v>
      </c>
      <c r="O676" s="12">
        <f t="shared" si="135"/>
        <v>0</v>
      </c>
      <c r="P676" s="11" t="str">
        <f t="shared" si="136"/>
        <v>Low Cost per Unit</v>
      </c>
      <c r="Q676" s="12">
        <f t="shared" si="137"/>
        <v>0</v>
      </c>
      <c r="R676" s="12">
        <f t="shared" si="138"/>
        <v>2.88</v>
      </c>
      <c r="S676" s="12">
        <f t="shared" si="139"/>
        <v>0</v>
      </c>
      <c r="T676" s="12">
        <f t="shared" si="140"/>
        <v>0</v>
      </c>
      <c r="U676" s="12">
        <f t="shared" si="141"/>
        <v>0</v>
      </c>
      <c r="V676" s="13" t="str">
        <f t="shared" ca="1" si="142"/>
        <v>Greater Than 8 Weeks Old</v>
      </c>
    </row>
    <row r="677" spans="1:22" x14ac:dyDescent="0.45">
      <c r="A677" s="2" t="s">
        <v>67</v>
      </c>
      <c r="B677" s="5">
        <v>43684</v>
      </c>
      <c r="C677" s="5" t="s">
        <v>369</v>
      </c>
      <c r="D677" s="5" t="s">
        <v>374</v>
      </c>
      <c r="E677" s="6">
        <v>34</v>
      </c>
      <c r="F677" s="3">
        <v>803.67</v>
      </c>
      <c r="G677" s="3">
        <v>372.3</v>
      </c>
      <c r="H677" s="8">
        <f t="shared" si="130"/>
        <v>10.950000000000001</v>
      </c>
      <c r="I677" s="3">
        <v>431.37</v>
      </c>
      <c r="J677" s="4">
        <v>0.54</v>
      </c>
      <c r="K677" s="2" t="str">
        <f t="shared" si="131"/>
        <v>Wednesday</v>
      </c>
      <c r="L677" s="5">
        <f t="shared" si="132"/>
        <v>43687</v>
      </c>
      <c r="M677" s="2" t="str">
        <f t="shared" si="133"/>
        <v>Saturday</v>
      </c>
      <c r="N677" s="2" t="str">
        <f t="shared" si="134"/>
        <v>Saturday</v>
      </c>
      <c r="O677" s="12">
        <f t="shared" si="135"/>
        <v>0</v>
      </c>
      <c r="P677" s="11" t="str">
        <f t="shared" si="136"/>
        <v>Low Cost per Unit</v>
      </c>
      <c r="Q677" s="12">
        <f t="shared" si="137"/>
        <v>0</v>
      </c>
      <c r="R677" s="12">
        <f t="shared" si="138"/>
        <v>24.110099999999999</v>
      </c>
      <c r="S677" s="12">
        <f t="shared" si="139"/>
        <v>0</v>
      </c>
      <c r="T677" s="12">
        <f t="shared" si="140"/>
        <v>0</v>
      </c>
      <c r="U677" s="12">
        <f t="shared" si="141"/>
        <v>0</v>
      </c>
      <c r="V677" s="13" t="str">
        <f t="shared" ca="1" si="142"/>
        <v>Greater Than 8 Weeks Old</v>
      </c>
    </row>
    <row r="678" spans="1:22" x14ac:dyDescent="0.45">
      <c r="A678" s="2" t="s">
        <v>118</v>
      </c>
      <c r="B678" s="5">
        <v>43684</v>
      </c>
      <c r="C678" s="5" t="s">
        <v>375</v>
      </c>
      <c r="D678" s="5" t="s">
        <v>377</v>
      </c>
      <c r="E678" s="6">
        <v>7</v>
      </c>
      <c r="F678" s="3">
        <v>76.930000000000007</v>
      </c>
      <c r="G678" s="3">
        <v>47.25</v>
      </c>
      <c r="H678" s="8">
        <f t="shared" si="130"/>
        <v>6.75</v>
      </c>
      <c r="I678" s="3">
        <v>29.68</v>
      </c>
      <c r="J678" s="4">
        <v>0.39</v>
      </c>
      <c r="K678" s="2" t="str">
        <f t="shared" si="131"/>
        <v>Wednesday</v>
      </c>
      <c r="L678" s="5">
        <f t="shared" si="132"/>
        <v>43687</v>
      </c>
      <c r="M678" s="2" t="str">
        <f t="shared" si="133"/>
        <v>Saturday</v>
      </c>
      <c r="N678" s="2" t="str">
        <f t="shared" si="134"/>
        <v>Saturday</v>
      </c>
      <c r="O678" s="12">
        <f t="shared" si="135"/>
        <v>0</v>
      </c>
      <c r="P678" s="11" t="str">
        <f t="shared" si="136"/>
        <v>Low Cost per Unit</v>
      </c>
      <c r="Q678" s="12">
        <f t="shared" si="137"/>
        <v>0</v>
      </c>
      <c r="R678" s="12">
        <f t="shared" si="138"/>
        <v>2.3079000000000001</v>
      </c>
      <c r="S678" s="12">
        <f t="shared" si="139"/>
        <v>0</v>
      </c>
      <c r="T678" s="12">
        <f t="shared" si="140"/>
        <v>0</v>
      </c>
      <c r="U678" s="12">
        <f t="shared" si="141"/>
        <v>0</v>
      </c>
      <c r="V678" s="13" t="str">
        <f t="shared" ca="1" si="142"/>
        <v>Greater Than 8 Weeks Old</v>
      </c>
    </row>
    <row r="679" spans="1:22" x14ac:dyDescent="0.45">
      <c r="A679" s="2" t="s">
        <v>68</v>
      </c>
      <c r="B679" s="5">
        <v>43684</v>
      </c>
      <c r="C679" s="5" t="s">
        <v>375</v>
      </c>
      <c r="D679" s="5" t="s">
        <v>377</v>
      </c>
      <c r="E679" s="6">
        <v>14</v>
      </c>
      <c r="F679" s="3">
        <v>125.86</v>
      </c>
      <c r="G679" s="3">
        <v>33.18</v>
      </c>
      <c r="H679" s="8">
        <f t="shared" si="130"/>
        <v>2.37</v>
      </c>
      <c r="I679" s="3">
        <v>92.68</v>
      </c>
      <c r="J679" s="4">
        <v>0.74</v>
      </c>
      <c r="K679" s="2" t="str">
        <f t="shared" si="131"/>
        <v>Wednesday</v>
      </c>
      <c r="L679" s="5">
        <f t="shared" si="132"/>
        <v>43687</v>
      </c>
      <c r="M679" s="2" t="str">
        <f t="shared" si="133"/>
        <v>Saturday</v>
      </c>
      <c r="N679" s="2" t="str">
        <f t="shared" si="134"/>
        <v>Saturday</v>
      </c>
      <c r="O679" s="12">
        <f t="shared" si="135"/>
        <v>0</v>
      </c>
      <c r="P679" s="11" t="str">
        <f t="shared" si="136"/>
        <v>Low Cost per Unit</v>
      </c>
      <c r="Q679" s="12">
        <f t="shared" si="137"/>
        <v>0</v>
      </c>
      <c r="R679" s="12">
        <f t="shared" si="138"/>
        <v>3.7757999999999998</v>
      </c>
      <c r="S679" s="12">
        <f t="shared" si="139"/>
        <v>0</v>
      </c>
      <c r="T679" s="12">
        <f t="shared" si="140"/>
        <v>0</v>
      </c>
      <c r="U679" s="12">
        <f t="shared" si="141"/>
        <v>0</v>
      </c>
      <c r="V679" s="13" t="str">
        <f t="shared" ca="1" si="142"/>
        <v>Greater Than 8 Weeks Old</v>
      </c>
    </row>
    <row r="680" spans="1:22" x14ac:dyDescent="0.45">
      <c r="A680" s="2" t="s">
        <v>69</v>
      </c>
      <c r="B680" s="5">
        <v>43684</v>
      </c>
      <c r="C680" s="5" t="s">
        <v>375</v>
      </c>
      <c r="D680" s="5" t="s">
        <v>377</v>
      </c>
      <c r="E680" s="6">
        <v>40</v>
      </c>
      <c r="F680" s="3">
        <v>409.61</v>
      </c>
      <c r="G680" s="3">
        <v>240</v>
      </c>
      <c r="H680" s="8">
        <f t="shared" si="130"/>
        <v>6</v>
      </c>
      <c r="I680" s="3">
        <v>169.61</v>
      </c>
      <c r="J680" s="4">
        <v>0.41</v>
      </c>
      <c r="K680" s="2" t="str">
        <f t="shared" si="131"/>
        <v>Wednesday</v>
      </c>
      <c r="L680" s="5">
        <f t="shared" si="132"/>
        <v>43687</v>
      </c>
      <c r="M680" s="2" t="str">
        <f t="shared" si="133"/>
        <v>Saturday</v>
      </c>
      <c r="N680" s="2" t="str">
        <f t="shared" si="134"/>
        <v>Saturday</v>
      </c>
      <c r="O680" s="12">
        <f t="shared" si="135"/>
        <v>0</v>
      </c>
      <c r="P680" s="11" t="str">
        <f t="shared" si="136"/>
        <v>Low Cost per Unit</v>
      </c>
      <c r="Q680" s="12">
        <f t="shared" si="137"/>
        <v>0</v>
      </c>
      <c r="R680" s="12">
        <f t="shared" si="138"/>
        <v>12.2883</v>
      </c>
      <c r="S680" s="12">
        <f t="shared" si="139"/>
        <v>0</v>
      </c>
      <c r="T680" s="12">
        <f t="shared" si="140"/>
        <v>0</v>
      </c>
      <c r="U680" s="12">
        <f t="shared" si="141"/>
        <v>0</v>
      </c>
      <c r="V680" s="13" t="str">
        <f t="shared" ca="1" si="142"/>
        <v>Greater Than 8 Weeks Old</v>
      </c>
    </row>
    <row r="681" spans="1:22" x14ac:dyDescent="0.45">
      <c r="A681" s="2" t="s">
        <v>167</v>
      </c>
      <c r="B681" s="5">
        <v>43684</v>
      </c>
      <c r="C681" s="5" t="s">
        <v>378</v>
      </c>
      <c r="D681" s="5" t="s">
        <v>379</v>
      </c>
      <c r="E681" s="6">
        <v>3</v>
      </c>
      <c r="F681" s="3">
        <v>75</v>
      </c>
      <c r="G681" s="3">
        <v>22.32</v>
      </c>
      <c r="H681" s="8">
        <f t="shared" si="130"/>
        <v>7.44</v>
      </c>
      <c r="I681" s="3">
        <v>52.68</v>
      </c>
      <c r="J681" s="4">
        <v>0.7</v>
      </c>
      <c r="K681" s="2" t="str">
        <f t="shared" si="131"/>
        <v>Wednesday</v>
      </c>
      <c r="L681" s="5">
        <f t="shared" si="132"/>
        <v>43687</v>
      </c>
      <c r="M681" s="2" t="str">
        <f t="shared" si="133"/>
        <v>Saturday</v>
      </c>
      <c r="N681" s="2" t="str">
        <f t="shared" si="134"/>
        <v>Saturday</v>
      </c>
      <c r="O681" s="12">
        <f t="shared" si="135"/>
        <v>0</v>
      </c>
      <c r="P681" s="11" t="str">
        <f t="shared" si="136"/>
        <v>Low Cost per Unit</v>
      </c>
      <c r="Q681" s="12">
        <f t="shared" si="137"/>
        <v>0</v>
      </c>
      <c r="R681" s="12">
        <f t="shared" si="138"/>
        <v>2.25</v>
      </c>
      <c r="S681" s="12">
        <f t="shared" si="139"/>
        <v>0</v>
      </c>
      <c r="T681" s="12">
        <f t="shared" si="140"/>
        <v>0</v>
      </c>
      <c r="U681" s="12">
        <f t="shared" si="141"/>
        <v>0</v>
      </c>
      <c r="V681" s="13" t="str">
        <f t="shared" ca="1" si="142"/>
        <v>Greater Than 8 Weeks Old</v>
      </c>
    </row>
    <row r="682" spans="1:22" x14ac:dyDescent="0.45">
      <c r="A682" s="2" t="s">
        <v>252</v>
      </c>
      <c r="B682" s="5">
        <v>43684</v>
      </c>
      <c r="C682" s="5" t="s">
        <v>378</v>
      </c>
      <c r="D682" s="5" t="s">
        <v>379</v>
      </c>
      <c r="E682" s="6">
        <v>16</v>
      </c>
      <c r="F682" s="3">
        <v>239.84</v>
      </c>
      <c r="G682" s="3">
        <v>124.8</v>
      </c>
      <c r="H682" s="8">
        <f t="shared" si="130"/>
        <v>7.8</v>
      </c>
      <c r="I682" s="3">
        <v>115.04</v>
      </c>
      <c r="J682" s="4">
        <v>0.48</v>
      </c>
      <c r="K682" s="2" t="str">
        <f t="shared" si="131"/>
        <v>Wednesday</v>
      </c>
      <c r="L682" s="5">
        <f t="shared" si="132"/>
        <v>43687</v>
      </c>
      <c r="M682" s="2" t="str">
        <f t="shared" si="133"/>
        <v>Saturday</v>
      </c>
      <c r="N682" s="2" t="str">
        <f t="shared" si="134"/>
        <v>Saturday</v>
      </c>
      <c r="O682" s="12">
        <f t="shared" si="135"/>
        <v>0</v>
      </c>
      <c r="P682" s="11" t="str">
        <f t="shared" si="136"/>
        <v>Low Cost per Unit</v>
      </c>
      <c r="Q682" s="12">
        <f t="shared" si="137"/>
        <v>0</v>
      </c>
      <c r="R682" s="12">
        <f t="shared" si="138"/>
        <v>7.1951999999999998</v>
      </c>
      <c r="S682" s="12">
        <f t="shared" si="139"/>
        <v>0</v>
      </c>
      <c r="T682" s="12">
        <f t="shared" si="140"/>
        <v>0</v>
      </c>
      <c r="U682" s="12">
        <f t="shared" si="141"/>
        <v>0</v>
      </c>
      <c r="V682" s="13" t="str">
        <f t="shared" ca="1" si="142"/>
        <v>Greater Than 8 Weeks Old</v>
      </c>
    </row>
    <row r="683" spans="1:22" x14ac:dyDescent="0.45">
      <c r="A683" s="2" t="s">
        <v>72</v>
      </c>
      <c r="B683" s="5">
        <v>43684</v>
      </c>
      <c r="C683" s="5" t="s">
        <v>378</v>
      </c>
      <c r="D683" s="5" t="s">
        <v>379</v>
      </c>
      <c r="E683" s="6">
        <v>1</v>
      </c>
      <c r="F683" s="3">
        <v>115</v>
      </c>
      <c r="G683" s="3">
        <v>42.08</v>
      </c>
      <c r="H683" s="8">
        <f t="shared" si="130"/>
        <v>42.08</v>
      </c>
      <c r="I683" s="3">
        <v>72.92</v>
      </c>
      <c r="J683" s="4">
        <v>0.63</v>
      </c>
      <c r="K683" s="2" t="str">
        <f t="shared" si="131"/>
        <v>Wednesday</v>
      </c>
      <c r="L683" s="5">
        <f t="shared" si="132"/>
        <v>43687</v>
      </c>
      <c r="M683" s="2" t="str">
        <f t="shared" si="133"/>
        <v>Saturday</v>
      </c>
      <c r="N683" s="2" t="str">
        <f t="shared" si="134"/>
        <v>Saturday</v>
      </c>
      <c r="O683" s="12">
        <f t="shared" si="135"/>
        <v>0</v>
      </c>
      <c r="P683" s="11" t="str">
        <f t="shared" si="136"/>
        <v>High Cost per Unit</v>
      </c>
      <c r="Q683" s="12">
        <f t="shared" si="137"/>
        <v>0</v>
      </c>
      <c r="R683" s="12">
        <f t="shared" si="138"/>
        <v>0</v>
      </c>
      <c r="S683" s="12">
        <f t="shared" si="139"/>
        <v>0</v>
      </c>
      <c r="T683" s="12">
        <f t="shared" si="140"/>
        <v>0</v>
      </c>
      <c r="U683" s="12">
        <f t="shared" si="141"/>
        <v>0</v>
      </c>
      <c r="V683" s="13" t="str">
        <f t="shared" ca="1" si="142"/>
        <v>Greater Than 8 Weeks Old</v>
      </c>
    </row>
    <row r="684" spans="1:22" x14ac:dyDescent="0.45">
      <c r="A684" s="2" t="s">
        <v>227</v>
      </c>
      <c r="B684" s="5">
        <v>43684</v>
      </c>
      <c r="C684" s="5" t="s">
        <v>378</v>
      </c>
      <c r="D684" s="5" t="s">
        <v>379</v>
      </c>
      <c r="E684" s="6">
        <v>2</v>
      </c>
      <c r="F684" s="3">
        <v>50</v>
      </c>
      <c r="G684" s="3">
        <v>22.96</v>
      </c>
      <c r="H684" s="8">
        <f t="shared" si="130"/>
        <v>11.48</v>
      </c>
      <c r="I684" s="3">
        <v>27.04</v>
      </c>
      <c r="J684" s="4">
        <v>0.54</v>
      </c>
      <c r="K684" s="2" t="str">
        <f t="shared" si="131"/>
        <v>Wednesday</v>
      </c>
      <c r="L684" s="5">
        <f t="shared" si="132"/>
        <v>43687</v>
      </c>
      <c r="M684" s="2" t="str">
        <f t="shared" si="133"/>
        <v>Saturday</v>
      </c>
      <c r="N684" s="2" t="str">
        <f t="shared" si="134"/>
        <v>Saturday</v>
      </c>
      <c r="O684" s="12">
        <f t="shared" si="135"/>
        <v>0</v>
      </c>
      <c r="P684" s="11" t="str">
        <f t="shared" si="136"/>
        <v>Low Cost per Unit</v>
      </c>
      <c r="Q684" s="12">
        <f t="shared" si="137"/>
        <v>0</v>
      </c>
      <c r="R684" s="12">
        <f t="shared" si="138"/>
        <v>1.5</v>
      </c>
      <c r="S684" s="12">
        <f t="shared" si="139"/>
        <v>0</v>
      </c>
      <c r="T684" s="12">
        <f t="shared" si="140"/>
        <v>0</v>
      </c>
      <c r="U684" s="12">
        <f t="shared" si="141"/>
        <v>0</v>
      </c>
      <c r="V684" s="13" t="str">
        <f t="shared" ca="1" si="142"/>
        <v>Greater Than 8 Weeks Old</v>
      </c>
    </row>
    <row r="685" spans="1:22" x14ac:dyDescent="0.45">
      <c r="A685" s="2" t="s">
        <v>228</v>
      </c>
      <c r="B685" s="5">
        <v>43684</v>
      </c>
      <c r="C685" s="5" t="s">
        <v>378</v>
      </c>
      <c r="D685" s="5" t="s">
        <v>379</v>
      </c>
      <c r="E685" s="6">
        <v>3</v>
      </c>
      <c r="F685" s="3">
        <v>50</v>
      </c>
      <c r="G685" s="3">
        <v>34.44</v>
      </c>
      <c r="H685" s="8">
        <f t="shared" si="130"/>
        <v>11.479999999999999</v>
      </c>
      <c r="I685" s="3">
        <v>15.56</v>
      </c>
      <c r="J685" s="4">
        <v>0.31</v>
      </c>
      <c r="K685" s="2" t="str">
        <f t="shared" si="131"/>
        <v>Wednesday</v>
      </c>
      <c r="L685" s="5">
        <f t="shared" si="132"/>
        <v>43687</v>
      </c>
      <c r="M685" s="2" t="str">
        <f t="shared" si="133"/>
        <v>Saturday</v>
      </c>
      <c r="N685" s="2" t="str">
        <f t="shared" si="134"/>
        <v>Saturday</v>
      </c>
      <c r="O685" s="12">
        <f t="shared" si="135"/>
        <v>0</v>
      </c>
      <c r="P685" s="11" t="str">
        <f t="shared" si="136"/>
        <v>Low Cost per Unit</v>
      </c>
      <c r="Q685" s="12">
        <f t="shared" si="137"/>
        <v>0</v>
      </c>
      <c r="R685" s="12">
        <f t="shared" si="138"/>
        <v>1.5</v>
      </c>
      <c r="S685" s="12">
        <f t="shared" si="139"/>
        <v>0</v>
      </c>
      <c r="T685" s="12">
        <f t="shared" si="140"/>
        <v>0</v>
      </c>
      <c r="U685" s="12">
        <f t="shared" si="141"/>
        <v>0</v>
      </c>
      <c r="V685" s="13" t="str">
        <f t="shared" ca="1" si="142"/>
        <v>Greater Than 8 Weeks Old</v>
      </c>
    </row>
    <row r="686" spans="1:22" x14ac:dyDescent="0.45">
      <c r="A686" s="2" t="s">
        <v>254</v>
      </c>
      <c r="B686" s="5">
        <v>43684</v>
      </c>
      <c r="C686" s="5" t="s">
        <v>383</v>
      </c>
      <c r="D686" s="5" t="s">
        <v>384</v>
      </c>
      <c r="E686" s="6">
        <v>7</v>
      </c>
      <c r="F686" s="3">
        <v>203</v>
      </c>
      <c r="G686" s="3">
        <v>87.5</v>
      </c>
      <c r="H686" s="8">
        <f t="shared" si="130"/>
        <v>12.5</v>
      </c>
      <c r="I686" s="3">
        <v>115.5</v>
      </c>
      <c r="J686" s="4">
        <v>0.56999999999999995</v>
      </c>
      <c r="K686" s="2" t="str">
        <f t="shared" si="131"/>
        <v>Wednesday</v>
      </c>
      <c r="L686" s="5">
        <f t="shared" si="132"/>
        <v>43687</v>
      </c>
      <c r="M686" s="2" t="str">
        <f t="shared" si="133"/>
        <v>Saturday</v>
      </c>
      <c r="N686" s="2" t="str">
        <f t="shared" si="134"/>
        <v>Saturday</v>
      </c>
      <c r="O686" s="12">
        <f t="shared" si="135"/>
        <v>0</v>
      </c>
      <c r="P686" s="11" t="str">
        <f t="shared" si="136"/>
        <v>Low Cost per Unit</v>
      </c>
      <c r="Q686" s="12">
        <f t="shared" si="137"/>
        <v>0</v>
      </c>
      <c r="R686" s="12">
        <f t="shared" si="138"/>
        <v>6.09</v>
      </c>
      <c r="S686" s="12">
        <f t="shared" si="139"/>
        <v>0</v>
      </c>
      <c r="T686" s="12">
        <f t="shared" si="140"/>
        <v>0</v>
      </c>
      <c r="U686" s="12">
        <f t="shared" si="141"/>
        <v>0</v>
      </c>
      <c r="V686" s="13" t="str">
        <f t="shared" ca="1" si="142"/>
        <v>Greater Than 8 Weeks Old</v>
      </c>
    </row>
    <row r="687" spans="1:22" x14ac:dyDescent="0.45">
      <c r="A687" s="2" t="s">
        <v>255</v>
      </c>
      <c r="B687" s="5">
        <v>43684</v>
      </c>
      <c r="C687" s="5" t="s">
        <v>375</v>
      </c>
      <c r="D687" s="5" t="s">
        <v>377</v>
      </c>
      <c r="E687" s="6">
        <v>3</v>
      </c>
      <c r="F687" s="3">
        <v>60</v>
      </c>
      <c r="G687" s="3">
        <v>21.36</v>
      </c>
      <c r="H687" s="8">
        <f t="shared" si="130"/>
        <v>7.12</v>
      </c>
      <c r="I687" s="3">
        <v>38.64</v>
      </c>
      <c r="J687" s="4">
        <v>0.64</v>
      </c>
      <c r="K687" s="2" t="str">
        <f t="shared" si="131"/>
        <v>Wednesday</v>
      </c>
      <c r="L687" s="5">
        <f t="shared" si="132"/>
        <v>43687</v>
      </c>
      <c r="M687" s="2" t="str">
        <f t="shared" si="133"/>
        <v>Saturday</v>
      </c>
      <c r="N687" s="2" t="str">
        <f t="shared" si="134"/>
        <v>Saturday</v>
      </c>
      <c r="O687" s="12">
        <f t="shared" si="135"/>
        <v>0</v>
      </c>
      <c r="P687" s="11" t="str">
        <f t="shared" si="136"/>
        <v>Low Cost per Unit</v>
      </c>
      <c r="Q687" s="12">
        <f t="shared" si="137"/>
        <v>0</v>
      </c>
      <c r="R687" s="12">
        <f t="shared" si="138"/>
        <v>1.7999999999999998</v>
      </c>
      <c r="S687" s="12">
        <f t="shared" si="139"/>
        <v>0</v>
      </c>
      <c r="T687" s="12">
        <f t="shared" si="140"/>
        <v>0</v>
      </c>
      <c r="U687" s="12">
        <f t="shared" si="141"/>
        <v>0</v>
      </c>
      <c r="V687" s="13" t="str">
        <f t="shared" ca="1" si="142"/>
        <v>Greater Than 8 Weeks Old</v>
      </c>
    </row>
    <row r="688" spans="1:22" x14ac:dyDescent="0.45">
      <c r="A688" s="2" t="s">
        <v>264</v>
      </c>
      <c r="B688" s="5">
        <v>43684</v>
      </c>
      <c r="C688" s="5" t="s">
        <v>375</v>
      </c>
      <c r="D688" s="5" t="s">
        <v>377</v>
      </c>
      <c r="E688" s="6">
        <v>1</v>
      </c>
      <c r="F688" s="3">
        <v>20</v>
      </c>
      <c r="G688" s="3">
        <v>7.12</v>
      </c>
      <c r="H688" s="8">
        <f t="shared" si="130"/>
        <v>7.12</v>
      </c>
      <c r="I688" s="3">
        <v>12.88</v>
      </c>
      <c r="J688" s="4">
        <v>0.64</v>
      </c>
      <c r="K688" s="2" t="str">
        <f t="shared" si="131"/>
        <v>Wednesday</v>
      </c>
      <c r="L688" s="5">
        <f t="shared" si="132"/>
        <v>43687</v>
      </c>
      <c r="M688" s="2" t="str">
        <f t="shared" si="133"/>
        <v>Saturday</v>
      </c>
      <c r="N688" s="2" t="str">
        <f t="shared" si="134"/>
        <v>Saturday</v>
      </c>
      <c r="O688" s="12">
        <f t="shared" si="135"/>
        <v>0</v>
      </c>
      <c r="P688" s="11" t="str">
        <f t="shared" si="136"/>
        <v>Low Cost per Unit</v>
      </c>
      <c r="Q688" s="12">
        <f t="shared" si="137"/>
        <v>0</v>
      </c>
      <c r="R688" s="12">
        <f t="shared" si="138"/>
        <v>0</v>
      </c>
      <c r="S688" s="12">
        <f t="shared" si="139"/>
        <v>0</v>
      </c>
      <c r="T688" s="12">
        <f t="shared" si="140"/>
        <v>0</v>
      </c>
      <c r="U688" s="12">
        <f t="shared" si="141"/>
        <v>0</v>
      </c>
      <c r="V688" s="13" t="str">
        <f t="shared" ca="1" si="142"/>
        <v>Greater Than 8 Weeks Old</v>
      </c>
    </row>
    <row r="689" spans="1:22" x14ac:dyDescent="0.45">
      <c r="A689" s="2" t="s">
        <v>230</v>
      </c>
      <c r="B689" s="5">
        <v>43684</v>
      </c>
      <c r="C689" s="5" t="s">
        <v>383</v>
      </c>
      <c r="D689" s="5" t="s">
        <v>384</v>
      </c>
      <c r="E689" s="6">
        <v>1</v>
      </c>
      <c r="F689" s="3">
        <v>19</v>
      </c>
      <c r="G689" s="3">
        <v>6</v>
      </c>
      <c r="H689" s="8">
        <f t="shared" si="130"/>
        <v>6</v>
      </c>
      <c r="I689" s="3">
        <v>13</v>
      </c>
      <c r="J689" s="4">
        <v>0.68</v>
      </c>
      <c r="K689" s="2" t="str">
        <f t="shared" si="131"/>
        <v>Wednesday</v>
      </c>
      <c r="L689" s="5">
        <f t="shared" si="132"/>
        <v>43687</v>
      </c>
      <c r="M689" s="2" t="str">
        <f t="shared" si="133"/>
        <v>Saturday</v>
      </c>
      <c r="N689" s="2" t="str">
        <f t="shared" si="134"/>
        <v>Saturday</v>
      </c>
      <c r="O689" s="12">
        <f t="shared" si="135"/>
        <v>0</v>
      </c>
      <c r="P689" s="11" t="str">
        <f t="shared" si="136"/>
        <v>Low Cost per Unit</v>
      </c>
      <c r="Q689" s="12">
        <f t="shared" si="137"/>
        <v>0</v>
      </c>
      <c r="R689" s="12">
        <f t="shared" si="138"/>
        <v>0</v>
      </c>
      <c r="S689" s="12">
        <f t="shared" si="139"/>
        <v>0</v>
      </c>
      <c r="T689" s="12">
        <f t="shared" si="140"/>
        <v>0</v>
      </c>
      <c r="U689" s="12">
        <f t="shared" si="141"/>
        <v>0</v>
      </c>
      <c r="V689" s="13" t="str">
        <f t="shared" ca="1" si="142"/>
        <v>Greater Than 8 Weeks Old</v>
      </c>
    </row>
    <row r="690" spans="1:22" x14ac:dyDescent="0.45">
      <c r="A690" s="2" t="s">
        <v>153</v>
      </c>
      <c r="B690" s="5">
        <v>43684</v>
      </c>
      <c r="C690" s="5" t="s">
        <v>383</v>
      </c>
      <c r="D690" s="5" t="s">
        <v>398</v>
      </c>
      <c r="E690" s="6">
        <v>3</v>
      </c>
      <c r="F690" s="3">
        <v>78</v>
      </c>
      <c r="G690" s="3">
        <v>26.64</v>
      </c>
      <c r="H690" s="8">
        <f t="shared" si="130"/>
        <v>8.8800000000000008</v>
      </c>
      <c r="I690" s="3">
        <v>51.36</v>
      </c>
      <c r="J690" s="4">
        <v>0.66</v>
      </c>
      <c r="K690" s="2" t="str">
        <f t="shared" si="131"/>
        <v>Wednesday</v>
      </c>
      <c r="L690" s="5">
        <f t="shared" si="132"/>
        <v>43687</v>
      </c>
      <c r="M690" s="2" t="str">
        <f t="shared" si="133"/>
        <v>Saturday</v>
      </c>
      <c r="N690" s="2" t="str">
        <f t="shared" si="134"/>
        <v>Saturday</v>
      </c>
      <c r="O690" s="12">
        <f t="shared" si="135"/>
        <v>0</v>
      </c>
      <c r="P690" s="11" t="str">
        <f t="shared" si="136"/>
        <v>Low Cost per Unit</v>
      </c>
      <c r="Q690" s="12">
        <f t="shared" si="137"/>
        <v>0</v>
      </c>
      <c r="R690" s="12">
        <f t="shared" si="138"/>
        <v>2.34</v>
      </c>
      <c r="S690" s="12">
        <f t="shared" si="139"/>
        <v>0</v>
      </c>
      <c r="T690" s="12">
        <f t="shared" si="140"/>
        <v>0</v>
      </c>
      <c r="U690" s="12">
        <f t="shared" si="141"/>
        <v>0</v>
      </c>
      <c r="V690" s="13" t="str">
        <f t="shared" ca="1" si="142"/>
        <v>Greater Than 8 Weeks Old</v>
      </c>
    </row>
    <row r="691" spans="1:22" x14ac:dyDescent="0.45">
      <c r="A691" s="2" t="s">
        <v>308</v>
      </c>
      <c r="B691" s="5">
        <v>43684</v>
      </c>
      <c r="C691" s="5" t="s">
        <v>369</v>
      </c>
      <c r="D691" s="5" t="s">
        <v>389</v>
      </c>
      <c r="E691" s="6">
        <v>9</v>
      </c>
      <c r="F691" s="3">
        <v>179.91</v>
      </c>
      <c r="G691" s="3">
        <v>139.5</v>
      </c>
      <c r="H691" s="8">
        <f t="shared" si="130"/>
        <v>15.5</v>
      </c>
      <c r="I691" s="3">
        <v>40.409999999999997</v>
      </c>
      <c r="J691" s="4">
        <v>0.22</v>
      </c>
      <c r="K691" s="2" t="str">
        <f t="shared" si="131"/>
        <v>Wednesday</v>
      </c>
      <c r="L691" s="5">
        <f t="shared" si="132"/>
        <v>43687</v>
      </c>
      <c r="M691" s="2" t="str">
        <f t="shared" si="133"/>
        <v>Saturday</v>
      </c>
      <c r="N691" s="2" t="str">
        <f t="shared" si="134"/>
        <v>Saturday</v>
      </c>
      <c r="O691" s="12">
        <f t="shared" si="135"/>
        <v>0</v>
      </c>
      <c r="P691" s="11" t="str">
        <f t="shared" si="136"/>
        <v>Low Cost per Unit</v>
      </c>
      <c r="Q691" s="12">
        <f t="shared" si="137"/>
        <v>0</v>
      </c>
      <c r="R691" s="12">
        <f t="shared" si="138"/>
        <v>5.3972999999999995</v>
      </c>
      <c r="S691" s="12">
        <f t="shared" si="139"/>
        <v>0</v>
      </c>
      <c r="T691" s="12">
        <f t="shared" si="140"/>
        <v>0</v>
      </c>
      <c r="U691" s="12">
        <f t="shared" si="141"/>
        <v>0</v>
      </c>
      <c r="V691" s="13" t="str">
        <f t="shared" ca="1" si="142"/>
        <v>Greater Than 8 Weeks Old</v>
      </c>
    </row>
    <row r="692" spans="1:22" x14ac:dyDescent="0.45">
      <c r="A692" s="2" t="s">
        <v>231</v>
      </c>
      <c r="B692" s="5">
        <v>43684</v>
      </c>
      <c r="C692" s="5" t="s">
        <v>369</v>
      </c>
      <c r="D692" s="5" t="s">
        <v>372</v>
      </c>
      <c r="E692" s="6">
        <v>6</v>
      </c>
      <c r="F692" s="3">
        <v>128.94999999999999</v>
      </c>
      <c r="G692" s="3">
        <v>75.599999999999994</v>
      </c>
      <c r="H692" s="8">
        <f t="shared" si="130"/>
        <v>12.6</v>
      </c>
      <c r="I692" s="3">
        <v>53.35</v>
      </c>
      <c r="J692" s="4">
        <v>0.41</v>
      </c>
      <c r="K692" s="2" t="str">
        <f t="shared" si="131"/>
        <v>Wednesday</v>
      </c>
      <c r="L692" s="5">
        <f t="shared" si="132"/>
        <v>43687</v>
      </c>
      <c r="M692" s="2" t="str">
        <f t="shared" si="133"/>
        <v>Saturday</v>
      </c>
      <c r="N692" s="2" t="str">
        <f t="shared" si="134"/>
        <v>Saturday</v>
      </c>
      <c r="O692" s="12">
        <f t="shared" si="135"/>
        <v>0</v>
      </c>
      <c r="P692" s="11" t="str">
        <f t="shared" si="136"/>
        <v>Low Cost per Unit</v>
      </c>
      <c r="Q692" s="12">
        <f t="shared" si="137"/>
        <v>0</v>
      </c>
      <c r="R692" s="12">
        <f t="shared" si="138"/>
        <v>3.8684999999999996</v>
      </c>
      <c r="S692" s="12">
        <f t="shared" si="139"/>
        <v>0</v>
      </c>
      <c r="T692" s="12">
        <f t="shared" si="140"/>
        <v>0</v>
      </c>
      <c r="U692" s="12">
        <f t="shared" si="141"/>
        <v>0</v>
      </c>
      <c r="V692" s="13" t="str">
        <f t="shared" ca="1" si="142"/>
        <v>Greater Than 8 Weeks Old</v>
      </c>
    </row>
    <row r="693" spans="1:22" x14ac:dyDescent="0.45">
      <c r="A693" s="2" t="s">
        <v>277</v>
      </c>
      <c r="B693" s="5">
        <v>43684</v>
      </c>
      <c r="C693" s="5" t="s">
        <v>369</v>
      </c>
      <c r="D693" s="5" t="s">
        <v>372</v>
      </c>
      <c r="E693" s="6">
        <v>11</v>
      </c>
      <c r="F693" s="3">
        <v>109.89</v>
      </c>
      <c r="G693" s="3">
        <v>42.24</v>
      </c>
      <c r="H693" s="8">
        <f t="shared" si="130"/>
        <v>3.8400000000000003</v>
      </c>
      <c r="I693" s="3">
        <v>67.650000000000006</v>
      </c>
      <c r="J693" s="4">
        <v>0.62</v>
      </c>
      <c r="K693" s="2" t="str">
        <f t="shared" si="131"/>
        <v>Wednesday</v>
      </c>
      <c r="L693" s="5">
        <f t="shared" si="132"/>
        <v>43687</v>
      </c>
      <c r="M693" s="2" t="str">
        <f t="shared" si="133"/>
        <v>Saturday</v>
      </c>
      <c r="N693" s="2" t="str">
        <f t="shared" si="134"/>
        <v>Saturday</v>
      </c>
      <c r="O693" s="12">
        <f t="shared" si="135"/>
        <v>0</v>
      </c>
      <c r="P693" s="11" t="str">
        <f t="shared" si="136"/>
        <v>Low Cost per Unit</v>
      </c>
      <c r="Q693" s="12">
        <f t="shared" si="137"/>
        <v>0</v>
      </c>
      <c r="R693" s="12">
        <f t="shared" si="138"/>
        <v>3.2967</v>
      </c>
      <c r="S693" s="12">
        <f t="shared" si="139"/>
        <v>0</v>
      </c>
      <c r="T693" s="12">
        <f t="shared" si="140"/>
        <v>0</v>
      </c>
      <c r="U693" s="12">
        <f t="shared" si="141"/>
        <v>0</v>
      </c>
      <c r="V693" s="13" t="str">
        <f t="shared" ca="1" si="142"/>
        <v>Greater Than 8 Weeks Old</v>
      </c>
    </row>
    <row r="694" spans="1:22" x14ac:dyDescent="0.45">
      <c r="A694" s="2" t="s">
        <v>284</v>
      </c>
      <c r="B694" s="5">
        <v>43684</v>
      </c>
      <c r="C694" s="5" t="s">
        <v>369</v>
      </c>
      <c r="D694" s="5" t="s">
        <v>372</v>
      </c>
      <c r="E694" s="6">
        <v>6</v>
      </c>
      <c r="F694" s="3">
        <v>65.94</v>
      </c>
      <c r="G694" s="3">
        <v>31.5</v>
      </c>
      <c r="H694" s="8">
        <f t="shared" si="130"/>
        <v>5.25</v>
      </c>
      <c r="I694" s="3">
        <v>34.44</v>
      </c>
      <c r="J694" s="4">
        <v>0.52</v>
      </c>
      <c r="K694" s="2" t="str">
        <f t="shared" si="131"/>
        <v>Wednesday</v>
      </c>
      <c r="L694" s="5">
        <f t="shared" si="132"/>
        <v>43687</v>
      </c>
      <c r="M694" s="2" t="str">
        <f t="shared" si="133"/>
        <v>Saturday</v>
      </c>
      <c r="N694" s="2" t="str">
        <f t="shared" si="134"/>
        <v>Saturday</v>
      </c>
      <c r="O694" s="12">
        <f t="shared" si="135"/>
        <v>0</v>
      </c>
      <c r="P694" s="11" t="str">
        <f t="shared" si="136"/>
        <v>Low Cost per Unit</v>
      </c>
      <c r="Q694" s="12">
        <f t="shared" si="137"/>
        <v>0</v>
      </c>
      <c r="R694" s="12">
        <f t="shared" si="138"/>
        <v>1.9782</v>
      </c>
      <c r="S694" s="12">
        <f t="shared" si="139"/>
        <v>0</v>
      </c>
      <c r="T694" s="12">
        <f t="shared" si="140"/>
        <v>0</v>
      </c>
      <c r="U694" s="12">
        <f t="shared" si="141"/>
        <v>0</v>
      </c>
      <c r="V694" s="13" t="str">
        <f t="shared" ca="1" si="142"/>
        <v>Greater Than 8 Weeks Old</v>
      </c>
    </row>
    <row r="695" spans="1:22" x14ac:dyDescent="0.45">
      <c r="A695" s="2" t="s">
        <v>180</v>
      </c>
      <c r="B695" s="5">
        <v>43684</v>
      </c>
      <c r="C695" s="5" t="s">
        <v>369</v>
      </c>
      <c r="D695" s="5" t="s">
        <v>372</v>
      </c>
      <c r="E695" s="6">
        <v>1</v>
      </c>
      <c r="F695" s="3">
        <v>10.99</v>
      </c>
      <c r="G695" s="3">
        <v>5.76</v>
      </c>
      <c r="H695" s="8">
        <f t="shared" si="130"/>
        <v>5.76</v>
      </c>
      <c r="I695" s="3">
        <v>5.23</v>
      </c>
      <c r="J695" s="4">
        <v>0.48</v>
      </c>
      <c r="K695" s="2" t="str">
        <f t="shared" si="131"/>
        <v>Wednesday</v>
      </c>
      <c r="L695" s="5">
        <f t="shared" si="132"/>
        <v>43687</v>
      </c>
      <c r="M695" s="2" t="str">
        <f t="shared" si="133"/>
        <v>Saturday</v>
      </c>
      <c r="N695" s="2" t="str">
        <f t="shared" si="134"/>
        <v>Saturday</v>
      </c>
      <c r="O695" s="12">
        <f t="shared" si="135"/>
        <v>0</v>
      </c>
      <c r="P695" s="11" t="str">
        <f t="shared" si="136"/>
        <v>Low Cost per Unit</v>
      </c>
      <c r="Q695" s="12">
        <f t="shared" si="137"/>
        <v>0</v>
      </c>
      <c r="R695" s="12">
        <f t="shared" si="138"/>
        <v>0</v>
      </c>
      <c r="S695" s="12">
        <f t="shared" si="139"/>
        <v>0</v>
      </c>
      <c r="T695" s="12">
        <f t="shared" si="140"/>
        <v>0</v>
      </c>
      <c r="U695" s="12">
        <f t="shared" si="141"/>
        <v>0</v>
      </c>
      <c r="V695" s="13" t="str">
        <f t="shared" ca="1" si="142"/>
        <v>Greater Than 8 Weeks Old</v>
      </c>
    </row>
    <row r="696" spans="1:22" x14ac:dyDescent="0.45">
      <c r="A696" s="2" t="s">
        <v>309</v>
      </c>
      <c r="B696" s="5">
        <v>43684</v>
      </c>
      <c r="C696" s="5" t="s">
        <v>369</v>
      </c>
      <c r="D696" s="5" t="s">
        <v>372</v>
      </c>
      <c r="E696" s="6">
        <v>11</v>
      </c>
      <c r="F696" s="3">
        <v>120.89</v>
      </c>
      <c r="G696" s="3">
        <v>67.650000000000006</v>
      </c>
      <c r="H696" s="8">
        <f t="shared" si="130"/>
        <v>6.15</v>
      </c>
      <c r="I696" s="3">
        <v>53.24</v>
      </c>
      <c r="J696" s="4">
        <v>0.44</v>
      </c>
      <c r="K696" s="2" t="str">
        <f t="shared" si="131"/>
        <v>Wednesday</v>
      </c>
      <c r="L696" s="5">
        <f t="shared" si="132"/>
        <v>43687</v>
      </c>
      <c r="M696" s="2" t="str">
        <f t="shared" si="133"/>
        <v>Saturday</v>
      </c>
      <c r="N696" s="2" t="str">
        <f t="shared" si="134"/>
        <v>Saturday</v>
      </c>
      <c r="O696" s="12">
        <f t="shared" si="135"/>
        <v>0</v>
      </c>
      <c r="P696" s="11" t="str">
        <f t="shared" si="136"/>
        <v>Low Cost per Unit</v>
      </c>
      <c r="Q696" s="12">
        <f t="shared" si="137"/>
        <v>0</v>
      </c>
      <c r="R696" s="12">
        <f t="shared" si="138"/>
        <v>3.6267</v>
      </c>
      <c r="S696" s="12">
        <f t="shared" si="139"/>
        <v>0</v>
      </c>
      <c r="T696" s="12">
        <f t="shared" si="140"/>
        <v>0</v>
      </c>
      <c r="U696" s="12">
        <f t="shared" si="141"/>
        <v>0</v>
      </c>
      <c r="V696" s="13" t="str">
        <f t="shared" ca="1" si="142"/>
        <v>Greater Than 8 Weeks Old</v>
      </c>
    </row>
    <row r="697" spans="1:22" x14ac:dyDescent="0.45">
      <c r="A697" s="2" t="s">
        <v>310</v>
      </c>
      <c r="B697" s="5">
        <v>43684</v>
      </c>
      <c r="C697" s="5" t="s">
        <v>371</v>
      </c>
      <c r="D697" s="5" t="s">
        <v>371</v>
      </c>
      <c r="E697" s="6">
        <v>1</v>
      </c>
      <c r="F697" s="3">
        <v>14.99</v>
      </c>
      <c r="G697" s="3">
        <v>12.3</v>
      </c>
      <c r="H697" s="8">
        <f t="shared" si="130"/>
        <v>12.3</v>
      </c>
      <c r="I697" s="3">
        <v>2.69</v>
      </c>
      <c r="J697" s="4">
        <v>0.18</v>
      </c>
      <c r="K697" s="2" t="str">
        <f t="shared" si="131"/>
        <v>Wednesday</v>
      </c>
      <c r="L697" s="5">
        <f t="shared" si="132"/>
        <v>43687</v>
      </c>
      <c r="M697" s="2" t="str">
        <f t="shared" si="133"/>
        <v>Saturday</v>
      </c>
      <c r="N697" s="2" t="str">
        <f t="shared" si="134"/>
        <v>Saturday</v>
      </c>
      <c r="O697" s="12">
        <f t="shared" si="135"/>
        <v>0</v>
      </c>
      <c r="P697" s="11" t="str">
        <f t="shared" si="136"/>
        <v>Low Cost per Unit</v>
      </c>
      <c r="Q697" s="12">
        <f t="shared" si="137"/>
        <v>0</v>
      </c>
      <c r="R697" s="12">
        <f t="shared" si="138"/>
        <v>0</v>
      </c>
      <c r="S697" s="12">
        <f t="shared" si="139"/>
        <v>0</v>
      </c>
      <c r="T697" s="12">
        <f t="shared" si="140"/>
        <v>0</v>
      </c>
      <c r="U697" s="12">
        <f t="shared" si="141"/>
        <v>0</v>
      </c>
      <c r="V697" s="13" t="str">
        <f t="shared" ca="1" si="142"/>
        <v>Greater Than 8 Weeks Old</v>
      </c>
    </row>
    <row r="698" spans="1:22" x14ac:dyDescent="0.45">
      <c r="A698" s="2" t="s">
        <v>311</v>
      </c>
      <c r="B698" s="5">
        <v>43684</v>
      </c>
      <c r="C698" s="5" t="s">
        <v>371</v>
      </c>
      <c r="D698" s="5" t="s">
        <v>371</v>
      </c>
      <c r="E698" s="6">
        <v>6</v>
      </c>
      <c r="F698" s="3">
        <v>41.94</v>
      </c>
      <c r="G698" s="3">
        <v>16.739999999999998</v>
      </c>
      <c r="H698" s="8">
        <f t="shared" si="130"/>
        <v>2.7899999999999996</v>
      </c>
      <c r="I698" s="3">
        <v>25.2</v>
      </c>
      <c r="J698" s="4">
        <v>0.6</v>
      </c>
      <c r="K698" s="2" t="str">
        <f t="shared" si="131"/>
        <v>Wednesday</v>
      </c>
      <c r="L698" s="5">
        <f t="shared" si="132"/>
        <v>43687</v>
      </c>
      <c r="M698" s="2" t="str">
        <f t="shared" si="133"/>
        <v>Saturday</v>
      </c>
      <c r="N698" s="2" t="str">
        <f t="shared" si="134"/>
        <v>Saturday</v>
      </c>
      <c r="O698" s="12">
        <f t="shared" si="135"/>
        <v>0</v>
      </c>
      <c r="P698" s="11" t="str">
        <f t="shared" si="136"/>
        <v>Low Cost per Unit</v>
      </c>
      <c r="Q698" s="12">
        <f t="shared" si="137"/>
        <v>0</v>
      </c>
      <c r="R698" s="12">
        <f t="shared" si="138"/>
        <v>1.2582</v>
      </c>
      <c r="S698" s="12">
        <f t="shared" si="139"/>
        <v>0</v>
      </c>
      <c r="T698" s="12">
        <f t="shared" si="140"/>
        <v>0</v>
      </c>
      <c r="U698" s="12">
        <f t="shared" si="141"/>
        <v>0</v>
      </c>
      <c r="V698" s="13" t="str">
        <f t="shared" ca="1" si="142"/>
        <v>Greater Than 8 Weeks Old</v>
      </c>
    </row>
    <row r="699" spans="1:22" x14ac:dyDescent="0.45">
      <c r="A699" s="2" t="s">
        <v>278</v>
      </c>
      <c r="B699" s="5">
        <v>43684</v>
      </c>
      <c r="C699" s="5" t="s">
        <v>369</v>
      </c>
      <c r="D699" s="5" t="s">
        <v>394</v>
      </c>
      <c r="E699" s="6">
        <v>2</v>
      </c>
      <c r="F699" s="3">
        <v>64</v>
      </c>
      <c r="G699" s="3">
        <v>25.14</v>
      </c>
      <c r="H699" s="8">
        <f t="shared" si="130"/>
        <v>12.57</v>
      </c>
      <c r="I699" s="3">
        <v>38.86</v>
      </c>
      <c r="J699" s="4">
        <v>0.61</v>
      </c>
      <c r="K699" s="2" t="str">
        <f t="shared" si="131"/>
        <v>Wednesday</v>
      </c>
      <c r="L699" s="5">
        <f t="shared" si="132"/>
        <v>43687</v>
      </c>
      <c r="M699" s="2" t="str">
        <f t="shared" si="133"/>
        <v>Saturday</v>
      </c>
      <c r="N699" s="2" t="str">
        <f t="shared" si="134"/>
        <v>Saturday</v>
      </c>
      <c r="O699" s="12">
        <f t="shared" si="135"/>
        <v>0</v>
      </c>
      <c r="P699" s="11" t="str">
        <f t="shared" si="136"/>
        <v>Low Cost per Unit</v>
      </c>
      <c r="Q699" s="12">
        <f t="shared" si="137"/>
        <v>0</v>
      </c>
      <c r="R699" s="12">
        <f t="shared" si="138"/>
        <v>1.92</v>
      </c>
      <c r="S699" s="12">
        <f t="shared" si="139"/>
        <v>0</v>
      </c>
      <c r="T699" s="12">
        <f t="shared" si="140"/>
        <v>0</v>
      </c>
      <c r="U699" s="12">
        <f t="shared" si="141"/>
        <v>0</v>
      </c>
      <c r="V699" s="13" t="str">
        <f t="shared" ca="1" si="142"/>
        <v>Greater Than 8 Weeks Old</v>
      </c>
    </row>
    <row r="700" spans="1:22" x14ac:dyDescent="0.45">
      <c r="A700" s="2" t="s">
        <v>312</v>
      </c>
      <c r="B700" s="5">
        <v>43684</v>
      </c>
      <c r="C700" s="5" t="s">
        <v>369</v>
      </c>
      <c r="D700" s="5" t="s">
        <v>394</v>
      </c>
      <c r="E700" s="6">
        <v>9</v>
      </c>
      <c r="F700" s="3">
        <v>287.91000000000003</v>
      </c>
      <c r="G700" s="3">
        <v>152.55000000000001</v>
      </c>
      <c r="H700" s="8">
        <f t="shared" si="130"/>
        <v>16.950000000000003</v>
      </c>
      <c r="I700" s="3">
        <v>135.36000000000001</v>
      </c>
      <c r="J700" s="4">
        <v>0.47</v>
      </c>
      <c r="K700" s="2" t="str">
        <f t="shared" si="131"/>
        <v>Wednesday</v>
      </c>
      <c r="L700" s="5">
        <f t="shared" si="132"/>
        <v>43687</v>
      </c>
      <c r="M700" s="2" t="str">
        <f t="shared" si="133"/>
        <v>Saturday</v>
      </c>
      <c r="N700" s="2" t="str">
        <f t="shared" si="134"/>
        <v>Saturday</v>
      </c>
      <c r="O700" s="12">
        <f t="shared" si="135"/>
        <v>0</v>
      </c>
      <c r="P700" s="11" t="str">
        <f t="shared" si="136"/>
        <v>High Cost per Unit</v>
      </c>
      <c r="Q700" s="12">
        <f t="shared" si="137"/>
        <v>0</v>
      </c>
      <c r="R700" s="12">
        <f t="shared" si="138"/>
        <v>8.6372999999999998</v>
      </c>
      <c r="S700" s="12">
        <f t="shared" si="139"/>
        <v>0</v>
      </c>
      <c r="T700" s="12">
        <f t="shared" si="140"/>
        <v>0</v>
      </c>
      <c r="U700" s="12">
        <f t="shared" si="141"/>
        <v>0</v>
      </c>
      <c r="V700" s="13" t="str">
        <f t="shared" ca="1" si="142"/>
        <v>Greater Than 8 Weeks Old</v>
      </c>
    </row>
    <row r="701" spans="1:22" x14ac:dyDescent="0.45">
      <c r="A701" s="2" t="s">
        <v>83</v>
      </c>
      <c r="B701" s="5">
        <v>43684</v>
      </c>
      <c r="C701" s="5" t="s">
        <v>383</v>
      </c>
      <c r="D701" s="5" t="s">
        <v>398</v>
      </c>
      <c r="E701" s="6">
        <v>1</v>
      </c>
      <c r="F701" s="3">
        <v>22</v>
      </c>
      <c r="G701" s="3">
        <v>7.2</v>
      </c>
      <c r="H701" s="8">
        <f t="shared" si="130"/>
        <v>7.2</v>
      </c>
      <c r="I701" s="3">
        <v>14.8</v>
      </c>
      <c r="J701" s="4">
        <v>0.67</v>
      </c>
      <c r="K701" s="2" t="str">
        <f t="shared" si="131"/>
        <v>Wednesday</v>
      </c>
      <c r="L701" s="5">
        <f t="shared" si="132"/>
        <v>43687</v>
      </c>
      <c r="M701" s="2" t="str">
        <f t="shared" si="133"/>
        <v>Saturday</v>
      </c>
      <c r="N701" s="2" t="str">
        <f t="shared" si="134"/>
        <v>Saturday</v>
      </c>
      <c r="O701" s="12">
        <f t="shared" si="135"/>
        <v>0</v>
      </c>
      <c r="P701" s="11" t="str">
        <f t="shared" si="136"/>
        <v>Low Cost per Unit</v>
      </c>
      <c r="Q701" s="12">
        <f t="shared" si="137"/>
        <v>0</v>
      </c>
      <c r="R701" s="12">
        <f t="shared" si="138"/>
        <v>0</v>
      </c>
      <c r="S701" s="12">
        <f t="shared" si="139"/>
        <v>0</v>
      </c>
      <c r="T701" s="12">
        <f t="shared" si="140"/>
        <v>0</v>
      </c>
      <c r="U701" s="12">
        <f t="shared" si="141"/>
        <v>0</v>
      </c>
      <c r="V701" s="13" t="str">
        <f t="shared" ca="1" si="142"/>
        <v>Greater Than 8 Weeks Old</v>
      </c>
    </row>
    <row r="702" spans="1:22" x14ac:dyDescent="0.45">
      <c r="A702" s="2" t="s">
        <v>232</v>
      </c>
      <c r="B702" s="5">
        <v>43684</v>
      </c>
      <c r="C702" s="5" t="s">
        <v>383</v>
      </c>
      <c r="D702" s="5" t="s">
        <v>398</v>
      </c>
      <c r="E702" s="6">
        <v>10</v>
      </c>
      <c r="F702" s="3">
        <v>299.89999999999998</v>
      </c>
      <c r="G702" s="3">
        <v>159.30000000000001</v>
      </c>
      <c r="H702" s="8">
        <f t="shared" si="130"/>
        <v>15.930000000000001</v>
      </c>
      <c r="I702" s="3">
        <v>140.6</v>
      </c>
      <c r="J702" s="4">
        <v>0.47</v>
      </c>
      <c r="K702" s="2" t="str">
        <f t="shared" si="131"/>
        <v>Wednesday</v>
      </c>
      <c r="L702" s="5">
        <f t="shared" si="132"/>
        <v>43687</v>
      </c>
      <c r="M702" s="2" t="str">
        <f t="shared" si="133"/>
        <v>Saturday</v>
      </c>
      <c r="N702" s="2" t="str">
        <f t="shared" si="134"/>
        <v>Saturday</v>
      </c>
      <c r="O702" s="12">
        <f t="shared" si="135"/>
        <v>0</v>
      </c>
      <c r="P702" s="11" t="str">
        <f t="shared" si="136"/>
        <v>Low Cost per Unit</v>
      </c>
      <c r="Q702" s="12">
        <f t="shared" si="137"/>
        <v>0</v>
      </c>
      <c r="R702" s="12">
        <f t="shared" si="138"/>
        <v>8.9969999999999981</v>
      </c>
      <c r="S702" s="12">
        <f t="shared" si="139"/>
        <v>0</v>
      </c>
      <c r="T702" s="12">
        <f t="shared" si="140"/>
        <v>0</v>
      </c>
      <c r="U702" s="12">
        <f t="shared" si="141"/>
        <v>0</v>
      </c>
      <c r="V702" s="13" t="str">
        <f t="shared" ca="1" si="142"/>
        <v>Greater Than 8 Weeks Old</v>
      </c>
    </row>
    <row r="703" spans="1:22" x14ac:dyDescent="0.45">
      <c r="A703" s="2" t="s">
        <v>279</v>
      </c>
      <c r="B703" s="5">
        <v>43684</v>
      </c>
      <c r="C703" s="5" t="s">
        <v>378</v>
      </c>
      <c r="D703" s="5" t="s">
        <v>379</v>
      </c>
      <c r="E703" s="6">
        <v>1</v>
      </c>
      <c r="F703" s="3">
        <v>16</v>
      </c>
      <c r="G703" s="3">
        <v>6.75</v>
      </c>
      <c r="H703" s="8">
        <f t="shared" si="130"/>
        <v>6.75</v>
      </c>
      <c r="I703" s="3">
        <v>9.25</v>
      </c>
      <c r="J703" s="4">
        <v>0.57999999999999996</v>
      </c>
      <c r="K703" s="2" t="str">
        <f t="shared" si="131"/>
        <v>Wednesday</v>
      </c>
      <c r="L703" s="5">
        <f t="shared" si="132"/>
        <v>43687</v>
      </c>
      <c r="M703" s="2" t="str">
        <f t="shared" si="133"/>
        <v>Saturday</v>
      </c>
      <c r="N703" s="2" t="str">
        <f t="shared" si="134"/>
        <v>Saturday</v>
      </c>
      <c r="O703" s="12">
        <f t="shared" si="135"/>
        <v>0</v>
      </c>
      <c r="P703" s="11" t="str">
        <f t="shared" si="136"/>
        <v>Low Cost per Unit</v>
      </c>
      <c r="Q703" s="12">
        <f t="shared" si="137"/>
        <v>0</v>
      </c>
      <c r="R703" s="12">
        <f t="shared" si="138"/>
        <v>0</v>
      </c>
      <c r="S703" s="12">
        <f t="shared" si="139"/>
        <v>0</v>
      </c>
      <c r="T703" s="12">
        <f t="shared" si="140"/>
        <v>0</v>
      </c>
      <c r="U703" s="12">
        <f t="shared" si="141"/>
        <v>0</v>
      </c>
      <c r="V703" s="13" t="str">
        <f t="shared" ca="1" si="142"/>
        <v>Greater Than 8 Weeks Old</v>
      </c>
    </row>
    <row r="704" spans="1:22" x14ac:dyDescent="0.45">
      <c r="A704" s="2" t="s">
        <v>86</v>
      </c>
      <c r="B704" s="5">
        <v>43684</v>
      </c>
      <c r="C704" s="5" t="s">
        <v>383</v>
      </c>
      <c r="D704" s="5" t="s">
        <v>398</v>
      </c>
      <c r="E704" s="6">
        <v>2</v>
      </c>
      <c r="F704" s="3">
        <v>84</v>
      </c>
      <c r="G704" s="3">
        <v>24.76</v>
      </c>
      <c r="H704" s="8">
        <f t="shared" si="130"/>
        <v>12.38</v>
      </c>
      <c r="I704" s="3">
        <v>59.24</v>
      </c>
      <c r="J704" s="4">
        <v>0.71</v>
      </c>
      <c r="K704" s="2" t="str">
        <f t="shared" si="131"/>
        <v>Wednesday</v>
      </c>
      <c r="L704" s="5">
        <f t="shared" si="132"/>
        <v>43687</v>
      </c>
      <c r="M704" s="2" t="str">
        <f t="shared" si="133"/>
        <v>Saturday</v>
      </c>
      <c r="N704" s="2" t="str">
        <f t="shared" si="134"/>
        <v>Saturday</v>
      </c>
      <c r="O704" s="12">
        <f t="shared" si="135"/>
        <v>0</v>
      </c>
      <c r="P704" s="11" t="str">
        <f t="shared" si="136"/>
        <v>Low Cost per Unit</v>
      </c>
      <c r="Q704" s="12">
        <f t="shared" si="137"/>
        <v>0</v>
      </c>
      <c r="R704" s="12">
        <f t="shared" si="138"/>
        <v>2.52</v>
      </c>
      <c r="S704" s="12">
        <f t="shared" si="139"/>
        <v>0</v>
      </c>
      <c r="T704" s="12">
        <f t="shared" si="140"/>
        <v>0</v>
      </c>
      <c r="U704" s="12">
        <f t="shared" si="141"/>
        <v>0</v>
      </c>
      <c r="V704" s="13" t="str">
        <f t="shared" ca="1" si="142"/>
        <v>Greater Than 8 Weeks Old</v>
      </c>
    </row>
    <row r="705" spans="1:22" x14ac:dyDescent="0.45">
      <c r="A705" s="2" t="s">
        <v>128</v>
      </c>
      <c r="B705" s="5">
        <v>43684</v>
      </c>
      <c r="C705" s="5" t="s">
        <v>383</v>
      </c>
      <c r="D705" s="5" t="s">
        <v>398</v>
      </c>
      <c r="E705" s="6">
        <v>1</v>
      </c>
      <c r="F705" s="3">
        <v>21</v>
      </c>
      <c r="G705" s="3">
        <v>7.43</v>
      </c>
      <c r="H705" s="8">
        <f t="shared" si="130"/>
        <v>7.43</v>
      </c>
      <c r="I705" s="3">
        <v>13.57</v>
      </c>
      <c r="J705" s="4">
        <v>0.65</v>
      </c>
      <c r="K705" s="2" t="str">
        <f t="shared" si="131"/>
        <v>Wednesday</v>
      </c>
      <c r="L705" s="5">
        <f t="shared" si="132"/>
        <v>43687</v>
      </c>
      <c r="M705" s="2" t="str">
        <f t="shared" si="133"/>
        <v>Saturday</v>
      </c>
      <c r="N705" s="2" t="str">
        <f t="shared" si="134"/>
        <v>Saturday</v>
      </c>
      <c r="O705" s="12">
        <f t="shared" si="135"/>
        <v>0</v>
      </c>
      <c r="P705" s="11" t="str">
        <f t="shared" si="136"/>
        <v>Low Cost per Unit</v>
      </c>
      <c r="Q705" s="12">
        <f t="shared" si="137"/>
        <v>0</v>
      </c>
      <c r="R705" s="12">
        <f t="shared" si="138"/>
        <v>0</v>
      </c>
      <c r="S705" s="12">
        <f t="shared" si="139"/>
        <v>0</v>
      </c>
      <c r="T705" s="12">
        <f t="shared" si="140"/>
        <v>0</v>
      </c>
      <c r="U705" s="12">
        <f t="shared" si="141"/>
        <v>0</v>
      </c>
      <c r="V705" s="13" t="str">
        <f t="shared" ca="1" si="142"/>
        <v>Greater Than 8 Weeks Old</v>
      </c>
    </row>
    <row r="706" spans="1:22" x14ac:dyDescent="0.45">
      <c r="A706" s="2" t="s">
        <v>129</v>
      </c>
      <c r="B706" s="5">
        <v>43684</v>
      </c>
      <c r="C706" s="5" t="s">
        <v>383</v>
      </c>
      <c r="D706" s="5" t="s">
        <v>398</v>
      </c>
      <c r="E706" s="6">
        <v>2</v>
      </c>
      <c r="F706" s="3">
        <v>32</v>
      </c>
      <c r="G706" s="3">
        <v>9.76</v>
      </c>
      <c r="H706" s="8">
        <f t="shared" si="130"/>
        <v>4.88</v>
      </c>
      <c r="I706" s="3">
        <v>22.24</v>
      </c>
      <c r="J706" s="4">
        <v>0.7</v>
      </c>
      <c r="K706" s="2" t="str">
        <f t="shared" si="131"/>
        <v>Wednesday</v>
      </c>
      <c r="L706" s="5">
        <f t="shared" si="132"/>
        <v>43687</v>
      </c>
      <c r="M706" s="2" t="str">
        <f t="shared" si="133"/>
        <v>Saturday</v>
      </c>
      <c r="N706" s="2" t="str">
        <f t="shared" si="134"/>
        <v>Saturday</v>
      </c>
      <c r="O706" s="12">
        <f t="shared" si="135"/>
        <v>0</v>
      </c>
      <c r="P706" s="11" t="str">
        <f t="shared" si="136"/>
        <v>Low Cost per Unit</v>
      </c>
      <c r="Q706" s="12">
        <f t="shared" si="137"/>
        <v>0</v>
      </c>
      <c r="R706" s="12">
        <f t="shared" si="138"/>
        <v>0.96</v>
      </c>
      <c r="S706" s="12">
        <f t="shared" si="139"/>
        <v>0</v>
      </c>
      <c r="T706" s="12">
        <f t="shared" si="140"/>
        <v>0</v>
      </c>
      <c r="U706" s="12">
        <f t="shared" si="141"/>
        <v>0</v>
      </c>
      <c r="V706" s="13" t="str">
        <f t="shared" ca="1" si="142"/>
        <v>Greater Than 8 Weeks Old</v>
      </c>
    </row>
    <row r="707" spans="1:22" x14ac:dyDescent="0.45">
      <c r="A707" s="2" t="s">
        <v>233</v>
      </c>
      <c r="B707" s="5">
        <v>43684</v>
      </c>
      <c r="C707" s="5" t="s">
        <v>383</v>
      </c>
      <c r="D707" s="5" t="s">
        <v>384</v>
      </c>
      <c r="E707" s="6">
        <v>3</v>
      </c>
      <c r="F707" s="3">
        <v>24</v>
      </c>
      <c r="G707" s="3">
        <v>11.12</v>
      </c>
      <c r="H707" s="8">
        <f t="shared" ref="H707:H770" si="143">G707/E707</f>
        <v>3.7066666666666666</v>
      </c>
      <c r="I707" s="3">
        <v>12.88</v>
      </c>
      <c r="J707" s="4">
        <v>0.54</v>
      </c>
      <c r="K707" s="2" t="str">
        <f t="shared" ref="K707:K770" si="144">TEXT(B707,"dddd")</f>
        <v>Wednesday</v>
      </c>
      <c r="L707" s="5">
        <f t="shared" ref="L707:L770" si="145">B707+3</f>
        <v>43687</v>
      </c>
      <c r="M707" s="2" t="str">
        <f t="shared" ref="M707:M770" si="146">TEXT(L707,"dddd")</f>
        <v>Saturday</v>
      </c>
      <c r="N707" s="2" t="str">
        <f t="shared" ref="N707:N770" si="147">IF(M707="Sunday","Monday",M707)</f>
        <v>Saturday</v>
      </c>
      <c r="O707" s="12">
        <f t="shared" ref="O707:O770" si="148">IF(TEXT(B707,"dddd")="Tuesday",E707*0.05,0)</f>
        <v>0</v>
      </c>
      <c r="P707" s="11" t="str">
        <f t="shared" ref="P707:P770" si="149">IF(H707&gt;AVERAGE(H:H),"High Cost per Unit","Low Cost per Unit")</f>
        <v>Low Cost per Unit</v>
      </c>
      <c r="Q707" s="12">
        <f t="shared" ref="Q707:Q770" si="150">IF(D707="Masks",F707*0.1,0)</f>
        <v>0</v>
      </c>
      <c r="R707" s="12">
        <f t="shared" ref="R707:R770" si="151">IF(E707&gt;1,F707*0.03,0)</f>
        <v>0.72</v>
      </c>
      <c r="S707" s="12">
        <f t="shared" ref="S707:S770" si="152">IF(D707="Accessories",F707*0.15,0)</f>
        <v>0</v>
      </c>
      <c r="T707" s="12">
        <f t="shared" ref="T707:T770" si="153">IF(AND(K707="Saturday",C707="Fitness"),F707*0.1,0)</f>
        <v>0</v>
      </c>
      <c r="U707" s="12">
        <f t="shared" ref="U707:U770" si="154">IF(AND(K707="Friday",C707="Automotive"),F707*0.2,0)</f>
        <v>0</v>
      </c>
      <c r="V707" s="13" t="str">
        <f t="shared" ref="V707:V770" ca="1" si="155">IF(ABS(TODAY()-B707)&gt;56,"Greater Than 8 Weeks Old","Less Than 8 Weeks Old")</f>
        <v>Greater Than 8 Weeks Old</v>
      </c>
    </row>
    <row r="708" spans="1:22" x14ac:dyDescent="0.45">
      <c r="A708" s="2" t="s">
        <v>265</v>
      </c>
      <c r="B708" s="5">
        <v>43684</v>
      </c>
      <c r="C708" s="5" t="s">
        <v>383</v>
      </c>
      <c r="D708" s="5" t="s">
        <v>399</v>
      </c>
      <c r="E708" s="6">
        <v>4</v>
      </c>
      <c r="F708" s="3">
        <v>119.96</v>
      </c>
      <c r="G708" s="3">
        <v>73.52</v>
      </c>
      <c r="H708" s="8">
        <f t="shared" si="143"/>
        <v>18.38</v>
      </c>
      <c r="I708" s="3">
        <v>46.44</v>
      </c>
      <c r="J708" s="4">
        <v>0.39</v>
      </c>
      <c r="K708" s="2" t="str">
        <f t="shared" si="144"/>
        <v>Wednesday</v>
      </c>
      <c r="L708" s="5">
        <f t="shared" si="145"/>
        <v>43687</v>
      </c>
      <c r="M708" s="2" t="str">
        <f t="shared" si="146"/>
        <v>Saturday</v>
      </c>
      <c r="N708" s="2" t="str">
        <f t="shared" si="147"/>
        <v>Saturday</v>
      </c>
      <c r="O708" s="12">
        <f t="shared" si="148"/>
        <v>0</v>
      </c>
      <c r="P708" s="11" t="str">
        <f t="shared" si="149"/>
        <v>High Cost per Unit</v>
      </c>
      <c r="Q708" s="12">
        <f t="shared" si="150"/>
        <v>0</v>
      </c>
      <c r="R708" s="12">
        <f t="shared" si="151"/>
        <v>3.5987999999999998</v>
      </c>
      <c r="S708" s="12">
        <f t="shared" si="152"/>
        <v>0</v>
      </c>
      <c r="T708" s="12">
        <f t="shared" si="153"/>
        <v>0</v>
      </c>
      <c r="U708" s="12">
        <f t="shared" si="154"/>
        <v>0</v>
      </c>
      <c r="V708" s="13" t="str">
        <f t="shared" ca="1" si="155"/>
        <v>Greater Than 8 Weeks Old</v>
      </c>
    </row>
    <row r="709" spans="1:22" x14ac:dyDescent="0.45">
      <c r="A709" s="2" t="s">
        <v>88</v>
      </c>
      <c r="B709" s="5">
        <v>43684</v>
      </c>
      <c r="C709" s="5" t="s">
        <v>376</v>
      </c>
      <c r="D709" s="5" t="s">
        <v>377</v>
      </c>
      <c r="E709" s="6">
        <v>1</v>
      </c>
      <c r="F709" s="3">
        <v>45</v>
      </c>
      <c r="G709" s="3">
        <v>16.32</v>
      </c>
      <c r="H709" s="8">
        <f t="shared" si="143"/>
        <v>16.32</v>
      </c>
      <c r="I709" s="3">
        <v>28.68</v>
      </c>
      <c r="J709" s="4">
        <v>0.64</v>
      </c>
      <c r="K709" s="2" t="str">
        <f t="shared" si="144"/>
        <v>Wednesday</v>
      </c>
      <c r="L709" s="5">
        <f t="shared" si="145"/>
        <v>43687</v>
      </c>
      <c r="M709" s="2" t="str">
        <f t="shared" si="146"/>
        <v>Saturday</v>
      </c>
      <c r="N709" s="2" t="str">
        <f t="shared" si="147"/>
        <v>Saturday</v>
      </c>
      <c r="O709" s="12">
        <f t="shared" si="148"/>
        <v>0</v>
      </c>
      <c r="P709" s="11" t="str">
        <f t="shared" si="149"/>
        <v>Low Cost per Unit</v>
      </c>
      <c r="Q709" s="12">
        <f t="shared" si="150"/>
        <v>0</v>
      </c>
      <c r="R709" s="12">
        <f t="shared" si="151"/>
        <v>0</v>
      </c>
      <c r="S709" s="12">
        <f t="shared" si="152"/>
        <v>0</v>
      </c>
      <c r="T709" s="12">
        <f t="shared" si="153"/>
        <v>0</v>
      </c>
      <c r="U709" s="12">
        <f t="shared" si="154"/>
        <v>0</v>
      </c>
      <c r="V709" s="13" t="str">
        <f t="shared" ca="1" si="155"/>
        <v>Greater Than 8 Weeks Old</v>
      </c>
    </row>
    <row r="710" spans="1:22" x14ac:dyDescent="0.45">
      <c r="A710" s="2" t="s">
        <v>313</v>
      </c>
      <c r="B710" s="5">
        <v>43684</v>
      </c>
      <c r="C710" s="5" t="s">
        <v>371</v>
      </c>
      <c r="D710" s="5" t="s">
        <v>371</v>
      </c>
      <c r="E710" s="6">
        <v>2</v>
      </c>
      <c r="F710" s="3">
        <v>23.98</v>
      </c>
      <c r="G710" s="3">
        <v>11.9</v>
      </c>
      <c r="H710" s="8">
        <f t="shared" si="143"/>
        <v>5.95</v>
      </c>
      <c r="I710" s="3">
        <v>12.08</v>
      </c>
      <c r="J710" s="4">
        <v>0.5</v>
      </c>
      <c r="K710" s="2" t="str">
        <f t="shared" si="144"/>
        <v>Wednesday</v>
      </c>
      <c r="L710" s="5">
        <f t="shared" si="145"/>
        <v>43687</v>
      </c>
      <c r="M710" s="2" t="str">
        <f t="shared" si="146"/>
        <v>Saturday</v>
      </c>
      <c r="N710" s="2" t="str">
        <f t="shared" si="147"/>
        <v>Saturday</v>
      </c>
      <c r="O710" s="12">
        <f t="shared" si="148"/>
        <v>0</v>
      </c>
      <c r="P710" s="11" t="str">
        <f t="shared" si="149"/>
        <v>Low Cost per Unit</v>
      </c>
      <c r="Q710" s="12">
        <f t="shared" si="150"/>
        <v>0</v>
      </c>
      <c r="R710" s="12">
        <f t="shared" si="151"/>
        <v>0.71940000000000004</v>
      </c>
      <c r="S710" s="12">
        <f t="shared" si="152"/>
        <v>0</v>
      </c>
      <c r="T710" s="12">
        <f t="shared" si="153"/>
        <v>0</v>
      </c>
      <c r="U710" s="12">
        <f t="shared" si="154"/>
        <v>0</v>
      </c>
      <c r="V710" s="13" t="str">
        <f t="shared" ca="1" si="155"/>
        <v>Greater Than 8 Weeks Old</v>
      </c>
    </row>
    <row r="711" spans="1:22" x14ac:dyDescent="0.45">
      <c r="A711" s="2" t="s">
        <v>285</v>
      </c>
      <c r="B711" s="5">
        <v>43684</v>
      </c>
      <c r="C711" s="5" t="s">
        <v>383</v>
      </c>
      <c r="D711" s="5" t="s">
        <v>398</v>
      </c>
      <c r="E711" s="6">
        <v>1</v>
      </c>
      <c r="F711" s="3">
        <v>59</v>
      </c>
      <c r="G711" s="3">
        <v>28.87</v>
      </c>
      <c r="H711" s="8">
        <f t="shared" si="143"/>
        <v>28.87</v>
      </c>
      <c r="I711" s="3">
        <v>30.13</v>
      </c>
      <c r="J711" s="4">
        <v>0.51</v>
      </c>
      <c r="K711" s="2" t="str">
        <f t="shared" si="144"/>
        <v>Wednesday</v>
      </c>
      <c r="L711" s="5">
        <f t="shared" si="145"/>
        <v>43687</v>
      </c>
      <c r="M711" s="2" t="str">
        <f t="shared" si="146"/>
        <v>Saturday</v>
      </c>
      <c r="N711" s="2" t="str">
        <f t="shared" si="147"/>
        <v>Saturday</v>
      </c>
      <c r="O711" s="12">
        <f t="shared" si="148"/>
        <v>0</v>
      </c>
      <c r="P711" s="11" t="str">
        <f t="shared" si="149"/>
        <v>High Cost per Unit</v>
      </c>
      <c r="Q711" s="12">
        <f t="shared" si="150"/>
        <v>0</v>
      </c>
      <c r="R711" s="12">
        <f t="shared" si="151"/>
        <v>0</v>
      </c>
      <c r="S711" s="12">
        <f t="shared" si="152"/>
        <v>0</v>
      </c>
      <c r="T711" s="12">
        <f t="shared" si="153"/>
        <v>0</v>
      </c>
      <c r="U711" s="12">
        <f t="shared" si="154"/>
        <v>0</v>
      </c>
      <c r="V711" s="13" t="str">
        <f t="shared" ca="1" si="155"/>
        <v>Greater Than 8 Weeks Old</v>
      </c>
    </row>
    <row r="712" spans="1:22" x14ac:dyDescent="0.45">
      <c r="A712" s="2" t="s">
        <v>90</v>
      </c>
      <c r="B712" s="5">
        <v>43684</v>
      </c>
      <c r="C712" s="5" t="s">
        <v>378</v>
      </c>
      <c r="D712" s="5" t="s">
        <v>379</v>
      </c>
      <c r="E712" s="6">
        <v>3</v>
      </c>
      <c r="F712" s="3">
        <v>297</v>
      </c>
      <c r="G712" s="3">
        <v>107.91</v>
      </c>
      <c r="H712" s="8">
        <f t="shared" si="143"/>
        <v>35.97</v>
      </c>
      <c r="I712" s="3">
        <v>189.09</v>
      </c>
      <c r="J712" s="4">
        <v>0.64</v>
      </c>
      <c r="K712" s="2" t="str">
        <f t="shared" si="144"/>
        <v>Wednesday</v>
      </c>
      <c r="L712" s="5">
        <f t="shared" si="145"/>
        <v>43687</v>
      </c>
      <c r="M712" s="2" t="str">
        <f t="shared" si="146"/>
        <v>Saturday</v>
      </c>
      <c r="N712" s="2" t="str">
        <f t="shared" si="147"/>
        <v>Saturday</v>
      </c>
      <c r="O712" s="12">
        <f t="shared" si="148"/>
        <v>0</v>
      </c>
      <c r="P712" s="11" t="str">
        <f t="shared" si="149"/>
        <v>High Cost per Unit</v>
      </c>
      <c r="Q712" s="12">
        <f t="shared" si="150"/>
        <v>0</v>
      </c>
      <c r="R712" s="12">
        <f t="shared" si="151"/>
        <v>8.91</v>
      </c>
      <c r="S712" s="12">
        <f t="shared" si="152"/>
        <v>0</v>
      </c>
      <c r="T712" s="12">
        <f t="shared" si="153"/>
        <v>0</v>
      </c>
      <c r="U712" s="12">
        <f t="shared" si="154"/>
        <v>0</v>
      </c>
      <c r="V712" s="13" t="str">
        <f t="shared" ca="1" si="155"/>
        <v>Greater Than 8 Weeks Old</v>
      </c>
    </row>
    <row r="713" spans="1:22" x14ac:dyDescent="0.45">
      <c r="A713" s="2" t="s">
        <v>314</v>
      </c>
      <c r="B713" s="5">
        <v>43684</v>
      </c>
      <c r="C713" s="5" t="s">
        <v>371</v>
      </c>
      <c r="D713" s="5" t="s">
        <v>371</v>
      </c>
      <c r="E713" s="6">
        <v>4</v>
      </c>
      <c r="F713" s="3">
        <v>95.96</v>
      </c>
      <c r="G713" s="3">
        <v>68</v>
      </c>
      <c r="H713" s="8">
        <f t="shared" si="143"/>
        <v>17</v>
      </c>
      <c r="I713" s="3">
        <v>27.96</v>
      </c>
      <c r="J713" s="4">
        <v>0.28999999999999998</v>
      </c>
      <c r="K713" s="2" t="str">
        <f t="shared" si="144"/>
        <v>Wednesday</v>
      </c>
      <c r="L713" s="5">
        <f t="shared" si="145"/>
        <v>43687</v>
      </c>
      <c r="M713" s="2" t="str">
        <f t="shared" si="146"/>
        <v>Saturday</v>
      </c>
      <c r="N713" s="2" t="str">
        <f t="shared" si="147"/>
        <v>Saturday</v>
      </c>
      <c r="O713" s="12">
        <f t="shared" si="148"/>
        <v>0</v>
      </c>
      <c r="P713" s="11" t="str">
        <f t="shared" si="149"/>
        <v>High Cost per Unit</v>
      </c>
      <c r="Q713" s="12">
        <f t="shared" si="150"/>
        <v>0</v>
      </c>
      <c r="R713" s="12">
        <f t="shared" si="151"/>
        <v>2.8787999999999996</v>
      </c>
      <c r="S713" s="12">
        <f t="shared" si="152"/>
        <v>0</v>
      </c>
      <c r="T713" s="12">
        <f t="shared" si="153"/>
        <v>0</v>
      </c>
      <c r="U713" s="12">
        <f t="shared" si="154"/>
        <v>0</v>
      </c>
      <c r="V713" s="13" t="str">
        <f t="shared" ca="1" si="155"/>
        <v>Greater Than 8 Weeks Old</v>
      </c>
    </row>
    <row r="714" spans="1:22" x14ac:dyDescent="0.45">
      <c r="A714" s="2" t="s">
        <v>315</v>
      </c>
      <c r="B714" s="5">
        <v>43684</v>
      </c>
      <c r="C714" s="5" t="s">
        <v>371</v>
      </c>
      <c r="D714" s="5" t="s">
        <v>371</v>
      </c>
      <c r="E714" s="6">
        <v>1</v>
      </c>
      <c r="F714" s="3">
        <v>23.99</v>
      </c>
      <c r="G714" s="3">
        <v>15</v>
      </c>
      <c r="H714" s="8">
        <f t="shared" si="143"/>
        <v>15</v>
      </c>
      <c r="I714" s="3">
        <v>8.99</v>
      </c>
      <c r="J714" s="4">
        <v>0.37</v>
      </c>
      <c r="K714" s="2" t="str">
        <f t="shared" si="144"/>
        <v>Wednesday</v>
      </c>
      <c r="L714" s="5">
        <f t="shared" si="145"/>
        <v>43687</v>
      </c>
      <c r="M714" s="2" t="str">
        <f t="shared" si="146"/>
        <v>Saturday</v>
      </c>
      <c r="N714" s="2" t="str">
        <f t="shared" si="147"/>
        <v>Saturday</v>
      </c>
      <c r="O714" s="12">
        <f t="shared" si="148"/>
        <v>0</v>
      </c>
      <c r="P714" s="11" t="str">
        <f t="shared" si="149"/>
        <v>Low Cost per Unit</v>
      </c>
      <c r="Q714" s="12">
        <f t="shared" si="150"/>
        <v>0</v>
      </c>
      <c r="R714" s="12">
        <f t="shared" si="151"/>
        <v>0</v>
      </c>
      <c r="S714" s="12">
        <f t="shared" si="152"/>
        <v>0</v>
      </c>
      <c r="T714" s="12">
        <f t="shared" si="153"/>
        <v>0</v>
      </c>
      <c r="U714" s="12">
        <f t="shared" si="154"/>
        <v>0</v>
      </c>
      <c r="V714" s="13" t="str">
        <f t="shared" ca="1" si="155"/>
        <v>Greater Than 8 Weeks Old</v>
      </c>
    </row>
    <row r="715" spans="1:22" x14ac:dyDescent="0.45">
      <c r="A715" s="2" t="s">
        <v>266</v>
      </c>
      <c r="B715" s="5">
        <v>43684</v>
      </c>
      <c r="C715" s="5" t="s">
        <v>378</v>
      </c>
      <c r="D715" s="5" t="s">
        <v>397</v>
      </c>
      <c r="E715" s="6">
        <v>1</v>
      </c>
      <c r="F715" s="3">
        <v>69</v>
      </c>
      <c r="G715" s="3">
        <v>30</v>
      </c>
      <c r="H715" s="8">
        <f t="shared" si="143"/>
        <v>30</v>
      </c>
      <c r="I715" s="3">
        <v>39</v>
      </c>
      <c r="J715" s="4">
        <v>0.56999999999999995</v>
      </c>
      <c r="K715" s="2" t="str">
        <f t="shared" si="144"/>
        <v>Wednesday</v>
      </c>
      <c r="L715" s="5">
        <f t="shared" si="145"/>
        <v>43687</v>
      </c>
      <c r="M715" s="2" t="str">
        <f t="shared" si="146"/>
        <v>Saturday</v>
      </c>
      <c r="N715" s="2" t="str">
        <f t="shared" si="147"/>
        <v>Saturday</v>
      </c>
      <c r="O715" s="12">
        <f t="shared" si="148"/>
        <v>0</v>
      </c>
      <c r="P715" s="11" t="str">
        <f t="shared" si="149"/>
        <v>High Cost per Unit</v>
      </c>
      <c r="Q715" s="12">
        <f t="shared" si="150"/>
        <v>0</v>
      </c>
      <c r="R715" s="12">
        <f t="shared" si="151"/>
        <v>0</v>
      </c>
      <c r="S715" s="12">
        <f t="shared" si="152"/>
        <v>0</v>
      </c>
      <c r="T715" s="12">
        <f t="shared" si="153"/>
        <v>0</v>
      </c>
      <c r="U715" s="12">
        <f t="shared" si="154"/>
        <v>0</v>
      </c>
      <c r="V715" s="13" t="str">
        <f t="shared" ca="1" si="155"/>
        <v>Greater Than 8 Weeks Old</v>
      </c>
    </row>
    <row r="716" spans="1:22" x14ac:dyDescent="0.45">
      <c r="A716" s="2" t="s">
        <v>289</v>
      </c>
      <c r="B716" s="5">
        <v>43684</v>
      </c>
      <c r="C716" s="5" t="s">
        <v>378</v>
      </c>
      <c r="D716" s="5" t="s">
        <v>397</v>
      </c>
      <c r="E716" s="6">
        <v>1</v>
      </c>
      <c r="F716" s="3">
        <v>69</v>
      </c>
      <c r="G716" s="3">
        <v>30</v>
      </c>
      <c r="H716" s="8">
        <f t="shared" si="143"/>
        <v>30</v>
      </c>
      <c r="I716" s="3">
        <v>39</v>
      </c>
      <c r="J716" s="4">
        <v>0.56999999999999995</v>
      </c>
      <c r="K716" s="2" t="str">
        <f t="shared" si="144"/>
        <v>Wednesday</v>
      </c>
      <c r="L716" s="5">
        <f t="shared" si="145"/>
        <v>43687</v>
      </c>
      <c r="M716" s="2" t="str">
        <f t="shared" si="146"/>
        <v>Saturday</v>
      </c>
      <c r="N716" s="2" t="str">
        <f t="shared" si="147"/>
        <v>Saturday</v>
      </c>
      <c r="O716" s="12">
        <f t="shared" si="148"/>
        <v>0</v>
      </c>
      <c r="P716" s="11" t="str">
        <f t="shared" si="149"/>
        <v>High Cost per Unit</v>
      </c>
      <c r="Q716" s="12">
        <f t="shared" si="150"/>
        <v>0</v>
      </c>
      <c r="R716" s="12">
        <f t="shared" si="151"/>
        <v>0</v>
      </c>
      <c r="S716" s="12">
        <f t="shared" si="152"/>
        <v>0</v>
      </c>
      <c r="T716" s="12">
        <f t="shared" si="153"/>
        <v>0</v>
      </c>
      <c r="U716" s="12">
        <f t="shared" si="154"/>
        <v>0</v>
      </c>
      <c r="V716" s="13" t="str">
        <f t="shared" ca="1" si="155"/>
        <v>Greater Than 8 Weeks Old</v>
      </c>
    </row>
    <row r="717" spans="1:22" x14ac:dyDescent="0.45">
      <c r="A717" s="2" t="s">
        <v>131</v>
      </c>
      <c r="B717" s="5">
        <v>43685</v>
      </c>
      <c r="C717" s="5" t="s">
        <v>367</v>
      </c>
      <c r="D717" s="5" t="s">
        <v>368</v>
      </c>
      <c r="E717" s="6">
        <v>2</v>
      </c>
      <c r="F717" s="3">
        <v>110</v>
      </c>
      <c r="G717" s="3">
        <v>35.299999999999997</v>
      </c>
      <c r="H717" s="8">
        <f t="shared" si="143"/>
        <v>17.649999999999999</v>
      </c>
      <c r="I717" s="3">
        <v>74.7</v>
      </c>
      <c r="J717" s="4">
        <v>0.68</v>
      </c>
      <c r="K717" s="2" t="str">
        <f t="shared" si="144"/>
        <v>Thursday</v>
      </c>
      <c r="L717" s="5">
        <f t="shared" si="145"/>
        <v>43688</v>
      </c>
      <c r="M717" s="2" t="str">
        <f t="shared" si="146"/>
        <v>Sunday</v>
      </c>
      <c r="N717" s="2" t="str">
        <f t="shared" si="147"/>
        <v>Monday</v>
      </c>
      <c r="O717" s="12">
        <f t="shared" si="148"/>
        <v>0</v>
      </c>
      <c r="P717" s="11" t="str">
        <f t="shared" si="149"/>
        <v>High Cost per Unit</v>
      </c>
      <c r="Q717" s="12">
        <f t="shared" si="150"/>
        <v>11</v>
      </c>
      <c r="R717" s="12">
        <f t="shared" si="151"/>
        <v>3.3</v>
      </c>
      <c r="S717" s="12">
        <f t="shared" si="152"/>
        <v>0</v>
      </c>
      <c r="T717" s="12">
        <f t="shared" si="153"/>
        <v>0</v>
      </c>
      <c r="U717" s="12">
        <f t="shared" si="154"/>
        <v>0</v>
      </c>
      <c r="V717" s="13" t="str">
        <f t="shared" ca="1" si="155"/>
        <v>Greater Than 8 Weeks Old</v>
      </c>
    </row>
    <row r="718" spans="1:22" x14ac:dyDescent="0.45">
      <c r="A718" s="2" t="s">
        <v>91</v>
      </c>
      <c r="B718" s="5">
        <v>43685</v>
      </c>
      <c r="C718" s="5" t="s">
        <v>367</v>
      </c>
      <c r="D718" s="5" t="s">
        <v>368</v>
      </c>
      <c r="E718" s="6">
        <v>1</v>
      </c>
      <c r="F718" s="3">
        <v>55</v>
      </c>
      <c r="G718" s="3">
        <v>12.65</v>
      </c>
      <c r="H718" s="8">
        <f t="shared" si="143"/>
        <v>12.65</v>
      </c>
      <c r="I718" s="3">
        <v>42.35</v>
      </c>
      <c r="J718" s="4">
        <v>0.77</v>
      </c>
      <c r="K718" s="2" t="str">
        <f t="shared" si="144"/>
        <v>Thursday</v>
      </c>
      <c r="L718" s="5">
        <f t="shared" si="145"/>
        <v>43688</v>
      </c>
      <c r="M718" s="2" t="str">
        <f t="shared" si="146"/>
        <v>Sunday</v>
      </c>
      <c r="N718" s="2" t="str">
        <f t="shared" si="147"/>
        <v>Monday</v>
      </c>
      <c r="O718" s="12">
        <f t="shared" si="148"/>
        <v>0</v>
      </c>
      <c r="P718" s="11" t="str">
        <f t="shared" si="149"/>
        <v>Low Cost per Unit</v>
      </c>
      <c r="Q718" s="12">
        <f t="shared" si="150"/>
        <v>5.5</v>
      </c>
      <c r="R718" s="12">
        <f t="shared" si="151"/>
        <v>0</v>
      </c>
      <c r="S718" s="12">
        <f t="shared" si="152"/>
        <v>0</v>
      </c>
      <c r="T718" s="12">
        <f t="shared" si="153"/>
        <v>0</v>
      </c>
      <c r="U718" s="12">
        <f t="shared" si="154"/>
        <v>0</v>
      </c>
      <c r="V718" s="13" t="str">
        <f t="shared" ca="1" si="155"/>
        <v>Greater Than 8 Weeks Old</v>
      </c>
    </row>
    <row r="719" spans="1:22" x14ac:dyDescent="0.45">
      <c r="A719" s="2" t="s">
        <v>145</v>
      </c>
      <c r="B719" s="5">
        <v>43685</v>
      </c>
      <c r="C719" s="5" t="s">
        <v>367</v>
      </c>
      <c r="D719" s="5" t="s">
        <v>368</v>
      </c>
      <c r="E719" s="6">
        <v>1</v>
      </c>
      <c r="F719" s="3">
        <v>59</v>
      </c>
      <c r="G719" s="3">
        <v>22.65</v>
      </c>
      <c r="H719" s="8">
        <f t="shared" si="143"/>
        <v>22.65</v>
      </c>
      <c r="I719" s="3">
        <v>36.35</v>
      </c>
      <c r="J719" s="4">
        <v>0.62</v>
      </c>
      <c r="K719" s="2" t="str">
        <f t="shared" si="144"/>
        <v>Thursday</v>
      </c>
      <c r="L719" s="5">
        <f t="shared" si="145"/>
        <v>43688</v>
      </c>
      <c r="M719" s="2" t="str">
        <f t="shared" si="146"/>
        <v>Sunday</v>
      </c>
      <c r="N719" s="2" t="str">
        <f t="shared" si="147"/>
        <v>Monday</v>
      </c>
      <c r="O719" s="12">
        <f t="shared" si="148"/>
        <v>0</v>
      </c>
      <c r="P719" s="11" t="str">
        <f t="shared" si="149"/>
        <v>High Cost per Unit</v>
      </c>
      <c r="Q719" s="12">
        <f t="shared" si="150"/>
        <v>5.9</v>
      </c>
      <c r="R719" s="12">
        <f t="shared" si="151"/>
        <v>0</v>
      </c>
      <c r="S719" s="12">
        <f t="shared" si="152"/>
        <v>0</v>
      </c>
      <c r="T719" s="12">
        <f t="shared" si="153"/>
        <v>0</v>
      </c>
      <c r="U719" s="12">
        <f t="shared" si="154"/>
        <v>0</v>
      </c>
      <c r="V719" s="13" t="str">
        <f t="shared" ca="1" si="155"/>
        <v>Greater Than 8 Weeks Old</v>
      </c>
    </row>
    <row r="720" spans="1:22" x14ac:dyDescent="0.45">
      <c r="A720" s="2" t="s">
        <v>7</v>
      </c>
      <c r="B720" s="5">
        <v>43685</v>
      </c>
      <c r="C720" s="5" t="s">
        <v>367</v>
      </c>
      <c r="D720" s="5" t="s">
        <v>368</v>
      </c>
      <c r="E720" s="6">
        <v>2</v>
      </c>
      <c r="F720" s="3">
        <v>118</v>
      </c>
      <c r="G720" s="3">
        <v>46.04</v>
      </c>
      <c r="H720" s="8">
        <f t="shared" si="143"/>
        <v>23.02</v>
      </c>
      <c r="I720" s="3">
        <v>71.959999999999994</v>
      </c>
      <c r="J720" s="4">
        <v>0.61</v>
      </c>
      <c r="K720" s="2" t="str">
        <f t="shared" si="144"/>
        <v>Thursday</v>
      </c>
      <c r="L720" s="5">
        <f t="shared" si="145"/>
        <v>43688</v>
      </c>
      <c r="M720" s="2" t="str">
        <f t="shared" si="146"/>
        <v>Sunday</v>
      </c>
      <c r="N720" s="2" t="str">
        <f t="shared" si="147"/>
        <v>Monday</v>
      </c>
      <c r="O720" s="12">
        <f t="shared" si="148"/>
        <v>0</v>
      </c>
      <c r="P720" s="11" t="str">
        <f t="shared" si="149"/>
        <v>High Cost per Unit</v>
      </c>
      <c r="Q720" s="12">
        <f t="shared" si="150"/>
        <v>11.8</v>
      </c>
      <c r="R720" s="12">
        <f t="shared" si="151"/>
        <v>3.54</v>
      </c>
      <c r="S720" s="12">
        <f t="shared" si="152"/>
        <v>0</v>
      </c>
      <c r="T720" s="12">
        <f t="shared" si="153"/>
        <v>0</v>
      </c>
      <c r="U720" s="12">
        <f t="shared" si="154"/>
        <v>0</v>
      </c>
      <c r="V720" s="13" t="str">
        <f t="shared" ca="1" si="155"/>
        <v>Greater Than 8 Weeks Old</v>
      </c>
    </row>
    <row r="721" spans="1:22" x14ac:dyDescent="0.45">
      <c r="A721" s="2" t="s">
        <v>147</v>
      </c>
      <c r="B721" s="5">
        <v>43685</v>
      </c>
      <c r="C721" s="5" t="s">
        <v>367</v>
      </c>
      <c r="D721" s="5" t="s">
        <v>368</v>
      </c>
      <c r="E721" s="6">
        <v>1</v>
      </c>
      <c r="F721" s="3">
        <v>79</v>
      </c>
      <c r="G721" s="3">
        <v>19.940000000000001</v>
      </c>
      <c r="H721" s="8">
        <f t="shared" si="143"/>
        <v>19.940000000000001</v>
      </c>
      <c r="I721" s="3">
        <v>59.06</v>
      </c>
      <c r="J721" s="4">
        <v>0.75</v>
      </c>
      <c r="K721" s="2" t="str">
        <f t="shared" si="144"/>
        <v>Thursday</v>
      </c>
      <c r="L721" s="5">
        <f t="shared" si="145"/>
        <v>43688</v>
      </c>
      <c r="M721" s="2" t="str">
        <f t="shared" si="146"/>
        <v>Sunday</v>
      </c>
      <c r="N721" s="2" t="str">
        <f t="shared" si="147"/>
        <v>Monday</v>
      </c>
      <c r="O721" s="12">
        <f t="shared" si="148"/>
        <v>0</v>
      </c>
      <c r="P721" s="11" t="str">
        <f t="shared" si="149"/>
        <v>High Cost per Unit</v>
      </c>
      <c r="Q721" s="12">
        <f t="shared" si="150"/>
        <v>7.9</v>
      </c>
      <c r="R721" s="12">
        <f t="shared" si="151"/>
        <v>0</v>
      </c>
      <c r="S721" s="12">
        <f t="shared" si="152"/>
        <v>0</v>
      </c>
      <c r="T721" s="12">
        <f t="shared" si="153"/>
        <v>0</v>
      </c>
      <c r="U721" s="12">
        <f t="shared" si="154"/>
        <v>0</v>
      </c>
      <c r="V721" s="13" t="str">
        <f t="shared" ca="1" si="155"/>
        <v>Greater Than 8 Weeks Old</v>
      </c>
    </row>
    <row r="722" spans="1:22" x14ac:dyDescent="0.45">
      <c r="A722" s="2" t="s">
        <v>159</v>
      </c>
      <c r="B722" s="5">
        <v>43685</v>
      </c>
      <c r="C722" s="5" t="s">
        <v>367</v>
      </c>
      <c r="D722" s="5" t="s">
        <v>368</v>
      </c>
      <c r="E722" s="6">
        <v>1</v>
      </c>
      <c r="F722" s="3">
        <v>79</v>
      </c>
      <c r="G722" s="3">
        <v>27.17</v>
      </c>
      <c r="H722" s="8">
        <f t="shared" si="143"/>
        <v>27.17</v>
      </c>
      <c r="I722" s="3">
        <v>51.83</v>
      </c>
      <c r="J722" s="4">
        <v>0.66</v>
      </c>
      <c r="K722" s="2" t="str">
        <f t="shared" si="144"/>
        <v>Thursday</v>
      </c>
      <c r="L722" s="5">
        <f t="shared" si="145"/>
        <v>43688</v>
      </c>
      <c r="M722" s="2" t="str">
        <f t="shared" si="146"/>
        <v>Sunday</v>
      </c>
      <c r="N722" s="2" t="str">
        <f t="shared" si="147"/>
        <v>Monday</v>
      </c>
      <c r="O722" s="12">
        <f t="shared" si="148"/>
        <v>0</v>
      </c>
      <c r="P722" s="11" t="str">
        <f t="shared" si="149"/>
        <v>High Cost per Unit</v>
      </c>
      <c r="Q722" s="12">
        <f t="shared" si="150"/>
        <v>7.9</v>
      </c>
      <c r="R722" s="12">
        <f t="shared" si="151"/>
        <v>0</v>
      </c>
      <c r="S722" s="12">
        <f t="shared" si="152"/>
        <v>0</v>
      </c>
      <c r="T722" s="12">
        <f t="shared" si="153"/>
        <v>0</v>
      </c>
      <c r="U722" s="12">
        <f t="shared" si="154"/>
        <v>0</v>
      </c>
      <c r="V722" s="13" t="str">
        <f t="shared" ca="1" si="155"/>
        <v>Greater Than 8 Weeks Old</v>
      </c>
    </row>
    <row r="723" spans="1:22" x14ac:dyDescent="0.45">
      <c r="A723" s="2" t="s">
        <v>286</v>
      </c>
      <c r="B723" s="5">
        <v>43685</v>
      </c>
      <c r="C723" s="5" t="s">
        <v>367</v>
      </c>
      <c r="D723" s="5" t="s">
        <v>368</v>
      </c>
      <c r="E723" s="6">
        <v>1</v>
      </c>
      <c r="F723" s="3">
        <v>75</v>
      </c>
      <c r="G723" s="3">
        <v>16.2</v>
      </c>
      <c r="H723" s="8">
        <f t="shared" si="143"/>
        <v>16.2</v>
      </c>
      <c r="I723" s="3">
        <v>58.8</v>
      </c>
      <c r="J723" s="4">
        <v>0.78</v>
      </c>
      <c r="K723" s="2" t="str">
        <f t="shared" si="144"/>
        <v>Thursday</v>
      </c>
      <c r="L723" s="5">
        <f t="shared" si="145"/>
        <v>43688</v>
      </c>
      <c r="M723" s="2" t="str">
        <f t="shared" si="146"/>
        <v>Sunday</v>
      </c>
      <c r="N723" s="2" t="str">
        <f t="shared" si="147"/>
        <v>Monday</v>
      </c>
      <c r="O723" s="12">
        <f t="shared" si="148"/>
        <v>0</v>
      </c>
      <c r="P723" s="11" t="str">
        <f t="shared" si="149"/>
        <v>Low Cost per Unit</v>
      </c>
      <c r="Q723" s="12">
        <f t="shared" si="150"/>
        <v>7.5</v>
      </c>
      <c r="R723" s="12">
        <f t="shared" si="151"/>
        <v>0</v>
      </c>
      <c r="S723" s="12">
        <f t="shared" si="152"/>
        <v>0</v>
      </c>
      <c r="T723" s="12">
        <f t="shared" si="153"/>
        <v>0</v>
      </c>
      <c r="U723" s="12">
        <f t="shared" si="154"/>
        <v>0</v>
      </c>
      <c r="V723" s="13" t="str">
        <f t="shared" ca="1" si="155"/>
        <v>Greater Than 8 Weeks Old</v>
      </c>
    </row>
    <row r="724" spans="1:22" x14ac:dyDescent="0.45">
      <c r="A724" s="2" t="s">
        <v>292</v>
      </c>
      <c r="B724" s="5">
        <v>43685</v>
      </c>
      <c r="C724" s="5" t="s">
        <v>367</v>
      </c>
      <c r="D724" s="5" t="s">
        <v>368</v>
      </c>
      <c r="E724" s="6">
        <v>1</v>
      </c>
      <c r="F724" s="3">
        <v>38.99</v>
      </c>
      <c r="G724" s="3">
        <v>17.649999999999999</v>
      </c>
      <c r="H724" s="8">
        <f t="shared" si="143"/>
        <v>17.649999999999999</v>
      </c>
      <c r="I724" s="3">
        <v>21.34</v>
      </c>
      <c r="J724" s="4">
        <v>0.55000000000000004</v>
      </c>
      <c r="K724" s="2" t="str">
        <f t="shared" si="144"/>
        <v>Thursday</v>
      </c>
      <c r="L724" s="5">
        <f t="shared" si="145"/>
        <v>43688</v>
      </c>
      <c r="M724" s="2" t="str">
        <f t="shared" si="146"/>
        <v>Sunday</v>
      </c>
      <c r="N724" s="2" t="str">
        <f t="shared" si="147"/>
        <v>Monday</v>
      </c>
      <c r="O724" s="12">
        <f t="shared" si="148"/>
        <v>0</v>
      </c>
      <c r="P724" s="11" t="str">
        <f t="shared" si="149"/>
        <v>High Cost per Unit</v>
      </c>
      <c r="Q724" s="12">
        <f t="shared" si="150"/>
        <v>3.8990000000000005</v>
      </c>
      <c r="R724" s="12">
        <f t="shared" si="151"/>
        <v>0</v>
      </c>
      <c r="S724" s="12">
        <f t="shared" si="152"/>
        <v>0</v>
      </c>
      <c r="T724" s="12">
        <f t="shared" si="153"/>
        <v>0</v>
      </c>
      <c r="U724" s="12">
        <f t="shared" si="154"/>
        <v>0</v>
      </c>
      <c r="V724" s="13" t="str">
        <f t="shared" ca="1" si="155"/>
        <v>Greater Than 8 Weeks Old</v>
      </c>
    </row>
    <row r="725" spans="1:22" x14ac:dyDescent="0.45">
      <c r="A725" s="2" t="s">
        <v>201</v>
      </c>
      <c r="B725" s="5">
        <v>43685</v>
      </c>
      <c r="C725" s="5" t="s">
        <v>367</v>
      </c>
      <c r="D725" s="5" t="s">
        <v>368</v>
      </c>
      <c r="E725" s="6">
        <v>1</v>
      </c>
      <c r="F725" s="3">
        <v>65</v>
      </c>
      <c r="G725" s="3">
        <v>19</v>
      </c>
      <c r="H725" s="8">
        <f t="shared" si="143"/>
        <v>19</v>
      </c>
      <c r="I725" s="3">
        <v>46</v>
      </c>
      <c r="J725" s="4">
        <v>0.71</v>
      </c>
      <c r="K725" s="2" t="str">
        <f t="shared" si="144"/>
        <v>Thursday</v>
      </c>
      <c r="L725" s="5">
        <f t="shared" si="145"/>
        <v>43688</v>
      </c>
      <c r="M725" s="2" t="str">
        <f t="shared" si="146"/>
        <v>Sunday</v>
      </c>
      <c r="N725" s="2" t="str">
        <f t="shared" si="147"/>
        <v>Monday</v>
      </c>
      <c r="O725" s="12">
        <f t="shared" si="148"/>
        <v>0</v>
      </c>
      <c r="P725" s="11" t="str">
        <f t="shared" si="149"/>
        <v>High Cost per Unit</v>
      </c>
      <c r="Q725" s="12">
        <f t="shared" si="150"/>
        <v>6.5</v>
      </c>
      <c r="R725" s="12">
        <f t="shared" si="151"/>
        <v>0</v>
      </c>
      <c r="S725" s="12">
        <f t="shared" si="152"/>
        <v>0</v>
      </c>
      <c r="T725" s="12">
        <f t="shared" si="153"/>
        <v>0</v>
      </c>
      <c r="U725" s="12">
        <f t="shared" si="154"/>
        <v>0</v>
      </c>
      <c r="V725" s="13" t="str">
        <f t="shared" ca="1" si="155"/>
        <v>Greater Than 8 Weeks Old</v>
      </c>
    </row>
    <row r="726" spans="1:22" x14ac:dyDescent="0.45">
      <c r="A726" s="2" t="s">
        <v>270</v>
      </c>
      <c r="B726" s="5">
        <v>43685</v>
      </c>
      <c r="C726" s="5" t="s">
        <v>367</v>
      </c>
      <c r="D726" s="5" t="s">
        <v>368</v>
      </c>
      <c r="E726" s="6">
        <v>1</v>
      </c>
      <c r="F726" s="3">
        <v>65</v>
      </c>
      <c r="G726" s="3">
        <v>24.58</v>
      </c>
      <c r="H726" s="8">
        <f t="shared" si="143"/>
        <v>24.58</v>
      </c>
      <c r="I726" s="3">
        <v>40.42</v>
      </c>
      <c r="J726" s="4">
        <v>0.62</v>
      </c>
      <c r="K726" s="2" t="str">
        <f t="shared" si="144"/>
        <v>Thursday</v>
      </c>
      <c r="L726" s="5">
        <f t="shared" si="145"/>
        <v>43688</v>
      </c>
      <c r="M726" s="2" t="str">
        <f t="shared" si="146"/>
        <v>Sunday</v>
      </c>
      <c r="N726" s="2" t="str">
        <f t="shared" si="147"/>
        <v>Monday</v>
      </c>
      <c r="O726" s="12">
        <f t="shared" si="148"/>
        <v>0</v>
      </c>
      <c r="P726" s="11" t="str">
        <f t="shared" si="149"/>
        <v>High Cost per Unit</v>
      </c>
      <c r="Q726" s="12">
        <f t="shared" si="150"/>
        <v>6.5</v>
      </c>
      <c r="R726" s="12">
        <f t="shared" si="151"/>
        <v>0</v>
      </c>
      <c r="S726" s="12">
        <f t="shared" si="152"/>
        <v>0</v>
      </c>
      <c r="T726" s="12">
        <f t="shared" si="153"/>
        <v>0</v>
      </c>
      <c r="U726" s="12">
        <f t="shared" si="154"/>
        <v>0</v>
      </c>
      <c r="V726" s="13" t="str">
        <f t="shared" ca="1" si="155"/>
        <v>Greater Than 8 Weeks Old</v>
      </c>
    </row>
    <row r="727" spans="1:22" x14ac:dyDescent="0.45">
      <c r="A727" s="2" t="s">
        <v>293</v>
      </c>
      <c r="B727" s="5">
        <v>43685</v>
      </c>
      <c r="C727" s="5" t="s">
        <v>367</v>
      </c>
      <c r="D727" s="5" t="s">
        <v>368</v>
      </c>
      <c r="E727" s="6">
        <v>2</v>
      </c>
      <c r="F727" s="3">
        <v>97.98</v>
      </c>
      <c r="G727" s="3">
        <v>46.3</v>
      </c>
      <c r="H727" s="8">
        <f t="shared" si="143"/>
        <v>23.15</v>
      </c>
      <c r="I727" s="3">
        <v>51.68</v>
      </c>
      <c r="J727" s="4">
        <v>0.53</v>
      </c>
      <c r="K727" s="2" t="str">
        <f t="shared" si="144"/>
        <v>Thursday</v>
      </c>
      <c r="L727" s="5">
        <f t="shared" si="145"/>
        <v>43688</v>
      </c>
      <c r="M727" s="2" t="str">
        <f t="shared" si="146"/>
        <v>Sunday</v>
      </c>
      <c r="N727" s="2" t="str">
        <f t="shared" si="147"/>
        <v>Monday</v>
      </c>
      <c r="O727" s="12">
        <f t="shared" si="148"/>
        <v>0</v>
      </c>
      <c r="P727" s="11" t="str">
        <f t="shared" si="149"/>
        <v>High Cost per Unit</v>
      </c>
      <c r="Q727" s="12">
        <f t="shared" si="150"/>
        <v>9.7980000000000018</v>
      </c>
      <c r="R727" s="12">
        <f t="shared" si="151"/>
        <v>2.9394</v>
      </c>
      <c r="S727" s="12">
        <f t="shared" si="152"/>
        <v>0</v>
      </c>
      <c r="T727" s="12">
        <f t="shared" si="153"/>
        <v>0</v>
      </c>
      <c r="U727" s="12">
        <f t="shared" si="154"/>
        <v>0</v>
      </c>
      <c r="V727" s="13" t="str">
        <f t="shared" ca="1" si="155"/>
        <v>Greater Than 8 Weeks Old</v>
      </c>
    </row>
    <row r="728" spans="1:22" x14ac:dyDescent="0.45">
      <c r="A728" s="2" t="s">
        <v>182</v>
      </c>
      <c r="B728" s="5">
        <v>43685</v>
      </c>
      <c r="C728" s="5" t="s">
        <v>367</v>
      </c>
      <c r="D728" s="5" t="s">
        <v>368</v>
      </c>
      <c r="E728" s="6">
        <v>1</v>
      </c>
      <c r="F728" s="3">
        <v>73</v>
      </c>
      <c r="G728" s="3">
        <v>14.25</v>
      </c>
      <c r="H728" s="8">
        <f t="shared" si="143"/>
        <v>14.25</v>
      </c>
      <c r="I728" s="3">
        <v>58.75</v>
      </c>
      <c r="J728" s="4">
        <v>0.8</v>
      </c>
      <c r="K728" s="2" t="str">
        <f t="shared" si="144"/>
        <v>Thursday</v>
      </c>
      <c r="L728" s="5">
        <f t="shared" si="145"/>
        <v>43688</v>
      </c>
      <c r="M728" s="2" t="str">
        <f t="shared" si="146"/>
        <v>Sunday</v>
      </c>
      <c r="N728" s="2" t="str">
        <f t="shared" si="147"/>
        <v>Monday</v>
      </c>
      <c r="O728" s="12">
        <f t="shared" si="148"/>
        <v>0</v>
      </c>
      <c r="P728" s="11" t="str">
        <f t="shared" si="149"/>
        <v>Low Cost per Unit</v>
      </c>
      <c r="Q728" s="12">
        <f t="shared" si="150"/>
        <v>7.3000000000000007</v>
      </c>
      <c r="R728" s="12">
        <f t="shared" si="151"/>
        <v>0</v>
      </c>
      <c r="S728" s="12">
        <f t="shared" si="152"/>
        <v>0</v>
      </c>
      <c r="T728" s="12">
        <f t="shared" si="153"/>
        <v>0</v>
      </c>
      <c r="U728" s="12">
        <f t="shared" si="154"/>
        <v>0</v>
      </c>
      <c r="V728" s="13" t="str">
        <f t="shared" ca="1" si="155"/>
        <v>Greater Than 8 Weeks Old</v>
      </c>
    </row>
    <row r="729" spans="1:22" x14ac:dyDescent="0.45">
      <c r="A729" s="2" t="s">
        <v>174</v>
      </c>
      <c r="B729" s="5">
        <v>43685</v>
      </c>
      <c r="C729" s="5" t="s">
        <v>367</v>
      </c>
      <c r="D729" s="5" t="s">
        <v>368</v>
      </c>
      <c r="E729" s="6">
        <v>1</v>
      </c>
      <c r="F729" s="3">
        <v>55</v>
      </c>
      <c r="G729" s="3">
        <v>16.399999999999999</v>
      </c>
      <c r="H729" s="8">
        <f t="shared" si="143"/>
        <v>16.399999999999999</v>
      </c>
      <c r="I729" s="3">
        <v>38.6</v>
      </c>
      <c r="J729" s="4">
        <v>0.7</v>
      </c>
      <c r="K729" s="2" t="str">
        <f t="shared" si="144"/>
        <v>Thursday</v>
      </c>
      <c r="L729" s="5">
        <f t="shared" si="145"/>
        <v>43688</v>
      </c>
      <c r="M729" s="2" t="str">
        <f t="shared" si="146"/>
        <v>Sunday</v>
      </c>
      <c r="N729" s="2" t="str">
        <f t="shared" si="147"/>
        <v>Monday</v>
      </c>
      <c r="O729" s="12">
        <f t="shared" si="148"/>
        <v>0</v>
      </c>
      <c r="P729" s="11" t="str">
        <f t="shared" si="149"/>
        <v>Low Cost per Unit</v>
      </c>
      <c r="Q729" s="12">
        <f t="shared" si="150"/>
        <v>5.5</v>
      </c>
      <c r="R729" s="12">
        <f t="shared" si="151"/>
        <v>0</v>
      </c>
      <c r="S729" s="12">
        <f t="shared" si="152"/>
        <v>0</v>
      </c>
      <c r="T729" s="12">
        <f t="shared" si="153"/>
        <v>0</v>
      </c>
      <c r="U729" s="12">
        <f t="shared" si="154"/>
        <v>0</v>
      </c>
      <c r="V729" s="13" t="str">
        <f t="shared" ca="1" si="155"/>
        <v>Greater Than 8 Weeks Old</v>
      </c>
    </row>
    <row r="730" spans="1:22" x14ac:dyDescent="0.45">
      <c r="A730" s="2" t="s">
        <v>209</v>
      </c>
      <c r="B730" s="5">
        <v>43685</v>
      </c>
      <c r="C730" s="5" t="s">
        <v>369</v>
      </c>
      <c r="D730" s="5" t="s">
        <v>370</v>
      </c>
      <c r="E730" s="6">
        <v>15</v>
      </c>
      <c r="F730" s="3">
        <v>749.85</v>
      </c>
      <c r="G730" s="3">
        <v>412.5</v>
      </c>
      <c r="H730" s="8">
        <f t="shared" si="143"/>
        <v>27.5</v>
      </c>
      <c r="I730" s="3">
        <v>337.35</v>
      </c>
      <c r="J730" s="4">
        <v>0.45</v>
      </c>
      <c r="K730" s="2" t="str">
        <f t="shared" si="144"/>
        <v>Thursday</v>
      </c>
      <c r="L730" s="5">
        <f t="shared" si="145"/>
        <v>43688</v>
      </c>
      <c r="M730" s="2" t="str">
        <f t="shared" si="146"/>
        <v>Sunday</v>
      </c>
      <c r="N730" s="2" t="str">
        <f t="shared" si="147"/>
        <v>Monday</v>
      </c>
      <c r="O730" s="12">
        <f t="shared" si="148"/>
        <v>0</v>
      </c>
      <c r="P730" s="11" t="str">
        <f t="shared" si="149"/>
        <v>High Cost per Unit</v>
      </c>
      <c r="Q730" s="12">
        <f t="shared" si="150"/>
        <v>0</v>
      </c>
      <c r="R730" s="12">
        <f t="shared" si="151"/>
        <v>22.4955</v>
      </c>
      <c r="S730" s="12">
        <f t="shared" si="152"/>
        <v>0</v>
      </c>
      <c r="T730" s="12">
        <f t="shared" si="153"/>
        <v>0</v>
      </c>
      <c r="U730" s="12">
        <f t="shared" si="154"/>
        <v>0</v>
      </c>
      <c r="V730" s="13" t="str">
        <f t="shared" ca="1" si="155"/>
        <v>Greater Than 8 Weeks Old</v>
      </c>
    </row>
    <row r="731" spans="1:22" x14ac:dyDescent="0.45">
      <c r="A731" s="2" t="s">
        <v>210</v>
      </c>
      <c r="B731" s="5">
        <v>43685</v>
      </c>
      <c r="C731" s="5" t="s">
        <v>371</v>
      </c>
      <c r="D731" s="5" t="s">
        <v>371</v>
      </c>
      <c r="E731" s="6">
        <v>28</v>
      </c>
      <c r="F731" s="3">
        <v>195.72</v>
      </c>
      <c r="G731" s="3">
        <v>133</v>
      </c>
      <c r="H731" s="8">
        <f t="shared" si="143"/>
        <v>4.75</v>
      </c>
      <c r="I731" s="3">
        <v>62.72</v>
      </c>
      <c r="J731" s="4">
        <v>0.32</v>
      </c>
      <c r="K731" s="2" t="str">
        <f t="shared" si="144"/>
        <v>Thursday</v>
      </c>
      <c r="L731" s="5">
        <f t="shared" si="145"/>
        <v>43688</v>
      </c>
      <c r="M731" s="2" t="str">
        <f t="shared" si="146"/>
        <v>Sunday</v>
      </c>
      <c r="N731" s="2" t="str">
        <f t="shared" si="147"/>
        <v>Monday</v>
      </c>
      <c r="O731" s="12">
        <f t="shared" si="148"/>
        <v>0</v>
      </c>
      <c r="P731" s="11" t="str">
        <f t="shared" si="149"/>
        <v>Low Cost per Unit</v>
      </c>
      <c r="Q731" s="12">
        <f t="shared" si="150"/>
        <v>0</v>
      </c>
      <c r="R731" s="12">
        <f t="shared" si="151"/>
        <v>5.8715999999999999</v>
      </c>
      <c r="S731" s="12">
        <f t="shared" si="152"/>
        <v>0</v>
      </c>
      <c r="T731" s="12">
        <f t="shared" si="153"/>
        <v>0</v>
      </c>
      <c r="U731" s="12">
        <f t="shared" si="154"/>
        <v>0</v>
      </c>
      <c r="V731" s="13" t="str">
        <f t="shared" ca="1" si="155"/>
        <v>Greater Than 8 Weeks Old</v>
      </c>
    </row>
    <row r="732" spans="1:22" x14ac:dyDescent="0.45">
      <c r="A732" s="2" t="s">
        <v>294</v>
      </c>
      <c r="B732" s="5">
        <v>43685</v>
      </c>
      <c r="C732" s="5" t="s">
        <v>369</v>
      </c>
      <c r="D732" s="5" t="s">
        <v>370</v>
      </c>
      <c r="E732" s="6">
        <v>16</v>
      </c>
      <c r="F732" s="3">
        <v>159.84</v>
      </c>
      <c r="G732" s="3">
        <v>106.56</v>
      </c>
      <c r="H732" s="8">
        <f t="shared" si="143"/>
        <v>6.66</v>
      </c>
      <c r="I732" s="3">
        <v>53.28</v>
      </c>
      <c r="J732" s="4">
        <v>0.33</v>
      </c>
      <c r="K732" s="2" t="str">
        <f t="shared" si="144"/>
        <v>Thursday</v>
      </c>
      <c r="L732" s="5">
        <f t="shared" si="145"/>
        <v>43688</v>
      </c>
      <c r="M732" s="2" t="str">
        <f t="shared" si="146"/>
        <v>Sunday</v>
      </c>
      <c r="N732" s="2" t="str">
        <f t="shared" si="147"/>
        <v>Monday</v>
      </c>
      <c r="O732" s="12">
        <f t="shared" si="148"/>
        <v>0</v>
      </c>
      <c r="P732" s="11" t="str">
        <f t="shared" si="149"/>
        <v>Low Cost per Unit</v>
      </c>
      <c r="Q732" s="12">
        <f t="shared" si="150"/>
        <v>0</v>
      </c>
      <c r="R732" s="12">
        <f t="shared" si="151"/>
        <v>4.7952000000000004</v>
      </c>
      <c r="S732" s="12">
        <f t="shared" si="152"/>
        <v>0</v>
      </c>
      <c r="T732" s="12">
        <f t="shared" si="153"/>
        <v>0</v>
      </c>
      <c r="U732" s="12">
        <f t="shared" si="154"/>
        <v>0</v>
      </c>
      <c r="V732" s="13" t="str">
        <f t="shared" ca="1" si="155"/>
        <v>Greater Than 8 Weeks Old</v>
      </c>
    </row>
    <row r="733" spans="1:22" x14ac:dyDescent="0.45">
      <c r="A733" s="2" t="s">
        <v>295</v>
      </c>
      <c r="B733" s="5">
        <v>43685</v>
      </c>
      <c r="C733" s="5" t="s">
        <v>371</v>
      </c>
      <c r="D733" s="5" t="s">
        <v>371</v>
      </c>
      <c r="E733" s="6">
        <v>1</v>
      </c>
      <c r="F733" s="3">
        <v>6.99</v>
      </c>
      <c r="G733" s="3">
        <v>4.47</v>
      </c>
      <c r="H733" s="8">
        <f t="shared" si="143"/>
        <v>4.47</v>
      </c>
      <c r="I733" s="3">
        <v>2.52</v>
      </c>
      <c r="J733" s="4">
        <v>0.36</v>
      </c>
      <c r="K733" s="2" t="str">
        <f t="shared" si="144"/>
        <v>Thursday</v>
      </c>
      <c r="L733" s="5">
        <f t="shared" si="145"/>
        <v>43688</v>
      </c>
      <c r="M733" s="2" t="str">
        <f t="shared" si="146"/>
        <v>Sunday</v>
      </c>
      <c r="N733" s="2" t="str">
        <f t="shared" si="147"/>
        <v>Monday</v>
      </c>
      <c r="O733" s="12">
        <f t="shared" si="148"/>
        <v>0</v>
      </c>
      <c r="P733" s="11" t="str">
        <f t="shared" si="149"/>
        <v>Low Cost per Unit</v>
      </c>
      <c r="Q733" s="12">
        <f t="shared" si="150"/>
        <v>0</v>
      </c>
      <c r="R733" s="12">
        <f t="shared" si="151"/>
        <v>0</v>
      </c>
      <c r="S733" s="12">
        <f t="shared" si="152"/>
        <v>0</v>
      </c>
      <c r="T733" s="12">
        <f t="shared" si="153"/>
        <v>0</v>
      </c>
      <c r="U733" s="12">
        <f t="shared" si="154"/>
        <v>0</v>
      </c>
      <c r="V733" s="13" t="str">
        <f t="shared" ca="1" si="155"/>
        <v>Greater Than 8 Weeks Old</v>
      </c>
    </row>
    <row r="734" spans="1:22" x14ac:dyDescent="0.45">
      <c r="A734" s="2" t="s">
        <v>271</v>
      </c>
      <c r="B734" s="5">
        <v>43685</v>
      </c>
      <c r="C734" s="5" t="s">
        <v>369</v>
      </c>
      <c r="D734" s="5" t="s">
        <v>373</v>
      </c>
      <c r="E734" s="6">
        <v>1</v>
      </c>
      <c r="F734" s="3">
        <v>58</v>
      </c>
      <c r="G734" s="3">
        <v>14.76</v>
      </c>
      <c r="H734" s="8">
        <f t="shared" si="143"/>
        <v>14.76</v>
      </c>
      <c r="I734" s="3">
        <v>43.24</v>
      </c>
      <c r="J734" s="4">
        <v>0.75</v>
      </c>
      <c r="K734" s="2" t="str">
        <f t="shared" si="144"/>
        <v>Thursday</v>
      </c>
      <c r="L734" s="5">
        <f t="shared" si="145"/>
        <v>43688</v>
      </c>
      <c r="M734" s="2" t="str">
        <f t="shared" si="146"/>
        <v>Sunday</v>
      </c>
      <c r="N734" s="2" t="str">
        <f t="shared" si="147"/>
        <v>Monday</v>
      </c>
      <c r="O734" s="12">
        <f t="shared" si="148"/>
        <v>0</v>
      </c>
      <c r="P734" s="11" t="str">
        <f t="shared" si="149"/>
        <v>Low Cost per Unit</v>
      </c>
      <c r="Q734" s="12">
        <f t="shared" si="150"/>
        <v>0</v>
      </c>
      <c r="R734" s="12">
        <f t="shared" si="151"/>
        <v>0</v>
      </c>
      <c r="S734" s="12">
        <f t="shared" si="152"/>
        <v>0</v>
      </c>
      <c r="T734" s="12">
        <f t="shared" si="153"/>
        <v>0</v>
      </c>
      <c r="U734" s="12">
        <f t="shared" si="154"/>
        <v>0</v>
      </c>
      <c r="V734" s="13" t="str">
        <f t="shared" ca="1" si="155"/>
        <v>Greater Than 8 Weeks Old</v>
      </c>
    </row>
    <row r="735" spans="1:22" x14ac:dyDescent="0.45">
      <c r="A735" s="2" t="s">
        <v>202</v>
      </c>
      <c r="B735" s="5">
        <v>43685</v>
      </c>
      <c r="C735" s="5" t="s">
        <v>369</v>
      </c>
      <c r="D735" s="5" t="s">
        <v>372</v>
      </c>
      <c r="E735" s="6">
        <v>2</v>
      </c>
      <c r="F735" s="3">
        <v>178</v>
      </c>
      <c r="G735" s="3">
        <v>26</v>
      </c>
      <c r="H735" s="8">
        <f t="shared" si="143"/>
        <v>13</v>
      </c>
      <c r="I735" s="3">
        <v>152</v>
      </c>
      <c r="J735" s="4">
        <v>0.85</v>
      </c>
      <c r="K735" s="2" t="str">
        <f t="shared" si="144"/>
        <v>Thursday</v>
      </c>
      <c r="L735" s="5">
        <f t="shared" si="145"/>
        <v>43688</v>
      </c>
      <c r="M735" s="2" t="str">
        <f t="shared" si="146"/>
        <v>Sunday</v>
      </c>
      <c r="N735" s="2" t="str">
        <f t="shared" si="147"/>
        <v>Monday</v>
      </c>
      <c r="O735" s="12">
        <f t="shared" si="148"/>
        <v>0</v>
      </c>
      <c r="P735" s="11" t="str">
        <f t="shared" si="149"/>
        <v>Low Cost per Unit</v>
      </c>
      <c r="Q735" s="12">
        <f t="shared" si="150"/>
        <v>0</v>
      </c>
      <c r="R735" s="12">
        <f t="shared" si="151"/>
        <v>5.34</v>
      </c>
      <c r="S735" s="12">
        <f t="shared" si="152"/>
        <v>0</v>
      </c>
      <c r="T735" s="12">
        <f t="shared" si="153"/>
        <v>0</v>
      </c>
      <c r="U735" s="12">
        <f t="shared" si="154"/>
        <v>0</v>
      </c>
      <c r="V735" s="13" t="str">
        <f t="shared" ca="1" si="155"/>
        <v>Greater Than 8 Weeks Old</v>
      </c>
    </row>
    <row r="736" spans="1:22" x14ac:dyDescent="0.45">
      <c r="A736" s="2" t="s">
        <v>296</v>
      </c>
      <c r="B736" s="5">
        <v>43685</v>
      </c>
      <c r="C736" s="5" t="s">
        <v>369</v>
      </c>
      <c r="D736" s="5" t="s">
        <v>372</v>
      </c>
      <c r="E736" s="6">
        <v>2</v>
      </c>
      <c r="F736" s="3">
        <v>148</v>
      </c>
      <c r="G736" s="3">
        <v>41.6</v>
      </c>
      <c r="H736" s="8">
        <f t="shared" si="143"/>
        <v>20.8</v>
      </c>
      <c r="I736" s="3">
        <v>106.4</v>
      </c>
      <c r="J736" s="4">
        <v>0.72</v>
      </c>
      <c r="K736" s="2" t="str">
        <f t="shared" si="144"/>
        <v>Thursday</v>
      </c>
      <c r="L736" s="5">
        <f t="shared" si="145"/>
        <v>43688</v>
      </c>
      <c r="M736" s="2" t="str">
        <f t="shared" si="146"/>
        <v>Sunday</v>
      </c>
      <c r="N736" s="2" t="str">
        <f t="shared" si="147"/>
        <v>Monday</v>
      </c>
      <c r="O736" s="12">
        <f t="shared" si="148"/>
        <v>0</v>
      </c>
      <c r="P736" s="11" t="str">
        <f t="shared" si="149"/>
        <v>High Cost per Unit</v>
      </c>
      <c r="Q736" s="12">
        <f t="shared" si="150"/>
        <v>0</v>
      </c>
      <c r="R736" s="12">
        <f t="shared" si="151"/>
        <v>4.4399999999999995</v>
      </c>
      <c r="S736" s="12">
        <f t="shared" si="152"/>
        <v>0</v>
      </c>
      <c r="T736" s="12">
        <f t="shared" si="153"/>
        <v>0</v>
      </c>
      <c r="U736" s="12">
        <f t="shared" si="154"/>
        <v>0</v>
      </c>
      <c r="V736" s="13" t="str">
        <f t="shared" ca="1" si="155"/>
        <v>Greater Than 8 Weeks Old</v>
      </c>
    </row>
    <row r="737" spans="1:22" x14ac:dyDescent="0.45">
      <c r="A737" s="2" t="s">
        <v>213</v>
      </c>
      <c r="B737" s="5">
        <v>43685</v>
      </c>
      <c r="C737" s="5" t="s">
        <v>369</v>
      </c>
      <c r="D737" s="5" t="s">
        <v>374</v>
      </c>
      <c r="E737" s="6">
        <v>6</v>
      </c>
      <c r="F737" s="3">
        <v>105</v>
      </c>
      <c r="G737" s="3">
        <v>43.02</v>
      </c>
      <c r="H737" s="8">
        <f t="shared" si="143"/>
        <v>7.1700000000000008</v>
      </c>
      <c r="I737" s="3">
        <v>61.98</v>
      </c>
      <c r="J737" s="4">
        <v>0.59</v>
      </c>
      <c r="K737" s="2" t="str">
        <f t="shared" si="144"/>
        <v>Thursday</v>
      </c>
      <c r="L737" s="5">
        <f t="shared" si="145"/>
        <v>43688</v>
      </c>
      <c r="M737" s="2" t="str">
        <f t="shared" si="146"/>
        <v>Sunday</v>
      </c>
      <c r="N737" s="2" t="str">
        <f t="shared" si="147"/>
        <v>Monday</v>
      </c>
      <c r="O737" s="12">
        <f t="shared" si="148"/>
        <v>0</v>
      </c>
      <c r="P737" s="11" t="str">
        <f t="shared" si="149"/>
        <v>Low Cost per Unit</v>
      </c>
      <c r="Q737" s="12">
        <f t="shared" si="150"/>
        <v>0</v>
      </c>
      <c r="R737" s="12">
        <f t="shared" si="151"/>
        <v>3.15</v>
      </c>
      <c r="S737" s="12">
        <f t="shared" si="152"/>
        <v>0</v>
      </c>
      <c r="T737" s="12">
        <f t="shared" si="153"/>
        <v>0</v>
      </c>
      <c r="U737" s="12">
        <f t="shared" si="154"/>
        <v>0</v>
      </c>
      <c r="V737" s="13" t="str">
        <f t="shared" ca="1" si="155"/>
        <v>Greater Than 8 Weeks Old</v>
      </c>
    </row>
    <row r="738" spans="1:22" x14ac:dyDescent="0.45">
      <c r="A738" s="2" t="s">
        <v>176</v>
      </c>
      <c r="B738" s="5">
        <v>43685</v>
      </c>
      <c r="C738" s="5" t="s">
        <v>369</v>
      </c>
      <c r="D738" s="5" t="s">
        <v>375</v>
      </c>
      <c r="E738" s="6">
        <v>2</v>
      </c>
      <c r="F738" s="3">
        <v>10</v>
      </c>
      <c r="G738" s="3">
        <v>0.5</v>
      </c>
      <c r="H738" s="8">
        <f t="shared" si="143"/>
        <v>0.25</v>
      </c>
      <c r="I738" s="3">
        <v>9.5</v>
      </c>
      <c r="J738" s="4">
        <v>0.95</v>
      </c>
      <c r="K738" s="2" t="str">
        <f t="shared" si="144"/>
        <v>Thursday</v>
      </c>
      <c r="L738" s="5">
        <f t="shared" si="145"/>
        <v>43688</v>
      </c>
      <c r="M738" s="2" t="str">
        <f t="shared" si="146"/>
        <v>Sunday</v>
      </c>
      <c r="N738" s="2" t="str">
        <f t="shared" si="147"/>
        <v>Monday</v>
      </c>
      <c r="O738" s="12">
        <f t="shared" si="148"/>
        <v>0</v>
      </c>
      <c r="P738" s="11" t="str">
        <f t="shared" si="149"/>
        <v>Low Cost per Unit</v>
      </c>
      <c r="Q738" s="12">
        <f t="shared" si="150"/>
        <v>0</v>
      </c>
      <c r="R738" s="12">
        <f t="shared" si="151"/>
        <v>0.3</v>
      </c>
      <c r="S738" s="12">
        <f t="shared" si="152"/>
        <v>1.5</v>
      </c>
      <c r="T738" s="12">
        <f t="shared" si="153"/>
        <v>0</v>
      </c>
      <c r="U738" s="12">
        <f t="shared" si="154"/>
        <v>0</v>
      </c>
      <c r="V738" s="13" t="str">
        <f t="shared" ca="1" si="155"/>
        <v>Greater Than 8 Weeks Old</v>
      </c>
    </row>
    <row r="739" spans="1:22" x14ac:dyDescent="0.45">
      <c r="A739" s="2" t="s">
        <v>15</v>
      </c>
      <c r="B739" s="5">
        <v>43685</v>
      </c>
      <c r="C739" s="5" t="s">
        <v>369</v>
      </c>
      <c r="D739" s="5" t="s">
        <v>375</v>
      </c>
      <c r="E739" s="6">
        <v>2</v>
      </c>
      <c r="F739" s="3">
        <v>64</v>
      </c>
      <c r="G739" s="3">
        <v>11</v>
      </c>
      <c r="H739" s="8">
        <f t="shared" si="143"/>
        <v>5.5</v>
      </c>
      <c r="I739" s="3">
        <v>53</v>
      </c>
      <c r="J739" s="4">
        <v>0.83</v>
      </c>
      <c r="K739" s="2" t="str">
        <f t="shared" si="144"/>
        <v>Thursday</v>
      </c>
      <c r="L739" s="5">
        <f t="shared" si="145"/>
        <v>43688</v>
      </c>
      <c r="M739" s="2" t="str">
        <f t="shared" si="146"/>
        <v>Sunday</v>
      </c>
      <c r="N739" s="2" t="str">
        <f t="shared" si="147"/>
        <v>Monday</v>
      </c>
      <c r="O739" s="12">
        <f t="shared" si="148"/>
        <v>0</v>
      </c>
      <c r="P739" s="11" t="str">
        <f t="shared" si="149"/>
        <v>Low Cost per Unit</v>
      </c>
      <c r="Q739" s="12">
        <f t="shared" si="150"/>
        <v>0</v>
      </c>
      <c r="R739" s="12">
        <f t="shared" si="151"/>
        <v>1.92</v>
      </c>
      <c r="S739" s="12">
        <f t="shared" si="152"/>
        <v>9.6</v>
      </c>
      <c r="T739" s="12">
        <f t="shared" si="153"/>
        <v>0</v>
      </c>
      <c r="U739" s="12">
        <f t="shared" si="154"/>
        <v>0</v>
      </c>
      <c r="V739" s="13" t="str">
        <f t="shared" ca="1" si="155"/>
        <v>Greater Than 8 Weeks Old</v>
      </c>
    </row>
    <row r="740" spans="1:22" x14ac:dyDescent="0.45">
      <c r="A740" s="2" t="s">
        <v>298</v>
      </c>
      <c r="B740" s="5">
        <v>43685</v>
      </c>
      <c r="C740" s="5" t="s">
        <v>369</v>
      </c>
      <c r="D740" s="5" t="s">
        <v>375</v>
      </c>
      <c r="E740" s="6">
        <v>6</v>
      </c>
      <c r="F740" s="3">
        <v>89.94</v>
      </c>
      <c r="G740" s="3">
        <v>77.34</v>
      </c>
      <c r="H740" s="8">
        <f t="shared" si="143"/>
        <v>12.89</v>
      </c>
      <c r="I740" s="3">
        <v>12.6</v>
      </c>
      <c r="J740" s="4">
        <v>0.14000000000000001</v>
      </c>
      <c r="K740" s="2" t="str">
        <f t="shared" si="144"/>
        <v>Thursday</v>
      </c>
      <c r="L740" s="5">
        <f t="shared" si="145"/>
        <v>43688</v>
      </c>
      <c r="M740" s="2" t="str">
        <f t="shared" si="146"/>
        <v>Sunday</v>
      </c>
      <c r="N740" s="2" t="str">
        <f t="shared" si="147"/>
        <v>Monday</v>
      </c>
      <c r="O740" s="12">
        <f t="shared" si="148"/>
        <v>0</v>
      </c>
      <c r="P740" s="11" t="str">
        <f t="shared" si="149"/>
        <v>Low Cost per Unit</v>
      </c>
      <c r="Q740" s="12">
        <f t="shared" si="150"/>
        <v>0</v>
      </c>
      <c r="R740" s="12">
        <f t="shared" si="151"/>
        <v>2.6981999999999999</v>
      </c>
      <c r="S740" s="12">
        <f t="shared" si="152"/>
        <v>13.491</v>
      </c>
      <c r="T740" s="12">
        <f t="shared" si="153"/>
        <v>0</v>
      </c>
      <c r="U740" s="12">
        <f t="shared" si="154"/>
        <v>0</v>
      </c>
      <c r="V740" s="13" t="str">
        <f t="shared" ca="1" si="155"/>
        <v>Greater Than 8 Weeks Old</v>
      </c>
    </row>
    <row r="741" spans="1:22" x14ac:dyDescent="0.45">
      <c r="A741" s="2" t="s">
        <v>98</v>
      </c>
      <c r="B741" s="5">
        <v>43685</v>
      </c>
      <c r="C741" s="5" t="s">
        <v>376</v>
      </c>
      <c r="D741" s="5" t="s">
        <v>377</v>
      </c>
      <c r="E741" s="6">
        <v>21</v>
      </c>
      <c r="F741" s="3">
        <v>419.79</v>
      </c>
      <c r="G741" s="3">
        <v>166.74</v>
      </c>
      <c r="H741" s="8">
        <f t="shared" si="143"/>
        <v>7.94</v>
      </c>
      <c r="I741" s="3">
        <v>253.05</v>
      </c>
      <c r="J741" s="4">
        <v>0.6</v>
      </c>
      <c r="K741" s="2" t="str">
        <f t="shared" si="144"/>
        <v>Thursday</v>
      </c>
      <c r="L741" s="5">
        <f t="shared" si="145"/>
        <v>43688</v>
      </c>
      <c r="M741" s="2" t="str">
        <f t="shared" si="146"/>
        <v>Sunday</v>
      </c>
      <c r="N741" s="2" t="str">
        <f t="shared" si="147"/>
        <v>Monday</v>
      </c>
      <c r="O741" s="12">
        <f t="shared" si="148"/>
        <v>0</v>
      </c>
      <c r="P741" s="11" t="str">
        <f t="shared" si="149"/>
        <v>Low Cost per Unit</v>
      </c>
      <c r="Q741" s="12">
        <f t="shared" si="150"/>
        <v>0</v>
      </c>
      <c r="R741" s="12">
        <f t="shared" si="151"/>
        <v>12.5937</v>
      </c>
      <c r="S741" s="12">
        <f t="shared" si="152"/>
        <v>0</v>
      </c>
      <c r="T741" s="12">
        <f t="shared" si="153"/>
        <v>0</v>
      </c>
      <c r="U741" s="12">
        <f t="shared" si="154"/>
        <v>0</v>
      </c>
      <c r="V741" s="13" t="str">
        <f t="shared" ca="1" si="155"/>
        <v>Greater Than 8 Weeks Old</v>
      </c>
    </row>
    <row r="742" spans="1:22" x14ac:dyDescent="0.45">
      <c r="A742" s="2" t="s">
        <v>16</v>
      </c>
      <c r="B742" s="5">
        <v>43685</v>
      </c>
      <c r="C742" s="5" t="s">
        <v>375</v>
      </c>
      <c r="D742" s="5" t="s">
        <v>377</v>
      </c>
      <c r="E742" s="6">
        <v>5</v>
      </c>
      <c r="F742" s="3">
        <v>125</v>
      </c>
      <c r="G742" s="3">
        <v>22.5</v>
      </c>
      <c r="H742" s="8">
        <f t="shared" si="143"/>
        <v>4.5</v>
      </c>
      <c r="I742" s="3">
        <v>102.5</v>
      </c>
      <c r="J742" s="4">
        <v>0.82</v>
      </c>
      <c r="K742" s="2" t="str">
        <f t="shared" si="144"/>
        <v>Thursday</v>
      </c>
      <c r="L742" s="5">
        <f t="shared" si="145"/>
        <v>43688</v>
      </c>
      <c r="M742" s="2" t="str">
        <f t="shared" si="146"/>
        <v>Sunday</v>
      </c>
      <c r="N742" s="2" t="str">
        <f t="shared" si="147"/>
        <v>Monday</v>
      </c>
      <c r="O742" s="12">
        <f t="shared" si="148"/>
        <v>0</v>
      </c>
      <c r="P742" s="11" t="str">
        <f t="shared" si="149"/>
        <v>Low Cost per Unit</v>
      </c>
      <c r="Q742" s="12">
        <f t="shared" si="150"/>
        <v>0</v>
      </c>
      <c r="R742" s="12">
        <f t="shared" si="151"/>
        <v>3.75</v>
      </c>
      <c r="S742" s="12">
        <f t="shared" si="152"/>
        <v>0</v>
      </c>
      <c r="T742" s="12">
        <f t="shared" si="153"/>
        <v>0</v>
      </c>
      <c r="U742" s="12">
        <f t="shared" si="154"/>
        <v>0</v>
      </c>
      <c r="V742" s="13" t="str">
        <f t="shared" ca="1" si="155"/>
        <v>Greater Than 8 Weeks Old</v>
      </c>
    </row>
    <row r="743" spans="1:22" x14ac:dyDescent="0.45">
      <c r="A743" s="2" t="s">
        <v>239</v>
      </c>
      <c r="B743" s="5">
        <v>43685</v>
      </c>
      <c r="C743" s="5" t="s">
        <v>376</v>
      </c>
      <c r="D743" s="5" t="s">
        <v>377</v>
      </c>
      <c r="E743" s="6">
        <v>13</v>
      </c>
      <c r="F743" s="3">
        <v>194.87</v>
      </c>
      <c r="G743" s="3">
        <v>85.8</v>
      </c>
      <c r="H743" s="8">
        <f t="shared" si="143"/>
        <v>6.6</v>
      </c>
      <c r="I743" s="3">
        <v>109.07</v>
      </c>
      <c r="J743" s="4">
        <v>0.56000000000000005</v>
      </c>
      <c r="K743" s="2" t="str">
        <f t="shared" si="144"/>
        <v>Thursday</v>
      </c>
      <c r="L743" s="5">
        <f t="shared" si="145"/>
        <v>43688</v>
      </c>
      <c r="M743" s="2" t="str">
        <f t="shared" si="146"/>
        <v>Sunday</v>
      </c>
      <c r="N743" s="2" t="str">
        <f t="shared" si="147"/>
        <v>Monday</v>
      </c>
      <c r="O743" s="12">
        <f t="shared" si="148"/>
        <v>0</v>
      </c>
      <c r="P743" s="11" t="str">
        <f t="shared" si="149"/>
        <v>Low Cost per Unit</v>
      </c>
      <c r="Q743" s="12">
        <f t="shared" si="150"/>
        <v>0</v>
      </c>
      <c r="R743" s="12">
        <f t="shared" si="151"/>
        <v>5.8460999999999999</v>
      </c>
      <c r="S743" s="12">
        <f t="shared" si="152"/>
        <v>0</v>
      </c>
      <c r="T743" s="12">
        <f t="shared" si="153"/>
        <v>0</v>
      </c>
      <c r="U743" s="12">
        <f t="shared" si="154"/>
        <v>0</v>
      </c>
      <c r="V743" s="13" t="str">
        <f t="shared" ca="1" si="155"/>
        <v>Greater Than 8 Weeks Old</v>
      </c>
    </row>
    <row r="744" spans="1:22" x14ac:dyDescent="0.45">
      <c r="A744" s="2" t="s">
        <v>18</v>
      </c>
      <c r="B744" s="5">
        <v>43685</v>
      </c>
      <c r="C744" s="5" t="s">
        <v>376</v>
      </c>
      <c r="D744" s="5" t="s">
        <v>377</v>
      </c>
      <c r="E744" s="6">
        <v>4</v>
      </c>
      <c r="F744" s="3">
        <v>100</v>
      </c>
      <c r="G744" s="3">
        <v>26.28</v>
      </c>
      <c r="H744" s="8">
        <f t="shared" si="143"/>
        <v>6.57</v>
      </c>
      <c r="I744" s="3">
        <v>73.72</v>
      </c>
      <c r="J744" s="4">
        <v>0.74</v>
      </c>
      <c r="K744" s="2" t="str">
        <f t="shared" si="144"/>
        <v>Thursday</v>
      </c>
      <c r="L744" s="5">
        <f t="shared" si="145"/>
        <v>43688</v>
      </c>
      <c r="M744" s="2" t="str">
        <f t="shared" si="146"/>
        <v>Sunday</v>
      </c>
      <c r="N744" s="2" t="str">
        <f t="shared" si="147"/>
        <v>Monday</v>
      </c>
      <c r="O744" s="12">
        <f t="shared" si="148"/>
        <v>0</v>
      </c>
      <c r="P744" s="11" t="str">
        <f t="shared" si="149"/>
        <v>Low Cost per Unit</v>
      </c>
      <c r="Q744" s="12">
        <f t="shared" si="150"/>
        <v>0</v>
      </c>
      <c r="R744" s="12">
        <f t="shared" si="151"/>
        <v>3</v>
      </c>
      <c r="S744" s="12">
        <f t="shared" si="152"/>
        <v>0</v>
      </c>
      <c r="T744" s="12">
        <f t="shared" si="153"/>
        <v>0</v>
      </c>
      <c r="U744" s="12">
        <f t="shared" si="154"/>
        <v>0</v>
      </c>
      <c r="V744" s="13" t="str">
        <f t="shared" ca="1" si="155"/>
        <v>Greater Than 8 Weeks Old</v>
      </c>
    </row>
    <row r="745" spans="1:22" x14ac:dyDescent="0.45">
      <c r="A745" s="2" t="s">
        <v>21</v>
      </c>
      <c r="B745" s="5">
        <v>43685</v>
      </c>
      <c r="C745" s="5" t="s">
        <v>376</v>
      </c>
      <c r="D745" s="5" t="s">
        <v>377</v>
      </c>
      <c r="E745" s="6">
        <v>3</v>
      </c>
      <c r="F745" s="3">
        <v>66</v>
      </c>
      <c r="G745" s="3">
        <v>19.05</v>
      </c>
      <c r="H745" s="8">
        <f t="shared" si="143"/>
        <v>6.3500000000000005</v>
      </c>
      <c r="I745" s="3">
        <v>46.95</v>
      </c>
      <c r="J745" s="4">
        <v>0.71</v>
      </c>
      <c r="K745" s="2" t="str">
        <f t="shared" si="144"/>
        <v>Thursday</v>
      </c>
      <c r="L745" s="5">
        <f t="shared" si="145"/>
        <v>43688</v>
      </c>
      <c r="M745" s="2" t="str">
        <f t="shared" si="146"/>
        <v>Sunday</v>
      </c>
      <c r="N745" s="2" t="str">
        <f t="shared" si="147"/>
        <v>Monday</v>
      </c>
      <c r="O745" s="12">
        <f t="shared" si="148"/>
        <v>0</v>
      </c>
      <c r="P745" s="11" t="str">
        <f t="shared" si="149"/>
        <v>Low Cost per Unit</v>
      </c>
      <c r="Q745" s="12">
        <f t="shared" si="150"/>
        <v>0</v>
      </c>
      <c r="R745" s="12">
        <f t="shared" si="151"/>
        <v>1.98</v>
      </c>
      <c r="S745" s="12">
        <f t="shared" si="152"/>
        <v>0</v>
      </c>
      <c r="T745" s="12">
        <f t="shared" si="153"/>
        <v>0</v>
      </c>
      <c r="U745" s="12">
        <f t="shared" si="154"/>
        <v>0</v>
      </c>
      <c r="V745" s="13" t="str">
        <f t="shared" ca="1" si="155"/>
        <v>Greater Than 8 Weeks Old</v>
      </c>
    </row>
    <row r="746" spans="1:22" x14ac:dyDescent="0.45">
      <c r="A746" s="2" t="s">
        <v>215</v>
      </c>
      <c r="B746" s="5">
        <v>43685</v>
      </c>
      <c r="C746" s="5" t="s">
        <v>378</v>
      </c>
      <c r="D746" s="5" t="s">
        <v>379</v>
      </c>
      <c r="E746" s="6">
        <v>18</v>
      </c>
      <c r="F746" s="3">
        <v>179.82</v>
      </c>
      <c r="G746" s="3">
        <v>68.400000000000006</v>
      </c>
      <c r="H746" s="8">
        <f t="shared" si="143"/>
        <v>3.8000000000000003</v>
      </c>
      <c r="I746" s="3">
        <v>111.42</v>
      </c>
      <c r="J746" s="4">
        <v>0.62</v>
      </c>
      <c r="K746" s="2" t="str">
        <f t="shared" si="144"/>
        <v>Thursday</v>
      </c>
      <c r="L746" s="5">
        <f t="shared" si="145"/>
        <v>43688</v>
      </c>
      <c r="M746" s="2" t="str">
        <f t="shared" si="146"/>
        <v>Sunday</v>
      </c>
      <c r="N746" s="2" t="str">
        <f t="shared" si="147"/>
        <v>Monday</v>
      </c>
      <c r="O746" s="12">
        <f t="shared" si="148"/>
        <v>0</v>
      </c>
      <c r="P746" s="11" t="str">
        <f t="shared" si="149"/>
        <v>Low Cost per Unit</v>
      </c>
      <c r="Q746" s="12">
        <f t="shared" si="150"/>
        <v>0</v>
      </c>
      <c r="R746" s="12">
        <f t="shared" si="151"/>
        <v>5.3945999999999996</v>
      </c>
      <c r="S746" s="12">
        <f t="shared" si="152"/>
        <v>0</v>
      </c>
      <c r="T746" s="12">
        <f t="shared" si="153"/>
        <v>0</v>
      </c>
      <c r="U746" s="12">
        <f t="shared" si="154"/>
        <v>0</v>
      </c>
      <c r="V746" s="13" t="str">
        <f t="shared" ca="1" si="155"/>
        <v>Greater Than 8 Weeks Old</v>
      </c>
    </row>
    <row r="747" spans="1:22" x14ac:dyDescent="0.45">
      <c r="A747" s="2" t="s">
        <v>22</v>
      </c>
      <c r="B747" s="5">
        <v>43685</v>
      </c>
      <c r="C747" s="5" t="s">
        <v>380</v>
      </c>
      <c r="D747" s="5" t="s">
        <v>381</v>
      </c>
      <c r="E747" s="6">
        <v>1</v>
      </c>
      <c r="F747" s="3">
        <v>25</v>
      </c>
      <c r="G747" s="3">
        <v>5.4</v>
      </c>
      <c r="H747" s="8">
        <f t="shared" si="143"/>
        <v>5.4</v>
      </c>
      <c r="I747" s="3">
        <v>19.600000000000001</v>
      </c>
      <c r="J747" s="4">
        <v>0.78</v>
      </c>
      <c r="K747" s="2" t="str">
        <f t="shared" si="144"/>
        <v>Thursday</v>
      </c>
      <c r="L747" s="5">
        <f t="shared" si="145"/>
        <v>43688</v>
      </c>
      <c r="M747" s="2" t="str">
        <f t="shared" si="146"/>
        <v>Sunday</v>
      </c>
      <c r="N747" s="2" t="str">
        <f t="shared" si="147"/>
        <v>Monday</v>
      </c>
      <c r="O747" s="12">
        <f t="shared" si="148"/>
        <v>0</v>
      </c>
      <c r="P747" s="11" t="str">
        <f t="shared" si="149"/>
        <v>Low Cost per Unit</v>
      </c>
      <c r="Q747" s="12">
        <f t="shared" si="150"/>
        <v>0</v>
      </c>
      <c r="R747" s="12">
        <f t="shared" si="151"/>
        <v>0</v>
      </c>
      <c r="S747" s="12">
        <f t="shared" si="152"/>
        <v>0</v>
      </c>
      <c r="T747" s="12">
        <f t="shared" si="153"/>
        <v>0</v>
      </c>
      <c r="U747" s="12">
        <f t="shared" si="154"/>
        <v>0</v>
      </c>
      <c r="V747" s="13" t="str">
        <f t="shared" ca="1" si="155"/>
        <v>Greater Than 8 Weeks Old</v>
      </c>
    </row>
    <row r="748" spans="1:22" x14ac:dyDescent="0.45">
      <c r="A748" s="2" t="s">
        <v>316</v>
      </c>
      <c r="B748" s="5">
        <v>43685</v>
      </c>
      <c r="C748" s="5" t="s">
        <v>375</v>
      </c>
      <c r="D748" s="5" t="s">
        <v>382</v>
      </c>
      <c r="E748" s="6">
        <v>1</v>
      </c>
      <c r="F748" s="3">
        <v>55</v>
      </c>
      <c r="G748" s="3">
        <v>17.149999999999999</v>
      </c>
      <c r="H748" s="8">
        <f t="shared" si="143"/>
        <v>17.149999999999999</v>
      </c>
      <c r="I748" s="3">
        <v>37.85</v>
      </c>
      <c r="J748" s="4">
        <v>0.69</v>
      </c>
      <c r="K748" s="2" t="str">
        <f t="shared" si="144"/>
        <v>Thursday</v>
      </c>
      <c r="L748" s="5">
        <f t="shared" si="145"/>
        <v>43688</v>
      </c>
      <c r="M748" s="2" t="str">
        <f t="shared" si="146"/>
        <v>Sunday</v>
      </c>
      <c r="N748" s="2" t="str">
        <f t="shared" si="147"/>
        <v>Monday</v>
      </c>
      <c r="O748" s="12">
        <f t="shared" si="148"/>
        <v>0</v>
      </c>
      <c r="P748" s="11" t="str">
        <f t="shared" si="149"/>
        <v>High Cost per Unit</v>
      </c>
      <c r="Q748" s="12">
        <f t="shared" si="150"/>
        <v>0</v>
      </c>
      <c r="R748" s="12">
        <f t="shared" si="151"/>
        <v>0</v>
      </c>
      <c r="S748" s="12">
        <f t="shared" si="152"/>
        <v>0</v>
      </c>
      <c r="T748" s="12">
        <f t="shared" si="153"/>
        <v>0</v>
      </c>
      <c r="U748" s="12">
        <f t="shared" si="154"/>
        <v>0</v>
      </c>
      <c r="V748" s="13" t="str">
        <f t="shared" ca="1" si="155"/>
        <v>Greater Than 8 Weeks Old</v>
      </c>
    </row>
    <row r="749" spans="1:22" x14ac:dyDescent="0.45">
      <c r="A749" s="2" t="s">
        <v>162</v>
      </c>
      <c r="B749" s="5">
        <v>43685</v>
      </c>
      <c r="C749" s="5" t="s">
        <v>383</v>
      </c>
      <c r="D749" s="5" t="s">
        <v>384</v>
      </c>
      <c r="E749" s="6">
        <v>20</v>
      </c>
      <c r="F749" s="3">
        <v>159.80000000000001</v>
      </c>
      <c r="G749" s="3">
        <v>64</v>
      </c>
      <c r="H749" s="8">
        <f t="shared" si="143"/>
        <v>3.2</v>
      </c>
      <c r="I749" s="3">
        <v>95.8</v>
      </c>
      <c r="J749" s="4">
        <v>0.6</v>
      </c>
      <c r="K749" s="2" t="str">
        <f t="shared" si="144"/>
        <v>Thursday</v>
      </c>
      <c r="L749" s="5">
        <f t="shared" si="145"/>
        <v>43688</v>
      </c>
      <c r="M749" s="2" t="str">
        <f t="shared" si="146"/>
        <v>Sunday</v>
      </c>
      <c r="N749" s="2" t="str">
        <f t="shared" si="147"/>
        <v>Monday</v>
      </c>
      <c r="O749" s="12">
        <f t="shared" si="148"/>
        <v>0</v>
      </c>
      <c r="P749" s="11" t="str">
        <f t="shared" si="149"/>
        <v>Low Cost per Unit</v>
      </c>
      <c r="Q749" s="12">
        <f t="shared" si="150"/>
        <v>0</v>
      </c>
      <c r="R749" s="12">
        <f t="shared" si="151"/>
        <v>4.7940000000000005</v>
      </c>
      <c r="S749" s="12">
        <f t="shared" si="152"/>
        <v>0</v>
      </c>
      <c r="T749" s="12">
        <f t="shared" si="153"/>
        <v>0</v>
      </c>
      <c r="U749" s="12">
        <f t="shared" si="154"/>
        <v>0</v>
      </c>
      <c r="V749" s="13" t="str">
        <f t="shared" ca="1" si="155"/>
        <v>Greater Than 8 Weeks Old</v>
      </c>
    </row>
    <row r="750" spans="1:22" x14ac:dyDescent="0.45">
      <c r="A750" s="2" t="s">
        <v>216</v>
      </c>
      <c r="B750" s="5">
        <v>43685</v>
      </c>
      <c r="C750" s="5" t="s">
        <v>383</v>
      </c>
      <c r="D750" s="5" t="s">
        <v>385</v>
      </c>
      <c r="E750" s="6">
        <v>15</v>
      </c>
      <c r="F750" s="3">
        <v>134.85</v>
      </c>
      <c r="G750" s="3">
        <v>64.5</v>
      </c>
      <c r="H750" s="8">
        <f t="shared" si="143"/>
        <v>4.3</v>
      </c>
      <c r="I750" s="3">
        <v>70.349999999999994</v>
      </c>
      <c r="J750" s="4">
        <v>0.52</v>
      </c>
      <c r="K750" s="2" t="str">
        <f t="shared" si="144"/>
        <v>Thursday</v>
      </c>
      <c r="L750" s="5">
        <f t="shared" si="145"/>
        <v>43688</v>
      </c>
      <c r="M750" s="2" t="str">
        <f t="shared" si="146"/>
        <v>Sunday</v>
      </c>
      <c r="N750" s="2" t="str">
        <f t="shared" si="147"/>
        <v>Monday</v>
      </c>
      <c r="O750" s="12">
        <f t="shared" si="148"/>
        <v>0</v>
      </c>
      <c r="P750" s="11" t="str">
        <f t="shared" si="149"/>
        <v>Low Cost per Unit</v>
      </c>
      <c r="Q750" s="12">
        <f t="shared" si="150"/>
        <v>0</v>
      </c>
      <c r="R750" s="12">
        <f t="shared" si="151"/>
        <v>4.0454999999999997</v>
      </c>
      <c r="S750" s="12">
        <f t="shared" si="152"/>
        <v>0</v>
      </c>
      <c r="T750" s="12">
        <f t="shared" si="153"/>
        <v>0</v>
      </c>
      <c r="U750" s="12">
        <f t="shared" si="154"/>
        <v>0</v>
      </c>
      <c r="V750" s="13" t="str">
        <f t="shared" ca="1" si="155"/>
        <v>Greater Than 8 Weeks Old</v>
      </c>
    </row>
    <row r="751" spans="1:22" x14ac:dyDescent="0.45">
      <c r="A751" s="2" t="s">
        <v>217</v>
      </c>
      <c r="B751" s="5">
        <v>43685</v>
      </c>
      <c r="C751" s="5" t="s">
        <v>383</v>
      </c>
      <c r="D751" s="5" t="s">
        <v>385</v>
      </c>
      <c r="E751" s="6">
        <v>9</v>
      </c>
      <c r="F751" s="3">
        <v>80.91</v>
      </c>
      <c r="G751" s="3">
        <v>35.82</v>
      </c>
      <c r="H751" s="8">
        <f t="shared" si="143"/>
        <v>3.98</v>
      </c>
      <c r="I751" s="3">
        <v>45.09</v>
      </c>
      <c r="J751" s="4">
        <v>0.56000000000000005</v>
      </c>
      <c r="K751" s="2" t="str">
        <f t="shared" si="144"/>
        <v>Thursday</v>
      </c>
      <c r="L751" s="5">
        <f t="shared" si="145"/>
        <v>43688</v>
      </c>
      <c r="M751" s="2" t="str">
        <f t="shared" si="146"/>
        <v>Sunday</v>
      </c>
      <c r="N751" s="2" t="str">
        <f t="shared" si="147"/>
        <v>Monday</v>
      </c>
      <c r="O751" s="12">
        <f t="shared" si="148"/>
        <v>0</v>
      </c>
      <c r="P751" s="11" t="str">
        <f t="shared" si="149"/>
        <v>Low Cost per Unit</v>
      </c>
      <c r="Q751" s="12">
        <f t="shared" si="150"/>
        <v>0</v>
      </c>
      <c r="R751" s="12">
        <f t="shared" si="151"/>
        <v>2.4272999999999998</v>
      </c>
      <c r="S751" s="12">
        <f t="shared" si="152"/>
        <v>0</v>
      </c>
      <c r="T751" s="12">
        <f t="shared" si="153"/>
        <v>0</v>
      </c>
      <c r="U751" s="12">
        <f t="shared" si="154"/>
        <v>0</v>
      </c>
      <c r="V751" s="13" t="str">
        <f t="shared" ca="1" si="155"/>
        <v>Greater Than 8 Weeks Old</v>
      </c>
    </row>
    <row r="752" spans="1:22" x14ac:dyDescent="0.45">
      <c r="A752" s="2" t="s">
        <v>23</v>
      </c>
      <c r="B752" s="5">
        <v>43685</v>
      </c>
      <c r="C752" s="5" t="s">
        <v>383</v>
      </c>
      <c r="D752" s="5" t="s">
        <v>385</v>
      </c>
      <c r="E752" s="6">
        <v>1</v>
      </c>
      <c r="F752" s="3">
        <v>14</v>
      </c>
      <c r="G752" s="3">
        <v>2.75</v>
      </c>
      <c r="H752" s="8">
        <f t="shared" si="143"/>
        <v>2.75</v>
      </c>
      <c r="I752" s="3">
        <v>11.25</v>
      </c>
      <c r="J752" s="4">
        <v>0.8</v>
      </c>
      <c r="K752" s="2" t="str">
        <f t="shared" si="144"/>
        <v>Thursday</v>
      </c>
      <c r="L752" s="5">
        <f t="shared" si="145"/>
        <v>43688</v>
      </c>
      <c r="M752" s="2" t="str">
        <f t="shared" si="146"/>
        <v>Sunday</v>
      </c>
      <c r="N752" s="2" t="str">
        <f t="shared" si="147"/>
        <v>Monday</v>
      </c>
      <c r="O752" s="12">
        <f t="shared" si="148"/>
        <v>0</v>
      </c>
      <c r="P752" s="11" t="str">
        <f t="shared" si="149"/>
        <v>Low Cost per Unit</v>
      </c>
      <c r="Q752" s="12">
        <f t="shared" si="150"/>
        <v>0</v>
      </c>
      <c r="R752" s="12">
        <f t="shared" si="151"/>
        <v>0</v>
      </c>
      <c r="S752" s="12">
        <f t="shared" si="152"/>
        <v>0</v>
      </c>
      <c r="T752" s="12">
        <f t="shared" si="153"/>
        <v>0</v>
      </c>
      <c r="U752" s="12">
        <f t="shared" si="154"/>
        <v>0</v>
      </c>
      <c r="V752" s="13" t="str">
        <f t="shared" ca="1" si="155"/>
        <v>Greater Than 8 Weeks Old</v>
      </c>
    </row>
    <row r="753" spans="1:22" x14ac:dyDescent="0.45">
      <c r="A753" s="2" t="s">
        <v>218</v>
      </c>
      <c r="B753" s="5">
        <v>43685</v>
      </c>
      <c r="C753" s="5" t="s">
        <v>369</v>
      </c>
      <c r="D753" s="5" t="s">
        <v>372</v>
      </c>
      <c r="E753" s="6">
        <v>9</v>
      </c>
      <c r="F753" s="3">
        <v>170.91</v>
      </c>
      <c r="G753" s="3">
        <v>90</v>
      </c>
      <c r="H753" s="8">
        <f t="shared" si="143"/>
        <v>10</v>
      </c>
      <c r="I753" s="3">
        <v>80.91</v>
      </c>
      <c r="J753" s="4">
        <v>0.47</v>
      </c>
      <c r="K753" s="2" t="str">
        <f t="shared" si="144"/>
        <v>Thursday</v>
      </c>
      <c r="L753" s="5">
        <f t="shared" si="145"/>
        <v>43688</v>
      </c>
      <c r="M753" s="2" t="str">
        <f t="shared" si="146"/>
        <v>Sunday</v>
      </c>
      <c r="N753" s="2" t="str">
        <f t="shared" si="147"/>
        <v>Monday</v>
      </c>
      <c r="O753" s="12">
        <f t="shared" si="148"/>
        <v>0</v>
      </c>
      <c r="P753" s="11" t="str">
        <f t="shared" si="149"/>
        <v>Low Cost per Unit</v>
      </c>
      <c r="Q753" s="12">
        <f t="shared" si="150"/>
        <v>0</v>
      </c>
      <c r="R753" s="12">
        <f t="shared" si="151"/>
        <v>5.1273</v>
      </c>
      <c r="S753" s="12">
        <f t="shared" si="152"/>
        <v>0</v>
      </c>
      <c r="T753" s="12">
        <f t="shared" si="153"/>
        <v>0</v>
      </c>
      <c r="U753" s="12">
        <f t="shared" si="154"/>
        <v>0</v>
      </c>
      <c r="V753" s="13" t="str">
        <f t="shared" ca="1" si="155"/>
        <v>Greater Than 8 Weeks Old</v>
      </c>
    </row>
    <row r="754" spans="1:22" x14ac:dyDescent="0.45">
      <c r="A754" s="2" t="s">
        <v>136</v>
      </c>
      <c r="B754" s="5">
        <v>43685</v>
      </c>
      <c r="C754" s="5" t="s">
        <v>376</v>
      </c>
      <c r="D754" s="5" t="s">
        <v>377</v>
      </c>
      <c r="E754" s="6">
        <v>54</v>
      </c>
      <c r="F754" s="3">
        <v>377.46</v>
      </c>
      <c r="G754" s="3">
        <v>94.5</v>
      </c>
      <c r="H754" s="8">
        <f t="shared" si="143"/>
        <v>1.75</v>
      </c>
      <c r="I754" s="3">
        <v>282.95999999999998</v>
      </c>
      <c r="J754" s="4">
        <v>0.75</v>
      </c>
      <c r="K754" s="2" t="str">
        <f t="shared" si="144"/>
        <v>Thursday</v>
      </c>
      <c r="L754" s="5">
        <f t="shared" si="145"/>
        <v>43688</v>
      </c>
      <c r="M754" s="2" t="str">
        <f t="shared" si="146"/>
        <v>Sunday</v>
      </c>
      <c r="N754" s="2" t="str">
        <f t="shared" si="147"/>
        <v>Monday</v>
      </c>
      <c r="O754" s="12">
        <f t="shared" si="148"/>
        <v>0</v>
      </c>
      <c r="P754" s="11" t="str">
        <f t="shared" si="149"/>
        <v>Low Cost per Unit</v>
      </c>
      <c r="Q754" s="12">
        <f t="shared" si="150"/>
        <v>0</v>
      </c>
      <c r="R754" s="12">
        <f t="shared" si="151"/>
        <v>11.323799999999999</v>
      </c>
      <c r="S754" s="12">
        <f t="shared" si="152"/>
        <v>0</v>
      </c>
      <c r="T754" s="12">
        <f t="shared" si="153"/>
        <v>0</v>
      </c>
      <c r="U754" s="12">
        <f t="shared" si="154"/>
        <v>0</v>
      </c>
      <c r="V754" s="13" t="str">
        <f t="shared" ca="1" si="155"/>
        <v>Greater Than 8 Weeks Old</v>
      </c>
    </row>
    <row r="755" spans="1:22" x14ac:dyDescent="0.45">
      <c r="A755" s="2" t="s">
        <v>24</v>
      </c>
      <c r="B755" s="5">
        <v>43685</v>
      </c>
      <c r="C755" s="5" t="s">
        <v>375</v>
      </c>
      <c r="D755" s="5" t="s">
        <v>377</v>
      </c>
      <c r="E755" s="6">
        <v>48</v>
      </c>
      <c r="F755" s="3">
        <v>479.52</v>
      </c>
      <c r="G755" s="3">
        <v>141.6</v>
      </c>
      <c r="H755" s="8">
        <f t="shared" si="143"/>
        <v>2.9499999999999997</v>
      </c>
      <c r="I755" s="3">
        <v>337.92</v>
      </c>
      <c r="J755" s="4">
        <v>0.7</v>
      </c>
      <c r="K755" s="2" t="str">
        <f t="shared" si="144"/>
        <v>Thursday</v>
      </c>
      <c r="L755" s="5">
        <f t="shared" si="145"/>
        <v>43688</v>
      </c>
      <c r="M755" s="2" t="str">
        <f t="shared" si="146"/>
        <v>Sunday</v>
      </c>
      <c r="N755" s="2" t="str">
        <f t="shared" si="147"/>
        <v>Monday</v>
      </c>
      <c r="O755" s="12">
        <f t="shared" si="148"/>
        <v>0</v>
      </c>
      <c r="P755" s="11" t="str">
        <f t="shared" si="149"/>
        <v>Low Cost per Unit</v>
      </c>
      <c r="Q755" s="12">
        <f t="shared" si="150"/>
        <v>0</v>
      </c>
      <c r="R755" s="12">
        <f t="shared" si="151"/>
        <v>14.385599999999998</v>
      </c>
      <c r="S755" s="12">
        <f t="shared" si="152"/>
        <v>0</v>
      </c>
      <c r="T755" s="12">
        <f t="shared" si="153"/>
        <v>0</v>
      </c>
      <c r="U755" s="12">
        <f t="shared" si="154"/>
        <v>0</v>
      </c>
      <c r="V755" s="13" t="str">
        <f t="shared" ca="1" si="155"/>
        <v>Greater Than 8 Weeks Old</v>
      </c>
    </row>
    <row r="756" spans="1:22" x14ac:dyDescent="0.45">
      <c r="A756" s="2" t="s">
        <v>219</v>
      </c>
      <c r="B756" s="5">
        <v>43685</v>
      </c>
      <c r="C756" s="5" t="s">
        <v>380</v>
      </c>
      <c r="D756" s="5" t="s">
        <v>381</v>
      </c>
      <c r="E756" s="6">
        <v>3</v>
      </c>
      <c r="F756" s="3">
        <v>57</v>
      </c>
      <c r="G756" s="3">
        <v>13.5</v>
      </c>
      <c r="H756" s="8">
        <f t="shared" si="143"/>
        <v>4.5</v>
      </c>
      <c r="I756" s="3">
        <v>43.5</v>
      </c>
      <c r="J756" s="4">
        <v>0.76</v>
      </c>
      <c r="K756" s="2" t="str">
        <f t="shared" si="144"/>
        <v>Thursday</v>
      </c>
      <c r="L756" s="5">
        <f t="shared" si="145"/>
        <v>43688</v>
      </c>
      <c r="M756" s="2" t="str">
        <f t="shared" si="146"/>
        <v>Sunday</v>
      </c>
      <c r="N756" s="2" t="str">
        <f t="shared" si="147"/>
        <v>Monday</v>
      </c>
      <c r="O756" s="12">
        <f t="shared" si="148"/>
        <v>0</v>
      </c>
      <c r="P756" s="11" t="str">
        <f t="shared" si="149"/>
        <v>Low Cost per Unit</v>
      </c>
      <c r="Q756" s="12">
        <f t="shared" si="150"/>
        <v>0</v>
      </c>
      <c r="R756" s="12">
        <f t="shared" si="151"/>
        <v>1.71</v>
      </c>
      <c r="S756" s="12">
        <f t="shared" si="152"/>
        <v>0</v>
      </c>
      <c r="T756" s="12">
        <f t="shared" si="153"/>
        <v>0</v>
      </c>
      <c r="U756" s="12">
        <f t="shared" si="154"/>
        <v>0</v>
      </c>
      <c r="V756" s="13" t="str">
        <f t="shared" ca="1" si="155"/>
        <v>Greater Than 8 Weeks Old</v>
      </c>
    </row>
    <row r="757" spans="1:22" x14ac:dyDescent="0.45">
      <c r="A757" s="2" t="s">
        <v>27</v>
      </c>
      <c r="B757" s="5">
        <v>43685</v>
      </c>
      <c r="C757" s="5" t="s">
        <v>380</v>
      </c>
      <c r="D757" s="5" t="s">
        <v>381</v>
      </c>
      <c r="E757" s="6">
        <v>22</v>
      </c>
      <c r="F757" s="3">
        <v>219.78</v>
      </c>
      <c r="G757" s="3">
        <v>64.900000000000006</v>
      </c>
      <c r="H757" s="8">
        <f t="shared" si="143"/>
        <v>2.95</v>
      </c>
      <c r="I757" s="3">
        <v>154.88</v>
      </c>
      <c r="J757" s="4">
        <v>0.7</v>
      </c>
      <c r="K757" s="2" t="str">
        <f t="shared" si="144"/>
        <v>Thursday</v>
      </c>
      <c r="L757" s="5">
        <f t="shared" si="145"/>
        <v>43688</v>
      </c>
      <c r="M757" s="2" t="str">
        <f t="shared" si="146"/>
        <v>Sunday</v>
      </c>
      <c r="N757" s="2" t="str">
        <f t="shared" si="147"/>
        <v>Monday</v>
      </c>
      <c r="O757" s="12">
        <f t="shared" si="148"/>
        <v>0</v>
      </c>
      <c r="P757" s="11" t="str">
        <f t="shared" si="149"/>
        <v>Low Cost per Unit</v>
      </c>
      <c r="Q757" s="12">
        <f t="shared" si="150"/>
        <v>0</v>
      </c>
      <c r="R757" s="12">
        <f t="shared" si="151"/>
        <v>6.5933999999999999</v>
      </c>
      <c r="S757" s="12">
        <f t="shared" si="152"/>
        <v>0</v>
      </c>
      <c r="T757" s="12">
        <f t="shared" si="153"/>
        <v>0</v>
      </c>
      <c r="U757" s="12">
        <f t="shared" si="154"/>
        <v>0</v>
      </c>
      <c r="V757" s="13" t="str">
        <f t="shared" ca="1" si="155"/>
        <v>Greater Than 8 Weeks Old</v>
      </c>
    </row>
    <row r="758" spans="1:22" x14ac:dyDescent="0.45">
      <c r="A758" s="2" t="s">
        <v>240</v>
      </c>
      <c r="B758" s="5">
        <v>43685</v>
      </c>
      <c r="C758" s="5" t="s">
        <v>371</v>
      </c>
      <c r="D758" s="5" t="s">
        <v>371</v>
      </c>
      <c r="E758" s="6">
        <v>12</v>
      </c>
      <c r="F758" s="3">
        <v>131.88</v>
      </c>
      <c r="G758" s="3">
        <v>45</v>
      </c>
      <c r="H758" s="8">
        <f t="shared" si="143"/>
        <v>3.75</v>
      </c>
      <c r="I758" s="3">
        <v>86.88</v>
      </c>
      <c r="J758" s="4">
        <v>0.66</v>
      </c>
      <c r="K758" s="2" t="str">
        <f t="shared" si="144"/>
        <v>Thursday</v>
      </c>
      <c r="L758" s="5">
        <f t="shared" si="145"/>
        <v>43688</v>
      </c>
      <c r="M758" s="2" t="str">
        <f t="shared" si="146"/>
        <v>Sunday</v>
      </c>
      <c r="N758" s="2" t="str">
        <f t="shared" si="147"/>
        <v>Monday</v>
      </c>
      <c r="O758" s="12">
        <f t="shared" si="148"/>
        <v>0</v>
      </c>
      <c r="P758" s="11" t="str">
        <f t="shared" si="149"/>
        <v>Low Cost per Unit</v>
      </c>
      <c r="Q758" s="12">
        <f t="shared" si="150"/>
        <v>0</v>
      </c>
      <c r="R758" s="12">
        <f t="shared" si="151"/>
        <v>3.9563999999999999</v>
      </c>
      <c r="S758" s="12">
        <f t="shared" si="152"/>
        <v>0</v>
      </c>
      <c r="T758" s="12">
        <f t="shared" si="153"/>
        <v>0</v>
      </c>
      <c r="U758" s="12">
        <f t="shared" si="154"/>
        <v>0</v>
      </c>
      <c r="V758" s="13" t="str">
        <f t="shared" ca="1" si="155"/>
        <v>Greater Than 8 Weeks Old</v>
      </c>
    </row>
    <row r="759" spans="1:22" x14ac:dyDescent="0.45">
      <c r="A759" s="2" t="s">
        <v>163</v>
      </c>
      <c r="B759" s="5">
        <v>43685</v>
      </c>
      <c r="C759" s="5" t="s">
        <v>380</v>
      </c>
      <c r="D759" s="5" t="s">
        <v>381</v>
      </c>
      <c r="E759" s="6">
        <v>13</v>
      </c>
      <c r="F759" s="3">
        <v>129.87</v>
      </c>
      <c r="G759" s="3">
        <v>48.75</v>
      </c>
      <c r="H759" s="8">
        <f t="shared" si="143"/>
        <v>3.75</v>
      </c>
      <c r="I759" s="3">
        <v>81.12</v>
      </c>
      <c r="J759" s="4">
        <v>0.62</v>
      </c>
      <c r="K759" s="2" t="str">
        <f t="shared" si="144"/>
        <v>Thursday</v>
      </c>
      <c r="L759" s="5">
        <f t="shared" si="145"/>
        <v>43688</v>
      </c>
      <c r="M759" s="2" t="str">
        <f t="shared" si="146"/>
        <v>Sunday</v>
      </c>
      <c r="N759" s="2" t="str">
        <f t="shared" si="147"/>
        <v>Monday</v>
      </c>
      <c r="O759" s="12">
        <f t="shared" si="148"/>
        <v>0</v>
      </c>
      <c r="P759" s="11" t="str">
        <f t="shared" si="149"/>
        <v>Low Cost per Unit</v>
      </c>
      <c r="Q759" s="12">
        <f t="shared" si="150"/>
        <v>0</v>
      </c>
      <c r="R759" s="12">
        <f t="shared" si="151"/>
        <v>3.8961000000000001</v>
      </c>
      <c r="S759" s="12">
        <f t="shared" si="152"/>
        <v>0</v>
      </c>
      <c r="T759" s="12">
        <f t="shared" si="153"/>
        <v>0</v>
      </c>
      <c r="U759" s="12">
        <f t="shared" si="154"/>
        <v>0</v>
      </c>
      <c r="V759" s="13" t="str">
        <f t="shared" ca="1" si="155"/>
        <v>Greater Than 8 Weeks Old</v>
      </c>
    </row>
    <row r="760" spans="1:22" x14ac:dyDescent="0.45">
      <c r="A760" s="2" t="s">
        <v>241</v>
      </c>
      <c r="B760" s="5">
        <v>43685</v>
      </c>
      <c r="C760" s="5" t="s">
        <v>386</v>
      </c>
      <c r="D760" s="5" t="s">
        <v>387</v>
      </c>
      <c r="E760" s="6">
        <v>1</v>
      </c>
      <c r="F760" s="3">
        <v>35</v>
      </c>
      <c r="G760" s="3">
        <v>10.199999999999999</v>
      </c>
      <c r="H760" s="8">
        <f t="shared" si="143"/>
        <v>10.199999999999999</v>
      </c>
      <c r="I760" s="3">
        <v>24.8</v>
      </c>
      <c r="J760" s="4">
        <v>0.71</v>
      </c>
      <c r="K760" s="2" t="str">
        <f t="shared" si="144"/>
        <v>Thursday</v>
      </c>
      <c r="L760" s="5">
        <f t="shared" si="145"/>
        <v>43688</v>
      </c>
      <c r="M760" s="2" t="str">
        <f t="shared" si="146"/>
        <v>Sunday</v>
      </c>
      <c r="N760" s="2" t="str">
        <f t="shared" si="147"/>
        <v>Monday</v>
      </c>
      <c r="O760" s="12">
        <f t="shared" si="148"/>
        <v>0</v>
      </c>
      <c r="P760" s="11" t="str">
        <f t="shared" si="149"/>
        <v>Low Cost per Unit</v>
      </c>
      <c r="Q760" s="12">
        <f t="shared" si="150"/>
        <v>0</v>
      </c>
      <c r="R760" s="12">
        <f t="shared" si="151"/>
        <v>0</v>
      </c>
      <c r="S760" s="12">
        <f t="shared" si="152"/>
        <v>0</v>
      </c>
      <c r="T760" s="12">
        <f t="shared" si="153"/>
        <v>0</v>
      </c>
      <c r="U760" s="12">
        <f t="shared" si="154"/>
        <v>0</v>
      </c>
      <c r="V760" s="13" t="str">
        <f t="shared" ca="1" si="155"/>
        <v>Greater Than 8 Weeks Old</v>
      </c>
    </row>
    <row r="761" spans="1:22" x14ac:dyDescent="0.45">
      <c r="A761" s="2" t="s">
        <v>273</v>
      </c>
      <c r="B761" s="5">
        <v>43685</v>
      </c>
      <c r="C761" s="5" t="s">
        <v>386</v>
      </c>
      <c r="D761" s="5" t="s">
        <v>388</v>
      </c>
      <c r="E761" s="6">
        <v>7</v>
      </c>
      <c r="F761" s="3">
        <v>489.93</v>
      </c>
      <c r="G761" s="3">
        <v>150.57</v>
      </c>
      <c r="H761" s="8">
        <f t="shared" si="143"/>
        <v>21.509999999999998</v>
      </c>
      <c r="I761" s="3">
        <v>339.36</v>
      </c>
      <c r="J761" s="4">
        <v>0.69</v>
      </c>
      <c r="K761" s="2" t="str">
        <f t="shared" si="144"/>
        <v>Thursday</v>
      </c>
      <c r="L761" s="5">
        <f t="shared" si="145"/>
        <v>43688</v>
      </c>
      <c r="M761" s="2" t="str">
        <f t="shared" si="146"/>
        <v>Sunday</v>
      </c>
      <c r="N761" s="2" t="str">
        <f t="shared" si="147"/>
        <v>Monday</v>
      </c>
      <c r="O761" s="12">
        <f t="shared" si="148"/>
        <v>0</v>
      </c>
      <c r="P761" s="11" t="str">
        <f t="shared" si="149"/>
        <v>High Cost per Unit</v>
      </c>
      <c r="Q761" s="12">
        <f t="shared" si="150"/>
        <v>0</v>
      </c>
      <c r="R761" s="12">
        <f t="shared" si="151"/>
        <v>14.697899999999999</v>
      </c>
      <c r="S761" s="12">
        <f t="shared" si="152"/>
        <v>0</v>
      </c>
      <c r="T761" s="12">
        <f t="shared" si="153"/>
        <v>0</v>
      </c>
      <c r="U761" s="12">
        <f t="shared" si="154"/>
        <v>0</v>
      </c>
      <c r="V761" s="13" t="str">
        <f t="shared" ca="1" si="155"/>
        <v>Greater Than 8 Weeks Old</v>
      </c>
    </row>
    <row r="762" spans="1:22" x14ac:dyDescent="0.45">
      <c r="A762" s="2" t="s">
        <v>29</v>
      </c>
      <c r="B762" s="5">
        <v>43685</v>
      </c>
      <c r="C762" s="5" t="s">
        <v>369</v>
      </c>
      <c r="D762" s="5" t="s">
        <v>389</v>
      </c>
      <c r="E762" s="6">
        <v>6</v>
      </c>
      <c r="F762" s="3">
        <v>437.94</v>
      </c>
      <c r="G762" s="3">
        <v>227.04</v>
      </c>
      <c r="H762" s="8">
        <f t="shared" si="143"/>
        <v>37.839999999999996</v>
      </c>
      <c r="I762" s="3">
        <v>210.9</v>
      </c>
      <c r="J762" s="4">
        <v>0.48</v>
      </c>
      <c r="K762" s="2" t="str">
        <f t="shared" si="144"/>
        <v>Thursday</v>
      </c>
      <c r="L762" s="5">
        <f t="shared" si="145"/>
        <v>43688</v>
      </c>
      <c r="M762" s="2" t="str">
        <f t="shared" si="146"/>
        <v>Sunday</v>
      </c>
      <c r="N762" s="2" t="str">
        <f t="shared" si="147"/>
        <v>Monday</v>
      </c>
      <c r="O762" s="12">
        <f t="shared" si="148"/>
        <v>0</v>
      </c>
      <c r="P762" s="11" t="str">
        <f t="shared" si="149"/>
        <v>High Cost per Unit</v>
      </c>
      <c r="Q762" s="12">
        <f t="shared" si="150"/>
        <v>0</v>
      </c>
      <c r="R762" s="12">
        <f t="shared" si="151"/>
        <v>13.138199999999999</v>
      </c>
      <c r="S762" s="12">
        <f t="shared" si="152"/>
        <v>0</v>
      </c>
      <c r="T762" s="12">
        <f t="shared" si="153"/>
        <v>0</v>
      </c>
      <c r="U762" s="12">
        <f t="shared" si="154"/>
        <v>0</v>
      </c>
      <c r="V762" s="13" t="str">
        <f t="shared" ca="1" si="155"/>
        <v>Greater Than 8 Weeks Old</v>
      </c>
    </row>
    <row r="763" spans="1:22" x14ac:dyDescent="0.45">
      <c r="A763" s="2" t="s">
        <v>101</v>
      </c>
      <c r="B763" s="5">
        <v>43685</v>
      </c>
      <c r="C763" s="5" t="s">
        <v>369</v>
      </c>
      <c r="D763" s="5" t="s">
        <v>389</v>
      </c>
      <c r="E763" s="6">
        <v>2</v>
      </c>
      <c r="F763" s="3">
        <v>58</v>
      </c>
      <c r="G763" s="3">
        <v>19.5</v>
      </c>
      <c r="H763" s="8">
        <f t="shared" si="143"/>
        <v>9.75</v>
      </c>
      <c r="I763" s="3">
        <v>38.5</v>
      </c>
      <c r="J763" s="4">
        <v>0.66</v>
      </c>
      <c r="K763" s="2" t="str">
        <f t="shared" si="144"/>
        <v>Thursday</v>
      </c>
      <c r="L763" s="5">
        <f t="shared" si="145"/>
        <v>43688</v>
      </c>
      <c r="M763" s="2" t="str">
        <f t="shared" si="146"/>
        <v>Sunday</v>
      </c>
      <c r="N763" s="2" t="str">
        <f t="shared" si="147"/>
        <v>Monday</v>
      </c>
      <c r="O763" s="12">
        <f t="shared" si="148"/>
        <v>0</v>
      </c>
      <c r="P763" s="11" t="str">
        <f t="shared" si="149"/>
        <v>Low Cost per Unit</v>
      </c>
      <c r="Q763" s="12">
        <f t="shared" si="150"/>
        <v>0</v>
      </c>
      <c r="R763" s="12">
        <f t="shared" si="151"/>
        <v>1.74</v>
      </c>
      <c r="S763" s="12">
        <f t="shared" si="152"/>
        <v>0</v>
      </c>
      <c r="T763" s="12">
        <f t="shared" si="153"/>
        <v>0</v>
      </c>
      <c r="U763" s="12">
        <f t="shared" si="154"/>
        <v>0</v>
      </c>
      <c r="V763" s="13" t="str">
        <f t="shared" ca="1" si="155"/>
        <v>Greater Than 8 Weeks Old</v>
      </c>
    </row>
    <row r="764" spans="1:22" x14ac:dyDescent="0.45">
      <c r="A764" s="2" t="s">
        <v>102</v>
      </c>
      <c r="B764" s="5">
        <v>43685</v>
      </c>
      <c r="C764" s="5" t="s">
        <v>369</v>
      </c>
      <c r="D764" s="5" t="s">
        <v>389</v>
      </c>
      <c r="E764" s="6">
        <v>4</v>
      </c>
      <c r="F764" s="3">
        <v>1579.96</v>
      </c>
      <c r="G764" s="3">
        <v>688</v>
      </c>
      <c r="H764" s="8">
        <f t="shared" si="143"/>
        <v>172</v>
      </c>
      <c r="I764" s="3">
        <v>891.96</v>
      </c>
      <c r="J764" s="4">
        <v>0.56000000000000005</v>
      </c>
      <c r="K764" s="2" t="str">
        <f t="shared" si="144"/>
        <v>Thursday</v>
      </c>
      <c r="L764" s="5">
        <f t="shared" si="145"/>
        <v>43688</v>
      </c>
      <c r="M764" s="2" t="str">
        <f t="shared" si="146"/>
        <v>Sunday</v>
      </c>
      <c r="N764" s="2" t="str">
        <f t="shared" si="147"/>
        <v>Monday</v>
      </c>
      <c r="O764" s="12">
        <f t="shared" si="148"/>
        <v>0</v>
      </c>
      <c r="P764" s="11" t="str">
        <f t="shared" si="149"/>
        <v>High Cost per Unit</v>
      </c>
      <c r="Q764" s="12">
        <f t="shared" si="150"/>
        <v>0</v>
      </c>
      <c r="R764" s="12">
        <f t="shared" si="151"/>
        <v>47.398800000000001</v>
      </c>
      <c r="S764" s="12">
        <f t="shared" si="152"/>
        <v>0</v>
      </c>
      <c r="T764" s="12">
        <f t="shared" si="153"/>
        <v>0</v>
      </c>
      <c r="U764" s="12">
        <f t="shared" si="154"/>
        <v>0</v>
      </c>
      <c r="V764" s="13" t="str">
        <f t="shared" ca="1" si="155"/>
        <v>Greater Than 8 Weeks Old</v>
      </c>
    </row>
    <row r="765" spans="1:22" x14ac:dyDescent="0.45">
      <c r="A765" s="2" t="s">
        <v>281</v>
      </c>
      <c r="B765" s="5">
        <v>43685</v>
      </c>
      <c r="C765" s="5" t="s">
        <v>369</v>
      </c>
      <c r="D765" s="5" t="s">
        <v>389</v>
      </c>
      <c r="E765" s="6">
        <v>1</v>
      </c>
      <c r="F765" s="3">
        <v>695</v>
      </c>
      <c r="G765" s="3">
        <v>257.5</v>
      </c>
      <c r="H765" s="8">
        <f t="shared" si="143"/>
        <v>257.5</v>
      </c>
      <c r="I765" s="3">
        <v>437.5</v>
      </c>
      <c r="J765" s="4">
        <v>0.63</v>
      </c>
      <c r="K765" s="2" t="str">
        <f t="shared" si="144"/>
        <v>Thursday</v>
      </c>
      <c r="L765" s="5">
        <f t="shared" si="145"/>
        <v>43688</v>
      </c>
      <c r="M765" s="2" t="str">
        <f t="shared" si="146"/>
        <v>Sunday</v>
      </c>
      <c r="N765" s="2" t="str">
        <f t="shared" si="147"/>
        <v>Monday</v>
      </c>
      <c r="O765" s="12">
        <f t="shared" si="148"/>
        <v>0</v>
      </c>
      <c r="P765" s="11" t="str">
        <f t="shared" si="149"/>
        <v>High Cost per Unit</v>
      </c>
      <c r="Q765" s="12">
        <f t="shared" si="150"/>
        <v>0</v>
      </c>
      <c r="R765" s="12">
        <f t="shared" si="151"/>
        <v>0</v>
      </c>
      <c r="S765" s="12">
        <f t="shared" si="152"/>
        <v>0</v>
      </c>
      <c r="T765" s="12">
        <f t="shared" si="153"/>
        <v>0</v>
      </c>
      <c r="U765" s="12">
        <f t="shared" si="154"/>
        <v>0</v>
      </c>
      <c r="V765" s="13" t="str">
        <f t="shared" ca="1" si="155"/>
        <v>Greater Than 8 Weeks Old</v>
      </c>
    </row>
    <row r="766" spans="1:22" x14ac:dyDescent="0.45">
      <c r="A766" s="2" t="s">
        <v>32</v>
      </c>
      <c r="B766" s="5">
        <v>43685</v>
      </c>
      <c r="C766" s="5" t="s">
        <v>369</v>
      </c>
      <c r="D766" s="5" t="s">
        <v>389</v>
      </c>
      <c r="E766" s="6">
        <v>3</v>
      </c>
      <c r="F766" s="3">
        <v>35</v>
      </c>
      <c r="G766" s="3">
        <v>19.2</v>
      </c>
      <c r="H766" s="8">
        <f t="shared" si="143"/>
        <v>6.3999999999999995</v>
      </c>
      <c r="I766" s="3">
        <v>15.8</v>
      </c>
      <c r="J766" s="4">
        <v>0.45</v>
      </c>
      <c r="K766" s="2" t="str">
        <f t="shared" si="144"/>
        <v>Thursday</v>
      </c>
      <c r="L766" s="5">
        <f t="shared" si="145"/>
        <v>43688</v>
      </c>
      <c r="M766" s="2" t="str">
        <f t="shared" si="146"/>
        <v>Sunday</v>
      </c>
      <c r="N766" s="2" t="str">
        <f t="shared" si="147"/>
        <v>Monday</v>
      </c>
      <c r="O766" s="12">
        <f t="shared" si="148"/>
        <v>0</v>
      </c>
      <c r="P766" s="11" t="str">
        <f t="shared" si="149"/>
        <v>Low Cost per Unit</v>
      </c>
      <c r="Q766" s="12">
        <f t="shared" si="150"/>
        <v>0</v>
      </c>
      <c r="R766" s="12">
        <f t="shared" si="151"/>
        <v>1.05</v>
      </c>
      <c r="S766" s="12">
        <f t="shared" si="152"/>
        <v>0</v>
      </c>
      <c r="T766" s="12">
        <f t="shared" si="153"/>
        <v>0</v>
      </c>
      <c r="U766" s="12">
        <f t="shared" si="154"/>
        <v>0</v>
      </c>
      <c r="V766" s="13" t="str">
        <f t="shared" ca="1" si="155"/>
        <v>Greater Than 8 Weeks Old</v>
      </c>
    </row>
    <row r="767" spans="1:22" x14ac:dyDescent="0.45">
      <c r="A767" s="2" t="s">
        <v>103</v>
      </c>
      <c r="B767" s="5">
        <v>43685</v>
      </c>
      <c r="C767" s="5" t="s">
        <v>375</v>
      </c>
      <c r="D767" s="5" t="s">
        <v>382</v>
      </c>
      <c r="E767" s="6">
        <v>6</v>
      </c>
      <c r="F767" s="3">
        <v>363.99</v>
      </c>
      <c r="G767" s="3">
        <v>72</v>
      </c>
      <c r="H767" s="8">
        <f t="shared" si="143"/>
        <v>12</v>
      </c>
      <c r="I767" s="3">
        <v>291.99</v>
      </c>
      <c r="J767" s="4">
        <v>0.8</v>
      </c>
      <c r="K767" s="2" t="str">
        <f t="shared" si="144"/>
        <v>Thursday</v>
      </c>
      <c r="L767" s="5">
        <f t="shared" si="145"/>
        <v>43688</v>
      </c>
      <c r="M767" s="2" t="str">
        <f t="shared" si="146"/>
        <v>Sunday</v>
      </c>
      <c r="N767" s="2" t="str">
        <f t="shared" si="147"/>
        <v>Monday</v>
      </c>
      <c r="O767" s="12">
        <f t="shared" si="148"/>
        <v>0</v>
      </c>
      <c r="P767" s="11" t="str">
        <f t="shared" si="149"/>
        <v>Low Cost per Unit</v>
      </c>
      <c r="Q767" s="12">
        <f t="shared" si="150"/>
        <v>0</v>
      </c>
      <c r="R767" s="12">
        <f t="shared" si="151"/>
        <v>10.919700000000001</v>
      </c>
      <c r="S767" s="12">
        <f t="shared" si="152"/>
        <v>0</v>
      </c>
      <c r="T767" s="12">
        <f t="shared" si="153"/>
        <v>0</v>
      </c>
      <c r="U767" s="12">
        <f t="shared" si="154"/>
        <v>0</v>
      </c>
      <c r="V767" s="13" t="str">
        <f t="shared" ca="1" si="155"/>
        <v>Greater Than 8 Weeks Old</v>
      </c>
    </row>
    <row r="768" spans="1:22" x14ac:dyDescent="0.45">
      <c r="A768" s="2" t="s">
        <v>139</v>
      </c>
      <c r="B768" s="5">
        <v>43685</v>
      </c>
      <c r="C768" s="5" t="s">
        <v>375</v>
      </c>
      <c r="D768" s="5" t="s">
        <v>382</v>
      </c>
      <c r="E768" s="6">
        <v>16</v>
      </c>
      <c r="F768" s="3">
        <v>799.84</v>
      </c>
      <c r="G768" s="3">
        <v>303.2</v>
      </c>
      <c r="H768" s="8">
        <f t="shared" si="143"/>
        <v>18.95</v>
      </c>
      <c r="I768" s="3">
        <v>496.64</v>
      </c>
      <c r="J768" s="4">
        <v>0.62</v>
      </c>
      <c r="K768" s="2" t="str">
        <f t="shared" si="144"/>
        <v>Thursday</v>
      </c>
      <c r="L768" s="5">
        <f t="shared" si="145"/>
        <v>43688</v>
      </c>
      <c r="M768" s="2" t="str">
        <f t="shared" si="146"/>
        <v>Sunday</v>
      </c>
      <c r="N768" s="2" t="str">
        <f t="shared" si="147"/>
        <v>Monday</v>
      </c>
      <c r="O768" s="12">
        <f t="shared" si="148"/>
        <v>0</v>
      </c>
      <c r="P768" s="11" t="str">
        <f t="shared" si="149"/>
        <v>High Cost per Unit</v>
      </c>
      <c r="Q768" s="12">
        <f t="shared" si="150"/>
        <v>0</v>
      </c>
      <c r="R768" s="12">
        <f t="shared" si="151"/>
        <v>23.995200000000001</v>
      </c>
      <c r="S768" s="12">
        <f t="shared" si="152"/>
        <v>0</v>
      </c>
      <c r="T768" s="12">
        <f t="shared" si="153"/>
        <v>0</v>
      </c>
      <c r="U768" s="12">
        <f t="shared" si="154"/>
        <v>0</v>
      </c>
      <c r="V768" s="13" t="str">
        <f t="shared" ca="1" si="155"/>
        <v>Greater Than 8 Weeks Old</v>
      </c>
    </row>
    <row r="769" spans="1:22" x14ac:dyDescent="0.45">
      <c r="A769" s="2" t="s">
        <v>33</v>
      </c>
      <c r="B769" s="5">
        <v>43685</v>
      </c>
      <c r="C769" s="5" t="s">
        <v>375</v>
      </c>
      <c r="D769" s="5" t="s">
        <v>382</v>
      </c>
      <c r="E769" s="6">
        <v>4</v>
      </c>
      <c r="F769" s="3">
        <v>436</v>
      </c>
      <c r="G769" s="3">
        <v>132.6</v>
      </c>
      <c r="H769" s="8">
        <f t="shared" si="143"/>
        <v>33.15</v>
      </c>
      <c r="I769" s="3">
        <v>303.39999999999998</v>
      </c>
      <c r="J769" s="4">
        <v>0.7</v>
      </c>
      <c r="K769" s="2" t="str">
        <f t="shared" si="144"/>
        <v>Thursday</v>
      </c>
      <c r="L769" s="5">
        <f t="shared" si="145"/>
        <v>43688</v>
      </c>
      <c r="M769" s="2" t="str">
        <f t="shared" si="146"/>
        <v>Sunday</v>
      </c>
      <c r="N769" s="2" t="str">
        <f t="shared" si="147"/>
        <v>Monday</v>
      </c>
      <c r="O769" s="12">
        <f t="shared" si="148"/>
        <v>0</v>
      </c>
      <c r="P769" s="11" t="str">
        <f t="shared" si="149"/>
        <v>High Cost per Unit</v>
      </c>
      <c r="Q769" s="12">
        <f t="shared" si="150"/>
        <v>0</v>
      </c>
      <c r="R769" s="12">
        <f t="shared" si="151"/>
        <v>13.08</v>
      </c>
      <c r="S769" s="12">
        <f t="shared" si="152"/>
        <v>0</v>
      </c>
      <c r="T769" s="12">
        <f t="shared" si="153"/>
        <v>0</v>
      </c>
      <c r="U769" s="12">
        <f t="shared" si="154"/>
        <v>0</v>
      </c>
      <c r="V769" s="13" t="str">
        <f t="shared" ca="1" si="155"/>
        <v>Greater Than 8 Weeks Old</v>
      </c>
    </row>
    <row r="770" spans="1:22" x14ac:dyDescent="0.45">
      <c r="A770" s="2" t="s">
        <v>299</v>
      </c>
      <c r="B770" s="5">
        <v>43685</v>
      </c>
      <c r="C770" s="5" t="s">
        <v>390</v>
      </c>
      <c r="D770" s="5" t="s">
        <v>391</v>
      </c>
      <c r="E770" s="6">
        <v>20</v>
      </c>
      <c r="F770" s="3">
        <v>259.8</v>
      </c>
      <c r="G770" s="3">
        <v>92</v>
      </c>
      <c r="H770" s="8">
        <f t="shared" si="143"/>
        <v>4.5999999999999996</v>
      </c>
      <c r="I770" s="3">
        <v>167.8</v>
      </c>
      <c r="J770" s="4">
        <v>0.65</v>
      </c>
      <c r="K770" s="2" t="str">
        <f t="shared" si="144"/>
        <v>Thursday</v>
      </c>
      <c r="L770" s="5">
        <f t="shared" si="145"/>
        <v>43688</v>
      </c>
      <c r="M770" s="2" t="str">
        <f t="shared" si="146"/>
        <v>Sunday</v>
      </c>
      <c r="N770" s="2" t="str">
        <f t="shared" si="147"/>
        <v>Monday</v>
      </c>
      <c r="O770" s="12">
        <f t="shared" si="148"/>
        <v>0</v>
      </c>
      <c r="P770" s="11" t="str">
        <f t="shared" si="149"/>
        <v>Low Cost per Unit</v>
      </c>
      <c r="Q770" s="12">
        <f t="shared" si="150"/>
        <v>0</v>
      </c>
      <c r="R770" s="12">
        <f t="shared" si="151"/>
        <v>7.7940000000000005</v>
      </c>
      <c r="S770" s="12">
        <f t="shared" si="152"/>
        <v>0</v>
      </c>
      <c r="T770" s="12">
        <f t="shared" si="153"/>
        <v>0</v>
      </c>
      <c r="U770" s="12">
        <f t="shared" si="154"/>
        <v>0</v>
      </c>
      <c r="V770" s="13" t="str">
        <f t="shared" ca="1" si="155"/>
        <v>Greater Than 8 Weeks Old</v>
      </c>
    </row>
    <row r="771" spans="1:22" x14ac:dyDescent="0.45">
      <c r="A771" s="2" t="s">
        <v>149</v>
      </c>
      <c r="B771" s="5">
        <v>43685</v>
      </c>
      <c r="C771" s="5" t="s">
        <v>375</v>
      </c>
      <c r="D771" s="5" t="s">
        <v>382</v>
      </c>
      <c r="E771" s="6">
        <v>4</v>
      </c>
      <c r="F771" s="3">
        <v>116</v>
      </c>
      <c r="G771" s="3">
        <v>22.4</v>
      </c>
      <c r="H771" s="8">
        <f t="shared" ref="H771:H834" si="156">G771/E771</f>
        <v>5.6</v>
      </c>
      <c r="I771" s="3">
        <v>93.6</v>
      </c>
      <c r="J771" s="4">
        <v>0.81</v>
      </c>
      <c r="K771" s="2" t="str">
        <f t="shared" ref="K771:K834" si="157">TEXT(B771,"dddd")</f>
        <v>Thursday</v>
      </c>
      <c r="L771" s="5">
        <f t="shared" ref="L771:L834" si="158">B771+3</f>
        <v>43688</v>
      </c>
      <c r="M771" s="2" t="str">
        <f t="shared" ref="M771:M834" si="159">TEXT(L771,"dddd")</f>
        <v>Sunday</v>
      </c>
      <c r="N771" s="2" t="str">
        <f t="shared" ref="N771:N834" si="160">IF(M771="Sunday","Monday",M771)</f>
        <v>Monday</v>
      </c>
      <c r="O771" s="12">
        <f t="shared" ref="O771:O834" si="161">IF(TEXT(B771,"dddd")="Tuesday",E771*0.05,0)</f>
        <v>0</v>
      </c>
      <c r="P771" s="11" t="str">
        <f t="shared" ref="P771:P834" si="162">IF(H771&gt;AVERAGE(H:H),"High Cost per Unit","Low Cost per Unit")</f>
        <v>Low Cost per Unit</v>
      </c>
      <c r="Q771" s="12">
        <f t="shared" ref="Q771:Q834" si="163">IF(D771="Masks",F771*0.1,0)</f>
        <v>0</v>
      </c>
      <c r="R771" s="12">
        <f t="shared" ref="R771:R834" si="164">IF(E771&gt;1,F771*0.03,0)</f>
        <v>3.48</v>
      </c>
      <c r="S771" s="12">
        <f t="shared" ref="S771:S834" si="165">IF(D771="Accessories",F771*0.15,0)</f>
        <v>0</v>
      </c>
      <c r="T771" s="12">
        <f t="shared" ref="T771:T834" si="166">IF(AND(K771="Saturday",C771="Fitness"),F771*0.1,0)</f>
        <v>0</v>
      </c>
      <c r="U771" s="12">
        <f t="shared" ref="U771:U834" si="167">IF(AND(K771="Friday",C771="Automotive"),F771*0.2,0)</f>
        <v>0</v>
      </c>
      <c r="V771" s="13" t="str">
        <f t="shared" ref="V771:V834" ca="1" si="168">IF(ABS(TODAY()-B771)&gt;56,"Greater Than 8 Weeks Old","Less Than 8 Weeks Old")</f>
        <v>Greater Than 8 Weeks Old</v>
      </c>
    </row>
    <row r="772" spans="1:22" x14ac:dyDescent="0.45">
      <c r="A772" s="2" t="s">
        <v>34</v>
      </c>
      <c r="B772" s="5">
        <v>43685</v>
      </c>
      <c r="C772" s="5" t="s">
        <v>375</v>
      </c>
      <c r="D772" s="5" t="s">
        <v>392</v>
      </c>
      <c r="E772" s="6">
        <v>4</v>
      </c>
      <c r="F772" s="3">
        <v>156</v>
      </c>
      <c r="G772" s="3">
        <v>43.4</v>
      </c>
      <c r="H772" s="8">
        <f t="shared" si="156"/>
        <v>10.85</v>
      </c>
      <c r="I772" s="3">
        <v>112.6</v>
      </c>
      <c r="J772" s="4">
        <v>0.72</v>
      </c>
      <c r="K772" s="2" t="str">
        <f t="shared" si="157"/>
        <v>Thursday</v>
      </c>
      <c r="L772" s="5">
        <f t="shared" si="158"/>
        <v>43688</v>
      </c>
      <c r="M772" s="2" t="str">
        <f t="shared" si="159"/>
        <v>Sunday</v>
      </c>
      <c r="N772" s="2" t="str">
        <f t="shared" si="160"/>
        <v>Monday</v>
      </c>
      <c r="O772" s="12">
        <f t="shared" si="161"/>
        <v>0</v>
      </c>
      <c r="P772" s="11" t="str">
        <f t="shared" si="162"/>
        <v>Low Cost per Unit</v>
      </c>
      <c r="Q772" s="12">
        <f t="shared" si="163"/>
        <v>0</v>
      </c>
      <c r="R772" s="12">
        <f t="shared" si="164"/>
        <v>4.68</v>
      </c>
      <c r="S772" s="12">
        <f t="shared" si="165"/>
        <v>0</v>
      </c>
      <c r="T772" s="12">
        <f t="shared" si="166"/>
        <v>0</v>
      </c>
      <c r="U772" s="12">
        <f t="shared" si="167"/>
        <v>0</v>
      </c>
      <c r="V772" s="13" t="str">
        <f t="shared" ca="1" si="168"/>
        <v>Greater Than 8 Weeks Old</v>
      </c>
    </row>
    <row r="773" spans="1:22" x14ac:dyDescent="0.45">
      <c r="A773" s="2" t="s">
        <v>35</v>
      </c>
      <c r="B773" s="5">
        <v>43685</v>
      </c>
      <c r="C773" s="5" t="s">
        <v>375</v>
      </c>
      <c r="D773" s="5" t="s">
        <v>392</v>
      </c>
      <c r="E773" s="6">
        <v>1</v>
      </c>
      <c r="F773" s="3">
        <v>45</v>
      </c>
      <c r="G773" s="3">
        <v>11</v>
      </c>
      <c r="H773" s="8">
        <f t="shared" si="156"/>
        <v>11</v>
      </c>
      <c r="I773" s="3">
        <v>34</v>
      </c>
      <c r="J773" s="4">
        <v>0.76</v>
      </c>
      <c r="K773" s="2" t="str">
        <f t="shared" si="157"/>
        <v>Thursday</v>
      </c>
      <c r="L773" s="5">
        <f t="shared" si="158"/>
        <v>43688</v>
      </c>
      <c r="M773" s="2" t="str">
        <f t="shared" si="159"/>
        <v>Sunday</v>
      </c>
      <c r="N773" s="2" t="str">
        <f t="shared" si="160"/>
        <v>Monday</v>
      </c>
      <c r="O773" s="12">
        <f t="shared" si="161"/>
        <v>0</v>
      </c>
      <c r="P773" s="11" t="str">
        <f t="shared" si="162"/>
        <v>Low Cost per Unit</v>
      </c>
      <c r="Q773" s="12">
        <f t="shared" si="163"/>
        <v>0</v>
      </c>
      <c r="R773" s="12">
        <f t="shared" si="164"/>
        <v>0</v>
      </c>
      <c r="S773" s="12">
        <f t="shared" si="165"/>
        <v>0</v>
      </c>
      <c r="T773" s="12">
        <f t="shared" si="166"/>
        <v>0</v>
      </c>
      <c r="U773" s="12">
        <f t="shared" si="167"/>
        <v>0</v>
      </c>
      <c r="V773" s="13" t="str">
        <f t="shared" ca="1" si="168"/>
        <v>Greater Than 8 Weeks Old</v>
      </c>
    </row>
    <row r="774" spans="1:22" x14ac:dyDescent="0.45">
      <c r="A774" s="2" t="s">
        <v>150</v>
      </c>
      <c r="B774" s="5">
        <v>43685</v>
      </c>
      <c r="C774" s="5" t="s">
        <v>375</v>
      </c>
      <c r="D774" s="5" t="s">
        <v>392</v>
      </c>
      <c r="E774" s="6">
        <v>11</v>
      </c>
      <c r="F774" s="3">
        <v>43.89</v>
      </c>
      <c r="G774" s="3">
        <v>15.4</v>
      </c>
      <c r="H774" s="8">
        <f t="shared" si="156"/>
        <v>1.4000000000000001</v>
      </c>
      <c r="I774" s="3">
        <v>28.49</v>
      </c>
      <c r="J774" s="4">
        <v>0.65</v>
      </c>
      <c r="K774" s="2" t="str">
        <f t="shared" si="157"/>
        <v>Thursday</v>
      </c>
      <c r="L774" s="5">
        <f t="shared" si="158"/>
        <v>43688</v>
      </c>
      <c r="M774" s="2" t="str">
        <f t="shared" si="159"/>
        <v>Sunday</v>
      </c>
      <c r="N774" s="2" t="str">
        <f t="shared" si="160"/>
        <v>Monday</v>
      </c>
      <c r="O774" s="12">
        <f t="shared" si="161"/>
        <v>0</v>
      </c>
      <c r="P774" s="11" t="str">
        <f t="shared" si="162"/>
        <v>Low Cost per Unit</v>
      </c>
      <c r="Q774" s="12">
        <f t="shared" si="163"/>
        <v>0</v>
      </c>
      <c r="R774" s="12">
        <f t="shared" si="164"/>
        <v>1.3167</v>
      </c>
      <c r="S774" s="12">
        <f t="shared" si="165"/>
        <v>0</v>
      </c>
      <c r="T774" s="12">
        <f t="shared" si="166"/>
        <v>0</v>
      </c>
      <c r="U774" s="12">
        <f t="shared" si="167"/>
        <v>0</v>
      </c>
      <c r="V774" s="13" t="str">
        <f t="shared" ca="1" si="168"/>
        <v>Greater Than 8 Weeks Old</v>
      </c>
    </row>
    <row r="775" spans="1:22" x14ac:dyDescent="0.45">
      <c r="A775" s="2" t="s">
        <v>151</v>
      </c>
      <c r="B775" s="5">
        <v>43685</v>
      </c>
      <c r="C775" s="5" t="s">
        <v>375</v>
      </c>
      <c r="D775" s="5" t="s">
        <v>392</v>
      </c>
      <c r="E775" s="6">
        <v>1</v>
      </c>
      <c r="F775" s="3">
        <v>60</v>
      </c>
      <c r="G775" s="3">
        <v>16.8</v>
      </c>
      <c r="H775" s="8">
        <f t="shared" si="156"/>
        <v>16.8</v>
      </c>
      <c r="I775" s="3">
        <v>43.2</v>
      </c>
      <c r="J775" s="4">
        <v>0.72</v>
      </c>
      <c r="K775" s="2" t="str">
        <f t="shared" si="157"/>
        <v>Thursday</v>
      </c>
      <c r="L775" s="5">
        <f t="shared" si="158"/>
        <v>43688</v>
      </c>
      <c r="M775" s="2" t="str">
        <f t="shared" si="159"/>
        <v>Sunday</v>
      </c>
      <c r="N775" s="2" t="str">
        <f t="shared" si="160"/>
        <v>Monday</v>
      </c>
      <c r="O775" s="12">
        <f t="shared" si="161"/>
        <v>0</v>
      </c>
      <c r="P775" s="11" t="str">
        <f t="shared" si="162"/>
        <v>Low Cost per Unit</v>
      </c>
      <c r="Q775" s="12">
        <f t="shared" si="163"/>
        <v>0</v>
      </c>
      <c r="R775" s="12">
        <f t="shared" si="164"/>
        <v>0</v>
      </c>
      <c r="S775" s="12">
        <f t="shared" si="165"/>
        <v>0</v>
      </c>
      <c r="T775" s="12">
        <f t="shared" si="166"/>
        <v>0</v>
      </c>
      <c r="U775" s="12">
        <f t="shared" si="167"/>
        <v>0</v>
      </c>
      <c r="V775" s="13" t="str">
        <f t="shared" ca="1" si="168"/>
        <v>Greater Than 8 Weeks Old</v>
      </c>
    </row>
    <row r="776" spans="1:22" x14ac:dyDescent="0.45">
      <c r="A776" s="2" t="s">
        <v>317</v>
      </c>
      <c r="B776" s="5">
        <v>43685</v>
      </c>
      <c r="C776" s="5" t="s">
        <v>371</v>
      </c>
      <c r="D776" s="5" t="s">
        <v>371</v>
      </c>
      <c r="E776" s="6">
        <v>5</v>
      </c>
      <c r="F776" s="3">
        <v>39.950000000000003</v>
      </c>
      <c r="G776" s="3">
        <v>21.25</v>
      </c>
      <c r="H776" s="8">
        <f t="shared" si="156"/>
        <v>4.25</v>
      </c>
      <c r="I776" s="3">
        <v>18.7</v>
      </c>
      <c r="J776" s="4">
        <v>0.47</v>
      </c>
      <c r="K776" s="2" t="str">
        <f t="shared" si="157"/>
        <v>Thursday</v>
      </c>
      <c r="L776" s="5">
        <f t="shared" si="158"/>
        <v>43688</v>
      </c>
      <c r="M776" s="2" t="str">
        <f t="shared" si="159"/>
        <v>Sunday</v>
      </c>
      <c r="N776" s="2" t="str">
        <f t="shared" si="160"/>
        <v>Monday</v>
      </c>
      <c r="O776" s="12">
        <f t="shared" si="161"/>
        <v>0</v>
      </c>
      <c r="P776" s="11" t="str">
        <f t="shared" si="162"/>
        <v>Low Cost per Unit</v>
      </c>
      <c r="Q776" s="12">
        <f t="shared" si="163"/>
        <v>0</v>
      </c>
      <c r="R776" s="12">
        <f t="shared" si="164"/>
        <v>1.1985000000000001</v>
      </c>
      <c r="S776" s="12">
        <f t="shared" si="165"/>
        <v>0</v>
      </c>
      <c r="T776" s="12">
        <f t="shared" si="166"/>
        <v>0</v>
      </c>
      <c r="U776" s="12">
        <f t="shared" si="167"/>
        <v>0</v>
      </c>
      <c r="V776" s="13" t="str">
        <f t="shared" ca="1" si="168"/>
        <v>Greater Than 8 Weeks Old</v>
      </c>
    </row>
    <row r="777" spans="1:22" x14ac:dyDescent="0.45">
      <c r="A777" s="2" t="s">
        <v>39</v>
      </c>
      <c r="B777" s="5">
        <v>43685</v>
      </c>
      <c r="C777" s="5" t="s">
        <v>375</v>
      </c>
      <c r="D777" s="5" t="s">
        <v>382</v>
      </c>
      <c r="E777" s="6">
        <v>11</v>
      </c>
      <c r="F777" s="3">
        <v>132</v>
      </c>
      <c r="G777" s="3">
        <v>16.5</v>
      </c>
      <c r="H777" s="8">
        <f t="shared" si="156"/>
        <v>1.5</v>
      </c>
      <c r="I777" s="3">
        <v>115.5</v>
      </c>
      <c r="J777" s="4">
        <v>0.88</v>
      </c>
      <c r="K777" s="2" t="str">
        <f t="shared" si="157"/>
        <v>Thursday</v>
      </c>
      <c r="L777" s="5">
        <f t="shared" si="158"/>
        <v>43688</v>
      </c>
      <c r="M777" s="2" t="str">
        <f t="shared" si="159"/>
        <v>Sunday</v>
      </c>
      <c r="N777" s="2" t="str">
        <f t="shared" si="160"/>
        <v>Monday</v>
      </c>
      <c r="O777" s="12">
        <f t="shared" si="161"/>
        <v>0</v>
      </c>
      <c r="P777" s="11" t="str">
        <f t="shared" si="162"/>
        <v>Low Cost per Unit</v>
      </c>
      <c r="Q777" s="12">
        <f t="shared" si="163"/>
        <v>0</v>
      </c>
      <c r="R777" s="12">
        <f t="shared" si="164"/>
        <v>3.96</v>
      </c>
      <c r="S777" s="12">
        <f t="shared" si="165"/>
        <v>0</v>
      </c>
      <c r="T777" s="12">
        <f t="shared" si="166"/>
        <v>0</v>
      </c>
      <c r="U777" s="12">
        <f t="shared" si="167"/>
        <v>0</v>
      </c>
      <c r="V777" s="13" t="str">
        <f t="shared" ca="1" si="168"/>
        <v>Greater Than 8 Weeks Old</v>
      </c>
    </row>
    <row r="778" spans="1:22" x14ac:dyDescent="0.45">
      <c r="A778" s="2" t="s">
        <v>40</v>
      </c>
      <c r="B778" s="5">
        <v>43685</v>
      </c>
      <c r="C778" s="5" t="s">
        <v>375</v>
      </c>
      <c r="D778" s="5" t="s">
        <v>382</v>
      </c>
      <c r="E778" s="6">
        <v>1</v>
      </c>
      <c r="F778" s="3">
        <v>19</v>
      </c>
      <c r="G778" s="3">
        <v>7</v>
      </c>
      <c r="H778" s="8">
        <f t="shared" si="156"/>
        <v>7</v>
      </c>
      <c r="I778" s="3">
        <v>12</v>
      </c>
      <c r="J778" s="4">
        <v>0.63</v>
      </c>
      <c r="K778" s="2" t="str">
        <f t="shared" si="157"/>
        <v>Thursday</v>
      </c>
      <c r="L778" s="5">
        <f t="shared" si="158"/>
        <v>43688</v>
      </c>
      <c r="M778" s="2" t="str">
        <f t="shared" si="159"/>
        <v>Sunday</v>
      </c>
      <c r="N778" s="2" t="str">
        <f t="shared" si="160"/>
        <v>Monday</v>
      </c>
      <c r="O778" s="12">
        <f t="shared" si="161"/>
        <v>0</v>
      </c>
      <c r="P778" s="11" t="str">
        <f t="shared" si="162"/>
        <v>Low Cost per Unit</v>
      </c>
      <c r="Q778" s="12">
        <f t="shared" si="163"/>
        <v>0</v>
      </c>
      <c r="R778" s="12">
        <f t="shared" si="164"/>
        <v>0</v>
      </c>
      <c r="S778" s="12">
        <f t="shared" si="165"/>
        <v>0</v>
      </c>
      <c r="T778" s="12">
        <f t="shared" si="166"/>
        <v>0</v>
      </c>
      <c r="U778" s="12">
        <f t="shared" si="167"/>
        <v>0</v>
      </c>
      <c r="V778" s="13" t="str">
        <f t="shared" ca="1" si="168"/>
        <v>Greater Than 8 Weeks Old</v>
      </c>
    </row>
    <row r="779" spans="1:22" x14ac:dyDescent="0.45">
      <c r="A779" s="2" t="s">
        <v>41</v>
      </c>
      <c r="B779" s="5">
        <v>43685</v>
      </c>
      <c r="C779" s="5" t="s">
        <v>375</v>
      </c>
      <c r="D779" s="5" t="s">
        <v>382</v>
      </c>
      <c r="E779" s="6">
        <v>3</v>
      </c>
      <c r="F779" s="3">
        <v>57</v>
      </c>
      <c r="G779" s="3">
        <v>13.05</v>
      </c>
      <c r="H779" s="8">
        <f t="shared" si="156"/>
        <v>4.3500000000000005</v>
      </c>
      <c r="I779" s="3">
        <v>43.95</v>
      </c>
      <c r="J779" s="4">
        <v>0.77</v>
      </c>
      <c r="K779" s="2" t="str">
        <f t="shared" si="157"/>
        <v>Thursday</v>
      </c>
      <c r="L779" s="5">
        <f t="shared" si="158"/>
        <v>43688</v>
      </c>
      <c r="M779" s="2" t="str">
        <f t="shared" si="159"/>
        <v>Sunday</v>
      </c>
      <c r="N779" s="2" t="str">
        <f t="shared" si="160"/>
        <v>Monday</v>
      </c>
      <c r="O779" s="12">
        <f t="shared" si="161"/>
        <v>0</v>
      </c>
      <c r="P779" s="11" t="str">
        <f t="shared" si="162"/>
        <v>Low Cost per Unit</v>
      </c>
      <c r="Q779" s="12">
        <f t="shared" si="163"/>
        <v>0</v>
      </c>
      <c r="R779" s="12">
        <f t="shared" si="164"/>
        <v>1.71</v>
      </c>
      <c r="S779" s="12">
        <f t="shared" si="165"/>
        <v>0</v>
      </c>
      <c r="T779" s="12">
        <f t="shared" si="166"/>
        <v>0</v>
      </c>
      <c r="U779" s="12">
        <f t="shared" si="167"/>
        <v>0</v>
      </c>
      <c r="V779" s="13" t="str">
        <f t="shared" ca="1" si="168"/>
        <v>Greater Than 8 Weeks Old</v>
      </c>
    </row>
    <row r="780" spans="1:22" x14ac:dyDescent="0.45">
      <c r="A780" s="2" t="s">
        <v>220</v>
      </c>
      <c r="B780" s="5">
        <v>43685</v>
      </c>
      <c r="C780" s="5" t="s">
        <v>371</v>
      </c>
      <c r="D780" s="5" t="s">
        <v>371</v>
      </c>
      <c r="E780" s="6">
        <v>5</v>
      </c>
      <c r="F780" s="3">
        <v>64.95</v>
      </c>
      <c r="G780" s="3">
        <v>27.5</v>
      </c>
      <c r="H780" s="8">
        <f t="shared" si="156"/>
        <v>5.5</v>
      </c>
      <c r="I780" s="3">
        <v>37.450000000000003</v>
      </c>
      <c r="J780" s="4">
        <v>0.57999999999999996</v>
      </c>
      <c r="K780" s="2" t="str">
        <f t="shared" si="157"/>
        <v>Thursday</v>
      </c>
      <c r="L780" s="5">
        <f t="shared" si="158"/>
        <v>43688</v>
      </c>
      <c r="M780" s="2" t="str">
        <f t="shared" si="159"/>
        <v>Sunday</v>
      </c>
      <c r="N780" s="2" t="str">
        <f t="shared" si="160"/>
        <v>Monday</v>
      </c>
      <c r="O780" s="12">
        <f t="shared" si="161"/>
        <v>0</v>
      </c>
      <c r="P780" s="11" t="str">
        <f t="shared" si="162"/>
        <v>Low Cost per Unit</v>
      </c>
      <c r="Q780" s="12">
        <f t="shared" si="163"/>
        <v>0</v>
      </c>
      <c r="R780" s="12">
        <f t="shared" si="164"/>
        <v>1.9485000000000001</v>
      </c>
      <c r="S780" s="12">
        <f t="shared" si="165"/>
        <v>0</v>
      </c>
      <c r="T780" s="12">
        <f t="shared" si="166"/>
        <v>0</v>
      </c>
      <c r="U780" s="12">
        <f t="shared" si="167"/>
        <v>0</v>
      </c>
      <c r="V780" s="13" t="str">
        <f t="shared" ca="1" si="168"/>
        <v>Greater Than 8 Weeks Old</v>
      </c>
    </row>
    <row r="781" spans="1:22" x14ac:dyDescent="0.45">
      <c r="A781" s="2" t="s">
        <v>300</v>
      </c>
      <c r="B781" s="5">
        <v>43685</v>
      </c>
      <c r="C781" s="5" t="s">
        <v>371</v>
      </c>
      <c r="D781" s="5" t="s">
        <v>371</v>
      </c>
      <c r="E781" s="6">
        <v>2</v>
      </c>
      <c r="F781" s="3">
        <v>19.98</v>
      </c>
      <c r="G781" s="3">
        <v>16.5</v>
      </c>
      <c r="H781" s="8">
        <f t="shared" si="156"/>
        <v>8.25</v>
      </c>
      <c r="I781" s="3">
        <v>3.48</v>
      </c>
      <c r="J781" s="4">
        <v>0.17</v>
      </c>
      <c r="K781" s="2" t="str">
        <f t="shared" si="157"/>
        <v>Thursday</v>
      </c>
      <c r="L781" s="5">
        <f t="shared" si="158"/>
        <v>43688</v>
      </c>
      <c r="M781" s="2" t="str">
        <f t="shared" si="159"/>
        <v>Sunday</v>
      </c>
      <c r="N781" s="2" t="str">
        <f t="shared" si="160"/>
        <v>Monday</v>
      </c>
      <c r="O781" s="12">
        <f t="shared" si="161"/>
        <v>0</v>
      </c>
      <c r="P781" s="11" t="str">
        <f t="shared" si="162"/>
        <v>Low Cost per Unit</v>
      </c>
      <c r="Q781" s="12">
        <f t="shared" si="163"/>
        <v>0</v>
      </c>
      <c r="R781" s="12">
        <f t="shared" si="164"/>
        <v>0.59940000000000004</v>
      </c>
      <c r="S781" s="12">
        <f t="shared" si="165"/>
        <v>0</v>
      </c>
      <c r="T781" s="12">
        <f t="shared" si="166"/>
        <v>0</v>
      </c>
      <c r="U781" s="12">
        <f t="shared" si="167"/>
        <v>0</v>
      </c>
      <c r="V781" s="13" t="str">
        <f t="shared" ca="1" si="168"/>
        <v>Greater Than 8 Weeks Old</v>
      </c>
    </row>
    <row r="782" spans="1:22" x14ac:dyDescent="0.45">
      <c r="A782" s="2" t="s">
        <v>140</v>
      </c>
      <c r="B782" s="5">
        <v>43685</v>
      </c>
      <c r="C782" s="5" t="s">
        <v>375</v>
      </c>
      <c r="D782" s="5" t="s">
        <v>382</v>
      </c>
      <c r="E782" s="6">
        <v>3</v>
      </c>
      <c r="F782" s="3">
        <v>35</v>
      </c>
      <c r="G782" s="3">
        <v>24.3</v>
      </c>
      <c r="H782" s="8">
        <f t="shared" si="156"/>
        <v>8.1</v>
      </c>
      <c r="I782" s="3">
        <v>10.7</v>
      </c>
      <c r="J782" s="4">
        <v>0.31</v>
      </c>
      <c r="K782" s="2" t="str">
        <f t="shared" si="157"/>
        <v>Thursday</v>
      </c>
      <c r="L782" s="5">
        <f t="shared" si="158"/>
        <v>43688</v>
      </c>
      <c r="M782" s="2" t="str">
        <f t="shared" si="159"/>
        <v>Sunday</v>
      </c>
      <c r="N782" s="2" t="str">
        <f t="shared" si="160"/>
        <v>Monday</v>
      </c>
      <c r="O782" s="12">
        <f t="shared" si="161"/>
        <v>0</v>
      </c>
      <c r="P782" s="11" t="str">
        <f t="shared" si="162"/>
        <v>Low Cost per Unit</v>
      </c>
      <c r="Q782" s="12">
        <f t="shared" si="163"/>
        <v>0</v>
      </c>
      <c r="R782" s="12">
        <f t="shared" si="164"/>
        <v>1.05</v>
      </c>
      <c r="S782" s="12">
        <f t="shared" si="165"/>
        <v>0</v>
      </c>
      <c r="T782" s="12">
        <f t="shared" si="166"/>
        <v>0</v>
      </c>
      <c r="U782" s="12">
        <f t="shared" si="167"/>
        <v>0</v>
      </c>
      <c r="V782" s="13" t="str">
        <f t="shared" ca="1" si="168"/>
        <v>Greater Than 8 Weeks Old</v>
      </c>
    </row>
    <row r="783" spans="1:22" x14ac:dyDescent="0.45">
      <c r="A783" s="2" t="s">
        <v>43</v>
      </c>
      <c r="B783" s="5">
        <v>43685</v>
      </c>
      <c r="C783" s="5" t="s">
        <v>375</v>
      </c>
      <c r="D783" s="5" t="s">
        <v>382</v>
      </c>
      <c r="E783" s="6">
        <v>1</v>
      </c>
      <c r="F783" s="3">
        <v>50</v>
      </c>
      <c r="G783" s="3">
        <v>12</v>
      </c>
      <c r="H783" s="8">
        <f t="shared" si="156"/>
        <v>12</v>
      </c>
      <c r="I783" s="3">
        <v>38</v>
      </c>
      <c r="J783" s="4">
        <v>0.76</v>
      </c>
      <c r="K783" s="2" t="str">
        <f t="shared" si="157"/>
        <v>Thursday</v>
      </c>
      <c r="L783" s="5">
        <f t="shared" si="158"/>
        <v>43688</v>
      </c>
      <c r="M783" s="2" t="str">
        <f t="shared" si="159"/>
        <v>Sunday</v>
      </c>
      <c r="N783" s="2" t="str">
        <f t="shared" si="160"/>
        <v>Monday</v>
      </c>
      <c r="O783" s="12">
        <f t="shared" si="161"/>
        <v>0</v>
      </c>
      <c r="P783" s="11" t="str">
        <f t="shared" si="162"/>
        <v>Low Cost per Unit</v>
      </c>
      <c r="Q783" s="12">
        <f t="shared" si="163"/>
        <v>0</v>
      </c>
      <c r="R783" s="12">
        <f t="shared" si="164"/>
        <v>0</v>
      </c>
      <c r="S783" s="12">
        <f t="shared" si="165"/>
        <v>0</v>
      </c>
      <c r="T783" s="12">
        <f t="shared" si="166"/>
        <v>0</v>
      </c>
      <c r="U783" s="12">
        <f t="shared" si="167"/>
        <v>0</v>
      </c>
      <c r="V783" s="13" t="str">
        <f t="shared" ca="1" si="168"/>
        <v>Greater Than 8 Weeks Old</v>
      </c>
    </row>
    <row r="784" spans="1:22" x14ac:dyDescent="0.45">
      <c r="A784" s="2" t="s">
        <v>301</v>
      </c>
      <c r="B784" s="5">
        <v>43685</v>
      </c>
      <c r="C784" s="5" t="s">
        <v>371</v>
      </c>
      <c r="D784" s="5" t="s">
        <v>371</v>
      </c>
      <c r="E784" s="6">
        <v>8</v>
      </c>
      <c r="F784" s="3">
        <v>87.92</v>
      </c>
      <c r="G784" s="3">
        <v>50</v>
      </c>
      <c r="H784" s="8">
        <f t="shared" si="156"/>
        <v>6.25</v>
      </c>
      <c r="I784" s="3">
        <v>37.92</v>
      </c>
      <c r="J784" s="4">
        <v>0.43</v>
      </c>
      <c r="K784" s="2" t="str">
        <f t="shared" si="157"/>
        <v>Thursday</v>
      </c>
      <c r="L784" s="5">
        <f t="shared" si="158"/>
        <v>43688</v>
      </c>
      <c r="M784" s="2" t="str">
        <f t="shared" si="159"/>
        <v>Sunday</v>
      </c>
      <c r="N784" s="2" t="str">
        <f t="shared" si="160"/>
        <v>Monday</v>
      </c>
      <c r="O784" s="12">
        <f t="shared" si="161"/>
        <v>0</v>
      </c>
      <c r="P784" s="11" t="str">
        <f t="shared" si="162"/>
        <v>Low Cost per Unit</v>
      </c>
      <c r="Q784" s="12">
        <f t="shared" si="163"/>
        <v>0</v>
      </c>
      <c r="R784" s="12">
        <f t="shared" si="164"/>
        <v>2.6375999999999999</v>
      </c>
      <c r="S784" s="12">
        <f t="shared" si="165"/>
        <v>0</v>
      </c>
      <c r="T784" s="12">
        <f t="shared" si="166"/>
        <v>0</v>
      </c>
      <c r="U784" s="12">
        <f t="shared" si="167"/>
        <v>0</v>
      </c>
      <c r="V784" s="13" t="str">
        <f t="shared" ca="1" si="168"/>
        <v>Greater Than 8 Weeks Old</v>
      </c>
    </row>
    <row r="785" spans="1:22" x14ac:dyDescent="0.45">
      <c r="A785" s="2" t="s">
        <v>104</v>
      </c>
      <c r="B785" s="5">
        <v>43685</v>
      </c>
      <c r="C785" s="5" t="s">
        <v>383</v>
      </c>
      <c r="D785" s="5" t="s">
        <v>384</v>
      </c>
      <c r="E785" s="6">
        <v>1</v>
      </c>
      <c r="F785" s="3">
        <v>18</v>
      </c>
      <c r="G785" s="3">
        <v>5.5</v>
      </c>
      <c r="H785" s="8">
        <f t="shared" si="156"/>
        <v>5.5</v>
      </c>
      <c r="I785" s="3">
        <v>12.5</v>
      </c>
      <c r="J785" s="4">
        <v>0.69</v>
      </c>
      <c r="K785" s="2" t="str">
        <f t="shared" si="157"/>
        <v>Thursday</v>
      </c>
      <c r="L785" s="5">
        <f t="shared" si="158"/>
        <v>43688</v>
      </c>
      <c r="M785" s="2" t="str">
        <f t="shared" si="159"/>
        <v>Sunday</v>
      </c>
      <c r="N785" s="2" t="str">
        <f t="shared" si="160"/>
        <v>Monday</v>
      </c>
      <c r="O785" s="12">
        <f t="shared" si="161"/>
        <v>0</v>
      </c>
      <c r="P785" s="11" t="str">
        <f t="shared" si="162"/>
        <v>Low Cost per Unit</v>
      </c>
      <c r="Q785" s="12">
        <f t="shared" si="163"/>
        <v>0</v>
      </c>
      <c r="R785" s="12">
        <f t="shared" si="164"/>
        <v>0</v>
      </c>
      <c r="S785" s="12">
        <f t="shared" si="165"/>
        <v>0</v>
      </c>
      <c r="T785" s="12">
        <f t="shared" si="166"/>
        <v>0</v>
      </c>
      <c r="U785" s="12">
        <f t="shared" si="167"/>
        <v>0</v>
      </c>
      <c r="V785" s="13" t="str">
        <f t="shared" ca="1" si="168"/>
        <v>Greater Than 8 Weeks Old</v>
      </c>
    </row>
    <row r="786" spans="1:22" x14ac:dyDescent="0.45">
      <c r="A786" s="2" t="s">
        <v>259</v>
      </c>
      <c r="B786" s="5">
        <v>43685</v>
      </c>
      <c r="C786" s="5" t="s">
        <v>383</v>
      </c>
      <c r="D786" s="5" t="s">
        <v>391</v>
      </c>
      <c r="E786" s="6">
        <v>3</v>
      </c>
      <c r="F786" s="3">
        <v>54</v>
      </c>
      <c r="G786" s="3">
        <v>16.05</v>
      </c>
      <c r="H786" s="8">
        <f t="shared" si="156"/>
        <v>5.3500000000000005</v>
      </c>
      <c r="I786" s="3">
        <v>37.950000000000003</v>
      </c>
      <c r="J786" s="4">
        <v>0.7</v>
      </c>
      <c r="K786" s="2" t="str">
        <f t="shared" si="157"/>
        <v>Thursday</v>
      </c>
      <c r="L786" s="5">
        <f t="shared" si="158"/>
        <v>43688</v>
      </c>
      <c r="M786" s="2" t="str">
        <f t="shared" si="159"/>
        <v>Sunday</v>
      </c>
      <c r="N786" s="2" t="str">
        <f t="shared" si="160"/>
        <v>Monday</v>
      </c>
      <c r="O786" s="12">
        <f t="shared" si="161"/>
        <v>0</v>
      </c>
      <c r="P786" s="11" t="str">
        <f t="shared" si="162"/>
        <v>Low Cost per Unit</v>
      </c>
      <c r="Q786" s="12">
        <f t="shared" si="163"/>
        <v>0</v>
      </c>
      <c r="R786" s="12">
        <f t="shared" si="164"/>
        <v>1.6199999999999999</v>
      </c>
      <c r="S786" s="12">
        <f t="shared" si="165"/>
        <v>0</v>
      </c>
      <c r="T786" s="12">
        <f t="shared" si="166"/>
        <v>0</v>
      </c>
      <c r="U786" s="12">
        <f t="shared" si="167"/>
        <v>0</v>
      </c>
      <c r="V786" s="13" t="str">
        <f t="shared" ca="1" si="168"/>
        <v>Greater Than 8 Weeks Old</v>
      </c>
    </row>
    <row r="787" spans="1:22" x14ac:dyDescent="0.45">
      <c r="A787" s="2" t="s">
        <v>221</v>
      </c>
      <c r="B787" s="5">
        <v>43685</v>
      </c>
      <c r="C787" s="5" t="s">
        <v>369</v>
      </c>
      <c r="D787" s="5" t="s">
        <v>372</v>
      </c>
      <c r="E787" s="6">
        <v>1</v>
      </c>
      <c r="F787" s="3">
        <v>99</v>
      </c>
      <c r="G787" s="3">
        <v>30.64</v>
      </c>
      <c r="H787" s="8">
        <f t="shared" si="156"/>
        <v>30.64</v>
      </c>
      <c r="I787" s="3">
        <v>68.36</v>
      </c>
      <c r="J787" s="4">
        <v>0.69</v>
      </c>
      <c r="K787" s="2" t="str">
        <f t="shared" si="157"/>
        <v>Thursday</v>
      </c>
      <c r="L787" s="5">
        <f t="shared" si="158"/>
        <v>43688</v>
      </c>
      <c r="M787" s="2" t="str">
        <f t="shared" si="159"/>
        <v>Sunday</v>
      </c>
      <c r="N787" s="2" t="str">
        <f t="shared" si="160"/>
        <v>Monday</v>
      </c>
      <c r="O787" s="12">
        <f t="shared" si="161"/>
        <v>0</v>
      </c>
      <c r="P787" s="11" t="str">
        <f t="shared" si="162"/>
        <v>High Cost per Unit</v>
      </c>
      <c r="Q787" s="12">
        <f t="shared" si="163"/>
        <v>0</v>
      </c>
      <c r="R787" s="12">
        <f t="shared" si="164"/>
        <v>0</v>
      </c>
      <c r="S787" s="12">
        <f t="shared" si="165"/>
        <v>0</v>
      </c>
      <c r="T787" s="12">
        <f t="shared" si="166"/>
        <v>0</v>
      </c>
      <c r="U787" s="12">
        <f t="shared" si="167"/>
        <v>0</v>
      </c>
      <c r="V787" s="13" t="str">
        <f t="shared" ca="1" si="168"/>
        <v>Greater Than 8 Weeks Old</v>
      </c>
    </row>
    <row r="788" spans="1:22" x14ac:dyDescent="0.45">
      <c r="A788" s="2" t="s">
        <v>152</v>
      </c>
      <c r="B788" s="5">
        <v>43685</v>
      </c>
      <c r="C788" s="5" t="s">
        <v>369</v>
      </c>
      <c r="D788" s="5" t="s">
        <v>393</v>
      </c>
      <c r="E788" s="6">
        <v>6</v>
      </c>
      <c r="F788" s="3">
        <v>714</v>
      </c>
      <c r="G788" s="3">
        <v>225</v>
      </c>
      <c r="H788" s="8">
        <f t="shared" si="156"/>
        <v>37.5</v>
      </c>
      <c r="I788" s="3">
        <v>489</v>
      </c>
      <c r="J788" s="4">
        <v>0.68</v>
      </c>
      <c r="K788" s="2" t="str">
        <f t="shared" si="157"/>
        <v>Thursday</v>
      </c>
      <c r="L788" s="5">
        <f t="shared" si="158"/>
        <v>43688</v>
      </c>
      <c r="M788" s="2" t="str">
        <f t="shared" si="159"/>
        <v>Sunday</v>
      </c>
      <c r="N788" s="2" t="str">
        <f t="shared" si="160"/>
        <v>Monday</v>
      </c>
      <c r="O788" s="12">
        <f t="shared" si="161"/>
        <v>0</v>
      </c>
      <c r="P788" s="11" t="str">
        <f t="shared" si="162"/>
        <v>High Cost per Unit</v>
      </c>
      <c r="Q788" s="12">
        <f t="shared" si="163"/>
        <v>0</v>
      </c>
      <c r="R788" s="12">
        <f t="shared" si="164"/>
        <v>21.419999999999998</v>
      </c>
      <c r="S788" s="12">
        <f t="shared" si="165"/>
        <v>0</v>
      </c>
      <c r="T788" s="12">
        <f t="shared" si="166"/>
        <v>0</v>
      </c>
      <c r="U788" s="12">
        <f t="shared" si="167"/>
        <v>0</v>
      </c>
      <c r="V788" s="13" t="str">
        <f t="shared" ca="1" si="168"/>
        <v>Greater Than 8 Weeks Old</v>
      </c>
    </row>
    <row r="789" spans="1:22" x14ac:dyDescent="0.45">
      <c r="A789" s="2" t="s">
        <v>184</v>
      </c>
      <c r="B789" s="5">
        <v>43685</v>
      </c>
      <c r="C789" s="5" t="s">
        <v>371</v>
      </c>
      <c r="D789" s="5" t="s">
        <v>371</v>
      </c>
      <c r="E789" s="6">
        <v>10</v>
      </c>
      <c r="F789" s="3">
        <v>499.9</v>
      </c>
      <c r="G789" s="3">
        <v>220</v>
      </c>
      <c r="H789" s="8">
        <f t="shared" si="156"/>
        <v>22</v>
      </c>
      <c r="I789" s="3">
        <v>279.89999999999998</v>
      </c>
      <c r="J789" s="4">
        <v>0.56000000000000005</v>
      </c>
      <c r="K789" s="2" t="str">
        <f t="shared" si="157"/>
        <v>Thursday</v>
      </c>
      <c r="L789" s="5">
        <f t="shared" si="158"/>
        <v>43688</v>
      </c>
      <c r="M789" s="2" t="str">
        <f t="shared" si="159"/>
        <v>Sunday</v>
      </c>
      <c r="N789" s="2" t="str">
        <f t="shared" si="160"/>
        <v>Monday</v>
      </c>
      <c r="O789" s="12">
        <f t="shared" si="161"/>
        <v>0</v>
      </c>
      <c r="P789" s="11" t="str">
        <f t="shared" si="162"/>
        <v>High Cost per Unit</v>
      </c>
      <c r="Q789" s="12">
        <f t="shared" si="163"/>
        <v>0</v>
      </c>
      <c r="R789" s="12">
        <f t="shared" si="164"/>
        <v>14.996999999999998</v>
      </c>
      <c r="S789" s="12">
        <f t="shared" si="165"/>
        <v>0</v>
      </c>
      <c r="T789" s="12">
        <f t="shared" si="166"/>
        <v>0</v>
      </c>
      <c r="U789" s="12">
        <f t="shared" si="167"/>
        <v>0</v>
      </c>
      <c r="V789" s="13" t="str">
        <f t="shared" ca="1" si="168"/>
        <v>Greater Than 8 Weeks Old</v>
      </c>
    </row>
    <row r="790" spans="1:22" x14ac:dyDescent="0.45">
      <c r="A790" s="2" t="s">
        <v>106</v>
      </c>
      <c r="B790" s="5">
        <v>43685</v>
      </c>
      <c r="C790" s="5" t="s">
        <v>369</v>
      </c>
      <c r="D790" s="5" t="s">
        <v>393</v>
      </c>
      <c r="E790" s="6">
        <v>1</v>
      </c>
      <c r="F790" s="3">
        <v>99</v>
      </c>
      <c r="G790" s="3">
        <v>30</v>
      </c>
      <c r="H790" s="8">
        <f t="shared" si="156"/>
        <v>30</v>
      </c>
      <c r="I790" s="3">
        <v>69</v>
      </c>
      <c r="J790" s="4">
        <v>0.7</v>
      </c>
      <c r="K790" s="2" t="str">
        <f t="shared" si="157"/>
        <v>Thursday</v>
      </c>
      <c r="L790" s="5">
        <f t="shared" si="158"/>
        <v>43688</v>
      </c>
      <c r="M790" s="2" t="str">
        <f t="shared" si="159"/>
        <v>Sunday</v>
      </c>
      <c r="N790" s="2" t="str">
        <f t="shared" si="160"/>
        <v>Monday</v>
      </c>
      <c r="O790" s="12">
        <f t="shared" si="161"/>
        <v>0</v>
      </c>
      <c r="P790" s="11" t="str">
        <f t="shared" si="162"/>
        <v>High Cost per Unit</v>
      </c>
      <c r="Q790" s="12">
        <f t="shared" si="163"/>
        <v>0</v>
      </c>
      <c r="R790" s="12">
        <f t="shared" si="164"/>
        <v>0</v>
      </c>
      <c r="S790" s="12">
        <f t="shared" si="165"/>
        <v>0</v>
      </c>
      <c r="T790" s="12">
        <f t="shared" si="166"/>
        <v>0</v>
      </c>
      <c r="U790" s="12">
        <f t="shared" si="167"/>
        <v>0</v>
      </c>
      <c r="V790" s="13" t="str">
        <f t="shared" ca="1" si="168"/>
        <v>Greater Than 8 Weeks Old</v>
      </c>
    </row>
    <row r="791" spans="1:22" x14ac:dyDescent="0.45">
      <c r="A791" s="2" t="s">
        <v>283</v>
      </c>
      <c r="B791" s="5">
        <v>43685</v>
      </c>
      <c r="C791" s="5" t="s">
        <v>369</v>
      </c>
      <c r="D791" s="5" t="s">
        <v>393</v>
      </c>
      <c r="E791" s="6">
        <v>8</v>
      </c>
      <c r="F791" s="3">
        <v>399.92</v>
      </c>
      <c r="G791" s="3">
        <v>193.28</v>
      </c>
      <c r="H791" s="8">
        <f t="shared" si="156"/>
        <v>24.16</v>
      </c>
      <c r="I791" s="3">
        <v>206.64</v>
      </c>
      <c r="J791" s="4">
        <v>0.52</v>
      </c>
      <c r="K791" s="2" t="str">
        <f t="shared" si="157"/>
        <v>Thursday</v>
      </c>
      <c r="L791" s="5">
        <f t="shared" si="158"/>
        <v>43688</v>
      </c>
      <c r="M791" s="2" t="str">
        <f t="shared" si="159"/>
        <v>Sunday</v>
      </c>
      <c r="N791" s="2" t="str">
        <f t="shared" si="160"/>
        <v>Monday</v>
      </c>
      <c r="O791" s="12">
        <f t="shared" si="161"/>
        <v>0</v>
      </c>
      <c r="P791" s="11" t="str">
        <f t="shared" si="162"/>
        <v>High Cost per Unit</v>
      </c>
      <c r="Q791" s="12">
        <f t="shared" si="163"/>
        <v>0</v>
      </c>
      <c r="R791" s="12">
        <f t="shared" si="164"/>
        <v>11.9976</v>
      </c>
      <c r="S791" s="12">
        <f t="shared" si="165"/>
        <v>0</v>
      </c>
      <c r="T791" s="12">
        <f t="shared" si="166"/>
        <v>0</v>
      </c>
      <c r="U791" s="12">
        <f t="shared" si="167"/>
        <v>0</v>
      </c>
      <c r="V791" s="13" t="str">
        <f t="shared" ca="1" si="168"/>
        <v>Greater Than 8 Weeks Old</v>
      </c>
    </row>
    <row r="792" spans="1:22" x14ac:dyDescent="0.45">
      <c r="A792" s="2" t="s">
        <v>274</v>
      </c>
      <c r="B792" s="5">
        <v>43685</v>
      </c>
      <c r="C792" s="5" t="s">
        <v>369</v>
      </c>
      <c r="D792" s="5" t="s">
        <v>393</v>
      </c>
      <c r="E792" s="6">
        <v>37</v>
      </c>
      <c r="F792" s="3">
        <v>1109.6300000000001</v>
      </c>
      <c r="G792" s="3">
        <v>666</v>
      </c>
      <c r="H792" s="8">
        <f t="shared" si="156"/>
        <v>18</v>
      </c>
      <c r="I792" s="3">
        <v>443.63</v>
      </c>
      <c r="J792" s="4">
        <v>0.4</v>
      </c>
      <c r="K792" s="2" t="str">
        <f t="shared" si="157"/>
        <v>Thursday</v>
      </c>
      <c r="L792" s="5">
        <f t="shared" si="158"/>
        <v>43688</v>
      </c>
      <c r="M792" s="2" t="str">
        <f t="shared" si="159"/>
        <v>Sunday</v>
      </c>
      <c r="N792" s="2" t="str">
        <f t="shared" si="160"/>
        <v>Monday</v>
      </c>
      <c r="O792" s="12">
        <f t="shared" si="161"/>
        <v>0</v>
      </c>
      <c r="P792" s="11" t="str">
        <f t="shared" si="162"/>
        <v>High Cost per Unit</v>
      </c>
      <c r="Q792" s="12">
        <f t="shared" si="163"/>
        <v>0</v>
      </c>
      <c r="R792" s="12">
        <f t="shared" si="164"/>
        <v>33.288900000000005</v>
      </c>
      <c r="S792" s="12">
        <f t="shared" si="165"/>
        <v>0</v>
      </c>
      <c r="T792" s="12">
        <f t="shared" si="166"/>
        <v>0</v>
      </c>
      <c r="U792" s="12">
        <f t="shared" si="167"/>
        <v>0</v>
      </c>
      <c r="V792" s="13" t="str">
        <f t="shared" ca="1" si="168"/>
        <v>Greater Than 8 Weeks Old</v>
      </c>
    </row>
    <row r="793" spans="1:22" x14ac:dyDescent="0.45">
      <c r="A793" s="2" t="s">
        <v>275</v>
      </c>
      <c r="B793" s="5">
        <v>43685</v>
      </c>
      <c r="C793" s="5" t="s">
        <v>371</v>
      </c>
      <c r="D793" s="5" t="s">
        <v>371</v>
      </c>
      <c r="E793" s="6">
        <v>15</v>
      </c>
      <c r="F793" s="3">
        <v>884.85</v>
      </c>
      <c r="G793" s="3">
        <v>652.5</v>
      </c>
      <c r="H793" s="8">
        <f t="shared" si="156"/>
        <v>43.5</v>
      </c>
      <c r="I793" s="3">
        <v>232.35</v>
      </c>
      <c r="J793" s="4">
        <v>0.26</v>
      </c>
      <c r="K793" s="2" t="str">
        <f t="shared" si="157"/>
        <v>Thursday</v>
      </c>
      <c r="L793" s="5">
        <f t="shared" si="158"/>
        <v>43688</v>
      </c>
      <c r="M793" s="2" t="str">
        <f t="shared" si="159"/>
        <v>Sunday</v>
      </c>
      <c r="N793" s="2" t="str">
        <f t="shared" si="160"/>
        <v>Monday</v>
      </c>
      <c r="O793" s="12">
        <f t="shared" si="161"/>
        <v>0</v>
      </c>
      <c r="P793" s="11" t="str">
        <f t="shared" si="162"/>
        <v>High Cost per Unit</v>
      </c>
      <c r="Q793" s="12">
        <f t="shared" si="163"/>
        <v>0</v>
      </c>
      <c r="R793" s="12">
        <f t="shared" si="164"/>
        <v>26.545500000000001</v>
      </c>
      <c r="S793" s="12">
        <f t="shared" si="165"/>
        <v>0</v>
      </c>
      <c r="T793" s="12">
        <f t="shared" si="166"/>
        <v>0</v>
      </c>
      <c r="U793" s="12">
        <f t="shared" si="167"/>
        <v>0</v>
      </c>
      <c r="V793" s="13" t="str">
        <f t="shared" ca="1" si="168"/>
        <v>Greater Than 8 Weeks Old</v>
      </c>
    </row>
    <row r="794" spans="1:22" x14ac:dyDescent="0.45">
      <c r="A794" s="2" t="s">
        <v>287</v>
      </c>
      <c r="B794" s="5">
        <v>43685</v>
      </c>
      <c r="C794" s="5" t="s">
        <v>371</v>
      </c>
      <c r="D794" s="5" t="s">
        <v>371</v>
      </c>
      <c r="E794" s="6">
        <v>41</v>
      </c>
      <c r="F794" s="3">
        <v>3525.59</v>
      </c>
      <c r="G794" s="3">
        <v>1968</v>
      </c>
      <c r="H794" s="8">
        <f t="shared" si="156"/>
        <v>48</v>
      </c>
      <c r="I794" s="3">
        <v>1557.59</v>
      </c>
      <c r="J794" s="4">
        <v>0.44</v>
      </c>
      <c r="K794" s="2" t="str">
        <f t="shared" si="157"/>
        <v>Thursday</v>
      </c>
      <c r="L794" s="5">
        <f t="shared" si="158"/>
        <v>43688</v>
      </c>
      <c r="M794" s="2" t="str">
        <f t="shared" si="159"/>
        <v>Sunday</v>
      </c>
      <c r="N794" s="2" t="str">
        <f t="shared" si="160"/>
        <v>Monday</v>
      </c>
      <c r="O794" s="12">
        <f t="shared" si="161"/>
        <v>0</v>
      </c>
      <c r="P794" s="11" t="str">
        <f t="shared" si="162"/>
        <v>High Cost per Unit</v>
      </c>
      <c r="Q794" s="12">
        <f t="shared" si="163"/>
        <v>0</v>
      </c>
      <c r="R794" s="12">
        <f t="shared" si="164"/>
        <v>105.7677</v>
      </c>
      <c r="S794" s="12">
        <f t="shared" si="165"/>
        <v>0</v>
      </c>
      <c r="T794" s="12">
        <f t="shared" si="166"/>
        <v>0</v>
      </c>
      <c r="U794" s="12">
        <f t="shared" si="167"/>
        <v>0</v>
      </c>
      <c r="V794" s="13" t="str">
        <f t="shared" ca="1" si="168"/>
        <v>Greater Than 8 Weeks Old</v>
      </c>
    </row>
    <row r="795" spans="1:22" x14ac:dyDescent="0.45">
      <c r="A795" s="2" t="s">
        <v>222</v>
      </c>
      <c r="B795" s="5">
        <v>43685</v>
      </c>
      <c r="C795" s="5" t="s">
        <v>369</v>
      </c>
      <c r="D795" s="5" t="s">
        <v>393</v>
      </c>
      <c r="E795" s="6">
        <v>17</v>
      </c>
      <c r="F795" s="3">
        <v>509.83</v>
      </c>
      <c r="G795" s="3">
        <v>331.5</v>
      </c>
      <c r="H795" s="8">
        <f t="shared" si="156"/>
        <v>19.5</v>
      </c>
      <c r="I795" s="3">
        <v>178.33</v>
      </c>
      <c r="J795" s="4">
        <v>0.35</v>
      </c>
      <c r="K795" s="2" t="str">
        <f t="shared" si="157"/>
        <v>Thursday</v>
      </c>
      <c r="L795" s="5">
        <f t="shared" si="158"/>
        <v>43688</v>
      </c>
      <c r="M795" s="2" t="str">
        <f t="shared" si="159"/>
        <v>Sunday</v>
      </c>
      <c r="N795" s="2" t="str">
        <f t="shared" si="160"/>
        <v>Monday</v>
      </c>
      <c r="O795" s="12">
        <f t="shared" si="161"/>
        <v>0</v>
      </c>
      <c r="P795" s="11" t="str">
        <f t="shared" si="162"/>
        <v>High Cost per Unit</v>
      </c>
      <c r="Q795" s="12">
        <f t="shared" si="163"/>
        <v>0</v>
      </c>
      <c r="R795" s="12">
        <f t="shared" si="164"/>
        <v>15.294899999999998</v>
      </c>
      <c r="S795" s="12">
        <f t="shared" si="165"/>
        <v>0</v>
      </c>
      <c r="T795" s="12">
        <f t="shared" si="166"/>
        <v>0</v>
      </c>
      <c r="U795" s="12">
        <f t="shared" si="167"/>
        <v>0</v>
      </c>
      <c r="V795" s="13" t="str">
        <f t="shared" ca="1" si="168"/>
        <v>Greater Than 8 Weeks Old</v>
      </c>
    </row>
    <row r="796" spans="1:22" x14ac:dyDescent="0.45">
      <c r="A796" s="2" t="s">
        <v>243</v>
      </c>
      <c r="B796" s="5">
        <v>43685</v>
      </c>
      <c r="C796" s="5" t="s">
        <v>369</v>
      </c>
      <c r="D796" s="5" t="s">
        <v>372</v>
      </c>
      <c r="E796" s="6">
        <v>16</v>
      </c>
      <c r="F796" s="3">
        <v>111.84</v>
      </c>
      <c r="G796" s="3">
        <v>54.4</v>
      </c>
      <c r="H796" s="8">
        <f t="shared" si="156"/>
        <v>3.4</v>
      </c>
      <c r="I796" s="3">
        <v>57.44</v>
      </c>
      <c r="J796" s="4">
        <v>0.51</v>
      </c>
      <c r="K796" s="2" t="str">
        <f t="shared" si="157"/>
        <v>Thursday</v>
      </c>
      <c r="L796" s="5">
        <f t="shared" si="158"/>
        <v>43688</v>
      </c>
      <c r="M796" s="2" t="str">
        <f t="shared" si="159"/>
        <v>Sunday</v>
      </c>
      <c r="N796" s="2" t="str">
        <f t="shared" si="160"/>
        <v>Monday</v>
      </c>
      <c r="O796" s="12">
        <f t="shared" si="161"/>
        <v>0</v>
      </c>
      <c r="P796" s="11" t="str">
        <f t="shared" si="162"/>
        <v>Low Cost per Unit</v>
      </c>
      <c r="Q796" s="12">
        <f t="shared" si="163"/>
        <v>0</v>
      </c>
      <c r="R796" s="12">
        <f t="shared" si="164"/>
        <v>3.3552</v>
      </c>
      <c r="S796" s="12">
        <f t="shared" si="165"/>
        <v>0</v>
      </c>
      <c r="T796" s="12">
        <f t="shared" si="166"/>
        <v>0</v>
      </c>
      <c r="U796" s="12">
        <f t="shared" si="167"/>
        <v>0</v>
      </c>
      <c r="V796" s="13" t="str">
        <f t="shared" ca="1" si="168"/>
        <v>Greater Than 8 Weeks Old</v>
      </c>
    </row>
    <row r="797" spans="1:22" x14ac:dyDescent="0.45">
      <c r="A797" s="2" t="s">
        <v>244</v>
      </c>
      <c r="B797" s="5">
        <v>43685</v>
      </c>
      <c r="C797" s="5" t="s">
        <v>369</v>
      </c>
      <c r="D797" s="5" t="s">
        <v>372</v>
      </c>
      <c r="E797" s="6">
        <v>9</v>
      </c>
      <c r="F797" s="3">
        <v>206.91</v>
      </c>
      <c r="G797" s="3">
        <v>97.2</v>
      </c>
      <c r="H797" s="8">
        <f t="shared" si="156"/>
        <v>10.8</v>
      </c>
      <c r="I797" s="3">
        <v>109.71</v>
      </c>
      <c r="J797" s="4">
        <v>0.53</v>
      </c>
      <c r="K797" s="2" t="str">
        <f t="shared" si="157"/>
        <v>Thursday</v>
      </c>
      <c r="L797" s="5">
        <f t="shared" si="158"/>
        <v>43688</v>
      </c>
      <c r="M797" s="2" t="str">
        <f t="shared" si="159"/>
        <v>Sunday</v>
      </c>
      <c r="N797" s="2" t="str">
        <f t="shared" si="160"/>
        <v>Monday</v>
      </c>
      <c r="O797" s="12">
        <f t="shared" si="161"/>
        <v>0</v>
      </c>
      <c r="P797" s="11" t="str">
        <f t="shared" si="162"/>
        <v>Low Cost per Unit</v>
      </c>
      <c r="Q797" s="12">
        <f t="shared" si="163"/>
        <v>0</v>
      </c>
      <c r="R797" s="12">
        <f t="shared" si="164"/>
        <v>6.2073</v>
      </c>
      <c r="S797" s="12">
        <f t="shared" si="165"/>
        <v>0</v>
      </c>
      <c r="T797" s="12">
        <f t="shared" si="166"/>
        <v>0</v>
      </c>
      <c r="U797" s="12">
        <f t="shared" si="167"/>
        <v>0</v>
      </c>
      <c r="V797" s="13" t="str">
        <f t="shared" ca="1" si="168"/>
        <v>Greater Than 8 Weeks Old</v>
      </c>
    </row>
    <row r="798" spans="1:22" x14ac:dyDescent="0.45">
      <c r="A798" s="2" t="s">
        <v>302</v>
      </c>
      <c r="B798" s="5">
        <v>43685</v>
      </c>
      <c r="C798" s="5" t="s">
        <v>369</v>
      </c>
      <c r="D798" s="5" t="s">
        <v>372</v>
      </c>
      <c r="E798" s="6">
        <v>2</v>
      </c>
      <c r="F798" s="3">
        <v>48</v>
      </c>
      <c r="G798" s="3">
        <v>21</v>
      </c>
      <c r="H798" s="8">
        <f t="shared" si="156"/>
        <v>10.5</v>
      </c>
      <c r="I798" s="3">
        <v>27</v>
      </c>
      <c r="J798" s="4">
        <v>0.56000000000000005</v>
      </c>
      <c r="K798" s="2" t="str">
        <f t="shared" si="157"/>
        <v>Thursday</v>
      </c>
      <c r="L798" s="5">
        <f t="shared" si="158"/>
        <v>43688</v>
      </c>
      <c r="M798" s="2" t="str">
        <f t="shared" si="159"/>
        <v>Sunday</v>
      </c>
      <c r="N798" s="2" t="str">
        <f t="shared" si="160"/>
        <v>Monday</v>
      </c>
      <c r="O798" s="12">
        <f t="shared" si="161"/>
        <v>0</v>
      </c>
      <c r="P798" s="11" t="str">
        <f t="shared" si="162"/>
        <v>Low Cost per Unit</v>
      </c>
      <c r="Q798" s="12">
        <f t="shared" si="163"/>
        <v>0</v>
      </c>
      <c r="R798" s="12">
        <f t="shared" si="164"/>
        <v>1.44</v>
      </c>
      <c r="S798" s="12">
        <f t="shared" si="165"/>
        <v>0</v>
      </c>
      <c r="T798" s="12">
        <f t="shared" si="166"/>
        <v>0</v>
      </c>
      <c r="U798" s="12">
        <f t="shared" si="167"/>
        <v>0</v>
      </c>
      <c r="V798" s="13" t="str">
        <f t="shared" ca="1" si="168"/>
        <v>Greater Than 8 Weeks Old</v>
      </c>
    </row>
    <row r="799" spans="1:22" x14ac:dyDescent="0.45">
      <c r="A799" s="2" t="s">
        <v>288</v>
      </c>
      <c r="B799" s="5">
        <v>43685</v>
      </c>
      <c r="C799" s="5" t="s">
        <v>367</v>
      </c>
      <c r="D799" s="5" t="s">
        <v>368</v>
      </c>
      <c r="E799" s="6">
        <v>6</v>
      </c>
      <c r="F799" s="3">
        <v>269.94</v>
      </c>
      <c r="G799" s="3">
        <v>108</v>
      </c>
      <c r="H799" s="8">
        <f t="shared" si="156"/>
        <v>18</v>
      </c>
      <c r="I799" s="3">
        <v>161.94</v>
      </c>
      <c r="J799" s="4">
        <v>0.6</v>
      </c>
      <c r="K799" s="2" t="str">
        <f t="shared" si="157"/>
        <v>Thursday</v>
      </c>
      <c r="L799" s="5">
        <f t="shared" si="158"/>
        <v>43688</v>
      </c>
      <c r="M799" s="2" t="str">
        <f t="shared" si="159"/>
        <v>Sunday</v>
      </c>
      <c r="N799" s="2" t="str">
        <f t="shared" si="160"/>
        <v>Monday</v>
      </c>
      <c r="O799" s="12">
        <f t="shared" si="161"/>
        <v>0</v>
      </c>
      <c r="P799" s="11" t="str">
        <f t="shared" si="162"/>
        <v>High Cost per Unit</v>
      </c>
      <c r="Q799" s="12">
        <f t="shared" si="163"/>
        <v>26.994</v>
      </c>
      <c r="R799" s="12">
        <f t="shared" si="164"/>
        <v>8.0982000000000003</v>
      </c>
      <c r="S799" s="12">
        <f t="shared" si="165"/>
        <v>0</v>
      </c>
      <c r="T799" s="12">
        <f t="shared" si="166"/>
        <v>0</v>
      </c>
      <c r="U799" s="12">
        <f t="shared" si="167"/>
        <v>0</v>
      </c>
      <c r="V799" s="13" t="str">
        <f t="shared" ca="1" si="168"/>
        <v>Greater Than 8 Weeks Old</v>
      </c>
    </row>
    <row r="800" spans="1:22" x14ac:dyDescent="0.45">
      <c r="A800" s="2" t="s">
        <v>245</v>
      </c>
      <c r="B800" s="5">
        <v>43685</v>
      </c>
      <c r="C800" s="5" t="s">
        <v>369</v>
      </c>
      <c r="D800" s="5" t="s">
        <v>372</v>
      </c>
      <c r="E800" s="6">
        <v>3</v>
      </c>
      <c r="F800" s="3">
        <v>119.97</v>
      </c>
      <c r="G800" s="3">
        <v>48.6</v>
      </c>
      <c r="H800" s="8">
        <f t="shared" si="156"/>
        <v>16.2</v>
      </c>
      <c r="I800" s="3">
        <v>71.37</v>
      </c>
      <c r="J800" s="4">
        <v>0.59</v>
      </c>
      <c r="K800" s="2" t="str">
        <f t="shared" si="157"/>
        <v>Thursday</v>
      </c>
      <c r="L800" s="5">
        <f t="shared" si="158"/>
        <v>43688</v>
      </c>
      <c r="M800" s="2" t="str">
        <f t="shared" si="159"/>
        <v>Sunday</v>
      </c>
      <c r="N800" s="2" t="str">
        <f t="shared" si="160"/>
        <v>Monday</v>
      </c>
      <c r="O800" s="12">
        <f t="shared" si="161"/>
        <v>0</v>
      </c>
      <c r="P800" s="11" t="str">
        <f t="shared" si="162"/>
        <v>Low Cost per Unit</v>
      </c>
      <c r="Q800" s="12">
        <f t="shared" si="163"/>
        <v>0</v>
      </c>
      <c r="R800" s="12">
        <f t="shared" si="164"/>
        <v>3.5991</v>
      </c>
      <c r="S800" s="12">
        <f t="shared" si="165"/>
        <v>0</v>
      </c>
      <c r="T800" s="12">
        <f t="shared" si="166"/>
        <v>0</v>
      </c>
      <c r="U800" s="12">
        <f t="shared" si="167"/>
        <v>0</v>
      </c>
      <c r="V800" s="13" t="str">
        <f t="shared" ca="1" si="168"/>
        <v>Greater Than 8 Weeks Old</v>
      </c>
    </row>
    <row r="801" spans="1:22" x14ac:dyDescent="0.45">
      <c r="A801" s="2" t="s">
        <v>223</v>
      </c>
      <c r="B801" s="5">
        <v>43685</v>
      </c>
      <c r="C801" s="5" t="s">
        <v>367</v>
      </c>
      <c r="D801" s="5" t="s">
        <v>368</v>
      </c>
      <c r="E801" s="6">
        <v>1</v>
      </c>
      <c r="F801" s="3">
        <v>44.99</v>
      </c>
      <c r="G801" s="3">
        <v>18</v>
      </c>
      <c r="H801" s="8">
        <f t="shared" si="156"/>
        <v>18</v>
      </c>
      <c r="I801" s="3">
        <v>26.99</v>
      </c>
      <c r="J801" s="4">
        <v>0.6</v>
      </c>
      <c r="K801" s="2" t="str">
        <f t="shared" si="157"/>
        <v>Thursday</v>
      </c>
      <c r="L801" s="5">
        <f t="shared" si="158"/>
        <v>43688</v>
      </c>
      <c r="M801" s="2" t="str">
        <f t="shared" si="159"/>
        <v>Sunday</v>
      </c>
      <c r="N801" s="2" t="str">
        <f t="shared" si="160"/>
        <v>Monday</v>
      </c>
      <c r="O801" s="12">
        <f t="shared" si="161"/>
        <v>0</v>
      </c>
      <c r="P801" s="11" t="str">
        <f t="shared" si="162"/>
        <v>High Cost per Unit</v>
      </c>
      <c r="Q801" s="12">
        <f t="shared" si="163"/>
        <v>4.4990000000000006</v>
      </c>
      <c r="R801" s="12">
        <f t="shared" si="164"/>
        <v>0</v>
      </c>
      <c r="S801" s="12">
        <f t="shared" si="165"/>
        <v>0</v>
      </c>
      <c r="T801" s="12">
        <f t="shared" si="166"/>
        <v>0</v>
      </c>
      <c r="U801" s="12">
        <f t="shared" si="167"/>
        <v>0</v>
      </c>
      <c r="V801" s="13" t="str">
        <f t="shared" ca="1" si="168"/>
        <v>Greater Than 8 Weeks Old</v>
      </c>
    </row>
    <row r="802" spans="1:22" x14ac:dyDescent="0.45">
      <c r="A802" s="2" t="s">
        <v>178</v>
      </c>
      <c r="B802" s="5">
        <v>43685</v>
      </c>
      <c r="C802" s="5" t="s">
        <v>369</v>
      </c>
      <c r="D802" s="5" t="s">
        <v>394</v>
      </c>
      <c r="E802" s="6">
        <v>1</v>
      </c>
      <c r="F802" s="3">
        <v>59</v>
      </c>
      <c r="G802" s="3">
        <v>20.99</v>
      </c>
      <c r="H802" s="8">
        <f t="shared" si="156"/>
        <v>20.99</v>
      </c>
      <c r="I802" s="3">
        <v>38.01</v>
      </c>
      <c r="J802" s="4">
        <v>0.64</v>
      </c>
      <c r="K802" s="2" t="str">
        <f t="shared" si="157"/>
        <v>Thursday</v>
      </c>
      <c r="L802" s="5">
        <f t="shared" si="158"/>
        <v>43688</v>
      </c>
      <c r="M802" s="2" t="str">
        <f t="shared" si="159"/>
        <v>Sunday</v>
      </c>
      <c r="N802" s="2" t="str">
        <f t="shared" si="160"/>
        <v>Monday</v>
      </c>
      <c r="O802" s="12">
        <f t="shared" si="161"/>
        <v>0</v>
      </c>
      <c r="P802" s="11" t="str">
        <f t="shared" si="162"/>
        <v>High Cost per Unit</v>
      </c>
      <c r="Q802" s="12">
        <f t="shared" si="163"/>
        <v>0</v>
      </c>
      <c r="R802" s="12">
        <f t="shared" si="164"/>
        <v>0</v>
      </c>
      <c r="S802" s="12">
        <f t="shared" si="165"/>
        <v>0</v>
      </c>
      <c r="T802" s="12">
        <f t="shared" si="166"/>
        <v>0</v>
      </c>
      <c r="U802" s="12">
        <f t="shared" si="167"/>
        <v>0</v>
      </c>
      <c r="V802" s="13" t="str">
        <f t="shared" ca="1" si="168"/>
        <v>Greater Than 8 Weeks Old</v>
      </c>
    </row>
    <row r="803" spans="1:22" x14ac:dyDescent="0.45">
      <c r="A803" s="2" t="s">
        <v>303</v>
      </c>
      <c r="B803" s="5">
        <v>43685</v>
      </c>
      <c r="C803" s="5" t="s">
        <v>371</v>
      </c>
      <c r="D803" s="5" t="s">
        <v>371</v>
      </c>
      <c r="E803" s="6">
        <v>11</v>
      </c>
      <c r="F803" s="3">
        <v>307.89</v>
      </c>
      <c r="G803" s="3">
        <v>231</v>
      </c>
      <c r="H803" s="8">
        <f t="shared" si="156"/>
        <v>21</v>
      </c>
      <c r="I803" s="3">
        <v>76.89</v>
      </c>
      <c r="J803" s="4">
        <v>0.25</v>
      </c>
      <c r="K803" s="2" t="str">
        <f t="shared" si="157"/>
        <v>Thursday</v>
      </c>
      <c r="L803" s="5">
        <f t="shared" si="158"/>
        <v>43688</v>
      </c>
      <c r="M803" s="2" t="str">
        <f t="shared" si="159"/>
        <v>Sunday</v>
      </c>
      <c r="N803" s="2" t="str">
        <f t="shared" si="160"/>
        <v>Monday</v>
      </c>
      <c r="O803" s="12">
        <f t="shared" si="161"/>
        <v>0</v>
      </c>
      <c r="P803" s="11" t="str">
        <f t="shared" si="162"/>
        <v>High Cost per Unit</v>
      </c>
      <c r="Q803" s="12">
        <f t="shared" si="163"/>
        <v>0</v>
      </c>
      <c r="R803" s="12">
        <f t="shared" si="164"/>
        <v>9.236699999999999</v>
      </c>
      <c r="S803" s="12">
        <f t="shared" si="165"/>
        <v>0</v>
      </c>
      <c r="T803" s="12">
        <f t="shared" si="166"/>
        <v>0</v>
      </c>
      <c r="U803" s="12">
        <f t="shared" si="167"/>
        <v>0</v>
      </c>
      <c r="V803" s="13" t="str">
        <f t="shared" ca="1" si="168"/>
        <v>Greater Than 8 Weeks Old</v>
      </c>
    </row>
    <row r="804" spans="1:22" x14ac:dyDescent="0.45">
      <c r="A804" s="2" t="s">
        <v>246</v>
      </c>
      <c r="B804" s="5">
        <v>43685</v>
      </c>
      <c r="C804" s="5" t="s">
        <v>371</v>
      </c>
      <c r="D804" s="5" t="s">
        <v>371</v>
      </c>
      <c r="E804" s="6">
        <v>3</v>
      </c>
      <c r="F804" s="3">
        <v>95.97</v>
      </c>
      <c r="G804" s="3">
        <v>72</v>
      </c>
      <c r="H804" s="8">
        <f t="shared" si="156"/>
        <v>24</v>
      </c>
      <c r="I804" s="3">
        <v>23.97</v>
      </c>
      <c r="J804" s="4">
        <v>0.25</v>
      </c>
      <c r="K804" s="2" t="str">
        <f t="shared" si="157"/>
        <v>Thursday</v>
      </c>
      <c r="L804" s="5">
        <f t="shared" si="158"/>
        <v>43688</v>
      </c>
      <c r="M804" s="2" t="str">
        <f t="shared" si="159"/>
        <v>Sunday</v>
      </c>
      <c r="N804" s="2" t="str">
        <f t="shared" si="160"/>
        <v>Monday</v>
      </c>
      <c r="O804" s="12">
        <f t="shared" si="161"/>
        <v>0</v>
      </c>
      <c r="P804" s="11" t="str">
        <f t="shared" si="162"/>
        <v>High Cost per Unit</v>
      </c>
      <c r="Q804" s="12">
        <f t="shared" si="163"/>
        <v>0</v>
      </c>
      <c r="R804" s="12">
        <f t="shared" si="164"/>
        <v>2.8790999999999998</v>
      </c>
      <c r="S804" s="12">
        <f t="shared" si="165"/>
        <v>0</v>
      </c>
      <c r="T804" s="12">
        <f t="shared" si="166"/>
        <v>0</v>
      </c>
      <c r="U804" s="12">
        <f t="shared" si="167"/>
        <v>0</v>
      </c>
      <c r="V804" s="13" t="str">
        <f t="shared" ca="1" si="168"/>
        <v>Greater Than 8 Weeks Old</v>
      </c>
    </row>
    <row r="805" spans="1:22" x14ac:dyDescent="0.45">
      <c r="A805" s="2" t="s">
        <v>48</v>
      </c>
      <c r="B805" s="5">
        <v>43685</v>
      </c>
      <c r="C805" s="5" t="s">
        <v>378</v>
      </c>
      <c r="D805" s="5" t="s">
        <v>379</v>
      </c>
      <c r="E805" s="6">
        <v>9</v>
      </c>
      <c r="F805" s="3">
        <v>359.91</v>
      </c>
      <c r="G805" s="3">
        <v>119.16</v>
      </c>
      <c r="H805" s="8">
        <f t="shared" si="156"/>
        <v>13.24</v>
      </c>
      <c r="I805" s="3">
        <v>240.75</v>
      </c>
      <c r="J805" s="4">
        <v>0.67</v>
      </c>
      <c r="K805" s="2" t="str">
        <f t="shared" si="157"/>
        <v>Thursday</v>
      </c>
      <c r="L805" s="5">
        <f t="shared" si="158"/>
        <v>43688</v>
      </c>
      <c r="M805" s="2" t="str">
        <f t="shared" si="159"/>
        <v>Sunday</v>
      </c>
      <c r="N805" s="2" t="str">
        <f t="shared" si="160"/>
        <v>Monday</v>
      </c>
      <c r="O805" s="12">
        <f t="shared" si="161"/>
        <v>0</v>
      </c>
      <c r="P805" s="11" t="str">
        <f t="shared" si="162"/>
        <v>Low Cost per Unit</v>
      </c>
      <c r="Q805" s="12">
        <f t="shared" si="163"/>
        <v>0</v>
      </c>
      <c r="R805" s="12">
        <f t="shared" si="164"/>
        <v>10.7973</v>
      </c>
      <c r="S805" s="12">
        <f t="shared" si="165"/>
        <v>0</v>
      </c>
      <c r="T805" s="12">
        <f t="shared" si="166"/>
        <v>0</v>
      </c>
      <c r="U805" s="12">
        <f t="shared" si="167"/>
        <v>0</v>
      </c>
      <c r="V805" s="13" t="str">
        <f t="shared" ca="1" si="168"/>
        <v>Greater Than 8 Weeks Old</v>
      </c>
    </row>
    <row r="806" spans="1:22" x14ac:dyDescent="0.45">
      <c r="A806" s="2" t="s">
        <v>185</v>
      </c>
      <c r="B806" s="5">
        <v>43685</v>
      </c>
      <c r="C806" s="5" t="s">
        <v>378</v>
      </c>
      <c r="D806" s="5" t="s">
        <v>379</v>
      </c>
      <c r="E806" s="6">
        <v>2</v>
      </c>
      <c r="F806" s="3">
        <v>258</v>
      </c>
      <c r="G806" s="3">
        <v>80.34</v>
      </c>
      <c r="H806" s="8">
        <f t="shared" si="156"/>
        <v>40.17</v>
      </c>
      <c r="I806" s="3">
        <v>177.66</v>
      </c>
      <c r="J806" s="4">
        <v>0.69</v>
      </c>
      <c r="K806" s="2" t="str">
        <f t="shared" si="157"/>
        <v>Thursday</v>
      </c>
      <c r="L806" s="5">
        <f t="shared" si="158"/>
        <v>43688</v>
      </c>
      <c r="M806" s="2" t="str">
        <f t="shared" si="159"/>
        <v>Sunday</v>
      </c>
      <c r="N806" s="2" t="str">
        <f t="shared" si="160"/>
        <v>Monday</v>
      </c>
      <c r="O806" s="12">
        <f t="shared" si="161"/>
        <v>0</v>
      </c>
      <c r="P806" s="11" t="str">
        <f t="shared" si="162"/>
        <v>High Cost per Unit</v>
      </c>
      <c r="Q806" s="12">
        <f t="shared" si="163"/>
        <v>0</v>
      </c>
      <c r="R806" s="12">
        <f t="shared" si="164"/>
        <v>7.7399999999999993</v>
      </c>
      <c r="S806" s="12">
        <f t="shared" si="165"/>
        <v>0</v>
      </c>
      <c r="T806" s="12">
        <f t="shared" si="166"/>
        <v>0</v>
      </c>
      <c r="U806" s="12">
        <f t="shared" si="167"/>
        <v>0</v>
      </c>
      <c r="V806" s="13" t="str">
        <f t="shared" ca="1" si="168"/>
        <v>Greater Than 8 Weeks Old</v>
      </c>
    </row>
    <row r="807" spans="1:22" x14ac:dyDescent="0.45">
      <c r="A807" s="2" t="s">
        <v>108</v>
      </c>
      <c r="B807" s="5">
        <v>43685</v>
      </c>
      <c r="C807" s="5" t="s">
        <v>369</v>
      </c>
      <c r="D807" s="5" t="s">
        <v>394</v>
      </c>
      <c r="E807" s="6">
        <v>1</v>
      </c>
      <c r="F807" s="3">
        <v>69</v>
      </c>
      <c r="G807" s="3">
        <v>15</v>
      </c>
      <c r="H807" s="8">
        <f t="shared" si="156"/>
        <v>15</v>
      </c>
      <c r="I807" s="3">
        <v>54</v>
      </c>
      <c r="J807" s="4">
        <v>0.78</v>
      </c>
      <c r="K807" s="2" t="str">
        <f t="shared" si="157"/>
        <v>Thursday</v>
      </c>
      <c r="L807" s="5">
        <f t="shared" si="158"/>
        <v>43688</v>
      </c>
      <c r="M807" s="2" t="str">
        <f t="shared" si="159"/>
        <v>Sunday</v>
      </c>
      <c r="N807" s="2" t="str">
        <f t="shared" si="160"/>
        <v>Monday</v>
      </c>
      <c r="O807" s="12">
        <f t="shared" si="161"/>
        <v>0</v>
      </c>
      <c r="P807" s="11" t="str">
        <f t="shared" si="162"/>
        <v>Low Cost per Unit</v>
      </c>
      <c r="Q807" s="12">
        <f t="shared" si="163"/>
        <v>0</v>
      </c>
      <c r="R807" s="12">
        <f t="shared" si="164"/>
        <v>0</v>
      </c>
      <c r="S807" s="12">
        <f t="shared" si="165"/>
        <v>0</v>
      </c>
      <c r="T807" s="12">
        <f t="shared" si="166"/>
        <v>0</v>
      </c>
      <c r="U807" s="12">
        <f t="shared" si="167"/>
        <v>0</v>
      </c>
      <c r="V807" s="13" t="str">
        <f t="shared" ca="1" si="168"/>
        <v>Greater Than 8 Weeks Old</v>
      </c>
    </row>
    <row r="808" spans="1:22" x14ac:dyDescent="0.45">
      <c r="A808" s="2" t="s">
        <v>304</v>
      </c>
      <c r="B808" s="5">
        <v>43685</v>
      </c>
      <c r="C808" s="5" t="s">
        <v>369</v>
      </c>
      <c r="D808" s="5" t="s">
        <v>394</v>
      </c>
      <c r="E808" s="6">
        <v>5</v>
      </c>
      <c r="F808" s="3">
        <v>169.95</v>
      </c>
      <c r="G808" s="3">
        <v>75</v>
      </c>
      <c r="H808" s="8">
        <f t="shared" si="156"/>
        <v>15</v>
      </c>
      <c r="I808" s="3">
        <v>94.95</v>
      </c>
      <c r="J808" s="4">
        <v>0.56000000000000005</v>
      </c>
      <c r="K808" s="2" t="str">
        <f t="shared" si="157"/>
        <v>Thursday</v>
      </c>
      <c r="L808" s="5">
        <f t="shared" si="158"/>
        <v>43688</v>
      </c>
      <c r="M808" s="2" t="str">
        <f t="shared" si="159"/>
        <v>Sunday</v>
      </c>
      <c r="N808" s="2" t="str">
        <f t="shared" si="160"/>
        <v>Monday</v>
      </c>
      <c r="O808" s="12">
        <f t="shared" si="161"/>
        <v>0</v>
      </c>
      <c r="P808" s="11" t="str">
        <f t="shared" si="162"/>
        <v>Low Cost per Unit</v>
      </c>
      <c r="Q808" s="12">
        <f t="shared" si="163"/>
        <v>0</v>
      </c>
      <c r="R808" s="12">
        <f t="shared" si="164"/>
        <v>5.0984999999999996</v>
      </c>
      <c r="S808" s="12">
        <f t="shared" si="165"/>
        <v>0</v>
      </c>
      <c r="T808" s="12">
        <f t="shared" si="166"/>
        <v>0</v>
      </c>
      <c r="U808" s="12">
        <f t="shared" si="167"/>
        <v>0</v>
      </c>
      <c r="V808" s="13" t="str">
        <f t="shared" ca="1" si="168"/>
        <v>Greater Than 8 Weeks Old</v>
      </c>
    </row>
    <row r="809" spans="1:22" x14ac:dyDescent="0.45">
      <c r="A809" s="2" t="s">
        <v>109</v>
      </c>
      <c r="B809" s="5">
        <v>43685</v>
      </c>
      <c r="C809" s="5" t="s">
        <v>380</v>
      </c>
      <c r="D809" s="5" t="s">
        <v>381</v>
      </c>
      <c r="E809" s="6">
        <v>1</v>
      </c>
      <c r="F809" s="3">
        <v>19</v>
      </c>
      <c r="G809" s="3">
        <v>6</v>
      </c>
      <c r="H809" s="8">
        <f t="shared" si="156"/>
        <v>6</v>
      </c>
      <c r="I809" s="3">
        <v>13</v>
      </c>
      <c r="J809" s="4">
        <v>0.68</v>
      </c>
      <c r="K809" s="2" t="str">
        <f t="shared" si="157"/>
        <v>Thursday</v>
      </c>
      <c r="L809" s="5">
        <f t="shared" si="158"/>
        <v>43688</v>
      </c>
      <c r="M809" s="2" t="str">
        <f t="shared" si="159"/>
        <v>Sunday</v>
      </c>
      <c r="N809" s="2" t="str">
        <f t="shared" si="160"/>
        <v>Monday</v>
      </c>
      <c r="O809" s="12">
        <f t="shared" si="161"/>
        <v>0</v>
      </c>
      <c r="P809" s="11" t="str">
        <f t="shared" si="162"/>
        <v>Low Cost per Unit</v>
      </c>
      <c r="Q809" s="12">
        <f t="shared" si="163"/>
        <v>0</v>
      </c>
      <c r="R809" s="12">
        <f t="shared" si="164"/>
        <v>0</v>
      </c>
      <c r="S809" s="12">
        <f t="shared" si="165"/>
        <v>0</v>
      </c>
      <c r="T809" s="12">
        <f t="shared" si="166"/>
        <v>0</v>
      </c>
      <c r="U809" s="12">
        <f t="shared" si="167"/>
        <v>0</v>
      </c>
      <c r="V809" s="13" t="str">
        <f t="shared" ca="1" si="168"/>
        <v>Greater Than 8 Weeks Old</v>
      </c>
    </row>
    <row r="810" spans="1:22" x14ac:dyDescent="0.45">
      <c r="A810" s="2" t="s">
        <v>305</v>
      </c>
      <c r="B810" s="5">
        <v>43685</v>
      </c>
      <c r="C810" s="5" t="s">
        <v>371</v>
      </c>
      <c r="D810" s="5" t="s">
        <v>371</v>
      </c>
      <c r="E810" s="6">
        <v>2</v>
      </c>
      <c r="F810" s="3">
        <v>57.78</v>
      </c>
      <c r="G810" s="3">
        <v>27</v>
      </c>
      <c r="H810" s="8">
        <f t="shared" si="156"/>
        <v>13.5</v>
      </c>
      <c r="I810" s="3">
        <v>30.78</v>
      </c>
      <c r="J810" s="4">
        <v>0.53</v>
      </c>
      <c r="K810" s="2" t="str">
        <f t="shared" si="157"/>
        <v>Thursday</v>
      </c>
      <c r="L810" s="5">
        <f t="shared" si="158"/>
        <v>43688</v>
      </c>
      <c r="M810" s="2" t="str">
        <f t="shared" si="159"/>
        <v>Sunday</v>
      </c>
      <c r="N810" s="2" t="str">
        <f t="shared" si="160"/>
        <v>Monday</v>
      </c>
      <c r="O810" s="12">
        <f t="shared" si="161"/>
        <v>0</v>
      </c>
      <c r="P810" s="11" t="str">
        <f t="shared" si="162"/>
        <v>Low Cost per Unit</v>
      </c>
      <c r="Q810" s="12">
        <f t="shared" si="163"/>
        <v>0</v>
      </c>
      <c r="R810" s="12">
        <f t="shared" si="164"/>
        <v>1.7334000000000001</v>
      </c>
      <c r="S810" s="12">
        <f t="shared" si="165"/>
        <v>0</v>
      </c>
      <c r="T810" s="12">
        <f t="shared" si="166"/>
        <v>0</v>
      </c>
      <c r="U810" s="12">
        <f t="shared" si="167"/>
        <v>0</v>
      </c>
      <c r="V810" s="13" t="str">
        <f t="shared" ca="1" si="168"/>
        <v>Greater Than 8 Weeks Old</v>
      </c>
    </row>
    <row r="811" spans="1:22" x14ac:dyDescent="0.45">
      <c r="A811" s="2" t="s">
        <v>306</v>
      </c>
      <c r="B811" s="5">
        <v>43685</v>
      </c>
      <c r="C811" s="5" t="s">
        <v>371</v>
      </c>
      <c r="D811" s="5" t="s">
        <v>371</v>
      </c>
      <c r="E811" s="6">
        <v>8</v>
      </c>
      <c r="F811" s="3">
        <v>2399.92</v>
      </c>
      <c r="G811" s="3">
        <v>2212</v>
      </c>
      <c r="H811" s="8">
        <f t="shared" si="156"/>
        <v>276.5</v>
      </c>
      <c r="I811" s="3">
        <v>187.92</v>
      </c>
      <c r="J811" s="4">
        <v>0.08</v>
      </c>
      <c r="K811" s="2" t="str">
        <f t="shared" si="157"/>
        <v>Thursday</v>
      </c>
      <c r="L811" s="5">
        <f t="shared" si="158"/>
        <v>43688</v>
      </c>
      <c r="M811" s="2" t="str">
        <f t="shared" si="159"/>
        <v>Sunday</v>
      </c>
      <c r="N811" s="2" t="str">
        <f t="shared" si="160"/>
        <v>Monday</v>
      </c>
      <c r="O811" s="12">
        <f t="shared" si="161"/>
        <v>0</v>
      </c>
      <c r="P811" s="11" t="str">
        <f t="shared" si="162"/>
        <v>High Cost per Unit</v>
      </c>
      <c r="Q811" s="12">
        <f t="shared" si="163"/>
        <v>0</v>
      </c>
      <c r="R811" s="12">
        <f t="shared" si="164"/>
        <v>71.997600000000006</v>
      </c>
      <c r="S811" s="12">
        <f t="shared" si="165"/>
        <v>0</v>
      </c>
      <c r="T811" s="12">
        <f t="shared" si="166"/>
        <v>0</v>
      </c>
      <c r="U811" s="12">
        <f t="shared" si="167"/>
        <v>0</v>
      </c>
      <c r="V811" s="13" t="str">
        <f t="shared" ca="1" si="168"/>
        <v>Greater Than 8 Weeks Old</v>
      </c>
    </row>
    <row r="812" spans="1:22" x14ac:dyDescent="0.45">
      <c r="A812" s="2" t="s">
        <v>165</v>
      </c>
      <c r="B812" s="5">
        <v>43685</v>
      </c>
      <c r="C812" s="5" t="s">
        <v>375</v>
      </c>
      <c r="D812" s="5" t="s">
        <v>382</v>
      </c>
      <c r="E812" s="6">
        <v>1</v>
      </c>
      <c r="F812" s="3">
        <v>22</v>
      </c>
      <c r="G812" s="3">
        <v>3.2</v>
      </c>
      <c r="H812" s="8">
        <f t="shared" si="156"/>
        <v>3.2</v>
      </c>
      <c r="I812" s="3">
        <v>18.8</v>
      </c>
      <c r="J812" s="4">
        <v>0.85</v>
      </c>
      <c r="K812" s="2" t="str">
        <f t="shared" si="157"/>
        <v>Thursday</v>
      </c>
      <c r="L812" s="5">
        <f t="shared" si="158"/>
        <v>43688</v>
      </c>
      <c r="M812" s="2" t="str">
        <f t="shared" si="159"/>
        <v>Sunday</v>
      </c>
      <c r="N812" s="2" t="str">
        <f t="shared" si="160"/>
        <v>Monday</v>
      </c>
      <c r="O812" s="12">
        <f t="shared" si="161"/>
        <v>0</v>
      </c>
      <c r="P812" s="11" t="str">
        <f t="shared" si="162"/>
        <v>Low Cost per Unit</v>
      </c>
      <c r="Q812" s="12">
        <f t="shared" si="163"/>
        <v>0</v>
      </c>
      <c r="R812" s="12">
        <f t="shared" si="164"/>
        <v>0</v>
      </c>
      <c r="S812" s="12">
        <f t="shared" si="165"/>
        <v>0</v>
      </c>
      <c r="T812" s="12">
        <f t="shared" si="166"/>
        <v>0</v>
      </c>
      <c r="U812" s="12">
        <f t="shared" si="167"/>
        <v>0</v>
      </c>
      <c r="V812" s="13" t="str">
        <f t="shared" ca="1" si="168"/>
        <v>Greater Than 8 Weeks Old</v>
      </c>
    </row>
    <row r="813" spans="1:22" x14ac:dyDescent="0.45">
      <c r="A813" s="2" t="s">
        <v>248</v>
      </c>
      <c r="B813" s="5">
        <v>43685</v>
      </c>
      <c r="C813" s="5" t="s">
        <v>375</v>
      </c>
      <c r="D813" s="5" t="s">
        <v>382</v>
      </c>
      <c r="E813" s="6">
        <v>58</v>
      </c>
      <c r="F813" s="3">
        <v>579.41999999999996</v>
      </c>
      <c r="G813" s="3">
        <v>391.5</v>
      </c>
      <c r="H813" s="8">
        <f t="shared" si="156"/>
        <v>6.75</v>
      </c>
      <c r="I813" s="3">
        <v>187.92</v>
      </c>
      <c r="J813" s="4">
        <v>0.32</v>
      </c>
      <c r="K813" s="2" t="str">
        <f t="shared" si="157"/>
        <v>Thursday</v>
      </c>
      <c r="L813" s="5">
        <f t="shared" si="158"/>
        <v>43688</v>
      </c>
      <c r="M813" s="2" t="str">
        <f t="shared" si="159"/>
        <v>Sunday</v>
      </c>
      <c r="N813" s="2" t="str">
        <f t="shared" si="160"/>
        <v>Monday</v>
      </c>
      <c r="O813" s="12">
        <f t="shared" si="161"/>
        <v>0</v>
      </c>
      <c r="P813" s="11" t="str">
        <f t="shared" si="162"/>
        <v>Low Cost per Unit</v>
      </c>
      <c r="Q813" s="12">
        <f t="shared" si="163"/>
        <v>0</v>
      </c>
      <c r="R813" s="12">
        <f t="shared" si="164"/>
        <v>17.382599999999996</v>
      </c>
      <c r="S813" s="12">
        <f t="shared" si="165"/>
        <v>0</v>
      </c>
      <c r="T813" s="12">
        <f t="shared" si="166"/>
        <v>0</v>
      </c>
      <c r="U813" s="12">
        <f t="shared" si="167"/>
        <v>0</v>
      </c>
      <c r="V813" s="13" t="str">
        <f t="shared" ca="1" si="168"/>
        <v>Greater Than 8 Weeks Old</v>
      </c>
    </row>
    <row r="814" spans="1:22" x14ac:dyDescent="0.45">
      <c r="A814" s="2" t="s">
        <v>307</v>
      </c>
      <c r="B814" s="5">
        <v>43685</v>
      </c>
      <c r="C814" s="5" t="s">
        <v>386</v>
      </c>
      <c r="D814" s="5" t="s">
        <v>395</v>
      </c>
      <c r="E814" s="6">
        <v>15</v>
      </c>
      <c r="F814" s="3">
        <v>134.85</v>
      </c>
      <c r="G814" s="3">
        <v>105</v>
      </c>
      <c r="H814" s="8">
        <f t="shared" si="156"/>
        <v>7</v>
      </c>
      <c r="I814" s="3">
        <v>29.85</v>
      </c>
      <c r="J814" s="4">
        <v>0.22</v>
      </c>
      <c r="K814" s="2" t="str">
        <f t="shared" si="157"/>
        <v>Thursday</v>
      </c>
      <c r="L814" s="5">
        <f t="shared" si="158"/>
        <v>43688</v>
      </c>
      <c r="M814" s="2" t="str">
        <f t="shared" si="159"/>
        <v>Sunday</v>
      </c>
      <c r="N814" s="2" t="str">
        <f t="shared" si="160"/>
        <v>Monday</v>
      </c>
      <c r="O814" s="12">
        <f t="shared" si="161"/>
        <v>0</v>
      </c>
      <c r="P814" s="11" t="str">
        <f t="shared" si="162"/>
        <v>Low Cost per Unit</v>
      </c>
      <c r="Q814" s="12">
        <f t="shared" si="163"/>
        <v>0</v>
      </c>
      <c r="R814" s="12">
        <f t="shared" si="164"/>
        <v>4.0454999999999997</v>
      </c>
      <c r="S814" s="12">
        <f t="shared" si="165"/>
        <v>0</v>
      </c>
      <c r="T814" s="12">
        <f t="shared" si="166"/>
        <v>0</v>
      </c>
      <c r="U814" s="12">
        <f t="shared" si="167"/>
        <v>0</v>
      </c>
      <c r="V814" s="13" t="str">
        <f t="shared" ca="1" si="168"/>
        <v>Greater Than 8 Weeks Old</v>
      </c>
    </row>
    <row r="815" spans="1:22" x14ac:dyDescent="0.45">
      <c r="A815" s="2" t="s">
        <v>112</v>
      </c>
      <c r="B815" s="5">
        <v>43685</v>
      </c>
      <c r="C815" s="5" t="s">
        <v>386</v>
      </c>
      <c r="D815" s="5" t="s">
        <v>395</v>
      </c>
      <c r="E815" s="6">
        <v>1</v>
      </c>
      <c r="F815" s="3">
        <v>25</v>
      </c>
      <c r="G815" s="3">
        <v>4.75</v>
      </c>
      <c r="H815" s="8">
        <f t="shared" si="156"/>
        <v>4.75</v>
      </c>
      <c r="I815" s="3">
        <v>20.25</v>
      </c>
      <c r="J815" s="4">
        <v>0.81</v>
      </c>
      <c r="K815" s="2" t="str">
        <f t="shared" si="157"/>
        <v>Thursday</v>
      </c>
      <c r="L815" s="5">
        <f t="shared" si="158"/>
        <v>43688</v>
      </c>
      <c r="M815" s="2" t="str">
        <f t="shared" si="159"/>
        <v>Sunday</v>
      </c>
      <c r="N815" s="2" t="str">
        <f t="shared" si="160"/>
        <v>Monday</v>
      </c>
      <c r="O815" s="12">
        <f t="shared" si="161"/>
        <v>0</v>
      </c>
      <c r="P815" s="11" t="str">
        <f t="shared" si="162"/>
        <v>Low Cost per Unit</v>
      </c>
      <c r="Q815" s="12">
        <f t="shared" si="163"/>
        <v>0</v>
      </c>
      <c r="R815" s="12">
        <f t="shared" si="164"/>
        <v>0</v>
      </c>
      <c r="S815" s="12">
        <f t="shared" si="165"/>
        <v>0</v>
      </c>
      <c r="T815" s="12">
        <f t="shared" si="166"/>
        <v>0</v>
      </c>
      <c r="U815" s="12">
        <f t="shared" si="167"/>
        <v>0</v>
      </c>
      <c r="V815" s="13" t="str">
        <f t="shared" ca="1" si="168"/>
        <v>Greater Than 8 Weeks Old</v>
      </c>
    </row>
    <row r="816" spans="1:22" x14ac:dyDescent="0.45">
      <c r="A816" s="2" t="s">
        <v>113</v>
      </c>
      <c r="B816" s="5">
        <v>43685</v>
      </c>
      <c r="C816" s="5" t="s">
        <v>383</v>
      </c>
      <c r="D816" s="5" t="s">
        <v>384</v>
      </c>
      <c r="E816" s="6">
        <v>1</v>
      </c>
      <c r="F816" s="3">
        <v>13</v>
      </c>
      <c r="G816" s="3">
        <v>1.85</v>
      </c>
      <c r="H816" s="8">
        <f t="shared" si="156"/>
        <v>1.85</v>
      </c>
      <c r="I816" s="3">
        <v>11.15</v>
      </c>
      <c r="J816" s="4">
        <v>0.86</v>
      </c>
      <c r="K816" s="2" t="str">
        <f t="shared" si="157"/>
        <v>Thursday</v>
      </c>
      <c r="L816" s="5">
        <f t="shared" si="158"/>
        <v>43688</v>
      </c>
      <c r="M816" s="2" t="str">
        <f t="shared" si="159"/>
        <v>Sunday</v>
      </c>
      <c r="N816" s="2" t="str">
        <f t="shared" si="160"/>
        <v>Monday</v>
      </c>
      <c r="O816" s="12">
        <f t="shared" si="161"/>
        <v>0</v>
      </c>
      <c r="P816" s="11" t="str">
        <f t="shared" si="162"/>
        <v>Low Cost per Unit</v>
      </c>
      <c r="Q816" s="12">
        <f t="shared" si="163"/>
        <v>0</v>
      </c>
      <c r="R816" s="12">
        <f t="shared" si="164"/>
        <v>0</v>
      </c>
      <c r="S816" s="12">
        <f t="shared" si="165"/>
        <v>0</v>
      </c>
      <c r="T816" s="12">
        <f t="shared" si="166"/>
        <v>0</v>
      </c>
      <c r="U816" s="12">
        <f t="shared" si="167"/>
        <v>0</v>
      </c>
      <c r="V816" s="13" t="str">
        <f t="shared" ca="1" si="168"/>
        <v>Greater Than 8 Weeks Old</v>
      </c>
    </row>
    <row r="817" spans="1:22" x14ac:dyDescent="0.45">
      <c r="A817" s="2" t="s">
        <v>224</v>
      </c>
      <c r="B817" s="5">
        <v>43685</v>
      </c>
      <c r="C817" s="5" t="s">
        <v>383</v>
      </c>
      <c r="D817" s="5" t="s">
        <v>384</v>
      </c>
      <c r="E817" s="6">
        <v>1</v>
      </c>
      <c r="F817" s="3">
        <v>19</v>
      </c>
      <c r="G817" s="3">
        <v>6</v>
      </c>
      <c r="H817" s="8">
        <f t="shared" si="156"/>
        <v>6</v>
      </c>
      <c r="I817" s="3">
        <v>13</v>
      </c>
      <c r="J817" s="4">
        <v>0.68</v>
      </c>
      <c r="K817" s="2" t="str">
        <f t="shared" si="157"/>
        <v>Thursday</v>
      </c>
      <c r="L817" s="5">
        <f t="shared" si="158"/>
        <v>43688</v>
      </c>
      <c r="M817" s="2" t="str">
        <f t="shared" si="159"/>
        <v>Sunday</v>
      </c>
      <c r="N817" s="2" t="str">
        <f t="shared" si="160"/>
        <v>Monday</v>
      </c>
      <c r="O817" s="12">
        <f t="shared" si="161"/>
        <v>0</v>
      </c>
      <c r="P817" s="11" t="str">
        <f t="shared" si="162"/>
        <v>Low Cost per Unit</v>
      </c>
      <c r="Q817" s="12">
        <f t="shared" si="163"/>
        <v>0</v>
      </c>
      <c r="R817" s="12">
        <f t="shared" si="164"/>
        <v>0</v>
      </c>
      <c r="S817" s="12">
        <f t="shared" si="165"/>
        <v>0</v>
      </c>
      <c r="T817" s="12">
        <f t="shared" si="166"/>
        <v>0</v>
      </c>
      <c r="U817" s="12">
        <f t="shared" si="167"/>
        <v>0</v>
      </c>
      <c r="V817" s="13" t="str">
        <f t="shared" ca="1" si="168"/>
        <v>Greater Than 8 Weeks Old</v>
      </c>
    </row>
    <row r="818" spans="1:22" x14ac:dyDescent="0.45">
      <c r="A818" s="2" t="s">
        <v>262</v>
      </c>
      <c r="B818" s="5">
        <v>43685</v>
      </c>
      <c r="C818" s="5" t="s">
        <v>383</v>
      </c>
      <c r="D818" s="5" t="s">
        <v>384</v>
      </c>
      <c r="E818" s="6">
        <v>7</v>
      </c>
      <c r="F818" s="3">
        <v>69.930000000000007</v>
      </c>
      <c r="G818" s="3">
        <v>30.8</v>
      </c>
      <c r="H818" s="8">
        <f t="shared" si="156"/>
        <v>4.4000000000000004</v>
      </c>
      <c r="I818" s="3">
        <v>39.130000000000003</v>
      </c>
      <c r="J818" s="4">
        <v>0.56000000000000005</v>
      </c>
      <c r="K818" s="2" t="str">
        <f t="shared" si="157"/>
        <v>Thursday</v>
      </c>
      <c r="L818" s="5">
        <f t="shared" si="158"/>
        <v>43688</v>
      </c>
      <c r="M818" s="2" t="str">
        <f t="shared" si="159"/>
        <v>Sunday</v>
      </c>
      <c r="N818" s="2" t="str">
        <f t="shared" si="160"/>
        <v>Monday</v>
      </c>
      <c r="O818" s="12">
        <f t="shared" si="161"/>
        <v>0</v>
      </c>
      <c r="P818" s="11" t="str">
        <f t="shared" si="162"/>
        <v>Low Cost per Unit</v>
      </c>
      <c r="Q818" s="12">
        <f t="shared" si="163"/>
        <v>0</v>
      </c>
      <c r="R818" s="12">
        <f t="shared" si="164"/>
        <v>2.0979000000000001</v>
      </c>
      <c r="S818" s="12">
        <f t="shared" si="165"/>
        <v>0</v>
      </c>
      <c r="T818" s="12">
        <f t="shared" si="166"/>
        <v>0</v>
      </c>
      <c r="U818" s="12">
        <f t="shared" si="167"/>
        <v>0</v>
      </c>
      <c r="V818" s="13" t="str">
        <f t="shared" ca="1" si="168"/>
        <v>Greater Than 8 Weeks Old</v>
      </c>
    </row>
    <row r="819" spans="1:22" x14ac:dyDescent="0.45">
      <c r="A819" s="2" t="s">
        <v>249</v>
      </c>
      <c r="B819" s="5">
        <v>43685</v>
      </c>
      <c r="C819" s="5" t="s">
        <v>383</v>
      </c>
      <c r="D819" s="5" t="s">
        <v>384</v>
      </c>
      <c r="E819" s="6">
        <v>2</v>
      </c>
      <c r="F819" s="3">
        <v>18</v>
      </c>
      <c r="G819" s="3">
        <v>6</v>
      </c>
      <c r="H819" s="8">
        <f t="shared" si="156"/>
        <v>3</v>
      </c>
      <c r="I819" s="3">
        <v>12</v>
      </c>
      <c r="J819" s="4">
        <v>0.67</v>
      </c>
      <c r="K819" s="2" t="str">
        <f t="shared" si="157"/>
        <v>Thursday</v>
      </c>
      <c r="L819" s="5">
        <f t="shared" si="158"/>
        <v>43688</v>
      </c>
      <c r="M819" s="2" t="str">
        <f t="shared" si="159"/>
        <v>Sunday</v>
      </c>
      <c r="N819" s="2" t="str">
        <f t="shared" si="160"/>
        <v>Monday</v>
      </c>
      <c r="O819" s="12">
        <f t="shared" si="161"/>
        <v>0</v>
      </c>
      <c r="P819" s="11" t="str">
        <f t="shared" si="162"/>
        <v>Low Cost per Unit</v>
      </c>
      <c r="Q819" s="12">
        <f t="shared" si="163"/>
        <v>0</v>
      </c>
      <c r="R819" s="12">
        <f t="shared" si="164"/>
        <v>0.54</v>
      </c>
      <c r="S819" s="12">
        <f t="shared" si="165"/>
        <v>0</v>
      </c>
      <c r="T819" s="12">
        <f t="shared" si="166"/>
        <v>0</v>
      </c>
      <c r="U819" s="12">
        <f t="shared" si="167"/>
        <v>0</v>
      </c>
      <c r="V819" s="13" t="str">
        <f t="shared" ca="1" si="168"/>
        <v>Greater Than 8 Weeks Old</v>
      </c>
    </row>
    <row r="820" spans="1:22" x14ac:dyDescent="0.45">
      <c r="A820" s="2" t="s">
        <v>116</v>
      </c>
      <c r="B820" s="5">
        <v>43685</v>
      </c>
      <c r="C820" s="5" t="s">
        <v>378</v>
      </c>
      <c r="D820" s="5" t="s">
        <v>397</v>
      </c>
      <c r="E820" s="6">
        <v>10</v>
      </c>
      <c r="F820" s="3">
        <v>79.900000000000006</v>
      </c>
      <c r="G820" s="3">
        <v>27.8</v>
      </c>
      <c r="H820" s="8">
        <f t="shared" si="156"/>
        <v>2.7800000000000002</v>
      </c>
      <c r="I820" s="3">
        <v>52.1</v>
      </c>
      <c r="J820" s="4">
        <v>0.65</v>
      </c>
      <c r="K820" s="2" t="str">
        <f t="shared" si="157"/>
        <v>Thursday</v>
      </c>
      <c r="L820" s="5">
        <f t="shared" si="158"/>
        <v>43688</v>
      </c>
      <c r="M820" s="2" t="str">
        <f t="shared" si="159"/>
        <v>Sunday</v>
      </c>
      <c r="N820" s="2" t="str">
        <f t="shared" si="160"/>
        <v>Monday</v>
      </c>
      <c r="O820" s="12">
        <f t="shared" si="161"/>
        <v>0</v>
      </c>
      <c r="P820" s="11" t="str">
        <f t="shared" si="162"/>
        <v>Low Cost per Unit</v>
      </c>
      <c r="Q820" s="12">
        <f t="shared" si="163"/>
        <v>0</v>
      </c>
      <c r="R820" s="12">
        <f t="shared" si="164"/>
        <v>2.3970000000000002</v>
      </c>
      <c r="S820" s="12">
        <f t="shared" si="165"/>
        <v>0</v>
      </c>
      <c r="T820" s="12">
        <f t="shared" si="166"/>
        <v>0</v>
      </c>
      <c r="U820" s="12">
        <f t="shared" si="167"/>
        <v>0</v>
      </c>
      <c r="V820" s="13" t="str">
        <f t="shared" ca="1" si="168"/>
        <v>Greater Than 8 Weeks Old</v>
      </c>
    </row>
    <row r="821" spans="1:22" x14ac:dyDescent="0.45">
      <c r="A821" s="2" t="s">
        <v>250</v>
      </c>
      <c r="B821" s="5">
        <v>43685</v>
      </c>
      <c r="C821" s="5" t="s">
        <v>376</v>
      </c>
      <c r="D821" s="5" t="s">
        <v>377</v>
      </c>
      <c r="E821" s="6">
        <v>5</v>
      </c>
      <c r="F821" s="3">
        <v>49.95</v>
      </c>
      <c r="G821" s="3">
        <v>36.85</v>
      </c>
      <c r="H821" s="8">
        <f t="shared" si="156"/>
        <v>7.37</v>
      </c>
      <c r="I821" s="3">
        <v>13.1</v>
      </c>
      <c r="J821" s="4">
        <v>0.26</v>
      </c>
      <c r="K821" s="2" t="str">
        <f t="shared" si="157"/>
        <v>Thursday</v>
      </c>
      <c r="L821" s="5">
        <f t="shared" si="158"/>
        <v>43688</v>
      </c>
      <c r="M821" s="2" t="str">
        <f t="shared" si="159"/>
        <v>Sunday</v>
      </c>
      <c r="N821" s="2" t="str">
        <f t="shared" si="160"/>
        <v>Monday</v>
      </c>
      <c r="O821" s="12">
        <f t="shared" si="161"/>
        <v>0</v>
      </c>
      <c r="P821" s="11" t="str">
        <f t="shared" si="162"/>
        <v>Low Cost per Unit</v>
      </c>
      <c r="Q821" s="12">
        <f t="shared" si="163"/>
        <v>0</v>
      </c>
      <c r="R821" s="12">
        <f t="shared" si="164"/>
        <v>1.4984999999999999</v>
      </c>
      <c r="S821" s="12">
        <f t="shared" si="165"/>
        <v>0</v>
      </c>
      <c r="T821" s="12">
        <f t="shared" si="166"/>
        <v>0</v>
      </c>
      <c r="U821" s="12">
        <f t="shared" si="167"/>
        <v>0</v>
      </c>
      <c r="V821" s="13" t="str">
        <f t="shared" ca="1" si="168"/>
        <v>Greater Than 8 Weeks Old</v>
      </c>
    </row>
    <row r="822" spans="1:22" x14ac:dyDescent="0.45">
      <c r="A822" s="2" t="s">
        <v>62</v>
      </c>
      <c r="B822" s="5">
        <v>43685</v>
      </c>
      <c r="C822" s="5" t="s">
        <v>383</v>
      </c>
      <c r="D822" s="5" t="s">
        <v>398</v>
      </c>
      <c r="E822" s="6">
        <v>1</v>
      </c>
      <c r="F822" s="3">
        <v>32</v>
      </c>
      <c r="G822" s="3">
        <v>11.2</v>
      </c>
      <c r="H822" s="8">
        <f t="shared" si="156"/>
        <v>11.2</v>
      </c>
      <c r="I822" s="3">
        <v>20.8</v>
      </c>
      <c r="J822" s="4">
        <v>0.65</v>
      </c>
      <c r="K822" s="2" t="str">
        <f t="shared" si="157"/>
        <v>Thursday</v>
      </c>
      <c r="L822" s="5">
        <f t="shared" si="158"/>
        <v>43688</v>
      </c>
      <c r="M822" s="2" t="str">
        <f t="shared" si="159"/>
        <v>Sunday</v>
      </c>
      <c r="N822" s="2" t="str">
        <f t="shared" si="160"/>
        <v>Monday</v>
      </c>
      <c r="O822" s="12">
        <f t="shared" si="161"/>
        <v>0</v>
      </c>
      <c r="P822" s="11" t="str">
        <f t="shared" si="162"/>
        <v>Low Cost per Unit</v>
      </c>
      <c r="Q822" s="12">
        <f t="shared" si="163"/>
        <v>0</v>
      </c>
      <c r="R822" s="12">
        <f t="shared" si="164"/>
        <v>0</v>
      </c>
      <c r="S822" s="12">
        <f t="shared" si="165"/>
        <v>0</v>
      </c>
      <c r="T822" s="12">
        <f t="shared" si="166"/>
        <v>0</v>
      </c>
      <c r="U822" s="12">
        <f t="shared" si="167"/>
        <v>0</v>
      </c>
      <c r="V822" s="13" t="str">
        <f t="shared" ca="1" si="168"/>
        <v>Greater Than 8 Weeks Old</v>
      </c>
    </row>
    <row r="823" spans="1:22" x14ac:dyDescent="0.45">
      <c r="A823" s="2" t="s">
        <v>166</v>
      </c>
      <c r="B823" s="5">
        <v>43685</v>
      </c>
      <c r="C823" s="5" t="s">
        <v>369</v>
      </c>
      <c r="D823" s="5" t="s">
        <v>372</v>
      </c>
      <c r="E823" s="6">
        <v>1</v>
      </c>
      <c r="F823" s="3">
        <v>35</v>
      </c>
      <c r="G823" s="3">
        <v>9.9499999999999993</v>
      </c>
      <c r="H823" s="8">
        <f t="shared" si="156"/>
        <v>9.9499999999999993</v>
      </c>
      <c r="I823" s="3">
        <v>25.05</v>
      </c>
      <c r="J823" s="4">
        <v>0.72</v>
      </c>
      <c r="K823" s="2" t="str">
        <f t="shared" si="157"/>
        <v>Thursday</v>
      </c>
      <c r="L823" s="5">
        <f t="shared" si="158"/>
        <v>43688</v>
      </c>
      <c r="M823" s="2" t="str">
        <f t="shared" si="159"/>
        <v>Sunday</v>
      </c>
      <c r="N823" s="2" t="str">
        <f t="shared" si="160"/>
        <v>Monday</v>
      </c>
      <c r="O823" s="12">
        <f t="shared" si="161"/>
        <v>0</v>
      </c>
      <c r="P823" s="11" t="str">
        <f t="shared" si="162"/>
        <v>Low Cost per Unit</v>
      </c>
      <c r="Q823" s="12">
        <f t="shared" si="163"/>
        <v>0</v>
      </c>
      <c r="R823" s="12">
        <f t="shared" si="164"/>
        <v>0</v>
      </c>
      <c r="S823" s="12">
        <f t="shared" si="165"/>
        <v>0</v>
      </c>
      <c r="T823" s="12">
        <f t="shared" si="166"/>
        <v>0</v>
      </c>
      <c r="U823" s="12">
        <f t="shared" si="167"/>
        <v>0</v>
      </c>
      <c r="V823" s="13" t="str">
        <f t="shared" ca="1" si="168"/>
        <v>Greater Than 8 Weeks Old</v>
      </c>
    </row>
    <row r="824" spans="1:22" x14ac:dyDescent="0.45">
      <c r="A824" s="2" t="s">
        <v>64</v>
      </c>
      <c r="B824" s="5">
        <v>43685</v>
      </c>
      <c r="C824" s="5" t="s">
        <v>383</v>
      </c>
      <c r="D824" s="5" t="s">
        <v>384</v>
      </c>
      <c r="E824" s="6">
        <v>1</v>
      </c>
      <c r="F824" s="3">
        <v>11</v>
      </c>
      <c r="G824" s="3">
        <v>2.8</v>
      </c>
      <c r="H824" s="8">
        <f t="shared" si="156"/>
        <v>2.8</v>
      </c>
      <c r="I824" s="3">
        <v>8.1999999999999993</v>
      </c>
      <c r="J824" s="4">
        <v>0.75</v>
      </c>
      <c r="K824" s="2" t="str">
        <f t="shared" si="157"/>
        <v>Thursday</v>
      </c>
      <c r="L824" s="5">
        <f t="shared" si="158"/>
        <v>43688</v>
      </c>
      <c r="M824" s="2" t="str">
        <f t="shared" si="159"/>
        <v>Sunday</v>
      </c>
      <c r="N824" s="2" t="str">
        <f t="shared" si="160"/>
        <v>Monday</v>
      </c>
      <c r="O824" s="12">
        <f t="shared" si="161"/>
        <v>0</v>
      </c>
      <c r="P824" s="11" t="str">
        <f t="shared" si="162"/>
        <v>Low Cost per Unit</v>
      </c>
      <c r="Q824" s="12">
        <f t="shared" si="163"/>
        <v>0</v>
      </c>
      <c r="R824" s="12">
        <f t="shared" si="164"/>
        <v>0</v>
      </c>
      <c r="S824" s="12">
        <f t="shared" si="165"/>
        <v>0</v>
      </c>
      <c r="T824" s="12">
        <f t="shared" si="166"/>
        <v>0</v>
      </c>
      <c r="U824" s="12">
        <f t="shared" si="167"/>
        <v>0</v>
      </c>
      <c r="V824" s="13" t="str">
        <f t="shared" ca="1" si="168"/>
        <v>Greater Than 8 Weeks Old</v>
      </c>
    </row>
    <row r="825" spans="1:22" x14ac:dyDescent="0.45">
      <c r="A825" s="2" t="s">
        <v>251</v>
      </c>
      <c r="B825" s="5">
        <v>43685</v>
      </c>
      <c r="C825" s="5" t="s">
        <v>383</v>
      </c>
      <c r="D825" s="5" t="s">
        <v>384</v>
      </c>
      <c r="E825" s="6">
        <v>2</v>
      </c>
      <c r="F825" s="3">
        <v>38</v>
      </c>
      <c r="G825" s="3">
        <v>19</v>
      </c>
      <c r="H825" s="8">
        <f t="shared" si="156"/>
        <v>9.5</v>
      </c>
      <c r="I825" s="3">
        <v>19</v>
      </c>
      <c r="J825" s="4">
        <v>0.5</v>
      </c>
      <c r="K825" s="2" t="str">
        <f t="shared" si="157"/>
        <v>Thursday</v>
      </c>
      <c r="L825" s="5">
        <f t="shared" si="158"/>
        <v>43688</v>
      </c>
      <c r="M825" s="2" t="str">
        <f t="shared" si="159"/>
        <v>Sunday</v>
      </c>
      <c r="N825" s="2" t="str">
        <f t="shared" si="160"/>
        <v>Monday</v>
      </c>
      <c r="O825" s="12">
        <f t="shared" si="161"/>
        <v>0</v>
      </c>
      <c r="P825" s="11" t="str">
        <f t="shared" si="162"/>
        <v>Low Cost per Unit</v>
      </c>
      <c r="Q825" s="12">
        <f t="shared" si="163"/>
        <v>0</v>
      </c>
      <c r="R825" s="12">
        <f t="shared" si="164"/>
        <v>1.1399999999999999</v>
      </c>
      <c r="S825" s="12">
        <f t="shared" si="165"/>
        <v>0</v>
      </c>
      <c r="T825" s="12">
        <f t="shared" si="166"/>
        <v>0</v>
      </c>
      <c r="U825" s="12">
        <f t="shared" si="167"/>
        <v>0</v>
      </c>
      <c r="V825" s="13" t="str">
        <f t="shared" ca="1" si="168"/>
        <v>Greater Than 8 Weeks Old</v>
      </c>
    </row>
    <row r="826" spans="1:22" x14ac:dyDescent="0.45">
      <c r="A826" s="2" t="s">
        <v>67</v>
      </c>
      <c r="B826" s="5">
        <v>43685</v>
      </c>
      <c r="C826" s="5" t="s">
        <v>369</v>
      </c>
      <c r="D826" s="5" t="s">
        <v>374</v>
      </c>
      <c r="E826" s="6">
        <v>26</v>
      </c>
      <c r="F826" s="3">
        <v>596.76</v>
      </c>
      <c r="G826" s="3">
        <v>284.7</v>
      </c>
      <c r="H826" s="8">
        <f t="shared" si="156"/>
        <v>10.95</v>
      </c>
      <c r="I826" s="3">
        <v>312.06</v>
      </c>
      <c r="J826" s="4">
        <v>0.52</v>
      </c>
      <c r="K826" s="2" t="str">
        <f t="shared" si="157"/>
        <v>Thursday</v>
      </c>
      <c r="L826" s="5">
        <f t="shared" si="158"/>
        <v>43688</v>
      </c>
      <c r="M826" s="2" t="str">
        <f t="shared" si="159"/>
        <v>Sunday</v>
      </c>
      <c r="N826" s="2" t="str">
        <f t="shared" si="160"/>
        <v>Monday</v>
      </c>
      <c r="O826" s="12">
        <f t="shared" si="161"/>
        <v>0</v>
      </c>
      <c r="P826" s="11" t="str">
        <f t="shared" si="162"/>
        <v>Low Cost per Unit</v>
      </c>
      <c r="Q826" s="12">
        <f t="shared" si="163"/>
        <v>0</v>
      </c>
      <c r="R826" s="12">
        <f t="shared" si="164"/>
        <v>17.902799999999999</v>
      </c>
      <c r="S826" s="12">
        <f t="shared" si="165"/>
        <v>0</v>
      </c>
      <c r="T826" s="12">
        <f t="shared" si="166"/>
        <v>0</v>
      </c>
      <c r="U826" s="12">
        <f t="shared" si="167"/>
        <v>0</v>
      </c>
      <c r="V826" s="13" t="str">
        <f t="shared" ca="1" si="168"/>
        <v>Greater Than 8 Weeks Old</v>
      </c>
    </row>
    <row r="827" spans="1:22" x14ac:dyDescent="0.45">
      <c r="A827" s="2" t="s">
        <v>118</v>
      </c>
      <c r="B827" s="5">
        <v>43685</v>
      </c>
      <c r="C827" s="5" t="s">
        <v>375</v>
      </c>
      <c r="D827" s="5" t="s">
        <v>377</v>
      </c>
      <c r="E827" s="6">
        <v>13</v>
      </c>
      <c r="F827" s="3">
        <v>142.87</v>
      </c>
      <c r="G827" s="3">
        <v>87.75</v>
      </c>
      <c r="H827" s="8">
        <f t="shared" si="156"/>
        <v>6.75</v>
      </c>
      <c r="I827" s="3">
        <v>55.12</v>
      </c>
      <c r="J827" s="4">
        <v>0.39</v>
      </c>
      <c r="K827" s="2" t="str">
        <f t="shared" si="157"/>
        <v>Thursday</v>
      </c>
      <c r="L827" s="5">
        <f t="shared" si="158"/>
        <v>43688</v>
      </c>
      <c r="M827" s="2" t="str">
        <f t="shared" si="159"/>
        <v>Sunday</v>
      </c>
      <c r="N827" s="2" t="str">
        <f t="shared" si="160"/>
        <v>Monday</v>
      </c>
      <c r="O827" s="12">
        <f t="shared" si="161"/>
        <v>0</v>
      </c>
      <c r="P827" s="11" t="str">
        <f t="shared" si="162"/>
        <v>Low Cost per Unit</v>
      </c>
      <c r="Q827" s="12">
        <f t="shared" si="163"/>
        <v>0</v>
      </c>
      <c r="R827" s="12">
        <f t="shared" si="164"/>
        <v>4.2861000000000002</v>
      </c>
      <c r="S827" s="12">
        <f t="shared" si="165"/>
        <v>0</v>
      </c>
      <c r="T827" s="12">
        <f t="shared" si="166"/>
        <v>0</v>
      </c>
      <c r="U827" s="12">
        <f t="shared" si="167"/>
        <v>0</v>
      </c>
      <c r="V827" s="13" t="str">
        <f t="shared" ca="1" si="168"/>
        <v>Greater Than 8 Weeks Old</v>
      </c>
    </row>
    <row r="828" spans="1:22" x14ac:dyDescent="0.45">
      <c r="A828" s="2" t="s">
        <v>68</v>
      </c>
      <c r="B828" s="5">
        <v>43685</v>
      </c>
      <c r="C828" s="5" t="s">
        <v>375</v>
      </c>
      <c r="D828" s="5" t="s">
        <v>377</v>
      </c>
      <c r="E828" s="6">
        <v>22</v>
      </c>
      <c r="F828" s="3">
        <v>188.81</v>
      </c>
      <c r="G828" s="3">
        <v>52.14</v>
      </c>
      <c r="H828" s="8">
        <f t="shared" si="156"/>
        <v>2.37</v>
      </c>
      <c r="I828" s="3">
        <v>136.66999999999999</v>
      </c>
      <c r="J828" s="4">
        <v>0.72</v>
      </c>
      <c r="K828" s="2" t="str">
        <f t="shared" si="157"/>
        <v>Thursday</v>
      </c>
      <c r="L828" s="5">
        <f t="shared" si="158"/>
        <v>43688</v>
      </c>
      <c r="M828" s="2" t="str">
        <f t="shared" si="159"/>
        <v>Sunday</v>
      </c>
      <c r="N828" s="2" t="str">
        <f t="shared" si="160"/>
        <v>Monday</v>
      </c>
      <c r="O828" s="12">
        <f t="shared" si="161"/>
        <v>0</v>
      </c>
      <c r="P828" s="11" t="str">
        <f t="shared" si="162"/>
        <v>Low Cost per Unit</v>
      </c>
      <c r="Q828" s="12">
        <f t="shared" si="163"/>
        <v>0</v>
      </c>
      <c r="R828" s="12">
        <f t="shared" si="164"/>
        <v>5.6642999999999999</v>
      </c>
      <c r="S828" s="12">
        <f t="shared" si="165"/>
        <v>0</v>
      </c>
      <c r="T828" s="12">
        <f t="shared" si="166"/>
        <v>0</v>
      </c>
      <c r="U828" s="12">
        <f t="shared" si="167"/>
        <v>0</v>
      </c>
      <c r="V828" s="13" t="str">
        <f t="shared" ca="1" si="168"/>
        <v>Greater Than 8 Weeks Old</v>
      </c>
    </row>
    <row r="829" spans="1:22" x14ac:dyDescent="0.45">
      <c r="A829" s="2" t="s">
        <v>69</v>
      </c>
      <c r="B829" s="5">
        <v>43685</v>
      </c>
      <c r="C829" s="5" t="s">
        <v>375</v>
      </c>
      <c r="D829" s="5" t="s">
        <v>377</v>
      </c>
      <c r="E829" s="6">
        <v>32</v>
      </c>
      <c r="F829" s="3">
        <v>319.68</v>
      </c>
      <c r="G829" s="3">
        <v>192</v>
      </c>
      <c r="H829" s="8">
        <f t="shared" si="156"/>
        <v>6</v>
      </c>
      <c r="I829" s="3">
        <v>127.68</v>
      </c>
      <c r="J829" s="4">
        <v>0.4</v>
      </c>
      <c r="K829" s="2" t="str">
        <f t="shared" si="157"/>
        <v>Thursday</v>
      </c>
      <c r="L829" s="5">
        <f t="shared" si="158"/>
        <v>43688</v>
      </c>
      <c r="M829" s="2" t="str">
        <f t="shared" si="159"/>
        <v>Sunday</v>
      </c>
      <c r="N829" s="2" t="str">
        <f t="shared" si="160"/>
        <v>Monday</v>
      </c>
      <c r="O829" s="12">
        <f t="shared" si="161"/>
        <v>0</v>
      </c>
      <c r="P829" s="11" t="str">
        <f t="shared" si="162"/>
        <v>Low Cost per Unit</v>
      </c>
      <c r="Q829" s="12">
        <f t="shared" si="163"/>
        <v>0</v>
      </c>
      <c r="R829" s="12">
        <f t="shared" si="164"/>
        <v>9.5904000000000007</v>
      </c>
      <c r="S829" s="12">
        <f t="shared" si="165"/>
        <v>0</v>
      </c>
      <c r="T829" s="12">
        <f t="shared" si="166"/>
        <v>0</v>
      </c>
      <c r="U829" s="12">
        <f t="shared" si="167"/>
        <v>0</v>
      </c>
      <c r="V829" s="13" t="str">
        <f t="shared" ca="1" si="168"/>
        <v>Greater Than 8 Weeks Old</v>
      </c>
    </row>
    <row r="830" spans="1:22" x14ac:dyDescent="0.45">
      <c r="A830" s="2" t="s">
        <v>167</v>
      </c>
      <c r="B830" s="5">
        <v>43685</v>
      </c>
      <c r="C830" s="5" t="s">
        <v>378</v>
      </c>
      <c r="D830" s="5" t="s">
        <v>379</v>
      </c>
      <c r="E830" s="6">
        <v>4</v>
      </c>
      <c r="F830" s="3">
        <v>100</v>
      </c>
      <c r="G830" s="3">
        <v>29.76</v>
      </c>
      <c r="H830" s="8">
        <f t="shared" si="156"/>
        <v>7.44</v>
      </c>
      <c r="I830" s="3">
        <v>70.239999999999995</v>
      </c>
      <c r="J830" s="4">
        <v>0.7</v>
      </c>
      <c r="K830" s="2" t="str">
        <f t="shared" si="157"/>
        <v>Thursday</v>
      </c>
      <c r="L830" s="5">
        <f t="shared" si="158"/>
        <v>43688</v>
      </c>
      <c r="M830" s="2" t="str">
        <f t="shared" si="159"/>
        <v>Sunday</v>
      </c>
      <c r="N830" s="2" t="str">
        <f t="shared" si="160"/>
        <v>Monday</v>
      </c>
      <c r="O830" s="12">
        <f t="shared" si="161"/>
        <v>0</v>
      </c>
      <c r="P830" s="11" t="str">
        <f t="shared" si="162"/>
        <v>Low Cost per Unit</v>
      </c>
      <c r="Q830" s="12">
        <f t="shared" si="163"/>
        <v>0</v>
      </c>
      <c r="R830" s="12">
        <f t="shared" si="164"/>
        <v>3</v>
      </c>
      <c r="S830" s="12">
        <f t="shared" si="165"/>
        <v>0</v>
      </c>
      <c r="T830" s="12">
        <f t="shared" si="166"/>
        <v>0</v>
      </c>
      <c r="U830" s="12">
        <f t="shared" si="167"/>
        <v>0</v>
      </c>
      <c r="V830" s="13" t="str">
        <f t="shared" ca="1" si="168"/>
        <v>Greater Than 8 Weeks Old</v>
      </c>
    </row>
    <row r="831" spans="1:22" x14ac:dyDescent="0.45">
      <c r="A831" s="2" t="s">
        <v>252</v>
      </c>
      <c r="B831" s="5">
        <v>43685</v>
      </c>
      <c r="C831" s="5" t="s">
        <v>378</v>
      </c>
      <c r="D831" s="5" t="s">
        <v>379</v>
      </c>
      <c r="E831" s="6">
        <v>19</v>
      </c>
      <c r="F831" s="3">
        <v>294.82</v>
      </c>
      <c r="G831" s="3">
        <v>148.19999999999999</v>
      </c>
      <c r="H831" s="8">
        <f t="shared" si="156"/>
        <v>7.8</v>
      </c>
      <c r="I831" s="3">
        <v>146.62</v>
      </c>
      <c r="J831" s="4">
        <v>0.5</v>
      </c>
      <c r="K831" s="2" t="str">
        <f t="shared" si="157"/>
        <v>Thursday</v>
      </c>
      <c r="L831" s="5">
        <f t="shared" si="158"/>
        <v>43688</v>
      </c>
      <c r="M831" s="2" t="str">
        <f t="shared" si="159"/>
        <v>Sunday</v>
      </c>
      <c r="N831" s="2" t="str">
        <f t="shared" si="160"/>
        <v>Monday</v>
      </c>
      <c r="O831" s="12">
        <f t="shared" si="161"/>
        <v>0</v>
      </c>
      <c r="P831" s="11" t="str">
        <f t="shared" si="162"/>
        <v>Low Cost per Unit</v>
      </c>
      <c r="Q831" s="12">
        <f t="shared" si="163"/>
        <v>0</v>
      </c>
      <c r="R831" s="12">
        <f t="shared" si="164"/>
        <v>8.8445999999999998</v>
      </c>
      <c r="S831" s="12">
        <f t="shared" si="165"/>
        <v>0</v>
      </c>
      <c r="T831" s="12">
        <f t="shared" si="166"/>
        <v>0</v>
      </c>
      <c r="U831" s="12">
        <f t="shared" si="167"/>
        <v>0</v>
      </c>
      <c r="V831" s="13" t="str">
        <f t="shared" ca="1" si="168"/>
        <v>Greater Than 8 Weeks Old</v>
      </c>
    </row>
    <row r="832" spans="1:22" x14ac:dyDescent="0.45">
      <c r="A832" s="2" t="s">
        <v>253</v>
      </c>
      <c r="B832" s="5">
        <v>43685</v>
      </c>
      <c r="C832" s="5" t="s">
        <v>378</v>
      </c>
      <c r="D832" s="5" t="s">
        <v>379</v>
      </c>
      <c r="E832" s="6">
        <v>1</v>
      </c>
      <c r="F832" s="3">
        <v>36</v>
      </c>
      <c r="G832" s="3">
        <v>16.579999999999998</v>
      </c>
      <c r="H832" s="8">
        <f t="shared" si="156"/>
        <v>16.579999999999998</v>
      </c>
      <c r="I832" s="3">
        <v>19.420000000000002</v>
      </c>
      <c r="J832" s="4">
        <v>0.54</v>
      </c>
      <c r="K832" s="2" t="str">
        <f t="shared" si="157"/>
        <v>Thursday</v>
      </c>
      <c r="L832" s="5">
        <f t="shared" si="158"/>
        <v>43688</v>
      </c>
      <c r="M832" s="2" t="str">
        <f t="shared" si="159"/>
        <v>Sunday</v>
      </c>
      <c r="N832" s="2" t="str">
        <f t="shared" si="160"/>
        <v>Monday</v>
      </c>
      <c r="O832" s="12">
        <f t="shared" si="161"/>
        <v>0</v>
      </c>
      <c r="P832" s="11" t="str">
        <f t="shared" si="162"/>
        <v>Low Cost per Unit</v>
      </c>
      <c r="Q832" s="12">
        <f t="shared" si="163"/>
        <v>0</v>
      </c>
      <c r="R832" s="12">
        <f t="shared" si="164"/>
        <v>0</v>
      </c>
      <c r="S832" s="12">
        <f t="shared" si="165"/>
        <v>0</v>
      </c>
      <c r="T832" s="12">
        <f t="shared" si="166"/>
        <v>0</v>
      </c>
      <c r="U832" s="12">
        <f t="shared" si="167"/>
        <v>0</v>
      </c>
      <c r="V832" s="13" t="str">
        <f t="shared" ca="1" si="168"/>
        <v>Greater Than 8 Weeks Old</v>
      </c>
    </row>
    <row r="833" spans="1:22" x14ac:dyDescent="0.45">
      <c r="A833" s="2" t="s">
        <v>226</v>
      </c>
      <c r="B833" s="5">
        <v>43685</v>
      </c>
      <c r="C833" s="5" t="s">
        <v>378</v>
      </c>
      <c r="D833" s="5" t="s">
        <v>379</v>
      </c>
      <c r="E833" s="6">
        <v>3</v>
      </c>
      <c r="F833" s="3">
        <v>75</v>
      </c>
      <c r="G833" s="3">
        <v>34.44</v>
      </c>
      <c r="H833" s="8">
        <f t="shared" si="156"/>
        <v>11.479999999999999</v>
      </c>
      <c r="I833" s="3">
        <v>40.56</v>
      </c>
      <c r="J833" s="4">
        <v>0.54</v>
      </c>
      <c r="K833" s="2" t="str">
        <f t="shared" si="157"/>
        <v>Thursday</v>
      </c>
      <c r="L833" s="5">
        <f t="shared" si="158"/>
        <v>43688</v>
      </c>
      <c r="M833" s="2" t="str">
        <f t="shared" si="159"/>
        <v>Sunday</v>
      </c>
      <c r="N833" s="2" t="str">
        <f t="shared" si="160"/>
        <v>Monday</v>
      </c>
      <c r="O833" s="12">
        <f t="shared" si="161"/>
        <v>0</v>
      </c>
      <c r="P833" s="11" t="str">
        <f t="shared" si="162"/>
        <v>Low Cost per Unit</v>
      </c>
      <c r="Q833" s="12">
        <f t="shared" si="163"/>
        <v>0</v>
      </c>
      <c r="R833" s="12">
        <f t="shared" si="164"/>
        <v>2.25</v>
      </c>
      <c r="S833" s="12">
        <f t="shared" si="165"/>
        <v>0</v>
      </c>
      <c r="T833" s="12">
        <f t="shared" si="166"/>
        <v>0</v>
      </c>
      <c r="U833" s="12">
        <f t="shared" si="167"/>
        <v>0</v>
      </c>
      <c r="V833" s="13" t="str">
        <f t="shared" ca="1" si="168"/>
        <v>Greater Than 8 Weeks Old</v>
      </c>
    </row>
    <row r="834" spans="1:22" x14ac:dyDescent="0.45">
      <c r="A834" s="2" t="s">
        <v>228</v>
      </c>
      <c r="B834" s="5">
        <v>43685</v>
      </c>
      <c r="C834" s="5" t="s">
        <v>378</v>
      </c>
      <c r="D834" s="5" t="s">
        <v>379</v>
      </c>
      <c r="E834" s="6">
        <v>1</v>
      </c>
      <c r="F834" s="3">
        <v>25</v>
      </c>
      <c r="G834" s="3">
        <v>11.48</v>
      </c>
      <c r="H834" s="8">
        <f t="shared" si="156"/>
        <v>11.48</v>
      </c>
      <c r="I834" s="3">
        <v>13.52</v>
      </c>
      <c r="J834" s="4">
        <v>0.54</v>
      </c>
      <c r="K834" s="2" t="str">
        <f t="shared" si="157"/>
        <v>Thursday</v>
      </c>
      <c r="L834" s="5">
        <f t="shared" si="158"/>
        <v>43688</v>
      </c>
      <c r="M834" s="2" t="str">
        <f t="shared" si="159"/>
        <v>Sunday</v>
      </c>
      <c r="N834" s="2" t="str">
        <f t="shared" si="160"/>
        <v>Monday</v>
      </c>
      <c r="O834" s="12">
        <f t="shared" si="161"/>
        <v>0</v>
      </c>
      <c r="P834" s="11" t="str">
        <f t="shared" si="162"/>
        <v>Low Cost per Unit</v>
      </c>
      <c r="Q834" s="12">
        <f t="shared" si="163"/>
        <v>0</v>
      </c>
      <c r="R834" s="12">
        <f t="shared" si="164"/>
        <v>0</v>
      </c>
      <c r="S834" s="12">
        <f t="shared" si="165"/>
        <v>0</v>
      </c>
      <c r="T834" s="12">
        <f t="shared" si="166"/>
        <v>0</v>
      </c>
      <c r="U834" s="12">
        <f t="shared" si="167"/>
        <v>0</v>
      </c>
      <c r="V834" s="13" t="str">
        <f t="shared" ca="1" si="168"/>
        <v>Greater Than 8 Weeks Old</v>
      </c>
    </row>
    <row r="835" spans="1:22" x14ac:dyDescent="0.45">
      <c r="A835" s="2" t="s">
        <v>254</v>
      </c>
      <c r="B835" s="5">
        <v>43685</v>
      </c>
      <c r="C835" s="5" t="s">
        <v>383</v>
      </c>
      <c r="D835" s="5" t="s">
        <v>384</v>
      </c>
      <c r="E835" s="6">
        <v>2</v>
      </c>
      <c r="F835" s="3">
        <v>58</v>
      </c>
      <c r="G835" s="3">
        <v>25</v>
      </c>
      <c r="H835" s="8">
        <f t="shared" ref="H835:H898" si="169">G835/E835</f>
        <v>12.5</v>
      </c>
      <c r="I835" s="3">
        <v>33</v>
      </c>
      <c r="J835" s="4">
        <v>0.56999999999999995</v>
      </c>
      <c r="K835" s="2" t="str">
        <f t="shared" ref="K835:K898" si="170">TEXT(B835,"dddd")</f>
        <v>Thursday</v>
      </c>
      <c r="L835" s="5">
        <f t="shared" ref="L835:L898" si="171">B835+3</f>
        <v>43688</v>
      </c>
      <c r="M835" s="2" t="str">
        <f t="shared" ref="M835:M898" si="172">TEXT(L835,"dddd")</f>
        <v>Sunday</v>
      </c>
      <c r="N835" s="2" t="str">
        <f t="shared" ref="N835:N898" si="173">IF(M835="Sunday","Monday",M835)</f>
        <v>Monday</v>
      </c>
      <c r="O835" s="12">
        <f t="shared" ref="O835:O898" si="174">IF(TEXT(B835,"dddd")="Tuesday",E835*0.05,0)</f>
        <v>0</v>
      </c>
      <c r="P835" s="11" t="str">
        <f t="shared" ref="P835:P898" si="175">IF(H835&gt;AVERAGE(H:H),"High Cost per Unit","Low Cost per Unit")</f>
        <v>Low Cost per Unit</v>
      </c>
      <c r="Q835" s="12">
        <f t="shared" ref="Q835:Q898" si="176">IF(D835="Masks",F835*0.1,0)</f>
        <v>0</v>
      </c>
      <c r="R835" s="12">
        <f t="shared" ref="R835:R898" si="177">IF(E835&gt;1,F835*0.03,0)</f>
        <v>1.74</v>
      </c>
      <c r="S835" s="12">
        <f t="shared" ref="S835:S898" si="178">IF(D835="Accessories",F835*0.15,0)</f>
        <v>0</v>
      </c>
      <c r="T835" s="12">
        <f t="shared" ref="T835:T898" si="179">IF(AND(K835="Saturday",C835="Fitness"),F835*0.1,0)</f>
        <v>0</v>
      </c>
      <c r="U835" s="12">
        <f t="shared" ref="U835:U898" si="180">IF(AND(K835="Friday",C835="Automotive"),F835*0.2,0)</f>
        <v>0</v>
      </c>
      <c r="V835" s="13" t="str">
        <f t="shared" ref="V835:V898" ca="1" si="181">IF(ABS(TODAY()-B835)&gt;56,"Greater Than 8 Weeks Old","Less Than 8 Weeks Old")</f>
        <v>Greater Than 8 Weeks Old</v>
      </c>
    </row>
    <row r="836" spans="1:22" x14ac:dyDescent="0.45">
      <c r="A836" s="2" t="s">
        <v>255</v>
      </c>
      <c r="B836" s="5">
        <v>43685</v>
      </c>
      <c r="C836" s="5" t="s">
        <v>375</v>
      </c>
      <c r="D836" s="5" t="s">
        <v>377</v>
      </c>
      <c r="E836" s="6">
        <v>1</v>
      </c>
      <c r="F836" s="3">
        <v>20</v>
      </c>
      <c r="G836" s="3">
        <v>7.12</v>
      </c>
      <c r="H836" s="8">
        <f t="shared" si="169"/>
        <v>7.12</v>
      </c>
      <c r="I836" s="3">
        <v>12.88</v>
      </c>
      <c r="J836" s="4">
        <v>0.64</v>
      </c>
      <c r="K836" s="2" t="str">
        <f t="shared" si="170"/>
        <v>Thursday</v>
      </c>
      <c r="L836" s="5">
        <f t="shared" si="171"/>
        <v>43688</v>
      </c>
      <c r="M836" s="2" t="str">
        <f t="shared" si="172"/>
        <v>Sunday</v>
      </c>
      <c r="N836" s="2" t="str">
        <f t="shared" si="173"/>
        <v>Monday</v>
      </c>
      <c r="O836" s="12">
        <f t="shared" si="174"/>
        <v>0</v>
      </c>
      <c r="P836" s="11" t="str">
        <f t="shared" si="175"/>
        <v>Low Cost per Unit</v>
      </c>
      <c r="Q836" s="12">
        <f t="shared" si="176"/>
        <v>0</v>
      </c>
      <c r="R836" s="12">
        <f t="shared" si="177"/>
        <v>0</v>
      </c>
      <c r="S836" s="12">
        <f t="shared" si="178"/>
        <v>0</v>
      </c>
      <c r="T836" s="12">
        <f t="shared" si="179"/>
        <v>0</v>
      </c>
      <c r="U836" s="12">
        <f t="shared" si="180"/>
        <v>0</v>
      </c>
      <c r="V836" s="13" t="str">
        <f t="shared" ca="1" si="181"/>
        <v>Greater Than 8 Weeks Old</v>
      </c>
    </row>
    <row r="837" spans="1:22" x14ac:dyDescent="0.45">
      <c r="A837" s="2" t="s">
        <v>153</v>
      </c>
      <c r="B837" s="5">
        <v>43685</v>
      </c>
      <c r="C837" s="5" t="s">
        <v>383</v>
      </c>
      <c r="D837" s="5" t="s">
        <v>398</v>
      </c>
      <c r="E837" s="6">
        <v>1</v>
      </c>
      <c r="F837" s="3">
        <v>26</v>
      </c>
      <c r="G837" s="3">
        <v>8.8800000000000008</v>
      </c>
      <c r="H837" s="8">
        <f t="shared" si="169"/>
        <v>8.8800000000000008</v>
      </c>
      <c r="I837" s="3">
        <v>17.12</v>
      </c>
      <c r="J837" s="4">
        <v>0.66</v>
      </c>
      <c r="K837" s="2" t="str">
        <f t="shared" si="170"/>
        <v>Thursday</v>
      </c>
      <c r="L837" s="5">
        <f t="shared" si="171"/>
        <v>43688</v>
      </c>
      <c r="M837" s="2" t="str">
        <f t="shared" si="172"/>
        <v>Sunday</v>
      </c>
      <c r="N837" s="2" t="str">
        <f t="shared" si="173"/>
        <v>Monday</v>
      </c>
      <c r="O837" s="12">
        <f t="shared" si="174"/>
        <v>0</v>
      </c>
      <c r="P837" s="11" t="str">
        <f t="shared" si="175"/>
        <v>Low Cost per Unit</v>
      </c>
      <c r="Q837" s="12">
        <f t="shared" si="176"/>
        <v>0</v>
      </c>
      <c r="R837" s="12">
        <f t="shared" si="177"/>
        <v>0</v>
      </c>
      <c r="S837" s="12">
        <f t="shared" si="178"/>
        <v>0</v>
      </c>
      <c r="T837" s="12">
        <f t="shared" si="179"/>
        <v>0</v>
      </c>
      <c r="U837" s="12">
        <f t="shared" si="180"/>
        <v>0</v>
      </c>
      <c r="V837" s="13" t="str">
        <f t="shared" ca="1" si="181"/>
        <v>Greater Than 8 Weeks Old</v>
      </c>
    </row>
    <row r="838" spans="1:22" x14ac:dyDescent="0.45">
      <c r="A838" s="2" t="s">
        <v>308</v>
      </c>
      <c r="B838" s="5">
        <v>43685</v>
      </c>
      <c r="C838" s="5" t="s">
        <v>369</v>
      </c>
      <c r="D838" s="5" t="s">
        <v>389</v>
      </c>
      <c r="E838" s="6">
        <v>3</v>
      </c>
      <c r="F838" s="3">
        <v>78.98</v>
      </c>
      <c r="G838" s="3">
        <v>46.5</v>
      </c>
      <c r="H838" s="8">
        <f t="shared" si="169"/>
        <v>15.5</v>
      </c>
      <c r="I838" s="3">
        <v>32.479999999999997</v>
      </c>
      <c r="J838" s="4">
        <v>0.41</v>
      </c>
      <c r="K838" s="2" t="str">
        <f t="shared" si="170"/>
        <v>Thursday</v>
      </c>
      <c r="L838" s="5">
        <f t="shared" si="171"/>
        <v>43688</v>
      </c>
      <c r="M838" s="2" t="str">
        <f t="shared" si="172"/>
        <v>Sunday</v>
      </c>
      <c r="N838" s="2" t="str">
        <f t="shared" si="173"/>
        <v>Monday</v>
      </c>
      <c r="O838" s="12">
        <f t="shared" si="174"/>
        <v>0</v>
      </c>
      <c r="P838" s="11" t="str">
        <f t="shared" si="175"/>
        <v>Low Cost per Unit</v>
      </c>
      <c r="Q838" s="12">
        <f t="shared" si="176"/>
        <v>0</v>
      </c>
      <c r="R838" s="12">
        <f t="shared" si="177"/>
        <v>2.3694000000000002</v>
      </c>
      <c r="S838" s="12">
        <f t="shared" si="178"/>
        <v>0</v>
      </c>
      <c r="T838" s="12">
        <f t="shared" si="179"/>
        <v>0</v>
      </c>
      <c r="U838" s="12">
        <f t="shared" si="180"/>
        <v>0</v>
      </c>
      <c r="V838" s="13" t="str">
        <f t="shared" ca="1" si="181"/>
        <v>Greater Than 8 Weeks Old</v>
      </c>
    </row>
    <row r="839" spans="1:22" x14ac:dyDescent="0.45">
      <c r="A839" s="2" t="s">
        <v>231</v>
      </c>
      <c r="B839" s="5">
        <v>43685</v>
      </c>
      <c r="C839" s="5" t="s">
        <v>369</v>
      </c>
      <c r="D839" s="5" t="s">
        <v>372</v>
      </c>
      <c r="E839" s="6">
        <v>6</v>
      </c>
      <c r="F839" s="3">
        <v>119.94</v>
      </c>
      <c r="G839" s="3">
        <v>75.599999999999994</v>
      </c>
      <c r="H839" s="8">
        <f t="shared" si="169"/>
        <v>12.6</v>
      </c>
      <c r="I839" s="3">
        <v>44.34</v>
      </c>
      <c r="J839" s="4">
        <v>0.37</v>
      </c>
      <c r="K839" s="2" t="str">
        <f t="shared" si="170"/>
        <v>Thursday</v>
      </c>
      <c r="L839" s="5">
        <f t="shared" si="171"/>
        <v>43688</v>
      </c>
      <c r="M839" s="2" t="str">
        <f t="shared" si="172"/>
        <v>Sunday</v>
      </c>
      <c r="N839" s="2" t="str">
        <f t="shared" si="173"/>
        <v>Monday</v>
      </c>
      <c r="O839" s="12">
        <f t="shared" si="174"/>
        <v>0</v>
      </c>
      <c r="P839" s="11" t="str">
        <f t="shared" si="175"/>
        <v>Low Cost per Unit</v>
      </c>
      <c r="Q839" s="12">
        <f t="shared" si="176"/>
        <v>0</v>
      </c>
      <c r="R839" s="12">
        <f t="shared" si="177"/>
        <v>3.5981999999999998</v>
      </c>
      <c r="S839" s="12">
        <f t="shared" si="178"/>
        <v>0</v>
      </c>
      <c r="T839" s="12">
        <f t="shared" si="179"/>
        <v>0</v>
      </c>
      <c r="U839" s="12">
        <f t="shared" si="180"/>
        <v>0</v>
      </c>
      <c r="V839" s="13" t="str">
        <f t="shared" ca="1" si="181"/>
        <v>Greater Than 8 Weeks Old</v>
      </c>
    </row>
    <row r="840" spans="1:22" x14ac:dyDescent="0.45">
      <c r="A840" s="2" t="s">
        <v>277</v>
      </c>
      <c r="B840" s="5">
        <v>43685</v>
      </c>
      <c r="C840" s="5" t="s">
        <v>369</v>
      </c>
      <c r="D840" s="5" t="s">
        <v>372</v>
      </c>
      <c r="E840" s="6">
        <v>11</v>
      </c>
      <c r="F840" s="3">
        <v>109.89</v>
      </c>
      <c r="G840" s="3">
        <v>42.24</v>
      </c>
      <c r="H840" s="8">
        <f t="shared" si="169"/>
        <v>3.8400000000000003</v>
      </c>
      <c r="I840" s="3">
        <v>67.650000000000006</v>
      </c>
      <c r="J840" s="4">
        <v>0.62</v>
      </c>
      <c r="K840" s="2" t="str">
        <f t="shared" si="170"/>
        <v>Thursday</v>
      </c>
      <c r="L840" s="5">
        <f t="shared" si="171"/>
        <v>43688</v>
      </c>
      <c r="M840" s="2" t="str">
        <f t="shared" si="172"/>
        <v>Sunday</v>
      </c>
      <c r="N840" s="2" t="str">
        <f t="shared" si="173"/>
        <v>Monday</v>
      </c>
      <c r="O840" s="12">
        <f t="shared" si="174"/>
        <v>0</v>
      </c>
      <c r="P840" s="11" t="str">
        <f t="shared" si="175"/>
        <v>Low Cost per Unit</v>
      </c>
      <c r="Q840" s="12">
        <f t="shared" si="176"/>
        <v>0</v>
      </c>
      <c r="R840" s="12">
        <f t="shared" si="177"/>
        <v>3.2967</v>
      </c>
      <c r="S840" s="12">
        <f t="shared" si="178"/>
        <v>0</v>
      </c>
      <c r="T840" s="12">
        <f t="shared" si="179"/>
        <v>0</v>
      </c>
      <c r="U840" s="12">
        <f t="shared" si="180"/>
        <v>0</v>
      </c>
      <c r="V840" s="13" t="str">
        <f t="shared" ca="1" si="181"/>
        <v>Greater Than 8 Weeks Old</v>
      </c>
    </row>
    <row r="841" spans="1:22" x14ac:dyDescent="0.45">
      <c r="A841" s="2" t="s">
        <v>284</v>
      </c>
      <c r="B841" s="5">
        <v>43685</v>
      </c>
      <c r="C841" s="5" t="s">
        <v>369</v>
      </c>
      <c r="D841" s="5" t="s">
        <v>372</v>
      </c>
      <c r="E841" s="6">
        <v>4</v>
      </c>
      <c r="F841" s="3">
        <v>43.96</v>
      </c>
      <c r="G841" s="3">
        <v>21</v>
      </c>
      <c r="H841" s="8">
        <f t="shared" si="169"/>
        <v>5.25</v>
      </c>
      <c r="I841" s="3">
        <v>22.96</v>
      </c>
      <c r="J841" s="4">
        <v>0.52</v>
      </c>
      <c r="K841" s="2" t="str">
        <f t="shared" si="170"/>
        <v>Thursday</v>
      </c>
      <c r="L841" s="5">
        <f t="shared" si="171"/>
        <v>43688</v>
      </c>
      <c r="M841" s="2" t="str">
        <f t="shared" si="172"/>
        <v>Sunday</v>
      </c>
      <c r="N841" s="2" t="str">
        <f t="shared" si="173"/>
        <v>Monday</v>
      </c>
      <c r="O841" s="12">
        <f t="shared" si="174"/>
        <v>0</v>
      </c>
      <c r="P841" s="11" t="str">
        <f t="shared" si="175"/>
        <v>Low Cost per Unit</v>
      </c>
      <c r="Q841" s="12">
        <f t="shared" si="176"/>
        <v>0</v>
      </c>
      <c r="R841" s="12">
        <f t="shared" si="177"/>
        <v>1.3188</v>
      </c>
      <c r="S841" s="12">
        <f t="shared" si="178"/>
        <v>0</v>
      </c>
      <c r="T841" s="12">
        <f t="shared" si="179"/>
        <v>0</v>
      </c>
      <c r="U841" s="12">
        <f t="shared" si="180"/>
        <v>0</v>
      </c>
      <c r="V841" s="13" t="str">
        <f t="shared" ca="1" si="181"/>
        <v>Greater Than 8 Weeks Old</v>
      </c>
    </row>
    <row r="842" spans="1:22" x14ac:dyDescent="0.45">
      <c r="A842" s="2" t="s">
        <v>180</v>
      </c>
      <c r="B842" s="5">
        <v>43685</v>
      </c>
      <c r="C842" s="5" t="s">
        <v>369</v>
      </c>
      <c r="D842" s="5" t="s">
        <v>372</v>
      </c>
      <c r="E842" s="6">
        <v>3</v>
      </c>
      <c r="F842" s="3">
        <v>32.97</v>
      </c>
      <c r="G842" s="3">
        <v>17.28</v>
      </c>
      <c r="H842" s="8">
        <f t="shared" si="169"/>
        <v>5.7600000000000007</v>
      </c>
      <c r="I842" s="3">
        <v>15.69</v>
      </c>
      <c r="J842" s="4">
        <v>0.48</v>
      </c>
      <c r="K842" s="2" t="str">
        <f t="shared" si="170"/>
        <v>Thursday</v>
      </c>
      <c r="L842" s="5">
        <f t="shared" si="171"/>
        <v>43688</v>
      </c>
      <c r="M842" s="2" t="str">
        <f t="shared" si="172"/>
        <v>Sunday</v>
      </c>
      <c r="N842" s="2" t="str">
        <f t="shared" si="173"/>
        <v>Monday</v>
      </c>
      <c r="O842" s="12">
        <f t="shared" si="174"/>
        <v>0</v>
      </c>
      <c r="P842" s="11" t="str">
        <f t="shared" si="175"/>
        <v>Low Cost per Unit</v>
      </c>
      <c r="Q842" s="12">
        <f t="shared" si="176"/>
        <v>0</v>
      </c>
      <c r="R842" s="12">
        <f t="shared" si="177"/>
        <v>0.98909999999999998</v>
      </c>
      <c r="S842" s="12">
        <f t="shared" si="178"/>
        <v>0</v>
      </c>
      <c r="T842" s="12">
        <f t="shared" si="179"/>
        <v>0</v>
      </c>
      <c r="U842" s="12">
        <f t="shared" si="180"/>
        <v>0</v>
      </c>
      <c r="V842" s="13" t="str">
        <f t="shared" ca="1" si="181"/>
        <v>Greater Than 8 Weeks Old</v>
      </c>
    </row>
    <row r="843" spans="1:22" x14ac:dyDescent="0.45">
      <c r="A843" s="2" t="s">
        <v>309</v>
      </c>
      <c r="B843" s="5">
        <v>43685</v>
      </c>
      <c r="C843" s="5" t="s">
        <v>369</v>
      </c>
      <c r="D843" s="5" t="s">
        <v>372</v>
      </c>
      <c r="E843" s="6">
        <v>4</v>
      </c>
      <c r="F843" s="3">
        <v>43.96</v>
      </c>
      <c r="G843" s="3">
        <v>24.6</v>
      </c>
      <c r="H843" s="8">
        <f t="shared" si="169"/>
        <v>6.15</v>
      </c>
      <c r="I843" s="3">
        <v>19.36</v>
      </c>
      <c r="J843" s="4">
        <v>0.44</v>
      </c>
      <c r="K843" s="2" t="str">
        <f t="shared" si="170"/>
        <v>Thursday</v>
      </c>
      <c r="L843" s="5">
        <f t="shared" si="171"/>
        <v>43688</v>
      </c>
      <c r="M843" s="2" t="str">
        <f t="shared" si="172"/>
        <v>Sunday</v>
      </c>
      <c r="N843" s="2" t="str">
        <f t="shared" si="173"/>
        <v>Monday</v>
      </c>
      <c r="O843" s="12">
        <f t="shared" si="174"/>
        <v>0</v>
      </c>
      <c r="P843" s="11" t="str">
        <f t="shared" si="175"/>
        <v>Low Cost per Unit</v>
      </c>
      <c r="Q843" s="12">
        <f t="shared" si="176"/>
        <v>0</v>
      </c>
      <c r="R843" s="12">
        <f t="shared" si="177"/>
        <v>1.3188</v>
      </c>
      <c r="S843" s="12">
        <f t="shared" si="178"/>
        <v>0</v>
      </c>
      <c r="T843" s="12">
        <f t="shared" si="179"/>
        <v>0</v>
      </c>
      <c r="U843" s="12">
        <f t="shared" si="180"/>
        <v>0</v>
      </c>
      <c r="V843" s="13" t="str">
        <f t="shared" ca="1" si="181"/>
        <v>Greater Than 8 Weeks Old</v>
      </c>
    </row>
    <row r="844" spans="1:22" x14ac:dyDescent="0.45">
      <c r="A844" s="2" t="s">
        <v>311</v>
      </c>
      <c r="B844" s="5">
        <v>43685</v>
      </c>
      <c r="C844" s="5" t="s">
        <v>371</v>
      </c>
      <c r="D844" s="5" t="s">
        <v>371</v>
      </c>
      <c r="E844" s="6">
        <v>3</v>
      </c>
      <c r="F844" s="3">
        <v>20.97</v>
      </c>
      <c r="G844" s="3">
        <v>8.3699999999999992</v>
      </c>
      <c r="H844" s="8">
        <f t="shared" si="169"/>
        <v>2.7899999999999996</v>
      </c>
      <c r="I844" s="3">
        <v>12.6</v>
      </c>
      <c r="J844" s="4">
        <v>0.6</v>
      </c>
      <c r="K844" s="2" t="str">
        <f t="shared" si="170"/>
        <v>Thursday</v>
      </c>
      <c r="L844" s="5">
        <f t="shared" si="171"/>
        <v>43688</v>
      </c>
      <c r="M844" s="2" t="str">
        <f t="shared" si="172"/>
        <v>Sunday</v>
      </c>
      <c r="N844" s="2" t="str">
        <f t="shared" si="173"/>
        <v>Monday</v>
      </c>
      <c r="O844" s="12">
        <f t="shared" si="174"/>
        <v>0</v>
      </c>
      <c r="P844" s="11" t="str">
        <f t="shared" si="175"/>
        <v>Low Cost per Unit</v>
      </c>
      <c r="Q844" s="12">
        <f t="shared" si="176"/>
        <v>0</v>
      </c>
      <c r="R844" s="12">
        <f t="shared" si="177"/>
        <v>0.62909999999999999</v>
      </c>
      <c r="S844" s="12">
        <f t="shared" si="178"/>
        <v>0</v>
      </c>
      <c r="T844" s="12">
        <f t="shared" si="179"/>
        <v>0</v>
      </c>
      <c r="U844" s="12">
        <f t="shared" si="180"/>
        <v>0</v>
      </c>
      <c r="V844" s="13" t="str">
        <f t="shared" ca="1" si="181"/>
        <v>Greater Than 8 Weeks Old</v>
      </c>
    </row>
    <row r="845" spans="1:22" x14ac:dyDescent="0.45">
      <c r="A845" s="2" t="s">
        <v>278</v>
      </c>
      <c r="B845" s="5">
        <v>43685</v>
      </c>
      <c r="C845" s="5" t="s">
        <v>369</v>
      </c>
      <c r="D845" s="5" t="s">
        <v>394</v>
      </c>
      <c r="E845" s="6">
        <v>1</v>
      </c>
      <c r="F845" s="3">
        <v>32</v>
      </c>
      <c r="G845" s="3">
        <v>12.57</v>
      </c>
      <c r="H845" s="8">
        <f t="shared" si="169"/>
        <v>12.57</v>
      </c>
      <c r="I845" s="3">
        <v>19.43</v>
      </c>
      <c r="J845" s="4">
        <v>0.61</v>
      </c>
      <c r="K845" s="2" t="str">
        <f t="shared" si="170"/>
        <v>Thursday</v>
      </c>
      <c r="L845" s="5">
        <f t="shared" si="171"/>
        <v>43688</v>
      </c>
      <c r="M845" s="2" t="str">
        <f t="shared" si="172"/>
        <v>Sunday</v>
      </c>
      <c r="N845" s="2" t="str">
        <f t="shared" si="173"/>
        <v>Monday</v>
      </c>
      <c r="O845" s="12">
        <f t="shared" si="174"/>
        <v>0</v>
      </c>
      <c r="P845" s="11" t="str">
        <f t="shared" si="175"/>
        <v>Low Cost per Unit</v>
      </c>
      <c r="Q845" s="12">
        <f t="shared" si="176"/>
        <v>0</v>
      </c>
      <c r="R845" s="12">
        <f t="shared" si="177"/>
        <v>0</v>
      </c>
      <c r="S845" s="12">
        <f t="shared" si="178"/>
        <v>0</v>
      </c>
      <c r="T845" s="12">
        <f t="shared" si="179"/>
        <v>0</v>
      </c>
      <c r="U845" s="12">
        <f t="shared" si="180"/>
        <v>0</v>
      </c>
      <c r="V845" s="13" t="str">
        <f t="shared" ca="1" si="181"/>
        <v>Greater Than 8 Weeks Old</v>
      </c>
    </row>
    <row r="846" spans="1:22" x14ac:dyDescent="0.45">
      <c r="A846" s="2" t="s">
        <v>312</v>
      </c>
      <c r="B846" s="5">
        <v>43685</v>
      </c>
      <c r="C846" s="5" t="s">
        <v>369</v>
      </c>
      <c r="D846" s="5" t="s">
        <v>394</v>
      </c>
      <c r="E846" s="6">
        <v>7</v>
      </c>
      <c r="F846" s="3">
        <v>223.93</v>
      </c>
      <c r="G846" s="3">
        <v>118.65</v>
      </c>
      <c r="H846" s="8">
        <f t="shared" si="169"/>
        <v>16.95</v>
      </c>
      <c r="I846" s="3">
        <v>105.28</v>
      </c>
      <c r="J846" s="4">
        <v>0.47</v>
      </c>
      <c r="K846" s="2" t="str">
        <f t="shared" si="170"/>
        <v>Thursday</v>
      </c>
      <c r="L846" s="5">
        <f t="shared" si="171"/>
        <v>43688</v>
      </c>
      <c r="M846" s="2" t="str">
        <f t="shared" si="172"/>
        <v>Sunday</v>
      </c>
      <c r="N846" s="2" t="str">
        <f t="shared" si="173"/>
        <v>Monday</v>
      </c>
      <c r="O846" s="12">
        <f t="shared" si="174"/>
        <v>0</v>
      </c>
      <c r="P846" s="11" t="str">
        <f t="shared" si="175"/>
        <v>High Cost per Unit</v>
      </c>
      <c r="Q846" s="12">
        <f t="shared" si="176"/>
        <v>0</v>
      </c>
      <c r="R846" s="12">
        <f t="shared" si="177"/>
        <v>6.7179000000000002</v>
      </c>
      <c r="S846" s="12">
        <f t="shared" si="178"/>
        <v>0</v>
      </c>
      <c r="T846" s="12">
        <f t="shared" si="179"/>
        <v>0</v>
      </c>
      <c r="U846" s="12">
        <f t="shared" si="180"/>
        <v>0</v>
      </c>
      <c r="V846" s="13" t="str">
        <f t="shared" ca="1" si="181"/>
        <v>Greater Than 8 Weeks Old</v>
      </c>
    </row>
    <row r="847" spans="1:22" x14ac:dyDescent="0.45">
      <c r="A847" s="2" t="s">
        <v>83</v>
      </c>
      <c r="B847" s="5">
        <v>43685</v>
      </c>
      <c r="C847" s="5" t="s">
        <v>383</v>
      </c>
      <c r="D847" s="5" t="s">
        <v>398</v>
      </c>
      <c r="E847" s="6">
        <v>2</v>
      </c>
      <c r="F847" s="3">
        <v>6</v>
      </c>
      <c r="G847" s="3">
        <v>1.44</v>
      </c>
      <c r="H847" s="8">
        <f t="shared" si="169"/>
        <v>0.72</v>
      </c>
      <c r="I847" s="3">
        <v>4.5599999999999996</v>
      </c>
      <c r="J847" s="4">
        <v>0.76</v>
      </c>
      <c r="K847" s="2" t="str">
        <f t="shared" si="170"/>
        <v>Thursday</v>
      </c>
      <c r="L847" s="5">
        <f t="shared" si="171"/>
        <v>43688</v>
      </c>
      <c r="M847" s="2" t="str">
        <f t="shared" si="172"/>
        <v>Sunday</v>
      </c>
      <c r="N847" s="2" t="str">
        <f t="shared" si="173"/>
        <v>Monday</v>
      </c>
      <c r="O847" s="12">
        <f t="shared" si="174"/>
        <v>0</v>
      </c>
      <c r="P847" s="11" t="str">
        <f t="shared" si="175"/>
        <v>Low Cost per Unit</v>
      </c>
      <c r="Q847" s="12">
        <f t="shared" si="176"/>
        <v>0</v>
      </c>
      <c r="R847" s="12">
        <f t="shared" si="177"/>
        <v>0.18</v>
      </c>
      <c r="S847" s="12">
        <f t="shared" si="178"/>
        <v>0</v>
      </c>
      <c r="T847" s="12">
        <f t="shared" si="179"/>
        <v>0</v>
      </c>
      <c r="U847" s="12">
        <f t="shared" si="180"/>
        <v>0</v>
      </c>
      <c r="V847" s="13" t="str">
        <f t="shared" ca="1" si="181"/>
        <v>Greater Than 8 Weeks Old</v>
      </c>
    </row>
    <row r="848" spans="1:22" x14ac:dyDescent="0.45">
      <c r="A848" s="2" t="s">
        <v>232</v>
      </c>
      <c r="B848" s="5">
        <v>43685</v>
      </c>
      <c r="C848" s="5" t="s">
        <v>383</v>
      </c>
      <c r="D848" s="5" t="s">
        <v>398</v>
      </c>
      <c r="E848" s="6">
        <v>7</v>
      </c>
      <c r="F848" s="3">
        <v>209.93</v>
      </c>
      <c r="G848" s="3">
        <v>111.51</v>
      </c>
      <c r="H848" s="8">
        <f t="shared" si="169"/>
        <v>15.930000000000001</v>
      </c>
      <c r="I848" s="3">
        <v>98.42</v>
      </c>
      <c r="J848" s="4">
        <v>0.47</v>
      </c>
      <c r="K848" s="2" t="str">
        <f t="shared" si="170"/>
        <v>Thursday</v>
      </c>
      <c r="L848" s="5">
        <f t="shared" si="171"/>
        <v>43688</v>
      </c>
      <c r="M848" s="2" t="str">
        <f t="shared" si="172"/>
        <v>Sunday</v>
      </c>
      <c r="N848" s="2" t="str">
        <f t="shared" si="173"/>
        <v>Monday</v>
      </c>
      <c r="O848" s="12">
        <f t="shared" si="174"/>
        <v>0</v>
      </c>
      <c r="P848" s="11" t="str">
        <f t="shared" si="175"/>
        <v>Low Cost per Unit</v>
      </c>
      <c r="Q848" s="12">
        <f t="shared" si="176"/>
        <v>0</v>
      </c>
      <c r="R848" s="12">
        <f t="shared" si="177"/>
        <v>6.2979000000000003</v>
      </c>
      <c r="S848" s="12">
        <f t="shared" si="178"/>
        <v>0</v>
      </c>
      <c r="T848" s="12">
        <f t="shared" si="179"/>
        <v>0</v>
      </c>
      <c r="U848" s="12">
        <f t="shared" si="180"/>
        <v>0</v>
      </c>
      <c r="V848" s="13" t="str">
        <f t="shared" ca="1" si="181"/>
        <v>Greater Than 8 Weeks Old</v>
      </c>
    </row>
    <row r="849" spans="1:22" x14ac:dyDescent="0.45">
      <c r="A849" s="2" t="s">
        <v>279</v>
      </c>
      <c r="B849" s="5">
        <v>43685</v>
      </c>
      <c r="C849" s="5" t="s">
        <v>378</v>
      </c>
      <c r="D849" s="5" t="s">
        <v>379</v>
      </c>
      <c r="E849" s="6">
        <v>3</v>
      </c>
      <c r="F849" s="3">
        <v>48</v>
      </c>
      <c r="G849" s="3">
        <v>20.25</v>
      </c>
      <c r="H849" s="8">
        <f t="shared" si="169"/>
        <v>6.75</v>
      </c>
      <c r="I849" s="3">
        <v>27.75</v>
      </c>
      <c r="J849" s="4">
        <v>0.57999999999999996</v>
      </c>
      <c r="K849" s="2" t="str">
        <f t="shared" si="170"/>
        <v>Thursday</v>
      </c>
      <c r="L849" s="5">
        <f t="shared" si="171"/>
        <v>43688</v>
      </c>
      <c r="M849" s="2" t="str">
        <f t="shared" si="172"/>
        <v>Sunday</v>
      </c>
      <c r="N849" s="2" t="str">
        <f t="shared" si="173"/>
        <v>Monday</v>
      </c>
      <c r="O849" s="12">
        <f t="shared" si="174"/>
        <v>0</v>
      </c>
      <c r="P849" s="11" t="str">
        <f t="shared" si="175"/>
        <v>Low Cost per Unit</v>
      </c>
      <c r="Q849" s="12">
        <f t="shared" si="176"/>
        <v>0</v>
      </c>
      <c r="R849" s="12">
        <f t="shared" si="177"/>
        <v>1.44</v>
      </c>
      <c r="S849" s="12">
        <f t="shared" si="178"/>
        <v>0</v>
      </c>
      <c r="T849" s="12">
        <f t="shared" si="179"/>
        <v>0</v>
      </c>
      <c r="U849" s="12">
        <f t="shared" si="180"/>
        <v>0</v>
      </c>
      <c r="V849" s="13" t="str">
        <f t="shared" ca="1" si="181"/>
        <v>Greater Than 8 Weeks Old</v>
      </c>
    </row>
    <row r="850" spans="1:22" x14ac:dyDescent="0.45">
      <c r="A850" s="2" t="s">
        <v>86</v>
      </c>
      <c r="B850" s="5">
        <v>43685</v>
      </c>
      <c r="C850" s="5" t="s">
        <v>383</v>
      </c>
      <c r="D850" s="5" t="s">
        <v>398</v>
      </c>
      <c r="E850" s="6">
        <v>2</v>
      </c>
      <c r="F850" s="3">
        <v>84</v>
      </c>
      <c r="G850" s="3">
        <v>24.76</v>
      </c>
      <c r="H850" s="8">
        <f t="shared" si="169"/>
        <v>12.38</v>
      </c>
      <c r="I850" s="3">
        <v>59.24</v>
      </c>
      <c r="J850" s="4">
        <v>0.71</v>
      </c>
      <c r="K850" s="2" t="str">
        <f t="shared" si="170"/>
        <v>Thursday</v>
      </c>
      <c r="L850" s="5">
        <f t="shared" si="171"/>
        <v>43688</v>
      </c>
      <c r="M850" s="2" t="str">
        <f t="shared" si="172"/>
        <v>Sunday</v>
      </c>
      <c r="N850" s="2" t="str">
        <f t="shared" si="173"/>
        <v>Monday</v>
      </c>
      <c r="O850" s="12">
        <f t="shared" si="174"/>
        <v>0</v>
      </c>
      <c r="P850" s="11" t="str">
        <f t="shared" si="175"/>
        <v>Low Cost per Unit</v>
      </c>
      <c r="Q850" s="12">
        <f t="shared" si="176"/>
        <v>0</v>
      </c>
      <c r="R850" s="12">
        <f t="shared" si="177"/>
        <v>2.52</v>
      </c>
      <c r="S850" s="12">
        <f t="shared" si="178"/>
        <v>0</v>
      </c>
      <c r="T850" s="12">
        <f t="shared" si="179"/>
        <v>0</v>
      </c>
      <c r="U850" s="12">
        <f t="shared" si="180"/>
        <v>0</v>
      </c>
      <c r="V850" s="13" t="str">
        <f t="shared" ca="1" si="181"/>
        <v>Greater Than 8 Weeks Old</v>
      </c>
    </row>
    <row r="851" spans="1:22" x14ac:dyDescent="0.45">
      <c r="A851" s="2" t="s">
        <v>128</v>
      </c>
      <c r="B851" s="5">
        <v>43685</v>
      </c>
      <c r="C851" s="5" t="s">
        <v>383</v>
      </c>
      <c r="D851" s="5" t="s">
        <v>398</v>
      </c>
      <c r="E851" s="6">
        <v>2</v>
      </c>
      <c r="F851" s="3">
        <v>42</v>
      </c>
      <c r="G851" s="3">
        <v>14.86</v>
      </c>
      <c r="H851" s="8">
        <f t="shared" si="169"/>
        <v>7.43</v>
      </c>
      <c r="I851" s="3">
        <v>27.14</v>
      </c>
      <c r="J851" s="4">
        <v>0.65</v>
      </c>
      <c r="K851" s="2" t="str">
        <f t="shared" si="170"/>
        <v>Thursday</v>
      </c>
      <c r="L851" s="5">
        <f t="shared" si="171"/>
        <v>43688</v>
      </c>
      <c r="M851" s="2" t="str">
        <f t="shared" si="172"/>
        <v>Sunday</v>
      </c>
      <c r="N851" s="2" t="str">
        <f t="shared" si="173"/>
        <v>Monday</v>
      </c>
      <c r="O851" s="12">
        <f t="shared" si="174"/>
        <v>0</v>
      </c>
      <c r="P851" s="11" t="str">
        <f t="shared" si="175"/>
        <v>Low Cost per Unit</v>
      </c>
      <c r="Q851" s="12">
        <f t="shared" si="176"/>
        <v>0</v>
      </c>
      <c r="R851" s="12">
        <f t="shared" si="177"/>
        <v>1.26</v>
      </c>
      <c r="S851" s="12">
        <f t="shared" si="178"/>
        <v>0</v>
      </c>
      <c r="T851" s="12">
        <f t="shared" si="179"/>
        <v>0</v>
      </c>
      <c r="U851" s="12">
        <f t="shared" si="180"/>
        <v>0</v>
      </c>
      <c r="V851" s="13" t="str">
        <f t="shared" ca="1" si="181"/>
        <v>Greater Than 8 Weeks Old</v>
      </c>
    </row>
    <row r="852" spans="1:22" x14ac:dyDescent="0.45">
      <c r="A852" s="2" t="s">
        <v>129</v>
      </c>
      <c r="B852" s="5">
        <v>43685</v>
      </c>
      <c r="C852" s="5" t="s">
        <v>383</v>
      </c>
      <c r="D852" s="5" t="s">
        <v>398</v>
      </c>
      <c r="E852" s="6">
        <v>2</v>
      </c>
      <c r="F852" s="3">
        <v>32</v>
      </c>
      <c r="G852" s="3">
        <v>9.76</v>
      </c>
      <c r="H852" s="8">
        <f t="shared" si="169"/>
        <v>4.88</v>
      </c>
      <c r="I852" s="3">
        <v>22.24</v>
      </c>
      <c r="J852" s="4">
        <v>0.7</v>
      </c>
      <c r="K852" s="2" t="str">
        <f t="shared" si="170"/>
        <v>Thursday</v>
      </c>
      <c r="L852" s="5">
        <f t="shared" si="171"/>
        <v>43688</v>
      </c>
      <c r="M852" s="2" t="str">
        <f t="shared" si="172"/>
        <v>Sunday</v>
      </c>
      <c r="N852" s="2" t="str">
        <f t="shared" si="173"/>
        <v>Monday</v>
      </c>
      <c r="O852" s="12">
        <f t="shared" si="174"/>
        <v>0</v>
      </c>
      <c r="P852" s="11" t="str">
        <f t="shared" si="175"/>
        <v>Low Cost per Unit</v>
      </c>
      <c r="Q852" s="12">
        <f t="shared" si="176"/>
        <v>0</v>
      </c>
      <c r="R852" s="12">
        <f t="shared" si="177"/>
        <v>0.96</v>
      </c>
      <c r="S852" s="12">
        <f t="shared" si="178"/>
        <v>0</v>
      </c>
      <c r="T852" s="12">
        <f t="shared" si="179"/>
        <v>0</v>
      </c>
      <c r="U852" s="12">
        <f t="shared" si="180"/>
        <v>0</v>
      </c>
      <c r="V852" s="13" t="str">
        <f t="shared" ca="1" si="181"/>
        <v>Greater Than 8 Weeks Old</v>
      </c>
    </row>
    <row r="853" spans="1:22" x14ac:dyDescent="0.45">
      <c r="A853" s="2" t="s">
        <v>233</v>
      </c>
      <c r="B853" s="5">
        <v>43685</v>
      </c>
      <c r="C853" s="5" t="s">
        <v>383</v>
      </c>
      <c r="D853" s="5" t="s">
        <v>384</v>
      </c>
      <c r="E853" s="6">
        <v>4</v>
      </c>
      <c r="F853" s="3">
        <v>32</v>
      </c>
      <c r="G853" s="3">
        <v>14.83</v>
      </c>
      <c r="H853" s="8">
        <f t="shared" si="169"/>
        <v>3.7075</v>
      </c>
      <c r="I853" s="3">
        <v>17.170000000000002</v>
      </c>
      <c r="J853" s="4">
        <v>0.54</v>
      </c>
      <c r="K853" s="2" t="str">
        <f t="shared" si="170"/>
        <v>Thursday</v>
      </c>
      <c r="L853" s="5">
        <f t="shared" si="171"/>
        <v>43688</v>
      </c>
      <c r="M853" s="2" t="str">
        <f t="shared" si="172"/>
        <v>Sunday</v>
      </c>
      <c r="N853" s="2" t="str">
        <f t="shared" si="173"/>
        <v>Monday</v>
      </c>
      <c r="O853" s="12">
        <f t="shared" si="174"/>
        <v>0</v>
      </c>
      <c r="P853" s="11" t="str">
        <f t="shared" si="175"/>
        <v>Low Cost per Unit</v>
      </c>
      <c r="Q853" s="12">
        <f t="shared" si="176"/>
        <v>0</v>
      </c>
      <c r="R853" s="12">
        <f t="shared" si="177"/>
        <v>0.96</v>
      </c>
      <c r="S853" s="12">
        <f t="shared" si="178"/>
        <v>0</v>
      </c>
      <c r="T853" s="12">
        <f t="shared" si="179"/>
        <v>0</v>
      </c>
      <c r="U853" s="12">
        <f t="shared" si="180"/>
        <v>0</v>
      </c>
      <c r="V853" s="13" t="str">
        <f t="shared" ca="1" si="181"/>
        <v>Greater Than 8 Weeks Old</v>
      </c>
    </row>
    <row r="854" spans="1:22" x14ac:dyDescent="0.45">
      <c r="A854" s="2" t="s">
        <v>265</v>
      </c>
      <c r="B854" s="5">
        <v>43685</v>
      </c>
      <c r="C854" s="5" t="s">
        <v>383</v>
      </c>
      <c r="D854" s="5" t="s">
        <v>399</v>
      </c>
      <c r="E854" s="6">
        <v>10</v>
      </c>
      <c r="F854" s="3">
        <v>299.89999999999998</v>
      </c>
      <c r="G854" s="3">
        <v>183.8</v>
      </c>
      <c r="H854" s="8">
        <f t="shared" si="169"/>
        <v>18.380000000000003</v>
      </c>
      <c r="I854" s="3">
        <v>116.1</v>
      </c>
      <c r="J854" s="4">
        <v>0.39</v>
      </c>
      <c r="K854" s="2" t="str">
        <f t="shared" si="170"/>
        <v>Thursday</v>
      </c>
      <c r="L854" s="5">
        <f t="shared" si="171"/>
        <v>43688</v>
      </c>
      <c r="M854" s="2" t="str">
        <f t="shared" si="172"/>
        <v>Sunday</v>
      </c>
      <c r="N854" s="2" t="str">
        <f t="shared" si="173"/>
        <v>Monday</v>
      </c>
      <c r="O854" s="12">
        <f t="shared" si="174"/>
        <v>0</v>
      </c>
      <c r="P854" s="11" t="str">
        <f t="shared" si="175"/>
        <v>High Cost per Unit</v>
      </c>
      <c r="Q854" s="12">
        <f t="shared" si="176"/>
        <v>0</v>
      </c>
      <c r="R854" s="12">
        <f t="shared" si="177"/>
        <v>8.9969999999999981</v>
      </c>
      <c r="S854" s="12">
        <f t="shared" si="178"/>
        <v>0</v>
      </c>
      <c r="T854" s="12">
        <f t="shared" si="179"/>
        <v>0</v>
      </c>
      <c r="U854" s="12">
        <f t="shared" si="180"/>
        <v>0</v>
      </c>
      <c r="V854" s="13" t="str">
        <f t="shared" ca="1" si="181"/>
        <v>Greater Than 8 Weeks Old</v>
      </c>
    </row>
    <row r="855" spans="1:22" x14ac:dyDescent="0.45">
      <c r="A855" s="2" t="s">
        <v>88</v>
      </c>
      <c r="B855" s="5">
        <v>43685</v>
      </c>
      <c r="C855" s="5" t="s">
        <v>376</v>
      </c>
      <c r="D855" s="5" t="s">
        <v>377</v>
      </c>
      <c r="E855" s="6">
        <v>3</v>
      </c>
      <c r="F855" s="3">
        <v>135</v>
      </c>
      <c r="G855" s="3">
        <v>48.96</v>
      </c>
      <c r="H855" s="8">
        <f t="shared" si="169"/>
        <v>16.32</v>
      </c>
      <c r="I855" s="3">
        <v>86.04</v>
      </c>
      <c r="J855" s="4">
        <v>0.64</v>
      </c>
      <c r="K855" s="2" t="str">
        <f t="shared" si="170"/>
        <v>Thursday</v>
      </c>
      <c r="L855" s="5">
        <f t="shared" si="171"/>
        <v>43688</v>
      </c>
      <c r="M855" s="2" t="str">
        <f t="shared" si="172"/>
        <v>Sunday</v>
      </c>
      <c r="N855" s="2" t="str">
        <f t="shared" si="173"/>
        <v>Monday</v>
      </c>
      <c r="O855" s="12">
        <f t="shared" si="174"/>
        <v>0</v>
      </c>
      <c r="P855" s="11" t="str">
        <f t="shared" si="175"/>
        <v>Low Cost per Unit</v>
      </c>
      <c r="Q855" s="12">
        <f t="shared" si="176"/>
        <v>0</v>
      </c>
      <c r="R855" s="12">
        <f t="shared" si="177"/>
        <v>4.05</v>
      </c>
      <c r="S855" s="12">
        <f t="shared" si="178"/>
        <v>0</v>
      </c>
      <c r="T855" s="12">
        <f t="shared" si="179"/>
        <v>0</v>
      </c>
      <c r="U855" s="12">
        <f t="shared" si="180"/>
        <v>0</v>
      </c>
      <c r="V855" s="13" t="str">
        <f t="shared" ca="1" si="181"/>
        <v>Greater Than 8 Weeks Old</v>
      </c>
    </row>
    <row r="856" spans="1:22" x14ac:dyDescent="0.45">
      <c r="A856" s="2" t="s">
        <v>313</v>
      </c>
      <c r="B856" s="5">
        <v>43685</v>
      </c>
      <c r="C856" s="5" t="s">
        <v>371</v>
      </c>
      <c r="D856" s="5" t="s">
        <v>371</v>
      </c>
      <c r="E856" s="6">
        <v>1</v>
      </c>
      <c r="F856" s="3">
        <v>11.99</v>
      </c>
      <c r="G856" s="3">
        <v>5.95</v>
      </c>
      <c r="H856" s="8">
        <f t="shared" si="169"/>
        <v>5.95</v>
      </c>
      <c r="I856" s="3">
        <v>6.04</v>
      </c>
      <c r="J856" s="4">
        <v>0.5</v>
      </c>
      <c r="K856" s="2" t="str">
        <f t="shared" si="170"/>
        <v>Thursday</v>
      </c>
      <c r="L856" s="5">
        <f t="shared" si="171"/>
        <v>43688</v>
      </c>
      <c r="M856" s="2" t="str">
        <f t="shared" si="172"/>
        <v>Sunday</v>
      </c>
      <c r="N856" s="2" t="str">
        <f t="shared" si="173"/>
        <v>Monday</v>
      </c>
      <c r="O856" s="12">
        <f t="shared" si="174"/>
        <v>0</v>
      </c>
      <c r="P856" s="11" t="str">
        <f t="shared" si="175"/>
        <v>Low Cost per Unit</v>
      </c>
      <c r="Q856" s="12">
        <f t="shared" si="176"/>
        <v>0</v>
      </c>
      <c r="R856" s="12">
        <f t="shared" si="177"/>
        <v>0</v>
      </c>
      <c r="S856" s="12">
        <f t="shared" si="178"/>
        <v>0</v>
      </c>
      <c r="T856" s="12">
        <f t="shared" si="179"/>
        <v>0</v>
      </c>
      <c r="U856" s="12">
        <f t="shared" si="180"/>
        <v>0</v>
      </c>
      <c r="V856" s="13" t="str">
        <f t="shared" ca="1" si="181"/>
        <v>Greater Than 8 Weeks Old</v>
      </c>
    </row>
    <row r="857" spans="1:22" x14ac:dyDescent="0.45">
      <c r="A857" s="2" t="s">
        <v>90</v>
      </c>
      <c r="B857" s="5">
        <v>43685</v>
      </c>
      <c r="C857" s="5" t="s">
        <v>378</v>
      </c>
      <c r="D857" s="5" t="s">
        <v>379</v>
      </c>
      <c r="E857" s="6">
        <v>6</v>
      </c>
      <c r="F857" s="3">
        <v>594</v>
      </c>
      <c r="G857" s="3">
        <v>215.82</v>
      </c>
      <c r="H857" s="8">
        <f t="shared" si="169"/>
        <v>35.97</v>
      </c>
      <c r="I857" s="3">
        <v>378.18</v>
      </c>
      <c r="J857" s="4">
        <v>0.64</v>
      </c>
      <c r="K857" s="2" t="str">
        <f t="shared" si="170"/>
        <v>Thursday</v>
      </c>
      <c r="L857" s="5">
        <f t="shared" si="171"/>
        <v>43688</v>
      </c>
      <c r="M857" s="2" t="str">
        <f t="shared" si="172"/>
        <v>Sunday</v>
      </c>
      <c r="N857" s="2" t="str">
        <f t="shared" si="173"/>
        <v>Monday</v>
      </c>
      <c r="O857" s="12">
        <f t="shared" si="174"/>
        <v>0</v>
      </c>
      <c r="P857" s="11" t="str">
        <f t="shared" si="175"/>
        <v>High Cost per Unit</v>
      </c>
      <c r="Q857" s="12">
        <f t="shared" si="176"/>
        <v>0</v>
      </c>
      <c r="R857" s="12">
        <f t="shared" si="177"/>
        <v>17.82</v>
      </c>
      <c r="S857" s="12">
        <f t="shared" si="178"/>
        <v>0</v>
      </c>
      <c r="T857" s="12">
        <f t="shared" si="179"/>
        <v>0</v>
      </c>
      <c r="U857" s="12">
        <f t="shared" si="180"/>
        <v>0</v>
      </c>
      <c r="V857" s="13" t="str">
        <f t="shared" ca="1" si="181"/>
        <v>Greater Than 8 Weeks Old</v>
      </c>
    </row>
    <row r="858" spans="1:22" x14ac:dyDescent="0.45">
      <c r="A858" s="2" t="s">
        <v>143</v>
      </c>
      <c r="B858" s="5">
        <v>43685</v>
      </c>
      <c r="C858" s="5" t="s">
        <v>386</v>
      </c>
      <c r="D858" s="5" t="s">
        <v>395</v>
      </c>
      <c r="E858" s="6">
        <v>1</v>
      </c>
      <c r="F858" s="3">
        <v>29</v>
      </c>
      <c r="G858" s="3">
        <v>10.77</v>
      </c>
      <c r="H858" s="8">
        <f t="shared" si="169"/>
        <v>10.77</v>
      </c>
      <c r="I858" s="3">
        <v>18.23</v>
      </c>
      <c r="J858" s="4">
        <v>0.63</v>
      </c>
      <c r="K858" s="2" t="str">
        <f t="shared" si="170"/>
        <v>Thursday</v>
      </c>
      <c r="L858" s="5">
        <f t="shared" si="171"/>
        <v>43688</v>
      </c>
      <c r="M858" s="2" t="str">
        <f t="shared" si="172"/>
        <v>Sunday</v>
      </c>
      <c r="N858" s="2" t="str">
        <f t="shared" si="173"/>
        <v>Monday</v>
      </c>
      <c r="O858" s="12">
        <f t="shared" si="174"/>
        <v>0</v>
      </c>
      <c r="P858" s="11" t="str">
        <f t="shared" si="175"/>
        <v>Low Cost per Unit</v>
      </c>
      <c r="Q858" s="12">
        <f t="shared" si="176"/>
        <v>0</v>
      </c>
      <c r="R858" s="12">
        <f t="shared" si="177"/>
        <v>0</v>
      </c>
      <c r="S858" s="12">
        <f t="shared" si="178"/>
        <v>0</v>
      </c>
      <c r="T858" s="12">
        <f t="shared" si="179"/>
        <v>0</v>
      </c>
      <c r="U858" s="12">
        <f t="shared" si="180"/>
        <v>0</v>
      </c>
      <c r="V858" s="13" t="str">
        <f t="shared" ca="1" si="181"/>
        <v>Greater Than 8 Weeks Old</v>
      </c>
    </row>
    <row r="859" spans="1:22" x14ac:dyDescent="0.45">
      <c r="A859" s="2" t="s">
        <v>314</v>
      </c>
      <c r="B859" s="5">
        <v>43685</v>
      </c>
      <c r="C859" s="5" t="s">
        <v>371</v>
      </c>
      <c r="D859" s="5" t="s">
        <v>371</v>
      </c>
      <c r="E859" s="6">
        <v>5</v>
      </c>
      <c r="F859" s="3">
        <v>119.95</v>
      </c>
      <c r="G859" s="3">
        <v>85</v>
      </c>
      <c r="H859" s="8">
        <f t="shared" si="169"/>
        <v>17</v>
      </c>
      <c r="I859" s="3">
        <v>34.950000000000003</v>
      </c>
      <c r="J859" s="4">
        <v>0.28999999999999998</v>
      </c>
      <c r="K859" s="2" t="str">
        <f t="shared" si="170"/>
        <v>Thursday</v>
      </c>
      <c r="L859" s="5">
        <f t="shared" si="171"/>
        <v>43688</v>
      </c>
      <c r="M859" s="2" t="str">
        <f t="shared" si="172"/>
        <v>Sunday</v>
      </c>
      <c r="N859" s="2" t="str">
        <f t="shared" si="173"/>
        <v>Monday</v>
      </c>
      <c r="O859" s="12">
        <f t="shared" si="174"/>
        <v>0</v>
      </c>
      <c r="P859" s="11" t="str">
        <f t="shared" si="175"/>
        <v>High Cost per Unit</v>
      </c>
      <c r="Q859" s="12">
        <f t="shared" si="176"/>
        <v>0</v>
      </c>
      <c r="R859" s="12">
        <f t="shared" si="177"/>
        <v>3.5985</v>
      </c>
      <c r="S859" s="12">
        <f t="shared" si="178"/>
        <v>0</v>
      </c>
      <c r="T859" s="12">
        <f t="shared" si="179"/>
        <v>0</v>
      </c>
      <c r="U859" s="12">
        <f t="shared" si="180"/>
        <v>0</v>
      </c>
      <c r="V859" s="13" t="str">
        <f t="shared" ca="1" si="181"/>
        <v>Greater Than 8 Weeks Old</v>
      </c>
    </row>
    <row r="860" spans="1:22" x14ac:dyDescent="0.45">
      <c r="A860" s="2" t="s">
        <v>318</v>
      </c>
      <c r="B860" s="5">
        <v>43685</v>
      </c>
      <c r="C860" s="5" t="s">
        <v>371</v>
      </c>
      <c r="D860" s="5" t="s">
        <v>371</v>
      </c>
      <c r="E860" s="6">
        <v>2</v>
      </c>
      <c r="F860" s="3">
        <v>47.98</v>
      </c>
      <c r="G860" s="3">
        <v>30</v>
      </c>
      <c r="H860" s="8">
        <f t="shared" si="169"/>
        <v>15</v>
      </c>
      <c r="I860" s="3">
        <v>17.98</v>
      </c>
      <c r="J860" s="4">
        <v>0.37</v>
      </c>
      <c r="K860" s="2" t="str">
        <f t="shared" si="170"/>
        <v>Thursday</v>
      </c>
      <c r="L860" s="5">
        <f t="shared" si="171"/>
        <v>43688</v>
      </c>
      <c r="M860" s="2" t="str">
        <f t="shared" si="172"/>
        <v>Sunday</v>
      </c>
      <c r="N860" s="2" t="str">
        <f t="shared" si="173"/>
        <v>Monday</v>
      </c>
      <c r="O860" s="12">
        <f t="shared" si="174"/>
        <v>0</v>
      </c>
      <c r="P860" s="11" t="str">
        <f t="shared" si="175"/>
        <v>Low Cost per Unit</v>
      </c>
      <c r="Q860" s="12">
        <f t="shared" si="176"/>
        <v>0</v>
      </c>
      <c r="R860" s="12">
        <f t="shared" si="177"/>
        <v>1.4393999999999998</v>
      </c>
      <c r="S860" s="12">
        <f t="shared" si="178"/>
        <v>0</v>
      </c>
      <c r="T860" s="12">
        <f t="shared" si="179"/>
        <v>0</v>
      </c>
      <c r="U860" s="12">
        <f t="shared" si="180"/>
        <v>0</v>
      </c>
      <c r="V860" s="13" t="str">
        <f t="shared" ca="1" si="181"/>
        <v>Greater Than 8 Weeks Old</v>
      </c>
    </row>
    <row r="861" spans="1:22" x14ac:dyDescent="0.45">
      <c r="A861" s="2" t="s">
        <v>257</v>
      </c>
      <c r="B861" s="5">
        <v>43685</v>
      </c>
      <c r="C861" s="5" t="s">
        <v>375</v>
      </c>
      <c r="D861" s="5" t="s">
        <v>382</v>
      </c>
      <c r="E861" s="6">
        <v>1</v>
      </c>
      <c r="F861" s="3">
        <v>31.5</v>
      </c>
      <c r="G861" s="3">
        <v>15</v>
      </c>
      <c r="H861" s="8">
        <f t="shared" si="169"/>
        <v>15</v>
      </c>
      <c r="I861" s="3">
        <v>16.5</v>
      </c>
      <c r="J861" s="4">
        <v>0.52</v>
      </c>
      <c r="K861" s="2" t="str">
        <f t="shared" si="170"/>
        <v>Thursday</v>
      </c>
      <c r="L861" s="5">
        <f t="shared" si="171"/>
        <v>43688</v>
      </c>
      <c r="M861" s="2" t="str">
        <f t="shared" si="172"/>
        <v>Sunday</v>
      </c>
      <c r="N861" s="2" t="str">
        <f t="shared" si="173"/>
        <v>Monday</v>
      </c>
      <c r="O861" s="12">
        <f t="shared" si="174"/>
        <v>0</v>
      </c>
      <c r="P861" s="11" t="str">
        <f t="shared" si="175"/>
        <v>Low Cost per Unit</v>
      </c>
      <c r="Q861" s="12">
        <f t="shared" si="176"/>
        <v>0</v>
      </c>
      <c r="R861" s="12">
        <f t="shared" si="177"/>
        <v>0</v>
      </c>
      <c r="S861" s="12">
        <f t="shared" si="178"/>
        <v>0</v>
      </c>
      <c r="T861" s="12">
        <f t="shared" si="179"/>
        <v>0</v>
      </c>
      <c r="U861" s="12">
        <f t="shared" si="180"/>
        <v>0</v>
      </c>
      <c r="V861" s="13" t="str">
        <f t="shared" ca="1" si="181"/>
        <v>Greater Than 8 Weeks Old</v>
      </c>
    </row>
    <row r="862" spans="1:22" x14ac:dyDescent="0.45">
      <c r="A862" s="2" t="s">
        <v>258</v>
      </c>
      <c r="B862" s="5">
        <v>43685</v>
      </c>
      <c r="C862" s="5" t="s">
        <v>375</v>
      </c>
      <c r="D862" s="5" t="s">
        <v>382</v>
      </c>
      <c r="E862" s="6">
        <v>1</v>
      </c>
      <c r="F862" s="3">
        <v>35</v>
      </c>
      <c r="G862" s="3">
        <v>12</v>
      </c>
      <c r="H862" s="8">
        <f t="shared" si="169"/>
        <v>12</v>
      </c>
      <c r="I862" s="3">
        <v>23</v>
      </c>
      <c r="J862" s="4">
        <v>0.66</v>
      </c>
      <c r="K862" s="2" t="str">
        <f t="shared" si="170"/>
        <v>Thursday</v>
      </c>
      <c r="L862" s="5">
        <f t="shared" si="171"/>
        <v>43688</v>
      </c>
      <c r="M862" s="2" t="str">
        <f t="shared" si="172"/>
        <v>Sunday</v>
      </c>
      <c r="N862" s="2" t="str">
        <f t="shared" si="173"/>
        <v>Monday</v>
      </c>
      <c r="O862" s="12">
        <f t="shared" si="174"/>
        <v>0</v>
      </c>
      <c r="P862" s="11" t="str">
        <f t="shared" si="175"/>
        <v>Low Cost per Unit</v>
      </c>
      <c r="Q862" s="12">
        <f t="shared" si="176"/>
        <v>0</v>
      </c>
      <c r="R862" s="12">
        <f t="shared" si="177"/>
        <v>0</v>
      </c>
      <c r="S862" s="12">
        <f t="shared" si="178"/>
        <v>0</v>
      </c>
      <c r="T862" s="12">
        <f t="shared" si="179"/>
        <v>0</v>
      </c>
      <c r="U862" s="12">
        <f t="shared" si="180"/>
        <v>0</v>
      </c>
      <c r="V862" s="13" t="str">
        <f t="shared" ca="1" si="181"/>
        <v>Greater Than 8 Weeks Old</v>
      </c>
    </row>
    <row r="863" spans="1:22" x14ac:dyDescent="0.45">
      <c r="A863" s="2" t="s">
        <v>131</v>
      </c>
      <c r="B863" s="5">
        <v>43686</v>
      </c>
      <c r="C863" s="5" t="s">
        <v>367</v>
      </c>
      <c r="D863" s="5" t="s">
        <v>368</v>
      </c>
      <c r="E863" s="6">
        <v>2</v>
      </c>
      <c r="F863" s="3">
        <v>110</v>
      </c>
      <c r="G863" s="3">
        <v>35.299999999999997</v>
      </c>
      <c r="H863" s="8">
        <f t="shared" si="169"/>
        <v>17.649999999999999</v>
      </c>
      <c r="I863" s="3">
        <v>74.7</v>
      </c>
      <c r="J863" s="4">
        <v>0.68</v>
      </c>
      <c r="K863" s="2" t="str">
        <f t="shared" si="170"/>
        <v>Friday</v>
      </c>
      <c r="L863" s="5">
        <f t="shared" si="171"/>
        <v>43689</v>
      </c>
      <c r="M863" s="2" t="str">
        <f t="shared" si="172"/>
        <v>Monday</v>
      </c>
      <c r="N863" s="2" t="str">
        <f t="shared" si="173"/>
        <v>Monday</v>
      </c>
      <c r="O863" s="12">
        <f t="shared" si="174"/>
        <v>0</v>
      </c>
      <c r="P863" s="11" t="str">
        <f t="shared" si="175"/>
        <v>High Cost per Unit</v>
      </c>
      <c r="Q863" s="12">
        <f t="shared" si="176"/>
        <v>11</v>
      </c>
      <c r="R863" s="12">
        <f t="shared" si="177"/>
        <v>3.3</v>
      </c>
      <c r="S863" s="12">
        <f t="shared" si="178"/>
        <v>0</v>
      </c>
      <c r="T863" s="12">
        <f t="shared" si="179"/>
        <v>0</v>
      </c>
      <c r="U863" s="12">
        <f t="shared" si="180"/>
        <v>0</v>
      </c>
      <c r="V863" s="13" t="str">
        <f t="shared" ca="1" si="181"/>
        <v>Greater Than 8 Weeks Old</v>
      </c>
    </row>
    <row r="864" spans="1:22" x14ac:dyDescent="0.45">
      <c r="A864" s="2" t="s">
        <v>91</v>
      </c>
      <c r="B864" s="5">
        <v>43686</v>
      </c>
      <c r="C864" s="5" t="s">
        <v>367</v>
      </c>
      <c r="D864" s="5" t="s">
        <v>368</v>
      </c>
      <c r="E864" s="6">
        <v>2</v>
      </c>
      <c r="F864" s="3">
        <v>110</v>
      </c>
      <c r="G864" s="3">
        <v>25.3</v>
      </c>
      <c r="H864" s="8">
        <f t="shared" si="169"/>
        <v>12.65</v>
      </c>
      <c r="I864" s="3">
        <v>84.7</v>
      </c>
      <c r="J864" s="4">
        <v>0.77</v>
      </c>
      <c r="K864" s="2" t="str">
        <f t="shared" si="170"/>
        <v>Friday</v>
      </c>
      <c r="L864" s="5">
        <f t="shared" si="171"/>
        <v>43689</v>
      </c>
      <c r="M864" s="2" t="str">
        <f t="shared" si="172"/>
        <v>Monday</v>
      </c>
      <c r="N864" s="2" t="str">
        <f t="shared" si="173"/>
        <v>Monday</v>
      </c>
      <c r="O864" s="12">
        <f t="shared" si="174"/>
        <v>0</v>
      </c>
      <c r="P864" s="11" t="str">
        <f t="shared" si="175"/>
        <v>Low Cost per Unit</v>
      </c>
      <c r="Q864" s="12">
        <f t="shared" si="176"/>
        <v>11</v>
      </c>
      <c r="R864" s="12">
        <f t="shared" si="177"/>
        <v>3.3</v>
      </c>
      <c r="S864" s="12">
        <f t="shared" si="178"/>
        <v>0</v>
      </c>
      <c r="T864" s="12">
        <f t="shared" si="179"/>
        <v>0</v>
      </c>
      <c r="U864" s="12">
        <f t="shared" si="180"/>
        <v>0</v>
      </c>
      <c r="V864" s="13" t="str">
        <f t="shared" ca="1" si="181"/>
        <v>Greater Than 8 Weeks Old</v>
      </c>
    </row>
    <row r="865" spans="1:22" x14ac:dyDescent="0.45">
      <c r="A865" s="2" t="s">
        <v>92</v>
      </c>
      <c r="B865" s="5">
        <v>43686</v>
      </c>
      <c r="C865" s="5" t="s">
        <v>367</v>
      </c>
      <c r="D865" s="5" t="s">
        <v>368</v>
      </c>
      <c r="E865" s="6">
        <v>1</v>
      </c>
      <c r="F865" s="3">
        <v>59</v>
      </c>
      <c r="G865" s="3">
        <v>20.3</v>
      </c>
      <c r="H865" s="8">
        <f t="shared" si="169"/>
        <v>20.3</v>
      </c>
      <c r="I865" s="3">
        <v>38.700000000000003</v>
      </c>
      <c r="J865" s="4">
        <v>0.66</v>
      </c>
      <c r="K865" s="2" t="str">
        <f t="shared" si="170"/>
        <v>Friday</v>
      </c>
      <c r="L865" s="5">
        <f t="shared" si="171"/>
        <v>43689</v>
      </c>
      <c r="M865" s="2" t="str">
        <f t="shared" si="172"/>
        <v>Monday</v>
      </c>
      <c r="N865" s="2" t="str">
        <f t="shared" si="173"/>
        <v>Monday</v>
      </c>
      <c r="O865" s="12">
        <f t="shared" si="174"/>
        <v>0</v>
      </c>
      <c r="P865" s="11" t="str">
        <f t="shared" si="175"/>
        <v>High Cost per Unit</v>
      </c>
      <c r="Q865" s="12">
        <f t="shared" si="176"/>
        <v>5.9</v>
      </c>
      <c r="R865" s="12">
        <f t="shared" si="177"/>
        <v>0</v>
      </c>
      <c r="S865" s="12">
        <f t="shared" si="178"/>
        <v>0</v>
      </c>
      <c r="T865" s="12">
        <f t="shared" si="179"/>
        <v>0</v>
      </c>
      <c r="U865" s="12">
        <f t="shared" si="180"/>
        <v>0</v>
      </c>
      <c r="V865" s="13" t="str">
        <f t="shared" ca="1" si="181"/>
        <v>Greater Than 8 Weeks Old</v>
      </c>
    </row>
    <row r="866" spans="1:22" x14ac:dyDescent="0.45">
      <c r="A866" s="2" t="s">
        <v>145</v>
      </c>
      <c r="B866" s="5">
        <v>43686</v>
      </c>
      <c r="C866" s="5" t="s">
        <v>367</v>
      </c>
      <c r="D866" s="5" t="s">
        <v>368</v>
      </c>
      <c r="E866" s="6">
        <v>1</v>
      </c>
      <c r="F866" s="3">
        <v>59</v>
      </c>
      <c r="G866" s="3">
        <v>22.65</v>
      </c>
      <c r="H866" s="8">
        <f t="shared" si="169"/>
        <v>22.65</v>
      </c>
      <c r="I866" s="3">
        <v>36.35</v>
      </c>
      <c r="J866" s="4">
        <v>0.62</v>
      </c>
      <c r="K866" s="2" t="str">
        <f t="shared" si="170"/>
        <v>Friday</v>
      </c>
      <c r="L866" s="5">
        <f t="shared" si="171"/>
        <v>43689</v>
      </c>
      <c r="M866" s="2" t="str">
        <f t="shared" si="172"/>
        <v>Monday</v>
      </c>
      <c r="N866" s="2" t="str">
        <f t="shared" si="173"/>
        <v>Monday</v>
      </c>
      <c r="O866" s="12">
        <f t="shared" si="174"/>
        <v>0</v>
      </c>
      <c r="P866" s="11" t="str">
        <f t="shared" si="175"/>
        <v>High Cost per Unit</v>
      </c>
      <c r="Q866" s="12">
        <f t="shared" si="176"/>
        <v>5.9</v>
      </c>
      <c r="R866" s="12">
        <f t="shared" si="177"/>
        <v>0</v>
      </c>
      <c r="S866" s="12">
        <f t="shared" si="178"/>
        <v>0</v>
      </c>
      <c r="T866" s="12">
        <f t="shared" si="179"/>
        <v>0</v>
      </c>
      <c r="U866" s="12">
        <f t="shared" si="180"/>
        <v>0</v>
      </c>
      <c r="V866" s="13" t="str">
        <f t="shared" ca="1" si="181"/>
        <v>Greater Than 8 Weeks Old</v>
      </c>
    </row>
    <row r="867" spans="1:22" x14ac:dyDescent="0.45">
      <c r="A867" s="2" t="s">
        <v>319</v>
      </c>
      <c r="B867" s="5">
        <v>43686</v>
      </c>
      <c r="C867" s="5" t="s">
        <v>367</v>
      </c>
      <c r="D867" s="5" t="s">
        <v>368</v>
      </c>
      <c r="E867" s="6">
        <v>2</v>
      </c>
      <c r="F867" s="3">
        <v>118</v>
      </c>
      <c r="G867" s="3">
        <v>45.4</v>
      </c>
      <c r="H867" s="8">
        <f t="shared" si="169"/>
        <v>22.7</v>
      </c>
      <c r="I867" s="3">
        <v>72.599999999999994</v>
      </c>
      <c r="J867" s="4">
        <v>0.62</v>
      </c>
      <c r="K867" s="2" t="str">
        <f t="shared" si="170"/>
        <v>Friday</v>
      </c>
      <c r="L867" s="5">
        <f t="shared" si="171"/>
        <v>43689</v>
      </c>
      <c r="M867" s="2" t="str">
        <f t="shared" si="172"/>
        <v>Monday</v>
      </c>
      <c r="N867" s="2" t="str">
        <f t="shared" si="173"/>
        <v>Monday</v>
      </c>
      <c r="O867" s="12">
        <f t="shared" si="174"/>
        <v>0</v>
      </c>
      <c r="P867" s="11" t="str">
        <f t="shared" si="175"/>
        <v>High Cost per Unit</v>
      </c>
      <c r="Q867" s="12">
        <f t="shared" si="176"/>
        <v>11.8</v>
      </c>
      <c r="R867" s="12">
        <f t="shared" si="177"/>
        <v>3.54</v>
      </c>
      <c r="S867" s="12">
        <f t="shared" si="178"/>
        <v>0</v>
      </c>
      <c r="T867" s="12">
        <f t="shared" si="179"/>
        <v>0</v>
      </c>
      <c r="U867" s="12">
        <f t="shared" si="180"/>
        <v>0</v>
      </c>
      <c r="V867" s="13" t="str">
        <f t="shared" ca="1" si="181"/>
        <v>Greater Than 8 Weeks Old</v>
      </c>
    </row>
    <row r="868" spans="1:22" x14ac:dyDescent="0.45">
      <c r="A868" s="2" t="s">
        <v>6</v>
      </c>
      <c r="B868" s="5">
        <v>43686</v>
      </c>
      <c r="C868" s="5" t="s">
        <v>367</v>
      </c>
      <c r="D868" s="5" t="s">
        <v>368</v>
      </c>
      <c r="E868" s="6">
        <v>2</v>
      </c>
      <c r="F868" s="3">
        <v>110</v>
      </c>
      <c r="G868" s="3">
        <v>42.46</v>
      </c>
      <c r="H868" s="8">
        <f t="shared" si="169"/>
        <v>21.23</v>
      </c>
      <c r="I868" s="3">
        <v>67.540000000000006</v>
      </c>
      <c r="J868" s="4">
        <v>0.61</v>
      </c>
      <c r="K868" s="2" t="str">
        <f t="shared" si="170"/>
        <v>Friday</v>
      </c>
      <c r="L868" s="5">
        <f t="shared" si="171"/>
        <v>43689</v>
      </c>
      <c r="M868" s="2" t="str">
        <f t="shared" si="172"/>
        <v>Monday</v>
      </c>
      <c r="N868" s="2" t="str">
        <f t="shared" si="173"/>
        <v>Monday</v>
      </c>
      <c r="O868" s="12">
        <f t="shared" si="174"/>
        <v>0</v>
      </c>
      <c r="P868" s="11" t="str">
        <f t="shared" si="175"/>
        <v>High Cost per Unit</v>
      </c>
      <c r="Q868" s="12">
        <f t="shared" si="176"/>
        <v>11</v>
      </c>
      <c r="R868" s="12">
        <f t="shared" si="177"/>
        <v>3.3</v>
      </c>
      <c r="S868" s="12">
        <f t="shared" si="178"/>
        <v>0</v>
      </c>
      <c r="T868" s="12">
        <f t="shared" si="179"/>
        <v>0</v>
      </c>
      <c r="U868" s="12">
        <f t="shared" si="180"/>
        <v>0</v>
      </c>
      <c r="V868" s="13" t="str">
        <f t="shared" ca="1" si="181"/>
        <v>Greater Than 8 Weeks Old</v>
      </c>
    </row>
    <row r="869" spans="1:22" x14ac:dyDescent="0.45">
      <c r="A869" s="2" t="s">
        <v>7</v>
      </c>
      <c r="B869" s="5">
        <v>43686</v>
      </c>
      <c r="C869" s="5" t="s">
        <v>367</v>
      </c>
      <c r="D869" s="5" t="s">
        <v>368</v>
      </c>
      <c r="E869" s="6">
        <v>1</v>
      </c>
      <c r="F869" s="3">
        <v>59</v>
      </c>
      <c r="G869" s="3">
        <v>23.02</v>
      </c>
      <c r="H869" s="8">
        <f t="shared" si="169"/>
        <v>23.02</v>
      </c>
      <c r="I869" s="3">
        <v>35.979999999999997</v>
      </c>
      <c r="J869" s="4">
        <v>0.61</v>
      </c>
      <c r="K869" s="2" t="str">
        <f t="shared" si="170"/>
        <v>Friday</v>
      </c>
      <c r="L869" s="5">
        <f t="shared" si="171"/>
        <v>43689</v>
      </c>
      <c r="M869" s="2" t="str">
        <f t="shared" si="172"/>
        <v>Monday</v>
      </c>
      <c r="N869" s="2" t="str">
        <f t="shared" si="173"/>
        <v>Monday</v>
      </c>
      <c r="O869" s="12">
        <f t="shared" si="174"/>
        <v>0</v>
      </c>
      <c r="P869" s="11" t="str">
        <f t="shared" si="175"/>
        <v>High Cost per Unit</v>
      </c>
      <c r="Q869" s="12">
        <f t="shared" si="176"/>
        <v>5.9</v>
      </c>
      <c r="R869" s="12">
        <f t="shared" si="177"/>
        <v>0</v>
      </c>
      <c r="S869" s="12">
        <f t="shared" si="178"/>
        <v>0</v>
      </c>
      <c r="T869" s="12">
        <f t="shared" si="179"/>
        <v>0</v>
      </c>
      <c r="U869" s="12">
        <f t="shared" si="180"/>
        <v>0</v>
      </c>
      <c r="V869" s="13" t="str">
        <f t="shared" ca="1" si="181"/>
        <v>Greater Than 8 Weeks Old</v>
      </c>
    </row>
    <row r="870" spans="1:22" x14ac:dyDescent="0.45">
      <c r="A870" s="2" t="s">
        <v>147</v>
      </c>
      <c r="B870" s="5">
        <v>43686</v>
      </c>
      <c r="C870" s="5" t="s">
        <v>367</v>
      </c>
      <c r="D870" s="5" t="s">
        <v>368</v>
      </c>
      <c r="E870" s="6">
        <v>1</v>
      </c>
      <c r="F870" s="3">
        <v>79</v>
      </c>
      <c r="G870" s="3">
        <v>19.940000000000001</v>
      </c>
      <c r="H870" s="8">
        <f t="shared" si="169"/>
        <v>19.940000000000001</v>
      </c>
      <c r="I870" s="3">
        <v>59.06</v>
      </c>
      <c r="J870" s="4">
        <v>0.75</v>
      </c>
      <c r="K870" s="2" t="str">
        <f t="shared" si="170"/>
        <v>Friday</v>
      </c>
      <c r="L870" s="5">
        <f t="shared" si="171"/>
        <v>43689</v>
      </c>
      <c r="M870" s="2" t="str">
        <f t="shared" si="172"/>
        <v>Monday</v>
      </c>
      <c r="N870" s="2" t="str">
        <f t="shared" si="173"/>
        <v>Monday</v>
      </c>
      <c r="O870" s="12">
        <f t="shared" si="174"/>
        <v>0</v>
      </c>
      <c r="P870" s="11" t="str">
        <f t="shared" si="175"/>
        <v>High Cost per Unit</v>
      </c>
      <c r="Q870" s="12">
        <f t="shared" si="176"/>
        <v>7.9</v>
      </c>
      <c r="R870" s="12">
        <f t="shared" si="177"/>
        <v>0</v>
      </c>
      <c r="S870" s="12">
        <f t="shared" si="178"/>
        <v>0</v>
      </c>
      <c r="T870" s="12">
        <f t="shared" si="179"/>
        <v>0</v>
      </c>
      <c r="U870" s="12">
        <f t="shared" si="180"/>
        <v>0</v>
      </c>
      <c r="V870" s="13" t="str">
        <f t="shared" ca="1" si="181"/>
        <v>Greater Than 8 Weeks Old</v>
      </c>
    </row>
    <row r="871" spans="1:22" x14ac:dyDescent="0.45">
      <c r="A871" s="2" t="s">
        <v>133</v>
      </c>
      <c r="B871" s="5">
        <v>43686</v>
      </c>
      <c r="C871" s="5" t="s">
        <v>367</v>
      </c>
      <c r="D871" s="5" t="s">
        <v>368</v>
      </c>
      <c r="E871" s="6">
        <v>1</v>
      </c>
      <c r="F871" s="3">
        <v>50</v>
      </c>
      <c r="G871" s="3">
        <v>12.75</v>
      </c>
      <c r="H871" s="8">
        <f t="shared" si="169"/>
        <v>12.75</v>
      </c>
      <c r="I871" s="3">
        <v>37.25</v>
      </c>
      <c r="J871" s="4">
        <v>0.75</v>
      </c>
      <c r="K871" s="2" t="str">
        <f t="shared" si="170"/>
        <v>Friday</v>
      </c>
      <c r="L871" s="5">
        <f t="shared" si="171"/>
        <v>43689</v>
      </c>
      <c r="M871" s="2" t="str">
        <f t="shared" si="172"/>
        <v>Monday</v>
      </c>
      <c r="N871" s="2" t="str">
        <f t="shared" si="173"/>
        <v>Monday</v>
      </c>
      <c r="O871" s="12">
        <f t="shared" si="174"/>
        <v>0</v>
      </c>
      <c r="P871" s="11" t="str">
        <f t="shared" si="175"/>
        <v>Low Cost per Unit</v>
      </c>
      <c r="Q871" s="12">
        <f t="shared" si="176"/>
        <v>5</v>
      </c>
      <c r="R871" s="12">
        <f t="shared" si="177"/>
        <v>0</v>
      </c>
      <c r="S871" s="12">
        <f t="shared" si="178"/>
        <v>0</v>
      </c>
      <c r="T871" s="12">
        <f t="shared" si="179"/>
        <v>0</v>
      </c>
      <c r="U871" s="12">
        <f t="shared" si="180"/>
        <v>0</v>
      </c>
      <c r="V871" s="13" t="str">
        <f t="shared" ca="1" si="181"/>
        <v>Greater Than 8 Weeks Old</v>
      </c>
    </row>
    <row r="872" spans="1:22" x14ac:dyDescent="0.45">
      <c r="A872" s="2" t="s">
        <v>95</v>
      </c>
      <c r="B872" s="5">
        <v>43686</v>
      </c>
      <c r="C872" s="5" t="s">
        <v>367</v>
      </c>
      <c r="D872" s="5" t="s">
        <v>368</v>
      </c>
      <c r="E872" s="6">
        <v>2</v>
      </c>
      <c r="F872" s="3">
        <v>178</v>
      </c>
      <c r="G872" s="3">
        <v>65.040000000000006</v>
      </c>
      <c r="H872" s="8">
        <f t="shared" si="169"/>
        <v>32.520000000000003</v>
      </c>
      <c r="I872" s="3">
        <v>112.96</v>
      </c>
      <c r="J872" s="4">
        <v>0.63</v>
      </c>
      <c r="K872" s="2" t="str">
        <f t="shared" si="170"/>
        <v>Friday</v>
      </c>
      <c r="L872" s="5">
        <f t="shared" si="171"/>
        <v>43689</v>
      </c>
      <c r="M872" s="2" t="str">
        <f t="shared" si="172"/>
        <v>Monday</v>
      </c>
      <c r="N872" s="2" t="str">
        <f t="shared" si="173"/>
        <v>Monday</v>
      </c>
      <c r="O872" s="12">
        <f t="shared" si="174"/>
        <v>0</v>
      </c>
      <c r="P872" s="11" t="str">
        <f t="shared" si="175"/>
        <v>High Cost per Unit</v>
      </c>
      <c r="Q872" s="12">
        <f t="shared" si="176"/>
        <v>17.8</v>
      </c>
      <c r="R872" s="12">
        <f t="shared" si="177"/>
        <v>5.34</v>
      </c>
      <c r="S872" s="12">
        <f t="shared" si="178"/>
        <v>0</v>
      </c>
      <c r="T872" s="12">
        <f t="shared" si="179"/>
        <v>0</v>
      </c>
      <c r="U872" s="12">
        <f t="shared" si="180"/>
        <v>0</v>
      </c>
      <c r="V872" s="13" t="str">
        <f t="shared" ca="1" si="181"/>
        <v>Greater Than 8 Weeks Old</v>
      </c>
    </row>
    <row r="873" spans="1:22" x14ac:dyDescent="0.45">
      <c r="A873" s="2" t="s">
        <v>159</v>
      </c>
      <c r="B873" s="5">
        <v>43686</v>
      </c>
      <c r="C873" s="5" t="s">
        <v>367</v>
      </c>
      <c r="D873" s="5" t="s">
        <v>368</v>
      </c>
      <c r="E873" s="6">
        <v>1</v>
      </c>
      <c r="F873" s="3">
        <v>79</v>
      </c>
      <c r="G873" s="3">
        <v>27.17</v>
      </c>
      <c r="H873" s="8">
        <f t="shared" si="169"/>
        <v>27.17</v>
      </c>
      <c r="I873" s="3">
        <v>51.83</v>
      </c>
      <c r="J873" s="4">
        <v>0.66</v>
      </c>
      <c r="K873" s="2" t="str">
        <f t="shared" si="170"/>
        <v>Friday</v>
      </c>
      <c r="L873" s="5">
        <f t="shared" si="171"/>
        <v>43689</v>
      </c>
      <c r="M873" s="2" t="str">
        <f t="shared" si="172"/>
        <v>Monday</v>
      </c>
      <c r="N873" s="2" t="str">
        <f t="shared" si="173"/>
        <v>Monday</v>
      </c>
      <c r="O873" s="12">
        <f t="shared" si="174"/>
        <v>0</v>
      </c>
      <c r="P873" s="11" t="str">
        <f t="shared" si="175"/>
        <v>High Cost per Unit</v>
      </c>
      <c r="Q873" s="12">
        <f t="shared" si="176"/>
        <v>7.9</v>
      </c>
      <c r="R873" s="12">
        <f t="shared" si="177"/>
        <v>0</v>
      </c>
      <c r="S873" s="12">
        <f t="shared" si="178"/>
        <v>0</v>
      </c>
      <c r="T873" s="12">
        <f t="shared" si="179"/>
        <v>0</v>
      </c>
      <c r="U873" s="12">
        <f t="shared" si="180"/>
        <v>0</v>
      </c>
      <c r="V873" s="13" t="str">
        <f t="shared" ca="1" si="181"/>
        <v>Greater Than 8 Weeks Old</v>
      </c>
    </row>
    <row r="874" spans="1:22" x14ac:dyDescent="0.45">
      <c r="A874" s="2" t="s">
        <v>286</v>
      </c>
      <c r="B874" s="5">
        <v>43686</v>
      </c>
      <c r="C874" s="5" t="s">
        <v>367</v>
      </c>
      <c r="D874" s="5" t="s">
        <v>368</v>
      </c>
      <c r="E874" s="6">
        <v>1</v>
      </c>
      <c r="F874" s="3">
        <v>75</v>
      </c>
      <c r="G874" s="3">
        <v>16.2</v>
      </c>
      <c r="H874" s="8">
        <f t="shared" si="169"/>
        <v>16.2</v>
      </c>
      <c r="I874" s="3">
        <v>58.8</v>
      </c>
      <c r="J874" s="4">
        <v>0.78</v>
      </c>
      <c r="K874" s="2" t="str">
        <f t="shared" si="170"/>
        <v>Friday</v>
      </c>
      <c r="L874" s="5">
        <f t="shared" si="171"/>
        <v>43689</v>
      </c>
      <c r="M874" s="2" t="str">
        <f t="shared" si="172"/>
        <v>Monday</v>
      </c>
      <c r="N874" s="2" t="str">
        <f t="shared" si="173"/>
        <v>Monday</v>
      </c>
      <c r="O874" s="12">
        <f t="shared" si="174"/>
        <v>0</v>
      </c>
      <c r="P874" s="11" t="str">
        <f t="shared" si="175"/>
        <v>Low Cost per Unit</v>
      </c>
      <c r="Q874" s="12">
        <f t="shared" si="176"/>
        <v>7.5</v>
      </c>
      <c r="R874" s="12">
        <f t="shared" si="177"/>
        <v>0</v>
      </c>
      <c r="S874" s="12">
        <f t="shared" si="178"/>
        <v>0</v>
      </c>
      <c r="T874" s="12">
        <f t="shared" si="179"/>
        <v>0</v>
      </c>
      <c r="U874" s="12">
        <f t="shared" si="180"/>
        <v>0</v>
      </c>
      <c r="V874" s="13" t="str">
        <f t="shared" ca="1" si="181"/>
        <v>Greater Than 8 Weeks Old</v>
      </c>
    </row>
    <row r="875" spans="1:22" x14ac:dyDescent="0.45">
      <c r="A875" s="2" t="s">
        <v>292</v>
      </c>
      <c r="B875" s="5">
        <v>43686</v>
      </c>
      <c r="C875" s="5" t="s">
        <v>367</v>
      </c>
      <c r="D875" s="5" t="s">
        <v>368</v>
      </c>
      <c r="E875" s="6">
        <v>4</v>
      </c>
      <c r="F875" s="3">
        <v>155.96</v>
      </c>
      <c r="G875" s="3">
        <v>70.599999999999994</v>
      </c>
      <c r="H875" s="8">
        <f t="shared" si="169"/>
        <v>17.649999999999999</v>
      </c>
      <c r="I875" s="3">
        <v>85.36</v>
      </c>
      <c r="J875" s="4">
        <v>0.55000000000000004</v>
      </c>
      <c r="K875" s="2" t="str">
        <f t="shared" si="170"/>
        <v>Friday</v>
      </c>
      <c r="L875" s="5">
        <f t="shared" si="171"/>
        <v>43689</v>
      </c>
      <c r="M875" s="2" t="str">
        <f t="shared" si="172"/>
        <v>Monday</v>
      </c>
      <c r="N875" s="2" t="str">
        <f t="shared" si="173"/>
        <v>Monday</v>
      </c>
      <c r="O875" s="12">
        <f t="shared" si="174"/>
        <v>0</v>
      </c>
      <c r="P875" s="11" t="str">
        <f t="shared" si="175"/>
        <v>High Cost per Unit</v>
      </c>
      <c r="Q875" s="12">
        <f t="shared" si="176"/>
        <v>15.596000000000002</v>
      </c>
      <c r="R875" s="12">
        <f t="shared" si="177"/>
        <v>4.6787999999999998</v>
      </c>
      <c r="S875" s="12">
        <f t="shared" si="178"/>
        <v>0</v>
      </c>
      <c r="T875" s="12">
        <f t="shared" si="179"/>
        <v>0</v>
      </c>
      <c r="U875" s="12">
        <f t="shared" si="180"/>
        <v>0</v>
      </c>
      <c r="V875" s="13" t="str">
        <f t="shared" ca="1" si="181"/>
        <v>Greater Than 8 Weeks Old</v>
      </c>
    </row>
    <row r="876" spans="1:22" x14ac:dyDescent="0.45">
      <c r="A876" s="2" t="s">
        <v>293</v>
      </c>
      <c r="B876" s="5">
        <v>43686</v>
      </c>
      <c r="C876" s="5" t="s">
        <v>367</v>
      </c>
      <c r="D876" s="5" t="s">
        <v>368</v>
      </c>
      <c r="E876" s="6">
        <v>5</v>
      </c>
      <c r="F876" s="3">
        <v>244.95</v>
      </c>
      <c r="G876" s="3">
        <v>115.75</v>
      </c>
      <c r="H876" s="8">
        <f t="shared" si="169"/>
        <v>23.15</v>
      </c>
      <c r="I876" s="3">
        <v>129.19999999999999</v>
      </c>
      <c r="J876" s="4">
        <v>0.53</v>
      </c>
      <c r="K876" s="2" t="str">
        <f t="shared" si="170"/>
        <v>Friday</v>
      </c>
      <c r="L876" s="5">
        <f t="shared" si="171"/>
        <v>43689</v>
      </c>
      <c r="M876" s="2" t="str">
        <f t="shared" si="172"/>
        <v>Monday</v>
      </c>
      <c r="N876" s="2" t="str">
        <f t="shared" si="173"/>
        <v>Monday</v>
      </c>
      <c r="O876" s="12">
        <f t="shared" si="174"/>
        <v>0</v>
      </c>
      <c r="P876" s="11" t="str">
        <f t="shared" si="175"/>
        <v>High Cost per Unit</v>
      </c>
      <c r="Q876" s="12">
        <f t="shared" si="176"/>
        <v>24.495000000000001</v>
      </c>
      <c r="R876" s="12">
        <f t="shared" si="177"/>
        <v>7.3484999999999996</v>
      </c>
      <c r="S876" s="12">
        <f t="shared" si="178"/>
        <v>0</v>
      </c>
      <c r="T876" s="12">
        <f t="shared" si="179"/>
        <v>0</v>
      </c>
      <c r="U876" s="12">
        <f t="shared" si="180"/>
        <v>0</v>
      </c>
      <c r="V876" s="13" t="str">
        <f t="shared" ca="1" si="181"/>
        <v>Greater Than 8 Weeks Old</v>
      </c>
    </row>
    <row r="877" spans="1:22" x14ac:dyDescent="0.45">
      <c r="A877" s="2" t="s">
        <v>209</v>
      </c>
      <c r="B877" s="5">
        <v>43686</v>
      </c>
      <c r="C877" s="5" t="s">
        <v>369</v>
      </c>
      <c r="D877" s="5" t="s">
        <v>370</v>
      </c>
      <c r="E877" s="6">
        <v>29</v>
      </c>
      <c r="F877" s="3">
        <v>1449.71</v>
      </c>
      <c r="G877" s="3">
        <v>797.5</v>
      </c>
      <c r="H877" s="8">
        <f t="shared" si="169"/>
        <v>27.5</v>
      </c>
      <c r="I877" s="3">
        <v>652.21</v>
      </c>
      <c r="J877" s="4">
        <v>0.45</v>
      </c>
      <c r="K877" s="2" t="str">
        <f t="shared" si="170"/>
        <v>Friday</v>
      </c>
      <c r="L877" s="5">
        <f t="shared" si="171"/>
        <v>43689</v>
      </c>
      <c r="M877" s="2" t="str">
        <f t="shared" si="172"/>
        <v>Monday</v>
      </c>
      <c r="N877" s="2" t="str">
        <f t="shared" si="173"/>
        <v>Monday</v>
      </c>
      <c r="O877" s="12">
        <f t="shared" si="174"/>
        <v>0</v>
      </c>
      <c r="P877" s="11" t="str">
        <f t="shared" si="175"/>
        <v>High Cost per Unit</v>
      </c>
      <c r="Q877" s="12">
        <f t="shared" si="176"/>
        <v>0</v>
      </c>
      <c r="R877" s="12">
        <f t="shared" si="177"/>
        <v>43.491300000000003</v>
      </c>
      <c r="S877" s="12">
        <f t="shared" si="178"/>
        <v>0</v>
      </c>
      <c r="T877" s="12">
        <f t="shared" si="179"/>
        <v>0</v>
      </c>
      <c r="U877" s="12">
        <f t="shared" si="180"/>
        <v>0</v>
      </c>
      <c r="V877" s="13" t="str">
        <f t="shared" ca="1" si="181"/>
        <v>Greater Than 8 Weeks Old</v>
      </c>
    </row>
    <row r="878" spans="1:22" x14ac:dyDescent="0.45">
      <c r="A878" s="2" t="s">
        <v>210</v>
      </c>
      <c r="B878" s="5">
        <v>43686</v>
      </c>
      <c r="C878" s="5" t="s">
        <v>371</v>
      </c>
      <c r="D878" s="5" t="s">
        <v>371</v>
      </c>
      <c r="E878" s="6">
        <v>2</v>
      </c>
      <c r="F878" s="3">
        <v>13.98</v>
      </c>
      <c r="G878" s="3">
        <v>9.5</v>
      </c>
      <c r="H878" s="8">
        <f t="shared" si="169"/>
        <v>4.75</v>
      </c>
      <c r="I878" s="3">
        <v>4.4800000000000004</v>
      </c>
      <c r="J878" s="4">
        <v>0.32</v>
      </c>
      <c r="K878" s="2" t="str">
        <f t="shared" si="170"/>
        <v>Friday</v>
      </c>
      <c r="L878" s="5">
        <f t="shared" si="171"/>
        <v>43689</v>
      </c>
      <c r="M878" s="2" t="str">
        <f t="shared" si="172"/>
        <v>Monday</v>
      </c>
      <c r="N878" s="2" t="str">
        <f t="shared" si="173"/>
        <v>Monday</v>
      </c>
      <c r="O878" s="12">
        <f t="shared" si="174"/>
        <v>0</v>
      </c>
      <c r="P878" s="11" t="str">
        <f t="shared" si="175"/>
        <v>Low Cost per Unit</v>
      </c>
      <c r="Q878" s="12">
        <f t="shared" si="176"/>
        <v>0</v>
      </c>
      <c r="R878" s="12">
        <f t="shared" si="177"/>
        <v>0.4194</v>
      </c>
      <c r="S878" s="12">
        <f t="shared" si="178"/>
        <v>0</v>
      </c>
      <c r="T878" s="12">
        <f t="shared" si="179"/>
        <v>0</v>
      </c>
      <c r="U878" s="12">
        <f t="shared" si="180"/>
        <v>0</v>
      </c>
      <c r="V878" s="13" t="str">
        <f t="shared" ca="1" si="181"/>
        <v>Greater Than 8 Weeks Old</v>
      </c>
    </row>
    <row r="879" spans="1:22" x14ac:dyDescent="0.45">
      <c r="A879" s="2" t="s">
        <v>294</v>
      </c>
      <c r="B879" s="5">
        <v>43686</v>
      </c>
      <c r="C879" s="5" t="s">
        <v>369</v>
      </c>
      <c r="D879" s="5" t="s">
        <v>370</v>
      </c>
      <c r="E879" s="6">
        <v>10</v>
      </c>
      <c r="F879" s="3">
        <v>99.9</v>
      </c>
      <c r="G879" s="3">
        <v>66.599999999999994</v>
      </c>
      <c r="H879" s="8">
        <f t="shared" si="169"/>
        <v>6.6599999999999993</v>
      </c>
      <c r="I879" s="3">
        <v>33.299999999999997</v>
      </c>
      <c r="J879" s="4">
        <v>0.33</v>
      </c>
      <c r="K879" s="2" t="str">
        <f t="shared" si="170"/>
        <v>Friday</v>
      </c>
      <c r="L879" s="5">
        <f t="shared" si="171"/>
        <v>43689</v>
      </c>
      <c r="M879" s="2" t="str">
        <f t="shared" si="172"/>
        <v>Monday</v>
      </c>
      <c r="N879" s="2" t="str">
        <f t="shared" si="173"/>
        <v>Monday</v>
      </c>
      <c r="O879" s="12">
        <f t="shared" si="174"/>
        <v>0</v>
      </c>
      <c r="P879" s="11" t="str">
        <f t="shared" si="175"/>
        <v>Low Cost per Unit</v>
      </c>
      <c r="Q879" s="12">
        <f t="shared" si="176"/>
        <v>0</v>
      </c>
      <c r="R879" s="12">
        <f t="shared" si="177"/>
        <v>2.9969999999999999</v>
      </c>
      <c r="S879" s="12">
        <f t="shared" si="178"/>
        <v>0</v>
      </c>
      <c r="T879" s="12">
        <f t="shared" si="179"/>
        <v>0</v>
      </c>
      <c r="U879" s="12">
        <f t="shared" si="180"/>
        <v>0</v>
      </c>
      <c r="V879" s="13" t="str">
        <f t="shared" ca="1" si="181"/>
        <v>Greater Than 8 Weeks Old</v>
      </c>
    </row>
    <row r="880" spans="1:22" x14ac:dyDescent="0.45">
      <c r="A880" s="2" t="s">
        <v>10</v>
      </c>
      <c r="B880" s="5">
        <v>43686</v>
      </c>
      <c r="C880" s="5" t="s">
        <v>369</v>
      </c>
      <c r="D880" s="5" t="s">
        <v>372</v>
      </c>
      <c r="E880" s="6">
        <v>1</v>
      </c>
      <c r="F880" s="3">
        <v>45</v>
      </c>
      <c r="G880" s="3">
        <v>12.15</v>
      </c>
      <c r="H880" s="8">
        <f t="shared" si="169"/>
        <v>12.15</v>
      </c>
      <c r="I880" s="3">
        <v>32.85</v>
      </c>
      <c r="J880" s="4">
        <v>0.73</v>
      </c>
      <c r="K880" s="2" t="str">
        <f t="shared" si="170"/>
        <v>Friday</v>
      </c>
      <c r="L880" s="5">
        <f t="shared" si="171"/>
        <v>43689</v>
      </c>
      <c r="M880" s="2" t="str">
        <f t="shared" si="172"/>
        <v>Monday</v>
      </c>
      <c r="N880" s="2" t="str">
        <f t="shared" si="173"/>
        <v>Monday</v>
      </c>
      <c r="O880" s="12">
        <f t="shared" si="174"/>
        <v>0</v>
      </c>
      <c r="P880" s="11" t="str">
        <f t="shared" si="175"/>
        <v>Low Cost per Unit</v>
      </c>
      <c r="Q880" s="12">
        <f t="shared" si="176"/>
        <v>0</v>
      </c>
      <c r="R880" s="12">
        <f t="shared" si="177"/>
        <v>0</v>
      </c>
      <c r="S880" s="12">
        <f t="shared" si="178"/>
        <v>0</v>
      </c>
      <c r="T880" s="12">
        <f t="shared" si="179"/>
        <v>0</v>
      </c>
      <c r="U880" s="12">
        <f t="shared" si="180"/>
        <v>0</v>
      </c>
      <c r="V880" s="13" t="str">
        <f t="shared" ca="1" si="181"/>
        <v>Greater Than 8 Weeks Old</v>
      </c>
    </row>
    <row r="881" spans="1:22" x14ac:dyDescent="0.45">
      <c r="A881" s="2" t="s">
        <v>295</v>
      </c>
      <c r="B881" s="5">
        <v>43686</v>
      </c>
      <c r="C881" s="5" t="s">
        <v>371</v>
      </c>
      <c r="D881" s="5" t="s">
        <v>371</v>
      </c>
      <c r="E881" s="6">
        <v>4</v>
      </c>
      <c r="F881" s="3">
        <v>27.96</v>
      </c>
      <c r="G881" s="3">
        <v>17.88</v>
      </c>
      <c r="H881" s="8">
        <f t="shared" si="169"/>
        <v>4.47</v>
      </c>
      <c r="I881" s="3">
        <v>10.08</v>
      </c>
      <c r="J881" s="4">
        <v>0.36</v>
      </c>
      <c r="K881" s="2" t="str">
        <f t="shared" si="170"/>
        <v>Friday</v>
      </c>
      <c r="L881" s="5">
        <f t="shared" si="171"/>
        <v>43689</v>
      </c>
      <c r="M881" s="2" t="str">
        <f t="shared" si="172"/>
        <v>Monday</v>
      </c>
      <c r="N881" s="2" t="str">
        <f t="shared" si="173"/>
        <v>Monday</v>
      </c>
      <c r="O881" s="12">
        <f t="shared" si="174"/>
        <v>0</v>
      </c>
      <c r="P881" s="11" t="str">
        <f t="shared" si="175"/>
        <v>Low Cost per Unit</v>
      </c>
      <c r="Q881" s="12">
        <f t="shared" si="176"/>
        <v>0</v>
      </c>
      <c r="R881" s="12">
        <f t="shared" si="177"/>
        <v>0.83879999999999999</v>
      </c>
      <c r="S881" s="12">
        <f t="shared" si="178"/>
        <v>0</v>
      </c>
      <c r="T881" s="12">
        <f t="shared" si="179"/>
        <v>0</v>
      </c>
      <c r="U881" s="12">
        <f t="shared" si="180"/>
        <v>0</v>
      </c>
      <c r="V881" s="13" t="str">
        <f t="shared" ca="1" si="181"/>
        <v>Greater Than 8 Weeks Old</v>
      </c>
    </row>
    <row r="882" spans="1:22" x14ac:dyDescent="0.45">
      <c r="A882" s="2" t="s">
        <v>271</v>
      </c>
      <c r="B882" s="5">
        <v>43686</v>
      </c>
      <c r="C882" s="5" t="s">
        <v>369</v>
      </c>
      <c r="D882" s="5" t="s">
        <v>373</v>
      </c>
      <c r="E882" s="6">
        <v>1</v>
      </c>
      <c r="F882" s="3">
        <v>58</v>
      </c>
      <c r="G882" s="3">
        <v>14.76</v>
      </c>
      <c r="H882" s="8">
        <f t="shared" si="169"/>
        <v>14.76</v>
      </c>
      <c r="I882" s="3">
        <v>43.24</v>
      </c>
      <c r="J882" s="4">
        <v>0.75</v>
      </c>
      <c r="K882" s="2" t="str">
        <f t="shared" si="170"/>
        <v>Friday</v>
      </c>
      <c r="L882" s="5">
        <f t="shared" si="171"/>
        <v>43689</v>
      </c>
      <c r="M882" s="2" t="str">
        <f t="shared" si="172"/>
        <v>Monday</v>
      </c>
      <c r="N882" s="2" t="str">
        <f t="shared" si="173"/>
        <v>Monday</v>
      </c>
      <c r="O882" s="12">
        <f t="shared" si="174"/>
        <v>0</v>
      </c>
      <c r="P882" s="11" t="str">
        <f t="shared" si="175"/>
        <v>Low Cost per Unit</v>
      </c>
      <c r="Q882" s="12">
        <f t="shared" si="176"/>
        <v>0</v>
      </c>
      <c r="R882" s="12">
        <f t="shared" si="177"/>
        <v>0</v>
      </c>
      <c r="S882" s="12">
        <f t="shared" si="178"/>
        <v>0</v>
      </c>
      <c r="T882" s="12">
        <f t="shared" si="179"/>
        <v>0</v>
      </c>
      <c r="U882" s="12">
        <f t="shared" si="180"/>
        <v>0</v>
      </c>
      <c r="V882" s="13" t="str">
        <f t="shared" ca="1" si="181"/>
        <v>Greater Than 8 Weeks Old</v>
      </c>
    </row>
    <row r="883" spans="1:22" x14ac:dyDescent="0.45">
      <c r="A883" s="2" t="s">
        <v>213</v>
      </c>
      <c r="B883" s="5">
        <v>43686</v>
      </c>
      <c r="C883" s="5" t="s">
        <v>369</v>
      </c>
      <c r="D883" s="5" t="s">
        <v>374</v>
      </c>
      <c r="E883" s="6">
        <v>8</v>
      </c>
      <c r="F883" s="3">
        <v>168</v>
      </c>
      <c r="G883" s="3">
        <v>57.36</v>
      </c>
      <c r="H883" s="8">
        <f t="shared" si="169"/>
        <v>7.17</v>
      </c>
      <c r="I883" s="3">
        <v>110.64</v>
      </c>
      <c r="J883" s="4">
        <v>0.66</v>
      </c>
      <c r="K883" s="2" t="str">
        <f t="shared" si="170"/>
        <v>Friday</v>
      </c>
      <c r="L883" s="5">
        <f t="shared" si="171"/>
        <v>43689</v>
      </c>
      <c r="M883" s="2" t="str">
        <f t="shared" si="172"/>
        <v>Monday</v>
      </c>
      <c r="N883" s="2" t="str">
        <f t="shared" si="173"/>
        <v>Monday</v>
      </c>
      <c r="O883" s="12">
        <f t="shared" si="174"/>
        <v>0</v>
      </c>
      <c r="P883" s="11" t="str">
        <f t="shared" si="175"/>
        <v>Low Cost per Unit</v>
      </c>
      <c r="Q883" s="12">
        <f t="shared" si="176"/>
        <v>0</v>
      </c>
      <c r="R883" s="12">
        <f t="shared" si="177"/>
        <v>5.04</v>
      </c>
      <c r="S883" s="12">
        <f t="shared" si="178"/>
        <v>0</v>
      </c>
      <c r="T883" s="12">
        <f t="shared" si="179"/>
        <v>0</v>
      </c>
      <c r="U883" s="12">
        <f t="shared" si="180"/>
        <v>0</v>
      </c>
      <c r="V883" s="13" t="str">
        <f t="shared" ca="1" si="181"/>
        <v>Greater Than 8 Weeks Old</v>
      </c>
    </row>
    <row r="884" spans="1:22" x14ac:dyDescent="0.45">
      <c r="A884" s="2" t="s">
        <v>176</v>
      </c>
      <c r="B884" s="5">
        <v>43686</v>
      </c>
      <c r="C884" s="5" t="s">
        <v>369</v>
      </c>
      <c r="D884" s="5" t="s">
        <v>375</v>
      </c>
      <c r="E884" s="6">
        <v>2</v>
      </c>
      <c r="F884" s="3">
        <v>10</v>
      </c>
      <c r="G884" s="3">
        <v>0.5</v>
      </c>
      <c r="H884" s="8">
        <f t="shared" si="169"/>
        <v>0.25</v>
      </c>
      <c r="I884" s="3">
        <v>9.5</v>
      </c>
      <c r="J884" s="4">
        <v>0.95</v>
      </c>
      <c r="K884" s="2" t="str">
        <f t="shared" si="170"/>
        <v>Friday</v>
      </c>
      <c r="L884" s="5">
        <f t="shared" si="171"/>
        <v>43689</v>
      </c>
      <c r="M884" s="2" t="str">
        <f t="shared" si="172"/>
        <v>Monday</v>
      </c>
      <c r="N884" s="2" t="str">
        <f t="shared" si="173"/>
        <v>Monday</v>
      </c>
      <c r="O884" s="12">
        <f t="shared" si="174"/>
        <v>0</v>
      </c>
      <c r="P884" s="11" t="str">
        <f t="shared" si="175"/>
        <v>Low Cost per Unit</v>
      </c>
      <c r="Q884" s="12">
        <f t="shared" si="176"/>
        <v>0</v>
      </c>
      <c r="R884" s="12">
        <f t="shared" si="177"/>
        <v>0.3</v>
      </c>
      <c r="S884" s="12">
        <f t="shared" si="178"/>
        <v>1.5</v>
      </c>
      <c r="T884" s="12">
        <f t="shared" si="179"/>
        <v>0</v>
      </c>
      <c r="U884" s="12">
        <f t="shared" si="180"/>
        <v>0</v>
      </c>
      <c r="V884" s="13" t="str">
        <f t="shared" ca="1" si="181"/>
        <v>Greater Than 8 Weeks Old</v>
      </c>
    </row>
    <row r="885" spans="1:22" x14ac:dyDescent="0.45">
      <c r="A885" s="2" t="s">
        <v>15</v>
      </c>
      <c r="B885" s="5">
        <v>43686</v>
      </c>
      <c r="C885" s="5" t="s">
        <v>369</v>
      </c>
      <c r="D885" s="5" t="s">
        <v>375</v>
      </c>
      <c r="E885" s="6">
        <v>3</v>
      </c>
      <c r="F885" s="3">
        <v>96</v>
      </c>
      <c r="G885" s="3">
        <v>16.5</v>
      </c>
      <c r="H885" s="8">
        <f t="shared" si="169"/>
        <v>5.5</v>
      </c>
      <c r="I885" s="3">
        <v>79.5</v>
      </c>
      <c r="J885" s="4">
        <v>0.83</v>
      </c>
      <c r="K885" s="2" t="str">
        <f t="shared" si="170"/>
        <v>Friday</v>
      </c>
      <c r="L885" s="5">
        <f t="shared" si="171"/>
        <v>43689</v>
      </c>
      <c r="M885" s="2" t="str">
        <f t="shared" si="172"/>
        <v>Monday</v>
      </c>
      <c r="N885" s="2" t="str">
        <f t="shared" si="173"/>
        <v>Monday</v>
      </c>
      <c r="O885" s="12">
        <f t="shared" si="174"/>
        <v>0</v>
      </c>
      <c r="P885" s="11" t="str">
        <f t="shared" si="175"/>
        <v>Low Cost per Unit</v>
      </c>
      <c r="Q885" s="12">
        <f t="shared" si="176"/>
        <v>0</v>
      </c>
      <c r="R885" s="12">
        <f t="shared" si="177"/>
        <v>2.88</v>
      </c>
      <c r="S885" s="12">
        <f t="shared" si="178"/>
        <v>14.399999999999999</v>
      </c>
      <c r="T885" s="12">
        <f t="shared" si="179"/>
        <v>0</v>
      </c>
      <c r="U885" s="12">
        <f t="shared" si="180"/>
        <v>0</v>
      </c>
      <c r="V885" s="13" t="str">
        <f t="shared" ca="1" si="181"/>
        <v>Greater Than 8 Weeks Old</v>
      </c>
    </row>
    <row r="886" spans="1:22" x14ac:dyDescent="0.45">
      <c r="A886" s="2" t="s">
        <v>135</v>
      </c>
      <c r="B886" s="5">
        <v>43686</v>
      </c>
      <c r="C886" s="5" t="s">
        <v>369</v>
      </c>
      <c r="D886" s="5" t="s">
        <v>375</v>
      </c>
      <c r="E886" s="6">
        <v>4</v>
      </c>
      <c r="F886" s="3">
        <v>23.96</v>
      </c>
      <c r="G886" s="3">
        <v>8.4</v>
      </c>
      <c r="H886" s="8">
        <f t="shared" si="169"/>
        <v>2.1</v>
      </c>
      <c r="I886" s="3">
        <v>15.56</v>
      </c>
      <c r="J886" s="4">
        <v>0.65</v>
      </c>
      <c r="K886" s="2" t="str">
        <f t="shared" si="170"/>
        <v>Friday</v>
      </c>
      <c r="L886" s="5">
        <f t="shared" si="171"/>
        <v>43689</v>
      </c>
      <c r="M886" s="2" t="str">
        <f t="shared" si="172"/>
        <v>Monday</v>
      </c>
      <c r="N886" s="2" t="str">
        <f t="shared" si="173"/>
        <v>Monday</v>
      </c>
      <c r="O886" s="12">
        <f t="shared" si="174"/>
        <v>0</v>
      </c>
      <c r="P886" s="11" t="str">
        <f t="shared" si="175"/>
        <v>Low Cost per Unit</v>
      </c>
      <c r="Q886" s="12">
        <f t="shared" si="176"/>
        <v>0</v>
      </c>
      <c r="R886" s="12">
        <f t="shared" si="177"/>
        <v>0.71879999999999999</v>
      </c>
      <c r="S886" s="12">
        <f t="shared" si="178"/>
        <v>3.5939999999999999</v>
      </c>
      <c r="T886" s="12">
        <f t="shared" si="179"/>
        <v>0</v>
      </c>
      <c r="U886" s="12">
        <f t="shared" si="180"/>
        <v>0</v>
      </c>
      <c r="V886" s="13" t="str">
        <f t="shared" ca="1" si="181"/>
        <v>Greater Than 8 Weeks Old</v>
      </c>
    </row>
    <row r="887" spans="1:22" x14ac:dyDescent="0.45">
      <c r="A887" s="2" t="s">
        <v>298</v>
      </c>
      <c r="B887" s="5">
        <v>43686</v>
      </c>
      <c r="C887" s="5" t="s">
        <v>369</v>
      </c>
      <c r="D887" s="5" t="s">
        <v>375</v>
      </c>
      <c r="E887" s="6">
        <v>3</v>
      </c>
      <c r="F887" s="3">
        <v>44.97</v>
      </c>
      <c r="G887" s="3">
        <v>38.67</v>
      </c>
      <c r="H887" s="8">
        <f t="shared" si="169"/>
        <v>12.89</v>
      </c>
      <c r="I887" s="3">
        <v>6.3</v>
      </c>
      <c r="J887" s="4">
        <v>0.14000000000000001</v>
      </c>
      <c r="K887" s="2" t="str">
        <f t="shared" si="170"/>
        <v>Friday</v>
      </c>
      <c r="L887" s="5">
        <f t="shared" si="171"/>
        <v>43689</v>
      </c>
      <c r="M887" s="2" t="str">
        <f t="shared" si="172"/>
        <v>Monday</v>
      </c>
      <c r="N887" s="2" t="str">
        <f t="shared" si="173"/>
        <v>Monday</v>
      </c>
      <c r="O887" s="12">
        <f t="shared" si="174"/>
        <v>0</v>
      </c>
      <c r="P887" s="11" t="str">
        <f t="shared" si="175"/>
        <v>Low Cost per Unit</v>
      </c>
      <c r="Q887" s="12">
        <f t="shared" si="176"/>
        <v>0</v>
      </c>
      <c r="R887" s="12">
        <f t="shared" si="177"/>
        <v>1.3491</v>
      </c>
      <c r="S887" s="12">
        <f t="shared" si="178"/>
        <v>6.7454999999999998</v>
      </c>
      <c r="T887" s="12">
        <f t="shared" si="179"/>
        <v>0</v>
      </c>
      <c r="U887" s="12">
        <f t="shared" si="180"/>
        <v>0</v>
      </c>
      <c r="V887" s="13" t="str">
        <f t="shared" ca="1" si="181"/>
        <v>Greater Than 8 Weeks Old</v>
      </c>
    </row>
    <row r="888" spans="1:22" x14ac:dyDescent="0.45">
      <c r="A888" s="2" t="s">
        <v>98</v>
      </c>
      <c r="B888" s="5">
        <v>43686</v>
      </c>
      <c r="C888" s="5" t="s">
        <v>376</v>
      </c>
      <c r="D888" s="5" t="s">
        <v>377</v>
      </c>
      <c r="E888" s="6">
        <v>16</v>
      </c>
      <c r="F888" s="3">
        <v>319.83999999999997</v>
      </c>
      <c r="G888" s="3">
        <v>127.04</v>
      </c>
      <c r="H888" s="8">
        <f t="shared" si="169"/>
        <v>7.94</v>
      </c>
      <c r="I888" s="3">
        <v>192.8</v>
      </c>
      <c r="J888" s="4">
        <v>0.6</v>
      </c>
      <c r="K888" s="2" t="str">
        <f t="shared" si="170"/>
        <v>Friday</v>
      </c>
      <c r="L888" s="5">
        <f t="shared" si="171"/>
        <v>43689</v>
      </c>
      <c r="M888" s="2" t="str">
        <f t="shared" si="172"/>
        <v>Monday</v>
      </c>
      <c r="N888" s="2" t="str">
        <f t="shared" si="173"/>
        <v>Monday</v>
      </c>
      <c r="O888" s="12">
        <f t="shared" si="174"/>
        <v>0</v>
      </c>
      <c r="P888" s="11" t="str">
        <f t="shared" si="175"/>
        <v>Low Cost per Unit</v>
      </c>
      <c r="Q888" s="12">
        <f t="shared" si="176"/>
        <v>0</v>
      </c>
      <c r="R888" s="12">
        <f t="shared" si="177"/>
        <v>9.5951999999999984</v>
      </c>
      <c r="S888" s="12">
        <f t="shared" si="178"/>
        <v>0</v>
      </c>
      <c r="T888" s="12">
        <f t="shared" si="179"/>
        <v>0</v>
      </c>
      <c r="U888" s="12">
        <f t="shared" si="180"/>
        <v>63.967999999999996</v>
      </c>
      <c r="V888" s="13" t="str">
        <f t="shared" ca="1" si="181"/>
        <v>Greater Than 8 Weeks Old</v>
      </c>
    </row>
    <row r="889" spans="1:22" x14ac:dyDescent="0.45">
      <c r="A889" s="2" t="s">
        <v>16</v>
      </c>
      <c r="B889" s="5">
        <v>43686</v>
      </c>
      <c r="C889" s="5" t="s">
        <v>375</v>
      </c>
      <c r="D889" s="5" t="s">
        <v>377</v>
      </c>
      <c r="E889" s="6">
        <v>1</v>
      </c>
      <c r="F889" s="3">
        <v>25</v>
      </c>
      <c r="G889" s="3">
        <v>4.5</v>
      </c>
      <c r="H889" s="8">
        <f t="shared" si="169"/>
        <v>4.5</v>
      </c>
      <c r="I889" s="3">
        <v>20.5</v>
      </c>
      <c r="J889" s="4">
        <v>0.82</v>
      </c>
      <c r="K889" s="2" t="str">
        <f t="shared" si="170"/>
        <v>Friday</v>
      </c>
      <c r="L889" s="5">
        <f t="shared" si="171"/>
        <v>43689</v>
      </c>
      <c r="M889" s="2" t="str">
        <f t="shared" si="172"/>
        <v>Monday</v>
      </c>
      <c r="N889" s="2" t="str">
        <f t="shared" si="173"/>
        <v>Monday</v>
      </c>
      <c r="O889" s="12">
        <f t="shared" si="174"/>
        <v>0</v>
      </c>
      <c r="P889" s="11" t="str">
        <f t="shared" si="175"/>
        <v>Low Cost per Unit</v>
      </c>
      <c r="Q889" s="12">
        <f t="shared" si="176"/>
        <v>0</v>
      </c>
      <c r="R889" s="12">
        <f t="shared" si="177"/>
        <v>0</v>
      </c>
      <c r="S889" s="12">
        <f t="shared" si="178"/>
        <v>0</v>
      </c>
      <c r="T889" s="12">
        <f t="shared" si="179"/>
        <v>0</v>
      </c>
      <c r="U889" s="12">
        <f t="shared" si="180"/>
        <v>0</v>
      </c>
      <c r="V889" s="13" t="str">
        <f t="shared" ca="1" si="181"/>
        <v>Greater Than 8 Weeks Old</v>
      </c>
    </row>
    <row r="890" spans="1:22" x14ac:dyDescent="0.45">
      <c r="A890" s="2" t="s">
        <v>17</v>
      </c>
      <c r="B890" s="5">
        <v>43686</v>
      </c>
      <c r="C890" s="5" t="s">
        <v>376</v>
      </c>
      <c r="D890" s="5" t="s">
        <v>377</v>
      </c>
      <c r="E890" s="6">
        <v>3</v>
      </c>
      <c r="F890" s="3">
        <v>87</v>
      </c>
      <c r="G890" s="3">
        <v>18.600000000000001</v>
      </c>
      <c r="H890" s="8">
        <f t="shared" si="169"/>
        <v>6.2</v>
      </c>
      <c r="I890" s="3">
        <v>68.400000000000006</v>
      </c>
      <c r="J890" s="4">
        <v>0.79</v>
      </c>
      <c r="K890" s="2" t="str">
        <f t="shared" si="170"/>
        <v>Friday</v>
      </c>
      <c r="L890" s="5">
        <f t="shared" si="171"/>
        <v>43689</v>
      </c>
      <c r="M890" s="2" t="str">
        <f t="shared" si="172"/>
        <v>Monday</v>
      </c>
      <c r="N890" s="2" t="str">
        <f t="shared" si="173"/>
        <v>Monday</v>
      </c>
      <c r="O890" s="12">
        <f t="shared" si="174"/>
        <v>0</v>
      </c>
      <c r="P890" s="11" t="str">
        <f t="shared" si="175"/>
        <v>Low Cost per Unit</v>
      </c>
      <c r="Q890" s="12">
        <f t="shared" si="176"/>
        <v>0</v>
      </c>
      <c r="R890" s="12">
        <f t="shared" si="177"/>
        <v>2.61</v>
      </c>
      <c r="S890" s="12">
        <f t="shared" si="178"/>
        <v>0</v>
      </c>
      <c r="T890" s="12">
        <f t="shared" si="179"/>
        <v>0</v>
      </c>
      <c r="U890" s="12">
        <f t="shared" si="180"/>
        <v>17.400000000000002</v>
      </c>
      <c r="V890" s="13" t="str">
        <f t="shared" ca="1" si="181"/>
        <v>Greater Than 8 Weeks Old</v>
      </c>
    </row>
    <row r="891" spans="1:22" x14ac:dyDescent="0.45">
      <c r="A891" s="2" t="s">
        <v>239</v>
      </c>
      <c r="B891" s="5">
        <v>43686</v>
      </c>
      <c r="C891" s="5" t="s">
        <v>376</v>
      </c>
      <c r="D891" s="5" t="s">
        <v>377</v>
      </c>
      <c r="E891" s="6">
        <v>10</v>
      </c>
      <c r="F891" s="3">
        <v>149.9</v>
      </c>
      <c r="G891" s="3">
        <v>66</v>
      </c>
      <c r="H891" s="8">
        <f t="shared" si="169"/>
        <v>6.6</v>
      </c>
      <c r="I891" s="3">
        <v>83.9</v>
      </c>
      <c r="J891" s="4">
        <v>0.56000000000000005</v>
      </c>
      <c r="K891" s="2" t="str">
        <f t="shared" si="170"/>
        <v>Friday</v>
      </c>
      <c r="L891" s="5">
        <f t="shared" si="171"/>
        <v>43689</v>
      </c>
      <c r="M891" s="2" t="str">
        <f t="shared" si="172"/>
        <v>Monday</v>
      </c>
      <c r="N891" s="2" t="str">
        <f t="shared" si="173"/>
        <v>Monday</v>
      </c>
      <c r="O891" s="12">
        <f t="shared" si="174"/>
        <v>0</v>
      </c>
      <c r="P891" s="11" t="str">
        <f t="shared" si="175"/>
        <v>Low Cost per Unit</v>
      </c>
      <c r="Q891" s="12">
        <f t="shared" si="176"/>
        <v>0</v>
      </c>
      <c r="R891" s="12">
        <f t="shared" si="177"/>
        <v>4.4969999999999999</v>
      </c>
      <c r="S891" s="12">
        <f t="shared" si="178"/>
        <v>0</v>
      </c>
      <c r="T891" s="12">
        <f t="shared" si="179"/>
        <v>0</v>
      </c>
      <c r="U891" s="12">
        <f t="shared" si="180"/>
        <v>29.980000000000004</v>
      </c>
      <c r="V891" s="13" t="str">
        <f t="shared" ca="1" si="181"/>
        <v>Greater Than 8 Weeks Old</v>
      </c>
    </row>
    <row r="892" spans="1:22" x14ac:dyDescent="0.45">
      <c r="A892" s="2" t="s">
        <v>18</v>
      </c>
      <c r="B892" s="5">
        <v>43686</v>
      </c>
      <c r="C892" s="5" t="s">
        <v>376</v>
      </c>
      <c r="D892" s="5" t="s">
        <v>377</v>
      </c>
      <c r="E892" s="6">
        <v>3</v>
      </c>
      <c r="F892" s="3">
        <v>75</v>
      </c>
      <c r="G892" s="3">
        <v>19.71</v>
      </c>
      <c r="H892" s="8">
        <f t="shared" si="169"/>
        <v>6.57</v>
      </c>
      <c r="I892" s="3">
        <v>55.29</v>
      </c>
      <c r="J892" s="4">
        <v>0.74</v>
      </c>
      <c r="K892" s="2" t="str">
        <f t="shared" si="170"/>
        <v>Friday</v>
      </c>
      <c r="L892" s="5">
        <f t="shared" si="171"/>
        <v>43689</v>
      </c>
      <c r="M892" s="2" t="str">
        <f t="shared" si="172"/>
        <v>Monday</v>
      </c>
      <c r="N892" s="2" t="str">
        <f t="shared" si="173"/>
        <v>Monday</v>
      </c>
      <c r="O892" s="12">
        <f t="shared" si="174"/>
        <v>0</v>
      </c>
      <c r="P892" s="11" t="str">
        <f t="shared" si="175"/>
        <v>Low Cost per Unit</v>
      </c>
      <c r="Q892" s="12">
        <f t="shared" si="176"/>
        <v>0</v>
      </c>
      <c r="R892" s="12">
        <f t="shared" si="177"/>
        <v>2.25</v>
      </c>
      <c r="S892" s="12">
        <f t="shared" si="178"/>
        <v>0</v>
      </c>
      <c r="T892" s="12">
        <f t="shared" si="179"/>
        <v>0</v>
      </c>
      <c r="U892" s="12">
        <f t="shared" si="180"/>
        <v>15</v>
      </c>
      <c r="V892" s="13" t="str">
        <f t="shared" ca="1" si="181"/>
        <v>Greater Than 8 Weeks Old</v>
      </c>
    </row>
    <row r="893" spans="1:22" x14ac:dyDescent="0.45">
      <c r="A893" s="2" t="s">
        <v>19</v>
      </c>
      <c r="B893" s="5">
        <v>43686</v>
      </c>
      <c r="C893" s="5" t="s">
        <v>378</v>
      </c>
      <c r="D893" s="5" t="s">
        <v>379</v>
      </c>
      <c r="E893" s="6">
        <v>2</v>
      </c>
      <c r="F893" s="3">
        <v>138</v>
      </c>
      <c r="G893" s="3">
        <v>40.119999999999997</v>
      </c>
      <c r="H893" s="8">
        <f t="shared" si="169"/>
        <v>20.059999999999999</v>
      </c>
      <c r="I893" s="3">
        <v>97.88</v>
      </c>
      <c r="J893" s="4">
        <v>0.71</v>
      </c>
      <c r="K893" s="2" t="str">
        <f t="shared" si="170"/>
        <v>Friday</v>
      </c>
      <c r="L893" s="5">
        <f t="shared" si="171"/>
        <v>43689</v>
      </c>
      <c r="M893" s="2" t="str">
        <f t="shared" si="172"/>
        <v>Monday</v>
      </c>
      <c r="N893" s="2" t="str">
        <f t="shared" si="173"/>
        <v>Monday</v>
      </c>
      <c r="O893" s="12">
        <f t="shared" si="174"/>
        <v>0</v>
      </c>
      <c r="P893" s="11" t="str">
        <f t="shared" si="175"/>
        <v>High Cost per Unit</v>
      </c>
      <c r="Q893" s="12">
        <f t="shared" si="176"/>
        <v>0</v>
      </c>
      <c r="R893" s="12">
        <f t="shared" si="177"/>
        <v>4.1399999999999997</v>
      </c>
      <c r="S893" s="12">
        <f t="shared" si="178"/>
        <v>0</v>
      </c>
      <c r="T893" s="12">
        <f t="shared" si="179"/>
        <v>0</v>
      </c>
      <c r="U893" s="12">
        <f t="shared" si="180"/>
        <v>0</v>
      </c>
      <c r="V893" s="13" t="str">
        <f t="shared" ca="1" si="181"/>
        <v>Greater Than 8 Weeks Old</v>
      </c>
    </row>
    <row r="894" spans="1:22" x14ac:dyDescent="0.45">
      <c r="A894" s="2" t="s">
        <v>20</v>
      </c>
      <c r="B894" s="5">
        <v>43686</v>
      </c>
      <c r="C894" s="5" t="s">
        <v>376</v>
      </c>
      <c r="D894" s="5" t="s">
        <v>377</v>
      </c>
      <c r="E894" s="6">
        <v>2</v>
      </c>
      <c r="F894" s="3">
        <v>44</v>
      </c>
      <c r="G894" s="3">
        <v>10.5</v>
      </c>
      <c r="H894" s="8">
        <f t="shared" si="169"/>
        <v>5.25</v>
      </c>
      <c r="I894" s="3">
        <v>33.5</v>
      </c>
      <c r="J894" s="4">
        <v>0.76</v>
      </c>
      <c r="K894" s="2" t="str">
        <f t="shared" si="170"/>
        <v>Friday</v>
      </c>
      <c r="L894" s="5">
        <f t="shared" si="171"/>
        <v>43689</v>
      </c>
      <c r="M894" s="2" t="str">
        <f t="shared" si="172"/>
        <v>Monday</v>
      </c>
      <c r="N894" s="2" t="str">
        <f t="shared" si="173"/>
        <v>Monday</v>
      </c>
      <c r="O894" s="12">
        <f t="shared" si="174"/>
        <v>0</v>
      </c>
      <c r="P894" s="11" t="str">
        <f t="shared" si="175"/>
        <v>Low Cost per Unit</v>
      </c>
      <c r="Q894" s="12">
        <f t="shared" si="176"/>
        <v>0</v>
      </c>
      <c r="R894" s="12">
        <f t="shared" si="177"/>
        <v>1.3199999999999998</v>
      </c>
      <c r="S894" s="12">
        <f t="shared" si="178"/>
        <v>0</v>
      </c>
      <c r="T894" s="12">
        <f t="shared" si="179"/>
        <v>0</v>
      </c>
      <c r="U894" s="12">
        <f t="shared" si="180"/>
        <v>8.8000000000000007</v>
      </c>
      <c r="V894" s="13" t="str">
        <f t="shared" ca="1" si="181"/>
        <v>Greater Than 8 Weeks Old</v>
      </c>
    </row>
    <row r="895" spans="1:22" x14ac:dyDescent="0.45">
      <c r="A895" s="2" t="s">
        <v>21</v>
      </c>
      <c r="B895" s="5">
        <v>43686</v>
      </c>
      <c r="C895" s="5" t="s">
        <v>376</v>
      </c>
      <c r="D895" s="5" t="s">
        <v>377</v>
      </c>
      <c r="E895" s="6">
        <v>5</v>
      </c>
      <c r="F895" s="3">
        <v>110</v>
      </c>
      <c r="G895" s="3">
        <v>31.75</v>
      </c>
      <c r="H895" s="8">
        <f t="shared" si="169"/>
        <v>6.35</v>
      </c>
      <c r="I895" s="3">
        <v>78.25</v>
      </c>
      <c r="J895" s="4">
        <v>0.71</v>
      </c>
      <c r="K895" s="2" t="str">
        <f t="shared" si="170"/>
        <v>Friday</v>
      </c>
      <c r="L895" s="5">
        <f t="shared" si="171"/>
        <v>43689</v>
      </c>
      <c r="M895" s="2" t="str">
        <f t="shared" si="172"/>
        <v>Monday</v>
      </c>
      <c r="N895" s="2" t="str">
        <f t="shared" si="173"/>
        <v>Monday</v>
      </c>
      <c r="O895" s="12">
        <f t="shared" si="174"/>
        <v>0</v>
      </c>
      <c r="P895" s="11" t="str">
        <f t="shared" si="175"/>
        <v>Low Cost per Unit</v>
      </c>
      <c r="Q895" s="12">
        <f t="shared" si="176"/>
        <v>0</v>
      </c>
      <c r="R895" s="12">
        <f t="shared" si="177"/>
        <v>3.3</v>
      </c>
      <c r="S895" s="12">
        <f t="shared" si="178"/>
        <v>0</v>
      </c>
      <c r="T895" s="12">
        <f t="shared" si="179"/>
        <v>0</v>
      </c>
      <c r="U895" s="12">
        <f t="shared" si="180"/>
        <v>22</v>
      </c>
      <c r="V895" s="13" t="str">
        <f t="shared" ca="1" si="181"/>
        <v>Greater Than 8 Weeks Old</v>
      </c>
    </row>
    <row r="896" spans="1:22" x14ac:dyDescent="0.45">
      <c r="A896" s="2" t="s">
        <v>215</v>
      </c>
      <c r="B896" s="5">
        <v>43686</v>
      </c>
      <c r="C896" s="5" t="s">
        <v>378</v>
      </c>
      <c r="D896" s="5" t="s">
        <v>379</v>
      </c>
      <c r="E896" s="6">
        <v>23</v>
      </c>
      <c r="F896" s="3">
        <v>229.77</v>
      </c>
      <c r="G896" s="3">
        <v>87.4</v>
      </c>
      <c r="H896" s="8">
        <f t="shared" si="169"/>
        <v>3.8000000000000003</v>
      </c>
      <c r="I896" s="3">
        <v>142.37</v>
      </c>
      <c r="J896" s="4">
        <v>0.62</v>
      </c>
      <c r="K896" s="2" t="str">
        <f t="shared" si="170"/>
        <v>Friday</v>
      </c>
      <c r="L896" s="5">
        <f t="shared" si="171"/>
        <v>43689</v>
      </c>
      <c r="M896" s="2" t="str">
        <f t="shared" si="172"/>
        <v>Monday</v>
      </c>
      <c r="N896" s="2" t="str">
        <f t="shared" si="173"/>
        <v>Monday</v>
      </c>
      <c r="O896" s="12">
        <f t="shared" si="174"/>
        <v>0</v>
      </c>
      <c r="P896" s="11" t="str">
        <f t="shared" si="175"/>
        <v>Low Cost per Unit</v>
      </c>
      <c r="Q896" s="12">
        <f t="shared" si="176"/>
        <v>0</v>
      </c>
      <c r="R896" s="12">
        <f t="shared" si="177"/>
        <v>6.8931000000000004</v>
      </c>
      <c r="S896" s="12">
        <f t="shared" si="178"/>
        <v>0</v>
      </c>
      <c r="T896" s="12">
        <f t="shared" si="179"/>
        <v>0</v>
      </c>
      <c r="U896" s="12">
        <f t="shared" si="180"/>
        <v>0</v>
      </c>
      <c r="V896" s="13" t="str">
        <f t="shared" ca="1" si="181"/>
        <v>Greater Than 8 Weeks Old</v>
      </c>
    </row>
    <row r="897" spans="1:22" x14ac:dyDescent="0.45">
      <c r="A897" s="2" t="s">
        <v>22</v>
      </c>
      <c r="B897" s="5">
        <v>43686</v>
      </c>
      <c r="C897" s="5" t="s">
        <v>380</v>
      </c>
      <c r="D897" s="5" t="s">
        <v>381</v>
      </c>
      <c r="E897" s="6">
        <v>1</v>
      </c>
      <c r="F897" s="3">
        <v>25</v>
      </c>
      <c r="G897" s="3">
        <v>5.4</v>
      </c>
      <c r="H897" s="8">
        <f t="shared" si="169"/>
        <v>5.4</v>
      </c>
      <c r="I897" s="3">
        <v>19.600000000000001</v>
      </c>
      <c r="J897" s="4">
        <v>0.78</v>
      </c>
      <c r="K897" s="2" t="str">
        <f t="shared" si="170"/>
        <v>Friday</v>
      </c>
      <c r="L897" s="5">
        <f t="shared" si="171"/>
        <v>43689</v>
      </c>
      <c r="M897" s="2" t="str">
        <f t="shared" si="172"/>
        <v>Monday</v>
      </c>
      <c r="N897" s="2" t="str">
        <f t="shared" si="173"/>
        <v>Monday</v>
      </c>
      <c r="O897" s="12">
        <f t="shared" si="174"/>
        <v>0</v>
      </c>
      <c r="P897" s="11" t="str">
        <f t="shared" si="175"/>
        <v>Low Cost per Unit</v>
      </c>
      <c r="Q897" s="12">
        <f t="shared" si="176"/>
        <v>0</v>
      </c>
      <c r="R897" s="12">
        <f t="shared" si="177"/>
        <v>0</v>
      </c>
      <c r="S897" s="12">
        <f t="shared" si="178"/>
        <v>0</v>
      </c>
      <c r="T897" s="12">
        <f t="shared" si="179"/>
        <v>0</v>
      </c>
      <c r="U897" s="12">
        <f t="shared" si="180"/>
        <v>0</v>
      </c>
      <c r="V897" s="13" t="str">
        <f t="shared" ca="1" si="181"/>
        <v>Greater Than 8 Weeks Old</v>
      </c>
    </row>
    <row r="898" spans="1:22" x14ac:dyDescent="0.45">
      <c r="A898" s="2" t="s">
        <v>316</v>
      </c>
      <c r="B898" s="5">
        <v>43686</v>
      </c>
      <c r="C898" s="5" t="s">
        <v>375</v>
      </c>
      <c r="D898" s="5" t="s">
        <v>382</v>
      </c>
      <c r="E898" s="6">
        <v>7</v>
      </c>
      <c r="F898" s="3">
        <v>153.93</v>
      </c>
      <c r="G898" s="3">
        <v>120.05</v>
      </c>
      <c r="H898" s="8">
        <f t="shared" si="169"/>
        <v>17.149999999999999</v>
      </c>
      <c r="I898" s="3">
        <v>33.880000000000003</v>
      </c>
      <c r="J898" s="4">
        <v>0.22</v>
      </c>
      <c r="K898" s="2" t="str">
        <f t="shared" si="170"/>
        <v>Friday</v>
      </c>
      <c r="L898" s="5">
        <f t="shared" si="171"/>
        <v>43689</v>
      </c>
      <c r="M898" s="2" t="str">
        <f t="shared" si="172"/>
        <v>Monday</v>
      </c>
      <c r="N898" s="2" t="str">
        <f t="shared" si="173"/>
        <v>Monday</v>
      </c>
      <c r="O898" s="12">
        <f t="shared" si="174"/>
        <v>0</v>
      </c>
      <c r="P898" s="11" t="str">
        <f t="shared" si="175"/>
        <v>High Cost per Unit</v>
      </c>
      <c r="Q898" s="12">
        <f t="shared" si="176"/>
        <v>0</v>
      </c>
      <c r="R898" s="12">
        <f t="shared" si="177"/>
        <v>4.6178999999999997</v>
      </c>
      <c r="S898" s="12">
        <f t="shared" si="178"/>
        <v>0</v>
      </c>
      <c r="T898" s="12">
        <f t="shared" si="179"/>
        <v>0</v>
      </c>
      <c r="U898" s="12">
        <f t="shared" si="180"/>
        <v>0</v>
      </c>
      <c r="V898" s="13" t="str">
        <f t="shared" ca="1" si="181"/>
        <v>Greater Than 8 Weeks Old</v>
      </c>
    </row>
    <row r="899" spans="1:22" x14ac:dyDescent="0.45">
      <c r="A899" s="2" t="s">
        <v>162</v>
      </c>
      <c r="B899" s="5">
        <v>43686</v>
      </c>
      <c r="C899" s="5" t="s">
        <v>383</v>
      </c>
      <c r="D899" s="5" t="s">
        <v>384</v>
      </c>
      <c r="E899" s="6">
        <v>25</v>
      </c>
      <c r="F899" s="3">
        <v>199.75</v>
      </c>
      <c r="G899" s="3">
        <v>80</v>
      </c>
      <c r="H899" s="8">
        <f t="shared" ref="H899:H962" si="182">G899/E899</f>
        <v>3.2</v>
      </c>
      <c r="I899" s="3">
        <v>119.75</v>
      </c>
      <c r="J899" s="4">
        <v>0.6</v>
      </c>
      <c r="K899" s="2" t="str">
        <f t="shared" ref="K899:K962" si="183">TEXT(B899,"dddd")</f>
        <v>Friday</v>
      </c>
      <c r="L899" s="5">
        <f t="shared" ref="L899:L962" si="184">B899+3</f>
        <v>43689</v>
      </c>
      <c r="M899" s="2" t="str">
        <f t="shared" ref="M899:M962" si="185">TEXT(L899,"dddd")</f>
        <v>Monday</v>
      </c>
      <c r="N899" s="2" t="str">
        <f t="shared" ref="N899:N962" si="186">IF(M899="Sunday","Monday",M899)</f>
        <v>Monday</v>
      </c>
      <c r="O899" s="12">
        <f t="shared" ref="O899:O962" si="187">IF(TEXT(B899,"dddd")="Tuesday",E899*0.05,0)</f>
        <v>0</v>
      </c>
      <c r="P899" s="11" t="str">
        <f t="shared" ref="P899:P962" si="188">IF(H899&gt;AVERAGE(H:H),"High Cost per Unit","Low Cost per Unit")</f>
        <v>Low Cost per Unit</v>
      </c>
      <c r="Q899" s="12">
        <f t="shared" ref="Q899:Q962" si="189">IF(D899="Masks",F899*0.1,0)</f>
        <v>0</v>
      </c>
      <c r="R899" s="12">
        <f t="shared" ref="R899:R962" si="190">IF(E899&gt;1,F899*0.03,0)</f>
        <v>5.9924999999999997</v>
      </c>
      <c r="S899" s="12">
        <f t="shared" ref="S899:S962" si="191">IF(D899="Accessories",F899*0.15,0)</f>
        <v>0</v>
      </c>
      <c r="T899" s="12">
        <f t="shared" ref="T899:T962" si="192">IF(AND(K899="Saturday",C899="Fitness"),F899*0.1,0)</f>
        <v>0</v>
      </c>
      <c r="U899" s="12">
        <f t="shared" ref="U899:U962" si="193">IF(AND(K899="Friday",C899="Automotive"),F899*0.2,0)</f>
        <v>0</v>
      </c>
      <c r="V899" s="13" t="str">
        <f t="shared" ref="V899:V962" ca="1" si="194">IF(ABS(TODAY()-B899)&gt;56,"Greater Than 8 Weeks Old","Less Than 8 Weeks Old")</f>
        <v>Greater Than 8 Weeks Old</v>
      </c>
    </row>
    <row r="900" spans="1:22" x14ac:dyDescent="0.45">
      <c r="A900" s="2" t="s">
        <v>216</v>
      </c>
      <c r="B900" s="5">
        <v>43686</v>
      </c>
      <c r="C900" s="5" t="s">
        <v>383</v>
      </c>
      <c r="D900" s="5" t="s">
        <v>385</v>
      </c>
      <c r="E900" s="6">
        <v>15</v>
      </c>
      <c r="F900" s="3">
        <v>134.85</v>
      </c>
      <c r="G900" s="3">
        <v>64.5</v>
      </c>
      <c r="H900" s="8">
        <f t="shared" si="182"/>
        <v>4.3</v>
      </c>
      <c r="I900" s="3">
        <v>70.349999999999994</v>
      </c>
      <c r="J900" s="4">
        <v>0.52</v>
      </c>
      <c r="K900" s="2" t="str">
        <f t="shared" si="183"/>
        <v>Friday</v>
      </c>
      <c r="L900" s="5">
        <f t="shared" si="184"/>
        <v>43689</v>
      </c>
      <c r="M900" s="2" t="str">
        <f t="shared" si="185"/>
        <v>Monday</v>
      </c>
      <c r="N900" s="2" t="str">
        <f t="shared" si="186"/>
        <v>Monday</v>
      </c>
      <c r="O900" s="12">
        <f t="shared" si="187"/>
        <v>0</v>
      </c>
      <c r="P900" s="11" t="str">
        <f t="shared" si="188"/>
        <v>Low Cost per Unit</v>
      </c>
      <c r="Q900" s="12">
        <f t="shared" si="189"/>
        <v>0</v>
      </c>
      <c r="R900" s="12">
        <f t="shared" si="190"/>
        <v>4.0454999999999997</v>
      </c>
      <c r="S900" s="12">
        <f t="shared" si="191"/>
        <v>0</v>
      </c>
      <c r="T900" s="12">
        <f t="shared" si="192"/>
        <v>0</v>
      </c>
      <c r="U900" s="12">
        <f t="shared" si="193"/>
        <v>0</v>
      </c>
      <c r="V900" s="13" t="str">
        <f t="shared" ca="1" si="194"/>
        <v>Greater Than 8 Weeks Old</v>
      </c>
    </row>
    <row r="901" spans="1:22" x14ac:dyDescent="0.45">
      <c r="A901" s="2" t="s">
        <v>217</v>
      </c>
      <c r="B901" s="5">
        <v>43686</v>
      </c>
      <c r="C901" s="5" t="s">
        <v>383</v>
      </c>
      <c r="D901" s="5" t="s">
        <v>385</v>
      </c>
      <c r="E901" s="6">
        <v>57</v>
      </c>
      <c r="F901" s="3">
        <v>359.6</v>
      </c>
      <c r="G901" s="3">
        <v>226.86</v>
      </c>
      <c r="H901" s="8">
        <f t="shared" si="182"/>
        <v>3.9800000000000004</v>
      </c>
      <c r="I901" s="3">
        <v>132.74</v>
      </c>
      <c r="J901" s="4">
        <v>0.37</v>
      </c>
      <c r="K901" s="2" t="str">
        <f t="shared" si="183"/>
        <v>Friday</v>
      </c>
      <c r="L901" s="5">
        <f t="shared" si="184"/>
        <v>43689</v>
      </c>
      <c r="M901" s="2" t="str">
        <f t="shared" si="185"/>
        <v>Monday</v>
      </c>
      <c r="N901" s="2" t="str">
        <f t="shared" si="186"/>
        <v>Monday</v>
      </c>
      <c r="O901" s="12">
        <f t="shared" si="187"/>
        <v>0</v>
      </c>
      <c r="P901" s="11" t="str">
        <f t="shared" si="188"/>
        <v>Low Cost per Unit</v>
      </c>
      <c r="Q901" s="12">
        <f t="shared" si="189"/>
        <v>0</v>
      </c>
      <c r="R901" s="12">
        <f t="shared" si="190"/>
        <v>10.788</v>
      </c>
      <c r="S901" s="12">
        <f t="shared" si="191"/>
        <v>0</v>
      </c>
      <c r="T901" s="12">
        <f t="shared" si="192"/>
        <v>0</v>
      </c>
      <c r="U901" s="12">
        <f t="shared" si="193"/>
        <v>0</v>
      </c>
      <c r="V901" s="13" t="str">
        <f t="shared" ca="1" si="194"/>
        <v>Greater Than 8 Weeks Old</v>
      </c>
    </row>
    <row r="902" spans="1:22" x14ac:dyDescent="0.45">
      <c r="A902" s="2" t="s">
        <v>23</v>
      </c>
      <c r="B902" s="5">
        <v>43686</v>
      </c>
      <c r="C902" s="5" t="s">
        <v>383</v>
      </c>
      <c r="D902" s="5" t="s">
        <v>385</v>
      </c>
      <c r="E902" s="6">
        <v>4</v>
      </c>
      <c r="F902" s="3">
        <v>56</v>
      </c>
      <c r="G902" s="3">
        <v>11</v>
      </c>
      <c r="H902" s="8">
        <f t="shared" si="182"/>
        <v>2.75</v>
      </c>
      <c r="I902" s="3">
        <v>45</v>
      </c>
      <c r="J902" s="4">
        <v>0.8</v>
      </c>
      <c r="K902" s="2" t="str">
        <f t="shared" si="183"/>
        <v>Friday</v>
      </c>
      <c r="L902" s="5">
        <f t="shared" si="184"/>
        <v>43689</v>
      </c>
      <c r="M902" s="2" t="str">
        <f t="shared" si="185"/>
        <v>Monday</v>
      </c>
      <c r="N902" s="2" t="str">
        <f t="shared" si="186"/>
        <v>Monday</v>
      </c>
      <c r="O902" s="12">
        <f t="shared" si="187"/>
        <v>0</v>
      </c>
      <c r="P902" s="11" t="str">
        <f t="shared" si="188"/>
        <v>Low Cost per Unit</v>
      </c>
      <c r="Q902" s="12">
        <f t="shared" si="189"/>
        <v>0</v>
      </c>
      <c r="R902" s="12">
        <f t="shared" si="190"/>
        <v>1.68</v>
      </c>
      <c r="S902" s="12">
        <f t="shared" si="191"/>
        <v>0</v>
      </c>
      <c r="T902" s="12">
        <f t="shared" si="192"/>
        <v>0</v>
      </c>
      <c r="U902" s="12">
        <f t="shared" si="193"/>
        <v>0</v>
      </c>
      <c r="V902" s="13" t="str">
        <f t="shared" ca="1" si="194"/>
        <v>Greater Than 8 Weeks Old</v>
      </c>
    </row>
    <row r="903" spans="1:22" x14ac:dyDescent="0.45">
      <c r="A903" s="2" t="s">
        <v>218</v>
      </c>
      <c r="B903" s="5">
        <v>43686</v>
      </c>
      <c r="C903" s="5" t="s">
        <v>369</v>
      </c>
      <c r="D903" s="5" t="s">
        <v>372</v>
      </c>
      <c r="E903" s="6">
        <v>11</v>
      </c>
      <c r="F903" s="3">
        <v>208.89</v>
      </c>
      <c r="G903" s="3">
        <v>110</v>
      </c>
      <c r="H903" s="8">
        <f t="shared" si="182"/>
        <v>10</v>
      </c>
      <c r="I903" s="3">
        <v>98.89</v>
      </c>
      <c r="J903" s="4">
        <v>0.47</v>
      </c>
      <c r="K903" s="2" t="str">
        <f t="shared" si="183"/>
        <v>Friday</v>
      </c>
      <c r="L903" s="5">
        <f t="shared" si="184"/>
        <v>43689</v>
      </c>
      <c r="M903" s="2" t="str">
        <f t="shared" si="185"/>
        <v>Monday</v>
      </c>
      <c r="N903" s="2" t="str">
        <f t="shared" si="186"/>
        <v>Monday</v>
      </c>
      <c r="O903" s="12">
        <f t="shared" si="187"/>
        <v>0</v>
      </c>
      <c r="P903" s="11" t="str">
        <f t="shared" si="188"/>
        <v>Low Cost per Unit</v>
      </c>
      <c r="Q903" s="12">
        <f t="shared" si="189"/>
        <v>0</v>
      </c>
      <c r="R903" s="12">
        <f t="shared" si="190"/>
        <v>6.2666999999999993</v>
      </c>
      <c r="S903" s="12">
        <f t="shared" si="191"/>
        <v>0</v>
      </c>
      <c r="T903" s="12">
        <f t="shared" si="192"/>
        <v>0</v>
      </c>
      <c r="U903" s="12">
        <f t="shared" si="193"/>
        <v>0</v>
      </c>
      <c r="V903" s="13" t="str">
        <f t="shared" ca="1" si="194"/>
        <v>Greater Than 8 Weeks Old</v>
      </c>
    </row>
    <row r="904" spans="1:22" x14ac:dyDescent="0.45">
      <c r="A904" s="2" t="s">
        <v>136</v>
      </c>
      <c r="B904" s="5">
        <v>43686</v>
      </c>
      <c r="C904" s="5" t="s">
        <v>376</v>
      </c>
      <c r="D904" s="5" t="s">
        <v>377</v>
      </c>
      <c r="E904" s="6">
        <v>36</v>
      </c>
      <c r="F904" s="3">
        <v>251.64</v>
      </c>
      <c r="G904" s="3">
        <v>63</v>
      </c>
      <c r="H904" s="8">
        <f t="shared" si="182"/>
        <v>1.75</v>
      </c>
      <c r="I904" s="3">
        <v>188.64</v>
      </c>
      <c r="J904" s="4">
        <v>0.75</v>
      </c>
      <c r="K904" s="2" t="str">
        <f t="shared" si="183"/>
        <v>Friday</v>
      </c>
      <c r="L904" s="5">
        <f t="shared" si="184"/>
        <v>43689</v>
      </c>
      <c r="M904" s="2" t="str">
        <f t="shared" si="185"/>
        <v>Monday</v>
      </c>
      <c r="N904" s="2" t="str">
        <f t="shared" si="186"/>
        <v>Monday</v>
      </c>
      <c r="O904" s="12">
        <f t="shared" si="187"/>
        <v>0</v>
      </c>
      <c r="P904" s="11" t="str">
        <f t="shared" si="188"/>
        <v>Low Cost per Unit</v>
      </c>
      <c r="Q904" s="12">
        <f t="shared" si="189"/>
        <v>0</v>
      </c>
      <c r="R904" s="12">
        <f t="shared" si="190"/>
        <v>7.549199999999999</v>
      </c>
      <c r="S904" s="12">
        <f t="shared" si="191"/>
        <v>0</v>
      </c>
      <c r="T904" s="12">
        <f t="shared" si="192"/>
        <v>0</v>
      </c>
      <c r="U904" s="12">
        <f t="shared" si="193"/>
        <v>50.328000000000003</v>
      </c>
      <c r="V904" s="13" t="str">
        <f t="shared" ca="1" si="194"/>
        <v>Greater Than 8 Weeks Old</v>
      </c>
    </row>
    <row r="905" spans="1:22" x14ac:dyDescent="0.45">
      <c r="A905" s="2" t="s">
        <v>24</v>
      </c>
      <c r="B905" s="5">
        <v>43686</v>
      </c>
      <c r="C905" s="5" t="s">
        <v>375</v>
      </c>
      <c r="D905" s="5" t="s">
        <v>377</v>
      </c>
      <c r="E905" s="6">
        <v>25</v>
      </c>
      <c r="F905" s="3">
        <v>249.75</v>
      </c>
      <c r="G905" s="3">
        <v>73.75</v>
      </c>
      <c r="H905" s="8">
        <f t="shared" si="182"/>
        <v>2.95</v>
      </c>
      <c r="I905" s="3">
        <v>176</v>
      </c>
      <c r="J905" s="4">
        <v>0.7</v>
      </c>
      <c r="K905" s="2" t="str">
        <f t="shared" si="183"/>
        <v>Friday</v>
      </c>
      <c r="L905" s="5">
        <f t="shared" si="184"/>
        <v>43689</v>
      </c>
      <c r="M905" s="2" t="str">
        <f t="shared" si="185"/>
        <v>Monday</v>
      </c>
      <c r="N905" s="2" t="str">
        <f t="shared" si="186"/>
        <v>Monday</v>
      </c>
      <c r="O905" s="12">
        <f t="shared" si="187"/>
        <v>0</v>
      </c>
      <c r="P905" s="11" t="str">
        <f t="shared" si="188"/>
        <v>Low Cost per Unit</v>
      </c>
      <c r="Q905" s="12">
        <f t="shared" si="189"/>
        <v>0</v>
      </c>
      <c r="R905" s="12">
        <f t="shared" si="190"/>
        <v>7.4924999999999997</v>
      </c>
      <c r="S905" s="12">
        <f t="shared" si="191"/>
        <v>0</v>
      </c>
      <c r="T905" s="12">
        <f t="shared" si="192"/>
        <v>0</v>
      </c>
      <c r="U905" s="12">
        <f t="shared" si="193"/>
        <v>0</v>
      </c>
      <c r="V905" s="13" t="str">
        <f t="shared" ca="1" si="194"/>
        <v>Greater Than 8 Weeks Old</v>
      </c>
    </row>
    <row r="906" spans="1:22" x14ac:dyDescent="0.45">
      <c r="A906" s="2" t="s">
        <v>219</v>
      </c>
      <c r="B906" s="5">
        <v>43686</v>
      </c>
      <c r="C906" s="5" t="s">
        <v>380</v>
      </c>
      <c r="D906" s="5" t="s">
        <v>381</v>
      </c>
      <c r="E906" s="6">
        <v>3</v>
      </c>
      <c r="F906" s="3">
        <v>57</v>
      </c>
      <c r="G906" s="3">
        <v>13.5</v>
      </c>
      <c r="H906" s="8">
        <f t="shared" si="182"/>
        <v>4.5</v>
      </c>
      <c r="I906" s="3">
        <v>43.5</v>
      </c>
      <c r="J906" s="4">
        <v>0.76</v>
      </c>
      <c r="K906" s="2" t="str">
        <f t="shared" si="183"/>
        <v>Friday</v>
      </c>
      <c r="L906" s="5">
        <f t="shared" si="184"/>
        <v>43689</v>
      </c>
      <c r="M906" s="2" t="str">
        <f t="shared" si="185"/>
        <v>Monday</v>
      </c>
      <c r="N906" s="2" t="str">
        <f t="shared" si="186"/>
        <v>Monday</v>
      </c>
      <c r="O906" s="12">
        <f t="shared" si="187"/>
        <v>0</v>
      </c>
      <c r="P906" s="11" t="str">
        <f t="shared" si="188"/>
        <v>Low Cost per Unit</v>
      </c>
      <c r="Q906" s="12">
        <f t="shared" si="189"/>
        <v>0</v>
      </c>
      <c r="R906" s="12">
        <f t="shared" si="190"/>
        <v>1.71</v>
      </c>
      <c r="S906" s="12">
        <f t="shared" si="191"/>
        <v>0</v>
      </c>
      <c r="T906" s="12">
        <f t="shared" si="192"/>
        <v>0</v>
      </c>
      <c r="U906" s="12">
        <f t="shared" si="193"/>
        <v>0</v>
      </c>
      <c r="V906" s="13" t="str">
        <f t="shared" ca="1" si="194"/>
        <v>Greater Than 8 Weeks Old</v>
      </c>
    </row>
    <row r="907" spans="1:22" x14ac:dyDescent="0.45">
      <c r="A907" s="2" t="s">
        <v>100</v>
      </c>
      <c r="B907" s="5">
        <v>43686</v>
      </c>
      <c r="C907" s="5" t="s">
        <v>380</v>
      </c>
      <c r="D907" s="5" t="s">
        <v>381</v>
      </c>
      <c r="E907" s="6">
        <v>2</v>
      </c>
      <c r="F907" s="3">
        <v>34</v>
      </c>
      <c r="G907" s="3">
        <v>5.98</v>
      </c>
      <c r="H907" s="8">
        <f t="shared" si="182"/>
        <v>2.99</v>
      </c>
      <c r="I907" s="3">
        <v>28.02</v>
      </c>
      <c r="J907" s="4">
        <v>0.82</v>
      </c>
      <c r="K907" s="2" t="str">
        <f t="shared" si="183"/>
        <v>Friday</v>
      </c>
      <c r="L907" s="5">
        <f t="shared" si="184"/>
        <v>43689</v>
      </c>
      <c r="M907" s="2" t="str">
        <f t="shared" si="185"/>
        <v>Monday</v>
      </c>
      <c r="N907" s="2" t="str">
        <f t="shared" si="186"/>
        <v>Monday</v>
      </c>
      <c r="O907" s="12">
        <f t="shared" si="187"/>
        <v>0</v>
      </c>
      <c r="P907" s="11" t="str">
        <f t="shared" si="188"/>
        <v>Low Cost per Unit</v>
      </c>
      <c r="Q907" s="12">
        <f t="shared" si="189"/>
        <v>0</v>
      </c>
      <c r="R907" s="12">
        <f t="shared" si="190"/>
        <v>1.02</v>
      </c>
      <c r="S907" s="12">
        <f t="shared" si="191"/>
        <v>0</v>
      </c>
      <c r="T907" s="12">
        <f t="shared" si="192"/>
        <v>0</v>
      </c>
      <c r="U907" s="12">
        <f t="shared" si="193"/>
        <v>0</v>
      </c>
      <c r="V907" s="13" t="str">
        <f t="shared" ca="1" si="194"/>
        <v>Greater Than 8 Weeks Old</v>
      </c>
    </row>
    <row r="908" spans="1:22" x14ac:dyDescent="0.45">
      <c r="A908" s="2" t="s">
        <v>27</v>
      </c>
      <c r="B908" s="5">
        <v>43686</v>
      </c>
      <c r="C908" s="5" t="s">
        <v>380</v>
      </c>
      <c r="D908" s="5" t="s">
        <v>381</v>
      </c>
      <c r="E908" s="6">
        <v>17</v>
      </c>
      <c r="F908" s="3">
        <v>169.83</v>
      </c>
      <c r="G908" s="3">
        <v>50.15</v>
      </c>
      <c r="H908" s="8">
        <f t="shared" si="182"/>
        <v>2.9499999999999997</v>
      </c>
      <c r="I908" s="3">
        <v>119.68</v>
      </c>
      <c r="J908" s="4">
        <v>0.7</v>
      </c>
      <c r="K908" s="2" t="str">
        <f t="shared" si="183"/>
        <v>Friday</v>
      </c>
      <c r="L908" s="5">
        <f t="shared" si="184"/>
        <v>43689</v>
      </c>
      <c r="M908" s="2" t="str">
        <f t="shared" si="185"/>
        <v>Monday</v>
      </c>
      <c r="N908" s="2" t="str">
        <f t="shared" si="186"/>
        <v>Monday</v>
      </c>
      <c r="O908" s="12">
        <f t="shared" si="187"/>
        <v>0</v>
      </c>
      <c r="P908" s="11" t="str">
        <f t="shared" si="188"/>
        <v>Low Cost per Unit</v>
      </c>
      <c r="Q908" s="12">
        <f t="shared" si="189"/>
        <v>0</v>
      </c>
      <c r="R908" s="12">
        <f t="shared" si="190"/>
        <v>5.0949</v>
      </c>
      <c r="S908" s="12">
        <f t="shared" si="191"/>
        <v>0</v>
      </c>
      <c r="T908" s="12">
        <f t="shared" si="192"/>
        <v>0</v>
      </c>
      <c r="U908" s="12">
        <f t="shared" si="193"/>
        <v>0</v>
      </c>
      <c r="V908" s="13" t="str">
        <f t="shared" ca="1" si="194"/>
        <v>Greater Than 8 Weeks Old</v>
      </c>
    </row>
    <row r="909" spans="1:22" x14ac:dyDescent="0.45">
      <c r="A909" s="2" t="s">
        <v>240</v>
      </c>
      <c r="B909" s="5">
        <v>43686</v>
      </c>
      <c r="C909" s="5" t="s">
        <v>371</v>
      </c>
      <c r="D909" s="5" t="s">
        <v>371</v>
      </c>
      <c r="E909" s="6">
        <v>11</v>
      </c>
      <c r="F909" s="3">
        <v>120.89</v>
      </c>
      <c r="G909" s="3">
        <v>41.25</v>
      </c>
      <c r="H909" s="8">
        <f t="shared" si="182"/>
        <v>3.75</v>
      </c>
      <c r="I909" s="3">
        <v>79.64</v>
      </c>
      <c r="J909" s="4">
        <v>0.66</v>
      </c>
      <c r="K909" s="2" t="str">
        <f t="shared" si="183"/>
        <v>Friday</v>
      </c>
      <c r="L909" s="5">
        <f t="shared" si="184"/>
        <v>43689</v>
      </c>
      <c r="M909" s="2" t="str">
        <f t="shared" si="185"/>
        <v>Monday</v>
      </c>
      <c r="N909" s="2" t="str">
        <f t="shared" si="186"/>
        <v>Monday</v>
      </c>
      <c r="O909" s="12">
        <f t="shared" si="187"/>
        <v>0</v>
      </c>
      <c r="P909" s="11" t="str">
        <f t="shared" si="188"/>
        <v>Low Cost per Unit</v>
      </c>
      <c r="Q909" s="12">
        <f t="shared" si="189"/>
        <v>0</v>
      </c>
      <c r="R909" s="12">
        <f t="shared" si="190"/>
        <v>3.6267</v>
      </c>
      <c r="S909" s="12">
        <f t="shared" si="191"/>
        <v>0</v>
      </c>
      <c r="T909" s="12">
        <f t="shared" si="192"/>
        <v>0</v>
      </c>
      <c r="U909" s="12">
        <f t="shared" si="193"/>
        <v>0</v>
      </c>
      <c r="V909" s="13" t="str">
        <f t="shared" ca="1" si="194"/>
        <v>Greater Than 8 Weeks Old</v>
      </c>
    </row>
    <row r="910" spans="1:22" x14ac:dyDescent="0.45">
      <c r="A910" s="2" t="s">
        <v>163</v>
      </c>
      <c r="B910" s="5">
        <v>43686</v>
      </c>
      <c r="C910" s="5" t="s">
        <v>380</v>
      </c>
      <c r="D910" s="5" t="s">
        <v>381</v>
      </c>
      <c r="E910" s="6">
        <v>12</v>
      </c>
      <c r="F910" s="3">
        <v>119.88</v>
      </c>
      <c r="G910" s="3">
        <v>45</v>
      </c>
      <c r="H910" s="8">
        <f t="shared" si="182"/>
        <v>3.75</v>
      </c>
      <c r="I910" s="3">
        <v>74.88</v>
      </c>
      <c r="J910" s="4">
        <v>0.62</v>
      </c>
      <c r="K910" s="2" t="str">
        <f t="shared" si="183"/>
        <v>Friday</v>
      </c>
      <c r="L910" s="5">
        <f t="shared" si="184"/>
        <v>43689</v>
      </c>
      <c r="M910" s="2" t="str">
        <f t="shared" si="185"/>
        <v>Monday</v>
      </c>
      <c r="N910" s="2" t="str">
        <f t="shared" si="186"/>
        <v>Monday</v>
      </c>
      <c r="O910" s="12">
        <f t="shared" si="187"/>
        <v>0</v>
      </c>
      <c r="P910" s="11" t="str">
        <f t="shared" si="188"/>
        <v>Low Cost per Unit</v>
      </c>
      <c r="Q910" s="12">
        <f t="shared" si="189"/>
        <v>0</v>
      </c>
      <c r="R910" s="12">
        <f t="shared" si="190"/>
        <v>3.5963999999999996</v>
      </c>
      <c r="S910" s="12">
        <f t="shared" si="191"/>
        <v>0</v>
      </c>
      <c r="T910" s="12">
        <f t="shared" si="192"/>
        <v>0</v>
      </c>
      <c r="U910" s="12">
        <f t="shared" si="193"/>
        <v>0</v>
      </c>
      <c r="V910" s="13" t="str">
        <f t="shared" ca="1" si="194"/>
        <v>Greater Than 8 Weeks Old</v>
      </c>
    </row>
    <row r="911" spans="1:22" x14ac:dyDescent="0.45">
      <c r="A911" s="2" t="s">
        <v>273</v>
      </c>
      <c r="B911" s="5">
        <v>43686</v>
      </c>
      <c r="C911" s="5" t="s">
        <v>386</v>
      </c>
      <c r="D911" s="5" t="s">
        <v>388</v>
      </c>
      <c r="E911" s="6">
        <v>4</v>
      </c>
      <c r="F911" s="3">
        <v>279.95999999999998</v>
      </c>
      <c r="G911" s="3">
        <v>86.04</v>
      </c>
      <c r="H911" s="8">
        <f t="shared" si="182"/>
        <v>21.51</v>
      </c>
      <c r="I911" s="3">
        <v>193.92</v>
      </c>
      <c r="J911" s="4">
        <v>0.69</v>
      </c>
      <c r="K911" s="2" t="str">
        <f t="shared" si="183"/>
        <v>Friday</v>
      </c>
      <c r="L911" s="5">
        <f t="shared" si="184"/>
        <v>43689</v>
      </c>
      <c r="M911" s="2" t="str">
        <f t="shared" si="185"/>
        <v>Monday</v>
      </c>
      <c r="N911" s="2" t="str">
        <f t="shared" si="186"/>
        <v>Monday</v>
      </c>
      <c r="O911" s="12">
        <f t="shared" si="187"/>
        <v>0</v>
      </c>
      <c r="P911" s="11" t="str">
        <f t="shared" si="188"/>
        <v>High Cost per Unit</v>
      </c>
      <c r="Q911" s="12">
        <f t="shared" si="189"/>
        <v>0</v>
      </c>
      <c r="R911" s="12">
        <f t="shared" si="190"/>
        <v>8.3987999999999996</v>
      </c>
      <c r="S911" s="12">
        <f t="shared" si="191"/>
        <v>0</v>
      </c>
      <c r="T911" s="12">
        <f t="shared" si="192"/>
        <v>0</v>
      </c>
      <c r="U911" s="12">
        <f t="shared" si="193"/>
        <v>0</v>
      </c>
      <c r="V911" s="13" t="str">
        <f t="shared" ca="1" si="194"/>
        <v>Greater Than 8 Weeks Old</v>
      </c>
    </row>
    <row r="912" spans="1:22" x14ac:dyDescent="0.45">
      <c r="A912" s="2" t="s">
        <v>177</v>
      </c>
      <c r="B912" s="5">
        <v>43686</v>
      </c>
      <c r="C912" s="5" t="s">
        <v>386</v>
      </c>
      <c r="D912" s="5" t="s">
        <v>387</v>
      </c>
      <c r="E912" s="6">
        <v>1</v>
      </c>
      <c r="F912" s="3">
        <v>10</v>
      </c>
      <c r="G912" s="3">
        <v>0.75</v>
      </c>
      <c r="H912" s="8">
        <f t="shared" si="182"/>
        <v>0.75</v>
      </c>
      <c r="I912" s="3">
        <v>9.25</v>
      </c>
      <c r="J912" s="4">
        <v>0.93</v>
      </c>
      <c r="K912" s="2" t="str">
        <f t="shared" si="183"/>
        <v>Friday</v>
      </c>
      <c r="L912" s="5">
        <f t="shared" si="184"/>
        <v>43689</v>
      </c>
      <c r="M912" s="2" t="str">
        <f t="shared" si="185"/>
        <v>Monday</v>
      </c>
      <c r="N912" s="2" t="str">
        <f t="shared" si="186"/>
        <v>Monday</v>
      </c>
      <c r="O912" s="12">
        <f t="shared" si="187"/>
        <v>0</v>
      </c>
      <c r="P912" s="11" t="str">
        <f t="shared" si="188"/>
        <v>Low Cost per Unit</v>
      </c>
      <c r="Q912" s="12">
        <f t="shared" si="189"/>
        <v>0</v>
      </c>
      <c r="R912" s="12">
        <f t="shared" si="190"/>
        <v>0</v>
      </c>
      <c r="S912" s="12">
        <f t="shared" si="191"/>
        <v>0</v>
      </c>
      <c r="T912" s="12">
        <f t="shared" si="192"/>
        <v>0</v>
      </c>
      <c r="U912" s="12">
        <f t="shared" si="193"/>
        <v>0</v>
      </c>
      <c r="V912" s="13" t="str">
        <f t="shared" ca="1" si="194"/>
        <v>Greater Than 8 Weeks Old</v>
      </c>
    </row>
    <row r="913" spans="1:22" x14ac:dyDescent="0.45">
      <c r="A913" s="2" t="s">
        <v>29</v>
      </c>
      <c r="B913" s="5">
        <v>43686</v>
      </c>
      <c r="C913" s="5" t="s">
        <v>369</v>
      </c>
      <c r="D913" s="5" t="s">
        <v>389</v>
      </c>
      <c r="E913" s="6">
        <v>2</v>
      </c>
      <c r="F913" s="3">
        <v>145.97999999999999</v>
      </c>
      <c r="G913" s="3">
        <v>75.680000000000007</v>
      </c>
      <c r="H913" s="8">
        <f t="shared" si="182"/>
        <v>37.840000000000003</v>
      </c>
      <c r="I913" s="3">
        <v>70.3</v>
      </c>
      <c r="J913" s="4">
        <v>0.48</v>
      </c>
      <c r="K913" s="2" t="str">
        <f t="shared" si="183"/>
        <v>Friday</v>
      </c>
      <c r="L913" s="5">
        <f t="shared" si="184"/>
        <v>43689</v>
      </c>
      <c r="M913" s="2" t="str">
        <f t="shared" si="185"/>
        <v>Monday</v>
      </c>
      <c r="N913" s="2" t="str">
        <f t="shared" si="186"/>
        <v>Monday</v>
      </c>
      <c r="O913" s="12">
        <f t="shared" si="187"/>
        <v>0</v>
      </c>
      <c r="P913" s="11" t="str">
        <f t="shared" si="188"/>
        <v>High Cost per Unit</v>
      </c>
      <c r="Q913" s="12">
        <f t="shared" si="189"/>
        <v>0</v>
      </c>
      <c r="R913" s="12">
        <f t="shared" si="190"/>
        <v>4.3793999999999995</v>
      </c>
      <c r="S913" s="12">
        <f t="shared" si="191"/>
        <v>0</v>
      </c>
      <c r="T913" s="12">
        <f t="shared" si="192"/>
        <v>0</v>
      </c>
      <c r="U913" s="12">
        <f t="shared" si="193"/>
        <v>0</v>
      </c>
      <c r="V913" s="13" t="str">
        <f t="shared" ca="1" si="194"/>
        <v>Greater Than 8 Weeks Old</v>
      </c>
    </row>
    <row r="914" spans="1:22" x14ac:dyDescent="0.45">
      <c r="A914" s="2" t="s">
        <v>194</v>
      </c>
      <c r="B914" s="5">
        <v>43686</v>
      </c>
      <c r="C914" s="5" t="s">
        <v>369</v>
      </c>
      <c r="D914" s="5" t="s">
        <v>389</v>
      </c>
      <c r="E914" s="6">
        <v>3</v>
      </c>
      <c r="F914" s="3">
        <v>255</v>
      </c>
      <c r="G914" s="3">
        <v>72</v>
      </c>
      <c r="H914" s="8">
        <f t="shared" si="182"/>
        <v>24</v>
      </c>
      <c r="I914" s="3">
        <v>183</v>
      </c>
      <c r="J914" s="4">
        <v>0.72</v>
      </c>
      <c r="K914" s="2" t="str">
        <f t="shared" si="183"/>
        <v>Friday</v>
      </c>
      <c r="L914" s="5">
        <f t="shared" si="184"/>
        <v>43689</v>
      </c>
      <c r="M914" s="2" t="str">
        <f t="shared" si="185"/>
        <v>Monday</v>
      </c>
      <c r="N914" s="2" t="str">
        <f t="shared" si="186"/>
        <v>Monday</v>
      </c>
      <c r="O914" s="12">
        <f t="shared" si="187"/>
        <v>0</v>
      </c>
      <c r="P914" s="11" t="str">
        <f t="shared" si="188"/>
        <v>High Cost per Unit</v>
      </c>
      <c r="Q914" s="12">
        <f t="shared" si="189"/>
        <v>0</v>
      </c>
      <c r="R914" s="12">
        <f t="shared" si="190"/>
        <v>7.6499999999999995</v>
      </c>
      <c r="S914" s="12">
        <f t="shared" si="191"/>
        <v>0</v>
      </c>
      <c r="T914" s="12">
        <f t="shared" si="192"/>
        <v>0</v>
      </c>
      <c r="U914" s="12">
        <f t="shared" si="193"/>
        <v>0</v>
      </c>
      <c r="V914" s="13" t="str">
        <f t="shared" ca="1" si="194"/>
        <v>Greater Than 8 Weeks Old</v>
      </c>
    </row>
    <row r="915" spans="1:22" x14ac:dyDescent="0.45">
      <c r="A915" s="2" t="s">
        <v>102</v>
      </c>
      <c r="B915" s="5">
        <v>43686</v>
      </c>
      <c r="C915" s="5" t="s">
        <v>369</v>
      </c>
      <c r="D915" s="5" t="s">
        <v>389</v>
      </c>
      <c r="E915" s="6">
        <v>4</v>
      </c>
      <c r="F915" s="3">
        <v>1579.96</v>
      </c>
      <c r="G915" s="3">
        <v>688</v>
      </c>
      <c r="H915" s="8">
        <f t="shared" si="182"/>
        <v>172</v>
      </c>
      <c r="I915" s="3">
        <v>891.96</v>
      </c>
      <c r="J915" s="4">
        <v>0.56000000000000005</v>
      </c>
      <c r="K915" s="2" t="str">
        <f t="shared" si="183"/>
        <v>Friday</v>
      </c>
      <c r="L915" s="5">
        <f t="shared" si="184"/>
        <v>43689</v>
      </c>
      <c r="M915" s="2" t="str">
        <f t="shared" si="185"/>
        <v>Monday</v>
      </c>
      <c r="N915" s="2" t="str">
        <f t="shared" si="186"/>
        <v>Monday</v>
      </c>
      <c r="O915" s="12">
        <f t="shared" si="187"/>
        <v>0</v>
      </c>
      <c r="P915" s="11" t="str">
        <f t="shared" si="188"/>
        <v>High Cost per Unit</v>
      </c>
      <c r="Q915" s="12">
        <f t="shared" si="189"/>
        <v>0</v>
      </c>
      <c r="R915" s="12">
        <f t="shared" si="190"/>
        <v>47.398800000000001</v>
      </c>
      <c r="S915" s="12">
        <f t="shared" si="191"/>
        <v>0</v>
      </c>
      <c r="T915" s="12">
        <f t="shared" si="192"/>
        <v>0</v>
      </c>
      <c r="U915" s="12">
        <f t="shared" si="193"/>
        <v>0</v>
      </c>
      <c r="V915" s="13" t="str">
        <f t="shared" ca="1" si="194"/>
        <v>Greater Than 8 Weeks Old</v>
      </c>
    </row>
    <row r="916" spans="1:22" x14ac:dyDescent="0.45">
      <c r="A916" s="2" t="s">
        <v>32</v>
      </c>
      <c r="B916" s="5">
        <v>43686</v>
      </c>
      <c r="C916" s="5" t="s">
        <v>369</v>
      </c>
      <c r="D916" s="5" t="s">
        <v>389</v>
      </c>
      <c r="E916" s="6">
        <v>2</v>
      </c>
      <c r="F916" s="3">
        <v>35</v>
      </c>
      <c r="G916" s="3">
        <v>12.8</v>
      </c>
      <c r="H916" s="8">
        <f t="shared" si="182"/>
        <v>6.4</v>
      </c>
      <c r="I916" s="3">
        <v>22.2</v>
      </c>
      <c r="J916" s="4">
        <v>0.63</v>
      </c>
      <c r="K916" s="2" t="str">
        <f t="shared" si="183"/>
        <v>Friday</v>
      </c>
      <c r="L916" s="5">
        <f t="shared" si="184"/>
        <v>43689</v>
      </c>
      <c r="M916" s="2" t="str">
        <f t="shared" si="185"/>
        <v>Monday</v>
      </c>
      <c r="N916" s="2" t="str">
        <f t="shared" si="186"/>
        <v>Monday</v>
      </c>
      <c r="O916" s="12">
        <f t="shared" si="187"/>
        <v>0</v>
      </c>
      <c r="P916" s="11" t="str">
        <f t="shared" si="188"/>
        <v>Low Cost per Unit</v>
      </c>
      <c r="Q916" s="12">
        <f t="shared" si="189"/>
        <v>0</v>
      </c>
      <c r="R916" s="12">
        <f t="shared" si="190"/>
        <v>1.05</v>
      </c>
      <c r="S916" s="12">
        <f t="shared" si="191"/>
        <v>0</v>
      </c>
      <c r="T916" s="12">
        <f t="shared" si="192"/>
        <v>0</v>
      </c>
      <c r="U916" s="12">
        <f t="shared" si="193"/>
        <v>0</v>
      </c>
      <c r="V916" s="13" t="str">
        <f t="shared" ca="1" si="194"/>
        <v>Greater Than 8 Weeks Old</v>
      </c>
    </row>
    <row r="917" spans="1:22" x14ac:dyDescent="0.45">
      <c r="A917" s="2" t="s">
        <v>103</v>
      </c>
      <c r="B917" s="5">
        <v>43686</v>
      </c>
      <c r="C917" s="5" t="s">
        <v>375</v>
      </c>
      <c r="D917" s="5" t="s">
        <v>382</v>
      </c>
      <c r="E917" s="6">
        <v>4</v>
      </c>
      <c r="F917" s="3">
        <v>260</v>
      </c>
      <c r="G917" s="3">
        <v>48</v>
      </c>
      <c r="H917" s="8">
        <f t="shared" si="182"/>
        <v>12</v>
      </c>
      <c r="I917" s="3">
        <v>212</v>
      </c>
      <c r="J917" s="4">
        <v>0.82</v>
      </c>
      <c r="K917" s="2" t="str">
        <f t="shared" si="183"/>
        <v>Friday</v>
      </c>
      <c r="L917" s="5">
        <f t="shared" si="184"/>
        <v>43689</v>
      </c>
      <c r="M917" s="2" t="str">
        <f t="shared" si="185"/>
        <v>Monday</v>
      </c>
      <c r="N917" s="2" t="str">
        <f t="shared" si="186"/>
        <v>Monday</v>
      </c>
      <c r="O917" s="12">
        <f t="shared" si="187"/>
        <v>0</v>
      </c>
      <c r="P917" s="11" t="str">
        <f t="shared" si="188"/>
        <v>Low Cost per Unit</v>
      </c>
      <c r="Q917" s="12">
        <f t="shared" si="189"/>
        <v>0</v>
      </c>
      <c r="R917" s="12">
        <f t="shared" si="190"/>
        <v>7.8</v>
      </c>
      <c r="S917" s="12">
        <f t="shared" si="191"/>
        <v>0</v>
      </c>
      <c r="T917" s="12">
        <f t="shared" si="192"/>
        <v>0</v>
      </c>
      <c r="U917" s="12">
        <f t="shared" si="193"/>
        <v>0</v>
      </c>
      <c r="V917" s="13" t="str">
        <f t="shared" ca="1" si="194"/>
        <v>Greater Than 8 Weeks Old</v>
      </c>
    </row>
    <row r="918" spans="1:22" x14ac:dyDescent="0.45">
      <c r="A918" s="2" t="s">
        <v>139</v>
      </c>
      <c r="B918" s="5">
        <v>43686</v>
      </c>
      <c r="C918" s="5" t="s">
        <v>375</v>
      </c>
      <c r="D918" s="5" t="s">
        <v>382</v>
      </c>
      <c r="E918" s="6">
        <v>19</v>
      </c>
      <c r="F918" s="3">
        <v>899.82</v>
      </c>
      <c r="G918" s="3">
        <v>360.05</v>
      </c>
      <c r="H918" s="8">
        <f t="shared" si="182"/>
        <v>18.95</v>
      </c>
      <c r="I918" s="3">
        <v>539.77</v>
      </c>
      <c r="J918" s="4">
        <v>0.6</v>
      </c>
      <c r="K918" s="2" t="str">
        <f t="shared" si="183"/>
        <v>Friday</v>
      </c>
      <c r="L918" s="5">
        <f t="shared" si="184"/>
        <v>43689</v>
      </c>
      <c r="M918" s="2" t="str">
        <f t="shared" si="185"/>
        <v>Monday</v>
      </c>
      <c r="N918" s="2" t="str">
        <f t="shared" si="186"/>
        <v>Monday</v>
      </c>
      <c r="O918" s="12">
        <f t="shared" si="187"/>
        <v>0</v>
      </c>
      <c r="P918" s="11" t="str">
        <f t="shared" si="188"/>
        <v>High Cost per Unit</v>
      </c>
      <c r="Q918" s="12">
        <f t="shared" si="189"/>
        <v>0</v>
      </c>
      <c r="R918" s="12">
        <f t="shared" si="190"/>
        <v>26.994600000000002</v>
      </c>
      <c r="S918" s="12">
        <f t="shared" si="191"/>
        <v>0</v>
      </c>
      <c r="T918" s="12">
        <f t="shared" si="192"/>
        <v>0</v>
      </c>
      <c r="U918" s="12">
        <f t="shared" si="193"/>
        <v>0</v>
      </c>
      <c r="V918" s="13" t="str">
        <f t="shared" ca="1" si="194"/>
        <v>Greater Than 8 Weeks Old</v>
      </c>
    </row>
    <row r="919" spans="1:22" x14ac:dyDescent="0.45">
      <c r="A919" s="2" t="s">
        <v>33</v>
      </c>
      <c r="B919" s="5">
        <v>43686</v>
      </c>
      <c r="C919" s="5" t="s">
        <v>375</v>
      </c>
      <c r="D919" s="5" t="s">
        <v>382</v>
      </c>
      <c r="E919" s="6">
        <v>4</v>
      </c>
      <c r="F919" s="3">
        <v>436</v>
      </c>
      <c r="G919" s="3">
        <v>132.6</v>
      </c>
      <c r="H919" s="8">
        <f t="shared" si="182"/>
        <v>33.15</v>
      </c>
      <c r="I919" s="3">
        <v>303.39999999999998</v>
      </c>
      <c r="J919" s="4">
        <v>0.7</v>
      </c>
      <c r="K919" s="2" t="str">
        <f t="shared" si="183"/>
        <v>Friday</v>
      </c>
      <c r="L919" s="5">
        <f t="shared" si="184"/>
        <v>43689</v>
      </c>
      <c r="M919" s="2" t="str">
        <f t="shared" si="185"/>
        <v>Monday</v>
      </c>
      <c r="N919" s="2" t="str">
        <f t="shared" si="186"/>
        <v>Monday</v>
      </c>
      <c r="O919" s="12">
        <f t="shared" si="187"/>
        <v>0</v>
      </c>
      <c r="P919" s="11" t="str">
        <f t="shared" si="188"/>
        <v>High Cost per Unit</v>
      </c>
      <c r="Q919" s="12">
        <f t="shared" si="189"/>
        <v>0</v>
      </c>
      <c r="R919" s="12">
        <f t="shared" si="190"/>
        <v>13.08</v>
      </c>
      <c r="S919" s="12">
        <f t="shared" si="191"/>
        <v>0</v>
      </c>
      <c r="T919" s="12">
        <f t="shared" si="192"/>
        <v>0</v>
      </c>
      <c r="U919" s="12">
        <f t="shared" si="193"/>
        <v>0</v>
      </c>
      <c r="V919" s="13" t="str">
        <f t="shared" ca="1" si="194"/>
        <v>Greater Than 8 Weeks Old</v>
      </c>
    </row>
    <row r="920" spans="1:22" x14ac:dyDescent="0.45">
      <c r="A920" s="2" t="s">
        <v>149</v>
      </c>
      <c r="B920" s="5">
        <v>43686</v>
      </c>
      <c r="C920" s="5" t="s">
        <v>375</v>
      </c>
      <c r="D920" s="5" t="s">
        <v>382</v>
      </c>
      <c r="E920" s="6">
        <v>3</v>
      </c>
      <c r="F920" s="3">
        <v>87</v>
      </c>
      <c r="G920" s="3">
        <v>16.8</v>
      </c>
      <c r="H920" s="8">
        <f t="shared" si="182"/>
        <v>5.6000000000000005</v>
      </c>
      <c r="I920" s="3">
        <v>70.2</v>
      </c>
      <c r="J920" s="4">
        <v>0.81</v>
      </c>
      <c r="K920" s="2" t="str">
        <f t="shared" si="183"/>
        <v>Friday</v>
      </c>
      <c r="L920" s="5">
        <f t="shared" si="184"/>
        <v>43689</v>
      </c>
      <c r="M920" s="2" t="str">
        <f t="shared" si="185"/>
        <v>Monday</v>
      </c>
      <c r="N920" s="2" t="str">
        <f t="shared" si="186"/>
        <v>Monday</v>
      </c>
      <c r="O920" s="12">
        <f t="shared" si="187"/>
        <v>0</v>
      </c>
      <c r="P920" s="11" t="str">
        <f t="shared" si="188"/>
        <v>Low Cost per Unit</v>
      </c>
      <c r="Q920" s="12">
        <f t="shared" si="189"/>
        <v>0</v>
      </c>
      <c r="R920" s="12">
        <f t="shared" si="190"/>
        <v>2.61</v>
      </c>
      <c r="S920" s="12">
        <f t="shared" si="191"/>
        <v>0</v>
      </c>
      <c r="T920" s="12">
        <f t="shared" si="192"/>
        <v>0</v>
      </c>
      <c r="U920" s="12">
        <f t="shared" si="193"/>
        <v>0</v>
      </c>
      <c r="V920" s="13" t="str">
        <f t="shared" ca="1" si="194"/>
        <v>Greater Than 8 Weeks Old</v>
      </c>
    </row>
    <row r="921" spans="1:22" x14ac:dyDescent="0.45">
      <c r="A921" s="2" t="s">
        <v>34</v>
      </c>
      <c r="B921" s="5">
        <v>43686</v>
      </c>
      <c r="C921" s="5" t="s">
        <v>375</v>
      </c>
      <c r="D921" s="5" t="s">
        <v>392</v>
      </c>
      <c r="E921" s="6">
        <v>2</v>
      </c>
      <c r="F921" s="3">
        <v>78</v>
      </c>
      <c r="G921" s="3">
        <v>21.7</v>
      </c>
      <c r="H921" s="8">
        <f t="shared" si="182"/>
        <v>10.85</v>
      </c>
      <c r="I921" s="3">
        <v>56.3</v>
      </c>
      <c r="J921" s="4">
        <v>0.72</v>
      </c>
      <c r="K921" s="2" t="str">
        <f t="shared" si="183"/>
        <v>Friday</v>
      </c>
      <c r="L921" s="5">
        <f t="shared" si="184"/>
        <v>43689</v>
      </c>
      <c r="M921" s="2" t="str">
        <f t="shared" si="185"/>
        <v>Monday</v>
      </c>
      <c r="N921" s="2" t="str">
        <f t="shared" si="186"/>
        <v>Monday</v>
      </c>
      <c r="O921" s="12">
        <f t="shared" si="187"/>
        <v>0</v>
      </c>
      <c r="P921" s="11" t="str">
        <f t="shared" si="188"/>
        <v>Low Cost per Unit</v>
      </c>
      <c r="Q921" s="12">
        <f t="shared" si="189"/>
        <v>0</v>
      </c>
      <c r="R921" s="12">
        <f t="shared" si="190"/>
        <v>2.34</v>
      </c>
      <c r="S921" s="12">
        <f t="shared" si="191"/>
        <v>0</v>
      </c>
      <c r="T921" s="12">
        <f t="shared" si="192"/>
        <v>0</v>
      </c>
      <c r="U921" s="12">
        <f t="shared" si="193"/>
        <v>0</v>
      </c>
      <c r="V921" s="13" t="str">
        <f t="shared" ca="1" si="194"/>
        <v>Greater Than 8 Weeks Old</v>
      </c>
    </row>
    <row r="922" spans="1:22" x14ac:dyDescent="0.45">
      <c r="A922" s="2" t="s">
        <v>150</v>
      </c>
      <c r="B922" s="5">
        <v>43686</v>
      </c>
      <c r="C922" s="5" t="s">
        <v>375</v>
      </c>
      <c r="D922" s="5" t="s">
        <v>392</v>
      </c>
      <c r="E922" s="6">
        <v>16</v>
      </c>
      <c r="F922" s="3">
        <v>63.84</v>
      </c>
      <c r="G922" s="3">
        <v>22.4</v>
      </c>
      <c r="H922" s="8">
        <f t="shared" si="182"/>
        <v>1.4</v>
      </c>
      <c r="I922" s="3">
        <v>41.44</v>
      </c>
      <c r="J922" s="4">
        <v>0.65</v>
      </c>
      <c r="K922" s="2" t="str">
        <f t="shared" si="183"/>
        <v>Friday</v>
      </c>
      <c r="L922" s="5">
        <f t="shared" si="184"/>
        <v>43689</v>
      </c>
      <c r="M922" s="2" t="str">
        <f t="shared" si="185"/>
        <v>Monday</v>
      </c>
      <c r="N922" s="2" t="str">
        <f t="shared" si="186"/>
        <v>Monday</v>
      </c>
      <c r="O922" s="12">
        <f t="shared" si="187"/>
        <v>0</v>
      </c>
      <c r="P922" s="11" t="str">
        <f t="shared" si="188"/>
        <v>Low Cost per Unit</v>
      </c>
      <c r="Q922" s="12">
        <f t="shared" si="189"/>
        <v>0</v>
      </c>
      <c r="R922" s="12">
        <f t="shared" si="190"/>
        <v>1.9152</v>
      </c>
      <c r="S922" s="12">
        <f t="shared" si="191"/>
        <v>0</v>
      </c>
      <c r="T922" s="12">
        <f t="shared" si="192"/>
        <v>0</v>
      </c>
      <c r="U922" s="12">
        <f t="shared" si="193"/>
        <v>0</v>
      </c>
      <c r="V922" s="13" t="str">
        <f t="shared" ca="1" si="194"/>
        <v>Greater Than 8 Weeks Old</v>
      </c>
    </row>
    <row r="923" spans="1:22" x14ac:dyDescent="0.45">
      <c r="A923" s="2" t="s">
        <v>204</v>
      </c>
      <c r="B923" s="5">
        <v>43686</v>
      </c>
      <c r="C923" s="5" t="s">
        <v>375</v>
      </c>
      <c r="D923" s="5" t="s">
        <v>392</v>
      </c>
      <c r="E923" s="6">
        <v>2</v>
      </c>
      <c r="F923" s="3">
        <v>52</v>
      </c>
      <c r="G923" s="3">
        <v>12</v>
      </c>
      <c r="H923" s="8">
        <f t="shared" si="182"/>
        <v>6</v>
      </c>
      <c r="I923" s="3">
        <v>40</v>
      </c>
      <c r="J923" s="4">
        <v>0.77</v>
      </c>
      <c r="K923" s="2" t="str">
        <f t="shared" si="183"/>
        <v>Friday</v>
      </c>
      <c r="L923" s="5">
        <f t="shared" si="184"/>
        <v>43689</v>
      </c>
      <c r="M923" s="2" t="str">
        <f t="shared" si="185"/>
        <v>Monday</v>
      </c>
      <c r="N923" s="2" t="str">
        <f t="shared" si="186"/>
        <v>Monday</v>
      </c>
      <c r="O923" s="12">
        <f t="shared" si="187"/>
        <v>0</v>
      </c>
      <c r="P923" s="11" t="str">
        <f t="shared" si="188"/>
        <v>Low Cost per Unit</v>
      </c>
      <c r="Q923" s="12">
        <f t="shared" si="189"/>
        <v>0</v>
      </c>
      <c r="R923" s="12">
        <f t="shared" si="190"/>
        <v>1.56</v>
      </c>
      <c r="S923" s="12">
        <f t="shared" si="191"/>
        <v>0</v>
      </c>
      <c r="T923" s="12">
        <f t="shared" si="192"/>
        <v>0</v>
      </c>
      <c r="U923" s="12">
        <f t="shared" si="193"/>
        <v>0</v>
      </c>
      <c r="V923" s="13" t="str">
        <f t="shared" ca="1" si="194"/>
        <v>Greater Than 8 Weeks Old</v>
      </c>
    </row>
    <row r="924" spans="1:22" x14ac:dyDescent="0.45">
      <c r="A924" s="2" t="s">
        <v>151</v>
      </c>
      <c r="B924" s="5">
        <v>43686</v>
      </c>
      <c r="C924" s="5" t="s">
        <v>375</v>
      </c>
      <c r="D924" s="5" t="s">
        <v>392</v>
      </c>
      <c r="E924" s="6">
        <v>2</v>
      </c>
      <c r="F924" s="3">
        <v>120</v>
      </c>
      <c r="G924" s="3">
        <v>33.6</v>
      </c>
      <c r="H924" s="8">
        <f t="shared" si="182"/>
        <v>16.8</v>
      </c>
      <c r="I924" s="3">
        <v>86.4</v>
      </c>
      <c r="J924" s="4">
        <v>0.72</v>
      </c>
      <c r="K924" s="2" t="str">
        <f t="shared" si="183"/>
        <v>Friday</v>
      </c>
      <c r="L924" s="5">
        <f t="shared" si="184"/>
        <v>43689</v>
      </c>
      <c r="M924" s="2" t="str">
        <f t="shared" si="185"/>
        <v>Monday</v>
      </c>
      <c r="N924" s="2" t="str">
        <f t="shared" si="186"/>
        <v>Monday</v>
      </c>
      <c r="O924" s="12">
        <f t="shared" si="187"/>
        <v>0</v>
      </c>
      <c r="P924" s="11" t="str">
        <f t="shared" si="188"/>
        <v>Low Cost per Unit</v>
      </c>
      <c r="Q924" s="12">
        <f t="shared" si="189"/>
        <v>0</v>
      </c>
      <c r="R924" s="12">
        <f t="shared" si="190"/>
        <v>3.5999999999999996</v>
      </c>
      <c r="S924" s="12">
        <f t="shared" si="191"/>
        <v>0</v>
      </c>
      <c r="T924" s="12">
        <f t="shared" si="192"/>
        <v>0</v>
      </c>
      <c r="U924" s="12">
        <f t="shared" si="193"/>
        <v>0</v>
      </c>
      <c r="V924" s="13" t="str">
        <f t="shared" ca="1" si="194"/>
        <v>Greater Than 8 Weeks Old</v>
      </c>
    </row>
    <row r="925" spans="1:22" x14ac:dyDescent="0.45">
      <c r="A925" s="2" t="s">
        <v>317</v>
      </c>
      <c r="B925" s="5">
        <v>43686</v>
      </c>
      <c r="C925" s="5" t="s">
        <v>371</v>
      </c>
      <c r="D925" s="5" t="s">
        <v>371</v>
      </c>
      <c r="E925" s="6">
        <v>8</v>
      </c>
      <c r="F925" s="3">
        <v>63.92</v>
      </c>
      <c r="G925" s="3">
        <v>34</v>
      </c>
      <c r="H925" s="8">
        <f t="shared" si="182"/>
        <v>4.25</v>
      </c>
      <c r="I925" s="3">
        <v>29.92</v>
      </c>
      <c r="J925" s="4">
        <v>0.47</v>
      </c>
      <c r="K925" s="2" t="str">
        <f t="shared" si="183"/>
        <v>Friday</v>
      </c>
      <c r="L925" s="5">
        <f t="shared" si="184"/>
        <v>43689</v>
      </c>
      <c r="M925" s="2" t="str">
        <f t="shared" si="185"/>
        <v>Monday</v>
      </c>
      <c r="N925" s="2" t="str">
        <f t="shared" si="186"/>
        <v>Monday</v>
      </c>
      <c r="O925" s="12">
        <f t="shared" si="187"/>
        <v>0</v>
      </c>
      <c r="P925" s="11" t="str">
        <f t="shared" si="188"/>
        <v>Low Cost per Unit</v>
      </c>
      <c r="Q925" s="12">
        <f t="shared" si="189"/>
        <v>0</v>
      </c>
      <c r="R925" s="12">
        <f t="shared" si="190"/>
        <v>1.9176</v>
      </c>
      <c r="S925" s="12">
        <f t="shared" si="191"/>
        <v>0</v>
      </c>
      <c r="T925" s="12">
        <f t="shared" si="192"/>
        <v>0</v>
      </c>
      <c r="U925" s="12">
        <f t="shared" si="193"/>
        <v>0</v>
      </c>
      <c r="V925" s="13" t="str">
        <f t="shared" ca="1" si="194"/>
        <v>Greater Than 8 Weeks Old</v>
      </c>
    </row>
    <row r="926" spans="1:22" x14ac:dyDescent="0.45">
      <c r="A926" s="2" t="s">
        <v>39</v>
      </c>
      <c r="B926" s="5">
        <v>43686</v>
      </c>
      <c r="C926" s="5" t="s">
        <v>375</v>
      </c>
      <c r="D926" s="5" t="s">
        <v>382</v>
      </c>
      <c r="E926" s="6">
        <v>4</v>
      </c>
      <c r="F926" s="3">
        <v>48</v>
      </c>
      <c r="G926" s="3">
        <v>6</v>
      </c>
      <c r="H926" s="8">
        <f t="shared" si="182"/>
        <v>1.5</v>
      </c>
      <c r="I926" s="3">
        <v>42</v>
      </c>
      <c r="J926" s="4">
        <v>0.88</v>
      </c>
      <c r="K926" s="2" t="str">
        <f t="shared" si="183"/>
        <v>Friday</v>
      </c>
      <c r="L926" s="5">
        <f t="shared" si="184"/>
        <v>43689</v>
      </c>
      <c r="M926" s="2" t="str">
        <f t="shared" si="185"/>
        <v>Monday</v>
      </c>
      <c r="N926" s="2" t="str">
        <f t="shared" si="186"/>
        <v>Monday</v>
      </c>
      <c r="O926" s="12">
        <f t="shared" si="187"/>
        <v>0</v>
      </c>
      <c r="P926" s="11" t="str">
        <f t="shared" si="188"/>
        <v>Low Cost per Unit</v>
      </c>
      <c r="Q926" s="12">
        <f t="shared" si="189"/>
        <v>0</v>
      </c>
      <c r="R926" s="12">
        <f t="shared" si="190"/>
        <v>1.44</v>
      </c>
      <c r="S926" s="12">
        <f t="shared" si="191"/>
        <v>0</v>
      </c>
      <c r="T926" s="12">
        <f t="shared" si="192"/>
        <v>0</v>
      </c>
      <c r="U926" s="12">
        <f t="shared" si="193"/>
        <v>0</v>
      </c>
      <c r="V926" s="13" t="str">
        <f t="shared" ca="1" si="194"/>
        <v>Greater Than 8 Weeks Old</v>
      </c>
    </row>
    <row r="927" spans="1:22" x14ac:dyDescent="0.45">
      <c r="A927" s="2" t="s">
        <v>40</v>
      </c>
      <c r="B927" s="5">
        <v>43686</v>
      </c>
      <c r="C927" s="5" t="s">
        <v>375</v>
      </c>
      <c r="D927" s="5" t="s">
        <v>382</v>
      </c>
      <c r="E927" s="6">
        <v>1</v>
      </c>
      <c r="F927" s="3">
        <v>19</v>
      </c>
      <c r="G927" s="3">
        <v>7</v>
      </c>
      <c r="H927" s="8">
        <f t="shared" si="182"/>
        <v>7</v>
      </c>
      <c r="I927" s="3">
        <v>12</v>
      </c>
      <c r="J927" s="4">
        <v>0.63</v>
      </c>
      <c r="K927" s="2" t="str">
        <f t="shared" si="183"/>
        <v>Friday</v>
      </c>
      <c r="L927" s="5">
        <f t="shared" si="184"/>
        <v>43689</v>
      </c>
      <c r="M927" s="2" t="str">
        <f t="shared" si="185"/>
        <v>Monday</v>
      </c>
      <c r="N927" s="2" t="str">
        <f t="shared" si="186"/>
        <v>Monday</v>
      </c>
      <c r="O927" s="12">
        <f t="shared" si="187"/>
        <v>0</v>
      </c>
      <c r="P927" s="11" t="str">
        <f t="shared" si="188"/>
        <v>Low Cost per Unit</v>
      </c>
      <c r="Q927" s="12">
        <f t="shared" si="189"/>
        <v>0</v>
      </c>
      <c r="R927" s="12">
        <f t="shared" si="190"/>
        <v>0</v>
      </c>
      <c r="S927" s="12">
        <f t="shared" si="191"/>
        <v>0</v>
      </c>
      <c r="T927" s="12">
        <f t="shared" si="192"/>
        <v>0</v>
      </c>
      <c r="U927" s="12">
        <f t="shared" si="193"/>
        <v>0</v>
      </c>
      <c r="V927" s="13" t="str">
        <f t="shared" ca="1" si="194"/>
        <v>Greater Than 8 Weeks Old</v>
      </c>
    </row>
    <row r="928" spans="1:22" x14ac:dyDescent="0.45">
      <c r="A928" s="2" t="s">
        <v>188</v>
      </c>
      <c r="B928" s="5">
        <v>43686</v>
      </c>
      <c r="C928" s="5" t="s">
        <v>375</v>
      </c>
      <c r="D928" s="5" t="s">
        <v>382</v>
      </c>
      <c r="E928" s="6">
        <v>1</v>
      </c>
      <c r="F928" s="3">
        <v>60</v>
      </c>
      <c r="G928" s="3">
        <v>14.6</v>
      </c>
      <c r="H928" s="8">
        <f t="shared" si="182"/>
        <v>14.6</v>
      </c>
      <c r="I928" s="3">
        <v>45.4</v>
      </c>
      <c r="J928" s="4">
        <v>0.76</v>
      </c>
      <c r="K928" s="2" t="str">
        <f t="shared" si="183"/>
        <v>Friday</v>
      </c>
      <c r="L928" s="5">
        <f t="shared" si="184"/>
        <v>43689</v>
      </c>
      <c r="M928" s="2" t="str">
        <f t="shared" si="185"/>
        <v>Monday</v>
      </c>
      <c r="N928" s="2" t="str">
        <f t="shared" si="186"/>
        <v>Monday</v>
      </c>
      <c r="O928" s="12">
        <f t="shared" si="187"/>
        <v>0</v>
      </c>
      <c r="P928" s="11" t="str">
        <f t="shared" si="188"/>
        <v>Low Cost per Unit</v>
      </c>
      <c r="Q928" s="12">
        <f t="shared" si="189"/>
        <v>0</v>
      </c>
      <c r="R928" s="12">
        <f t="shared" si="190"/>
        <v>0</v>
      </c>
      <c r="S928" s="12">
        <f t="shared" si="191"/>
        <v>0</v>
      </c>
      <c r="T928" s="12">
        <f t="shared" si="192"/>
        <v>0</v>
      </c>
      <c r="U928" s="12">
        <f t="shared" si="193"/>
        <v>0</v>
      </c>
      <c r="V928" s="13" t="str">
        <f t="shared" ca="1" si="194"/>
        <v>Greater Than 8 Weeks Old</v>
      </c>
    </row>
    <row r="929" spans="1:22" x14ac:dyDescent="0.45">
      <c r="A929" s="2" t="s">
        <v>41</v>
      </c>
      <c r="B929" s="5">
        <v>43686</v>
      </c>
      <c r="C929" s="5" t="s">
        <v>375</v>
      </c>
      <c r="D929" s="5" t="s">
        <v>382</v>
      </c>
      <c r="E929" s="6">
        <v>2</v>
      </c>
      <c r="F929" s="3">
        <v>38</v>
      </c>
      <c r="G929" s="3">
        <v>8.6999999999999993</v>
      </c>
      <c r="H929" s="8">
        <f t="shared" si="182"/>
        <v>4.3499999999999996</v>
      </c>
      <c r="I929" s="3">
        <v>29.3</v>
      </c>
      <c r="J929" s="4">
        <v>0.77</v>
      </c>
      <c r="K929" s="2" t="str">
        <f t="shared" si="183"/>
        <v>Friday</v>
      </c>
      <c r="L929" s="5">
        <f t="shared" si="184"/>
        <v>43689</v>
      </c>
      <c r="M929" s="2" t="str">
        <f t="shared" si="185"/>
        <v>Monday</v>
      </c>
      <c r="N929" s="2" t="str">
        <f t="shared" si="186"/>
        <v>Monday</v>
      </c>
      <c r="O929" s="12">
        <f t="shared" si="187"/>
        <v>0</v>
      </c>
      <c r="P929" s="11" t="str">
        <f t="shared" si="188"/>
        <v>Low Cost per Unit</v>
      </c>
      <c r="Q929" s="12">
        <f t="shared" si="189"/>
        <v>0</v>
      </c>
      <c r="R929" s="12">
        <f t="shared" si="190"/>
        <v>1.1399999999999999</v>
      </c>
      <c r="S929" s="12">
        <f t="shared" si="191"/>
        <v>0</v>
      </c>
      <c r="T929" s="12">
        <f t="shared" si="192"/>
        <v>0</v>
      </c>
      <c r="U929" s="12">
        <f t="shared" si="193"/>
        <v>0</v>
      </c>
      <c r="V929" s="13" t="str">
        <f t="shared" ca="1" si="194"/>
        <v>Greater Than 8 Weeks Old</v>
      </c>
    </row>
    <row r="930" spans="1:22" x14ac:dyDescent="0.45">
      <c r="A930" s="2" t="s">
        <v>220</v>
      </c>
      <c r="B930" s="5">
        <v>43686</v>
      </c>
      <c r="C930" s="5" t="s">
        <v>371</v>
      </c>
      <c r="D930" s="5" t="s">
        <v>371</v>
      </c>
      <c r="E930" s="6">
        <v>12</v>
      </c>
      <c r="F930" s="3">
        <v>155.88</v>
      </c>
      <c r="G930" s="3">
        <v>66</v>
      </c>
      <c r="H930" s="8">
        <f t="shared" si="182"/>
        <v>5.5</v>
      </c>
      <c r="I930" s="3">
        <v>89.88</v>
      </c>
      <c r="J930" s="4">
        <v>0.57999999999999996</v>
      </c>
      <c r="K930" s="2" t="str">
        <f t="shared" si="183"/>
        <v>Friday</v>
      </c>
      <c r="L930" s="5">
        <f t="shared" si="184"/>
        <v>43689</v>
      </c>
      <c r="M930" s="2" t="str">
        <f t="shared" si="185"/>
        <v>Monday</v>
      </c>
      <c r="N930" s="2" t="str">
        <f t="shared" si="186"/>
        <v>Monday</v>
      </c>
      <c r="O930" s="12">
        <f t="shared" si="187"/>
        <v>0</v>
      </c>
      <c r="P930" s="11" t="str">
        <f t="shared" si="188"/>
        <v>Low Cost per Unit</v>
      </c>
      <c r="Q930" s="12">
        <f t="shared" si="189"/>
        <v>0</v>
      </c>
      <c r="R930" s="12">
        <f t="shared" si="190"/>
        <v>4.6764000000000001</v>
      </c>
      <c r="S930" s="12">
        <f t="shared" si="191"/>
        <v>0</v>
      </c>
      <c r="T930" s="12">
        <f t="shared" si="192"/>
        <v>0</v>
      </c>
      <c r="U930" s="12">
        <f t="shared" si="193"/>
        <v>0</v>
      </c>
      <c r="V930" s="13" t="str">
        <f t="shared" ca="1" si="194"/>
        <v>Greater Than 8 Weeks Old</v>
      </c>
    </row>
    <row r="931" spans="1:22" x14ac:dyDescent="0.45">
      <c r="A931" s="2" t="s">
        <v>300</v>
      </c>
      <c r="B931" s="5">
        <v>43686</v>
      </c>
      <c r="C931" s="5" t="s">
        <v>371</v>
      </c>
      <c r="D931" s="5" t="s">
        <v>371</v>
      </c>
      <c r="E931" s="6">
        <v>4</v>
      </c>
      <c r="F931" s="3">
        <v>39.96</v>
      </c>
      <c r="G931" s="3">
        <v>33</v>
      </c>
      <c r="H931" s="8">
        <f t="shared" si="182"/>
        <v>8.25</v>
      </c>
      <c r="I931" s="3">
        <v>6.96</v>
      </c>
      <c r="J931" s="4">
        <v>0.17</v>
      </c>
      <c r="K931" s="2" t="str">
        <f t="shared" si="183"/>
        <v>Friday</v>
      </c>
      <c r="L931" s="5">
        <f t="shared" si="184"/>
        <v>43689</v>
      </c>
      <c r="M931" s="2" t="str">
        <f t="shared" si="185"/>
        <v>Monday</v>
      </c>
      <c r="N931" s="2" t="str">
        <f t="shared" si="186"/>
        <v>Monday</v>
      </c>
      <c r="O931" s="12">
        <f t="shared" si="187"/>
        <v>0</v>
      </c>
      <c r="P931" s="11" t="str">
        <f t="shared" si="188"/>
        <v>Low Cost per Unit</v>
      </c>
      <c r="Q931" s="12">
        <f t="shared" si="189"/>
        <v>0</v>
      </c>
      <c r="R931" s="12">
        <f t="shared" si="190"/>
        <v>1.1988000000000001</v>
      </c>
      <c r="S931" s="12">
        <f t="shared" si="191"/>
        <v>0</v>
      </c>
      <c r="T931" s="12">
        <f t="shared" si="192"/>
        <v>0</v>
      </c>
      <c r="U931" s="12">
        <f t="shared" si="193"/>
        <v>0</v>
      </c>
      <c r="V931" s="13" t="str">
        <f t="shared" ca="1" si="194"/>
        <v>Greater Than 8 Weeks Old</v>
      </c>
    </row>
    <row r="932" spans="1:22" x14ac:dyDescent="0.45">
      <c r="A932" s="2" t="s">
        <v>301</v>
      </c>
      <c r="B932" s="5">
        <v>43686</v>
      </c>
      <c r="C932" s="5" t="s">
        <v>371</v>
      </c>
      <c r="D932" s="5" t="s">
        <v>371</v>
      </c>
      <c r="E932" s="6">
        <v>1</v>
      </c>
      <c r="F932" s="3">
        <v>10.99</v>
      </c>
      <c r="G932" s="3">
        <v>6.25</v>
      </c>
      <c r="H932" s="8">
        <f t="shared" si="182"/>
        <v>6.25</v>
      </c>
      <c r="I932" s="3">
        <v>4.74</v>
      </c>
      <c r="J932" s="4">
        <v>0.43</v>
      </c>
      <c r="K932" s="2" t="str">
        <f t="shared" si="183"/>
        <v>Friday</v>
      </c>
      <c r="L932" s="5">
        <f t="shared" si="184"/>
        <v>43689</v>
      </c>
      <c r="M932" s="2" t="str">
        <f t="shared" si="185"/>
        <v>Monday</v>
      </c>
      <c r="N932" s="2" t="str">
        <f t="shared" si="186"/>
        <v>Monday</v>
      </c>
      <c r="O932" s="12">
        <f t="shared" si="187"/>
        <v>0</v>
      </c>
      <c r="P932" s="11" t="str">
        <f t="shared" si="188"/>
        <v>Low Cost per Unit</v>
      </c>
      <c r="Q932" s="12">
        <f t="shared" si="189"/>
        <v>0</v>
      </c>
      <c r="R932" s="12">
        <f t="shared" si="190"/>
        <v>0</v>
      </c>
      <c r="S932" s="12">
        <f t="shared" si="191"/>
        <v>0</v>
      </c>
      <c r="T932" s="12">
        <f t="shared" si="192"/>
        <v>0</v>
      </c>
      <c r="U932" s="12">
        <f t="shared" si="193"/>
        <v>0</v>
      </c>
      <c r="V932" s="13" t="str">
        <f t="shared" ca="1" si="194"/>
        <v>Greater Than 8 Weeks Old</v>
      </c>
    </row>
    <row r="933" spans="1:22" x14ac:dyDescent="0.45">
      <c r="A933" s="2" t="s">
        <v>259</v>
      </c>
      <c r="B933" s="5">
        <v>43686</v>
      </c>
      <c r="C933" s="5" t="s">
        <v>383</v>
      </c>
      <c r="D933" s="5" t="s">
        <v>391</v>
      </c>
      <c r="E933" s="6">
        <v>3</v>
      </c>
      <c r="F933" s="3">
        <v>54</v>
      </c>
      <c r="G933" s="3">
        <v>16.05</v>
      </c>
      <c r="H933" s="8">
        <f t="shared" si="182"/>
        <v>5.3500000000000005</v>
      </c>
      <c r="I933" s="3">
        <v>37.950000000000003</v>
      </c>
      <c r="J933" s="4">
        <v>0.7</v>
      </c>
      <c r="K933" s="2" t="str">
        <f t="shared" si="183"/>
        <v>Friday</v>
      </c>
      <c r="L933" s="5">
        <f t="shared" si="184"/>
        <v>43689</v>
      </c>
      <c r="M933" s="2" t="str">
        <f t="shared" si="185"/>
        <v>Monday</v>
      </c>
      <c r="N933" s="2" t="str">
        <f t="shared" si="186"/>
        <v>Monday</v>
      </c>
      <c r="O933" s="12">
        <f t="shared" si="187"/>
        <v>0</v>
      </c>
      <c r="P933" s="11" t="str">
        <f t="shared" si="188"/>
        <v>Low Cost per Unit</v>
      </c>
      <c r="Q933" s="12">
        <f t="shared" si="189"/>
        <v>0</v>
      </c>
      <c r="R933" s="12">
        <f t="shared" si="190"/>
        <v>1.6199999999999999</v>
      </c>
      <c r="S933" s="12">
        <f t="shared" si="191"/>
        <v>0</v>
      </c>
      <c r="T933" s="12">
        <f t="shared" si="192"/>
        <v>0</v>
      </c>
      <c r="U933" s="12">
        <f t="shared" si="193"/>
        <v>0</v>
      </c>
      <c r="V933" s="13" t="str">
        <f t="shared" ca="1" si="194"/>
        <v>Greater Than 8 Weeks Old</v>
      </c>
    </row>
    <row r="934" spans="1:22" x14ac:dyDescent="0.45">
      <c r="A934" s="2" t="s">
        <v>152</v>
      </c>
      <c r="B934" s="5">
        <v>43686</v>
      </c>
      <c r="C934" s="5" t="s">
        <v>369</v>
      </c>
      <c r="D934" s="5" t="s">
        <v>393</v>
      </c>
      <c r="E934" s="6">
        <v>6</v>
      </c>
      <c r="F934" s="3">
        <v>714</v>
      </c>
      <c r="G934" s="3">
        <v>225</v>
      </c>
      <c r="H934" s="8">
        <f t="shared" si="182"/>
        <v>37.5</v>
      </c>
      <c r="I934" s="3">
        <v>489</v>
      </c>
      <c r="J934" s="4">
        <v>0.68</v>
      </c>
      <c r="K934" s="2" t="str">
        <f t="shared" si="183"/>
        <v>Friday</v>
      </c>
      <c r="L934" s="5">
        <f t="shared" si="184"/>
        <v>43689</v>
      </c>
      <c r="M934" s="2" t="str">
        <f t="shared" si="185"/>
        <v>Monday</v>
      </c>
      <c r="N934" s="2" t="str">
        <f t="shared" si="186"/>
        <v>Monday</v>
      </c>
      <c r="O934" s="12">
        <f t="shared" si="187"/>
        <v>0</v>
      </c>
      <c r="P934" s="11" t="str">
        <f t="shared" si="188"/>
        <v>High Cost per Unit</v>
      </c>
      <c r="Q934" s="12">
        <f t="shared" si="189"/>
        <v>0</v>
      </c>
      <c r="R934" s="12">
        <f t="shared" si="190"/>
        <v>21.419999999999998</v>
      </c>
      <c r="S934" s="12">
        <f t="shared" si="191"/>
        <v>0</v>
      </c>
      <c r="T934" s="12">
        <f t="shared" si="192"/>
        <v>0</v>
      </c>
      <c r="U934" s="12">
        <f t="shared" si="193"/>
        <v>0</v>
      </c>
      <c r="V934" s="13" t="str">
        <f t="shared" ca="1" si="194"/>
        <v>Greater Than 8 Weeks Old</v>
      </c>
    </row>
    <row r="935" spans="1:22" x14ac:dyDescent="0.45">
      <c r="A935" s="2" t="s">
        <v>184</v>
      </c>
      <c r="B935" s="5">
        <v>43686</v>
      </c>
      <c r="C935" s="5" t="s">
        <v>371</v>
      </c>
      <c r="D935" s="5" t="s">
        <v>371</v>
      </c>
      <c r="E935" s="6">
        <v>9</v>
      </c>
      <c r="F935" s="3">
        <v>449.91</v>
      </c>
      <c r="G935" s="3">
        <v>198</v>
      </c>
      <c r="H935" s="8">
        <f t="shared" si="182"/>
        <v>22</v>
      </c>
      <c r="I935" s="3">
        <v>251.91</v>
      </c>
      <c r="J935" s="4">
        <v>0.56000000000000005</v>
      </c>
      <c r="K935" s="2" t="str">
        <f t="shared" si="183"/>
        <v>Friday</v>
      </c>
      <c r="L935" s="5">
        <f t="shared" si="184"/>
        <v>43689</v>
      </c>
      <c r="M935" s="2" t="str">
        <f t="shared" si="185"/>
        <v>Monday</v>
      </c>
      <c r="N935" s="2" t="str">
        <f t="shared" si="186"/>
        <v>Monday</v>
      </c>
      <c r="O935" s="12">
        <f t="shared" si="187"/>
        <v>0</v>
      </c>
      <c r="P935" s="11" t="str">
        <f t="shared" si="188"/>
        <v>High Cost per Unit</v>
      </c>
      <c r="Q935" s="12">
        <f t="shared" si="189"/>
        <v>0</v>
      </c>
      <c r="R935" s="12">
        <f t="shared" si="190"/>
        <v>13.497300000000001</v>
      </c>
      <c r="S935" s="12">
        <f t="shared" si="191"/>
        <v>0</v>
      </c>
      <c r="T935" s="12">
        <f t="shared" si="192"/>
        <v>0</v>
      </c>
      <c r="U935" s="12">
        <f t="shared" si="193"/>
        <v>0</v>
      </c>
      <c r="V935" s="13" t="str">
        <f t="shared" ca="1" si="194"/>
        <v>Greater Than 8 Weeks Old</v>
      </c>
    </row>
    <row r="936" spans="1:22" x14ac:dyDescent="0.45">
      <c r="A936" s="2" t="s">
        <v>283</v>
      </c>
      <c r="B936" s="5">
        <v>43686</v>
      </c>
      <c r="C936" s="5" t="s">
        <v>369</v>
      </c>
      <c r="D936" s="5" t="s">
        <v>393</v>
      </c>
      <c r="E936" s="6">
        <v>2</v>
      </c>
      <c r="F936" s="3">
        <v>99.98</v>
      </c>
      <c r="G936" s="3">
        <v>48.32</v>
      </c>
      <c r="H936" s="8">
        <f t="shared" si="182"/>
        <v>24.16</v>
      </c>
      <c r="I936" s="3">
        <v>51.66</v>
      </c>
      <c r="J936" s="4">
        <v>0.52</v>
      </c>
      <c r="K936" s="2" t="str">
        <f t="shared" si="183"/>
        <v>Friday</v>
      </c>
      <c r="L936" s="5">
        <f t="shared" si="184"/>
        <v>43689</v>
      </c>
      <c r="M936" s="2" t="str">
        <f t="shared" si="185"/>
        <v>Monday</v>
      </c>
      <c r="N936" s="2" t="str">
        <f t="shared" si="186"/>
        <v>Monday</v>
      </c>
      <c r="O936" s="12">
        <f t="shared" si="187"/>
        <v>0</v>
      </c>
      <c r="P936" s="11" t="str">
        <f t="shared" si="188"/>
        <v>High Cost per Unit</v>
      </c>
      <c r="Q936" s="12">
        <f t="shared" si="189"/>
        <v>0</v>
      </c>
      <c r="R936" s="12">
        <f t="shared" si="190"/>
        <v>2.9994000000000001</v>
      </c>
      <c r="S936" s="12">
        <f t="shared" si="191"/>
        <v>0</v>
      </c>
      <c r="T936" s="12">
        <f t="shared" si="192"/>
        <v>0</v>
      </c>
      <c r="U936" s="12">
        <f t="shared" si="193"/>
        <v>0</v>
      </c>
      <c r="V936" s="13" t="str">
        <f t="shared" ca="1" si="194"/>
        <v>Greater Than 8 Weeks Old</v>
      </c>
    </row>
    <row r="937" spans="1:22" x14ac:dyDescent="0.45">
      <c r="A937" s="2" t="s">
        <v>274</v>
      </c>
      <c r="B937" s="5">
        <v>43686</v>
      </c>
      <c r="C937" s="5" t="s">
        <v>369</v>
      </c>
      <c r="D937" s="5" t="s">
        <v>393</v>
      </c>
      <c r="E937" s="6">
        <v>11</v>
      </c>
      <c r="F937" s="3">
        <v>329.89</v>
      </c>
      <c r="G937" s="3">
        <v>198</v>
      </c>
      <c r="H937" s="8">
        <f t="shared" si="182"/>
        <v>18</v>
      </c>
      <c r="I937" s="3">
        <v>131.88999999999999</v>
      </c>
      <c r="J937" s="4">
        <v>0.4</v>
      </c>
      <c r="K937" s="2" t="str">
        <f t="shared" si="183"/>
        <v>Friday</v>
      </c>
      <c r="L937" s="5">
        <f t="shared" si="184"/>
        <v>43689</v>
      </c>
      <c r="M937" s="2" t="str">
        <f t="shared" si="185"/>
        <v>Monday</v>
      </c>
      <c r="N937" s="2" t="str">
        <f t="shared" si="186"/>
        <v>Monday</v>
      </c>
      <c r="O937" s="12">
        <f t="shared" si="187"/>
        <v>0</v>
      </c>
      <c r="P937" s="11" t="str">
        <f t="shared" si="188"/>
        <v>High Cost per Unit</v>
      </c>
      <c r="Q937" s="12">
        <f t="shared" si="189"/>
        <v>0</v>
      </c>
      <c r="R937" s="12">
        <f t="shared" si="190"/>
        <v>9.8966999999999992</v>
      </c>
      <c r="S937" s="12">
        <f t="shared" si="191"/>
        <v>0</v>
      </c>
      <c r="T937" s="12">
        <f t="shared" si="192"/>
        <v>0</v>
      </c>
      <c r="U937" s="12">
        <f t="shared" si="193"/>
        <v>0</v>
      </c>
      <c r="V937" s="13" t="str">
        <f t="shared" ca="1" si="194"/>
        <v>Greater Than 8 Weeks Old</v>
      </c>
    </row>
    <row r="938" spans="1:22" x14ac:dyDescent="0.45">
      <c r="A938" s="2" t="s">
        <v>275</v>
      </c>
      <c r="B938" s="5">
        <v>43686</v>
      </c>
      <c r="C938" s="5" t="s">
        <v>371</v>
      </c>
      <c r="D938" s="5" t="s">
        <v>371</v>
      </c>
      <c r="E938" s="6">
        <v>16</v>
      </c>
      <c r="F938" s="3">
        <v>943.84</v>
      </c>
      <c r="G938" s="3">
        <v>696</v>
      </c>
      <c r="H938" s="8">
        <f t="shared" si="182"/>
        <v>43.5</v>
      </c>
      <c r="I938" s="3">
        <v>247.84</v>
      </c>
      <c r="J938" s="4">
        <v>0.26</v>
      </c>
      <c r="K938" s="2" t="str">
        <f t="shared" si="183"/>
        <v>Friday</v>
      </c>
      <c r="L938" s="5">
        <f t="shared" si="184"/>
        <v>43689</v>
      </c>
      <c r="M938" s="2" t="str">
        <f t="shared" si="185"/>
        <v>Monday</v>
      </c>
      <c r="N938" s="2" t="str">
        <f t="shared" si="186"/>
        <v>Monday</v>
      </c>
      <c r="O938" s="12">
        <f t="shared" si="187"/>
        <v>0</v>
      </c>
      <c r="P938" s="11" t="str">
        <f t="shared" si="188"/>
        <v>High Cost per Unit</v>
      </c>
      <c r="Q938" s="12">
        <f t="shared" si="189"/>
        <v>0</v>
      </c>
      <c r="R938" s="12">
        <f t="shared" si="190"/>
        <v>28.315200000000001</v>
      </c>
      <c r="S938" s="12">
        <f t="shared" si="191"/>
        <v>0</v>
      </c>
      <c r="T938" s="12">
        <f t="shared" si="192"/>
        <v>0</v>
      </c>
      <c r="U938" s="12">
        <f t="shared" si="193"/>
        <v>0</v>
      </c>
      <c r="V938" s="13" t="str">
        <f t="shared" ca="1" si="194"/>
        <v>Greater Than 8 Weeks Old</v>
      </c>
    </row>
    <row r="939" spans="1:22" x14ac:dyDescent="0.45">
      <c r="A939" s="2" t="s">
        <v>260</v>
      </c>
      <c r="B939" s="5">
        <v>43686</v>
      </c>
      <c r="C939" s="5" t="s">
        <v>369</v>
      </c>
      <c r="D939" s="5" t="s">
        <v>393</v>
      </c>
      <c r="E939" s="6">
        <v>1</v>
      </c>
      <c r="F939" s="3">
        <v>50</v>
      </c>
      <c r="G939" s="3">
        <v>15.1</v>
      </c>
      <c r="H939" s="8">
        <f t="shared" si="182"/>
        <v>15.1</v>
      </c>
      <c r="I939" s="3">
        <v>34.9</v>
      </c>
      <c r="J939" s="4">
        <v>0.7</v>
      </c>
      <c r="K939" s="2" t="str">
        <f t="shared" si="183"/>
        <v>Friday</v>
      </c>
      <c r="L939" s="5">
        <f t="shared" si="184"/>
        <v>43689</v>
      </c>
      <c r="M939" s="2" t="str">
        <f t="shared" si="185"/>
        <v>Monday</v>
      </c>
      <c r="N939" s="2" t="str">
        <f t="shared" si="186"/>
        <v>Monday</v>
      </c>
      <c r="O939" s="12">
        <f t="shared" si="187"/>
        <v>0</v>
      </c>
      <c r="P939" s="11" t="str">
        <f t="shared" si="188"/>
        <v>Low Cost per Unit</v>
      </c>
      <c r="Q939" s="12">
        <f t="shared" si="189"/>
        <v>0</v>
      </c>
      <c r="R939" s="12">
        <f t="shared" si="190"/>
        <v>0</v>
      </c>
      <c r="S939" s="12">
        <f t="shared" si="191"/>
        <v>0</v>
      </c>
      <c r="T939" s="12">
        <f t="shared" si="192"/>
        <v>0</v>
      </c>
      <c r="U939" s="12">
        <f t="shared" si="193"/>
        <v>0</v>
      </c>
      <c r="V939" s="13" t="str">
        <f t="shared" ca="1" si="194"/>
        <v>Greater Than 8 Weeks Old</v>
      </c>
    </row>
    <row r="940" spans="1:22" x14ac:dyDescent="0.45">
      <c r="A940" s="2" t="s">
        <v>287</v>
      </c>
      <c r="B940" s="5">
        <v>43686</v>
      </c>
      <c r="C940" s="5" t="s">
        <v>371</v>
      </c>
      <c r="D940" s="5" t="s">
        <v>371</v>
      </c>
      <c r="E940" s="6">
        <v>35</v>
      </c>
      <c r="F940" s="3">
        <v>3013.65</v>
      </c>
      <c r="G940" s="3">
        <v>1680</v>
      </c>
      <c r="H940" s="8">
        <f t="shared" si="182"/>
        <v>48</v>
      </c>
      <c r="I940" s="3">
        <v>1333.65</v>
      </c>
      <c r="J940" s="4">
        <v>0.44</v>
      </c>
      <c r="K940" s="2" t="str">
        <f t="shared" si="183"/>
        <v>Friday</v>
      </c>
      <c r="L940" s="5">
        <f t="shared" si="184"/>
        <v>43689</v>
      </c>
      <c r="M940" s="2" t="str">
        <f t="shared" si="185"/>
        <v>Monday</v>
      </c>
      <c r="N940" s="2" t="str">
        <f t="shared" si="186"/>
        <v>Monday</v>
      </c>
      <c r="O940" s="12">
        <f t="shared" si="187"/>
        <v>0</v>
      </c>
      <c r="P940" s="11" t="str">
        <f t="shared" si="188"/>
        <v>High Cost per Unit</v>
      </c>
      <c r="Q940" s="12">
        <f t="shared" si="189"/>
        <v>0</v>
      </c>
      <c r="R940" s="12">
        <f t="shared" si="190"/>
        <v>90.409499999999994</v>
      </c>
      <c r="S940" s="12">
        <f t="shared" si="191"/>
        <v>0</v>
      </c>
      <c r="T940" s="12">
        <f t="shared" si="192"/>
        <v>0</v>
      </c>
      <c r="U940" s="12">
        <f t="shared" si="193"/>
        <v>0</v>
      </c>
      <c r="V940" s="13" t="str">
        <f t="shared" ca="1" si="194"/>
        <v>Greater Than 8 Weeks Old</v>
      </c>
    </row>
    <row r="941" spans="1:22" x14ac:dyDescent="0.45">
      <c r="A941" s="2" t="s">
        <v>222</v>
      </c>
      <c r="B941" s="5">
        <v>43686</v>
      </c>
      <c r="C941" s="5" t="s">
        <v>369</v>
      </c>
      <c r="D941" s="5" t="s">
        <v>393</v>
      </c>
      <c r="E941" s="6">
        <v>13</v>
      </c>
      <c r="F941" s="3">
        <v>389.87</v>
      </c>
      <c r="G941" s="3">
        <v>253.5</v>
      </c>
      <c r="H941" s="8">
        <f t="shared" si="182"/>
        <v>19.5</v>
      </c>
      <c r="I941" s="3">
        <v>136.37</v>
      </c>
      <c r="J941" s="4">
        <v>0.35</v>
      </c>
      <c r="K941" s="2" t="str">
        <f t="shared" si="183"/>
        <v>Friday</v>
      </c>
      <c r="L941" s="5">
        <f t="shared" si="184"/>
        <v>43689</v>
      </c>
      <c r="M941" s="2" t="str">
        <f t="shared" si="185"/>
        <v>Monday</v>
      </c>
      <c r="N941" s="2" t="str">
        <f t="shared" si="186"/>
        <v>Monday</v>
      </c>
      <c r="O941" s="12">
        <f t="shared" si="187"/>
        <v>0</v>
      </c>
      <c r="P941" s="11" t="str">
        <f t="shared" si="188"/>
        <v>High Cost per Unit</v>
      </c>
      <c r="Q941" s="12">
        <f t="shared" si="189"/>
        <v>0</v>
      </c>
      <c r="R941" s="12">
        <f t="shared" si="190"/>
        <v>11.696099999999999</v>
      </c>
      <c r="S941" s="12">
        <f t="shared" si="191"/>
        <v>0</v>
      </c>
      <c r="T941" s="12">
        <f t="shared" si="192"/>
        <v>0</v>
      </c>
      <c r="U941" s="12">
        <f t="shared" si="193"/>
        <v>0</v>
      </c>
      <c r="V941" s="13" t="str">
        <f t="shared" ca="1" si="194"/>
        <v>Greater Than 8 Weeks Old</v>
      </c>
    </row>
    <row r="942" spans="1:22" x14ac:dyDescent="0.45">
      <c r="A942" s="2" t="s">
        <v>243</v>
      </c>
      <c r="B942" s="5">
        <v>43686</v>
      </c>
      <c r="C942" s="5" t="s">
        <v>369</v>
      </c>
      <c r="D942" s="5" t="s">
        <v>372</v>
      </c>
      <c r="E942" s="6">
        <v>11</v>
      </c>
      <c r="F942" s="3">
        <v>76.89</v>
      </c>
      <c r="G942" s="3">
        <v>37.4</v>
      </c>
      <c r="H942" s="8">
        <f t="shared" si="182"/>
        <v>3.4</v>
      </c>
      <c r="I942" s="3">
        <v>39.49</v>
      </c>
      <c r="J942" s="4">
        <v>0.51</v>
      </c>
      <c r="K942" s="2" t="str">
        <f t="shared" si="183"/>
        <v>Friday</v>
      </c>
      <c r="L942" s="5">
        <f t="shared" si="184"/>
        <v>43689</v>
      </c>
      <c r="M942" s="2" t="str">
        <f t="shared" si="185"/>
        <v>Monday</v>
      </c>
      <c r="N942" s="2" t="str">
        <f t="shared" si="186"/>
        <v>Monday</v>
      </c>
      <c r="O942" s="12">
        <f t="shared" si="187"/>
        <v>0</v>
      </c>
      <c r="P942" s="11" t="str">
        <f t="shared" si="188"/>
        <v>Low Cost per Unit</v>
      </c>
      <c r="Q942" s="12">
        <f t="shared" si="189"/>
        <v>0</v>
      </c>
      <c r="R942" s="12">
        <f t="shared" si="190"/>
        <v>2.3066999999999998</v>
      </c>
      <c r="S942" s="12">
        <f t="shared" si="191"/>
        <v>0</v>
      </c>
      <c r="T942" s="12">
        <f t="shared" si="192"/>
        <v>0</v>
      </c>
      <c r="U942" s="12">
        <f t="shared" si="193"/>
        <v>0</v>
      </c>
      <c r="V942" s="13" t="str">
        <f t="shared" ca="1" si="194"/>
        <v>Greater Than 8 Weeks Old</v>
      </c>
    </row>
    <row r="943" spans="1:22" x14ac:dyDescent="0.45">
      <c r="A943" s="2" t="s">
        <v>244</v>
      </c>
      <c r="B943" s="5">
        <v>43686</v>
      </c>
      <c r="C943" s="5" t="s">
        <v>369</v>
      </c>
      <c r="D943" s="5" t="s">
        <v>372</v>
      </c>
      <c r="E943" s="6">
        <v>10</v>
      </c>
      <c r="F943" s="3">
        <v>229.9</v>
      </c>
      <c r="G943" s="3">
        <v>108</v>
      </c>
      <c r="H943" s="8">
        <f t="shared" si="182"/>
        <v>10.8</v>
      </c>
      <c r="I943" s="3">
        <v>121.9</v>
      </c>
      <c r="J943" s="4">
        <v>0.53</v>
      </c>
      <c r="K943" s="2" t="str">
        <f t="shared" si="183"/>
        <v>Friday</v>
      </c>
      <c r="L943" s="5">
        <f t="shared" si="184"/>
        <v>43689</v>
      </c>
      <c r="M943" s="2" t="str">
        <f t="shared" si="185"/>
        <v>Monday</v>
      </c>
      <c r="N943" s="2" t="str">
        <f t="shared" si="186"/>
        <v>Monday</v>
      </c>
      <c r="O943" s="12">
        <f t="shared" si="187"/>
        <v>0</v>
      </c>
      <c r="P943" s="11" t="str">
        <f t="shared" si="188"/>
        <v>Low Cost per Unit</v>
      </c>
      <c r="Q943" s="12">
        <f t="shared" si="189"/>
        <v>0</v>
      </c>
      <c r="R943" s="12">
        <f t="shared" si="190"/>
        <v>6.8970000000000002</v>
      </c>
      <c r="S943" s="12">
        <f t="shared" si="191"/>
        <v>0</v>
      </c>
      <c r="T943" s="12">
        <f t="shared" si="192"/>
        <v>0</v>
      </c>
      <c r="U943" s="12">
        <f t="shared" si="193"/>
        <v>0</v>
      </c>
      <c r="V943" s="13" t="str">
        <f t="shared" ca="1" si="194"/>
        <v>Greater Than 8 Weeks Old</v>
      </c>
    </row>
    <row r="944" spans="1:22" x14ac:dyDescent="0.45">
      <c r="A944" s="2" t="s">
        <v>302</v>
      </c>
      <c r="B944" s="5">
        <v>43686</v>
      </c>
      <c r="C944" s="5" t="s">
        <v>369</v>
      </c>
      <c r="D944" s="5" t="s">
        <v>372</v>
      </c>
      <c r="E944" s="6">
        <v>6</v>
      </c>
      <c r="F944" s="3">
        <v>144</v>
      </c>
      <c r="G944" s="3">
        <v>63</v>
      </c>
      <c r="H944" s="8">
        <f t="shared" si="182"/>
        <v>10.5</v>
      </c>
      <c r="I944" s="3">
        <v>81</v>
      </c>
      <c r="J944" s="4">
        <v>0.56000000000000005</v>
      </c>
      <c r="K944" s="2" t="str">
        <f t="shared" si="183"/>
        <v>Friday</v>
      </c>
      <c r="L944" s="5">
        <f t="shared" si="184"/>
        <v>43689</v>
      </c>
      <c r="M944" s="2" t="str">
        <f t="shared" si="185"/>
        <v>Monday</v>
      </c>
      <c r="N944" s="2" t="str">
        <f t="shared" si="186"/>
        <v>Monday</v>
      </c>
      <c r="O944" s="12">
        <f t="shared" si="187"/>
        <v>0</v>
      </c>
      <c r="P944" s="11" t="str">
        <f t="shared" si="188"/>
        <v>Low Cost per Unit</v>
      </c>
      <c r="Q944" s="12">
        <f t="shared" si="189"/>
        <v>0</v>
      </c>
      <c r="R944" s="12">
        <f t="shared" si="190"/>
        <v>4.32</v>
      </c>
      <c r="S944" s="12">
        <f t="shared" si="191"/>
        <v>0</v>
      </c>
      <c r="T944" s="12">
        <f t="shared" si="192"/>
        <v>0</v>
      </c>
      <c r="U944" s="12">
        <f t="shared" si="193"/>
        <v>0</v>
      </c>
      <c r="V944" s="13" t="str">
        <f t="shared" ca="1" si="194"/>
        <v>Greater Than 8 Weeks Old</v>
      </c>
    </row>
    <row r="945" spans="1:22" x14ac:dyDescent="0.45">
      <c r="A945" s="2" t="s">
        <v>288</v>
      </c>
      <c r="B945" s="5">
        <v>43686</v>
      </c>
      <c r="C945" s="5" t="s">
        <v>367</v>
      </c>
      <c r="D945" s="5" t="s">
        <v>368</v>
      </c>
      <c r="E945" s="6">
        <v>7</v>
      </c>
      <c r="F945" s="3">
        <v>314.93</v>
      </c>
      <c r="G945" s="3">
        <v>126</v>
      </c>
      <c r="H945" s="8">
        <f t="shared" si="182"/>
        <v>18</v>
      </c>
      <c r="I945" s="3">
        <v>188.93</v>
      </c>
      <c r="J945" s="4">
        <v>0.6</v>
      </c>
      <c r="K945" s="2" t="str">
        <f t="shared" si="183"/>
        <v>Friday</v>
      </c>
      <c r="L945" s="5">
        <f t="shared" si="184"/>
        <v>43689</v>
      </c>
      <c r="M945" s="2" t="str">
        <f t="shared" si="185"/>
        <v>Monday</v>
      </c>
      <c r="N945" s="2" t="str">
        <f t="shared" si="186"/>
        <v>Monday</v>
      </c>
      <c r="O945" s="12">
        <f t="shared" si="187"/>
        <v>0</v>
      </c>
      <c r="P945" s="11" t="str">
        <f t="shared" si="188"/>
        <v>High Cost per Unit</v>
      </c>
      <c r="Q945" s="12">
        <f t="shared" si="189"/>
        <v>31.493000000000002</v>
      </c>
      <c r="R945" s="12">
        <f t="shared" si="190"/>
        <v>9.4479000000000006</v>
      </c>
      <c r="S945" s="12">
        <f t="shared" si="191"/>
        <v>0</v>
      </c>
      <c r="T945" s="12">
        <f t="shared" si="192"/>
        <v>0</v>
      </c>
      <c r="U945" s="12">
        <f t="shared" si="193"/>
        <v>0</v>
      </c>
      <c r="V945" s="13" t="str">
        <f t="shared" ca="1" si="194"/>
        <v>Greater Than 8 Weeks Old</v>
      </c>
    </row>
    <row r="946" spans="1:22" x14ac:dyDescent="0.45">
      <c r="A946" s="2" t="s">
        <v>245</v>
      </c>
      <c r="B946" s="5">
        <v>43686</v>
      </c>
      <c r="C946" s="5" t="s">
        <v>369</v>
      </c>
      <c r="D946" s="5" t="s">
        <v>372</v>
      </c>
      <c r="E946" s="6">
        <v>2</v>
      </c>
      <c r="F946" s="3">
        <v>79.98</v>
      </c>
      <c r="G946" s="3">
        <v>32.4</v>
      </c>
      <c r="H946" s="8">
        <f t="shared" si="182"/>
        <v>16.2</v>
      </c>
      <c r="I946" s="3">
        <v>47.58</v>
      </c>
      <c r="J946" s="4">
        <v>0.59</v>
      </c>
      <c r="K946" s="2" t="str">
        <f t="shared" si="183"/>
        <v>Friday</v>
      </c>
      <c r="L946" s="5">
        <f t="shared" si="184"/>
        <v>43689</v>
      </c>
      <c r="M946" s="2" t="str">
        <f t="shared" si="185"/>
        <v>Monday</v>
      </c>
      <c r="N946" s="2" t="str">
        <f t="shared" si="186"/>
        <v>Monday</v>
      </c>
      <c r="O946" s="12">
        <f t="shared" si="187"/>
        <v>0</v>
      </c>
      <c r="P946" s="11" t="str">
        <f t="shared" si="188"/>
        <v>Low Cost per Unit</v>
      </c>
      <c r="Q946" s="12">
        <f t="shared" si="189"/>
        <v>0</v>
      </c>
      <c r="R946" s="12">
        <f t="shared" si="190"/>
        <v>2.3994</v>
      </c>
      <c r="S946" s="12">
        <f t="shared" si="191"/>
        <v>0</v>
      </c>
      <c r="T946" s="12">
        <f t="shared" si="192"/>
        <v>0</v>
      </c>
      <c r="U946" s="12">
        <f t="shared" si="193"/>
        <v>0</v>
      </c>
      <c r="V946" s="13" t="str">
        <f t="shared" ca="1" si="194"/>
        <v>Greater Than 8 Weeks Old</v>
      </c>
    </row>
    <row r="947" spans="1:22" x14ac:dyDescent="0.45">
      <c r="A947" s="2" t="s">
        <v>178</v>
      </c>
      <c r="B947" s="5">
        <v>43686</v>
      </c>
      <c r="C947" s="5" t="s">
        <v>369</v>
      </c>
      <c r="D947" s="5" t="s">
        <v>394</v>
      </c>
      <c r="E947" s="6">
        <v>2</v>
      </c>
      <c r="F947" s="3">
        <v>118</v>
      </c>
      <c r="G947" s="3">
        <v>41.98</v>
      </c>
      <c r="H947" s="8">
        <f t="shared" si="182"/>
        <v>20.99</v>
      </c>
      <c r="I947" s="3">
        <v>76.02</v>
      </c>
      <c r="J947" s="4">
        <v>0.64</v>
      </c>
      <c r="K947" s="2" t="str">
        <f t="shared" si="183"/>
        <v>Friday</v>
      </c>
      <c r="L947" s="5">
        <f t="shared" si="184"/>
        <v>43689</v>
      </c>
      <c r="M947" s="2" t="str">
        <f t="shared" si="185"/>
        <v>Monday</v>
      </c>
      <c r="N947" s="2" t="str">
        <f t="shared" si="186"/>
        <v>Monday</v>
      </c>
      <c r="O947" s="12">
        <f t="shared" si="187"/>
        <v>0</v>
      </c>
      <c r="P947" s="11" t="str">
        <f t="shared" si="188"/>
        <v>High Cost per Unit</v>
      </c>
      <c r="Q947" s="12">
        <f t="shared" si="189"/>
        <v>0</v>
      </c>
      <c r="R947" s="12">
        <f t="shared" si="190"/>
        <v>3.54</v>
      </c>
      <c r="S947" s="12">
        <f t="shared" si="191"/>
        <v>0</v>
      </c>
      <c r="T947" s="12">
        <f t="shared" si="192"/>
        <v>0</v>
      </c>
      <c r="U947" s="12">
        <f t="shared" si="193"/>
        <v>0</v>
      </c>
      <c r="V947" s="13" t="str">
        <f t="shared" ca="1" si="194"/>
        <v>Greater Than 8 Weeks Old</v>
      </c>
    </row>
    <row r="948" spans="1:22" x14ac:dyDescent="0.45">
      <c r="A948" s="2" t="s">
        <v>303</v>
      </c>
      <c r="B948" s="5">
        <v>43686</v>
      </c>
      <c r="C948" s="5" t="s">
        <v>371</v>
      </c>
      <c r="D948" s="5" t="s">
        <v>371</v>
      </c>
      <c r="E948" s="6">
        <v>4</v>
      </c>
      <c r="F948" s="3">
        <v>111.96</v>
      </c>
      <c r="G948" s="3">
        <v>84</v>
      </c>
      <c r="H948" s="8">
        <f t="shared" si="182"/>
        <v>21</v>
      </c>
      <c r="I948" s="3">
        <v>27.96</v>
      </c>
      <c r="J948" s="4">
        <v>0.25</v>
      </c>
      <c r="K948" s="2" t="str">
        <f t="shared" si="183"/>
        <v>Friday</v>
      </c>
      <c r="L948" s="5">
        <f t="shared" si="184"/>
        <v>43689</v>
      </c>
      <c r="M948" s="2" t="str">
        <f t="shared" si="185"/>
        <v>Monday</v>
      </c>
      <c r="N948" s="2" t="str">
        <f t="shared" si="186"/>
        <v>Monday</v>
      </c>
      <c r="O948" s="12">
        <f t="shared" si="187"/>
        <v>0</v>
      </c>
      <c r="P948" s="11" t="str">
        <f t="shared" si="188"/>
        <v>High Cost per Unit</v>
      </c>
      <c r="Q948" s="12">
        <f t="shared" si="189"/>
        <v>0</v>
      </c>
      <c r="R948" s="12">
        <f t="shared" si="190"/>
        <v>3.3587999999999996</v>
      </c>
      <c r="S948" s="12">
        <f t="shared" si="191"/>
        <v>0</v>
      </c>
      <c r="T948" s="12">
        <f t="shared" si="192"/>
        <v>0</v>
      </c>
      <c r="U948" s="12">
        <f t="shared" si="193"/>
        <v>0</v>
      </c>
      <c r="V948" s="13" t="str">
        <f t="shared" ca="1" si="194"/>
        <v>Greater Than 8 Weeks Old</v>
      </c>
    </row>
    <row r="949" spans="1:22" x14ac:dyDescent="0.45">
      <c r="A949" s="2" t="s">
        <v>107</v>
      </c>
      <c r="B949" s="5">
        <v>43686</v>
      </c>
      <c r="C949" s="5" t="s">
        <v>375</v>
      </c>
      <c r="D949" s="5" t="s">
        <v>377</v>
      </c>
      <c r="E949" s="6">
        <v>2</v>
      </c>
      <c r="F949" s="3">
        <v>40</v>
      </c>
      <c r="G949" s="3">
        <v>8</v>
      </c>
      <c r="H949" s="8">
        <f t="shared" si="182"/>
        <v>4</v>
      </c>
      <c r="I949" s="3">
        <v>32</v>
      </c>
      <c r="J949" s="4">
        <v>0.8</v>
      </c>
      <c r="K949" s="2" t="str">
        <f t="shared" si="183"/>
        <v>Friday</v>
      </c>
      <c r="L949" s="5">
        <f t="shared" si="184"/>
        <v>43689</v>
      </c>
      <c r="M949" s="2" t="str">
        <f t="shared" si="185"/>
        <v>Monday</v>
      </c>
      <c r="N949" s="2" t="str">
        <f t="shared" si="186"/>
        <v>Monday</v>
      </c>
      <c r="O949" s="12">
        <f t="shared" si="187"/>
        <v>0</v>
      </c>
      <c r="P949" s="11" t="str">
        <f t="shared" si="188"/>
        <v>Low Cost per Unit</v>
      </c>
      <c r="Q949" s="12">
        <f t="shared" si="189"/>
        <v>0</v>
      </c>
      <c r="R949" s="12">
        <f t="shared" si="190"/>
        <v>1.2</v>
      </c>
      <c r="S949" s="12">
        <f t="shared" si="191"/>
        <v>0</v>
      </c>
      <c r="T949" s="12">
        <f t="shared" si="192"/>
        <v>0</v>
      </c>
      <c r="U949" s="12">
        <f t="shared" si="193"/>
        <v>0</v>
      </c>
      <c r="V949" s="13" t="str">
        <f t="shared" ca="1" si="194"/>
        <v>Greater Than 8 Weeks Old</v>
      </c>
    </row>
    <row r="950" spans="1:22" x14ac:dyDescent="0.45">
      <c r="A950" s="2" t="s">
        <v>48</v>
      </c>
      <c r="B950" s="5">
        <v>43686</v>
      </c>
      <c r="C950" s="5" t="s">
        <v>378</v>
      </c>
      <c r="D950" s="5" t="s">
        <v>379</v>
      </c>
      <c r="E950" s="6">
        <v>17</v>
      </c>
      <c r="F950" s="3">
        <v>679.83</v>
      </c>
      <c r="G950" s="3">
        <v>225.08</v>
      </c>
      <c r="H950" s="8">
        <f t="shared" si="182"/>
        <v>13.24</v>
      </c>
      <c r="I950" s="3">
        <v>454.75</v>
      </c>
      <c r="J950" s="4">
        <v>0.67</v>
      </c>
      <c r="K950" s="2" t="str">
        <f t="shared" si="183"/>
        <v>Friday</v>
      </c>
      <c r="L950" s="5">
        <f t="shared" si="184"/>
        <v>43689</v>
      </c>
      <c r="M950" s="2" t="str">
        <f t="shared" si="185"/>
        <v>Monday</v>
      </c>
      <c r="N950" s="2" t="str">
        <f t="shared" si="186"/>
        <v>Monday</v>
      </c>
      <c r="O950" s="12">
        <f t="shared" si="187"/>
        <v>0</v>
      </c>
      <c r="P950" s="11" t="str">
        <f t="shared" si="188"/>
        <v>Low Cost per Unit</v>
      </c>
      <c r="Q950" s="12">
        <f t="shared" si="189"/>
        <v>0</v>
      </c>
      <c r="R950" s="12">
        <f t="shared" si="190"/>
        <v>20.3949</v>
      </c>
      <c r="S950" s="12">
        <f t="shared" si="191"/>
        <v>0</v>
      </c>
      <c r="T950" s="12">
        <f t="shared" si="192"/>
        <v>0</v>
      </c>
      <c r="U950" s="12">
        <f t="shared" si="193"/>
        <v>0</v>
      </c>
      <c r="V950" s="13" t="str">
        <f t="shared" ca="1" si="194"/>
        <v>Greater Than 8 Weeks Old</v>
      </c>
    </row>
    <row r="951" spans="1:22" x14ac:dyDescent="0.45">
      <c r="A951" s="2" t="s">
        <v>108</v>
      </c>
      <c r="B951" s="5">
        <v>43686</v>
      </c>
      <c r="C951" s="5" t="s">
        <v>369</v>
      </c>
      <c r="D951" s="5" t="s">
        <v>394</v>
      </c>
      <c r="E951" s="6">
        <v>1</v>
      </c>
      <c r="F951" s="3">
        <v>69</v>
      </c>
      <c r="G951" s="3">
        <v>15</v>
      </c>
      <c r="H951" s="8">
        <f t="shared" si="182"/>
        <v>15</v>
      </c>
      <c r="I951" s="3">
        <v>54</v>
      </c>
      <c r="J951" s="4">
        <v>0.78</v>
      </c>
      <c r="K951" s="2" t="str">
        <f t="shared" si="183"/>
        <v>Friday</v>
      </c>
      <c r="L951" s="5">
        <f t="shared" si="184"/>
        <v>43689</v>
      </c>
      <c r="M951" s="2" t="str">
        <f t="shared" si="185"/>
        <v>Monday</v>
      </c>
      <c r="N951" s="2" t="str">
        <f t="shared" si="186"/>
        <v>Monday</v>
      </c>
      <c r="O951" s="12">
        <f t="shared" si="187"/>
        <v>0</v>
      </c>
      <c r="P951" s="11" t="str">
        <f t="shared" si="188"/>
        <v>Low Cost per Unit</v>
      </c>
      <c r="Q951" s="12">
        <f t="shared" si="189"/>
        <v>0</v>
      </c>
      <c r="R951" s="12">
        <f t="shared" si="190"/>
        <v>0</v>
      </c>
      <c r="S951" s="12">
        <f t="shared" si="191"/>
        <v>0</v>
      </c>
      <c r="T951" s="12">
        <f t="shared" si="192"/>
        <v>0</v>
      </c>
      <c r="U951" s="12">
        <f t="shared" si="193"/>
        <v>0</v>
      </c>
      <c r="V951" s="13" t="str">
        <f t="shared" ca="1" si="194"/>
        <v>Greater Than 8 Weeks Old</v>
      </c>
    </row>
    <row r="952" spans="1:22" x14ac:dyDescent="0.45">
      <c r="A952" s="2" t="s">
        <v>304</v>
      </c>
      <c r="B952" s="5">
        <v>43686</v>
      </c>
      <c r="C952" s="5" t="s">
        <v>369</v>
      </c>
      <c r="D952" s="5" t="s">
        <v>394</v>
      </c>
      <c r="E952" s="6">
        <v>25</v>
      </c>
      <c r="F952" s="3">
        <v>849.75</v>
      </c>
      <c r="G952" s="3">
        <v>375</v>
      </c>
      <c r="H952" s="8">
        <f t="shared" si="182"/>
        <v>15</v>
      </c>
      <c r="I952" s="3">
        <v>474.75</v>
      </c>
      <c r="J952" s="4">
        <v>0.56000000000000005</v>
      </c>
      <c r="K952" s="2" t="str">
        <f t="shared" si="183"/>
        <v>Friday</v>
      </c>
      <c r="L952" s="5">
        <f t="shared" si="184"/>
        <v>43689</v>
      </c>
      <c r="M952" s="2" t="str">
        <f t="shared" si="185"/>
        <v>Monday</v>
      </c>
      <c r="N952" s="2" t="str">
        <f t="shared" si="186"/>
        <v>Monday</v>
      </c>
      <c r="O952" s="12">
        <f t="shared" si="187"/>
        <v>0</v>
      </c>
      <c r="P952" s="11" t="str">
        <f t="shared" si="188"/>
        <v>Low Cost per Unit</v>
      </c>
      <c r="Q952" s="12">
        <f t="shared" si="189"/>
        <v>0</v>
      </c>
      <c r="R952" s="12">
        <f t="shared" si="190"/>
        <v>25.4925</v>
      </c>
      <c r="S952" s="12">
        <f t="shared" si="191"/>
        <v>0</v>
      </c>
      <c r="T952" s="12">
        <f t="shared" si="192"/>
        <v>0</v>
      </c>
      <c r="U952" s="12">
        <f t="shared" si="193"/>
        <v>0</v>
      </c>
      <c r="V952" s="13" t="str">
        <f t="shared" ca="1" si="194"/>
        <v>Greater Than 8 Weeks Old</v>
      </c>
    </row>
    <row r="953" spans="1:22" x14ac:dyDescent="0.45">
      <c r="A953" s="2" t="s">
        <v>179</v>
      </c>
      <c r="B953" s="5">
        <v>43686</v>
      </c>
      <c r="C953" s="5" t="s">
        <v>380</v>
      </c>
      <c r="D953" s="5" t="s">
        <v>381</v>
      </c>
      <c r="E953" s="6">
        <v>2</v>
      </c>
      <c r="F953" s="3">
        <v>50</v>
      </c>
      <c r="G953" s="3">
        <v>14.7</v>
      </c>
      <c r="H953" s="8">
        <f t="shared" si="182"/>
        <v>7.35</v>
      </c>
      <c r="I953" s="3">
        <v>35.299999999999997</v>
      </c>
      <c r="J953" s="4">
        <v>0.71</v>
      </c>
      <c r="K953" s="2" t="str">
        <f t="shared" si="183"/>
        <v>Friday</v>
      </c>
      <c r="L953" s="5">
        <f t="shared" si="184"/>
        <v>43689</v>
      </c>
      <c r="M953" s="2" t="str">
        <f t="shared" si="185"/>
        <v>Monday</v>
      </c>
      <c r="N953" s="2" t="str">
        <f t="shared" si="186"/>
        <v>Monday</v>
      </c>
      <c r="O953" s="12">
        <f t="shared" si="187"/>
        <v>0</v>
      </c>
      <c r="P953" s="11" t="str">
        <f t="shared" si="188"/>
        <v>Low Cost per Unit</v>
      </c>
      <c r="Q953" s="12">
        <f t="shared" si="189"/>
        <v>0</v>
      </c>
      <c r="R953" s="12">
        <f t="shared" si="190"/>
        <v>1.5</v>
      </c>
      <c r="S953" s="12">
        <f t="shared" si="191"/>
        <v>0</v>
      </c>
      <c r="T953" s="12">
        <f t="shared" si="192"/>
        <v>0</v>
      </c>
      <c r="U953" s="12">
        <f t="shared" si="193"/>
        <v>0</v>
      </c>
      <c r="V953" s="13" t="str">
        <f t="shared" ca="1" si="194"/>
        <v>Greater Than 8 Weeks Old</v>
      </c>
    </row>
    <row r="954" spans="1:22" x14ac:dyDescent="0.45">
      <c r="A954" s="2" t="s">
        <v>164</v>
      </c>
      <c r="B954" s="5">
        <v>43686</v>
      </c>
      <c r="C954" s="5" t="s">
        <v>369</v>
      </c>
      <c r="D954" s="5" t="s">
        <v>393</v>
      </c>
      <c r="E954" s="6">
        <v>1</v>
      </c>
      <c r="F954" s="3">
        <v>69</v>
      </c>
      <c r="G954" s="3">
        <v>18</v>
      </c>
      <c r="H954" s="8">
        <f t="shared" si="182"/>
        <v>18</v>
      </c>
      <c r="I954" s="3">
        <v>51</v>
      </c>
      <c r="J954" s="4">
        <v>0.74</v>
      </c>
      <c r="K954" s="2" t="str">
        <f t="shared" si="183"/>
        <v>Friday</v>
      </c>
      <c r="L954" s="5">
        <f t="shared" si="184"/>
        <v>43689</v>
      </c>
      <c r="M954" s="2" t="str">
        <f t="shared" si="185"/>
        <v>Monday</v>
      </c>
      <c r="N954" s="2" t="str">
        <f t="shared" si="186"/>
        <v>Monday</v>
      </c>
      <c r="O954" s="12">
        <f t="shared" si="187"/>
        <v>0</v>
      </c>
      <c r="P954" s="11" t="str">
        <f t="shared" si="188"/>
        <v>High Cost per Unit</v>
      </c>
      <c r="Q954" s="12">
        <f t="shared" si="189"/>
        <v>0</v>
      </c>
      <c r="R954" s="12">
        <f t="shared" si="190"/>
        <v>0</v>
      </c>
      <c r="S954" s="12">
        <f t="shared" si="191"/>
        <v>0</v>
      </c>
      <c r="T954" s="12">
        <f t="shared" si="192"/>
        <v>0</v>
      </c>
      <c r="U954" s="12">
        <f t="shared" si="193"/>
        <v>0</v>
      </c>
      <c r="V954" s="13" t="str">
        <f t="shared" ca="1" si="194"/>
        <v>Greater Than 8 Weeks Old</v>
      </c>
    </row>
    <row r="955" spans="1:22" x14ac:dyDescent="0.45">
      <c r="A955" s="2" t="s">
        <v>306</v>
      </c>
      <c r="B955" s="5">
        <v>43686</v>
      </c>
      <c r="C955" s="5" t="s">
        <v>371</v>
      </c>
      <c r="D955" s="5" t="s">
        <v>371</v>
      </c>
      <c r="E955" s="6">
        <v>26</v>
      </c>
      <c r="F955" s="3">
        <v>7799.74</v>
      </c>
      <c r="G955" s="3">
        <v>7189</v>
      </c>
      <c r="H955" s="8">
        <f t="shared" si="182"/>
        <v>276.5</v>
      </c>
      <c r="I955" s="3">
        <v>610.74</v>
      </c>
      <c r="J955" s="4">
        <v>0.08</v>
      </c>
      <c r="K955" s="2" t="str">
        <f t="shared" si="183"/>
        <v>Friday</v>
      </c>
      <c r="L955" s="5">
        <f t="shared" si="184"/>
        <v>43689</v>
      </c>
      <c r="M955" s="2" t="str">
        <f t="shared" si="185"/>
        <v>Monday</v>
      </c>
      <c r="N955" s="2" t="str">
        <f t="shared" si="186"/>
        <v>Monday</v>
      </c>
      <c r="O955" s="12">
        <f t="shared" si="187"/>
        <v>0</v>
      </c>
      <c r="P955" s="11" t="str">
        <f t="shared" si="188"/>
        <v>High Cost per Unit</v>
      </c>
      <c r="Q955" s="12">
        <f t="shared" si="189"/>
        <v>0</v>
      </c>
      <c r="R955" s="12">
        <f t="shared" si="190"/>
        <v>233.9922</v>
      </c>
      <c r="S955" s="12">
        <f t="shared" si="191"/>
        <v>0</v>
      </c>
      <c r="T955" s="12">
        <f t="shared" si="192"/>
        <v>0</v>
      </c>
      <c r="U955" s="12">
        <f t="shared" si="193"/>
        <v>0</v>
      </c>
      <c r="V955" s="13" t="str">
        <f t="shared" ca="1" si="194"/>
        <v>Greater Than 8 Weeks Old</v>
      </c>
    </row>
    <row r="956" spans="1:22" x14ac:dyDescent="0.45">
      <c r="A956" s="2" t="s">
        <v>320</v>
      </c>
      <c r="B956" s="5">
        <v>43686</v>
      </c>
      <c r="C956" s="5" t="s">
        <v>369</v>
      </c>
      <c r="D956" s="5" t="s">
        <v>389</v>
      </c>
      <c r="E956" s="6">
        <v>1</v>
      </c>
      <c r="F956" s="3">
        <v>579</v>
      </c>
      <c r="G956" s="3">
        <v>273</v>
      </c>
      <c r="H956" s="8">
        <f t="shared" si="182"/>
        <v>273</v>
      </c>
      <c r="I956" s="3">
        <v>306</v>
      </c>
      <c r="J956" s="4">
        <v>0.53</v>
      </c>
      <c r="K956" s="2" t="str">
        <f t="shared" si="183"/>
        <v>Friday</v>
      </c>
      <c r="L956" s="5">
        <f t="shared" si="184"/>
        <v>43689</v>
      </c>
      <c r="M956" s="2" t="str">
        <f t="shared" si="185"/>
        <v>Monday</v>
      </c>
      <c r="N956" s="2" t="str">
        <f t="shared" si="186"/>
        <v>Monday</v>
      </c>
      <c r="O956" s="12">
        <f t="shared" si="187"/>
        <v>0</v>
      </c>
      <c r="P956" s="11" t="str">
        <f t="shared" si="188"/>
        <v>High Cost per Unit</v>
      </c>
      <c r="Q956" s="12">
        <f t="shared" si="189"/>
        <v>0</v>
      </c>
      <c r="R956" s="12">
        <f t="shared" si="190"/>
        <v>0</v>
      </c>
      <c r="S956" s="12">
        <f t="shared" si="191"/>
        <v>0</v>
      </c>
      <c r="T956" s="12">
        <f t="shared" si="192"/>
        <v>0</v>
      </c>
      <c r="U956" s="12">
        <f t="shared" si="193"/>
        <v>0</v>
      </c>
      <c r="V956" s="13" t="str">
        <f t="shared" ca="1" si="194"/>
        <v>Greater Than 8 Weeks Old</v>
      </c>
    </row>
    <row r="957" spans="1:22" x14ac:dyDescent="0.45">
      <c r="A957" s="2" t="s">
        <v>165</v>
      </c>
      <c r="B957" s="5">
        <v>43686</v>
      </c>
      <c r="C957" s="5" t="s">
        <v>375</v>
      </c>
      <c r="D957" s="5" t="s">
        <v>382</v>
      </c>
      <c r="E957" s="6">
        <v>1</v>
      </c>
      <c r="F957" s="3">
        <v>22</v>
      </c>
      <c r="G957" s="3">
        <v>3.2</v>
      </c>
      <c r="H957" s="8">
        <f t="shared" si="182"/>
        <v>3.2</v>
      </c>
      <c r="I957" s="3">
        <v>18.8</v>
      </c>
      <c r="J957" s="4">
        <v>0.85</v>
      </c>
      <c r="K957" s="2" t="str">
        <f t="shared" si="183"/>
        <v>Friday</v>
      </c>
      <c r="L957" s="5">
        <f t="shared" si="184"/>
        <v>43689</v>
      </c>
      <c r="M957" s="2" t="str">
        <f t="shared" si="185"/>
        <v>Monday</v>
      </c>
      <c r="N957" s="2" t="str">
        <f t="shared" si="186"/>
        <v>Monday</v>
      </c>
      <c r="O957" s="12">
        <f t="shared" si="187"/>
        <v>0</v>
      </c>
      <c r="P957" s="11" t="str">
        <f t="shared" si="188"/>
        <v>Low Cost per Unit</v>
      </c>
      <c r="Q957" s="12">
        <f t="shared" si="189"/>
        <v>0</v>
      </c>
      <c r="R957" s="12">
        <f t="shared" si="190"/>
        <v>0</v>
      </c>
      <c r="S957" s="12">
        <f t="shared" si="191"/>
        <v>0</v>
      </c>
      <c r="T957" s="12">
        <f t="shared" si="192"/>
        <v>0</v>
      </c>
      <c r="U957" s="12">
        <f t="shared" si="193"/>
        <v>0</v>
      </c>
      <c r="V957" s="13" t="str">
        <f t="shared" ca="1" si="194"/>
        <v>Greater Than 8 Weeks Old</v>
      </c>
    </row>
    <row r="958" spans="1:22" x14ac:dyDescent="0.45">
      <c r="A958" s="2" t="s">
        <v>248</v>
      </c>
      <c r="B958" s="5">
        <v>43686</v>
      </c>
      <c r="C958" s="5" t="s">
        <v>375</v>
      </c>
      <c r="D958" s="5" t="s">
        <v>382</v>
      </c>
      <c r="E958" s="6">
        <v>45</v>
      </c>
      <c r="F958" s="3">
        <v>449.55</v>
      </c>
      <c r="G958" s="3">
        <v>303.75</v>
      </c>
      <c r="H958" s="8">
        <f t="shared" si="182"/>
        <v>6.75</v>
      </c>
      <c r="I958" s="3">
        <v>145.80000000000001</v>
      </c>
      <c r="J958" s="4">
        <v>0.32</v>
      </c>
      <c r="K958" s="2" t="str">
        <f t="shared" si="183"/>
        <v>Friday</v>
      </c>
      <c r="L958" s="5">
        <f t="shared" si="184"/>
        <v>43689</v>
      </c>
      <c r="M958" s="2" t="str">
        <f t="shared" si="185"/>
        <v>Monday</v>
      </c>
      <c r="N958" s="2" t="str">
        <f t="shared" si="186"/>
        <v>Monday</v>
      </c>
      <c r="O958" s="12">
        <f t="shared" si="187"/>
        <v>0</v>
      </c>
      <c r="P958" s="11" t="str">
        <f t="shared" si="188"/>
        <v>Low Cost per Unit</v>
      </c>
      <c r="Q958" s="12">
        <f t="shared" si="189"/>
        <v>0</v>
      </c>
      <c r="R958" s="12">
        <f t="shared" si="190"/>
        <v>13.486499999999999</v>
      </c>
      <c r="S958" s="12">
        <f t="shared" si="191"/>
        <v>0</v>
      </c>
      <c r="T958" s="12">
        <f t="shared" si="192"/>
        <v>0</v>
      </c>
      <c r="U958" s="12">
        <f t="shared" si="193"/>
        <v>0</v>
      </c>
      <c r="V958" s="13" t="str">
        <f t="shared" ca="1" si="194"/>
        <v>Greater Than 8 Weeks Old</v>
      </c>
    </row>
    <row r="959" spans="1:22" x14ac:dyDescent="0.45">
      <c r="A959" s="2" t="s">
        <v>307</v>
      </c>
      <c r="B959" s="5">
        <v>43686</v>
      </c>
      <c r="C959" s="5" t="s">
        <v>386</v>
      </c>
      <c r="D959" s="5" t="s">
        <v>395</v>
      </c>
      <c r="E959" s="6">
        <v>12</v>
      </c>
      <c r="F959" s="3">
        <v>107.88</v>
      </c>
      <c r="G959" s="3">
        <v>84</v>
      </c>
      <c r="H959" s="8">
        <f t="shared" si="182"/>
        <v>7</v>
      </c>
      <c r="I959" s="3">
        <v>23.88</v>
      </c>
      <c r="J959" s="4">
        <v>0.22</v>
      </c>
      <c r="K959" s="2" t="str">
        <f t="shared" si="183"/>
        <v>Friday</v>
      </c>
      <c r="L959" s="5">
        <f t="shared" si="184"/>
        <v>43689</v>
      </c>
      <c r="M959" s="2" t="str">
        <f t="shared" si="185"/>
        <v>Monday</v>
      </c>
      <c r="N959" s="2" t="str">
        <f t="shared" si="186"/>
        <v>Monday</v>
      </c>
      <c r="O959" s="12">
        <f t="shared" si="187"/>
        <v>0</v>
      </c>
      <c r="P959" s="11" t="str">
        <f t="shared" si="188"/>
        <v>Low Cost per Unit</v>
      </c>
      <c r="Q959" s="12">
        <f t="shared" si="189"/>
        <v>0</v>
      </c>
      <c r="R959" s="12">
        <f t="shared" si="190"/>
        <v>3.2363999999999997</v>
      </c>
      <c r="S959" s="12">
        <f t="shared" si="191"/>
        <v>0</v>
      </c>
      <c r="T959" s="12">
        <f t="shared" si="192"/>
        <v>0</v>
      </c>
      <c r="U959" s="12">
        <f t="shared" si="193"/>
        <v>0</v>
      </c>
      <c r="V959" s="13" t="str">
        <f t="shared" ca="1" si="194"/>
        <v>Greater Than 8 Weeks Old</v>
      </c>
    </row>
    <row r="960" spans="1:22" x14ac:dyDescent="0.45">
      <c r="A960" s="2" t="s">
        <v>112</v>
      </c>
      <c r="B960" s="5">
        <v>43686</v>
      </c>
      <c r="C960" s="5" t="s">
        <v>386</v>
      </c>
      <c r="D960" s="5" t="s">
        <v>395</v>
      </c>
      <c r="E960" s="6">
        <v>3</v>
      </c>
      <c r="F960" s="3">
        <v>75</v>
      </c>
      <c r="G960" s="3">
        <v>14.25</v>
      </c>
      <c r="H960" s="8">
        <f t="shared" si="182"/>
        <v>4.75</v>
      </c>
      <c r="I960" s="3">
        <v>60.75</v>
      </c>
      <c r="J960" s="4">
        <v>0.81</v>
      </c>
      <c r="K960" s="2" t="str">
        <f t="shared" si="183"/>
        <v>Friday</v>
      </c>
      <c r="L960" s="5">
        <f t="shared" si="184"/>
        <v>43689</v>
      </c>
      <c r="M960" s="2" t="str">
        <f t="shared" si="185"/>
        <v>Monday</v>
      </c>
      <c r="N960" s="2" t="str">
        <f t="shared" si="186"/>
        <v>Monday</v>
      </c>
      <c r="O960" s="12">
        <f t="shared" si="187"/>
        <v>0</v>
      </c>
      <c r="P960" s="11" t="str">
        <f t="shared" si="188"/>
        <v>Low Cost per Unit</v>
      </c>
      <c r="Q960" s="12">
        <f t="shared" si="189"/>
        <v>0</v>
      </c>
      <c r="R960" s="12">
        <f t="shared" si="190"/>
        <v>2.25</v>
      </c>
      <c r="S960" s="12">
        <f t="shared" si="191"/>
        <v>0</v>
      </c>
      <c r="T960" s="12">
        <f t="shared" si="192"/>
        <v>0</v>
      </c>
      <c r="U960" s="12">
        <f t="shared" si="193"/>
        <v>0</v>
      </c>
      <c r="V960" s="13" t="str">
        <f t="shared" ca="1" si="194"/>
        <v>Greater Than 8 Weeks Old</v>
      </c>
    </row>
    <row r="961" spans="1:22" x14ac:dyDescent="0.45">
      <c r="A961" s="2" t="s">
        <v>51</v>
      </c>
      <c r="B961" s="5">
        <v>43686</v>
      </c>
      <c r="C961" s="5" t="s">
        <v>375</v>
      </c>
      <c r="D961" s="5" t="s">
        <v>382</v>
      </c>
      <c r="E961" s="6">
        <v>1</v>
      </c>
      <c r="F961" s="3">
        <v>99</v>
      </c>
      <c r="G961" s="3">
        <v>24</v>
      </c>
      <c r="H961" s="8">
        <f t="shared" si="182"/>
        <v>24</v>
      </c>
      <c r="I961" s="3">
        <v>75</v>
      </c>
      <c r="J961" s="4">
        <v>0.76</v>
      </c>
      <c r="K961" s="2" t="str">
        <f t="shared" si="183"/>
        <v>Friday</v>
      </c>
      <c r="L961" s="5">
        <f t="shared" si="184"/>
        <v>43689</v>
      </c>
      <c r="M961" s="2" t="str">
        <f t="shared" si="185"/>
        <v>Monday</v>
      </c>
      <c r="N961" s="2" t="str">
        <f t="shared" si="186"/>
        <v>Monday</v>
      </c>
      <c r="O961" s="12">
        <f t="shared" si="187"/>
        <v>0</v>
      </c>
      <c r="P961" s="11" t="str">
        <f t="shared" si="188"/>
        <v>High Cost per Unit</v>
      </c>
      <c r="Q961" s="12">
        <f t="shared" si="189"/>
        <v>0</v>
      </c>
      <c r="R961" s="12">
        <f t="shared" si="190"/>
        <v>0</v>
      </c>
      <c r="S961" s="12">
        <f t="shared" si="191"/>
        <v>0</v>
      </c>
      <c r="T961" s="12">
        <f t="shared" si="192"/>
        <v>0</v>
      </c>
      <c r="U961" s="12">
        <f t="shared" si="193"/>
        <v>0</v>
      </c>
      <c r="V961" s="13" t="str">
        <f t="shared" ca="1" si="194"/>
        <v>Greater Than 8 Weeks Old</v>
      </c>
    </row>
    <row r="962" spans="1:22" x14ac:dyDescent="0.45">
      <c r="A962" s="2" t="s">
        <v>52</v>
      </c>
      <c r="B962" s="5">
        <v>43686</v>
      </c>
      <c r="C962" s="5" t="s">
        <v>375</v>
      </c>
      <c r="D962" s="5" t="s">
        <v>382</v>
      </c>
      <c r="E962" s="6">
        <v>1</v>
      </c>
      <c r="F962" s="3">
        <v>49</v>
      </c>
      <c r="G962" s="3">
        <v>18</v>
      </c>
      <c r="H962" s="8">
        <f t="shared" si="182"/>
        <v>18</v>
      </c>
      <c r="I962" s="3">
        <v>31</v>
      </c>
      <c r="J962" s="4">
        <v>0.63</v>
      </c>
      <c r="K962" s="2" t="str">
        <f t="shared" si="183"/>
        <v>Friday</v>
      </c>
      <c r="L962" s="5">
        <f t="shared" si="184"/>
        <v>43689</v>
      </c>
      <c r="M962" s="2" t="str">
        <f t="shared" si="185"/>
        <v>Monday</v>
      </c>
      <c r="N962" s="2" t="str">
        <f t="shared" si="186"/>
        <v>Monday</v>
      </c>
      <c r="O962" s="12">
        <f t="shared" si="187"/>
        <v>0</v>
      </c>
      <c r="P962" s="11" t="str">
        <f t="shared" si="188"/>
        <v>High Cost per Unit</v>
      </c>
      <c r="Q962" s="12">
        <f t="shared" si="189"/>
        <v>0</v>
      </c>
      <c r="R962" s="12">
        <f t="shared" si="190"/>
        <v>0</v>
      </c>
      <c r="S962" s="12">
        <f t="shared" si="191"/>
        <v>0</v>
      </c>
      <c r="T962" s="12">
        <f t="shared" si="192"/>
        <v>0</v>
      </c>
      <c r="U962" s="12">
        <f t="shared" si="193"/>
        <v>0</v>
      </c>
      <c r="V962" s="13" t="str">
        <f t="shared" ca="1" si="194"/>
        <v>Greater Than 8 Weeks Old</v>
      </c>
    </row>
    <row r="963" spans="1:22" x14ac:dyDescent="0.45">
      <c r="A963" s="2" t="s">
        <v>113</v>
      </c>
      <c r="B963" s="5">
        <v>43686</v>
      </c>
      <c r="C963" s="5" t="s">
        <v>383</v>
      </c>
      <c r="D963" s="5" t="s">
        <v>384</v>
      </c>
      <c r="E963" s="6">
        <v>1</v>
      </c>
      <c r="F963" s="3">
        <v>13</v>
      </c>
      <c r="G963" s="3">
        <v>1.85</v>
      </c>
      <c r="H963" s="8">
        <f t="shared" ref="H963:H1026" si="195">G963/E963</f>
        <v>1.85</v>
      </c>
      <c r="I963" s="3">
        <v>11.15</v>
      </c>
      <c r="J963" s="4">
        <v>0.86</v>
      </c>
      <c r="K963" s="2" t="str">
        <f t="shared" ref="K963:K1026" si="196">TEXT(B963,"dddd")</f>
        <v>Friday</v>
      </c>
      <c r="L963" s="5">
        <f t="shared" ref="L963:L1026" si="197">B963+3</f>
        <v>43689</v>
      </c>
      <c r="M963" s="2" t="str">
        <f t="shared" ref="M963:M1026" si="198">TEXT(L963,"dddd")</f>
        <v>Monday</v>
      </c>
      <c r="N963" s="2" t="str">
        <f t="shared" ref="N963:N1026" si="199">IF(M963="Sunday","Monday",M963)</f>
        <v>Monday</v>
      </c>
      <c r="O963" s="12">
        <f t="shared" ref="O963:O1026" si="200">IF(TEXT(B963,"dddd")="Tuesday",E963*0.05,0)</f>
        <v>0</v>
      </c>
      <c r="P963" s="11" t="str">
        <f t="shared" ref="P963:P1026" si="201">IF(H963&gt;AVERAGE(H:H),"High Cost per Unit","Low Cost per Unit")</f>
        <v>Low Cost per Unit</v>
      </c>
      <c r="Q963" s="12">
        <f t="shared" ref="Q963:Q1026" si="202">IF(D963="Masks",F963*0.1,0)</f>
        <v>0</v>
      </c>
      <c r="R963" s="12">
        <f t="shared" ref="R963:R1026" si="203">IF(E963&gt;1,F963*0.03,0)</f>
        <v>0</v>
      </c>
      <c r="S963" s="12">
        <f t="shared" ref="S963:S1026" si="204">IF(D963="Accessories",F963*0.15,0)</f>
        <v>0</v>
      </c>
      <c r="T963" s="12">
        <f t="shared" ref="T963:T1026" si="205">IF(AND(K963="Saturday",C963="Fitness"),F963*0.1,0)</f>
        <v>0</v>
      </c>
      <c r="U963" s="12">
        <f t="shared" ref="U963:U1026" si="206">IF(AND(K963="Friday",C963="Automotive"),F963*0.2,0)</f>
        <v>0</v>
      </c>
      <c r="V963" s="13" t="str">
        <f t="shared" ref="V963:V1026" ca="1" si="207">IF(ABS(TODAY()-B963)&gt;56,"Greater Than 8 Weeks Old","Less Than 8 Weeks Old")</f>
        <v>Greater Than 8 Weeks Old</v>
      </c>
    </row>
    <row r="964" spans="1:22" x14ac:dyDescent="0.45">
      <c r="A964" s="2" t="s">
        <v>262</v>
      </c>
      <c r="B964" s="5">
        <v>43686</v>
      </c>
      <c r="C964" s="5" t="s">
        <v>383</v>
      </c>
      <c r="D964" s="5" t="s">
        <v>384</v>
      </c>
      <c r="E964" s="6">
        <v>10</v>
      </c>
      <c r="F964" s="3">
        <v>99.9</v>
      </c>
      <c r="G964" s="3">
        <v>44</v>
      </c>
      <c r="H964" s="8">
        <f t="shared" si="195"/>
        <v>4.4000000000000004</v>
      </c>
      <c r="I964" s="3">
        <v>55.9</v>
      </c>
      <c r="J964" s="4">
        <v>0.56000000000000005</v>
      </c>
      <c r="K964" s="2" t="str">
        <f t="shared" si="196"/>
        <v>Friday</v>
      </c>
      <c r="L964" s="5">
        <f t="shared" si="197"/>
        <v>43689</v>
      </c>
      <c r="M964" s="2" t="str">
        <f t="shared" si="198"/>
        <v>Monday</v>
      </c>
      <c r="N964" s="2" t="str">
        <f t="shared" si="199"/>
        <v>Monday</v>
      </c>
      <c r="O964" s="12">
        <f t="shared" si="200"/>
        <v>0</v>
      </c>
      <c r="P964" s="11" t="str">
        <f t="shared" si="201"/>
        <v>Low Cost per Unit</v>
      </c>
      <c r="Q964" s="12">
        <f t="shared" si="202"/>
        <v>0</v>
      </c>
      <c r="R964" s="12">
        <f t="shared" si="203"/>
        <v>2.9969999999999999</v>
      </c>
      <c r="S964" s="12">
        <f t="shared" si="204"/>
        <v>0</v>
      </c>
      <c r="T964" s="12">
        <f t="shared" si="205"/>
        <v>0</v>
      </c>
      <c r="U964" s="12">
        <f t="shared" si="206"/>
        <v>0</v>
      </c>
      <c r="V964" s="13" t="str">
        <f t="shared" ca="1" si="207"/>
        <v>Greater Than 8 Weeks Old</v>
      </c>
    </row>
    <row r="965" spans="1:22" x14ac:dyDescent="0.45">
      <c r="A965" s="2" t="s">
        <v>249</v>
      </c>
      <c r="B965" s="5">
        <v>43686</v>
      </c>
      <c r="C965" s="5" t="s">
        <v>383</v>
      </c>
      <c r="D965" s="5" t="s">
        <v>384</v>
      </c>
      <c r="E965" s="6">
        <v>8</v>
      </c>
      <c r="F965" s="3">
        <v>72</v>
      </c>
      <c r="G965" s="3">
        <v>24</v>
      </c>
      <c r="H965" s="8">
        <f t="shared" si="195"/>
        <v>3</v>
      </c>
      <c r="I965" s="3">
        <v>48</v>
      </c>
      <c r="J965" s="4">
        <v>0.67</v>
      </c>
      <c r="K965" s="2" t="str">
        <f t="shared" si="196"/>
        <v>Friday</v>
      </c>
      <c r="L965" s="5">
        <f t="shared" si="197"/>
        <v>43689</v>
      </c>
      <c r="M965" s="2" t="str">
        <f t="shared" si="198"/>
        <v>Monday</v>
      </c>
      <c r="N965" s="2" t="str">
        <f t="shared" si="199"/>
        <v>Monday</v>
      </c>
      <c r="O965" s="12">
        <f t="shared" si="200"/>
        <v>0</v>
      </c>
      <c r="P965" s="11" t="str">
        <f t="shared" si="201"/>
        <v>Low Cost per Unit</v>
      </c>
      <c r="Q965" s="12">
        <f t="shared" si="202"/>
        <v>0</v>
      </c>
      <c r="R965" s="12">
        <f t="shared" si="203"/>
        <v>2.16</v>
      </c>
      <c r="S965" s="12">
        <f t="shared" si="204"/>
        <v>0</v>
      </c>
      <c r="T965" s="12">
        <f t="shared" si="205"/>
        <v>0</v>
      </c>
      <c r="U965" s="12">
        <f t="shared" si="206"/>
        <v>0</v>
      </c>
      <c r="V965" s="13" t="str">
        <f t="shared" ca="1" si="207"/>
        <v>Greater Than 8 Weeks Old</v>
      </c>
    </row>
    <row r="966" spans="1:22" x14ac:dyDescent="0.45">
      <c r="A966" s="2" t="s">
        <v>56</v>
      </c>
      <c r="B966" s="5">
        <v>43686</v>
      </c>
      <c r="C966" s="5" t="s">
        <v>383</v>
      </c>
      <c r="D966" s="5" t="s">
        <v>391</v>
      </c>
      <c r="E966" s="6">
        <v>1</v>
      </c>
      <c r="F966" s="3">
        <v>59</v>
      </c>
      <c r="G966" s="3">
        <v>21</v>
      </c>
      <c r="H966" s="8">
        <f t="shared" si="195"/>
        <v>21</v>
      </c>
      <c r="I966" s="3">
        <v>38</v>
      </c>
      <c r="J966" s="4">
        <v>0.64</v>
      </c>
      <c r="K966" s="2" t="str">
        <f t="shared" si="196"/>
        <v>Friday</v>
      </c>
      <c r="L966" s="5">
        <f t="shared" si="197"/>
        <v>43689</v>
      </c>
      <c r="M966" s="2" t="str">
        <f t="shared" si="198"/>
        <v>Monday</v>
      </c>
      <c r="N966" s="2" t="str">
        <f t="shared" si="199"/>
        <v>Monday</v>
      </c>
      <c r="O966" s="12">
        <f t="shared" si="200"/>
        <v>0</v>
      </c>
      <c r="P966" s="11" t="str">
        <f t="shared" si="201"/>
        <v>High Cost per Unit</v>
      </c>
      <c r="Q966" s="12">
        <f t="shared" si="202"/>
        <v>0</v>
      </c>
      <c r="R966" s="12">
        <f t="shared" si="203"/>
        <v>0</v>
      </c>
      <c r="S966" s="12">
        <f t="shared" si="204"/>
        <v>0</v>
      </c>
      <c r="T966" s="12">
        <f t="shared" si="205"/>
        <v>0</v>
      </c>
      <c r="U966" s="12">
        <f t="shared" si="206"/>
        <v>0</v>
      </c>
      <c r="V966" s="13" t="str">
        <f t="shared" ca="1" si="207"/>
        <v>Greater Than 8 Weeks Old</v>
      </c>
    </row>
    <row r="967" spans="1:22" x14ac:dyDescent="0.45">
      <c r="A967" s="2" t="s">
        <v>59</v>
      </c>
      <c r="B967" s="5">
        <v>43686</v>
      </c>
      <c r="C967" s="5" t="s">
        <v>378</v>
      </c>
      <c r="D967" s="5" t="s">
        <v>396</v>
      </c>
      <c r="E967" s="6">
        <v>1</v>
      </c>
      <c r="F967" s="3">
        <v>36</v>
      </c>
      <c r="G967" s="3">
        <v>11.8</v>
      </c>
      <c r="H967" s="8">
        <f t="shared" si="195"/>
        <v>11.8</v>
      </c>
      <c r="I967" s="3">
        <v>24.2</v>
      </c>
      <c r="J967" s="4">
        <v>0.67</v>
      </c>
      <c r="K967" s="2" t="str">
        <f t="shared" si="196"/>
        <v>Friday</v>
      </c>
      <c r="L967" s="5">
        <f t="shared" si="197"/>
        <v>43689</v>
      </c>
      <c r="M967" s="2" t="str">
        <f t="shared" si="198"/>
        <v>Monday</v>
      </c>
      <c r="N967" s="2" t="str">
        <f t="shared" si="199"/>
        <v>Monday</v>
      </c>
      <c r="O967" s="12">
        <f t="shared" si="200"/>
        <v>0</v>
      </c>
      <c r="P967" s="11" t="str">
        <f t="shared" si="201"/>
        <v>Low Cost per Unit</v>
      </c>
      <c r="Q967" s="12">
        <f t="shared" si="202"/>
        <v>0</v>
      </c>
      <c r="R967" s="12">
        <f t="shared" si="203"/>
        <v>0</v>
      </c>
      <c r="S967" s="12">
        <f t="shared" si="204"/>
        <v>0</v>
      </c>
      <c r="T967" s="12">
        <f t="shared" si="205"/>
        <v>0</v>
      </c>
      <c r="U967" s="12">
        <f t="shared" si="206"/>
        <v>0</v>
      </c>
      <c r="V967" s="13" t="str">
        <f t="shared" ca="1" si="207"/>
        <v>Greater Than 8 Weeks Old</v>
      </c>
    </row>
    <row r="968" spans="1:22" x14ac:dyDescent="0.45">
      <c r="A968" s="2" t="s">
        <v>116</v>
      </c>
      <c r="B968" s="5">
        <v>43686</v>
      </c>
      <c r="C968" s="5" t="s">
        <v>378</v>
      </c>
      <c r="D968" s="5" t="s">
        <v>397</v>
      </c>
      <c r="E968" s="6">
        <v>3</v>
      </c>
      <c r="F968" s="3">
        <v>23.97</v>
      </c>
      <c r="G968" s="3">
        <v>8.34</v>
      </c>
      <c r="H968" s="8">
        <f t="shared" si="195"/>
        <v>2.78</v>
      </c>
      <c r="I968" s="3">
        <v>15.63</v>
      </c>
      <c r="J968" s="4">
        <v>0.65</v>
      </c>
      <c r="K968" s="2" t="str">
        <f t="shared" si="196"/>
        <v>Friday</v>
      </c>
      <c r="L968" s="5">
        <f t="shared" si="197"/>
        <v>43689</v>
      </c>
      <c r="M968" s="2" t="str">
        <f t="shared" si="198"/>
        <v>Monday</v>
      </c>
      <c r="N968" s="2" t="str">
        <f t="shared" si="199"/>
        <v>Monday</v>
      </c>
      <c r="O968" s="12">
        <f t="shared" si="200"/>
        <v>0</v>
      </c>
      <c r="P968" s="11" t="str">
        <f t="shared" si="201"/>
        <v>Low Cost per Unit</v>
      </c>
      <c r="Q968" s="12">
        <f t="shared" si="202"/>
        <v>0</v>
      </c>
      <c r="R968" s="12">
        <f t="shared" si="203"/>
        <v>0.71909999999999996</v>
      </c>
      <c r="S968" s="12">
        <f t="shared" si="204"/>
        <v>0</v>
      </c>
      <c r="T968" s="12">
        <f t="shared" si="205"/>
        <v>0</v>
      </c>
      <c r="U968" s="12">
        <f t="shared" si="206"/>
        <v>0</v>
      </c>
      <c r="V968" s="13" t="str">
        <f t="shared" ca="1" si="207"/>
        <v>Greater Than 8 Weeks Old</v>
      </c>
    </row>
    <row r="969" spans="1:22" x14ac:dyDescent="0.45">
      <c r="A969" s="2" t="s">
        <v>250</v>
      </c>
      <c r="B969" s="5">
        <v>43686</v>
      </c>
      <c r="C969" s="5" t="s">
        <v>376</v>
      </c>
      <c r="D969" s="5" t="s">
        <v>377</v>
      </c>
      <c r="E969" s="6">
        <v>6</v>
      </c>
      <c r="F969" s="3">
        <v>59.94</v>
      </c>
      <c r="G969" s="3">
        <v>44.22</v>
      </c>
      <c r="H969" s="8">
        <f t="shared" si="195"/>
        <v>7.37</v>
      </c>
      <c r="I969" s="3">
        <v>15.72</v>
      </c>
      <c r="J969" s="4">
        <v>0.26</v>
      </c>
      <c r="K969" s="2" t="str">
        <f t="shared" si="196"/>
        <v>Friday</v>
      </c>
      <c r="L969" s="5">
        <f t="shared" si="197"/>
        <v>43689</v>
      </c>
      <c r="M969" s="2" t="str">
        <f t="shared" si="198"/>
        <v>Monday</v>
      </c>
      <c r="N969" s="2" t="str">
        <f t="shared" si="199"/>
        <v>Monday</v>
      </c>
      <c r="O969" s="12">
        <f t="shared" si="200"/>
        <v>0</v>
      </c>
      <c r="P969" s="11" t="str">
        <f t="shared" si="201"/>
        <v>Low Cost per Unit</v>
      </c>
      <c r="Q969" s="12">
        <f t="shared" si="202"/>
        <v>0</v>
      </c>
      <c r="R969" s="12">
        <f t="shared" si="203"/>
        <v>1.7981999999999998</v>
      </c>
      <c r="S969" s="12">
        <f t="shared" si="204"/>
        <v>0</v>
      </c>
      <c r="T969" s="12">
        <f t="shared" si="205"/>
        <v>0</v>
      </c>
      <c r="U969" s="12">
        <f t="shared" si="206"/>
        <v>11.988</v>
      </c>
      <c r="V969" s="13" t="str">
        <f t="shared" ca="1" si="207"/>
        <v>Greater Than 8 Weeks Old</v>
      </c>
    </row>
    <row r="970" spans="1:22" x14ac:dyDescent="0.45">
      <c r="A970" s="2" t="s">
        <v>62</v>
      </c>
      <c r="B970" s="5">
        <v>43686</v>
      </c>
      <c r="C970" s="5" t="s">
        <v>383</v>
      </c>
      <c r="D970" s="5" t="s">
        <v>398</v>
      </c>
      <c r="E970" s="6">
        <v>1</v>
      </c>
      <c r="F970" s="3">
        <v>32</v>
      </c>
      <c r="G970" s="3">
        <v>11.2</v>
      </c>
      <c r="H970" s="8">
        <f t="shared" si="195"/>
        <v>11.2</v>
      </c>
      <c r="I970" s="3">
        <v>20.8</v>
      </c>
      <c r="J970" s="4">
        <v>0.65</v>
      </c>
      <c r="K970" s="2" t="str">
        <f t="shared" si="196"/>
        <v>Friday</v>
      </c>
      <c r="L970" s="5">
        <f t="shared" si="197"/>
        <v>43689</v>
      </c>
      <c r="M970" s="2" t="str">
        <f t="shared" si="198"/>
        <v>Monday</v>
      </c>
      <c r="N970" s="2" t="str">
        <f t="shared" si="199"/>
        <v>Monday</v>
      </c>
      <c r="O970" s="12">
        <f t="shared" si="200"/>
        <v>0</v>
      </c>
      <c r="P970" s="11" t="str">
        <f t="shared" si="201"/>
        <v>Low Cost per Unit</v>
      </c>
      <c r="Q970" s="12">
        <f t="shared" si="202"/>
        <v>0</v>
      </c>
      <c r="R970" s="12">
        <f t="shared" si="203"/>
        <v>0</v>
      </c>
      <c r="S970" s="12">
        <f t="shared" si="204"/>
        <v>0</v>
      </c>
      <c r="T970" s="12">
        <f t="shared" si="205"/>
        <v>0</v>
      </c>
      <c r="U970" s="12">
        <f t="shared" si="206"/>
        <v>0</v>
      </c>
      <c r="V970" s="13" t="str">
        <f t="shared" ca="1" si="207"/>
        <v>Greater Than 8 Weeks Old</v>
      </c>
    </row>
    <row r="971" spans="1:22" x14ac:dyDescent="0.45">
      <c r="A971" s="2" t="s">
        <v>64</v>
      </c>
      <c r="B971" s="5">
        <v>43686</v>
      </c>
      <c r="C971" s="5" t="s">
        <v>383</v>
      </c>
      <c r="D971" s="5" t="s">
        <v>384</v>
      </c>
      <c r="E971" s="6">
        <v>3</v>
      </c>
      <c r="F971" s="3">
        <v>33</v>
      </c>
      <c r="G971" s="3">
        <v>8.4</v>
      </c>
      <c r="H971" s="8">
        <f t="shared" si="195"/>
        <v>2.8000000000000003</v>
      </c>
      <c r="I971" s="3">
        <v>24.6</v>
      </c>
      <c r="J971" s="4">
        <v>0.75</v>
      </c>
      <c r="K971" s="2" t="str">
        <f t="shared" si="196"/>
        <v>Friday</v>
      </c>
      <c r="L971" s="5">
        <f t="shared" si="197"/>
        <v>43689</v>
      </c>
      <c r="M971" s="2" t="str">
        <f t="shared" si="198"/>
        <v>Monday</v>
      </c>
      <c r="N971" s="2" t="str">
        <f t="shared" si="199"/>
        <v>Monday</v>
      </c>
      <c r="O971" s="12">
        <f t="shared" si="200"/>
        <v>0</v>
      </c>
      <c r="P971" s="11" t="str">
        <f t="shared" si="201"/>
        <v>Low Cost per Unit</v>
      </c>
      <c r="Q971" s="12">
        <f t="shared" si="202"/>
        <v>0</v>
      </c>
      <c r="R971" s="12">
        <f t="shared" si="203"/>
        <v>0.99</v>
      </c>
      <c r="S971" s="12">
        <f t="shared" si="204"/>
        <v>0</v>
      </c>
      <c r="T971" s="12">
        <f t="shared" si="205"/>
        <v>0</v>
      </c>
      <c r="U971" s="12">
        <f t="shared" si="206"/>
        <v>0</v>
      </c>
      <c r="V971" s="13" t="str">
        <f t="shared" ca="1" si="207"/>
        <v>Greater Than 8 Weeks Old</v>
      </c>
    </row>
    <row r="972" spans="1:22" x14ac:dyDescent="0.45">
      <c r="A972" s="2" t="s">
        <v>251</v>
      </c>
      <c r="B972" s="5">
        <v>43686</v>
      </c>
      <c r="C972" s="5" t="s">
        <v>383</v>
      </c>
      <c r="D972" s="5" t="s">
        <v>384</v>
      </c>
      <c r="E972" s="6">
        <v>2</v>
      </c>
      <c r="F972" s="3">
        <v>38</v>
      </c>
      <c r="G972" s="3">
        <v>19</v>
      </c>
      <c r="H972" s="8">
        <f t="shared" si="195"/>
        <v>9.5</v>
      </c>
      <c r="I972" s="3">
        <v>19</v>
      </c>
      <c r="J972" s="4">
        <v>0.5</v>
      </c>
      <c r="K972" s="2" t="str">
        <f t="shared" si="196"/>
        <v>Friday</v>
      </c>
      <c r="L972" s="5">
        <f t="shared" si="197"/>
        <v>43689</v>
      </c>
      <c r="M972" s="2" t="str">
        <f t="shared" si="198"/>
        <v>Monday</v>
      </c>
      <c r="N972" s="2" t="str">
        <f t="shared" si="199"/>
        <v>Monday</v>
      </c>
      <c r="O972" s="12">
        <f t="shared" si="200"/>
        <v>0</v>
      </c>
      <c r="P972" s="11" t="str">
        <f t="shared" si="201"/>
        <v>Low Cost per Unit</v>
      </c>
      <c r="Q972" s="12">
        <f t="shared" si="202"/>
        <v>0</v>
      </c>
      <c r="R972" s="12">
        <f t="shared" si="203"/>
        <v>1.1399999999999999</v>
      </c>
      <c r="S972" s="12">
        <f t="shared" si="204"/>
        <v>0</v>
      </c>
      <c r="T972" s="12">
        <f t="shared" si="205"/>
        <v>0</v>
      </c>
      <c r="U972" s="12">
        <f t="shared" si="206"/>
        <v>0</v>
      </c>
      <c r="V972" s="13" t="str">
        <f t="shared" ca="1" si="207"/>
        <v>Greater Than 8 Weeks Old</v>
      </c>
    </row>
    <row r="973" spans="1:22" x14ac:dyDescent="0.45">
      <c r="A973" s="2" t="s">
        <v>67</v>
      </c>
      <c r="B973" s="5">
        <v>43686</v>
      </c>
      <c r="C973" s="5" t="s">
        <v>369</v>
      </c>
      <c r="D973" s="5" t="s">
        <v>374</v>
      </c>
      <c r="E973" s="6">
        <v>48</v>
      </c>
      <c r="F973" s="3">
        <v>1103.52</v>
      </c>
      <c r="G973" s="3">
        <v>525.6</v>
      </c>
      <c r="H973" s="8">
        <f t="shared" si="195"/>
        <v>10.950000000000001</v>
      </c>
      <c r="I973" s="3">
        <v>577.91999999999996</v>
      </c>
      <c r="J973" s="4">
        <v>0.52</v>
      </c>
      <c r="K973" s="2" t="str">
        <f t="shared" si="196"/>
        <v>Friday</v>
      </c>
      <c r="L973" s="5">
        <f t="shared" si="197"/>
        <v>43689</v>
      </c>
      <c r="M973" s="2" t="str">
        <f t="shared" si="198"/>
        <v>Monday</v>
      </c>
      <c r="N973" s="2" t="str">
        <f t="shared" si="199"/>
        <v>Monday</v>
      </c>
      <c r="O973" s="12">
        <f t="shared" si="200"/>
        <v>0</v>
      </c>
      <c r="P973" s="11" t="str">
        <f t="shared" si="201"/>
        <v>Low Cost per Unit</v>
      </c>
      <c r="Q973" s="12">
        <f t="shared" si="202"/>
        <v>0</v>
      </c>
      <c r="R973" s="12">
        <f t="shared" si="203"/>
        <v>33.105599999999995</v>
      </c>
      <c r="S973" s="12">
        <f t="shared" si="204"/>
        <v>0</v>
      </c>
      <c r="T973" s="12">
        <f t="shared" si="205"/>
        <v>0</v>
      </c>
      <c r="U973" s="12">
        <f t="shared" si="206"/>
        <v>0</v>
      </c>
      <c r="V973" s="13" t="str">
        <f t="shared" ca="1" si="207"/>
        <v>Greater Than 8 Weeks Old</v>
      </c>
    </row>
    <row r="974" spans="1:22" x14ac:dyDescent="0.45">
      <c r="A974" s="2" t="s">
        <v>118</v>
      </c>
      <c r="B974" s="5">
        <v>43686</v>
      </c>
      <c r="C974" s="5" t="s">
        <v>375</v>
      </c>
      <c r="D974" s="5" t="s">
        <v>377</v>
      </c>
      <c r="E974" s="6">
        <v>6</v>
      </c>
      <c r="F974" s="3">
        <v>65.94</v>
      </c>
      <c r="G974" s="3">
        <v>40.5</v>
      </c>
      <c r="H974" s="8">
        <f t="shared" si="195"/>
        <v>6.75</v>
      </c>
      <c r="I974" s="3">
        <v>25.44</v>
      </c>
      <c r="J974" s="4">
        <v>0.39</v>
      </c>
      <c r="K974" s="2" t="str">
        <f t="shared" si="196"/>
        <v>Friday</v>
      </c>
      <c r="L974" s="5">
        <f t="shared" si="197"/>
        <v>43689</v>
      </c>
      <c r="M974" s="2" t="str">
        <f t="shared" si="198"/>
        <v>Monday</v>
      </c>
      <c r="N974" s="2" t="str">
        <f t="shared" si="199"/>
        <v>Monday</v>
      </c>
      <c r="O974" s="12">
        <f t="shared" si="200"/>
        <v>0</v>
      </c>
      <c r="P974" s="11" t="str">
        <f t="shared" si="201"/>
        <v>Low Cost per Unit</v>
      </c>
      <c r="Q974" s="12">
        <f t="shared" si="202"/>
        <v>0</v>
      </c>
      <c r="R974" s="12">
        <f t="shared" si="203"/>
        <v>1.9782</v>
      </c>
      <c r="S974" s="12">
        <f t="shared" si="204"/>
        <v>0</v>
      </c>
      <c r="T974" s="12">
        <f t="shared" si="205"/>
        <v>0</v>
      </c>
      <c r="U974" s="12">
        <f t="shared" si="206"/>
        <v>0</v>
      </c>
      <c r="V974" s="13" t="str">
        <f t="shared" ca="1" si="207"/>
        <v>Greater Than 8 Weeks Old</v>
      </c>
    </row>
    <row r="975" spans="1:22" x14ac:dyDescent="0.45">
      <c r="A975" s="2" t="s">
        <v>68</v>
      </c>
      <c r="B975" s="5">
        <v>43686</v>
      </c>
      <c r="C975" s="5" t="s">
        <v>375</v>
      </c>
      <c r="D975" s="5" t="s">
        <v>377</v>
      </c>
      <c r="E975" s="6">
        <v>11</v>
      </c>
      <c r="F975" s="3">
        <v>89.9</v>
      </c>
      <c r="G975" s="3">
        <v>26.07</v>
      </c>
      <c r="H975" s="8">
        <f t="shared" si="195"/>
        <v>2.37</v>
      </c>
      <c r="I975" s="3">
        <v>63.83</v>
      </c>
      <c r="J975" s="4">
        <v>0.71</v>
      </c>
      <c r="K975" s="2" t="str">
        <f t="shared" si="196"/>
        <v>Friday</v>
      </c>
      <c r="L975" s="5">
        <f t="shared" si="197"/>
        <v>43689</v>
      </c>
      <c r="M975" s="2" t="str">
        <f t="shared" si="198"/>
        <v>Monday</v>
      </c>
      <c r="N975" s="2" t="str">
        <f t="shared" si="199"/>
        <v>Monday</v>
      </c>
      <c r="O975" s="12">
        <f t="shared" si="200"/>
        <v>0</v>
      </c>
      <c r="P975" s="11" t="str">
        <f t="shared" si="201"/>
        <v>Low Cost per Unit</v>
      </c>
      <c r="Q975" s="12">
        <f t="shared" si="202"/>
        <v>0</v>
      </c>
      <c r="R975" s="12">
        <f t="shared" si="203"/>
        <v>2.6970000000000001</v>
      </c>
      <c r="S975" s="12">
        <f t="shared" si="204"/>
        <v>0</v>
      </c>
      <c r="T975" s="12">
        <f t="shared" si="205"/>
        <v>0</v>
      </c>
      <c r="U975" s="12">
        <f t="shared" si="206"/>
        <v>0</v>
      </c>
      <c r="V975" s="13" t="str">
        <f t="shared" ca="1" si="207"/>
        <v>Greater Than 8 Weeks Old</v>
      </c>
    </row>
    <row r="976" spans="1:22" x14ac:dyDescent="0.45">
      <c r="A976" s="2" t="s">
        <v>69</v>
      </c>
      <c r="B976" s="5">
        <v>43686</v>
      </c>
      <c r="C976" s="5" t="s">
        <v>375</v>
      </c>
      <c r="D976" s="5" t="s">
        <v>377</v>
      </c>
      <c r="E976" s="6">
        <v>39</v>
      </c>
      <c r="F976" s="3">
        <v>399.62</v>
      </c>
      <c r="G976" s="3">
        <v>234</v>
      </c>
      <c r="H976" s="8">
        <f t="shared" si="195"/>
        <v>6</v>
      </c>
      <c r="I976" s="3">
        <v>165.62</v>
      </c>
      <c r="J976" s="4">
        <v>0.41</v>
      </c>
      <c r="K976" s="2" t="str">
        <f t="shared" si="196"/>
        <v>Friday</v>
      </c>
      <c r="L976" s="5">
        <f t="shared" si="197"/>
        <v>43689</v>
      </c>
      <c r="M976" s="2" t="str">
        <f t="shared" si="198"/>
        <v>Monday</v>
      </c>
      <c r="N976" s="2" t="str">
        <f t="shared" si="199"/>
        <v>Monday</v>
      </c>
      <c r="O976" s="12">
        <f t="shared" si="200"/>
        <v>0</v>
      </c>
      <c r="P976" s="11" t="str">
        <f t="shared" si="201"/>
        <v>Low Cost per Unit</v>
      </c>
      <c r="Q976" s="12">
        <f t="shared" si="202"/>
        <v>0</v>
      </c>
      <c r="R976" s="12">
        <f t="shared" si="203"/>
        <v>11.9886</v>
      </c>
      <c r="S976" s="12">
        <f t="shared" si="204"/>
        <v>0</v>
      </c>
      <c r="T976" s="12">
        <f t="shared" si="205"/>
        <v>0</v>
      </c>
      <c r="U976" s="12">
        <f t="shared" si="206"/>
        <v>0</v>
      </c>
      <c r="V976" s="13" t="str">
        <f t="shared" ca="1" si="207"/>
        <v>Greater Than 8 Weeks Old</v>
      </c>
    </row>
    <row r="977" spans="1:22" x14ac:dyDescent="0.45">
      <c r="A977" s="2" t="s">
        <v>167</v>
      </c>
      <c r="B977" s="5">
        <v>43686</v>
      </c>
      <c r="C977" s="5" t="s">
        <v>378</v>
      </c>
      <c r="D977" s="5" t="s">
        <v>379</v>
      </c>
      <c r="E977" s="6">
        <v>1</v>
      </c>
      <c r="F977" s="3">
        <v>25</v>
      </c>
      <c r="G977" s="3">
        <v>7.44</v>
      </c>
      <c r="H977" s="8">
        <f t="shared" si="195"/>
        <v>7.44</v>
      </c>
      <c r="I977" s="3">
        <v>17.559999999999999</v>
      </c>
      <c r="J977" s="4">
        <v>0.7</v>
      </c>
      <c r="K977" s="2" t="str">
        <f t="shared" si="196"/>
        <v>Friday</v>
      </c>
      <c r="L977" s="5">
        <f t="shared" si="197"/>
        <v>43689</v>
      </c>
      <c r="M977" s="2" t="str">
        <f t="shared" si="198"/>
        <v>Monday</v>
      </c>
      <c r="N977" s="2" t="str">
        <f t="shared" si="199"/>
        <v>Monday</v>
      </c>
      <c r="O977" s="12">
        <f t="shared" si="200"/>
        <v>0</v>
      </c>
      <c r="P977" s="11" t="str">
        <f t="shared" si="201"/>
        <v>Low Cost per Unit</v>
      </c>
      <c r="Q977" s="12">
        <f t="shared" si="202"/>
        <v>0</v>
      </c>
      <c r="R977" s="12">
        <f t="shared" si="203"/>
        <v>0</v>
      </c>
      <c r="S977" s="12">
        <f t="shared" si="204"/>
        <v>0</v>
      </c>
      <c r="T977" s="12">
        <f t="shared" si="205"/>
        <v>0</v>
      </c>
      <c r="U977" s="12">
        <f t="shared" si="206"/>
        <v>0</v>
      </c>
      <c r="V977" s="13" t="str">
        <f t="shared" ca="1" si="207"/>
        <v>Greater Than 8 Weeks Old</v>
      </c>
    </row>
    <row r="978" spans="1:22" x14ac:dyDescent="0.45">
      <c r="A978" s="2" t="s">
        <v>252</v>
      </c>
      <c r="B978" s="5">
        <v>43686</v>
      </c>
      <c r="C978" s="5" t="s">
        <v>378</v>
      </c>
      <c r="D978" s="5" t="s">
        <v>379</v>
      </c>
      <c r="E978" s="6">
        <v>17</v>
      </c>
      <c r="F978" s="3">
        <v>254.83</v>
      </c>
      <c r="G978" s="3">
        <v>132.6</v>
      </c>
      <c r="H978" s="8">
        <f t="shared" si="195"/>
        <v>7.8</v>
      </c>
      <c r="I978" s="3">
        <v>122.23</v>
      </c>
      <c r="J978" s="4">
        <v>0.48</v>
      </c>
      <c r="K978" s="2" t="str">
        <f t="shared" si="196"/>
        <v>Friday</v>
      </c>
      <c r="L978" s="5">
        <f t="shared" si="197"/>
        <v>43689</v>
      </c>
      <c r="M978" s="2" t="str">
        <f t="shared" si="198"/>
        <v>Monday</v>
      </c>
      <c r="N978" s="2" t="str">
        <f t="shared" si="199"/>
        <v>Monday</v>
      </c>
      <c r="O978" s="12">
        <f t="shared" si="200"/>
        <v>0</v>
      </c>
      <c r="P978" s="11" t="str">
        <f t="shared" si="201"/>
        <v>Low Cost per Unit</v>
      </c>
      <c r="Q978" s="12">
        <f t="shared" si="202"/>
        <v>0</v>
      </c>
      <c r="R978" s="12">
        <f t="shared" si="203"/>
        <v>7.6448999999999998</v>
      </c>
      <c r="S978" s="12">
        <f t="shared" si="204"/>
        <v>0</v>
      </c>
      <c r="T978" s="12">
        <f t="shared" si="205"/>
        <v>0</v>
      </c>
      <c r="U978" s="12">
        <f t="shared" si="206"/>
        <v>0</v>
      </c>
      <c r="V978" s="13" t="str">
        <f t="shared" ca="1" si="207"/>
        <v>Greater Than 8 Weeks Old</v>
      </c>
    </row>
    <row r="979" spans="1:22" x14ac:dyDescent="0.45">
      <c r="A979" s="2" t="s">
        <v>226</v>
      </c>
      <c r="B979" s="5">
        <v>43686</v>
      </c>
      <c r="C979" s="5" t="s">
        <v>378</v>
      </c>
      <c r="D979" s="5" t="s">
        <v>379</v>
      </c>
      <c r="E979" s="6">
        <v>1</v>
      </c>
      <c r="F979" s="3">
        <v>25</v>
      </c>
      <c r="G979" s="3">
        <v>11.48</v>
      </c>
      <c r="H979" s="8">
        <f t="shared" si="195"/>
        <v>11.48</v>
      </c>
      <c r="I979" s="3">
        <v>13.52</v>
      </c>
      <c r="J979" s="4">
        <v>0.54</v>
      </c>
      <c r="K979" s="2" t="str">
        <f t="shared" si="196"/>
        <v>Friday</v>
      </c>
      <c r="L979" s="5">
        <f t="shared" si="197"/>
        <v>43689</v>
      </c>
      <c r="M979" s="2" t="str">
        <f t="shared" si="198"/>
        <v>Monday</v>
      </c>
      <c r="N979" s="2" t="str">
        <f t="shared" si="199"/>
        <v>Monday</v>
      </c>
      <c r="O979" s="12">
        <f t="shared" si="200"/>
        <v>0</v>
      </c>
      <c r="P979" s="11" t="str">
        <f t="shared" si="201"/>
        <v>Low Cost per Unit</v>
      </c>
      <c r="Q979" s="12">
        <f t="shared" si="202"/>
        <v>0</v>
      </c>
      <c r="R979" s="12">
        <f t="shared" si="203"/>
        <v>0</v>
      </c>
      <c r="S979" s="12">
        <f t="shared" si="204"/>
        <v>0</v>
      </c>
      <c r="T979" s="12">
        <f t="shared" si="205"/>
        <v>0</v>
      </c>
      <c r="U979" s="12">
        <f t="shared" si="206"/>
        <v>0</v>
      </c>
      <c r="V979" s="13" t="str">
        <f t="shared" ca="1" si="207"/>
        <v>Greater Than 8 Weeks Old</v>
      </c>
    </row>
    <row r="980" spans="1:22" x14ac:dyDescent="0.45">
      <c r="A980" s="2" t="s">
        <v>227</v>
      </c>
      <c r="B980" s="5">
        <v>43686</v>
      </c>
      <c r="C980" s="5" t="s">
        <v>378</v>
      </c>
      <c r="D980" s="5" t="s">
        <v>379</v>
      </c>
      <c r="E980" s="6">
        <v>1</v>
      </c>
      <c r="F980" s="3">
        <v>25</v>
      </c>
      <c r="G980" s="3">
        <v>11.48</v>
      </c>
      <c r="H980" s="8">
        <f t="shared" si="195"/>
        <v>11.48</v>
      </c>
      <c r="I980" s="3">
        <v>13.52</v>
      </c>
      <c r="J980" s="4">
        <v>0.54</v>
      </c>
      <c r="K980" s="2" t="str">
        <f t="shared" si="196"/>
        <v>Friday</v>
      </c>
      <c r="L980" s="5">
        <f t="shared" si="197"/>
        <v>43689</v>
      </c>
      <c r="M980" s="2" t="str">
        <f t="shared" si="198"/>
        <v>Monday</v>
      </c>
      <c r="N980" s="2" t="str">
        <f t="shared" si="199"/>
        <v>Monday</v>
      </c>
      <c r="O980" s="12">
        <f t="shared" si="200"/>
        <v>0</v>
      </c>
      <c r="P980" s="11" t="str">
        <f t="shared" si="201"/>
        <v>Low Cost per Unit</v>
      </c>
      <c r="Q980" s="12">
        <f t="shared" si="202"/>
        <v>0</v>
      </c>
      <c r="R980" s="12">
        <f t="shared" si="203"/>
        <v>0</v>
      </c>
      <c r="S980" s="12">
        <f t="shared" si="204"/>
        <v>0</v>
      </c>
      <c r="T980" s="12">
        <f t="shared" si="205"/>
        <v>0</v>
      </c>
      <c r="U980" s="12">
        <f t="shared" si="206"/>
        <v>0</v>
      </c>
      <c r="V980" s="13" t="str">
        <f t="shared" ca="1" si="207"/>
        <v>Greater Than 8 Weeks Old</v>
      </c>
    </row>
    <row r="981" spans="1:22" x14ac:dyDescent="0.45">
      <c r="A981" s="2" t="s">
        <v>254</v>
      </c>
      <c r="B981" s="5">
        <v>43686</v>
      </c>
      <c r="C981" s="5" t="s">
        <v>383</v>
      </c>
      <c r="D981" s="5" t="s">
        <v>384</v>
      </c>
      <c r="E981" s="6">
        <v>2</v>
      </c>
      <c r="F981" s="3">
        <v>58</v>
      </c>
      <c r="G981" s="3">
        <v>25</v>
      </c>
      <c r="H981" s="8">
        <f t="shared" si="195"/>
        <v>12.5</v>
      </c>
      <c r="I981" s="3">
        <v>33</v>
      </c>
      <c r="J981" s="4">
        <v>0.56999999999999995</v>
      </c>
      <c r="K981" s="2" t="str">
        <f t="shared" si="196"/>
        <v>Friday</v>
      </c>
      <c r="L981" s="5">
        <f t="shared" si="197"/>
        <v>43689</v>
      </c>
      <c r="M981" s="2" t="str">
        <f t="shared" si="198"/>
        <v>Monday</v>
      </c>
      <c r="N981" s="2" t="str">
        <f t="shared" si="199"/>
        <v>Monday</v>
      </c>
      <c r="O981" s="12">
        <f t="shared" si="200"/>
        <v>0</v>
      </c>
      <c r="P981" s="11" t="str">
        <f t="shared" si="201"/>
        <v>Low Cost per Unit</v>
      </c>
      <c r="Q981" s="12">
        <f t="shared" si="202"/>
        <v>0</v>
      </c>
      <c r="R981" s="12">
        <f t="shared" si="203"/>
        <v>1.74</v>
      </c>
      <c r="S981" s="12">
        <f t="shared" si="204"/>
        <v>0</v>
      </c>
      <c r="T981" s="12">
        <f t="shared" si="205"/>
        <v>0</v>
      </c>
      <c r="U981" s="12">
        <f t="shared" si="206"/>
        <v>0</v>
      </c>
      <c r="V981" s="13" t="str">
        <f t="shared" ca="1" si="207"/>
        <v>Greater Than 8 Weeks Old</v>
      </c>
    </row>
    <row r="982" spans="1:22" x14ac:dyDescent="0.45">
      <c r="A982" s="2" t="s">
        <v>229</v>
      </c>
      <c r="B982" s="5">
        <v>43686</v>
      </c>
      <c r="C982" s="5" t="s">
        <v>375</v>
      </c>
      <c r="D982" s="5" t="s">
        <v>377</v>
      </c>
      <c r="E982" s="6">
        <v>3</v>
      </c>
      <c r="F982" s="3">
        <v>60</v>
      </c>
      <c r="G982" s="3">
        <v>21.36</v>
      </c>
      <c r="H982" s="8">
        <f t="shared" si="195"/>
        <v>7.12</v>
      </c>
      <c r="I982" s="3">
        <v>38.64</v>
      </c>
      <c r="J982" s="4">
        <v>0.64</v>
      </c>
      <c r="K982" s="2" t="str">
        <f t="shared" si="196"/>
        <v>Friday</v>
      </c>
      <c r="L982" s="5">
        <f t="shared" si="197"/>
        <v>43689</v>
      </c>
      <c r="M982" s="2" t="str">
        <f t="shared" si="198"/>
        <v>Monday</v>
      </c>
      <c r="N982" s="2" t="str">
        <f t="shared" si="199"/>
        <v>Monday</v>
      </c>
      <c r="O982" s="12">
        <f t="shared" si="200"/>
        <v>0</v>
      </c>
      <c r="P982" s="11" t="str">
        <f t="shared" si="201"/>
        <v>Low Cost per Unit</v>
      </c>
      <c r="Q982" s="12">
        <f t="shared" si="202"/>
        <v>0</v>
      </c>
      <c r="R982" s="12">
        <f t="shared" si="203"/>
        <v>1.7999999999999998</v>
      </c>
      <c r="S982" s="12">
        <f t="shared" si="204"/>
        <v>0</v>
      </c>
      <c r="T982" s="12">
        <f t="shared" si="205"/>
        <v>0</v>
      </c>
      <c r="U982" s="12">
        <f t="shared" si="206"/>
        <v>0</v>
      </c>
      <c r="V982" s="13" t="str">
        <f t="shared" ca="1" si="207"/>
        <v>Greater Than 8 Weeks Old</v>
      </c>
    </row>
    <row r="983" spans="1:22" x14ac:dyDescent="0.45">
      <c r="A983" s="2" t="s">
        <v>264</v>
      </c>
      <c r="B983" s="5">
        <v>43686</v>
      </c>
      <c r="C983" s="5" t="s">
        <v>375</v>
      </c>
      <c r="D983" s="5" t="s">
        <v>377</v>
      </c>
      <c r="E983" s="6">
        <v>1</v>
      </c>
      <c r="F983" s="3">
        <v>20</v>
      </c>
      <c r="G983" s="3">
        <v>7.12</v>
      </c>
      <c r="H983" s="8">
        <f t="shared" si="195"/>
        <v>7.12</v>
      </c>
      <c r="I983" s="3">
        <v>12.88</v>
      </c>
      <c r="J983" s="4">
        <v>0.64</v>
      </c>
      <c r="K983" s="2" t="str">
        <f t="shared" si="196"/>
        <v>Friday</v>
      </c>
      <c r="L983" s="5">
        <f t="shared" si="197"/>
        <v>43689</v>
      </c>
      <c r="M983" s="2" t="str">
        <f t="shared" si="198"/>
        <v>Monday</v>
      </c>
      <c r="N983" s="2" t="str">
        <f t="shared" si="199"/>
        <v>Monday</v>
      </c>
      <c r="O983" s="12">
        <f t="shared" si="200"/>
        <v>0</v>
      </c>
      <c r="P983" s="11" t="str">
        <f t="shared" si="201"/>
        <v>Low Cost per Unit</v>
      </c>
      <c r="Q983" s="12">
        <f t="shared" si="202"/>
        <v>0</v>
      </c>
      <c r="R983" s="12">
        <f t="shared" si="203"/>
        <v>0</v>
      </c>
      <c r="S983" s="12">
        <f t="shared" si="204"/>
        <v>0</v>
      </c>
      <c r="T983" s="12">
        <f t="shared" si="205"/>
        <v>0</v>
      </c>
      <c r="U983" s="12">
        <f t="shared" si="206"/>
        <v>0</v>
      </c>
      <c r="V983" s="13" t="str">
        <f t="shared" ca="1" si="207"/>
        <v>Greater Than 8 Weeks Old</v>
      </c>
    </row>
    <row r="984" spans="1:22" x14ac:dyDescent="0.45">
      <c r="A984" s="2" t="s">
        <v>153</v>
      </c>
      <c r="B984" s="5">
        <v>43686</v>
      </c>
      <c r="C984" s="5" t="s">
        <v>383</v>
      </c>
      <c r="D984" s="5" t="s">
        <v>398</v>
      </c>
      <c r="E984" s="6">
        <v>1</v>
      </c>
      <c r="F984" s="3">
        <v>26</v>
      </c>
      <c r="G984" s="3">
        <v>8.8800000000000008</v>
      </c>
      <c r="H984" s="8">
        <f t="shared" si="195"/>
        <v>8.8800000000000008</v>
      </c>
      <c r="I984" s="3">
        <v>17.12</v>
      </c>
      <c r="J984" s="4">
        <v>0.66</v>
      </c>
      <c r="K984" s="2" t="str">
        <f t="shared" si="196"/>
        <v>Friday</v>
      </c>
      <c r="L984" s="5">
        <f t="shared" si="197"/>
        <v>43689</v>
      </c>
      <c r="M984" s="2" t="str">
        <f t="shared" si="198"/>
        <v>Monday</v>
      </c>
      <c r="N984" s="2" t="str">
        <f t="shared" si="199"/>
        <v>Monday</v>
      </c>
      <c r="O984" s="12">
        <f t="shared" si="200"/>
        <v>0</v>
      </c>
      <c r="P984" s="11" t="str">
        <f t="shared" si="201"/>
        <v>Low Cost per Unit</v>
      </c>
      <c r="Q984" s="12">
        <f t="shared" si="202"/>
        <v>0</v>
      </c>
      <c r="R984" s="12">
        <f t="shared" si="203"/>
        <v>0</v>
      </c>
      <c r="S984" s="12">
        <f t="shared" si="204"/>
        <v>0</v>
      </c>
      <c r="T984" s="12">
        <f t="shared" si="205"/>
        <v>0</v>
      </c>
      <c r="U984" s="12">
        <f t="shared" si="206"/>
        <v>0</v>
      </c>
      <c r="V984" s="13" t="str">
        <f t="shared" ca="1" si="207"/>
        <v>Greater Than 8 Weeks Old</v>
      </c>
    </row>
    <row r="985" spans="1:22" x14ac:dyDescent="0.45">
      <c r="A985" s="2" t="s">
        <v>308</v>
      </c>
      <c r="B985" s="5">
        <v>43686</v>
      </c>
      <c r="C985" s="5" t="s">
        <v>369</v>
      </c>
      <c r="D985" s="5" t="s">
        <v>389</v>
      </c>
      <c r="E985" s="6">
        <v>4</v>
      </c>
      <c r="F985" s="3">
        <v>79.959999999999994</v>
      </c>
      <c r="G985" s="3">
        <v>62</v>
      </c>
      <c r="H985" s="8">
        <f t="shared" si="195"/>
        <v>15.5</v>
      </c>
      <c r="I985" s="3">
        <v>17.96</v>
      </c>
      <c r="J985" s="4">
        <v>0.22</v>
      </c>
      <c r="K985" s="2" t="str">
        <f t="shared" si="196"/>
        <v>Friday</v>
      </c>
      <c r="L985" s="5">
        <f t="shared" si="197"/>
        <v>43689</v>
      </c>
      <c r="M985" s="2" t="str">
        <f t="shared" si="198"/>
        <v>Monday</v>
      </c>
      <c r="N985" s="2" t="str">
        <f t="shared" si="199"/>
        <v>Monday</v>
      </c>
      <c r="O985" s="12">
        <f t="shared" si="200"/>
        <v>0</v>
      </c>
      <c r="P985" s="11" t="str">
        <f t="shared" si="201"/>
        <v>Low Cost per Unit</v>
      </c>
      <c r="Q985" s="12">
        <f t="shared" si="202"/>
        <v>0</v>
      </c>
      <c r="R985" s="12">
        <f t="shared" si="203"/>
        <v>2.3987999999999996</v>
      </c>
      <c r="S985" s="12">
        <f t="shared" si="204"/>
        <v>0</v>
      </c>
      <c r="T985" s="12">
        <f t="shared" si="205"/>
        <v>0</v>
      </c>
      <c r="U985" s="12">
        <f t="shared" si="206"/>
        <v>0</v>
      </c>
      <c r="V985" s="13" t="str">
        <f t="shared" ca="1" si="207"/>
        <v>Greater Than 8 Weeks Old</v>
      </c>
    </row>
    <row r="986" spans="1:22" x14ac:dyDescent="0.45">
      <c r="A986" s="2" t="s">
        <v>231</v>
      </c>
      <c r="B986" s="5">
        <v>43686</v>
      </c>
      <c r="C986" s="5" t="s">
        <v>369</v>
      </c>
      <c r="D986" s="5" t="s">
        <v>372</v>
      </c>
      <c r="E986" s="6">
        <v>2</v>
      </c>
      <c r="F986" s="3">
        <v>39.979999999999997</v>
      </c>
      <c r="G986" s="3">
        <v>25.2</v>
      </c>
      <c r="H986" s="8">
        <f t="shared" si="195"/>
        <v>12.6</v>
      </c>
      <c r="I986" s="3">
        <v>14.78</v>
      </c>
      <c r="J986" s="4">
        <v>0.37</v>
      </c>
      <c r="K986" s="2" t="str">
        <f t="shared" si="196"/>
        <v>Friday</v>
      </c>
      <c r="L986" s="5">
        <f t="shared" si="197"/>
        <v>43689</v>
      </c>
      <c r="M986" s="2" t="str">
        <f t="shared" si="198"/>
        <v>Monday</v>
      </c>
      <c r="N986" s="2" t="str">
        <f t="shared" si="199"/>
        <v>Monday</v>
      </c>
      <c r="O986" s="12">
        <f t="shared" si="200"/>
        <v>0</v>
      </c>
      <c r="P986" s="11" t="str">
        <f t="shared" si="201"/>
        <v>Low Cost per Unit</v>
      </c>
      <c r="Q986" s="12">
        <f t="shared" si="202"/>
        <v>0</v>
      </c>
      <c r="R986" s="12">
        <f t="shared" si="203"/>
        <v>1.1993999999999998</v>
      </c>
      <c r="S986" s="12">
        <f t="shared" si="204"/>
        <v>0</v>
      </c>
      <c r="T986" s="12">
        <f t="shared" si="205"/>
        <v>0</v>
      </c>
      <c r="U986" s="12">
        <f t="shared" si="206"/>
        <v>0</v>
      </c>
      <c r="V986" s="13" t="str">
        <f t="shared" ca="1" si="207"/>
        <v>Greater Than 8 Weeks Old</v>
      </c>
    </row>
    <row r="987" spans="1:22" x14ac:dyDescent="0.45">
      <c r="A987" s="2" t="s">
        <v>277</v>
      </c>
      <c r="B987" s="5">
        <v>43686</v>
      </c>
      <c r="C987" s="5" t="s">
        <v>369</v>
      </c>
      <c r="D987" s="5" t="s">
        <v>372</v>
      </c>
      <c r="E987" s="6">
        <v>6</v>
      </c>
      <c r="F987" s="3">
        <v>59.94</v>
      </c>
      <c r="G987" s="3">
        <v>23.04</v>
      </c>
      <c r="H987" s="8">
        <f t="shared" si="195"/>
        <v>3.84</v>
      </c>
      <c r="I987" s="3">
        <v>36.9</v>
      </c>
      <c r="J987" s="4">
        <v>0.62</v>
      </c>
      <c r="K987" s="2" t="str">
        <f t="shared" si="196"/>
        <v>Friday</v>
      </c>
      <c r="L987" s="5">
        <f t="shared" si="197"/>
        <v>43689</v>
      </c>
      <c r="M987" s="2" t="str">
        <f t="shared" si="198"/>
        <v>Monday</v>
      </c>
      <c r="N987" s="2" t="str">
        <f t="shared" si="199"/>
        <v>Monday</v>
      </c>
      <c r="O987" s="12">
        <f t="shared" si="200"/>
        <v>0</v>
      </c>
      <c r="P987" s="11" t="str">
        <f t="shared" si="201"/>
        <v>Low Cost per Unit</v>
      </c>
      <c r="Q987" s="12">
        <f t="shared" si="202"/>
        <v>0</v>
      </c>
      <c r="R987" s="12">
        <f t="shared" si="203"/>
        <v>1.7981999999999998</v>
      </c>
      <c r="S987" s="12">
        <f t="shared" si="204"/>
        <v>0</v>
      </c>
      <c r="T987" s="12">
        <f t="shared" si="205"/>
        <v>0</v>
      </c>
      <c r="U987" s="12">
        <f t="shared" si="206"/>
        <v>0</v>
      </c>
      <c r="V987" s="13" t="str">
        <f t="shared" ca="1" si="207"/>
        <v>Greater Than 8 Weeks Old</v>
      </c>
    </row>
    <row r="988" spans="1:22" x14ac:dyDescent="0.45">
      <c r="A988" s="2" t="s">
        <v>284</v>
      </c>
      <c r="B988" s="5">
        <v>43686</v>
      </c>
      <c r="C988" s="5" t="s">
        <v>369</v>
      </c>
      <c r="D988" s="5" t="s">
        <v>372</v>
      </c>
      <c r="E988" s="6">
        <v>6</v>
      </c>
      <c r="F988" s="3">
        <v>65.94</v>
      </c>
      <c r="G988" s="3">
        <v>31.5</v>
      </c>
      <c r="H988" s="8">
        <f t="shared" si="195"/>
        <v>5.25</v>
      </c>
      <c r="I988" s="3">
        <v>34.44</v>
      </c>
      <c r="J988" s="4">
        <v>0.52</v>
      </c>
      <c r="K988" s="2" t="str">
        <f t="shared" si="196"/>
        <v>Friday</v>
      </c>
      <c r="L988" s="5">
        <f t="shared" si="197"/>
        <v>43689</v>
      </c>
      <c r="M988" s="2" t="str">
        <f t="shared" si="198"/>
        <v>Monday</v>
      </c>
      <c r="N988" s="2" t="str">
        <f t="shared" si="199"/>
        <v>Monday</v>
      </c>
      <c r="O988" s="12">
        <f t="shared" si="200"/>
        <v>0</v>
      </c>
      <c r="P988" s="11" t="str">
        <f t="shared" si="201"/>
        <v>Low Cost per Unit</v>
      </c>
      <c r="Q988" s="12">
        <f t="shared" si="202"/>
        <v>0</v>
      </c>
      <c r="R988" s="12">
        <f t="shared" si="203"/>
        <v>1.9782</v>
      </c>
      <c r="S988" s="12">
        <f t="shared" si="204"/>
        <v>0</v>
      </c>
      <c r="T988" s="12">
        <f t="shared" si="205"/>
        <v>0</v>
      </c>
      <c r="U988" s="12">
        <f t="shared" si="206"/>
        <v>0</v>
      </c>
      <c r="V988" s="13" t="str">
        <f t="shared" ca="1" si="207"/>
        <v>Greater Than 8 Weeks Old</v>
      </c>
    </row>
    <row r="989" spans="1:22" x14ac:dyDescent="0.45">
      <c r="A989" s="2" t="s">
        <v>180</v>
      </c>
      <c r="B989" s="5">
        <v>43686</v>
      </c>
      <c r="C989" s="5" t="s">
        <v>369</v>
      </c>
      <c r="D989" s="5" t="s">
        <v>372</v>
      </c>
      <c r="E989" s="6">
        <v>6</v>
      </c>
      <c r="F989" s="3">
        <v>65.94</v>
      </c>
      <c r="G989" s="3">
        <v>34.56</v>
      </c>
      <c r="H989" s="8">
        <f t="shared" si="195"/>
        <v>5.7600000000000007</v>
      </c>
      <c r="I989" s="3">
        <v>31.38</v>
      </c>
      <c r="J989" s="4">
        <v>0.48</v>
      </c>
      <c r="K989" s="2" t="str">
        <f t="shared" si="196"/>
        <v>Friday</v>
      </c>
      <c r="L989" s="5">
        <f t="shared" si="197"/>
        <v>43689</v>
      </c>
      <c r="M989" s="2" t="str">
        <f t="shared" si="198"/>
        <v>Monday</v>
      </c>
      <c r="N989" s="2" t="str">
        <f t="shared" si="199"/>
        <v>Monday</v>
      </c>
      <c r="O989" s="12">
        <f t="shared" si="200"/>
        <v>0</v>
      </c>
      <c r="P989" s="11" t="str">
        <f t="shared" si="201"/>
        <v>Low Cost per Unit</v>
      </c>
      <c r="Q989" s="12">
        <f t="shared" si="202"/>
        <v>0</v>
      </c>
      <c r="R989" s="12">
        <f t="shared" si="203"/>
        <v>1.9782</v>
      </c>
      <c r="S989" s="12">
        <f t="shared" si="204"/>
        <v>0</v>
      </c>
      <c r="T989" s="12">
        <f t="shared" si="205"/>
        <v>0</v>
      </c>
      <c r="U989" s="12">
        <f t="shared" si="206"/>
        <v>0</v>
      </c>
      <c r="V989" s="13" t="str">
        <f t="shared" ca="1" si="207"/>
        <v>Greater Than 8 Weeks Old</v>
      </c>
    </row>
    <row r="990" spans="1:22" x14ac:dyDescent="0.45">
      <c r="A990" s="2" t="s">
        <v>309</v>
      </c>
      <c r="B990" s="5">
        <v>43686</v>
      </c>
      <c r="C990" s="5" t="s">
        <v>369</v>
      </c>
      <c r="D990" s="5" t="s">
        <v>372</v>
      </c>
      <c r="E990" s="6">
        <v>3</v>
      </c>
      <c r="F990" s="3">
        <v>32.97</v>
      </c>
      <c r="G990" s="3">
        <v>18.45</v>
      </c>
      <c r="H990" s="8">
        <f t="shared" si="195"/>
        <v>6.1499999999999995</v>
      </c>
      <c r="I990" s="3">
        <v>14.52</v>
      </c>
      <c r="J990" s="4">
        <v>0.44</v>
      </c>
      <c r="K990" s="2" t="str">
        <f t="shared" si="196"/>
        <v>Friday</v>
      </c>
      <c r="L990" s="5">
        <f t="shared" si="197"/>
        <v>43689</v>
      </c>
      <c r="M990" s="2" t="str">
        <f t="shared" si="198"/>
        <v>Monday</v>
      </c>
      <c r="N990" s="2" t="str">
        <f t="shared" si="199"/>
        <v>Monday</v>
      </c>
      <c r="O990" s="12">
        <f t="shared" si="200"/>
        <v>0</v>
      </c>
      <c r="P990" s="11" t="str">
        <f t="shared" si="201"/>
        <v>Low Cost per Unit</v>
      </c>
      <c r="Q990" s="12">
        <f t="shared" si="202"/>
        <v>0</v>
      </c>
      <c r="R990" s="12">
        <f t="shared" si="203"/>
        <v>0.98909999999999998</v>
      </c>
      <c r="S990" s="12">
        <f t="shared" si="204"/>
        <v>0</v>
      </c>
      <c r="T990" s="12">
        <f t="shared" si="205"/>
        <v>0</v>
      </c>
      <c r="U990" s="12">
        <f t="shared" si="206"/>
        <v>0</v>
      </c>
      <c r="V990" s="13" t="str">
        <f t="shared" ca="1" si="207"/>
        <v>Greater Than 8 Weeks Old</v>
      </c>
    </row>
    <row r="991" spans="1:22" x14ac:dyDescent="0.45">
      <c r="A991" s="2" t="s">
        <v>181</v>
      </c>
      <c r="B991" s="5">
        <v>43686</v>
      </c>
      <c r="C991" s="5" t="s">
        <v>369</v>
      </c>
      <c r="D991" s="5" t="s">
        <v>372</v>
      </c>
      <c r="E991" s="6">
        <v>2</v>
      </c>
      <c r="F991" s="3">
        <v>60</v>
      </c>
      <c r="G991" s="3">
        <v>15.6</v>
      </c>
      <c r="H991" s="8">
        <f t="shared" si="195"/>
        <v>7.8</v>
      </c>
      <c r="I991" s="3">
        <v>44.4</v>
      </c>
      <c r="J991" s="4">
        <v>0.74</v>
      </c>
      <c r="K991" s="2" t="str">
        <f t="shared" si="196"/>
        <v>Friday</v>
      </c>
      <c r="L991" s="5">
        <f t="shared" si="197"/>
        <v>43689</v>
      </c>
      <c r="M991" s="2" t="str">
        <f t="shared" si="198"/>
        <v>Monday</v>
      </c>
      <c r="N991" s="2" t="str">
        <f t="shared" si="199"/>
        <v>Monday</v>
      </c>
      <c r="O991" s="12">
        <f t="shared" si="200"/>
        <v>0</v>
      </c>
      <c r="P991" s="11" t="str">
        <f t="shared" si="201"/>
        <v>Low Cost per Unit</v>
      </c>
      <c r="Q991" s="12">
        <f t="shared" si="202"/>
        <v>0</v>
      </c>
      <c r="R991" s="12">
        <f t="shared" si="203"/>
        <v>1.7999999999999998</v>
      </c>
      <c r="S991" s="12">
        <f t="shared" si="204"/>
        <v>0</v>
      </c>
      <c r="T991" s="12">
        <f t="shared" si="205"/>
        <v>0</v>
      </c>
      <c r="U991" s="12">
        <f t="shared" si="206"/>
        <v>0</v>
      </c>
      <c r="V991" s="13" t="str">
        <f t="shared" ca="1" si="207"/>
        <v>Greater Than 8 Weeks Old</v>
      </c>
    </row>
    <row r="992" spans="1:22" x14ac:dyDescent="0.45">
      <c r="A992" s="2" t="s">
        <v>199</v>
      </c>
      <c r="B992" s="5">
        <v>43686</v>
      </c>
      <c r="C992" s="5" t="s">
        <v>369</v>
      </c>
      <c r="D992" s="5" t="s">
        <v>372</v>
      </c>
      <c r="E992" s="6">
        <v>1</v>
      </c>
      <c r="F992" s="3">
        <v>19</v>
      </c>
      <c r="G992" s="3">
        <v>4.05</v>
      </c>
      <c r="H992" s="8">
        <f t="shared" si="195"/>
        <v>4.05</v>
      </c>
      <c r="I992" s="3">
        <v>14.95</v>
      </c>
      <c r="J992" s="4">
        <v>0.79</v>
      </c>
      <c r="K992" s="2" t="str">
        <f t="shared" si="196"/>
        <v>Friday</v>
      </c>
      <c r="L992" s="5">
        <f t="shared" si="197"/>
        <v>43689</v>
      </c>
      <c r="M992" s="2" t="str">
        <f t="shared" si="198"/>
        <v>Monday</v>
      </c>
      <c r="N992" s="2" t="str">
        <f t="shared" si="199"/>
        <v>Monday</v>
      </c>
      <c r="O992" s="12">
        <f t="shared" si="200"/>
        <v>0</v>
      </c>
      <c r="P992" s="11" t="str">
        <f t="shared" si="201"/>
        <v>Low Cost per Unit</v>
      </c>
      <c r="Q992" s="12">
        <f t="shared" si="202"/>
        <v>0</v>
      </c>
      <c r="R992" s="12">
        <f t="shared" si="203"/>
        <v>0</v>
      </c>
      <c r="S992" s="12">
        <f t="shared" si="204"/>
        <v>0</v>
      </c>
      <c r="T992" s="12">
        <f t="shared" si="205"/>
        <v>0</v>
      </c>
      <c r="U992" s="12">
        <f t="shared" si="206"/>
        <v>0</v>
      </c>
      <c r="V992" s="13" t="str">
        <f t="shared" ca="1" si="207"/>
        <v>Greater Than 8 Weeks Old</v>
      </c>
    </row>
    <row r="993" spans="1:22" x14ac:dyDescent="0.45">
      <c r="A993" s="2" t="s">
        <v>125</v>
      </c>
      <c r="B993" s="5">
        <v>43686</v>
      </c>
      <c r="C993" s="5" t="s">
        <v>369</v>
      </c>
      <c r="D993" s="5" t="s">
        <v>372</v>
      </c>
      <c r="E993" s="6">
        <v>1</v>
      </c>
      <c r="F993" s="3">
        <v>40</v>
      </c>
      <c r="G993" s="3">
        <v>7.69</v>
      </c>
      <c r="H993" s="8">
        <f t="shared" si="195"/>
        <v>7.69</v>
      </c>
      <c r="I993" s="3">
        <v>32.31</v>
      </c>
      <c r="J993" s="4">
        <v>0.81</v>
      </c>
      <c r="K993" s="2" t="str">
        <f t="shared" si="196"/>
        <v>Friday</v>
      </c>
      <c r="L993" s="5">
        <f t="shared" si="197"/>
        <v>43689</v>
      </c>
      <c r="M993" s="2" t="str">
        <f t="shared" si="198"/>
        <v>Monday</v>
      </c>
      <c r="N993" s="2" t="str">
        <f t="shared" si="199"/>
        <v>Monday</v>
      </c>
      <c r="O993" s="12">
        <f t="shared" si="200"/>
        <v>0</v>
      </c>
      <c r="P993" s="11" t="str">
        <f t="shared" si="201"/>
        <v>Low Cost per Unit</v>
      </c>
      <c r="Q993" s="12">
        <f t="shared" si="202"/>
        <v>0</v>
      </c>
      <c r="R993" s="12">
        <f t="shared" si="203"/>
        <v>0</v>
      </c>
      <c r="S993" s="12">
        <f t="shared" si="204"/>
        <v>0</v>
      </c>
      <c r="T993" s="12">
        <f t="shared" si="205"/>
        <v>0</v>
      </c>
      <c r="U993" s="12">
        <f t="shared" si="206"/>
        <v>0</v>
      </c>
      <c r="V993" s="13" t="str">
        <f t="shared" ca="1" si="207"/>
        <v>Greater Than 8 Weeks Old</v>
      </c>
    </row>
    <row r="994" spans="1:22" x14ac:dyDescent="0.45">
      <c r="A994" s="2" t="s">
        <v>311</v>
      </c>
      <c r="B994" s="5">
        <v>43686</v>
      </c>
      <c r="C994" s="5" t="s">
        <v>371</v>
      </c>
      <c r="D994" s="5" t="s">
        <v>371</v>
      </c>
      <c r="E994" s="6">
        <v>1</v>
      </c>
      <c r="F994" s="3">
        <v>6.99</v>
      </c>
      <c r="G994" s="3">
        <v>2.79</v>
      </c>
      <c r="H994" s="8">
        <f t="shared" si="195"/>
        <v>2.79</v>
      </c>
      <c r="I994" s="3">
        <v>4.2</v>
      </c>
      <c r="J994" s="4">
        <v>0.6</v>
      </c>
      <c r="K994" s="2" t="str">
        <f t="shared" si="196"/>
        <v>Friday</v>
      </c>
      <c r="L994" s="5">
        <f t="shared" si="197"/>
        <v>43689</v>
      </c>
      <c r="M994" s="2" t="str">
        <f t="shared" si="198"/>
        <v>Monday</v>
      </c>
      <c r="N994" s="2" t="str">
        <f t="shared" si="199"/>
        <v>Monday</v>
      </c>
      <c r="O994" s="12">
        <f t="shared" si="200"/>
        <v>0</v>
      </c>
      <c r="P994" s="11" t="str">
        <f t="shared" si="201"/>
        <v>Low Cost per Unit</v>
      </c>
      <c r="Q994" s="12">
        <f t="shared" si="202"/>
        <v>0</v>
      </c>
      <c r="R994" s="12">
        <f t="shared" si="203"/>
        <v>0</v>
      </c>
      <c r="S994" s="12">
        <f t="shared" si="204"/>
        <v>0</v>
      </c>
      <c r="T994" s="12">
        <f t="shared" si="205"/>
        <v>0</v>
      </c>
      <c r="U994" s="12">
        <f t="shared" si="206"/>
        <v>0</v>
      </c>
      <c r="V994" s="13" t="str">
        <f t="shared" ca="1" si="207"/>
        <v>Greater Than 8 Weeks Old</v>
      </c>
    </row>
    <row r="995" spans="1:22" x14ac:dyDescent="0.45">
      <c r="A995" s="2" t="s">
        <v>312</v>
      </c>
      <c r="B995" s="5">
        <v>43686</v>
      </c>
      <c r="C995" s="5" t="s">
        <v>369</v>
      </c>
      <c r="D995" s="5" t="s">
        <v>394</v>
      </c>
      <c r="E995" s="6">
        <v>6</v>
      </c>
      <c r="F995" s="3">
        <v>191.94</v>
      </c>
      <c r="G995" s="3">
        <v>101.7</v>
      </c>
      <c r="H995" s="8">
        <f t="shared" si="195"/>
        <v>16.95</v>
      </c>
      <c r="I995" s="3">
        <v>90.24</v>
      </c>
      <c r="J995" s="4">
        <v>0.47</v>
      </c>
      <c r="K995" s="2" t="str">
        <f t="shared" si="196"/>
        <v>Friday</v>
      </c>
      <c r="L995" s="5">
        <f t="shared" si="197"/>
        <v>43689</v>
      </c>
      <c r="M995" s="2" t="str">
        <f t="shared" si="198"/>
        <v>Monday</v>
      </c>
      <c r="N995" s="2" t="str">
        <f t="shared" si="199"/>
        <v>Monday</v>
      </c>
      <c r="O995" s="12">
        <f t="shared" si="200"/>
        <v>0</v>
      </c>
      <c r="P995" s="11" t="str">
        <f t="shared" si="201"/>
        <v>High Cost per Unit</v>
      </c>
      <c r="Q995" s="12">
        <f t="shared" si="202"/>
        <v>0</v>
      </c>
      <c r="R995" s="12">
        <f t="shared" si="203"/>
        <v>5.7581999999999995</v>
      </c>
      <c r="S995" s="12">
        <f t="shared" si="204"/>
        <v>0</v>
      </c>
      <c r="T995" s="12">
        <f t="shared" si="205"/>
        <v>0</v>
      </c>
      <c r="U995" s="12">
        <f t="shared" si="206"/>
        <v>0</v>
      </c>
      <c r="V995" s="13" t="str">
        <f t="shared" ca="1" si="207"/>
        <v>Greater Than 8 Weeks Old</v>
      </c>
    </row>
    <row r="996" spans="1:22" x14ac:dyDescent="0.45">
      <c r="A996" s="2" t="s">
        <v>232</v>
      </c>
      <c r="B996" s="5">
        <v>43686</v>
      </c>
      <c r="C996" s="5" t="s">
        <v>383</v>
      </c>
      <c r="D996" s="5" t="s">
        <v>398</v>
      </c>
      <c r="E996" s="6">
        <v>13</v>
      </c>
      <c r="F996" s="3">
        <v>389.87</v>
      </c>
      <c r="G996" s="3">
        <v>207.09</v>
      </c>
      <c r="H996" s="8">
        <f t="shared" si="195"/>
        <v>15.93</v>
      </c>
      <c r="I996" s="3">
        <v>182.78</v>
      </c>
      <c r="J996" s="4">
        <v>0.47</v>
      </c>
      <c r="K996" s="2" t="str">
        <f t="shared" si="196"/>
        <v>Friday</v>
      </c>
      <c r="L996" s="5">
        <f t="shared" si="197"/>
        <v>43689</v>
      </c>
      <c r="M996" s="2" t="str">
        <f t="shared" si="198"/>
        <v>Monday</v>
      </c>
      <c r="N996" s="2" t="str">
        <f t="shared" si="199"/>
        <v>Monday</v>
      </c>
      <c r="O996" s="12">
        <f t="shared" si="200"/>
        <v>0</v>
      </c>
      <c r="P996" s="11" t="str">
        <f t="shared" si="201"/>
        <v>Low Cost per Unit</v>
      </c>
      <c r="Q996" s="12">
        <f t="shared" si="202"/>
        <v>0</v>
      </c>
      <c r="R996" s="12">
        <f t="shared" si="203"/>
        <v>11.696099999999999</v>
      </c>
      <c r="S996" s="12">
        <f t="shared" si="204"/>
        <v>0</v>
      </c>
      <c r="T996" s="12">
        <f t="shared" si="205"/>
        <v>0</v>
      </c>
      <c r="U996" s="12">
        <f t="shared" si="206"/>
        <v>0</v>
      </c>
      <c r="V996" s="13" t="str">
        <f t="shared" ca="1" si="207"/>
        <v>Greater Than 8 Weeks Old</v>
      </c>
    </row>
    <row r="997" spans="1:22" x14ac:dyDescent="0.45">
      <c r="A997" s="2" t="s">
        <v>279</v>
      </c>
      <c r="B997" s="5">
        <v>43686</v>
      </c>
      <c r="C997" s="5" t="s">
        <v>378</v>
      </c>
      <c r="D997" s="5" t="s">
        <v>379</v>
      </c>
      <c r="E997" s="6">
        <v>2</v>
      </c>
      <c r="F997" s="3">
        <v>32</v>
      </c>
      <c r="G997" s="3">
        <v>13.5</v>
      </c>
      <c r="H997" s="8">
        <f t="shared" si="195"/>
        <v>6.75</v>
      </c>
      <c r="I997" s="3">
        <v>18.5</v>
      </c>
      <c r="J997" s="4">
        <v>0.57999999999999996</v>
      </c>
      <c r="K997" s="2" t="str">
        <f t="shared" si="196"/>
        <v>Friday</v>
      </c>
      <c r="L997" s="5">
        <f t="shared" si="197"/>
        <v>43689</v>
      </c>
      <c r="M997" s="2" t="str">
        <f t="shared" si="198"/>
        <v>Monday</v>
      </c>
      <c r="N997" s="2" t="str">
        <f t="shared" si="199"/>
        <v>Monday</v>
      </c>
      <c r="O997" s="12">
        <f t="shared" si="200"/>
        <v>0</v>
      </c>
      <c r="P997" s="11" t="str">
        <f t="shared" si="201"/>
        <v>Low Cost per Unit</v>
      </c>
      <c r="Q997" s="12">
        <f t="shared" si="202"/>
        <v>0</v>
      </c>
      <c r="R997" s="12">
        <f t="shared" si="203"/>
        <v>0.96</v>
      </c>
      <c r="S997" s="12">
        <f t="shared" si="204"/>
        <v>0</v>
      </c>
      <c r="T997" s="12">
        <f t="shared" si="205"/>
        <v>0</v>
      </c>
      <c r="U997" s="12">
        <f t="shared" si="206"/>
        <v>0</v>
      </c>
      <c r="V997" s="13" t="str">
        <f t="shared" ca="1" si="207"/>
        <v>Greater Than 8 Weeks Old</v>
      </c>
    </row>
    <row r="998" spans="1:22" x14ac:dyDescent="0.45">
      <c r="A998" s="2" t="s">
        <v>86</v>
      </c>
      <c r="B998" s="5">
        <v>43686</v>
      </c>
      <c r="C998" s="5" t="s">
        <v>383</v>
      </c>
      <c r="D998" s="5" t="s">
        <v>398</v>
      </c>
      <c r="E998" s="6">
        <v>2</v>
      </c>
      <c r="F998" s="3">
        <v>84</v>
      </c>
      <c r="G998" s="3">
        <v>24.76</v>
      </c>
      <c r="H998" s="8">
        <f t="shared" si="195"/>
        <v>12.38</v>
      </c>
      <c r="I998" s="3">
        <v>59.24</v>
      </c>
      <c r="J998" s="4">
        <v>0.71</v>
      </c>
      <c r="K998" s="2" t="str">
        <f t="shared" si="196"/>
        <v>Friday</v>
      </c>
      <c r="L998" s="5">
        <f t="shared" si="197"/>
        <v>43689</v>
      </c>
      <c r="M998" s="2" t="str">
        <f t="shared" si="198"/>
        <v>Monday</v>
      </c>
      <c r="N998" s="2" t="str">
        <f t="shared" si="199"/>
        <v>Monday</v>
      </c>
      <c r="O998" s="12">
        <f t="shared" si="200"/>
        <v>0</v>
      </c>
      <c r="P998" s="11" t="str">
        <f t="shared" si="201"/>
        <v>Low Cost per Unit</v>
      </c>
      <c r="Q998" s="12">
        <f t="shared" si="202"/>
        <v>0</v>
      </c>
      <c r="R998" s="12">
        <f t="shared" si="203"/>
        <v>2.52</v>
      </c>
      <c r="S998" s="12">
        <f t="shared" si="204"/>
        <v>0</v>
      </c>
      <c r="T998" s="12">
        <f t="shared" si="205"/>
        <v>0</v>
      </c>
      <c r="U998" s="12">
        <f t="shared" si="206"/>
        <v>0</v>
      </c>
      <c r="V998" s="13" t="str">
        <f t="shared" ca="1" si="207"/>
        <v>Greater Than 8 Weeks Old</v>
      </c>
    </row>
    <row r="999" spans="1:22" x14ac:dyDescent="0.45">
      <c r="A999" s="2" t="s">
        <v>128</v>
      </c>
      <c r="B999" s="5">
        <v>43686</v>
      </c>
      <c r="C999" s="5" t="s">
        <v>383</v>
      </c>
      <c r="D999" s="5" t="s">
        <v>398</v>
      </c>
      <c r="E999" s="6">
        <v>1</v>
      </c>
      <c r="F999" s="3">
        <v>21</v>
      </c>
      <c r="G999" s="3">
        <v>7.43</v>
      </c>
      <c r="H999" s="8">
        <f t="shared" si="195"/>
        <v>7.43</v>
      </c>
      <c r="I999" s="3">
        <v>13.57</v>
      </c>
      <c r="J999" s="4">
        <v>0.65</v>
      </c>
      <c r="K999" s="2" t="str">
        <f t="shared" si="196"/>
        <v>Friday</v>
      </c>
      <c r="L999" s="5">
        <f t="shared" si="197"/>
        <v>43689</v>
      </c>
      <c r="M999" s="2" t="str">
        <f t="shared" si="198"/>
        <v>Monday</v>
      </c>
      <c r="N999" s="2" t="str">
        <f t="shared" si="199"/>
        <v>Monday</v>
      </c>
      <c r="O999" s="12">
        <f t="shared" si="200"/>
        <v>0</v>
      </c>
      <c r="P999" s="11" t="str">
        <f t="shared" si="201"/>
        <v>Low Cost per Unit</v>
      </c>
      <c r="Q999" s="12">
        <f t="shared" si="202"/>
        <v>0</v>
      </c>
      <c r="R999" s="12">
        <f t="shared" si="203"/>
        <v>0</v>
      </c>
      <c r="S999" s="12">
        <f t="shared" si="204"/>
        <v>0</v>
      </c>
      <c r="T999" s="12">
        <f t="shared" si="205"/>
        <v>0</v>
      </c>
      <c r="U999" s="12">
        <f t="shared" si="206"/>
        <v>0</v>
      </c>
      <c r="V999" s="13" t="str">
        <f t="shared" ca="1" si="207"/>
        <v>Greater Than 8 Weeks Old</v>
      </c>
    </row>
    <row r="1000" spans="1:22" x14ac:dyDescent="0.45">
      <c r="A1000" s="2" t="s">
        <v>129</v>
      </c>
      <c r="B1000" s="5">
        <v>43686</v>
      </c>
      <c r="C1000" s="5" t="s">
        <v>383</v>
      </c>
      <c r="D1000" s="5" t="s">
        <v>398</v>
      </c>
      <c r="E1000" s="6">
        <v>2</v>
      </c>
      <c r="F1000" s="3">
        <v>32</v>
      </c>
      <c r="G1000" s="3">
        <v>9.76</v>
      </c>
      <c r="H1000" s="8">
        <f t="shared" si="195"/>
        <v>4.88</v>
      </c>
      <c r="I1000" s="3">
        <v>22.24</v>
      </c>
      <c r="J1000" s="4">
        <v>0.7</v>
      </c>
      <c r="K1000" s="2" t="str">
        <f t="shared" si="196"/>
        <v>Friday</v>
      </c>
      <c r="L1000" s="5">
        <f t="shared" si="197"/>
        <v>43689</v>
      </c>
      <c r="M1000" s="2" t="str">
        <f t="shared" si="198"/>
        <v>Monday</v>
      </c>
      <c r="N1000" s="2" t="str">
        <f t="shared" si="199"/>
        <v>Monday</v>
      </c>
      <c r="O1000" s="12">
        <f t="shared" si="200"/>
        <v>0</v>
      </c>
      <c r="P1000" s="11" t="str">
        <f t="shared" si="201"/>
        <v>Low Cost per Unit</v>
      </c>
      <c r="Q1000" s="12">
        <f t="shared" si="202"/>
        <v>0</v>
      </c>
      <c r="R1000" s="12">
        <f t="shared" si="203"/>
        <v>0.96</v>
      </c>
      <c r="S1000" s="12">
        <f t="shared" si="204"/>
        <v>0</v>
      </c>
      <c r="T1000" s="12">
        <f t="shared" si="205"/>
        <v>0</v>
      </c>
      <c r="U1000" s="12">
        <f t="shared" si="206"/>
        <v>0</v>
      </c>
      <c r="V1000" s="13" t="str">
        <f t="shared" ca="1" si="207"/>
        <v>Greater Than 8 Weeks Old</v>
      </c>
    </row>
    <row r="1001" spans="1:22" x14ac:dyDescent="0.45">
      <c r="A1001" s="2" t="s">
        <v>233</v>
      </c>
      <c r="B1001" s="5">
        <v>43686</v>
      </c>
      <c r="C1001" s="5" t="s">
        <v>383</v>
      </c>
      <c r="D1001" s="5" t="s">
        <v>384</v>
      </c>
      <c r="E1001" s="6">
        <v>4</v>
      </c>
      <c r="F1001" s="3">
        <v>32</v>
      </c>
      <c r="G1001" s="3">
        <v>14.83</v>
      </c>
      <c r="H1001" s="8">
        <f t="shared" si="195"/>
        <v>3.7075</v>
      </c>
      <c r="I1001" s="3">
        <v>17.170000000000002</v>
      </c>
      <c r="J1001" s="4">
        <v>0.54</v>
      </c>
      <c r="K1001" s="2" t="str">
        <f t="shared" si="196"/>
        <v>Friday</v>
      </c>
      <c r="L1001" s="5">
        <f t="shared" si="197"/>
        <v>43689</v>
      </c>
      <c r="M1001" s="2" t="str">
        <f t="shared" si="198"/>
        <v>Monday</v>
      </c>
      <c r="N1001" s="2" t="str">
        <f t="shared" si="199"/>
        <v>Monday</v>
      </c>
      <c r="O1001" s="12">
        <f t="shared" si="200"/>
        <v>0</v>
      </c>
      <c r="P1001" s="11" t="str">
        <f t="shared" si="201"/>
        <v>Low Cost per Unit</v>
      </c>
      <c r="Q1001" s="12">
        <f t="shared" si="202"/>
        <v>0</v>
      </c>
      <c r="R1001" s="12">
        <f t="shared" si="203"/>
        <v>0.96</v>
      </c>
      <c r="S1001" s="12">
        <f t="shared" si="204"/>
        <v>0</v>
      </c>
      <c r="T1001" s="12">
        <f t="shared" si="205"/>
        <v>0</v>
      </c>
      <c r="U1001" s="12">
        <f t="shared" si="206"/>
        <v>0</v>
      </c>
      <c r="V1001" s="13" t="str">
        <f t="shared" ca="1" si="207"/>
        <v>Greater Than 8 Weeks Old</v>
      </c>
    </row>
    <row r="1002" spans="1:22" x14ac:dyDescent="0.45">
      <c r="A1002" s="2" t="s">
        <v>265</v>
      </c>
      <c r="B1002" s="5">
        <v>43686</v>
      </c>
      <c r="C1002" s="5" t="s">
        <v>383</v>
      </c>
      <c r="D1002" s="5" t="s">
        <v>399</v>
      </c>
      <c r="E1002" s="6">
        <v>5</v>
      </c>
      <c r="F1002" s="3">
        <v>149.94999999999999</v>
      </c>
      <c r="G1002" s="3">
        <v>91.9</v>
      </c>
      <c r="H1002" s="8">
        <f t="shared" si="195"/>
        <v>18.380000000000003</v>
      </c>
      <c r="I1002" s="3">
        <v>58.05</v>
      </c>
      <c r="J1002" s="4">
        <v>0.39</v>
      </c>
      <c r="K1002" s="2" t="str">
        <f t="shared" si="196"/>
        <v>Friday</v>
      </c>
      <c r="L1002" s="5">
        <f t="shared" si="197"/>
        <v>43689</v>
      </c>
      <c r="M1002" s="2" t="str">
        <f t="shared" si="198"/>
        <v>Monday</v>
      </c>
      <c r="N1002" s="2" t="str">
        <f t="shared" si="199"/>
        <v>Monday</v>
      </c>
      <c r="O1002" s="12">
        <f t="shared" si="200"/>
        <v>0</v>
      </c>
      <c r="P1002" s="11" t="str">
        <f t="shared" si="201"/>
        <v>High Cost per Unit</v>
      </c>
      <c r="Q1002" s="12">
        <f t="shared" si="202"/>
        <v>0</v>
      </c>
      <c r="R1002" s="12">
        <f t="shared" si="203"/>
        <v>4.4984999999999991</v>
      </c>
      <c r="S1002" s="12">
        <f t="shared" si="204"/>
        <v>0</v>
      </c>
      <c r="T1002" s="12">
        <f t="shared" si="205"/>
        <v>0</v>
      </c>
      <c r="U1002" s="12">
        <f t="shared" si="206"/>
        <v>0</v>
      </c>
      <c r="V1002" s="13" t="str">
        <f t="shared" ca="1" si="207"/>
        <v>Greater Than 8 Weeks Old</v>
      </c>
    </row>
    <row r="1003" spans="1:22" x14ac:dyDescent="0.45">
      <c r="A1003" s="2" t="s">
        <v>89</v>
      </c>
      <c r="B1003" s="5">
        <v>43686</v>
      </c>
      <c r="C1003" s="5" t="s">
        <v>386</v>
      </c>
      <c r="D1003" s="5" t="s">
        <v>387</v>
      </c>
      <c r="E1003" s="6">
        <v>3</v>
      </c>
      <c r="F1003" s="3">
        <v>297</v>
      </c>
      <c r="G1003" s="3">
        <v>112.26</v>
      </c>
      <c r="H1003" s="8">
        <f t="shared" si="195"/>
        <v>37.42</v>
      </c>
      <c r="I1003" s="3">
        <v>184.74</v>
      </c>
      <c r="J1003" s="4">
        <v>0.62</v>
      </c>
      <c r="K1003" s="2" t="str">
        <f t="shared" si="196"/>
        <v>Friday</v>
      </c>
      <c r="L1003" s="5">
        <f t="shared" si="197"/>
        <v>43689</v>
      </c>
      <c r="M1003" s="2" t="str">
        <f t="shared" si="198"/>
        <v>Monday</v>
      </c>
      <c r="N1003" s="2" t="str">
        <f t="shared" si="199"/>
        <v>Monday</v>
      </c>
      <c r="O1003" s="12">
        <f t="shared" si="200"/>
        <v>0</v>
      </c>
      <c r="P1003" s="11" t="str">
        <f t="shared" si="201"/>
        <v>High Cost per Unit</v>
      </c>
      <c r="Q1003" s="12">
        <f t="shared" si="202"/>
        <v>0</v>
      </c>
      <c r="R1003" s="12">
        <f t="shared" si="203"/>
        <v>8.91</v>
      </c>
      <c r="S1003" s="12">
        <f t="shared" si="204"/>
        <v>0</v>
      </c>
      <c r="T1003" s="12">
        <f t="shared" si="205"/>
        <v>0</v>
      </c>
      <c r="U1003" s="12">
        <f t="shared" si="206"/>
        <v>0</v>
      </c>
      <c r="V1003" s="13" t="str">
        <f t="shared" ca="1" si="207"/>
        <v>Greater Than 8 Weeks Old</v>
      </c>
    </row>
    <row r="1004" spans="1:22" x14ac:dyDescent="0.45">
      <c r="A1004" s="2" t="s">
        <v>313</v>
      </c>
      <c r="B1004" s="5">
        <v>43686</v>
      </c>
      <c r="C1004" s="5" t="s">
        <v>371</v>
      </c>
      <c r="D1004" s="5" t="s">
        <v>371</v>
      </c>
      <c r="E1004" s="6">
        <v>5</v>
      </c>
      <c r="F1004" s="3">
        <v>59.95</v>
      </c>
      <c r="G1004" s="3">
        <v>29.75</v>
      </c>
      <c r="H1004" s="8">
        <f t="shared" si="195"/>
        <v>5.95</v>
      </c>
      <c r="I1004" s="3">
        <v>30.2</v>
      </c>
      <c r="J1004" s="4">
        <v>0.5</v>
      </c>
      <c r="K1004" s="2" t="str">
        <f t="shared" si="196"/>
        <v>Friday</v>
      </c>
      <c r="L1004" s="5">
        <f t="shared" si="197"/>
        <v>43689</v>
      </c>
      <c r="M1004" s="2" t="str">
        <f t="shared" si="198"/>
        <v>Monday</v>
      </c>
      <c r="N1004" s="2" t="str">
        <f t="shared" si="199"/>
        <v>Monday</v>
      </c>
      <c r="O1004" s="12">
        <f t="shared" si="200"/>
        <v>0</v>
      </c>
      <c r="P1004" s="11" t="str">
        <f t="shared" si="201"/>
        <v>Low Cost per Unit</v>
      </c>
      <c r="Q1004" s="12">
        <f t="shared" si="202"/>
        <v>0</v>
      </c>
      <c r="R1004" s="12">
        <f t="shared" si="203"/>
        <v>1.7985</v>
      </c>
      <c r="S1004" s="12">
        <f t="shared" si="204"/>
        <v>0</v>
      </c>
      <c r="T1004" s="12">
        <f t="shared" si="205"/>
        <v>0</v>
      </c>
      <c r="U1004" s="12">
        <f t="shared" si="206"/>
        <v>0</v>
      </c>
      <c r="V1004" s="13" t="str">
        <f t="shared" ca="1" si="207"/>
        <v>Greater Than 8 Weeks Old</v>
      </c>
    </row>
    <row r="1005" spans="1:22" x14ac:dyDescent="0.45">
      <c r="A1005" s="2" t="s">
        <v>90</v>
      </c>
      <c r="B1005" s="5">
        <v>43686</v>
      </c>
      <c r="C1005" s="5" t="s">
        <v>378</v>
      </c>
      <c r="D1005" s="5" t="s">
        <v>379</v>
      </c>
      <c r="E1005" s="6">
        <v>6</v>
      </c>
      <c r="F1005" s="3">
        <v>594</v>
      </c>
      <c r="G1005" s="3">
        <v>215.82</v>
      </c>
      <c r="H1005" s="8">
        <f t="shared" si="195"/>
        <v>35.97</v>
      </c>
      <c r="I1005" s="3">
        <v>378.18</v>
      </c>
      <c r="J1005" s="4">
        <v>0.64</v>
      </c>
      <c r="K1005" s="2" t="str">
        <f t="shared" si="196"/>
        <v>Friday</v>
      </c>
      <c r="L1005" s="5">
        <f t="shared" si="197"/>
        <v>43689</v>
      </c>
      <c r="M1005" s="2" t="str">
        <f t="shared" si="198"/>
        <v>Monday</v>
      </c>
      <c r="N1005" s="2" t="str">
        <f t="shared" si="199"/>
        <v>Monday</v>
      </c>
      <c r="O1005" s="12">
        <f t="shared" si="200"/>
        <v>0</v>
      </c>
      <c r="P1005" s="11" t="str">
        <f t="shared" si="201"/>
        <v>High Cost per Unit</v>
      </c>
      <c r="Q1005" s="12">
        <f t="shared" si="202"/>
        <v>0</v>
      </c>
      <c r="R1005" s="12">
        <f t="shared" si="203"/>
        <v>17.82</v>
      </c>
      <c r="S1005" s="12">
        <f t="shared" si="204"/>
        <v>0</v>
      </c>
      <c r="T1005" s="12">
        <f t="shared" si="205"/>
        <v>0</v>
      </c>
      <c r="U1005" s="12">
        <f t="shared" si="206"/>
        <v>0</v>
      </c>
      <c r="V1005" s="13" t="str">
        <f t="shared" ca="1" si="207"/>
        <v>Greater Than 8 Weeks Old</v>
      </c>
    </row>
    <row r="1006" spans="1:22" x14ac:dyDescent="0.45">
      <c r="A1006" s="2" t="s">
        <v>130</v>
      </c>
      <c r="B1006" s="5">
        <v>43686</v>
      </c>
      <c r="C1006" s="5" t="s">
        <v>386</v>
      </c>
      <c r="D1006" s="5" t="s">
        <v>388</v>
      </c>
      <c r="E1006" s="6">
        <v>2</v>
      </c>
      <c r="F1006" s="3">
        <v>158</v>
      </c>
      <c r="G1006" s="3">
        <v>47.94</v>
      </c>
      <c r="H1006" s="8">
        <f t="shared" si="195"/>
        <v>23.97</v>
      </c>
      <c r="I1006" s="3">
        <v>110.06</v>
      </c>
      <c r="J1006" s="4">
        <v>0.7</v>
      </c>
      <c r="K1006" s="2" t="str">
        <f t="shared" si="196"/>
        <v>Friday</v>
      </c>
      <c r="L1006" s="5">
        <f t="shared" si="197"/>
        <v>43689</v>
      </c>
      <c r="M1006" s="2" t="str">
        <f t="shared" si="198"/>
        <v>Monday</v>
      </c>
      <c r="N1006" s="2" t="str">
        <f t="shared" si="199"/>
        <v>Monday</v>
      </c>
      <c r="O1006" s="12">
        <f t="shared" si="200"/>
        <v>0</v>
      </c>
      <c r="P1006" s="11" t="str">
        <f t="shared" si="201"/>
        <v>High Cost per Unit</v>
      </c>
      <c r="Q1006" s="12">
        <f t="shared" si="202"/>
        <v>0</v>
      </c>
      <c r="R1006" s="12">
        <f t="shared" si="203"/>
        <v>4.74</v>
      </c>
      <c r="S1006" s="12">
        <f t="shared" si="204"/>
        <v>0</v>
      </c>
      <c r="T1006" s="12">
        <f t="shared" si="205"/>
        <v>0</v>
      </c>
      <c r="U1006" s="12">
        <f t="shared" si="206"/>
        <v>0</v>
      </c>
      <c r="V1006" s="13" t="str">
        <f t="shared" ca="1" si="207"/>
        <v>Greater Than 8 Weeks Old</v>
      </c>
    </row>
    <row r="1007" spans="1:22" x14ac:dyDescent="0.45">
      <c r="A1007" s="2" t="s">
        <v>143</v>
      </c>
      <c r="B1007" s="5">
        <v>43686</v>
      </c>
      <c r="C1007" s="5" t="s">
        <v>386</v>
      </c>
      <c r="D1007" s="5" t="s">
        <v>395</v>
      </c>
      <c r="E1007" s="6">
        <v>2</v>
      </c>
      <c r="F1007" s="3">
        <v>58</v>
      </c>
      <c r="G1007" s="3">
        <v>21.54</v>
      </c>
      <c r="H1007" s="8">
        <f t="shared" si="195"/>
        <v>10.77</v>
      </c>
      <c r="I1007" s="3">
        <v>36.46</v>
      </c>
      <c r="J1007" s="4">
        <v>0.63</v>
      </c>
      <c r="K1007" s="2" t="str">
        <f t="shared" si="196"/>
        <v>Friday</v>
      </c>
      <c r="L1007" s="5">
        <f t="shared" si="197"/>
        <v>43689</v>
      </c>
      <c r="M1007" s="2" t="str">
        <f t="shared" si="198"/>
        <v>Monday</v>
      </c>
      <c r="N1007" s="2" t="str">
        <f t="shared" si="199"/>
        <v>Monday</v>
      </c>
      <c r="O1007" s="12">
        <f t="shared" si="200"/>
        <v>0</v>
      </c>
      <c r="P1007" s="11" t="str">
        <f t="shared" si="201"/>
        <v>Low Cost per Unit</v>
      </c>
      <c r="Q1007" s="12">
        <f t="shared" si="202"/>
        <v>0</v>
      </c>
      <c r="R1007" s="12">
        <f t="shared" si="203"/>
        <v>1.74</v>
      </c>
      <c r="S1007" s="12">
        <f t="shared" si="204"/>
        <v>0</v>
      </c>
      <c r="T1007" s="12">
        <f t="shared" si="205"/>
        <v>0</v>
      </c>
      <c r="U1007" s="12">
        <f t="shared" si="206"/>
        <v>0</v>
      </c>
      <c r="V1007" s="13" t="str">
        <f t="shared" ca="1" si="207"/>
        <v>Greater Than 8 Weeks Old</v>
      </c>
    </row>
    <row r="1008" spans="1:22" x14ac:dyDescent="0.45">
      <c r="A1008" s="2" t="s">
        <v>314</v>
      </c>
      <c r="B1008" s="5">
        <v>43686</v>
      </c>
      <c r="C1008" s="5" t="s">
        <v>371</v>
      </c>
      <c r="D1008" s="5" t="s">
        <v>371</v>
      </c>
      <c r="E1008" s="6">
        <v>3</v>
      </c>
      <c r="F1008" s="3">
        <v>71.97</v>
      </c>
      <c r="G1008" s="3">
        <v>51</v>
      </c>
      <c r="H1008" s="8">
        <f t="shared" si="195"/>
        <v>17</v>
      </c>
      <c r="I1008" s="3">
        <v>20.97</v>
      </c>
      <c r="J1008" s="4">
        <v>0.28999999999999998</v>
      </c>
      <c r="K1008" s="2" t="str">
        <f t="shared" si="196"/>
        <v>Friday</v>
      </c>
      <c r="L1008" s="5">
        <f t="shared" si="197"/>
        <v>43689</v>
      </c>
      <c r="M1008" s="2" t="str">
        <f t="shared" si="198"/>
        <v>Monday</v>
      </c>
      <c r="N1008" s="2" t="str">
        <f t="shared" si="199"/>
        <v>Monday</v>
      </c>
      <c r="O1008" s="12">
        <f t="shared" si="200"/>
        <v>0</v>
      </c>
      <c r="P1008" s="11" t="str">
        <f t="shared" si="201"/>
        <v>High Cost per Unit</v>
      </c>
      <c r="Q1008" s="12">
        <f t="shared" si="202"/>
        <v>0</v>
      </c>
      <c r="R1008" s="12">
        <f t="shared" si="203"/>
        <v>2.1591</v>
      </c>
      <c r="S1008" s="12">
        <f t="shared" si="204"/>
        <v>0</v>
      </c>
      <c r="T1008" s="12">
        <f t="shared" si="205"/>
        <v>0</v>
      </c>
      <c r="U1008" s="12">
        <f t="shared" si="206"/>
        <v>0</v>
      </c>
      <c r="V1008" s="13" t="str">
        <f t="shared" ca="1" si="207"/>
        <v>Greater Than 8 Weeks Old</v>
      </c>
    </row>
    <row r="1009" spans="1:22" x14ac:dyDescent="0.45">
      <c r="A1009" s="2" t="s">
        <v>318</v>
      </c>
      <c r="B1009" s="5">
        <v>43686</v>
      </c>
      <c r="C1009" s="5" t="s">
        <v>371</v>
      </c>
      <c r="D1009" s="5" t="s">
        <v>371</v>
      </c>
      <c r="E1009" s="6">
        <v>2</v>
      </c>
      <c r="F1009" s="3">
        <v>47.98</v>
      </c>
      <c r="G1009" s="3">
        <v>30</v>
      </c>
      <c r="H1009" s="8">
        <f t="shared" si="195"/>
        <v>15</v>
      </c>
      <c r="I1009" s="3">
        <v>17.98</v>
      </c>
      <c r="J1009" s="4">
        <v>0.37</v>
      </c>
      <c r="K1009" s="2" t="str">
        <f t="shared" si="196"/>
        <v>Friday</v>
      </c>
      <c r="L1009" s="5">
        <f t="shared" si="197"/>
        <v>43689</v>
      </c>
      <c r="M1009" s="2" t="str">
        <f t="shared" si="198"/>
        <v>Monday</v>
      </c>
      <c r="N1009" s="2" t="str">
        <f t="shared" si="199"/>
        <v>Monday</v>
      </c>
      <c r="O1009" s="12">
        <f t="shared" si="200"/>
        <v>0</v>
      </c>
      <c r="P1009" s="11" t="str">
        <f t="shared" si="201"/>
        <v>Low Cost per Unit</v>
      </c>
      <c r="Q1009" s="12">
        <f t="shared" si="202"/>
        <v>0</v>
      </c>
      <c r="R1009" s="12">
        <f t="shared" si="203"/>
        <v>1.4393999999999998</v>
      </c>
      <c r="S1009" s="12">
        <f t="shared" si="204"/>
        <v>0</v>
      </c>
      <c r="T1009" s="12">
        <f t="shared" si="205"/>
        <v>0</v>
      </c>
      <c r="U1009" s="12">
        <f t="shared" si="206"/>
        <v>0</v>
      </c>
      <c r="V1009" s="13" t="str">
        <f t="shared" ca="1" si="207"/>
        <v>Greater Than 8 Weeks Old</v>
      </c>
    </row>
    <row r="1010" spans="1:22" x14ac:dyDescent="0.45">
      <c r="A1010" s="2" t="s">
        <v>315</v>
      </c>
      <c r="B1010" s="5">
        <v>43686</v>
      </c>
      <c r="C1010" s="5" t="s">
        <v>371</v>
      </c>
      <c r="D1010" s="5" t="s">
        <v>371</v>
      </c>
      <c r="E1010" s="6">
        <v>2</v>
      </c>
      <c r="F1010" s="3">
        <v>47.98</v>
      </c>
      <c r="G1010" s="3">
        <v>30</v>
      </c>
      <c r="H1010" s="8">
        <f t="shared" si="195"/>
        <v>15</v>
      </c>
      <c r="I1010" s="3">
        <v>17.98</v>
      </c>
      <c r="J1010" s="4">
        <v>0.37</v>
      </c>
      <c r="K1010" s="2" t="str">
        <f t="shared" si="196"/>
        <v>Friday</v>
      </c>
      <c r="L1010" s="5">
        <f t="shared" si="197"/>
        <v>43689</v>
      </c>
      <c r="M1010" s="2" t="str">
        <f t="shared" si="198"/>
        <v>Monday</v>
      </c>
      <c r="N1010" s="2" t="str">
        <f t="shared" si="199"/>
        <v>Monday</v>
      </c>
      <c r="O1010" s="12">
        <f t="shared" si="200"/>
        <v>0</v>
      </c>
      <c r="P1010" s="11" t="str">
        <f t="shared" si="201"/>
        <v>Low Cost per Unit</v>
      </c>
      <c r="Q1010" s="12">
        <f t="shared" si="202"/>
        <v>0</v>
      </c>
      <c r="R1010" s="12">
        <f t="shared" si="203"/>
        <v>1.4393999999999998</v>
      </c>
      <c r="S1010" s="12">
        <f t="shared" si="204"/>
        <v>0</v>
      </c>
      <c r="T1010" s="12">
        <f t="shared" si="205"/>
        <v>0</v>
      </c>
      <c r="U1010" s="12">
        <f t="shared" si="206"/>
        <v>0</v>
      </c>
      <c r="V1010" s="13" t="str">
        <f t="shared" ca="1" si="207"/>
        <v>Greater Than 8 Weeks Old</v>
      </c>
    </row>
    <row r="1011" spans="1:22" x14ac:dyDescent="0.45">
      <c r="A1011" s="2" t="s">
        <v>321</v>
      </c>
      <c r="B1011" s="5">
        <v>43686</v>
      </c>
      <c r="C1011" s="5" t="s">
        <v>390</v>
      </c>
      <c r="D1011" s="5" t="s">
        <v>391</v>
      </c>
      <c r="E1011" s="6">
        <v>2</v>
      </c>
      <c r="F1011" s="3">
        <v>90</v>
      </c>
      <c r="G1011" s="3">
        <v>45</v>
      </c>
      <c r="H1011" s="8">
        <f t="shared" si="195"/>
        <v>22.5</v>
      </c>
      <c r="I1011" s="3">
        <v>45</v>
      </c>
      <c r="J1011" s="4">
        <v>0.5</v>
      </c>
      <c r="K1011" s="2" t="str">
        <f t="shared" si="196"/>
        <v>Friday</v>
      </c>
      <c r="L1011" s="5">
        <f t="shared" si="197"/>
        <v>43689</v>
      </c>
      <c r="M1011" s="2" t="str">
        <f t="shared" si="198"/>
        <v>Monday</v>
      </c>
      <c r="N1011" s="2" t="str">
        <f t="shared" si="199"/>
        <v>Monday</v>
      </c>
      <c r="O1011" s="12">
        <f t="shared" si="200"/>
        <v>0</v>
      </c>
      <c r="P1011" s="11" t="str">
        <f t="shared" si="201"/>
        <v>High Cost per Unit</v>
      </c>
      <c r="Q1011" s="12">
        <f t="shared" si="202"/>
        <v>0</v>
      </c>
      <c r="R1011" s="12">
        <f t="shared" si="203"/>
        <v>2.6999999999999997</v>
      </c>
      <c r="S1011" s="12">
        <f t="shared" si="204"/>
        <v>0</v>
      </c>
      <c r="T1011" s="12">
        <f t="shared" si="205"/>
        <v>0</v>
      </c>
      <c r="U1011" s="12">
        <f t="shared" si="206"/>
        <v>0</v>
      </c>
      <c r="V1011" s="13" t="str">
        <f t="shared" ca="1" si="207"/>
        <v>Greater Than 8 Weeks Old</v>
      </c>
    </row>
    <row r="1012" spans="1:22" x14ac:dyDescent="0.45">
      <c r="A1012" s="2" t="s">
        <v>266</v>
      </c>
      <c r="B1012" s="5">
        <v>43686</v>
      </c>
      <c r="C1012" s="5" t="s">
        <v>378</v>
      </c>
      <c r="D1012" s="5" t="s">
        <v>397</v>
      </c>
      <c r="E1012" s="6">
        <v>1</v>
      </c>
      <c r="F1012" s="3">
        <v>69</v>
      </c>
      <c r="G1012" s="3">
        <v>30</v>
      </c>
      <c r="H1012" s="8">
        <f t="shared" si="195"/>
        <v>30</v>
      </c>
      <c r="I1012" s="3">
        <v>39</v>
      </c>
      <c r="J1012" s="4">
        <v>0.56999999999999995</v>
      </c>
      <c r="K1012" s="2" t="str">
        <f t="shared" si="196"/>
        <v>Friday</v>
      </c>
      <c r="L1012" s="5">
        <f t="shared" si="197"/>
        <v>43689</v>
      </c>
      <c r="M1012" s="2" t="str">
        <f t="shared" si="198"/>
        <v>Monday</v>
      </c>
      <c r="N1012" s="2" t="str">
        <f t="shared" si="199"/>
        <v>Monday</v>
      </c>
      <c r="O1012" s="12">
        <f t="shared" si="200"/>
        <v>0</v>
      </c>
      <c r="P1012" s="11" t="str">
        <f t="shared" si="201"/>
        <v>High Cost per Unit</v>
      </c>
      <c r="Q1012" s="12">
        <f t="shared" si="202"/>
        <v>0</v>
      </c>
      <c r="R1012" s="12">
        <f t="shared" si="203"/>
        <v>0</v>
      </c>
      <c r="S1012" s="12">
        <f t="shared" si="204"/>
        <v>0</v>
      </c>
      <c r="T1012" s="12">
        <f t="shared" si="205"/>
        <v>0</v>
      </c>
      <c r="U1012" s="12">
        <f t="shared" si="206"/>
        <v>0</v>
      </c>
      <c r="V1012" s="13" t="str">
        <f t="shared" ca="1" si="207"/>
        <v>Greater Than 8 Weeks Old</v>
      </c>
    </row>
    <row r="1013" spans="1:22" x14ac:dyDescent="0.45">
      <c r="A1013" s="2" t="s">
        <v>267</v>
      </c>
      <c r="B1013" s="5">
        <v>43687</v>
      </c>
      <c r="C1013" s="5" t="s">
        <v>367</v>
      </c>
      <c r="D1013" s="5" t="s">
        <v>368</v>
      </c>
      <c r="E1013" s="6">
        <v>1</v>
      </c>
      <c r="F1013" s="3">
        <v>55</v>
      </c>
      <c r="G1013" s="3">
        <v>13.9</v>
      </c>
      <c r="H1013" s="8">
        <f t="shared" si="195"/>
        <v>13.9</v>
      </c>
      <c r="I1013" s="3">
        <v>41.1</v>
      </c>
      <c r="J1013" s="4">
        <v>0.75</v>
      </c>
      <c r="K1013" s="2" t="str">
        <f t="shared" si="196"/>
        <v>Saturday</v>
      </c>
      <c r="L1013" s="5">
        <f t="shared" si="197"/>
        <v>43690</v>
      </c>
      <c r="M1013" s="2" t="str">
        <f t="shared" si="198"/>
        <v>Tuesday</v>
      </c>
      <c r="N1013" s="2" t="str">
        <f t="shared" si="199"/>
        <v>Tuesday</v>
      </c>
      <c r="O1013" s="12">
        <f t="shared" si="200"/>
        <v>0</v>
      </c>
      <c r="P1013" s="11" t="str">
        <f t="shared" si="201"/>
        <v>Low Cost per Unit</v>
      </c>
      <c r="Q1013" s="12">
        <f t="shared" si="202"/>
        <v>5.5</v>
      </c>
      <c r="R1013" s="12">
        <f t="shared" si="203"/>
        <v>0</v>
      </c>
      <c r="S1013" s="12">
        <f t="shared" si="204"/>
        <v>0</v>
      </c>
      <c r="T1013" s="12">
        <f t="shared" si="205"/>
        <v>0</v>
      </c>
      <c r="U1013" s="12">
        <f t="shared" si="206"/>
        <v>0</v>
      </c>
      <c r="V1013" s="13" t="str">
        <f t="shared" ca="1" si="207"/>
        <v>Greater Than 8 Weeks Old</v>
      </c>
    </row>
    <row r="1014" spans="1:22" x14ac:dyDescent="0.45">
      <c r="A1014" s="2" t="s">
        <v>192</v>
      </c>
      <c r="B1014" s="5">
        <v>43687</v>
      </c>
      <c r="C1014" s="5" t="s">
        <v>367</v>
      </c>
      <c r="D1014" s="5" t="s">
        <v>368</v>
      </c>
      <c r="E1014" s="6">
        <v>1</v>
      </c>
      <c r="F1014" s="3">
        <v>59</v>
      </c>
      <c r="G1014" s="3">
        <v>13.9</v>
      </c>
      <c r="H1014" s="8">
        <f t="shared" si="195"/>
        <v>13.9</v>
      </c>
      <c r="I1014" s="3">
        <v>45.1</v>
      </c>
      <c r="J1014" s="4">
        <v>0.76</v>
      </c>
      <c r="K1014" s="2" t="str">
        <f t="shared" si="196"/>
        <v>Saturday</v>
      </c>
      <c r="L1014" s="5">
        <f t="shared" si="197"/>
        <v>43690</v>
      </c>
      <c r="M1014" s="2" t="str">
        <f t="shared" si="198"/>
        <v>Tuesday</v>
      </c>
      <c r="N1014" s="2" t="str">
        <f t="shared" si="199"/>
        <v>Tuesday</v>
      </c>
      <c r="O1014" s="12">
        <f t="shared" si="200"/>
        <v>0</v>
      </c>
      <c r="P1014" s="11" t="str">
        <f t="shared" si="201"/>
        <v>Low Cost per Unit</v>
      </c>
      <c r="Q1014" s="12">
        <f t="shared" si="202"/>
        <v>5.9</v>
      </c>
      <c r="R1014" s="12">
        <f t="shared" si="203"/>
        <v>0</v>
      </c>
      <c r="S1014" s="12">
        <f t="shared" si="204"/>
        <v>0</v>
      </c>
      <c r="T1014" s="12">
        <f t="shared" si="205"/>
        <v>0</v>
      </c>
      <c r="U1014" s="12">
        <f t="shared" si="206"/>
        <v>0</v>
      </c>
      <c r="V1014" s="13" t="str">
        <f t="shared" ca="1" si="207"/>
        <v>Greater Than 8 Weeks Old</v>
      </c>
    </row>
    <row r="1015" spans="1:22" x14ac:dyDescent="0.45">
      <c r="A1015" s="2" t="s">
        <v>319</v>
      </c>
      <c r="B1015" s="5">
        <v>43687</v>
      </c>
      <c r="C1015" s="5" t="s">
        <v>367</v>
      </c>
      <c r="D1015" s="5" t="s">
        <v>368</v>
      </c>
      <c r="E1015" s="6">
        <v>1</v>
      </c>
      <c r="F1015" s="3">
        <v>59</v>
      </c>
      <c r="G1015" s="3">
        <v>22.7</v>
      </c>
      <c r="H1015" s="8">
        <f t="shared" si="195"/>
        <v>22.7</v>
      </c>
      <c r="I1015" s="3">
        <v>36.299999999999997</v>
      </c>
      <c r="J1015" s="4">
        <v>0.62</v>
      </c>
      <c r="K1015" s="2" t="str">
        <f t="shared" si="196"/>
        <v>Saturday</v>
      </c>
      <c r="L1015" s="5">
        <f t="shared" si="197"/>
        <v>43690</v>
      </c>
      <c r="M1015" s="2" t="str">
        <f t="shared" si="198"/>
        <v>Tuesday</v>
      </c>
      <c r="N1015" s="2" t="str">
        <f t="shared" si="199"/>
        <v>Tuesday</v>
      </c>
      <c r="O1015" s="12">
        <f t="shared" si="200"/>
        <v>0</v>
      </c>
      <c r="P1015" s="11" t="str">
        <f t="shared" si="201"/>
        <v>High Cost per Unit</v>
      </c>
      <c r="Q1015" s="12">
        <f t="shared" si="202"/>
        <v>5.9</v>
      </c>
      <c r="R1015" s="12">
        <f t="shared" si="203"/>
        <v>0</v>
      </c>
      <c r="S1015" s="12">
        <f t="shared" si="204"/>
        <v>0</v>
      </c>
      <c r="T1015" s="12">
        <f t="shared" si="205"/>
        <v>0</v>
      </c>
      <c r="U1015" s="12">
        <f t="shared" si="206"/>
        <v>0</v>
      </c>
      <c r="V1015" s="13" t="str">
        <f t="shared" ca="1" si="207"/>
        <v>Greater Than 8 Weeks Old</v>
      </c>
    </row>
    <row r="1016" spans="1:22" x14ac:dyDescent="0.45">
      <c r="A1016" s="2" t="s">
        <v>6</v>
      </c>
      <c r="B1016" s="5">
        <v>43687</v>
      </c>
      <c r="C1016" s="5" t="s">
        <v>367</v>
      </c>
      <c r="D1016" s="5" t="s">
        <v>368</v>
      </c>
      <c r="E1016" s="6">
        <v>3</v>
      </c>
      <c r="F1016" s="3">
        <v>165</v>
      </c>
      <c r="G1016" s="3">
        <v>63.69</v>
      </c>
      <c r="H1016" s="8">
        <f t="shared" si="195"/>
        <v>21.23</v>
      </c>
      <c r="I1016" s="3">
        <v>101.31</v>
      </c>
      <c r="J1016" s="4">
        <v>0.61</v>
      </c>
      <c r="K1016" s="2" t="str">
        <f t="shared" si="196"/>
        <v>Saturday</v>
      </c>
      <c r="L1016" s="5">
        <f t="shared" si="197"/>
        <v>43690</v>
      </c>
      <c r="M1016" s="2" t="str">
        <f t="shared" si="198"/>
        <v>Tuesday</v>
      </c>
      <c r="N1016" s="2" t="str">
        <f t="shared" si="199"/>
        <v>Tuesday</v>
      </c>
      <c r="O1016" s="12">
        <f t="shared" si="200"/>
        <v>0</v>
      </c>
      <c r="P1016" s="11" t="str">
        <f t="shared" si="201"/>
        <v>High Cost per Unit</v>
      </c>
      <c r="Q1016" s="12">
        <f t="shared" si="202"/>
        <v>16.5</v>
      </c>
      <c r="R1016" s="12">
        <f t="shared" si="203"/>
        <v>4.95</v>
      </c>
      <c r="S1016" s="12">
        <f t="shared" si="204"/>
        <v>0</v>
      </c>
      <c r="T1016" s="12">
        <f t="shared" si="205"/>
        <v>0</v>
      </c>
      <c r="U1016" s="12">
        <f t="shared" si="206"/>
        <v>0</v>
      </c>
      <c r="V1016" s="13" t="str">
        <f t="shared" ca="1" si="207"/>
        <v>Greater Than 8 Weeks Old</v>
      </c>
    </row>
    <row r="1017" spans="1:22" x14ac:dyDescent="0.45">
      <c r="A1017" s="2" t="s">
        <v>7</v>
      </c>
      <c r="B1017" s="5">
        <v>43687</v>
      </c>
      <c r="C1017" s="5" t="s">
        <v>367</v>
      </c>
      <c r="D1017" s="5" t="s">
        <v>368</v>
      </c>
      <c r="E1017" s="6">
        <v>1</v>
      </c>
      <c r="F1017" s="3">
        <v>59</v>
      </c>
      <c r="G1017" s="3">
        <v>23.02</v>
      </c>
      <c r="H1017" s="8">
        <f t="shared" si="195"/>
        <v>23.02</v>
      </c>
      <c r="I1017" s="3">
        <v>35.979999999999997</v>
      </c>
      <c r="J1017" s="4">
        <v>0.61</v>
      </c>
      <c r="K1017" s="2" t="str">
        <f t="shared" si="196"/>
        <v>Saturday</v>
      </c>
      <c r="L1017" s="5">
        <f t="shared" si="197"/>
        <v>43690</v>
      </c>
      <c r="M1017" s="2" t="str">
        <f t="shared" si="198"/>
        <v>Tuesday</v>
      </c>
      <c r="N1017" s="2" t="str">
        <f t="shared" si="199"/>
        <v>Tuesday</v>
      </c>
      <c r="O1017" s="12">
        <f t="shared" si="200"/>
        <v>0</v>
      </c>
      <c r="P1017" s="11" t="str">
        <f t="shared" si="201"/>
        <v>High Cost per Unit</v>
      </c>
      <c r="Q1017" s="12">
        <f t="shared" si="202"/>
        <v>5.9</v>
      </c>
      <c r="R1017" s="12">
        <f t="shared" si="203"/>
        <v>0</v>
      </c>
      <c r="S1017" s="12">
        <f t="shared" si="204"/>
        <v>0</v>
      </c>
      <c r="T1017" s="12">
        <f t="shared" si="205"/>
        <v>0</v>
      </c>
      <c r="U1017" s="12">
        <f t="shared" si="206"/>
        <v>0</v>
      </c>
      <c r="V1017" s="13" t="str">
        <f t="shared" ca="1" si="207"/>
        <v>Greater Than 8 Weeks Old</v>
      </c>
    </row>
    <row r="1018" spans="1:22" x14ac:dyDescent="0.45">
      <c r="A1018" s="2" t="s">
        <v>132</v>
      </c>
      <c r="B1018" s="5">
        <v>43687</v>
      </c>
      <c r="C1018" s="5" t="s">
        <v>367</v>
      </c>
      <c r="D1018" s="5" t="s">
        <v>368</v>
      </c>
      <c r="E1018" s="6">
        <v>2</v>
      </c>
      <c r="F1018" s="3">
        <v>100</v>
      </c>
      <c r="G1018" s="3">
        <v>29</v>
      </c>
      <c r="H1018" s="8">
        <f t="shared" si="195"/>
        <v>14.5</v>
      </c>
      <c r="I1018" s="3">
        <v>71</v>
      </c>
      <c r="J1018" s="4">
        <v>0.71</v>
      </c>
      <c r="K1018" s="2" t="str">
        <f t="shared" si="196"/>
        <v>Saturday</v>
      </c>
      <c r="L1018" s="5">
        <f t="shared" si="197"/>
        <v>43690</v>
      </c>
      <c r="M1018" s="2" t="str">
        <f t="shared" si="198"/>
        <v>Tuesday</v>
      </c>
      <c r="N1018" s="2" t="str">
        <f t="shared" si="199"/>
        <v>Tuesday</v>
      </c>
      <c r="O1018" s="12">
        <f t="shared" si="200"/>
        <v>0</v>
      </c>
      <c r="P1018" s="11" t="str">
        <f t="shared" si="201"/>
        <v>Low Cost per Unit</v>
      </c>
      <c r="Q1018" s="12">
        <f t="shared" si="202"/>
        <v>10</v>
      </c>
      <c r="R1018" s="12">
        <f t="shared" si="203"/>
        <v>3</v>
      </c>
      <c r="S1018" s="12">
        <f t="shared" si="204"/>
        <v>0</v>
      </c>
      <c r="T1018" s="12">
        <f t="shared" si="205"/>
        <v>0</v>
      </c>
      <c r="U1018" s="12">
        <f t="shared" si="206"/>
        <v>0</v>
      </c>
      <c r="V1018" s="13" t="str">
        <f t="shared" ca="1" si="207"/>
        <v>Greater Than 8 Weeks Old</v>
      </c>
    </row>
    <row r="1019" spans="1:22" x14ac:dyDescent="0.45">
      <c r="A1019" s="2" t="s">
        <v>322</v>
      </c>
      <c r="B1019" s="5">
        <v>43687</v>
      </c>
      <c r="C1019" s="5" t="s">
        <v>367</v>
      </c>
      <c r="D1019" s="5" t="s">
        <v>368</v>
      </c>
      <c r="E1019" s="6">
        <v>1</v>
      </c>
      <c r="F1019" s="3">
        <v>62</v>
      </c>
      <c r="G1019" s="3">
        <v>20.3</v>
      </c>
      <c r="H1019" s="8">
        <f t="shared" si="195"/>
        <v>20.3</v>
      </c>
      <c r="I1019" s="3">
        <v>41.7</v>
      </c>
      <c r="J1019" s="4">
        <v>0.67</v>
      </c>
      <c r="K1019" s="2" t="str">
        <f t="shared" si="196"/>
        <v>Saturday</v>
      </c>
      <c r="L1019" s="5">
        <f t="shared" si="197"/>
        <v>43690</v>
      </c>
      <c r="M1019" s="2" t="str">
        <f t="shared" si="198"/>
        <v>Tuesday</v>
      </c>
      <c r="N1019" s="2" t="str">
        <f t="shared" si="199"/>
        <v>Tuesday</v>
      </c>
      <c r="O1019" s="12">
        <f t="shared" si="200"/>
        <v>0</v>
      </c>
      <c r="P1019" s="11" t="str">
        <f t="shared" si="201"/>
        <v>High Cost per Unit</v>
      </c>
      <c r="Q1019" s="12">
        <f t="shared" si="202"/>
        <v>6.2</v>
      </c>
      <c r="R1019" s="12">
        <f t="shared" si="203"/>
        <v>0</v>
      </c>
      <c r="S1019" s="12">
        <f t="shared" si="204"/>
        <v>0</v>
      </c>
      <c r="T1019" s="12">
        <f t="shared" si="205"/>
        <v>0</v>
      </c>
      <c r="U1019" s="12">
        <f t="shared" si="206"/>
        <v>0</v>
      </c>
      <c r="V1019" s="13" t="str">
        <f t="shared" ca="1" si="207"/>
        <v>Greater Than 8 Weeks Old</v>
      </c>
    </row>
    <row r="1020" spans="1:22" x14ac:dyDescent="0.45">
      <c r="A1020" s="2" t="s">
        <v>159</v>
      </c>
      <c r="B1020" s="5">
        <v>43687</v>
      </c>
      <c r="C1020" s="5" t="s">
        <v>367</v>
      </c>
      <c r="D1020" s="5" t="s">
        <v>368</v>
      </c>
      <c r="E1020" s="6">
        <v>2</v>
      </c>
      <c r="F1020" s="3">
        <v>158</v>
      </c>
      <c r="G1020" s="3">
        <v>54.34</v>
      </c>
      <c r="H1020" s="8">
        <f t="shared" si="195"/>
        <v>27.17</v>
      </c>
      <c r="I1020" s="3">
        <v>103.66</v>
      </c>
      <c r="J1020" s="4">
        <v>0.66</v>
      </c>
      <c r="K1020" s="2" t="str">
        <f t="shared" si="196"/>
        <v>Saturday</v>
      </c>
      <c r="L1020" s="5">
        <f t="shared" si="197"/>
        <v>43690</v>
      </c>
      <c r="M1020" s="2" t="str">
        <f t="shared" si="198"/>
        <v>Tuesday</v>
      </c>
      <c r="N1020" s="2" t="str">
        <f t="shared" si="199"/>
        <v>Tuesday</v>
      </c>
      <c r="O1020" s="12">
        <f t="shared" si="200"/>
        <v>0</v>
      </c>
      <c r="P1020" s="11" t="str">
        <f t="shared" si="201"/>
        <v>High Cost per Unit</v>
      </c>
      <c r="Q1020" s="12">
        <f t="shared" si="202"/>
        <v>15.8</v>
      </c>
      <c r="R1020" s="12">
        <f t="shared" si="203"/>
        <v>4.74</v>
      </c>
      <c r="S1020" s="12">
        <f t="shared" si="204"/>
        <v>0</v>
      </c>
      <c r="T1020" s="12">
        <f t="shared" si="205"/>
        <v>0</v>
      </c>
      <c r="U1020" s="12">
        <f t="shared" si="206"/>
        <v>0</v>
      </c>
      <c r="V1020" s="13" t="str">
        <f t="shared" ca="1" si="207"/>
        <v>Greater Than 8 Weeks Old</v>
      </c>
    </row>
    <row r="1021" spans="1:22" x14ac:dyDescent="0.45">
      <c r="A1021" s="2" t="s">
        <v>269</v>
      </c>
      <c r="B1021" s="5">
        <v>43687</v>
      </c>
      <c r="C1021" s="5" t="s">
        <v>367</v>
      </c>
      <c r="D1021" s="5" t="s">
        <v>368</v>
      </c>
      <c r="E1021" s="6">
        <v>1</v>
      </c>
      <c r="F1021" s="3">
        <v>85</v>
      </c>
      <c r="G1021" s="3">
        <v>26.15</v>
      </c>
      <c r="H1021" s="8">
        <f t="shared" si="195"/>
        <v>26.15</v>
      </c>
      <c r="I1021" s="3">
        <v>58.85</v>
      </c>
      <c r="J1021" s="4">
        <v>0.69</v>
      </c>
      <c r="K1021" s="2" t="str">
        <f t="shared" si="196"/>
        <v>Saturday</v>
      </c>
      <c r="L1021" s="5">
        <f t="shared" si="197"/>
        <v>43690</v>
      </c>
      <c r="M1021" s="2" t="str">
        <f t="shared" si="198"/>
        <v>Tuesday</v>
      </c>
      <c r="N1021" s="2" t="str">
        <f t="shared" si="199"/>
        <v>Tuesday</v>
      </c>
      <c r="O1021" s="12">
        <f t="shared" si="200"/>
        <v>0</v>
      </c>
      <c r="P1021" s="11" t="str">
        <f t="shared" si="201"/>
        <v>High Cost per Unit</v>
      </c>
      <c r="Q1021" s="12">
        <f t="shared" si="202"/>
        <v>8.5</v>
      </c>
      <c r="R1021" s="12">
        <f t="shared" si="203"/>
        <v>0</v>
      </c>
      <c r="S1021" s="12">
        <f t="shared" si="204"/>
        <v>0</v>
      </c>
      <c r="T1021" s="12">
        <f t="shared" si="205"/>
        <v>0</v>
      </c>
      <c r="U1021" s="12">
        <f t="shared" si="206"/>
        <v>0</v>
      </c>
      <c r="V1021" s="13" t="str">
        <f t="shared" ca="1" si="207"/>
        <v>Greater Than 8 Weeks Old</v>
      </c>
    </row>
    <row r="1022" spans="1:22" x14ac:dyDescent="0.45">
      <c r="A1022" s="2" t="s">
        <v>291</v>
      </c>
      <c r="B1022" s="5">
        <v>43687</v>
      </c>
      <c r="C1022" s="5" t="s">
        <v>367</v>
      </c>
      <c r="D1022" s="5" t="s">
        <v>368</v>
      </c>
      <c r="E1022" s="6">
        <v>3</v>
      </c>
      <c r="F1022" s="3">
        <v>299.97000000000003</v>
      </c>
      <c r="G1022" s="3">
        <v>126.51</v>
      </c>
      <c r="H1022" s="8">
        <f t="shared" si="195"/>
        <v>42.17</v>
      </c>
      <c r="I1022" s="3">
        <v>173.46</v>
      </c>
      <c r="J1022" s="4">
        <v>0.57999999999999996</v>
      </c>
      <c r="K1022" s="2" t="str">
        <f t="shared" si="196"/>
        <v>Saturday</v>
      </c>
      <c r="L1022" s="5">
        <f t="shared" si="197"/>
        <v>43690</v>
      </c>
      <c r="M1022" s="2" t="str">
        <f t="shared" si="198"/>
        <v>Tuesday</v>
      </c>
      <c r="N1022" s="2" t="str">
        <f t="shared" si="199"/>
        <v>Tuesday</v>
      </c>
      <c r="O1022" s="12">
        <f t="shared" si="200"/>
        <v>0</v>
      </c>
      <c r="P1022" s="11" t="str">
        <f t="shared" si="201"/>
        <v>High Cost per Unit</v>
      </c>
      <c r="Q1022" s="12">
        <f t="shared" si="202"/>
        <v>29.997000000000003</v>
      </c>
      <c r="R1022" s="12">
        <f t="shared" si="203"/>
        <v>8.9991000000000003</v>
      </c>
      <c r="S1022" s="12">
        <f t="shared" si="204"/>
        <v>0</v>
      </c>
      <c r="T1022" s="12">
        <f t="shared" si="205"/>
        <v>0</v>
      </c>
      <c r="U1022" s="12">
        <f t="shared" si="206"/>
        <v>0</v>
      </c>
      <c r="V1022" s="13" t="str">
        <f t="shared" ca="1" si="207"/>
        <v>Greater Than 8 Weeks Old</v>
      </c>
    </row>
    <row r="1023" spans="1:22" x14ac:dyDescent="0.45">
      <c r="A1023" s="2" t="s">
        <v>286</v>
      </c>
      <c r="B1023" s="5">
        <v>43687</v>
      </c>
      <c r="C1023" s="5" t="s">
        <v>367</v>
      </c>
      <c r="D1023" s="5" t="s">
        <v>368</v>
      </c>
      <c r="E1023" s="6">
        <v>1</v>
      </c>
      <c r="F1023" s="3">
        <v>75</v>
      </c>
      <c r="G1023" s="3">
        <v>16.2</v>
      </c>
      <c r="H1023" s="8">
        <f t="shared" si="195"/>
        <v>16.2</v>
      </c>
      <c r="I1023" s="3">
        <v>58.8</v>
      </c>
      <c r="J1023" s="4">
        <v>0.78</v>
      </c>
      <c r="K1023" s="2" t="str">
        <f t="shared" si="196"/>
        <v>Saturday</v>
      </c>
      <c r="L1023" s="5">
        <f t="shared" si="197"/>
        <v>43690</v>
      </c>
      <c r="M1023" s="2" t="str">
        <f t="shared" si="198"/>
        <v>Tuesday</v>
      </c>
      <c r="N1023" s="2" t="str">
        <f t="shared" si="199"/>
        <v>Tuesday</v>
      </c>
      <c r="O1023" s="12">
        <f t="shared" si="200"/>
        <v>0</v>
      </c>
      <c r="P1023" s="11" t="str">
        <f t="shared" si="201"/>
        <v>Low Cost per Unit</v>
      </c>
      <c r="Q1023" s="12">
        <f t="shared" si="202"/>
        <v>7.5</v>
      </c>
      <c r="R1023" s="12">
        <f t="shared" si="203"/>
        <v>0</v>
      </c>
      <c r="S1023" s="12">
        <f t="shared" si="204"/>
        <v>0</v>
      </c>
      <c r="T1023" s="12">
        <f t="shared" si="205"/>
        <v>0</v>
      </c>
      <c r="U1023" s="12">
        <f t="shared" si="206"/>
        <v>0</v>
      </c>
      <c r="V1023" s="13" t="str">
        <f t="shared" ca="1" si="207"/>
        <v>Greater Than 8 Weeks Old</v>
      </c>
    </row>
    <row r="1024" spans="1:22" x14ac:dyDescent="0.45">
      <c r="A1024" s="2" t="s">
        <v>292</v>
      </c>
      <c r="B1024" s="5">
        <v>43687</v>
      </c>
      <c r="C1024" s="5" t="s">
        <v>367</v>
      </c>
      <c r="D1024" s="5" t="s">
        <v>368</v>
      </c>
      <c r="E1024" s="6">
        <v>3</v>
      </c>
      <c r="F1024" s="3">
        <v>116.97</v>
      </c>
      <c r="G1024" s="3">
        <v>52.95</v>
      </c>
      <c r="H1024" s="8">
        <f t="shared" si="195"/>
        <v>17.650000000000002</v>
      </c>
      <c r="I1024" s="3">
        <v>64.02</v>
      </c>
      <c r="J1024" s="4">
        <v>0.55000000000000004</v>
      </c>
      <c r="K1024" s="2" t="str">
        <f t="shared" si="196"/>
        <v>Saturday</v>
      </c>
      <c r="L1024" s="5">
        <f t="shared" si="197"/>
        <v>43690</v>
      </c>
      <c r="M1024" s="2" t="str">
        <f t="shared" si="198"/>
        <v>Tuesday</v>
      </c>
      <c r="N1024" s="2" t="str">
        <f t="shared" si="199"/>
        <v>Tuesday</v>
      </c>
      <c r="O1024" s="12">
        <f t="shared" si="200"/>
        <v>0</v>
      </c>
      <c r="P1024" s="11" t="str">
        <f t="shared" si="201"/>
        <v>High Cost per Unit</v>
      </c>
      <c r="Q1024" s="12">
        <f t="shared" si="202"/>
        <v>11.697000000000001</v>
      </c>
      <c r="R1024" s="12">
        <f t="shared" si="203"/>
        <v>3.5090999999999997</v>
      </c>
      <c r="S1024" s="12">
        <f t="shared" si="204"/>
        <v>0</v>
      </c>
      <c r="T1024" s="12">
        <f t="shared" si="205"/>
        <v>0</v>
      </c>
      <c r="U1024" s="12">
        <f t="shared" si="206"/>
        <v>0</v>
      </c>
      <c r="V1024" s="13" t="str">
        <f t="shared" ca="1" si="207"/>
        <v>Greater Than 8 Weeks Old</v>
      </c>
    </row>
    <row r="1025" spans="1:22" x14ac:dyDescent="0.45">
      <c r="A1025" s="2" t="s">
        <v>270</v>
      </c>
      <c r="B1025" s="5">
        <v>43687</v>
      </c>
      <c r="C1025" s="5" t="s">
        <v>367</v>
      </c>
      <c r="D1025" s="5" t="s">
        <v>368</v>
      </c>
      <c r="E1025" s="6">
        <v>1</v>
      </c>
      <c r="F1025" s="3">
        <v>65</v>
      </c>
      <c r="G1025" s="3">
        <v>24.58</v>
      </c>
      <c r="H1025" s="8">
        <f t="shared" si="195"/>
        <v>24.58</v>
      </c>
      <c r="I1025" s="3">
        <v>40.42</v>
      </c>
      <c r="J1025" s="4">
        <v>0.62</v>
      </c>
      <c r="K1025" s="2" t="str">
        <f t="shared" si="196"/>
        <v>Saturday</v>
      </c>
      <c r="L1025" s="5">
        <f t="shared" si="197"/>
        <v>43690</v>
      </c>
      <c r="M1025" s="2" t="str">
        <f t="shared" si="198"/>
        <v>Tuesday</v>
      </c>
      <c r="N1025" s="2" t="str">
        <f t="shared" si="199"/>
        <v>Tuesday</v>
      </c>
      <c r="O1025" s="12">
        <f t="shared" si="200"/>
        <v>0</v>
      </c>
      <c r="P1025" s="11" t="str">
        <f t="shared" si="201"/>
        <v>High Cost per Unit</v>
      </c>
      <c r="Q1025" s="12">
        <f t="shared" si="202"/>
        <v>6.5</v>
      </c>
      <c r="R1025" s="12">
        <f t="shared" si="203"/>
        <v>0</v>
      </c>
      <c r="S1025" s="12">
        <f t="shared" si="204"/>
        <v>0</v>
      </c>
      <c r="T1025" s="12">
        <f t="shared" si="205"/>
        <v>0</v>
      </c>
      <c r="U1025" s="12">
        <f t="shared" si="206"/>
        <v>0</v>
      </c>
      <c r="V1025" s="13" t="str">
        <f t="shared" ca="1" si="207"/>
        <v>Greater Than 8 Weeks Old</v>
      </c>
    </row>
    <row r="1026" spans="1:22" x14ac:dyDescent="0.45">
      <c r="A1026" s="2" t="s">
        <v>293</v>
      </c>
      <c r="B1026" s="5">
        <v>43687</v>
      </c>
      <c r="C1026" s="5" t="s">
        <v>367</v>
      </c>
      <c r="D1026" s="5" t="s">
        <v>368</v>
      </c>
      <c r="E1026" s="6">
        <v>6</v>
      </c>
      <c r="F1026" s="3">
        <v>293.94</v>
      </c>
      <c r="G1026" s="3">
        <v>138.9</v>
      </c>
      <c r="H1026" s="8">
        <f t="shared" si="195"/>
        <v>23.150000000000002</v>
      </c>
      <c r="I1026" s="3">
        <v>155.04</v>
      </c>
      <c r="J1026" s="4">
        <v>0.53</v>
      </c>
      <c r="K1026" s="2" t="str">
        <f t="shared" si="196"/>
        <v>Saturday</v>
      </c>
      <c r="L1026" s="5">
        <f t="shared" si="197"/>
        <v>43690</v>
      </c>
      <c r="M1026" s="2" t="str">
        <f t="shared" si="198"/>
        <v>Tuesday</v>
      </c>
      <c r="N1026" s="2" t="str">
        <f t="shared" si="199"/>
        <v>Tuesday</v>
      </c>
      <c r="O1026" s="12">
        <f t="shared" si="200"/>
        <v>0</v>
      </c>
      <c r="P1026" s="11" t="str">
        <f t="shared" si="201"/>
        <v>High Cost per Unit</v>
      </c>
      <c r="Q1026" s="12">
        <f t="shared" si="202"/>
        <v>29.394000000000002</v>
      </c>
      <c r="R1026" s="12">
        <f t="shared" si="203"/>
        <v>8.8181999999999992</v>
      </c>
      <c r="S1026" s="12">
        <f t="shared" si="204"/>
        <v>0</v>
      </c>
      <c r="T1026" s="12">
        <f t="shared" si="205"/>
        <v>0</v>
      </c>
      <c r="U1026" s="12">
        <f t="shared" si="206"/>
        <v>0</v>
      </c>
      <c r="V1026" s="13" t="str">
        <f t="shared" ca="1" si="207"/>
        <v>Greater Than 8 Weeks Old</v>
      </c>
    </row>
    <row r="1027" spans="1:22" x14ac:dyDescent="0.45">
      <c r="A1027" s="2" t="s">
        <v>209</v>
      </c>
      <c r="B1027" s="5">
        <v>43687</v>
      </c>
      <c r="C1027" s="5" t="s">
        <v>369</v>
      </c>
      <c r="D1027" s="5" t="s">
        <v>370</v>
      </c>
      <c r="E1027" s="6">
        <v>29</v>
      </c>
      <c r="F1027" s="3">
        <v>1449.71</v>
      </c>
      <c r="G1027" s="3">
        <v>797.5</v>
      </c>
      <c r="H1027" s="8">
        <f t="shared" ref="H1027:H1090" si="208">G1027/E1027</f>
        <v>27.5</v>
      </c>
      <c r="I1027" s="3">
        <v>652.21</v>
      </c>
      <c r="J1027" s="4">
        <v>0.45</v>
      </c>
      <c r="K1027" s="2" t="str">
        <f t="shared" ref="K1027:K1090" si="209">TEXT(B1027,"dddd")</f>
        <v>Saturday</v>
      </c>
      <c r="L1027" s="5">
        <f t="shared" ref="L1027:L1090" si="210">B1027+3</f>
        <v>43690</v>
      </c>
      <c r="M1027" s="2" t="str">
        <f t="shared" ref="M1027:M1090" si="211">TEXT(L1027,"dddd")</f>
        <v>Tuesday</v>
      </c>
      <c r="N1027" s="2" t="str">
        <f t="shared" ref="N1027:N1090" si="212">IF(M1027="Sunday","Monday",M1027)</f>
        <v>Tuesday</v>
      </c>
      <c r="O1027" s="12">
        <f t="shared" ref="O1027:O1090" si="213">IF(TEXT(B1027,"dddd")="Tuesday",E1027*0.05,0)</f>
        <v>0</v>
      </c>
      <c r="P1027" s="11" t="str">
        <f t="shared" ref="P1027:P1090" si="214">IF(H1027&gt;AVERAGE(H:H),"High Cost per Unit","Low Cost per Unit")</f>
        <v>High Cost per Unit</v>
      </c>
      <c r="Q1027" s="12">
        <f t="shared" ref="Q1027:Q1090" si="215">IF(D1027="Masks",F1027*0.1,0)</f>
        <v>0</v>
      </c>
      <c r="R1027" s="12">
        <f t="shared" ref="R1027:R1090" si="216">IF(E1027&gt;1,F1027*0.03,0)</f>
        <v>43.491300000000003</v>
      </c>
      <c r="S1027" s="12">
        <f t="shared" ref="S1027:S1090" si="217">IF(D1027="Accessories",F1027*0.15,0)</f>
        <v>0</v>
      </c>
      <c r="T1027" s="12">
        <f t="shared" ref="T1027:T1090" si="218">IF(AND(K1027="Saturday",C1027="Fitness"),F1027*0.1,0)</f>
        <v>144.971</v>
      </c>
      <c r="U1027" s="12">
        <f t="shared" ref="U1027:U1090" si="219">IF(AND(K1027="Friday",C1027="Automotive"),F1027*0.2,0)</f>
        <v>0</v>
      </c>
      <c r="V1027" s="13" t="str">
        <f t="shared" ref="V1027:V1090" ca="1" si="220">IF(ABS(TODAY()-B1027)&gt;56,"Greater Than 8 Weeks Old","Less Than 8 Weeks Old")</f>
        <v>Greater Than 8 Weeks Old</v>
      </c>
    </row>
    <row r="1028" spans="1:22" x14ac:dyDescent="0.45">
      <c r="A1028" s="2" t="s">
        <v>294</v>
      </c>
      <c r="B1028" s="5">
        <v>43687</v>
      </c>
      <c r="C1028" s="5" t="s">
        <v>369</v>
      </c>
      <c r="D1028" s="5" t="s">
        <v>370</v>
      </c>
      <c r="E1028" s="6">
        <v>4</v>
      </c>
      <c r="F1028" s="3">
        <v>39.96</v>
      </c>
      <c r="G1028" s="3">
        <v>26.64</v>
      </c>
      <c r="H1028" s="8">
        <f t="shared" si="208"/>
        <v>6.66</v>
      </c>
      <c r="I1028" s="3">
        <v>13.32</v>
      </c>
      <c r="J1028" s="4">
        <v>0.33</v>
      </c>
      <c r="K1028" s="2" t="str">
        <f t="shared" si="209"/>
        <v>Saturday</v>
      </c>
      <c r="L1028" s="5">
        <f t="shared" si="210"/>
        <v>43690</v>
      </c>
      <c r="M1028" s="2" t="str">
        <f t="shared" si="211"/>
        <v>Tuesday</v>
      </c>
      <c r="N1028" s="2" t="str">
        <f t="shared" si="212"/>
        <v>Tuesday</v>
      </c>
      <c r="O1028" s="12">
        <f t="shared" si="213"/>
        <v>0</v>
      </c>
      <c r="P1028" s="11" t="str">
        <f t="shared" si="214"/>
        <v>Low Cost per Unit</v>
      </c>
      <c r="Q1028" s="12">
        <f t="shared" si="215"/>
        <v>0</v>
      </c>
      <c r="R1028" s="12">
        <f t="shared" si="216"/>
        <v>1.1988000000000001</v>
      </c>
      <c r="S1028" s="12">
        <f t="shared" si="217"/>
        <v>0</v>
      </c>
      <c r="T1028" s="12">
        <f t="shared" si="218"/>
        <v>3.9960000000000004</v>
      </c>
      <c r="U1028" s="12">
        <f t="shared" si="219"/>
        <v>0</v>
      </c>
      <c r="V1028" s="13" t="str">
        <f t="shared" ca="1" si="220"/>
        <v>Greater Than 8 Weeks Old</v>
      </c>
    </row>
    <row r="1029" spans="1:22" x14ac:dyDescent="0.45">
      <c r="A1029" s="2" t="s">
        <v>10</v>
      </c>
      <c r="B1029" s="5">
        <v>43687</v>
      </c>
      <c r="C1029" s="5" t="s">
        <v>369</v>
      </c>
      <c r="D1029" s="5" t="s">
        <v>372</v>
      </c>
      <c r="E1029" s="6">
        <v>1</v>
      </c>
      <c r="F1029" s="3">
        <v>45</v>
      </c>
      <c r="G1029" s="3">
        <v>12.15</v>
      </c>
      <c r="H1029" s="8">
        <f t="shared" si="208"/>
        <v>12.15</v>
      </c>
      <c r="I1029" s="3">
        <v>32.85</v>
      </c>
      <c r="J1029" s="4">
        <v>0.73</v>
      </c>
      <c r="K1029" s="2" t="str">
        <f t="shared" si="209"/>
        <v>Saturday</v>
      </c>
      <c r="L1029" s="5">
        <f t="shared" si="210"/>
        <v>43690</v>
      </c>
      <c r="M1029" s="2" t="str">
        <f t="shared" si="211"/>
        <v>Tuesday</v>
      </c>
      <c r="N1029" s="2" t="str">
        <f t="shared" si="212"/>
        <v>Tuesday</v>
      </c>
      <c r="O1029" s="12">
        <f t="shared" si="213"/>
        <v>0</v>
      </c>
      <c r="P1029" s="11" t="str">
        <f t="shared" si="214"/>
        <v>Low Cost per Unit</v>
      </c>
      <c r="Q1029" s="12">
        <f t="shared" si="215"/>
        <v>0</v>
      </c>
      <c r="R1029" s="12">
        <f t="shared" si="216"/>
        <v>0</v>
      </c>
      <c r="S1029" s="12">
        <f t="shared" si="217"/>
        <v>0</v>
      </c>
      <c r="T1029" s="12">
        <f t="shared" si="218"/>
        <v>4.5</v>
      </c>
      <c r="U1029" s="12">
        <f t="shared" si="219"/>
        <v>0</v>
      </c>
      <c r="V1029" s="13" t="str">
        <f t="shared" ca="1" si="220"/>
        <v>Greater Than 8 Weeks Old</v>
      </c>
    </row>
    <row r="1030" spans="1:22" x14ac:dyDescent="0.45">
      <c r="A1030" s="2" t="s">
        <v>295</v>
      </c>
      <c r="B1030" s="5">
        <v>43687</v>
      </c>
      <c r="C1030" s="5" t="s">
        <v>371</v>
      </c>
      <c r="D1030" s="5" t="s">
        <v>371</v>
      </c>
      <c r="E1030" s="6">
        <v>3</v>
      </c>
      <c r="F1030" s="3">
        <v>20.97</v>
      </c>
      <c r="G1030" s="3">
        <v>13.41</v>
      </c>
      <c r="H1030" s="8">
        <f t="shared" si="208"/>
        <v>4.47</v>
      </c>
      <c r="I1030" s="3">
        <v>7.56</v>
      </c>
      <c r="J1030" s="4">
        <v>0.36</v>
      </c>
      <c r="K1030" s="2" t="str">
        <f t="shared" si="209"/>
        <v>Saturday</v>
      </c>
      <c r="L1030" s="5">
        <f t="shared" si="210"/>
        <v>43690</v>
      </c>
      <c r="M1030" s="2" t="str">
        <f t="shared" si="211"/>
        <v>Tuesday</v>
      </c>
      <c r="N1030" s="2" t="str">
        <f t="shared" si="212"/>
        <v>Tuesday</v>
      </c>
      <c r="O1030" s="12">
        <f t="shared" si="213"/>
        <v>0</v>
      </c>
      <c r="P1030" s="11" t="str">
        <f t="shared" si="214"/>
        <v>Low Cost per Unit</v>
      </c>
      <c r="Q1030" s="12">
        <f t="shared" si="215"/>
        <v>0</v>
      </c>
      <c r="R1030" s="12">
        <f t="shared" si="216"/>
        <v>0.62909999999999999</v>
      </c>
      <c r="S1030" s="12">
        <f t="shared" si="217"/>
        <v>0</v>
      </c>
      <c r="T1030" s="12">
        <f t="shared" si="218"/>
        <v>0</v>
      </c>
      <c r="U1030" s="12">
        <f t="shared" si="219"/>
        <v>0</v>
      </c>
      <c r="V1030" s="13" t="str">
        <f t="shared" ca="1" si="220"/>
        <v>Greater Than 8 Weeks Old</v>
      </c>
    </row>
    <row r="1031" spans="1:22" x14ac:dyDescent="0.45">
      <c r="A1031" s="2" t="s">
        <v>193</v>
      </c>
      <c r="B1031" s="5">
        <v>43687</v>
      </c>
      <c r="C1031" s="5" t="s">
        <v>369</v>
      </c>
      <c r="D1031" s="5" t="s">
        <v>372</v>
      </c>
      <c r="E1031" s="6">
        <v>1</v>
      </c>
      <c r="F1031" s="3">
        <v>52</v>
      </c>
      <c r="G1031" s="3">
        <v>14.5</v>
      </c>
      <c r="H1031" s="8">
        <f t="shared" si="208"/>
        <v>14.5</v>
      </c>
      <c r="I1031" s="3">
        <v>37.5</v>
      </c>
      <c r="J1031" s="4">
        <v>0.72</v>
      </c>
      <c r="K1031" s="2" t="str">
        <f t="shared" si="209"/>
        <v>Saturday</v>
      </c>
      <c r="L1031" s="5">
        <f t="shared" si="210"/>
        <v>43690</v>
      </c>
      <c r="M1031" s="2" t="str">
        <f t="shared" si="211"/>
        <v>Tuesday</v>
      </c>
      <c r="N1031" s="2" t="str">
        <f t="shared" si="212"/>
        <v>Tuesday</v>
      </c>
      <c r="O1031" s="12">
        <f t="shared" si="213"/>
        <v>0</v>
      </c>
      <c r="P1031" s="11" t="str">
        <f t="shared" si="214"/>
        <v>Low Cost per Unit</v>
      </c>
      <c r="Q1031" s="12">
        <f t="shared" si="215"/>
        <v>0</v>
      </c>
      <c r="R1031" s="12">
        <f t="shared" si="216"/>
        <v>0</v>
      </c>
      <c r="S1031" s="12">
        <f t="shared" si="217"/>
        <v>0</v>
      </c>
      <c r="T1031" s="12">
        <f t="shared" si="218"/>
        <v>5.2</v>
      </c>
      <c r="U1031" s="12">
        <f t="shared" si="219"/>
        <v>0</v>
      </c>
      <c r="V1031" s="13" t="str">
        <f t="shared" ca="1" si="220"/>
        <v>Greater Than 8 Weeks Old</v>
      </c>
    </row>
    <row r="1032" spans="1:22" x14ac:dyDescent="0.45">
      <c r="A1032" s="2" t="s">
        <v>213</v>
      </c>
      <c r="B1032" s="5">
        <v>43687</v>
      </c>
      <c r="C1032" s="5" t="s">
        <v>369</v>
      </c>
      <c r="D1032" s="5" t="s">
        <v>374</v>
      </c>
      <c r="E1032" s="6">
        <v>11</v>
      </c>
      <c r="F1032" s="3">
        <v>231</v>
      </c>
      <c r="G1032" s="3">
        <v>78.87</v>
      </c>
      <c r="H1032" s="8">
        <f t="shared" si="208"/>
        <v>7.1700000000000008</v>
      </c>
      <c r="I1032" s="3">
        <v>152.13</v>
      </c>
      <c r="J1032" s="4">
        <v>0.66</v>
      </c>
      <c r="K1032" s="2" t="str">
        <f t="shared" si="209"/>
        <v>Saturday</v>
      </c>
      <c r="L1032" s="5">
        <f t="shared" si="210"/>
        <v>43690</v>
      </c>
      <c r="M1032" s="2" t="str">
        <f t="shared" si="211"/>
        <v>Tuesday</v>
      </c>
      <c r="N1032" s="2" t="str">
        <f t="shared" si="212"/>
        <v>Tuesday</v>
      </c>
      <c r="O1032" s="12">
        <f t="shared" si="213"/>
        <v>0</v>
      </c>
      <c r="P1032" s="11" t="str">
        <f t="shared" si="214"/>
        <v>Low Cost per Unit</v>
      </c>
      <c r="Q1032" s="12">
        <f t="shared" si="215"/>
        <v>0</v>
      </c>
      <c r="R1032" s="12">
        <f t="shared" si="216"/>
        <v>6.93</v>
      </c>
      <c r="S1032" s="12">
        <f t="shared" si="217"/>
        <v>0</v>
      </c>
      <c r="T1032" s="12">
        <f t="shared" si="218"/>
        <v>23.1</v>
      </c>
      <c r="U1032" s="12">
        <f t="shared" si="219"/>
        <v>0</v>
      </c>
      <c r="V1032" s="13" t="str">
        <f t="shared" ca="1" si="220"/>
        <v>Greater Than 8 Weeks Old</v>
      </c>
    </row>
    <row r="1033" spans="1:22" x14ac:dyDescent="0.45">
      <c r="A1033" s="2" t="s">
        <v>15</v>
      </c>
      <c r="B1033" s="5">
        <v>43687</v>
      </c>
      <c r="C1033" s="5" t="s">
        <v>369</v>
      </c>
      <c r="D1033" s="5" t="s">
        <v>375</v>
      </c>
      <c r="E1033" s="6">
        <v>1</v>
      </c>
      <c r="F1033" s="3">
        <v>32</v>
      </c>
      <c r="G1033" s="3">
        <v>5.5</v>
      </c>
      <c r="H1033" s="8">
        <f t="shared" si="208"/>
        <v>5.5</v>
      </c>
      <c r="I1033" s="3">
        <v>26.5</v>
      </c>
      <c r="J1033" s="4">
        <v>0.83</v>
      </c>
      <c r="K1033" s="2" t="str">
        <f t="shared" si="209"/>
        <v>Saturday</v>
      </c>
      <c r="L1033" s="5">
        <f t="shared" si="210"/>
        <v>43690</v>
      </c>
      <c r="M1033" s="2" t="str">
        <f t="shared" si="211"/>
        <v>Tuesday</v>
      </c>
      <c r="N1033" s="2" t="str">
        <f t="shared" si="212"/>
        <v>Tuesday</v>
      </c>
      <c r="O1033" s="12">
        <f t="shared" si="213"/>
        <v>0</v>
      </c>
      <c r="P1033" s="11" t="str">
        <f t="shared" si="214"/>
        <v>Low Cost per Unit</v>
      </c>
      <c r="Q1033" s="12">
        <f t="shared" si="215"/>
        <v>0</v>
      </c>
      <c r="R1033" s="12">
        <f t="shared" si="216"/>
        <v>0</v>
      </c>
      <c r="S1033" s="12">
        <f t="shared" si="217"/>
        <v>4.8</v>
      </c>
      <c r="T1033" s="12">
        <f t="shared" si="218"/>
        <v>3.2</v>
      </c>
      <c r="U1033" s="12">
        <f t="shared" si="219"/>
        <v>0</v>
      </c>
      <c r="V1033" s="13" t="str">
        <f t="shared" ca="1" si="220"/>
        <v>Greater Than 8 Weeks Old</v>
      </c>
    </row>
    <row r="1034" spans="1:22" x14ac:dyDescent="0.45">
      <c r="A1034" s="2" t="s">
        <v>135</v>
      </c>
      <c r="B1034" s="5">
        <v>43687</v>
      </c>
      <c r="C1034" s="5" t="s">
        <v>369</v>
      </c>
      <c r="D1034" s="5" t="s">
        <v>375</v>
      </c>
      <c r="E1034" s="6">
        <v>6</v>
      </c>
      <c r="F1034" s="3">
        <v>44.95</v>
      </c>
      <c r="G1034" s="3">
        <v>12.6</v>
      </c>
      <c r="H1034" s="8">
        <f t="shared" si="208"/>
        <v>2.1</v>
      </c>
      <c r="I1034" s="3">
        <v>32.35</v>
      </c>
      <c r="J1034" s="4">
        <v>0.72</v>
      </c>
      <c r="K1034" s="2" t="str">
        <f t="shared" si="209"/>
        <v>Saturday</v>
      </c>
      <c r="L1034" s="5">
        <f t="shared" si="210"/>
        <v>43690</v>
      </c>
      <c r="M1034" s="2" t="str">
        <f t="shared" si="211"/>
        <v>Tuesday</v>
      </c>
      <c r="N1034" s="2" t="str">
        <f t="shared" si="212"/>
        <v>Tuesday</v>
      </c>
      <c r="O1034" s="12">
        <f t="shared" si="213"/>
        <v>0</v>
      </c>
      <c r="P1034" s="11" t="str">
        <f t="shared" si="214"/>
        <v>Low Cost per Unit</v>
      </c>
      <c r="Q1034" s="12">
        <f t="shared" si="215"/>
        <v>0</v>
      </c>
      <c r="R1034" s="12">
        <f t="shared" si="216"/>
        <v>1.3485</v>
      </c>
      <c r="S1034" s="12">
        <f t="shared" si="217"/>
        <v>6.7425000000000006</v>
      </c>
      <c r="T1034" s="12">
        <f t="shared" si="218"/>
        <v>4.4950000000000001</v>
      </c>
      <c r="U1034" s="12">
        <f t="shared" si="219"/>
        <v>0</v>
      </c>
      <c r="V1034" s="13" t="str">
        <f t="shared" ca="1" si="220"/>
        <v>Greater Than 8 Weeks Old</v>
      </c>
    </row>
    <row r="1035" spans="1:22" x14ac:dyDescent="0.45">
      <c r="A1035" s="2" t="s">
        <v>298</v>
      </c>
      <c r="B1035" s="5">
        <v>43687</v>
      </c>
      <c r="C1035" s="5" t="s">
        <v>369</v>
      </c>
      <c r="D1035" s="5" t="s">
        <v>375</v>
      </c>
      <c r="E1035" s="6">
        <v>3</v>
      </c>
      <c r="F1035" s="3">
        <v>44.97</v>
      </c>
      <c r="G1035" s="3">
        <v>38.67</v>
      </c>
      <c r="H1035" s="8">
        <f t="shared" si="208"/>
        <v>12.89</v>
      </c>
      <c r="I1035" s="3">
        <v>6.3</v>
      </c>
      <c r="J1035" s="4">
        <v>0.14000000000000001</v>
      </c>
      <c r="K1035" s="2" t="str">
        <f t="shared" si="209"/>
        <v>Saturday</v>
      </c>
      <c r="L1035" s="5">
        <f t="shared" si="210"/>
        <v>43690</v>
      </c>
      <c r="M1035" s="2" t="str">
        <f t="shared" si="211"/>
        <v>Tuesday</v>
      </c>
      <c r="N1035" s="2" t="str">
        <f t="shared" si="212"/>
        <v>Tuesday</v>
      </c>
      <c r="O1035" s="12">
        <f t="shared" si="213"/>
        <v>0</v>
      </c>
      <c r="P1035" s="11" t="str">
        <f t="shared" si="214"/>
        <v>Low Cost per Unit</v>
      </c>
      <c r="Q1035" s="12">
        <f t="shared" si="215"/>
        <v>0</v>
      </c>
      <c r="R1035" s="12">
        <f t="shared" si="216"/>
        <v>1.3491</v>
      </c>
      <c r="S1035" s="12">
        <f t="shared" si="217"/>
        <v>6.7454999999999998</v>
      </c>
      <c r="T1035" s="12">
        <f t="shared" si="218"/>
        <v>4.4969999999999999</v>
      </c>
      <c r="U1035" s="12">
        <f t="shared" si="219"/>
        <v>0</v>
      </c>
      <c r="V1035" s="13" t="str">
        <f t="shared" ca="1" si="220"/>
        <v>Greater Than 8 Weeks Old</v>
      </c>
    </row>
    <row r="1036" spans="1:22" x14ac:dyDescent="0.45">
      <c r="A1036" s="2" t="s">
        <v>98</v>
      </c>
      <c r="B1036" s="5">
        <v>43687</v>
      </c>
      <c r="C1036" s="5" t="s">
        <v>376</v>
      </c>
      <c r="D1036" s="5" t="s">
        <v>377</v>
      </c>
      <c r="E1036" s="6">
        <v>19</v>
      </c>
      <c r="F1036" s="3">
        <v>379.81</v>
      </c>
      <c r="G1036" s="3">
        <v>150.86000000000001</v>
      </c>
      <c r="H1036" s="8">
        <f t="shared" si="208"/>
        <v>7.94</v>
      </c>
      <c r="I1036" s="3">
        <v>228.95</v>
      </c>
      <c r="J1036" s="4">
        <v>0.6</v>
      </c>
      <c r="K1036" s="2" t="str">
        <f t="shared" si="209"/>
        <v>Saturday</v>
      </c>
      <c r="L1036" s="5">
        <f t="shared" si="210"/>
        <v>43690</v>
      </c>
      <c r="M1036" s="2" t="str">
        <f t="shared" si="211"/>
        <v>Tuesday</v>
      </c>
      <c r="N1036" s="2" t="str">
        <f t="shared" si="212"/>
        <v>Tuesday</v>
      </c>
      <c r="O1036" s="12">
        <f t="shared" si="213"/>
        <v>0</v>
      </c>
      <c r="P1036" s="11" t="str">
        <f t="shared" si="214"/>
        <v>Low Cost per Unit</v>
      </c>
      <c r="Q1036" s="12">
        <f t="shared" si="215"/>
        <v>0</v>
      </c>
      <c r="R1036" s="12">
        <f t="shared" si="216"/>
        <v>11.394299999999999</v>
      </c>
      <c r="S1036" s="12">
        <f t="shared" si="217"/>
        <v>0</v>
      </c>
      <c r="T1036" s="12">
        <f t="shared" si="218"/>
        <v>0</v>
      </c>
      <c r="U1036" s="12">
        <f t="shared" si="219"/>
        <v>0</v>
      </c>
      <c r="V1036" s="13" t="str">
        <f t="shared" ca="1" si="220"/>
        <v>Greater Than 8 Weeks Old</v>
      </c>
    </row>
    <row r="1037" spans="1:22" x14ac:dyDescent="0.45">
      <c r="A1037" s="2" t="s">
        <v>16</v>
      </c>
      <c r="B1037" s="5">
        <v>43687</v>
      </c>
      <c r="C1037" s="5" t="s">
        <v>375</v>
      </c>
      <c r="D1037" s="5" t="s">
        <v>377</v>
      </c>
      <c r="E1037" s="6">
        <v>1</v>
      </c>
      <c r="F1037" s="3">
        <v>25</v>
      </c>
      <c r="G1037" s="3">
        <v>4.5</v>
      </c>
      <c r="H1037" s="8">
        <f t="shared" si="208"/>
        <v>4.5</v>
      </c>
      <c r="I1037" s="3">
        <v>20.5</v>
      </c>
      <c r="J1037" s="4">
        <v>0.82</v>
      </c>
      <c r="K1037" s="2" t="str">
        <f t="shared" si="209"/>
        <v>Saturday</v>
      </c>
      <c r="L1037" s="5">
        <f t="shared" si="210"/>
        <v>43690</v>
      </c>
      <c r="M1037" s="2" t="str">
        <f t="shared" si="211"/>
        <v>Tuesday</v>
      </c>
      <c r="N1037" s="2" t="str">
        <f t="shared" si="212"/>
        <v>Tuesday</v>
      </c>
      <c r="O1037" s="12">
        <f t="shared" si="213"/>
        <v>0</v>
      </c>
      <c r="P1037" s="11" t="str">
        <f t="shared" si="214"/>
        <v>Low Cost per Unit</v>
      </c>
      <c r="Q1037" s="12">
        <f t="shared" si="215"/>
        <v>0</v>
      </c>
      <c r="R1037" s="12">
        <f t="shared" si="216"/>
        <v>0</v>
      </c>
      <c r="S1037" s="12">
        <f t="shared" si="217"/>
        <v>0</v>
      </c>
      <c r="T1037" s="12">
        <f t="shared" si="218"/>
        <v>0</v>
      </c>
      <c r="U1037" s="12">
        <f t="shared" si="219"/>
        <v>0</v>
      </c>
      <c r="V1037" s="13" t="str">
        <f t="shared" ca="1" si="220"/>
        <v>Greater Than 8 Weeks Old</v>
      </c>
    </row>
    <row r="1038" spans="1:22" x14ac:dyDescent="0.45">
      <c r="A1038" s="2" t="s">
        <v>239</v>
      </c>
      <c r="B1038" s="5">
        <v>43687</v>
      </c>
      <c r="C1038" s="5" t="s">
        <v>376</v>
      </c>
      <c r="D1038" s="5" t="s">
        <v>377</v>
      </c>
      <c r="E1038" s="6">
        <v>13</v>
      </c>
      <c r="F1038" s="3">
        <v>194.87</v>
      </c>
      <c r="G1038" s="3">
        <v>85.8</v>
      </c>
      <c r="H1038" s="8">
        <f t="shared" si="208"/>
        <v>6.6</v>
      </c>
      <c r="I1038" s="3">
        <v>109.07</v>
      </c>
      <c r="J1038" s="4">
        <v>0.56000000000000005</v>
      </c>
      <c r="K1038" s="2" t="str">
        <f t="shared" si="209"/>
        <v>Saturday</v>
      </c>
      <c r="L1038" s="5">
        <f t="shared" si="210"/>
        <v>43690</v>
      </c>
      <c r="M1038" s="2" t="str">
        <f t="shared" si="211"/>
        <v>Tuesday</v>
      </c>
      <c r="N1038" s="2" t="str">
        <f t="shared" si="212"/>
        <v>Tuesday</v>
      </c>
      <c r="O1038" s="12">
        <f t="shared" si="213"/>
        <v>0</v>
      </c>
      <c r="P1038" s="11" t="str">
        <f t="shared" si="214"/>
        <v>Low Cost per Unit</v>
      </c>
      <c r="Q1038" s="12">
        <f t="shared" si="215"/>
        <v>0</v>
      </c>
      <c r="R1038" s="12">
        <f t="shared" si="216"/>
        <v>5.8460999999999999</v>
      </c>
      <c r="S1038" s="12">
        <f t="shared" si="217"/>
        <v>0</v>
      </c>
      <c r="T1038" s="12">
        <f t="shared" si="218"/>
        <v>0</v>
      </c>
      <c r="U1038" s="12">
        <f t="shared" si="219"/>
        <v>0</v>
      </c>
      <c r="V1038" s="13" t="str">
        <f t="shared" ca="1" si="220"/>
        <v>Greater Than 8 Weeks Old</v>
      </c>
    </row>
    <row r="1039" spans="1:22" x14ac:dyDescent="0.45">
      <c r="A1039" s="2" t="s">
        <v>18</v>
      </c>
      <c r="B1039" s="5">
        <v>43687</v>
      </c>
      <c r="C1039" s="5" t="s">
        <v>376</v>
      </c>
      <c r="D1039" s="5" t="s">
        <v>377</v>
      </c>
      <c r="E1039" s="6">
        <v>2</v>
      </c>
      <c r="F1039" s="3">
        <v>50</v>
      </c>
      <c r="G1039" s="3">
        <v>13.14</v>
      </c>
      <c r="H1039" s="8">
        <f t="shared" si="208"/>
        <v>6.57</v>
      </c>
      <c r="I1039" s="3">
        <v>36.86</v>
      </c>
      <c r="J1039" s="4">
        <v>0.74</v>
      </c>
      <c r="K1039" s="2" t="str">
        <f t="shared" si="209"/>
        <v>Saturday</v>
      </c>
      <c r="L1039" s="5">
        <f t="shared" si="210"/>
        <v>43690</v>
      </c>
      <c r="M1039" s="2" t="str">
        <f t="shared" si="211"/>
        <v>Tuesday</v>
      </c>
      <c r="N1039" s="2" t="str">
        <f t="shared" si="212"/>
        <v>Tuesday</v>
      </c>
      <c r="O1039" s="12">
        <f t="shared" si="213"/>
        <v>0</v>
      </c>
      <c r="P1039" s="11" t="str">
        <f t="shared" si="214"/>
        <v>Low Cost per Unit</v>
      </c>
      <c r="Q1039" s="12">
        <f t="shared" si="215"/>
        <v>0</v>
      </c>
      <c r="R1039" s="12">
        <f t="shared" si="216"/>
        <v>1.5</v>
      </c>
      <c r="S1039" s="12">
        <f t="shared" si="217"/>
        <v>0</v>
      </c>
      <c r="T1039" s="12">
        <f t="shared" si="218"/>
        <v>0</v>
      </c>
      <c r="U1039" s="12">
        <f t="shared" si="219"/>
        <v>0</v>
      </c>
      <c r="V1039" s="13" t="str">
        <f t="shared" ca="1" si="220"/>
        <v>Greater Than 8 Weeks Old</v>
      </c>
    </row>
    <row r="1040" spans="1:22" x14ac:dyDescent="0.45">
      <c r="A1040" s="2" t="s">
        <v>20</v>
      </c>
      <c r="B1040" s="5">
        <v>43687</v>
      </c>
      <c r="C1040" s="5" t="s">
        <v>376</v>
      </c>
      <c r="D1040" s="5" t="s">
        <v>377</v>
      </c>
      <c r="E1040" s="6">
        <v>3</v>
      </c>
      <c r="F1040" s="3">
        <v>66</v>
      </c>
      <c r="G1040" s="3">
        <v>15.75</v>
      </c>
      <c r="H1040" s="8">
        <f t="shared" si="208"/>
        <v>5.25</v>
      </c>
      <c r="I1040" s="3">
        <v>50.25</v>
      </c>
      <c r="J1040" s="4">
        <v>0.76</v>
      </c>
      <c r="K1040" s="2" t="str">
        <f t="shared" si="209"/>
        <v>Saturday</v>
      </c>
      <c r="L1040" s="5">
        <f t="shared" si="210"/>
        <v>43690</v>
      </c>
      <c r="M1040" s="2" t="str">
        <f t="shared" si="211"/>
        <v>Tuesday</v>
      </c>
      <c r="N1040" s="2" t="str">
        <f t="shared" si="212"/>
        <v>Tuesday</v>
      </c>
      <c r="O1040" s="12">
        <f t="shared" si="213"/>
        <v>0</v>
      </c>
      <c r="P1040" s="11" t="str">
        <f t="shared" si="214"/>
        <v>Low Cost per Unit</v>
      </c>
      <c r="Q1040" s="12">
        <f t="shared" si="215"/>
        <v>0</v>
      </c>
      <c r="R1040" s="12">
        <f t="shared" si="216"/>
        <v>1.98</v>
      </c>
      <c r="S1040" s="12">
        <f t="shared" si="217"/>
        <v>0</v>
      </c>
      <c r="T1040" s="12">
        <f t="shared" si="218"/>
        <v>0</v>
      </c>
      <c r="U1040" s="12">
        <f t="shared" si="219"/>
        <v>0</v>
      </c>
      <c r="V1040" s="13" t="str">
        <f t="shared" ca="1" si="220"/>
        <v>Greater Than 8 Weeks Old</v>
      </c>
    </row>
    <row r="1041" spans="1:22" x14ac:dyDescent="0.45">
      <c r="A1041" s="2" t="s">
        <v>21</v>
      </c>
      <c r="B1041" s="5">
        <v>43687</v>
      </c>
      <c r="C1041" s="5" t="s">
        <v>376</v>
      </c>
      <c r="D1041" s="5" t="s">
        <v>377</v>
      </c>
      <c r="E1041" s="6">
        <v>2</v>
      </c>
      <c r="F1041" s="3">
        <v>44</v>
      </c>
      <c r="G1041" s="3">
        <v>12.7</v>
      </c>
      <c r="H1041" s="8">
        <f t="shared" si="208"/>
        <v>6.35</v>
      </c>
      <c r="I1041" s="3">
        <v>31.3</v>
      </c>
      <c r="J1041" s="4">
        <v>0.71</v>
      </c>
      <c r="K1041" s="2" t="str">
        <f t="shared" si="209"/>
        <v>Saturday</v>
      </c>
      <c r="L1041" s="5">
        <f t="shared" si="210"/>
        <v>43690</v>
      </c>
      <c r="M1041" s="2" t="str">
        <f t="shared" si="211"/>
        <v>Tuesday</v>
      </c>
      <c r="N1041" s="2" t="str">
        <f t="shared" si="212"/>
        <v>Tuesday</v>
      </c>
      <c r="O1041" s="12">
        <f t="shared" si="213"/>
        <v>0</v>
      </c>
      <c r="P1041" s="11" t="str">
        <f t="shared" si="214"/>
        <v>Low Cost per Unit</v>
      </c>
      <c r="Q1041" s="12">
        <f t="shared" si="215"/>
        <v>0</v>
      </c>
      <c r="R1041" s="12">
        <f t="shared" si="216"/>
        <v>1.3199999999999998</v>
      </c>
      <c r="S1041" s="12">
        <f t="shared" si="217"/>
        <v>0</v>
      </c>
      <c r="T1041" s="12">
        <f t="shared" si="218"/>
        <v>0</v>
      </c>
      <c r="U1041" s="12">
        <f t="shared" si="219"/>
        <v>0</v>
      </c>
      <c r="V1041" s="13" t="str">
        <f t="shared" ca="1" si="220"/>
        <v>Greater Than 8 Weeks Old</v>
      </c>
    </row>
    <row r="1042" spans="1:22" x14ac:dyDescent="0.45">
      <c r="A1042" s="2" t="s">
        <v>215</v>
      </c>
      <c r="B1042" s="5">
        <v>43687</v>
      </c>
      <c r="C1042" s="5" t="s">
        <v>378</v>
      </c>
      <c r="D1042" s="5" t="s">
        <v>379</v>
      </c>
      <c r="E1042" s="6">
        <v>30</v>
      </c>
      <c r="F1042" s="3">
        <v>299.7</v>
      </c>
      <c r="G1042" s="3">
        <v>114</v>
      </c>
      <c r="H1042" s="8">
        <f t="shared" si="208"/>
        <v>3.8</v>
      </c>
      <c r="I1042" s="3">
        <v>185.7</v>
      </c>
      <c r="J1042" s="4">
        <v>0.62</v>
      </c>
      <c r="K1042" s="2" t="str">
        <f t="shared" si="209"/>
        <v>Saturday</v>
      </c>
      <c r="L1042" s="5">
        <f t="shared" si="210"/>
        <v>43690</v>
      </c>
      <c r="M1042" s="2" t="str">
        <f t="shared" si="211"/>
        <v>Tuesday</v>
      </c>
      <c r="N1042" s="2" t="str">
        <f t="shared" si="212"/>
        <v>Tuesday</v>
      </c>
      <c r="O1042" s="12">
        <f t="shared" si="213"/>
        <v>0</v>
      </c>
      <c r="P1042" s="11" t="str">
        <f t="shared" si="214"/>
        <v>Low Cost per Unit</v>
      </c>
      <c r="Q1042" s="12">
        <f t="shared" si="215"/>
        <v>0</v>
      </c>
      <c r="R1042" s="12">
        <f t="shared" si="216"/>
        <v>8.9909999999999997</v>
      </c>
      <c r="S1042" s="12">
        <f t="shared" si="217"/>
        <v>0</v>
      </c>
      <c r="T1042" s="12">
        <f t="shared" si="218"/>
        <v>0</v>
      </c>
      <c r="U1042" s="12">
        <f t="shared" si="219"/>
        <v>0</v>
      </c>
      <c r="V1042" s="13" t="str">
        <f t="shared" ca="1" si="220"/>
        <v>Greater Than 8 Weeks Old</v>
      </c>
    </row>
    <row r="1043" spans="1:22" x14ac:dyDescent="0.45">
      <c r="A1043" s="2" t="s">
        <v>316</v>
      </c>
      <c r="B1043" s="5">
        <v>43687</v>
      </c>
      <c r="C1043" s="5" t="s">
        <v>375</v>
      </c>
      <c r="D1043" s="5" t="s">
        <v>382</v>
      </c>
      <c r="E1043" s="6">
        <v>7</v>
      </c>
      <c r="F1043" s="3">
        <v>153.93</v>
      </c>
      <c r="G1043" s="3">
        <v>120.05</v>
      </c>
      <c r="H1043" s="8">
        <f t="shared" si="208"/>
        <v>17.149999999999999</v>
      </c>
      <c r="I1043" s="3">
        <v>33.880000000000003</v>
      </c>
      <c r="J1043" s="4">
        <v>0.22</v>
      </c>
      <c r="K1043" s="2" t="str">
        <f t="shared" si="209"/>
        <v>Saturday</v>
      </c>
      <c r="L1043" s="5">
        <f t="shared" si="210"/>
        <v>43690</v>
      </c>
      <c r="M1043" s="2" t="str">
        <f t="shared" si="211"/>
        <v>Tuesday</v>
      </c>
      <c r="N1043" s="2" t="str">
        <f t="shared" si="212"/>
        <v>Tuesday</v>
      </c>
      <c r="O1043" s="12">
        <f t="shared" si="213"/>
        <v>0</v>
      </c>
      <c r="P1043" s="11" t="str">
        <f t="shared" si="214"/>
        <v>High Cost per Unit</v>
      </c>
      <c r="Q1043" s="12">
        <f t="shared" si="215"/>
        <v>0</v>
      </c>
      <c r="R1043" s="12">
        <f t="shared" si="216"/>
        <v>4.6178999999999997</v>
      </c>
      <c r="S1043" s="12">
        <f t="shared" si="217"/>
        <v>0</v>
      </c>
      <c r="T1043" s="12">
        <f t="shared" si="218"/>
        <v>0</v>
      </c>
      <c r="U1043" s="12">
        <f t="shared" si="219"/>
        <v>0</v>
      </c>
      <c r="V1043" s="13" t="str">
        <f t="shared" ca="1" si="220"/>
        <v>Greater Than 8 Weeks Old</v>
      </c>
    </row>
    <row r="1044" spans="1:22" x14ac:dyDescent="0.45">
      <c r="A1044" s="2" t="s">
        <v>162</v>
      </c>
      <c r="B1044" s="5">
        <v>43687</v>
      </c>
      <c r="C1044" s="5" t="s">
        <v>383</v>
      </c>
      <c r="D1044" s="5" t="s">
        <v>384</v>
      </c>
      <c r="E1044" s="6">
        <v>22</v>
      </c>
      <c r="F1044" s="3">
        <v>175.78</v>
      </c>
      <c r="G1044" s="3">
        <v>70.400000000000006</v>
      </c>
      <c r="H1044" s="8">
        <f t="shared" si="208"/>
        <v>3.2</v>
      </c>
      <c r="I1044" s="3">
        <v>105.38</v>
      </c>
      <c r="J1044" s="4">
        <v>0.6</v>
      </c>
      <c r="K1044" s="2" t="str">
        <f t="shared" si="209"/>
        <v>Saturday</v>
      </c>
      <c r="L1044" s="5">
        <f t="shared" si="210"/>
        <v>43690</v>
      </c>
      <c r="M1044" s="2" t="str">
        <f t="shared" si="211"/>
        <v>Tuesday</v>
      </c>
      <c r="N1044" s="2" t="str">
        <f t="shared" si="212"/>
        <v>Tuesday</v>
      </c>
      <c r="O1044" s="12">
        <f t="shared" si="213"/>
        <v>0</v>
      </c>
      <c r="P1044" s="11" t="str">
        <f t="shared" si="214"/>
        <v>Low Cost per Unit</v>
      </c>
      <c r="Q1044" s="12">
        <f t="shared" si="215"/>
        <v>0</v>
      </c>
      <c r="R1044" s="12">
        <f t="shared" si="216"/>
        <v>5.2733999999999996</v>
      </c>
      <c r="S1044" s="12">
        <f t="shared" si="217"/>
        <v>0</v>
      </c>
      <c r="T1044" s="12">
        <f t="shared" si="218"/>
        <v>0</v>
      </c>
      <c r="U1044" s="12">
        <f t="shared" si="219"/>
        <v>0</v>
      </c>
      <c r="V1044" s="13" t="str">
        <f t="shared" ca="1" si="220"/>
        <v>Greater Than 8 Weeks Old</v>
      </c>
    </row>
    <row r="1045" spans="1:22" x14ac:dyDescent="0.45">
      <c r="A1045" s="2" t="s">
        <v>216</v>
      </c>
      <c r="B1045" s="5">
        <v>43687</v>
      </c>
      <c r="C1045" s="5" t="s">
        <v>383</v>
      </c>
      <c r="D1045" s="5" t="s">
        <v>385</v>
      </c>
      <c r="E1045" s="6">
        <v>15</v>
      </c>
      <c r="F1045" s="3">
        <v>134.85</v>
      </c>
      <c r="G1045" s="3">
        <v>64.5</v>
      </c>
      <c r="H1045" s="8">
        <f t="shared" si="208"/>
        <v>4.3</v>
      </c>
      <c r="I1045" s="3">
        <v>70.349999999999994</v>
      </c>
      <c r="J1045" s="4">
        <v>0.52</v>
      </c>
      <c r="K1045" s="2" t="str">
        <f t="shared" si="209"/>
        <v>Saturday</v>
      </c>
      <c r="L1045" s="5">
        <f t="shared" si="210"/>
        <v>43690</v>
      </c>
      <c r="M1045" s="2" t="str">
        <f t="shared" si="211"/>
        <v>Tuesday</v>
      </c>
      <c r="N1045" s="2" t="str">
        <f t="shared" si="212"/>
        <v>Tuesday</v>
      </c>
      <c r="O1045" s="12">
        <f t="shared" si="213"/>
        <v>0</v>
      </c>
      <c r="P1045" s="11" t="str">
        <f t="shared" si="214"/>
        <v>Low Cost per Unit</v>
      </c>
      <c r="Q1045" s="12">
        <f t="shared" si="215"/>
        <v>0</v>
      </c>
      <c r="R1045" s="12">
        <f t="shared" si="216"/>
        <v>4.0454999999999997</v>
      </c>
      <c r="S1045" s="12">
        <f t="shared" si="217"/>
        <v>0</v>
      </c>
      <c r="T1045" s="12">
        <f t="shared" si="218"/>
        <v>0</v>
      </c>
      <c r="U1045" s="12">
        <f t="shared" si="219"/>
        <v>0</v>
      </c>
      <c r="V1045" s="13" t="str">
        <f t="shared" ca="1" si="220"/>
        <v>Greater Than 8 Weeks Old</v>
      </c>
    </row>
    <row r="1046" spans="1:22" x14ac:dyDescent="0.45">
      <c r="A1046" s="2" t="s">
        <v>217</v>
      </c>
      <c r="B1046" s="5">
        <v>43687</v>
      </c>
      <c r="C1046" s="5" t="s">
        <v>383</v>
      </c>
      <c r="D1046" s="5" t="s">
        <v>385</v>
      </c>
      <c r="E1046" s="6">
        <v>20</v>
      </c>
      <c r="F1046" s="3">
        <v>179.8</v>
      </c>
      <c r="G1046" s="3">
        <v>79.599999999999994</v>
      </c>
      <c r="H1046" s="8">
        <f t="shared" si="208"/>
        <v>3.9799999999999995</v>
      </c>
      <c r="I1046" s="3">
        <v>100.2</v>
      </c>
      <c r="J1046" s="4">
        <v>0.56000000000000005</v>
      </c>
      <c r="K1046" s="2" t="str">
        <f t="shared" si="209"/>
        <v>Saturday</v>
      </c>
      <c r="L1046" s="5">
        <f t="shared" si="210"/>
        <v>43690</v>
      </c>
      <c r="M1046" s="2" t="str">
        <f t="shared" si="211"/>
        <v>Tuesday</v>
      </c>
      <c r="N1046" s="2" t="str">
        <f t="shared" si="212"/>
        <v>Tuesday</v>
      </c>
      <c r="O1046" s="12">
        <f t="shared" si="213"/>
        <v>0</v>
      </c>
      <c r="P1046" s="11" t="str">
        <f t="shared" si="214"/>
        <v>Low Cost per Unit</v>
      </c>
      <c r="Q1046" s="12">
        <f t="shared" si="215"/>
        <v>0</v>
      </c>
      <c r="R1046" s="12">
        <f t="shared" si="216"/>
        <v>5.3940000000000001</v>
      </c>
      <c r="S1046" s="12">
        <f t="shared" si="217"/>
        <v>0</v>
      </c>
      <c r="T1046" s="12">
        <f t="shared" si="218"/>
        <v>0</v>
      </c>
      <c r="U1046" s="12">
        <f t="shared" si="219"/>
        <v>0</v>
      </c>
      <c r="V1046" s="13" t="str">
        <f t="shared" ca="1" si="220"/>
        <v>Greater Than 8 Weeks Old</v>
      </c>
    </row>
    <row r="1047" spans="1:22" x14ac:dyDescent="0.45">
      <c r="A1047" s="2" t="s">
        <v>23</v>
      </c>
      <c r="B1047" s="5">
        <v>43687</v>
      </c>
      <c r="C1047" s="5" t="s">
        <v>383</v>
      </c>
      <c r="D1047" s="5" t="s">
        <v>385</v>
      </c>
      <c r="E1047" s="6">
        <v>2</v>
      </c>
      <c r="F1047" s="3">
        <v>28</v>
      </c>
      <c r="G1047" s="3">
        <v>5.5</v>
      </c>
      <c r="H1047" s="8">
        <f t="shared" si="208"/>
        <v>2.75</v>
      </c>
      <c r="I1047" s="3">
        <v>22.5</v>
      </c>
      <c r="J1047" s="4">
        <v>0.8</v>
      </c>
      <c r="K1047" s="2" t="str">
        <f t="shared" si="209"/>
        <v>Saturday</v>
      </c>
      <c r="L1047" s="5">
        <f t="shared" si="210"/>
        <v>43690</v>
      </c>
      <c r="M1047" s="2" t="str">
        <f t="shared" si="211"/>
        <v>Tuesday</v>
      </c>
      <c r="N1047" s="2" t="str">
        <f t="shared" si="212"/>
        <v>Tuesday</v>
      </c>
      <c r="O1047" s="12">
        <f t="shared" si="213"/>
        <v>0</v>
      </c>
      <c r="P1047" s="11" t="str">
        <f t="shared" si="214"/>
        <v>Low Cost per Unit</v>
      </c>
      <c r="Q1047" s="12">
        <f t="shared" si="215"/>
        <v>0</v>
      </c>
      <c r="R1047" s="12">
        <f t="shared" si="216"/>
        <v>0.84</v>
      </c>
      <c r="S1047" s="12">
        <f t="shared" si="217"/>
        <v>0</v>
      </c>
      <c r="T1047" s="12">
        <f t="shared" si="218"/>
        <v>0</v>
      </c>
      <c r="U1047" s="12">
        <f t="shared" si="219"/>
        <v>0</v>
      </c>
      <c r="V1047" s="13" t="str">
        <f t="shared" ca="1" si="220"/>
        <v>Greater Than 8 Weeks Old</v>
      </c>
    </row>
    <row r="1048" spans="1:22" x14ac:dyDescent="0.45">
      <c r="A1048" s="2" t="s">
        <v>218</v>
      </c>
      <c r="B1048" s="5">
        <v>43687</v>
      </c>
      <c r="C1048" s="5" t="s">
        <v>369</v>
      </c>
      <c r="D1048" s="5" t="s">
        <v>372</v>
      </c>
      <c r="E1048" s="6">
        <v>9</v>
      </c>
      <c r="F1048" s="3">
        <v>170.91</v>
      </c>
      <c r="G1048" s="3">
        <v>90</v>
      </c>
      <c r="H1048" s="8">
        <f t="shared" si="208"/>
        <v>10</v>
      </c>
      <c r="I1048" s="3">
        <v>80.91</v>
      </c>
      <c r="J1048" s="4">
        <v>0.47</v>
      </c>
      <c r="K1048" s="2" t="str">
        <f t="shared" si="209"/>
        <v>Saturday</v>
      </c>
      <c r="L1048" s="5">
        <f t="shared" si="210"/>
        <v>43690</v>
      </c>
      <c r="M1048" s="2" t="str">
        <f t="shared" si="211"/>
        <v>Tuesday</v>
      </c>
      <c r="N1048" s="2" t="str">
        <f t="shared" si="212"/>
        <v>Tuesday</v>
      </c>
      <c r="O1048" s="12">
        <f t="shared" si="213"/>
        <v>0</v>
      </c>
      <c r="P1048" s="11" t="str">
        <f t="shared" si="214"/>
        <v>Low Cost per Unit</v>
      </c>
      <c r="Q1048" s="12">
        <f t="shared" si="215"/>
        <v>0</v>
      </c>
      <c r="R1048" s="12">
        <f t="shared" si="216"/>
        <v>5.1273</v>
      </c>
      <c r="S1048" s="12">
        <f t="shared" si="217"/>
        <v>0</v>
      </c>
      <c r="T1048" s="12">
        <f t="shared" si="218"/>
        <v>17.091000000000001</v>
      </c>
      <c r="U1048" s="12">
        <f t="shared" si="219"/>
        <v>0</v>
      </c>
      <c r="V1048" s="13" t="str">
        <f t="shared" ca="1" si="220"/>
        <v>Greater Than 8 Weeks Old</v>
      </c>
    </row>
    <row r="1049" spans="1:22" x14ac:dyDescent="0.45">
      <c r="A1049" s="2" t="s">
        <v>136</v>
      </c>
      <c r="B1049" s="5">
        <v>43687</v>
      </c>
      <c r="C1049" s="5" t="s">
        <v>376</v>
      </c>
      <c r="D1049" s="5" t="s">
        <v>377</v>
      </c>
      <c r="E1049" s="6">
        <v>61</v>
      </c>
      <c r="F1049" s="3">
        <v>426.39</v>
      </c>
      <c r="G1049" s="3">
        <v>106.75</v>
      </c>
      <c r="H1049" s="8">
        <f t="shared" si="208"/>
        <v>1.75</v>
      </c>
      <c r="I1049" s="3">
        <v>319.64</v>
      </c>
      <c r="J1049" s="4">
        <v>0.75</v>
      </c>
      <c r="K1049" s="2" t="str">
        <f t="shared" si="209"/>
        <v>Saturday</v>
      </c>
      <c r="L1049" s="5">
        <f t="shared" si="210"/>
        <v>43690</v>
      </c>
      <c r="M1049" s="2" t="str">
        <f t="shared" si="211"/>
        <v>Tuesday</v>
      </c>
      <c r="N1049" s="2" t="str">
        <f t="shared" si="212"/>
        <v>Tuesday</v>
      </c>
      <c r="O1049" s="12">
        <f t="shared" si="213"/>
        <v>0</v>
      </c>
      <c r="P1049" s="11" t="str">
        <f t="shared" si="214"/>
        <v>Low Cost per Unit</v>
      </c>
      <c r="Q1049" s="12">
        <f t="shared" si="215"/>
        <v>0</v>
      </c>
      <c r="R1049" s="12">
        <f t="shared" si="216"/>
        <v>12.791699999999999</v>
      </c>
      <c r="S1049" s="12">
        <f t="shared" si="217"/>
        <v>0</v>
      </c>
      <c r="T1049" s="12">
        <f t="shared" si="218"/>
        <v>0</v>
      </c>
      <c r="U1049" s="12">
        <f t="shared" si="219"/>
        <v>0</v>
      </c>
      <c r="V1049" s="13" t="str">
        <f t="shared" ca="1" si="220"/>
        <v>Greater Than 8 Weeks Old</v>
      </c>
    </row>
    <row r="1050" spans="1:22" x14ac:dyDescent="0.45">
      <c r="A1050" s="2" t="s">
        <v>24</v>
      </c>
      <c r="B1050" s="5">
        <v>43687</v>
      </c>
      <c r="C1050" s="5" t="s">
        <v>375</v>
      </c>
      <c r="D1050" s="5" t="s">
        <v>377</v>
      </c>
      <c r="E1050" s="6">
        <v>47</v>
      </c>
      <c r="F1050" s="3">
        <v>469.53</v>
      </c>
      <c r="G1050" s="3">
        <v>138.65</v>
      </c>
      <c r="H1050" s="8">
        <f t="shared" si="208"/>
        <v>2.95</v>
      </c>
      <c r="I1050" s="3">
        <v>330.88</v>
      </c>
      <c r="J1050" s="4">
        <v>0.7</v>
      </c>
      <c r="K1050" s="2" t="str">
        <f t="shared" si="209"/>
        <v>Saturday</v>
      </c>
      <c r="L1050" s="5">
        <f t="shared" si="210"/>
        <v>43690</v>
      </c>
      <c r="M1050" s="2" t="str">
        <f t="shared" si="211"/>
        <v>Tuesday</v>
      </c>
      <c r="N1050" s="2" t="str">
        <f t="shared" si="212"/>
        <v>Tuesday</v>
      </c>
      <c r="O1050" s="12">
        <f t="shared" si="213"/>
        <v>0</v>
      </c>
      <c r="P1050" s="11" t="str">
        <f t="shared" si="214"/>
        <v>Low Cost per Unit</v>
      </c>
      <c r="Q1050" s="12">
        <f t="shared" si="215"/>
        <v>0</v>
      </c>
      <c r="R1050" s="12">
        <f t="shared" si="216"/>
        <v>14.085899999999999</v>
      </c>
      <c r="S1050" s="12">
        <f t="shared" si="217"/>
        <v>0</v>
      </c>
      <c r="T1050" s="12">
        <f t="shared" si="218"/>
        <v>0</v>
      </c>
      <c r="U1050" s="12">
        <f t="shared" si="219"/>
        <v>0</v>
      </c>
      <c r="V1050" s="13" t="str">
        <f t="shared" ca="1" si="220"/>
        <v>Greater Than 8 Weeks Old</v>
      </c>
    </row>
    <row r="1051" spans="1:22" x14ac:dyDescent="0.45">
      <c r="A1051" s="2" t="s">
        <v>99</v>
      </c>
      <c r="B1051" s="5">
        <v>43687</v>
      </c>
      <c r="C1051" s="5" t="s">
        <v>378</v>
      </c>
      <c r="D1051" s="5" t="s">
        <v>379</v>
      </c>
      <c r="E1051" s="6">
        <v>3</v>
      </c>
      <c r="F1051" s="3">
        <v>66</v>
      </c>
      <c r="G1051" s="3">
        <v>6.15</v>
      </c>
      <c r="H1051" s="8">
        <f t="shared" si="208"/>
        <v>2.0500000000000003</v>
      </c>
      <c r="I1051" s="3">
        <v>59.85</v>
      </c>
      <c r="J1051" s="4">
        <v>0.91</v>
      </c>
      <c r="K1051" s="2" t="str">
        <f t="shared" si="209"/>
        <v>Saturday</v>
      </c>
      <c r="L1051" s="5">
        <f t="shared" si="210"/>
        <v>43690</v>
      </c>
      <c r="M1051" s="2" t="str">
        <f t="shared" si="211"/>
        <v>Tuesday</v>
      </c>
      <c r="N1051" s="2" t="str">
        <f t="shared" si="212"/>
        <v>Tuesday</v>
      </c>
      <c r="O1051" s="12">
        <f t="shared" si="213"/>
        <v>0</v>
      </c>
      <c r="P1051" s="11" t="str">
        <f t="shared" si="214"/>
        <v>Low Cost per Unit</v>
      </c>
      <c r="Q1051" s="12">
        <f t="shared" si="215"/>
        <v>0</v>
      </c>
      <c r="R1051" s="12">
        <f t="shared" si="216"/>
        <v>1.98</v>
      </c>
      <c r="S1051" s="12">
        <f t="shared" si="217"/>
        <v>0</v>
      </c>
      <c r="T1051" s="12">
        <f t="shared" si="218"/>
        <v>0</v>
      </c>
      <c r="U1051" s="12">
        <f t="shared" si="219"/>
        <v>0</v>
      </c>
      <c r="V1051" s="13" t="str">
        <f t="shared" ca="1" si="220"/>
        <v>Greater Than 8 Weeks Old</v>
      </c>
    </row>
    <row r="1052" spans="1:22" x14ac:dyDescent="0.45">
      <c r="A1052" s="2" t="s">
        <v>26</v>
      </c>
      <c r="B1052" s="5">
        <v>43687</v>
      </c>
      <c r="C1052" s="5" t="s">
        <v>378</v>
      </c>
      <c r="D1052" s="5" t="s">
        <v>379</v>
      </c>
      <c r="E1052" s="6">
        <v>1</v>
      </c>
      <c r="F1052" s="3">
        <v>65</v>
      </c>
      <c r="G1052" s="3">
        <v>16.2</v>
      </c>
      <c r="H1052" s="8">
        <f t="shared" si="208"/>
        <v>16.2</v>
      </c>
      <c r="I1052" s="3">
        <v>48.8</v>
      </c>
      <c r="J1052" s="4">
        <v>0.75</v>
      </c>
      <c r="K1052" s="2" t="str">
        <f t="shared" si="209"/>
        <v>Saturday</v>
      </c>
      <c r="L1052" s="5">
        <f t="shared" si="210"/>
        <v>43690</v>
      </c>
      <c r="M1052" s="2" t="str">
        <f t="shared" si="211"/>
        <v>Tuesday</v>
      </c>
      <c r="N1052" s="2" t="str">
        <f t="shared" si="212"/>
        <v>Tuesday</v>
      </c>
      <c r="O1052" s="12">
        <f t="shared" si="213"/>
        <v>0</v>
      </c>
      <c r="P1052" s="11" t="str">
        <f t="shared" si="214"/>
        <v>Low Cost per Unit</v>
      </c>
      <c r="Q1052" s="12">
        <f t="shared" si="215"/>
        <v>0</v>
      </c>
      <c r="R1052" s="12">
        <f t="shared" si="216"/>
        <v>0</v>
      </c>
      <c r="S1052" s="12">
        <f t="shared" si="217"/>
        <v>0</v>
      </c>
      <c r="T1052" s="12">
        <f t="shared" si="218"/>
        <v>0</v>
      </c>
      <c r="U1052" s="12">
        <f t="shared" si="219"/>
        <v>0</v>
      </c>
      <c r="V1052" s="13" t="str">
        <f t="shared" ca="1" si="220"/>
        <v>Greater Than 8 Weeks Old</v>
      </c>
    </row>
    <row r="1053" spans="1:22" x14ac:dyDescent="0.45">
      <c r="A1053" s="2" t="s">
        <v>219</v>
      </c>
      <c r="B1053" s="5">
        <v>43687</v>
      </c>
      <c r="C1053" s="5" t="s">
        <v>380</v>
      </c>
      <c r="D1053" s="5" t="s">
        <v>381</v>
      </c>
      <c r="E1053" s="6">
        <v>15</v>
      </c>
      <c r="F1053" s="3">
        <v>285</v>
      </c>
      <c r="G1053" s="3">
        <v>67.5</v>
      </c>
      <c r="H1053" s="8">
        <f t="shared" si="208"/>
        <v>4.5</v>
      </c>
      <c r="I1053" s="3">
        <v>217.5</v>
      </c>
      <c r="J1053" s="4">
        <v>0.76</v>
      </c>
      <c r="K1053" s="2" t="str">
        <f t="shared" si="209"/>
        <v>Saturday</v>
      </c>
      <c r="L1053" s="5">
        <f t="shared" si="210"/>
        <v>43690</v>
      </c>
      <c r="M1053" s="2" t="str">
        <f t="shared" si="211"/>
        <v>Tuesday</v>
      </c>
      <c r="N1053" s="2" t="str">
        <f t="shared" si="212"/>
        <v>Tuesday</v>
      </c>
      <c r="O1053" s="12">
        <f t="shared" si="213"/>
        <v>0</v>
      </c>
      <c r="P1053" s="11" t="str">
        <f t="shared" si="214"/>
        <v>Low Cost per Unit</v>
      </c>
      <c r="Q1053" s="12">
        <f t="shared" si="215"/>
        <v>0</v>
      </c>
      <c r="R1053" s="12">
        <f t="shared" si="216"/>
        <v>8.5499999999999989</v>
      </c>
      <c r="S1053" s="12">
        <f t="shared" si="217"/>
        <v>0</v>
      </c>
      <c r="T1053" s="12">
        <f t="shared" si="218"/>
        <v>0</v>
      </c>
      <c r="U1053" s="12">
        <f t="shared" si="219"/>
        <v>0</v>
      </c>
      <c r="V1053" s="13" t="str">
        <f t="shared" ca="1" si="220"/>
        <v>Greater Than 8 Weeks Old</v>
      </c>
    </row>
    <row r="1054" spans="1:22" x14ac:dyDescent="0.45">
      <c r="A1054" s="2" t="s">
        <v>100</v>
      </c>
      <c r="B1054" s="5">
        <v>43687</v>
      </c>
      <c r="C1054" s="5" t="s">
        <v>380</v>
      </c>
      <c r="D1054" s="5" t="s">
        <v>381</v>
      </c>
      <c r="E1054" s="6">
        <v>1</v>
      </c>
      <c r="F1054" s="3">
        <v>17</v>
      </c>
      <c r="G1054" s="3">
        <v>2.99</v>
      </c>
      <c r="H1054" s="8">
        <f t="shared" si="208"/>
        <v>2.99</v>
      </c>
      <c r="I1054" s="3">
        <v>14.01</v>
      </c>
      <c r="J1054" s="4">
        <v>0.82</v>
      </c>
      <c r="K1054" s="2" t="str">
        <f t="shared" si="209"/>
        <v>Saturday</v>
      </c>
      <c r="L1054" s="5">
        <f t="shared" si="210"/>
        <v>43690</v>
      </c>
      <c r="M1054" s="2" t="str">
        <f t="shared" si="211"/>
        <v>Tuesday</v>
      </c>
      <c r="N1054" s="2" t="str">
        <f t="shared" si="212"/>
        <v>Tuesday</v>
      </c>
      <c r="O1054" s="12">
        <f t="shared" si="213"/>
        <v>0</v>
      </c>
      <c r="P1054" s="11" t="str">
        <f t="shared" si="214"/>
        <v>Low Cost per Unit</v>
      </c>
      <c r="Q1054" s="12">
        <f t="shared" si="215"/>
        <v>0</v>
      </c>
      <c r="R1054" s="12">
        <f t="shared" si="216"/>
        <v>0</v>
      </c>
      <c r="S1054" s="12">
        <f t="shared" si="217"/>
        <v>0</v>
      </c>
      <c r="T1054" s="12">
        <f t="shared" si="218"/>
        <v>0</v>
      </c>
      <c r="U1054" s="12">
        <f t="shared" si="219"/>
        <v>0</v>
      </c>
      <c r="V1054" s="13" t="str">
        <f t="shared" ca="1" si="220"/>
        <v>Greater Than 8 Weeks Old</v>
      </c>
    </row>
    <row r="1055" spans="1:22" x14ac:dyDescent="0.45">
      <c r="A1055" s="2" t="s">
        <v>27</v>
      </c>
      <c r="B1055" s="5">
        <v>43687</v>
      </c>
      <c r="C1055" s="5" t="s">
        <v>380</v>
      </c>
      <c r="D1055" s="5" t="s">
        <v>381</v>
      </c>
      <c r="E1055" s="6">
        <v>32</v>
      </c>
      <c r="F1055" s="3">
        <v>319.68</v>
      </c>
      <c r="G1055" s="3">
        <v>94.4</v>
      </c>
      <c r="H1055" s="8">
        <f t="shared" si="208"/>
        <v>2.95</v>
      </c>
      <c r="I1055" s="3">
        <v>225.28</v>
      </c>
      <c r="J1055" s="4">
        <v>0.7</v>
      </c>
      <c r="K1055" s="2" t="str">
        <f t="shared" si="209"/>
        <v>Saturday</v>
      </c>
      <c r="L1055" s="5">
        <f t="shared" si="210"/>
        <v>43690</v>
      </c>
      <c r="M1055" s="2" t="str">
        <f t="shared" si="211"/>
        <v>Tuesday</v>
      </c>
      <c r="N1055" s="2" t="str">
        <f t="shared" si="212"/>
        <v>Tuesday</v>
      </c>
      <c r="O1055" s="12">
        <f t="shared" si="213"/>
        <v>0</v>
      </c>
      <c r="P1055" s="11" t="str">
        <f t="shared" si="214"/>
        <v>Low Cost per Unit</v>
      </c>
      <c r="Q1055" s="12">
        <f t="shared" si="215"/>
        <v>0</v>
      </c>
      <c r="R1055" s="12">
        <f t="shared" si="216"/>
        <v>9.5904000000000007</v>
      </c>
      <c r="S1055" s="12">
        <f t="shared" si="217"/>
        <v>0</v>
      </c>
      <c r="T1055" s="12">
        <f t="shared" si="218"/>
        <v>0</v>
      </c>
      <c r="U1055" s="12">
        <f t="shared" si="219"/>
        <v>0</v>
      </c>
      <c r="V1055" s="13" t="str">
        <f t="shared" ca="1" si="220"/>
        <v>Greater Than 8 Weeks Old</v>
      </c>
    </row>
    <row r="1056" spans="1:22" x14ac:dyDescent="0.45">
      <c r="A1056" s="2" t="s">
        <v>240</v>
      </c>
      <c r="B1056" s="5">
        <v>43687</v>
      </c>
      <c r="C1056" s="5" t="s">
        <v>371</v>
      </c>
      <c r="D1056" s="5" t="s">
        <v>371</v>
      </c>
      <c r="E1056" s="6">
        <v>6</v>
      </c>
      <c r="F1056" s="3">
        <v>65.94</v>
      </c>
      <c r="G1056" s="3">
        <v>22.5</v>
      </c>
      <c r="H1056" s="8">
        <f t="shared" si="208"/>
        <v>3.75</v>
      </c>
      <c r="I1056" s="3">
        <v>43.44</v>
      </c>
      <c r="J1056" s="4">
        <v>0.66</v>
      </c>
      <c r="K1056" s="2" t="str">
        <f t="shared" si="209"/>
        <v>Saturday</v>
      </c>
      <c r="L1056" s="5">
        <f t="shared" si="210"/>
        <v>43690</v>
      </c>
      <c r="M1056" s="2" t="str">
        <f t="shared" si="211"/>
        <v>Tuesday</v>
      </c>
      <c r="N1056" s="2" t="str">
        <f t="shared" si="212"/>
        <v>Tuesday</v>
      </c>
      <c r="O1056" s="12">
        <f t="shared" si="213"/>
        <v>0</v>
      </c>
      <c r="P1056" s="11" t="str">
        <f t="shared" si="214"/>
        <v>Low Cost per Unit</v>
      </c>
      <c r="Q1056" s="12">
        <f t="shared" si="215"/>
        <v>0</v>
      </c>
      <c r="R1056" s="12">
        <f t="shared" si="216"/>
        <v>1.9782</v>
      </c>
      <c r="S1056" s="12">
        <f t="shared" si="217"/>
        <v>0</v>
      </c>
      <c r="T1056" s="12">
        <f t="shared" si="218"/>
        <v>0</v>
      </c>
      <c r="U1056" s="12">
        <f t="shared" si="219"/>
        <v>0</v>
      </c>
      <c r="V1056" s="13" t="str">
        <f t="shared" ca="1" si="220"/>
        <v>Greater Than 8 Weeks Old</v>
      </c>
    </row>
    <row r="1057" spans="1:22" x14ac:dyDescent="0.45">
      <c r="A1057" s="2" t="s">
        <v>163</v>
      </c>
      <c r="B1057" s="5">
        <v>43687</v>
      </c>
      <c r="C1057" s="5" t="s">
        <v>380</v>
      </c>
      <c r="D1057" s="5" t="s">
        <v>381</v>
      </c>
      <c r="E1057" s="6">
        <v>15</v>
      </c>
      <c r="F1057" s="3">
        <v>149.85</v>
      </c>
      <c r="G1057" s="3">
        <v>56.25</v>
      </c>
      <c r="H1057" s="8">
        <f t="shared" si="208"/>
        <v>3.75</v>
      </c>
      <c r="I1057" s="3">
        <v>93.6</v>
      </c>
      <c r="J1057" s="4">
        <v>0.62</v>
      </c>
      <c r="K1057" s="2" t="str">
        <f t="shared" si="209"/>
        <v>Saturday</v>
      </c>
      <c r="L1057" s="5">
        <f t="shared" si="210"/>
        <v>43690</v>
      </c>
      <c r="M1057" s="2" t="str">
        <f t="shared" si="211"/>
        <v>Tuesday</v>
      </c>
      <c r="N1057" s="2" t="str">
        <f t="shared" si="212"/>
        <v>Tuesday</v>
      </c>
      <c r="O1057" s="12">
        <f t="shared" si="213"/>
        <v>0</v>
      </c>
      <c r="P1057" s="11" t="str">
        <f t="shared" si="214"/>
        <v>Low Cost per Unit</v>
      </c>
      <c r="Q1057" s="12">
        <f t="shared" si="215"/>
        <v>0</v>
      </c>
      <c r="R1057" s="12">
        <f t="shared" si="216"/>
        <v>4.4954999999999998</v>
      </c>
      <c r="S1057" s="12">
        <f t="shared" si="217"/>
        <v>0</v>
      </c>
      <c r="T1057" s="12">
        <f t="shared" si="218"/>
        <v>0</v>
      </c>
      <c r="U1057" s="12">
        <f t="shared" si="219"/>
        <v>0</v>
      </c>
      <c r="V1057" s="13" t="str">
        <f t="shared" ca="1" si="220"/>
        <v>Greater Than 8 Weeks Old</v>
      </c>
    </row>
    <row r="1058" spans="1:22" x14ac:dyDescent="0.45">
      <c r="A1058" s="2" t="s">
        <v>273</v>
      </c>
      <c r="B1058" s="5">
        <v>43687</v>
      </c>
      <c r="C1058" s="5" t="s">
        <v>386</v>
      </c>
      <c r="D1058" s="5" t="s">
        <v>388</v>
      </c>
      <c r="E1058" s="6">
        <v>8</v>
      </c>
      <c r="F1058" s="3">
        <v>559.91999999999996</v>
      </c>
      <c r="G1058" s="3">
        <v>172.08</v>
      </c>
      <c r="H1058" s="8">
        <f t="shared" si="208"/>
        <v>21.51</v>
      </c>
      <c r="I1058" s="3">
        <v>387.84</v>
      </c>
      <c r="J1058" s="4">
        <v>0.69</v>
      </c>
      <c r="K1058" s="2" t="str">
        <f t="shared" si="209"/>
        <v>Saturday</v>
      </c>
      <c r="L1058" s="5">
        <f t="shared" si="210"/>
        <v>43690</v>
      </c>
      <c r="M1058" s="2" t="str">
        <f t="shared" si="211"/>
        <v>Tuesday</v>
      </c>
      <c r="N1058" s="2" t="str">
        <f t="shared" si="212"/>
        <v>Tuesday</v>
      </c>
      <c r="O1058" s="12">
        <f t="shared" si="213"/>
        <v>0</v>
      </c>
      <c r="P1058" s="11" t="str">
        <f t="shared" si="214"/>
        <v>High Cost per Unit</v>
      </c>
      <c r="Q1058" s="12">
        <f t="shared" si="215"/>
        <v>0</v>
      </c>
      <c r="R1058" s="12">
        <f t="shared" si="216"/>
        <v>16.797599999999999</v>
      </c>
      <c r="S1058" s="12">
        <f t="shared" si="217"/>
        <v>0</v>
      </c>
      <c r="T1058" s="12">
        <f t="shared" si="218"/>
        <v>0</v>
      </c>
      <c r="U1058" s="12">
        <f t="shared" si="219"/>
        <v>0</v>
      </c>
      <c r="V1058" s="13" t="str">
        <f t="shared" ca="1" si="220"/>
        <v>Greater Than 8 Weeks Old</v>
      </c>
    </row>
    <row r="1059" spans="1:22" x14ac:dyDescent="0.45">
      <c r="A1059" s="2" t="s">
        <v>203</v>
      </c>
      <c r="B1059" s="5">
        <v>43687</v>
      </c>
      <c r="C1059" s="5" t="s">
        <v>386</v>
      </c>
      <c r="D1059" s="5" t="s">
        <v>387</v>
      </c>
      <c r="E1059" s="6">
        <v>1</v>
      </c>
      <c r="F1059" s="3">
        <v>19</v>
      </c>
      <c r="G1059" s="3">
        <v>2.8</v>
      </c>
      <c r="H1059" s="8">
        <f t="shared" si="208"/>
        <v>2.8</v>
      </c>
      <c r="I1059" s="3">
        <v>16.2</v>
      </c>
      <c r="J1059" s="4">
        <v>0.85</v>
      </c>
      <c r="K1059" s="2" t="str">
        <f t="shared" si="209"/>
        <v>Saturday</v>
      </c>
      <c r="L1059" s="5">
        <f t="shared" si="210"/>
        <v>43690</v>
      </c>
      <c r="M1059" s="2" t="str">
        <f t="shared" si="211"/>
        <v>Tuesday</v>
      </c>
      <c r="N1059" s="2" t="str">
        <f t="shared" si="212"/>
        <v>Tuesday</v>
      </c>
      <c r="O1059" s="12">
        <f t="shared" si="213"/>
        <v>0</v>
      </c>
      <c r="P1059" s="11" t="str">
        <f t="shared" si="214"/>
        <v>Low Cost per Unit</v>
      </c>
      <c r="Q1059" s="12">
        <f t="shared" si="215"/>
        <v>0</v>
      </c>
      <c r="R1059" s="12">
        <f t="shared" si="216"/>
        <v>0</v>
      </c>
      <c r="S1059" s="12">
        <f t="shared" si="217"/>
        <v>0</v>
      </c>
      <c r="T1059" s="12">
        <f t="shared" si="218"/>
        <v>0</v>
      </c>
      <c r="U1059" s="12">
        <f t="shared" si="219"/>
        <v>0</v>
      </c>
      <c r="V1059" s="13" t="str">
        <f t="shared" ca="1" si="220"/>
        <v>Greater Than 8 Weeks Old</v>
      </c>
    </row>
    <row r="1060" spans="1:22" x14ac:dyDescent="0.45">
      <c r="A1060" s="2" t="s">
        <v>29</v>
      </c>
      <c r="B1060" s="5">
        <v>43687</v>
      </c>
      <c r="C1060" s="5" t="s">
        <v>369</v>
      </c>
      <c r="D1060" s="5" t="s">
        <v>389</v>
      </c>
      <c r="E1060" s="6">
        <v>3</v>
      </c>
      <c r="F1060" s="3">
        <v>218.97</v>
      </c>
      <c r="G1060" s="3">
        <v>113.52</v>
      </c>
      <c r="H1060" s="8">
        <f t="shared" si="208"/>
        <v>37.839999999999996</v>
      </c>
      <c r="I1060" s="3">
        <v>105.45</v>
      </c>
      <c r="J1060" s="4">
        <v>0.48</v>
      </c>
      <c r="K1060" s="2" t="str">
        <f t="shared" si="209"/>
        <v>Saturday</v>
      </c>
      <c r="L1060" s="5">
        <f t="shared" si="210"/>
        <v>43690</v>
      </c>
      <c r="M1060" s="2" t="str">
        <f t="shared" si="211"/>
        <v>Tuesday</v>
      </c>
      <c r="N1060" s="2" t="str">
        <f t="shared" si="212"/>
        <v>Tuesday</v>
      </c>
      <c r="O1060" s="12">
        <f t="shared" si="213"/>
        <v>0</v>
      </c>
      <c r="P1060" s="11" t="str">
        <f t="shared" si="214"/>
        <v>High Cost per Unit</v>
      </c>
      <c r="Q1060" s="12">
        <f t="shared" si="215"/>
        <v>0</v>
      </c>
      <c r="R1060" s="12">
        <f t="shared" si="216"/>
        <v>6.5690999999999997</v>
      </c>
      <c r="S1060" s="12">
        <f t="shared" si="217"/>
        <v>0</v>
      </c>
      <c r="T1060" s="12">
        <f t="shared" si="218"/>
        <v>21.897000000000002</v>
      </c>
      <c r="U1060" s="12">
        <f t="shared" si="219"/>
        <v>0</v>
      </c>
      <c r="V1060" s="13" t="str">
        <f t="shared" ca="1" si="220"/>
        <v>Greater Than 8 Weeks Old</v>
      </c>
    </row>
    <row r="1061" spans="1:22" x14ac:dyDescent="0.45">
      <c r="A1061" s="2" t="s">
        <v>101</v>
      </c>
      <c r="B1061" s="5">
        <v>43687</v>
      </c>
      <c r="C1061" s="5" t="s">
        <v>369</v>
      </c>
      <c r="D1061" s="5" t="s">
        <v>389</v>
      </c>
      <c r="E1061" s="6">
        <v>1</v>
      </c>
      <c r="F1061" s="3">
        <v>29</v>
      </c>
      <c r="G1061" s="3">
        <v>9.75</v>
      </c>
      <c r="H1061" s="8">
        <f t="shared" si="208"/>
        <v>9.75</v>
      </c>
      <c r="I1061" s="3">
        <v>19.25</v>
      </c>
      <c r="J1061" s="4">
        <v>0.66</v>
      </c>
      <c r="K1061" s="2" t="str">
        <f t="shared" si="209"/>
        <v>Saturday</v>
      </c>
      <c r="L1061" s="5">
        <f t="shared" si="210"/>
        <v>43690</v>
      </c>
      <c r="M1061" s="2" t="str">
        <f t="shared" si="211"/>
        <v>Tuesday</v>
      </c>
      <c r="N1061" s="2" t="str">
        <f t="shared" si="212"/>
        <v>Tuesday</v>
      </c>
      <c r="O1061" s="12">
        <f t="shared" si="213"/>
        <v>0</v>
      </c>
      <c r="P1061" s="11" t="str">
        <f t="shared" si="214"/>
        <v>Low Cost per Unit</v>
      </c>
      <c r="Q1061" s="12">
        <f t="shared" si="215"/>
        <v>0</v>
      </c>
      <c r="R1061" s="12">
        <f t="shared" si="216"/>
        <v>0</v>
      </c>
      <c r="S1061" s="12">
        <f t="shared" si="217"/>
        <v>0</v>
      </c>
      <c r="T1061" s="12">
        <f t="shared" si="218"/>
        <v>2.9000000000000004</v>
      </c>
      <c r="U1061" s="12">
        <f t="shared" si="219"/>
        <v>0</v>
      </c>
      <c r="V1061" s="13" t="str">
        <f t="shared" ca="1" si="220"/>
        <v>Greater Than 8 Weeks Old</v>
      </c>
    </row>
    <row r="1062" spans="1:22" x14ac:dyDescent="0.45">
      <c r="A1062" s="2" t="s">
        <v>102</v>
      </c>
      <c r="B1062" s="5">
        <v>43687</v>
      </c>
      <c r="C1062" s="5" t="s">
        <v>369</v>
      </c>
      <c r="D1062" s="5" t="s">
        <v>389</v>
      </c>
      <c r="E1062" s="6">
        <v>3</v>
      </c>
      <c r="F1062" s="3">
        <v>1184.97</v>
      </c>
      <c r="G1062" s="3">
        <v>516</v>
      </c>
      <c r="H1062" s="8">
        <f t="shared" si="208"/>
        <v>172</v>
      </c>
      <c r="I1062" s="3">
        <v>668.97</v>
      </c>
      <c r="J1062" s="4">
        <v>0.56000000000000005</v>
      </c>
      <c r="K1062" s="2" t="str">
        <f t="shared" si="209"/>
        <v>Saturday</v>
      </c>
      <c r="L1062" s="5">
        <f t="shared" si="210"/>
        <v>43690</v>
      </c>
      <c r="M1062" s="2" t="str">
        <f t="shared" si="211"/>
        <v>Tuesday</v>
      </c>
      <c r="N1062" s="2" t="str">
        <f t="shared" si="212"/>
        <v>Tuesday</v>
      </c>
      <c r="O1062" s="12">
        <f t="shared" si="213"/>
        <v>0</v>
      </c>
      <c r="P1062" s="11" t="str">
        <f t="shared" si="214"/>
        <v>High Cost per Unit</v>
      </c>
      <c r="Q1062" s="12">
        <f t="shared" si="215"/>
        <v>0</v>
      </c>
      <c r="R1062" s="12">
        <f t="shared" si="216"/>
        <v>35.549100000000003</v>
      </c>
      <c r="S1062" s="12">
        <f t="shared" si="217"/>
        <v>0</v>
      </c>
      <c r="T1062" s="12">
        <f t="shared" si="218"/>
        <v>118.49700000000001</v>
      </c>
      <c r="U1062" s="12">
        <f t="shared" si="219"/>
        <v>0</v>
      </c>
      <c r="V1062" s="13" t="str">
        <f t="shared" ca="1" si="220"/>
        <v>Greater Than 8 Weeks Old</v>
      </c>
    </row>
    <row r="1063" spans="1:22" x14ac:dyDescent="0.45">
      <c r="A1063" s="2" t="s">
        <v>103</v>
      </c>
      <c r="B1063" s="5">
        <v>43687</v>
      </c>
      <c r="C1063" s="5" t="s">
        <v>375</v>
      </c>
      <c r="D1063" s="5" t="s">
        <v>382</v>
      </c>
      <c r="E1063" s="6">
        <v>4</v>
      </c>
      <c r="F1063" s="3">
        <v>260</v>
      </c>
      <c r="G1063" s="3">
        <v>48</v>
      </c>
      <c r="H1063" s="8">
        <f t="shared" si="208"/>
        <v>12</v>
      </c>
      <c r="I1063" s="3">
        <v>212</v>
      </c>
      <c r="J1063" s="4">
        <v>0.82</v>
      </c>
      <c r="K1063" s="2" t="str">
        <f t="shared" si="209"/>
        <v>Saturday</v>
      </c>
      <c r="L1063" s="5">
        <f t="shared" si="210"/>
        <v>43690</v>
      </c>
      <c r="M1063" s="2" t="str">
        <f t="shared" si="211"/>
        <v>Tuesday</v>
      </c>
      <c r="N1063" s="2" t="str">
        <f t="shared" si="212"/>
        <v>Tuesday</v>
      </c>
      <c r="O1063" s="12">
        <f t="shared" si="213"/>
        <v>0</v>
      </c>
      <c r="P1063" s="11" t="str">
        <f t="shared" si="214"/>
        <v>Low Cost per Unit</v>
      </c>
      <c r="Q1063" s="12">
        <f t="shared" si="215"/>
        <v>0</v>
      </c>
      <c r="R1063" s="12">
        <f t="shared" si="216"/>
        <v>7.8</v>
      </c>
      <c r="S1063" s="12">
        <f t="shared" si="217"/>
        <v>0</v>
      </c>
      <c r="T1063" s="12">
        <f t="shared" si="218"/>
        <v>0</v>
      </c>
      <c r="U1063" s="12">
        <f t="shared" si="219"/>
        <v>0</v>
      </c>
      <c r="V1063" s="13" t="str">
        <f t="shared" ca="1" si="220"/>
        <v>Greater Than 8 Weeks Old</v>
      </c>
    </row>
    <row r="1064" spans="1:22" x14ac:dyDescent="0.45">
      <c r="A1064" s="2" t="s">
        <v>139</v>
      </c>
      <c r="B1064" s="5">
        <v>43687</v>
      </c>
      <c r="C1064" s="5" t="s">
        <v>375</v>
      </c>
      <c r="D1064" s="5" t="s">
        <v>382</v>
      </c>
      <c r="E1064" s="6">
        <v>21</v>
      </c>
      <c r="F1064" s="3">
        <v>1049.79</v>
      </c>
      <c r="G1064" s="3">
        <v>397.95</v>
      </c>
      <c r="H1064" s="8">
        <f t="shared" si="208"/>
        <v>18.95</v>
      </c>
      <c r="I1064" s="3">
        <v>651.84</v>
      </c>
      <c r="J1064" s="4">
        <v>0.62</v>
      </c>
      <c r="K1064" s="2" t="str">
        <f t="shared" si="209"/>
        <v>Saturday</v>
      </c>
      <c r="L1064" s="5">
        <f t="shared" si="210"/>
        <v>43690</v>
      </c>
      <c r="M1064" s="2" t="str">
        <f t="shared" si="211"/>
        <v>Tuesday</v>
      </c>
      <c r="N1064" s="2" t="str">
        <f t="shared" si="212"/>
        <v>Tuesday</v>
      </c>
      <c r="O1064" s="12">
        <f t="shared" si="213"/>
        <v>0</v>
      </c>
      <c r="P1064" s="11" t="str">
        <f t="shared" si="214"/>
        <v>High Cost per Unit</v>
      </c>
      <c r="Q1064" s="12">
        <f t="shared" si="215"/>
        <v>0</v>
      </c>
      <c r="R1064" s="12">
        <f t="shared" si="216"/>
        <v>31.493699999999997</v>
      </c>
      <c r="S1064" s="12">
        <f t="shared" si="217"/>
        <v>0</v>
      </c>
      <c r="T1064" s="12">
        <f t="shared" si="218"/>
        <v>0</v>
      </c>
      <c r="U1064" s="12">
        <f t="shared" si="219"/>
        <v>0</v>
      </c>
      <c r="V1064" s="13" t="str">
        <f t="shared" ca="1" si="220"/>
        <v>Greater Than 8 Weeks Old</v>
      </c>
    </row>
    <row r="1065" spans="1:22" x14ac:dyDescent="0.45">
      <c r="A1065" s="2" t="s">
        <v>33</v>
      </c>
      <c r="B1065" s="5">
        <v>43687</v>
      </c>
      <c r="C1065" s="5" t="s">
        <v>375</v>
      </c>
      <c r="D1065" s="5" t="s">
        <v>382</v>
      </c>
      <c r="E1065" s="6">
        <v>3</v>
      </c>
      <c r="F1065" s="3">
        <v>327</v>
      </c>
      <c r="G1065" s="3">
        <v>99.45</v>
      </c>
      <c r="H1065" s="8">
        <f t="shared" si="208"/>
        <v>33.15</v>
      </c>
      <c r="I1065" s="3">
        <v>227.55</v>
      </c>
      <c r="J1065" s="4">
        <v>0.7</v>
      </c>
      <c r="K1065" s="2" t="str">
        <f t="shared" si="209"/>
        <v>Saturday</v>
      </c>
      <c r="L1065" s="5">
        <f t="shared" si="210"/>
        <v>43690</v>
      </c>
      <c r="M1065" s="2" t="str">
        <f t="shared" si="211"/>
        <v>Tuesday</v>
      </c>
      <c r="N1065" s="2" t="str">
        <f t="shared" si="212"/>
        <v>Tuesday</v>
      </c>
      <c r="O1065" s="12">
        <f t="shared" si="213"/>
        <v>0</v>
      </c>
      <c r="P1065" s="11" t="str">
        <f t="shared" si="214"/>
        <v>High Cost per Unit</v>
      </c>
      <c r="Q1065" s="12">
        <f t="shared" si="215"/>
        <v>0</v>
      </c>
      <c r="R1065" s="12">
        <f t="shared" si="216"/>
        <v>9.81</v>
      </c>
      <c r="S1065" s="12">
        <f t="shared" si="217"/>
        <v>0</v>
      </c>
      <c r="T1065" s="12">
        <f t="shared" si="218"/>
        <v>0</v>
      </c>
      <c r="U1065" s="12">
        <f t="shared" si="219"/>
        <v>0</v>
      </c>
      <c r="V1065" s="13" t="str">
        <f t="shared" ca="1" si="220"/>
        <v>Greater Than 8 Weeks Old</v>
      </c>
    </row>
    <row r="1066" spans="1:22" x14ac:dyDescent="0.45">
      <c r="A1066" s="2" t="s">
        <v>149</v>
      </c>
      <c r="B1066" s="5">
        <v>43687</v>
      </c>
      <c r="C1066" s="5" t="s">
        <v>375</v>
      </c>
      <c r="D1066" s="5" t="s">
        <v>382</v>
      </c>
      <c r="E1066" s="6">
        <v>14</v>
      </c>
      <c r="F1066" s="3">
        <v>406</v>
      </c>
      <c r="G1066" s="3">
        <v>78.400000000000006</v>
      </c>
      <c r="H1066" s="8">
        <f t="shared" si="208"/>
        <v>5.6000000000000005</v>
      </c>
      <c r="I1066" s="3">
        <v>327.60000000000002</v>
      </c>
      <c r="J1066" s="4">
        <v>0.81</v>
      </c>
      <c r="K1066" s="2" t="str">
        <f t="shared" si="209"/>
        <v>Saturday</v>
      </c>
      <c r="L1066" s="5">
        <f t="shared" si="210"/>
        <v>43690</v>
      </c>
      <c r="M1066" s="2" t="str">
        <f t="shared" si="211"/>
        <v>Tuesday</v>
      </c>
      <c r="N1066" s="2" t="str">
        <f t="shared" si="212"/>
        <v>Tuesday</v>
      </c>
      <c r="O1066" s="12">
        <f t="shared" si="213"/>
        <v>0</v>
      </c>
      <c r="P1066" s="11" t="str">
        <f t="shared" si="214"/>
        <v>Low Cost per Unit</v>
      </c>
      <c r="Q1066" s="12">
        <f t="shared" si="215"/>
        <v>0</v>
      </c>
      <c r="R1066" s="12">
        <f t="shared" si="216"/>
        <v>12.18</v>
      </c>
      <c r="S1066" s="12">
        <f t="shared" si="217"/>
        <v>0</v>
      </c>
      <c r="T1066" s="12">
        <f t="shared" si="218"/>
        <v>0</v>
      </c>
      <c r="U1066" s="12">
        <f t="shared" si="219"/>
        <v>0</v>
      </c>
      <c r="V1066" s="13" t="str">
        <f t="shared" ca="1" si="220"/>
        <v>Greater Than 8 Weeks Old</v>
      </c>
    </row>
    <row r="1067" spans="1:22" x14ac:dyDescent="0.45">
      <c r="A1067" s="2" t="s">
        <v>34</v>
      </c>
      <c r="B1067" s="5">
        <v>43687</v>
      </c>
      <c r="C1067" s="5" t="s">
        <v>375</v>
      </c>
      <c r="D1067" s="5" t="s">
        <v>392</v>
      </c>
      <c r="E1067" s="6">
        <v>2</v>
      </c>
      <c r="F1067" s="3">
        <v>78</v>
      </c>
      <c r="G1067" s="3">
        <v>21.7</v>
      </c>
      <c r="H1067" s="8">
        <f t="shared" si="208"/>
        <v>10.85</v>
      </c>
      <c r="I1067" s="3">
        <v>56.3</v>
      </c>
      <c r="J1067" s="4">
        <v>0.72</v>
      </c>
      <c r="K1067" s="2" t="str">
        <f t="shared" si="209"/>
        <v>Saturday</v>
      </c>
      <c r="L1067" s="5">
        <f t="shared" si="210"/>
        <v>43690</v>
      </c>
      <c r="M1067" s="2" t="str">
        <f t="shared" si="211"/>
        <v>Tuesday</v>
      </c>
      <c r="N1067" s="2" t="str">
        <f t="shared" si="212"/>
        <v>Tuesday</v>
      </c>
      <c r="O1067" s="12">
        <f t="shared" si="213"/>
        <v>0</v>
      </c>
      <c r="P1067" s="11" t="str">
        <f t="shared" si="214"/>
        <v>Low Cost per Unit</v>
      </c>
      <c r="Q1067" s="12">
        <f t="shared" si="215"/>
        <v>0</v>
      </c>
      <c r="R1067" s="12">
        <f t="shared" si="216"/>
        <v>2.34</v>
      </c>
      <c r="S1067" s="12">
        <f t="shared" si="217"/>
        <v>0</v>
      </c>
      <c r="T1067" s="12">
        <f t="shared" si="218"/>
        <v>0</v>
      </c>
      <c r="U1067" s="12">
        <f t="shared" si="219"/>
        <v>0</v>
      </c>
      <c r="V1067" s="13" t="str">
        <f t="shared" ca="1" si="220"/>
        <v>Greater Than 8 Weeks Old</v>
      </c>
    </row>
    <row r="1068" spans="1:22" x14ac:dyDescent="0.45">
      <c r="A1068" s="2" t="s">
        <v>35</v>
      </c>
      <c r="B1068" s="5">
        <v>43687</v>
      </c>
      <c r="C1068" s="5" t="s">
        <v>375</v>
      </c>
      <c r="D1068" s="5" t="s">
        <v>392</v>
      </c>
      <c r="E1068" s="6">
        <v>2</v>
      </c>
      <c r="F1068" s="3">
        <v>90</v>
      </c>
      <c r="G1068" s="3">
        <v>22</v>
      </c>
      <c r="H1068" s="8">
        <f t="shared" si="208"/>
        <v>11</v>
      </c>
      <c r="I1068" s="3">
        <v>68</v>
      </c>
      <c r="J1068" s="4">
        <v>0.76</v>
      </c>
      <c r="K1068" s="2" t="str">
        <f t="shared" si="209"/>
        <v>Saturday</v>
      </c>
      <c r="L1068" s="5">
        <f t="shared" si="210"/>
        <v>43690</v>
      </c>
      <c r="M1068" s="2" t="str">
        <f t="shared" si="211"/>
        <v>Tuesday</v>
      </c>
      <c r="N1068" s="2" t="str">
        <f t="shared" si="212"/>
        <v>Tuesday</v>
      </c>
      <c r="O1068" s="12">
        <f t="shared" si="213"/>
        <v>0</v>
      </c>
      <c r="P1068" s="11" t="str">
        <f t="shared" si="214"/>
        <v>Low Cost per Unit</v>
      </c>
      <c r="Q1068" s="12">
        <f t="shared" si="215"/>
        <v>0</v>
      </c>
      <c r="R1068" s="12">
        <f t="shared" si="216"/>
        <v>2.6999999999999997</v>
      </c>
      <c r="S1068" s="12">
        <f t="shared" si="217"/>
        <v>0</v>
      </c>
      <c r="T1068" s="12">
        <f t="shared" si="218"/>
        <v>0</v>
      </c>
      <c r="U1068" s="12">
        <f t="shared" si="219"/>
        <v>0</v>
      </c>
      <c r="V1068" s="13" t="str">
        <f t="shared" ca="1" si="220"/>
        <v>Greater Than 8 Weeks Old</v>
      </c>
    </row>
    <row r="1069" spans="1:22" x14ac:dyDescent="0.45">
      <c r="A1069" s="2" t="s">
        <v>150</v>
      </c>
      <c r="B1069" s="5">
        <v>43687</v>
      </c>
      <c r="C1069" s="5" t="s">
        <v>375</v>
      </c>
      <c r="D1069" s="5" t="s">
        <v>392</v>
      </c>
      <c r="E1069" s="6">
        <v>22</v>
      </c>
      <c r="F1069" s="3">
        <v>87.78</v>
      </c>
      <c r="G1069" s="3">
        <v>30.8</v>
      </c>
      <c r="H1069" s="8">
        <f t="shared" si="208"/>
        <v>1.4000000000000001</v>
      </c>
      <c r="I1069" s="3">
        <v>56.98</v>
      </c>
      <c r="J1069" s="4">
        <v>0.65</v>
      </c>
      <c r="K1069" s="2" t="str">
        <f t="shared" si="209"/>
        <v>Saturday</v>
      </c>
      <c r="L1069" s="5">
        <f t="shared" si="210"/>
        <v>43690</v>
      </c>
      <c r="M1069" s="2" t="str">
        <f t="shared" si="211"/>
        <v>Tuesday</v>
      </c>
      <c r="N1069" s="2" t="str">
        <f t="shared" si="212"/>
        <v>Tuesday</v>
      </c>
      <c r="O1069" s="12">
        <f t="shared" si="213"/>
        <v>0</v>
      </c>
      <c r="P1069" s="11" t="str">
        <f t="shared" si="214"/>
        <v>Low Cost per Unit</v>
      </c>
      <c r="Q1069" s="12">
        <f t="shared" si="215"/>
        <v>0</v>
      </c>
      <c r="R1069" s="12">
        <f t="shared" si="216"/>
        <v>2.6334</v>
      </c>
      <c r="S1069" s="12">
        <f t="shared" si="217"/>
        <v>0</v>
      </c>
      <c r="T1069" s="12">
        <f t="shared" si="218"/>
        <v>0</v>
      </c>
      <c r="U1069" s="12">
        <f t="shared" si="219"/>
        <v>0</v>
      </c>
      <c r="V1069" s="13" t="str">
        <f t="shared" ca="1" si="220"/>
        <v>Greater Than 8 Weeks Old</v>
      </c>
    </row>
    <row r="1070" spans="1:22" x14ac:dyDescent="0.45">
      <c r="A1070" s="2" t="s">
        <v>204</v>
      </c>
      <c r="B1070" s="5">
        <v>43687</v>
      </c>
      <c r="C1070" s="5" t="s">
        <v>375</v>
      </c>
      <c r="D1070" s="5" t="s">
        <v>392</v>
      </c>
      <c r="E1070" s="6">
        <v>3</v>
      </c>
      <c r="F1070" s="3">
        <v>78</v>
      </c>
      <c r="G1070" s="3">
        <v>18</v>
      </c>
      <c r="H1070" s="8">
        <f t="shared" si="208"/>
        <v>6</v>
      </c>
      <c r="I1070" s="3">
        <v>60</v>
      </c>
      <c r="J1070" s="4">
        <v>0.77</v>
      </c>
      <c r="K1070" s="2" t="str">
        <f t="shared" si="209"/>
        <v>Saturday</v>
      </c>
      <c r="L1070" s="5">
        <f t="shared" si="210"/>
        <v>43690</v>
      </c>
      <c r="M1070" s="2" t="str">
        <f t="shared" si="211"/>
        <v>Tuesday</v>
      </c>
      <c r="N1070" s="2" t="str">
        <f t="shared" si="212"/>
        <v>Tuesday</v>
      </c>
      <c r="O1070" s="12">
        <f t="shared" si="213"/>
        <v>0</v>
      </c>
      <c r="P1070" s="11" t="str">
        <f t="shared" si="214"/>
        <v>Low Cost per Unit</v>
      </c>
      <c r="Q1070" s="12">
        <f t="shared" si="215"/>
        <v>0</v>
      </c>
      <c r="R1070" s="12">
        <f t="shared" si="216"/>
        <v>2.34</v>
      </c>
      <c r="S1070" s="12">
        <f t="shared" si="217"/>
        <v>0</v>
      </c>
      <c r="T1070" s="12">
        <f t="shared" si="218"/>
        <v>0</v>
      </c>
      <c r="U1070" s="12">
        <f t="shared" si="219"/>
        <v>0</v>
      </c>
      <c r="V1070" s="13" t="str">
        <f t="shared" ca="1" si="220"/>
        <v>Greater Than 8 Weeks Old</v>
      </c>
    </row>
    <row r="1071" spans="1:22" x14ac:dyDescent="0.45">
      <c r="A1071" s="2" t="s">
        <v>151</v>
      </c>
      <c r="B1071" s="5">
        <v>43687</v>
      </c>
      <c r="C1071" s="5" t="s">
        <v>375</v>
      </c>
      <c r="D1071" s="5" t="s">
        <v>392</v>
      </c>
      <c r="E1071" s="6">
        <v>1</v>
      </c>
      <c r="F1071" s="3">
        <v>60</v>
      </c>
      <c r="G1071" s="3">
        <v>16.8</v>
      </c>
      <c r="H1071" s="8">
        <f t="shared" si="208"/>
        <v>16.8</v>
      </c>
      <c r="I1071" s="3">
        <v>43.2</v>
      </c>
      <c r="J1071" s="4">
        <v>0.72</v>
      </c>
      <c r="K1071" s="2" t="str">
        <f t="shared" si="209"/>
        <v>Saturday</v>
      </c>
      <c r="L1071" s="5">
        <f t="shared" si="210"/>
        <v>43690</v>
      </c>
      <c r="M1071" s="2" t="str">
        <f t="shared" si="211"/>
        <v>Tuesday</v>
      </c>
      <c r="N1071" s="2" t="str">
        <f t="shared" si="212"/>
        <v>Tuesday</v>
      </c>
      <c r="O1071" s="12">
        <f t="shared" si="213"/>
        <v>0</v>
      </c>
      <c r="P1071" s="11" t="str">
        <f t="shared" si="214"/>
        <v>Low Cost per Unit</v>
      </c>
      <c r="Q1071" s="12">
        <f t="shared" si="215"/>
        <v>0</v>
      </c>
      <c r="R1071" s="12">
        <f t="shared" si="216"/>
        <v>0</v>
      </c>
      <c r="S1071" s="12">
        <f t="shared" si="217"/>
        <v>0</v>
      </c>
      <c r="T1071" s="12">
        <f t="shared" si="218"/>
        <v>0</v>
      </c>
      <c r="U1071" s="12">
        <f t="shared" si="219"/>
        <v>0</v>
      </c>
      <c r="V1071" s="13" t="str">
        <f t="shared" ca="1" si="220"/>
        <v>Greater Than 8 Weeks Old</v>
      </c>
    </row>
    <row r="1072" spans="1:22" x14ac:dyDescent="0.45">
      <c r="A1072" s="2" t="s">
        <v>317</v>
      </c>
      <c r="B1072" s="5">
        <v>43687</v>
      </c>
      <c r="C1072" s="5" t="s">
        <v>371</v>
      </c>
      <c r="D1072" s="5" t="s">
        <v>371</v>
      </c>
      <c r="E1072" s="6">
        <v>13</v>
      </c>
      <c r="F1072" s="3">
        <v>103.87</v>
      </c>
      <c r="G1072" s="3">
        <v>55.25</v>
      </c>
      <c r="H1072" s="8">
        <f t="shared" si="208"/>
        <v>4.25</v>
      </c>
      <c r="I1072" s="3">
        <v>48.62</v>
      </c>
      <c r="J1072" s="4">
        <v>0.47</v>
      </c>
      <c r="K1072" s="2" t="str">
        <f t="shared" si="209"/>
        <v>Saturday</v>
      </c>
      <c r="L1072" s="5">
        <f t="shared" si="210"/>
        <v>43690</v>
      </c>
      <c r="M1072" s="2" t="str">
        <f t="shared" si="211"/>
        <v>Tuesday</v>
      </c>
      <c r="N1072" s="2" t="str">
        <f t="shared" si="212"/>
        <v>Tuesday</v>
      </c>
      <c r="O1072" s="12">
        <f t="shared" si="213"/>
        <v>0</v>
      </c>
      <c r="P1072" s="11" t="str">
        <f t="shared" si="214"/>
        <v>Low Cost per Unit</v>
      </c>
      <c r="Q1072" s="12">
        <f t="shared" si="215"/>
        <v>0</v>
      </c>
      <c r="R1072" s="12">
        <f t="shared" si="216"/>
        <v>3.1160999999999999</v>
      </c>
      <c r="S1072" s="12">
        <f t="shared" si="217"/>
        <v>0</v>
      </c>
      <c r="T1072" s="12">
        <f t="shared" si="218"/>
        <v>0</v>
      </c>
      <c r="U1072" s="12">
        <f t="shared" si="219"/>
        <v>0</v>
      </c>
      <c r="V1072" s="13" t="str">
        <f t="shared" ca="1" si="220"/>
        <v>Greater Than 8 Weeks Old</v>
      </c>
    </row>
    <row r="1073" spans="1:22" x14ac:dyDescent="0.45">
      <c r="A1073" s="2" t="s">
        <v>39</v>
      </c>
      <c r="B1073" s="5">
        <v>43687</v>
      </c>
      <c r="C1073" s="5" t="s">
        <v>375</v>
      </c>
      <c r="D1073" s="5" t="s">
        <v>382</v>
      </c>
      <c r="E1073" s="6">
        <v>3</v>
      </c>
      <c r="F1073" s="3">
        <v>36</v>
      </c>
      <c r="G1073" s="3">
        <v>4.5</v>
      </c>
      <c r="H1073" s="8">
        <f t="shared" si="208"/>
        <v>1.5</v>
      </c>
      <c r="I1073" s="3">
        <v>31.5</v>
      </c>
      <c r="J1073" s="4">
        <v>0.88</v>
      </c>
      <c r="K1073" s="2" t="str">
        <f t="shared" si="209"/>
        <v>Saturday</v>
      </c>
      <c r="L1073" s="5">
        <f t="shared" si="210"/>
        <v>43690</v>
      </c>
      <c r="M1073" s="2" t="str">
        <f t="shared" si="211"/>
        <v>Tuesday</v>
      </c>
      <c r="N1073" s="2" t="str">
        <f t="shared" si="212"/>
        <v>Tuesday</v>
      </c>
      <c r="O1073" s="12">
        <f t="shared" si="213"/>
        <v>0</v>
      </c>
      <c r="P1073" s="11" t="str">
        <f t="shared" si="214"/>
        <v>Low Cost per Unit</v>
      </c>
      <c r="Q1073" s="12">
        <f t="shared" si="215"/>
        <v>0</v>
      </c>
      <c r="R1073" s="12">
        <f t="shared" si="216"/>
        <v>1.08</v>
      </c>
      <c r="S1073" s="12">
        <f t="shared" si="217"/>
        <v>0</v>
      </c>
      <c r="T1073" s="12">
        <f t="shared" si="218"/>
        <v>0</v>
      </c>
      <c r="U1073" s="12">
        <f t="shared" si="219"/>
        <v>0</v>
      </c>
      <c r="V1073" s="13" t="str">
        <f t="shared" ca="1" si="220"/>
        <v>Greater Than 8 Weeks Old</v>
      </c>
    </row>
    <row r="1074" spans="1:22" x14ac:dyDescent="0.45">
      <c r="A1074" s="2" t="s">
        <v>40</v>
      </c>
      <c r="B1074" s="5">
        <v>43687</v>
      </c>
      <c r="C1074" s="5" t="s">
        <v>375</v>
      </c>
      <c r="D1074" s="5" t="s">
        <v>382</v>
      </c>
      <c r="E1074" s="6">
        <v>1</v>
      </c>
      <c r="F1074" s="3">
        <v>19</v>
      </c>
      <c r="G1074" s="3">
        <v>7</v>
      </c>
      <c r="H1074" s="8">
        <f t="shared" si="208"/>
        <v>7</v>
      </c>
      <c r="I1074" s="3">
        <v>12</v>
      </c>
      <c r="J1074" s="4">
        <v>0.63</v>
      </c>
      <c r="K1074" s="2" t="str">
        <f t="shared" si="209"/>
        <v>Saturday</v>
      </c>
      <c r="L1074" s="5">
        <f t="shared" si="210"/>
        <v>43690</v>
      </c>
      <c r="M1074" s="2" t="str">
        <f t="shared" si="211"/>
        <v>Tuesday</v>
      </c>
      <c r="N1074" s="2" t="str">
        <f t="shared" si="212"/>
        <v>Tuesday</v>
      </c>
      <c r="O1074" s="12">
        <f t="shared" si="213"/>
        <v>0</v>
      </c>
      <c r="P1074" s="11" t="str">
        <f t="shared" si="214"/>
        <v>Low Cost per Unit</v>
      </c>
      <c r="Q1074" s="12">
        <f t="shared" si="215"/>
        <v>0</v>
      </c>
      <c r="R1074" s="12">
        <f t="shared" si="216"/>
        <v>0</v>
      </c>
      <c r="S1074" s="12">
        <f t="shared" si="217"/>
        <v>0</v>
      </c>
      <c r="T1074" s="12">
        <f t="shared" si="218"/>
        <v>0</v>
      </c>
      <c r="U1074" s="12">
        <f t="shared" si="219"/>
        <v>0</v>
      </c>
      <c r="V1074" s="13" t="str">
        <f t="shared" ca="1" si="220"/>
        <v>Greater Than 8 Weeks Old</v>
      </c>
    </row>
    <row r="1075" spans="1:22" x14ac:dyDescent="0.45">
      <c r="A1075" s="2" t="s">
        <v>41</v>
      </c>
      <c r="B1075" s="5">
        <v>43687</v>
      </c>
      <c r="C1075" s="5" t="s">
        <v>375</v>
      </c>
      <c r="D1075" s="5" t="s">
        <v>382</v>
      </c>
      <c r="E1075" s="6">
        <v>2</v>
      </c>
      <c r="F1075" s="3">
        <v>38</v>
      </c>
      <c r="G1075" s="3">
        <v>8.6999999999999993</v>
      </c>
      <c r="H1075" s="8">
        <f t="shared" si="208"/>
        <v>4.3499999999999996</v>
      </c>
      <c r="I1075" s="3">
        <v>29.3</v>
      </c>
      <c r="J1075" s="4">
        <v>0.77</v>
      </c>
      <c r="K1075" s="2" t="str">
        <f t="shared" si="209"/>
        <v>Saturday</v>
      </c>
      <c r="L1075" s="5">
        <f t="shared" si="210"/>
        <v>43690</v>
      </c>
      <c r="M1075" s="2" t="str">
        <f t="shared" si="211"/>
        <v>Tuesday</v>
      </c>
      <c r="N1075" s="2" t="str">
        <f t="shared" si="212"/>
        <v>Tuesday</v>
      </c>
      <c r="O1075" s="12">
        <f t="shared" si="213"/>
        <v>0</v>
      </c>
      <c r="P1075" s="11" t="str">
        <f t="shared" si="214"/>
        <v>Low Cost per Unit</v>
      </c>
      <c r="Q1075" s="12">
        <f t="shared" si="215"/>
        <v>0</v>
      </c>
      <c r="R1075" s="12">
        <f t="shared" si="216"/>
        <v>1.1399999999999999</v>
      </c>
      <c r="S1075" s="12">
        <f t="shared" si="217"/>
        <v>0</v>
      </c>
      <c r="T1075" s="12">
        <f t="shared" si="218"/>
        <v>0</v>
      </c>
      <c r="U1075" s="12">
        <f t="shared" si="219"/>
        <v>0</v>
      </c>
      <c r="V1075" s="13" t="str">
        <f t="shared" ca="1" si="220"/>
        <v>Greater Than 8 Weeks Old</v>
      </c>
    </row>
    <row r="1076" spans="1:22" x14ac:dyDescent="0.45">
      <c r="A1076" s="2" t="s">
        <v>220</v>
      </c>
      <c r="B1076" s="5">
        <v>43687</v>
      </c>
      <c r="C1076" s="5" t="s">
        <v>371</v>
      </c>
      <c r="D1076" s="5" t="s">
        <v>371</v>
      </c>
      <c r="E1076" s="6">
        <v>16</v>
      </c>
      <c r="F1076" s="3">
        <v>207.84</v>
      </c>
      <c r="G1076" s="3">
        <v>88</v>
      </c>
      <c r="H1076" s="8">
        <f t="shared" si="208"/>
        <v>5.5</v>
      </c>
      <c r="I1076" s="3">
        <v>119.84</v>
      </c>
      <c r="J1076" s="4">
        <v>0.57999999999999996</v>
      </c>
      <c r="K1076" s="2" t="str">
        <f t="shared" si="209"/>
        <v>Saturday</v>
      </c>
      <c r="L1076" s="5">
        <f t="shared" si="210"/>
        <v>43690</v>
      </c>
      <c r="M1076" s="2" t="str">
        <f t="shared" si="211"/>
        <v>Tuesday</v>
      </c>
      <c r="N1076" s="2" t="str">
        <f t="shared" si="212"/>
        <v>Tuesday</v>
      </c>
      <c r="O1076" s="12">
        <f t="shared" si="213"/>
        <v>0</v>
      </c>
      <c r="P1076" s="11" t="str">
        <f t="shared" si="214"/>
        <v>Low Cost per Unit</v>
      </c>
      <c r="Q1076" s="12">
        <f t="shared" si="215"/>
        <v>0</v>
      </c>
      <c r="R1076" s="12">
        <f t="shared" si="216"/>
        <v>6.2351999999999999</v>
      </c>
      <c r="S1076" s="12">
        <f t="shared" si="217"/>
        <v>0</v>
      </c>
      <c r="T1076" s="12">
        <f t="shared" si="218"/>
        <v>0</v>
      </c>
      <c r="U1076" s="12">
        <f t="shared" si="219"/>
        <v>0</v>
      </c>
      <c r="V1076" s="13" t="str">
        <f t="shared" ca="1" si="220"/>
        <v>Greater Than 8 Weeks Old</v>
      </c>
    </row>
    <row r="1077" spans="1:22" x14ac:dyDescent="0.45">
      <c r="A1077" s="2" t="s">
        <v>300</v>
      </c>
      <c r="B1077" s="5">
        <v>43687</v>
      </c>
      <c r="C1077" s="5" t="s">
        <v>371</v>
      </c>
      <c r="D1077" s="5" t="s">
        <v>371</v>
      </c>
      <c r="E1077" s="6">
        <v>3</v>
      </c>
      <c r="F1077" s="3">
        <v>29.97</v>
      </c>
      <c r="G1077" s="3">
        <v>24.75</v>
      </c>
      <c r="H1077" s="8">
        <f t="shared" si="208"/>
        <v>8.25</v>
      </c>
      <c r="I1077" s="3">
        <v>5.22</v>
      </c>
      <c r="J1077" s="4">
        <v>0.17</v>
      </c>
      <c r="K1077" s="2" t="str">
        <f t="shared" si="209"/>
        <v>Saturday</v>
      </c>
      <c r="L1077" s="5">
        <f t="shared" si="210"/>
        <v>43690</v>
      </c>
      <c r="M1077" s="2" t="str">
        <f t="shared" si="211"/>
        <v>Tuesday</v>
      </c>
      <c r="N1077" s="2" t="str">
        <f t="shared" si="212"/>
        <v>Tuesday</v>
      </c>
      <c r="O1077" s="12">
        <f t="shared" si="213"/>
        <v>0</v>
      </c>
      <c r="P1077" s="11" t="str">
        <f t="shared" si="214"/>
        <v>Low Cost per Unit</v>
      </c>
      <c r="Q1077" s="12">
        <f t="shared" si="215"/>
        <v>0</v>
      </c>
      <c r="R1077" s="12">
        <f t="shared" si="216"/>
        <v>0.8990999999999999</v>
      </c>
      <c r="S1077" s="12">
        <f t="shared" si="217"/>
        <v>0</v>
      </c>
      <c r="T1077" s="12">
        <f t="shared" si="218"/>
        <v>0</v>
      </c>
      <c r="U1077" s="12">
        <f t="shared" si="219"/>
        <v>0</v>
      </c>
      <c r="V1077" s="13" t="str">
        <f t="shared" ca="1" si="220"/>
        <v>Greater Than 8 Weeks Old</v>
      </c>
    </row>
    <row r="1078" spans="1:22" x14ac:dyDescent="0.45">
      <c r="A1078" s="2" t="s">
        <v>43</v>
      </c>
      <c r="B1078" s="5">
        <v>43687</v>
      </c>
      <c r="C1078" s="5" t="s">
        <v>375</v>
      </c>
      <c r="D1078" s="5" t="s">
        <v>382</v>
      </c>
      <c r="E1078" s="6">
        <v>1</v>
      </c>
      <c r="F1078" s="3">
        <v>50</v>
      </c>
      <c r="G1078" s="3">
        <v>12</v>
      </c>
      <c r="H1078" s="8">
        <f t="shared" si="208"/>
        <v>12</v>
      </c>
      <c r="I1078" s="3">
        <v>38</v>
      </c>
      <c r="J1078" s="4">
        <v>0.76</v>
      </c>
      <c r="K1078" s="2" t="str">
        <f t="shared" si="209"/>
        <v>Saturday</v>
      </c>
      <c r="L1078" s="5">
        <f t="shared" si="210"/>
        <v>43690</v>
      </c>
      <c r="M1078" s="2" t="str">
        <f t="shared" si="211"/>
        <v>Tuesday</v>
      </c>
      <c r="N1078" s="2" t="str">
        <f t="shared" si="212"/>
        <v>Tuesday</v>
      </c>
      <c r="O1078" s="12">
        <f t="shared" si="213"/>
        <v>0</v>
      </c>
      <c r="P1078" s="11" t="str">
        <f t="shared" si="214"/>
        <v>Low Cost per Unit</v>
      </c>
      <c r="Q1078" s="12">
        <f t="shared" si="215"/>
        <v>0</v>
      </c>
      <c r="R1078" s="12">
        <f t="shared" si="216"/>
        <v>0</v>
      </c>
      <c r="S1078" s="12">
        <f t="shared" si="217"/>
        <v>0</v>
      </c>
      <c r="T1078" s="12">
        <f t="shared" si="218"/>
        <v>0</v>
      </c>
      <c r="U1078" s="12">
        <f t="shared" si="219"/>
        <v>0</v>
      </c>
      <c r="V1078" s="13" t="str">
        <f t="shared" ca="1" si="220"/>
        <v>Greater Than 8 Weeks Old</v>
      </c>
    </row>
    <row r="1079" spans="1:22" x14ac:dyDescent="0.45">
      <c r="A1079" s="2" t="s">
        <v>301</v>
      </c>
      <c r="B1079" s="5">
        <v>43687</v>
      </c>
      <c r="C1079" s="5" t="s">
        <v>371</v>
      </c>
      <c r="D1079" s="5" t="s">
        <v>371</v>
      </c>
      <c r="E1079" s="6">
        <v>1</v>
      </c>
      <c r="F1079" s="3">
        <v>10.99</v>
      </c>
      <c r="G1079" s="3">
        <v>6.25</v>
      </c>
      <c r="H1079" s="8">
        <f t="shared" si="208"/>
        <v>6.25</v>
      </c>
      <c r="I1079" s="3">
        <v>4.74</v>
      </c>
      <c r="J1079" s="4">
        <v>0.43</v>
      </c>
      <c r="K1079" s="2" t="str">
        <f t="shared" si="209"/>
        <v>Saturday</v>
      </c>
      <c r="L1079" s="5">
        <f t="shared" si="210"/>
        <v>43690</v>
      </c>
      <c r="M1079" s="2" t="str">
        <f t="shared" si="211"/>
        <v>Tuesday</v>
      </c>
      <c r="N1079" s="2" t="str">
        <f t="shared" si="212"/>
        <v>Tuesday</v>
      </c>
      <c r="O1079" s="12">
        <f t="shared" si="213"/>
        <v>0</v>
      </c>
      <c r="P1079" s="11" t="str">
        <f t="shared" si="214"/>
        <v>Low Cost per Unit</v>
      </c>
      <c r="Q1079" s="12">
        <f t="shared" si="215"/>
        <v>0</v>
      </c>
      <c r="R1079" s="12">
        <f t="shared" si="216"/>
        <v>0</v>
      </c>
      <c r="S1079" s="12">
        <f t="shared" si="217"/>
        <v>0</v>
      </c>
      <c r="T1079" s="12">
        <f t="shared" si="218"/>
        <v>0</v>
      </c>
      <c r="U1079" s="12">
        <f t="shared" si="219"/>
        <v>0</v>
      </c>
      <c r="V1079" s="13" t="str">
        <f t="shared" ca="1" si="220"/>
        <v>Greater Than 8 Weeks Old</v>
      </c>
    </row>
    <row r="1080" spans="1:22" x14ac:dyDescent="0.45">
      <c r="A1080" s="2" t="s">
        <v>104</v>
      </c>
      <c r="B1080" s="5">
        <v>43687</v>
      </c>
      <c r="C1080" s="5" t="s">
        <v>383</v>
      </c>
      <c r="D1080" s="5" t="s">
        <v>384</v>
      </c>
      <c r="E1080" s="6">
        <v>2</v>
      </c>
      <c r="F1080" s="3">
        <v>36</v>
      </c>
      <c r="G1080" s="3">
        <v>11</v>
      </c>
      <c r="H1080" s="8">
        <f t="shared" si="208"/>
        <v>5.5</v>
      </c>
      <c r="I1080" s="3">
        <v>25</v>
      </c>
      <c r="J1080" s="4">
        <v>0.69</v>
      </c>
      <c r="K1080" s="2" t="str">
        <f t="shared" si="209"/>
        <v>Saturday</v>
      </c>
      <c r="L1080" s="5">
        <f t="shared" si="210"/>
        <v>43690</v>
      </c>
      <c r="M1080" s="2" t="str">
        <f t="shared" si="211"/>
        <v>Tuesday</v>
      </c>
      <c r="N1080" s="2" t="str">
        <f t="shared" si="212"/>
        <v>Tuesday</v>
      </c>
      <c r="O1080" s="12">
        <f t="shared" si="213"/>
        <v>0</v>
      </c>
      <c r="P1080" s="11" t="str">
        <f t="shared" si="214"/>
        <v>Low Cost per Unit</v>
      </c>
      <c r="Q1080" s="12">
        <f t="shared" si="215"/>
        <v>0</v>
      </c>
      <c r="R1080" s="12">
        <f t="shared" si="216"/>
        <v>1.08</v>
      </c>
      <c r="S1080" s="12">
        <f t="shared" si="217"/>
        <v>0</v>
      </c>
      <c r="T1080" s="12">
        <f t="shared" si="218"/>
        <v>0</v>
      </c>
      <c r="U1080" s="12">
        <f t="shared" si="219"/>
        <v>0</v>
      </c>
      <c r="V1080" s="13" t="str">
        <f t="shared" ca="1" si="220"/>
        <v>Greater Than 8 Weeks Old</v>
      </c>
    </row>
    <row r="1081" spans="1:22" x14ac:dyDescent="0.45">
      <c r="A1081" s="2" t="s">
        <v>259</v>
      </c>
      <c r="B1081" s="5">
        <v>43687</v>
      </c>
      <c r="C1081" s="5" t="s">
        <v>383</v>
      </c>
      <c r="D1081" s="5" t="s">
        <v>391</v>
      </c>
      <c r="E1081" s="6">
        <v>5</v>
      </c>
      <c r="F1081" s="3">
        <v>135</v>
      </c>
      <c r="G1081" s="3">
        <v>26.75</v>
      </c>
      <c r="H1081" s="8">
        <f t="shared" si="208"/>
        <v>5.35</v>
      </c>
      <c r="I1081" s="3">
        <v>108.25</v>
      </c>
      <c r="J1081" s="4">
        <v>0.8</v>
      </c>
      <c r="K1081" s="2" t="str">
        <f t="shared" si="209"/>
        <v>Saturday</v>
      </c>
      <c r="L1081" s="5">
        <f t="shared" si="210"/>
        <v>43690</v>
      </c>
      <c r="M1081" s="2" t="str">
        <f t="shared" si="211"/>
        <v>Tuesday</v>
      </c>
      <c r="N1081" s="2" t="str">
        <f t="shared" si="212"/>
        <v>Tuesday</v>
      </c>
      <c r="O1081" s="12">
        <f t="shared" si="213"/>
        <v>0</v>
      </c>
      <c r="P1081" s="11" t="str">
        <f t="shared" si="214"/>
        <v>Low Cost per Unit</v>
      </c>
      <c r="Q1081" s="12">
        <f t="shared" si="215"/>
        <v>0</v>
      </c>
      <c r="R1081" s="12">
        <f t="shared" si="216"/>
        <v>4.05</v>
      </c>
      <c r="S1081" s="12">
        <f t="shared" si="217"/>
        <v>0</v>
      </c>
      <c r="T1081" s="12">
        <f t="shared" si="218"/>
        <v>0</v>
      </c>
      <c r="U1081" s="12">
        <f t="shared" si="219"/>
        <v>0</v>
      </c>
      <c r="V1081" s="13" t="str">
        <f t="shared" ca="1" si="220"/>
        <v>Greater Than 8 Weeks Old</v>
      </c>
    </row>
    <row r="1082" spans="1:22" x14ac:dyDescent="0.45">
      <c r="A1082" s="2" t="s">
        <v>242</v>
      </c>
      <c r="B1082" s="5">
        <v>43687</v>
      </c>
      <c r="C1082" s="5" t="s">
        <v>369</v>
      </c>
      <c r="D1082" s="5" t="s">
        <v>393</v>
      </c>
      <c r="E1082" s="6">
        <v>1</v>
      </c>
      <c r="F1082" s="3">
        <v>99</v>
      </c>
      <c r="G1082" s="3">
        <v>30.64</v>
      </c>
      <c r="H1082" s="8">
        <f t="shared" si="208"/>
        <v>30.64</v>
      </c>
      <c r="I1082" s="3">
        <v>68.36</v>
      </c>
      <c r="J1082" s="4">
        <v>0.69</v>
      </c>
      <c r="K1082" s="2" t="str">
        <f t="shared" si="209"/>
        <v>Saturday</v>
      </c>
      <c r="L1082" s="5">
        <f t="shared" si="210"/>
        <v>43690</v>
      </c>
      <c r="M1082" s="2" t="str">
        <f t="shared" si="211"/>
        <v>Tuesday</v>
      </c>
      <c r="N1082" s="2" t="str">
        <f t="shared" si="212"/>
        <v>Tuesday</v>
      </c>
      <c r="O1082" s="12">
        <f t="shared" si="213"/>
        <v>0</v>
      </c>
      <c r="P1082" s="11" t="str">
        <f t="shared" si="214"/>
        <v>High Cost per Unit</v>
      </c>
      <c r="Q1082" s="12">
        <f t="shared" si="215"/>
        <v>0</v>
      </c>
      <c r="R1082" s="12">
        <f t="shared" si="216"/>
        <v>0</v>
      </c>
      <c r="S1082" s="12">
        <f t="shared" si="217"/>
        <v>0</v>
      </c>
      <c r="T1082" s="12">
        <f t="shared" si="218"/>
        <v>9.9</v>
      </c>
      <c r="U1082" s="12">
        <f t="shared" si="219"/>
        <v>0</v>
      </c>
      <c r="V1082" s="13" t="str">
        <f t="shared" ca="1" si="220"/>
        <v>Greater Than 8 Weeks Old</v>
      </c>
    </row>
    <row r="1083" spans="1:22" x14ac:dyDescent="0.45">
      <c r="A1083" s="2" t="s">
        <v>221</v>
      </c>
      <c r="B1083" s="5">
        <v>43687</v>
      </c>
      <c r="C1083" s="5" t="s">
        <v>369</v>
      </c>
      <c r="D1083" s="5" t="s">
        <v>372</v>
      </c>
      <c r="E1083" s="6">
        <v>1</v>
      </c>
      <c r="F1083" s="3">
        <v>99</v>
      </c>
      <c r="G1083" s="3">
        <v>30.64</v>
      </c>
      <c r="H1083" s="8">
        <f t="shared" si="208"/>
        <v>30.64</v>
      </c>
      <c r="I1083" s="3">
        <v>68.36</v>
      </c>
      <c r="J1083" s="4">
        <v>0.69</v>
      </c>
      <c r="K1083" s="2" t="str">
        <f t="shared" si="209"/>
        <v>Saturday</v>
      </c>
      <c r="L1083" s="5">
        <f t="shared" si="210"/>
        <v>43690</v>
      </c>
      <c r="M1083" s="2" t="str">
        <f t="shared" si="211"/>
        <v>Tuesday</v>
      </c>
      <c r="N1083" s="2" t="str">
        <f t="shared" si="212"/>
        <v>Tuesday</v>
      </c>
      <c r="O1083" s="12">
        <f t="shared" si="213"/>
        <v>0</v>
      </c>
      <c r="P1083" s="11" t="str">
        <f t="shared" si="214"/>
        <v>High Cost per Unit</v>
      </c>
      <c r="Q1083" s="12">
        <f t="shared" si="215"/>
        <v>0</v>
      </c>
      <c r="R1083" s="12">
        <f t="shared" si="216"/>
        <v>0</v>
      </c>
      <c r="S1083" s="12">
        <f t="shared" si="217"/>
        <v>0</v>
      </c>
      <c r="T1083" s="12">
        <f t="shared" si="218"/>
        <v>9.9</v>
      </c>
      <c r="U1083" s="12">
        <f t="shared" si="219"/>
        <v>0</v>
      </c>
      <c r="V1083" s="13" t="str">
        <f t="shared" ca="1" si="220"/>
        <v>Greater Than 8 Weeks Old</v>
      </c>
    </row>
    <row r="1084" spans="1:22" x14ac:dyDescent="0.45">
      <c r="A1084" s="2" t="s">
        <v>152</v>
      </c>
      <c r="B1084" s="5">
        <v>43687</v>
      </c>
      <c r="C1084" s="5" t="s">
        <v>369</v>
      </c>
      <c r="D1084" s="5" t="s">
        <v>393</v>
      </c>
      <c r="E1084" s="6">
        <v>11</v>
      </c>
      <c r="F1084" s="3">
        <v>1309</v>
      </c>
      <c r="G1084" s="3">
        <v>412.5</v>
      </c>
      <c r="H1084" s="8">
        <f t="shared" si="208"/>
        <v>37.5</v>
      </c>
      <c r="I1084" s="3">
        <v>896.5</v>
      </c>
      <c r="J1084" s="4">
        <v>0.68</v>
      </c>
      <c r="K1084" s="2" t="str">
        <f t="shared" si="209"/>
        <v>Saturday</v>
      </c>
      <c r="L1084" s="5">
        <f t="shared" si="210"/>
        <v>43690</v>
      </c>
      <c r="M1084" s="2" t="str">
        <f t="shared" si="211"/>
        <v>Tuesday</v>
      </c>
      <c r="N1084" s="2" t="str">
        <f t="shared" si="212"/>
        <v>Tuesday</v>
      </c>
      <c r="O1084" s="12">
        <f t="shared" si="213"/>
        <v>0</v>
      </c>
      <c r="P1084" s="11" t="str">
        <f t="shared" si="214"/>
        <v>High Cost per Unit</v>
      </c>
      <c r="Q1084" s="12">
        <f t="shared" si="215"/>
        <v>0</v>
      </c>
      <c r="R1084" s="12">
        <f t="shared" si="216"/>
        <v>39.269999999999996</v>
      </c>
      <c r="S1084" s="12">
        <f t="shared" si="217"/>
        <v>0</v>
      </c>
      <c r="T1084" s="12">
        <f t="shared" si="218"/>
        <v>130.9</v>
      </c>
      <c r="U1084" s="12">
        <f t="shared" si="219"/>
        <v>0</v>
      </c>
      <c r="V1084" s="13" t="str">
        <f t="shared" ca="1" si="220"/>
        <v>Greater Than 8 Weeks Old</v>
      </c>
    </row>
    <row r="1085" spans="1:22" x14ac:dyDescent="0.45">
      <c r="A1085" s="2" t="s">
        <v>184</v>
      </c>
      <c r="B1085" s="5">
        <v>43687</v>
      </c>
      <c r="C1085" s="5" t="s">
        <v>371</v>
      </c>
      <c r="D1085" s="5" t="s">
        <v>371</v>
      </c>
      <c r="E1085" s="6">
        <v>15</v>
      </c>
      <c r="F1085" s="3">
        <v>729.85</v>
      </c>
      <c r="G1085" s="3">
        <v>330</v>
      </c>
      <c r="H1085" s="8">
        <f t="shared" si="208"/>
        <v>22</v>
      </c>
      <c r="I1085" s="3">
        <v>399.85</v>
      </c>
      <c r="J1085" s="4">
        <v>0.55000000000000004</v>
      </c>
      <c r="K1085" s="2" t="str">
        <f t="shared" si="209"/>
        <v>Saturday</v>
      </c>
      <c r="L1085" s="5">
        <f t="shared" si="210"/>
        <v>43690</v>
      </c>
      <c r="M1085" s="2" t="str">
        <f t="shared" si="211"/>
        <v>Tuesday</v>
      </c>
      <c r="N1085" s="2" t="str">
        <f t="shared" si="212"/>
        <v>Tuesday</v>
      </c>
      <c r="O1085" s="12">
        <f t="shared" si="213"/>
        <v>0</v>
      </c>
      <c r="P1085" s="11" t="str">
        <f t="shared" si="214"/>
        <v>High Cost per Unit</v>
      </c>
      <c r="Q1085" s="12">
        <f t="shared" si="215"/>
        <v>0</v>
      </c>
      <c r="R1085" s="12">
        <f t="shared" si="216"/>
        <v>21.895499999999998</v>
      </c>
      <c r="S1085" s="12">
        <f t="shared" si="217"/>
        <v>0</v>
      </c>
      <c r="T1085" s="12">
        <f t="shared" si="218"/>
        <v>0</v>
      </c>
      <c r="U1085" s="12">
        <f t="shared" si="219"/>
        <v>0</v>
      </c>
      <c r="V1085" s="13" t="str">
        <f t="shared" ca="1" si="220"/>
        <v>Greater Than 8 Weeks Old</v>
      </c>
    </row>
    <row r="1086" spans="1:22" x14ac:dyDescent="0.45">
      <c r="A1086" s="2" t="s">
        <v>283</v>
      </c>
      <c r="B1086" s="5">
        <v>43687</v>
      </c>
      <c r="C1086" s="5" t="s">
        <v>369</v>
      </c>
      <c r="D1086" s="5" t="s">
        <v>393</v>
      </c>
      <c r="E1086" s="6">
        <v>2</v>
      </c>
      <c r="F1086" s="3">
        <v>99.98</v>
      </c>
      <c r="G1086" s="3">
        <v>48.32</v>
      </c>
      <c r="H1086" s="8">
        <f t="shared" si="208"/>
        <v>24.16</v>
      </c>
      <c r="I1086" s="3">
        <v>51.66</v>
      </c>
      <c r="J1086" s="4">
        <v>0.52</v>
      </c>
      <c r="K1086" s="2" t="str">
        <f t="shared" si="209"/>
        <v>Saturday</v>
      </c>
      <c r="L1086" s="5">
        <f t="shared" si="210"/>
        <v>43690</v>
      </c>
      <c r="M1086" s="2" t="str">
        <f t="shared" si="211"/>
        <v>Tuesday</v>
      </c>
      <c r="N1086" s="2" t="str">
        <f t="shared" si="212"/>
        <v>Tuesday</v>
      </c>
      <c r="O1086" s="12">
        <f t="shared" si="213"/>
        <v>0</v>
      </c>
      <c r="P1086" s="11" t="str">
        <f t="shared" si="214"/>
        <v>High Cost per Unit</v>
      </c>
      <c r="Q1086" s="12">
        <f t="shared" si="215"/>
        <v>0</v>
      </c>
      <c r="R1086" s="12">
        <f t="shared" si="216"/>
        <v>2.9994000000000001</v>
      </c>
      <c r="S1086" s="12">
        <f t="shared" si="217"/>
        <v>0</v>
      </c>
      <c r="T1086" s="12">
        <f t="shared" si="218"/>
        <v>9.9980000000000011</v>
      </c>
      <c r="U1086" s="12">
        <f t="shared" si="219"/>
        <v>0</v>
      </c>
      <c r="V1086" s="13" t="str">
        <f t="shared" ca="1" si="220"/>
        <v>Greater Than 8 Weeks Old</v>
      </c>
    </row>
    <row r="1087" spans="1:22" x14ac:dyDescent="0.45">
      <c r="A1087" s="2" t="s">
        <v>275</v>
      </c>
      <c r="B1087" s="5">
        <v>43687</v>
      </c>
      <c r="C1087" s="5" t="s">
        <v>371</v>
      </c>
      <c r="D1087" s="5" t="s">
        <v>371</v>
      </c>
      <c r="E1087" s="6">
        <v>11</v>
      </c>
      <c r="F1087" s="3">
        <v>648.89</v>
      </c>
      <c r="G1087" s="3">
        <v>478.5</v>
      </c>
      <c r="H1087" s="8">
        <f t="shared" si="208"/>
        <v>43.5</v>
      </c>
      <c r="I1087" s="3">
        <v>170.39</v>
      </c>
      <c r="J1087" s="4">
        <v>0.26</v>
      </c>
      <c r="K1087" s="2" t="str">
        <f t="shared" si="209"/>
        <v>Saturday</v>
      </c>
      <c r="L1087" s="5">
        <f t="shared" si="210"/>
        <v>43690</v>
      </c>
      <c r="M1087" s="2" t="str">
        <f t="shared" si="211"/>
        <v>Tuesday</v>
      </c>
      <c r="N1087" s="2" t="str">
        <f t="shared" si="212"/>
        <v>Tuesday</v>
      </c>
      <c r="O1087" s="12">
        <f t="shared" si="213"/>
        <v>0</v>
      </c>
      <c r="P1087" s="11" t="str">
        <f t="shared" si="214"/>
        <v>High Cost per Unit</v>
      </c>
      <c r="Q1087" s="12">
        <f t="shared" si="215"/>
        <v>0</v>
      </c>
      <c r="R1087" s="12">
        <f t="shared" si="216"/>
        <v>19.466699999999999</v>
      </c>
      <c r="S1087" s="12">
        <f t="shared" si="217"/>
        <v>0</v>
      </c>
      <c r="T1087" s="12">
        <f t="shared" si="218"/>
        <v>0</v>
      </c>
      <c r="U1087" s="12">
        <f t="shared" si="219"/>
        <v>0</v>
      </c>
      <c r="V1087" s="13" t="str">
        <f t="shared" ca="1" si="220"/>
        <v>Greater Than 8 Weeks Old</v>
      </c>
    </row>
    <row r="1088" spans="1:22" x14ac:dyDescent="0.45">
      <c r="A1088" s="2" t="s">
        <v>287</v>
      </c>
      <c r="B1088" s="5">
        <v>43687</v>
      </c>
      <c r="C1088" s="5" t="s">
        <v>371</v>
      </c>
      <c r="D1088" s="5" t="s">
        <v>371</v>
      </c>
      <c r="E1088" s="6">
        <v>32</v>
      </c>
      <c r="F1088" s="3">
        <v>2751.68</v>
      </c>
      <c r="G1088" s="3">
        <v>1536</v>
      </c>
      <c r="H1088" s="8">
        <f t="shared" si="208"/>
        <v>48</v>
      </c>
      <c r="I1088" s="3">
        <v>1215.68</v>
      </c>
      <c r="J1088" s="4">
        <v>0.44</v>
      </c>
      <c r="K1088" s="2" t="str">
        <f t="shared" si="209"/>
        <v>Saturday</v>
      </c>
      <c r="L1088" s="5">
        <f t="shared" si="210"/>
        <v>43690</v>
      </c>
      <c r="M1088" s="2" t="str">
        <f t="shared" si="211"/>
        <v>Tuesday</v>
      </c>
      <c r="N1088" s="2" t="str">
        <f t="shared" si="212"/>
        <v>Tuesday</v>
      </c>
      <c r="O1088" s="12">
        <f t="shared" si="213"/>
        <v>0</v>
      </c>
      <c r="P1088" s="11" t="str">
        <f t="shared" si="214"/>
        <v>High Cost per Unit</v>
      </c>
      <c r="Q1088" s="12">
        <f t="shared" si="215"/>
        <v>0</v>
      </c>
      <c r="R1088" s="12">
        <f t="shared" si="216"/>
        <v>82.550399999999996</v>
      </c>
      <c r="S1088" s="12">
        <f t="shared" si="217"/>
        <v>0</v>
      </c>
      <c r="T1088" s="12">
        <f t="shared" si="218"/>
        <v>0</v>
      </c>
      <c r="U1088" s="12">
        <f t="shared" si="219"/>
        <v>0</v>
      </c>
      <c r="V1088" s="13" t="str">
        <f t="shared" ca="1" si="220"/>
        <v>Greater Than 8 Weeks Old</v>
      </c>
    </row>
    <row r="1089" spans="1:22" x14ac:dyDescent="0.45">
      <c r="A1089" s="2" t="s">
        <v>222</v>
      </c>
      <c r="B1089" s="5">
        <v>43687</v>
      </c>
      <c r="C1089" s="5" t="s">
        <v>369</v>
      </c>
      <c r="D1089" s="5" t="s">
        <v>393</v>
      </c>
      <c r="E1089" s="6">
        <v>21</v>
      </c>
      <c r="F1089" s="3">
        <v>629.79</v>
      </c>
      <c r="G1089" s="3">
        <v>409.5</v>
      </c>
      <c r="H1089" s="8">
        <f t="shared" si="208"/>
        <v>19.5</v>
      </c>
      <c r="I1089" s="3">
        <v>220.29</v>
      </c>
      <c r="J1089" s="4">
        <v>0.35</v>
      </c>
      <c r="K1089" s="2" t="str">
        <f t="shared" si="209"/>
        <v>Saturday</v>
      </c>
      <c r="L1089" s="5">
        <f t="shared" si="210"/>
        <v>43690</v>
      </c>
      <c r="M1089" s="2" t="str">
        <f t="shared" si="211"/>
        <v>Tuesday</v>
      </c>
      <c r="N1089" s="2" t="str">
        <f t="shared" si="212"/>
        <v>Tuesday</v>
      </c>
      <c r="O1089" s="12">
        <f t="shared" si="213"/>
        <v>0</v>
      </c>
      <c r="P1089" s="11" t="str">
        <f t="shared" si="214"/>
        <v>High Cost per Unit</v>
      </c>
      <c r="Q1089" s="12">
        <f t="shared" si="215"/>
        <v>0</v>
      </c>
      <c r="R1089" s="12">
        <f t="shared" si="216"/>
        <v>18.893699999999999</v>
      </c>
      <c r="S1089" s="12">
        <f t="shared" si="217"/>
        <v>0</v>
      </c>
      <c r="T1089" s="12">
        <f t="shared" si="218"/>
        <v>62.978999999999999</v>
      </c>
      <c r="U1089" s="12">
        <f t="shared" si="219"/>
        <v>0</v>
      </c>
      <c r="V1089" s="13" t="str">
        <f t="shared" ca="1" si="220"/>
        <v>Greater Than 8 Weeks Old</v>
      </c>
    </row>
    <row r="1090" spans="1:22" x14ac:dyDescent="0.45">
      <c r="A1090" s="2" t="s">
        <v>243</v>
      </c>
      <c r="B1090" s="5">
        <v>43687</v>
      </c>
      <c r="C1090" s="5" t="s">
        <v>369</v>
      </c>
      <c r="D1090" s="5" t="s">
        <v>372</v>
      </c>
      <c r="E1090" s="6">
        <v>10</v>
      </c>
      <c r="F1090" s="3">
        <v>69.900000000000006</v>
      </c>
      <c r="G1090" s="3">
        <v>34</v>
      </c>
      <c r="H1090" s="8">
        <f t="shared" si="208"/>
        <v>3.4</v>
      </c>
      <c r="I1090" s="3">
        <v>35.9</v>
      </c>
      <c r="J1090" s="4">
        <v>0.51</v>
      </c>
      <c r="K1090" s="2" t="str">
        <f t="shared" si="209"/>
        <v>Saturday</v>
      </c>
      <c r="L1090" s="5">
        <f t="shared" si="210"/>
        <v>43690</v>
      </c>
      <c r="M1090" s="2" t="str">
        <f t="shared" si="211"/>
        <v>Tuesday</v>
      </c>
      <c r="N1090" s="2" t="str">
        <f t="shared" si="212"/>
        <v>Tuesday</v>
      </c>
      <c r="O1090" s="12">
        <f t="shared" si="213"/>
        <v>0</v>
      </c>
      <c r="P1090" s="11" t="str">
        <f t="shared" si="214"/>
        <v>Low Cost per Unit</v>
      </c>
      <c r="Q1090" s="12">
        <f t="shared" si="215"/>
        <v>0</v>
      </c>
      <c r="R1090" s="12">
        <f t="shared" si="216"/>
        <v>2.097</v>
      </c>
      <c r="S1090" s="12">
        <f t="shared" si="217"/>
        <v>0</v>
      </c>
      <c r="T1090" s="12">
        <f t="shared" si="218"/>
        <v>6.9900000000000011</v>
      </c>
      <c r="U1090" s="12">
        <f t="shared" si="219"/>
        <v>0</v>
      </c>
      <c r="V1090" s="13" t="str">
        <f t="shared" ca="1" si="220"/>
        <v>Greater Than 8 Weeks Old</v>
      </c>
    </row>
    <row r="1091" spans="1:22" x14ac:dyDescent="0.45">
      <c r="A1091" s="2" t="s">
        <v>244</v>
      </c>
      <c r="B1091" s="5">
        <v>43687</v>
      </c>
      <c r="C1091" s="5" t="s">
        <v>369</v>
      </c>
      <c r="D1091" s="5" t="s">
        <v>372</v>
      </c>
      <c r="E1091" s="6">
        <v>7</v>
      </c>
      <c r="F1091" s="3">
        <v>160.93</v>
      </c>
      <c r="G1091" s="3">
        <v>75.599999999999994</v>
      </c>
      <c r="H1091" s="8">
        <f t="shared" ref="H1091:H1154" si="221">G1091/E1091</f>
        <v>10.799999999999999</v>
      </c>
      <c r="I1091" s="3">
        <v>85.33</v>
      </c>
      <c r="J1091" s="4">
        <v>0.53</v>
      </c>
      <c r="K1091" s="2" t="str">
        <f t="shared" ref="K1091:K1154" si="222">TEXT(B1091,"dddd")</f>
        <v>Saturday</v>
      </c>
      <c r="L1091" s="5">
        <f t="shared" ref="L1091:L1154" si="223">B1091+3</f>
        <v>43690</v>
      </c>
      <c r="M1091" s="2" t="str">
        <f t="shared" ref="M1091:M1154" si="224">TEXT(L1091,"dddd")</f>
        <v>Tuesday</v>
      </c>
      <c r="N1091" s="2" t="str">
        <f t="shared" ref="N1091:N1154" si="225">IF(M1091="Sunday","Monday",M1091)</f>
        <v>Tuesday</v>
      </c>
      <c r="O1091" s="12">
        <f t="shared" ref="O1091:O1154" si="226">IF(TEXT(B1091,"dddd")="Tuesday",E1091*0.05,0)</f>
        <v>0</v>
      </c>
      <c r="P1091" s="11" t="str">
        <f t="shared" ref="P1091:P1154" si="227">IF(H1091&gt;AVERAGE(H:H),"High Cost per Unit","Low Cost per Unit")</f>
        <v>Low Cost per Unit</v>
      </c>
      <c r="Q1091" s="12">
        <f t="shared" ref="Q1091:Q1154" si="228">IF(D1091="Masks",F1091*0.1,0)</f>
        <v>0</v>
      </c>
      <c r="R1091" s="12">
        <f t="shared" ref="R1091:R1154" si="229">IF(E1091&gt;1,F1091*0.03,0)</f>
        <v>4.8278999999999996</v>
      </c>
      <c r="S1091" s="12">
        <f t="shared" ref="S1091:S1154" si="230">IF(D1091="Accessories",F1091*0.15,0)</f>
        <v>0</v>
      </c>
      <c r="T1091" s="12">
        <f t="shared" ref="T1091:T1154" si="231">IF(AND(K1091="Saturday",C1091="Fitness"),F1091*0.1,0)</f>
        <v>16.093</v>
      </c>
      <c r="U1091" s="12">
        <f t="shared" ref="U1091:U1154" si="232">IF(AND(K1091="Friday",C1091="Automotive"),F1091*0.2,0)</f>
        <v>0</v>
      </c>
      <c r="V1091" s="13" t="str">
        <f t="shared" ref="V1091:V1154" ca="1" si="233">IF(ABS(TODAY()-B1091)&gt;56,"Greater Than 8 Weeks Old","Less Than 8 Weeks Old")</f>
        <v>Greater Than 8 Weeks Old</v>
      </c>
    </row>
    <row r="1092" spans="1:22" x14ac:dyDescent="0.45">
      <c r="A1092" s="2" t="s">
        <v>302</v>
      </c>
      <c r="B1092" s="5">
        <v>43687</v>
      </c>
      <c r="C1092" s="5" t="s">
        <v>369</v>
      </c>
      <c r="D1092" s="5" t="s">
        <v>372</v>
      </c>
      <c r="E1092" s="6">
        <v>4</v>
      </c>
      <c r="F1092" s="3">
        <v>96</v>
      </c>
      <c r="G1092" s="3">
        <v>42</v>
      </c>
      <c r="H1092" s="8">
        <f t="shared" si="221"/>
        <v>10.5</v>
      </c>
      <c r="I1092" s="3">
        <v>54</v>
      </c>
      <c r="J1092" s="4">
        <v>0.56000000000000005</v>
      </c>
      <c r="K1092" s="2" t="str">
        <f t="shared" si="222"/>
        <v>Saturday</v>
      </c>
      <c r="L1092" s="5">
        <f t="shared" si="223"/>
        <v>43690</v>
      </c>
      <c r="M1092" s="2" t="str">
        <f t="shared" si="224"/>
        <v>Tuesday</v>
      </c>
      <c r="N1092" s="2" t="str">
        <f t="shared" si="225"/>
        <v>Tuesday</v>
      </c>
      <c r="O1092" s="12">
        <f t="shared" si="226"/>
        <v>0</v>
      </c>
      <c r="P1092" s="11" t="str">
        <f t="shared" si="227"/>
        <v>Low Cost per Unit</v>
      </c>
      <c r="Q1092" s="12">
        <f t="shared" si="228"/>
        <v>0</v>
      </c>
      <c r="R1092" s="12">
        <f t="shared" si="229"/>
        <v>2.88</v>
      </c>
      <c r="S1092" s="12">
        <f t="shared" si="230"/>
        <v>0</v>
      </c>
      <c r="T1092" s="12">
        <f t="shared" si="231"/>
        <v>9.6000000000000014</v>
      </c>
      <c r="U1092" s="12">
        <f t="shared" si="232"/>
        <v>0</v>
      </c>
      <c r="V1092" s="13" t="str">
        <f t="shared" ca="1" si="233"/>
        <v>Greater Than 8 Weeks Old</v>
      </c>
    </row>
    <row r="1093" spans="1:22" x14ac:dyDescent="0.45">
      <c r="A1093" s="2" t="s">
        <v>288</v>
      </c>
      <c r="B1093" s="5">
        <v>43687</v>
      </c>
      <c r="C1093" s="5" t="s">
        <v>367</v>
      </c>
      <c r="D1093" s="5" t="s">
        <v>368</v>
      </c>
      <c r="E1093" s="6">
        <v>10</v>
      </c>
      <c r="F1093" s="3">
        <v>449.9</v>
      </c>
      <c r="G1093" s="3">
        <v>180</v>
      </c>
      <c r="H1093" s="8">
        <f t="shared" si="221"/>
        <v>18</v>
      </c>
      <c r="I1093" s="3">
        <v>269.89999999999998</v>
      </c>
      <c r="J1093" s="4">
        <v>0.6</v>
      </c>
      <c r="K1093" s="2" t="str">
        <f t="shared" si="222"/>
        <v>Saturday</v>
      </c>
      <c r="L1093" s="5">
        <f t="shared" si="223"/>
        <v>43690</v>
      </c>
      <c r="M1093" s="2" t="str">
        <f t="shared" si="224"/>
        <v>Tuesday</v>
      </c>
      <c r="N1093" s="2" t="str">
        <f t="shared" si="225"/>
        <v>Tuesday</v>
      </c>
      <c r="O1093" s="12">
        <f t="shared" si="226"/>
        <v>0</v>
      </c>
      <c r="P1093" s="11" t="str">
        <f t="shared" si="227"/>
        <v>High Cost per Unit</v>
      </c>
      <c r="Q1093" s="12">
        <f t="shared" si="228"/>
        <v>44.99</v>
      </c>
      <c r="R1093" s="12">
        <f t="shared" si="229"/>
        <v>13.496999999999998</v>
      </c>
      <c r="S1093" s="12">
        <f t="shared" si="230"/>
        <v>0</v>
      </c>
      <c r="T1093" s="12">
        <f t="shared" si="231"/>
        <v>0</v>
      </c>
      <c r="U1093" s="12">
        <f t="shared" si="232"/>
        <v>0</v>
      </c>
      <c r="V1093" s="13" t="str">
        <f t="shared" ca="1" si="233"/>
        <v>Greater Than 8 Weeks Old</v>
      </c>
    </row>
    <row r="1094" spans="1:22" x14ac:dyDescent="0.45">
      <c r="A1094" s="2" t="s">
        <v>245</v>
      </c>
      <c r="B1094" s="5">
        <v>43687</v>
      </c>
      <c r="C1094" s="5" t="s">
        <v>369</v>
      </c>
      <c r="D1094" s="5" t="s">
        <v>372</v>
      </c>
      <c r="E1094" s="6">
        <v>2</v>
      </c>
      <c r="F1094" s="3">
        <v>79.98</v>
      </c>
      <c r="G1094" s="3">
        <v>32.4</v>
      </c>
      <c r="H1094" s="8">
        <f t="shared" si="221"/>
        <v>16.2</v>
      </c>
      <c r="I1094" s="3">
        <v>47.58</v>
      </c>
      <c r="J1094" s="4">
        <v>0.59</v>
      </c>
      <c r="K1094" s="2" t="str">
        <f t="shared" si="222"/>
        <v>Saturday</v>
      </c>
      <c r="L1094" s="5">
        <f t="shared" si="223"/>
        <v>43690</v>
      </c>
      <c r="M1094" s="2" t="str">
        <f t="shared" si="224"/>
        <v>Tuesday</v>
      </c>
      <c r="N1094" s="2" t="str">
        <f t="shared" si="225"/>
        <v>Tuesday</v>
      </c>
      <c r="O1094" s="12">
        <f t="shared" si="226"/>
        <v>0</v>
      </c>
      <c r="P1094" s="11" t="str">
        <f t="shared" si="227"/>
        <v>Low Cost per Unit</v>
      </c>
      <c r="Q1094" s="12">
        <f t="shared" si="228"/>
        <v>0</v>
      </c>
      <c r="R1094" s="12">
        <f t="shared" si="229"/>
        <v>2.3994</v>
      </c>
      <c r="S1094" s="12">
        <f t="shared" si="230"/>
        <v>0</v>
      </c>
      <c r="T1094" s="12">
        <f t="shared" si="231"/>
        <v>7.9980000000000011</v>
      </c>
      <c r="U1094" s="12">
        <f t="shared" si="232"/>
        <v>0</v>
      </c>
      <c r="V1094" s="13" t="str">
        <f t="shared" ca="1" si="233"/>
        <v>Greater Than 8 Weeks Old</v>
      </c>
    </row>
    <row r="1095" spans="1:22" x14ac:dyDescent="0.45">
      <c r="A1095" s="2" t="s">
        <v>223</v>
      </c>
      <c r="B1095" s="5">
        <v>43687</v>
      </c>
      <c r="C1095" s="5" t="s">
        <v>367</v>
      </c>
      <c r="D1095" s="5" t="s">
        <v>368</v>
      </c>
      <c r="E1095" s="6">
        <v>4</v>
      </c>
      <c r="F1095" s="3">
        <v>179.96</v>
      </c>
      <c r="G1095" s="3">
        <v>72</v>
      </c>
      <c r="H1095" s="8">
        <f t="shared" si="221"/>
        <v>18</v>
      </c>
      <c r="I1095" s="3">
        <v>107.96</v>
      </c>
      <c r="J1095" s="4">
        <v>0.6</v>
      </c>
      <c r="K1095" s="2" t="str">
        <f t="shared" si="222"/>
        <v>Saturday</v>
      </c>
      <c r="L1095" s="5">
        <f t="shared" si="223"/>
        <v>43690</v>
      </c>
      <c r="M1095" s="2" t="str">
        <f t="shared" si="224"/>
        <v>Tuesday</v>
      </c>
      <c r="N1095" s="2" t="str">
        <f t="shared" si="225"/>
        <v>Tuesday</v>
      </c>
      <c r="O1095" s="12">
        <f t="shared" si="226"/>
        <v>0</v>
      </c>
      <c r="P1095" s="11" t="str">
        <f t="shared" si="227"/>
        <v>High Cost per Unit</v>
      </c>
      <c r="Q1095" s="12">
        <f t="shared" si="228"/>
        <v>17.996000000000002</v>
      </c>
      <c r="R1095" s="12">
        <f t="shared" si="229"/>
        <v>5.3987999999999996</v>
      </c>
      <c r="S1095" s="12">
        <f t="shared" si="230"/>
        <v>0</v>
      </c>
      <c r="T1095" s="12">
        <f t="shared" si="231"/>
        <v>0</v>
      </c>
      <c r="U1095" s="12">
        <f t="shared" si="232"/>
        <v>0</v>
      </c>
      <c r="V1095" s="13" t="str">
        <f t="shared" ca="1" si="233"/>
        <v>Greater Than 8 Weeks Old</v>
      </c>
    </row>
    <row r="1096" spans="1:22" x14ac:dyDescent="0.45">
      <c r="A1096" s="2" t="s">
        <v>303</v>
      </c>
      <c r="B1096" s="5">
        <v>43687</v>
      </c>
      <c r="C1096" s="5" t="s">
        <v>371</v>
      </c>
      <c r="D1096" s="5" t="s">
        <v>371</v>
      </c>
      <c r="E1096" s="6">
        <v>8</v>
      </c>
      <c r="F1096" s="3">
        <v>223.92</v>
      </c>
      <c r="G1096" s="3">
        <v>168</v>
      </c>
      <c r="H1096" s="8">
        <f t="shared" si="221"/>
        <v>21</v>
      </c>
      <c r="I1096" s="3">
        <v>55.92</v>
      </c>
      <c r="J1096" s="4">
        <v>0.25</v>
      </c>
      <c r="K1096" s="2" t="str">
        <f t="shared" si="222"/>
        <v>Saturday</v>
      </c>
      <c r="L1096" s="5">
        <f t="shared" si="223"/>
        <v>43690</v>
      </c>
      <c r="M1096" s="2" t="str">
        <f t="shared" si="224"/>
        <v>Tuesday</v>
      </c>
      <c r="N1096" s="2" t="str">
        <f t="shared" si="225"/>
        <v>Tuesday</v>
      </c>
      <c r="O1096" s="12">
        <f t="shared" si="226"/>
        <v>0</v>
      </c>
      <c r="P1096" s="11" t="str">
        <f t="shared" si="227"/>
        <v>High Cost per Unit</v>
      </c>
      <c r="Q1096" s="12">
        <f t="shared" si="228"/>
        <v>0</v>
      </c>
      <c r="R1096" s="12">
        <f t="shared" si="229"/>
        <v>6.7175999999999991</v>
      </c>
      <c r="S1096" s="12">
        <f t="shared" si="230"/>
        <v>0</v>
      </c>
      <c r="T1096" s="12">
        <f t="shared" si="231"/>
        <v>0</v>
      </c>
      <c r="U1096" s="12">
        <f t="shared" si="232"/>
        <v>0</v>
      </c>
      <c r="V1096" s="13" t="str">
        <f t="shared" ca="1" si="233"/>
        <v>Greater Than 8 Weeks Old</v>
      </c>
    </row>
    <row r="1097" spans="1:22" x14ac:dyDescent="0.45">
      <c r="A1097" s="2" t="s">
        <v>206</v>
      </c>
      <c r="B1097" s="5">
        <v>43687</v>
      </c>
      <c r="C1097" s="5" t="s">
        <v>369</v>
      </c>
      <c r="D1097" s="5" t="s">
        <v>372</v>
      </c>
      <c r="E1097" s="6">
        <v>2</v>
      </c>
      <c r="F1097" s="3">
        <v>100</v>
      </c>
      <c r="G1097" s="3">
        <v>29.98</v>
      </c>
      <c r="H1097" s="8">
        <f t="shared" si="221"/>
        <v>14.99</v>
      </c>
      <c r="I1097" s="3">
        <v>70.02</v>
      </c>
      <c r="J1097" s="4">
        <v>0.7</v>
      </c>
      <c r="K1097" s="2" t="str">
        <f t="shared" si="222"/>
        <v>Saturday</v>
      </c>
      <c r="L1097" s="5">
        <f t="shared" si="223"/>
        <v>43690</v>
      </c>
      <c r="M1097" s="2" t="str">
        <f t="shared" si="224"/>
        <v>Tuesday</v>
      </c>
      <c r="N1097" s="2" t="str">
        <f t="shared" si="225"/>
        <v>Tuesday</v>
      </c>
      <c r="O1097" s="12">
        <f t="shared" si="226"/>
        <v>0</v>
      </c>
      <c r="P1097" s="11" t="str">
        <f t="shared" si="227"/>
        <v>Low Cost per Unit</v>
      </c>
      <c r="Q1097" s="12">
        <f t="shared" si="228"/>
        <v>0</v>
      </c>
      <c r="R1097" s="12">
        <f t="shared" si="229"/>
        <v>3</v>
      </c>
      <c r="S1097" s="12">
        <f t="shared" si="230"/>
        <v>0</v>
      </c>
      <c r="T1097" s="12">
        <f t="shared" si="231"/>
        <v>10</v>
      </c>
      <c r="U1097" s="12">
        <f t="shared" si="232"/>
        <v>0</v>
      </c>
      <c r="V1097" s="13" t="str">
        <f t="shared" ca="1" si="233"/>
        <v>Greater Than 8 Weeks Old</v>
      </c>
    </row>
    <row r="1098" spans="1:22" x14ac:dyDescent="0.45">
      <c r="A1098" s="2" t="s">
        <v>107</v>
      </c>
      <c r="B1098" s="5">
        <v>43687</v>
      </c>
      <c r="C1098" s="5" t="s">
        <v>375</v>
      </c>
      <c r="D1098" s="5" t="s">
        <v>377</v>
      </c>
      <c r="E1098" s="6">
        <v>3</v>
      </c>
      <c r="F1098" s="3">
        <v>60</v>
      </c>
      <c r="G1098" s="3">
        <v>12</v>
      </c>
      <c r="H1098" s="8">
        <f t="shared" si="221"/>
        <v>4</v>
      </c>
      <c r="I1098" s="3">
        <v>48</v>
      </c>
      <c r="J1098" s="4">
        <v>0.8</v>
      </c>
      <c r="K1098" s="2" t="str">
        <f t="shared" si="222"/>
        <v>Saturday</v>
      </c>
      <c r="L1098" s="5">
        <f t="shared" si="223"/>
        <v>43690</v>
      </c>
      <c r="M1098" s="2" t="str">
        <f t="shared" si="224"/>
        <v>Tuesday</v>
      </c>
      <c r="N1098" s="2" t="str">
        <f t="shared" si="225"/>
        <v>Tuesday</v>
      </c>
      <c r="O1098" s="12">
        <f t="shared" si="226"/>
        <v>0</v>
      </c>
      <c r="P1098" s="11" t="str">
        <f t="shared" si="227"/>
        <v>Low Cost per Unit</v>
      </c>
      <c r="Q1098" s="12">
        <f t="shared" si="228"/>
        <v>0</v>
      </c>
      <c r="R1098" s="12">
        <f t="shared" si="229"/>
        <v>1.7999999999999998</v>
      </c>
      <c r="S1098" s="12">
        <f t="shared" si="230"/>
        <v>0</v>
      </c>
      <c r="T1098" s="12">
        <f t="shared" si="231"/>
        <v>0</v>
      </c>
      <c r="U1098" s="12">
        <f t="shared" si="232"/>
        <v>0</v>
      </c>
      <c r="V1098" s="13" t="str">
        <f t="shared" ca="1" si="233"/>
        <v>Greater Than 8 Weeks Old</v>
      </c>
    </row>
    <row r="1099" spans="1:22" x14ac:dyDescent="0.45">
      <c r="A1099" s="2" t="s">
        <v>48</v>
      </c>
      <c r="B1099" s="5">
        <v>43687</v>
      </c>
      <c r="C1099" s="5" t="s">
        <v>378</v>
      </c>
      <c r="D1099" s="5" t="s">
        <v>379</v>
      </c>
      <c r="E1099" s="6">
        <v>17</v>
      </c>
      <c r="F1099" s="3">
        <v>679.83</v>
      </c>
      <c r="G1099" s="3">
        <v>225.08</v>
      </c>
      <c r="H1099" s="8">
        <f t="shared" si="221"/>
        <v>13.24</v>
      </c>
      <c r="I1099" s="3">
        <v>454.75</v>
      </c>
      <c r="J1099" s="4">
        <v>0.67</v>
      </c>
      <c r="K1099" s="2" t="str">
        <f t="shared" si="222"/>
        <v>Saturday</v>
      </c>
      <c r="L1099" s="5">
        <f t="shared" si="223"/>
        <v>43690</v>
      </c>
      <c r="M1099" s="2" t="str">
        <f t="shared" si="224"/>
        <v>Tuesday</v>
      </c>
      <c r="N1099" s="2" t="str">
        <f t="shared" si="225"/>
        <v>Tuesday</v>
      </c>
      <c r="O1099" s="12">
        <f t="shared" si="226"/>
        <v>0</v>
      </c>
      <c r="P1099" s="11" t="str">
        <f t="shared" si="227"/>
        <v>Low Cost per Unit</v>
      </c>
      <c r="Q1099" s="12">
        <f t="shared" si="228"/>
        <v>0</v>
      </c>
      <c r="R1099" s="12">
        <f t="shared" si="229"/>
        <v>20.3949</v>
      </c>
      <c r="S1099" s="12">
        <f t="shared" si="230"/>
        <v>0</v>
      </c>
      <c r="T1099" s="12">
        <f t="shared" si="231"/>
        <v>0</v>
      </c>
      <c r="U1099" s="12">
        <f t="shared" si="232"/>
        <v>0</v>
      </c>
      <c r="V1099" s="13" t="str">
        <f t="shared" ca="1" si="233"/>
        <v>Greater Than 8 Weeks Old</v>
      </c>
    </row>
    <row r="1100" spans="1:22" x14ac:dyDescent="0.45">
      <c r="A1100" s="2" t="s">
        <v>185</v>
      </c>
      <c r="B1100" s="5">
        <v>43687</v>
      </c>
      <c r="C1100" s="5" t="s">
        <v>378</v>
      </c>
      <c r="D1100" s="5" t="s">
        <v>379</v>
      </c>
      <c r="E1100" s="6">
        <v>1</v>
      </c>
      <c r="F1100" s="3">
        <v>129</v>
      </c>
      <c r="G1100" s="3">
        <v>40.17</v>
      </c>
      <c r="H1100" s="8">
        <f t="shared" si="221"/>
        <v>40.17</v>
      </c>
      <c r="I1100" s="3">
        <v>88.83</v>
      </c>
      <c r="J1100" s="4">
        <v>0.69</v>
      </c>
      <c r="K1100" s="2" t="str">
        <f t="shared" si="222"/>
        <v>Saturday</v>
      </c>
      <c r="L1100" s="5">
        <f t="shared" si="223"/>
        <v>43690</v>
      </c>
      <c r="M1100" s="2" t="str">
        <f t="shared" si="224"/>
        <v>Tuesday</v>
      </c>
      <c r="N1100" s="2" t="str">
        <f t="shared" si="225"/>
        <v>Tuesday</v>
      </c>
      <c r="O1100" s="12">
        <f t="shared" si="226"/>
        <v>0</v>
      </c>
      <c r="P1100" s="11" t="str">
        <f t="shared" si="227"/>
        <v>High Cost per Unit</v>
      </c>
      <c r="Q1100" s="12">
        <f t="shared" si="228"/>
        <v>0</v>
      </c>
      <c r="R1100" s="12">
        <f t="shared" si="229"/>
        <v>0</v>
      </c>
      <c r="S1100" s="12">
        <f t="shared" si="230"/>
        <v>0</v>
      </c>
      <c r="T1100" s="12">
        <f t="shared" si="231"/>
        <v>0</v>
      </c>
      <c r="U1100" s="12">
        <f t="shared" si="232"/>
        <v>0</v>
      </c>
      <c r="V1100" s="13" t="str">
        <f t="shared" ca="1" si="233"/>
        <v>Greater Than 8 Weeks Old</v>
      </c>
    </row>
    <row r="1101" spans="1:22" x14ac:dyDescent="0.45">
      <c r="A1101" s="2" t="s">
        <v>108</v>
      </c>
      <c r="B1101" s="5">
        <v>43687</v>
      </c>
      <c r="C1101" s="5" t="s">
        <v>369</v>
      </c>
      <c r="D1101" s="5" t="s">
        <v>394</v>
      </c>
      <c r="E1101" s="6">
        <v>1</v>
      </c>
      <c r="F1101" s="3">
        <v>69</v>
      </c>
      <c r="G1101" s="3">
        <v>15</v>
      </c>
      <c r="H1101" s="8">
        <f t="shared" si="221"/>
        <v>15</v>
      </c>
      <c r="I1101" s="3">
        <v>54</v>
      </c>
      <c r="J1101" s="4">
        <v>0.78</v>
      </c>
      <c r="K1101" s="2" t="str">
        <f t="shared" si="222"/>
        <v>Saturday</v>
      </c>
      <c r="L1101" s="5">
        <f t="shared" si="223"/>
        <v>43690</v>
      </c>
      <c r="M1101" s="2" t="str">
        <f t="shared" si="224"/>
        <v>Tuesday</v>
      </c>
      <c r="N1101" s="2" t="str">
        <f t="shared" si="225"/>
        <v>Tuesday</v>
      </c>
      <c r="O1101" s="12">
        <f t="shared" si="226"/>
        <v>0</v>
      </c>
      <c r="P1101" s="11" t="str">
        <f t="shared" si="227"/>
        <v>Low Cost per Unit</v>
      </c>
      <c r="Q1101" s="12">
        <f t="shared" si="228"/>
        <v>0</v>
      </c>
      <c r="R1101" s="12">
        <f t="shared" si="229"/>
        <v>0</v>
      </c>
      <c r="S1101" s="12">
        <f t="shared" si="230"/>
        <v>0</v>
      </c>
      <c r="T1101" s="12">
        <f t="shared" si="231"/>
        <v>6.9</v>
      </c>
      <c r="U1101" s="12">
        <f t="shared" si="232"/>
        <v>0</v>
      </c>
      <c r="V1101" s="13" t="str">
        <f t="shared" ca="1" si="233"/>
        <v>Greater Than 8 Weeks Old</v>
      </c>
    </row>
    <row r="1102" spans="1:22" x14ac:dyDescent="0.45">
      <c r="A1102" s="2" t="s">
        <v>304</v>
      </c>
      <c r="B1102" s="5">
        <v>43687</v>
      </c>
      <c r="C1102" s="5" t="s">
        <v>369</v>
      </c>
      <c r="D1102" s="5" t="s">
        <v>394</v>
      </c>
      <c r="E1102" s="6">
        <v>20</v>
      </c>
      <c r="F1102" s="3">
        <v>679.8</v>
      </c>
      <c r="G1102" s="3">
        <v>300</v>
      </c>
      <c r="H1102" s="8">
        <f t="shared" si="221"/>
        <v>15</v>
      </c>
      <c r="I1102" s="3">
        <v>379.8</v>
      </c>
      <c r="J1102" s="4">
        <v>0.56000000000000005</v>
      </c>
      <c r="K1102" s="2" t="str">
        <f t="shared" si="222"/>
        <v>Saturday</v>
      </c>
      <c r="L1102" s="5">
        <f t="shared" si="223"/>
        <v>43690</v>
      </c>
      <c r="M1102" s="2" t="str">
        <f t="shared" si="224"/>
        <v>Tuesday</v>
      </c>
      <c r="N1102" s="2" t="str">
        <f t="shared" si="225"/>
        <v>Tuesday</v>
      </c>
      <c r="O1102" s="12">
        <f t="shared" si="226"/>
        <v>0</v>
      </c>
      <c r="P1102" s="11" t="str">
        <f t="shared" si="227"/>
        <v>Low Cost per Unit</v>
      </c>
      <c r="Q1102" s="12">
        <f t="shared" si="228"/>
        <v>0</v>
      </c>
      <c r="R1102" s="12">
        <f t="shared" si="229"/>
        <v>20.393999999999998</v>
      </c>
      <c r="S1102" s="12">
        <f t="shared" si="230"/>
        <v>0</v>
      </c>
      <c r="T1102" s="12">
        <f t="shared" si="231"/>
        <v>67.98</v>
      </c>
      <c r="U1102" s="12">
        <f t="shared" si="232"/>
        <v>0</v>
      </c>
      <c r="V1102" s="13" t="str">
        <f t="shared" ca="1" si="233"/>
        <v>Greater Than 8 Weeks Old</v>
      </c>
    </row>
    <row r="1103" spans="1:22" x14ac:dyDescent="0.45">
      <c r="A1103" s="2" t="s">
        <v>305</v>
      </c>
      <c r="B1103" s="5">
        <v>43687</v>
      </c>
      <c r="C1103" s="5" t="s">
        <v>371</v>
      </c>
      <c r="D1103" s="5" t="s">
        <v>371</v>
      </c>
      <c r="E1103" s="6">
        <v>1</v>
      </c>
      <c r="F1103" s="3">
        <v>33.99</v>
      </c>
      <c r="G1103" s="3">
        <v>13.5</v>
      </c>
      <c r="H1103" s="8">
        <f t="shared" si="221"/>
        <v>13.5</v>
      </c>
      <c r="I1103" s="3">
        <v>20.49</v>
      </c>
      <c r="J1103" s="4">
        <v>0.6</v>
      </c>
      <c r="K1103" s="2" t="str">
        <f t="shared" si="222"/>
        <v>Saturday</v>
      </c>
      <c r="L1103" s="5">
        <f t="shared" si="223"/>
        <v>43690</v>
      </c>
      <c r="M1103" s="2" t="str">
        <f t="shared" si="224"/>
        <v>Tuesday</v>
      </c>
      <c r="N1103" s="2" t="str">
        <f t="shared" si="225"/>
        <v>Tuesday</v>
      </c>
      <c r="O1103" s="12">
        <f t="shared" si="226"/>
        <v>0</v>
      </c>
      <c r="P1103" s="11" t="str">
        <f t="shared" si="227"/>
        <v>Low Cost per Unit</v>
      </c>
      <c r="Q1103" s="12">
        <f t="shared" si="228"/>
        <v>0</v>
      </c>
      <c r="R1103" s="12">
        <f t="shared" si="229"/>
        <v>0</v>
      </c>
      <c r="S1103" s="12">
        <f t="shared" si="230"/>
        <v>0</v>
      </c>
      <c r="T1103" s="12">
        <f t="shared" si="231"/>
        <v>0</v>
      </c>
      <c r="U1103" s="12">
        <f t="shared" si="232"/>
        <v>0</v>
      </c>
      <c r="V1103" s="13" t="str">
        <f t="shared" ca="1" si="233"/>
        <v>Greater Than 8 Weeks Old</v>
      </c>
    </row>
    <row r="1104" spans="1:22" x14ac:dyDescent="0.45">
      <c r="A1104" s="2" t="s">
        <v>247</v>
      </c>
      <c r="B1104" s="5">
        <v>43687</v>
      </c>
      <c r="C1104" s="5" t="s">
        <v>369</v>
      </c>
      <c r="D1104" s="5" t="s">
        <v>389</v>
      </c>
      <c r="E1104" s="6">
        <v>4</v>
      </c>
      <c r="F1104" s="3">
        <v>1199.96</v>
      </c>
      <c r="G1104" s="3">
        <v>540</v>
      </c>
      <c r="H1104" s="8">
        <f t="shared" si="221"/>
        <v>135</v>
      </c>
      <c r="I1104" s="3">
        <v>659.96</v>
      </c>
      <c r="J1104" s="4">
        <v>0.55000000000000004</v>
      </c>
      <c r="K1104" s="2" t="str">
        <f t="shared" si="222"/>
        <v>Saturday</v>
      </c>
      <c r="L1104" s="5">
        <f t="shared" si="223"/>
        <v>43690</v>
      </c>
      <c r="M1104" s="2" t="str">
        <f t="shared" si="224"/>
        <v>Tuesday</v>
      </c>
      <c r="N1104" s="2" t="str">
        <f t="shared" si="225"/>
        <v>Tuesday</v>
      </c>
      <c r="O1104" s="12">
        <f t="shared" si="226"/>
        <v>0</v>
      </c>
      <c r="P1104" s="11" t="str">
        <f t="shared" si="227"/>
        <v>High Cost per Unit</v>
      </c>
      <c r="Q1104" s="12">
        <f t="shared" si="228"/>
        <v>0</v>
      </c>
      <c r="R1104" s="12">
        <f t="shared" si="229"/>
        <v>35.998800000000003</v>
      </c>
      <c r="S1104" s="12">
        <f t="shared" si="230"/>
        <v>0</v>
      </c>
      <c r="T1104" s="12">
        <f t="shared" si="231"/>
        <v>119.99600000000001</v>
      </c>
      <c r="U1104" s="12">
        <f t="shared" si="232"/>
        <v>0</v>
      </c>
      <c r="V1104" s="13" t="str">
        <f t="shared" ca="1" si="233"/>
        <v>Greater Than 8 Weeks Old</v>
      </c>
    </row>
    <row r="1105" spans="1:22" x14ac:dyDescent="0.45">
      <c r="A1105" s="2" t="s">
        <v>306</v>
      </c>
      <c r="B1105" s="5">
        <v>43687</v>
      </c>
      <c r="C1105" s="5" t="s">
        <v>371</v>
      </c>
      <c r="D1105" s="5" t="s">
        <v>371</v>
      </c>
      <c r="E1105" s="6">
        <v>3</v>
      </c>
      <c r="F1105" s="3">
        <v>899.97</v>
      </c>
      <c r="G1105" s="3">
        <v>829.5</v>
      </c>
      <c r="H1105" s="8">
        <f t="shared" si="221"/>
        <v>276.5</v>
      </c>
      <c r="I1105" s="3">
        <v>70.47</v>
      </c>
      <c r="J1105" s="4">
        <v>0.08</v>
      </c>
      <c r="K1105" s="2" t="str">
        <f t="shared" si="222"/>
        <v>Saturday</v>
      </c>
      <c r="L1105" s="5">
        <f t="shared" si="223"/>
        <v>43690</v>
      </c>
      <c r="M1105" s="2" t="str">
        <f t="shared" si="224"/>
        <v>Tuesday</v>
      </c>
      <c r="N1105" s="2" t="str">
        <f t="shared" si="225"/>
        <v>Tuesday</v>
      </c>
      <c r="O1105" s="12">
        <f t="shared" si="226"/>
        <v>0</v>
      </c>
      <c r="P1105" s="11" t="str">
        <f t="shared" si="227"/>
        <v>High Cost per Unit</v>
      </c>
      <c r="Q1105" s="12">
        <f t="shared" si="228"/>
        <v>0</v>
      </c>
      <c r="R1105" s="12">
        <f t="shared" si="229"/>
        <v>26.999099999999999</v>
      </c>
      <c r="S1105" s="12">
        <f t="shared" si="230"/>
        <v>0</v>
      </c>
      <c r="T1105" s="12">
        <f t="shared" si="231"/>
        <v>0</v>
      </c>
      <c r="U1105" s="12">
        <f t="shared" si="232"/>
        <v>0</v>
      </c>
      <c r="V1105" s="13" t="str">
        <f t="shared" ca="1" si="233"/>
        <v>Greater Than 8 Weeks Old</v>
      </c>
    </row>
    <row r="1106" spans="1:22" x14ac:dyDescent="0.45">
      <c r="A1106" s="2" t="s">
        <v>248</v>
      </c>
      <c r="B1106" s="5">
        <v>43687</v>
      </c>
      <c r="C1106" s="5" t="s">
        <v>375</v>
      </c>
      <c r="D1106" s="5" t="s">
        <v>382</v>
      </c>
      <c r="E1106" s="6">
        <v>65</v>
      </c>
      <c r="F1106" s="3">
        <v>649.35</v>
      </c>
      <c r="G1106" s="3">
        <v>438.75</v>
      </c>
      <c r="H1106" s="8">
        <f t="shared" si="221"/>
        <v>6.75</v>
      </c>
      <c r="I1106" s="3">
        <v>210.6</v>
      </c>
      <c r="J1106" s="4">
        <v>0.32</v>
      </c>
      <c r="K1106" s="2" t="str">
        <f t="shared" si="222"/>
        <v>Saturday</v>
      </c>
      <c r="L1106" s="5">
        <f t="shared" si="223"/>
        <v>43690</v>
      </c>
      <c r="M1106" s="2" t="str">
        <f t="shared" si="224"/>
        <v>Tuesday</v>
      </c>
      <c r="N1106" s="2" t="str">
        <f t="shared" si="225"/>
        <v>Tuesday</v>
      </c>
      <c r="O1106" s="12">
        <f t="shared" si="226"/>
        <v>0</v>
      </c>
      <c r="P1106" s="11" t="str">
        <f t="shared" si="227"/>
        <v>Low Cost per Unit</v>
      </c>
      <c r="Q1106" s="12">
        <f t="shared" si="228"/>
        <v>0</v>
      </c>
      <c r="R1106" s="12">
        <f t="shared" si="229"/>
        <v>19.480499999999999</v>
      </c>
      <c r="S1106" s="12">
        <f t="shared" si="230"/>
        <v>0</v>
      </c>
      <c r="T1106" s="12">
        <f t="shared" si="231"/>
        <v>0</v>
      </c>
      <c r="U1106" s="12">
        <f t="shared" si="232"/>
        <v>0</v>
      </c>
      <c r="V1106" s="13" t="str">
        <f t="shared" ca="1" si="233"/>
        <v>Greater Than 8 Weeks Old</v>
      </c>
    </row>
    <row r="1107" spans="1:22" x14ac:dyDescent="0.45">
      <c r="A1107" s="2" t="s">
        <v>307</v>
      </c>
      <c r="B1107" s="5">
        <v>43687</v>
      </c>
      <c r="C1107" s="5" t="s">
        <v>386</v>
      </c>
      <c r="D1107" s="5" t="s">
        <v>395</v>
      </c>
      <c r="E1107" s="6">
        <v>9</v>
      </c>
      <c r="F1107" s="3">
        <v>80.91</v>
      </c>
      <c r="G1107" s="3">
        <v>63</v>
      </c>
      <c r="H1107" s="8">
        <f t="shared" si="221"/>
        <v>7</v>
      </c>
      <c r="I1107" s="3">
        <v>17.91</v>
      </c>
      <c r="J1107" s="4">
        <v>0.22</v>
      </c>
      <c r="K1107" s="2" t="str">
        <f t="shared" si="222"/>
        <v>Saturday</v>
      </c>
      <c r="L1107" s="5">
        <f t="shared" si="223"/>
        <v>43690</v>
      </c>
      <c r="M1107" s="2" t="str">
        <f t="shared" si="224"/>
        <v>Tuesday</v>
      </c>
      <c r="N1107" s="2" t="str">
        <f t="shared" si="225"/>
        <v>Tuesday</v>
      </c>
      <c r="O1107" s="12">
        <f t="shared" si="226"/>
        <v>0</v>
      </c>
      <c r="P1107" s="11" t="str">
        <f t="shared" si="227"/>
        <v>Low Cost per Unit</v>
      </c>
      <c r="Q1107" s="12">
        <f t="shared" si="228"/>
        <v>0</v>
      </c>
      <c r="R1107" s="12">
        <f t="shared" si="229"/>
        <v>2.4272999999999998</v>
      </c>
      <c r="S1107" s="12">
        <f t="shared" si="230"/>
        <v>0</v>
      </c>
      <c r="T1107" s="12">
        <f t="shared" si="231"/>
        <v>0</v>
      </c>
      <c r="U1107" s="12">
        <f t="shared" si="232"/>
        <v>0</v>
      </c>
      <c r="V1107" s="13" t="str">
        <f t="shared" ca="1" si="233"/>
        <v>Greater Than 8 Weeks Old</v>
      </c>
    </row>
    <row r="1108" spans="1:22" x14ac:dyDescent="0.45">
      <c r="A1108" s="2" t="s">
        <v>51</v>
      </c>
      <c r="B1108" s="5">
        <v>43687</v>
      </c>
      <c r="C1108" s="5" t="s">
        <v>375</v>
      </c>
      <c r="D1108" s="5" t="s">
        <v>382</v>
      </c>
      <c r="E1108" s="6">
        <v>2</v>
      </c>
      <c r="F1108" s="3">
        <v>198</v>
      </c>
      <c r="G1108" s="3">
        <v>48</v>
      </c>
      <c r="H1108" s="8">
        <f t="shared" si="221"/>
        <v>24</v>
      </c>
      <c r="I1108" s="3">
        <v>150</v>
      </c>
      <c r="J1108" s="4">
        <v>0.76</v>
      </c>
      <c r="K1108" s="2" t="str">
        <f t="shared" si="222"/>
        <v>Saturday</v>
      </c>
      <c r="L1108" s="5">
        <f t="shared" si="223"/>
        <v>43690</v>
      </c>
      <c r="M1108" s="2" t="str">
        <f t="shared" si="224"/>
        <v>Tuesday</v>
      </c>
      <c r="N1108" s="2" t="str">
        <f t="shared" si="225"/>
        <v>Tuesday</v>
      </c>
      <c r="O1108" s="12">
        <f t="shared" si="226"/>
        <v>0</v>
      </c>
      <c r="P1108" s="11" t="str">
        <f t="shared" si="227"/>
        <v>High Cost per Unit</v>
      </c>
      <c r="Q1108" s="12">
        <f t="shared" si="228"/>
        <v>0</v>
      </c>
      <c r="R1108" s="12">
        <f t="shared" si="229"/>
        <v>5.9399999999999995</v>
      </c>
      <c r="S1108" s="12">
        <f t="shared" si="230"/>
        <v>0</v>
      </c>
      <c r="T1108" s="12">
        <f t="shared" si="231"/>
        <v>0</v>
      </c>
      <c r="U1108" s="12">
        <f t="shared" si="232"/>
        <v>0</v>
      </c>
      <c r="V1108" s="13" t="str">
        <f t="shared" ca="1" si="233"/>
        <v>Greater Than 8 Weeks Old</v>
      </c>
    </row>
    <row r="1109" spans="1:22" x14ac:dyDescent="0.45">
      <c r="A1109" s="2" t="s">
        <v>113</v>
      </c>
      <c r="B1109" s="5">
        <v>43687</v>
      </c>
      <c r="C1109" s="5" t="s">
        <v>383</v>
      </c>
      <c r="D1109" s="5" t="s">
        <v>384</v>
      </c>
      <c r="E1109" s="6">
        <v>2</v>
      </c>
      <c r="F1109" s="3">
        <v>26</v>
      </c>
      <c r="G1109" s="3">
        <v>3.7</v>
      </c>
      <c r="H1109" s="8">
        <f t="shared" si="221"/>
        <v>1.85</v>
      </c>
      <c r="I1109" s="3">
        <v>22.3</v>
      </c>
      <c r="J1109" s="4">
        <v>0.86</v>
      </c>
      <c r="K1109" s="2" t="str">
        <f t="shared" si="222"/>
        <v>Saturday</v>
      </c>
      <c r="L1109" s="5">
        <f t="shared" si="223"/>
        <v>43690</v>
      </c>
      <c r="M1109" s="2" t="str">
        <f t="shared" si="224"/>
        <v>Tuesday</v>
      </c>
      <c r="N1109" s="2" t="str">
        <f t="shared" si="225"/>
        <v>Tuesday</v>
      </c>
      <c r="O1109" s="12">
        <f t="shared" si="226"/>
        <v>0</v>
      </c>
      <c r="P1109" s="11" t="str">
        <f t="shared" si="227"/>
        <v>Low Cost per Unit</v>
      </c>
      <c r="Q1109" s="12">
        <f t="shared" si="228"/>
        <v>0</v>
      </c>
      <c r="R1109" s="12">
        <f t="shared" si="229"/>
        <v>0.78</v>
      </c>
      <c r="S1109" s="12">
        <f t="shared" si="230"/>
        <v>0</v>
      </c>
      <c r="T1109" s="12">
        <f t="shared" si="231"/>
        <v>0</v>
      </c>
      <c r="U1109" s="12">
        <f t="shared" si="232"/>
        <v>0</v>
      </c>
      <c r="V1109" s="13" t="str">
        <f t="shared" ca="1" si="233"/>
        <v>Greater Than 8 Weeks Old</v>
      </c>
    </row>
    <row r="1110" spans="1:22" x14ac:dyDescent="0.45">
      <c r="A1110" s="2" t="s">
        <v>224</v>
      </c>
      <c r="B1110" s="5">
        <v>43687</v>
      </c>
      <c r="C1110" s="5" t="s">
        <v>383</v>
      </c>
      <c r="D1110" s="5" t="s">
        <v>384</v>
      </c>
      <c r="E1110" s="6">
        <v>2</v>
      </c>
      <c r="F1110" s="3">
        <v>38</v>
      </c>
      <c r="G1110" s="3">
        <v>12</v>
      </c>
      <c r="H1110" s="8">
        <f t="shared" si="221"/>
        <v>6</v>
      </c>
      <c r="I1110" s="3">
        <v>26</v>
      </c>
      <c r="J1110" s="4">
        <v>0.68</v>
      </c>
      <c r="K1110" s="2" t="str">
        <f t="shared" si="222"/>
        <v>Saturday</v>
      </c>
      <c r="L1110" s="5">
        <f t="shared" si="223"/>
        <v>43690</v>
      </c>
      <c r="M1110" s="2" t="str">
        <f t="shared" si="224"/>
        <v>Tuesday</v>
      </c>
      <c r="N1110" s="2" t="str">
        <f t="shared" si="225"/>
        <v>Tuesday</v>
      </c>
      <c r="O1110" s="12">
        <f t="shared" si="226"/>
        <v>0</v>
      </c>
      <c r="P1110" s="11" t="str">
        <f t="shared" si="227"/>
        <v>Low Cost per Unit</v>
      </c>
      <c r="Q1110" s="12">
        <f t="shared" si="228"/>
        <v>0</v>
      </c>
      <c r="R1110" s="12">
        <f t="shared" si="229"/>
        <v>1.1399999999999999</v>
      </c>
      <c r="S1110" s="12">
        <f t="shared" si="230"/>
        <v>0</v>
      </c>
      <c r="T1110" s="12">
        <f t="shared" si="231"/>
        <v>0</v>
      </c>
      <c r="U1110" s="12">
        <f t="shared" si="232"/>
        <v>0</v>
      </c>
      <c r="V1110" s="13" t="str">
        <f t="shared" ca="1" si="233"/>
        <v>Greater Than 8 Weeks Old</v>
      </c>
    </row>
    <row r="1111" spans="1:22" x14ac:dyDescent="0.45">
      <c r="A1111" s="2" t="s">
        <v>262</v>
      </c>
      <c r="B1111" s="5">
        <v>43687</v>
      </c>
      <c r="C1111" s="5" t="s">
        <v>383</v>
      </c>
      <c r="D1111" s="5" t="s">
        <v>384</v>
      </c>
      <c r="E1111" s="6">
        <v>9</v>
      </c>
      <c r="F1111" s="3">
        <v>89.91</v>
      </c>
      <c r="G1111" s="3">
        <v>39.6</v>
      </c>
      <c r="H1111" s="8">
        <f t="shared" si="221"/>
        <v>4.4000000000000004</v>
      </c>
      <c r="I1111" s="3">
        <v>50.31</v>
      </c>
      <c r="J1111" s="4">
        <v>0.56000000000000005</v>
      </c>
      <c r="K1111" s="2" t="str">
        <f t="shared" si="222"/>
        <v>Saturday</v>
      </c>
      <c r="L1111" s="5">
        <f t="shared" si="223"/>
        <v>43690</v>
      </c>
      <c r="M1111" s="2" t="str">
        <f t="shared" si="224"/>
        <v>Tuesday</v>
      </c>
      <c r="N1111" s="2" t="str">
        <f t="shared" si="225"/>
        <v>Tuesday</v>
      </c>
      <c r="O1111" s="12">
        <f t="shared" si="226"/>
        <v>0</v>
      </c>
      <c r="P1111" s="11" t="str">
        <f t="shared" si="227"/>
        <v>Low Cost per Unit</v>
      </c>
      <c r="Q1111" s="12">
        <f t="shared" si="228"/>
        <v>0</v>
      </c>
      <c r="R1111" s="12">
        <f t="shared" si="229"/>
        <v>2.6972999999999998</v>
      </c>
      <c r="S1111" s="12">
        <f t="shared" si="230"/>
        <v>0</v>
      </c>
      <c r="T1111" s="12">
        <f t="shared" si="231"/>
        <v>0</v>
      </c>
      <c r="U1111" s="12">
        <f t="shared" si="232"/>
        <v>0</v>
      </c>
      <c r="V1111" s="13" t="str">
        <f t="shared" ca="1" si="233"/>
        <v>Greater Than 8 Weeks Old</v>
      </c>
    </row>
    <row r="1112" spans="1:22" x14ac:dyDescent="0.45">
      <c r="A1112" s="2" t="s">
        <v>249</v>
      </c>
      <c r="B1112" s="5">
        <v>43687</v>
      </c>
      <c r="C1112" s="5" t="s">
        <v>383</v>
      </c>
      <c r="D1112" s="5" t="s">
        <v>384</v>
      </c>
      <c r="E1112" s="6">
        <v>2</v>
      </c>
      <c r="F1112" s="3">
        <v>18</v>
      </c>
      <c r="G1112" s="3">
        <v>6</v>
      </c>
      <c r="H1112" s="8">
        <f t="shared" si="221"/>
        <v>3</v>
      </c>
      <c r="I1112" s="3">
        <v>12</v>
      </c>
      <c r="J1112" s="4">
        <v>0.67</v>
      </c>
      <c r="K1112" s="2" t="str">
        <f t="shared" si="222"/>
        <v>Saturday</v>
      </c>
      <c r="L1112" s="5">
        <f t="shared" si="223"/>
        <v>43690</v>
      </c>
      <c r="M1112" s="2" t="str">
        <f t="shared" si="224"/>
        <v>Tuesday</v>
      </c>
      <c r="N1112" s="2" t="str">
        <f t="shared" si="225"/>
        <v>Tuesday</v>
      </c>
      <c r="O1112" s="12">
        <f t="shared" si="226"/>
        <v>0</v>
      </c>
      <c r="P1112" s="11" t="str">
        <f t="shared" si="227"/>
        <v>Low Cost per Unit</v>
      </c>
      <c r="Q1112" s="12">
        <f t="shared" si="228"/>
        <v>0</v>
      </c>
      <c r="R1112" s="12">
        <f t="shared" si="229"/>
        <v>0.54</v>
      </c>
      <c r="S1112" s="12">
        <f t="shared" si="230"/>
        <v>0</v>
      </c>
      <c r="T1112" s="12">
        <f t="shared" si="231"/>
        <v>0</v>
      </c>
      <c r="U1112" s="12">
        <f t="shared" si="232"/>
        <v>0</v>
      </c>
      <c r="V1112" s="13" t="str">
        <f t="shared" ca="1" si="233"/>
        <v>Greater Than 8 Weeks Old</v>
      </c>
    </row>
    <row r="1113" spans="1:22" x14ac:dyDescent="0.45">
      <c r="A1113" s="2" t="s">
        <v>56</v>
      </c>
      <c r="B1113" s="5">
        <v>43687</v>
      </c>
      <c r="C1113" s="5" t="s">
        <v>383</v>
      </c>
      <c r="D1113" s="5" t="s">
        <v>391</v>
      </c>
      <c r="E1113" s="6">
        <v>2</v>
      </c>
      <c r="F1113" s="3">
        <v>118</v>
      </c>
      <c r="G1113" s="3">
        <v>42</v>
      </c>
      <c r="H1113" s="8">
        <f t="shared" si="221"/>
        <v>21</v>
      </c>
      <c r="I1113" s="3">
        <v>76</v>
      </c>
      <c r="J1113" s="4">
        <v>0.64</v>
      </c>
      <c r="K1113" s="2" t="str">
        <f t="shared" si="222"/>
        <v>Saturday</v>
      </c>
      <c r="L1113" s="5">
        <f t="shared" si="223"/>
        <v>43690</v>
      </c>
      <c r="M1113" s="2" t="str">
        <f t="shared" si="224"/>
        <v>Tuesday</v>
      </c>
      <c r="N1113" s="2" t="str">
        <f t="shared" si="225"/>
        <v>Tuesday</v>
      </c>
      <c r="O1113" s="12">
        <f t="shared" si="226"/>
        <v>0</v>
      </c>
      <c r="P1113" s="11" t="str">
        <f t="shared" si="227"/>
        <v>High Cost per Unit</v>
      </c>
      <c r="Q1113" s="12">
        <f t="shared" si="228"/>
        <v>0</v>
      </c>
      <c r="R1113" s="12">
        <f t="shared" si="229"/>
        <v>3.54</v>
      </c>
      <c r="S1113" s="12">
        <f t="shared" si="230"/>
        <v>0</v>
      </c>
      <c r="T1113" s="12">
        <f t="shared" si="231"/>
        <v>0</v>
      </c>
      <c r="U1113" s="12">
        <f t="shared" si="232"/>
        <v>0</v>
      </c>
      <c r="V1113" s="13" t="str">
        <f t="shared" ca="1" si="233"/>
        <v>Greater Than 8 Weeks Old</v>
      </c>
    </row>
    <row r="1114" spans="1:22" x14ac:dyDescent="0.45">
      <c r="A1114" s="2" t="s">
        <v>116</v>
      </c>
      <c r="B1114" s="5">
        <v>43687</v>
      </c>
      <c r="C1114" s="5" t="s">
        <v>378</v>
      </c>
      <c r="D1114" s="5" t="s">
        <v>397</v>
      </c>
      <c r="E1114" s="6">
        <v>11</v>
      </c>
      <c r="F1114" s="3">
        <v>87.89</v>
      </c>
      <c r="G1114" s="3">
        <v>30.58</v>
      </c>
      <c r="H1114" s="8">
        <f t="shared" si="221"/>
        <v>2.78</v>
      </c>
      <c r="I1114" s="3">
        <v>57.31</v>
      </c>
      <c r="J1114" s="4">
        <v>0.65</v>
      </c>
      <c r="K1114" s="2" t="str">
        <f t="shared" si="222"/>
        <v>Saturday</v>
      </c>
      <c r="L1114" s="5">
        <f t="shared" si="223"/>
        <v>43690</v>
      </c>
      <c r="M1114" s="2" t="str">
        <f t="shared" si="224"/>
        <v>Tuesday</v>
      </c>
      <c r="N1114" s="2" t="str">
        <f t="shared" si="225"/>
        <v>Tuesday</v>
      </c>
      <c r="O1114" s="12">
        <f t="shared" si="226"/>
        <v>0</v>
      </c>
      <c r="P1114" s="11" t="str">
        <f t="shared" si="227"/>
        <v>Low Cost per Unit</v>
      </c>
      <c r="Q1114" s="12">
        <f t="shared" si="228"/>
        <v>0</v>
      </c>
      <c r="R1114" s="12">
        <f t="shared" si="229"/>
        <v>2.6366999999999998</v>
      </c>
      <c r="S1114" s="12">
        <f t="shared" si="230"/>
        <v>0</v>
      </c>
      <c r="T1114" s="12">
        <f t="shared" si="231"/>
        <v>0</v>
      </c>
      <c r="U1114" s="12">
        <f t="shared" si="232"/>
        <v>0</v>
      </c>
      <c r="V1114" s="13" t="str">
        <f t="shared" ca="1" si="233"/>
        <v>Greater Than 8 Weeks Old</v>
      </c>
    </row>
    <row r="1115" spans="1:22" x14ac:dyDescent="0.45">
      <c r="A1115" s="2" t="s">
        <v>62</v>
      </c>
      <c r="B1115" s="5">
        <v>43687</v>
      </c>
      <c r="C1115" s="5" t="s">
        <v>383</v>
      </c>
      <c r="D1115" s="5" t="s">
        <v>398</v>
      </c>
      <c r="E1115" s="6">
        <v>2</v>
      </c>
      <c r="F1115" s="3">
        <v>64</v>
      </c>
      <c r="G1115" s="3">
        <v>22.4</v>
      </c>
      <c r="H1115" s="8">
        <f t="shared" si="221"/>
        <v>11.2</v>
      </c>
      <c r="I1115" s="3">
        <v>41.6</v>
      </c>
      <c r="J1115" s="4">
        <v>0.65</v>
      </c>
      <c r="K1115" s="2" t="str">
        <f t="shared" si="222"/>
        <v>Saturday</v>
      </c>
      <c r="L1115" s="5">
        <f t="shared" si="223"/>
        <v>43690</v>
      </c>
      <c r="M1115" s="2" t="str">
        <f t="shared" si="224"/>
        <v>Tuesday</v>
      </c>
      <c r="N1115" s="2" t="str">
        <f t="shared" si="225"/>
        <v>Tuesday</v>
      </c>
      <c r="O1115" s="12">
        <f t="shared" si="226"/>
        <v>0</v>
      </c>
      <c r="P1115" s="11" t="str">
        <f t="shared" si="227"/>
        <v>Low Cost per Unit</v>
      </c>
      <c r="Q1115" s="12">
        <f t="shared" si="228"/>
        <v>0</v>
      </c>
      <c r="R1115" s="12">
        <f t="shared" si="229"/>
        <v>1.92</v>
      </c>
      <c r="S1115" s="12">
        <f t="shared" si="230"/>
        <v>0</v>
      </c>
      <c r="T1115" s="12">
        <f t="shared" si="231"/>
        <v>0</v>
      </c>
      <c r="U1115" s="12">
        <f t="shared" si="232"/>
        <v>0</v>
      </c>
      <c r="V1115" s="13" t="str">
        <f t="shared" ca="1" si="233"/>
        <v>Greater Than 8 Weeks Old</v>
      </c>
    </row>
    <row r="1116" spans="1:22" x14ac:dyDescent="0.45">
      <c r="A1116" s="2" t="s">
        <v>166</v>
      </c>
      <c r="B1116" s="5">
        <v>43687</v>
      </c>
      <c r="C1116" s="5" t="s">
        <v>369</v>
      </c>
      <c r="D1116" s="5" t="s">
        <v>372</v>
      </c>
      <c r="E1116" s="6">
        <v>1</v>
      </c>
      <c r="F1116" s="3">
        <v>35</v>
      </c>
      <c r="G1116" s="3">
        <v>9.9499999999999993</v>
      </c>
      <c r="H1116" s="8">
        <f t="shared" si="221"/>
        <v>9.9499999999999993</v>
      </c>
      <c r="I1116" s="3">
        <v>25.05</v>
      </c>
      <c r="J1116" s="4">
        <v>0.72</v>
      </c>
      <c r="K1116" s="2" t="str">
        <f t="shared" si="222"/>
        <v>Saturday</v>
      </c>
      <c r="L1116" s="5">
        <f t="shared" si="223"/>
        <v>43690</v>
      </c>
      <c r="M1116" s="2" t="str">
        <f t="shared" si="224"/>
        <v>Tuesday</v>
      </c>
      <c r="N1116" s="2" t="str">
        <f t="shared" si="225"/>
        <v>Tuesday</v>
      </c>
      <c r="O1116" s="12">
        <f t="shared" si="226"/>
        <v>0</v>
      </c>
      <c r="P1116" s="11" t="str">
        <f t="shared" si="227"/>
        <v>Low Cost per Unit</v>
      </c>
      <c r="Q1116" s="12">
        <f t="shared" si="228"/>
        <v>0</v>
      </c>
      <c r="R1116" s="12">
        <f t="shared" si="229"/>
        <v>0</v>
      </c>
      <c r="S1116" s="12">
        <f t="shared" si="230"/>
        <v>0</v>
      </c>
      <c r="T1116" s="12">
        <f t="shared" si="231"/>
        <v>3.5</v>
      </c>
      <c r="U1116" s="12">
        <f t="shared" si="232"/>
        <v>0</v>
      </c>
      <c r="V1116" s="13" t="str">
        <f t="shared" ca="1" si="233"/>
        <v>Greater Than 8 Weeks Old</v>
      </c>
    </row>
    <row r="1117" spans="1:22" x14ac:dyDescent="0.45">
      <c r="A1117" s="2" t="s">
        <v>263</v>
      </c>
      <c r="B1117" s="5">
        <v>43687</v>
      </c>
      <c r="C1117" s="5" t="s">
        <v>383</v>
      </c>
      <c r="D1117" s="5" t="s">
        <v>384</v>
      </c>
      <c r="E1117" s="6">
        <v>1</v>
      </c>
      <c r="F1117" s="3">
        <v>32</v>
      </c>
      <c r="G1117" s="3">
        <v>12.8</v>
      </c>
      <c r="H1117" s="8">
        <f t="shared" si="221"/>
        <v>12.8</v>
      </c>
      <c r="I1117" s="3">
        <v>19.2</v>
      </c>
      <c r="J1117" s="4">
        <v>0.6</v>
      </c>
      <c r="K1117" s="2" t="str">
        <f t="shared" si="222"/>
        <v>Saturday</v>
      </c>
      <c r="L1117" s="5">
        <f t="shared" si="223"/>
        <v>43690</v>
      </c>
      <c r="M1117" s="2" t="str">
        <f t="shared" si="224"/>
        <v>Tuesday</v>
      </c>
      <c r="N1117" s="2" t="str">
        <f t="shared" si="225"/>
        <v>Tuesday</v>
      </c>
      <c r="O1117" s="12">
        <f t="shared" si="226"/>
        <v>0</v>
      </c>
      <c r="P1117" s="11" t="str">
        <f t="shared" si="227"/>
        <v>Low Cost per Unit</v>
      </c>
      <c r="Q1117" s="12">
        <f t="shared" si="228"/>
        <v>0</v>
      </c>
      <c r="R1117" s="12">
        <f t="shared" si="229"/>
        <v>0</v>
      </c>
      <c r="S1117" s="12">
        <f t="shared" si="230"/>
        <v>0</v>
      </c>
      <c r="T1117" s="12">
        <f t="shared" si="231"/>
        <v>0</v>
      </c>
      <c r="U1117" s="12">
        <f t="shared" si="232"/>
        <v>0</v>
      </c>
      <c r="V1117" s="13" t="str">
        <f t="shared" ca="1" si="233"/>
        <v>Greater Than 8 Weeks Old</v>
      </c>
    </row>
    <row r="1118" spans="1:22" x14ac:dyDescent="0.45">
      <c r="A1118" s="2" t="s">
        <v>251</v>
      </c>
      <c r="B1118" s="5">
        <v>43687</v>
      </c>
      <c r="C1118" s="5" t="s">
        <v>383</v>
      </c>
      <c r="D1118" s="5" t="s">
        <v>384</v>
      </c>
      <c r="E1118" s="6">
        <v>4</v>
      </c>
      <c r="F1118" s="3">
        <v>76</v>
      </c>
      <c r="G1118" s="3">
        <v>38</v>
      </c>
      <c r="H1118" s="8">
        <f t="shared" si="221"/>
        <v>9.5</v>
      </c>
      <c r="I1118" s="3">
        <v>38</v>
      </c>
      <c r="J1118" s="4">
        <v>0.5</v>
      </c>
      <c r="K1118" s="2" t="str">
        <f t="shared" si="222"/>
        <v>Saturday</v>
      </c>
      <c r="L1118" s="5">
        <f t="shared" si="223"/>
        <v>43690</v>
      </c>
      <c r="M1118" s="2" t="str">
        <f t="shared" si="224"/>
        <v>Tuesday</v>
      </c>
      <c r="N1118" s="2" t="str">
        <f t="shared" si="225"/>
        <v>Tuesday</v>
      </c>
      <c r="O1118" s="12">
        <f t="shared" si="226"/>
        <v>0</v>
      </c>
      <c r="P1118" s="11" t="str">
        <f t="shared" si="227"/>
        <v>Low Cost per Unit</v>
      </c>
      <c r="Q1118" s="12">
        <f t="shared" si="228"/>
        <v>0</v>
      </c>
      <c r="R1118" s="12">
        <f t="shared" si="229"/>
        <v>2.2799999999999998</v>
      </c>
      <c r="S1118" s="12">
        <f t="shared" si="230"/>
        <v>0</v>
      </c>
      <c r="T1118" s="12">
        <f t="shared" si="231"/>
        <v>0</v>
      </c>
      <c r="U1118" s="12">
        <f t="shared" si="232"/>
        <v>0</v>
      </c>
      <c r="V1118" s="13" t="str">
        <f t="shared" ca="1" si="233"/>
        <v>Greater Than 8 Weeks Old</v>
      </c>
    </row>
    <row r="1119" spans="1:22" x14ac:dyDescent="0.45">
      <c r="A1119" s="2" t="s">
        <v>67</v>
      </c>
      <c r="B1119" s="5">
        <v>43687</v>
      </c>
      <c r="C1119" s="5" t="s">
        <v>369</v>
      </c>
      <c r="D1119" s="5" t="s">
        <v>374</v>
      </c>
      <c r="E1119" s="6">
        <v>48</v>
      </c>
      <c r="F1119" s="3">
        <v>1103.52</v>
      </c>
      <c r="G1119" s="3">
        <v>525.6</v>
      </c>
      <c r="H1119" s="8">
        <f t="shared" si="221"/>
        <v>10.950000000000001</v>
      </c>
      <c r="I1119" s="3">
        <v>577.91999999999996</v>
      </c>
      <c r="J1119" s="4">
        <v>0.52</v>
      </c>
      <c r="K1119" s="2" t="str">
        <f t="shared" si="222"/>
        <v>Saturday</v>
      </c>
      <c r="L1119" s="5">
        <f t="shared" si="223"/>
        <v>43690</v>
      </c>
      <c r="M1119" s="2" t="str">
        <f t="shared" si="224"/>
        <v>Tuesday</v>
      </c>
      <c r="N1119" s="2" t="str">
        <f t="shared" si="225"/>
        <v>Tuesday</v>
      </c>
      <c r="O1119" s="12">
        <f t="shared" si="226"/>
        <v>0</v>
      </c>
      <c r="P1119" s="11" t="str">
        <f t="shared" si="227"/>
        <v>Low Cost per Unit</v>
      </c>
      <c r="Q1119" s="12">
        <f t="shared" si="228"/>
        <v>0</v>
      </c>
      <c r="R1119" s="12">
        <f t="shared" si="229"/>
        <v>33.105599999999995</v>
      </c>
      <c r="S1119" s="12">
        <f t="shared" si="230"/>
        <v>0</v>
      </c>
      <c r="T1119" s="12">
        <f t="shared" si="231"/>
        <v>110.352</v>
      </c>
      <c r="U1119" s="12">
        <f t="shared" si="232"/>
        <v>0</v>
      </c>
      <c r="V1119" s="13" t="str">
        <f t="shared" ca="1" si="233"/>
        <v>Greater Than 8 Weeks Old</v>
      </c>
    </row>
    <row r="1120" spans="1:22" x14ac:dyDescent="0.45">
      <c r="A1120" s="2" t="s">
        <v>118</v>
      </c>
      <c r="B1120" s="5">
        <v>43687</v>
      </c>
      <c r="C1120" s="5" t="s">
        <v>375</v>
      </c>
      <c r="D1120" s="5" t="s">
        <v>377</v>
      </c>
      <c r="E1120" s="6">
        <v>8</v>
      </c>
      <c r="F1120" s="3">
        <v>87.92</v>
      </c>
      <c r="G1120" s="3">
        <v>54</v>
      </c>
      <c r="H1120" s="8">
        <f t="shared" si="221"/>
        <v>6.75</v>
      </c>
      <c r="I1120" s="3">
        <v>33.92</v>
      </c>
      <c r="J1120" s="4">
        <v>0.39</v>
      </c>
      <c r="K1120" s="2" t="str">
        <f t="shared" si="222"/>
        <v>Saturday</v>
      </c>
      <c r="L1120" s="5">
        <f t="shared" si="223"/>
        <v>43690</v>
      </c>
      <c r="M1120" s="2" t="str">
        <f t="shared" si="224"/>
        <v>Tuesday</v>
      </c>
      <c r="N1120" s="2" t="str">
        <f t="shared" si="225"/>
        <v>Tuesday</v>
      </c>
      <c r="O1120" s="12">
        <f t="shared" si="226"/>
        <v>0</v>
      </c>
      <c r="P1120" s="11" t="str">
        <f t="shared" si="227"/>
        <v>Low Cost per Unit</v>
      </c>
      <c r="Q1120" s="12">
        <f t="shared" si="228"/>
        <v>0</v>
      </c>
      <c r="R1120" s="12">
        <f t="shared" si="229"/>
        <v>2.6375999999999999</v>
      </c>
      <c r="S1120" s="12">
        <f t="shared" si="230"/>
        <v>0</v>
      </c>
      <c r="T1120" s="12">
        <f t="shared" si="231"/>
        <v>0</v>
      </c>
      <c r="U1120" s="12">
        <f t="shared" si="232"/>
        <v>0</v>
      </c>
      <c r="V1120" s="13" t="str">
        <f t="shared" ca="1" si="233"/>
        <v>Greater Than 8 Weeks Old</v>
      </c>
    </row>
    <row r="1121" spans="1:22" x14ac:dyDescent="0.45">
      <c r="A1121" s="2" t="s">
        <v>68</v>
      </c>
      <c r="B1121" s="5">
        <v>43687</v>
      </c>
      <c r="C1121" s="5" t="s">
        <v>375</v>
      </c>
      <c r="D1121" s="5" t="s">
        <v>377</v>
      </c>
      <c r="E1121" s="6">
        <v>17</v>
      </c>
      <c r="F1121" s="3">
        <v>152.83000000000001</v>
      </c>
      <c r="G1121" s="3">
        <v>40.29</v>
      </c>
      <c r="H1121" s="8">
        <f t="shared" si="221"/>
        <v>2.37</v>
      </c>
      <c r="I1121" s="3">
        <v>112.54</v>
      </c>
      <c r="J1121" s="4">
        <v>0.74</v>
      </c>
      <c r="K1121" s="2" t="str">
        <f t="shared" si="222"/>
        <v>Saturday</v>
      </c>
      <c r="L1121" s="5">
        <f t="shared" si="223"/>
        <v>43690</v>
      </c>
      <c r="M1121" s="2" t="str">
        <f t="shared" si="224"/>
        <v>Tuesday</v>
      </c>
      <c r="N1121" s="2" t="str">
        <f t="shared" si="225"/>
        <v>Tuesday</v>
      </c>
      <c r="O1121" s="12">
        <f t="shared" si="226"/>
        <v>0</v>
      </c>
      <c r="P1121" s="11" t="str">
        <f t="shared" si="227"/>
        <v>Low Cost per Unit</v>
      </c>
      <c r="Q1121" s="12">
        <f t="shared" si="228"/>
        <v>0</v>
      </c>
      <c r="R1121" s="12">
        <f t="shared" si="229"/>
        <v>4.5849000000000002</v>
      </c>
      <c r="S1121" s="12">
        <f t="shared" si="230"/>
        <v>0</v>
      </c>
      <c r="T1121" s="12">
        <f t="shared" si="231"/>
        <v>0</v>
      </c>
      <c r="U1121" s="12">
        <f t="shared" si="232"/>
        <v>0</v>
      </c>
      <c r="V1121" s="13" t="str">
        <f t="shared" ca="1" si="233"/>
        <v>Greater Than 8 Weeks Old</v>
      </c>
    </row>
    <row r="1122" spans="1:22" x14ac:dyDescent="0.45">
      <c r="A1122" s="2" t="s">
        <v>69</v>
      </c>
      <c r="B1122" s="5">
        <v>43687</v>
      </c>
      <c r="C1122" s="5" t="s">
        <v>375</v>
      </c>
      <c r="D1122" s="5" t="s">
        <v>377</v>
      </c>
      <c r="E1122" s="6">
        <v>35</v>
      </c>
      <c r="F1122" s="3">
        <v>349.65</v>
      </c>
      <c r="G1122" s="3">
        <v>210</v>
      </c>
      <c r="H1122" s="8">
        <f t="shared" si="221"/>
        <v>6</v>
      </c>
      <c r="I1122" s="3">
        <v>139.65</v>
      </c>
      <c r="J1122" s="4">
        <v>0.4</v>
      </c>
      <c r="K1122" s="2" t="str">
        <f t="shared" si="222"/>
        <v>Saturday</v>
      </c>
      <c r="L1122" s="5">
        <f t="shared" si="223"/>
        <v>43690</v>
      </c>
      <c r="M1122" s="2" t="str">
        <f t="shared" si="224"/>
        <v>Tuesday</v>
      </c>
      <c r="N1122" s="2" t="str">
        <f t="shared" si="225"/>
        <v>Tuesday</v>
      </c>
      <c r="O1122" s="12">
        <f t="shared" si="226"/>
        <v>0</v>
      </c>
      <c r="P1122" s="11" t="str">
        <f t="shared" si="227"/>
        <v>Low Cost per Unit</v>
      </c>
      <c r="Q1122" s="12">
        <f t="shared" si="228"/>
        <v>0</v>
      </c>
      <c r="R1122" s="12">
        <f t="shared" si="229"/>
        <v>10.4895</v>
      </c>
      <c r="S1122" s="12">
        <f t="shared" si="230"/>
        <v>0</v>
      </c>
      <c r="T1122" s="12">
        <f t="shared" si="231"/>
        <v>0</v>
      </c>
      <c r="U1122" s="12">
        <f t="shared" si="232"/>
        <v>0</v>
      </c>
      <c r="V1122" s="13" t="str">
        <f t="shared" ca="1" si="233"/>
        <v>Greater Than 8 Weeks Old</v>
      </c>
    </row>
    <row r="1123" spans="1:22" x14ac:dyDescent="0.45">
      <c r="A1123" s="2" t="s">
        <v>167</v>
      </c>
      <c r="B1123" s="5">
        <v>43687</v>
      </c>
      <c r="C1123" s="5" t="s">
        <v>378</v>
      </c>
      <c r="D1123" s="5" t="s">
        <v>379</v>
      </c>
      <c r="E1123" s="6">
        <v>1</v>
      </c>
      <c r="F1123" s="3">
        <v>25</v>
      </c>
      <c r="G1123" s="3">
        <v>7.44</v>
      </c>
      <c r="H1123" s="8">
        <f t="shared" si="221"/>
        <v>7.44</v>
      </c>
      <c r="I1123" s="3">
        <v>17.559999999999999</v>
      </c>
      <c r="J1123" s="4">
        <v>0.7</v>
      </c>
      <c r="K1123" s="2" t="str">
        <f t="shared" si="222"/>
        <v>Saturday</v>
      </c>
      <c r="L1123" s="5">
        <f t="shared" si="223"/>
        <v>43690</v>
      </c>
      <c r="M1123" s="2" t="str">
        <f t="shared" si="224"/>
        <v>Tuesday</v>
      </c>
      <c r="N1123" s="2" t="str">
        <f t="shared" si="225"/>
        <v>Tuesday</v>
      </c>
      <c r="O1123" s="12">
        <f t="shared" si="226"/>
        <v>0</v>
      </c>
      <c r="P1123" s="11" t="str">
        <f t="shared" si="227"/>
        <v>Low Cost per Unit</v>
      </c>
      <c r="Q1123" s="12">
        <f t="shared" si="228"/>
        <v>0</v>
      </c>
      <c r="R1123" s="12">
        <f t="shared" si="229"/>
        <v>0</v>
      </c>
      <c r="S1123" s="12">
        <f t="shared" si="230"/>
        <v>0</v>
      </c>
      <c r="T1123" s="12">
        <f t="shared" si="231"/>
        <v>0</v>
      </c>
      <c r="U1123" s="12">
        <f t="shared" si="232"/>
        <v>0</v>
      </c>
      <c r="V1123" s="13" t="str">
        <f t="shared" ca="1" si="233"/>
        <v>Greater Than 8 Weeks Old</v>
      </c>
    </row>
    <row r="1124" spans="1:22" x14ac:dyDescent="0.45">
      <c r="A1124" s="2" t="s">
        <v>252</v>
      </c>
      <c r="B1124" s="5">
        <v>43687</v>
      </c>
      <c r="C1124" s="5" t="s">
        <v>378</v>
      </c>
      <c r="D1124" s="5" t="s">
        <v>379</v>
      </c>
      <c r="E1124" s="6">
        <v>19</v>
      </c>
      <c r="F1124" s="3">
        <v>284.81</v>
      </c>
      <c r="G1124" s="3">
        <v>148.19999999999999</v>
      </c>
      <c r="H1124" s="8">
        <f t="shared" si="221"/>
        <v>7.8</v>
      </c>
      <c r="I1124" s="3">
        <v>136.61000000000001</v>
      </c>
      <c r="J1124" s="4">
        <v>0.48</v>
      </c>
      <c r="K1124" s="2" t="str">
        <f t="shared" si="222"/>
        <v>Saturday</v>
      </c>
      <c r="L1124" s="5">
        <f t="shared" si="223"/>
        <v>43690</v>
      </c>
      <c r="M1124" s="2" t="str">
        <f t="shared" si="224"/>
        <v>Tuesday</v>
      </c>
      <c r="N1124" s="2" t="str">
        <f t="shared" si="225"/>
        <v>Tuesday</v>
      </c>
      <c r="O1124" s="12">
        <f t="shared" si="226"/>
        <v>0</v>
      </c>
      <c r="P1124" s="11" t="str">
        <f t="shared" si="227"/>
        <v>Low Cost per Unit</v>
      </c>
      <c r="Q1124" s="12">
        <f t="shared" si="228"/>
        <v>0</v>
      </c>
      <c r="R1124" s="12">
        <f t="shared" si="229"/>
        <v>8.5442999999999998</v>
      </c>
      <c r="S1124" s="12">
        <f t="shared" si="230"/>
        <v>0</v>
      </c>
      <c r="T1124" s="12">
        <f t="shared" si="231"/>
        <v>0</v>
      </c>
      <c r="U1124" s="12">
        <f t="shared" si="232"/>
        <v>0</v>
      </c>
      <c r="V1124" s="13" t="str">
        <f t="shared" ca="1" si="233"/>
        <v>Greater Than 8 Weeks Old</v>
      </c>
    </row>
    <row r="1125" spans="1:22" x14ac:dyDescent="0.45">
      <c r="A1125" s="2" t="s">
        <v>253</v>
      </c>
      <c r="B1125" s="5">
        <v>43687</v>
      </c>
      <c r="C1125" s="5" t="s">
        <v>378</v>
      </c>
      <c r="D1125" s="5" t="s">
        <v>379</v>
      </c>
      <c r="E1125" s="6">
        <v>1</v>
      </c>
      <c r="F1125" s="3">
        <v>36</v>
      </c>
      <c r="G1125" s="3">
        <v>16.579999999999998</v>
      </c>
      <c r="H1125" s="8">
        <f t="shared" si="221"/>
        <v>16.579999999999998</v>
      </c>
      <c r="I1125" s="3">
        <v>19.420000000000002</v>
      </c>
      <c r="J1125" s="4">
        <v>0.54</v>
      </c>
      <c r="K1125" s="2" t="str">
        <f t="shared" si="222"/>
        <v>Saturday</v>
      </c>
      <c r="L1125" s="5">
        <f t="shared" si="223"/>
        <v>43690</v>
      </c>
      <c r="M1125" s="2" t="str">
        <f t="shared" si="224"/>
        <v>Tuesday</v>
      </c>
      <c r="N1125" s="2" t="str">
        <f t="shared" si="225"/>
        <v>Tuesday</v>
      </c>
      <c r="O1125" s="12">
        <f t="shared" si="226"/>
        <v>0</v>
      </c>
      <c r="P1125" s="11" t="str">
        <f t="shared" si="227"/>
        <v>Low Cost per Unit</v>
      </c>
      <c r="Q1125" s="12">
        <f t="shared" si="228"/>
        <v>0</v>
      </c>
      <c r="R1125" s="12">
        <f t="shared" si="229"/>
        <v>0</v>
      </c>
      <c r="S1125" s="12">
        <f t="shared" si="230"/>
        <v>0</v>
      </c>
      <c r="T1125" s="12">
        <f t="shared" si="231"/>
        <v>0</v>
      </c>
      <c r="U1125" s="12">
        <f t="shared" si="232"/>
        <v>0</v>
      </c>
      <c r="V1125" s="13" t="str">
        <f t="shared" ca="1" si="233"/>
        <v>Greater Than 8 Weeks Old</v>
      </c>
    </row>
    <row r="1126" spans="1:22" x14ac:dyDescent="0.45">
      <c r="A1126" s="2" t="s">
        <v>226</v>
      </c>
      <c r="B1126" s="5">
        <v>43687</v>
      </c>
      <c r="C1126" s="5" t="s">
        <v>378</v>
      </c>
      <c r="D1126" s="5" t="s">
        <v>379</v>
      </c>
      <c r="E1126" s="6">
        <v>1</v>
      </c>
      <c r="F1126" s="3">
        <v>25</v>
      </c>
      <c r="G1126" s="3">
        <v>11.48</v>
      </c>
      <c r="H1126" s="8">
        <f t="shared" si="221"/>
        <v>11.48</v>
      </c>
      <c r="I1126" s="3">
        <v>13.52</v>
      </c>
      <c r="J1126" s="4">
        <v>0.54</v>
      </c>
      <c r="K1126" s="2" t="str">
        <f t="shared" si="222"/>
        <v>Saturday</v>
      </c>
      <c r="L1126" s="5">
        <f t="shared" si="223"/>
        <v>43690</v>
      </c>
      <c r="M1126" s="2" t="str">
        <f t="shared" si="224"/>
        <v>Tuesday</v>
      </c>
      <c r="N1126" s="2" t="str">
        <f t="shared" si="225"/>
        <v>Tuesday</v>
      </c>
      <c r="O1126" s="12">
        <f t="shared" si="226"/>
        <v>0</v>
      </c>
      <c r="P1126" s="11" t="str">
        <f t="shared" si="227"/>
        <v>Low Cost per Unit</v>
      </c>
      <c r="Q1126" s="12">
        <f t="shared" si="228"/>
        <v>0</v>
      </c>
      <c r="R1126" s="12">
        <f t="shared" si="229"/>
        <v>0</v>
      </c>
      <c r="S1126" s="12">
        <f t="shared" si="230"/>
        <v>0</v>
      </c>
      <c r="T1126" s="12">
        <f t="shared" si="231"/>
        <v>0</v>
      </c>
      <c r="U1126" s="12">
        <f t="shared" si="232"/>
        <v>0</v>
      </c>
      <c r="V1126" s="13" t="str">
        <f t="shared" ca="1" si="233"/>
        <v>Greater Than 8 Weeks Old</v>
      </c>
    </row>
    <row r="1127" spans="1:22" x14ac:dyDescent="0.45">
      <c r="A1127" s="2" t="s">
        <v>227</v>
      </c>
      <c r="B1127" s="5">
        <v>43687</v>
      </c>
      <c r="C1127" s="5" t="s">
        <v>378</v>
      </c>
      <c r="D1127" s="5" t="s">
        <v>379</v>
      </c>
      <c r="E1127" s="6">
        <v>2</v>
      </c>
      <c r="F1127" s="3">
        <v>50</v>
      </c>
      <c r="G1127" s="3">
        <v>22.96</v>
      </c>
      <c r="H1127" s="8">
        <f t="shared" si="221"/>
        <v>11.48</v>
      </c>
      <c r="I1127" s="3">
        <v>27.04</v>
      </c>
      <c r="J1127" s="4">
        <v>0.54</v>
      </c>
      <c r="K1127" s="2" t="str">
        <f t="shared" si="222"/>
        <v>Saturday</v>
      </c>
      <c r="L1127" s="5">
        <f t="shared" si="223"/>
        <v>43690</v>
      </c>
      <c r="M1127" s="2" t="str">
        <f t="shared" si="224"/>
        <v>Tuesday</v>
      </c>
      <c r="N1127" s="2" t="str">
        <f t="shared" si="225"/>
        <v>Tuesday</v>
      </c>
      <c r="O1127" s="12">
        <f t="shared" si="226"/>
        <v>0</v>
      </c>
      <c r="P1127" s="11" t="str">
        <f t="shared" si="227"/>
        <v>Low Cost per Unit</v>
      </c>
      <c r="Q1127" s="12">
        <f t="shared" si="228"/>
        <v>0</v>
      </c>
      <c r="R1127" s="12">
        <f t="shared" si="229"/>
        <v>1.5</v>
      </c>
      <c r="S1127" s="12">
        <f t="shared" si="230"/>
        <v>0</v>
      </c>
      <c r="T1127" s="12">
        <f t="shared" si="231"/>
        <v>0</v>
      </c>
      <c r="U1127" s="12">
        <f t="shared" si="232"/>
        <v>0</v>
      </c>
      <c r="V1127" s="13" t="str">
        <f t="shared" ca="1" si="233"/>
        <v>Greater Than 8 Weeks Old</v>
      </c>
    </row>
    <row r="1128" spans="1:22" x14ac:dyDescent="0.45">
      <c r="A1128" s="2" t="s">
        <v>254</v>
      </c>
      <c r="B1128" s="5">
        <v>43687</v>
      </c>
      <c r="C1128" s="5" t="s">
        <v>383</v>
      </c>
      <c r="D1128" s="5" t="s">
        <v>384</v>
      </c>
      <c r="E1128" s="6">
        <v>3</v>
      </c>
      <c r="F1128" s="3">
        <v>87</v>
      </c>
      <c r="G1128" s="3">
        <v>37.5</v>
      </c>
      <c r="H1128" s="8">
        <f t="shared" si="221"/>
        <v>12.5</v>
      </c>
      <c r="I1128" s="3">
        <v>49.5</v>
      </c>
      <c r="J1128" s="4">
        <v>0.56999999999999995</v>
      </c>
      <c r="K1128" s="2" t="str">
        <f t="shared" si="222"/>
        <v>Saturday</v>
      </c>
      <c r="L1128" s="5">
        <f t="shared" si="223"/>
        <v>43690</v>
      </c>
      <c r="M1128" s="2" t="str">
        <f t="shared" si="224"/>
        <v>Tuesday</v>
      </c>
      <c r="N1128" s="2" t="str">
        <f t="shared" si="225"/>
        <v>Tuesday</v>
      </c>
      <c r="O1128" s="12">
        <f t="shared" si="226"/>
        <v>0</v>
      </c>
      <c r="P1128" s="11" t="str">
        <f t="shared" si="227"/>
        <v>Low Cost per Unit</v>
      </c>
      <c r="Q1128" s="12">
        <f t="shared" si="228"/>
        <v>0</v>
      </c>
      <c r="R1128" s="12">
        <f t="shared" si="229"/>
        <v>2.61</v>
      </c>
      <c r="S1128" s="12">
        <f t="shared" si="230"/>
        <v>0</v>
      </c>
      <c r="T1128" s="12">
        <f t="shared" si="231"/>
        <v>0</v>
      </c>
      <c r="U1128" s="12">
        <f t="shared" si="232"/>
        <v>0</v>
      </c>
      <c r="V1128" s="13" t="str">
        <f t="shared" ca="1" si="233"/>
        <v>Greater Than 8 Weeks Old</v>
      </c>
    </row>
    <row r="1129" spans="1:22" x14ac:dyDescent="0.45">
      <c r="A1129" s="2" t="s">
        <v>229</v>
      </c>
      <c r="B1129" s="5">
        <v>43687</v>
      </c>
      <c r="C1129" s="5" t="s">
        <v>375</v>
      </c>
      <c r="D1129" s="5" t="s">
        <v>377</v>
      </c>
      <c r="E1129" s="6">
        <v>1</v>
      </c>
      <c r="F1129" s="3">
        <v>20</v>
      </c>
      <c r="G1129" s="3">
        <v>7.12</v>
      </c>
      <c r="H1129" s="8">
        <f t="shared" si="221"/>
        <v>7.12</v>
      </c>
      <c r="I1129" s="3">
        <v>12.88</v>
      </c>
      <c r="J1129" s="4">
        <v>0.64</v>
      </c>
      <c r="K1129" s="2" t="str">
        <f t="shared" si="222"/>
        <v>Saturday</v>
      </c>
      <c r="L1129" s="5">
        <f t="shared" si="223"/>
        <v>43690</v>
      </c>
      <c r="M1129" s="2" t="str">
        <f t="shared" si="224"/>
        <v>Tuesday</v>
      </c>
      <c r="N1129" s="2" t="str">
        <f t="shared" si="225"/>
        <v>Tuesday</v>
      </c>
      <c r="O1129" s="12">
        <f t="shared" si="226"/>
        <v>0</v>
      </c>
      <c r="P1129" s="11" t="str">
        <f t="shared" si="227"/>
        <v>Low Cost per Unit</v>
      </c>
      <c r="Q1129" s="12">
        <f t="shared" si="228"/>
        <v>0</v>
      </c>
      <c r="R1129" s="12">
        <f t="shared" si="229"/>
        <v>0</v>
      </c>
      <c r="S1129" s="12">
        <f t="shared" si="230"/>
        <v>0</v>
      </c>
      <c r="T1129" s="12">
        <f t="shared" si="231"/>
        <v>0</v>
      </c>
      <c r="U1129" s="12">
        <f t="shared" si="232"/>
        <v>0</v>
      </c>
      <c r="V1129" s="13" t="str">
        <f t="shared" ca="1" si="233"/>
        <v>Greater Than 8 Weeks Old</v>
      </c>
    </row>
    <row r="1130" spans="1:22" x14ac:dyDescent="0.45">
      <c r="A1130" s="2" t="s">
        <v>276</v>
      </c>
      <c r="B1130" s="5">
        <v>43687</v>
      </c>
      <c r="C1130" s="5" t="s">
        <v>375</v>
      </c>
      <c r="D1130" s="5" t="s">
        <v>377</v>
      </c>
      <c r="E1130" s="6">
        <v>1</v>
      </c>
      <c r="F1130" s="3">
        <v>20</v>
      </c>
      <c r="G1130" s="3">
        <v>7.12</v>
      </c>
      <c r="H1130" s="8">
        <f t="shared" si="221"/>
        <v>7.12</v>
      </c>
      <c r="I1130" s="3">
        <v>12.88</v>
      </c>
      <c r="J1130" s="4">
        <v>0.64</v>
      </c>
      <c r="K1130" s="2" t="str">
        <f t="shared" si="222"/>
        <v>Saturday</v>
      </c>
      <c r="L1130" s="5">
        <f t="shared" si="223"/>
        <v>43690</v>
      </c>
      <c r="M1130" s="2" t="str">
        <f t="shared" si="224"/>
        <v>Tuesday</v>
      </c>
      <c r="N1130" s="2" t="str">
        <f t="shared" si="225"/>
        <v>Tuesday</v>
      </c>
      <c r="O1130" s="12">
        <f t="shared" si="226"/>
        <v>0</v>
      </c>
      <c r="P1130" s="11" t="str">
        <f t="shared" si="227"/>
        <v>Low Cost per Unit</v>
      </c>
      <c r="Q1130" s="12">
        <f t="shared" si="228"/>
        <v>0</v>
      </c>
      <c r="R1130" s="12">
        <f t="shared" si="229"/>
        <v>0</v>
      </c>
      <c r="S1130" s="12">
        <f t="shared" si="230"/>
        <v>0</v>
      </c>
      <c r="T1130" s="12">
        <f t="shared" si="231"/>
        <v>0</v>
      </c>
      <c r="U1130" s="12">
        <f t="shared" si="232"/>
        <v>0</v>
      </c>
      <c r="V1130" s="13" t="str">
        <f t="shared" ca="1" si="233"/>
        <v>Greater Than 8 Weeks Old</v>
      </c>
    </row>
    <row r="1131" spans="1:22" x14ac:dyDescent="0.45">
      <c r="A1131" s="2" t="s">
        <v>230</v>
      </c>
      <c r="B1131" s="5">
        <v>43687</v>
      </c>
      <c r="C1131" s="5" t="s">
        <v>383</v>
      </c>
      <c r="D1131" s="5" t="s">
        <v>384</v>
      </c>
      <c r="E1131" s="6">
        <v>3</v>
      </c>
      <c r="F1131" s="3">
        <v>19</v>
      </c>
      <c r="G1131" s="3">
        <v>18</v>
      </c>
      <c r="H1131" s="8">
        <f t="shared" si="221"/>
        <v>6</v>
      </c>
      <c r="I1131" s="3">
        <v>1</v>
      </c>
      <c r="J1131" s="4">
        <v>0.05</v>
      </c>
      <c r="K1131" s="2" t="str">
        <f t="shared" si="222"/>
        <v>Saturday</v>
      </c>
      <c r="L1131" s="5">
        <f t="shared" si="223"/>
        <v>43690</v>
      </c>
      <c r="M1131" s="2" t="str">
        <f t="shared" si="224"/>
        <v>Tuesday</v>
      </c>
      <c r="N1131" s="2" t="str">
        <f t="shared" si="225"/>
        <v>Tuesday</v>
      </c>
      <c r="O1131" s="12">
        <f t="shared" si="226"/>
        <v>0</v>
      </c>
      <c r="P1131" s="11" t="str">
        <f t="shared" si="227"/>
        <v>Low Cost per Unit</v>
      </c>
      <c r="Q1131" s="12">
        <f t="shared" si="228"/>
        <v>0</v>
      </c>
      <c r="R1131" s="12">
        <f t="shared" si="229"/>
        <v>0.56999999999999995</v>
      </c>
      <c r="S1131" s="12">
        <f t="shared" si="230"/>
        <v>0</v>
      </c>
      <c r="T1131" s="12">
        <f t="shared" si="231"/>
        <v>0</v>
      </c>
      <c r="U1131" s="12">
        <f t="shared" si="232"/>
        <v>0</v>
      </c>
      <c r="V1131" s="13" t="str">
        <f t="shared" ca="1" si="233"/>
        <v>Greater Than 8 Weeks Old</v>
      </c>
    </row>
    <row r="1132" spans="1:22" x14ac:dyDescent="0.45">
      <c r="A1132" s="2" t="s">
        <v>153</v>
      </c>
      <c r="B1132" s="5">
        <v>43687</v>
      </c>
      <c r="C1132" s="5" t="s">
        <v>383</v>
      </c>
      <c r="D1132" s="5" t="s">
        <v>398</v>
      </c>
      <c r="E1132" s="6">
        <v>1</v>
      </c>
      <c r="F1132" s="3">
        <v>26</v>
      </c>
      <c r="G1132" s="3">
        <v>8.8800000000000008</v>
      </c>
      <c r="H1132" s="8">
        <f t="shared" si="221"/>
        <v>8.8800000000000008</v>
      </c>
      <c r="I1132" s="3">
        <v>17.12</v>
      </c>
      <c r="J1132" s="4">
        <v>0.66</v>
      </c>
      <c r="K1132" s="2" t="str">
        <f t="shared" si="222"/>
        <v>Saturday</v>
      </c>
      <c r="L1132" s="5">
        <f t="shared" si="223"/>
        <v>43690</v>
      </c>
      <c r="M1132" s="2" t="str">
        <f t="shared" si="224"/>
        <v>Tuesday</v>
      </c>
      <c r="N1132" s="2" t="str">
        <f t="shared" si="225"/>
        <v>Tuesday</v>
      </c>
      <c r="O1132" s="12">
        <f t="shared" si="226"/>
        <v>0</v>
      </c>
      <c r="P1132" s="11" t="str">
        <f t="shared" si="227"/>
        <v>Low Cost per Unit</v>
      </c>
      <c r="Q1132" s="12">
        <f t="shared" si="228"/>
        <v>0</v>
      </c>
      <c r="R1132" s="12">
        <f t="shared" si="229"/>
        <v>0</v>
      </c>
      <c r="S1132" s="12">
        <f t="shared" si="230"/>
        <v>0</v>
      </c>
      <c r="T1132" s="12">
        <f t="shared" si="231"/>
        <v>0</v>
      </c>
      <c r="U1132" s="12">
        <f t="shared" si="232"/>
        <v>0</v>
      </c>
      <c r="V1132" s="13" t="str">
        <f t="shared" ca="1" si="233"/>
        <v>Greater Than 8 Weeks Old</v>
      </c>
    </row>
    <row r="1133" spans="1:22" x14ac:dyDescent="0.45">
      <c r="A1133" s="2" t="s">
        <v>308</v>
      </c>
      <c r="B1133" s="5">
        <v>43687</v>
      </c>
      <c r="C1133" s="5" t="s">
        <v>369</v>
      </c>
      <c r="D1133" s="5" t="s">
        <v>389</v>
      </c>
      <c r="E1133" s="6">
        <v>1</v>
      </c>
      <c r="F1133" s="3">
        <v>19.989999999999998</v>
      </c>
      <c r="G1133" s="3">
        <v>15.5</v>
      </c>
      <c r="H1133" s="8">
        <f t="shared" si="221"/>
        <v>15.5</v>
      </c>
      <c r="I1133" s="3">
        <v>4.49</v>
      </c>
      <c r="J1133" s="4">
        <v>0.22</v>
      </c>
      <c r="K1133" s="2" t="str">
        <f t="shared" si="222"/>
        <v>Saturday</v>
      </c>
      <c r="L1133" s="5">
        <f t="shared" si="223"/>
        <v>43690</v>
      </c>
      <c r="M1133" s="2" t="str">
        <f t="shared" si="224"/>
        <v>Tuesday</v>
      </c>
      <c r="N1133" s="2" t="str">
        <f t="shared" si="225"/>
        <v>Tuesday</v>
      </c>
      <c r="O1133" s="12">
        <f t="shared" si="226"/>
        <v>0</v>
      </c>
      <c r="P1133" s="11" t="str">
        <f t="shared" si="227"/>
        <v>Low Cost per Unit</v>
      </c>
      <c r="Q1133" s="12">
        <f t="shared" si="228"/>
        <v>0</v>
      </c>
      <c r="R1133" s="12">
        <f t="shared" si="229"/>
        <v>0</v>
      </c>
      <c r="S1133" s="12">
        <f t="shared" si="230"/>
        <v>0</v>
      </c>
      <c r="T1133" s="12">
        <f t="shared" si="231"/>
        <v>1.9989999999999999</v>
      </c>
      <c r="U1133" s="12">
        <f t="shared" si="232"/>
        <v>0</v>
      </c>
      <c r="V1133" s="13" t="str">
        <f t="shared" ca="1" si="233"/>
        <v>Greater Than 8 Weeks Old</v>
      </c>
    </row>
    <row r="1134" spans="1:22" x14ac:dyDescent="0.45">
      <c r="A1134" s="2" t="s">
        <v>231</v>
      </c>
      <c r="B1134" s="5">
        <v>43687</v>
      </c>
      <c r="C1134" s="5" t="s">
        <v>369</v>
      </c>
      <c r="D1134" s="5" t="s">
        <v>372</v>
      </c>
      <c r="E1134" s="6">
        <v>8</v>
      </c>
      <c r="F1134" s="3">
        <v>159.91999999999999</v>
      </c>
      <c r="G1134" s="3">
        <v>100.8</v>
      </c>
      <c r="H1134" s="8">
        <f t="shared" si="221"/>
        <v>12.6</v>
      </c>
      <c r="I1134" s="3">
        <v>59.12</v>
      </c>
      <c r="J1134" s="4">
        <v>0.37</v>
      </c>
      <c r="K1134" s="2" t="str">
        <f t="shared" si="222"/>
        <v>Saturday</v>
      </c>
      <c r="L1134" s="5">
        <f t="shared" si="223"/>
        <v>43690</v>
      </c>
      <c r="M1134" s="2" t="str">
        <f t="shared" si="224"/>
        <v>Tuesday</v>
      </c>
      <c r="N1134" s="2" t="str">
        <f t="shared" si="225"/>
        <v>Tuesday</v>
      </c>
      <c r="O1134" s="12">
        <f t="shared" si="226"/>
        <v>0</v>
      </c>
      <c r="P1134" s="11" t="str">
        <f t="shared" si="227"/>
        <v>Low Cost per Unit</v>
      </c>
      <c r="Q1134" s="12">
        <f t="shared" si="228"/>
        <v>0</v>
      </c>
      <c r="R1134" s="12">
        <f t="shared" si="229"/>
        <v>4.7975999999999992</v>
      </c>
      <c r="S1134" s="12">
        <f t="shared" si="230"/>
        <v>0</v>
      </c>
      <c r="T1134" s="12">
        <f t="shared" si="231"/>
        <v>15.991999999999999</v>
      </c>
      <c r="U1134" s="12">
        <f t="shared" si="232"/>
        <v>0</v>
      </c>
      <c r="V1134" s="13" t="str">
        <f t="shared" ca="1" si="233"/>
        <v>Greater Than 8 Weeks Old</v>
      </c>
    </row>
    <row r="1135" spans="1:22" x14ac:dyDescent="0.45">
      <c r="A1135" s="2" t="s">
        <v>277</v>
      </c>
      <c r="B1135" s="5">
        <v>43687</v>
      </c>
      <c r="C1135" s="5" t="s">
        <v>369</v>
      </c>
      <c r="D1135" s="5" t="s">
        <v>372</v>
      </c>
      <c r="E1135" s="6">
        <v>10</v>
      </c>
      <c r="F1135" s="3">
        <v>99.9</v>
      </c>
      <c r="G1135" s="3">
        <v>38.4</v>
      </c>
      <c r="H1135" s="8">
        <f t="shared" si="221"/>
        <v>3.84</v>
      </c>
      <c r="I1135" s="3">
        <v>61.5</v>
      </c>
      <c r="J1135" s="4">
        <v>0.62</v>
      </c>
      <c r="K1135" s="2" t="str">
        <f t="shared" si="222"/>
        <v>Saturday</v>
      </c>
      <c r="L1135" s="5">
        <f t="shared" si="223"/>
        <v>43690</v>
      </c>
      <c r="M1135" s="2" t="str">
        <f t="shared" si="224"/>
        <v>Tuesday</v>
      </c>
      <c r="N1135" s="2" t="str">
        <f t="shared" si="225"/>
        <v>Tuesday</v>
      </c>
      <c r="O1135" s="12">
        <f t="shared" si="226"/>
        <v>0</v>
      </c>
      <c r="P1135" s="11" t="str">
        <f t="shared" si="227"/>
        <v>Low Cost per Unit</v>
      </c>
      <c r="Q1135" s="12">
        <f t="shared" si="228"/>
        <v>0</v>
      </c>
      <c r="R1135" s="12">
        <f t="shared" si="229"/>
        <v>2.9969999999999999</v>
      </c>
      <c r="S1135" s="12">
        <f t="shared" si="230"/>
        <v>0</v>
      </c>
      <c r="T1135" s="12">
        <f t="shared" si="231"/>
        <v>9.990000000000002</v>
      </c>
      <c r="U1135" s="12">
        <f t="shared" si="232"/>
        <v>0</v>
      </c>
      <c r="V1135" s="13" t="str">
        <f t="shared" ca="1" si="233"/>
        <v>Greater Than 8 Weeks Old</v>
      </c>
    </row>
    <row r="1136" spans="1:22" x14ac:dyDescent="0.45">
      <c r="A1136" s="2" t="s">
        <v>284</v>
      </c>
      <c r="B1136" s="5">
        <v>43687</v>
      </c>
      <c r="C1136" s="5" t="s">
        <v>369</v>
      </c>
      <c r="D1136" s="5" t="s">
        <v>372</v>
      </c>
      <c r="E1136" s="6">
        <v>4</v>
      </c>
      <c r="F1136" s="3">
        <v>43.96</v>
      </c>
      <c r="G1136" s="3">
        <v>21</v>
      </c>
      <c r="H1136" s="8">
        <f t="shared" si="221"/>
        <v>5.25</v>
      </c>
      <c r="I1136" s="3">
        <v>22.96</v>
      </c>
      <c r="J1136" s="4">
        <v>0.52</v>
      </c>
      <c r="K1136" s="2" t="str">
        <f t="shared" si="222"/>
        <v>Saturday</v>
      </c>
      <c r="L1136" s="5">
        <f t="shared" si="223"/>
        <v>43690</v>
      </c>
      <c r="M1136" s="2" t="str">
        <f t="shared" si="224"/>
        <v>Tuesday</v>
      </c>
      <c r="N1136" s="2" t="str">
        <f t="shared" si="225"/>
        <v>Tuesday</v>
      </c>
      <c r="O1136" s="12">
        <f t="shared" si="226"/>
        <v>0</v>
      </c>
      <c r="P1136" s="11" t="str">
        <f t="shared" si="227"/>
        <v>Low Cost per Unit</v>
      </c>
      <c r="Q1136" s="12">
        <f t="shared" si="228"/>
        <v>0</v>
      </c>
      <c r="R1136" s="12">
        <f t="shared" si="229"/>
        <v>1.3188</v>
      </c>
      <c r="S1136" s="12">
        <f t="shared" si="230"/>
        <v>0</v>
      </c>
      <c r="T1136" s="12">
        <f t="shared" si="231"/>
        <v>4.3959999999999999</v>
      </c>
      <c r="U1136" s="12">
        <f t="shared" si="232"/>
        <v>0</v>
      </c>
      <c r="V1136" s="13" t="str">
        <f t="shared" ca="1" si="233"/>
        <v>Greater Than 8 Weeks Old</v>
      </c>
    </row>
    <row r="1137" spans="1:22" x14ac:dyDescent="0.45">
      <c r="A1137" s="2" t="s">
        <v>180</v>
      </c>
      <c r="B1137" s="5">
        <v>43687</v>
      </c>
      <c r="C1137" s="5" t="s">
        <v>369</v>
      </c>
      <c r="D1137" s="5" t="s">
        <v>372</v>
      </c>
      <c r="E1137" s="6">
        <v>7</v>
      </c>
      <c r="F1137" s="3">
        <v>76.930000000000007</v>
      </c>
      <c r="G1137" s="3">
        <v>40.32</v>
      </c>
      <c r="H1137" s="8">
        <f t="shared" si="221"/>
        <v>5.76</v>
      </c>
      <c r="I1137" s="3">
        <v>36.61</v>
      </c>
      <c r="J1137" s="4">
        <v>0.48</v>
      </c>
      <c r="K1137" s="2" t="str">
        <f t="shared" si="222"/>
        <v>Saturday</v>
      </c>
      <c r="L1137" s="5">
        <f t="shared" si="223"/>
        <v>43690</v>
      </c>
      <c r="M1137" s="2" t="str">
        <f t="shared" si="224"/>
        <v>Tuesday</v>
      </c>
      <c r="N1137" s="2" t="str">
        <f t="shared" si="225"/>
        <v>Tuesday</v>
      </c>
      <c r="O1137" s="12">
        <f t="shared" si="226"/>
        <v>0</v>
      </c>
      <c r="P1137" s="11" t="str">
        <f t="shared" si="227"/>
        <v>Low Cost per Unit</v>
      </c>
      <c r="Q1137" s="12">
        <f t="shared" si="228"/>
        <v>0</v>
      </c>
      <c r="R1137" s="12">
        <f t="shared" si="229"/>
        <v>2.3079000000000001</v>
      </c>
      <c r="S1137" s="12">
        <f t="shared" si="230"/>
        <v>0</v>
      </c>
      <c r="T1137" s="12">
        <f t="shared" si="231"/>
        <v>7.6930000000000014</v>
      </c>
      <c r="U1137" s="12">
        <f t="shared" si="232"/>
        <v>0</v>
      </c>
      <c r="V1137" s="13" t="str">
        <f t="shared" ca="1" si="233"/>
        <v>Greater Than 8 Weeks Old</v>
      </c>
    </row>
    <row r="1138" spans="1:22" x14ac:dyDescent="0.45">
      <c r="A1138" s="2" t="s">
        <v>309</v>
      </c>
      <c r="B1138" s="5">
        <v>43687</v>
      </c>
      <c r="C1138" s="5" t="s">
        <v>369</v>
      </c>
      <c r="D1138" s="5" t="s">
        <v>372</v>
      </c>
      <c r="E1138" s="6">
        <v>4</v>
      </c>
      <c r="F1138" s="3">
        <v>43.96</v>
      </c>
      <c r="G1138" s="3">
        <v>24.6</v>
      </c>
      <c r="H1138" s="8">
        <f t="shared" si="221"/>
        <v>6.15</v>
      </c>
      <c r="I1138" s="3">
        <v>19.36</v>
      </c>
      <c r="J1138" s="4">
        <v>0.44</v>
      </c>
      <c r="K1138" s="2" t="str">
        <f t="shared" si="222"/>
        <v>Saturday</v>
      </c>
      <c r="L1138" s="5">
        <f t="shared" si="223"/>
        <v>43690</v>
      </c>
      <c r="M1138" s="2" t="str">
        <f t="shared" si="224"/>
        <v>Tuesday</v>
      </c>
      <c r="N1138" s="2" t="str">
        <f t="shared" si="225"/>
        <v>Tuesday</v>
      </c>
      <c r="O1138" s="12">
        <f t="shared" si="226"/>
        <v>0</v>
      </c>
      <c r="P1138" s="11" t="str">
        <f t="shared" si="227"/>
        <v>Low Cost per Unit</v>
      </c>
      <c r="Q1138" s="12">
        <f t="shared" si="228"/>
        <v>0</v>
      </c>
      <c r="R1138" s="12">
        <f t="shared" si="229"/>
        <v>1.3188</v>
      </c>
      <c r="S1138" s="12">
        <f t="shared" si="230"/>
        <v>0</v>
      </c>
      <c r="T1138" s="12">
        <f t="shared" si="231"/>
        <v>4.3959999999999999</v>
      </c>
      <c r="U1138" s="12">
        <f t="shared" si="232"/>
        <v>0</v>
      </c>
      <c r="V1138" s="13" t="str">
        <f t="shared" ca="1" si="233"/>
        <v>Greater Than 8 Weeks Old</v>
      </c>
    </row>
    <row r="1139" spans="1:22" x14ac:dyDescent="0.45">
      <c r="A1139" s="2" t="s">
        <v>310</v>
      </c>
      <c r="B1139" s="5">
        <v>43687</v>
      </c>
      <c r="C1139" s="5" t="s">
        <v>371</v>
      </c>
      <c r="D1139" s="5" t="s">
        <v>371</v>
      </c>
      <c r="E1139" s="6">
        <v>1</v>
      </c>
      <c r="F1139" s="3">
        <v>14.99</v>
      </c>
      <c r="G1139" s="3">
        <v>12.3</v>
      </c>
      <c r="H1139" s="8">
        <f t="shared" si="221"/>
        <v>12.3</v>
      </c>
      <c r="I1139" s="3">
        <v>2.69</v>
      </c>
      <c r="J1139" s="4">
        <v>0.18</v>
      </c>
      <c r="K1139" s="2" t="str">
        <f t="shared" si="222"/>
        <v>Saturday</v>
      </c>
      <c r="L1139" s="5">
        <f t="shared" si="223"/>
        <v>43690</v>
      </c>
      <c r="M1139" s="2" t="str">
        <f t="shared" si="224"/>
        <v>Tuesday</v>
      </c>
      <c r="N1139" s="2" t="str">
        <f t="shared" si="225"/>
        <v>Tuesday</v>
      </c>
      <c r="O1139" s="12">
        <f t="shared" si="226"/>
        <v>0</v>
      </c>
      <c r="P1139" s="11" t="str">
        <f t="shared" si="227"/>
        <v>Low Cost per Unit</v>
      </c>
      <c r="Q1139" s="12">
        <f t="shared" si="228"/>
        <v>0</v>
      </c>
      <c r="R1139" s="12">
        <f t="shared" si="229"/>
        <v>0</v>
      </c>
      <c r="S1139" s="12">
        <f t="shared" si="230"/>
        <v>0</v>
      </c>
      <c r="T1139" s="12">
        <f t="shared" si="231"/>
        <v>0</v>
      </c>
      <c r="U1139" s="12">
        <f t="shared" si="232"/>
        <v>0</v>
      </c>
      <c r="V1139" s="13" t="str">
        <f t="shared" ca="1" si="233"/>
        <v>Greater Than 8 Weeks Old</v>
      </c>
    </row>
    <row r="1140" spans="1:22" x14ac:dyDescent="0.45">
      <c r="A1140" s="2" t="s">
        <v>311</v>
      </c>
      <c r="B1140" s="5">
        <v>43687</v>
      </c>
      <c r="C1140" s="5" t="s">
        <v>371</v>
      </c>
      <c r="D1140" s="5" t="s">
        <v>371</v>
      </c>
      <c r="E1140" s="6">
        <v>2</v>
      </c>
      <c r="F1140" s="3">
        <v>13.98</v>
      </c>
      <c r="G1140" s="3">
        <v>5.58</v>
      </c>
      <c r="H1140" s="8">
        <f t="shared" si="221"/>
        <v>2.79</v>
      </c>
      <c r="I1140" s="3">
        <v>8.4</v>
      </c>
      <c r="J1140" s="4">
        <v>0.6</v>
      </c>
      <c r="K1140" s="2" t="str">
        <f t="shared" si="222"/>
        <v>Saturday</v>
      </c>
      <c r="L1140" s="5">
        <f t="shared" si="223"/>
        <v>43690</v>
      </c>
      <c r="M1140" s="2" t="str">
        <f t="shared" si="224"/>
        <v>Tuesday</v>
      </c>
      <c r="N1140" s="2" t="str">
        <f t="shared" si="225"/>
        <v>Tuesday</v>
      </c>
      <c r="O1140" s="12">
        <f t="shared" si="226"/>
        <v>0</v>
      </c>
      <c r="P1140" s="11" t="str">
        <f t="shared" si="227"/>
        <v>Low Cost per Unit</v>
      </c>
      <c r="Q1140" s="12">
        <f t="shared" si="228"/>
        <v>0</v>
      </c>
      <c r="R1140" s="12">
        <f t="shared" si="229"/>
        <v>0.4194</v>
      </c>
      <c r="S1140" s="12">
        <f t="shared" si="230"/>
        <v>0</v>
      </c>
      <c r="T1140" s="12">
        <f t="shared" si="231"/>
        <v>0</v>
      </c>
      <c r="U1140" s="12">
        <f t="shared" si="232"/>
        <v>0</v>
      </c>
      <c r="V1140" s="13" t="str">
        <f t="shared" ca="1" si="233"/>
        <v>Greater Than 8 Weeks Old</v>
      </c>
    </row>
    <row r="1141" spans="1:22" x14ac:dyDescent="0.45">
      <c r="A1141" s="2" t="s">
        <v>278</v>
      </c>
      <c r="B1141" s="5">
        <v>43687</v>
      </c>
      <c r="C1141" s="5" t="s">
        <v>369</v>
      </c>
      <c r="D1141" s="5" t="s">
        <v>394</v>
      </c>
      <c r="E1141" s="6">
        <v>1</v>
      </c>
      <c r="F1141" s="3">
        <v>32</v>
      </c>
      <c r="G1141" s="3">
        <v>12.57</v>
      </c>
      <c r="H1141" s="8">
        <f t="shared" si="221"/>
        <v>12.57</v>
      </c>
      <c r="I1141" s="3">
        <v>19.43</v>
      </c>
      <c r="J1141" s="4">
        <v>0.61</v>
      </c>
      <c r="K1141" s="2" t="str">
        <f t="shared" si="222"/>
        <v>Saturday</v>
      </c>
      <c r="L1141" s="5">
        <f t="shared" si="223"/>
        <v>43690</v>
      </c>
      <c r="M1141" s="2" t="str">
        <f t="shared" si="224"/>
        <v>Tuesday</v>
      </c>
      <c r="N1141" s="2" t="str">
        <f t="shared" si="225"/>
        <v>Tuesday</v>
      </c>
      <c r="O1141" s="12">
        <f t="shared" si="226"/>
        <v>0</v>
      </c>
      <c r="P1141" s="11" t="str">
        <f t="shared" si="227"/>
        <v>Low Cost per Unit</v>
      </c>
      <c r="Q1141" s="12">
        <f t="shared" si="228"/>
        <v>0</v>
      </c>
      <c r="R1141" s="12">
        <f t="shared" si="229"/>
        <v>0</v>
      </c>
      <c r="S1141" s="12">
        <f t="shared" si="230"/>
        <v>0</v>
      </c>
      <c r="T1141" s="12">
        <f t="shared" si="231"/>
        <v>3.2</v>
      </c>
      <c r="U1141" s="12">
        <f t="shared" si="232"/>
        <v>0</v>
      </c>
      <c r="V1141" s="13" t="str">
        <f t="shared" ca="1" si="233"/>
        <v>Greater Than 8 Weeks Old</v>
      </c>
    </row>
    <row r="1142" spans="1:22" x14ac:dyDescent="0.45">
      <c r="A1142" s="2" t="s">
        <v>312</v>
      </c>
      <c r="B1142" s="5">
        <v>43687</v>
      </c>
      <c r="C1142" s="5" t="s">
        <v>369</v>
      </c>
      <c r="D1142" s="5" t="s">
        <v>394</v>
      </c>
      <c r="E1142" s="6">
        <v>7</v>
      </c>
      <c r="F1142" s="3">
        <v>223.93</v>
      </c>
      <c r="G1142" s="3">
        <v>118.65</v>
      </c>
      <c r="H1142" s="8">
        <f t="shared" si="221"/>
        <v>16.95</v>
      </c>
      <c r="I1142" s="3">
        <v>105.28</v>
      </c>
      <c r="J1142" s="4">
        <v>0.47</v>
      </c>
      <c r="K1142" s="2" t="str">
        <f t="shared" si="222"/>
        <v>Saturday</v>
      </c>
      <c r="L1142" s="5">
        <f t="shared" si="223"/>
        <v>43690</v>
      </c>
      <c r="M1142" s="2" t="str">
        <f t="shared" si="224"/>
        <v>Tuesday</v>
      </c>
      <c r="N1142" s="2" t="str">
        <f t="shared" si="225"/>
        <v>Tuesday</v>
      </c>
      <c r="O1142" s="12">
        <f t="shared" si="226"/>
        <v>0</v>
      </c>
      <c r="P1142" s="11" t="str">
        <f t="shared" si="227"/>
        <v>High Cost per Unit</v>
      </c>
      <c r="Q1142" s="12">
        <f t="shared" si="228"/>
        <v>0</v>
      </c>
      <c r="R1142" s="12">
        <f t="shared" si="229"/>
        <v>6.7179000000000002</v>
      </c>
      <c r="S1142" s="12">
        <f t="shared" si="230"/>
        <v>0</v>
      </c>
      <c r="T1142" s="12">
        <f t="shared" si="231"/>
        <v>22.393000000000001</v>
      </c>
      <c r="U1142" s="12">
        <f t="shared" si="232"/>
        <v>0</v>
      </c>
      <c r="V1142" s="13" t="str">
        <f t="shared" ca="1" si="233"/>
        <v>Greater Than 8 Weeks Old</v>
      </c>
    </row>
    <row r="1143" spans="1:22" x14ac:dyDescent="0.45">
      <c r="A1143" s="2" t="s">
        <v>83</v>
      </c>
      <c r="B1143" s="5">
        <v>43687</v>
      </c>
      <c r="C1143" s="5" t="s">
        <v>383</v>
      </c>
      <c r="D1143" s="5" t="s">
        <v>398</v>
      </c>
      <c r="E1143" s="6">
        <v>1</v>
      </c>
      <c r="F1143" s="3">
        <v>3</v>
      </c>
      <c r="G1143" s="3">
        <v>0.72</v>
      </c>
      <c r="H1143" s="8">
        <f t="shared" si="221"/>
        <v>0.72</v>
      </c>
      <c r="I1143" s="3">
        <v>2.2799999999999998</v>
      </c>
      <c r="J1143" s="4">
        <v>0.76</v>
      </c>
      <c r="K1143" s="2" t="str">
        <f t="shared" si="222"/>
        <v>Saturday</v>
      </c>
      <c r="L1143" s="5">
        <f t="shared" si="223"/>
        <v>43690</v>
      </c>
      <c r="M1143" s="2" t="str">
        <f t="shared" si="224"/>
        <v>Tuesday</v>
      </c>
      <c r="N1143" s="2" t="str">
        <f t="shared" si="225"/>
        <v>Tuesday</v>
      </c>
      <c r="O1143" s="12">
        <f t="shared" si="226"/>
        <v>0</v>
      </c>
      <c r="P1143" s="11" t="str">
        <f t="shared" si="227"/>
        <v>Low Cost per Unit</v>
      </c>
      <c r="Q1143" s="12">
        <f t="shared" si="228"/>
        <v>0</v>
      </c>
      <c r="R1143" s="12">
        <f t="shared" si="229"/>
        <v>0</v>
      </c>
      <c r="S1143" s="12">
        <f t="shared" si="230"/>
        <v>0</v>
      </c>
      <c r="T1143" s="12">
        <f t="shared" si="231"/>
        <v>0</v>
      </c>
      <c r="U1143" s="12">
        <f t="shared" si="232"/>
        <v>0</v>
      </c>
      <c r="V1143" s="13" t="str">
        <f t="shared" ca="1" si="233"/>
        <v>Greater Than 8 Weeks Old</v>
      </c>
    </row>
    <row r="1144" spans="1:22" x14ac:dyDescent="0.45">
      <c r="A1144" s="2" t="s">
        <v>232</v>
      </c>
      <c r="B1144" s="5">
        <v>43687</v>
      </c>
      <c r="C1144" s="5" t="s">
        <v>383</v>
      </c>
      <c r="D1144" s="5" t="s">
        <v>398</v>
      </c>
      <c r="E1144" s="6">
        <v>12</v>
      </c>
      <c r="F1144" s="3">
        <v>359.88</v>
      </c>
      <c r="G1144" s="3">
        <v>191.16</v>
      </c>
      <c r="H1144" s="8">
        <f t="shared" si="221"/>
        <v>15.93</v>
      </c>
      <c r="I1144" s="3">
        <v>168.72</v>
      </c>
      <c r="J1144" s="4">
        <v>0.47</v>
      </c>
      <c r="K1144" s="2" t="str">
        <f t="shared" si="222"/>
        <v>Saturday</v>
      </c>
      <c r="L1144" s="5">
        <f t="shared" si="223"/>
        <v>43690</v>
      </c>
      <c r="M1144" s="2" t="str">
        <f t="shared" si="224"/>
        <v>Tuesday</v>
      </c>
      <c r="N1144" s="2" t="str">
        <f t="shared" si="225"/>
        <v>Tuesday</v>
      </c>
      <c r="O1144" s="12">
        <f t="shared" si="226"/>
        <v>0</v>
      </c>
      <c r="P1144" s="11" t="str">
        <f t="shared" si="227"/>
        <v>Low Cost per Unit</v>
      </c>
      <c r="Q1144" s="12">
        <f t="shared" si="228"/>
        <v>0</v>
      </c>
      <c r="R1144" s="12">
        <f t="shared" si="229"/>
        <v>10.7964</v>
      </c>
      <c r="S1144" s="12">
        <f t="shared" si="230"/>
        <v>0</v>
      </c>
      <c r="T1144" s="12">
        <f t="shared" si="231"/>
        <v>0</v>
      </c>
      <c r="U1144" s="12">
        <f t="shared" si="232"/>
        <v>0</v>
      </c>
      <c r="V1144" s="13" t="str">
        <f t="shared" ca="1" si="233"/>
        <v>Greater Than 8 Weeks Old</v>
      </c>
    </row>
    <row r="1145" spans="1:22" x14ac:dyDescent="0.45">
      <c r="A1145" s="2" t="s">
        <v>279</v>
      </c>
      <c r="B1145" s="5">
        <v>43687</v>
      </c>
      <c r="C1145" s="5" t="s">
        <v>378</v>
      </c>
      <c r="D1145" s="5" t="s">
        <v>379</v>
      </c>
      <c r="E1145" s="6">
        <v>2</v>
      </c>
      <c r="F1145" s="3">
        <v>32</v>
      </c>
      <c r="G1145" s="3">
        <v>13.5</v>
      </c>
      <c r="H1145" s="8">
        <f t="shared" si="221"/>
        <v>6.75</v>
      </c>
      <c r="I1145" s="3">
        <v>18.5</v>
      </c>
      <c r="J1145" s="4">
        <v>0.57999999999999996</v>
      </c>
      <c r="K1145" s="2" t="str">
        <f t="shared" si="222"/>
        <v>Saturday</v>
      </c>
      <c r="L1145" s="5">
        <f t="shared" si="223"/>
        <v>43690</v>
      </c>
      <c r="M1145" s="2" t="str">
        <f t="shared" si="224"/>
        <v>Tuesday</v>
      </c>
      <c r="N1145" s="2" t="str">
        <f t="shared" si="225"/>
        <v>Tuesday</v>
      </c>
      <c r="O1145" s="12">
        <f t="shared" si="226"/>
        <v>0</v>
      </c>
      <c r="P1145" s="11" t="str">
        <f t="shared" si="227"/>
        <v>Low Cost per Unit</v>
      </c>
      <c r="Q1145" s="12">
        <f t="shared" si="228"/>
        <v>0</v>
      </c>
      <c r="R1145" s="12">
        <f t="shared" si="229"/>
        <v>0.96</v>
      </c>
      <c r="S1145" s="12">
        <f t="shared" si="230"/>
        <v>0</v>
      </c>
      <c r="T1145" s="12">
        <f t="shared" si="231"/>
        <v>0</v>
      </c>
      <c r="U1145" s="12">
        <f t="shared" si="232"/>
        <v>0</v>
      </c>
      <c r="V1145" s="13" t="str">
        <f t="shared" ca="1" si="233"/>
        <v>Greater Than 8 Weeks Old</v>
      </c>
    </row>
    <row r="1146" spans="1:22" x14ac:dyDescent="0.45">
      <c r="A1146" s="2" t="s">
        <v>86</v>
      </c>
      <c r="B1146" s="5">
        <v>43687</v>
      </c>
      <c r="C1146" s="5" t="s">
        <v>383</v>
      </c>
      <c r="D1146" s="5" t="s">
        <v>398</v>
      </c>
      <c r="E1146" s="6">
        <v>3</v>
      </c>
      <c r="F1146" s="3">
        <v>126</v>
      </c>
      <c r="G1146" s="3">
        <v>37.14</v>
      </c>
      <c r="H1146" s="8">
        <f t="shared" si="221"/>
        <v>12.38</v>
      </c>
      <c r="I1146" s="3">
        <v>88.86</v>
      </c>
      <c r="J1146" s="4">
        <v>0.71</v>
      </c>
      <c r="K1146" s="2" t="str">
        <f t="shared" si="222"/>
        <v>Saturday</v>
      </c>
      <c r="L1146" s="5">
        <f t="shared" si="223"/>
        <v>43690</v>
      </c>
      <c r="M1146" s="2" t="str">
        <f t="shared" si="224"/>
        <v>Tuesday</v>
      </c>
      <c r="N1146" s="2" t="str">
        <f t="shared" si="225"/>
        <v>Tuesday</v>
      </c>
      <c r="O1146" s="12">
        <f t="shared" si="226"/>
        <v>0</v>
      </c>
      <c r="P1146" s="11" t="str">
        <f t="shared" si="227"/>
        <v>Low Cost per Unit</v>
      </c>
      <c r="Q1146" s="12">
        <f t="shared" si="228"/>
        <v>0</v>
      </c>
      <c r="R1146" s="12">
        <f t="shared" si="229"/>
        <v>3.78</v>
      </c>
      <c r="S1146" s="12">
        <f t="shared" si="230"/>
        <v>0</v>
      </c>
      <c r="T1146" s="12">
        <f t="shared" si="231"/>
        <v>0</v>
      </c>
      <c r="U1146" s="12">
        <f t="shared" si="232"/>
        <v>0</v>
      </c>
      <c r="V1146" s="13" t="str">
        <f t="shared" ca="1" si="233"/>
        <v>Greater Than 8 Weeks Old</v>
      </c>
    </row>
    <row r="1147" spans="1:22" x14ac:dyDescent="0.45">
      <c r="A1147" s="2" t="s">
        <v>128</v>
      </c>
      <c r="B1147" s="5">
        <v>43687</v>
      </c>
      <c r="C1147" s="5" t="s">
        <v>383</v>
      </c>
      <c r="D1147" s="5" t="s">
        <v>398</v>
      </c>
      <c r="E1147" s="6">
        <v>1</v>
      </c>
      <c r="F1147" s="3">
        <v>21</v>
      </c>
      <c r="G1147" s="3">
        <v>7.43</v>
      </c>
      <c r="H1147" s="8">
        <f t="shared" si="221"/>
        <v>7.43</v>
      </c>
      <c r="I1147" s="3">
        <v>13.57</v>
      </c>
      <c r="J1147" s="4">
        <v>0.65</v>
      </c>
      <c r="K1147" s="2" t="str">
        <f t="shared" si="222"/>
        <v>Saturday</v>
      </c>
      <c r="L1147" s="5">
        <f t="shared" si="223"/>
        <v>43690</v>
      </c>
      <c r="M1147" s="2" t="str">
        <f t="shared" si="224"/>
        <v>Tuesday</v>
      </c>
      <c r="N1147" s="2" t="str">
        <f t="shared" si="225"/>
        <v>Tuesday</v>
      </c>
      <c r="O1147" s="12">
        <f t="shared" si="226"/>
        <v>0</v>
      </c>
      <c r="P1147" s="11" t="str">
        <f t="shared" si="227"/>
        <v>Low Cost per Unit</v>
      </c>
      <c r="Q1147" s="12">
        <f t="shared" si="228"/>
        <v>0</v>
      </c>
      <c r="R1147" s="12">
        <f t="shared" si="229"/>
        <v>0</v>
      </c>
      <c r="S1147" s="12">
        <f t="shared" si="230"/>
        <v>0</v>
      </c>
      <c r="T1147" s="12">
        <f t="shared" si="231"/>
        <v>0</v>
      </c>
      <c r="U1147" s="12">
        <f t="shared" si="232"/>
        <v>0</v>
      </c>
      <c r="V1147" s="13" t="str">
        <f t="shared" ca="1" si="233"/>
        <v>Greater Than 8 Weeks Old</v>
      </c>
    </row>
    <row r="1148" spans="1:22" x14ac:dyDescent="0.45">
      <c r="A1148" s="2" t="s">
        <v>129</v>
      </c>
      <c r="B1148" s="5">
        <v>43687</v>
      </c>
      <c r="C1148" s="5" t="s">
        <v>383</v>
      </c>
      <c r="D1148" s="5" t="s">
        <v>398</v>
      </c>
      <c r="E1148" s="6">
        <v>4</v>
      </c>
      <c r="F1148" s="3">
        <v>64</v>
      </c>
      <c r="G1148" s="3">
        <v>19.52</v>
      </c>
      <c r="H1148" s="8">
        <f t="shared" si="221"/>
        <v>4.88</v>
      </c>
      <c r="I1148" s="3">
        <v>44.48</v>
      </c>
      <c r="J1148" s="4">
        <v>0.7</v>
      </c>
      <c r="K1148" s="2" t="str">
        <f t="shared" si="222"/>
        <v>Saturday</v>
      </c>
      <c r="L1148" s="5">
        <f t="shared" si="223"/>
        <v>43690</v>
      </c>
      <c r="M1148" s="2" t="str">
        <f t="shared" si="224"/>
        <v>Tuesday</v>
      </c>
      <c r="N1148" s="2" t="str">
        <f t="shared" si="225"/>
        <v>Tuesday</v>
      </c>
      <c r="O1148" s="12">
        <f t="shared" si="226"/>
        <v>0</v>
      </c>
      <c r="P1148" s="11" t="str">
        <f t="shared" si="227"/>
        <v>Low Cost per Unit</v>
      </c>
      <c r="Q1148" s="12">
        <f t="shared" si="228"/>
        <v>0</v>
      </c>
      <c r="R1148" s="12">
        <f t="shared" si="229"/>
        <v>1.92</v>
      </c>
      <c r="S1148" s="12">
        <f t="shared" si="230"/>
        <v>0</v>
      </c>
      <c r="T1148" s="12">
        <f t="shared" si="231"/>
        <v>0</v>
      </c>
      <c r="U1148" s="12">
        <f t="shared" si="232"/>
        <v>0</v>
      </c>
      <c r="V1148" s="13" t="str">
        <f t="shared" ca="1" si="233"/>
        <v>Greater Than 8 Weeks Old</v>
      </c>
    </row>
    <row r="1149" spans="1:22" x14ac:dyDescent="0.45">
      <c r="A1149" s="2" t="s">
        <v>233</v>
      </c>
      <c r="B1149" s="5">
        <v>43687</v>
      </c>
      <c r="C1149" s="5" t="s">
        <v>383</v>
      </c>
      <c r="D1149" s="5" t="s">
        <v>384</v>
      </c>
      <c r="E1149" s="6">
        <v>2</v>
      </c>
      <c r="F1149" s="3">
        <v>16</v>
      </c>
      <c r="G1149" s="3">
        <v>7.42</v>
      </c>
      <c r="H1149" s="8">
        <f t="shared" si="221"/>
        <v>3.71</v>
      </c>
      <c r="I1149" s="3">
        <v>8.58</v>
      </c>
      <c r="J1149" s="4">
        <v>0.54</v>
      </c>
      <c r="K1149" s="2" t="str">
        <f t="shared" si="222"/>
        <v>Saturday</v>
      </c>
      <c r="L1149" s="5">
        <f t="shared" si="223"/>
        <v>43690</v>
      </c>
      <c r="M1149" s="2" t="str">
        <f t="shared" si="224"/>
        <v>Tuesday</v>
      </c>
      <c r="N1149" s="2" t="str">
        <f t="shared" si="225"/>
        <v>Tuesday</v>
      </c>
      <c r="O1149" s="12">
        <f t="shared" si="226"/>
        <v>0</v>
      </c>
      <c r="P1149" s="11" t="str">
        <f t="shared" si="227"/>
        <v>Low Cost per Unit</v>
      </c>
      <c r="Q1149" s="12">
        <f t="shared" si="228"/>
        <v>0</v>
      </c>
      <c r="R1149" s="12">
        <f t="shared" si="229"/>
        <v>0.48</v>
      </c>
      <c r="S1149" s="12">
        <f t="shared" si="230"/>
        <v>0</v>
      </c>
      <c r="T1149" s="12">
        <f t="shared" si="231"/>
        <v>0</v>
      </c>
      <c r="U1149" s="12">
        <f t="shared" si="232"/>
        <v>0</v>
      </c>
      <c r="V1149" s="13" t="str">
        <f t="shared" ca="1" si="233"/>
        <v>Greater Than 8 Weeks Old</v>
      </c>
    </row>
    <row r="1150" spans="1:22" x14ac:dyDescent="0.45">
      <c r="A1150" s="2" t="s">
        <v>265</v>
      </c>
      <c r="B1150" s="5">
        <v>43687</v>
      </c>
      <c r="C1150" s="5" t="s">
        <v>383</v>
      </c>
      <c r="D1150" s="5" t="s">
        <v>399</v>
      </c>
      <c r="E1150" s="6">
        <v>4</v>
      </c>
      <c r="F1150" s="3">
        <v>119.96</v>
      </c>
      <c r="G1150" s="3">
        <v>73.52</v>
      </c>
      <c r="H1150" s="8">
        <f t="shared" si="221"/>
        <v>18.38</v>
      </c>
      <c r="I1150" s="3">
        <v>46.44</v>
      </c>
      <c r="J1150" s="4">
        <v>0.39</v>
      </c>
      <c r="K1150" s="2" t="str">
        <f t="shared" si="222"/>
        <v>Saturday</v>
      </c>
      <c r="L1150" s="5">
        <f t="shared" si="223"/>
        <v>43690</v>
      </c>
      <c r="M1150" s="2" t="str">
        <f t="shared" si="224"/>
        <v>Tuesday</v>
      </c>
      <c r="N1150" s="2" t="str">
        <f t="shared" si="225"/>
        <v>Tuesday</v>
      </c>
      <c r="O1150" s="12">
        <f t="shared" si="226"/>
        <v>0</v>
      </c>
      <c r="P1150" s="11" t="str">
        <f t="shared" si="227"/>
        <v>High Cost per Unit</v>
      </c>
      <c r="Q1150" s="12">
        <f t="shared" si="228"/>
        <v>0</v>
      </c>
      <c r="R1150" s="12">
        <f t="shared" si="229"/>
        <v>3.5987999999999998</v>
      </c>
      <c r="S1150" s="12">
        <f t="shared" si="230"/>
        <v>0</v>
      </c>
      <c r="T1150" s="12">
        <f t="shared" si="231"/>
        <v>0</v>
      </c>
      <c r="U1150" s="12">
        <f t="shared" si="232"/>
        <v>0</v>
      </c>
      <c r="V1150" s="13" t="str">
        <f t="shared" ca="1" si="233"/>
        <v>Greater Than 8 Weeks Old</v>
      </c>
    </row>
    <row r="1151" spans="1:22" x14ac:dyDescent="0.45">
      <c r="A1151" s="2" t="s">
        <v>88</v>
      </c>
      <c r="B1151" s="5">
        <v>43687</v>
      </c>
      <c r="C1151" s="5" t="s">
        <v>376</v>
      </c>
      <c r="D1151" s="5" t="s">
        <v>377</v>
      </c>
      <c r="E1151" s="6">
        <v>1</v>
      </c>
      <c r="F1151" s="3">
        <v>45</v>
      </c>
      <c r="G1151" s="3">
        <v>16.32</v>
      </c>
      <c r="H1151" s="8">
        <f t="shared" si="221"/>
        <v>16.32</v>
      </c>
      <c r="I1151" s="3">
        <v>28.68</v>
      </c>
      <c r="J1151" s="4">
        <v>0.64</v>
      </c>
      <c r="K1151" s="2" t="str">
        <f t="shared" si="222"/>
        <v>Saturday</v>
      </c>
      <c r="L1151" s="5">
        <f t="shared" si="223"/>
        <v>43690</v>
      </c>
      <c r="M1151" s="2" t="str">
        <f t="shared" si="224"/>
        <v>Tuesday</v>
      </c>
      <c r="N1151" s="2" t="str">
        <f t="shared" si="225"/>
        <v>Tuesday</v>
      </c>
      <c r="O1151" s="12">
        <f t="shared" si="226"/>
        <v>0</v>
      </c>
      <c r="P1151" s="11" t="str">
        <f t="shared" si="227"/>
        <v>Low Cost per Unit</v>
      </c>
      <c r="Q1151" s="12">
        <f t="shared" si="228"/>
        <v>0</v>
      </c>
      <c r="R1151" s="12">
        <f t="shared" si="229"/>
        <v>0</v>
      </c>
      <c r="S1151" s="12">
        <f t="shared" si="230"/>
        <v>0</v>
      </c>
      <c r="T1151" s="12">
        <f t="shared" si="231"/>
        <v>0</v>
      </c>
      <c r="U1151" s="12">
        <f t="shared" si="232"/>
        <v>0</v>
      </c>
      <c r="V1151" s="13" t="str">
        <f t="shared" ca="1" si="233"/>
        <v>Greater Than 8 Weeks Old</v>
      </c>
    </row>
    <row r="1152" spans="1:22" x14ac:dyDescent="0.45">
      <c r="A1152" s="2" t="s">
        <v>89</v>
      </c>
      <c r="B1152" s="5">
        <v>43687</v>
      </c>
      <c r="C1152" s="5" t="s">
        <v>386</v>
      </c>
      <c r="D1152" s="5" t="s">
        <v>387</v>
      </c>
      <c r="E1152" s="6">
        <v>3</v>
      </c>
      <c r="F1152" s="3">
        <v>297</v>
      </c>
      <c r="G1152" s="3">
        <v>112.26</v>
      </c>
      <c r="H1152" s="8">
        <f t="shared" si="221"/>
        <v>37.42</v>
      </c>
      <c r="I1152" s="3">
        <v>184.74</v>
      </c>
      <c r="J1152" s="4">
        <v>0.62</v>
      </c>
      <c r="K1152" s="2" t="str">
        <f t="shared" si="222"/>
        <v>Saturday</v>
      </c>
      <c r="L1152" s="5">
        <f t="shared" si="223"/>
        <v>43690</v>
      </c>
      <c r="M1152" s="2" t="str">
        <f t="shared" si="224"/>
        <v>Tuesday</v>
      </c>
      <c r="N1152" s="2" t="str">
        <f t="shared" si="225"/>
        <v>Tuesday</v>
      </c>
      <c r="O1152" s="12">
        <f t="shared" si="226"/>
        <v>0</v>
      </c>
      <c r="P1152" s="11" t="str">
        <f t="shared" si="227"/>
        <v>High Cost per Unit</v>
      </c>
      <c r="Q1152" s="12">
        <f t="shared" si="228"/>
        <v>0</v>
      </c>
      <c r="R1152" s="12">
        <f t="shared" si="229"/>
        <v>8.91</v>
      </c>
      <c r="S1152" s="12">
        <f t="shared" si="230"/>
        <v>0</v>
      </c>
      <c r="T1152" s="12">
        <f t="shared" si="231"/>
        <v>0</v>
      </c>
      <c r="U1152" s="12">
        <f t="shared" si="232"/>
        <v>0</v>
      </c>
      <c r="V1152" s="13" t="str">
        <f t="shared" ca="1" si="233"/>
        <v>Greater Than 8 Weeks Old</v>
      </c>
    </row>
    <row r="1153" spans="1:22" x14ac:dyDescent="0.45">
      <c r="A1153" s="2" t="s">
        <v>313</v>
      </c>
      <c r="B1153" s="5">
        <v>43687</v>
      </c>
      <c r="C1153" s="5" t="s">
        <v>371</v>
      </c>
      <c r="D1153" s="5" t="s">
        <v>371</v>
      </c>
      <c r="E1153" s="6">
        <v>6</v>
      </c>
      <c r="F1153" s="3">
        <v>71.94</v>
      </c>
      <c r="G1153" s="3">
        <v>35.700000000000003</v>
      </c>
      <c r="H1153" s="8">
        <f t="shared" si="221"/>
        <v>5.95</v>
      </c>
      <c r="I1153" s="3">
        <v>36.24</v>
      </c>
      <c r="J1153" s="4">
        <v>0.5</v>
      </c>
      <c r="K1153" s="2" t="str">
        <f t="shared" si="222"/>
        <v>Saturday</v>
      </c>
      <c r="L1153" s="5">
        <f t="shared" si="223"/>
        <v>43690</v>
      </c>
      <c r="M1153" s="2" t="str">
        <f t="shared" si="224"/>
        <v>Tuesday</v>
      </c>
      <c r="N1153" s="2" t="str">
        <f t="shared" si="225"/>
        <v>Tuesday</v>
      </c>
      <c r="O1153" s="12">
        <f t="shared" si="226"/>
        <v>0</v>
      </c>
      <c r="P1153" s="11" t="str">
        <f t="shared" si="227"/>
        <v>Low Cost per Unit</v>
      </c>
      <c r="Q1153" s="12">
        <f t="shared" si="228"/>
        <v>0</v>
      </c>
      <c r="R1153" s="12">
        <f t="shared" si="229"/>
        <v>2.1581999999999999</v>
      </c>
      <c r="S1153" s="12">
        <f t="shared" si="230"/>
        <v>0</v>
      </c>
      <c r="T1153" s="12">
        <f t="shared" si="231"/>
        <v>0</v>
      </c>
      <c r="U1153" s="12">
        <f t="shared" si="232"/>
        <v>0</v>
      </c>
      <c r="V1153" s="13" t="str">
        <f t="shared" ca="1" si="233"/>
        <v>Greater Than 8 Weeks Old</v>
      </c>
    </row>
    <row r="1154" spans="1:22" x14ac:dyDescent="0.45">
      <c r="A1154" s="2" t="s">
        <v>234</v>
      </c>
      <c r="B1154" s="5">
        <v>43687</v>
      </c>
      <c r="C1154" s="5" t="s">
        <v>369</v>
      </c>
      <c r="D1154" s="5" t="s">
        <v>372</v>
      </c>
      <c r="E1154" s="6">
        <v>1</v>
      </c>
      <c r="F1154" s="3">
        <v>35</v>
      </c>
      <c r="G1154" s="3">
        <v>8.9700000000000006</v>
      </c>
      <c r="H1154" s="8">
        <f t="shared" si="221"/>
        <v>8.9700000000000006</v>
      </c>
      <c r="I1154" s="3">
        <v>26.03</v>
      </c>
      <c r="J1154" s="4">
        <v>0.74</v>
      </c>
      <c r="K1154" s="2" t="str">
        <f t="shared" si="222"/>
        <v>Saturday</v>
      </c>
      <c r="L1154" s="5">
        <f t="shared" si="223"/>
        <v>43690</v>
      </c>
      <c r="M1154" s="2" t="str">
        <f t="shared" si="224"/>
        <v>Tuesday</v>
      </c>
      <c r="N1154" s="2" t="str">
        <f t="shared" si="225"/>
        <v>Tuesday</v>
      </c>
      <c r="O1154" s="12">
        <f t="shared" si="226"/>
        <v>0</v>
      </c>
      <c r="P1154" s="11" t="str">
        <f t="shared" si="227"/>
        <v>Low Cost per Unit</v>
      </c>
      <c r="Q1154" s="12">
        <f t="shared" si="228"/>
        <v>0</v>
      </c>
      <c r="R1154" s="12">
        <f t="shared" si="229"/>
        <v>0</v>
      </c>
      <c r="S1154" s="12">
        <f t="shared" si="230"/>
        <v>0</v>
      </c>
      <c r="T1154" s="12">
        <f t="shared" si="231"/>
        <v>3.5</v>
      </c>
      <c r="U1154" s="12">
        <f t="shared" si="232"/>
        <v>0</v>
      </c>
      <c r="V1154" s="13" t="str">
        <f t="shared" ca="1" si="233"/>
        <v>Greater Than 8 Weeks Old</v>
      </c>
    </row>
    <row r="1155" spans="1:22" x14ac:dyDescent="0.45">
      <c r="A1155" s="2" t="s">
        <v>90</v>
      </c>
      <c r="B1155" s="5">
        <v>43687</v>
      </c>
      <c r="C1155" s="5" t="s">
        <v>378</v>
      </c>
      <c r="D1155" s="5" t="s">
        <v>379</v>
      </c>
      <c r="E1155" s="6">
        <v>5</v>
      </c>
      <c r="F1155" s="3">
        <v>495</v>
      </c>
      <c r="G1155" s="3">
        <v>179.85</v>
      </c>
      <c r="H1155" s="8">
        <f t="shared" ref="H1155:H1218" si="234">G1155/E1155</f>
        <v>35.97</v>
      </c>
      <c r="I1155" s="3">
        <v>315.14999999999998</v>
      </c>
      <c r="J1155" s="4">
        <v>0.64</v>
      </c>
      <c r="K1155" s="2" t="str">
        <f t="shared" ref="K1155:K1218" si="235">TEXT(B1155,"dddd")</f>
        <v>Saturday</v>
      </c>
      <c r="L1155" s="5">
        <f t="shared" ref="L1155:L1218" si="236">B1155+3</f>
        <v>43690</v>
      </c>
      <c r="M1155" s="2" t="str">
        <f t="shared" ref="M1155:M1218" si="237">TEXT(L1155,"dddd")</f>
        <v>Tuesday</v>
      </c>
      <c r="N1155" s="2" t="str">
        <f t="shared" ref="N1155:N1218" si="238">IF(M1155="Sunday","Monday",M1155)</f>
        <v>Tuesday</v>
      </c>
      <c r="O1155" s="12">
        <f t="shared" ref="O1155:O1218" si="239">IF(TEXT(B1155,"dddd")="Tuesday",E1155*0.05,0)</f>
        <v>0</v>
      </c>
      <c r="P1155" s="11" t="str">
        <f t="shared" ref="P1155:P1218" si="240">IF(H1155&gt;AVERAGE(H:H),"High Cost per Unit","Low Cost per Unit")</f>
        <v>High Cost per Unit</v>
      </c>
      <c r="Q1155" s="12">
        <f t="shared" ref="Q1155:Q1218" si="241">IF(D1155="Masks",F1155*0.1,0)</f>
        <v>0</v>
      </c>
      <c r="R1155" s="12">
        <f t="shared" ref="R1155:R1218" si="242">IF(E1155&gt;1,F1155*0.03,0)</f>
        <v>14.85</v>
      </c>
      <c r="S1155" s="12">
        <f t="shared" ref="S1155:S1218" si="243">IF(D1155="Accessories",F1155*0.15,0)</f>
        <v>0</v>
      </c>
      <c r="T1155" s="12">
        <f t="shared" ref="T1155:T1218" si="244">IF(AND(K1155="Saturday",C1155="Fitness"),F1155*0.1,0)</f>
        <v>0</v>
      </c>
      <c r="U1155" s="12">
        <f t="shared" ref="U1155:U1218" si="245">IF(AND(K1155="Friday",C1155="Automotive"),F1155*0.2,0)</f>
        <v>0</v>
      </c>
      <c r="V1155" s="13" t="str">
        <f t="shared" ref="V1155:V1218" ca="1" si="246">IF(ABS(TODAY()-B1155)&gt;56,"Greater Than 8 Weeks Old","Less Than 8 Weeks Old")</f>
        <v>Greater Than 8 Weeks Old</v>
      </c>
    </row>
    <row r="1156" spans="1:22" x14ac:dyDescent="0.45">
      <c r="A1156" s="2" t="s">
        <v>156</v>
      </c>
      <c r="B1156" s="5">
        <v>43687</v>
      </c>
      <c r="C1156" s="5" t="s">
        <v>386</v>
      </c>
      <c r="D1156" s="5" t="s">
        <v>387</v>
      </c>
      <c r="E1156" s="6">
        <v>2</v>
      </c>
      <c r="F1156" s="3">
        <v>198</v>
      </c>
      <c r="G1156" s="3">
        <v>74.84</v>
      </c>
      <c r="H1156" s="8">
        <f t="shared" si="234"/>
        <v>37.42</v>
      </c>
      <c r="I1156" s="3">
        <v>123.16</v>
      </c>
      <c r="J1156" s="4">
        <v>0.62</v>
      </c>
      <c r="K1156" s="2" t="str">
        <f t="shared" si="235"/>
        <v>Saturday</v>
      </c>
      <c r="L1156" s="5">
        <f t="shared" si="236"/>
        <v>43690</v>
      </c>
      <c r="M1156" s="2" t="str">
        <f t="shared" si="237"/>
        <v>Tuesday</v>
      </c>
      <c r="N1156" s="2" t="str">
        <f t="shared" si="238"/>
        <v>Tuesday</v>
      </c>
      <c r="O1156" s="12">
        <f t="shared" si="239"/>
        <v>0</v>
      </c>
      <c r="P1156" s="11" t="str">
        <f t="shared" si="240"/>
        <v>High Cost per Unit</v>
      </c>
      <c r="Q1156" s="12">
        <f t="shared" si="241"/>
        <v>0</v>
      </c>
      <c r="R1156" s="12">
        <f t="shared" si="242"/>
        <v>5.9399999999999995</v>
      </c>
      <c r="S1156" s="12">
        <f t="shared" si="243"/>
        <v>0</v>
      </c>
      <c r="T1156" s="12">
        <f t="shared" si="244"/>
        <v>0</v>
      </c>
      <c r="U1156" s="12">
        <f t="shared" si="245"/>
        <v>0</v>
      </c>
      <c r="V1156" s="13" t="str">
        <f t="shared" ca="1" si="246"/>
        <v>Greater Than 8 Weeks Old</v>
      </c>
    </row>
    <row r="1157" spans="1:22" x14ac:dyDescent="0.45">
      <c r="A1157" s="2" t="s">
        <v>314</v>
      </c>
      <c r="B1157" s="5">
        <v>43687</v>
      </c>
      <c r="C1157" s="5" t="s">
        <v>371</v>
      </c>
      <c r="D1157" s="5" t="s">
        <v>371</v>
      </c>
      <c r="E1157" s="6">
        <v>3</v>
      </c>
      <c r="F1157" s="3">
        <v>71.97</v>
      </c>
      <c r="G1157" s="3">
        <v>51</v>
      </c>
      <c r="H1157" s="8">
        <f t="shared" si="234"/>
        <v>17</v>
      </c>
      <c r="I1157" s="3">
        <v>20.97</v>
      </c>
      <c r="J1157" s="4">
        <v>0.28999999999999998</v>
      </c>
      <c r="K1157" s="2" t="str">
        <f t="shared" si="235"/>
        <v>Saturday</v>
      </c>
      <c r="L1157" s="5">
        <f t="shared" si="236"/>
        <v>43690</v>
      </c>
      <c r="M1157" s="2" t="str">
        <f t="shared" si="237"/>
        <v>Tuesday</v>
      </c>
      <c r="N1157" s="2" t="str">
        <f t="shared" si="238"/>
        <v>Tuesday</v>
      </c>
      <c r="O1157" s="12">
        <f t="shared" si="239"/>
        <v>0</v>
      </c>
      <c r="P1157" s="11" t="str">
        <f t="shared" si="240"/>
        <v>High Cost per Unit</v>
      </c>
      <c r="Q1157" s="12">
        <f t="shared" si="241"/>
        <v>0</v>
      </c>
      <c r="R1157" s="12">
        <f t="shared" si="242"/>
        <v>2.1591</v>
      </c>
      <c r="S1157" s="12">
        <f t="shared" si="243"/>
        <v>0</v>
      </c>
      <c r="T1157" s="12">
        <f t="shared" si="244"/>
        <v>0</v>
      </c>
      <c r="U1157" s="12">
        <f t="shared" si="245"/>
        <v>0</v>
      </c>
      <c r="V1157" s="13" t="str">
        <f t="shared" ca="1" si="246"/>
        <v>Greater Than 8 Weeks Old</v>
      </c>
    </row>
    <row r="1158" spans="1:22" x14ac:dyDescent="0.45">
      <c r="A1158" s="2" t="s">
        <v>318</v>
      </c>
      <c r="B1158" s="5">
        <v>43687</v>
      </c>
      <c r="C1158" s="5" t="s">
        <v>371</v>
      </c>
      <c r="D1158" s="5" t="s">
        <v>371</v>
      </c>
      <c r="E1158" s="6">
        <v>2</v>
      </c>
      <c r="F1158" s="3">
        <v>47.98</v>
      </c>
      <c r="G1158" s="3">
        <v>30</v>
      </c>
      <c r="H1158" s="8">
        <f t="shared" si="234"/>
        <v>15</v>
      </c>
      <c r="I1158" s="3">
        <v>17.98</v>
      </c>
      <c r="J1158" s="4">
        <v>0.37</v>
      </c>
      <c r="K1158" s="2" t="str">
        <f t="shared" si="235"/>
        <v>Saturday</v>
      </c>
      <c r="L1158" s="5">
        <f t="shared" si="236"/>
        <v>43690</v>
      </c>
      <c r="M1158" s="2" t="str">
        <f t="shared" si="237"/>
        <v>Tuesday</v>
      </c>
      <c r="N1158" s="2" t="str">
        <f t="shared" si="238"/>
        <v>Tuesday</v>
      </c>
      <c r="O1158" s="12">
        <f t="shared" si="239"/>
        <v>0</v>
      </c>
      <c r="P1158" s="11" t="str">
        <f t="shared" si="240"/>
        <v>Low Cost per Unit</v>
      </c>
      <c r="Q1158" s="12">
        <f t="shared" si="241"/>
        <v>0</v>
      </c>
      <c r="R1158" s="12">
        <f t="shared" si="242"/>
        <v>1.4393999999999998</v>
      </c>
      <c r="S1158" s="12">
        <f t="shared" si="243"/>
        <v>0</v>
      </c>
      <c r="T1158" s="12">
        <f t="shared" si="244"/>
        <v>0</v>
      </c>
      <c r="U1158" s="12">
        <f t="shared" si="245"/>
        <v>0</v>
      </c>
      <c r="V1158" s="13" t="str">
        <f t="shared" ca="1" si="246"/>
        <v>Greater Than 8 Weeks Old</v>
      </c>
    </row>
    <row r="1159" spans="1:22" x14ac:dyDescent="0.45">
      <c r="A1159" s="2" t="s">
        <v>315</v>
      </c>
      <c r="B1159" s="5">
        <v>43687</v>
      </c>
      <c r="C1159" s="5" t="s">
        <v>371</v>
      </c>
      <c r="D1159" s="5" t="s">
        <v>371</v>
      </c>
      <c r="E1159" s="6">
        <v>1</v>
      </c>
      <c r="F1159" s="3">
        <v>23.99</v>
      </c>
      <c r="G1159" s="3">
        <v>15</v>
      </c>
      <c r="H1159" s="8">
        <f t="shared" si="234"/>
        <v>15</v>
      </c>
      <c r="I1159" s="3">
        <v>8.99</v>
      </c>
      <c r="J1159" s="4">
        <v>0.37</v>
      </c>
      <c r="K1159" s="2" t="str">
        <f t="shared" si="235"/>
        <v>Saturday</v>
      </c>
      <c r="L1159" s="5">
        <f t="shared" si="236"/>
        <v>43690</v>
      </c>
      <c r="M1159" s="2" t="str">
        <f t="shared" si="237"/>
        <v>Tuesday</v>
      </c>
      <c r="N1159" s="2" t="str">
        <f t="shared" si="238"/>
        <v>Tuesday</v>
      </c>
      <c r="O1159" s="12">
        <f t="shared" si="239"/>
        <v>0</v>
      </c>
      <c r="P1159" s="11" t="str">
        <f t="shared" si="240"/>
        <v>Low Cost per Unit</v>
      </c>
      <c r="Q1159" s="12">
        <f t="shared" si="241"/>
        <v>0</v>
      </c>
      <c r="R1159" s="12">
        <f t="shared" si="242"/>
        <v>0</v>
      </c>
      <c r="S1159" s="12">
        <f t="shared" si="243"/>
        <v>0</v>
      </c>
      <c r="T1159" s="12">
        <f t="shared" si="244"/>
        <v>0</v>
      </c>
      <c r="U1159" s="12">
        <f t="shared" si="245"/>
        <v>0</v>
      </c>
      <c r="V1159" s="13" t="str">
        <f t="shared" ca="1" si="246"/>
        <v>Greater Than 8 Weeks Old</v>
      </c>
    </row>
    <row r="1160" spans="1:22" x14ac:dyDescent="0.45">
      <c r="A1160" s="2" t="s">
        <v>258</v>
      </c>
      <c r="B1160" s="5">
        <v>43687</v>
      </c>
      <c r="C1160" s="5" t="s">
        <v>375</v>
      </c>
      <c r="D1160" s="5" t="s">
        <v>382</v>
      </c>
      <c r="E1160" s="6">
        <v>2</v>
      </c>
      <c r="F1160" s="3">
        <v>70</v>
      </c>
      <c r="G1160" s="3">
        <v>24</v>
      </c>
      <c r="H1160" s="8">
        <f t="shared" si="234"/>
        <v>12</v>
      </c>
      <c r="I1160" s="3">
        <v>46</v>
      </c>
      <c r="J1160" s="4">
        <v>0.66</v>
      </c>
      <c r="K1160" s="2" t="str">
        <f t="shared" si="235"/>
        <v>Saturday</v>
      </c>
      <c r="L1160" s="5">
        <f t="shared" si="236"/>
        <v>43690</v>
      </c>
      <c r="M1160" s="2" t="str">
        <f t="shared" si="237"/>
        <v>Tuesday</v>
      </c>
      <c r="N1160" s="2" t="str">
        <f t="shared" si="238"/>
        <v>Tuesday</v>
      </c>
      <c r="O1160" s="12">
        <f t="shared" si="239"/>
        <v>0</v>
      </c>
      <c r="P1160" s="11" t="str">
        <f t="shared" si="240"/>
        <v>Low Cost per Unit</v>
      </c>
      <c r="Q1160" s="12">
        <f t="shared" si="241"/>
        <v>0</v>
      </c>
      <c r="R1160" s="12">
        <f t="shared" si="242"/>
        <v>2.1</v>
      </c>
      <c r="S1160" s="12">
        <f t="shared" si="243"/>
        <v>0</v>
      </c>
      <c r="T1160" s="12">
        <f t="shared" si="244"/>
        <v>0</v>
      </c>
      <c r="U1160" s="12">
        <f t="shared" si="245"/>
        <v>0</v>
      </c>
      <c r="V1160" s="13" t="str">
        <f t="shared" ca="1" si="246"/>
        <v>Greater Than 8 Weeks Old</v>
      </c>
    </row>
    <row r="1161" spans="1:22" x14ac:dyDescent="0.45">
      <c r="A1161" s="2" t="s">
        <v>131</v>
      </c>
      <c r="B1161" s="5">
        <v>43688</v>
      </c>
      <c r="C1161" s="5" t="s">
        <v>367</v>
      </c>
      <c r="D1161" s="5" t="s">
        <v>368</v>
      </c>
      <c r="E1161" s="6">
        <v>2</v>
      </c>
      <c r="F1161" s="3">
        <v>110</v>
      </c>
      <c r="G1161" s="3">
        <v>35.299999999999997</v>
      </c>
      <c r="H1161" s="8">
        <f t="shared" si="234"/>
        <v>17.649999999999999</v>
      </c>
      <c r="I1161" s="3">
        <v>74.7</v>
      </c>
      <c r="J1161" s="4">
        <v>0.68</v>
      </c>
      <c r="K1161" s="2" t="str">
        <f t="shared" si="235"/>
        <v>Sunday</v>
      </c>
      <c r="L1161" s="5">
        <f t="shared" si="236"/>
        <v>43691</v>
      </c>
      <c r="M1161" s="2" t="str">
        <f t="shared" si="237"/>
        <v>Wednesday</v>
      </c>
      <c r="N1161" s="2" t="str">
        <f t="shared" si="238"/>
        <v>Wednesday</v>
      </c>
      <c r="O1161" s="12">
        <f t="shared" si="239"/>
        <v>0</v>
      </c>
      <c r="P1161" s="11" t="str">
        <f t="shared" si="240"/>
        <v>High Cost per Unit</v>
      </c>
      <c r="Q1161" s="12">
        <f t="shared" si="241"/>
        <v>11</v>
      </c>
      <c r="R1161" s="12">
        <f t="shared" si="242"/>
        <v>3.3</v>
      </c>
      <c r="S1161" s="12">
        <f t="shared" si="243"/>
        <v>0</v>
      </c>
      <c r="T1161" s="12">
        <f t="shared" si="244"/>
        <v>0</v>
      </c>
      <c r="U1161" s="12">
        <f t="shared" si="245"/>
        <v>0</v>
      </c>
      <c r="V1161" s="13" t="str">
        <f t="shared" ca="1" si="246"/>
        <v>Greater Than 8 Weeks Old</v>
      </c>
    </row>
    <row r="1162" spans="1:22" x14ac:dyDescent="0.45">
      <c r="A1162" s="2" t="s">
        <v>267</v>
      </c>
      <c r="B1162" s="5">
        <v>43688</v>
      </c>
      <c r="C1162" s="5" t="s">
        <v>367</v>
      </c>
      <c r="D1162" s="5" t="s">
        <v>368</v>
      </c>
      <c r="E1162" s="6">
        <v>1</v>
      </c>
      <c r="F1162" s="3">
        <v>55</v>
      </c>
      <c r="G1162" s="3">
        <v>13.9</v>
      </c>
      <c r="H1162" s="8">
        <f t="shared" si="234"/>
        <v>13.9</v>
      </c>
      <c r="I1162" s="3">
        <v>41.1</v>
      </c>
      <c r="J1162" s="4">
        <v>0.75</v>
      </c>
      <c r="K1162" s="2" t="str">
        <f t="shared" si="235"/>
        <v>Sunday</v>
      </c>
      <c r="L1162" s="5">
        <f t="shared" si="236"/>
        <v>43691</v>
      </c>
      <c r="M1162" s="2" t="str">
        <f t="shared" si="237"/>
        <v>Wednesday</v>
      </c>
      <c r="N1162" s="2" t="str">
        <f t="shared" si="238"/>
        <v>Wednesday</v>
      </c>
      <c r="O1162" s="12">
        <f t="shared" si="239"/>
        <v>0</v>
      </c>
      <c r="P1162" s="11" t="str">
        <f t="shared" si="240"/>
        <v>Low Cost per Unit</v>
      </c>
      <c r="Q1162" s="12">
        <f t="shared" si="241"/>
        <v>5.5</v>
      </c>
      <c r="R1162" s="12">
        <f t="shared" si="242"/>
        <v>0</v>
      </c>
      <c r="S1162" s="12">
        <f t="shared" si="243"/>
        <v>0</v>
      </c>
      <c r="T1162" s="12">
        <f t="shared" si="244"/>
        <v>0</v>
      </c>
      <c r="U1162" s="12">
        <f t="shared" si="245"/>
        <v>0</v>
      </c>
      <c r="V1162" s="13" t="str">
        <f t="shared" ca="1" si="246"/>
        <v>Greater Than 8 Weeks Old</v>
      </c>
    </row>
    <row r="1163" spans="1:22" x14ac:dyDescent="0.45">
      <c r="A1163" s="2" t="s">
        <v>145</v>
      </c>
      <c r="B1163" s="5">
        <v>43688</v>
      </c>
      <c r="C1163" s="5" t="s">
        <v>367</v>
      </c>
      <c r="D1163" s="5" t="s">
        <v>368</v>
      </c>
      <c r="E1163" s="6">
        <v>2</v>
      </c>
      <c r="F1163" s="3">
        <v>118</v>
      </c>
      <c r="G1163" s="3">
        <v>45.3</v>
      </c>
      <c r="H1163" s="8">
        <f t="shared" si="234"/>
        <v>22.65</v>
      </c>
      <c r="I1163" s="3">
        <v>72.7</v>
      </c>
      <c r="J1163" s="4">
        <v>0.62</v>
      </c>
      <c r="K1163" s="2" t="str">
        <f t="shared" si="235"/>
        <v>Sunday</v>
      </c>
      <c r="L1163" s="5">
        <f t="shared" si="236"/>
        <v>43691</v>
      </c>
      <c r="M1163" s="2" t="str">
        <f t="shared" si="237"/>
        <v>Wednesday</v>
      </c>
      <c r="N1163" s="2" t="str">
        <f t="shared" si="238"/>
        <v>Wednesday</v>
      </c>
      <c r="O1163" s="12">
        <f t="shared" si="239"/>
        <v>0</v>
      </c>
      <c r="P1163" s="11" t="str">
        <f t="shared" si="240"/>
        <v>High Cost per Unit</v>
      </c>
      <c r="Q1163" s="12">
        <f t="shared" si="241"/>
        <v>11.8</v>
      </c>
      <c r="R1163" s="12">
        <f t="shared" si="242"/>
        <v>3.54</v>
      </c>
      <c r="S1163" s="12">
        <f t="shared" si="243"/>
        <v>0</v>
      </c>
      <c r="T1163" s="12">
        <f t="shared" si="244"/>
        <v>0</v>
      </c>
      <c r="U1163" s="12">
        <f t="shared" si="245"/>
        <v>0</v>
      </c>
      <c r="V1163" s="13" t="str">
        <f t="shared" ca="1" si="246"/>
        <v>Greater Than 8 Weeks Old</v>
      </c>
    </row>
    <row r="1164" spans="1:22" x14ac:dyDescent="0.45">
      <c r="A1164" s="2" t="s">
        <v>6</v>
      </c>
      <c r="B1164" s="5">
        <v>43688</v>
      </c>
      <c r="C1164" s="5" t="s">
        <v>367</v>
      </c>
      <c r="D1164" s="5" t="s">
        <v>368</v>
      </c>
      <c r="E1164" s="6">
        <v>3</v>
      </c>
      <c r="F1164" s="3">
        <v>165</v>
      </c>
      <c r="G1164" s="3">
        <v>63.69</v>
      </c>
      <c r="H1164" s="8">
        <f t="shared" si="234"/>
        <v>21.23</v>
      </c>
      <c r="I1164" s="3">
        <v>101.31</v>
      </c>
      <c r="J1164" s="4">
        <v>0.61</v>
      </c>
      <c r="K1164" s="2" t="str">
        <f t="shared" si="235"/>
        <v>Sunday</v>
      </c>
      <c r="L1164" s="5">
        <f t="shared" si="236"/>
        <v>43691</v>
      </c>
      <c r="M1164" s="2" t="str">
        <f t="shared" si="237"/>
        <v>Wednesday</v>
      </c>
      <c r="N1164" s="2" t="str">
        <f t="shared" si="238"/>
        <v>Wednesday</v>
      </c>
      <c r="O1164" s="12">
        <f t="shared" si="239"/>
        <v>0</v>
      </c>
      <c r="P1164" s="11" t="str">
        <f t="shared" si="240"/>
        <v>High Cost per Unit</v>
      </c>
      <c r="Q1164" s="12">
        <f t="shared" si="241"/>
        <v>16.5</v>
      </c>
      <c r="R1164" s="12">
        <f t="shared" si="242"/>
        <v>4.95</v>
      </c>
      <c r="S1164" s="12">
        <f t="shared" si="243"/>
        <v>0</v>
      </c>
      <c r="T1164" s="12">
        <f t="shared" si="244"/>
        <v>0</v>
      </c>
      <c r="U1164" s="12">
        <f t="shared" si="245"/>
        <v>0</v>
      </c>
      <c r="V1164" s="13" t="str">
        <f t="shared" ca="1" si="246"/>
        <v>Greater Than 8 Weeks Old</v>
      </c>
    </row>
    <row r="1165" spans="1:22" x14ac:dyDescent="0.45">
      <c r="A1165" s="2" t="s">
        <v>7</v>
      </c>
      <c r="B1165" s="5">
        <v>43688</v>
      </c>
      <c r="C1165" s="5" t="s">
        <v>367</v>
      </c>
      <c r="D1165" s="5" t="s">
        <v>368</v>
      </c>
      <c r="E1165" s="6">
        <v>2</v>
      </c>
      <c r="F1165" s="3">
        <v>118</v>
      </c>
      <c r="G1165" s="3">
        <v>46.04</v>
      </c>
      <c r="H1165" s="8">
        <f t="shared" si="234"/>
        <v>23.02</v>
      </c>
      <c r="I1165" s="3">
        <v>71.959999999999994</v>
      </c>
      <c r="J1165" s="4">
        <v>0.61</v>
      </c>
      <c r="K1165" s="2" t="str">
        <f t="shared" si="235"/>
        <v>Sunday</v>
      </c>
      <c r="L1165" s="5">
        <f t="shared" si="236"/>
        <v>43691</v>
      </c>
      <c r="M1165" s="2" t="str">
        <f t="shared" si="237"/>
        <v>Wednesday</v>
      </c>
      <c r="N1165" s="2" t="str">
        <f t="shared" si="238"/>
        <v>Wednesday</v>
      </c>
      <c r="O1165" s="12">
        <f t="shared" si="239"/>
        <v>0</v>
      </c>
      <c r="P1165" s="11" t="str">
        <f t="shared" si="240"/>
        <v>High Cost per Unit</v>
      </c>
      <c r="Q1165" s="12">
        <f t="shared" si="241"/>
        <v>11.8</v>
      </c>
      <c r="R1165" s="12">
        <f t="shared" si="242"/>
        <v>3.54</v>
      </c>
      <c r="S1165" s="12">
        <f t="shared" si="243"/>
        <v>0</v>
      </c>
      <c r="T1165" s="12">
        <f t="shared" si="244"/>
        <v>0</v>
      </c>
      <c r="U1165" s="12">
        <f t="shared" si="245"/>
        <v>0</v>
      </c>
      <c r="V1165" s="13" t="str">
        <f t="shared" ca="1" si="246"/>
        <v>Greater Than 8 Weeks Old</v>
      </c>
    </row>
    <row r="1166" spans="1:22" x14ac:dyDescent="0.45">
      <c r="A1166" s="2" t="s">
        <v>237</v>
      </c>
      <c r="B1166" s="5">
        <v>43688</v>
      </c>
      <c r="C1166" s="5" t="s">
        <v>367</v>
      </c>
      <c r="D1166" s="5" t="s">
        <v>368</v>
      </c>
      <c r="E1166" s="6">
        <v>1</v>
      </c>
      <c r="F1166" s="3">
        <v>50</v>
      </c>
      <c r="G1166" s="3">
        <v>13.9</v>
      </c>
      <c r="H1166" s="8">
        <f t="shared" si="234"/>
        <v>13.9</v>
      </c>
      <c r="I1166" s="3">
        <v>36.1</v>
      </c>
      <c r="J1166" s="4">
        <v>0.72</v>
      </c>
      <c r="K1166" s="2" t="str">
        <f t="shared" si="235"/>
        <v>Sunday</v>
      </c>
      <c r="L1166" s="5">
        <f t="shared" si="236"/>
        <v>43691</v>
      </c>
      <c r="M1166" s="2" t="str">
        <f t="shared" si="237"/>
        <v>Wednesday</v>
      </c>
      <c r="N1166" s="2" t="str">
        <f t="shared" si="238"/>
        <v>Wednesday</v>
      </c>
      <c r="O1166" s="12">
        <f t="shared" si="239"/>
        <v>0</v>
      </c>
      <c r="P1166" s="11" t="str">
        <f t="shared" si="240"/>
        <v>Low Cost per Unit</v>
      </c>
      <c r="Q1166" s="12">
        <f t="shared" si="241"/>
        <v>5</v>
      </c>
      <c r="R1166" s="12">
        <f t="shared" si="242"/>
        <v>0</v>
      </c>
      <c r="S1166" s="12">
        <f t="shared" si="243"/>
        <v>0</v>
      </c>
      <c r="T1166" s="12">
        <f t="shared" si="244"/>
        <v>0</v>
      </c>
      <c r="U1166" s="12">
        <f t="shared" si="245"/>
        <v>0</v>
      </c>
      <c r="V1166" s="13" t="str">
        <f t="shared" ca="1" si="246"/>
        <v>Greater Than 8 Weeks Old</v>
      </c>
    </row>
    <row r="1167" spans="1:22" x14ac:dyDescent="0.45">
      <c r="A1167" s="2" t="s">
        <v>132</v>
      </c>
      <c r="B1167" s="5">
        <v>43688</v>
      </c>
      <c r="C1167" s="5" t="s">
        <v>367</v>
      </c>
      <c r="D1167" s="5" t="s">
        <v>368</v>
      </c>
      <c r="E1167" s="6">
        <v>2</v>
      </c>
      <c r="F1167" s="3">
        <v>100</v>
      </c>
      <c r="G1167" s="3">
        <v>29</v>
      </c>
      <c r="H1167" s="8">
        <f t="shared" si="234"/>
        <v>14.5</v>
      </c>
      <c r="I1167" s="3">
        <v>71</v>
      </c>
      <c r="J1167" s="4">
        <v>0.71</v>
      </c>
      <c r="K1167" s="2" t="str">
        <f t="shared" si="235"/>
        <v>Sunday</v>
      </c>
      <c r="L1167" s="5">
        <f t="shared" si="236"/>
        <v>43691</v>
      </c>
      <c r="M1167" s="2" t="str">
        <f t="shared" si="237"/>
        <v>Wednesday</v>
      </c>
      <c r="N1167" s="2" t="str">
        <f t="shared" si="238"/>
        <v>Wednesday</v>
      </c>
      <c r="O1167" s="12">
        <f t="shared" si="239"/>
        <v>0</v>
      </c>
      <c r="P1167" s="11" t="str">
        <f t="shared" si="240"/>
        <v>Low Cost per Unit</v>
      </c>
      <c r="Q1167" s="12">
        <f t="shared" si="241"/>
        <v>10</v>
      </c>
      <c r="R1167" s="12">
        <f t="shared" si="242"/>
        <v>3</v>
      </c>
      <c r="S1167" s="12">
        <f t="shared" si="243"/>
        <v>0</v>
      </c>
      <c r="T1167" s="12">
        <f t="shared" si="244"/>
        <v>0</v>
      </c>
      <c r="U1167" s="12">
        <f t="shared" si="245"/>
        <v>0</v>
      </c>
      <c r="V1167" s="13" t="str">
        <f t="shared" ca="1" si="246"/>
        <v>Greater Than 8 Weeks Old</v>
      </c>
    </row>
    <row r="1168" spans="1:22" x14ac:dyDescent="0.45">
      <c r="A1168" s="2" t="s">
        <v>95</v>
      </c>
      <c r="B1168" s="5">
        <v>43688</v>
      </c>
      <c r="C1168" s="5" t="s">
        <v>367</v>
      </c>
      <c r="D1168" s="5" t="s">
        <v>368</v>
      </c>
      <c r="E1168" s="6">
        <v>1</v>
      </c>
      <c r="F1168" s="3">
        <v>89</v>
      </c>
      <c r="G1168" s="3">
        <v>32.520000000000003</v>
      </c>
      <c r="H1168" s="8">
        <f t="shared" si="234"/>
        <v>32.520000000000003</v>
      </c>
      <c r="I1168" s="3">
        <v>56.48</v>
      </c>
      <c r="J1168" s="4">
        <v>0.63</v>
      </c>
      <c r="K1168" s="2" t="str">
        <f t="shared" si="235"/>
        <v>Sunday</v>
      </c>
      <c r="L1168" s="5">
        <f t="shared" si="236"/>
        <v>43691</v>
      </c>
      <c r="M1168" s="2" t="str">
        <f t="shared" si="237"/>
        <v>Wednesday</v>
      </c>
      <c r="N1168" s="2" t="str">
        <f t="shared" si="238"/>
        <v>Wednesday</v>
      </c>
      <c r="O1168" s="12">
        <f t="shared" si="239"/>
        <v>0</v>
      </c>
      <c r="P1168" s="11" t="str">
        <f t="shared" si="240"/>
        <v>High Cost per Unit</v>
      </c>
      <c r="Q1168" s="12">
        <f t="shared" si="241"/>
        <v>8.9</v>
      </c>
      <c r="R1168" s="12">
        <f t="shared" si="242"/>
        <v>0</v>
      </c>
      <c r="S1168" s="12">
        <f t="shared" si="243"/>
        <v>0</v>
      </c>
      <c r="T1168" s="12">
        <f t="shared" si="244"/>
        <v>0</v>
      </c>
      <c r="U1168" s="12">
        <f t="shared" si="245"/>
        <v>0</v>
      </c>
      <c r="V1168" s="13" t="str">
        <f t="shared" ca="1" si="246"/>
        <v>Greater Than 8 Weeks Old</v>
      </c>
    </row>
    <row r="1169" spans="1:22" x14ac:dyDescent="0.45">
      <c r="A1169" s="2" t="s">
        <v>268</v>
      </c>
      <c r="B1169" s="5">
        <v>43688</v>
      </c>
      <c r="C1169" s="5" t="s">
        <v>367</v>
      </c>
      <c r="D1169" s="5" t="s">
        <v>368</v>
      </c>
      <c r="E1169" s="6">
        <v>1</v>
      </c>
      <c r="F1169" s="3">
        <v>85</v>
      </c>
      <c r="G1169" s="3">
        <v>30.01</v>
      </c>
      <c r="H1169" s="8">
        <f t="shared" si="234"/>
        <v>30.01</v>
      </c>
      <c r="I1169" s="3">
        <v>54.99</v>
      </c>
      <c r="J1169" s="4">
        <v>0.65</v>
      </c>
      <c r="K1169" s="2" t="str">
        <f t="shared" si="235"/>
        <v>Sunday</v>
      </c>
      <c r="L1169" s="5">
        <f t="shared" si="236"/>
        <v>43691</v>
      </c>
      <c r="M1169" s="2" t="str">
        <f t="shared" si="237"/>
        <v>Wednesday</v>
      </c>
      <c r="N1169" s="2" t="str">
        <f t="shared" si="238"/>
        <v>Wednesday</v>
      </c>
      <c r="O1169" s="12">
        <f t="shared" si="239"/>
        <v>0</v>
      </c>
      <c r="P1169" s="11" t="str">
        <f t="shared" si="240"/>
        <v>High Cost per Unit</v>
      </c>
      <c r="Q1169" s="12">
        <f t="shared" si="241"/>
        <v>8.5</v>
      </c>
      <c r="R1169" s="12">
        <f t="shared" si="242"/>
        <v>0</v>
      </c>
      <c r="S1169" s="12">
        <f t="shared" si="243"/>
        <v>0</v>
      </c>
      <c r="T1169" s="12">
        <f t="shared" si="244"/>
        <v>0</v>
      </c>
      <c r="U1169" s="12">
        <f t="shared" si="245"/>
        <v>0</v>
      </c>
      <c r="V1169" s="13" t="str">
        <f t="shared" ca="1" si="246"/>
        <v>Greater Than 8 Weeks Old</v>
      </c>
    </row>
    <row r="1170" spans="1:22" x14ac:dyDescent="0.45">
      <c r="A1170" s="2" t="s">
        <v>173</v>
      </c>
      <c r="B1170" s="5">
        <v>43688</v>
      </c>
      <c r="C1170" s="5" t="s">
        <v>367</v>
      </c>
      <c r="D1170" s="5" t="s">
        <v>368</v>
      </c>
      <c r="E1170" s="6">
        <v>2</v>
      </c>
      <c r="F1170" s="3">
        <v>218</v>
      </c>
      <c r="G1170" s="3">
        <v>70.819999999999993</v>
      </c>
      <c r="H1170" s="8">
        <f t="shared" si="234"/>
        <v>35.409999999999997</v>
      </c>
      <c r="I1170" s="3">
        <v>147.18</v>
      </c>
      <c r="J1170" s="4">
        <v>0.68</v>
      </c>
      <c r="K1170" s="2" t="str">
        <f t="shared" si="235"/>
        <v>Sunday</v>
      </c>
      <c r="L1170" s="5">
        <f t="shared" si="236"/>
        <v>43691</v>
      </c>
      <c r="M1170" s="2" t="str">
        <f t="shared" si="237"/>
        <v>Wednesday</v>
      </c>
      <c r="N1170" s="2" t="str">
        <f t="shared" si="238"/>
        <v>Wednesday</v>
      </c>
      <c r="O1170" s="12">
        <f t="shared" si="239"/>
        <v>0</v>
      </c>
      <c r="P1170" s="11" t="str">
        <f t="shared" si="240"/>
        <v>High Cost per Unit</v>
      </c>
      <c r="Q1170" s="12">
        <f t="shared" si="241"/>
        <v>21.8</v>
      </c>
      <c r="R1170" s="12">
        <f t="shared" si="242"/>
        <v>6.54</v>
      </c>
      <c r="S1170" s="12">
        <f t="shared" si="243"/>
        <v>0</v>
      </c>
      <c r="T1170" s="12">
        <f t="shared" si="244"/>
        <v>0</v>
      </c>
      <c r="U1170" s="12">
        <f t="shared" si="245"/>
        <v>0</v>
      </c>
      <c r="V1170" s="13" t="str">
        <f t="shared" ca="1" si="246"/>
        <v>Greater Than 8 Weeks Old</v>
      </c>
    </row>
    <row r="1171" spans="1:22" x14ac:dyDescent="0.45">
      <c r="A1171" s="2" t="s">
        <v>291</v>
      </c>
      <c r="B1171" s="5">
        <v>43688</v>
      </c>
      <c r="C1171" s="5" t="s">
        <v>367</v>
      </c>
      <c r="D1171" s="5" t="s">
        <v>368</v>
      </c>
      <c r="E1171" s="6">
        <v>3</v>
      </c>
      <c r="F1171" s="3">
        <v>299.97000000000003</v>
      </c>
      <c r="G1171" s="3">
        <v>126.51</v>
      </c>
      <c r="H1171" s="8">
        <f t="shared" si="234"/>
        <v>42.17</v>
      </c>
      <c r="I1171" s="3">
        <v>173.46</v>
      </c>
      <c r="J1171" s="4">
        <v>0.57999999999999996</v>
      </c>
      <c r="K1171" s="2" t="str">
        <f t="shared" si="235"/>
        <v>Sunday</v>
      </c>
      <c r="L1171" s="5">
        <f t="shared" si="236"/>
        <v>43691</v>
      </c>
      <c r="M1171" s="2" t="str">
        <f t="shared" si="237"/>
        <v>Wednesday</v>
      </c>
      <c r="N1171" s="2" t="str">
        <f t="shared" si="238"/>
        <v>Wednesday</v>
      </c>
      <c r="O1171" s="12">
        <f t="shared" si="239"/>
        <v>0</v>
      </c>
      <c r="P1171" s="11" t="str">
        <f t="shared" si="240"/>
        <v>High Cost per Unit</v>
      </c>
      <c r="Q1171" s="12">
        <f t="shared" si="241"/>
        <v>29.997000000000003</v>
      </c>
      <c r="R1171" s="12">
        <f t="shared" si="242"/>
        <v>8.9991000000000003</v>
      </c>
      <c r="S1171" s="12">
        <f t="shared" si="243"/>
        <v>0</v>
      </c>
      <c r="T1171" s="12">
        <f t="shared" si="244"/>
        <v>0</v>
      </c>
      <c r="U1171" s="12">
        <f t="shared" si="245"/>
        <v>0</v>
      </c>
      <c r="V1171" s="13" t="str">
        <f t="shared" ca="1" si="246"/>
        <v>Greater Than 8 Weeks Old</v>
      </c>
    </row>
    <row r="1172" spans="1:22" x14ac:dyDescent="0.45">
      <c r="A1172" s="2" t="s">
        <v>292</v>
      </c>
      <c r="B1172" s="5">
        <v>43688</v>
      </c>
      <c r="C1172" s="5" t="s">
        <v>367</v>
      </c>
      <c r="D1172" s="5" t="s">
        <v>368</v>
      </c>
      <c r="E1172" s="6">
        <v>6</v>
      </c>
      <c r="F1172" s="3">
        <v>233.94</v>
      </c>
      <c r="G1172" s="3">
        <v>105.9</v>
      </c>
      <c r="H1172" s="8">
        <f t="shared" si="234"/>
        <v>17.650000000000002</v>
      </c>
      <c r="I1172" s="3">
        <v>128.04</v>
      </c>
      <c r="J1172" s="4">
        <v>0.55000000000000004</v>
      </c>
      <c r="K1172" s="2" t="str">
        <f t="shared" si="235"/>
        <v>Sunday</v>
      </c>
      <c r="L1172" s="5">
        <f t="shared" si="236"/>
        <v>43691</v>
      </c>
      <c r="M1172" s="2" t="str">
        <f t="shared" si="237"/>
        <v>Wednesday</v>
      </c>
      <c r="N1172" s="2" t="str">
        <f t="shared" si="238"/>
        <v>Wednesday</v>
      </c>
      <c r="O1172" s="12">
        <f t="shared" si="239"/>
        <v>0</v>
      </c>
      <c r="P1172" s="11" t="str">
        <f t="shared" si="240"/>
        <v>High Cost per Unit</v>
      </c>
      <c r="Q1172" s="12">
        <f t="shared" si="241"/>
        <v>23.394000000000002</v>
      </c>
      <c r="R1172" s="12">
        <f t="shared" si="242"/>
        <v>7.0181999999999993</v>
      </c>
      <c r="S1172" s="12">
        <f t="shared" si="243"/>
        <v>0</v>
      </c>
      <c r="T1172" s="12">
        <f t="shared" si="244"/>
        <v>0</v>
      </c>
      <c r="U1172" s="12">
        <f t="shared" si="245"/>
        <v>0</v>
      </c>
      <c r="V1172" s="13" t="str">
        <f t="shared" ca="1" si="246"/>
        <v>Greater Than 8 Weeks Old</v>
      </c>
    </row>
    <row r="1173" spans="1:22" x14ac:dyDescent="0.45">
      <c r="A1173" s="2" t="s">
        <v>201</v>
      </c>
      <c r="B1173" s="5">
        <v>43688</v>
      </c>
      <c r="C1173" s="5" t="s">
        <v>367</v>
      </c>
      <c r="D1173" s="5" t="s">
        <v>368</v>
      </c>
      <c r="E1173" s="6">
        <v>1</v>
      </c>
      <c r="F1173" s="3">
        <v>65</v>
      </c>
      <c r="G1173" s="3">
        <v>19</v>
      </c>
      <c r="H1173" s="8">
        <f t="shared" si="234"/>
        <v>19</v>
      </c>
      <c r="I1173" s="3">
        <v>46</v>
      </c>
      <c r="J1173" s="4">
        <v>0.71</v>
      </c>
      <c r="K1173" s="2" t="str">
        <f t="shared" si="235"/>
        <v>Sunday</v>
      </c>
      <c r="L1173" s="5">
        <f t="shared" si="236"/>
        <v>43691</v>
      </c>
      <c r="M1173" s="2" t="str">
        <f t="shared" si="237"/>
        <v>Wednesday</v>
      </c>
      <c r="N1173" s="2" t="str">
        <f t="shared" si="238"/>
        <v>Wednesday</v>
      </c>
      <c r="O1173" s="12">
        <f t="shared" si="239"/>
        <v>0</v>
      </c>
      <c r="P1173" s="11" t="str">
        <f t="shared" si="240"/>
        <v>High Cost per Unit</v>
      </c>
      <c r="Q1173" s="12">
        <f t="shared" si="241"/>
        <v>6.5</v>
      </c>
      <c r="R1173" s="12">
        <f t="shared" si="242"/>
        <v>0</v>
      </c>
      <c r="S1173" s="12">
        <f t="shared" si="243"/>
        <v>0</v>
      </c>
      <c r="T1173" s="12">
        <f t="shared" si="244"/>
        <v>0</v>
      </c>
      <c r="U1173" s="12">
        <f t="shared" si="245"/>
        <v>0</v>
      </c>
      <c r="V1173" s="13" t="str">
        <f t="shared" ca="1" si="246"/>
        <v>Greater Than 8 Weeks Old</v>
      </c>
    </row>
    <row r="1174" spans="1:22" x14ac:dyDescent="0.45">
      <c r="A1174" s="2" t="s">
        <v>270</v>
      </c>
      <c r="B1174" s="5">
        <v>43688</v>
      </c>
      <c r="C1174" s="5" t="s">
        <v>367</v>
      </c>
      <c r="D1174" s="5" t="s">
        <v>368</v>
      </c>
      <c r="E1174" s="6">
        <v>1</v>
      </c>
      <c r="F1174" s="3">
        <v>65</v>
      </c>
      <c r="G1174" s="3">
        <v>24.58</v>
      </c>
      <c r="H1174" s="8">
        <f t="shared" si="234"/>
        <v>24.58</v>
      </c>
      <c r="I1174" s="3">
        <v>40.42</v>
      </c>
      <c r="J1174" s="4">
        <v>0.62</v>
      </c>
      <c r="K1174" s="2" t="str">
        <f t="shared" si="235"/>
        <v>Sunday</v>
      </c>
      <c r="L1174" s="5">
        <f t="shared" si="236"/>
        <v>43691</v>
      </c>
      <c r="M1174" s="2" t="str">
        <f t="shared" si="237"/>
        <v>Wednesday</v>
      </c>
      <c r="N1174" s="2" t="str">
        <f t="shared" si="238"/>
        <v>Wednesday</v>
      </c>
      <c r="O1174" s="12">
        <f t="shared" si="239"/>
        <v>0</v>
      </c>
      <c r="P1174" s="11" t="str">
        <f t="shared" si="240"/>
        <v>High Cost per Unit</v>
      </c>
      <c r="Q1174" s="12">
        <f t="shared" si="241"/>
        <v>6.5</v>
      </c>
      <c r="R1174" s="12">
        <f t="shared" si="242"/>
        <v>0</v>
      </c>
      <c r="S1174" s="12">
        <f t="shared" si="243"/>
        <v>0</v>
      </c>
      <c r="T1174" s="12">
        <f t="shared" si="244"/>
        <v>0</v>
      </c>
      <c r="U1174" s="12">
        <f t="shared" si="245"/>
        <v>0</v>
      </c>
      <c r="V1174" s="13" t="str">
        <f t="shared" ca="1" si="246"/>
        <v>Greater Than 8 Weeks Old</v>
      </c>
    </row>
    <row r="1175" spans="1:22" x14ac:dyDescent="0.45">
      <c r="A1175" s="2" t="s">
        <v>293</v>
      </c>
      <c r="B1175" s="5">
        <v>43688</v>
      </c>
      <c r="C1175" s="5" t="s">
        <v>367</v>
      </c>
      <c r="D1175" s="5" t="s">
        <v>368</v>
      </c>
      <c r="E1175" s="6">
        <v>1</v>
      </c>
      <c r="F1175" s="3">
        <v>48.99</v>
      </c>
      <c r="G1175" s="3">
        <v>23.15</v>
      </c>
      <c r="H1175" s="8">
        <f t="shared" si="234"/>
        <v>23.15</v>
      </c>
      <c r="I1175" s="3">
        <v>25.84</v>
      </c>
      <c r="J1175" s="4">
        <v>0.53</v>
      </c>
      <c r="K1175" s="2" t="str">
        <f t="shared" si="235"/>
        <v>Sunday</v>
      </c>
      <c r="L1175" s="5">
        <f t="shared" si="236"/>
        <v>43691</v>
      </c>
      <c r="M1175" s="2" t="str">
        <f t="shared" si="237"/>
        <v>Wednesday</v>
      </c>
      <c r="N1175" s="2" t="str">
        <f t="shared" si="238"/>
        <v>Wednesday</v>
      </c>
      <c r="O1175" s="12">
        <f t="shared" si="239"/>
        <v>0</v>
      </c>
      <c r="P1175" s="11" t="str">
        <f t="shared" si="240"/>
        <v>High Cost per Unit</v>
      </c>
      <c r="Q1175" s="12">
        <f t="shared" si="241"/>
        <v>4.8990000000000009</v>
      </c>
      <c r="R1175" s="12">
        <f t="shared" si="242"/>
        <v>0</v>
      </c>
      <c r="S1175" s="12">
        <f t="shared" si="243"/>
        <v>0</v>
      </c>
      <c r="T1175" s="12">
        <f t="shared" si="244"/>
        <v>0</v>
      </c>
      <c r="U1175" s="12">
        <f t="shared" si="245"/>
        <v>0</v>
      </c>
      <c r="V1175" s="13" t="str">
        <f t="shared" ca="1" si="246"/>
        <v>Greater Than 8 Weeks Old</v>
      </c>
    </row>
    <row r="1176" spans="1:22" x14ac:dyDescent="0.45">
      <c r="A1176" s="2" t="s">
        <v>174</v>
      </c>
      <c r="B1176" s="5">
        <v>43688</v>
      </c>
      <c r="C1176" s="5" t="s">
        <v>367</v>
      </c>
      <c r="D1176" s="5" t="s">
        <v>368</v>
      </c>
      <c r="E1176" s="6">
        <v>1</v>
      </c>
      <c r="F1176" s="3">
        <v>55</v>
      </c>
      <c r="G1176" s="3">
        <v>16.399999999999999</v>
      </c>
      <c r="H1176" s="8">
        <f t="shared" si="234"/>
        <v>16.399999999999999</v>
      </c>
      <c r="I1176" s="3">
        <v>38.6</v>
      </c>
      <c r="J1176" s="4">
        <v>0.7</v>
      </c>
      <c r="K1176" s="2" t="str">
        <f t="shared" si="235"/>
        <v>Sunday</v>
      </c>
      <c r="L1176" s="5">
        <f t="shared" si="236"/>
        <v>43691</v>
      </c>
      <c r="M1176" s="2" t="str">
        <f t="shared" si="237"/>
        <v>Wednesday</v>
      </c>
      <c r="N1176" s="2" t="str">
        <f t="shared" si="238"/>
        <v>Wednesday</v>
      </c>
      <c r="O1176" s="12">
        <f t="shared" si="239"/>
        <v>0</v>
      </c>
      <c r="P1176" s="11" t="str">
        <f t="shared" si="240"/>
        <v>Low Cost per Unit</v>
      </c>
      <c r="Q1176" s="12">
        <f t="shared" si="241"/>
        <v>5.5</v>
      </c>
      <c r="R1176" s="12">
        <f t="shared" si="242"/>
        <v>0</v>
      </c>
      <c r="S1176" s="12">
        <f t="shared" si="243"/>
        <v>0</v>
      </c>
      <c r="T1176" s="12">
        <f t="shared" si="244"/>
        <v>0</v>
      </c>
      <c r="U1176" s="12">
        <f t="shared" si="245"/>
        <v>0</v>
      </c>
      <c r="V1176" s="13" t="str">
        <f t="shared" ca="1" si="246"/>
        <v>Greater Than 8 Weeks Old</v>
      </c>
    </row>
    <row r="1177" spans="1:22" x14ac:dyDescent="0.45">
      <c r="A1177" s="2" t="s">
        <v>209</v>
      </c>
      <c r="B1177" s="5">
        <v>43688</v>
      </c>
      <c r="C1177" s="5" t="s">
        <v>369</v>
      </c>
      <c r="D1177" s="5" t="s">
        <v>370</v>
      </c>
      <c r="E1177" s="6">
        <v>17</v>
      </c>
      <c r="F1177" s="3">
        <v>849.83</v>
      </c>
      <c r="G1177" s="3">
        <v>467.5</v>
      </c>
      <c r="H1177" s="8">
        <f t="shared" si="234"/>
        <v>27.5</v>
      </c>
      <c r="I1177" s="3">
        <v>382.33</v>
      </c>
      <c r="J1177" s="4">
        <v>0.45</v>
      </c>
      <c r="K1177" s="2" t="str">
        <f t="shared" si="235"/>
        <v>Sunday</v>
      </c>
      <c r="L1177" s="5">
        <f t="shared" si="236"/>
        <v>43691</v>
      </c>
      <c r="M1177" s="2" t="str">
        <f t="shared" si="237"/>
        <v>Wednesday</v>
      </c>
      <c r="N1177" s="2" t="str">
        <f t="shared" si="238"/>
        <v>Wednesday</v>
      </c>
      <c r="O1177" s="12">
        <f t="shared" si="239"/>
        <v>0</v>
      </c>
      <c r="P1177" s="11" t="str">
        <f t="shared" si="240"/>
        <v>High Cost per Unit</v>
      </c>
      <c r="Q1177" s="12">
        <f t="shared" si="241"/>
        <v>0</v>
      </c>
      <c r="R1177" s="12">
        <f t="shared" si="242"/>
        <v>25.494900000000001</v>
      </c>
      <c r="S1177" s="12">
        <f t="shared" si="243"/>
        <v>0</v>
      </c>
      <c r="T1177" s="12">
        <f t="shared" si="244"/>
        <v>0</v>
      </c>
      <c r="U1177" s="12">
        <f t="shared" si="245"/>
        <v>0</v>
      </c>
      <c r="V1177" s="13" t="str">
        <f t="shared" ca="1" si="246"/>
        <v>Greater Than 8 Weeks Old</v>
      </c>
    </row>
    <row r="1178" spans="1:22" x14ac:dyDescent="0.45">
      <c r="A1178" s="2" t="s">
        <v>10</v>
      </c>
      <c r="B1178" s="5">
        <v>43688</v>
      </c>
      <c r="C1178" s="5" t="s">
        <v>369</v>
      </c>
      <c r="D1178" s="5" t="s">
        <v>372</v>
      </c>
      <c r="E1178" s="6">
        <v>2</v>
      </c>
      <c r="F1178" s="3">
        <v>90</v>
      </c>
      <c r="G1178" s="3">
        <v>24.3</v>
      </c>
      <c r="H1178" s="8">
        <f t="shared" si="234"/>
        <v>12.15</v>
      </c>
      <c r="I1178" s="3">
        <v>65.7</v>
      </c>
      <c r="J1178" s="4">
        <v>0.73</v>
      </c>
      <c r="K1178" s="2" t="str">
        <f t="shared" si="235"/>
        <v>Sunday</v>
      </c>
      <c r="L1178" s="5">
        <f t="shared" si="236"/>
        <v>43691</v>
      </c>
      <c r="M1178" s="2" t="str">
        <f t="shared" si="237"/>
        <v>Wednesday</v>
      </c>
      <c r="N1178" s="2" t="str">
        <f t="shared" si="238"/>
        <v>Wednesday</v>
      </c>
      <c r="O1178" s="12">
        <f t="shared" si="239"/>
        <v>0</v>
      </c>
      <c r="P1178" s="11" t="str">
        <f t="shared" si="240"/>
        <v>Low Cost per Unit</v>
      </c>
      <c r="Q1178" s="12">
        <f t="shared" si="241"/>
        <v>0</v>
      </c>
      <c r="R1178" s="12">
        <f t="shared" si="242"/>
        <v>2.6999999999999997</v>
      </c>
      <c r="S1178" s="12">
        <f t="shared" si="243"/>
        <v>0</v>
      </c>
      <c r="T1178" s="12">
        <f t="shared" si="244"/>
        <v>0</v>
      </c>
      <c r="U1178" s="12">
        <f t="shared" si="245"/>
        <v>0</v>
      </c>
      <c r="V1178" s="13" t="str">
        <f t="shared" ca="1" si="246"/>
        <v>Greater Than 8 Weeks Old</v>
      </c>
    </row>
    <row r="1179" spans="1:22" x14ac:dyDescent="0.45">
      <c r="A1179" s="2" t="s">
        <v>295</v>
      </c>
      <c r="B1179" s="5">
        <v>43688</v>
      </c>
      <c r="C1179" s="5" t="s">
        <v>371</v>
      </c>
      <c r="D1179" s="5" t="s">
        <v>371</v>
      </c>
      <c r="E1179" s="6">
        <v>2</v>
      </c>
      <c r="F1179" s="3">
        <v>13.98</v>
      </c>
      <c r="G1179" s="3">
        <v>8.94</v>
      </c>
      <c r="H1179" s="8">
        <f t="shared" si="234"/>
        <v>4.47</v>
      </c>
      <c r="I1179" s="3">
        <v>5.04</v>
      </c>
      <c r="J1179" s="4">
        <v>0.36</v>
      </c>
      <c r="K1179" s="2" t="str">
        <f t="shared" si="235"/>
        <v>Sunday</v>
      </c>
      <c r="L1179" s="5">
        <f t="shared" si="236"/>
        <v>43691</v>
      </c>
      <c r="M1179" s="2" t="str">
        <f t="shared" si="237"/>
        <v>Wednesday</v>
      </c>
      <c r="N1179" s="2" t="str">
        <f t="shared" si="238"/>
        <v>Wednesday</v>
      </c>
      <c r="O1179" s="12">
        <f t="shared" si="239"/>
        <v>0</v>
      </c>
      <c r="P1179" s="11" t="str">
        <f t="shared" si="240"/>
        <v>Low Cost per Unit</v>
      </c>
      <c r="Q1179" s="12">
        <f t="shared" si="241"/>
        <v>0</v>
      </c>
      <c r="R1179" s="12">
        <f t="shared" si="242"/>
        <v>0.4194</v>
      </c>
      <c r="S1179" s="12">
        <f t="shared" si="243"/>
        <v>0</v>
      </c>
      <c r="T1179" s="12">
        <f t="shared" si="244"/>
        <v>0</v>
      </c>
      <c r="U1179" s="12">
        <f t="shared" si="245"/>
        <v>0</v>
      </c>
      <c r="V1179" s="13" t="str">
        <f t="shared" ca="1" si="246"/>
        <v>Greater Than 8 Weeks Old</v>
      </c>
    </row>
    <row r="1180" spans="1:22" x14ac:dyDescent="0.45">
      <c r="A1180" s="2" t="s">
        <v>202</v>
      </c>
      <c r="B1180" s="5">
        <v>43688</v>
      </c>
      <c r="C1180" s="5" t="s">
        <v>369</v>
      </c>
      <c r="D1180" s="5" t="s">
        <v>372</v>
      </c>
      <c r="E1180" s="6">
        <v>1</v>
      </c>
      <c r="F1180" s="3">
        <v>89</v>
      </c>
      <c r="G1180" s="3">
        <v>13</v>
      </c>
      <c r="H1180" s="8">
        <f t="shared" si="234"/>
        <v>13</v>
      </c>
      <c r="I1180" s="3">
        <v>76</v>
      </c>
      <c r="J1180" s="4">
        <v>0.85</v>
      </c>
      <c r="K1180" s="2" t="str">
        <f t="shared" si="235"/>
        <v>Sunday</v>
      </c>
      <c r="L1180" s="5">
        <f t="shared" si="236"/>
        <v>43691</v>
      </c>
      <c r="M1180" s="2" t="str">
        <f t="shared" si="237"/>
        <v>Wednesday</v>
      </c>
      <c r="N1180" s="2" t="str">
        <f t="shared" si="238"/>
        <v>Wednesday</v>
      </c>
      <c r="O1180" s="12">
        <f t="shared" si="239"/>
        <v>0</v>
      </c>
      <c r="P1180" s="11" t="str">
        <f t="shared" si="240"/>
        <v>Low Cost per Unit</v>
      </c>
      <c r="Q1180" s="12">
        <f t="shared" si="241"/>
        <v>0</v>
      </c>
      <c r="R1180" s="12">
        <f t="shared" si="242"/>
        <v>0</v>
      </c>
      <c r="S1180" s="12">
        <f t="shared" si="243"/>
        <v>0</v>
      </c>
      <c r="T1180" s="12">
        <f t="shared" si="244"/>
        <v>0</v>
      </c>
      <c r="U1180" s="12">
        <f t="shared" si="245"/>
        <v>0</v>
      </c>
      <c r="V1180" s="13" t="str">
        <f t="shared" ca="1" si="246"/>
        <v>Greater Than 8 Weeks Old</v>
      </c>
    </row>
    <row r="1181" spans="1:22" x14ac:dyDescent="0.45">
      <c r="A1181" s="2" t="s">
        <v>213</v>
      </c>
      <c r="B1181" s="5">
        <v>43688</v>
      </c>
      <c r="C1181" s="5" t="s">
        <v>369</v>
      </c>
      <c r="D1181" s="5" t="s">
        <v>374</v>
      </c>
      <c r="E1181" s="6">
        <v>13</v>
      </c>
      <c r="F1181" s="3">
        <v>273</v>
      </c>
      <c r="G1181" s="3">
        <v>93.21</v>
      </c>
      <c r="H1181" s="8">
        <f t="shared" si="234"/>
        <v>7.17</v>
      </c>
      <c r="I1181" s="3">
        <v>179.79</v>
      </c>
      <c r="J1181" s="4">
        <v>0.66</v>
      </c>
      <c r="K1181" s="2" t="str">
        <f t="shared" si="235"/>
        <v>Sunday</v>
      </c>
      <c r="L1181" s="5">
        <f t="shared" si="236"/>
        <v>43691</v>
      </c>
      <c r="M1181" s="2" t="str">
        <f t="shared" si="237"/>
        <v>Wednesday</v>
      </c>
      <c r="N1181" s="2" t="str">
        <f t="shared" si="238"/>
        <v>Wednesday</v>
      </c>
      <c r="O1181" s="12">
        <f t="shared" si="239"/>
        <v>0</v>
      </c>
      <c r="P1181" s="11" t="str">
        <f t="shared" si="240"/>
        <v>Low Cost per Unit</v>
      </c>
      <c r="Q1181" s="12">
        <f t="shared" si="241"/>
        <v>0</v>
      </c>
      <c r="R1181" s="12">
        <f t="shared" si="242"/>
        <v>8.19</v>
      </c>
      <c r="S1181" s="12">
        <f t="shared" si="243"/>
        <v>0</v>
      </c>
      <c r="T1181" s="12">
        <f t="shared" si="244"/>
        <v>0</v>
      </c>
      <c r="U1181" s="12">
        <f t="shared" si="245"/>
        <v>0</v>
      </c>
      <c r="V1181" s="13" t="str">
        <f t="shared" ca="1" si="246"/>
        <v>Greater Than 8 Weeks Old</v>
      </c>
    </row>
    <row r="1182" spans="1:22" x14ac:dyDescent="0.45">
      <c r="A1182" s="2" t="s">
        <v>176</v>
      </c>
      <c r="B1182" s="5">
        <v>43688</v>
      </c>
      <c r="C1182" s="5" t="s">
        <v>369</v>
      </c>
      <c r="D1182" s="5" t="s">
        <v>375</v>
      </c>
      <c r="E1182" s="6">
        <v>6</v>
      </c>
      <c r="F1182" s="3">
        <v>30</v>
      </c>
      <c r="G1182" s="3">
        <v>1.5</v>
      </c>
      <c r="H1182" s="8">
        <f t="shared" si="234"/>
        <v>0.25</v>
      </c>
      <c r="I1182" s="3">
        <v>28.5</v>
      </c>
      <c r="J1182" s="4">
        <v>0.95</v>
      </c>
      <c r="K1182" s="2" t="str">
        <f t="shared" si="235"/>
        <v>Sunday</v>
      </c>
      <c r="L1182" s="5">
        <f t="shared" si="236"/>
        <v>43691</v>
      </c>
      <c r="M1182" s="2" t="str">
        <f t="shared" si="237"/>
        <v>Wednesday</v>
      </c>
      <c r="N1182" s="2" t="str">
        <f t="shared" si="238"/>
        <v>Wednesday</v>
      </c>
      <c r="O1182" s="12">
        <f t="shared" si="239"/>
        <v>0</v>
      </c>
      <c r="P1182" s="11" t="str">
        <f t="shared" si="240"/>
        <v>Low Cost per Unit</v>
      </c>
      <c r="Q1182" s="12">
        <f t="shared" si="241"/>
        <v>0</v>
      </c>
      <c r="R1182" s="12">
        <f t="shared" si="242"/>
        <v>0.89999999999999991</v>
      </c>
      <c r="S1182" s="12">
        <f t="shared" si="243"/>
        <v>4.5</v>
      </c>
      <c r="T1182" s="12">
        <f t="shared" si="244"/>
        <v>0</v>
      </c>
      <c r="U1182" s="12">
        <f t="shared" si="245"/>
        <v>0</v>
      </c>
      <c r="V1182" s="13" t="str">
        <f t="shared" ca="1" si="246"/>
        <v>Greater Than 8 Weeks Old</v>
      </c>
    </row>
    <row r="1183" spans="1:22" x14ac:dyDescent="0.45">
      <c r="A1183" s="2" t="s">
        <v>15</v>
      </c>
      <c r="B1183" s="5">
        <v>43688</v>
      </c>
      <c r="C1183" s="5" t="s">
        <v>369</v>
      </c>
      <c r="D1183" s="5" t="s">
        <v>375</v>
      </c>
      <c r="E1183" s="6">
        <v>4</v>
      </c>
      <c r="F1183" s="3">
        <v>128</v>
      </c>
      <c r="G1183" s="3">
        <v>22</v>
      </c>
      <c r="H1183" s="8">
        <f t="shared" si="234"/>
        <v>5.5</v>
      </c>
      <c r="I1183" s="3">
        <v>106</v>
      </c>
      <c r="J1183" s="4">
        <v>0.83</v>
      </c>
      <c r="K1183" s="2" t="str">
        <f t="shared" si="235"/>
        <v>Sunday</v>
      </c>
      <c r="L1183" s="5">
        <f t="shared" si="236"/>
        <v>43691</v>
      </c>
      <c r="M1183" s="2" t="str">
        <f t="shared" si="237"/>
        <v>Wednesday</v>
      </c>
      <c r="N1183" s="2" t="str">
        <f t="shared" si="238"/>
        <v>Wednesday</v>
      </c>
      <c r="O1183" s="12">
        <f t="shared" si="239"/>
        <v>0</v>
      </c>
      <c r="P1183" s="11" t="str">
        <f t="shared" si="240"/>
        <v>Low Cost per Unit</v>
      </c>
      <c r="Q1183" s="12">
        <f t="shared" si="241"/>
        <v>0</v>
      </c>
      <c r="R1183" s="12">
        <f t="shared" si="242"/>
        <v>3.84</v>
      </c>
      <c r="S1183" s="12">
        <f t="shared" si="243"/>
        <v>19.2</v>
      </c>
      <c r="T1183" s="12">
        <f t="shared" si="244"/>
        <v>0</v>
      </c>
      <c r="U1183" s="12">
        <f t="shared" si="245"/>
        <v>0</v>
      </c>
      <c r="V1183" s="13" t="str">
        <f t="shared" ca="1" si="246"/>
        <v>Greater Than 8 Weeks Old</v>
      </c>
    </row>
    <row r="1184" spans="1:22" x14ac:dyDescent="0.45">
      <c r="A1184" s="2" t="s">
        <v>135</v>
      </c>
      <c r="B1184" s="5">
        <v>43688</v>
      </c>
      <c r="C1184" s="5" t="s">
        <v>369</v>
      </c>
      <c r="D1184" s="5" t="s">
        <v>375</v>
      </c>
      <c r="E1184" s="6">
        <v>2</v>
      </c>
      <c r="F1184" s="3">
        <v>11.98</v>
      </c>
      <c r="G1184" s="3">
        <v>4.2</v>
      </c>
      <c r="H1184" s="8">
        <f t="shared" si="234"/>
        <v>2.1</v>
      </c>
      <c r="I1184" s="3">
        <v>7.78</v>
      </c>
      <c r="J1184" s="4">
        <v>0.65</v>
      </c>
      <c r="K1184" s="2" t="str">
        <f t="shared" si="235"/>
        <v>Sunday</v>
      </c>
      <c r="L1184" s="5">
        <f t="shared" si="236"/>
        <v>43691</v>
      </c>
      <c r="M1184" s="2" t="str">
        <f t="shared" si="237"/>
        <v>Wednesday</v>
      </c>
      <c r="N1184" s="2" t="str">
        <f t="shared" si="238"/>
        <v>Wednesday</v>
      </c>
      <c r="O1184" s="12">
        <f t="shared" si="239"/>
        <v>0</v>
      </c>
      <c r="P1184" s="11" t="str">
        <f t="shared" si="240"/>
        <v>Low Cost per Unit</v>
      </c>
      <c r="Q1184" s="12">
        <f t="shared" si="241"/>
        <v>0</v>
      </c>
      <c r="R1184" s="12">
        <f t="shared" si="242"/>
        <v>0.3594</v>
      </c>
      <c r="S1184" s="12">
        <f t="shared" si="243"/>
        <v>1.7969999999999999</v>
      </c>
      <c r="T1184" s="12">
        <f t="shared" si="244"/>
        <v>0</v>
      </c>
      <c r="U1184" s="12">
        <f t="shared" si="245"/>
        <v>0</v>
      </c>
      <c r="V1184" s="13" t="str">
        <f t="shared" ca="1" si="246"/>
        <v>Greater Than 8 Weeks Old</v>
      </c>
    </row>
    <row r="1185" spans="1:22" x14ac:dyDescent="0.45">
      <c r="A1185" s="2" t="s">
        <v>98</v>
      </c>
      <c r="B1185" s="5">
        <v>43688</v>
      </c>
      <c r="C1185" s="5" t="s">
        <v>376</v>
      </c>
      <c r="D1185" s="5" t="s">
        <v>377</v>
      </c>
      <c r="E1185" s="6">
        <v>22</v>
      </c>
      <c r="F1185" s="3">
        <v>439.78</v>
      </c>
      <c r="G1185" s="3">
        <v>174.68</v>
      </c>
      <c r="H1185" s="8">
        <f t="shared" si="234"/>
        <v>7.94</v>
      </c>
      <c r="I1185" s="3">
        <v>265.10000000000002</v>
      </c>
      <c r="J1185" s="4">
        <v>0.6</v>
      </c>
      <c r="K1185" s="2" t="str">
        <f t="shared" si="235"/>
        <v>Sunday</v>
      </c>
      <c r="L1185" s="5">
        <f t="shared" si="236"/>
        <v>43691</v>
      </c>
      <c r="M1185" s="2" t="str">
        <f t="shared" si="237"/>
        <v>Wednesday</v>
      </c>
      <c r="N1185" s="2" t="str">
        <f t="shared" si="238"/>
        <v>Wednesday</v>
      </c>
      <c r="O1185" s="12">
        <f t="shared" si="239"/>
        <v>0</v>
      </c>
      <c r="P1185" s="11" t="str">
        <f t="shared" si="240"/>
        <v>Low Cost per Unit</v>
      </c>
      <c r="Q1185" s="12">
        <f t="shared" si="241"/>
        <v>0</v>
      </c>
      <c r="R1185" s="12">
        <f t="shared" si="242"/>
        <v>13.193399999999999</v>
      </c>
      <c r="S1185" s="12">
        <f t="shared" si="243"/>
        <v>0</v>
      </c>
      <c r="T1185" s="12">
        <f t="shared" si="244"/>
        <v>0</v>
      </c>
      <c r="U1185" s="12">
        <f t="shared" si="245"/>
        <v>0</v>
      </c>
      <c r="V1185" s="13" t="str">
        <f t="shared" ca="1" si="246"/>
        <v>Greater Than 8 Weeks Old</v>
      </c>
    </row>
    <row r="1186" spans="1:22" x14ac:dyDescent="0.45">
      <c r="A1186" s="2" t="s">
        <v>16</v>
      </c>
      <c r="B1186" s="5">
        <v>43688</v>
      </c>
      <c r="C1186" s="5" t="s">
        <v>375</v>
      </c>
      <c r="D1186" s="5" t="s">
        <v>377</v>
      </c>
      <c r="E1186" s="6">
        <v>3</v>
      </c>
      <c r="F1186" s="3">
        <v>75</v>
      </c>
      <c r="G1186" s="3">
        <v>13.5</v>
      </c>
      <c r="H1186" s="8">
        <f t="shared" si="234"/>
        <v>4.5</v>
      </c>
      <c r="I1186" s="3">
        <v>61.5</v>
      </c>
      <c r="J1186" s="4">
        <v>0.82</v>
      </c>
      <c r="K1186" s="2" t="str">
        <f t="shared" si="235"/>
        <v>Sunday</v>
      </c>
      <c r="L1186" s="5">
        <f t="shared" si="236"/>
        <v>43691</v>
      </c>
      <c r="M1186" s="2" t="str">
        <f t="shared" si="237"/>
        <v>Wednesday</v>
      </c>
      <c r="N1186" s="2" t="str">
        <f t="shared" si="238"/>
        <v>Wednesday</v>
      </c>
      <c r="O1186" s="12">
        <f t="shared" si="239"/>
        <v>0</v>
      </c>
      <c r="P1186" s="11" t="str">
        <f t="shared" si="240"/>
        <v>Low Cost per Unit</v>
      </c>
      <c r="Q1186" s="12">
        <f t="shared" si="241"/>
        <v>0</v>
      </c>
      <c r="R1186" s="12">
        <f t="shared" si="242"/>
        <v>2.25</v>
      </c>
      <c r="S1186" s="12">
        <f t="shared" si="243"/>
        <v>0</v>
      </c>
      <c r="T1186" s="12">
        <f t="shared" si="244"/>
        <v>0</v>
      </c>
      <c r="U1186" s="12">
        <f t="shared" si="245"/>
        <v>0</v>
      </c>
      <c r="V1186" s="13" t="str">
        <f t="shared" ca="1" si="246"/>
        <v>Greater Than 8 Weeks Old</v>
      </c>
    </row>
    <row r="1187" spans="1:22" x14ac:dyDescent="0.45">
      <c r="A1187" s="2" t="s">
        <v>239</v>
      </c>
      <c r="B1187" s="5">
        <v>43688</v>
      </c>
      <c r="C1187" s="5" t="s">
        <v>376</v>
      </c>
      <c r="D1187" s="5" t="s">
        <v>377</v>
      </c>
      <c r="E1187" s="6">
        <v>16</v>
      </c>
      <c r="F1187" s="3">
        <v>239.84</v>
      </c>
      <c r="G1187" s="3">
        <v>105.6</v>
      </c>
      <c r="H1187" s="8">
        <f t="shared" si="234"/>
        <v>6.6</v>
      </c>
      <c r="I1187" s="3">
        <v>134.24</v>
      </c>
      <c r="J1187" s="4">
        <v>0.56000000000000005</v>
      </c>
      <c r="K1187" s="2" t="str">
        <f t="shared" si="235"/>
        <v>Sunday</v>
      </c>
      <c r="L1187" s="5">
        <f t="shared" si="236"/>
        <v>43691</v>
      </c>
      <c r="M1187" s="2" t="str">
        <f t="shared" si="237"/>
        <v>Wednesday</v>
      </c>
      <c r="N1187" s="2" t="str">
        <f t="shared" si="238"/>
        <v>Wednesday</v>
      </c>
      <c r="O1187" s="12">
        <f t="shared" si="239"/>
        <v>0</v>
      </c>
      <c r="P1187" s="11" t="str">
        <f t="shared" si="240"/>
        <v>Low Cost per Unit</v>
      </c>
      <c r="Q1187" s="12">
        <f t="shared" si="241"/>
        <v>0</v>
      </c>
      <c r="R1187" s="12">
        <f t="shared" si="242"/>
        <v>7.1951999999999998</v>
      </c>
      <c r="S1187" s="12">
        <f t="shared" si="243"/>
        <v>0</v>
      </c>
      <c r="T1187" s="12">
        <f t="shared" si="244"/>
        <v>0</v>
      </c>
      <c r="U1187" s="12">
        <f t="shared" si="245"/>
        <v>0</v>
      </c>
      <c r="V1187" s="13" t="str">
        <f t="shared" ca="1" si="246"/>
        <v>Greater Than 8 Weeks Old</v>
      </c>
    </row>
    <row r="1188" spans="1:22" x14ac:dyDescent="0.45">
      <c r="A1188" s="2" t="s">
        <v>18</v>
      </c>
      <c r="B1188" s="5">
        <v>43688</v>
      </c>
      <c r="C1188" s="5" t="s">
        <v>376</v>
      </c>
      <c r="D1188" s="5" t="s">
        <v>377</v>
      </c>
      <c r="E1188" s="6">
        <v>5</v>
      </c>
      <c r="F1188" s="3">
        <v>125</v>
      </c>
      <c r="G1188" s="3">
        <v>32.85</v>
      </c>
      <c r="H1188" s="8">
        <f t="shared" si="234"/>
        <v>6.57</v>
      </c>
      <c r="I1188" s="3">
        <v>92.15</v>
      </c>
      <c r="J1188" s="4">
        <v>0.74</v>
      </c>
      <c r="K1188" s="2" t="str">
        <f t="shared" si="235"/>
        <v>Sunday</v>
      </c>
      <c r="L1188" s="5">
        <f t="shared" si="236"/>
        <v>43691</v>
      </c>
      <c r="M1188" s="2" t="str">
        <f t="shared" si="237"/>
        <v>Wednesday</v>
      </c>
      <c r="N1188" s="2" t="str">
        <f t="shared" si="238"/>
        <v>Wednesday</v>
      </c>
      <c r="O1188" s="12">
        <f t="shared" si="239"/>
        <v>0</v>
      </c>
      <c r="P1188" s="11" t="str">
        <f t="shared" si="240"/>
        <v>Low Cost per Unit</v>
      </c>
      <c r="Q1188" s="12">
        <f t="shared" si="241"/>
        <v>0</v>
      </c>
      <c r="R1188" s="12">
        <f t="shared" si="242"/>
        <v>3.75</v>
      </c>
      <c r="S1188" s="12">
        <f t="shared" si="243"/>
        <v>0</v>
      </c>
      <c r="T1188" s="12">
        <f t="shared" si="244"/>
        <v>0</v>
      </c>
      <c r="U1188" s="12">
        <f t="shared" si="245"/>
        <v>0</v>
      </c>
      <c r="V1188" s="13" t="str">
        <f t="shared" ca="1" si="246"/>
        <v>Greater Than 8 Weeks Old</v>
      </c>
    </row>
    <row r="1189" spans="1:22" x14ac:dyDescent="0.45">
      <c r="A1189" s="2" t="s">
        <v>19</v>
      </c>
      <c r="B1189" s="5">
        <v>43688</v>
      </c>
      <c r="C1189" s="5" t="s">
        <v>378</v>
      </c>
      <c r="D1189" s="5" t="s">
        <v>379</v>
      </c>
      <c r="E1189" s="6">
        <v>2</v>
      </c>
      <c r="F1189" s="3">
        <v>138</v>
      </c>
      <c r="G1189" s="3">
        <v>40.119999999999997</v>
      </c>
      <c r="H1189" s="8">
        <f t="shared" si="234"/>
        <v>20.059999999999999</v>
      </c>
      <c r="I1189" s="3">
        <v>97.88</v>
      </c>
      <c r="J1189" s="4">
        <v>0.71</v>
      </c>
      <c r="K1189" s="2" t="str">
        <f t="shared" si="235"/>
        <v>Sunday</v>
      </c>
      <c r="L1189" s="5">
        <f t="shared" si="236"/>
        <v>43691</v>
      </c>
      <c r="M1189" s="2" t="str">
        <f t="shared" si="237"/>
        <v>Wednesday</v>
      </c>
      <c r="N1189" s="2" t="str">
        <f t="shared" si="238"/>
        <v>Wednesday</v>
      </c>
      <c r="O1189" s="12">
        <f t="shared" si="239"/>
        <v>0</v>
      </c>
      <c r="P1189" s="11" t="str">
        <f t="shared" si="240"/>
        <v>High Cost per Unit</v>
      </c>
      <c r="Q1189" s="12">
        <f t="shared" si="241"/>
        <v>0</v>
      </c>
      <c r="R1189" s="12">
        <f t="shared" si="242"/>
        <v>4.1399999999999997</v>
      </c>
      <c r="S1189" s="12">
        <f t="shared" si="243"/>
        <v>0</v>
      </c>
      <c r="T1189" s="12">
        <f t="shared" si="244"/>
        <v>0</v>
      </c>
      <c r="U1189" s="12">
        <f t="shared" si="245"/>
        <v>0</v>
      </c>
      <c r="V1189" s="13" t="str">
        <f t="shared" ca="1" si="246"/>
        <v>Greater Than 8 Weeks Old</v>
      </c>
    </row>
    <row r="1190" spans="1:22" x14ac:dyDescent="0.45">
      <c r="A1190" s="2" t="s">
        <v>20</v>
      </c>
      <c r="B1190" s="5">
        <v>43688</v>
      </c>
      <c r="C1190" s="5" t="s">
        <v>376</v>
      </c>
      <c r="D1190" s="5" t="s">
        <v>377</v>
      </c>
      <c r="E1190" s="6">
        <v>3</v>
      </c>
      <c r="F1190" s="3">
        <v>66</v>
      </c>
      <c r="G1190" s="3">
        <v>15.75</v>
      </c>
      <c r="H1190" s="8">
        <f t="shared" si="234"/>
        <v>5.25</v>
      </c>
      <c r="I1190" s="3">
        <v>50.25</v>
      </c>
      <c r="J1190" s="4">
        <v>0.76</v>
      </c>
      <c r="K1190" s="2" t="str">
        <f t="shared" si="235"/>
        <v>Sunday</v>
      </c>
      <c r="L1190" s="5">
        <f t="shared" si="236"/>
        <v>43691</v>
      </c>
      <c r="M1190" s="2" t="str">
        <f t="shared" si="237"/>
        <v>Wednesday</v>
      </c>
      <c r="N1190" s="2" t="str">
        <f t="shared" si="238"/>
        <v>Wednesday</v>
      </c>
      <c r="O1190" s="12">
        <f t="shared" si="239"/>
        <v>0</v>
      </c>
      <c r="P1190" s="11" t="str">
        <f t="shared" si="240"/>
        <v>Low Cost per Unit</v>
      </c>
      <c r="Q1190" s="12">
        <f t="shared" si="241"/>
        <v>0</v>
      </c>
      <c r="R1190" s="12">
        <f t="shared" si="242"/>
        <v>1.98</v>
      </c>
      <c r="S1190" s="12">
        <f t="shared" si="243"/>
        <v>0</v>
      </c>
      <c r="T1190" s="12">
        <f t="shared" si="244"/>
        <v>0</v>
      </c>
      <c r="U1190" s="12">
        <f t="shared" si="245"/>
        <v>0</v>
      </c>
      <c r="V1190" s="13" t="str">
        <f t="shared" ca="1" si="246"/>
        <v>Greater Than 8 Weeks Old</v>
      </c>
    </row>
    <row r="1191" spans="1:22" x14ac:dyDescent="0.45">
      <c r="A1191" s="2" t="s">
        <v>21</v>
      </c>
      <c r="B1191" s="5">
        <v>43688</v>
      </c>
      <c r="C1191" s="5" t="s">
        <v>376</v>
      </c>
      <c r="D1191" s="5" t="s">
        <v>377</v>
      </c>
      <c r="E1191" s="6">
        <v>3</v>
      </c>
      <c r="F1191" s="3">
        <v>66</v>
      </c>
      <c r="G1191" s="3">
        <v>19.05</v>
      </c>
      <c r="H1191" s="8">
        <f t="shared" si="234"/>
        <v>6.3500000000000005</v>
      </c>
      <c r="I1191" s="3">
        <v>46.95</v>
      </c>
      <c r="J1191" s="4">
        <v>0.71</v>
      </c>
      <c r="K1191" s="2" t="str">
        <f t="shared" si="235"/>
        <v>Sunday</v>
      </c>
      <c r="L1191" s="5">
        <f t="shared" si="236"/>
        <v>43691</v>
      </c>
      <c r="M1191" s="2" t="str">
        <f t="shared" si="237"/>
        <v>Wednesday</v>
      </c>
      <c r="N1191" s="2" t="str">
        <f t="shared" si="238"/>
        <v>Wednesday</v>
      </c>
      <c r="O1191" s="12">
        <f t="shared" si="239"/>
        <v>0</v>
      </c>
      <c r="P1191" s="11" t="str">
        <f t="shared" si="240"/>
        <v>Low Cost per Unit</v>
      </c>
      <c r="Q1191" s="12">
        <f t="shared" si="241"/>
        <v>0</v>
      </c>
      <c r="R1191" s="12">
        <f t="shared" si="242"/>
        <v>1.98</v>
      </c>
      <c r="S1191" s="12">
        <f t="shared" si="243"/>
        <v>0</v>
      </c>
      <c r="T1191" s="12">
        <f t="shared" si="244"/>
        <v>0</v>
      </c>
      <c r="U1191" s="12">
        <f t="shared" si="245"/>
        <v>0</v>
      </c>
      <c r="V1191" s="13" t="str">
        <f t="shared" ca="1" si="246"/>
        <v>Greater Than 8 Weeks Old</v>
      </c>
    </row>
    <row r="1192" spans="1:22" x14ac:dyDescent="0.45">
      <c r="A1192" s="2" t="s">
        <v>215</v>
      </c>
      <c r="B1192" s="5">
        <v>43688</v>
      </c>
      <c r="C1192" s="5" t="s">
        <v>378</v>
      </c>
      <c r="D1192" s="5" t="s">
        <v>379</v>
      </c>
      <c r="E1192" s="6">
        <v>15</v>
      </c>
      <c r="F1192" s="3">
        <v>149.85</v>
      </c>
      <c r="G1192" s="3">
        <v>57</v>
      </c>
      <c r="H1192" s="8">
        <f t="shared" si="234"/>
        <v>3.8</v>
      </c>
      <c r="I1192" s="3">
        <v>92.85</v>
      </c>
      <c r="J1192" s="4">
        <v>0.62</v>
      </c>
      <c r="K1192" s="2" t="str">
        <f t="shared" si="235"/>
        <v>Sunday</v>
      </c>
      <c r="L1192" s="5">
        <f t="shared" si="236"/>
        <v>43691</v>
      </c>
      <c r="M1192" s="2" t="str">
        <f t="shared" si="237"/>
        <v>Wednesday</v>
      </c>
      <c r="N1192" s="2" t="str">
        <f t="shared" si="238"/>
        <v>Wednesday</v>
      </c>
      <c r="O1192" s="12">
        <f t="shared" si="239"/>
        <v>0</v>
      </c>
      <c r="P1192" s="11" t="str">
        <f t="shared" si="240"/>
        <v>Low Cost per Unit</v>
      </c>
      <c r="Q1192" s="12">
        <f t="shared" si="241"/>
        <v>0</v>
      </c>
      <c r="R1192" s="12">
        <f t="shared" si="242"/>
        <v>4.4954999999999998</v>
      </c>
      <c r="S1192" s="12">
        <f t="shared" si="243"/>
        <v>0</v>
      </c>
      <c r="T1192" s="12">
        <f t="shared" si="244"/>
        <v>0</v>
      </c>
      <c r="U1192" s="12">
        <f t="shared" si="245"/>
        <v>0</v>
      </c>
      <c r="V1192" s="13" t="str">
        <f t="shared" ca="1" si="246"/>
        <v>Greater Than 8 Weeks Old</v>
      </c>
    </row>
    <row r="1193" spans="1:22" x14ac:dyDescent="0.45">
      <c r="A1193" s="2" t="s">
        <v>22</v>
      </c>
      <c r="B1193" s="5">
        <v>43688</v>
      </c>
      <c r="C1193" s="5" t="s">
        <v>380</v>
      </c>
      <c r="D1193" s="5" t="s">
        <v>381</v>
      </c>
      <c r="E1193" s="6">
        <v>3</v>
      </c>
      <c r="F1193" s="3">
        <v>75</v>
      </c>
      <c r="G1193" s="3">
        <v>16.2</v>
      </c>
      <c r="H1193" s="8">
        <f t="shared" si="234"/>
        <v>5.3999999999999995</v>
      </c>
      <c r="I1193" s="3">
        <v>58.8</v>
      </c>
      <c r="J1193" s="4">
        <v>0.78</v>
      </c>
      <c r="K1193" s="2" t="str">
        <f t="shared" si="235"/>
        <v>Sunday</v>
      </c>
      <c r="L1193" s="5">
        <f t="shared" si="236"/>
        <v>43691</v>
      </c>
      <c r="M1193" s="2" t="str">
        <f t="shared" si="237"/>
        <v>Wednesday</v>
      </c>
      <c r="N1193" s="2" t="str">
        <f t="shared" si="238"/>
        <v>Wednesday</v>
      </c>
      <c r="O1193" s="12">
        <f t="shared" si="239"/>
        <v>0</v>
      </c>
      <c r="P1193" s="11" t="str">
        <f t="shared" si="240"/>
        <v>Low Cost per Unit</v>
      </c>
      <c r="Q1193" s="12">
        <f t="shared" si="241"/>
        <v>0</v>
      </c>
      <c r="R1193" s="12">
        <f t="shared" si="242"/>
        <v>2.25</v>
      </c>
      <c r="S1193" s="12">
        <f t="shared" si="243"/>
        <v>0</v>
      </c>
      <c r="T1193" s="12">
        <f t="shared" si="244"/>
        <v>0</v>
      </c>
      <c r="U1193" s="12">
        <f t="shared" si="245"/>
        <v>0</v>
      </c>
      <c r="V1193" s="13" t="str">
        <f t="shared" ca="1" si="246"/>
        <v>Greater Than 8 Weeks Old</v>
      </c>
    </row>
    <row r="1194" spans="1:22" x14ac:dyDescent="0.45">
      <c r="A1194" s="2" t="s">
        <v>316</v>
      </c>
      <c r="B1194" s="5">
        <v>43688</v>
      </c>
      <c r="C1194" s="5" t="s">
        <v>375</v>
      </c>
      <c r="D1194" s="5" t="s">
        <v>382</v>
      </c>
      <c r="E1194" s="6">
        <v>4</v>
      </c>
      <c r="F1194" s="3">
        <v>87.96</v>
      </c>
      <c r="G1194" s="3">
        <v>68.599999999999994</v>
      </c>
      <c r="H1194" s="8">
        <f t="shared" si="234"/>
        <v>17.149999999999999</v>
      </c>
      <c r="I1194" s="3">
        <v>19.36</v>
      </c>
      <c r="J1194" s="4">
        <v>0.22</v>
      </c>
      <c r="K1194" s="2" t="str">
        <f t="shared" si="235"/>
        <v>Sunday</v>
      </c>
      <c r="L1194" s="5">
        <f t="shared" si="236"/>
        <v>43691</v>
      </c>
      <c r="M1194" s="2" t="str">
        <f t="shared" si="237"/>
        <v>Wednesday</v>
      </c>
      <c r="N1194" s="2" t="str">
        <f t="shared" si="238"/>
        <v>Wednesday</v>
      </c>
      <c r="O1194" s="12">
        <f t="shared" si="239"/>
        <v>0</v>
      </c>
      <c r="P1194" s="11" t="str">
        <f t="shared" si="240"/>
        <v>High Cost per Unit</v>
      </c>
      <c r="Q1194" s="12">
        <f t="shared" si="241"/>
        <v>0</v>
      </c>
      <c r="R1194" s="12">
        <f t="shared" si="242"/>
        <v>2.6387999999999998</v>
      </c>
      <c r="S1194" s="12">
        <f t="shared" si="243"/>
        <v>0</v>
      </c>
      <c r="T1194" s="12">
        <f t="shared" si="244"/>
        <v>0</v>
      </c>
      <c r="U1194" s="12">
        <f t="shared" si="245"/>
        <v>0</v>
      </c>
      <c r="V1194" s="13" t="str">
        <f t="shared" ca="1" si="246"/>
        <v>Greater Than 8 Weeks Old</v>
      </c>
    </row>
    <row r="1195" spans="1:22" x14ac:dyDescent="0.45">
      <c r="A1195" s="2" t="s">
        <v>162</v>
      </c>
      <c r="B1195" s="5">
        <v>43688</v>
      </c>
      <c r="C1195" s="5" t="s">
        <v>383</v>
      </c>
      <c r="D1195" s="5" t="s">
        <v>384</v>
      </c>
      <c r="E1195" s="6">
        <v>25</v>
      </c>
      <c r="F1195" s="3">
        <v>199.75</v>
      </c>
      <c r="G1195" s="3">
        <v>80</v>
      </c>
      <c r="H1195" s="8">
        <f t="shared" si="234"/>
        <v>3.2</v>
      </c>
      <c r="I1195" s="3">
        <v>119.75</v>
      </c>
      <c r="J1195" s="4">
        <v>0.6</v>
      </c>
      <c r="K1195" s="2" t="str">
        <f t="shared" si="235"/>
        <v>Sunday</v>
      </c>
      <c r="L1195" s="5">
        <f t="shared" si="236"/>
        <v>43691</v>
      </c>
      <c r="M1195" s="2" t="str">
        <f t="shared" si="237"/>
        <v>Wednesday</v>
      </c>
      <c r="N1195" s="2" t="str">
        <f t="shared" si="238"/>
        <v>Wednesday</v>
      </c>
      <c r="O1195" s="12">
        <f t="shared" si="239"/>
        <v>0</v>
      </c>
      <c r="P1195" s="11" t="str">
        <f t="shared" si="240"/>
        <v>Low Cost per Unit</v>
      </c>
      <c r="Q1195" s="12">
        <f t="shared" si="241"/>
        <v>0</v>
      </c>
      <c r="R1195" s="12">
        <f t="shared" si="242"/>
        <v>5.9924999999999997</v>
      </c>
      <c r="S1195" s="12">
        <f t="shared" si="243"/>
        <v>0</v>
      </c>
      <c r="T1195" s="12">
        <f t="shared" si="244"/>
        <v>0</v>
      </c>
      <c r="U1195" s="12">
        <f t="shared" si="245"/>
        <v>0</v>
      </c>
      <c r="V1195" s="13" t="str">
        <f t="shared" ca="1" si="246"/>
        <v>Greater Than 8 Weeks Old</v>
      </c>
    </row>
    <row r="1196" spans="1:22" x14ac:dyDescent="0.45">
      <c r="A1196" s="2" t="s">
        <v>216</v>
      </c>
      <c r="B1196" s="5">
        <v>43688</v>
      </c>
      <c r="C1196" s="5" t="s">
        <v>383</v>
      </c>
      <c r="D1196" s="5" t="s">
        <v>385</v>
      </c>
      <c r="E1196" s="6">
        <v>13</v>
      </c>
      <c r="F1196" s="3">
        <v>116.87</v>
      </c>
      <c r="G1196" s="3">
        <v>55.9</v>
      </c>
      <c r="H1196" s="8">
        <f t="shared" si="234"/>
        <v>4.3</v>
      </c>
      <c r="I1196" s="3">
        <v>60.97</v>
      </c>
      <c r="J1196" s="4">
        <v>0.52</v>
      </c>
      <c r="K1196" s="2" t="str">
        <f t="shared" si="235"/>
        <v>Sunday</v>
      </c>
      <c r="L1196" s="5">
        <f t="shared" si="236"/>
        <v>43691</v>
      </c>
      <c r="M1196" s="2" t="str">
        <f t="shared" si="237"/>
        <v>Wednesday</v>
      </c>
      <c r="N1196" s="2" t="str">
        <f t="shared" si="238"/>
        <v>Wednesday</v>
      </c>
      <c r="O1196" s="12">
        <f t="shared" si="239"/>
        <v>0</v>
      </c>
      <c r="P1196" s="11" t="str">
        <f t="shared" si="240"/>
        <v>Low Cost per Unit</v>
      </c>
      <c r="Q1196" s="12">
        <f t="shared" si="241"/>
        <v>0</v>
      </c>
      <c r="R1196" s="12">
        <f t="shared" si="242"/>
        <v>3.5061</v>
      </c>
      <c r="S1196" s="12">
        <f t="shared" si="243"/>
        <v>0</v>
      </c>
      <c r="T1196" s="12">
        <f t="shared" si="244"/>
        <v>0</v>
      </c>
      <c r="U1196" s="12">
        <f t="shared" si="245"/>
        <v>0</v>
      </c>
      <c r="V1196" s="13" t="str">
        <f t="shared" ca="1" si="246"/>
        <v>Greater Than 8 Weeks Old</v>
      </c>
    </row>
    <row r="1197" spans="1:22" x14ac:dyDescent="0.45">
      <c r="A1197" s="2" t="s">
        <v>217</v>
      </c>
      <c r="B1197" s="5">
        <v>43688</v>
      </c>
      <c r="C1197" s="5" t="s">
        <v>383</v>
      </c>
      <c r="D1197" s="5" t="s">
        <v>385</v>
      </c>
      <c r="E1197" s="6">
        <v>16</v>
      </c>
      <c r="F1197" s="3">
        <v>143.84</v>
      </c>
      <c r="G1197" s="3">
        <v>63.68</v>
      </c>
      <c r="H1197" s="8">
        <f t="shared" si="234"/>
        <v>3.98</v>
      </c>
      <c r="I1197" s="3">
        <v>80.16</v>
      </c>
      <c r="J1197" s="4">
        <v>0.56000000000000005</v>
      </c>
      <c r="K1197" s="2" t="str">
        <f t="shared" si="235"/>
        <v>Sunday</v>
      </c>
      <c r="L1197" s="5">
        <f t="shared" si="236"/>
        <v>43691</v>
      </c>
      <c r="M1197" s="2" t="str">
        <f t="shared" si="237"/>
        <v>Wednesday</v>
      </c>
      <c r="N1197" s="2" t="str">
        <f t="shared" si="238"/>
        <v>Wednesday</v>
      </c>
      <c r="O1197" s="12">
        <f t="shared" si="239"/>
        <v>0</v>
      </c>
      <c r="P1197" s="11" t="str">
        <f t="shared" si="240"/>
        <v>Low Cost per Unit</v>
      </c>
      <c r="Q1197" s="12">
        <f t="shared" si="241"/>
        <v>0</v>
      </c>
      <c r="R1197" s="12">
        <f t="shared" si="242"/>
        <v>4.3151999999999999</v>
      </c>
      <c r="S1197" s="12">
        <f t="shared" si="243"/>
        <v>0</v>
      </c>
      <c r="T1197" s="12">
        <f t="shared" si="244"/>
        <v>0</v>
      </c>
      <c r="U1197" s="12">
        <f t="shared" si="245"/>
        <v>0</v>
      </c>
      <c r="V1197" s="13" t="str">
        <f t="shared" ca="1" si="246"/>
        <v>Greater Than 8 Weeks Old</v>
      </c>
    </row>
    <row r="1198" spans="1:22" x14ac:dyDescent="0.45">
      <c r="A1198" s="2" t="s">
        <v>23</v>
      </c>
      <c r="B1198" s="5">
        <v>43688</v>
      </c>
      <c r="C1198" s="5" t="s">
        <v>383</v>
      </c>
      <c r="D1198" s="5" t="s">
        <v>385</v>
      </c>
      <c r="E1198" s="6">
        <v>5</v>
      </c>
      <c r="F1198" s="3">
        <v>70</v>
      </c>
      <c r="G1198" s="3">
        <v>13.75</v>
      </c>
      <c r="H1198" s="8">
        <f t="shared" si="234"/>
        <v>2.75</v>
      </c>
      <c r="I1198" s="3">
        <v>56.25</v>
      </c>
      <c r="J1198" s="4">
        <v>0.8</v>
      </c>
      <c r="K1198" s="2" t="str">
        <f t="shared" si="235"/>
        <v>Sunday</v>
      </c>
      <c r="L1198" s="5">
        <f t="shared" si="236"/>
        <v>43691</v>
      </c>
      <c r="M1198" s="2" t="str">
        <f t="shared" si="237"/>
        <v>Wednesday</v>
      </c>
      <c r="N1198" s="2" t="str">
        <f t="shared" si="238"/>
        <v>Wednesday</v>
      </c>
      <c r="O1198" s="12">
        <f t="shared" si="239"/>
        <v>0</v>
      </c>
      <c r="P1198" s="11" t="str">
        <f t="shared" si="240"/>
        <v>Low Cost per Unit</v>
      </c>
      <c r="Q1198" s="12">
        <f t="shared" si="241"/>
        <v>0</v>
      </c>
      <c r="R1198" s="12">
        <f t="shared" si="242"/>
        <v>2.1</v>
      </c>
      <c r="S1198" s="12">
        <f t="shared" si="243"/>
        <v>0</v>
      </c>
      <c r="T1198" s="12">
        <f t="shared" si="244"/>
        <v>0</v>
      </c>
      <c r="U1198" s="12">
        <f t="shared" si="245"/>
        <v>0</v>
      </c>
      <c r="V1198" s="13" t="str">
        <f t="shared" ca="1" si="246"/>
        <v>Greater Than 8 Weeks Old</v>
      </c>
    </row>
    <row r="1199" spans="1:22" x14ac:dyDescent="0.45">
      <c r="A1199" s="2" t="s">
        <v>218</v>
      </c>
      <c r="B1199" s="5">
        <v>43688</v>
      </c>
      <c r="C1199" s="5" t="s">
        <v>369</v>
      </c>
      <c r="D1199" s="5" t="s">
        <v>372</v>
      </c>
      <c r="E1199" s="6">
        <v>7</v>
      </c>
      <c r="F1199" s="3">
        <v>132.93</v>
      </c>
      <c r="G1199" s="3">
        <v>70</v>
      </c>
      <c r="H1199" s="8">
        <f t="shared" si="234"/>
        <v>10</v>
      </c>
      <c r="I1199" s="3">
        <v>62.93</v>
      </c>
      <c r="J1199" s="4">
        <v>0.47</v>
      </c>
      <c r="K1199" s="2" t="str">
        <f t="shared" si="235"/>
        <v>Sunday</v>
      </c>
      <c r="L1199" s="5">
        <f t="shared" si="236"/>
        <v>43691</v>
      </c>
      <c r="M1199" s="2" t="str">
        <f t="shared" si="237"/>
        <v>Wednesday</v>
      </c>
      <c r="N1199" s="2" t="str">
        <f t="shared" si="238"/>
        <v>Wednesday</v>
      </c>
      <c r="O1199" s="12">
        <f t="shared" si="239"/>
        <v>0</v>
      </c>
      <c r="P1199" s="11" t="str">
        <f t="shared" si="240"/>
        <v>Low Cost per Unit</v>
      </c>
      <c r="Q1199" s="12">
        <f t="shared" si="241"/>
        <v>0</v>
      </c>
      <c r="R1199" s="12">
        <f t="shared" si="242"/>
        <v>3.9879000000000002</v>
      </c>
      <c r="S1199" s="12">
        <f t="shared" si="243"/>
        <v>0</v>
      </c>
      <c r="T1199" s="12">
        <f t="shared" si="244"/>
        <v>0</v>
      </c>
      <c r="U1199" s="12">
        <f t="shared" si="245"/>
        <v>0</v>
      </c>
      <c r="V1199" s="13" t="str">
        <f t="shared" ca="1" si="246"/>
        <v>Greater Than 8 Weeks Old</v>
      </c>
    </row>
    <row r="1200" spans="1:22" x14ac:dyDescent="0.45">
      <c r="A1200" s="2" t="s">
        <v>136</v>
      </c>
      <c r="B1200" s="5">
        <v>43688</v>
      </c>
      <c r="C1200" s="5" t="s">
        <v>376</v>
      </c>
      <c r="D1200" s="5" t="s">
        <v>377</v>
      </c>
      <c r="E1200" s="6">
        <v>59</v>
      </c>
      <c r="F1200" s="3">
        <v>412.41</v>
      </c>
      <c r="G1200" s="3">
        <v>103.25</v>
      </c>
      <c r="H1200" s="8">
        <f t="shared" si="234"/>
        <v>1.75</v>
      </c>
      <c r="I1200" s="3">
        <v>309.16000000000003</v>
      </c>
      <c r="J1200" s="4">
        <v>0.75</v>
      </c>
      <c r="K1200" s="2" t="str">
        <f t="shared" si="235"/>
        <v>Sunday</v>
      </c>
      <c r="L1200" s="5">
        <f t="shared" si="236"/>
        <v>43691</v>
      </c>
      <c r="M1200" s="2" t="str">
        <f t="shared" si="237"/>
        <v>Wednesday</v>
      </c>
      <c r="N1200" s="2" t="str">
        <f t="shared" si="238"/>
        <v>Wednesday</v>
      </c>
      <c r="O1200" s="12">
        <f t="shared" si="239"/>
        <v>0</v>
      </c>
      <c r="P1200" s="11" t="str">
        <f t="shared" si="240"/>
        <v>Low Cost per Unit</v>
      </c>
      <c r="Q1200" s="12">
        <f t="shared" si="241"/>
        <v>0</v>
      </c>
      <c r="R1200" s="12">
        <f t="shared" si="242"/>
        <v>12.372300000000001</v>
      </c>
      <c r="S1200" s="12">
        <f t="shared" si="243"/>
        <v>0</v>
      </c>
      <c r="T1200" s="12">
        <f t="shared" si="244"/>
        <v>0</v>
      </c>
      <c r="U1200" s="12">
        <f t="shared" si="245"/>
        <v>0</v>
      </c>
      <c r="V1200" s="13" t="str">
        <f t="shared" ca="1" si="246"/>
        <v>Greater Than 8 Weeks Old</v>
      </c>
    </row>
    <row r="1201" spans="1:22" x14ac:dyDescent="0.45">
      <c r="A1201" s="2" t="s">
        <v>24</v>
      </c>
      <c r="B1201" s="5">
        <v>43688</v>
      </c>
      <c r="C1201" s="5" t="s">
        <v>375</v>
      </c>
      <c r="D1201" s="5" t="s">
        <v>377</v>
      </c>
      <c r="E1201" s="6">
        <v>28</v>
      </c>
      <c r="F1201" s="3">
        <v>279.72000000000003</v>
      </c>
      <c r="G1201" s="3">
        <v>82.6</v>
      </c>
      <c r="H1201" s="8">
        <f t="shared" si="234"/>
        <v>2.9499999999999997</v>
      </c>
      <c r="I1201" s="3">
        <v>197.12</v>
      </c>
      <c r="J1201" s="4">
        <v>0.7</v>
      </c>
      <c r="K1201" s="2" t="str">
        <f t="shared" si="235"/>
        <v>Sunday</v>
      </c>
      <c r="L1201" s="5">
        <f t="shared" si="236"/>
        <v>43691</v>
      </c>
      <c r="M1201" s="2" t="str">
        <f t="shared" si="237"/>
        <v>Wednesday</v>
      </c>
      <c r="N1201" s="2" t="str">
        <f t="shared" si="238"/>
        <v>Wednesday</v>
      </c>
      <c r="O1201" s="12">
        <f t="shared" si="239"/>
        <v>0</v>
      </c>
      <c r="P1201" s="11" t="str">
        <f t="shared" si="240"/>
        <v>Low Cost per Unit</v>
      </c>
      <c r="Q1201" s="12">
        <f t="shared" si="241"/>
        <v>0</v>
      </c>
      <c r="R1201" s="12">
        <f t="shared" si="242"/>
        <v>8.3916000000000004</v>
      </c>
      <c r="S1201" s="12">
        <f t="shared" si="243"/>
        <v>0</v>
      </c>
      <c r="T1201" s="12">
        <f t="shared" si="244"/>
        <v>0</v>
      </c>
      <c r="U1201" s="12">
        <f t="shared" si="245"/>
        <v>0</v>
      </c>
      <c r="V1201" s="13" t="str">
        <f t="shared" ca="1" si="246"/>
        <v>Greater Than 8 Weeks Old</v>
      </c>
    </row>
    <row r="1202" spans="1:22" x14ac:dyDescent="0.45">
      <c r="A1202" s="2" t="s">
        <v>99</v>
      </c>
      <c r="B1202" s="5">
        <v>43688</v>
      </c>
      <c r="C1202" s="5" t="s">
        <v>378</v>
      </c>
      <c r="D1202" s="5" t="s">
        <v>379</v>
      </c>
      <c r="E1202" s="6">
        <v>2</v>
      </c>
      <c r="F1202" s="3">
        <v>44</v>
      </c>
      <c r="G1202" s="3">
        <v>4.0999999999999996</v>
      </c>
      <c r="H1202" s="8">
        <f t="shared" si="234"/>
        <v>2.0499999999999998</v>
      </c>
      <c r="I1202" s="3">
        <v>39.9</v>
      </c>
      <c r="J1202" s="4">
        <v>0.91</v>
      </c>
      <c r="K1202" s="2" t="str">
        <f t="shared" si="235"/>
        <v>Sunday</v>
      </c>
      <c r="L1202" s="5">
        <f t="shared" si="236"/>
        <v>43691</v>
      </c>
      <c r="M1202" s="2" t="str">
        <f t="shared" si="237"/>
        <v>Wednesday</v>
      </c>
      <c r="N1202" s="2" t="str">
        <f t="shared" si="238"/>
        <v>Wednesday</v>
      </c>
      <c r="O1202" s="12">
        <f t="shared" si="239"/>
        <v>0</v>
      </c>
      <c r="P1202" s="11" t="str">
        <f t="shared" si="240"/>
        <v>Low Cost per Unit</v>
      </c>
      <c r="Q1202" s="12">
        <f t="shared" si="241"/>
        <v>0</v>
      </c>
      <c r="R1202" s="12">
        <f t="shared" si="242"/>
        <v>1.3199999999999998</v>
      </c>
      <c r="S1202" s="12">
        <f t="shared" si="243"/>
        <v>0</v>
      </c>
      <c r="T1202" s="12">
        <f t="shared" si="244"/>
        <v>0</v>
      </c>
      <c r="U1202" s="12">
        <f t="shared" si="245"/>
        <v>0</v>
      </c>
      <c r="V1202" s="13" t="str">
        <f t="shared" ca="1" si="246"/>
        <v>Greater Than 8 Weeks Old</v>
      </c>
    </row>
    <row r="1203" spans="1:22" x14ac:dyDescent="0.45">
      <c r="A1203" s="2" t="s">
        <v>26</v>
      </c>
      <c r="B1203" s="5">
        <v>43688</v>
      </c>
      <c r="C1203" s="5" t="s">
        <v>378</v>
      </c>
      <c r="D1203" s="5" t="s">
        <v>379</v>
      </c>
      <c r="E1203" s="6">
        <v>2</v>
      </c>
      <c r="F1203" s="3">
        <v>130</v>
      </c>
      <c r="G1203" s="3">
        <v>32.4</v>
      </c>
      <c r="H1203" s="8">
        <f t="shared" si="234"/>
        <v>16.2</v>
      </c>
      <c r="I1203" s="3">
        <v>97.6</v>
      </c>
      <c r="J1203" s="4">
        <v>0.75</v>
      </c>
      <c r="K1203" s="2" t="str">
        <f t="shared" si="235"/>
        <v>Sunday</v>
      </c>
      <c r="L1203" s="5">
        <f t="shared" si="236"/>
        <v>43691</v>
      </c>
      <c r="M1203" s="2" t="str">
        <f t="shared" si="237"/>
        <v>Wednesday</v>
      </c>
      <c r="N1203" s="2" t="str">
        <f t="shared" si="238"/>
        <v>Wednesday</v>
      </c>
      <c r="O1203" s="12">
        <f t="shared" si="239"/>
        <v>0</v>
      </c>
      <c r="P1203" s="11" t="str">
        <f t="shared" si="240"/>
        <v>Low Cost per Unit</v>
      </c>
      <c r="Q1203" s="12">
        <f t="shared" si="241"/>
        <v>0</v>
      </c>
      <c r="R1203" s="12">
        <f t="shared" si="242"/>
        <v>3.9</v>
      </c>
      <c r="S1203" s="12">
        <f t="shared" si="243"/>
        <v>0</v>
      </c>
      <c r="T1203" s="12">
        <f t="shared" si="244"/>
        <v>0</v>
      </c>
      <c r="U1203" s="12">
        <f t="shared" si="245"/>
        <v>0</v>
      </c>
      <c r="V1203" s="13" t="str">
        <f t="shared" ca="1" si="246"/>
        <v>Greater Than 8 Weeks Old</v>
      </c>
    </row>
    <row r="1204" spans="1:22" x14ac:dyDescent="0.45">
      <c r="A1204" s="2" t="s">
        <v>219</v>
      </c>
      <c r="B1204" s="5">
        <v>43688</v>
      </c>
      <c r="C1204" s="5" t="s">
        <v>380</v>
      </c>
      <c r="D1204" s="5" t="s">
        <v>381</v>
      </c>
      <c r="E1204" s="6">
        <v>4</v>
      </c>
      <c r="F1204" s="3">
        <v>76</v>
      </c>
      <c r="G1204" s="3">
        <v>18</v>
      </c>
      <c r="H1204" s="8">
        <f t="shared" si="234"/>
        <v>4.5</v>
      </c>
      <c r="I1204" s="3">
        <v>58</v>
      </c>
      <c r="J1204" s="4">
        <v>0.76</v>
      </c>
      <c r="K1204" s="2" t="str">
        <f t="shared" si="235"/>
        <v>Sunday</v>
      </c>
      <c r="L1204" s="5">
        <f t="shared" si="236"/>
        <v>43691</v>
      </c>
      <c r="M1204" s="2" t="str">
        <f t="shared" si="237"/>
        <v>Wednesday</v>
      </c>
      <c r="N1204" s="2" t="str">
        <f t="shared" si="238"/>
        <v>Wednesday</v>
      </c>
      <c r="O1204" s="12">
        <f t="shared" si="239"/>
        <v>0</v>
      </c>
      <c r="P1204" s="11" t="str">
        <f t="shared" si="240"/>
        <v>Low Cost per Unit</v>
      </c>
      <c r="Q1204" s="12">
        <f t="shared" si="241"/>
        <v>0</v>
      </c>
      <c r="R1204" s="12">
        <f t="shared" si="242"/>
        <v>2.2799999999999998</v>
      </c>
      <c r="S1204" s="12">
        <f t="shared" si="243"/>
        <v>0</v>
      </c>
      <c r="T1204" s="12">
        <f t="shared" si="244"/>
        <v>0</v>
      </c>
      <c r="U1204" s="12">
        <f t="shared" si="245"/>
        <v>0</v>
      </c>
      <c r="V1204" s="13" t="str">
        <f t="shared" ca="1" si="246"/>
        <v>Greater Than 8 Weeks Old</v>
      </c>
    </row>
    <row r="1205" spans="1:22" x14ac:dyDescent="0.45">
      <c r="A1205" s="2" t="s">
        <v>100</v>
      </c>
      <c r="B1205" s="5">
        <v>43688</v>
      </c>
      <c r="C1205" s="5" t="s">
        <v>380</v>
      </c>
      <c r="D1205" s="5" t="s">
        <v>381</v>
      </c>
      <c r="E1205" s="6">
        <v>2</v>
      </c>
      <c r="F1205" s="3">
        <v>34</v>
      </c>
      <c r="G1205" s="3">
        <v>5.98</v>
      </c>
      <c r="H1205" s="8">
        <f t="shared" si="234"/>
        <v>2.99</v>
      </c>
      <c r="I1205" s="3">
        <v>28.02</v>
      </c>
      <c r="J1205" s="4">
        <v>0.82</v>
      </c>
      <c r="K1205" s="2" t="str">
        <f t="shared" si="235"/>
        <v>Sunday</v>
      </c>
      <c r="L1205" s="5">
        <f t="shared" si="236"/>
        <v>43691</v>
      </c>
      <c r="M1205" s="2" t="str">
        <f t="shared" si="237"/>
        <v>Wednesday</v>
      </c>
      <c r="N1205" s="2" t="str">
        <f t="shared" si="238"/>
        <v>Wednesday</v>
      </c>
      <c r="O1205" s="12">
        <f t="shared" si="239"/>
        <v>0</v>
      </c>
      <c r="P1205" s="11" t="str">
        <f t="shared" si="240"/>
        <v>Low Cost per Unit</v>
      </c>
      <c r="Q1205" s="12">
        <f t="shared" si="241"/>
        <v>0</v>
      </c>
      <c r="R1205" s="12">
        <f t="shared" si="242"/>
        <v>1.02</v>
      </c>
      <c r="S1205" s="12">
        <f t="shared" si="243"/>
        <v>0</v>
      </c>
      <c r="T1205" s="12">
        <f t="shared" si="244"/>
        <v>0</v>
      </c>
      <c r="U1205" s="12">
        <f t="shared" si="245"/>
        <v>0</v>
      </c>
      <c r="V1205" s="13" t="str">
        <f t="shared" ca="1" si="246"/>
        <v>Greater Than 8 Weeks Old</v>
      </c>
    </row>
    <row r="1206" spans="1:22" x14ac:dyDescent="0.45">
      <c r="A1206" s="2" t="s">
        <v>27</v>
      </c>
      <c r="B1206" s="5">
        <v>43688</v>
      </c>
      <c r="C1206" s="5" t="s">
        <v>380</v>
      </c>
      <c r="D1206" s="5" t="s">
        <v>381</v>
      </c>
      <c r="E1206" s="6">
        <v>25</v>
      </c>
      <c r="F1206" s="3">
        <v>249.75</v>
      </c>
      <c r="G1206" s="3">
        <v>73.75</v>
      </c>
      <c r="H1206" s="8">
        <f t="shared" si="234"/>
        <v>2.95</v>
      </c>
      <c r="I1206" s="3">
        <v>176</v>
      </c>
      <c r="J1206" s="4">
        <v>0.7</v>
      </c>
      <c r="K1206" s="2" t="str">
        <f t="shared" si="235"/>
        <v>Sunday</v>
      </c>
      <c r="L1206" s="5">
        <f t="shared" si="236"/>
        <v>43691</v>
      </c>
      <c r="M1206" s="2" t="str">
        <f t="shared" si="237"/>
        <v>Wednesday</v>
      </c>
      <c r="N1206" s="2" t="str">
        <f t="shared" si="238"/>
        <v>Wednesday</v>
      </c>
      <c r="O1206" s="12">
        <f t="shared" si="239"/>
        <v>0</v>
      </c>
      <c r="P1206" s="11" t="str">
        <f t="shared" si="240"/>
        <v>Low Cost per Unit</v>
      </c>
      <c r="Q1206" s="12">
        <f t="shared" si="241"/>
        <v>0</v>
      </c>
      <c r="R1206" s="12">
        <f t="shared" si="242"/>
        <v>7.4924999999999997</v>
      </c>
      <c r="S1206" s="12">
        <f t="shared" si="243"/>
        <v>0</v>
      </c>
      <c r="T1206" s="12">
        <f t="shared" si="244"/>
        <v>0</v>
      </c>
      <c r="U1206" s="12">
        <f t="shared" si="245"/>
        <v>0</v>
      </c>
      <c r="V1206" s="13" t="str">
        <f t="shared" ca="1" si="246"/>
        <v>Greater Than 8 Weeks Old</v>
      </c>
    </row>
    <row r="1207" spans="1:22" x14ac:dyDescent="0.45">
      <c r="A1207" s="2" t="s">
        <v>240</v>
      </c>
      <c r="B1207" s="5">
        <v>43688</v>
      </c>
      <c r="C1207" s="5" t="s">
        <v>371</v>
      </c>
      <c r="D1207" s="5" t="s">
        <v>371</v>
      </c>
      <c r="E1207" s="6">
        <v>11</v>
      </c>
      <c r="F1207" s="3">
        <v>120.89</v>
      </c>
      <c r="G1207" s="3">
        <v>41.25</v>
      </c>
      <c r="H1207" s="8">
        <f t="shared" si="234"/>
        <v>3.75</v>
      </c>
      <c r="I1207" s="3">
        <v>79.64</v>
      </c>
      <c r="J1207" s="4">
        <v>0.66</v>
      </c>
      <c r="K1207" s="2" t="str">
        <f t="shared" si="235"/>
        <v>Sunday</v>
      </c>
      <c r="L1207" s="5">
        <f t="shared" si="236"/>
        <v>43691</v>
      </c>
      <c r="M1207" s="2" t="str">
        <f t="shared" si="237"/>
        <v>Wednesday</v>
      </c>
      <c r="N1207" s="2" t="str">
        <f t="shared" si="238"/>
        <v>Wednesday</v>
      </c>
      <c r="O1207" s="12">
        <f t="shared" si="239"/>
        <v>0</v>
      </c>
      <c r="P1207" s="11" t="str">
        <f t="shared" si="240"/>
        <v>Low Cost per Unit</v>
      </c>
      <c r="Q1207" s="12">
        <f t="shared" si="241"/>
        <v>0</v>
      </c>
      <c r="R1207" s="12">
        <f t="shared" si="242"/>
        <v>3.6267</v>
      </c>
      <c r="S1207" s="12">
        <f t="shared" si="243"/>
        <v>0</v>
      </c>
      <c r="T1207" s="12">
        <f t="shared" si="244"/>
        <v>0</v>
      </c>
      <c r="U1207" s="12">
        <f t="shared" si="245"/>
        <v>0</v>
      </c>
      <c r="V1207" s="13" t="str">
        <f t="shared" ca="1" si="246"/>
        <v>Greater Than 8 Weeks Old</v>
      </c>
    </row>
    <row r="1208" spans="1:22" x14ac:dyDescent="0.45">
      <c r="A1208" s="2" t="s">
        <v>163</v>
      </c>
      <c r="B1208" s="5">
        <v>43688</v>
      </c>
      <c r="C1208" s="5" t="s">
        <v>380</v>
      </c>
      <c r="D1208" s="5" t="s">
        <v>381</v>
      </c>
      <c r="E1208" s="6">
        <v>14</v>
      </c>
      <c r="F1208" s="3">
        <v>139.86000000000001</v>
      </c>
      <c r="G1208" s="3">
        <v>52.5</v>
      </c>
      <c r="H1208" s="8">
        <f t="shared" si="234"/>
        <v>3.75</v>
      </c>
      <c r="I1208" s="3">
        <v>87.36</v>
      </c>
      <c r="J1208" s="4">
        <v>0.62</v>
      </c>
      <c r="K1208" s="2" t="str">
        <f t="shared" si="235"/>
        <v>Sunday</v>
      </c>
      <c r="L1208" s="5">
        <f t="shared" si="236"/>
        <v>43691</v>
      </c>
      <c r="M1208" s="2" t="str">
        <f t="shared" si="237"/>
        <v>Wednesday</v>
      </c>
      <c r="N1208" s="2" t="str">
        <f t="shared" si="238"/>
        <v>Wednesday</v>
      </c>
      <c r="O1208" s="12">
        <f t="shared" si="239"/>
        <v>0</v>
      </c>
      <c r="P1208" s="11" t="str">
        <f t="shared" si="240"/>
        <v>Low Cost per Unit</v>
      </c>
      <c r="Q1208" s="12">
        <f t="shared" si="241"/>
        <v>0</v>
      </c>
      <c r="R1208" s="12">
        <f t="shared" si="242"/>
        <v>4.1958000000000002</v>
      </c>
      <c r="S1208" s="12">
        <f t="shared" si="243"/>
        <v>0</v>
      </c>
      <c r="T1208" s="12">
        <f t="shared" si="244"/>
        <v>0</v>
      </c>
      <c r="U1208" s="12">
        <f t="shared" si="245"/>
        <v>0</v>
      </c>
      <c r="V1208" s="13" t="str">
        <f t="shared" ca="1" si="246"/>
        <v>Greater Than 8 Weeks Old</v>
      </c>
    </row>
    <row r="1209" spans="1:22" x14ac:dyDescent="0.45">
      <c r="A1209" s="2" t="s">
        <v>273</v>
      </c>
      <c r="B1209" s="5">
        <v>43688</v>
      </c>
      <c r="C1209" s="5" t="s">
        <v>386</v>
      </c>
      <c r="D1209" s="5" t="s">
        <v>388</v>
      </c>
      <c r="E1209" s="6">
        <v>8</v>
      </c>
      <c r="F1209" s="3">
        <v>559.91999999999996</v>
      </c>
      <c r="G1209" s="3">
        <v>172.08</v>
      </c>
      <c r="H1209" s="8">
        <f t="shared" si="234"/>
        <v>21.51</v>
      </c>
      <c r="I1209" s="3">
        <v>387.84</v>
      </c>
      <c r="J1209" s="4">
        <v>0.69</v>
      </c>
      <c r="K1209" s="2" t="str">
        <f t="shared" si="235"/>
        <v>Sunday</v>
      </c>
      <c r="L1209" s="5">
        <f t="shared" si="236"/>
        <v>43691</v>
      </c>
      <c r="M1209" s="2" t="str">
        <f t="shared" si="237"/>
        <v>Wednesday</v>
      </c>
      <c r="N1209" s="2" t="str">
        <f t="shared" si="238"/>
        <v>Wednesday</v>
      </c>
      <c r="O1209" s="12">
        <f t="shared" si="239"/>
        <v>0</v>
      </c>
      <c r="P1209" s="11" t="str">
        <f t="shared" si="240"/>
        <v>High Cost per Unit</v>
      </c>
      <c r="Q1209" s="12">
        <f t="shared" si="241"/>
        <v>0</v>
      </c>
      <c r="R1209" s="12">
        <f t="shared" si="242"/>
        <v>16.797599999999999</v>
      </c>
      <c r="S1209" s="12">
        <f t="shared" si="243"/>
        <v>0</v>
      </c>
      <c r="T1209" s="12">
        <f t="shared" si="244"/>
        <v>0</v>
      </c>
      <c r="U1209" s="12">
        <f t="shared" si="245"/>
        <v>0</v>
      </c>
      <c r="V1209" s="13" t="str">
        <f t="shared" ca="1" si="246"/>
        <v>Greater Than 8 Weeks Old</v>
      </c>
    </row>
    <row r="1210" spans="1:22" x14ac:dyDescent="0.45">
      <c r="A1210" s="2" t="s">
        <v>177</v>
      </c>
      <c r="B1210" s="5">
        <v>43688</v>
      </c>
      <c r="C1210" s="5" t="s">
        <v>386</v>
      </c>
      <c r="D1210" s="5" t="s">
        <v>387</v>
      </c>
      <c r="E1210" s="6">
        <v>1</v>
      </c>
      <c r="F1210" s="3">
        <v>10</v>
      </c>
      <c r="G1210" s="3">
        <v>0.75</v>
      </c>
      <c r="H1210" s="8">
        <f t="shared" si="234"/>
        <v>0.75</v>
      </c>
      <c r="I1210" s="3">
        <v>9.25</v>
      </c>
      <c r="J1210" s="4">
        <v>0.93</v>
      </c>
      <c r="K1210" s="2" t="str">
        <f t="shared" si="235"/>
        <v>Sunday</v>
      </c>
      <c r="L1210" s="5">
        <f t="shared" si="236"/>
        <v>43691</v>
      </c>
      <c r="M1210" s="2" t="str">
        <f t="shared" si="237"/>
        <v>Wednesday</v>
      </c>
      <c r="N1210" s="2" t="str">
        <f t="shared" si="238"/>
        <v>Wednesday</v>
      </c>
      <c r="O1210" s="12">
        <f t="shared" si="239"/>
        <v>0</v>
      </c>
      <c r="P1210" s="11" t="str">
        <f t="shared" si="240"/>
        <v>Low Cost per Unit</v>
      </c>
      <c r="Q1210" s="12">
        <f t="shared" si="241"/>
        <v>0</v>
      </c>
      <c r="R1210" s="12">
        <f t="shared" si="242"/>
        <v>0</v>
      </c>
      <c r="S1210" s="12">
        <f t="shared" si="243"/>
        <v>0</v>
      </c>
      <c r="T1210" s="12">
        <f t="shared" si="244"/>
        <v>0</v>
      </c>
      <c r="U1210" s="12">
        <f t="shared" si="245"/>
        <v>0</v>
      </c>
      <c r="V1210" s="13" t="str">
        <f t="shared" ca="1" si="246"/>
        <v>Greater Than 8 Weeks Old</v>
      </c>
    </row>
    <row r="1211" spans="1:22" x14ac:dyDescent="0.45">
      <c r="A1211" s="2" t="s">
        <v>29</v>
      </c>
      <c r="B1211" s="5">
        <v>43688</v>
      </c>
      <c r="C1211" s="5" t="s">
        <v>369</v>
      </c>
      <c r="D1211" s="5" t="s">
        <v>389</v>
      </c>
      <c r="E1211" s="6">
        <v>9</v>
      </c>
      <c r="F1211" s="3">
        <v>656.91</v>
      </c>
      <c r="G1211" s="3">
        <v>340.56</v>
      </c>
      <c r="H1211" s="8">
        <f t="shared" si="234"/>
        <v>37.840000000000003</v>
      </c>
      <c r="I1211" s="3">
        <v>316.35000000000002</v>
      </c>
      <c r="J1211" s="4">
        <v>0.48</v>
      </c>
      <c r="K1211" s="2" t="str">
        <f t="shared" si="235"/>
        <v>Sunday</v>
      </c>
      <c r="L1211" s="5">
        <f t="shared" si="236"/>
        <v>43691</v>
      </c>
      <c r="M1211" s="2" t="str">
        <f t="shared" si="237"/>
        <v>Wednesday</v>
      </c>
      <c r="N1211" s="2" t="str">
        <f t="shared" si="238"/>
        <v>Wednesday</v>
      </c>
      <c r="O1211" s="12">
        <f t="shared" si="239"/>
        <v>0</v>
      </c>
      <c r="P1211" s="11" t="str">
        <f t="shared" si="240"/>
        <v>High Cost per Unit</v>
      </c>
      <c r="Q1211" s="12">
        <f t="shared" si="241"/>
        <v>0</v>
      </c>
      <c r="R1211" s="12">
        <f t="shared" si="242"/>
        <v>19.7073</v>
      </c>
      <c r="S1211" s="12">
        <f t="shared" si="243"/>
        <v>0</v>
      </c>
      <c r="T1211" s="12">
        <f t="shared" si="244"/>
        <v>0</v>
      </c>
      <c r="U1211" s="12">
        <f t="shared" si="245"/>
        <v>0</v>
      </c>
      <c r="V1211" s="13" t="str">
        <f t="shared" ca="1" si="246"/>
        <v>Greater Than 8 Weeks Old</v>
      </c>
    </row>
    <row r="1212" spans="1:22" x14ac:dyDescent="0.45">
      <c r="A1212" s="2" t="s">
        <v>194</v>
      </c>
      <c r="B1212" s="5">
        <v>43688</v>
      </c>
      <c r="C1212" s="5" t="s">
        <v>369</v>
      </c>
      <c r="D1212" s="5" t="s">
        <v>389</v>
      </c>
      <c r="E1212" s="6">
        <v>3</v>
      </c>
      <c r="F1212" s="3">
        <v>255</v>
      </c>
      <c r="G1212" s="3">
        <v>72</v>
      </c>
      <c r="H1212" s="8">
        <f t="shared" si="234"/>
        <v>24</v>
      </c>
      <c r="I1212" s="3">
        <v>183</v>
      </c>
      <c r="J1212" s="4">
        <v>0.72</v>
      </c>
      <c r="K1212" s="2" t="str">
        <f t="shared" si="235"/>
        <v>Sunday</v>
      </c>
      <c r="L1212" s="5">
        <f t="shared" si="236"/>
        <v>43691</v>
      </c>
      <c r="M1212" s="2" t="str">
        <f t="shared" si="237"/>
        <v>Wednesday</v>
      </c>
      <c r="N1212" s="2" t="str">
        <f t="shared" si="238"/>
        <v>Wednesday</v>
      </c>
      <c r="O1212" s="12">
        <f t="shared" si="239"/>
        <v>0</v>
      </c>
      <c r="P1212" s="11" t="str">
        <f t="shared" si="240"/>
        <v>High Cost per Unit</v>
      </c>
      <c r="Q1212" s="12">
        <f t="shared" si="241"/>
        <v>0</v>
      </c>
      <c r="R1212" s="12">
        <f t="shared" si="242"/>
        <v>7.6499999999999995</v>
      </c>
      <c r="S1212" s="12">
        <f t="shared" si="243"/>
        <v>0</v>
      </c>
      <c r="T1212" s="12">
        <f t="shared" si="244"/>
        <v>0</v>
      </c>
      <c r="U1212" s="12">
        <f t="shared" si="245"/>
        <v>0</v>
      </c>
      <c r="V1212" s="13" t="str">
        <f t="shared" ca="1" si="246"/>
        <v>Greater Than 8 Weeks Old</v>
      </c>
    </row>
    <row r="1213" spans="1:22" x14ac:dyDescent="0.45">
      <c r="A1213" s="2" t="s">
        <v>102</v>
      </c>
      <c r="B1213" s="5">
        <v>43688</v>
      </c>
      <c r="C1213" s="5" t="s">
        <v>369</v>
      </c>
      <c r="D1213" s="5" t="s">
        <v>389</v>
      </c>
      <c r="E1213" s="6">
        <v>12</v>
      </c>
      <c r="F1213" s="3">
        <v>4739.88</v>
      </c>
      <c r="G1213" s="3">
        <v>2064</v>
      </c>
      <c r="H1213" s="8">
        <f t="shared" si="234"/>
        <v>172</v>
      </c>
      <c r="I1213" s="3">
        <v>2675.88</v>
      </c>
      <c r="J1213" s="4">
        <v>0.56000000000000005</v>
      </c>
      <c r="K1213" s="2" t="str">
        <f t="shared" si="235"/>
        <v>Sunday</v>
      </c>
      <c r="L1213" s="5">
        <f t="shared" si="236"/>
        <v>43691</v>
      </c>
      <c r="M1213" s="2" t="str">
        <f t="shared" si="237"/>
        <v>Wednesday</v>
      </c>
      <c r="N1213" s="2" t="str">
        <f t="shared" si="238"/>
        <v>Wednesday</v>
      </c>
      <c r="O1213" s="12">
        <f t="shared" si="239"/>
        <v>0</v>
      </c>
      <c r="P1213" s="11" t="str">
        <f t="shared" si="240"/>
        <v>High Cost per Unit</v>
      </c>
      <c r="Q1213" s="12">
        <f t="shared" si="241"/>
        <v>0</v>
      </c>
      <c r="R1213" s="12">
        <f t="shared" si="242"/>
        <v>142.19640000000001</v>
      </c>
      <c r="S1213" s="12">
        <f t="shared" si="243"/>
        <v>0</v>
      </c>
      <c r="T1213" s="12">
        <f t="shared" si="244"/>
        <v>0</v>
      </c>
      <c r="U1213" s="12">
        <f t="shared" si="245"/>
        <v>0</v>
      </c>
      <c r="V1213" s="13" t="str">
        <f t="shared" ca="1" si="246"/>
        <v>Greater Than 8 Weeks Old</v>
      </c>
    </row>
    <row r="1214" spans="1:22" x14ac:dyDescent="0.45">
      <c r="A1214" s="2" t="s">
        <v>32</v>
      </c>
      <c r="B1214" s="5">
        <v>43688</v>
      </c>
      <c r="C1214" s="5" t="s">
        <v>369</v>
      </c>
      <c r="D1214" s="5" t="s">
        <v>389</v>
      </c>
      <c r="E1214" s="6">
        <v>2</v>
      </c>
      <c r="F1214" s="3">
        <v>70</v>
      </c>
      <c r="G1214" s="3">
        <v>12.8</v>
      </c>
      <c r="H1214" s="8">
        <f t="shared" si="234"/>
        <v>6.4</v>
      </c>
      <c r="I1214" s="3">
        <v>57.2</v>
      </c>
      <c r="J1214" s="4">
        <v>0.82</v>
      </c>
      <c r="K1214" s="2" t="str">
        <f t="shared" si="235"/>
        <v>Sunday</v>
      </c>
      <c r="L1214" s="5">
        <f t="shared" si="236"/>
        <v>43691</v>
      </c>
      <c r="M1214" s="2" t="str">
        <f t="shared" si="237"/>
        <v>Wednesday</v>
      </c>
      <c r="N1214" s="2" t="str">
        <f t="shared" si="238"/>
        <v>Wednesday</v>
      </c>
      <c r="O1214" s="12">
        <f t="shared" si="239"/>
        <v>0</v>
      </c>
      <c r="P1214" s="11" t="str">
        <f t="shared" si="240"/>
        <v>Low Cost per Unit</v>
      </c>
      <c r="Q1214" s="12">
        <f t="shared" si="241"/>
        <v>0</v>
      </c>
      <c r="R1214" s="12">
        <f t="shared" si="242"/>
        <v>2.1</v>
      </c>
      <c r="S1214" s="12">
        <f t="shared" si="243"/>
        <v>0</v>
      </c>
      <c r="T1214" s="12">
        <f t="shared" si="244"/>
        <v>0</v>
      </c>
      <c r="U1214" s="12">
        <f t="shared" si="245"/>
        <v>0</v>
      </c>
      <c r="V1214" s="13" t="str">
        <f t="shared" ca="1" si="246"/>
        <v>Greater Than 8 Weeks Old</v>
      </c>
    </row>
    <row r="1215" spans="1:22" x14ac:dyDescent="0.45">
      <c r="A1215" s="2" t="s">
        <v>282</v>
      </c>
      <c r="B1215" s="5">
        <v>43688</v>
      </c>
      <c r="C1215" s="5" t="s">
        <v>369</v>
      </c>
      <c r="D1215" s="5" t="s">
        <v>389</v>
      </c>
      <c r="E1215" s="6">
        <v>1</v>
      </c>
      <c r="F1215" s="3">
        <v>99</v>
      </c>
      <c r="G1215" s="3">
        <v>32.4</v>
      </c>
      <c r="H1215" s="8">
        <f t="shared" si="234"/>
        <v>32.4</v>
      </c>
      <c r="I1215" s="3">
        <v>66.599999999999994</v>
      </c>
      <c r="J1215" s="4">
        <v>0.67</v>
      </c>
      <c r="K1215" s="2" t="str">
        <f t="shared" si="235"/>
        <v>Sunday</v>
      </c>
      <c r="L1215" s="5">
        <f t="shared" si="236"/>
        <v>43691</v>
      </c>
      <c r="M1215" s="2" t="str">
        <f t="shared" si="237"/>
        <v>Wednesday</v>
      </c>
      <c r="N1215" s="2" t="str">
        <f t="shared" si="238"/>
        <v>Wednesday</v>
      </c>
      <c r="O1215" s="12">
        <f t="shared" si="239"/>
        <v>0</v>
      </c>
      <c r="P1215" s="11" t="str">
        <f t="shared" si="240"/>
        <v>High Cost per Unit</v>
      </c>
      <c r="Q1215" s="12">
        <f t="shared" si="241"/>
        <v>0</v>
      </c>
      <c r="R1215" s="12">
        <f t="shared" si="242"/>
        <v>0</v>
      </c>
      <c r="S1215" s="12">
        <f t="shared" si="243"/>
        <v>0</v>
      </c>
      <c r="T1215" s="12">
        <f t="shared" si="244"/>
        <v>0</v>
      </c>
      <c r="U1215" s="12">
        <f t="shared" si="245"/>
        <v>0</v>
      </c>
      <c r="V1215" s="13" t="str">
        <f t="shared" ca="1" si="246"/>
        <v>Greater Than 8 Weeks Old</v>
      </c>
    </row>
    <row r="1216" spans="1:22" x14ac:dyDescent="0.45">
      <c r="A1216" s="2" t="s">
        <v>103</v>
      </c>
      <c r="B1216" s="5">
        <v>43688</v>
      </c>
      <c r="C1216" s="5" t="s">
        <v>375</v>
      </c>
      <c r="D1216" s="5" t="s">
        <v>382</v>
      </c>
      <c r="E1216" s="6">
        <v>3</v>
      </c>
      <c r="F1216" s="3">
        <v>195</v>
      </c>
      <c r="G1216" s="3">
        <v>36</v>
      </c>
      <c r="H1216" s="8">
        <f t="shared" si="234"/>
        <v>12</v>
      </c>
      <c r="I1216" s="3">
        <v>159</v>
      </c>
      <c r="J1216" s="4">
        <v>0.82</v>
      </c>
      <c r="K1216" s="2" t="str">
        <f t="shared" si="235"/>
        <v>Sunday</v>
      </c>
      <c r="L1216" s="5">
        <f t="shared" si="236"/>
        <v>43691</v>
      </c>
      <c r="M1216" s="2" t="str">
        <f t="shared" si="237"/>
        <v>Wednesday</v>
      </c>
      <c r="N1216" s="2" t="str">
        <f t="shared" si="238"/>
        <v>Wednesday</v>
      </c>
      <c r="O1216" s="12">
        <f t="shared" si="239"/>
        <v>0</v>
      </c>
      <c r="P1216" s="11" t="str">
        <f t="shared" si="240"/>
        <v>Low Cost per Unit</v>
      </c>
      <c r="Q1216" s="12">
        <f t="shared" si="241"/>
        <v>0</v>
      </c>
      <c r="R1216" s="12">
        <f t="shared" si="242"/>
        <v>5.85</v>
      </c>
      <c r="S1216" s="12">
        <f t="shared" si="243"/>
        <v>0</v>
      </c>
      <c r="T1216" s="12">
        <f t="shared" si="244"/>
        <v>0</v>
      </c>
      <c r="U1216" s="12">
        <f t="shared" si="245"/>
        <v>0</v>
      </c>
      <c r="V1216" s="13" t="str">
        <f t="shared" ca="1" si="246"/>
        <v>Greater Than 8 Weeks Old</v>
      </c>
    </row>
    <row r="1217" spans="1:22" x14ac:dyDescent="0.45">
      <c r="A1217" s="2" t="s">
        <v>139</v>
      </c>
      <c r="B1217" s="5">
        <v>43688</v>
      </c>
      <c r="C1217" s="5" t="s">
        <v>375</v>
      </c>
      <c r="D1217" s="5" t="s">
        <v>382</v>
      </c>
      <c r="E1217" s="6">
        <v>16</v>
      </c>
      <c r="F1217" s="3">
        <v>799.84</v>
      </c>
      <c r="G1217" s="3">
        <v>303.2</v>
      </c>
      <c r="H1217" s="8">
        <f t="shared" si="234"/>
        <v>18.95</v>
      </c>
      <c r="I1217" s="3">
        <v>496.64</v>
      </c>
      <c r="J1217" s="4">
        <v>0.62</v>
      </c>
      <c r="K1217" s="2" t="str">
        <f t="shared" si="235"/>
        <v>Sunday</v>
      </c>
      <c r="L1217" s="5">
        <f t="shared" si="236"/>
        <v>43691</v>
      </c>
      <c r="M1217" s="2" t="str">
        <f t="shared" si="237"/>
        <v>Wednesday</v>
      </c>
      <c r="N1217" s="2" t="str">
        <f t="shared" si="238"/>
        <v>Wednesday</v>
      </c>
      <c r="O1217" s="12">
        <f t="shared" si="239"/>
        <v>0</v>
      </c>
      <c r="P1217" s="11" t="str">
        <f t="shared" si="240"/>
        <v>High Cost per Unit</v>
      </c>
      <c r="Q1217" s="12">
        <f t="shared" si="241"/>
        <v>0</v>
      </c>
      <c r="R1217" s="12">
        <f t="shared" si="242"/>
        <v>23.995200000000001</v>
      </c>
      <c r="S1217" s="12">
        <f t="shared" si="243"/>
        <v>0</v>
      </c>
      <c r="T1217" s="12">
        <f t="shared" si="244"/>
        <v>0</v>
      </c>
      <c r="U1217" s="12">
        <f t="shared" si="245"/>
        <v>0</v>
      </c>
      <c r="V1217" s="13" t="str">
        <f t="shared" ca="1" si="246"/>
        <v>Greater Than 8 Weeks Old</v>
      </c>
    </row>
    <row r="1218" spans="1:22" x14ac:dyDescent="0.45">
      <c r="A1218" s="2" t="s">
        <v>149</v>
      </c>
      <c r="B1218" s="5">
        <v>43688</v>
      </c>
      <c r="C1218" s="5" t="s">
        <v>375</v>
      </c>
      <c r="D1218" s="5" t="s">
        <v>382</v>
      </c>
      <c r="E1218" s="6">
        <v>4</v>
      </c>
      <c r="F1218" s="3">
        <v>116</v>
      </c>
      <c r="G1218" s="3">
        <v>22.4</v>
      </c>
      <c r="H1218" s="8">
        <f t="shared" si="234"/>
        <v>5.6</v>
      </c>
      <c r="I1218" s="3">
        <v>93.6</v>
      </c>
      <c r="J1218" s="4">
        <v>0.81</v>
      </c>
      <c r="K1218" s="2" t="str">
        <f t="shared" si="235"/>
        <v>Sunday</v>
      </c>
      <c r="L1218" s="5">
        <f t="shared" si="236"/>
        <v>43691</v>
      </c>
      <c r="M1218" s="2" t="str">
        <f t="shared" si="237"/>
        <v>Wednesday</v>
      </c>
      <c r="N1218" s="2" t="str">
        <f t="shared" si="238"/>
        <v>Wednesday</v>
      </c>
      <c r="O1218" s="12">
        <f t="shared" si="239"/>
        <v>0</v>
      </c>
      <c r="P1218" s="11" t="str">
        <f t="shared" si="240"/>
        <v>Low Cost per Unit</v>
      </c>
      <c r="Q1218" s="12">
        <f t="shared" si="241"/>
        <v>0</v>
      </c>
      <c r="R1218" s="12">
        <f t="shared" si="242"/>
        <v>3.48</v>
      </c>
      <c r="S1218" s="12">
        <f t="shared" si="243"/>
        <v>0</v>
      </c>
      <c r="T1218" s="12">
        <f t="shared" si="244"/>
        <v>0</v>
      </c>
      <c r="U1218" s="12">
        <f t="shared" si="245"/>
        <v>0</v>
      </c>
      <c r="V1218" s="13" t="str">
        <f t="shared" ca="1" si="246"/>
        <v>Greater Than 8 Weeks Old</v>
      </c>
    </row>
    <row r="1219" spans="1:22" x14ac:dyDescent="0.45">
      <c r="A1219" s="2" t="s">
        <v>34</v>
      </c>
      <c r="B1219" s="5">
        <v>43688</v>
      </c>
      <c r="C1219" s="5" t="s">
        <v>375</v>
      </c>
      <c r="D1219" s="5" t="s">
        <v>392</v>
      </c>
      <c r="E1219" s="6">
        <v>2</v>
      </c>
      <c r="F1219" s="3">
        <v>78</v>
      </c>
      <c r="G1219" s="3">
        <v>21.7</v>
      </c>
      <c r="H1219" s="8">
        <f t="shared" ref="H1219:H1282" si="247">G1219/E1219</f>
        <v>10.85</v>
      </c>
      <c r="I1219" s="3">
        <v>56.3</v>
      </c>
      <c r="J1219" s="4">
        <v>0.72</v>
      </c>
      <c r="K1219" s="2" t="str">
        <f t="shared" ref="K1219:K1282" si="248">TEXT(B1219,"dddd")</f>
        <v>Sunday</v>
      </c>
      <c r="L1219" s="5">
        <f t="shared" ref="L1219:L1282" si="249">B1219+3</f>
        <v>43691</v>
      </c>
      <c r="M1219" s="2" t="str">
        <f t="shared" ref="M1219:M1282" si="250">TEXT(L1219,"dddd")</f>
        <v>Wednesday</v>
      </c>
      <c r="N1219" s="2" t="str">
        <f t="shared" ref="N1219:N1282" si="251">IF(M1219="Sunday","Monday",M1219)</f>
        <v>Wednesday</v>
      </c>
      <c r="O1219" s="12">
        <f t="shared" ref="O1219:O1282" si="252">IF(TEXT(B1219,"dddd")="Tuesday",E1219*0.05,0)</f>
        <v>0</v>
      </c>
      <c r="P1219" s="11" t="str">
        <f t="shared" ref="P1219:P1282" si="253">IF(H1219&gt;AVERAGE(H:H),"High Cost per Unit","Low Cost per Unit")</f>
        <v>Low Cost per Unit</v>
      </c>
      <c r="Q1219" s="12">
        <f t="shared" ref="Q1219:Q1282" si="254">IF(D1219="Masks",F1219*0.1,0)</f>
        <v>0</v>
      </c>
      <c r="R1219" s="12">
        <f t="shared" ref="R1219:R1282" si="255">IF(E1219&gt;1,F1219*0.03,0)</f>
        <v>2.34</v>
      </c>
      <c r="S1219" s="12">
        <f t="shared" ref="S1219:S1282" si="256">IF(D1219="Accessories",F1219*0.15,0)</f>
        <v>0</v>
      </c>
      <c r="T1219" s="12">
        <f t="shared" ref="T1219:T1282" si="257">IF(AND(K1219="Saturday",C1219="Fitness"),F1219*0.1,0)</f>
        <v>0</v>
      </c>
      <c r="U1219" s="12">
        <f t="shared" ref="U1219:U1282" si="258">IF(AND(K1219="Friday",C1219="Automotive"),F1219*0.2,0)</f>
        <v>0</v>
      </c>
      <c r="V1219" s="13" t="str">
        <f t="shared" ref="V1219:V1282" ca="1" si="259">IF(ABS(TODAY()-B1219)&gt;56,"Greater Than 8 Weeks Old","Less Than 8 Weeks Old")</f>
        <v>Greater Than 8 Weeks Old</v>
      </c>
    </row>
    <row r="1220" spans="1:22" x14ac:dyDescent="0.45">
      <c r="A1220" s="2" t="s">
        <v>35</v>
      </c>
      <c r="B1220" s="5">
        <v>43688</v>
      </c>
      <c r="C1220" s="5" t="s">
        <v>375</v>
      </c>
      <c r="D1220" s="5" t="s">
        <v>392</v>
      </c>
      <c r="E1220" s="6">
        <v>1</v>
      </c>
      <c r="F1220" s="3">
        <v>45</v>
      </c>
      <c r="G1220" s="3">
        <v>11</v>
      </c>
      <c r="H1220" s="8">
        <f t="shared" si="247"/>
        <v>11</v>
      </c>
      <c r="I1220" s="3">
        <v>34</v>
      </c>
      <c r="J1220" s="4">
        <v>0.76</v>
      </c>
      <c r="K1220" s="2" t="str">
        <f t="shared" si="248"/>
        <v>Sunday</v>
      </c>
      <c r="L1220" s="5">
        <f t="shared" si="249"/>
        <v>43691</v>
      </c>
      <c r="M1220" s="2" t="str">
        <f t="shared" si="250"/>
        <v>Wednesday</v>
      </c>
      <c r="N1220" s="2" t="str">
        <f t="shared" si="251"/>
        <v>Wednesday</v>
      </c>
      <c r="O1220" s="12">
        <f t="shared" si="252"/>
        <v>0</v>
      </c>
      <c r="P1220" s="11" t="str">
        <f t="shared" si="253"/>
        <v>Low Cost per Unit</v>
      </c>
      <c r="Q1220" s="12">
        <f t="shared" si="254"/>
        <v>0</v>
      </c>
      <c r="R1220" s="12">
        <f t="shared" si="255"/>
        <v>0</v>
      </c>
      <c r="S1220" s="12">
        <f t="shared" si="256"/>
        <v>0</v>
      </c>
      <c r="T1220" s="12">
        <f t="shared" si="257"/>
        <v>0</v>
      </c>
      <c r="U1220" s="12">
        <f t="shared" si="258"/>
        <v>0</v>
      </c>
      <c r="V1220" s="13" t="str">
        <f t="shared" ca="1" si="259"/>
        <v>Greater Than 8 Weeks Old</v>
      </c>
    </row>
    <row r="1221" spans="1:22" x14ac:dyDescent="0.45">
      <c r="A1221" s="2" t="s">
        <v>150</v>
      </c>
      <c r="B1221" s="5">
        <v>43688</v>
      </c>
      <c r="C1221" s="5" t="s">
        <v>375</v>
      </c>
      <c r="D1221" s="5" t="s">
        <v>392</v>
      </c>
      <c r="E1221" s="6">
        <v>7</v>
      </c>
      <c r="F1221" s="3">
        <v>27.93</v>
      </c>
      <c r="G1221" s="3">
        <v>9.8000000000000007</v>
      </c>
      <c r="H1221" s="8">
        <f t="shared" si="247"/>
        <v>1.4000000000000001</v>
      </c>
      <c r="I1221" s="3">
        <v>18.13</v>
      </c>
      <c r="J1221" s="4">
        <v>0.65</v>
      </c>
      <c r="K1221" s="2" t="str">
        <f t="shared" si="248"/>
        <v>Sunday</v>
      </c>
      <c r="L1221" s="5">
        <f t="shared" si="249"/>
        <v>43691</v>
      </c>
      <c r="M1221" s="2" t="str">
        <f t="shared" si="250"/>
        <v>Wednesday</v>
      </c>
      <c r="N1221" s="2" t="str">
        <f t="shared" si="251"/>
        <v>Wednesday</v>
      </c>
      <c r="O1221" s="12">
        <f t="shared" si="252"/>
        <v>0</v>
      </c>
      <c r="P1221" s="11" t="str">
        <f t="shared" si="253"/>
        <v>Low Cost per Unit</v>
      </c>
      <c r="Q1221" s="12">
        <f t="shared" si="254"/>
        <v>0</v>
      </c>
      <c r="R1221" s="12">
        <f t="shared" si="255"/>
        <v>0.83789999999999998</v>
      </c>
      <c r="S1221" s="12">
        <f t="shared" si="256"/>
        <v>0</v>
      </c>
      <c r="T1221" s="12">
        <f t="shared" si="257"/>
        <v>0</v>
      </c>
      <c r="U1221" s="12">
        <f t="shared" si="258"/>
        <v>0</v>
      </c>
      <c r="V1221" s="13" t="str">
        <f t="shared" ca="1" si="259"/>
        <v>Greater Than 8 Weeks Old</v>
      </c>
    </row>
    <row r="1222" spans="1:22" x14ac:dyDescent="0.45">
      <c r="A1222" s="2" t="s">
        <v>204</v>
      </c>
      <c r="B1222" s="5">
        <v>43688</v>
      </c>
      <c r="C1222" s="5" t="s">
        <v>375</v>
      </c>
      <c r="D1222" s="5" t="s">
        <v>392</v>
      </c>
      <c r="E1222" s="6">
        <v>1</v>
      </c>
      <c r="F1222" s="3">
        <v>26</v>
      </c>
      <c r="G1222" s="3">
        <v>6</v>
      </c>
      <c r="H1222" s="8">
        <f t="shared" si="247"/>
        <v>6</v>
      </c>
      <c r="I1222" s="3">
        <v>20</v>
      </c>
      <c r="J1222" s="4">
        <v>0.77</v>
      </c>
      <c r="K1222" s="2" t="str">
        <f t="shared" si="248"/>
        <v>Sunday</v>
      </c>
      <c r="L1222" s="5">
        <f t="shared" si="249"/>
        <v>43691</v>
      </c>
      <c r="M1222" s="2" t="str">
        <f t="shared" si="250"/>
        <v>Wednesday</v>
      </c>
      <c r="N1222" s="2" t="str">
        <f t="shared" si="251"/>
        <v>Wednesday</v>
      </c>
      <c r="O1222" s="12">
        <f t="shared" si="252"/>
        <v>0</v>
      </c>
      <c r="P1222" s="11" t="str">
        <f t="shared" si="253"/>
        <v>Low Cost per Unit</v>
      </c>
      <c r="Q1222" s="12">
        <f t="shared" si="254"/>
        <v>0</v>
      </c>
      <c r="R1222" s="12">
        <f t="shared" si="255"/>
        <v>0</v>
      </c>
      <c r="S1222" s="12">
        <f t="shared" si="256"/>
        <v>0</v>
      </c>
      <c r="T1222" s="12">
        <f t="shared" si="257"/>
        <v>0</v>
      </c>
      <c r="U1222" s="12">
        <f t="shared" si="258"/>
        <v>0</v>
      </c>
      <c r="V1222" s="13" t="str">
        <f t="shared" ca="1" si="259"/>
        <v>Greater Than 8 Weeks Old</v>
      </c>
    </row>
    <row r="1223" spans="1:22" x14ac:dyDescent="0.45">
      <c r="A1223" s="2" t="s">
        <v>151</v>
      </c>
      <c r="B1223" s="5">
        <v>43688</v>
      </c>
      <c r="C1223" s="5" t="s">
        <v>375</v>
      </c>
      <c r="D1223" s="5" t="s">
        <v>392</v>
      </c>
      <c r="E1223" s="6">
        <v>1</v>
      </c>
      <c r="F1223" s="3">
        <v>60</v>
      </c>
      <c r="G1223" s="3">
        <v>16.8</v>
      </c>
      <c r="H1223" s="8">
        <f t="shared" si="247"/>
        <v>16.8</v>
      </c>
      <c r="I1223" s="3">
        <v>43.2</v>
      </c>
      <c r="J1223" s="4">
        <v>0.72</v>
      </c>
      <c r="K1223" s="2" t="str">
        <f t="shared" si="248"/>
        <v>Sunday</v>
      </c>
      <c r="L1223" s="5">
        <f t="shared" si="249"/>
        <v>43691</v>
      </c>
      <c r="M1223" s="2" t="str">
        <f t="shared" si="250"/>
        <v>Wednesday</v>
      </c>
      <c r="N1223" s="2" t="str">
        <f t="shared" si="251"/>
        <v>Wednesday</v>
      </c>
      <c r="O1223" s="12">
        <f t="shared" si="252"/>
        <v>0</v>
      </c>
      <c r="P1223" s="11" t="str">
        <f t="shared" si="253"/>
        <v>Low Cost per Unit</v>
      </c>
      <c r="Q1223" s="12">
        <f t="shared" si="254"/>
        <v>0</v>
      </c>
      <c r="R1223" s="12">
        <f t="shared" si="255"/>
        <v>0</v>
      </c>
      <c r="S1223" s="12">
        <f t="shared" si="256"/>
        <v>0</v>
      </c>
      <c r="T1223" s="12">
        <f t="shared" si="257"/>
        <v>0</v>
      </c>
      <c r="U1223" s="12">
        <f t="shared" si="258"/>
        <v>0</v>
      </c>
      <c r="V1223" s="13" t="str">
        <f t="shared" ca="1" si="259"/>
        <v>Greater Than 8 Weeks Old</v>
      </c>
    </row>
    <row r="1224" spans="1:22" x14ac:dyDescent="0.45">
      <c r="A1224" s="2" t="s">
        <v>317</v>
      </c>
      <c r="B1224" s="5">
        <v>43688</v>
      </c>
      <c r="C1224" s="5" t="s">
        <v>371</v>
      </c>
      <c r="D1224" s="5" t="s">
        <v>371</v>
      </c>
      <c r="E1224" s="6">
        <v>9</v>
      </c>
      <c r="F1224" s="3">
        <v>71.91</v>
      </c>
      <c r="G1224" s="3">
        <v>38.25</v>
      </c>
      <c r="H1224" s="8">
        <f t="shared" si="247"/>
        <v>4.25</v>
      </c>
      <c r="I1224" s="3">
        <v>33.659999999999997</v>
      </c>
      <c r="J1224" s="4">
        <v>0.47</v>
      </c>
      <c r="K1224" s="2" t="str">
        <f t="shared" si="248"/>
        <v>Sunday</v>
      </c>
      <c r="L1224" s="5">
        <f t="shared" si="249"/>
        <v>43691</v>
      </c>
      <c r="M1224" s="2" t="str">
        <f t="shared" si="250"/>
        <v>Wednesday</v>
      </c>
      <c r="N1224" s="2" t="str">
        <f t="shared" si="251"/>
        <v>Wednesday</v>
      </c>
      <c r="O1224" s="12">
        <f t="shared" si="252"/>
        <v>0</v>
      </c>
      <c r="P1224" s="11" t="str">
        <f t="shared" si="253"/>
        <v>Low Cost per Unit</v>
      </c>
      <c r="Q1224" s="12">
        <f t="shared" si="254"/>
        <v>0</v>
      </c>
      <c r="R1224" s="12">
        <f t="shared" si="255"/>
        <v>2.1572999999999998</v>
      </c>
      <c r="S1224" s="12">
        <f t="shared" si="256"/>
        <v>0</v>
      </c>
      <c r="T1224" s="12">
        <f t="shared" si="257"/>
        <v>0</v>
      </c>
      <c r="U1224" s="12">
        <f t="shared" si="258"/>
        <v>0</v>
      </c>
      <c r="V1224" s="13" t="str">
        <f t="shared" ca="1" si="259"/>
        <v>Greater Than 8 Weeks Old</v>
      </c>
    </row>
    <row r="1225" spans="1:22" x14ac:dyDescent="0.45">
      <c r="A1225" s="2" t="s">
        <v>189</v>
      </c>
      <c r="B1225" s="5">
        <v>43688</v>
      </c>
      <c r="C1225" s="5" t="s">
        <v>375</v>
      </c>
      <c r="D1225" s="5" t="s">
        <v>382</v>
      </c>
      <c r="E1225" s="6">
        <v>1</v>
      </c>
      <c r="F1225" s="3">
        <v>9</v>
      </c>
      <c r="G1225" s="3">
        <v>2.95</v>
      </c>
      <c r="H1225" s="8">
        <f t="shared" si="247"/>
        <v>2.95</v>
      </c>
      <c r="I1225" s="3">
        <v>6.05</v>
      </c>
      <c r="J1225" s="4">
        <v>0.67</v>
      </c>
      <c r="K1225" s="2" t="str">
        <f t="shared" si="248"/>
        <v>Sunday</v>
      </c>
      <c r="L1225" s="5">
        <f t="shared" si="249"/>
        <v>43691</v>
      </c>
      <c r="M1225" s="2" t="str">
        <f t="shared" si="250"/>
        <v>Wednesday</v>
      </c>
      <c r="N1225" s="2" t="str">
        <f t="shared" si="251"/>
        <v>Wednesday</v>
      </c>
      <c r="O1225" s="12">
        <f t="shared" si="252"/>
        <v>0</v>
      </c>
      <c r="P1225" s="11" t="str">
        <f t="shared" si="253"/>
        <v>Low Cost per Unit</v>
      </c>
      <c r="Q1225" s="12">
        <f t="shared" si="254"/>
        <v>0</v>
      </c>
      <c r="R1225" s="12">
        <f t="shared" si="255"/>
        <v>0</v>
      </c>
      <c r="S1225" s="12">
        <f t="shared" si="256"/>
        <v>0</v>
      </c>
      <c r="T1225" s="12">
        <f t="shared" si="257"/>
        <v>0</v>
      </c>
      <c r="U1225" s="12">
        <f t="shared" si="258"/>
        <v>0</v>
      </c>
      <c r="V1225" s="13" t="str">
        <f t="shared" ca="1" si="259"/>
        <v>Greater Than 8 Weeks Old</v>
      </c>
    </row>
    <row r="1226" spans="1:22" x14ac:dyDescent="0.45">
      <c r="A1226" s="2" t="s">
        <v>220</v>
      </c>
      <c r="B1226" s="5">
        <v>43688</v>
      </c>
      <c r="C1226" s="5" t="s">
        <v>371</v>
      </c>
      <c r="D1226" s="5" t="s">
        <v>371</v>
      </c>
      <c r="E1226" s="6">
        <v>8</v>
      </c>
      <c r="F1226" s="3">
        <v>103.92</v>
      </c>
      <c r="G1226" s="3">
        <v>44</v>
      </c>
      <c r="H1226" s="8">
        <f t="shared" si="247"/>
        <v>5.5</v>
      </c>
      <c r="I1226" s="3">
        <v>59.92</v>
      </c>
      <c r="J1226" s="4">
        <v>0.57999999999999996</v>
      </c>
      <c r="K1226" s="2" t="str">
        <f t="shared" si="248"/>
        <v>Sunday</v>
      </c>
      <c r="L1226" s="5">
        <f t="shared" si="249"/>
        <v>43691</v>
      </c>
      <c r="M1226" s="2" t="str">
        <f t="shared" si="250"/>
        <v>Wednesday</v>
      </c>
      <c r="N1226" s="2" t="str">
        <f t="shared" si="251"/>
        <v>Wednesday</v>
      </c>
      <c r="O1226" s="12">
        <f t="shared" si="252"/>
        <v>0</v>
      </c>
      <c r="P1226" s="11" t="str">
        <f t="shared" si="253"/>
        <v>Low Cost per Unit</v>
      </c>
      <c r="Q1226" s="12">
        <f t="shared" si="254"/>
        <v>0</v>
      </c>
      <c r="R1226" s="12">
        <f t="shared" si="255"/>
        <v>3.1175999999999999</v>
      </c>
      <c r="S1226" s="12">
        <f t="shared" si="256"/>
        <v>0</v>
      </c>
      <c r="T1226" s="12">
        <f t="shared" si="257"/>
        <v>0</v>
      </c>
      <c r="U1226" s="12">
        <f t="shared" si="258"/>
        <v>0</v>
      </c>
      <c r="V1226" s="13" t="str">
        <f t="shared" ca="1" si="259"/>
        <v>Greater Than 8 Weeks Old</v>
      </c>
    </row>
    <row r="1227" spans="1:22" x14ac:dyDescent="0.45">
      <c r="A1227" s="2" t="s">
        <v>300</v>
      </c>
      <c r="B1227" s="5">
        <v>43688</v>
      </c>
      <c r="C1227" s="5" t="s">
        <v>371</v>
      </c>
      <c r="D1227" s="5" t="s">
        <v>371</v>
      </c>
      <c r="E1227" s="6">
        <v>6</v>
      </c>
      <c r="F1227" s="3">
        <v>59.94</v>
      </c>
      <c r="G1227" s="3">
        <v>49.5</v>
      </c>
      <c r="H1227" s="8">
        <f t="shared" si="247"/>
        <v>8.25</v>
      </c>
      <c r="I1227" s="3">
        <v>10.44</v>
      </c>
      <c r="J1227" s="4">
        <v>0.17</v>
      </c>
      <c r="K1227" s="2" t="str">
        <f t="shared" si="248"/>
        <v>Sunday</v>
      </c>
      <c r="L1227" s="5">
        <f t="shared" si="249"/>
        <v>43691</v>
      </c>
      <c r="M1227" s="2" t="str">
        <f t="shared" si="250"/>
        <v>Wednesday</v>
      </c>
      <c r="N1227" s="2" t="str">
        <f t="shared" si="251"/>
        <v>Wednesday</v>
      </c>
      <c r="O1227" s="12">
        <f t="shared" si="252"/>
        <v>0</v>
      </c>
      <c r="P1227" s="11" t="str">
        <f t="shared" si="253"/>
        <v>Low Cost per Unit</v>
      </c>
      <c r="Q1227" s="12">
        <f t="shared" si="254"/>
        <v>0</v>
      </c>
      <c r="R1227" s="12">
        <f t="shared" si="255"/>
        <v>1.7981999999999998</v>
      </c>
      <c r="S1227" s="12">
        <f t="shared" si="256"/>
        <v>0</v>
      </c>
      <c r="T1227" s="12">
        <f t="shared" si="257"/>
        <v>0</v>
      </c>
      <c r="U1227" s="12">
        <f t="shared" si="258"/>
        <v>0</v>
      </c>
      <c r="V1227" s="13" t="str">
        <f t="shared" ca="1" si="259"/>
        <v>Greater Than 8 Weeks Old</v>
      </c>
    </row>
    <row r="1228" spans="1:22" x14ac:dyDescent="0.45">
      <c r="A1228" s="2" t="s">
        <v>104</v>
      </c>
      <c r="B1228" s="5">
        <v>43688</v>
      </c>
      <c r="C1228" s="5" t="s">
        <v>383</v>
      </c>
      <c r="D1228" s="5" t="s">
        <v>384</v>
      </c>
      <c r="E1228" s="6">
        <v>1</v>
      </c>
      <c r="F1228" s="3">
        <v>18</v>
      </c>
      <c r="G1228" s="3">
        <v>5.5</v>
      </c>
      <c r="H1228" s="8">
        <f t="shared" si="247"/>
        <v>5.5</v>
      </c>
      <c r="I1228" s="3">
        <v>12.5</v>
      </c>
      <c r="J1228" s="4">
        <v>0.69</v>
      </c>
      <c r="K1228" s="2" t="str">
        <f t="shared" si="248"/>
        <v>Sunday</v>
      </c>
      <c r="L1228" s="5">
        <f t="shared" si="249"/>
        <v>43691</v>
      </c>
      <c r="M1228" s="2" t="str">
        <f t="shared" si="250"/>
        <v>Wednesday</v>
      </c>
      <c r="N1228" s="2" t="str">
        <f t="shared" si="251"/>
        <v>Wednesday</v>
      </c>
      <c r="O1228" s="12">
        <f t="shared" si="252"/>
        <v>0</v>
      </c>
      <c r="P1228" s="11" t="str">
        <f t="shared" si="253"/>
        <v>Low Cost per Unit</v>
      </c>
      <c r="Q1228" s="12">
        <f t="shared" si="254"/>
        <v>0</v>
      </c>
      <c r="R1228" s="12">
        <f t="shared" si="255"/>
        <v>0</v>
      </c>
      <c r="S1228" s="12">
        <f t="shared" si="256"/>
        <v>0</v>
      </c>
      <c r="T1228" s="12">
        <f t="shared" si="257"/>
        <v>0</v>
      </c>
      <c r="U1228" s="12">
        <f t="shared" si="258"/>
        <v>0</v>
      </c>
      <c r="V1228" s="13" t="str">
        <f t="shared" ca="1" si="259"/>
        <v>Greater Than 8 Weeks Old</v>
      </c>
    </row>
    <row r="1229" spans="1:22" x14ac:dyDescent="0.45">
      <c r="A1229" s="2" t="s">
        <v>259</v>
      </c>
      <c r="B1229" s="5">
        <v>43688</v>
      </c>
      <c r="C1229" s="5" t="s">
        <v>383</v>
      </c>
      <c r="D1229" s="5" t="s">
        <v>391</v>
      </c>
      <c r="E1229" s="6">
        <v>6</v>
      </c>
      <c r="F1229" s="3">
        <v>162</v>
      </c>
      <c r="G1229" s="3">
        <v>32.1</v>
      </c>
      <c r="H1229" s="8">
        <f t="shared" si="247"/>
        <v>5.3500000000000005</v>
      </c>
      <c r="I1229" s="3">
        <v>129.9</v>
      </c>
      <c r="J1229" s="4">
        <v>0.8</v>
      </c>
      <c r="K1229" s="2" t="str">
        <f t="shared" si="248"/>
        <v>Sunday</v>
      </c>
      <c r="L1229" s="5">
        <f t="shared" si="249"/>
        <v>43691</v>
      </c>
      <c r="M1229" s="2" t="str">
        <f t="shared" si="250"/>
        <v>Wednesday</v>
      </c>
      <c r="N1229" s="2" t="str">
        <f t="shared" si="251"/>
        <v>Wednesday</v>
      </c>
      <c r="O1229" s="12">
        <f t="shared" si="252"/>
        <v>0</v>
      </c>
      <c r="P1229" s="11" t="str">
        <f t="shared" si="253"/>
        <v>Low Cost per Unit</v>
      </c>
      <c r="Q1229" s="12">
        <f t="shared" si="254"/>
        <v>0</v>
      </c>
      <c r="R1229" s="12">
        <f t="shared" si="255"/>
        <v>4.8599999999999994</v>
      </c>
      <c r="S1229" s="12">
        <f t="shared" si="256"/>
        <v>0</v>
      </c>
      <c r="T1229" s="12">
        <f t="shared" si="257"/>
        <v>0</v>
      </c>
      <c r="U1229" s="12">
        <f t="shared" si="258"/>
        <v>0</v>
      </c>
      <c r="V1229" s="13" t="str">
        <f t="shared" ca="1" si="259"/>
        <v>Greater Than 8 Weeks Old</v>
      </c>
    </row>
    <row r="1230" spans="1:22" x14ac:dyDescent="0.45">
      <c r="A1230" s="2" t="s">
        <v>242</v>
      </c>
      <c r="B1230" s="5">
        <v>43688</v>
      </c>
      <c r="C1230" s="5" t="s">
        <v>369</v>
      </c>
      <c r="D1230" s="5" t="s">
        <v>393</v>
      </c>
      <c r="E1230" s="6">
        <v>2</v>
      </c>
      <c r="F1230" s="3">
        <v>198</v>
      </c>
      <c r="G1230" s="3">
        <v>61.28</v>
      </c>
      <c r="H1230" s="8">
        <f t="shared" si="247"/>
        <v>30.64</v>
      </c>
      <c r="I1230" s="3">
        <v>136.72</v>
      </c>
      <c r="J1230" s="4">
        <v>0.69</v>
      </c>
      <c r="K1230" s="2" t="str">
        <f t="shared" si="248"/>
        <v>Sunday</v>
      </c>
      <c r="L1230" s="5">
        <f t="shared" si="249"/>
        <v>43691</v>
      </c>
      <c r="M1230" s="2" t="str">
        <f t="shared" si="250"/>
        <v>Wednesday</v>
      </c>
      <c r="N1230" s="2" t="str">
        <f t="shared" si="251"/>
        <v>Wednesday</v>
      </c>
      <c r="O1230" s="12">
        <f t="shared" si="252"/>
        <v>0</v>
      </c>
      <c r="P1230" s="11" t="str">
        <f t="shared" si="253"/>
        <v>High Cost per Unit</v>
      </c>
      <c r="Q1230" s="12">
        <f t="shared" si="254"/>
        <v>0</v>
      </c>
      <c r="R1230" s="12">
        <f t="shared" si="255"/>
        <v>5.9399999999999995</v>
      </c>
      <c r="S1230" s="12">
        <f t="shared" si="256"/>
        <v>0</v>
      </c>
      <c r="T1230" s="12">
        <f t="shared" si="257"/>
        <v>0</v>
      </c>
      <c r="U1230" s="12">
        <f t="shared" si="258"/>
        <v>0</v>
      </c>
      <c r="V1230" s="13" t="str">
        <f t="shared" ca="1" si="259"/>
        <v>Greater Than 8 Weeks Old</v>
      </c>
    </row>
    <row r="1231" spans="1:22" x14ac:dyDescent="0.45">
      <c r="A1231" s="2" t="s">
        <v>152</v>
      </c>
      <c r="B1231" s="5">
        <v>43688</v>
      </c>
      <c r="C1231" s="5" t="s">
        <v>369</v>
      </c>
      <c r="D1231" s="5" t="s">
        <v>393</v>
      </c>
      <c r="E1231" s="6">
        <v>9</v>
      </c>
      <c r="F1231" s="3">
        <v>1071</v>
      </c>
      <c r="G1231" s="3">
        <v>337.5</v>
      </c>
      <c r="H1231" s="8">
        <f t="shared" si="247"/>
        <v>37.5</v>
      </c>
      <c r="I1231" s="3">
        <v>733.5</v>
      </c>
      <c r="J1231" s="4">
        <v>0.68</v>
      </c>
      <c r="K1231" s="2" t="str">
        <f t="shared" si="248"/>
        <v>Sunday</v>
      </c>
      <c r="L1231" s="5">
        <f t="shared" si="249"/>
        <v>43691</v>
      </c>
      <c r="M1231" s="2" t="str">
        <f t="shared" si="250"/>
        <v>Wednesday</v>
      </c>
      <c r="N1231" s="2" t="str">
        <f t="shared" si="251"/>
        <v>Wednesday</v>
      </c>
      <c r="O1231" s="12">
        <f t="shared" si="252"/>
        <v>0</v>
      </c>
      <c r="P1231" s="11" t="str">
        <f t="shared" si="253"/>
        <v>High Cost per Unit</v>
      </c>
      <c r="Q1231" s="12">
        <f t="shared" si="254"/>
        <v>0</v>
      </c>
      <c r="R1231" s="12">
        <f t="shared" si="255"/>
        <v>32.129999999999995</v>
      </c>
      <c r="S1231" s="12">
        <f t="shared" si="256"/>
        <v>0</v>
      </c>
      <c r="T1231" s="12">
        <f t="shared" si="257"/>
        <v>0</v>
      </c>
      <c r="U1231" s="12">
        <f t="shared" si="258"/>
        <v>0</v>
      </c>
      <c r="V1231" s="13" t="str">
        <f t="shared" ca="1" si="259"/>
        <v>Greater Than 8 Weeks Old</v>
      </c>
    </row>
    <row r="1232" spans="1:22" x14ac:dyDescent="0.45">
      <c r="A1232" s="2" t="s">
        <v>184</v>
      </c>
      <c r="B1232" s="5">
        <v>43688</v>
      </c>
      <c r="C1232" s="5" t="s">
        <v>371</v>
      </c>
      <c r="D1232" s="5" t="s">
        <v>371</v>
      </c>
      <c r="E1232" s="6">
        <v>7</v>
      </c>
      <c r="F1232" s="3">
        <v>349.93</v>
      </c>
      <c r="G1232" s="3">
        <v>164.15</v>
      </c>
      <c r="H1232" s="8">
        <f t="shared" si="247"/>
        <v>23.45</v>
      </c>
      <c r="I1232" s="3">
        <v>185.78</v>
      </c>
      <c r="J1232" s="4">
        <v>0.53</v>
      </c>
      <c r="K1232" s="2" t="str">
        <f t="shared" si="248"/>
        <v>Sunday</v>
      </c>
      <c r="L1232" s="5">
        <f t="shared" si="249"/>
        <v>43691</v>
      </c>
      <c r="M1232" s="2" t="str">
        <f t="shared" si="250"/>
        <v>Wednesday</v>
      </c>
      <c r="N1232" s="2" t="str">
        <f t="shared" si="251"/>
        <v>Wednesday</v>
      </c>
      <c r="O1232" s="12">
        <f t="shared" si="252"/>
        <v>0</v>
      </c>
      <c r="P1232" s="11" t="str">
        <f t="shared" si="253"/>
        <v>High Cost per Unit</v>
      </c>
      <c r="Q1232" s="12">
        <f t="shared" si="254"/>
        <v>0</v>
      </c>
      <c r="R1232" s="12">
        <f t="shared" si="255"/>
        <v>10.4979</v>
      </c>
      <c r="S1232" s="12">
        <f t="shared" si="256"/>
        <v>0</v>
      </c>
      <c r="T1232" s="12">
        <f t="shared" si="257"/>
        <v>0</v>
      </c>
      <c r="U1232" s="12">
        <f t="shared" si="258"/>
        <v>0</v>
      </c>
      <c r="V1232" s="13" t="str">
        <f t="shared" ca="1" si="259"/>
        <v>Greater Than 8 Weeks Old</v>
      </c>
    </row>
    <row r="1233" spans="1:22" x14ac:dyDescent="0.45">
      <c r="A1233" s="2" t="s">
        <v>184</v>
      </c>
      <c r="B1233" s="5">
        <v>43688</v>
      </c>
      <c r="C1233" s="5" t="s">
        <v>371</v>
      </c>
      <c r="D1233" s="5" t="s">
        <v>371</v>
      </c>
      <c r="E1233" s="6">
        <v>8</v>
      </c>
      <c r="F1233" s="3">
        <v>399.92</v>
      </c>
      <c r="G1233" s="3">
        <v>176</v>
      </c>
      <c r="H1233" s="8">
        <f t="shared" si="247"/>
        <v>22</v>
      </c>
      <c r="I1233" s="3">
        <v>223.92</v>
      </c>
      <c r="J1233" s="4">
        <v>0.56000000000000005</v>
      </c>
      <c r="K1233" s="2" t="str">
        <f t="shared" si="248"/>
        <v>Sunday</v>
      </c>
      <c r="L1233" s="5">
        <f t="shared" si="249"/>
        <v>43691</v>
      </c>
      <c r="M1233" s="2" t="str">
        <f t="shared" si="250"/>
        <v>Wednesday</v>
      </c>
      <c r="N1233" s="2" t="str">
        <f t="shared" si="251"/>
        <v>Wednesday</v>
      </c>
      <c r="O1233" s="12">
        <f t="shared" si="252"/>
        <v>0</v>
      </c>
      <c r="P1233" s="11" t="str">
        <f t="shared" si="253"/>
        <v>High Cost per Unit</v>
      </c>
      <c r="Q1233" s="12">
        <f t="shared" si="254"/>
        <v>0</v>
      </c>
      <c r="R1233" s="12">
        <f t="shared" si="255"/>
        <v>11.9976</v>
      </c>
      <c r="S1233" s="12">
        <f t="shared" si="256"/>
        <v>0</v>
      </c>
      <c r="T1233" s="12">
        <f t="shared" si="257"/>
        <v>0</v>
      </c>
      <c r="U1233" s="12">
        <f t="shared" si="258"/>
        <v>0</v>
      </c>
      <c r="V1233" s="13" t="str">
        <f t="shared" ca="1" si="259"/>
        <v>Greater Than 8 Weeks Old</v>
      </c>
    </row>
    <row r="1234" spans="1:22" x14ac:dyDescent="0.45">
      <c r="A1234" s="2" t="s">
        <v>283</v>
      </c>
      <c r="B1234" s="5">
        <v>43688</v>
      </c>
      <c r="C1234" s="5" t="s">
        <v>369</v>
      </c>
      <c r="D1234" s="5" t="s">
        <v>393</v>
      </c>
      <c r="E1234" s="6">
        <v>5</v>
      </c>
      <c r="F1234" s="3">
        <v>249.95</v>
      </c>
      <c r="G1234" s="3">
        <v>120.8</v>
      </c>
      <c r="H1234" s="8">
        <f t="shared" si="247"/>
        <v>24.16</v>
      </c>
      <c r="I1234" s="3">
        <v>129.15</v>
      </c>
      <c r="J1234" s="4">
        <v>0.52</v>
      </c>
      <c r="K1234" s="2" t="str">
        <f t="shared" si="248"/>
        <v>Sunday</v>
      </c>
      <c r="L1234" s="5">
        <f t="shared" si="249"/>
        <v>43691</v>
      </c>
      <c r="M1234" s="2" t="str">
        <f t="shared" si="250"/>
        <v>Wednesday</v>
      </c>
      <c r="N1234" s="2" t="str">
        <f t="shared" si="251"/>
        <v>Wednesday</v>
      </c>
      <c r="O1234" s="12">
        <f t="shared" si="252"/>
        <v>0</v>
      </c>
      <c r="P1234" s="11" t="str">
        <f t="shared" si="253"/>
        <v>High Cost per Unit</v>
      </c>
      <c r="Q1234" s="12">
        <f t="shared" si="254"/>
        <v>0</v>
      </c>
      <c r="R1234" s="12">
        <f t="shared" si="255"/>
        <v>7.4984999999999991</v>
      </c>
      <c r="S1234" s="12">
        <f t="shared" si="256"/>
        <v>0</v>
      </c>
      <c r="T1234" s="12">
        <f t="shared" si="257"/>
        <v>0</v>
      </c>
      <c r="U1234" s="12">
        <f t="shared" si="258"/>
        <v>0</v>
      </c>
      <c r="V1234" s="13" t="str">
        <f t="shared" ca="1" si="259"/>
        <v>Greater Than 8 Weeks Old</v>
      </c>
    </row>
    <row r="1235" spans="1:22" x14ac:dyDescent="0.45">
      <c r="A1235" s="2" t="s">
        <v>260</v>
      </c>
      <c r="B1235" s="5">
        <v>43688</v>
      </c>
      <c r="C1235" s="5" t="s">
        <v>369</v>
      </c>
      <c r="D1235" s="5" t="s">
        <v>393</v>
      </c>
      <c r="E1235" s="6">
        <v>1</v>
      </c>
      <c r="F1235" s="3">
        <v>50</v>
      </c>
      <c r="G1235" s="3">
        <v>15.1</v>
      </c>
      <c r="H1235" s="8">
        <f t="shared" si="247"/>
        <v>15.1</v>
      </c>
      <c r="I1235" s="3">
        <v>34.9</v>
      </c>
      <c r="J1235" s="4">
        <v>0.7</v>
      </c>
      <c r="K1235" s="2" t="str">
        <f t="shared" si="248"/>
        <v>Sunday</v>
      </c>
      <c r="L1235" s="5">
        <f t="shared" si="249"/>
        <v>43691</v>
      </c>
      <c r="M1235" s="2" t="str">
        <f t="shared" si="250"/>
        <v>Wednesday</v>
      </c>
      <c r="N1235" s="2" t="str">
        <f t="shared" si="251"/>
        <v>Wednesday</v>
      </c>
      <c r="O1235" s="12">
        <f t="shared" si="252"/>
        <v>0</v>
      </c>
      <c r="P1235" s="11" t="str">
        <f t="shared" si="253"/>
        <v>Low Cost per Unit</v>
      </c>
      <c r="Q1235" s="12">
        <f t="shared" si="254"/>
        <v>0</v>
      </c>
      <c r="R1235" s="12">
        <f t="shared" si="255"/>
        <v>0</v>
      </c>
      <c r="S1235" s="12">
        <f t="shared" si="256"/>
        <v>0</v>
      </c>
      <c r="T1235" s="12">
        <f t="shared" si="257"/>
        <v>0</v>
      </c>
      <c r="U1235" s="12">
        <f t="shared" si="258"/>
        <v>0</v>
      </c>
      <c r="V1235" s="13" t="str">
        <f t="shared" ca="1" si="259"/>
        <v>Greater Than 8 Weeks Old</v>
      </c>
    </row>
    <row r="1236" spans="1:22" x14ac:dyDescent="0.45">
      <c r="A1236" s="2" t="s">
        <v>287</v>
      </c>
      <c r="B1236" s="5">
        <v>43688</v>
      </c>
      <c r="C1236" s="5" t="s">
        <v>371</v>
      </c>
      <c r="D1236" s="5" t="s">
        <v>371</v>
      </c>
      <c r="E1236" s="6">
        <v>41</v>
      </c>
      <c r="F1236" s="3">
        <v>3525.59</v>
      </c>
      <c r="G1236" s="3">
        <v>1968</v>
      </c>
      <c r="H1236" s="8">
        <f t="shared" si="247"/>
        <v>48</v>
      </c>
      <c r="I1236" s="3">
        <v>1557.59</v>
      </c>
      <c r="J1236" s="4">
        <v>0.44</v>
      </c>
      <c r="K1236" s="2" t="str">
        <f t="shared" si="248"/>
        <v>Sunday</v>
      </c>
      <c r="L1236" s="5">
        <f t="shared" si="249"/>
        <v>43691</v>
      </c>
      <c r="M1236" s="2" t="str">
        <f t="shared" si="250"/>
        <v>Wednesday</v>
      </c>
      <c r="N1236" s="2" t="str">
        <f t="shared" si="251"/>
        <v>Wednesday</v>
      </c>
      <c r="O1236" s="12">
        <f t="shared" si="252"/>
        <v>0</v>
      </c>
      <c r="P1236" s="11" t="str">
        <f t="shared" si="253"/>
        <v>High Cost per Unit</v>
      </c>
      <c r="Q1236" s="12">
        <f t="shared" si="254"/>
        <v>0</v>
      </c>
      <c r="R1236" s="12">
        <f t="shared" si="255"/>
        <v>105.7677</v>
      </c>
      <c r="S1236" s="12">
        <f t="shared" si="256"/>
        <v>0</v>
      </c>
      <c r="T1236" s="12">
        <f t="shared" si="257"/>
        <v>0</v>
      </c>
      <c r="U1236" s="12">
        <f t="shared" si="258"/>
        <v>0</v>
      </c>
      <c r="V1236" s="13" t="str">
        <f t="shared" ca="1" si="259"/>
        <v>Greater Than 8 Weeks Old</v>
      </c>
    </row>
    <row r="1237" spans="1:22" x14ac:dyDescent="0.45">
      <c r="A1237" s="2" t="s">
        <v>222</v>
      </c>
      <c r="B1237" s="5">
        <v>43688</v>
      </c>
      <c r="C1237" s="5" t="s">
        <v>369</v>
      </c>
      <c r="D1237" s="5" t="s">
        <v>393</v>
      </c>
      <c r="E1237" s="6">
        <v>12</v>
      </c>
      <c r="F1237" s="3">
        <v>359.88</v>
      </c>
      <c r="G1237" s="3">
        <v>234</v>
      </c>
      <c r="H1237" s="8">
        <f t="shared" si="247"/>
        <v>19.5</v>
      </c>
      <c r="I1237" s="3">
        <v>125.88</v>
      </c>
      <c r="J1237" s="4">
        <v>0.35</v>
      </c>
      <c r="K1237" s="2" t="str">
        <f t="shared" si="248"/>
        <v>Sunday</v>
      </c>
      <c r="L1237" s="5">
        <f t="shared" si="249"/>
        <v>43691</v>
      </c>
      <c r="M1237" s="2" t="str">
        <f t="shared" si="250"/>
        <v>Wednesday</v>
      </c>
      <c r="N1237" s="2" t="str">
        <f t="shared" si="251"/>
        <v>Wednesday</v>
      </c>
      <c r="O1237" s="12">
        <f t="shared" si="252"/>
        <v>0</v>
      </c>
      <c r="P1237" s="11" t="str">
        <f t="shared" si="253"/>
        <v>High Cost per Unit</v>
      </c>
      <c r="Q1237" s="12">
        <f t="shared" si="254"/>
        <v>0</v>
      </c>
      <c r="R1237" s="12">
        <f t="shared" si="255"/>
        <v>10.7964</v>
      </c>
      <c r="S1237" s="12">
        <f t="shared" si="256"/>
        <v>0</v>
      </c>
      <c r="T1237" s="12">
        <f t="shared" si="257"/>
        <v>0</v>
      </c>
      <c r="U1237" s="12">
        <f t="shared" si="258"/>
        <v>0</v>
      </c>
      <c r="V1237" s="13" t="str">
        <f t="shared" ca="1" si="259"/>
        <v>Greater Than 8 Weeks Old</v>
      </c>
    </row>
    <row r="1238" spans="1:22" x14ac:dyDescent="0.45">
      <c r="A1238" s="2" t="s">
        <v>243</v>
      </c>
      <c r="B1238" s="5">
        <v>43688</v>
      </c>
      <c r="C1238" s="5" t="s">
        <v>369</v>
      </c>
      <c r="D1238" s="5" t="s">
        <v>372</v>
      </c>
      <c r="E1238" s="6">
        <v>13</v>
      </c>
      <c r="F1238" s="3">
        <v>90.87</v>
      </c>
      <c r="G1238" s="3">
        <v>44.2</v>
      </c>
      <c r="H1238" s="8">
        <f t="shared" si="247"/>
        <v>3.4000000000000004</v>
      </c>
      <c r="I1238" s="3">
        <v>46.67</v>
      </c>
      <c r="J1238" s="4">
        <v>0.51</v>
      </c>
      <c r="K1238" s="2" t="str">
        <f t="shared" si="248"/>
        <v>Sunday</v>
      </c>
      <c r="L1238" s="5">
        <f t="shared" si="249"/>
        <v>43691</v>
      </c>
      <c r="M1238" s="2" t="str">
        <f t="shared" si="250"/>
        <v>Wednesday</v>
      </c>
      <c r="N1238" s="2" t="str">
        <f t="shared" si="251"/>
        <v>Wednesday</v>
      </c>
      <c r="O1238" s="12">
        <f t="shared" si="252"/>
        <v>0</v>
      </c>
      <c r="P1238" s="11" t="str">
        <f t="shared" si="253"/>
        <v>Low Cost per Unit</v>
      </c>
      <c r="Q1238" s="12">
        <f t="shared" si="254"/>
        <v>0</v>
      </c>
      <c r="R1238" s="12">
        <f t="shared" si="255"/>
        <v>2.7261000000000002</v>
      </c>
      <c r="S1238" s="12">
        <f t="shared" si="256"/>
        <v>0</v>
      </c>
      <c r="T1238" s="12">
        <f t="shared" si="257"/>
        <v>0</v>
      </c>
      <c r="U1238" s="12">
        <f t="shared" si="258"/>
        <v>0</v>
      </c>
      <c r="V1238" s="13" t="str">
        <f t="shared" ca="1" si="259"/>
        <v>Greater Than 8 Weeks Old</v>
      </c>
    </row>
    <row r="1239" spans="1:22" x14ac:dyDescent="0.45">
      <c r="A1239" s="2" t="s">
        <v>244</v>
      </c>
      <c r="B1239" s="5">
        <v>43688</v>
      </c>
      <c r="C1239" s="5" t="s">
        <v>369</v>
      </c>
      <c r="D1239" s="5" t="s">
        <v>372</v>
      </c>
      <c r="E1239" s="6">
        <v>10</v>
      </c>
      <c r="F1239" s="3">
        <v>229.9</v>
      </c>
      <c r="G1239" s="3">
        <v>108</v>
      </c>
      <c r="H1239" s="8">
        <f t="shared" si="247"/>
        <v>10.8</v>
      </c>
      <c r="I1239" s="3">
        <v>121.9</v>
      </c>
      <c r="J1239" s="4">
        <v>0.53</v>
      </c>
      <c r="K1239" s="2" t="str">
        <f t="shared" si="248"/>
        <v>Sunday</v>
      </c>
      <c r="L1239" s="5">
        <f t="shared" si="249"/>
        <v>43691</v>
      </c>
      <c r="M1239" s="2" t="str">
        <f t="shared" si="250"/>
        <v>Wednesday</v>
      </c>
      <c r="N1239" s="2" t="str">
        <f t="shared" si="251"/>
        <v>Wednesday</v>
      </c>
      <c r="O1239" s="12">
        <f t="shared" si="252"/>
        <v>0</v>
      </c>
      <c r="P1239" s="11" t="str">
        <f t="shared" si="253"/>
        <v>Low Cost per Unit</v>
      </c>
      <c r="Q1239" s="12">
        <f t="shared" si="254"/>
        <v>0</v>
      </c>
      <c r="R1239" s="12">
        <f t="shared" si="255"/>
        <v>6.8970000000000002</v>
      </c>
      <c r="S1239" s="12">
        <f t="shared" si="256"/>
        <v>0</v>
      </c>
      <c r="T1239" s="12">
        <f t="shared" si="257"/>
        <v>0</v>
      </c>
      <c r="U1239" s="12">
        <f t="shared" si="258"/>
        <v>0</v>
      </c>
      <c r="V1239" s="13" t="str">
        <f t="shared" ca="1" si="259"/>
        <v>Greater Than 8 Weeks Old</v>
      </c>
    </row>
    <row r="1240" spans="1:22" x14ac:dyDescent="0.45">
      <c r="A1240" s="2" t="s">
        <v>302</v>
      </c>
      <c r="B1240" s="5">
        <v>43688</v>
      </c>
      <c r="C1240" s="5" t="s">
        <v>369</v>
      </c>
      <c r="D1240" s="5" t="s">
        <v>372</v>
      </c>
      <c r="E1240" s="6">
        <v>3</v>
      </c>
      <c r="F1240" s="3">
        <v>72</v>
      </c>
      <c r="G1240" s="3">
        <v>31.5</v>
      </c>
      <c r="H1240" s="8">
        <f t="shared" si="247"/>
        <v>10.5</v>
      </c>
      <c r="I1240" s="3">
        <v>40.5</v>
      </c>
      <c r="J1240" s="4">
        <v>0.56000000000000005</v>
      </c>
      <c r="K1240" s="2" t="str">
        <f t="shared" si="248"/>
        <v>Sunday</v>
      </c>
      <c r="L1240" s="5">
        <f t="shared" si="249"/>
        <v>43691</v>
      </c>
      <c r="M1240" s="2" t="str">
        <f t="shared" si="250"/>
        <v>Wednesday</v>
      </c>
      <c r="N1240" s="2" t="str">
        <f t="shared" si="251"/>
        <v>Wednesday</v>
      </c>
      <c r="O1240" s="12">
        <f t="shared" si="252"/>
        <v>0</v>
      </c>
      <c r="P1240" s="11" t="str">
        <f t="shared" si="253"/>
        <v>Low Cost per Unit</v>
      </c>
      <c r="Q1240" s="12">
        <f t="shared" si="254"/>
        <v>0</v>
      </c>
      <c r="R1240" s="12">
        <f t="shared" si="255"/>
        <v>2.16</v>
      </c>
      <c r="S1240" s="12">
        <f t="shared" si="256"/>
        <v>0</v>
      </c>
      <c r="T1240" s="12">
        <f t="shared" si="257"/>
        <v>0</v>
      </c>
      <c r="U1240" s="12">
        <f t="shared" si="258"/>
        <v>0</v>
      </c>
      <c r="V1240" s="13" t="str">
        <f t="shared" ca="1" si="259"/>
        <v>Greater Than 8 Weeks Old</v>
      </c>
    </row>
    <row r="1241" spans="1:22" x14ac:dyDescent="0.45">
      <c r="A1241" s="2" t="s">
        <v>288</v>
      </c>
      <c r="B1241" s="5">
        <v>43688</v>
      </c>
      <c r="C1241" s="5" t="s">
        <v>367</v>
      </c>
      <c r="D1241" s="5" t="s">
        <v>368</v>
      </c>
      <c r="E1241" s="6">
        <v>7</v>
      </c>
      <c r="F1241" s="3">
        <v>314.93</v>
      </c>
      <c r="G1241" s="3">
        <v>126</v>
      </c>
      <c r="H1241" s="8">
        <f t="shared" si="247"/>
        <v>18</v>
      </c>
      <c r="I1241" s="3">
        <v>188.93</v>
      </c>
      <c r="J1241" s="4">
        <v>0.6</v>
      </c>
      <c r="K1241" s="2" t="str">
        <f t="shared" si="248"/>
        <v>Sunday</v>
      </c>
      <c r="L1241" s="5">
        <f t="shared" si="249"/>
        <v>43691</v>
      </c>
      <c r="M1241" s="2" t="str">
        <f t="shared" si="250"/>
        <v>Wednesday</v>
      </c>
      <c r="N1241" s="2" t="str">
        <f t="shared" si="251"/>
        <v>Wednesday</v>
      </c>
      <c r="O1241" s="12">
        <f t="shared" si="252"/>
        <v>0</v>
      </c>
      <c r="P1241" s="11" t="str">
        <f t="shared" si="253"/>
        <v>High Cost per Unit</v>
      </c>
      <c r="Q1241" s="12">
        <f t="shared" si="254"/>
        <v>31.493000000000002</v>
      </c>
      <c r="R1241" s="12">
        <f t="shared" si="255"/>
        <v>9.4479000000000006</v>
      </c>
      <c r="S1241" s="12">
        <f t="shared" si="256"/>
        <v>0</v>
      </c>
      <c r="T1241" s="12">
        <f t="shared" si="257"/>
        <v>0</v>
      </c>
      <c r="U1241" s="12">
        <f t="shared" si="258"/>
        <v>0</v>
      </c>
      <c r="V1241" s="13" t="str">
        <f t="shared" ca="1" si="259"/>
        <v>Greater Than 8 Weeks Old</v>
      </c>
    </row>
    <row r="1242" spans="1:22" x14ac:dyDescent="0.45">
      <c r="A1242" s="2" t="s">
        <v>245</v>
      </c>
      <c r="B1242" s="5">
        <v>43688</v>
      </c>
      <c r="C1242" s="5" t="s">
        <v>369</v>
      </c>
      <c r="D1242" s="5" t="s">
        <v>372</v>
      </c>
      <c r="E1242" s="6">
        <v>3</v>
      </c>
      <c r="F1242" s="3">
        <v>119.97</v>
      </c>
      <c r="G1242" s="3">
        <v>48.6</v>
      </c>
      <c r="H1242" s="8">
        <f t="shared" si="247"/>
        <v>16.2</v>
      </c>
      <c r="I1242" s="3">
        <v>71.37</v>
      </c>
      <c r="J1242" s="4">
        <v>0.59</v>
      </c>
      <c r="K1242" s="2" t="str">
        <f t="shared" si="248"/>
        <v>Sunday</v>
      </c>
      <c r="L1242" s="5">
        <f t="shared" si="249"/>
        <v>43691</v>
      </c>
      <c r="M1242" s="2" t="str">
        <f t="shared" si="250"/>
        <v>Wednesday</v>
      </c>
      <c r="N1242" s="2" t="str">
        <f t="shared" si="251"/>
        <v>Wednesday</v>
      </c>
      <c r="O1242" s="12">
        <f t="shared" si="252"/>
        <v>0</v>
      </c>
      <c r="P1242" s="11" t="str">
        <f t="shared" si="253"/>
        <v>Low Cost per Unit</v>
      </c>
      <c r="Q1242" s="12">
        <f t="shared" si="254"/>
        <v>0</v>
      </c>
      <c r="R1242" s="12">
        <f t="shared" si="255"/>
        <v>3.5991</v>
      </c>
      <c r="S1242" s="12">
        <f t="shared" si="256"/>
        <v>0</v>
      </c>
      <c r="T1242" s="12">
        <f t="shared" si="257"/>
        <v>0</v>
      </c>
      <c r="U1242" s="12">
        <f t="shared" si="258"/>
        <v>0</v>
      </c>
      <c r="V1242" s="13" t="str">
        <f t="shared" ca="1" si="259"/>
        <v>Greater Than 8 Weeks Old</v>
      </c>
    </row>
    <row r="1243" spans="1:22" x14ac:dyDescent="0.45">
      <c r="A1243" s="2" t="s">
        <v>223</v>
      </c>
      <c r="B1243" s="5">
        <v>43688</v>
      </c>
      <c r="C1243" s="5" t="s">
        <v>367</v>
      </c>
      <c r="D1243" s="5" t="s">
        <v>368</v>
      </c>
      <c r="E1243" s="6">
        <v>2</v>
      </c>
      <c r="F1243" s="3">
        <v>89.98</v>
      </c>
      <c r="G1243" s="3">
        <v>36</v>
      </c>
      <c r="H1243" s="8">
        <f t="shared" si="247"/>
        <v>18</v>
      </c>
      <c r="I1243" s="3">
        <v>53.98</v>
      </c>
      <c r="J1243" s="4">
        <v>0.6</v>
      </c>
      <c r="K1243" s="2" t="str">
        <f t="shared" si="248"/>
        <v>Sunday</v>
      </c>
      <c r="L1243" s="5">
        <f t="shared" si="249"/>
        <v>43691</v>
      </c>
      <c r="M1243" s="2" t="str">
        <f t="shared" si="250"/>
        <v>Wednesday</v>
      </c>
      <c r="N1243" s="2" t="str">
        <f t="shared" si="251"/>
        <v>Wednesday</v>
      </c>
      <c r="O1243" s="12">
        <f t="shared" si="252"/>
        <v>0</v>
      </c>
      <c r="P1243" s="11" t="str">
        <f t="shared" si="253"/>
        <v>High Cost per Unit</v>
      </c>
      <c r="Q1243" s="12">
        <f t="shared" si="254"/>
        <v>8.9980000000000011</v>
      </c>
      <c r="R1243" s="12">
        <f t="shared" si="255"/>
        <v>2.6993999999999998</v>
      </c>
      <c r="S1243" s="12">
        <f t="shared" si="256"/>
        <v>0</v>
      </c>
      <c r="T1243" s="12">
        <f t="shared" si="257"/>
        <v>0</v>
      </c>
      <c r="U1243" s="12">
        <f t="shared" si="258"/>
        <v>0</v>
      </c>
      <c r="V1243" s="13" t="str">
        <f t="shared" ca="1" si="259"/>
        <v>Greater Than 8 Weeks Old</v>
      </c>
    </row>
    <row r="1244" spans="1:22" x14ac:dyDescent="0.45">
      <c r="A1244" s="2" t="s">
        <v>303</v>
      </c>
      <c r="B1244" s="5">
        <v>43688</v>
      </c>
      <c r="C1244" s="5" t="s">
        <v>371</v>
      </c>
      <c r="D1244" s="5" t="s">
        <v>371</v>
      </c>
      <c r="E1244" s="6">
        <v>5</v>
      </c>
      <c r="F1244" s="3">
        <v>139.94999999999999</v>
      </c>
      <c r="G1244" s="3">
        <v>105</v>
      </c>
      <c r="H1244" s="8">
        <f t="shared" si="247"/>
        <v>21</v>
      </c>
      <c r="I1244" s="3">
        <v>34.950000000000003</v>
      </c>
      <c r="J1244" s="4">
        <v>0.25</v>
      </c>
      <c r="K1244" s="2" t="str">
        <f t="shared" si="248"/>
        <v>Sunday</v>
      </c>
      <c r="L1244" s="5">
        <f t="shared" si="249"/>
        <v>43691</v>
      </c>
      <c r="M1244" s="2" t="str">
        <f t="shared" si="250"/>
        <v>Wednesday</v>
      </c>
      <c r="N1244" s="2" t="str">
        <f t="shared" si="251"/>
        <v>Wednesday</v>
      </c>
      <c r="O1244" s="12">
        <f t="shared" si="252"/>
        <v>0</v>
      </c>
      <c r="P1244" s="11" t="str">
        <f t="shared" si="253"/>
        <v>High Cost per Unit</v>
      </c>
      <c r="Q1244" s="12">
        <f t="shared" si="254"/>
        <v>0</v>
      </c>
      <c r="R1244" s="12">
        <f t="shared" si="255"/>
        <v>4.1984999999999992</v>
      </c>
      <c r="S1244" s="12">
        <f t="shared" si="256"/>
        <v>0</v>
      </c>
      <c r="T1244" s="12">
        <f t="shared" si="257"/>
        <v>0</v>
      </c>
      <c r="U1244" s="12">
        <f t="shared" si="258"/>
        <v>0</v>
      </c>
      <c r="V1244" s="13" t="str">
        <f t="shared" ca="1" si="259"/>
        <v>Greater Than 8 Weeks Old</v>
      </c>
    </row>
    <row r="1245" spans="1:22" x14ac:dyDescent="0.45">
      <c r="A1245" s="2" t="s">
        <v>107</v>
      </c>
      <c r="B1245" s="5">
        <v>43688</v>
      </c>
      <c r="C1245" s="5" t="s">
        <v>375</v>
      </c>
      <c r="D1245" s="5" t="s">
        <v>377</v>
      </c>
      <c r="E1245" s="6">
        <v>1</v>
      </c>
      <c r="F1245" s="3">
        <v>20</v>
      </c>
      <c r="G1245" s="3">
        <v>4</v>
      </c>
      <c r="H1245" s="8">
        <f t="shared" si="247"/>
        <v>4</v>
      </c>
      <c r="I1245" s="3">
        <v>16</v>
      </c>
      <c r="J1245" s="4">
        <v>0.8</v>
      </c>
      <c r="K1245" s="2" t="str">
        <f t="shared" si="248"/>
        <v>Sunday</v>
      </c>
      <c r="L1245" s="5">
        <f t="shared" si="249"/>
        <v>43691</v>
      </c>
      <c r="M1245" s="2" t="str">
        <f t="shared" si="250"/>
        <v>Wednesday</v>
      </c>
      <c r="N1245" s="2" t="str">
        <f t="shared" si="251"/>
        <v>Wednesday</v>
      </c>
      <c r="O1245" s="12">
        <f t="shared" si="252"/>
        <v>0</v>
      </c>
      <c r="P1245" s="11" t="str">
        <f t="shared" si="253"/>
        <v>Low Cost per Unit</v>
      </c>
      <c r="Q1245" s="12">
        <f t="shared" si="254"/>
        <v>0</v>
      </c>
      <c r="R1245" s="12">
        <f t="shared" si="255"/>
        <v>0</v>
      </c>
      <c r="S1245" s="12">
        <f t="shared" si="256"/>
        <v>0</v>
      </c>
      <c r="T1245" s="12">
        <f t="shared" si="257"/>
        <v>0</v>
      </c>
      <c r="U1245" s="12">
        <f t="shared" si="258"/>
        <v>0</v>
      </c>
      <c r="V1245" s="13" t="str">
        <f t="shared" ca="1" si="259"/>
        <v>Greater Than 8 Weeks Old</v>
      </c>
    </row>
    <row r="1246" spans="1:22" x14ac:dyDescent="0.45">
      <c r="A1246" s="2" t="s">
        <v>48</v>
      </c>
      <c r="B1246" s="5">
        <v>43688</v>
      </c>
      <c r="C1246" s="5" t="s">
        <v>378</v>
      </c>
      <c r="D1246" s="5" t="s">
        <v>379</v>
      </c>
      <c r="E1246" s="6">
        <v>37</v>
      </c>
      <c r="F1246" s="3">
        <v>1479.63</v>
      </c>
      <c r="G1246" s="3">
        <v>489.88</v>
      </c>
      <c r="H1246" s="8">
        <f t="shared" si="247"/>
        <v>13.24</v>
      </c>
      <c r="I1246" s="3">
        <v>989.75</v>
      </c>
      <c r="J1246" s="4">
        <v>0.67</v>
      </c>
      <c r="K1246" s="2" t="str">
        <f t="shared" si="248"/>
        <v>Sunday</v>
      </c>
      <c r="L1246" s="5">
        <f t="shared" si="249"/>
        <v>43691</v>
      </c>
      <c r="M1246" s="2" t="str">
        <f t="shared" si="250"/>
        <v>Wednesday</v>
      </c>
      <c r="N1246" s="2" t="str">
        <f t="shared" si="251"/>
        <v>Wednesday</v>
      </c>
      <c r="O1246" s="12">
        <f t="shared" si="252"/>
        <v>0</v>
      </c>
      <c r="P1246" s="11" t="str">
        <f t="shared" si="253"/>
        <v>Low Cost per Unit</v>
      </c>
      <c r="Q1246" s="12">
        <f t="shared" si="254"/>
        <v>0</v>
      </c>
      <c r="R1246" s="12">
        <f t="shared" si="255"/>
        <v>44.3889</v>
      </c>
      <c r="S1246" s="12">
        <f t="shared" si="256"/>
        <v>0</v>
      </c>
      <c r="T1246" s="12">
        <f t="shared" si="257"/>
        <v>0</v>
      </c>
      <c r="U1246" s="12">
        <f t="shared" si="258"/>
        <v>0</v>
      </c>
      <c r="V1246" s="13" t="str">
        <f t="shared" ca="1" si="259"/>
        <v>Greater Than 8 Weeks Old</v>
      </c>
    </row>
    <row r="1247" spans="1:22" x14ac:dyDescent="0.45">
      <c r="A1247" s="2" t="s">
        <v>185</v>
      </c>
      <c r="B1247" s="5">
        <v>43688</v>
      </c>
      <c r="C1247" s="5" t="s">
        <v>378</v>
      </c>
      <c r="D1247" s="5" t="s">
        <v>379</v>
      </c>
      <c r="E1247" s="6">
        <v>1</v>
      </c>
      <c r="F1247" s="3">
        <v>129</v>
      </c>
      <c r="G1247" s="3">
        <v>40.17</v>
      </c>
      <c r="H1247" s="8">
        <f t="shared" si="247"/>
        <v>40.17</v>
      </c>
      <c r="I1247" s="3">
        <v>88.83</v>
      </c>
      <c r="J1247" s="4">
        <v>0.69</v>
      </c>
      <c r="K1247" s="2" t="str">
        <f t="shared" si="248"/>
        <v>Sunday</v>
      </c>
      <c r="L1247" s="5">
        <f t="shared" si="249"/>
        <v>43691</v>
      </c>
      <c r="M1247" s="2" t="str">
        <f t="shared" si="250"/>
        <v>Wednesday</v>
      </c>
      <c r="N1247" s="2" t="str">
        <f t="shared" si="251"/>
        <v>Wednesday</v>
      </c>
      <c r="O1247" s="12">
        <f t="shared" si="252"/>
        <v>0</v>
      </c>
      <c r="P1247" s="11" t="str">
        <f t="shared" si="253"/>
        <v>High Cost per Unit</v>
      </c>
      <c r="Q1247" s="12">
        <f t="shared" si="254"/>
        <v>0</v>
      </c>
      <c r="R1247" s="12">
        <f t="shared" si="255"/>
        <v>0</v>
      </c>
      <c r="S1247" s="12">
        <f t="shared" si="256"/>
        <v>0</v>
      </c>
      <c r="T1247" s="12">
        <f t="shared" si="257"/>
        <v>0</v>
      </c>
      <c r="U1247" s="12">
        <f t="shared" si="258"/>
        <v>0</v>
      </c>
      <c r="V1247" s="13" t="str">
        <f t="shared" ca="1" si="259"/>
        <v>Greater Than 8 Weeks Old</v>
      </c>
    </row>
    <row r="1248" spans="1:22" x14ac:dyDescent="0.45">
      <c r="A1248" s="2" t="s">
        <v>108</v>
      </c>
      <c r="B1248" s="5">
        <v>43688</v>
      </c>
      <c r="C1248" s="5" t="s">
        <v>369</v>
      </c>
      <c r="D1248" s="5" t="s">
        <v>394</v>
      </c>
      <c r="E1248" s="6">
        <v>2</v>
      </c>
      <c r="F1248" s="3">
        <v>138</v>
      </c>
      <c r="G1248" s="3">
        <v>30</v>
      </c>
      <c r="H1248" s="8">
        <f t="shared" si="247"/>
        <v>15</v>
      </c>
      <c r="I1248" s="3">
        <v>108</v>
      </c>
      <c r="J1248" s="4">
        <v>0.78</v>
      </c>
      <c r="K1248" s="2" t="str">
        <f t="shared" si="248"/>
        <v>Sunday</v>
      </c>
      <c r="L1248" s="5">
        <f t="shared" si="249"/>
        <v>43691</v>
      </c>
      <c r="M1248" s="2" t="str">
        <f t="shared" si="250"/>
        <v>Wednesday</v>
      </c>
      <c r="N1248" s="2" t="str">
        <f t="shared" si="251"/>
        <v>Wednesday</v>
      </c>
      <c r="O1248" s="12">
        <f t="shared" si="252"/>
        <v>0</v>
      </c>
      <c r="P1248" s="11" t="str">
        <f t="shared" si="253"/>
        <v>Low Cost per Unit</v>
      </c>
      <c r="Q1248" s="12">
        <f t="shared" si="254"/>
        <v>0</v>
      </c>
      <c r="R1248" s="12">
        <f t="shared" si="255"/>
        <v>4.1399999999999997</v>
      </c>
      <c r="S1248" s="12">
        <f t="shared" si="256"/>
        <v>0</v>
      </c>
      <c r="T1248" s="12">
        <f t="shared" si="257"/>
        <v>0</v>
      </c>
      <c r="U1248" s="12">
        <f t="shared" si="258"/>
        <v>0</v>
      </c>
      <c r="V1248" s="13" t="str">
        <f t="shared" ca="1" si="259"/>
        <v>Greater Than 8 Weeks Old</v>
      </c>
    </row>
    <row r="1249" spans="1:22" x14ac:dyDescent="0.45">
      <c r="A1249" s="2" t="s">
        <v>304</v>
      </c>
      <c r="B1249" s="5">
        <v>43688</v>
      </c>
      <c r="C1249" s="5" t="s">
        <v>369</v>
      </c>
      <c r="D1249" s="5" t="s">
        <v>394</v>
      </c>
      <c r="E1249" s="6">
        <v>20</v>
      </c>
      <c r="F1249" s="3">
        <v>679.8</v>
      </c>
      <c r="G1249" s="3">
        <v>300</v>
      </c>
      <c r="H1249" s="8">
        <f t="shared" si="247"/>
        <v>15</v>
      </c>
      <c r="I1249" s="3">
        <v>379.8</v>
      </c>
      <c r="J1249" s="4">
        <v>0.56000000000000005</v>
      </c>
      <c r="K1249" s="2" t="str">
        <f t="shared" si="248"/>
        <v>Sunday</v>
      </c>
      <c r="L1249" s="5">
        <f t="shared" si="249"/>
        <v>43691</v>
      </c>
      <c r="M1249" s="2" t="str">
        <f t="shared" si="250"/>
        <v>Wednesday</v>
      </c>
      <c r="N1249" s="2" t="str">
        <f t="shared" si="251"/>
        <v>Wednesday</v>
      </c>
      <c r="O1249" s="12">
        <f t="shared" si="252"/>
        <v>0</v>
      </c>
      <c r="P1249" s="11" t="str">
        <f t="shared" si="253"/>
        <v>Low Cost per Unit</v>
      </c>
      <c r="Q1249" s="12">
        <f t="shared" si="254"/>
        <v>0</v>
      </c>
      <c r="R1249" s="12">
        <f t="shared" si="255"/>
        <v>20.393999999999998</v>
      </c>
      <c r="S1249" s="12">
        <f t="shared" si="256"/>
        <v>0</v>
      </c>
      <c r="T1249" s="12">
        <f t="shared" si="257"/>
        <v>0</v>
      </c>
      <c r="U1249" s="12">
        <f t="shared" si="258"/>
        <v>0</v>
      </c>
      <c r="V1249" s="13" t="str">
        <f t="shared" ca="1" si="259"/>
        <v>Greater Than 8 Weeks Old</v>
      </c>
    </row>
    <row r="1250" spans="1:22" x14ac:dyDescent="0.45">
      <c r="A1250" s="2" t="s">
        <v>305</v>
      </c>
      <c r="B1250" s="5">
        <v>43688</v>
      </c>
      <c r="C1250" s="5" t="s">
        <v>371</v>
      </c>
      <c r="D1250" s="5" t="s">
        <v>371</v>
      </c>
      <c r="E1250" s="6">
        <v>2</v>
      </c>
      <c r="F1250" s="3">
        <v>67.98</v>
      </c>
      <c r="G1250" s="3">
        <v>27</v>
      </c>
      <c r="H1250" s="8">
        <f t="shared" si="247"/>
        <v>13.5</v>
      </c>
      <c r="I1250" s="3">
        <v>40.98</v>
      </c>
      <c r="J1250" s="4">
        <v>0.6</v>
      </c>
      <c r="K1250" s="2" t="str">
        <f t="shared" si="248"/>
        <v>Sunday</v>
      </c>
      <c r="L1250" s="5">
        <f t="shared" si="249"/>
        <v>43691</v>
      </c>
      <c r="M1250" s="2" t="str">
        <f t="shared" si="250"/>
        <v>Wednesday</v>
      </c>
      <c r="N1250" s="2" t="str">
        <f t="shared" si="251"/>
        <v>Wednesday</v>
      </c>
      <c r="O1250" s="12">
        <f t="shared" si="252"/>
        <v>0</v>
      </c>
      <c r="P1250" s="11" t="str">
        <f t="shared" si="253"/>
        <v>Low Cost per Unit</v>
      </c>
      <c r="Q1250" s="12">
        <f t="shared" si="254"/>
        <v>0</v>
      </c>
      <c r="R1250" s="12">
        <f t="shared" si="255"/>
        <v>2.0394000000000001</v>
      </c>
      <c r="S1250" s="12">
        <f t="shared" si="256"/>
        <v>0</v>
      </c>
      <c r="T1250" s="12">
        <f t="shared" si="257"/>
        <v>0</v>
      </c>
      <c r="U1250" s="12">
        <f t="shared" si="258"/>
        <v>0</v>
      </c>
      <c r="V1250" s="13" t="str">
        <f t="shared" ca="1" si="259"/>
        <v>Greater Than 8 Weeks Old</v>
      </c>
    </row>
    <row r="1251" spans="1:22" x14ac:dyDescent="0.45">
      <c r="A1251" s="2" t="s">
        <v>247</v>
      </c>
      <c r="B1251" s="5">
        <v>43688</v>
      </c>
      <c r="C1251" s="5" t="s">
        <v>369</v>
      </c>
      <c r="D1251" s="5" t="s">
        <v>389</v>
      </c>
      <c r="E1251" s="6">
        <v>2</v>
      </c>
      <c r="F1251" s="3">
        <v>599.98</v>
      </c>
      <c r="G1251" s="3">
        <v>270</v>
      </c>
      <c r="H1251" s="8">
        <f t="shared" si="247"/>
        <v>135</v>
      </c>
      <c r="I1251" s="3">
        <v>329.98</v>
      </c>
      <c r="J1251" s="4">
        <v>0.55000000000000004</v>
      </c>
      <c r="K1251" s="2" t="str">
        <f t="shared" si="248"/>
        <v>Sunday</v>
      </c>
      <c r="L1251" s="5">
        <f t="shared" si="249"/>
        <v>43691</v>
      </c>
      <c r="M1251" s="2" t="str">
        <f t="shared" si="250"/>
        <v>Wednesday</v>
      </c>
      <c r="N1251" s="2" t="str">
        <f t="shared" si="251"/>
        <v>Wednesday</v>
      </c>
      <c r="O1251" s="12">
        <f t="shared" si="252"/>
        <v>0</v>
      </c>
      <c r="P1251" s="11" t="str">
        <f t="shared" si="253"/>
        <v>High Cost per Unit</v>
      </c>
      <c r="Q1251" s="12">
        <f t="shared" si="254"/>
        <v>0</v>
      </c>
      <c r="R1251" s="12">
        <f t="shared" si="255"/>
        <v>17.999400000000001</v>
      </c>
      <c r="S1251" s="12">
        <f t="shared" si="256"/>
        <v>0</v>
      </c>
      <c r="T1251" s="12">
        <f t="shared" si="257"/>
        <v>0</v>
      </c>
      <c r="U1251" s="12">
        <f t="shared" si="258"/>
        <v>0</v>
      </c>
      <c r="V1251" s="13" t="str">
        <f t="shared" ca="1" si="259"/>
        <v>Greater Than 8 Weeks Old</v>
      </c>
    </row>
    <row r="1252" spans="1:22" x14ac:dyDescent="0.45">
      <c r="A1252" s="2" t="s">
        <v>306</v>
      </c>
      <c r="B1252" s="5">
        <v>43688</v>
      </c>
      <c r="C1252" s="5" t="s">
        <v>371</v>
      </c>
      <c r="D1252" s="5" t="s">
        <v>371</v>
      </c>
      <c r="E1252" s="6">
        <v>10</v>
      </c>
      <c r="F1252" s="3">
        <v>2999.9</v>
      </c>
      <c r="G1252" s="3">
        <v>2765</v>
      </c>
      <c r="H1252" s="8">
        <f t="shared" si="247"/>
        <v>276.5</v>
      </c>
      <c r="I1252" s="3">
        <v>234.9</v>
      </c>
      <c r="J1252" s="4">
        <v>0.08</v>
      </c>
      <c r="K1252" s="2" t="str">
        <f t="shared" si="248"/>
        <v>Sunday</v>
      </c>
      <c r="L1252" s="5">
        <f t="shared" si="249"/>
        <v>43691</v>
      </c>
      <c r="M1252" s="2" t="str">
        <f t="shared" si="250"/>
        <v>Wednesday</v>
      </c>
      <c r="N1252" s="2" t="str">
        <f t="shared" si="251"/>
        <v>Wednesday</v>
      </c>
      <c r="O1252" s="12">
        <f t="shared" si="252"/>
        <v>0</v>
      </c>
      <c r="P1252" s="11" t="str">
        <f t="shared" si="253"/>
        <v>High Cost per Unit</v>
      </c>
      <c r="Q1252" s="12">
        <f t="shared" si="254"/>
        <v>0</v>
      </c>
      <c r="R1252" s="12">
        <f t="shared" si="255"/>
        <v>89.997</v>
      </c>
      <c r="S1252" s="12">
        <f t="shared" si="256"/>
        <v>0</v>
      </c>
      <c r="T1252" s="12">
        <f t="shared" si="257"/>
        <v>0</v>
      </c>
      <c r="U1252" s="12">
        <f t="shared" si="258"/>
        <v>0</v>
      </c>
      <c r="V1252" s="13" t="str">
        <f t="shared" ca="1" si="259"/>
        <v>Greater Than 8 Weeks Old</v>
      </c>
    </row>
    <row r="1253" spans="1:22" x14ac:dyDescent="0.45">
      <c r="A1253" s="2" t="s">
        <v>248</v>
      </c>
      <c r="B1253" s="5">
        <v>43688</v>
      </c>
      <c r="C1253" s="5" t="s">
        <v>375</v>
      </c>
      <c r="D1253" s="5" t="s">
        <v>382</v>
      </c>
      <c r="E1253" s="6">
        <v>32</v>
      </c>
      <c r="F1253" s="3">
        <v>319.68</v>
      </c>
      <c r="G1253" s="3">
        <v>216</v>
      </c>
      <c r="H1253" s="8">
        <f t="shared" si="247"/>
        <v>6.75</v>
      </c>
      <c r="I1253" s="3">
        <v>103.68</v>
      </c>
      <c r="J1253" s="4">
        <v>0.32</v>
      </c>
      <c r="K1253" s="2" t="str">
        <f t="shared" si="248"/>
        <v>Sunday</v>
      </c>
      <c r="L1253" s="5">
        <f t="shared" si="249"/>
        <v>43691</v>
      </c>
      <c r="M1253" s="2" t="str">
        <f t="shared" si="250"/>
        <v>Wednesday</v>
      </c>
      <c r="N1253" s="2" t="str">
        <f t="shared" si="251"/>
        <v>Wednesday</v>
      </c>
      <c r="O1253" s="12">
        <f t="shared" si="252"/>
        <v>0</v>
      </c>
      <c r="P1253" s="11" t="str">
        <f t="shared" si="253"/>
        <v>Low Cost per Unit</v>
      </c>
      <c r="Q1253" s="12">
        <f t="shared" si="254"/>
        <v>0</v>
      </c>
      <c r="R1253" s="12">
        <f t="shared" si="255"/>
        <v>9.5904000000000007</v>
      </c>
      <c r="S1253" s="12">
        <f t="shared" si="256"/>
        <v>0</v>
      </c>
      <c r="T1253" s="12">
        <f t="shared" si="257"/>
        <v>0</v>
      </c>
      <c r="U1253" s="12">
        <f t="shared" si="258"/>
        <v>0</v>
      </c>
      <c r="V1253" s="13" t="str">
        <f t="shared" ca="1" si="259"/>
        <v>Greater Than 8 Weeks Old</v>
      </c>
    </row>
    <row r="1254" spans="1:22" x14ac:dyDescent="0.45">
      <c r="A1254" s="2" t="s">
        <v>307</v>
      </c>
      <c r="B1254" s="5">
        <v>43688</v>
      </c>
      <c r="C1254" s="5" t="s">
        <v>386</v>
      </c>
      <c r="D1254" s="5" t="s">
        <v>395</v>
      </c>
      <c r="E1254" s="6">
        <v>14</v>
      </c>
      <c r="F1254" s="3">
        <v>125.86</v>
      </c>
      <c r="G1254" s="3">
        <v>98</v>
      </c>
      <c r="H1254" s="8">
        <f t="shared" si="247"/>
        <v>7</v>
      </c>
      <c r="I1254" s="3">
        <v>27.86</v>
      </c>
      <c r="J1254" s="4">
        <v>0.22</v>
      </c>
      <c r="K1254" s="2" t="str">
        <f t="shared" si="248"/>
        <v>Sunday</v>
      </c>
      <c r="L1254" s="5">
        <f t="shared" si="249"/>
        <v>43691</v>
      </c>
      <c r="M1254" s="2" t="str">
        <f t="shared" si="250"/>
        <v>Wednesday</v>
      </c>
      <c r="N1254" s="2" t="str">
        <f t="shared" si="251"/>
        <v>Wednesday</v>
      </c>
      <c r="O1254" s="12">
        <f t="shared" si="252"/>
        <v>0</v>
      </c>
      <c r="P1254" s="11" t="str">
        <f t="shared" si="253"/>
        <v>Low Cost per Unit</v>
      </c>
      <c r="Q1254" s="12">
        <f t="shared" si="254"/>
        <v>0</v>
      </c>
      <c r="R1254" s="12">
        <f t="shared" si="255"/>
        <v>3.7757999999999998</v>
      </c>
      <c r="S1254" s="12">
        <f t="shared" si="256"/>
        <v>0</v>
      </c>
      <c r="T1254" s="12">
        <f t="shared" si="257"/>
        <v>0</v>
      </c>
      <c r="U1254" s="12">
        <f t="shared" si="258"/>
        <v>0</v>
      </c>
      <c r="V1254" s="13" t="str">
        <f t="shared" ca="1" si="259"/>
        <v>Greater Than 8 Weeks Old</v>
      </c>
    </row>
    <row r="1255" spans="1:22" x14ac:dyDescent="0.45">
      <c r="A1255" s="2" t="s">
        <v>112</v>
      </c>
      <c r="B1255" s="5">
        <v>43688</v>
      </c>
      <c r="C1255" s="5" t="s">
        <v>386</v>
      </c>
      <c r="D1255" s="5" t="s">
        <v>395</v>
      </c>
      <c r="E1255" s="6">
        <v>1</v>
      </c>
      <c r="F1255" s="3">
        <v>25</v>
      </c>
      <c r="G1255" s="3">
        <v>4.75</v>
      </c>
      <c r="H1255" s="8">
        <f t="shared" si="247"/>
        <v>4.75</v>
      </c>
      <c r="I1255" s="3">
        <v>20.25</v>
      </c>
      <c r="J1255" s="4">
        <v>0.81</v>
      </c>
      <c r="K1255" s="2" t="str">
        <f t="shared" si="248"/>
        <v>Sunday</v>
      </c>
      <c r="L1255" s="5">
        <f t="shared" si="249"/>
        <v>43691</v>
      </c>
      <c r="M1255" s="2" t="str">
        <f t="shared" si="250"/>
        <v>Wednesday</v>
      </c>
      <c r="N1255" s="2" t="str">
        <f t="shared" si="251"/>
        <v>Wednesday</v>
      </c>
      <c r="O1255" s="12">
        <f t="shared" si="252"/>
        <v>0</v>
      </c>
      <c r="P1255" s="11" t="str">
        <f t="shared" si="253"/>
        <v>Low Cost per Unit</v>
      </c>
      <c r="Q1255" s="12">
        <f t="shared" si="254"/>
        <v>0</v>
      </c>
      <c r="R1255" s="12">
        <f t="shared" si="255"/>
        <v>0</v>
      </c>
      <c r="S1255" s="12">
        <f t="shared" si="256"/>
        <v>0</v>
      </c>
      <c r="T1255" s="12">
        <f t="shared" si="257"/>
        <v>0</v>
      </c>
      <c r="U1255" s="12">
        <f t="shared" si="258"/>
        <v>0</v>
      </c>
      <c r="V1255" s="13" t="str">
        <f t="shared" ca="1" si="259"/>
        <v>Greater Than 8 Weeks Old</v>
      </c>
    </row>
    <row r="1256" spans="1:22" x14ac:dyDescent="0.45">
      <c r="A1256" s="2" t="s">
        <v>113</v>
      </c>
      <c r="B1256" s="5">
        <v>43688</v>
      </c>
      <c r="C1256" s="5" t="s">
        <v>383</v>
      </c>
      <c r="D1256" s="5" t="s">
        <v>384</v>
      </c>
      <c r="E1256" s="6">
        <v>2</v>
      </c>
      <c r="F1256" s="3">
        <v>26</v>
      </c>
      <c r="G1256" s="3">
        <v>3.7</v>
      </c>
      <c r="H1256" s="8">
        <f t="shared" si="247"/>
        <v>1.85</v>
      </c>
      <c r="I1256" s="3">
        <v>22.3</v>
      </c>
      <c r="J1256" s="4">
        <v>0.86</v>
      </c>
      <c r="K1256" s="2" t="str">
        <f t="shared" si="248"/>
        <v>Sunday</v>
      </c>
      <c r="L1256" s="5">
        <f t="shared" si="249"/>
        <v>43691</v>
      </c>
      <c r="M1256" s="2" t="str">
        <f t="shared" si="250"/>
        <v>Wednesday</v>
      </c>
      <c r="N1256" s="2" t="str">
        <f t="shared" si="251"/>
        <v>Wednesday</v>
      </c>
      <c r="O1256" s="12">
        <f t="shared" si="252"/>
        <v>0</v>
      </c>
      <c r="P1256" s="11" t="str">
        <f t="shared" si="253"/>
        <v>Low Cost per Unit</v>
      </c>
      <c r="Q1256" s="12">
        <f t="shared" si="254"/>
        <v>0</v>
      </c>
      <c r="R1256" s="12">
        <f t="shared" si="255"/>
        <v>0.78</v>
      </c>
      <c r="S1256" s="12">
        <f t="shared" si="256"/>
        <v>0</v>
      </c>
      <c r="T1256" s="12">
        <f t="shared" si="257"/>
        <v>0</v>
      </c>
      <c r="U1256" s="12">
        <f t="shared" si="258"/>
        <v>0</v>
      </c>
      <c r="V1256" s="13" t="str">
        <f t="shared" ca="1" si="259"/>
        <v>Greater Than 8 Weeks Old</v>
      </c>
    </row>
    <row r="1257" spans="1:22" x14ac:dyDescent="0.45">
      <c r="A1257" s="2" t="s">
        <v>262</v>
      </c>
      <c r="B1257" s="5">
        <v>43688</v>
      </c>
      <c r="C1257" s="5" t="s">
        <v>383</v>
      </c>
      <c r="D1257" s="5" t="s">
        <v>384</v>
      </c>
      <c r="E1257" s="6">
        <v>13</v>
      </c>
      <c r="F1257" s="3">
        <v>129.87</v>
      </c>
      <c r="G1257" s="3">
        <v>57.2</v>
      </c>
      <c r="H1257" s="8">
        <f t="shared" si="247"/>
        <v>4.4000000000000004</v>
      </c>
      <c r="I1257" s="3">
        <v>72.67</v>
      </c>
      <c r="J1257" s="4">
        <v>0.56000000000000005</v>
      </c>
      <c r="K1257" s="2" t="str">
        <f t="shared" si="248"/>
        <v>Sunday</v>
      </c>
      <c r="L1257" s="5">
        <f t="shared" si="249"/>
        <v>43691</v>
      </c>
      <c r="M1257" s="2" t="str">
        <f t="shared" si="250"/>
        <v>Wednesday</v>
      </c>
      <c r="N1257" s="2" t="str">
        <f t="shared" si="251"/>
        <v>Wednesday</v>
      </c>
      <c r="O1257" s="12">
        <f t="shared" si="252"/>
        <v>0</v>
      </c>
      <c r="P1257" s="11" t="str">
        <f t="shared" si="253"/>
        <v>Low Cost per Unit</v>
      </c>
      <c r="Q1257" s="12">
        <f t="shared" si="254"/>
        <v>0</v>
      </c>
      <c r="R1257" s="12">
        <f t="shared" si="255"/>
        <v>3.8961000000000001</v>
      </c>
      <c r="S1257" s="12">
        <f t="shared" si="256"/>
        <v>0</v>
      </c>
      <c r="T1257" s="12">
        <f t="shared" si="257"/>
        <v>0</v>
      </c>
      <c r="U1257" s="12">
        <f t="shared" si="258"/>
        <v>0</v>
      </c>
      <c r="V1257" s="13" t="str">
        <f t="shared" ca="1" si="259"/>
        <v>Greater Than 8 Weeks Old</v>
      </c>
    </row>
    <row r="1258" spans="1:22" x14ac:dyDescent="0.45">
      <c r="A1258" s="2" t="s">
        <v>249</v>
      </c>
      <c r="B1258" s="5">
        <v>43688</v>
      </c>
      <c r="C1258" s="5" t="s">
        <v>383</v>
      </c>
      <c r="D1258" s="5" t="s">
        <v>384</v>
      </c>
      <c r="E1258" s="6">
        <v>2</v>
      </c>
      <c r="F1258" s="3">
        <v>18</v>
      </c>
      <c r="G1258" s="3">
        <v>6</v>
      </c>
      <c r="H1258" s="8">
        <f t="shared" si="247"/>
        <v>3</v>
      </c>
      <c r="I1258" s="3">
        <v>12</v>
      </c>
      <c r="J1258" s="4">
        <v>0.67</v>
      </c>
      <c r="K1258" s="2" t="str">
        <f t="shared" si="248"/>
        <v>Sunday</v>
      </c>
      <c r="L1258" s="5">
        <f t="shared" si="249"/>
        <v>43691</v>
      </c>
      <c r="M1258" s="2" t="str">
        <f t="shared" si="250"/>
        <v>Wednesday</v>
      </c>
      <c r="N1258" s="2" t="str">
        <f t="shared" si="251"/>
        <v>Wednesday</v>
      </c>
      <c r="O1258" s="12">
        <f t="shared" si="252"/>
        <v>0</v>
      </c>
      <c r="P1258" s="11" t="str">
        <f t="shared" si="253"/>
        <v>Low Cost per Unit</v>
      </c>
      <c r="Q1258" s="12">
        <f t="shared" si="254"/>
        <v>0</v>
      </c>
      <c r="R1258" s="12">
        <f t="shared" si="255"/>
        <v>0.54</v>
      </c>
      <c r="S1258" s="12">
        <f t="shared" si="256"/>
        <v>0</v>
      </c>
      <c r="T1258" s="12">
        <f t="shared" si="257"/>
        <v>0</v>
      </c>
      <c r="U1258" s="12">
        <f t="shared" si="258"/>
        <v>0</v>
      </c>
      <c r="V1258" s="13" t="str">
        <f t="shared" ca="1" si="259"/>
        <v>Greater Than 8 Weeks Old</v>
      </c>
    </row>
    <row r="1259" spans="1:22" x14ac:dyDescent="0.45">
      <c r="A1259" s="2" t="s">
        <v>56</v>
      </c>
      <c r="B1259" s="5">
        <v>43688</v>
      </c>
      <c r="C1259" s="5" t="s">
        <v>383</v>
      </c>
      <c r="D1259" s="5" t="s">
        <v>391</v>
      </c>
      <c r="E1259" s="6">
        <v>1</v>
      </c>
      <c r="F1259" s="3">
        <v>59</v>
      </c>
      <c r="G1259" s="3">
        <v>21</v>
      </c>
      <c r="H1259" s="8">
        <f t="shared" si="247"/>
        <v>21</v>
      </c>
      <c r="I1259" s="3">
        <v>38</v>
      </c>
      <c r="J1259" s="4">
        <v>0.64</v>
      </c>
      <c r="K1259" s="2" t="str">
        <f t="shared" si="248"/>
        <v>Sunday</v>
      </c>
      <c r="L1259" s="5">
        <f t="shared" si="249"/>
        <v>43691</v>
      </c>
      <c r="M1259" s="2" t="str">
        <f t="shared" si="250"/>
        <v>Wednesday</v>
      </c>
      <c r="N1259" s="2" t="str">
        <f t="shared" si="251"/>
        <v>Wednesday</v>
      </c>
      <c r="O1259" s="12">
        <f t="shared" si="252"/>
        <v>0</v>
      </c>
      <c r="P1259" s="11" t="str">
        <f t="shared" si="253"/>
        <v>High Cost per Unit</v>
      </c>
      <c r="Q1259" s="12">
        <f t="shared" si="254"/>
        <v>0</v>
      </c>
      <c r="R1259" s="12">
        <f t="shared" si="255"/>
        <v>0</v>
      </c>
      <c r="S1259" s="12">
        <f t="shared" si="256"/>
        <v>0</v>
      </c>
      <c r="T1259" s="12">
        <f t="shared" si="257"/>
        <v>0</v>
      </c>
      <c r="U1259" s="12">
        <f t="shared" si="258"/>
        <v>0</v>
      </c>
      <c r="V1259" s="13" t="str">
        <f t="shared" ca="1" si="259"/>
        <v>Greater Than 8 Weeks Old</v>
      </c>
    </row>
    <row r="1260" spans="1:22" x14ac:dyDescent="0.45">
      <c r="A1260" s="2" t="s">
        <v>59</v>
      </c>
      <c r="B1260" s="5">
        <v>43688</v>
      </c>
      <c r="C1260" s="5" t="s">
        <v>378</v>
      </c>
      <c r="D1260" s="5" t="s">
        <v>396</v>
      </c>
      <c r="E1260" s="6">
        <v>1</v>
      </c>
      <c r="F1260" s="3">
        <v>36</v>
      </c>
      <c r="G1260" s="3">
        <v>11.8</v>
      </c>
      <c r="H1260" s="8">
        <f t="shared" si="247"/>
        <v>11.8</v>
      </c>
      <c r="I1260" s="3">
        <v>24.2</v>
      </c>
      <c r="J1260" s="4">
        <v>0.67</v>
      </c>
      <c r="K1260" s="2" t="str">
        <f t="shared" si="248"/>
        <v>Sunday</v>
      </c>
      <c r="L1260" s="5">
        <f t="shared" si="249"/>
        <v>43691</v>
      </c>
      <c r="M1260" s="2" t="str">
        <f t="shared" si="250"/>
        <v>Wednesday</v>
      </c>
      <c r="N1260" s="2" t="str">
        <f t="shared" si="251"/>
        <v>Wednesday</v>
      </c>
      <c r="O1260" s="12">
        <f t="shared" si="252"/>
        <v>0</v>
      </c>
      <c r="P1260" s="11" t="str">
        <f t="shared" si="253"/>
        <v>Low Cost per Unit</v>
      </c>
      <c r="Q1260" s="12">
        <f t="shared" si="254"/>
        <v>0</v>
      </c>
      <c r="R1260" s="12">
        <f t="shared" si="255"/>
        <v>0</v>
      </c>
      <c r="S1260" s="12">
        <f t="shared" si="256"/>
        <v>0</v>
      </c>
      <c r="T1260" s="12">
        <f t="shared" si="257"/>
        <v>0</v>
      </c>
      <c r="U1260" s="12">
        <f t="shared" si="258"/>
        <v>0</v>
      </c>
      <c r="V1260" s="13" t="str">
        <f t="shared" ca="1" si="259"/>
        <v>Greater Than 8 Weeks Old</v>
      </c>
    </row>
    <row r="1261" spans="1:22" x14ac:dyDescent="0.45">
      <c r="A1261" s="2" t="s">
        <v>116</v>
      </c>
      <c r="B1261" s="5">
        <v>43688</v>
      </c>
      <c r="C1261" s="5" t="s">
        <v>378</v>
      </c>
      <c r="D1261" s="5" t="s">
        <v>397</v>
      </c>
      <c r="E1261" s="6">
        <v>10</v>
      </c>
      <c r="F1261" s="3">
        <v>79.900000000000006</v>
      </c>
      <c r="G1261" s="3">
        <v>27.8</v>
      </c>
      <c r="H1261" s="8">
        <f t="shared" si="247"/>
        <v>2.7800000000000002</v>
      </c>
      <c r="I1261" s="3">
        <v>52.1</v>
      </c>
      <c r="J1261" s="4">
        <v>0.65</v>
      </c>
      <c r="K1261" s="2" t="str">
        <f t="shared" si="248"/>
        <v>Sunday</v>
      </c>
      <c r="L1261" s="5">
        <f t="shared" si="249"/>
        <v>43691</v>
      </c>
      <c r="M1261" s="2" t="str">
        <f t="shared" si="250"/>
        <v>Wednesday</v>
      </c>
      <c r="N1261" s="2" t="str">
        <f t="shared" si="251"/>
        <v>Wednesday</v>
      </c>
      <c r="O1261" s="12">
        <f t="shared" si="252"/>
        <v>0</v>
      </c>
      <c r="P1261" s="11" t="str">
        <f t="shared" si="253"/>
        <v>Low Cost per Unit</v>
      </c>
      <c r="Q1261" s="12">
        <f t="shared" si="254"/>
        <v>0</v>
      </c>
      <c r="R1261" s="12">
        <f t="shared" si="255"/>
        <v>2.3970000000000002</v>
      </c>
      <c r="S1261" s="12">
        <f t="shared" si="256"/>
        <v>0</v>
      </c>
      <c r="T1261" s="12">
        <f t="shared" si="257"/>
        <v>0</v>
      </c>
      <c r="U1261" s="12">
        <f t="shared" si="258"/>
        <v>0</v>
      </c>
      <c r="V1261" s="13" t="str">
        <f t="shared" ca="1" si="259"/>
        <v>Greater Than 8 Weeks Old</v>
      </c>
    </row>
    <row r="1262" spans="1:22" x14ac:dyDescent="0.45">
      <c r="A1262" s="2" t="s">
        <v>62</v>
      </c>
      <c r="B1262" s="5">
        <v>43688</v>
      </c>
      <c r="C1262" s="5" t="s">
        <v>383</v>
      </c>
      <c r="D1262" s="5" t="s">
        <v>398</v>
      </c>
      <c r="E1262" s="6">
        <v>3</v>
      </c>
      <c r="F1262" s="3">
        <v>96</v>
      </c>
      <c r="G1262" s="3">
        <v>33.6</v>
      </c>
      <c r="H1262" s="8">
        <f t="shared" si="247"/>
        <v>11.200000000000001</v>
      </c>
      <c r="I1262" s="3">
        <v>62.4</v>
      </c>
      <c r="J1262" s="4">
        <v>0.65</v>
      </c>
      <c r="K1262" s="2" t="str">
        <f t="shared" si="248"/>
        <v>Sunday</v>
      </c>
      <c r="L1262" s="5">
        <f t="shared" si="249"/>
        <v>43691</v>
      </c>
      <c r="M1262" s="2" t="str">
        <f t="shared" si="250"/>
        <v>Wednesday</v>
      </c>
      <c r="N1262" s="2" t="str">
        <f t="shared" si="251"/>
        <v>Wednesday</v>
      </c>
      <c r="O1262" s="12">
        <f t="shared" si="252"/>
        <v>0</v>
      </c>
      <c r="P1262" s="11" t="str">
        <f t="shared" si="253"/>
        <v>Low Cost per Unit</v>
      </c>
      <c r="Q1262" s="12">
        <f t="shared" si="254"/>
        <v>0</v>
      </c>
      <c r="R1262" s="12">
        <f t="shared" si="255"/>
        <v>2.88</v>
      </c>
      <c r="S1262" s="12">
        <f t="shared" si="256"/>
        <v>0</v>
      </c>
      <c r="T1262" s="12">
        <f t="shared" si="257"/>
        <v>0</v>
      </c>
      <c r="U1262" s="12">
        <f t="shared" si="258"/>
        <v>0</v>
      </c>
      <c r="V1262" s="13" t="str">
        <f t="shared" ca="1" si="259"/>
        <v>Greater Than 8 Weeks Old</v>
      </c>
    </row>
    <row r="1263" spans="1:22" x14ac:dyDescent="0.45">
      <c r="A1263" s="2" t="s">
        <v>225</v>
      </c>
      <c r="B1263" s="5">
        <v>43688</v>
      </c>
      <c r="C1263" s="5" t="s">
        <v>383</v>
      </c>
      <c r="D1263" s="5" t="s">
        <v>398</v>
      </c>
      <c r="E1263" s="6">
        <v>1</v>
      </c>
      <c r="F1263" s="3">
        <v>69</v>
      </c>
      <c r="G1263" s="3">
        <v>31.25</v>
      </c>
      <c r="H1263" s="8">
        <f t="shared" si="247"/>
        <v>31.25</v>
      </c>
      <c r="I1263" s="3">
        <v>37.75</v>
      </c>
      <c r="J1263" s="4">
        <v>0.55000000000000004</v>
      </c>
      <c r="K1263" s="2" t="str">
        <f t="shared" si="248"/>
        <v>Sunday</v>
      </c>
      <c r="L1263" s="5">
        <f t="shared" si="249"/>
        <v>43691</v>
      </c>
      <c r="M1263" s="2" t="str">
        <f t="shared" si="250"/>
        <v>Wednesday</v>
      </c>
      <c r="N1263" s="2" t="str">
        <f t="shared" si="251"/>
        <v>Wednesday</v>
      </c>
      <c r="O1263" s="12">
        <f t="shared" si="252"/>
        <v>0</v>
      </c>
      <c r="P1263" s="11" t="str">
        <f t="shared" si="253"/>
        <v>High Cost per Unit</v>
      </c>
      <c r="Q1263" s="12">
        <f t="shared" si="254"/>
        <v>0</v>
      </c>
      <c r="R1263" s="12">
        <f t="shared" si="255"/>
        <v>0</v>
      </c>
      <c r="S1263" s="12">
        <f t="shared" si="256"/>
        <v>0</v>
      </c>
      <c r="T1263" s="12">
        <f t="shared" si="257"/>
        <v>0</v>
      </c>
      <c r="U1263" s="12">
        <f t="shared" si="258"/>
        <v>0</v>
      </c>
      <c r="V1263" s="13" t="str">
        <f t="shared" ca="1" si="259"/>
        <v>Greater Than 8 Weeks Old</v>
      </c>
    </row>
    <row r="1264" spans="1:22" x14ac:dyDescent="0.45">
      <c r="A1264" s="2" t="s">
        <v>166</v>
      </c>
      <c r="B1264" s="5">
        <v>43688</v>
      </c>
      <c r="C1264" s="5" t="s">
        <v>369</v>
      </c>
      <c r="D1264" s="5" t="s">
        <v>372</v>
      </c>
      <c r="E1264" s="6">
        <v>1</v>
      </c>
      <c r="F1264" s="3">
        <v>35</v>
      </c>
      <c r="G1264" s="3">
        <v>9.9499999999999993</v>
      </c>
      <c r="H1264" s="8">
        <f t="shared" si="247"/>
        <v>9.9499999999999993</v>
      </c>
      <c r="I1264" s="3">
        <v>25.05</v>
      </c>
      <c r="J1264" s="4">
        <v>0.72</v>
      </c>
      <c r="K1264" s="2" t="str">
        <f t="shared" si="248"/>
        <v>Sunday</v>
      </c>
      <c r="L1264" s="5">
        <f t="shared" si="249"/>
        <v>43691</v>
      </c>
      <c r="M1264" s="2" t="str">
        <f t="shared" si="250"/>
        <v>Wednesday</v>
      </c>
      <c r="N1264" s="2" t="str">
        <f t="shared" si="251"/>
        <v>Wednesday</v>
      </c>
      <c r="O1264" s="12">
        <f t="shared" si="252"/>
        <v>0</v>
      </c>
      <c r="P1264" s="11" t="str">
        <f t="shared" si="253"/>
        <v>Low Cost per Unit</v>
      </c>
      <c r="Q1264" s="12">
        <f t="shared" si="254"/>
        <v>0</v>
      </c>
      <c r="R1264" s="12">
        <f t="shared" si="255"/>
        <v>0</v>
      </c>
      <c r="S1264" s="12">
        <f t="shared" si="256"/>
        <v>0</v>
      </c>
      <c r="T1264" s="12">
        <f t="shared" si="257"/>
        <v>0</v>
      </c>
      <c r="U1264" s="12">
        <f t="shared" si="258"/>
        <v>0</v>
      </c>
      <c r="V1264" s="13" t="str">
        <f t="shared" ca="1" si="259"/>
        <v>Greater Than 8 Weeks Old</v>
      </c>
    </row>
    <row r="1265" spans="1:22" x14ac:dyDescent="0.45">
      <c r="A1265" s="2" t="s">
        <v>263</v>
      </c>
      <c r="B1265" s="5">
        <v>43688</v>
      </c>
      <c r="C1265" s="5" t="s">
        <v>383</v>
      </c>
      <c r="D1265" s="5" t="s">
        <v>384</v>
      </c>
      <c r="E1265" s="6">
        <v>1</v>
      </c>
      <c r="F1265" s="3">
        <v>32</v>
      </c>
      <c r="G1265" s="3">
        <v>12.8</v>
      </c>
      <c r="H1265" s="8">
        <f t="shared" si="247"/>
        <v>12.8</v>
      </c>
      <c r="I1265" s="3">
        <v>19.2</v>
      </c>
      <c r="J1265" s="4">
        <v>0.6</v>
      </c>
      <c r="K1265" s="2" t="str">
        <f t="shared" si="248"/>
        <v>Sunday</v>
      </c>
      <c r="L1265" s="5">
        <f t="shared" si="249"/>
        <v>43691</v>
      </c>
      <c r="M1265" s="2" t="str">
        <f t="shared" si="250"/>
        <v>Wednesday</v>
      </c>
      <c r="N1265" s="2" t="str">
        <f t="shared" si="251"/>
        <v>Wednesday</v>
      </c>
      <c r="O1265" s="12">
        <f t="shared" si="252"/>
        <v>0</v>
      </c>
      <c r="P1265" s="11" t="str">
        <f t="shared" si="253"/>
        <v>Low Cost per Unit</v>
      </c>
      <c r="Q1265" s="12">
        <f t="shared" si="254"/>
        <v>0</v>
      </c>
      <c r="R1265" s="12">
        <f t="shared" si="255"/>
        <v>0</v>
      </c>
      <c r="S1265" s="12">
        <f t="shared" si="256"/>
        <v>0</v>
      </c>
      <c r="T1265" s="12">
        <f t="shared" si="257"/>
        <v>0</v>
      </c>
      <c r="U1265" s="12">
        <f t="shared" si="258"/>
        <v>0</v>
      </c>
      <c r="V1265" s="13" t="str">
        <f t="shared" ca="1" si="259"/>
        <v>Greater Than 8 Weeks Old</v>
      </c>
    </row>
    <row r="1266" spans="1:22" x14ac:dyDescent="0.45">
      <c r="A1266" s="2" t="s">
        <v>251</v>
      </c>
      <c r="B1266" s="5">
        <v>43688</v>
      </c>
      <c r="C1266" s="5" t="s">
        <v>383</v>
      </c>
      <c r="D1266" s="5" t="s">
        <v>384</v>
      </c>
      <c r="E1266" s="6">
        <v>4</v>
      </c>
      <c r="F1266" s="3">
        <v>76</v>
      </c>
      <c r="G1266" s="3">
        <v>38</v>
      </c>
      <c r="H1266" s="8">
        <f t="shared" si="247"/>
        <v>9.5</v>
      </c>
      <c r="I1266" s="3">
        <v>38</v>
      </c>
      <c r="J1266" s="4">
        <v>0.5</v>
      </c>
      <c r="K1266" s="2" t="str">
        <f t="shared" si="248"/>
        <v>Sunday</v>
      </c>
      <c r="L1266" s="5">
        <f t="shared" si="249"/>
        <v>43691</v>
      </c>
      <c r="M1266" s="2" t="str">
        <f t="shared" si="250"/>
        <v>Wednesday</v>
      </c>
      <c r="N1266" s="2" t="str">
        <f t="shared" si="251"/>
        <v>Wednesday</v>
      </c>
      <c r="O1266" s="12">
        <f t="shared" si="252"/>
        <v>0</v>
      </c>
      <c r="P1266" s="11" t="str">
        <f t="shared" si="253"/>
        <v>Low Cost per Unit</v>
      </c>
      <c r="Q1266" s="12">
        <f t="shared" si="254"/>
        <v>0</v>
      </c>
      <c r="R1266" s="12">
        <f t="shared" si="255"/>
        <v>2.2799999999999998</v>
      </c>
      <c r="S1266" s="12">
        <f t="shared" si="256"/>
        <v>0</v>
      </c>
      <c r="T1266" s="12">
        <f t="shared" si="257"/>
        <v>0</v>
      </c>
      <c r="U1266" s="12">
        <f t="shared" si="258"/>
        <v>0</v>
      </c>
      <c r="V1266" s="13" t="str">
        <f t="shared" ca="1" si="259"/>
        <v>Greater Than 8 Weeks Old</v>
      </c>
    </row>
    <row r="1267" spans="1:22" x14ac:dyDescent="0.45">
      <c r="A1267" s="2" t="s">
        <v>67</v>
      </c>
      <c r="B1267" s="5">
        <v>43688</v>
      </c>
      <c r="C1267" s="5" t="s">
        <v>369</v>
      </c>
      <c r="D1267" s="5" t="s">
        <v>374</v>
      </c>
      <c r="E1267" s="6">
        <v>50</v>
      </c>
      <c r="F1267" s="3">
        <v>1171.51</v>
      </c>
      <c r="G1267" s="3">
        <v>547.5</v>
      </c>
      <c r="H1267" s="8">
        <f t="shared" si="247"/>
        <v>10.95</v>
      </c>
      <c r="I1267" s="3">
        <v>624.01</v>
      </c>
      <c r="J1267" s="4">
        <v>0.53</v>
      </c>
      <c r="K1267" s="2" t="str">
        <f t="shared" si="248"/>
        <v>Sunday</v>
      </c>
      <c r="L1267" s="5">
        <f t="shared" si="249"/>
        <v>43691</v>
      </c>
      <c r="M1267" s="2" t="str">
        <f t="shared" si="250"/>
        <v>Wednesday</v>
      </c>
      <c r="N1267" s="2" t="str">
        <f t="shared" si="251"/>
        <v>Wednesday</v>
      </c>
      <c r="O1267" s="12">
        <f t="shared" si="252"/>
        <v>0</v>
      </c>
      <c r="P1267" s="11" t="str">
        <f t="shared" si="253"/>
        <v>Low Cost per Unit</v>
      </c>
      <c r="Q1267" s="12">
        <f t="shared" si="254"/>
        <v>0</v>
      </c>
      <c r="R1267" s="12">
        <f t="shared" si="255"/>
        <v>35.145299999999999</v>
      </c>
      <c r="S1267" s="12">
        <f t="shared" si="256"/>
        <v>0</v>
      </c>
      <c r="T1267" s="12">
        <f t="shared" si="257"/>
        <v>0</v>
      </c>
      <c r="U1267" s="12">
        <f t="shared" si="258"/>
        <v>0</v>
      </c>
      <c r="V1267" s="13" t="str">
        <f t="shared" ca="1" si="259"/>
        <v>Greater Than 8 Weeks Old</v>
      </c>
    </row>
    <row r="1268" spans="1:22" x14ac:dyDescent="0.45">
      <c r="A1268" s="2" t="s">
        <v>118</v>
      </c>
      <c r="B1268" s="5">
        <v>43688</v>
      </c>
      <c r="C1268" s="5" t="s">
        <v>375</v>
      </c>
      <c r="D1268" s="5" t="s">
        <v>377</v>
      </c>
      <c r="E1268" s="6">
        <v>12</v>
      </c>
      <c r="F1268" s="3">
        <v>121.99</v>
      </c>
      <c r="G1268" s="3">
        <v>81</v>
      </c>
      <c r="H1268" s="8">
        <f t="shared" si="247"/>
        <v>6.75</v>
      </c>
      <c r="I1268" s="3">
        <v>40.99</v>
      </c>
      <c r="J1268" s="4">
        <v>0.34</v>
      </c>
      <c r="K1268" s="2" t="str">
        <f t="shared" si="248"/>
        <v>Sunday</v>
      </c>
      <c r="L1268" s="5">
        <f t="shared" si="249"/>
        <v>43691</v>
      </c>
      <c r="M1268" s="2" t="str">
        <f t="shared" si="250"/>
        <v>Wednesday</v>
      </c>
      <c r="N1268" s="2" t="str">
        <f t="shared" si="251"/>
        <v>Wednesday</v>
      </c>
      <c r="O1268" s="12">
        <f t="shared" si="252"/>
        <v>0</v>
      </c>
      <c r="P1268" s="11" t="str">
        <f t="shared" si="253"/>
        <v>Low Cost per Unit</v>
      </c>
      <c r="Q1268" s="12">
        <f t="shared" si="254"/>
        <v>0</v>
      </c>
      <c r="R1268" s="12">
        <f t="shared" si="255"/>
        <v>3.6596999999999995</v>
      </c>
      <c r="S1268" s="12">
        <f t="shared" si="256"/>
        <v>0</v>
      </c>
      <c r="T1268" s="12">
        <f t="shared" si="257"/>
        <v>0</v>
      </c>
      <c r="U1268" s="12">
        <f t="shared" si="258"/>
        <v>0</v>
      </c>
      <c r="V1268" s="13" t="str">
        <f t="shared" ca="1" si="259"/>
        <v>Greater Than 8 Weeks Old</v>
      </c>
    </row>
    <row r="1269" spans="1:22" x14ac:dyDescent="0.45">
      <c r="A1269" s="2" t="s">
        <v>68</v>
      </c>
      <c r="B1269" s="5">
        <v>43688</v>
      </c>
      <c r="C1269" s="5" t="s">
        <v>375</v>
      </c>
      <c r="D1269" s="5" t="s">
        <v>377</v>
      </c>
      <c r="E1269" s="6">
        <v>19</v>
      </c>
      <c r="F1269" s="3">
        <v>170.81</v>
      </c>
      <c r="G1269" s="3">
        <v>45.03</v>
      </c>
      <c r="H1269" s="8">
        <f t="shared" si="247"/>
        <v>2.37</v>
      </c>
      <c r="I1269" s="3">
        <v>125.78</v>
      </c>
      <c r="J1269" s="4">
        <v>0.74</v>
      </c>
      <c r="K1269" s="2" t="str">
        <f t="shared" si="248"/>
        <v>Sunday</v>
      </c>
      <c r="L1269" s="5">
        <f t="shared" si="249"/>
        <v>43691</v>
      </c>
      <c r="M1269" s="2" t="str">
        <f t="shared" si="250"/>
        <v>Wednesday</v>
      </c>
      <c r="N1269" s="2" t="str">
        <f t="shared" si="251"/>
        <v>Wednesday</v>
      </c>
      <c r="O1269" s="12">
        <f t="shared" si="252"/>
        <v>0</v>
      </c>
      <c r="P1269" s="11" t="str">
        <f t="shared" si="253"/>
        <v>Low Cost per Unit</v>
      </c>
      <c r="Q1269" s="12">
        <f t="shared" si="254"/>
        <v>0</v>
      </c>
      <c r="R1269" s="12">
        <f t="shared" si="255"/>
        <v>5.1242999999999999</v>
      </c>
      <c r="S1269" s="12">
        <f t="shared" si="256"/>
        <v>0</v>
      </c>
      <c r="T1269" s="12">
        <f t="shared" si="257"/>
        <v>0</v>
      </c>
      <c r="U1269" s="12">
        <f t="shared" si="258"/>
        <v>0</v>
      </c>
      <c r="V1269" s="13" t="str">
        <f t="shared" ca="1" si="259"/>
        <v>Greater Than 8 Weeks Old</v>
      </c>
    </row>
    <row r="1270" spans="1:22" x14ac:dyDescent="0.45">
      <c r="A1270" s="2" t="s">
        <v>69</v>
      </c>
      <c r="B1270" s="5">
        <v>43688</v>
      </c>
      <c r="C1270" s="5" t="s">
        <v>375</v>
      </c>
      <c r="D1270" s="5" t="s">
        <v>377</v>
      </c>
      <c r="E1270" s="6">
        <v>103</v>
      </c>
      <c r="F1270" s="3">
        <v>1028.97</v>
      </c>
      <c r="G1270" s="3">
        <v>618</v>
      </c>
      <c r="H1270" s="8">
        <f t="shared" si="247"/>
        <v>6</v>
      </c>
      <c r="I1270" s="3">
        <v>410.97</v>
      </c>
      <c r="J1270" s="4">
        <v>0.4</v>
      </c>
      <c r="K1270" s="2" t="str">
        <f t="shared" si="248"/>
        <v>Sunday</v>
      </c>
      <c r="L1270" s="5">
        <f t="shared" si="249"/>
        <v>43691</v>
      </c>
      <c r="M1270" s="2" t="str">
        <f t="shared" si="250"/>
        <v>Wednesday</v>
      </c>
      <c r="N1270" s="2" t="str">
        <f t="shared" si="251"/>
        <v>Wednesday</v>
      </c>
      <c r="O1270" s="12">
        <f t="shared" si="252"/>
        <v>0</v>
      </c>
      <c r="P1270" s="11" t="str">
        <f t="shared" si="253"/>
        <v>Low Cost per Unit</v>
      </c>
      <c r="Q1270" s="12">
        <f t="shared" si="254"/>
        <v>0</v>
      </c>
      <c r="R1270" s="12">
        <f t="shared" si="255"/>
        <v>30.8691</v>
      </c>
      <c r="S1270" s="12">
        <f t="shared" si="256"/>
        <v>0</v>
      </c>
      <c r="T1270" s="12">
        <f t="shared" si="257"/>
        <v>0</v>
      </c>
      <c r="U1270" s="12">
        <f t="shared" si="258"/>
        <v>0</v>
      </c>
      <c r="V1270" s="13" t="str">
        <f t="shared" ca="1" si="259"/>
        <v>Greater Than 8 Weeks Old</v>
      </c>
    </row>
    <row r="1271" spans="1:22" x14ac:dyDescent="0.45">
      <c r="A1271" s="2" t="s">
        <v>167</v>
      </c>
      <c r="B1271" s="5">
        <v>43688</v>
      </c>
      <c r="C1271" s="5" t="s">
        <v>378</v>
      </c>
      <c r="D1271" s="5" t="s">
        <v>379</v>
      </c>
      <c r="E1271" s="6">
        <v>5</v>
      </c>
      <c r="F1271" s="3">
        <v>125</v>
      </c>
      <c r="G1271" s="3">
        <v>37.200000000000003</v>
      </c>
      <c r="H1271" s="8">
        <f t="shared" si="247"/>
        <v>7.44</v>
      </c>
      <c r="I1271" s="3">
        <v>87.8</v>
      </c>
      <c r="J1271" s="4">
        <v>0.7</v>
      </c>
      <c r="K1271" s="2" t="str">
        <f t="shared" si="248"/>
        <v>Sunday</v>
      </c>
      <c r="L1271" s="5">
        <f t="shared" si="249"/>
        <v>43691</v>
      </c>
      <c r="M1271" s="2" t="str">
        <f t="shared" si="250"/>
        <v>Wednesday</v>
      </c>
      <c r="N1271" s="2" t="str">
        <f t="shared" si="251"/>
        <v>Wednesday</v>
      </c>
      <c r="O1271" s="12">
        <f t="shared" si="252"/>
        <v>0</v>
      </c>
      <c r="P1271" s="11" t="str">
        <f t="shared" si="253"/>
        <v>Low Cost per Unit</v>
      </c>
      <c r="Q1271" s="12">
        <f t="shared" si="254"/>
        <v>0</v>
      </c>
      <c r="R1271" s="12">
        <f t="shared" si="255"/>
        <v>3.75</v>
      </c>
      <c r="S1271" s="12">
        <f t="shared" si="256"/>
        <v>0</v>
      </c>
      <c r="T1271" s="12">
        <f t="shared" si="257"/>
        <v>0</v>
      </c>
      <c r="U1271" s="12">
        <f t="shared" si="258"/>
        <v>0</v>
      </c>
      <c r="V1271" s="13" t="str">
        <f t="shared" ca="1" si="259"/>
        <v>Greater Than 8 Weeks Old</v>
      </c>
    </row>
    <row r="1272" spans="1:22" x14ac:dyDescent="0.45">
      <c r="A1272" s="2" t="s">
        <v>252</v>
      </c>
      <c r="B1272" s="5">
        <v>43688</v>
      </c>
      <c r="C1272" s="5" t="s">
        <v>378</v>
      </c>
      <c r="D1272" s="5" t="s">
        <v>379</v>
      </c>
      <c r="E1272" s="6">
        <v>21</v>
      </c>
      <c r="F1272" s="3">
        <v>314.79000000000002</v>
      </c>
      <c r="G1272" s="3">
        <v>163.80000000000001</v>
      </c>
      <c r="H1272" s="8">
        <f t="shared" si="247"/>
        <v>7.8000000000000007</v>
      </c>
      <c r="I1272" s="3">
        <v>150.99</v>
      </c>
      <c r="J1272" s="4">
        <v>0.48</v>
      </c>
      <c r="K1272" s="2" t="str">
        <f t="shared" si="248"/>
        <v>Sunday</v>
      </c>
      <c r="L1272" s="5">
        <f t="shared" si="249"/>
        <v>43691</v>
      </c>
      <c r="M1272" s="2" t="str">
        <f t="shared" si="250"/>
        <v>Wednesday</v>
      </c>
      <c r="N1272" s="2" t="str">
        <f t="shared" si="251"/>
        <v>Wednesday</v>
      </c>
      <c r="O1272" s="12">
        <f t="shared" si="252"/>
        <v>0</v>
      </c>
      <c r="P1272" s="11" t="str">
        <f t="shared" si="253"/>
        <v>Low Cost per Unit</v>
      </c>
      <c r="Q1272" s="12">
        <f t="shared" si="254"/>
        <v>0</v>
      </c>
      <c r="R1272" s="12">
        <f t="shared" si="255"/>
        <v>9.4436999999999998</v>
      </c>
      <c r="S1272" s="12">
        <f t="shared" si="256"/>
        <v>0</v>
      </c>
      <c r="T1272" s="12">
        <f t="shared" si="257"/>
        <v>0</v>
      </c>
      <c r="U1272" s="12">
        <f t="shared" si="258"/>
        <v>0</v>
      </c>
      <c r="V1272" s="13" t="str">
        <f t="shared" ca="1" si="259"/>
        <v>Greater Than 8 Weeks Old</v>
      </c>
    </row>
    <row r="1273" spans="1:22" x14ac:dyDescent="0.45">
      <c r="A1273" s="2" t="s">
        <v>70</v>
      </c>
      <c r="B1273" s="5">
        <v>43688</v>
      </c>
      <c r="C1273" s="5" t="s">
        <v>378</v>
      </c>
      <c r="D1273" s="5" t="s">
        <v>379</v>
      </c>
      <c r="E1273" s="6">
        <v>2</v>
      </c>
      <c r="F1273" s="3">
        <v>52</v>
      </c>
      <c r="G1273" s="3">
        <v>12.32</v>
      </c>
      <c r="H1273" s="8">
        <f t="shared" si="247"/>
        <v>6.16</v>
      </c>
      <c r="I1273" s="3">
        <v>39.68</v>
      </c>
      <c r="J1273" s="4">
        <v>0.76</v>
      </c>
      <c r="K1273" s="2" t="str">
        <f t="shared" si="248"/>
        <v>Sunday</v>
      </c>
      <c r="L1273" s="5">
        <f t="shared" si="249"/>
        <v>43691</v>
      </c>
      <c r="M1273" s="2" t="str">
        <f t="shared" si="250"/>
        <v>Wednesday</v>
      </c>
      <c r="N1273" s="2" t="str">
        <f t="shared" si="251"/>
        <v>Wednesday</v>
      </c>
      <c r="O1273" s="12">
        <f t="shared" si="252"/>
        <v>0</v>
      </c>
      <c r="P1273" s="11" t="str">
        <f t="shared" si="253"/>
        <v>Low Cost per Unit</v>
      </c>
      <c r="Q1273" s="12">
        <f t="shared" si="254"/>
        <v>0</v>
      </c>
      <c r="R1273" s="12">
        <f t="shared" si="255"/>
        <v>1.56</v>
      </c>
      <c r="S1273" s="12">
        <f t="shared" si="256"/>
        <v>0</v>
      </c>
      <c r="T1273" s="12">
        <f t="shared" si="257"/>
        <v>0</v>
      </c>
      <c r="U1273" s="12">
        <f t="shared" si="258"/>
        <v>0</v>
      </c>
      <c r="V1273" s="13" t="str">
        <f t="shared" ca="1" si="259"/>
        <v>Greater Than 8 Weeks Old</v>
      </c>
    </row>
    <row r="1274" spans="1:22" x14ac:dyDescent="0.45">
      <c r="A1274" s="2" t="s">
        <v>253</v>
      </c>
      <c r="B1274" s="5">
        <v>43688</v>
      </c>
      <c r="C1274" s="5" t="s">
        <v>378</v>
      </c>
      <c r="D1274" s="5" t="s">
        <v>379</v>
      </c>
      <c r="E1274" s="6">
        <v>1</v>
      </c>
      <c r="F1274" s="3">
        <v>36</v>
      </c>
      <c r="G1274" s="3">
        <v>16.579999999999998</v>
      </c>
      <c r="H1274" s="8">
        <f t="shared" si="247"/>
        <v>16.579999999999998</v>
      </c>
      <c r="I1274" s="3">
        <v>19.420000000000002</v>
      </c>
      <c r="J1274" s="4">
        <v>0.54</v>
      </c>
      <c r="K1274" s="2" t="str">
        <f t="shared" si="248"/>
        <v>Sunday</v>
      </c>
      <c r="L1274" s="5">
        <f t="shared" si="249"/>
        <v>43691</v>
      </c>
      <c r="M1274" s="2" t="str">
        <f t="shared" si="250"/>
        <v>Wednesday</v>
      </c>
      <c r="N1274" s="2" t="str">
        <f t="shared" si="251"/>
        <v>Wednesday</v>
      </c>
      <c r="O1274" s="12">
        <f t="shared" si="252"/>
        <v>0</v>
      </c>
      <c r="P1274" s="11" t="str">
        <f t="shared" si="253"/>
        <v>Low Cost per Unit</v>
      </c>
      <c r="Q1274" s="12">
        <f t="shared" si="254"/>
        <v>0</v>
      </c>
      <c r="R1274" s="12">
        <f t="shared" si="255"/>
        <v>0</v>
      </c>
      <c r="S1274" s="12">
        <f t="shared" si="256"/>
        <v>0</v>
      </c>
      <c r="T1274" s="12">
        <f t="shared" si="257"/>
        <v>0</v>
      </c>
      <c r="U1274" s="12">
        <f t="shared" si="258"/>
        <v>0</v>
      </c>
      <c r="V1274" s="13" t="str">
        <f t="shared" ca="1" si="259"/>
        <v>Greater Than 8 Weeks Old</v>
      </c>
    </row>
    <row r="1275" spans="1:22" x14ac:dyDescent="0.45">
      <c r="A1275" s="2" t="s">
        <v>226</v>
      </c>
      <c r="B1275" s="5">
        <v>43688</v>
      </c>
      <c r="C1275" s="5" t="s">
        <v>378</v>
      </c>
      <c r="D1275" s="5" t="s">
        <v>379</v>
      </c>
      <c r="E1275" s="6">
        <v>2</v>
      </c>
      <c r="F1275" s="3">
        <v>50</v>
      </c>
      <c r="G1275" s="3">
        <v>22.96</v>
      </c>
      <c r="H1275" s="8">
        <f t="shared" si="247"/>
        <v>11.48</v>
      </c>
      <c r="I1275" s="3">
        <v>27.04</v>
      </c>
      <c r="J1275" s="4">
        <v>0.54</v>
      </c>
      <c r="K1275" s="2" t="str">
        <f t="shared" si="248"/>
        <v>Sunday</v>
      </c>
      <c r="L1275" s="5">
        <f t="shared" si="249"/>
        <v>43691</v>
      </c>
      <c r="M1275" s="2" t="str">
        <f t="shared" si="250"/>
        <v>Wednesday</v>
      </c>
      <c r="N1275" s="2" t="str">
        <f t="shared" si="251"/>
        <v>Wednesday</v>
      </c>
      <c r="O1275" s="12">
        <f t="shared" si="252"/>
        <v>0</v>
      </c>
      <c r="P1275" s="11" t="str">
        <f t="shared" si="253"/>
        <v>Low Cost per Unit</v>
      </c>
      <c r="Q1275" s="12">
        <f t="shared" si="254"/>
        <v>0</v>
      </c>
      <c r="R1275" s="12">
        <f t="shared" si="255"/>
        <v>1.5</v>
      </c>
      <c r="S1275" s="12">
        <f t="shared" si="256"/>
        <v>0</v>
      </c>
      <c r="T1275" s="12">
        <f t="shared" si="257"/>
        <v>0</v>
      </c>
      <c r="U1275" s="12">
        <f t="shared" si="258"/>
        <v>0</v>
      </c>
      <c r="V1275" s="13" t="str">
        <f t="shared" ca="1" si="259"/>
        <v>Greater Than 8 Weeks Old</v>
      </c>
    </row>
    <row r="1276" spans="1:22" x14ac:dyDescent="0.45">
      <c r="A1276" s="2" t="s">
        <v>227</v>
      </c>
      <c r="B1276" s="5">
        <v>43688</v>
      </c>
      <c r="C1276" s="5" t="s">
        <v>378</v>
      </c>
      <c r="D1276" s="5" t="s">
        <v>379</v>
      </c>
      <c r="E1276" s="6">
        <v>2</v>
      </c>
      <c r="F1276" s="3">
        <v>50</v>
      </c>
      <c r="G1276" s="3">
        <v>22.96</v>
      </c>
      <c r="H1276" s="8">
        <f t="shared" si="247"/>
        <v>11.48</v>
      </c>
      <c r="I1276" s="3">
        <v>27.04</v>
      </c>
      <c r="J1276" s="4">
        <v>0.54</v>
      </c>
      <c r="K1276" s="2" t="str">
        <f t="shared" si="248"/>
        <v>Sunday</v>
      </c>
      <c r="L1276" s="5">
        <f t="shared" si="249"/>
        <v>43691</v>
      </c>
      <c r="M1276" s="2" t="str">
        <f t="shared" si="250"/>
        <v>Wednesday</v>
      </c>
      <c r="N1276" s="2" t="str">
        <f t="shared" si="251"/>
        <v>Wednesday</v>
      </c>
      <c r="O1276" s="12">
        <f t="shared" si="252"/>
        <v>0</v>
      </c>
      <c r="P1276" s="11" t="str">
        <f t="shared" si="253"/>
        <v>Low Cost per Unit</v>
      </c>
      <c r="Q1276" s="12">
        <f t="shared" si="254"/>
        <v>0</v>
      </c>
      <c r="R1276" s="12">
        <f t="shared" si="255"/>
        <v>1.5</v>
      </c>
      <c r="S1276" s="12">
        <f t="shared" si="256"/>
        <v>0</v>
      </c>
      <c r="T1276" s="12">
        <f t="shared" si="257"/>
        <v>0</v>
      </c>
      <c r="U1276" s="12">
        <f t="shared" si="258"/>
        <v>0</v>
      </c>
      <c r="V1276" s="13" t="str">
        <f t="shared" ca="1" si="259"/>
        <v>Greater Than 8 Weeks Old</v>
      </c>
    </row>
    <row r="1277" spans="1:22" x14ac:dyDescent="0.45">
      <c r="A1277" s="2" t="s">
        <v>228</v>
      </c>
      <c r="B1277" s="5">
        <v>43688</v>
      </c>
      <c r="C1277" s="5" t="s">
        <v>378</v>
      </c>
      <c r="D1277" s="5" t="s">
        <v>379</v>
      </c>
      <c r="E1277" s="6">
        <v>1</v>
      </c>
      <c r="F1277" s="3">
        <v>25</v>
      </c>
      <c r="G1277" s="3">
        <v>11.48</v>
      </c>
      <c r="H1277" s="8">
        <f t="shared" si="247"/>
        <v>11.48</v>
      </c>
      <c r="I1277" s="3">
        <v>13.52</v>
      </c>
      <c r="J1277" s="4">
        <v>0.54</v>
      </c>
      <c r="K1277" s="2" t="str">
        <f t="shared" si="248"/>
        <v>Sunday</v>
      </c>
      <c r="L1277" s="5">
        <f t="shared" si="249"/>
        <v>43691</v>
      </c>
      <c r="M1277" s="2" t="str">
        <f t="shared" si="250"/>
        <v>Wednesday</v>
      </c>
      <c r="N1277" s="2" t="str">
        <f t="shared" si="251"/>
        <v>Wednesday</v>
      </c>
      <c r="O1277" s="12">
        <f t="shared" si="252"/>
        <v>0</v>
      </c>
      <c r="P1277" s="11" t="str">
        <f t="shared" si="253"/>
        <v>Low Cost per Unit</v>
      </c>
      <c r="Q1277" s="12">
        <f t="shared" si="254"/>
        <v>0</v>
      </c>
      <c r="R1277" s="12">
        <f t="shared" si="255"/>
        <v>0</v>
      </c>
      <c r="S1277" s="12">
        <f t="shared" si="256"/>
        <v>0</v>
      </c>
      <c r="T1277" s="12">
        <f t="shared" si="257"/>
        <v>0</v>
      </c>
      <c r="U1277" s="12">
        <f t="shared" si="258"/>
        <v>0</v>
      </c>
      <c r="V1277" s="13" t="str">
        <f t="shared" ca="1" si="259"/>
        <v>Greater Than 8 Weeks Old</v>
      </c>
    </row>
    <row r="1278" spans="1:22" x14ac:dyDescent="0.45">
      <c r="A1278" s="2" t="s">
        <v>254</v>
      </c>
      <c r="B1278" s="5">
        <v>43688</v>
      </c>
      <c r="C1278" s="5" t="s">
        <v>383</v>
      </c>
      <c r="D1278" s="5" t="s">
        <v>384</v>
      </c>
      <c r="E1278" s="6">
        <v>6</v>
      </c>
      <c r="F1278" s="3">
        <v>174</v>
      </c>
      <c r="G1278" s="3">
        <v>75</v>
      </c>
      <c r="H1278" s="8">
        <f t="shared" si="247"/>
        <v>12.5</v>
      </c>
      <c r="I1278" s="3">
        <v>99</v>
      </c>
      <c r="J1278" s="4">
        <v>0.56999999999999995</v>
      </c>
      <c r="K1278" s="2" t="str">
        <f t="shared" si="248"/>
        <v>Sunday</v>
      </c>
      <c r="L1278" s="5">
        <f t="shared" si="249"/>
        <v>43691</v>
      </c>
      <c r="M1278" s="2" t="str">
        <f t="shared" si="250"/>
        <v>Wednesday</v>
      </c>
      <c r="N1278" s="2" t="str">
        <f t="shared" si="251"/>
        <v>Wednesday</v>
      </c>
      <c r="O1278" s="12">
        <f t="shared" si="252"/>
        <v>0</v>
      </c>
      <c r="P1278" s="11" t="str">
        <f t="shared" si="253"/>
        <v>Low Cost per Unit</v>
      </c>
      <c r="Q1278" s="12">
        <f t="shared" si="254"/>
        <v>0</v>
      </c>
      <c r="R1278" s="12">
        <f t="shared" si="255"/>
        <v>5.22</v>
      </c>
      <c r="S1278" s="12">
        <f t="shared" si="256"/>
        <v>0</v>
      </c>
      <c r="T1278" s="12">
        <f t="shared" si="257"/>
        <v>0</v>
      </c>
      <c r="U1278" s="12">
        <f t="shared" si="258"/>
        <v>0</v>
      </c>
      <c r="V1278" s="13" t="str">
        <f t="shared" ca="1" si="259"/>
        <v>Greater Than 8 Weeks Old</v>
      </c>
    </row>
    <row r="1279" spans="1:22" x14ac:dyDescent="0.45">
      <c r="A1279" s="2" t="s">
        <v>255</v>
      </c>
      <c r="B1279" s="5">
        <v>43688</v>
      </c>
      <c r="C1279" s="5" t="s">
        <v>375</v>
      </c>
      <c r="D1279" s="5" t="s">
        <v>377</v>
      </c>
      <c r="E1279" s="6">
        <v>1</v>
      </c>
      <c r="F1279" s="3">
        <v>20</v>
      </c>
      <c r="G1279" s="3">
        <v>7.12</v>
      </c>
      <c r="H1279" s="8">
        <f t="shared" si="247"/>
        <v>7.12</v>
      </c>
      <c r="I1279" s="3">
        <v>12.88</v>
      </c>
      <c r="J1279" s="4">
        <v>0.64</v>
      </c>
      <c r="K1279" s="2" t="str">
        <f t="shared" si="248"/>
        <v>Sunday</v>
      </c>
      <c r="L1279" s="5">
        <f t="shared" si="249"/>
        <v>43691</v>
      </c>
      <c r="M1279" s="2" t="str">
        <f t="shared" si="250"/>
        <v>Wednesday</v>
      </c>
      <c r="N1279" s="2" t="str">
        <f t="shared" si="251"/>
        <v>Wednesday</v>
      </c>
      <c r="O1279" s="12">
        <f t="shared" si="252"/>
        <v>0</v>
      </c>
      <c r="P1279" s="11" t="str">
        <f t="shared" si="253"/>
        <v>Low Cost per Unit</v>
      </c>
      <c r="Q1279" s="12">
        <f t="shared" si="254"/>
        <v>0</v>
      </c>
      <c r="R1279" s="12">
        <f t="shared" si="255"/>
        <v>0</v>
      </c>
      <c r="S1279" s="12">
        <f t="shared" si="256"/>
        <v>0</v>
      </c>
      <c r="T1279" s="12">
        <f t="shared" si="257"/>
        <v>0</v>
      </c>
      <c r="U1279" s="12">
        <f t="shared" si="258"/>
        <v>0</v>
      </c>
      <c r="V1279" s="13" t="str">
        <f t="shared" ca="1" si="259"/>
        <v>Greater Than 8 Weeks Old</v>
      </c>
    </row>
    <row r="1280" spans="1:22" x14ac:dyDescent="0.45">
      <c r="A1280" s="2" t="s">
        <v>276</v>
      </c>
      <c r="B1280" s="5">
        <v>43688</v>
      </c>
      <c r="C1280" s="5" t="s">
        <v>375</v>
      </c>
      <c r="D1280" s="5" t="s">
        <v>377</v>
      </c>
      <c r="E1280" s="6">
        <v>1</v>
      </c>
      <c r="F1280" s="3">
        <v>20</v>
      </c>
      <c r="G1280" s="3">
        <v>7.12</v>
      </c>
      <c r="H1280" s="8">
        <f t="shared" si="247"/>
        <v>7.12</v>
      </c>
      <c r="I1280" s="3">
        <v>12.88</v>
      </c>
      <c r="J1280" s="4">
        <v>0.64</v>
      </c>
      <c r="K1280" s="2" t="str">
        <f t="shared" si="248"/>
        <v>Sunday</v>
      </c>
      <c r="L1280" s="5">
        <f t="shared" si="249"/>
        <v>43691</v>
      </c>
      <c r="M1280" s="2" t="str">
        <f t="shared" si="250"/>
        <v>Wednesday</v>
      </c>
      <c r="N1280" s="2" t="str">
        <f t="shared" si="251"/>
        <v>Wednesday</v>
      </c>
      <c r="O1280" s="12">
        <f t="shared" si="252"/>
        <v>0</v>
      </c>
      <c r="P1280" s="11" t="str">
        <f t="shared" si="253"/>
        <v>Low Cost per Unit</v>
      </c>
      <c r="Q1280" s="12">
        <f t="shared" si="254"/>
        <v>0</v>
      </c>
      <c r="R1280" s="12">
        <f t="shared" si="255"/>
        <v>0</v>
      </c>
      <c r="S1280" s="12">
        <f t="shared" si="256"/>
        <v>0</v>
      </c>
      <c r="T1280" s="12">
        <f t="shared" si="257"/>
        <v>0</v>
      </c>
      <c r="U1280" s="12">
        <f t="shared" si="258"/>
        <v>0</v>
      </c>
      <c r="V1280" s="13" t="str">
        <f t="shared" ca="1" si="259"/>
        <v>Greater Than 8 Weeks Old</v>
      </c>
    </row>
    <row r="1281" spans="1:22" x14ac:dyDescent="0.45">
      <c r="A1281" s="2" t="s">
        <v>264</v>
      </c>
      <c r="B1281" s="5">
        <v>43688</v>
      </c>
      <c r="C1281" s="5" t="s">
        <v>375</v>
      </c>
      <c r="D1281" s="5" t="s">
        <v>377</v>
      </c>
      <c r="E1281" s="6">
        <v>1</v>
      </c>
      <c r="F1281" s="3">
        <v>20</v>
      </c>
      <c r="G1281" s="3">
        <v>7.12</v>
      </c>
      <c r="H1281" s="8">
        <f t="shared" si="247"/>
        <v>7.12</v>
      </c>
      <c r="I1281" s="3">
        <v>12.88</v>
      </c>
      <c r="J1281" s="4">
        <v>0.64</v>
      </c>
      <c r="K1281" s="2" t="str">
        <f t="shared" si="248"/>
        <v>Sunday</v>
      </c>
      <c r="L1281" s="5">
        <f t="shared" si="249"/>
        <v>43691</v>
      </c>
      <c r="M1281" s="2" t="str">
        <f t="shared" si="250"/>
        <v>Wednesday</v>
      </c>
      <c r="N1281" s="2" t="str">
        <f t="shared" si="251"/>
        <v>Wednesday</v>
      </c>
      <c r="O1281" s="12">
        <f t="shared" si="252"/>
        <v>0</v>
      </c>
      <c r="P1281" s="11" t="str">
        <f t="shared" si="253"/>
        <v>Low Cost per Unit</v>
      </c>
      <c r="Q1281" s="12">
        <f t="shared" si="254"/>
        <v>0</v>
      </c>
      <c r="R1281" s="12">
        <f t="shared" si="255"/>
        <v>0</v>
      </c>
      <c r="S1281" s="12">
        <f t="shared" si="256"/>
        <v>0</v>
      </c>
      <c r="T1281" s="12">
        <f t="shared" si="257"/>
        <v>0</v>
      </c>
      <c r="U1281" s="12">
        <f t="shared" si="258"/>
        <v>0</v>
      </c>
      <c r="V1281" s="13" t="str">
        <f t="shared" ca="1" si="259"/>
        <v>Greater Than 8 Weeks Old</v>
      </c>
    </row>
    <row r="1282" spans="1:22" x14ac:dyDescent="0.45">
      <c r="A1282" s="2" t="s">
        <v>153</v>
      </c>
      <c r="B1282" s="5">
        <v>43688</v>
      </c>
      <c r="C1282" s="5" t="s">
        <v>383</v>
      </c>
      <c r="D1282" s="5" t="s">
        <v>398</v>
      </c>
      <c r="E1282" s="6">
        <v>3</v>
      </c>
      <c r="F1282" s="3">
        <v>78</v>
      </c>
      <c r="G1282" s="3">
        <v>26.64</v>
      </c>
      <c r="H1282" s="8">
        <f t="shared" si="247"/>
        <v>8.8800000000000008</v>
      </c>
      <c r="I1282" s="3">
        <v>51.36</v>
      </c>
      <c r="J1282" s="4">
        <v>0.66</v>
      </c>
      <c r="K1282" s="2" t="str">
        <f t="shared" si="248"/>
        <v>Sunday</v>
      </c>
      <c r="L1282" s="5">
        <f t="shared" si="249"/>
        <v>43691</v>
      </c>
      <c r="M1282" s="2" t="str">
        <f t="shared" si="250"/>
        <v>Wednesday</v>
      </c>
      <c r="N1282" s="2" t="str">
        <f t="shared" si="251"/>
        <v>Wednesday</v>
      </c>
      <c r="O1282" s="12">
        <f t="shared" si="252"/>
        <v>0</v>
      </c>
      <c r="P1282" s="11" t="str">
        <f t="shared" si="253"/>
        <v>Low Cost per Unit</v>
      </c>
      <c r="Q1282" s="12">
        <f t="shared" si="254"/>
        <v>0</v>
      </c>
      <c r="R1282" s="12">
        <f t="shared" si="255"/>
        <v>2.34</v>
      </c>
      <c r="S1282" s="12">
        <f t="shared" si="256"/>
        <v>0</v>
      </c>
      <c r="T1282" s="12">
        <f t="shared" si="257"/>
        <v>0</v>
      </c>
      <c r="U1282" s="12">
        <f t="shared" si="258"/>
        <v>0</v>
      </c>
      <c r="V1282" s="13" t="str">
        <f t="shared" ca="1" si="259"/>
        <v>Greater Than 8 Weeks Old</v>
      </c>
    </row>
    <row r="1283" spans="1:22" x14ac:dyDescent="0.45">
      <c r="A1283" s="2" t="s">
        <v>308</v>
      </c>
      <c r="B1283" s="5">
        <v>43688</v>
      </c>
      <c r="C1283" s="5" t="s">
        <v>369</v>
      </c>
      <c r="D1283" s="5" t="s">
        <v>389</v>
      </c>
      <c r="E1283" s="6">
        <v>10</v>
      </c>
      <c r="F1283" s="3">
        <v>199.9</v>
      </c>
      <c r="G1283" s="3">
        <v>155</v>
      </c>
      <c r="H1283" s="8">
        <f t="shared" ref="H1283:H1346" si="260">G1283/E1283</f>
        <v>15.5</v>
      </c>
      <c r="I1283" s="3">
        <v>44.9</v>
      </c>
      <c r="J1283" s="4">
        <v>0.22</v>
      </c>
      <c r="K1283" s="2" t="str">
        <f t="shared" ref="K1283:K1346" si="261">TEXT(B1283,"dddd")</f>
        <v>Sunday</v>
      </c>
      <c r="L1283" s="5">
        <f t="shared" ref="L1283:L1346" si="262">B1283+3</f>
        <v>43691</v>
      </c>
      <c r="M1283" s="2" t="str">
        <f t="shared" ref="M1283:M1346" si="263">TEXT(L1283,"dddd")</f>
        <v>Wednesday</v>
      </c>
      <c r="N1283" s="2" t="str">
        <f t="shared" ref="N1283:N1346" si="264">IF(M1283="Sunday","Monday",M1283)</f>
        <v>Wednesday</v>
      </c>
      <c r="O1283" s="12">
        <f t="shared" ref="O1283:O1346" si="265">IF(TEXT(B1283,"dddd")="Tuesday",E1283*0.05,0)</f>
        <v>0</v>
      </c>
      <c r="P1283" s="11" t="str">
        <f t="shared" ref="P1283:P1346" si="266">IF(H1283&gt;AVERAGE(H:H),"High Cost per Unit","Low Cost per Unit")</f>
        <v>Low Cost per Unit</v>
      </c>
      <c r="Q1283" s="12">
        <f t="shared" ref="Q1283:Q1346" si="267">IF(D1283="Masks",F1283*0.1,0)</f>
        <v>0</v>
      </c>
      <c r="R1283" s="12">
        <f t="shared" ref="R1283:R1346" si="268">IF(E1283&gt;1,F1283*0.03,0)</f>
        <v>5.9969999999999999</v>
      </c>
      <c r="S1283" s="12">
        <f t="shared" ref="S1283:S1346" si="269">IF(D1283="Accessories",F1283*0.15,0)</f>
        <v>0</v>
      </c>
      <c r="T1283" s="12">
        <f t="shared" ref="T1283:T1346" si="270">IF(AND(K1283="Saturday",C1283="Fitness"),F1283*0.1,0)</f>
        <v>0</v>
      </c>
      <c r="U1283" s="12">
        <f t="shared" ref="U1283:U1346" si="271">IF(AND(K1283="Friday",C1283="Automotive"),F1283*0.2,0)</f>
        <v>0</v>
      </c>
      <c r="V1283" s="13" t="str">
        <f t="shared" ref="V1283:V1346" ca="1" si="272">IF(ABS(TODAY()-B1283)&gt;56,"Greater Than 8 Weeks Old","Less Than 8 Weeks Old")</f>
        <v>Greater Than 8 Weeks Old</v>
      </c>
    </row>
    <row r="1284" spans="1:22" x14ac:dyDescent="0.45">
      <c r="A1284" s="2" t="s">
        <v>231</v>
      </c>
      <c r="B1284" s="5">
        <v>43688</v>
      </c>
      <c r="C1284" s="5" t="s">
        <v>369</v>
      </c>
      <c r="D1284" s="5" t="s">
        <v>372</v>
      </c>
      <c r="E1284" s="6">
        <v>3</v>
      </c>
      <c r="F1284" s="3">
        <v>59.97</v>
      </c>
      <c r="G1284" s="3">
        <v>37.799999999999997</v>
      </c>
      <c r="H1284" s="8">
        <f t="shared" si="260"/>
        <v>12.6</v>
      </c>
      <c r="I1284" s="3">
        <v>22.17</v>
      </c>
      <c r="J1284" s="4">
        <v>0.37</v>
      </c>
      <c r="K1284" s="2" t="str">
        <f t="shared" si="261"/>
        <v>Sunday</v>
      </c>
      <c r="L1284" s="5">
        <f t="shared" si="262"/>
        <v>43691</v>
      </c>
      <c r="M1284" s="2" t="str">
        <f t="shared" si="263"/>
        <v>Wednesday</v>
      </c>
      <c r="N1284" s="2" t="str">
        <f t="shared" si="264"/>
        <v>Wednesday</v>
      </c>
      <c r="O1284" s="12">
        <f t="shared" si="265"/>
        <v>0</v>
      </c>
      <c r="P1284" s="11" t="str">
        <f t="shared" si="266"/>
        <v>Low Cost per Unit</v>
      </c>
      <c r="Q1284" s="12">
        <f t="shared" si="267"/>
        <v>0</v>
      </c>
      <c r="R1284" s="12">
        <f t="shared" si="268"/>
        <v>1.7990999999999999</v>
      </c>
      <c r="S1284" s="12">
        <f t="shared" si="269"/>
        <v>0</v>
      </c>
      <c r="T1284" s="12">
        <f t="shared" si="270"/>
        <v>0</v>
      </c>
      <c r="U1284" s="12">
        <f t="shared" si="271"/>
        <v>0</v>
      </c>
      <c r="V1284" s="13" t="str">
        <f t="shared" ca="1" si="272"/>
        <v>Greater Than 8 Weeks Old</v>
      </c>
    </row>
    <row r="1285" spans="1:22" x14ac:dyDescent="0.45">
      <c r="A1285" s="2" t="s">
        <v>154</v>
      </c>
      <c r="B1285" s="5">
        <v>43688</v>
      </c>
      <c r="C1285" s="5" t="s">
        <v>369</v>
      </c>
      <c r="D1285" s="5" t="s">
        <v>372</v>
      </c>
      <c r="E1285" s="6">
        <v>1</v>
      </c>
      <c r="F1285" s="3">
        <v>39</v>
      </c>
      <c r="G1285" s="3">
        <v>14.25</v>
      </c>
      <c r="H1285" s="8">
        <f t="shared" si="260"/>
        <v>14.25</v>
      </c>
      <c r="I1285" s="3">
        <v>24.75</v>
      </c>
      <c r="J1285" s="4">
        <v>0.63</v>
      </c>
      <c r="K1285" s="2" t="str">
        <f t="shared" si="261"/>
        <v>Sunday</v>
      </c>
      <c r="L1285" s="5">
        <f t="shared" si="262"/>
        <v>43691</v>
      </c>
      <c r="M1285" s="2" t="str">
        <f t="shared" si="263"/>
        <v>Wednesday</v>
      </c>
      <c r="N1285" s="2" t="str">
        <f t="shared" si="264"/>
        <v>Wednesday</v>
      </c>
      <c r="O1285" s="12">
        <f t="shared" si="265"/>
        <v>0</v>
      </c>
      <c r="P1285" s="11" t="str">
        <f t="shared" si="266"/>
        <v>Low Cost per Unit</v>
      </c>
      <c r="Q1285" s="12">
        <f t="shared" si="267"/>
        <v>0</v>
      </c>
      <c r="R1285" s="12">
        <f t="shared" si="268"/>
        <v>0</v>
      </c>
      <c r="S1285" s="12">
        <f t="shared" si="269"/>
        <v>0</v>
      </c>
      <c r="T1285" s="12">
        <f t="shared" si="270"/>
        <v>0</v>
      </c>
      <c r="U1285" s="12">
        <f t="shared" si="271"/>
        <v>0</v>
      </c>
      <c r="V1285" s="13" t="str">
        <f t="shared" ca="1" si="272"/>
        <v>Greater Than 8 Weeks Old</v>
      </c>
    </row>
    <row r="1286" spans="1:22" x14ac:dyDescent="0.45">
      <c r="A1286" s="2" t="s">
        <v>277</v>
      </c>
      <c r="B1286" s="5">
        <v>43688</v>
      </c>
      <c r="C1286" s="5" t="s">
        <v>369</v>
      </c>
      <c r="D1286" s="5" t="s">
        <v>372</v>
      </c>
      <c r="E1286" s="6">
        <v>8</v>
      </c>
      <c r="F1286" s="3">
        <v>79.92</v>
      </c>
      <c r="G1286" s="3">
        <v>30.72</v>
      </c>
      <c r="H1286" s="8">
        <f t="shared" si="260"/>
        <v>3.84</v>
      </c>
      <c r="I1286" s="3">
        <v>49.2</v>
      </c>
      <c r="J1286" s="4">
        <v>0.62</v>
      </c>
      <c r="K1286" s="2" t="str">
        <f t="shared" si="261"/>
        <v>Sunday</v>
      </c>
      <c r="L1286" s="5">
        <f t="shared" si="262"/>
        <v>43691</v>
      </c>
      <c r="M1286" s="2" t="str">
        <f t="shared" si="263"/>
        <v>Wednesday</v>
      </c>
      <c r="N1286" s="2" t="str">
        <f t="shared" si="264"/>
        <v>Wednesday</v>
      </c>
      <c r="O1286" s="12">
        <f t="shared" si="265"/>
        <v>0</v>
      </c>
      <c r="P1286" s="11" t="str">
        <f t="shared" si="266"/>
        <v>Low Cost per Unit</v>
      </c>
      <c r="Q1286" s="12">
        <f t="shared" si="267"/>
        <v>0</v>
      </c>
      <c r="R1286" s="12">
        <f t="shared" si="268"/>
        <v>2.3976000000000002</v>
      </c>
      <c r="S1286" s="12">
        <f t="shared" si="269"/>
        <v>0</v>
      </c>
      <c r="T1286" s="12">
        <f t="shared" si="270"/>
        <v>0</v>
      </c>
      <c r="U1286" s="12">
        <f t="shared" si="271"/>
        <v>0</v>
      </c>
      <c r="V1286" s="13" t="str">
        <f t="shared" ca="1" si="272"/>
        <v>Greater Than 8 Weeks Old</v>
      </c>
    </row>
    <row r="1287" spans="1:22" x14ac:dyDescent="0.45">
      <c r="A1287" s="2" t="s">
        <v>284</v>
      </c>
      <c r="B1287" s="5">
        <v>43688</v>
      </c>
      <c r="C1287" s="5" t="s">
        <v>369</v>
      </c>
      <c r="D1287" s="5" t="s">
        <v>372</v>
      </c>
      <c r="E1287" s="6">
        <v>2</v>
      </c>
      <c r="F1287" s="3">
        <v>21.98</v>
      </c>
      <c r="G1287" s="3">
        <v>10.5</v>
      </c>
      <c r="H1287" s="8">
        <f t="shared" si="260"/>
        <v>5.25</v>
      </c>
      <c r="I1287" s="3">
        <v>11.48</v>
      </c>
      <c r="J1287" s="4">
        <v>0.52</v>
      </c>
      <c r="K1287" s="2" t="str">
        <f t="shared" si="261"/>
        <v>Sunday</v>
      </c>
      <c r="L1287" s="5">
        <f t="shared" si="262"/>
        <v>43691</v>
      </c>
      <c r="M1287" s="2" t="str">
        <f t="shared" si="263"/>
        <v>Wednesday</v>
      </c>
      <c r="N1287" s="2" t="str">
        <f t="shared" si="264"/>
        <v>Wednesday</v>
      </c>
      <c r="O1287" s="12">
        <f t="shared" si="265"/>
        <v>0</v>
      </c>
      <c r="P1287" s="11" t="str">
        <f t="shared" si="266"/>
        <v>Low Cost per Unit</v>
      </c>
      <c r="Q1287" s="12">
        <f t="shared" si="267"/>
        <v>0</v>
      </c>
      <c r="R1287" s="12">
        <f t="shared" si="268"/>
        <v>0.65939999999999999</v>
      </c>
      <c r="S1287" s="12">
        <f t="shared" si="269"/>
        <v>0</v>
      </c>
      <c r="T1287" s="12">
        <f t="shared" si="270"/>
        <v>0</v>
      </c>
      <c r="U1287" s="12">
        <f t="shared" si="271"/>
        <v>0</v>
      </c>
      <c r="V1287" s="13" t="str">
        <f t="shared" ca="1" si="272"/>
        <v>Greater Than 8 Weeks Old</v>
      </c>
    </row>
    <row r="1288" spans="1:22" x14ac:dyDescent="0.45">
      <c r="A1288" s="2" t="s">
        <v>180</v>
      </c>
      <c r="B1288" s="5">
        <v>43688</v>
      </c>
      <c r="C1288" s="5" t="s">
        <v>369</v>
      </c>
      <c r="D1288" s="5" t="s">
        <v>372</v>
      </c>
      <c r="E1288" s="6">
        <v>1</v>
      </c>
      <c r="F1288" s="3">
        <v>10.99</v>
      </c>
      <c r="G1288" s="3">
        <v>5.76</v>
      </c>
      <c r="H1288" s="8">
        <f t="shared" si="260"/>
        <v>5.76</v>
      </c>
      <c r="I1288" s="3">
        <v>5.23</v>
      </c>
      <c r="J1288" s="4">
        <v>0.48</v>
      </c>
      <c r="K1288" s="2" t="str">
        <f t="shared" si="261"/>
        <v>Sunday</v>
      </c>
      <c r="L1288" s="5">
        <f t="shared" si="262"/>
        <v>43691</v>
      </c>
      <c r="M1288" s="2" t="str">
        <f t="shared" si="263"/>
        <v>Wednesday</v>
      </c>
      <c r="N1288" s="2" t="str">
        <f t="shared" si="264"/>
        <v>Wednesday</v>
      </c>
      <c r="O1288" s="12">
        <f t="shared" si="265"/>
        <v>0</v>
      </c>
      <c r="P1288" s="11" t="str">
        <f t="shared" si="266"/>
        <v>Low Cost per Unit</v>
      </c>
      <c r="Q1288" s="12">
        <f t="shared" si="267"/>
        <v>0</v>
      </c>
      <c r="R1288" s="12">
        <f t="shared" si="268"/>
        <v>0</v>
      </c>
      <c r="S1288" s="12">
        <f t="shared" si="269"/>
        <v>0</v>
      </c>
      <c r="T1288" s="12">
        <f t="shared" si="270"/>
        <v>0</v>
      </c>
      <c r="U1288" s="12">
        <f t="shared" si="271"/>
        <v>0</v>
      </c>
      <c r="V1288" s="13" t="str">
        <f t="shared" ca="1" si="272"/>
        <v>Greater Than 8 Weeks Old</v>
      </c>
    </row>
    <row r="1289" spans="1:22" x14ac:dyDescent="0.45">
      <c r="A1289" s="2" t="s">
        <v>309</v>
      </c>
      <c r="B1289" s="5">
        <v>43688</v>
      </c>
      <c r="C1289" s="5" t="s">
        <v>369</v>
      </c>
      <c r="D1289" s="5" t="s">
        <v>372</v>
      </c>
      <c r="E1289" s="6">
        <v>1</v>
      </c>
      <c r="F1289" s="3">
        <v>10.99</v>
      </c>
      <c r="G1289" s="3">
        <v>6.15</v>
      </c>
      <c r="H1289" s="8">
        <f t="shared" si="260"/>
        <v>6.15</v>
      </c>
      <c r="I1289" s="3">
        <v>4.84</v>
      </c>
      <c r="J1289" s="4">
        <v>0.44</v>
      </c>
      <c r="K1289" s="2" t="str">
        <f t="shared" si="261"/>
        <v>Sunday</v>
      </c>
      <c r="L1289" s="5">
        <f t="shared" si="262"/>
        <v>43691</v>
      </c>
      <c r="M1289" s="2" t="str">
        <f t="shared" si="263"/>
        <v>Wednesday</v>
      </c>
      <c r="N1289" s="2" t="str">
        <f t="shared" si="264"/>
        <v>Wednesday</v>
      </c>
      <c r="O1289" s="12">
        <f t="shared" si="265"/>
        <v>0</v>
      </c>
      <c r="P1289" s="11" t="str">
        <f t="shared" si="266"/>
        <v>Low Cost per Unit</v>
      </c>
      <c r="Q1289" s="12">
        <f t="shared" si="267"/>
        <v>0</v>
      </c>
      <c r="R1289" s="12">
        <f t="shared" si="268"/>
        <v>0</v>
      </c>
      <c r="S1289" s="12">
        <f t="shared" si="269"/>
        <v>0</v>
      </c>
      <c r="T1289" s="12">
        <f t="shared" si="270"/>
        <v>0</v>
      </c>
      <c r="U1289" s="12">
        <f t="shared" si="271"/>
        <v>0</v>
      </c>
      <c r="V1289" s="13" t="str">
        <f t="shared" ca="1" si="272"/>
        <v>Greater Than 8 Weeks Old</v>
      </c>
    </row>
    <row r="1290" spans="1:22" x14ac:dyDescent="0.45">
      <c r="A1290" s="2" t="s">
        <v>311</v>
      </c>
      <c r="B1290" s="5">
        <v>43688</v>
      </c>
      <c r="C1290" s="5" t="s">
        <v>371</v>
      </c>
      <c r="D1290" s="5" t="s">
        <v>371</v>
      </c>
      <c r="E1290" s="6">
        <v>4</v>
      </c>
      <c r="F1290" s="3">
        <v>27.96</v>
      </c>
      <c r="G1290" s="3">
        <v>11.16</v>
      </c>
      <c r="H1290" s="8">
        <f t="shared" si="260"/>
        <v>2.79</v>
      </c>
      <c r="I1290" s="3">
        <v>16.8</v>
      </c>
      <c r="J1290" s="4">
        <v>0.6</v>
      </c>
      <c r="K1290" s="2" t="str">
        <f t="shared" si="261"/>
        <v>Sunday</v>
      </c>
      <c r="L1290" s="5">
        <f t="shared" si="262"/>
        <v>43691</v>
      </c>
      <c r="M1290" s="2" t="str">
        <f t="shared" si="263"/>
        <v>Wednesday</v>
      </c>
      <c r="N1290" s="2" t="str">
        <f t="shared" si="264"/>
        <v>Wednesday</v>
      </c>
      <c r="O1290" s="12">
        <f t="shared" si="265"/>
        <v>0</v>
      </c>
      <c r="P1290" s="11" t="str">
        <f t="shared" si="266"/>
        <v>Low Cost per Unit</v>
      </c>
      <c r="Q1290" s="12">
        <f t="shared" si="267"/>
        <v>0</v>
      </c>
      <c r="R1290" s="12">
        <f t="shared" si="268"/>
        <v>0.83879999999999999</v>
      </c>
      <c r="S1290" s="12">
        <f t="shared" si="269"/>
        <v>0</v>
      </c>
      <c r="T1290" s="12">
        <f t="shared" si="270"/>
        <v>0</v>
      </c>
      <c r="U1290" s="12">
        <f t="shared" si="271"/>
        <v>0</v>
      </c>
      <c r="V1290" s="13" t="str">
        <f t="shared" ca="1" si="272"/>
        <v>Greater Than 8 Weeks Old</v>
      </c>
    </row>
    <row r="1291" spans="1:22" x14ac:dyDescent="0.45">
      <c r="A1291" s="2" t="s">
        <v>323</v>
      </c>
      <c r="B1291" s="5">
        <v>43688</v>
      </c>
      <c r="C1291" s="5" t="s">
        <v>369</v>
      </c>
      <c r="D1291" s="5" t="s">
        <v>394</v>
      </c>
      <c r="E1291" s="6">
        <v>1</v>
      </c>
      <c r="F1291" s="3">
        <v>40</v>
      </c>
      <c r="G1291" s="3">
        <v>11.88</v>
      </c>
      <c r="H1291" s="8">
        <f t="shared" si="260"/>
        <v>11.88</v>
      </c>
      <c r="I1291" s="3">
        <v>28.12</v>
      </c>
      <c r="J1291" s="4">
        <v>0.7</v>
      </c>
      <c r="K1291" s="2" t="str">
        <f t="shared" si="261"/>
        <v>Sunday</v>
      </c>
      <c r="L1291" s="5">
        <f t="shared" si="262"/>
        <v>43691</v>
      </c>
      <c r="M1291" s="2" t="str">
        <f t="shared" si="263"/>
        <v>Wednesday</v>
      </c>
      <c r="N1291" s="2" t="str">
        <f t="shared" si="264"/>
        <v>Wednesday</v>
      </c>
      <c r="O1291" s="12">
        <f t="shared" si="265"/>
        <v>0</v>
      </c>
      <c r="P1291" s="11" t="str">
        <f t="shared" si="266"/>
        <v>Low Cost per Unit</v>
      </c>
      <c r="Q1291" s="12">
        <f t="shared" si="267"/>
        <v>0</v>
      </c>
      <c r="R1291" s="12">
        <f t="shared" si="268"/>
        <v>0</v>
      </c>
      <c r="S1291" s="12">
        <f t="shared" si="269"/>
        <v>0</v>
      </c>
      <c r="T1291" s="12">
        <f t="shared" si="270"/>
        <v>0</v>
      </c>
      <c r="U1291" s="12">
        <f t="shared" si="271"/>
        <v>0</v>
      </c>
      <c r="V1291" s="13" t="str">
        <f t="shared" ca="1" si="272"/>
        <v>Greater Than 8 Weeks Old</v>
      </c>
    </row>
    <row r="1292" spans="1:22" x14ac:dyDescent="0.45">
      <c r="A1292" s="2" t="s">
        <v>83</v>
      </c>
      <c r="B1292" s="5">
        <v>43688</v>
      </c>
      <c r="C1292" s="5" t="s">
        <v>383</v>
      </c>
      <c r="D1292" s="5" t="s">
        <v>398</v>
      </c>
      <c r="E1292" s="6">
        <v>6</v>
      </c>
      <c r="F1292" s="3">
        <v>18</v>
      </c>
      <c r="G1292" s="3">
        <v>4.32</v>
      </c>
      <c r="H1292" s="8">
        <f t="shared" si="260"/>
        <v>0.72000000000000008</v>
      </c>
      <c r="I1292" s="3">
        <v>13.68</v>
      </c>
      <c r="J1292" s="4">
        <v>0.76</v>
      </c>
      <c r="K1292" s="2" t="str">
        <f t="shared" si="261"/>
        <v>Sunday</v>
      </c>
      <c r="L1292" s="5">
        <f t="shared" si="262"/>
        <v>43691</v>
      </c>
      <c r="M1292" s="2" t="str">
        <f t="shared" si="263"/>
        <v>Wednesday</v>
      </c>
      <c r="N1292" s="2" t="str">
        <f t="shared" si="264"/>
        <v>Wednesday</v>
      </c>
      <c r="O1292" s="12">
        <f t="shared" si="265"/>
        <v>0</v>
      </c>
      <c r="P1292" s="11" t="str">
        <f t="shared" si="266"/>
        <v>Low Cost per Unit</v>
      </c>
      <c r="Q1292" s="12">
        <f t="shared" si="267"/>
        <v>0</v>
      </c>
      <c r="R1292" s="12">
        <f t="shared" si="268"/>
        <v>0.54</v>
      </c>
      <c r="S1292" s="12">
        <f t="shared" si="269"/>
        <v>0</v>
      </c>
      <c r="T1292" s="12">
        <f t="shared" si="270"/>
        <v>0</v>
      </c>
      <c r="U1292" s="12">
        <f t="shared" si="271"/>
        <v>0</v>
      </c>
      <c r="V1292" s="13" t="str">
        <f t="shared" ca="1" si="272"/>
        <v>Greater Than 8 Weeks Old</v>
      </c>
    </row>
    <row r="1293" spans="1:22" x14ac:dyDescent="0.45">
      <c r="A1293" s="2" t="s">
        <v>83</v>
      </c>
      <c r="B1293" s="5">
        <v>43688</v>
      </c>
      <c r="C1293" s="5" t="s">
        <v>383</v>
      </c>
      <c r="D1293" s="5" t="s">
        <v>398</v>
      </c>
      <c r="E1293" s="6">
        <v>2</v>
      </c>
      <c r="F1293" s="3">
        <v>10</v>
      </c>
      <c r="G1293" s="3">
        <v>2.88</v>
      </c>
      <c r="H1293" s="8">
        <f t="shared" si="260"/>
        <v>1.44</v>
      </c>
      <c r="I1293" s="3">
        <v>7.12</v>
      </c>
      <c r="J1293" s="4">
        <v>0.71</v>
      </c>
      <c r="K1293" s="2" t="str">
        <f t="shared" si="261"/>
        <v>Sunday</v>
      </c>
      <c r="L1293" s="5">
        <f t="shared" si="262"/>
        <v>43691</v>
      </c>
      <c r="M1293" s="2" t="str">
        <f t="shared" si="263"/>
        <v>Wednesday</v>
      </c>
      <c r="N1293" s="2" t="str">
        <f t="shared" si="264"/>
        <v>Wednesday</v>
      </c>
      <c r="O1293" s="12">
        <f t="shared" si="265"/>
        <v>0</v>
      </c>
      <c r="P1293" s="11" t="str">
        <f t="shared" si="266"/>
        <v>Low Cost per Unit</v>
      </c>
      <c r="Q1293" s="12">
        <f t="shared" si="267"/>
        <v>0</v>
      </c>
      <c r="R1293" s="12">
        <f t="shared" si="268"/>
        <v>0.3</v>
      </c>
      <c r="S1293" s="12">
        <f t="shared" si="269"/>
        <v>0</v>
      </c>
      <c r="T1293" s="12">
        <f t="shared" si="270"/>
        <v>0</v>
      </c>
      <c r="U1293" s="12">
        <f t="shared" si="271"/>
        <v>0</v>
      </c>
      <c r="V1293" s="13" t="str">
        <f t="shared" ca="1" si="272"/>
        <v>Greater Than 8 Weeks Old</v>
      </c>
    </row>
    <row r="1294" spans="1:22" x14ac:dyDescent="0.45">
      <c r="A1294" s="2" t="s">
        <v>83</v>
      </c>
      <c r="B1294" s="5">
        <v>43688</v>
      </c>
      <c r="C1294" s="5" t="s">
        <v>383</v>
      </c>
      <c r="D1294" s="5" t="s">
        <v>398</v>
      </c>
      <c r="E1294" s="6">
        <v>1</v>
      </c>
      <c r="F1294" s="3">
        <v>22</v>
      </c>
      <c r="G1294" s="3">
        <v>7.2</v>
      </c>
      <c r="H1294" s="8">
        <f t="shared" si="260"/>
        <v>7.2</v>
      </c>
      <c r="I1294" s="3">
        <v>14.8</v>
      </c>
      <c r="J1294" s="4">
        <v>0.67</v>
      </c>
      <c r="K1294" s="2" t="str">
        <f t="shared" si="261"/>
        <v>Sunday</v>
      </c>
      <c r="L1294" s="5">
        <f t="shared" si="262"/>
        <v>43691</v>
      </c>
      <c r="M1294" s="2" t="str">
        <f t="shared" si="263"/>
        <v>Wednesday</v>
      </c>
      <c r="N1294" s="2" t="str">
        <f t="shared" si="264"/>
        <v>Wednesday</v>
      </c>
      <c r="O1294" s="12">
        <f t="shared" si="265"/>
        <v>0</v>
      </c>
      <c r="P1294" s="11" t="str">
        <f t="shared" si="266"/>
        <v>Low Cost per Unit</v>
      </c>
      <c r="Q1294" s="12">
        <f t="shared" si="267"/>
        <v>0</v>
      </c>
      <c r="R1294" s="12">
        <f t="shared" si="268"/>
        <v>0</v>
      </c>
      <c r="S1294" s="12">
        <f t="shared" si="269"/>
        <v>0</v>
      </c>
      <c r="T1294" s="12">
        <f t="shared" si="270"/>
        <v>0</v>
      </c>
      <c r="U1294" s="12">
        <f t="shared" si="271"/>
        <v>0</v>
      </c>
      <c r="V1294" s="13" t="str">
        <f t="shared" ca="1" si="272"/>
        <v>Greater Than 8 Weeks Old</v>
      </c>
    </row>
    <row r="1295" spans="1:22" x14ac:dyDescent="0.45">
      <c r="A1295" s="2" t="s">
        <v>232</v>
      </c>
      <c r="B1295" s="5">
        <v>43688</v>
      </c>
      <c r="C1295" s="5" t="s">
        <v>383</v>
      </c>
      <c r="D1295" s="5" t="s">
        <v>398</v>
      </c>
      <c r="E1295" s="6">
        <v>28</v>
      </c>
      <c r="F1295" s="3">
        <v>839.72</v>
      </c>
      <c r="G1295" s="3">
        <v>446.04</v>
      </c>
      <c r="H1295" s="8">
        <f t="shared" si="260"/>
        <v>15.930000000000001</v>
      </c>
      <c r="I1295" s="3">
        <v>393.68</v>
      </c>
      <c r="J1295" s="4">
        <v>0.47</v>
      </c>
      <c r="K1295" s="2" t="str">
        <f t="shared" si="261"/>
        <v>Sunday</v>
      </c>
      <c r="L1295" s="5">
        <f t="shared" si="262"/>
        <v>43691</v>
      </c>
      <c r="M1295" s="2" t="str">
        <f t="shared" si="263"/>
        <v>Wednesday</v>
      </c>
      <c r="N1295" s="2" t="str">
        <f t="shared" si="264"/>
        <v>Wednesday</v>
      </c>
      <c r="O1295" s="12">
        <f t="shared" si="265"/>
        <v>0</v>
      </c>
      <c r="P1295" s="11" t="str">
        <f t="shared" si="266"/>
        <v>Low Cost per Unit</v>
      </c>
      <c r="Q1295" s="12">
        <f t="shared" si="267"/>
        <v>0</v>
      </c>
      <c r="R1295" s="12">
        <f t="shared" si="268"/>
        <v>25.191600000000001</v>
      </c>
      <c r="S1295" s="12">
        <f t="shared" si="269"/>
        <v>0</v>
      </c>
      <c r="T1295" s="12">
        <f t="shared" si="270"/>
        <v>0</v>
      </c>
      <c r="U1295" s="12">
        <f t="shared" si="271"/>
        <v>0</v>
      </c>
      <c r="V1295" s="13" t="str">
        <f t="shared" ca="1" si="272"/>
        <v>Greater Than 8 Weeks Old</v>
      </c>
    </row>
    <row r="1296" spans="1:22" x14ac:dyDescent="0.45">
      <c r="A1296" s="2" t="s">
        <v>279</v>
      </c>
      <c r="B1296" s="5">
        <v>43688</v>
      </c>
      <c r="C1296" s="5" t="s">
        <v>378</v>
      </c>
      <c r="D1296" s="5" t="s">
        <v>379</v>
      </c>
      <c r="E1296" s="6">
        <v>1</v>
      </c>
      <c r="F1296" s="3">
        <v>16</v>
      </c>
      <c r="G1296" s="3">
        <v>6.75</v>
      </c>
      <c r="H1296" s="8">
        <f t="shared" si="260"/>
        <v>6.75</v>
      </c>
      <c r="I1296" s="3">
        <v>9.25</v>
      </c>
      <c r="J1296" s="4">
        <v>0.57999999999999996</v>
      </c>
      <c r="K1296" s="2" t="str">
        <f t="shared" si="261"/>
        <v>Sunday</v>
      </c>
      <c r="L1296" s="5">
        <f t="shared" si="262"/>
        <v>43691</v>
      </c>
      <c r="M1296" s="2" t="str">
        <f t="shared" si="263"/>
        <v>Wednesday</v>
      </c>
      <c r="N1296" s="2" t="str">
        <f t="shared" si="264"/>
        <v>Wednesday</v>
      </c>
      <c r="O1296" s="12">
        <f t="shared" si="265"/>
        <v>0</v>
      </c>
      <c r="P1296" s="11" t="str">
        <f t="shared" si="266"/>
        <v>Low Cost per Unit</v>
      </c>
      <c r="Q1296" s="12">
        <f t="shared" si="267"/>
        <v>0</v>
      </c>
      <c r="R1296" s="12">
        <f t="shared" si="268"/>
        <v>0</v>
      </c>
      <c r="S1296" s="12">
        <f t="shared" si="269"/>
        <v>0</v>
      </c>
      <c r="T1296" s="12">
        <f t="shared" si="270"/>
        <v>0</v>
      </c>
      <c r="U1296" s="12">
        <f t="shared" si="271"/>
        <v>0</v>
      </c>
      <c r="V1296" s="13" t="str">
        <f t="shared" ca="1" si="272"/>
        <v>Greater Than 8 Weeks Old</v>
      </c>
    </row>
    <row r="1297" spans="1:22" x14ac:dyDescent="0.45">
      <c r="A1297" s="2" t="s">
        <v>86</v>
      </c>
      <c r="B1297" s="5">
        <v>43688</v>
      </c>
      <c r="C1297" s="5" t="s">
        <v>383</v>
      </c>
      <c r="D1297" s="5" t="s">
        <v>398</v>
      </c>
      <c r="E1297" s="6">
        <v>3</v>
      </c>
      <c r="F1297" s="3">
        <v>126</v>
      </c>
      <c r="G1297" s="3">
        <v>37.14</v>
      </c>
      <c r="H1297" s="8">
        <f t="shared" si="260"/>
        <v>12.38</v>
      </c>
      <c r="I1297" s="3">
        <v>88.86</v>
      </c>
      <c r="J1297" s="4">
        <v>0.71</v>
      </c>
      <c r="K1297" s="2" t="str">
        <f t="shared" si="261"/>
        <v>Sunday</v>
      </c>
      <c r="L1297" s="5">
        <f t="shared" si="262"/>
        <v>43691</v>
      </c>
      <c r="M1297" s="2" t="str">
        <f t="shared" si="263"/>
        <v>Wednesday</v>
      </c>
      <c r="N1297" s="2" t="str">
        <f t="shared" si="264"/>
        <v>Wednesday</v>
      </c>
      <c r="O1297" s="12">
        <f t="shared" si="265"/>
        <v>0</v>
      </c>
      <c r="P1297" s="11" t="str">
        <f t="shared" si="266"/>
        <v>Low Cost per Unit</v>
      </c>
      <c r="Q1297" s="12">
        <f t="shared" si="267"/>
        <v>0</v>
      </c>
      <c r="R1297" s="12">
        <f t="shared" si="268"/>
        <v>3.78</v>
      </c>
      <c r="S1297" s="12">
        <f t="shared" si="269"/>
        <v>0</v>
      </c>
      <c r="T1297" s="12">
        <f t="shared" si="270"/>
        <v>0</v>
      </c>
      <c r="U1297" s="12">
        <f t="shared" si="271"/>
        <v>0</v>
      </c>
      <c r="V1297" s="13" t="str">
        <f t="shared" ca="1" si="272"/>
        <v>Greater Than 8 Weeks Old</v>
      </c>
    </row>
    <row r="1298" spans="1:22" x14ac:dyDescent="0.45">
      <c r="A1298" s="2" t="s">
        <v>129</v>
      </c>
      <c r="B1298" s="5">
        <v>43688</v>
      </c>
      <c r="C1298" s="5" t="s">
        <v>383</v>
      </c>
      <c r="D1298" s="5" t="s">
        <v>398</v>
      </c>
      <c r="E1298" s="6">
        <v>2</v>
      </c>
      <c r="F1298" s="3">
        <v>32</v>
      </c>
      <c r="G1298" s="3">
        <v>9.76</v>
      </c>
      <c r="H1298" s="8">
        <f t="shared" si="260"/>
        <v>4.88</v>
      </c>
      <c r="I1298" s="3">
        <v>22.24</v>
      </c>
      <c r="J1298" s="4">
        <v>0.7</v>
      </c>
      <c r="K1298" s="2" t="str">
        <f t="shared" si="261"/>
        <v>Sunday</v>
      </c>
      <c r="L1298" s="5">
        <f t="shared" si="262"/>
        <v>43691</v>
      </c>
      <c r="M1298" s="2" t="str">
        <f t="shared" si="263"/>
        <v>Wednesday</v>
      </c>
      <c r="N1298" s="2" t="str">
        <f t="shared" si="264"/>
        <v>Wednesday</v>
      </c>
      <c r="O1298" s="12">
        <f t="shared" si="265"/>
        <v>0</v>
      </c>
      <c r="P1298" s="11" t="str">
        <f t="shared" si="266"/>
        <v>Low Cost per Unit</v>
      </c>
      <c r="Q1298" s="12">
        <f t="shared" si="267"/>
        <v>0</v>
      </c>
      <c r="R1298" s="12">
        <f t="shared" si="268"/>
        <v>0.96</v>
      </c>
      <c r="S1298" s="12">
        <f t="shared" si="269"/>
        <v>0</v>
      </c>
      <c r="T1298" s="12">
        <f t="shared" si="270"/>
        <v>0</v>
      </c>
      <c r="U1298" s="12">
        <f t="shared" si="271"/>
        <v>0</v>
      </c>
      <c r="V1298" s="13" t="str">
        <f t="shared" ca="1" si="272"/>
        <v>Greater Than 8 Weeks Old</v>
      </c>
    </row>
    <row r="1299" spans="1:22" x14ac:dyDescent="0.45">
      <c r="A1299" s="2" t="s">
        <v>233</v>
      </c>
      <c r="B1299" s="5">
        <v>43688</v>
      </c>
      <c r="C1299" s="5" t="s">
        <v>383</v>
      </c>
      <c r="D1299" s="5" t="s">
        <v>384</v>
      </c>
      <c r="E1299" s="6">
        <v>1</v>
      </c>
      <c r="F1299" s="3">
        <v>8</v>
      </c>
      <c r="G1299" s="3">
        <v>3.71</v>
      </c>
      <c r="H1299" s="8">
        <f t="shared" si="260"/>
        <v>3.71</v>
      </c>
      <c r="I1299" s="3">
        <v>4.29</v>
      </c>
      <c r="J1299" s="4">
        <v>0.54</v>
      </c>
      <c r="K1299" s="2" t="str">
        <f t="shared" si="261"/>
        <v>Sunday</v>
      </c>
      <c r="L1299" s="5">
        <f t="shared" si="262"/>
        <v>43691</v>
      </c>
      <c r="M1299" s="2" t="str">
        <f t="shared" si="263"/>
        <v>Wednesday</v>
      </c>
      <c r="N1299" s="2" t="str">
        <f t="shared" si="264"/>
        <v>Wednesday</v>
      </c>
      <c r="O1299" s="12">
        <f t="shared" si="265"/>
        <v>0</v>
      </c>
      <c r="P1299" s="11" t="str">
        <f t="shared" si="266"/>
        <v>Low Cost per Unit</v>
      </c>
      <c r="Q1299" s="12">
        <f t="shared" si="267"/>
        <v>0</v>
      </c>
      <c r="R1299" s="12">
        <f t="shared" si="268"/>
        <v>0</v>
      </c>
      <c r="S1299" s="12">
        <f t="shared" si="269"/>
        <v>0</v>
      </c>
      <c r="T1299" s="12">
        <f t="shared" si="270"/>
        <v>0</v>
      </c>
      <c r="U1299" s="12">
        <f t="shared" si="271"/>
        <v>0</v>
      </c>
      <c r="V1299" s="13" t="str">
        <f t="shared" ca="1" si="272"/>
        <v>Greater Than 8 Weeks Old</v>
      </c>
    </row>
    <row r="1300" spans="1:22" x14ac:dyDescent="0.45">
      <c r="A1300" s="2" t="s">
        <v>265</v>
      </c>
      <c r="B1300" s="5">
        <v>43688</v>
      </c>
      <c r="C1300" s="5" t="s">
        <v>383</v>
      </c>
      <c r="D1300" s="5" t="s">
        <v>399</v>
      </c>
      <c r="E1300" s="6">
        <v>8</v>
      </c>
      <c r="F1300" s="3">
        <v>239.92</v>
      </c>
      <c r="G1300" s="3">
        <v>147.04</v>
      </c>
      <c r="H1300" s="8">
        <f t="shared" si="260"/>
        <v>18.38</v>
      </c>
      <c r="I1300" s="3">
        <v>92.88</v>
      </c>
      <c r="J1300" s="4">
        <v>0.39</v>
      </c>
      <c r="K1300" s="2" t="str">
        <f t="shared" si="261"/>
        <v>Sunday</v>
      </c>
      <c r="L1300" s="5">
        <f t="shared" si="262"/>
        <v>43691</v>
      </c>
      <c r="M1300" s="2" t="str">
        <f t="shared" si="263"/>
        <v>Wednesday</v>
      </c>
      <c r="N1300" s="2" t="str">
        <f t="shared" si="264"/>
        <v>Wednesday</v>
      </c>
      <c r="O1300" s="12">
        <f t="shared" si="265"/>
        <v>0</v>
      </c>
      <c r="P1300" s="11" t="str">
        <f t="shared" si="266"/>
        <v>High Cost per Unit</v>
      </c>
      <c r="Q1300" s="12">
        <f t="shared" si="267"/>
        <v>0</v>
      </c>
      <c r="R1300" s="12">
        <f t="shared" si="268"/>
        <v>7.1975999999999996</v>
      </c>
      <c r="S1300" s="12">
        <f t="shared" si="269"/>
        <v>0</v>
      </c>
      <c r="T1300" s="12">
        <f t="shared" si="270"/>
        <v>0</v>
      </c>
      <c r="U1300" s="12">
        <f t="shared" si="271"/>
        <v>0</v>
      </c>
      <c r="V1300" s="13" t="str">
        <f t="shared" ca="1" si="272"/>
        <v>Greater Than 8 Weeks Old</v>
      </c>
    </row>
    <row r="1301" spans="1:22" x14ac:dyDescent="0.45">
      <c r="A1301" s="2" t="s">
        <v>88</v>
      </c>
      <c r="B1301" s="5">
        <v>43688</v>
      </c>
      <c r="C1301" s="5" t="s">
        <v>376</v>
      </c>
      <c r="D1301" s="5" t="s">
        <v>377</v>
      </c>
      <c r="E1301" s="6">
        <v>4</v>
      </c>
      <c r="F1301" s="3">
        <v>180</v>
      </c>
      <c r="G1301" s="3">
        <v>65.28</v>
      </c>
      <c r="H1301" s="8">
        <f t="shared" si="260"/>
        <v>16.32</v>
      </c>
      <c r="I1301" s="3">
        <v>114.72</v>
      </c>
      <c r="J1301" s="4">
        <v>0.64</v>
      </c>
      <c r="K1301" s="2" t="str">
        <f t="shared" si="261"/>
        <v>Sunday</v>
      </c>
      <c r="L1301" s="5">
        <f t="shared" si="262"/>
        <v>43691</v>
      </c>
      <c r="M1301" s="2" t="str">
        <f t="shared" si="263"/>
        <v>Wednesday</v>
      </c>
      <c r="N1301" s="2" t="str">
        <f t="shared" si="264"/>
        <v>Wednesday</v>
      </c>
      <c r="O1301" s="12">
        <f t="shared" si="265"/>
        <v>0</v>
      </c>
      <c r="P1301" s="11" t="str">
        <f t="shared" si="266"/>
        <v>Low Cost per Unit</v>
      </c>
      <c r="Q1301" s="12">
        <f t="shared" si="267"/>
        <v>0</v>
      </c>
      <c r="R1301" s="12">
        <f t="shared" si="268"/>
        <v>5.3999999999999995</v>
      </c>
      <c r="S1301" s="12">
        <f t="shared" si="269"/>
        <v>0</v>
      </c>
      <c r="T1301" s="12">
        <f t="shared" si="270"/>
        <v>0</v>
      </c>
      <c r="U1301" s="12">
        <f t="shared" si="271"/>
        <v>0</v>
      </c>
      <c r="V1301" s="13" t="str">
        <f t="shared" ca="1" si="272"/>
        <v>Greater Than 8 Weeks Old</v>
      </c>
    </row>
    <row r="1302" spans="1:22" x14ac:dyDescent="0.45">
      <c r="A1302" s="2" t="s">
        <v>89</v>
      </c>
      <c r="B1302" s="5">
        <v>43688</v>
      </c>
      <c r="C1302" s="5" t="s">
        <v>386</v>
      </c>
      <c r="D1302" s="5" t="s">
        <v>387</v>
      </c>
      <c r="E1302" s="6">
        <v>2</v>
      </c>
      <c r="F1302" s="3">
        <v>198</v>
      </c>
      <c r="G1302" s="3">
        <v>74.84</v>
      </c>
      <c r="H1302" s="8">
        <f t="shared" si="260"/>
        <v>37.42</v>
      </c>
      <c r="I1302" s="3">
        <v>123.16</v>
      </c>
      <c r="J1302" s="4">
        <v>0.62</v>
      </c>
      <c r="K1302" s="2" t="str">
        <f t="shared" si="261"/>
        <v>Sunday</v>
      </c>
      <c r="L1302" s="5">
        <f t="shared" si="262"/>
        <v>43691</v>
      </c>
      <c r="M1302" s="2" t="str">
        <f t="shared" si="263"/>
        <v>Wednesday</v>
      </c>
      <c r="N1302" s="2" t="str">
        <f t="shared" si="264"/>
        <v>Wednesday</v>
      </c>
      <c r="O1302" s="12">
        <f t="shared" si="265"/>
        <v>0</v>
      </c>
      <c r="P1302" s="11" t="str">
        <f t="shared" si="266"/>
        <v>High Cost per Unit</v>
      </c>
      <c r="Q1302" s="12">
        <f t="shared" si="267"/>
        <v>0</v>
      </c>
      <c r="R1302" s="12">
        <f t="shared" si="268"/>
        <v>5.9399999999999995</v>
      </c>
      <c r="S1302" s="12">
        <f t="shared" si="269"/>
        <v>0</v>
      </c>
      <c r="T1302" s="12">
        <f t="shared" si="270"/>
        <v>0</v>
      </c>
      <c r="U1302" s="12">
        <f t="shared" si="271"/>
        <v>0</v>
      </c>
      <c r="V1302" s="13" t="str">
        <f t="shared" ca="1" si="272"/>
        <v>Greater Than 8 Weeks Old</v>
      </c>
    </row>
    <row r="1303" spans="1:22" x14ac:dyDescent="0.45">
      <c r="A1303" s="2" t="s">
        <v>313</v>
      </c>
      <c r="B1303" s="5">
        <v>43688</v>
      </c>
      <c r="C1303" s="5" t="s">
        <v>371</v>
      </c>
      <c r="D1303" s="5" t="s">
        <v>371</v>
      </c>
      <c r="E1303" s="6">
        <v>1</v>
      </c>
      <c r="F1303" s="3">
        <v>11.99</v>
      </c>
      <c r="G1303" s="3">
        <v>5.95</v>
      </c>
      <c r="H1303" s="8">
        <f t="shared" si="260"/>
        <v>5.95</v>
      </c>
      <c r="I1303" s="3">
        <v>6.04</v>
      </c>
      <c r="J1303" s="4">
        <v>0.5</v>
      </c>
      <c r="K1303" s="2" t="str">
        <f t="shared" si="261"/>
        <v>Sunday</v>
      </c>
      <c r="L1303" s="5">
        <f t="shared" si="262"/>
        <v>43691</v>
      </c>
      <c r="M1303" s="2" t="str">
        <f t="shared" si="263"/>
        <v>Wednesday</v>
      </c>
      <c r="N1303" s="2" t="str">
        <f t="shared" si="264"/>
        <v>Wednesday</v>
      </c>
      <c r="O1303" s="12">
        <f t="shared" si="265"/>
        <v>0</v>
      </c>
      <c r="P1303" s="11" t="str">
        <f t="shared" si="266"/>
        <v>Low Cost per Unit</v>
      </c>
      <c r="Q1303" s="12">
        <f t="shared" si="267"/>
        <v>0</v>
      </c>
      <c r="R1303" s="12">
        <f t="shared" si="268"/>
        <v>0</v>
      </c>
      <c r="S1303" s="12">
        <f t="shared" si="269"/>
        <v>0</v>
      </c>
      <c r="T1303" s="12">
        <f t="shared" si="270"/>
        <v>0</v>
      </c>
      <c r="U1303" s="12">
        <f t="shared" si="271"/>
        <v>0</v>
      </c>
      <c r="V1303" s="13" t="str">
        <f t="shared" ca="1" si="272"/>
        <v>Greater Than 8 Weeks Old</v>
      </c>
    </row>
    <row r="1304" spans="1:22" x14ac:dyDescent="0.45">
      <c r="A1304" s="2" t="s">
        <v>90</v>
      </c>
      <c r="B1304" s="5">
        <v>43688</v>
      </c>
      <c r="C1304" s="5" t="s">
        <v>378</v>
      </c>
      <c r="D1304" s="5" t="s">
        <v>379</v>
      </c>
      <c r="E1304" s="6">
        <v>4</v>
      </c>
      <c r="F1304" s="3">
        <v>396</v>
      </c>
      <c r="G1304" s="3">
        <v>143.88</v>
      </c>
      <c r="H1304" s="8">
        <f t="shared" si="260"/>
        <v>35.97</v>
      </c>
      <c r="I1304" s="3">
        <v>252.12</v>
      </c>
      <c r="J1304" s="4">
        <v>0.64</v>
      </c>
      <c r="K1304" s="2" t="str">
        <f t="shared" si="261"/>
        <v>Sunday</v>
      </c>
      <c r="L1304" s="5">
        <f t="shared" si="262"/>
        <v>43691</v>
      </c>
      <c r="M1304" s="2" t="str">
        <f t="shared" si="263"/>
        <v>Wednesday</v>
      </c>
      <c r="N1304" s="2" t="str">
        <f t="shared" si="264"/>
        <v>Wednesday</v>
      </c>
      <c r="O1304" s="12">
        <f t="shared" si="265"/>
        <v>0</v>
      </c>
      <c r="P1304" s="11" t="str">
        <f t="shared" si="266"/>
        <v>High Cost per Unit</v>
      </c>
      <c r="Q1304" s="12">
        <f t="shared" si="267"/>
        <v>0</v>
      </c>
      <c r="R1304" s="12">
        <f t="shared" si="268"/>
        <v>11.879999999999999</v>
      </c>
      <c r="S1304" s="12">
        <f t="shared" si="269"/>
        <v>0</v>
      </c>
      <c r="T1304" s="12">
        <f t="shared" si="270"/>
        <v>0</v>
      </c>
      <c r="U1304" s="12">
        <f t="shared" si="271"/>
        <v>0</v>
      </c>
      <c r="V1304" s="13" t="str">
        <f t="shared" ca="1" si="272"/>
        <v>Greater Than 8 Weeks Old</v>
      </c>
    </row>
    <row r="1305" spans="1:22" x14ac:dyDescent="0.45">
      <c r="A1305" s="2" t="s">
        <v>130</v>
      </c>
      <c r="B1305" s="5">
        <v>43688</v>
      </c>
      <c r="C1305" s="5" t="s">
        <v>386</v>
      </c>
      <c r="D1305" s="5" t="s">
        <v>388</v>
      </c>
      <c r="E1305" s="6">
        <v>1</v>
      </c>
      <c r="F1305" s="3">
        <v>79</v>
      </c>
      <c r="G1305" s="3">
        <v>23.97</v>
      </c>
      <c r="H1305" s="8">
        <f t="shared" si="260"/>
        <v>23.97</v>
      </c>
      <c r="I1305" s="3">
        <v>55.03</v>
      </c>
      <c r="J1305" s="4">
        <v>0.7</v>
      </c>
      <c r="K1305" s="2" t="str">
        <f t="shared" si="261"/>
        <v>Sunday</v>
      </c>
      <c r="L1305" s="5">
        <f t="shared" si="262"/>
        <v>43691</v>
      </c>
      <c r="M1305" s="2" t="str">
        <f t="shared" si="263"/>
        <v>Wednesday</v>
      </c>
      <c r="N1305" s="2" t="str">
        <f t="shared" si="264"/>
        <v>Wednesday</v>
      </c>
      <c r="O1305" s="12">
        <f t="shared" si="265"/>
        <v>0</v>
      </c>
      <c r="P1305" s="11" t="str">
        <f t="shared" si="266"/>
        <v>High Cost per Unit</v>
      </c>
      <c r="Q1305" s="12">
        <f t="shared" si="267"/>
        <v>0</v>
      </c>
      <c r="R1305" s="12">
        <f t="shared" si="268"/>
        <v>0</v>
      </c>
      <c r="S1305" s="12">
        <f t="shared" si="269"/>
        <v>0</v>
      </c>
      <c r="T1305" s="12">
        <f t="shared" si="270"/>
        <v>0</v>
      </c>
      <c r="U1305" s="12">
        <f t="shared" si="271"/>
        <v>0</v>
      </c>
      <c r="V1305" s="13" t="str">
        <f t="shared" ca="1" si="272"/>
        <v>Greater Than 8 Weeks Old</v>
      </c>
    </row>
    <row r="1306" spans="1:22" x14ac:dyDescent="0.45">
      <c r="A1306" s="2" t="s">
        <v>314</v>
      </c>
      <c r="B1306" s="5">
        <v>43688</v>
      </c>
      <c r="C1306" s="5" t="s">
        <v>371</v>
      </c>
      <c r="D1306" s="5" t="s">
        <v>371</v>
      </c>
      <c r="E1306" s="6">
        <v>1</v>
      </c>
      <c r="F1306" s="3">
        <v>23.99</v>
      </c>
      <c r="G1306" s="3">
        <v>17</v>
      </c>
      <c r="H1306" s="8">
        <f t="shared" si="260"/>
        <v>17</v>
      </c>
      <c r="I1306" s="3">
        <v>6.99</v>
      </c>
      <c r="J1306" s="4">
        <v>0.28999999999999998</v>
      </c>
      <c r="K1306" s="2" t="str">
        <f t="shared" si="261"/>
        <v>Sunday</v>
      </c>
      <c r="L1306" s="5">
        <f t="shared" si="262"/>
        <v>43691</v>
      </c>
      <c r="M1306" s="2" t="str">
        <f t="shared" si="263"/>
        <v>Wednesday</v>
      </c>
      <c r="N1306" s="2" t="str">
        <f t="shared" si="264"/>
        <v>Wednesday</v>
      </c>
      <c r="O1306" s="12">
        <f t="shared" si="265"/>
        <v>0</v>
      </c>
      <c r="P1306" s="11" t="str">
        <f t="shared" si="266"/>
        <v>High Cost per Unit</v>
      </c>
      <c r="Q1306" s="12">
        <f t="shared" si="267"/>
        <v>0</v>
      </c>
      <c r="R1306" s="12">
        <f t="shared" si="268"/>
        <v>0</v>
      </c>
      <c r="S1306" s="12">
        <f t="shared" si="269"/>
        <v>0</v>
      </c>
      <c r="T1306" s="12">
        <f t="shared" si="270"/>
        <v>0</v>
      </c>
      <c r="U1306" s="12">
        <f t="shared" si="271"/>
        <v>0</v>
      </c>
      <c r="V1306" s="13" t="str">
        <f t="shared" ca="1" si="272"/>
        <v>Greater Than 8 Weeks Old</v>
      </c>
    </row>
    <row r="1307" spans="1:22" x14ac:dyDescent="0.45">
      <c r="A1307" s="2" t="s">
        <v>318</v>
      </c>
      <c r="B1307" s="5">
        <v>43688</v>
      </c>
      <c r="C1307" s="5" t="s">
        <v>371</v>
      </c>
      <c r="D1307" s="5" t="s">
        <v>371</v>
      </c>
      <c r="E1307" s="6">
        <v>1</v>
      </c>
      <c r="F1307" s="3">
        <v>23.99</v>
      </c>
      <c r="G1307" s="3">
        <v>15</v>
      </c>
      <c r="H1307" s="8">
        <f t="shared" si="260"/>
        <v>15</v>
      </c>
      <c r="I1307" s="3">
        <v>8.99</v>
      </c>
      <c r="J1307" s="4">
        <v>0.37</v>
      </c>
      <c r="K1307" s="2" t="str">
        <f t="shared" si="261"/>
        <v>Sunday</v>
      </c>
      <c r="L1307" s="5">
        <f t="shared" si="262"/>
        <v>43691</v>
      </c>
      <c r="M1307" s="2" t="str">
        <f t="shared" si="263"/>
        <v>Wednesday</v>
      </c>
      <c r="N1307" s="2" t="str">
        <f t="shared" si="264"/>
        <v>Wednesday</v>
      </c>
      <c r="O1307" s="12">
        <f t="shared" si="265"/>
        <v>0</v>
      </c>
      <c r="P1307" s="11" t="str">
        <f t="shared" si="266"/>
        <v>Low Cost per Unit</v>
      </c>
      <c r="Q1307" s="12">
        <f t="shared" si="267"/>
        <v>0</v>
      </c>
      <c r="R1307" s="12">
        <f t="shared" si="268"/>
        <v>0</v>
      </c>
      <c r="S1307" s="12">
        <f t="shared" si="269"/>
        <v>0</v>
      </c>
      <c r="T1307" s="12">
        <f t="shared" si="270"/>
        <v>0</v>
      </c>
      <c r="U1307" s="12">
        <f t="shared" si="271"/>
        <v>0</v>
      </c>
      <c r="V1307" s="13" t="str">
        <f t="shared" ca="1" si="272"/>
        <v>Greater Than 8 Weeks Old</v>
      </c>
    </row>
    <row r="1308" spans="1:22" x14ac:dyDescent="0.45">
      <c r="A1308" s="2" t="s">
        <v>315</v>
      </c>
      <c r="B1308" s="5">
        <v>43688</v>
      </c>
      <c r="C1308" s="5" t="s">
        <v>371</v>
      </c>
      <c r="D1308" s="5" t="s">
        <v>371</v>
      </c>
      <c r="E1308" s="6">
        <v>1</v>
      </c>
      <c r="F1308" s="3">
        <v>23.99</v>
      </c>
      <c r="G1308" s="3">
        <v>15</v>
      </c>
      <c r="H1308" s="8">
        <f t="shared" si="260"/>
        <v>15</v>
      </c>
      <c r="I1308" s="3">
        <v>8.99</v>
      </c>
      <c r="J1308" s="4">
        <v>0.37</v>
      </c>
      <c r="K1308" s="2" t="str">
        <f t="shared" si="261"/>
        <v>Sunday</v>
      </c>
      <c r="L1308" s="5">
        <f t="shared" si="262"/>
        <v>43691</v>
      </c>
      <c r="M1308" s="2" t="str">
        <f t="shared" si="263"/>
        <v>Wednesday</v>
      </c>
      <c r="N1308" s="2" t="str">
        <f t="shared" si="264"/>
        <v>Wednesday</v>
      </c>
      <c r="O1308" s="12">
        <f t="shared" si="265"/>
        <v>0</v>
      </c>
      <c r="P1308" s="11" t="str">
        <f t="shared" si="266"/>
        <v>Low Cost per Unit</v>
      </c>
      <c r="Q1308" s="12">
        <f t="shared" si="267"/>
        <v>0</v>
      </c>
      <c r="R1308" s="12">
        <f t="shared" si="268"/>
        <v>0</v>
      </c>
      <c r="S1308" s="12">
        <f t="shared" si="269"/>
        <v>0</v>
      </c>
      <c r="T1308" s="12">
        <f t="shared" si="270"/>
        <v>0</v>
      </c>
      <c r="U1308" s="12">
        <f t="shared" si="271"/>
        <v>0</v>
      </c>
      <c r="V1308" s="13" t="str">
        <f t="shared" ca="1" si="272"/>
        <v>Greater Than 8 Weeks Old</v>
      </c>
    </row>
    <row r="1309" spans="1:22" x14ac:dyDescent="0.45">
      <c r="A1309" s="2" t="s">
        <v>280</v>
      </c>
      <c r="B1309" s="5">
        <v>43688</v>
      </c>
      <c r="C1309" s="5" t="s">
        <v>390</v>
      </c>
      <c r="D1309" s="5" t="s">
        <v>391</v>
      </c>
      <c r="E1309" s="6">
        <v>2</v>
      </c>
      <c r="F1309" s="3">
        <v>378</v>
      </c>
      <c r="G1309" s="3">
        <v>184</v>
      </c>
      <c r="H1309" s="8">
        <f t="shared" si="260"/>
        <v>92</v>
      </c>
      <c r="I1309" s="3">
        <v>194</v>
      </c>
      <c r="J1309" s="4">
        <v>0.51</v>
      </c>
      <c r="K1309" s="2" t="str">
        <f t="shared" si="261"/>
        <v>Sunday</v>
      </c>
      <c r="L1309" s="5">
        <f t="shared" si="262"/>
        <v>43691</v>
      </c>
      <c r="M1309" s="2" t="str">
        <f t="shared" si="263"/>
        <v>Wednesday</v>
      </c>
      <c r="N1309" s="2" t="str">
        <f t="shared" si="264"/>
        <v>Wednesday</v>
      </c>
      <c r="O1309" s="12">
        <f t="shared" si="265"/>
        <v>0</v>
      </c>
      <c r="P1309" s="11" t="str">
        <f t="shared" si="266"/>
        <v>High Cost per Unit</v>
      </c>
      <c r="Q1309" s="12">
        <f t="shared" si="267"/>
        <v>0</v>
      </c>
      <c r="R1309" s="12">
        <f t="shared" si="268"/>
        <v>11.34</v>
      </c>
      <c r="S1309" s="12">
        <f t="shared" si="269"/>
        <v>0</v>
      </c>
      <c r="T1309" s="12">
        <f t="shared" si="270"/>
        <v>0</v>
      </c>
      <c r="U1309" s="12">
        <f t="shared" si="271"/>
        <v>0</v>
      </c>
      <c r="V1309" s="13" t="str">
        <f t="shared" ca="1" si="272"/>
        <v>Greater Than 8 Weeks Old</v>
      </c>
    </row>
    <row r="1310" spans="1:22" x14ac:dyDescent="0.45">
      <c r="A1310" s="2" t="s">
        <v>131</v>
      </c>
      <c r="B1310" s="5">
        <v>43689</v>
      </c>
      <c r="C1310" s="5" t="s">
        <v>367</v>
      </c>
      <c r="D1310" s="5" t="s">
        <v>368</v>
      </c>
      <c r="E1310" s="6">
        <v>2</v>
      </c>
      <c r="F1310" s="3">
        <v>110</v>
      </c>
      <c r="G1310" s="3">
        <v>35.299999999999997</v>
      </c>
      <c r="H1310" s="8">
        <f t="shared" si="260"/>
        <v>17.649999999999999</v>
      </c>
      <c r="I1310" s="3">
        <v>74.7</v>
      </c>
      <c r="J1310" s="4">
        <v>0.68</v>
      </c>
      <c r="K1310" s="2" t="str">
        <f t="shared" si="261"/>
        <v>Monday</v>
      </c>
      <c r="L1310" s="5">
        <f t="shared" si="262"/>
        <v>43692</v>
      </c>
      <c r="M1310" s="2" t="str">
        <f t="shared" si="263"/>
        <v>Thursday</v>
      </c>
      <c r="N1310" s="2" t="str">
        <f t="shared" si="264"/>
        <v>Thursday</v>
      </c>
      <c r="O1310" s="12">
        <f t="shared" si="265"/>
        <v>0</v>
      </c>
      <c r="P1310" s="11" t="str">
        <f t="shared" si="266"/>
        <v>High Cost per Unit</v>
      </c>
      <c r="Q1310" s="12">
        <f t="shared" si="267"/>
        <v>11</v>
      </c>
      <c r="R1310" s="12">
        <f t="shared" si="268"/>
        <v>3.3</v>
      </c>
      <c r="S1310" s="12">
        <f t="shared" si="269"/>
        <v>0</v>
      </c>
      <c r="T1310" s="12">
        <f t="shared" si="270"/>
        <v>0</v>
      </c>
      <c r="U1310" s="12">
        <f t="shared" si="271"/>
        <v>0</v>
      </c>
      <c r="V1310" s="13" t="str">
        <f t="shared" ca="1" si="272"/>
        <v>Greater Than 8 Weeks Old</v>
      </c>
    </row>
    <row r="1311" spans="1:22" x14ac:dyDescent="0.45">
      <c r="A1311" s="2" t="s">
        <v>267</v>
      </c>
      <c r="B1311" s="5">
        <v>43689</v>
      </c>
      <c r="C1311" s="5" t="s">
        <v>367</v>
      </c>
      <c r="D1311" s="5" t="s">
        <v>368</v>
      </c>
      <c r="E1311" s="6">
        <v>1</v>
      </c>
      <c r="F1311" s="3">
        <v>55</v>
      </c>
      <c r="G1311" s="3">
        <v>13.9</v>
      </c>
      <c r="H1311" s="8">
        <f t="shared" si="260"/>
        <v>13.9</v>
      </c>
      <c r="I1311" s="3">
        <v>41.1</v>
      </c>
      <c r="J1311" s="4">
        <v>0.75</v>
      </c>
      <c r="K1311" s="2" t="str">
        <f t="shared" si="261"/>
        <v>Monday</v>
      </c>
      <c r="L1311" s="5">
        <f t="shared" si="262"/>
        <v>43692</v>
      </c>
      <c r="M1311" s="2" t="str">
        <f t="shared" si="263"/>
        <v>Thursday</v>
      </c>
      <c r="N1311" s="2" t="str">
        <f t="shared" si="264"/>
        <v>Thursday</v>
      </c>
      <c r="O1311" s="12">
        <f t="shared" si="265"/>
        <v>0</v>
      </c>
      <c r="P1311" s="11" t="str">
        <f t="shared" si="266"/>
        <v>Low Cost per Unit</v>
      </c>
      <c r="Q1311" s="12">
        <f t="shared" si="267"/>
        <v>5.5</v>
      </c>
      <c r="R1311" s="12">
        <f t="shared" si="268"/>
        <v>0</v>
      </c>
      <c r="S1311" s="12">
        <f t="shared" si="269"/>
        <v>0</v>
      </c>
      <c r="T1311" s="12">
        <f t="shared" si="270"/>
        <v>0</v>
      </c>
      <c r="U1311" s="12">
        <f t="shared" si="271"/>
        <v>0</v>
      </c>
      <c r="V1311" s="13" t="str">
        <f t="shared" ca="1" si="272"/>
        <v>Greater Than 8 Weeks Old</v>
      </c>
    </row>
    <row r="1312" spans="1:22" x14ac:dyDescent="0.45">
      <c r="A1312" s="2" t="s">
        <v>92</v>
      </c>
      <c r="B1312" s="5">
        <v>43689</v>
      </c>
      <c r="C1312" s="5" t="s">
        <v>367</v>
      </c>
      <c r="D1312" s="5" t="s">
        <v>368</v>
      </c>
      <c r="E1312" s="6">
        <v>4</v>
      </c>
      <c r="F1312" s="3">
        <v>236</v>
      </c>
      <c r="G1312" s="3">
        <v>81.2</v>
      </c>
      <c r="H1312" s="8">
        <f t="shared" si="260"/>
        <v>20.3</v>
      </c>
      <c r="I1312" s="3">
        <v>154.80000000000001</v>
      </c>
      <c r="J1312" s="4">
        <v>0.66</v>
      </c>
      <c r="K1312" s="2" t="str">
        <f t="shared" si="261"/>
        <v>Monday</v>
      </c>
      <c r="L1312" s="5">
        <f t="shared" si="262"/>
        <v>43692</v>
      </c>
      <c r="M1312" s="2" t="str">
        <f t="shared" si="263"/>
        <v>Thursday</v>
      </c>
      <c r="N1312" s="2" t="str">
        <f t="shared" si="264"/>
        <v>Thursday</v>
      </c>
      <c r="O1312" s="12">
        <f t="shared" si="265"/>
        <v>0</v>
      </c>
      <c r="P1312" s="11" t="str">
        <f t="shared" si="266"/>
        <v>High Cost per Unit</v>
      </c>
      <c r="Q1312" s="12">
        <f t="shared" si="267"/>
        <v>23.6</v>
      </c>
      <c r="R1312" s="12">
        <f t="shared" si="268"/>
        <v>7.08</v>
      </c>
      <c r="S1312" s="12">
        <f t="shared" si="269"/>
        <v>0</v>
      </c>
      <c r="T1312" s="12">
        <f t="shared" si="270"/>
        <v>0</v>
      </c>
      <c r="U1312" s="12">
        <f t="shared" si="271"/>
        <v>0</v>
      </c>
      <c r="V1312" s="13" t="str">
        <f t="shared" ca="1" si="272"/>
        <v>Greater Than 8 Weeks Old</v>
      </c>
    </row>
    <row r="1313" spans="1:22" x14ac:dyDescent="0.45">
      <c r="A1313" s="2" t="s">
        <v>192</v>
      </c>
      <c r="B1313" s="5">
        <v>43689</v>
      </c>
      <c r="C1313" s="5" t="s">
        <v>367</v>
      </c>
      <c r="D1313" s="5" t="s">
        <v>368</v>
      </c>
      <c r="E1313" s="6">
        <v>1</v>
      </c>
      <c r="F1313" s="3">
        <v>59</v>
      </c>
      <c r="G1313" s="3">
        <v>13.9</v>
      </c>
      <c r="H1313" s="8">
        <f t="shared" si="260"/>
        <v>13.9</v>
      </c>
      <c r="I1313" s="3">
        <v>45.1</v>
      </c>
      <c r="J1313" s="4">
        <v>0.76</v>
      </c>
      <c r="K1313" s="2" t="str">
        <f t="shared" si="261"/>
        <v>Monday</v>
      </c>
      <c r="L1313" s="5">
        <f t="shared" si="262"/>
        <v>43692</v>
      </c>
      <c r="M1313" s="2" t="str">
        <f t="shared" si="263"/>
        <v>Thursday</v>
      </c>
      <c r="N1313" s="2" t="str">
        <f t="shared" si="264"/>
        <v>Thursday</v>
      </c>
      <c r="O1313" s="12">
        <f t="shared" si="265"/>
        <v>0</v>
      </c>
      <c r="P1313" s="11" t="str">
        <f t="shared" si="266"/>
        <v>Low Cost per Unit</v>
      </c>
      <c r="Q1313" s="12">
        <f t="shared" si="267"/>
        <v>5.9</v>
      </c>
      <c r="R1313" s="12">
        <f t="shared" si="268"/>
        <v>0</v>
      </c>
      <c r="S1313" s="12">
        <f t="shared" si="269"/>
        <v>0</v>
      </c>
      <c r="T1313" s="12">
        <f t="shared" si="270"/>
        <v>0</v>
      </c>
      <c r="U1313" s="12">
        <f t="shared" si="271"/>
        <v>0</v>
      </c>
      <c r="V1313" s="13" t="str">
        <f t="shared" ca="1" si="272"/>
        <v>Greater Than 8 Weeks Old</v>
      </c>
    </row>
    <row r="1314" spans="1:22" x14ac:dyDescent="0.45">
      <c r="A1314" s="2" t="s">
        <v>145</v>
      </c>
      <c r="B1314" s="5">
        <v>43689</v>
      </c>
      <c r="C1314" s="5" t="s">
        <v>367</v>
      </c>
      <c r="D1314" s="5" t="s">
        <v>368</v>
      </c>
      <c r="E1314" s="6">
        <v>3</v>
      </c>
      <c r="F1314" s="3">
        <v>177</v>
      </c>
      <c r="G1314" s="3">
        <v>67.95</v>
      </c>
      <c r="H1314" s="8">
        <f t="shared" si="260"/>
        <v>22.650000000000002</v>
      </c>
      <c r="I1314" s="3">
        <v>109.05</v>
      </c>
      <c r="J1314" s="4">
        <v>0.62</v>
      </c>
      <c r="K1314" s="2" t="str">
        <f t="shared" si="261"/>
        <v>Monday</v>
      </c>
      <c r="L1314" s="5">
        <f t="shared" si="262"/>
        <v>43692</v>
      </c>
      <c r="M1314" s="2" t="str">
        <f t="shared" si="263"/>
        <v>Thursday</v>
      </c>
      <c r="N1314" s="2" t="str">
        <f t="shared" si="264"/>
        <v>Thursday</v>
      </c>
      <c r="O1314" s="12">
        <f t="shared" si="265"/>
        <v>0</v>
      </c>
      <c r="P1314" s="11" t="str">
        <f t="shared" si="266"/>
        <v>High Cost per Unit</v>
      </c>
      <c r="Q1314" s="12">
        <f t="shared" si="267"/>
        <v>17.7</v>
      </c>
      <c r="R1314" s="12">
        <f t="shared" si="268"/>
        <v>5.31</v>
      </c>
      <c r="S1314" s="12">
        <f t="shared" si="269"/>
        <v>0</v>
      </c>
      <c r="T1314" s="12">
        <f t="shared" si="270"/>
        <v>0</v>
      </c>
      <c r="U1314" s="12">
        <f t="shared" si="271"/>
        <v>0</v>
      </c>
      <c r="V1314" s="13" t="str">
        <f t="shared" ca="1" si="272"/>
        <v>Greater Than 8 Weeks Old</v>
      </c>
    </row>
    <row r="1315" spans="1:22" x14ac:dyDescent="0.45">
      <c r="A1315" s="2" t="s">
        <v>319</v>
      </c>
      <c r="B1315" s="5">
        <v>43689</v>
      </c>
      <c r="C1315" s="5" t="s">
        <v>367</v>
      </c>
      <c r="D1315" s="5" t="s">
        <v>368</v>
      </c>
      <c r="E1315" s="6">
        <v>1</v>
      </c>
      <c r="F1315" s="3">
        <v>59</v>
      </c>
      <c r="G1315" s="3">
        <v>22.7</v>
      </c>
      <c r="H1315" s="8">
        <f t="shared" si="260"/>
        <v>22.7</v>
      </c>
      <c r="I1315" s="3">
        <v>36.299999999999997</v>
      </c>
      <c r="J1315" s="4">
        <v>0.62</v>
      </c>
      <c r="K1315" s="2" t="str">
        <f t="shared" si="261"/>
        <v>Monday</v>
      </c>
      <c r="L1315" s="5">
        <f t="shared" si="262"/>
        <v>43692</v>
      </c>
      <c r="M1315" s="2" t="str">
        <f t="shared" si="263"/>
        <v>Thursday</v>
      </c>
      <c r="N1315" s="2" t="str">
        <f t="shared" si="264"/>
        <v>Thursday</v>
      </c>
      <c r="O1315" s="12">
        <f t="shared" si="265"/>
        <v>0</v>
      </c>
      <c r="P1315" s="11" t="str">
        <f t="shared" si="266"/>
        <v>High Cost per Unit</v>
      </c>
      <c r="Q1315" s="12">
        <f t="shared" si="267"/>
        <v>5.9</v>
      </c>
      <c r="R1315" s="12">
        <f t="shared" si="268"/>
        <v>0</v>
      </c>
      <c r="S1315" s="12">
        <f t="shared" si="269"/>
        <v>0</v>
      </c>
      <c r="T1315" s="12">
        <f t="shared" si="270"/>
        <v>0</v>
      </c>
      <c r="U1315" s="12">
        <f t="shared" si="271"/>
        <v>0</v>
      </c>
      <c r="V1315" s="13" t="str">
        <f t="shared" ca="1" si="272"/>
        <v>Greater Than 8 Weeks Old</v>
      </c>
    </row>
    <row r="1316" spans="1:22" x14ac:dyDescent="0.45">
      <c r="A1316" s="2" t="s">
        <v>6</v>
      </c>
      <c r="B1316" s="5">
        <v>43689</v>
      </c>
      <c r="C1316" s="5" t="s">
        <v>367</v>
      </c>
      <c r="D1316" s="5" t="s">
        <v>368</v>
      </c>
      <c r="E1316" s="6">
        <v>2</v>
      </c>
      <c r="F1316" s="3">
        <v>110</v>
      </c>
      <c r="G1316" s="3">
        <v>42.46</v>
      </c>
      <c r="H1316" s="8">
        <f t="shared" si="260"/>
        <v>21.23</v>
      </c>
      <c r="I1316" s="3">
        <v>67.540000000000006</v>
      </c>
      <c r="J1316" s="4">
        <v>0.61</v>
      </c>
      <c r="K1316" s="2" t="str">
        <f t="shared" si="261"/>
        <v>Monday</v>
      </c>
      <c r="L1316" s="5">
        <f t="shared" si="262"/>
        <v>43692</v>
      </c>
      <c r="M1316" s="2" t="str">
        <f t="shared" si="263"/>
        <v>Thursday</v>
      </c>
      <c r="N1316" s="2" t="str">
        <f t="shared" si="264"/>
        <v>Thursday</v>
      </c>
      <c r="O1316" s="12">
        <f t="shared" si="265"/>
        <v>0</v>
      </c>
      <c r="P1316" s="11" t="str">
        <f t="shared" si="266"/>
        <v>High Cost per Unit</v>
      </c>
      <c r="Q1316" s="12">
        <f t="shared" si="267"/>
        <v>11</v>
      </c>
      <c r="R1316" s="12">
        <f t="shared" si="268"/>
        <v>3.3</v>
      </c>
      <c r="S1316" s="12">
        <f t="shared" si="269"/>
        <v>0</v>
      </c>
      <c r="T1316" s="12">
        <f t="shared" si="270"/>
        <v>0</v>
      </c>
      <c r="U1316" s="12">
        <f t="shared" si="271"/>
        <v>0</v>
      </c>
      <c r="V1316" s="13" t="str">
        <f t="shared" ca="1" si="272"/>
        <v>Greater Than 8 Weeks Old</v>
      </c>
    </row>
    <row r="1317" spans="1:22" x14ac:dyDescent="0.45">
      <c r="A1317" s="2" t="s">
        <v>147</v>
      </c>
      <c r="B1317" s="5">
        <v>43689</v>
      </c>
      <c r="C1317" s="5" t="s">
        <v>367</v>
      </c>
      <c r="D1317" s="5" t="s">
        <v>368</v>
      </c>
      <c r="E1317" s="6">
        <v>1</v>
      </c>
      <c r="F1317" s="3">
        <v>79</v>
      </c>
      <c r="G1317" s="3">
        <v>19.940000000000001</v>
      </c>
      <c r="H1317" s="8">
        <f t="shared" si="260"/>
        <v>19.940000000000001</v>
      </c>
      <c r="I1317" s="3">
        <v>59.06</v>
      </c>
      <c r="J1317" s="4">
        <v>0.75</v>
      </c>
      <c r="K1317" s="2" t="str">
        <f t="shared" si="261"/>
        <v>Monday</v>
      </c>
      <c r="L1317" s="5">
        <f t="shared" si="262"/>
        <v>43692</v>
      </c>
      <c r="M1317" s="2" t="str">
        <f t="shared" si="263"/>
        <v>Thursday</v>
      </c>
      <c r="N1317" s="2" t="str">
        <f t="shared" si="264"/>
        <v>Thursday</v>
      </c>
      <c r="O1317" s="12">
        <f t="shared" si="265"/>
        <v>0</v>
      </c>
      <c r="P1317" s="11" t="str">
        <f t="shared" si="266"/>
        <v>High Cost per Unit</v>
      </c>
      <c r="Q1317" s="12">
        <f t="shared" si="267"/>
        <v>7.9</v>
      </c>
      <c r="R1317" s="12">
        <f t="shared" si="268"/>
        <v>0</v>
      </c>
      <c r="S1317" s="12">
        <f t="shared" si="269"/>
        <v>0</v>
      </c>
      <c r="T1317" s="12">
        <f t="shared" si="270"/>
        <v>0</v>
      </c>
      <c r="U1317" s="12">
        <f t="shared" si="271"/>
        <v>0</v>
      </c>
      <c r="V1317" s="13" t="str">
        <f t="shared" ca="1" si="272"/>
        <v>Greater Than 8 Weeks Old</v>
      </c>
    </row>
    <row r="1318" spans="1:22" x14ac:dyDescent="0.45">
      <c r="A1318" s="2" t="s">
        <v>159</v>
      </c>
      <c r="B1318" s="5">
        <v>43689</v>
      </c>
      <c r="C1318" s="5" t="s">
        <v>367</v>
      </c>
      <c r="D1318" s="5" t="s">
        <v>368</v>
      </c>
      <c r="E1318" s="6">
        <v>1</v>
      </c>
      <c r="F1318" s="3">
        <v>79</v>
      </c>
      <c r="G1318" s="3">
        <v>27.17</v>
      </c>
      <c r="H1318" s="8">
        <f t="shared" si="260"/>
        <v>27.17</v>
      </c>
      <c r="I1318" s="3">
        <v>51.83</v>
      </c>
      <c r="J1318" s="4">
        <v>0.66</v>
      </c>
      <c r="K1318" s="2" t="str">
        <f t="shared" si="261"/>
        <v>Monday</v>
      </c>
      <c r="L1318" s="5">
        <f t="shared" si="262"/>
        <v>43692</v>
      </c>
      <c r="M1318" s="2" t="str">
        <f t="shared" si="263"/>
        <v>Thursday</v>
      </c>
      <c r="N1318" s="2" t="str">
        <f t="shared" si="264"/>
        <v>Thursday</v>
      </c>
      <c r="O1318" s="12">
        <f t="shared" si="265"/>
        <v>0</v>
      </c>
      <c r="P1318" s="11" t="str">
        <f t="shared" si="266"/>
        <v>High Cost per Unit</v>
      </c>
      <c r="Q1318" s="12">
        <f t="shared" si="267"/>
        <v>7.9</v>
      </c>
      <c r="R1318" s="12">
        <f t="shared" si="268"/>
        <v>0</v>
      </c>
      <c r="S1318" s="12">
        <f t="shared" si="269"/>
        <v>0</v>
      </c>
      <c r="T1318" s="12">
        <f t="shared" si="270"/>
        <v>0</v>
      </c>
      <c r="U1318" s="12">
        <f t="shared" si="271"/>
        <v>0</v>
      </c>
      <c r="V1318" s="13" t="str">
        <f t="shared" ca="1" si="272"/>
        <v>Greater Than 8 Weeks Old</v>
      </c>
    </row>
    <row r="1319" spans="1:22" x14ac:dyDescent="0.45">
      <c r="A1319" s="2" t="s">
        <v>291</v>
      </c>
      <c r="B1319" s="5">
        <v>43689</v>
      </c>
      <c r="C1319" s="5" t="s">
        <v>367</v>
      </c>
      <c r="D1319" s="5" t="s">
        <v>368</v>
      </c>
      <c r="E1319" s="6">
        <v>1</v>
      </c>
      <c r="F1319" s="3">
        <v>99.99</v>
      </c>
      <c r="G1319" s="3">
        <v>42.17</v>
      </c>
      <c r="H1319" s="8">
        <f t="shared" si="260"/>
        <v>42.17</v>
      </c>
      <c r="I1319" s="3">
        <v>57.82</v>
      </c>
      <c r="J1319" s="4">
        <v>0.57999999999999996</v>
      </c>
      <c r="K1319" s="2" t="str">
        <f t="shared" si="261"/>
        <v>Monday</v>
      </c>
      <c r="L1319" s="5">
        <f t="shared" si="262"/>
        <v>43692</v>
      </c>
      <c r="M1319" s="2" t="str">
        <f t="shared" si="263"/>
        <v>Thursday</v>
      </c>
      <c r="N1319" s="2" t="str">
        <f t="shared" si="264"/>
        <v>Thursday</v>
      </c>
      <c r="O1319" s="12">
        <f t="shared" si="265"/>
        <v>0</v>
      </c>
      <c r="P1319" s="11" t="str">
        <f t="shared" si="266"/>
        <v>High Cost per Unit</v>
      </c>
      <c r="Q1319" s="12">
        <f t="shared" si="267"/>
        <v>9.9990000000000006</v>
      </c>
      <c r="R1319" s="12">
        <f t="shared" si="268"/>
        <v>0</v>
      </c>
      <c r="S1319" s="12">
        <f t="shared" si="269"/>
        <v>0</v>
      </c>
      <c r="T1319" s="12">
        <f t="shared" si="270"/>
        <v>0</v>
      </c>
      <c r="U1319" s="12">
        <f t="shared" si="271"/>
        <v>0</v>
      </c>
      <c r="V1319" s="13" t="str">
        <f t="shared" ca="1" si="272"/>
        <v>Greater Than 8 Weeks Old</v>
      </c>
    </row>
    <row r="1320" spans="1:22" x14ac:dyDescent="0.45">
      <c r="A1320" s="2" t="s">
        <v>292</v>
      </c>
      <c r="B1320" s="5">
        <v>43689</v>
      </c>
      <c r="C1320" s="5" t="s">
        <v>367</v>
      </c>
      <c r="D1320" s="5" t="s">
        <v>368</v>
      </c>
      <c r="E1320" s="6">
        <v>5</v>
      </c>
      <c r="F1320" s="3">
        <v>194.95</v>
      </c>
      <c r="G1320" s="3">
        <v>88.25</v>
      </c>
      <c r="H1320" s="8">
        <f t="shared" si="260"/>
        <v>17.649999999999999</v>
      </c>
      <c r="I1320" s="3">
        <v>106.7</v>
      </c>
      <c r="J1320" s="4">
        <v>0.55000000000000004</v>
      </c>
      <c r="K1320" s="2" t="str">
        <f t="shared" si="261"/>
        <v>Monday</v>
      </c>
      <c r="L1320" s="5">
        <f t="shared" si="262"/>
        <v>43692</v>
      </c>
      <c r="M1320" s="2" t="str">
        <f t="shared" si="263"/>
        <v>Thursday</v>
      </c>
      <c r="N1320" s="2" t="str">
        <f t="shared" si="264"/>
        <v>Thursday</v>
      </c>
      <c r="O1320" s="12">
        <f t="shared" si="265"/>
        <v>0</v>
      </c>
      <c r="P1320" s="11" t="str">
        <f t="shared" si="266"/>
        <v>High Cost per Unit</v>
      </c>
      <c r="Q1320" s="12">
        <f t="shared" si="267"/>
        <v>19.495000000000001</v>
      </c>
      <c r="R1320" s="12">
        <f t="shared" si="268"/>
        <v>5.8484999999999996</v>
      </c>
      <c r="S1320" s="12">
        <f t="shared" si="269"/>
        <v>0</v>
      </c>
      <c r="T1320" s="12">
        <f t="shared" si="270"/>
        <v>0</v>
      </c>
      <c r="U1320" s="12">
        <f t="shared" si="271"/>
        <v>0</v>
      </c>
      <c r="V1320" s="13" t="str">
        <f t="shared" ca="1" si="272"/>
        <v>Greater Than 8 Weeks Old</v>
      </c>
    </row>
    <row r="1321" spans="1:22" x14ac:dyDescent="0.45">
      <c r="A1321" s="2" t="s">
        <v>201</v>
      </c>
      <c r="B1321" s="5">
        <v>43689</v>
      </c>
      <c r="C1321" s="5" t="s">
        <v>367</v>
      </c>
      <c r="D1321" s="5" t="s">
        <v>368</v>
      </c>
      <c r="E1321" s="6">
        <v>1</v>
      </c>
      <c r="F1321" s="3">
        <v>65</v>
      </c>
      <c r="G1321" s="3">
        <v>19</v>
      </c>
      <c r="H1321" s="8">
        <f t="shared" si="260"/>
        <v>19</v>
      </c>
      <c r="I1321" s="3">
        <v>46</v>
      </c>
      <c r="J1321" s="4">
        <v>0.71</v>
      </c>
      <c r="K1321" s="2" t="str">
        <f t="shared" si="261"/>
        <v>Monday</v>
      </c>
      <c r="L1321" s="5">
        <f t="shared" si="262"/>
        <v>43692</v>
      </c>
      <c r="M1321" s="2" t="str">
        <f t="shared" si="263"/>
        <v>Thursday</v>
      </c>
      <c r="N1321" s="2" t="str">
        <f t="shared" si="264"/>
        <v>Thursday</v>
      </c>
      <c r="O1321" s="12">
        <f t="shared" si="265"/>
        <v>0</v>
      </c>
      <c r="P1321" s="11" t="str">
        <f t="shared" si="266"/>
        <v>High Cost per Unit</v>
      </c>
      <c r="Q1321" s="12">
        <f t="shared" si="267"/>
        <v>6.5</v>
      </c>
      <c r="R1321" s="12">
        <f t="shared" si="268"/>
        <v>0</v>
      </c>
      <c r="S1321" s="12">
        <f t="shared" si="269"/>
        <v>0</v>
      </c>
      <c r="T1321" s="12">
        <f t="shared" si="270"/>
        <v>0</v>
      </c>
      <c r="U1321" s="12">
        <f t="shared" si="271"/>
        <v>0</v>
      </c>
      <c r="V1321" s="13" t="str">
        <f t="shared" ca="1" si="272"/>
        <v>Greater Than 8 Weeks Old</v>
      </c>
    </row>
    <row r="1322" spans="1:22" x14ac:dyDescent="0.45">
      <c r="A1322" s="2" t="s">
        <v>270</v>
      </c>
      <c r="B1322" s="5">
        <v>43689</v>
      </c>
      <c r="C1322" s="5" t="s">
        <v>367</v>
      </c>
      <c r="D1322" s="5" t="s">
        <v>368</v>
      </c>
      <c r="E1322" s="6">
        <v>1</v>
      </c>
      <c r="F1322" s="3">
        <v>65</v>
      </c>
      <c r="G1322" s="3">
        <v>24.58</v>
      </c>
      <c r="H1322" s="8">
        <f t="shared" si="260"/>
        <v>24.58</v>
      </c>
      <c r="I1322" s="3">
        <v>40.42</v>
      </c>
      <c r="J1322" s="4">
        <v>0.62</v>
      </c>
      <c r="K1322" s="2" t="str">
        <f t="shared" si="261"/>
        <v>Monday</v>
      </c>
      <c r="L1322" s="5">
        <f t="shared" si="262"/>
        <v>43692</v>
      </c>
      <c r="M1322" s="2" t="str">
        <f t="shared" si="263"/>
        <v>Thursday</v>
      </c>
      <c r="N1322" s="2" t="str">
        <f t="shared" si="264"/>
        <v>Thursday</v>
      </c>
      <c r="O1322" s="12">
        <f t="shared" si="265"/>
        <v>0</v>
      </c>
      <c r="P1322" s="11" t="str">
        <f t="shared" si="266"/>
        <v>High Cost per Unit</v>
      </c>
      <c r="Q1322" s="12">
        <f t="shared" si="267"/>
        <v>6.5</v>
      </c>
      <c r="R1322" s="12">
        <f t="shared" si="268"/>
        <v>0</v>
      </c>
      <c r="S1322" s="12">
        <f t="shared" si="269"/>
        <v>0</v>
      </c>
      <c r="T1322" s="12">
        <f t="shared" si="270"/>
        <v>0</v>
      </c>
      <c r="U1322" s="12">
        <f t="shared" si="271"/>
        <v>0</v>
      </c>
      <c r="V1322" s="13" t="str">
        <f t="shared" ca="1" si="272"/>
        <v>Greater Than 8 Weeks Old</v>
      </c>
    </row>
    <row r="1323" spans="1:22" x14ac:dyDescent="0.45">
      <c r="A1323" s="2" t="s">
        <v>182</v>
      </c>
      <c r="B1323" s="5">
        <v>43689</v>
      </c>
      <c r="C1323" s="5" t="s">
        <v>367</v>
      </c>
      <c r="D1323" s="5" t="s">
        <v>368</v>
      </c>
      <c r="E1323" s="6">
        <v>1</v>
      </c>
      <c r="F1323" s="3">
        <v>73</v>
      </c>
      <c r="G1323" s="3">
        <v>14.25</v>
      </c>
      <c r="H1323" s="8">
        <f t="shared" si="260"/>
        <v>14.25</v>
      </c>
      <c r="I1323" s="3">
        <v>58.75</v>
      </c>
      <c r="J1323" s="4">
        <v>0.8</v>
      </c>
      <c r="K1323" s="2" t="str">
        <f t="shared" si="261"/>
        <v>Monday</v>
      </c>
      <c r="L1323" s="5">
        <f t="shared" si="262"/>
        <v>43692</v>
      </c>
      <c r="M1323" s="2" t="str">
        <f t="shared" si="263"/>
        <v>Thursday</v>
      </c>
      <c r="N1323" s="2" t="str">
        <f t="shared" si="264"/>
        <v>Thursday</v>
      </c>
      <c r="O1323" s="12">
        <f t="shared" si="265"/>
        <v>0</v>
      </c>
      <c r="P1323" s="11" t="str">
        <f t="shared" si="266"/>
        <v>Low Cost per Unit</v>
      </c>
      <c r="Q1323" s="12">
        <f t="shared" si="267"/>
        <v>7.3000000000000007</v>
      </c>
      <c r="R1323" s="12">
        <f t="shared" si="268"/>
        <v>0</v>
      </c>
      <c r="S1323" s="12">
        <f t="shared" si="269"/>
        <v>0</v>
      </c>
      <c r="T1323" s="12">
        <f t="shared" si="270"/>
        <v>0</v>
      </c>
      <c r="U1323" s="12">
        <f t="shared" si="271"/>
        <v>0</v>
      </c>
      <c r="V1323" s="13" t="str">
        <f t="shared" ca="1" si="272"/>
        <v>Greater Than 8 Weeks Old</v>
      </c>
    </row>
    <row r="1324" spans="1:22" x14ac:dyDescent="0.45">
      <c r="A1324" s="2" t="s">
        <v>174</v>
      </c>
      <c r="B1324" s="5">
        <v>43689</v>
      </c>
      <c r="C1324" s="5" t="s">
        <v>367</v>
      </c>
      <c r="D1324" s="5" t="s">
        <v>368</v>
      </c>
      <c r="E1324" s="6">
        <v>1</v>
      </c>
      <c r="F1324" s="3">
        <v>55</v>
      </c>
      <c r="G1324" s="3">
        <v>16.399999999999999</v>
      </c>
      <c r="H1324" s="8">
        <f t="shared" si="260"/>
        <v>16.399999999999999</v>
      </c>
      <c r="I1324" s="3">
        <v>38.6</v>
      </c>
      <c r="J1324" s="4">
        <v>0.7</v>
      </c>
      <c r="K1324" s="2" t="str">
        <f t="shared" si="261"/>
        <v>Monday</v>
      </c>
      <c r="L1324" s="5">
        <f t="shared" si="262"/>
        <v>43692</v>
      </c>
      <c r="M1324" s="2" t="str">
        <f t="shared" si="263"/>
        <v>Thursday</v>
      </c>
      <c r="N1324" s="2" t="str">
        <f t="shared" si="264"/>
        <v>Thursday</v>
      </c>
      <c r="O1324" s="12">
        <f t="shared" si="265"/>
        <v>0</v>
      </c>
      <c r="P1324" s="11" t="str">
        <f t="shared" si="266"/>
        <v>Low Cost per Unit</v>
      </c>
      <c r="Q1324" s="12">
        <f t="shared" si="267"/>
        <v>5.5</v>
      </c>
      <c r="R1324" s="12">
        <f t="shared" si="268"/>
        <v>0</v>
      </c>
      <c r="S1324" s="12">
        <f t="shared" si="269"/>
        <v>0</v>
      </c>
      <c r="T1324" s="12">
        <f t="shared" si="270"/>
        <v>0</v>
      </c>
      <c r="U1324" s="12">
        <f t="shared" si="271"/>
        <v>0</v>
      </c>
      <c r="V1324" s="13" t="str">
        <f t="shared" ca="1" si="272"/>
        <v>Greater Than 8 Weeks Old</v>
      </c>
    </row>
    <row r="1325" spans="1:22" x14ac:dyDescent="0.45">
      <c r="A1325" s="2" t="s">
        <v>183</v>
      </c>
      <c r="B1325" s="5">
        <v>43689</v>
      </c>
      <c r="C1325" s="5" t="s">
        <v>367</v>
      </c>
      <c r="D1325" s="5" t="s">
        <v>368</v>
      </c>
      <c r="E1325" s="6">
        <v>1</v>
      </c>
      <c r="F1325" s="3">
        <v>59</v>
      </c>
      <c r="G1325" s="3">
        <v>18.75</v>
      </c>
      <c r="H1325" s="8">
        <f t="shared" si="260"/>
        <v>18.75</v>
      </c>
      <c r="I1325" s="3">
        <v>40.25</v>
      </c>
      <c r="J1325" s="4">
        <v>0.68</v>
      </c>
      <c r="K1325" s="2" t="str">
        <f t="shared" si="261"/>
        <v>Monday</v>
      </c>
      <c r="L1325" s="5">
        <f t="shared" si="262"/>
        <v>43692</v>
      </c>
      <c r="M1325" s="2" t="str">
        <f t="shared" si="263"/>
        <v>Thursday</v>
      </c>
      <c r="N1325" s="2" t="str">
        <f t="shared" si="264"/>
        <v>Thursday</v>
      </c>
      <c r="O1325" s="12">
        <f t="shared" si="265"/>
        <v>0</v>
      </c>
      <c r="P1325" s="11" t="str">
        <f t="shared" si="266"/>
        <v>High Cost per Unit</v>
      </c>
      <c r="Q1325" s="12">
        <f t="shared" si="267"/>
        <v>5.9</v>
      </c>
      <c r="R1325" s="12">
        <f t="shared" si="268"/>
        <v>0</v>
      </c>
      <c r="S1325" s="12">
        <f t="shared" si="269"/>
        <v>0</v>
      </c>
      <c r="T1325" s="12">
        <f t="shared" si="270"/>
        <v>0</v>
      </c>
      <c r="U1325" s="12">
        <f t="shared" si="271"/>
        <v>0</v>
      </c>
      <c r="V1325" s="13" t="str">
        <f t="shared" ca="1" si="272"/>
        <v>Greater Than 8 Weeks Old</v>
      </c>
    </row>
    <row r="1326" spans="1:22" x14ac:dyDescent="0.45">
      <c r="A1326" s="2" t="s">
        <v>209</v>
      </c>
      <c r="B1326" s="5">
        <v>43689</v>
      </c>
      <c r="C1326" s="5" t="s">
        <v>369</v>
      </c>
      <c r="D1326" s="5" t="s">
        <v>370</v>
      </c>
      <c r="E1326" s="6">
        <v>13</v>
      </c>
      <c r="F1326" s="3">
        <v>649.87</v>
      </c>
      <c r="G1326" s="3">
        <v>357.5</v>
      </c>
      <c r="H1326" s="8">
        <f t="shared" si="260"/>
        <v>27.5</v>
      </c>
      <c r="I1326" s="3">
        <v>292.37</v>
      </c>
      <c r="J1326" s="4">
        <v>0.45</v>
      </c>
      <c r="K1326" s="2" t="str">
        <f t="shared" si="261"/>
        <v>Monday</v>
      </c>
      <c r="L1326" s="5">
        <f t="shared" si="262"/>
        <v>43692</v>
      </c>
      <c r="M1326" s="2" t="str">
        <f t="shared" si="263"/>
        <v>Thursday</v>
      </c>
      <c r="N1326" s="2" t="str">
        <f t="shared" si="264"/>
        <v>Thursday</v>
      </c>
      <c r="O1326" s="12">
        <f t="shared" si="265"/>
        <v>0</v>
      </c>
      <c r="P1326" s="11" t="str">
        <f t="shared" si="266"/>
        <v>High Cost per Unit</v>
      </c>
      <c r="Q1326" s="12">
        <f t="shared" si="267"/>
        <v>0</v>
      </c>
      <c r="R1326" s="12">
        <f t="shared" si="268"/>
        <v>19.496099999999998</v>
      </c>
      <c r="S1326" s="12">
        <f t="shared" si="269"/>
        <v>0</v>
      </c>
      <c r="T1326" s="12">
        <f t="shared" si="270"/>
        <v>0</v>
      </c>
      <c r="U1326" s="12">
        <f t="shared" si="271"/>
        <v>0</v>
      </c>
      <c r="V1326" s="13" t="str">
        <f t="shared" ca="1" si="272"/>
        <v>Greater Than 8 Weeks Old</v>
      </c>
    </row>
    <row r="1327" spans="1:22" x14ac:dyDescent="0.45">
      <c r="A1327" s="2" t="s">
        <v>295</v>
      </c>
      <c r="B1327" s="5">
        <v>43689</v>
      </c>
      <c r="C1327" s="5" t="s">
        <v>371</v>
      </c>
      <c r="D1327" s="5" t="s">
        <v>371</v>
      </c>
      <c r="E1327" s="6">
        <v>5</v>
      </c>
      <c r="F1327" s="3">
        <v>34.950000000000003</v>
      </c>
      <c r="G1327" s="3">
        <v>22.35</v>
      </c>
      <c r="H1327" s="8">
        <f t="shared" si="260"/>
        <v>4.4700000000000006</v>
      </c>
      <c r="I1327" s="3">
        <v>12.6</v>
      </c>
      <c r="J1327" s="4">
        <v>0.36</v>
      </c>
      <c r="K1327" s="2" t="str">
        <f t="shared" si="261"/>
        <v>Monday</v>
      </c>
      <c r="L1327" s="5">
        <f t="shared" si="262"/>
        <v>43692</v>
      </c>
      <c r="M1327" s="2" t="str">
        <f t="shared" si="263"/>
        <v>Thursday</v>
      </c>
      <c r="N1327" s="2" t="str">
        <f t="shared" si="264"/>
        <v>Thursday</v>
      </c>
      <c r="O1327" s="12">
        <f t="shared" si="265"/>
        <v>0</v>
      </c>
      <c r="P1327" s="11" t="str">
        <f t="shared" si="266"/>
        <v>Low Cost per Unit</v>
      </c>
      <c r="Q1327" s="12">
        <f t="shared" si="267"/>
        <v>0</v>
      </c>
      <c r="R1327" s="12">
        <f t="shared" si="268"/>
        <v>1.0485</v>
      </c>
      <c r="S1327" s="12">
        <f t="shared" si="269"/>
        <v>0</v>
      </c>
      <c r="T1327" s="12">
        <f t="shared" si="270"/>
        <v>0</v>
      </c>
      <c r="U1327" s="12">
        <f t="shared" si="271"/>
        <v>0</v>
      </c>
      <c r="V1327" s="13" t="str">
        <f t="shared" ca="1" si="272"/>
        <v>Greater Than 8 Weeks Old</v>
      </c>
    </row>
    <row r="1328" spans="1:22" x14ac:dyDescent="0.45">
      <c r="A1328" s="2" t="s">
        <v>193</v>
      </c>
      <c r="B1328" s="5">
        <v>43689</v>
      </c>
      <c r="C1328" s="5" t="s">
        <v>369</v>
      </c>
      <c r="D1328" s="5" t="s">
        <v>372</v>
      </c>
      <c r="E1328" s="6">
        <v>1</v>
      </c>
      <c r="F1328" s="3">
        <v>52</v>
      </c>
      <c r="G1328" s="3">
        <v>14.5</v>
      </c>
      <c r="H1328" s="8">
        <f t="shared" si="260"/>
        <v>14.5</v>
      </c>
      <c r="I1328" s="3">
        <v>37.5</v>
      </c>
      <c r="J1328" s="4">
        <v>0.72</v>
      </c>
      <c r="K1328" s="2" t="str">
        <f t="shared" si="261"/>
        <v>Monday</v>
      </c>
      <c r="L1328" s="5">
        <f t="shared" si="262"/>
        <v>43692</v>
      </c>
      <c r="M1328" s="2" t="str">
        <f t="shared" si="263"/>
        <v>Thursday</v>
      </c>
      <c r="N1328" s="2" t="str">
        <f t="shared" si="264"/>
        <v>Thursday</v>
      </c>
      <c r="O1328" s="12">
        <f t="shared" si="265"/>
        <v>0</v>
      </c>
      <c r="P1328" s="11" t="str">
        <f t="shared" si="266"/>
        <v>Low Cost per Unit</v>
      </c>
      <c r="Q1328" s="12">
        <f t="shared" si="267"/>
        <v>0</v>
      </c>
      <c r="R1328" s="12">
        <f t="shared" si="268"/>
        <v>0</v>
      </c>
      <c r="S1328" s="12">
        <f t="shared" si="269"/>
        <v>0</v>
      </c>
      <c r="T1328" s="12">
        <f t="shared" si="270"/>
        <v>0</v>
      </c>
      <c r="U1328" s="12">
        <f t="shared" si="271"/>
        <v>0</v>
      </c>
      <c r="V1328" s="13" t="str">
        <f t="shared" ca="1" si="272"/>
        <v>Greater Than 8 Weeks Old</v>
      </c>
    </row>
    <row r="1329" spans="1:22" x14ac:dyDescent="0.45">
      <c r="A1329" s="2" t="s">
        <v>213</v>
      </c>
      <c r="B1329" s="5">
        <v>43689</v>
      </c>
      <c r="C1329" s="5" t="s">
        <v>369</v>
      </c>
      <c r="D1329" s="5" t="s">
        <v>374</v>
      </c>
      <c r="E1329" s="6">
        <v>7</v>
      </c>
      <c r="F1329" s="3">
        <v>147</v>
      </c>
      <c r="G1329" s="3">
        <v>50.19</v>
      </c>
      <c r="H1329" s="8">
        <f t="shared" si="260"/>
        <v>7.17</v>
      </c>
      <c r="I1329" s="3">
        <v>96.81</v>
      </c>
      <c r="J1329" s="4">
        <v>0.66</v>
      </c>
      <c r="K1329" s="2" t="str">
        <f t="shared" si="261"/>
        <v>Monday</v>
      </c>
      <c r="L1329" s="5">
        <f t="shared" si="262"/>
        <v>43692</v>
      </c>
      <c r="M1329" s="2" t="str">
        <f t="shared" si="263"/>
        <v>Thursday</v>
      </c>
      <c r="N1329" s="2" t="str">
        <f t="shared" si="264"/>
        <v>Thursday</v>
      </c>
      <c r="O1329" s="12">
        <f t="shared" si="265"/>
        <v>0</v>
      </c>
      <c r="P1329" s="11" t="str">
        <f t="shared" si="266"/>
        <v>Low Cost per Unit</v>
      </c>
      <c r="Q1329" s="12">
        <f t="shared" si="267"/>
        <v>0</v>
      </c>
      <c r="R1329" s="12">
        <f t="shared" si="268"/>
        <v>4.41</v>
      </c>
      <c r="S1329" s="12">
        <f t="shared" si="269"/>
        <v>0</v>
      </c>
      <c r="T1329" s="12">
        <f t="shared" si="270"/>
        <v>0</v>
      </c>
      <c r="U1329" s="12">
        <f t="shared" si="271"/>
        <v>0</v>
      </c>
      <c r="V1329" s="13" t="str">
        <f t="shared" ca="1" si="272"/>
        <v>Greater Than 8 Weeks Old</v>
      </c>
    </row>
    <row r="1330" spans="1:22" x14ac:dyDescent="0.45">
      <c r="A1330" s="2" t="s">
        <v>98</v>
      </c>
      <c r="B1330" s="5">
        <v>43689</v>
      </c>
      <c r="C1330" s="5" t="s">
        <v>376</v>
      </c>
      <c r="D1330" s="5" t="s">
        <v>377</v>
      </c>
      <c r="E1330" s="6">
        <v>11</v>
      </c>
      <c r="F1330" s="3">
        <v>219.89</v>
      </c>
      <c r="G1330" s="3">
        <v>87.34</v>
      </c>
      <c r="H1330" s="8">
        <f t="shared" si="260"/>
        <v>7.94</v>
      </c>
      <c r="I1330" s="3">
        <v>132.55000000000001</v>
      </c>
      <c r="J1330" s="4">
        <v>0.6</v>
      </c>
      <c r="K1330" s="2" t="str">
        <f t="shared" si="261"/>
        <v>Monday</v>
      </c>
      <c r="L1330" s="5">
        <f t="shared" si="262"/>
        <v>43692</v>
      </c>
      <c r="M1330" s="2" t="str">
        <f t="shared" si="263"/>
        <v>Thursday</v>
      </c>
      <c r="N1330" s="2" t="str">
        <f t="shared" si="264"/>
        <v>Thursday</v>
      </c>
      <c r="O1330" s="12">
        <f t="shared" si="265"/>
        <v>0</v>
      </c>
      <c r="P1330" s="11" t="str">
        <f t="shared" si="266"/>
        <v>Low Cost per Unit</v>
      </c>
      <c r="Q1330" s="12">
        <f t="shared" si="267"/>
        <v>0</v>
      </c>
      <c r="R1330" s="12">
        <f t="shared" si="268"/>
        <v>6.5966999999999993</v>
      </c>
      <c r="S1330" s="12">
        <f t="shared" si="269"/>
        <v>0</v>
      </c>
      <c r="T1330" s="12">
        <f t="shared" si="270"/>
        <v>0</v>
      </c>
      <c r="U1330" s="12">
        <f t="shared" si="271"/>
        <v>0</v>
      </c>
      <c r="V1330" s="13" t="str">
        <f t="shared" ca="1" si="272"/>
        <v>Greater Than 8 Weeks Old</v>
      </c>
    </row>
    <row r="1331" spans="1:22" x14ac:dyDescent="0.45">
      <c r="A1331" s="2" t="s">
        <v>16</v>
      </c>
      <c r="B1331" s="5">
        <v>43689</v>
      </c>
      <c r="C1331" s="5" t="s">
        <v>375</v>
      </c>
      <c r="D1331" s="5" t="s">
        <v>377</v>
      </c>
      <c r="E1331" s="6">
        <v>2</v>
      </c>
      <c r="F1331" s="3">
        <v>50</v>
      </c>
      <c r="G1331" s="3">
        <v>9</v>
      </c>
      <c r="H1331" s="8">
        <f t="shared" si="260"/>
        <v>4.5</v>
      </c>
      <c r="I1331" s="3">
        <v>41</v>
      </c>
      <c r="J1331" s="4">
        <v>0.82</v>
      </c>
      <c r="K1331" s="2" t="str">
        <f t="shared" si="261"/>
        <v>Monday</v>
      </c>
      <c r="L1331" s="5">
        <f t="shared" si="262"/>
        <v>43692</v>
      </c>
      <c r="M1331" s="2" t="str">
        <f t="shared" si="263"/>
        <v>Thursday</v>
      </c>
      <c r="N1331" s="2" t="str">
        <f t="shared" si="264"/>
        <v>Thursday</v>
      </c>
      <c r="O1331" s="12">
        <f t="shared" si="265"/>
        <v>0</v>
      </c>
      <c r="P1331" s="11" t="str">
        <f t="shared" si="266"/>
        <v>Low Cost per Unit</v>
      </c>
      <c r="Q1331" s="12">
        <f t="shared" si="267"/>
        <v>0</v>
      </c>
      <c r="R1331" s="12">
        <f t="shared" si="268"/>
        <v>1.5</v>
      </c>
      <c r="S1331" s="12">
        <f t="shared" si="269"/>
        <v>0</v>
      </c>
      <c r="T1331" s="12">
        <f t="shared" si="270"/>
        <v>0</v>
      </c>
      <c r="U1331" s="12">
        <f t="shared" si="271"/>
        <v>0</v>
      </c>
      <c r="V1331" s="13" t="str">
        <f t="shared" ca="1" si="272"/>
        <v>Greater Than 8 Weeks Old</v>
      </c>
    </row>
    <row r="1332" spans="1:22" x14ac:dyDescent="0.45">
      <c r="A1332" s="2" t="s">
        <v>17</v>
      </c>
      <c r="B1332" s="5">
        <v>43689</v>
      </c>
      <c r="C1332" s="5" t="s">
        <v>376</v>
      </c>
      <c r="D1332" s="5" t="s">
        <v>377</v>
      </c>
      <c r="E1332" s="6">
        <v>2</v>
      </c>
      <c r="F1332" s="3">
        <v>58</v>
      </c>
      <c r="G1332" s="3">
        <v>12.4</v>
      </c>
      <c r="H1332" s="8">
        <f t="shared" si="260"/>
        <v>6.2</v>
      </c>
      <c r="I1332" s="3">
        <v>45.6</v>
      </c>
      <c r="J1332" s="4">
        <v>0.79</v>
      </c>
      <c r="K1332" s="2" t="str">
        <f t="shared" si="261"/>
        <v>Monday</v>
      </c>
      <c r="L1332" s="5">
        <f t="shared" si="262"/>
        <v>43692</v>
      </c>
      <c r="M1332" s="2" t="str">
        <f t="shared" si="263"/>
        <v>Thursday</v>
      </c>
      <c r="N1332" s="2" t="str">
        <f t="shared" si="264"/>
        <v>Thursday</v>
      </c>
      <c r="O1332" s="12">
        <f t="shared" si="265"/>
        <v>0</v>
      </c>
      <c r="P1332" s="11" t="str">
        <f t="shared" si="266"/>
        <v>Low Cost per Unit</v>
      </c>
      <c r="Q1332" s="12">
        <f t="shared" si="267"/>
        <v>0</v>
      </c>
      <c r="R1332" s="12">
        <f t="shared" si="268"/>
        <v>1.74</v>
      </c>
      <c r="S1332" s="12">
        <f t="shared" si="269"/>
        <v>0</v>
      </c>
      <c r="T1332" s="12">
        <f t="shared" si="270"/>
        <v>0</v>
      </c>
      <c r="U1332" s="12">
        <f t="shared" si="271"/>
        <v>0</v>
      </c>
      <c r="V1332" s="13" t="str">
        <f t="shared" ca="1" si="272"/>
        <v>Greater Than 8 Weeks Old</v>
      </c>
    </row>
    <row r="1333" spans="1:22" x14ac:dyDescent="0.45">
      <c r="A1333" s="2" t="s">
        <v>239</v>
      </c>
      <c r="B1333" s="5">
        <v>43689</v>
      </c>
      <c r="C1333" s="5" t="s">
        <v>376</v>
      </c>
      <c r="D1333" s="5" t="s">
        <v>377</v>
      </c>
      <c r="E1333" s="6">
        <v>6</v>
      </c>
      <c r="F1333" s="3">
        <v>89.94</v>
      </c>
      <c r="G1333" s="3">
        <v>39.6</v>
      </c>
      <c r="H1333" s="8">
        <f t="shared" si="260"/>
        <v>6.6000000000000005</v>
      </c>
      <c r="I1333" s="3">
        <v>50.34</v>
      </c>
      <c r="J1333" s="4">
        <v>0.56000000000000005</v>
      </c>
      <c r="K1333" s="2" t="str">
        <f t="shared" si="261"/>
        <v>Monday</v>
      </c>
      <c r="L1333" s="5">
        <f t="shared" si="262"/>
        <v>43692</v>
      </c>
      <c r="M1333" s="2" t="str">
        <f t="shared" si="263"/>
        <v>Thursday</v>
      </c>
      <c r="N1333" s="2" t="str">
        <f t="shared" si="264"/>
        <v>Thursday</v>
      </c>
      <c r="O1333" s="12">
        <f t="shared" si="265"/>
        <v>0</v>
      </c>
      <c r="P1333" s="11" t="str">
        <f t="shared" si="266"/>
        <v>Low Cost per Unit</v>
      </c>
      <c r="Q1333" s="12">
        <f t="shared" si="267"/>
        <v>0</v>
      </c>
      <c r="R1333" s="12">
        <f t="shared" si="268"/>
        <v>2.6981999999999999</v>
      </c>
      <c r="S1333" s="12">
        <f t="shared" si="269"/>
        <v>0</v>
      </c>
      <c r="T1333" s="12">
        <f t="shared" si="270"/>
        <v>0</v>
      </c>
      <c r="U1333" s="12">
        <f t="shared" si="271"/>
        <v>0</v>
      </c>
      <c r="V1333" s="13" t="str">
        <f t="shared" ca="1" si="272"/>
        <v>Greater Than 8 Weeks Old</v>
      </c>
    </row>
    <row r="1334" spans="1:22" x14ac:dyDescent="0.45">
      <c r="A1334" s="2" t="s">
        <v>18</v>
      </c>
      <c r="B1334" s="5">
        <v>43689</v>
      </c>
      <c r="C1334" s="5" t="s">
        <v>376</v>
      </c>
      <c r="D1334" s="5" t="s">
        <v>377</v>
      </c>
      <c r="E1334" s="6">
        <v>2</v>
      </c>
      <c r="F1334" s="3">
        <v>50</v>
      </c>
      <c r="G1334" s="3">
        <v>13.14</v>
      </c>
      <c r="H1334" s="8">
        <f t="shared" si="260"/>
        <v>6.57</v>
      </c>
      <c r="I1334" s="3">
        <v>36.86</v>
      </c>
      <c r="J1334" s="4">
        <v>0.74</v>
      </c>
      <c r="K1334" s="2" t="str">
        <f t="shared" si="261"/>
        <v>Monday</v>
      </c>
      <c r="L1334" s="5">
        <f t="shared" si="262"/>
        <v>43692</v>
      </c>
      <c r="M1334" s="2" t="str">
        <f t="shared" si="263"/>
        <v>Thursday</v>
      </c>
      <c r="N1334" s="2" t="str">
        <f t="shared" si="264"/>
        <v>Thursday</v>
      </c>
      <c r="O1334" s="12">
        <f t="shared" si="265"/>
        <v>0</v>
      </c>
      <c r="P1334" s="11" t="str">
        <f t="shared" si="266"/>
        <v>Low Cost per Unit</v>
      </c>
      <c r="Q1334" s="12">
        <f t="shared" si="267"/>
        <v>0</v>
      </c>
      <c r="R1334" s="12">
        <f t="shared" si="268"/>
        <v>1.5</v>
      </c>
      <c r="S1334" s="12">
        <f t="shared" si="269"/>
        <v>0</v>
      </c>
      <c r="T1334" s="12">
        <f t="shared" si="270"/>
        <v>0</v>
      </c>
      <c r="U1334" s="12">
        <f t="shared" si="271"/>
        <v>0</v>
      </c>
      <c r="V1334" s="13" t="str">
        <f t="shared" ca="1" si="272"/>
        <v>Greater Than 8 Weeks Old</v>
      </c>
    </row>
    <row r="1335" spans="1:22" x14ac:dyDescent="0.45">
      <c r="A1335" s="2" t="s">
        <v>19</v>
      </c>
      <c r="B1335" s="5">
        <v>43689</v>
      </c>
      <c r="C1335" s="5" t="s">
        <v>378</v>
      </c>
      <c r="D1335" s="5" t="s">
        <v>379</v>
      </c>
      <c r="E1335" s="6">
        <v>1</v>
      </c>
      <c r="F1335" s="3">
        <v>69</v>
      </c>
      <c r="G1335" s="3">
        <v>20.059999999999999</v>
      </c>
      <c r="H1335" s="8">
        <f t="shared" si="260"/>
        <v>20.059999999999999</v>
      </c>
      <c r="I1335" s="3">
        <v>48.94</v>
      </c>
      <c r="J1335" s="4">
        <v>0.71</v>
      </c>
      <c r="K1335" s="2" t="str">
        <f t="shared" si="261"/>
        <v>Monday</v>
      </c>
      <c r="L1335" s="5">
        <f t="shared" si="262"/>
        <v>43692</v>
      </c>
      <c r="M1335" s="2" t="str">
        <f t="shared" si="263"/>
        <v>Thursday</v>
      </c>
      <c r="N1335" s="2" t="str">
        <f t="shared" si="264"/>
        <v>Thursday</v>
      </c>
      <c r="O1335" s="12">
        <f t="shared" si="265"/>
        <v>0</v>
      </c>
      <c r="P1335" s="11" t="str">
        <f t="shared" si="266"/>
        <v>High Cost per Unit</v>
      </c>
      <c r="Q1335" s="12">
        <f t="shared" si="267"/>
        <v>0</v>
      </c>
      <c r="R1335" s="12">
        <f t="shared" si="268"/>
        <v>0</v>
      </c>
      <c r="S1335" s="12">
        <f t="shared" si="269"/>
        <v>0</v>
      </c>
      <c r="T1335" s="12">
        <f t="shared" si="270"/>
        <v>0</v>
      </c>
      <c r="U1335" s="12">
        <f t="shared" si="271"/>
        <v>0</v>
      </c>
      <c r="V1335" s="13" t="str">
        <f t="shared" ca="1" si="272"/>
        <v>Greater Than 8 Weeks Old</v>
      </c>
    </row>
    <row r="1336" spans="1:22" x14ac:dyDescent="0.45">
      <c r="A1336" s="2" t="s">
        <v>20</v>
      </c>
      <c r="B1336" s="5">
        <v>43689</v>
      </c>
      <c r="C1336" s="5" t="s">
        <v>376</v>
      </c>
      <c r="D1336" s="5" t="s">
        <v>377</v>
      </c>
      <c r="E1336" s="6">
        <v>2</v>
      </c>
      <c r="F1336" s="3">
        <v>44</v>
      </c>
      <c r="G1336" s="3">
        <v>10.5</v>
      </c>
      <c r="H1336" s="8">
        <f t="shared" si="260"/>
        <v>5.25</v>
      </c>
      <c r="I1336" s="3">
        <v>33.5</v>
      </c>
      <c r="J1336" s="4">
        <v>0.76</v>
      </c>
      <c r="K1336" s="2" t="str">
        <f t="shared" si="261"/>
        <v>Monday</v>
      </c>
      <c r="L1336" s="5">
        <f t="shared" si="262"/>
        <v>43692</v>
      </c>
      <c r="M1336" s="2" t="str">
        <f t="shared" si="263"/>
        <v>Thursday</v>
      </c>
      <c r="N1336" s="2" t="str">
        <f t="shared" si="264"/>
        <v>Thursday</v>
      </c>
      <c r="O1336" s="12">
        <f t="shared" si="265"/>
        <v>0</v>
      </c>
      <c r="P1336" s="11" t="str">
        <f t="shared" si="266"/>
        <v>Low Cost per Unit</v>
      </c>
      <c r="Q1336" s="12">
        <f t="shared" si="267"/>
        <v>0</v>
      </c>
      <c r="R1336" s="12">
        <f t="shared" si="268"/>
        <v>1.3199999999999998</v>
      </c>
      <c r="S1336" s="12">
        <f t="shared" si="269"/>
        <v>0</v>
      </c>
      <c r="T1336" s="12">
        <f t="shared" si="270"/>
        <v>0</v>
      </c>
      <c r="U1336" s="12">
        <f t="shared" si="271"/>
        <v>0</v>
      </c>
      <c r="V1336" s="13" t="str">
        <f t="shared" ca="1" si="272"/>
        <v>Greater Than 8 Weeks Old</v>
      </c>
    </row>
    <row r="1337" spans="1:22" x14ac:dyDescent="0.45">
      <c r="A1337" s="2" t="s">
        <v>21</v>
      </c>
      <c r="B1337" s="5">
        <v>43689</v>
      </c>
      <c r="C1337" s="5" t="s">
        <v>376</v>
      </c>
      <c r="D1337" s="5" t="s">
        <v>377</v>
      </c>
      <c r="E1337" s="6">
        <v>4</v>
      </c>
      <c r="F1337" s="3">
        <v>66</v>
      </c>
      <c r="G1337" s="3">
        <v>25.4</v>
      </c>
      <c r="H1337" s="8">
        <f t="shared" si="260"/>
        <v>6.35</v>
      </c>
      <c r="I1337" s="3">
        <v>40.6</v>
      </c>
      <c r="J1337" s="4">
        <v>0.62</v>
      </c>
      <c r="K1337" s="2" t="str">
        <f t="shared" si="261"/>
        <v>Monday</v>
      </c>
      <c r="L1337" s="5">
        <f t="shared" si="262"/>
        <v>43692</v>
      </c>
      <c r="M1337" s="2" t="str">
        <f t="shared" si="263"/>
        <v>Thursday</v>
      </c>
      <c r="N1337" s="2" t="str">
        <f t="shared" si="264"/>
        <v>Thursday</v>
      </c>
      <c r="O1337" s="12">
        <f t="shared" si="265"/>
        <v>0</v>
      </c>
      <c r="P1337" s="11" t="str">
        <f t="shared" si="266"/>
        <v>Low Cost per Unit</v>
      </c>
      <c r="Q1337" s="12">
        <f t="shared" si="267"/>
        <v>0</v>
      </c>
      <c r="R1337" s="12">
        <f t="shared" si="268"/>
        <v>1.98</v>
      </c>
      <c r="S1337" s="12">
        <f t="shared" si="269"/>
        <v>0</v>
      </c>
      <c r="T1337" s="12">
        <f t="shared" si="270"/>
        <v>0</v>
      </c>
      <c r="U1337" s="12">
        <f t="shared" si="271"/>
        <v>0</v>
      </c>
      <c r="V1337" s="13" t="str">
        <f t="shared" ca="1" si="272"/>
        <v>Greater Than 8 Weeks Old</v>
      </c>
    </row>
    <row r="1338" spans="1:22" x14ac:dyDescent="0.45">
      <c r="A1338" s="2" t="s">
        <v>215</v>
      </c>
      <c r="B1338" s="5">
        <v>43689</v>
      </c>
      <c r="C1338" s="5" t="s">
        <v>378</v>
      </c>
      <c r="D1338" s="5" t="s">
        <v>379</v>
      </c>
      <c r="E1338" s="6">
        <v>17</v>
      </c>
      <c r="F1338" s="3">
        <v>169.83</v>
      </c>
      <c r="G1338" s="3">
        <v>64.599999999999994</v>
      </c>
      <c r="H1338" s="8">
        <f t="shared" si="260"/>
        <v>3.8</v>
      </c>
      <c r="I1338" s="3">
        <v>105.23</v>
      </c>
      <c r="J1338" s="4">
        <v>0.62</v>
      </c>
      <c r="K1338" s="2" t="str">
        <f t="shared" si="261"/>
        <v>Monday</v>
      </c>
      <c r="L1338" s="5">
        <f t="shared" si="262"/>
        <v>43692</v>
      </c>
      <c r="M1338" s="2" t="str">
        <f t="shared" si="263"/>
        <v>Thursday</v>
      </c>
      <c r="N1338" s="2" t="str">
        <f t="shared" si="264"/>
        <v>Thursday</v>
      </c>
      <c r="O1338" s="12">
        <f t="shared" si="265"/>
        <v>0</v>
      </c>
      <c r="P1338" s="11" t="str">
        <f t="shared" si="266"/>
        <v>Low Cost per Unit</v>
      </c>
      <c r="Q1338" s="12">
        <f t="shared" si="267"/>
        <v>0</v>
      </c>
      <c r="R1338" s="12">
        <f t="shared" si="268"/>
        <v>5.0949</v>
      </c>
      <c r="S1338" s="12">
        <f t="shared" si="269"/>
        <v>0</v>
      </c>
      <c r="T1338" s="12">
        <f t="shared" si="270"/>
        <v>0</v>
      </c>
      <c r="U1338" s="12">
        <f t="shared" si="271"/>
        <v>0</v>
      </c>
      <c r="V1338" s="13" t="str">
        <f t="shared" ca="1" si="272"/>
        <v>Greater Than 8 Weeks Old</v>
      </c>
    </row>
    <row r="1339" spans="1:22" x14ac:dyDescent="0.45">
      <c r="A1339" s="2" t="s">
        <v>22</v>
      </c>
      <c r="B1339" s="5">
        <v>43689</v>
      </c>
      <c r="C1339" s="5" t="s">
        <v>380</v>
      </c>
      <c r="D1339" s="5" t="s">
        <v>381</v>
      </c>
      <c r="E1339" s="6">
        <v>1</v>
      </c>
      <c r="F1339" s="3">
        <v>25</v>
      </c>
      <c r="G1339" s="3">
        <v>5.4</v>
      </c>
      <c r="H1339" s="8">
        <f t="shared" si="260"/>
        <v>5.4</v>
      </c>
      <c r="I1339" s="3">
        <v>19.600000000000001</v>
      </c>
      <c r="J1339" s="4">
        <v>0.78</v>
      </c>
      <c r="K1339" s="2" t="str">
        <f t="shared" si="261"/>
        <v>Monday</v>
      </c>
      <c r="L1339" s="5">
        <f t="shared" si="262"/>
        <v>43692</v>
      </c>
      <c r="M1339" s="2" t="str">
        <f t="shared" si="263"/>
        <v>Thursday</v>
      </c>
      <c r="N1339" s="2" t="str">
        <f t="shared" si="264"/>
        <v>Thursday</v>
      </c>
      <c r="O1339" s="12">
        <f t="shared" si="265"/>
        <v>0</v>
      </c>
      <c r="P1339" s="11" t="str">
        <f t="shared" si="266"/>
        <v>Low Cost per Unit</v>
      </c>
      <c r="Q1339" s="12">
        <f t="shared" si="267"/>
        <v>0</v>
      </c>
      <c r="R1339" s="12">
        <f t="shared" si="268"/>
        <v>0</v>
      </c>
      <c r="S1339" s="12">
        <f t="shared" si="269"/>
        <v>0</v>
      </c>
      <c r="T1339" s="12">
        <f t="shared" si="270"/>
        <v>0</v>
      </c>
      <c r="U1339" s="12">
        <f t="shared" si="271"/>
        <v>0</v>
      </c>
      <c r="V1339" s="13" t="str">
        <f t="shared" ca="1" si="272"/>
        <v>Greater Than 8 Weeks Old</v>
      </c>
    </row>
    <row r="1340" spans="1:22" x14ac:dyDescent="0.45">
      <c r="A1340" s="2" t="s">
        <v>316</v>
      </c>
      <c r="B1340" s="5">
        <v>43689</v>
      </c>
      <c r="C1340" s="5" t="s">
        <v>375</v>
      </c>
      <c r="D1340" s="5" t="s">
        <v>382</v>
      </c>
      <c r="E1340" s="6">
        <v>1</v>
      </c>
      <c r="F1340" s="3">
        <v>21.99</v>
      </c>
      <c r="G1340" s="3">
        <v>17.149999999999999</v>
      </c>
      <c r="H1340" s="8">
        <f t="shared" si="260"/>
        <v>17.149999999999999</v>
      </c>
      <c r="I1340" s="3">
        <v>4.84</v>
      </c>
      <c r="J1340" s="4">
        <v>0.22</v>
      </c>
      <c r="K1340" s="2" t="str">
        <f t="shared" si="261"/>
        <v>Monday</v>
      </c>
      <c r="L1340" s="5">
        <f t="shared" si="262"/>
        <v>43692</v>
      </c>
      <c r="M1340" s="2" t="str">
        <f t="shared" si="263"/>
        <v>Thursday</v>
      </c>
      <c r="N1340" s="2" t="str">
        <f t="shared" si="264"/>
        <v>Thursday</v>
      </c>
      <c r="O1340" s="12">
        <f t="shared" si="265"/>
        <v>0</v>
      </c>
      <c r="P1340" s="11" t="str">
        <f t="shared" si="266"/>
        <v>High Cost per Unit</v>
      </c>
      <c r="Q1340" s="12">
        <f t="shared" si="267"/>
        <v>0</v>
      </c>
      <c r="R1340" s="12">
        <f t="shared" si="268"/>
        <v>0</v>
      </c>
      <c r="S1340" s="12">
        <f t="shared" si="269"/>
        <v>0</v>
      </c>
      <c r="T1340" s="12">
        <f t="shared" si="270"/>
        <v>0</v>
      </c>
      <c r="U1340" s="12">
        <f t="shared" si="271"/>
        <v>0</v>
      </c>
      <c r="V1340" s="13" t="str">
        <f t="shared" ca="1" si="272"/>
        <v>Greater Than 8 Weeks Old</v>
      </c>
    </row>
    <row r="1341" spans="1:22" x14ac:dyDescent="0.45">
      <c r="A1341" s="2" t="s">
        <v>162</v>
      </c>
      <c r="B1341" s="5">
        <v>43689</v>
      </c>
      <c r="C1341" s="5" t="s">
        <v>383</v>
      </c>
      <c r="D1341" s="5" t="s">
        <v>384</v>
      </c>
      <c r="E1341" s="6">
        <v>12</v>
      </c>
      <c r="F1341" s="3">
        <v>95.88</v>
      </c>
      <c r="G1341" s="3">
        <v>38.4</v>
      </c>
      <c r="H1341" s="8">
        <f t="shared" si="260"/>
        <v>3.1999999999999997</v>
      </c>
      <c r="I1341" s="3">
        <v>57.48</v>
      </c>
      <c r="J1341" s="4">
        <v>0.6</v>
      </c>
      <c r="K1341" s="2" t="str">
        <f t="shared" si="261"/>
        <v>Monday</v>
      </c>
      <c r="L1341" s="5">
        <f t="shared" si="262"/>
        <v>43692</v>
      </c>
      <c r="M1341" s="2" t="str">
        <f t="shared" si="263"/>
        <v>Thursday</v>
      </c>
      <c r="N1341" s="2" t="str">
        <f t="shared" si="264"/>
        <v>Thursday</v>
      </c>
      <c r="O1341" s="12">
        <f t="shared" si="265"/>
        <v>0</v>
      </c>
      <c r="P1341" s="11" t="str">
        <f t="shared" si="266"/>
        <v>Low Cost per Unit</v>
      </c>
      <c r="Q1341" s="12">
        <f t="shared" si="267"/>
        <v>0</v>
      </c>
      <c r="R1341" s="12">
        <f t="shared" si="268"/>
        <v>2.8763999999999998</v>
      </c>
      <c r="S1341" s="12">
        <f t="shared" si="269"/>
        <v>0</v>
      </c>
      <c r="T1341" s="12">
        <f t="shared" si="270"/>
        <v>0</v>
      </c>
      <c r="U1341" s="12">
        <f t="shared" si="271"/>
        <v>0</v>
      </c>
      <c r="V1341" s="13" t="str">
        <f t="shared" ca="1" si="272"/>
        <v>Greater Than 8 Weeks Old</v>
      </c>
    </row>
    <row r="1342" spans="1:22" x14ac:dyDescent="0.45">
      <c r="A1342" s="2" t="s">
        <v>216</v>
      </c>
      <c r="B1342" s="5">
        <v>43689</v>
      </c>
      <c r="C1342" s="5" t="s">
        <v>383</v>
      </c>
      <c r="D1342" s="5" t="s">
        <v>385</v>
      </c>
      <c r="E1342" s="6">
        <v>12</v>
      </c>
      <c r="F1342" s="3">
        <v>107.88</v>
      </c>
      <c r="G1342" s="3">
        <v>51.6</v>
      </c>
      <c r="H1342" s="8">
        <f t="shared" si="260"/>
        <v>4.3</v>
      </c>
      <c r="I1342" s="3">
        <v>56.28</v>
      </c>
      <c r="J1342" s="4">
        <v>0.52</v>
      </c>
      <c r="K1342" s="2" t="str">
        <f t="shared" si="261"/>
        <v>Monday</v>
      </c>
      <c r="L1342" s="5">
        <f t="shared" si="262"/>
        <v>43692</v>
      </c>
      <c r="M1342" s="2" t="str">
        <f t="shared" si="263"/>
        <v>Thursday</v>
      </c>
      <c r="N1342" s="2" t="str">
        <f t="shared" si="264"/>
        <v>Thursday</v>
      </c>
      <c r="O1342" s="12">
        <f t="shared" si="265"/>
        <v>0</v>
      </c>
      <c r="P1342" s="11" t="str">
        <f t="shared" si="266"/>
        <v>Low Cost per Unit</v>
      </c>
      <c r="Q1342" s="12">
        <f t="shared" si="267"/>
        <v>0</v>
      </c>
      <c r="R1342" s="12">
        <f t="shared" si="268"/>
        <v>3.2363999999999997</v>
      </c>
      <c r="S1342" s="12">
        <f t="shared" si="269"/>
        <v>0</v>
      </c>
      <c r="T1342" s="12">
        <f t="shared" si="270"/>
        <v>0</v>
      </c>
      <c r="U1342" s="12">
        <f t="shared" si="271"/>
        <v>0</v>
      </c>
      <c r="V1342" s="13" t="str">
        <f t="shared" ca="1" si="272"/>
        <v>Greater Than 8 Weeks Old</v>
      </c>
    </row>
    <row r="1343" spans="1:22" x14ac:dyDescent="0.45">
      <c r="A1343" s="2" t="s">
        <v>217</v>
      </c>
      <c r="B1343" s="5">
        <v>43689</v>
      </c>
      <c r="C1343" s="5" t="s">
        <v>383</v>
      </c>
      <c r="D1343" s="5" t="s">
        <v>385</v>
      </c>
      <c r="E1343" s="6">
        <v>12</v>
      </c>
      <c r="F1343" s="3">
        <v>107.88</v>
      </c>
      <c r="G1343" s="3">
        <v>47.76</v>
      </c>
      <c r="H1343" s="8">
        <f t="shared" si="260"/>
        <v>3.98</v>
      </c>
      <c r="I1343" s="3">
        <v>60.12</v>
      </c>
      <c r="J1343" s="4">
        <v>0.56000000000000005</v>
      </c>
      <c r="K1343" s="2" t="str">
        <f t="shared" si="261"/>
        <v>Monday</v>
      </c>
      <c r="L1343" s="5">
        <f t="shared" si="262"/>
        <v>43692</v>
      </c>
      <c r="M1343" s="2" t="str">
        <f t="shared" si="263"/>
        <v>Thursday</v>
      </c>
      <c r="N1343" s="2" t="str">
        <f t="shared" si="264"/>
        <v>Thursday</v>
      </c>
      <c r="O1343" s="12">
        <f t="shared" si="265"/>
        <v>0</v>
      </c>
      <c r="P1343" s="11" t="str">
        <f t="shared" si="266"/>
        <v>Low Cost per Unit</v>
      </c>
      <c r="Q1343" s="12">
        <f t="shared" si="267"/>
        <v>0</v>
      </c>
      <c r="R1343" s="12">
        <f t="shared" si="268"/>
        <v>3.2363999999999997</v>
      </c>
      <c r="S1343" s="12">
        <f t="shared" si="269"/>
        <v>0</v>
      </c>
      <c r="T1343" s="12">
        <f t="shared" si="270"/>
        <v>0</v>
      </c>
      <c r="U1343" s="12">
        <f t="shared" si="271"/>
        <v>0</v>
      </c>
      <c r="V1343" s="13" t="str">
        <f t="shared" ca="1" si="272"/>
        <v>Greater Than 8 Weeks Old</v>
      </c>
    </row>
    <row r="1344" spans="1:22" x14ac:dyDescent="0.45">
      <c r="A1344" s="2" t="s">
        <v>23</v>
      </c>
      <c r="B1344" s="5">
        <v>43689</v>
      </c>
      <c r="C1344" s="5" t="s">
        <v>383</v>
      </c>
      <c r="D1344" s="5" t="s">
        <v>385</v>
      </c>
      <c r="E1344" s="6">
        <v>4</v>
      </c>
      <c r="F1344" s="3">
        <v>56</v>
      </c>
      <c r="G1344" s="3">
        <v>11</v>
      </c>
      <c r="H1344" s="8">
        <f t="shared" si="260"/>
        <v>2.75</v>
      </c>
      <c r="I1344" s="3">
        <v>45</v>
      </c>
      <c r="J1344" s="4">
        <v>0.8</v>
      </c>
      <c r="K1344" s="2" t="str">
        <f t="shared" si="261"/>
        <v>Monday</v>
      </c>
      <c r="L1344" s="5">
        <f t="shared" si="262"/>
        <v>43692</v>
      </c>
      <c r="M1344" s="2" t="str">
        <f t="shared" si="263"/>
        <v>Thursday</v>
      </c>
      <c r="N1344" s="2" t="str">
        <f t="shared" si="264"/>
        <v>Thursday</v>
      </c>
      <c r="O1344" s="12">
        <f t="shared" si="265"/>
        <v>0</v>
      </c>
      <c r="P1344" s="11" t="str">
        <f t="shared" si="266"/>
        <v>Low Cost per Unit</v>
      </c>
      <c r="Q1344" s="12">
        <f t="shared" si="267"/>
        <v>0</v>
      </c>
      <c r="R1344" s="12">
        <f t="shared" si="268"/>
        <v>1.68</v>
      </c>
      <c r="S1344" s="12">
        <f t="shared" si="269"/>
        <v>0</v>
      </c>
      <c r="T1344" s="12">
        <f t="shared" si="270"/>
        <v>0</v>
      </c>
      <c r="U1344" s="12">
        <f t="shared" si="271"/>
        <v>0</v>
      </c>
      <c r="V1344" s="13" t="str">
        <f t="shared" ca="1" si="272"/>
        <v>Greater Than 8 Weeks Old</v>
      </c>
    </row>
    <row r="1345" spans="1:22" x14ac:dyDescent="0.45">
      <c r="A1345" s="2" t="s">
        <v>218</v>
      </c>
      <c r="B1345" s="5">
        <v>43689</v>
      </c>
      <c r="C1345" s="5" t="s">
        <v>369</v>
      </c>
      <c r="D1345" s="5" t="s">
        <v>372</v>
      </c>
      <c r="E1345" s="6">
        <v>8</v>
      </c>
      <c r="F1345" s="3">
        <v>151.91999999999999</v>
      </c>
      <c r="G1345" s="3">
        <v>80</v>
      </c>
      <c r="H1345" s="8">
        <f t="shared" si="260"/>
        <v>10</v>
      </c>
      <c r="I1345" s="3">
        <v>71.92</v>
      </c>
      <c r="J1345" s="4">
        <v>0.47</v>
      </c>
      <c r="K1345" s="2" t="str">
        <f t="shared" si="261"/>
        <v>Monday</v>
      </c>
      <c r="L1345" s="5">
        <f t="shared" si="262"/>
        <v>43692</v>
      </c>
      <c r="M1345" s="2" t="str">
        <f t="shared" si="263"/>
        <v>Thursday</v>
      </c>
      <c r="N1345" s="2" t="str">
        <f t="shared" si="264"/>
        <v>Thursday</v>
      </c>
      <c r="O1345" s="12">
        <f t="shared" si="265"/>
        <v>0</v>
      </c>
      <c r="P1345" s="11" t="str">
        <f t="shared" si="266"/>
        <v>Low Cost per Unit</v>
      </c>
      <c r="Q1345" s="12">
        <f t="shared" si="267"/>
        <v>0</v>
      </c>
      <c r="R1345" s="12">
        <f t="shared" si="268"/>
        <v>4.5575999999999999</v>
      </c>
      <c r="S1345" s="12">
        <f t="shared" si="269"/>
        <v>0</v>
      </c>
      <c r="T1345" s="12">
        <f t="shared" si="270"/>
        <v>0</v>
      </c>
      <c r="U1345" s="12">
        <f t="shared" si="271"/>
        <v>0</v>
      </c>
      <c r="V1345" s="13" t="str">
        <f t="shared" ca="1" si="272"/>
        <v>Greater Than 8 Weeks Old</v>
      </c>
    </row>
    <row r="1346" spans="1:22" x14ac:dyDescent="0.45">
      <c r="A1346" s="2" t="s">
        <v>136</v>
      </c>
      <c r="B1346" s="5">
        <v>43689</v>
      </c>
      <c r="C1346" s="5" t="s">
        <v>376</v>
      </c>
      <c r="D1346" s="5" t="s">
        <v>377</v>
      </c>
      <c r="E1346" s="6">
        <v>36</v>
      </c>
      <c r="F1346" s="3">
        <v>251.64</v>
      </c>
      <c r="G1346" s="3">
        <v>63</v>
      </c>
      <c r="H1346" s="8">
        <f t="shared" si="260"/>
        <v>1.75</v>
      </c>
      <c r="I1346" s="3">
        <v>188.64</v>
      </c>
      <c r="J1346" s="4">
        <v>0.75</v>
      </c>
      <c r="K1346" s="2" t="str">
        <f t="shared" si="261"/>
        <v>Monday</v>
      </c>
      <c r="L1346" s="5">
        <f t="shared" si="262"/>
        <v>43692</v>
      </c>
      <c r="M1346" s="2" t="str">
        <f t="shared" si="263"/>
        <v>Thursday</v>
      </c>
      <c r="N1346" s="2" t="str">
        <f t="shared" si="264"/>
        <v>Thursday</v>
      </c>
      <c r="O1346" s="12">
        <f t="shared" si="265"/>
        <v>0</v>
      </c>
      <c r="P1346" s="11" t="str">
        <f t="shared" si="266"/>
        <v>Low Cost per Unit</v>
      </c>
      <c r="Q1346" s="12">
        <f t="shared" si="267"/>
        <v>0</v>
      </c>
      <c r="R1346" s="12">
        <f t="shared" si="268"/>
        <v>7.549199999999999</v>
      </c>
      <c r="S1346" s="12">
        <f t="shared" si="269"/>
        <v>0</v>
      </c>
      <c r="T1346" s="12">
        <f t="shared" si="270"/>
        <v>0</v>
      </c>
      <c r="U1346" s="12">
        <f t="shared" si="271"/>
        <v>0</v>
      </c>
      <c r="V1346" s="13" t="str">
        <f t="shared" ca="1" si="272"/>
        <v>Greater Than 8 Weeks Old</v>
      </c>
    </row>
    <row r="1347" spans="1:22" x14ac:dyDescent="0.45">
      <c r="A1347" s="2" t="s">
        <v>24</v>
      </c>
      <c r="B1347" s="5">
        <v>43689</v>
      </c>
      <c r="C1347" s="5" t="s">
        <v>375</v>
      </c>
      <c r="D1347" s="5" t="s">
        <v>377</v>
      </c>
      <c r="E1347" s="6">
        <v>19</v>
      </c>
      <c r="F1347" s="3">
        <v>179.82</v>
      </c>
      <c r="G1347" s="3">
        <v>56.05</v>
      </c>
      <c r="H1347" s="8">
        <f t="shared" ref="H1347:H1410" si="273">G1347/E1347</f>
        <v>2.9499999999999997</v>
      </c>
      <c r="I1347" s="3">
        <v>123.77</v>
      </c>
      <c r="J1347" s="4">
        <v>0.69</v>
      </c>
      <c r="K1347" s="2" t="str">
        <f t="shared" ref="K1347:K1410" si="274">TEXT(B1347,"dddd")</f>
        <v>Monday</v>
      </c>
      <c r="L1347" s="5">
        <f t="shared" ref="L1347:L1410" si="275">B1347+3</f>
        <v>43692</v>
      </c>
      <c r="M1347" s="2" t="str">
        <f t="shared" ref="M1347:M1410" si="276">TEXT(L1347,"dddd")</f>
        <v>Thursday</v>
      </c>
      <c r="N1347" s="2" t="str">
        <f t="shared" ref="N1347:N1410" si="277">IF(M1347="Sunday","Monday",M1347)</f>
        <v>Thursday</v>
      </c>
      <c r="O1347" s="12">
        <f t="shared" ref="O1347:O1410" si="278">IF(TEXT(B1347,"dddd")="Tuesday",E1347*0.05,0)</f>
        <v>0</v>
      </c>
      <c r="P1347" s="11" t="str">
        <f t="shared" ref="P1347:P1410" si="279">IF(H1347&gt;AVERAGE(H:H),"High Cost per Unit","Low Cost per Unit")</f>
        <v>Low Cost per Unit</v>
      </c>
      <c r="Q1347" s="12">
        <f t="shared" ref="Q1347:Q1410" si="280">IF(D1347="Masks",F1347*0.1,0)</f>
        <v>0</v>
      </c>
      <c r="R1347" s="12">
        <f t="shared" ref="R1347:R1410" si="281">IF(E1347&gt;1,F1347*0.03,0)</f>
        <v>5.3945999999999996</v>
      </c>
      <c r="S1347" s="12">
        <f t="shared" ref="S1347:S1410" si="282">IF(D1347="Accessories",F1347*0.15,0)</f>
        <v>0</v>
      </c>
      <c r="T1347" s="12">
        <f t="shared" ref="T1347:T1410" si="283">IF(AND(K1347="Saturday",C1347="Fitness"),F1347*0.1,0)</f>
        <v>0</v>
      </c>
      <c r="U1347" s="12">
        <f t="shared" ref="U1347:U1410" si="284">IF(AND(K1347="Friday",C1347="Automotive"),F1347*0.2,0)</f>
        <v>0</v>
      </c>
      <c r="V1347" s="13" t="str">
        <f t="shared" ref="V1347:V1410" ca="1" si="285">IF(ABS(TODAY()-B1347)&gt;56,"Greater Than 8 Weeks Old","Less Than 8 Weeks Old")</f>
        <v>Greater Than 8 Weeks Old</v>
      </c>
    </row>
    <row r="1348" spans="1:22" x14ac:dyDescent="0.45">
      <c r="A1348" s="2" t="s">
        <v>99</v>
      </c>
      <c r="B1348" s="5">
        <v>43689</v>
      </c>
      <c r="C1348" s="5" t="s">
        <v>378</v>
      </c>
      <c r="D1348" s="5" t="s">
        <v>379</v>
      </c>
      <c r="E1348" s="6">
        <v>2</v>
      </c>
      <c r="F1348" s="3">
        <v>44</v>
      </c>
      <c r="G1348" s="3">
        <v>4.0999999999999996</v>
      </c>
      <c r="H1348" s="8">
        <f t="shared" si="273"/>
        <v>2.0499999999999998</v>
      </c>
      <c r="I1348" s="3">
        <v>39.9</v>
      </c>
      <c r="J1348" s="4">
        <v>0.91</v>
      </c>
      <c r="K1348" s="2" t="str">
        <f t="shared" si="274"/>
        <v>Monday</v>
      </c>
      <c r="L1348" s="5">
        <f t="shared" si="275"/>
        <v>43692</v>
      </c>
      <c r="M1348" s="2" t="str">
        <f t="shared" si="276"/>
        <v>Thursday</v>
      </c>
      <c r="N1348" s="2" t="str">
        <f t="shared" si="277"/>
        <v>Thursday</v>
      </c>
      <c r="O1348" s="12">
        <f t="shared" si="278"/>
        <v>0</v>
      </c>
      <c r="P1348" s="11" t="str">
        <f t="shared" si="279"/>
        <v>Low Cost per Unit</v>
      </c>
      <c r="Q1348" s="12">
        <f t="shared" si="280"/>
        <v>0</v>
      </c>
      <c r="R1348" s="12">
        <f t="shared" si="281"/>
        <v>1.3199999999999998</v>
      </c>
      <c r="S1348" s="12">
        <f t="shared" si="282"/>
        <v>0</v>
      </c>
      <c r="T1348" s="12">
        <f t="shared" si="283"/>
        <v>0</v>
      </c>
      <c r="U1348" s="12">
        <f t="shared" si="284"/>
        <v>0</v>
      </c>
      <c r="V1348" s="13" t="str">
        <f t="shared" ca="1" si="285"/>
        <v>Greater Than 8 Weeks Old</v>
      </c>
    </row>
    <row r="1349" spans="1:22" x14ac:dyDescent="0.45">
      <c r="A1349" s="2" t="s">
        <v>219</v>
      </c>
      <c r="B1349" s="5">
        <v>43689</v>
      </c>
      <c r="C1349" s="5" t="s">
        <v>380</v>
      </c>
      <c r="D1349" s="5" t="s">
        <v>381</v>
      </c>
      <c r="E1349" s="6">
        <v>4</v>
      </c>
      <c r="F1349" s="3">
        <v>76</v>
      </c>
      <c r="G1349" s="3">
        <v>18</v>
      </c>
      <c r="H1349" s="8">
        <f t="shared" si="273"/>
        <v>4.5</v>
      </c>
      <c r="I1349" s="3">
        <v>58</v>
      </c>
      <c r="J1349" s="4">
        <v>0.76</v>
      </c>
      <c r="K1349" s="2" t="str">
        <f t="shared" si="274"/>
        <v>Monday</v>
      </c>
      <c r="L1349" s="5">
        <f t="shared" si="275"/>
        <v>43692</v>
      </c>
      <c r="M1349" s="2" t="str">
        <f t="shared" si="276"/>
        <v>Thursday</v>
      </c>
      <c r="N1349" s="2" t="str">
        <f t="shared" si="277"/>
        <v>Thursday</v>
      </c>
      <c r="O1349" s="12">
        <f t="shared" si="278"/>
        <v>0</v>
      </c>
      <c r="P1349" s="11" t="str">
        <f t="shared" si="279"/>
        <v>Low Cost per Unit</v>
      </c>
      <c r="Q1349" s="12">
        <f t="shared" si="280"/>
        <v>0</v>
      </c>
      <c r="R1349" s="12">
        <f t="shared" si="281"/>
        <v>2.2799999999999998</v>
      </c>
      <c r="S1349" s="12">
        <f t="shared" si="282"/>
        <v>0</v>
      </c>
      <c r="T1349" s="12">
        <f t="shared" si="283"/>
        <v>0</v>
      </c>
      <c r="U1349" s="12">
        <f t="shared" si="284"/>
        <v>0</v>
      </c>
      <c r="V1349" s="13" t="str">
        <f t="shared" ca="1" si="285"/>
        <v>Greater Than 8 Weeks Old</v>
      </c>
    </row>
    <row r="1350" spans="1:22" x14ac:dyDescent="0.45">
      <c r="A1350" s="2" t="s">
        <v>27</v>
      </c>
      <c r="B1350" s="5">
        <v>43689</v>
      </c>
      <c r="C1350" s="5" t="s">
        <v>380</v>
      </c>
      <c r="D1350" s="5" t="s">
        <v>381</v>
      </c>
      <c r="E1350" s="6">
        <v>15</v>
      </c>
      <c r="F1350" s="3">
        <v>149.85</v>
      </c>
      <c r="G1350" s="3">
        <v>44.25</v>
      </c>
      <c r="H1350" s="8">
        <f t="shared" si="273"/>
        <v>2.95</v>
      </c>
      <c r="I1350" s="3">
        <v>105.6</v>
      </c>
      <c r="J1350" s="4">
        <v>0.7</v>
      </c>
      <c r="K1350" s="2" t="str">
        <f t="shared" si="274"/>
        <v>Monday</v>
      </c>
      <c r="L1350" s="5">
        <f t="shared" si="275"/>
        <v>43692</v>
      </c>
      <c r="M1350" s="2" t="str">
        <f t="shared" si="276"/>
        <v>Thursday</v>
      </c>
      <c r="N1350" s="2" t="str">
        <f t="shared" si="277"/>
        <v>Thursday</v>
      </c>
      <c r="O1350" s="12">
        <f t="shared" si="278"/>
        <v>0</v>
      </c>
      <c r="P1350" s="11" t="str">
        <f t="shared" si="279"/>
        <v>Low Cost per Unit</v>
      </c>
      <c r="Q1350" s="12">
        <f t="shared" si="280"/>
        <v>0</v>
      </c>
      <c r="R1350" s="12">
        <f t="shared" si="281"/>
        <v>4.4954999999999998</v>
      </c>
      <c r="S1350" s="12">
        <f t="shared" si="282"/>
        <v>0</v>
      </c>
      <c r="T1350" s="12">
        <f t="shared" si="283"/>
        <v>0</v>
      </c>
      <c r="U1350" s="12">
        <f t="shared" si="284"/>
        <v>0</v>
      </c>
      <c r="V1350" s="13" t="str">
        <f t="shared" ca="1" si="285"/>
        <v>Greater Than 8 Weeks Old</v>
      </c>
    </row>
    <row r="1351" spans="1:22" x14ac:dyDescent="0.45">
      <c r="A1351" s="2" t="s">
        <v>240</v>
      </c>
      <c r="B1351" s="5">
        <v>43689</v>
      </c>
      <c r="C1351" s="5" t="s">
        <v>371</v>
      </c>
      <c r="D1351" s="5" t="s">
        <v>371</v>
      </c>
      <c r="E1351" s="6">
        <v>6</v>
      </c>
      <c r="F1351" s="3">
        <v>65.94</v>
      </c>
      <c r="G1351" s="3">
        <v>22.5</v>
      </c>
      <c r="H1351" s="8">
        <f t="shared" si="273"/>
        <v>3.75</v>
      </c>
      <c r="I1351" s="3">
        <v>43.44</v>
      </c>
      <c r="J1351" s="4">
        <v>0.66</v>
      </c>
      <c r="K1351" s="2" t="str">
        <f t="shared" si="274"/>
        <v>Monday</v>
      </c>
      <c r="L1351" s="5">
        <f t="shared" si="275"/>
        <v>43692</v>
      </c>
      <c r="M1351" s="2" t="str">
        <f t="shared" si="276"/>
        <v>Thursday</v>
      </c>
      <c r="N1351" s="2" t="str">
        <f t="shared" si="277"/>
        <v>Thursday</v>
      </c>
      <c r="O1351" s="12">
        <f t="shared" si="278"/>
        <v>0</v>
      </c>
      <c r="P1351" s="11" t="str">
        <f t="shared" si="279"/>
        <v>Low Cost per Unit</v>
      </c>
      <c r="Q1351" s="12">
        <f t="shared" si="280"/>
        <v>0</v>
      </c>
      <c r="R1351" s="12">
        <f t="shared" si="281"/>
        <v>1.9782</v>
      </c>
      <c r="S1351" s="12">
        <f t="shared" si="282"/>
        <v>0</v>
      </c>
      <c r="T1351" s="12">
        <f t="shared" si="283"/>
        <v>0</v>
      </c>
      <c r="U1351" s="12">
        <f t="shared" si="284"/>
        <v>0</v>
      </c>
      <c r="V1351" s="13" t="str">
        <f t="shared" ca="1" si="285"/>
        <v>Greater Than 8 Weeks Old</v>
      </c>
    </row>
    <row r="1352" spans="1:22" x14ac:dyDescent="0.45">
      <c r="A1352" s="2" t="s">
        <v>163</v>
      </c>
      <c r="B1352" s="5">
        <v>43689</v>
      </c>
      <c r="C1352" s="5" t="s">
        <v>380</v>
      </c>
      <c r="D1352" s="5" t="s">
        <v>381</v>
      </c>
      <c r="E1352" s="6">
        <v>16</v>
      </c>
      <c r="F1352" s="3">
        <v>159.84</v>
      </c>
      <c r="G1352" s="3">
        <v>60</v>
      </c>
      <c r="H1352" s="8">
        <f t="shared" si="273"/>
        <v>3.75</v>
      </c>
      <c r="I1352" s="3">
        <v>99.84</v>
      </c>
      <c r="J1352" s="4">
        <v>0.62</v>
      </c>
      <c r="K1352" s="2" t="str">
        <f t="shared" si="274"/>
        <v>Monday</v>
      </c>
      <c r="L1352" s="5">
        <f t="shared" si="275"/>
        <v>43692</v>
      </c>
      <c r="M1352" s="2" t="str">
        <f t="shared" si="276"/>
        <v>Thursday</v>
      </c>
      <c r="N1352" s="2" t="str">
        <f t="shared" si="277"/>
        <v>Thursday</v>
      </c>
      <c r="O1352" s="12">
        <f t="shared" si="278"/>
        <v>0</v>
      </c>
      <c r="P1352" s="11" t="str">
        <f t="shared" si="279"/>
        <v>Low Cost per Unit</v>
      </c>
      <c r="Q1352" s="12">
        <f t="shared" si="280"/>
        <v>0</v>
      </c>
      <c r="R1352" s="12">
        <f t="shared" si="281"/>
        <v>4.7952000000000004</v>
      </c>
      <c r="S1352" s="12">
        <f t="shared" si="282"/>
        <v>0</v>
      </c>
      <c r="T1352" s="12">
        <f t="shared" si="283"/>
        <v>0</v>
      </c>
      <c r="U1352" s="12">
        <f t="shared" si="284"/>
        <v>0</v>
      </c>
      <c r="V1352" s="13" t="str">
        <f t="shared" ca="1" si="285"/>
        <v>Greater Than 8 Weeks Old</v>
      </c>
    </row>
    <row r="1353" spans="1:22" x14ac:dyDescent="0.45">
      <c r="A1353" s="2" t="s">
        <v>273</v>
      </c>
      <c r="B1353" s="5">
        <v>43689</v>
      </c>
      <c r="C1353" s="5" t="s">
        <v>386</v>
      </c>
      <c r="D1353" s="5" t="s">
        <v>388</v>
      </c>
      <c r="E1353" s="6">
        <v>3</v>
      </c>
      <c r="F1353" s="3">
        <v>209.97</v>
      </c>
      <c r="G1353" s="3">
        <v>64.53</v>
      </c>
      <c r="H1353" s="8">
        <f t="shared" si="273"/>
        <v>21.51</v>
      </c>
      <c r="I1353" s="3">
        <v>145.44</v>
      </c>
      <c r="J1353" s="4">
        <v>0.69</v>
      </c>
      <c r="K1353" s="2" t="str">
        <f t="shared" si="274"/>
        <v>Monday</v>
      </c>
      <c r="L1353" s="5">
        <f t="shared" si="275"/>
        <v>43692</v>
      </c>
      <c r="M1353" s="2" t="str">
        <f t="shared" si="276"/>
        <v>Thursday</v>
      </c>
      <c r="N1353" s="2" t="str">
        <f t="shared" si="277"/>
        <v>Thursday</v>
      </c>
      <c r="O1353" s="12">
        <f t="shared" si="278"/>
        <v>0</v>
      </c>
      <c r="P1353" s="11" t="str">
        <f t="shared" si="279"/>
        <v>High Cost per Unit</v>
      </c>
      <c r="Q1353" s="12">
        <f t="shared" si="280"/>
        <v>0</v>
      </c>
      <c r="R1353" s="12">
        <f t="shared" si="281"/>
        <v>6.2991000000000001</v>
      </c>
      <c r="S1353" s="12">
        <f t="shared" si="282"/>
        <v>0</v>
      </c>
      <c r="T1353" s="12">
        <f t="shared" si="283"/>
        <v>0</v>
      </c>
      <c r="U1353" s="12">
        <f t="shared" si="284"/>
        <v>0</v>
      </c>
      <c r="V1353" s="13" t="str">
        <f t="shared" ca="1" si="285"/>
        <v>Greater Than 8 Weeks Old</v>
      </c>
    </row>
    <row r="1354" spans="1:22" x14ac:dyDescent="0.45">
      <c r="A1354" s="2" t="s">
        <v>29</v>
      </c>
      <c r="B1354" s="5">
        <v>43689</v>
      </c>
      <c r="C1354" s="5" t="s">
        <v>369</v>
      </c>
      <c r="D1354" s="5" t="s">
        <v>389</v>
      </c>
      <c r="E1354" s="6">
        <v>6</v>
      </c>
      <c r="F1354" s="3">
        <v>437.94</v>
      </c>
      <c r="G1354" s="3">
        <v>227.04</v>
      </c>
      <c r="H1354" s="8">
        <f t="shared" si="273"/>
        <v>37.839999999999996</v>
      </c>
      <c r="I1354" s="3">
        <v>210.9</v>
      </c>
      <c r="J1354" s="4">
        <v>0.48</v>
      </c>
      <c r="K1354" s="2" t="str">
        <f t="shared" si="274"/>
        <v>Monday</v>
      </c>
      <c r="L1354" s="5">
        <f t="shared" si="275"/>
        <v>43692</v>
      </c>
      <c r="M1354" s="2" t="str">
        <f t="shared" si="276"/>
        <v>Thursday</v>
      </c>
      <c r="N1354" s="2" t="str">
        <f t="shared" si="277"/>
        <v>Thursday</v>
      </c>
      <c r="O1354" s="12">
        <f t="shared" si="278"/>
        <v>0</v>
      </c>
      <c r="P1354" s="11" t="str">
        <f t="shared" si="279"/>
        <v>High Cost per Unit</v>
      </c>
      <c r="Q1354" s="12">
        <f t="shared" si="280"/>
        <v>0</v>
      </c>
      <c r="R1354" s="12">
        <f t="shared" si="281"/>
        <v>13.138199999999999</v>
      </c>
      <c r="S1354" s="12">
        <f t="shared" si="282"/>
        <v>0</v>
      </c>
      <c r="T1354" s="12">
        <f t="shared" si="283"/>
        <v>0</v>
      </c>
      <c r="U1354" s="12">
        <f t="shared" si="284"/>
        <v>0</v>
      </c>
      <c r="V1354" s="13" t="str">
        <f t="shared" ca="1" si="285"/>
        <v>Greater Than 8 Weeks Old</v>
      </c>
    </row>
    <row r="1355" spans="1:22" x14ac:dyDescent="0.45">
      <c r="A1355" s="2" t="s">
        <v>101</v>
      </c>
      <c r="B1355" s="5">
        <v>43689</v>
      </c>
      <c r="C1355" s="5" t="s">
        <v>369</v>
      </c>
      <c r="D1355" s="5" t="s">
        <v>389</v>
      </c>
      <c r="E1355" s="6">
        <v>1</v>
      </c>
      <c r="F1355" s="3">
        <v>29</v>
      </c>
      <c r="G1355" s="3">
        <v>9.75</v>
      </c>
      <c r="H1355" s="8">
        <f t="shared" si="273"/>
        <v>9.75</v>
      </c>
      <c r="I1355" s="3">
        <v>19.25</v>
      </c>
      <c r="J1355" s="4">
        <v>0.66</v>
      </c>
      <c r="K1355" s="2" t="str">
        <f t="shared" si="274"/>
        <v>Monday</v>
      </c>
      <c r="L1355" s="5">
        <f t="shared" si="275"/>
        <v>43692</v>
      </c>
      <c r="M1355" s="2" t="str">
        <f t="shared" si="276"/>
        <v>Thursday</v>
      </c>
      <c r="N1355" s="2" t="str">
        <f t="shared" si="277"/>
        <v>Thursday</v>
      </c>
      <c r="O1355" s="12">
        <f t="shared" si="278"/>
        <v>0</v>
      </c>
      <c r="P1355" s="11" t="str">
        <f t="shared" si="279"/>
        <v>Low Cost per Unit</v>
      </c>
      <c r="Q1355" s="12">
        <f t="shared" si="280"/>
        <v>0</v>
      </c>
      <c r="R1355" s="12">
        <f t="shared" si="281"/>
        <v>0</v>
      </c>
      <c r="S1355" s="12">
        <f t="shared" si="282"/>
        <v>0</v>
      </c>
      <c r="T1355" s="12">
        <f t="shared" si="283"/>
        <v>0</v>
      </c>
      <c r="U1355" s="12">
        <f t="shared" si="284"/>
        <v>0</v>
      </c>
      <c r="V1355" s="13" t="str">
        <f t="shared" ca="1" si="285"/>
        <v>Greater Than 8 Weeks Old</v>
      </c>
    </row>
    <row r="1356" spans="1:22" x14ac:dyDescent="0.45">
      <c r="A1356" s="2" t="s">
        <v>194</v>
      </c>
      <c r="B1356" s="5">
        <v>43689</v>
      </c>
      <c r="C1356" s="5" t="s">
        <v>369</v>
      </c>
      <c r="D1356" s="5" t="s">
        <v>389</v>
      </c>
      <c r="E1356" s="6">
        <v>1</v>
      </c>
      <c r="F1356" s="3">
        <v>85</v>
      </c>
      <c r="G1356" s="3">
        <v>24</v>
      </c>
      <c r="H1356" s="8">
        <f t="shared" si="273"/>
        <v>24</v>
      </c>
      <c r="I1356" s="3">
        <v>61</v>
      </c>
      <c r="J1356" s="4">
        <v>0.72</v>
      </c>
      <c r="K1356" s="2" t="str">
        <f t="shared" si="274"/>
        <v>Monday</v>
      </c>
      <c r="L1356" s="5">
        <f t="shared" si="275"/>
        <v>43692</v>
      </c>
      <c r="M1356" s="2" t="str">
        <f t="shared" si="276"/>
        <v>Thursday</v>
      </c>
      <c r="N1356" s="2" t="str">
        <f t="shared" si="277"/>
        <v>Thursday</v>
      </c>
      <c r="O1356" s="12">
        <f t="shared" si="278"/>
        <v>0</v>
      </c>
      <c r="P1356" s="11" t="str">
        <f t="shared" si="279"/>
        <v>High Cost per Unit</v>
      </c>
      <c r="Q1356" s="12">
        <f t="shared" si="280"/>
        <v>0</v>
      </c>
      <c r="R1356" s="12">
        <f t="shared" si="281"/>
        <v>0</v>
      </c>
      <c r="S1356" s="12">
        <f t="shared" si="282"/>
        <v>0</v>
      </c>
      <c r="T1356" s="12">
        <f t="shared" si="283"/>
        <v>0</v>
      </c>
      <c r="U1356" s="12">
        <f t="shared" si="284"/>
        <v>0</v>
      </c>
      <c r="V1356" s="13" t="str">
        <f t="shared" ca="1" si="285"/>
        <v>Greater Than 8 Weeks Old</v>
      </c>
    </row>
    <row r="1357" spans="1:22" x14ac:dyDescent="0.45">
      <c r="A1357" s="2" t="s">
        <v>102</v>
      </c>
      <c r="B1357" s="5">
        <v>43689</v>
      </c>
      <c r="C1357" s="5" t="s">
        <v>369</v>
      </c>
      <c r="D1357" s="5" t="s">
        <v>389</v>
      </c>
      <c r="E1357" s="6">
        <v>8</v>
      </c>
      <c r="F1357" s="3">
        <v>3159.92</v>
      </c>
      <c r="G1357" s="3">
        <v>1376</v>
      </c>
      <c r="H1357" s="8">
        <f t="shared" si="273"/>
        <v>172</v>
      </c>
      <c r="I1357" s="3">
        <v>1783.92</v>
      </c>
      <c r="J1357" s="4">
        <v>0.56000000000000005</v>
      </c>
      <c r="K1357" s="2" t="str">
        <f t="shared" si="274"/>
        <v>Monday</v>
      </c>
      <c r="L1357" s="5">
        <f t="shared" si="275"/>
        <v>43692</v>
      </c>
      <c r="M1357" s="2" t="str">
        <f t="shared" si="276"/>
        <v>Thursday</v>
      </c>
      <c r="N1357" s="2" t="str">
        <f t="shared" si="277"/>
        <v>Thursday</v>
      </c>
      <c r="O1357" s="12">
        <f t="shared" si="278"/>
        <v>0</v>
      </c>
      <c r="P1357" s="11" t="str">
        <f t="shared" si="279"/>
        <v>High Cost per Unit</v>
      </c>
      <c r="Q1357" s="12">
        <f t="shared" si="280"/>
        <v>0</v>
      </c>
      <c r="R1357" s="12">
        <f t="shared" si="281"/>
        <v>94.797600000000003</v>
      </c>
      <c r="S1357" s="12">
        <f t="shared" si="282"/>
        <v>0</v>
      </c>
      <c r="T1357" s="12">
        <f t="shared" si="283"/>
        <v>0</v>
      </c>
      <c r="U1357" s="12">
        <f t="shared" si="284"/>
        <v>0</v>
      </c>
      <c r="V1357" s="13" t="str">
        <f t="shared" ca="1" si="285"/>
        <v>Greater Than 8 Weeks Old</v>
      </c>
    </row>
    <row r="1358" spans="1:22" x14ac:dyDescent="0.45">
      <c r="A1358" s="2" t="s">
        <v>32</v>
      </c>
      <c r="B1358" s="5">
        <v>43689</v>
      </c>
      <c r="C1358" s="5" t="s">
        <v>369</v>
      </c>
      <c r="D1358" s="5" t="s">
        <v>389</v>
      </c>
      <c r="E1358" s="6">
        <v>2</v>
      </c>
      <c r="F1358" s="3">
        <v>70</v>
      </c>
      <c r="G1358" s="3">
        <v>12.8</v>
      </c>
      <c r="H1358" s="8">
        <f t="shared" si="273"/>
        <v>6.4</v>
      </c>
      <c r="I1358" s="3">
        <v>57.2</v>
      </c>
      <c r="J1358" s="4">
        <v>0.82</v>
      </c>
      <c r="K1358" s="2" t="str">
        <f t="shared" si="274"/>
        <v>Monday</v>
      </c>
      <c r="L1358" s="5">
        <f t="shared" si="275"/>
        <v>43692</v>
      </c>
      <c r="M1358" s="2" t="str">
        <f t="shared" si="276"/>
        <v>Thursday</v>
      </c>
      <c r="N1358" s="2" t="str">
        <f t="shared" si="277"/>
        <v>Thursday</v>
      </c>
      <c r="O1358" s="12">
        <f t="shared" si="278"/>
        <v>0</v>
      </c>
      <c r="P1358" s="11" t="str">
        <f t="shared" si="279"/>
        <v>Low Cost per Unit</v>
      </c>
      <c r="Q1358" s="12">
        <f t="shared" si="280"/>
        <v>0</v>
      </c>
      <c r="R1358" s="12">
        <f t="shared" si="281"/>
        <v>2.1</v>
      </c>
      <c r="S1358" s="12">
        <f t="shared" si="282"/>
        <v>0</v>
      </c>
      <c r="T1358" s="12">
        <f t="shared" si="283"/>
        <v>0</v>
      </c>
      <c r="U1358" s="12">
        <f t="shared" si="284"/>
        <v>0</v>
      </c>
      <c r="V1358" s="13" t="str">
        <f t="shared" ca="1" si="285"/>
        <v>Greater Than 8 Weeks Old</v>
      </c>
    </row>
    <row r="1359" spans="1:22" x14ac:dyDescent="0.45">
      <c r="A1359" s="2" t="s">
        <v>282</v>
      </c>
      <c r="B1359" s="5">
        <v>43689</v>
      </c>
      <c r="C1359" s="5" t="s">
        <v>369</v>
      </c>
      <c r="D1359" s="5" t="s">
        <v>389</v>
      </c>
      <c r="E1359" s="6">
        <v>2</v>
      </c>
      <c r="F1359" s="3">
        <v>198</v>
      </c>
      <c r="G1359" s="3">
        <v>64.8</v>
      </c>
      <c r="H1359" s="8">
        <f t="shared" si="273"/>
        <v>32.4</v>
      </c>
      <c r="I1359" s="3">
        <v>133.19999999999999</v>
      </c>
      <c r="J1359" s="4">
        <v>0.67</v>
      </c>
      <c r="K1359" s="2" t="str">
        <f t="shared" si="274"/>
        <v>Monday</v>
      </c>
      <c r="L1359" s="5">
        <f t="shared" si="275"/>
        <v>43692</v>
      </c>
      <c r="M1359" s="2" t="str">
        <f t="shared" si="276"/>
        <v>Thursday</v>
      </c>
      <c r="N1359" s="2" t="str">
        <f t="shared" si="277"/>
        <v>Thursday</v>
      </c>
      <c r="O1359" s="12">
        <f t="shared" si="278"/>
        <v>0</v>
      </c>
      <c r="P1359" s="11" t="str">
        <f t="shared" si="279"/>
        <v>High Cost per Unit</v>
      </c>
      <c r="Q1359" s="12">
        <f t="shared" si="280"/>
        <v>0</v>
      </c>
      <c r="R1359" s="12">
        <f t="shared" si="281"/>
        <v>5.9399999999999995</v>
      </c>
      <c r="S1359" s="12">
        <f t="shared" si="282"/>
        <v>0</v>
      </c>
      <c r="T1359" s="12">
        <f t="shared" si="283"/>
        <v>0</v>
      </c>
      <c r="U1359" s="12">
        <f t="shared" si="284"/>
        <v>0</v>
      </c>
      <c r="V1359" s="13" t="str">
        <f t="shared" ca="1" si="285"/>
        <v>Greater Than 8 Weeks Old</v>
      </c>
    </row>
    <row r="1360" spans="1:22" x14ac:dyDescent="0.45">
      <c r="A1360" s="2" t="s">
        <v>103</v>
      </c>
      <c r="B1360" s="5">
        <v>43689</v>
      </c>
      <c r="C1360" s="5" t="s">
        <v>375</v>
      </c>
      <c r="D1360" s="5" t="s">
        <v>382</v>
      </c>
      <c r="E1360" s="6">
        <v>3</v>
      </c>
      <c r="F1360" s="3">
        <v>195</v>
      </c>
      <c r="G1360" s="3">
        <v>36</v>
      </c>
      <c r="H1360" s="8">
        <f t="shared" si="273"/>
        <v>12</v>
      </c>
      <c r="I1360" s="3">
        <v>159</v>
      </c>
      <c r="J1360" s="4">
        <v>0.82</v>
      </c>
      <c r="K1360" s="2" t="str">
        <f t="shared" si="274"/>
        <v>Monday</v>
      </c>
      <c r="L1360" s="5">
        <f t="shared" si="275"/>
        <v>43692</v>
      </c>
      <c r="M1360" s="2" t="str">
        <f t="shared" si="276"/>
        <v>Thursday</v>
      </c>
      <c r="N1360" s="2" t="str">
        <f t="shared" si="277"/>
        <v>Thursday</v>
      </c>
      <c r="O1360" s="12">
        <f t="shared" si="278"/>
        <v>0</v>
      </c>
      <c r="P1360" s="11" t="str">
        <f t="shared" si="279"/>
        <v>Low Cost per Unit</v>
      </c>
      <c r="Q1360" s="12">
        <f t="shared" si="280"/>
        <v>0</v>
      </c>
      <c r="R1360" s="12">
        <f t="shared" si="281"/>
        <v>5.85</v>
      </c>
      <c r="S1360" s="12">
        <f t="shared" si="282"/>
        <v>0</v>
      </c>
      <c r="T1360" s="12">
        <f t="shared" si="283"/>
        <v>0</v>
      </c>
      <c r="U1360" s="12">
        <f t="shared" si="284"/>
        <v>0</v>
      </c>
      <c r="V1360" s="13" t="str">
        <f t="shared" ca="1" si="285"/>
        <v>Greater Than 8 Weeks Old</v>
      </c>
    </row>
    <row r="1361" spans="1:22" x14ac:dyDescent="0.45">
      <c r="A1361" s="2" t="s">
        <v>139</v>
      </c>
      <c r="B1361" s="5">
        <v>43689</v>
      </c>
      <c r="C1361" s="5" t="s">
        <v>375</v>
      </c>
      <c r="D1361" s="5" t="s">
        <v>382</v>
      </c>
      <c r="E1361" s="6">
        <v>16</v>
      </c>
      <c r="F1361" s="3">
        <v>799.84</v>
      </c>
      <c r="G1361" s="3">
        <v>303.2</v>
      </c>
      <c r="H1361" s="8">
        <f t="shared" si="273"/>
        <v>18.95</v>
      </c>
      <c r="I1361" s="3">
        <v>496.64</v>
      </c>
      <c r="J1361" s="4">
        <v>0.62</v>
      </c>
      <c r="K1361" s="2" t="str">
        <f t="shared" si="274"/>
        <v>Monday</v>
      </c>
      <c r="L1361" s="5">
        <f t="shared" si="275"/>
        <v>43692</v>
      </c>
      <c r="M1361" s="2" t="str">
        <f t="shared" si="276"/>
        <v>Thursday</v>
      </c>
      <c r="N1361" s="2" t="str">
        <f t="shared" si="277"/>
        <v>Thursday</v>
      </c>
      <c r="O1361" s="12">
        <f t="shared" si="278"/>
        <v>0</v>
      </c>
      <c r="P1361" s="11" t="str">
        <f t="shared" si="279"/>
        <v>High Cost per Unit</v>
      </c>
      <c r="Q1361" s="12">
        <f t="shared" si="280"/>
        <v>0</v>
      </c>
      <c r="R1361" s="12">
        <f t="shared" si="281"/>
        <v>23.995200000000001</v>
      </c>
      <c r="S1361" s="12">
        <f t="shared" si="282"/>
        <v>0</v>
      </c>
      <c r="T1361" s="12">
        <f t="shared" si="283"/>
        <v>0</v>
      </c>
      <c r="U1361" s="12">
        <f t="shared" si="284"/>
        <v>0</v>
      </c>
      <c r="V1361" s="13" t="str">
        <f t="shared" ca="1" si="285"/>
        <v>Greater Than 8 Weeks Old</v>
      </c>
    </row>
    <row r="1362" spans="1:22" x14ac:dyDescent="0.45">
      <c r="A1362" s="2" t="s">
        <v>33</v>
      </c>
      <c r="B1362" s="5">
        <v>43689</v>
      </c>
      <c r="C1362" s="5" t="s">
        <v>375</v>
      </c>
      <c r="D1362" s="5" t="s">
        <v>382</v>
      </c>
      <c r="E1362" s="6">
        <v>3</v>
      </c>
      <c r="F1362" s="3">
        <v>327</v>
      </c>
      <c r="G1362" s="3">
        <v>99.45</v>
      </c>
      <c r="H1362" s="8">
        <f t="shared" si="273"/>
        <v>33.15</v>
      </c>
      <c r="I1362" s="3">
        <v>227.55</v>
      </c>
      <c r="J1362" s="4">
        <v>0.7</v>
      </c>
      <c r="K1362" s="2" t="str">
        <f t="shared" si="274"/>
        <v>Monday</v>
      </c>
      <c r="L1362" s="5">
        <f t="shared" si="275"/>
        <v>43692</v>
      </c>
      <c r="M1362" s="2" t="str">
        <f t="shared" si="276"/>
        <v>Thursday</v>
      </c>
      <c r="N1362" s="2" t="str">
        <f t="shared" si="277"/>
        <v>Thursday</v>
      </c>
      <c r="O1362" s="12">
        <f t="shared" si="278"/>
        <v>0</v>
      </c>
      <c r="P1362" s="11" t="str">
        <f t="shared" si="279"/>
        <v>High Cost per Unit</v>
      </c>
      <c r="Q1362" s="12">
        <f t="shared" si="280"/>
        <v>0</v>
      </c>
      <c r="R1362" s="12">
        <f t="shared" si="281"/>
        <v>9.81</v>
      </c>
      <c r="S1362" s="12">
        <f t="shared" si="282"/>
        <v>0</v>
      </c>
      <c r="T1362" s="12">
        <f t="shared" si="283"/>
        <v>0</v>
      </c>
      <c r="U1362" s="12">
        <f t="shared" si="284"/>
        <v>0</v>
      </c>
      <c r="V1362" s="13" t="str">
        <f t="shared" ca="1" si="285"/>
        <v>Greater Than 8 Weeks Old</v>
      </c>
    </row>
    <row r="1363" spans="1:22" x14ac:dyDescent="0.45">
      <c r="A1363" s="2" t="s">
        <v>34</v>
      </c>
      <c r="B1363" s="5">
        <v>43689</v>
      </c>
      <c r="C1363" s="5" t="s">
        <v>375</v>
      </c>
      <c r="D1363" s="5" t="s">
        <v>392</v>
      </c>
      <c r="E1363" s="6">
        <v>1</v>
      </c>
      <c r="F1363" s="3">
        <v>39</v>
      </c>
      <c r="G1363" s="3">
        <v>10.85</v>
      </c>
      <c r="H1363" s="8">
        <f t="shared" si="273"/>
        <v>10.85</v>
      </c>
      <c r="I1363" s="3">
        <v>28.15</v>
      </c>
      <c r="J1363" s="4">
        <v>0.72</v>
      </c>
      <c r="K1363" s="2" t="str">
        <f t="shared" si="274"/>
        <v>Monday</v>
      </c>
      <c r="L1363" s="5">
        <f t="shared" si="275"/>
        <v>43692</v>
      </c>
      <c r="M1363" s="2" t="str">
        <f t="shared" si="276"/>
        <v>Thursday</v>
      </c>
      <c r="N1363" s="2" t="str">
        <f t="shared" si="277"/>
        <v>Thursday</v>
      </c>
      <c r="O1363" s="12">
        <f t="shared" si="278"/>
        <v>0</v>
      </c>
      <c r="P1363" s="11" t="str">
        <f t="shared" si="279"/>
        <v>Low Cost per Unit</v>
      </c>
      <c r="Q1363" s="12">
        <f t="shared" si="280"/>
        <v>0</v>
      </c>
      <c r="R1363" s="12">
        <f t="shared" si="281"/>
        <v>0</v>
      </c>
      <c r="S1363" s="12">
        <f t="shared" si="282"/>
        <v>0</v>
      </c>
      <c r="T1363" s="12">
        <f t="shared" si="283"/>
        <v>0</v>
      </c>
      <c r="U1363" s="12">
        <f t="shared" si="284"/>
        <v>0</v>
      </c>
      <c r="V1363" s="13" t="str">
        <f t="shared" ca="1" si="285"/>
        <v>Greater Than 8 Weeks Old</v>
      </c>
    </row>
    <row r="1364" spans="1:22" x14ac:dyDescent="0.45">
      <c r="A1364" s="2" t="s">
        <v>150</v>
      </c>
      <c r="B1364" s="5">
        <v>43689</v>
      </c>
      <c r="C1364" s="5" t="s">
        <v>375</v>
      </c>
      <c r="D1364" s="5" t="s">
        <v>392</v>
      </c>
      <c r="E1364" s="6">
        <v>15</v>
      </c>
      <c r="F1364" s="3">
        <v>59.85</v>
      </c>
      <c r="G1364" s="3">
        <v>21</v>
      </c>
      <c r="H1364" s="8">
        <f t="shared" si="273"/>
        <v>1.4</v>
      </c>
      <c r="I1364" s="3">
        <v>38.85</v>
      </c>
      <c r="J1364" s="4">
        <v>0.65</v>
      </c>
      <c r="K1364" s="2" t="str">
        <f t="shared" si="274"/>
        <v>Monday</v>
      </c>
      <c r="L1364" s="5">
        <f t="shared" si="275"/>
        <v>43692</v>
      </c>
      <c r="M1364" s="2" t="str">
        <f t="shared" si="276"/>
        <v>Thursday</v>
      </c>
      <c r="N1364" s="2" t="str">
        <f t="shared" si="277"/>
        <v>Thursday</v>
      </c>
      <c r="O1364" s="12">
        <f t="shared" si="278"/>
        <v>0</v>
      </c>
      <c r="P1364" s="11" t="str">
        <f t="shared" si="279"/>
        <v>Low Cost per Unit</v>
      </c>
      <c r="Q1364" s="12">
        <f t="shared" si="280"/>
        <v>0</v>
      </c>
      <c r="R1364" s="12">
        <f t="shared" si="281"/>
        <v>1.7954999999999999</v>
      </c>
      <c r="S1364" s="12">
        <f t="shared" si="282"/>
        <v>0</v>
      </c>
      <c r="T1364" s="12">
        <f t="shared" si="283"/>
        <v>0</v>
      </c>
      <c r="U1364" s="12">
        <f t="shared" si="284"/>
        <v>0</v>
      </c>
      <c r="V1364" s="13" t="str">
        <f t="shared" ca="1" si="285"/>
        <v>Greater Than 8 Weeks Old</v>
      </c>
    </row>
    <row r="1365" spans="1:22" x14ac:dyDescent="0.45">
      <c r="A1365" s="2" t="s">
        <v>204</v>
      </c>
      <c r="B1365" s="5">
        <v>43689</v>
      </c>
      <c r="C1365" s="5" t="s">
        <v>375</v>
      </c>
      <c r="D1365" s="5" t="s">
        <v>392</v>
      </c>
      <c r="E1365" s="6">
        <v>1</v>
      </c>
      <c r="F1365" s="3">
        <v>26</v>
      </c>
      <c r="G1365" s="3">
        <v>6</v>
      </c>
      <c r="H1365" s="8">
        <f t="shared" si="273"/>
        <v>6</v>
      </c>
      <c r="I1365" s="3">
        <v>20</v>
      </c>
      <c r="J1365" s="4">
        <v>0.77</v>
      </c>
      <c r="K1365" s="2" t="str">
        <f t="shared" si="274"/>
        <v>Monday</v>
      </c>
      <c r="L1365" s="5">
        <f t="shared" si="275"/>
        <v>43692</v>
      </c>
      <c r="M1365" s="2" t="str">
        <f t="shared" si="276"/>
        <v>Thursday</v>
      </c>
      <c r="N1365" s="2" t="str">
        <f t="shared" si="277"/>
        <v>Thursday</v>
      </c>
      <c r="O1365" s="12">
        <f t="shared" si="278"/>
        <v>0</v>
      </c>
      <c r="P1365" s="11" t="str">
        <f t="shared" si="279"/>
        <v>Low Cost per Unit</v>
      </c>
      <c r="Q1365" s="12">
        <f t="shared" si="280"/>
        <v>0</v>
      </c>
      <c r="R1365" s="12">
        <f t="shared" si="281"/>
        <v>0</v>
      </c>
      <c r="S1365" s="12">
        <f t="shared" si="282"/>
        <v>0</v>
      </c>
      <c r="T1365" s="12">
        <f t="shared" si="283"/>
        <v>0</v>
      </c>
      <c r="U1365" s="12">
        <f t="shared" si="284"/>
        <v>0</v>
      </c>
      <c r="V1365" s="13" t="str">
        <f t="shared" ca="1" si="285"/>
        <v>Greater Than 8 Weeks Old</v>
      </c>
    </row>
    <row r="1366" spans="1:22" x14ac:dyDescent="0.45">
      <c r="A1366" s="2" t="s">
        <v>151</v>
      </c>
      <c r="B1366" s="5">
        <v>43689</v>
      </c>
      <c r="C1366" s="5" t="s">
        <v>375</v>
      </c>
      <c r="D1366" s="5" t="s">
        <v>392</v>
      </c>
      <c r="E1366" s="6">
        <v>1</v>
      </c>
      <c r="F1366" s="3">
        <v>60</v>
      </c>
      <c r="G1366" s="3">
        <v>16.8</v>
      </c>
      <c r="H1366" s="8">
        <f t="shared" si="273"/>
        <v>16.8</v>
      </c>
      <c r="I1366" s="3">
        <v>43.2</v>
      </c>
      <c r="J1366" s="4">
        <v>0.72</v>
      </c>
      <c r="K1366" s="2" t="str">
        <f t="shared" si="274"/>
        <v>Monday</v>
      </c>
      <c r="L1366" s="5">
        <f t="shared" si="275"/>
        <v>43692</v>
      </c>
      <c r="M1366" s="2" t="str">
        <f t="shared" si="276"/>
        <v>Thursday</v>
      </c>
      <c r="N1366" s="2" t="str">
        <f t="shared" si="277"/>
        <v>Thursday</v>
      </c>
      <c r="O1366" s="12">
        <f t="shared" si="278"/>
        <v>0</v>
      </c>
      <c r="P1366" s="11" t="str">
        <f t="shared" si="279"/>
        <v>Low Cost per Unit</v>
      </c>
      <c r="Q1366" s="12">
        <f t="shared" si="280"/>
        <v>0</v>
      </c>
      <c r="R1366" s="12">
        <f t="shared" si="281"/>
        <v>0</v>
      </c>
      <c r="S1366" s="12">
        <f t="shared" si="282"/>
        <v>0</v>
      </c>
      <c r="T1366" s="12">
        <f t="shared" si="283"/>
        <v>0</v>
      </c>
      <c r="U1366" s="12">
        <f t="shared" si="284"/>
        <v>0</v>
      </c>
      <c r="V1366" s="13" t="str">
        <f t="shared" ca="1" si="285"/>
        <v>Greater Than 8 Weeks Old</v>
      </c>
    </row>
    <row r="1367" spans="1:22" x14ac:dyDescent="0.45">
      <c r="A1367" s="2" t="s">
        <v>317</v>
      </c>
      <c r="B1367" s="5">
        <v>43689</v>
      </c>
      <c r="C1367" s="5" t="s">
        <v>371</v>
      </c>
      <c r="D1367" s="5" t="s">
        <v>371</v>
      </c>
      <c r="E1367" s="6">
        <v>3</v>
      </c>
      <c r="F1367" s="3">
        <v>23.97</v>
      </c>
      <c r="G1367" s="3">
        <v>12.75</v>
      </c>
      <c r="H1367" s="8">
        <f t="shared" si="273"/>
        <v>4.25</v>
      </c>
      <c r="I1367" s="3">
        <v>11.22</v>
      </c>
      <c r="J1367" s="4">
        <v>0.47</v>
      </c>
      <c r="K1367" s="2" t="str">
        <f t="shared" si="274"/>
        <v>Monday</v>
      </c>
      <c r="L1367" s="5">
        <f t="shared" si="275"/>
        <v>43692</v>
      </c>
      <c r="M1367" s="2" t="str">
        <f t="shared" si="276"/>
        <v>Thursday</v>
      </c>
      <c r="N1367" s="2" t="str">
        <f t="shared" si="277"/>
        <v>Thursday</v>
      </c>
      <c r="O1367" s="12">
        <f t="shared" si="278"/>
        <v>0</v>
      </c>
      <c r="P1367" s="11" t="str">
        <f t="shared" si="279"/>
        <v>Low Cost per Unit</v>
      </c>
      <c r="Q1367" s="12">
        <f t="shared" si="280"/>
        <v>0</v>
      </c>
      <c r="R1367" s="12">
        <f t="shared" si="281"/>
        <v>0.71909999999999996</v>
      </c>
      <c r="S1367" s="12">
        <f t="shared" si="282"/>
        <v>0</v>
      </c>
      <c r="T1367" s="12">
        <f t="shared" si="283"/>
        <v>0</v>
      </c>
      <c r="U1367" s="12">
        <f t="shared" si="284"/>
        <v>0</v>
      </c>
      <c r="V1367" s="13" t="str">
        <f t="shared" ca="1" si="285"/>
        <v>Greater Than 8 Weeks Old</v>
      </c>
    </row>
    <row r="1368" spans="1:22" x14ac:dyDescent="0.45">
      <c r="A1368" s="2" t="s">
        <v>41</v>
      </c>
      <c r="B1368" s="5">
        <v>43689</v>
      </c>
      <c r="C1368" s="5" t="s">
        <v>375</v>
      </c>
      <c r="D1368" s="5" t="s">
        <v>382</v>
      </c>
      <c r="E1368" s="6">
        <v>2</v>
      </c>
      <c r="F1368" s="3">
        <v>38</v>
      </c>
      <c r="G1368" s="3">
        <v>8.6999999999999993</v>
      </c>
      <c r="H1368" s="8">
        <f t="shared" si="273"/>
        <v>4.3499999999999996</v>
      </c>
      <c r="I1368" s="3">
        <v>29.3</v>
      </c>
      <c r="J1368" s="4">
        <v>0.77</v>
      </c>
      <c r="K1368" s="2" t="str">
        <f t="shared" si="274"/>
        <v>Monday</v>
      </c>
      <c r="L1368" s="5">
        <f t="shared" si="275"/>
        <v>43692</v>
      </c>
      <c r="M1368" s="2" t="str">
        <f t="shared" si="276"/>
        <v>Thursday</v>
      </c>
      <c r="N1368" s="2" t="str">
        <f t="shared" si="277"/>
        <v>Thursday</v>
      </c>
      <c r="O1368" s="12">
        <f t="shared" si="278"/>
        <v>0</v>
      </c>
      <c r="P1368" s="11" t="str">
        <f t="shared" si="279"/>
        <v>Low Cost per Unit</v>
      </c>
      <c r="Q1368" s="12">
        <f t="shared" si="280"/>
        <v>0</v>
      </c>
      <c r="R1368" s="12">
        <f t="shared" si="281"/>
        <v>1.1399999999999999</v>
      </c>
      <c r="S1368" s="12">
        <f t="shared" si="282"/>
        <v>0</v>
      </c>
      <c r="T1368" s="12">
        <f t="shared" si="283"/>
        <v>0</v>
      </c>
      <c r="U1368" s="12">
        <f t="shared" si="284"/>
        <v>0</v>
      </c>
      <c r="V1368" s="13" t="str">
        <f t="shared" ca="1" si="285"/>
        <v>Greater Than 8 Weeks Old</v>
      </c>
    </row>
    <row r="1369" spans="1:22" x14ac:dyDescent="0.45">
      <c r="A1369" s="2" t="s">
        <v>220</v>
      </c>
      <c r="B1369" s="5">
        <v>43689</v>
      </c>
      <c r="C1369" s="5" t="s">
        <v>371</v>
      </c>
      <c r="D1369" s="5" t="s">
        <v>371</v>
      </c>
      <c r="E1369" s="6">
        <v>8</v>
      </c>
      <c r="F1369" s="3">
        <v>103.92</v>
      </c>
      <c r="G1369" s="3">
        <v>44</v>
      </c>
      <c r="H1369" s="8">
        <f t="shared" si="273"/>
        <v>5.5</v>
      </c>
      <c r="I1369" s="3">
        <v>59.92</v>
      </c>
      <c r="J1369" s="4">
        <v>0.57999999999999996</v>
      </c>
      <c r="K1369" s="2" t="str">
        <f t="shared" si="274"/>
        <v>Monday</v>
      </c>
      <c r="L1369" s="5">
        <f t="shared" si="275"/>
        <v>43692</v>
      </c>
      <c r="M1369" s="2" t="str">
        <f t="shared" si="276"/>
        <v>Thursday</v>
      </c>
      <c r="N1369" s="2" t="str">
        <f t="shared" si="277"/>
        <v>Thursday</v>
      </c>
      <c r="O1369" s="12">
        <f t="shared" si="278"/>
        <v>0</v>
      </c>
      <c r="P1369" s="11" t="str">
        <f t="shared" si="279"/>
        <v>Low Cost per Unit</v>
      </c>
      <c r="Q1369" s="12">
        <f t="shared" si="280"/>
        <v>0</v>
      </c>
      <c r="R1369" s="12">
        <f t="shared" si="281"/>
        <v>3.1175999999999999</v>
      </c>
      <c r="S1369" s="12">
        <f t="shared" si="282"/>
        <v>0</v>
      </c>
      <c r="T1369" s="12">
        <f t="shared" si="283"/>
        <v>0</v>
      </c>
      <c r="U1369" s="12">
        <f t="shared" si="284"/>
        <v>0</v>
      </c>
      <c r="V1369" s="13" t="str">
        <f t="shared" ca="1" si="285"/>
        <v>Greater Than 8 Weeks Old</v>
      </c>
    </row>
    <row r="1370" spans="1:22" x14ac:dyDescent="0.45">
      <c r="A1370" s="2" t="s">
        <v>300</v>
      </c>
      <c r="B1370" s="5">
        <v>43689</v>
      </c>
      <c r="C1370" s="5" t="s">
        <v>371</v>
      </c>
      <c r="D1370" s="5" t="s">
        <v>371</v>
      </c>
      <c r="E1370" s="6">
        <v>1</v>
      </c>
      <c r="F1370" s="3">
        <v>9.99</v>
      </c>
      <c r="G1370" s="3">
        <v>8.25</v>
      </c>
      <c r="H1370" s="8">
        <f t="shared" si="273"/>
        <v>8.25</v>
      </c>
      <c r="I1370" s="3">
        <v>1.74</v>
      </c>
      <c r="J1370" s="4">
        <v>0.17</v>
      </c>
      <c r="K1370" s="2" t="str">
        <f t="shared" si="274"/>
        <v>Monday</v>
      </c>
      <c r="L1370" s="5">
        <f t="shared" si="275"/>
        <v>43692</v>
      </c>
      <c r="M1370" s="2" t="str">
        <f t="shared" si="276"/>
        <v>Thursday</v>
      </c>
      <c r="N1370" s="2" t="str">
        <f t="shared" si="277"/>
        <v>Thursday</v>
      </c>
      <c r="O1370" s="12">
        <f t="shared" si="278"/>
        <v>0</v>
      </c>
      <c r="P1370" s="11" t="str">
        <f t="shared" si="279"/>
        <v>Low Cost per Unit</v>
      </c>
      <c r="Q1370" s="12">
        <f t="shared" si="280"/>
        <v>0</v>
      </c>
      <c r="R1370" s="12">
        <f t="shared" si="281"/>
        <v>0</v>
      </c>
      <c r="S1370" s="12">
        <f t="shared" si="282"/>
        <v>0</v>
      </c>
      <c r="T1370" s="12">
        <f t="shared" si="283"/>
        <v>0</v>
      </c>
      <c r="U1370" s="12">
        <f t="shared" si="284"/>
        <v>0</v>
      </c>
      <c r="V1370" s="13" t="str">
        <f t="shared" ca="1" si="285"/>
        <v>Greater Than 8 Weeks Old</v>
      </c>
    </row>
    <row r="1371" spans="1:22" x14ac:dyDescent="0.45">
      <c r="A1371" s="2" t="s">
        <v>140</v>
      </c>
      <c r="B1371" s="5">
        <v>43689</v>
      </c>
      <c r="C1371" s="5" t="s">
        <v>375</v>
      </c>
      <c r="D1371" s="5" t="s">
        <v>382</v>
      </c>
      <c r="E1371" s="6">
        <v>2</v>
      </c>
      <c r="F1371" s="3">
        <v>70</v>
      </c>
      <c r="G1371" s="3">
        <v>16.2</v>
      </c>
      <c r="H1371" s="8">
        <f t="shared" si="273"/>
        <v>8.1</v>
      </c>
      <c r="I1371" s="3">
        <v>53.8</v>
      </c>
      <c r="J1371" s="4">
        <v>0.77</v>
      </c>
      <c r="K1371" s="2" t="str">
        <f t="shared" si="274"/>
        <v>Monday</v>
      </c>
      <c r="L1371" s="5">
        <f t="shared" si="275"/>
        <v>43692</v>
      </c>
      <c r="M1371" s="2" t="str">
        <f t="shared" si="276"/>
        <v>Thursday</v>
      </c>
      <c r="N1371" s="2" t="str">
        <f t="shared" si="277"/>
        <v>Thursday</v>
      </c>
      <c r="O1371" s="12">
        <f t="shared" si="278"/>
        <v>0</v>
      </c>
      <c r="P1371" s="11" t="str">
        <f t="shared" si="279"/>
        <v>Low Cost per Unit</v>
      </c>
      <c r="Q1371" s="12">
        <f t="shared" si="280"/>
        <v>0</v>
      </c>
      <c r="R1371" s="12">
        <f t="shared" si="281"/>
        <v>2.1</v>
      </c>
      <c r="S1371" s="12">
        <f t="shared" si="282"/>
        <v>0</v>
      </c>
      <c r="T1371" s="12">
        <f t="shared" si="283"/>
        <v>0</v>
      </c>
      <c r="U1371" s="12">
        <f t="shared" si="284"/>
        <v>0</v>
      </c>
      <c r="V1371" s="13" t="str">
        <f t="shared" ca="1" si="285"/>
        <v>Greater Than 8 Weeks Old</v>
      </c>
    </row>
    <row r="1372" spans="1:22" x14ac:dyDescent="0.45">
      <c r="A1372" s="2" t="s">
        <v>259</v>
      </c>
      <c r="B1372" s="5">
        <v>43689</v>
      </c>
      <c r="C1372" s="5" t="s">
        <v>383</v>
      </c>
      <c r="D1372" s="5" t="s">
        <v>391</v>
      </c>
      <c r="E1372" s="6">
        <v>2</v>
      </c>
      <c r="F1372" s="3">
        <v>54</v>
      </c>
      <c r="G1372" s="3">
        <v>10.7</v>
      </c>
      <c r="H1372" s="8">
        <f t="shared" si="273"/>
        <v>5.35</v>
      </c>
      <c r="I1372" s="3">
        <v>43.3</v>
      </c>
      <c r="J1372" s="4">
        <v>0.8</v>
      </c>
      <c r="K1372" s="2" t="str">
        <f t="shared" si="274"/>
        <v>Monday</v>
      </c>
      <c r="L1372" s="5">
        <f t="shared" si="275"/>
        <v>43692</v>
      </c>
      <c r="M1372" s="2" t="str">
        <f t="shared" si="276"/>
        <v>Thursday</v>
      </c>
      <c r="N1372" s="2" t="str">
        <f t="shared" si="277"/>
        <v>Thursday</v>
      </c>
      <c r="O1372" s="12">
        <f t="shared" si="278"/>
        <v>0</v>
      </c>
      <c r="P1372" s="11" t="str">
        <f t="shared" si="279"/>
        <v>Low Cost per Unit</v>
      </c>
      <c r="Q1372" s="12">
        <f t="shared" si="280"/>
        <v>0</v>
      </c>
      <c r="R1372" s="12">
        <f t="shared" si="281"/>
        <v>1.6199999999999999</v>
      </c>
      <c r="S1372" s="12">
        <f t="shared" si="282"/>
        <v>0</v>
      </c>
      <c r="T1372" s="12">
        <f t="shared" si="283"/>
        <v>0</v>
      </c>
      <c r="U1372" s="12">
        <f t="shared" si="284"/>
        <v>0</v>
      </c>
      <c r="V1372" s="13" t="str">
        <f t="shared" ca="1" si="285"/>
        <v>Greater Than 8 Weeks Old</v>
      </c>
    </row>
    <row r="1373" spans="1:22" x14ac:dyDescent="0.45">
      <c r="A1373" s="2" t="s">
        <v>221</v>
      </c>
      <c r="B1373" s="5">
        <v>43689</v>
      </c>
      <c r="C1373" s="5" t="s">
        <v>369</v>
      </c>
      <c r="D1373" s="5" t="s">
        <v>372</v>
      </c>
      <c r="E1373" s="6">
        <v>2</v>
      </c>
      <c r="F1373" s="3">
        <v>198</v>
      </c>
      <c r="G1373" s="3">
        <v>61.28</v>
      </c>
      <c r="H1373" s="8">
        <f t="shared" si="273"/>
        <v>30.64</v>
      </c>
      <c r="I1373" s="3">
        <v>136.72</v>
      </c>
      <c r="J1373" s="4">
        <v>0.69</v>
      </c>
      <c r="K1373" s="2" t="str">
        <f t="shared" si="274"/>
        <v>Monday</v>
      </c>
      <c r="L1373" s="5">
        <f t="shared" si="275"/>
        <v>43692</v>
      </c>
      <c r="M1373" s="2" t="str">
        <f t="shared" si="276"/>
        <v>Thursday</v>
      </c>
      <c r="N1373" s="2" t="str">
        <f t="shared" si="277"/>
        <v>Thursday</v>
      </c>
      <c r="O1373" s="12">
        <f t="shared" si="278"/>
        <v>0</v>
      </c>
      <c r="P1373" s="11" t="str">
        <f t="shared" si="279"/>
        <v>High Cost per Unit</v>
      </c>
      <c r="Q1373" s="12">
        <f t="shared" si="280"/>
        <v>0</v>
      </c>
      <c r="R1373" s="12">
        <f t="shared" si="281"/>
        <v>5.9399999999999995</v>
      </c>
      <c r="S1373" s="12">
        <f t="shared" si="282"/>
        <v>0</v>
      </c>
      <c r="T1373" s="12">
        <f t="shared" si="283"/>
        <v>0</v>
      </c>
      <c r="U1373" s="12">
        <f t="shared" si="284"/>
        <v>0</v>
      </c>
      <c r="V1373" s="13" t="str">
        <f t="shared" ca="1" si="285"/>
        <v>Greater Than 8 Weeks Old</v>
      </c>
    </row>
    <row r="1374" spans="1:22" x14ac:dyDescent="0.45">
      <c r="A1374" s="2" t="s">
        <v>152</v>
      </c>
      <c r="B1374" s="5">
        <v>43689</v>
      </c>
      <c r="C1374" s="5" t="s">
        <v>369</v>
      </c>
      <c r="D1374" s="5" t="s">
        <v>393</v>
      </c>
      <c r="E1374" s="6">
        <v>6</v>
      </c>
      <c r="F1374" s="3">
        <v>714</v>
      </c>
      <c r="G1374" s="3">
        <v>225</v>
      </c>
      <c r="H1374" s="8">
        <f t="shared" si="273"/>
        <v>37.5</v>
      </c>
      <c r="I1374" s="3">
        <v>489</v>
      </c>
      <c r="J1374" s="4">
        <v>0.68</v>
      </c>
      <c r="K1374" s="2" t="str">
        <f t="shared" si="274"/>
        <v>Monday</v>
      </c>
      <c r="L1374" s="5">
        <f t="shared" si="275"/>
        <v>43692</v>
      </c>
      <c r="M1374" s="2" t="str">
        <f t="shared" si="276"/>
        <v>Thursday</v>
      </c>
      <c r="N1374" s="2" t="str">
        <f t="shared" si="277"/>
        <v>Thursday</v>
      </c>
      <c r="O1374" s="12">
        <f t="shared" si="278"/>
        <v>0</v>
      </c>
      <c r="P1374" s="11" t="str">
        <f t="shared" si="279"/>
        <v>High Cost per Unit</v>
      </c>
      <c r="Q1374" s="12">
        <f t="shared" si="280"/>
        <v>0</v>
      </c>
      <c r="R1374" s="12">
        <f t="shared" si="281"/>
        <v>21.419999999999998</v>
      </c>
      <c r="S1374" s="12">
        <f t="shared" si="282"/>
        <v>0</v>
      </c>
      <c r="T1374" s="12">
        <f t="shared" si="283"/>
        <v>0</v>
      </c>
      <c r="U1374" s="12">
        <f t="shared" si="284"/>
        <v>0</v>
      </c>
      <c r="V1374" s="13" t="str">
        <f t="shared" ca="1" si="285"/>
        <v>Greater Than 8 Weeks Old</v>
      </c>
    </row>
    <row r="1375" spans="1:22" x14ac:dyDescent="0.45">
      <c r="A1375" s="2" t="s">
        <v>184</v>
      </c>
      <c r="B1375" s="5">
        <v>43689</v>
      </c>
      <c r="C1375" s="5" t="s">
        <v>371</v>
      </c>
      <c r="D1375" s="5" t="s">
        <v>371</v>
      </c>
      <c r="E1375" s="6">
        <v>2</v>
      </c>
      <c r="F1375" s="3">
        <v>99.98</v>
      </c>
      <c r="G1375" s="3">
        <v>46.9</v>
      </c>
      <c r="H1375" s="8">
        <f t="shared" si="273"/>
        <v>23.45</v>
      </c>
      <c r="I1375" s="3">
        <v>53.08</v>
      </c>
      <c r="J1375" s="4">
        <v>0.53</v>
      </c>
      <c r="K1375" s="2" t="str">
        <f t="shared" si="274"/>
        <v>Monday</v>
      </c>
      <c r="L1375" s="5">
        <f t="shared" si="275"/>
        <v>43692</v>
      </c>
      <c r="M1375" s="2" t="str">
        <f t="shared" si="276"/>
        <v>Thursday</v>
      </c>
      <c r="N1375" s="2" t="str">
        <f t="shared" si="277"/>
        <v>Thursday</v>
      </c>
      <c r="O1375" s="12">
        <f t="shared" si="278"/>
        <v>0</v>
      </c>
      <c r="P1375" s="11" t="str">
        <f t="shared" si="279"/>
        <v>High Cost per Unit</v>
      </c>
      <c r="Q1375" s="12">
        <f t="shared" si="280"/>
        <v>0</v>
      </c>
      <c r="R1375" s="12">
        <f t="shared" si="281"/>
        <v>2.9994000000000001</v>
      </c>
      <c r="S1375" s="12">
        <f t="shared" si="282"/>
        <v>0</v>
      </c>
      <c r="T1375" s="12">
        <f t="shared" si="283"/>
        <v>0</v>
      </c>
      <c r="U1375" s="12">
        <f t="shared" si="284"/>
        <v>0</v>
      </c>
      <c r="V1375" s="13" t="str">
        <f t="shared" ca="1" si="285"/>
        <v>Greater Than 8 Weeks Old</v>
      </c>
    </row>
    <row r="1376" spans="1:22" x14ac:dyDescent="0.45">
      <c r="A1376" s="2" t="s">
        <v>184</v>
      </c>
      <c r="B1376" s="5">
        <v>43689</v>
      </c>
      <c r="C1376" s="5" t="s">
        <v>371</v>
      </c>
      <c r="D1376" s="5" t="s">
        <v>371</v>
      </c>
      <c r="E1376" s="6">
        <v>10</v>
      </c>
      <c r="F1376" s="3">
        <v>469.9</v>
      </c>
      <c r="G1376" s="3">
        <v>220</v>
      </c>
      <c r="H1376" s="8">
        <f t="shared" si="273"/>
        <v>22</v>
      </c>
      <c r="I1376" s="3">
        <v>249.9</v>
      </c>
      <c r="J1376" s="4">
        <v>0.53</v>
      </c>
      <c r="K1376" s="2" t="str">
        <f t="shared" si="274"/>
        <v>Monday</v>
      </c>
      <c r="L1376" s="5">
        <f t="shared" si="275"/>
        <v>43692</v>
      </c>
      <c r="M1376" s="2" t="str">
        <f t="shared" si="276"/>
        <v>Thursday</v>
      </c>
      <c r="N1376" s="2" t="str">
        <f t="shared" si="277"/>
        <v>Thursday</v>
      </c>
      <c r="O1376" s="12">
        <f t="shared" si="278"/>
        <v>0</v>
      </c>
      <c r="P1376" s="11" t="str">
        <f t="shared" si="279"/>
        <v>High Cost per Unit</v>
      </c>
      <c r="Q1376" s="12">
        <f t="shared" si="280"/>
        <v>0</v>
      </c>
      <c r="R1376" s="12">
        <f t="shared" si="281"/>
        <v>14.097</v>
      </c>
      <c r="S1376" s="12">
        <f t="shared" si="282"/>
        <v>0</v>
      </c>
      <c r="T1376" s="12">
        <f t="shared" si="283"/>
        <v>0</v>
      </c>
      <c r="U1376" s="12">
        <f t="shared" si="284"/>
        <v>0</v>
      </c>
      <c r="V1376" s="13" t="str">
        <f t="shared" ca="1" si="285"/>
        <v>Greater Than 8 Weeks Old</v>
      </c>
    </row>
    <row r="1377" spans="1:22" x14ac:dyDescent="0.45">
      <c r="A1377" s="2" t="s">
        <v>106</v>
      </c>
      <c r="B1377" s="5">
        <v>43689</v>
      </c>
      <c r="C1377" s="5" t="s">
        <v>369</v>
      </c>
      <c r="D1377" s="5" t="s">
        <v>393</v>
      </c>
      <c r="E1377" s="6">
        <v>1</v>
      </c>
      <c r="F1377" s="3">
        <v>99</v>
      </c>
      <c r="G1377" s="3">
        <v>30</v>
      </c>
      <c r="H1377" s="8">
        <f t="shared" si="273"/>
        <v>30</v>
      </c>
      <c r="I1377" s="3">
        <v>69</v>
      </c>
      <c r="J1377" s="4">
        <v>0.7</v>
      </c>
      <c r="K1377" s="2" t="str">
        <f t="shared" si="274"/>
        <v>Monday</v>
      </c>
      <c r="L1377" s="5">
        <f t="shared" si="275"/>
        <v>43692</v>
      </c>
      <c r="M1377" s="2" t="str">
        <f t="shared" si="276"/>
        <v>Thursday</v>
      </c>
      <c r="N1377" s="2" t="str">
        <f t="shared" si="277"/>
        <v>Thursday</v>
      </c>
      <c r="O1377" s="12">
        <f t="shared" si="278"/>
        <v>0</v>
      </c>
      <c r="P1377" s="11" t="str">
        <f t="shared" si="279"/>
        <v>High Cost per Unit</v>
      </c>
      <c r="Q1377" s="12">
        <f t="shared" si="280"/>
        <v>0</v>
      </c>
      <c r="R1377" s="12">
        <f t="shared" si="281"/>
        <v>0</v>
      </c>
      <c r="S1377" s="12">
        <f t="shared" si="282"/>
        <v>0</v>
      </c>
      <c r="T1377" s="12">
        <f t="shared" si="283"/>
        <v>0</v>
      </c>
      <c r="U1377" s="12">
        <f t="shared" si="284"/>
        <v>0</v>
      </c>
      <c r="V1377" s="13" t="str">
        <f t="shared" ca="1" si="285"/>
        <v>Greater Than 8 Weeks Old</v>
      </c>
    </row>
    <row r="1378" spans="1:22" x14ac:dyDescent="0.45">
      <c r="A1378" s="2" t="s">
        <v>283</v>
      </c>
      <c r="B1378" s="5">
        <v>43689</v>
      </c>
      <c r="C1378" s="5" t="s">
        <v>369</v>
      </c>
      <c r="D1378" s="5" t="s">
        <v>393</v>
      </c>
      <c r="E1378" s="6">
        <v>3</v>
      </c>
      <c r="F1378" s="3">
        <v>149.97</v>
      </c>
      <c r="G1378" s="3">
        <v>72.48</v>
      </c>
      <c r="H1378" s="8">
        <f t="shared" si="273"/>
        <v>24.16</v>
      </c>
      <c r="I1378" s="3">
        <v>77.489999999999995</v>
      </c>
      <c r="J1378" s="4">
        <v>0.52</v>
      </c>
      <c r="K1378" s="2" t="str">
        <f t="shared" si="274"/>
        <v>Monday</v>
      </c>
      <c r="L1378" s="5">
        <f t="shared" si="275"/>
        <v>43692</v>
      </c>
      <c r="M1378" s="2" t="str">
        <f t="shared" si="276"/>
        <v>Thursday</v>
      </c>
      <c r="N1378" s="2" t="str">
        <f t="shared" si="277"/>
        <v>Thursday</v>
      </c>
      <c r="O1378" s="12">
        <f t="shared" si="278"/>
        <v>0</v>
      </c>
      <c r="P1378" s="11" t="str">
        <f t="shared" si="279"/>
        <v>High Cost per Unit</v>
      </c>
      <c r="Q1378" s="12">
        <f t="shared" si="280"/>
        <v>0</v>
      </c>
      <c r="R1378" s="12">
        <f t="shared" si="281"/>
        <v>4.4990999999999994</v>
      </c>
      <c r="S1378" s="12">
        <f t="shared" si="282"/>
        <v>0</v>
      </c>
      <c r="T1378" s="12">
        <f t="shared" si="283"/>
        <v>0</v>
      </c>
      <c r="U1378" s="12">
        <f t="shared" si="284"/>
        <v>0</v>
      </c>
      <c r="V1378" s="13" t="str">
        <f t="shared" ca="1" si="285"/>
        <v>Greater Than 8 Weeks Old</v>
      </c>
    </row>
    <row r="1379" spans="1:22" x14ac:dyDescent="0.45">
      <c r="A1379" s="2" t="s">
        <v>205</v>
      </c>
      <c r="B1379" s="5">
        <v>43689</v>
      </c>
      <c r="C1379" s="5" t="s">
        <v>369</v>
      </c>
      <c r="D1379" s="5" t="s">
        <v>393</v>
      </c>
      <c r="E1379" s="6">
        <v>1</v>
      </c>
      <c r="F1379" s="3">
        <v>50</v>
      </c>
      <c r="G1379" s="3">
        <v>13.85</v>
      </c>
      <c r="H1379" s="8">
        <f t="shared" si="273"/>
        <v>13.85</v>
      </c>
      <c r="I1379" s="3">
        <v>36.15</v>
      </c>
      <c r="J1379" s="4">
        <v>0.72</v>
      </c>
      <c r="K1379" s="2" t="str">
        <f t="shared" si="274"/>
        <v>Monday</v>
      </c>
      <c r="L1379" s="5">
        <f t="shared" si="275"/>
        <v>43692</v>
      </c>
      <c r="M1379" s="2" t="str">
        <f t="shared" si="276"/>
        <v>Thursday</v>
      </c>
      <c r="N1379" s="2" t="str">
        <f t="shared" si="277"/>
        <v>Thursday</v>
      </c>
      <c r="O1379" s="12">
        <f t="shared" si="278"/>
        <v>0</v>
      </c>
      <c r="P1379" s="11" t="str">
        <f t="shared" si="279"/>
        <v>Low Cost per Unit</v>
      </c>
      <c r="Q1379" s="12">
        <f t="shared" si="280"/>
        <v>0</v>
      </c>
      <c r="R1379" s="12">
        <f t="shared" si="281"/>
        <v>0</v>
      </c>
      <c r="S1379" s="12">
        <f t="shared" si="282"/>
        <v>0</v>
      </c>
      <c r="T1379" s="12">
        <f t="shared" si="283"/>
        <v>0</v>
      </c>
      <c r="U1379" s="12">
        <f t="shared" si="284"/>
        <v>0</v>
      </c>
      <c r="V1379" s="13" t="str">
        <f t="shared" ca="1" si="285"/>
        <v>Greater Than 8 Weeks Old</v>
      </c>
    </row>
    <row r="1380" spans="1:22" x14ac:dyDescent="0.45">
      <c r="A1380" s="2" t="s">
        <v>260</v>
      </c>
      <c r="B1380" s="5">
        <v>43689</v>
      </c>
      <c r="C1380" s="5" t="s">
        <v>369</v>
      </c>
      <c r="D1380" s="5" t="s">
        <v>393</v>
      </c>
      <c r="E1380" s="6">
        <v>1</v>
      </c>
      <c r="F1380" s="3">
        <v>50</v>
      </c>
      <c r="G1380" s="3">
        <v>15.1</v>
      </c>
      <c r="H1380" s="8">
        <f t="shared" si="273"/>
        <v>15.1</v>
      </c>
      <c r="I1380" s="3">
        <v>34.9</v>
      </c>
      <c r="J1380" s="4">
        <v>0.7</v>
      </c>
      <c r="K1380" s="2" t="str">
        <f t="shared" si="274"/>
        <v>Monday</v>
      </c>
      <c r="L1380" s="5">
        <f t="shared" si="275"/>
        <v>43692</v>
      </c>
      <c r="M1380" s="2" t="str">
        <f t="shared" si="276"/>
        <v>Thursday</v>
      </c>
      <c r="N1380" s="2" t="str">
        <f t="shared" si="277"/>
        <v>Thursday</v>
      </c>
      <c r="O1380" s="12">
        <f t="shared" si="278"/>
        <v>0</v>
      </c>
      <c r="P1380" s="11" t="str">
        <f t="shared" si="279"/>
        <v>Low Cost per Unit</v>
      </c>
      <c r="Q1380" s="12">
        <f t="shared" si="280"/>
        <v>0</v>
      </c>
      <c r="R1380" s="12">
        <f t="shared" si="281"/>
        <v>0</v>
      </c>
      <c r="S1380" s="12">
        <f t="shared" si="282"/>
        <v>0</v>
      </c>
      <c r="T1380" s="12">
        <f t="shared" si="283"/>
        <v>0</v>
      </c>
      <c r="U1380" s="12">
        <f t="shared" si="284"/>
        <v>0</v>
      </c>
      <c r="V1380" s="13" t="str">
        <f t="shared" ca="1" si="285"/>
        <v>Greater Than 8 Weeks Old</v>
      </c>
    </row>
    <row r="1381" spans="1:22" x14ac:dyDescent="0.45">
      <c r="A1381" s="2" t="s">
        <v>287</v>
      </c>
      <c r="B1381" s="5">
        <v>43689</v>
      </c>
      <c r="C1381" s="5" t="s">
        <v>371</v>
      </c>
      <c r="D1381" s="5" t="s">
        <v>371</v>
      </c>
      <c r="E1381" s="6">
        <v>27</v>
      </c>
      <c r="F1381" s="3">
        <v>2321.73</v>
      </c>
      <c r="G1381" s="3">
        <v>1296</v>
      </c>
      <c r="H1381" s="8">
        <f t="shared" si="273"/>
        <v>48</v>
      </c>
      <c r="I1381" s="3">
        <v>1025.73</v>
      </c>
      <c r="J1381" s="4">
        <v>0.44</v>
      </c>
      <c r="K1381" s="2" t="str">
        <f t="shared" si="274"/>
        <v>Monday</v>
      </c>
      <c r="L1381" s="5">
        <f t="shared" si="275"/>
        <v>43692</v>
      </c>
      <c r="M1381" s="2" t="str">
        <f t="shared" si="276"/>
        <v>Thursday</v>
      </c>
      <c r="N1381" s="2" t="str">
        <f t="shared" si="277"/>
        <v>Thursday</v>
      </c>
      <c r="O1381" s="12">
        <f t="shared" si="278"/>
        <v>0</v>
      </c>
      <c r="P1381" s="11" t="str">
        <f t="shared" si="279"/>
        <v>High Cost per Unit</v>
      </c>
      <c r="Q1381" s="12">
        <f t="shared" si="280"/>
        <v>0</v>
      </c>
      <c r="R1381" s="12">
        <f t="shared" si="281"/>
        <v>69.651899999999998</v>
      </c>
      <c r="S1381" s="12">
        <f t="shared" si="282"/>
        <v>0</v>
      </c>
      <c r="T1381" s="12">
        <f t="shared" si="283"/>
        <v>0</v>
      </c>
      <c r="U1381" s="12">
        <f t="shared" si="284"/>
        <v>0</v>
      </c>
      <c r="V1381" s="13" t="str">
        <f t="shared" ca="1" si="285"/>
        <v>Greater Than 8 Weeks Old</v>
      </c>
    </row>
    <row r="1382" spans="1:22" x14ac:dyDescent="0.45">
      <c r="A1382" s="2" t="s">
        <v>222</v>
      </c>
      <c r="B1382" s="5">
        <v>43689</v>
      </c>
      <c r="C1382" s="5" t="s">
        <v>369</v>
      </c>
      <c r="D1382" s="5" t="s">
        <v>393</v>
      </c>
      <c r="E1382" s="6">
        <v>16</v>
      </c>
      <c r="F1382" s="3">
        <v>479.84</v>
      </c>
      <c r="G1382" s="3">
        <v>312</v>
      </c>
      <c r="H1382" s="8">
        <f t="shared" si="273"/>
        <v>19.5</v>
      </c>
      <c r="I1382" s="3">
        <v>167.84</v>
      </c>
      <c r="J1382" s="4">
        <v>0.35</v>
      </c>
      <c r="K1382" s="2" t="str">
        <f t="shared" si="274"/>
        <v>Monday</v>
      </c>
      <c r="L1382" s="5">
        <f t="shared" si="275"/>
        <v>43692</v>
      </c>
      <c r="M1382" s="2" t="str">
        <f t="shared" si="276"/>
        <v>Thursday</v>
      </c>
      <c r="N1382" s="2" t="str">
        <f t="shared" si="277"/>
        <v>Thursday</v>
      </c>
      <c r="O1382" s="12">
        <f t="shared" si="278"/>
        <v>0</v>
      </c>
      <c r="P1382" s="11" t="str">
        <f t="shared" si="279"/>
        <v>High Cost per Unit</v>
      </c>
      <c r="Q1382" s="12">
        <f t="shared" si="280"/>
        <v>0</v>
      </c>
      <c r="R1382" s="12">
        <f t="shared" si="281"/>
        <v>14.395199999999999</v>
      </c>
      <c r="S1382" s="12">
        <f t="shared" si="282"/>
        <v>0</v>
      </c>
      <c r="T1382" s="12">
        <f t="shared" si="283"/>
        <v>0</v>
      </c>
      <c r="U1382" s="12">
        <f t="shared" si="284"/>
        <v>0</v>
      </c>
      <c r="V1382" s="13" t="str">
        <f t="shared" ca="1" si="285"/>
        <v>Greater Than 8 Weeks Old</v>
      </c>
    </row>
    <row r="1383" spans="1:22" x14ac:dyDescent="0.45">
      <c r="A1383" s="2" t="s">
        <v>243</v>
      </c>
      <c r="B1383" s="5">
        <v>43689</v>
      </c>
      <c r="C1383" s="5" t="s">
        <v>369</v>
      </c>
      <c r="D1383" s="5" t="s">
        <v>372</v>
      </c>
      <c r="E1383" s="6">
        <v>1</v>
      </c>
      <c r="F1383" s="3">
        <v>6.99</v>
      </c>
      <c r="G1383" s="3">
        <v>3.4</v>
      </c>
      <c r="H1383" s="8">
        <f t="shared" si="273"/>
        <v>3.4</v>
      </c>
      <c r="I1383" s="3">
        <v>3.59</v>
      </c>
      <c r="J1383" s="4">
        <v>0.51</v>
      </c>
      <c r="K1383" s="2" t="str">
        <f t="shared" si="274"/>
        <v>Monday</v>
      </c>
      <c r="L1383" s="5">
        <f t="shared" si="275"/>
        <v>43692</v>
      </c>
      <c r="M1383" s="2" t="str">
        <f t="shared" si="276"/>
        <v>Thursday</v>
      </c>
      <c r="N1383" s="2" t="str">
        <f t="shared" si="277"/>
        <v>Thursday</v>
      </c>
      <c r="O1383" s="12">
        <f t="shared" si="278"/>
        <v>0</v>
      </c>
      <c r="P1383" s="11" t="str">
        <f t="shared" si="279"/>
        <v>Low Cost per Unit</v>
      </c>
      <c r="Q1383" s="12">
        <f t="shared" si="280"/>
        <v>0</v>
      </c>
      <c r="R1383" s="12">
        <f t="shared" si="281"/>
        <v>0</v>
      </c>
      <c r="S1383" s="12">
        <f t="shared" si="282"/>
        <v>0</v>
      </c>
      <c r="T1383" s="12">
        <f t="shared" si="283"/>
        <v>0</v>
      </c>
      <c r="U1383" s="12">
        <f t="shared" si="284"/>
        <v>0</v>
      </c>
      <c r="V1383" s="13" t="str">
        <f t="shared" ca="1" si="285"/>
        <v>Greater Than 8 Weeks Old</v>
      </c>
    </row>
    <row r="1384" spans="1:22" x14ac:dyDescent="0.45">
      <c r="A1384" s="2" t="s">
        <v>244</v>
      </c>
      <c r="B1384" s="5">
        <v>43689</v>
      </c>
      <c r="C1384" s="5" t="s">
        <v>369</v>
      </c>
      <c r="D1384" s="5" t="s">
        <v>372</v>
      </c>
      <c r="E1384" s="6">
        <v>6</v>
      </c>
      <c r="F1384" s="3">
        <v>137.94</v>
      </c>
      <c r="G1384" s="3">
        <v>64.8</v>
      </c>
      <c r="H1384" s="8">
        <f t="shared" si="273"/>
        <v>10.799999999999999</v>
      </c>
      <c r="I1384" s="3">
        <v>73.14</v>
      </c>
      <c r="J1384" s="4">
        <v>0.53</v>
      </c>
      <c r="K1384" s="2" t="str">
        <f t="shared" si="274"/>
        <v>Monday</v>
      </c>
      <c r="L1384" s="5">
        <f t="shared" si="275"/>
        <v>43692</v>
      </c>
      <c r="M1384" s="2" t="str">
        <f t="shared" si="276"/>
        <v>Thursday</v>
      </c>
      <c r="N1384" s="2" t="str">
        <f t="shared" si="277"/>
        <v>Thursday</v>
      </c>
      <c r="O1384" s="12">
        <f t="shared" si="278"/>
        <v>0</v>
      </c>
      <c r="P1384" s="11" t="str">
        <f t="shared" si="279"/>
        <v>Low Cost per Unit</v>
      </c>
      <c r="Q1384" s="12">
        <f t="shared" si="280"/>
        <v>0</v>
      </c>
      <c r="R1384" s="12">
        <f t="shared" si="281"/>
        <v>4.1381999999999994</v>
      </c>
      <c r="S1384" s="12">
        <f t="shared" si="282"/>
        <v>0</v>
      </c>
      <c r="T1384" s="12">
        <f t="shared" si="283"/>
        <v>0</v>
      </c>
      <c r="U1384" s="12">
        <f t="shared" si="284"/>
        <v>0</v>
      </c>
      <c r="V1384" s="13" t="str">
        <f t="shared" ca="1" si="285"/>
        <v>Greater Than 8 Weeks Old</v>
      </c>
    </row>
    <row r="1385" spans="1:22" x14ac:dyDescent="0.45">
      <c r="A1385" s="2" t="s">
        <v>302</v>
      </c>
      <c r="B1385" s="5">
        <v>43689</v>
      </c>
      <c r="C1385" s="5" t="s">
        <v>369</v>
      </c>
      <c r="D1385" s="5" t="s">
        <v>372</v>
      </c>
      <c r="E1385" s="6">
        <v>2</v>
      </c>
      <c r="F1385" s="3">
        <v>48</v>
      </c>
      <c r="G1385" s="3">
        <v>21</v>
      </c>
      <c r="H1385" s="8">
        <f t="shared" si="273"/>
        <v>10.5</v>
      </c>
      <c r="I1385" s="3">
        <v>27</v>
      </c>
      <c r="J1385" s="4">
        <v>0.56000000000000005</v>
      </c>
      <c r="K1385" s="2" t="str">
        <f t="shared" si="274"/>
        <v>Monday</v>
      </c>
      <c r="L1385" s="5">
        <f t="shared" si="275"/>
        <v>43692</v>
      </c>
      <c r="M1385" s="2" t="str">
        <f t="shared" si="276"/>
        <v>Thursday</v>
      </c>
      <c r="N1385" s="2" t="str">
        <f t="shared" si="277"/>
        <v>Thursday</v>
      </c>
      <c r="O1385" s="12">
        <f t="shared" si="278"/>
        <v>0</v>
      </c>
      <c r="P1385" s="11" t="str">
        <f t="shared" si="279"/>
        <v>Low Cost per Unit</v>
      </c>
      <c r="Q1385" s="12">
        <f t="shared" si="280"/>
        <v>0</v>
      </c>
      <c r="R1385" s="12">
        <f t="shared" si="281"/>
        <v>1.44</v>
      </c>
      <c r="S1385" s="12">
        <f t="shared" si="282"/>
        <v>0</v>
      </c>
      <c r="T1385" s="12">
        <f t="shared" si="283"/>
        <v>0</v>
      </c>
      <c r="U1385" s="12">
        <f t="shared" si="284"/>
        <v>0</v>
      </c>
      <c r="V1385" s="13" t="str">
        <f t="shared" ca="1" si="285"/>
        <v>Greater Than 8 Weeks Old</v>
      </c>
    </row>
    <row r="1386" spans="1:22" x14ac:dyDescent="0.45">
      <c r="A1386" s="2" t="s">
        <v>288</v>
      </c>
      <c r="B1386" s="5">
        <v>43689</v>
      </c>
      <c r="C1386" s="5" t="s">
        <v>367</v>
      </c>
      <c r="D1386" s="5" t="s">
        <v>368</v>
      </c>
      <c r="E1386" s="6">
        <v>6</v>
      </c>
      <c r="F1386" s="3">
        <v>269.94</v>
      </c>
      <c r="G1386" s="3">
        <v>108</v>
      </c>
      <c r="H1386" s="8">
        <f t="shared" si="273"/>
        <v>18</v>
      </c>
      <c r="I1386" s="3">
        <v>161.94</v>
      </c>
      <c r="J1386" s="4">
        <v>0.6</v>
      </c>
      <c r="K1386" s="2" t="str">
        <f t="shared" si="274"/>
        <v>Monday</v>
      </c>
      <c r="L1386" s="5">
        <f t="shared" si="275"/>
        <v>43692</v>
      </c>
      <c r="M1386" s="2" t="str">
        <f t="shared" si="276"/>
        <v>Thursday</v>
      </c>
      <c r="N1386" s="2" t="str">
        <f t="shared" si="277"/>
        <v>Thursday</v>
      </c>
      <c r="O1386" s="12">
        <f t="shared" si="278"/>
        <v>0</v>
      </c>
      <c r="P1386" s="11" t="str">
        <f t="shared" si="279"/>
        <v>High Cost per Unit</v>
      </c>
      <c r="Q1386" s="12">
        <f t="shared" si="280"/>
        <v>26.994</v>
      </c>
      <c r="R1386" s="12">
        <f t="shared" si="281"/>
        <v>8.0982000000000003</v>
      </c>
      <c r="S1386" s="12">
        <f t="shared" si="282"/>
        <v>0</v>
      </c>
      <c r="T1386" s="12">
        <f t="shared" si="283"/>
        <v>0</v>
      </c>
      <c r="U1386" s="12">
        <f t="shared" si="284"/>
        <v>0</v>
      </c>
      <c r="V1386" s="13" t="str">
        <f t="shared" ca="1" si="285"/>
        <v>Greater Than 8 Weeks Old</v>
      </c>
    </row>
    <row r="1387" spans="1:22" x14ac:dyDescent="0.45">
      <c r="A1387" s="2" t="s">
        <v>245</v>
      </c>
      <c r="B1387" s="5">
        <v>43689</v>
      </c>
      <c r="C1387" s="5" t="s">
        <v>369</v>
      </c>
      <c r="D1387" s="5" t="s">
        <v>372</v>
      </c>
      <c r="E1387" s="6">
        <v>4</v>
      </c>
      <c r="F1387" s="3">
        <v>159.96</v>
      </c>
      <c r="G1387" s="3">
        <v>64.8</v>
      </c>
      <c r="H1387" s="8">
        <f t="shared" si="273"/>
        <v>16.2</v>
      </c>
      <c r="I1387" s="3">
        <v>95.16</v>
      </c>
      <c r="J1387" s="4">
        <v>0.59</v>
      </c>
      <c r="K1387" s="2" t="str">
        <f t="shared" si="274"/>
        <v>Monday</v>
      </c>
      <c r="L1387" s="5">
        <f t="shared" si="275"/>
        <v>43692</v>
      </c>
      <c r="M1387" s="2" t="str">
        <f t="shared" si="276"/>
        <v>Thursday</v>
      </c>
      <c r="N1387" s="2" t="str">
        <f t="shared" si="277"/>
        <v>Thursday</v>
      </c>
      <c r="O1387" s="12">
        <f t="shared" si="278"/>
        <v>0</v>
      </c>
      <c r="P1387" s="11" t="str">
        <f t="shared" si="279"/>
        <v>Low Cost per Unit</v>
      </c>
      <c r="Q1387" s="12">
        <f t="shared" si="280"/>
        <v>0</v>
      </c>
      <c r="R1387" s="12">
        <f t="shared" si="281"/>
        <v>4.7988</v>
      </c>
      <c r="S1387" s="12">
        <f t="shared" si="282"/>
        <v>0</v>
      </c>
      <c r="T1387" s="12">
        <f t="shared" si="283"/>
        <v>0</v>
      </c>
      <c r="U1387" s="12">
        <f t="shared" si="284"/>
        <v>0</v>
      </c>
      <c r="V1387" s="13" t="str">
        <f t="shared" ca="1" si="285"/>
        <v>Greater Than 8 Weeks Old</v>
      </c>
    </row>
    <row r="1388" spans="1:22" x14ac:dyDescent="0.45">
      <c r="A1388" s="2" t="s">
        <v>303</v>
      </c>
      <c r="B1388" s="5">
        <v>43689</v>
      </c>
      <c r="C1388" s="5" t="s">
        <v>371</v>
      </c>
      <c r="D1388" s="5" t="s">
        <v>371</v>
      </c>
      <c r="E1388" s="6">
        <v>10</v>
      </c>
      <c r="F1388" s="3">
        <v>279.89999999999998</v>
      </c>
      <c r="G1388" s="3">
        <v>210</v>
      </c>
      <c r="H1388" s="8">
        <f t="shared" si="273"/>
        <v>21</v>
      </c>
      <c r="I1388" s="3">
        <v>69.900000000000006</v>
      </c>
      <c r="J1388" s="4">
        <v>0.25</v>
      </c>
      <c r="K1388" s="2" t="str">
        <f t="shared" si="274"/>
        <v>Monday</v>
      </c>
      <c r="L1388" s="5">
        <f t="shared" si="275"/>
        <v>43692</v>
      </c>
      <c r="M1388" s="2" t="str">
        <f t="shared" si="276"/>
        <v>Thursday</v>
      </c>
      <c r="N1388" s="2" t="str">
        <f t="shared" si="277"/>
        <v>Thursday</v>
      </c>
      <c r="O1388" s="12">
        <f t="shared" si="278"/>
        <v>0</v>
      </c>
      <c r="P1388" s="11" t="str">
        <f t="shared" si="279"/>
        <v>High Cost per Unit</v>
      </c>
      <c r="Q1388" s="12">
        <f t="shared" si="280"/>
        <v>0</v>
      </c>
      <c r="R1388" s="12">
        <f t="shared" si="281"/>
        <v>8.3969999999999985</v>
      </c>
      <c r="S1388" s="12">
        <f t="shared" si="282"/>
        <v>0</v>
      </c>
      <c r="T1388" s="12">
        <f t="shared" si="283"/>
        <v>0</v>
      </c>
      <c r="U1388" s="12">
        <f t="shared" si="284"/>
        <v>0</v>
      </c>
      <c r="V1388" s="13" t="str">
        <f t="shared" ca="1" si="285"/>
        <v>Greater Than 8 Weeks Old</v>
      </c>
    </row>
    <row r="1389" spans="1:22" x14ac:dyDescent="0.45">
      <c r="A1389" s="2" t="s">
        <v>107</v>
      </c>
      <c r="B1389" s="5">
        <v>43689</v>
      </c>
      <c r="C1389" s="5" t="s">
        <v>375</v>
      </c>
      <c r="D1389" s="5" t="s">
        <v>377</v>
      </c>
      <c r="E1389" s="6">
        <v>1</v>
      </c>
      <c r="F1389" s="3">
        <v>20</v>
      </c>
      <c r="G1389" s="3">
        <v>4</v>
      </c>
      <c r="H1389" s="8">
        <f t="shared" si="273"/>
        <v>4</v>
      </c>
      <c r="I1389" s="3">
        <v>16</v>
      </c>
      <c r="J1389" s="4">
        <v>0.8</v>
      </c>
      <c r="K1389" s="2" t="str">
        <f t="shared" si="274"/>
        <v>Monday</v>
      </c>
      <c r="L1389" s="5">
        <f t="shared" si="275"/>
        <v>43692</v>
      </c>
      <c r="M1389" s="2" t="str">
        <f t="shared" si="276"/>
        <v>Thursday</v>
      </c>
      <c r="N1389" s="2" t="str">
        <f t="shared" si="277"/>
        <v>Thursday</v>
      </c>
      <c r="O1389" s="12">
        <f t="shared" si="278"/>
        <v>0</v>
      </c>
      <c r="P1389" s="11" t="str">
        <f t="shared" si="279"/>
        <v>Low Cost per Unit</v>
      </c>
      <c r="Q1389" s="12">
        <f t="shared" si="280"/>
        <v>0</v>
      </c>
      <c r="R1389" s="12">
        <f t="shared" si="281"/>
        <v>0</v>
      </c>
      <c r="S1389" s="12">
        <f t="shared" si="282"/>
        <v>0</v>
      </c>
      <c r="T1389" s="12">
        <f t="shared" si="283"/>
        <v>0</v>
      </c>
      <c r="U1389" s="12">
        <f t="shared" si="284"/>
        <v>0</v>
      </c>
      <c r="V1389" s="13" t="str">
        <f t="shared" ca="1" si="285"/>
        <v>Greater Than 8 Weeks Old</v>
      </c>
    </row>
    <row r="1390" spans="1:22" x14ac:dyDescent="0.45">
      <c r="A1390" s="2" t="s">
        <v>48</v>
      </c>
      <c r="B1390" s="5">
        <v>43689</v>
      </c>
      <c r="C1390" s="5" t="s">
        <v>378</v>
      </c>
      <c r="D1390" s="5" t="s">
        <v>379</v>
      </c>
      <c r="E1390" s="6">
        <v>10</v>
      </c>
      <c r="F1390" s="3">
        <v>399.9</v>
      </c>
      <c r="G1390" s="3">
        <v>132.4</v>
      </c>
      <c r="H1390" s="8">
        <f t="shared" si="273"/>
        <v>13.24</v>
      </c>
      <c r="I1390" s="3">
        <v>267.5</v>
      </c>
      <c r="J1390" s="4">
        <v>0.67</v>
      </c>
      <c r="K1390" s="2" t="str">
        <f t="shared" si="274"/>
        <v>Monday</v>
      </c>
      <c r="L1390" s="5">
        <f t="shared" si="275"/>
        <v>43692</v>
      </c>
      <c r="M1390" s="2" t="str">
        <f t="shared" si="276"/>
        <v>Thursday</v>
      </c>
      <c r="N1390" s="2" t="str">
        <f t="shared" si="277"/>
        <v>Thursday</v>
      </c>
      <c r="O1390" s="12">
        <f t="shared" si="278"/>
        <v>0</v>
      </c>
      <c r="P1390" s="11" t="str">
        <f t="shared" si="279"/>
        <v>Low Cost per Unit</v>
      </c>
      <c r="Q1390" s="12">
        <f t="shared" si="280"/>
        <v>0</v>
      </c>
      <c r="R1390" s="12">
        <f t="shared" si="281"/>
        <v>11.996999999999998</v>
      </c>
      <c r="S1390" s="12">
        <f t="shared" si="282"/>
        <v>0</v>
      </c>
      <c r="T1390" s="12">
        <f t="shared" si="283"/>
        <v>0</v>
      </c>
      <c r="U1390" s="12">
        <f t="shared" si="284"/>
        <v>0</v>
      </c>
      <c r="V1390" s="13" t="str">
        <f t="shared" ca="1" si="285"/>
        <v>Greater Than 8 Weeks Old</v>
      </c>
    </row>
    <row r="1391" spans="1:22" x14ac:dyDescent="0.45">
      <c r="A1391" s="2" t="s">
        <v>185</v>
      </c>
      <c r="B1391" s="5">
        <v>43689</v>
      </c>
      <c r="C1391" s="5" t="s">
        <v>378</v>
      </c>
      <c r="D1391" s="5" t="s">
        <v>379</v>
      </c>
      <c r="E1391" s="6">
        <v>1</v>
      </c>
      <c r="F1391" s="3">
        <v>129</v>
      </c>
      <c r="G1391" s="3">
        <v>40.17</v>
      </c>
      <c r="H1391" s="8">
        <f t="shared" si="273"/>
        <v>40.17</v>
      </c>
      <c r="I1391" s="3">
        <v>88.83</v>
      </c>
      <c r="J1391" s="4">
        <v>0.69</v>
      </c>
      <c r="K1391" s="2" t="str">
        <f t="shared" si="274"/>
        <v>Monday</v>
      </c>
      <c r="L1391" s="5">
        <f t="shared" si="275"/>
        <v>43692</v>
      </c>
      <c r="M1391" s="2" t="str">
        <f t="shared" si="276"/>
        <v>Thursday</v>
      </c>
      <c r="N1391" s="2" t="str">
        <f t="shared" si="277"/>
        <v>Thursday</v>
      </c>
      <c r="O1391" s="12">
        <f t="shared" si="278"/>
        <v>0</v>
      </c>
      <c r="P1391" s="11" t="str">
        <f t="shared" si="279"/>
        <v>High Cost per Unit</v>
      </c>
      <c r="Q1391" s="12">
        <f t="shared" si="280"/>
        <v>0</v>
      </c>
      <c r="R1391" s="12">
        <f t="shared" si="281"/>
        <v>0</v>
      </c>
      <c r="S1391" s="12">
        <f t="shared" si="282"/>
        <v>0</v>
      </c>
      <c r="T1391" s="12">
        <f t="shared" si="283"/>
        <v>0</v>
      </c>
      <c r="U1391" s="12">
        <f t="shared" si="284"/>
        <v>0</v>
      </c>
      <c r="V1391" s="13" t="str">
        <f t="shared" ca="1" si="285"/>
        <v>Greater Than 8 Weeks Old</v>
      </c>
    </row>
    <row r="1392" spans="1:22" x14ac:dyDescent="0.45">
      <c r="A1392" s="2" t="s">
        <v>304</v>
      </c>
      <c r="B1392" s="5">
        <v>43689</v>
      </c>
      <c r="C1392" s="5" t="s">
        <v>369</v>
      </c>
      <c r="D1392" s="5" t="s">
        <v>394</v>
      </c>
      <c r="E1392" s="6">
        <v>12</v>
      </c>
      <c r="F1392" s="3">
        <v>407.88</v>
      </c>
      <c r="G1392" s="3">
        <v>180</v>
      </c>
      <c r="H1392" s="8">
        <f t="shared" si="273"/>
        <v>15</v>
      </c>
      <c r="I1392" s="3">
        <v>227.88</v>
      </c>
      <c r="J1392" s="4">
        <v>0.56000000000000005</v>
      </c>
      <c r="K1392" s="2" t="str">
        <f t="shared" si="274"/>
        <v>Monday</v>
      </c>
      <c r="L1392" s="5">
        <f t="shared" si="275"/>
        <v>43692</v>
      </c>
      <c r="M1392" s="2" t="str">
        <f t="shared" si="276"/>
        <v>Thursday</v>
      </c>
      <c r="N1392" s="2" t="str">
        <f t="shared" si="277"/>
        <v>Thursday</v>
      </c>
      <c r="O1392" s="12">
        <f t="shared" si="278"/>
        <v>0</v>
      </c>
      <c r="P1392" s="11" t="str">
        <f t="shared" si="279"/>
        <v>Low Cost per Unit</v>
      </c>
      <c r="Q1392" s="12">
        <f t="shared" si="280"/>
        <v>0</v>
      </c>
      <c r="R1392" s="12">
        <f t="shared" si="281"/>
        <v>12.2364</v>
      </c>
      <c r="S1392" s="12">
        <f t="shared" si="282"/>
        <v>0</v>
      </c>
      <c r="T1392" s="12">
        <f t="shared" si="283"/>
        <v>0</v>
      </c>
      <c r="U1392" s="12">
        <f t="shared" si="284"/>
        <v>0</v>
      </c>
      <c r="V1392" s="13" t="str">
        <f t="shared" ca="1" si="285"/>
        <v>Greater Than 8 Weeks Old</v>
      </c>
    </row>
    <row r="1393" spans="1:22" x14ac:dyDescent="0.45">
      <c r="A1393" s="2" t="s">
        <v>109</v>
      </c>
      <c r="B1393" s="5">
        <v>43689</v>
      </c>
      <c r="C1393" s="5" t="s">
        <v>380</v>
      </c>
      <c r="D1393" s="5" t="s">
        <v>381</v>
      </c>
      <c r="E1393" s="6">
        <v>3</v>
      </c>
      <c r="F1393" s="3">
        <v>57</v>
      </c>
      <c r="G1393" s="3">
        <v>18</v>
      </c>
      <c r="H1393" s="8">
        <f t="shared" si="273"/>
        <v>6</v>
      </c>
      <c r="I1393" s="3">
        <v>39</v>
      </c>
      <c r="J1393" s="4">
        <v>0.68</v>
      </c>
      <c r="K1393" s="2" t="str">
        <f t="shared" si="274"/>
        <v>Monday</v>
      </c>
      <c r="L1393" s="5">
        <f t="shared" si="275"/>
        <v>43692</v>
      </c>
      <c r="M1393" s="2" t="str">
        <f t="shared" si="276"/>
        <v>Thursday</v>
      </c>
      <c r="N1393" s="2" t="str">
        <f t="shared" si="277"/>
        <v>Thursday</v>
      </c>
      <c r="O1393" s="12">
        <f t="shared" si="278"/>
        <v>0</v>
      </c>
      <c r="P1393" s="11" t="str">
        <f t="shared" si="279"/>
        <v>Low Cost per Unit</v>
      </c>
      <c r="Q1393" s="12">
        <f t="shared" si="280"/>
        <v>0</v>
      </c>
      <c r="R1393" s="12">
        <f t="shared" si="281"/>
        <v>1.71</v>
      </c>
      <c r="S1393" s="12">
        <f t="shared" si="282"/>
        <v>0</v>
      </c>
      <c r="T1393" s="12">
        <f t="shared" si="283"/>
        <v>0</v>
      </c>
      <c r="U1393" s="12">
        <f t="shared" si="284"/>
        <v>0</v>
      </c>
      <c r="V1393" s="13" t="str">
        <f t="shared" ca="1" si="285"/>
        <v>Greater Than 8 Weeks Old</v>
      </c>
    </row>
    <row r="1394" spans="1:22" x14ac:dyDescent="0.45">
      <c r="A1394" s="2" t="s">
        <v>179</v>
      </c>
      <c r="B1394" s="5">
        <v>43689</v>
      </c>
      <c r="C1394" s="5" t="s">
        <v>380</v>
      </c>
      <c r="D1394" s="5" t="s">
        <v>381</v>
      </c>
      <c r="E1394" s="6">
        <v>4</v>
      </c>
      <c r="F1394" s="3">
        <v>100</v>
      </c>
      <c r="G1394" s="3">
        <v>29.4</v>
      </c>
      <c r="H1394" s="8">
        <f t="shared" si="273"/>
        <v>7.35</v>
      </c>
      <c r="I1394" s="3">
        <v>70.599999999999994</v>
      </c>
      <c r="J1394" s="4">
        <v>0.71</v>
      </c>
      <c r="K1394" s="2" t="str">
        <f t="shared" si="274"/>
        <v>Monday</v>
      </c>
      <c r="L1394" s="5">
        <f t="shared" si="275"/>
        <v>43692</v>
      </c>
      <c r="M1394" s="2" t="str">
        <f t="shared" si="276"/>
        <v>Thursday</v>
      </c>
      <c r="N1394" s="2" t="str">
        <f t="shared" si="277"/>
        <v>Thursday</v>
      </c>
      <c r="O1394" s="12">
        <f t="shared" si="278"/>
        <v>0</v>
      </c>
      <c r="P1394" s="11" t="str">
        <f t="shared" si="279"/>
        <v>Low Cost per Unit</v>
      </c>
      <c r="Q1394" s="12">
        <f t="shared" si="280"/>
        <v>0</v>
      </c>
      <c r="R1394" s="12">
        <f t="shared" si="281"/>
        <v>3</v>
      </c>
      <c r="S1394" s="12">
        <f t="shared" si="282"/>
        <v>0</v>
      </c>
      <c r="T1394" s="12">
        <f t="shared" si="283"/>
        <v>0</v>
      </c>
      <c r="U1394" s="12">
        <f t="shared" si="284"/>
        <v>0</v>
      </c>
      <c r="V1394" s="13" t="str">
        <f t="shared" ca="1" si="285"/>
        <v>Greater Than 8 Weeks Old</v>
      </c>
    </row>
    <row r="1395" spans="1:22" x14ac:dyDescent="0.45">
      <c r="A1395" s="2" t="s">
        <v>305</v>
      </c>
      <c r="B1395" s="5">
        <v>43689</v>
      </c>
      <c r="C1395" s="5" t="s">
        <v>371</v>
      </c>
      <c r="D1395" s="5" t="s">
        <v>371</v>
      </c>
      <c r="E1395" s="6">
        <v>1</v>
      </c>
      <c r="F1395" s="3">
        <v>33.99</v>
      </c>
      <c r="G1395" s="3">
        <v>13.5</v>
      </c>
      <c r="H1395" s="8">
        <f t="shared" si="273"/>
        <v>13.5</v>
      </c>
      <c r="I1395" s="3">
        <v>20.49</v>
      </c>
      <c r="J1395" s="4">
        <v>0.6</v>
      </c>
      <c r="K1395" s="2" t="str">
        <f t="shared" si="274"/>
        <v>Monday</v>
      </c>
      <c r="L1395" s="5">
        <f t="shared" si="275"/>
        <v>43692</v>
      </c>
      <c r="M1395" s="2" t="str">
        <f t="shared" si="276"/>
        <v>Thursday</v>
      </c>
      <c r="N1395" s="2" t="str">
        <f t="shared" si="277"/>
        <v>Thursday</v>
      </c>
      <c r="O1395" s="12">
        <f t="shared" si="278"/>
        <v>0</v>
      </c>
      <c r="P1395" s="11" t="str">
        <f t="shared" si="279"/>
        <v>Low Cost per Unit</v>
      </c>
      <c r="Q1395" s="12">
        <f t="shared" si="280"/>
        <v>0</v>
      </c>
      <c r="R1395" s="12">
        <f t="shared" si="281"/>
        <v>0</v>
      </c>
      <c r="S1395" s="12">
        <f t="shared" si="282"/>
        <v>0</v>
      </c>
      <c r="T1395" s="12">
        <f t="shared" si="283"/>
        <v>0</v>
      </c>
      <c r="U1395" s="12">
        <f t="shared" si="284"/>
        <v>0</v>
      </c>
      <c r="V1395" s="13" t="str">
        <f t="shared" ca="1" si="285"/>
        <v>Greater Than 8 Weeks Old</v>
      </c>
    </row>
    <row r="1396" spans="1:22" x14ac:dyDescent="0.45">
      <c r="A1396" s="2" t="s">
        <v>306</v>
      </c>
      <c r="B1396" s="5">
        <v>43689</v>
      </c>
      <c r="C1396" s="5" t="s">
        <v>371</v>
      </c>
      <c r="D1396" s="5" t="s">
        <v>371</v>
      </c>
      <c r="E1396" s="6">
        <v>13</v>
      </c>
      <c r="F1396" s="3">
        <v>3899.87</v>
      </c>
      <c r="G1396" s="3">
        <v>3594.5</v>
      </c>
      <c r="H1396" s="8">
        <f t="shared" si="273"/>
        <v>276.5</v>
      </c>
      <c r="I1396" s="3">
        <v>305.37</v>
      </c>
      <c r="J1396" s="4">
        <v>0.08</v>
      </c>
      <c r="K1396" s="2" t="str">
        <f t="shared" si="274"/>
        <v>Monday</v>
      </c>
      <c r="L1396" s="5">
        <f t="shared" si="275"/>
        <v>43692</v>
      </c>
      <c r="M1396" s="2" t="str">
        <f t="shared" si="276"/>
        <v>Thursday</v>
      </c>
      <c r="N1396" s="2" t="str">
        <f t="shared" si="277"/>
        <v>Thursday</v>
      </c>
      <c r="O1396" s="12">
        <f t="shared" si="278"/>
        <v>0</v>
      </c>
      <c r="P1396" s="11" t="str">
        <f t="shared" si="279"/>
        <v>High Cost per Unit</v>
      </c>
      <c r="Q1396" s="12">
        <f t="shared" si="280"/>
        <v>0</v>
      </c>
      <c r="R1396" s="12">
        <f t="shared" si="281"/>
        <v>116.9961</v>
      </c>
      <c r="S1396" s="12">
        <f t="shared" si="282"/>
        <v>0</v>
      </c>
      <c r="T1396" s="12">
        <f t="shared" si="283"/>
        <v>0</v>
      </c>
      <c r="U1396" s="12">
        <f t="shared" si="284"/>
        <v>0</v>
      </c>
      <c r="V1396" s="13" t="str">
        <f t="shared" ca="1" si="285"/>
        <v>Greater Than 8 Weeks Old</v>
      </c>
    </row>
    <row r="1397" spans="1:22" x14ac:dyDescent="0.45">
      <c r="A1397" s="2" t="s">
        <v>324</v>
      </c>
      <c r="B1397" s="5">
        <v>43689</v>
      </c>
      <c r="C1397" s="5" t="s">
        <v>369</v>
      </c>
      <c r="D1397" s="5" t="s">
        <v>389</v>
      </c>
      <c r="E1397" s="6">
        <v>1</v>
      </c>
      <c r="F1397" s="3">
        <v>299.99</v>
      </c>
      <c r="G1397" s="3">
        <v>225</v>
      </c>
      <c r="H1397" s="8">
        <f t="shared" si="273"/>
        <v>225</v>
      </c>
      <c r="I1397" s="3">
        <v>74.989999999999995</v>
      </c>
      <c r="J1397" s="4">
        <v>0.25</v>
      </c>
      <c r="K1397" s="2" t="str">
        <f t="shared" si="274"/>
        <v>Monday</v>
      </c>
      <c r="L1397" s="5">
        <f t="shared" si="275"/>
        <v>43692</v>
      </c>
      <c r="M1397" s="2" t="str">
        <f t="shared" si="276"/>
        <v>Thursday</v>
      </c>
      <c r="N1397" s="2" t="str">
        <f t="shared" si="277"/>
        <v>Thursday</v>
      </c>
      <c r="O1397" s="12">
        <f t="shared" si="278"/>
        <v>0</v>
      </c>
      <c r="P1397" s="11" t="str">
        <f t="shared" si="279"/>
        <v>High Cost per Unit</v>
      </c>
      <c r="Q1397" s="12">
        <f t="shared" si="280"/>
        <v>0</v>
      </c>
      <c r="R1397" s="12">
        <f t="shared" si="281"/>
        <v>0</v>
      </c>
      <c r="S1397" s="12">
        <f t="shared" si="282"/>
        <v>0</v>
      </c>
      <c r="T1397" s="12">
        <f t="shared" si="283"/>
        <v>0</v>
      </c>
      <c r="U1397" s="12">
        <f t="shared" si="284"/>
        <v>0</v>
      </c>
      <c r="V1397" s="13" t="str">
        <f t="shared" ca="1" si="285"/>
        <v>Greater Than 8 Weeks Old</v>
      </c>
    </row>
    <row r="1398" spans="1:22" x14ac:dyDescent="0.45">
      <c r="A1398" s="2" t="s">
        <v>248</v>
      </c>
      <c r="B1398" s="5">
        <v>43689</v>
      </c>
      <c r="C1398" s="5" t="s">
        <v>375</v>
      </c>
      <c r="D1398" s="5" t="s">
        <v>382</v>
      </c>
      <c r="E1398" s="6">
        <v>33</v>
      </c>
      <c r="F1398" s="3">
        <v>329.67</v>
      </c>
      <c r="G1398" s="3">
        <v>222.75</v>
      </c>
      <c r="H1398" s="8">
        <f t="shared" si="273"/>
        <v>6.75</v>
      </c>
      <c r="I1398" s="3">
        <v>106.92</v>
      </c>
      <c r="J1398" s="4">
        <v>0.32</v>
      </c>
      <c r="K1398" s="2" t="str">
        <f t="shared" si="274"/>
        <v>Monday</v>
      </c>
      <c r="L1398" s="5">
        <f t="shared" si="275"/>
        <v>43692</v>
      </c>
      <c r="M1398" s="2" t="str">
        <f t="shared" si="276"/>
        <v>Thursday</v>
      </c>
      <c r="N1398" s="2" t="str">
        <f t="shared" si="277"/>
        <v>Thursday</v>
      </c>
      <c r="O1398" s="12">
        <f t="shared" si="278"/>
        <v>0</v>
      </c>
      <c r="P1398" s="11" t="str">
        <f t="shared" si="279"/>
        <v>Low Cost per Unit</v>
      </c>
      <c r="Q1398" s="12">
        <f t="shared" si="280"/>
        <v>0</v>
      </c>
      <c r="R1398" s="12">
        <f t="shared" si="281"/>
        <v>9.8901000000000003</v>
      </c>
      <c r="S1398" s="12">
        <f t="shared" si="282"/>
        <v>0</v>
      </c>
      <c r="T1398" s="12">
        <f t="shared" si="283"/>
        <v>0</v>
      </c>
      <c r="U1398" s="12">
        <f t="shared" si="284"/>
        <v>0</v>
      </c>
      <c r="V1398" s="13" t="str">
        <f t="shared" ca="1" si="285"/>
        <v>Greater Than 8 Weeks Old</v>
      </c>
    </row>
    <row r="1399" spans="1:22" x14ac:dyDescent="0.45">
      <c r="A1399" s="2" t="s">
        <v>307</v>
      </c>
      <c r="B1399" s="5">
        <v>43689</v>
      </c>
      <c r="C1399" s="5" t="s">
        <v>386</v>
      </c>
      <c r="D1399" s="5" t="s">
        <v>395</v>
      </c>
      <c r="E1399" s="6">
        <v>8</v>
      </c>
      <c r="F1399" s="3">
        <v>71.92</v>
      </c>
      <c r="G1399" s="3">
        <v>56</v>
      </c>
      <c r="H1399" s="8">
        <f t="shared" si="273"/>
        <v>7</v>
      </c>
      <c r="I1399" s="3">
        <v>15.92</v>
      </c>
      <c r="J1399" s="4">
        <v>0.22</v>
      </c>
      <c r="K1399" s="2" t="str">
        <f t="shared" si="274"/>
        <v>Monday</v>
      </c>
      <c r="L1399" s="5">
        <f t="shared" si="275"/>
        <v>43692</v>
      </c>
      <c r="M1399" s="2" t="str">
        <f t="shared" si="276"/>
        <v>Thursday</v>
      </c>
      <c r="N1399" s="2" t="str">
        <f t="shared" si="277"/>
        <v>Thursday</v>
      </c>
      <c r="O1399" s="12">
        <f t="shared" si="278"/>
        <v>0</v>
      </c>
      <c r="P1399" s="11" t="str">
        <f t="shared" si="279"/>
        <v>Low Cost per Unit</v>
      </c>
      <c r="Q1399" s="12">
        <f t="shared" si="280"/>
        <v>0</v>
      </c>
      <c r="R1399" s="12">
        <f t="shared" si="281"/>
        <v>2.1576</v>
      </c>
      <c r="S1399" s="12">
        <f t="shared" si="282"/>
        <v>0</v>
      </c>
      <c r="T1399" s="12">
        <f t="shared" si="283"/>
        <v>0</v>
      </c>
      <c r="U1399" s="12">
        <f t="shared" si="284"/>
        <v>0</v>
      </c>
      <c r="V1399" s="13" t="str">
        <f t="shared" ca="1" si="285"/>
        <v>Greater Than 8 Weeks Old</v>
      </c>
    </row>
    <row r="1400" spans="1:22" x14ac:dyDescent="0.45">
      <c r="A1400" s="2" t="s">
        <v>112</v>
      </c>
      <c r="B1400" s="5">
        <v>43689</v>
      </c>
      <c r="C1400" s="5" t="s">
        <v>386</v>
      </c>
      <c r="D1400" s="5" t="s">
        <v>395</v>
      </c>
      <c r="E1400" s="6">
        <v>3</v>
      </c>
      <c r="F1400" s="3">
        <v>75</v>
      </c>
      <c r="G1400" s="3">
        <v>14.25</v>
      </c>
      <c r="H1400" s="8">
        <f t="shared" si="273"/>
        <v>4.75</v>
      </c>
      <c r="I1400" s="3">
        <v>60.75</v>
      </c>
      <c r="J1400" s="4">
        <v>0.81</v>
      </c>
      <c r="K1400" s="2" t="str">
        <f t="shared" si="274"/>
        <v>Monday</v>
      </c>
      <c r="L1400" s="5">
        <f t="shared" si="275"/>
        <v>43692</v>
      </c>
      <c r="M1400" s="2" t="str">
        <f t="shared" si="276"/>
        <v>Thursday</v>
      </c>
      <c r="N1400" s="2" t="str">
        <f t="shared" si="277"/>
        <v>Thursday</v>
      </c>
      <c r="O1400" s="12">
        <f t="shared" si="278"/>
        <v>0</v>
      </c>
      <c r="P1400" s="11" t="str">
        <f t="shared" si="279"/>
        <v>Low Cost per Unit</v>
      </c>
      <c r="Q1400" s="12">
        <f t="shared" si="280"/>
        <v>0</v>
      </c>
      <c r="R1400" s="12">
        <f t="shared" si="281"/>
        <v>2.25</v>
      </c>
      <c r="S1400" s="12">
        <f t="shared" si="282"/>
        <v>0</v>
      </c>
      <c r="T1400" s="12">
        <f t="shared" si="283"/>
        <v>0</v>
      </c>
      <c r="U1400" s="12">
        <f t="shared" si="284"/>
        <v>0</v>
      </c>
      <c r="V1400" s="13" t="str">
        <f t="shared" ca="1" si="285"/>
        <v>Greater Than 8 Weeks Old</v>
      </c>
    </row>
    <row r="1401" spans="1:22" x14ac:dyDescent="0.45">
      <c r="A1401" s="2" t="s">
        <v>51</v>
      </c>
      <c r="B1401" s="5">
        <v>43689</v>
      </c>
      <c r="C1401" s="5" t="s">
        <v>375</v>
      </c>
      <c r="D1401" s="5" t="s">
        <v>382</v>
      </c>
      <c r="E1401" s="6">
        <v>2</v>
      </c>
      <c r="F1401" s="3">
        <v>198</v>
      </c>
      <c r="G1401" s="3">
        <v>48</v>
      </c>
      <c r="H1401" s="8">
        <f t="shared" si="273"/>
        <v>24</v>
      </c>
      <c r="I1401" s="3">
        <v>150</v>
      </c>
      <c r="J1401" s="4">
        <v>0.76</v>
      </c>
      <c r="K1401" s="2" t="str">
        <f t="shared" si="274"/>
        <v>Monday</v>
      </c>
      <c r="L1401" s="5">
        <f t="shared" si="275"/>
        <v>43692</v>
      </c>
      <c r="M1401" s="2" t="str">
        <f t="shared" si="276"/>
        <v>Thursday</v>
      </c>
      <c r="N1401" s="2" t="str">
        <f t="shared" si="277"/>
        <v>Thursday</v>
      </c>
      <c r="O1401" s="12">
        <f t="shared" si="278"/>
        <v>0</v>
      </c>
      <c r="P1401" s="11" t="str">
        <f t="shared" si="279"/>
        <v>High Cost per Unit</v>
      </c>
      <c r="Q1401" s="12">
        <f t="shared" si="280"/>
        <v>0</v>
      </c>
      <c r="R1401" s="12">
        <f t="shared" si="281"/>
        <v>5.9399999999999995</v>
      </c>
      <c r="S1401" s="12">
        <f t="shared" si="282"/>
        <v>0</v>
      </c>
      <c r="T1401" s="12">
        <f t="shared" si="283"/>
        <v>0</v>
      </c>
      <c r="U1401" s="12">
        <f t="shared" si="284"/>
        <v>0</v>
      </c>
      <c r="V1401" s="13" t="str">
        <f t="shared" ca="1" si="285"/>
        <v>Greater Than 8 Weeks Old</v>
      </c>
    </row>
    <row r="1402" spans="1:22" x14ac:dyDescent="0.45">
      <c r="A1402" s="2" t="s">
        <v>224</v>
      </c>
      <c r="B1402" s="5">
        <v>43689</v>
      </c>
      <c r="C1402" s="5" t="s">
        <v>383</v>
      </c>
      <c r="D1402" s="5" t="s">
        <v>384</v>
      </c>
      <c r="E1402" s="6">
        <v>1</v>
      </c>
      <c r="F1402" s="3">
        <v>19</v>
      </c>
      <c r="G1402" s="3">
        <v>6</v>
      </c>
      <c r="H1402" s="8">
        <f t="shared" si="273"/>
        <v>6</v>
      </c>
      <c r="I1402" s="3">
        <v>13</v>
      </c>
      <c r="J1402" s="4">
        <v>0.68</v>
      </c>
      <c r="K1402" s="2" t="str">
        <f t="shared" si="274"/>
        <v>Monday</v>
      </c>
      <c r="L1402" s="5">
        <f t="shared" si="275"/>
        <v>43692</v>
      </c>
      <c r="M1402" s="2" t="str">
        <f t="shared" si="276"/>
        <v>Thursday</v>
      </c>
      <c r="N1402" s="2" t="str">
        <f t="shared" si="277"/>
        <v>Thursday</v>
      </c>
      <c r="O1402" s="12">
        <f t="shared" si="278"/>
        <v>0</v>
      </c>
      <c r="P1402" s="11" t="str">
        <f t="shared" si="279"/>
        <v>Low Cost per Unit</v>
      </c>
      <c r="Q1402" s="12">
        <f t="shared" si="280"/>
        <v>0</v>
      </c>
      <c r="R1402" s="12">
        <f t="shared" si="281"/>
        <v>0</v>
      </c>
      <c r="S1402" s="12">
        <f t="shared" si="282"/>
        <v>0</v>
      </c>
      <c r="T1402" s="12">
        <f t="shared" si="283"/>
        <v>0</v>
      </c>
      <c r="U1402" s="12">
        <f t="shared" si="284"/>
        <v>0</v>
      </c>
      <c r="V1402" s="13" t="str">
        <f t="shared" ca="1" si="285"/>
        <v>Greater Than 8 Weeks Old</v>
      </c>
    </row>
    <row r="1403" spans="1:22" x14ac:dyDescent="0.45">
      <c r="A1403" s="2" t="s">
        <v>262</v>
      </c>
      <c r="B1403" s="5">
        <v>43689</v>
      </c>
      <c r="C1403" s="5" t="s">
        <v>383</v>
      </c>
      <c r="D1403" s="5" t="s">
        <v>384</v>
      </c>
      <c r="E1403" s="6">
        <v>3</v>
      </c>
      <c r="F1403" s="3">
        <v>29.97</v>
      </c>
      <c r="G1403" s="3">
        <v>13.2</v>
      </c>
      <c r="H1403" s="8">
        <f t="shared" si="273"/>
        <v>4.3999999999999995</v>
      </c>
      <c r="I1403" s="3">
        <v>16.77</v>
      </c>
      <c r="J1403" s="4">
        <v>0.56000000000000005</v>
      </c>
      <c r="K1403" s="2" t="str">
        <f t="shared" si="274"/>
        <v>Monday</v>
      </c>
      <c r="L1403" s="5">
        <f t="shared" si="275"/>
        <v>43692</v>
      </c>
      <c r="M1403" s="2" t="str">
        <f t="shared" si="276"/>
        <v>Thursday</v>
      </c>
      <c r="N1403" s="2" t="str">
        <f t="shared" si="277"/>
        <v>Thursday</v>
      </c>
      <c r="O1403" s="12">
        <f t="shared" si="278"/>
        <v>0</v>
      </c>
      <c r="P1403" s="11" t="str">
        <f t="shared" si="279"/>
        <v>Low Cost per Unit</v>
      </c>
      <c r="Q1403" s="12">
        <f t="shared" si="280"/>
        <v>0</v>
      </c>
      <c r="R1403" s="12">
        <f t="shared" si="281"/>
        <v>0.8990999999999999</v>
      </c>
      <c r="S1403" s="12">
        <f t="shared" si="282"/>
        <v>0</v>
      </c>
      <c r="T1403" s="12">
        <f t="shared" si="283"/>
        <v>0</v>
      </c>
      <c r="U1403" s="12">
        <f t="shared" si="284"/>
        <v>0</v>
      </c>
      <c r="V1403" s="13" t="str">
        <f t="shared" ca="1" si="285"/>
        <v>Greater Than 8 Weeks Old</v>
      </c>
    </row>
    <row r="1404" spans="1:22" x14ac:dyDescent="0.45">
      <c r="A1404" s="2" t="s">
        <v>249</v>
      </c>
      <c r="B1404" s="5">
        <v>43689</v>
      </c>
      <c r="C1404" s="5" t="s">
        <v>383</v>
      </c>
      <c r="D1404" s="5" t="s">
        <v>384</v>
      </c>
      <c r="E1404" s="6">
        <v>3</v>
      </c>
      <c r="F1404" s="3">
        <v>27</v>
      </c>
      <c r="G1404" s="3">
        <v>9</v>
      </c>
      <c r="H1404" s="8">
        <f t="shared" si="273"/>
        <v>3</v>
      </c>
      <c r="I1404" s="3">
        <v>18</v>
      </c>
      <c r="J1404" s="4">
        <v>0.67</v>
      </c>
      <c r="K1404" s="2" t="str">
        <f t="shared" si="274"/>
        <v>Monday</v>
      </c>
      <c r="L1404" s="5">
        <f t="shared" si="275"/>
        <v>43692</v>
      </c>
      <c r="M1404" s="2" t="str">
        <f t="shared" si="276"/>
        <v>Thursday</v>
      </c>
      <c r="N1404" s="2" t="str">
        <f t="shared" si="277"/>
        <v>Thursday</v>
      </c>
      <c r="O1404" s="12">
        <f t="shared" si="278"/>
        <v>0</v>
      </c>
      <c r="P1404" s="11" t="str">
        <f t="shared" si="279"/>
        <v>Low Cost per Unit</v>
      </c>
      <c r="Q1404" s="12">
        <f t="shared" si="280"/>
        <v>0</v>
      </c>
      <c r="R1404" s="12">
        <f t="shared" si="281"/>
        <v>0.80999999999999994</v>
      </c>
      <c r="S1404" s="12">
        <f t="shared" si="282"/>
        <v>0</v>
      </c>
      <c r="T1404" s="12">
        <f t="shared" si="283"/>
        <v>0</v>
      </c>
      <c r="U1404" s="12">
        <f t="shared" si="284"/>
        <v>0</v>
      </c>
      <c r="V1404" s="13" t="str">
        <f t="shared" ca="1" si="285"/>
        <v>Greater Than 8 Weeks Old</v>
      </c>
    </row>
    <row r="1405" spans="1:22" x14ac:dyDescent="0.45">
      <c r="A1405" s="2" t="s">
        <v>56</v>
      </c>
      <c r="B1405" s="5">
        <v>43689</v>
      </c>
      <c r="C1405" s="5" t="s">
        <v>383</v>
      </c>
      <c r="D1405" s="5" t="s">
        <v>391</v>
      </c>
      <c r="E1405" s="6">
        <v>1</v>
      </c>
      <c r="F1405" s="3">
        <v>59</v>
      </c>
      <c r="G1405" s="3">
        <v>21</v>
      </c>
      <c r="H1405" s="8">
        <f t="shared" si="273"/>
        <v>21</v>
      </c>
      <c r="I1405" s="3">
        <v>38</v>
      </c>
      <c r="J1405" s="4">
        <v>0.64</v>
      </c>
      <c r="K1405" s="2" t="str">
        <f t="shared" si="274"/>
        <v>Monday</v>
      </c>
      <c r="L1405" s="5">
        <f t="shared" si="275"/>
        <v>43692</v>
      </c>
      <c r="M1405" s="2" t="str">
        <f t="shared" si="276"/>
        <v>Thursday</v>
      </c>
      <c r="N1405" s="2" t="str">
        <f t="shared" si="277"/>
        <v>Thursday</v>
      </c>
      <c r="O1405" s="12">
        <f t="shared" si="278"/>
        <v>0</v>
      </c>
      <c r="P1405" s="11" t="str">
        <f t="shared" si="279"/>
        <v>High Cost per Unit</v>
      </c>
      <c r="Q1405" s="12">
        <f t="shared" si="280"/>
        <v>0</v>
      </c>
      <c r="R1405" s="12">
        <f t="shared" si="281"/>
        <v>0</v>
      </c>
      <c r="S1405" s="12">
        <f t="shared" si="282"/>
        <v>0</v>
      </c>
      <c r="T1405" s="12">
        <f t="shared" si="283"/>
        <v>0</v>
      </c>
      <c r="U1405" s="12">
        <f t="shared" si="284"/>
        <v>0</v>
      </c>
      <c r="V1405" s="13" t="str">
        <f t="shared" ca="1" si="285"/>
        <v>Greater Than 8 Weeks Old</v>
      </c>
    </row>
    <row r="1406" spans="1:22" x14ac:dyDescent="0.45">
      <c r="A1406" s="2" t="s">
        <v>116</v>
      </c>
      <c r="B1406" s="5">
        <v>43689</v>
      </c>
      <c r="C1406" s="5" t="s">
        <v>378</v>
      </c>
      <c r="D1406" s="5" t="s">
        <v>397</v>
      </c>
      <c r="E1406" s="6">
        <v>2</v>
      </c>
      <c r="F1406" s="3">
        <v>15.98</v>
      </c>
      <c r="G1406" s="3">
        <v>5.56</v>
      </c>
      <c r="H1406" s="8">
        <f t="shared" si="273"/>
        <v>2.78</v>
      </c>
      <c r="I1406" s="3">
        <v>10.42</v>
      </c>
      <c r="J1406" s="4">
        <v>0.65</v>
      </c>
      <c r="K1406" s="2" t="str">
        <f t="shared" si="274"/>
        <v>Monday</v>
      </c>
      <c r="L1406" s="5">
        <f t="shared" si="275"/>
        <v>43692</v>
      </c>
      <c r="M1406" s="2" t="str">
        <f t="shared" si="276"/>
        <v>Thursday</v>
      </c>
      <c r="N1406" s="2" t="str">
        <f t="shared" si="277"/>
        <v>Thursday</v>
      </c>
      <c r="O1406" s="12">
        <f t="shared" si="278"/>
        <v>0</v>
      </c>
      <c r="P1406" s="11" t="str">
        <f t="shared" si="279"/>
        <v>Low Cost per Unit</v>
      </c>
      <c r="Q1406" s="12">
        <f t="shared" si="280"/>
        <v>0</v>
      </c>
      <c r="R1406" s="12">
        <f t="shared" si="281"/>
        <v>0.47939999999999999</v>
      </c>
      <c r="S1406" s="12">
        <f t="shared" si="282"/>
        <v>0</v>
      </c>
      <c r="T1406" s="12">
        <f t="shared" si="283"/>
        <v>0</v>
      </c>
      <c r="U1406" s="12">
        <f t="shared" si="284"/>
        <v>0</v>
      </c>
      <c r="V1406" s="13" t="str">
        <f t="shared" ca="1" si="285"/>
        <v>Greater Than 8 Weeks Old</v>
      </c>
    </row>
    <row r="1407" spans="1:22" x14ac:dyDescent="0.45">
      <c r="A1407" s="2" t="s">
        <v>62</v>
      </c>
      <c r="B1407" s="5">
        <v>43689</v>
      </c>
      <c r="C1407" s="5" t="s">
        <v>383</v>
      </c>
      <c r="D1407" s="5" t="s">
        <v>398</v>
      </c>
      <c r="E1407" s="6">
        <v>1</v>
      </c>
      <c r="F1407" s="3">
        <v>32</v>
      </c>
      <c r="G1407" s="3">
        <v>11.2</v>
      </c>
      <c r="H1407" s="8">
        <f t="shared" si="273"/>
        <v>11.2</v>
      </c>
      <c r="I1407" s="3">
        <v>20.8</v>
      </c>
      <c r="J1407" s="4">
        <v>0.65</v>
      </c>
      <c r="K1407" s="2" t="str">
        <f t="shared" si="274"/>
        <v>Monday</v>
      </c>
      <c r="L1407" s="5">
        <f t="shared" si="275"/>
        <v>43692</v>
      </c>
      <c r="M1407" s="2" t="str">
        <f t="shared" si="276"/>
        <v>Thursday</v>
      </c>
      <c r="N1407" s="2" t="str">
        <f t="shared" si="277"/>
        <v>Thursday</v>
      </c>
      <c r="O1407" s="12">
        <f t="shared" si="278"/>
        <v>0</v>
      </c>
      <c r="P1407" s="11" t="str">
        <f t="shared" si="279"/>
        <v>Low Cost per Unit</v>
      </c>
      <c r="Q1407" s="12">
        <f t="shared" si="280"/>
        <v>0</v>
      </c>
      <c r="R1407" s="12">
        <f t="shared" si="281"/>
        <v>0</v>
      </c>
      <c r="S1407" s="12">
        <f t="shared" si="282"/>
        <v>0</v>
      </c>
      <c r="T1407" s="12">
        <f t="shared" si="283"/>
        <v>0</v>
      </c>
      <c r="U1407" s="12">
        <f t="shared" si="284"/>
        <v>0</v>
      </c>
      <c r="V1407" s="13" t="str">
        <f t="shared" ca="1" si="285"/>
        <v>Greater Than 8 Weeks Old</v>
      </c>
    </row>
    <row r="1408" spans="1:22" x14ac:dyDescent="0.45">
      <c r="A1408" s="2" t="s">
        <v>225</v>
      </c>
      <c r="B1408" s="5">
        <v>43689</v>
      </c>
      <c r="C1408" s="5" t="s">
        <v>383</v>
      </c>
      <c r="D1408" s="5" t="s">
        <v>398</v>
      </c>
      <c r="E1408" s="6">
        <v>2</v>
      </c>
      <c r="F1408" s="3">
        <v>138</v>
      </c>
      <c r="G1408" s="3">
        <v>62.5</v>
      </c>
      <c r="H1408" s="8">
        <f t="shared" si="273"/>
        <v>31.25</v>
      </c>
      <c r="I1408" s="3">
        <v>75.5</v>
      </c>
      <c r="J1408" s="4">
        <v>0.55000000000000004</v>
      </c>
      <c r="K1408" s="2" t="str">
        <f t="shared" si="274"/>
        <v>Monday</v>
      </c>
      <c r="L1408" s="5">
        <f t="shared" si="275"/>
        <v>43692</v>
      </c>
      <c r="M1408" s="2" t="str">
        <f t="shared" si="276"/>
        <v>Thursday</v>
      </c>
      <c r="N1408" s="2" t="str">
        <f t="shared" si="277"/>
        <v>Thursday</v>
      </c>
      <c r="O1408" s="12">
        <f t="shared" si="278"/>
        <v>0</v>
      </c>
      <c r="P1408" s="11" t="str">
        <f t="shared" si="279"/>
        <v>High Cost per Unit</v>
      </c>
      <c r="Q1408" s="12">
        <f t="shared" si="280"/>
        <v>0</v>
      </c>
      <c r="R1408" s="12">
        <f t="shared" si="281"/>
        <v>4.1399999999999997</v>
      </c>
      <c r="S1408" s="12">
        <f t="shared" si="282"/>
        <v>0</v>
      </c>
      <c r="T1408" s="12">
        <f t="shared" si="283"/>
        <v>0</v>
      </c>
      <c r="U1408" s="12">
        <f t="shared" si="284"/>
        <v>0</v>
      </c>
      <c r="V1408" s="13" t="str">
        <f t="shared" ca="1" si="285"/>
        <v>Greater Than 8 Weeks Old</v>
      </c>
    </row>
    <row r="1409" spans="1:22" x14ac:dyDescent="0.45">
      <c r="A1409" s="2" t="s">
        <v>263</v>
      </c>
      <c r="B1409" s="5">
        <v>43689</v>
      </c>
      <c r="C1409" s="5" t="s">
        <v>383</v>
      </c>
      <c r="D1409" s="5" t="s">
        <v>384</v>
      </c>
      <c r="E1409" s="6">
        <v>1</v>
      </c>
      <c r="F1409" s="3">
        <v>32</v>
      </c>
      <c r="G1409" s="3">
        <v>12.8</v>
      </c>
      <c r="H1409" s="8">
        <f t="shared" si="273"/>
        <v>12.8</v>
      </c>
      <c r="I1409" s="3">
        <v>19.2</v>
      </c>
      <c r="J1409" s="4">
        <v>0.6</v>
      </c>
      <c r="K1409" s="2" t="str">
        <f t="shared" si="274"/>
        <v>Monday</v>
      </c>
      <c r="L1409" s="5">
        <f t="shared" si="275"/>
        <v>43692</v>
      </c>
      <c r="M1409" s="2" t="str">
        <f t="shared" si="276"/>
        <v>Thursday</v>
      </c>
      <c r="N1409" s="2" t="str">
        <f t="shared" si="277"/>
        <v>Thursday</v>
      </c>
      <c r="O1409" s="12">
        <f t="shared" si="278"/>
        <v>0</v>
      </c>
      <c r="P1409" s="11" t="str">
        <f t="shared" si="279"/>
        <v>Low Cost per Unit</v>
      </c>
      <c r="Q1409" s="12">
        <f t="shared" si="280"/>
        <v>0</v>
      </c>
      <c r="R1409" s="12">
        <f t="shared" si="281"/>
        <v>0</v>
      </c>
      <c r="S1409" s="12">
        <f t="shared" si="282"/>
        <v>0</v>
      </c>
      <c r="T1409" s="12">
        <f t="shared" si="283"/>
        <v>0</v>
      </c>
      <c r="U1409" s="12">
        <f t="shared" si="284"/>
        <v>0</v>
      </c>
      <c r="V1409" s="13" t="str">
        <f t="shared" ca="1" si="285"/>
        <v>Greater Than 8 Weeks Old</v>
      </c>
    </row>
    <row r="1410" spans="1:22" x14ac:dyDescent="0.45">
      <c r="A1410" s="2" t="s">
        <v>251</v>
      </c>
      <c r="B1410" s="5">
        <v>43689</v>
      </c>
      <c r="C1410" s="5" t="s">
        <v>383</v>
      </c>
      <c r="D1410" s="5" t="s">
        <v>384</v>
      </c>
      <c r="E1410" s="6">
        <v>1</v>
      </c>
      <c r="F1410" s="3">
        <v>19</v>
      </c>
      <c r="G1410" s="3">
        <v>9.5</v>
      </c>
      <c r="H1410" s="8">
        <f t="shared" si="273"/>
        <v>9.5</v>
      </c>
      <c r="I1410" s="3">
        <v>9.5</v>
      </c>
      <c r="J1410" s="4">
        <v>0.5</v>
      </c>
      <c r="K1410" s="2" t="str">
        <f t="shared" si="274"/>
        <v>Monday</v>
      </c>
      <c r="L1410" s="5">
        <f t="shared" si="275"/>
        <v>43692</v>
      </c>
      <c r="M1410" s="2" t="str">
        <f t="shared" si="276"/>
        <v>Thursday</v>
      </c>
      <c r="N1410" s="2" t="str">
        <f t="shared" si="277"/>
        <v>Thursday</v>
      </c>
      <c r="O1410" s="12">
        <f t="shared" si="278"/>
        <v>0</v>
      </c>
      <c r="P1410" s="11" t="str">
        <f t="shared" si="279"/>
        <v>Low Cost per Unit</v>
      </c>
      <c r="Q1410" s="12">
        <f t="shared" si="280"/>
        <v>0</v>
      </c>
      <c r="R1410" s="12">
        <f t="shared" si="281"/>
        <v>0</v>
      </c>
      <c r="S1410" s="12">
        <f t="shared" si="282"/>
        <v>0</v>
      </c>
      <c r="T1410" s="12">
        <f t="shared" si="283"/>
        <v>0</v>
      </c>
      <c r="U1410" s="12">
        <f t="shared" si="284"/>
        <v>0</v>
      </c>
      <c r="V1410" s="13" t="str">
        <f t="shared" ca="1" si="285"/>
        <v>Greater Than 8 Weeks Old</v>
      </c>
    </row>
    <row r="1411" spans="1:22" x14ac:dyDescent="0.45">
      <c r="A1411" s="2" t="s">
        <v>67</v>
      </c>
      <c r="B1411" s="5">
        <v>43689</v>
      </c>
      <c r="C1411" s="5" t="s">
        <v>369</v>
      </c>
      <c r="D1411" s="5" t="s">
        <v>374</v>
      </c>
      <c r="E1411" s="6">
        <v>33</v>
      </c>
      <c r="F1411" s="3">
        <v>758.67</v>
      </c>
      <c r="G1411" s="3">
        <v>361.35</v>
      </c>
      <c r="H1411" s="8">
        <f t="shared" ref="H1411:H1474" si="286">G1411/E1411</f>
        <v>10.950000000000001</v>
      </c>
      <c r="I1411" s="3">
        <v>397.32</v>
      </c>
      <c r="J1411" s="4">
        <v>0.52</v>
      </c>
      <c r="K1411" s="2" t="str">
        <f t="shared" ref="K1411:K1474" si="287">TEXT(B1411,"dddd")</f>
        <v>Monday</v>
      </c>
      <c r="L1411" s="5">
        <f t="shared" ref="L1411:L1474" si="288">B1411+3</f>
        <v>43692</v>
      </c>
      <c r="M1411" s="2" t="str">
        <f t="shared" ref="M1411:M1474" si="289">TEXT(L1411,"dddd")</f>
        <v>Thursday</v>
      </c>
      <c r="N1411" s="2" t="str">
        <f t="shared" ref="N1411:N1474" si="290">IF(M1411="Sunday","Monday",M1411)</f>
        <v>Thursday</v>
      </c>
      <c r="O1411" s="12">
        <f t="shared" ref="O1411:O1474" si="291">IF(TEXT(B1411,"dddd")="Tuesday",E1411*0.05,0)</f>
        <v>0</v>
      </c>
      <c r="P1411" s="11" t="str">
        <f t="shared" ref="P1411:P1474" si="292">IF(H1411&gt;AVERAGE(H:H),"High Cost per Unit","Low Cost per Unit")</f>
        <v>Low Cost per Unit</v>
      </c>
      <c r="Q1411" s="12">
        <f t="shared" ref="Q1411:Q1474" si="293">IF(D1411="Masks",F1411*0.1,0)</f>
        <v>0</v>
      </c>
      <c r="R1411" s="12">
        <f t="shared" ref="R1411:R1474" si="294">IF(E1411&gt;1,F1411*0.03,0)</f>
        <v>22.760099999999998</v>
      </c>
      <c r="S1411" s="12">
        <f t="shared" ref="S1411:S1474" si="295">IF(D1411="Accessories",F1411*0.15,0)</f>
        <v>0</v>
      </c>
      <c r="T1411" s="12">
        <f t="shared" ref="T1411:T1474" si="296">IF(AND(K1411="Saturday",C1411="Fitness"),F1411*0.1,0)</f>
        <v>0</v>
      </c>
      <c r="U1411" s="12">
        <f t="shared" ref="U1411:U1474" si="297">IF(AND(K1411="Friday",C1411="Automotive"),F1411*0.2,0)</f>
        <v>0</v>
      </c>
      <c r="V1411" s="13" t="str">
        <f t="shared" ref="V1411:V1474" ca="1" si="298">IF(ABS(TODAY()-B1411)&gt;56,"Greater Than 8 Weeks Old","Less Than 8 Weeks Old")</f>
        <v>Greater Than 8 Weeks Old</v>
      </c>
    </row>
    <row r="1412" spans="1:22" x14ac:dyDescent="0.45">
      <c r="A1412" s="2" t="s">
        <v>118</v>
      </c>
      <c r="B1412" s="5">
        <v>43689</v>
      </c>
      <c r="C1412" s="5" t="s">
        <v>375</v>
      </c>
      <c r="D1412" s="5" t="s">
        <v>377</v>
      </c>
      <c r="E1412" s="6">
        <v>8</v>
      </c>
      <c r="F1412" s="3">
        <v>87.92</v>
      </c>
      <c r="G1412" s="3">
        <v>54</v>
      </c>
      <c r="H1412" s="8">
        <f t="shared" si="286"/>
        <v>6.75</v>
      </c>
      <c r="I1412" s="3">
        <v>33.92</v>
      </c>
      <c r="J1412" s="4">
        <v>0.39</v>
      </c>
      <c r="K1412" s="2" t="str">
        <f t="shared" si="287"/>
        <v>Monday</v>
      </c>
      <c r="L1412" s="5">
        <f t="shared" si="288"/>
        <v>43692</v>
      </c>
      <c r="M1412" s="2" t="str">
        <f t="shared" si="289"/>
        <v>Thursday</v>
      </c>
      <c r="N1412" s="2" t="str">
        <f t="shared" si="290"/>
        <v>Thursday</v>
      </c>
      <c r="O1412" s="12">
        <f t="shared" si="291"/>
        <v>0</v>
      </c>
      <c r="P1412" s="11" t="str">
        <f t="shared" si="292"/>
        <v>Low Cost per Unit</v>
      </c>
      <c r="Q1412" s="12">
        <f t="shared" si="293"/>
        <v>0</v>
      </c>
      <c r="R1412" s="12">
        <f t="shared" si="294"/>
        <v>2.6375999999999999</v>
      </c>
      <c r="S1412" s="12">
        <f t="shared" si="295"/>
        <v>0</v>
      </c>
      <c r="T1412" s="12">
        <f t="shared" si="296"/>
        <v>0</v>
      </c>
      <c r="U1412" s="12">
        <f t="shared" si="297"/>
        <v>0</v>
      </c>
      <c r="V1412" s="13" t="str">
        <f t="shared" ca="1" si="298"/>
        <v>Greater Than 8 Weeks Old</v>
      </c>
    </row>
    <row r="1413" spans="1:22" x14ac:dyDescent="0.45">
      <c r="A1413" s="2" t="s">
        <v>68</v>
      </c>
      <c r="B1413" s="5">
        <v>43689</v>
      </c>
      <c r="C1413" s="5" t="s">
        <v>375</v>
      </c>
      <c r="D1413" s="5" t="s">
        <v>377</v>
      </c>
      <c r="E1413" s="6">
        <v>15</v>
      </c>
      <c r="F1413" s="3">
        <v>134.85</v>
      </c>
      <c r="G1413" s="3">
        <v>35.549999999999997</v>
      </c>
      <c r="H1413" s="8">
        <f t="shared" si="286"/>
        <v>2.3699999999999997</v>
      </c>
      <c r="I1413" s="3">
        <v>99.3</v>
      </c>
      <c r="J1413" s="4">
        <v>0.74</v>
      </c>
      <c r="K1413" s="2" t="str">
        <f t="shared" si="287"/>
        <v>Monday</v>
      </c>
      <c r="L1413" s="5">
        <f t="shared" si="288"/>
        <v>43692</v>
      </c>
      <c r="M1413" s="2" t="str">
        <f t="shared" si="289"/>
        <v>Thursday</v>
      </c>
      <c r="N1413" s="2" t="str">
        <f t="shared" si="290"/>
        <v>Thursday</v>
      </c>
      <c r="O1413" s="12">
        <f t="shared" si="291"/>
        <v>0</v>
      </c>
      <c r="P1413" s="11" t="str">
        <f t="shared" si="292"/>
        <v>Low Cost per Unit</v>
      </c>
      <c r="Q1413" s="12">
        <f t="shared" si="293"/>
        <v>0</v>
      </c>
      <c r="R1413" s="12">
        <f t="shared" si="294"/>
        <v>4.0454999999999997</v>
      </c>
      <c r="S1413" s="12">
        <f t="shared" si="295"/>
        <v>0</v>
      </c>
      <c r="T1413" s="12">
        <f t="shared" si="296"/>
        <v>0</v>
      </c>
      <c r="U1413" s="12">
        <f t="shared" si="297"/>
        <v>0</v>
      </c>
      <c r="V1413" s="13" t="str">
        <f t="shared" ca="1" si="298"/>
        <v>Greater Than 8 Weeks Old</v>
      </c>
    </row>
    <row r="1414" spans="1:22" x14ac:dyDescent="0.45">
      <c r="A1414" s="2" t="s">
        <v>69</v>
      </c>
      <c r="B1414" s="5">
        <v>43689</v>
      </c>
      <c r="C1414" s="5" t="s">
        <v>375</v>
      </c>
      <c r="D1414" s="5" t="s">
        <v>377</v>
      </c>
      <c r="E1414" s="6">
        <v>44</v>
      </c>
      <c r="F1414" s="3">
        <v>439.56</v>
      </c>
      <c r="G1414" s="3">
        <v>264</v>
      </c>
      <c r="H1414" s="8">
        <f t="shared" si="286"/>
        <v>6</v>
      </c>
      <c r="I1414" s="3">
        <v>175.56</v>
      </c>
      <c r="J1414" s="4">
        <v>0.4</v>
      </c>
      <c r="K1414" s="2" t="str">
        <f t="shared" si="287"/>
        <v>Monday</v>
      </c>
      <c r="L1414" s="5">
        <f t="shared" si="288"/>
        <v>43692</v>
      </c>
      <c r="M1414" s="2" t="str">
        <f t="shared" si="289"/>
        <v>Thursday</v>
      </c>
      <c r="N1414" s="2" t="str">
        <f t="shared" si="290"/>
        <v>Thursday</v>
      </c>
      <c r="O1414" s="12">
        <f t="shared" si="291"/>
        <v>0</v>
      </c>
      <c r="P1414" s="11" t="str">
        <f t="shared" si="292"/>
        <v>Low Cost per Unit</v>
      </c>
      <c r="Q1414" s="12">
        <f t="shared" si="293"/>
        <v>0</v>
      </c>
      <c r="R1414" s="12">
        <f t="shared" si="294"/>
        <v>13.1868</v>
      </c>
      <c r="S1414" s="12">
        <f t="shared" si="295"/>
        <v>0</v>
      </c>
      <c r="T1414" s="12">
        <f t="shared" si="296"/>
        <v>0</v>
      </c>
      <c r="U1414" s="12">
        <f t="shared" si="297"/>
        <v>0</v>
      </c>
      <c r="V1414" s="13" t="str">
        <f t="shared" ca="1" si="298"/>
        <v>Greater Than 8 Weeks Old</v>
      </c>
    </row>
    <row r="1415" spans="1:22" x14ac:dyDescent="0.45">
      <c r="A1415" s="2" t="s">
        <v>167</v>
      </c>
      <c r="B1415" s="5">
        <v>43689</v>
      </c>
      <c r="C1415" s="5" t="s">
        <v>378</v>
      </c>
      <c r="D1415" s="5" t="s">
        <v>379</v>
      </c>
      <c r="E1415" s="6">
        <v>3</v>
      </c>
      <c r="F1415" s="3">
        <v>75</v>
      </c>
      <c r="G1415" s="3">
        <v>22.32</v>
      </c>
      <c r="H1415" s="8">
        <f t="shared" si="286"/>
        <v>7.44</v>
      </c>
      <c r="I1415" s="3">
        <v>52.68</v>
      </c>
      <c r="J1415" s="4">
        <v>0.7</v>
      </c>
      <c r="K1415" s="2" t="str">
        <f t="shared" si="287"/>
        <v>Monday</v>
      </c>
      <c r="L1415" s="5">
        <f t="shared" si="288"/>
        <v>43692</v>
      </c>
      <c r="M1415" s="2" t="str">
        <f t="shared" si="289"/>
        <v>Thursday</v>
      </c>
      <c r="N1415" s="2" t="str">
        <f t="shared" si="290"/>
        <v>Thursday</v>
      </c>
      <c r="O1415" s="12">
        <f t="shared" si="291"/>
        <v>0</v>
      </c>
      <c r="P1415" s="11" t="str">
        <f t="shared" si="292"/>
        <v>Low Cost per Unit</v>
      </c>
      <c r="Q1415" s="12">
        <f t="shared" si="293"/>
        <v>0</v>
      </c>
      <c r="R1415" s="12">
        <f t="shared" si="294"/>
        <v>2.25</v>
      </c>
      <c r="S1415" s="12">
        <f t="shared" si="295"/>
        <v>0</v>
      </c>
      <c r="T1415" s="12">
        <f t="shared" si="296"/>
        <v>0</v>
      </c>
      <c r="U1415" s="12">
        <f t="shared" si="297"/>
        <v>0</v>
      </c>
      <c r="V1415" s="13" t="str">
        <f t="shared" ca="1" si="298"/>
        <v>Greater Than 8 Weeks Old</v>
      </c>
    </row>
    <row r="1416" spans="1:22" x14ac:dyDescent="0.45">
      <c r="A1416" s="2" t="s">
        <v>252</v>
      </c>
      <c r="B1416" s="5">
        <v>43689</v>
      </c>
      <c r="C1416" s="5" t="s">
        <v>378</v>
      </c>
      <c r="D1416" s="5" t="s">
        <v>379</v>
      </c>
      <c r="E1416" s="6">
        <v>12</v>
      </c>
      <c r="F1416" s="3">
        <v>179.88</v>
      </c>
      <c r="G1416" s="3">
        <v>93.6</v>
      </c>
      <c r="H1416" s="8">
        <f t="shared" si="286"/>
        <v>7.8</v>
      </c>
      <c r="I1416" s="3">
        <v>86.28</v>
      </c>
      <c r="J1416" s="4">
        <v>0.48</v>
      </c>
      <c r="K1416" s="2" t="str">
        <f t="shared" si="287"/>
        <v>Monday</v>
      </c>
      <c r="L1416" s="5">
        <f t="shared" si="288"/>
        <v>43692</v>
      </c>
      <c r="M1416" s="2" t="str">
        <f t="shared" si="289"/>
        <v>Thursday</v>
      </c>
      <c r="N1416" s="2" t="str">
        <f t="shared" si="290"/>
        <v>Thursday</v>
      </c>
      <c r="O1416" s="12">
        <f t="shared" si="291"/>
        <v>0</v>
      </c>
      <c r="P1416" s="11" t="str">
        <f t="shared" si="292"/>
        <v>Low Cost per Unit</v>
      </c>
      <c r="Q1416" s="12">
        <f t="shared" si="293"/>
        <v>0</v>
      </c>
      <c r="R1416" s="12">
        <f t="shared" si="294"/>
        <v>5.3963999999999999</v>
      </c>
      <c r="S1416" s="12">
        <f t="shared" si="295"/>
        <v>0</v>
      </c>
      <c r="T1416" s="12">
        <f t="shared" si="296"/>
        <v>0</v>
      </c>
      <c r="U1416" s="12">
        <f t="shared" si="297"/>
        <v>0</v>
      </c>
      <c r="V1416" s="13" t="str">
        <f t="shared" ca="1" si="298"/>
        <v>Greater Than 8 Weeks Old</v>
      </c>
    </row>
    <row r="1417" spans="1:22" x14ac:dyDescent="0.45">
      <c r="A1417" s="2" t="s">
        <v>254</v>
      </c>
      <c r="B1417" s="5">
        <v>43689</v>
      </c>
      <c r="C1417" s="5" t="s">
        <v>383</v>
      </c>
      <c r="D1417" s="5" t="s">
        <v>384</v>
      </c>
      <c r="E1417" s="6">
        <v>1</v>
      </c>
      <c r="F1417" s="3">
        <v>29</v>
      </c>
      <c r="G1417" s="3">
        <v>12.5</v>
      </c>
      <c r="H1417" s="8">
        <f t="shared" si="286"/>
        <v>12.5</v>
      </c>
      <c r="I1417" s="3">
        <v>16.5</v>
      </c>
      <c r="J1417" s="4">
        <v>0.56999999999999995</v>
      </c>
      <c r="K1417" s="2" t="str">
        <f t="shared" si="287"/>
        <v>Monday</v>
      </c>
      <c r="L1417" s="5">
        <f t="shared" si="288"/>
        <v>43692</v>
      </c>
      <c r="M1417" s="2" t="str">
        <f t="shared" si="289"/>
        <v>Thursday</v>
      </c>
      <c r="N1417" s="2" t="str">
        <f t="shared" si="290"/>
        <v>Thursday</v>
      </c>
      <c r="O1417" s="12">
        <f t="shared" si="291"/>
        <v>0</v>
      </c>
      <c r="P1417" s="11" t="str">
        <f t="shared" si="292"/>
        <v>Low Cost per Unit</v>
      </c>
      <c r="Q1417" s="12">
        <f t="shared" si="293"/>
        <v>0</v>
      </c>
      <c r="R1417" s="12">
        <f t="shared" si="294"/>
        <v>0</v>
      </c>
      <c r="S1417" s="12">
        <f t="shared" si="295"/>
        <v>0</v>
      </c>
      <c r="T1417" s="12">
        <f t="shared" si="296"/>
        <v>0</v>
      </c>
      <c r="U1417" s="12">
        <f t="shared" si="297"/>
        <v>0</v>
      </c>
      <c r="V1417" s="13" t="str">
        <f t="shared" ca="1" si="298"/>
        <v>Greater Than 8 Weeks Old</v>
      </c>
    </row>
    <row r="1418" spans="1:22" x14ac:dyDescent="0.45">
      <c r="A1418" s="2" t="s">
        <v>255</v>
      </c>
      <c r="B1418" s="5">
        <v>43689</v>
      </c>
      <c r="C1418" s="5" t="s">
        <v>375</v>
      </c>
      <c r="D1418" s="5" t="s">
        <v>377</v>
      </c>
      <c r="E1418" s="6">
        <v>2</v>
      </c>
      <c r="F1418" s="3">
        <v>40</v>
      </c>
      <c r="G1418" s="3">
        <v>14.24</v>
      </c>
      <c r="H1418" s="8">
        <f t="shared" si="286"/>
        <v>7.12</v>
      </c>
      <c r="I1418" s="3">
        <v>25.76</v>
      </c>
      <c r="J1418" s="4">
        <v>0.64</v>
      </c>
      <c r="K1418" s="2" t="str">
        <f t="shared" si="287"/>
        <v>Monday</v>
      </c>
      <c r="L1418" s="5">
        <f t="shared" si="288"/>
        <v>43692</v>
      </c>
      <c r="M1418" s="2" t="str">
        <f t="shared" si="289"/>
        <v>Thursday</v>
      </c>
      <c r="N1418" s="2" t="str">
        <f t="shared" si="290"/>
        <v>Thursday</v>
      </c>
      <c r="O1418" s="12">
        <f t="shared" si="291"/>
        <v>0</v>
      </c>
      <c r="P1418" s="11" t="str">
        <f t="shared" si="292"/>
        <v>Low Cost per Unit</v>
      </c>
      <c r="Q1418" s="12">
        <f t="shared" si="293"/>
        <v>0</v>
      </c>
      <c r="R1418" s="12">
        <f t="shared" si="294"/>
        <v>1.2</v>
      </c>
      <c r="S1418" s="12">
        <f t="shared" si="295"/>
        <v>0</v>
      </c>
      <c r="T1418" s="12">
        <f t="shared" si="296"/>
        <v>0</v>
      </c>
      <c r="U1418" s="12">
        <f t="shared" si="297"/>
        <v>0</v>
      </c>
      <c r="V1418" s="13" t="str">
        <f t="shared" ca="1" si="298"/>
        <v>Greater Than 8 Weeks Old</v>
      </c>
    </row>
    <row r="1419" spans="1:22" x14ac:dyDescent="0.45">
      <c r="A1419" s="2" t="s">
        <v>229</v>
      </c>
      <c r="B1419" s="5">
        <v>43689</v>
      </c>
      <c r="C1419" s="5" t="s">
        <v>375</v>
      </c>
      <c r="D1419" s="5" t="s">
        <v>377</v>
      </c>
      <c r="E1419" s="6">
        <v>1</v>
      </c>
      <c r="F1419" s="3">
        <v>20</v>
      </c>
      <c r="G1419" s="3">
        <v>7.12</v>
      </c>
      <c r="H1419" s="8">
        <f t="shared" si="286"/>
        <v>7.12</v>
      </c>
      <c r="I1419" s="3">
        <v>12.88</v>
      </c>
      <c r="J1419" s="4">
        <v>0.64</v>
      </c>
      <c r="K1419" s="2" t="str">
        <f t="shared" si="287"/>
        <v>Monday</v>
      </c>
      <c r="L1419" s="5">
        <f t="shared" si="288"/>
        <v>43692</v>
      </c>
      <c r="M1419" s="2" t="str">
        <f t="shared" si="289"/>
        <v>Thursday</v>
      </c>
      <c r="N1419" s="2" t="str">
        <f t="shared" si="290"/>
        <v>Thursday</v>
      </c>
      <c r="O1419" s="12">
        <f t="shared" si="291"/>
        <v>0</v>
      </c>
      <c r="P1419" s="11" t="str">
        <f t="shared" si="292"/>
        <v>Low Cost per Unit</v>
      </c>
      <c r="Q1419" s="12">
        <f t="shared" si="293"/>
        <v>0</v>
      </c>
      <c r="R1419" s="12">
        <f t="shared" si="294"/>
        <v>0</v>
      </c>
      <c r="S1419" s="12">
        <f t="shared" si="295"/>
        <v>0</v>
      </c>
      <c r="T1419" s="12">
        <f t="shared" si="296"/>
        <v>0</v>
      </c>
      <c r="U1419" s="12">
        <f t="shared" si="297"/>
        <v>0</v>
      </c>
      <c r="V1419" s="13" t="str">
        <f t="shared" ca="1" si="298"/>
        <v>Greater Than 8 Weeks Old</v>
      </c>
    </row>
    <row r="1420" spans="1:22" x14ac:dyDescent="0.45">
      <c r="A1420" s="2" t="s">
        <v>276</v>
      </c>
      <c r="B1420" s="5">
        <v>43689</v>
      </c>
      <c r="C1420" s="5" t="s">
        <v>375</v>
      </c>
      <c r="D1420" s="5" t="s">
        <v>377</v>
      </c>
      <c r="E1420" s="6">
        <v>1</v>
      </c>
      <c r="F1420" s="3">
        <v>20</v>
      </c>
      <c r="G1420" s="3">
        <v>7.12</v>
      </c>
      <c r="H1420" s="8">
        <f t="shared" si="286"/>
        <v>7.12</v>
      </c>
      <c r="I1420" s="3">
        <v>12.88</v>
      </c>
      <c r="J1420" s="4">
        <v>0.64</v>
      </c>
      <c r="K1420" s="2" t="str">
        <f t="shared" si="287"/>
        <v>Monday</v>
      </c>
      <c r="L1420" s="5">
        <f t="shared" si="288"/>
        <v>43692</v>
      </c>
      <c r="M1420" s="2" t="str">
        <f t="shared" si="289"/>
        <v>Thursday</v>
      </c>
      <c r="N1420" s="2" t="str">
        <f t="shared" si="290"/>
        <v>Thursday</v>
      </c>
      <c r="O1420" s="12">
        <f t="shared" si="291"/>
        <v>0</v>
      </c>
      <c r="P1420" s="11" t="str">
        <f t="shared" si="292"/>
        <v>Low Cost per Unit</v>
      </c>
      <c r="Q1420" s="12">
        <f t="shared" si="293"/>
        <v>0</v>
      </c>
      <c r="R1420" s="12">
        <f t="shared" si="294"/>
        <v>0</v>
      </c>
      <c r="S1420" s="12">
        <f t="shared" si="295"/>
        <v>0</v>
      </c>
      <c r="T1420" s="12">
        <f t="shared" si="296"/>
        <v>0</v>
      </c>
      <c r="U1420" s="12">
        <f t="shared" si="297"/>
        <v>0</v>
      </c>
      <c r="V1420" s="13" t="str">
        <f t="shared" ca="1" si="298"/>
        <v>Greater Than 8 Weeks Old</v>
      </c>
    </row>
    <row r="1421" spans="1:22" x14ac:dyDescent="0.45">
      <c r="A1421" s="2" t="s">
        <v>230</v>
      </c>
      <c r="B1421" s="5">
        <v>43689</v>
      </c>
      <c r="C1421" s="5" t="s">
        <v>383</v>
      </c>
      <c r="D1421" s="5" t="s">
        <v>384</v>
      </c>
      <c r="E1421" s="6">
        <v>1</v>
      </c>
      <c r="F1421" s="3">
        <v>19</v>
      </c>
      <c r="G1421" s="3">
        <v>6</v>
      </c>
      <c r="H1421" s="8">
        <f t="shared" si="286"/>
        <v>6</v>
      </c>
      <c r="I1421" s="3">
        <v>13</v>
      </c>
      <c r="J1421" s="4">
        <v>0.68</v>
      </c>
      <c r="K1421" s="2" t="str">
        <f t="shared" si="287"/>
        <v>Monday</v>
      </c>
      <c r="L1421" s="5">
        <f t="shared" si="288"/>
        <v>43692</v>
      </c>
      <c r="M1421" s="2" t="str">
        <f t="shared" si="289"/>
        <v>Thursday</v>
      </c>
      <c r="N1421" s="2" t="str">
        <f t="shared" si="290"/>
        <v>Thursday</v>
      </c>
      <c r="O1421" s="12">
        <f t="shared" si="291"/>
        <v>0</v>
      </c>
      <c r="P1421" s="11" t="str">
        <f t="shared" si="292"/>
        <v>Low Cost per Unit</v>
      </c>
      <c r="Q1421" s="12">
        <f t="shared" si="293"/>
        <v>0</v>
      </c>
      <c r="R1421" s="12">
        <f t="shared" si="294"/>
        <v>0</v>
      </c>
      <c r="S1421" s="12">
        <f t="shared" si="295"/>
        <v>0</v>
      </c>
      <c r="T1421" s="12">
        <f t="shared" si="296"/>
        <v>0</v>
      </c>
      <c r="U1421" s="12">
        <f t="shared" si="297"/>
        <v>0</v>
      </c>
      <c r="V1421" s="13" t="str">
        <f t="shared" ca="1" si="298"/>
        <v>Greater Than 8 Weeks Old</v>
      </c>
    </row>
    <row r="1422" spans="1:22" x14ac:dyDescent="0.45">
      <c r="A1422" s="2" t="s">
        <v>153</v>
      </c>
      <c r="B1422" s="5">
        <v>43689</v>
      </c>
      <c r="C1422" s="5" t="s">
        <v>383</v>
      </c>
      <c r="D1422" s="5" t="s">
        <v>398</v>
      </c>
      <c r="E1422" s="6">
        <v>3</v>
      </c>
      <c r="F1422" s="3">
        <v>78</v>
      </c>
      <c r="G1422" s="3">
        <v>26.64</v>
      </c>
      <c r="H1422" s="8">
        <f t="shared" si="286"/>
        <v>8.8800000000000008</v>
      </c>
      <c r="I1422" s="3">
        <v>51.36</v>
      </c>
      <c r="J1422" s="4">
        <v>0.66</v>
      </c>
      <c r="K1422" s="2" t="str">
        <f t="shared" si="287"/>
        <v>Monday</v>
      </c>
      <c r="L1422" s="5">
        <f t="shared" si="288"/>
        <v>43692</v>
      </c>
      <c r="M1422" s="2" t="str">
        <f t="shared" si="289"/>
        <v>Thursday</v>
      </c>
      <c r="N1422" s="2" t="str">
        <f t="shared" si="290"/>
        <v>Thursday</v>
      </c>
      <c r="O1422" s="12">
        <f t="shared" si="291"/>
        <v>0</v>
      </c>
      <c r="P1422" s="11" t="str">
        <f t="shared" si="292"/>
        <v>Low Cost per Unit</v>
      </c>
      <c r="Q1422" s="12">
        <f t="shared" si="293"/>
        <v>0</v>
      </c>
      <c r="R1422" s="12">
        <f t="shared" si="294"/>
        <v>2.34</v>
      </c>
      <c r="S1422" s="12">
        <f t="shared" si="295"/>
        <v>0</v>
      </c>
      <c r="T1422" s="12">
        <f t="shared" si="296"/>
        <v>0</v>
      </c>
      <c r="U1422" s="12">
        <f t="shared" si="297"/>
        <v>0</v>
      </c>
      <c r="V1422" s="13" t="str">
        <f t="shared" ca="1" si="298"/>
        <v>Greater Than 8 Weeks Old</v>
      </c>
    </row>
    <row r="1423" spans="1:22" x14ac:dyDescent="0.45">
      <c r="A1423" s="2" t="s">
        <v>308</v>
      </c>
      <c r="B1423" s="5">
        <v>43689</v>
      </c>
      <c r="C1423" s="5" t="s">
        <v>369</v>
      </c>
      <c r="D1423" s="5" t="s">
        <v>389</v>
      </c>
      <c r="E1423" s="6">
        <v>6</v>
      </c>
      <c r="F1423" s="3">
        <v>119.94</v>
      </c>
      <c r="G1423" s="3">
        <v>93</v>
      </c>
      <c r="H1423" s="8">
        <f t="shared" si="286"/>
        <v>15.5</v>
      </c>
      <c r="I1423" s="3">
        <v>26.94</v>
      </c>
      <c r="J1423" s="4">
        <v>0.22</v>
      </c>
      <c r="K1423" s="2" t="str">
        <f t="shared" si="287"/>
        <v>Monday</v>
      </c>
      <c r="L1423" s="5">
        <f t="shared" si="288"/>
        <v>43692</v>
      </c>
      <c r="M1423" s="2" t="str">
        <f t="shared" si="289"/>
        <v>Thursday</v>
      </c>
      <c r="N1423" s="2" t="str">
        <f t="shared" si="290"/>
        <v>Thursday</v>
      </c>
      <c r="O1423" s="12">
        <f t="shared" si="291"/>
        <v>0</v>
      </c>
      <c r="P1423" s="11" t="str">
        <f t="shared" si="292"/>
        <v>Low Cost per Unit</v>
      </c>
      <c r="Q1423" s="12">
        <f t="shared" si="293"/>
        <v>0</v>
      </c>
      <c r="R1423" s="12">
        <f t="shared" si="294"/>
        <v>3.5981999999999998</v>
      </c>
      <c r="S1423" s="12">
        <f t="shared" si="295"/>
        <v>0</v>
      </c>
      <c r="T1423" s="12">
        <f t="shared" si="296"/>
        <v>0</v>
      </c>
      <c r="U1423" s="12">
        <f t="shared" si="297"/>
        <v>0</v>
      </c>
      <c r="V1423" s="13" t="str">
        <f t="shared" ca="1" si="298"/>
        <v>Greater Than 8 Weeks Old</v>
      </c>
    </row>
    <row r="1424" spans="1:22" x14ac:dyDescent="0.45">
      <c r="A1424" s="2" t="s">
        <v>231</v>
      </c>
      <c r="B1424" s="5">
        <v>43689</v>
      </c>
      <c r="C1424" s="5" t="s">
        <v>369</v>
      </c>
      <c r="D1424" s="5" t="s">
        <v>372</v>
      </c>
      <c r="E1424" s="6">
        <v>3</v>
      </c>
      <c r="F1424" s="3">
        <v>59.97</v>
      </c>
      <c r="G1424" s="3">
        <v>37.799999999999997</v>
      </c>
      <c r="H1424" s="8">
        <f t="shared" si="286"/>
        <v>12.6</v>
      </c>
      <c r="I1424" s="3">
        <v>22.17</v>
      </c>
      <c r="J1424" s="4">
        <v>0.37</v>
      </c>
      <c r="K1424" s="2" t="str">
        <f t="shared" si="287"/>
        <v>Monday</v>
      </c>
      <c r="L1424" s="5">
        <f t="shared" si="288"/>
        <v>43692</v>
      </c>
      <c r="M1424" s="2" t="str">
        <f t="shared" si="289"/>
        <v>Thursday</v>
      </c>
      <c r="N1424" s="2" t="str">
        <f t="shared" si="290"/>
        <v>Thursday</v>
      </c>
      <c r="O1424" s="12">
        <f t="shared" si="291"/>
        <v>0</v>
      </c>
      <c r="P1424" s="11" t="str">
        <f t="shared" si="292"/>
        <v>Low Cost per Unit</v>
      </c>
      <c r="Q1424" s="12">
        <f t="shared" si="293"/>
        <v>0</v>
      </c>
      <c r="R1424" s="12">
        <f t="shared" si="294"/>
        <v>1.7990999999999999</v>
      </c>
      <c r="S1424" s="12">
        <f t="shared" si="295"/>
        <v>0</v>
      </c>
      <c r="T1424" s="12">
        <f t="shared" si="296"/>
        <v>0</v>
      </c>
      <c r="U1424" s="12">
        <f t="shared" si="297"/>
        <v>0</v>
      </c>
      <c r="V1424" s="13" t="str">
        <f t="shared" ca="1" si="298"/>
        <v>Greater Than 8 Weeks Old</v>
      </c>
    </row>
    <row r="1425" spans="1:22" x14ac:dyDescent="0.45">
      <c r="A1425" s="2" t="s">
        <v>284</v>
      </c>
      <c r="B1425" s="5">
        <v>43689</v>
      </c>
      <c r="C1425" s="5" t="s">
        <v>369</v>
      </c>
      <c r="D1425" s="5" t="s">
        <v>372</v>
      </c>
      <c r="E1425" s="6">
        <v>2</v>
      </c>
      <c r="F1425" s="3">
        <v>21.98</v>
      </c>
      <c r="G1425" s="3">
        <v>10.5</v>
      </c>
      <c r="H1425" s="8">
        <f t="shared" si="286"/>
        <v>5.25</v>
      </c>
      <c r="I1425" s="3">
        <v>11.48</v>
      </c>
      <c r="J1425" s="4">
        <v>0.52</v>
      </c>
      <c r="K1425" s="2" t="str">
        <f t="shared" si="287"/>
        <v>Monday</v>
      </c>
      <c r="L1425" s="5">
        <f t="shared" si="288"/>
        <v>43692</v>
      </c>
      <c r="M1425" s="2" t="str">
        <f t="shared" si="289"/>
        <v>Thursday</v>
      </c>
      <c r="N1425" s="2" t="str">
        <f t="shared" si="290"/>
        <v>Thursday</v>
      </c>
      <c r="O1425" s="12">
        <f t="shared" si="291"/>
        <v>0</v>
      </c>
      <c r="P1425" s="11" t="str">
        <f t="shared" si="292"/>
        <v>Low Cost per Unit</v>
      </c>
      <c r="Q1425" s="12">
        <f t="shared" si="293"/>
        <v>0</v>
      </c>
      <c r="R1425" s="12">
        <f t="shared" si="294"/>
        <v>0.65939999999999999</v>
      </c>
      <c r="S1425" s="12">
        <f t="shared" si="295"/>
        <v>0</v>
      </c>
      <c r="T1425" s="12">
        <f t="shared" si="296"/>
        <v>0</v>
      </c>
      <c r="U1425" s="12">
        <f t="shared" si="297"/>
        <v>0</v>
      </c>
      <c r="V1425" s="13" t="str">
        <f t="shared" ca="1" si="298"/>
        <v>Greater Than 8 Weeks Old</v>
      </c>
    </row>
    <row r="1426" spans="1:22" x14ac:dyDescent="0.45">
      <c r="A1426" s="2" t="s">
        <v>180</v>
      </c>
      <c r="B1426" s="5">
        <v>43689</v>
      </c>
      <c r="C1426" s="5" t="s">
        <v>369</v>
      </c>
      <c r="D1426" s="5" t="s">
        <v>372</v>
      </c>
      <c r="E1426" s="6">
        <v>1</v>
      </c>
      <c r="F1426" s="3">
        <v>10.99</v>
      </c>
      <c r="G1426" s="3">
        <v>5.76</v>
      </c>
      <c r="H1426" s="8">
        <f t="shared" si="286"/>
        <v>5.76</v>
      </c>
      <c r="I1426" s="3">
        <v>5.23</v>
      </c>
      <c r="J1426" s="4">
        <v>0.48</v>
      </c>
      <c r="K1426" s="2" t="str">
        <f t="shared" si="287"/>
        <v>Monday</v>
      </c>
      <c r="L1426" s="5">
        <f t="shared" si="288"/>
        <v>43692</v>
      </c>
      <c r="M1426" s="2" t="str">
        <f t="shared" si="289"/>
        <v>Thursday</v>
      </c>
      <c r="N1426" s="2" t="str">
        <f t="shared" si="290"/>
        <v>Thursday</v>
      </c>
      <c r="O1426" s="12">
        <f t="shared" si="291"/>
        <v>0</v>
      </c>
      <c r="P1426" s="11" t="str">
        <f t="shared" si="292"/>
        <v>Low Cost per Unit</v>
      </c>
      <c r="Q1426" s="12">
        <f t="shared" si="293"/>
        <v>0</v>
      </c>
      <c r="R1426" s="12">
        <f t="shared" si="294"/>
        <v>0</v>
      </c>
      <c r="S1426" s="12">
        <f t="shared" si="295"/>
        <v>0</v>
      </c>
      <c r="T1426" s="12">
        <f t="shared" si="296"/>
        <v>0</v>
      </c>
      <c r="U1426" s="12">
        <f t="shared" si="297"/>
        <v>0</v>
      </c>
      <c r="V1426" s="13" t="str">
        <f t="shared" ca="1" si="298"/>
        <v>Greater Than 8 Weeks Old</v>
      </c>
    </row>
    <row r="1427" spans="1:22" x14ac:dyDescent="0.45">
      <c r="A1427" s="2" t="s">
        <v>309</v>
      </c>
      <c r="B1427" s="5">
        <v>43689</v>
      </c>
      <c r="C1427" s="5" t="s">
        <v>369</v>
      </c>
      <c r="D1427" s="5" t="s">
        <v>372</v>
      </c>
      <c r="E1427" s="6">
        <v>2</v>
      </c>
      <c r="F1427" s="3">
        <v>21.98</v>
      </c>
      <c r="G1427" s="3">
        <v>12.3</v>
      </c>
      <c r="H1427" s="8">
        <f t="shared" si="286"/>
        <v>6.15</v>
      </c>
      <c r="I1427" s="3">
        <v>9.68</v>
      </c>
      <c r="J1427" s="4">
        <v>0.44</v>
      </c>
      <c r="K1427" s="2" t="str">
        <f t="shared" si="287"/>
        <v>Monday</v>
      </c>
      <c r="L1427" s="5">
        <f t="shared" si="288"/>
        <v>43692</v>
      </c>
      <c r="M1427" s="2" t="str">
        <f t="shared" si="289"/>
        <v>Thursday</v>
      </c>
      <c r="N1427" s="2" t="str">
        <f t="shared" si="290"/>
        <v>Thursday</v>
      </c>
      <c r="O1427" s="12">
        <f t="shared" si="291"/>
        <v>0</v>
      </c>
      <c r="P1427" s="11" t="str">
        <f t="shared" si="292"/>
        <v>Low Cost per Unit</v>
      </c>
      <c r="Q1427" s="12">
        <f t="shared" si="293"/>
        <v>0</v>
      </c>
      <c r="R1427" s="12">
        <f t="shared" si="294"/>
        <v>0.65939999999999999</v>
      </c>
      <c r="S1427" s="12">
        <f t="shared" si="295"/>
        <v>0</v>
      </c>
      <c r="T1427" s="12">
        <f t="shared" si="296"/>
        <v>0</v>
      </c>
      <c r="U1427" s="12">
        <f t="shared" si="297"/>
        <v>0</v>
      </c>
      <c r="V1427" s="13" t="str">
        <f t="shared" ca="1" si="298"/>
        <v>Greater Than 8 Weeks Old</v>
      </c>
    </row>
    <row r="1428" spans="1:22" x14ac:dyDescent="0.45">
      <c r="A1428" s="2" t="s">
        <v>311</v>
      </c>
      <c r="B1428" s="5">
        <v>43689</v>
      </c>
      <c r="C1428" s="5" t="s">
        <v>371</v>
      </c>
      <c r="D1428" s="5" t="s">
        <v>371</v>
      </c>
      <c r="E1428" s="6">
        <v>1</v>
      </c>
      <c r="F1428" s="3">
        <v>6.99</v>
      </c>
      <c r="G1428" s="3">
        <v>2.79</v>
      </c>
      <c r="H1428" s="8">
        <f t="shared" si="286"/>
        <v>2.79</v>
      </c>
      <c r="I1428" s="3">
        <v>4.2</v>
      </c>
      <c r="J1428" s="4">
        <v>0.6</v>
      </c>
      <c r="K1428" s="2" t="str">
        <f t="shared" si="287"/>
        <v>Monday</v>
      </c>
      <c r="L1428" s="5">
        <f t="shared" si="288"/>
        <v>43692</v>
      </c>
      <c r="M1428" s="2" t="str">
        <f t="shared" si="289"/>
        <v>Thursday</v>
      </c>
      <c r="N1428" s="2" t="str">
        <f t="shared" si="290"/>
        <v>Thursday</v>
      </c>
      <c r="O1428" s="12">
        <f t="shared" si="291"/>
        <v>0</v>
      </c>
      <c r="P1428" s="11" t="str">
        <f t="shared" si="292"/>
        <v>Low Cost per Unit</v>
      </c>
      <c r="Q1428" s="12">
        <f t="shared" si="293"/>
        <v>0</v>
      </c>
      <c r="R1428" s="12">
        <f t="shared" si="294"/>
        <v>0</v>
      </c>
      <c r="S1428" s="12">
        <f t="shared" si="295"/>
        <v>0</v>
      </c>
      <c r="T1428" s="12">
        <f t="shared" si="296"/>
        <v>0</v>
      </c>
      <c r="U1428" s="12">
        <f t="shared" si="297"/>
        <v>0</v>
      </c>
      <c r="V1428" s="13" t="str">
        <f t="shared" ca="1" si="298"/>
        <v>Greater Than 8 Weeks Old</v>
      </c>
    </row>
    <row r="1429" spans="1:22" x14ac:dyDescent="0.45">
      <c r="A1429" s="2" t="s">
        <v>323</v>
      </c>
      <c r="B1429" s="5">
        <v>43689</v>
      </c>
      <c r="C1429" s="5" t="s">
        <v>369</v>
      </c>
      <c r="D1429" s="5" t="s">
        <v>394</v>
      </c>
      <c r="E1429" s="6">
        <v>1</v>
      </c>
      <c r="F1429" s="3">
        <v>40</v>
      </c>
      <c r="G1429" s="3">
        <v>11.88</v>
      </c>
      <c r="H1429" s="8">
        <f t="shared" si="286"/>
        <v>11.88</v>
      </c>
      <c r="I1429" s="3">
        <v>28.12</v>
      </c>
      <c r="J1429" s="4">
        <v>0.7</v>
      </c>
      <c r="K1429" s="2" t="str">
        <f t="shared" si="287"/>
        <v>Monday</v>
      </c>
      <c r="L1429" s="5">
        <f t="shared" si="288"/>
        <v>43692</v>
      </c>
      <c r="M1429" s="2" t="str">
        <f t="shared" si="289"/>
        <v>Thursday</v>
      </c>
      <c r="N1429" s="2" t="str">
        <f t="shared" si="290"/>
        <v>Thursday</v>
      </c>
      <c r="O1429" s="12">
        <f t="shared" si="291"/>
        <v>0</v>
      </c>
      <c r="P1429" s="11" t="str">
        <f t="shared" si="292"/>
        <v>Low Cost per Unit</v>
      </c>
      <c r="Q1429" s="12">
        <f t="shared" si="293"/>
        <v>0</v>
      </c>
      <c r="R1429" s="12">
        <f t="shared" si="294"/>
        <v>0</v>
      </c>
      <c r="S1429" s="12">
        <f t="shared" si="295"/>
        <v>0</v>
      </c>
      <c r="T1429" s="12">
        <f t="shared" si="296"/>
        <v>0</v>
      </c>
      <c r="U1429" s="12">
        <f t="shared" si="297"/>
        <v>0</v>
      </c>
      <c r="V1429" s="13" t="str">
        <f t="shared" ca="1" si="298"/>
        <v>Greater Than 8 Weeks Old</v>
      </c>
    </row>
    <row r="1430" spans="1:22" x14ac:dyDescent="0.45">
      <c r="A1430" s="2" t="s">
        <v>278</v>
      </c>
      <c r="B1430" s="5">
        <v>43689</v>
      </c>
      <c r="C1430" s="5" t="s">
        <v>369</v>
      </c>
      <c r="D1430" s="5" t="s">
        <v>394</v>
      </c>
      <c r="E1430" s="6">
        <v>1</v>
      </c>
      <c r="F1430" s="3">
        <v>32</v>
      </c>
      <c r="G1430" s="3">
        <v>12.57</v>
      </c>
      <c r="H1430" s="8">
        <f t="shared" si="286"/>
        <v>12.57</v>
      </c>
      <c r="I1430" s="3">
        <v>19.43</v>
      </c>
      <c r="J1430" s="4">
        <v>0.61</v>
      </c>
      <c r="K1430" s="2" t="str">
        <f t="shared" si="287"/>
        <v>Monday</v>
      </c>
      <c r="L1430" s="5">
        <f t="shared" si="288"/>
        <v>43692</v>
      </c>
      <c r="M1430" s="2" t="str">
        <f t="shared" si="289"/>
        <v>Thursday</v>
      </c>
      <c r="N1430" s="2" t="str">
        <f t="shared" si="290"/>
        <v>Thursday</v>
      </c>
      <c r="O1430" s="12">
        <f t="shared" si="291"/>
        <v>0</v>
      </c>
      <c r="P1430" s="11" t="str">
        <f t="shared" si="292"/>
        <v>Low Cost per Unit</v>
      </c>
      <c r="Q1430" s="12">
        <f t="shared" si="293"/>
        <v>0</v>
      </c>
      <c r="R1430" s="12">
        <f t="shared" si="294"/>
        <v>0</v>
      </c>
      <c r="S1430" s="12">
        <f t="shared" si="295"/>
        <v>0</v>
      </c>
      <c r="T1430" s="12">
        <f t="shared" si="296"/>
        <v>0</v>
      </c>
      <c r="U1430" s="12">
        <f t="shared" si="297"/>
        <v>0</v>
      </c>
      <c r="V1430" s="13" t="str">
        <f t="shared" ca="1" si="298"/>
        <v>Greater Than 8 Weeks Old</v>
      </c>
    </row>
    <row r="1431" spans="1:22" x14ac:dyDescent="0.45">
      <c r="A1431" s="2" t="s">
        <v>83</v>
      </c>
      <c r="B1431" s="5">
        <v>43689</v>
      </c>
      <c r="C1431" s="5" t="s">
        <v>383</v>
      </c>
      <c r="D1431" s="5" t="s">
        <v>398</v>
      </c>
      <c r="E1431" s="6">
        <v>1</v>
      </c>
      <c r="F1431" s="3">
        <v>3</v>
      </c>
      <c r="G1431" s="3">
        <v>0.72</v>
      </c>
      <c r="H1431" s="8">
        <f t="shared" si="286"/>
        <v>0.72</v>
      </c>
      <c r="I1431" s="3">
        <v>2.2799999999999998</v>
      </c>
      <c r="J1431" s="4">
        <v>0.76</v>
      </c>
      <c r="K1431" s="2" t="str">
        <f t="shared" si="287"/>
        <v>Monday</v>
      </c>
      <c r="L1431" s="5">
        <f t="shared" si="288"/>
        <v>43692</v>
      </c>
      <c r="M1431" s="2" t="str">
        <f t="shared" si="289"/>
        <v>Thursday</v>
      </c>
      <c r="N1431" s="2" t="str">
        <f t="shared" si="290"/>
        <v>Thursday</v>
      </c>
      <c r="O1431" s="12">
        <f t="shared" si="291"/>
        <v>0</v>
      </c>
      <c r="P1431" s="11" t="str">
        <f t="shared" si="292"/>
        <v>Low Cost per Unit</v>
      </c>
      <c r="Q1431" s="12">
        <f t="shared" si="293"/>
        <v>0</v>
      </c>
      <c r="R1431" s="12">
        <f t="shared" si="294"/>
        <v>0</v>
      </c>
      <c r="S1431" s="12">
        <f t="shared" si="295"/>
        <v>0</v>
      </c>
      <c r="T1431" s="12">
        <f t="shared" si="296"/>
        <v>0</v>
      </c>
      <c r="U1431" s="12">
        <f t="shared" si="297"/>
        <v>0</v>
      </c>
      <c r="V1431" s="13" t="str">
        <f t="shared" ca="1" si="298"/>
        <v>Greater Than 8 Weeks Old</v>
      </c>
    </row>
    <row r="1432" spans="1:22" x14ac:dyDescent="0.45">
      <c r="A1432" s="2" t="s">
        <v>83</v>
      </c>
      <c r="B1432" s="5">
        <v>43689</v>
      </c>
      <c r="C1432" s="5" t="s">
        <v>383</v>
      </c>
      <c r="D1432" s="5" t="s">
        <v>398</v>
      </c>
      <c r="E1432" s="6">
        <v>2</v>
      </c>
      <c r="F1432" s="3">
        <v>18</v>
      </c>
      <c r="G1432" s="3">
        <v>5.76</v>
      </c>
      <c r="H1432" s="8">
        <f t="shared" si="286"/>
        <v>2.88</v>
      </c>
      <c r="I1432" s="3">
        <v>12.24</v>
      </c>
      <c r="J1432" s="4">
        <v>0.68</v>
      </c>
      <c r="K1432" s="2" t="str">
        <f t="shared" si="287"/>
        <v>Monday</v>
      </c>
      <c r="L1432" s="5">
        <f t="shared" si="288"/>
        <v>43692</v>
      </c>
      <c r="M1432" s="2" t="str">
        <f t="shared" si="289"/>
        <v>Thursday</v>
      </c>
      <c r="N1432" s="2" t="str">
        <f t="shared" si="290"/>
        <v>Thursday</v>
      </c>
      <c r="O1432" s="12">
        <f t="shared" si="291"/>
        <v>0</v>
      </c>
      <c r="P1432" s="11" t="str">
        <f t="shared" si="292"/>
        <v>Low Cost per Unit</v>
      </c>
      <c r="Q1432" s="12">
        <f t="shared" si="293"/>
        <v>0</v>
      </c>
      <c r="R1432" s="12">
        <f t="shared" si="294"/>
        <v>0.54</v>
      </c>
      <c r="S1432" s="12">
        <f t="shared" si="295"/>
        <v>0</v>
      </c>
      <c r="T1432" s="12">
        <f t="shared" si="296"/>
        <v>0</v>
      </c>
      <c r="U1432" s="12">
        <f t="shared" si="297"/>
        <v>0</v>
      </c>
      <c r="V1432" s="13" t="str">
        <f t="shared" ca="1" si="298"/>
        <v>Greater Than 8 Weeks Old</v>
      </c>
    </row>
    <row r="1433" spans="1:22" x14ac:dyDescent="0.45">
      <c r="A1433" s="2" t="s">
        <v>232</v>
      </c>
      <c r="B1433" s="5">
        <v>43689</v>
      </c>
      <c r="C1433" s="5" t="s">
        <v>383</v>
      </c>
      <c r="D1433" s="5" t="s">
        <v>398</v>
      </c>
      <c r="E1433" s="6">
        <v>20</v>
      </c>
      <c r="F1433" s="3">
        <v>599.79999999999995</v>
      </c>
      <c r="G1433" s="3">
        <v>318.60000000000002</v>
      </c>
      <c r="H1433" s="8">
        <f t="shared" si="286"/>
        <v>15.930000000000001</v>
      </c>
      <c r="I1433" s="3">
        <v>281.2</v>
      </c>
      <c r="J1433" s="4">
        <v>0.47</v>
      </c>
      <c r="K1433" s="2" t="str">
        <f t="shared" si="287"/>
        <v>Monday</v>
      </c>
      <c r="L1433" s="5">
        <f t="shared" si="288"/>
        <v>43692</v>
      </c>
      <c r="M1433" s="2" t="str">
        <f t="shared" si="289"/>
        <v>Thursday</v>
      </c>
      <c r="N1433" s="2" t="str">
        <f t="shared" si="290"/>
        <v>Thursday</v>
      </c>
      <c r="O1433" s="12">
        <f t="shared" si="291"/>
        <v>0</v>
      </c>
      <c r="P1433" s="11" t="str">
        <f t="shared" si="292"/>
        <v>Low Cost per Unit</v>
      </c>
      <c r="Q1433" s="12">
        <f t="shared" si="293"/>
        <v>0</v>
      </c>
      <c r="R1433" s="12">
        <f t="shared" si="294"/>
        <v>17.993999999999996</v>
      </c>
      <c r="S1433" s="12">
        <f t="shared" si="295"/>
        <v>0</v>
      </c>
      <c r="T1433" s="12">
        <f t="shared" si="296"/>
        <v>0</v>
      </c>
      <c r="U1433" s="12">
        <f t="shared" si="297"/>
        <v>0</v>
      </c>
      <c r="V1433" s="13" t="str">
        <f t="shared" ca="1" si="298"/>
        <v>Greater Than 8 Weeks Old</v>
      </c>
    </row>
    <row r="1434" spans="1:22" x14ac:dyDescent="0.45">
      <c r="A1434" s="2" t="s">
        <v>86</v>
      </c>
      <c r="B1434" s="5">
        <v>43689</v>
      </c>
      <c r="C1434" s="5" t="s">
        <v>383</v>
      </c>
      <c r="D1434" s="5" t="s">
        <v>398</v>
      </c>
      <c r="E1434" s="6">
        <v>1</v>
      </c>
      <c r="F1434" s="3">
        <v>42</v>
      </c>
      <c r="G1434" s="3">
        <v>12.38</v>
      </c>
      <c r="H1434" s="8">
        <f t="shared" si="286"/>
        <v>12.38</v>
      </c>
      <c r="I1434" s="3">
        <v>29.62</v>
      </c>
      <c r="J1434" s="4">
        <v>0.71</v>
      </c>
      <c r="K1434" s="2" t="str">
        <f t="shared" si="287"/>
        <v>Monday</v>
      </c>
      <c r="L1434" s="5">
        <f t="shared" si="288"/>
        <v>43692</v>
      </c>
      <c r="M1434" s="2" t="str">
        <f t="shared" si="289"/>
        <v>Thursday</v>
      </c>
      <c r="N1434" s="2" t="str">
        <f t="shared" si="290"/>
        <v>Thursday</v>
      </c>
      <c r="O1434" s="12">
        <f t="shared" si="291"/>
        <v>0</v>
      </c>
      <c r="P1434" s="11" t="str">
        <f t="shared" si="292"/>
        <v>Low Cost per Unit</v>
      </c>
      <c r="Q1434" s="12">
        <f t="shared" si="293"/>
        <v>0</v>
      </c>
      <c r="R1434" s="12">
        <f t="shared" si="294"/>
        <v>0</v>
      </c>
      <c r="S1434" s="12">
        <f t="shared" si="295"/>
        <v>0</v>
      </c>
      <c r="T1434" s="12">
        <f t="shared" si="296"/>
        <v>0</v>
      </c>
      <c r="U1434" s="12">
        <f t="shared" si="297"/>
        <v>0</v>
      </c>
      <c r="V1434" s="13" t="str">
        <f t="shared" ca="1" si="298"/>
        <v>Greater Than 8 Weeks Old</v>
      </c>
    </row>
    <row r="1435" spans="1:22" x14ac:dyDescent="0.45">
      <c r="A1435" s="2" t="s">
        <v>128</v>
      </c>
      <c r="B1435" s="5">
        <v>43689</v>
      </c>
      <c r="C1435" s="5" t="s">
        <v>383</v>
      </c>
      <c r="D1435" s="5" t="s">
        <v>398</v>
      </c>
      <c r="E1435" s="6">
        <v>2</v>
      </c>
      <c r="F1435" s="3">
        <v>42</v>
      </c>
      <c r="G1435" s="3">
        <v>14.86</v>
      </c>
      <c r="H1435" s="8">
        <f t="shared" si="286"/>
        <v>7.43</v>
      </c>
      <c r="I1435" s="3">
        <v>27.14</v>
      </c>
      <c r="J1435" s="4">
        <v>0.65</v>
      </c>
      <c r="K1435" s="2" t="str">
        <f t="shared" si="287"/>
        <v>Monday</v>
      </c>
      <c r="L1435" s="5">
        <f t="shared" si="288"/>
        <v>43692</v>
      </c>
      <c r="M1435" s="2" t="str">
        <f t="shared" si="289"/>
        <v>Thursday</v>
      </c>
      <c r="N1435" s="2" t="str">
        <f t="shared" si="290"/>
        <v>Thursday</v>
      </c>
      <c r="O1435" s="12">
        <f t="shared" si="291"/>
        <v>0</v>
      </c>
      <c r="P1435" s="11" t="str">
        <f t="shared" si="292"/>
        <v>Low Cost per Unit</v>
      </c>
      <c r="Q1435" s="12">
        <f t="shared" si="293"/>
        <v>0</v>
      </c>
      <c r="R1435" s="12">
        <f t="shared" si="294"/>
        <v>1.26</v>
      </c>
      <c r="S1435" s="12">
        <f t="shared" si="295"/>
        <v>0</v>
      </c>
      <c r="T1435" s="12">
        <f t="shared" si="296"/>
        <v>0</v>
      </c>
      <c r="U1435" s="12">
        <f t="shared" si="297"/>
        <v>0</v>
      </c>
      <c r="V1435" s="13" t="str">
        <f t="shared" ca="1" si="298"/>
        <v>Greater Than 8 Weeks Old</v>
      </c>
    </row>
    <row r="1436" spans="1:22" x14ac:dyDescent="0.45">
      <c r="A1436" s="2" t="s">
        <v>129</v>
      </c>
      <c r="B1436" s="5">
        <v>43689</v>
      </c>
      <c r="C1436" s="5" t="s">
        <v>383</v>
      </c>
      <c r="D1436" s="5" t="s">
        <v>398</v>
      </c>
      <c r="E1436" s="6">
        <v>1</v>
      </c>
      <c r="F1436" s="3">
        <v>16</v>
      </c>
      <c r="G1436" s="3">
        <v>4.88</v>
      </c>
      <c r="H1436" s="8">
        <f t="shared" si="286"/>
        <v>4.88</v>
      </c>
      <c r="I1436" s="3">
        <v>11.12</v>
      </c>
      <c r="J1436" s="4">
        <v>0.7</v>
      </c>
      <c r="K1436" s="2" t="str">
        <f t="shared" si="287"/>
        <v>Monday</v>
      </c>
      <c r="L1436" s="5">
        <f t="shared" si="288"/>
        <v>43692</v>
      </c>
      <c r="M1436" s="2" t="str">
        <f t="shared" si="289"/>
        <v>Thursday</v>
      </c>
      <c r="N1436" s="2" t="str">
        <f t="shared" si="290"/>
        <v>Thursday</v>
      </c>
      <c r="O1436" s="12">
        <f t="shared" si="291"/>
        <v>0</v>
      </c>
      <c r="P1436" s="11" t="str">
        <f t="shared" si="292"/>
        <v>Low Cost per Unit</v>
      </c>
      <c r="Q1436" s="12">
        <f t="shared" si="293"/>
        <v>0</v>
      </c>
      <c r="R1436" s="12">
        <f t="shared" si="294"/>
        <v>0</v>
      </c>
      <c r="S1436" s="12">
        <f t="shared" si="295"/>
        <v>0</v>
      </c>
      <c r="T1436" s="12">
        <f t="shared" si="296"/>
        <v>0</v>
      </c>
      <c r="U1436" s="12">
        <f t="shared" si="297"/>
        <v>0</v>
      </c>
      <c r="V1436" s="13" t="str">
        <f t="shared" ca="1" si="298"/>
        <v>Greater Than 8 Weeks Old</v>
      </c>
    </row>
    <row r="1437" spans="1:22" x14ac:dyDescent="0.45">
      <c r="A1437" s="2" t="s">
        <v>233</v>
      </c>
      <c r="B1437" s="5">
        <v>43689</v>
      </c>
      <c r="C1437" s="5" t="s">
        <v>383</v>
      </c>
      <c r="D1437" s="5" t="s">
        <v>384</v>
      </c>
      <c r="E1437" s="6">
        <v>1</v>
      </c>
      <c r="F1437" s="3">
        <v>8</v>
      </c>
      <c r="G1437" s="3">
        <v>3.71</v>
      </c>
      <c r="H1437" s="8">
        <f t="shared" si="286"/>
        <v>3.71</v>
      </c>
      <c r="I1437" s="3">
        <v>4.29</v>
      </c>
      <c r="J1437" s="4">
        <v>0.54</v>
      </c>
      <c r="K1437" s="2" t="str">
        <f t="shared" si="287"/>
        <v>Monday</v>
      </c>
      <c r="L1437" s="5">
        <f t="shared" si="288"/>
        <v>43692</v>
      </c>
      <c r="M1437" s="2" t="str">
        <f t="shared" si="289"/>
        <v>Thursday</v>
      </c>
      <c r="N1437" s="2" t="str">
        <f t="shared" si="290"/>
        <v>Thursday</v>
      </c>
      <c r="O1437" s="12">
        <f t="shared" si="291"/>
        <v>0</v>
      </c>
      <c r="P1437" s="11" t="str">
        <f t="shared" si="292"/>
        <v>Low Cost per Unit</v>
      </c>
      <c r="Q1437" s="12">
        <f t="shared" si="293"/>
        <v>0</v>
      </c>
      <c r="R1437" s="12">
        <f t="shared" si="294"/>
        <v>0</v>
      </c>
      <c r="S1437" s="12">
        <f t="shared" si="295"/>
        <v>0</v>
      </c>
      <c r="T1437" s="12">
        <f t="shared" si="296"/>
        <v>0</v>
      </c>
      <c r="U1437" s="12">
        <f t="shared" si="297"/>
        <v>0</v>
      </c>
      <c r="V1437" s="13" t="str">
        <f t="shared" ca="1" si="298"/>
        <v>Greater Than 8 Weeks Old</v>
      </c>
    </row>
    <row r="1438" spans="1:22" x14ac:dyDescent="0.45">
      <c r="A1438" s="2" t="s">
        <v>265</v>
      </c>
      <c r="B1438" s="5">
        <v>43689</v>
      </c>
      <c r="C1438" s="5" t="s">
        <v>383</v>
      </c>
      <c r="D1438" s="5" t="s">
        <v>399</v>
      </c>
      <c r="E1438" s="6">
        <v>6</v>
      </c>
      <c r="F1438" s="3">
        <v>179.94</v>
      </c>
      <c r="G1438" s="3">
        <v>110.28</v>
      </c>
      <c r="H1438" s="8">
        <f t="shared" si="286"/>
        <v>18.38</v>
      </c>
      <c r="I1438" s="3">
        <v>69.66</v>
      </c>
      <c r="J1438" s="4">
        <v>0.39</v>
      </c>
      <c r="K1438" s="2" t="str">
        <f t="shared" si="287"/>
        <v>Monday</v>
      </c>
      <c r="L1438" s="5">
        <f t="shared" si="288"/>
        <v>43692</v>
      </c>
      <c r="M1438" s="2" t="str">
        <f t="shared" si="289"/>
        <v>Thursday</v>
      </c>
      <c r="N1438" s="2" t="str">
        <f t="shared" si="290"/>
        <v>Thursday</v>
      </c>
      <c r="O1438" s="12">
        <f t="shared" si="291"/>
        <v>0</v>
      </c>
      <c r="P1438" s="11" t="str">
        <f t="shared" si="292"/>
        <v>High Cost per Unit</v>
      </c>
      <c r="Q1438" s="12">
        <f t="shared" si="293"/>
        <v>0</v>
      </c>
      <c r="R1438" s="12">
        <f t="shared" si="294"/>
        <v>5.3982000000000001</v>
      </c>
      <c r="S1438" s="12">
        <f t="shared" si="295"/>
        <v>0</v>
      </c>
      <c r="T1438" s="12">
        <f t="shared" si="296"/>
        <v>0</v>
      </c>
      <c r="U1438" s="12">
        <f t="shared" si="297"/>
        <v>0</v>
      </c>
      <c r="V1438" s="13" t="str">
        <f t="shared" ca="1" si="298"/>
        <v>Greater Than 8 Weeks Old</v>
      </c>
    </row>
    <row r="1439" spans="1:22" x14ac:dyDescent="0.45">
      <c r="A1439" s="2" t="s">
        <v>88</v>
      </c>
      <c r="B1439" s="5">
        <v>43689</v>
      </c>
      <c r="C1439" s="5" t="s">
        <v>376</v>
      </c>
      <c r="D1439" s="5" t="s">
        <v>377</v>
      </c>
      <c r="E1439" s="6">
        <v>1</v>
      </c>
      <c r="F1439" s="3">
        <v>45</v>
      </c>
      <c r="G1439" s="3">
        <v>16.32</v>
      </c>
      <c r="H1439" s="8">
        <f t="shared" si="286"/>
        <v>16.32</v>
      </c>
      <c r="I1439" s="3">
        <v>28.68</v>
      </c>
      <c r="J1439" s="4">
        <v>0.64</v>
      </c>
      <c r="K1439" s="2" t="str">
        <f t="shared" si="287"/>
        <v>Monday</v>
      </c>
      <c r="L1439" s="5">
        <f t="shared" si="288"/>
        <v>43692</v>
      </c>
      <c r="M1439" s="2" t="str">
        <f t="shared" si="289"/>
        <v>Thursday</v>
      </c>
      <c r="N1439" s="2" t="str">
        <f t="shared" si="290"/>
        <v>Thursday</v>
      </c>
      <c r="O1439" s="12">
        <f t="shared" si="291"/>
        <v>0</v>
      </c>
      <c r="P1439" s="11" t="str">
        <f t="shared" si="292"/>
        <v>Low Cost per Unit</v>
      </c>
      <c r="Q1439" s="12">
        <f t="shared" si="293"/>
        <v>0</v>
      </c>
      <c r="R1439" s="12">
        <f t="shared" si="294"/>
        <v>0</v>
      </c>
      <c r="S1439" s="12">
        <f t="shared" si="295"/>
        <v>0</v>
      </c>
      <c r="T1439" s="12">
        <f t="shared" si="296"/>
        <v>0</v>
      </c>
      <c r="U1439" s="12">
        <f t="shared" si="297"/>
        <v>0</v>
      </c>
      <c r="V1439" s="13" t="str">
        <f t="shared" ca="1" si="298"/>
        <v>Greater Than 8 Weeks Old</v>
      </c>
    </row>
    <row r="1440" spans="1:22" x14ac:dyDescent="0.45">
      <c r="A1440" s="2" t="s">
        <v>90</v>
      </c>
      <c r="B1440" s="5">
        <v>43689</v>
      </c>
      <c r="C1440" s="5" t="s">
        <v>378</v>
      </c>
      <c r="D1440" s="5" t="s">
        <v>379</v>
      </c>
      <c r="E1440" s="6">
        <v>4</v>
      </c>
      <c r="F1440" s="3">
        <v>396</v>
      </c>
      <c r="G1440" s="3">
        <v>143.88</v>
      </c>
      <c r="H1440" s="8">
        <f t="shared" si="286"/>
        <v>35.97</v>
      </c>
      <c r="I1440" s="3">
        <v>252.12</v>
      </c>
      <c r="J1440" s="4">
        <v>0.64</v>
      </c>
      <c r="K1440" s="2" t="str">
        <f t="shared" si="287"/>
        <v>Monday</v>
      </c>
      <c r="L1440" s="5">
        <f t="shared" si="288"/>
        <v>43692</v>
      </c>
      <c r="M1440" s="2" t="str">
        <f t="shared" si="289"/>
        <v>Thursday</v>
      </c>
      <c r="N1440" s="2" t="str">
        <f t="shared" si="290"/>
        <v>Thursday</v>
      </c>
      <c r="O1440" s="12">
        <f t="shared" si="291"/>
        <v>0</v>
      </c>
      <c r="P1440" s="11" t="str">
        <f t="shared" si="292"/>
        <v>High Cost per Unit</v>
      </c>
      <c r="Q1440" s="12">
        <f t="shared" si="293"/>
        <v>0</v>
      </c>
      <c r="R1440" s="12">
        <f t="shared" si="294"/>
        <v>11.879999999999999</v>
      </c>
      <c r="S1440" s="12">
        <f t="shared" si="295"/>
        <v>0</v>
      </c>
      <c r="T1440" s="12">
        <f t="shared" si="296"/>
        <v>0</v>
      </c>
      <c r="U1440" s="12">
        <f t="shared" si="297"/>
        <v>0</v>
      </c>
      <c r="V1440" s="13" t="str">
        <f t="shared" ca="1" si="298"/>
        <v>Greater Than 8 Weeks Old</v>
      </c>
    </row>
    <row r="1441" spans="1:22" x14ac:dyDescent="0.45">
      <c r="A1441" s="2" t="s">
        <v>156</v>
      </c>
      <c r="B1441" s="5">
        <v>43689</v>
      </c>
      <c r="C1441" s="5" t="s">
        <v>386</v>
      </c>
      <c r="D1441" s="5" t="s">
        <v>387</v>
      </c>
      <c r="E1441" s="6">
        <v>1</v>
      </c>
      <c r="F1441" s="3">
        <v>99</v>
      </c>
      <c r="G1441" s="3">
        <v>37.42</v>
      </c>
      <c r="H1441" s="8">
        <f t="shared" si="286"/>
        <v>37.42</v>
      </c>
      <c r="I1441" s="3">
        <v>61.58</v>
      </c>
      <c r="J1441" s="4">
        <v>0.62</v>
      </c>
      <c r="K1441" s="2" t="str">
        <f t="shared" si="287"/>
        <v>Monday</v>
      </c>
      <c r="L1441" s="5">
        <f t="shared" si="288"/>
        <v>43692</v>
      </c>
      <c r="M1441" s="2" t="str">
        <f t="shared" si="289"/>
        <v>Thursday</v>
      </c>
      <c r="N1441" s="2" t="str">
        <f t="shared" si="290"/>
        <v>Thursday</v>
      </c>
      <c r="O1441" s="12">
        <f t="shared" si="291"/>
        <v>0</v>
      </c>
      <c r="P1441" s="11" t="str">
        <f t="shared" si="292"/>
        <v>High Cost per Unit</v>
      </c>
      <c r="Q1441" s="12">
        <f t="shared" si="293"/>
        <v>0</v>
      </c>
      <c r="R1441" s="12">
        <f t="shared" si="294"/>
        <v>0</v>
      </c>
      <c r="S1441" s="12">
        <f t="shared" si="295"/>
        <v>0</v>
      </c>
      <c r="T1441" s="12">
        <f t="shared" si="296"/>
        <v>0</v>
      </c>
      <c r="U1441" s="12">
        <f t="shared" si="297"/>
        <v>0</v>
      </c>
      <c r="V1441" s="13" t="str">
        <f t="shared" ca="1" si="298"/>
        <v>Greater Than 8 Weeks Old</v>
      </c>
    </row>
    <row r="1442" spans="1:22" x14ac:dyDescent="0.45">
      <c r="A1442" s="2" t="s">
        <v>314</v>
      </c>
      <c r="B1442" s="5">
        <v>43689</v>
      </c>
      <c r="C1442" s="5" t="s">
        <v>371</v>
      </c>
      <c r="D1442" s="5" t="s">
        <v>371</v>
      </c>
      <c r="E1442" s="6">
        <v>5</v>
      </c>
      <c r="F1442" s="3">
        <v>119.95</v>
      </c>
      <c r="G1442" s="3">
        <v>85</v>
      </c>
      <c r="H1442" s="8">
        <f t="shared" si="286"/>
        <v>17</v>
      </c>
      <c r="I1442" s="3">
        <v>34.950000000000003</v>
      </c>
      <c r="J1442" s="4">
        <v>0.28999999999999998</v>
      </c>
      <c r="K1442" s="2" t="str">
        <f t="shared" si="287"/>
        <v>Monday</v>
      </c>
      <c r="L1442" s="5">
        <f t="shared" si="288"/>
        <v>43692</v>
      </c>
      <c r="M1442" s="2" t="str">
        <f t="shared" si="289"/>
        <v>Thursday</v>
      </c>
      <c r="N1442" s="2" t="str">
        <f t="shared" si="290"/>
        <v>Thursday</v>
      </c>
      <c r="O1442" s="12">
        <f t="shared" si="291"/>
        <v>0</v>
      </c>
      <c r="P1442" s="11" t="str">
        <f t="shared" si="292"/>
        <v>High Cost per Unit</v>
      </c>
      <c r="Q1442" s="12">
        <f t="shared" si="293"/>
        <v>0</v>
      </c>
      <c r="R1442" s="12">
        <f t="shared" si="294"/>
        <v>3.5985</v>
      </c>
      <c r="S1442" s="12">
        <f t="shared" si="295"/>
        <v>0</v>
      </c>
      <c r="T1442" s="12">
        <f t="shared" si="296"/>
        <v>0</v>
      </c>
      <c r="U1442" s="12">
        <f t="shared" si="297"/>
        <v>0</v>
      </c>
      <c r="V1442" s="13" t="str">
        <f t="shared" ca="1" si="298"/>
        <v>Greater Than 8 Weeks Old</v>
      </c>
    </row>
    <row r="1443" spans="1:22" x14ac:dyDescent="0.45">
      <c r="A1443" s="2" t="s">
        <v>318</v>
      </c>
      <c r="B1443" s="5">
        <v>43689</v>
      </c>
      <c r="C1443" s="5" t="s">
        <v>371</v>
      </c>
      <c r="D1443" s="5" t="s">
        <v>371</v>
      </c>
      <c r="E1443" s="6">
        <v>1</v>
      </c>
      <c r="F1443" s="3">
        <v>23.99</v>
      </c>
      <c r="G1443" s="3">
        <v>15</v>
      </c>
      <c r="H1443" s="8">
        <f t="shared" si="286"/>
        <v>15</v>
      </c>
      <c r="I1443" s="3">
        <v>8.99</v>
      </c>
      <c r="J1443" s="4">
        <v>0.37</v>
      </c>
      <c r="K1443" s="2" t="str">
        <f t="shared" si="287"/>
        <v>Monday</v>
      </c>
      <c r="L1443" s="5">
        <f t="shared" si="288"/>
        <v>43692</v>
      </c>
      <c r="M1443" s="2" t="str">
        <f t="shared" si="289"/>
        <v>Thursday</v>
      </c>
      <c r="N1443" s="2" t="str">
        <f t="shared" si="290"/>
        <v>Thursday</v>
      </c>
      <c r="O1443" s="12">
        <f t="shared" si="291"/>
        <v>0</v>
      </c>
      <c r="P1443" s="11" t="str">
        <f t="shared" si="292"/>
        <v>Low Cost per Unit</v>
      </c>
      <c r="Q1443" s="12">
        <f t="shared" si="293"/>
        <v>0</v>
      </c>
      <c r="R1443" s="12">
        <f t="shared" si="294"/>
        <v>0</v>
      </c>
      <c r="S1443" s="12">
        <f t="shared" si="295"/>
        <v>0</v>
      </c>
      <c r="T1443" s="12">
        <f t="shared" si="296"/>
        <v>0</v>
      </c>
      <c r="U1443" s="12">
        <f t="shared" si="297"/>
        <v>0</v>
      </c>
      <c r="V1443" s="13" t="str">
        <f t="shared" ca="1" si="298"/>
        <v>Greater Than 8 Weeks Old</v>
      </c>
    </row>
    <row r="1444" spans="1:22" x14ac:dyDescent="0.45">
      <c r="A1444" s="2" t="s">
        <v>315</v>
      </c>
      <c r="B1444" s="5">
        <v>43689</v>
      </c>
      <c r="C1444" s="5" t="s">
        <v>371</v>
      </c>
      <c r="D1444" s="5" t="s">
        <v>371</v>
      </c>
      <c r="E1444" s="6">
        <v>3</v>
      </c>
      <c r="F1444" s="3">
        <v>71.97</v>
      </c>
      <c r="G1444" s="3">
        <v>45</v>
      </c>
      <c r="H1444" s="8">
        <f t="shared" si="286"/>
        <v>15</v>
      </c>
      <c r="I1444" s="3">
        <v>26.97</v>
      </c>
      <c r="J1444" s="4">
        <v>0.37</v>
      </c>
      <c r="K1444" s="2" t="str">
        <f t="shared" si="287"/>
        <v>Monday</v>
      </c>
      <c r="L1444" s="5">
        <f t="shared" si="288"/>
        <v>43692</v>
      </c>
      <c r="M1444" s="2" t="str">
        <f t="shared" si="289"/>
        <v>Thursday</v>
      </c>
      <c r="N1444" s="2" t="str">
        <f t="shared" si="290"/>
        <v>Thursday</v>
      </c>
      <c r="O1444" s="12">
        <f t="shared" si="291"/>
        <v>0</v>
      </c>
      <c r="P1444" s="11" t="str">
        <f t="shared" si="292"/>
        <v>Low Cost per Unit</v>
      </c>
      <c r="Q1444" s="12">
        <f t="shared" si="293"/>
        <v>0</v>
      </c>
      <c r="R1444" s="12">
        <f t="shared" si="294"/>
        <v>2.1591</v>
      </c>
      <c r="S1444" s="12">
        <f t="shared" si="295"/>
        <v>0</v>
      </c>
      <c r="T1444" s="12">
        <f t="shared" si="296"/>
        <v>0</v>
      </c>
      <c r="U1444" s="12">
        <f t="shared" si="297"/>
        <v>0</v>
      </c>
      <c r="V1444" s="13" t="str">
        <f t="shared" ca="1" si="298"/>
        <v>Greater Than 8 Weeks Old</v>
      </c>
    </row>
    <row r="1445" spans="1:22" x14ac:dyDescent="0.45">
      <c r="A1445" s="2" t="s">
        <v>131</v>
      </c>
      <c r="B1445" s="5">
        <v>43690</v>
      </c>
      <c r="C1445" s="5" t="s">
        <v>367</v>
      </c>
      <c r="D1445" s="5" t="s">
        <v>368</v>
      </c>
      <c r="E1445" s="6">
        <v>1</v>
      </c>
      <c r="F1445" s="3">
        <v>55</v>
      </c>
      <c r="G1445" s="3">
        <v>17.649999999999999</v>
      </c>
      <c r="H1445" s="8">
        <f t="shared" si="286"/>
        <v>17.649999999999999</v>
      </c>
      <c r="I1445" s="3">
        <v>37.35</v>
      </c>
      <c r="J1445" s="4">
        <v>0.68</v>
      </c>
      <c r="K1445" s="2" t="str">
        <f t="shared" si="287"/>
        <v>Tuesday</v>
      </c>
      <c r="L1445" s="5">
        <f t="shared" si="288"/>
        <v>43693</v>
      </c>
      <c r="M1445" s="2" t="str">
        <f t="shared" si="289"/>
        <v>Friday</v>
      </c>
      <c r="N1445" s="2" t="str">
        <f t="shared" si="290"/>
        <v>Friday</v>
      </c>
      <c r="O1445" s="12">
        <f t="shared" si="291"/>
        <v>0.05</v>
      </c>
      <c r="P1445" s="11" t="str">
        <f t="shared" si="292"/>
        <v>High Cost per Unit</v>
      </c>
      <c r="Q1445" s="12">
        <f t="shared" si="293"/>
        <v>5.5</v>
      </c>
      <c r="R1445" s="12">
        <f t="shared" si="294"/>
        <v>0</v>
      </c>
      <c r="S1445" s="12">
        <f t="shared" si="295"/>
        <v>0</v>
      </c>
      <c r="T1445" s="12">
        <f t="shared" si="296"/>
        <v>0</v>
      </c>
      <c r="U1445" s="12">
        <f t="shared" si="297"/>
        <v>0</v>
      </c>
      <c r="V1445" s="13" t="str">
        <f t="shared" ca="1" si="298"/>
        <v>Greater Than 8 Weeks Old</v>
      </c>
    </row>
    <row r="1446" spans="1:22" x14ac:dyDescent="0.45">
      <c r="A1446" s="2" t="s">
        <v>91</v>
      </c>
      <c r="B1446" s="5">
        <v>43690</v>
      </c>
      <c r="C1446" s="5" t="s">
        <v>367</v>
      </c>
      <c r="D1446" s="5" t="s">
        <v>368</v>
      </c>
      <c r="E1446" s="6">
        <v>1</v>
      </c>
      <c r="F1446" s="3">
        <v>55</v>
      </c>
      <c r="G1446" s="3">
        <v>12.65</v>
      </c>
      <c r="H1446" s="8">
        <f t="shared" si="286"/>
        <v>12.65</v>
      </c>
      <c r="I1446" s="3">
        <v>42.35</v>
      </c>
      <c r="J1446" s="4">
        <v>0.77</v>
      </c>
      <c r="K1446" s="2" t="str">
        <f t="shared" si="287"/>
        <v>Tuesday</v>
      </c>
      <c r="L1446" s="5">
        <f t="shared" si="288"/>
        <v>43693</v>
      </c>
      <c r="M1446" s="2" t="str">
        <f t="shared" si="289"/>
        <v>Friday</v>
      </c>
      <c r="N1446" s="2" t="str">
        <f t="shared" si="290"/>
        <v>Friday</v>
      </c>
      <c r="O1446" s="12">
        <f t="shared" si="291"/>
        <v>0.05</v>
      </c>
      <c r="P1446" s="11" t="str">
        <f t="shared" si="292"/>
        <v>Low Cost per Unit</v>
      </c>
      <c r="Q1446" s="12">
        <f t="shared" si="293"/>
        <v>5.5</v>
      </c>
      <c r="R1446" s="12">
        <f t="shared" si="294"/>
        <v>0</v>
      </c>
      <c r="S1446" s="12">
        <f t="shared" si="295"/>
        <v>0</v>
      </c>
      <c r="T1446" s="12">
        <f t="shared" si="296"/>
        <v>0</v>
      </c>
      <c r="U1446" s="12">
        <f t="shared" si="297"/>
        <v>0</v>
      </c>
      <c r="V1446" s="13" t="str">
        <f t="shared" ca="1" si="298"/>
        <v>Greater Than 8 Weeks Old</v>
      </c>
    </row>
    <row r="1447" spans="1:22" x14ac:dyDescent="0.45">
      <c r="A1447" s="2" t="s">
        <v>267</v>
      </c>
      <c r="B1447" s="5">
        <v>43690</v>
      </c>
      <c r="C1447" s="5" t="s">
        <v>367</v>
      </c>
      <c r="D1447" s="5" t="s">
        <v>368</v>
      </c>
      <c r="E1447" s="6">
        <v>1</v>
      </c>
      <c r="F1447" s="3">
        <v>55</v>
      </c>
      <c r="G1447" s="3">
        <v>17.73</v>
      </c>
      <c r="H1447" s="8">
        <f t="shared" si="286"/>
        <v>17.73</v>
      </c>
      <c r="I1447" s="3">
        <v>37.270000000000003</v>
      </c>
      <c r="J1447" s="4">
        <v>0.68</v>
      </c>
      <c r="K1447" s="2" t="str">
        <f t="shared" si="287"/>
        <v>Tuesday</v>
      </c>
      <c r="L1447" s="5">
        <f t="shared" si="288"/>
        <v>43693</v>
      </c>
      <c r="M1447" s="2" t="str">
        <f t="shared" si="289"/>
        <v>Friday</v>
      </c>
      <c r="N1447" s="2" t="str">
        <f t="shared" si="290"/>
        <v>Friday</v>
      </c>
      <c r="O1447" s="12">
        <f t="shared" si="291"/>
        <v>0.05</v>
      </c>
      <c r="P1447" s="11" t="str">
        <f t="shared" si="292"/>
        <v>High Cost per Unit</v>
      </c>
      <c r="Q1447" s="12">
        <f t="shared" si="293"/>
        <v>5.5</v>
      </c>
      <c r="R1447" s="12">
        <f t="shared" si="294"/>
        <v>0</v>
      </c>
      <c r="S1447" s="12">
        <f t="shared" si="295"/>
        <v>0</v>
      </c>
      <c r="T1447" s="12">
        <f t="shared" si="296"/>
        <v>0</v>
      </c>
      <c r="U1447" s="12">
        <f t="shared" si="297"/>
        <v>0</v>
      </c>
      <c r="V1447" s="13" t="str">
        <f t="shared" ca="1" si="298"/>
        <v>Greater Than 8 Weeks Old</v>
      </c>
    </row>
    <row r="1448" spans="1:22" x14ac:dyDescent="0.45">
      <c r="A1448" s="2" t="s">
        <v>92</v>
      </c>
      <c r="B1448" s="5">
        <v>43690</v>
      </c>
      <c r="C1448" s="5" t="s">
        <v>367</v>
      </c>
      <c r="D1448" s="5" t="s">
        <v>368</v>
      </c>
      <c r="E1448" s="6">
        <v>1</v>
      </c>
      <c r="F1448" s="3">
        <v>59</v>
      </c>
      <c r="G1448" s="3">
        <v>20.3</v>
      </c>
      <c r="H1448" s="8">
        <f t="shared" si="286"/>
        <v>20.3</v>
      </c>
      <c r="I1448" s="3">
        <v>38.700000000000003</v>
      </c>
      <c r="J1448" s="4">
        <v>0.66</v>
      </c>
      <c r="K1448" s="2" t="str">
        <f t="shared" si="287"/>
        <v>Tuesday</v>
      </c>
      <c r="L1448" s="5">
        <f t="shared" si="288"/>
        <v>43693</v>
      </c>
      <c r="M1448" s="2" t="str">
        <f t="shared" si="289"/>
        <v>Friday</v>
      </c>
      <c r="N1448" s="2" t="str">
        <f t="shared" si="290"/>
        <v>Friday</v>
      </c>
      <c r="O1448" s="12">
        <f t="shared" si="291"/>
        <v>0.05</v>
      </c>
      <c r="P1448" s="11" t="str">
        <f t="shared" si="292"/>
        <v>High Cost per Unit</v>
      </c>
      <c r="Q1448" s="12">
        <f t="shared" si="293"/>
        <v>5.9</v>
      </c>
      <c r="R1448" s="12">
        <f t="shared" si="294"/>
        <v>0</v>
      </c>
      <c r="S1448" s="12">
        <f t="shared" si="295"/>
        <v>0</v>
      </c>
      <c r="T1448" s="12">
        <f t="shared" si="296"/>
        <v>0</v>
      </c>
      <c r="U1448" s="12">
        <f t="shared" si="297"/>
        <v>0</v>
      </c>
      <c r="V1448" s="13" t="str">
        <f t="shared" ca="1" si="298"/>
        <v>Greater Than 8 Weeks Old</v>
      </c>
    </row>
    <row r="1449" spans="1:22" x14ac:dyDescent="0.45">
      <c r="A1449" s="2" t="s">
        <v>145</v>
      </c>
      <c r="B1449" s="5">
        <v>43690</v>
      </c>
      <c r="C1449" s="5" t="s">
        <v>367</v>
      </c>
      <c r="D1449" s="5" t="s">
        <v>368</v>
      </c>
      <c r="E1449" s="6">
        <v>2</v>
      </c>
      <c r="F1449" s="3">
        <v>118</v>
      </c>
      <c r="G1449" s="3">
        <v>45.3</v>
      </c>
      <c r="H1449" s="8">
        <f t="shared" si="286"/>
        <v>22.65</v>
      </c>
      <c r="I1449" s="3">
        <v>72.7</v>
      </c>
      <c r="J1449" s="4">
        <v>0.62</v>
      </c>
      <c r="K1449" s="2" t="str">
        <f t="shared" si="287"/>
        <v>Tuesday</v>
      </c>
      <c r="L1449" s="5">
        <f t="shared" si="288"/>
        <v>43693</v>
      </c>
      <c r="M1449" s="2" t="str">
        <f t="shared" si="289"/>
        <v>Friday</v>
      </c>
      <c r="N1449" s="2" t="str">
        <f t="shared" si="290"/>
        <v>Friday</v>
      </c>
      <c r="O1449" s="12">
        <f t="shared" si="291"/>
        <v>0.1</v>
      </c>
      <c r="P1449" s="11" t="str">
        <f t="shared" si="292"/>
        <v>High Cost per Unit</v>
      </c>
      <c r="Q1449" s="12">
        <f t="shared" si="293"/>
        <v>11.8</v>
      </c>
      <c r="R1449" s="12">
        <f t="shared" si="294"/>
        <v>3.54</v>
      </c>
      <c r="S1449" s="12">
        <f t="shared" si="295"/>
        <v>0</v>
      </c>
      <c r="T1449" s="12">
        <f t="shared" si="296"/>
        <v>0</v>
      </c>
      <c r="U1449" s="12">
        <f t="shared" si="297"/>
        <v>0</v>
      </c>
      <c r="V1449" s="13" t="str">
        <f t="shared" ca="1" si="298"/>
        <v>Greater Than 8 Weeks Old</v>
      </c>
    </row>
    <row r="1450" spans="1:22" x14ac:dyDescent="0.45">
      <c r="A1450" s="2" t="s">
        <v>6</v>
      </c>
      <c r="B1450" s="5">
        <v>43690</v>
      </c>
      <c r="C1450" s="5" t="s">
        <v>367</v>
      </c>
      <c r="D1450" s="5" t="s">
        <v>368</v>
      </c>
      <c r="E1450" s="6">
        <v>3</v>
      </c>
      <c r="F1450" s="3">
        <v>165</v>
      </c>
      <c r="G1450" s="3">
        <v>63.69</v>
      </c>
      <c r="H1450" s="8">
        <f t="shared" si="286"/>
        <v>21.23</v>
      </c>
      <c r="I1450" s="3">
        <v>101.31</v>
      </c>
      <c r="J1450" s="4">
        <v>0.61</v>
      </c>
      <c r="K1450" s="2" t="str">
        <f t="shared" si="287"/>
        <v>Tuesday</v>
      </c>
      <c r="L1450" s="5">
        <f t="shared" si="288"/>
        <v>43693</v>
      </c>
      <c r="M1450" s="2" t="str">
        <f t="shared" si="289"/>
        <v>Friday</v>
      </c>
      <c r="N1450" s="2" t="str">
        <f t="shared" si="290"/>
        <v>Friday</v>
      </c>
      <c r="O1450" s="12">
        <f t="shared" si="291"/>
        <v>0.15000000000000002</v>
      </c>
      <c r="P1450" s="11" t="str">
        <f t="shared" si="292"/>
        <v>High Cost per Unit</v>
      </c>
      <c r="Q1450" s="12">
        <f t="shared" si="293"/>
        <v>16.5</v>
      </c>
      <c r="R1450" s="12">
        <f t="shared" si="294"/>
        <v>4.95</v>
      </c>
      <c r="S1450" s="12">
        <f t="shared" si="295"/>
        <v>0</v>
      </c>
      <c r="T1450" s="12">
        <f t="shared" si="296"/>
        <v>0</v>
      </c>
      <c r="U1450" s="12">
        <f t="shared" si="297"/>
        <v>0</v>
      </c>
      <c r="V1450" s="13" t="str">
        <f t="shared" ca="1" si="298"/>
        <v>Greater Than 8 Weeks Old</v>
      </c>
    </row>
    <row r="1451" spans="1:22" x14ac:dyDescent="0.45">
      <c r="A1451" s="2" t="s">
        <v>290</v>
      </c>
      <c r="B1451" s="5">
        <v>43690</v>
      </c>
      <c r="C1451" s="5" t="s">
        <v>367</v>
      </c>
      <c r="D1451" s="5" t="s">
        <v>368</v>
      </c>
      <c r="E1451" s="6">
        <v>1</v>
      </c>
      <c r="F1451" s="3">
        <v>55</v>
      </c>
      <c r="G1451" s="3">
        <v>21.26</v>
      </c>
      <c r="H1451" s="8">
        <f t="shared" si="286"/>
        <v>21.26</v>
      </c>
      <c r="I1451" s="3">
        <v>33.74</v>
      </c>
      <c r="J1451" s="4">
        <v>0.61</v>
      </c>
      <c r="K1451" s="2" t="str">
        <f t="shared" si="287"/>
        <v>Tuesday</v>
      </c>
      <c r="L1451" s="5">
        <f t="shared" si="288"/>
        <v>43693</v>
      </c>
      <c r="M1451" s="2" t="str">
        <f t="shared" si="289"/>
        <v>Friday</v>
      </c>
      <c r="N1451" s="2" t="str">
        <f t="shared" si="290"/>
        <v>Friday</v>
      </c>
      <c r="O1451" s="12">
        <f t="shared" si="291"/>
        <v>0.05</v>
      </c>
      <c r="P1451" s="11" t="str">
        <f t="shared" si="292"/>
        <v>High Cost per Unit</v>
      </c>
      <c r="Q1451" s="12">
        <f t="shared" si="293"/>
        <v>5.5</v>
      </c>
      <c r="R1451" s="12">
        <f t="shared" si="294"/>
        <v>0</v>
      </c>
      <c r="S1451" s="12">
        <f t="shared" si="295"/>
        <v>0</v>
      </c>
      <c r="T1451" s="12">
        <f t="shared" si="296"/>
        <v>0</v>
      </c>
      <c r="U1451" s="12">
        <f t="shared" si="297"/>
        <v>0</v>
      </c>
      <c r="V1451" s="13" t="str">
        <f t="shared" ca="1" si="298"/>
        <v>Greater Than 8 Weeks Old</v>
      </c>
    </row>
    <row r="1452" spans="1:22" x14ac:dyDescent="0.45">
      <c r="A1452" s="2" t="s">
        <v>237</v>
      </c>
      <c r="B1452" s="5">
        <v>43690</v>
      </c>
      <c r="C1452" s="5" t="s">
        <v>367</v>
      </c>
      <c r="D1452" s="5" t="s">
        <v>368</v>
      </c>
      <c r="E1452" s="6">
        <v>1</v>
      </c>
      <c r="F1452" s="3">
        <v>50</v>
      </c>
      <c r="G1452" s="3">
        <v>17.649999999999999</v>
      </c>
      <c r="H1452" s="8">
        <f t="shared" si="286"/>
        <v>17.649999999999999</v>
      </c>
      <c r="I1452" s="3">
        <v>32.35</v>
      </c>
      <c r="J1452" s="4">
        <v>0.65</v>
      </c>
      <c r="K1452" s="2" t="str">
        <f t="shared" si="287"/>
        <v>Tuesday</v>
      </c>
      <c r="L1452" s="5">
        <f t="shared" si="288"/>
        <v>43693</v>
      </c>
      <c r="M1452" s="2" t="str">
        <f t="shared" si="289"/>
        <v>Friday</v>
      </c>
      <c r="N1452" s="2" t="str">
        <f t="shared" si="290"/>
        <v>Friday</v>
      </c>
      <c r="O1452" s="12">
        <f t="shared" si="291"/>
        <v>0.05</v>
      </c>
      <c r="P1452" s="11" t="str">
        <f t="shared" si="292"/>
        <v>High Cost per Unit</v>
      </c>
      <c r="Q1452" s="12">
        <f t="shared" si="293"/>
        <v>5</v>
      </c>
      <c r="R1452" s="12">
        <f t="shared" si="294"/>
        <v>0</v>
      </c>
      <c r="S1452" s="12">
        <f t="shared" si="295"/>
        <v>0</v>
      </c>
      <c r="T1452" s="12">
        <f t="shared" si="296"/>
        <v>0</v>
      </c>
      <c r="U1452" s="12">
        <f t="shared" si="297"/>
        <v>0</v>
      </c>
      <c r="V1452" s="13" t="str">
        <f t="shared" ca="1" si="298"/>
        <v>Greater Than 8 Weeks Old</v>
      </c>
    </row>
    <row r="1453" spans="1:22" x14ac:dyDescent="0.45">
      <c r="A1453" s="2" t="s">
        <v>146</v>
      </c>
      <c r="B1453" s="5">
        <v>43690</v>
      </c>
      <c r="C1453" s="5" t="s">
        <v>367</v>
      </c>
      <c r="D1453" s="5" t="s">
        <v>368</v>
      </c>
      <c r="E1453" s="6">
        <v>2</v>
      </c>
      <c r="F1453" s="3">
        <v>130</v>
      </c>
      <c r="G1453" s="3">
        <v>23.44</v>
      </c>
      <c r="H1453" s="8">
        <f t="shared" si="286"/>
        <v>11.72</v>
      </c>
      <c r="I1453" s="3">
        <v>106.56</v>
      </c>
      <c r="J1453" s="4">
        <v>0.82</v>
      </c>
      <c r="K1453" s="2" t="str">
        <f t="shared" si="287"/>
        <v>Tuesday</v>
      </c>
      <c r="L1453" s="5">
        <f t="shared" si="288"/>
        <v>43693</v>
      </c>
      <c r="M1453" s="2" t="str">
        <f t="shared" si="289"/>
        <v>Friday</v>
      </c>
      <c r="N1453" s="2" t="str">
        <f t="shared" si="290"/>
        <v>Friday</v>
      </c>
      <c r="O1453" s="12">
        <f t="shared" si="291"/>
        <v>0.1</v>
      </c>
      <c r="P1453" s="11" t="str">
        <f t="shared" si="292"/>
        <v>Low Cost per Unit</v>
      </c>
      <c r="Q1453" s="12">
        <f t="shared" si="293"/>
        <v>13</v>
      </c>
      <c r="R1453" s="12">
        <f t="shared" si="294"/>
        <v>3.9</v>
      </c>
      <c r="S1453" s="12">
        <f t="shared" si="295"/>
        <v>0</v>
      </c>
      <c r="T1453" s="12">
        <f t="shared" si="296"/>
        <v>0</v>
      </c>
      <c r="U1453" s="12">
        <f t="shared" si="297"/>
        <v>0</v>
      </c>
      <c r="V1453" s="13" t="str">
        <f t="shared" ca="1" si="298"/>
        <v>Greater Than 8 Weeks Old</v>
      </c>
    </row>
    <row r="1454" spans="1:22" x14ac:dyDescent="0.45">
      <c r="A1454" s="2" t="s">
        <v>147</v>
      </c>
      <c r="B1454" s="5">
        <v>43690</v>
      </c>
      <c r="C1454" s="5" t="s">
        <v>367</v>
      </c>
      <c r="D1454" s="5" t="s">
        <v>368</v>
      </c>
      <c r="E1454" s="6">
        <v>1</v>
      </c>
      <c r="F1454" s="3">
        <v>79</v>
      </c>
      <c r="G1454" s="3">
        <v>19.940000000000001</v>
      </c>
      <c r="H1454" s="8">
        <f t="shared" si="286"/>
        <v>19.940000000000001</v>
      </c>
      <c r="I1454" s="3">
        <v>59.06</v>
      </c>
      <c r="J1454" s="4">
        <v>0.75</v>
      </c>
      <c r="K1454" s="2" t="str">
        <f t="shared" si="287"/>
        <v>Tuesday</v>
      </c>
      <c r="L1454" s="5">
        <f t="shared" si="288"/>
        <v>43693</v>
      </c>
      <c r="M1454" s="2" t="str">
        <f t="shared" si="289"/>
        <v>Friday</v>
      </c>
      <c r="N1454" s="2" t="str">
        <f t="shared" si="290"/>
        <v>Friday</v>
      </c>
      <c r="O1454" s="12">
        <f t="shared" si="291"/>
        <v>0.05</v>
      </c>
      <c r="P1454" s="11" t="str">
        <f t="shared" si="292"/>
        <v>High Cost per Unit</v>
      </c>
      <c r="Q1454" s="12">
        <f t="shared" si="293"/>
        <v>7.9</v>
      </c>
      <c r="R1454" s="12">
        <f t="shared" si="294"/>
        <v>0</v>
      </c>
      <c r="S1454" s="12">
        <f t="shared" si="295"/>
        <v>0</v>
      </c>
      <c r="T1454" s="12">
        <f t="shared" si="296"/>
        <v>0</v>
      </c>
      <c r="U1454" s="12">
        <f t="shared" si="297"/>
        <v>0</v>
      </c>
      <c r="V1454" s="13" t="str">
        <f t="shared" ca="1" si="298"/>
        <v>Greater Than 8 Weeks Old</v>
      </c>
    </row>
    <row r="1455" spans="1:22" x14ac:dyDescent="0.45">
      <c r="A1455" s="2" t="s">
        <v>133</v>
      </c>
      <c r="B1455" s="5">
        <v>43690</v>
      </c>
      <c r="C1455" s="5" t="s">
        <v>367</v>
      </c>
      <c r="D1455" s="5" t="s">
        <v>368</v>
      </c>
      <c r="E1455" s="6">
        <v>1</v>
      </c>
      <c r="F1455" s="3">
        <v>50</v>
      </c>
      <c r="G1455" s="3">
        <v>12.75</v>
      </c>
      <c r="H1455" s="8">
        <f t="shared" si="286"/>
        <v>12.75</v>
      </c>
      <c r="I1455" s="3">
        <v>37.25</v>
      </c>
      <c r="J1455" s="4">
        <v>0.75</v>
      </c>
      <c r="K1455" s="2" t="str">
        <f t="shared" si="287"/>
        <v>Tuesday</v>
      </c>
      <c r="L1455" s="5">
        <f t="shared" si="288"/>
        <v>43693</v>
      </c>
      <c r="M1455" s="2" t="str">
        <f t="shared" si="289"/>
        <v>Friday</v>
      </c>
      <c r="N1455" s="2" t="str">
        <f t="shared" si="290"/>
        <v>Friday</v>
      </c>
      <c r="O1455" s="12">
        <f t="shared" si="291"/>
        <v>0.05</v>
      </c>
      <c r="P1455" s="11" t="str">
        <f t="shared" si="292"/>
        <v>Low Cost per Unit</v>
      </c>
      <c r="Q1455" s="12">
        <f t="shared" si="293"/>
        <v>5</v>
      </c>
      <c r="R1455" s="12">
        <f t="shared" si="294"/>
        <v>0</v>
      </c>
      <c r="S1455" s="12">
        <f t="shared" si="295"/>
        <v>0</v>
      </c>
      <c r="T1455" s="12">
        <f t="shared" si="296"/>
        <v>0</v>
      </c>
      <c r="U1455" s="12">
        <f t="shared" si="297"/>
        <v>0</v>
      </c>
      <c r="V1455" s="13" t="str">
        <f t="shared" ca="1" si="298"/>
        <v>Greater Than 8 Weeks Old</v>
      </c>
    </row>
    <row r="1456" spans="1:22" x14ac:dyDescent="0.45">
      <c r="A1456" s="2" t="s">
        <v>95</v>
      </c>
      <c r="B1456" s="5">
        <v>43690</v>
      </c>
      <c r="C1456" s="5" t="s">
        <v>367</v>
      </c>
      <c r="D1456" s="5" t="s">
        <v>368</v>
      </c>
      <c r="E1456" s="6">
        <v>1</v>
      </c>
      <c r="F1456" s="3">
        <v>89</v>
      </c>
      <c r="G1456" s="3">
        <v>32.520000000000003</v>
      </c>
      <c r="H1456" s="8">
        <f t="shared" si="286"/>
        <v>32.520000000000003</v>
      </c>
      <c r="I1456" s="3">
        <v>56.48</v>
      </c>
      <c r="J1456" s="4">
        <v>0.63</v>
      </c>
      <c r="K1456" s="2" t="str">
        <f t="shared" si="287"/>
        <v>Tuesday</v>
      </c>
      <c r="L1456" s="5">
        <f t="shared" si="288"/>
        <v>43693</v>
      </c>
      <c r="M1456" s="2" t="str">
        <f t="shared" si="289"/>
        <v>Friday</v>
      </c>
      <c r="N1456" s="2" t="str">
        <f t="shared" si="290"/>
        <v>Friday</v>
      </c>
      <c r="O1456" s="12">
        <f t="shared" si="291"/>
        <v>0.05</v>
      </c>
      <c r="P1456" s="11" t="str">
        <f t="shared" si="292"/>
        <v>High Cost per Unit</v>
      </c>
      <c r="Q1456" s="12">
        <f t="shared" si="293"/>
        <v>8.9</v>
      </c>
      <c r="R1456" s="12">
        <f t="shared" si="294"/>
        <v>0</v>
      </c>
      <c r="S1456" s="12">
        <f t="shared" si="295"/>
        <v>0</v>
      </c>
      <c r="T1456" s="12">
        <f t="shared" si="296"/>
        <v>0</v>
      </c>
      <c r="U1456" s="12">
        <f t="shared" si="297"/>
        <v>0</v>
      </c>
      <c r="V1456" s="13" t="str">
        <f t="shared" ca="1" si="298"/>
        <v>Greater Than 8 Weeks Old</v>
      </c>
    </row>
    <row r="1457" spans="1:22" x14ac:dyDescent="0.45">
      <c r="A1457" s="2" t="s">
        <v>173</v>
      </c>
      <c r="B1457" s="5">
        <v>43690</v>
      </c>
      <c r="C1457" s="5" t="s">
        <v>367</v>
      </c>
      <c r="D1457" s="5" t="s">
        <v>368</v>
      </c>
      <c r="E1457" s="6">
        <v>1</v>
      </c>
      <c r="F1457" s="3">
        <v>109</v>
      </c>
      <c r="G1457" s="3">
        <v>35.409999999999997</v>
      </c>
      <c r="H1457" s="8">
        <f t="shared" si="286"/>
        <v>35.409999999999997</v>
      </c>
      <c r="I1457" s="3">
        <v>73.59</v>
      </c>
      <c r="J1457" s="4">
        <v>0.68</v>
      </c>
      <c r="K1457" s="2" t="str">
        <f t="shared" si="287"/>
        <v>Tuesday</v>
      </c>
      <c r="L1457" s="5">
        <f t="shared" si="288"/>
        <v>43693</v>
      </c>
      <c r="M1457" s="2" t="str">
        <f t="shared" si="289"/>
        <v>Friday</v>
      </c>
      <c r="N1457" s="2" t="str">
        <f t="shared" si="290"/>
        <v>Friday</v>
      </c>
      <c r="O1457" s="12">
        <f t="shared" si="291"/>
        <v>0.05</v>
      </c>
      <c r="P1457" s="11" t="str">
        <f t="shared" si="292"/>
        <v>High Cost per Unit</v>
      </c>
      <c r="Q1457" s="12">
        <f t="shared" si="293"/>
        <v>10.9</v>
      </c>
      <c r="R1457" s="12">
        <f t="shared" si="294"/>
        <v>0</v>
      </c>
      <c r="S1457" s="12">
        <f t="shared" si="295"/>
        <v>0</v>
      </c>
      <c r="T1457" s="12">
        <f t="shared" si="296"/>
        <v>0</v>
      </c>
      <c r="U1457" s="12">
        <f t="shared" si="297"/>
        <v>0</v>
      </c>
      <c r="V1457" s="13" t="str">
        <f t="shared" ca="1" si="298"/>
        <v>Greater Than 8 Weeks Old</v>
      </c>
    </row>
    <row r="1458" spans="1:22" x14ac:dyDescent="0.45">
      <c r="A1458" s="2" t="s">
        <v>159</v>
      </c>
      <c r="B1458" s="5">
        <v>43690</v>
      </c>
      <c r="C1458" s="5" t="s">
        <v>367</v>
      </c>
      <c r="D1458" s="5" t="s">
        <v>368</v>
      </c>
      <c r="E1458" s="6">
        <v>2</v>
      </c>
      <c r="F1458" s="3">
        <v>158</v>
      </c>
      <c r="G1458" s="3">
        <v>54.34</v>
      </c>
      <c r="H1458" s="8">
        <f t="shared" si="286"/>
        <v>27.17</v>
      </c>
      <c r="I1458" s="3">
        <v>103.66</v>
      </c>
      <c r="J1458" s="4">
        <v>0.66</v>
      </c>
      <c r="K1458" s="2" t="str">
        <f t="shared" si="287"/>
        <v>Tuesday</v>
      </c>
      <c r="L1458" s="5">
        <f t="shared" si="288"/>
        <v>43693</v>
      </c>
      <c r="M1458" s="2" t="str">
        <f t="shared" si="289"/>
        <v>Friday</v>
      </c>
      <c r="N1458" s="2" t="str">
        <f t="shared" si="290"/>
        <v>Friday</v>
      </c>
      <c r="O1458" s="12">
        <f t="shared" si="291"/>
        <v>0.1</v>
      </c>
      <c r="P1458" s="11" t="str">
        <f t="shared" si="292"/>
        <v>High Cost per Unit</v>
      </c>
      <c r="Q1458" s="12">
        <f t="shared" si="293"/>
        <v>15.8</v>
      </c>
      <c r="R1458" s="12">
        <f t="shared" si="294"/>
        <v>4.74</v>
      </c>
      <c r="S1458" s="12">
        <f t="shared" si="295"/>
        <v>0</v>
      </c>
      <c r="T1458" s="12">
        <f t="shared" si="296"/>
        <v>0</v>
      </c>
      <c r="U1458" s="12">
        <f t="shared" si="297"/>
        <v>0</v>
      </c>
      <c r="V1458" s="13" t="str">
        <f t="shared" ca="1" si="298"/>
        <v>Greater Than 8 Weeks Old</v>
      </c>
    </row>
    <row r="1459" spans="1:22" x14ac:dyDescent="0.45">
      <c r="A1459" s="2" t="s">
        <v>291</v>
      </c>
      <c r="B1459" s="5">
        <v>43690</v>
      </c>
      <c r="C1459" s="5" t="s">
        <v>367</v>
      </c>
      <c r="D1459" s="5" t="s">
        <v>368</v>
      </c>
      <c r="E1459" s="6">
        <v>1</v>
      </c>
      <c r="F1459" s="3">
        <v>99.99</v>
      </c>
      <c r="G1459" s="3">
        <v>42.17</v>
      </c>
      <c r="H1459" s="8">
        <f t="shared" si="286"/>
        <v>42.17</v>
      </c>
      <c r="I1459" s="3">
        <v>57.82</v>
      </c>
      <c r="J1459" s="4">
        <v>0.57999999999999996</v>
      </c>
      <c r="K1459" s="2" t="str">
        <f t="shared" si="287"/>
        <v>Tuesday</v>
      </c>
      <c r="L1459" s="5">
        <f t="shared" si="288"/>
        <v>43693</v>
      </c>
      <c r="M1459" s="2" t="str">
        <f t="shared" si="289"/>
        <v>Friday</v>
      </c>
      <c r="N1459" s="2" t="str">
        <f t="shared" si="290"/>
        <v>Friday</v>
      </c>
      <c r="O1459" s="12">
        <f t="shared" si="291"/>
        <v>0.05</v>
      </c>
      <c r="P1459" s="11" t="str">
        <f t="shared" si="292"/>
        <v>High Cost per Unit</v>
      </c>
      <c r="Q1459" s="12">
        <f t="shared" si="293"/>
        <v>9.9990000000000006</v>
      </c>
      <c r="R1459" s="12">
        <f t="shared" si="294"/>
        <v>0</v>
      </c>
      <c r="S1459" s="12">
        <f t="shared" si="295"/>
        <v>0</v>
      </c>
      <c r="T1459" s="12">
        <f t="shared" si="296"/>
        <v>0</v>
      </c>
      <c r="U1459" s="12">
        <f t="shared" si="297"/>
        <v>0</v>
      </c>
      <c r="V1459" s="13" t="str">
        <f t="shared" ca="1" si="298"/>
        <v>Greater Than 8 Weeks Old</v>
      </c>
    </row>
    <row r="1460" spans="1:22" x14ac:dyDescent="0.45">
      <c r="A1460" s="2" t="s">
        <v>286</v>
      </c>
      <c r="B1460" s="5">
        <v>43690</v>
      </c>
      <c r="C1460" s="5" t="s">
        <v>367</v>
      </c>
      <c r="D1460" s="5" t="s">
        <v>368</v>
      </c>
      <c r="E1460" s="6">
        <v>1</v>
      </c>
      <c r="F1460" s="3">
        <v>75</v>
      </c>
      <c r="G1460" s="3">
        <v>16.2</v>
      </c>
      <c r="H1460" s="8">
        <f t="shared" si="286"/>
        <v>16.2</v>
      </c>
      <c r="I1460" s="3">
        <v>58.8</v>
      </c>
      <c r="J1460" s="4">
        <v>0.78</v>
      </c>
      <c r="K1460" s="2" t="str">
        <f t="shared" si="287"/>
        <v>Tuesday</v>
      </c>
      <c r="L1460" s="5">
        <f t="shared" si="288"/>
        <v>43693</v>
      </c>
      <c r="M1460" s="2" t="str">
        <f t="shared" si="289"/>
        <v>Friday</v>
      </c>
      <c r="N1460" s="2" t="str">
        <f t="shared" si="290"/>
        <v>Friday</v>
      </c>
      <c r="O1460" s="12">
        <f t="shared" si="291"/>
        <v>0.05</v>
      </c>
      <c r="P1460" s="11" t="str">
        <f t="shared" si="292"/>
        <v>Low Cost per Unit</v>
      </c>
      <c r="Q1460" s="12">
        <f t="shared" si="293"/>
        <v>7.5</v>
      </c>
      <c r="R1460" s="12">
        <f t="shared" si="294"/>
        <v>0</v>
      </c>
      <c r="S1460" s="12">
        <f t="shared" si="295"/>
        <v>0</v>
      </c>
      <c r="T1460" s="12">
        <f t="shared" si="296"/>
        <v>0</v>
      </c>
      <c r="U1460" s="12">
        <f t="shared" si="297"/>
        <v>0</v>
      </c>
      <c r="V1460" s="13" t="str">
        <f t="shared" ca="1" si="298"/>
        <v>Greater Than 8 Weeks Old</v>
      </c>
    </row>
    <row r="1461" spans="1:22" x14ac:dyDescent="0.45">
      <c r="A1461" s="2" t="s">
        <v>292</v>
      </c>
      <c r="B1461" s="5">
        <v>43690</v>
      </c>
      <c r="C1461" s="5" t="s">
        <v>367</v>
      </c>
      <c r="D1461" s="5" t="s">
        <v>368</v>
      </c>
      <c r="E1461" s="6">
        <v>2</v>
      </c>
      <c r="F1461" s="3">
        <v>77.98</v>
      </c>
      <c r="G1461" s="3">
        <v>42.86</v>
      </c>
      <c r="H1461" s="8">
        <f t="shared" si="286"/>
        <v>21.43</v>
      </c>
      <c r="I1461" s="3">
        <v>35.119999999999997</v>
      </c>
      <c r="J1461" s="4">
        <v>0.45</v>
      </c>
      <c r="K1461" s="2" t="str">
        <f t="shared" si="287"/>
        <v>Tuesday</v>
      </c>
      <c r="L1461" s="5">
        <f t="shared" si="288"/>
        <v>43693</v>
      </c>
      <c r="M1461" s="2" t="str">
        <f t="shared" si="289"/>
        <v>Friday</v>
      </c>
      <c r="N1461" s="2" t="str">
        <f t="shared" si="290"/>
        <v>Friday</v>
      </c>
      <c r="O1461" s="12">
        <f t="shared" si="291"/>
        <v>0.1</v>
      </c>
      <c r="P1461" s="11" t="str">
        <f t="shared" si="292"/>
        <v>High Cost per Unit</v>
      </c>
      <c r="Q1461" s="12">
        <f t="shared" si="293"/>
        <v>7.7980000000000009</v>
      </c>
      <c r="R1461" s="12">
        <f t="shared" si="294"/>
        <v>2.3393999999999999</v>
      </c>
      <c r="S1461" s="12">
        <f t="shared" si="295"/>
        <v>0</v>
      </c>
      <c r="T1461" s="12">
        <f t="shared" si="296"/>
        <v>0</v>
      </c>
      <c r="U1461" s="12">
        <f t="shared" si="297"/>
        <v>0</v>
      </c>
      <c r="V1461" s="13" t="str">
        <f t="shared" ca="1" si="298"/>
        <v>Greater Than 8 Weeks Old</v>
      </c>
    </row>
    <row r="1462" spans="1:22" x14ac:dyDescent="0.45">
      <c r="A1462" s="2" t="s">
        <v>183</v>
      </c>
      <c r="B1462" s="5">
        <v>43690</v>
      </c>
      <c r="C1462" s="5" t="s">
        <v>367</v>
      </c>
      <c r="D1462" s="5" t="s">
        <v>368</v>
      </c>
      <c r="E1462" s="6">
        <v>1</v>
      </c>
      <c r="F1462" s="3">
        <v>59</v>
      </c>
      <c r="G1462" s="3">
        <v>18.75</v>
      </c>
      <c r="H1462" s="8">
        <f t="shared" si="286"/>
        <v>18.75</v>
      </c>
      <c r="I1462" s="3">
        <v>40.25</v>
      </c>
      <c r="J1462" s="4">
        <v>0.68</v>
      </c>
      <c r="K1462" s="2" t="str">
        <f t="shared" si="287"/>
        <v>Tuesday</v>
      </c>
      <c r="L1462" s="5">
        <f t="shared" si="288"/>
        <v>43693</v>
      </c>
      <c r="M1462" s="2" t="str">
        <f t="shared" si="289"/>
        <v>Friday</v>
      </c>
      <c r="N1462" s="2" t="str">
        <f t="shared" si="290"/>
        <v>Friday</v>
      </c>
      <c r="O1462" s="12">
        <f t="shared" si="291"/>
        <v>0.05</v>
      </c>
      <c r="P1462" s="11" t="str">
        <f t="shared" si="292"/>
        <v>High Cost per Unit</v>
      </c>
      <c r="Q1462" s="12">
        <f t="shared" si="293"/>
        <v>5.9</v>
      </c>
      <c r="R1462" s="12">
        <f t="shared" si="294"/>
        <v>0</v>
      </c>
      <c r="S1462" s="12">
        <f t="shared" si="295"/>
        <v>0</v>
      </c>
      <c r="T1462" s="12">
        <f t="shared" si="296"/>
        <v>0</v>
      </c>
      <c r="U1462" s="12">
        <f t="shared" si="297"/>
        <v>0</v>
      </c>
      <c r="V1462" s="13" t="str">
        <f t="shared" ca="1" si="298"/>
        <v>Greater Than 8 Weeks Old</v>
      </c>
    </row>
    <row r="1463" spans="1:22" x14ac:dyDescent="0.45">
      <c r="A1463" s="2" t="s">
        <v>209</v>
      </c>
      <c r="B1463" s="5">
        <v>43690</v>
      </c>
      <c r="C1463" s="5" t="s">
        <v>369</v>
      </c>
      <c r="D1463" s="5" t="s">
        <v>370</v>
      </c>
      <c r="E1463" s="6">
        <v>27</v>
      </c>
      <c r="F1463" s="3">
        <v>1346.76</v>
      </c>
      <c r="G1463" s="3">
        <v>742.5</v>
      </c>
      <c r="H1463" s="8">
        <f t="shared" si="286"/>
        <v>27.5</v>
      </c>
      <c r="I1463" s="3">
        <v>604.26</v>
      </c>
      <c r="J1463" s="4">
        <v>0.45</v>
      </c>
      <c r="K1463" s="2" t="str">
        <f t="shared" si="287"/>
        <v>Tuesday</v>
      </c>
      <c r="L1463" s="5">
        <f t="shared" si="288"/>
        <v>43693</v>
      </c>
      <c r="M1463" s="2" t="str">
        <f t="shared" si="289"/>
        <v>Friday</v>
      </c>
      <c r="N1463" s="2" t="str">
        <f t="shared" si="290"/>
        <v>Friday</v>
      </c>
      <c r="O1463" s="12">
        <f t="shared" si="291"/>
        <v>1.35</v>
      </c>
      <c r="P1463" s="11" t="str">
        <f t="shared" si="292"/>
        <v>High Cost per Unit</v>
      </c>
      <c r="Q1463" s="12">
        <f t="shared" si="293"/>
        <v>0</v>
      </c>
      <c r="R1463" s="12">
        <f t="shared" si="294"/>
        <v>40.402799999999999</v>
      </c>
      <c r="S1463" s="12">
        <f t="shared" si="295"/>
        <v>0</v>
      </c>
      <c r="T1463" s="12">
        <f t="shared" si="296"/>
        <v>0</v>
      </c>
      <c r="U1463" s="12">
        <f t="shared" si="297"/>
        <v>0</v>
      </c>
      <c r="V1463" s="13" t="str">
        <f t="shared" ca="1" si="298"/>
        <v>Greater Than 8 Weeks Old</v>
      </c>
    </row>
    <row r="1464" spans="1:22" x14ac:dyDescent="0.45">
      <c r="A1464" s="2" t="s">
        <v>10</v>
      </c>
      <c r="B1464" s="5">
        <v>43690</v>
      </c>
      <c r="C1464" s="5" t="s">
        <v>369</v>
      </c>
      <c r="D1464" s="5" t="s">
        <v>372</v>
      </c>
      <c r="E1464" s="6">
        <v>1</v>
      </c>
      <c r="F1464" s="3">
        <v>45</v>
      </c>
      <c r="G1464" s="3">
        <v>16.21</v>
      </c>
      <c r="H1464" s="8">
        <f t="shared" si="286"/>
        <v>16.21</v>
      </c>
      <c r="I1464" s="3">
        <v>28.79</v>
      </c>
      <c r="J1464" s="4">
        <v>0.64</v>
      </c>
      <c r="K1464" s="2" t="str">
        <f t="shared" si="287"/>
        <v>Tuesday</v>
      </c>
      <c r="L1464" s="5">
        <f t="shared" si="288"/>
        <v>43693</v>
      </c>
      <c r="M1464" s="2" t="str">
        <f t="shared" si="289"/>
        <v>Friday</v>
      </c>
      <c r="N1464" s="2" t="str">
        <f t="shared" si="290"/>
        <v>Friday</v>
      </c>
      <c r="O1464" s="12">
        <f t="shared" si="291"/>
        <v>0.05</v>
      </c>
      <c r="P1464" s="11" t="str">
        <f t="shared" si="292"/>
        <v>Low Cost per Unit</v>
      </c>
      <c r="Q1464" s="12">
        <f t="shared" si="293"/>
        <v>0</v>
      </c>
      <c r="R1464" s="12">
        <f t="shared" si="294"/>
        <v>0</v>
      </c>
      <c r="S1464" s="12">
        <f t="shared" si="295"/>
        <v>0</v>
      </c>
      <c r="T1464" s="12">
        <f t="shared" si="296"/>
        <v>0</v>
      </c>
      <c r="U1464" s="12">
        <f t="shared" si="297"/>
        <v>0</v>
      </c>
      <c r="V1464" s="13" t="str">
        <f t="shared" ca="1" si="298"/>
        <v>Greater Than 8 Weeks Old</v>
      </c>
    </row>
    <row r="1465" spans="1:22" x14ac:dyDescent="0.45">
      <c r="A1465" s="2" t="s">
        <v>295</v>
      </c>
      <c r="B1465" s="5">
        <v>43690</v>
      </c>
      <c r="C1465" s="5" t="s">
        <v>371</v>
      </c>
      <c r="D1465" s="5" t="s">
        <v>371</v>
      </c>
      <c r="E1465" s="6">
        <v>7</v>
      </c>
      <c r="F1465" s="3">
        <v>48.93</v>
      </c>
      <c r="G1465" s="3">
        <v>31.29</v>
      </c>
      <c r="H1465" s="8">
        <f t="shared" si="286"/>
        <v>4.47</v>
      </c>
      <c r="I1465" s="3">
        <v>17.64</v>
      </c>
      <c r="J1465" s="4">
        <v>0.36</v>
      </c>
      <c r="K1465" s="2" t="str">
        <f t="shared" si="287"/>
        <v>Tuesday</v>
      </c>
      <c r="L1465" s="5">
        <f t="shared" si="288"/>
        <v>43693</v>
      </c>
      <c r="M1465" s="2" t="str">
        <f t="shared" si="289"/>
        <v>Friday</v>
      </c>
      <c r="N1465" s="2" t="str">
        <f t="shared" si="290"/>
        <v>Friday</v>
      </c>
      <c r="O1465" s="12">
        <f t="shared" si="291"/>
        <v>0.35000000000000003</v>
      </c>
      <c r="P1465" s="11" t="str">
        <f t="shared" si="292"/>
        <v>Low Cost per Unit</v>
      </c>
      <c r="Q1465" s="12">
        <f t="shared" si="293"/>
        <v>0</v>
      </c>
      <c r="R1465" s="12">
        <f t="shared" si="294"/>
        <v>1.4679</v>
      </c>
      <c r="S1465" s="12">
        <f t="shared" si="295"/>
        <v>0</v>
      </c>
      <c r="T1465" s="12">
        <f t="shared" si="296"/>
        <v>0</v>
      </c>
      <c r="U1465" s="12">
        <f t="shared" si="297"/>
        <v>0</v>
      </c>
      <c r="V1465" s="13" t="str">
        <f t="shared" ca="1" si="298"/>
        <v>Greater Than 8 Weeks Old</v>
      </c>
    </row>
    <row r="1466" spans="1:22" x14ac:dyDescent="0.45">
      <c r="A1466" s="2" t="s">
        <v>213</v>
      </c>
      <c r="B1466" s="5">
        <v>43690</v>
      </c>
      <c r="C1466" s="5" t="s">
        <v>369</v>
      </c>
      <c r="D1466" s="5" t="s">
        <v>374</v>
      </c>
      <c r="E1466" s="6">
        <v>11</v>
      </c>
      <c r="F1466" s="3">
        <v>231</v>
      </c>
      <c r="G1466" s="3">
        <v>78.87</v>
      </c>
      <c r="H1466" s="8">
        <f t="shared" si="286"/>
        <v>7.1700000000000008</v>
      </c>
      <c r="I1466" s="3">
        <v>152.13</v>
      </c>
      <c r="J1466" s="4">
        <v>0.66</v>
      </c>
      <c r="K1466" s="2" t="str">
        <f t="shared" si="287"/>
        <v>Tuesday</v>
      </c>
      <c r="L1466" s="5">
        <f t="shared" si="288"/>
        <v>43693</v>
      </c>
      <c r="M1466" s="2" t="str">
        <f t="shared" si="289"/>
        <v>Friday</v>
      </c>
      <c r="N1466" s="2" t="str">
        <f t="shared" si="290"/>
        <v>Friday</v>
      </c>
      <c r="O1466" s="12">
        <f t="shared" si="291"/>
        <v>0.55000000000000004</v>
      </c>
      <c r="P1466" s="11" t="str">
        <f t="shared" si="292"/>
        <v>Low Cost per Unit</v>
      </c>
      <c r="Q1466" s="12">
        <f t="shared" si="293"/>
        <v>0</v>
      </c>
      <c r="R1466" s="12">
        <f t="shared" si="294"/>
        <v>6.93</v>
      </c>
      <c r="S1466" s="12">
        <f t="shared" si="295"/>
        <v>0</v>
      </c>
      <c r="T1466" s="12">
        <f t="shared" si="296"/>
        <v>0</v>
      </c>
      <c r="U1466" s="12">
        <f t="shared" si="297"/>
        <v>0</v>
      </c>
      <c r="V1466" s="13" t="str">
        <f t="shared" ca="1" si="298"/>
        <v>Greater Than 8 Weeks Old</v>
      </c>
    </row>
    <row r="1467" spans="1:22" x14ac:dyDescent="0.45">
      <c r="A1467" s="2" t="s">
        <v>176</v>
      </c>
      <c r="B1467" s="5">
        <v>43690</v>
      </c>
      <c r="C1467" s="5" t="s">
        <v>369</v>
      </c>
      <c r="D1467" s="5" t="s">
        <v>375</v>
      </c>
      <c r="E1467" s="6">
        <v>6</v>
      </c>
      <c r="F1467" s="3">
        <v>30</v>
      </c>
      <c r="G1467" s="3">
        <v>1.5</v>
      </c>
      <c r="H1467" s="8">
        <f t="shared" si="286"/>
        <v>0.25</v>
      </c>
      <c r="I1467" s="3">
        <v>28.5</v>
      </c>
      <c r="J1467" s="4">
        <v>0.95</v>
      </c>
      <c r="K1467" s="2" t="str">
        <f t="shared" si="287"/>
        <v>Tuesday</v>
      </c>
      <c r="L1467" s="5">
        <f t="shared" si="288"/>
        <v>43693</v>
      </c>
      <c r="M1467" s="2" t="str">
        <f t="shared" si="289"/>
        <v>Friday</v>
      </c>
      <c r="N1467" s="2" t="str">
        <f t="shared" si="290"/>
        <v>Friday</v>
      </c>
      <c r="O1467" s="12">
        <f t="shared" si="291"/>
        <v>0.30000000000000004</v>
      </c>
      <c r="P1467" s="11" t="str">
        <f t="shared" si="292"/>
        <v>Low Cost per Unit</v>
      </c>
      <c r="Q1467" s="12">
        <f t="shared" si="293"/>
        <v>0</v>
      </c>
      <c r="R1467" s="12">
        <f t="shared" si="294"/>
        <v>0.89999999999999991</v>
      </c>
      <c r="S1467" s="12">
        <f t="shared" si="295"/>
        <v>4.5</v>
      </c>
      <c r="T1467" s="12">
        <f t="shared" si="296"/>
        <v>0</v>
      </c>
      <c r="U1467" s="12">
        <f t="shared" si="297"/>
        <v>0</v>
      </c>
      <c r="V1467" s="13" t="str">
        <f t="shared" ca="1" si="298"/>
        <v>Greater Than 8 Weeks Old</v>
      </c>
    </row>
    <row r="1468" spans="1:22" x14ac:dyDescent="0.45">
      <c r="A1468" s="2" t="s">
        <v>15</v>
      </c>
      <c r="B1468" s="5">
        <v>43690</v>
      </c>
      <c r="C1468" s="5" t="s">
        <v>369</v>
      </c>
      <c r="D1468" s="5" t="s">
        <v>375</v>
      </c>
      <c r="E1468" s="6">
        <v>1</v>
      </c>
      <c r="F1468" s="3">
        <v>32</v>
      </c>
      <c r="G1468" s="3">
        <v>5.5</v>
      </c>
      <c r="H1468" s="8">
        <f t="shared" si="286"/>
        <v>5.5</v>
      </c>
      <c r="I1468" s="3">
        <v>26.5</v>
      </c>
      <c r="J1468" s="4">
        <v>0.83</v>
      </c>
      <c r="K1468" s="2" t="str">
        <f t="shared" si="287"/>
        <v>Tuesday</v>
      </c>
      <c r="L1468" s="5">
        <f t="shared" si="288"/>
        <v>43693</v>
      </c>
      <c r="M1468" s="2" t="str">
        <f t="shared" si="289"/>
        <v>Friday</v>
      </c>
      <c r="N1468" s="2" t="str">
        <f t="shared" si="290"/>
        <v>Friday</v>
      </c>
      <c r="O1468" s="12">
        <f t="shared" si="291"/>
        <v>0.05</v>
      </c>
      <c r="P1468" s="11" t="str">
        <f t="shared" si="292"/>
        <v>Low Cost per Unit</v>
      </c>
      <c r="Q1468" s="12">
        <f t="shared" si="293"/>
        <v>0</v>
      </c>
      <c r="R1468" s="12">
        <f t="shared" si="294"/>
        <v>0</v>
      </c>
      <c r="S1468" s="12">
        <f t="shared" si="295"/>
        <v>4.8</v>
      </c>
      <c r="T1468" s="12">
        <f t="shared" si="296"/>
        <v>0</v>
      </c>
      <c r="U1468" s="12">
        <f t="shared" si="297"/>
        <v>0</v>
      </c>
      <c r="V1468" s="13" t="str">
        <f t="shared" ca="1" si="298"/>
        <v>Greater Than 8 Weeks Old</v>
      </c>
    </row>
    <row r="1469" spans="1:22" x14ac:dyDescent="0.45">
      <c r="A1469" s="2" t="s">
        <v>135</v>
      </c>
      <c r="B1469" s="5">
        <v>43690</v>
      </c>
      <c r="C1469" s="5" t="s">
        <v>369</v>
      </c>
      <c r="D1469" s="5" t="s">
        <v>375</v>
      </c>
      <c r="E1469" s="6">
        <v>3</v>
      </c>
      <c r="F1469" s="3">
        <v>17.97</v>
      </c>
      <c r="G1469" s="3">
        <v>6.3</v>
      </c>
      <c r="H1469" s="8">
        <f t="shared" si="286"/>
        <v>2.1</v>
      </c>
      <c r="I1469" s="3">
        <v>11.67</v>
      </c>
      <c r="J1469" s="4">
        <v>0.65</v>
      </c>
      <c r="K1469" s="2" t="str">
        <f t="shared" si="287"/>
        <v>Tuesday</v>
      </c>
      <c r="L1469" s="5">
        <f t="shared" si="288"/>
        <v>43693</v>
      </c>
      <c r="M1469" s="2" t="str">
        <f t="shared" si="289"/>
        <v>Friday</v>
      </c>
      <c r="N1469" s="2" t="str">
        <f t="shared" si="290"/>
        <v>Friday</v>
      </c>
      <c r="O1469" s="12">
        <f t="shared" si="291"/>
        <v>0.15000000000000002</v>
      </c>
      <c r="P1469" s="11" t="str">
        <f t="shared" si="292"/>
        <v>Low Cost per Unit</v>
      </c>
      <c r="Q1469" s="12">
        <f t="shared" si="293"/>
        <v>0</v>
      </c>
      <c r="R1469" s="12">
        <f t="shared" si="294"/>
        <v>0.53909999999999991</v>
      </c>
      <c r="S1469" s="12">
        <f t="shared" si="295"/>
        <v>2.6954999999999996</v>
      </c>
      <c r="T1469" s="12">
        <f t="shared" si="296"/>
        <v>0</v>
      </c>
      <c r="U1469" s="12">
        <f t="shared" si="297"/>
        <v>0</v>
      </c>
      <c r="V1469" s="13" t="str">
        <f t="shared" ca="1" si="298"/>
        <v>Greater Than 8 Weeks Old</v>
      </c>
    </row>
    <row r="1470" spans="1:22" x14ac:dyDescent="0.45">
      <c r="A1470" s="2" t="s">
        <v>98</v>
      </c>
      <c r="B1470" s="5">
        <v>43690</v>
      </c>
      <c r="C1470" s="5" t="s">
        <v>376</v>
      </c>
      <c r="D1470" s="5" t="s">
        <v>377</v>
      </c>
      <c r="E1470" s="6">
        <v>10</v>
      </c>
      <c r="F1470" s="3">
        <v>199.9</v>
      </c>
      <c r="G1470" s="3">
        <v>79.400000000000006</v>
      </c>
      <c r="H1470" s="8">
        <f t="shared" si="286"/>
        <v>7.94</v>
      </c>
      <c r="I1470" s="3">
        <v>120.5</v>
      </c>
      <c r="J1470" s="4">
        <v>0.6</v>
      </c>
      <c r="K1470" s="2" t="str">
        <f t="shared" si="287"/>
        <v>Tuesday</v>
      </c>
      <c r="L1470" s="5">
        <f t="shared" si="288"/>
        <v>43693</v>
      </c>
      <c r="M1470" s="2" t="str">
        <f t="shared" si="289"/>
        <v>Friday</v>
      </c>
      <c r="N1470" s="2" t="str">
        <f t="shared" si="290"/>
        <v>Friday</v>
      </c>
      <c r="O1470" s="12">
        <f t="shared" si="291"/>
        <v>0.5</v>
      </c>
      <c r="P1470" s="11" t="str">
        <f t="shared" si="292"/>
        <v>Low Cost per Unit</v>
      </c>
      <c r="Q1470" s="12">
        <f t="shared" si="293"/>
        <v>0</v>
      </c>
      <c r="R1470" s="12">
        <f t="shared" si="294"/>
        <v>5.9969999999999999</v>
      </c>
      <c r="S1470" s="12">
        <f t="shared" si="295"/>
        <v>0</v>
      </c>
      <c r="T1470" s="12">
        <f t="shared" si="296"/>
        <v>0</v>
      </c>
      <c r="U1470" s="12">
        <f t="shared" si="297"/>
        <v>0</v>
      </c>
      <c r="V1470" s="13" t="str">
        <f t="shared" ca="1" si="298"/>
        <v>Greater Than 8 Weeks Old</v>
      </c>
    </row>
    <row r="1471" spans="1:22" x14ac:dyDescent="0.45">
      <c r="A1471" s="2" t="s">
        <v>17</v>
      </c>
      <c r="B1471" s="5">
        <v>43690</v>
      </c>
      <c r="C1471" s="5" t="s">
        <v>376</v>
      </c>
      <c r="D1471" s="5" t="s">
        <v>377</v>
      </c>
      <c r="E1471" s="6">
        <v>2</v>
      </c>
      <c r="F1471" s="3">
        <v>58</v>
      </c>
      <c r="G1471" s="3">
        <v>12.4</v>
      </c>
      <c r="H1471" s="8">
        <f t="shared" si="286"/>
        <v>6.2</v>
      </c>
      <c r="I1471" s="3">
        <v>45.6</v>
      </c>
      <c r="J1471" s="4">
        <v>0.79</v>
      </c>
      <c r="K1471" s="2" t="str">
        <f t="shared" si="287"/>
        <v>Tuesday</v>
      </c>
      <c r="L1471" s="5">
        <f t="shared" si="288"/>
        <v>43693</v>
      </c>
      <c r="M1471" s="2" t="str">
        <f t="shared" si="289"/>
        <v>Friday</v>
      </c>
      <c r="N1471" s="2" t="str">
        <f t="shared" si="290"/>
        <v>Friday</v>
      </c>
      <c r="O1471" s="12">
        <f t="shared" si="291"/>
        <v>0.1</v>
      </c>
      <c r="P1471" s="11" t="str">
        <f t="shared" si="292"/>
        <v>Low Cost per Unit</v>
      </c>
      <c r="Q1471" s="12">
        <f t="shared" si="293"/>
        <v>0</v>
      </c>
      <c r="R1471" s="12">
        <f t="shared" si="294"/>
        <v>1.74</v>
      </c>
      <c r="S1471" s="12">
        <f t="shared" si="295"/>
        <v>0</v>
      </c>
      <c r="T1471" s="12">
        <f t="shared" si="296"/>
        <v>0</v>
      </c>
      <c r="U1471" s="12">
        <f t="shared" si="297"/>
        <v>0</v>
      </c>
      <c r="V1471" s="13" t="str">
        <f t="shared" ca="1" si="298"/>
        <v>Greater Than 8 Weeks Old</v>
      </c>
    </row>
    <row r="1472" spans="1:22" x14ac:dyDescent="0.45">
      <c r="A1472" s="2" t="s">
        <v>239</v>
      </c>
      <c r="B1472" s="5">
        <v>43690</v>
      </c>
      <c r="C1472" s="5" t="s">
        <v>376</v>
      </c>
      <c r="D1472" s="5" t="s">
        <v>377</v>
      </c>
      <c r="E1472" s="6">
        <v>11</v>
      </c>
      <c r="F1472" s="3">
        <v>164.89</v>
      </c>
      <c r="G1472" s="3">
        <v>72.599999999999994</v>
      </c>
      <c r="H1472" s="8">
        <f t="shared" si="286"/>
        <v>6.6</v>
      </c>
      <c r="I1472" s="3">
        <v>92.29</v>
      </c>
      <c r="J1472" s="4">
        <v>0.56000000000000005</v>
      </c>
      <c r="K1472" s="2" t="str">
        <f t="shared" si="287"/>
        <v>Tuesday</v>
      </c>
      <c r="L1472" s="5">
        <f t="shared" si="288"/>
        <v>43693</v>
      </c>
      <c r="M1472" s="2" t="str">
        <f t="shared" si="289"/>
        <v>Friday</v>
      </c>
      <c r="N1472" s="2" t="str">
        <f t="shared" si="290"/>
        <v>Friday</v>
      </c>
      <c r="O1472" s="12">
        <f t="shared" si="291"/>
        <v>0.55000000000000004</v>
      </c>
      <c r="P1472" s="11" t="str">
        <f t="shared" si="292"/>
        <v>Low Cost per Unit</v>
      </c>
      <c r="Q1472" s="12">
        <f t="shared" si="293"/>
        <v>0</v>
      </c>
      <c r="R1472" s="12">
        <f t="shared" si="294"/>
        <v>4.946699999999999</v>
      </c>
      <c r="S1472" s="12">
        <f t="shared" si="295"/>
        <v>0</v>
      </c>
      <c r="T1472" s="12">
        <f t="shared" si="296"/>
        <v>0</v>
      </c>
      <c r="U1472" s="12">
        <f t="shared" si="297"/>
        <v>0</v>
      </c>
      <c r="V1472" s="13" t="str">
        <f t="shared" ca="1" si="298"/>
        <v>Greater Than 8 Weeks Old</v>
      </c>
    </row>
    <row r="1473" spans="1:22" x14ac:dyDescent="0.45">
      <c r="A1473" s="2" t="s">
        <v>18</v>
      </c>
      <c r="B1473" s="5">
        <v>43690</v>
      </c>
      <c r="C1473" s="5" t="s">
        <v>376</v>
      </c>
      <c r="D1473" s="5" t="s">
        <v>377</v>
      </c>
      <c r="E1473" s="6">
        <v>2</v>
      </c>
      <c r="F1473" s="3">
        <v>50</v>
      </c>
      <c r="G1473" s="3">
        <v>13.14</v>
      </c>
      <c r="H1473" s="8">
        <f t="shared" si="286"/>
        <v>6.57</v>
      </c>
      <c r="I1473" s="3">
        <v>36.86</v>
      </c>
      <c r="J1473" s="4">
        <v>0.74</v>
      </c>
      <c r="K1473" s="2" t="str">
        <f t="shared" si="287"/>
        <v>Tuesday</v>
      </c>
      <c r="L1473" s="5">
        <f t="shared" si="288"/>
        <v>43693</v>
      </c>
      <c r="M1473" s="2" t="str">
        <f t="shared" si="289"/>
        <v>Friday</v>
      </c>
      <c r="N1473" s="2" t="str">
        <f t="shared" si="290"/>
        <v>Friday</v>
      </c>
      <c r="O1473" s="12">
        <f t="shared" si="291"/>
        <v>0.1</v>
      </c>
      <c r="P1473" s="11" t="str">
        <f t="shared" si="292"/>
        <v>Low Cost per Unit</v>
      </c>
      <c r="Q1473" s="12">
        <f t="shared" si="293"/>
        <v>0</v>
      </c>
      <c r="R1473" s="12">
        <f t="shared" si="294"/>
        <v>1.5</v>
      </c>
      <c r="S1473" s="12">
        <f t="shared" si="295"/>
        <v>0</v>
      </c>
      <c r="T1473" s="12">
        <f t="shared" si="296"/>
        <v>0</v>
      </c>
      <c r="U1473" s="12">
        <f t="shared" si="297"/>
        <v>0</v>
      </c>
      <c r="V1473" s="13" t="str">
        <f t="shared" ca="1" si="298"/>
        <v>Greater Than 8 Weeks Old</v>
      </c>
    </row>
    <row r="1474" spans="1:22" x14ac:dyDescent="0.45">
      <c r="A1474" s="2" t="s">
        <v>19</v>
      </c>
      <c r="B1474" s="5">
        <v>43690</v>
      </c>
      <c r="C1474" s="5" t="s">
        <v>378</v>
      </c>
      <c r="D1474" s="5" t="s">
        <v>379</v>
      </c>
      <c r="E1474" s="6">
        <v>1</v>
      </c>
      <c r="F1474" s="3">
        <v>69</v>
      </c>
      <c r="G1474" s="3">
        <v>20.059999999999999</v>
      </c>
      <c r="H1474" s="8">
        <f t="shared" si="286"/>
        <v>20.059999999999999</v>
      </c>
      <c r="I1474" s="3">
        <v>48.94</v>
      </c>
      <c r="J1474" s="4">
        <v>0.71</v>
      </c>
      <c r="K1474" s="2" t="str">
        <f t="shared" si="287"/>
        <v>Tuesday</v>
      </c>
      <c r="L1474" s="5">
        <f t="shared" si="288"/>
        <v>43693</v>
      </c>
      <c r="M1474" s="2" t="str">
        <f t="shared" si="289"/>
        <v>Friday</v>
      </c>
      <c r="N1474" s="2" t="str">
        <f t="shared" si="290"/>
        <v>Friday</v>
      </c>
      <c r="O1474" s="12">
        <f t="shared" si="291"/>
        <v>0.05</v>
      </c>
      <c r="P1474" s="11" t="str">
        <f t="shared" si="292"/>
        <v>High Cost per Unit</v>
      </c>
      <c r="Q1474" s="12">
        <f t="shared" si="293"/>
        <v>0</v>
      </c>
      <c r="R1474" s="12">
        <f t="shared" si="294"/>
        <v>0</v>
      </c>
      <c r="S1474" s="12">
        <f t="shared" si="295"/>
        <v>0</v>
      </c>
      <c r="T1474" s="12">
        <f t="shared" si="296"/>
        <v>0</v>
      </c>
      <c r="U1474" s="12">
        <f t="shared" si="297"/>
        <v>0</v>
      </c>
      <c r="V1474" s="13" t="str">
        <f t="shared" ca="1" si="298"/>
        <v>Greater Than 8 Weeks Old</v>
      </c>
    </row>
    <row r="1475" spans="1:22" x14ac:dyDescent="0.45">
      <c r="A1475" s="2" t="s">
        <v>20</v>
      </c>
      <c r="B1475" s="5">
        <v>43690</v>
      </c>
      <c r="C1475" s="5" t="s">
        <v>376</v>
      </c>
      <c r="D1475" s="5" t="s">
        <v>377</v>
      </c>
      <c r="E1475" s="6">
        <v>1</v>
      </c>
      <c r="F1475" s="3">
        <v>22</v>
      </c>
      <c r="G1475" s="3">
        <v>5.25</v>
      </c>
      <c r="H1475" s="8">
        <f t="shared" ref="H1475:H1538" si="299">G1475/E1475</f>
        <v>5.25</v>
      </c>
      <c r="I1475" s="3">
        <v>16.75</v>
      </c>
      <c r="J1475" s="4">
        <v>0.76</v>
      </c>
      <c r="K1475" s="2" t="str">
        <f t="shared" ref="K1475:K1538" si="300">TEXT(B1475,"dddd")</f>
        <v>Tuesday</v>
      </c>
      <c r="L1475" s="5">
        <f t="shared" ref="L1475:L1538" si="301">B1475+3</f>
        <v>43693</v>
      </c>
      <c r="M1475" s="2" t="str">
        <f t="shared" ref="M1475:M1538" si="302">TEXT(L1475,"dddd")</f>
        <v>Friday</v>
      </c>
      <c r="N1475" s="2" t="str">
        <f t="shared" ref="N1475:N1538" si="303">IF(M1475="Sunday","Monday",M1475)</f>
        <v>Friday</v>
      </c>
      <c r="O1475" s="12">
        <f t="shared" ref="O1475:O1538" si="304">IF(TEXT(B1475,"dddd")="Tuesday",E1475*0.05,0)</f>
        <v>0.05</v>
      </c>
      <c r="P1475" s="11" t="str">
        <f t="shared" ref="P1475:P1538" si="305">IF(H1475&gt;AVERAGE(H:H),"High Cost per Unit","Low Cost per Unit")</f>
        <v>Low Cost per Unit</v>
      </c>
      <c r="Q1475" s="12">
        <f t="shared" ref="Q1475:Q1538" si="306">IF(D1475="Masks",F1475*0.1,0)</f>
        <v>0</v>
      </c>
      <c r="R1475" s="12">
        <f t="shared" ref="R1475:R1538" si="307">IF(E1475&gt;1,F1475*0.03,0)</f>
        <v>0</v>
      </c>
      <c r="S1475" s="12">
        <f t="shared" ref="S1475:S1538" si="308">IF(D1475="Accessories",F1475*0.15,0)</f>
        <v>0</v>
      </c>
      <c r="T1475" s="12">
        <f t="shared" ref="T1475:T1538" si="309">IF(AND(K1475="Saturday",C1475="Fitness"),F1475*0.1,0)</f>
        <v>0</v>
      </c>
      <c r="U1475" s="12">
        <f t="shared" ref="U1475:U1538" si="310">IF(AND(K1475="Friday",C1475="Automotive"),F1475*0.2,0)</f>
        <v>0</v>
      </c>
      <c r="V1475" s="13" t="str">
        <f t="shared" ref="V1475:V1538" ca="1" si="311">IF(ABS(TODAY()-B1475)&gt;56,"Greater Than 8 Weeks Old","Less Than 8 Weeks Old")</f>
        <v>Greater Than 8 Weeks Old</v>
      </c>
    </row>
    <row r="1476" spans="1:22" x14ac:dyDescent="0.45">
      <c r="A1476" s="2" t="s">
        <v>215</v>
      </c>
      <c r="B1476" s="5">
        <v>43690</v>
      </c>
      <c r="C1476" s="5" t="s">
        <v>378</v>
      </c>
      <c r="D1476" s="5" t="s">
        <v>379</v>
      </c>
      <c r="E1476" s="6">
        <v>14</v>
      </c>
      <c r="F1476" s="3">
        <v>129.87</v>
      </c>
      <c r="G1476" s="3">
        <v>53.2</v>
      </c>
      <c r="H1476" s="8">
        <f t="shared" si="299"/>
        <v>3.8000000000000003</v>
      </c>
      <c r="I1476" s="3">
        <v>76.67</v>
      </c>
      <c r="J1476" s="4">
        <v>0.59</v>
      </c>
      <c r="K1476" s="2" t="str">
        <f t="shared" si="300"/>
        <v>Tuesday</v>
      </c>
      <c r="L1476" s="5">
        <f t="shared" si="301"/>
        <v>43693</v>
      </c>
      <c r="M1476" s="2" t="str">
        <f t="shared" si="302"/>
        <v>Friday</v>
      </c>
      <c r="N1476" s="2" t="str">
        <f t="shared" si="303"/>
        <v>Friday</v>
      </c>
      <c r="O1476" s="12">
        <f t="shared" si="304"/>
        <v>0.70000000000000007</v>
      </c>
      <c r="P1476" s="11" t="str">
        <f t="shared" si="305"/>
        <v>Low Cost per Unit</v>
      </c>
      <c r="Q1476" s="12">
        <f t="shared" si="306"/>
        <v>0</v>
      </c>
      <c r="R1476" s="12">
        <f t="shared" si="307"/>
        <v>3.8961000000000001</v>
      </c>
      <c r="S1476" s="12">
        <f t="shared" si="308"/>
        <v>0</v>
      </c>
      <c r="T1476" s="12">
        <f t="shared" si="309"/>
        <v>0</v>
      </c>
      <c r="U1476" s="12">
        <f t="shared" si="310"/>
        <v>0</v>
      </c>
      <c r="V1476" s="13" t="str">
        <f t="shared" ca="1" si="311"/>
        <v>Greater Than 8 Weeks Old</v>
      </c>
    </row>
    <row r="1477" spans="1:22" x14ac:dyDescent="0.45">
      <c r="A1477" s="2" t="s">
        <v>162</v>
      </c>
      <c r="B1477" s="5">
        <v>43690</v>
      </c>
      <c r="C1477" s="5" t="s">
        <v>383</v>
      </c>
      <c r="D1477" s="5" t="s">
        <v>384</v>
      </c>
      <c r="E1477" s="6">
        <v>20</v>
      </c>
      <c r="F1477" s="3">
        <v>159.80000000000001</v>
      </c>
      <c r="G1477" s="3">
        <v>64</v>
      </c>
      <c r="H1477" s="8">
        <f t="shared" si="299"/>
        <v>3.2</v>
      </c>
      <c r="I1477" s="3">
        <v>95.8</v>
      </c>
      <c r="J1477" s="4">
        <v>0.6</v>
      </c>
      <c r="K1477" s="2" t="str">
        <f t="shared" si="300"/>
        <v>Tuesday</v>
      </c>
      <c r="L1477" s="5">
        <f t="shared" si="301"/>
        <v>43693</v>
      </c>
      <c r="M1477" s="2" t="str">
        <f t="shared" si="302"/>
        <v>Friday</v>
      </c>
      <c r="N1477" s="2" t="str">
        <f t="shared" si="303"/>
        <v>Friday</v>
      </c>
      <c r="O1477" s="12">
        <f t="shared" si="304"/>
        <v>1</v>
      </c>
      <c r="P1477" s="11" t="str">
        <f t="shared" si="305"/>
        <v>Low Cost per Unit</v>
      </c>
      <c r="Q1477" s="12">
        <f t="shared" si="306"/>
        <v>0</v>
      </c>
      <c r="R1477" s="12">
        <f t="shared" si="307"/>
        <v>4.7940000000000005</v>
      </c>
      <c r="S1477" s="12">
        <f t="shared" si="308"/>
        <v>0</v>
      </c>
      <c r="T1477" s="12">
        <f t="shared" si="309"/>
        <v>0</v>
      </c>
      <c r="U1477" s="12">
        <f t="shared" si="310"/>
        <v>0</v>
      </c>
      <c r="V1477" s="13" t="str">
        <f t="shared" ca="1" si="311"/>
        <v>Greater Than 8 Weeks Old</v>
      </c>
    </row>
    <row r="1478" spans="1:22" x14ac:dyDescent="0.45">
      <c r="A1478" s="2" t="s">
        <v>216</v>
      </c>
      <c r="B1478" s="5">
        <v>43690</v>
      </c>
      <c r="C1478" s="5" t="s">
        <v>383</v>
      </c>
      <c r="D1478" s="5" t="s">
        <v>385</v>
      </c>
      <c r="E1478" s="6">
        <v>10</v>
      </c>
      <c r="F1478" s="3">
        <v>89.9</v>
      </c>
      <c r="G1478" s="3">
        <v>43</v>
      </c>
      <c r="H1478" s="8">
        <f t="shared" si="299"/>
        <v>4.3</v>
      </c>
      <c r="I1478" s="3">
        <v>46.9</v>
      </c>
      <c r="J1478" s="4">
        <v>0.52</v>
      </c>
      <c r="K1478" s="2" t="str">
        <f t="shared" si="300"/>
        <v>Tuesday</v>
      </c>
      <c r="L1478" s="5">
        <f t="shared" si="301"/>
        <v>43693</v>
      </c>
      <c r="M1478" s="2" t="str">
        <f t="shared" si="302"/>
        <v>Friday</v>
      </c>
      <c r="N1478" s="2" t="str">
        <f t="shared" si="303"/>
        <v>Friday</v>
      </c>
      <c r="O1478" s="12">
        <f t="shared" si="304"/>
        <v>0.5</v>
      </c>
      <c r="P1478" s="11" t="str">
        <f t="shared" si="305"/>
        <v>Low Cost per Unit</v>
      </c>
      <c r="Q1478" s="12">
        <f t="shared" si="306"/>
        <v>0</v>
      </c>
      <c r="R1478" s="12">
        <f t="shared" si="307"/>
        <v>2.6970000000000001</v>
      </c>
      <c r="S1478" s="12">
        <f t="shared" si="308"/>
        <v>0</v>
      </c>
      <c r="T1478" s="12">
        <f t="shared" si="309"/>
        <v>0</v>
      </c>
      <c r="U1478" s="12">
        <f t="shared" si="310"/>
        <v>0</v>
      </c>
      <c r="V1478" s="13" t="str">
        <f t="shared" ca="1" si="311"/>
        <v>Greater Than 8 Weeks Old</v>
      </c>
    </row>
    <row r="1479" spans="1:22" x14ac:dyDescent="0.45">
      <c r="A1479" s="2" t="s">
        <v>217</v>
      </c>
      <c r="B1479" s="5">
        <v>43690</v>
      </c>
      <c r="C1479" s="5" t="s">
        <v>383</v>
      </c>
      <c r="D1479" s="5" t="s">
        <v>385</v>
      </c>
      <c r="E1479" s="6">
        <v>17</v>
      </c>
      <c r="F1479" s="3">
        <v>152.83000000000001</v>
      </c>
      <c r="G1479" s="3">
        <v>67.66</v>
      </c>
      <c r="H1479" s="8">
        <f t="shared" si="299"/>
        <v>3.98</v>
      </c>
      <c r="I1479" s="3">
        <v>85.17</v>
      </c>
      <c r="J1479" s="4">
        <v>0.56000000000000005</v>
      </c>
      <c r="K1479" s="2" t="str">
        <f t="shared" si="300"/>
        <v>Tuesday</v>
      </c>
      <c r="L1479" s="5">
        <f t="shared" si="301"/>
        <v>43693</v>
      </c>
      <c r="M1479" s="2" t="str">
        <f t="shared" si="302"/>
        <v>Friday</v>
      </c>
      <c r="N1479" s="2" t="str">
        <f t="shared" si="303"/>
        <v>Friday</v>
      </c>
      <c r="O1479" s="12">
        <f t="shared" si="304"/>
        <v>0.85000000000000009</v>
      </c>
      <c r="P1479" s="11" t="str">
        <f t="shared" si="305"/>
        <v>Low Cost per Unit</v>
      </c>
      <c r="Q1479" s="12">
        <f t="shared" si="306"/>
        <v>0</v>
      </c>
      <c r="R1479" s="12">
        <f t="shared" si="307"/>
        <v>4.5849000000000002</v>
      </c>
      <c r="S1479" s="12">
        <f t="shared" si="308"/>
        <v>0</v>
      </c>
      <c r="T1479" s="12">
        <f t="shared" si="309"/>
        <v>0</v>
      </c>
      <c r="U1479" s="12">
        <f t="shared" si="310"/>
        <v>0</v>
      </c>
      <c r="V1479" s="13" t="str">
        <f t="shared" ca="1" si="311"/>
        <v>Greater Than 8 Weeks Old</v>
      </c>
    </row>
    <row r="1480" spans="1:22" x14ac:dyDescent="0.45">
      <c r="A1480" s="2" t="s">
        <v>23</v>
      </c>
      <c r="B1480" s="5">
        <v>43690</v>
      </c>
      <c r="C1480" s="5" t="s">
        <v>383</v>
      </c>
      <c r="D1480" s="5" t="s">
        <v>385</v>
      </c>
      <c r="E1480" s="6">
        <v>8</v>
      </c>
      <c r="F1480" s="3">
        <v>112</v>
      </c>
      <c r="G1480" s="3">
        <v>22</v>
      </c>
      <c r="H1480" s="8">
        <f t="shared" si="299"/>
        <v>2.75</v>
      </c>
      <c r="I1480" s="3">
        <v>90</v>
      </c>
      <c r="J1480" s="4">
        <v>0.8</v>
      </c>
      <c r="K1480" s="2" t="str">
        <f t="shared" si="300"/>
        <v>Tuesday</v>
      </c>
      <c r="L1480" s="5">
        <f t="shared" si="301"/>
        <v>43693</v>
      </c>
      <c r="M1480" s="2" t="str">
        <f t="shared" si="302"/>
        <v>Friday</v>
      </c>
      <c r="N1480" s="2" t="str">
        <f t="shared" si="303"/>
        <v>Friday</v>
      </c>
      <c r="O1480" s="12">
        <f t="shared" si="304"/>
        <v>0.4</v>
      </c>
      <c r="P1480" s="11" t="str">
        <f t="shared" si="305"/>
        <v>Low Cost per Unit</v>
      </c>
      <c r="Q1480" s="12">
        <f t="shared" si="306"/>
        <v>0</v>
      </c>
      <c r="R1480" s="12">
        <f t="shared" si="307"/>
        <v>3.36</v>
      </c>
      <c r="S1480" s="12">
        <f t="shared" si="308"/>
        <v>0</v>
      </c>
      <c r="T1480" s="12">
        <f t="shared" si="309"/>
        <v>0</v>
      </c>
      <c r="U1480" s="12">
        <f t="shared" si="310"/>
        <v>0</v>
      </c>
      <c r="V1480" s="13" t="str">
        <f t="shared" ca="1" si="311"/>
        <v>Greater Than 8 Weeks Old</v>
      </c>
    </row>
    <row r="1481" spans="1:22" x14ac:dyDescent="0.45">
      <c r="A1481" s="2" t="s">
        <v>218</v>
      </c>
      <c r="B1481" s="5">
        <v>43690</v>
      </c>
      <c r="C1481" s="5" t="s">
        <v>369</v>
      </c>
      <c r="D1481" s="5" t="s">
        <v>372</v>
      </c>
      <c r="E1481" s="6">
        <v>6</v>
      </c>
      <c r="F1481" s="3">
        <v>113.94</v>
      </c>
      <c r="G1481" s="3">
        <v>60</v>
      </c>
      <c r="H1481" s="8">
        <f t="shared" si="299"/>
        <v>10</v>
      </c>
      <c r="I1481" s="3">
        <v>53.94</v>
      </c>
      <c r="J1481" s="4">
        <v>0.47</v>
      </c>
      <c r="K1481" s="2" t="str">
        <f t="shared" si="300"/>
        <v>Tuesday</v>
      </c>
      <c r="L1481" s="5">
        <f t="shared" si="301"/>
        <v>43693</v>
      </c>
      <c r="M1481" s="2" t="str">
        <f t="shared" si="302"/>
        <v>Friday</v>
      </c>
      <c r="N1481" s="2" t="str">
        <f t="shared" si="303"/>
        <v>Friday</v>
      </c>
      <c r="O1481" s="12">
        <f t="shared" si="304"/>
        <v>0.30000000000000004</v>
      </c>
      <c r="P1481" s="11" t="str">
        <f t="shared" si="305"/>
        <v>Low Cost per Unit</v>
      </c>
      <c r="Q1481" s="12">
        <f t="shared" si="306"/>
        <v>0</v>
      </c>
      <c r="R1481" s="12">
        <f t="shared" si="307"/>
        <v>3.4181999999999997</v>
      </c>
      <c r="S1481" s="12">
        <f t="shared" si="308"/>
        <v>0</v>
      </c>
      <c r="T1481" s="12">
        <f t="shared" si="309"/>
        <v>0</v>
      </c>
      <c r="U1481" s="12">
        <f t="shared" si="310"/>
        <v>0</v>
      </c>
      <c r="V1481" s="13" t="str">
        <f t="shared" ca="1" si="311"/>
        <v>Greater Than 8 Weeks Old</v>
      </c>
    </row>
    <row r="1482" spans="1:22" x14ac:dyDescent="0.45">
      <c r="A1482" s="2" t="s">
        <v>136</v>
      </c>
      <c r="B1482" s="5">
        <v>43690</v>
      </c>
      <c r="C1482" s="5" t="s">
        <v>376</v>
      </c>
      <c r="D1482" s="5" t="s">
        <v>377</v>
      </c>
      <c r="E1482" s="6">
        <v>26</v>
      </c>
      <c r="F1482" s="3">
        <v>181.74</v>
      </c>
      <c r="G1482" s="3">
        <v>45.5</v>
      </c>
      <c r="H1482" s="8">
        <f t="shared" si="299"/>
        <v>1.75</v>
      </c>
      <c r="I1482" s="3">
        <v>136.24</v>
      </c>
      <c r="J1482" s="4">
        <v>0.75</v>
      </c>
      <c r="K1482" s="2" t="str">
        <f t="shared" si="300"/>
        <v>Tuesday</v>
      </c>
      <c r="L1482" s="5">
        <f t="shared" si="301"/>
        <v>43693</v>
      </c>
      <c r="M1482" s="2" t="str">
        <f t="shared" si="302"/>
        <v>Friday</v>
      </c>
      <c r="N1482" s="2" t="str">
        <f t="shared" si="303"/>
        <v>Friday</v>
      </c>
      <c r="O1482" s="12">
        <f t="shared" si="304"/>
        <v>1.3</v>
      </c>
      <c r="P1482" s="11" t="str">
        <f t="shared" si="305"/>
        <v>Low Cost per Unit</v>
      </c>
      <c r="Q1482" s="12">
        <f t="shared" si="306"/>
        <v>0</v>
      </c>
      <c r="R1482" s="12">
        <f t="shared" si="307"/>
        <v>5.4522000000000004</v>
      </c>
      <c r="S1482" s="12">
        <f t="shared" si="308"/>
        <v>0</v>
      </c>
      <c r="T1482" s="12">
        <f t="shared" si="309"/>
        <v>0</v>
      </c>
      <c r="U1482" s="12">
        <f t="shared" si="310"/>
        <v>0</v>
      </c>
      <c r="V1482" s="13" t="str">
        <f t="shared" ca="1" si="311"/>
        <v>Greater Than 8 Weeks Old</v>
      </c>
    </row>
    <row r="1483" spans="1:22" x14ac:dyDescent="0.45">
      <c r="A1483" s="2" t="s">
        <v>24</v>
      </c>
      <c r="B1483" s="5">
        <v>43690</v>
      </c>
      <c r="C1483" s="5" t="s">
        <v>375</v>
      </c>
      <c r="D1483" s="5" t="s">
        <v>377</v>
      </c>
      <c r="E1483" s="6">
        <v>16</v>
      </c>
      <c r="F1483" s="3">
        <v>159.84</v>
      </c>
      <c r="G1483" s="3">
        <v>47.2</v>
      </c>
      <c r="H1483" s="8">
        <f t="shared" si="299"/>
        <v>2.95</v>
      </c>
      <c r="I1483" s="3">
        <v>112.64</v>
      </c>
      <c r="J1483" s="4">
        <v>0.7</v>
      </c>
      <c r="K1483" s="2" t="str">
        <f t="shared" si="300"/>
        <v>Tuesday</v>
      </c>
      <c r="L1483" s="5">
        <f t="shared" si="301"/>
        <v>43693</v>
      </c>
      <c r="M1483" s="2" t="str">
        <f t="shared" si="302"/>
        <v>Friday</v>
      </c>
      <c r="N1483" s="2" t="str">
        <f t="shared" si="303"/>
        <v>Friday</v>
      </c>
      <c r="O1483" s="12">
        <f t="shared" si="304"/>
        <v>0.8</v>
      </c>
      <c r="P1483" s="11" t="str">
        <f t="shared" si="305"/>
        <v>Low Cost per Unit</v>
      </c>
      <c r="Q1483" s="12">
        <f t="shared" si="306"/>
        <v>0</v>
      </c>
      <c r="R1483" s="12">
        <f t="shared" si="307"/>
        <v>4.7952000000000004</v>
      </c>
      <c r="S1483" s="12">
        <f t="shared" si="308"/>
        <v>0</v>
      </c>
      <c r="T1483" s="12">
        <f t="shared" si="309"/>
        <v>0</v>
      </c>
      <c r="U1483" s="12">
        <f t="shared" si="310"/>
        <v>0</v>
      </c>
      <c r="V1483" s="13" t="str">
        <f t="shared" ca="1" si="311"/>
        <v>Greater Than 8 Weeks Old</v>
      </c>
    </row>
    <row r="1484" spans="1:22" x14ac:dyDescent="0.45">
      <c r="A1484" s="2" t="s">
        <v>99</v>
      </c>
      <c r="B1484" s="5">
        <v>43690</v>
      </c>
      <c r="C1484" s="5" t="s">
        <v>378</v>
      </c>
      <c r="D1484" s="5" t="s">
        <v>379</v>
      </c>
      <c r="E1484" s="6">
        <v>1</v>
      </c>
      <c r="F1484" s="3">
        <v>22</v>
      </c>
      <c r="G1484" s="3">
        <v>2.0499999999999998</v>
      </c>
      <c r="H1484" s="8">
        <f t="shared" si="299"/>
        <v>2.0499999999999998</v>
      </c>
      <c r="I1484" s="3">
        <v>19.95</v>
      </c>
      <c r="J1484" s="4">
        <v>0.91</v>
      </c>
      <c r="K1484" s="2" t="str">
        <f t="shared" si="300"/>
        <v>Tuesday</v>
      </c>
      <c r="L1484" s="5">
        <f t="shared" si="301"/>
        <v>43693</v>
      </c>
      <c r="M1484" s="2" t="str">
        <f t="shared" si="302"/>
        <v>Friday</v>
      </c>
      <c r="N1484" s="2" t="str">
        <f t="shared" si="303"/>
        <v>Friday</v>
      </c>
      <c r="O1484" s="12">
        <f t="shared" si="304"/>
        <v>0.05</v>
      </c>
      <c r="P1484" s="11" t="str">
        <f t="shared" si="305"/>
        <v>Low Cost per Unit</v>
      </c>
      <c r="Q1484" s="12">
        <f t="shared" si="306"/>
        <v>0</v>
      </c>
      <c r="R1484" s="12">
        <f t="shared" si="307"/>
        <v>0</v>
      </c>
      <c r="S1484" s="12">
        <f t="shared" si="308"/>
        <v>0</v>
      </c>
      <c r="T1484" s="12">
        <f t="shared" si="309"/>
        <v>0</v>
      </c>
      <c r="U1484" s="12">
        <f t="shared" si="310"/>
        <v>0</v>
      </c>
      <c r="V1484" s="13" t="str">
        <f t="shared" ca="1" si="311"/>
        <v>Greater Than 8 Weeks Old</v>
      </c>
    </row>
    <row r="1485" spans="1:22" x14ac:dyDescent="0.45">
      <c r="A1485" s="2" t="s">
        <v>219</v>
      </c>
      <c r="B1485" s="5">
        <v>43690</v>
      </c>
      <c r="C1485" s="5" t="s">
        <v>380</v>
      </c>
      <c r="D1485" s="5" t="s">
        <v>381</v>
      </c>
      <c r="E1485" s="6">
        <v>7</v>
      </c>
      <c r="F1485" s="3">
        <v>133</v>
      </c>
      <c r="G1485" s="3">
        <v>31.5</v>
      </c>
      <c r="H1485" s="8">
        <f t="shared" si="299"/>
        <v>4.5</v>
      </c>
      <c r="I1485" s="3">
        <v>101.5</v>
      </c>
      <c r="J1485" s="4">
        <v>0.76</v>
      </c>
      <c r="K1485" s="2" t="str">
        <f t="shared" si="300"/>
        <v>Tuesday</v>
      </c>
      <c r="L1485" s="5">
        <f t="shared" si="301"/>
        <v>43693</v>
      </c>
      <c r="M1485" s="2" t="str">
        <f t="shared" si="302"/>
        <v>Friday</v>
      </c>
      <c r="N1485" s="2" t="str">
        <f t="shared" si="303"/>
        <v>Friday</v>
      </c>
      <c r="O1485" s="12">
        <f t="shared" si="304"/>
        <v>0.35000000000000003</v>
      </c>
      <c r="P1485" s="11" t="str">
        <f t="shared" si="305"/>
        <v>Low Cost per Unit</v>
      </c>
      <c r="Q1485" s="12">
        <f t="shared" si="306"/>
        <v>0</v>
      </c>
      <c r="R1485" s="12">
        <f t="shared" si="307"/>
        <v>3.9899999999999998</v>
      </c>
      <c r="S1485" s="12">
        <f t="shared" si="308"/>
        <v>0</v>
      </c>
      <c r="T1485" s="12">
        <f t="shared" si="309"/>
        <v>0</v>
      </c>
      <c r="U1485" s="12">
        <f t="shared" si="310"/>
        <v>0</v>
      </c>
      <c r="V1485" s="13" t="str">
        <f t="shared" ca="1" si="311"/>
        <v>Greater Than 8 Weeks Old</v>
      </c>
    </row>
    <row r="1486" spans="1:22" x14ac:dyDescent="0.45">
      <c r="A1486" s="2" t="s">
        <v>100</v>
      </c>
      <c r="B1486" s="5">
        <v>43690</v>
      </c>
      <c r="C1486" s="5" t="s">
        <v>380</v>
      </c>
      <c r="D1486" s="5" t="s">
        <v>381</v>
      </c>
      <c r="E1486" s="6">
        <v>1</v>
      </c>
      <c r="F1486" s="3">
        <v>17</v>
      </c>
      <c r="G1486" s="3">
        <v>2.99</v>
      </c>
      <c r="H1486" s="8">
        <f t="shared" si="299"/>
        <v>2.99</v>
      </c>
      <c r="I1486" s="3">
        <v>14.01</v>
      </c>
      <c r="J1486" s="4">
        <v>0.82</v>
      </c>
      <c r="K1486" s="2" t="str">
        <f t="shared" si="300"/>
        <v>Tuesday</v>
      </c>
      <c r="L1486" s="5">
        <f t="shared" si="301"/>
        <v>43693</v>
      </c>
      <c r="M1486" s="2" t="str">
        <f t="shared" si="302"/>
        <v>Friday</v>
      </c>
      <c r="N1486" s="2" t="str">
        <f t="shared" si="303"/>
        <v>Friday</v>
      </c>
      <c r="O1486" s="12">
        <f t="shared" si="304"/>
        <v>0.05</v>
      </c>
      <c r="P1486" s="11" t="str">
        <f t="shared" si="305"/>
        <v>Low Cost per Unit</v>
      </c>
      <c r="Q1486" s="12">
        <f t="shared" si="306"/>
        <v>0</v>
      </c>
      <c r="R1486" s="12">
        <f t="shared" si="307"/>
        <v>0</v>
      </c>
      <c r="S1486" s="12">
        <f t="shared" si="308"/>
        <v>0</v>
      </c>
      <c r="T1486" s="12">
        <f t="shared" si="309"/>
        <v>0</v>
      </c>
      <c r="U1486" s="12">
        <f t="shared" si="310"/>
        <v>0</v>
      </c>
      <c r="V1486" s="13" t="str">
        <f t="shared" ca="1" si="311"/>
        <v>Greater Than 8 Weeks Old</v>
      </c>
    </row>
    <row r="1487" spans="1:22" x14ac:dyDescent="0.45">
      <c r="A1487" s="2" t="s">
        <v>27</v>
      </c>
      <c r="B1487" s="5">
        <v>43690</v>
      </c>
      <c r="C1487" s="5" t="s">
        <v>380</v>
      </c>
      <c r="D1487" s="5" t="s">
        <v>381</v>
      </c>
      <c r="E1487" s="6">
        <v>16</v>
      </c>
      <c r="F1487" s="3">
        <v>159.84</v>
      </c>
      <c r="G1487" s="3">
        <v>47.2</v>
      </c>
      <c r="H1487" s="8">
        <f t="shared" si="299"/>
        <v>2.95</v>
      </c>
      <c r="I1487" s="3">
        <v>112.64</v>
      </c>
      <c r="J1487" s="4">
        <v>0.7</v>
      </c>
      <c r="K1487" s="2" t="str">
        <f t="shared" si="300"/>
        <v>Tuesday</v>
      </c>
      <c r="L1487" s="5">
        <f t="shared" si="301"/>
        <v>43693</v>
      </c>
      <c r="M1487" s="2" t="str">
        <f t="shared" si="302"/>
        <v>Friday</v>
      </c>
      <c r="N1487" s="2" t="str">
        <f t="shared" si="303"/>
        <v>Friday</v>
      </c>
      <c r="O1487" s="12">
        <f t="shared" si="304"/>
        <v>0.8</v>
      </c>
      <c r="P1487" s="11" t="str">
        <f t="shared" si="305"/>
        <v>Low Cost per Unit</v>
      </c>
      <c r="Q1487" s="12">
        <f t="shared" si="306"/>
        <v>0</v>
      </c>
      <c r="R1487" s="12">
        <f t="shared" si="307"/>
        <v>4.7952000000000004</v>
      </c>
      <c r="S1487" s="12">
        <f t="shared" si="308"/>
        <v>0</v>
      </c>
      <c r="T1487" s="12">
        <f t="shared" si="309"/>
        <v>0</v>
      </c>
      <c r="U1487" s="12">
        <f t="shared" si="310"/>
        <v>0</v>
      </c>
      <c r="V1487" s="13" t="str">
        <f t="shared" ca="1" si="311"/>
        <v>Greater Than 8 Weeks Old</v>
      </c>
    </row>
    <row r="1488" spans="1:22" x14ac:dyDescent="0.45">
      <c r="A1488" s="2" t="s">
        <v>240</v>
      </c>
      <c r="B1488" s="5">
        <v>43690</v>
      </c>
      <c r="C1488" s="5" t="s">
        <v>371</v>
      </c>
      <c r="D1488" s="5" t="s">
        <v>371</v>
      </c>
      <c r="E1488" s="6">
        <v>8</v>
      </c>
      <c r="F1488" s="3">
        <v>87.92</v>
      </c>
      <c r="G1488" s="3">
        <v>30</v>
      </c>
      <c r="H1488" s="8">
        <f t="shared" si="299"/>
        <v>3.75</v>
      </c>
      <c r="I1488" s="3">
        <v>57.92</v>
      </c>
      <c r="J1488" s="4">
        <v>0.66</v>
      </c>
      <c r="K1488" s="2" t="str">
        <f t="shared" si="300"/>
        <v>Tuesday</v>
      </c>
      <c r="L1488" s="5">
        <f t="shared" si="301"/>
        <v>43693</v>
      </c>
      <c r="M1488" s="2" t="str">
        <f t="shared" si="302"/>
        <v>Friday</v>
      </c>
      <c r="N1488" s="2" t="str">
        <f t="shared" si="303"/>
        <v>Friday</v>
      </c>
      <c r="O1488" s="12">
        <f t="shared" si="304"/>
        <v>0.4</v>
      </c>
      <c r="P1488" s="11" t="str">
        <f t="shared" si="305"/>
        <v>Low Cost per Unit</v>
      </c>
      <c r="Q1488" s="12">
        <f t="shared" si="306"/>
        <v>0</v>
      </c>
      <c r="R1488" s="12">
        <f t="shared" si="307"/>
        <v>2.6375999999999999</v>
      </c>
      <c r="S1488" s="12">
        <f t="shared" si="308"/>
        <v>0</v>
      </c>
      <c r="T1488" s="12">
        <f t="shared" si="309"/>
        <v>0</v>
      </c>
      <c r="U1488" s="12">
        <f t="shared" si="310"/>
        <v>0</v>
      </c>
      <c r="V1488" s="13" t="str">
        <f t="shared" ca="1" si="311"/>
        <v>Greater Than 8 Weeks Old</v>
      </c>
    </row>
    <row r="1489" spans="1:22" x14ac:dyDescent="0.45">
      <c r="A1489" s="2" t="s">
        <v>163</v>
      </c>
      <c r="B1489" s="5">
        <v>43690</v>
      </c>
      <c r="C1489" s="5" t="s">
        <v>380</v>
      </c>
      <c r="D1489" s="5" t="s">
        <v>381</v>
      </c>
      <c r="E1489" s="6">
        <v>12</v>
      </c>
      <c r="F1489" s="3">
        <v>119.88</v>
      </c>
      <c r="G1489" s="3">
        <v>45</v>
      </c>
      <c r="H1489" s="8">
        <f t="shared" si="299"/>
        <v>3.75</v>
      </c>
      <c r="I1489" s="3">
        <v>74.88</v>
      </c>
      <c r="J1489" s="4">
        <v>0.62</v>
      </c>
      <c r="K1489" s="2" t="str">
        <f t="shared" si="300"/>
        <v>Tuesday</v>
      </c>
      <c r="L1489" s="5">
        <f t="shared" si="301"/>
        <v>43693</v>
      </c>
      <c r="M1489" s="2" t="str">
        <f t="shared" si="302"/>
        <v>Friday</v>
      </c>
      <c r="N1489" s="2" t="str">
        <f t="shared" si="303"/>
        <v>Friday</v>
      </c>
      <c r="O1489" s="12">
        <f t="shared" si="304"/>
        <v>0.60000000000000009</v>
      </c>
      <c r="P1489" s="11" t="str">
        <f t="shared" si="305"/>
        <v>Low Cost per Unit</v>
      </c>
      <c r="Q1489" s="12">
        <f t="shared" si="306"/>
        <v>0</v>
      </c>
      <c r="R1489" s="12">
        <f t="shared" si="307"/>
        <v>3.5963999999999996</v>
      </c>
      <c r="S1489" s="12">
        <f t="shared" si="308"/>
        <v>0</v>
      </c>
      <c r="T1489" s="12">
        <f t="shared" si="309"/>
        <v>0</v>
      </c>
      <c r="U1489" s="12">
        <f t="shared" si="310"/>
        <v>0</v>
      </c>
      <c r="V1489" s="13" t="str">
        <f t="shared" ca="1" si="311"/>
        <v>Greater Than 8 Weeks Old</v>
      </c>
    </row>
    <row r="1490" spans="1:22" x14ac:dyDescent="0.45">
      <c r="A1490" s="2" t="s">
        <v>273</v>
      </c>
      <c r="B1490" s="5">
        <v>43690</v>
      </c>
      <c r="C1490" s="5" t="s">
        <v>386</v>
      </c>
      <c r="D1490" s="5" t="s">
        <v>388</v>
      </c>
      <c r="E1490" s="6">
        <v>1</v>
      </c>
      <c r="F1490" s="3">
        <v>69.989999999999995</v>
      </c>
      <c r="G1490" s="3">
        <v>21.51</v>
      </c>
      <c r="H1490" s="8">
        <f t="shared" si="299"/>
        <v>21.51</v>
      </c>
      <c r="I1490" s="3">
        <v>48.48</v>
      </c>
      <c r="J1490" s="4">
        <v>0.69</v>
      </c>
      <c r="K1490" s="2" t="str">
        <f t="shared" si="300"/>
        <v>Tuesday</v>
      </c>
      <c r="L1490" s="5">
        <f t="shared" si="301"/>
        <v>43693</v>
      </c>
      <c r="M1490" s="2" t="str">
        <f t="shared" si="302"/>
        <v>Friday</v>
      </c>
      <c r="N1490" s="2" t="str">
        <f t="shared" si="303"/>
        <v>Friday</v>
      </c>
      <c r="O1490" s="12">
        <f t="shared" si="304"/>
        <v>0.05</v>
      </c>
      <c r="P1490" s="11" t="str">
        <f t="shared" si="305"/>
        <v>High Cost per Unit</v>
      </c>
      <c r="Q1490" s="12">
        <f t="shared" si="306"/>
        <v>0</v>
      </c>
      <c r="R1490" s="12">
        <f t="shared" si="307"/>
        <v>0</v>
      </c>
      <c r="S1490" s="12">
        <f t="shared" si="308"/>
        <v>0</v>
      </c>
      <c r="T1490" s="12">
        <f t="shared" si="309"/>
        <v>0</v>
      </c>
      <c r="U1490" s="12">
        <f t="shared" si="310"/>
        <v>0</v>
      </c>
      <c r="V1490" s="13" t="str">
        <f t="shared" ca="1" si="311"/>
        <v>Greater Than 8 Weeks Old</v>
      </c>
    </row>
    <row r="1491" spans="1:22" x14ac:dyDescent="0.45">
      <c r="A1491" s="2" t="s">
        <v>29</v>
      </c>
      <c r="B1491" s="5">
        <v>43690</v>
      </c>
      <c r="C1491" s="5" t="s">
        <v>369</v>
      </c>
      <c r="D1491" s="5" t="s">
        <v>389</v>
      </c>
      <c r="E1491" s="6">
        <v>6</v>
      </c>
      <c r="F1491" s="3">
        <v>437.94</v>
      </c>
      <c r="G1491" s="3">
        <v>227.04</v>
      </c>
      <c r="H1491" s="8">
        <f t="shared" si="299"/>
        <v>37.839999999999996</v>
      </c>
      <c r="I1491" s="3">
        <v>210.9</v>
      </c>
      <c r="J1491" s="4">
        <v>0.48</v>
      </c>
      <c r="K1491" s="2" t="str">
        <f t="shared" si="300"/>
        <v>Tuesday</v>
      </c>
      <c r="L1491" s="5">
        <f t="shared" si="301"/>
        <v>43693</v>
      </c>
      <c r="M1491" s="2" t="str">
        <f t="shared" si="302"/>
        <v>Friday</v>
      </c>
      <c r="N1491" s="2" t="str">
        <f t="shared" si="303"/>
        <v>Friday</v>
      </c>
      <c r="O1491" s="12">
        <f t="shared" si="304"/>
        <v>0.30000000000000004</v>
      </c>
      <c r="P1491" s="11" t="str">
        <f t="shared" si="305"/>
        <v>High Cost per Unit</v>
      </c>
      <c r="Q1491" s="12">
        <f t="shared" si="306"/>
        <v>0</v>
      </c>
      <c r="R1491" s="12">
        <f t="shared" si="307"/>
        <v>13.138199999999999</v>
      </c>
      <c r="S1491" s="12">
        <f t="shared" si="308"/>
        <v>0</v>
      </c>
      <c r="T1491" s="12">
        <f t="shared" si="309"/>
        <v>0</v>
      </c>
      <c r="U1491" s="12">
        <f t="shared" si="310"/>
        <v>0</v>
      </c>
      <c r="V1491" s="13" t="str">
        <f t="shared" ca="1" si="311"/>
        <v>Greater Than 8 Weeks Old</v>
      </c>
    </row>
    <row r="1492" spans="1:22" x14ac:dyDescent="0.45">
      <c r="A1492" s="2" t="s">
        <v>101</v>
      </c>
      <c r="B1492" s="5">
        <v>43690</v>
      </c>
      <c r="C1492" s="5" t="s">
        <v>369</v>
      </c>
      <c r="D1492" s="5" t="s">
        <v>389</v>
      </c>
      <c r="E1492" s="6">
        <v>2</v>
      </c>
      <c r="F1492" s="3">
        <v>58</v>
      </c>
      <c r="G1492" s="3">
        <v>19.5</v>
      </c>
      <c r="H1492" s="8">
        <f t="shared" si="299"/>
        <v>9.75</v>
      </c>
      <c r="I1492" s="3">
        <v>38.5</v>
      </c>
      <c r="J1492" s="4">
        <v>0.66</v>
      </c>
      <c r="K1492" s="2" t="str">
        <f t="shared" si="300"/>
        <v>Tuesday</v>
      </c>
      <c r="L1492" s="5">
        <f t="shared" si="301"/>
        <v>43693</v>
      </c>
      <c r="M1492" s="2" t="str">
        <f t="shared" si="302"/>
        <v>Friday</v>
      </c>
      <c r="N1492" s="2" t="str">
        <f t="shared" si="303"/>
        <v>Friday</v>
      </c>
      <c r="O1492" s="12">
        <f t="shared" si="304"/>
        <v>0.1</v>
      </c>
      <c r="P1492" s="11" t="str">
        <f t="shared" si="305"/>
        <v>Low Cost per Unit</v>
      </c>
      <c r="Q1492" s="12">
        <f t="shared" si="306"/>
        <v>0</v>
      </c>
      <c r="R1492" s="12">
        <f t="shared" si="307"/>
        <v>1.74</v>
      </c>
      <c r="S1492" s="12">
        <f t="shared" si="308"/>
        <v>0</v>
      </c>
      <c r="T1492" s="12">
        <f t="shared" si="309"/>
        <v>0</v>
      </c>
      <c r="U1492" s="12">
        <f t="shared" si="310"/>
        <v>0</v>
      </c>
      <c r="V1492" s="13" t="str">
        <f t="shared" ca="1" si="311"/>
        <v>Greater Than 8 Weeks Old</v>
      </c>
    </row>
    <row r="1493" spans="1:22" x14ac:dyDescent="0.45">
      <c r="A1493" s="2" t="s">
        <v>102</v>
      </c>
      <c r="B1493" s="5">
        <v>43690</v>
      </c>
      <c r="C1493" s="5" t="s">
        <v>369</v>
      </c>
      <c r="D1493" s="5" t="s">
        <v>389</v>
      </c>
      <c r="E1493" s="6">
        <v>4</v>
      </c>
      <c r="F1493" s="3">
        <v>1579.96</v>
      </c>
      <c r="G1493" s="3">
        <v>688</v>
      </c>
      <c r="H1493" s="8">
        <f t="shared" si="299"/>
        <v>172</v>
      </c>
      <c r="I1493" s="3">
        <v>891.96</v>
      </c>
      <c r="J1493" s="4">
        <v>0.56000000000000005</v>
      </c>
      <c r="K1493" s="2" t="str">
        <f t="shared" si="300"/>
        <v>Tuesday</v>
      </c>
      <c r="L1493" s="5">
        <f t="shared" si="301"/>
        <v>43693</v>
      </c>
      <c r="M1493" s="2" t="str">
        <f t="shared" si="302"/>
        <v>Friday</v>
      </c>
      <c r="N1493" s="2" t="str">
        <f t="shared" si="303"/>
        <v>Friday</v>
      </c>
      <c r="O1493" s="12">
        <f t="shared" si="304"/>
        <v>0.2</v>
      </c>
      <c r="P1493" s="11" t="str">
        <f t="shared" si="305"/>
        <v>High Cost per Unit</v>
      </c>
      <c r="Q1493" s="12">
        <f t="shared" si="306"/>
        <v>0</v>
      </c>
      <c r="R1493" s="12">
        <f t="shared" si="307"/>
        <v>47.398800000000001</v>
      </c>
      <c r="S1493" s="12">
        <f t="shared" si="308"/>
        <v>0</v>
      </c>
      <c r="T1493" s="12">
        <f t="shared" si="309"/>
        <v>0</v>
      </c>
      <c r="U1493" s="12">
        <f t="shared" si="310"/>
        <v>0</v>
      </c>
      <c r="V1493" s="13" t="str">
        <f t="shared" ca="1" si="311"/>
        <v>Greater Than 8 Weeks Old</v>
      </c>
    </row>
    <row r="1494" spans="1:22" x14ac:dyDescent="0.45">
      <c r="A1494" s="2" t="s">
        <v>32</v>
      </c>
      <c r="B1494" s="5">
        <v>43690</v>
      </c>
      <c r="C1494" s="5" t="s">
        <v>369</v>
      </c>
      <c r="D1494" s="5" t="s">
        <v>389</v>
      </c>
      <c r="E1494" s="6">
        <v>2</v>
      </c>
      <c r="F1494" s="3">
        <v>70</v>
      </c>
      <c r="G1494" s="3">
        <v>12.8</v>
      </c>
      <c r="H1494" s="8">
        <f t="shared" si="299"/>
        <v>6.4</v>
      </c>
      <c r="I1494" s="3">
        <v>57.2</v>
      </c>
      <c r="J1494" s="4">
        <v>0.82</v>
      </c>
      <c r="K1494" s="2" t="str">
        <f t="shared" si="300"/>
        <v>Tuesday</v>
      </c>
      <c r="L1494" s="5">
        <f t="shared" si="301"/>
        <v>43693</v>
      </c>
      <c r="M1494" s="2" t="str">
        <f t="shared" si="302"/>
        <v>Friday</v>
      </c>
      <c r="N1494" s="2" t="str">
        <f t="shared" si="303"/>
        <v>Friday</v>
      </c>
      <c r="O1494" s="12">
        <f t="shared" si="304"/>
        <v>0.1</v>
      </c>
      <c r="P1494" s="11" t="str">
        <f t="shared" si="305"/>
        <v>Low Cost per Unit</v>
      </c>
      <c r="Q1494" s="12">
        <f t="shared" si="306"/>
        <v>0</v>
      </c>
      <c r="R1494" s="12">
        <f t="shared" si="307"/>
        <v>2.1</v>
      </c>
      <c r="S1494" s="12">
        <f t="shared" si="308"/>
        <v>0</v>
      </c>
      <c r="T1494" s="12">
        <f t="shared" si="309"/>
        <v>0</v>
      </c>
      <c r="U1494" s="12">
        <f t="shared" si="310"/>
        <v>0</v>
      </c>
      <c r="V1494" s="13" t="str">
        <f t="shared" ca="1" si="311"/>
        <v>Greater Than 8 Weeks Old</v>
      </c>
    </row>
    <row r="1495" spans="1:22" x14ac:dyDescent="0.45">
      <c r="A1495" s="2" t="s">
        <v>282</v>
      </c>
      <c r="B1495" s="5">
        <v>43690</v>
      </c>
      <c r="C1495" s="5" t="s">
        <v>369</v>
      </c>
      <c r="D1495" s="5" t="s">
        <v>389</v>
      </c>
      <c r="E1495" s="6">
        <v>1</v>
      </c>
      <c r="F1495" s="3">
        <v>99</v>
      </c>
      <c r="G1495" s="3">
        <v>32.4</v>
      </c>
      <c r="H1495" s="8">
        <f t="shared" si="299"/>
        <v>32.4</v>
      </c>
      <c r="I1495" s="3">
        <v>66.599999999999994</v>
      </c>
      <c r="J1495" s="4">
        <v>0.67</v>
      </c>
      <c r="K1495" s="2" t="str">
        <f t="shared" si="300"/>
        <v>Tuesday</v>
      </c>
      <c r="L1495" s="5">
        <f t="shared" si="301"/>
        <v>43693</v>
      </c>
      <c r="M1495" s="2" t="str">
        <f t="shared" si="302"/>
        <v>Friday</v>
      </c>
      <c r="N1495" s="2" t="str">
        <f t="shared" si="303"/>
        <v>Friday</v>
      </c>
      <c r="O1495" s="12">
        <f t="shared" si="304"/>
        <v>0.05</v>
      </c>
      <c r="P1495" s="11" t="str">
        <f t="shared" si="305"/>
        <v>High Cost per Unit</v>
      </c>
      <c r="Q1495" s="12">
        <f t="shared" si="306"/>
        <v>0</v>
      </c>
      <c r="R1495" s="12">
        <f t="shared" si="307"/>
        <v>0</v>
      </c>
      <c r="S1495" s="12">
        <f t="shared" si="308"/>
        <v>0</v>
      </c>
      <c r="T1495" s="12">
        <f t="shared" si="309"/>
        <v>0</v>
      </c>
      <c r="U1495" s="12">
        <f t="shared" si="310"/>
        <v>0</v>
      </c>
      <c r="V1495" s="13" t="str">
        <f t="shared" ca="1" si="311"/>
        <v>Greater Than 8 Weeks Old</v>
      </c>
    </row>
    <row r="1496" spans="1:22" x14ac:dyDescent="0.45">
      <c r="A1496" s="2" t="s">
        <v>103</v>
      </c>
      <c r="B1496" s="5">
        <v>43690</v>
      </c>
      <c r="C1496" s="5" t="s">
        <v>375</v>
      </c>
      <c r="D1496" s="5" t="s">
        <v>382</v>
      </c>
      <c r="E1496" s="6">
        <v>1</v>
      </c>
      <c r="F1496" s="3">
        <v>38.99</v>
      </c>
      <c r="G1496" s="3">
        <v>12</v>
      </c>
      <c r="H1496" s="8">
        <f t="shared" si="299"/>
        <v>12</v>
      </c>
      <c r="I1496" s="3">
        <v>26.99</v>
      </c>
      <c r="J1496" s="4">
        <v>0.69</v>
      </c>
      <c r="K1496" s="2" t="str">
        <f t="shared" si="300"/>
        <v>Tuesday</v>
      </c>
      <c r="L1496" s="5">
        <f t="shared" si="301"/>
        <v>43693</v>
      </c>
      <c r="M1496" s="2" t="str">
        <f t="shared" si="302"/>
        <v>Friday</v>
      </c>
      <c r="N1496" s="2" t="str">
        <f t="shared" si="303"/>
        <v>Friday</v>
      </c>
      <c r="O1496" s="12">
        <f t="shared" si="304"/>
        <v>0.05</v>
      </c>
      <c r="P1496" s="11" t="str">
        <f t="shared" si="305"/>
        <v>Low Cost per Unit</v>
      </c>
      <c r="Q1496" s="12">
        <f t="shared" si="306"/>
        <v>0</v>
      </c>
      <c r="R1496" s="12">
        <f t="shared" si="307"/>
        <v>0</v>
      </c>
      <c r="S1496" s="12">
        <f t="shared" si="308"/>
        <v>0</v>
      </c>
      <c r="T1496" s="12">
        <f t="shared" si="309"/>
        <v>0</v>
      </c>
      <c r="U1496" s="12">
        <f t="shared" si="310"/>
        <v>0</v>
      </c>
      <c r="V1496" s="13" t="str">
        <f t="shared" ca="1" si="311"/>
        <v>Greater Than 8 Weeks Old</v>
      </c>
    </row>
    <row r="1497" spans="1:22" x14ac:dyDescent="0.45">
      <c r="A1497" s="2" t="s">
        <v>139</v>
      </c>
      <c r="B1497" s="5">
        <v>43690</v>
      </c>
      <c r="C1497" s="5" t="s">
        <v>375</v>
      </c>
      <c r="D1497" s="5" t="s">
        <v>382</v>
      </c>
      <c r="E1497" s="6">
        <v>12</v>
      </c>
      <c r="F1497" s="3">
        <v>599.88</v>
      </c>
      <c r="G1497" s="3">
        <v>227.4</v>
      </c>
      <c r="H1497" s="8">
        <f t="shared" si="299"/>
        <v>18.95</v>
      </c>
      <c r="I1497" s="3">
        <v>372.48</v>
      </c>
      <c r="J1497" s="4">
        <v>0.62</v>
      </c>
      <c r="K1497" s="2" t="str">
        <f t="shared" si="300"/>
        <v>Tuesday</v>
      </c>
      <c r="L1497" s="5">
        <f t="shared" si="301"/>
        <v>43693</v>
      </c>
      <c r="M1497" s="2" t="str">
        <f t="shared" si="302"/>
        <v>Friday</v>
      </c>
      <c r="N1497" s="2" t="str">
        <f t="shared" si="303"/>
        <v>Friday</v>
      </c>
      <c r="O1497" s="12">
        <f t="shared" si="304"/>
        <v>0.60000000000000009</v>
      </c>
      <c r="P1497" s="11" t="str">
        <f t="shared" si="305"/>
        <v>High Cost per Unit</v>
      </c>
      <c r="Q1497" s="12">
        <f t="shared" si="306"/>
        <v>0</v>
      </c>
      <c r="R1497" s="12">
        <f t="shared" si="307"/>
        <v>17.996399999999998</v>
      </c>
      <c r="S1497" s="12">
        <f t="shared" si="308"/>
        <v>0</v>
      </c>
      <c r="T1497" s="12">
        <f t="shared" si="309"/>
        <v>0</v>
      </c>
      <c r="U1497" s="12">
        <f t="shared" si="310"/>
        <v>0</v>
      </c>
      <c r="V1497" s="13" t="str">
        <f t="shared" ca="1" si="311"/>
        <v>Greater Than 8 Weeks Old</v>
      </c>
    </row>
    <row r="1498" spans="1:22" x14ac:dyDescent="0.45">
      <c r="A1498" s="2" t="s">
        <v>33</v>
      </c>
      <c r="B1498" s="5">
        <v>43690</v>
      </c>
      <c r="C1498" s="5" t="s">
        <v>375</v>
      </c>
      <c r="D1498" s="5" t="s">
        <v>382</v>
      </c>
      <c r="E1498" s="6">
        <v>2</v>
      </c>
      <c r="F1498" s="3">
        <v>218</v>
      </c>
      <c r="G1498" s="3">
        <v>66.3</v>
      </c>
      <c r="H1498" s="8">
        <f t="shared" si="299"/>
        <v>33.15</v>
      </c>
      <c r="I1498" s="3">
        <v>151.69999999999999</v>
      </c>
      <c r="J1498" s="4">
        <v>0.7</v>
      </c>
      <c r="K1498" s="2" t="str">
        <f t="shared" si="300"/>
        <v>Tuesday</v>
      </c>
      <c r="L1498" s="5">
        <f t="shared" si="301"/>
        <v>43693</v>
      </c>
      <c r="M1498" s="2" t="str">
        <f t="shared" si="302"/>
        <v>Friday</v>
      </c>
      <c r="N1498" s="2" t="str">
        <f t="shared" si="303"/>
        <v>Friday</v>
      </c>
      <c r="O1498" s="12">
        <f t="shared" si="304"/>
        <v>0.1</v>
      </c>
      <c r="P1498" s="11" t="str">
        <f t="shared" si="305"/>
        <v>High Cost per Unit</v>
      </c>
      <c r="Q1498" s="12">
        <f t="shared" si="306"/>
        <v>0</v>
      </c>
      <c r="R1498" s="12">
        <f t="shared" si="307"/>
        <v>6.54</v>
      </c>
      <c r="S1498" s="12">
        <f t="shared" si="308"/>
        <v>0</v>
      </c>
      <c r="T1498" s="12">
        <f t="shared" si="309"/>
        <v>0</v>
      </c>
      <c r="U1498" s="12">
        <f t="shared" si="310"/>
        <v>0</v>
      </c>
      <c r="V1498" s="13" t="str">
        <f t="shared" ca="1" si="311"/>
        <v>Greater Than 8 Weeks Old</v>
      </c>
    </row>
    <row r="1499" spans="1:22" x14ac:dyDescent="0.45">
      <c r="A1499" s="2" t="s">
        <v>149</v>
      </c>
      <c r="B1499" s="5">
        <v>43690</v>
      </c>
      <c r="C1499" s="5" t="s">
        <v>375</v>
      </c>
      <c r="D1499" s="5" t="s">
        <v>382</v>
      </c>
      <c r="E1499" s="6">
        <v>2</v>
      </c>
      <c r="F1499" s="3">
        <v>58</v>
      </c>
      <c r="G1499" s="3">
        <v>11.2</v>
      </c>
      <c r="H1499" s="8">
        <f t="shared" si="299"/>
        <v>5.6</v>
      </c>
      <c r="I1499" s="3">
        <v>46.8</v>
      </c>
      <c r="J1499" s="4">
        <v>0.81</v>
      </c>
      <c r="K1499" s="2" t="str">
        <f t="shared" si="300"/>
        <v>Tuesday</v>
      </c>
      <c r="L1499" s="5">
        <f t="shared" si="301"/>
        <v>43693</v>
      </c>
      <c r="M1499" s="2" t="str">
        <f t="shared" si="302"/>
        <v>Friday</v>
      </c>
      <c r="N1499" s="2" t="str">
        <f t="shared" si="303"/>
        <v>Friday</v>
      </c>
      <c r="O1499" s="12">
        <f t="shared" si="304"/>
        <v>0.1</v>
      </c>
      <c r="P1499" s="11" t="str">
        <f t="shared" si="305"/>
        <v>Low Cost per Unit</v>
      </c>
      <c r="Q1499" s="12">
        <f t="shared" si="306"/>
        <v>0</v>
      </c>
      <c r="R1499" s="12">
        <f t="shared" si="307"/>
        <v>1.74</v>
      </c>
      <c r="S1499" s="12">
        <f t="shared" si="308"/>
        <v>0</v>
      </c>
      <c r="T1499" s="12">
        <f t="shared" si="309"/>
        <v>0</v>
      </c>
      <c r="U1499" s="12">
        <f t="shared" si="310"/>
        <v>0</v>
      </c>
      <c r="V1499" s="13" t="str">
        <f t="shared" ca="1" si="311"/>
        <v>Greater Than 8 Weeks Old</v>
      </c>
    </row>
    <row r="1500" spans="1:22" x14ac:dyDescent="0.45">
      <c r="A1500" s="2" t="s">
        <v>35</v>
      </c>
      <c r="B1500" s="5">
        <v>43690</v>
      </c>
      <c r="C1500" s="5" t="s">
        <v>375</v>
      </c>
      <c r="D1500" s="5" t="s">
        <v>392</v>
      </c>
      <c r="E1500" s="6">
        <v>2</v>
      </c>
      <c r="F1500" s="3">
        <v>90</v>
      </c>
      <c r="G1500" s="3">
        <v>22</v>
      </c>
      <c r="H1500" s="8">
        <f t="shared" si="299"/>
        <v>11</v>
      </c>
      <c r="I1500" s="3">
        <v>68</v>
      </c>
      <c r="J1500" s="4">
        <v>0.76</v>
      </c>
      <c r="K1500" s="2" t="str">
        <f t="shared" si="300"/>
        <v>Tuesday</v>
      </c>
      <c r="L1500" s="5">
        <f t="shared" si="301"/>
        <v>43693</v>
      </c>
      <c r="M1500" s="2" t="str">
        <f t="shared" si="302"/>
        <v>Friday</v>
      </c>
      <c r="N1500" s="2" t="str">
        <f t="shared" si="303"/>
        <v>Friday</v>
      </c>
      <c r="O1500" s="12">
        <f t="shared" si="304"/>
        <v>0.1</v>
      </c>
      <c r="P1500" s="11" t="str">
        <f t="shared" si="305"/>
        <v>Low Cost per Unit</v>
      </c>
      <c r="Q1500" s="12">
        <f t="shared" si="306"/>
        <v>0</v>
      </c>
      <c r="R1500" s="12">
        <f t="shared" si="307"/>
        <v>2.6999999999999997</v>
      </c>
      <c r="S1500" s="12">
        <f t="shared" si="308"/>
        <v>0</v>
      </c>
      <c r="T1500" s="12">
        <f t="shared" si="309"/>
        <v>0</v>
      </c>
      <c r="U1500" s="12">
        <f t="shared" si="310"/>
        <v>0</v>
      </c>
      <c r="V1500" s="13" t="str">
        <f t="shared" ca="1" si="311"/>
        <v>Greater Than 8 Weeks Old</v>
      </c>
    </row>
    <row r="1501" spans="1:22" x14ac:dyDescent="0.45">
      <c r="A1501" s="2" t="s">
        <v>150</v>
      </c>
      <c r="B1501" s="5">
        <v>43690</v>
      </c>
      <c r="C1501" s="5" t="s">
        <v>375</v>
      </c>
      <c r="D1501" s="5" t="s">
        <v>392</v>
      </c>
      <c r="E1501" s="6">
        <v>1</v>
      </c>
      <c r="F1501" s="3">
        <v>3.99</v>
      </c>
      <c r="G1501" s="3">
        <v>1.4</v>
      </c>
      <c r="H1501" s="8">
        <f t="shared" si="299"/>
        <v>1.4</v>
      </c>
      <c r="I1501" s="3">
        <v>2.59</v>
      </c>
      <c r="J1501" s="4">
        <v>0.65</v>
      </c>
      <c r="K1501" s="2" t="str">
        <f t="shared" si="300"/>
        <v>Tuesday</v>
      </c>
      <c r="L1501" s="5">
        <f t="shared" si="301"/>
        <v>43693</v>
      </c>
      <c r="M1501" s="2" t="str">
        <f t="shared" si="302"/>
        <v>Friday</v>
      </c>
      <c r="N1501" s="2" t="str">
        <f t="shared" si="303"/>
        <v>Friday</v>
      </c>
      <c r="O1501" s="12">
        <f t="shared" si="304"/>
        <v>0.05</v>
      </c>
      <c r="P1501" s="11" t="str">
        <f t="shared" si="305"/>
        <v>Low Cost per Unit</v>
      </c>
      <c r="Q1501" s="12">
        <f t="shared" si="306"/>
        <v>0</v>
      </c>
      <c r="R1501" s="12">
        <f t="shared" si="307"/>
        <v>0</v>
      </c>
      <c r="S1501" s="12">
        <f t="shared" si="308"/>
        <v>0</v>
      </c>
      <c r="T1501" s="12">
        <f t="shared" si="309"/>
        <v>0</v>
      </c>
      <c r="U1501" s="12">
        <f t="shared" si="310"/>
        <v>0</v>
      </c>
      <c r="V1501" s="13" t="str">
        <f t="shared" ca="1" si="311"/>
        <v>Greater Than 8 Weeks Old</v>
      </c>
    </row>
    <row r="1502" spans="1:22" x14ac:dyDescent="0.45">
      <c r="A1502" s="2" t="s">
        <v>204</v>
      </c>
      <c r="B1502" s="5">
        <v>43690</v>
      </c>
      <c r="C1502" s="5" t="s">
        <v>375</v>
      </c>
      <c r="D1502" s="5" t="s">
        <v>392</v>
      </c>
      <c r="E1502" s="6">
        <v>3</v>
      </c>
      <c r="F1502" s="3">
        <v>78</v>
      </c>
      <c r="G1502" s="3">
        <v>18</v>
      </c>
      <c r="H1502" s="8">
        <f t="shared" si="299"/>
        <v>6</v>
      </c>
      <c r="I1502" s="3">
        <v>60</v>
      </c>
      <c r="J1502" s="4">
        <v>0.77</v>
      </c>
      <c r="K1502" s="2" t="str">
        <f t="shared" si="300"/>
        <v>Tuesday</v>
      </c>
      <c r="L1502" s="5">
        <f t="shared" si="301"/>
        <v>43693</v>
      </c>
      <c r="M1502" s="2" t="str">
        <f t="shared" si="302"/>
        <v>Friday</v>
      </c>
      <c r="N1502" s="2" t="str">
        <f t="shared" si="303"/>
        <v>Friday</v>
      </c>
      <c r="O1502" s="12">
        <f t="shared" si="304"/>
        <v>0.15000000000000002</v>
      </c>
      <c r="P1502" s="11" t="str">
        <f t="shared" si="305"/>
        <v>Low Cost per Unit</v>
      </c>
      <c r="Q1502" s="12">
        <f t="shared" si="306"/>
        <v>0</v>
      </c>
      <c r="R1502" s="12">
        <f t="shared" si="307"/>
        <v>2.34</v>
      </c>
      <c r="S1502" s="12">
        <f t="shared" si="308"/>
        <v>0</v>
      </c>
      <c r="T1502" s="12">
        <f t="shared" si="309"/>
        <v>0</v>
      </c>
      <c r="U1502" s="12">
        <f t="shared" si="310"/>
        <v>0</v>
      </c>
      <c r="V1502" s="13" t="str">
        <f t="shared" ca="1" si="311"/>
        <v>Greater Than 8 Weeks Old</v>
      </c>
    </row>
    <row r="1503" spans="1:22" x14ac:dyDescent="0.45">
      <c r="A1503" s="2" t="s">
        <v>151</v>
      </c>
      <c r="B1503" s="5">
        <v>43690</v>
      </c>
      <c r="C1503" s="5" t="s">
        <v>375</v>
      </c>
      <c r="D1503" s="5" t="s">
        <v>392</v>
      </c>
      <c r="E1503" s="6">
        <v>3</v>
      </c>
      <c r="F1503" s="3">
        <v>180</v>
      </c>
      <c r="G1503" s="3">
        <v>50.4</v>
      </c>
      <c r="H1503" s="8">
        <f t="shared" si="299"/>
        <v>16.8</v>
      </c>
      <c r="I1503" s="3">
        <v>129.6</v>
      </c>
      <c r="J1503" s="4">
        <v>0.72</v>
      </c>
      <c r="K1503" s="2" t="str">
        <f t="shared" si="300"/>
        <v>Tuesday</v>
      </c>
      <c r="L1503" s="5">
        <f t="shared" si="301"/>
        <v>43693</v>
      </c>
      <c r="M1503" s="2" t="str">
        <f t="shared" si="302"/>
        <v>Friday</v>
      </c>
      <c r="N1503" s="2" t="str">
        <f t="shared" si="303"/>
        <v>Friday</v>
      </c>
      <c r="O1503" s="12">
        <f t="shared" si="304"/>
        <v>0.15000000000000002</v>
      </c>
      <c r="P1503" s="11" t="str">
        <f t="shared" si="305"/>
        <v>Low Cost per Unit</v>
      </c>
      <c r="Q1503" s="12">
        <f t="shared" si="306"/>
        <v>0</v>
      </c>
      <c r="R1503" s="12">
        <f t="shared" si="307"/>
        <v>5.3999999999999995</v>
      </c>
      <c r="S1503" s="12">
        <f t="shared" si="308"/>
        <v>0</v>
      </c>
      <c r="T1503" s="12">
        <f t="shared" si="309"/>
        <v>0</v>
      </c>
      <c r="U1503" s="12">
        <f t="shared" si="310"/>
        <v>0</v>
      </c>
      <c r="V1503" s="13" t="str">
        <f t="shared" ca="1" si="311"/>
        <v>Greater Than 8 Weeks Old</v>
      </c>
    </row>
    <row r="1504" spans="1:22" x14ac:dyDescent="0.45">
      <c r="A1504" s="2" t="s">
        <v>317</v>
      </c>
      <c r="B1504" s="5">
        <v>43690</v>
      </c>
      <c r="C1504" s="5" t="s">
        <v>371</v>
      </c>
      <c r="D1504" s="5" t="s">
        <v>371</v>
      </c>
      <c r="E1504" s="6">
        <v>7</v>
      </c>
      <c r="F1504" s="3">
        <v>55.93</v>
      </c>
      <c r="G1504" s="3">
        <v>29.75</v>
      </c>
      <c r="H1504" s="8">
        <f t="shared" si="299"/>
        <v>4.25</v>
      </c>
      <c r="I1504" s="3">
        <v>26.18</v>
      </c>
      <c r="J1504" s="4">
        <v>0.47</v>
      </c>
      <c r="K1504" s="2" t="str">
        <f t="shared" si="300"/>
        <v>Tuesday</v>
      </c>
      <c r="L1504" s="5">
        <f t="shared" si="301"/>
        <v>43693</v>
      </c>
      <c r="M1504" s="2" t="str">
        <f t="shared" si="302"/>
        <v>Friday</v>
      </c>
      <c r="N1504" s="2" t="str">
        <f t="shared" si="303"/>
        <v>Friday</v>
      </c>
      <c r="O1504" s="12">
        <f t="shared" si="304"/>
        <v>0.35000000000000003</v>
      </c>
      <c r="P1504" s="11" t="str">
        <f t="shared" si="305"/>
        <v>Low Cost per Unit</v>
      </c>
      <c r="Q1504" s="12">
        <f t="shared" si="306"/>
        <v>0</v>
      </c>
      <c r="R1504" s="12">
        <f t="shared" si="307"/>
        <v>1.6778999999999999</v>
      </c>
      <c r="S1504" s="12">
        <f t="shared" si="308"/>
        <v>0</v>
      </c>
      <c r="T1504" s="12">
        <f t="shared" si="309"/>
        <v>0</v>
      </c>
      <c r="U1504" s="12">
        <f t="shared" si="310"/>
        <v>0</v>
      </c>
      <c r="V1504" s="13" t="str">
        <f t="shared" ca="1" si="311"/>
        <v>Greater Than 8 Weeks Old</v>
      </c>
    </row>
    <row r="1505" spans="1:22" x14ac:dyDescent="0.45">
      <c r="A1505" s="2" t="s">
        <v>39</v>
      </c>
      <c r="B1505" s="5">
        <v>43690</v>
      </c>
      <c r="C1505" s="5" t="s">
        <v>375</v>
      </c>
      <c r="D1505" s="5" t="s">
        <v>382</v>
      </c>
      <c r="E1505" s="6">
        <v>8</v>
      </c>
      <c r="F1505" s="3">
        <v>96</v>
      </c>
      <c r="G1505" s="3">
        <v>12</v>
      </c>
      <c r="H1505" s="8">
        <f t="shared" si="299"/>
        <v>1.5</v>
      </c>
      <c r="I1505" s="3">
        <v>84</v>
      </c>
      <c r="J1505" s="4">
        <v>0.88</v>
      </c>
      <c r="K1505" s="2" t="str">
        <f t="shared" si="300"/>
        <v>Tuesday</v>
      </c>
      <c r="L1505" s="5">
        <f t="shared" si="301"/>
        <v>43693</v>
      </c>
      <c r="M1505" s="2" t="str">
        <f t="shared" si="302"/>
        <v>Friday</v>
      </c>
      <c r="N1505" s="2" t="str">
        <f t="shared" si="303"/>
        <v>Friday</v>
      </c>
      <c r="O1505" s="12">
        <f t="shared" si="304"/>
        <v>0.4</v>
      </c>
      <c r="P1505" s="11" t="str">
        <f t="shared" si="305"/>
        <v>Low Cost per Unit</v>
      </c>
      <c r="Q1505" s="12">
        <f t="shared" si="306"/>
        <v>0</v>
      </c>
      <c r="R1505" s="12">
        <f t="shared" si="307"/>
        <v>2.88</v>
      </c>
      <c r="S1505" s="12">
        <f t="shared" si="308"/>
        <v>0</v>
      </c>
      <c r="T1505" s="12">
        <f t="shared" si="309"/>
        <v>0</v>
      </c>
      <c r="U1505" s="12">
        <f t="shared" si="310"/>
        <v>0</v>
      </c>
      <c r="V1505" s="13" t="str">
        <f t="shared" ca="1" si="311"/>
        <v>Greater Than 8 Weeks Old</v>
      </c>
    </row>
    <row r="1506" spans="1:22" x14ac:dyDescent="0.45">
      <c r="A1506" s="2" t="s">
        <v>40</v>
      </c>
      <c r="B1506" s="5">
        <v>43690</v>
      </c>
      <c r="C1506" s="5" t="s">
        <v>375</v>
      </c>
      <c r="D1506" s="5" t="s">
        <v>382</v>
      </c>
      <c r="E1506" s="6">
        <v>3</v>
      </c>
      <c r="F1506" s="3">
        <v>57</v>
      </c>
      <c r="G1506" s="3">
        <v>21</v>
      </c>
      <c r="H1506" s="8">
        <f t="shared" si="299"/>
        <v>7</v>
      </c>
      <c r="I1506" s="3">
        <v>36</v>
      </c>
      <c r="J1506" s="4">
        <v>0.63</v>
      </c>
      <c r="K1506" s="2" t="str">
        <f t="shared" si="300"/>
        <v>Tuesday</v>
      </c>
      <c r="L1506" s="5">
        <f t="shared" si="301"/>
        <v>43693</v>
      </c>
      <c r="M1506" s="2" t="str">
        <f t="shared" si="302"/>
        <v>Friday</v>
      </c>
      <c r="N1506" s="2" t="str">
        <f t="shared" si="303"/>
        <v>Friday</v>
      </c>
      <c r="O1506" s="12">
        <f t="shared" si="304"/>
        <v>0.15000000000000002</v>
      </c>
      <c r="P1506" s="11" t="str">
        <f t="shared" si="305"/>
        <v>Low Cost per Unit</v>
      </c>
      <c r="Q1506" s="12">
        <f t="shared" si="306"/>
        <v>0</v>
      </c>
      <c r="R1506" s="12">
        <f t="shared" si="307"/>
        <v>1.71</v>
      </c>
      <c r="S1506" s="12">
        <f t="shared" si="308"/>
        <v>0</v>
      </c>
      <c r="T1506" s="12">
        <f t="shared" si="309"/>
        <v>0</v>
      </c>
      <c r="U1506" s="12">
        <f t="shared" si="310"/>
        <v>0</v>
      </c>
      <c r="V1506" s="13" t="str">
        <f t="shared" ca="1" si="311"/>
        <v>Greater Than 8 Weeks Old</v>
      </c>
    </row>
    <row r="1507" spans="1:22" x14ac:dyDescent="0.45">
      <c r="A1507" s="2" t="s">
        <v>188</v>
      </c>
      <c r="B1507" s="5">
        <v>43690</v>
      </c>
      <c r="C1507" s="5" t="s">
        <v>375</v>
      </c>
      <c r="D1507" s="5" t="s">
        <v>382</v>
      </c>
      <c r="E1507" s="6">
        <v>2</v>
      </c>
      <c r="F1507" s="3">
        <v>120</v>
      </c>
      <c r="G1507" s="3">
        <v>29.2</v>
      </c>
      <c r="H1507" s="8">
        <f t="shared" si="299"/>
        <v>14.6</v>
      </c>
      <c r="I1507" s="3">
        <v>90.8</v>
      </c>
      <c r="J1507" s="4">
        <v>0.76</v>
      </c>
      <c r="K1507" s="2" t="str">
        <f t="shared" si="300"/>
        <v>Tuesday</v>
      </c>
      <c r="L1507" s="5">
        <f t="shared" si="301"/>
        <v>43693</v>
      </c>
      <c r="M1507" s="2" t="str">
        <f t="shared" si="302"/>
        <v>Friday</v>
      </c>
      <c r="N1507" s="2" t="str">
        <f t="shared" si="303"/>
        <v>Friday</v>
      </c>
      <c r="O1507" s="12">
        <f t="shared" si="304"/>
        <v>0.1</v>
      </c>
      <c r="P1507" s="11" t="str">
        <f t="shared" si="305"/>
        <v>Low Cost per Unit</v>
      </c>
      <c r="Q1507" s="12">
        <f t="shared" si="306"/>
        <v>0</v>
      </c>
      <c r="R1507" s="12">
        <f t="shared" si="307"/>
        <v>3.5999999999999996</v>
      </c>
      <c r="S1507" s="12">
        <f t="shared" si="308"/>
        <v>0</v>
      </c>
      <c r="T1507" s="12">
        <f t="shared" si="309"/>
        <v>0</v>
      </c>
      <c r="U1507" s="12">
        <f t="shared" si="310"/>
        <v>0</v>
      </c>
      <c r="V1507" s="13" t="str">
        <f t="shared" ca="1" si="311"/>
        <v>Greater Than 8 Weeks Old</v>
      </c>
    </row>
    <row r="1508" spans="1:22" x14ac:dyDescent="0.45">
      <c r="A1508" s="2" t="s">
        <v>41</v>
      </c>
      <c r="B1508" s="5">
        <v>43690</v>
      </c>
      <c r="C1508" s="5" t="s">
        <v>375</v>
      </c>
      <c r="D1508" s="5" t="s">
        <v>382</v>
      </c>
      <c r="E1508" s="6">
        <v>3</v>
      </c>
      <c r="F1508" s="3">
        <v>57</v>
      </c>
      <c r="G1508" s="3">
        <v>13.05</v>
      </c>
      <c r="H1508" s="8">
        <f t="shared" si="299"/>
        <v>4.3500000000000005</v>
      </c>
      <c r="I1508" s="3">
        <v>43.95</v>
      </c>
      <c r="J1508" s="4">
        <v>0.77</v>
      </c>
      <c r="K1508" s="2" t="str">
        <f t="shared" si="300"/>
        <v>Tuesday</v>
      </c>
      <c r="L1508" s="5">
        <f t="shared" si="301"/>
        <v>43693</v>
      </c>
      <c r="M1508" s="2" t="str">
        <f t="shared" si="302"/>
        <v>Friday</v>
      </c>
      <c r="N1508" s="2" t="str">
        <f t="shared" si="303"/>
        <v>Friday</v>
      </c>
      <c r="O1508" s="12">
        <f t="shared" si="304"/>
        <v>0.15000000000000002</v>
      </c>
      <c r="P1508" s="11" t="str">
        <f t="shared" si="305"/>
        <v>Low Cost per Unit</v>
      </c>
      <c r="Q1508" s="12">
        <f t="shared" si="306"/>
        <v>0</v>
      </c>
      <c r="R1508" s="12">
        <f t="shared" si="307"/>
        <v>1.71</v>
      </c>
      <c r="S1508" s="12">
        <f t="shared" si="308"/>
        <v>0</v>
      </c>
      <c r="T1508" s="12">
        <f t="shared" si="309"/>
        <v>0</v>
      </c>
      <c r="U1508" s="12">
        <f t="shared" si="310"/>
        <v>0</v>
      </c>
      <c r="V1508" s="13" t="str">
        <f t="shared" ca="1" si="311"/>
        <v>Greater Than 8 Weeks Old</v>
      </c>
    </row>
    <row r="1509" spans="1:22" x14ac:dyDescent="0.45">
      <c r="A1509" s="2" t="s">
        <v>220</v>
      </c>
      <c r="B1509" s="5">
        <v>43690</v>
      </c>
      <c r="C1509" s="5" t="s">
        <v>371</v>
      </c>
      <c r="D1509" s="5" t="s">
        <v>371</v>
      </c>
      <c r="E1509" s="6">
        <v>6</v>
      </c>
      <c r="F1509" s="3">
        <v>77.94</v>
      </c>
      <c r="G1509" s="3">
        <v>33</v>
      </c>
      <c r="H1509" s="8">
        <f t="shared" si="299"/>
        <v>5.5</v>
      </c>
      <c r="I1509" s="3">
        <v>44.94</v>
      </c>
      <c r="J1509" s="4">
        <v>0.57999999999999996</v>
      </c>
      <c r="K1509" s="2" t="str">
        <f t="shared" si="300"/>
        <v>Tuesday</v>
      </c>
      <c r="L1509" s="5">
        <f t="shared" si="301"/>
        <v>43693</v>
      </c>
      <c r="M1509" s="2" t="str">
        <f t="shared" si="302"/>
        <v>Friday</v>
      </c>
      <c r="N1509" s="2" t="str">
        <f t="shared" si="303"/>
        <v>Friday</v>
      </c>
      <c r="O1509" s="12">
        <f t="shared" si="304"/>
        <v>0.30000000000000004</v>
      </c>
      <c r="P1509" s="11" t="str">
        <f t="shared" si="305"/>
        <v>Low Cost per Unit</v>
      </c>
      <c r="Q1509" s="12">
        <f t="shared" si="306"/>
        <v>0</v>
      </c>
      <c r="R1509" s="12">
        <f t="shared" si="307"/>
        <v>2.3382000000000001</v>
      </c>
      <c r="S1509" s="12">
        <f t="shared" si="308"/>
        <v>0</v>
      </c>
      <c r="T1509" s="12">
        <f t="shared" si="309"/>
        <v>0</v>
      </c>
      <c r="U1509" s="12">
        <f t="shared" si="310"/>
        <v>0</v>
      </c>
      <c r="V1509" s="13" t="str">
        <f t="shared" ca="1" si="311"/>
        <v>Greater Than 8 Weeks Old</v>
      </c>
    </row>
    <row r="1510" spans="1:22" x14ac:dyDescent="0.45">
      <c r="A1510" s="2" t="s">
        <v>300</v>
      </c>
      <c r="B1510" s="5">
        <v>43690</v>
      </c>
      <c r="C1510" s="5" t="s">
        <v>371</v>
      </c>
      <c r="D1510" s="5" t="s">
        <v>371</v>
      </c>
      <c r="E1510" s="6">
        <v>1</v>
      </c>
      <c r="F1510" s="3">
        <v>9.99</v>
      </c>
      <c r="G1510" s="3">
        <v>8.25</v>
      </c>
      <c r="H1510" s="8">
        <f t="shared" si="299"/>
        <v>8.25</v>
      </c>
      <c r="I1510" s="3">
        <v>1.74</v>
      </c>
      <c r="J1510" s="4">
        <v>0.17</v>
      </c>
      <c r="K1510" s="2" t="str">
        <f t="shared" si="300"/>
        <v>Tuesday</v>
      </c>
      <c r="L1510" s="5">
        <f t="shared" si="301"/>
        <v>43693</v>
      </c>
      <c r="M1510" s="2" t="str">
        <f t="shared" si="302"/>
        <v>Friday</v>
      </c>
      <c r="N1510" s="2" t="str">
        <f t="shared" si="303"/>
        <v>Friday</v>
      </c>
      <c r="O1510" s="12">
        <f t="shared" si="304"/>
        <v>0.05</v>
      </c>
      <c r="P1510" s="11" t="str">
        <f t="shared" si="305"/>
        <v>Low Cost per Unit</v>
      </c>
      <c r="Q1510" s="12">
        <f t="shared" si="306"/>
        <v>0</v>
      </c>
      <c r="R1510" s="12">
        <f t="shared" si="307"/>
        <v>0</v>
      </c>
      <c r="S1510" s="12">
        <f t="shared" si="308"/>
        <v>0</v>
      </c>
      <c r="T1510" s="12">
        <f t="shared" si="309"/>
        <v>0</v>
      </c>
      <c r="U1510" s="12">
        <f t="shared" si="310"/>
        <v>0</v>
      </c>
      <c r="V1510" s="13" t="str">
        <f t="shared" ca="1" si="311"/>
        <v>Greater Than 8 Weeks Old</v>
      </c>
    </row>
    <row r="1511" spans="1:22" x14ac:dyDescent="0.45">
      <c r="A1511" s="2" t="s">
        <v>140</v>
      </c>
      <c r="B1511" s="5">
        <v>43690</v>
      </c>
      <c r="C1511" s="5" t="s">
        <v>375</v>
      </c>
      <c r="D1511" s="5" t="s">
        <v>382</v>
      </c>
      <c r="E1511" s="6">
        <v>2</v>
      </c>
      <c r="F1511" s="3">
        <v>70</v>
      </c>
      <c r="G1511" s="3">
        <v>16.2</v>
      </c>
      <c r="H1511" s="8">
        <f t="shared" si="299"/>
        <v>8.1</v>
      </c>
      <c r="I1511" s="3">
        <v>53.8</v>
      </c>
      <c r="J1511" s="4">
        <v>0.77</v>
      </c>
      <c r="K1511" s="2" t="str">
        <f t="shared" si="300"/>
        <v>Tuesday</v>
      </c>
      <c r="L1511" s="5">
        <f t="shared" si="301"/>
        <v>43693</v>
      </c>
      <c r="M1511" s="2" t="str">
        <f t="shared" si="302"/>
        <v>Friday</v>
      </c>
      <c r="N1511" s="2" t="str">
        <f t="shared" si="303"/>
        <v>Friday</v>
      </c>
      <c r="O1511" s="12">
        <f t="shared" si="304"/>
        <v>0.1</v>
      </c>
      <c r="P1511" s="11" t="str">
        <f t="shared" si="305"/>
        <v>Low Cost per Unit</v>
      </c>
      <c r="Q1511" s="12">
        <f t="shared" si="306"/>
        <v>0</v>
      </c>
      <c r="R1511" s="12">
        <f t="shared" si="307"/>
        <v>2.1</v>
      </c>
      <c r="S1511" s="12">
        <f t="shared" si="308"/>
        <v>0</v>
      </c>
      <c r="T1511" s="12">
        <f t="shared" si="309"/>
        <v>0</v>
      </c>
      <c r="U1511" s="12">
        <f t="shared" si="310"/>
        <v>0</v>
      </c>
      <c r="V1511" s="13" t="str">
        <f t="shared" ca="1" si="311"/>
        <v>Greater Than 8 Weeks Old</v>
      </c>
    </row>
    <row r="1512" spans="1:22" x14ac:dyDescent="0.45">
      <c r="A1512" s="2" t="s">
        <v>104</v>
      </c>
      <c r="B1512" s="5">
        <v>43690</v>
      </c>
      <c r="C1512" s="5" t="s">
        <v>383</v>
      </c>
      <c r="D1512" s="5" t="s">
        <v>384</v>
      </c>
      <c r="E1512" s="6">
        <v>2</v>
      </c>
      <c r="F1512" s="3">
        <v>36</v>
      </c>
      <c r="G1512" s="3">
        <v>11</v>
      </c>
      <c r="H1512" s="8">
        <f t="shared" si="299"/>
        <v>5.5</v>
      </c>
      <c r="I1512" s="3">
        <v>25</v>
      </c>
      <c r="J1512" s="4">
        <v>0.69</v>
      </c>
      <c r="K1512" s="2" t="str">
        <f t="shared" si="300"/>
        <v>Tuesday</v>
      </c>
      <c r="L1512" s="5">
        <f t="shared" si="301"/>
        <v>43693</v>
      </c>
      <c r="M1512" s="2" t="str">
        <f t="shared" si="302"/>
        <v>Friday</v>
      </c>
      <c r="N1512" s="2" t="str">
        <f t="shared" si="303"/>
        <v>Friday</v>
      </c>
      <c r="O1512" s="12">
        <f t="shared" si="304"/>
        <v>0.1</v>
      </c>
      <c r="P1512" s="11" t="str">
        <f t="shared" si="305"/>
        <v>Low Cost per Unit</v>
      </c>
      <c r="Q1512" s="12">
        <f t="shared" si="306"/>
        <v>0</v>
      </c>
      <c r="R1512" s="12">
        <f t="shared" si="307"/>
        <v>1.08</v>
      </c>
      <c r="S1512" s="12">
        <f t="shared" si="308"/>
        <v>0</v>
      </c>
      <c r="T1512" s="12">
        <f t="shared" si="309"/>
        <v>0</v>
      </c>
      <c r="U1512" s="12">
        <f t="shared" si="310"/>
        <v>0</v>
      </c>
      <c r="V1512" s="13" t="str">
        <f t="shared" ca="1" si="311"/>
        <v>Greater Than 8 Weeks Old</v>
      </c>
    </row>
    <row r="1513" spans="1:22" x14ac:dyDescent="0.45">
      <c r="A1513" s="2" t="s">
        <v>259</v>
      </c>
      <c r="B1513" s="5">
        <v>43690</v>
      </c>
      <c r="C1513" s="5" t="s">
        <v>383</v>
      </c>
      <c r="D1513" s="5" t="s">
        <v>391</v>
      </c>
      <c r="E1513" s="6">
        <v>3</v>
      </c>
      <c r="F1513" s="3">
        <v>81</v>
      </c>
      <c r="G1513" s="3">
        <v>16.05</v>
      </c>
      <c r="H1513" s="8">
        <f t="shared" si="299"/>
        <v>5.3500000000000005</v>
      </c>
      <c r="I1513" s="3">
        <v>64.95</v>
      </c>
      <c r="J1513" s="4">
        <v>0.8</v>
      </c>
      <c r="K1513" s="2" t="str">
        <f t="shared" si="300"/>
        <v>Tuesday</v>
      </c>
      <c r="L1513" s="5">
        <f t="shared" si="301"/>
        <v>43693</v>
      </c>
      <c r="M1513" s="2" t="str">
        <f t="shared" si="302"/>
        <v>Friday</v>
      </c>
      <c r="N1513" s="2" t="str">
        <f t="shared" si="303"/>
        <v>Friday</v>
      </c>
      <c r="O1513" s="12">
        <f t="shared" si="304"/>
        <v>0.15000000000000002</v>
      </c>
      <c r="P1513" s="11" t="str">
        <f t="shared" si="305"/>
        <v>Low Cost per Unit</v>
      </c>
      <c r="Q1513" s="12">
        <f t="shared" si="306"/>
        <v>0</v>
      </c>
      <c r="R1513" s="12">
        <f t="shared" si="307"/>
        <v>2.4299999999999997</v>
      </c>
      <c r="S1513" s="12">
        <f t="shared" si="308"/>
        <v>0</v>
      </c>
      <c r="T1513" s="12">
        <f t="shared" si="309"/>
        <v>0</v>
      </c>
      <c r="U1513" s="12">
        <f t="shared" si="310"/>
        <v>0</v>
      </c>
      <c r="V1513" s="13" t="str">
        <f t="shared" ca="1" si="311"/>
        <v>Greater Than 8 Weeks Old</v>
      </c>
    </row>
    <row r="1514" spans="1:22" x14ac:dyDescent="0.45">
      <c r="A1514" s="2" t="s">
        <v>152</v>
      </c>
      <c r="B1514" s="5">
        <v>43690</v>
      </c>
      <c r="C1514" s="5" t="s">
        <v>369</v>
      </c>
      <c r="D1514" s="5" t="s">
        <v>393</v>
      </c>
      <c r="E1514" s="6">
        <v>7</v>
      </c>
      <c r="F1514" s="3">
        <v>833</v>
      </c>
      <c r="G1514" s="3">
        <v>262.5</v>
      </c>
      <c r="H1514" s="8">
        <f t="shared" si="299"/>
        <v>37.5</v>
      </c>
      <c r="I1514" s="3">
        <v>570.5</v>
      </c>
      <c r="J1514" s="4">
        <v>0.68</v>
      </c>
      <c r="K1514" s="2" t="str">
        <f t="shared" si="300"/>
        <v>Tuesday</v>
      </c>
      <c r="L1514" s="5">
        <f t="shared" si="301"/>
        <v>43693</v>
      </c>
      <c r="M1514" s="2" t="str">
        <f t="shared" si="302"/>
        <v>Friday</v>
      </c>
      <c r="N1514" s="2" t="str">
        <f t="shared" si="303"/>
        <v>Friday</v>
      </c>
      <c r="O1514" s="12">
        <f t="shared" si="304"/>
        <v>0.35000000000000003</v>
      </c>
      <c r="P1514" s="11" t="str">
        <f t="shared" si="305"/>
        <v>High Cost per Unit</v>
      </c>
      <c r="Q1514" s="12">
        <f t="shared" si="306"/>
        <v>0</v>
      </c>
      <c r="R1514" s="12">
        <f t="shared" si="307"/>
        <v>24.99</v>
      </c>
      <c r="S1514" s="12">
        <f t="shared" si="308"/>
        <v>0</v>
      </c>
      <c r="T1514" s="12">
        <f t="shared" si="309"/>
        <v>0</v>
      </c>
      <c r="U1514" s="12">
        <f t="shared" si="310"/>
        <v>0</v>
      </c>
      <c r="V1514" s="13" t="str">
        <f t="shared" ca="1" si="311"/>
        <v>Greater Than 8 Weeks Old</v>
      </c>
    </row>
    <row r="1515" spans="1:22" x14ac:dyDescent="0.45">
      <c r="A1515" s="2" t="s">
        <v>184</v>
      </c>
      <c r="B1515" s="5">
        <v>43690</v>
      </c>
      <c r="C1515" s="5" t="s">
        <v>371</v>
      </c>
      <c r="D1515" s="5" t="s">
        <v>371</v>
      </c>
      <c r="E1515" s="6">
        <v>2</v>
      </c>
      <c r="F1515" s="3">
        <v>99.98</v>
      </c>
      <c r="G1515" s="3">
        <v>46.9</v>
      </c>
      <c r="H1515" s="8">
        <f t="shared" si="299"/>
        <v>23.45</v>
      </c>
      <c r="I1515" s="3">
        <v>53.08</v>
      </c>
      <c r="J1515" s="4">
        <v>0.53</v>
      </c>
      <c r="K1515" s="2" t="str">
        <f t="shared" si="300"/>
        <v>Tuesday</v>
      </c>
      <c r="L1515" s="5">
        <f t="shared" si="301"/>
        <v>43693</v>
      </c>
      <c r="M1515" s="2" t="str">
        <f t="shared" si="302"/>
        <v>Friday</v>
      </c>
      <c r="N1515" s="2" t="str">
        <f t="shared" si="303"/>
        <v>Friday</v>
      </c>
      <c r="O1515" s="12">
        <f t="shared" si="304"/>
        <v>0.1</v>
      </c>
      <c r="P1515" s="11" t="str">
        <f t="shared" si="305"/>
        <v>High Cost per Unit</v>
      </c>
      <c r="Q1515" s="12">
        <f t="shared" si="306"/>
        <v>0</v>
      </c>
      <c r="R1515" s="12">
        <f t="shared" si="307"/>
        <v>2.9994000000000001</v>
      </c>
      <c r="S1515" s="12">
        <f t="shared" si="308"/>
        <v>0</v>
      </c>
      <c r="T1515" s="12">
        <f t="shared" si="309"/>
        <v>0</v>
      </c>
      <c r="U1515" s="12">
        <f t="shared" si="310"/>
        <v>0</v>
      </c>
      <c r="V1515" s="13" t="str">
        <f t="shared" ca="1" si="311"/>
        <v>Greater Than 8 Weeks Old</v>
      </c>
    </row>
    <row r="1516" spans="1:22" x14ac:dyDescent="0.45">
      <c r="A1516" s="2" t="s">
        <v>184</v>
      </c>
      <c r="B1516" s="5">
        <v>43690</v>
      </c>
      <c r="C1516" s="5" t="s">
        <v>371</v>
      </c>
      <c r="D1516" s="5" t="s">
        <v>371</v>
      </c>
      <c r="E1516" s="6">
        <v>19</v>
      </c>
      <c r="F1516" s="3">
        <v>759.81</v>
      </c>
      <c r="G1516" s="3">
        <v>418</v>
      </c>
      <c r="H1516" s="8">
        <f t="shared" si="299"/>
        <v>22</v>
      </c>
      <c r="I1516" s="3">
        <v>341.81</v>
      </c>
      <c r="J1516" s="4">
        <v>0.45</v>
      </c>
      <c r="K1516" s="2" t="str">
        <f t="shared" si="300"/>
        <v>Tuesday</v>
      </c>
      <c r="L1516" s="5">
        <f t="shared" si="301"/>
        <v>43693</v>
      </c>
      <c r="M1516" s="2" t="str">
        <f t="shared" si="302"/>
        <v>Friday</v>
      </c>
      <c r="N1516" s="2" t="str">
        <f t="shared" si="303"/>
        <v>Friday</v>
      </c>
      <c r="O1516" s="12">
        <f t="shared" si="304"/>
        <v>0.95000000000000007</v>
      </c>
      <c r="P1516" s="11" t="str">
        <f t="shared" si="305"/>
        <v>High Cost per Unit</v>
      </c>
      <c r="Q1516" s="12">
        <f t="shared" si="306"/>
        <v>0</v>
      </c>
      <c r="R1516" s="12">
        <f t="shared" si="307"/>
        <v>22.794299999999996</v>
      </c>
      <c r="S1516" s="12">
        <f t="shared" si="308"/>
        <v>0</v>
      </c>
      <c r="T1516" s="12">
        <f t="shared" si="309"/>
        <v>0</v>
      </c>
      <c r="U1516" s="12">
        <f t="shared" si="310"/>
        <v>0</v>
      </c>
      <c r="V1516" s="13" t="str">
        <f t="shared" ca="1" si="311"/>
        <v>Greater Than 8 Weeks Old</v>
      </c>
    </row>
    <row r="1517" spans="1:22" x14ac:dyDescent="0.45">
      <c r="A1517" s="2" t="s">
        <v>106</v>
      </c>
      <c r="B1517" s="5">
        <v>43690</v>
      </c>
      <c r="C1517" s="5" t="s">
        <v>369</v>
      </c>
      <c r="D1517" s="5" t="s">
        <v>393</v>
      </c>
      <c r="E1517" s="6">
        <v>1</v>
      </c>
      <c r="F1517" s="3">
        <v>99</v>
      </c>
      <c r="G1517" s="3">
        <v>30</v>
      </c>
      <c r="H1517" s="8">
        <f t="shared" si="299"/>
        <v>30</v>
      </c>
      <c r="I1517" s="3">
        <v>69</v>
      </c>
      <c r="J1517" s="4">
        <v>0.7</v>
      </c>
      <c r="K1517" s="2" t="str">
        <f t="shared" si="300"/>
        <v>Tuesday</v>
      </c>
      <c r="L1517" s="5">
        <f t="shared" si="301"/>
        <v>43693</v>
      </c>
      <c r="M1517" s="2" t="str">
        <f t="shared" si="302"/>
        <v>Friday</v>
      </c>
      <c r="N1517" s="2" t="str">
        <f t="shared" si="303"/>
        <v>Friday</v>
      </c>
      <c r="O1517" s="12">
        <f t="shared" si="304"/>
        <v>0.05</v>
      </c>
      <c r="P1517" s="11" t="str">
        <f t="shared" si="305"/>
        <v>High Cost per Unit</v>
      </c>
      <c r="Q1517" s="12">
        <f t="shared" si="306"/>
        <v>0</v>
      </c>
      <c r="R1517" s="12">
        <f t="shared" si="307"/>
        <v>0</v>
      </c>
      <c r="S1517" s="12">
        <f t="shared" si="308"/>
        <v>0</v>
      </c>
      <c r="T1517" s="12">
        <f t="shared" si="309"/>
        <v>0</v>
      </c>
      <c r="U1517" s="12">
        <f t="shared" si="310"/>
        <v>0</v>
      </c>
      <c r="V1517" s="13" t="str">
        <f t="shared" ca="1" si="311"/>
        <v>Greater Than 8 Weeks Old</v>
      </c>
    </row>
    <row r="1518" spans="1:22" x14ac:dyDescent="0.45">
      <c r="A1518" s="2" t="s">
        <v>283</v>
      </c>
      <c r="B1518" s="5">
        <v>43690</v>
      </c>
      <c r="C1518" s="5" t="s">
        <v>369</v>
      </c>
      <c r="D1518" s="5" t="s">
        <v>393</v>
      </c>
      <c r="E1518" s="6">
        <v>5</v>
      </c>
      <c r="F1518" s="3">
        <v>199.96</v>
      </c>
      <c r="G1518" s="3">
        <v>120.8</v>
      </c>
      <c r="H1518" s="8">
        <f t="shared" si="299"/>
        <v>24.16</v>
      </c>
      <c r="I1518" s="3">
        <v>79.16</v>
      </c>
      <c r="J1518" s="4">
        <v>0.4</v>
      </c>
      <c r="K1518" s="2" t="str">
        <f t="shared" si="300"/>
        <v>Tuesday</v>
      </c>
      <c r="L1518" s="5">
        <f t="shared" si="301"/>
        <v>43693</v>
      </c>
      <c r="M1518" s="2" t="str">
        <f t="shared" si="302"/>
        <v>Friday</v>
      </c>
      <c r="N1518" s="2" t="str">
        <f t="shared" si="303"/>
        <v>Friday</v>
      </c>
      <c r="O1518" s="12">
        <f t="shared" si="304"/>
        <v>0.25</v>
      </c>
      <c r="P1518" s="11" t="str">
        <f t="shared" si="305"/>
        <v>High Cost per Unit</v>
      </c>
      <c r="Q1518" s="12">
        <f t="shared" si="306"/>
        <v>0</v>
      </c>
      <c r="R1518" s="12">
        <f t="shared" si="307"/>
        <v>5.9988000000000001</v>
      </c>
      <c r="S1518" s="12">
        <f t="shared" si="308"/>
        <v>0</v>
      </c>
      <c r="T1518" s="12">
        <f t="shared" si="309"/>
        <v>0</v>
      </c>
      <c r="U1518" s="12">
        <f t="shared" si="310"/>
        <v>0</v>
      </c>
      <c r="V1518" s="13" t="str">
        <f t="shared" ca="1" si="311"/>
        <v>Greater Than 8 Weeks Old</v>
      </c>
    </row>
    <row r="1519" spans="1:22" x14ac:dyDescent="0.45">
      <c r="A1519" s="2" t="s">
        <v>287</v>
      </c>
      <c r="B1519" s="5">
        <v>43690</v>
      </c>
      <c r="C1519" s="5" t="s">
        <v>371</v>
      </c>
      <c r="D1519" s="5" t="s">
        <v>371</v>
      </c>
      <c r="E1519" s="6">
        <v>29</v>
      </c>
      <c r="F1519" s="3">
        <v>2321.73</v>
      </c>
      <c r="G1519" s="3">
        <v>1392</v>
      </c>
      <c r="H1519" s="8">
        <f t="shared" si="299"/>
        <v>48</v>
      </c>
      <c r="I1519" s="3">
        <v>929.73</v>
      </c>
      <c r="J1519" s="4">
        <v>0.4</v>
      </c>
      <c r="K1519" s="2" t="str">
        <f t="shared" si="300"/>
        <v>Tuesday</v>
      </c>
      <c r="L1519" s="5">
        <f t="shared" si="301"/>
        <v>43693</v>
      </c>
      <c r="M1519" s="2" t="str">
        <f t="shared" si="302"/>
        <v>Friday</v>
      </c>
      <c r="N1519" s="2" t="str">
        <f t="shared" si="303"/>
        <v>Friday</v>
      </c>
      <c r="O1519" s="12">
        <f t="shared" si="304"/>
        <v>1.4500000000000002</v>
      </c>
      <c r="P1519" s="11" t="str">
        <f t="shared" si="305"/>
        <v>High Cost per Unit</v>
      </c>
      <c r="Q1519" s="12">
        <f t="shared" si="306"/>
        <v>0</v>
      </c>
      <c r="R1519" s="12">
        <f t="shared" si="307"/>
        <v>69.651899999999998</v>
      </c>
      <c r="S1519" s="12">
        <f t="shared" si="308"/>
        <v>0</v>
      </c>
      <c r="T1519" s="12">
        <f t="shared" si="309"/>
        <v>0</v>
      </c>
      <c r="U1519" s="12">
        <f t="shared" si="310"/>
        <v>0</v>
      </c>
      <c r="V1519" s="13" t="str">
        <f t="shared" ca="1" si="311"/>
        <v>Greater Than 8 Weeks Old</v>
      </c>
    </row>
    <row r="1520" spans="1:22" x14ac:dyDescent="0.45">
      <c r="A1520" s="2" t="s">
        <v>222</v>
      </c>
      <c r="B1520" s="5">
        <v>43690</v>
      </c>
      <c r="C1520" s="5" t="s">
        <v>369</v>
      </c>
      <c r="D1520" s="5" t="s">
        <v>393</v>
      </c>
      <c r="E1520" s="6">
        <v>14</v>
      </c>
      <c r="F1520" s="3">
        <v>419.86</v>
      </c>
      <c r="G1520" s="3">
        <v>273</v>
      </c>
      <c r="H1520" s="8">
        <f t="shared" si="299"/>
        <v>19.5</v>
      </c>
      <c r="I1520" s="3">
        <v>146.86000000000001</v>
      </c>
      <c r="J1520" s="4">
        <v>0.35</v>
      </c>
      <c r="K1520" s="2" t="str">
        <f t="shared" si="300"/>
        <v>Tuesday</v>
      </c>
      <c r="L1520" s="5">
        <f t="shared" si="301"/>
        <v>43693</v>
      </c>
      <c r="M1520" s="2" t="str">
        <f t="shared" si="302"/>
        <v>Friday</v>
      </c>
      <c r="N1520" s="2" t="str">
        <f t="shared" si="303"/>
        <v>Friday</v>
      </c>
      <c r="O1520" s="12">
        <f t="shared" si="304"/>
        <v>0.70000000000000007</v>
      </c>
      <c r="P1520" s="11" t="str">
        <f t="shared" si="305"/>
        <v>High Cost per Unit</v>
      </c>
      <c r="Q1520" s="12">
        <f t="shared" si="306"/>
        <v>0</v>
      </c>
      <c r="R1520" s="12">
        <f t="shared" si="307"/>
        <v>12.595800000000001</v>
      </c>
      <c r="S1520" s="12">
        <f t="shared" si="308"/>
        <v>0</v>
      </c>
      <c r="T1520" s="12">
        <f t="shared" si="309"/>
        <v>0</v>
      </c>
      <c r="U1520" s="12">
        <f t="shared" si="310"/>
        <v>0</v>
      </c>
      <c r="V1520" s="13" t="str">
        <f t="shared" ca="1" si="311"/>
        <v>Greater Than 8 Weeks Old</v>
      </c>
    </row>
    <row r="1521" spans="1:22" x14ac:dyDescent="0.45">
      <c r="A1521" s="2" t="s">
        <v>244</v>
      </c>
      <c r="B1521" s="5">
        <v>43690</v>
      </c>
      <c r="C1521" s="5" t="s">
        <v>369</v>
      </c>
      <c r="D1521" s="5" t="s">
        <v>372</v>
      </c>
      <c r="E1521" s="6">
        <v>6</v>
      </c>
      <c r="F1521" s="3">
        <v>137.94</v>
      </c>
      <c r="G1521" s="3">
        <v>64.8</v>
      </c>
      <c r="H1521" s="8">
        <f t="shared" si="299"/>
        <v>10.799999999999999</v>
      </c>
      <c r="I1521" s="3">
        <v>73.14</v>
      </c>
      <c r="J1521" s="4">
        <v>0.53</v>
      </c>
      <c r="K1521" s="2" t="str">
        <f t="shared" si="300"/>
        <v>Tuesday</v>
      </c>
      <c r="L1521" s="5">
        <f t="shared" si="301"/>
        <v>43693</v>
      </c>
      <c r="M1521" s="2" t="str">
        <f t="shared" si="302"/>
        <v>Friday</v>
      </c>
      <c r="N1521" s="2" t="str">
        <f t="shared" si="303"/>
        <v>Friday</v>
      </c>
      <c r="O1521" s="12">
        <f t="shared" si="304"/>
        <v>0.30000000000000004</v>
      </c>
      <c r="P1521" s="11" t="str">
        <f t="shared" si="305"/>
        <v>Low Cost per Unit</v>
      </c>
      <c r="Q1521" s="12">
        <f t="shared" si="306"/>
        <v>0</v>
      </c>
      <c r="R1521" s="12">
        <f t="shared" si="307"/>
        <v>4.1381999999999994</v>
      </c>
      <c r="S1521" s="12">
        <f t="shared" si="308"/>
        <v>0</v>
      </c>
      <c r="T1521" s="12">
        <f t="shared" si="309"/>
        <v>0</v>
      </c>
      <c r="U1521" s="12">
        <f t="shared" si="310"/>
        <v>0</v>
      </c>
      <c r="V1521" s="13" t="str">
        <f t="shared" ca="1" si="311"/>
        <v>Greater Than 8 Weeks Old</v>
      </c>
    </row>
    <row r="1522" spans="1:22" x14ac:dyDescent="0.45">
      <c r="A1522" s="2" t="s">
        <v>302</v>
      </c>
      <c r="B1522" s="5">
        <v>43690</v>
      </c>
      <c r="C1522" s="5" t="s">
        <v>369</v>
      </c>
      <c r="D1522" s="5" t="s">
        <v>372</v>
      </c>
      <c r="E1522" s="6">
        <v>7</v>
      </c>
      <c r="F1522" s="3">
        <v>132.93</v>
      </c>
      <c r="G1522" s="3">
        <v>73.5</v>
      </c>
      <c r="H1522" s="8">
        <f t="shared" si="299"/>
        <v>10.5</v>
      </c>
      <c r="I1522" s="3">
        <v>59.43</v>
      </c>
      <c r="J1522" s="4">
        <v>0.45</v>
      </c>
      <c r="K1522" s="2" t="str">
        <f t="shared" si="300"/>
        <v>Tuesday</v>
      </c>
      <c r="L1522" s="5">
        <f t="shared" si="301"/>
        <v>43693</v>
      </c>
      <c r="M1522" s="2" t="str">
        <f t="shared" si="302"/>
        <v>Friday</v>
      </c>
      <c r="N1522" s="2" t="str">
        <f t="shared" si="303"/>
        <v>Friday</v>
      </c>
      <c r="O1522" s="12">
        <f t="shared" si="304"/>
        <v>0.35000000000000003</v>
      </c>
      <c r="P1522" s="11" t="str">
        <f t="shared" si="305"/>
        <v>Low Cost per Unit</v>
      </c>
      <c r="Q1522" s="12">
        <f t="shared" si="306"/>
        <v>0</v>
      </c>
      <c r="R1522" s="12">
        <f t="shared" si="307"/>
        <v>3.9879000000000002</v>
      </c>
      <c r="S1522" s="12">
        <f t="shared" si="308"/>
        <v>0</v>
      </c>
      <c r="T1522" s="12">
        <f t="shared" si="309"/>
        <v>0</v>
      </c>
      <c r="U1522" s="12">
        <f t="shared" si="310"/>
        <v>0</v>
      </c>
      <c r="V1522" s="13" t="str">
        <f t="shared" ca="1" si="311"/>
        <v>Greater Than 8 Weeks Old</v>
      </c>
    </row>
    <row r="1523" spans="1:22" x14ac:dyDescent="0.45">
      <c r="A1523" s="2" t="s">
        <v>288</v>
      </c>
      <c r="B1523" s="5">
        <v>43690</v>
      </c>
      <c r="C1523" s="5" t="s">
        <v>367</v>
      </c>
      <c r="D1523" s="5" t="s">
        <v>368</v>
      </c>
      <c r="E1523" s="6">
        <v>7</v>
      </c>
      <c r="F1523" s="3">
        <v>314.93</v>
      </c>
      <c r="G1523" s="3">
        <v>126</v>
      </c>
      <c r="H1523" s="8">
        <f t="shared" si="299"/>
        <v>18</v>
      </c>
      <c r="I1523" s="3">
        <v>188.93</v>
      </c>
      <c r="J1523" s="4">
        <v>0.6</v>
      </c>
      <c r="K1523" s="2" t="str">
        <f t="shared" si="300"/>
        <v>Tuesday</v>
      </c>
      <c r="L1523" s="5">
        <f t="shared" si="301"/>
        <v>43693</v>
      </c>
      <c r="M1523" s="2" t="str">
        <f t="shared" si="302"/>
        <v>Friday</v>
      </c>
      <c r="N1523" s="2" t="str">
        <f t="shared" si="303"/>
        <v>Friday</v>
      </c>
      <c r="O1523" s="12">
        <f t="shared" si="304"/>
        <v>0.35000000000000003</v>
      </c>
      <c r="P1523" s="11" t="str">
        <f t="shared" si="305"/>
        <v>High Cost per Unit</v>
      </c>
      <c r="Q1523" s="12">
        <f t="shared" si="306"/>
        <v>31.493000000000002</v>
      </c>
      <c r="R1523" s="12">
        <f t="shared" si="307"/>
        <v>9.4479000000000006</v>
      </c>
      <c r="S1523" s="12">
        <f t="shared" si="308"/>
        <v>0</v>
      </c>
      <c r="T1523" s="12">
        <f t="shared" si="309"/>
        <v>0</v>
      </c>
      <c r="U1523" s="12">
        <f t="shared" si="310"/>
        <v>0</v>
      </c>
      <c r="V1523" s="13" t="str">
        <f t="shared" ca="1" si="311"/>
        <v>Greater Than 8 Weeks Old</v>
      </c>
    </row>
    <row r="1524" spans="1:22" x14ac:dyDescent="0.45">
      <c r="A1524" s="2" t="s">
        <v>245</v>
      </c>
      <c r="B1524" s="5">
        <v>43690</v>
      </c>
      <c r="C1524" s="5" t="s">
        <v>369</v>
      </c>
      <c r="D1524" s="5" t="s">
        <v>372</v>
      </c>
      <c r="E1524" s="6">
        <v>5</v>
      </c>
      <c r="F1524" s="3">
        <v>199.95</v>
      </c>
      <c r="G1524" s="3">
        <v>81</v>
      </c>
      <c r="H1524" s="8">
        <f t="shared" si="299"/>
        <v>16.2</v>
      </c>
      <c r="I1524" s="3">
        <v>118.95</v>
      </c>
      <c r="J1524" s="4">
        <v>0.59</v>
      </c>
      <c r="K1524" s="2" t="str">
        <f t="shared" si="300"/>
        <v>Tuesday</v>
      </c>
      <c r="L1524" s="5">
        <f t="shared" si="301"/>
        <v>43693</v>
      </c>
      <c r="M1524" s="2" t="str">
        <f t="shared" si="302"/>
        <v>Friday</v>
      </c>
      <c r="N1524" s="2" t="str">
        <f t="shared" si="303"/>
        <v>Friday</v>
      </c>
      <c r="O1524" s="12">
        <f t="shared" si="304"/>
        <v>0.25</v>
      </c>
      <c r="P1524" s="11" t="str">
        <f t="shared" si="305"/>
        <v>Low Cost per Unit</v>
      </c>
      <c r="Q1524" s="12">
        <f t="shared" si="306"/>
        <v>0</v>
      </c>
      <c r="R1524" s="12">
        <f t="shared" si="307"/>
        <v>5.9984999999999991</v>
      </c>
      <c r="S1524" s="12">
        <f t="shared" si="308"/>
        <v>0</v>
      </c>
      <c r="T1524" s="12">
        <f t="shared" si="309"/>
        <v>0</v>
      </c>
      <c r="U1524" s="12">
        <f t="shared" si="310"/>
        <v>0</v>
      </c>
      <c r="V1524" s="13" t="str">
        <f t="shared" ca="1" si="311"/>
        <v>Greater Than 8 Weeks Old</v>
      </c>
    </row>
    <row r="1525" spans="1:22" x14ac:dyDescent="0.45">
      <c r="A1525" s="2" t="s">
        <v>223</v>
      </c>
      <c r="B1525" s="5">
        <v>43690</v>
      </c>
      <c r="C1525" s="5" t="s">
        <v>367</v>
      </c>
      <c r="D1525" s="5" t="s">
        <v>368</v>
      </c>
      <c r="E1525" s="6">
        <v>2</v>
      </c>
      <c r="F1525" s="3">
        <v>89.98</v>
      </c>
      <c r="G1525" s="3">
        <v>36</v>
      </c>
      <c r="H1525" s="8">
        <f t="shared" si="299"/>
        <v>18</v>
      </c>
      <c r="I1525" s="3">
        <v>53.98</v>
      </c>
      <c r="J1525" s="4">
        <v>0.6</v>
      </c>
      <c r="K1525" s="2" t="str">
        <f t="shared" si="300"/>
        <v>Tuesday</v>
      </c>
      <c r="L1525" s="5">
        <f t="shared" si="301"/>
        <v>43693</v>
      </c>
      <c r="M1525" s="2" t="str">
        <f t="shared" si="302"/>
        <v>Friday</v>
      </c>
      <c r="N1525" s="2" t="str">
        <f t="shared" si="303"/>
        <v>Friday</v>
      </c>
      <c r="O1525" s="12">
        <f t="shared" si="304"/>
        <v>0.1</v>
      </c>
      <c r="P1525" s="11" t="str">
        <f t="shared" si="305"/>
        <v>High Cost per Unit</v>
      </c>
      <c r="Q1525" s="12">
        <f t="shared" si="306"/>
        <v>8.9980000000000011</v>
      </c>
      <c r="R1525" s="12">
        <f t="shared" si="307"/>
        <v>2.6993999999999998</v>
      </c>
      <c r="S1525" s="12">
        <f t="shared" si="308"/>
        <v>0</v>
      </c>
      <c r="T1525" s="12">
        <f t="shared" si="309"/>
        <v>0</v>
      </c>
      <c r="U1525" s="12">
        <f t="shared" si="310"/>
        <v>0</v>
      </c>
      <c r="V1525" s="13" t="str">
        <f t="shared" ca="1" si="311"/>
        <v>Greater Than 8 Weeks Old</v>
      </c>
    </row>
    <row r="1526" spans="1:22" x14ac:dyDescent="0.45">
      <c r="A1526" s="2" t="s">
        <v>303</v>
      </c>
      <c r="B1526" s="5">
        <v>43690</v>
      </c>
      <c r="C1526" s="5" t="s">
        <v>371</v>
      </c>
      <c r="D1526" s="5" t="s">
        <v>371</v>
      </c>
      <c r="E1526" s="6">
        <v>9</v>
      </c>
      <c r="F1526" s="3">
        <v>251.91</v>
      </c>
      <c r="G1526" s="3">
        <v>189</v>
      </c>
      <c r="H1526" s="8">
        <f t="shared" si="299"/>
        <v>21</v>
      </c>
      <c r="I1526" s="3">
        <v>62.91</v>
      </c>
      <c r="J1526" s="4">
        <v>0.25</v>
      </c>
      <c r="K1526" s="2" t="str">
        <f t="shared" si="300"/>
        <v>Tuesday</v>
      </c>
      <c r="L1526" s="5">
        <f t="shared" si="301"/>
        <v>43693</v>
      </c>
      <c r="M1526" s="2" t="str">
        <f t="shared" si="302"/>
        <v>Friday</v>
      </c>
      <c r="N1526" s="2" t="str">
        <f t="shared" si="303"/>
        <v>Friday</v>
      </c>
      <c r="O1526" s="12">
        <f t="shared" si="304"/>
        <v>0.45</v>
      </c>
      <c r="P1526" s="11" t="str">
        <f t="shared" si="305"/>
        <v>High Cost per Unit</v>
      </c>
      <c r="Q1526" s="12">
        <f t="shared" si="306"/>
        <v>0</v>
      </c>
      <c r="R1526" s="12">
        <f t="shared" si="307"/>
        <v>7.5572999999999997</v>
      </c>
      <c r="S1526" s="12">
        <f t="shared" si="308"/>
        <v>0</v>
      </c>
      <c r="T1526" s="12">
        <f t="shared" si="309"/>
        <v>0</v>
      </c>
      <c r="U1526" s="12">
        <f t="shared" si="310"/>
        <v>0</v>
      </c>
      <c r="V1526" s="13" t="str">
        <f t="shared" ca="1" si="311"/>
        <v>Greater Than 8 Weeks Old</v>
      </c>
    </row>
    <row r="1527" spans="1:22" x14ac:dyDescent="0.45">
      <c r="A1527" s="2" t="s">
        <v>107</v>
      </c>
      <c r="B1527" s="5">
        <v>43690</v>
      </c>
      <c r="C1527" s="5" t="s">
        <v>375</v>
      </c>
      <c r="D1527" s="5" t="s">
        <v>377</v>
      </c>
      <c r="E1527" s="6">
        <v>1</v>
      </c>
      <c r="F1527" s="3">
        <v>20</v>
      </c>
      <c r="G1527" s="3">
        <v>4</v>
      </c>
      <c r="H1527" s="8">
        <f t="shared" si="299"/>
        <v>4</v>
      </c>
      <c r="I1527" s="3">
        <v>16</v>
      </c>
      <c r="J1527" s="4">
        <v>0.8</v>
      </c>
      <c r="K1527" s="2" t="str">
        <f t="shared" si="300"/>
        <v>Tuesday</v>
      </c>
      <c r="L1527" s="5">
        <f t="shared" si="301"/>
        <v>43693</v>
      </c>
      <c r="M1527" s="2" t="str">
        <f t="shared" si="302"/>
        <v>Friday</v>
      </c>
      <c r="N1527" s="2" t="str">
        <f t="shared" si="303"/>
        <v>Friday</v>
      </c>
      <c r="O1527" s="12">
        <f t="shared" si="304"/>
        <v>0.05</v>
      </c>
      <c r="P1527" s="11" t="str">
        <f t="shared" si="305"/>
        <v>Low Cost per Unit</v>
      </c>
      <c r="Q1527" s="12">
        <f t="shared" si="306"/>
        <v>0</v>
      </c>
      <c r="R1527" s="12">
        <f t="shared" si="307"/>
        <v>0</v>
      </c>
      <c r="S1527" s="12">
        <f t="shared" si="308"/>
        <v>0</v>
      </c>
      <c r="T1527" s="12">
        <f t="shared" si="309"/>
        <v>0</v>
      </c>
      <c r="U1527" s="12">
        <f t="shared" si="310"/>
        <v>0</v>
      </c>
      <c r="V1527" s="13" t="str">
        <f t="shared" ca="1" si="311"/>
        <v>Greater Than 8 Weeks Old</v>
      </c>
    </row>
    <row r="1528" spans="1:22" x14ac:dyDescent="0.45">
      <c r="A1528" s="2" t="s">
        <v>48</v>
      </c>
      <c r="B1528" s="5">
        <v>43690</v>
      </c>
      <c r="C1528" s="5" t="s">
        <v>378</v>
      </c>
      <c r="D1528" s="5" t="s">
        <v>379</v>
      </c>
      <c r="E1528" s="6">
        <v>9</v>
      </c>
      <c r="F1528" s="3">
        <v>359.91</v>
      </c>
      <c r="G1528" s="3">
        <v>119.16</v>
      </c>
      <c r="H1528" s="8">
        <f t="shared" si="299"/>
        <v>13.24</v>
      </c>
      <c r="I1528" s="3">
        <v>240.75</v>
      </c>
      <c r="J1528" s="4">
        <v>0.67</v>
      </c>
      <c r="K1528" s="2" t="str">
        <f t="shared" si="300"/>
        <v>Tuesday</v>
      </c>
      <c r="L1528" s="5">
        <f t="shared" si="301"/>
        <v>43693</v>
      </c>
      <c r="M1528" s="2" t="str">
        <f t="shared" si="302"/>
        <v>Friday</v>
      </c>
      <c r="N1528" s="2" t="str">
        <f t="shared" si="303"/>
        <v>Friday</v>
      </c>
      <c r="O1528" s="12">
        <f t="shared" si="304"/>
        <v>0.45</v>
      </c>
      <c r="P1528" s="11" t="str">
        <f t="shared" si="305"/>
        <v>Low Cost per Unit</v>
      </c>
      <c r="Q1528" s="12">
        <f t="shared" si="306"/>
        <v>0</v>
      </c>
      <c r="R1528" s="12">
        <f t="shared" si="307"/>
        <v>10.7973</v>
      </c>
      <c r="S1528" s="12">
        <f t="shared" si="308"/>
        <v>0</v>
      </c>
      <c r="T1528" s="12">
        <f t="shared" si="309"/>
        <v>0</v>
      </c>
      <c r="U1528" s="12">
        <f t="shared" si="310"/>
        <v>0</v>
      </c>
      <c r="V1528" s="13" t="str">
        <f t="shared" ca="1" si="311"/>
        <v>Greater Than 8 Weeks Old</v>
      </c>
    </row>
    <row r="1529" spans="1:22" x14ac:dyDescent="0.45">
      <c r="A1529" s="2" t="s">
        <v>185</v>
      </c>
      <c r="B1529" s="5">
        <v>43690</v>
      </c>
      <c r="C1529" s="5" t="s">
        <v>378</v>
      </c>
      <c r="D1529" s="5" t="s">
        <v>379</v>
      </c>
      <c r="E1529" s="6">
        <v>1</v>
      </c>
      <c r="F1529" s="3">
        <v>129</v>
      </c>
      <c r="G1529" s="3">
        <v>40.17</v>
      </c>
      <c r="H1529" s="8">
        <f t="shared" si="299"/>
        <v>40.17</v>
      </c>
      <c r="I1529" s="3">
        <v>88.83</v>
      </c>
      <c r="J1529" s="4">
        <v>0.69</v>
      </c>
      <c r="K1529" s="2" t="str">
        <f t="shared" si="300"/>
        <v>Tuesday</v>
      </c>
      <c r="L1529" s="5">
        <f t="shared" si="301"/>
        <v>43693</v>
      </c>
      <c r="M1529" s="2" t="str">
        <f t="shared" si="302"/>
        <v>Friday</v>
      </c>
      <c r="N1529" s="2" t="str">
        <f t="shared" si="303"/>
        <v>Friday</v>
      </c>
      <c r="O1529" s="12">
        <f t="shared" si="304"/>
        <v>0.05</v>
      </c>
      <c r="P1529" s="11" t="str">
        <f t="shared" si="305"/>
        <v>High Cost per Unit</v>
      </c>
      <c r="Q1529" s="12">
        <f t="shared" si="306"/>
        <v>0</v>
      </c>
      <c r="R1529" s="12">
        <f t="shared" si="307"/>
        <v>0</v>
      </c>
      <c r="S1529" s="12">
        <f t="shared" si="308"/>
        <v>0</v>
      </c>
      <c r="T1529" s="12">
        <f t="shared" si="309"/>
        <v>0</v>
      </c>
      <c r="U1529" s="12">
        <f t="shared" si="310"/>
        <v>0</v>
      </c>
      <c r="V1529" s="13" t="str">
        <f t="shared" ca="1" si="311"/>
        <v>Greater Than 8 Weeks Old</v>
      </c>
    </row>
    <row r="1530" spans="1:22" x14ac:dyDescent="0.45">
      <c r="A1530" s="2" t="s">
        <v>304</v>
      </c>
      <c r="B1530" s="5">
        <v>43690</v>
      </c>
      <c r="C1530" s="5" t="s">
        <v>369</v>
      </c>
      <c r="D1530" s="5" t="s">
        <v>394</v>
      </c>
      <c r="E1530" s="6">
        <v>14</v>
      </c>
      <c r="F1530" s="3">
        <v>475.86</v>
      </c>
      <c r="G1530" s="3">
        <v>210</v>
      </c>
      <c r="H1530" s="8">
        <f t="shared" si="299"/>
        <v>15</v>
      </c>
      <c r="I1530" s="3">
        <v>265.86</v>
      </c>
      <c r="J1530" s="4">
        <v>0.56000000000000005</v>
      </c>
      <c r="K1530" s="2" t="str">
        <f t="shared" si="300"/>
        <v>Tuesday</v>
      </c>
      <c r="L1530" s="5">
        <f t="shared" si="301"/>
        <v>43693</v>
      </c>
      <c r="M1530" s="2" t="str">
        <f t="shared" si="302"/>
        <v>Friday</v>
      </c>
      <c r="N1530" s="2" t="str">
        <f t="shared" si="303"/>
        <v>Friday</v>
      </c>
      <c r="O1530" s="12">
        <f t="shared" si="304"/>
        <v>0.70000000000000007</v>
      </c>
      <c r="P1530" s="11" t="str">
        <f t="shared" si="305"/>
        <v>Low Cost per Unit</v>
      </c>
      <c r="Q1530" s="12">
        <f t="shared" si="306"/>
        <v>0</v>
      </c>
      <c r="R1530" s="12">
        <f t="shared" si="307"/>
        <v>14.2758</v>
      </c>
      <c r="S1530" s="12">
        <f t="shared" si="308"/>
        <v>0</v>
      </c>
      <c r="T1530" s="12">
        <f t="shared" si="309"/>
        <v>0</v>
      </c>
      <c r="U1530" s="12">
        <f t="shared" si="310"/>
        <v>0</v>
      </c>
      <c r="V1530" s="13" t="str">
        <f t="shared" ca="1" si="311"/>
        <v>Greater Than 8 Weeks Old</v>
      </c>
    </row>
    <row r="1531" spans="1:22" x14ac:dyDescent="0.45">
      <c r="A1531" s="2" t="s">
        <v>109</v>
      </c>
      <c r="B1531" s="5">
        <v>43690</v>
      </c>
      <c r="C1531" s="5" t="s">
        <v>380</v>
      </c>
      <c r="D1531" s="5" t="s">
        <v>381</v>
      </c>
      <c r="E1531" s="6">
        <v>2</v>
      </c>
      <c r="F1531" s="3">
        <v>38</v>
      </c>
      <c r="G1531" s="3">
        <v>12</v>
      </c>
      <c r="H1531" s="8">
        <f t="shared" si="299"/>
        <v>6</v>
      </c>
      <c r="I1531" s="3">
        <v>26</v>
      </c>
      <c r="J1531" s="4">
        <v>0.68</v>
      </c>
      <c r="K1531" s="2" t="str">
        <f t="shared" si="300"/>
        <v>Tuesday</v>
      </c>
      <c r="L1531" s="5">
        <f t="shared" si="301"/>
        <v>43693</v>
      </c>
      <c r="M1531" s="2" t="str">
        <f t="shared" si="302"/>
        <v>Friday</v>
      </c>
      <c r="N1531" s="2" t="str">
        <f t="shared" si="303"/>
        <v>Friday</v>
      </c>
      <c r="O1531" s="12">
        <f t="shared" si="304"/>
        <v>0.1</v>
      </c>
      <c r="P1531" s="11" t="str">
        <f t="shared" si="305"/>
        <v>Low Cost per Unit</v>
      </c>
      <c r="Q1531" s="12">
        <f t="shared" si="306"/>
        <v>0</v>
      </c>
      <c r="R1531" s="12">
        <f t="shared" si="307"/>
        <v>1.1399999999999999</v>
      </c>
      <c r="S1531" s="12">
        <f t="shared" si="308"/>
        <v>0</v>
      </c>
      <c r="T1531" s="12">
        <f t="shared" si="309"/>
        <v>0</v>
      </c>
      <c r="U1531" s="12">
        <f t="shared" si="310"/>
        <v>0</v>
      </c>
      <c r="V1531" s="13" t="str">
        <f t="shared" ca="1" si="311"/>
        <v>Greater Than 8 Weeks Old</v>
      </c>
    </row>
    <row r="1532" spans="1:22" x14ac:dyDescent="0.45">
      <c r="A1532" s="2" t="s">
        <v>247</v>
      </c>
      <c r="B1532" s="5">
        <v>43690</v>
      </c>
      <c r="C1532" s="5" t="s">
        <v>369</v>
      </c>
      <c r="D1532" s="5" t="s">
        <v>389</v>
      </c>
      <c r="E1532" s="6">
        <v>3</v>
      </c>
      <c r="F1532" s="3">
        <v>899.97</v>
      </c>
      <c r="G1532" s="3">
        <v>405</v>
      </c>
      <c r="H1532" s="8">
        <f t="shared" si="299"/>
        <v>135</v>
      </c>
      <c r="I1532" s="3">
        <v>494.97</v>
      </c>
      <c r="J1532" s="4">
        <v>0.55000000000000004</v>
      </c>
      <c r="K1532" s="2" t="str">
        <f t="shared" si="300"/>
        <v>Tuesday</v>
      </c>
      <c r="L1532" s="5">
        <f t="shared" si="301"/>
        <v>43693</v>
      </c>
      <c r="M1532" s="2" t="str">
        <f t="shared" si="302"/>
        <v>Friday</v>
      </c>
      <c r="N1532" s="2" t="str">
        <f t="shared" si="303"/>
        <v>Friday</v>
      </c>
      <c r="O1532" s="12">
        <f t="shared" si="304"/>
        <v>0.15000000000000002</v>
      </c>
      <c r="P1532" s="11" t="str">
        <f t="shared" si="305"/>
        <v>High Cost per Unit</v>
      </c>
      <c r="Q1532" s="12">
        <f t="shared" si="306"/>
        <v>0</v>
      </c>
      <c r="R1532" s="12">
        <f t="shared" si="307"/>
        <v>26.999099999999999</v>
      </c>
      <c r="S1532" s="12">
        <f t="shared" si="308"/>
        <v>0</v>
      </c>
      <c r="T1532" s="12">
        <f t="shared" si="309"/>
        <v>0</v>
      </c>
      <c r="U1532" s="12">
        <f t="shared" si="310"/>
        <v>0</v>
      </c>
      <c r="V1532" s="13" t="str">
        <f t="shared" ca="1" si="311"/>
        <v>Greater Than 8 Weeks Old</v>
      </c>
    </row>
    <row r="1533" spans="1:22" x14ac:dyDescent="0.45">
      <c r="A1533" s="2" t="s">
        <v>247</v>
      </c>
      <c r="B1533" s="5">
        <v>43690</v>
      </c>
      <c r="C1533" s="5" t="s">
        <v>369</v>
      </c>
      <c r="D1533" s="5" t="s">
        <v>389</v>
      </c>
      <c r="E1533" s="6">
        <v>1</v>
      </c>
      <c r="F1533" s="3">
        <v>299.99</v>
      </c>
      <c r="G1533" s="3">
        <v>135</v>
      </c>
      <c r="H1533" s="8">
        <f t="shared" si="299"/>
        <v>135</v>
      </c>
      <c r="I1533" s="3">
        <v>164.99</v>
      </c>
      <c r="J1533" s="4">
        <v>0.55000000000000004</v>
      </c>
      <c r="K1533" s="2" t="str">
        <f t="shared" si="300"/>
        <v>Tuesday</v>
      </c>
      <c r="L1533" s="5">
        <f t="shared" si="301"/>
        <v>43693</v>
      </c>
      <c r="M1533" s="2" t="str">
        <f t="shared" si="302"/>
        <v>Friday</v>
      </c>
      <c r="N1533" s="2" t="str">
        <f t="shared" si="303"/>
        <v>Friday</v>
      </c>
      <c r="O1533" s="12">
        <f t="shared" si="304"/>
        <v>0.05</v>
      </c>
      <c r="P1533" s="11" t="str">
        <f t="shared" si="305"/>
        <v>High Cost per Unit</v>
      </c>
      <c r="Q1533" s="12">
        <f t="shared" si="306"/>
        <v>0</v>
      </c>
      <c r="R1533" s="12">
        <f t="shared" si="307"/>
        <v>0</v>
      </c>
      <c r="S1533" s="12">
        <f t="shared" si="308"/>
        <v>0</v>
      </c>
      <c r="T1533" s="12">
        <f t="shared" si="309"/>
        <v>0</v>
      </c>
      <c r="U1533" s="12">
        <f t="shared" si="310"/>
        <v>0</v>
      </c>
      <c r="V1533" s="13" t="str">
        <f t="shared" ca="1" si="311"/>
        <v>Greater Than 8 Weeks Old</v>
      </c>
    </row>
    <row r="1534" spans="1:22" x14ac:dyDescent="0.45">
      <c r="A1534" s="2" t="s">
        <v>306</v>
      </c>
      <c r="B1534" s="5">
        <v>43690</v>
      </c>
      <c r="C1534" s="5" t="s">
        <v>371</v>
      </c>
      <c r="D1534" s="5" t="s">
        <v>371</v>
      </c>
      <c r="E1534" s="6">
        <v>1</v>
      </c>
      <c r="F1534" s="3">
        <v>299.99</v>
      </c>
      <c r="G1534" s="3">
        <v>276.5</v>
      </c>
      <c r="H1534" s="8">
        <f t="shared" si="299"/>
        <v>276.5</v>
      </c>
      <c r="I1534" s="3">
        <v>23.49</v>
      </c>
      <c r="J1534" s="4">
        <v>0.08</v>
      </c>
      <c r="K1534" s="2" t="str">
        <f t="shared" si="300"/>
        <v>Tuesday</v>
      </c>
      <c r="L1534" s="5">
        <f t="shared" si="301"/>
        <v>43693</v>
      </c>
      <c r="M1534" s="2" t="str">
        <f t="shared" si="302"/>
        <v>Friday</v>
      </c>
      <c r="N1534" s="2" t="str">
        <f t="shared" si="303"/>
        <v>Friday</v>
      </c>
      <c r="O1534" s="12">
        <f t="shared" si="304"/>
        <v>0.05</v>
      </c>
      <c r="P1534" s="11" t="str">
        <f t="shared" si="305"/>
        <v>High Cost per Unit</v>
      </c>
      <c r="Q1534" s="12">
        <f t="shared" si="306"/>
        <v>0</v>
      </c>
      <c r="R1534" s="12">
        <f t="shared" si="307"/>
        <v>0</v>
      </c>
      <c r="S1534" s="12">
        <f t="shared" si="308"/>
        <v>0</v>
      </c>
      <c r="T1534" s="12">
        <f t="shared" si="309"/>
        <v>0</v>
      </c>
      <c r="U1534" s="12">
        <f t="shared" si="310"/>
        <v>0</v>
      </c>
      <c r="V1534" s="13" t="str">
        <f t="shared" ca="1" si="311"/>
        <v>Greater Than 8 Weeks Old</v>
      </c>
    </row>
    <row r="1535" spans="1:22" x14ac:dyDescent="0.45">
      <c r="A1535" s="2" t="s">
        <v>320</v>
      </c>
      <c r="B1535" s="5">
        <v>43690</v>
      </c>
      <c r="C1535" s="5" t="s">
        <v>369</v>
      </c>
      <c r="D1535" s="5" t="s">
        <v>389</v>
      </c>
      <c r="E1535" s="6">
        <v>1</v>
      </c>
      <c r="F1535" s="3">
        <v>579</v>
      </c>
      <c r="G1535" s="3">
        <v>273</v>
      </c>
      <c r="H1535" s="8">
        <f t="shared" si="299"/>
        <v>273</v>
      </c>
      <c r="I1535" s="3">
        <v>306</v>
      </c>
      <c r="J1535" s="4">
        <v>0.53</v>
      </c>
      <c r="K1535" s="2" t="str">
        <f t="shared" si="300"/>
        <v>Tuesday</v>
      </c>
      <c r="L1535" s="5">
        <f t="shared" si="301"/>
        <v>43693</v>
      </c>
      <c r="M1535" s="2" t="str">
        <f t="shared" si="302"/>
        <v>Friday</v>
      </c>
      <c r="N1535" s="2" t="str">
        <f t="shared" si="303"/>
        <v>Friday</v>
      </c>
      <c r="O1535" s="12">
        <f t="shared" si="304"/>
        <v>0.05</v>
      </c>
      <c r="P1535" s="11" t="str">
        <f t="shared" si="305"/>
        <v>High Cost per Unit</v>
      </c>
      <c r="Q1535" s="12">
        <f t="shared" si="306"/>
        <v>0</v>
      </c>
      <c r="R1535" s="12">
        <f t="shared" si="307"/>
        <v>0</v>
      </c>
      <c r="S1535" s="12">
        <f t="shared" si="308"/>
        <v>0</v>
      </c>
      <c r="T1535" s="12">
        <f t="shared" si="309"/>
        <v>0</v>
      </c>
      <c r="U1535" s="12">
        <f t="shared" si="310"/>
        <v>0</v>
      </c>
      <c r="V1535" s="13" t="str">
        <f t="shared" ca="1" si="311"/>
        <v>Greater Than 8 Weeks Old</v>
      </c>
    </row>
    <row r="1536" spans="1:22" x14ac:dyDescent="0.45">
      <c r="A1536" s="2" t="s">
        <v>165</v>
      </c>
      <c r="B1536" s="5">
        <v>43690</v>
      </c>
      <c r="C1536" s="5" t="s">
        <v>375</v>
      </c>
      <c r="D1536" s="5" t="s">
        <v>382</v>
      </c>
      <c r="E1536" s="6">
        <v>2</v>
      </c>
      <c r="F1536" s="3">
        <v>44</v>
      </c>
      <c r="G1536" s="3">
        <v>6.4</v>
      </c>
      <c r="H1536" s="8">
        <f t="shared" si="299"/>
        <v>3.2</v>
      </c>
      <c r="I1536" s="3">
        <v>37.6</v>
      </c>
      <c r="J1536" s="4">
        <v>0.85</v>
      </c>
      <c r="K1536" s="2" t="str">
        <f t="shared" si="300"/>
        <v>Tuesday</v>
      </c>
      <c r="L1536" s="5">
        <f t="shared" si="301"/>
        <v>43693</v>
      </c>
      <c r="M1536" s="2" t="str">
        <f t="shared" si="302"/>
        <v>Friday</v>
      </c>
      <c r="N1536" s="2" t="str">
        <f t="shared" si="303"/>
        <v>Friday</v>
      </c>
      <c r="O1536" s="12">
        <f t="shared" si="304"/>
        <v>0.1</v>
      </c>
      <c r="P1536" s="11" t="str">
        <f t="shared" si="305"/>
        <v>Low Cost per Unit</v>
      </c>
      <c r="Q1536" s="12">
        <f t="shared" si="306"/>
        <v>0</v>
      </c>
      <c r="R1536" s="12">
        <f t="shared" si="307"/>
        <v>1.3199999999999998</v>
      </c>
      <c r="S1536" s="12">
        <f t="shared" si="308"/>
        <v>0</v>
      </c>
      <c r="T1536" s="12">
        <f t="shared" si="309"/>
        <v>0</v>
      </c>
      <c r="U1536" s="12">
        <f t="shared" si="310"/>
        <v>0</v>
      </c>
      <c r="V1536" s="13" t="str">
        <f t="shared" ca="1" si="311"/>
        <v>Greater Than 8 Weeks Old</v>
      </c>
    </row>
    <row r="1537" spans="1:22" x14ac:dyDescent="0.45">
      <c r="A1537" s="2" t="s">
        <v>248</v>
      </c>
      <c r="B1537" s="5">
        <v>43690</v>
      </c>
      <c r="C1537" s="5" t="s">
        <v>375</v>
      </c>
      <c r="D1537" s="5" t="s">
        <v>382</v>
      </c>
      <c r="E1537" s="6">
        <v>24</v>
      </c>
      <c r="F1537" s="3">
        <v>239.76</v>
      </c>
      <c r="G1537" s="3">
        <v>162</v>
      </c>
      <c r="H1537" s="8">
        <f t="shared" si="299"/>
        <v>6.75</v>
      </c>
      <c r="I1537" s="3">
        <v>77.760000000000005</v>
      </c>
      <c r="J1537" s="4">
        <v>0.32</v>
      </c>
      <c r="K1537" s="2" t="str">
        <f t="shared" si="300"/>
        <v>Tuesday</v>
      </c>
      <c r="L1537" s="5">
        <f t="shared" si="301"/>
        <v>43693</v>
      </c>
      <c r="M1537" s="2" t="str">
        <f t="shared" si="302"/>
        <v>Friday</v>
      </c>
      <c r="N1537" s="2" t="str">
        <f t="shared" si="303"/>
        <v>Friday</v>
      </c>
      <c r="O1537" s="12">
        <f t="shared" si="304"/>
        <v>1.2000000000000002</v>
      </c>
      <c r="P1537" s="11" t="str">
        <f t="shared" si="305"/>
        <v>Low Cost per Unit</v>
      </c>
      <c r="Q1537" s="12">
        <f t="shared" si="306"/>
        <v>0</v>
      </c>
      <c r="R1537" s="12">
        <f t="shared" si="307"/>
        <v>7.1927999999999992</v>
      </c>
      <c r="S1537" s="12">
        <f t="shared" si="308"/>
        <v>0</v>
      </c>
      <c r="T1537" s="12">
        <f t="shared" si="309"/>
        <v>0</v>
      </c>
      <c r="U1537" s="12">
        <f t="shared" si="310"/>
        <v>0</v>
      </c>
      <c r="V1537" s="13" t="str">
        <f t="shared" ca="1" si="311"/>
        <v>Greater Than 8 Weeks Old</v>
      </c>
    </row>
    <row r="1538" spans="1:22" x14ac:dyDescent="0.45">
      <c r="A1538" s="2" t="s">
        <v>307</v>
      </c>
      <c r="B1538" s="5">
        <v>43690</v>
      </c>
      <c r="C1538" s="5" t="s">
        <v>386</v>
      </c>
      <c r="D1538" s="5" t="s">
        <v>395</v>
      </c>
      <c r="E1538" s="6">
        <v>16</v>
      </c>
      <c r="F1538" s="3">
        <v>143.84</v>
      </c>
      <c r="G1538" s="3">
        <v>112</v>
      </c>
      <c r="H1538" s="8">
        <f t="shared" si="299"/>
        <v>7</v>
      </c>
      <c r="I1538" s="3">
        <v>31.84</v>
      </c>
      <c r="J1538" s="4">
        <v>0.22</v>
      </c>
      <c r="K1538" s="2" t="str">
        <f t="shared" si="300"/>
        <v>Tuesday</v>
      </c>
      <c r="L1538" s="5">
        <f t="shared" si="301"/>
        <v>43693</v>
      </c>
      <c r="M1538" s="2" t="str">
        <f t="shared" si="302"/>
        <v>Friday</v>
      </c>
      <c r="N1538" s="2" t="str">
        <f t="shared" si="303"/>
        <v>Friday</v>
      </c>
      <c r="O1538" s="12">
        <f t="shared" si="304"/>
        <v>0.8</v>
      </c>
      <c r="P1538" s="11" t="str">
        <f t="shared" si="305"/>
        <v>Low Cost per Unit</v>
      </c>
      <c r="Q1538" s="12">
        <f t="shared" si="306"/>
        <v>0</v>
      </c>
      <c r="R1538" s="12">
        <f t="shared" si="307"/>
        <v>4.3151999999999999</v>
      </c>
      <c r="S1538" s="12">
        <f t="shared" si="308"/>
        <v>0</v>
      </c>
      <c r="T1538" s="12">
        <f t="shared" si="309"/>
        <v>0</v>
      </c>
      <c r="U1538" s="12">
        <f t="shared" si="310"/>
        <v>0</v>
      </c>
      <c r="V1538" s="13" t="str">
        <f t="shared" ca="1" si="311"/>
        <v>Greater Than 8 Weeks Old</v>
      </c>
    </row>
    <row r="1539" spans="1:22" x14ac:dyDescent="0.45">
      <c r="A1539" s="2" t="s">
        <v>112</v>
      </c>
      <c r="B1539" s="5">
        <v>43690</v>
      </c>
      <c r="C1539" s="5" t="s">
        <v>386</v>
      </c>
      <c r="D1539" s="5" t="s">
        <v>395</v>
      </c>
      <c r="E1539" s="6">
        <v>3</v>
      </c>
      <c r="F1539" s="3">
        <v>75</v>
      </c>
      <c r="G1539" s="3">
        <v>14.25</v>
      </c>
      <c r="H1539" s="8">
        <f t="shared" ref="H1539:H1602" si="312">G1539/E1539</f>
        <v>4.75</v>
      </c>
      <c r="I1539" s="3">
        <v>60.75</v>
      </c>
      <c r="J1539" s="4">
        <v>0.81</v>
      </c>
      <c r="K1539" s="2" t="str">
        <f t="shared" ref="K1539:K1602" si="313">TEXT(B1539,"dddd")</f>
        <v>Tuesday</v>
      </c>
      <c r="L1539" s="5">
        <f t="shared" ref="L1539:L1602" si="314">B1539+3</f>
        <v>43693</v>
      </c>
      <c r="M1539" s="2" t="str">
        <f t="shared" ref="M1539:M1602" si="315">TEXT(L1539,"dddd")</f>
        <v>Friday</v>
      </c>
      <c r="N1539" s="2" t="str">
        <f t="shared" ref="N1539:N1602" si="316">IF(M1539="Sunday","Monday",M1539)</f>
        <v>Friday</v>
      </c>
      <c r="O1539" s="12">
        <f t="shared" ref="O1539:O1602" si="317">IF(TEXT(B1539,"dddd")="Tuesday",E1539*0.05,0)</f>
        <v>0.15000000000000002</v>
      </c>
      <c r="P1539" s="11" t="str">
        <f t="shared" ref="P1539:P1602" si="318">IF(H1539&gt;AVERAGE(H:H),"High Cost per Unit","Low Cost per Unit")</f>
        <v>Low Cost per Unit</v>
      </c>
      <c r="Q1539" s="12">
        <f t="shared" ref="Q1539:Q1602" si="319">IF(D1539="Masks",F1539*0.1,0)</f>
        <v>0</v>
      </c>
      <c r="R1539" s="12">
        <f t="shared" ref="R1539:R1602" si="320">IF(E1539&gt;1,F1539*0.03,0)</f>
        <v>2.25</v>
      </c>
      <c r="S1539" s="12">
        <f t="shared" ref="S1539:S1602" si="321">IF(D1539="Accessories",F1539*0.15,0)</f>
        <v>0</v>
      </c>
      <c r="T1539" s="12">
        <f t="shared" ref="T1539:T1602" si="322">IF(AND(K1539="Saturday",C1539="Fitness"),F1539*0.1,0)</f>
        <v>0</v>
      </c>
      <c r="U1539" s="12">
        <f t="shared" ref="U1539:U1602" si="323">IF(AND(K1539="Friday",C1539="Automotive"),F1539*0.2,0)</f>
        <v>0</v>
      </c>
      <c r="V1539" s="13" t="str">
        <f t="shared" ref="V1539:V1602" ca="1" si="324">IF(ABS(TODAY()-B1539)&gt;56,"Greater Than 8 Weeks Old","Less Than 8 Weeks Old")</f>
        <v>Greater Than 8 Weeks Old</v>
      </c>
    </row>
    <row r="1540" spans="1:22" x14ac:dyDescent="0.45">
      <c r="A1540" s="2" t="s">
        <v>51</v>
      </c>
      <c r="B1540" s="5">
        <v>43690</v>
      </c>
      <c r="C1540" s="5" t="s">
        <v>375</v>
      </c>
      <c r="D1540" s="5" t="s">
        <v>382</v>
      </c>
      <c r="E1540" s="6">
        <v>1</v>
      </c>
      <c r="F1540" s="3">
        <v>99</v>
      </c>
      <c r="G1540" s="3">
        <v>24</v>
      </c>
      <c r="H1540" s="8">
        <f t="shared" si="312"/>
        <v>24</v>
      </c>
      <c r="I1540" s="3">
        <v>75</v>
      </c>
      <c r="J1540" s="4">
        <v>0.76</v>
      </c>
      <c r="K1540" s="2" t="str">
        <f t="shared" si="313"/>
        <v>Tuesday</v>
      </c>
      <c r="L1540" s="5">
        <f t="shared" si="314"/>
        <v>43693</v>
      </c>
      <c r="M1540" s="2" t="str">
        <f t="shared" si="315"/>
        <v>Friday</v>
      </c>
      <c r="N1540" s="2" t="str">
        <f t="shared" si="316"/>
        <v>Friday</v>
      </c>
      <c r="O1540" s="12">
        <f t="shared" si="317"/>
        <v>0.05</v>
      </c>
      <c r="P1540" s="11" t="str">
        <f t="shared" si="318"/>
        <v>High Cost per Unit</v>
      </c>
      <c r="Q1540" s="12">
        <f t="shared" si="319"/>
        <v>0</v>
      </c>
      <c r="R1540" s="12">
        <f t="shared" si="320"/>
        <v>0</v>
      </c>
      <c r="S1540" s="12">
        <f t="shared" si="321"/>
        <v>0</v>
      </c>
      <c r="T1540" s="12">
        <f t="shared" si="322"/>
        <v>0</v>
      </c>
      <c r="U1540" s="12">
        <f t="shared" si="323"/>
        <v>0</v>
      </c>
      <c r="V1540" s="13" t="str">
        <f t="shared" ca="1" si="324"/>
        <v>Greater Than 8 Weeks Old</v>
      </c>
    </row>
    <row r="1541" spans="1:22" x14ac:dyDescent="0.45">
      <c r="A1541" s="2" t="s">
        <v>224</v>
      </c>
      <c r="B1541" s="5">
        <v>43690</v>
      </c>
      <c r="C1541" s="5" t="s">
        <v>383</v>
      </c>
      <c r="D1541" s="5" t="s">
        <v>384</v>
      </c>
      <c r="E1541" s="6">
        <v>1</v>
      </c>
      <c r="F1541" s="3">
        <v>19</v>
      </c>
      <c r="G1541" s="3">
        <v>6</v>
      </c>
      <c r="H1541" s="8">
        <f t="shared" si="312"/>
        <v>6</v>
      </c>
      <c r="I1541" s="3">
        <v>13</v>
      </c>
      <c r="J1541" s="4">
        <v>0.68</v>
      </c>
      <c r="K1541" s="2" t="str">
        <f t="shared" si="313"/>
        <v>Tuesday</v>
      </c>
      <c r="L1541" s="5">
        <f t="shared" si="314"/>
        <v>43693</v>
      </c>
      <c r="M1541" s="2" t="str">
        <f t="shared" si="315"/>
        <v>Friday</v>
      </c>
      <c r="N1541" s="2" t="str">
        <f t="shared" si="316"/>
        <v>Friday</v>
      </c>
      <c r="O1541" s="12">
        <f t="shared" si="317"/>
        <v>0.05</v>
      </c>
      <c r="P1541" s="11" t="str">
        <f t="shared" si="318"/>
        <v>Low Cost per Unit</v>
      </c>
      <c r="Q1541" s="12">
        <f t="shared" si="319"/>
        <v>0</v>
      </c>
      <c r="R1541" s="12">
        <f t="shared" si="320"/>
        <v>0</v>
      </c>
      <c r="S1541" s="12">
        <f t="shared" si="321"/>
        <v>0</v>
      </c>
      <c r="T1541" s="12">
        <f t="shared" si="322"/>
        <v>0</v>
      </c>
      <c r="U1541" s="12">
        <f t="shared" si="323"/>
        <v>0</v>
      </c>
      <c r="V1541" s="13" t="str">
        <f t="shared" ca="1" si="324"/>
        <v>Greater Than 8 Weeks Old</v>
      </c>
    </row>
    <row r="1542" spans="1:22" x14ac:dyDescent="0.45">
      <c r="A1542" s="2" t="s">
        <v>262</v>
      </c>
      <c r="B1542" s="5">
        <v>43690</v>
      </c>
      <c r="C1542" s="5" t="s">
        <v>383</v>
      </c>
      <c r="D1542" s="5" t="s">
        <v>384</v>
      </c>
      <c r="E1542" s="6">
        <v>4</v>
      </c>
      <c r="F1542" s="3">
        <v>39.96</v>
      </c>
      <c r="G1542" s="3">
        <v>17.600000000000001</v>
      </c>
      <c r="H1542" s="8">
        <f t="shared" si="312"/>
        <v>4.4000000000000004</v>
      </c>
      <c r="I1542" s="3">
        <v>22.36</v>
      </c>
      <c r="J1542" s="4">
        <v>0.56000000000000005</v>
      </c>
      <c r="K1542" s="2" t="str">
        <f t="shared" si="313"/>
        <v>Tuesday</v>
      </c>
      <c r="L1542" s="5">
        <f t="shared" si="314"/>
        <v>43693</v>
      </c>
      <c r="M1542" s="2" t="str">
        <f t="shared" si="315"/>
        <v>Friday</v>
      </c>
      <c r="N1542" s="2" t="str">
        <f t="shared" si="316"/>
        <v>Friday</v>
      </c>
      <c r="O1542" s="12">
        <f t="shared" si="317"/>
        <v>0.2</v>
      </c>
      <c r="P1542" s="11" t="str">
        <f t="shared" si="318"/>
        <v>Low Cost per Unit</v>
      </c>
      <c r="Q1542" s="12">
        <f t="shared" si="319"/>
        <v>0</v>
      </c>
      <c r="R1542" s="12">
        <f t="shared" si="320"/>
        <v>1.1988000000000001</v>
      </c>
      <c r="S1542" s="12">
        <f t="shared" si="321"/>
        <v>0</v>
      </c>
      <c r="T1542" s="12">
        <f t="shared" si="322"/>
        <v>0</v>
      </c>
      <c r="U1542" s="12">
        <f t="shared" si="323"/>
        <v>0</v>
      </c>
      <c r="V1542" s="13" t="str">
        <f t="shared" ca="1" si="324"/>
        <v>Greater Than 8 Weeks Old</v>
      </c>
    </row>
    <row r="1543" spans="1:22" x14ac:dyDescent="0.45">
      <c r="A1543" s="2" t="s">
        <v>249</v>
      </c>
      <c r="B1543" s="5">
        <v>43690</v>
      </c>
      <c r="C1543" s="5" t="s">
        <v>383</v>
      </c>
      <c r="D1543" s="5" t="s">
        <v>384</v>
      </c>
      <c r="E1543" s="6">
        <v>2</v>
      </c>
      <c r="F1543" s="3">
        <v>18</v>
      </c>
      <c r="G1543" s="3">
        <v>6</v>
      </c>
      <c r="H1543" s="8">
        <f t="shared" si="312"/>
        <v>3</v>
      </c>
      <c r="I1543" s="3">
        <v>12</v>
      </c>
      <c r="J1543" s="4">
        <v>0.67</v>
      </c>
      <c r="K1543" s="2" t="str">
        <f t="shared" si="313"/>
        <v>Tuesday</v>
      </c>
      <c r="L1543" s="5">
        <f t="shared" si="314"/>
        <v>43693</v>
      </c>
      <c r="M1543" s="2" t="str">
        <f t="shared" si="315"/>
        <v>Friday</v>
      </c>
      <c r="N1543" s="2" t="str">
        <f t="shared" si="316"/>
        <v>Friday</v>
      </c>
      <c r="O1543" s="12">
        <f t="shared" si="317"/>
        <v>0.1</v>
      </c>
      <c r="P1543" s="11" t="str">
        <f t="shared" si="318"/>
        <v>Low Cost per Unit</v>
      </c>
      <c r="Q1543" s="12">
        <f t="shared" si="319"/>
        <v>0</v>
      </c>
      <c r="R1543" s="12">
        <f t="shared" si="320"/>
        <v>0.54</v>
      </c>
      <c r="S1543" s="12">
        <f t="shared" si="321"/>
        <v>0</v>
      </c>
      <c r="T1543" s="12">
        <f t="shared" si="322"/>
        <v>0</v>
      </c>
      <c r="U1543" s="12">
        <f t="shared" si="323"/>
        <v>0</v>
      </c>
      <c r="V1543" s="13" t="str">
        <f t="shared" ca="1" si="324"/>
        <v>Greater Than 8 Weeks Old</v>
      </c>
    </row>
    <row r="1544" spans="1:22" x14ac:dyDescent="0.45">
      <c r="A1544" s="2" t="s">
        <v>56</v>
      </c>
      <c r="B1544" s="5">
        <v>43690</v>
      </c>
      <c r="C1544" s="5" t="s">
        <v>383</v>
      </c>
      <c r="D1544" s="5" t="s">
        <v>391</v>
      </c>
      <c r="E1544" s="6">
        <v>1</v>
      </c>
      <c r="F1544" s="3">
        <v>59</v>
      </c>
      <c r="G1544" s="3">
        <v>21</v>
      </c>
      <c r="H1544" s="8">
        <f t="shared" si="312"/>
        <v>21</v>
      </c>
      <c r="I1544" s="3">
        <v>38</v>
      </c>
      <c r="J1544" s="4">
        <v>0.64</v>
      </c>
      <c r="K1544" s="2" t="str">
        <f t="shared" si="313"/>
        <v>Tuesday</v>
      </c>
      <c r="L1544" s="5">
        <f t="shared" si="314"/>
        <v>43693</v>
      </c>
      <c r="M1544" s="2" t="str">
        <f t="shared" si="315"/>
        <v>Friday</v>
      </c>
      <c r="N1544" s="2" t="str">
        <f t="shared" si="316"/>
        <v>Friday</v>
      </c>
      <c r="O1544" s="12">
        <f t="shared" si="317"/>
        <v>0.05</v>
      </c>
      <c r="P1544" s="11" t="str">
        <f t="shared" si="318"/>
        <v>High Cost per Unit</v>
      </c>
      <c r="Q1544" s="12">
        <f t="shared" si="319"/>
        <v>0</v>
      </c>
      <c r="R1544" s="12">
        <f t="shared" si="320"/>
        <v>0</v>
      </c>
      <c r="S1544" s="12">
        <f t="shared" si="321"/>
        <v>0</v>
      </c>
      <c r="T1544" s="12">
        <f t="shared" si="322"/>
        <v>0</v>
      </c>
      <c r="U1544" s="12">
        <f t="shared" si="323"/>
        <v>0</v>
      </c>
      <c r="V1544" s="13" t="str">
        <f t="shared" ca="1" si="324"/>
        <v>Greater Than 8 Weeks Old</v>
      </c>
    </row>
    <row r="1545" spans="1:22" x14ac:dyDescent="0.45">
      <c r="A1545" s="2" t="s">
        <v>116</v>
      </c>
      <c r="B1545" s="5">
        <v>43690</v>
      </c>
      <c r="C1545" s="5" t="s">
        <v>378</v>
      </c>
      <c r="D1545" s="5" t="s">
        <v>397</v>
      </c>
      <c r="E1545" s="6">
        <v>2</v>
      </c>
      <c r="F1545" s="3">
        <v>15.98</v>
      </c>
      <c r="G1545" s="3">
        <v>5.56</v>
      </c>
      <c r="H1545" s="8">
        <f t="shared" si="312"/>
        <v>2.78</v>
      </c>
      <c r="I1545" s="3">
        <v>10.42</v>
      </c>
      <c r="J1545" s="4">
        <v>0.65</v>
      </c>
      <c r="K1545" s="2" t="str">
        <f t="shared" si="313"/>
        <v>Tuesday</v>
      </c>
      <c r="L1545" s="5">
        <f t="shared" si="314"/>
        <v>43693</v>
      </c>
      <c r="M1545" s="2" t="str">
        <f t="shared" si="315"/>
        <v>Friday</v>
      </c>
      <c r="N1545" s="2" t="str">
        <f t="shared" si="316"/>
        <v>Friday</v>
      </c>
      <c r="O1545" s="12">
        <f t="shared" si="317"/>
        <v>0.1</v>
      </c>
      <c r="P1545" s="11" t="str">
        <f t="shared" si="318"/>
        <v>Low Cost per Unit</v>
      </c>
      <c r="Q1545" s="12">
        <f t="shared" si="319"/>
        <v>0</v>
      </c>
      <c r="R1545" s="12">
        <f t="shared" si="320"/>
        <v>0.47939999999999999</v>
      </c>
      <c r="S1545" s="12">
        <f t="shared" si="321"/>
        <v>0</v>
      </c>
      <c r="T1545" s="12">
        <f t="shared" si="322"/>
        <v>0</v>
      </c>
      <c r="U1545" s="12">
        <f t="shared" si="323"/>
        <v>0</v>
      </c>
      <c r="V1545" s="13" t="str">
        <f t="shared" ca="1" si="324"/>
        <v>Greater Than 8 Weeks Old</v>
      </c>
    </row>
    <row r="1546" spans="1:22" x14ac:dyDescent="0.45">
      <c r="A1546" s="2" t="s">
        <v>250</v>
      </c>
      <c r="B1546" s="5">
        <v>43690</v>
      </c>
      <c r="C1546" s="5" t="s">
        <v>376</v>
      </c>
      <c r="D1546" s="5" t="s">
        <v>377</v>
      </c>
      <c r="E1546" s="6">
        <v>1</v>
      </c>
      <c r="F1546" s="3">
        <v>9.99</v>
      </c>
      <c r="G1546" s="3">
        <v>7.37</v>
      </c>
      <c r="H1546" s="8">
        <f t="shared" si="312"/>
        <v>7.37</v>
      </c>
      <c r="I1546" s="3">
        <v>2.62</v>
      </c>
      <c r="J1546" s="4">
        <v>0.26</v>
      </c>
      <c r="K1546" s="2" t="str">
        <f t="shared" si="313"/>
        <v>Tuesday</v>
      </c>
      <c r="L1546" s="5">
        <f t="shared" si="314"/>
        <v>43693</v>
      </c>
      <c r="M1546" s="2" t="str">
        <f t="shared" si="315"/>
        <v>Friday</v>
      </c>
      <c r="N1546" s="2" t="str">
        <f t="shared" si="316"/>
        <v>Friday</v>
      </c>
      <c r="O1546" s="12">
        <f t="shared" si="317"/>
        <v>0.05</v>
      </c>
      <c r="P1546" s="11" t="str">
        <f t="shared" si="318"/>
        <v>Low Cost per Unit</v>
      </c>
      <c r="Q1546" s="12">
        <f t="shared" si="319"/>
        <v>0</v>
      </c>
      <c r="R1546" s="12">
        <f t="shared" si="320"/>
        <v>0</v>
      </c>
      <c r="S1546" s="12">
        <f t="shared" si="321"/>
        <v>0</v>
      </c>
      <c r="T1546" s="12">
        <f t="shared" si="322"/>
        <v>0</v>
      </c>
      <c r="U1546" s="12">
        <f t="shared" si="323"/>
        <v>0</v>
      </c>
      <c r="V1546" s="13" t="str">
        <f t="shared" ca="1" si="324"/>
        <v>Greater Than 8 Weeks Old</v>
      </c>
    </row>
    <row r="1547" spans="1:22" x14ac:dyDescent="0.45">
      <c r="A1547" s="2" t="s">
        <v>62</v>
      </c>
      <c r="B1547" s="5">
        <v>43690</v>
      </c>
      <c r="C1547" s="5" t="s">
        <v>383</v>
      </c>
      <c r="D1547" s="5" t="s">
        <v>398</v>
      </c>
      <c r="E1547" s="6">
        <v>3</v>
      </c>
      <c r="F1547" s="3">
        <v>96</v>
      </c>
      <c r="G1547" s="3">
        <v>33.6</v>
      </c>
      <c r="H1547" s="8">
        <f t="shared" si="312"/>
        <v>11.200000000000001</v>
      </c>
      <c r="I1547" s="3">
        <v>62.4</v>
      </c>
      <c r="J1547" s="4">
        <v>0.65</v>
      </c>
      <c r="K1547" s="2" t="str">
        <f t="shared" si="313"/>
        <v>Tuesday</v>
      </c>
      <c r="L1547" s="5">
        <f t="shared" si="314"/>
        <v>43693</v>
      </c>
      <c r="M1547" s="2" t="str">
        <f t="shared" si="315"/>
        <v>Friday</v>
      </c>
      <c r="N1547" s="2" t="str">
        <f t="shared" si="316"/>
        <v>Friday</v>
      </c>
      <c r="O1547" s="12">
        <f t="shared" si="317"/>
        <v>0.15000000000000002</v>
      </c>
      <c r="P1547" s="11" t="str">
        <f t="shared" si="318"/>
        <v>Low Cost per Unit</v>
      </c>
      <c r="Q1547" s="12">
        <f t="shared" si="319"/>
        <v>0</v>
      </c>
      <c r="R1547" s="12">
        <f t="shared" si="320"/>
        <v>2.88</v>
      </c>
      <c r="S1547" s="12">
        <f t="shared" si="321"/>
        <v>0</v>
      </c>
      <c r="T1547" s="12">
        <f t="shared" si="322"/>
        <v>0</v>
      </c>
      <c r="U1547" s="12">
        <f t="shared" si="323"/>
        <v>0</v>
      </c>
      <c r="V1547" s="13" t="str">
        <f t="shared" ca="1" si="324"/>
        <v>Greater Than 8 Weeks Old</v>
      </c>
    </row>
    <row r="1548" spans="1:22" x14ac:dyDescent="0.45">
      <c r="A1548" s="2" t="s">
        <v>263</v>
      </c>
      <c r="B1548" s="5">
        <v>43690</v>
      </c>
      <c r="C1548" s="5" t="s">
        <v>383</v>
      </c>
      <c r="D1548" s="5" t="s">
        <v>384</v>
      </c>
      <c r="E1548" s="6">
        <v>2</v>
      </c>
      <c r="F1548" s="3">
        <v>64</v>
      </c>
      <c r="G1548" s="3">
        <v>25.6</v>
      </c>
      <c r="H1548" s="8">
        <f t="shared" si="312"/>
        <v>12.8</v>
      </c>
      <c r="I1548" s="3">
        <v>38.4</v>
      </c>
      <c r="J1548" s="4">
        <v>0.6</v>
      </c>
      <c r="K1548" s="2" t="str">
        <f t="shared" si="313"/>
        <v>Tuesday</v>
      </c>
      <c r="L1548" s="5">
        <f t="shared" si="314"/>
        <v>43693</v>
      </c>
      <c r="M1548" s="2" t="str">
        <f t="shared" si="315"/>
        <v>Friday</v>
      </c>
      <c r="N1548" s="2" t="str">
        <f t="shared" si="316"/>
        <v>Friday</v>
      </c>
      <c r="O1548" s="12">
        <f t="shared" si="317"/>
        <v>0.1</v>
      </c>
      <c r="P1548" s="11" t="str">
        <f t="shared" si="318"/>
        <v>Low Cost per Unit</v>
      </c>
      <c r="Q1548" s="12">
        <f t="shared" si="319"/>
        <v>0</v>
      </c>
      <c r="R1548" s="12">
        <f t="shared" si="320"/>
        <v>1.92</v>
      </c>
      <c r="S1548" s="12">
        <f t="shared" si="321"/>
        <v>0</v>
      </c>
      <c r="T1548" s="12">
        <f t="shared" si="322"/>
        <v>0</v>
      </c>
      <c r="U1548" s="12">
        <f t="shared" si="323"/>
        <v>0</v>
      </c>
      <c r="V1548" s="13" t="str">
        <f t="shared" ca="1" si="324"/>
        <v>Greater Than 8 Weeks Old</v>
      </c>
    </row>
    <row r="1549" spans="1:22" x14ac:dyDescent="0.45">
      <c r="A1549" s="2" t="s">
        <v>251</v>
      </c>
      <c r="B1549" s="5">
        <v>43690</v>
      </c>
      <c r="C1549" s="5" t="s">
        <v>383</v>
      </c>
      <c r="D1549" s="5" t="s">
        <v>384</v>
      </c>
      <c r="E1549" s="6">
        <v>2</v>
      </c>
      <c r="F1549" s="3">
        <v>38</v>
      </c>
      <c r="G1549" s="3">
        <v>19</v>
      </c>
      <c r="H1549" s="8">
        <f t="shared" si="312"/>
        <v>9.5</v>
      </c>
      <c r="I1549" s="3">
        <v>19</v>
      </c>
      <c r="J1549" s="4">
        <v>0.5</v>
      </c>
      <c r="K1549" s="2" t="str">
        <f t="shared" si="313"/>
        <v>Tuesday</v>
      </c>
      <c r="L1549" s="5">
        <f t="shared" si="314"/>
        <v>43693</v>
      </c>
      <c r="M1549" s="2" t="str">
        <f t="shared" si="315"/>
        <v>Friday</v>
      </c>
      <c r="N1549" s="2" t="str">
        <f t="shared" si="316"/>
        <v>Friday</v>
      </c>
      <c r="O1549" s="12">
        <f t="shared" si="317"/>
        <v>0.1</v>
      </c>
      <c r="P1549" s="11" t="str">
        <f t="shared" si="318"/>
        <v>Low Cost per Unit</v>
      </c>
      <c r="Q1549" s="12">
        <f t="shared" si="319"/>
        <v>0</v>
      </c>
      <c r="R1549" s="12">
        <f t="shared" si="320"/>
        <v>1.1399999999999999</v>
      </c>
      <c r="S1549" s="12">
        <f t="shared" si="321"/>
        <v>0</v>
      </c>
      <c r="T1549" s="12">
        <f t="shared" si="322"/>
        <v>0</v>
      </c>
      <c r="U1549" s="12">
        <f t="shared" si="323"/>
        <v>0</v>
      </c>
      <c r="V1549" s="13" t="str">
        <f t="shared" ca="1" si="324"/>
        <v>Greater Than 8 Weeks Old</v>
      </c>
    </row>
    <row r="1550" spans="1:22" x14ac:dyDescent="0.45">
      <c r="A1550" s="2" t="s">
        <v>67</v>
      </c>
      <c r="B1550" s="5">
        <v>43690</v>
      </c>
      <c r="C1550" s="5" t="s">
        <v>369</v>
      </c>
      <c r="D1550" s="5" t="s">
        <v>374</v>
      </c>
      <c r="E1550" s="6">
        <v>37</v>
      </c>
      <c r="F1550" s="3">
        <v>836.63</v>
      </c>
      <c r="G1550" s="3">
        <v>405.15</v>
      </c>
      <c r="H1550" s="8">
        <f t="shared" si="312"/>
        <v>10.95</v>
      </c>
      <c r="I1550" s="3">
        <v>431.48</v>
      </c>
      <c r="J1550" s="4">
        <v>0.52</v>
      </c>
      <c r="K1550" s="2" t="str">
        <f t="shared" si="313"/>
        <v>Tuesday</v>
      </c>
      <c r="L1550" s="5">
        <f t="shared" si="314"/>
        <v>43693</v>
      </c>
      <c r="M1550" s="2" t="str">
        <f t="shared" si="315"/>
        <v>Friday</v>
      </c>
      <c r="N1550" s="2" t="str">
        <f t="shared" si="316"/>
        <v>Friday</v>
      </c>
      <c r="O1550" s="12">
        <f t="shared" si="317"/>
        <v>1.85</v>
      </c>
      <c r="P1550" s="11" t="str">
        <f t="shared" si="318"/>
        <v>Low Cost per Unit</v>
      </c>
      <c r="Q1550" s="12">
        <f t="shared" si="319"/>
        <v>0</v>
      </c>
      <c r="R1550" s="12">
        <f t="shared" si="320"/>
        <v>25.0989</v>
      </c>
      <c r="S1550" s="12">
        <f t="shared" si="321"/>
        <v>0</v>
      </c>
      <c r="T1550" s="12">
        <f t="shared" si="322"/>
        <v>0</v>
      </c>
      <c r="U1550" s="12">
        <f t="shared" si="323"/>
        <v>0</v>
      </c>
      <c r="V1550" s="13" t="str">
        <f t="shared" ca="1" si="324"/>
        <v>Greater Than 8 Weeks Old</v>
      </c>
    </row>
    <row r="1551" spans="1:22" x14ac:dyDescent="0.45">
      <c r="A1551" s="2" t="s">
        <v>118</v>
      </c>
      <c r="B1551" s="5">
        <v>43690</v>
      </c>
      <c r="C1551" s="5" t="s">
        <v>375</v>
      </c>
      <c r="D1551" s="5" t="s">
        <v>377</v>
      </c>
      <c r="E1551" s="6">
        <v>10</v>
      </c>
      <c r="F1551" s="3">
        <v>109.9</v>
      </c>
      <c r="G1551" s="3">
        <v>67.5</v>
      </c>
      <c r="H1551" s="8">
        <f t="shared" si="312"/>
        <v>6.75</v>
      </c>
      <c r="I1551" s="3">
        <v>42.4</v>
      </c>
      <c r="J1551" s="4">
        <v>0.39</v>
      </c>
      <c r="K1551" s="2" t="str">
        <f t="shared" si="313"/>
        <v>Tuesday</v>
      </c>
      <c r="L1551" s="5">
        <f t="shared" si="314"/>
        <v>43693</v>
      </c>
      <c r="M1551" s="2" t="str">
        <f t="shared" si="315"/>
        <v>Friday</v>
      </c>
      <c r="N1551" s="2" t="str">
        <f t="shared" si="316"/>
        <v>Friday</v>
      </c>
      <c r="O1551" s="12">
        <f t="shared" si="317"/>
        <v>0.5</v>
      </c>
      <c r="P1551" s="11" t="str">
        <f t="shared" si="318"/>
        <v>Low Cost per Unit</v>
      </c>
      <c r="Q1551" s="12">
        <f t="shared" si="319"/>
        <v>0</v>
      </c>
      <c r="R1551" s="12">
        <f t="shared" si="320"/>
        <v>3.2970000000000002</v>
      </c>
      <c r="S1551" s="12">
        <f t="shared" si="321"/>
        <v>0</v>
      </c>
      <c r="T1551" s="12">
        <f t="shared" si="322"/>
        <v>0</v>
      </c>
      <c r="U1551" s="12">
        <f t="shared" si="323"/>
        <v>0</v>
      </c>
      <c r="V1551" s="13" t="str">
        <f t="shared" ca="1" si="324"/>
        <v>Greater Than 8 Weeks Old</v>
      </c>
    </row>
    <row r="1552" spans="1:22" x14ac:dyDescent="0.45">
      <c r="A1552" s="2" t="s">
        <v>68</v>
      </c>
      <c r="B1552" s="5">
        <v>43690</v>
      </c>
      <c r="C1552" s="5" t="s">
        <v>375</v>
      </c>
      <c r="D1552" s="5" t="s">
        <v>377</v>
      </c>
      <c r="E1552" s="6">
        <v>16</v>
      </c>
      <c r="F1552" s="3">
        <v>143.84</v>
      </c>
      <c r="G1552" s="3">
        <v>37.92</v>
      </c>
      <c r="H1552" s="8">
        <f t="shared" si="312"/>
        <v>2.37</v>
      </c>
      <c r="I1552" s="3">
        <v>105.92</v>
      </c>
      <c r="J1552" s="4">
        <v>0.74</v>
      </c>
      <c r="K1552" s="2" t="str">
        <f t="shared" si="313"/>
        <v>Tuesday</v>
      </c>
      <c r="L1552" s="5">
        <f t="shared" si="314"/>
        <v>43693</v>
      </c>
      <c r="M1552" s="2" t="str">
        <f t="shared" si="315"/>
        <v>Friday</v>
      </c>
      <c r="N1552" s="2" t="str">
        <f t="shared" si="316"/>
        <v>Friday</v>
      </c>
      <c r="O1552" s="12">
        <f t="shared" si="317"/>
        <v>0.8</v>
      </c>
      <c r="P1552" s="11" t="str">
        <f t="shared" si="318"/>
        <v>Low Cost per Unit</v>
      </c>
      <c r="Q1552" s="12">
        <f t="shared" si="319"/>
        <v>0</v>
      </c>
      <c r="R1552" s="12">
        <f t="shared" si="320"/>
        <v>4.3151999999999999</v>
      </c>
      <c r="S1552" s="12">
        <f t="shared" si="321"/>
        <v>0</v>
      </c>
      <c r="T1552" s="12">
        <f t="shared" si="322"/>
        <v>0</v>
      </c>
      <c r="U1552" s="12">
        <f t="shared" si="323"/>
        <v>0</v>
      </c>
      <c r="V1552" s="13" t="str">
        <f t="shared" ca="1" si="324"/>
        <v>Greater Than 8 Weeks Old</v>
      </c>
    </row>
    <row r="1553" spans="1:22" x14ac:dyDescent="0.45">
      <c r="A1553" s="2" t="s">
        <v>69</v>
      </c>
      <c r="B1553" s="5">
        <v>43690</v>
      </c>
      <c r="C1553" s="5" t="s">
        <v>375</v>
      </c>
      <c r="D1553" s="5" t="s">
        <v>377</v>
      </c>
      <c r="E1553" s="6">
        <v>41</v>
      </c>
      <c r="F1553" s="3">
        <v>409.59</v>
      </c>
      <c r="G1553" s="3">
        <v>246</v>
      </c>
      <c r="H1553" s="8">
        <f t="shared" si="312"/>
        <v>6</v>
      </c>
      <c r="I1553" s="3">
        <v>163.59</v>
      </c>
      <c r="J1553" s="4">
        <v>0.4</v>
      </c>
      <c r="K1553" s="2" t="str">
        <f t="shared" si="313"/>
        <v>Tuesday</v>
      </c>
      <c r="L1553" s="5">
        <f t="shared" si="314"/>
        <v>43693</v>
      </c>
      <c r="M1553" s="2" t="str">
        <f t="shared" si="315"/>
        <v>Friday</v>
      </c>
      <c r="N1553" s="2" t="str">
        <f t="shared" si="316"/>
        <v>Friday</v>
      </c>
      <c r="O1553" s="12">
        <f t="shared" si="317"/>
        <v>2.0500000000000003</v>
      </c>
      <c r="P1553" s="11" t="str">
        <f t="shared" si="318"/>
        <v>Low Cost per Unit</v>
      </c>
      <c r="Q1553" s="12">
        <f t="shared" si="319"/>
        <v>0</v>
      </c>
      <c r="R1553" s="12">
        <f t="shared" si="320"/>
        <v>12.287699999999999</v>
      </c>
      <c r="S1553" s="12">
        <f t="shared" si="321"/>
        <v>0</v>
      </c>
      <c r="T1553" s="12">
        <f t="shared" si="322"/>
        <v>0</v>
      </c>
      <c r="U1553" s="12">
        <f t="shared" si="323"/>
        <v>0</v>
      </c>
      <c r="V1553" s="13" t="str">
        <f t="shared" ca="1" si="324"/>
        <v>Greater Than 8 Weeks Old</v>
      </c>
    </row>
    <row r="1554" spans="1:22" x14ac:dyDescent="0.45">
      <c r="A1554" s="2" t="s">
        <v>167</v>
      </c>
      <c r="B1554" s="5">
        <v>43690</v>
      </c>
      <c r="C1554" s="5" t="s">
        <v>378</v>
      </c>
      <c r="D1554" s="5" t="s">
        <v>379</v>
      </c>
      <c r="E1554" s="6">
        <v>2</v>
      </c>
      <c r="F1554" s="3">
        <v>50</v>
      </c>
      <c r="G1554" s="3">
        <v>14.88</v>
      </c>
      <c r="H1554" s="8">
        <f t="shared" si="312"/>
        <v>7.44</v>
      </c>
      <c r="I1554" s="3">
        <v>35.119999999999997</v>
      </c>
      <c r="J1554" s="4">
        <v>0.7</v>
      </c>
      <c r="K1554" s="2" t="str">
        <f t="shared" si="313"/>
        <v>Tuesday</v>
      </c>
      <c r="L1554" s="5">
        <f t="shared" si="314"/>
        <v>43693</v>
      </c>
      <c r="M1554" s="2" t="str">
        <f t="shared" si="315"/>
        <v>Friday</v>
      </c>
      <c r="N1554" s="2" t="str">
        <f t="shared" si="316"/>
        <v>Friday</v>
      </c>
      <c r="O1554" s="12">
        <f t="shared" si="317"/>
        <v>0.1</v>
      </c>
      <c r="P1554" s="11" t="str">
        <f t="shared" si="318"/>
        <v>Low Cost per Unit</v>
      </c>
      <c r="Q1554" s="12">
        <f t="shared" si="319"/>
        <v>0</v>
      </c>
      <c r="R1554" s="12">
        <f t="shared" si="320"/>
        <v>1.5</v>
      </c>
      <c r="S1554" s="12">
        <f t="shared" si="321"/>
        <v>0</v>
      </c>
      <c r="T1554" s="12">
        <f t="shared" si="322"/>
        <v>0</v>
      </c>
      <c r="U1554" s="12">
        <f t="shared" si="323"/>
        <v>0</v>
      </c>
      <c r="V1554" s="13" t="str">
        <f t="shared" ca="1" si="324"/>
        <v>Greater Than 8 Weeks Old</v>
      </c>
    </row>
    <row r="1555" spans="1:22" x14ac:dyDescent="0.45">
      <c r="A1555" s="2" t="s">
        <v>252</v>
      </c>
      <c r="B1555" s="5">
        <v>43690</v>
      </c>
      <c r="C1555" s="5" t="s">
        <v>378</v>
      </c>
      <c r="D1555" s="5" t="s">
        <v>379</v>
      </c>
      <c r="E1555" s="6">
        <v>13</v>
      </c>
      <c r="F1555" s="3">
        <v>194.87</v>
      </c>
      <c r="G1555" s="3">
        <v>101.4</v>
      </c>
      <c r="H1555" s="8">
        <f t="shared" si="312"/>
        <v>7.8000000000000007</v>
      </c>
      <c r="I1555" s="3">
        <v>93.47</v>
      </c>
      <c r="J1555" s="4">
        <v>0.48</v>
      </c>
      <c r="K1555" s="2" t="str">
        <f t="shared" si="313"/>
        <v>Tuesday</v>
      </c>
      <c r="L1555" s="5">
        <f t="shared" si="314"/>
        <v>43693</v>
      </c>
      <c r="M1555" s="2" t="str">
        <f t="shared" si="315"/>
        <v>Friday</v>
      </c>
      <c r="N1555" s="2" t="str">
        <f t="shared" si="316"/>
        <v>Friday</v>
      </c>
      <c r="O1555" s="12">
        <f t="shared" si="317"/>
        <v>0.65</v>
      </c>
      <c r="P1555" s="11" t="str">
        <f t="shared" si="318"/>
        <v>Low Cost per Unit</v>
      </c>
      <c r="Q1555" s="12">
        <f t="shared" si="319"/>
        <v>0</v>
      </c>
      <c r="R1555" s="12">
        <f t="shared" si="320"/>
        <v>5.8460999999999999</v>
      </c>
      <c r="S1555" s="12">
        <f t="shared" si="321"/>
        <v>0</v>
      </c>
      <c r="T1555" s="12">
        <f t="shared" si="322"/>
        <v>0</v>
      </c>
      <c r="U1555" s="12">
        <f t="shared" si="323"/>
        <v>0</v>
      </c>
      <c r="V1555" s="13" t="str">
        <f t="shared" ca="1" si="324"/>
        <v>Greater Than 8 Weeks Old</v>
      </c>
    </row>
    <row r="1556" spans="1:22" x14ac:dyDescent="0.45">
      <c r="A1556" s="2" t="s">
        <v>226</v>
      </c>
      <c r="B1556" s="5">
        <v>43690</v>
      </c>
      <c r="C1556" s="5" t="s">
        <v>378</v>
      </c>
      <c r="D1556" s="5" t="s">
        <v>379</v>
      </c>
      <c r="E1556" s="6">
        <v>2</v>
      </c>
      <c r="F1556" s="3">
        <v>50</v>
      </c>
      <c r="G1556" s="3">
        <v>22.96</v>
      </c>
      <c r="H1556" s="8">
        <f t="shared" si="312"/>
        <v>11.48</v>
      </c>
      <c r="I1556" s="3">
        <v>27.04</v>
      </c>
      <c r="J1556" s="4">
        <v>0.54</v>
      </c>
      <c r="K1556" s="2" t="str">
        <f t="shared" si="313"/>
        <v>Tuesday</v>
      </c>
      <c r="L1556" s="5">
        <f t="shared" si="314"/>
        <v>43693</v>
      </c>
      <c r="M1556" s="2" t="str">
        <f t="shared" si="315"/>
        <v>Friday</v>
      </c>
      <c r="N1556" s="2" t="str">
        <f t="shared" si="316"/>
        <v>Friday</v>
      </c>
      <c r="O1556" s="12">
        <f t="shared" si="317"/>
        <v>0.1</v>
      </c>
      <c r="P1556" s="11" t="str">
        <f t="shared" si="318"/>
        <v>Low Cost per Unit</v>
      </c>
      <c r="Q1556" s="12">
        <f t="shared" si="319"/>
        <v>0</v>
      </c>
      <c r="R1556" s="12">
        <f t="shared" si="320"/>
        <v>1.5</v>
      </c>
      <c r="S1556" s="12">
        <f t="shared" si="321"/>
        <v>0</v>
      </c>
      <c r="T1556" s="12">
        <f t="shared" si="322"/>
        <v>0</v>
      </c>
      <c r="U1556" s="12">
        <f t="shared" si="323"/>
        <v>0</v>
      </c>
      <c r="V1556" s="13" t="str">
        <f t="shared" ca="1" si="324"/>
        <v>Greater Than 8 Weeks Old</v>
      </c>
    </row>
    <row r="1557" spans="1:22" x14ac:dyDescent="0.45">
      <c r="A1557" s="2" t="s">
        <v>227</v>
      </c>
      <c r="B1557" s="5">
        <v>43690</v>
      </c>
      <c r="C1557" s="5" t="s">
        <v>378</v>
      </c>
      <c r="D1557" s="5" t="s">
        <v>379</v>
      </c>
      <c r="E1557" s="6">
        <v>1</v>
      </c>
      <c r="F1557" s="3">
        <v>25</v>
      </c>
      <c r="G1557" s="3">
        <v>11.48</v>
      </c>
      <c r="H1557" s="8">
        <f t="shared" si="312"/>
        <v>11.48</v>
      </c>
      <c r="I1557" s="3">
        <v>13.52</v>
      </c>
      <c r="J1557" s="4">
        <v>0.54</v>
      </c>
      <c r="K1557" s="2" t="str">
        <f t="shared" si="313"/>
        <v>Tuesday</v>
      </c>
      <c r="L1557" s="5">
        <f t="shared" si="314"/>
        <v>43693</v>
      </c>
      <c r="M1557" s="2" t="str">
        <f t="shared" si="315"/>
        <v>Friday</v>
      </c>
      <c r="N1557" s="2" t="str">
        <f t="shared" si="316"/>
        <v>Friday</v>
      </c>
      <c r="O1557" s="12">
        <f t="shared" si="317"/>
        <v>0.05</v>
      </c>
      <c r="P1557" s="11" t="str">
        <f t="shared" si="318"/>
        <v>Low Cost per Unit</v>
      </c>
      <c r="Q1557" s="12">
        <f t="shared" si="319"/>
        <v>0</v>
      </c>
      <c r="R1557" s="12">
        <f t="shared" si="320"/>
        <v>0</v>
      </c>
      <c r="S1557" s="12">
        <f t="shared" si="321"/>
        <v>0</v>
      </c>
      <c r="T1557" s="12">
        <f t="shared" si="322"/>
        <v>0</v>
      </c>
      <c r="U1557" s="12">
        <f t="shared" si="323"/>
        <v>0</v>
      </c>
      <c r="V1557" s="13" t="str">
        <f t="shared" ca="1" si="324"/>
        <v>Greater Than 8 Weeks Old</v>
      </c>
    </row>
    <row r="1558" spans="1:22" x14ac:dyDescent="0.45">
      <c r="A1558" s="2" t="s">
        <v>228</v>
      </c>
      <c r="B1558" s="5">
        <v>43690</v>
      </c>
      <c r="C1558" s="5" t="s">
        <v>378</v>
      </c>
      <c r="D1558" s="5" t="s">
        <v>379</v>
      </c>
      <c r="E1558" s="6">
        <v>2</v>
      </c>
      <c r="F1558" s="3">
        <v>50</v>
      </c>
      <c r="G1558" s="3">
        <v>22.96</v>
      </c>
      <c r="H1558" s="8">
        <f t="shared" si="312"/>
        <v>11.48</v>
      </c>
      <c r="I1558" s="3">
        <v>27.04</v>
      </c>
      <c r="J1558" s="4">
        <v>0.54</v>
      </c>
      <c r="K1558" s="2" t="str">
        <f t="shared" si="313"/>
        <v>Tuesday</v>
      </c>
      <c r="L1558" s="5">
        <f t="shared" si="314"/>
        <v>43693</v>
      </c>
      <c r="M1558" s="2" t="str">
        <f t="shared" si="315"/>
        <v>Friday</v>
      </c>
      <c r="N1558" s="2" t="str">
        <f t="shared" si="316"/>
        <v>Friday</v>
      </c>
      <c r="O1558" s="12">
        <f t="shared" si="317"/>
        <v>0.1</v>
      </c>
      <c r="P1558" s="11" t="str">
        <f t="shared" si="318"/>
        <v>Low Cost per Unit</v>
      </c>
      <c r="Q1558" s="12">
        <f t="shared" si="319"/>
        <v>0</v>
      </c>
      <c r="R1558" s="12">
        <f t="shared" si="320"/>
        <v>1.5</v>
      </c>
      <c r="S1558" s="12">
        <f t="shared" si="321"/>
        <v>0</v>
      </c>
      <c r="T1558" s="12">
        <f t="shared" si="322"/>
        <v>0</v>
      </c>
      <c r="U1558" s="12">
        <f t="shared" si="323"/>
        <v>0</v>
      </c>
      <c r="V1558" s="13" t="str">
        <f t="shared" ca="1" si="324"/>
        <v>Greater Than 8 Weeks Old</v>
      </c>
    </row>
    <row r="1559" spans="1:22" x14ac:dyDescent="0.45">
      <c r="A1559" s="2" t="s">
        <v>254</v>
      </c>
      <c r="B1559" s="5">
        <v>43690</v>
      </c>
      <c r="C1559" s="5" t="s">
        <v>383</v>
      </c>
      <c r="D1559" s="5" t="s">
        <v>384</v>
      </c>
      <c r="E1559" s="6">
        <v>2</v>
      </c>
      <c r="F1559" s="3">
        <v>58</v>
      </c>
      <c r="G1559" s="3">
        <v>25</v>
      </c>
      <c r="H1559" s="8">
        <f t="shared" si="312"/>
        <v>12.5</v>
      </c>
      <c r="I1559" s="3">
        <v>33</v>
      </c>
      <c r="J1559" s="4">
        <v>0.56999999999999995</v>
      </c>
      <c r="K1559" s="2" t="str">
        <f t="shared" si="313"/>
        <v>Tuesday</v>
      </c>
      <c r="L1559" s="5">
        <f t="shared" si="314"/>
        <v>43693</v>
      </c>
      <c r="M1559" s="2" t="str">
        <f t="shared" si="315"/>
        <v>Friday</v>
      </c>
      <c r="N1559" s="2" t="str">
        <f t="shared" si="316"/>
        <v>Friday</v>
      </c>
      <c r="O1559" s="12">
        <f t="shared" si="317"/>
        <v>0.1</v>
      </c>
      <c r="P1559" s="11" t="str">
        <f t="shared" si="318"/>
        <v>Low Cost per Unit</v>
      </c>
      <c r="Q1559" s="12">
        <f t="shared" si="319"/>
        <v>0</v>
      </c>
      <c r="R1559" s="12">
        <f t="shared" si="320"/>
        <v>1.74</v>
      </c>
      <c r="S1559" s="12">
        <f t="shared" si="321"/>
        <v>0</v>
      </c>
      <c r="T1559" s="12">
        <f t="shared" si="322"/>
        <v>0</v>
      </c>
      <c r="U1559" s="12">
        <f t="shared" si="323"/>
        <v>0</v>
      </c>
      <c r="V1559" s="13" t="str">
        <f t="shared" ca="1" si="324"/>
        <v>Greater Than 8 Weeks Old</v>
      </c>
    </row>
    <row r="1560" spans="1:22" x14ac:dyDescent="0.45">
      <c r="A1560" s="2" t="s">
        <v>255</v>
      </c>
      <c r="B1560" s="5">
        <v>43690</v>
      </c>
      <c r="C1560" s="5" t="s">
        <v>375</v>
      </c>
      <c r="D1560" s="5" t="s">
        <v>377</v>
      </c>
      <c r="E1560" s="6">
        <v>1</v>
      </c>
      <c r="F1560" s="3">
        <v>20</v>
      </c>
      <c r="G1560" s="3">
        <v>7.12</v>
      </c>
      <c r="H1560" s="8">
        <f t="shared" si="312"/>
        <v>7.12</v>
      </c>
      <c r="I1560" s="3">
        <v>12.88</v>
      </c>
      <c r="J1560" s="4">
        <v>0.64</v>
      </c>
      <c r="K1560" s="2" t="str">
        <f t="shared" si="313"/>
        <v>Tuesday</v>
      </c>
      <c r="L1560" s="5">
        <f t="shared" si="314"/>
        <v>43693</v>
      </c>
      <c r="M1560" s="2" t="str">
        <f t="shared" si="315"/>
        <v>Friday</v>
      </c>
      <c r="N1560" s="2" t="str">
        <f t="shared" si="316"/>
        <v>Friday</v>
      </c>
      <c r="O1560" s="12">
        <f t="shared" si="317"/>
        <v>0.05</v>
      </c>
      <c r="P1560" s="11" t="str">
        <f t="shared" si="318"/>
        <v>Low Cost per Unit</v>
      </c>
      <c r="Q1560" s="12">
        <f t="shared" si="319"/>
        <v>0</v>
      </c>
      <c r="R1560" s="12">
        <f t="shared" si="320"/>
        <v>0</v>
      </c>
      <c r="S1560" s="12">
        <f t="shared" si="321"/>
        <v>0</v>
      </c>
      <c r="T1560" s="12">
        <f t="shared" si="322"/>
        <v>0</v>
      </c>
      <c r="U1560" s="12">
        <f t="shared" si="323"/>
        <v>0</v>
      </c>
      <c r="V1560" s="13" t="str">
        <f t="shared" ca="1" si="324"/>
        <v>Greater Than 8 Weeks Old</v>
      </c>
    </row>
    <row r="1561" spans="1:22" x14ac:dyDescent="0.45">
      <c r="A1561" s="2" t="s">
        <v>153</v>
      </c>
      <c r="B1561" s="5">
        <v>43690</v>
      </c>
      <c r="C1561" s="5" t="s">
        <v>383</v>
      </c>
      <c r="D1561" s="5" t="s">
        <v>398</v>
      </c>
      <c r="E1561" s="6">
        <v>3</v>
      </c>
      <c r="F1561" s="3">
        <v>78</v>
      </c>
      <c r="G1561" s="3">
        <v>26.64</v>
      </c>
      <c r="H1561" s="8">
        <f t="shared" si="312"/>
        <v>8.8800000000000008</v>
      </c>
      <c r="I1561" s="3">
        <v>51.36</v>
      </c>
      <c r="J1561" s="4">
        <v>0.66</v>
      </c>
      <c r="K1561" s="2" t="str">
        <f t="shared" si="313"/>
        <v>Tuesday</v>
      </c>
      <c r="L1561" s="5">
        <f t="shared" si="314"/>
        <v>43693</v>
      </c>
      <c r="M1561" s="2" t="str">
        <f t="shared" si="315"/>
        <v>Friday</v>
      </c>
      <c r="N1561" s="2" t="str">
        <f t="shared" si="316"/>
        <v>Friday</v>
      </c>
      <c r="O1561" s="12">
        <f t="shared" si="317"/>
        <v>0.15000000000000002</v>
      </c>
      <c r="P1561" s="11" t="str">
        <f t="shared" si="318"/>
        <v>Low Cost per Unit</v>
      </c>
      <c r="Q1561" s="12">
        <f t="shared" si="319"/>
        <v>0</v>
      </c>
      <c r="R1561" s="12">
        <f t="shared" si="320"/>
        <v>2.34</v>
      </c>
      <c r="S1561" s="12">
        <f t="shared" si="321"/>
        <v>0</v>
      </c>
      <c r="T1561" s="12">
        <f t="shared" si="322"/>
        <v>0</v>
      </c>
      <c r="U1561" s="12">
        <f t="shared" si="323"/>
        <v>0</v>
      </c>
      <c r="V1561" s="13" t="str">
        <f t="shared" ca="1" si="324"/>
        <v>Greater Than 8 Weeks Old</v>
      </c>
    </row>
    <row r="1562" spans="1:22" x14ac:dyDescent="0.45">
      <c r="A1562" s="2" t="s">
        <v>308</v>
      </c>
      <c r="B1562" s="5">
        <v>43690</v>
      </c>
      <c r="C1562" s="5" t="s">
        <v>369</v>
      </c>
      <c r="D1562" s="5" t="s">
        <v>389</v>
      </c>
      <c r="E1562" s="6">
        <v>2</v>
      </c>
      <c r="F1562" s="3">
        <v>39.979999999999997</v>
      </c>
      <c r="G1562" s="3">
        <v>31</v>
      </c>
      <c r="H1562" s="8">
        <f t="shared" si="312"/>
        <v>15.5</v>
      </c>
      <c r="I1562" s="3">
        <v>8.98</v>
      </c>
      <c r="J1562" s="4">
        <v>0.22</v>
      </c>
      <c r="K1562" s="2" t="str">
        <f t="shared" si="313"/>
        <v>Tuesday</v>
      </c>
      <c r="L1562" s="5">
        <f t="shared" si="314"/>
        <v>43693</v>
      </c>
      <c r="M1562" s="2" t="str">
        <f t="shared" si="315"/>
        <v>Friday</v>
      </c>
      <c r="N1562" s="2" t="str">
        <f t="shared" si="316"/>
        <v>Friday</v>
      </c>
      <c r="O1562" s="12">
        <f t="shared" si="317"/>
        <v>0.1</v>
      </c>
      <c r="P1562" s="11" t="str">
        <f t="shared" si="318"/>
        <v>Low Cost per Unit</v>
      </c>
      <c r="Q1562" s="12">
        <f t="shared" si="319"/>
        <v>0</v>
      </c>
      <c r="R1562" s="12">
        <f t="shared" si="320"/>
        <v>1.1993999999999998</v>
      </c>
      <c r="S1562" s="12">
        <f t="shared" si="321"/>
        <v>0</v>
      </c>
      <c r="T1562" s="12">
        <f t="shared" si="322"/>
        <v>0</v>
      </c>
      <c r="U1562" s="12">
        <f t="shared" si="323"/>
        <v>0</v>
      </c>
      <c r="V1562" s="13" t="str">
        <f t="shared" ca="1" si="324"/>
        <v>Greater Than 8 Weeks Old</v>
      </c>
    </row>
    <row r="1563" spans="1:22" x14ac:dyDescent="0.45">
      <c r="A1563" s="2" t="s">
        <v>231</v>
      </c>
      <c r="B1563" s="5">
        <v>43690</v>
      </c>
      <c r="C1563" s="5" t="s">
        <v>369</v>
      </c>
      <c r="D1563" s="5" t="s">
        <v>372</v>
      </c>
      <c r="E1563" s="6">
        <v>2</v>
      </c>
      <c r="F1563" s="3">
        <v>39.979999999999997</v>
      </c>
      <c r="G1563" s="3">
        <v>25.2</v>
      </c>
      <c r="H1563" s="8">
        <f t="shared" si="312"/>
        <v>12.6</v>
      </c>
      <c r="I1563" s="3">
        <v>14.78</v>
      </c>
      <c r="J1563" s="4">
        <v>0.37</v>
      </c>
      <c r="K1563" s="2" t="str">
        <f t="shared" si="313"/>
        <v>Tuesday</v>
      </c>
      <c r="L1563" s="5">
        <f t="shared" si="314"/>
        <v>43693</v>
      </c>
      <c r="M1563" s="2" t="str">
        <f t="shared" si="315"/>
        <v>Friday</v>
      </c>
      <c r="N1563" s="2" t="str">
        <f t="shared" si="316"/>
        <v>Friday</v>
      </c>
      <c r="O1563" s="12">
        <f t="shared" si="317"/>
        <v>0.1</v>
      </c>
      <c r="P1563" s="11" t="str">
        <f t="shared" si="318"/>
        <v>Low Cost per Unit</v>
      </c>
      <c r="Q1563" s="12">
        <f t="shared" si="319"/>
        <v>0</v>
      </c>
      <c r="R1563" s="12">
        <f t="shared" si="320"/>
        <v>1.1993999999999998</v>
      </c>
      <c r="S1563" s="12">
        <f t="shared" si="321"/>
        <v>0</v>
      </c>
      <c r="T1563" s="12">
        <f t="shared" si="322"/>
        <v>0</v>
      </c>
      <c r="U1563" s="12">
        <f t="shared" si="323"/>
        <v>0</v>
      </c>
      <c r="V1563" s="13" t="str">
        <f t="shared" ca="1" si="324"/>
        <v>Greater Than 8 Weeks Old</v>
      </c>
    </row>
    <row r="1564" spans="1:22" x14ac:dyDescent="0.45">
      <c r="A1564" s="2" t="s">
        <v>284</v>
      </c>
      <c r="B1564" s="5">
        <v>43690</v>
      </c>
      <c r="C1564" s="5" t="s">
        <v>369</v>
      </c>
      <c r="D1564" s="5" t="s">
        <v>372</v>
      </c>
      <c r="E1564" s="6">
        <v>4</v>
      </c>
      <c r="F1564" s="3">
        <v>43.96</v>
      </c>
      <c r="G1564" s="3">
        <v>21</v>
      </c>
      <c r="H1564" s="8">
        <f t="shared" si="312"/>
        <v>5.25</v>
      </c>
      <c r="I1564" s="3">
        <v>22.96</v>
      </c>
      <c r="J1564" s="4">
        <v>0.52</v>
      </c>
      <c r="K1564" s="2" t="str">
        <f t="shared" si="313"/>
        <v>Tuesday</v>
      </c>
      <c r="L1564" s="5">
        <f t="shared" si="314"/>
        <v>43693</v>
      </c>
      <c r="M1564" s="2" t="str">
        <f t="shared" si="315"/>
        <v>Friday</v>
      </c>
      <c r="N1564" s="2" t="str">
        <f t="shared" si="316"/>
        <v>Friday</v>
      </c>
      <c r="O1564" s="12">
        <f t="shared" si="317"/>
        <v>0.2</v>
      </c>
      <c r="P1564" s="11" t="str">
        <f t="shared" si="318"/>
        <v>Low Cost per Unit</v>
      </c>
      <c r="Q1564" s="12">
        <f t="shared" si="319"/>
        <v>0</v>
      </c>
      <c r="R1564" s="12">
        <f t="shared" si="320"/>
        <v>1.3188</v>
      </c>
      <c r="S1564" s="12">
        <f t="shared" si="321"/>
        <v>0</v>
      </c>
      <c r="T1564" s="12">
        <f t="shared" si="322"/>
        <v>0</v>
      </c>
      <c r="U1564" s="12">
        <f t="shared" si="323"/>
        <v>0</v>
      </c>
      <c r="V1564" s="13" t="str">
        <f t="shared" ca="1" si="324"/>
        <v>Greater Than 8 Weeks Old</v>
      </c>
    </row>
    <row r="1565" spans="1:22" x14ac:dyDescent="0.45">
      <c r="A1565" s="2" t="s">
        <v>180</v>
      </c>
      <c r="B1565" s="5">
        <v>43690</v>
      </c>
      <c r="C1565" s="5" t="s">
        <v>369</v>
      </c>
      <c r="D1565" s="5" t="s">
        <v>372</v>
      </c>
      <c r="E1565" s="6">
        <v>5</v>
      </c>
      <c r="F1565" s="3">
        <v>54.95</v>
      </c>
      <c r="G1565" s="3">
        <v>28.8</v>
      </c>
      <c r="H1565" s="8">
        <f t="shared" si="312"/>
        <v>5.76</v>
      </c>
      <c r="I1565" s="3">
        <v>26.15</v>
      </c>
      <c r="J1565" s="4">
        <v>0.48</v>
      </c>
      <c r="K1565" s="2" t="str">
        <f t="shared" si="313"/>
        <v>Tuesday</v>
      </c>
      <c r="L1565" s="5">
        <f t="shared" si="314"/>
        <v>43693</v>
      </c>
      <c r="M1565" s="2" t="str">
        <f t="shared" si="315"/>
        <v>Friday</v>
      </c>
      <c r="N1565" s="2" t="str">
        <f t="shared" si="316"/>
        <v>Friday</v>
      </c>
      <c r="O1565" s="12">
        <f t="shared" si="317"/>
        <v>0.25</v>
      </c>
      <c r="P1565" s="11" t="str">
        <f t="shared" si="318"/>
        <v>Low Cost per Unit</v>
      </c>
      <c r="Q1565" s="12">
        <f t="shared" si="319"/>
        <v>0</v>
      </c>
      <c r="R1565" s="12">
        <f t="shared" si="320"/>
        <v>1.6485000000000001</v>
      </c>
      <c r="S1565" s="12">
        <f t="shared" si="321"/>
        <v>0</v>
      </c>
      <c r="T1565" s="12">
        <f t="shared" si="322"/>
        <v>0</v>
      </c>
      <c r="U1565" s="12">
        <f t="shared" si="323"/>
        <v>0</v>
      </c>
      <c r="V1565" s="13" t="str">
        <f t="shared" ca="1" si="324"/>
        <v>Greater Than 8 Weeks Old</v>
      </c>
    </row>
    <row r="1566" spans="1:22" x14ac:dyDescent="0.45">
      <c r="A1566" s="2" t="s">
        <v>309</v>
      </c>
      <c r="B1566" s="5">
        <v>43690</v>
      </c>
      <c r="C1566" s="5" t="s">
        <v>369</v>
      </c>
      <c r="D1566" s="5" t="s">
        <v>372</v>
      </c>
      <c r="E1566" s="6">
        <v>3</v>
      </c>
      <c r="F1566" s="3">
        <v>32.97</v>
      </c>
      <c r="G1566" s="3">
        <v>18.45</v>
      </c>
      <c r="H1566" s="8">
        <f t="shared" si="312"/>
        <v>6.1499999999999995</v>
      </c>
      <c r="I1566" s="3">
        <v>14.52</v>
      </c>
      <c r="J1566" s="4">
        <v>0.44</v>
      </c>
      <c r="K1566" s="2" t="str">
        <f t="shared" si="313"/>
        <v>Tuesday</v>
      </c>
      <c r="L1566" s="5">
        <f t="shared" si="314"/>
        <v>43693</v>
      </c>
      <c r="M1566" s="2" t="str">
        <f t="shared" si="315"/>
        <v>Friday</v>
      </c>
      <c r="N1566" s="2" t="str">
        <f t="shared" si="316"/>
        <v>Friday</v>
      </c>
      <c r="O1566" s="12">
        <f t="shared" si="317"/>
        <v>0.15000000000000002</v>
      </c>
      <c r="P1566" s="11" t="str">
        <f t="shared" si="318"/>
        <v>Low Cost per Unit</v>
      </c>
      <c r="Q1566" s="12">
        <f t="shared" si="319"/>
        <v>0</v>
      </c>
      <c r="R1566" s="12">
        <f t="shared" si="320"/>
        <v>0.98909999999999998</v>
      </c>
      <c r="S1566" s="12">
        <f t="shared" si="321"/>
        <v>0</v>
      </c>
      <c r="T1566" s="12">
        <f t="shared" si="322"/>
        <v>0</v>
      </c>
      <c r="U1566" s="12">
        <f t="shared" si="323"/>
        <v>0</v>
      </c>
      <c r="V1566" s="13" t="str">
        <f t="shared" ca="1" si="324"/>
        <v>Greater Than 8 Weeks Old</v>
      </c>
    </row>
    <row r="1567" spans="1:22" x14ac:dyDescent="0.45">
      <c r="A1567" s="2" t="s">
        <v>181</v>
      </c>
      <c r="B1567" s="5">
        <v>43690</v>
      </c>
      <c r="C1567" s="5" t="s">
        <v>369</v>
      </c>
      <c r="D1567" s="5" t="s">
        <v>372</v>
      </c>
      <c r="E1567" s="6">
        <v>2</v>
      </c>
      <c r="F1567" s="3">
        <v>60</v>
      </c>
      <c r="G1567" s="3">
        <v>15.6</v>
      </c>
      <c r="H1567" s="8">
        <f t="shared" si="312"/>
        <v>7.8</v>
      </c>
      <c r="I1567" s="3">
        <v>44.4</v>
      </c>
      <c r="J1567" s="4">
        <v>0.74</v>
      </c>
      <c r="K1567" s="2" t="str">
        <f t="shared" si="313"/>
        <v>Tuesday</v>
      </c>
      <c r="L1567" s="5">
        <f t="shared" si="314"/>
        <v>43693</v>
      </c>
      <c r="M1567" s="2" t="str">
        <f t="shared" si="315"/>
        <v>Friday</v>
      </c>
      <c r="N1567" s="2" t="str">
        <f t="shared" si="316"/>
        <v>Friday</v>
      </c>
      <c r="O1567" s="12">
        <f t="shared" si="317"/>
        <v>0.1</v>
      </c>
      <c r="P1567" s="11" t="str">
        <f t="shared" si="318"/>
        <v>Low Cost per Unit</v>
      </c>
      <c r="Q1567" s="12">
        <f t="shared" si="319"/>
        <v>0</v>
      </c>
      <c r="R1567" s="12">
        <f t="shared" si="320"/>
        <v>1.7999999999999998</v>
      </c>
      <c r="S1567" s="12">
        <f t="shared" si="321"/>
        <v>0</v>
      </c>
      <c r="T1567" s="12">
        <f t="shared" si="322"/>
        <v>0</v>
      </c>
      <c r="U1567" s="12">
        <f t="shared" si="323"/>
        <v>0</v>
      </c>
      <c r="V1567" s="13" t="str">
        <f t="shared" ca="1" si="324"/>
        <v>Greater Than 8 Weeks Old</v>
      </c>
    </row>
    <row r="1568" spans="1:22" x14ac:dyDescent="0.45">
      <c r="A1568" s="2" t="s">
        <v>311</v>
      </c>
      <c r="B1568" s="5">
        <v>43690</v>
      </c>
      <c r="C1568" s="5" t="s">
        <v>371</v>
      </c>
      <c r="D1568" s="5" t="s">
        <v>371</v>
      </c>
      <c r="E1568" s="6">
        <v>4</v>
      </c>
      <c r="F1568" s="3">
        <v>27.96</v>
      </c>
      <c r="G1568" s="3">
        <v>11.16</v>
      </c>
      <c r="H1568" s="8">
        <f t="shared" si="312"/>
        <v>2.79</v>
      </c>
      <c r="I1568" s="3">
        <v>16.8</v>
      </c>
      <c r="J1568" s="4">
        <v>0.6</v>
      </c>
      <c r="K1568" s="2" t="str">
        <f t="shared" si="313"/>
        <v>Tuesday</v>
      </c>
      <c r="L1568" s="5">
        <f t="shared" si="314"/>
        <v>43693</v>
      </c>
      <c r="M1568" s="2" t="str">
        <f t="shared" si="315"/>
        <v>Friday</v>
      </c>
      <c r="N1568" s="2" t="str">
        <f t="shared" si="316"/>
        <v>Friday</v>
      </c>
      <c r="O1568" s="12">
        <f t="shared" si="317"/>
        <v>0.2</v>
      </c>
      <c r="P1568" s="11" t="str">
        <f t="shared" si="318"/>
        <v>Low Cost per Unit</v>
      </c>
      <c r="Q1568" s="12">
        <f t="shared" si="319"/>
        <v>0</v>
      </c>
      <c r="R1568" s="12">
        <f t="shared" si="320"/>
        <v>0.83879999999999999</v>
      </c>
      <c r="S1568" s="12">
        <f t="shared" si="321"/>
        <v>0</v>
      </c>
      <c r="T1568" s="12">
        <f t="shared" si="322"/>
        <v>0</v>
      </c>
      <c r="U1568" s="12">
        <f t="shared" si="323"/>
        <v>0</v>
      </c>
      <c r="V1568" s="13" t="str">
        <f t="shared" ca="1" si="324"/>
        <v>Greater Than 8 Weeks Old</v>
      </c>
    </row>
    <row r="1569" spans="1:22" x14ac:dyDescent="0.45">
      <c r="A1569" s="2" t="s">
        <v>323</v>
      </c>
      <c r="B1569" s="5">
        <v>43690</v>
      </c>
      <c r="C1569" s="5" t="s">
        <v>369</v>
      </c>
      <c r="D1569" s="5" t="s">
        <v>394</v>
      </c>
      <c r="E1569" s="6">
        <v>1</v>
      </c>
      <c r="F1569" s="3">
        <v>40</v>
      </c>
      <c r="G1569" s="3">
        <v>11.88</v>
      </c>
      <c r="H1569" s="8">
        <f t="shared" si="312"/>
        <v>11.88</v>
      </c>
      <c r="I1569" s="3">
        <v>28.12</v>
      </c>
      <c r="J1569" s="4">
        <v>0.7</v>
      </c>
      <c r="K1569" s="2" t="str">
        <f t="shared" si="313"/>
        <v>Tuesday</v>
      </c>
      <c r="L1569" s="5">
        <f t="shared" si="314"/>
        <v>43693</v>
      </c>
      <c r="M1569" s="2" t="str">
        <f t="shared" si="315"/>
        <v>Friday</v>
      </c>
      <c r="N1569" s="2" t="str">
        <f t="shared" si="316"/>
        <v>Friday</v>
      </c>
      <c r="O1569" s="12">
        <f t="shared" si="317"/>
        <v>0.05</v>
      </c>
      <c r="P1569" s="11" t="str">
        <f t="shared" si="318"/>
        <v>Low Cost per Unit</v>
      </c>
      <c r="Q1569" s="12">
        <f t="shared" si="319"/>
        <v>0</v>
      </c>
      <c r="R1569" s="12">
        <f t="shared" si="320"/>
        <v>0</v>
      </c>
      <c r="S1569" s="12">
        <f t="shared" si="321"/>
        <v>0</v>
      </c>
      <c r="T1569" s="12">
        <f t="shared" si="322"/>
        <v>0</v>
      </c>
      <c r="U1569" s="12">
        <f t="shared" si="323"/>
        <v>0</v>
      </c>
      <c r="V1569" s="13" t="str">
        <f t="shared" ca="1" si="324"/>
        <v>Greater Than 8 Weeks Old</v>
      </c>
    </row>
    <row r="1570" spans="1:22" x14ac:dyDescent="0.45">
      <c r="A1570" s="2" t="s">
        <v>83</v>
      </c>
      <c r="B1570" s="5">
        <v>43690</v>
      </c>
      <c r="C1570" s="5" t="s">
        <v>383</v>
      </c>
      <c r="D1570" s="5" t="s">
        <v>398</v>
      </c>
      <c r="E1570" s="6">
        <v>1</v>
      </c>
      <c r="F1570" s="3">
        <v>5</v>
      </c>
      <c r="G1570" s="3">
        <v>1.44</v>
      </c>
      <c r="H1570" s="8">
        <f t="shared" si="312"/>
        <v>1.44</v>
      </c>
      <c r="I1570" s="3">
        <v>3.56</v>
      </c>
      <c r="J1570" s="4">
        <v>0.71</v>
      </c>
      <c r="K1570" s="2" t="str">
        <f t="shared" si="313"/>
        <v>Tuesday</v>
      </c>
      <c r="L1570" s="5">
        <f t="shared" si="314"/>
        <v>43693</v>
      </c>
      <c r="M1570" s="2" t="str">
        <f t="shared" si="315"/>
        <v>Friday</v>
      </c>
      <c r="N1570" s="2" t="str">
        <f t="shared" si="316"/>
        <v>Friday</v>
      </c>
      <c r="O1570" s="12">
        <f t="shared" si="317"/>
        <v>0.05</v>
      </c>
      <c r="P1570" s="11" t="str">
        <f t="shared" si="318"/>
        <v>Low Cost per Unit</v>
      </c>
      <c r="Q1570" s="12">
        <f t="shared" si="319"/>
        <v>0</v>
      </c>
      <c r="R1570" s="12">
        <f t="shared" si="320"/>
        <v>0</v>
      </c>
      <c r="S1570" s="12">
        <f t="shared" si="321"/>
        <v>0</v>
      </c>
      <c r="T1570" s="12">
        <f t="shared" si="322"/>
        <v>0</v>
      </c>
      <c r="U1570" s="12">
        <f t="shared" si="323"/>
        <v>0</v>
      </c>
      <c r="V1570" s="13" t="str">
        <f t="shared" ca="1" si="324"/>
        <v>Greater Than 8 Weeks Old</v>
      </c>
    </row>
    <row r="1571" spans="1:22" x14ac:dyDescent="0.45">
      <c r="A1571" s="2" t="s">
        <v>232</v>
      </c>
      <c r="B1571" s="5">
        <v>43690</v>
      </c>
      <c r="C1571" s="5" t="s">
        <v>383</v>
      </c>
      <c r="D1571" s="5" t="s">
        <v>398</v>
      </c>
      <c r="E1571" s="6">
        <v>9</v>
      </c>
      <c r="F1571" s="3">
        <v>269.91000000000003</v>
      </c>
      <c r="G1571" s="3">
        <v>143.37</v>
      </c>
      <c r="H1571" s="8">
        <f t="shared" si="312"/>
        <v>15.93</v>
      </c>
      <c r="I1571" s="3">
        <v>126.54</v>
      </c>
      <c r="J1571" s="4">
        <v>0.47</v>
      </c>
      <c r="K1571" s="2" t="str">
        <f t="shared" si="313"/>
        <v>Tuesday</v>
      </c>
      <c r="L1571" s="5">
        <f t="shared" si="314"/>
        <v>43693</v>
      </c>
      <c r="M1571" s="2" t="str">
        <f t="shared" si="315"/>
        <v>Friday</v>
      </c>
      <c r="N1571" s="2" t="str">
        <f t="shared" si="316"/>
        <v>Friday</v>
      </c>
      <c r="O1571" s="12">
        <f t="shared" si="317"/>
        <v>0.45</v>
      </c>
      <c r="P1571" s="11" t="str">
        <f t="shared" si="318"/>
        <v>Low Cost per Unit</v>
      </c>
      <c r="Q1571" s="12">
        <f t="shared" si="319"/>
        <v>0</v>
      </c>
      <c r="R1571" s="12">
        <f t="shared" si="320"/>
        <v>8.0973000000000006</v>
      </c>
      <c r="S1571" s="12">
        <f t="shared" si="321"/>
        <v>0</v>
      </c>
      <c r="T1571" s="12">
        <f t="shared" si="322"/>
        <v>0</v>
      </c>
      <c r="U1571" s="12">
        <f t="shared" si="323"/>
        <v>0</v>
      </c>
      <c r="V1571" s="13" t="str">
        <f t="shared" ca="1" si="324"/>
        <v>Greater Than 8 Weeks Old</v>
      </c>
    </row>
    <row r="1572" spans="1:22" x14ac:dyDescent="0.45">
      <c r="A1572" s="2" t="s">
        <v>279</v>
      </c>
      <c r="B1572" s="5">
        <v>43690</v>
      </c>
      <c r="C1572" s="5" t="s">
        <v>378</v>
      </c>
      <c r="D1572" s="5" t="s">
        <v>379</v>
      </c>
      <c r="E1572" s="6">
        <v>2</v>
      </c>
      <c r="F1572" s="3">
        <v>32</v>
      </c>
      <c r="G1572" s="3">
        <v>13.5</v>
      </c>
      <c r="H1572" s="8">
        <f t="shared" si="312"/>
        <v>6.75</v>
      </c>
      <c r="I1572" s="3">
        <v>18.5</v>
      </c>
      <c r="J1572" s="4">
        <v>0.57999999999999996</v>
      </c>
      <c r="K1572" s="2" t="str">
        <f t="shared" si="313"/>
        <v>Tuesday</v>
      </c>
      <c r="L1572" s="5">
        <f t="shared" si="314"/>
        <v>43693</v>
      </c>
      <c r="M1572" s="2" t="str">
        <f t="shared" si="315"/>
        <v>Friday</v>
      </c>
      <c r="N1572" s="2" t="str">
        <f t="shared" si="316"/>
        <v>Friday</v>
      </c>
      <c r="O1572" s="12">
        <f t="shared" si="317"/>
        <v>0.1</v>
      </c>
      <c r="P1572" s="11" t="str">
        <f t="shared" si="318"/>
        <v>Low Cost per Unit</v>
      </c>
      <c r="Q1572" s="12">
        <f t="shared" si="319"/>
        <v>0</v>
      </c>
      <c r="R1572" s="12">
        <f t="shared" si="320"/>
        <v>0.96</v>
      </c>
      <c r="S1572" s="12">
        <f t="shared" si="321"/>
        <v>0</v>
      </c>
      <c r="T1572" s="12">
        <f t="shared" si="322"/>
        <v>0</v>
      </c>
      <c r="U1572" s="12">
        <f t="shared" si="323"/>
        <v>0</v>
      </c>
      <c r="V1572" s="13" t="str">
        <f t="shared" ca="1" si="324"/>
        <v>Greater Than 8 Weeks Old</v>
      </c>
    </row>
    <row r="1573" spans="1:22" x14ac:dyDescent="0.45">
      <c r="A1573" s="2" t="s">
        <v>86</v>
      </c>
      <c r="B1573" s="5">
        <v>43690</v>
      </c>
      <c r="C1573" s="5" t="s">
        <v>383</v>
      </c>
      <c r="D1573" s="5" t="s">
        <v>398</v>
      </c>
      <c r="E1573" s="6">
        <v>3</v>
      </c>
      <c r="F1573" s="3">
        <v>126</v>
      </c>
      <c r="G1573" s="3">
        <v>37.14</v>
      </c>
      <c r="H1573" s="8">
        <f t="shared" si="312"/>
        <v>12.38</v>
      </c>
      <c r="I1573" s="3">
        <v>88.86</v>
      </c>
      <c r="J1573" s="4">
        <v>0.71</v>
      </c>
      <c r="K1573" s="2" t="str">
        <f t="shared" si="313"/>
        <v>Tuesday</v>
      </c>
      <c r="L1573" s="5">
        <f t="shared" si="314"/>
        <v>43693</v>
      </c>
      <c r="M1573" s="2" t="str">
        <f t="shared" si="315"/>
        <v>Friday</v>
      </c>
      <c r="N1573" s="2" t="str">
        <f t="shared" si="316"/>
        <v>Friday</v>
      </c>
      <c r="O1573" s="12">
        <f t="shared" si="317"/>
        <v>0.15000000000000002</v>
      </c>
      <c r="P1573" s="11" t="str">
        <f t="shared" si="318"/>
        <v>Low Cost per Unit</v>
      </c>
      <c r="Q1573" s="12">
        <f t="shared" si="319"/>
        <v>0</v>
      </c>
      <c r="R1573" s="12">
        <f t="shared" si="320"/>
        <v>3.78</v>
      </c>
      <c r="S1573" s="12">
        <f t="shared" si="321"/>
        <v>0</v>
      </c>
      <c r="T1573" s="12">
        <f t="shared" si="322"/>
        <v>0</v>
      </c>
      <c r="U1573" s="12">
        <f t="shared" si="323"/>
        <v>0</v>
      </c>
      <c r="V1573" s="13" t="str">
        <f t="shared" ca="1" si="324"/>
        <v>Greater Than 8 Weeks Old</v>
      </c>
    </row>
    <row r="1574" spans="1:22" x14ac:dyDescent="0.45">
      <c r="A1574" s="2" t="s">
        <v>129</v>
      </c>
      <c r="B1574" s="5">
        <v>43690</v>
      </c>
      <c r="C1574" s="5" t="s">
        <v>383</v>
      </c>
      <c r="D1574" s="5" t="s">
        <v>398</v>
      </c>
      <c r="E1574" s="6">
        <v>3</v>
      </c>
      <c r="F1574" s="3">
        <v>48</v>
      </c>
      <c r="G1574" s="3">
        <v>14.64</v>
      </c>
      <c r="H1574" s="8">
        <f t="shared" si="312"/>
        <v>4.88</v>
      </c>
      <c r="I1574" s="3">
        <v>33.36</v>
      </c>
      <c r="J1574" s="4">
        <v>0.7</v>
      </c>
      <c r="K1574" s="2" t="str">
        <f t="shared" si="313"/>
        <v>Tuesday</v>
      </c>
      <c r="L1574" s="5">
        <f t="shared" si="314"/>
        <v>43693</v>
      </c>
      <c r="M1574" s="2" t="str">
        <f t="shared" si="315"/>
        <v>Friday</v>
      </c>
      <c r="N1574" s="2" t="str">
        <f t="shared" si="316"/>
        <v>Friday</v>
      </c>
      <c r="O1574" s="12">
        <f t="shared" si="317"/>
        <v>0.15000000000000002</v>
      </c>
      <c r="P1574" s="11" t="str">
        <f t="shared" si="318"/>
        <v>Low Cost per Unit</v>
      </c>
      <c r="Q1574" s="12">
        <f t="shared" si="319"/>
        <v>0</v>
      </c>
      <c r="R1574" s="12">
        <f t="shared" si="320"/>
        <v>1.44</v>
      </c>
      <c r="S1574" s="12">
        <f t="shared" si="321"/>
        <v>0</v>
      </c>
      <c r="T1574" s="12">
        <f t="shared" si="322"/>
        <v>0</v>
      </c>
      <c r="U1574" s="12">
        <f t="shared" si="323"/>
        <v>0</v>
      </c>
      <c r="V1574" s="13" t="str">
        <f t="shared" ca="1" si="324"/>
        <v>Greater Than 8 Weeks Old</v>
      </c>
    </row>
    <row r="1575" spans="1:22" x14ac:dyDescent="0.45">
      <c r="A1575" s="2" t="s">
        <v>233</v>
      </c>
      <c r="B1575" s="5">
        <v>43690</v>
      </c>
      <c r="C1575" s="5" t="s">
        <v>383</v>
      </c>
      <c r="D1575" s="5" t="s">
        <v>384</v>
      </c>
      <c r="E1575" s="6">
        <v>7</v>
      </c>
      <c r="F1575" s="3">
        <v>56</v>
      </c>
      <c r="G1575" s="3">
        <v>25.96</v>
      </c>
      <c r="H1575" s="8">
        <f t="shared" si="312"/>
        <v>3.7085714285714286</v>
      </c>
      <c r="I1575" s="3">
        <v>30.04</v>
      </c>
      <c r="J1575" s="4">
        <v>0.54</v>
      </c>
      <c r="K1575" s="2" t="str">
        <f t="shared" si="313"/>
        <v>Tuesday</v>
      </c>
      <c r="L1575" s="5">
        <f t="shared" si="314"/>
        <v>43693</v>
      </c>
      <c r="M1575" s="2" t="str">
        <f t="shared" si="315"/>
        <v>Friday</v>
      </c>
      <c r="N1575" s="2" t="str">
        <f t="shared" si="316"/>
        <v>Friday</v>
      </c>
      <c r="O1575" s="12">
        <f t="shared" si="317"/>
        <v>0.35000000000000003</v>
      </c>
      <c r="P1575" s="11" t="str">
        <f t="shared" si="318"/>
        <v>Low Cost per Unit</v>
      </c>
      <c r="Q1575" s="12">
        <f t="shared" si="319"/>
        <v>0</v>
      </c>
      <c r="R1575" s="12">
        <f t="shared" si="320"/>
        <v>1.68</v>
      </c>
      <c r="S1575" s="12">
        <f t="shared" si="321"/>
        <v>0</v>
      </c>
      <c r="T1575" s="12">
        <f t="shared" si="322"/>
        <v>0</v>
      </c>
      <c r="U1575" s="12">
        <f t="shared" si="323"/>
        <v>0</v>
      </c>
      <c r="V1575" s="13" t="str">
        <f t="shared" ca="1" si="324"/>
        <v>Greater Than 8 Weeks Old</v>
      </c>
    </row>
    <row r="1576" spans="1:22" x14ac:dyDescent="0.45">
      <c r="A1576" s="2" t="s">
        <v>265</v>
      </c>
      <c r="B1576" s="5">
        <v>43690</v>
      </c>
      <c r="C1576" s="5" t="s">
        <v>383</v>
      </c>
      <c r="D1576" s="5" t="s">
        <v>399</v>
      </c>
      <c r="E1576" s="6">
        <v>6</v>
      </c>
      <c r="F1576" s="3">
        <v>127.94</v>
      </c>
      <c r="G1576" s="3">
        <v>110.28</v>
      </c>
      <c r="H1576" s="8">
        <f t="shared" si="312"/>
        <v>18.38</v>
      </c>
      <c r="I1576" s="3">
        <v>17.66</v>
      </c>
      <c r="J1576" s="4">
        <v>0.14000000000000001</v>
      </c>
      <c r="K1576" s="2" t="str">
        <f t="shared" si="313"/>
        <v>Tuesday</v>
      </c>
      <c r="L1576" s="5">
        <f t="shared" si="314"/>
        <v>43693</v>
      </c>
      <c r="M1576" s="2" t="str">
        <f t="shared" si="315"/>
        <v>Friday</v>
      </c>
      <c r="N1576" s="2" t="str">
        <f t="shared" si="316"/>
        <v>Friday</v>
      </c>
      <c r="O1576" s="12">
        <f t="shared" si="317"/>
        <v>0.30000000000000004</v>
      </c>
      <c r="P1576" s="11" t="str">
        <f t="shared" si="318"/>
        <v>High Cost per Unit</v>
      </c>
      <c r="Q1576" s="12">
        <f t="shared" si="319"/>
        <v>0</v>
      </c>
      <c r="R1576" s="12">
        <f t="shared" si="320"/>
        <v>3.8381999999999996</v>
      </c>
      <c r="S1576" s="12">
        <f t="shared" si="321"/>
        <v>0</v>
      </c>
      <c r="T1576" s="12">
        <f t="shared" si="322"/>
        <v>0</v>
      </c>
      <c r="U1576" s="12">
        <f t="shared" si="323"/>
        <v>0</v>
      </c>
      <c r="V1576" s="13" t="str">
        <f t="shared" ca="1" si="324"/>
        <v>Greater Than 8 Weeks Old</v>
      </c>
    </row>
    <row r="1577" spans="1:22" x14ac:dyDescent="0.45">
      <c r="A1577" s="2" t="s">
        <v>88</v>
      </c>
      <c r="B1577" s="5">
        <v>43690</v>
      </c>
      <c r="C1577" s="5" t="s">
        <v>376</v>
      </c>
      <c r="D1577" s="5" t="s">
        <v>377</v>
      </c>
      <c r="E1577" s="6">
        <v>3</v>
      </c>
      <c r="F1577" s="3">
        <v>135</v>
      </c>
      <c r="G1577" s="3">
        <v>48.96</v>
      </c>
      <c r="H1577" s="8">
        <f t="shared" si="312"/>
        <v>16.32</v>
      </c>
      <c r="I1577" s="3">
        <v>86.04</v>
      </c>
      <c r="J1577" s="4">
        <v>0.64</v>
      </c>
      <c r="K1577" s="2" t="str">
        <f t="shared" si="313"/>
        <v>Tuesday</v>
      </c>
      <c r="L1577" s="5">
        <f t="shared" si="314"/>
        <v>43693</v>
      </c>
      <c r="M1577" s="2" t="str">
        <f t="shared" si="315"/>
        <v>Friday</v>
      </c>
      <c r="N1577" s="2" t="str">
        <f t="shared" si="316"/>
        <v>Friday</v>
      </c>
      <c r="O1577" s="12">
        <f t="shared" si="317"/>
        <v>0.15000000000000002</v>
      </c>
      <c r="P1577" s="11" t="str">
        <f t="shared" si="318"/>
        <v>Low Cost per Unit</v>
      </c>
      <c r="Q1577" s="12">
        <f t="shared" si="319"/>
        <v>0</v>
      </c>
      <c r="R1577" s="12">
        <f t="shared" si="320"/>
        <v>4.05</v>
      </c>
      <c r="S1577" s="12">
        <f t="shared" si="321"/>
        <v>0</v>
      </c>
      <c r="T1577" s="12">
        <f t="shared" si="322"/>
        <v>0</v>
      </c>
      <c r="U1577" s="12">
        <f t="shared" si="323"/>
        <v>0</v>
      </c>
      <c r="V1577" s="13" t="str">
        <f t="shared" ca="1" si="324"/>
        <v>Greater Than 8 Weeks Old</v>
      </c>
    </row>
    <row r="1578" spans="1:22" x14ac:dyDescent="0.45">
      <c r="A1578" s="2" t="s">
        <v>89</v>
      </c>
      <c r="B1578" s="5">
        <v>43690</v>
      </c>
      <c r="C1578" s="5" t="s">
        <v>386</v>
      </c>
      <c r="D1578" s="5" t="s">
        <v>387</v>
      </c>
      <c r="E1578" s="6">
        <v>3</v>
      </c>
      <c r="F1578" s="3">
        <v>297</v>
      </c>
      <c r="G1578" s="3">
        <v>112.26</v>
      </c>
      <c r="H1578" s="8">
        <f t="shared" si="312"/>
        <v>37.42</v>
      </c>
      <c r="I1578" s="3">
        <v>184.74</v>
      </c>
      <c r="J1578" s="4">
        <v>0.62</v>
      </c>
      <c r="K1578" s="2" t="str">
        <f t="shared" si="313"/>
        <v>Tuesday</v>
      </c>
      <c r="L1578" s="5">
        <f t="shared" si="314"/>
        <v>43693</v>
      </c>
      <c r="M1578" s="2" t="str">
        <f t="shared" si="315"/>
        <v>Friday</v>
      </c>
      <c r="N1578" s="2" t="str">
        <f t="shared" si="316"/>
        <v>Friday</v>
      </c>
      <c r="O1578" s="12">
        <f t="shared" si="317"/>
        <v>0.15000000000000002</v>
      </c>
      <c r="P1578" s="11" t="str">
        <f t="shared" si="318"/>
        <v>High Cost per Unit</v>
      </c>
      <c r="Q1578" s="12">
        <f t="shared" si="319"/>
        <v>0</v>
      </c>
      <c r="R1578" s="12">
        <f t="shared" si="320"/>
        <v>8.91</v>
      </c>
      <c r="S1578" s="12">
        <f t="shared" si="321"/>
        <v>0</v>
      </c>
      <c r="T1578" s="12">
        <f t="shared" si="322"/>
        <v>0</v>
      </c>
      <c r="U1578" s="12">
        <f t="shared" si="323"/>
        <v>0</v>
      </c>
      <c r="V1578" s="13" t="str">
        <f t="shared" ca="1" si="324"/>
        <v>Greater Than 8 Weeks Old</v>
      </c>
    </row>
    <row r="1579" spans="1:22" x14ac:dyDescent="0.45">
      <c r="A1579" s="2" t="s">
        <v>313</v>
      </c>
      <c r="B1579" s="5">
        <v>43690</v>
      </c>
      <c r="C1579" s="5" t="s">
        <v>371</v>
      </c>
      <c r="D1579" s="5" t="s">
        <v>371</v>
      </c>
      <c r="E1579" s="6">
        <v>2</v>
      </c>
      <c r="F1579" s="3">
        <v>23.98</v>
      </c>
      <c r="G1579" s="3">
        <v>11.9</v>
      </c>
      <c r="H1579" s="8">
        <f t="shared" si="312"/>
        <v>5.95</v>
      </c>
      <c r="I1579" s="3">
        <v>12.08</v>
      </c>
      <c r="J1579" s="4">
        <v>0.5</v>
      </c>
      <c r="K1579" s="2" t="str">
        <f t="shared" si="313"/>
        <v>Tuesday</v>
      </c>
      <c r="L1579" s="5">
        <f t="shared" si="314"/>
        <v>43693</v>
      </c>
      <c r="M1579" s="2" t="str">
        <f t="shared" si="315"/>
        <v>Friday</v>
      </c>
      <c r="N1579" s="2" t="str">
        <f t="shared" si="316"/>
        <v>Friday</v>
      </c>
      <c r="O1579" s="12">
        <f t="shared" si="317"/>
        <v>0.1</v>
      </c>
      <c r="P1579" s="11" t="str">
        <f t="shared" si="318"/>
        <v>Low Cost per Unit</v>
      </c>
      <c r="Q1579" s="12">
        <f t="shared" si="319"/>
        <v>0</v>
      </c>
      <c r="R1579" s="12">
        <f t="shared" si="320"/>
        <v>0.71940000000000004</v>
      </c>
      <c r="S1579" s="12">
        <f t="shared" si="321"/>
        <v>0</v>
      </c>
      <c r="T1579" s="12">
        <f t="shared" si="322"/>
        <v>0</v>
      </c>
      <c r="U1579" s="12">
        <f t="shared" si="323"/>
        <v>0</v>
      </c>
      <c r="V1579" s="13" t="str">
        <f t="shared" ca="1" si="324"/>
        <v>Greater Than 8 Weeks Old</v>
      </c>
    </row>
    <row r="1580" spans="1:22" x14ac:dyDescent="0.45">
      <c r="A1580" s="2" t="s">
        <v>285</v>
      </c>
      <c r="B1580" s="5">
        <v>43690</v>
      </c>
      <c r="C1580" s="5" t="s">
        <v>383</v>
      </c>
      <c r="D1580" s="5" t="s">
        <v>398</v>
      </c>
      <c r="E1580" s="6">
        <v>1</v>
      </c>
      <c r="F1580" s="3">
        <v>59</v>
      </c>
      <c r="G1580" s="3">
        <v>28.87</v>
      </c>
      <c r="H1580" s="8">
        <f t="shared" si="312"/>
        <v>28.87</v>
      </c>
      <c r="I1580" s="3">
        <v>30.13</v>
      </c>
      <c r="J1580" s="4">
        <v>0.51</v>
      </c>
      <c r="K1580" s="2" t="str">
        <f t="shared" si="313"/>
        <v>Tuesday</v>
      </c>
      <c r="L1580" s="5">
        <f t="shared" si="314"/>
        <v>43693</v>
      </c>
      <c r="M1580" s="2" t="str">
        <f t="shared" si="315"/>
        <v>Friday</v>
      </c>
      <c r="N1580" s="2" t="str">
        <f t="shared" si="316"/>
        <v>Friday</v>
      </c>
      <c r="O1580" s="12">
        <f t="shared" si="317"/>
        <v>0.05</v>
      </c>
      <c r="P1580" s="11" t="str">
        <f t="shared" si="318"/>
        <v>High Cost per Unit</v>
      </c>
      <c r="Q1580" s="12">
        <f t="shared" si="319"/>
        <v>0</v>
      </c>
      <c r="R1580" s="12">
        <f t="shared" si="320"/>
        <v>0</v>
      </c>
      <c r="S1580" s="12">
        <f t="shared" si="321"/>
        <v>0</v>
      </c>
      <c r="T1580" s="12">
        <f t="shared" si="322"/>
        <v>0</v>
      </c>
      <c r="U1580" s="12">
        <f t="shared" si="323"/>
        <v>0</v>
      </c>
      <c r="V1580" s="13" t="str">
        <f t="shared" ca="1" si="324"/>
        <v>Greater Than 8 Weeks Old</v>
      </c>
    </row>
    <row r="1581" spans="1:22" x14ac:dyDescent="0.45">
      <c r="A1581" s="2" t="s">
        <v>234</v>
      </c>
      <c r="B1581" s="5">
        <v>43690</v>
      </c>
      <c r="C1581" s="5" t="s">
        <v>369</v>
      </c>
      <c r="D1581" s="5" t="s">
        <v>372</v>
      </c>
      <c r="E1581" s="6">
        <v>2</v>
      </c>
      <c r="F1581" s="3">
        <v>70</v>
      </c>
      <c r="G1581" s="3">
        <v>17.940000000000001</v>
      </c>
      <c r="H1581" s="8">
        <f t="shared" si="312"/>
        <v>8.9700000000000006</v>
      </c>
      <c r="I1581" s="3">
        <v>52.06</v>
      </c>
      <c r="J1581" s="4">
        <v>0.74</v>
      </c>
      <c r="K1581" s="2" t="str">
        <f t="shared" si="313"/>
        <v>Tuesday</v>
      </c>
      <c r="L1581" s="5">
        <f t="shared" si="314"/>
        <v>43693</v>
      </c>
      <c r="M1581" s="2" t="str">
        <f t="shared" si="315"/>
        <v>Friday</v>
      </c>
      <c r="N1581" s="2" t="str">
        <f t="shared" si="316"/>
        <v>Friday</v>
      </c>
      <c r="O1581" s="12">
        <f t="shared" si="317"/>
        <v>0.1</v>
      </c>
      <c r="P1581" s="11" t="str">
        <f t="shared" si="318"/>
        <v>Low Cost per Unit</v>
      </c>
      <c r="Q1581" s="12">
        <f t="shared" si="319"/>
        <v>0</v>
      </c>
      <c r="R1581" s="12">
        <f t="shared" si="320"/>
        <v>2.1</v>
      </c>
      <c r="S1581" s="12">
        <f t="shared" si="321"/>
        <v>0</v>
      </c>
      <c r="T1581" s="12">
        <f t="shared" si="322"/>
        <v>0</v>
      </c>
      <c r="U1581" s="12">
        <f t="shared" si="323"/>
        <v>0</v>
      </c>
      <c r="V1581" s="13" t="str">
        <f t="shared" ca="1" si="324"/>
        <v>Greater Than 8 Weeks Old</v>
      </c>
    </row>
    <row r="1582" spans="1:22" x14ac:dyDescent="0.45">
      <c r="A1582" s="2" t="s">
        <v>90</v>
      </c>
      <c r="B1582" s="5">
        <v>43690</v>
      </c>
      <c r="C1582" s="5" t="s">
        <v>378</v>
      </c>
      <c r="D1582" s="5" t="s">
        <v>379</v>
      </c>
      <c r="E1582" s="6">
        <v>3</v>
      </c>
      <c r="F1582" s="3">
        <v>297</v>
      </c>
      <c r="G1582" s="3">
        <v>107.91</v>
      </c>
      <c r="H1582" s="8">
        <f t="shared" si="312"/>
        <v>35.97</v>
      </c>
      <c r="I1582" s="3">
        <v>189.09</v>
      </c>
      <c r="J1582" s="4">
        <v>0.64</v>
      </c>
      <c r="K1582" s="2" t="str">
        <f t="shared" si="313"/>
        <v>Tuesday</v>
      </c>
      <c r="L1582" s="5">
        <f t="shared" si="314"/>
        <v>43693</v>
      </c>
      <c r="M1582" s="2" t="str">
        <f t="shared" si="315"/>
        <v>Friday</v>
      </c>
      <c r="N1582" s="2" t="str">
        <f t="shared" si="316"/>
        <v>Friday</v>
      </c>
      <c r="O1582" s="12">
        <f t="shared" si="317"/>
        <v>0.15000000000000002</v>
      </c>
      <c r="P1582" s="11" t="str">
        <f t="shared" si="318"/>
        <v>High Cost per Unit</v>
      </c>
      <c r="Q1582" s="12">
        <f t="shared" si="319"/>
        <v>0</v>
      </c>
      <c r="R1582" s="12">
        <f t="shared" si="320"/>
        <v>8.91</v>
      </c>
      <c r="S1582" s="12">
        <f t="shared" si="321"/>
        <v>0</v>
      </c>
      <c r="T1582" s="12">
        <f t="shared" si="322"/>
        <v>0</v>
      </c>
      <c r="U1582" s="12">
        <f t="shared" si="323"/>
        <v>0</v>
      </c>
      <c r="V1582" s="13" t="str">
        <f t="shared" ca="1" si="324"/>
        <v>Greater Than 8 Weeks Old</v>
      </c>
    </row>
    <row r="1583" spans="1:22" x14ac:dyDescent="0.45">
      <c r="A1583" s="2" t="s">
        <v>130</v>
      </c>
      <c r="B1583" s="5">
        <v>43690</v>
      </c>
      <c r="C1583" s="5" t="s">
        <v>386</v>
      </c>
      <c r="D1583" s="5" t="s">
        <v>388</v>
      </c>
      <c r="E1583" s="6">
        <v>1</v>
      </c>
      <c r="F1583" s="3">
        <v>79</v>
      </c>
      <c r="G1583" s="3">
        <v>23.97</v>
      </c>
      <c r="H1583" s="8">
        <f t="shared" si="312"/>
        <v>23.97</v>
      </c>
      <c r="I1583" s="3">
        <v>55.03</v>
      </c>
      <c r="J1583" s="4">
        <v>0.7</v>
      </c>
      <c r="K1583" s="2" t="str">
        <f t="shared" si="313"/>
        <v>Tuesday</v>
      </c>
      <c r="L1583" s="5">
        <f t="shared" si="314"/>
        <v>43693</v>
      </c>
      <c r="M1583" s="2" t="str">
        <f t="shared" si="315"/>
        <v>Friday</v>
      </c>
      <c r="N1583" s="2" t="str">
        <f t="shared" si="316"/>
        <v>Friday</v>
      </c>
      <c r="O1583" s="12">
        <f t="shared" si="317"/>
        <v>0.05</v>
      </c>
      <c r="P1583" s="11" t="str">
        <f t="shared" si="318"/>
        <v>High Cost per Unit</v>
      </c>
      <c r="Q1583" s="12">
        <f t="shared" si="319"/>
        <v>0</v>
      </c>
      <c r="R1583" s="12">
        <f t="shared" si="320"/>
        <v>0</v>
      </c>
      <c r="S1583" s="12">
        <f t="shared" si="321"/>
        <v>0</v>
      </c>
      <c r="T1583" s="12">
        <f t="shared" si="322"/>
        <v>0</v>
      </c>
      <c r="U1583" s="12">
        <f t="shared" si="323"/>
        <v>0</v>
      </c>
      <c r="V1583" s="13" t="str">
        <f t="shared" ca="1" si="324"/>
        <v>Greater Than 8 Weeks Old</v>
      </c>
    </row>
    <row r="1584" spans="1:22" x14ac:dyDescent="0.45">
      <c r="A1584" s="2" t="s">
        <v>314</v>
      </c>
      <c r="B1584" s="5">
        <v>43690</v>
      </c>
      <c r="C1584" s="5" t="s">
        <v>371</v>
      </c>
      <c r="D1584" s="5" t="s">
        <v>371</v>
      </c>
      <c r="E1584" s="6">
        <v>3</v>
      </c>
      <c r="F1584" s="3">
        <v>56.97</v>
      </c>
      <c r="G1584" s="3">
        <v>51</v>
      </c>
      <c r="H1584" s="8">
        <f t="shared" si="312"/>
        <v>17</v>
      </c>
      <c r="I1584" s="3">
        <v>5.97</v>
      </c>
      <c r="J1584" s="4">
        <v>0.1</v>
      </c>
      <c r="K1584" s="2" t="str">
        <f t="shared" si="313"/>
        <v>Tuesday</v>
      </c>
      <c r="L1584" s="5">
        <f t="shared" si="314"/>
        <v>43693</v>
      </c>
      <c r="M1584" s="2" t="str">
        <f t="shared" si="315"/>
        <v>Friday</v>
      </c>
      <c r="N1584" s="2" t="str">
        <f t="shared" si="316"/>
        <v>Friday</v>
      </c>
      <c r="O1584" s="12">
        <f t="shared" si="317"/>
        <v>0.15000000000000002</v>
      </c>
      <c r="P1584" s="11" t="str">
        <f t="shared" si="318"/>
        <v>High Cost per Unit</v>
      </c>
      <c r="Q1584" s="12">
        <f t="shared" si="319"/>
        <v>0</v>
      </c>
      <c r="R1584" s="12">
        <f t="shared" si="320"/>
        <v>1.7090999999999998</v>
      </c>
      <c r="S1584" s="12">
        <f t="shared" si="321"/>
        <v>0</v>
      </c>
      <c r="T1584" s="12">
        <f t="shared" si="322"/>
        <v>0</v>
      </c>
      <c r="U1584" s="12">
        <f t="shared" si="323"/>
        <v>0</v>
      </c>
      <c r="V1584" s="13" t="str">
        <f t="shared" ca="1" si="324"/>
        <v>Greater Than 8 Weeks Old</v>
      </c>
    </row>
    <row r="1585" spans="1:22" x14ac:dyDescent="0.45">
      <c r="A1585" s="2" t="s">
        <v>318</v>
      </c>
      <c r="B1585" s="5">
        <v>43690</v>
      </c>
      <c r="C1585" s="5" t="s">
        <v>371</v>
      </c>
      <c r="D1585" s="5" t="s">
        <v>371</v>
      </c>
      <c r="E1585" s="6">
        <v>2</v>
      </c>
      <c r="F1585" s="3">
        <v>42.98</v>
      </c>
      <c r="G1585" s="3">
        <v>30</v>
      </c>
      <c r="H1585" s="8">
        <f t="shared" si="312"/>
        <v>15</v>
      </c>
      <c r="I1585" s="3">
        <v>12.98</v>
      </c>
      <c r="J1585" s="4">
        <v>0.3</v>
      </c>
      <c r="K1585" s="2" t="str">
        <f t="shared" si="313"/>
        <v>Tuesday</v>
      </c>
      <c r="L1585" s="5">
        <f t="shared" si="314"/>
        <v>43693</v>
      </c>
      <c r="M1585" s="2" t="str">
        <f t="shared" si="315"/>
        <v>Friday</v>
      </c>
      <c r="N1585" s="2" t="str">
        <f t="shared" si="316"/>
        <v>Friday</v>
      </c>
      <c r="O1585" s="12">
        <f t="shared" si="317"/>
        <v>0.1</v>
      </c>
      <c r="P1585" s="11" t="str">
        <f t="shared" si="318"/>
        <v>Low Cost per Unit</v>
      </c>
      <c r="Q1585" s="12">
        <f t="shared" si="319"/>
        <v>0</v>
      </c>
      <c r="R1585" s="12">
        <f t="shared" si="320"/>
        <v>1.2893999999999999</v>
      </c>
      <c r="S1585" s="12">
        <f t="shared" si="321"/>
        <v>0</v>
      </c>
      <c r="T1585" s="12">
        <f t="shared" si="322"/>
        <v>0</v>
      </c>
      <c r="U1585" s="12">
        <f t="shared" si="323"/>
        <v>0</v>
      </c>
      <c r="V1585" s="13" t="str">
        <f t="shared" ca="1" si="324"/>
        <v>Greater Than 8 Weeks Old</v>
      </c>
    </row>
    <row r="1586" spans="1:22" x14ac:dyDescent="0.45">
      <c r="A1586" s="2" t="s">
        <v>315</v>
      </c>
      <c r="B1586" s="5">
        <v>43690</v>
      </c>
      <c r="C1586" s="5" t="s">
        <v>371</v>
      </c>
      <c r="D1586" s="5" t="s">
        <v>371</v>
      </c>
      <c r="E1586" s="6">
        <v>1</v>
      </c>
      <c r="F1586" s="3">
        <v>18.989999999999998</v>
      </c>
      <c r="G1586" s="3">
        <v>15</v>
      </c>
      <c r="H1586" s="8">
        <f t="shared" si="312"/>
        <v>15</v>
      </c>
      <c r="I1586" s="3">
        <v>3.99</v>
      </c>
      <c r="J1586" s="4">
        <v>0.21</v>
      </c>
      <c r="K1586" s="2" t="str">
        <f t="shared" si="313"/>
        <v>Tuesday</v>
      </c>
      <c r="L1586" s="5">
        <f t="shared" si="314"/>
        <v>43693</v>
      </c>
      <c r="M1586" s="2" t="str">
        <f t="shared" si="315"/>
        <v>Friday</v>
      </c>
      <c r="N1586" s="2" t="str">
        <f t="shared" si="316"/>
        <v>Friday</v>
      </c>
      <c r="O1586" s="12">
        <f t="shared" si="317"/>
        <v>0.05</v>
      </c>
      <c r="P1586" s="11" t="str">
        <f t="shared" si="318"/>
        <v>Low Cost per Unit</v>
      </c>
      <c r="Q1586" s="12">
        <f t="shared" si="319"/>
        <v>0</v>
      </c>
      <c r="R1586" s="12">
        <f t="shared" si="320"/>
        <v>0</v>
      </c>
      <c r="S1586" s="12">
        <f t="shared" si="321"/>
        <v>0</v>
      </c>
      <c r="T1586" s="12">
        <f t="shared" si="322"/>
        <v>0</v>
      </c>
      <c r="U1586" s="12">
        <f t="shared" si="323"/>
        <v>0</v>
      </c>
      <c r="V1586" s="13" t="str">
        <f t="shared" ca="1" si="324"/>
        <v>Greater Than 8 Weeks Old</v>
      </c>
    </row>
    <row r="1587" spans="1:22" x14ac:dyDescent="0.45">
      <c r="A1587" s="2" t="s">
        <v>267</v>
      </c>
      <c r="B1587" s="5">
        <v>43691</v>
      </c>
      <c r="C1587" s="5" t="s">
        <v>367</v>
      </c>
      <c r="D1587" s="5" t="s">
        <v>368</v>
      </c>
      <c r="E1587" s="6">
        <v>1</v>
      </c>
      <c r="F1587" s="3">
        <v>55</v>
      </c>
      <c r="G1587" s="3">
        <v>17.73</v>
      </c>
      <c r="H1587" s="8">
        <f t="shared" si="312"/>
        <v>17.73</v>
      </c>
      <c r="I1587" s="3">
        <v>37.270000000000003</v>
      </c>
      <c r="J1587" s="4">
        <v>0.68</v>
      </c>
      <c r="K1587" s="2" t="str">
        <f t="shared" si="313"/>
        <v>Wednesday</v>
      </c>
      <c r="L1587" s="5">
        <f t="shared" si="314"/>
        <v>43694</v>
      </c>
      <c r="M1587" s="2" t="str">
        <f t="shared" si="315"/>
        <v>Saturday</v>
      </c>
      <c r="N1587" s="2" t="str">
        <f t="shared" si="316"/>
        <v>Saturday</v>
      </c>
      <c r="O1587" s="12">
        <f t="shared" si="317"/>
        <v>0</v>
      </c>
      <c r="P1587" s="11" t="str">
        <f t="shared" si="318"/>
        <v>High Cost per Unit</v>
      </c>
      <c r="Q1587" s="12">
        <f t="shared" si="319"/>
        <v>5.5</v>
      </c>
      <c r="R1587" s="12">
        <f t="shared" si="320"/>
        <v>0</v>
      </c>
      <c r="S1587" s="12">
        <f t="shared" si="321"/>
        <v>0</v>
      </c>
      <c r="T1587" s="12">
        <f t="shared" si="322"/>
        <v>0</v>
      </c>
      <c r="U1587" s="12">
        <f t="shared" si="323"/>
        <v>0</v>
      </c>
      <c r="V1587" s="13" t="str">
        <f t="shared" ca="1" si="324"/>
        <v>Greater Than 8 Weeks Old</v>
      </c>
    </row>
    <row r="1588" spans="1:22" x14ac:dyDescent="0.45">
      <c r="A1588" s="2" t="s">
        <v>92</v>
      </c>
      <c r="B1588" s="5">
        <v>43691</v>
      </c>
      <c r="C1588" s="5" t="s">
        <v>367</v>
      </c>
      <c r="D1588" s="5" t="s">
        <v>368</v>
      </c>
      <c r="E1588" s="6">
        <v>4</v>
      </c>
      <c r="F1588" s="3">
        <v>236</v>
      </c>
      <c r="G1588" s="3">
        <v>81.2</v>
      </c>
      <c r="H1588" s="8">
        <f t="shared" si="312"/>
        <v>20.3</v>
      </c>
      <c r="I1588" s="3">
        <v>154.80000000000001</v>
      </c>
      <c r="J1588" s="4">
        <v>0.66</v>
      </c>
      <c r="K1588" s="2" t="str">
        <f t="shared" si="313"/>
        <v>Wednesday</v>
      </c>
      <c r="L1588" s="5">
        <f t="shared" si="314"/>
        <v>43694</v>
      </c>
      <c r="M1588" s="2" t="str">
        <f t="shared" si="315"/>
        <v>Saturday</v>
      </c>
      <c r="N1588" s="2" t="str">
        <f t="shared" si="316"/>
        <v>Saturday</v>
      </c>
      <c r="O1588" s="12">
        <f t="shared" si="317"/>
        <v>0</v>
      </c>
      <c r="P1588" s="11" t="str">
        <f t="shared" si="318"/>
        <v>High Cost per Unit</v>
      </c>
      <c r="Q1588" s="12">
        <f t="shared" si="319"/>
        <v>23.6</v>
      </c>
      <c r="R1588" s="12">
        <f t="shared" si="320"/>
        <v>7.08</v>
      </c>
      <c r="S1588" s="12">
        <f t="shared" si="321"/>
        <v>0</v>
      </c>
      <c r="T1588" s="12">
        <f t="shared" si="322"/>
        <v>0</v>
      </c>
      <c r="U1588" s="12">
        <f t="shared" si="323"/>
        <v>0</v>
      </c>
      <c r="V1588" s="13" t="str">
        <f t="shared" ca="1" si="324"/>
        <v>Greater Than 8 Weeks Old</v>
      </c>
    </row>
    <row r="1589" spans="1:22" x14ac:dyDescent="0.45">
      <c r="A1589" s="2" t="s">
        <v>145</v>
      </c>
      <c r="B1589" s="5">
        <v>43691</v>
      </c>
      <c r="C1589" s="5" t="s">
        <v>367</v>
      </c>
      <c r="D1589" s="5" t="s">
        <v>368</v>
      </c>
      <c r="E1589" s="6">
        <v>2</v>
      </c>
      <c r="F1589" s="3">
        <v>118</v>
      </c>
      <c r="G1589" s="3">
        <v>45.3</v>
      </c>
      <c r="H1589" s="8">
        <f t="shared" si="312"/>
        <v>22.65</v>
      </c>
      <c r="I1589" s="3">
        <v>72.7</v>
      </c>
      <c r="J1589" s="4">
        <v>0.62</v>
      </c>
      <c r="K1589" s="2" t="str">
        <f t="shared" si="313"/>
        <v>Wednesday</v>
      </c>
      <c r="L1589" s="5">
        <f t="shared" si="314"/>
        <v>43694</v>
      </c>
      <c r="M1589" s="2" t="str">
        <f t="shared" si="315"/>
        <v>Saturday</v>
      </c>
      <c r="N1589" s="2" t="str">
        <f t="shared" si="316"/>
        <v>Saturday</v>
      </c>
      <c r="O1589" s="12">
        <f t="shared" si="317"/>
        <v>0</v>
      </c>
      <c r="P1589" s="11" t="str">
        <f t="shared" si="318"/>
        <v>High Cost per Unit</v>
      </c>
      <c r="Q1589" s="12">
        <f t="shared" si="319"/>
        <v>11.8</v>
      </c>
      <c r="R1589" s="12">
        <f t="shared" si="320"/>
        <v>3.54</v>
      </c>
      <c r="S1589" s="12">
        <f t="shared" si="321"/>
        <v>0</v>
      </c>
      <c r="T1589" s="12">
        <f t="shared" si="322"/>
        <v>0</v>
      </c>
      <c r="U1589" s="12">
        <f t="shared" si="323"/>
        <v>0</v>
      </c>
      <c r="V1589" s="13" t="str">
        <f t="shared" ca="1" si="324"/>
        <v>Greater Than 8 Weeks Old</v>
      </c>
    </row>
    <row r="1590" spans="1:22" x14ac:dyDescent="0.45">
      <c r="A1590" s="2" t="s">
        <v>6</v>
      </c>
      <c r="B1590" s="5">
        <v>43691</v>
      </c>
      <c r="C1590" s="5" t="s">
        <v>367</v>
      </c>
      <c r="D1590" s="5" t="s">
        <v>368</v>
      </c>
      <c r="E1590" s="6">
        <v>1</v>
      </c>
      <c r="F1590" s="3">
        <v>55</v>
      </c>
      <c r="G1590" s="3">
        <v>21.23</v>
      </c>
      <c r="H1590" s="8">
        <f t="shared" si="312"/>
        <v>21.23</v>
      </c>
      <c r="I1590" s="3">
        <v>33.770000000000003</v>
      </c>
      <c r="J1590" s="4">
        <v>0.61</v>
      </c>
      <c r="K1590" s="2" t="str">
        <f t="shared" si="313"/>
        <v>Wednesday</v>
      </c>
      <c r="L1590" s="5">
        <f t="shared" si="314"/>
        <v>43694</v>
      </c>
      <c r="M1590" s="2" t="str">
        <f t="shared" si="315"/>
        <v>Saturday</v>
      </c>
      <c r="N1590" s="2" t="str">
        <f t="shared" si="316"/>
        <v>Saturday</v>
      </c>
      <c r="O1590" s="12">
        <f t="shared" si="317"/>
        <v>0</v>
      </c>
      <c r="P1590" s="11" t="str">
        <f t="shared" si="318"/>
        <v>High Cost per Unit</v>
      </c>
      <c r="Q1590" s="12">
        <f t="shared" si="319"/>
        <v>5.5</v>
      </c>
      <c r="R1590" s="12">
        <f t="shared" si="320"/>
        <v>0</v>
      </c>
      <c r="S1590" s="12">
        <f t="shared" si="321"/>
        <v>0</v>
      </c>
      <c r="T1590" s="12">
        <f t="shared" si="322"/>
        <v>0</v>
      </c>
      <c r="U1590" s="12">
        <f t="shared" si="323"/>
        <v>0</v>
      </c>
      <c r="V1590" s="13" t="str">
        <f t="shared" ca="1" si="324"/>
        <v>Greater Than 8 Weeks Old</v>
      </c>
    </row>
    <row r="1591" spans="1:22" x14ac:dyDescent="0.45">
      <c r="A1591" s="2" t="s">
        <v>290</v>
      </c>
      <c r="B1591" s="5">
        <v>43691</v>
      </c>
      <c r="C1591" s="5" t="s">
        <v>367</v>
      </c>
      <c r="D1591" s="5" t="s">
        <v>368</v>
      </c>
      <c r="E1591" s="6">
        <v>1</v>
      </c>
      <c r="F1591" s="3">
        <v>55</v>
      </c>
      <c r="G1591" s="3">
        <v>21.26</v>
      </c>
      <c r="H1591" s="8">
        <f t="shared" si="312"/>
        <v>21.26</v>
      </c>
      <c r="I1591" s="3">
        <v>33.74</v>
      </c>
      <c r="J1591" s="4">
        <v>0.61</v>
      </c>
      <c r="K1591" s="2" t="str">
        <f t="shared" si="313"/>
        <v>Wednesday</v>
      </c>
      <c r="L1591" s="5">
        <f t="shared" si="314"/>
        <v>43694</v>
      </c>
      <c r="M1591" s="2" t="str">
        <f t="shared" si="315"/>
        <v>Saturday</v>
      </c>
      <c r="N1591" s="2" t="str">
        <f t="shared" si="316"/>
        <v>Saturday</v>
      </c>
      <c r="O1591" s="12">
        <f t="shared" si="317"/>
        <v>0</v>
      </c>
      <c r="P1591" s="11" t="str">
        <f t="shared" si="318"/>
        <v>High Cost per Unit</v>
      </c>
      <c r="Q1591" s="12">
        <f t="shared" si="319"/>
        <v>5.5</v>
      </c>
      <c r="R1591" s="12">
        <f t="shared" si="320"/>
        <v>0</v>
      </c>
      <c r="S1591" s="12">
        <f t="shared" si="321"/>
        <v>0</v>
      </c>
      <c r="T1591" s="12">
        <f t="shared" si="322"/>
        <v>0</v>
      </c>
      <c r="U1591" s="12">
        <f t="shared" si="323"/>
        <v>0</v>
      </c>
      <c r="V1591" s="13" t="str">
        <f t="shared" ca="1" si="324"/>
        <v>Greater Than 8 Weeks Old</v>
      </c>
    </row>
    <row r="1592" spans="1:22" x14ac:dyDescent="0.45">
      <c r="A1592" s="2" t="s">
        <v>7</v>
      </c>
      <c r="B1592" s="5">
        <v>43691</v>
      </c>
      <c r="C1592" s="5" t="s">
        <v>367</v>
      </c>
      <c r="D1592" s="5" t="s">
        <v>368</v>
      </c>
      <c r="E1592" s="6">
        <v>1</v>
      </c>
      <c r="F1592" s="3">
        <v>59</v>
      </c>
      <c r="G1592" s="3">
        <v>23.02</v>
      </c>
      <c r="H1592" s="8">
        <f t="shared" si="312"/>
        <v>23.02</v>
      </c>
      <c r="I1592" s="3">
        <v>35.979999999999997</v>
      </c>
      <c r="J1592" s="4">
        <v>0.61</v>
      </c>
      <c r="K1592" s="2" t="str">
        <f t="shared" si="313"/>
        <v>Wednesday</v>
      </c>
      <c r="L1592" s="5">
        <f t="shared" si="314"/>
        <v>43694</v>
      </c>
      <c r="M1592" s="2" t="str">
        <f t="shared" si="315"/>
        <v>Saturday</v>
      </c>
      <c r="N1592" s="2" t="str">
        <f t="shared" si="316"/>
        <v>Saturday</v>
      </c>
      <c r="O1592" s="12">
        <f t="shared" si="317"/>
        <v>0</v>
      </c>
      <c r="P1592" s="11" t="str">
        <f t="shared" si="318"/>
        <v>High Cost per Unit</v>
      </c>
      <c r="Q1592" s="12">
        <f t="shared" si="319"/>
        <v>5.9</v>
      </c>
      <c r="R1592" s="12">
        <f t="shared" si="320"/>
        <v>0</v>
      </c>
      <c r="S1592" s="12">
        <f t="shared" si="321"/>
        <v>0</v>
      </c>
      <c r="T1592" s="12">
        <f t="shared" si="322"/>
        <v>0</v>
      </c>
      <c r="U1592" s="12">
        <f t="shared" si="323"/>
        <v>0</v>
      </c>
      <c r="V1592" s="13" t="str">
        <f t="shared" ca="1" si="324"/>
        <v>Greater Than 8 Weeks Old</v>
      </c>
    </row>
    <row r="1593" spans="1:22" x14ac:dyDescent="0.45">
      <c r="A1593" s="2" t="s">
        <v>147</v>
      </c>
      <c r="B1593" s="5">
        <v>43691</v>
      </c>
      <c r="C1593" s="5" t="s">
        <v>367</v>
      </c>
      <c r="D1593" s="5" t="s">
        <v>368</v>
      </c>
      <c r="E1593" s="6">
        <v>2</v>
      </c>
      <c r="F1593" s="3">
        <v>158</v>
      </c>
      <c r="G1593" s="3">
        <v>39.880000000000003</v>
      </c>
      <c r="H1593" s="8">
        <f t="shared" si="312"/>
        <v>19.940000000000001</v>
      </c>
      <c r="I1593" s="3">
        <v>118.12</v>
      </c>
      <c r="J1593" s="4">
        <v>0.75</v>
      </c>
      <c r="K1593" s="2" t="str">
        <f t="shared" si="313"/>
        <v>Wednesday</v>
      </c>
      <c r="L1593" s="5">
        <f t="shared" si="314"/>
        <v>43694</v>
      </c>
      <c r="M1593" s="2" t="str">
        <f t="shared" si="315"/>
        <v>Saturday</v>
      </c>
      <c r="N1593" s="2" t="str">
        <f t="shared" si="316"/>
        <v>Saturday</v>
      </c>
      <c r="O1593" s="12">
        <f t="shared" si="317"/>
        <v>0</v>
      </c>
      <c r="P1593" s="11" t="str">
        <f t="shared" si="318"/>
        <v>High Cost per Unit</v>
      </c>
      <c r="Q1593" s="12">
        <f t="shared" si="319"/>
        <v>15.8</v>
      </c>
      <c r="R1593" s="12">
        <f t="shared" si="320"/>
        <v>4.74</v>
      </c>
      <c r="S1593" s="12">
        <f t="shared" si="321"/>
        <v>0</v>
      </c>
      <c r="T1593" s="12">
        <f t="shared" si="322"/>
        <v>0</v>
      </c>
      <c r="U1593" s="12">
        <f t="shared" si="323"/>
        <v>0</v>
      </c>
      <c r="V1593" s="13" t="str">
        <f t="shared" ca="1" si="324"/>
        <v>Greater Than 8 Weeks Old</v>
      </c>
    </row>
    <row r="1594" spans="1:22" x14ac:dyDescent="0.45">
      <c r="A1594" s="2" t="s">
        <v>173</v>
      </c>
      <c r="B1594" s="5">
        <v>43691</v>
      </c>
      <c r="C1594" s="5" t="s">
        <v>367</v>
      </c>
      <c r="D1594" s="5" t="s">
        <v>368</v>
      </c>
      <c r="E1594" s="6">
        <v>1</v>
      </c>
      <c r="F1594" s="3">
        <v>109</v>
      </c>
      <c r="G1594" s="3">
        <v>35.409999999999997</v>
      </c>
      <c r="H1594" s="8">
        <f t="shared" si="312"/>
        <v>35.409999999999997</v>
      </c>
      <c r="I1594" s="3">
        <v>73.59</v>
      </c>
      <c r="J1594" s="4">
        <v>0.68</v>
      </c>
      <c r="K1594" s="2" t="str">
        <f t="shared" si="313"/>
        <v>Wednesday</v>
      </c>
      <c r="L1594" s="5">
        <f t="shared" si="314"/>
        <v>43694</v>
      </c>
      <c r="M1594" s="2" t="str">
        <f t="shared" si="315"/>
        <v>Saturday</v>
      </c>
      <c r="N1594" s="2" t="str">
        <f t="shared" si="316"/>
        <v>Saturday</v>
      </c>
      <c r="O1594" s="12">
        <f t="shared" si="317"/>
        <v>0</v>
      </c>
      <c r="P1594" s="11" t="str">
        <f t="shared" si="318"/>
        <v>High Cost per Unit</v>
      </c>
      <c r="Q1594" s="12">
        <f t="shared" si="319"/>
        <v>10.9</v>
      </c>
      <c r="R1594" s="12">
        <f t="shared" si="320"/>
        <v>0</v>
      </c>
      <c r="S1594" s="12">
        <f t="shared" si="321"/>
        <v>0</v>
      </c>
      <c r="T1594" s="12">
        <f t="shared" si="322"/>
        <v>0</v>
      </c>
      <c r="U1594" s="12">
        <f t="shared" si="323"/>
        <v>0</v>
      </c>
      <c r="V1594" s="13" t="str">
        <f t="shared" ca="1" si="324"/>
        <v>Greater Than 8 Weeks Old</v>
      </c>
    </row>
    <row r="1595" spans="1:22" x14ac:dyDescent="0.45">
      <c r="A1595" s="2" t="s">
        <v>291</v>
      </c>
      <c r="B1595" s="5">
        <v>43691</v>
      </c>
      <c r="C1595" s="5" t="s">
        <v>367</v>
      </c>
      <c r="D1595" s="5" t="s">
        <v>368</v>
      </c>
      <c r="E1595" s="6">
        <v>2</v>
      </c>
      <c r="F1595" s="3">
        <v>199.98</v>
      </c>
      <c r="G1595" s="3">
        <v>84.34</v>
      </c>
      <c r="H1595" s="8">
        <f t="shared" si="312"/>
        <v>42.17</v>
      </c>
      <c r="I1595" s="3">
        <v>115.64</v>
      </c>
      <c r="J1595" s="4">
        <v>0.57999999999999996</v>
      </c>
      <c r="K1595" s="2" t="str">
        <f t="shared" si="313"/>
        <v>Wednesday</v>
      </c>
      <c r="L1595" s="5">
        <f t="shared" si="314"/>
        <v>43694</v>
      </c>
      <c r="M1595" s="2" t="str">
        <f t="shared" si="315"/>
        <v>Saturday</v>
      </c>
      <c r="N1595" s="2" t="str">
        <f t="shared" si="316"/>
        <v>Saturday</v>
      </c>
      <c r="O1595" s="12">
        <f t="shared" si="317"/>
        <v>0</v>
      </c>
      <c r="P1595" s="11" t="str">
        <f t="shared" si="318"/>
        <v>High Cost per Unit</v>
      </c>
      <c r="Q1595" s="12">
        <f t="shared" si="319"/>
        <v>19.998000000000001</v>
      </c>
      <c r="R1595" s="12">
        <f t="shared" si="320"/>
        <v>5.9993999999999996</v>
      </c>
      <c r="S1595" s="12">
        <f t="shared" si="321"/>
        <v>0</v>
      </c>
      <c r="T1595" s="12">
        <f t="shared" si="322"/>
        <v>0</v>
      </c>
      <c r="U1595" s="12">
        <f t="shared" si="323"/>
        <v>0</v>
      </c>
      <c r="V1595" s="13" t="str">
        <f t="shared" ca="1" si="324"/>
        <v>Greater Than 8 Weeks Old</v>
      </c>
    </row>
    <row r="1596" spans="1:22" x14ac:dyDescent="0.45">
      <c r="A1596" s="2" t="s">
        <v>292</v>
      </c>
      <c r="B1596" s="5">
        <v>43691</v>
      </c>
      <c r="C1596" s="5" t="s">
        <v>367</v>
      </c>
      <c r="D1596" s="5" t="s">
        <v>368</v>
      </c>
      <c r="E1596" s="6">
        <v>1</v>
      </c>
      <c r="F1596" s="3">
        <v>38.99</v>
      </c>
      <c r="G1596" s="3">
        <v>21.43</v>
      </c>
      <c r="H1596" s="8">
        <f t="shared" si="312"/>
        <v>21.43</v>
      </c>
      <c r="I1596" s="3">
        <v>17.559999999999999</v>
      </c>
      <c r="J1596" s="4">
        <v>0.45</v>
      </c>
      <c r="K1596" s="2" t="str">
        <f t="shared" si="313"/>
        <v>Wednesday</v>
      </c>
      <c r="L1596" s="5">
        <f t="shared" si="314"/>
        <v>43694</v>
      </c>
      <c r="M1596" s="2" t="str">
        <f t="shared" si="315"/>
        <v>Saturday</v>
      </c>
      <c r="N1596" s="2" t="str">
        <f t="shared" si="316"/>
        <v>Saturday</v>
      </c>
      <c r="O1596" s="12">
        <f t="shared" si="317"/>
        <v>0</v>
      </c>
      <c r="P1596" s="11" t="str">
        <f t="shared" si="318"/>
        <v>High Cost per Unit</v>
      </c>
      <c r="Q1596" s="12">
        <f t="shared" si="319"/>
        <v>3.8990000000000005</v>
      </c>
      <c r="R1596" s="12">
        <f t="shared" si="320"/>
        <v>0</v>
      </c>
      <c r="S1596" s="12">
        <f t="shared" si="321"/>
        <v>0</v>
      </c>
      <c r="T1596" s="12">
        <f t="shared" si="322"/>
        <v>0</v>
      </c>
      <c r="U1596" s="12">
        <f t="shared" si="323"/>
        <v>0</v>
      </c>
      <c r="V1596" s="13" t="str">
        <f t="shared" ca="1" si="324"/>
        <v>Greater Than 8 Weeks Old</v>
      </c>
    </row>
    <row r="1597" spans="1:22" x14ac:dyDescent="0.45">
      <c r="A1597" s="2" t="s">
        <v>182</v>
      </c>
      <c r="B1597" s="5">
        <v>43691</v>
      </c>
      <c r="C1597" s="5" t="s">
        <v>367</v>
      </c>
      <c r="D1597" s="5" t="s">
        <v>368</v>
      </c>
      <c r="E1597" s="6">
        <v>1</v>
      </c>
      <c r="F1597" s="3">
        <v>73</v>
      </c>
      <c r="G1597" s="3">
        <v>14.25</v>
      </c>
      <c r="H1597" s="8">
        <f t="shared" si="312"/>
        <v>14.25</v>
      </c>
      <c r="I1597" s="3">
        <v>58.75</v>
      </c>
      <c r="J1597" s="4">
        <v>0.8</v>
      </c>
      <c r="K1597" s="2" t="str">
        <f t="shared" si="313"/>
        <v>Wednesday</v>
      </c>
      <c r="L1597" s="5">
        <f t="shared" si="314"/>
        <v>43694</v>
      </c>
      <c r="M1597" s="2" t="str">
        <f t="shared" si="315"/>
        <v>Saturday</v>
      </c>
      <c r="N1597" s="2" t="str">
        <f t="shared" si="316"/>
        <v>Saturday</v>
      </c>
      <c r="O1597" s="12">
        <f t="shared" si="317"/>
        <v>0</v>
      </c>
      <c r="P1597" s="11" t="str">
        <f t="shared" si="318"/>
        <v>Low Cost per Unit</v>
      </c>
      <c r="Q1597" s="12">
        <f t="shared" si="319"/>
        <v>7.3000000000000007</v>
      </c>
      <c r="R1597" s="12">
        <f t="shared" si="320"/>
        <v>0</v>
      </c>
      <c r="S1597" s="12">
        <f t="shared" si="321"/>
        <v>0</v>
      </c>
      <c r="T1597" s="12">
        <f t="shared" si="322"/>
        <v>0</v>
      </c>
      <c r="U1597" s="12">
        <f t="shared" si="323"/>
        <v>0</v>
      </c>
      <c r="V1597" s="13" t="str">
        <f t="shared" ca="1" si="324"/>
        <v>Greater Than 8 Weeks Old</v>
      </c>
    </row>
    <row r="1598" spans="1:22" x14ac:dyDescent="0.45">
      <c r="A1598" s="2" t="s">
        <v>209</v>
      </c>
      <c r="B1598" s="5">
        <v>43691</v>
      </c>
      <c r="C1598" s="5" t="s">
        <v>369</v>
      </c>
      <c r="D1598" s="5" t="s">
        <v>370</v>
      </c>
      <c r="E1598" s="6">
        <v>31</v>
      </c>
      <c r="F1598" s="3">
        <v>1570.98</v>
      </c>
      <c r="G1598" s="3">
        <v>852.5</v>
      </c>
      <c r="H1598" s="8">
        <f t="shared" si="312"/>
        <v>27.5</v>
      </c>
      <c r="I1598" s="3">
        <v>718.48</v>
      </c>
      <c r="J1598" s="4">
        <v>0.46</v>
      </c>
      <c r="K1598" s="2" t="str">
        <f t="shared" si="313"/>
        <v>Wednesday</v>
      </c>
      <c r="L1598" s="5">
        <f t="shared" si="314"/>
        <v>43694</v>
      </c>
      <c r="M1598" s="2" t="str">
        <f t="shared" si="315"/>
        <v>Saturday</v>
      </c>
      <c r="N1598" s="2" t="str">
        <f t="shared" si="316"/>
        <v>Saturday</v>
      </c>
      <c r="O1598" s="12">
        <f t="shared" si="317"/>
        <v>0</v>
      </c>
      <c r="P1598" s="11" t="str">
        <f t="shared" si="318"/>
        <v>High Cost per Unit</v>
      </c>
      <c r="Q1598" s="12">
        <f t="shared" si="319"/>
        <v>0</v>
      </c>
      <c r="R1598" s="12">
        <f t="shared" si="320"/>
        <v>47.129399999999997</v>
      </c>
      <c r="S1598" s="12">
        <f t="shared" si="321"/>
        <v>0</v>
      </c>
      <c r="T1598" s="12">
        <f t="shared" si="322"/>
        <v>0</v>
      </c>
      <c r="U1598" s="12">
        <f t="shared" si="323"/>
        <v>0</v>
      </c>
      <c r="V1598" s="13" t="str">
        <f t="shared" ca="1" si="324"/>
        <v>Greater Than 8 Weeks Old</v>
      </c>
    </row>
    <row r="1599" spans="1:22" x14ac:dyDescent="0.45">
      <c r="A1599" s="2" t="s">
        <v>10</v>
      </c>
      <c r="B1599" s="5">
        <v>43691</v>
      </c>
      <c r="C1599" s="5" t="s">
        <v>369</v>
      </c>
      <c r="D1599" s="5" t="s">
        <v>372</v>
      </c>
      <c r="E1599" s="6">
        <v>1</v>
      </c>
      <c r="F1599" s="3">
        <v>45</v>
      </c>
      <c r="G1599" s="3">
        <v>16.21</v>
      </c>
      <c r="H1599" s="8">
        <f t="shared" si="312"/>
        <v>16.21</v>
      </c>
      <c r="I1599" s="3">
        <v>28.79</v>
      </c>
      <c r="J1599" s="4">
        <v>0.64</v>
      </c>
      <c r="K1599" s="2" t="str">
        <f t="shared" si="313"/>
        <v>Wednesday</v>
      </c>
      <c r="L1599" s="5">
        <f t="shared" si="314"/>
        <v>43694</v>
      </c>
      <c r="M1599" s="2" t="str">
        <f t="shared" si="315"/>
        <v>Saturday</v>
      </c>
      <c r="N1599" s="2" t="str">
        <f t="shared" si="316"/>
        <v>Saturday</v>
      </c>
      <c r="O1599" s="12">
        <f t="shared" si="317"/>
        <v>0</v>
      </c>
      <c r="P1599" s="11" t="str">
        <f t="shared" si="318"/>
        <v>Low Cost per Unit</v>
      </c>
      <c r="Q1599" s="12">
        <f t="shared" si="319"/>
        <v>0</v>
      </c>
      <c r="R1599" s="12">
        <f t="shared" si="320"/>
        <v>0</v>
      </c>
      <c r="S1599" s="12">
        <f t="shared" si="321"/>
        <v>0</v>
      </c>
      <c r="T1599" s="12">
        <f t="shared" si="322"/>
        <v>0</v>
      </c>
      <c r="U1599" s="12">
        <f t="shared" si="323"/>
        <v>0</v>
      </c>
      <c r="V1599" s="13" t="str">
        <f t="shared" ca="1" si="324"/>
        <v>Greater Than 8 Weeks Old</v>
      </c>
    </row>
    <row r="1600" spans="1:22" x14ac:dyDescent="0.45">
      <c r="A1600" s="2" t="s">
        <v>295</v>
      </c>
      <c r="B1600" s="5">
        <v>43691</v>
      </c>
      <c r="C1600" s="5" t="s">
        <v>371</v>
      </c>
      <c r="D1600" s="5" t="s">
        <v>371</v>
      </c>
      <c r="E1600" s="6">
        <v>1</v>
      </c>
      <c r="F1600" s="3">
        <v>6.99</v>
      </c>
      <c r="G1600" s="3">
        <v>4.47</v>
      </c>
      <c r="H1600" s="8">
        <f t="shared" si="312"/>
        <v>4.47</v>
      </c>
      <c r="I1600" s="3">
        <v>2.52</v>
      </c>
      <c r="J1600" s="4">
        <v>0.36</v>
      </c>
      <c r="K1600" s="2" t="str">
        <f t="shared" si="313"/>
        <v>Wednesday</v>
      </c>
      <c r="L1600" s="5">
        <f t="shared" si="314"/>
        <v>43694</v>
      </c>
      <c r="M1600" s="2" t="str">
        <f t="shared" si="315"/>
        <v>Saturday</v>
      </c>
      <c r="N1600" s="2" t="str">
        <f t="shared" si="316"/>
        <v>Saturday</v>
      </c>
      <c r="O1600" s="12">
        <f t="shared" si="317"/>
        <v>0</v>
      </c>
      <c r="P1600" s="11" t="str">
        <f t="shared" si="318"/>
        <v>Low Cost per Unit</v>
      </c>
      <c r="Q1600" s="12">
        <f t="shared" si="319"/>
        <v>0</v>
      </c>
      <c r="R1600" s="12">
        <f t="shared" si="320"/>
        <v>0</v>
      </c>
      <c r="S1600" s="12">
        <f t="shared" si="321"/>
        <v>0</v>
      </c>
      <c r="T1600" s="12">
        <f t="shared" si="322"/>
        <v>0</v>
      </c>
      <c r="U1600" s="12">
        <f t="shared" si="323"/>
        <v>0</v>
      </c>
      <c r="V1600" s="13" t="str">
        <f t="shared" ca="1" si="324"/>
        <v>Greater Than 8 Weeks Old</v>
      </c>
    </row>
    <row r="1601" spans="1:22" x14ac:dyDescent="0.45">
      <c r="A1601" s="2" t="s">
        <v>213</v>
      </c>
      <c r="B1601" s="5">
        <v>43691</v>
      </c>
      <c r="C1601" s="5" t="s">
        <v>369</v>
      </c>
      <c r="D1601" s="5" t="s">
        <v>374</v>
      </c>
      <c r="E1601" s="6">
        <v>8</v>
      </c>
      <c r="F1601" s="3">
        <v>168</v>
      </c>
      <c r="G1601" s="3">
        <v>57.36</v>
      </c>
      <c r="H1601" s="8">
        <f t="shared" si="312"/>
        <v>7.17</v>
      </c>
      <c r="I1601" s="3">
        <v>110.64</v>
      </c>
      <c r="J1601" s="4">
        <v>0.66</v>
      </c>
      <c r="K1601" s="2" t="str">
        <f t="shared" si="313"/>
        <v>Wednesday</v>
      </c>
      <c r="L1601" s="5">
        <f t="shared" si="314"/>
        <v>43694</v>
      </c>
      <c r="M1601" s="2" t="str">
        <f t="shared" si="315"/>
        <v>Saturday</v>
      </c>
      <c r="N1601" s="2" t="str">
        <f t="shared" si="316"/>
        <v>Saturday</v>
      </c>
      <c r="O1601" s="12">
        <f t="shared" si="317"/>
        <v>0</v>
      </c>
      <c r="P1601" s="11" t="str">
        <f t="shared" si="318"/>
        <v>Low Cost per Unit</v>
      </c>
      <c r="Q1601" s="12">
        <f t="shared" si="319"/>
        <v>0</v>
      </c>
      <c r="R1601" s="12">
        <f t="shared" si="320"/>
        <v>5.04</v>
      </c>
      <c r="S1601" s="12">
        <f t="shared" si="321"/>
        <v>0</v>
      </c>
      <c r="T1601" s="12">
        <f t="shared" si="322"/>
        <v>0</v>
      </c>
      <c r="U1601" s="12">
        <f t="shared" si="323"/>
        <v>0</v>
      </c>
      <c r="V1601" s="13" t="str">
        <f t="shared" ca="1" si="324"/>
        <v>Greater Than 8 Weeks Old</v>
      </c>
    </row>
    <row r="1602" spans="1:22" x14ac:dyDescent="0.45">
      <c r="A1602" s="2" t="s">
        <v>176</v>
      </c>
      <c r="B1602" s="5">
        <v>43691</v>
      </c>
      <c r="C1602" s="5" t="s">
        <v>369</v>
      </c>
      <c r="D1602" s="5" t="s">
        <v>375</v>
      </c>
      <c r="E1602" s="6">
        <v>1</v>
      </c>
      <c r="F1602" s="3">
        <v>5</v>
      </c>
      <c r="G1602" s="3">
        <v>0.25</v>
      </c>
      <c r="H1602" s="8">
        <f t="shared" si="312"/>
        <v>0.25</v>
      </c>
      <c r="I1602" s="3">
        <v>4.75</v>
      </c>
      <c r="J1602" s="4">
        <v>0.95</v>
      </c>
      <c r="K1602" s="2" t="str">
        <f t="shared" si="313"/>
        <v>Wednesday</v>
      </c>
      <c r="L1602" s="5">
        <f t="shared" si="314"/>
        <v>43694</v>
      </c>
      <c r="M1602" s="2" t="str">
        <f t="shared" si="315"/>
        <v>Saturday</v>
      </c>
      <c r="N1602" s="2" t="str">
        <f t="shared" si="316"/>
        <v>Saturday</v>
      </c>
      <c r="O1602" s="12">
        <f t="shared" si="317"/>
        <v>0</v>
      </c>
      <c r="P1602" s="11" t="str">
        <f t="shared" si="318"/>
        <v>Low Cost per Unit</v>
      </c>
      <c r="Q1602" s="12">
        <f t="shared" si="319"/>
        <v>0</v>
      </c>
      <c r="R1602" s="12">
        <f t="shared" si="320"/>
        <v>0</v>
      </c>
      <c r="S1602" s="12">
        <f t="shared" si="321"/>
        <v>0.75</v>
      </c>
      <c r="T1602" s="12">
        <f t="shared" si="322"/>
        <v>0</v>
      </c>
      <c r="U1602" s="12">
        <f t="shared" si="323"/>
        <v>0</v>
      </c>
      <c r="V1602" s="13" t="str">
        <f t="shared" ca="1" si="324"/>
        <v>Greater Than 8 Weeks Old</v>
      </c>
    </row>
    <row r="1603" spans="1:22" x14ac:dyDescent="0.45">
      <c r="A1603" s="2" t="s">
        <v>15</v>
      </c>
      <c r="B1603" s="5">
        <v>43691</v>
      </c>
      <c r="C1603" s="5" t="s">
        <v>369</v>
      </c>
      <c r="D1603" s="5" t="s">
        <v>375</v>
      </c>
      <c r="E1603" s="6">
        <v>2</v>
      </c>
      <c r="F1603" s="3">
        <v>64</v>
      </c>
      <c r="G1603" s="3">
        <v>11</v>
      </c>
      <c r="H1603" s="8">
        <f t="shared" ref="H1603:H1666" si="325">G1603/E1603</f>
        <v>5.5</v>
      </c>
      <c r="I1603" s="3">
        <v>53</v>
      </c>
      <c r="J1603" s="4">
        <v>0.83</v>
      </c>
      <c r="K1603" s="2" t="str">
        <f t="shared" ref="K1603:K1666" si="326">TEXT(B1603,"dddd")</f>
        <v>Wednesday</v>
      </c>
      <c r="L1603" s="5">
        <f t="shared" ref="L1603:L1666" si="327">B1603+3</f>
        <v>43694</v>
      </c>
      <c r="M1603" s="2" t="str">
        <f t="shared" ref="M1603:M1666" si="328">TEXT(L1603,"dddd")</f>
        <v>Saturday</v>
      </c>
      <c r="N1603" s="2" t="str">
        <f t="shared" ref="N1603:N1666" si="329">IF(M1603="Sunday","Monday",M1603)</f>
        <v>Saturday</v>
      </c>
      <c r="O1603" s="12">
        <f t="shared" ref="O1603:O1666" si="330">IF(TEXT(B1603,"dddd")="Tuesday",E1603*0.05,0)</f>
        <v>0</v>
      </c>
      <c r="P1603" s="11" t="str">
        <f t="shared" ref="P1603:P1666" si="331">IF(H1603&gt;AVERAGE(H:H),"High Cost per Unit","Low Cost per Unit")</f>
        <v>Low Cost per Unit</v>
      </c>
      <c r="Q1603" s="12">
        <f t="shared" ref="Q1603:Q1666" si="332">IF(D1603="Masks",F1603*0.1,0)</f>
        <v>0</v>
      </c>
      <c r="R1603" s="12">
        <f t="shared" ref="R1603:R1666" si="333">IF(E1603&gt;1,F1603*0.03,0)</f>
        <v>1.92</v>
      </c>
      <c r="S1603" s="12">
        <f t="shared" ref="S1603:S1666" si="334">IF(D1603="Accessories",F1603*0.15,0)</f>
        <v>9.6</v>
      </c>
      <c r="T1603" s="12">
        <f t="shared" ref="T1603:T1666" si="335">IF(AND(K1603="Saturday",C1603="Fitness"),F1603*0.1,0)</f>
        <v>0</v>
      </c>
      <c r="U1603" s="12">
        <f t="shared" ref="U1603:U1666" si="336">IF(AND(K1603="Friday",C1603="Automotive"),F1603*0.2,0)</f>
        <v>0</v>
      </c>
      <c r="V1603" s="13" t="str">
        <f t="shared" ref="V1603:V1666" ca="1" si="337">IF(ABS(TODAY()-B1603)&gt;56,"Greater Than 8 Weeks Old","Less Than 8 Weeks Old")</f>
        <v>Greater Than 8 Weeks Old</v>
      </c>
    </row>
    <row r="1604" spans="1:22" x14ac:dyDescent="0.45">
      <c r="A1604" s="2" t="s">
        <v>135</v>
      </c>
      <c r="B1604" s="5">
        <v>43691</v>
      </c>
      <c r="C1604" s="5" t="s">
        <v>369</v>
      </c>
      <c r="D1604" s="5" t="s">
        <v>375</v>
      </c>
      <c r="E1604" s="6">
        <v>4</v>
      </c>
      <c r="F1604" s="3">
        <v>23.96</v>
      </c>
      <c r="G1604" s="3">
        <v>8.4</v>
      </c>
      <c r="H1604" s="8">
        <f t="shared" si="325"/>
        <v>2.1</v>
      </c>
      <c r="I1604" s="3">
        <v>15.56</v>
      </c>
      <c r="J1604" s="4">
        <v>0.65</v>
      </c>
      <c r="K1604" s="2" t="str">
        <f t="shared" si="326"/>
        <v>Wednesday</v>
      </c>
      <c r="L1604" s="5">
        <f t="shared" si="327"/>
        <v>43694</v>
      </c>
      <c r="M1604" s="2" t="str">
        <f t="shared" si="328"/>
        <v>Saturday</v>
      </c>
      <c r="N1604" s="2" t="str">
        <f t="shared" si="329"/>
        <v>Saturday</v>
      </c>
      <c r="O1604" s="12">
        <f t="shared" si="330"/>
        <v>0</v>
      </c>
      <c r="P1604" s="11" t="str">
        <f t="shared" si="331"/>
        <v>Low Cost per Unit</v>
      </c>
      <c r="Q1604" s="12">
        <f t="shared" si="332"/>
        <v>0</v>
      </c>
      <c r="R1604" s="12">
        <f t="shared" si="333"/>
        <v>0.71879999999999999</v>
      </c>
      <c r="S1604" s="12">
        <f t="shared" si="334"/>
        <v>3.5939999999999999</v>
      </c>
      <c r="T1604" s="12">
        <f t="shared" si="335"/>
        <v>0</v>
      </c>
      <c r="U1604" s="12">
        <f t="shared" si="336"/>
        <v>0</v>
      </c>
      <c r="V1604" s="13" t="str">
        <f t="shared" ca="1" si="337"/>
        <v>Greater Than 8 Weeks Old</v>
      </c>
    </row>
    <row r="1605" spans="1:22" x14ac:dyDescent="0.45">
      <c r="A1605" s="2" t="s">
        <v>98</v>
      </c>
      <c r="B1605" s="5">
        <v>43691</v>
      </c>
      <c r="C1605" s="5" t="s">
        <v>376</v>
      </c>
      <c r="D1605" s="5" t="s">
        <v>377</v>
      </c>
      <c r="E1605" s="6">
        <v>9</v>
      </c>
      <c r="F1605" s="3">
        <v>179.91</v>
      </c>
      <c r="G1605" s="3">
        <v>71.459999999999994</v>
      </c>
      <c r="H1605" s="8">
        <f t="shared" si="325"/>
        <v>7.9399999999999995</v>
      </c>
      <c r="I1605" s="3">
        <v>108.45</v>
      </c>
      <c r="J1605" s="4">
        <v>0.6</v>
      </c>
      <c r="K1605" s="2" t="str">
        <f t="shared" si="326"/>
        <v>Wednesday</v>
      </c>
      <c r="L1605" s="5">
        <f t="shared" si="327"/>
        <v>43694</v>
      </c>
      <c r="M1605" s="2" t="str">
        <f t="shared" si="328"/>
        <v>Saturday</v>
      </c>
      <c r="N1605" s="2" t="str">
        <f t="shared" si="329"/>
        <v>Saturday</v>
      </c>
      <c r="O1605" s="12">
        <f t="shared" si="330"/>
        <v>0</v>
      </c>
      <c r="P1605" s="11" t="str">
        <f t="shared" si="331"/>
        <v>Low Cost per Unit</v>
      </c>
      <c r="Q1605" s="12">
        <f t="shared" si="332"/>
        <v>0</v>
      </c>
      <c r="R1605" s="12">
        <f t="shared" si="333"/>
        <v>5.3972999999999995</v>
      </c>
      <c r="S1605" s="12">
        <f t="shared" si="334"/>
        <v>0</v>
      </c>
      <c r="T1605" s="12">
        <f t="shared" si="335"/>
        <v>0</v>
      </c>
      <c r="U1605" s="12">
        <f t="shared" si="336"/>
        <v>0</v>
      </c>
      <c r="V1605" s="13" t="str">
        <f t="shared" ca="1" si="337"/>
        <v>Greater Than 8 Weeks Old</v>
      </c>
    </row>
    <row r="1606" spans="1:22" x14ac:dyDescent="0.45">
      <c r="A1606" s="2" t="s">
        <v>17</v>
      </c>
      <c r="B1606" s="5">
        <v>43691</v>
      </c>
      <c r="C1606" s="5" t="s">
        <v>376</v>
      </c>
      <c r="D1606" s="5" t="s">
        <v>377</v>
      </c>
      <c r="E1606" s="6">
        <v>2</v>
      </c>
      <c r="F1606" s="3">
        <v>58</v>
      </c>
      <c r="G1606" s="3">
        <v>12.4</v>
      </c>
      <c r="H1606" s="8">
        <f t="shared" si="325"/>
        <v>6.2</v>
      </c>
      <c r="I1606" s="3">
        <v>45.6</v>
      </c>
      <c r="J1606" s="4">
        <v>0.79</v>
      </c>
      <c r="K1606" s="2" t="str">
        <f t="shared" si="326"/>
        <v>Wednesday</v>
      </c>
      <c r="L1606" s="5">
        <f t="shared" si="327"/>
        <v>43694</v>
      </c>
      <c r="M1606" s="2" t="str">
        <f t="shared" si="328"/>
        <v>Saturday</v>
      </c>
      <c r="N1606" s="2" t="str">
        <f t="shared" si="329"/>
        <v>Saturday</v>
      </c>
      <c r="O1606" s="12">
        <f t="shared" si="330"/>
        <v>0</v>
      </c>
      <c r="P1606" s="11" t="str">
        <f t="shared" si="331"/>
        <v>Low Cost per Unit</v>
      </c>
      <c r="Q1606" s="12">
        <f t="shared" si="332"/>
        <v>0</v>
      </c>
      <c r="R1606" s="12">
        <f t="shared" si="333"/>
        <v>1.74</v>
      </c>
      <c r="S1606" s="12">
        <f t="shared" si="334"/>
        <v>0</v>
      </c>
      <c r="T1606" s="12">
        <f t="shared" si="335"/>
        <v>0</v>
      </c>
      <c r="U1606" s="12">
        <f t="shared" si="336"/>
        <v>0</v>
      </c>
      <c r="V1606" s="13" t="str">
        <f t="shared" ca="1" si="337"/>
        <v>Greater Than 8 Weeks Old</v>
      </c>
    </row>
    <row r="1607" spans="1:22" x14ac:dyDescent="0.45">
      <c r="A1607" s="2" t="s">
        <v>239</v>
      </c>
      <c r="B1607" s="5">
        <v>43691</v>
      </c>
      <c r="C1607" s="5" t="s">
        <v>376</v>
      </c>
      <c r="D1607" s="5" t="s">
        <v>377</v>
      </c>
      <c r="E1607" s="6">
        <v>8</v>
      </c>
      <c r="F1607" s="3">
        <v>119.92</v>
      </c>
      <c r="G1607" s="3">
        <v>52.8</v>
      </c>
      <c r="H1607" s="8">
        <f t="shared" si="325"/>
        <v>6.6</v>
      </c>
      <c r="I1607" s="3">
        <v>67.12</v>
      </c>
      <c r="J1607" s="4">
        <v>0.56000000000000005</v>
      </c>
      <c r="K1607" s="2" t="str">
        <f t="shared" si="326"/>
        <v>Wednesday</v>
      </c>
      <c r="L1607" s="5">
        <f t="shared" si="327"/>
        <v>43694</v>
      </c>
      <c r="M1607" s="2" t="str">
        <f t="shared" si="328"/>
        <v>Saturday</v>
      </c>
      <c r="N1607" s="2" t="str">
        <f t="shared" si="329"/>
        <v>Saturday</v>
      </c>
      <c r="O1607" s="12">
        <f t="shared" si="330"/>
        <v>0</v>
      </c>
      <c r="P1607" s="11" t="str">
        <f t="shared" si="331"/>
        <v>Low Cost per Unit</v>
      </c>
      <c r="Q1607" s="12">
        <f t="shared" si="332"/>
        <v>0</v>
      </c>
      <c r="R1607" s="12">
        <f t="shared" si="333"/>
        <v>3.5975999999999999</v>
      </c>
      <c r="S1607" s="12">
        <f t="shared" si="334"/>
        <v>0</v>
      </c>
      <c r="T1607" s="12">
        <f t="shared" si="335"/>
        <v>0</v>
      </c>
      <c r="U1607" s="12">
        <f t="shared" si="336"/>
        <v>0</v>
      </c>
      <c r="V1607" s="13" t="str">
        <f t="shared" ca="1" si="337"/>
        <v>Greater Than 8 Weeks Old</v>
      </c>
    </row>
    <row r="1608" spans="1:22" x14ac:dyDescent="0.45">
      <c r="A1608" s="2" t="s">
        <v>18</v>
      </c>
      <c r="B1608" s="5">
        <v>43691</v>
      </c>
      <c r="C1608" s="5" t="s">
        <v>376</v>
      </c>
      <c r="D1608" s="5" t="s">
        <v>377</v>
      </c>
      <c r="E1608" s="6">
        <v>2</v>
      </c>
      <c r="F1608" s="3">
        <v>50</v>
      </c>
      <c r="G1608" s="3">
        <v>13.6</v>
      </c>
      <c r="H1608" s="8">
        <f t="shared" si="325"/>
        <v>6.8</v>
      </c>
      <c r="I1608" s="3">
        <v>36.4</v>
      </c>
      <c r="J1608" s="4">
        <v>0.73</v>
      </c>
      <c r="K1608" s="2" t="str">
        <f t="shared" si="326"/>
        <v>Wednesday</v>
      </c>
      <c r="L1608" s="5">
        <f t="shared" si="327"/>
        <v>43694</v>
      </c>
      <c r="M1608" s="2" t="str">
        <f t="shared" si="328"/>
        <v>Saturday</v>
      </c>
      <c r="N1608" s="2" t="str">
        <f t="shared" si="329"/>
        <v>Saturday</v>
      </c>
      <c r="O1608" s="12">
        <f t="shared" si="330"/>
        <v>0</v>
      </c>
      <c r="P1608" s="11" t="str">
        <f t="shared" si="331"/>
        <v>Low Cost per Unit</v>
      </c>
      <c r="Q1608" s="12">
        <f t="shared" si="332"/>
        <v>0</v>
      </c>
      <c r="R1608" s="12">
        <f t="shared" si="333"/>
        <v>1.5</v>
      </c>
      <c r="S1608" s="12">
        <f t="shared" si="334"/>
        <v>0</v>
      </c>
      <c r="T1608" s="12">
        <f t="shared" si="335"/>
        <v>0</v>
      </c>
      <c r="U1608" s="12">
        <f t="shared" si="336"/>
        <v>0</v>
      </c>
      <c r="V1608" s="13" t="str">
        <f t="shared" ca="1" si="337"/>
        <v>Greater Than 8 Weeks Old</v>
      </c>
    </row>
    <row r="1609" spans="1:22" x14ac:dyDescent="0.45">
      <c r="A1609" s="2" t="s">
        <v>19</v>
      </c>
      <c r="B1609" s="5">
        <v>43691</v>
      </c>
      <c r="C1609" s="5" t="s">
        <v>378</v>
      </c>
      <c r="D1609" s="5" t="s">
        <v>379</v>
      </c>
      <c r="E1609" s="6">
        <v>1</v>
      </c>
      <c r="F1609" s="3">
        <v>69</v>
      </c>
      <c r="G1609" s="3">
        <v>20.059999999999999</v>
      </c>
      <c r="H1609" s="8">
        <f t="shared" si="325"/>
        <v>20.059999999999999</v>
      </c>
      <c r="I1609" s="3">
        <v>48.94</v>
      </c>
      <c r="J1609" s="4">
        <v>0.71</v>
      </c>
      <c r="K1609" s="2" t="str">
        <f t="shared" si="326"/>
        <v>Wednesday</v>
      </c>
      <c r="L1609" s="5">
        <f t="shared" si="327"/>
        <v>43694</v>
      </c>
      <c r="M1609" s="2" t="str">
        <f t="shared" si="328"/>
        <v>Saturday</v>
      </c>
      <c r="N1609" s="2" t="str">
        <f t="shared" si="329"/>
        <v>Saturday</v>
      </c>
      <c r="O1609" s="12">
        <f t="shared" si="330"/>
        <v>0</v>
      </c>
      <c r="P1609" s="11" t="str">
        <f t="shared" si="331"/>
        <v>High Cost per Unit</v>
      </c>
      <c r="Q1609" s="12">
        <f t="shared" si="332"/>
        <v>0</v>
      </c>
      <c r="R1609" s="12">
        <f t="shared" si="333"/>
        <v>0</v>
      </c>
      <c r="S1609" s="12">
        <f t="shared" si="334"/>
        <v>0</v>
      </c>
      <c r="T1609" s="12">
        <f t="shared" si="335"/>
        <v>0</v>
      </c>
      <c r="U1609" s="12">
        <f t="shared" si="336"/>
        <v>0</v>
      </c>
      <c r="V1609" s="13" t="str">
        <f t="shared" ca="1" si="337"/>
        <v>Greater Than 8 Weeks Old</v>
      </c>
    </row>
    <row r="1610" spans="1:22" x14ac:dyDescent="0.45">
      <c r="A1610" s="2" t="s">
        <v>20</v>
      </c>
      <c r="B1610" s="5">
        <v>43691</v>
      </c>
      <c r="C1610" s="5" t="s">
        <v>376</v>
      </c>
      <c r="D1610" s="5" t="s">
        <v>377</v>
      </c>
      <c r="E1610" s="6">
        <v>1</v>
      </c>
      <c r="F1610" s="3">
        <v>22</v>
      </c>
      <c r="G1610" s="3">
        <v>5.25</v>
      </c>
      <c r="H1610" s="8">
        <f t="shared" si="325"/>
        <v>5.25</v>
      </c>
      <c r="I1610" s="3">
        <v>16.75</v>
      </c>
      <c r="J1610" s="4">
        <v>0.76</v>
      </c>
      <c r="K1610" s="2" t="str">
        <f t="shared" si="326"/>
        <v>Wednesday</v>
      </c>
      <c r="L1610" s="5">
        <f t="shared" si="327"/>
        <v>43694</v>
      </c>
      <c r="M1610" s="2" t="str">
        <f t="shared" si="328"/>
        <v>Saturday</v>
      </c>
      <c r="N1610" s="2" t="str">
        <f t="shared" si="329"/>
        <v>Saturday</v>
      </c>
      <c r="O1610" s="12">
        <f t="shared" si="330"/>
        <v>0</v>
      </c>
      <c r="P1610" s="11" t="str">
        <f t="shared" si="331"/>
        <v>Low Cost per Unit</v>
      </c>
      <c r="Q1610" s="12">
        <f t="shared" si="332"/>
        <v>0</v>
      </c>
      <c r="R1610" s="12">
        <f t="shared" si="333"/>
        <v>0</v>
      </c>
      <c r="S1610" s="12">
        <f t="shared" si="334"/>
        <v>0</v>
      </c>
      <c r="T1610" s="12">
        <f t="shared" si="335"/>
        <v>0</v>
      </c>
      <c r="U1610" s="12">
        <f t="shared" si="336"/>
        <v>0</v>
      </c>
      <c r="V1610" s="13" t="str">
        <f t="shared" ca="1" si="337"/>
        <v>Greater Than 8 Weeks Old</v>
      </c>
    </row>
    <row r="1611" spans="1:22" x14ac:dyDescent="0.45">
      <c r="A1611" s="2" t="s">
        <v>21</v>
      </c>
      <c r="B1611" s="5">
        <v>43691</v>
      </c>
      <c r="C1611" s="5" t="s">
        <v>376</v>
      </c>
      <c r="D1611" s="5" t="s">
        <v>377</v>
      </c>
      <c r="E1611" s="6">
        <v>5</v>
      </c>
      <c r="F1611" s="3">
        <v>110</v>
      </c>
      <c r="G1611" s="3">
        <v>31.75</v>
      </c>
      <c r="H1611" s="8">
        <f t="shared" si="325"/>
        <v>6.35</v>
      </c>
      <c r="I1611" s="3">
        <v>78.25</v>
      </c>
      <c r="J1611" s="4">
        <v>0.71</v>
      </c>
      <c r="K1611" s="2" t="str">
        <f t="shared" si="326"/>
        <v>Wednesday</v>
      </c>
      <c r="L1611" s="5">
        <f t="shared" si="327"/>
        <v>43694</v>
      </c>
      <c r="M1611" s="2" t="str">
        <f t="shared" si="328"/>
        <v>Saturday</v>
      </c>
      <c r="N1611" s="2" t="str">
        <f t="shared" si="329"/>
        <v>Saturday</v>
      </c>
      <c r="O1611" s="12">
        <f t="shared" si="330"/>
        <v>0</v>
      </c>
      <c r="P1611" s="11" t="str">
        <f t="shared" si="331"/>
        <v>Low Cost per Unit</v>
      </c>
      <c r="Q1611" s="12">
        <f t="shared" si="332"/>
        <v>0</v>
      </c>
      <c r="R1611" s="12">
        <f t="shared" si="333"/>
        <v>3.3</v>
      </c>
      <c r="S1611" s="12">
        <f t="shared" si="334"/>
        <v>0</v>
      </c>
      <c r="T1611" s="12">
        <f t="shared" si="335"/>
        <v>0</v>
      </c>
      <c r="U1611" s="12">
        <f t="shared" si="336"/>
        <v>0</v>
      </c>
      <c r="V1611" s="13" t="str">
        <f t="shared" ca="1" si="337"/>
        <v>Greater Than 8 Weeks Old</v>
      </c>
    </row>
    <row r="1612" spans="1:22" x14ac:dyDescent="0.45">
      <c r="A1612" s="2" t="s">
        <v>215</v>
      </c>
      <c r="B1612" s="5">
        <v>43691</v>
      </c>
      <c r="C1612" s="5" t="s">
        <v>378</v>
      </c>
      <c r="D1612" s="5" t="s">
        <v>379</v>
      </c>
      <c r="E1612" s="6">
        <v>17</v>
      </c>
      <c r="F1612" s="3">
        <v>169.83</v>
      </c>
      <c r="G1612" s="3">
        <v>64.599999999999994</v>
      </c>
      <c r="H1612" s="8">
        <f t="shared" si="325"/>
        <v>3.8</v>
      </c>
      <c r="I1612" s="3">
        <v>105.23</v>
      </c>
      <c r="J1612" s="4">
        <v>0.62</v>
      </c>
      <c r="K1612" s="2" t="str">
        <f t="shared" si="326"/>
        <v>Wednesday</v>
      </c>
      <c r="L1612" s="5">
        <f t="shared" si="327"/>
        <v>43694</v>
      </c>
      <c r="M1612" s="2" t="str">
        <f t="shared" si="328"/>
        <v>Saturday</v>
      </c>
      <c r="N1612" s="2" t="str">
        <f t="shared" si="329"/>
        <v>Saturday</v>
      </c>
      <c r="O1612" s="12">
        <f t="shared" si="330"/>
        <v>0</v>
      </c>
      <c r="P1612" s="11" t="str">
        <f t="shared" si="331"/>
        <v>Low Cost per Unit</v>
      </c>
      <c r="Q1612" s="12">
        <f t="shared" si="332"/>
        <v>0</v>
      </c>
      <c r="R1612" s="12">
        <f t="shared" si="333"/>
        <v>5.0949</v>
      </c>
      <c r="S1612" s="12">
        <f t="shared" si="334"/>
        <v>0</v>
      </c>
      <c r="T1612" s="12">
        <f t="shared" si="335"/>
        <v>0</v>
      </c>
      <c r="U1612" s="12">
        <f t="shared" si="336"/>
        <v>0</v>
      </c>
      <c r="V1612" s="13" t="str">
        <f t="shared" ca="1" si="337"/>
        <v>Greater Than 8 Weeks Old</v>
      </c>
    </row>
    <row r="1613" spans="1:22" x14ac:dyDescent="0.45">
      <c r="A1613" s="2" t="s">
        <v>316</v>
      </c>
      <c r="B1613" s="5">
        <v>43691</v>
      </c>
      <c r="C1613" s="5" t="s">
        <v>375</v>
      </c>
      <c r="D1613" s="5" t="s">
        <v>382</v>
      </c>
      <c r="E1613" s="6">
        <v>1</v>
      </c>
      <c r="F1613" s="3">
        <v>21.99</v>
      </c>
      <c r="G1613" s="3">
        <v>17.149999999999999</v>
      </c>
      <c r="H1613" s="8">
        <f t="shared" si="325"/>
        <v>17.149999999999999</v>
      </c>
      <c r="I1613" s="3">
        <v>4.84</v>
      </c>
      <c r="J1613" s="4">
        <v>0.22</v>
      </c>
      <c r="K1613" s="2" t="str">
        <f t="shared" si="326"/>
        <v>Wednesday</v>
      </c>
      <c r="L1613" s="5">
        <f t="shared" si="327"/>
        <v>43694</v>
      </c>
      <c r="M1613" s="2" t="str">
        <f t="shared" si="328"/>
        <v>Saturday</v>
      </c>
      <c r="N1613" s="2" t="str">
        <f t="shared" si="329"/>
        <v>Saturday</v>
      </c>
      <c r="O1613" s="12">
        <f t="shared" si="330"/>
        <v>0</v>
      </c>
      <c r="P1613" s="11" t="str">
        <f t="shared" si="331"/>
        <v>High Cost per Unit</v>
      </c>
      <c r="Q1613" s="12">
        <f t="shared" si="332"/>
        <v>0</v>
      </c>
      <c r="R1613" s="12">
        <f t="shared" si="333"/>
        <v>0</v>
      </c>
      <c r="S1613" s="12">
        <f t="shared" si="334"/>
        <v>0</v>
      </c>
      <c r="T1613" s="12">
        <f t="shared" si="335"/>
        <v>0</v>
      </c>
      <c r="U1613" s="12">
        <f t="shared" si="336"/>
        <v>0</v>
      </c>
      <c r="V1613" s="13" t="str">
        <f t="shared" ca="1" si="337"/>
        <v>Greater Than 8 Weeks Old</v>
      </c>
    </row>
    <row r="1614" spans="1:22" x14ac:dyDescent="0.45">
      <c r="A1614" s="2" t="s">
        <v>162</v>
      </c>
      <c r="B1614" s="5">
        <v>43691</v>
      </c>
      <c r="C1614" s="5" t="s">
        <v>383</v>
      </c>
      <c r="D1614" s="5" t="s">
        <v>384</v>
      </c>
      <c r="E1614" s="6">
        <v>9</v>
      </c>
      <c r="F1614" s="3">
        <v>71.91</v>
      </c>
      <c r="G1614" s="3">
        <v>28.8</v>
      </c>
      <c r="H1614" s="8">
        <f t="shared" si="325"/>
        <v>3.2</v>
      </c>
      <c r="I1614" s="3">
        <v>43.11</v>
      </c>
      <c r="J1614" s="4">
        <v>0.6</v>
      </c>
      <c r="K1614" s="2" t="str">
        <f t="shared" si="326"/>
        <v>Wednesday</v>
      </c>
      <c r="L1614" s="5">
        <f t="shared" si="327"/>
        <v>43694</v>
      </c>
      <c r="M1614" s="2" t="str">
        <f t="shared" si="328"/>
        <v>Saturday</v>
      </c>
      <c r="N1614" s="2" t="str">
        <f t="shared" si="329"/>
        <v>Saturday</v>
      </c>
      <c r="O1614" s="12">
        <f t="shared" si="330"/>
        <v>0</v>
      </c>
      <c r="P1614" s="11" t="str">
        <f t="shared" si="331"/>
        <v>Low Cost per Unit</v>
      </c>
      <c r="Q1614" s="12">
        <f t="shared" si="332"/>
        <v>0</v>
      </c>
      <c r="R1614" s="12">
        <f t="shared" si="333"/>
        <v>2.1572999999999998</v>
      </c>
      <c r="S1614" s="12">
        <f t="shared" si="334"/>
        <v>0</v>
      </c>
      <c r="T1614" s="12">
        <f t="shared" si="335"/>
        <v>0</v>
      </c>
      <c r="U1614" s="12">
        <f t="shared" si="336"/>
        <v>0</v>
      </c>
      <c r="V1614" s="13" t="str">
        <f t="shared" ca="1" si="337"/>
        <v>Greater Than 8 Weeks Old</v>
      </c>
    </row>
    <row r="1615" spans="1:22" x14ac:dyDescent="0.45">
      <c r="A1615" s="2" t="s">
        <v>216</v>
      </c>
      <c r="B1615" s="5">
        <v>43691</v>
      </c>
      <c r="C1615" s="5" t="s">
        <v>383</v>
      </c>
      <c r="D1615" s="5" t="s">
        <v>385</v>
      </c>
      <c r="E1615" s="6">
        <v>13</v>
      </c>
      <c r="F1615" s="3">
        <v>116.87</v>
      </c>
      <c r="G1615" s="3">
        <v>55.9</v>
      </c>
      <c r="H1615" s="8">
        <f t="shared" si="325"/>
        <v>4.3</v>
      </c>
      <c r="I1615" s="3">
        <v>60.97</v>
      </c>
      <c r="J1615" s="4">
        <v>0.52</v>
      </c>
      <c r="K1615" s="2" t="str">
        <f t="shared" si="326"/>
        <v>Wednesday</v>
      </c>
      <c r="L1615" s="5">
        <f t="shared" si="327"/>
        <v>43694</v>
      </c>
      <c r="M1615" s="2" t="str">
        <f t="shared" si="328"/>
        <v>Saturday</v>
      </c>
      <c r="N1615" s="2" t="str">
        <f t="shared" si="329"/>
        <v>Saturday</v>
      </c>
      <c r="O1615" s="12">
        <f t="shared" si="330"/>
        <v>0</v>
      </c>
      <c r="P1615" s="11" t="str">
        <f t="shared" si="331"/>
        <v>Low Cost per Unit</v>
      </c>
      <c r="Q1615" s="12">
        <f t="shared" si="332"/>
        <v>0</v>
      </c>
      <c r="R1615" s="12">
        <f t="shared" si="333"/>
        <v>3.5061</v>
      </c>
      <c r="S1615" s="12">
        <f t="shared" si="334"/>
        <v>0</v>
      </c>
      <c r="T1615" s="12">
        <f t="shared" si="335"/>
        <v>0</v>
      </c>
      <c r="U1615" s="12">
        <f t="shared" si="336"/>
        <v>0</v>
      </c>
      <c r="V1615" s="13" t="str">
        <f t="shared" ca="1" si="337"/>
        <v>Greater Than 8 Weeks Old</v>
      </c>
    </row>
    <row r="1616" spans="1:22" x14ac:dyDescent="0.45">
      <c r="A1616" s="2" t="s">
        <v>217</v>
      </c>
      <c r="B1616" s="5">
        <v>43691</v>
      </c>
      <c r="C1616" s="5" t="s">
        <v>383</v>
      </c>
      <c r="D1616" s="5" t="s">
        <v>385</v>
      </c>
      <c r="E1616" s="6">
        <v>7</v>
      </c>
      <c r="F1616" s="3">
        <v>62.93</v>
      </c>
      <c r="G1616" s="3">
        <v>27.86</v>
      </c>
      <c r="H1616" s="8">
        <f t="shared" si="325"/>
        <v>3.98</v>
      </c>
      <c r="I1616" s="3">
        <v>35.07</v>
      </c>
      <c r="J1616" s="4">
        <v>0.56000000000000005</v>
      </c>
      <c r="K1616" s="2" t="str">
        <f t="shared" si="326"/>
        <v>Wednesday</v>
      </c>
      <c r="L1616" s="5">
        <f t="shared" si="327"/>
        <v>43694</v>
      </c>
      <c r="M1616" s="2" t="str">
        <f t="shared" si="328"/>
        <v>Saturday</v>
      </c>
      <c r="N1616" s="2" t="str">
        <f t="shared" si="329"/>
        <v>Saturday</v>
      </c>
      <c r="O1616" s="12">
        <f t="shared" si="330"/>
        <v>0</v>
      </c>
      <c r="P1616" s="11" t="str">
        <f t="shared" si="331"/>
        <v>Low Cost per Unit</v>
      </c>
      <c r="Q1616" s="12">
        <f t="shared" si="332"/>
        <v>0</v>
      </c>
      <c r="R1616" s="12">
        <f t="shared" si="333"/>
        <v>1.8878999999999999</v>
      </c>
      <c r="S1616" s="12">
        <f t="shared" si="334"/>
        <v>0</v>
      </c>
      <c r="T1616" s="12">
        <f t="shared" si="335"/>
        <v>0</v>
      </c>
      <c r="U1616" s="12">
        <f t="shared" si="336"/>
        <v>0</v>
      </c>
      <c r="V1616" s="13" t="str">
        <f t="shared" ca="1" si="337"/>
        <v>Greater Than 8 Weeks Old</v>
      </c>
    </row>
    <row r="1617" spans="1:22" x14ac:dyDescent="0.45">
      <c r="A1617" s="2" t="s">
        <v>23</v>
      </c>
      <c r="B1617" s="5">
        <v>43691</v>
      </c>
      <c r="C1617" s="5" t="s">
        <v>383</v>
      </c>
      <c r="D1617" s="5" t="s">
        <v>385</v>
      </c>
      <c r="E1617" s="6">
        <v>4</v>
      </c>
      <c r="F1617" s="3">
        <v>56</v>
      </c>
      <c r="G1617" s="3">
        <v>11</v>
      </c>
      <c r="H1617" s="8">
        <f t="shared" si="325"/>
        <v>2.75</v>
      </c>
      <c r="I1617" s="3">
        <v>45</v>
      </c>
      <c r="J1617" s="4">
        <v>0.8</v>
      </c>
      <c r="K1617" s="2" t="str">
        <f t="shared" si="326"/>
        <v>Wednesday</v>
      </c>
      <c r="L1617" s="5">
        <f t="shared" si="327"/>
        <v>43694</v>
      </c>
      <c r="M1617" s="2" t="str">
        <f t="shared" si="328"/>
        <v>Saturday</v>
      </c>
      <c r="N1617" s="2" t="str">
        <f t="shared" si="329"/>
        <v>Saturday</v>
      </c>
      <c r="O1617" s="12">
        <f t="shared" si="330"/>
        <v>0</v>
      </c>
      <c r="P1617" s="11" t="str">
        <f t="shared" si="331"/>
        <v>Low Cost per Unit</v>
      </c>
      <c r="Q1617" s="12">
        <f t="shared" si="332"/>
        <v>0</v>
      </c>
      <c r="R1617" s="12">
        <f t="shared" si="333"/>
        <v>1.68</v>
      </c>
      <c r="S1617" s="12">
        <f t="shared" si="334"/>
        <v>0</v>
      </c>
      <c r="T1617" s="12">
        <f t="shared" si="335"/>
        <v>0</v>
      </c>
      <c r="U1617" s="12">
        <f t="shared" si="336"/>
        <v>0</v>
      </c>
      <c r="V1617" s="13" t="str">
        <f t="shared" ca="1" si="337"/>
        <v>Greater Than 8 Weeks Old</v>
      </c>
    </row>
    <row r="1618" spans="1:22" x14ac:dyDescent="0.45">
      <c r="A1618" s="2" t="s">
        <v>218</v>
      </c>
      <c r="B1618" s="5">
        <v>43691</v>
      </c>
      <c r="C1618" s="5" t="s">
        <v>369</v>
      </c>
      <c r="D1618" s="5" t="s">
        <v>372</v>
      </c>
      <c r="E1618" s="6">
        <v>3</v>
      </c>
      <c r="F1618" s="3">
        <v>56.97</v>
      </c>
      <c r="G1618" s="3">
        <v>30</v>
      </c>
      <c r="H1618" s="8">
        <f t="shared" si="325"/>
        <v>10</v>
      </c>
      <c r="I1618" s="3">
        <v>26.97</v>
      </c>
      <c r="J1618" s="4">
        <v>0.47</v>
      </c>
      <c r="K1618" s="2" t="str">
        <f t="shared" si="326"/>
        <v>Wednesday</v>
      </c>
      <c r="L1618" s="5">
        <f t="shared" si="327"/>
        <v>43694</v>
      </c>
      <c r="M1618" s="2" t="str">
        <f t="shared" si="328"/>
        <v>Saturday</v>
      </c>
      <c r="N1618" s="2" t="str">
        <f t="shared" si="329"/>
        <v>Saturday</v>
      </c>
      <c r="O1618" s="12">
        <f t="shared" si="330"/>
        <v>0</v>
      </c>
      <c r="P1618" s="11" t="str">
        <f t="shared" si="331"/>
        <v>Low Cost per Unit</v>
      </c>
      <c r="Q1618" s="12">
        <f t="shared" si="332"/>
        <v>0</v>
      </c>
      <c r="R1618" s="12">
        <f t="shared" si="333"/>
        <v>1.7090999999999998</v>
      </c>
      <c r="S1618" s="12">
        <f t="shared" si="334"/>
        <v>0</v>
      </c>
      <c r="T1618" s="12">
        <f t="shared" si="335"/>
        <v>0</v>
      </c>
      <c r="U1618" s="12">
        <f t="shared" si="336"/>
        <v>0</v>
      </c>
      <c r="V1618" s="13" t="str">
        <f t="shared" ca="1" si="337"/>
        <v>Greater Than 8 Weeks Old</v>
      </c>
    </row>
    <row r="1619" spans="1:22" x14ac:dyDescent="0.45">
      <c r="A1619" s="2" t="s">
        <v>136</v>
      </c>
      <c r="B1619" s="5">
        <v>43691</v>
      </c>
      <c r="C1619" s="5" t="s">
        <v>376</v>
      </c>
      <c r="D1619" s="5" t="s">
        <v>377</v>
      </c>
      <c r="E1619" s="6">
        <v>25</v>
      </c>
      <c r="F1619" s="3">
        <v>174.75</v>
      </c>
      <c r="G1619" s="3">
        <v>43.75</v>
      </c>
      <c r="H1619" s="8">
        <f t="shared" si="325"/>
        <v>1.75</v>
      </c>
      <c r="I1619" s="3">
        <v>131</v>
      </c>
      <c r="J1619" s="4">
        <v>0.75</v>
      </c>
      <c r="K1619" s="2" t="str">
        <f t="shared" si="326"/>
        <v>Wednesday</v>
      </c>
      <c r="L1619" s="5">
        <f t="shared" si="327"/>
        <v>43694</v>
      </c>
      <c r="M1619" s="2" t="str">
        <f t="shared" si="328"/>
        <v>Saturday</v>
      </c>
      <c r="N1619" s="2" t="str">
        <f t="shared" si="329"/>
        <v>Saturday</v>
      </c>
      <c r="O1619" s="12">
        <f t="shared" si="330"/>
        <v>0</v>
      </c>
      <c r="P1619" s="11" t="str">
        <f t="shared" si="331"/>
        <v>Low Cost per Unit</v>
      </c>
      <c r="Q1619" s="12">
        <f t="shared" si="332"/>
        <v>0</v>
      </c>
      <c r="R1619" s="12">
        <f t="shared" si="333"/>
        <v>5.2424999999999997</v>
      </c>
      <c r="S1619" s="12">
        <f t="shared" si="334"/>
        <v>0</v>
      </c>
      <c r="T1619" s="12">
        <f t="shared" si="335"/>
        <v>0</v>
      </c>
      <c r="U1619" s="12">
        <f t="shared" si="336"/>
        <v>0</v>
      </c>
      <c r="V1619" s="13" t="str">
        <f t="shared" ca="1" si="337"/>
        <v>Greater Than 8 Weeks Old</v>
      </c>
    </row>
    <row r="1620" spans="1:22" x14ac:dyDescent="0.45">
      <c r="A1620" s="2" t="s">
        <v>24</v>
      </c>
      <c r="B1620" s="5">
        <v>43691</v>
      </c>
      <c r="C1620" s="5" t="s">
        <v>375</v>
      </c>
      <c r="D1620" s="5" t="s">
        <v>377</v>
      </c>
      <c r="E1620" s="6">
        <v>8</v>
      </c>
      <c r="F1620" s="3">
        <v>79.92</v>
      </c>
      <c r="G1620" s="3">
        <v>23.6</v>
      </c>
      <c r="H1620" s="8">
        <f t="shared" si="325"/>
        <v>2.95</v>
      </c>
      <c r="I1620" s="3">
        <v>56.32</v>
      </c>
      <c r="J1620" s="4">
        <v>0.7</v>
      </c>
      <c r="K1620" s="2" t="str">
        <f t="shared" si="326"/>
        <v>Wednesday</v>
      </c>
      <c r="L1620" s="5">
        <f t="shared" si="327"/>
        <v>43694</v>
      </c>
      <c r="M1620" s="2" t="str">
        <f t="shared" si="328"/>
        <v>Saturday</v>
      </c>
      <c r="N1620" s="2" t="str">
        <f t="shared" si="329"/>
        <v>Saturday</v>
      </c>
      <c r="O1620" s="12">
        <f t="shared" si="330"/>
        <v>0</v>
      </c>
      <c r="P1620" s="11" t="str">
        <f t="shared" si="331"/>
        <v>Low Cost per Unit</v>
      </c>
      <c r="Q1620" s="12">
        <f t="shared" si="332"/>
        <v>0</v>
      </c>
      <c r="R1620" s="12">
        <f t="shared" si="333"/>
        <v>2.3976000000000002</v>
      </c>
      <c r="S1620" s="12">
        <f t="shared" si="334"/>
        <v>0</v>
      </c>
      <c r="T1620" s="12">
        <f t="shared" si="335"/>
        <v>0</v>
      </c>
      <c r="U1620" s="12">
        <f t="shared" si="336"/>
        <v>0</v>
      </c>
      <c r="V1620" s="13" t="str">
        <f t="shared" ca="1" si="337"/>
        <v>Greater Than 8 Weeks Old</v>
      </c>
    </row>
    <row r="1621" spans="1:22" x14ac:dyDescent="0.45">
      <c r="A1621" s="2" t="s">
        <v>99</v>
      </c>
      <c r="B1621" s="5">
        <v>43691</v>
      </c>
      <c r="C1621" s="5" t="s">
        <v>378</v>
      </c>
      <c r="D1621" s="5" t="s">
        <v>379</v>
      </c>
      <c r="E1621" s="6">
        <v>2</v>
      </c>
      <c r="F1621" s="3">
        <v>44</v>
      </c>
      <c r="G1621" s="3">
        <v>4.0999999999999996</v>
      </c>
      <c r="H1621" s="8">
        <f t="shared" si="325"/>
        <v>2.0499999999999998</v>
      </c>
      <c r="I1621" s="3">
        <v>39.9</v>
      </c>
      <c r="J1621" s="4">
        <v>0.91</v>
      </c>
      <c r="K1621" s="2" t="str">
        <f t="shared" si="326"/>
        <v>Wednesday</v>
      </c>
      <c r="L1621" s="5">
        <f t="shared" si="327"/>
        <v>43694</v>
      </c>
      <c r="M1621" s="2" t="str">
        <f t="shared" si="328"/>
        <v>Saturday</v>
      </c>
      <c r="N1621" s="2" t="str">
        <f t="shared" si="329"/>
        <v>Saturday</v>
      </c>
      <c r="O1621" s="12">
        <f t="shared" si="330"/>
        <v>0</v>
      </c>
      <c r="P1621" s="11" t="str">
        <f t="shared" si="331"/>
        <v>Low Cost per Unit</v>
      </c>
      <c r="Q1621" s="12">
        <f t="shared" si="332"/>
        <v>0</v>
      </c>
      <c r="R1621" s="12">
        <f t="shared" si="333"/>
        <v>1.3199999999999998</v>
      </c>
      <c r="S1621" s="12">
        <f t="shared" si="334"/>
        <v>0</v>
      </c>
      <c r="T1621" s="12">
        <f t="shared" si="335"/>
        <v>0</v>
      </c>
      <c r="U1621" s="12">
        <f t="shared" si="336"/>
        <v>0</v>
      </c>
      <c r="V1621" s="13" t="str">
        <f t="shared" ca="1" si="337"/>
        <v>Greater Than 8 Weeks Old</v>
      </c>
    </row>
    <row r="1622" spans="1:22" x14ac:dyDescent="0.45">
      <c r="A1622" s="2" t="s">
        <v>26</v>
      </c>
      <c r="B1622" s="5">
        <v>43691</v>
      </c>
      <c r="C1622" s="5" t="s">
        <v>378</v>
      </c>
      <c r="D1622" s="5" t="s">
        <v>379</v>
      </c>
      <c r="E1622" s="6">
        <v>1</v>
      </c>
      <c r="F1622" s="3">
        <v>65</v>
      </c>
      <c r="G1622" s="3">
        <v>16.2</v>
      </c>
      <c r="H1622" s="8">
        <f t="shared" si="325"/>
        <v>16.2</v>
      </c>
      <c r="I1622" s="3">
        <v>48.8</v>
      </c>
      <c r="J1622" s="4">
        <v>0.75</v>
      </c>
      <c r="K1622" s="2" t="str">
        <f t="shared" si="326"/>
        <v>Wednesday</v>
      </c>
      <c r="L1622" s="5">
        <f t="shared" si="327"/>
        <v>43694</v>
      </c>
      <c r="M1622" s="2" t="str">
        <f t="shared" si="328"/>
        <v>Saturday</v>
      </c>
      <c r="N1622" s="2" t="str">
        <f t="shared" si="329"/>
        <v>Saturday</v>
      </c>
      <c r="O1622" s="12">
        <f t="shared" si="330"/>
        <v>0</v>
      </c>
      <c r="P1622" s="11" t="str">
        <f t="shared" si="331"/>
        <v>Low Cost per Unit</v>
      </c>
      <c r="Q1622" s="12">
        <f t="shared" si="332"/>
        <v>0</v>
      </c>
      <c r="R1622" s="12">
        <f t="shared" si="333"/>
        <v>0</v>
      </c>
      <c r="S1622" s="12">
        <f t="shared" si="334"/>
        <v>0</v>
      </c>
      <c r="T1622" s="12">
        <f t="shared" si="335"/>
        <v>0</v>
      </c>
      <c r="U1622" s="12">
        <f t="shared" si="336"/>
        <v>0</v>
      </c>
      <c r="V1622" s="13" t="str">
        <f t="shared" ca="1" si="337"/>
        <v>Greater Than 8 Weeks Old</v>
      </c>
    </row>
    <row r="1623" spans="1:22" x14ac:dyDescent="0.45">
      <c r="A1623" s="2" t="s">
        <v>219</v>
      </c>
      <c r="B1623" s="5">
        <v>43691</v>
      </c>
      <c r="C1623" s="5" t="s">
        <v>380</v>
      </c>
      <c r="D1623" s="5" t="s">
        <v>381</v>
      </c>
      <c r="E1623" s="6">
        <v>2</v>
      </c>
      <c r="F1623" s="3">
        <v>38</v>
      </c>
      <c r="G1623" s="3">
        <v>9</v>
      </c>
      <c r="H1623" s="8">
        <f t="shared" si="325"/>
        <v>4.5</v>
      </c>
      <c r="I1623" s="3">
        <v>29</v>
      </c>
      <c r="J1623" s="4">
        <v>0.76</v>
      </c>
      <c r="K1623" s="2" t="str">
        <f t="shared" si="326"/>
        <v>Wednesday</v>
      </c>
      <c r="L1623" s="5">
        <f t="shared" si="327"/>
        <v>43694</v>
      </c>
      <c r="M1623" s="2" t="str">
        <f t="shared" si="328"/>
        <v>Saturday</v>
      </c>
      <c r="N1623" s="2" t="str">
        <f t="shared" si="329"/>
        <v>Saturday</v>
      </c>
      <c r="O1623" s="12">
        <f t="shared" si="330"/>
        <v>0</v>
      </c>
      <c r="P1623" s="11" t="str">
        <f t="shared" si="331"/>
        <v>Low Cost per Unit</v>
      </c>
      <c r="Q1623" s="12">
        <f t="shared" si="332"/>
        <v>0</v>
      </c>
      <c r="R1623" s="12">
        <f t="shared" si="333"/>
        <v>1.1399999999999999</v>
      </c>
      <c r="S1623" s="12">
        <f t="shared" si="334"/>
        <v>0</v>
      </c>
      <c r="T1623" s="12">
        <f t="shared" si="335"/>
        <v>0</v>
      </c>
      <c r="U1623" s="12">
        <f t="shared" si="336"/>
        <v>0</v>
      </c>
      <c r="V1623" s="13" t="str">
        <f t="shared" ca="1" si="337"/>
        <v>Greater Than 8 Weeks Old</v>
      </c>
    </row>
    <row r="1624" spans="1:22" x14ac:dyDescent="0.45">
      <c r="A1624" s="2" t="s">
        <v>100</v>
      </c>
      <c r="B1624" s="5">
        <v>43691</v>
      </c>
      <c r="C1624" s="5" t="s">
        <v>380</v>
      </c>
      <c r="D1624" s="5" t="s">
        <v>381</v>
      </c>
      <c r="E1624" s="6">
        <v>1</v>
      </c>
      <c r="F1624" s="3">
        <v>17</v>
      </c>
      <c r="G1624" s="3">
        <v>2.99</v>
      </c>
      <c r="H1624" s="8">
        <f t="shared" si="325"/>
        <v>2.99</v>
      </c>
      <c r="I1624" s="3">
        <v>14.01</v>
      </c>
      <c r="J1624" s="4">
        <v>0.82</v>
      </c>
      <c r="K1624" s="2" t="str">
        <f t="shared" si="326"/>
        <v>Wednesday</v>
      </c>
      <c r="L1624" s="5">
        <f t="shared" si="327"/>
        <v>43694</v>
      </c>
      <c r="M1624" s="2" t="str">
        <f t="shared" si="328"/>
        <v>Saturday</v>
      </c>
      <c r="N1624" s="2" t="str">
        <f t="shared" si="329"/>
        <v>Saturday</v>
      </c>
      <c r="O1624" s="12">
        <f t="shared" si="330"/>
        <v>0</v>
      </c>
      <c r="P1624" s="11" t="str">
        <f t="shared" si="331"/>
        <v>Low Cost per Unit</v>
      </c>
      <c r="Q1624" s="12">
        <f t="shared" si="332"/>
        <v>0</v>
      </c>
      <c r="R1624" s="12">
        <f t="shared" si="333"/>
        <v>0</v>
      </c>
      <c r="S1624" s="12">
        <f t="shared" si="334"/>
        <v>0</v>
      </c>
      <c r="T1624" s="12">
        <f t="shared" si="335"/>
        <v>0</v>
      </c>
      <c r="U1624" s="12">
        <f t="shared" si="336"/>
        <v>0</v>
      </c>
      <c r="V1624" s="13" t="str">
        <f t="shared" ca="1" si="337"/>
        <v>Greater Than 8 Weeks Old</v>
      </c>
    </row>
    <row r="1625" spans="1:22" x14ac:dyDescent="0.45">
      <c r="A1625" s="2" t="s">
        <v>27</v>
      </c>
      <c r="B1625" s="5">
        <v>43691</v>
      </c>
      <c r="C1625" s="5" t="s">
        <v>380</v>
      </c>
      <c r="D1625" s="5" t="s">
        <v>381</v>
      </c>
      <c r="E1625" s="6">
        <v>15</v>
      </c>
      <c r="F1625" s="3">
        <v>146.85</v>
      </c>
      <c r="G1625" s="3">
        <v>44.25</v>
      </c>
      <c r="H1625" s="8">
        <f t="shared" si="325"/>
        <v>2.95</v>
      </c>
      <c r="I1625" s="3">
        <v>102.6</v>
      </c>
      <c r="J1625" s="4">
        <v>0.7</v>
      </c>
      <c r="K1625" s="2" t="str">
        <f t="shared" si="326"/>
        <v>Wednesday</v>
      </c>
      <c r="L1625" s="5">
        <f t="shared" si="327"/>
        <v>43694</v>
      </c>
      <c r="M1625" s="2" t="str">
        <f t="shared" si="328"/>
        <v>Saturday</v>
      </c>
      <c r="N1625" s="2" t="str">
        <f t="shared" si="329"/>
        <v>Saturday</v>
      </c>
      <c r="O1625" s="12">
        <f t="shared" si="330"/>
        <v>0</v>
      </c>
      <c r="P1625" s="11" t="str">
        <f t="shared" si="331"/>
        <v>Low Cost per Unit</v>
      </c>
      <c r="Q1625" s="12">
        <f t="shared" si="332"/>
        <v>0</v>
      </c>
      <c r="R1625" s="12">
        <f t="shared" si="333"/>
        <v>4.4055</v>
      </c>
      <c r="S1625" s="12">
        <f t="shared" si="334"/>
        <v>0</v>
      </c>
      <c r="T1625" s="12">
        <f t="shared" si="335"/>
        <v>0</v>
      </c>
      <c r="U1625" s="12">
        <f t="shared" si="336"/>
        <v>0</v>
      </c>
      <c r="V1625" s="13" t="str">
        <f t="shared" ca="1" si="337"/>
        <v>Greater Than 8 Weeks Old</v>
      </c>
    </row>
    <row r="1626" spans="1:22" x14ac:dyDescent="0.45">
      <c r="A1626" s="2" t="s">
        <v>240</v>
      </c>
      <c r="B1626" s="5">
        <v>43691</v>
      </c>
      <c r="C1626" s="5" t="s">
        <v>371</v>
      </c>
      <c r="D1626" s="5" t="s">
        <v>371</v>
      </c>
      <c r="E1626" s="6">
        <v>5</v>
      </c>
      <c r="F1626" s="3">
        <v>54.95</v>
      </c>
      <c r="G1626" s="3">
        <v>18.75</v>
      </c>
      <c r="H1626" s="8">
        <f t="shared" si="325"/>
        <v>3.75</v>
      </c>
      <c r="I1626" s="3">
        <v>36.200000000000003</v>
      </c>
      <c r="J1626" s="4">
        <v>0.66</v>
      </c>
      <c r="K1626" s="2" t="str">
        <f t="shared" si="326"/>
        <v>Wednesday</v>
      </c>
      <c r="L1626" s="5">
        <f t="shared" si="327"/>
        <v>43694</v>
      </c>
      <c r="M1626" s="2" t="str">
        <f t="shared" si="328"/>
        <v>Saturday</v>
      </c>
      <c r="N1626" s="2" t="str">
        <f t="shared" si="329"/>
        <v>Saturday</v>
      </c>
      <c r="O1626" s="12">
        <f t="shared" si="330"/>
        <v>0</v>
      </c>
      <c r="P1626" s="11" t="str">
        <f t="shared" si="331"/>
        <v>Low Cost per Unit</v>
      </c>
      <c r="Q1626" s="12">
        <f t="shared" si="332"/>
        <v>0</v>
      </c>
      <c r="R1626" s="12">
        <f t="shared" si="333"/>
        <v>1.6485000000000001</v>
      </c>
      <c r="S1626" s="12">
        <f t="shared" si="334"/>
        <v>0</v>
      </c>
      <c r="T1626" s="12">
        <f t="shared" si="335"/>
        <v>0</v>
      </c>
      <c r="U1626" s="12">
        <f t="shared" si="336"/>
        <v>0</v>
      </c>
      <c r="V1626" s="13" t="str">
        <f t="shared" ca="1" si="337"/>
        <v>Greater Than 8 Weeks Old</v>
      </c>
    </row>
    <row r="1627" spans="1:22" x14ac:dyDescent="0.45">
      <c r="A1627" s="2" t="s">
        <v>163</v>
      </c>
      <c r="B1627" s="5">
        <v>43691</v>
      </c>
      <c r="C1627" s="5" t="s">
        <v>380</v>
      </c>
      <c r="D1627" s="5" t="s">
        <v>381</v>
      </c>
      <c r="E1627" s="6">
        <v>9</v>
      </c>
      <c r="F1627" s="3">
        <v>89.91</v>
      </c>
      <c r="G1627" s="3">
        <v>33.75</v>
      </c>
      <c r="H1627" s="8">
        <f t="shared" si="325"/>
        <v>3.75</v>
      </c>
      <c r="I1627" s="3">
        <v>56.16</v>
      </c>
      <c r="J1627" s="4">
        <v>0.62</v>
      </c>
      <c r="K1627" s="2" t="str">
        <f t="shared" si="326"/>
        <v>Wednesday</v>
      </c>
      <c r="L1627" s="5">
        <f t="shared" si="327"/>
        <v>43694</v>
      </c>
      <c r="M1627" s="2" t="str">
        <f t="shared" si="328"/>
        <v>Saturday</v>
      </c>
      <c r="N1627" s="2" t="str">
        <f t="shared" si="329"/>
        <v>Saturday</v>
      </c>
      <c r="O1627" s="12">
        <f t="shared" si="330"/>
        <v>0</v>
      </c>
      <c r="P1627" s="11" t="str">
        <f t="shared" si="331"/>
        <v>Low Cost per Unit</v>
      </c>
      <c r="Q1627" s="12">
        <f t="shared" si="332"/>
        <v>0</v>
      </c>
      <c r="R1627" s="12">
        <f t="shared" si="333"/>
        <v>2.6972999999999998</v>
      </c>
      <c r="S1627" s="12">
        <f t="shared" si="334"/>
        <v>0</v>
      </c>
      <c r="T1627" s="12">
        <f t="shared" si="335"/>
        <v>0</v>
      </c>
      <c r="U1627" s="12">
        <f t="shared" si="336"/>
        <v>0</v>
      </c>
      <c r="V1627" s="13" t="str">
        <f t="shared" ca="1" si="337"/>
        <v>Greater Than 8 Weeks Old</v>
      </c>
    </row>
    <row r="1628" spans="1:22" x14ac:dyDescent="0.45">
      <c r="A1628" s="2" t="s">
        <v>29</v>
      </c>
      <c r="B1628" s="5">
        <v>43691</v>
      </c>
      <c r="C1628" s="5" t="s">
        <v>369</v>
      </c>
      <c r="D1628" s="5" t="s">
        <v>389</v>
      </c>
      <c r="E1628" s="6">
        <v>5</v>
      </c>
      <c r="F1628" s="3">
        <v>364.95</v>
      </c>
      <c r="G1628" s="3">
        <v>189.2</v>
      </c>
      <c r="H1628" s="8">
        <f t="shared" si="325"/>
        <v>37.839999999999996</v>
      </c>
      <c r="I1628" s="3">
        <v>175.75</v>
      </c>
      <c r="J1628" s="4">
        <v>0.48</v>
      </c>
      <c r="K1628" s="2" t="str">
        <f t="shared" si="326"/>
        <v>Wednesday</v>
      </c>
      <c r="L1628" s="5">
        <f t="shared" si="327"/>
        <v>43694</v>
      </c>
      <c r="M1628" s="2" t="str">
        <f t="shared" si="328"/>
        <v>Saturday</v>
      </c>
      <c r="N1628" s="2" t="str">
        <f t="shared" si="329"/>
        <v>Saturday</v>
      </c>
      <c r="O1628" s="12">
        <f t="shared" si="330"/>
        <v>0</v>
      </c>
      <c r="P1628" s="11" t="str">
        <f t="shared" si="331"/>
        <v>High Cost per Unit</v>
      </c>
      <c r="Q1628" s="12">
        <f t="shared" si="332"/>
        <v>0</v>
      </c>
      <c r="R1628" s="12">
        <f t="shared" si="333"/>
        <v>10.948499999999999</v>
      </c>
      <c r="S1628" s="12">
        <f t="shared" si="334"/>
        <v>0</v>
      </c>
      <c r="T1628" s="12">
        <f t="shared" si="335"/>
        <v>0</v>
      </c>
      <c r="U1628" s="12">
        <f t="shared" si="336"/>
        <v>0</v>
      </c>
      <c r="V1628" s="13" t="str">
        <f t="shared" ca="1" si="337"/>
        <v>Greater Than 8 Weeks Old</v>
      </c>
    </row>
    <row r="1629" spans="1:22" x14ac:dyDescent="0.45">
      <c r="A1629" s="2" t="s">
        <v>101</v>
      </c>
      <c r="B1629" s="5">
        <v>43691</v>
      </c>
      <c r="C1629" s="5" t="s">
        <v>369</v>
      </c>
      <c r="D1629" s="5" t="s">
        <v>389</v>
      </c>
      <c r="E1629" s="6">
        <v>1</v>
      </c>
      <c r="F1629" s="3">
        <v>29</v>
      </c>
      <c r="G1629" s="3">
        <v>9.75</v>
      </c>
      <c r="H1629" s="8">
        <f t="shared" si="325"/>
        <v>9.75</v>
      </c>
      <c r="I1629" s="3">
        <v>19.25</v>
      </c>
      <c r="J1629" s="4">
        <v>0.66</v>
      </c>
      <c r="K1629" s="2" t="str">
        <f t="shared" si="326"/>
        <v>Wednesday</v>
      </c>
      <c r="L1629" s="5">
        <f t="shared" si="327"/>
        <v>43694</v>
      </c>
      <c r="M1629" s="2" t="str">
        <f t="shared" si="328"/>
        <v>Saturday</v>
      </c>
      <c r="N1629" s="2" t="str">
        <f t="shared" si="329"/>
        <v>Saturday</v>
      </c>
      <c r="O1629" s="12">
        <f t="shared" si="330"/>
        <v>0</v>
      </c>
      <c r="P1629" s="11" t="str">
        <f t="shared" si="331"/>
        <v>Low Cost per Unit</v>
      </c>
      <c r="Q1629" s="12">
        <f t="shared" si="332"/>
        <v>0</v>
      </c>
      <c r="R1629" s="12">
        <f t="shared" si="333"/>
        <v>0</v>
      </c>
      <c r="S1629" s="12">
        <f t="shared" si="334"/>
        <v>0</v>
      </c>
      <c r="T1629" s="12">
        <f t="shared" si="335"/>
        <v>0</v>
      </c>
      <c r="U1629" s="12">
        <f t="shared" si="336"/>
        <v>0</v>
      </c>
      <c r="V1629" s="13" t="str">
        <f t="shared" ca="1" si="337"/>
        <v>Greater Than 8 Weeks Old</v>
      </c>
    </row>
    <row r="1630" spans="1:22" x14ac:dyDescent="0.45">
      <c r="A1630" s="2" t="s">
        <v>194</v>
      </c>
      <c r="B1630" s="5">
        <v>43691</v>
      </c>
      <c r="C1630" s="5" t="s">
        <v>369</v>
      </c>
      <c r="D1630" s="5" t="s">
        <v>389</v>
      </c>
      <c r="E1630" s="6">
        <v>1</v>
      </c>
      <c r="F1630" s="3">
        <v>85</v>
      </c>
      <c r="G1630" s="3">
        <v>24</v>
      </c>
      <c r="H1630" s="8">
        <f t="shared" si="325"/>
        <v>24</v>
      </c>
      <c r="I1630" s="3">
        <v>61</v>
      </c>
      <c r="J1630" s="4">
        <v>0.72</v>
      </c>
      <c r="K1630" s="2" t="str">
        <f t="shared" si="326"/>
        <v>Wednesday</v>
      </c>
      <c r="L1630" s="5">
        <f t="shared" si="327"/>
        <v>43694</v>
      </c>
      <c r="M1630" s="2" t="str">
        <f t="shared" si="328"/>
        <v>Saturday</v>
      </c>
      <c r="N1630" s="2" t="str">
        <f t="shared" si="329"/>
        <v>Saturday</v>
      </c>
      <c r="O1630" s="12">
        <f t="shared" si="330"/>
        <v>0</v>
      </c>
      <c r="P1630" s="11" t="str">
        <f t="shared" si="331"/>
        <v>High Cost per Unit</v>
      </c>
      <c r="Q1630" s="12">
        <f t="shared" si="332"/>
        <v>0</v>
      </c>
      <c r="R1630" s="12">
        <f t="shared" si="333"/>
        <v>0</v>
      </c>
      <c r="S1630" s="12">
        <f t="shared" si="334"/>
        <v>0</v>
      </c>
      <c r="T1630" s="12">
        <f t="shared" si="335"/>
        <v>0</v>
      </c>
      <c r="U1630" s="12">
        <f t="shared" si="336"/>
        <v>0</v>
      </c>
      <c r="V1630" s="13" t="str">
        <f t="shared" ca="1" si="337"/>
        <v>Greater Than 8 Weeks Old</v>
      </c>
    </row>
    <row r="1631" spans="1:22" x14ac:dyDescent="0.45">
      <c r="A1631" s="2" t="s">
        <v>102</v>
      </c>
      <c r="B1631" s="5">
        <v>43691</v>
      </c>
      <c r="C1631" s="5" t="s">
        <v>369</v>
      </c>
      <c r="D1631" s="5" t="s">
        <v>389</v>
      </c>
      <c r="E1631" s="6">
        <v>3</v>
      </c>
      <c r="F1631" s="3">
        <v>1184.97</v>
      </c>
      <c r="G1631" s="3">
        <v>516</v>
      </c>
      <c r="H1631" s="8">
        <f t="shared" si="325"/>
        <v>172</v>
      </c>
      <c r="I1631" s="3">
        <v>668.97</v>
      </c>
      <c r="J1631" s="4">
        <v>0.56000000000000005</v>
      </c>
      <c r="K1631" s="2" t="str">
        <f t="shared" si="326"/>
        <v>Wednesday</v>
      </c>
      <c r="L1631" s="5">
        <f t="shared" si="327"/>
        <v>43694</v>
      </c>
      <c r="M1631" s="2" t="str">
        <f t="shared" si="328"/>
        <v>Saturday</v>
      </c>
      <c r="N1631" s="2" t="str">
        <f t="shared" si="329"/>
        <v>Saturday</v>
      </c>
      <c r="O1631" s="12">
        <f t="shared" si="330"/>
        <v>0</v>
      </c>
      <c r="P1631" s="11" t="str">
        <f t="shared" si="331"/>
        <v>High Cost per Unit</v>
      </c>
      <c r="Q1631" s="12">
        <f t="shared" si="332"/>
        <v>0</v>
      </c>
      <c r="R1631" s="12">
        <f t="shared" si="333"/>
        <v>35.549100000000003</v>
      </c>
      <c r="S1631" s="12">
        <f t="shared" si="334"/>
        <v>0</v>
      </c>
      <c r="T1631" s="12">
        <f t="shared" si="335"/>
        <v>0</v>
      </c>
      <c r="U1631" s="12">
        <f t="shared" si="336"/>
        <v>0</v>
      </c>
      <c r="V1631" s="13" t="str">
        <f t="shared" ca="1" si="337"/>
        <v>Greater Than 8 Weeks Old</v>
      </c>
    </row>
    <row r="1632" spans="1:22" x14ac:dyDescent="0.45">
      <c r="A1632" s="2" t="s">
        <v>281</v>
      </c>
      <c r="B1632" s="5">
        <v>43691</v>
      </c>
      <c r="C1632" s="5" t="s">
        <v>369</v>
      </c>
      <c r="D1632" s="5" t="s">
        <v>389</v>
      </c>
      <c r="E1632" s="6">
        <v>2</v>
      </c>
      <c r="F1632" s="3">
        <v>1390</v>
      </c>
      <c r="G1632" s="3">
        <v>515</v>
      </c>
      <c r="H1632" s="8">
        <f t="shared" si="325"/>
        <v>257.5</v>
      </c>
      <c r="I1632" s="3">
        <v>875</v>
      </c>
      <c r="J1632" s="4">
        <v>0.63</v>
      </c>
      <c r="K1632" s="2" t="str">
        <f t="shared" si="326"/>
        <v>Wednesday</v>
      </c>
      <c r="L1632" s="5">
        <f t="shared" si="327"/>
        <v>43694</v>
      </c>
      <c r="M1632" s="2" t="str">
        <f t="shared" si="328"/>
        <v>Saturday</v>
      </c>
      <c r="N1632" s="2" t="str">
        <f t="shared" si="329"/>
        <v>Saturday</v>
      </c>
      <c r="O1632" s="12">
        <f t="shared" si="330"/>
        <v>0</v>
      </c>
      <c r="P1632" s="11" t="str">
        <f t="shared" si="331"/>
        <v>High Cost per Unit</v>
      </c>
      <c r="Q1632" s="12">
        <f t="shared" si="332"/>
        <v>0</v>
      </c>
      <c r="R1632" s="12">
        <f t="shared" si="333"/>
        <v>41.699999999999996</v>
      </c>
      <c r="S1632" s="12">
        <f t="shared" si="334"/>
        <v>0</v>
      </c>
      <c r="T1632" s="12">
        <f t="shared" si="335"/>
        <v>0</v>
      </c>
      <c r="U1632" s="12">
        <f t="shared" si="336"/>
        <v>0</v>
      </c>
      <c r="V1632" s="13" t="str">
        <f t="shared" ca="1" si="337"/>
        <v>Greater Than 8 Weeks Old</v>
      </c>
    </row>
    <row r="1633" spans="1:22" x14ac:dyDescent="0.45">
      <c r="A1633" s="2" t="s">
        <v>103</v>
      </c>
      <c r="B1633" s="5">
        <v>43691</v>
      </c>
      <c r="C1633" s="5" t="s">
        <v>375</v>
      </c>
      <c r="D1633" s="5" t="s">
        <v>382</v>
      </c>
      <c r="E1633" s="6">
        <v>2</v>
      </c>
      <c r="F1633" s="3">
        <v>77.98</v>
      </c>
      <c r="G1633" s="3">
        <v>24</v>
      </c>
      <c r="H1633" s="8">
        <f t="shared" si="325"/>
        <v>12</v>
      </c>
      <c r="I1633" s="3">
        <v>53.98</v>
      </c>
      <c r="J1633" s="4">
        <v>0.69</v>
      </c>
      <c r="K1633" s="2" t="str">
        <f t="shared" si="326"/>
        <v>Wednesday</v>
      </c>
      <c r="L1633" s="5">
        <f t="shared" si="327"/>
        <v>43694</v>
      </c>
      <c r="M1633" s="2" t="str">
        <f t="shared" si="328"/>
        <v>Saturday</v>
      </c>
      <c r="N1633" s="2" t="str">
        <f t="shared" si="329"/>
        <v>Saturday</v>
      </c>
      <c r="O1633" s="12">
        <f t="shared" si="330"/>
        <v>0</v>
      </c>
      <c r="P1633" s="11" t="str">
        <f t="shared" si="331"/>
        <v>Low Cost per Unit</v>
      </c>
      <c r="Q1633" s="12">
        <f t="shared" si="332"/>
        <v>0</v>
      </c>
      <c r="R1633" s="12">
        <f t="shared" si="333"/>
        <v>2.3393999999999999</v>
      </c>
      <c r="S1633" s="12">
        <f t="shared" si="334"/>
        <v>0</v>
      </c>
      <c r="T1633" s="12">
        <f t="shared" si="335"/>
        <v>0</v>
      </c>
      <c r="U1633" s="12">
        <f t="shared" si="336"/>
        <v>0</v>
      </c>
      <c r="V1633" s="13" t="str">
        <f t="shared" ca="1" si="337"/>
        <v>Greater Than 8 Weeks Old</v>
      </c>
    </row>
    <row r="1634" spans="1:22" x14ac:dyDescent="0.45">
      <c r="A1634" s="2" t="s">
        <v>139</v>
      </c>
      <c r="B1634" s="5">
        <v>43691</v>
      </c>
      <c r="C1634" s="5" t="s">
        <v>375</v>
      </c>
      <c r="D1634" s="5" t="s">
        <v>382</v>
      </c>
      <c r="E1634" s="6">
        <v>9</v>
      </c>
      <c r="F1634" s="3">
        <v>449.91</v>
      </c>
      <c r="G1634" s="3">
        <v>170.55</v>
      </c>
      <c r="H1634" s="8">
        <f t="shared" si="325"/>
        <v>18.950000000000003</v>
      </c>
      <c r="I1634" s="3">
        <v>279.36</v>
      </c>
      <c r="J1634" s="4">
        <v>0.62</v>
      </c>
      <c r="K1634" s="2" t="str">
        <f t="shared" si="326"/>
        <v>Wednesday</v>
      </c>
      <c r="L1634" s="5">
        <f t="shared" si="327"/>
        <v>43694</v>
      </c>
      <c r="M1634" s="2" t="str">
        <f t="shared" si="328"/>
        <v>Saturday</v>
      </c>
      <c r="N1634" s="2" t="str">
        <f t="shared" si="329"/>
        <v>Saturday</v>
      </c>
      <c r="O1634" s="12">
        <f t="shared" si="330"/>
        <v>0</v>
      </c>
      <c r="P1634" s="11" t="str">
        <f t="shared" si="331"/>
        <v>High Cost per Unit</v>
      </c>
      <c r="Q1634" s="12">
        <f t="shared" si="332"/>
        <v>0</v>
      </c>
      <c r="R1634" s="12">
        <f t="shared" si="333"/>
        <v>13.497300000000001</v>
      </c>
      <c r="S1634" s="12">
        <f t="shared" si="334"/>
        <v>0</v>
      </c>
      <c r="T1634" s="12">
        <f t="shared" si="335"/>
        <v>0</v>
      </c>
      <c r="U1634" s="12">
        <f t="shared" si="336"/>
        <v>0</v>
      </c>
      <c r="V1634" s="13" t="str">
        <f t="shared" ca="1" si="337"/>
        <v>Greater Than 8 Weeks Old</v>
      </c>
    </row>
    <row r="1635" spans="1:22" x14ac:dyDescent="0.45">
      <c r="A1635" s="2" t="s">
        <v>33</v>
      </c>
      <c r="B1635" s="5">
        <v>43691</v>
      </c>
      <c r="C1635" s="5" t="s">
        <v>375</v>
      </c>
      <c r="D1635" s="5" t="s">
        <v>382</v>
      </c>
      <c r="E1635" s="6">
        <v>1</v>
      </c>
      <c r="F1635" s="3">
        <v>109</v>
      </c>
      <c r="G1635" s="3">
        <v>33.15</v>
      </c>
      <c r="H1635" s="8">
        <f t="shared" si="325"/>
        <v>33.15</v>
      </c>
      <c r="I1635" s="3">
        <v>75.849999999999994</v>
      </c>
      <c r="J1635" s="4">
        <v>0.7</v>
      </c>
      <c r="K1635" s="2" t="str">
        <f t="shared" si="326"/>
        <v>Wednesday</v>
      </c>
      <c r="L1635" s="5">
        <f t="shared" si="327"/>
        <v>43694</v>
      </c>
      <c r="M1635" s="2" t="str">
        <f t="shared" si="328"/>
        <v>Saturday</v>
      </c>
      <c r="N1635" s="2" t="str">
        <f t="shared" si="329"/>
        <v>Saturday</v>
      </c>
      <c r="O1635" s="12">
        <f t="shared" si="330"/>
        <v>0</v>
      </c>
      <c r="P1635" s="11" t="str">
        <f t="shared" si="331"/>
        <v>High Cost per Unit</v>
      </c>
      <c r="Q1635" s="12">
        <f t="shared" si="332"/>
        <v>0</v>
      </c>
      <c r="R1635" s="12">
        <f t="shared" si="333"/>
        <v>0</v>
      </c>
      <c r="S1635" s="12">
        <f t="shared" si="334"/>
        <v>0</v>
      </c>
      <c r="T1635" s="12">
        <f t="shared" si="335"/>
        <v>0</v>
      </c>
      <c r="U1635" s="12">
        <f t="shared" si="336"/>
        <v>0</v>
      </c>
      <c r="V1635" s="13" t="str">
        <f t="shared" ca="1" si="337"/>
        <v>Greater Than 8 Weeks Old</v>
      </c>
    </row>
    <row r="1636" spans="1:22" x14ac:dyDescent="0.45">
      <c r="A1636" s="2" t="s">
        <v>34</v>
      </c>
      <c r="B1636" s="5">
        <v>43691</v>
      </c>
      <c r="C1636" s="5" t="s">
        <v>375</v>
      </c>
      <c r="D1636" s="5" t="s">
        <v>392</v>
      </c>
      <c r="E1636" s="6">
        <v>3</v>
      </c>
      <c r="F1636" s="3">
        <v>117</v>
      </c>
      <c r="G1636" s="3">
        <v>32.549999999999997</v>
      </c>
      <c r="H1636" s="8">
        <f t="shared" si="325"/>
        <v>10.85</v>
      </c>
      <c r="I1636" s="3">
        <v>84.45</v>
      </c>
      <c r="J1636" s="4">
        <v>0.72</v>
      </c>
      <c r="K1636" s="2" t="str">
        <f t="shared" si="326"/>
        <v>Wednesday</v>
      </c>
      <c r="L1636" s="5">
        <f t="shared" si="327"/>
        <v>43694</v>
      </c>
      <c r="M1636" s="2" t="str">
        <f t="shared" si="328"/>
        <v>Saturday</v>
      </c>
      <c r="N1636" s="2" t="str">
        <f t="shared" si="329"/>
        <v>Saturday</v>
      </c>
      <c r="O1636" s="12">
        <f t="shared" si="330"/>
        <v>0</v>
      </c>
      <c r="P1636" s="11" t="str">
        <f t="shared" si="331"/>
        <v>Low Cost per Unit</v>
      </c>
      <c r="Q1636" s="12">
        <f t="shared" si="332"/>
        <v>0</v>
      </c>
      <c r="R1636" s="12">
        <f t="shared" si="333"/>
        <v>3.51</v>
      </c>
      <c r="S1636" s="12">
        <f t="shared" si="334"/>
        <v>0</v>
      </c>
      <c r="T1636" s="12">
        <f t="shared" si="335"/>
        <v>0</v>
      </c>
      <c r="U1636" s="12">
        <f t="shared" si="336"/>
        <v>0</v>
      </c>
      <c r="V1636" s="13" t="str">
        <f t="shared" ca="1" si="337"/>
        <v>Greater Than 8 Weeks Old</v>
      </c>
    </row>
    <row r="1637" spans="1:22" x14ac:dyDescent="0.45">
      <c r="A1637" s="2" t="s">
        <v>35</v>
      </c>
      <c r="B1637" s="5">
        <v>43691</v>
      </c>
      <c r="C1637" s="5" t="s">
        <v>375</v>
      </c>
      <c r="D1637" s="5" t="s">
        <v>392</v>
      </c>
      <c r="E1637" s="6">
        <v>1</v>
      </c>
      <c r="F1637" s="3">
        <v>45</v>
      </c>
      <c r="G1637" s="3">
        <v>11</v>
      </c>
      <c r="H1637" s="8">
        <f t="shared" si="325"/>
        <v>11</v>
      </c>
      <c r="I1637" s="3">
        <v>34</v>
      </c>
      <c r="J1637" s="4">
        <v>0.76</v>
      </c>
      <c r="K1637" s="2" t="str">
        <f t="shared" si="326"/>
        <v>Wednesday</v>
      </c>
      <c r="L1637" s="5">
        <f t="shared" si="327"/>
        <v>43694</v>
      </c>
      <c r="M1637" s="2" t="str">
        <f t="shared" si="328"/>
        <v>Saturday</v>
      </c>
      <c r="N1637" s="2" t="str">
        <f t="shared" si="329"/>
        <v>Saturday</v>
      </c>
      <c r="O1637" s="12">
        <f t="shared" si="330"/>
        <v>0</v>
      </c>
      <c r="P1637" s="11" t="str">
        <f t="shared" si="331"/>
        <v>Low Cost per Unit</v>
      </c>
      <c r="Q1637" s="12">
        <f t="shared" si="332"/>
        <v>0</v>
      </c>
      <c r="R1637" s="12">
        <f t="shared" si="333"/>
        <v>0</v>
      </c>
      <c r="S1637" s="12">
        <f t="shared" si="334"/>
        <v>0</v>
      </c>
      <c r="T1637" s="12">
        <f t="shared" si="335"/>
        <v>0</v>
      </c>
      <c r="U1637" s="12">
        <f t="shared" si="336"/>
        <v>0</v>
      </c>
      <c r="V1637" s="13" t="str">
        <f t="shared" ca="1" si="337"/>
        <v>Greater Than 8 Weeks Old</v>
      </c>
    </row>
    <row r="1638" spans="1:22" x14ac:dyDescent="0.45">
      <c r="A1638" s="2" t="s">
        <v>150</v>
      </c>
      <c r="B1638" s="5">
        <v>43691</v>
      </c>
      <c r="C1638" s="5" t="s">
        <v>375</v>
      </c>
      <c r="D1638" s="5" t="s">
        <v>392</v>
      </c>
      <c r="E1638" s="6">
        <v>8</v>
      </c>
      <c r="F1638" s="3">
        <v>31.92</v>
      </c>
      <c r="G1638" s="3">
        <v>11.2</v>
      </c>
      <c r="H1638" s="8">
        <f t="shared" si="325"/>
        <v>1.4</v>
      </c>
      <c r="I1638" s="3">
        <v>20.72</v>
      </c>
      <c r="J1638" s="4">
        <v>0.65</v>
      </c>
      <c r="K1638" s="2" t="str">
        <f t="shared" si="326"/>
        <v>Wednesday</v>
      </c>
      <c r="L1638" s="5">
        <f t="shared" si="327"/>
        <v>43694</v>
      </c>
      <c r="M1638" s="2" t="str">
        <f t="shared" si="328"/>
        <v>Saturday</v>
      </c>
      <c r="N1638" s="2" t="str">
        <f t="shared" si="329"/>
        <v>Saturday</v>
      </c>
      <c r="O1638" s="12">
        <f t="shared" si="330"/>
        <v>0</v>
      </c>
      <c r="P1638" s="11" t="str">
        <f t="shared" si="331"/>
        <v>Low Cost per Unit</v>
      </c>
      <c r="Q1638" s="12">
        <f t="shared" si="332"/>
        <v>0</v>
      </c>
      <c r="R1638" s="12">
        <f t="shared" si="333"/>
        <v>0.95760000000000001</v>
      </c>
      <c r="S1638" s="12">
        <f t="shared" si="334"/>
        <v>0</v>
      </c>
      <c r="T1638" s="12">
        <f t="shared" si="335"/>
        <v>0</v>
      </c>
      <c r="U1638" s="12">
        <f t="shared" si="336"/>
        <v>0</v>
      </c>
      <c r="V1638" s="13" t="str">
        <f t="shared" ca="1" si="337"/>
        <v>Greater Than 8 Weeks Old</v>
      </c>
    </row>
    <row r="1639" spans="1:22" x14ac:dyDescent="0.45">
      <c r="A1639" s="2" t="s">
        <v>317</v>
      </c>
      <c r="B1639" s="5">
        <v>43691</v>
      </c>
      <c r="C1639" s="5" t="s">
        <v>371</v>
      </c>
      <c r="D1639" s="5" t="s">
        <v>371</v>
      </c>
      <c r="E1639" s="6">
        <v>4</v>
      </c>
      <c r="F1639" s="3">
        <v>31.96</v>
      </c>
      <c r="G1639" s="3">
        <v>17</v>
      </c>
      <c r="H1639" s="8">
        <f t="shared" si="325"/>
        <v>4.25</v>
      </c>
      <c r="I1639" s="3">
        <v>14.96</v>
      </c>
      <c r="J1639" s="4">
        <v>0.47</v>
      </c>
      <c r="K1639" s="2" t="str">
        <f t="shared" si="326"/>
        <v>Wednesday</v>
      </c>
      <c r="L1639" s="5">
        <f t="shared" si="327"/>
        <v>43694</v>
      </c>
      <c r="M1639" s="2" t="str">
        <f t="shared" si="328"/>
        <v>Saturday</v>
      </c>
      <c r="N1639" s="2" t="str">
        <f t="shared" si="329"/>
        <v>Saturday</v>
      </c>
      <c r="O1639" s="12">
        <f t="shared" si="330"/>
        <v>0</v>
      </c>
      <c r="P1639" s="11" t="str">
        <f t="shared" si="331"/>
        <v>Low Cost per Unit</v>
      </c>
      <c r="Q1639" s="12">
        <f t="shared" si="332"/>
        <v>0</v>
      </c>
      <c r="R1639" s="12">
        <f t="shared" si="333"/>
        <v>0.95879999999999999</v>
      </c>
      <c r="S1639" s="12">
        <f t="shared" si="334"/>
        <v>0</v>
      </c>
      <c r="T1639" s="12">
        <f t="shared" si="335"/>
        <v>0</v>
      </c>
      <c r="U1639" s="12">
        <f t="shared" si="336"/>
        <v>0</v>
      </c>
      <c r="V1639" s="13" t="str">
        <f t="shared" ca="1" si="337"/>
        <v>Greater Than 8 Weeks Old</v>
      </c>
    </row>
    <row r="1640" spans="1:22" x14ac:dyDescent="0.45">
      <c r="A1640" s="2" t="s">
        <v>41</v>
      </c>
      <c r="B1640" s="5">
        <v>43691</v>
      </c>
      <c r="C1640" s="5" t="s">
        <v>375</v>
      </c>
      <c r="D1640" s="5" t="s">
        <v>382</v>
      </c>
      <c r="E1640" s="6">
        <v>1</v>
      </c>
      <c r="F1640" s="3">
        <v>19</v>
      </c>
      <c r="G1640" s="3">
        <v>4.3499999999999996</v>
      </c>
      <c r="H1640" s="8">
        <f t="shared" si="325"/>
        <v>4.3499999999999996</v>
      </c>
      <c r="I1640" s="3">
        <v>14.65</v>
      </c>
      <c r="J1640" s="4">
        <v>0.77</v>
      </c>
      <c r="K1640" s="2" t="str">
        <f t="shared" si="326"/>
        <v>Wednesday</v>
      </c>
      <c r="L1640" s="5">
        <f t="shared" si="327"/>
        <v>43694</v>
      </c>
      <c r="M1640" s="2" t="str">
        <f t="shared" si="328"/>
        <v>Saturday</v>
      </c>
      <c r="N1640" s="2" t="str">
        <f t="shared" si="329"/>
        <v>Saturday</v>
      </c>
      <c r="O1640" s="12">
        <f t="shared" si="330"/>
        <v>0</v>
      </c>
      <c r="P1640" s="11" t="str">
        <f t="shared" si="331"/>
        <v>Low Cost per Unit</v>
      </c>
      <c r="Q1640" s="12">
        <f t="shared" si="332"/>
        <v>0</v>
      </c>
      <c r="R1640" s="12">
        <f t="shared" si="333"/>
        <v>0</v>
      </c>
      <c r="S1640" s="12">
        <f t="shared" si="334"/>
        <v>0</v>
      </c>
      <c r="T1640" s="12">
        <f t="shared" si="335"/>
        <v>0</v>
      </c>
      <c r="U1640" s="12">
        <f t="shared" si="336"/>
        <v>0</v>
      </c>
      <c r="V1640" s="13" t="str">
        <f t="shared" ca="1" si="337"/>
        <v>Greater Than 8 Weeks Old</v>
      </c>
    </row>
    <row r="1641" spans="1:22" x14ac:dyDescent="0.45">
      <c r="A1641" s="2" t="s">
        <v>220</v>
      </c>
      <c r="B1641" s="5">
        <v>43691</v>
      </c>
      <c r="C1641" s="5" t="s">
        <v>371</v>
      </c>
      <c r="D1641" s="5" t="s">
        <v>371</v>
      </c>
      <c r="E1641" s="6">
        <v>6</v>
      </c>
      <c r="F1641" s="3">
        <v>77.94</v>
      </c>
      <c r="G1641" s="3">
        <v>33</v>
      </c>
      <c r="H1641" s="8">
        <f t="shared" si="325"/>
        <v>5.5</v>
      </c>
      <c r="I1641" s="3">
        <v>44.94</v>
      </c>
      <c r="J1641" s="4">
        <v>0.57999999999999996</v>
      </c>
      <c r="K1641" s="2" t="str">
        <f t="shared" si="326"/>
        <v>Wednesday</v>
      </c>
      <c r="L1641" s="5">
        <f t="shared" si="327"/>
        <v>43694</v>
      </c>
      <c r="M1641" s="2" t="str">
        <f t="shared" si="328"/>
        <v>Saturday</v>
      </c>
      <c r="N1641" s="2" t="str">
        <f t="shared" si="329"/>
        <v>Saturday</v>
      </c>
      <c r="O1641" s="12">
        <f t="shared" si="330"/>
        <v>0</v>
      </c>
      <c r="P1641" s="11" t="str">
        <f t="shared" si="331"/>
        <v>Low Cost per Unit</v>
      </c>
      <c r="Q1641" s="12">
        <f t="shared" si="332"/>
        <v>0</v>
      </c>
      <c r="R1641" s="12">
        <f t="shared" si="333"/>
        <v>2.3382000000000001</v>
      </c>
      <c r="S1641" s="12">
        <f t="shared" si="334"/>
        <v>0</v>
      </c>
      <c r="T1641" s="12">
        <f t="shared" si="335"/>
        <v>0</v>
      </c>
      <c r="U1641" s="12">
        <f t="shared" si="336"/>
        <v>0</v>
      </c>
      <c r="V1641" s="13" t="str">
        <f t="shared" ca="1" si="337"/>
        <v>Greater Than 8 Weeks Old</v>
      </c>
    </row>
    <row r="1642" spans="1:22" x14ac:dyDescent="0.45">
      <c r="A1642" s="2" t="s">
        <v>140</v>
      </c>
      <c r="B1642" s="5">
        <v>43691</v>
      </c>
      <c r="C1642" s="5" t="s">
        <v>375</v>
      </c>
      <c r="D1642" s="5" t="s">
        <v>382</v>
      </c>
      <c r="E1642" s="6">
        <v>3</v>
      </c>
      <c r="F1642" s="3">
        <v>105</v>
      </c>
      <c r="G1642" s="3">
        <v>24.3</v>
      </c>
      <c r="H1642" s="8">
        <f t="shared" si="325"/>
        <v>8.1</v>
      </c>
      <c r="I1642" s="3">
        <v>80.7</v>
      </c>
      <c r="J1642" s="4">
        <v>0.77</v>
      </c>
      <c r="K1642" s="2" t="str">
        <f t="shared" si="326"/>
        <v>Wednesday</v>
      </c>
      <c r="L1642" s="5">
        <f t="shared" si="327"/>
        <v>43694</v>
      </c>
      <c r="M1642" s="2" t="str">
        <f t="shared" si="328"/>
        <v>Saturday</v>
      </c>
      <c r="N1642" s="2" t="str">
        <f t="shared" si="329"/>
        <v>Saturday</v>
      </c>
      <c r="O1642" s="12">
        <f t="shared" si="330"/>
        <v>0</v>
      </c>
      <c r="P1642" s="11" t="str">
        <f t="shared" si="331"/>
        <v>Low Cost per Unit</v>
      </c>
      <c r="Q1642" s="12">
        <f t="shared" si="332"/>
        <v>0</v>
      </c>
      <c r="R1642" s="12">
        <f t="shared" si="333"/>
        <v>3.15</v>
      </c>
      <c r="S1642" s="12">
        <f t="shared" si="334"/>
        <v>0</v>
      </c>
      <c r="T1642" s="12">
        <f t="shared" si="335"/>
        <v>0</v>
      </c>
      <c r="U1642" s="12">
        <f t="shared" si="336"/>
        <v>0</v>
      </c>
      <c r="V1642" s="13" t="str">
        <f t="shared" ca="1" si="337"/>
        <v>Greater Than 8 Weeks Old</v>
      </c>
    </row>
    <row r="1643" spans="1:22" x14ac:dyDescent="0.45">
      <c r="A1643" s="2" t="s">
        <v>259</v>
      </c>
      <c r="B1643" s="5">
        <v>43691</v>
      </c>
      <c r="C1643" s="5" t="s">
        <v>383</v>
      </c>
      <c r="D1643" s="5" t="s">
        <v>391</v>
      </c>
      <c r="E1643" s="6">
        <v>2</v>
      </c>
      <c r="F1643" s="3">
        <v>54</v>
      </c>
      <c r="G1643" s="3">
        <v>10.7</v>
      </c>
      <c r="H1643" s="8">
        <f t="shared" si="325"/>
        <v>5.35</v>
      </c>
      <c r="I1643" s="3">
        <v>43.3</v>
      </c>
      <c r="J1643" s="4">
        <v>0.8</v>
      </c>
      <c r="K1643" s="2" t="str">
        <f t="shared" si="326"/>
        <v>Wednesday</v>
      </c>
      <c r="L1643" s="5">
        <f t="shared" si="327"/>
        <v>43694</v>
      </c>
      <c r="M1643" s="2" t="str">
        <f t="shared" si="328"/>
        <v>Saturday</v>
      </c>
      <c r="N1643" s="2" t="str">
        <f t="shared" si="329"/>
        <v>Saturday</v>
      </c>
      <c r="O1643" s="12">
        <f t="shared" si="330"/>
        <v>0</v>
      </c>
      <c r="P1643" s="11" t="str">
        <f t="shared" si="331"/>
        <v>Low Cost per Unit</v>
      </c>
      <c r="Q1643" s="12">
        <f t="shared" si="332"/>
        <v>0</v>
      </c>
      <c r="R1643" s="12">
        <f t="shared" si="333"/>
        <v>1.6199999999999999</v>
      </c>
      <c r="S1643" s="12">
        <f t="shared" si="334"/>
        <v>0</v>
      </c>
      <c r="T1643" s="12">
        <f t="shared" si="335"/>
        <v>0</v>
      </c>
      <c r="U1643" s="12">
        <f t="shared" si="336"/>
        <v>0</v>
      </c>
      <c r="V1643" s="13" t="str">
        <f t="shared" ca="1" si="337"/>
        <v>Greater Than 8 Weeks Old</v>
      </c>
    </row>
    <row r="1644" spans="1:22" x14ac:dyDescent="0.45">
      <c r="A1644" s="2" t="s">
        <v>221</v>
      </c>
      <c r="B1644" s="5">
        <v>43691</v>
      </c>
      <c r="C1644" s="5" t="s">
        <v>369</v>
      </c>
      <c r="D1644" s="5" t="s">
        <v>372</v>
      </c>
      <c r="E1644" s="6">
        <v>3</v>
      </c>
      <c r="F1644" s="3">
        <v>297</v>
      </c>
      <c r="G1644" s="3">
        <v>91.92</v>
      </c>
      <c r="H1644" s="8">
        <f t="shared" si="325"/>
        <v>30.64</v>
      </c>
      <c r="I1644" s="3">
        <v>205.08</v>
      </c>
      <c r="J1644" s="4">
        <v>0.69</v>
      </c>
      <c r="K1644" s="2" t="str">
        <f t="shared" si="326"/>
        <v>Wednesday</v>
      </c>
      <c r="L1644" s="5">
        <f t="shared" si="327"/>
        <v>43694</v>
      </c>
      <c r="M1644" s="2" t="str">
        <f t="shared" si="328"/>
        <v>Saturday</v>
      </c>
      <c r="N1644" s="2" t="str">
        <f t="shared" si="329"/>
        <v>Saturday</v>
      </c>
      <c r="O1644" s="12">
        <f t="shared" si="330"/>
        <v>0</v>
      </c>
      <c r="P1644" s="11" t="str">
        <f t="shared" si="331"/>
        <v>High Cost per Unit</v>
      </c>
      <c r="Q1644" s="12">
        <f t="shared" si="332"/>
        <v>0</v>
      </c>
      <c r="R1644" s="12">
        <f t="shared" si="333"/>
        <v>8.91</v>
      </c>
      <c r="S1644" s="12">
        <f t="shared" si="334"/>
        <v>0</v>
      </c>
      <c r="T1644" s="12">
        <f t="shared" si="335"/>
        <v>0</v>
      </c>
      <c r="U1644" s="12">
        <f t="shared" si="336"/>
        <v>0</v>
      </c>
      <c r="V1644" s="13" t="str">
        <f t="shared" ca="1" si="337"/>
        <v>Greater Than 8 Weeks Old</v>
      </c>
    </row>
    <row r="1645" spans="1:22" x14ac:dyDescent="0.45">
      <c r="A1645" s="2" t="s">
        <v>152</v>
      </c>
      <c r="B1645" s="5">
        <v>43691</v>
      </c>
      <c r="C1645" s="5" t="s">
        <v>369</v>
      </c>
      <c r="D1645" s="5" t="s">
        <v>393</v>
      </c>
      <c r="E1645" s="6">
        <v>4</v>
      </c>
      <c r="F1645" s="3">
        <v>476</v>
      </c>
      <c r="G1645" s="3">
        <v>150</v>
      </c>
      <c r="H1645" s="8">
        <f t="shared" si="325"/>
        <v>37.5</v>
      </c>
      <c r="I1645" s="3">
        <v>326</v>
      </c>
      <c r="J1645" s="4">
        <v>0.68</v>
      </c>
      <c r="K1645" s="2" t="str">
        <f t="shared" si="326"/>
        <v>Wednesday</v>
      </c>
      <c r="L1645" s="5">
        <f t="shared" si="327"/>
        <v>43694</v>
      </c>
      <c r="M1645" s="2" t="str">
        <f t="shared" si="328"/>
        <v>Saturday</v>
      </c>
      <c r="N1645" s="2" t="str">
        <f t="shared" si="329"/>
        <v>Saturday</v>
      </c>
      <c r="O1645" s="12">
        <f t="shared" si="330"/>
        <v>0</v>
      </c>
      <c r="P1645" s="11" t="str">
        <f t="shared" si="331"/>
        <v>High Cost per Unit</v>
      </c>
      <c r="Q1645" s="12">
        <f t="shared" si="332"/>
        <v>0</v>
      </c>
      <c r="R1645" s="12">
        <f t="shared" si="333"/>
        <v>14.28</v>
      </c>
      <c r="S1645" s="12">
        <f t="shared" si="334"/>
        <v>0</v>
      </c>
      <c r="T1645" s="12">
        <f t="shared" si="335"/>
        <v>0</v>
      </c>
      <c r="U1645" s="12">
        <f t="shared" si="336"/>
        <v>0</v>
      </c>
      <c r="V1645" s="13" t="str">
        <f t="shared" ca="1" si="337"/>
        <v>Greater Than 8 Weeks Old</v>
      </c>
    </row>
    <row r="1646" spans="1:22" x14ac:dyDescent="0.45">
      <c r="A1646" s="2" t="s">
        <v>184</v>
      </c>
      <c r="B1646" s="5">
        <v>43691</v>
      </c>
      <c r="C1646" s="5" t="s">
        <v>371</v>
      </c>
      <c r="D1646" s="5" t="s">
        <v>371</v>
      </c>
      <c r="E1646" s="6">
        <v>19</v>
      </c>
      <c r="F1646" s="3">
        <v>759.81</v>
      </c>
      <c r="G1646" s="3">
        <v>418</v>
      </c>
      <c r="H1646" s="8">
        <f t="shared" si="325"/>
        <v>22</v>
      </c>
      <c r="I1646" s="3">
        <v>341.81</v>
      </c>
      <c r="J1646" s="4">
        <v>0.45</v>
      </c>
      <c r="K1646" s="2" t="str">
        <f t="shared" si="326"/>
        <v>Wednesday</v>
      </c>
      <c r="L1646" s="5">
        <f t="shared" si="327"/>
        <v>43694</v>
      </c>
      <c r="M1646" s="2" t="str">
        <f t="shared" si="328"/>
        <v>Saturday</v>
      </c>
      <c r="N1646" s="2" t="str">
        <f t="shared" si="329"/>
        <v>Saturday</v>
      </c>
      <c r="O1646" s="12">
        <f t="shared" si="330"/>
        <v>0</v>
      </c>
      <c r="P1646" s="11" t="str">
        <f t="shared" si="331"/>
        <v>High Cost per Unit</v>
      </c>
      <c r="Q1646" s="12">
        <f t="shared" si="332"/>
        <v>0</v>
      </c>
      <c r="R1646" s="12">
        <f t="shared" si="333"/>
        <v>22.794299999999996</v>
      </c>
      <c r="S1646" s="12">
        <f t="shared" si="334"/>
        <v>0</v>
      </c>
      <c r="T1646" s="12">
        <f t="shared" si="335"/>
        <v>0</v>
      </c>
      <c r="U1646" s="12">
        <f t="shared" si="336"/>
        <v>0</v>
      </c>
      <c r="V1646" s="13" t="str">
        <f t="shared" ca="1" si="337"/>
        <v>Greater Than 8 Weeks Old</v>
      </c>
    </row>
    <row r="1647" spans="1:22" x14ac:dyDescent="0.45">
      <c r="A1647" s="2" t="s">
        <v>275</v>
      </c>
      <c r="B1647" s="5">
        <v>43691</v>
      </c>
      <c r="C1647" s="5" t="s">
        <v>371</v>
      </c>
      <c r="D1647" s="5" t="s">
        <v>371</v>
      </c>
      <c r="E1647" s="6">
        <v>1</v>
      </c>
      <c r="F1647" s="3">
        <v>58.99</v>
      </c>
      <c r="G1647" s="3">
        <v>43.5</v>
      </c>
      <c r="H1647" s="8">
        <f t="shared" si="325"/>
        <v>43.5</v>
      </c>
      <c r="I1647" s="3">
        <v>15.49</v>
      </c>
      <c r="J1647" s="4">
        <v>0.26</v>
      </c>
      <c r="K1647" s="2" t="str">
        <f t="shared" si="326"/>
        <v>Wednesday</v>
      </c>
      <c r="L1647" s="5">
        <f t="shared" si="327"/>
        <v>43694</v>
      </c>
      <c r="M1647" s="2" t="str">
        <f t="shared" si="328"/>
        <v>Saturday</v>
      </c>
      <c r="N1647" s="2" t="str">
        <f t="shared" si="329"/>
        <v>Saturday</v>
      </c>
      <c r="O1647" s="12">
        <f t="shared" si="330"/>
        <v>0</v>
      </c>
      <c r="P1647" s="11" t="str">
        <f t="shared" si="331"/>
        <v>High Cost per Unit</v>
      </c>
      <c r="Q1647" s="12">
        <f t="shared" si="332"/>
        <v>0</v>
      </c>
      <c r="R1647" s="12">
        <f t="shared" si="333"/>
        <v>0</v>
      </c>
      <c r="S1647" s="12">
        <f t="shared" si="334"/>
        <v>0</v>
      </c>
      <c r="T1647" s="12">
        <f t="shared" si="335"/>
        <v>0</v>
      </c>
      <c r="U1647" s="12">
        <f t="shared" si="336"/>
        <v>0</v>
      </c>
      <c r="V1647" s="13" t="str">
        <f t="shared" ca="1" si="337"/>
        <v>Greater Than 8 Weeks Old</v>
      </c>
    </row>
    <row r="1648" spans="1:22" x14ac:dyDescent="0.45">
      <c r="A1648" s="2" t="s">
        <v>287</v>
      </c>
      <c r="B1648" s="5">
        <v>43691</v>
      </c>
      <c r="C1648" s="5" t="s">
        <v>371</v>
      </c>
      <c r="D1648" s="5" t="s">
        <v>371</v>
      </c>
      <c r="E1648" s="6">
        <v>36</v>
      </c>
      <c r="F1648" s="3">
        <v>3095.64</v>
      </c>
      <c r="G1648" s="3">
        <v>1728</v>
      </c>
      <c r="H1648" s="8">
        <f t="shared" si="325"/>
        <v>48</v>
      </c>
      <c r="I1648" s="3">
        <v>1367.64</v>
      </c>
      <c r="J1648" s="4">
        <v>0.44</v>
      </c>
      <c r="K1648" s="2" t="str">
        <f t="shared" si="326"/>
        <v>Wednesday</v>
      </c>
      <c r="L1648" s="5">
        <f t="shared" si="327"/>
        <v>43694</v>
      </c>
      <c r="M1648" s="2" t="str">
        <f t="shared" si="328"/>
        <v>Saturday</v>
      </c>
      <c r="N1648" s="2" t="str">
        <f t="shared" si="329"/>
        <v>Saturday</v>
      </c>
      <c r="O1648" s="12">
        <f t="shared" si="330"/>
        <v>0</v>
      </c>
      <c r="P1648" s="11" t="str">
        <f t="shared" si="331"/>
        <v>High Cost per Unit</v>
      </c>
      <c r="Q1648" s="12">
        <f t="shared" si="332"/>
        <v>0</v>
      </c>
      <c r="R1648" s="12">
        <f t="shared" si="333"/>
        <v>92.869199999999992</v>
      </c>
      <c r="S1648" s="12">
        <f t="shared" si="334"/>
        <v>0</v>
      </c>
      <c r="T1648" s="12">
        <f t="shared" si="335"/>
        <v>0</v>
      </c>
      <c r="U1648" s="12">
        <f t="shared" si="336"/>
        <v>0</v>
      </c>
      <c r="V1648" s="13" t="str">
        <f t="shared" ca="1" si="337"/>
        <v>Greater Than 8 Weeks Old</v>
      </c>
    </row>
    <row r="1649" spans="1:22" x14ac:dyDescent="0.45">
      <c r="A1649" s="2" t="s">
        <v>222</v>
      </c>
      <c r="B1649" s="5">
        <v>43691</v>
      </c>
      <c r="C1649" s="5" t="s">
        <v>369</v>
      </c>
      <c r="D1649" s="5" t="s">
        <v>393</v>
      </c>
      <c r="E1649" s="6">
        <v>6</v>
      </c>
      <c r="F1649" s="3">
        <v>179.94</v>
      </c>
      <c r="G1649" s="3">
        <v>117</v>
      </c>
      <c r="H1649" s="8">
        <f t="shared" si="325"/>
        <v>19.5</v>
      </c>
      <c r="I1649" s="3">
        <v>62.94</v>
      </c>
      <c r="J1649" s="4">
        <v>0.35</v>
      </c>
      <c r="K1649" s="2" t="str">
        <f t="shared" si="326"/>
        <v>Wednesday</v>
      </c>
      <c r="L1649" s="5">
        <f t="shared" si="327"/>
        <v>43694</v>
      </c>
      <c r="M1649" s="2" t="str">
        <f t="shared" si="328"/>
        <v>Saturday</v>
      </c>
      <c r="N1649" s="2" t="str">
        <f t="shared" si="329"/>
        <v>Saturday</v>
      </c>
      <c r="O1649" s="12">
        <f t="shared" si="330"/>
        <v>0</v>
      </c>
      <c r="P1649" s="11" t="str">
        <f t="shared" si="331"/>
        <v>High Cost per Unit</v>
      </c>
      <c r="Q1649" s="12">
        <f t="shared" si="332"/>
        <v>0</v>
      </c>
      <c r="R1649" s="12">
        <f t="shared" si="333"/>
        <v>5.3982000000000001</v>
      </c>
      <c r="S1649" s="12">
        <f t="shared" si="334"/>
        <v>0</v>
      </c>
      <c r="T1649" s="12">
        <f t="shared" si="335"/>
        <v>0</v>
      </c>
      <c r="U1649" s="12">
        <f t="shared" si="336"/>
        <v>0</v>
      </c>
      <c r="V1649" s="13" t="str">
        <f t="shared" ca="1" si="337"/>
        <v>Greater Than 8 Weeks Old</v>
      </c>
    </row>
    <row r="1650" spans="1:22" x14ac:dyDescent="0.45">
      <c r="A1650" s="2" t="s">
        <v>244</v>
      </c>
      <c r="B1650" s="5">
        <v>43691</v>
      </c>
      <c r="C1650" s="5" t="s">
        <v>369</v>
      </c>
      <c r="D1650" s="5" t="s">
        <v>372</v>
      </c>
      <c r="E1650" s="6">
        <v>8</v>
      </c>
      <c r="F1650" s="3">
        <v>183.92</v>
      </c>
      <c r="G1650" s="3">
        <v>86.4</v>
      </c>
      <c r="H1650" s="8">
        <f t="shared" si="325"/>
        <v>10.8</v>
      </c>
      <c r="I1650" s="3">
        <v>97.52</v>
      </c>
      <c r="J1650" s="4">
        <v>0.53</v>
      </c>
      <c r="K1650" s="2" t="str">
        <f t="shared" si="326"/>
        <v>Wednesday</v>
      </c>
      <c r="L1650" s="5">
        <f t="shared" si="327"/>
        <v>43694</v>
      </c>
      <c r="M1650" s="2" t="str">
        <f t="shared" si="328"/>
        <v>Saturday</v>
      </c>
      <c r="N1650" s="2" t="str">
        <f t="shared" si="329"/>
        <v>Saturday</v>
      </c>
      <c r="O1650" s="12">
        <f t="shared" si="330"/>
        <v>0</v>
      </c>
      <c r="P1650" s="11" t="str">
        <f t="shared" si="331"/>
        <v>Low Cost per Unit</v>
      </c>
      <c r="Q1650" s="12">
        <f t="shared" si="332"/>
        <v>0</v>
      </c>
      <c r="R1650" s="12">
        <f t="shared" si="333"/>
        <v>5.5175999999999998</v>
      </c>
      <c r="S1650" s="12">
        <f t="shared" si="334"/>
        <v>0</v>
      </c>
      <c r="T1650" s="12">
        <f t="shared" si="335"/>
        <v>0</v>
      </c>
      <c r="U1650" s="12">
        <f t="shared" si="336"/>
        <v>0</v>
      </c>
      <c r="V1650" s="13" t="str">
        <f t="shared" ca="1" si="337"/>
        <v>Greater Than 8 Weeks Old</v>
      </c>
    </row>
    <row r="1651" spans="1:22" x14ac:dyDescent="0.45">
      <c r="A1651" s="2" t="s">
        <v>302</v>
      </c>
      <c r="B1651" s="5">
        <v>43691</v>
      </c>
      <c r="C1651" s="5" t="s">
        <v>369</v>
      </c>
      <c r="D1651" s="5" t="s">
        <v>372</v>
      </c>
      <c r="E1651" s="6">
        <v>2</v>
      </c>
      <c r="F1651" s="3">
        <v>37.979999999999997</v>
      </c>
      <c r="G1651" s="3">
        <v>21</v>
      </c>
      <c r="H1651" s="8">
        <f t="shared" si="325"/>
        <v>10.5</v>
      </c>
      <c r="I1651" s="3">
        <v>16.98</v>
      </c>
      <c r="J1651" s="4">
        <v>0.45</v>
      </c>
      <c r="K1651" s="2" t="str">
        <f t="shared" si="326"/>
        <v>Wednesday</v>
      </c>
      <c r="L1651" s="5">
        <f t="shared" si="327"/>
        <v>43694</v>
      </c>
      <c r="M1651" s="2" t="str">
        <f t="shared" si="328"/>
        <v>Saturday</v>
      </c>
      <c r="N1651" s="2" t="str">
        <f t="shared" si="329"/>
        <v>Saturday</v>
      </c>
      <c r="O1651" s="12">
        <f t="shared" si="330"/>
        <v>0</v>
      </c>
      <c r="P1651" s="11" t="str">
        <f t="shared" si="331"/>
        <v>Low Cost per Unit</v>
      </c>
      <c r="Q1651" s="12">
        <f t="shared" si="332"/>
        <v>0</v>
      </c>
      <c r="R1651" s="12">
        <f t="shared" si="333"/>
        <v>1.1394</v>
      </c>
      <c r="S1651" s="12">
        <f t="shared" si="334"/>
        <v>0</v>
      </c>
      <c r="T1651" s="12">
        <f t="shared" si="335"/>
        <v>0</v>
      </c>
      <c r="U1651" s="12">
        <f t="shared" si="336"/>
        <v>0</v>
      </c>
      <c r="V1651" s="13" t="str">
        <f t="shared" ca="1" si="337"/>
        <v>Greater Than 8 Weeks Old</v>
      </c>
    </row>
    <row r="1652" spans="1:22" x14ac:dyDescent="0.45">
      <c r="A1652" s="2" t="s">
        <v>288</v>
      </c>
      <c r="B1652" s="5">
        <v>43691</v>
      </c>
      <c r="C1652" s="5" t="s">
        <v>367</v>
      </c>
      <c r="D1652" s="5" t="s">
        <v>368</v>
      </c>
      <c r="E1652" s="6">
        <v>5</v>
      </c>
      <c r="F1652" s="3">
        <v>224.95</v>
      </c>
      <c r="G1652" s="3">
        <v>90</v>
      </c>
      <c r="H1652" s="8">
        <f t="shared" si="325"/>
        <v>18</v>
      </c>
      <c r="I1652" s="3">
        <v>134.94999999999999</v>
      </c>
      <c r="J1652" s="4">
        <v>0.6</v>
      </c>
      <c r="K1652" s="2" t="str">
        <f t="shared" si="326"/>
        <v>Wednesday</v>
      </c>
      <c r="L1652" s="5">
        <f t="shared" si="327"/>
        <v>43694</v>
      </c>
      <c r="M1652" s="2" t="str">
        <f t="shared" si="328"/>
        <v>Saturday</v>
      </c>
      <c r="N1652" s="2" t="str">
        <f t="shared" si="329"/>
        <v>Saturday</v>
      </c>
      <c r="O1652" s="12">
        <f t="shared" si="330"/>
        <v>0</v>
      </c>
      <c r="P1652" s="11" t="str">
        <f t="shared" si="331"/>
        <v>High Cost per Unit</v>
      </c>
      <c r="Q1652" s="12">
        <f t="shared" si="332"/>
        <v>22.495000000000001</v>
      </c>
      <c r="R1652" s="12">
        <f t="shared" si="333"/>
        <v>6.7484999999999991</v>
      </c>
      <c r="S1652" s="12">
        <f t="shared" si="334"/>
        <v>0</v>
      </c>
      <c r="T1652" s="12">
        <f t="shared" si="335"/>
        <v>0</v>
      </c>
      <c r="U1652" s="12">
        <f t="shared" si="336"/>
        <v>0</v>
      </c>
      <c r="V1652" s="13" t="str">
        <f t="shared" ca="1" si="337"/>
        <v>Greater Than 8 Weeks Old</v>
      </c>
    </row>
    <row r="1653" spans="1:22" x14ac:dyDescent="0.45">
      <c r="A1653" s="2" t="s">
        <v>245</v>
      </c>
      <c r="B1653" s="5">
        <v>43691</v>
      </c>
      <c r="C1653" s="5" t="s">
        <v>369</v>
      </c>
      <c r="D1653" s="5" t="s">
        <v>372</v>
      </c>
      <c r="E1653" s="6">
        <v>5</v>
      </c>
      <c r="F1653" s="3">
        <v>199.95</v>
      </c>
      <c r="G1653" s="3">
        <v>81</v>
      </c>
      <c r="H1653" s="8">
        <f t="shared" si="325"/>
        <v>16.2</v>
      </c>
      <c r="I1653" s="3">
        <v>118.95</v>
      </c>
      <c r="J1653" s="4">
        <v>0.59</v>
      </c>
      <c r="K1653" s="2" t="str">
        <f t="shared" si="326"/>
        <v>Wednesday</v>
      </c>
      <c r="L1653" s="5">
        <f t="shared" si="327"/>
        <v>43694</v>
      </c>
      <c r="M1653" s="2" t="str">
        <f t="shared" si="328"/>
        <v>Saturday</v>
      </c>
      <c r="N1653" s="2" t="str">
        <f t="shared" si="329"/>
        <v>Saturday</v>
      </c>
      <c r="O1653" s="12">
        <f t="shared" si="330"/>
        <v>0</v>
      </c>
      <c r="P1653" s="11" t="str">
        <f t="shared" si="331"/>
        <v>Low Cost per Unit</v>
      </c>
      <c r="Q1653" s="12">
        <f t="shared" si="332"/>
        <v>0</v>
      </c>
      <c r="R1653" s="12">
        <f t="shared" si="333"/>
        <v>5.9984999999999991</v>
      </c>
      <c r="S1653" s="12">
        <f t="shared" si="334"/>
        <v>0</v>
      </c>
      <c r="T1653" s="12">
        <f t="shared" si="335"/>
        <v>0</v>
      </c>
      <c r="U1653" s="12">
        <f t="shared" si="336"/>
        <v>0</v>
      </c>
      <c r="V1653" s="13" t="str">
        <f t="shared" ca="1" si="337"/>
        <v>Greater Than 8 Weeks Old</v>
      </c>
    </row>
    <row r="1654" spans="1:22" x14ac:dyDescent="0.45">
      <c r="A1654" s="2" t="s">
        <v>223</v>
      </c>
      <c r="B1654" s="5">
        <v>43691</v>
      </c>
      <c r="C1654" s="5" t="s">
        <v>367</v>
      </c>
      <c r="D1654" s="5" t="s">
        <v>368</v>
      </c>
      <c r="E1654" s="6">
        <v>2</v>
      </c>
      <c r="F1654" s="3">
        <v>89.98</v>
      </c>
      <c r="G1654" s="3">
        <v>36</v>
      </c>
      <c r="H1654" s="8">
        <f t="shared" si="325"/>
        <v>18</v>
      </c>
      <c r="I1654" s="3">
        <v>53.98</v>
      </c>
      <c r="J1654" s="4">
        <v>0.6</v>
      </c>
      <c r="K1654" s="2" t="str">
        <f t="shared" si="326"/>
        <v>Wednesday</v>
      </c>
      <c r="L1654" s="5">
        <f t="shared" si="327"/>
        <v>43694</v>
      </c>
      <c r="M1654" s="2" t="str">
        <f t="shared" si="328"/>
        <v>Saturday</v>
      </c>
      <c r="N1654" s="2" t="str">
        <f t="shared" si="329"/>
        <v>Saturday</v>
      </c>
      <c r="O1654" s="12">
        <f t="shared" si="330"/>
        <v>0</v>
      </c>
      <c r="P1654" s="11" t="str">
        <f t="shared" si="331"/>
        <v>High Cost per Unit</v>
      </c>
      <c r="Q1654" s="12">
        <f t="shared" si="332"/>
        <v>8.9980000000000011</v>
      </c>
      <c r="R1654" s="12">
        <f t="shared" si="333"/>
        <v>2.6993999999999998</v>
      </c>
      <c r="S1654" s="12">
        <f t="shared" si="334"/>
        <v>0</v>
      </c>
      <c r="T1654" s="12">
        <f t="shared" si="335"/>
        <v>0</v>
      </c>
      <c r="U1654" s="12">
        <f t="shared" si="336"/>
        <v>0</v>
      </c>
      <c r="V1654" s="13" t="str">
        <f t="shared" ca="1" si="337"/>
        <v>Greater Than 8 Weeks Old</v>
      </c>
    </row>
    <row r="1655" spans="1:22" x14ac:dyDescent="0.45">
      <c r="A1655" s="2" t="s">
        <v>303</v>
      </c>
      <c r="B1655" s="5">
        <v>43691</v>
      </c>
      <c r="C1655" s="5" t="s">
        <v>371</v>
      </c>
      <c r="D1655" s="5" t="s">
        <v>371</v>
      </c>
      <c r="E1655" s="6">
        <v>5</v>
      </c>
      <c r="F1655" s="3">
        <v>139.94999999999999</v>
      </c>
      <c r="G1655" s="3">
        <v>105</v>
      </c>
      <c r="H1655" s="8">
        <f t="shared" si="325"/>
        <v>21</v>
      </c>
      <c r="I1655" s="3">
        <v>34.950000000000003</v>
      </c>
      <c r="J1655" s="4">
        <v>0.25</v>
      </c>
      <c r="K1655" s="2" t="str">
        <f t="shared" si="326"/>
        <v>Wednesday</v>
      </c>
      <c r="L1655" s="5">
        <f t="shared" si="327"/>
        <v>43694</v>
      </c>
      <c r="M1655" s="2" t="str">
        <f t="shared" si="328"/>
        <v>Saturday</v>
      </c>
      <c r="N1655" s="2" t="str">
        <f t="shared" si="329"/>
        <v>Saturday</v>
      </c>
      <c r="O1655" s="12">
        <f t="shared" si="330"/>
        <v>0</v>
      </c>
      <c r="P1655" s="11" t="str">
        <f t="shared" si="331"/>
        <v>High Cost per Unit</v>
      </c>
      <c r="Q1655" s="12">
        <f t="shared" si="332"/>
        <v>0</v>
      </c>
      <c r="R1655" s="12">
        <f t="shared" si="333"/>
        <v>4.1984999999999992</v>
      </c>
      <c r="S1655" s="12">
        <f t="shared" si="334"/>
        <v>0</v>
      </c>
      <c r="T1655" s="12">
        <f t="shared" si="335"/>
        <v>0</v>
      </c>
      <c r="U1655" s="12">
        <f t="shared" si="336"/>
        <v>0</v>
      </c>
      <c r="V1655" s="13" t="str">
        <f t="shared" ca="1" si="337"/>
        <v>Greater Than 8 Weeks Old</v>
      </c>
    </row>
    <row r="1656" spans="1:22" x14ac:dyDescent="0.45">
      <c r="A1656" s="2" t="s">
        <v>107</v>
      </c>
      <c r="B1656" s="5">
        <v>43691</v>
      </c>
      <c r="C1656" s="5" t="s">
        <v>375</v>
      </c>
      <c r="D1656" s="5" t="s">
        <v>377</v>
      </c>
      <c r="E1656" s="6">
        <v>1</v>
      </c>
      <c r="F1656" s="3">
        <v>20</v>
      </c>
      <c r="G1656" s="3">
        <v>4</v>
      </c>
      <c r="H1656" s="8">
        <f t="shared" si="325"/>
        <v>4</v>
      </c>
      <c r="I1656" s="3">
        <v>16</v>
      </c>
      <c r="J1656" s="4">
        <v>0.8</v>
      </c>
      <c r="K1656" s="2" t="str">
        <f t="shared" si="326"/>
        <v>Wednesday</v>
      </c>
      <c r="L1656" s="5">
        <f t="shared" si="327"/>
        <v>43694</v>
      </c>
      <c r="M1656" s="2" t="str">
        <f t="shared" si="328"/>
        <v>Saturday</v>
      </c>
      <c r="N1656" s="2" t="str">
        <f t="shared" si="329"/>
        <v>Saturday</v>
      </c>
      <c r="O1656" s="12">
        <f t="shared" si="330"/>
        <v>0</v>
      </c>
      <c r="P1656" s="11" t="str">
        <f t="shared" si="331"/>
        <v>Low Cost per Unit</v>
      </c>
      <c r="Q1656" s="12">
        <f t="shared" si="332"/>
        <v>0</v>
      </c>
      <c r="R1656" s="12">
        <f t="shared" si="333"/>
        <v>0</v>
      </c>
      <c r="S1656" s="12">
        <f t="shared" si="334"/>
        <v>0</v>
      </c>
      <c r="T1656" s="12">
        <f t="shared" si="335"/>
        <v>0</v>
      </c>
      <c r="U1656" s="12">
        <f t="shared" si="336"/>
        <v>0</v>
      </c>
      <c r="V1656" s="13" t="str">
        <f t="shared" ca="1" si="337"/>
        <v>Greater Than 8 Weeks Old</v>
      </c>
    </row>
    <row r="1657" spans="1:22" x14ac:dyDescent="0.45">
      <c r="A1657" s="2" t="s">
        <v>48</v>
      </c>
      <c r="B1657" s="5">
        <v>43691</v>
      </c>
      <c r="C1657" s="5" t="s">
        <v>378</v>
      </c>
      <c r="D1657" s="5" t="s">
        <v>379</v>
      </c>
      <c r="E1657" s="6">
        <v>9</v>
      </c>
      <c r="F1657" s="3">
        <v>359.91</v>
      </c>
      <c r="G1657" s="3">
        <v>119.16</v>
      </c>
      <c r="H1657" s="8">
        <f t="shared" si="325"/>
        <v>13.24</v>
      </c>
      <c r="I1657" s="3">
        <v>240.75</v>
      </c>
      <c r="J1657" s="4">
        <v>0.67</v>
      </c>
      <c r="K1657" s="2" t="str">
        <f t="shared" si="326"/>
        <v>Wednesday</v>
      </c>
      <c r="L1657" s="5">
        <f t="shared" si="327"/>
        <v>43694</v>
      </c>
      <c r="M1657" s="2" t="str">
        <f t="shared" si="328"/>
        <v>Saturday</v>
      </c>
      <c r="N1657" s="2" t="str">
        <f t="shared" si="329"/>
        <v>Saturday</v>
      </c>
      <c r="O1657" s="12">
        <f t="shared" si="330"/>
        <v>0</v>
      </c>
      <c r="P1657" s="11" t="str">
        <f t="shared" si="331"/>
        <v>Low Cost per Unit</v>
      </c>
      <c r="Q1657" s="12">
        <f t="shared" si="332"/>
        <v>0</v>
      </c>
      <c r="R1657" s="12">
        <f t="shared" si="333"/>
        <v>10.7973</v>
      </c>
      <c r="S1657" s="12">
        <f t="shared" si="334"/>
        <v>0</v>
      </c>
      <c r="T1657" s="12">
        <f t="shared" si="335"/>
        <v>0</v>
      </c>
      <c r="U1657" s="12">
        <f t="shared" si="336"/>
        <v>0</v>
      </c>
      <c r="V1657" s="13" t="str">
        <f t="shared" ca="1" si="337"/>
        <v>Greater Than 8 Weeks Old</v>
      </c>
    </row>
    <row r="1658" spans="1:22" x14ac:dyDescent="0.45">
      <c r="A1658" s="2" t="s">
        <v>185</v>
      </c>
      <c r="B1658" s="5">
        <v>43691</v>
      </c>
      <c r="C1658" s="5" t="s">
        <v>378</v>
      </c>
      <c r="D1658" s="5" t="s">
        <v>379</v>
      </c>
      <c r="E1658" s="6">
        <v>1</v>
      </c>
      <c r="F1658" s="3">
        <v>129</v>
      </c>
      <c r="G1658" s="3">
        <v>40.17</v>
      </c>
      <c r="H1658" s="8">
        <f t="shared" si="325"/>
        <v>40.17</v>
      </c>
      <c r="I1658" s="3">
        <v>88.83</v>
      </c>
      <c r="J1658" s="4">
        <v>0.69</v>
      </c>
      <c r="K1658" s="2" t="str">
        <f t="shared" si="326"/>
        <v>Wednesday</v>
      </c>
      <c r="L1658" s="5">
        <f t="shared" si="327"/>
        <v>43694</v>
      </c>
      <c r="M1658" s="2" t="str">
        <f t="shared" si="328"/>
        <v>Saturday</v>
      </c>
      <c r="N1658" s="2" t="str">
        <f t="shared" si="329"/>
        <v>Saturday</v>
      </c>
      <c r="O1658" s="12">
        <f t="shared" si="330"/>
        <v>0</v>
      </c>
      <c r="P1658" s="11" t="str">
        <f t="shared" si="331"/>
        <v>High Cost per Unit</v>
      </c>
      <c r="Q1658" s="12">
        <f t="shared" si="332"/>
        <v>0</v>
      </c>
      <c r="R1658" s="12">
        <f t="shared" si="333"/>
        <v>0</v>
      </c>
      <c r="S1658" s="12">
        <f t="shared" si="334"/>
        <v>0</v>
      </c>
      <c r="T1658" s="12">
        <f t="shared" si="335"/>
        <v>0</v>
      </c>
      <c r="U1658" s="12">
        <f t="shared" si="336"/>
        <v>0</v>
      </c>
      <c r="V1658" s="13" t="str">
        <f t="shared" ca="1" si="337"/>
        <v>Greater Than 8 Weeks Old</v>
      </c>
    </row>
    <row r="1659" spans="1:22" x14ac:dyDescent="0.45">
      <c r="A1659" s="2" t="s">
        <v>108</v>
      </c>
      <c r="B1659" s="5">
        <v>43691</v>
      </c>
      <c r="C1659" s="5" t="s">
        <v>369</v>
      </c>
      <c r="D1659" s="5" t="s">
        <v>394</v>
      </c>
      <c r="E1659" s="6">
        <v>1</v>
      </c>
      <c r="F1659" s="3">
        <v>69</v>
      </c>
      <c r="G1659" s="3">
        <v>15</v>
      </c>
      <c r="H1659" s="8">
        <f t="shared" si="325"/>
        <v>15</v>
      </c>
      <c r="I1659" s="3">
        <v>54</v>
      </c>
      <c r="J1659" s="4">
        <v>0.78</v>
      </c>
      <c r="K1659" s="2" t="str">
        <f t="shared" si="326"/>
        <v>Wednesday</v>
      </c>
      <c r="L1659" s="5">
        <f t="shared" si="327"/>
        <v>43694</v>
      </c>
      <c r="M1659" s="2" t="str">
        <f t="shared" si="328"/>
        <v>Saturday</v>
      </c>
      <c r="N1659" s="2" t="str">
        <f t="shared" si="329"/>
        <v>Saturday</v>
      </c>
      <c r="O1659" s="12">
        <f t="shared" si="330"/>
        <v>0</v>
      </c>
      <c r="P1659" s="11" t="str">
        <f t="shared" si="331"/>
        <v>Low Cost per Unit</v>
      </c>
      <c r="Q1659" s="12">
        <f t="shared" si="332"/>
        <v>0</v>
      </c>
      <c r="R1659" s="12">
        <f t="shared" si="333"/>
        <v>0</v>
      </c>
      <c r="S1659" s="12">
        <f t="shared" si="334"/>
        <v>0</v>
      </c>
      <c r="T1659" s="12">
        <f t="shared" si="335"/>
        <v>0</v>
      </c>
      <c r="U1659" s="12">
        <f t="shared" si="336"/>
        <v>0</v>
      </c>
      <c r="V1659" s="13" t="str">
        <f t="shared" ca="1" si="337"/>
        <v>Greater Than 8 Weeks Old</v>
      </c>
    </row>
    <row r="1660" spans="1:22" x14ac:dyDescent="0.45">
      <c r="A1660" s="2" t="s">
        <v>304</v>
      </c>
      <c r="B1660" s="5">
        <v>43691</v>
      </c>
      <c r="C1660" s="5" t="s">
        <v>369</v>
      </c>
      <c r="D1660" s="5" t="s">
        <v>394</v>
      </c>
      <c r="E1660" s="6">
        <v>11</v>
      </c>
      <c r="F1660" s="3">
        <v>373.89</v>
      </c>
      <c r="G1660" s="3">
        <v>165</v>
      </c>
      <c r="H1660" s="8">
        <f t="shared" si="325"/>
        <v>15</v>
      </c>
      <c r="I1660" s="3">
        <v>208.89</v>
      </c>
      <c r="J1660" s="4">
        <v>0.56000000000000005</v>
      </c>
      <c r="K1660" s="2" t="str">
        <f t="shared" si="326"/>
        <v>Wednesday</v>
      </c>
      <c r="L1660" s="5">
        <f t="shared" si="327"/>
        <v>43694</v>
      </c>
      <c r="M1660" s="2" t="str">
        <f t="shared" si="328"/>
        <v>Saturday</v>
      </c>
      <c r="N1660" s="2" t="str">
        <f t="shared" si="329"/>
        <v>Saturday</v>
      </c>
      <c r="O1660" s="12">
        <f t="shared" si="330"/>
        <v>0</v>
      </c>
      <c r="P1660" s="11" t="str">
        <f t="shared" si="331"/>
        <v>Low Cost per Unit</v>
      </c>
      <c r="Q1660" s="12">
        <f t="shared" si="332"/>
        <v>0</v>
      </c>
      <c r="R1660" s="12">
        <f t="shared" si="333"/>
        <v>11.216699999999999</v>
      </c>
      <c r="S1660" s="12">
        <f t="shared" si="334"/>
        <v>0</v>
      </c>
      <c r="T1660" s="12">
        <f t="shared" si="335"/>
        <v>0</v>
      </c>
      <c r="U1660" s="12">
        <f t="shared" si="336"/>
        <v>0</v>
      </c>
      <c r="V1660" s="13" t="str">
        <f t="shared" ca="1" si="337"/>
        <v>Greater Than 8 Weeks Old</v>
      </c>
    </row>
    <row r="1661" spans="1:22" x14ac:dyDescent="0.45">
      <c r="A1661" s="2" t="s">
        <v>109</v>
      </c>
      <c r="B1661" s="5">
        <v>43691</v>
      </c>
      <c r="C1661" s="5" t="s">
        <v>380</v>
      </c>
      <c r="D1661" s="5" t="s">
        <v>381</v>
      </c>
      <c r="E1661" s="6">
        <v>1</v>
      </c>
      <c r="F1661" s="3">
        <v>19</v>
      </c>
      <c r="G1661" s="3">
        <v>6</v>
      </c>
      <c r="H1661" s="8">
        <f t="shared" si="325"/>
        <v>6</v>
      </c>
      <c r="I1661" s="3">
        <v>13</v>
      </c>
      <c r="J1661" s="4">
        <v>0.68</v>
      </c>
      <c r="K1661" s="2" t="str">
        <f t="shared" si="326"/>
        <v>Wednesday</v>
      </c>
      <c r="L1661" s="5">
        <f t="shared" si="327"/>
        <v>43694</v>
      </c>
      <c r="M1661" s="2" t="str">
        <f t="shared" si="328"/>
        <v>Saturday</v>
      </c>
      <c r="N1661" s="2" t="str">
        <f t="shared" si="329"/>
        <v>Saturday</v>
      </c>
      <c r="O1661" s="12">
        <f t="shared" si="330"/>
        <v>0</v>
      </c>
      <c r="P1661" s="11" t="str">
        <f t="shared" si="331"/>
        <v>Low Cost per Unit</v>
      </c>
      <c r="Q1661" s="12">
        <f t="shared" si="332"/>
        <v>0</v>
      </c>
      <c r="R1661" s="12">
        <f t="shared" si="333"/>
        <v>0</v>
      </c>
      <c r="S1661" s="12">
        <f t="shared" si="334"/>
        <v>0</v>
      </c>
      <c r="T1661" s="12">
        <f t="shared" si="335"/>
        <v>0</v>
      </c>
      <c r="U1661" s="12">
        <f t="shared" si="336"/>
        <v>0</v>
      </c>
      <c r="V1661" s="13" t="str">
        <f t="shared" ca="1" si="337"/>
        <v>Greater Than 8 Weeks Old</v>
      </c>
    </row>
    <row r="1662" spans="1:22" x14ac:dyDescent="0.45">
      <c r="A1662" s="2" t="s">
        <v>247</v>
      </c>
      <c r="B1662" s="5">
        <v>43691</v>
      </c>
      <c r="C1662" s="5" t="s">
        <v>369</v>
      </c>
      <c r="D1662" s="5" t="s">
        <v>389</v>
      </c>
      <c r="E1662" s="6">
        <v>3</v>
      </c>
      <c r="F1662" s="3">
        <v>899.97</v>
      </c>
      <c r="G1662" s="3">
        <v>405</v>
      </c>
      <c r="H1662" s="8">
        <f t="shared" si="325"/>
        <v>135</v>
      </c>
      <c r="I1662" s="3">
        <v>494.97</v>
      </c>
      <c r="J1662" s="4">
        <v>0.55000000000000004</v>
      </c>
      <c r="K1662" s="2" t="str">
        <f t="shared" si="326"/>
        <v>Wednesday</v>
      </c>
      <c r="L1662" s="5">
        <f t="shared" si="327"/>
        <v>43694</v>
      </c>
      <c r="M1662" s="2" t="str">
        <f t="shared" si="328"/>
        <v>Saturday</v>
      </c>
      <c r="N1662" s="2" t="str">
        <f t="shared" si="329"/>
        <v>Saturday</v>
      </c>
      <c r="O1662" s="12">
        <f t="shared" si="330"/>
        <v>0</v>
      </c>
      <c r="P1662" s="11" t="str">
        <f t="shared" si="331"/>
        <v>High Cost per Unit</v>
      </c>
      <c r="Q1662" s="12">
        <f t="shared" si="332"/>
        <v>0</v>
      </c>
      <c r="R1662" s="12">
        <f t="shared" si="333"/>
        <v>26.999099999999999</v>
      </c>
      <c r="S1662" s="12">
        <f t="shared" si="334"/>
        <v>0</v>
      </c>
      <c r="T1662" s="12">
        <f t="shared" si="335"/>
        <v>0</v>
      </c>
      <c r="U1662" s="12">
        <f t="shared" si="336"/>
        <v>0</v>
      </c>
      <c r="V1662" s="13" t="str">
        <f t="shared" ca="1" si="337"/>
        <v>Greater Than 8 Weeks Old</v>
      </c>
    </row>
    <row r="1663" spans="1:22" x14ac:dyDescent="0.45">
      <c r="A1663" s="2" t="s">
        <v>165</v>
      </c>
      <c r="B1663" s="5">
        <v>43691</v>
      </c>
      <c r="C1663" s="5" t="s">
        <v>375</v>
      </c>
      <c r="D1663" s="5" t="s">
        <v>382</v>
      </c>
      <c r="E1663" s="6">
        <v>2</v>
      </c>
      <c r="F1663" s="3">
        <v>44</v>
      </c>
      <c r="G1663" s="3">
        <v>6.4</v>
      </c>
      <c r="H1663" s="8">
        <f t="shared" si="325"/>
        <v>3.2</v>
      </c>
      <c r="I1663" s="3">
        <v>37.6</v>
      </c>
      <c r="J1663" s="4">
        <v>0.85</v>
      </c>
      <c r="K1663" s="2" t="str">
        <f t="shared" si="326"/>
        <v>Wednesday</v>
      </c>
      <c r="L1663" s="5">
        <f t="shared" si="327"/>
        <v>43694</v>
      </c>
      <c r="M1663" s="2" t="str">
        <f t="shared" si="328"/>
        <v>Saturday</v>
      </c>
      <c r="N1663" s="2" t="str">
        <f t="shared" si="329"/>
        <v>Saturday</v>
      </c>
      <c r="O1663" s="12">
        <f t="shared" si="330"/>
        <v>0</v>
      </c>
      <c r="P1663" s="11" t="str">
        <f t="shared" si="331"/>
        <v>Low Cost per Unit</v>
      </c>
      <c r="Q1663" s="12">
        <f t="shared" si="332"/>
        <v>0</v>
      </c>
      <c r="R1663" s="12">
        <f t="shared" si="333"/>
        <v>1.3199999999999998</v>
      </c>
      <c r="S1663" s="12">
        <f t="shared" si="334"/>
        <v>0</v>
      </c>
      <c r="T1663" s="12">
        <f t="shared" si="335"/>
        <v>0</v>
      </c>
      <c r="U1663" s="12">
        <f t="shared" si="336"/>
        <v>0</v>
      </c>
      <c r="V1663" s="13" t="str">
        <f t="shared" ca="1" si="337"/>
        <v>Greater Than 8 Weeks Old</v>
      </c>
    </row>
    <row r="1664" spans="1:22" x14ac:dyDescent="0.45">
      <c r="A1664" s="2" t="s">
        <v>248</v>
      </c>
      <c r="B1664" s="5">
        <v>43691</v>
      </c>
      <c r="C1664" s="5" t="s">
        <v>375</v>
      </c>
      <c r="D1664" s="5" t="s">
        <v>382</v>
      </c>
      <c r="E1664" s="6">
        <v>25</v>
      </c>
      <c r="F1664" s="3">
        <v>249.75</v>
      </c>
      <c r="G1664" s="3">
        <v>168.75</v>
      </c>
      <c r="H1664" s="8">
        <f t="shared" si="325"/>
        <v>6.75</v>
      </c>
      <c r="I1664" s="3">
        <v>81</v>
      </c>
      <c r="J1664" s="4">
        <v>0.32</v>
      </c>
      <c r="K1664" s="2" t="str">
        <f t="shared" si="326"/>
        <v>Wednesday</v>
      </c>
      <c r="L1664" s="5">
        <f t="shared" si="327"/>
        <v>43694</v>
      </c>
      <c r="M1664" s="2" t="str">
        <f t="shared" si="328"/>
        <v>Saturday</v>
      </c>
      <c r="N1664" s="2" t="str">
        <f t="shared" si="329"/>
        <v>Saturday</v>
      </c>
      <c r="O1664" s="12">
        <f t="shared" si="330"/>
        <v>0</v>
      </c>
      <c r="P1664" s="11" t="str">
        <f t="shared" si="331"/>
        <v>Low Cost per Unit</v>
      </c>
      <c r="Q1664" s="12">
        <f t="shared" si="332"/>
        <v>0</v>
      </c>
      <c r="R1664" s="12">
        <f t="shared" si="333"/>
        <v>7.4924999999999997</v>
      </c>
      <c r="S1664" s="12">
        <f t="shared" si="334"/>
        <v>0</v>
      </c>
      <c r="T1664" s="12">
        <f t="shared" si="335"/>
        <v>0</v>
      </c>
      <c r="U1664" s="12">
        <f t="shared" si="336"/>
        <v>0</v>
      </c>
      <c r="V1664" s="13" t="str">
        <f t="shared" ca="1" si="337"/>
        <v>Greater Than 8 Weeks Old</v>
      </c>
    </row>
    <row r="1665" spans="1:22" x14ac:dyDescent="0.45">
      <c r="A1665" s="2" t="s">
        <v>307</v>
      </c>
      <c r="B1665" s="5">
        <v>43691</v>
      </c>
      <c r="C1665" s="5" t="s">
        <v>386</v>
      </c>
      <c r="D1665" s="5" t="s">
        <v>395</v>
      </c>
      <c r="E1665" s="6">
        <v>4</v>
      </c>
      <c r="F1665" s="3">
        <v>35.96</v>
      </c>
      <c r="G1665" s="3">
        <v>28</v>
      </c>
      <c r="H1665" s="8">
        <f t="shared" si="325"/>
        <v>7</v>
      </c>
      <c r="I1665" s="3">
        <v>7.96</v>
      </c>
      <c r="J1665" s="4">
        <v>0.22</v>
      </c>
      <c r="K1665" s="2" t="str">
        <f t="shared" si="326"/>
        <v>Wednesday</v>
      </c>
      <c r="L1665" s="5">
        <f t="shared" si="327"/>
        <v>43694</v>
      </c>
      <c r="M1665" s="2" t="str">
        <f t="shared" si="328"/>
        <v>Saturday</v>
      </c>
      <c r="N1665" s="2" t="str">
        <f t="shared" si="329"/>
        <v>Saturday</v>
      </c>
      <c r="O1665" s="12">
        <f t="shared" si="330"/>
        <v>0</v>
      </c>
      <c r="P1665" s="11" t="str">
        <f t="shared" si="331"/>
        <v>Low Cost per Unit</v>
      </c>
      <c r="Q1665" s="12">
        <f t="shared" si="332"/>
        <v>0</v>
      </c>
      <c r="R1665" s="12">
        <f t="shared" si="333"/>
        <v>1.0788</v>
      </c>
      <c r="S1665" s="12">
        <f t="shared" si="334"/>
        <v>0</v>
      </c>
      <c r="T1665" s="12">
        <f t="shared" si="335"/>
        <v>0</v>
      </c>
      <c r="U1665" s="12">
        <f t="shared" si="336"/>
        <v>0</v>
      </c>
      <c r="V1665" s="13" t="str">
        <f t="shared" ca="1" si="337"/>
        <v>Greater Than 8 Weeks Old</v>
      </c>
    </row>
    <row r="1666" spans="1:22" x14ac:dyDescent="0.45">
      <c r="A1666" s="2" t="s">
        <v>51</v>
      </c>
      <c r="B1666" s="5">
        <v>43691</v>
      </c>
      <c r="C1666" s="5" t="s">
        <v>375</v>
      </c>
      <c r="D1666" s="5" t="s">
        <v>382</v>
      </c>
      <c r="E1666" s="6">
        <v>1</v>
      </c>
      <c r="F1666" s="3">
        <v>99</v>
      </c>
      <c r="G1666" s="3">
        <v>24</v>
      </c>
      <c r="H1666" s="8">
        <f t="shared" si="325"/>
        <v>24</v>
      </c>
      <c r="I1666" s="3">
        <v>75</v>
      </c>
      <c r="J1666" s="4">
        <v>0.76</v>
      </c>
      <c r="K1666" s="2" t="str">
        <f t="shared" si="326"/>
        <v>Wednesday</v>
      </c>
      <c r="L1666" s="5">
        <f t="shared" si="327"/>
        <v>43694</v>
      </c>
      <c r="M1666" s="2" t="str">
        <f t="shared" si="328"/>
        <v>Saturday</v>
      </c>
      <c r="N1666" s="2" t="str">
        <f t="shared" si="329"/>
        <v>Saturday</v>
      </c>
      <c r="O1666" s="12">
        <f t="shared" si="330"/>
        <v>0</v>
      </c>
      <c r="P1666" s="11" t="str">
        <f t="shared" si="331"/>
        <v>High Cost per Unit</v>
      </c>
      <c r="Q1666" s="12">
        <f t="shared" si="332"/>
        <v>0</v>
      </c>
      <c r="R1666" s="12">
        <f t="shared" si="333"/>
        <v>0</v>
      </c>
      <c r="S1666" s="12">
        <f t="shared" si="334"/>
        <v>0</v>
      </c>
      <c r="T1666" s="12">
        <f t="shared" si="335"/>
        <v>0</v>
      </c>
      <c r="U1666" s="12">
        <f t="shared" si="336"/>
        <v>0</v>
      </c>
      <c r="V1666" s="13" t="str">
        <f t="shared" ca="1" si="337"/>
        <v>Greater Than 8 Weeks Old</v>
      </c>
    </row>
    <row r="1667" spans="1:22" x14ac:dyDescent="0.45">
      <c r="A1667" s="2" t="s">
        <v>262</v>
      </c>
      <c r="B1667" s="5">
        <v>43691</v>
      </c>
      <c r="C1667" s="5" t="s">
        <v>383</v>
      </c>
      <c r="D1667" s="5" t="s">
        <v>384</v>
      </c>
      <c r="E1667" s="6">
        <v>3</v>
      </c>
      <c r="F1667" s="3">
        <v>29.97</v>
      </c>
      <c r="G1667" s="3">
        <v>13.2</v>
      </c>
      <c r="H1667" s="8">
        <f t="shared" ref="H1667:H1730" si="338">G1667/E1667</f>
        <v>4.3999999999999995</v>
      </c>
      <c r="I1667" s="3">
        <v>16.77</v>
      </c>
      <c r="J1667" s="4">
        <v>0.56000000000000005</v>
      </c>
      <c r="K1667" s="2" t="str">
        <f t="shared" ref="K1667:K1730" si="339">TEXT(B1667,"dddd")</f>
        <v>Wednesday</v>
      </c>
      <c r="L1667" s="5">
        <f t="shared" ref="L1667:L1730" si="340">B1667+3</f>
        <v>43694</v>
      </c>
      <c r="M1667" s="2" t="str">
        <f t="shared" ref="M1667:M1730" si="341">TEXT(L1667,"dddd")</f>
        <v>Saturday</v>
      </c>
      <c r="N1667" s="2" t="str">
        <f t="shared" ref="N1667:N1730" si="342">IF(M1667="Sunday","Monday",M1667)</f>
        <v>Saturday</v>
      </c>
      <c r="O1667" s="12">
        <f t="shared" ref="O1667:O1730" si="343">IF(TEXT(B1667,"dddd")="Tuesday",E1667*0.05,0)</f>
        <v>0</v>
      </c>
      <c r="P1667" s="11" t="str">
        <f t="shared" ref="P1667:P1730" si="344">IF(H1667&gt;AVERAGE(H:H),"High Cost per Unit","Low Cost per Unit")</f>
        <v>Low Cost per Unit</v>
      </c>
      <c r="Q1667" s="12">
        <f t="shared" ref="Q1667:Q1730" si="345">IF(D1667="Masks",F1667*0.1,0)</f>
        <v>0</v>
      </c>
      <c r="R1667" s="12">
        <f t="shared" ref="R1667:R1730" si="346">IF(E1667&gt;1,F1667*0.03,0)</f>
        <v>0.8990999999999999</v>
      </c>
      <c r="S1667" s="12">
        <f t="shared" ref="S1667:S1730" si="347">IF(D1667="Accessories",F1667*0.15,0)</f>
        <v>0</v>
      </c>
      <c r="T1667" s="12">
        <f t="shared" ref="T1667:T1730" si="348">IF(AND(K1667="Saturday",C1667="Fitness"),F1667*0.1,0)</f>
        <v>0</v>
      </c>
      <c r="U1667" s="12">
        <f t="shared" ref="U1667:U1730" si="349">IF(AND(K1667="Friday",C1667="Automotive"),F1667*0.2,0)</f>
        <v>0</v>
      </c>
      <c r="V1667" s="13" t="str">
        <f t="shared" ref="V1667:V1730" ca="1" si="350">IF(ABS(TODAY()-B1667)&gt;56,"Greater Than 8 Weeks Old","Less Than 8 Weeks Old")</f>
        <v>Greater Than 8 Weeks Old</v>
      </c>
    </row>
    <row r="1668" spans="1:22" x14ac:dyDescent="0.45">
      <c r="A1668" s="2" t="s">
        <v>249</v>
      </c>
      <c r="B1668" s="5">
        <v>43691</v>
      </c>
      <c r="C1668" s="5" t="s">
        <v>383</v>
      </c>
      <c r="D1668" s="5" t="s">
        <v>384</v>
      </c>
      <c r="E1668" s="6">
        <v>2</v>
      </c>
      <c r="F1668" s="3">
        <v>18</v>
      </c>
      <c r="G1668" s="3">
        <v>6</v>
      </c>
      <c r="H1668" s="8">
        <f t="shared" si="338"/>
        <v>3</v>
      </c>
      <c r="I1668" s="3">
        <v>12</v>
      </c>
      <c r="J1668" s="4">
        <v>0.67</v>
      </c>
      <c r="K1668" s="2" t="str">
        <f t="shared" si="339"/>
        <v>Wednesday</v>
      </c>
      <c r="L1668" s="5">
        <f t="shared" si="340"/>
        <v>43694</v>
      </c>
      <c r="M1668" s="2" t="str">
        <f t="shared" si="341"/>
        <v>Saturday</v>
      </c>
      <c r="N1668" s="2" t="str">
        <f t="shared" si="342"/>
        <v>Saturday</v>
      </c>
      <c r="O1668" s="12">
        <f t="shared" si="343"/>
        <v>0</v>
      </c>
      <c r="P1668" s="11" t="str">
        <f t="shared" si="344"/>
        <v>Low Cost per Unit</v>
      </c>
      <c r="Q1668" s="12">
        <f t="shared" si="345"/>
        <v>0</v>
      </c>
      <c r="R1668" s="12">
        <f t="shared" si="346"/>
        <v>0.54</v>
      </c>
      <c r="S1668" s="12">
        <f t="shared" si="347"/>
        <v>0</v>
      </c>
      <c r="T1668" s="12">
        <f t="shared" si="348"/>
        <v>0</v>
      </c>
      <c r="U1668" s="12">
        <f t="shared" si="349"/>
        <v>0</v>
      </c>
      <c r="V1668" s="13" t="str">
        <f t="shared" ca="1" si="350"/>
        <v>Greater Than 8 Weeks Old</v>
      </c>
    </row>
    <row r="1669" spans="1:22" x14ac:dyDescent="0.45">
      <c r="A1669" s="2" t="s">
        <v>56</v>
      </c>
      <c r="B1669" s="5">
        <v>43691</v>
      </c>
      <c r="C1669" s="5" t="s">
        <v>383</v>
      </c>
      <c r="D1669" s="5" t="s">
        <v>391</v>
      </c>
      <c r="E1669" s="6">
        <v>1</v>
      </c>
      <c r="F1669" s="3">
        <v>59</v>
      </c>
      <c r="G1669" s="3">
        <v>21</v>
      </c>
      <c r="H1669" s="8">
        <f t="shared" si="338"/>
        <v>21</v>
      </c>
      <c r="I1669" s="3">
        <v>38</v>
      </c>
      <c r="J1669" s="4">
        <v>0.64</v>
      </c>
      <c r="K1669" s="2" t="str">
        <f t="shared" si="339"/>
        <v>Wednesday</v>
      </c>
      <c r="L1669" s="5">
        <f t="shared" si="340"/>
        <v>43694</v>
      </c>
      <c r="M1669" s="2" t="str">
        <f t="shared" si="341"/>
        <v>Saturday</v>
      </c>
      <c r="N1669" s="2" t="str">
        <f t="shared" si="342"/>
        <v>Saturday</v>
      </c>
      <c r="O1669" s="12">
        <f t="shared" si="343"/>
        <v>0</v>
      </c>
      <c r="P1669" s="11" t="str">
        <f t="shared" si="344"/>
        <v>High Cost per Unit</v>
      </c>
      <c r="Q1669" s="12">
        <f t="shared" si="345"/>
        <v>0</v>
      </c>
      <c r="R1669" s="12">
        <f t="shared" si="346"/>
        <v>0</v>
      </c>
      <c r="S1669" s="12">
        <f t="shared" si="347"/>
        <v>0</v>
      </c>
      <c r="T1669" s="12">
        <f t="shared" si="348"/>
        <v>0</v>
      </c>
      <c r="U1669" s="12">
        <f t="shared" si="349"/>
        <v>0</v>
      </c>
      <c r="V1669" s="13" t="str">
        <f t="shared" ca="1" si="350"/>
        <v>Greater Than 8 Weeks Old</v>
      </c>
    </row>
    <row r="1670" spans="1:22" x14ac:dyDescent="0.45">
      <c r="A1670" s="2" t="s">
        <v>196</v>
      </c>
      <c r="B1670" s="5">
        <v>43691</v>
      </c>
      <c r="C1670" s="5" t="s">
        <v>378</v>
      </c>
      <c r="D1670" s="5" t="s">
        <v>397</v>
      </c>
      <c r="E1670" s="6">
        <v>2</v>
      </c>
      <c r="F1670" s="3">
        <v>44</v>
      </c>
      <c r="G1670" s="3">
        <v>9.32</v>
      </c>
      <c r="H1670" s="8">
        <f t="shared" si="338"/>
        <v>4.66</v>
      </c>
      <c r="I1670" s="3">
        <v>34.68</v>
      </c>
      <c r="J1670" s="4">
        <v>0.79</v>
      </c>
      <c r="K1670" s="2" t="str">
        <f t="shared" si="339"/>
        <v>Wednesday</v>
      </c>
      <c r="L1670" s="5">
        <f t="shared" si="340"/>
        <v>43694</v>
      </c>
      <c r="M1670" s="2" t="str">
        <f t="shared" si="341"/>
        <v>Saturday</v>
      </c>
      <c r="N1670" s="2" t="str">
        <f t="shared" si="342"/>
        <v>Saturday</v>
      </c>
      <c r="O1670" s="12">
        <f t="shared" si="343"/>
        <v>0</v>
      </c>
      <c r="P1670" s="11" t="str">
        <f t="shared" si="344"/>
        <v>Low Cost per Unit</v>
      </c>
      <c r="Q1670" s="12">
        <f t="shared" si="345"/>
        <v>0</v>
      </c>
      <c r="R1670" s="12">
        <f t="shared" si="346"/>
        <v>1.3199999999999998</v>
      </c>
      <c r="S1670" s="12">
        <f t="shared" si="347"/>
        <v>0</v>
      </c>
      <c r="T1670" s="12">
        <f t="shared" si="348"/>
        <v>0</v>
      </c>
      <c r="U1670" s="12">
        <f t="shared" si="349"/>
        <v>0</v>
      </c>
      <c r="V1670" s="13" t="str">
        <f t="shared" ca="1" si="350"/>
        <v>Greater Than 8 Weeks Old</v>
      </c>
    </row>
    <row r="1671" spans="1:22" x14ac:dyDescent="0.45">
      <c r="A1671" s="2" t="s">
        <v>116</v>
      </c>
      <c r="B1671" s="5">
        <v>43691</v>
      </c>
      <c r="C1671" s="5" t="s">
        <v>378</v>
      </c>
      <c r="D1671" s="5" t="s">
        <v>397</v>
      </c>
      <c r="E1671" s="6">
        <v>6</v>
      </c>
      <c r="F1671" s="3">
        <v>47.94</v>
      </c>
      <c r="G1671" s="3">
        <v>16.68</v>
      </c>
      <c r="H1671" s="8">
        <f t="shared" si="338"/>
        <v>2.78</v>
      </c>
      <c r="I1671" s="3">
        <v>31.26</v>
      </c>
      <c r="J1671" s="4">
        <v>0.65</v>
      </c>
      <c r="K1671" s="2" t="str">
        <f t="shared" si="339"/>
        <v>Wednesday</v>
      </c>
      <c r="L1671" s="5">
        <f t="shared" si="340"/>
        <v>43694</v>
      </c>
      <c r="M1671" s="2" t="str">
        <f t="shared" si="341"/>
        <v>Saturday</v>
      </c>
      <c r="N1671" s="2" t="str">
        <f t="shared" si="342"/>
        <v>Saturday</v>
      </c>
      <c r="O1671" s="12">
        <f t="shared" si="343"/>
        <v>0</v>
      </c>
      <c r="P1671" s="11" t="str">
        <f t="shared" si="344"/>
        <v>Low Cost per Unit</v>
      </c>
      <c r="Q1671" s="12">
        <f t="shared" si="345"/>
        <v>0</v>
      </c>
      <c r="R1671" s="12">
        <f t="shared" si="346"/>
        <v>1.4381999999999999</v>
      </c>
      <c r="S1671" s="12">
        <f t="shared" si="347"/>
        <v>0</v>
      </c>
      <c r="T1671" s="12">
        <f t="shared" si="348"/>
        <v>0</v>
      </c>
      <c r="U1671" s="12">
        <f t="shared" si="349"/>
        <v>0</v>
      </c>
      <c r="V1671" s="13" t="str">
        <f t="shared" ca="1" si="350"/>
        <v>Greater Than 8 Weeks Old</v>
      </c>
    </row>
    <row r="1672" spans="1:22" x14ac:dyDescent="0.45">
      <c r="A1672" s="2" t="s">
        <v>225</v>
      </c>
      <c r="B1672" s="5">
        <v>43691</v>
      </c>
      <c r="C1672" s="5" t="s">
        <v>383</v>
      </c>
      <c r="D1672" s="5" t="s">
        <v>398</v>
      </c>
      <c r="E1672" s="6">
        <v>1</v>
      </c>
      <c r="F1672" s="3">
        <v>69</v>
      </c>
      <c r="G1672" s="3">
        <v>31.25</v>
      </c>
      <c r="H1672" s="8">
        <f t="shared" si="338"/>
        <v>31.25</v>
      </c>
      <c r="I1672" s="3">
        <v>37.75</v>
      </c>
      <c r="J1672" s="4">
        <v>0.55000000000000004</v>
      </c>
      <c r="K1672" s="2" t="str">
        <f t="shared" si="339"/>
        <v>Wednesday</v>
      </c>
      <c r="L1672" s="5">
        <f t="shared" si="340"/>
        <v>43694</v>
      </c>
      <c r="M1672" s="2" t="str">
        <f t="shared" si="341"/>
        <v>Saturday</v>
      </c>
      <c r="N1672" s="2" t="str">
        <f t="shared" si="342"/>
        <v>Saturday</v>
      </c>
      <c r="O1672" s="12">
        <f t="shared" si="343"/>
        <v>0</v>
      </c>
      <c r="P1672" s="11" t="str">
        <f t="shared" si="344"/>
        <v>High Cost per Unit</v>
      </c>
      <c r="Q1672" s="12">
        <f t="shared" si="345"/>
        <v>0</v>
      </c>
      <c r="R1672" s="12">
        <f t="shared" si="346"/>
        <v>0</v>
      </c>
      <c r="S1672" s="12">
        <f t="shared" si="347"/>
        <v>0</v>
      </c>
      <c r="T1672" s="12">
        <f t="shared" si="348"/>
        <v>0</v>
      </c>
      <c r="U1672" s="12">
        <f t="shared" si="349"/>
        <v>0</v>
      </c>
      <c r="V1672" s="13" t="str">
        <f t="shared" ca="1" si="350"/>
        <v>Greater Than 8 Weeks Old</v>
      </c>
    </row>
    <row r="1673" spans="1:22" x14ac:dyDescent="0.45">
      <c r="A1673" s="2" t="s">
        <v>251</v>
      </c>
      <c r="B1673" s="5">
        <v>43691</v>
      </c>
      <c r="C1673" s="5" t="s">
        <v>383</v>
      </c>
      <c r="D1673" s="5" t="s">
        <v>384</v>
      </c>
      <c r="E1673" s="6">
        <v>2</v>
      </c>
      <c r="F1673" s="3">
        <v>38</v>
      </c>
      <c r="G1673" s="3">
        <v>19</v>
      </c>
      <c r="H1673" s="8">
        <f t="shared" si="338"/>
        <v>9.5</v>
      </c>
      <c r="I1673" s="3">
        <v>19</v>
      </c>
      <c r="J1673" s="4">
        <v>0.5</v>
      </c>
      <c r="K1673" s="2" t="str">
        <f t="shared" si="339"/>
        <v>Wednesday</v>
      </c>
      <c r="L1673" s="5">
        <f t="shared" si="340"/>
        <v>43694</v>
      </c>
      <c r="M1673" s="2" t="str">
        <f t="shared" si="341"/>
        <v>Saturday</v>
      </c>
      <c r="N1673" s="2" t="str">
        <f t="shared" si="342"/>
        <v>Saturday</v>
      </c>
      <c r="O1673" s="12">
        <f t="shared" si="343"/>
        <v>0</v>
      </c>
      <c r="P1673" s="11" t="str">
        <f t="shared" si="344"/>
        <v>Low Cost per Unit</v>
      </c>
      <c r="Q1673" s="12">
        <f t="shared" si="345"/>
        <v>0</v>
      </c>
      <c r="R1673" s="12">
        <f t="shared" si="346"/>
        <v>1.1399999999999999</v>
      </c>
      <c r="S1673" s="12">
        <f t="shared" si="347"/>
        <v>0</v>
      </c>
      <c r="T1673" s="12">
        <f t="shared" si="348"/>
        <v>0</v>
      </c>
      <c r="U1673" s="12">
        <f t="shared" si="349"/>
        <v>0</v>
      </c>
      <c r="V1673" s="13" t="str">
        <f t="shared" ca="1" si="350"/>
        <v>Greater Than 8 Weeks Old</v>
      </c>
    </row>
    <row r="1674" spans="1:22" x14ac:dyDescent="0.45">
      <c r="A1674" s="2" t="s">
        <v>67</v>
      </c>
      <c r="B1674" s="5">
        <v>43691</v>
      </c>
      <c r="C1674" s="5" t="s">
        <v>369</v>
      </c>
      <c r="D1674" s="5" t="s">
        <v>374</v>
      </c>
      <c r="E1674" s="6">
        <v>26</v>
      </c>
      <c r="F1674" s="3">
        <v>573.74</v>
      </c>
      <c r="G1674" s="3">
        <v>284.7</v>
      </c>
      <c r="H1674" s="8">
        <f t="shared" si="338"/>
        <v>10.95</v>
      </c>
      <c r="I1674" s="3">
        <v>289.04000000000002</v>
      </c>
      <c r="J1674" s="4">
        <v>0.5</v>
      </c>
      <c r="K1674" s="2" t="str">
        <f t="shared" si="339"/>
        <v>Wednesday</v>
      </c>
      <c r="L1674" s="5">
        <f t="shared" si="340"/>
        <v>43694</v>
      </c>
      <c r="M1674" s="2" t="str">
        <f t="shared" si="341"/>
        <v>Saturday</v>
      </c>
      <c r="N1674" s="2" t="str">
        <f t="shared" si="342"/>
        <v>Saturday</v>
      </c>
      <c r="O1674" s="12">
        <f t="shared" si="343"/>
        <v>0</v>
      </c>
      <c r="P1674" s="11" t="str">
        <f t="shared" si="344"/>
        <v>Low Cost per Unit</v>
      </c>
      <c r="Q1674" s="12">
        <f t="shared" si="345"/>
        <v>0</v>
      </c>
      <c r="R1674" s="12">
        <f t="shared" si="346"/>
        <v>17.212199999999999</v>
      </c>
      <c r="S1674" s="12">
        <f t="shared" si="347"/>
        <v>0</v>
      </c>
      <c r="T1674" s="12">
        <f t="shared" si="348"/>
        <v>0</v>
      </c>
      <c r="U1674" s="12">
        <f t="shared" si="349"/>
        <v>0</v>
      </c>
      <c r="V1674" s="13" t="str">
        <f t="shared" ca="1" si="350"/>
        <v>Greater Than 8 Weeks Old</v>
      </c>
    </row>
    <row r="1675" spans="1:22" x14ac:dyDescent="0.45">
      <c r="A1675" s="2" t="s">
        <v>118</v>
      </c>
      <c r="B1675" s="5">
        <v>43691</v>
      </c>
      <c r="C1675" s="5" t="s">
        <v>375</v>
      </c>
      <c r="D1675" s="5" t="s">
        <v>377</v>
      </c>
      <c r="E1675" s="6">
        <v>11</v>
      </c>
      <c r="F1675" s="3">
        <v>120.89</v>
      </c>
      <c r="G1675" s="3">
        <v>74.25</v>
      </c>
      <c r="H1675" s="8">
        <f t="shared" si="338"/>
        <v>6.75</v>
      </c>
      <c r="I1675" s="3">
        <v>46.64</v>
      </c>
      <c r="J1675" s="4">
        <v>0.39</v>
      </c>
      <c r="K1675" s="2" t="str">
        <f t="shared" si="339"/>
        <v>Wednesday</v>
      </c>
      <c r="L1675" s="5">
        <f t="shared" si="340"/>
        <v>43694</v>
      </c>
      <c r="M1675" s="2" t="str">
        <f t="shared" si="341"/>
        <v>Saturday</v>
      </c>
      <c r="N1675" s="2" t="str">
        <f t="shared" si="342"/>
        <v>Saturday</v>
      </c>
      <c r="O1675" s="12">
        <f t="shared" si="343"/>
        <v>0</v>
      </c>
      <c r="P1675" s="11" t="str">
        <f t="shared" si="344"/>
        <v>Low Cost per Unit</v>
      </c>
      <c r="Q1675" s="12">
        <f t="shared" si="345"/>
        <v>0</v>
      </c>
      <c r="R1675" s="12">
        <f t="shared" si="346"/>
        <v>3.6267</v>
      </c>
      <c r="S1675" s="12">
        <f t="shared" si="347"/>
        <v>0</v>
      </c>
      <c r="T1675" s="12">
        <f t="shared" si="348"/>
        <v>0</v>
      </c>
      <c r="U1675" s="12">
        <f t="shared" si="349"/>
        <v>0</v>
      </c>
      <c r="V1675" s="13" t="str">
        <f t="shared" ca="1" si="350"/>
        <v>Greater Than 8 Weeks Old</v>
      </c>
    </row>
    <row r="1676" spans="1:22" x14ac:dyDescent="0.45">
      <c r="A1676" s="2" t="s">
        <v>68</v>
      </c>
      <c r="B1676" s="5">
        <v>43691</v>
      </c>
      <c r="C1676" s="5" t="s">
        <v>375</v>
      </c>
      <c r="D1676" s="5" t="s">
        <v>377</v>
      </c>
      <c r="E1676" s="6">
        <v>7</v>
      </c>
      <c r="F1676" s="3">
        <v>62.93</v>
      </c>
      <c r="G1676" s="3">
        <v>16.59</v>
      </c>
      <c r="H1676" s="8">
        <f t="shared" si="338"/>
        <v>2.37</v>
      </c>
      <c r="I1676" s="3">
        <v>46.34</v>
      </c>
      <c r="J1676" s="4">
        <v>0.74</v>
      </c>
      <c r="K1676" s="2" t="str">
        <f t="shared" si="339"/>
        <v>Wednesday</v>
      </c>
      <c r="L1676" s="5">
        <f t="shared" si="340"/>
        <v>43694</v>
      </c>
      <c r="M1676" s="2" t="str">
        <f t="shared" si="341"/>
        <v>Saturday</v>
      </c>
      <c r="N1676" s="2" t="str">
        <f t="shared" si="342"/>
        <v>Saturday</v>
      </c>
      <c r="O1676" s="12">
        <f t="shared" si="343"/>
        <v>0</v>
      </c>
      <c r="P1676" s="11" t="str">
        <f t="shared" si="344"/>
        <v>Low Cost per Unit</v>
      </c>
      <c r="Q1676" s="12">
        <f t="shared" si="345"/>
        <v>0</v>
      </c>
      <c r="R1676" s="12">
        <f t="shared" si="346"/>
        <v>1.8878999999999999</v>
      </c>
      <c r="S1676" s="12">
        <f t="shared" si="347"/>
        <v>0</v>
      </c>
      <c r="T1676" s="12">
        <f t="shared" si="348"/>
        <v>0</v>
      </c>
      <c r="U1676" s="12">
        <f t="shared" si="349"/>
        <v>0</v>
      </c>
      <c r="V1676" s="13" t="str">
        <f t="shared" ca="1" si="350"/>
        <v>Greater Than 8 Weeks Old</v>
      </c>
    </row>
    <row r="1677" spans="1:22" x14ac:dyDescent="0.45">
      <c r="A1677" s="2" t="s">
        <v>69</v>
      </c>
      <c r="B1677" s="5">
        <v>43691</v>
      </c>
      <c r="C1677" s="5" t="s">
        <v>375</v>
      </c>
      <c r="D1677" s="5" t="s">
        <v>377</v>
      </c>
      <c r="E1677" s="6">
        <v>19</v>
      </c>
      <c r="F1677" s="3">
        <v>189.81</v>
      </c>
      <c r="G1677" s="3">
        <v>114</v>
      </c>
      <c r="H1677" s="8">
        <f t="shared" si="338"/>
        <v>6</v>
      </c>
      <c r="I1677" s="3">
        <v>75.81</v>
      </c>
      <c r="J1677" s="4">
        <v>0.4</v>
      </c>
      <c r="K1677" s="2" t="str">
        <f t="shared" si="339"/>
        <v>Wednesday</v>
      </c>
      <c r="L1677" s="5">
        <f t="shared" si="340"/>
        <v>43694</v>
      </c>
      <c r="M1677" s="2" t="str">
        <f t="shared" si="341"/>
        <v>Saturday</v>
      </c>
      <c r="N1677" s="2" t="str">
        <f t="shared" si="342"/>
        <v>Saturday</v>
      </c>
      <c r="O1677" s="12">
        <f t="shared" si="343"/>
        <v>0</v>
      </c>
      <c r="P1677" s="11" t="str">
        <f t="shared" si="344"/>
        <v>Low Cost per Unit</v>
      </c>
      <c r="Q1677" s="12">
        <f t="shared" si="345"/>
        <v>0</v>
      </c>
      <c r="R1677" s="12">
        <f t="shared" si="346"/>
        <v>5.6943000000000001</v>
      </c>
      <c r="S1677" s="12">
        <f t="shared" si="347"/>
        <v>0</v>
      </c>
      <c r="T1677" s="12">
        <f t="shared" si="348"/>
        <v>0</v>
      </c>
      <c r="U1677" s="12">
        <f t="shared" si="349"/>
        <v>0</v>
      </c>
      <c r="V1677" s="13" t="str">
        <f t="shared" ca="1" si="350"/>
        <v>Greater Than 8 Weeks Old</v>
      </c>
    </row>
    <row r="1678" spans="1:22" x14ac:dyDescent="0.45">
      <c r="A1678" s="2" t="s">
        <v>167</v>
      </c>
      <c r="B1678" s="5">
        <v>43691</v>
      </c>
      <c r="C1678" s="5" t="s">
        <v>378</v>
      </c>
      <c r="D1678" s="5" t="s">
        <v>379</v>
      </c>
      <c r="E1678" s="6">
        <v>3</v>
      </c>
      <c r="F1678" s="3">
        <v>75</v>
      </c>
      <c r="G1678" s="3">
        <v>22.32</v>
      </c>
      <c r="H1678" s="8">
        <f t="shared" si="338"/>
        <v>7.44</v>
      </c>
      <c r="I1678" s="3">
        <v>52.68</v>
      </c>
      <c r="J1678" s="4">
        <v>0.7</v>
      </c>
      <c r="K1678" s="2" t="str">
        <f t="shared" si="339"/>
        <v>Wednesday</v>
      </c>
      <c r="L1678" s="5">
        <f t="shared" si="340"/>
        <v>43694</v>
      </c>
      <c r="M1678" s="2" t="str">
        <f t="shared" si="341"/>
        <v>Saturday</v>
      </c>
      <c r="N1678" s="2" t="str">
        <f t="shared" si="342"/>
        <v>Saturday</v>
      </c>
      <c r="O1678" s="12">
        <f t="shared" si="343"/>
        <v>0</v>
      </c>
      <c r="P1678" s="11" t="str">
        <f t="shared" si="344"/>
        <v>Low Cost per Unit</v>
      </c>
      <c r="Q1678" s="12">
        <f t="shared" si="345"/>
        <v>0</v>
      </c>
      <c r="R1678" s="12">
        <f t="shared" si="346"/>
        <v>2.25</v>
      </c>
      <c r="S1678" s="12">
        <f t="shared" si="347"/>
        <v>0</v>
      </c>
      <c r="T1678" s="12">
        <f t="shared" si="348"/>
        <v>0</v>
      </c>
      <c r="U1678" s="12">
        <f t="shared" si="349"/>
        <v>0</v>
      </c>
      <c r="V1678" s="13" t="str">
        <f t="shared" ca="1" si="350"/>
        <v>Greater Than 8 Weeks Old</v>
      </c>
    </row>
    <row r="1679" spans="1:22" x14ac:dyDescent="0.45">
      <c r="A1679" s="2" t="s">
        <v>252</v>
      </c>
      <c r="B1679" s="5">
        <v>43691</v>
      </c>
      <c r="C1679" s="5" t="s">
        <v>378</v>
      </c>
      <c r="D1679" s="5" t="s">
        <v>379</v>
      </c>
      <c r="E1679" s="6">
        <v>3</v>
      </c>
      <c r="F1679" s="3">
        <v>44.97</v>
      </c>
      <c r="G1679" s="3">
        <v>23.4</v>
      </c>
      <c r="H1679" s="8">
        <f t="shared" si="338"/>
        <v>7.8</v>
      </c>
      <c r="I1679" s="3">
        <v>21.57</v>
      </c>
      <c r="J1679" s="4">
        <v>0.48</v>
      </c>
      <c r="K1679" s="2" t="str">
        <f t="shared" si="339"/>
        <v>Wednesday</v>
      </c>
      <c r="L1679" s="5">
        <f t="shared" si="340"/>
        <v>43694</v>
      </c>
      <c r="M1679" s="2" t="str">
        <f t="shared" si="341"/>
        <v>Saturday</v>
      </c>
      <c r="N1679" s="2" t="str">
        <f t="shared" si="342"/>
        <v>Saturday</v>
      </c>
      <c r="O1679" s="12">
        <f t="shared" si="343"/>
        <v>0</v>
      </c>
      <c r="P1679" s="11" t="str">
        <f t="shared" si="344"/>
        <v>Low Cost per Unit</v>
      </c>
      <c r="Q1679" s="12">
        <f t="shared" si="345"/>
        <v>0</v>
      </c>
      <c r="R1679" s="12">
        <f t="shared" si="346"/>
        <v>1.3491</v>
      </c>
      <c r="S1679" s="12">
        <f t="shared" si="347"/>
        <v>0</v>
      </c>
      <c r="T1679" s="12">
        <f t="shared" si="348"/>
        <v>0</v>
      </c>
      <c r="U1679" s="12">
        <f t="shared" si="349"/>
        <v>0</v>
      </c>
      <c r="V1679" s="13" t="str">
        <f t="shared" ca="1" si="350"/>
        <v>Greater Than 8 Weeks Old</v>
      </c>
    </row>
    <row r="1680" spans="1:22" x14ac:dyDescent="0.45">
      <c r="A1680" s="2" t="s">
        <v>70</v>
      </c>
      <c r="B1680" s="5">
        <v>43691</v>
      </c>
      <c r="C1680" s="5" t="s">
        <v>378</v>
      </c>
      <c r="D1680" s="5" t="s">
        <v>379</v>
      </c>
      <c r="E1680" s="6">
        <v>1</v>
      </c>
      <c r="F1680" s="3">
        <v>26</v>
      </c>
      <c r="G1680" s="3">
        <v>6.16</v>
      </c>
      <c r="H1680" s="8">
        <f t="shared" si="338"/>
        <v>6.16</v>
      </c>
      <c r="I1680" s="3">
        <v>19.84</v>
      </c>
      <c r="J1680" s="4">
        <v>0.76</v>
      </c>
      <c r="K1680" s="2" t="str">
        <f t="shared" si="339"/>
        <v>Wednesday</v>
      </c>
      <c r="L1680" s="5">
        <f t="shared" si="340"/>
        <v>43694</v>
      </c>
      <c r="M1680" s="2" t="str">
        <f t="shared" si="341"/>
        <v>Saturday</v>
      </c>
      <c r="N1680" s="2" t="str">
        <f t="shared" si="342"/>
        <v>Saturday</v>
      </c>
      <c r="O1680" s="12">
        <f t="shared" si="343"/>
        <v>0</v>
      </c>
      <c r="P1680" s="11" t="str">
        <f t="shared" si="344"/>
        <v>Low Cost per Unit</v>
      </c>
      <c r="Q1680" s="12">
        <f t="shared" si="345"/>
        <v>0</v>
      </c>
      <c r="R1680" s="12">
        <f t="shared" si="346"/>
        <v>0</v>
      </c>
      <c r="S1680" s="12">
        <f t="shared" si="347"/>
        <v>0</v>
      </c>
      <c r="T1680" s="12">
        <f t="shared" si="348"/>
        <v>0</v>
      </c>
      <c r="U1680" s="12">
        <f t="shared" si="349"/>
        <v>0</v>
      </c>
      <c r="V1680" s="13" t="str">
        <f t="shared" ca="1" si="350"/>
        <v>Greater Than 8 Weeks Old</v>
      </c>
    </row>
    <row r="1681" spans="1:22" x14ac:dyDescent="0.45">
      <c r="A1681" s="2" t="s">
        <v>226</v>
      </c>
      <c r="B1681" s="5">
        <v>43691</v>
      </c>
      <c r="C1681" s="5" t="s">
        <v>378</v>
      </c>
      <c r="D1681" s="5" t="s">
        <v>379</v>
      </c>
      <c r="E1681" s="6">
        <v>1</v>
      </c>
      <c r="F1681" s="3">
        <v>25</v>
      </c>
      <c r="G1681" s="3">
        <v>11.48</v>
      </c>
      <c r="H1681" s="8">
        <f t="shared" si="338"/>
        <v>11.48</v>
      </c>
      <c r="I1681" s="3">
        <v>13.52</v>
      </c>
      <c r="J1681" s="4">
        <v>0.54</v>
      </c>
      <c r="K1681" s="2" t="str">
        <f t="shared" si="339"/>
        <v>Wednesday</v>
      </c>
      <c r="L1681" s="5">
        <f t="shared" si="340"/>
        <v>43694</v>
      </c>
      <c r="M1681" s="2" t="str">
        <f t="shared" si="341"/>
        <v>Saturday</v>
      </c>
      <c r="N1681" s="2" t="str">
        <f t="shared" si="342"/>
        <v>Saturday</v>
      </c>
      <c r="O1681" s="12">
        <f t="shared" si="343"/>
        <v>0</v>
      </c>
      <c r="P1681" s="11" t="str">
        <f t="shared" si="344"/>
        <v>Low Cost per Unit</v>
      </c>
      <c r="Q1681" s="12">
        <f t="shared" si="345"/>
        <v>0</v>
      </c>
      <c r="R1681" s="12">
        <f t="shared" si="346"/>
        <v>0</v>
      </c>
      <c r="S1681" s="12">
        <f t="shared" si="347"/>
        <v>0</v>
      </c>
      <c r="T1681" s="12">
        <f t="shared" si="348"/>
        <v>0</v>
      </c>
      <c r="U1681" s="12">
        <f t="shared" si="349"/>
        <v>0</v>
      </c>
      <c r="V1681" s="13" t="str">
        <f t="shared" ca="1" si="350"/>
        <v>Greater Than 8 Weeks Old</v>
      </c>
    </row>
    <row r="1682" spans="1:22" x14ac:dyDescent="0.45">
      <c r="A1682" s="2" t="s">
        <v>228</v>
      </c>
      <c r="B1682" s="5">
        <v>43691</v>
      </c>
      <c r="C1682" s="5" t="s">
        <v>378</v>
      </c>
      <c r="D1682" s="5" t="s">
        <v>379</v>
      </c>
      <c r="E1682" s="6">
        <v>3</v>
      </c>
      <c r="F1682" s="3">
        <v>75</v>
      </c>
      <c r="G1682" s="3">
        <v>34.44</v>
      </c>
      <c r="H1682" s="8">
        <f t="shared" si="338"/>
        <v>11.479999999999999</v>
      </c>
      <c r="I1682" s="3">
        <v>40.56</v>
      </c>
      <c r="J1682" s="4">
        <v>0.54</v>
      </c>
      <c r="K1682" s="2" t="str">
        <f t="shared" si="339"/>
        <v>Wednesday</v>
      </c>
      <c r="L1682" s="5">
        <f t="shared" si="340"/>
        <v>43694</v>
      </c>
      <c r="M1682" s="2" t="str">
        <f t="shared" si="341"/>
        <v>Saturday</v>
      </c>
      <c r="N1682" s="2" t="str">
        <f t="shared" si="342"/>
        <v>Saturday</v>
      </c>
      <c r="O1682" s="12">
        <f t="shared" si="343"/>
        <v>0</v>
      </c>
      <c r="P1682" s="11" t="str">
        <f t="shared" si="344"/>
        <v>Low Cost per Unit</v>
      </c>
      <c r="Q1682" s="12">
        <f t="shared" si="345"/>
        <v>0</v>
      </c>
      <c r="R1682" s="12">
        <f t="shared" si="346"/>
        <v>2.25</v>
      </c>
      <c r="S1682" s="12">
        <f t="shared" si="347"/>
        <v>0</v>
      </c>
      <c r="T1682" s="12">
        <f t="shared" si="348"/>
        <v>0</v>
      </c>
      <c r="U1682" s="12">
        <f t="shared" si="349"/>
        <v>0</v>
      </c>
      <c r="V1682" s="13" t="str">
        <f t="shared" ca="1" si="350"/>
        <v>Greater Than 8 Weeks Old</v>
      </c>
    </row>
    <row r="1683" spans="1:22" x14ac:dyDescent="0.45">
      <c r="A1683" s="2" t="s">
        <v>229</v>
      </c>
      <c r="B1683" s="5">
        <v>43691</v>
      </c>
      <c r="C1683" s="5" t="s">
        <v>375</v>
      </c>
      <c r="D1683" s="5" t="s">
        <v>377</v>
      </c>
      <c r="E1683" s="6">
        <v>4</v>
      </c>
      <c r="F1683" s="3">
        <v>80</v>
      </c>
      <c r="G1683" s="3">
        <v>28.48</v>
      </c>
      <c r="H1683" s="8">
        <f t="shared" si="338"/>
        <v>7.12</v>
      </c>
      <c r="I1683" s="3">
        <v>51.52</v>
      </c>
      <c r="J1683" s="4">
        <v>0.64</v>
      </c>
      <c r="K1683" s="2" t="str">
        <f t="shared" si="339"/>
        <v>Wednesday</v>
      </c>
      <c r="L1683" s="5">
        <f t="shared" si="340"/>
        <v>43694</v>
      </c>
      <c r="M1683" s="2" t="str">
        <f t="shared" si="341"/>
        <v>Saturday</v>
      </c>
      <c r="N1683" s="2" t="str">
        <f t="shared" si="342"/>
        <v>Saturday</v>
      </c>
      <c r="O1683" s="12">
        <f t="shared" si="343"/>
        <v>0</v>
      </c>
      <c r="P1683" s="11" t="str">
        <f t="shared" si="344"/>
        <v>Low Cost per Unit</v>
      </c>
      <c r="Q1683" s="12">
        <f t="shared" si="345"/>
        <v>0</v>
      </c>
      <c r="R1683" s="12">
        <f t="shared" si="346"/>
        <v>2.4</v>
      </c>
      <c r="S1683" s="12">
        <f t="shared" si="347"/>
        <v>0</v>
      </c>
      <c r="T1683" s="12">
        <f t="shared" si="348"/>
        <v>0</v>
      </c>
      <c r="U1683" s="12">
        <f t="shared" si="349"/>
        <v>0</v>
      </c>
      <c r="V1683" s="13" t="str">
        <f t="shared" ca="1" si="350"/>
        <v>Greater Than 8 Weeks Old</v>
      </c>
    </row>
    <row r="1684" spans="1:22" x14ac:dyDescent="0.45">
      <c r="A1684" s="2" t="s">
        <v>153</v>
      </c>
      <c r="B1684" s="5">
        <v>43691</v>
      </c>
      <c r="C1684" s="5" t="s">
        <v>383</v>
      </c>
      <c r="D1684" s="5" t="s">
        <v>398</v>
      </c>
      <c r="E1684" s="6">
        <v>3</v>
      </c>
      <c r="F1684" s="3">
        <v>78</v>
      </c>
      <c r="G1684" s="3">
        <v>26.64</v>
      </c>
      <c r="H1684" s="8">
        <f t="shared" si="338"/>
        <v>8.8800000000000008</v>
      </c>
      <c r="I1684" s="3">
        <v>51.36</v>
      </c>
      <c r="J1684" s="4">
        <v>0.66</v>
      </c>
      <c r="K1684" s="2" t="str">
        <f t="shared" si="339"/>
        <v>Wednesday</v>
      </c>
      <c r="L1684" s="5">
        <f t="shared" si="340"/>
        <v>43694</v>
      </c>
      <c r="M1684" s="2" t="str">
        <f t="shared" si="341"/>
        <v>Saturday</v>
      </c>
      <c r="N1684" s="2" t="str">
        <f t="shared" si="342"/>
        <v>Saturday</v>
      </c>
      <c r="O1684" s="12">
        <f t="shared" si="343"/>
        <v>0</v>
      </c>
      <c r="P1684" s="11" t="str">
        <f t="shared" si="344"/>
        <v>Low Cost per Unit</v>
      </c>
      <c r="Q1684" s="12">
        <f t="shared" si="345"/>
        <v>0</v>
      </c>
      <c r="R1684" s="12">
        <f t="shared" si="346"/>
        <v>2.34</v>
      </c>
      <c r="S1684" s="12">
        <f t="shared" si="347"/>
        <v>0</v>
      </c>
      <c r="T1684" s="12">
        <f t="shared" si="348"/>
        <v>0</v>
      </c>
      <c r="U1684" s="12">
        <f t="shared" si="349"/>
        <v>0</v>
      </c>
      <c r="V1684" s="13" t="str">
        <f t="shared" ca="1" si="350"/>
        <v>Greater Than 8 Weeks Old</v>
      </c>
    </row>
    <row r="1685" spans="1:22" x14ac:dyDescent="0.45">
      <c r="A1685" s="2" t="s">
        <v>308</v>
      </c>
      <c r="B1685" s="5">
        <v>43691</v>
      </c>
      <c r="C1685" s="5" t="s">
        <v>369</v>
      </c>
      <c r="D1685" s="5" t="s">
        <v>389</v>
      </c>
      <c r="E1685" s="6">
        <v>6</v>
      </c>
      <c r="F1685" s="3">
        <v>119.94</v>
      </c>
      <c r="G1685" s="3">
        <v>93</v>
      </c>
      <c r="H1685" s="8">
        <f t="shared" si="338"/>
        <v>15.5</v>
      </c>
      <c r="I1685" s="3">
        <v>26.94</v>
      </c>
      <c r="J1685" s="4">
        <v>0.22</v>
      </c>
      <c r="K1685" s="2" t="str">
        <f t="shared" si="339"/>
        <v>Wednesday</v>
      </c>
      <c r="L1685" s="5">
        <f t="shared" si="340"/>
        <v>43694</v>
      </c>
      <c r="M1685" s="2" t="str">
        <f t="shared" si="341"/>
        <v>Saturday</v>
      </c>
      <c r="N1685" s="2" t="str">
        <f t="shared" si="342"/>
        <v>Saturday</v>
      </c>
      <c r="O1685" s="12">
        <f t="shared" si="343"/>
        <v>0</v>
      </c>
      <c r="P1685" s="11" t="str">
        <f t="shared" si="344"/>
        <v>Low Cost per Unit</v>
      </c>
      <c r="Q1685" s="12">
        <f t="shared" si="345"/>
        <v>0</v>
      </c>
      <c r="R1685" s="12">
        <f t="shared" si="346"/>
        <v>3.5981999999999998</v>
      </c>
      <c r="S1685" s="12">
        <f t="shared" si="347"/>
        <v>0</v>
      </c>
      <c r="T1685" s="12">
        <f t="shared" si="348"/>
        <v>0</v>
      </c>
      <c r="U1685" s="12">
        <f t="shared" si="349"/>
        <v>0</v>
      </c>
      <c r="V1685" s="13" t="str">
        <f t="shared" ca="1" si="350"/>
        <v>Greater Than 8 Weeks Old</v>
      </c>
    </row>
    <row r="1686" spans="1:22" x14ac:dyDescent="0.45">
      <c r="A1686" s="2" t="s">
        <v>124</v>
      </c>
      <c r="B1686" s="5">
        <v>43691</v>
      </c>
      <c r="C1686" s="5" t="s">
        <v>369</v>
      </c>
      <c r="D1686" s="5" t="s">
        <v>372</v>
      </c>
      <c r="E1686" s="6">
        <v>1</v>
      </c>
      <c r="F1686" s="3">
        <v>39</v>
      </c>
      <c r="G1686" s="3">
        <v>9.4499999999999993</v>
      </c>
      <c r="H1686" s="8">
        <f t="shared" si="338"/>
        <v>9.4499999999999993</v>
      </c>
      <c r="I1686" s="3">
        <v>29.55</v>
      </c>
      <c r="J1686" s="4">
        <v>0.76</v>
      </c>
      <c r="K1686" s="2" t="str">
        <f t="shared" si="339"/>
        <v>Wednesday</v>
      </c>
      <c r="L1686" s="5">
        <f t="shared" si="340"/>
        <v>43694</v>
      </c>
      <c r="M1686" s="2" t="str">
        <f t="shared" si="341"/>
        <v>Saturday</v>
      </c>
      <c r="N1686" s="2" t="str">
        <f t="shared" si="342"/>
        <v>Saturday</v>
      </c>
      <c r="O1686" s="12">
        <f t="shared" si="343"/>
        <v>0</v>
      </c>
      <c r="P1686" s="11" t="str">
        <f t="shared" si="344"/>
        <v>Low Cost per Unit</v>
      </c>
      <c r="Q1686" s="12">
        <f t="shared" si="345"/>
        <v>0</v>
      </c>
      <c r="R1686" s="12">
        <f t="shared" si="346"/>
        <v>0</v>
      </c>
      <c r="S1686" s="12">
        <f t="shared" si="347"/>
        <v>0</v>
      </c>
      <c r="T1686" s="12">
        <f t="shared" si="348"/>
        <v>0</v>
      </c>
      <c r="U1686" s="12">
        <f t="shared" si="349"/>
        <v>0</v>
      </c>
      <c r="V1686" s="13" t="str">
        <f t="shared" ca="1" si="350"/>
        <v>Greater Than 8 Weeks Old</v>
      </c>
    </row>
    <row r="1687" spans="1:22" x14ac:dyDescent="0.45">
      <c r="A1687" s="2" t="s">
        <v>284</v>
      </c>
      <c r="B1687" s="5">
        <v>43691</v>
      </c>
      <c r="C1687" s="5" t="s">
        <v>369</v>
      </c>
      <c r="D1687" s="5" t="s">
        <v>372</v>
      </c>
      <c r="E1687" s="6">
        <v>3</v>
      </c>
      <c r="F1687" s="3">
        <v>32.97</v>
      </c>
      <c r="G1687" s="3">
        <v>15.75</v>
      </c>
      <c r="H1687" s="8">
        <f t="shared" si="338"/>
        <v>5.25</v>
      </c>
      <c r="I1687" s="3">
        <v>17.22</v>
      </c>
      <c r="J1687" s="4">
        <v>0.52</v>
      </c>
      <c r="K1687" s="2" t="str">
        <f t="shared" si="339"/>
        <v>Wednesday</v>
      </c>
      <c r="L1687" s="5">
        <f t="shared" si="340"/>
        <v>43694</v>
      </c>
      <c r="M1687" s="2" t="str">
        <f t="shared" si="341"/>
        <v>Saturday</v>
      </c>
      <c r="N1687" s="2" t="str">
        <f t="shared" si="342"/>
        <v>Saturday</v>
      </c>
      <c r="O1687" s="12">
        <f t="shared" si="343"/>
        <v>0</v>
      </c>
      <c r="P1687" s="11" t="str">
        <f t="shared" si="344"/>
        <v>Low Cost per Unit</v>
      </c>
      <c r="Q1687" s="12">
        <f t="shared" si="345"/>
        <v>0</v>
      </c>
      <c r="R1687" s="12">
        <f t="shared" si="346"/>
        <v>0.98909999999999998</v>
      </c>
      <c r="S1687" s="12">
        <f t="shared" si="347"/>
        <v>0</v>
      </c>
      <c r="T1687" s="12">
        <f t="shared" si="348"/>
        <v>0</v>
      </c>
      <c r="U1687" s="12">
        <f t="shared" si="349"/>
        <v>0</v>
      </c>
      <c r="V1687" s="13" t="str">
        <f t="shared" ca="1" si="350"/>
        <v>Greater Than 8 Weeks Old</v>
      </c>
    </row>
    <row r="1688" spans="1:22" x14ac:dyDescent="0.45">
      <c r="A1688" s="2" t="s">
        <v>180</v>
      </c>
      <c r="B1688" s="5">
        <v>43691</v>
      </c>
      <c r="C1688" s="5" t="s">
        <v>369</v>
      </c>
      <c r="D1688" s="5" t="s">
        <v>372</v>
      </c>
      <c r="E1688" s="6">
        <v>1</v>
      </c>
      <c r="F1688" s="3">
        <v>10.99</v>
      </c>
      <c r="G1688" s="3">
        <v>5.76</v>
      </c>
      <c r="H1688" s="8">
        <f t="shared" si="338"/>
        <v>5.76</v>
      </c>
      <c r="I1688" s="3">
        <v>5.23</v>
      </c>
      <c r="J1688" s="4">
        <v>0.48</v>
      </c>
      <c r="K1688" s="2" t="str">
        <f t="shared" si="339"/>
        <v>Wednesday</v>
      </c>
      <c r="L1688" s="5">
        <f t="shared" si="340"/>
        <v>43694</v>
      </c>
      <c r="M1688" s="2" t="str">
        <f t="shared" si="341"/>
        <v>Saturday</v>
      </c>
      <c r="N1688" s="2" t="str">
        <f t="shared" si="342"/>
        <v>Saturday</v>
      </c>
      <c r="O1688" s="12">
        <f t="shared" si="343"/>
        <v>0</v>
      </c>
      <c r="P1688" s="11" t="str">
        <f t="shared" si="344"/>
        <v>Low Cost per Unit</v>
      </c>
      <c r="Q1688" s="12">
        <f t="shared" si="345"/>
        <v>0</v>
      </c>
      <c r="R1688" s="12">
        <f t="shared" si="346"/>
        <v>0</v>
      </c>
      <c r="S1688" s="12">
        <f t="shared" si="347"/>
        <v>0</v>
      </c>
      <c r="T1688" s="12">
        <f t="shared" si="348"/>
        <v>0</v>
      </c>
      <c r="U1688" s="12">
        <f t="shared" si="349"/>
        <v>0</v>
      </c>
      <c r="V1688" s="13" t="str">
        <f t="shared" ca="1" si="350"/>
        <v>Greater Than 8 Weeks Old</v>
      </c>
    </row>
    <row r="1689" spans="1:22" x14ac:dyDescent="0.45">
      <c r="A1689" s="2" t="s">
        <v>181</v>
      </c>
      <c r="B1689" s="5">
        <v>43691</v>
      </c>
      <c r="C1689" s="5" t="s">
        <v>369</v>
      </c>
      <c r="D1689" s="5" t="s">
        <v>372</v>
      </c>
      <c r="E1689" s="6">
        <v>1</v>
      </c>
      <c r="F1689" s="3">
        <v>30</v>
      </c>
      <c r="G1689" s="3">
        <v>7.8</v>
      </c>
      <c r="H1689" s="8">
        <f t="shared" si="338"/>
        <v>7.8</v>
      </c>
      <c r="I1689" s="3">
        <v>22.2</v>
      </c>
      <c r="J1689" s="4">
        <v>0.74</v>
      </c>
      <c r="K1689" s="2" t="str">
        <f t="shared" si="339"/>
        <v>Wednesday</v>
      </c>
      <c r="L1689" s="5">
        <f t="shared" si="340"/>
        <v>43694</v>
      </c>
      <c r="M1689" s="2" t="str">
        <f t="shared" si="341"/>
        <v>Saturday</v>
      </c>
      <c r="N1689" s="2" t="str">
        <f t="shared" si="342"/>
        <v>Saturday</v>
      </c>
      <c r="O1689" s="12">
        <f t="shared" si="343"/>
        <v>0</v>
      </c>
      <c r="P1689" s="11" t="str">
        <f t="shared" si="344"/>
        <v>Low Cost per Unit</v>
      </c>
      <c r="Q1689" s="12">
        <f t="shared" si="345"/>
        <v>0</v>
      </c>
      <c r="R1689" s="12">
        <f t="shared" si="346"/>
        <v>0</v>
      </c>
      <c r="S1689" s="12">
        <f t="shared" si="347"/>
        <v>0</v>
      </c>
      <c r="T1689" s="12">
        <f t="shared" si="348"/>
        <v>0</v>
      </c>
      <c r="U1689" s="12">
        <f t="shared" si="349"/>
        <v>0</v>
      </c>
      <c r="V1689" s="13" t="str">
        <f t="shared" ca="1" si="350"/>
        <v>Greater Than 8 Weeks Old</v>
      </c>
    </row>
    <row r="1690" spans="1:22" x14ac:dyDescent="0.45">
      <c r="A1690" s="2" t="s">
        <v>83</v>
      </c>
      <c r="B1690" s="5">
        <v>43691</v>
      </c>
      <c r="C1690" s="5" t="s">
        <v>383</v>
      </c>
      <c r="D1690" s="5" t="s">
        <v>398</v>
      </c>
      <c r="E1690" s="6">
        <v>1</v>
      </c>
      <c r="F1690" s="3">
        <v>9</v>
      </c>
      <c r="G1690" s="3">
        <v>2.88</v>
      </c>
      <c r="H1690" s="8">
        <f t="shared" si="338"/>
        <v>2.88</v>
      </c>
      <c r="I1690" s="3">
        <v>6.12</v>
      </c>
      <c r="J1690" s="4">
        <v>0.68</v>
      </c>
      <c r="K1690" s="2" t="str">
        <f t="shared" si="339"/>
        <v>Wednesday</v>
      </c>
      <c r="L1690" s="5">
        <f t="shared" si="340"/>
        <v>43694</v>
      </c>
      <c r="M1690" s="2" t="str">
        <f t="shared" si="341"/>
        <v>Saturday</v>
      </c>
      <c r="N1690" s="2" t="str">
        <f t="shared" si="342"/>
        <v>Saturday</v>
      </c>
      <c r="O1690" s="12">
        <f t="shared" si="343"/>
        <v>0</v>
      </c>
      <c r="P1690" s="11" t="str">
        <f t="shared" si="344"/>
        <v>Low Cost per Unit</v>
      </c>
      <c r="Q1690" s="12">
        <f t="shared" si="345"/>
        <v>0</v>
      </c>
      <c r="R1690" s="12">
        <f t="shared" si="346"/>
        <v>0</v>
      </c>
      <c r="S1690" s="12">
        <f t="shared" si="347"/>
        <v>0</v>
      </c>
      <c r="T1690" s="12">
        <f t="shared" si="348"/>
        <v>0</v>
      </c>
      <c r="U1690" s="12">
        <f t="shared" si="349"/>
        <v>0</v>
      </c>
      <c r="V1690" s="13" t="str">
        <f t="shared" ca="1" si="350"/>
        <v>Greater Than 8 Weeks Old</v>
      </c>
    </row>
    <row r="1691" spans="1:22" x14ac:dyDescent="0.45">
      <c r="A1691" s="2" t="s">
        <v>83</v>
      </c>
      <c r="B1691" s="5">
        <v>43691</v>
      </c>
      <c r="C1691" s="5" t="s">
        <v>383</v>
      </c>
      <c r="D1691" s="5" t="s">
        <v>398</v>
      </c>
      <c r="E1691" s="6">
        <v>1</v>
      </c>
      <c r="F1691" s="3">
        <v>22</v>
      </c>
      <c r="G1691" s="3">
        <v>7.2</v>
      </c>
      <c r="H1691" s="8">
        <f t="shared" si="338"/>
        <v>7.2</v>
      </c>
      <c r="I1691" s="3">
        <v>14.8</v>
      </c>
      <c r="J1691" s="4">
        <v>0.67</v>
      </c>
      <c r="K1691" s="2" t="str">
        <f t="shared" si="339"/>
        <v>Wednesday</v>
      </c>
      <c r="L1691" s="5">
        <f t="shared" si="340"/>
        <v>43694</v>
      </c>
      <c r="M1691" s="2" t="str">
        <f t="shared" si="341"/>
        <v>Saturday</v>
      </c>
      <c r="N1691" s="2" t="str">
        <f t="shared" si="342"/>
        <v>Saturday</v>
      </c>
      <c r="O1691" s="12">
        <f t="shared" si="343"/>
        <v>0</v>
      </c>
      <c r="P1691" s="11" t="str">
        <f t="shared" si="344"/>
        <v>Low Cost per Unit</v>
      </c>
      <c r="Q1691" s="12">
        <f t="shared" si="345"/>
        <v>0</v>
      </c>
      <c r="R1691" s="12">
        <f t="shared" si="346"/>
        <v>0</v>
      </c>
      <c r="S1691" s="12">
        <f t="shared" si="347"/>
        <v>0</v>
      </c>
      <c r="T1691" s="12">
        <f t="shared" si="348"/>
        <v>0</v>
      </c>
      <c r="U1691" s="12">
        <f t="shared" si="349"/>
        <v>0</v>
      </c>
      <c r="V1691" s="13" t="str">
        <f t="shared" ca="1" si="350"/>
        <v>Greater Than 8 Weeks Old</v>
      </c>
    </row>
    <row r="1692" spans="1:22" x14ac:dyDescent="0.45">
      <c r="A1692" s="2" t="s">
        <v>232</v>
      </c>
      <c r="B1692" s="5">
        <v>43691</v>
      </c>
      <c r="C1692" s="5" t="s">
        <v>383</v>
      </c>
      <c r="D1692" s="5" t="s">
        <v>398</v>
      </c>
      <c r="E1692" s="6">
        <v>7</v>
      </c>
      <c r="F1692" s="3">
        <v>209.93</v>
      </c>
      <c r="G1692" s="3">
        <v>111.51</v>
      </c>
      <c r="H1692" s="8">
        <f t="shared" si="338"/>
        <v>15.930000000000001</v>
      </c>
      <c r="I1692" s="3">
        <v>98.42</v>
      </c>
      <c r="J1692" s="4">
        <v>0.47</v>
      </c>
      <c r="K1692" s="2" t="str">
        <f t="shared" si="339"/>
        <v>Wednesday</v>
      </c>
      <c r="L1692" s="5">
        <f t="shared" si="340"/>
        <v>43694</v>
      </c>
      <c r="M1692" s="2" t="str">
        <f t="shared" si="341"/>
        <v>Saturday</v>
      </c>
      <c r="N1692" s="2" t="str">
        <f t="shared" si="342"/>
        <v>Saturday</v>
      </c>
      <c r="O1692" s="12">
        <f t="shared" si="343"/>
        <v>0</v>
      </c>
      <c r="P1692" s="11" t="str">
        <f t="shared" si="344"/>
        <v>Low Cost per Unit</v>
      </c>
      <c r="Q1692" s="12">
        <f t="shared" si="345"/>
        <v>0</v>
      </c>
      <c r="R1692" s="12">
        <f t="shared" si="346"/>
        <v>6.2979000000000003</v>
      </c>
      <c r="S1692" s="12">
        <f t="shared" si="347"/>
        <v>0</v>
      </c>
      <c r="T1692" s="12">
        <f t="shared" si="348"/>
        <v>0</v>
      </c>
      <c r="U1692" s="12">
        <f t="shared" si="349"/>
        <v>0</v>
      </c>
      <c r="V1692" s="13" t="str">
        <f t="shared" ca="1" si="350"/>
        <v>Greater Than 8 Weeks Old</v>
      </c>
    </row>
    <row r="1693" spans="1:22" x14ac:dyDescent="0.45">
      <c r="A1693" s="2" t="s">
        <v>279</v>
      </c>
      <c r="B1693" s="5">
        <v>43691</v>
      </c>
      <c r="C1693" s="5" t="s">
        <v>378</v>
      </c>
      <c r="D1693" s="5" t="s">
        <v>379</v>
      </c>
      <c r="E1693" s="6">
        <v>4</v>
      </c>
      <c r="F1693" s="3">
        <v>64</v>
      </c>
      <c r="G1693" s="3">
        <v>27</v>
      </c>
      <c r="H1693" s="8">
        <f t="shared" si="338"/>
        <v>6.75</v>
      </c>
      <c r="I1693" s="3">
        <v>37</v>
      </c>
      <c r="J1693" s="4">
        <v>0.57999999999999996</v>
      </c>
      <c r="K1693" s="2" t="str">
        <f t="shared" si="339"/>
        <v>Wednesday</v>
      </c>
      <c r="L1693" s="5">
        <f t="shared" si="340"/>
        <v>43694</v>
      </c>
      <c r="M1693" s="2" t="str">
        <f t="shared" si="341"/>
        <v>Saturday</v>
      </c>
      <c r="N1693" s="2" t="str">
        <f t="shared" si="342"/>
        <v>Saturday</v>
      </c>
      <c r="O1693" s="12">
        <f t="shared" si="343"/>
        <v>0</v>
      </c>
      <c r="P1693" s="11" t="str">
        <f t="shared" si="344"/>
        <v>Low Cost per Unit</v>
      </c>
      <c r="Q1693" s="12">
        <f t="shared" si="345"/>
        <v>0</v>
      </c>
      <c r="R1693" s="12">
        <f t="shared" si="346"/>
        <v>1.92</v>
      </c>
      <c r="S1693" s="12">
        <f t="shared" si="347"/>
        <v>0</v>
      </c>
      <c r="T1693" s="12">
        <f t="shared" si="348"/>
        <v>0</v>
      </c>
      <c r="U1693" s="12">
        <f t="shared" si="349"/>
        <v>0</v>
      </c>
      <c r="V1693" s="13" t="str">
        <f t="shared" ca="1" si="350"/>
        <v>Greater Than 8 Weeks Old</v>
      </c>
    </row>
    <row r="1694" spans="1:22" x14ac:dyDescent="0.45">
      <c r="A1694" s="2" t="s">
        <v>128</v>
      </c>
      <c r="B1694" s="5">
        <v>43691</v>
      </c>
      <c r="C1694" s="5" t="s">
        <v>383</v>
      </c>
      <c r="D1694" s="5" t="s">
        <v>398</v>
      </c>
      <c r="E1694" s="6">
        <v>1</v>
      </c>
      <c r="F1694" s="3">
        <v>21</v>
      </c>
      <c r="G1694" s="3">
        <v>7.43</v>
      </c>
      <c r="H1694" s="8">
        <f t="shared" si="338"/>
        <v>7.43</v>
      </c>
      <c r="I1694" s="3">
        <v>13.57</v>
      </c>
      <c r="J1694" s="4">
        <v>0.65</v>
      </c>
      <c r="K1694" s="2" t="str">
        <f t="shared" si="339"/>
        <v>Wednesday</v>
      </c>
      <c r="L1694" s="5">
        <f t="shared" si="340"/>
        <v>43694</v>
      </c>
      <c r="M1694" s="2" t="str">
        <f t="shared" si="341"/>
        <v>Saturday</v>
      </c>
      <c r="N1694" s="2" t="str">
        <f t="shared" si="342"/>
        <v>Saturday</v>
      </c>
      <c r="O1694" s="12">
        <f t="shared" si="343"/>
        <v>0</v>
      </c>
      <c r="P1694" s="11" t="str">
        <f t="shared" si="344"/>
        <v>Low Cost per Unit</v>
      </c>
      <c r="Q1694" s="12">
        <f t="shared" si="345"/>
        <v>0</v>
      </c>
      <c r="R1694" s="12">
        <f t="shared" si="346"/>
        <v>0</v>
      </c>
      <c r="S1694" s="12">
        <f t="shared" si="347"/>
        <v>0</v>
      </c>
      <c r="T1694" s="12">
        <f t="shared" si="348"/>
        <v>0</v>
      </c>
      <c r="U1694" s="12">
        <f t="shared" si="349"/>
        <v>0</v>
      </c>
      <c r="V1694" s="13" t="str">
        <f t="shared" ca="1" si="350"/>
        <v>Greater Than 8 Weeks Old</v>
      </c>
    </row>
    <row r="1695" spans="1:22" x14ac:dyDescent="0.45">
      <c r="A1695" s="2" t="s">
        <v>129</v>
      </c>
      <c r="B1695" s="5">
        <v>43691</v>
      </c>
      <c r="C1695" s="5" t="s">
        <v>383</v>
      </c>
      <c r="D1695" s="5" t="s">
        <v>398</v>
      </c>
      <c r="E1695" s="6">
        <v>3</v>
      </c>
      <c r="F1695" s="3">
        <v>48</v>
      </c>
      <c r="G1695" s="3">
        <v>14.64</v>
      </c>
      <c r="H1695" s="8">
        <f t="shared" si="338"/>
        <v>4.88</v>
      </c>
      <c r="I1695" s="3">
        <v>33.36</v>
      </c>
      <c r="J1695" s="4">
        <v>0.7</v>
      </c>
      <c r="K1695" s="2" t="str">
        <f t="shared" si="339"/>
        <v>Wednesday</v>
      </c>
      <c r="L1695" s="5">
        <f t="shared" si="340"/>
        <v>43694</v>
      </c>
      <c r="M1695" s="2" t="str">
        <f t="shared" si="341"/>
        <v>Saturday</v>
      </c>
      <c r="N1695" s="2" t="str">
        <f t="shared" si="342"/>
        <v>Saturday</v>
      </c>
      <c r="O1695" s="12">
        <f t="shared" si="343"/>
        <v>0</v>
      </c>
      <c r="P1695" s="11" t="str">
        <f t="shared" si="344"/>
        <v>Low Cost per Unit</v>
      </c>
      <c r="Q1695" s="12">
        <f t="shared" si="345"/>
        <v>0</v>
      </c>
      <c r="R1695" s="12">
        <f t="shared" si="346"/>
        <v>1.44</v>
      </c>
      <c r="S1695" s="12">
        <f t="shared" si="347"/>
        <v>0</v>
      </c>
      <c r="T1695" s="12">
        <f t="shared" si="348"/>
        <v>0</v>
      </c>
      <c r="U1695" s="12">
        <f t="shared" si="349"/>
        <v>0</v>
      </c>
      <c r="V1695" s="13" t="str">
        <f t="shared" ca="1" si="350"/>
        <v>Greater Than 8 Weeks Old</v>
      </c>
    </row>
    <row r="1696" spans="1:22" x14ac:dyDescent="0.45">
      <c r="A1696" s="2" t="s">
        <v>87</v>
      </c>
      <c r="B1696" s="5">
        <v>43691</v>
      </c>
      <c r="C1696" s="5" t="s">
        <v>383</v>
      </c>
      <c r="D1696" s="5" t="s">
        <v>399</v>
      </c>
      <c r="E1696" s="6">
        <v>1</v>
      </c>
      <c r="F1696" s="3">
        <v>20</v>
      </c>
      <c r="G1696" s="3">
        <v>8.1999999999999993</v>
      </c>
      <c r="H1696" s="8">
        <f t="shared" si="338"/>
        <v>8.1999999999999993</v>
      </c>
      <c r="I1696" s="3">
        <v>11.8</v>
      </c>
      <c r="J1696" s="4">
        <v>0.59</v>
      </c>
      <c r="K1696" s="2" t="str">
        <f t="shared" si="339"/>
        <v>Wednesday</v>
      </c>
      <c r="L1696" s="5">
        <f t="shared" si="340"/>
        <v>43694</v>
      </c>
      <c r="M1696" s="2" t="str">
        <f t="shared" si="341"/>
        <v>Saturday</v>
      </c>
      <c r="N1696" s="2" t="str">
        <f t="shared" si="342"/>
        <v>Saturday</v>
      </c>
      <c r="O1696" s="12">
        <f t="shared" si="343"/>
        <v>0</v>
      </c>
      <c r="P1696" s="11" t="str">
        <f t="shared" si="344"/>
        <v>Low Cost per Unit</v>
      </c>
      <c r="Q1696" s="12">
        <f t="shared" si="345"/>
        <v>0</v>
      </c>
      <c r="R1696" s="12">
        <f t="shared" si="346"/>
        <v>0</v>
      </c>
      <c r="S1696" s="12">
        <f t="shared" si="347"/>
        <v>0</v>
      </c>
      <c r="T1696" s="12">
        <f t="shared" si="348"/>
        <v>0</v>
      </c>
      <c r="U1696" s="12">
        <f t="shared" si="349"/>
        <v>0</v>
      </c>
      <c r="V1696" s="13" t="str">
        <f t="shared" ca="1" si="350"/>
        <v>Greater Than 8 Weeks Old</v>
      </c>
    </row>
    <row r="1697" spans="1:22" x14ac:dyDescent="0.45">
      <c r="A1697" s="2" t="s">
        <v>265</v>
      </c>
      <c r="B1697" s="5">
        <v>43691</v>
      </c>
      <c r="C1697" s="5" t="s">
        <v>383</v>
      </c>
      <c r="D1697" s="5" t="s">
        <v>399</v>
      </c>
      <c r="E1697" s="6">
        <v>26</v>
      </c>
      <c r="F1697" s="3">
        <v>504.74</v>
      </c>
      <c r="G1697" s="3">
        <v>477.88</v>
      </c>
      <c r="H1697" s="8">
        <f t="shared" si="338"/>
        <v>18.38</v>
      </c>
      <c r="I1697" s="3">
        <v>26.86</v>
      </c>
      <c r="J1697" s="4">
        <v>0.05</v>
      </c>
      <c r="K1697" s="2" t="str">
        <f t="shared" si="339"/>
        <v>Wednesday</v>
      </c>
      <c r="L1697" s="5">
        <f t="shared" si="340"/>
        <v>43694</v>
      </c>
      <c r="M1697" s="2" t="str">
        <f t="shared" si="341"/>
        <v>Saturday</v>
      </c>
      <c r="N1697" s="2" t="str">
        <f t="shared" si="342"/>
        <v>Saturday</v>
      </c>
      <c r="O1697" s="12">
        <f t="shared" si="343"/>
        <v>0</v>
      </c>
      <c r="P1697" s="11" t="str">
        <f t="shared" si="344"/>
        <v>High Cost per Unit</v>
      </c>
      <c r="Q1697" s="12">
        <f t="shared" si="345"/>
        <v>0</v>
      </c>
      <c r="R1697" s="12">
        <f t="shared" si="346"/>
        <v>15.142199999999999</v>
      </c>
      <c r="S1697" s="12">
        <f t="shared" si="347"/>
        <v>0</v>
      </c>
      <c r="T1697" s="12">
        <f t="shared" si="348"/>
        <v>0</v>
      </c>
      <c r="U1697" s="12">
        <f t="shared" si="349"/>
        <v>0</v>
      </c>
      <c r="V1697" s="13" t="str">
        <f t="shared" ca="1" si="350"/>
        <v>Greater Than 8 Weeks Old</v>
      </c>
    </row>
    <row r="1698" spans="1:22" x14ac:dyDescent="0.45">
      <c r="A1698" s="2" t="s">
        <v>313</v>
      </c>
      <c r="B1698" s="5">
        <v>43691</v>
      </c>
      <c r="C1698" s="5" t="s">
        <v>371</v>
      </c>
      <c r="D1698" s="5" t="s">
        <v>371</v>
      </c>
      <c r="E1698" s="6">
        <v>4</v>
      </c>
      <c r="F1698" s="3">
        <v>47.96</v>
      </c>
      <c r="G1698" s="3">
        <v>23.8</v>
      </c>
      <c r="H1698" s="8">
        <f t="shared" si="338"/>
        <v>5.95</v>
      </c>
      <c r="I1698" s="3">
        <v>24.16</v>
      </c>
      <c r="J1698" s="4">
        <v>0.5</v>
      </c>
      <c r="K1698" s="2" t="str">
        <f t="shared" si="339"/>
        <v>Wednesday</v>
      </c>
      <c r="L1698" s="5">
        <f t="shared" si="340"/>
        <v>43694</v>
      </c>
      <c r="M1698" s="2" t="str">
        <f t="shared" si="341"/>
        <v>Saturday</v>
      </c>
      <c r="N1698" s="2" t="str">
        <f t="shared" si="342"/>
        <v>Saturday</v>
      </c>
      <c r="O1698" s="12">
        <f t="shared" si="343"/>
        <v>0</v>
      </c>
      <c r="P1698" s="11" t="str">
        <f t="shared" si="344"/>
        <v>Low Cost per Unit</v>
      </c>
      <c r="Q1698" s="12">
        <f t="shared" si="345"/>
        <v>0</v>
      </c>
      <c r="R1698" s="12">
        <f t="shared" si="346"/>
        <v>1.4388000000000001</v>
      </c>
      <c r="S1698" s="12">
        <f t="shared" si="347"/>
        <v>0</v>
      </c>
      <c r="T1698" s="12">
        <f t="shared" si="348"/>
        <v>0</v>
      </c>
      <c r="U1698" s="12">
        <f t="shared" si="349"/>
        <v>0</v>
      </c>
      <c r="V1698" s="13" t="str">
        <f t="shared" ca="1" si="350"/>
        <v>Greater Than 8 Weeks Old</v>
      </c>
    </row>
    <row r="1699" spans="1:22" x14ac:dyDescent="0.45">
      <c r="A1699" s="2" t="s">
        <v>285</v>
      </c>
      <c r="B1699" s="5">
        <v>43691</v>
      </c>
      <c r="C1699" s="5" t="s">
        <v>383</v>
      </c>
      <c r="D1699" s="5" t="s">
        <v>398</v>
      </c>
      <c r="E1699" s="6">
        <v>1</v>
      </c>
      <c r="F1699" s="3">
        <v>59</v>
      </c>
      <c r="G1699" s="3">
        <v>28.87</v>
      </c>
      <c r="H1699" s="8">
        <f t="shared" si="338"/>
        <v>28.87</v>
      </c>
      <c r="I1699" s="3">
        <v>30.13</v>
      </c>
      <c r="J1699" s="4">
        <v>0.51</v>
      </c>
      <c r="K1699" s="2" t="str">
        <f t="shared" si="339"/>
        <v>Wednesday</v>
      </c>
      <c r="L1699" s="5">
        <f t="shared" si="340"/>
        <v>43694</v>
      </c>
      <c r="M1699" s="2" t="str">
        <f t="shared" si="341"/>
        <v>Saturday</v>
      </c>
      <c r="N1699" s="2" t="str">
        <f t="shared" si="342"/>
        <v>Saturday</v>
      </c>
      <c r="O1699" s="12">
        <f t="shared" si="343"/>
        <v>0</v>
      </c>
      <c r="P1699" s="11" t="str">
        <f t="shared" si="344"/>
        <v>High Cost per Unit</v>
      </c>
      <c r="Q1699" s="12">
        <f t="shared" si="345"/>
        <v>0</v>
      </c>
      <c r="R1699" s="12">
        <f t="shared" si="346"/>
        <v>0</v>
      </c>
      <c r="S1699" s="12">
        <f t="shared" si="347"/>
        <v>0</v>
      </c>
      <c r="T1699" s="12">
        <f t="shared" si="348"/>
        <v>0</v>
      </c>
      <c r="U1699" s="12">
        <f t="shared" si="349"/>
        <v>0</v>
      </c>
      <c r="V1699" s="13" t="str">
        <f t="shared" ca="1" si="350"/>
        <v>Greater Than 8 Weeks Old</v>
      </c>
    </row>
    <row r="1700" spans="1:22" x14ac:dyDescent="0.45">
      <c r="A1700" s="2" t="s">
        <v>90</v>
      </c>
      <c r="B1700" s="5">
        <v>43691</v>
      </c>
      <c r="C1700" s="5" t="s">
        <v>378</v>
      </c>
      <c r="D1700" s="5" t="s">
        <v>379</v>
      </c>
      <c r="E1700" s="6">
        <v>2</v>
      </c>
      <c r="F1700" s="3">
        <v>198</v>
      </c>
      <c r="G1700" s="3">
        <v>71.94</v>
      </c>
      <c r="H1700" s="8">
        <f t="shared" si="338"/>
        <v>35.97</v>
      </c>
      <c r="I1700" s="3">
        <v>126.06</v>
      </c>
      <c r="J1700" s="4">
        <v>0.64</v>
      </c>
      <c r="K1700" s="2" t="str">
        <f t="shared" si="339"/>
        <v>Wednesday</v>
      </c>
      <c r="L1700" s="5">
        <f t="shared" si="340"/>
        <v>43694</v>
      </c>
      <c r="M1700" s="2" t="str">
        <f t="shared" si="341"/>
        <v>Saturday</v>
      </c>
      <c r="N1700" s="2" t="str">
        <f t="shared" si="342"/>
        <v>Saturday</v>
      </c>
      <c r="O1700" s="12">
        <f t="shared" si="343"/>
        <v>0</v>
      </c>
      <c r="P1700" s="11" t="str">
        <f t="shared" si="344"/>
        <v>High Cost per Unit</v>
      </c>
      <c r="Q1700" s="12">
        <f t="shared" si="345"/>
        <v>0</v>
      </c>
      <c r="R1700" s="12">
        <f t="shared" si="346"/>
        <v>5.9399999999999995</v>
      </c>
      <c r="S1700" s="12">
        <f t="shared" si="347"/>
        <v>0</v>
      </c>
      <c r="T1700" s="12">
        <f t="shared" si="348"/>
        <v>0</v>
      </c>
      <c r="U1700" s="12">
        <f t="shared" si="349"/>
        <v>0</v>
      </c>
      <c r="V1700" s="13" t="str">
        <f t="shared" ca="1" si="350"/>
        <v>Greater Than 8 Weeks Old</v>
      </c>
    </row>
    <row r="1701" spans="1:22" x14ac:dyDescent="0.45">
      <c r="A1701" s="2" t="s">
        <v>314</v>
      </c>
      <c r="B1701" s="5">
        <v>43691</v>
      </c>
      <c r="C1701" s="5" t="s">
        <v>371</v>
      </c>
      <c r="D1701" s="5" t="s">
        <v>371</v>
      </c>
      <c r="E1701" s="6">
        <v>1</v>
      </c>
      <c r="F1701" s="3">
        <v>18.989999999999998</v>
      </c>
      <c r="G1701" s="3">
        <v>17</v>
      </c>
      <c r="H1701" s="8">
        <f t="shared" si="338"/>
        <v>17</v>
      </c>
      <c r="I1701" s="3">
        <v>1.99</v>
      </c>
      <c r="J1701" s="4">
        <v>0.1</v>
      </c>
      <c r="K1701" s="2" t="str">
        <f t="shared" si="339"/>
        <v>Wednesday</v>
      </c>
      <c r="L1701" s="5">
        <f t="shared" si="340"/>
        <v>43694</v>
      </c>
      <c r="M1701" s="2" t="str">
        <f t="shared" si="341"/>
        <v>Saturday</v>
      </c>
      <c r="N1701" s="2" t="str">
        <f t="shared" si="342"/>
        <v>Saturday</v>
      </c>
      <c r="O1701" s="12">
        <f t="shared" si="343"/>
        <v>0</v>
      </c>
      <c r="P1701" s="11" t="str">
        <f t="shared" si="344"/>
        <v>High Cost per Unit</v>
      </c>
      <c r="Q1701" s="12">
        <f t="shared" si="345"/>
        <v>0</v>
      </c>
      <c r="R1701" s="12">
        <f t="shared" si="346"/>
        <v>0</v>
      </c>
      <c r="S1701" s="12">
        <f t="shared" si="347"/>
        <v>0</v>
      </c>
      <c r="T1701" s="12">
        <f t="shared" si="348"/>
        <v>0</v>
      </c>
      <c r="U1701" s="12">
        <f t="shared" si="349"/>
        <v>0</v>
      </c>
      <c r="V1701" s="13" t="str">
        <f t="shared" ca="1" si="350"/>
        <v>Greater Than 8 Weeks Old</v>
      </c>
    </row>
    <row r="1702" spans="1:22" x14ac:dyDescent="0.45">
      <c r="A1702" s="2" t="s">
        <v>315</v>
      </c>
      <c r="B1702" s="5">
        <v>43691</v>
      </c>
      <c r="C1702" s="5" t="s">
        <v>371</v>
      </c>
      <c r="D1702" s="5" t="s">
        <v>371</v>
      </c>
      <c r="E1702" s="6">
        <v>2</v>
      </c>
      <c r="F1702" s="3">
        <v>37.979999999999997</v>
      </c>
      <c r="G1702" s="3">
        <v>30</v>
      </c>
      <c r="H1702" s="8">
        <f t="shared" si="338"/>
        <v>15</v>
      </c>
      <c r="I1702" s="3">
        <v>7.98</v>
      </c>
      <c r="J1702" s="4">
        <v>0.21</v>
      </c>
      <c r="K1702" s="2" t="str">
        <f t="shared" si="339"/>
        <v>Wednesday</v>
      </c>
      <c r="L1702" s="5">
        <f t="shared" si="340"/>
        <v>43694</v>
      </c>
      <c r="M1702" s="2" t="str">
        <f t="shared" si="341"/>
        <v>Saturday</v>
      </c>
      <c r="N1702" s="2" t="str">
        <f t="shared" si="342"/>
        <v>Saturday</v>
      </c>
      <c r="O1702" s="12">
        <f t="shared" si="343"/>
        <v>0</v>
      </c>
      <c r="P1702" s="11" t="str">
        <f t="shared" si="344"/>
        <v>Low Cost per Unit</v>
      </c>
      <c r="Q1702" s="12">
        <f t="shared" si="345"/>
        <v>0</v>
      </c>
      <c r="R1702" s="12">
        <f t="shared" si="346"/>
        <v>1.1394</v>
      </c>
      <c r="S1702" s="12">
        <f t="shared" si="347"/>
        <v>0</v>
      </c>
      <c r="T1702" s="12">
        <f t="shared" si="348"/>
        <v>0</v>
      </c>
      <c r="U1702" s="12">
        <f t="shared" si="349"/>
        <v>0</v>
      </c>
      <c r="V1702" s="13" t="str">
        <f t="shared" ca="1" si="350"/>
        <v>Greater Than 8 Weeks Old</v>
      </c>
    </row>
    <row r="1703" spans="1:22" x14ac:dyDescent="0.45">
      <c r="A1703" s="2" t="s">
        <v>258</v>
      </c>
      <c r="B1703" s="5">
        <v>43691</v>
      </c>
      <c r="C1703" s="5" t="s">
        <v>375</v>
      </c>
      <c r="D1703" s="5" t="s">
        <v>382</v>
      </c>
      <c r="E1703" s="6">
        <v>2</v>
      </c>
      <c r="F1703" s="3">
        <v>70</v>
      </c>
      <c r="G1703" s="3">
        <v>24</v>
      </c>
      <c r="H1703" s="8">
        <f t="shared" si="338"/>
        <v>12</v>
      </c>
      <c r="I1703" s="3">
        <v>46</v>
      </c>
      <c r="J1703" s="4">
        <v>0.66</v>
      </c>
      <c r="K1703" s="2" t="str">
        <f t="shared" si="339"/>
        <v>Wednesday</v>
      </c>
      <c r="L1703" s="5">
        <f t="shared" si="340"/>
        <v>43694</v>
      </c>
      <c r="M1703" s="2" t="str">
        <f t="shared" si="341"/>
        <v>Saturday</v>
      </c>
      <c r="N1703" s="2" t="str">
        <f t="shared" si="342"/>
        <v>Saturday</v>
      </c>
      <c r="O1703" s="12">
        <f t="shared" si="343"/>
        <v>0</v>
      </c>
      <c r="P1703" s="11" t="str">
        <f t="shared" si="344"/>
        <v>Low Cost per Unit</v>
      </c>
      <c r="Q1703" s="12">
        <f t="shared" si="345"/>
        <v>0</v>
      </c>
      <c r="R1703" s="12">
        <f t="shared" si="346"/>
        <v>2.1</v>
      </c>
      <c r="S1703" s="12">
        <f t="shared" si="347"/>
        <v>0</v>
      </c>
      <c r="T1703" s="12">
        <f t="shared" si="348"/>
        <v>0</v>
      </c>
      <c r="U1703" s="12">
        <f t="shared" si="349"/>
        <v>0</v>
      </c>
      <c r="V1703" s="13" t="str">
        <f t="shared" ca="1" si="350"/>
        <v>Greater Than 8 Weeks Old</v>
      </c>
    </row>
    <row r="1704" spans="1:22" x14ac:dyDescent="0.45">
      <c r="A1704" s="2" t="s">
        <v>91</v>
      </c>
      <c r="B1704" s="5">
        <v>43692</v>
      </c>
      <c r="C1704" s="5" t="s">
        <v>367</v>
      </c>
      <c r="D1704" s="5" t="s">
        <v>368</v>
      </c>
      <c r="E1704" s="6">
        <v>2</v>
      </c>
      <c r="F1704" s="3">
        <v>110</v>
      </c>
      <c r="G1704" s="3">
        <v>25.3</v>
      </c>
      <c r="H1704" s="8">
        <f t="shared" si="338"/>
        <v>12.65</v>
      </c>
      <c r="I1704" s="3">
        <v>84.7</v>
      </c>
      <c r="J1704" s="4">
        <v>0.77</v>
      </c>
      <c r="K1704" s="2" t="str">
        <f t="shared" si="339"/>
        <v>Thursday</v>
      </c>
      <c r="L1704" s="5">
        <f t="shared" si="340"/>
        <v>43695</v>
      </c>
      <c r="M1704" s="2" t="str">
        <f t="shared" si="341"/>
        <v>Sunday</v>
      </c>
      <c r="N1704" s="2" t="str">
        <f t="shared" si="342"/>
        <v>Monday</v>
      </c>
      <c r="O1704" s="12">
        <f t="shared" si="343"/>
        <v>0</v>
      </c>
      <c r="P1704" s="11" t="str">
        <f t="shared" si="344"/>
        <v>Low Cost per Unit</v>
      </c>
      <c r="Q1704" s="12">
        <f t="shared" si="345"/>
        <v>11</v>
      </c>
      <c r="R1704" s="12">
        <f t="shared" si="346"/>
        <v>3.3</v>
      </c>
      <c r="S1704" s="12">
        <f t="shared" si="347"/>
        <v>0</v>
      </c>
      <c r="T1704" s="12">
        <f t="shared" si="348"/>
        <v>0</v>
      </c>
      <c r="U1704" s="12">
        <f t="shared" si="349"/>
        <v>0</v>
      </c>
      <c r="V1704" s="13" t="str">
        <f t="shared" ca="1" si="350"/>
        <v>Greater Than 8 Weeks Old</v>
      </c>
    </row>
    <row r="1705" spans="1:22" x14ac:dyDescent="0.45">
      <c r="A1705" s="2" t="s">
        <v>267</v>
      </c>
      <c r="B1705" s="5">
        <v>43692</v>
      </c>
      <c r="C1705" s="5" t="s">
        <v>367</v>
      </c>
      <c r="D1705" s="5" t="s">
        <v>368</v>
      </c>
      <c r="E1705" s="6">
        <v>1</v>
      </c>
      <c r="F1705" s="3">
        <v>55</v>
      </c>
      <c r="G1705" s="3">
        <v>17.73</v>
      </c>
      <c r="H1705" s="8">
        <f t="shared" si="338"/>
        <v>17.73</v>
      </c>
      <c r="I1705" s="3">
        <v>37.270000000000003</v>
      </c>
      <c r="J1705" s="4">
        <v>0.68</v>
      </c>
      <c r="K1705" s="2" t="str">
        <f t="shared" si="339"/>
        <v>Thursday</v>
      </c>
      <c r="L1705" s="5">
        <f t="shared" si="340"/>
        <v>43695</v>
      </c>
      <c r="M1705" s="2" t="str">
        <f t="shared" si="341"/>
        <v>Sunday</v>
      </c>
      <c r="N1705" s="2" t="str">
        <f t="shared" si="342"/>
        <v>Monday</v>
      </c>
      <c r="O1705" s="12">
        <f t="shared" si="343"/>
        <v>0</v>
      </c>
      <c r="P1705" s="11" t="str">
        <f t="shared" si="344"/>
        <v>High Cost per Unit</v>
      </c>
      <c r="Q1705" s="12">
        <f t="shared" si="345"/>
        <v>5.5</v>
      </c>
      <c r="R1705" s="12">
        <f t="shared" si="346"/>
        <v>0</v>
      </c>
      <c r="S1705" s="12">
        <f t="shared" si="347"/>
        <v>0</v>
      </c>
      <c r="T1705" s="12">
        <f t="shared" si="348"/>
        <v>0</v>
      </c>
      <c r="U1705" s="12">
        <f t="shared" si="349"/>
        <v>0</v>
      </c>
      <c r="V1705" s="13" t="str">
        <f t="shared" ca="1" si="350"/>
        <v>Greater Than 8 Weeks Old</v>
      </c>
    </row>
    <row r="1706" spans="1:22" x14ac:dyDescent="0.45">
      <c r="A1706" s="2" t="s">
        <v>92</v>
      </c>
      <c r="B1706" s="5">
        <v>43692</v>
      </c>
      <c r="C1706" s="5" t="s">
        <v>367</v>
      </c>
      <c r="D1706" s="5" t="s">
        <v>368</v>
      </c>
      <c r="E1706" s="6">
        <v>2</v>
      </c>
      <c r="F1706" s="3">
        <v>118</v>
      </c>
      <c r="G1706" s="3">
        <v>40.6</v>
      </c>
      <c r="H1706" s="8">
        <f t="shared" si="338"/>
        <v>20.3</v>
      </c>
      <c r="I1706" s="3">
        <v>77.400000000000006</v>
      </c>
      <c r="J1706" s="4">
        <v>0.66</v>
      </c>
      <c r="K1706" s="2" t="str">
        <f t="shared" si="339"/>
        <v>Thursday</v>
      </c>
      <c r="L1706" s="5">
        <f t="shared" si="340"/>
        <v>43695</v>
      </c>
      <c r="M1706" s="2" t="str">
        <f t="shared" si="341"/>
        <v>Sunday</v>
      </c>
      <c r="N1706" s="2" t="str">
        <f t="shared" si="342"/>
        <v>Monday</v>
      </c>
      <c r="O1706" s="12">
        <f t="shared" si="343"/>
        <v>0</v>
      </c>
      <c r="P1706" s="11" t="str">
        <f t="shared" si="344"/>
        <v>High Cost per Unit</v>
      </c>
      <c r="Q1706" s="12">
        <f t="shared" si="345"/>
        <v>11.8</v>
      </c>
      <c r="R1706" s="12">
        <f t="shared" si="346"/>
        <v>3.54</v>
      </c>
      <c r="S1706" s="12">
        <f t="shared" si="347"/>
        <v>0</v>
      </c>
      <c r="T1706" s="12">
        <f t="shared" si="348"/>
        <v>0</v>
      </c>
      <c r="U1706" s="12">
        <f t="shared" si="349"/>
        <v>0</v>
      </c>
      <c r="V1706" s="13" t="str">
        <f t="shared" ca="1" si="350"/>
        <v>Greater Than 8 Weeks Old</v>
      </c>
    </row>
    <row r="1707" spans="1:22" x14ac:dyDescent="0.45">
      <c r="A1707" s="2" t="s">
        <v>145</v>
      </c>
      <c r="B1707" s="5">
        <v>43692</v>
      </c>
      <c r="C1707" s="5" t="s">
        <v>367</v>
      </c>
      <c r="D1707" s="5" t="s">
        <v>368</v>
      </c>
      <c r="E1707" s="6">
        <v>2</v>
      </c>
      <c r="F1707" s="3">
        <v>118</v>
      </c>
      <c r="G1707" s="3">
        <v>45.3</v>
      </c>
      <c r="H1707" s="8">
        <f t="shared" si="338"/>
        <v>22.65</v>
      </c>
      <c r="I1707" s="3">
        <v>72.7</v>
      </c>
      <c r="J1707" s="4">
        <v>0.62</v>
      </c>
      <c r="K1707" s="2" t="str">
        <f t="shared" si="339"/>
        <v>Thursday</v>
      </c>
      <c r="L1707" s="5">
        <f t="shared" si="340"/>
        <v>43695</v>
      </c>
      <c r="M1707" s="2" t="str">
        <f t="shared" si="341"/>
        <v>Sunday</v>
      </c>
      <c r="N1707" s="2" t="str">
        <f t="shared" si="342"/>
        <v>Monday</v>
      </c>
      <c r="O1707" s="12">
        <f t="shared" si="343"/>
        <v>0</v>
      </c>
      <c r="P1707" s="11" t="str">
        <f t="shared" si="344"/>
        <v>High Cost per Unit</v>
      </c>
      <c r="Q1707" s="12">
        <f t="shared" si="345"/>
        <v>11.8</v>
      </c>
      <c r="R1707" s="12">
        <f t="shared" si="346"/>
        <v>3.54</v>
      </c>
      <c r="S1707" s="12">
        <f t="shared" si="347"/>
        <v>0</v>
      </c>
      <c r="T1707" s="12">
        <f t="shared" si="348"/>
        <v>0</v>
      </c>
      <c r="U1707" s="12">
        <f t="shared" si="349"/>
        <v>0</v>
      </c>
      <c r="V1707" s="13" t="str">
        <f t="shared" ca="1" si="350"/>
        <v>Greater Than 8 Weeks Old</v>
      </c>
    </row>
    <row r="1708" spans="1:22" x14ac:dyDescent="0.45">
      <c r="A1708" s="2" t="s">
        <v>7</v>
      </c>
      <c r="B1708" s="5">
        <v>43692</v>
      </c>
      <c r="C1708" s="5" t="s">
        <v>367</v>
      </c>
      <c r="D1708" s="5" t="s">
        <v>368</v>
      </c>
      <c r="E1708" s="6">
        <v>3</v>
      </c>
      <c r="F1708" s="3">
        <v>177</v>
      </c>
      <c r="G1708" s="3">
        <v>69.06</v>
      </c>
      <c r="H1708" s="8">
        <f t="shared" si="338"/>
        <v>23.02</v>
      </c>
      <c r="I1708" s="3">
        <v>107.94</v>
      </c>
      <c r="J1708" s="4">
        <v>0.61</v>
      </c>
      <c r="K1708" s="2" t="str">
        <f t="shared" si="339"/>
        <v>Thursday</v>
      </c>
      <c r="L1708" s="5">
        <f t="shared" si="340"/>
        <v>43695</v>
      </c>
      <c r="M1708" s="2" t="str">
        <f t="shared" si="341"/>
        <v>Sunday</v>
      </c>
      <c r="N1708" s="2" t="str">
        <f t="shared" si="342"/>
        <v>Monday</v>
      </c>
      <c r="O1708" s="12">
        <f t="shared" si="343"/>
        <v>0</v>
      </c>
      <c r="P1708" s="11" t="str">
        <f t="shared" si="344"/>
        <v>High Cost per Unit</v>
      </c>
      <c r="Q1708" s="12">
        <f t="shared" si="345"/>
        <v>17.7</v>
      </c>
      <c r="R1708" s="12">
        <f t="shared" si="346"/>
        <v>5.31</v>
      </c>
      <c r="S1708" s="12">
        <f t="shared" si="347"/>
        <v>0</v>
      </c>
      <c r="T1708" s="12">
        <f t="shared" si="348"/>
        <v>0</v>
      </c>
      <c r="U1708" s="12">
        <f t="shared" si="349"/>
        <v>0</v>
      </c>
      <c r="V1708" s="13" t="str">
        <f t="shared" ca="1" si="350"/>
        <v>Greater Than 8 Weeks Old</v>
      </c>
    </row>
    <row r="1709" spans="1:22" x14ac:dyDescent="0.45">
      <c r="A1709" s="2" t="s">
        <v>95</v>
      </c>
      <c r="B1709" s="5">
        <v>43692</v>
      </c>
      <c r="C1709" s="5" t="s">
        <v>367</v>
      </c>
      <c r="D1709" s="5" t="s">
        <v>368</v>
      </c>
      <c r="E1709" s="6">
        <v>1</v>
      </c>
      <c r="F1709" s="3">
        <v>89</v>
      </c>
      <c r="G1709" s="3">
        <v>32.520000000000003</v>
      </c>
      <c r="H1709" s="8">
        <f t="shared" si="338"/>
        <v>32.520000000000003</v>
      </c>
      <c r="I1709" s="3">
        <v>56.48</v>
      </c>
      <c r="J1709" s="4">
        <v>0.63</v>
      </c>
      <c r="K1709" s="2" t="str">
        <f t="shared" si="339"/>
        <v>Thursday</v>
      </c>
      <c r="L1709" s="5">
        <f t="shared" si="340"/>
        <v>43695</v>
      </c>
      <c r="M1709" s="2" t="str">
        <f t="shared" si="341"/>
        <v>Sunday</v>
      </c>
      <c r="N1709" s="2" t="str">
        <f t="shared" si="342"/>
        <v>Monday</v>
      </c>
      <c r="O1709" s="12">
        <f t="shared" si="343"/>
        <v>0</v>
      </c>
      <c r="P1709" s="11" t="str">
        <f t="shared" si="344"/>
        <v>High Cost per Unit</v>
      </c>
      <c r="Q1709" s="12">
        <f t="shared" si="345"/>
        <v>8.9</v>
      </c>
      <c r="R1709" s="12">
        <f t="shared" si="346"/>
        <v>0</v>
      </c>
      <c r="S1709" s="12">
        <f t="shared" si="347"/>
        <v>0</v>
      </c>
      <c r="T1709" s="12">
        <f t="shared" si="348"/>
        <v>0</v>
      </c>
      <c r="U1709" s="12">
        <f t="shared" si="349"/>
        <v>0</v>
      </c>
      <c r="V1709" s="13" t="str">
        <f t="shared" ca="1" si="350"/>
        <v>Greater Than 8 Weeks Old</v>
      </c>
    </row>
    <row r="1710" spans="1:22" x14ac:dyDescent="0.45">
      <c r="A1710" s="2" t="s">
        <v>187</v>
      </c>
      <c r="B1710" s="5">
        <v>43692</v>
      </c>
      <c r="C1710" s="5" t="s">
        <v>367</v>
      </c>
      <c r="D1710" s="5" t="s">
        <v>368</v>
      </c>
      <c r="E1710" s="6">
        <v>1</v>
      </c>
      <c r="F1710" s="3">
        <v>75</v>
      </c>
      <c r="G1710" s="3">
        <v>17.149999999999999</v>
      </c>
      <c r="H1710" s="8">
        <f t="shared" si="338"/>
        <v>17.149999999999999</v>
      </c>
      <c r="I1710" s="3">
        <v>57.85</v>
      </c>
      <c r="J1710" s="4">
        <v>0.77</v>
      </c>
      <c r="K1710" s="2" t="str">
        <f t="shared" si="339"/>
        <v>Thursday</v>
      </c>
      <c r="L1710" s="5">
        <f t="shared" si="340"/>
        <v>43695</v>
      </c>
      <c r="M1710" s="2" t="str">
        <f t="shared" si="341"/>
        <v>Sunday</v>
      </c>
      <c r="N1710" s="2" t="str">
        <f t="shared" si="342"/>
        <v>Monday</v>
      </c>
      <c r="O1710" s="12">
        <f t="shared" si="343"/>
        <v>0</v>
      </c>
      <c r="P1710" s="11" t="str">
        <f t="shared" si="344"/>
        <v>High Cost per Unit</v>
      </c>
      <c r="Q1710" s="12">
        <f t="shared" si="345"/>
        <v>7.5</v>
      </c>
      <c r="R1710" s="12">
        <f t="shared" si="346"/>
        <v>0</v>
      </c>
      <c r="S1710" s="12">
        <f t="shared" si="347"/>
        <v>0</v>
      </c>
      <c r="T1710" s="12">
        <f t="shared" si="348"/>
        <v>0</v>
      </c>
      <c r="U1710" s="12">
        <f t="shared" si="349"/>
        <v>0</v>
      </c>
      <c r="V1710" s="13" t="str">
        <f t="shared" ca="1" si="350"/>
        <v>Greater Than 8 Weeks Old</v>
      </c>
    </row>
    <row r="1711" spans="1:22" x14ac:dyDescent="0.45">
      <c r="A1711" s="2" t="s">
        <v>209</v>
      </c>
      <c r="B1711" s="5">
        <v>43692</v>
      </c>
      <c r="C1711" s="5" t="s">
        <v>369</v>
      </c>
      <c r="D1711" s="5" t="s">
        <v>370</v>
      </c>
      <c r="E1711" s="6">
        <v>28</v>
      </c>
      <c r="F1711" s="3">
        <v>1372.99</v>
      </c>
      <c r="G1711" s="3">
        <v>770</v>
      </c>
      <c r="H1711" s="8">
        <f t="shared" si="338"/>
        <v>27.5</v>
      </c>
      <c r="I1711" s="3">
        <v>602.99</v>
      </c>
      <c r="J1711" s="4">
        <v>0.44</v>
      </c>
      <c r="K1711" s="2" t="str">
        <f t="shared" si="339"/>
        <v>Thursday</v>
      </c>
      <c r="L1711" s="5">
        <f t="shared" si="340"/>
        <v>43695</v>
      </c>
      <c r="M1711" s="2" t="str">
        <f t="shared" si="341"/>
        <v>Sunday</v>
      </c>
      <c r="N1711" s="2" t="str">
        <f t="shared" si="342"/>
        <v>Monday</v>
      </c>
      <c r="O1711" s="12">
        <f t="shared" si="343"/>
        <v>0</v>
      </c>
      <c r="P1711" s="11" t="str">
        <f t="shared" si="344"/>
        <v>High Cost per Unit</v>
      </c>
      <c r="Q1711" s="12">
        <f t="shared" si="345"/>
        <v>0</v>
      </c>
      <c r="R1711" s="12">
        <f t="shared" si="346"/>
        <v>41.189700000000002</v>
      </c>
      <c r="S1711" s="12">
        <f t="shared" si="347"/>
        <v>0</v>
      </c>
      <c r="T1711" s="12">
        <f t="shared" si="348"/>
        <v>0</v>
      </c>
      <c r="U1711" s="12">
        <f t="shared" si="349"/>
        <v>0</v>
      </c>
      <c r="V1711" s="13" t="str">
        <f t="shared" ca="1" si="350"/>
        <v>Greater Than 8 Weeks Old</v>
      </c>
    </row>
    <row r="1712" spans="1:22" x14ac:dyDescent="0.45">
      <c r="A1712" s="2" t="s">
        <v>10</v>
      </c>
      <c r="B1712" s="5">
        <v>43692</v>
      </c>
      <c r="C1712" s="5" t="s">
        <v>369</v>
      </c>
      <c r="D1712" s="5" t="s">
        <v>372</v>
      </c>
      <c r="E1712" s="6">
        <v>1</v>
      </c>
      <c r="F1712" s="3">
        <v>45</v>
      </c>
      <c r="G1712" s="3">
        <v>16.21</v>
      </c>
      <c r="H1712" s="8">
        <f t="shared" si="338"/>
        <v>16.21</v>
      </c>
      <c r="I1712" s="3">
        <v>28.79</v>
      </c>
      <c r="J1712" s="4">
        <v>0.64</v>
      </c>
      <c r="K1712" s="2" t="str">
        <f t="shared" si="339"/>
        <v>Thursday</v>
      </c>
      <c r="L1712" s="5">
        <f t="shared" si="340"/>
        <v>43695</v>
      </c>
      <c r="M1712" s="2" t="str">
        <f t="shared" si="341"/>
        <v>Sunday</v>
      </c>
      <c r="N1712" s="2" t="str">
        <f t="shared" si="342"/>
        <v>Monday</v>
      </c>
      <c r="O1712" s="12">
        <f t="shared" si="343"/>
        <v>0</v>
      </c>
      <c r="P1712" s="11" t="str">
        <f t="shared" si="344"/>
        <v>Low Cost per Unit</v>
      </c>
      <c r="Q1712" s="12">
        <f t="shared" si="345"/>
        <v>0</v>
      </c>
      <c r="R1712" s="12">
        <f t="shared" si="346"/>
        <v>0</v>
      </c>
      <c r="S1712" s="12">
        <f t="shared" si="347"/>
        <v>0</v>
      </c>
      <c r="T1712" s="12">
        <f t="shared" si="348"/>
        <v>0</v>
      </c>
      <c r="U1712" s="12">
        <f t="shared" si="349"/>
        <v>0</v>
      </c>
      <c r="V1712" s="13" t="str">
        <f t="shared" ca="1" si="350"/>
        <v>Greater Than 8 Weeks Old</v>
      </c>
    </row>
    <row r="1713" spans="1:22" x14ac:dyDescent="0.45">
      <c r="A1713" s="2" t="s">
        <v>295</v>
      </c>
      <c r="B1713" s="5">
        <v>43692</v>
      </c>
      <c r="C1713" s="5" t="s">
        <v>371</v>
      </c>
      <c r="D1713" s="5" t="s">
        <v>371</v>
      </c>
      <c r="E1713" s="6">
        <v>5</v>
      </c>
      <c r="F1713" s="3">
        <v>34.950000000000003</v>
      </c>
      <c r="G1713" s="3">
        <v>22.35</v>
      </c>
      <c r="H1713" s="8">
        <f t="shared" si="338"/>
        <v>4.4700000000000006</v>
      </c>
      <c r="I1713" s="3">
        <v>12.6</v>
      </c>
      <c r="J1713" s="4">
        <v>0.36</v>
      </c>
      <c r="K1713" s="2" t="str">
        <f t="shared" si="339"/>
        <v>Thursday</v>
      </c>
      <c r="L1713" s="5">
        <f t="shared" si="340"/>
        <v>43695</v>
      </c>
      <c r="M1713" s="2" t="str">
        <f t="shared" si="341"/>
        <v>Sunday</v>
      </c>
      <c r="N1713" s="2" t="str">
        <f t="shared" si="342"/>
        <v>Monday</v>
      </c>
      <c r="O1713" s="12">
        <f t="shared" si="343"/>
        <v>0</v>
      </c>
      <c r="P1713" s="11" t="str">
        <f t="shared" si="344"/>
        <v>Low Cost per Unit</v>
      </c>
      <c r="Q1713" s="12">
        <f t="shared" si="345"/>
        <v>0</v>
      </c>
      <c r="R1713" s="12">
        <f t="shared" si="346"/>
        <v>1.0485</v>
      </c>
      <c r="S1713" s="12">
        <f t="shared" si="347"/>
        <v>0</v>
      </c>
      <c r="T1713" s="12">
        <f t="shared" si="348"/>
        <v>0</v>
      </c>
      <c r="U1713" s="12">
        <f t="shared" si="349"/>
        <v>0</v>
      </c>
      <c r="V1713" s="13" t="str">
        <f t="shared" ca="1" si="350"/>
        <v>Greater Than 8 Weeks Old</v>
      </c>
    </row>
    <row r="1714" spans="1:22" x14ac:dyDescent="0.45">
      <c r="A1714" s="2" t="s">
        <v>271</v>
      </c>
      <c r="B1714" s="5">
        <v>43692</v>
      </c>
      <c r="C1714" s="5" t="s">
        <v>369</v>
      </c>
      <c r="D1714" s="5" t="s">
        <v>373</v>
      </c>
      <c r="E1714" s="6">
        <v>1</v>
      </c>
      <c r="F1714" s="3">
        <v>58</v>
      </c>
      <c r="G1714" s="3">
        <v>19</v>
      </c>
      <c r="H1714" s="8">
        <f t="shared" si="338"/>
        <v>19</v>
      </c>
      <c r="I1714" s="3">
        <v>39</v>
      </c>
      <c r="J1714" s="4">
        <v>0.67</v>
      </c>
      <c r="K1714" s="2" t="str">
        <f t="shared" si="339"/>
        <v>Thursday</v>
      </c>
      <c r="L1714" s="5">
        <f t="shared" si="340"/>
        <v>43695</v>
      </c>
      <c r="M1714" s="2" t="str">
        <f t="shared" si="341"/>
        <v>Sunday</v>
      </c>
      <c r="N1714" s="2" t="str">
        <f t="shared" si="342"/>
        <v>Monday</v>
      </c>
      <c r="O1714" s="12">
        <f t="shared" si="343"/>
        <v>0</v>
      </c>
      <c r="P1714" s="11" t="str">
        <f t="shared" si="344"/>
        <v>High Cost per Unit</v>
      </c>
      <c r="Q1714" s="12">
        <f t="shared" si="345"/>
        <v>0</v>
      </c>
      <c r="R1714" s="12">
        <f t="shared" si="346"/>
        <v>0</v>
      </c>
      <c r="S1714" s="12">
        <f t="shared" si="347"/>
        <v>0</v>
      </c>
      <c r="T1714" s="12">
        <f t="shared" si="348"/>
        <v>0</v>
      </c>
      <c r="U1714" s="12">
        <f t="shared" si="349"/>
        <v>0</v>
      </c>
      <c r="V1714" s="13" t="str">
        <f t="shared" ca="1" si="350"/>
        <v>Greater Than 8 Weeks Old</v>
      </c>
    </row>
    <row r="1715" spans="1:22" x14ac:dyDescent="0.45">
      <c r="A1715" s="2" t="s">
        <v>272</v>
      </c>
      <c r="B1715" s="5">
        <v>43692</v>
      </c>
      <c r="C1715" s="5" t="s">
        <v>369</v>
      </c>
      <c r="D1715" s="5" t="s">
        <v>373</v>
      </c>
      <c r="E1715" s="6">
        <v>2</v>
      </c>
      <c r="F1715" s="3">
        <v>104</v>
      </c>
      <c r="G1715" s="3">
        <v>34.840000000000003</v>
      </c>
      <c r="H1715" s="8">
        <f t="shared" si="338"/>
        <v>17.420000000000002</v>
      </c>
      <c r="I1715" s="3">
        <v>69.16</v>
      </c>
      <c r="J1715" s="4">
        <v>0.67</v>
      </c>
      <c r="K1715" s="2" t="str">
        <f t="shared" si="339"/>
        <v>Thursday</v>
      </c>
      <c r="L1715" s="5">
        <f t="shared" si="340"/>
        <v>43695</v>
      </c>
      <c r="M1715" s="2" t="str">
        <f t="shared" si="341"/>
        <v>Sunday</v>
      </c>
      <c r="N1715" s="2" t="str">
        <f t="shared" si="342"/>
        <v>Monday</v>
      </c>
      <c r="O1715" s="12">
        <f t="shared" si="343"/>
        <v>0</v>
      </c>
      <c r="P1715" s="11" t="str">
        <f t="shared" si="344"/>
        <v>High Cost per Unit</v>
      </c>
      <c r="Q1715" s="12">
        <f t="shared" si="345"/>
        <v>0</v>
      </c>
      <c r="R1715" s="12">
        <f t="shared" si="346"/>
        <v>3.12</v>
      </c>
      <c r="S1715" s="12">
        <f t="shared" si="347"/>
        <v>0</v>
      </c>
      <c r="T1715" s="12">
        <f t="shared" si="348"/>
        <v>0</v>
      </c>
      <c r="U1715" s="12">
        <f t="shared" si="349"/>
        <v>0</v>
      </c>
      <c r="V1715" s="13" t="str">
        <f t="shared" ca="1" si="350"/>
        <v>Greater Than 8 Weeks Old</v>
      </c>
    </row>
    <row r="1716" spans="1:22" x14ac:dyDescent="0.45">
      <c r="A1716" s="2" t="s">
        <v>213</v>
      </c>
      <c r="B1716" s="5">
        <v>43692</v>
      </c>
      <c r="C1716" s="5" t="s">
        <v>369</v>
      </c>
      <c r="D1716" s="5" t="s">
        <v>374</v>
      </c>
      <c r="E1716" s="6">
        <v>3</v>
      </c>
      <c r="F1716" s="3">
        <v>63</v>
      </c>
      <c r="G1716" s="3">
        <v>21.51</v>
      </c>
      <c r="H1716" s="8">
        <f t="shared" si="338"/>
        <v>7.1700000000000008</v>
      </c>
      <c r="I1716" s="3">
        <v>41.49</v>
      </c>
      <c r="J1716" s="4">
        <v>0.66</v>
      </c>
      <c r="K1716" s="2" t="str">
        <f t="shared" si="339"/>
        <v>Thursday</v>
      </c>
      <c r="L1716" s="5">
        <f t="shared" si="340"/>
        <v>43695</v>
      </c>
      <c r="M1716" s="2" t="str">
        <f t="shared" si="341"/>
        <v>Sunday</v>
      </c>
      <c r="N1716" s="2" t="str">
        <f t="shared" si="342"/>
        <v>Monday</v>
      </c>
      <c r="O1716" s="12">
        <f t="shared" si="343"/>
        <v>0</v>
      </c>
      <c r="P1716" s="11" t="str">
        <f t="shared" si="344"/>
        <v>Low Cost per Unit</v>
      </c>
      <c r="Q1716" s="12">
        <f t="shared" si="345"/>
        <v>0</v>
      </c>
      <c r="R1716" s="12">
        <f t="shared" si="346"/>
        <v>1.89</v>
      </c>
      <c r="S1716" s="12">
        <f t="shared" si="347"/>
        <v>0</v>
      </c>
      <c r="T1716" s="12">
        <f t="shared" si="348"/>
        <v>0</v>
      </c>
      <c r="U1716" s="12">
        <f t="shared" si="349"/>
        <v>0</v>
      </c>
      <c r="V1716" s="13" t="str">
        <f t="shared" ca="1" si="350"/>
        <v>Greater Than 8 Weeks Old</v>
      </c>
    </row>
    <row r="1717" spans="1:22" x14ac:dyDescent="0.45">
      <c r="A1717" s="2" t="s">
        <v>176</v>
      </c>
      <c r="B1717" s="5">
        <v>43692</v>
      </c>
      <c r="C1717" s="5" t="s">
        <v>369</v>
      </c>
      <c r="D1717" s="5" t="s">
        <v>375</v>
      </c>
      <c r="E1717" s="6">
        <v>2</v>
      </c>
      <c r="F1717" s="3">
        <v>10</v>
      </c>
      <c r="G1717" s="3">
        <v>0.5</v>
      </c>
      <c r="H1717" s="8">
        <f t="shared" si="338"/>
        <v>0.25</v>
      </c>
      <c r="I1717" s="3">
        <v>9.5</v>
      </c>
      <c r="J1717" s="4">
        <v>0.95</v>
      </c>
      <c r="K1717" s="2" t="str">
        <f t="shared" si="339"/>
        <v>Thursday</v>
      </c>
      <c r="L1717" s="5">
        <f t="shared" si="340"/>
        <v>43695</v>
      </c>
      <c r="M1717" s="2" t="str">
        <f t="shared" si="341"/>
        <v>Sunday</v>
      </c>
      <c r="N1717" s="2" t="str">
        <f t="shared" si="342"/>
        <v>Monday</v>
      </c>
      <c r="O1717" s="12">
        <f t="shared" si="343"/>
        <v>0</v>
      </c>
      <c r="P1717" s="11" t="str">
        <f t="shared" si="344"/>
        <v>Low Cost per Unit</v>
      </c>
      <c r="Q1717" s="12">
        <f t="shared" si="345"/>
        <v>0</v>
      </c>
      <c r="R1717" s="12">
        <f t="shared" si="346"/>
        <v>0.3</v>
      </c>
      <c r="S1717" s="12">
        <f t="shared" si="347"/>
        <v>1.5</v>
      </c>
      <c r="T1717" s="12">
        <f t="shared" si="348"/>
        <v>0</v>
      </c>
      <c r="U1717" s="12">
        <f t="shared" si="349"/>
        <v>0</v>
      </c>
      <c r="V1717" s="13" t="str">
        <f t="shared" ca="1" si="350"/>
        <v>Greater Than 8 Weeks Old</v>
      </c>
    </row>
    <row r="1718" spans="1:22" x14ac:dyDescent="0.45">
      <c r="A1718" s="2" t="s">
        <v>135</v>
      </c>
      <c r="B1718" s="5">
        <v>43692</v>
      </c>
      <c r="C1718" s="5" t="s">
        <v>369</v>
      </c>
      <c r="D1718" s="5" t="s">
        <v>375</v>
      </c>
      <c r="E1718" s="6">
        <v>1</v>
      </c>
      <c r="F1718" s="3">
        <v>5.99</v>
      </c>
      <c r="G1718" s="3">
        <v>2.1</v>
      </c>
      <c r="H1718" s="8">
        <f t="shared" si="338"/>
        <v>2.1</v>
      </c>
      <c r="I1718" s="3">
        <v>3.89</v>
      </c>
      <c r="J1718" s="4">
        <v>0.65</v>
      </c>
      <c r="K1718" s="2" t="str">
        <f t="shared" si="339"/>
        <v>Thursday</v>
      </c>
      <c r="L1718" s="5">
        <f t="shared" si="340"/>
        <v>43695</v>
      </c>
      <c r="M1718" s="2" t="str">
        <f t="shared" si="341"/>
        <v>Sunday</v>
      </c>
      <c r="N1718" s="2" t="str">
        <f t="shared" si="342"/>
        <v>Monday</v>
      </c>
      <c r="O1718" s="12">
        <f t="shared" si="343"/>
        <v>0</v>
      </c>
      <c r="P1718" s="11" t="str">
        <f t="shared" si="344"/>
        <v>Low Cost per Unit</v>
      </c>
      <c r="Q1718" s="12">
        <f t="shared" si="345"/>
        <v>0</v>
      </c>
      <c r="R1718" s="12">
        <f t="shared" si="346"/>
        <v>0</v>
      </c>
      <c r="S1718" s="12">
        <f t="shared" si="347"/>
        <v>0.89849999999999997</v>
      </c>
      <c r="T1718" s="12">
        <f t="shared" si="348"/>
        <v>0</v>
      </c>
      <c r="U1718" s="12">
        <f t="shared" si="349"/>
        <v>0</v>
      </c>
      <c r="V1718" s="13" t="str">
        <f t="shared" ca="1" si="350"/>
        <v>Greater Than 8 Weeks Old</v>
      </c>
    </row>
    <row r="1719" spans="1:22" x14ac:dyDescent="0.45">
      <c r="A1719" s="2" t="s">
        <v>98</v>
      </c>
      <c r="B1719" s="5">
        <v>43692</v>
      </c>
      <c r="C1719" s="5" t="s">
        <v>376</v>
      </c>
      <c r="D1719" s="5" t="s">
        <v>377</v>
      </c>
      <c r="E1719" s="6">
        <v>13</v>
      </c>
      <c r="F1719" s="3">
        <v>259.87</v>
      </c>
      <c r="G1719" s="3">
        <v>103.22</v>
      </c>
      <c r="H1719" s="8">
        <f t="shared" si="338"/>
        <v>7.9399999999999995</v>
      </c>
      <c r="I1719" s="3">
        <v>156.65</v>
      </c>
      <c r="J1719" s="4">
        <v>0.6</v>
      </c>
      <c r="K1719" s="2" t="str">
        <f t="shared" si="339"/>
        <v>Thursday</v>
      </c>
      <c r="L1719" s="5">
        <f t="shared" si="340"/>
        <v>43695</v>
      </c>
      <c r="M1719" s="2" t="str">
        <f t="shared" si="341"/>
        <v>Sunday</v>
      </c>
      <c r="N1719" s="2" t="str">
        <f t="shared" si="342"/>
        <v>Monday</v>
      </c>
      <c r="O1719" s="12">
        <f t="shared" si="343"/>
        <v>0</v>
      </c>
      <c r="P1719" s="11" t="str">
        <f t="shared" si="344"/>
        <v>Low Cost per Unit</v>
      </c>
      <c r="Q1719" s="12">
        <f t="shared" si="345"/>
        <v>0</v>
      </c>
      <c r="R1719" s="12">
        <f t="shared" si="346"/>
        <v>7.7961</v>
      </c>
      <c r="S1719" s="12">
        <f t="shared" si="347"/>
        <v>0</v>
      </c>
      <c r="T1719" s="12">
        <f t="shared" si="348"/>
        <v>0</v>
      </c>
      <c r="U1719" s="12">
        <f t="shared" si="349"/>
        <v>0</v>
      </c>
      <c r="V1719" s="13" t="str">
        <f t="shared" ca="1" si="350"/>
        <v>Greater Than 8 Weeks Old</v>
      </c>
    </row>
    <row r="1720" spans="1:22" x14ac:dyDescent="0.45">
      <c r="A1720" s="2" t="s">
        <v>16</v>
      </c>
      <c r="B1720" s="5">
        <v>43692</v>
      </c>
      <c r="C1720" s="5" t="s">
        <v>375</v>
      </c>
      <c r="D1720" s="5" t="s">
        <v>377</v>
      </c>
      <c r="E1720" s="6">
        <v>1</v>
      </c>
      <c r="F1720" s="3">
        <v>25</v>
      </c>
      <c r="G1720" s="3">
        <v>4.5</v>
      </c>
      <c r="H1720" s="8">
        <f t="shared" si="338"/>
        <v>4.5</v>
      </c>
      <c r="I1720" s="3">
        <v>20.5</v>
      </c>
      <c r="J1720" s="4">
        <v>0.82</v>
      </c>
      <c r="K1720" s="2" t="str">
        <f t="shared" si="339"/>
        <v>Thursday</v>
      </c>
      <c r="L1720" s="5">
        <f t="shared" si="340"/>
        <v>43695</v>
      </c>
      <c r="M1720" s="2" t="str">
        <f t="shared" si="341"/>
        <v>Sunday</v>
      </c>
      <c r="N1720" s="2" t="str">
        <f t="shared" si="342"/>
        <v>Monday</v>
      </c>
      <c r="O1720" s="12">
        <f t="shared" si="343"/>
        <v>0</v>
      </c>
      <c r="P1720" s="11" t="str">
        <f t="shared" si="344"/>
        <v>Low Cost per Unit</v>
      </c>
      <c r="Q1720" s="12">
        <f t="shared" si="345"/>
        <v>0</v>
      </c>
      <c r="R1720" s="12">
        <f t="shared" si="346"/>
        <v>0</v>
      </c>
      <c r="S1720" s="12">
        <f t="shared" si="347"/>
        <v>0</v>
      </c>
      <c r="T1720" s="12">
        <f t="shared" si="348"/>
        <v>0</v>
      </c>
      <c r="U1720" s="12">
        <f t="shared" si="349"/>
        <v>0</v>
      </c>
      <c r="V1720" s="13" t="str">
        <f t="shared" ca="1" si="350"/>
        <v>Greater Than 8 Weeks Old</v>
      </c>
    </row>
    <row r="1721" spans="1:22" x14ac:dyDescent="0.45">
      <c r="A1721" s="2" t="s">
        <v>239</v>
      </c>
      <c r="B1721" s="5">
        <v>43692</v>
      </c>
      <c r="C1721" s="5" t="s">
        <v>376</v>
      </c>
      <c r="D1721" s="5" t="s">
        <v>377</v>
      </c>
      <c r="E1721" s="6">
        <v>6</v>
      </c>
      <c r="F1721" s="3">
        <v>89.94</v>
      </c>
      <c r="G1721" s="3">
        <v>39.6</v>
      </c>
      <c r="H1721" s="8">
        <f t="shared" si="338"/>
        <v>6.6000000000000005</v>
      </c>
      <c r="I1721" s="3">
        <v>50.34</v>
      </c>
      <c r="J1721" s="4">
        <v>0.56000000000000005</v>
      </c>
      <c r="K1721" s="2" t="str">
        <f t="shared" si="339"/>
        <v>Thursday</v>
      </c>
      <c r="L1721" s="5">
        <f t="shared" si="340"/>
        <v>43695</v>
      </c>
      <c r="M1721" s="2" t="str">
        <f t="shared" si="341"/>
        <v>Sunday</v>
      </c>
      <c r="N1721" s="2" t="str">
        <f t="shared" si="342"/>
        <v>Monday</v>
      </c>
      <c r="O1721" s="12">
        <f t="shared" si="343"/>
        <v>0</v>
      </c>
      <c r="P1721" s="11" t="str">
        <f t="shared" si="344"/>
        <v>Low Cost per Unit</v>
      </c>
      <c r="Q1721" s="12">
        <f t="shared" si="345"/>
        <v>0</v>
      </c>
      <c r="R1721" s="12">
        <f t="shared" si="346"/>
        <v>2.6981999999999999</v>
      </c>
      <c r="S1721" s="12">
        <f t="shared" si="347"/>
        <v>0</v>
      </c>
      <c r="T1721" s="12">
        <f t="shared" si="348"/>
        <v>0</v>
      </c>
      <c r="U1721" s="12">
        <f t="shared" si="349"/>
        <v>0</v>
      </c>
      <c r="V1721" s="13" t="str">
        <f t="shared" ca="1" si="350"/>
        <v>Greater Than 8 Weeks Old</v>
      </c>
    </row>
    <row r="1722" spans="1:22" x14ac:dyDescent="0.45">
      <c r="A1722" s="2" t="s">
        <v>18</v>
      </c>
      <c r="B1722" s="5">
        <v>43692</v>
      </c>
      <c r="C1722" s="5" t="s">
        <v>376</v>
      </c>
      <c r="D1722" s="5" t="s">
        <v>377</v>
      </c>
      <c r="E1722" s="6">
        <v>2</v>
      </c>
      <c r="F1722" s="3">
        <v>50</v>
      </c>
      <c r="G1722" s="3">
        <v>13.6</v>
      </c>
      <c r="H1722" s="8">
        <f t="shared" si="338"/>
        <v>6.8</v>
      </c>
      <c r="I1722" s="3">
        <v>36.4</v>
      </c>
      <c r="J1722" s="4">
        <v>0.73</v>
      </c>
      <c r="K1722" s="2" t="str">
        <f t="shared" si="339"/>
        <v>Thursday</v>
      </c>
      <c r="L1722" s="5">
        <f t="shared" si="340"/>
        <v>43695</v>
      </c>
      <c r="M1722" s="2" t="str">
        <f t="shared" si="341"/>
        <v>Sunday</v>
      </c>
      <c r="N1722" s="2" t="str">
        <f t="shared" si="342"/>
        <v>Monday</v>
      </c>
      <c r="O1722" s="12">
        <f t="shared" si="343"/>
        <v>0</v>
      </c>
      <c r="P1722" s="11" t="str">
        <f t="shared" si="344"/>
        <v>Low Cost per Unit</v>
      </c>
      <c r="Q1722" s="12">
        <f t="shared" si="345"/>
        <v>0</v>
      </c>
      <c r="R1722" s="12">
        <f t="shared" si="346"/>
        <v>1.5</v>
      </c>
      <c r="S1722" s="12">
        <f t="shared" si="347"/>
        <v>0</v>
      </c>
      <c r="T1722" s="12">
        <f t="shared" si="348"/>
        <v>0</v>
      </c>
      <c r="U1722" s="12">
        <f t="shared" si="349"/>
        <v>0</v>
      </c>
      <c r="V1722" s="13" t="str">
        <f t="shared" ca="1" si="350"/>
        <v>Greater Than 8 Weeks Old</v>
      </c>
    </row>
    <row r="1723" spans="1:22" x14ac:dyDescent="0.45">
      <c r="A1723" s="2" t="s">
        <v>19</v>
      </c>
      <c r="B1723" s="5">
        <v>43692</v>
      </c>
      <c r="C1723" s="5" t="s">
        <v>378</v>
      </c>
      <c r="D1723" s="5" t="s">
        <v>379</v>
      </c>
      <c r="E1723" s="6">
        <v>3</v>
      </c>
      <c r="F1723" s="3">
        <v>207</v>
      </c>
      <c r="G1723" s="3">
        <v>60.18</v>
      </c>
      <c r="H1723" s="8">
        <f t="shared" si="338"/>
        <v>20.059999999999999</v>
      </c>
      <c r="I1723" s="3">
        <v>146.82</v>
      </c>
      <c r="J1723" s="4">
        <v>0.71</v>
      </c>
      <c r="K1723" s="2" t="str">
        <f t="shared" si="339"/>
        <v>Thursday</v>
      </c>
      <c r="L1723" s="5">
        <f t="shared" si="340"/>
        <v>43695</v>
      </c>
      <c r="M1723" s="2" t="str">
        <f t="shared" si="341"/>
        <v>Sunday</v>
      </c>
      <c r="N1723" s="2" t="str">
        <f t="shared" si="342"/>
        <v>Monday</v>
      </c>
      <c r="O1723" s="12">
        <f t="shared" si="343"/>
        <v>0</v>
      </c>
      <c r="P1723" s="11" t="str">
        <f t="shared" si="344"/>
        <v>High Cost per Unit</v>
      </c>
      <c r="Q1723" s="12">
        <f t="shared" si="345"/>
        <v>0</v>
      </c>
      <c r="R1723" s="12">
        <f t="shared" si="346"/>
        <v>6.21</v>
      </c>
      <c r="S1723" s="12">
        <f t="shared" si="347"/>
        <v>0</v>
      </c>
      <c r="T1723" s="12">
        <f t="shared" si="348"/>
        <v>0</v>
      </c>
      <c r="U1723" s="12">
        <f t="shared" si="349"/>
        <v>0</v>
      </c>
      <c r="V1723" s="13" t="str">
        <f t="shared" ca="1" si="350"/>
        <v>Greater Than 8 Weeks Old</v>
      </c>
    </row>
    <row r="1724" spans="1:22" x14ac:dyDescent="0.45">
      <c r="A1724" s="2" t="s">
        <v>20</v>
      </c>
      <c r="B1724" s="5">
        <v>43692</v>
      </c>
      <c r="C1724" s="5" t="s">
        <v>376</v>
      </c>
      <c r="D1724" s="5" t="s">
        <v>377</v>
      </c>
      <c r="E1724" s="6">
        <v>2</v>
      </c>
      <c r="F1724" s="3">
        <v>44</v>
      </c>
      <c r="G1724" s="3">
        <v>10.5</v>
      </c>
      <c r="H1724" s="8">
        <f t="shared" si="338"/>
        <v>5.25</v>
      </c>
      <c r="I1724" s="3">
        <v>33.5</v>
      </c>
      <c r="J1724" s="4">
        <v>0.76</v>
      </c>
      <c r="K1724" s="2" t="str">
        <f t="shared" si="339"/>
        <v>Thursday</v>
      </c>
      <c r="L1724" s="5">
        <f t="shared" si="340"/>
        <v>43695</v>
      </c>
      <c r="M1724" s="2" t="str">
        <f t="shared" si="341"/>
        <v>Sunday</v>
      </c>
      <c r="N1724" s="2" t="str">
        <f t="shared" si="342"/>
        <v>Monday</v>
      </c>
      <c r="O1724" s="12">
        <f t="shared" si="343"/>
        <v>0</v>
      </c>
      <c r="P1724" s="11" t="str">
        <f t="shared" si="344"/>
        <v>Low Cost per Unit</v>
      </c>
      <c r="Q1724" s="12">
        <f t="shared" si="345"/>
        <v>0</v>
      </c>
      <c r="R1724" s="12">
        <f t="shared" si="346"/>
        <v>1.3199999999999998</v>
      </c>
      <c r="S1724" s="12">
        <f t="shared" si="347"/>
        <v>0</v>
      </c>
      <c r="T1724" s="12">
        <f t="shared" si="348"/>
        <v>0</v>
      </c>
      <c r="U1724" s="12">
        <f t="shared" si="349"/>
        <v>0</v>
      </c>
      <c r="V1724" s="13" t="str">
        <f t="shared" ca="1" si="350"/>
        <v>Greater Than 8 Weeks Old</v>
      </c>
    </row>
    <row r="1725" spans="1:22" x14ac:dyDescent="0.45">
      <c r="A1725" s="2" t="s">
        <v>21</v>
      </c>
      <c r="B1725" s="5">
        <v>43692</v>
      </c>
      <c r="C1725" s="5" t="s">
        <v>376</v>
      </c>
      <c r="D1725" s="5" t="s">
        <v>377</v>
      </c>
      <c r="E1725" s="6">
        <v>8</v>
      </c>
      <c r="F1725" s="3">
        <v>176</v>
      </c>
      <c r="G1725" s="3">
        <v>50.8</v>
      </c>
      <c r="H1725" s="8">
        <f t="shared" si="338"/>
        <v>6.35</v>
      </c>
      <c r="I1725" s="3">
        <v>125.2</v>
      </c>
      <c r="J1725" s="4">
        <v>0.71</v>
      </c>
      <c r="K1725" s="2" t="str">
        <f t="shared" si="339"/>
        <v>Thursday</v>
      </c>
      <c r="L1725" s="5">
        <f t="shared" si="340"/>
        <v>43695</v>
      </c>
      <c r="M1725" s="2" t="str">
        <f t="shared" si="341"/>
        <v>Sunday</v>
      </c>
      <c r="N1725" s="2" t="str">
        <f t="shared" si="342"/>
        <v>Monday</v>
      </c>
      <c r="O1725" s="12">
        <f t="shared" si="343"/>
        <v>0</v>
      </c>
      <c r="P1725" s="11" t="str">
        <f t="shared" si="344"/>
        <v>Low Cost per Unit</v>
      </c>
      <c r="Q1725" s="12">
        <f t="shared" si="345"/>
        <v>0</v>
      </c>
      <c r="R1725" s="12">
        <f t="shared" si="346"/>
        <v>5.2799999999999994</v>
      </c>
      <c r="S1725" s="12">
        <f t="shared" si="347"/>
        <v>0</v>
      </c>
      <c r="T1725" s="12">
        <f t="shared" si="348"/>
        <v>0</v>
      </c>
      <c r="U1725" s="12">
        <f t="shared" si="349"/>
        <v>0</v>
      </c>
      <c r="V1725" s="13" t="str">
        <f t="shared" ca="1" si="350"/>
        <v>Greater Than 8 Weeks Old</v>
      </c>
    </row>
    <row r="1726" spans="1:22" x14ac:dyDescent="0.45">
      <c r="A1726" s="2" t="s">
        <v>215</v>
      </c>
      <c r="B1726" s="5">
        <v>43692</v>
      </c>
      <c r="C1726" s="5" t="s">
        <v>378</v>
      </c>
      <c r="D1726" s="5" t="s">
        <v>379</v>
      </c>
      <c r="E1726" s="6">
        <v>15</v>
      </c>
      <c r="F1726" s="3">
        <v>149.85</v>
      </c>
      <c r="G1726" s="3">
        <v>57</v>
      </c>
      <c r="H1726" s="8">
        <f t="shared" si="338"/>
        <v>3.8</v>
      </c>
      <c r="I1726" s="3">
        <v>92.85</v>
      </c>
      <c r="J1726" s="4">
        <v>0.62</v>
      </c>
      <c r="K1726" s="2" t="str">
        <f t="shared" si="339"/>
        <v>Thursday</v>
      </c>
      <c r="L1726" s="5">
        <f t="shared" si="340"/>
        <v>43695</v>
      </c>
      <c r="M1726" s="2" t="str">
        <f t="shared" si="341"/>
        <v>Sunday</v>
      </c>
      <c r="N1726" s="2" t="str">
        <f t="shared" si="342"/>
        <v>Monday</v>
      </c>
      <c r="O1726" s="12">
        <f t="shared" si="343"/>
        <v>0</v>
      </c>
      <c r="P1726" s="11" t="str">
        <f t="shared" si="344"/>
        <v>Low Cost per Unit</v>
      </c>
      <c r="Q1726" s="12">
        <f t="shared" si="345"/>
        <v>0</v>
      </c>
      <c r="R1726" s="12">
        <f t="shared" si="346"/>
        <v>4.4954999999999998</v>
      </c>
      <c r="S1726" s="12">
        <f t="shared" si="347"/>
        <v>0</v>
      </c>
      <c r="T1726" s="12">
        <f t="shared" si="348"/>
        <v>0</v>
      </c>
      <c r="U1726" s="12">
        <f t="shared" si="349"/>
        <v>0</v>
      </c>
      <c r="V1726" s="13" t="str">
        <f t="shared" ca="1" si="350"/>
        <v>Greater Than 8 Weeks Old</v>
      </c>
    </row>
    <row r="1727" spans="1:22" x14ac:dyDescent="0.45">
      <c r="A1727" s="2" t="s">
        <v>316</v>
      </c>
      <c r="B1727" s="5">
        <v>43692</v>
      </c>
      <c r="C1727" s="5" t="s">
        <v>375</v>
      </c>
      <c r="D1727" s="5" t="s">
        <v>382</v>
      </c>
      <c r="E1727" s="6">
        <v>5</v>
      </c>
      <c r="F1727" s="3">
        <v>109.95</v>
      </c>
      <c r="G1727" s="3">
        <v>85.75</v>
      </c>
      <c r="H1727" s="8">
        <f t="shared" si="338"/>
        <v>17.149999999999999</v>
      </c>
      <c r="I1727" s="3">
        <v>24.2</v>
      </c>
      <c r="J1727" s="4">
        <v>0.22</v>
      </c>
      <c r="K1727" s="2" t="str">
        <f t="shared" si="339"/>
        <v>Thursday</v>
      </c>
      <c r="L1727" s="5">
        <f t="shared" si="340"/>
        <v>43695</v>
      </c>
      <c r="M1727" s="2" t="str">
        <f t="shared" si="341"/>
        <v>Sunday</v>
      </c>
      <c r="N1727" s="2" t="str">
        <f t="shared" si="342"/>
        <v>Monday</v>
      </c>
      <c r="O1727" s="12">
        <f t="shared" si="343"/>
        <v>0</v>
      </c>
      <c r="P1727" s="11" t="str">
        <f t="shared" si="344"/>
        <v>High Cost per Unit</v>
      </c>
      <c r="Q1727" s="12">
        <f t="shared" si="345"/>
        <v>0</v>
      </c>
      <c r="R1727" s="12">
        <f t="shared" si="346"/>
        <v>3.2984999999999998</v>
      </c>
      <c r="S1727" s="12">
        <f t="shared" si="347"/>
        <v>0</v>
      </c>
      <c r="T1727" s="12">
        <f t="shared" si="348"/>
        <v>0</v>
      </c>
      <c r="U1727" s="12">
        <f t="shared" si="349"/>
        <v>0</v>
      </c>
      <c r="V1727" s="13" t="str">
        <f t="shared" ca="1" si="350"/>
        <v>Greater Than 8 Weeks Old</v>
      </c>
    </row>
    <row r="1728" spans="1:22" x14ac:dyDescent="0.45">
      <c r="A1728" s="2" t="s">
        <v>162</v>
      </c>
      <c r="B1728" s="5">
        <v>43692</v>
      </c>
      <c r="C1728" s="5" t="s">
        <v>383</v>
      </c>
      <c r="D1728" s="5" t="s">
        <v>384</v>
      </c>
      <c r="E1728" s="6">
        <v>10</v>
      </c>
      <c r="F1728" s="3">
        <v>79.900000000000006</v>
      </c>
      <c r="G1728" s="3">
        <v>32</v>
      </c>
      <c r="H1728" s="8">
        <f t="shared" si="338"/>
        <v>3.2</v>
      </c>
      <c r="I1728" s="3">
        <v>47.9</v>
      </c>
      <c r="J1728" s="4">
        <v>0.6</v>
      </c>
      <c r="K1728" s="2" t="str">
        <f t="shared" si="339"/>
        <v>Thursday</v>
      </c>
      <c r="L1728" s="5">
        <f t="shared" si="340"/>
        <v>43695</v>
      </c>
      <c r="M1728" s="2" t="str">
        <f t="shared" si="341"/>
        <v>Sunday</v>
      </c>
      <c r="N1728" s="2" t="str">
        <f t="shared" si="342"/>
        <v>Monday</v>
      </c>
      <c r="O1728" s="12">
        <f t="shared" si="343"/>
        <v>0</v>
      </c>
      <c r="P1728" s="11" t="str">
        <f t="shared" si="344"/>
        <v>Low Cost per Unit</v>
      </c>
      <c r="Q1728" s="12">
        <f t="shared" si="345"/>
        <v>0</v>
      </c>
      <c r="R1728" s="12">
        <f t="shared" si="346"/>
        <v>2.3970000000000002</v>
      </c>
      <c r="S1728" s="12">
        <f t="shared" si="347"/>
        <v>0</v>
      </c>
      <c r="T1728" s="12">
        <f t="shared" si="348"/>
        <v>0</v>
      </c>
      <c r="U1728" s="12">
        <f t="shared" si="349"/>
        <v>0</v>
      </c>
      <c r="V1728" s="13" t="str">
        <f t="shared" ca="1" si="350"/>
        <v>Greater Than 8 Weeks Old</v>
      </c>
    </row>
    <row r="1729" spans="1:22" x14ac:dyDescent="0.45">
      <c r="A1729" s="2" t="s">
        <v>216</v>
      </c>
      <c r="B1729" s="5">
        <v>43692</v>
      </c>
      <c r="C1729" s="5" t="s">
        <v>383</v>
      </c>
      <c r="D1729" s="5" t="s">
        <v>385</v>
      </c>
      <c r="E1729" s="6">
        <v>12</v>
      </c>
      <c r="F1729" s="3">
        <v>107.88</v>
      </c>
      <c r="G1729" s="3">
        <v>51.6</v>
      </c>
      <c r="H1729" s="8">
        <f t="shared" si="338"/>
        <v>4.3</v>
      </c>
      <c r="I1729" s="3">
        <v>56.28</v>
      </c>
      <c r="J1729" s="4">
        <v>0.52</v>
      </c>
      <c r="K1729" s="2" t="str">
        <f t="shared" si="339"/>
        <v>Thursday</v>
      </c>
      <c r="L1729" s="5">
        <f t="shared" si="340"/>
        <v>43695</v>
      </c>
      <c r="M1729" s="2" t="str">
        <f t="shared" si="341"/>
        <v>Sunday</v>
      </c>
      <c r="N1729" s="2" t="str">
        <f t="shared" si="342"/>
        <v>Monday</v>
      </c>
      <c r="O1729" s="12">
        <f t="shared" si="343"/>
        <v>0</v>
      </c>
      <c r="P1729" s="11" t="str">
        <f t="shared" si="344"/>
        <v>Low Cost per Unit</v>
      </c>
      <c r="Q1729" s="12">
        <f t="shared" si="345"/>
        <v>0</v>
      </c>
      <c r="R1729" s="12">
        <f t="shared" si="346"/>
        <v>3.2363999999999997</v>
      </c>
      <c r="S1729" s="12">
        <f t="shared" si="347"/>
        <v>0</v>
      </c>
      <c r="T1729" s="12">
        <f t="shared" si="348"/>
        <v>0</v>
      </c>
      <c r="U1729" s="12">
        <f t="shared" si="349"/>
        <v>0</v>
      </c>
      <c r="V1729" s="13" t="str">
        <f t="shared" ca="1" si="350"/>
        <v>Greater Than 8 Weeks Old</v>
      </c>
    </row>
    <row r="1730" spans="1:22" x14ac:dyDescent="0.45">
      <c r="A1730" s="2" t="s">
        <v>217</v>
      </c>
      <c r="B1730" s="5">
        <v>43692</v>
      </c>
      <c r="C1730" s="5" t="s">
        <v>383</v>
      </c>
      <c r="D1730" s="5" t="s">
        <v>385</v>
      </c>
      <c r="E1730" s="6">
        <v>11</v>
      </c>
      <c r="F1730" s="3">
        <v>98.89</v>
      </c>
      <c r="G1730" s="3">
        <v>43.78</v>
      </c>
      <c r="H1730" s="8">
        <f t="shared" si="338"/>
        <v>3.98</v>
      </c>
      <c r="I1730" s="3">
        <v>55.11</v>
      </c>
      <c r="J1730" s="4">
        <v>0.56000000000000005</v>
      </c>
      <c r="K1730" s="2" t="str">
        <f t="shared" si="339"/>
        <v>Thursday</v>
      </c>
      <c r="L1730" s="5">
        <f t="shared" si="340"/>
        <v>43695</v>
      </c>
      <c r="M1730" s="2" t="str">
        <f t="shared" si="341"/>
        <v>Sunday</v>
      </c>
      <c r="N1730" s="2" t="str">
        <f t="shared" si="342"/>
        <v>Monday</v>
      </c>
      <c r="O1730" s="12">
        <f t="shared" si="343"/>
        <v>0</v>
      </c>
      <c r="P1730" s="11" t="str">
        <f t="shared" si="344"/>
        <v>Low Cost per Unit</v>
      </c>
      <c r="Q1730" s="12">
        <f t="shared" si="345"/>
        <v>0</v>
      </c>
      <c r="R1730" s="12">
        <f t="shared" si="346"/>
        <v>2.9666999999999999</v>
      </c>
      <c r="S1730" s="12">
        <f t="shared" si="347"/>
        <v>0</v>
      </c>
      <c r="T1730" s="12">
        <f t="shared" si="348"/>
        <v>0</v>
      </c>
      <c r="U1730" s="12">
        <f t="shared" si="349"/>
        <v>0</v>
      </c>
      <c r="V1730" s="13" t="str">
        <f t="shared" ca="1" si="350"/>
        <v>Greater Than 8 Weeks Old</v>
      </c>
    </row>
    <row r="1731" spans="1:22" x14ac:dyDescent="0.45">
      <c r="A1731" s="2" t="s">
        <v>23</v>
      </c>
      <c r="B1731" s="5">
        <v>43692</v>
      </c>
      <c r="C1731" s="5" t="s">
        <v>383</v>
      </c>
      <c r="D1731" s="5" t="s">
        <v>385</v>
      </c>
      <c r="E1731" s="6">
        <v>4</v>
      </c>
      <c r="F1731" s="3">
        <v>56</v>
      </c>
      <c r="G1731" s="3">
        <v>11</v>
      </c>
      <c r="H1731" s="8">
        <f t="shared" ref="H1731:H1794" si="351">G1731/E1731</f>
        <v>2.75</v>
      </c>
      <c r="I1731" s="3">
        <v>45</v>
      </c>
      <c r="J1731" s="4">
        <v>0.8</v>
      </c>
      <c r="K1731" s="2" t="str">
        <f t="shared" ref="K1731:K1794" si="352">TEXT(B1731,"dddd")</f>
        <v>Thursday</v>
      </c>
      <c r="L1731" s="5">
        <f t="shared" ref="L1731:L1794" si="353">B1731+3</f>
        <v>43695</v>
      </c>
      <c r="M1731" s="2" t="str">
        <f t="shared" ref="M1731:M1794" si="354">TEXT(L1731,"dddd")</f>
        <v>Sunday</v>
      </c>
      <c r="N1731" s="2" t="str">
        <f t="shared" ref="N1731:N1794" si="355">IF(M1731="Sunday","Monday",M1731)</f>
        <v>Monday</v>
      </c>
      <c r="O1731" s="12">
        <f t="shared" ref="O1731:O1794" si="356">IF(TEXT(B1731,"dddd")="Tuesday",E1731*0.05,0)</f>
        <v>0</v>
      </c>
      <c r="P1731" s="11" t="str">
        <f t="shared" ref="P1731:P1794" si="357">IF(H1731&gt;AVERAGE(H:H),"High Cost per Unit","Low Cost per Unit")</f>
        <v>Low Cost per Unit</v>
      </c>
      <c r="Q1731" s="12">
        <f t="shared" ref="Q1731:Q1794" si="358">IF(D1731="Masks",F1731*0.1,0)</f>
        <v>0</v>
      </c>
      <c r="R1731" s="12">
        <f t="shared" ref="R1731:R1794" si="359">IF(E1731&gt;1,F1731*0.03,0)</f>
        <v>1.68</v>
      </c>
      <c r="S1731" s="12">
        <f t="shared" ref="S1731:S1794" si="360">IF(D1731="Accessories",F1731*0.15,0)</f>
        <v>0</v>
      </c>
      <c r="T1731" s="12">
        <f t="shared" ref="T1731:T1794" si="361">IF(AND(K1731="Saturday",C1731="Fitness"),F1731*0.1,0)</f>
        <v>0</v>
      </c>
      <c r="U1731" s="12">
        <f t="shared" ref="U1731:U1794" si="362">IF(AND(K1731="Friday",C1731="Automotive"),F1731*0.2,0)</f>
        <v>0</v>
      </c>
      <c r="V1731" s="13" t="str">
        <f t="shared" ref="V1731:V1794" ca="1" si="363">IF(ABS(TODAY()-B1731)&gt;56,"Greater Than 8 Weeks Old","Less Than 8 Weeks Old")</f>
        <v>Greater Than 8 Weeks Old</v>
      </c>
    </row>
    <row r="1732" spans="1:22" x14ac:dyDescent="0.45">
      <c r="A1732" s="2" t="s">
        <v>218</v>
      </c>
      <c r="B1732" s="5">
        <v>43692</v>
      </c>
      <c r="C1732" s="5" t="s">
        <v>369</v>
      </c>
      <c r="D1732" s="5" t="s">
        <v>372</v>
      </c>
      <c r="E1732" s="6">
        <v>4</v>
      </c>
      <c r="F1732" s="3">
        <v>75.959999999999994</v>
      </c>
      <c r="G1732" s="3">
        <v>40</v>
      </c>
      <c r="H1732" s="8">
        <f t="shared" si="351"/>
        <v>10</v>
      </c>
      <c r="I1732" s="3">
        <v>35.96</v>
      </c>
      <c r="J1732" s="4">
        <v>0.47</v>
      </c>
      <c r="K1732" s="2" t="str">
        <f t="shared" si="352"/>
        <v>Thursday</v>
      </c>
      <c r="L1732" s="5">
        <f t="shared" si="353"/>
        <v>43695</v>
      </c>
      <c r="M1732" s="2" t="str">
        <f t="shared" si="354"/>
        <v>Sunday</v>
      </c>
      <c r="N1732" s="2" t="str">
        <f t="shared" si="355"/>
        <v>Monday</v>
      </c>
      <c r="O1732" s="12">
        <f t="shared" si="356"/>
        <v>0</v>
      </c>
      <c r="P1732" s="11" t="str">
        <f t="shared" si="357"/>
        <v>Low Cost per Unit</v>
      </c>
      <c r="Q1732" s="12">
        <f t="shared" si="358"/>
        <v>0</v>
      </c>
      <c r="R1732" s="12">
        <f t="shared" si="359"/>
        <v>2.2787999999999999</v>
      </c>
      <c r="S1732" s="12">
        <f t="shared" si="360"/>
        <v>0</v>
      </c>
      <c r="T1732" s="12">
        <f t="shared" si="361"/>
        <v>0</v>
      </c>
      <c r="U1732" s="12">
        <f t="shared" si="362"/>
        <v>0</v>
      </c>
      <c r="V1732" s="13" t="str">
        <f t="shared" ca="1" si="363"/>
        <v>Greater Than 8 Weeks Old</v>
      </c>
    </row>
    <row r="1733" spans="1:22" x14ac:dyDescent="0.45">
      <c r="A1733" s="2" t="s">
        <v>136</v>
      </c>
      <c r="B1733" s="5">
        <v>43692</v>
      </c>
      <c r="C1733" s="5" t="s">
        <v>376</v>
      </c>
      <c r="D1733" s="5" t="s">
        <v>377</v>
      </c>
      <c r="E1733" s="6">
        <v>29</v>
      </c>
      <c r="F1733" s="3">
        <v>202.71</v>
      </c>
      <c r="G1733" s="3">
        <v>50.75</v>
      </c>
      <c r="H1733" s="8">
        <f t="shared" si="351"/>
        <v>1.75</v>
      </c>
      <c r="I1733" s="3">
        <v>151.96</v>
      </c>
      <c r="J1733" s="4">
        <v>0.75</v>
      </c>
      <c r="K1733" s="2" t="str">
        <f t="shared" si="352"/>
        <v>Thursday</v>
      </c>
      <c r="L1733" s="5">
        <f t="shared" si="353"/>
        <v>43695</v>
      </c>
      <c r="M1733" s="2" t="str">
        <f t="shared" si="354"/>
        <v>Sunday</v>
      </c>
      <c r="N1733" s="2" t="str">
        <f t="shared" si="355"/>
        <v>Monday</v>
      </c>
      <c r="O1733" s="12">
        <f t="shared" si="356"/>
        <v>0</v>
      </c>
      <c r="P1733" s="11" t="str">
        <f t="shared" si="357"/>
        <v>Low Cost per Unit</v>
      </c>
      <c r="Q1733" s="12">
        <f t="shared" si="358"/>
        <v>0</v>
      </c>
      <c r="R1733" s="12">
        <f t="shared" si="359"/>
        <v>6.0812999999999997</v>
      </c>
      <c r="S1733" s="12">
        <f t="shared" si="360"/>
        <v>0</v>
      </c>
      <c r="T1733" s="12">
        <f t="shared" si="361"/>
        <v>0</v>
      </c>
      <c r="U1733" s="12">
        <f t="shared" si="362"/>
        <v>0</v>
      </c>
      <c r="V1733" s="13" t="str">
        <f t="shared" ca="1" si="363"/>
        <v>Greater Than 8 Weeks Old</v>
      </c>
    </row>
    <row r="1734" spans="1:22" x14ac:dyDescent="0.45">
      <c r="A1734" s="2" t="s">
        <v>24</v>
      </c>
      <c r="B1734" s="5">
        <v>43692</v>
      </c>
      <c r="C1734" s="5" t="s">
        <v>375</v>
      </c>
      <c r="D1734" s="5" t="s">
        <v>377</v>
      </c>
      <c r="E1734" s="6">
        <v>9</v>
      </c>
      <c r="F1734" s="3">
        <v>89.91</v>
      </c>
      <c r="G1734" s="3">
        <v>26.55</v>
      </c>
      <c r="H1734" s="8">
        <f t="shared" si="351"/>
        <v>2.95</v>
      </c>
      <c r="I1734" s="3">
        <v>63.36</v>
      </c>
      <c r="J1734" s="4">
        <v>0.7</v>
      </c>
      <c r="K1734" s="2" t="str">
        <f t="shared" si="352"/>
        <v>Thursday</v>
      </c>
      <c r="L1734" s="5">
        <f t="shared" si="353"/>
        <v>43695</v>
      </c>
      <c r="M1734" s="2" t="str">
        <f t="shared" si="354"/>
        <v>Sunday</v>
      </c>
      <c r="N1734" s="2" t="str">
        <f t="shared" si="355"/>
        <v>Monday</v>
      </c>
      <c r="O1734" s="12">
        <f t="shared" si="356"/>
        <v>0</v>
      </c>
      <c r="P1734" s="11" t="str">
        <f t="shared" si="357"/>
        <v>Low Cost per Unit</v>
      </c>
      <c r="Q1734" s="12">
        <f t="shared" si="358"/>
        <v>0</v>
      </c>
      <c r="R1734" s="12">
        <f t="shared" si="359"/>
        <v>2.6972999999999998</v>
      </c>
      <c r="S1734" s="12">
        <f t="shared" si="360"/>
        <v>0</v>
      </c>
      <c r="T1734" s="12">
        <f t="shared" si="361"/>
        <v>0</v>
      </c>
      <c r="U1734" s="12">
        <f t="shared" si="362"/>
        <v>0</v>
      </c>
      <c r="V1734" s="13" t="str">
        <f t="shared" ca="1" si="363"/>
        <v>Greater Than 8 Weeks Old</v>
      </c>
    </row>
    <row r="1735" spans="1:22" x14ac:dyDescent="0.45">
      <c r="A1735" s="2" t="s">
        <v>99</v>
      </c>
      <c r="B1735" s="5">
        <v>43692</v>
      </c>
      <c r="C1735" s="5" t="s">
        <v>378</v>
      </c>
      <c r="D1735" s="5" t="s">
        <v>379</v>
      </c>
      <c r="E1735" s="6">
        <v>1</v>
      </c>
      <c r="F1735" s="3">
        <v>22</v>
      </c>
      <c r="G1735" s="3">
        <v>2.0499999999999998</v>
      </c>
      <c r="H1735" s="8">
        <f t="shared" si="351"/>
        <v>2.0499999999999998</v>
      </c>
      <c r="I1735" s="3">
        <v>19.95</v>
      </c>
      <c r="J1735" s="4">
        <v>0.91</v>
      </c>
      <c r="K1735" s="2" t="str">
        <f t="shared" si="352"/>
        <v>Thursday</v>
      </c>
      <c r="L1735" s="5">
        <f t="shared" si="353"/>
        <v>43695</v>
      </c>
      <c r="M1735" s="2" t="str">
        <f t="shared" si="354"/>
        <v>Sunday</v>
      </c>
      <c r="N1735" s="2" t="str">
        <f t="shared" si="355"/>
        <v>Monday</v>
      </c>
      <c r="O1735" s="12">
        <f t="shared" si="356"/>
        <v>0</v>
      </c>
      <c r="P1735" s="11" t="str">
        <f t="shared" si="357"/>
        <v>Low Cost per Unit</v>
      </c>
      <c r="Q1735" s="12">
        <f t="shared" si="358"/>
        <v>0</v>
      </c>
      <c r="R1735" s="12">
        <f t="shared" si="359"/>
        <v>0</v>
      </c>
      <c r="S1735" s="12">
        <f t="shared" si="360"/>
        <v>0</v>
      </c>
      <c r="T1735" s="12">
        <f t="shared" si="361"/>
        <v>0</v>
      </c>
      <c r="U1735" s="12">
        <f t="shared" si="362"/>
        <v>0</v>
      </c>
      <c r="V1735" s="13" t="str">
        <f t="shared" ca="1" si="363"/>
        <v>Greater Than 8 Weeks Old</v>
      </c>
    </row>
    <row r="1736" spans="1:22" x14ac:dyDescent="0.45">
      <c r="A1736" s="2" t="s">
        <v>26</v>
      </c>
      <c r="B1736" s="5">
        <v>43692</v>
      </c>
      <c r="C1736" s="5" t="s">
        <v>378</v>
      </c>
      <c r="D1736" s="5" t="s">
        <v>379</v>
      </c>
      <c r="E1736" s="6">
        <v>1</v>
      </c>
      <c r="F1736" s="3">
        <v>65</v>
      </c>
      <c r="G1736" s="3">
        <v>16.2</v>
      </c>
      <c r="H1736" s="8">
        <f t="shared" si="351"/>
        <v>16.2</v>
      </c>
      <c r="I1736" s="3">
        <v>48.8</v>
      </c>
      <c r="J1736" s="4">
        <v>0.75</v>
      </c>
      <c r="K1736" s="2" t="str">
        <f t="shared" si="352"/>
        <v>Thursday</v>
      </c>
      <c r="L1736" s="5">
        <f t="shared" si="353"/>
        <v>43695</v>
      </c>
      <c r="M1736" s="2" t="str">
        <f t="shared" si="354"/>
        <v>Sunday</v>
      </c>
      <c r="N1736" s="2" t="str">
        <f t="shared" si="355"/>
        <v>Monday</v>
      </c>
      <c r="O1736" s="12">
        <f t="shared" si="356"/>
        <v>0</v>
      </c>
      <c r="P1736" s="11" t="str">
        <f t="shared" si="357"/>
        <v>Low Cost per Unit</v>
      </c>
      <c r="Q1736" s="12">
        <f t="shared" si="358"/>
        <v>0</v>
      </c>
      <c r="R1736" s="12">
        <f t="shared" si="359"/>
        <v>0</v>
      </c>
      <c r="S1736" s="12">
        <f t="shared" si="360"/>
        <v>0</v>
      </c>
      <c r="T1736" s="12">
        <f t="shared" si="361"/>
        <v>0</v>
      </c>
      <c r="U1736" s="12">
        <f t="shared" si="362"/>
        <v>0</v>
      </c>
      <c r="V1736" s="13" t="str">
        <f t="shared" ca="1" si="363"/>
        <v>Greater Than 8 Weeks Old</v>
      </c>
    </row>
    <row r="1737" spans="1:22" x14ac:dyDescent="0.45">
      <c r="A1737" s="2" t="s">
        <v>219</v>
      </c>
      <c r="B1737" s="5">
        <v>43692</v>
      </c>
      <c r="C1737" s="5" t="s">
        <v>380</v>
      </c>
      <c r="D1737" s="5" t="s">
        <v>381</v>
      </c>
      <c r="E1737" s="6">
        <v>5</v>
      </c>
      <c r="F1737" s="3">
        <v>95</v>
      </c>
      <c r="G1737" s="3">
        <v>22.5</v>
      </c>
      <c r="H1737" s="8">
        <f t="shared" si="351"/>
        <v>4.5</v>
      </c>
      <c r="I1737" s="3">
        <v>72.5</v>
      </c>
      <c r="J1737" s="4">
        <v>0.76</v>
      </c>
      <c r="K1737" s="2" t="str">
        <f t="shared" si="352"/>
        <v>Thursday</v>
      </c>
      <c r="L1737" s="5">
        <f t="shared" si="353"/>
        <v>43695</v>
      </c>
      <c r="M1737" s="2" t="str">
        <f t="shared" si="354"/>
        <v>Sunday</v>
      </c>
      <c r="N1737" s="2" t="str">
        <f t="shared" si="355"/>
        <v>Monday</v>
      </c>
      <c r="O1737" s="12">
        <f t="shared" si="356"/>
        <v>0</v>
      </c>
      <c r="P1737" s="11" t="str">
        <f t="shared" si="357"/>
        <v>Low Cost per Unit</v>
      </c>
      <c r="Q1737" s="12">
        <f t="shared" si="358"/>
        <v>0</v>
      </c>
      <c r="R1737" s="12">
        <f t="shared" si="359"/>
        <v>2.85</v>
      </c>
      <c r="S1737" s="12">
        <f t="shared" si="360"/>
        <v>0</v>
      </c>
      <c r="T1737" s="12">
        <f t="shared" si="361"/>
        <v>0</v>
      </c>
      <c r="U1737" s="12">
        <f t="shared" si="362"/>
        <v>0</v>
      </c>
      <c r="V1737" s="13" t="str">
        <f t="shared" ca="1" si="363"/>
        <v>Greater Than 8 Weeks Old</v>
      </c>
    </row>
    <row r="1738" spans="1:22" x14ac:dyDescent="0.45">
      <c r="A1738" s="2" t="s">
        <v>100</v>
      </c>
      <c r="B1738" s="5">
        <v>43692</v>
      </c>
      <c r="C1738" s="5" t="s">
        <v>380</v>
      </c>
      <c r="D1738" s="5" t="s">
        <v>381</v>
      </c>
      <c r="E1738" s="6">
        <v>1</v>
      </c>
      <c r="F1738" s="3">
        <v>17</v>
      </c>
      <c r="G1738" s="3">
        <v>2.99</v>
      </c>
      <c r="H1738" s="8">
        <f t="shared" si="351"/>
        <v>2.99</v>
      </c>
      <c r="I1738" s="3">
        <v>14.01</v>
      </c>
      <c r="J1738" s="4">
        <v>0.82</v>
      </c>
      <c r="K1738" s="2" t="str">
        <f t="shared" si="352"/>
        <v>Thursday</v>
      </c>
      <c r="L1738" s="5">
        <f t="shared" si="353"/>
        <v>43695</v>
      </c>
      <c r="M1738" s="2" t="str">
        <f t="shared" si="354"/>
        <v>Sunday</v>
      </c>
      <c r="N1738" s="2" t="str">
        <f t="shared" si="355"/>
        <v>Monday</v>
      </c>
      <c r="O1738" s="12">
        <f t="shared" si="356"/>
        <v>0</v>
      </c>
      <c r="P1738" s="11" t="str">
        <f t="shared" si="357"/>
        <v>Low Cost per Unit</v>
      </c>
      <c r="Q1738" s="12">
        <f t="shared" si="358"/>
        <v>0</v>
      </c>
      <c r="R1738" s="12">
        <f t="shared" si="359"/>
        <v>0</v>
      </c>
      <c r="S1738" s="12">
        <f t="shared" si="360"/>
        <v>0</v>
      </c>
      <c r="T1738" s="12">
        <f t="shared" si="361"/>
        <v>0</v>
      </c>
      <c r="U1738" s="12">
        <f t="shared" si="362"/>
        <v>0</v>
      </c>
      <c r="V1738" s="13" t="str">
        <f t="shared" ca="1" si="363"/>
        <v>Greater Than 8 Weeks Old</v>
      </c>
    </row>
    <row r="1739" spans="1:22" x14ac:dyDescent="0.45">
      <c r="A1739" s="2" t="s">
        <v>27</v>
      </c>
      <c r="B1739" s="5">
        <v>43692</v>
      </c>
      <c r="C1739" s="5" t="s">
        <v>380</v>
      </c>
      <c r="D1739" s="5" t="s">
        <v>381</v>
      </c>
      <c r="E1739" s="6">
        <v>10</v>
      </c>
      <c r="F1739" s="3">
        <v>99.9</v>
      </c>
      <c r="G1739" s="3">
        <v>29.5</v>
      </c>
      <c r="H1739" s="8">
        <f t="shared" si="351"/>
        <v>2.95</v>
      </c>
      <c r="I1739" s="3">
        <v>70.400000000000006</v>
      </c>
      <c r="J1739" s="4">
        <v>0.7</v>
      </c>
      <c r="K1739" s="2" t="str">
        <f t="shared" si="352"/>
        <v>Thursday</v>
      </c>
      <c r="L1739" s="5">
        <f t="shared" si="353"/>
        <v>43695</v>
      </c>
      <c r="M1739" s="2" t="str">
        <f t="shared" si="354"/>
        <v>Sunday</v>
      </c>
      <c r="N1739" s="2" t="str">
        <f t="shared" si="355"/>
        <v>Monday</v>
      </c>
      <c r="O1739" s="12">
        <f t="shared" si="356"/>
        <v>0</v>
      </c>
      <c r="P1739" s="11" t="str">
        <f t="shared" si="357"/>
        <v>Low Cost per Unit</v>
      </c>
      <c r="Q1739" s="12">
        <f t="shared" si="358"/>
        <v>0</v>
      </c>
      <c r="R1739" s="12">
        <f t="shared" si="359"/>
        <v>2.9969999999999999</v>
      </c>
      <c r="S1739" s="12">
        <f t="shared" si="360"/>
        <v>0</v>
      </c>
      <c r="T1739" s="12">
        <f t="shared" si="361"/>
        <v>0</v>
      </c>
      <c r="U1739" s="12">
        <f t="shared" si="362"/>
        <v>0</v>
      </c>
      <c r="V1739" s="13" t="str">
        <f t="shared" ca="1" si="363"/>
        <v>Greater Than 8 Weeks Old</v>
      </c>
    </row>
    <row r="1740" spans="1:22" x14ac:dyDescent="0.45">
      <c r="A1740" s="2" t="s">
        <v>240</v>
      </c>
      <c r="B1740" s="5">
        <v>43692</v>
      </c>
      <c r="C1740" s="5" t="s">
        <v>371</v>
      </c>
      <c r="D1740" s="5" t="s">
        <v>371</v>
      </c>
      <c r="E1740" s="6">
        <v>8</v>
      </c>
      <c r="F1740" s="3">
        <v>76.930000000000007</v>
      </c>
      <c r="G1740" s="3">
        <v>30</v>
      </c>
      <c r="H1740" s="8">
        <f t="shared" si="351"/>
        <v>3.75</v>
      </c>
      <c r="I1740" s="3">
        <v>46.93</v>
      </c>
      <c r="J1740" s="4">
        <v>0.61</v>
      </c>
      <c r="K1740" s="2" t="str">
        <f t="shared" si="352"/>
        <v>Thursday</v>
      </c>
      <c r="L1740" s="5">
        <f t="shared" si="353"/>
        <v>43695</v>
      </c>
      <c r="M1740" s="2" t="str">
        <f t="shared" si="354"/>
        <v>Sunday</v>
      </c>
      <c r="N1740" s="2" t="str">
        <f t="shared" si="355"/>
        <v>Monday</v>
      </c>
      <c r="O1740" s="12">
        <f t="shared" si="356"/>
        <v>0</v>
      </c>
      <c r="P1740" s="11" t="str">
        <f t="shared" si="357"/>
        <v>Low Cost per Unit</v>
      </c>
      <c r="Q1740" s="12">
        <f t="shared" si="358"/>
        <v>0</v>
      </c>
      <c r="R1740" s="12">
        <f t="shared" si="359"/>
        <v>2.3079000000000001</v>
      </c>
      <c r="S1740" s="12">
        <f t="shared" si="360"/>
        <v>0</v>
      </c>
      <c r="T1740" s="12">
        <f t="shared" si="361"/>
        <v>0</v>
      </c>
      <c r="U1740" s="12">
        <f t="shared" si="362"/>
        <v>0</v>
      </c>
      <c r="V1740" s="13" t="str">
        <f t="shared" ca="1" si="363"/>
        <v>Greater Than 8 Weeks Old</v>
      </c>
    </row>
    <row r="1741" spans="1:22" x14ac:dyDescent="0.45">
      <c r="A1741" s="2" t="s">
        <v>163</v>
      </c>
      <c r="B1741" s="5">
        <v>43692</v>
      </c>
      <c r="C1741" s="5" t="s">
        <v>380</v>
      </c>
      <c r="D1741" s="5" t="s">
        <v>381</v>
      </c>
      <c r="E1741" s="6">
        <v>11</v>
      </c>
      <c r="F1741" s="3">
        <v>109.89</v>
      </c>
      <c r="G1741" s="3">
        <v>41.25</v>
      </c>
      <c r="H1741" s="8">
        <f t="shared" si="351"/>
        <v>3.75</v>
      </c>
      <c r="I1741" s="3">
        <v>68.64</v>
      </c>
      <c r="J1741" s="4">
        <v>0.62</v>
      </c>
      <c r="K1741" s="2" t="str">
        <f t="shared" si="352"/>
        <v>Thursday</v>
      </c>
      <c r="L1741" s="5">
        <f t="shared" si="353"/>
        <v>43695</v>
      </c>
      <c r="M1741" s="2" t="str">
        <f t="shared" si="354"/>
        <v>Sunday</v>
      </c>
      <c r="N1741" s="2" t="str">
        <f t="shared" si="355"/>
        <v>Monday</v>
      </c>
      <c r="O1741" s="12">
        <f t="shared" si="356"/>
        <v>0</v>
      </c>
      <c r="P1741" s="11" t="str">
        <f t="shared" si="357"/>
        <v>Low Cost per Unit</v>
      </c>
      <c r="Q1741" s="12">
        <f t="shared" si="358"/>
        <v>0</v>
      </c>
      <c r="R1741" s="12">
        <f t="shared" si="359"/>
        <v>3.2967</v>
      </c>
      <c r="S1741" s="12">
        <f t="shared" si="360"/>
        <v>0</v>
      </c>
      <c r="T1741" s="12">
        <f t="shared" si="361"/>
        <v>0</v>
      </c>
      <c r="U1741" s="12">
        <f t="shared" si="362"/>
        <v>0</v>
      </c>
      <c r="V1741" s="13" t="str">
        <f t="shared" ca="1" si="363"/>
        <v>Greater Than 8 Weeks Old</v>
      </c>
    </row>
    <row r="1742" spans="1:22" x14ac:dyDescent="0.45">
      <c r="A1742" s="2" t="s">
        <v>273</v>
      </c>
      <c r="B1742" s="5">
        <v>43692</v>
      </c>
      <c r="C1742" s="5" t="s">
        <v>386</v>
      </c>
      <c r="D1742" s="5" t="s">
        <v>388</v>
      </c>
      <c r="E1742" s="6">
        <v>4</v>
      </c>
      <c r="F1742" s="3">
        <v>279.95999999999998</v>
      </c>
      <c r="G1742" s="3">
        <v>86.04</v>
      </c>
      <c r="H1742" s="8">
        <f t="shared" si="351"/>
        <v>21.51</v>
      </c>
      <c r="I1742" s="3">
        <v>193.92</v>
      </c>
      <c r="J1742" s="4">
        <v>0.69</v>
      </c>
      <c r="K1742" s="2" t="str">
        <f t="shared" si="352"/>
        <v>Thursday</v>
      </c>
      <c r="L1742" s="5">
        <f t="shared" si="353"/>
        <v>43695</v>
      </c>
      <c r="M1742" s="2" t="str">
        <f t="shared" si="354"/>
        <v>Sunday</v>
      </c>
      <c r="N1742" s="2" t="str">
        <f t="shared" si="355"/>
        <v>Monday</v>
      </c>
      <c r="O1742" s="12">
        <f t="shared" si="356"/>
        <v>0</v>
      </c>
      <c r="P1742" s="11" t="str">
        <f t="shared" si="357"/>
        <v>High Cost per Unit</v>
      </c>
      <c r="Q1742" s="12">
        <f t="shared" si="358"/>
        <v>0</v>
      </c>
      <c r="R1742" s="12">
        <f t="shared" si="359"/>
        <v>8.3987999999999996</v>
      </c>
      <c r="S1742" s="12">
        <f t="shared" si="360"/>
        <v>0</v>
      </c>
      <c r="T1742" s="12">
        <f t="shared" si="361"/>
        <v>0</v>
      </c>
      <c r="U1742" s="12">
        <f t="shared" si="362"/>
        <v>0</v>
      </c>
      <c r="V1742" s="13" t="str">
        <f t="shared" ca="1" si="363"/>
        <v>Greater Than 8 Weeks Old</v>
      </c>
    </row>
    <row r="1743" spans="1:22" x14ac:dyDescent="0.45">
      <c r="A1743" s="2" t="s">
        <v>29</v>
      </c>
      <c r="B1743" s="5">
        <v>43692</v>
      </c>
      <c r="C1743" s="5" t="s">
        <v>369</v>
      </c>
      <c r="D1743" s="5" t="s">
        <v>389</v>
      </c>
      <c r="E1743" s="6">
        <v>1</v>
      </c>
      <c r="F1743" s="3">
        <v>72.989999999999995</v>
      </c>
      <c r="G1743" s="3">
        <v>37.840000000000003</v>
      </c>
      <c r="H1743" s="8">
        <f t="shared" si="351"/>
        <v>37.840000000000003</v>
      </c>
      <c r="I1743" s="3">
        <v>35.15</v>
      </c>
      <c r="J1743" s="4">
        <v>0.48</v>
      </c>
      <c r="K1743" s="2" t="str">
        <f t="shared" si="352"/>
        <v>Thursday</v>
      </c>
      <c r="L1743" s="5">
        <f t="shared" si="353"/>
        <v>43695</v>
      </c>
      <c r="M1743" s="2" t="str">
        <f t="shared" si="354"/>
        <v>Sunday</v>
      </c>
      <c r="N1743" s="2" t="str">
        <f t="shared" si="355"/>
        <v>Monday</v>
      </c>
      <c r="O1743" s="12">
        <f t="shared" si="356"/>
        <v>0</v>
      </c>
      <c r="P1743" s="11" t="str">
        <f t="shared" si="357"/>
        <v>High Cost per Unit</v>
      </c>
      <c r="Q1743" s="12">
        <f t="shared" si="358"/>
        <v>0</v>
      </c>
      <c r="R1743" s="12">
        <f t="shared" si="359"/>
        <v>0</v>
      </c>
      <c r="S1743" s="12">
        <f t="shared" si="360"/>
        <v>0</v>
      </c>
      <c r="T1743" s="12">
        <f t="shared" si="361"/>
        <v>0</v>
      </c>
      <c r="U1743" s="12">
        <f t="shared" si="362"/>
        <v>0</v>
      </c>
      <c r="V1743" s="13" t="str">
        <f t="shared" ca="1" si="363"/>
        <v>Greater Than 8 Weeks Old</v>
      </c>
    </row>
    <row r="1744" spans="1:22" x14ac:dyDescent="0.45">
      <c r="A1744" s="2" t="s">
        <v>102</v>
      </c>
      <c r="B1744" s="5">
        <v>43692</v>
      </c>
      <c r="C1744" s="5" t="s">
        <v>369</v>
      </c>
      <c r="D1744" s="5" t="s">
        <v>389</v>
      </c>
      <c r="E1744" s="6">
        <v>9</v>
      </c>
      <c r="F1744" s="3">
        <v>3554.91</v>
      </c>
      <c r="G1744" s="3">
        <v>1548</v>
      </c>
      <c r="H1744" s="8">
        <f t="shared" si="351"/>
        <v>172</v>
      </c>
      <c r="I1744" s="3">
        <v>2006.91</v>
      </c>
      <c r="J1744" s="4">
        <v>0.56000000000000005</v>
      </c>
      <c r="K1744" s="2" t="str">
        <f t="shared" si="352"/>
        <v>Thursday</v>
      </c>
      <c r="L1744" s="5">
        <f t="shared" si="353"/>
        <v>43695</v>
      </c>
      <c r="M1744" s="2" t="str">
        <f t="shared" si="354"/>
        <v>Sunday</v>
      </c>
      <c r="N1744" s="2" t="str">
        <f t="shared" si="355"/>
        <v>Monday</v>
      </c>
      <c r="O1744" s="12">
        <f t="shared" si="356"/>
        <v>0</v>
      </c>
      <c r="P1744" s="11" t="str">
        <f t="shared" si="357"/>
        <v>High Cost per Unit</v>
      </c>
      <c r="Q1744" s="12">
        <f t="shared" si="358"/>
        <v>0</v>
      </c>
      <c r="R1744" s="12">
        <f t="shared" si="359"/>
        <v>106.64729999999999</v>
      </c>
      <c r="S1744" s="12">
        <f t="shared" si="360"/>
        <v>0</v>
      </c>
      <c r="T1744" s="12">
        <f t="shared" si="361"/>
        <v>0</v>
      </c>
      <c r="U1744" s="12">
        <f t="shared" si="362"/>
        <v>0</v>
      </c>
      <c r="V1744" s="13" t="str">
        <f t="shared" ca="1" si="363"/>
        <v>Greater Than 8 Weeks Old</v>
      </c>
    </row>
    <row r="1745" spans="1:22" x14ac:dyDescent="0.45">
      <c r="A1745" s="2" t="s">
        <v>281</v>
      </c>
      <c r="B1745" s="5">
        <v>43692</v>
      </c>
      <c r="C1745" s="5" t="s">
        <v>369</v>
      </c>
      <c r="D1745" s="5" t="s">
        <v>389</v>
      </c>
      <c r="E1745" s="6">
        <v>1</v>
      </c>
      <c r="F1745" s="3">
        <v>695</v>
      </c>
      <c r="G1745" s="3">
        <v>257.5</v>
      </c>
      <c r="H1745" s="8">
        <f t="shared" si="351"/>
        <v>257.5</v>
      </c>
      <c r="I1745" s="3">
        <v>437.5</v>
      </c>
      <c r="J1745" s="4">
        <v>0.63</v>
      </c>
      <c r="K1745" s="2" t="str">
        <f t="shared" si="352"/>
        <v>Thursday</v>
      </c>
      <c r="L1745" s="5">
        <f t="shared" si="353"/>
        <v>43695</v>
      </c>
      <c r="M1745" s="2" t="str">
        <f t="shared" si="354"/>
        <v>Sunday</v>
      </c>
      <c r="N1745" s="2" t="str">
        <f t="shared" si="355"/>
        <v>Monday</v>
      </c>
      <c r="O1745" s="12">
        <f t="shared" si="356"/>
        <v>0</v>
      </c>
      <c r="P1745" s="11" t="str">
        <f t="shared" si="357"/>
        <v>High Cost per Unit</v>
      </c>
      <c r="Q1745" s="12">
        <f t="shared" si="358"/>
        <v>0</v>
      </c>
      <c r="R1745" s="12">
        <f t="shared" si="359"/>
        <v>0</v>
      </c>
      <c r="S1745" s="12">
        <f t="shared" si="360"/>
        <v>0</v>
      </c>
      <c r="T1745" s="12">
        <f t="shared" si="361"/>
        <v>0</v>
      </c>
      <c r="U1745" s="12">
        <f t="shared" si="362"/>
        <v>0</v>
      </c>
      <c r="V1745" s="13" t="str">
        <f t="shared" ca="1" si="363"/>
        <v>Greater Than 8 Weeks Old</v>
      </c>
    </row>
    <row r="1746" spans="1:22" x14ac:dyDescent="0.45">
      <c r="A1746" s="2" t="s">
        <v>32</v>
      </c>
      <c r="B1746" s="5">
        <v>43692</v>
      </c>
      <c r="C1746" s="5" t="s">
        <v>369</v>
      </c>
      <c r="D1746" s="5" t="s">
        <v>389</v>
      </c>
      <c r="E1746" s="6">
        <v>1</v>
      </c>
      <c r="F1746" s="3">
        <v>35</v>
      </c>
      <c r="G1746" s="3">
        <v>6.4</v>
      </c>
      <c r="H1746" s="8">
        <f t="shared" si="351"/>
        <v>6.4</v>
      </c>
      <c r="I1746" s="3">
        <v>28.6</v>
      </c>
      <c r="J1746" s="4">
        <v>0.82</v>
      </c>
      <c r="K1746" s="2" t="str">
        <f t="shared" si="352"/>
        <v>Thursday</v>
      </c>
      <c r="L1746" s="5">
        <f t="shared" si="353"/>
        <v>43695</v>
      </c>
      <c r="M1746" s="2" t="str">
        <f t="shared" si="354"/>
        <v>Sunday</v>
      </c>
      <c r="N1746" s="2" t="str">
        <f t="shared" si="355"/>
        <v>Monday</v>
      </c>
      <c r="O1746" s="12">
        <f t="shared" si="356"/>
        <v>0</v>
      </c>
      <c r="P1746" s="11" t="str">
        <f t="shared" si="357"/>
        <v>Low Cost per Unit</v>
      </c>
      <c r="Q1746" s="12">
        <f t="shared" si="358"/>
        <v>0</v>
      </c>
      <c r="R1746" s="12">
        <f t="shared" si="359"/>
        <v>0</v>
      </c>
      <c r="S1746" s="12">
        <f t="shared" si="360"/>
        <v>0</v>
      </c>
      <c r="T1746" s="12">
        <f t="shared" si="361"/>
        <v>0</v>
      </c>
      <c r="U1746" s="12">
        <f t="shared" si="362"/>
        <v>0</v>
      </c>
      <c r="V1746" s="13" t="str">
        <f t="shared" ca="1" si="363"/>
        <v>Greater Than 8 Weeks Old</v>
      </c>
    </row>
    <row r="1747" spans="1:22" x14ac:dyDescent="0.45">
      <c r="A1747" s="2" t="s">
        <v>282</v>
      </c>
      <c r="B1747" s="5">
        <v>43692</v>
      </c>
      <c r="C1747" s="5" t="s">
        <v>369</v>
      </c>
      <c r="D1747" s="5" t="s">
        <v>389</v>
      </c>
      <c r="E1747" s="6">
        <v>1</v>
      </c>
      <c r="F1747" s="3">
        <v>99</v>
      </c>
      <c r="G1747" s="3">
        <v>32.4</v>
      </c>
      <c r="H1747" s="8">
        <f t="shared" si="351"/>
        <v>32.4</v>
      </c>
      <c r="I1747" s="3">
        <v>66.599999999999994</v>
      </c>
      <c r="J1747" s="4">
        <v>0.67</v>
      </c>
      <c r="K1747" s="2" t="str">
        <f t="shared" si="352"/>
        <v>Thursday</v>
      </c>
      <c r="L1747" s="5">
        <f t="shared" si="353"/>
        <v>43695</v>
      </c>
      <c r="M1747" s="2" t="str">
        <f t="shared" si="354"/>
        <v>Sunday</v>
      </c>
      <c r="N1747" s="2" t="str">
        <f t="shared" si="355"/>
        <v>Monday</v>
      </c>
      <c r="O1747" s="12">
        <f t="shared" si="356"/>
        <v>0</v>
      </c>
      <c r="P1747" s="11" t="str">
        <f t="shared" si="357"/>
        <v>High Cost per Unit</v>
      </c>
      <c r="Q1747" s="12">
        <f t="shared" si="358"/>
        <v>0</v>
      </c>
      <c r="R1747" s="12">
        <f t="shared" si="359"/>
        <v>0</v>
      </c>
      <c r="S1747" s="12">
        <f t="shared" si="360"/>
        <v>0</v>
      </c>
      <c r="T1747" s="12">
        <f t="shared" si="361"/>
        <v>0</v>
      </c>
      <c r="U1747" s="12">
        <f t="shared" si="362"/>
        <v>0</v>
      </c>
      <c r="V1747" s="13" t="str">
        <f t="shared" ca="1" si="363"/>
        <v>Greater Than 8 Weeks Old</v>
      </c>
    </row>
    <row r="1748" spans="1:22" x14ac:dyDescent="0.45">
      <c r="A1748" s="2" t="s">
        <v>139</v>
      </c>
      <c r="B1748" s="5">
        <v>43692</v>
      </c>
      <c r="C1748" s="5" t="s">
        <v>375</v>
      </c>
      <c r="D1748" s="5" t="s">
        <v>382</v>
      </c>
      <c r="E1748" s="6">
        <v>5</v>
      </c>
      <c r="F1748" s="3">
        <v>324.98</v>
      </c>
      <c r="G1748" s="3">
        <v>94.75</v>
      </c>
      <c r="H1748" s="8">
        <f t="shared" si="351"/>
        <v>18.95</v>
      </c>
      <c r="I1748" s="3">
        <v>230.23</v>
      </c>
      <c r="J1748" s="4">
        <v>0.71</v>
      </c>
      <c r="K1748" s="2" t="str">
        <f t="shared" si="352"/>
        <v>Thursday</v>
      </c>
      <c r="L1748" s="5">
        <f t="shared" si="353"/>
        <v>43695</v>
      </c>
      <c r="M1748" s="2" t="str">
        <f t="shared" si="354"/>
        <v>Sunday</v>
      </c>
      <c r="N1748" s="2" t="str">
        <f t="shared" si="355"/>
        <v>Monday</v>
      </c>
      <c r="O1748" s="12">
        <f t="shared" si="356"/>
        <v>0</v>
      </c>
      <c r="P1748" s="11" t="str">
        <f t="shared" si="357"/>
        <v>High Cost per Unit</v>
      </c>
      <c r="Q1748" s="12">
        <f t="shared" si="358"/>
        <v>0</v>
      </c>
      <c r="R1748" s="12">
        <f t="shared" si="359"/>
        <v>9.7493999999999996</v>
      </c>
      <c r="S1748" s="12">
        <f t="shared" si="360"/>
        <v>0</v>
      </c>
      <c r="T1748" s="12">
        <f t="shared" si="361"/>
        <v>0</v>
      </c>
      <c r="U1748" s="12">
        <f t="shared" si="362"/>
        <v>0</v>
      </c>
      <c r="V1748" s="13" t="str">
        <f t="shared" ca="1" si="363"/>
        <v>Greater Than 8 Weeks Old</v>
      </c>
    </row>
    <row r="1749" spans="1:22" x14ac:dyDescent="0.45">
      <c r="A1749" s="2" t="s">
        <v>149</v>
      </c>
      <c r="B1749" s="5">
        <v>43692</v>
      </c>
      <c r="C1749" s="5" t="s">
        <v>375</v>
      </c>
      <c r="D1749" s="5" t="s">
        <v>382</v>
      </c>
      <c r="E1749" s="6">
        <v>1</v>
      </c>
      <c r="F1749" s="3">
        <v>29</v>
      </c>
      <c r="G1749" s="3">
        <v>5.6</v>
      </c>
      <c r="H1749" s="8">
        <f t="shared" si="351"/>
        <v>5.6</v>
      </c>
      <c r="I1749" s="3">
        <v>23.4</v>
      </c>
      <c r="J1749" s="4">
        <v>0.81</v>
      </c>
      <c r="K1749" s="2" t="str">
        <f t="shared" si="352"/>
        <v>Thursday</v>
      </c>
      <c r="L1749" s="5">
        <f t="shared" si="353"/>
        <v>43695</v>
      </c>
      <c r="M1749" s="2" t="str">
        <f t="shared" si="354"/>
        <v>Sunday</v>
      </c>
      <c r="N1749" s="2" t="str">
        <f t="shared" si="355"/>
        <v>Monday</v>
      </c>
      <c r="O1749" s="12">
        <f t="shared" si="356"/>
        <v>0</v>
      </c>
      <c r="P1749" s="11" t="str">
        <f t="shared" si="357"/>
        <v>Low Cost per Unit</v>
      </c>
      <c r="Q1749" s="12">
        <f t="shared" si="358"/>
        <v>0</v>
      </c>
      <c r="R1749" s="12">
        <f t="shared" si="359"/>
        <v>0</v>
      </c>
      <c r="S1749" s="12">
        <f t="shared" si="360"/>
        <v>0</v>
      </c>
      <c r="T1749" s="12">
        <f t="shared" si="361"/>
        <v>0</v>
      </c>
      <c r="U1749" s="12">
        <f t="shared" si="362"/>
        <v>0</v>
      </c>
      <c r="V1749" s="13" t="str">
        <f t="shared" ca="1" si="363"/>
        <v>Greater Than 8 Weeks Old</v>
      </c>
    </row>
    <row r="1750" spans="1:22" x14ac:dyDescent="0.45">
      <c r="A1750" s="2" t="s">
        <v>34</v>
      </c>
      <c r="B1750" s="5">
        <v>43692</v>
      </c>
      <c r="C1750" s="5" t="s">
        <v>375</v>
      </c>
      <c r="D1750" s="5" t="s">
        <v>392</v>
      </c>
      <c r="E1750" s="6">
        <v>1</v>
      </c>
      <c r="F1750" s="3">
        <v>39</v>
      </c>
      <c r="G1750" s="3">
        <v>10.85</v>
      </c>
      <c r="H1750" s="8">
        <f t="shared" si="351"/>
        <v>10.85</v>
      </c>
      <c r="I1750" s="3">
        <v>28.15</v>
      </c>
      <c r="J1750" s="4">
        <v>0.72</v>
      </c>
      <c r="K1750" s="2" t="str">
        <f t="shared" si="352"/>
        <v>Thursday</v>
      </c>
      <c r="L1750" s="5">
        <f t="shared" si="353"/>
        <v>43695</v>
      </c>
      <c r="M1750" s="2" t="str">
        <f t="shared" si="354"/>
        <v>Sunday</v>
      </c>
      <c r="N1750" s="2" t="str">
        <f t="shared" si="355"/>
        <v>Monday</v>
      </c>
      <c r="O1750" s="12">
        <f t="shared" si="356"/>
        <v>0</v>
      </c>
      <c r="P1750" s="11" t="str">
        <f t="shared" si="357"/>
        <v>Low Cost per Unit</v>
      </c>
      <c r="Q1750" s="12">
        <f t="shared" si="358"/>
        <v>0</v>
      </c>
      <c r="R1750" s="12">
        <f t="shared" si="359"/>
        <v>0</v>
      </c>
      <c r="S1750" s="12">
        <f t="shared" si="360"/>
        <v>0</v>
      </c>
      <c r="T1750" s="12">
        <f t="shared" si="361"/>
        <v>0</v>
      </c>
      <c r="U1750" s="12">
        <f t="shared" si="362"/>
        <v>0</v>
      </c>
      <c r="V1750" s="13" t="str">
        <f t="shared" ca="1" si="363"/>
        <v>Greater Than 8 Weeks Old</v>
      </c>
    </row>
    <row r="1751" spans="1:22" x14ac:dyDescent="0.45">
      <c r="A1751" s="2" t="s">
        <v>35</v>
      </c>
      <c r="B1751" s="5">
        <v>43692</v>
      </c>
      <c r="C1751" s="5" t="s">
        <v>375</v>
      </c>
      <c r="D1751" s="5" t="s">
        <v>392</v>
      </c>
      <c r="E1751" s="6">
        <v>3</v>
      </c>
      <c r="F1751" s="3">
        <v>135</v>
      </c>
      <c r="G1751" s="3">
        <v>33</v>
      </c>
      <c r="H1751" s="8">
        <f t="shared" si="351"/>
        <v>11</v>
      </c>
      <c r="I1751" s="3">
        <v>102</v>
      </c>
      <c r="J1751" s="4">
        <v>0.76</v>
      </c>
      <c r="K1751" s="2" t="str">
        <f t="shared" si="352"/>
        <v>Thursday</v>
      </c>
      <c r="L1751" s="5">
        <f t="shared" si="353"/>
        <v>43695</v>
      </c>
      <c r="M1751" s="2" t="str">
        <f t="shared" si="354"/>
        <v>Sunday</v>
      </c>
      <c r="N1751" s="2" t="str">
        <f t="shared" si="355"/>
        <v>Monday</v>
      </c>
      <c r="O1751" s="12">
        <f t="shared" si="356"/>
        <v>0</v>
      </c>
      <c r="P1751" s="11" t="str">
        <f t="shared" si="357"/>
        <v>Low Cost per Unit</v>
      </c>
      <c r="Q1751" s="12">
        <f t="shared" si="358"/>
        <v>0</v>
      </c>
      <c r="R1751" s="12">
        <f t="shared" si="359"/>
        <v>4.05</v>
      </c>
      <c r="S1751" s="12">
        <f t="shared" si="360"/>
        <v>0</v>
      </c>
      <c r="T1751" s="12">
        <f t="shared" si="361"/>
        <v>0</v>
      </c>
      <c r="U1751" s="12">
        <f t="shared" si="362"/>
        <v>0</v>
      </c>
      <c r="V1751" s="13" t="str">
        <f t="shared" ca="1" si="363"/>
        <v>Greater Than 8 Weeks Old</v>
      </c>
    </row>
    <row r="1752" spans="1:22" x14ac:dyDescent="0.45">
      <c r="A1752" s="2" t="s">
        <v>150</v>
      </c>
      <c r="B1752" s="5">
        <v>43692</v>
      </c>
      <c r="C1752" s="5" t="s">
        <v>375</v>
      </c>
      <c r="D1752" s="5" t="s">
        <v>392</v>
      </c>
      <c r="E1752" s="6">
        <v>4</v>
      </c>
      <c r="F1752" s="3">
        <v>15.96</v>
      </c>
      <c r="G1752" s="3">
        <v>5.6</v>
      </c>
      <c r="H1752" s="8">
        <f t="shared" si="351"/>
        <v>1.4</v>
      </c>
      <c r="I1752" s="3">
        <v>10.36</v>
      </c>
      <c r="J1752" s="4">
        <v>0.65</v>
      </c>
      <c r="K1752" s="2" t="str">
        <f t="shared" si="352"/>
        <v>Thursday</v>
      </c>
      <c r="L1752" s="5">
        <f t="shared" si="353"/>
        <v>43695</v>
      </c>
      <c r="M1752" s="2" t="str">
        <f t="shared" si="354"/>
        <v>Sunday</v>
      </c>
      <c r="N1752" s="2" t="str">
        <f t="shared" si="355"/>
        <v>Monday</v>
      </c>
      <c r="O1752" s="12">
        <f t="shared" si="356"/>
        <v>0</v>
      </c>
      <c r="P1752" s="11" t="str">
        <f t="shared" si="357"/>
        <v>Low Cost per Unit</v>
      </c>
      <c r="Q1752" s="12">
        <f t="shared" si="358"/>
        <v>0</v>
      </c>
      <c r="R1752" s="12">
        <f t="shared" si="359"/>
        <v>0.4788</v>
      </c>
      <c r="S1752" s="12">
        <f t="shared" si="360"/>
        <v>0</v>
      </c>
      <c r="T1752" s="12">
        <f t="shared" si="361"/>
        <v>0</v>
      </c>
      <c r="U1752" s="12">
        <f t="shared" si="362"/>
        <v>0</v>
      </c>
      <c r="V1752" s="13" t="str">
        <f t="shared" ca="1" si="363"/>
        <v>Greater Than 8 Weeks Old</v>
      </c>
    </row>
    <row r="1753" spans="1:22" x14ac:dyDescent="0.45">
      <c r="A1753" s="2" t="s">
        <v>151</v>
      </c>
      <c r="B1753" s="5">
        <v>43692</v>
      </c>
      <c r="C1753" s="5" t="s">
        <v>375</v>
      </c>
      <c r="D1753" s="5" t="s">
        <v>392</v>
      </c>
      <c r="E1753" s="6">
        <v>2</v>
      </c>
      <c r="F1753" s="3">
        <v>120</v>
      </c>
      <c r="G1753" s="3">
        <v>33.6</v>
      </c>
      <c r="H1753" s="8">
        <f t="shared" si="351"/>
        <v>16.8</v>
      </c>
      <c r="I1753" s="3">
        <v>86.4</v>
      </c>
      <c r="J1753" s="4">
        <v>0.72</v>
      </c>
      <c r="K1753" s="2" t="str">
        <f t="shared" si="352"/>
        <v>Thursday</v>
      </c>
      <c r="L1753" s="5">
        <f t="shared" si="353"/>
        <v>43695</v>
      </c>
      <c r="M1753" s="2" t="str">
        <f t="shared" si="354"/>
        <v>Sunday</v>
      </c>
      <c r="N1753" s="2" t="str">
        <f t="shared" si="355"/>
        <v>Monday</v>
      </c>
      <c r="O1753" s="12">
        <f t="shared" si="356"/>
        <v>0</v>
      </c>
      <c r="P1753" s="11" t="str">
        <f t="shared" si="357"/>
        <v>Low Cost per Unit</v>
      </c>
      <c r="Q1753" s="12">
        <f t="shared" si="358"/>
        <v>0</v>
      </c>
      <c r="R1753" s="12">
        <f t="shared" si="359"/>
        <v>3.5999999999999996</v>
      </c>
      <c r="S1753" s="12">
        <f t="shared" si="360"/>
        <v>0</v>
      </c>
      <c r="T1753" s="12">
        <f t="shared" si="361"/>
        <v>0</v>
      </c>
      <c r="U1753" s="12">
        <f t="shared" si="362"/>
        <v>0</v>
      </c>
      <c r="V1753" s="13" t="str">
        <f t="shared" ca="1" si="363"/>
        <v>Greater Than 8 Weeks Old</v>
      </c>
    </row>
    <row r="1754" spans="1:22" x14ac:dyDescent="0.45">
      <c r="A1754" s="2" t="s">
        <v>220</v>
      </c>
      <c r="B1754" s="5">
        <v>43692</v>
      </c>
      <c r="C1754" s="5" t="s">
        <v>371</v>
      </c>
      <c r="D1754" s="5" t="s">
        <v>371</v>
      </c>
      <c r="E1754" s="6">
        <v>15</v>
      </c>
      <c r="F1754" s="3">
        <v>194.85</v>
      </c>
      <c r="G1754" s="3">
        <v>82.5</v>
      </c>
      <c r="H1754" s="8">
        <f t="shared" si="351"/>
        <v>5.5</v>
      </c>
      <c r="I1754" s="3">
        <v>112.35</v>
      </c>
      <c r="J1754" s="4">
        <v>0.57999999999999996</v>
      </c>
      <c r="K1754" s="2" t="str">
        <f t="shared" si="352"/>
        <v>Thursday</v>
      </c>
      <c r="L1754" s="5">
        <f t="shared" si="353"/>
        <v>43695</v>
      </c>
      <c r="M1754" s="2" t="str">
        <f t="shared" si="354"/>
        <v>Sunday</v>
      </c>
      <c r="N1754" s="2" t="str">
        <f t="shared" si="355"/>
        <v>Monday</v>
      </c>
      <c r="O1754" s="12">
        <f t="shared" si="356"/>
        <v>0</v>
      </c>
      <c r="P1754" s="11" t="str">
        <f t="shared" si="357"/>
        <v>Low Cost per Unit</v>
      </c>
      <c r="Q1754" s="12">
        <f t="shared" si="358"/>
        <v>0</v>
      </c>
      <c r="R1754" s="12">
        <f t="shared" si="359"/>
        <v>5.8454999999999995</v>
      </c>
      <c r="S1754" s="12">
        <f t="shared" si="360"/>
        <v>0</v>
      </c>
      <c r="T1754" s="12">
        <f t="shared" si="361"/>
        <v>0</v>
      </c>
      <c r="U1754" s="12">
        <f t="shared" si="362"/>
        <v>0</v>
      </c>
      <c r="V1754" s="13" t="str">
        <f t="shared" ca="1" si="363"/>
        <v>Greater Than 8 Weeks Old</v>
      </c>
    </row>
    <row r="1755" spans="1:22" x14ac:dyDescent="0.45">
      <c r="A1755" s="2" t="s">
        <v>300</v>
      </c>
      <c r="B1755" s="5">
        <v>43692</v>
      </c>
      <c r="C1755" s="5" t="s">
        <v>371</v>
      </c>
      <c r="D1755" s="5" t="s">
        <v>371</v>
      </c>
      <c r="E1755" s="6">
        <v>1</v>
      </c>
      <c r="F1755" s="3">
        <v>9.99</v>
      </c>
      <c r="G1755" s="3">
        <v>8.25</v>
      </c>
      <c r="H1755" s="8">
        <f t="shared" si="351"/>
        <v>8.25</v>
      </c>
      <c r="I1755" s="3">
        <v>1.74</v>
      </c>
      <c r="J1755" s="4">
        <v>0.17</v>
      </c>
      <c r="K1755" s="2" t="str">
        <f t="shared" si="352"/>
        <v>Thursday</v>
      </c>
      <c r="L1755" s="5">
        <f t="shared" si="353"/>
        <v>43695</v>
      </c>
      <c r="M1755" s="2" t="str">
        <f t="shared" si="354"/>
        <v>Sunday</v>
      </c>
      <c r="N1755" s="2" t="str">
        <f t="shared" si="355"/>
        <v>Monday</v>
      </c>
      <c r="O1755" s="12">
        <f t="shared" si="356"/>
        <v>0</v>
      </c>
      <c r="P1755" s="11" t="str">
        <f t="shared" si="357"/>
        <v>Low Cost per Unit</v>
      </c>
      <c r="Q1755" s="12">
        <f t="shared" si="358"/>
        <v>0</v>
      </c>
      <c r="R1755" s="12">
        <f t="shared" si="359"/>
        <v>0</v>
      </c>
      <c r="S1755" s="12">
        <f t="shared" si="360"/>
        <v>0</v>
      </c>
      <c r="T1755" s="12">
        <f t="shared" si="361"/>
        <v>0</v>
      </c>
      <c r="U1755" s="12">
        <f t="shared" si="362"/>
        <v>0</v>
      </c>
      <c r="V1755" s="13" t="str">
        <f t="shared" ca="1" si="363"/>
        <v>Greater Than 8 Weeks Old</v>
      </c>
    </row>
    <row r="1756" spans="1:22" x14ac:dyDescent="0.45">
      <c r="A1756" s="2" t="s">
        <v>43</v>
      </c>
      <c r="B1756" s="5">
        <v>43692</v>
      </c>
      <c r="C1756" s="5" t="s">
        <v>375</v>
      </c>
      <c r="D1756" s="5" t="s">
        <v>382</v>
      </c>
      <c r="E1756" s="6">
        <v>1</v>
      </c>
      <c r="F1756" s="3">
        <v>50</v>
      </c>
      <c r="G1756" s="3">
        <v>12</v>
      </c>
      <c r="H1756" s="8">
        <f t="shared" si="351"/>
        <v>12</v>
      </c>
      <c r="I1756" s="3">
        <v>38</v>
      </c>
      <c r="J1756" s="4">
        <v>0.76</v>
      </c>
      <c r="K1756" s="2" t="str">
        <f t="shared" si="352"/>
        <v>Thursday</v>
      </c>
      <c r="L1756" s="5">
        <f t="shared" si="353"/>
        <v>43695</v>
      </c>
      <c r="M1756" s="2" t="str">
        <f t="shared" si="354"/>
        <v>Sunday</v>
      </c>
      <c r="N1756" s="2" t="str">
        <f t="shared" si="355"/>
        <v>Monday</v>
      </c>
      <c r="O1756" s="12">
        <f t="shared" si="356"/>
        <v>0</v>
      </c>
      <c r="P1756" s="11" t="str">
        <f t="shared" si="357"/>
        <v>Low Cost per Unit</v>
      </c>
      <c r="Q1756" s="12">
        <f t="shared" si="358"/>
        <v>0</v>
      </c>
      <c r="R1756" s="12">
        <f t="shared" si="359"/>
        <v>0</v>
      </c>
      <c r="S1756" s="12">
        <f t="shared" si="360"/>
        <v>0</v>
      </c>
      <c r="T1756" s="12">
        <f t="shared" si="361"/>
        <v>0</v>
      </c>
      <c r="U1756" s="12">
        <f t="shared" si="362"/>
        <v>0</v>
      </c>
      <c r="V1756" s="13" t="str">
        <f t="shared" ca="1" si="363"/>
        <v>Greater Than 8 Weeks Old</v>
      </c>
    </row>
    <row r="1757" spans="1:22" x14ac:dyDescent="0.45">
      <c r="A1757" s="2" t="s">
        <v>104</v>
      </c>
      <c r="B1757" s="5">
        <v>43692</v>
      </c>
      <c r="C1757" s="5" t="s">
        <v>383</v>
      </c>
      <c r="D1757" s="5" t="s">
        <v>384</v>
      </c>
      <c r="E1757" s="6">
        <v>2</v>
      </c>
      <c r="F1757" s="3">
        <v>36</v>
      </c>
      <c r="G1757" s="3">
        <v>11</v>
      </c>
      <c r="H1757" s="8">
        <f t="shared" si="351"/>
        <v>5.5</v>
      </c>
      <c r="I1757" s="3">
        <v>25</v>
      </c>
      <c r="J1757" s="4">
        <v>0.69</v>
      </c>
      <c r="K1757" s="2" t="str">
        <f t="shared" si="352"/>
        <v>Thursday</v>
      </c>
      <c r="L1757" s="5">
        <f t="shared" si="353"/>
        <v>43695</v>
      </c>
      <c r="M1757" s="2" t="str">
        <f t="shared" si="354"/>
        <v>Sunday</v>
      </c>
      <c r="N1757" s="2" t="str">
        <f t="shared" si="355"/>
        <v>Monday</v>
      </c>
      <c r="O1757" s="12">
        <f t="shared" si="356"/>
        <v>0</v>
      </c>
      <c r="P1757" s="11" t="str">
        <f t="shared" si="357"/>
        <v>Low Cost per Unit</v>
      </c>
      <c r="Q1757" s="12">
        <f t="shared" si="358"/>
        <v>0</v>
      </c>
      <c r="R1757" s="12">
        <f t="shared" si="359"/>
        <v>1.08</v>
      </c>
      <c r="S1757" s="12">
        <f t="shared" si="360"/>
        <v>0</v>
      </c>
      <c r="T1757" s="12">
        <f t="shared" si="361"/>
        <v>0</v>
      </c>
      <c r="U1757" s="12">
        <f t="shared" si="362"/>
        <v>0</v>
      </c>
      <c r="V1757" s="13" t="str">
        <f t="shared" ca="1" si="363"/>
        <v>Greater Than 8 Weeks Old</v>
      </c>
    </row>
    <row r="1758" spans="1:22" x14ac:dyDescent="0.45">
      <c r="A1758" s="2" t="s">
        <v>259</v>
      </c>
      <c r="B1758" s="5">
        <v>43692</v>
      </c>
      <c r="C1758" s="5" t="s">
        <v>383</v>
      </c>
      <c r="D1758" s="5" t="s">
        <v>391</v>
      </c>
      <c r="E1758" s="6">
        <v>1</v>
      </c>
      <c r="F1758" s="3">
        <v>27</v>
      </c>
      <c r="G1758" s="3">
        <v>5.35</v>
      </c>
      <c r="H1758" s="8">
        <f t="shared" si="351"/>
        <v>5.35</v>
      </c>
      <c r="I1758" s="3">
        <v>21.65</v>
      </c>
      <c r="J1758" s="4">
        <v>0.8</v>
      </c>
      <c r="K1758" s="2" t="str">
        <f t="shared" si="352"/>
        <v>Thursday</v>
      </c>
      <c r="L1758" s="5">
        <f t="shared" si="353"/>
        <v>43695</v>
      </c>
      <c r="M1758" s="2" t="str">
        <f t="shared" si="354"/>
        <v>Sunday</v>
      </c>
      <c r="N1758" s="2" t="str">
        <f t="shared" si="355"/>
        <v>Monday</v>
      </c>
      <c r="O1758" s="12">
        <f t="shared" si="356"/>
        <v>0</v>
      </c>
      <c r="P1758" s="11" t="str">
        <f t="shared" si="357"/>
        <v>Low Cost per Unit</v>
      </c>
      <c r="Q1758" s="12">
        <f t="shared" si="358"/>
        <v>0</v>
      </c>
      <c r="R1758" s="12">
        <f t="shared" si="359"/>
        <v>0</v>
      </c>
      <c r="S1758" s="12">
        <f t="shared" si="360"/>
        <v>0</v>
      </c>
      <c r="T1758" s="12">
        <f t="shared" si="361"/>
        <v>0</v>
      </c>
      <c r="U1758" s="12">
        <f t="shared" si="362"/>
        <v>0</v>
      </c>
      <c r="V1758" s="13" t="str">
        <f t="shared" ca="1" si="363"/>
        <v>Greater Than 8 Weeks Old</v>
      </c>
    </row>
    <row r="1759" spans="1:22" x14ac:dyDescent="0.45">
      <c r="A1759" s="2" t="s">
        <v>221</v>
      </c>
      <c r="B1759" s="5">
        <v>43692</v>
      </c>
      <c r="C1759" s="5" t="s">
        <v>369</v>
      </c>
      <c r="D1759" s="5" t="s">
        <v>372</v>
      </c>
      <c r="E1759" s="6">
        <v>3</v>
      </c>
      <c r="F1759" s="3">
        <v>146.97</v>
      </c>
      <c r="G1759" s="3">
        <v>91.92</v>
      </c>
      <c r="H1759" s="8">
        <f t="shared" si="351"/>
        <v>30.64</v>
      </c>
      <c r="I1759" s="3">
        <v>55.05</v>
      </c>
      <c r="J1759" s="4">
        <v>0.37</v>
      </c>
      <c r="K1759" s="2" t="str">
        <f t="shared" si="352"/>
        <v>Thursday</v>
      </c>
      <c r="L1759" s="5">
        <f t="shared" si="353"/>
        <v>43695</v>
      </c>
      <c r="M1759" s="2" t="str">
        <f t="shared" si="354"/>
        <v>Sunday</v>
      </c>
      <c r="N1759" s="2" t="str">
        <f t="shared" si="355"/>
        <v>Monday</v>
      </c>
      <c r="O1759" s="12">
        <f t="shared" si="356"/>
        <v>0</v>
      </c>
      <c r="P1759" s="11" t="str">
        <f t="shared" si="357"/>
        <v>High Cost per Unit</v>
      </c>
      <c r="Q1759" s="12">
        <f t="shared" si="358"/>
        <v>0</v>
      </c>
      <c r="R1759" s="12">
        <f t="shared" si="359"/>
        <v>4.4090999999999996</v>
      </c>
      <c r="S1759" s="12">
        <f t="shared" si="360"/>
        <v>0</v>
      </c>
      <c r="T1759" s="12">
        <f t="shared" si="361"/>
        <v>0</v>
      </c>
      <c r="U1759" s="12">
        <f t="shared" si="362"/>
        <v>0</v>
      </c>
      <c r="V1759" s="13" t="str">
        <f t="shared" ca="1" si="363"/>
        <v>Greater Than 8 Weeks Old</v>
      </c>
    </row>
    <row r="1760" spans="1:22" x14ac:dyDescent="0.45">
      <c r="A1760" s="2" t="s">
        <v>152</v>
      </c>
      <c r="B1760" s="5">
        <v>43692</v>
      </c>
      <c r="C1760" s="5" t="s">
        <v>369</v>
      </c>
      <c r="D1760" s="5" t="s">
        <v>393</v>
      </c>
      <c r="E1760" s="6">
        <v>1</v>
      </c>
      <c r="F1760" s="3">
        <v>119</v>
      </c>
      <c r="G1760" s="3">
        <v>37.5</v>
      </c>
      <c r="H1760" s="8">
        <f t="shared" si="351"/>
        <v>37.5</v>
      </c>
      <c r="I1760" s="3">
        <v>81.5</v>
      </c>
      <c r="J1760" s="4">
        <v>0.68</v>
      </c>
      <c r="K1760" s="2" t="str">
        <f t="shared" si="352"/>
        <v>Thursday</v>
      </c>
      <c r="L1760" s="5">
        <f t="shared" si="353"/>
        <v>43695</v>
      </c>
      <c r="M1760" s="2" t="str">
        <f t="shared" si="354"/>
        <v>Sunday</v>
      </c>
      <c r="N1760" s="2" t="str">
        <f t="shared" si="355"/>
        <v>Monday</v>
      </c>
      <c r="O1760" s="12">
        <f t="shared" si="356"/>
        <v>0</v>
      </c>
      <c r="P1760" s="11" t="str">
        <f t="shared" si="357"/>
        <v>High Cost per Unit</v>
      </c>
      <c r="Q1760" s="12">
        <f t="shared" si="358"/>
        <v>0</v>
      </c>
      <c r="R1760" s="12">
        <f t="shared" si="359"/>
        <v>0</v>
      </c>
      <c r="S1760" s="12">
        <f t="shared" si="360"/>
        <v>0</v>
      </c>
      <c r="T1760" s="12">
        <f t="shared" si="361"/>
        <v>0</v>
      </c>
      <c r="U1760" s="12">
        <f t="shared" si="362"/>
        <v>0</v>
      </c>
      <c r="V1760" s="13" t="str">
        <f t="shared" ca="1" si="363"/>
        <v>Greater Than 8 Weeks Old</v>
      </c>
    </row>
    <row r="1761" spans="1:22" x14ac:dyDescent="0.45">
      <c r="A1761" s="2" t="s">
        <v>184</v>
      </c>
      <c r="B1761" s="5">
        <v>43692</v>
      </c>
      <c r="C1761" s="5" t="s">
        <v>371</v>
      </c>
      <c r="D1761" s="5" t="s">
        <v>371</v>
      </c>
      <c r="E1761" s="6">
        <v>22</v>
      </c>
      <c r="F1761" s="3">
        <v>751.79</v>
      </c>
      <c r="G1761" s="3">
        <v>484</v>
      </c>
      <c r="H1761" s="8">
        <f t="shared" si="351"/>
        <v>22</v>
      </c>
      <c r="I1761" s="3">
        <v>267.79000000000002</v>
      </c>
      <c r="J1761" s="4">
        <v>0.36</v>
      </c>
      <c r="K1761" s="2" t="str">
        <f t="shared" si="352"/>
        <v>Thursday</v>
      </c>
      <c r="L1761" s="5">
        <f t="shared" si="353"/>
        <v>43695</v>
      </c>
      <c r="M1761" s="2" t="str">
        <f t="shared" si="354"/>
        <v>Sunday</v>
      </c>
      <c r="N1761" s="2" t="str">
        <f t="shared" si="355"/>
        <v>Monday</v>
      </c>
      <c r="O1761" s="12">
        <f t="shared" si="356"/>
        <v>0</v>
      </c>
      <c r="P1761" s="11" t="str">
        <f t="shared" si="357"/>
        <v>High Cost per Unit</v>
      </c>
      <c r="Q1761" s="12">
        <f t="shared" si="358"/>
        <v>0</v>
      </c>
      <c r="R1761" s="12">
        <f t="shared" si="359"/>
        <v>22.553699999999999</v>
      </c>
      <c r="S1761" s="12">
        <f t="shared" si="360"/>
        <v>0</v>
      </c>
      <c r="T1761" s="12">
        <f t="shared" si="361"/>
        <v>0</v>
      </c>
      <c r="U1761" s="12">
        <f t="shared" si="362"/>
        <v>0</v>
      </c>
      <c r="V1761" s="13" t="str">
        <f t="shared" ca="1" si="363"/>
        <v>Greater Than 8 Weeks Old</v>
      </c>
    </row>
    <row r="1762" spans="1:22" x14ac:dyDescent="0.45">
      <c r="A1762" s="2" t="s">
        <v>106</v>
      </c>
      <c r="B1762" s="5">
        <v>43692</v>
      </c>
      <c r="C1762" s="5" t="s">
        <v>369</v>
      </c>
      <c r="D1762" s="5" t="s">
        <v>393</v>
      </c>
      <c r="E1762" s="6">
        <v>1</v>
      </c>
      <c r="F1762" s="3">
        <v>99</v>
      </c>
      <c r="G1762" s="3">
        <v>30</v>
      </c>
      <c r="H1762" s="8">
        <f t="shared" si="351"/>
        <v>30</v>
      </c>
      <c r="I1762" s="3">
        <v>69</v>
      </c>
      <c r="J1762" s="4">
        <v>0.7</v>
      </c>
      <c r="K1762" s="2" t="str">
        <f t="shared" si="352"/>
        <v>Thursday</v>
      </c>
      <c r="L1762" s="5">
        <f t="shared" si="353"/>
        <v>43695</v>
      </c>
      <c r="M1762" s="2" t="str">
        <f t="shared" si="354"/>
        <v>Sunday</v>
      </c>
      <c r="N1762" s="2" t="str">
        <f t="shared" si="355"/>
        <v>Monday</v>
      </c>
      <c r="O1762" s="12">
        <f t="shared" si="356"/>
        <v>0</v>
      </c>
      <c r="P1762" s="11" t="str">
        <f t="shared" si="357"/>
        <v>High Cost per Unit</v>
      </c>
      <c r="Q1762" s="12">
        <f t="shared" si="358"/>
        <v>0</v>
      </c>
      <c r="R1762" s="12">
        <f t="shared" si="359"/>
        <v>0</v>
      </c>
      <c r="S1762" s="12">
        <f t="shared" si="360"/>
        <v>0</v>
      </c>
      <c r="T1762" s="12">
        <f t="shared" si="361"/>
        <v>0</v>
      </c>
      <c r="U1762" s="12">
        <f t="shared" si="362"/>
        <v>0</v>
      </c>
      <c r="V1762" s="13" t="str">
        <f t="shared" ca="1" si="363"/>
        <v>Greater Than 8 Weeks Old</v>
      </c>
    </row>
    <row r="1763" spans="1:22" x14ac:dyDescent="0.45">
      <c r="A1763" s="2" t="s">
        <v>287</v>
      </c>
      <c r="B1763" s="5">
        <v>43692</v>
      </c>
      <c r="C1763" s="5" t="s">
        <v>371</v>
      </c>
      <c r="D1763" s="5" t="s">
        <v>371</v>
      </c>
      <c r="E1763" s="6">
        <v>22</v>
      </c>
      <c r="F1763" s="3">
        <v>1891.78</v>
      </c>
      <c r="G1763" s="3">
        <v>1056</v>
      </c>
      <c r="H1763" s="8">
        <f t="shared" si="351"/>
        <v>48</v>
      </c>
      <c r="I1763" s="3">
        <v>835.78</v>
      </c>
      <c r="J1763" s="4">
        <v>0.44</v>
      </c>
      <c r="K1763" s="2" t="str">
        <f t="shared" si="352"/>
        <v>Thursday</v>
      </c>
      <c r="L1763" s="5">
        <f t="shared" si="353"/>
        <v>43695</v>
      </c>
      <c r="M1763" s="2" t="str">
        <f t="shared" si="354"/>
        <v>Sunday</v>
      </c>
      <c r="N1763" s="2" t="str">
        <f t="shared" si="355"/>
        <v>Monday</v>
      </c>
      <c r="O1763" s="12">
        <f t="shared" si="356"/>
        <v>0</v>
      </c>
      <c r="P1763" s="11" t="str">
        <f t="shared" si="357"/>
        <v>High Cost per Unit</v>
      </c>
      <c r="Q1763" s="12">
        <f t="shared" si="358"/>
        <v>0</v>
      </c>
      <c r="R1763" s="12">
        <f t="shared" si="359"/>
        <v>56.753399999999999</v>
      </c>
      <c r="S1763" s="12">
        <f t="shared" si="360"/>
        <v>0</v>
      </c>
      <c r="T1763" s="12">
        <f t="shared" si="361"/>
        <v>0</v>
      </c>
      <c r="U1763" s="12">
        <f t="shared" si="362"/>
        <v>0</v>
      </c>
      <c r="V1763" s="13" t="str">
        <f t="shared" ca="1" si="363"/>
        <v>Greater Than 8 Weeks Old</v>
      </c>
    </row>
    <row r="1764" spans="1:22" x14ac:dyDescent="0.45">
      <c r="A1764" s="2" t="s">
        <v>222</v>
      </c>
      <c r="B1764" s="5">
        <v>43692</v>
      </c>
      <c r="C1764" s="5" t="s">
        <v>369</v>
      </c>
      <c r="D1764" s="5" t="s">
        <v>393</v>
      </c>
      <c r="E1764" s="6">
        <v>2</v>
      </c>
      <c r="F1764" s="3">
        <v>59.98</v>
      </c>
      <c r="G1764" s="3">
        <v>39</v>
      </c>
      <c r="H1764" s="8">
        <f t="shared" si="351"/>
        <v>19.5</v>
      </c>
      <c r="I1764" s="3">
        <v>20.98</v>
      </c>
      <c r="J1764" s="4">
        <v>0.35</v>
      </c>
      <c r="K1764" s="2" t="str">
        <f t="shared" si="352"/>
        <v>Thursday</v>
      </c>
      <c r="L1764" s="5">
        <f t="shared" si="353"/>
        <v>43695</v>
      </c>
      <c r="M1764" s="2" t="str">
        <f t="shared" si="354"/>
        <v>Sunday</v>
      </c>
      <c r="N1764" s="2" t="str">
        <f t="shared" si="355"/>
        <v>Monday</v>
      </c>
      <c r="O1764" s="12">
        <f t="shared" si="356"/>
        <v>0</v>
      </c>
      <c r="P1764" s="11" t="str">
        <f t="shared" si="357"/>
        <v>High Cost per Unit</v>
      </c>
      <c r="Q1764" s="12">
        <f t="shared" si="358"/>
        <v>0</v>
      </c>
      <c r="R1764" s="12">
        <f t="shared" si="359"/>
        <v>1.7993999999999999</v>
      </c>
      <c r="S1764" s="12">
        <f t="shared" si="360"/>
        <v>0</v>
      </c>
      <c r="T1764" s="12">
        <f t="shared" si="361"/>
        <v>0</v>
      </c>
      <c r="U1764" s="12">
        <f t="shared" si="362"/>
        <v>0</v>
      </c>
      <c r="V1764" s="13" t="str">
        <f t="shared" ca="1" si="363"/>
        <v>Greater Than 8 Weeks Old</v>
      </c>
    </row>
    <row r="1765" spans="1:22" x14ac:dyDescent="0.45">
      <c r="A1765" s="2" t="s">
        <v>244</v>
      </c>
      <c r="B1765" s="5">
        <v>43692</v>
      </c>
      <c r="C1765" s="5" t="s">
        <v>369</v>
      </c>
      <c r="D1765" s="5" t="s">
        <v>372</v>
      </c>
      <c r="E1765" s="6">
        <v>10</v>
      </c>
      <c r="F1765" s="3">
        <v>229.9</v>
      </c>
      <c r="G1765" s="3">
        <v>108</v>
      </c>
      <c r="H1765" s="8">
        <f t="shared" si="351"/>
        <v>10.8</v>
      </c>
      <c r="I1765" s="3">
        <v>121.9</v>
      </c>
      <c r="J1765" s="4">
        <v>0.53</v>
      </c>
      <c r="K1765" s="2" t="str">
        <f t="shared" si="352"/>
        <v>Thursday</v>
      </c>
      <c r="L1765" s="5">
        <f t="shared" si="353"/>
        <v>43695</v>
      </c>
      <c r="M1765" s="2" t="str">
        <f t="shared" si="354"/>
        <v>Sunday</v>
      </c>
      <c r="N1765" s="2" t="str">
        <f t="shared" si="355"/>
        <v>Monday</v>
      </c>
      <c r="O1765" s="12">
        <f t="shared" si="356"/>
        <v>0</v>
      </c>
      <c r="P1765" s="11" t="str">
        <f t="shared" si="357"/>
        <v>Low Cost per Unit</v>
      </c>
      <c r="Q1765" s="12">
        <f t="shared" si="358"/>
        <v>0</v>
      </c>
      <c r="R1765" s="12">
        <f t="shared" si="359"/>
        <v>6.8970000000000002</v>
      </c>
      <c r="S1765" s="12">
        <f t="shared" si="360"/>
        <v>0</v>
      </c>
      <c r="T1765" s="12">
        <f t="shared" si="361"/>
        <v>0</v>
      </c>
      <c r="U1765" s="12">
        <f t="shared" si="362"/>
        <v>0</v>
      </c>
      <c r="V1765" s="13" t="str">
        <f t="shared" ca="1" si="363"/>
        <v>Greater Than 8 Weeks Old</v>
      </c>
    </row>
    <row r="1766" spans="1:22" x14ac:dyDescent="0.45">
      <c r="A1766" s="2" t="s">
        <v>302</v>
      </c>
      <c r="B1766" s="5">
        <v>43692</v>
      </c>
      <c r="C1766" s="5" t="s">
        <v>369</v>
      </c>
      <c r="D1766" s="5" t="s">
        <v>372</v>
      </c>
      <c r="E1766" s="6">
        <v>4</v>
      </c>
      <c r="F1766" s="3">
        <v>75.959999999999994</v>
      </c>
      <c r="G1766" s="3">
        <v>42</v>
      </c>
      <c r="H1766" s="8">
        <f t="shared" si="351"/>
        <v>10.5</v>
      </c>
      <c r="I1766" s="3">
        <v>33.96</v>
      </c>
      <c r="J1766" s="4">
        <v>0.45</v>
      </c>
      <c r="K1766" s="2" t="str">
        <f t="shared" si="352"/>
        <v>Thursday</v>
      </c>
      <c r="L1766" s="5">
        <f t="shared" si="353"/>
        <v>43695</v>
      </c>
      <c r="M1766" s="2" t="str">
        <f t="shared" si="354"/>
        <v>Sunday</v>
      </c>
      <c r="N1766" s="2" t="str">
        <f t="shared" si="355"/>
        <v>Monday</v>
      </c>
      <c r="O1766" s="12">
        <f t="shared" si="356"/>
        <v>0</v>
      </c>
      <c r="P1766" s="11" t="str">
        <f t="shared" si="357"/>
        <v>Low Cost per Unit</v>
      </c>
      <c r="Q1766" s="12">
        <f t="shared" si="358"/>
        <v>0</v>
      </c>
      <c r="R1766" s="12">
        <f t="shared" si="359"/>
        <v>2.2787999999999999</v>
      </c>
      <c r="S1766" s="12">
        <f t="shared" si="360"/>
        <v>0</v>
      </c>
      <c r="T1766" s="12">
        <f t="shared" si="361"/>
        <v>0</v>
      </c>
      <c r="U1766" s="12">
        <f t="shared" si="362"/>
        <v>0</v>
      </c>
      <c r="V1766" s="13" t="str">
        <f t="shared" ca="1" si="363"/>
        <v>Greater Than 8 Weeks Old</v>
      </c>
    </row>
    <row r="1767" spans="1:22" x14ac:dyDescent="0.45">
      <c r="A1767" s="2" t="s">
        <v>288</v>
      </c>
      <c r="B1767" s="5">
        <v>43692</v>
      </c>
      <c r="C1767" s="5" t="s">
        <v>367</v>
      </c>
      <c r="D1767" s="5" t="s">
        <v>368</v>
      </c>
      <c r="E1767" s="6">
        <v>5</v>
      </c>
      <c r="F1767" s="3">
        <v>224.95</v>
      </c>
      <c r="G1767" s="3">
        <v>90</v>
      </c>
      <c r="H1767" s="8">
        <f t="shared" si="351"/>
        <v>18</v>
      </c>
      <c r="I1767" s="3">
        <v>134.94999999999999</v>
      </c>
      <c r="J1767" s="4">
        <v>0.6</v>
      </c>
      <c r="K1767" s="2" t="str">
        <f t="shared" si="352"/>
        <v>Thursday</v>
      </c>
      <c r="L1767" s="5">
        <f t="shared" si="353"/>
        <v>43695</v>
      </c>
      <c r="M1767" s="2" t="str">
        <f t="shared" si="354"/>
        <v>Sunday</v>
      </c>
      <c r="N1767" s="2" t="str">
        <f t="shared" si="355"/>
        <v>Monday</v>
      </c>
      <c r="O1767" s="12">
        <f t="shared" si="356"/>
        <v>0</v>
      </c>
      <c r="P1767" s="11" t="str">
        <f t="shared" si="357"/>
        <v>High Cost per Unit</v>
      </c>
      <c r="Q1767" s="12">
        <f t="shared" si="358"/>
        <v>22.495000000000001</v>
      </c>
      <c r="R1767" s="12">
        <f t="shared" si="359"/>
        <v>6.7484999999999991</v>
      </c>
      <c r="S1767" s="12">
        <f t="shared" si="360"/>
        <v>0</v>
      </c>
      <c r="T1767" s="12">
        <f t="shared" si="361"/>
        <v>0</v>
      </c>
      <c r="U1767" s="12">
        <f t="shared" si="362"/>
        <v>0</v>
      </c>
      <c r="V1767" s="13" t="str">
        <f t="shared" ca="1" si="363"/>
        <v>Greater Than 8 Weeks Old</v>
      </c>
    </row>
    <row r="1768" spans="1:22" x14ac:dyDescent="0.45">
      <c r="A1768" s="2" t="s">
        <v>245</v>
      </c>
      <c r="B1768" s="5">
        <v>43692</v>
      </c>
      <c r="C1768" s="5" t="s">
        <v>369</v>
      </c>
      <c r="D1768" s="5" t="s">
        <v>372</v>
      </c>
      <c r="E1768" s="6">
        <v>3</v>
      </c>
      <c r="F1768" s="3">
        <v>119.97</v>
      </c>
      <c r="G1768" s="3">
        <v>48.6</v>
      </c>
      <c r="H1768" s="8">
        <f t="shared" si="351"/>
        <v>16.2</v>
      </c>
      <c r="I1768" s="3">
        <v>71.37</v>
      </c>
      <c r="J1768" s="4">
        <v>0.59</v>
      </c>
      <c r="K1768" s="2" t="str">
        <f t="shared" si="352"/>
        <v>Thursday</v>
      </c>
      <c r="L1768" s="5">
        <f t="shared" si="353"/>
        <v>43695</v>
      </c>
      <c r="M1768" s="2" t="str">
        <f t="shared" si="354"/>
        <v>Sunday</v>
      </c>
      <c r="N1768" s="2" t="str">
        <f t="shared" si="355"/>
        <v>Monday</v>
      </c>
      <c r="O1768" s="12">
        <f t="shared" si="356"/>
        <v>0</v>
      </c>
      <c r="P1768" s="11" t="str">
        <f t="shared" si="357"/>
        <v>Low Cost per Unit</v>
      </c>
      <c r="Q1768" s="12">
        <f t="shared" si="358"/>
        <v>0</v>
      </c>
      <c r="R1768" s="12">
        <f t="shared" si="359"/>
        <v>3.5991</v>
      </c>
      <c r="S1768" s="12">
        <f t="shared" si="360"/>
        <v>0</v>
      </c>
      <c r="T1768" s="12">
        <f t="shared" si="361"/>
        <v>0</v>
      </c>
      <c r="U1768" s="12">
        <f t="shared" si="362"/>
        <v>0</v>
      </c>
      <c r="V1768" s="13" t="str">
        <f t="shared" ca="1" si="363"/>
        <v>Greater Than 8 Weeks Old</v>
      </c>
    </row>
    <row r="1769" spans="1:22" x14ac:dyDescent="0.45">
      <c r="A1769" s="2" t="s">
        <v>223</v>
      </c>
      <c r="B1769" s="5">
        <v>43692</v>
      </c>
      <c r="C1769" s="5" t="s">
        <v>367</v>
      </c>
      <c r="D1769" s="5" t="s">
        <v>368</v>
      </c>
      <c r="E1769" s="6">
        <v>2</v>
      </c>
      <c r="F1769" s="3">
        <v>89.98</v>
      </c>
      <c r="G1769" s="3">
        <v>36</v>
      </c>
      <c r="H1769" s="8">
        <f t="shared" si="351"/>
        <v>18</v>
      </c>
      <c r="I1769" s="3">
        <v>53.98</v>
      </c>
      <c r="J1769" s="4">
        <v>0.6</v>
      </c>
      <c r="K1769" s="2" t="str">
        <f t="shared" si="352"/>
        <v>Thursday</v>
      </c>
      <c r="L1769" s="5">
        <f t="shared" si="353"/>
        <v>43695</v>
      </c>
      <c r="M1769" s="2" t="str">
        <f t="shared" si="354"/>
        <v>Sunday</v>
      </c>
      <c r="N1769" s="2" t="str">
        <f t="shared" si="355"/>
        <v>Monday</v>
      </c>
      <c r="O1769" s="12">
        <f t="shared" si="356"/>
        <v>0</v>
      </c>
      <c r="P1769" s="11" t="str">
        <f t="shared" si="357"/>
        <v>High Cost per Unit</v>
      </c>
      <c r="Q1769" s="12">
        <f t="shared" si="358"/>
        <v>8.9980000000000011</v>
      </c>
      <c r="R1769" s="12">
        <f t="shared" si="359"/>
        <v>2.6993999999999998</v>
      </c>
      <c r="S1769" s="12">
        <f t="shared" si="360"/>
        <v>0</v>
      </c>
      <c r="T1769" s="12">
        <f t="shared" si="361"/>
        <v>0</v>
      </c>
      <c r="U1769" s="12">
        <f t="shared" si="362"/>
        <v>0</v>
      </c>
      <c r="V1769" s="13" t="str">
        <f t="shared" ca="1" si="363"/>
        <v>Greater Than 8 Weeks Old</v>
      </c>
    </row>
    <row r="1770" spans="1:22" x14ac:dyDescent="0.45">
      <c r="A1770" s="2" t="s">
        <v>303</v>
      </c>
      <c r="B1770" s="5">
        <v>43692</v>
      </c>
      <c r="C1770" s="5" t="s">
        <v>371</v>
      </c>
      <c r="D1770" s="5" t="s">
        <v>371</v>
      </c>
      <c r="E1770" s="6">
        <v>4</v>
      </c>
      <c r="F1770" s="3">
        <v>111.96</v>
      </c>
      <c r="G1770" s="3">
        <v>84</v>
      </c>
      <c r="H1770" s="8">
        <f t="shared" si="351"/>
        <v>21</v>
      </c>
      <c r="I1770" s="3">
        <v>27.96</v>
      </c>
      <c r="J1770" s="4">
        <v>0.25</v>
      </c>
      <c r="K1770" s="2" t="str">
        <f t="shared" si="352"/>
        <v>Thursday</v>
      </c>
      <c r="L1770" s="5">
        <f t="shared" si="353"/>
        <v>43695</v>
      </c>
      <c r="M1770" s="2" t="str">
        <f t="shared" si="354"/>
        <v>Sunday</v>
      </c>
      <c r="N1770" s="2" t="str">
        <f t="shared" si="355"/>
        <v>Monday</v>
      </c>
      <c r="O1770" s="12">
        <f t="shared" si="356"/>
        <v>0</v>
      </c>
      <c r="P1770" s="11" t="str">
        <f t="shared" si="357"/>
        <v>High Cost per Unit</v>
      </c>
      <c r="Q1770" s="12">
        <f t="shared" si="358"/>
        <v>0</v>
      </c>
      <c r="R1770" s="12">
        <f t="shared" si="359"/>
        <v>3.3587999999999996</v>
      </c>
      <c r="S1770" s="12">
        <f t="shared" si="360"/>
        <v>0</v>
      </c>
      <c r="T1770" s="12">
        <f t="shared" si="361"/>
        <v>0</v>
      </c>
      <c r="U1770" s="12">
        <f t="shared" si="362"/>
        <v>0</v>
      </c>
      <c r="V1770" s="13" t="str">
        <f t="shared" ca="1" si="363"/>
        <v>Greater Than 8 Weeks Old</v>
      </c>
    </row>
    <row r="1771" spans="1:22" x14ac:dyDescent="0.45">
      <c r="A1771" s="2" t="s">
        <v>107</v>
      </c>
      <c r="B1771" s="5">
        <v>43692</v>
      </c>
      <c r="C1771" s="5" t="s">
        <v>375</v>
      </c>
      <c r="D1771" s="5" t="s">
        <v>377</v>
      </c>
      <c r="E1771" s="6">
        <v>1</v>
      </c>
      <c r="F1771" s="3">
        <v>20</v>
      </c>
      <c r="G1771" s="3">
        <v>4</v>
      </c>
      <c r="H1771" s="8">
        <f t="shared" si="351"/>
        <v>4</v>
      </c>
      <c r="I1771" s="3">
        <v>16</v>
      </c>
      <c r="J1771" s="4">
        <v>0.8</v>
      </c>
      <c r="K1771" s="2" t="str">
        <f t="shared" si="352"/>
        <v>Thursday</v>
      </c>
      <c r="L1771" s="5">
        <f t="shared" si="353"/>
        <v>43695</v>
      </c>
      <c r="M1771" s="2" t="str">
        <f t="shared" si="354"/>
        <v>Sunday</v>
      </c>
      <c r="N1771" s="2" t="str">
        <f t="shared" si="355"/>
        <v>Monday</v>
      </c>
      <c r="O1771" s="12">
        <f t="shared" si="356"/>
        <v>0</v>
      </c>
      <c r="P1771" s="11" t="str">
        <f t="shared" si="357"/>
        <v>Low Cost per Unit</v>
      </c>
      <c r="Q1771" s="12">
        <f t="shared" si="358"/>
        <v>0</v>
      </c>
      <c r="R1771" s="12">
        <f t="shared" si="359"/>
        <v>0</v>
      </c>
      <c r="S1771" s="12">
        <f t="shared" si="360"/>
        <v>0</v>
      </c>
      <c r="T1771" s="12">
        <f t="shared" si="361"/>
        <v>0</v>
      </c>
      <c r="U1771" s="12">
        <f t="shared" si="362"/>
        <v>0</v>
      </c>
      <c r="V1771" s="13" t="str">
        <f t="shared" ca="1" si="363"/>
        <v>Greater Than 8 Weeks Old</v>
      </c>
    </row>
    <row r="1772" spans="1:22" x14ac:dyDescent="0.45">
      <c r="A1772" s="2" t="s">
        <v>48</v>
      </c>
      <c r="B1772" s="5">
        <v>43692</v>
      </c>
      <c r="C1772" s="5" t="s">
        <v>378</v>
      </c>
      <c r="D1772" s="5" t="s">
        <v>379</v>
      </c>
      <c r="E1772" s="6">
        <v>15</v>
      </c>
      <c r="F1772" s="3">
        <v>599.85</v>
      </c>
      <c r="G1772" s="3">
        <v>198.6</v>
      </c>
      <c r="H1772" s="8">
        <f t="shared" si="351"/>
        <v>13.24</v>
      </c>
      <c r="I1772" s="3">
        <v>401.25</v>
      </c>
      <c r="J1772" s="4">
        <v>0.67</v>
      </c>
      <c r="K1772" s="2" t="str">
        <f t="shared" si="352"/>
        <v>Thursday</v>
      </c>
      <c r="L1772" s="5">
        <f t="shared" si="353"/>
        <v>43695</v>
      </c>
      <c r="M1772" s="2" t="str">
        <f t="shared" si="354"/>
        <v>Sunday</v>
      </c>
      <c r="N1772" s="2" t="str">
        <f t="shared" si="355"/>
        <v>Monday</v>
      </c>
      <c r="O1772" s="12">
        <f t="shared" si="356"/>
        <v>0</v>
      </c>
      <c r="P1772" s="11" t="str">
        <f t="shared" si="357"/>
        <v>Low Cost per Unit</v>
      </c>
      <c r="Q1772" s="12">
        <f t="shared" si="358"/>
        <v>0</v>
      </c>
      <c r="R1772" s="12">
        <f t="shared" si="359"/>
        <v>17.9955</v>
      </c>
      <c r="S1772" s="12">
        <f t="shared" si="360"/>
        <v>0</v>
      </c>
      <c r="T1772" s="12">
        <f t="shared" si="361"/>
        <v>0</v>
      </c>
      <c r="U1772" s="12">
        <f t="shared" si="362"/>
        <v>0</v>
      </c>
      <c r="V1772" s="13" t="str">
        <f t="shared" ca="1" si="363"/>
        <v>Greater Than 8 Weeks Old</v>
      </c>
    </row>
    <row r="1773" spans="1:22" x14ac:dyDescent="0.45">
      <c r="A1773" s="2" t="s">
        <v>185</v>
      </c>
      <c r="B1773" s="5">
        <v>43692</v>
      </c>
      <c r="C1773" s="5" t="s">
        <v>378</v>
      </c>
      <c r="D1773" s="5" t="s">
        <v>379</v>
      </c>
      <c r="E1773" s="6">
        <v>1</v>
      </c>
      <c r="F1773" s="3">
        <v>129</v>
      </c>
      <c r="G1773" s="3">
        <v>40.17</v>
      </c>
      <c r="H1773" s="8">
        <f t="shared" si="351"/>
        <v>40.17</v>
      </c>
      <c r="I1773" s="3">
        <v>88.83</v>
      </c>
      <c r="J1773" s="4">
        <v>0.69</v>
      </c>
      <c r="K1773" s="2" t="str">
        <f t="shared" si="352"/>
        <v>Thursday</v>
      </c>
      <c r="L1773" s="5">
        <f t="shared" si="353"/>
        <v>43695</v>
      </c>
      <c r="M1773" s="2" t="str">
        <f t="shared" si="354"/>
        <v>Sunday</v>
      </c>
      <c r="N1773" s="2" t="str">
        <f t="shared" si="355"/>
        <v>Monday</v>
      </c>
      <c r="O1773" s="12">
        <f t="shared" si="356"/>
        <v>0</v>
      </c>
      <c r="P1773" s="11" t="str">
        <f t="shared" si="357"/>
        <v>High Cost per Unit</v>
      </c>
      <c r="Q1773" s="12">
        <f t="shared" si="358"/>
        <v>0</v>
      </c>
      <c r="R1773" s="12">
        <f t="shared" si="359"/>
        <v>0</v>
      </c>
      <c r="S1773" s="12">
        <f t="shared" si="360"/>
        <v>0</v>
      </c>
      <c r="T1773" s="12">
        <f t="shared" si="361"/>
        <v>0</v>
      </c>
      <c r="U1773" s="12">
        <f t="shared" si="362"/>
        <v>0</v>
      </c>
      <c r="V1773" s="13" t="str">
        <f t="shared" ca="1" si="363"/>
        <v>Greater Than 8 Weeks Old</v>
      </c>
    </row>
    <row r="1774" spans="1:22" x14ac:dyDescent="0.45">
      <c r="A1774" s="2" t="s">
        <v>108</v>
      </c>
      <c r="B1774" s="5">
        <v>43692</v>
      </c>
      <c r="C1774" s="5" t="s">
        <v>369</v>
      </c>
      <c r="D1774" s="5" t="s">
        <v>394</v>
      </c>
      <c r="E1774" s="6">
        <v>1</v>
      </c>
      <c r="F1774" s="3">
        <v>69</v>
      </c>
      <c r="G1774" s="3">
        <v>15</v>
      </c>
      <c r="H1774" s="8">
        <f t="shared" si="351"/>
        <v>15</v>
      </c>
      <c r="I1774" s="3">
        <v>54</v>
      </c>
      <c r="J1774" s="4">
        <v>0.78</v>
      </c>
      <c r="K1774" s="2" t="str">
        <f t="shared" si="352"/>
        <v>Thursday</v>
      </c>
      <c r="L1774" s="5">
        <f t="shared" si="353"/>
        <v>43695</v>
      </c>
      <c r="M1774" s="2" t="str">
        <f t="shared" si="354"/>
        <v>Sunday</v>
      </c>
      <c r="N1774" s="2" t="str">
        <f t="shared" si="355"/>
        <v>Monday</v>
      </c>
      <c r="O1774" s="12">
        <f t="shared" si="356"/>
        <v>0</v>
      </c>
      <c r="P1774" s="11" t="str">
        <f t="shared" si="357"/>
        <v>Low Cost per Unit</v>
      </c>
      <c r="Q1774" s="12">
        <f t="shared" si="358"/>
        <v>0</v>
      </c>
      <c r="R1774" s="12">
        <f t="shared" si="359"/>
        <v>0</v>
      </c>
      <c r="S1774" s="12">
        <f t="shared" si="360"/>
        <v>0</v>
      </c>
      <c r="T1774" s="12">
        <f t="shared" si="361"/>
        <v>0</v>
      </c>
      <c r="U1774" s="12">
        <f t="shared" si="362"/>
        <v>0</v>
      </c>
      <c r="V1774" s="13" t="str">
        <f t="shared" ca="1" si="363"/>
        <v>Greater Than 8 Weeks Old</v>
      </c>
    </row>
    <row r="1775" spans="1:22" x14ac:dyDescent="0.45">
      <c r="A1775" s="2" t="s">
        <v>304</v>
      </c>
      <c r="B1775" s="5">
        <v>43692</v>
      </c>
      <c r="C1775" s="5" t="s">
        <v>369</v>
      </c>
      <c r="D1775" s="5" t="s">
        <v>394</v>
      </c>
      <c r="E1775" s="6">
        <v>9</v>
      </c>
      <c r="F1775" s="3">
        <v>305.91000000000003</v>
      </c>
      <c r="G1775" s="3">
        <v>135</v>
      </c>
      <c r="H1775" s="8">
        <f t="shared" si="351"/>
        <v>15</v>
      </c>
      <c r="I1775" s="3">
        <v>170.91</v>
      </c>
      <c r="J1775" s="4">
        <v>0.56000000000000005</v>
      </c>
      <c r="K1775" s="2" t="str">
        <f t="shared" si="352"/>
        <v>Thursday</v>
      </c>
      <c r="L1775" s="5">
        <f t="shared" si="353"/>
        <v>43695</v>
      </c>
      <c r="M1775" s="2" t="str">
        <f t="shared" si="354"/>
        <v>Sunday</v>
      </c>
      <c r="N1775" s="2" t="str">
        <f t="shared" si="355"/>
        <v>Monday</v>
      </c>
      <c r="O1775" s="12">
        <f t="shared" si="356"/>
        <v>0</v>
      </c>
      <c r="P1775" s="11" t="str">
        <f t="shared" si="357"/>
        <v>Low Cost per Unit</v>
      </c>
      <c r="Q1775" s="12">
        <f t="shared" si="358"/>
        <v>0</v>
      </c>
      <c r="R1775" s="12">
        <f t="shared" si="359"/>
        <v>9.1773000000000007</v>
      </c>
      <c r="S1775" s="12">
        <f t="shared" si="360"/>
        <v>0</v>
      </c>
      <c r="T1775" s="12">
        <f t="shared" si="361"/>
        <v>0</v>
      </c>
      <c r="U1775" s="12">
        <f t="shared" si="362"/>
        <v>0</v>
      </c>
      <c r="V1775" s="13" t="str">
        <f t="shared" ca="1" si="363"/>
        <v>Greater Than 8 Weeks Old</v>
      </c>
    </row>
    <row r="1776" spans="1:22" x14ac:dyDescent="0.45">
      <c r="A1776" s="2" t="s">
        <v>305</v>
      </c>
      <c r="B1776" s="5">
        <v>43692</v>
      </c>
      <c r="C1776" s="5" t="s">
        <v>371</v>
      </c>
      <c r="D1776" s="5" t="s">
        <v>371</v>
      </c>
      <c r="E1776" s="6">
        <v>1</v>
      </c>
      <c r="F1776" s="3">
        <v>33.99</v>
      </c>
      <c r="G1776" s="3">
        <v>13.5</v>
      </c>
      <c r="H1776" s="8">
        <f t="shared" si="351"/>
        <v>13.5</v>
      </c>
      <c r="I1776" s="3">
        <v>20.49</v>
      </c>
      <c r="J1776" s="4">
        <v>0.6</v>
      </c>
      <c r="K1776" s="2" t="str">
        <f t="shared" si="352"/>
        <v>Thursday</v>
      </c>
      <c r="L1776" s="5">
        <f t="shared" si="353"/>
        <v>43695</v>
      </c>
      <c r="M1776" s="2" t="str">
        <f t="shared" si="354"/>
        <v>Sunday</v>
      </c>
      <c r="N1776" s="2" t="str">
        <f t="shared" si="355"/>
        <v>Monday</v>
      </c>
      <c r="O1776" s="12">
        <f t="shared" si="356"/>
        <v>0</v>
      </c>
      <c r="P1776" s="11" t="str">
        <f t="shared" si="357"/>
        <v>Low Cost per Unit</v>
      </c>
      <c r="Q1776" s="12">
        <f t="shared" si="358"/>
        <v>0</v>
      </c>
      <c r="R1776" s="12">
        <f t="shared" si="359"/>
        <v>0</v>
      </c>
      <c r="S1776" s="12">
        <f t="shared" si="360"/>
        <v>0</v>
      </c>
      <c r="T1776" s="12">
        <f t="shared" si="361"/>
        <v>0</v>
      </c>
      <c r="U1776" s="12">
        <f t="shared" si="362"/>
        <v>0</v>
      </c>
      <c r="V1776" s="13" t="str">
        <f t="shared" ca="1" si="363"/>
        <v>Greater Than 8 Weeks Old</v>
      </c>
    </row>
    <row r="1777" spans="1:22" x14ac:dyDescent="0.45">
      <c r="A1777" s="2" t="s">
        <v>247</v>
      </c>
      <c r="B1777" s="5">
        <v>43692</v>
      </c>
      <c r="C1777" s="5" t="s">
        <v>369</v>
      </c>
      <c r="D1777" s="5" t="s">
        <v>389</v>
      </c>
      <c r="E1777" s="6">
        <v>1</v>
      </c>
      <c r="F1777" s="3">
        <v>299.99</v>
      </c>
      <c r="G1777" s="3">
        <v>135</v>
      </c>
      <c r="H1777" s="8">
        <f t="shared" si="351"/>
        <v>135</v>
      </c>
      <c r="I1777" s="3">
        <v>164.99</v>
      </c>
      <c r="J1777" s="4">
        <v>0.55000000000000004</v>
      </c>
      <c r="K1777" s="2" t="str">
        <f t="shared" si="352"/>
        <v>Thursday</v>
      </c>
      <c r="L1777" s="5">
        <f t="shared" si="353"/>
        <v>43695</v>
      </c>
      <c r="M1777" s="2" t="str">
        <f t="shared" si="354"/>
        <v>Sunday</v>
      </c>
      <c r="N1777" s="2" t="str">
        <f t="shared" si="355"/>
        <v>Monday</v>
      </c>
      <c r="O1777" s="12">
        <f t="shared" si="356"/>
        <v>0</v>
      </c>
      <c r="P1777" s="11" t="str">
        <f t="shared" si="357"/>
        <v>High Cost per Unit</v>
      </c>
      <c r="Q1777" s="12">
        <f t="shared" si="358"/>
        <v>0</v>
      </c>
      <c r="R1777" s="12">
        <f t="shared" si="359"/>
        <v>0</v>
      </c>
      <c r="S1777" s="12">
        <f t="shared" si="360"/>
        <v>0</v>
      </c>
      <c r="T1777" s="12">
        <f t="shared" si="361"/>
        <v>0</v>
      </c>
      <c r="U1777" s="12">
        <f t="shared" si="362"/>
        <v>0</v>
      </c>
      <c r="V1777" s="13" t="str">
        <f t="shared" ca="1" si="363"/>
        <v>Greater Than 8 Weeks Old</v>
      </c>
    </row>
    <row r="1778" spans="1:22" x14ac:dyDescent="0.45">
      <c r="A1778" s="2" t="s">
        <v>165</v>
      </c>
      <c r="B1778" s="5">
        <v>43692</v>
      </c>
      <c r="C1778" s="5" t="s">
        <v>375</v>
      </c>
      <c r="D1778" s="5" t="s">
        <v>382</v>
      </c>
      <c r="E1778" s="6">
        <v>2</v>
      </c>
      <c r="F1778" s="3">
        <v>44</v>
      </c>
      <c r="G1778" s="3">
        <v>6.4</v>
      </c>
      <c r="H1778" s="8">
        <f t="shared" si="351"/>
        <v>3.2</v>
      </c>
      <c r="I1778" s="3">
        <v>37.6</v>
      </c>
      <c r="J1778" s="4">
        <v>0.85</v>
      </c>
      <c r="K1778" s="2" t="str">
        <f t="shared" si="352"/>
        <v>Thursday</v>
      </c>
      <c r="L1778" s="5">
        <f t="shared" si="353"/>
        <v>43695</v>
      </c>
      <c r="M1778" s="2" t="str">
        <f t="shared" si="354"/>
        <v>Sunday</v>
      </c>
      <c r="N1778" s="2" t="str">
        <f t="shared" si="355"/>
        <v>Monday</v>
      </c>
      <c r="O1778" s="12">
        <f t="shared" si="356"/>
        <v>0</v>
      </c>
      <c r="P1778" s="11" t="str">
        <f t="shared" si="357"/>
        <v>Low Cost per Unit</v>
      </c>
      <c r="Q1778" s="12">
        <f t="shared" si="358"/>
        <v>0</v>
      </c>
      <c r="R1778" s="12">
        <f t="shared" si="359"/>
        <v>1.3199999999999998</v>
      </c>
      <c r="S1778" s="12">
        <f t="shared" si="360"/>
        <v>0</v>
      </c>
      <c r="T1778" s="12">
        <f t="shared" si="361"/>
        <v>0</v>
      </c>
      <c r="U1778" s="12">
        <f t="shared" si="362"/>
        <v>0</v>
      </c>
      <c r="V1778" s="13" t="str">
        <f t="shared" ca="1" si="363"/>
        <v>Greater Than 8 Weeks Old</v>
      </c>
    </row>
    <row r="1779" spans="1:22" x14ac:dyDescent="0.45">
      <c r="A1779" s="2" t="s">
        <v>307</v>
      </c>
      <c r="B1779" s="5">
        <v>43692</v>
      </c>
      <c r="C1779" s="5" t="s">
        <v>386</v>
      </c>
      <c r="D1779" s="5" t="s">
        <v>395</v>
      </c>
      <c r="E1779" s="6">
        <v>11</v>
      </c>
      <c r="F1779" s="3">
        <v>98.89</v>
      </c>
      <c r="G1779" s="3">
        <v>77</v>
      </c>
      <c r="H1779" s="8">
        <f t="shared" si="351"/>
        <v>7</v>
      </c>
      <c r="I1779" s="3">
        <v>21.89</v>
      </c>
      <c r="J1779" s="4">
        <v>0.22</v>
      </c>
      <c r="K1779" s="2" t="str">
        <f t="shared" si="352"/>
        <v>Thursday</v>
      </c>
      <c r="L1779" s="5">
        <f t="shared" si="353"/>
        <v>43695</v>
      </c>
      <c r="M1779" s="2" t="str">
        <f t="shared" si="354"/>
        <v>Sunday</v>
      </c>
      <c r="N1779" s="2" t="str">
        <f t="shared" si="355"/>
        <v>Monday</v>
      </c>
      <c r="O1779" s="12">
        <f t="shared" si="356"/>
        <v>0</v>
      </c>
      <c r="P1779" s="11" t="str">
        <f t="shared" si="357"/>
        <v>Low Cost per Unit</v>
      </c>
      <c r="Q1779" s="12">
        <f t="shared" si="358"/>
        <v>0</v>
      </c>
      <c r="R1779" s="12">
        <f t="shared" si="359"/>
        <v>2.9666999999999999</v>
      </c>
      <c r="S1779" s="12">
        <f t="shared" si="360"/>
        <v>0</v>
      </c>
      <c r="T1779" s="12">
        <f t="shared" si="361"/>
        <v>0</v>
      </c>
      <c r="U1779" s="12">
        <f t="shared" si="362"/>
        <v>0</v>
      </c>
      <c r="V1779" s="13" t="str">
        <f t="shared" ca="1" si="363"/>
        <v>Greater Than 8 Weeks Old</v>
      </c>
    </row>
    <row r="1780" spans="1:22" x14ac:dyDescent="0.45">
      <c r="A1780" s="2" t="s">
        <v>112</v>
      </c>
      <c r="B1780" s="5">
        <v>43692</v>
      </c>
      <c r="C1780" s="5" t="s">
        <v>386</v>
      </c>
      <c r="D1780" s="5" t="s">
        <v>395</v>
      </c>
      <c r="E1780" s="6">
        <v>2</v>
      </c>
      <c r="F1780" s="3">
        <v>50</v>
      </c>
      <c r="G1780" s="3">
        <v>9.5</v>
      </c>
      <c r="H1780" s="8">
        <f t="shared" si="351"/>
        <v>4.75</v>
      </c>
      <c r="I1780" s="3">
        <v>40.5</v>
      </c>
      <c r="J1780" s="4">
        <v>0.81</v>
      </c>
      <c r="K1780" s="2" t="str">
        <f t="shared" si="352"/>
        <v>Thursday</v>
      </c>
      <c r="L1780" s="5">
        <f t="shared" si="353"/>
        <v>43695</v>
      </c>
      <c r="M1780" s="2" t="str">
        <f t="shared" si="354"/>
        <v>Sunday</v>
      </c>
      <c r="N1780" s="2" t="str">
        <f t="shared" si="355"/>
        <v>Monday</v>
      </c>
      <c r="O1780" s="12">
        <f t="shared" si="356"/>
        <v>0</v>
      </c>
      <c r="P1780" s="11" t="str">
        <f t="shared" si="357"/>
        <v>Low Cost per Unit</v>
      </c>
      <c r="Q1780" s="12">
        <f t="shared" si="358"/>
        <v>0</v>
      </c>
      <c r="R1780" s="12">
        <f t="shared" si="359"/>
        <v>1.5</v>
      </c>
      <c r="S1780" s="12">
        <f t="shared" si="360"/>
        <v>0</v>
      </c>
      <c r="T1780" s="12">
        <f t="shared" si="361"/>
        <v>0</v>
      </c>
      <c r="U1780" s="12">
        <f t="shared" si="362"/>
        <v>0</v>
      </c>
      <c r="V1780" s="13" t="str">
        <f t="shared" ca="1" si="363"/>
        <v>Greater Than 8 Weeks Old</v>
      </c>
    </row>
    <row r="1781" spans="1:22" x14ac:dyDescent="0.45">
      <c r="A1781" s="2" t="s">
        <v>51</v>
      </c>
      <c r="B1781" s="5">
        <v>43692</v>
      </c>
      <c r="C1781" s="5" t="s">
        <v>375</v>
      </c>
      <c r="D1781" s="5" t="s">
        <v>382</v>
      </c>
      <c r="E1781" s="6">
        <v>2</v>
      </c>
      <c r="F1781" s="3">
        <v>198</v>
      </c>
      <c r="G1781" s="3">
        <v>48</v>
      </c>
      <c r="H1781" s="8">
        <f t="shared" si="351"/>
        <v>24</v>
      </c>
      <c r="I1781" s="3">
        <v>150</v>
      </c>
      <c r="J1781" s="4">
        <v>0.76</v>
      </c>
      <c r="K1781" s="2" t="str">
        <f t="shared" si="352"/>
        <v>Thursday</v>
      </c>
      <c r="L1781" s="5">
        <f t="shared" si="353"/>
        <v>43695</v>
      </c>
      <c r="M1781" s="2" t="str">
        <f t="shared" si="354"/>
        <v>Sunday</v>
      </c>
      <c r="N1781" s="2" t="str">
        <f t="shared" si="355"/>
        <v>Monday</v>
      </c>
      <c r="O1781" s="12">
        <f t="shared" si="356"/>
        <v>0</v>
      </c>
      <c r="P1781" s="11" t="str">
        <f t="shared" si="357"/>
        <v>High Cost per Unit</v>
      </c>
      <c r="Q1781" s="12">
        <f t="shared" si="358"/>
        <v>0</v>
      </c>
      <c r="R1781" s="12">
        <f t="shared" si="359"/>
        <v>5.9399999999999995</v>
      </c>
      <c r="S1781" s="12">
        <f t="shared" si="360"/>
        <v>0</v>
      </c>
      <c r="T1781" s="12">
        <f t="shared" si="361"/>
        <v>0</v>
      </c>
      <c r="U1781" s="12">
        <f t="shared" si="362"/>
        <v>0</v>
      </c>
      <c r="V1781" s="13" t="str">
        <f t="shared" ca="1" si="363"/>
        <v>Greater Than 8 Weeks Old</v>
      </c>
    </row>
    <row r="1782" spans="1:22" x14ac:dyDescent="0.45">
      <c r="A1782" s="2" t="s">
        <v>113</v>
      </c>
      <c r="B1782" s="5">
        <v>43692</v>
      </c>
      <c r="C1782" s="5" t="s">
        <v>383</v>
      </c>
      <c r="D1782" s="5" t="s">
        <v>384</v>
      </c>
      <c r="E1782" s="6">
        <v>1</v>
      </c>
      <c r="F1782" s="3">
        <v>13</v>
      </c>
      <c r="G1782" s="3">
        <v>1.85</v>
      </c>
      <c r="H1782" s="8">
        <f t="shared" si="351"/>
        <v>1.85</v>
      </c>
      <c r="I1782" s="3">
        <v>11.15</v>
      </c>
      <c r="J1782" s="4">
        <v>0.86</v>
      </c>
      <c r="K1782" s="2" t="str">
        <f t="shared" si="352"/>
        <v>Thursday</v>
      </c>
      <c r="L1782" s="5">
        <f t="shared" si="353"/>
        <v>43695</v>
      </c>
      <c r="M1782" s="2" t="str">
        <f t="shared" si="354"/>
        <v>Sunday</v>
      </c>
      <c r="N1782" s="2" t="str">
        <f t="shared" si="355"/>
        <v>Monday</v>
      </c>
      <c r="O1782" s="12">
        <f t="shared" si="356"/>
        <v>0</v>
      </c>
      <c r="P1782" s="11" t="str">
        <f t="shared" si="357"/>
        <v>Low Cost per Unit</v>
      </c>
      <c r="Q1782" s="12">
        <f t="shared" si="358"/>
        <v>0</v>
      </c>
      <c r="R1782" s="12">
        <f t="shared" si="359"/>
        <v>0</v>
      </c>
      <c r="S1782" s="12">
        <f t="shared" si="360"/>
        <v>0</v>
      </c>
      <c r="T1782" s="12">
        <f t="shared" si="361"/>
        <v>0</v>
      </c>
      <c r="U1782" s="12">
        <f t="shared" si="362"/>
        <v>0</v>
      </c>
      <c r="V1782" s="13" t="str">
        <f t="shared" ca="1" si="363"/>
        <v>Greater Than 8 Weeks Old</v>
      </c>
    </row>
    <row r="1783" spans="1:22" x14ac:dyDescent="0.45">
      <c r="A1783" s="2" t="s">
        <v>224</v>
      </c>
      <c r="B1783" s="5">
        <v>43692</v>
      </c>
      <c r="C1783" s="5" t="s">
        <v>383</v>
      </c>
      <c r="D1783" s="5" t="s">
        <v>384</v>
      </c>
      <c r="E1783" s="6">
        <v>3</v>
      </c>
      <c r="F1783" s="3">
        <v>57</v>
      </c>
      <c r="G1783" s="3">
        <v>18</v>
      </c>
      <c r="H1783" s="8">
        <f t="shared" si="351"/>
        <v>6</v>
      </c>
      <c r="I1783" s="3">
        <v>39</v>
      </c>
      <c r="J1783" s="4">
        <v>0.68</v>
      </c>
      <c r="K1783" s="2" t="str">
        <f t="shared" si="352"/>
        <v>Thursday</v>
      </c>
      <c r="L1783" s="5">
        <f t="shared" si="353"/>
        <v>43695</v>
      </c>
      <c r="M1783" s="2" t="str">
        <f t="shared" si="354"/>
        <v>Sunday</v>
      </c>
      <c r="N1783" s="2" t="str">
        <f t="shared" si="355"/>
        <v>Monday</v>
      </c>
      <c r="O1783" s="12">
        <f t="shared" si="356"/>
        <v>0</v>
      </c>
      <c r="P1783" s="11" t="str">
        <f t="shared" si="357"/>
        <v>Low Cost per Unit</v>
      </c>
      <c r="Q1783" s="12">
        <f t="shared" si="358"/>
        <v>0</v>
      </c>
      <c r="R1783" s="12">
        <f t="shared" si="359"/>
        <v>1.71</v>
      </c>
      <c r="S1783" s="12">
        <f t="shared" si="360"/>
        <v>0</v>
      </c>
      <c r="T1783" s="12">
        <f t="shared" si="361"/>
        <v>0</v>
      </c>
      <c r="U1783" s="12">
        <f t="shared" si="362"/>
        <v>0</v>
      </c>
      <c r="V1783" s="13" t="str">
        <f t="shared" ca="1" si="363"/>
        <v>Greater Than 8 Weeks Old</v>
      </c>
    </row>
    <row r="1784" spans="1:22" x14ac:dyDescent="0.45">
      <c r="A1784" s="2" t="s">
        <v>262</v>
      </c>
      <c r="B1784" s="5">
        <v>43692</v>
      </c>
      <c r="C1784" s="5" t="s">
        <v>383</v>
      </c>
      <c r="D1784" s="5" t="s">
        <v>384</v>
      </c>
      <c r="E1784" s="6">
        <v>3</v>
      </c>
      <c r="F1784" s="3">
        <v>29.97</v>
      </c>
      <c r="G1784" s="3">
        <v>13.2</v>
      </c>
      <c r="H1784" s="8">
        <f t="shared" si="351"/>
        <v>4.3999999999999995</v>
      </c>
      <c r="I1784" s="3">
        <v>16.77</v>
      </c>
      <c r="J1784" s="4">
        <v>0.56000000000000005</v>
      </c>
      <c r="K1784" s="2" t="str">
        <f t="shared" si="352"/>
        <v>Thursday</v>
      </c>
      <c r="L1784" s="5">
        <f t="shared" si="353"/>
        <v>43695</v>
      </c>
      <c r="M1784" s="2" t="str">
        <f t="shared" si="354"/>
        <v>Sunday</v>
      </c>
      <c r="N1784" s="2" t="str">
        <f t="shared" si="355"/>
        <v>Monday</v>
      </c>
      <c r="O1784" s="12">
        <f t="shared" si="356"/>
        <v>0</v>
      </c>
      <c r="P1784" s="11" t="str">
        <f t="shared" si="357"/>
        <v>Low Cost per Unit</v>
      </c>
      <c r="Q1784" s="12">
        <f t="shared" si="358"/>
        <v>0</v>
      </c>
      <c r="R1784" s="12">
        <f t="shared" si="359"/>
        <v>0.8990999999999999</v>
      </c>
      <c r="S1784" s="12">
        <f t="shared" si="360"/>
        <v>0</v>
      </c>
      <c r="T1784" s="12">
        <f t="shared" si="361"/>
        <v>0</v>
      </c>
      <c r="U1784" s="12">
        <f t="shared" si="362"/>
        <v>0</v>
      </c>
      <c r="V1784" s="13" t="str">
        <f t="shared" ca="1" si="363"/>
        <v>Greater Than 8 Weeks Old</v>
      </c>
    </row>
    <row r="1785" spans="1:22" x14ac:dyDescent="0.45">
      <c r="A1785" s="2" t="s">
        <v>249</v>
      </c>
      <c r="B1785" s="5">
        <v>43692</v>
      </c>
      <c r="C1785" s="5" t="s">
        <v>383</v>
      </c>
      <c r="D1785" s="5" t="s">
        <v>384</v>
      </c>
      <c r="E1785" s="6">
        <v>6</v>
      </c>
      <c r="F1785" s="3">
        <v>54</v>
      </c>
      <c r="G1785" s="3">
        <v>18</v>
      </c>
      <c r="H1785" s="8">
        <f t="shared" si="351"/>
        <v>3</v>
      </c>
      <c r="I1785" s="3">
        <v>36</v>
      </c>
      <c r="J1785" s="4">
        <v>0.67</v>
      </c>
      <c r="K1785" s="2" t="str">
        <f t="shared" si="352"/>
        <v>Thursday</v>
      </c>
      <c r="L1785" s="5">
        <f t="shared" si="353"/>
        <v>43695</v>
      </c>
      <c r="M1785" s="2" t="str">
        <f t="shared" si="354"/>
        <v>Sunday</v>
      </c>
      <c r="N1785" s="2" t="str">
        <f t="shared" si="355"/>
        <v>Monday</v>
      </c>
      <c r="O1785" s="12">
        <f t="shared" si="356"/>
        <v>0</v>
      </c>
      <c r="P1785" s="11" t="str">
        <f t="shared" si="357"/>
        <v>Low Cost per Unit</v>
      </c>
      <c r="Q1785" s="12">
        <f t="shared" si="358"/>
        <v>0</v>
      </c>
      <c r="R1785" s="12">
        <f t="shared" si="359"/>
        <v>1.6199999999999999</v>
      </c>
      <c r="S1785" s="12">
        <f t="shared" si="360"/>
        <v>0</v>
      </c>
      <c r="T1785" s="12">
        <f t="shared" si="361"/>
        <v>0</v>
      </c>
      <c r="U1785" s="12">
        <f t="shared" si="362"/>
        <v>0</v>
      </c>
      <c r="V1785" s="13" t="str">
        <f t="shared" ca="1" si="363"/>
        <v>Greater Than 8 Weeks Old</v>
      </c>
    </row>
    <row r="1786" spans="1:22" x14ac:dyDescent="0.45">
      <c r="A1786" s="2" t="s">
        <v>116</v>
      </c>
      <c r="B1786" s="5">
        <v>43692</v>
      </c>
      <c r="C1786" s="5" t="s">
        <v>378</v>
      </c>
      <c r="D1786" s="5" t="s">
        <v>397</v>
      </c>
      <c r="E1786" s="6">
        <v>10</v>
      </c>
      <c r="F1786" s="3">
        <v>71.91</v>
      </c>
      <c r="G1786" s="3">
        <v>27.8</v>
      </c>
      <c r="H1786" s="8">
        <f t="shared" si="351"/>
        <v>2.7800000000000002</v>
      </c>
      <c r="I1786" s="3">
        <v>44.11</v>
      </c>
      <c r="J1786" s="4">
        <v>0.61</v>
      </c>
      <c r="K1786" s="2" t="str">
        <f t="shared" si="352"/>
        <v>Thursday</v>
      </c>
      <c r="L1786" s="5">
        <f t="shared" si="353"/>
        <v>43695</v>
      </c>
      <c r="M1786" s="2" t="str">
        <f t="shared" si="354"/>
        <v>Sunday</v>
      </c>
      <c r="N1786" s="2" t="str">
        <f t="shared" si="355"/>
        <v>Monday</v>
      </c>
      <c r="O1786" s="12">
        <f t="shared" si="356"/>
        <v>0</v>
      </c>
      <c r="P1786" s="11" t="str">
        <f t="shared" si="357"/>
        <v>Low Cost per Unit</v>
      </c>
      <c r="Q1786" s="12">
        <f t="shared" si="358"/>
        <v>0</v>
      </c>
      <c r="R1786" s="12">
        <f t="shared" si="359"/>
        <v>2.1572999999999998</v>
      </c>
      <c r="S1786" s="12">
        <f t="shared" si="360"/>
        <v>0</v>
      </c>
      <c r="T1786" s="12">
        <f t="shared" si="361"/>
        <v>0</v>
      </c>
      <c r="U1786" s="12">
        <f t="shared" si="362"/>
        <v>0</v>
      </c>
      <c r="V1786" s="13" t="str">
        <f t="shared" ca="1" si="363"/>
        <v>Greater Than 8 Weeks Old</v>
      </c>
    </row>
    <row r="1787" spans="1:22" x14ac:dyDescent="0.45">
      <c r="A1787" s="2" t="s">
        <v>62</v>
      </c>
      <c r="B1787" s="5">
        <v>43692</v>
      </c>
      <c r="C1787" s="5" t="s">
        <v>383</v>
      </c>
      <c r="D1787" s="5" t="s">
        <v>398</v>
      </c>
      <c r="E1787" s="6">
        <v>1</v>
      </c>
      <c r="F1787" s="3">
        <v>32</v>
      </c>
      <c r="G1787" s="3">
        <v>11.2</v>
      </c>
      <c r="H1787" s="8">
        <f t="shared" si="351"/>
        <v>11.2</v>
      </c>
      <c r="I1787" s="3">
        <v>20.8</v>
      </c>
      <c r="J1787" s="4">
        <v>0.65</v>
      </c>
      <c r="K1787" s="2" t="str">
        <f t="shared" si="352"/>
        <v>Thursday</v>
      </c>
      <c r="L1787" s="5">
        <f t="shared" si="353"/>
        <v>43695</v>
      </c>
      <c r="M1787" s="2" t="str">
        <f t="shared" si="354"/>
        <v>Sunday</v>
      </c>
      <c r="N1787" s="2" t="str">
        <f t="shared" si="355"/>
        <v>Monday</v>
      </c>
      <c r="O1787" s="12">
        <f t="shared" si="356"/>
        <v>0</v>
      </c>
      <c r="P1787" s="11" t="str">
        <f t="shared" si="357"/>
        <v>Low Cost per Unit</v>
      </c>
      <c r="Q1787" s="12">
        <f t="shared" si="358"/>
        <v>0</v>
      </c>
      <c r="R1787" s="12">
        <f t="shared" si="359"/>
        <v>0</v>
      </c>
      <c r="S1787" s="12">
        <f t="shared" si="360"/>
        <v>0</v>
      </c>
      <c r="T1787" s="12">
        <f t="shared" si="361"/>
        <v>0</v>
      </c>
      <c r="U1787" s="12">
        <f t="shared" si="362"/>
        <v>0</v>
      </c>
      <c r="V1787" s="13" t="str">
        <f t="shared" ca="1" si="363"/>
        <v>Greater Than 8 Weeks Old</v>
      </c>
    </row>
    <row r="1788" spans="1:22" x14ac:dyDescent="0.45">
      <c r="A1788" s="2" t="s">
        <v>225</v>
      </c>
      <c r="B1788" s="5">
        <v>43692</v>
      </c>
      <c r="C1788" s="5" t="s">
        <v>383</v>
      </c>
      <c r="D1788" s="5" t="s">
        <v>398</v>
      </c>
      <c r="E1788" s="6">
        <v>1</v>
      </c>
      <c r="F1788" s="3">
        <v>69</v>
      </c>
      <c r="G1788" s="3">
        <v>31.25</v>
      </c>
      <c r="H1788" s="8">
        <f t="shared" si="351"/>
        <v>31.25</v>
      </c>
      <c r="I1788" s="3">
        <v>37.75</v>
      </c>
      <c r="J1788" s="4">
        <v>0.55000000000000004</v>
      </c>
      <c r="K1788" s="2" t="str">
        <f t="shared" si="352"/>
        <v>Thursday</v>
      </c>
      <c r="L1788" s="5">
        <f t="shared" si="353"/>
        <v>43695</v>
      </c>
      <c r="M1788" s="2" t="str">
        <f t="shared" si="354"/>
        <v>Sunday</v>
      </c>
      <c r="N1788" s="2" t="str">
        <f t="shared" si="355"/>
        <v>Monday</v>
      </c>
      <c r="O1788" s="12">
        <f t="shared" si="356"/>
        <v>0</v>
      </c>
      <c r="P1788" s="11" t="str">
        <f t="shared" si="357"/>
        <v>High Cost per Unit</v>
      </c>
      <c r="Q1788" s="12">
        <f t="shared" si="358"/>
        <v>0</v>
      </c>
      <c r="R1788" s="12">
        <f t="shared" si="359"/>
        <v>0</v>
      </c>
      <c r="S1788" s="12">
        <f t="shared" si="360"/>
        <v>0</v>
      </c>
      <c r="T1788" s="12">
        <f t="shared" si="361"/>
        <v>0</v>
      </c>
      <c r="U1788" s="12">
        <f t="shared" si="362"/>
        <v>0</v>
      </c>
      <c r="V1788" s="13" t="str">
        <f t="shared" ca="1" si="363"/>
        <v>Greater Than 8 Weeks Old</v>
      </c>
    </row>
    <row r="1789" spans="1:22" x14ac:dyDescent="0.45">
      <c r="A1789" s="2" t="s">
        <v>166</v>
      </c>
      <c r="B1789" s="5">
        <v>43692</v>
      </c>
      <c r="C1789" s="5" t="s">
        <v>369</v>
      </c>
      <c r="D1789" s="5" t="s">
        <v>372</v>
      </c>
      <c r="E1789" s="6">
        <v>2</v>
      </c>
      <c r="F1789" s="3">
        <v>70</v>
      </c>
      <c r="G1789" s="3">
        <v>19.899999999999999</v>
      </c>
      <c r="H1789" s="8">
        <f t="shared" si="351"/>
        <v>9.9499999999999993</v>
      </c>
      <c r="I1789" s="3">
        <v>50.1</v>
      </c>
      <c r="J1789" s="4">
        <v>0.72</v>
      </c>
      <c r="K1789" s="2" t="str">
        <f t="shared" si="352"/>
        <v>Thursday</v>
      </c>
      <c r="L1789" s="5">
        <f t="shared" si="353"/>
        <v>43695</v>
      </c>
      <c r="M1789" s="2" t="str">
        <f t="shared" si="354"/>
        <v>Sunday</v>
      </c>
      <c r="N1789" s="2" t="str">
        <f t="shared" si="355"/>
        <v>Monday</v>
      </c>
      <c r="O1789" s="12">
        <f t="shared" si="356"/>
        <v>0</v>
      </c>
      <c r="P1789" s="11" t="str">
        <f t="shared" si="357"/>
        <v>Low Cost per Unit</v>
      </c>
      <c r="Q1789" s="12">
        <f t="shared" si="358"/>
        <v>0</v>
      </c>
      <c r="R1789" s="12">
        <f t="shared" si="359"/>
        <v>2.1</v>
      </c>
      <c r="S1789" s="12">
        <f t="shared" si="360"/>
        <v>0</v>
      </c>
      <c r="T1789" s="12">
        <f t="shared" si="361"/>
        <v>0</v>
      </c>
      <c r="U1789" s="12">
        <f t="shared" si="362"/>
        <v>0</v>
      </c>
      <c r="V1789" s="13" t="str">
        <f t="shared" ca="1" si="363"/>
        <v>Greater Than 8 Weeks Old</v>
      </c>
    </row>
    <row r="1790" spans="1:22" x14ac:dyDescent="0.45">
      <c r="A1790" s="2" t="s">
        <v>251</v>
      </c>
      <c r="B1790" s="5">
        <v>43692</v>
      </c>
      <c r="C1790" s="5" t="s">
        <v>383</v>
      </c>
      <c r="D1790" s="5" t="s">
        <v>384</v>
      </c>
      <c r="E1790" s="6">
        <v>4</v>
      </c>
      <c r="F1790" s="3">
        <v>76</v>
      </c>
      <c r="G1790" s="3">
        <v>38</v>
      </c>
      <c r="H1790" s="8">
        <f t="shared" si="351"/>
        <v>9.5</v>
      </c>
      <c r="I1790" s="3">
        <v>38</v>
      </c>
      <c r="J1790" s="4">
        <v>0.5</v>
      </c>
      <c r="K1790" s="2" t="str">
        <f t="shared" si="352"/>
        <v>Thursday</v>
      </c>
      <c r="L1790" s="5">
        <f t="shared" si="353"/>
        <v>43695</v>
      </c>
      <c r="M1790" s="2" t="str">
        <f t="shared" si="354"/>
        <v>Sunday</v>
      </c>
      <c r="N1790" s="2" t="str">
        <f t="shared" si="355"/>
        <v>Monday</v>
      </c>
      <c r="O1790" s="12">
        <f t="shared" si="356"/>
        <v>0</v>
      </c>
      <c r="P1790" s="11" t="str">
        <f t="shared" si="357"/>
        <v>Low Cost per Unit</v>
      </c>
      <c r="Q1790" s="12">
        <f t="shared" si="358"/>
        <v>0</v>
      </c>
      <c r="R1790" s="12">
        <f t="shared" si="359"/>
        <v>2.2799999999999998</v>
      </c>
      <c r="S1790" s="12">
        <f t="shared" si="360"/>
        <v>0</v>
      </c>
      <c r="T1790" s="12">
        <f t="shared" si="361"/>
        <v>0</v>
      </c>
      <c r="U1790" s="12">
        <f t="shared" si="362"/>
        <v>0</v>
      </c>
      <c r="V1790" s="13" t="str">
        <f t="shared" ca="1" si="363"/>
        <v>Greater Than 8 Weeks Old</v>
      </c>
    </row>
    <row r="1791" spans="1:22" x14ac:dyDescent="0.45">
      <c r="A1791" s="2" t="s">
        <v>67</v>
      </c>
      <c r="B1791" s="5">
        <v>43692</v>
      </c>
      <c r="C1791" s="5" t="s">
        <v>369</v>
      </c>
      <c r="D1791" s="5" t="s">
        <v>374</v>
      </c>
      <c r="E1791" s="6">
        <v>23</v>
      </c>
      <c r="F1791" s="3">
        <v>508.77</v>
      </c>
      <c r="G1791" s="3">
        <v>251.85</v>
      </c>
      <c r="H1791" s="8">
        <f t="shared" si="351"/>
        <v>10.95</v>
      </c>
      <c r="I1791" s="3">
        <v>256.92</v>
      </c>
      <c r="J1791" s="4">
        <v>0.5</v>
      </c>
      <c r="K1791" s="2" t="str">
        <f t="shared" si="352"/>
        <v>Thursday</v>
      </c>
      <c r="L1791" s="5">
        <f t="shared" si="353"/>
        <v>43695</v>
      </c>
      <c r="M1791" s="2" t="str">
        <f t="shared" si="354"/>
        <v>Sunday</v>
      </c>
      <c r="N1791" s="2" t="str">
        <f t="shared" si="355"/>
        <v>Monday</v>
      </c>
      <c r="O1791" s="12">
        <f t="shared" si="356"/>
        <v>0</v>
      </c>
      <c r="P1791" s="11" t="str">
        <f t="shared" si="357"/>
        <v>Low Cost per Unit</v>
      </c>
      <c r="Q1791" s="12">
        <f t="shared" si="358"/>
        <v>0</v>
      </c>
      <c r="R1791" s="12">
        <f t="shared" si="359"/>
        <v>15.2631</v>
      </c>
      <c r="S1791" s="12">
        <f t="shared" si="360"/>
        <v>0</v>
      </c>
      <c r="T1791" s="12">
        <f t="shared" si="361"/>
        <v>0</v>
      </c>
      <c r="U1791" s="12">
        <f t="shared" si="362"/>
        <v>0</v>
      </c>
      <c r="V1791" s="13" t="str">
        <f t="shared" ca="1" si="363"/>
        <v>Greater Than 8 Weeks Old</v>
      </c>
    </row>
    <row r="1792" spans="1:22" x14ac:dyDescent="0.45">
      <c r="A1792" s="2" t="s">
        <v>118</v>
      </c>
      <c r="B1792" s="5">
        <v>43692</v>
      </c>
      <c r="C1792" s="5" t="s">
        <v>375</v>
      </c>
      <c r="D1792" s="5" t="s">
        <v>377</v>
      </c>
      <c r="E1792" s="6">
        <v>10</v>
      </c>
      <c r="F1792" s="3">
        <v>109.9</v>
      </c>
      <c r="G1792" s="3">
        <v>67.5</v>
      </c>
      <c r="H1792" s="8">
        <f t="shared" si="351"/>
        <v>6.75</v>
      </c>
      <c r="I1792" s="3">
        <v>42.4</v>
      </c>
      <c r="J1792" s="4">
        <v>0.39</v>
      </c>
      <c r="K1792" s="2" t="str">
        <f t="shared" si="352"/>
        <v>Thursday</v>
      </c>
      <c r="L1792" s="5">
        <f t="shared" si="353"/>
        <v>43695</v>
      </c>
      <c r="M1792" s="2" t="str">
        <f t="shared" si="354"/>
        <v>Sunday</v>
      </c>
      <c r="N1792" s="2" t="str">
        <f t="shared" si="355"/>
        <v>Monday</v>
      </c>
      <c r="O1792" s="12">
        <f t="shared" si="356"/>
        <v>0</v>
      </c>
      <c r="P1792" s="11" t="str">
        <f t="shared" si="357"/>
        <v>Low Cost per Unit</v>
      </c>
      <c r="Q1792" s="12">
        <f t="shared" si="358"/>
        <v>0</v>
      </c>
      <c r="R1792" s="12">
        <f t="shared" si="359"/>
        <v>3.2970000000000002</v>
      </c>
      <c r="S1792" s="12">
        <f t="shared" si="360"/>
        <v>0</v>
      </c>
      <c r="T1792" s="12">
        <f t="shared" si="361"/>
        <v>0</v>
      </c>
      <c r="U1792" s="12">
        <f t="shared" si="362"/>
        <v>0</v>
      </c>
      <c r="V1792" s="13" t="str">
        <f t="shared" ca="1" si="363"/>
        <v>Greater Than 8 Weeks Old</v>
      </c>
    </row>
    <row r="1793" spans="1:22" x14ac:dyDescent="0.45">
      <c r="A1793" s="2" t="s">
        <v>68</v>
      </c>
      <c r="B1793" s="5">
        <v>43692</v>
      </c>
      <c r="C1793" s="5" t="s">
        <v>375</v>
      </c>
      <c r="D1793" s="5" t="s">
        <v>377</v>
      </c>
      <c r="E1793" s="6">
        <v>14</v>
      </c>
      <c r="F1793" s="3">
        <v>116.87</v>
      </c>
      <c r="G1793" s="3">
        <v>33.18</v>
      </c>
      <c r="H1793" s="8">
        <f t="shared" si="351"/>
        <v>2.37</v>
      </c>
      <c r="I1793" s="3">
        <v>83.69</v>
      </c>
      <c r="J1793" s="4">
        <v>0.72</v>
      </c>
      <c r="K1793" s="2" t="str">
        <f t="shared" si="352"/>
        <v>Thursday</v>
      </c>
      <c r="L1793" s="5">
        <f t="shared" si="353"/>
        <v>43695</v>
      </c>
      <c r="M1793" s="2" t="str">
        <f t="shared" si="354"/>
        <v>Sunday</v>
      </c>
      <c r="N1793" s="2" t="str">
        <f t="shared" si="355"/>
        <v>Monday</v>
      </c>
      <c r="O1793" s="12">
        <f t="shared" si="356"/>
        <v>0</v>
      </c>
      <c r="P1793" s="11" t="str">
        <f t="shared" si="357"/>
        <v>Low Cost per Unit</v>
      </c>
      <c r="Q1793" s="12">
        <f t="shared" si="358"/>
        <v>0</v>
      </c>
      <c r="R1793" s="12">
        <f t="shared" si="359"/>
        <v>3.5061</v>
      </c>
      <c r="S1793" s="12">
        <f t="shared" si="360"/>
        <v>0</v>
      </c>
      <c r="T1793" s="12">
        <f t="shared" si="361"/>
        <v>0</v>
      </c>
      <c r="U1793" s="12">
        <f t="shared" si="362"/>
        <v>0</v>
      </c>
      <c r="V1793" s="13" t="str">
        <f t="shared" ca="1" si="363"/>
        <v>Greater Than 8 Weeks Old</v>
      </c>
    </row>
    <row r="1794" spans="1:22" x14ac:dyDescent="0.45">
      <c r="A1794" s="2" t="s">
        <v>69</v>
      </c>
      <c r="B1794" s="5">
        <v>43692</v>
      </c>
      <c r="C1794" s="5" t="s">
        <v>375</v>
      </c>
      <c r="D1794" s="5" t="s">
        <v>377</v>
      </c>
      <c r="E1794" s="6">
        <v>29</v>
      </c>
      <c r="F1794" s="3">
        <v>289.70999999999998</v>
      </c>
      <c r="G1794" s="3">
        <v>174</v>
      </c>
      <c r="H1794" s="8">
        <f t="shared" si="351"/>
        <v>6</v>
      </c>
      <c r="I1794" s="3">
        <v>115.71</v>
      </c>
      <c r="J1794" s="4">
        <v>0.4</v>
      </c>
      <c r="K1794" s="2" t="str">
        <f t="shared" si="352"/>
        <v>Thursday</v>
      </c>
      <c r="L1794" s="5">
        <f t="shared" si="353"/>
        <v>43695</v>
      </c>
      <c r="M1794" s="2" t="str">
        <f t="shared" si="354"/>
        <v>Sunday</v>
      </c>
      <c r="N1794" s="2" t="str">
        <f t="shared" si="355"/>
        <v>Monday</v>
      </c>
      <c r="O1794" s="12">
        <f t="shared" si="356"/>
        <v>0</v>
      </c>
      <c r="P1794" s="11" t="str">
        <f t="shared" si="357"/>
        <v>Low Cost per Unit</v>
      </c>
      <c r="Q1794" s="12">
        <f t="shared" si="358"/>
        <v>0</v>
      </c>
      <c r="R1794" s="12">
        <f t="shared" si="359"/>
        <v>8.6912999999999982</v>
      </c>
      <c r="S1794" s="12">
        <f t="shared" si="360"/>
        <v>0</v>
      </c>
      <c r="T1794" s="12">
        <f t="shared" si="361"/>
        <v>0</v>
      </c>
      <c r="U1794" s="12">
        <f t="shared" si="362"/>
        <v>0</v>
      </c>
      <c r="V1794" s="13" t="str">
        <f t="shared" ca="1" si="363"/>
        <v>Greater Than 8 Weeks Old</v>
      </c>
    </row>
    <row r="1795" spans="1:22" x14ac:dyDescent="0.45">
      <c r="A1795" s="2" t="s">
        <v>167</v>
      </c>
      <c r="B1795" s="5">
        <v>43692</v>
      </c>
      <c r="C1795" s="5" t="s">
        <v>378</v>
      </c>
      <c r="D1795" s="5" t="s">
        <v>379</v>
      </c>
      <c r="E1795" s="6">
        <v>4</v>
      </c>
      <c r="F1795" s="3">
        <v>100</v>
      </c>
      <c r="G1795" s="3">
        <v>29.76</v>
      </c>
      <c r="H1795" s="8">
        <f t="shared" ref="H1795:H1858" si="364">G1795/E1795</f>
        <v>7.44</v>
      </c>
      <c r="I1795" s="3">
        <v>70.239999999999995</v>
      </c>
      <c r="J1795" s="4">
        <v>0.7</v>
      </c>
      <c r="K1795" s="2" t="str">
        <f t="shared" ref="K1795:K1858" si="365">TEXT(B1795,"dddd")</f>
        <v>Thursday</v>
      </c>
      <c r="L1795" s="5">
        <f t="shared" ref="L1795:L1858" si="366">B1795+3</f>
        <v>43695</v>
      </c>
      <c r="M1795" s="2" t="str">
        <f t="shared" ref="M1795:M1858" si="367">TEXT(L1795,"dddd")</f>
        <v>Sunday</v>
      </c>
      <c r="N1795" s="2" t="str">
        <f t="shared" ref="N1795:N1858" si="368">IF(M1795="Sunday","Monday",M1795)</f>
        <v>Monday</v>
      </c>
      <c r="O1795" s="12">
        <f t="shared" ref="O1795:O1858" si="369">IF(TEXT(B1795,"dddd")="Tuesday",E1795*0.05,0)</f>
        <v>0</v>
      </c>
      <c r="P1795" s="11" t="str">
        <f t="shared" ref="P1795:P1858" si="370">IF(H1795&gt;AVERAGE(H:H),"High Cost per Unit","Low Cost per Unit")</f>
        <v>Low Cost per Unit</v>
      </c>
      <c r="Q1795" s="12">
        <f t="shared" ref="Q1795:Q1858" si="371">IF(D1795="Masks",F1795*0.1,0)</f>
        <v>0</v>
      </c>
      <c r="R1795" s="12">
        <f t="shared" ref="R1795:R1858" si="372">IF(E1795&gt;1,F1795*0.03,0)</f>
        <v>3</v>
      </c>
      <c r="S1795" s="12">
        <f t="shared" ref="S1795:S1858" si="373">IF(D1795="Accessories",F1795*0.15,0)</f>
        <v>0</v>
      </c>
      <c r="T1795" s="12">
        <f t="shared" ref="T1795:T1858" si="374">IF(AND(K1795="Saturday",C1795="Fitness"),F1795*0.1,0)</f>
        <v>0</v>
      </c>
      <c r="U1795" s="12">
        <f t="shared" ref="U1795:U1858" si="375">IF(AND(K1795="Friday",C1795="Automotive"),F1795*0.2,0)</f>
        <v>0</v>
      </c>
      <c r="V1795" s="13" t="str">
        <f t="shared" ref="V1795:V1858" ca="1" si="376">IF(ABS(TODAY()-B1795)&gt;56,"Greater Than 8 Weeks Old","Less Than 8 Weeks Old")</f>
        <v>Greater Than 8 Weeks Old</v>
      </c>
    </row>
    <row r="1796" spans="1:22" x14ac:dyDescent="0.45">
      <c r="A1796" s="2" t="s">
        <v>252</v>
      </c>
      <c r="B1796" s="5">
        <v>43692</v>
      </c>
      <c r="C1796" s="5" t="s">
        <v>378</v>
      </c>
      <c r="D1796" s="5" t="s">
        <v>379</v>
      </c>
      <c r="E1796" s="6">
        <v>1</v>
      </c>
      <c r="F1796" s="3">
        <v>14.99</v>
      </c>
      <c r="G1796" s="3">
        <v>7.8</v>
      </c>
      <c r="H1796" s="8">
        <f t="shared" si="364"/>
        <v>7.8</v>
      </c>
      <c r="I1796" s="3">
        <v>7.19</v>
      </c>
      <c r="J1796" s="4">
        <v>0.48</v>
      </c>
      <c r="K1796" s="2" t="str">
        <f t="shared" si="365"/>
        <v>Thursday</v>
      </c>
      <c r="L1796" s="5">
        <f t="shared" si="366"/>
        <v>43695</v>
      </c>
      <c r="M1796" s="2" t="str">
        <f t="shared" si="367"/>
        <v>Sunday</v>
      </c>
      <c r="N1796" s="2" t="str">
        <f t="shared" si="368"/>
        <v>Monday</v>
      </c>
      <c r="O1796" s="12">
        <f t="shared" si="369"/>
        <v>0</v>
      </c>
      <c r="P1796" s="11" t="str">
        <f t="shared" si="370"/>
        <v>Low Cost per Unit</v>
      </c>
      <c r="Q1796" s="12">
        <f t="shared" si="371"/>
        <v>0</v>
      </c>
      <c r="R1796" s="12">
        <f t="shared" si="372"/>
        <v>0</v>
      </c>
      <c r="S1796" s="12">
        <f t="shared" si="373"/>
        <v>0</v>
      </c>
      <c r="T1796" s="12">
        <f t="shared" si="374"/>
        <v>0</v>
      </c>
      <c r="U1796" s="12">
        <f t="shared" si="375"/>
        <v>0</v>
      </c>
      <c r="V1796" s="13" t="str">
        <f t="shared" ca="1" si="376"/>
        <v>Greater Than 8 Weeks Old</v>
      </c>
    </row>
    <row r="1797" spans="1:22" x14ac:dyDescent="0.45">
      <c r="A1797" s="2" t="s">
        <v>253</v>
      </c>
      <c r="B1797" s="5">
        <v>43692</v>
      </c>
      <c r="C1797" s="5" t="s">
        <v>378</v>
      </c>
      <c r="D1797" s="5" t="s">
        <v>379</v>
      </c>
      <c r="E1797" s="6">
        <v>1</v>
      </c>
      <c r="F1797" s="3">
        <v>36</v>
      </c>
      <c r="G1797" s="3">
        <v>16.579999999999998</v>
      </c>
      <c r="H1797" s="8">
        <f t="shared" si="364"/>
        <v>16.579999999999998</v>
      </c>
      <c r="I1797" s="3">
        <v>19.420000000000002</v>
      </c>
      <c r="J1797" s="4">
        <v>0.54</v>
      </c>
      <c r="K1797" s="2" t="str">
        <f t="shared" si="365"/>
        <v>Thursday</v>
      </c>
      <c r="L1797" s="5">
        <f t="shared" si="366"/>
        <v>43695</v>
      </c>
      <c r="M1797" s="2" t="str">
        <f t="shared" si="367"/>
        <v>Sunday</v>
      </c>
      <c r="N1797" s="2" t="str">
        <f t="shared" si="368"/>
        <v>Monday</v>
      </c>
      <c r="O1797" s="12">
        <f t="shared" si="369"/>
        <v>0</v>
      </c>
      <c r="P1797" s="11" t="str">
        <f t="shared" si="370"/>
        <v>Low Cost per Unit</v>
      </c>
      <c r="Q1797" s="12">
        <f t="shared" si="371"/>
        <v>0</v>
      </c>
      <c r="R1797" s="12">
        <f t="shared" si="372"/>
        <v>0</v>
      </c>
      <c r="S1797" s="12">
        <f t="shared" si="373"/>
        <v>0</v>
      </c>
      <c r="T1797" s="12">
        <f t="shared" si="374"/>
        <v>0</v>
      </c>
      <c r="U1797" s="12">
        <f t="shared" si="375"/>
        <v>0</v>
      </c>
      <c r="V1797" s="13" t="str">
        <f t="shared" ca="1" si="376"/>
        <v>Greater Than 8 Weeks Old</v>
      </c>
    </row>
    <row r="1798" spans="1:22" x14ac:dyDescent="0.45">
      <c r="A1798" s="2" t="s">
        <v>226</v>
      </c>
      <c r="B1798" s="5">
        <v>43692</v>
      </c>
      <c r="C1798" s="5" t="s">
        <v>378</v>
      </c>
      <c r="D1798" s="5" t="s">
        <v>379</v>
      </c>
      <c r="E1798" s="6">
        <v>1</v>
      </c>
      <c r="F1798" s="3">
        <v>25</v>
      </c>
      <c r="G1798" s="3">
        <v>11.48</v>
      </c>
      <c r="H1798" s="8">
        <f t="shared" si="364"/>
        <v>11.48</v>
      </c>
      <c r="I1798" s="3">
        <v>13.52</v>
      </c>
      <c r="J1798" s="4">
        <v>0.54</v>
      </c>
      <c r="K1798" s="2" t="str">
        <f t="shared" si="365"/>
        <v>Thursday</v>
      </c>
      <c r="L1798" s="5">
        <f t="shared" si="366"/>
        <v>43695</v>
      </c>
      <c r="M1798" s="2" t="str">
        <f t="shared" si="367"/>
        <v>Sunday</v>
      </c>
      <c r="N1798" s="2" t="str">
        <f t="shared" si="368"/>
        <v>Monday</v>
      </c>
      <c r="O1798" s="12">
        <f t="shared" si="369"/>
        <v>0</v>
      </c>
      <c r="P1798" s="11" t="str">
        <f t="shared" si="370"/>
        <v>Low Cost per Unit</v>
      </c>
      <c r="Q1798" s="12">
        <f t="shared" si="371"/>
        <v>0</v>
      </c>
      <c r="R1798" s="12">
        <f t="shared" si="372"/>
        <v>0</v>
      </c>
      <c r="S1798" s="12">
        <f t="shared" si="373"/>
        <v>0</v>
      </c>
      <c r="T1798" s="12">
        <f t="shared" si="374"/>
        <v>0</v>
      </c>
      <c r="U1798" s="12">
        <f t="shared" si="375"/>
        <v>0</v>
      </c>
      <c r="V1798" s="13" t="str">
        <f t="shared" ca="1" si="376"/>
        <v>Greater Than 8 Weeks Old</v>
      </c>
    </row>
    <row r="1799" spans="1:22" x14ac:dyDescent="0.45">
      <c r="A1799" s="2" t="s">
        <v>228</v>
      </c>
      <c r="B1799" s="5">
        <v>43692</v>
      </c>
      <c r="C1799" s="5" t="s">
        <v>378</v>
      </c>
      <c r="D1799" s="5" t="s">
        <v>379</v>
      </c>
      <c r="E1799" s="6">
        <v>1</v>
      </c>
      <c r="F1799" s="3">
        <v>25</v>
      </c>
      <c r="G1799" s="3">
        <v>11.48</v>
      </c>
      <c r="H1799" s="8">
        <f t="shared" si="364"/>
        <v>11.48</v>
      </c>
      <c r="I1799" s="3">
        <v>13.52</v>
      </c>
      <c r="J1799" s="4">
        <v>0.54</v>
      </c>
      <c r="K1799" s="2" t="str">
        <f t="shared" si="365"/>
        <v>Thursday</v>
      </c>
      <c r="L1799" s="5">
        <f t="shared" si="366"/>
        <v>43695</v>
      </c>
      <c r="M1799" s="2" t="str">
        <f t="shared" si="367"/>
        <v>Sunday</v>
      </c>
      <c r="N1799" s="2" t="str">
        <f t="shared" si="368"/>
        <v>Monday</v>
      </c>
      <c r="O1799" s="12">
        <f t="shared" si="369"/>
        <v>0</v>
      </c>
      <c r="P1799" s="11" t="str">
        <f t="shared" si="370"/>
        <v>Low Cost per Unit</v>
      </c>
      <c r="Q1799" s="12">
        <f t="shared" si="371"/>
        <v>0</v>
      </c>
      <c r="R1799" s="12">
        <f t="shared" si="372"/>
        <v>0</v>
      </c>
      <c r="S1799" s="12">
        <f t="shared" si="373"/>
        <v>0</v>
      </c>
      <c r="T1799" s="12">
        <f t="shared" si="374"/>
        <v>0</v>
      </c>
      <c r="U1799" s="12">
        <f t="shared" si="375"/>
        <v>0</v>
      </c>
      <c r="V1799" s="13" t="str">
        <f t="shared" ca="1" si="376"/>
        <v>Greater Than 8 Weeks Old</v>
      </c>
    </row>
    <row r="1800" spans="1:22" x14ac:dyDescent="0.45">
      <c r="A1800" s="2" t="s">
        <v>255</v>
      </c>
      <c r="B1800" s="5">
        <v>43692</v>
      </c>
      <c r="C1800" s="5" t="s">
        <v>375</v>
      </c>
      <c r="D1800" s="5" t="s">
        <v>377</v>
      </c>
      <c r="E1800" s="6">
        <v>1</v>
      </c>
      <c r="F1800" s="3">
        <v>20</v>
      </c>
      <c r="G1800" s="3">
        <v>7.12</v>
      </c>
      <c r="H1800" s="8">
        <f t="shared" si="364"/>
        <v>7.12</v>
      </c>
      <c r="I1800" s="3">
        <v>12.88</v>
      </c>
      <c r="J1800" s="4">
        <v>0.64</v>
      </c>
      <c r="K1800" s="2" t="str">
        <f t="shared" si="365"/>
        <v>Thursday</v>
      </c>
      <c r="L1800" s="5">
        <f t="shared" si="366"/>
        <v>43695</v>
      </c>
      <c r="M1800" s="2" t="str">
        <f t="shared" si="367"/>
        <v>Sunday</v>
      </c>
      <c r="N1800" s="2" t="str">
        <f t="shared" si="368"/>
        <v>Monday</v>
      </c>
      <c r="O1800" s="12">
        <f t="shared" si="369"/>
        <v>0</v>
      </c>
      <c r="P1800" s="11" t="str">
        <f t="shared" si="370"/>
        <v>Low Cost per Unit</v>
      </c>
      <c r="Q1800" s="12">
        <f t="shared" si="371"/>
        <v>0</v>
      </c>
      <c r="R1800" s="12">
        <f t="shared" si="372"/>
        <v>0</v>
      </c>
      <c r="S1800" s="12">
        <f t="shared" si="373"/>
        <v>0</v>
      </c>
      <c r="T1800" s="12">
        <f t="shared" si="374"/>
        <v>0</v>
      </c>
      <c r="U1800" s="12">
        <f t="shared" si="375"/>
        <v>0</v>
      </c>
      <c r="V1800" s="13" t="str">
        <f t="shared" ca="1" si="376"/>
        <v>Greater Than 8 Weeks Old</v>
      </c>
    </row>
    <row r="1801" spans="1:22" x14ac:dyDescent="0.45">
      <c r="A1801" s="2" t="s">
        <v>229</v>
      </c>
      <c r="B1801" s="5">
        <v>43692</v>
      </c>
      <c r="C1801" s="5" t="s">
        <v>375</v>
      </c>
      <c r="D1801" s="5" t="s">
        <v>377</v>
      </c>
      <c r="E1801" s="6">
        <v>1</v>
      </c>
      <c r="F1801" s="3">
        <v>20</v>
      </c>
      <c r="G1801" s="3">
        <v>7.12</v>
      </c>
      <c r="H1801" s="8">
        <f t="shared" si="364"/>
        <v>7.12</v>
      </c>
      <c r="I1801" s="3">
        <v>12.88</v>
      </c>
      <c r="J1801" s="4">
        <v>0.64</v>
      </c>
      <c r="K1801" s="2" t="str">
        <f t="shared" si="365"/>
        <v>Thursday</v>
      </c>
      <c r="L1801" s="5">
        <f t="shared" si="366"/>
        <v>43695</v>
      </c>
      <c r="M1801" s="2" t="str">
        <f t="shared" si="367"/>
        <v>Sunday</v>
      </c>
      <c r="N1801" s="2" t="str">
        <f t="shared" si="368"/>
        <v>Monday</v>
      </c>
      <c r="O1801" s="12">
        <f t="shared" si="369"/>
        <v>0</v>
      </c>
      <c r="P1801" s="11" t="str">
        <f t="shared" si="370"/>
        <v>Low Cost per Unit</v>
      </c>
      <c r="Q1801" s="12">
        <f t="shared" si="371"/>
        <v>0</v>
      </c>
      <c r="R1801" s="12">
        <f t="shared" si="372"/>
        <v>0</v>
      </c>
      <c r="S1801" s="12">
        <f t="shared" si="373"/>
        <v>0</v>
      </c>
      <c r="T1801" s="12">
        <f t="shared" si="374"/>
        <v>0</v>
      </c>
      <c r="U1801" s="12">
        <f t="shared" si="375"/>
        <v>0</v>
      </c>
      <c r="V1801" s="13" t="str">
        <f t="shared" ca="1" si="376"/>
        <v>Greater Than 8 Weeks Old</v>
      </c>
    </row>
    <row r="1802" spans="1:22" x14ac:dyDescent="0.45">
      <c r="A1802" s="2" t="s">
        <v>276</v>
      </c>
      <c r="B1802" s="5">
        <v>43692</v>
      </c>
      <c r="C1802" s="5" t="s">
        <v>375</v>
      </c>
      <c r="D1802" s="5" t="s">
        <v>377</v>
      </c>
      <c r="E1802" s="6">
        <v>1</v>
      </c>
      <c r="F1802" s="3">
        <v>20</v>
      </c>
      <c r="G1802" s="3">
        <v>7.12</v>
      </c>
      <c r="H1802" s="8">
        <f t="shared" si="364"/>
        <v>7.12</v>
      </c>
      <c r="I1802" s="3">
        <v>12.88</v>
      </c>
      <c r="J1802" s="4">
        <v>0.64</v>
      </c>
      <c r="K1802" s="2" t="str">
        <f t="shared" si="365"/>
        <v>Thursday</v>
      </c>
      <c r="L1802" s="5">
        <f t="shared" si="366"/>
        <v>43695</v>
      </c>
      <c r="M1802" s="2" t="str">
        <f t="shared" si="367"/>
        <v>Sunday</v>
      </c>
      <c r="N1802" s="2" t="str">
        <f t="shared" si="368"/>
        <v>Monday</v>
      </c>
      <c r="O1802" s="12">
        <f t="shared" si="369"/>
        <v>0</v>
      </c>
      <c r="P1802" s="11" t="str">
        <f t="shared" si="370"/>
        <v>Low Cost per Unit</v>
      </c>
      <c r="Q1802" s="12">
        <f t="shared" si="371"/>
        <v>0</v>
      </c>
      <c r="R1802" s="12">
        <f t="shared" si="372"/>
        <v>0</v>
      </c>
      <c r="S1802" s="12">
        <f t="shared" si="373"/>
        <v>0</v>
      </c>
      <c r="T1802" s="12">
        <f t="shared" si="374"/>
        <v>0</v>
      </c>
      <c r="U1802" s="12">
        <f t="shared" si="375"/>
        <v>0</v>
      </c>
      <c r="V1802" s="13" t="str">
        <f t="shared" ca="1" si="376"/>
        <v>Greater Than 8 Weeks Old</v>
      </c>
    </row>
    <row r="1803" spans="1:22" x14ac:dyDescent="0.45">
      <c r="A1803" s="2" t="s">
        <v>153</v>
      </c>
      <c r="B1803" s="5">
        <v>43692</v>
      </c>
      <c r="C1803" s="5" t="s">
        <v>383</v>
      </c>
      <c r="D1803" s="5" t="s">
        <v>398</v>
      </c>
      <c r="E1803" s="6">
        <v>2</v>
      </c>
      <c r="F1803" s="3">
        <v>52</v>
      </c>
      <c r="G1803" s="3">
        <v>17.760000000000002</v>
      </c>
      <c r="H1803" s="8">
        <f t="shared" si="364"/>
        <v>8.8800000000000008</v>
      </c>
      <c r="I1803" s="3">
        <v>34.24</v>
      </c>
      <c r="J1803" s="4">
        <v>0.66</v>
      </c>
      <c r="K1803" s="2" t="str">
        <f t="shared" si="365"/>
        <v>Thursday</v>
      </c>
      <c r="L1803" s="5">
        <f t="shared" si="366"/>
        <v>43695</v>
      </c>
      <c r="M1803" s="2" t="str">
        <f t="shared" si="367"/>
        <v>Sunday</v>
      </c>
      <c r="N1803" s="2" t="str">
        <f t="shared" si="368"/>
        <v>Monday</v>
      </c>
      <c r="O1803" s="12">
        <f t="shared" si="369"/>
        <v>0</v>
      </c>
      <c r="P1803" s="11" t="str">
        <f t="shared" si="370"/>
        <v>Low Cost per Unit</v>
      </c>
      <c r="Q1803" s="12">
        <f t="shared" si="371"/>
        <v>0</v>
      </c>
      <c r="R1803" s="12">
        <f t="shared" si="372"/>
        <v>1.56</v>
      </c>
      <c r="S1803" s="12">
        <f t="shared" si="373"/>
        <v>0</v>
      </c>
      <c r="T1803" s="12">
        <f t="shared" si="374"/>
        <v>0</v>
      </c>
      <c r="U1803" s="12">
        <f t="shared" si="375"/>
        <v>0</v>
      </c>
      <c r="V1803" s="13" t="str">
        <f t="shared" ca="1" si="376"/>
        <v>Greater Than 8 Weeks Old</v>
      </c>
    </row>
    <row r="1804" spans="1:22" x14ac:dyDescent="0.45">
      <c r="A1804" s="2" t="s">
        <v>308</v>
      </c>
      <c r="B1804" s="5">
        <v>43692</v>
      </c>
      <c r="C1804" s="5" t="s">
        <v>369</v>
      </c>
      <c r="D1804" s="5" t="s">
        <v>389</v>
      </c>
      <c r="E1804" s="6">
        <v>5</v>
      </c>
      <c r="F1804" s="3">
        <v>99.95</v>
      </c>
      <c r="G1804" s="3">
        <v>77.5</v>
      </c>
      <c r="H1804" s="8">
        <f t="shared" si="364"/>
        <v>15.5</v>
      </c>
      <c r="I1804" s="3">
        <v>22.45</v>
      </c>
      <c r="J1804" s="4">
        <v>0.22</v>
      </c>
      <c r="K1804" s="2" t="str">
        <f t="shared" si="365"/>
        <v>Thursday</v>
      </c>
      <c r="L1804" s="5">
        <f t="shared" si="366"/>
        <v>43695</v>
      </c>
      <c r="M1804" s="2" t="str">
        <f t="shared" si="367"/>
        <v>Sunday</v>
      </c>
      <c r="N1804" s="2" t="str">
        <f t="shared" si="368"/>
        <v>Monday</v>
      </c>
      <c r="O1804" s="12">
        <f t="shared" si="369"/>
        <v>0</v>
      </c>
      <c r="P1804" s="11" t="str">
        <f t="shared" si="370"/>
        <v>Low Cost per Unit</v>
      </c>
      <c r="Q1804" s="12">
        <f t="shared" si="371"/>
        <v>0</v>
      </c>
      <c r="R1804" s="12">
        <f t="shared" si="372"/>
        <v>2.9984999999999999</v>
      </c>
      <c r="S1804" s="12">
        <f t="shared" si="373"/>
        <v>0</v>
      </c>
      <c r="T1804" s="12">
        <f t="shared" si="374"/>
        <v>0</v>
      </c>
      <c r="U1804" s="12">
        <f t="shared" si="375"/>
        <v>0</v>
      </c>
      <c r="V1804" s="13" t="str">
        <f t="shared" ca="1" si="376"/>
        <v>Greater Than 8 Weeks Old</v>
      </c>
    </row>
    <row r="1805" spans="1:22" x14ac:dyDescent="0.45">
      <c r="A1805" s="2" t="s">
        <v>154</v>
      </c>
      <c r="B1805" s="5">
        <v>43692</v>
      </c>
      <c r="C1805" s="5" t="s">
        <v>369</v>
      </c>
      <c r="D1805" s="5" t="s">
        <v>372</v>
      </c>
      <c r="E1805" s="6">
        <v>1</v>
      </c>
      <c r="F1805" s="3">
        <v>39</v>
      </c>
      <c r="G1805" s="3">
        <v>14.25</v>
      </c>
      <c r="H1805" s="8">
        <f t="shared" si="364"/>
        <v>14.25</v>
      </c>
      <c r="I1805" s="3">
        <v>24.75</v>
      </c>
      <c r="J1805" s="4">
        <v>0.63</v>
      </c>
      <c r="K1805" s="2" t="str">
        <f t="shared" si="365"/>
        <v>Thursday</v>
      </c>
      <c r="L1805" s="5">
        <f t="shared" si="366"/>
        <v>43695</v>
      </c>
      <c r="M1805" s="2" t="str">
        <f t="shared" si="367"/>
        <v>Sunday</v>
      </c>
      <c r="N1805" s="2" t="str">
        <f t="shared" si="368"/>
        <v>Monday</v>
      </c>
      <c r="O1805" s="12">
        <f t="shared" si="369"/>
        <v>0</v>
      </c>
      <c r="P1805" s="11" t="str">
        <f t="shared" si="370"/>
        <v>Low Cost per Unit</v>
      </c>
      <c r="Q1805" s="12">
        <f t="shared" si="371"/>
        <v>0</v>
      </c>
      <c r="R1805" s="12">
        <f t="shared" si="372"/>
        <v>0</v>
      </c>
      <c r="S1805" s="12">
        <f t="shared" si="373"/>
        <v>0</v>
      </c>
      <c r="T1805" s="12">
        <f t="shared" si="374"/>
        <v>0</v>
      </c>
      <c r="U1805" s="12">
        <f t="shared" si="375"/>
        <v>0</v>
      </c>
      <c r="V1805" s="13" t="str">
        <f t="shared" ca="1" si="376"/>
        <v>Greater Than 8 Weeks Old</v>
      </c>
    </row>
    <row r="1806" spans="1:22" x14ac:dyDescent="0.45">
      <c r="A1806" s="2" t="s">
        <v>284</v>
      </c>
      <c r="B1806" s="5">
        <v>43692</v>
      </c>
      <c r="C1806" s="5" t="s">
        <v>369</v>
      </c>
      <c r="D1806" s="5" t="s">
        <v>372</v>
      </c>
      <c r="E1806" s="6">
        <v>5</v>
      </c>
      <c r="F1806" s="3">
        <v>54.95</v>
      </c>
      <c r="G1806" s="3">
        <v>26.25</v>
      </c>
      <c r="H1806" s="8">
        <f t="shared" si="364"/>
        <v>5.25</v>
      </c>
      <c r="I1806" s="3">
        <v>28.7</v>
      </c>
      <c r="J1806" s="4">
        <v>0.52</v>
      </c>
      <c r="K1806" s="2" t="str">
        <f t="shared" si="365"/>
        <v>Thursday</v>
      </c>
      <c r="L1806" s="5">
        <f t="shared" si="366"/>
        <v>43695</v>
      </c>
      <c r="M1806" s="2" t="str">
        <f t="shared" si="367"/>
        <v>Sunday</v>
      </c>
      <c r="N1806" s="2" t="str">
        <f t="shared" si="368"/>
        <v>Monday</v>
      </c>
      <c r="O1806" s="12">
        <f t="shared" si="369"/>
        <v>0</v>
      </c>
      <c r="P1806" s="11" t="str">
        <f t="shared" si="370"/>
        <v>Low Cost per Unit</v>
      </c>
      <c r="Q1806" s="12">
        <f t="shared" si="371"/>
        <v>0</v>
      </c>
      <c r="R1806" s="12">
        <f t="shared" si="372"/>
        <v>1.6485000000000001</v>
      </c>
      <c r="S1806" s="12">
        <f t="shared" si="373"/>
        <v>0</v>
      </c>
      <c r="T1806" s="12">
        <f t="shared" si="374"/>
        <v>0</v>
      </c>
      <c r="U1806" s="12">
        <f t="shared" si="375"/>
        <v>0</v>
      </c>
      <c r="V1806" s="13" t="str">
        <f t="shared" ca="1" si="376"/>
        <v>Greater Than 8 Weeks Old</v>
      </c>
    </row>
    <row r="1807" spans="1:22" x14ac:dyDescent="0.45">
      <c r="A1807" s="2" t="s">
        <v>180</v>
      </c>
      <c r="B1807" s="5">
        <v>43692</v>
      </c>
      <c r="C1807" s="5" t="s">
        <v>369</v>
      </c>
      <c r="D1807" s="5" t="s">
        <v>372</v>
      </c>
      <c r="E1807" s="6">
        <v>4</v>
      </c>
      <c r="F1807" s="3">
        <v>43.96</v>
      </c>
      <c r="G1807" s="3">
        <v>23.04</v>
      </c>
      <c r="H1807" s="8">
        <f t="shared" si="364"/>
        <v>5.76</v>
      </c>
      <c r="I1807" s="3">
        <v>20.92</v>
      </c>
      <c r="J1807" s="4">
        <v>0.48</v>
      </c>
      <c r="K1807" s="2" t="str">
        <f t="shared" si="365"/>
        <v>Thursday</v>
      </c>
      <c r="L1807" s="5">
        <f t="shared" si="366"/>
        <v>43695</v>
      </c>
      <c r="M1807" s="2" t="str">
        <f t="shared" si="367"/>
        <v>Sunday</v>
      </c>
      <c r="N1807" s="2" t="str">
        <f t="shared" si="368"/>
        <v>Monday</v>
      </c>
      <c r="O1807" s="12">
        <f t="shared" si="369"/>
        <v>0</v>
      </c>
      <c r="P1807" s="11" t="str">
        <f t="shared" si="370"/>
        <v>Low Cost per Unit</v>
      </c>
      <c r="Q1807" s="12">
        <f t="shared" si="371"/>
        <v>0</v>
      </c>
      <c r="R1807" s="12">
        <f t="shared" si="372"/>
        <v>1.3188</v>
      </c>
      <c r="S1807" s="12">
        <f t="shared" si="373"/>
        <v>0</v>
      </c>
      <c r="T1807" s="12">
        <f t="shared" si="374"/>
        <v>0</v>
      </c>
      <c r="U1807" s="12">
        <f t="shared" si="375"/>
        <v>0</v>
      </c>
      <c r="V1807" s="13" t="str">
        <f t="shared" ca="1" si="376"/>
        <v>Greater Than 8 Weeks Old</v>
      </c>
    </row>
    <row r="1808" spans="1:22" x14ac:dyDescent="0.45">
      <c r="A1808" s="2" t="s">
        <v>199</v>
      </c>
      <c r="B1808" s="5">
        <v>43692</v>
      </c>
      <c r="C1808" s="5" t="s">
        <v>369</v>
      </c>
      <c r="D1808" s="5" t="s">
        <v>372</v>
      </c>
      <c r="E1808" s="6">
        <v>2</v>
      </c>
      <c r="F1808" s="3">
        <v>38</v>
      </c>
      <c r="G1808" s="3">
        <v>8.1</v>
      </c>
      <c r="H1808" s="8">
        <f t="shared" si="364"/>
        <v>4.05</v>
      </c>
      <c r="I1808" s="3">
        <v>29.9</v>
      </c>
      <c r="J1808" s="4">
        <v>0.79</v>
      </c>
      <c r="K1808" s="2" t="str">
        <f t="shared" si="365"/>
        <v>Thursday</v>
      </c>
      <c r="L1808" s="5">
        <f t="shared" si="366"/>
        <v>43695</v>
      </c>
      <c r="M1808" s="2" t="str">
        <f t="shared" si="367"/>
        <v>Sunday</v>
      </c>
      <c r="N1808" s="2" t="str">
        <f t="shared" si="368"/>
        <v>Monday</v>
      </c>
      <c r="O1808" s="12">
        <f t="shared" si="369"/>
        <v>0</v>
      </c>
      <c r="P1808" s="11" t="str">
        <f t="shared" si="370"/>
        <v>Low Cost per Unit</v>
      </c>
      <c r="Q1808" s="12">
        <f t="shared" si="371"/>
        <v>0</v>
      </c>
      <c r="R1808" s="12">
        <f t="shared" si="372"/>
        <v>1.1399999999999999</v>
      </c>
      <c r="S1808" s="12">
        <f t="shared" si="373"/>
        <v>0</v>
      </c>
      <c r="T1808" s="12">
        <f t="shared" si="374"/>
        <v>0</v>
      </c>
      <c r="U1808" s="12">
        <f t="shared" si="375"/>
        <v>0</v>
      </c>
      <c r="V1808" s="13" t="str">
        <f t="shared" ca="1" si="376"/>
        <v>Greater Than 8 Weeks Old</v>
      </c>
    </row>
    <row r="1809" spans="1:22" x14ac:dyDescent="0.45">
      <c r="A1809" s="2" t="s">
        <v>125</v>
      </c>
      <c r="B1809" s="5">
        <v>43692</v>
      </c>
      <c r="C1809" s="5" t="s">
        <v>369</v>
      </c>
      <c r="D1809" s="5" t="s">
        <v>372</v>
      </c>
      <c r="E1809" s="6">
        <v>1</v>
      </c>
      <c r="F1809" s="3">
        <v>40</v>
      </c>
      <c r="G1809" s="3">
        <v>7.69</v>
      </c>
      <c r="H1809" s="8">
        <f t="shared" si="364"/>
        <v>7.69</v>
      </c>
      <c r="I1809" s="3">
        <v>32.31</v>
      </c>
      <c r="J1809" s="4">
        <v>0.81</v>
      </c>
      <c r="K1809" s="2" t="str">
        <f t="shared" si="365"/>
        <v>Thursday</v>
      </c>
      <c r="L1809" s="5">
        <f t="shared" si="366"/>
        <v>43695</v>
      </c>
      <c r="M1809" s="2" t="str">
        <f t="shared" si="367"/>
        <v>Sunday</v>
      </c>
      <c r="N1809" s="2" t="str">
        <f t="shared" si="368"/>
        <v>Monday</v>
      </c>
      <c r="O1809" s="12">
        <f t="shared" si="369"/>
        <v>0</v>
      </c>
      <c r="P1809" s="11" t="str">
        <f t="shared" si="370"/>
        <v>Low Cost per Unit</v>
      </c>
      <c r="Q1809" s="12">
        <f t="shared" si="371"/>
        <v>0</v>
      </c>
      <c r="R1809" s="12">
        <f t="shared" si="372"/>
        <v>0</v>
      </c>
      <c r="S1809" s="12">
        <f t="shared" si="373"/>
        <v>0</v>
      </c>
      <c r="T1809" s="12">
        <f t="shared" si="374"/>
        <v>0</v>
      </c>
      <c r="U1809" s="12">
        <f t="shared" si="375"/>
        <v>0</v>
      </c>
      <c r="V1809" s="13" t="str">
        <f t="shared" ca="1" si="376"/>
        <v>Greater Than 8 Weeks Old</v>
      </c>
    </row>
    <row r="1810" spans="1:22" x14ac:dyDescent="0.45">
      <c r="A1810" s="2" t="s">
        <v>83</v>
      </c>
      <c r="B1810" s="5">
        <v>43692</v>
      </c>
      <c r="C1810" s="5" t="s">
        <v>383</v>
      </c>
      <c r="D1810" s="5" t="s">
        <v>398</v>
      </c>
      <c r="E1810" s="6">
        <v>1</v>
      </c>
      <c r="F1810" s="3">
        <v>9</v>
      </c>
      <c r="G1810" s="3">
        <v>2.88</v>
      </c>
      <c r="H1810" s="8">
        <f t="shared" si="364"/>
        <v>2.88</v>
      </c>
      <c r="I1810" s="3">
        <v>6.12</v>
      </c>
      <c r="J1810" s="4">
        <v>0.68</v>
      </c>
      <c r="K1810" s="2" t="str">
        <f t="shared" si="365"/>
        <v>Thursday</v>
      </c>
      <c r="L1810" s="5">
        <f t="shared" si="366"/>
        <v>43695</v>
      </c>
      <c r="M1810" s="2" t="str">
        <f t="shared" si="367"/>
        <v>Sunday</v>
      </c>
      <c r="N1810" s="2" t="str">
        <f t="shared" si="368"/>
        <v>Monday</v>
      </c>
      <c r="O1810" s="12">
        <f t="shared" si="369"/>
        <v>0</v>
      </c>
      <c r="P1810" s="11" t="str">
        <f t="shared" si="370"/>
        <v>Low Cost per Unit</v>
      </c>
      <c r="Q1810" s="12">
        <f t="shared" si="371"/>
        <v>0</v>
      </c>
      <c r="R1810" s="12">
        <f t="shared" si="372"/>
        <v>0</v>
      </c>
      <c r="S1810" s="12">
        <f t="shared" si="373"/>
        <v>0</v>
      </c>
      <c r="T1810" s="12">
        <f t="shared" si="374"/>
        <v>0</v>
      </c>
      <c r="U1810" s="12">
        <f t="shared" si="375"/>
        <v>0</v>
      </c>
      <c r="V1810" s="13" t="str">
        <f t="shared" ca="1" si="376"/>
        <v>Greater Than 8 Weeks Old</v>
      </c>
    </row>
    <row r="1811" spans="1:22" x14ac:dyDescent="0.45">
      <c r="A1811" s="2" t="s">
        <v>232</v>
      </c>
      <c r="B1811" s="5">
        <v>43692</v>
      </c>
      <c r="C1811" s="5" t="s">
        <v>383</v>
      </c>
      <c r="D1811" s="5" t="s">
        <v>398</v>
      </c>
      <c r="E1811" s="6">
        <v>8</v>
      </c>
      <c r="F1811" s="3">
        <v>209.93</v>
      </c>
      <c r="G1811" s="3">
        <v>127.44</v>
      </c>
      <c r="H1811" s="8">
        <f t="shared" si="364"/>
        <v>15.93</v>
      </c>
      <c r="I1811" s="3">
        <v>82.49</v>
      </c>
      <c r="J1811" s="4">
        <v>0.39</v>
      </c>
      <c r="K1811" s="2" t="str">
        <f t="shared" si="365"/>
        <v>Thursday</v>
      </c>
      <c r="L1811" s="5">
        <f t="shared" si="366"/>
        <v>43695</v>
      </c>
      <c r="M1811" s="2" t="str">
        <f t="shared" si="367"/>
        <v>Sunday</v>
      </c>
      <c r="N1811" s="2" t="str">
        <f t="shared" si="368"/>
        <v>Monday</v>
      </c>
      <c r="O1811" s="12">
        <f t="shared" si="369"/>
        <v>0</v>
      </c>
      <c r="P1811" s="11" t="str">
        <f t="shared" si="370"/>
        <v>Low Cost per Unit</v>
      </c>
      <c r="Q1811" s="12">
        <f t="shared" si="371"/>
        <v>0</v>
      </c>
      <c r="R1811" s="12">
        <f t="shared" si="372"/>
        <v>6.2979000000000003</v>
      </c>
      <c r="S1811" s="12">
        <f t="shared" si="373"/>
        <v>0</v>
      </c>
      <c r="T1811" s="12">
        <f t="shared" si="374"/>
        <v>0</v>
      </c>
      <c r="U1811" s="12">
        <f t="shared" si="375"/>
        <v>0</v>
      </c>
      <c r="V1811" s="13" t="str">
        <f t="shared" ca="1" si="376"/>
        <v>Greater Than 8 Weeks Old</v>
      </c>
    </row>
    <row r="1812" spans="1:22" x14ac:dyDescent="0.45">
      <c r="A1812" s="2" t="s">
        <v>279</v>
      </c>
      <c r="B1812" s="5">
        <v>43692</v>
      </c>
      <c r="C1812" s="5" t="s">
        <v>378</v>
      </c>
      <c r="D1812" s="5" t="s">
        <v>379</v>
      </c>
      <c r="E1812" s="6">
        <v>2</v>
      </c>
      <c r="F1812" s="3">
        <v>32</v>
      </c>
      <c r="G1812" s="3">
        <v>13.5</v>
      </c>
      <c r="H1812" s="8">
        <f t="shared" si="364"/>
        <v>6.75</v>
      </c>
      <c r="I1812" s="3">
        <v>18.5</v>
      </c>
      <c r="J1812" s="4">
        <v>0.57999999999999996</v>
      </c>
      <c r="K1812" s="2" t="str">
        <f t="shared" si="365"/>
        <v>Thursday</v>
      </c>
      <c r="L1812" s="5">
        <f t="shared" si="366"/>
        <v>43695</v>
      </c>
      <c r="M1812" s="2" t="str">
        <f t="shared" si="367"/>
        <v>Sunday</v>
      </c>
      <c r="N1812" s="2" t="str">
        <f t="shared" si="368"/>
        <v>Monday</v>
      </c>
      <c r="O1812" s="12">
        <f t="shared" si="369"/>
        <v>0</v>
      </c>
      <c r="P1812" s="11" t="str">
        <f t="shared" si="370"/>
        <v>Low Cost per Unit</v>
      </c>
      <c r="Q1812" s="12">
        <f t="shared" si="371"/>
        <v>0</v>
      </c>
      <c r="R1812" s="12">
        <f t="shared" si="372"/>
        <v>0.96</v>
      </c>
      <c r="S1812" s="12">
        <f t="shared" si="373"/>
        <v>0</v>
      </c>
      <c r="T1812" s="12">
        <f t="shared" si="374"/>
        <v>0</v>
      </c>
      <c r="U1812" s="12">
        <f t="shared" si="375"/>
        <v>0</v>
      </c>
      <c r="V1812" s="13" t="str">
        <f t="shared" ca="1" si="376"/>
        <v>Greater Than 8 Weeks Old</v>
      </c>
    </row>
    <row r="1813" spans="1:22" x14ac:dyDescent="0.45">
      <c r="A1813" s="2" t="s">
        <v>86</v>
      </c>
      <c r="B1813" s="5">
        <v>43692</v>
      </c>
      <c r="C1813" s="5" t="s">
        <v>383</v>
      </c>
      <c r="D1813" s="5" t="s">
        <v>398</v>
      </c>
      <c r="E1813" s="6">
        <v>6</v>
      </c>
      <c r="F1813" s="3">
        <v>252</v>
      </c>
      <c r="G1813" s="3">
        <v>74.28</v>
      </c>
      <c r="H1813" s="8">
        <f t="shared" si="364"/>
        <v>12.38</v>
      </c>
      <c r="I1813" s="3">
        <v>177.72</v>
      </c>
      <c r="J1813" s="4">
        <v>0.71</v>
      </c>
      <c r="K1813" s="2" t="str">
        <f t="shared" si="365"/>
        <v>Thursday</v>
      </c>
      <c r="L1813" s="5">
        <f t="shared" si="366"/>
        <v>43695</v>
      </c>
      <c r="M1813" s="2" t="str">
        <f t="shared" si="367"/>
        <v>Sunday</v>
      </c>
      <c r="N1813" s="2" t="str">
        <f t="shared" si="368"/>
        <v>Monday</v>
      </c>
      <c r="O1813" s="12">
        <f t="shared" si="369"/>
        <v>0</v>
      </c>
      <c r="P1813" s="11" t="str">
        <f t="shared" si="370"/>
        <v>Low Cost per Unit</v>
      </c>
      <c r="Q1813" s="12">
        <f t="shared" si="371"/>
        <v>0</v>
      </c>
      <c r="R1813" s="12">
        <f t="shared" si="372"/>
        <v>7.56</v>
      </c>
      <c r="S1813" s="12">
        <f t="shared" si="373"/>
        <v>0</v>
      </c>
      <c r="T1813" s="12">
        <f t="shared" si="374"/>
        <v>0</v>
      </c>
      <c r="U1813" s="12">
        <f t="shared" si="375"/>
        <v>0</v>
      </c>
      <c r="V1813" s="13" t="str">
        <f t="shared" ca="1" si="376"/>
        <v>Greater Than 8 Weeks Old</v>
      </c>
    </row>
    <row r="1814" spans="1:22" x14ac:dyDescent="0.45">
      <c r="A1814" s="2" t="s">
        <v>129</v>
      </c>
      <c r="B1814" s="5">
        <v>43692</v>
      </c>
      <c r="C1814" s="5" t="s">
        <v>383</v>
      </c>
      <c r="D1814" s="5" t="s">
        <v>398</v>
      </c>
      <c r="E1814" s="6">
        <v>2</v>
      </c>
      <c r="F1814" s="3">
        <v>32</v>
      </c>
      <c r="G1814" s="3">
        <v>9.76</v>
      </c>
      <c r="H1814" s="8">
        <f t="shared" si="364"/>
        <v>4.88</v>
      </c>
      <c r="I1814" s="3">
        <v>22.24</v>
      </c>
      <c r="J1814" s="4">
        <v>0.7</v>
      </c>
      <c r="K1814" s="2" t="str">
        <f t="shared" si="365"/>
        <v>Thursday</v>
      </c>
      <c r="L1814" s="5">
        <f t="shared" si="366"/>
        <v>43695</v>
      </c>
      <c r="M1814" s="2" t="str">
        <f t="shared" si="367"/>
        <v>Sunday</v>
      </c>
      <c r="N1814" s="2" t="str">
        <f t="shared" si="368"/>
        <v>Monday</v>
      </c>
      <c r="O1814" s="12">
        <f t="shared" si="369"/>
        <v>0</v>
      </c>
      <c r="P1814" s="11" t="str">
        <f t="shared" si="370"/>
        <v>Low Cost per Unit</v>
      </c>
      <c r="Q1814" s="12">
        <f t="shared" si="371"/>
        <v>0</v>
      </c>
      <c r="R1814" s="12">
        <f t="shared" si="372"/>
        <v>0.96</v>
      </c>
      <c r="S1814" s="12">
        <f t="shared" si="373"/>
        <v>0</v>
      </c>
      <c r="T1814" s="12">
        <f t="shared" si="374"/>
        <v>0</v>
      </c>
      <c r="U1814" s="12">
        <f t="shared" si="375"/>
        <v>0</v>
      </c>
      <c r="V1814" s="13" t="str">
        <f t="shared" ca="1" si="376"/>
        <v>Greater Than 8 Weeks Old</v>
      </c>
    </row>
    <row r="1815" spans="1:22" x14ac:dyDescent="0.45">
      <c r="A1815" s="2" t="s">
        <v>233</v>
      </c>
      <c r="B1815" s="5">
        <v>43692</v>
      </c>
      <c r="C1815" s="5" t="s">
        <v>383</v>
      </c>
      <c r="D1815" s="5" t="s">
        <v>384</v>
      </c>
      <c r="E1815" s="6">
        <v>9</v>
      </c>
      <c r="F1815" s="3">
        <v>72</v>
      </c>
      <c r="G1815" s="3">
        <v>33.369999999999997</v>
      </c>
      <c r="H1815" s="8">
        <f t="shared" si="364"/>
        <v>3.7077777777777774</v>
      </c>
      <c r="I1815" s="3">
        <v>38.630000000000003</v>
      </c>
      <c r="J1815" s="4">
        <v>0.54</v>
      </c>
      <c r="K1815" s="2" t="str">
        <f t="shared" si="365"/>
        <v>Thursday</v>
      </c>
      <c r="L1815" s="5">
        <f t="shared" si="366"/>
        <v>43695</v>
      </c>
      <c r="M1815" s="2" t="str">
        <f t="shared" si="367"/>
        <v>Sunday</v>
      </c>
      <c r="N1815" s="2" t="str">
        <f t="shared" si="368"/>
        <v>Monday</v>
      </c>
      <c r="O1815" s="12">
        <f t="shared" si="369"/>
        <v>0</v>
      </c>
      <c r="P1815" s="11" t="str">
        <f t="shared" si="370"/>
        <v>Low Cost per Unit</v>
      </c>
      <c r="Q1815" s="12">
        <f t="shared" si="371"/>
        <v>0</v>
      </c>
      <c r="R1815" s="12">
        <f t="shared" si="372"/>
        <v>2.16</v>
      </c>
      <c r="S1815" s="12">
        <f t="shared" si="373"/>
        <v>0</v>
      </c>
      <c r="T1815" s="12">
        <f t="shared" si="374"/>
        <v>0</v>
      </c>
      <c r="U1815" s="12">
        <f t="shared" si="375"/>
        <v>0</v>
      </c>
      <c r="V1815" s="13" t="str">
        <f t="shared" ca="1" si="376"/>
        <v>Greater Than 8 Weeks Old</v>
      </c>
    </row>
    <row r="1816" spans="1:22" x14ac:dyDescent="0.45">
      <c r="A1816" s="2" t="s">
        <v>265</v>
      </c>
      <c r="B1816" s="5">
        <v>43692</v>
      </c>
      <c r="C1816" s="5" t="s">
        <v>383</v>
      </c>
      <c r="D1816" s="5" t="s">
        <v>399</v>
      </c>
      <c r="E1816" s="6">
        <v>19</v>
      </c>
      <c r="F1816" s="3">
        <v>360.81</v>
      </c>
      <c r="G1816" s="3">
        <v>349.22</v>
      </c>
      <c r="H1816" s="8">
        <f t="shared" si="364"/>
        <v>18.380000000000003</v>
      </c>
      <c r="I1816" s="3">
        <v>11.59</v>
      </c>
      <c r="J1816" s="4">
        <v>0.03</v>
      </c>
      <c r="K1816" s="2" t="str">
        <f t="shared" si="365"/>
        <v>Thursday</v>
      </c>
      <c r="L1816" s="5">
        <f t="shared" si="366"/>
        <v>43695</v>
      </c>
      <c r="M1816" s="2" t="str">
        <f t="shared" si="367"/>
        <v>Sunday</v>
      </c>
      <c r="N1816" s="2" t="str">
        <f t="shared" si="368"/>
        <v>Monday</v>
      </c>
      <c r="O1816" s="12">
        <f t="shared" si="369"/>
        <v>0</v>
      </c>
      <c r="P1816" s="11" t="str">
        <f t="shared" si="370"/>
        <v>High Cost per Unit</v>
      </c>
      <c r="Q1816" s="12">
        <f t="shared" si="371"/>
        <v>0</v>
      </c>
      <c r="R1816" s="12">
        <f t="shared" si="372"/>
        <v>10.824299999999999</v>
      </c>
      <c r="S1816" s="12">
        <f t="shared" si="373"/>
        <v>0</v>
      </c>
      <c r="T1816" s="12">
        <f t="shared" si="374"/>
        <v>0</v>
      </c>
      <c r="U1816" s="12">
        <f t="shared" si="375"/>
        <v>0</v>
      </c>
      <c r="V1816" s="13" t="str">
        <f t="shared" ca="1" si="376"/>
        <v>Greater Than 8 Weeks Old</v>
      </c>
    </row>
    <row r="1817" spans="1:22" x14ac:dyDescent="0.45">
      <c r="A1817" s="2" t="s">
        <v>88</v>
      </c>
      <c r="B1817" s="5">
        <v>43692</v>
      </c>
      <c r="C1817" s="5" t="s">
        <v>376</v>
      </c>
      <c r="D1817" s="5" t="s">
        <v>377</v>
      </c>
      <c r="E1817" s="6">
        <v>1</v>
      </c>
      <c r="F1817" s="3">
        <v>45</v>
      </c>
      <c r="G1817" s="3">
        <v>16.32</v>
      </c>
      <c r="H1817" s="8">
        <f t="shared" si="364"/>
        <v>16.32</v>
      </c>
      <c r="I1817" s="3">
        <v>28.68</v>
      </c>
      <c r="J1817" s="4">
        <v>0.64</v>
      </c>
      <c r="K1817" s="2" t="str">
        <f t="shared" si="365"/>
        <v>Thursday</v>
      </c>
      <c r="L1817" s="5">
        <f t="shared" si="366"/>
        <v>43695</v>
      </c>
      <c r="M1817" s="2" t="str">
        <f t="shared" si="367"/>
        <v>Sunday</v>
      </c>
      <c r="N1817" s="2" t="str">
        <f t="shared" si="368"/>
        <v>Monday</v>
      </c>
      <c r="O1817" s="12">
        <f t="shared" si="369"/>
        <v>0</v>
      </c>
      <c r="P1817" s="11" t="str">
        <f t="shared" si="370"/>
        <v>Low Cost per Unit</v>
      </c>
      <c r="Q1817" s="12">
        <f t="shared" si="371"/>
        <v>0</v>
      </c>
      <c r="R1817" s="12">
        <f t="shared" si="372"/>
        <v>0</v>
      </c>
      <c r="S1817" s="12">
        <f t="shared" si="373"/>
        <v>0</v>
      </c>
      <c r="T1817" s="12">
        <f t="shared" si="374"/>
        <v>0</v>
      </c>
      <c r="U1817" s="12">
        <f t="shared" si="375"/>
        <v>0</v>
      </c>
      <c r="V1817" s="13" t="str">
        <f t="shared" ca="1" si="376"/>
        <v>Greater Than 8 Weeks Old</v>
      </c>
    </row>
    <row r="1818" spans="1:22" x14ac:dyDescent="0.45">
      <c r="A1818" s="2" t="s">
        <v>89</v>
      </c>
      <c r="B1818" s="5">
        <v>43692</v>
      </c>
      <c r="C1818" s="5" t="s">
        <v>386</v>
      </c>
      <c r="D1818" s="5" t="s">
        <v>387</v>
      </c>
      <c r="E1818" s="6">
        <v>3</v>
      </c>
      <c r="F1818" s="3">
        <v>297</v>
      </c>
      <c r="G1818" s="3">
        <v>112.26</v>
      </c>
      <c r="H1818" s="8">
        <f t="shared" si="364"/>
        <v>37.42</v>
      </c>
      <c r="I1818" s="3">
        <v>184.74</v>
      </c>
      <c r="J1818" s="4">
        <v>0.62</v>
      </c>
      <c r="K1818" s="2" t="str">
        <f t="shared" si="365"/>
        <v>Thursday</v>
      </c>
      <c r="L1818" s="5">
        <f t="shared" si="366"/>
        <v>43695</v>
      </c>
      <c r="M1818" s="2" t="str">
        <f t="shared" si="367"/>
        <v>Sunday</v>
      </c>
      <c r="N1818" s="2" t="str">
        <f t="shared" si="368"/>
        <v>Monday</v>
      </c>
      <c r="O1818" s="12">
        <f t="shared" si="369"/>
        <v>0</v>
      </c>
      <c r="P1818" s="11" t="str">
        <f t="shared" si="370"/>
        <v>High Cost per Unit</v>
      </c>
      <c r="Q1818" s="12">
        <f t="shared" si="371"/>
        <v>0</v>
      </c>
      <c r="R1818" s="12">
        <f t="shared" si="372"/>
        <v>8.91</v>
      </c>
      <c r="S1818" s="12">
        <f t="shared" si="373"/>
        <v>0</v>
      </c>
      <c r="T1818" s="12">
        <f t="shared" si="374"/>
        <v>0</v>
      </c>
      <c r="U1818" s="12">
        <f t="shared" si="375"/>
        <v>0</v>
      </c>
      <c r="V1818" s="13" t="str">
        <f t="shared" ca="1" si="376"/>
        <v>Greater Than 8 Weeks Old</v>
      </c>
    </row>
    <row r="1819" spans="1:22" x14ac:dyDescent="0.45">
      <c r="A1819" s="2" t="s">
        <v>313</v>
      </c>
      <c r="B1819" s="5">
        <v>43692</v>
      </c>
      <c r="C1819" s="5" t="s">
        <v>371</v>
      </c>
      <c r="D1819" s="5" t="s">
        <v>371</v>
      </c>
      <c r="E1819" s="6">
        <v>3</v>
      </c>
      <c r="F1819" s="3">
        <v>35.97</v>
      </c>
      <c r="G1819" s="3">
        <v>17.850000000000001</v>
      </c>
      <c r="H1819" s="8">
        <f t="shared" si="364"/>
        <v>5.95</v>
      </c>
      <c r="I1819" s="3">
        <v>18.12</v>
      </c>
      <c r="J1819" s="4">
        <v>0.5</v>
      </c>
      <c r="K1819" s="2" t="str">
        <f t="shared" si="365"/>
        <v>Thursday</v>
      </c>
      <c r="L1819" s="5">
        <f t="shared" si="366"/>
        <v>43695</v>
      </c>
      <c r="M1819" s="2" t="str">
        <f t="shared" si="367"/>
        <v>Sunday</v>
      </c>
      <c r="N1819" s="2" t="str">
        <f t="shared" si="368"/>
        <v>Monday</v>
      </c>
      <c r="O1819" s="12">
        <f t="shared" si="369"/>
        <v>0</v>
      </c>
      <c r="P1819" s="11" t="str">
        <f t="shared" si="370"/>
        <v>Low Cost per Unit</v>
      </c>
      <c r="Q1819" s="12">
        <f t="shared" si="371"/>
        <v>0</v>
      </c>
      <c r="R1819" s="12">
        <f t="shared" si="372"/>
        <v>1.0790999999999999</v>
      </c>
      <c r="S1819" s="12">
        <f t="shared" si="373"/>
        <v>0</v>
      </c>
      <c r="T1819" s="12">
        <f t="shared" si="374"/>
        <v>0</v>
      </c>
      <c r="U1819" s="12">
        <f t="shared" si="375"/>
        <v>0</v>
      </c>
      <c r="V1819" s="13" t="str">
        <f t="shared" ca="1" si="376"/>
        <v>Greater Than 8 Weeks Old</v>
      </c>
    </row>
    <row r="1820" spans="1:22" x14ac:dyDescent="0.45">
      <c r="A1820" s="2" t="s">
        <v>234</v>
      </c>
      <c r="B1820" s="5">
        <v>43692</v>
      </c>
      <c r="C1820" s="5" t="s">
        <v>369</v>
      </c>
      <c r="D1820" s="5" t="s">
        <v>372</v>
      </c>
      <c r="E1820" s="6">
        <v>2</v>
      </c>
      <c r="F1820" s="3">
        <v>70</v>
      </c>
      <c r="G1820" s="3">
        <v>17.940000000000001</v>
      </c>
      <c r="H1820" s="8">
        <f t="shared" si="364"/>
        <v>8.9700000000000006</v>
      </c>
      <c r="I1820" s="3">
        <v>52.06</v>
      </c>
      <c r="J1820" s="4">
        <v>0.74</v>
      </c>
      <c r="K1820" s="2" t="str">
        <f t="shared" si="365"/>
        <v>Thursday</v>
      </c>
      <c r="L1820" s="5">
        <f t="shared" si="366"/>
        <v>43695</v>
      </c>
      <c r="M1820" s="2" t="str">
        <f t="shared" si="367"/>
        <v>Sunday</v>
      </c>
      <c r="N1820" s="2" t="str">
        <f t="shared" si="368"/>
        <v>Monday</v>
      </c>
      <c r="O1820" s="12">
        <f t="shared" si="369"/>
        <v>0</v>
      </c>
      <c r="P1820" s="11" t="str">
        <f t="shared" si="370"/>
        <v>Low Cost per Unit</v>
      </c>
      <c r="Q1820" s="12">
        <f t="shared" si="371"/>
        <v>0</v>
      </c>
      <c r="R1820" s="12">
        <f t="shared" si="372"/>
        <v>2.1</v>
      </c>
      <c r="S1820" s="12">
        <f t="shared" si="373"/>
        <v>0</v>
      </c>
      <c r="T1820" s="12">
        <f t="shared" si="374"/>
        <v>0</v>
      </c>
      <c r="U1820" s="12">
        <f t="shared" si="375"/>
        <v>0</v>
      </c>
      <c r="V1820" s="13" t="str">
        <f t="shared" ca="1" si="376"/>
        <v>Greater Than 8 Weeks Old</v>
      </c>
    </row>
    <row r="1821" spans="1:22" x14ac:dyDescent="0.45">
      <c r="A1821" s="2" t="s">
        <v>90</v>
      </c>
      <c r="B1821" s="5">
        <v>43692</v>
      </c>
      <c r="C1821" s="5" t="s">
        <v>378</v>
      </c>
      <c r="D1821" s="5" t="s">
        <v>379</v>
      </c>
      <c r="E1821" s="6">
        <v>1</v>
      </c>
      <c r="F1821" s="3">
        <v>99</v>
      </c>
      <c r="G1821" s="3">
        <v>35.97</v>
      </c>
      <c r="H1821" s="8">
        <f t="shared" si="364"/>
        <v>35.97</v>
      </c>
      <c r="I1821" s="3">
        <v>63.03</v>
      </c>
      <c r="J1821" s="4">
        <v>0.64</v>
      </c>
      <c r="K1821" s="2" t="str">
        <f t="shared" si="365"/>
        <v>Thursday</v>
      </c>
      <c r="L1821" s="5">
        <f t="shared" si="366"/>
        <v>43695</v>
      </c>
      <c r="M1821" s="2" t="str">
        <f t="shared" si="367"/>
        <v>Sunday</v>
      </c>
      <c r="N1821" s="2" t="str">
        <f t="shared" si="368"/>
        <v>Monday</v>
      </c>
      <c r="O1821" s="12">
        <f t="shared" si="369"/>
        <v>0</v>
      </c>
      <c r="P1821" s="11" t="str">
        <f t="shared" si="370"/>
        <v>High Cost per Unit</v>
      </c>
      <c r="Q1821" s="12">
        <f t="shared" si="371"/>
        <v>0</v>
      </c>
      <c r="R1821" s="12">
        <f t="shared" si="372"/>
        <v>0</v>
      </c>
      <c r="S1821" s="12">
        <f t="shared" si="373"/>
        <v>0</v>
      </c>
      <c r="T1821" s="12">
        <f t="shared" si="374"/>
        <v>0</v>
      </c>
      <c r="U1821" s="12">
        <f t="shared" si="375"/>
        <v>0</v>
      </c>
      <c r="V1821" s="13" t="str">
        <f t="shared" ca="1" si="376"/>
        <v>Greater Than 8 Weeks Old</v>
      </c>
    </row>
    <row r="1822" spans="1:22" x14ac:dyDescent="0.45">
      <c r="A1822" s="2" t="s">
        <v>130</v>
      </c>
      <c r="B1822" s="5">
        <v>43692</v>
      </c>
      <c r="C1822" s="5" t="s">
        <v>386</v>
      </c>
      <c r="D1822" s="5" t="s">
        <v>388</v>
      </c>
      <c r="E1822" s="6">
        <v>1</v>
      </c>
      <c r="F1822" s="3">
        <v>79</v>
      </c>
      <c r="G1822" s="3">
        <v>23.97</v>
      </c>
      <c r="H1822" s="8">
        <f t="shared" si="364"/>
        <v>23.97</v>
      </c>
      <c r="I1822" s="3">
        <v>55.03</v>
      </c>
      <c r="J1822" s="4">
        <v>0.7</v>
      </c>
      <c r="K1822" s="2" t="str">
        <f t="shared" si="365"/>
        <v>Thursday</v>
      </c>
      <c r="L1822" s="5">
        <f t="shared" si="366"/>
        <v>43695</v>
      </c>
      <c r="M1822" s="2" t="str">
        <f t="shared" si="367"/>
        <v>Sunday</v>
      </c>
      <c r="N1822" s="2" t="str">
        <f t="shared" si="368"/>
        <v>Monday</v>
      </c>
      <c r="O1822" s="12">
        <f t="shared" si="369"/>
        <v>0</v>
      </c>
      <c r="P1822" s="11" t="str">
        <f t="shared" si="370"/>
        <v>High Cost per Unit</v>
      </c>
      <c r="Q1822" s="12">
        <f t="shared" si="371"/>
        <v>0</v>
      </c>
      <c r="R1822" s="12">
        <f t="shared" si="372"/>
        <v>0</v>
      </c>
      <c r="S1822" s="12">
        <f t="shared" si="373"/>
        <v>0</v>
      </c>
      <c r="T1822" s="12">
        <f t="shared" si="374"/>
        <v>0</v>
      </c>
      <c r="U1822" s="12">
        <f t="shared" si="375"/>
        <v>0</v>
      </c>
      <c r="V1822" s="13" t="str">
        <f t="shared" ca="1" si="376"/>
        <v>Greater Than 8 Weeks Old</v>
      </c>
    </row>
    <row r="1823" spans="1:22" x14ac:dyDescent="0.45">
      <c r="A1823" s="2" t="s">
        <v>143</v>
      </c>
      <c r="B1823" s="5">
        <v>43692</v>
      </c>
      <c r="C1823" s="5" t="s">
        <v>386</v>
      </c>
      <c r="D1823" s="5" t="s">
        <v>395</v>
      </c>
      <c r="E1823" s="6">
        <v>1</v>
      </c>
      <c r="F1823" s="3">
        <v>29</v>
      </c>
      <c r="G1823" s="3">
        <v>10.77</v>
      </c>
      <c r="H1823" s="8">
        <f t="shared" si="364"/>
        <v>10.77</v>
      </c>
      <c r="I1823" s="3">
        <v>18.23</v>
      </c>
      <c r="J1823" s="4">
        <v>0.63</v>
      </c>
      <c r="K1823" s="2" t="str">
        <f t="shared" si="365"/>
        <v>Thursday</v>
      </c>
      <c r="L1823" s="5">
        <f t="shared" si="366"/>
        <v>43695</v>
      </c>
      <c r="M1823" s="2" t="str">
        <f t="shared" si="367"/>
        <v>Sunday</v>
      </c>
      <c r="N1823" s="2" t="str">
        <f t="shared" si="368"/>
        <v>Monday</v>
      </c>
      <c r="O1823" s="12">
        <f t="shared" si="369"/>
        <v>0</v>
      </c>
      <c r="P1823" s="11" t="str">
        <f t="shared" si="370"/>
        <v>Low Cost per Unit</v>
      </c>
      <c r="Q1823" s="12">
        <f t="shared" si="371"/>
        <v>0</v>
      </c>
      <c r="R1823" s="12">
        <f t="shared" si="372"/>
        <v>0</v>
      </c>
      <c r="S1823" s="12">
        <f t="shared" si="373"/>
        <v>0</v>
      </c>
      <c r="T1823" s="12">
        <f t="shared" si="374"/>
        <v>0</v>
      </c>
      <c r="U1823" s="12">
        <f t="shared" si="375"/>
        <v>0</v>
      </c>
      <c r="V1823" s="13" t="str">
        <f t="shared" ca="1" si="376"/>
        <v>Greater Than 8 Weeks Old</v>
      </c>
    </row>
    <row r="1824" spans="1:22" x14ac:dyDescent="0.45">
      <c r="A1824" s="2" t="s">
        <v>314</v>
      </c>
      <c r="B1824" s="5">
        <v>43692</v>
      </c>
      <c r="C1824" s="5" t="s">
        <v>371</v>
      </c>
      <c r="D1824" s="5" t="s">
        <v>371</v>
      </c>
      <c r="E1824" s="6">
        <v>1</v>
      </c>
      <c r="F1824" s="3">
        <v>18.989999999999998</v>
      </c>
      <c r="G1824" s="3">
        <v>17</v>
      </c>
      <c r="H1824" s="8">
        <f t="shared" si="364"/>
        <v>17</v>
      </c>
      <c r="I1824" s="3">
        <v>1.99</v>
      </c>
      <c r="J1824" s="4">
        <v>0.1</v>
      </c>
      <c r="K1824" s="2" t="str">
        <f t="shared" si="365"/>
        <v>Thursday</v>
      </c>
      <c r="L1824" s="5">
        <f t="shared" si="366"/>
        <v>43695</v>
      </c>
      <c r="M1824" s="2" t="str">
        <f t="shared" si="367"/>
        <v>Sunday</v>
      </c>
      <c r="N1824" s="2" t="str">
        <f t="shared" si="368"/>
        <v>Monday</v>
      </c>
      <c r="O1824" s="12">
        <f t="shared" si="369"/>
        <v>0</v>
      </c>
      <c r="P1824" s="11" t="str">
        <f t="shared" si="370"/>
        <v>High Cost per Unit</v>
      </c>
      <c r="Q1824" s="12">
        <f t="shared" si="371"/>
        <v>0</v>
      </c>
      <c r="R1824" s="12">
        <f t="shared" si="372"/>
        <v>0</v>
      </c>
      <c r="S1824" s="12">
        <f t="shared" si="373"/>
        <v>0</v>
      </c>
      <c r="T1824" s="12">
        <f t="shared" si="374"/>
        <v>0</v>
      </c>
      <c r="U1824" s="12">
        <f t="shared" si="375"/>
        <v>0</v>
      </c>
      <c r="V1824" s="13" t="str">
        <f t="shared" ca="1" si="376"/>
        <v>Greater Than 8 Weeks Old</v>
      </c>
    </row>
    <row r="1825" spans="1:22" x14ac:dyDescent="0.45">
      <c r="A1825" s="2" t="s">
        <v>318</v>
      </c>
      <c r="B1825" s="5">
        <v>43692</v>
      </c>
      <c r="C1825" s="5" t="s">
        <v>371</v>
      </c>
      <c r="D1825" s="5" t="s">
        <v>371</v>
      </c>
      <c r="E1825" s="6">
        <v>1</v>
      </c>
      <c r="F1825" s="3">
        <v>18.989999999999998</v>
      </c>
      <c r="G1825" s="3">
        <v>15</v>
      </c>
      <c r="H1825" s="8">
        <f t="shared" si="364"/>
        <v>15</v>
      </c>
      <c r="I1825" s="3">
        <v>3.99</v>
      </c>
      <c r="J1825" s="4">
        <v>0.21</v>
      </c>
      <c r="K1825" s="2" t="str">
        <f t="shared" si="365"/>
        <v>Thursday</v>
      </c>
      <c r="L1825" s="5">
        <f t="shared" si="366"/>
        <v>43695</v>
      </c>
      <c r="M1825" s="2" t="str">
        <f t="shared" si="367"/>
        <v>Sunday</v>
      </c>
      <c r="N1825" s="2" t="str">
        <f t="shared" si="368"/>
        <v>Monday</v>
      </c>
      <c r="O1825" s="12">
        <f t="shared" si="369"/>
        <v>0</v>
      </c>
      <c r="P1825" s="11" t="str">
        <f t="shared" si="370"/>
        <v>Low Cost per Unit</v>
      </c>
      <c r="Q1825" s="12">
        <f t="shared" si="371"/>
        <v>0</v>
      </c>
      <c r="R1825" s="12">
        <f t="shared" si="372"/>
        <v>0</v>
      </c>
      <c r="S1825" s="12">
        <f t="shared" si="373"/>
        <v>0</v>
      </c>
      <c r="T1825" s="12">
        <f t="shared" si="374"/>
        <v>0</v>
      </c>
      <c r="U1825" s="12">
        <f t="shared" si="375"/>
        <v>0</v>
      </c>
      <c r="V1825" s="13" t="str">
        <f t="shared" ca="1" si="376"/>
        <v>Greater Than 8 Weeks Old</v>
      </c>
    </row>
    <row r="1826" spans="1:22" x14ac:dyDescent="0.45">
      <c r="A1826" s="2" t="s">
        <v>315</v>
      </c>
      <c r="B1826" s="5">
        <v>43692</v>
      </c>
      <c r="C1826" s="5" t="s">
        <v>371</v>
      </c>
      <c r="D1826" s="5" t="s">
        <v>371</v>
      </c>
      <c r="E1826" s="6">
        <v>2</v>
      </c>
      <c r="F1826" s="3">
        <v>37.979999999999997</v>
      </c>
      <c r="G1826" s="3">
        <v>30</v>
      </c>
      <c r="H1826" s="8">
        <f t="shared" si="364"/>
        <v>15</v>
      </c>
      <c r="I1826" s="3">
        <v>7.98</v>
      </c>
      <c r="J1826" s="4">
        <v>0.21</v>
      </c>
      <c r="K1826" s="2" t="str">
        <f t="shared" si="365"/>
        <v>Thursday</v>
      </c>
      <c r="L1826" s="5">
        <f t="shared" si="366"/>
        <v>43695</v>
      </c>
      <c r="M1826" s="2" t="str">
        <f t="shared" si="367"/>
        <v>Sunday</v>
      </c>
      <c r="N1826" s="2" t="str">
        <f t="shared" si="368"/>
        <v>Monday</v>
      </c>
      <c r="O1826" s="12">
        <f t="shared" si="369"/>
        <v>0</v>
      </c>
      <c r="P1826" s="11" t="str">
        <f t="shared" si="370"/>
        <v>Low Cost per Unit</v>
      </c>
      <c r="Q1826" s="12">
        <f t="shared" si="371"/>
        <v>0</v>
      </c>
      <c r="R1826" s="12">
        <f t="shared" si="372"/>
        <v>1.1394</v>
      </c>
      <c r="S1826" s="12">
        <f t="shared" si="373"/>
        <v>0</v>
      </c>
      <c r="T1826" s="12">
        <f t="shared" si="374"/>
        <v>0</v>
      </c>
      <c r="U1826" s="12">
        <f t="shared" si="375"/>
        <v>0</v>
      </c>
      <c r="V1826" s="13" t="str">
        <f t="shared" ca="1" si="376"/>
        <v>Greater Than 8 Weeks Old</v>
      </c>
    </row>
    <row r="1827" spans="1:22" x14ac:dyDescent="0.45">
      <c r="A1827" s="2" t="s">
        <v>280</v>
      </c>
      <c r="B1827" s="5">
        <v>43692</v>
      </c>
      <c r="C1827" s="5" t="s">
        <v>390</v>
      </c>
      <c r="D1827" s="5" t="s">
        <v>391</v>
      </c>
      <c r="E1827" s="6">
        <v>1</v>
      </c>
      <c r="F1827" s="3">
        <v>189</v>
      </c>
      <c r="G1827" s="3">
        <v>92</v>
      </c>
      <c r="H1827" s="8">
        <f t="shared" si="364"/>
        <v>92</v>
      </c>
      <c r="I1827" s="3">
        <v>97</v>
      </c>
      <c r="J1827" s="4">
        <v>0.51</v>
      </c>
      <c r="K1827" s="2" t="str">
        <f t="shared" si="365"/>
        <v>Thursday</v>
      </c>
      <c r="L1827" s="5">
        <f t="shared" si="366"/>
        <v>43695</v>
      </c>
      <c r="M1827" s="2" t="str">
        <f t="shared" si="367"/>
        <v>Sunday</v>
      </c>
      <c r="N1827" s="2" t="str">
        <f t="shared" si="368"/>
        <v>Monday</v>
      </c>
      <c r="O1827" s="12">
        <f t="shared" si="369"/>
        <v>0</v>
      </c>
      <c r="P1827" s="11" t="str">
        <f t="shared" si="370"/>
        <v>High Cost per Unit</v>
      </c>
      <c r="Q1827" s="12">
        <f t="shared" si="371"/>
        <v>0</v>
      </c>
      <c r="R1827" s="12">
        <f t="shared" si="372"/>
        <v>0</v>
      </c>
      <c r="S1827" s="12">
        <f t="shared" si="373"/>
        <v>0</v>
      </c>
      <c r="T1827" s="12">
        <f t="shared" si="374"/>
        <v>0</v>
      </c>
      <c r="U1827" s="12">
        <f t="shared" si="375"/>
        <v>0</v>
      </c>
      <c r="V1827" s="13" t="str">
        <f t="shared" ca="1" si="376"/>
        <v>Greater Than 8 Weeks Old</v>
      </c>
    </row>
    <row r="1828" spans="1:22" x14ac:dyDescent="0.45">
      <c r="A1828" s="2" t="s">
        <v>91</v>
      </c>
      <c r="B1828" s="5">
        <v>43693</v>
      </c>
      <c r="C1828" s="5" t="s">
        <v>367</v>
      </c>
      <c r="D1828" s="5" t="s">
        <v>368</v>
      </c>
      <c r="E1828" s="6">
        <v>1</v>
      </c>
      <c r="F1828" s="3">
        <v>55</v>
      </c>
      <c r="G1828" s="3">
        <v>12.65</v>
      </c>
      <c r="H1828" s="8">
        <f t="shared" si="364"/>
        <v>12.65</v>
      </c>
      <c r="I1828" s="3">
        <v>42.35</v>
      </c>
      <c r="J1828" s="4">
        <v>0.77</v>
      </c>
      <c r="K1828" s="2" t="str">
        <f t="shared" si="365"/>
        <v>Friday</v>
      </c>
      <c r="L1828" s="5">
        <f t="shared" si="366"/>
        <v>43696</v>
      </c>
      <c r="M1828" s="2" t="str">
        <f t="shared" si="367"/>
        <v>Monday</v>
      </c>
      <c r="N1828" s="2" t="str">
        <f t="shared" si="368"/>
        <v>Monday</v>
      </c>
      <c r="O1828" s="12">
        <f t="shared" si="369"/>
        <v>0</v>
      </c>
      <c r="P1828" s="11" t="str">
        <f t="shared" si="370"/>
        <v>Low Cost per Unit</v>
      </c>
      <c r="Q1828" s="12">
        <f t="shared" si="371"/>
        <v>5.5</v>
      </c>
      <c r="R1828" s="12">
        <f t="shared" si="372"/>
        <v>0</v>
      </c>
      <c r="S1828" s="12">
        <f t="shared" si="373"/>
        <v>0</v>
      </c>
      <c r="T1828" s="12">
        <f t="shared" si="374"/>
        <v>0</v>
      </c>
      <c r="U1828" s="12">
        <f t="shared" si="375"/>
        <v>0</v>
      </c>
      <c r="V1828" s="13" t="str">
        <f t="shared" ca="1" si="376"/>
        <v>Greater Than 8 Weeks Old</v>
      </c>
    </row>
    <row r="1829" spans="1:22" x14ac:dyDescent="0.45">
      <c r="A1829" s="2" t="s">
        <v>145</v>
      </c>
      <c r="B1829" s="5">
        <v>43693</v>
      </c>
      <c r="C1829" s="5" t="s">
        <v>367</v>
      </c>
      <c r="D1829" s="5" t="s">
        <v>368</v>
      </c>
      <c r="E1829" s="6">
        <v>2</v>
      </c>
      <c r="F1829" s="3">
        <v>118</v>
      </c>
      <c r="G1829" s="3">
        <v>45.3</v>
      </c>
      <c r="H1829" s="8">
        <f t="shared" si="364"/>
        <v>22.65</v>
      </c>
      <c r="I1829" s="3">
        <v>72.7</v>
      </c>
      <c r="J1829" s="4">
        <v>0.62</v>
      </c>
      <c r="K1829" s="2" t="str">
        <f t="shared" si="365"/>
        <v>Friday</v>
      </c>
      <c r="L1829" s="5">
        <f t="shared" si="366"/>
        <v>43696</v>
      </c>
      <c r="M1829" s="2" t="str">
        <f t="shared" si="367"/>
        <v>Monday</v>
      </c>
      <c r="N1829" s="2" t="str">
        <f t="shared" si="368"/>
        <v>Monday</v>
      </c>
      <c r="O1829" s="12">
        <f t="shared" si="369"/>
        <v>0</v>
      </c>
      <c r="P1829" s="11" t="str">
        <f t="shared" si="370"/>
        <v>High Cost per Unit</v>
      </c>
      <c r="Q1829" s="12">
        <f t="shared" si="371"/>
        <v>11.8</v>
      </c>
      <c r="R1829" s="12">
        <f t="shared" si="372"/>
        <v>3.54</v>
      </c>
      <c r="S1829" s="12">
        <f t="shared" si="373"/>
        <v>0</v>
      </c>
      <c r="T1829" s="12">
        <f t="shared" si="374"/>
        <v>0</v>
      </c>
      <c r="U1829" s="12">
        <f t="shared" si="375"/>
        <v>0</v>
      </c>
      <c r="V1829" s="13" t="str">
        <f t="shared" ca="1" si="376"/>
        <v>Greater Than 8 Weeks Old</v>
      </c>
    </row>
    <row r="1830" spans="1:22" x14ac:dyDescent="0.45">
      <c r="A1830" s="2" t="s">
        <v>319</v>
      </c>
      <c r="B1830" s="5">
        <v>43693</v>
      </c>
      <c r="C1830" s="5" t="s">
        <v>367</v>
      </c>
      <c r="D1830" s="5" t="s">
        <v>368</v>
      </c>
      <c r="E1830" s="6">
        <v>1</v>
      </c>
      <c r="F1830" s="3">
        <v>59</v>
      </c>
      <c r="G1830" s="3">
        <v>22.7</v>
      </c>
      <c r="H1830" s="8">
        <f t="shared" si="364"/>
        <v>22.7</v>
      </c>
      <c r="I1830" s="3">
        <v>36.299999999999997</v>
      </c>
      <c r="J1830" s="4">
        <v>0.62</v>
      </c>
      <c r="K1830" s="2" t="str">
        <f t="shared" si="365"/>
        <v>Friday</v>
      </c>
      <c r="L1830" s="5">
        <f t="shared" si="366"/>
        <v>43696</v>
      </c>
      <c r="M1830" s="2" t="str">
        <f t="shared" si="367"/>
        <v>Monday</v>
      </c>
      <c r="N1830" s="2" t="str">
        <f t="shared" si="368"/>
        <v>Monday</v>
      </c>
      <c r="O1830" s="12">
        <f t="shared" si="369"/>
        <v>0</v>
      </c>
      <c r="P1830" s="11" t="str">
        <f t="shared" si="370"/>
        <v>High Cost per Unit</v>
      </c>
      <c r="Q1830" s="12">
        <f t="shared" si="371"/>
        <v>5.9</v>
      </c>
      <c r="R1830" s="12">
        <f t="shared" si="372"/>
        <v>0</v>
      </c>
      <c r="S1830" s="12">
        <f t="shared" si="373"/>
        <v>0</v>
      </c>
      <c r="T1830" s="12">
        <f t="shared" si="374"/>
        <v>0</v>
      </c>
      <c r="U1830" s="12">
        <f t="shared" si="375"/>
        <v>0</v>
      </c>
      <c r="V1830" s="13" t="str">
        <f t="shared" ca="1" si="376"/>
        <v>Greater Than 8 Weeks Old</v>
      </c>
    </row>
    <row r="1831" spans="1:22" x14ac:dyDescent="0.45">
      <c r="A1831" s="2" t="s">
        <v>6</v>
      </c>
      <c r="B1831" s="5">
        <v>43693</v>
      </c>
      <c r="C1831" s="5" t="s">
        <v>367</v>
      </c>
      <c r="D1831" s="5" t="s">
        <v>368</v>
      </c>
      <c r="E1831" s="6">
        <v>1</v>
      </c>
      <c r="F1831" s="3">
        <v>55</v>
      </c>
      <c r="G1831" s="3">
        <v>21.23</v>
      </c>
      <c r="H1831" s="8">
        <f t="shared" si="364"/>
        <v>21.23</v>
      </c>
      <c r="I1831" s="3">
        <v>33.770000000000003</v>
      </c>
      <c r="J1831" s="4">
        <v>0.61</v>
      </c>
      <c r="K1831" s="2" t="str">
        <f t="shared" si="365"/>
        <v>Friday</v>
      </c>
      <c r="L1831" s="5">
        <f t="shared" si="366"/>
        <v>43696</v>
      </c>
      <c r="M1831" s="2" t="str">
        <f t="shared" si="367"/>
        <v>Monday</v>
      </c>
      <c r="N1831" s="2" t="str">
        <f t="shared" si="368"/>
        <v>Monday</v>
      </c>
      <c r="O1831" s="12">
        <f t="shared" si="369"/>
        <v>0</v>
      </c>
      <c r="P1831" s="11" t="str">
        <f t="shared" si="370"/>
        <v>High Cost per Unit</v>
      </c>
      <c r="Q1831" s="12">
        <f t="shared" si="371"/>
        <v>5.5</v>
      </c>
      <c r="R1831" s="12">
        <f t="shared" si="372"/>
        <v>0</v>
      </c>
      <c r="S1831" s="12">
        <f t="shared" si="373"/>
        <v>0</v>
      </c>
      <c r="T1831" s="12">
        <f t="shared" si="374"/>
        <v>0</v>
      </c>
      <c r="U1831" s="12">
        <f t="shared" si="375"/>
        <v>0</v>
      </c>
      <c r="V1831" s="13" t="str">
        <f t="shared" ca="1" si="376"/>
        <v>Greater Than 8 Weeks Old</v>
      </c>
    </row>
    <row r="1832" spans="1:22" x14ac:dyDescent="0.45">
      <c r="A1832" s="2" t="s">
        <v>147</v>
      </c>
      <c r="B1832" s="5">
        <v>43693</v>
      </c>
      <c r="C1832" s="5" t="s">
        <v>367</v>
      </c>
      <c r="D1832" s="5" t="s">
        <v>368</v>
      </c>
      <c r="E1832" s="6">
        <v>1</v>
      </c>
      <c r="F1832" s="3">
        <v>79</v>
      </c>
      <c r="G1832" s="3">
        <v>19.940000000000001</v>
      </c>
      <c r="H1832" s="8">
        <f t="shared" si="364"/>
        <v>19.940000000000001</v>
      </c>
      <c r="I1832" s="3">
        <v>59.06</v>
      </c>
      <c r="J1832" s="4">
        <v>0.75</v>
      </c>
      <c r="K1832" s="2" t="str">
        <f t="shared" si="365"/>
        <v>Friday</v>
      </c>
      <c r="L1832" s="5">
        <f t="shared" si="366"/>
        <v>43696</v>
      </c>
      <c r="M1832" s="2" t="str">
        <f t="shared" si="367"/>
        <v>Monday</v>
      </c>
      <c r="N1832" s="2" t="str">
        <f t="shared" si="368"/>
        <v>Monday</v>
      </c>
      <c r="O1832" s="12">
        <f t="shared" si="369"/>
        <v>0</v>
      </c>
      <c r="P1832" s="11" t="str">
        <f t="shared" si="370"/>
        <v>High Cost per Unit</v>
      </c>
      <c r="Q1832" s="12">
        <f t="shared" si="371"/>
        <v>7.9</v>
      </c>
      <c r="R1832" s="12">
        <f t="shared" si="372"/>
        <v>0</v>
      </c>
      <c r="S1832" s="12">
        <f t="shared" si="373"/>
        <v>0</v>
      </c>
      <c r="T1832" s="12">
        <f t="shared" si="374"/>
        <v>0</v>
      </c>
      <c r="U1832" s="12">
        <f t="shared" si="375"/>
        <v>0</v>
      </c>
      <c r="V1832" s="13" t="str">
        <f t="shared" ca="1" si="376"/>
        <v>Greater Than 8 Weeks Old</v>
      </c>
    </row>
    <row r="1833" spans="1:22" x14ac:dyDescent="0.45">
      <c r="A1833" s="2" t="s">
        <v>95</v>
      </c>
      <c r="B1833" s="5">
        <v>43693</v>
      </c>
      <c r="C1833" s="5" t="s">
        <v>367</v>
      </c>
      <c r="D1833" s="5" t="s">
        <v>368</v>
      </c>
      <c r="E1833" s="6">
        <v>1</v>
      </c>
      <c r="F1833" s="3">
        <v>89</v>
      </c>
      <c r="G1833" s="3">
        <v>32.520000000000003</v>
      </c>
      <c r="H1833" s="8">
        <f t="shared" si="364"/>
        <v>32.520000000000003</v>
      </c>
      <c r="I1833" s="3">
        <v>56.48</v>
      </c>
      <c r="J1833" s="4">
        <v>0.63</v>
      </c>
      <c r="K1833" s="2" t="str">
        <f t="shared" si="365"/>
        <v>Friday</v>
      </c>
      <c r="L1833" s="5">
        <f t="shared" si="366"/>
        <v>43696</v>
      </c>
      <c r="M1833" s="2" t="str">
        <f t="shared" si="367"/>
        <v>Monday</v>
      </c>
      <c r="N1833" s="2" t="str">
        <f t="shared" si="368"/>
        <v>Monday</v>
      </c>
      <c r="O1833" s="12">
        <f t="shared" si="369"/>
        <v>0</v>
      </c>
      <c r="P1833" s="11" t="str">
        <f t="shared" si="370"/>
        <v>High Cost per Unit</v>
      </c>
      <c r="Q1833" s="12">
        <f t="shared" si="371"/>
        <v>8.9</v>
      </c>
      <c r="R1833" s="12">
        <f t="shared" si="372"/>
        <v>0</v>
      </c>
      <c r="S1833" s="12">
        <f t="shared" si="373"/>
        <v>0</v>
      </c>
      <c r="T1833" s="12">
        <f t="shared" si="374"/>
        <v>0</v>
      </c>
      <c r="U1833" s="12">
        <f t="shared" si="375"/>
        <v>0</v>
      </c>
      <c r="V1833" s="13" t="str">
        <f t="shared" ca="1" si="376"/>
        <v>Greater Than 8 Weeks Old</v>
      </c>
    </row>
    <row r="1834" spans="1:22" x14ac:dyDescent="0.45">
      <c r="A1834" s="2" t="s">
        <v>174</v>
      </c>
      <c r="B1834" s="5">
        <v>43693</v>
      </c>
      <c r="C1834" s="5" t="s">
        <v>367</v>
      </c>
      <c r="D1834" s="5" t="s">
        <v>368</v>
      </c>
      <c r="E1834" s="6">
        <v>2</v>
      </c>
      <c r="F1834" s="3">
        <v>110</v>
      </c>
      <c r="G1834" s="3">
        <v>32.799999999999997</v>
      </c>
      <c r="H1834" s="8">
        <f t="shared" si="364"/>
        <v>16.399999999999999</v>
      </c>
      <c r="I1834" s="3">
        <v>77.2</v>
      </c>
      <c r="J1834" s="4">
        <v>0.7</v>
      </c>
      <c r="K1834" s="2" t="str">
        <f t="shared" si="365"/>
        <v>Friday</v>
      </c>
      <c r="L1834" s="5">
        <f t="shared" si="366"/>
        <v>43696</v>
      </c>
      <c r="M1834" s="2" t="str">
        <f t="shared" si="367"/>
        <v>Monday</v>
      </c>
      <c r="N1834" s="2" t="str">
        <f t="shared" si="368"/>
        <v>Monday</v>
      </c>
      <c r="O1834" s="12">
        <f t="shared" si="369"/>
        <v>0</v>
      </c>
      <c r="P1834" s="11" t="str">
        <f t="shared" si="370"/>
        <v>Low Cost per Unit</v>
      </c>
      <c r="Q1834" s="12">
        <f t="shared" si="371"/>
        <v>11</v>
      </c>
      <c r="R1834" s="12">
        <f t="shared" si="372"/>
        <v>3.3</v>
      </c>
      <c r="S1834" s="12">
        <f t="shared" si="373"/>
        <v>0</v>
      </c>
      <c r="T1834" s="12">
        <f t="shared" si="374"/>
        <v>0</v>
      </c>
      <c r="U1834" s="12">
        <f t="shared" si="375"/>
        <v>0</v>
      </c>
      <c r="V1834" s="13" t="str">
        <f t="shared" ca="1" si="376"/>
        <v>Greater Than 8 Weeks Old</v>
      </c>
    </row>
    <row r="1835" spans="1:22" x14ac:dyDescent="0.45">
      <c r="A1835" s="2" t="s">
        <v>209</v>
      </c>
      <c r="B1835" s="5">
        <v>43693</v>
      </c>
      <c r="C1835" s="5" t="s">
        <v>369</v>
      </c>
      <c r="D1835" s="5" t="s">
        <v>370</v>
      </c>
      <c r="E1835" s="6">
        <v>17</v>
      </c>
      <c r="F1835" s="3">
        <v>787.96</v>
      </c>
      <c r="G1835" s="3">
        <v>467.5</v>
      </c>
      <c r="H1835" s="8">
        <f t="shared" si="364"/>
        <v>27.5</v>
      </c>
      <c r="I1835" s="3">
        <v>320.45999999999998</v>
      </c>
      <c r="J1835" s="4">
        <v>0.41</v>
      </c>
      <c r="K1835" s="2" t="str">
        <f t="shared" si="365"/>
        <v>Friday</v>
      </c>
      <c r="L1835" s="5">
        <f t="shared" si="366"/>
        <v>43696</v>
      </c>
      <c r="M1835" s="2" t="str">
        <f t="shared" si="367"/>
        <v>Monday</v>
      </c>
      <c r="N1835" s="2" t="str">
        <f t="shared" si="368"/>
        <v>Monday</v>
      </c>
      <c r="O1835" s="12">
        <f t="shared" si="369"/>
        <v>0</v>
      </c>
      <c r="P1835" s="11" t="str">
        <f t="shared" si="370"/>
        <v>High Cost per Unit</v>
      </c>
      <c r="Q1835" s="12">
        <f t="shared" si="371"/>
        <v>0</v>
      </c>
      <c r="R1835" s="12">
        <f t="shared" si="372"/>
        <v>23.6388</v>
      </c>
      <c r="S1835" s="12">
        <f t="shared" si="373"/>
        <v>0</v>
      </c>
      <c r="T1835" s="12">
        <f t="shared" si="374"/>
        <v>0</v>
      </c>
      <c r="U1835" s="12">
        <f t="shared" si="375"/>
        <v>0</v>
      </c>
      <c r="V1835" s="13" t="str">
        <f t="shared" ca="1" si="376"/>
        <v>Greater Than 8 Weeks Old</v>
      </c>
    </row>
    <row r="1836" spans="1:22" x14ac:dyDescent="0.45">
      <c r="A1836" s="2" t="s">
        <v>295</v>
      </c>
      <c r="B1836" s="5">
        <v>43693</v>
      </c>
      <c r="C1836" s="5" t="s">
        <v>371</v>
      </c>
      <c r="D1836" s="5" t="s">
        <v>371</v>
      </c>
      <c r="E1836" s="6">
        <v>3</v>
      </c>
      <c r="F1836" s="3">
        <v>13.98</v>
      </c>
      <c r="G1836" s="3">
        <v>13.41</v>
      </c>
      <c r="H1836" s="8">
        <f t="shared" si="364"/>
        <v>4.47</v>
      </c>
      <c r="I1836" s="3">
        <v>0.56999999999999995</v>
      </c>
      <c r="J1836" s="4">
        <v>0.04</v>
      </c>
      <c r="K1836" s="2" t="str">
        <f t="shared" si="365"/>
        <v>Friday</v>
      </c>
      <c r="L1836" s="5">
        <f t="shared" si="366"/>
        <v>43696</v>
      </c>
      <c r="M1836" s="2" t="str">
        <f t="shared" si="367"/>
        <v>Monday</v>
      </c>
      <c r="N1836" s="2" t="str">
        <f t="shared" si="368"/>
        <v>Monday</v>
      </c>
      <c r="O1836" s="12">
        <f t="shared" si="369"/>
        <v>0</v>
      </c>
      <c r="P1836" s="11" t="str">
        <f t="shared" si="370"/>
        <v>Low Cost per Unit</v>
      </c>
      <c r="Q1836" s="12">
        <f t="shared" si="371"/>
        <v>0</v>
      </c>
      <c r="R1836" s="12">
        <f t="shared" si="372"/>
        <v>0.4194</v>
      </c>
      <c r="S1836" s="12">
        <f t="shared" si="373"/>
        <v>0</v>
      </c>
      <c r="T1836" s="12">
        <f t="shared" si="374"/>
        <v>0</v>
      </c>
      <c r="U1836" s="12">
        <f t="shared" si="375"/>
        <v>0</v>
      </c>
      <c r="V1836" s="13" t="str">
        <f t="shared" ca="1" si="376"/>
        <v>Greater Than 8 Weeks Old</v>
      </c>
    </row>
    <row r="1837" spans="1:22" x14ac:dyDescent="0.45">
      <c r="A1837" s="2" t="s">
        <v>213</v>
      </c>
      <c r="B1837" s="5">
        <v>43693</v>
      </c>
      <c r="C1837" s="5" t="s">
        <v>369</v>
      </c>
      <c r="D1837" s="5" t="s">
        <v>374</v>
      </c>
      <c r="E1837" s="6">
        <v>3</v>
      </c>
      <c r="F1837" s="3">
        <v>63</v>
      </c>
      <c r="G1837" s="3">
        <v>21.51</v>
      </c>
      <c r="H1837" s="8">
        <f t="shared" si="364"/>
        <v>7.1700000000000008</v>
      </c>
      <c r="I1837" s="3">
        <v>41.49</v>
      </c>
      <c r="J1837" s="4">
        <v>0.66</v>
      </c>
      <c r="K1837" s="2" t="str">
        <f t="shared" si="365"/>
        <v>Friday</v>
      </c>
      <c r="L1837" s="5">
        <f t="shared" si="366"/>
        <v>43696</v>
      </c>
      <c r="M1837" s="2" t="str">
        <f t="shared" si="367"/>
        <v>Monday</v>
      </c>
      <c r="N1837" s="2" t="str">
        <f t="shared" si="368"/>
        <v>Monday</v>
      </c>
      <c r="O1837" s="12">
        <f t="shared" si="369"/>
        <v>0</v>
      </c>
      <c r="P1837" s="11" t="str">
        <f t="shared" si="370"/>
        <v>Low Cost per Unit</v>
      </c>
      <c r="Q1837" s="12">
        <f t="shared" si="371"/>
        <v>0</v>
      </c>
      <c r="R1837" s="12">
        <f t="shared" si="372"/>
        <v>1.89</v>
      </c>
      <c r="S1837" s="12">
        <f t="shared" si="373"/>
        <v>0</v>
      </c>
      <c r="T1837" s="12">
        <f t="shared" si="374"/>
        <v>0</v>
      </c>
      <c r="U1837" s="12">
        <f t="shared" si="375"/>
        <v>0</v>
      </c>
      <c r="V1837" s="13" t="str">
        <f t="shared" ca="1" si="376"/>
        <v>Greater Than 8 Weeks Old</v>
      </c>
    </row>
    <row r="1838" spans="1:22" x14ac:dyDescent="0.45">
      <c r="A1838" s="2" t="s">
        <v>176</v>
      </c>
      <c r="B1838" s="5">
        <v>43693</v>
      </c>
      <c r="C1838" s="5" t="s">
        <v>369</v>
      </c>
      <c r="D1838" s="5" t="s">
        <v>375</v>
      </c>
      <c r="E1838" s="6">
        <v>4</v>
      </c>
      <c r="F1838" s="3">
        <v>20</v>
      </c>
      <c r="G1838" s="3">
        <v>1</v>
      </c>
      <c r="H1838" s="8">
        <f t="shared" si="364"/>
        <v>0.25</v>
      </c>
      <c r="I1838" s="3">
        <v>19</v>
      </c>
      <c r="J1838" s="4">
        <v>0.95</v>
      </c>
      <c r="K1838" s="2" t="str">
        <f t="shared" si="365"/>
        <v>Friday</v>
      </c>
      <c r="L1838" s="5">
        <f t="shared" si="366"/>
        <v>43696</v>
      </c>
      <c r="M1838" s="2" t="str">
        <f t="shared" si="367"/>
        <v>Monday</v>
      </c>
      <c r="N1838" s="2" t="str">
        <f t="shared" si="368"/>
        <v>Monday</v>
      </c>
      <c r="O1838" s="12">
        <f t="shared" si="369"/>
        <v>0</v>
      </c>
      <c r="P1838" s="11" t="str">
        <f t="shared" si="370"/>
        <v>Low Cost per Unit</v>
      </c>
      <c r="Q1838" s="12">
        <f t="shared" si="371"/>
        <v>0</v>
      </c>
      <c r="R1838" s="12">
        <f t="shared" si="372"/>
        <v>0.6</v>
      </c>
      <c r="S1838" s="12">
        <f t="shared" si="373"/>
        <v>3</v>
      </c>
      <c r="T1838" s="12">
        <f t="shared" si="374"/>
        <v>0</v>
      </c>
      <c r="U1838" s="12">
        <f t="shared" si="375"/>
        <v>0</v>
      </c>
      <c r="V1838" s="13" t="str">
        <f t="shared" ca="1" si="376"/>
        <v>Greater Than 8 Weeks Old</v>
      </c>
    </row>
    <row r="1839" spans="1:22" x14ac:dyDescent="0.45">
      <c r="A1839" s="2" t="s">
        <v>135</v>
      </c>
      <c r="B1839" s="5">
        <v>43693</v>
      </c>
      <c r="C1839" s="5" t="s">
        <v>369</v>
      </c>
      <c r="D1839" s="5" t="s">
        <v>375</v>
      </c>
      <c r="E1839" s="6">
        <v>1</v>
      </c>
      <c r="F1839" s="3">
        <v>5.99</v>
      </c>
      <c r="G1839" s="3">
        <v>2.1</v>
      </c>
      <c r="H1839" s="8">
        <f t="shared" si="364"/>
        <v>2.1</v>
      </c>
      <c r="I1839" s="3">
        <v>3.89</v>
      </c>
      <c r="J1839" s="4">
        <v>0.65</v>
      </c>
      <c r="K1839" s="2" t="str">
        <f t="shared" si="365"/>
        <v>Friday</v>
      </c>
      <c r="L1839" s="5">
        <f t="shared" si="366"/>
        <v>43696</v>
      </c>
      <c r="M1839" s="2" t="str">
        <f t="shared" si="367"/>
        <v>Monday</v>
      </c>
      <c r="N1839" s="2" t="str">
        <f t="shared" si="368"/>
        <v>Monday</v>
      </c>
      <c r="O1839" s="12">
        <f t="shared" si="369"/>
        <v>0</v>
      </c>
      <c r="P1839" s="11" t="str">
        <f t="shared" si="370"/>
        <v>Low Cost per Unit</v>
      </c>
      <c r="Q1839" s="12">
        <f t="shared" si="371"/>
        <v>0</v>
      </c>
      <c r="R1839" s="12">
        <f t="shared" si="372"/>
        <v>0</v>
      </c>
      <c r="S1839" s="12">
        <f t="shared" si="373"/>
        <v>0.89849999999999997</v>
      </c>
      <c r="T1839" s="12">
        <f t="shared" si="374"/>
        <v>0</v>
      </c>
      <c r="U1839" s="12">
        <f t="shared" si="375"/>
        <v>0</v>
      </c>
      <c r="V1839" s="13" t="str">
        <f t="shared" ca="1" si="376"/>
        <v>Greater Than 8 Weeks Old</v>
      </c>
    </row>
    <row r="1840" spans="1:22" x14ac:dyDescent="0.45">
      <c r="A1840" s="2" t="s">
        <v>98</v>
      </c>
      <c r="B1840" s="5">
        <v>43693</v>
      </c>
      <c r="C1840" s="5" t="s">
        <v>376</v>
      </c>
      <c r="D1840" s="5" t="s">
        <v>377</v>
      </c>
      <c r="E1840" s="6">
        <v>21</v>
      </c>
      <c r="F1840" s="3">
        <v>419.79</v>
      </c>
      <c r="G1840" s="3">
        <v>166.74</v>
      </c>
      <c r="H1840" s="8">
        <f t="shared" si="364"/>
        <v>7.94</v>
      </c>
      <c r="I1840" s="3">
        <v>253.05</v>
      </c>
      <c r="J1840" s="4">
        <v>0.6</v>
      </c>
      <c r="K1840" s="2" t="str">
        <f t="shared" si="365"/>
        <v>Friday</v>
      </c>
      <c r="L1840" s="5">
        <f t="shared" si="366"/>
        <v>43696</v>
      </c>
      <c r="M1840" s="2" t="str">
        <f t="shared" si="367"/>
        <v>Monday</v>
      </c>
      <c r="N1840" s="2" t="str">
        <f t="shared" si="368"/>
        <v>Monday</v>
      </c>
      <c r="O1840" s="12">
        <f t="shared" si="369"/>
        <v>0</v>
      </c>
      <c r="P1840" s="11" t="str">
        <f t="shared" si="370"/>
        <v>Low Cost per Unit</v>
      </c>
      <c r="Q1840" s="12">
        <f t="shared" si="371"/>
        <v>0</v>
      </c>
      <c r="R1840" s="12">
        <f t="shared" si="372"/>
        <v>12.5937</v>
      </c>
      <c r="S1840" s="12">
        <f t="shared" si="373"/>
        <v>0</v>
      </c>
      <c r="T1840" s="12">
        <f t="shared" si="374"/>
        <v>0</v>
      </c>
      <c r="U1840" s="12">
        <f t="shared" si="375"/>
        <v>83.958000000000013</v>
      </c>
      <c r="V1840" s="13" t="str">
        <f t="shared" ca="1" si="376"/>
        <v>Greater Than 8 Weeks Old</v>
      </c>
    </row>
    <row r="1841" spans="1:22" x14ac:dyDescent="0.45">
      <c r="A1841" s="2" t="s">
        <v>16</v>
      </c>
      <c r="B1841" s="5">
        <v>43693</v>
      </c>
      <c r="C1841" s="5" t="s">
        <v>375</v>
      </c>
      <c r="D1841" s="5" t="s">
        <v>377</v>
      </c>
      <c r="E1841" s="6">
        <v>2</v>
      </c>
      <c r="F1841" s="3">
        <v>50</v>
      </c>
      <c r="G1841" s="3">
        <v>9</v>
      </c>
      <c r="H1841" s="8">
        <f t="shared" si="364"/>
        <v>4.5</v>
      </c>
      <c r="I1841" s="3">
        <v>41</v>
      </c>
      <c r="J1841" s="4">
        <v>0.82</v>
      </c>
      <c r="K1841" s="2" t="str">
        <f t="shared" si="365"/>
        <v>Friday</v>
      </c>
      <c r="L1841" s="5">
        <f t="shared" si="366"/>
        <v>43696</v>
      </c>
      <c r="M1841" s="2" t="str">
        <f t="shared" si="367"/>
        <v>Monday</v>
      </c>
      <c r="N1841" s="2" t="str">
        <f t="shared" si="368"/>
        <v>Monday</v>
      </c>
      <c r="O1841" s="12">
        <f t="shared" si="369"/>
        <v>0</v>
      </c>
      <c r="P1841" s="11" t="str">
        <f t="shared" si="370"/>
        <v>Low Cost per Unit</v>
      </c>
      <c r="Q1841" s="12">
        <f t="shared" si="371"/>
        <v>0</v>
      </c>
      <c r="R1841" s="12">
        <f t="shared" si="372"/>
        <v>1.5</v>
      </c>
      <c r="S1841" s="12">
        <f t="shared" si="373"/>
        <v>0</v>
      </c>
      <c r="T1841" s="12">
        <f t="shared" si="374"/>
        <v>0</v>
      </c>
      <c r="U1841" s="12">
        <f t="shared" si="375"/>
        <v>0</v>
      </c>
      <c r="V1841" s="13" t="str">
        <f t="shared" ca="1" si="376"/>
        <v>Greater Than 8 Weeks Old</v>
      </c>
    </row>
    <row r="1842" spans="1:22" x14ac:dyDescent="0.45">
      <c r="A1842" s="2" t="s">
        <v>17</v>
      </c>
      <c r="B1842" s="5">
        <v>43693</v>
      </c>
      <c r="C1842" s="5" t="s">
        <v>376</v>
      </c>
      <c r="D1842" s="5" t="s">
        <v>377</v>
      </c>
      <c r="E1842" s="6">
        <v>3</v>
      </c>
      <c r="F1842" s="3">
        <v>87</v>
      </c>
      <c r="G1842" s="3">
        <v>18.600000000000001</v>
      </c>
      <c r="H1842" s="8">
        <f t="shared" si="364"/>
        <v>6.2</v>
      </c>
      <c r="I1842" s="3">
        <v>68.400000000000006</v>
      </c>
      <c r="J1842" s="4">
        <v>0.79</v>
      </c>
      <c r="K1842" s="2" t="str">
        <f t="shared" si="365"/>
        <v>Friday</v>
      </c>
      <c r="L1842" s="5">
        <f t="shared" si="366"/>
        <v>43696</v>
      </c>
      <c r="M1842" s="2" t="str">
        <f t="shared" si="367"/>
        <v>Monday</v>
      </c>
      <c r="N1842" s="2" t="str">
        <f t="shared" si="368"/>
        <v>Monday</v>
      </c>
      <c r="O1842" s="12">
        <f t="shared" si="369"/>
        <v>0</v>
      </c>
      <c r="P1842" s="11" t="str">
        <f t="shared" si="370"/>
        <v>Low Cost per Unit</v>
      </c>
      <c r="Q1842" s="12">
        <f t="shared" si="371"/>
        <v>0</v>
      </c>
      <c r="R1842" s="12">
        <f t="shared" si="372"/>
        <v>2.61</v>
      </c>
      <c r="S1842" s="12">
        <f t="shared" si="373"/>
        <v>0</v>
      </c>
      <c r="T1842" s="12">
        <f t="shared" si="374"/>
        <v>0</v>
      </c>
      <c r="U1842" s="12">
        <f t="shared" si="375"/>
        <v>17.400000000000002</v>
      </c>
      <c r="V1842" s="13" t="str">
        <f t="shared" ca="1" si="376"/>
        <v>Greater Than 8 Weeks Old</v>
      </c>
    </row>
    <row r="1843" spans="1:22" x14ac:dyDescent="0.45">
      <c r="A1843" s="2" t="s">
        <v>239</v>
      </c>
      <c r="B1843" s="5">
        <v>43693</v>
      </c>
      <c r="C1843" s="5" t="s">
        <v>376</v>
      </c>
      <c r="D1843" s="5" t="s">
        <v>377</v>
      </c>
      <c r="E1843" s="6">
        <v>10</v>
      </c>
      <c r="F1843" s="3">
        <v>149.9</v>
      </c>
      <c r="G1843" s="3">
        <v>66</v>
      </c>
      <c r="H1843" s="8">
        <f t="shared" si="364"/>
        <v>6.6</v>
      </c>
      <c r="I1843" s="3">
        <v>83.9</v>
      </c>
      <c r="J1843" s="4">
        <v>0.56000000000000005</v>
      </c>
      <c r="K1843" s="2" t="str">
        <f t="shared" si="365"/>
        <v>Friday</v>
      </c>
      <c r="L1843" s="5">
        <f t="shared" si="366"/>
        <v>43696</v>
      </c>
      <c r="M1843" s="2" t="str">
        <f t="shared" si="367"/>
        <v>Monday</v>
      </c>
      <c r="N1843" s="2" t="str">
        <f t="shared" si="368"/>
        <v>Monday</v>
      </c>
      <c r="O1843" s="12">
        <f t="shared" si="369"/>
        <v>0</v>
      </c>
      <c r="P1843" s="11" t="str">
        <f t="shared" si="370"/>
        <v>Low Cost per Unit</v>
      </c>
      <c r="Q1843" s="12">
        <f t="shared" si="371"/>
        <v>0</v>
      </c>
      <c r="R1843" s="12">
        <f t="shared" si="372"/>
        <v>4.4969999999999999</v>
      </c>
      <c r="S1843" s="12">
        <f t="shared" si="373"/>
        <v>0</v>
      </c>
      <c r="T1843" s="12">
        <f t="shared" si="374"/>
        <v>0</v>
      </c>
      <c r="U1843" s="12">
        <f t="shared" si="375"/>
        <v>29.980000000000004</v>
      </c>
      <c r="V1843" s="13" t="str">
        <f t="shared" ca="1" si="376"/>
        <v>Greater Than 8 Weeks Old</v>
      </c>
    </row>
    <row r="1844" spans="1:22" x14ac:dyDescent="0.45">
      <c r="A1844" s="2" t="s">
        <v>18</v>
      </c>
      <c r="B1844" s="5">
        <v>43693</v>
      </c>
      <c r="C1844" s="5" t="s">
        <v>376</v>
      </c>
      <c r="D1844" s="5" t="s">
        <v>377</v>
      </c>
      <c r="E1844" s="6">
        <v>1</v>
      </c>
      <c r="F1844" s="3">
        <v>25</v>
      </c>
      <c r="G1844" s="3">
        <v>6.8</v>
      </c>
      <c r="H1844" s="8">
        <f t="shared" si="364"/>
        <v>6.8</v>
      </c>
      <c r="I1844" s="3">
        <v>18.2</v>
      </c>
      <c r="J1844" s="4">
        <v>0.73</v>
      </c>
      <c r="K1844" s="2" t="str">
        <f t="shared" si="365"/>
        <v>Friday</v>
      </c>
      <c r="L1844" s="5">
        <f t="shared" si="366"/>
        <v>43696</v>
      </c>
      <c r="M1844" s="2" t="str">
        <f t="shared" si="367"/>
        <v>Monday</v>
      </c>
      <c r="N1844" s="2" t="str">
        <f t="shared" si="368"/>
        <v>Monday</v>
      </c>
      <c r="O1844" s="12">
        <f t="shared" si="369"/>
        <v>0</v>
      </c>
      <c r="P1844" s="11" t="str">
        <f t="shared" si="370"/>
        <v>Low Cost per Unit</v>
      </c>
      <c r="Q1844" s="12">
        <f t="shared" si="371"/>
        <v>0</v>
      </c>
      <c r="R1844" s="12">
        <f t="shared" si="372"/>
        <v>0</v>
      </c>
      <c r="S1844" s="12">
        <f t="shared" si="373"/>
        <v>0</v>
      </c>
      <c r="T1844" s="12">
        <f t="shared" si="374"/>
        <v>0</v>
      </c>
      <c r="U1844" s="12">
        <f t="shared" si="375"/>
        <v>5</v>
      </c>
      <c r="V1844" s="13" t="str">
        <f t="shared" ca="1" si="376"/>
        <v>Greater Than 8 Weeks Old</v>
      </c>
    </row>
    <row r="1845" spans="1:22" x14ac:dyDescent="0.45">
      <c r="A1845" s="2" t="s">
        <v>19</v>
      </c>
      <c r="B1845" s="5">
        <v>43693</v>
      </c>
      <c r="C1845" s="5" t="s">
        <v>378</v>
      </c>
      <c r="D1845" s="5" t="s">
        <v>379</v>
      </c>
      <c r="E1845" s="6">
        <v>3</v>
      </c>
      <c r="F1845" s="3">
        <v>207</v>
      </c>
      <c r="G1845" s="3">
        <v>60.18</v>
      </c>
      <c r="H1845" s="8">
        <f t="shared" si="364"/>
        <v>20.059999999999999</v>
      </c>
      <c r="I1845" s="3">
        <v>146.82</v>
      </c>
      <c r="J1845" s="4">
        <v>0.71</v>
      </c>
      <c r="K1845" s="2" t="str">
        <f t="shared" si="365"/>
        <v>Friday</v>
      </c>
      <c r="L1845" s="5">
        <f t="shared" si="366"/>
        <v>43696</v>
      </c>
      <c r="M1845" s="2" t="str">
        <f t="shared" si="367"/>
        <v>Monday</v>
      </c>
      <c r="N1845" s="2" t="str">
        <f t="shared" si="368"/>
        <v>Monday</v>
      </c>
      <c r="O1845" s="12">
        <f t="shared" si="369"/>
        <v>0</v>
      </c>
      <c r="P1845" s="11" t="str">
        <f t="shared" si="370"/>
        <v>High Cost per Unit</v>
      </c>
      <c r="Q1845" s="12">
        <f t="shared" si="371"/>
        <v>0</v>
      </c>
      <c r="R1845" s="12">
        <f t="shared" si="372"/>
        <v>6.21</v>
      </c>
      <c r="S1845" s="12">
        <f t="shared" si="373"/>
        <v>0</v>
      </c>
      <c r="T1845" s="12">
        <f t="shared" si="374"/>
        <v>0</v>
      </c>
      <c r="U1845" s="12">
        <f t="shared" si="375"/>
        <v>0</v>
      </c>
      <c r="V1845" s="13" t="str">
        <f t="shared" ca="1" si="376"/>
        <v>Greater Than 8 Weeks Old</v>
      </c>
    </row>
    <row r="1846" spans="1:22" x14ac:dyDescent="0.45">
      <c r="A1846" s="2" t="s">
        <v>21</v>
      </c>
      <c r="B1846" s="5">
        <v>43693</v>
      </c>
      <c r="C1846" s="5" t="s">
        <v>376</v>
      </c>
      <c r="D1846" s="5" t="s">
        <v>377</v>
      </c>
      <c r="E1846" s="6">
        <v>3</v>
      </c>
      <c r="F1846" s="3">
        <v>66</v>
      </c>
      <c r="G1846" s="3">
        <v>19.05</v>
      </c>
      <c r="H1846" s="8">
        <f t="shared" si="364"/>
        <v>6.3500000000000005</v>
      </c>
      <c r="I1846" s="3">
        <v>46.95</v>
      </c>
      <c r="J1846" s="4">
        <v>0.71</v>
      </c>
      <c r="K1846" s="2" t="str">
        <f t="shared" si="365"/>
        <v>Friday</v>
      </c>
      <c r="L1846" s="5">
        <f t="shared" si="366"/>
        <v>43696</v>
      </c>
      <c r="M1846" s="2" t="str">
        <f t="shared" si="367"/>
        <v>Monday</v>
      </c>
      <c r="N1846" s="2" t="str">
        <f t="shared" si="368"/>
        <v>Monday</v>
      </c>
      <c r="O1846" s="12">
        <f t="shared" si="369"/>
        <v>0</v>
      </c>
      <c r="P1846" s="11" t="str">
        <f t="shared" si="370"/>
        <v>Low Cost per Unit</v>
      </c>
      <c r="Q1846" s="12">
        <f t="shared" si="371"/>
        <v>0</v>
      </c>
      <c r="R1846" s="12">
        <f t="shared" si="372"/>
        <v>1.98</v>
      </c>
      <c r="S1846" s="12">
        <f t="shared" si="373"/>
        <v>0</v>
      </c>
      <c r="T1846" s="12">
        <f t="shared" si="374"/>
        <v>0</v>
      </c>
      <c r="U1846" s="12">
        <f t="shared" si="375"/>
        <v>13.200000000000001</v>
      </c>
      <c r="V1846" s="13" t="str">
        <f t="shared" ca="1" si="376"/>
        <v>Greater Than 8 Weeks Old</v>
      </c>
    </row>
    <row r="1847" spans="1:22" x14ac:dyDescent="0.45">
      <c r="A1847" s="2" t="s">
        <v>215</v>
      </c>
      <c r="B1847" s="5">
        <v>43693</v>
      </c>
      <c r="C1847" s="5" t="s">
        <v>378</v>
      </c>
      <c r="D1847" s="5" t="s">
        <v>379</v>
      </c>
      <c r="E1847" s="6">
        <v>20</v>
      </c>
      <c r="F1847" s="3">
        <v>199.8</v>
      </c>
      <c r="G1847" s="3">
        <v>76</v>
      </c>
      <c r="H1847" s="8">
        <f t="shared" si="364"/>
        <v>3.8</v>
      </c>
      <c r="I1847" s="3">
        <v>123.8</v>
      </c>
      <c r="J1847" s="4">
        <v>0.62</v>
      </c>
      <c r="K1847" s="2" t="str">
        <f t="shared" si="365"/>
        <v>Friday</v>
      </c>
      <c r="L1847" s="5">
        <f t="shared" si="366"/>
        <v>43696</v>
      </c>
      <c r="M1847" s="2" t="str">
        <f t="shared" si="367"/>
        <v>Monday</v>
      </c>
      <c r="N1847" s="2" t="str">
        <f t="shared" si="368"/>
        <v>Monday</v>
      </c>
      <c r="O1847" s="12">
        <f t="shared" si="369"/>
        <v>0</v>
      </c>
      <c r="P1847" s="11" t="str">
        <f t="shared" si="370"/>
        <v>Low Cost per Unit</v>
      </c>
      <c r="Q1847" s="12">
        <f t="shared" si="371"/>
        <v>0</v>
      </c>
      <c r="R1847" s="12">
        <f t="shared" si="372"/>
        <v>5.9939999999999998</v>
      </c>
      <c r="S1847" s="12">
        <f t="shared" si="373"/>
        <v>0</v>
      </c>
      <c r="T1847" s="12">
        <f t="shared" si="374"/>
        <v>0</v>
      </c>
      <c r="U1847" s="12">
        <f t="shared" si="375"/>
        <v>0</v>
      </c>
      <c r="V1847" s="13" t="str">
        <f t="shared" ca="1" si="376"/>
        <v>Greater Than 8 Weeks Old</v>
      </c>
    </row>
    <row r="1848" spans="1:22" x14ac:dyDescent="0.45">
      <c r="A1848" s="2" t="s">
        <v>316</v>
      </c>
      <c r="B1848" s="5">
        <v>43693</v>
      </c>
      <c r="C1848" s="5" t="s">
        <v>375</v>
      </c>
      <c r="D1848" s="5" t="s">
        <v>382</v>
      </c>
      <c r="E1848" s="6">
        <v>1</v>
      </c>
      <c r="F1848" s="3">
        <v>21.99</v>
      </c>
      <c r="G1848" s="3">
        <v>17.149999999999999</v>
      </c>
      <c r="H1848" s="8">
        <f t="shared" si="364"/>
        <v>17.149999999999999</v>
      </c>
      <c r="I1848" s="3">
        <v>4.84</v>
      </c>
      <c r="J1848" s="4">
        <v>0.22</v>
      </c>
      <c r="K1848" s="2" t="str">
        <f t="shared" si="365"/>
        <v>Friday</v>
      </c>
      <c r="L1848" s="5">
        <f t="shared" si="366"/>
        <v>43696</v>
      </c>
      <c r="M1848" s="2" t="str">
        <f t="shared" si="367"/>
        <v>Monday</v>
      </c>
      <c r="N1848" s="2" t="str">
        <f t="shared" si="368"/>
        <v>Monday</v>
      </c>
      <c r="O1848" s="12">
        <f t="shared" si="369"/>
        <v>0</v>
      </c>
      <c r="P1848" s="11" t="str">
        <f t="shared" si="370"/>
        <v>High Cost per Unit</v>
      </c>
      <c r="Q1848" s="12">
        <f t="shared" si="371"/>
        <v>0</v>
      </c>
      <c r="R1848" s="12">
        <f t="shared" si="372"/>
        <v>0</v>
      </c>
      <c r="S1848" s="12">
        <f t="shared" si="373"/>
        <v>0</v>
      </c>
      <c r="T1848" s="12">
        <f t="shared" si="374"/>
        <v>0</v>
      </c>
      <c r="U1848" s="12">
        <f t="shared" si="375"/>
        <v>0</v>
      </c>
      <c r="V1848" s="13" t="str">
        <f t="shared" ca="1" si="376"/>
        <v>Greater Than 8 Weeks Old</v>
      </c>
    </row>
    <row r="1849" spans="1:22" x14ac:dyDescent="0.45">
      <c r="A1849" s="2" t="s">
        <v>162</v>
      </c>
      <c r="B1849" s="5">
        <v>43693</v>
      </c>
      <c r="C1849" s="5" t="s">
        <v>383</v>
      </c>
      <c r="D1849" s="5" t="s">
        <v>384</v>
      </c>
      <c r="E1849" s="6">
        <v>10</v>
      </c>
      <c r="F1849" s="3">
        <v>79.900000000000006</v>
      </c>
      <c r="G1849" s="3">
        <v>32</v>
      </c>
      <c r="H1849" s="8">
        <f t="shared" si="364"/>
        <v>3.2</v>
      </c>
      <c r="I1849" s="3">
        <v>47.9</v>
      </c>
      <c r="J1849" s="4">
        <v>0.6</v>
      </c>
      <c r="K1849" s="2" t="str">
        <f t="shared" si="365"/>
        <v>Friday</v>
      </c>
      <c r="L1849" s="5">
        <f t="shared" si="366"/>
        <v>43696</v>
      </c>
      <c r="M1849" s="2" t="str">
        <f t="shared" si="367"/>
        <v>Monday</v>
      </c>
      <c r="N1849" s="2" t="str">
        <f t="shared" si="368"/>
        <v>Monday</v>
      </c>
      <c r="O1849" s="12">
        <f t="shared" si="369"/>
        <v>0</v>
      </c>
      <c r="P1849" s="11" t="str">
        <f t="shared" si="370"/>
        <v>Low Cost per Unit</v>
      </c>
      <c r="Q1849" s="12">
        <f t="shared" si="371"/>
        <v>0</v>
      </c>
      <c r="R1849" s="12">
        <f t="shared" si="372"/>
        <v>2.3970000000000002</v>
      </c>
      <c r="S1849" s="12">
        <f t="shared" si="373"/>
        <v>0</v>
      </c>
      <c r="T1849" s="12">
        <f t="shared" si="374"/>
        <v>0</v>
      </c>
      <c r="U1849" s="12">
        <f t="shared" si="375"/>
        <v>0</v>
      </c>
      <c r="V1849" s="13" t="str">
        <f t="shared" ca="1" si="376"/>
        <v>Greater Than 8 Weeks Old</v>
      </c>
    </row>
    <row r="1850" spans="1:22" x14ac:dyDescent="0.45">
      <c r="A1850" s="2" t="s">
        <v>216</v>
      </c>
      <c r="B1850" s="5">
        <v>43693</v>
      </c>
      <c r="C1850" s="5" t="s">
        <v>383</v>
      </c>
      <c r="D1850" s="5" t="s">
        <v>385</v>
      </c>
      <c r="E1850" s="6">
        <v>5</v>
      </c>
      <c r="F1850" s="3">
        <v>44.95</v>
      </c>
      <c r="G1850" s="3">
        <v>21.5</v>
      </c>
      <c r="H1850" s="8">
        <f t="shared" si="364"/>
        <v>4.3</v>
      </c>
      <c r="I1850" s="3">
        <v>23.45</v>
      </c>
      <c r="J1850" s="4">
        <v>0.52</v>
      </c>
      <c r="K1850" s="2" t="str">
        <f t="shared" si="365"/>
        <v>Friday</v>
      </c>
      <c r="L1850" s="5">
        <f t="shared" si="366"/>
        <v>43696</v>
      </c>
      <c r="M1850" s="2" t="str">
        <f t="shared" si="367"/>
        <v>Monday</v>
      </c>
      <c r="N1850" s="2" t="str">
        <f t="shared" si="368"/>
        <v>Monday</v>
      </c>
      <c r="O1850" s="12">
        <f t="shared" si="369"/>
        <v>0</v>
      </c>
      <c r="P1850" s="11" t="str">
        <f t="shared" si="370"/>
        <v>Low Cost per Unit</v>
      </c>
      <c r="Q1850" s="12">
        <f t="shared" si="371"/>
        <v>0</v>
      </c>
      <c r="R1850" s="12">
        <f t="shared" si="372"/>
        <v>1.3485</v>
      </c>
      <c r="S1850" s="12">
        <f t="shared" si="373"/>
        <v>0</v>
      </c>
      <c r="T1850" s="12">
        <f t="shared" si="374"/>
        <v>0</v>
      </c>
      <c r="U1850" s="12">
        <f t="shared" si="375"/>
        <v>0</v>
      </c>
      <c r="V1850" s="13" t="str">
        <f t="shared" ca="1" si="376"/>
        <v>Greater Than 8 Weeks Old</v>
      </c>
    </row>
    <row r="1851" spans="1:22" x14ac:dyDescent="0.45">
      <c r="A1851" s="2" t="s">
        <v>217</v>
      </c>
      <c r="B1851" s="5">
        <v>43693</v>
      </c>
      <c r="C1851" s="5" t="s">
        <v>383</v>
      </c>
      <c r="D1851" s="5" t="s">
        <v>385</v>
      </c>
      <c r="E1851" s="6">
        <v>7</v>
      </c>
      <c r="F1851" s="3">
        <v>62.93</v>
      </c>
      <c r="G1851" s="3">
        <v>27.86</v>
      </c>
      <c r="H1851" s="8">
        <f t="shared" si="364"/>
        <v>3.98</v>
      </c>
      <c r="I1851" s="3">
        <v>35.07</v>
      </c>
      <c r="J1851" s="4">
        <v>0.56000000000000005</v>
      </c>
      <c r="K1851" s="2" t="str">
        <f t="shared" si="365"/>
        <v>Friday</v>
      </c>
      <c r="L1851" s="5">
        <f t="shared" si="366"/>
        <v>43696</v>
      </c>
      <c r="M1851" s="2" t="str">
        <f t="shared" si="367"/>
        <v>Monday</v>
      </c>
      <c r="N1851" s="2" t="str">
        <f t="shared" si="368"/>
        <v>Monday</v>
      </c>
      <c r="O1851" s="12">
        <f t="shared" si="369"/>
        <v>0</v>
      </c>
      <c r="P1851" s="11" t="str">
        <f t="shared" si="370"/>
        <v>Low Cost per Unit</v>
      </c>
      <c r="Q1851" s="12">
        <f t="shared" si="371"/>
        <v>0</v>
      </c>
      <c r="R1851" s="12">
        <f t="shared" si="372"/>
        <v>1.8878999999999999</v>
      </c>
      <c r="S1851" s="12">
        <f t="shared" si="373"/>
        <v>0</v>
      </c>
      <c r="T1851" s="12">
        <f t="shared" si="374"/>
        <v>0</v>
      </c>
      <c r="U1851" s="12">
        <f t="shared" si="375"/>
        <v>0</v>
      </c>
      <c r="V1851" s="13" t="str">
        <f t="shared" ca="1" si="376"/>
        <v>Greater Than 8 Weeks Old</v>
      </c>
    </row>
    <row r="1852" spans="1:22" x14ac:dyDescent="0.45">
      <c r="A1852" s="2" t="s">
        <v>23</v>
      </c>
      <c r="B1852" s="5">
        <v>43693</v>
      </c>
      <c r="C1852" s="5" t="s">
        <v>383</v>
      </c>
      <c r="D1852" s="5" t="s">
        <v>385</v>
      </c>
      <c r="E1852" s="6">
        <v>6</v>
      </c>
      <c r="F1852" s="3">
        <v>84</v>
      </c>
      <c r="G1852" s="3">
        <v>16.5</v>
      </c>
      <c r="H1852" s="8">
        <f t="shared" si="364"/>
        <v>2.75</v>
      </c>
      <c r="I1852" s="3">
        <v>67.5</v>
      </c>
      <c r="J1852" s="4">
        <v>0.8</v>
      </c>
      <c r="K1852" s="2" t="str">
        <f t="shared" si="365"/>
        <v>Friday</v>
      </c>
      <c r="L1852" s="5">
        <f t="shared" si="366"/>
        <v>43696</v>
      </c>
      <c r="M1852" s="2" t="str">
        <f t="shared" si="367"/>
        <v>Monday</v>
      </c>
      <c r="N1852" s="2" t="str">
        <f t="shared" si="368"/>
        <v>Monday</v>
      </c>
      <c r="O1852" s="12">
        <f t="shared" si="369"/>
        <v>0</v>
      </c>
      <c r="P1852" s="11" t="str">
        <f t="shared" si="370"/>
        <v>Low Cost per Unit</v>
      </c>
      <c r="Q1852" s="12">
        <f t="shared" si="371"/>
        <v>0</v>
      </c>
      <c r="R1852" s="12">
        <f t="shared" si="372"/>
        <v>2.52</v>
      </c>
      <c r="S1852" s="12">
        <f t="shared" si="373"/>
        <v>0</v>
      </c>
      <c r="T1852" s="12">
        <f t="shared" si="374"/>
        <v>0</v>
      </c>
      <c r="U1852" s="12">
        <f t="shared" si="375"/>
        <v>0</v>
      </c>
      <c r="V1852" s="13" t="str">
        <f t="shared" ca="1" si="376"/>
        <v>Greater Than 8 Weeks Old</v>
      </c>
    </row>
    <row r="1853" spans="1:22" x14ac:dyDescent="0.45">
      <c r="A1853" s="2" t="s">
        <v>136</v>
      </c>
      <c r="B1853" s="5">
        <v>43693</v>
      </c>
      <c r="C1853" s="5" t="s">
        <v>376</v>
      </c>
      <c r="D1853" s="5" t="s">
        <v>377</v>
      </c>
      <c r="E1853" s="6">
        <v>21</v>
      </c>
      <c r="F1853" s="3">
        <v>146.79</v>
      </c>
      <c r="G1853" s="3">
        <v>36.75</v>
      </c>
      <c r="H1853" s="8">
        <f t="shared" si="364"/>
        <v>1.75</v>
      </c>
      <c r="I1853" s="3">
        <v>110.04</v>
      </c>
      <c r="J1853" s="4">
        <v>0.75</v>
      </c>
      <c r="K1853" s="2" t="str">
        <f t="shared" si="365"/>
        <v>Friday</v>
      </c>
      <c r="L1853" s="5">
        <f t="shared" si="366"/>
        <v>43696</v>
      </c>
      <c r="M1853" s="2" t="str">
        <f t="shared" si="367"/>
        <v>Monday</v>
      </c>
      <c r="N1853" s="2" t="str">
        <f t="shared" si="368"/>
        <v>Monday</v>
      </c>
      <c r="O1853" s="12">
        <f t="shared" si="369"/>
        <v>0</v>
      </c>
      <c r="P1853" s="11" t="str">
        <f t="shared" si="370"/>
        <v>Low Cost per Unit</v>
      </c>
      <c r="Q1853" s="12">
        <f t="shared" si="371"/>
        <v>0</v>
      </c>
      <c r="R1853" s="12">
        <f t="shared" si="372"/>
        <v>4.4036999999999997</v>
      </c>
      <c r="S1853" s="12">
        <f t="shared" si="373"/>
        <v>0</v>
      </c>
      <c r="T1853" s="12">
        <f t="shared" si="374"/>
        <v>0</v>
      </c>
      <c r="U1853" s="12">
        <f t="shared" si="375"/>
        <v>29.358000000000001</v>
      </c>
      <c r="V1853" s="13" t="str">
        <f t="shared" ca="1" si="376"/>
        <v>Greater Than 8 Weeks Old</v>
      </c>
    </row>
    <row r="1854" spans="1:22" x14ac:dyDescent="0.45">
      <c r="A1854" s="2" t="s">
        <v>24</v>
      </c>
      <c r="B1854" s="5">
        <v>43693</v>
      </c>
      <c r="C1854" s="5" t="s">
        <v>375</v>
      </c>
      <c r="D1854" s="5" t="s">
        <v>377</v>
      </c>
      <c r="E1854" s="6">
        <v>6</v>
      </c>
      <c r="F1854" s="3">
        <v>59.94</v>
      </c>
      <c r="G1854" s="3">
        <v>17.7</v>
      </c>
      <c r="H1854" s="8">
        <f t="shared" si="364"/>
        <v>2.9499999999999997</v>
      </c>
      <c r="I1854" s="3">
        <v>42.24</v>
      </c>
      <c r="J1854" s="4">
        <v>0.7</v>
      </c>
      <c r="K1854" s="2" t="str">
        <f t="shared" si="365"/>
        <v>Friday</v>
      </c>
      <c r="L1854" s="5">
        <f t="shared" si="366"/>
        <v>43696</v>
      </c>
      <c r="M1854" s="2" t="str">
        <f t="shared" si="367"/>
        <v>Monday</v>
      </c>
      <c r="N1854" s="2" t="str">
        <f t="shared" si="368"/>
        <v>Monday</v>
      </c>
      <c r="O1854" s="12">
        <f t="shared" si="369"/>
        <v>0</v>
      </c>
      <c r="P1854" s="11" t="str">
        <f t="shared" si="370"/>
        <v>Low Cost per Unit</v>
      </c>
      <c r="Q1854" s="12">
        <f t="shared" si="371"/>
        <v>0</v>
      </c>
      <c r="R1854" s="12">
        <f t="shared" si="372"/>
        <v>1.7981999999999998</v>
      </c>
      <c r="S1854" s="12">
        <f t="shared" si="373"/>
        <v>0</v>
      </c>
      <c r="T1854" s="12">
        <f t="shared" si="374"/>
        <v>0</v>
      </c>
      <c r="U1854" s="12">
        <f t="shared" si="375"/>
        <v>0</v>
      </c>
      <c r="V1854" s="13" t="str">
        <f t="shared" ca="1" si="376"/>
        <v>Greater Than 8 Weeks Old</v>
      </c>
    </row>
    <row r="1855" spans="1:22" x14ac:dyDescent="0.45">
      <c r="A1855" s="2" t="s">
        <v>219</v>
      </c>
      <c r="B1855" s="5">
        <v>43693</v>
      </c>
      <c r="C1855" s="5" t="s">
        <v>380</v>
      </c>
      <c r="D1855" s="5" t="s">
        <v>381</v>
      </c>
      <c r="E1855" s="6">
        <v>3</v>
      </c>
      <c r="F1855" s="3">
        <v>57</v>
      </c>
      <c r="G1855" s="3">
        <v>13.5</v>
      </c>
      <c r="H1855" s="8">
        <f t="shared" si="364"/>
        <v>4.5</v>
      </c>
      <c r="I1855" s="3">
        <v>43.5</v>
      </c>
      <c r="J1855" s="4">
        <v>0.76</v>
      </c>
      <c r="K1855" s="2" t="str">
        <f t="shared" si="365"/>
        <v>Friday</v>
      </c>
      <c r="L1855" s="5">
        <f t="shared" si="366"/>
        <v>43696</v>
      </c>
      <c r="M1855" s="2" t="str">
        <f t="shared" si="367"/>
        <v>Monday</v>
      </c>
      <c r="N1855" s="2" t="str">
        <f t="shared" si="368"/>
        <v>Monday</v>
      </c>
      <c r="O1855" s="12">
        <f t="shared" si="369"/>
        <v>0</v>
      </c>
      <c r="P1855" s="11" t="str">
        <f t="shared" si="370"/>
        <v>Low Cost per Unit</v>
      </c>
      <c r="Q1855" s="12">
        <f t="shared" si="371"/>
        <v>0</v>
      </c>
      <c r="R1855" s="12">
        <f t="shared" si="372"/>
        <v>1.71</v>
      </c>
      <c r="S1855" s="12">
        <f t="shared" si="373"/>
        <v>0</v>
      </c>
      <c r="T1855" s="12">
        <f t="shared" si="374"/>
        <v>0</v>
      </c>
      <c r="U1855" s="12">
        <f t="shared" si="375"/>
        <v>0</v>
      </c>
      <c r="V1855" s="13" t="str">
        <f t="shared" ca="1" si="376"/>
        <v>Greater Than 8 Weeks Old</v>
      </c>
    </row>
    <row r="1856" spans="1:22" x14ac:dyDescent="0.45">
      <c r="A1856" s="2" t="s">
        <v>27</v>
      </c>
      <c r="B1856" s="5">
        <v>43693</v>
      </c>
      <c r="C1856" s="5" t="s">
        <v>380</v>
      </c>
      <c r="D1856" s="5" t="s">
        <v>381</v>
      </c>
      <c r="E1856" s="6">
        <v>8</v>
      </c>
      <c r="F1856" s="3">
        <v>79.92</v>
      </c>
      <c r="G1856" s="3">
        <v>23.6</v>
      </c>
      <c r="H1856" s="8">
        <f t="shared" si="364"/>
        <v>2.95</v>
      </c>
      <c r="I1856" s="3">
        <v>56.32</v>
      </c>
      <c r="J1856" s="4">
        <v>0.7</v>
      </c>
      <c r="K1856" s="2" t="str">
        <f t="shared" si="365"/>
        <v>Friday</v>
      </c>
      <c r="L1856" s="5">
        <f t="shared" si="366"/>
        <v>43696</v>
      </c>
      <c r="M1856" s="2" t="str">
        <f t="shared" si="367"/>
        <v>Monday</v>
      </c>
      <c r="N1856" s="2" t="str">
        <f t="shared" si="368"/>
        <v>Monday</v>
      </c>
      <c r="O1856" s="12">
        <f t="shared" si="369"/>
        <v>0</v>
      </c>
      <c r="P1856" s="11" t="str">
        <f t="shared" si="370"/>
        <v>Low Cost per Unit</v>
      </c>
      <c r="Q1856" s="12">
        <f t="shared" si="371"/>
        <v>0</v>
      </c>
      <c r="R1856" s="12">
        <f t="shared" si="372"/>
        <v>2.3976000000000002</v>
      </c>
      <c r="S1856" s="12">
        <f t="shared" si="373"/>
        <v>0</v>
      </c>
      <c r="T1856" s="12">
        <f t="shared" si="374"/>
        <v>0</v>
      </c>
      <c r="U1856" s="12">
        <f t="shared" si="375"/>
        <v>0</v>
      </c>
      <c r="V1856" s="13" t="str">
        <f t="shared" ca="1" si="376"/>
        <v>Greater Than 8 Weeks Old</v>
      </c>
    </row>
    <row r="1857" spans="1:22" x14ac:dyDescent="0.45">
      <c r="A1857" s="2" t="s">
        <v>240</v>
      </c>
      <c r="B1857" s="5">
        <v>43693</v>
      </c>
      <c r="C1857" s="5" t="s">
        <v>371</v>
      </c>
      <c r="D1857" s="5" t="s">
        <v>371</v>
      </c>
      <c r="E1857" s="6">
        <v>4</v>
      </c>
      <c r="F1857" s="3">
        <v>43.96</v>
      </c>
      <c r="G1857" s="3">
        <v>15</v>
      </c>
      <c r="H1857" s="8">
        <f t="shared" si="364"/>
        <v>3.75</v>
      </c>
      <c r="I1857" s="3">
        <v>28.96</v>
      </c>
      <c r="J1857" s="4">
        <v>0.66</v>
      </c>
      <c r="K1857" s="2" t="str">
        <f t="shared" si="365"/>
        <v>Friday</v>
      </c>
      <c r="L1857" s="5">
        <f t="shared" si="366"/>
        <v>43696</v>
      </c>
      <c r="M1857" s="2" t="str">
        <f t="shared" si="367"/>
        <v>Monday</v>
      </c>
      <c r="N1857" s="2" t="str">
        <f t="shared" si="368"/>
        <v>Monday</v>
      </c>
      <c r="O1857" s="12">
        <f t="shared" si="369"/>
        <v>0</v>
      </c>
      <c r="P1857" s="11" t="str">
        <f t="shared" si="370"/>
        <v>Low Cost per Unit</v>
      </c>
      <c r="Q1857" s="12">
        <f t="shared" si="371"/>
        <v>0</v>
      </c>
      <c r="R1857" s="12">
        <f t="shared" si="372"/>
        <v>1.3188</v>
      </c>
      <c r="S1857" s="12">
        <f t="shared" si="373"/>
        <v>0</v>
      </c>
      <c r="T1857" s="12">
        <f t="shared" si="374"/>
        <v>0</v>
      </c>
      <c r="U1857" s="12">
        <f t="shared" si="375"/>
        <v>0</v>
      </c>
      <c r="V1857" s="13" t="str">
        <f t="shared" ca="1" si="376"/>
        <v>Greater Than 8 Weeks Old</v>
      </c>
    </row>
    <row r="1858" spans="1:22" x14ac:dyDescent="0.45">
      <c r="A1858" s="2" t="s">
        <v>163</v>
      </c>
      <c r="B1858" s="5">
        <v>43693</v>
      </c>
      <c r="C1858" s="5" t="s">
        <v>380</v>
      </c>
      <c r="D1858" s="5" t="s">
        <v>381</v>
      </c>
      <c r="E1858" s="6">
        <v>16</v>
      </c>
      <c r="F1858" s="3">
        <v>159.84</v>
      </c>
      <c r="G1858" s="3">
        <v>60</v>
      </c>
      <c r="H1858" s="8">
        <f t="shared" si="364"/>
        <v>3.75</v>
      </c>
      <c r="I1858" s="3">
        <v>99.84</v>
      </c>
      <c r="J1858" s="4">
        <v>0.62</v>
      </c>
      <c r="K1858" s="2" t="str">
        <f t="shared" si="365"/>
        <v>Friday</v>
      </c>
      <c r="L1858" s="5">
        <f t="shared" si="366"/>
        <v>43696</v>
      </c>
      <c r="M1858" s="2" t="str">
        <f t="shared" si="367"/>
        <v>Monday</v>
      </c>
      <c r="N1858" s="2" t="str">
        <f t="shared" si="368"/>
        <v>Monday</v>
      </c>
      <c r="O1858" s="12">
        <f t="shared" si="369"/>
        <v>0</v>
      </c>
      <c r="P1858" s="11" t="str">
        <f t="shared" si="370"/>
        <v>Low Cost per Unit</v>
      </c>
      <c r="Q1858" s="12">
        <f t="shared" si="371"/>
        <v>0</v>
      </c>
      <c r="R1858" s="12">
        <f t="shared" si="372"/>
        <v>4.7952000000000004</v>
      </c>
      <c r="S1858" s="12">
        <f t="shared" si="373"/>
        <v>0</v>
      </c>
      <c r="T1858" s="12">
        <f t="shared" si="374"/>
        <v>0</v>
      </c>
      <c r="U1858" s="12">
        <f t="shared" si="375"/>
        <v>0</v>
      </c>
      <c r="V1858" s="13" t="str">
        <f t="shared" ca="1" si="376"/>
        <v>Greater Than 8 Weeks Old</v>
      </c>
    </row>
    <row r="1859" spans="1:22" x14ac:dyDescent="0.45">
      <c r="A1859" s="2" t="s">
        <v>273</v>
      </c>
      <c r="B1859" s="5">
        <v>43693</v>
      </c>
      <c r="C1859" s="5" t="s">
        <v>386</v>
      </c>
      <c r="D1859" s="5" t="s">
        <v>388</v>
      </c>
      <c r="E1859" s="6">
        <v>3</v>
      </c>
      <c r="F1859" s="3">
        <v>209.97</v>
      </c>
      <c r="G1859" s="3">
        <v>64.53</v>
      </c>
      <c r="H1859" s="8">
        <f t="shared" ref="H1859:H1922" si="377">G1859/E1859</f>
        <v>21.51</v>
      </c>
      <c r="I1859" s="3">
        <v>145.44</v>
      </c>
      <c r="J1859" s="4">
        <v>0.69</v>
      </c>
      <c r="K1859" s="2" t="str">
        <f t="shared" ref="K1859:K1922" si="378">TEXT(B1859,"dddd")</f>
        <v>Friday</v>
      </c>
      <c r="L1859" s="5">
        <f t="shared" ref="L1859:L1922" si="379">B1859+3</f>
        <v>43696</v>
      </c>
      <c r="M1859" s="2" t="str">
        <f t="shared" ref="M1859:M1922" si="380">TEXT(L1859,"dddd")</f>
        <v>Monday</v>
      </c>
      <c r="N1859" s="2" t="str">
        <f t="shared" ref="N1859:N1922" si="381">IF(M1859="Sunday","Monday",M1859)</f>
        <v>Monday</v>
      </c>
      <c r="O1859" s="12">
        <f t="shared" ref="O1859:O1922" si="382">IF(TEXT(B1859,"dddd")="Tuesday",E1859*0.05,0)</f>
        <v>0</v>
      </c>
      <c r="P1859" s="11" t="str">
        <f t="shared" ref="P1859:P1922" si="383">IF(H1859&gt;AVERAGE(H:H),"High Cost per Unit","Low Cost per Unit")</f>
        <v>High Cost per Unit</v>
      </c>
      <c r="Q1859" s="12">
        <f t="shared" ref="Q1859:Q1922" si="384">IF(D1859="Masks",F1859*0.1,0)</f>
        <v>0</v>
      </c>
      <c r="R1859" s="12">
        <f t="shared" ref="R1859:R1922" si="385">IF(E1859&gt;1,F1859*0.03,0)</f>
        <v>6.2991000000000001</v>
      </c>
      <c r="S1859" s="12">
        <f t="shared" ref="S1859:S1922" si="386">IF(D1859="Accessories",F1859*0.15,0)</f>
        <v>0</v>
      </c>
      <c r="T1859" s="12">
        <f t="shared" ref="T1859:T1922" si="387">IF(AND(K1859="Saturday",C1859="Fitness"),F1859*0.1,0)</f>
        <v>0</v>
      </c>
      <c r="U1859" s="12">
        <f t="shared" ref="U1859:U1922" si="388">IF(AND(K1859="Friday",C1859="Automotive"),F1859*0.2,0)</f>
        <v>0</v>
      </c>
      <c r="V1859" s="13" t="str">
        <f t="shared" ref="V1859:V1922" ca="1" si="389">IF(ABS(TODAY()-B1859)&gt;56,"Greater Than 8 Weeks Old","Less Than 8 Weeks Old")</f>
        <v>Greater Than 8 Weeks Old</v>
      </c>
    </row>
    <row r="1860" spans="1:22" x14ac:dyDescent="0.45">
      <c r="A1860" s="2" t="s">
        <v>29</v>
      </c>
      <c r="B1860" s="5">
        <v>43693</v>
      </c>
      <c r="C1860" s="5" t="s">
        <v>369</v>
      </c>
      <c r="D1860" s="5" t="s">
        <v>389</v>
      </c>
      <c r="E1860" s="6">
        <v>10</v>
      </c>
      <c r="F1860" s="3">
        <v>729.9</v>
      </c>
      <c r="G1860" s="3">
        <v>378.4</v>
      </c>
      <c r="H1860" s="8">
        <f t="shared" si="377"/>
        <v>37.839999999999996</v>
      </c>
      <c r="I1860" s="3">
        <v>351.5</v>
      </c>
      <c r="J1860" s="4">
        <v>0.48</v>
      </c>
      <c r="K1860" s="2" t="str">
        <f t="shared" si="378"/>
        <v>Friday</v>
      </c>
      <c r="L1860" s="5">
        <f t="shared" si="379"/>
        <v>43696</v>
      </c>
      <c r="M1860" s="2" t="str">
        <f t="shared" si="380"/>
        <v>Monday</v>
      </c>
      <c r="N1860" s="2" t="str">
        <f t="shared" si="381"/>
        <v>Monday</v>
      </c>
      <c r="O1860" s="12">
        <f t="shared" si="382"/>
        <v>0</v>
      </c>
      <c r="P1860" s="11" t="str">
        <f t="shared" si="383"/>
        <v>High Cost per Unit</v>
      </c>
      <c r="Q1860" s="12">
        <f t="shared" si="384"/>
        <v>0</v>
      </c>
      <c r="R1860" s="12">
        <f t="shared" si="385"/>
        <v>21.896999999999998</v>
      </c>
      <c r="S1860" s="12">
        <f t="shared" si="386"/>
        <v>0</v>
      </c>
      <c r="T1860" s="12">
        <f t="shared" si="387"/>
        <v>0</v>
      </c>
      <c r="U1860" s="12">
        <f t="shared" si="388"/>
        <v>0</v>
      </c>
      <c r="V1860" s="13" t="str">
        <f t="shared" ca="1" si="389"/>
        <v>Greater Than 8 Weeks Old</v>
      </c>
    </row>
    <row r="1861" spans="1:22" x14ac:dyDescent="0.45">
      <c r="A1861" s="2" t="s">
        <v>194</v>
      </c>
      <c r="B1861" s="5">
        <v>43693</v>
      </c>
      <c r="C1861" s="5" t="s">
        <v>369</v>
      </c>
      <c r="D1861" s="5" t="s">
        <v>389</v>
      </c>
      <c r="E1861" s="6">
        <v>1</v>
      </c>
      <c r="F1861" s="3">
        <v>85</v>
      </c>
      <c r="G1861" s="3">
        <v>24</v>
      </c>
      <c r="H1861" s="8">
        <f t="shared" si="377"/>
        <v>24</v>
      </c>
      <c r="I1861" s="3">
        <v>61</v>
      </c>
      <c r="J1861" s="4">
        <v>0.72</v>
      </c>
      <c r="K1861" s="2" t="str">
        <f t="shared" si="378"/>
        <v>Friday</v>
      </c>
      <c r="L1861" s="5">
        <f t="shared" si="379"/>
        <v>43696</v>
      </c>
      <c r="M1861" s="2" t="str">
        <f t="shared" si="380"/>
        <v>Monday</v>
      </c>
      <c r="N1861" s="2" t="str">
        <f t="shared" si="381"/>
        <v>Monday</v>
      </c>
      <c r="O1861" s="12">
        <f t="shared" si="382"/>
        <v>0</v>
      </c>
      <c r="P1861" s="11" t="str">
        <f t="shared" si="383"/>
        <v>High Cost per Unit</v>
      </c>
      <c r="Q1861" s="12">
        <f t="shared" si="384"/>
        <v>0</v>
      </c>
      <c r="R1861" s="12">
        <f t="shared" si="385"/>
        <v>0</v>
      </c>
      <c r="S1861" s="12">
        <f t="shared" si="386"/>
        <v>0</v>
      </c>
      <c r="T1861" s="12">
        <f t="shared" si="387"/>
        <v>0</v>
      </c>
      <c r="U1861" s="12">
        <f t="shared" si="388"/>
        <v>0</v>
      </c>
      <c r="V1861" s="13" t="str">
        <f t="shared" ca="1" si="389"/>
        <v>Greater Than 8 Weeks Old</v>
      </c>
    </row>
    <row r="1862" spans="1:22" x14ac:dyDescent="0.45">
      <c r="A1862" s="2" t="s">
        <v>102</v>
      </c>
      <c r="B1862" s="5">
        <v>43693</v>
      </c>
      <c r="C1862" s="5" t="s">
        <v>369</v>
      </c>
      <c r="D1862" s="5" t="s">
        <v>389</v>
      </c>
      <c r="E1862" s="6">
        <v>16</v>
      </c>
      <c r="F1862" s="3">
        <v>6319.84</v>
      </c>
      <c r="G1862" s="3">
        <v>2752</v>
      </c>
      <c r="H1862" s="8">
        <f t="shared" si="377"/>
        <v>172</v>
      </c>
      <c r="I1862" s="3">
        <v>3567.84</v>
      </c>
      <c r="J1862" s="4">
        <v>0.56000000000000005</v>
      </c>
      <c r="K1862" s="2" t="str">
        <f t="shared" si="378"/>
        <v>Friday</v>
      </c>
      <c r="L1862" s="5">
        <f t="shared" si="379"/>
        <v>43696</v>
      </c>
      <c r="M1862" s="2" t="str">
        <f t="shared" si="380"/>
        <v>Monday</v>
      </c>
      <c r="N1862" s="2" t="str">
        <f t="shared" si="381"/>
        <v>Monday</v>
      </c>
      <c r="O1862" s="12">
        <f t="shared" si="382"/>
        <v>0</v>
      </c>
      <c r="P1862" s="11" t="str">
        <f t="shared" si="383"/>
        <v>High Cost per Unit</v>
      </c>
      <c r="Q1862" s="12">
        <f t="shared" si="384"/>
        <v>0</v>
      </c>
      <c r="R1862" s="12">
        <f t="shared" si="385"/>
        <v>189.59520000000001</v>
      </c>
      <c r="S1862" s="12">
        <f t="shared" si="386"/>
        <v>0</v>
      </c>
      <c r="T1862" s="12">
        <f t="shared" si="387"/>
        <v>0</v>
      </c>
      <c r="U1862" s="12">
        <f t="shared" si="388"/>
        <v>0</v>
      </c>
      <c r="V1862" s="13" t="str">
        <f t="shared" ca="1" si="389"/>
        <v>Greater Than 8 Weeks Old</v>
      </c>
    </row>
    <row r="1863" spans="1:22" x14ac:dyDescent="0.45">
      <c r="A1863" s="2" t="s">
        <v>32</v>
      </c>
      <c r="B1863" s="5">
        <v>43693</v>
      </c>
      <c r="C1863" s="5" t="s">
        <v>369</v>
      </c>
      <c r="D1863" s="5" t="s">
        <v>389</v>
      </c>
      <c r="E1863" s="6">
        <v>2</v>
      </c>
      <c r="F1863" s="3">
        <v>70</v>
      </c>
      <c r="G1863" s="3">
        <v>12.8</v>
      </c>
      <c r="H1863" s="8">
        <f t="shared" si="377"/>
        <v>6.4</v>
      </c>
      <c r="I1863" s="3">
        <v>57.2</v>
      </c>
      <c r="J1863" s="4">
        <v>0.82</v>
      </c>
      <c r="K1863" s="2" t="str">
        <f t="shared" si="378"/>
        <v>Friday</v>
      </c>
      <c r="L1863" s="5">
        <f t="shared" si="379"/>
        <v>43696</v>
      </c>
      <c r="M1863" s="2" t="str">
        <f t="shared" si="380"/>
        <v>Monday</v>
      </c>
      <c r="N1863" s="2" t="str">
        <f t="shared" si="381"/>
        <v>Monday</v>
      </c>
      <c r="O1863" s="12">
        <f t="shared" si="382"/>
        <v>0</v>
      </c>
      <c r="P1863" s="11" t="str">
        <f t="shared" si="383"/>
        <v>Low Cost per Unit</v>
      </c>
      <c r="Q1863" s="12">
        <f t="shared" si="384"/>
        <v>0</v>
      </c>
      <c r="R1863" s="12">
        <f t="shared" si="385"/>
        <v>2.1</v>
      </c>
      <c r="S1863" s="12">
        <f t="shared" si="386"/>
        <v>0</v>
      </c>
      <c r="T1863" s="12">
        <f t="shared" si="387"/>
        <v>0</v>
      </c>
      <c r="U1863" s="12">
        <f t="shared" si="388"/>
        <v>0</v>
      </c>
      <c r="V1863" s="13" t="str">
        <f t="shared" ca="1" si="389"/>
        <v>Greater Than 8 Weeks Old</v>
      </c>
    </row>
    <row r="1864" spans="1:22" x14ac:dyDescent="0.45">
      <c r="A1864" s="2" t="s">
        <v>103</v>
      </c>
      <c r="B1864" s="5">
        <v>43693</v>
      </c>
      <c r="C1864" s="5" t="s">
        <v>375</v>
      </c>
      <c r="D1864" s="5" t="s">
        <v>382</v>
      </c>
      <c r="E1864" s="6">
        <v>2</v>
      </c>
      <c r="F1864" s="3">
        <v>130</v>
      </c>
      <c r="G1864" s="3">
        <v>24</v>
      </c>
      <c r="H1864" s="8">
        <f t="shared" si="377"/>
        <v>12</v>
      </c>
      <c r="I1864" s="3">
        <v>106</v>
      </c>
      <c r="J1864" s="4">
        <v>0.82</v>
      </c>
      <c r="K1864" s="2" t="str">
        <f t="shared" si="378"/>
        <v>Friday</v>
      </c>
      <c r="L1864" s="5">
        <f t="shared" si="379"/>
        <v>43696</v>
      </c>
      <c r="M1864" s="2" t="str">
        <f t="shared" si="380"/>
        <v>Monday</v>
      </c>
      <c r="N1864" s="2" t="str">
        <f t="shared" si="381"/>
        <v>Monday</v>
      </c>
      <c r="O1864" s="12">
        <f t="shared" si="382"/>
        <v>0</v>
      </c>
      <c r="P1864" s="11" t="str">
        <f t="shared" si="383"/>
        <v>Low Cost per Unit</v>
      </c>
      <c r="Q1864" s="12">
        <f t="shared" si="384"/>
        <v>0</v>
      </c>
      <c r="R1864" s="12">
        <f t="shared" si="385"/>
        <v>3.9</v>
      </c>
      <c r="S1864" s="12">
        <f t="shared" si="386"/>
        <v>0</v>
      </c>
      <c r="T1864" s="12">
        <f t="shared" si="387"/>
        <v>0</v>
      </c>
      <c r="U1864" s="12">
        <f t="shared" si="388"/>
        <v>0</v>
      </c>
      <c r="V1864" s="13" t="str">
        <f t="shared" ca="1" si="389"/>
        <v>Greater Than 8 Weeks Old</v>
      </c>
    </row>
    <row r="1865" spans="1:22" x14ac:dyDescent="0.45">
      <c r="A1865" s="2" t="s">
        <v>139</v>
      </c>
      <c r="B1865" s="5">
        <v>43693</v>
      </c>
      <c r="C1865" s="5" t="s">
        <v>375</v>
      </c>
      <c r="D1865" s="5" t="s">
        <v>382</v>
      </c>
      <c r="E1865" s="6">
        <v>2</v>
      </c>
      <c r="F1865" s="3">
        <v>124.99</v>
      </c>
      <c r="G1865" s="3">
        <v>37.9</v>
      </c>
      <c r="H1865" s="8">
        <f t="shared" si="377"/>
        <v>18.95</v>
      </c>
      <c r="I1865" s="3">
        <v>87.09</v>
      </c>
      <c r="J1865" s="4">
        <v>0.7</v>
      </c>
      <c r="K1865" s="2" t="str">
        <f t="shared" si="378"/>
        <v>Friday</v>
      </c>
      <c r="L1865" s="5">
        <f t="shared" si="379"/>
        <v>43696</v>
      </c>
      <c r="M1865" s="2" t="str">
        <f t="shared" si="380"/>
        <v>Monday</v>
      </c>
      <c r="N1865" s="2" t="str">
        <f t="shared" si="381"/>
        <v>Monday</v>
      </c>
      <c r="O1865" s="12">
        <f t="shared" si="382"/>
        <v>0</v>
      </c>
      <c r="P1865" s="11" t="str">
        <f t="shared" si="383"/>
        <v>High Cost per Unit</v>
      </c>
      <c r="Q1865" s="12">
        <f t="shared" si="384"/>
        <v>0</v>
      </c>
      <c r="R1865" s="12">
        <f t="shared" si="385"/>
        <v>3.7496999999999998</v>
      </c>
      <c r="S1865" s="12">
        <f t="shared" si="386"/>
        <v>0</v>
      </c>
      <c r="T1865" s="12">
        <f t="shared" si="387"/>
        <v>0</v>
      </c>
      <c r="U1865" s="12">
        <f t="shared" si="388"/>
        <v>0</v>
      </c>
      <c r="V1865" s="13" t="str">
        <f t="shared" ca="1" si="389"/>
        <v>Greater Than 8 Weeks Old</v>
      </c>
    </row>
    <row r="1866" spans="1:22" x14ac:dyDescent="0.45">
      <c r="A1866" s="2" t="s">
        <v>33</v>
      </c>
      <c r="B1866" s="5">
        <v>43693</v>
      </c>
      <c r="C1866" s="5" t="s">
        <v>375</v>
      </c>
      <c r="D1866" s="5" t="s">
        <v>382</v>
      </c>
      <c r="E1866" s="6">
        <v>4</v>
      </c>
      <c r="F1866" s="3">
        <v>436</v>
      </c>
      <c r="G1866" s="3">
        <v>132.6</v>
      </c>
      <c r="H1866" s="8">
        <f t="shared" si="377"/>
        <v>33.15</v>
      </c>
      <c r="I1866" s="3">
        <v>303.39999999999998</v>
      </c>
      <c r="J1866" s="4">
        <v>0.7</v>
      </c>
      <c r="K1866" s="2" t="str">
        <f t="shared" si="378"/>
        <v>Friday</v>
      </c>
      <c r="L1866" s="5">
        <f t="shared" si="379"/>
        <v>43696</v>
      </c>
      <c r="M1866" s="2" t="str">
        <f t="shared" si="380"/>
        <v>Monday</v>
      </c>
      <c r="N1866" s="2" t="str">
        <f t="shared" si="381"/>
        <v>Monday</v>
      </c>
      <c r="O1866" s="12">
        <f t="shared" si="382"/>
        <v>0</v>
      </c>
      <c r="P1866" s="11" t="str">
        <f t="shared" si="383"/>
        <v>High Cost per Unit</v>
      </c>
      <c r="Q1866" s="12">
        <f t="shared" si="384"/>
        <v>0</v>
      </c>
      <c r="R1866" s="12">
        <f t="shared" si="385"/>
        <v>13.08</v>
      </c>
      <c r="S1866" s="12">
        <f t="shared" si="386"/>
        <v>0</v>
      </c>
      <c r="T1866" s="12">
        <f t="shared" si="387"/>
        <v>0</v>
      </c>
      <c r="U1866" s="12">
        <f t="shared" si="388"/>
        <v>0</v>
      </c>
      <c r="V1866" s="13" t="str">
        <f t="shared" ca="1" si="389"/>
        <v>Greater Than 8 Weeks Old</v>
      </c>
    </row>
    <row r="1867" spans="1:22" x14ac:dyDescent="0.45">
      <c r="A1867" s="2" t="s">
        <v>34</v>
      </c>
      <c r="B1867" s="5">
        <v>43693</v>
      </c>
      <c r="C1867" s="5" t="s">
        <v>375</v>
      </c>
      <c r="D1867" s="5" t="s">
        <v>392</v>
      </c>
      <c r="E1867" s="6">
        <v>3</v>
      </c>
      <c r="F1867" s="3">
        <v>117</v>
      </c>
      <c r="G1867" s="3">
        <v>32.549999999999997</v>
      </c>
      <c r="H1867" s="8">
        <f t="shared" si="377"/>
        <v>10.85</v>
      </c>
      <c r="I1867" s="3">
        <v>84.45</v>
      </c>
      <c r="J1867" s="4">
        <v>0.72</v>
      </c>
      <c r="K1867" s="2" t="str">
        <f t="shared" si="378"/>
        <v>Friday</v>
      </c>
      <c r="L1867" s="5">
        <f t="shared" si="379"/>
        <v>43696</v>
      </c>
      <c r="M1867" s="2" t="str">
        <f t="shared" si="380"/>
        <v>Monday</v>
      </c>
      <c r="N1867" s="2" t="str">
        <f t="shared" si="381"/>
        <v>Monday</v>
      </c>
      <c r="O1867" s="12">
        <f t="shared" si="382"/>
        <v>0</v>
      </c>
      <c r="P1867" s="11" t="str">
        <f t="shared" si="383"/>
        <v>Low Cost per Unit</v>
      </c>
      <c r="Q1867" s="12">
        <f t="shared" si="384"/>
        <v>0</v>
      </c>
      <c r="R1867" s="12">
        <f t="shared" si="385"/>
        <v>3.51</v>
      </c>
      <c r="S1867" s="12">
        <f t="shared" si="386"/>
        <v>0</v>
      </c>
      <c r="T1867" s="12">
        <f t="shared" si="387"/>
        <v>0</v>
      </c>
      <c r="U1867" s="12">
        <f t="shared" si="388"/>
        <v>0</v>
      </c>
      <c r="V1867" s="13" t="str">
        <f t="shared" ca="1" si="389"/>
        <v>Greater Than 8 Weeks Old</v>
      </c>
    </row>
    <row r="1868" spans="1:22" x14ac:dyDescent="0.45">
      <c r="A1868" s="2" t="s">
        <v>35</v>
      </c>
      <c r="B1868" s="5">
        <v>43693</v>
      </c>
      <c r="C1868" s="5" t="s">
        <v>375</v>
      </c>
      <c r="D1868" s="5" t="s">
        <v>392</v>
      </c>
      <c r="E1868" s="6">
        <v>1</v>
      </c>
      <c r="F1868" s="3">
        <v>45</v>
      </c>
      <c r="G1868" s="3">
        <v>11</v>
      </c>
      <c r="H1868" s="8">
        <f t="shared" si="377"/>
        <v>11</v>
      </c>
      <c r="I1868" s="3">
        <v>34</v>
      </c>
      <c r="J1868" s="4">
        <v>0.76</v>
      </c>
      <c r="K1868" s="2" t="str">
        <f t="shared" si="378"/>
        <v>Friday</v>
      </c>
      <c r="L1868" s="5">
        <f t="shared" si="379"/>
        <v>43696</v>
      </c>
      <c r="M1868" s="2" t="str">
        <f t="shared" si="380"/>
        <v>Monday</v>
      </c>
      <c r="N1868" s="2" t="str">
        <f t="shared" si="381"/>
        <v>Monday</v>
      </c>
      <c r="O1868" s="12">
        <f t="shared" si="382"/>
        <v>0</v>
      </c>
      <c r="P1868" s="11" t="str">
        <f t="shared" si="383"/>
        <v>Low Cost per Unit</v>
      </c>
      <c r="Q1868" s="12">
        <f t="shared" si="384"/>
        <v>0</v>
      </c>
      <c r="R1868" s="12">
        <f t="shared" si="385"/>
        <v>0</v>
      </c>
      <c r="S1868" s="12">
        <f t="shared" si="386"/>
        <v>0</v>
      </c>
      <c r="T1868" s="12">
        <f t="shared" si="387"/>
        <v>0</v>
      </c>
      <c r="U1868" s="12">
        <f t="shared" si="388"/>
        <v>0</v>
      </c>
      <c r="V1868" s="13" t="str">
        <f t="shared" ca="1" si="389"/>
        <v>Greater Than 8 Weeks Old</v>
      </c>
    </row>
    <row r="1869" spans="1:22" x14ac:dyDescent="0.45">
      <c r="A1869" s="2" t="s">
        <v>150</v>
      </c>
      <c r="B1869" s="5">
        <v>43693</v>
      </c>
      <c r="C1869" s="5" t="s">
        <v>375</v>
      </c>
      <c r="D1869" s="5" t="s">
        <v>392</v>
      </c>
      <c r="E1869" s="6">
        <v>5</v>
      </c>
      <c r="F1869" s="3">
        <v>19.95</v>
      </c>
      <c r="G1869" s="3">
        <v>7</v>
      </c>
      <c r="H1869" s="8">
        <f t="shared" si="377"/>
        <v>1.4</v>
      </c>
      <c r="I1869" s="3">
        <v>12.95</v>
      </c>
      <c r="J1869" s="4">
        <v>0.65</v>
      </c>
      <c r="K1869" s="2" t="str">
        <f t="shared" si="378"/>
        <v>Friday</v>
      </c>
      <c r="L1869" s="5">
        <f t="shared" si="379"/>
        <v>43696</v>
      </c>
      <c r="M1869" s="2" t="str">
        <f t="shared" si="380"/>
        <v>Monday</v>
      </c>
      <c r="N1869" s="2" t="str">
        <f t="shared" si="381"/>
        <v>Monday</v>
      </c>
      <c r="O1869" s="12">
        <f t="shared" si="382"/>
        <v>0</v>
      </c>
      <c r="P1869" s="11" t="str">
        <f t="shared" si="383"/>
        <v>Low Cost per Unit</v>
      </c>
      <c r="Q1869" s="12">
        <f t="shared" si="384"/>
        <v>0</v>
      </c>
      <c r="R1869" s="12">
        <f t="shared" si="385"/>
        <v>0.59849999999999992</v>
      </c>
      <c r="S1869" s="12">
        <f t="shared" si="386"/>
        <v>0</v>
      </c>
      <c r="T1869" s="12">
        <f t="shared" si="387"/>
        <v>0</v>
      </c>
      <c r="U1869" s="12">
        <f t="shared" si="388"/>
        <v>0</v>
      </c>
      <c r="V1869" s="13" t="str">
        <f t="shared" ca="1" si="389"/>
        <v>Greater Than 8 Weeks Old</v>
      </c>
    </row>
    <row r="1870" spans="1:22" x14ac:dyDescent="0.45">
      <c r="A1870" s="2" t="s">
        <v>151</v>
      </c>
      <c r="B1870" s="5">
        <v>43693</v>
      </c>
      <c r="C1870" s="5" t="s">
        <v>375</v>
      </c>
      <c r="D1870" s="5" t="s">
        <v>392</v>
      </c>
      <c r="E1870" s="6">
        <v>2</v>
      </c>
      <c r="F1870" s="3">
        <v>120</v>
      </c>
      <c r="G1870" s="3">
        <v>33.6</v>
      </c>
      <c r="H1870" s="8">
        <f t="shared" si="377"/>
        <v>16.8</v>
      </c>
      <c r="I1870" s="3">
        <v>86.4</v>
      </c>
      <c r="J1870" s="4">
        <v>0.72</v>
      </c>
      <c r="K1870" s="2" t="str">
        <f t="shared" si="378"/>
        <v>Friday</v>
      </c>
      <c r="L1870" s="5">
        <f t="shared" si="379"/>
        <v>43696</v>
      </c>
      <c r="M1870" s="2" t="str">
        <f t="shared" si="380"/>
        <v>Monday</v>
      </c>
      <c r="N1870" s="2" t="str">
        <f t="shared" si="381"/>
        <v>Monday</v>
      </c>
      <c r="O1870" s="12">
        <f t="shared" si="382"/>
        <v>0</v>
      </c>
      <c r="P1870" s="11" t="str">
        <f t="shared" si="383"/>
        <v>Low Cost per Unit</v>
      </c>
      <c r="Q1870" s="12">
        <f t="shared" si="384"/>
        <v>0</v>
      </c>
      <c r="R1870" s="12">
        <f t="shared" si="385"/>
        <v>3.5999999999999996</v>
      </c>
      <c r="S1870" s="12">
        <f t="shared" si="386"/>
        <v>0</v>
      </c>
      <c r="T1870" s="12">
        <f t="shared" si="387"/>
        <v>0</v>
      </c>
      <c r="U1870" s="12">
        <f t="shared" si="388"/>
        <v>0</v>
      </c>
      <c r="V1870" s="13" t="str">
        <f t="shared" ca="1" si="389"/>
        <v>Greater Than 8 Weeks Old</v>
      </c>
    </row>
    <row r="1871" spans="1:22" x14ac:dyDescent="0.45">
      <c r="A1871" s="2" t="s">
        <v>39</v>
      </c>
      <c r="B1871" s="5">
        <v>43693</v>
      </c>
      <c r="C1871" s="5" t="s">
        <v>375</v>
      </c>
      <c r="D1871" s="5" t="s">
        <v>382</v>
      </c>
      <c r="E1871" s="6">
        <v>2</v>
      </c>
      <c r="F1871" s="3">
        <v>24</v>
      </c>
      <c r="G1871" s="3">
        <v>3</v>
      </c>
      <c r="H1871" s="8">
        <f t="shared" si="377"/>
        <v>1.5</v>
      </c>
      <c r="I1871" s="3">
        <v>21</v>
      </c>
      <c r="J1871" s="4">
        <v>0.88</v>
      </c>
      <c r="K1871" s="2" t="str">
        <f t="shared" si="378"/>
        <v>Friday</v>
      </c>
      <c r="L1871" s="5">
        <f t="shared" si="379"/>
        <v>43696</v>
      </c>
      <c r="M1871" s="2" t="str">
        <f t="shared" si="380"/>
        <v>Monday</v>
      </c>
      <c r="N1871" s="2" t="str">
        <f t="shared" si="381"/>
        <v>Monday</v>
      </c>
      <c r="O1871" s="12">
        <f t="shared" si="382"/>
        <v>0</v>
      </c>
      <c r="P1871" s="11" t="str">
        <f t="shared" si="383"/>
        <v>Low Cost per Unit</v>
      </c>
      <c r="Q1871" s="12">
        <f t="shared" si="384"/>
        <v>0</v>
      </c>
      <c r="R1871" s="12">
        <f t="shared" si="385"/>
        <v>0.72</v>
      </c>
      <c r="S1871" s="12">
        <f t="shared" si="386"/>
        <v>0</v>
      </c>
      <c r="T1871" s="12">
        <f t="shared" si="387"/>
        <v>0</v>
      </c>
      <c r="U1871" s="12">
        <f t="shared" si="388"/>
        <v>0</v>
      </c>
      <c r="V1871" s="13" t="str">
        <f t="shared" ca="1" si="389"/>
        <v>Greater Than 8 Weeks Old</v>
      </c>
    </row>
    <row r="1872" spans="1:22" x14ac:dyDescent="0.45">
      <c r="A1872" s="2" t="s">
        <v>40</v>
      </c>
      <c r="B1872" s="5">
        <v>43693</v>
      </c>
      <c r="C1872" s="5" t="s">
        <v>375</v>
      </c>
      <c r="D1872" s="5" t="s">
        <v>382</v>
      </c>
      <c r="E1872" s="6">
        <v>1</v>
      </c>
      <c r="F1872" s="3">
        <v>19</v>
      </c>
      <c r="G1872" s="3">
        <v>7</v>
      </c>
      <c r="H1872" s="8">
        <f t="shared" si="377"/>
        <v>7</v>
      </c>
      <c r="I1872" s="3">
        <v>12</v>
      </c>
      <c r="J1872" s="4">
        <v>0.63</v>
      </c>
      <c r="K1872" s="2" t="str">
        <f t="shared" si="378"/>
        <v>Friday</v>
      </c>
      <c r="L1872" s="5">
        <f t="shared" si="379"/>
        <v>43696</v>
      </c>
      <c r="M1872" s="2" t="str">
        <f t="shared" si="380"/>
        <v>Monday</v>
      </c>
      <c r="N1872" s="2" t="str">
        <f t="shared" si="381"/>
        <v>Monday</v>
      </c>
      <c r="O1872" s="12">
        <f t="shared" si="382"/>
        <v>0</v>
      </c>
      <c r="P1872" s="11" t="str">
        <f t="shared" si="383"/>
        <v>Low Cost per Unit</v>
      </c>
      <c r="Q1872" s="12">
        <f t="shared" si="384"/>
        <v>0</v>
      </c>
      <c r="R1872" s="12">
        <f t="shared" si="385"/>
        <v>0</v>
      </c>
      <c r="S1872" s="12">
        <f t="shared" si="386"/>
        <v>0</v>
      </c>
      <c r="T1872" s="12">
        <f t="shared" si="387"/>
        <v>0</v>
      </c>
      <c r="U1872" s="12">
        <f t="shared" si="388"/>
        <v>0</v>
      </c>
      <c r="V1872" s="13" t="str">
        <f t="shared" ca="1" si="389"/>
        <v>Greater Than 8 Weeks Old</v>
      </c>
    </row>
    <row r="1873" spans="1:22" x14ac:dyDescent="0.45">
      <c r="A1873" s="2" t="s">
        <v>220</v>
      </c>
      <c r="B1873" s="5">
        <v>43693</v>
      </c>
      <c r="C1873" s="5" t="s">
        <v>371</v>
      </c>
      <c r="D1873" s="5" t="s">
        <v>371</v>
      </c>
      <c r="E1873" s="6">
        <v>5</v>
      </c>
      <c r="F1873" s="3">
        <v>64.95</v>
      </c>
      <c r="G1873" s="3">
        <v>27.5</v>
      </c>
      <c r="H1873" s="8">
        <f t="shared" si="377"/>
        <v>5.5</v>
      </c>
      <c r="I1873" s="3">
        <v>37.450000000000003</v>
      </c>
      <c r="J1873" s="4">
        <v>0.57999999999999996</v>
      </c>
      <c r="K1873" s="2" t="str">
        <f t="shared" si="378"/>
        <v>Friday</v>
      </c>
      <c r="L1873" s="5">
        <f t="shared" si="379"/>
        <v>43696</v>
      </c>
      <c r="M1873" s="2" t="str">
        <f t="shared" si="380"/>
        <v>Monday</v>
      </c>
      <c r="N1873" s="2" t="str">
        <f t="shared" si="381"/>
        <v>Monday</v>
      </c>
      <c r="O1873" s="12">
        <f t="shared" si="382"/>
        <v>0</v>
      </c>
      <c r="P1873" s="11" t="str">
        <f t="shared" si="383"/>
        <v>Low Cost per Unit</v>
      </c>
      <c r="Q1873" s="12">
        <f t="shared" si="384"/>
        <v>0</v>
      </c>
      <c r="R1873" s="12">
        <f t="shared" si="385"/>
        <v>1.9485000000000001</v>
      </c>
      <c r="S1873" s="12">
        <f t="shared" si="386"/>
        <v>0</v>
      </c>
      <c r="T1873" s="12">
        <f t="shared" si="387"/>
        <v>0</v>
      </c>
      <c r="U1873" s="12">
        <f t="shared" si="388"/>
        <v>0</v>
      </c>
      <c r="V1873" s="13" t="str">
        <f t="shared" ca="1" si="389"/>
        <v>Greater Than 8 Weeks Old</v>
      </c>
    </row>
    <row r="1874" spans="1:22" x14ac:dyDescent="0.45">
      <c r="A1874" s="2" t="s">
        <v>300</v>
      </c>
      <c r="B1874" s="5">
        <v>43693</v>
      </c>
      <c r="C1874" s="5" t="s">
        <v>371</v>
      </c>
      <c r="D1874" s="5" t="s">
        <v>371</v>
      </c>
      <c r="E1874" s="6">
        <v>6</v>
      </c>
      <c r="F1874" s="3">
        <v>59.94</v>
      </c>
      <c r="G1874" s="3">
        <v>49.5</v>
      </c>
      <c r="H1874" s="8">
        <f t="shared" si="377"/>
        <v>8.25</v>
      </c>
      <c r="I1874" s="3">
        <v>10.44</v>
      </c>
      <c r="J1874" s="4">
        <v>0.17</v>
      </c>
      <c r="K1874" s="2" t="str">
        <f t="shared" si="378"/>
        <v>Friday</v>
      </c>
      <c r="L1874" s="5">
        <f t="shared" si="379"/>
        <v>43696</v>
      </c>
      <c r="M1874" s="2" t="str">
        <f t="shared" si="380"/>
        <v>Monday</v>
      </c>
      <c r="N1874" s="2" t="str">
        <f t="shared" si="381"/>
        <v>Monday</v>
      </c>
      <c r="O1874" s="12">
        <f t="shared" si="382"/>
        <v>0</v>
      </c>
      <c r="P1874" s="11" t="str">
        <f t="shared" si="383"/>
        <v>Low Cost per Unit</v>
      </c>
      <c r="Q1874" s="12">
        <f t="shared" si="384"/>
        <v>0</v>
      </c>
      <c r="R1874" s="12">
        <f t="shared" si="385"/>
        <v>1.7981999999999998</v>
      </c>
      <c r="S1874" s="12">
        <f t="shared" si="386"/>
        <v>0</v>
      </c>
      <c r="T1874" s="12">
        <f t="shared" si="387"/>
        <v>0</v>
      </c>
      <c r="U1874" s="12">
        <f t="shared" si="388"/>
        <v>0</v>
      </c>
      <c r="V1874" s="13" t="str">
        <f t="shared" ca="1" si="389"/>
        <v>Greater Than 8 Weeks Old</v>
      </c>
    </row>
    <row r="1875" spans="1:22" x14ac:dyDescent="0.45">
      <c r="A1875" s="2" t="s">
        <v>140</v>
      </c>
      <c r="B1875" s="5">
        <v>43693</v>
      </c>
      <c r="C1875" s="5" t="s">
        <v>375</v>
      </c>
      <c r="D1875" s="5" t="s">
        <v>382</v>
      </c>
      <c r="E1875" s="6">
        <v>4</v>
      </c>
      <c r="F1875" s="3">
        <v>140</v>
      </c>
      <c r="G1875" s="3">
        <v>32.4</v>
      </c>
      <c r="H1875" s="8">
        <f t="shared" si="377"/>
        <v>8.1</v>
      </c>
      <c r="I1875" s="3">
        <v>107.6</v>
      </c>
      <c r="J1875" s="4">
        <v>0.77</v>
      </c>
      <c r="K1875" s="2" t="str">
        <f t="shared" si="378"/>
        <v>Friday</v>
      </c>
      <c r="L1875" s="5">
        <f t="shared" si="379"/>
        <v>43696</v>
      </c>
      <c r="M1875" s="2" t="str">
        <f t="shared" si="380"/>
        <v>Monday</v>
      </c>
      <c r="N1875" s="2" t="str">
        <f t="shared" si="381"/>
        <v>Monday</v>
      </c>
      <c r="O1875" s="12">
        <f t="shared" si="382"/>
        <v>0</v>
      </c>
      <c r="P1875" s="11" t="str">
        <f t="shared" si="383"/>
        <v>Low Cost per Unit</v>
      </c>
      <c r="Q1875" s="12">
        <f t="shared" si="384"/>
        <v>0</v>
      </c>
      <c r="R1875" s="12">
        <f t="shared" si="385"/>
        <v>4.2</v>
      </c>
      <c r="S1875" s="12">
        <f t="shared" si="386"/>
        <v>0</v>
      </c>
      <c r="T1875" s="12">
        <f t="shared" si="387"/>
        <v>0</v>
      </c>
      <c r="U1875" s="12">
        <f t="shared" si="388"/>
        <v>0</v>
      </c>
      <c r="V1875" s="13" t="str">
        <f t="shared" ca="1" si="389"/>
        <v>Greater Than 8 Weeks Old</v>
      </c>
    </row>
    <row r="1876" spans="1:22" x14ac:dyDescent="0.45">
      <c r="A1876" s="2" t="s">
        <v>104</v>
      </c>
      <c r="B1876" s="5">
        <v>43693</v>
      </c>
      <c r="C1876" s="5" t="s">
        <v>383</v>
      </c>
      <c r="D1876" s="5" t="s">
        <v>384</v>
      </c>
      <c r="E1876" s="6">
        <v>2</v>
      </c>
      <c r="F1876" s="3">
        <v>36</v>
      </c>
      <c r="G1876" s="3">
        <v>11</v>
      </c>
      <c r="H1876" s="8">
        <f t="shared" si="377"/>
        <v>5.5</v>
      </c>
      <c r="I1876" s="3">
        <v>25</v>
      </c>
      <c r="J1876" s="4">
        <v>0.69</v>
      </c>
      <c r="K1876" s="2" t="str">
        <f t="shared" si="378"/>
        <v>Friday</v>
      </c>
      <c r="L1876" s="5">
        <f t="shared" si="379"/>
        <v>43696</v>
      </c>
      <c r="M1876" s="2" t="str">
        <f t="shared" si="380"/>
        <v>Monday</v>
      </c>
      <c r="N1876" s="2" t="str">
        <f t="shared" si="381"/>
        <v>Monday</v>
      </c>
      <c r="O1876" s="12">
        <f t="shared" si="382"/>
        <v>0</v>
      </c>
      <c r="P1876" s="11" t="str">
        <f t="shared" si="383"/>
        <v>Low Cost per Unit</v>
      </c>
      <c r="Q1876" s="12">
        <f t="shared" si="384"/>
        <v>0</v>
      </c>
      <c r="R1876" s="12">
        <f t="shared" si="385"/>
        <v>1.08</v>
      </c>
      <c r="S1876" s="12">
        <f t="shared" si="386"/>
        <v>0</v>
      </c>
      <c r="T1876" s="12">
        <f t="shared" si="387"/>
        <v>0</v>
      </c>
      <c r="U1876" s="12">
        <f t="shared" si="388"/>
        <v>0</v>
      </c>
      <c r="V1876" s="13" t="str">
        <f t="shared" ca="1" si="389"/>
        <v>Greater Than 8 Weeks Old</v>
      </c>
    </row>
    <row r="1877" spans="1:22" x14ac:dyDescent="0.45">
      <c r="A1877" s="2" t="s">
        <v>259</v>
      </c>
      <c r="B1877" s="5">
        <v>43693</v>
      </c>
      <c r="C1877" s="5" t="s">
        <v>383</v>
      </c>
      <c r="D1877" s="5" t="s">
        <v>391</v>
      </c>
      <c r="E1877" s="6">
        <v>3</v>
      </c>
      <c r="F1877" s="3">
        <v>81</v>
      </c>
      <c r="G1877" s="3">
        <v>16.05</v>
      </c>
      <c r="H1877" s="8">
        <f t="shared" si="377"/>
        <v>5.3500000000000005</v>
      </c>
      <c r="I1877" s="3">
        <v>64.95</v>
      </c>
      <c r="J1877" s="4">
        <v>0.8</v>
      </c>
      <c r="K1877" s="2" t="str">
        <f t="shared" si="378"/>
        <v>Friday</v>
      </c>
      <c r="L1877" s="5">
        <f t="shared" si="379"/>
        <v>43696</v>
      </c>
      <c r="M1877" s="2" t="str">
        <f t="shared" si="380"/>
        <v>Monday</v>
      </c>
      <c r="N1877" s="2" t="str">
        <f t="shared" si="381"/>
        <v>Monday</v>
      </c>
      <c r="O1877" s="12">
        <f t="shared" si="382"/>
        <v>0</v>
      </c>
      <c r="P1877" s="11" t="str">
        <f t="shared" si="383"/>
        <v>Low Cost per Unit</v>
      </c>
      <c r="Q1877" s="12">
        <f t="shared" si="384"/>
        <v>0</v>
      </c>
      <c r="R1877" s="12">
        <f t="shared" si="385"/>
        <v>2.4299999999999997</v>
      </c>
      <c r="S1877" s="12">
        <f t="shared" si="386"/>
        <v>0</v>
      </c>
      <c r="T1877" s="12">
        <f t="shared" si="387"/>
        <v>0</v>
      </c>
      <c r="U1877" s="12">
        <f t="shared" si="388"/>
        <v>0</v>
      </c>
      <c r="V1877" s="13" t="str">
        <f t="shared" ca="1" si="389"/>
        <v>Greater Than 8 Weeks Old</v>
      </c>
    </row>
    <row r="1878" spans="1:22" x14ac:dyDescent="0.45">
      <c r="A1878" s="2" t="s">
        <v>242</v>
      </c>
      <c r="B1878" s="5">
        <v>43693</v>
      </c>
      <c r="C1878" s="5" t="s">
        <v>369</v>
      </c>
      <c r="D1878" s="5" t="s">
        <v>393</v>
      </c>
      <c r="E1878" s="6">
        <v>1</v>
      </c>
      <c r="F1878" s="3">
        <v>68.989999999999995</v>
      </c>
      <c r="G1878" s="3">
        <v>30.64</v>
      </c>
      <c r="H1878" s="8">
        <f t="shared" si="377"/>
        <v>30.64</v>
      </c>
      <c r="I1878" s="3">
        <v>38.35</v>
      </c>
      <c r="J1878" s="4">
        <v>0.56000000000000005</v>
      </c>
      <c r="K1878" s="2" t="str">
        <f t="shared" si="378"/>
        <v>Friday</v>
      </c>
      <c r="L1878" s="5">
        <f t="shared" si="379"/>
        <v>43696</v>
      </c>
      <c r="M1878" s="2" t="str">
        <f t="shared" si="380"/>
        <v>Monday</v>
      </c>
      <c r="N1878" s="2" t="str">
        <f t="shared" si="381"/>
        <v>Monday</v>
      </c>
      <c r="O1878" s="12">
        <f t="shared" si="382"/>
        <v>0</v>
      </c>
      <c r="P1878" s="11" t="str">
        <f t="shared" si="383"/>
        <v>High Cost per Unit</v>
      </c>
      <c r="Q1878" s="12">
        <f t="shared" si="384"/>
        <v>0</v>
      </c>
      <c r="R1878" s="12">
        <f t="shared" si="385"/>
        <v>0</v>
      </c>
      <c r="S1878" s="12">
        <f t="shared" si="386"/>
        <v>0</v>
      </c>
      <c r="T1878" s="12">
        <f t="shared" si="387"/>
        <v>0</v>
      </c>
      <c r="U1878" s="12">
        <f t="shared" si="388"/>
        <v>0</v>
      </c>
      <c r="V1878" s="13" t="str">
        <f t="shared" ca="1" si="389"/>
        <v>Greater Than 8 Weeks Old</v>
      </c>
    </row>
    <row r="1879" spans="1:22" x14ac:dyDescent="0.45">
      <c r="A1879" s="2" t="s">
        <v>221</v>
      </c>
      <c r="B1879" s="5">
        <v>43693</v>
      </c>
      <c r="C1879" s="5" t="s">
        <v>369</v>
      </c>
      <c r="D1879" s="5" t="s">
        <v>372</v>
      </c>
      <c r="E1879" s="6">
        <v>8</v>
      </c>
      <c r="F1879" s="3">
        <v>391.92</v>
      </c>
      <c r="G1879" s="3">
        <v>245.12</v>
      </c>
      <c r="H1879" s="8">
        <f t="shared" si="377"/>
        <v>30.64</v>
      </c>
      <c r="I1879" s="3">
        <v>146.80000000000001</v>
      </c>
      <c r="J1879" s="4">
        <v>0.37</v>
      </c>
      <c r="K1879" s="2" t="str">
        <f t="shared" si="378"/>
        <v>Friday</v>
      </c>
      <c r="L1879" s="5">
        <f t="shared" si="379"/>
        <v>43696</v>
      </c>
      <c r="M1879" s="2" t="str">
        <f t="shared" si="380"/>
        <v>Monday</v>
      </c>
      <c r="N1879" s="2" t="str">
        <f t="shared" si="381"/>
        <v>Monday</v>
      </c>
      <c r="O1879" s="12">
        <f t="shared" si="382"/>
        <v>0</v>
      </c>
      <c r="P1879" s="11" t="str">
        <f t="shared" si="383"/>
        <v>High Cost per Unit</v>
      </c>
      <c r="Q1879" s="12">
        <f t="shared" si="384"/>
        <v>0</v>
      </c>
      <c r="R1879" s="12">
        <f t="shared" si="385"/>
        <v>11.7576</v>
      </c>
      <c r="S1879" s="12">
        <f t="shared" si="386"/>
        <v>0</v>
      </c>
      <c r="T1879" s="12">
        <f t="shared" si="387"/>
        <v>0</v>
      </c>
      <c r="U1879" s="12">
        <f t="shared" si="388"/>
        <v>0</v>
      </c>
      <c r="V1879" s="13" t="str">
        <f t="shared" ca="1" si="389"/>
        <v>Greater Than 8 Weeks Old</v>
      </c>
    </row>
    <row r="1880" spans="1:22" x14ac:dyDescent="0.45">
      <c r="A1880" s="2" t="s">
        <v>184</v>
      </c>
      <c r="B1880" s="5">
        <v>43693</v>
      </c>
      <c r="C1880" s="5" t="s">
        <v>371</v>
      </c>
      <c r="D1880" s="5" t="s">
        <v>371</v>
      </c>
      <c r="E1880" s="6">
        <v>14</v>
      </c>
      <c r="F1880" s="3">
        <v>405.86</v>
      </c>
      <c r="G1880" s="3">
        <v>308</v>
      </c>
      <c r="H1880" s="8">
        <f t="shared" si="377"/>
        <v>22</v>
      </c>
      <c r="I1880" s="3">
        <v>97.86</v>
      </c>
      <c r="J1880" s="4">
        <v>0.24</v>
      </c>
      <c r="K1880" s="2" t="str">
        <f t="shared" si="378"/>
        <v>Friday</v>
      </c>
      <c r="L1880" s="5">
        <f t="shared" si="379"/>
        <v>43696</v>
      </c>
      <c r="M1880" s="2" t="str">
        <f t="shared" si="380"/>
        <v>Monday</v>
      </c>
      <c r="N1880" s="2" t="str">
        <f t="shared" si="381"/>
        <v>Monday</v>
      </c>
      <c r="O1880" s="12">
        <f t="shared" si="382"/>
        <v>0</v>
      </c>
      <c r="P1880" s="11" t="str">
        <f t="shared" si="383"/>
        <v>High Cost per Unit</v>
      </c>
      <c r="Q1880" s="12">
        <f t="shared" si="384"/>
        <v>0</v>
      </c>
      <c r="R1880" s="12">
        <f t="shared" si="385"/>
        <v>12.175800000000001</v>
      </c>
      <c r="S1880" s="12">
        <f t="shared" si="386"/>
        <v>0</v>
      </c>
      <c r="T1880" s="12">
        <f t="shared" si="387"/>
        <v>0</v>
      </c>
      <c r="U1880" s="12">
        <f t="shared" si="388"/>
        <v>0</v>
      </c>
      <c r="V1880" s="13" t="str">
        <f t="shared" ca="1" si="389"/>
        <v>Greater Than 8 Weeks Old</v>
      </c>
    </row>
    <row r="1881" spans="1:22" x14ac:dyDescent="0.45">
      <c r="A1881" s="2" t="s">
        <v>106</v>
      </c>
      <c r="B1881" s="5">
        <v>43693</v>
      </c>
      <c r="C1881" s="5" t="s">
        <v>369</v>
      </c>
      <c r="D1881" s="5" t="s">
        <v>393</v>
      </c>
      <c r="E1881" s="6">
        <v>2</v>
      </c>
      <c r="F1881" s="3">
        <v>198</v>
      </c>
      <c r="G1881" s="3">
        <v>60</v>
      </c>
      <c r="H1881" s="8">
        <f t="shared" si="377"/>
        <v>30</v>
      </c>
      <c r="I1881" s="3">
        <v>138</v>
      </c>
      <c r="J1881" s="4">
        <v>0.7</v>
      </c>
      <c r="K1881" s="2" t="str">
        <f t="shared" si="378"/>
        <v>Friday</v>
      </c>
      <c r="L1881" s="5">
        <f t="shared" si="379"/>
        <v>43696</v>
      </c>
      <c r="M1881" s="2" t="str">
        <f t="shared" si="380"/>
        <v>Monday</v>
      </c>
      <c r="N1881" s="2" t="str">
        <f t="shared" si="381"/>
        <v>Monday</v>
      </c>
      <c r="O1881" s="12">
        <f t="shared" si="382"/>
        <v>0</v>
      </c>
      <c r="P1881" s="11" t="str">
        <f t="shared" si="383"/>
        <v>High Cost per Unit</v>
      </c>
      <c r="Q1881" s="12">
        <f t="shared" si="384"/>
        <v>0</v>
      </c>
      <c r="R1881" s="12">
        <f t="shared" si="385"/>
        <v>5.9399999999999995</v>
      </c>
      <c r="S1881" s="12">
        <f t="shared" si="386"/>
        <v>0</v>
      </c>
      <c r="T1881" s="12">
        <f t="shared" si="387"/>
        <v>0</v>
      </c>
      <c r="U1881" s="12">
        <f t="shared" si="388"/>
        <v>0</v>
      </c>
      <c r="V1881" s="13" t="str">
        <f t="shared" ca="1" si="389"/>
        <v>Greater Than 8 Weeks Old</v>
      </c>
    </row>
    <row r="1882" spans="1:22" x14ac:dyDescent="0.45">
      <c r="A1882" s="2" t="s">
        <v>287</v>
      </c>
      <c r="B1882" s="5">
        <v>43693</v>
      </c>
      <c r="C1882" s="5" t="s">
        <v>371</v>
      </c>
      <c r="D1882" s="5" t="s">
        <v>371</v>
      </c>
      <c r="E1882" s="6">
        <v>35</v>
      </c>
      <c r="F1882" s="3">
        <v>2923.66</v>
      </c>
      <c r="G1882" s="3">
        <v>1680</v>
      </c>
      <c r="H1882" s="8">
        <f t="shared" si="377"/>
        <v>48</v>
      </c>
      <c r="I1882" s="3">
        <v>1243.6600000000001</v>
      </c>
      <c r="J1882" s="4">
        <v>0.43</v>
      </c>
      <c r="K1882" s="2" t="str">
        <f t="shared" si="378"/>
        <v>Friday</v>
      </c>
      <c r="L1882" s="5">
        <f t="shared" si="379"/>
        <v>43696</v>
      </c>
      <c r="M1882" s="2" t="str">
        <f t="shared" si="380"/>
        <v>Monday</v>
      </c>
      <c r="N1882" s="2" t="str">
        <f t="shared" si="381"/>
        <v>Monday</v>
      </c>
      <c r="O1882" s="12">
        <f t="shared" si="382"/>
        <v>0</v>
      </c>
      <c r="P1882" s="11" t="str">
        <f t="shared" si="383"/>
        <v>High Cost per Unit</v>
      </c>
      <c r="Q1882" s="12">
        <f t="shared" si="384"/>
        <v>0</v>
      </c>
      <c r="R1882" s="12">
        <f t="shared" si="385"/>
        <v>87.709799999999987</v>
      </c>
      <c r="S1882" s="12">
        <f t="shared" si="386"/>
        <v>0</v>
      </c>
      <c r="T1882" s="12">
        <f t="shared" si="387"/>
        <v>0</v>
      </c>
      <c r="U1882" s="12">
        <f t="shared" si="388"/>
        <v>0</v>
      </c>
      <c r="V1882" s="13" t="str">
        <f t="shared" ca="1" si="389"/>
        <v>Greater Than 8 Weeks Old</v>
      </c>
    </row>
    <row r="1883" spans="1:22" x14ac:dyDescent="0.45">
      <c r="A1883" s="2" t="s">
        <v>244</v>
      </c>
      <c r="B1883" s="5">
        <v>43693</v>
      </c>
      <c r="C1883" s="5" t="s">
        <v>369</v>
      </c>
      <c r="D1883" s="5" t="s">
        <v>372</v>
      </c>
      <c r="E1883" s="6">
        <v>3</v>
      </c>
      <c r="F1883" s="3">
        <v>68.97</v>
      </c>
      <c r="G1883" s="3">
        <v>32.4</v>
      </c>
      <c r="H1883" s="8">
        <f t="shared" si="377"/>
        <v>10.799999999999999</v>
      </c>
      <c r="I1883" s="3">
        <v>36.57</v>
      </c>
      <c r="J1883" s="4">
        <v>0.53</v>
      </c>
      <c r="K1883" s="2" t="str">
        <f t="shared" si="378"/>
        <v>Friday</v>
      </c>
      <c r="L1883" s="5">
        <f t="shared" si="379"/>
        <v>43696</v>
      </c>
      <c r="M1883" s="2" t="str">
        <f t="shared" si="380"/>
        <v>Monday</v>
      </c>
      <c r="N1883" s="2" t="str">
        <f t="shared" si="381"/>
        <v>Monday</v>
      </c>
      <c r="O1883" s="12">
        <f t="shared" si="382"/>
        <v>0</v>
      </c>
      <c r="P1883" s="11" t="str">
        <f t="shared" si="383"/>
        <v>Low Cost per Unit</v>
      </c>
      <c r="Q1883" s="12">
        <f t="shared" si="384"/>
        <v>0</v>
      </c>
      <c r="R1883" s="12">
        <f t="shared" si="385"/>
        <v>2.0690999999999997</v>
      </c>
      <c r="S1883" s="12">
        <f t="shared" si="386"/>
        <v>0</v>
      </c>
      <c r="T1883" s="12">
        <f t="shared" si="387"/>
        <v>0</v>
      </c>
      <c r="U1883" s="12">
        <f t="shared" si="388"/>
        <v>0</v>
      </c>
      <c r="V1883" s="13" t="str">
        <f t="shared" ca="1" si="389"/>
        <v>Greater Than 8 Weeks Old</v>
      </c>
    </row>
    <row r="1884" spans="1:22" x14ac:dyDescent="0.45">
      <c r="A1884" s="2" t="s">
        <v>302</v>
      </c>
      <c r="B1884" s="5">
        <v>43693</v>
      </c>
      <c r="C1884" s="5" t="s">
        <v>369</v>
      </c>
      <c r="D1884" s="5" t="s">
        <v>372</v>
      </c>
      <c r="E1884" s="6">
        <v>1</v>
      </c>
      <c r="F1884" s="3">
        <v>18.989999999999998</v>
      </c>
      <c r="G1884" s="3">
        <v>10.5</v>
      </c>
      <c r="H1884" s="8">
        <f t="shared" si="377"/>
        <v>10.5</v>
      </c>
      <c r="I1884" s="3">
        <v>8.49</v>
      </c>
      <c r="J1884" s="4">
        <v>0.45</v>
      </c>
      <c r="K1884" s="2" t="str">
        <f t="shared" si="378"/>
        <v>Friday</v>
      </c>
      <c r="L1884" s="5">
        <f t="shared" si="379"/>
        <v>43696</v>
      </c>
      <c r="M1884" s="2" t="str">
        <f t="shared" si="380"/>
        <v>Monday</v>
      </c>
      <c r="N1884" s="2" t="str">
        <f t="shared" si="381"/>
        <v>Monday</v>
      </c>
      <c r="O1884" s="12">
        <f t="shared" si="382"/>
        <v>0</v>
      </c>
      <c r="P1884" s="11" t="str">
        <f t="shared" si="383"/>
        <v>Low Cost per Unit</v>
      </c>
      <c r="Q1884" s="12">
        <f t="shared" si="384"/>
        <v>0</v>
      </c>
      <c r="R1884" s="12">
        <f t="shared" si="385"/>
        <v>0</v>
      </c>
      <c r="S1884" s="12">
        <f t="shared" si="386"/>
        <v>0</v>
      </c>
      <c r="T1884" s="12">
        <f t="shared" si="387"/>
        <v>0</v>
      </c>
      <c r="U1884" s="12">
        <f t="shared" si="388"/>
        <v>0</v>
      </c>
      <c r="V1884" s="13" t="str">
        <f t="shared" ca="1" si="389"/>
        <v>Greater Than 8 Weeks Old</v>
      </c>
    </row>
    <row r="1885" spans="1:22" x14ac:dyDescent="0.45">
      <c r="A1885" s="2" t="s">
        <v>288</v>
      </c>
      <c r="B1885" s="5">
        <v>43693</v>
      </c>
      <c r="C1885" s="5" t="s">
        <v>367</v>
      </c>
      <c r="D1885" s="5" t="s">
        <v>368</v>
      </c>
      <c r="E1885" s="6">
        <v>6</v>
      </c>
      <c r="F1885" s="3">
        <v>269.94</v>
      </c>
      <c r="G1885" s="3">
        <v>108</v>
      </c>
      <c r="H1885" s="8">
        <f t="shared" si="377"/>
        <v>18</v>
      </c>
      <c r="I1885" s="3">
        <v>161.94</v>
      </c>
      <c r="J1885" s="4">
        <v>0.6</v>
      </c>
      <c r="K1885" s="2" t="str">
        <f t="shared" si="378"/>
        <v>Friday</v>
      </c>
      <c r="L1885" s="5">
        <f t="shared" si="379"/>
        <v>43696</v>
      </c>
      <c r="M1885" s="2" t="str">
        <f t="shared" si="380"/>
        <v>Monday</v>
      </c>
      <c r="N1885" s="2" t="str">
        <f t="shared" si="381"/>
        <v>Monday</v>
      </c>
      <c r="O1885" s="12">
        <f t="shared" si="382"/>
        <v>0</v>
      </c>
      <c r="P1885" s="11" t="str">
        <f t="shared" si="383"/>
        <v>High Cost per Unit</v>
      </c>
      <c r="Q1885" s="12">
        <f t="shared" si="384"/>
        <v>26.994</v>
      </c>
      <c r="R1885" s="12">
        <f t="shared" si="385"/>
        <v>8.0982000000000003</v>
      </c>
      <c r="S1885" s="12">
        <f t="shared" si="386"/>
        <v>0</v>
      </c>
      <c r="T1885" s="12">
        <f t="shared" si="387"/>
        <v>0</v>
      </c>
      <c r="U1885" s="12">
        <f t="shared" si="388"/>
        <v>0</v>
      </c>
      <c r="V1885" s="13" t="str">
        <f t="shared" ca="1" si="389"/>
        <v>Greater Than 8 Weeks Old</v>
      </c>
    </row>
    <row r="1886" spans="1:22" x14ac:dyDescent="0.45">
      <c r="A1886" s="2" t="s">
        <v>245</v>
      </c>
      <c r="B1886" s="5">
        <v>43693</v>
      </c>
      <c r="C1886" s="5" t="s">
        <v>369</v>
      </c>
      <c r="D1886" s="5" t="s">
        <v>372</v>
      </c>
      <c r="E1886" s="6">
        <v>6</v>
      </c>
      <c r="F1886" s="3">
        <v>239.94</v>
      </c>
      <c r="G1886" s="3">
        <v>97.2</v>
      </c>
      <c r="H1886" s="8">
        <f t="shared" si="377"/>
        <v>16.2</v>
      </c>
      <c r="I1886" s="3">
        <v>142.74</v>
      </c>
      <c r="J1886" s="4">
        <v>0.59</v>
      </c>
      <c r="K1886" s="2" t="str">
        <f t="shared" si="378"/>
        <v>Friday</v>
      </c>
      <c r="L1886" s="5">
        <f t="shared" si="379"/>
        <v>43696</v>
      </c>
      <c r="M1886" s="2" t="str">
        <f t="shared" si="380"/>
        <v>Monday</v>
      </c>
      <c r="N1886" s="2" t="str">
        <f t="shared" si="381"/>
        <v>Monday</v>
      </c>
      <c r="O1886" s="12">
        <f t="shared" si="382"/>
        <v>0</v>
      </c>
      <c r="P1886" s="11" t="str">
        <f t="shared" si="383"/>
        <v>Low Cost per Unit</v>
      </c>
      <c r="Q1886" s="12">
        <f t="shared" si="384"/>
        <v>0</v>
      </c>
      <c r="R1886" s="12">
        <f t="shared" si="385"/>
        <v>7.1981999999999999</v>
      </c>
      <c r="S1886" s="12">
        <f t="shared" si="386"/>
        <v>0</v>
      </c>
      <c r="T1886" s="12">
        <f t="shared" si="387"/>
        <v>0</v>
      </c>
      <c r="U1886" s="12">
        <f t="shared" si="388"/>
        <v>0</v>
      </c>
      <c r="V1886" s="13" t="str">
        <f t="shared" ca="1" si="389"/>
        <v>Greater Than 8 Weeks Old</v>
      </c>
    </row>
    <row r="1887" spans="1:22" x14ac:dyDescent="0.45">
      <c r="A1887" s="2" t="s">
        <v>223</v>
      </c>
      <c r="B1887" s="5">
        <v>43693</v>
      </c>
      <c r="C1887" s="5" t="s">
        <v>367</v>
      </c>
      <c r="D1887" s="5" t="s">
        <v>368</v>
      </c>
      <c r="E1887" s="6">
        <v>1</v>
      </c>
      <c r="F1887" s="3">
        <v>44.99</v>
      </c>
      <c r="G1887" s="3">
        <v>18</v>
      </c>
      <c r="H1887" s="8">
        <f t="shared" si="377"/>
        <v>18</v>
      </c>
      <c r="I1887" s="3">
        <v>26.99</v>
      </c>
      <c r="J1887" s="4">
        <v>0.6</v>
      </c>
      <c r="K1887" s="2" t="str">
        <f t="shared" si="378"/>
        <v>Friday</v>
      </c>
      <c r="L1887" s="5">
        <f t="shared" si="379"/>
        <v>43696</v>
      </c>
      <c r="M1887" s="2" t="str">
        <f t="shared" si="380"/>
        <v>Monday</v>
      </c>
      <c r="N1887" s="2" t="str">
        <f t="shared" si="381"/>
        <v>Monday</v>
      </c>
      <c r="O1887" s="12">
        <f t="shared" si="382"/>
        <v>0</v>
      </c>
      <c r="P1887" s="11" t="str">
        <f t="shared" si="383"/>
        <v>High Cost per Unit</v>
      </c>
      <c r="Q1887" s="12">
        <f t="shared" si="384"/>
        <v>4.4990000000000006</v>
      </c>
      <c r="R1887" s="12">
        <f t="shared" si="385"/>
        <v>0</v>
      </c>
      <c r="S1887" s="12">
        <f t="shared" si="386"/>
        <v>0</v>
      </c>
      <c r="T1887" s="12">
        <f t="shared" si="387"/>
        <v>0</v>
      </c>
      <c r="U1887" s="12">
        <f t="shared" si="388"/>
        <v>0</v>
      </c>
      <c r="V1887" s="13" t="str">
        <f t="shared" ca="1" si="389"/>
        <v>Greater Than 8 Weeks Old</v>
      </c>
    </row>
    <row r="1888" spans="1:22" x14ac:dyDescent="0.45">
      <c r="A1888" s="2" t="s">
        <v>303</v>
      </c>
      <c r="B1888" s="5">
        <v>43693</v>
      </c>
      <c r="C1888" s="5" t="s">
        <v>371</v>
      </c>
      <c r="D1888" s="5" t="s">
        <v>371</v>
      </c>
      <c r="E1888" s="6">
        <v>1</v>
      </c>
      <c r="F1888" s="3">
        <v>27.99</v>
      </c>
      <c r="G1888" s="3">
        <v>21</v>
      </c>
      <c r="H1888" s="8">
        <f t="shared" si="377"/>
        <v>21</v>
      </c>
      <c r="I1888" s="3">
        <v>6.99</v>
      </c>
      <c r="J1888" s="4">
        <v>0.25</v>
      </c>
      <c r="K1888" s="2" t="str">
        <f t="shared" si="378"/>
        <v>Friday</v>
      </c>
      <c r="L1888" s="5">
        <f t="shared" si="379"/>
        <v>43696</v>
      </c>
      <c r="M1888" s="2" t="str">
        <f t="shared" si="380"/>
        <v>Monday</v>
      </c>
      <c r="N1888" s="2" t="str">
        <f t="shared" si="381"/>
        <v>Monday</v>
      </c>
      <c r="O1888" s="12">
        <f t="shared" si="382"/>
        <v>0</v>
      </c>
      <c r="P1888" s="11" t="str">
        <f t="shared" si="383"/>
        <v>High Cost per Unit</v>
      </c>
      <c r="Q1888" s="12">
        <f t="shared" si="384"/>
        <v>0</v>
      </c>
      <c r="R1888" s="12">
        <f t="shared" si="385"/>
        <v>0</v>
      </c>
      <c r="S1888" s="12">
        <f t="shared" si="386"/>
        <v>0</v>
      </c>
      <c r="T1888" s="12">
        <f t="shared" si="387"/>
        <v>0</v>
      </c>
      <c r="U1888" s="12">
        <f t="shared" si="388"/>
        <v>0</v>
      </c>
      <c r="V1888" s="13" t="str">
        <f t="shared" ca="1" si="389"/>
        <v>Greater Than 8 Weeks Old</v>
      </c>
    </row>
    <row r="1889" spans="1:22" x14ac:dyDescent="0.45">
      <c r="A1889" s="2" t="s">
        <v>107</v>
      </c>
      <c r="B1889" s="5">
        <v>43693</v>
      </c>
      <c r="C1889" s="5" t="s">
        <v>375</v>
      </c>
      <c r="D1889" s="5" t="s">
        <v>377</v>
      </c>
      <c r="E1889" s="6">
        <v>1</v>
      </c>
      <c r="F1889" s="3">
        <v>20</v>
      </c>
      <c r="G1889" s="3">
        <v>4</v>
      </c>
      <c r="H1889" s="8">
        <f t="shared" si="377"/>
        <v>4</v>
      </c>
      <c r="I1889" s="3">
        <v>16</v>
      </c>
      <c r="J1889" s="4">
        <v>0.8</v>
      </c>
      <c r="K1889" s="2" t="str">
        <f t="shared" si="378"/>
        <v>Friday</v>
      </c>
      <c r="L1889" s="5">
        <f t="shared" si="379"/>
        <v>43696</v>
      </c>
      <c r="M1889" s="2" t="str">
        <f t="shared" si="380"/>
        <v>Monday</v>
      </c>
      <c r="N1889" s="2" t="str">
        <f t="shared" si="381"/>
        <v>Monday</v>
      </c>
      <c r="O1889" s="12">
        <f t="shared" si="382"/>
        <v>0</v>
      </c>
      <c r="P1889" s="11" t="str">
        <f t="shared" si="383"/>
        <v>Low Cost per Unit</v>
      </c>
      <c r="Q1889" s="12">
        <f t="shared" si="384"/>
        <v>0</v>
      </c>
      <c r="R1889" s="12">
        <f t="shared" si="385"/>
        <v>0</v>
      </c>
      <c r="S1889" s="12">
        <f t="shared" si="386"/>
        <v>0</v>
      </c>
      <c r="T1889" s="12">
        <f t="shared" si="387"/>
        <v>0</v>
      </c>
      <c r="U1889" s="12">
        <f t="shared" si="388"/>
        <v>0</v>
      </c>
      <c r="V1889" s="13" t="str">
        <f t="shared" ca="1" si="389"/>
        <v>Greater Than 8 Weeks Old</v>
      </c>
    </row>
    <row r="1890" spans="1:22" x14ac:dyDescent="0.45">
      <c r="A1890" s="2" t="s">
        <v>48</v>
      </c>
      <c r="B1890" s="5">
        <v>43693</v>
      </c>
      <c r="C1890" s="5" t="s">
        <v>378</v>
      </c>
      <c r="D1890" s="5" t="s">
        <v>379</v>
      </c>
      <c r="E1890" s="6">
        <v>17</v>
      </c>
      <c r="F1890" s="3">
        <v>679.83</v>
      </c>
      <c r="G1890" s="3">
        <v>225.08</v>
      </c>
      <c r="H1890" s="8">
        <f t="shared" si="377"/>
        <v>13.24</v>
      </c>
      <c r="I1890" s="3">
        <v>454.75</v>
      </c>
      <c r="J1890" s="4">
        <v>0.67</v>
      </c>
      <c r="K1890" s="2" t="str">
        <f t="shared" si="378"/>
        <v>Friday</v>
      </c>
      <c r="L1890" s="5">
        <f t="shared" si="379"/>
        <v>43696</v>
      </c>
      <c r="M1890" s="2" t="str">
        <f t="shared" si="380"/>
        <v>Monday</v>
      </c>
      <c r="N1890" s="2" t="str">
        <f t="shared" si="381"/>
        <v>Monday</v>
      </c>
      <c r="O1890" s="12">
        <f t="shared" si="382"/>
        <v>0</v>
      </c>
      <c r="P1890" s="11" t="str">
        <f t="shared" si="383"/>
        <v>Low Cost per Unit</v>
      </c>
      <c r="Q1890" s="12">
        <f t="shared" si="384"/>
        <v>0</v>
      </c>
      <c r="R1890" s="12">
        <f t="shared" si="385"/>
        <v>20.3949</v>
      </c>
      <c r="S1890" s="12">
        <f t="shared" si="386"/>
        <v>0</v>
      </c>
      <c r="T1890" s="12">
        <f t="shared" si="387"/>
        <v>0</v>
      </c>
      <c r="U1890" s="12">
        <f t="shared" si="388"/>
        <v>0</v>
      </c>
      <c r="V1890" s="13" t="str">
        <f t="shared" ca="1" si="389"/>
        <v>Greater Than 8 Weeks Old</v>
      </c>
    </row>
    <row r="1891" spans="1:22" x14ac:dyDescent="0.45">
      <c r="A1891" s="2" t="s">
        <v>108</v>
      </c>
      <c r="B1891" s="5">
        <v>43693</v>
      </c>
      <c r="C1891" s="5" t="s">
        <v>369</v>
      </c>
      <c r="D1891" s="5" t="s">
        <v>394</v>
      </c>
      <c r="E1891" s="6">
        <v>1</v>
      </c>
      <c r="F1891" s="3">
        <v>69</v>
      </c>
      <c r="G1891" s="3">
        <v>15</v>
      </c>
      <c r="H1891" s="8">
        <f t="shared" si="377"/>
        <v>15</v>
      </c>
      <c r="I1891" s="3">
        <v>54</v>
      </c>
      <c r="J1891" s="4">
        <v>0.78</v>
      </c>
      <c r="K1891" s="2" t="str">
        <f t="shared" si="378"/>
        <v>Friday</v>
      </c>
      <c r="L1891" s="5">
        <f t="shared" si="379"/>
        <v>43696</v>
      </c>
      <c r="M1891" s="2" t="str">
        <f t="shared" si="380"/>
        <v>Monday</v>
      </c>
      <c r="N1891" s="2" t="str">
        <f t="shared" si="381"/>
        <v>Monday</v>
      </c>
      <c r="O1891" s="12">
        <f t="shared" si="382"/>
        <v>0</v>
      </c>
      <c r="P1891" s="11" t="str">
        <f t="shared" si="383"/>
        <v>Low Cost per Unit</v>
      </c>
      <c r="Q1891" s="12">
        <f t="shared" si="384"/>
        <v>0</v>
      </c>
      <c r="R1891" s="12">
        <f t="shared" si="385"/>
        <v>0</v>
      </c>
      <c r="S1891" s="12">
        <f t="shared" si="386"/>
        <v>0</v>
      </c>
      <c r="T1891" s="12">
        <f t="shared" si="387"/>
        <v>0</v>
      </c>
      <c r="U1891" s="12">
        <f t="shared" si="388"/>
        <v>0</v>
      </c>
      <c r="V1891" s="13" t="str">
        <f t="shared" ca="1" si="389"/>
        <v>Greater Than 8 Weeks Old</v>
      </c>
    </row>
    <row r="1892" spans="1:22" x14ac:dyDescent="0.45">
      <c r="A1892" s="2" t="s">
        <v>304</v>
      </c>
      <c r="B1892" s="5">
        <v>43693</v>
      </c>
      <c r="C1892" s="5" t="s">
        <v>369</v>
      </c>
      <c r="D1892" s="5" t="s">
        <v>394</v>
      </c>
      <c r="E1892" s="6">
        <v>4</v>
      </c>
      <c r="F1892" s="3">
        <v>135.96</v>
      </c>
      <c r="G1892" s="3">
        <v>60</v>
      </c>
      <c r="H1892" s="8">
        <f t="shared" si="377"/>
        <v>15</v>
      </c>
      <c r="I1892" s="3">
        <v>75.959999999999994</v>
      </c>
      <c r="J1892" s="4">
        <v>0.56000000000000005</v>
      </c>
      <c r="K1892" s="2" t="str">
        <f t="shared" si="378"/>
        <v>Friday</v>
      </c>
      <c r="L1892" s="5">
        <f t="shared" si="379"/>
        <v>43696</v>
      </c>
      <c r="M1892" s="2" t="str">
        <f t="shared" si="380"/>
        <v>Monday</v>
      </c>
      <c r="N1892" s="2" t="str">
        <f t="shared" si="381"/>
        <v>Monday</v>
      </c>
      <c r="O1892" s="12">
        <f t="shared" si="382"/>
        <v>0</v>
      </c>
      <c r="P1892" s="11" t="str">
        <f t="shared" si="383"/>
        <v>Low Cost per Unit</v>
      </c>
      <c r="Q1892" s="12">
        <f t="shared" si="384"/>
        <v>0</v>
      </c>
      <c r="R1892" s="12">
        <f t="shared" si="385"/>
        <v>4.0788000000000002</v>
      </c>
      <c r="S1892" s="12">
        <f t="shared" si="386"/>
        <v>0</v>
      </c>
      <c r="T1892" s="12">
        <f t="shared" si="387"/>
        <v>0</v>
      </c>
      <c r="U1892" s="12">
        <f t="shared" si="388"/>
        <v>0</v>
      </c>
      <c r="V1892" s="13" t="str">
        <f t="shared" ca="1" si="389"/>
        <v>Greater Than 8 Weeks Old</v>
      </c>
    </row>
    <row r="1893" spans="1:22" x14ac:dyDescent="0.45">
      <c r="A1893" s="2" t="s">
        <v>109</v>
      </c>
      <c r="B1893" s="5">
        <v>43693</v>
      </c>
      <c r="C1893" s="5" t="s">
        <v>380</v>
      </c>
      <c r="D1893" s="5" t="s">
        <v>381</v>
      </c>
      <c r="E1893" s="6">
        <v>1</v>
      </c>
      <c r="F1893" s="3">
        <v>19</v>
      </c>
      <c r="G1893" s="3">
        <v>6</v>
      </c>
      <c r="H1893" s="8">
        <f t="shared" si="377"/>
        <v>6</v>
      </c>
      <c r="I1893" s="3">
        <v>13</v>
      </c>
      <c r="J1893" s="4">
        <v>0.68</v>
      </c>
      <c r="K1893" s="2" t="str">
        <f t="shared" si="378"/>
        <v>Friday</v>
      </c>
      <c r="L1893" s="5">
        <f t="shared" si="379"/>
        <v>43696</v>
      </c>
      <c r="M1893" s="2" t="str">
        <f t="shared" si="380"/>
        <v>Monday</v>
      </c>
      <c r="N1893" s="2" t="str">
        <f t="shared" si="381"/>
        <v>Monday</v>
      </c>
      <c r="O1893" s="12">
        <f t="shared" si="382"/>
        <v>0</v>
      </c>
      <c r="P1893" s="11" t="str">
        <f t="shared" si="383"/>
        <v>Low Cost per Unit</v>
      </c>
      <c r="Q1893" s="12">
        <f t="shared" si="384"/>
        <v>0</v>
      </c>
      <c r="R1893" s="12">
        <f t="shared" si="385"/>
        <v>0</v>
      </c>
      <c r="S1893" s="12">
        <f t="shared" si="386"/>
        <v>0</v>
      </c>
      <c r="T1893" s="12">
        <f t="shared" si="387"/>
        <v>0</v>
      </c>
      <c r="U1893" s="12">
        <f t="shared" si="388"/>
        <v>0</v>
      </c>
      <c r="V1893" s="13" t="str">
        <f t="shared" ca="1" si="389"/>
        <v>Greater Than 8 Weeks Old</v>
      </c>
    </row>
    <row r="1894" spans="1:22" x14ac:dyDescent="0.45">
      <c r="A1894" s="2" t="s">
        <v>110</v>
      </c>
      <c r="B1894" s="5">
        <v>43693</v>
      </c>
      <c r="C1894" s="5" t="s">
        <v>380</v>
      </c>
      <c r="D1894" s="5" t="s">
        <v>381</v>
      </c>
      <c r="E1894" s="6">
        <v>1</v>
      </c>
      <c r="F1894" s="3">
        <v>25</v>
      </c>
      <c r="G1894" s="3">
        <v>9.2799999999999994</v>
      </c>
      <c r="H1894" s="8">
        <f t="shared" si="377"/>
        <v>9.2799999999999994</v>
      </c>
      <c r="I1894" s="3">
        <v>15.72</v>
      </c>
      <c r="J1894" s="4">
        <v>0.63</v>
      </c>
      <c r="K1894" s="2" t="str">
        <f t="shared" si="378"/>
        <v>Friday</v>
      </c>
      <c r="L1894" s="5">
        <f t="shared" si="379"/>
        <v>43696</v>
      </c>
      <c r="M1894" s="2" t="str">
        <f t="shared" si="380"/>
        <v>Monday</v>
      </c>
      <c r="N1894" s="2" t="str">
        <f t="shared" si="381"/>
        <v>Monday</v>
      </c>
      <c r="O1894" s="12">
        <f t="shared" si="382"/>
        <v>0</v>
      </c>
      <c r="P1894" s="11" t="str">
        <f t="shared" si="383"/>
        <v>Low Cost per Unit</v>
      </c>
      <c r="Q1894" s="12">
        <f t="shared" si="384"/>
        <v>0</v>
      </c>
      <c r="R1894" s="12">
        <f t="shared" si="385"/>
        <v>0</v>
      </c>
      <c r="S1894" s="12">
        <f t="shared" si="386"/>
        <v>0</v>
      </c>
      <c r="T1894" s="12">
        <f t="shared" si="387"/>
        <v>0</v>
      </c>
      <c r="U1894" s="12">
        <f t="shared" si="388"/>
        <v>0</v>
      </c>
      <c r="V1894" s="13" t="str">
        <f t="shared" ca="1" si="389"/>
        <v>Greater Than 8 Weeks Old</v>
      </c>
    </row>
    <row r="1895" spans="1:22" x14ac:dyDescent="0.45">
      <c r="A1895" s="2" t="s">
        <v>305</v>
      </c>
      <c r="B1895" s="5">
        <v>43693</v>
      </c>
      <c r="C1895" s="5" t="s">
        <v>371</v>
      </c>
      <c r="D1895" s="5" t="s">
        <v>371</v>
      </c>
      <c r="E1895" s="6">
        <v>2</v>
      </c>
      <c r="F1895" s="3">
        <v>67.98</v>
      </c>
      <c r="G1895" s="3">
        <v>27</v>
      </c>
      <c r="H1895" s="8">
        <f t="shared" si="377"/>
        <v>13.5</v>
      </c>
      <c r="I1895" s="3">
        <v>40.98</v>
      </c>
      <c r="J1895" s="4">
        <v>0.6</v>
      </c>
      <c r="K1895" s="2" t="str">
        <f t="shared" si="378"/>
        <v>Friday</v>
      </c>
      <c r="L1895" s="5">
        <f t="shared" si="379"/>
        <v>43696</v>
      </c>
      <c r="M1895" s="2" t="str">
        <f t="shared" si="380"/>
        <v>Monday</v>
      </c>
      <c r="N1895" s="2" t="str">
        <f t="shared" si="381"/>
        <v>Monday</v>
      </c>
      <c r="O1895" s="12">
        <f t="shared" si="382"/>
        <v>0</v>
      </c>
      <c r="P1895" s="11" t="str">
        <f t="shared" si="383"/>
        <v>Low Cost per Unit</v>
      </c>
      <c r="Q1895" s="12">
        <f t="shared" si="384"/>
        <v>0</v>
      </c>
      <c r="R1895" s="12">
        <f t="shared" si="385"/>
        <v>2.0394000000000001</v>
      </c>
      <c r="S1895" s="12">
        <f t="shared" si="386"/>
        <v>0</v>
      </c>
      <c r="T1895" s="12">
        <f t="shared" si="387"/>
        <v>0</v>
      </c>
      <c r="U1895" s="12">
        <f t="shared" si="388"/>
        <v>0</v>
      </c>
      <c r="V1895" s="13" t="str">
        <f t="shared" ca="1" si="389"/>
        <v>Greater Than 8 Weeks Old</v>
      </c>
    </row>
    <row r="1896" spans="1:22" x14ac:dyDescent="0.45">
      <c r="A1896" s="2" t="s">
        <v>165</v>
      </c>
      <c r="B1896" s="5">
        <v>43693</v>
      </c>
      <c r="C1896" s="5" t="s">
        <v>375</v>
      </c>
      <c r="D1896" s="5" t="s">
        <v>382</v>
      </c>
      <c r="E1896" s="6">
        <v>1</v>
      </c>
      <c r="F1896" s="3">
        <v>22</v>
      </c>
      <c r="G1896" s="3">
        <v>3.2</v>
      </c>
      <c r="H1896" s="8">
        <f t="shared" si="377"/>
        <v>3.2</v>
      </c>
      <c r="I1896" s="3">
        <v>18.8</v>
      </c>
      <c r="J1896" s="4">
        <v>0.85</v>
      </c>
      <c r="K1896" s="2" t="str">
        <f t="shared" si="378"/>
        <v>Friday</v>
      </c>
      <c r="L1896" s="5">
        <f t="shared" si="379"/>
        <v>43696</v>
      </c>
      <c r="M1896" s="2" t="str">
        <f t="shared" si="380"/>
        <v>Monday</v>
      </c>
      <c r="N1896" s="2" t="str">
        <f t="shared" si="381"/>
        <v>Monday</v>
      </c>
      <c r="O1896" s="12">
        <f t="shared" si="382"/>
        <v>0</v>
      </c>
      <c r="P1896" s="11" t="str">
        <f t="shared" si="383"/>
        <v>Low Cost per Unit</v>
      </c>
      <c r="Q1896" s="12">
        <f t="shared" si="384"/>
        <v>0</v>
      </c>
      <c r="R1896" s="12">
        <f t="shared" si="385"/>
        <v>0</v>
      </c>
      <c r="S1896" s="12">
        <f t="shared" si="386"/>
        <v>0</v>
      </c>
      <c r="T1896" s="12">
        <f t="shared" si="387"/>
        <v>0</v>
      </c>
      <c r="U1896" s="12">
        <f t="shared" si="388"/>
        <v>0</v>
      </c>
      <c r="V1896" s="13" t="str">
        <f t="shared" ca="1" si="389"/>
        <v>Greater Than 8 Weeks Old</v>
      </c>
    </row>
    <row r="1897" spans="1:22" x14ac:dyDescent="0.45">
      <c r="A1897" s="2" t="s">
        <v>307</v>
      </c>
      <c r="B1897" s="5">
        <v>43693</v>
      </c>
      <c r="C1897" s="5" t="s">
        <v>386</v>
      </c>
      <c r="D1897" s="5" t="s">
        <v>395</v>
      </c>
      <c r="E1897" s="6">
        <v>4</v>
      </c>
      <c r="F1897" s="3">
        <v>35.96</v>
      </c>
      <c r="G1897" s="3">
        <v>28</v>
      </c>
      <c r="H1897" s="8">
        <f t="shared" si="377"/>
        <v>7</v>
      </c>
      <c r="I1897" s="3">
        <v>7.96</v>
      </c>
      <c r="J1897" s="4">
        <v>0.22</v>
      </c>
      <c r="K1897" s="2" t="str">
        <f t="shared" si="378"/>
        <v>Friday</v>
      </c>
      <c r="L1897" s="5">
        <f t="shared" si="379"/>
        <v>43696</v>
      </c>
      <c r="M1897" s="2" t="str">
        <f t="shared" si="380"/>
        <v>Monday</v>
      </c>
      <c r="N1897" s="2" t="str">
        <f t="shared" si="381"/>
        <v>Monday</v>
      </c>
      <c r="O1897" s="12">
        <f t="shared" si="382"/>
        <v>0</v>
      </c>
      <c r="P1897" s="11" t="str">
        <f t="shared" si="383"/>
        <v>Low Cost per Unit</v>
      </c>
      <c r="Q1897" s="12">
        <f t="shared" si="384"/>
        <v>0</v>
      </c>
      <c r="R1897" s="12">
        <f t="shared" si="385"/>
        <v>1.0788</v>
      </c>
      <c r="S1897" s="12">
        <f t="shared" si="386"/>
        <v>0</v>
      </c>
      <c r="T1897" s="12">
        <f t="shared" si="387"/>
        <v>0</v>
      </c>
      <c r="U1897" s="12">
        <f t="shared" si="388"/>
        <v>0</v>
      </c>
      <c r="V1897" s="13" t="str">
        <f t="shared" ca="1" si="389"/>
        <v>Greater Than 8 Weeks Old</v>
      </c>
    </row>
    <row r="1898" spans="1:22" x14ac:dyDescent="0.45">
      <c r="A1898" s="2" t="s">
        <v>112</v>
      </c>
      <c r="B1898" s="5">
        <v>43693</v>
      </c>
      <c r="C1898" s="5" t="s">
        <v>386</v>
      </c>
      <c r="D1898" s="5" t="s">
        <v>395</v>
      </c>
      <c r="E1898" s="6">
        <v>2</v>
      </c>
      <c r="F1898" s="3">
        <v>50</v>
      </c>
      <c r="G1898" s="3">
        <v>9.5</v>
      </c>
      <c r="H1898" s="8">
        <f t="shared" si="377"/>
        <v>4.75</v>
      </c>
      <c r="I1898" s="3">
        <v>40.5</v>
      </c>
      <c r="J1898" s="4">
        <v>0.81</v>
      </c>
      <c r="K1898" s="2" t="str">
        <f t="shared" si="378"/>
        <v>Friday</v>
      </c>
      <c r="L1898" s="5">
        <f t="shared" si="379"/>
        <v>43696</v>
      </c>
      <c r="M1898" s="2" t="str">
        <f t="shared" si="380"/>
        <v>Monday</v>
      </c>
      <c r="N1898" s="2" t="str">
        <f t="shared" si="381"/>
        <v>Monday</v>
      </c>
      <c r="O1898" s="12">
        <f t="shared" si="382"/>
        <v>0</v>
      </c>
      <c r="P1898" s="11" t="str">
        <f t="shared" si="383"/>
        <v>Low Cost per Unit</v>
      </c>
      <c r="Q1898" s="12">
        <f t="shared" si="384"/>
        <v>0</v>
      </c>
      <c r="R1898" s="12">
        <f t="shared" si="385"/>
        <v>1.5</v>
      </c>
      <c r="S1898" s="12">
        <f t="shared" si="386"/>
        <v>0</v>
      </c>
      <c r="T1898" s="12">
        <f t="shared" si="387"/>
        <v>0</v>
      </c>
      <c r="U1898" s="12">
        <f t="shared" si="388"/>
        <v>0</v>
      </c>
      <c r="V1898" s="13" t="str">
        <f t="shared" ca="1" si="389"/>
        <v>Greater Than 8 Weeks Old</v>
      </c>
    </row>
    <row r="1899" spans="1:22" x14ac:dyDescent="0.45">
      <c r="A1899" s="2" t="s">
        <v>51</v>
      </c>
      <c r="B1899" s="5">
        <v>43693</v>
      </c>
      <c r="C1899" s="5" t="s">
        <v>375</v>
      </c>
      <c r="D1899" s="5" t="s">
        <v>382</v>
      </c>
      <c r="E1899" s="6">
        <v>1</v>
      </c>
      <c r="F1899" s="3">
        <v>99</v>
      </c>
      <c r="G1899" s="3">
        <v>24</v>
      </c>
      <c r="H1899" s="8">
        <f t="shared" si="377"/>
        <v>24</v>
      </c>
      <c r="I1899" s="3">
        <v>75</v>
      </c>
      <c r="J1899" s="4">
        <v>0.76</v>
      </c>
      <c r="K1899" s="2" t="str">
        <f t="shared" si="378"/>
        <v>Friday</v>
      </c>
      <c r="L1899" s="5">
        <f t="shared" si="379"/>
        <v>43696</v>
      </c>
      <c r="M1899" s="2" t="str">
        <f t="shared" si="380"/>
        <v>Monday</v>
      </c>
      <c r="N1899" s="2" t="str">
        <f t="shared" si="381"/>
        <v>Monday</v>
      </c>
      <c r="O1899" s="12">
        <f t="shared" si="382"/>
        <v>0</v>
      </c>
      <c r="P1899" s="11" t="str">
        <f t="shared" si="383"/>
        <v>High Cost per Unit</v>
      </c>
      <c r="Q1899" s="12">
        <f t="shared" si="384"/>
        <v>0</v>
      </c>
      <c r="R1899" s="12">
        <f t="shared" si="385"/>
        <v>0</v>
      </c>
      <c r="S1899" s="12">
        <f t="shared" si="386"/>
        <v>0</v>
      </c>
      <c r="T1899" s="12">
        <f t="shared" si="387"/>
        <v>0</v>
      </c>
      <c r="U1899" s="12">
        <f t="shared" si="388"/>
        <v>0</v>
      </c>
      <c r="V1899" s="13" t="str">
        <f t="shared" ca="1" si="389"/>
        <v>Greater Than 8 Weeks Old</v>
      </c>
    </row>
    <row r="1900" spans="1:22" x14ac:dyDescent="0.45">
      <c r="A1900" s="2" t="s">
        <v>262</v>
      </c>
      <c r="B1900" s="5">
        <v>43693</v>
      </c>
      <c r="C1900" s="5" t="s">
        <v>383</v>
      </c>
      <c r="D1900" s="5" t="s">
        <v>384</v>
      </c>
      <c r="E1900" s="6">
        <v>5</v>
      </c>
      <c r="F1900" s="3">
        <v>49.95</v>
      </c>
      <c r="G1900" s="3">
        <v>22</v>
      </c>
      <c r="H1900" s="8">
        <f t="shared" si="377"/>
        <v>4.4000000000000004</v>
      </c>
      <c r="I1900" s="3">
        <v>27.95</v>
      </c>
      <c r="J1900" s="4">
        <v>0.56000000000000005</v>
      </c>
      <c r="K1900" s="2" t="str">
        <f t="shared" si="378"/>
        <v>Friday</v>
      </c>
      <c r="L1900" s="5">
        <f t="shared" si="379"/>
        <v>43696</v>
      </c>
      <c r="M1900" s="2" t="str">
        <f t="shared" si="380"/>
        <v>Monday</v>
      </c>
      <c r="N1900" s="2" t="str">
        <f t="shared" si="381"/>
        <v>Monday</v>
      </c>
      <c r="O1900" s="12">
        <f t="shared" si="382"/>
        <v>0</v>
      </c>
      <c r="P1900" s="11" t="str">
        <f t="shared" si="383"/>
        <v>Low Cost per Unit</v>
      </c>
      <c r="Q1900" s="12">
        <f t="shared" si="384"/>
        <v>0</v>
      </c>
      <c r="R1900" s="12">
        <f t="shared" si="385"/>
        <v>1.4984999999999999</v>
      </c>
      <c r="S1900" s="12">
        <f t="shared" si="386"/>
        <v>0</v>
      </c>
      <c r="T1900" s="12">
        <f t="shared" si="387"/>
        <v>0</v>
      </c>
      <c r="U1900" s="12">
        <f t="shared" si="388"/>
        <v>0</v>
      </c>
      <c r="V1900" s="13" t="str">
        <f t="shared" ca="1" si="389"/>
        <v>Greater Than 8 Weeks Old</v>
      </c>
    </row>
    <row r="1901" spans="1:22" x14ac:dyDescent="0.45">
      <c r="A1901" s="2" t="s">
        <v>249</v>
      </c>
      <c r="B1901" s="5">
        <v>43693</v>
      </c>
      <c r="C1901" s="5" t="s">
        <v>383</v>
      </c>
      <c r="D1901" s="5" t="s">
        <v>384</v>
      </c>
      <c r="E1901" s="6">
        <v>2</v>
      </c>
      <c r="F1901" s="3">
        <v>18</v>
      </c>
      <c r="G1901" s="3">
        <v>6</v>
      </c>
      <c r="H1901" s="8">
        <f t="shared" si="377"/>
        <v>3</v>
      </c>
      <c r="I1901" s="3">
        <v>12</v>
      </c>
      <c r="J1901" s="4">
        <v>0.67</v>
      </c>
      <c r="K1901" s="2" t="str">
        <f t="shared" si="378"/>
        <v>Friday</v>
      </c>
      <c r="L1901" s="5">
        <f t="shared" si="379"/>
        <v>43696</v>
      </c>
      <c r="M1901" s="2" t="str">
        <f t="shared" si="380"/>
        <v>Monday</v>
      </c>
      <c r="N1901" s="2" t="str">
        <f t="shared" si="381"/>
        <v>Monday</v>
      </c>
      <c r="O1901" s="12">
        <f t="shared" si="382"/>
        <v>0</v>
      </c>
      <c r="P1901" s="11" t="str">
        <f t="shared" si="383"/>
        <v>Low Cost per Unit</v>
      </c>
      <c r="Q1901" s="12">
        <f t="shared" si="384"/>
        <v>0</v>
      </c>
      <c r="R1901" s="12">
        <f t="shared" si="385"/>
        <v>0.54</v>
      </c>
      <c r="S1901" s="12">
        <f t="shared" si="386"/>
        <v>0</v>
      </c>
      <c r="T1901" s="12">
        <f t="shared" si="387"/>
        <v>0</v>
      </c>
      <c r="U1901" s="12">
        <f t="shared" si="388"/>
        <v>0</v>
      </c>
      <c r="V1901" s="13" t="str">
        <f t="shared" ca="1" si="389"/>
        <v>Greater Than 8 Weeks Old</v>
      </c>
    </row>
    <row r="1902" spans="1:22" x14ac:dyDescent="0.45">
      <c r="A1902" s="2" t="s">
        <v>59</v>
      </c>
      <c r="B1902" s="5">
        <v>43693</v>
      </c>
      <c r="C1902" s="5" t="s">
        <v>378</v>
      </c>
      <c r="D1902" s="5" t="s">
        <v>396</v>
      </c>
      <c r="E1902" s="6">
        <v>3</v>
      </c>
      <c r="F1902" s="3">
        <v>108</v>
      </c>
      <c r="G1902" s="3">
        <v>35.4</v>
      </c>
      <c r="H1902" s="8">
        <f t="shared" si="377"/>
        <v>11.799999999999999</v>
      </c>
      <c r="I1902" s="3">
        <v>72.599999999999994</v>
      </c>
      <c r="J1902" s="4">
        <v>0.67</v>
      </c>
      <c r="K1902" s="2" t="str">
        <f t="shared" si="378"/>
        <v>Friday</v>
      </c>
      <c r="L1902" s="5">
        <f t="shared" si="379"/>
        <v>43696</v>
      </c>
      <c r="M1902" s="2" t="str">
        <f t="shared" si="380"/>
        <v>Monday</v>
      </c>
      <c r="N1902" s="2" t="str">
        <f t="shared" si="381"/>
        <v>Monday</v>
      </c>
      <c r="O1902" s="12">
        <f t="shared" si="382"/>
        <v>0</v>
      </c>
      <c r="P1902" s="11" t="str">
        <f t="shared" si="383"/>
        <v>Low Cost per Unit</v>
      </c>
      <c r="Q1902" s="12">
        <f t="shared" si="384"/>
        <v>0</v>
      </c>
      <c r="R1902" s="12">
        <f t="shared" si="385"/>
        <v>3.2399999999999998</v>
      </c>
      <c r="S1902" s="12">
        <f t="shared" si="386"/>
        <v>0</v>
      </c>
      <c r="T1902" s="12">
        <f t="shared" si="387"/>
        <v>0</v>
      </c>
      <c r="U1902" s="12">
        <f t="shared" si="388"/>
        <v>0</v>
      </c>
      <c r="V1902" s="13" t="str">
        <f t="shared" ca="1" si="389"/>
        <v>Greater Than 8 Weeks Old</v>
      </c>
    </row>
    <row r="1903" spans="1:22" x14ac:dyDescent="0.45">
      <c r="A1903" s="2" t="s">
        <v>116</v>
      </c>
      <c r="B1903" s="5">
        <v>43693</v>
      </c>
      <c r="C1903" s="5" t="s">
        <v>378</v>
      </c>
      <c r="D1903" s="5" t="s">
        <v>397</v>
      </c>
      <c r="E1903" s="6">
        <v>11</v>
      </c>
      <c r="F1903" s="3">
        <v>87.89</v>
      </c>
      <c r="G1903" s="3">
        <v>30.58</v>
      </c>
      <c r="H1903" s="8">
        <f t="shared" si="377"/>
        <v>2.78</v>
      </c>
      <c r="I1903" s="3">
        <v>57.31</v>
      </c>
      <c r="J1903" s="4">
        <v>0.65</v>
      </c>
      <c r="K1903" s="2" t="str">
        <f t="shared" si="378"/>
        <v>Friday</v>
      </c>
      <c r="L1903" s="5">
        <f t="shared" si="379"/>
        <v>43696</v>
      </c>
      <c r="M1903" s="2" t="str">
        <f t="shared" si="380"/>
        <v>Monday</v>
      </c>
      <c r="N1903" s="2" t="str">
        <f t="shared" si="381"/>
        <v>Monday</v>
      </c>
      <c r="O1903" s="12">
        <f t="shared" si="382"/>
        <v>0</v>
      </c>
      <c r="P1903" s="11" t="str">
        <f t="shared" si="383"/>
        <v>Low Cost per Unit</v>
      </c>
      <c r="Q1903" s="12">
        <f t="shared" si="384"/>
        <v>0</v>
      </c>
      <c r="R1903" s="12">
        <f t="shared" si="385"/>
        <v>2.6366999999999998</v>
      </c>
      <c r="S1903" s="12">
        <f t="shared" si="386"/>
        <v>0</v>
      </c>
      <c r="T1903" s="12">
        <f t="shared" si="387"/>
        <v>0</v>
      </c>
      <c r="U1903" s="12">
        <f t="shared" si="388"/>
        <v>0</v>
      </c>
      <c r="V1903" s="13" t="str">
        <f t="shared" ca="1" si="389"/>
        <v>Greater Than 8 Weeks Old</v>
      </c>
    </row>
    <row r="1904" spans="1:22" x14ac:dyDescent="0.45">
      <c r="A1904" s="2" t="s">
        <v>62</v>
      </c>
      <c r="B1904" s="5">
        <v>43693</v>
      </c>
      <c r="C1904" s="5" t="s">
        <v>383</v>
      </c>
      <c r="D1904" s="5" t="s">
        <v>398</v>
      </c>
      <c r="E1904" s="6">
        <v>4</v>
      </c>
      <c r="F1904" s="3">
        <v>128</v>
      </c>
      <c r="G1904" s="3">
        <v>44.8</v>
      </c>
      <c r="H1904" s="8">
        <f t="shared" si="377"/>
        <v>11.2</v>
      </c>
      <c r="I1904" s="3">
        <v>83.2</v>
      </c>
      <c r="J1904" s="4">
        <v>0.65</v>
      </c>
      <c r="K1904" s="2" t="str">
        <f t="shared" si="378"/>
        <v>Friday</v>
      </c>
      <c r="L1904" s="5">
        <f t="shared" si="379"/>
        <v>43696</v>
      </c>
      <c r="M1904" s="2" t="str">
        <f t="shared" si="380"/>
        <v>Monday</v>
      </c>
      <c r="N1904" s="2" t="str">
        <f t="shared" si="381"/>
        <v>Monday</v>
      </c>
      <c r="O1904" s="12">
        <f t="shared" si="382"/>
        <v>0</v>
      </c>
      <c r="P1904" s="11" t="str">
        <f t="shared" si="383"/>
        <v>Low Cost per Unit</v>
      </c>
      <c r="Q1904" s="12">
        <f t="shared" si="384"/>
        <v>0</v>
      </c>
      <c r="R1904" s="12">
        <f t="shared" si="385"/>
        <v>3.84</v>
      </c>
      <c r="S1904" s="12">
        <f t="shared" si="386"/>
        <v>0</v>
      </c>
      <c r="T1904" s="12">
        <f t="shared" si="387"/>
        <v>0</v>
      </c>
      <c r="U1904" s="12">
        <f t="shared" si="388"/>
        <v>0</v>
      </c>
      <c r="V1904" s="13" t="str">
        <f t="shared" ca="1" si="389"/>
        <v>Greater Than 8 Weeks Old</v>
      </c>
    </row>
    <row r="1905" spans="1:22" x14ac:dyDescent="0.45">
      <c r="A1905" s="2" t="s">
        <v>225</v>
      </c>
      <c r="B1905" s="5">
        <v>43693</v>
      </c>
      <c r="C1905" s="5" t="s">
        <v>383</v>
      </c>
      <c r="D1905" s="5" t="s">
        <v>398</v>
      </c>
      <c r="E1905" s="6">
        <v>2</v>
      </c>
      <c r="F1905" s="3">
        <v>138</v>
      </c>
      <c r="G1905" s="3">
        <v>62.5</v>
      </c>
      <c r="H1905" s="8">
        <f t="shared" si="377"/>
        <v>31.25</v>
      </c>
      <c r="I1905" s="3">
        <v>75.5</v>
      </c>
      <c r="J1905" s="4">
        <v>0.55000000000000004</v>
      </c>
      <c r="K1905" s="2" t="str">
        <f t="shared" si="378"/>
        <v>Friday</v>
      </c>
      <c r="L1905" s="5">
        <f t="shared" si="379"/>
        <v>43696</v>
      </c>
      <c r="M1905" s="2" t="str">
        <f t="shared" si="380"/>
        <v>Monday</v>
      </c>
      <c r="N1905" s="2" t="str">
        <f t="shared" si="381"/>
        <v>Monday</v>
      </c>
      <c r="O1905" s="12">
        <f t="shared" si="382"/>
        <v>0</v>
      </c>
      <c r="P1905" s="11" t="str">
        <f t="shared" si="383"/>
        <v>High Cost per Unit</v>
      </c>
      <c r="Q1905" s="12">
        <f t="shared" si="384"/>
        <v>0</v>
      </c>
      <c r="R1905" s="12">
        <f t="shared" si="385"/>
        <v>4.1399999999999997</v>
      </c>
      <c r="S1905" s="12">
        <f t="shared" si="386"/>
        <v>0</v>
      </c>
      <c r="T1905" s="12">
        <f t="shared" si="387"/>
        <v>0</v>
      </c>
      <c r="U1905" s="12">
        <f t="shared" si="388"/>
        <v>0</v>
      </c>
      <c r="V1905" s="13" t="str">
        <f t="shared" ca="1" si="389"/>
        <v>Greater Than 8 Weeks Old</v>
      </c>
    </row>
    <row r="1906" spans="1:22" x14ac:dyDescent="0.45">
      <c r="A1906" s="2" t="s">
        <v>263</v>
      </c>
      <c r="B1906" s="5">
        <v>43693</v>
      </c>
      <c r="C1906" s="5" t="s">
        <v>383</v>
      </c>
      <c r="D1906" s="5" t="s">
        <v>384</v>
      </c>
      <c r="E1906" s="6">
        <v>1</v>
      </c>
      <c r="F1906" s="3">
        <v>32</v>
      </c>
      <c r="G1906" s="3">
        <v>12.8</v>
      </c>
      <c r="H1906" s="8">
        <f t="shared" si="377"/>
        <v>12.8</v>
      </c>
      <c r="I1906" s="3">
        <v>19.2</v>
      </c>
      <c r="J1906" s="4">
        <v>0.6</v>
      </c>
      <c r="K1906" s="2" t="str">
        <f t="shared" si="378"/>
        <v>Friday</v>
      </c>
      <c r="L1906" s="5">
        <f t="shared" si="379"/>
        <v>43696</v>
      </c>
      <c r="M1906" s="2" t="str">
        <f t="shared" si="380"/>
        <v>Monday</v>
      </c>
      <c r="N1906" s="2" t="str">
        <f t="shared" si="381"/>
        <v>Monday</v>
      </c>
      <c r="O1906" s="12">
        <f t="shared" si="382"/>
        <v>0</v>
      </c>
      <c r="P1906" s="11" t="str">
        <f t="shared" si="383"/>
        <v>Low Cost per Unit</v>
      </c>
      <c r="Q1906" s="12">
        <f t="shared" si="384"/>
        <v>0</v>
      </c>
      <c r="R1906" s="12">
        <f t="shared" si="385"/>
        <v>0</v>
      </c>
      <c r="S1906" s="12">
        <f t="shared" si="386"/>
        <v>0</v>
      </c>
      <c r="T1906" s="12">
        <f t="shared" si="387"/>
        <v>0</v>
      </c>
      <c r="U1906" s="12">
        <f t="shared" si="388"/>
        <v>0</v>
      </c>
      <c r="V1906" s="13" t="str">
        <f t="shared" ca="1" si="389"/>
        <v>Greater Than 8 Weeks Old</v>
      </c>
    </row>
    <row r="1907" spans="1:22" x14ac:dyDescent="0.45">
      <c r="A1907" s="2" t="s">
        <v>251</v>
      </c>
      <c r="B1907" s="5">
        <v>43693</v>
      </c>
      <c r="C1907" s="5" t="s">
        <v>383</v>
      </c>
      <c r="D1907" s="5" t="s">
        <v>384</v>
      </c>
      <c r="E1907" s="6">
        <v>2</v>
      </c>
      <c r="F1907" s="3">
        <v>38</v>
      </c>
      <c r="G1907" s="3">
        <v>19</v>
      </c>
      <c r="H1907" s="8">
        <f t="shared" si="377"/>
        <v>9.5</v>
      </c>
      <c r="I1907" s="3">
        <v>19</v>
      </c>
      <c r="J1907" s="4">
        <v>0.5</v>
      </c>
      <c r="K1907" s="2" t="str">
        <f t="shared" si="378"/>
        <v>Friday</v>
      </c>
      <c r="L1907" s="5">
        <f t="shared" si="379"/>
        <v>43696</v>
      </c>
      <c r="M1907" s="2" t="str">
        <f t="shared" si="380"/>
        <v>Monday</v>
      </c>
      <c r="N1907" s="2" t="str">
        <f t="shared" si="381"/>
        <v>Monday</v>
      </c>
      <c r="O1907" s="12">
        <f t="shared" si="382"/>
        <v>0</v>
      </c>
      <c r="P1907" s="11" t="str">
        <f t="shared" si="383"/>
        <v>Low Cost per Unit</v>
      </c>
      <c r="Q1907" s="12">
        <f t="shared" si="384"/>
        <v>0</v>
      </c>
      <c r="R1907" s="12">
        <f t="shared" si="385"/>
        <v>1.1399999999999999</v>
      </c>
      <c r="S1907" s="12">
        <f t="shared" si="386"/>
        <v>0</v>
      </c>
      <c r="T1907" s="12">
        <f t="shared" si="387"/>
        <v>0</v>
      </c>
      <c r="U1907" s="12">
        <f t="shared" si="388"/>
        <v>0</v>
      </c>
      <c r="V1907" s="13" t="str">
        <f t="shared" ca="1" si="389"/>
        <v>Greater Than 8 Weeks Old</v>
      </c>
    </row>
    <row r="1908" spans="1:22" x14ac:dyDescent="0.45">
      <c r="A1908" s="2" t="s">
        <v>67</v>
      </c>
      <c r="B1908" s="5">
        <v>43693</v>
      </c>
      <c r="C1908" s="5" t="s">
        <v>369</v>
      </c>
      <c r="D1908" s="5" t="s">
        <v>374</v>
      </c>
      <c r="E1908" s="6">
        <v>32</v>
      </c>
      <c r="F1908" s="3">
        <v>706.68</v>
      </c>
      <c r="G1908" s="3">
        <v>350.4</v>
      </c>
      <c r="H1908" s="8">
        <f t="shared" si="377"/>
        <v>10.95</v>
      </c>
      <c r="I1908" s="3">
        <v>356.28</v>
      </c>
      <c r="J1908" s="4">
        <v>0.5</v>
      </c>
      <c r="K1908" s="2" t="str">
        <f t="shared" si="378"/>
        <v>Friday</v>
      </c>
      <c r="L1908" s="5">
        <f t="shared" si="379"/>
        <v>43696</v>
      </c>
      <c r="M1908" s="2" t="str">
        <f t="shared" si="380"/>
        <v>Monday</v>
      </c>
      <c r="N1908" s="2" t="str">
        <f t="shared" si="381"/>
        <v>Monday</v>
      </c>
      <c r="O1908" s="12">
        <f t="shared" si="382"/>
        <v>0</v>
      </c>
      <c r="P1908" s="11" t="str">
        <f t="shared" si="383"/>
        <v>Low Cost per Unit</v>
      </c>
      <c r="Q1908" s="12">
        <f t="shared" si="384"/>
        <v>0</v>
      </c>
      <c r="R1908" s="12">
        <f t="shared" si="385"/>
        <v>21.200399999999998</v>
      </c>
      <c r="S1908" s="12">
        <f t="shared" si="386"/>
        <v>0</v>
      </c>
      <c r="T1908" s="12">
        <f t="shared" si="387"/>
        <v>0</v>
      </c>
      <c r="U1908" s="12">
        <f t="shared" si="388"/>
        <v>0</v>
      </c>
      <c r="V1908" s="13" t="str">
        <f t="shared" ca="1" si="389"/>
        <v>Greater Than 8 Weeks Old</v>
      </c>
    </row>
    <row r="1909" spans="1:22" x14ac:dyDescent="0.45">
      <c r="A1909" s="2" t="s">
        <v>118</v>
      </c>
      <c r="B1909" s="5">
        <v>43693</v>
      </c>
      <c r="C1909" s="5" t="s">
        <v>375</v>
      </c>
      <c r="D1909" s="5" t="s">
        <v>377</v>
      </c>
      <c r="E1909" s="6">
        <v>11</v>
      </c>
      <c r="F1909" s="3">
        <v>120.89</v>
      </c>
      <c r="G1909" s="3">
        <v>74.25</v>
      </c>
      <c r="H1909" s="8">
        <f t="shared" si="377"/>
        <v>6.75</v>
      </c>
      <c r="I1909" s="3">
        <v>46.64</v>
      </c>
      <c r="J1909" s="4">
        <v>0.39</v>
      </c>
      <c r="K1909" s="2" t="str">
        <f t="shared" si="378"/>
        <v>Friday</v>
      </c>
      <c r="L1909" s="5">
        <f t="shared" si="379"/>
        <v>43696</v>
      </c>
      <c r="M1909" s="2" t="str">
        <f t="shared" si="380"/>
        <v>Monday</v>
      </c>
      <c r="N1909" s="2" t="str">
        <f t="shared" si="381"/>
        <v>Monday</v>
      </c>
      <c r="O1909" s="12">
        <f t="shared" si="382"/>
        <v>0</v>
      </c>
      <c r="P1909" s="11" t="str">
        <f t="shared" si="383"/>
        <v>Low Cost per Unit</v>
      </c>
      <c r="Q1909" s="12">
        <f t="shared" si="384"/>
        <v>0</v>
      </c>
      <c r="R1909" s="12">
        <f t="shared" si="385"/>
        <v>3.6267</v>
      </c>
      <c r="S1909" s="12">
        <f t="shared" si="386"/>
        <v>0</v>
      </c>
      <c r="T1909" s="12">
        <f t="shared" si="387"/>
        <v>0</v>
      </c>
      <c r="U1909" s="12">
        <f t="shared" si="388"/>
        <v>0</v>
      </c>
      <c r="V1909" s="13" t="str">
        <f t="shared" ca="1" si="389"/>
        <v>Greater Than 8 Weeks Old</v>
      </c>
    </row>
    <row r="1910" spans="1:22" x14ac:dyDescent="0.45">
      <c r="A1910" s="2" t="s">
        <v>68</v>
      </c>
      <c r="B1910" s="5">
        <v>43693</v>
      </c>
      <c r="C1910" s="5" t="s">
        <v>375</v>
      </c>
      <c r="D1910" s="5" t="s">
        <v>377</v>
      </c>
      <c r="E1910" s="6">
        <v>12</v>
      </c>
      <c r="F1910" s="3">
        <v>107.88</v>
      </c>
      <c r="G1910" s="3">
        <v>28.44</v>
      </c>
      <c r="H1910" s="8">
        <f t="shared" si="377"/>
        <v>2.37</v>
      </c>
      <c r="I1910" s="3">
        <v>79.44</v>
      </c>
      <c r="J1910" s="4">
        <v>0.74</v>
      </c>
      <c r="K1910" s="2" t="str">
        <f t="shared" si="378"/>
        <v>Friday</v>
      </c>
      <c r="L1910" s="5">
        <f t="shared" si="379"/>
        <v>43696</v>
      </c>
      <c r="M1910" s="2" t="str">
        <f t="shared" si="380"/>
        <v>Monday</v>
      </c>
      <c r="N1910" s="2" t="str">
        <f t="shared" si="381"/>
        <v>Monday</v>
      </c>
      <c r="O1910" s="12">
        <f t="shared" si="382"/>
        <v>0</v>
      </c>
      <c r="P1910" s="11" t="str">
        <f t="shared" si="383"/>
        <v>Low Cost per Unit</v>
      </c>
      <c r="Q1910" s="12">
        <f t="shared" si="384"/>
        <v>0</v>
      </c>
      <c r="R1910" s="12">
        <f t="shared" si="385"/>
        <v>3.2363999999999997</v>
      </c>
      <c r="S1910" s="12">
        <f t="shared" si="386"/>
        <v>0</v>
      </c>
      <c r="T1910" s="12">
        <f t="shared" si="387"/>
        <v>0</v>
      </c>
      <c r="U1910" s="12">
        <f t="shared" si="388"/>
        <v>0</v>
      </c>
      <c r="V1910" s="13" t="str">
        <f t="shared" ca="1" si="389"/>
        <v>Greater Than 8 Weeks Old</v>
      </c>
    </row>
    <row r="1911" spans="1:22" x14ac:dyDescent="0.45">
      <c r="A1911" s="2" t="s">
        <v>69</v>
      </c>
      <c r="B1911" s="5">
        <v>43693</v>
      </c>
      <c r="C1911" s="5" t="s">
        <v>375</v>
      </c>
      <c r="D1911" s="5" t="s">
        <v>377</v>
      </c>
      <c r="E1911" s="6">
        <v>36</v>
      </c>
      <c r="F1911" s="3">
        <v>359.64</v>
      </c>
      <c r="G1911" s="3">
        <v>216</v>
      </c>
      <c r="H1911" s="8">
        <f t="shared" si="377"/>
        <v>6</v>
      </c>
      <c r="I1911" s="3">
        <v>143.63999999999999</v>
      </c>
      <c r="J1911" s="4">
        <v>0.4</v>
      </c>
      <c r="K1911" s="2" t="str">
        <f t="shared" si="378"/>
        <v>Friday</v>
      </c>
      <c r="L1911" s="5">
        <f t="shared" si="379"/>
        <v>43696</v>
      </c>
      <c r="M1911" s="2" t="str">
        <f t="shared" si="380"/>
        <v>Monday</v>
      </c>
      <c r="N1911" s="2" t="str">
        <f t="shared" si="381"/>
        <v>Monday</v>
      </c>
      <c r="O1911" s="12">
        <f t="shared" si="382"/>
        <v>0</v>
      </c>
      <c r="P1911" s="11" t="str">
        <f t="shared" si="383"/>
        <v>Low Cost per Unit</v>
      </c>
      <c r="Q1911" s="12">
        <f t="shared" si="384"/>
        <v>0</v>
      </c>
      <c r="R1911" s="12">
        <f t="shared" si="385"/>
        <v>10.789199999999999</v>
      </c>
      <c r="S1911" s="12">
        <f t="shared" si="386"/>
        <v>0</v>
      </c>
      <c r="T1911" s="12">
        <f t="shared" si="387"/>
        <v>0</v>
      </c>
      <c r="U1911" s="12">
        <f t="shared" si="388"/>
        <v>0</v>
      </c>
      <c r="V1911" s="13" t="str">
        <f t="shared" ca="1" si="389"/>
        <v>Greater Than 8 Weeks Old</v>
      </c>
    </row>
    <row r="1912" spans="1:22" x14ac:dyDescent="0.45">
      <c r="A1912" s="2" t="s">
        <v>167</v>
      </c>
      <c r="B1912" s="5">
        <v>43693</v>
      </c>
      <c r="C1912" s="5" t="s">
        <v>378</v>
      </c>
      <c r="D1912" s="5" t="s">
        <v>379</v>
      </c>
      <c r="E1912" s="6">
        <v>2</v>
      </c>
      <c r="F1912" s="3">
        <v>50</v>
      </c>
      <c r="G1912" s="3">
        <v>14.88</v>
      </c>
      <c r="H1912" s="8">
        <f t="shared" si="377"/>
        <v>7.44</v>
      </c>
      <c r="I1912" s="3">
        <v>35.119999999999997</v>
      </c>
      <c r="J1912" s="4">
        <v>0.7</v>
      </c>
      <c r="K1912" s="2" t="str">
        <f t="shared" si="378"/>
        <v>Friday</v>
      </c>
      <c r="L1912" s="5">
        <f t="shared" si="379"/>
        <v>43696</v>
      </c>
      <c r="M1912" s="2" t="str">
        <f t="shared" si="380"/>
        <v>Monday</v>
      </c>
      <c r="N1912" s="2" t="str">
        <f t="shared" si="381"/>
        <v>Monday</v>
      </c>
      <c r="O1912" s="12">
        <f t="shared" si="382"/>
        <v>0</v>
      </c>
      <c r="P1912" s="11" t="str">
        <f t="shared" si="383"/>
        <v>Low Cost per Unit</v>
      </c>
      <c r="Q1912" s="12">
        <f t="shared" si="384"/>
        <v>0</v>
      </c>
      <c r="R1912" s="12">
        <f t="shared" si="385"/>
        <v>1.5</v>
      </c>
      <c r="S1912" s="12">
        <f t="shared" si="386"/>
        <v>0</v>
      </c>
      <c r="T1912" s="12">
        <f t="shared" si="387"/>
        <v>0</v>
      </c>
      <c r="U1912" s="12">
        <f t="shared" si="388"/>
        <v>0</v>
      </c>
      <c r="V1912" s="13" t="str">
        <f t="shared" ca="1" si="389"/>
        <v>Greater Than 8 Weeks Old</v>
      </c>
    </row>
    <row r="1913" spans="1:22" x14ac:dyDescent="0.45">
      <c r="A1913" s="2" t="s">
        <v>226</v>
      </c>
      <c r="B1913" s="5">
        <v>43693</v>
      </c>
      <c r="C1913" s="5" t="s">
        <v>378</v>
      </c>
      <c r="D1913" s="5" t="s">
        <v>379</v>
      </c>
      <c r="E1913" s="6">
        <v>1</v>
      </c>
      <c r="F1913" s="3">
        <v>25</v>
      </c>
      <c r="G1913" s="3">
        <v>11.48</v>
      </c>
      <c r="H1913" s="8">
        <f t="shared" si="377"/>
        <v>11.48</v>
      </c>
      <c r="I1913" s="3">
        <v>13.52</v>
      </c>
      <c r="J1913" s="4">
        <v>0.54</v>
      </c>
      <c r="K1913" s="2" t="str">
        <f t="shared" si="378"/>
        <v>Friday</v>
      </c>
      <c r="L1913" s="5">
        <f t="shared" si="379"/>
        <v>43696</v>
      </c>
      <c r="M1913" s="2" t="str">
        <f t="shared" si="380"/>
        <v>Monday</v>
      </c>
      <c r="N1913" s="2" t="str">
        <f t="shared" si="381"/>
        <v>Monday</v>
      </c>
      <c r="O1913" s="12">
        <f t="shared" si="382"/>
        <v>0</v>
      </c>
      <c r="P1913" s="11" t="str">
        <f t="shared" si="383"/>
        <v>Low Cost per Unit</v>
      </c>
      <c r="Q1913" s="12">
        <f t="shared" si="384"/>
        <v>0</v>
      </c>
      <c r="R1913" s="12">
        <f t="shared" si="385"/>
        <v>0</v>
      </c>
      <c r="S1913" s="12">
        <f t="shared" si="386"/>
        <v>0</v>
      </c>
      <c r="T1913" s="12">
        <f t="shared" si="387"/>
        <v>0</v>
      </c>
      <c r="U1913" s="12">
        <f t="shared" si="388"/>
        <v>0</v>
      </c>
      <c r="V1913" s="13" t="str">
        <f t="shared" ca="1" si="389"/>
        <v>Greater Than 8 Weeks Old</v>
      </c>
    </row>
    <row r="1914" spans="1:22" x14ac:dyDescent="0.45">
      <c r="A1914" s="2" t="s">
        <v>228</v>
      </c>
      <c r="B1914" s="5">
        <v>43693</v>
      </c>
      <c r="C1914" s="5" t="s">
        <v>378</v>
      </c>
      <c r="D1914" s="5" t="s">
        <v>379</v>
      </c>
      <c r="E1914" s="6">
        <v>3</v>
      </c>
      <c r="F1914" s="3">
        <v>75</v>
      </c>
      <c r="G1914" s="3">
        <v>34.44</v>
      </c>
      <c r="H1914" s="8">
        <f t="shared" si="377"/>
        <v>11.479999999999999</v>
      </c>
      <c r="I1914" s="3">
        <v>40.56</v>
      </c>
      <c r="J1914" s="4">
        <v>0.54</v>
      </c>
      <c r="K1914" s="2" t="str">
        <f t="shared" si="378"/>
        <v>Friday</v>
      </c>
      <c r="L1914" s="5">
        <f t="shared" si="379"/>
        <v>43696</v>
      </c>
      <c r="M1914" s="2" t="str">
        <f t="shared" si="380"/>
        <v>Monday</v>
      </c>
      <c r="N1914" s="2" t="str">
        <f t="shared" si="381"/>
        <v>Monday</v>
      </c>
      <c r="O1914" s="12">
        <f t="shared" si="382"/>
        <v>0</v>
      </c>
      <c r="P1914" s="11" t="str">
        <f t="shared" si="383"/>
        <v>Low Cost per Unit</v>
      </c>
      <c r="Q1914" s="12">
        <f t="shared" si="384"/>
        <v>0</v>
      </c>
      <c r="R1914" s="12">
        <f t="shared" si="385"/>
        <v>2.25</v>
      </c>
      <c r="S1914" s="12">
        <f t="shared" si="386"/>
        <v>0</v>
      </c>
      <c r="T1914" s="12">
        <f t="shared" si="387"/>
        <v>0</v>
      </c>
      <c r="U1914" s="12">
        <f t="shared" si="388"/>
        <v>0</v>
      </c>
      <c r="V1914" s="13" t="str">
        <f t="shared" ca="1" si="389"/>
        <v>Greater Than 8 Weeks Old</v>
      </c>
    </row>
    <row r="1915" spans="1:22" x14ac:dyDescent="0.45">
      <c r="A1915" s="2" t="s">
        <v>254</v>
      </c>
      <c r="B1915" s="5">
        <v>43693</v>
      </c>
      <c r="C1915" s="5" t="s">
        <v>383</v>
      </c>
      <c r="D1915" s="5" t="s">
        <v>384</v>
      </c>
      <c r="E1915" s="6">
        <v>3</v>
      </c>
      <c r="F1915" s="3">
        <v>87</v>
      </c>
      <c r="G1915" s="3">
        <v>37.5</v>
      </c>
      <c r="H1915" s="8">
        <f t="shared" si="377"/>
        <v>12.5</v>
      </c>
      <c r="I1915" s="3">
        <v>49.5</v>
      </c>
      <c r="J1915" s="4">
        <v>0.56999999999999995</v>
      </c>
      <c r="K1915" s="2" t="str">
        <f t="shared" si="378"/>
        <v>Friday</v>
      </c>
      <c r="L1915" s="5">
        <f t="shared" si="379"/>
        <v>43696</v>
      </c>
      <c r="M1915" s="2" t="str">
        <f t="shared" si="380"/>
        <v>Monday</v>
      </c>
      <c r="N1915" s="2" t="str">
        <f t="shared" si="381"/>
        <v>Monday</v>
      </c>
      <c r="O1915" s="12">
        <f t="shared" si="382"/>
        <v>0</v>
      </c>
      <c r="P1915" s="11" t="str">
        <f t="shared" si="383"/>
        <v>Low Cost per Unit</v>
      </c>
      <c r="Q1915" s="12">
        <f t="shared" si="384"/>
        <v>0</v>
      </c>
      <c r="R1915" s="12">
        <f t="shared" si="385"/>
        <v>2.61</v>
      </c>
      <c r="S1915" s="12">
        <f t="shared" si="386"/>
        <v>0</v>
      </c>
      <c r="T1915" s="12">
        <f t="shared" si="387"/>
        <v>0</v>
      </c>
      <c r="U1915" s="12">
        <f t="shared" si="388"/>
        <v>0</v>
      </c>
      <c r="V1915" s="13" t="str">
        <f t="shared" ca="1" si="389"/>
        <v>Greater Than 8 Weeks Old</v>
      </c>
    </row>
    <row r="1916" spans="1:22" x14ac:dyDescent="0.45">
      <c r="A1916" s="2" t="s">
        <v>255</v>
      </c>
      <c r="B1916" s="5">
        <v>43693</v>
      </c>
      <c r="C1916" s="5" t="s">
        <v>375</v>
      </c>
      <c r="D1916" s="5" t="s">
        <v>377</v>
      </c>
      <c r="E1916" s="6">
        <v>2</v>
      </c>
      <c r="F1916" s="3">
        <v>40</v>
      </c>
      <c r="G1916" s="3">
        <v>14.24</v>
      </c>
      <c r="H1916" s="8">
        <f t="shared" si="377"/>
        <v>7.12</v>
      </c>
      <c r="I1916" s="3">
        <v>25.76</v>
      </c>
      <c r="J1916" s="4">
        <v>0.64</v>
      </c>
      <c r="K1916" s="2" t="str">
        <f t="shared" si="378"/>
        <v>Friday</v>
      </c>
      <c r="L1916" s="5">
        <f t="shared" si="379"/>
        <v>43696</v>
      </c>
      <c r="M1916" s="2" t="str">
        <f t="shared" si="380"/>
        <v>Monday</v>
      </c>
      <c r="N1916" s="2" t="str">
        <f t="shared" si="381"/>
        <v>Monday</v>
      </c>
      <c r="O1916" s="12">
        <f t="shared" si="382"/>
        <v>0</v>
      </c>
      <c r="P1916" s="11" t="str">
        <f t="shared" si="383"/>
        <v>Low Cost per Unit</v>
      </c>
      <c r="Q1916" s="12">
        <f t="shared" si="384"/>
        <v>0</v>
      </c>
      <c r="R1916" s="12">
        <f t="shared" si="385"/>
        <v>1.2</v>
      </c>
      <c r="S1916" s="12">
        <f t="shared" si="386"/>
        <v>0</v>
      </c>
      <c r="T1916" s="12">
        <f t="shared" si="387"/>
        <v>0</v>
      </c>
      <c r="U1916" s="12">
        <f t="shared" si="388"/>
        <v>0</v>
      </c>
      <c r="V1916" s="13" t="str">
        <f t="shared" ca="1" si="389"/>
        <v>Greater Than 8 Weeks Old</v>
      </c>
    </row>
    <row r="1917" spans="1:22" x14ac:dyDescent="0.45">
      <c r="A1917" s="2" t="s">
        <v>229</v>
      </c>
      <c r="B1917" s="5">
        <v>43693</v>
      </c>
      <c r="C1917" s="5" t="s">
        <v>375</v>
      </c>
      <c r="D1917" s="5" t="s">
        <v>377</v>
      </c>
      <c r="E1917" s="6">
        <v>2</v>
      </c>
      <c r="F1917" s="3">
        <v>40</v>
      </c>
      <c r="G1917" s="3">
        <v>14.24</v>
      </c>
      <c r="H1917" s="8">
        <f t="shared" si="377"/>
        <v>7.12</v>
      </c>
      <c r="I1917" s="3">
        <v>25.76</v>
      </c>
      <c r="J1917" s="4">
        <v>0.64</v>
      </c>
      <c r="K1917" s="2" t="str">
        <f t="shared" si="378"/>
        <v>Friday</v>
      </c>
      <c r="L1917" s="5">
        <f t="shared" si="379"/>
        <v>43696</v>
      </c>
      <c r="M1917" s="2" t="str">
        <f t="shared" si="380"/>
        <v>Monday</v>
      </c>
      <c r="N1917" s="2" t="str">
        <f t="shared" si="381"/>
        <v>Monday</v>
      </c>
      <c r="O1917" s="12">
        <f t="shared" si="382"/>
        <v>0</v>
      </c>
      <c r="P1917" s="11" t="str">
        <f t="shared" si="383"/>
        <v>Low Cost per Unit</v>
      </c>
      <c r="Q1917" s="12">
        <f t="shared" si="384"/>
        <v>0</v>
      </c>
      <c r="R1917" s="12">
        <f t="shared" si="385"/>
        <v>1.2</v>
      </c>
      <c r="S1917" s="12">
        <f t="shared" si="386"/>
        <v>0</v>
      </c>
      <c r="T1917" s="12">
        <f t="shared" si="387"/>
        <v>0</v>
      </c>
      <c r="U1917" s="12">
        <f t="shared" si="388"/>
        <v>0</v>
      </c>
      <c r="V1917" s="13" t="str">
        <f t="shared" ca="1" si="389"/>
        <v>Greater Than 8 Weeks Old</v>
      </c>
    </row>
    <row r="1918" spans="1:22" x14ac:dyDescent="0.45">
      <c r="A1918" s="2" t="s">
        <v>230</v>
      </c>
      <c r="B1918" s="5">
        <v>43693</v>
      </c>
      <c r="C1918" s="5" t="s">
        <v>383</v>
      </c>
      <c r="D1918" s="5" t="s">
        <v>384</v>
      </c>
      <c r="E1918" s="6">
        <v>2</v>
      </c>
      <c r="F1918" s="3">
        <v>38</v>
      </c>
      <c r="G1918" s="3">
        <v>12</v>
      </c>
      <c r="H1918" s="8">
        <f t="shared" si="377"/>
        <v>6</v>
      </c>
      <c r="I1918" s="3">
        <v>26</v>
      </c>
      <c r="J1918" s="4">
        <v>0.68</v>
      </c>
      <c r="K1918" s="2" t="str">
        <f t="shared" si="378"/>
        <v>Friday</v>
      </c>
      <c r="L1918" s="5">
        <f t="shared" si="379"/>
        <v>43696</v>
      </c>
      <c r="M1918" s="2" t="str">
        <f t="shared" si="380"/>
        <v>Monday</v>
      </c>
      <c r="N1918" s="2" t="str">
        <f t="shared" si="381"/>
        <v>Monday</v>
      </c>
      <c r="O1918" s="12">
        <f t="shared" si="382"/>
        <v>0</v>
      </c>
      <c r="P1918" s="11" t="str">
        <f t="shared" si="383"/>
        <v>Low Cost per Unit</v>
      </c>
      <c r="Q1918" s="12">
        <f t="shared" si="384"/>
        <v>0</v>
      </c>
      <c r="R1918" s="12">
        <f t="shared" si="385"/>
        <v>1.1399999999999999</v>
      </c>
      <c r="S1918" s="12">
        <f t="shared" si="386"/>
        <v>0</v>
      </c>
      <c r="T1918" s="12">
        <f t="shared" si="387"/>
        <v>0</v>
      </c>
      <c r="U1918" s="12">
        <f t="shared" si="388"/>
        <v>0</v>
      </c>
      <c r="V1918" s="13" t="str">
        <f t="shared" ca="1" si="389"/>
        <v>Greater Than 8 Weeks Old</v>
      </c>
    </row>
    <row r="1919" spans="1:22" x14ac:dyDescent="0.45">
      <c r="A1919" s="2" t="s">
        <v>153</v>
      </c>
      <c r="B1919" s="5">
        <v>43693</v>
      </c>
      <c r="C1919" s="5" t="s">
        <v>383</v>
      </c>
      <c r="D1919" s="5" t="s">
        <v>398</v>
      </c>
      <c r="E1919" s="6">
        <v>2</v>
      </c>
      <c r="F1919" s="3">
        <v>52</v>
      </c>
      <c r="G1919" s="3">
        <v>17.760000000000002</v>
      </c>
      <c r="H1919" s="8">
        <f t="shared" si="377"/>
        <v>8.8800000000000008</v>
      </c>
      <c r="I1919" s="3">
        <v>34.24</v>
      </c>
      <c r="J1919" s="4">
        <v>0.66</v>
      </c>
      <c r="K1919" s="2" t="str">
        <f t="shared" si="378"/>
        <v>Friday</v>
      </c>
      <c r="L1919" s="5">
        <f t="shared" si="379"/>
        <v>43696</v>
      </c>
      <c r="M1919" s="2" t="str">
        <f t="shared" si="380"/>
        <v>Monday</v>
      </c>
      <c r="N1919" s="2" t="str">
        <f t="shared" si="381"/>
        <v>Monday</v>
      </c>
      <c r="O1919" s="12">
        <f t="shared" si="382"/>
        <v>0</v>
      </c>
      <c r="P1919" s="11" t="str">
        <f t="shared" si="383"/>
        <v>Low Cost per Unit</v>
      </c>
      <c r="Q1919" s="12">
        <f t="shared" si="384"/>
        <v>0</v>
      </c>
      <c r="R1919" s="12">
        <f t="shared" si="385"/>
        <v>1.56</v>
      </c>
      <c r="S1919" s="12">
        <f t="shared" si="386"/>
        <v>0</v>
      </c>
      <c r="T1919" s="12">
        <f t="shared" si="387"/>
        <v>0</v>
      </c>
      <c r="U1919" s="12">
        <f t="shared" si="388"/>
        <v>0</v>
      </c>
      <c r="V1919" s="13" t="str">
        <f t="shared" ca="1" si="389"/>
        <v>Greater Than 8 Weeks Old</v>
      </c>
    </row>
    <row r="1920" spans="1:22" x14ac:dyDescent="0.45">
      <c r="A1920" s="2" t="s">
        <v>308</v>
      </c>
      <c r="B1920" s="5">
        <v>43693</v>
      </c>
      <c r="C1920" s="5" t="s">
        <v>369</v>
      </c>
      <c r="D1920" s="5" t="s">
        <v>389</v>
      </c>
      <c r="E1920" s="6">
        <v>11</v>
      </c>
      <c r="F1920" s="3">
        <v>219.89</v>
      </c>
      <c r="G1920" s="3">
        <v>170.5</v>
      </c>
      <c r="H1920" s="8">
        <f t="shared" si="377"/>
        <v>15.5</v>
      </c>
      <c r="I1920" s="3">
        <v>49.39</v>
      </c>
      <c r="J1920" s="4">
        <v>0.22</v>
      </c>
      <c r="K1920" s="2" t="str">
        <f t="shared" si="378"/>
        <v>Friday</v>
      </c>
      <c r="L1920" s="5">
        <f t="shared" si="379"/>
        <v>43696</v>
      </c>
      <c r="M1920" s="2" t="str">
        <f t="shared" si="380"/>
        <v>Monday</v>
      </c>
      <c r="N1920" s="2" t="str">
        <f t="shared" si="381"/>
        <v>Monday</v>
      </c>
      <c r="O1920" s="12">
        <f t="shared" si="382"/>
        <v>0</v>
      </c>
      <c r="P1920" s="11" t="str">
        <f t="shared" si="383"/>
        <v>Low Cost per Unit</v>
      </c>
      <c r="Q1920" s="12">
        <f t="shared" si="384"/>
        <v>0</v>
      </c>
      <c r="R1920" s="12">
        <f t="shared" si="385"/>
        <v>6.5966999999999993</v>
      </c>
      <c r="S1920" s="12">
        <f t="shared" si="386"/>
        <v>0</v>
      </c>
      <c r="T1920" s="12">
        <f t="shared" si="387"/>
        <v>0</v>
      </c>
      <c r="U1920" s="12">
        <f t="shared" si="388"/>
        <v>0</v>
      </c>
      <c r="V1920" s="13" t="str">
        <f t="shared" ca="1" si="389"/>
        <v>Greater Than 8 Weeks Old</v>
      </c>
    </row>
    <row r="1921" spans="1:22" x14ac:dyDescent="0.45">
      <c r="A1921" s="2" t="s">
        <v>124</v>
      </c>
      <c r="B1921" s="5">
        <v>43693</v>
      </c>
      <c r="C1921" s="5" t="s">
        <v>369</v>
      </c>
      <c r="D1921" s="5" t="s">
        <v>372</v>
      </c>
      <c r="E1921" s="6">
        <v>2</v>
      </c>
      <c r="F1921" s="3">
        <v>78</v>
      </c>
      <c r="G1921" s="3">
        <v>18.899999999999999</v>
      </c>
      <c r="H1921" s="8">
        <f t="shared" si="377"/>
        <v>9.4499999999999993</v>
      </c>
      <c r="I1921" s="3">
        <v>59.1</v>
      </c>
      <c r="J1921" s="4">
        <v>0.76</v>
      </c>
      <c r="K1921" s="2" t="str">
        <f t="shared" si="378"/>
        <v>Friday</v>
      </c>
      <c r="L1921" s="5">
        <f t="shared" si="379"/>
        <v>43696</v>
      </c>
      <c r="M1921" s="2" t="str">
        <f t="shared" si="380"/>
        <v>Monday</v>
      </c>
      <c r="N1921" s="2" t="str">
        <f t="shared" si="381"/>
        <v>Monday</v>
      </c>
      <c r="O1921" s="12">
        <f t="shared" si="382"/>
        <v>0</v>
      </c>
      <c r="P1921" s="11" t="str">
        <f t="shared" si="383"/>
        <v>Low Cost per Unit</v>
      </c>
      <c r="Q1921" s="12">
        <f t="shared" si="384"/>
        <v>0</v>
      </c>
      <c r="R1921" s="12">
        <f t="shared" si="385"/>
        <v>2.34</v>
      </c>
      <c r="S1921" s="12">
        <f t="shared" si="386"/>
        <v>0</v>
      </c>
      <c r="T1921" s="12">
        <f t="shared" si="387"/>
        <v>0</v>
      </c>
      <c r="U1921" s="12">
        <f t="shared" si="388"/>
        <v>0</v>
      </c>
      <c r="V1921" s="13" t="str">
        <f t="shared" ca="1" si="389"/>
        <v>Greater Than 8 Weeks Old</v>
      </c>
    </row>
    <row r="1922" spans="1:22" x14ac:dyDescent="0.45">
      <c r="A1922" s="2" t="s">
        <v>284</v>
      </c>
      <c r="B1922" s="5">
        <v>43693</v>
      </c>
      <c r="C1922" s="5" t="s">
        <v>369</v>
      </c>
      <c r="D1922" s="5" t="s">
        <v>372</v>
      </c>
      <c r="E1922" s="6">
        <v>1</v>
      </c>
      <c r="F1922" s="3">
        <v>10.99</v>
      </c>
      <c r="G1922" s="3">
        <v>5.25</v>
      </c>
      <c r="H1922" s="8">
        <f t="shared" si="377"/>
        <v>5.25</v>
      </c>
      <c r="I1922" s="3">
        <v>5.74</v>
      </c>
      <c r="J1922" s="4">
        <v>0.52</v>
      </c>
      <c r="K1922" s="2" t="str">
        <f t="shared" si="378"/>
        <v>Friday</v>
      </c>
      <c r="L1922" s="5">
        <f t="shared" si="379"/>
        <v>43696</v>
      </c>
      <c r="M1922" s="2" t="str">
        <f t="shared" si="380"/>
        <v>Monday</v>
      </c>
      <c r="N1922" s="2" t="str">
        <f t="shared" si="381"/>
        <v>Monday</v>
      </c>
      <c r="O1922" s="12">
        <f t="shared" si="382"/>
        <v>0</v>
      </c>
      <c r="P1922" s="11" t="str">
        <f t="shared" si="383"/>
        <v>Low Cost per Unit</v>
      </c>
      <c r="Q1922" s="12">
        <f t="shared" si="384"/>
        <v>0</v>
      </c>
      <c r="R1922" s="12">
        <f t="shared" si="385"/>
        <v>0</v>
      </c>
      <c r="S1922" s="12">
        <f t="shared" si="386"/>
        <v>0</v>
      </c>
      <c r="T1922" s="12">
        <f t="shared" si="387"/>
        <v>0</v>
      </c>
      <c r="U1922" s="12">
        <f t="shared" si="388"/>
        <v>0</v>
      </c>
      <c r="V1922" s="13" t="str">
        <f t="shared" ca="1" si="389"/>
        <v>Greater Than 8 Weeks Old</v>
      </c>
    </row>
    <row r="1923" spans="1:22" x14ac:dyDescent="0.45">
      <c r="A1923" s="2" t="s">
        <v>180</v>
      </c>
      <c r="B1923" s="5">
        <v>43693</v>
      </c>
      <c r="C1923" s="5" t="s">
        <v>369</v>
      </c>
      <c r="D1923" s="5" t="s">
        <v>372</v>
      </c>
      <c r="E1923" s="6">
        <v>3</v>
      </c>
      <c r="F1923" s="3">
        <v>32.97</v>
      </c>
      <c r="G1923" s="3">
        <v>17.28</v>
      </c>
      <c r="H1923" s="8">
        <f t="shared" ref="H1923:H1986" si="390">G1923/E1923</f>
        <v>5.7600000000000007</v>
      </c>
      <c r="I1923" s="3">
        <v>15.69</v>
      </c>
      <c r="J1923" s="4">
        <v>0.48</v>
      </c>
      <c r="K1923" s="2" t="str">
        <f t="shared" ref="K1923:K1986" si="391">TEXT(B1923,"dddd")</f>
        <v>Friday</v>
      </c>
      <c r="L1923" s="5">
        <f t="shared" ref="L1923:L1986" si="392">B1923+3</f>
        <v>43696</v>
      </c>
      <c r="M1923" s="2" t="str">
        <f t="shared" ref="M1923:M1986" si="393">TEXT(L1923,"dddd")</f>
        <v>Monday</v>
      </c>
      <c r="N1923" s="2" t="str">
        <f t="shared" ref="N1923:N1986" si="394">IF(M1923="Sunday","Monday",M1923)</f>
        <v>Monday</v>
      </c>
      <c r="O1923" s="12">
        <f t="shared" ref="O1923:O1986" si="395">IF(TEXT(B1923,"dddd")="Tuesday",E1923*0.05,0)</f>
        <v>0</v>
      </c>
      <c r="P1923" s="11" t="str">
        <f t="shared" ref="P1923:P1986" si="396">IF(H1923&gt;AVERAGE(H:H),"High Cost per Unit","Low Cost per Unit")</f>
        <v>Low Cost per Unit</v>
      </c>
      <c r="Q1923" s="12">
        <f t="shared" ref="Q1923:Q1986" si="397">IF(D1923="Masks",F1923*0.1,0)</f>
        <v>0</v>
      </c>
      <c r="R1923" s="12">
        <f t="shared" ref="R1923:R1986" si="398">IF(E1923&gt;1,F1923*0.03,0)</f>
        <v>0.98909999999999998</v>
      </c>
      <c r="S1923" s="12">
        <f t="shared" ref="S1923:S1986" si="399">IF(D1923="Accessories",F1923*0.15,0)</f>
        <v>0</v>
      </c>
      <c r="T1923" s="12">
        <f t="shared" ref="T1923:T1986" si="400">IF(AND(K1923="Saturday",C1923="Fitness"),F1923*0.1,0)</f>
        <v>0</v>
      </c>
      <c r="U1923" s="12">
        <f t="shared" ref="U1923:U1986" si="401">IF(AND(K1923="Friday",C1923="Automotive"),F1923*0.2,0)</f>
        <v>0</v>
      </c>
      <c r="V1923" s="13" t="str">
        <f t="shared" ref="V1923:V1986" ca="1" si="402">IF(ABS(TODAY()-B1923)&gt;56,"Greater Than 8 Weeks Old","Less Than 8 Weeks Old")</f>
        <v>Greater Than 8 Weeks Old</v>
      </c>
    </row>
    <row r="1924" spans="1:22" x14ac:dyDescent="0.45">
      <c r="A1924" s="2" t="s">
        <v>199</v>
      </c>
      <c r="B1924" s="5">
        <v>43693</v>
      </c>
      <c r="C1924" s="5" t="s">
        <v>369</v>
      </c>
      <c r="D1924" s="5" t="s">
        <v>372</v>
      </c>
      <c r="E1924" s="6">
        <v>1</v>
      </c>
      <c r="F1924" s="3">
        <v>19</v>
      </c>
      <c r="G1924" s="3">
        <v>4.05</v>
      </c>
      <c r="H1924" s="8">
        <f t="shared" si="390"/>
        <v>4.05</v>
      </c>
      <c r="I1924" s="3">
        <v>14.95</v>
      </c>
      <c r="J1924" s="4">
        <v>0.79</v>
      </c>
      <c r="K1924" s="2" t="str">
        <f t="shared" si="391"/>
        <v>Friday</v>
      </c>
      <c r="L1924" s="5">
        <f t="shared" si="392"/>
        <v>43696</v>
      </c>
      <c r="M1924" s="2" t="str">
        <f t="shared" si="393"/>
        <v>Monday</v>
      </c>
      <c r="N1924" s="2" t="str">
        <f t="shared" si="394"/>
        <v>Monday</v>
      </c>
      <c r="O1924" s="12">
        <f t="shared" si="395"/>
        <v>0</v>
      </c>
      <c r="P1924" s="11" t="str">
        <f t="shared" si="396"/>
        <v>Low Cost per Unit</v>
      </c>
      <c r="Q1924" s="12">
        <f t="shared" si="397"/>
        <v>0</v>
      </c>
      <c r="R1924" s="12">
        <f t="shared" si="398"/>
        <v>0</v>
      </c>
      <c r="S1924" s="12">
        <f t="shared" si="399"/>
        <v>0</v>
      </c>
      <c r="T1924" s="12">
        <f t="shared" si="400"/>
        <v>0</v>
      </c>
      <c r="U1924" s="12">
        <f t="shared" si="401"/>
        <v>0</v>
      </c>
      <c r="V1924" s="13" t="str">
        <f t="shared" ca="1" si="402"/>
        <v>Greater Than 8 Weeks Old</v>
      </c>
    </row>
    <row r="1925" spans="1:22" x14ac:dyDescent="0.45">
      <c r="A1925" s="2" t="s">
        <v>311</v>
      </c>
      <c r="B1925" s="5">
        <v>43693</v>
      </c>
      <c r="C1925" s="5" t="s">
        <v>371</v>
      </c>
      <c r="D1925" s="5" t="s">
        <v>371</v>
      </c>
      <c r="E1925" s="6">
        <v>4</v>
      </c>
      <c r="F1925" s="3">
        <v>27.96</v>
      </c>
      <c r="G1925" s="3">
        <v>11.16</v>
      </c>
      <c r="H1925" s="8">
        <f t="shared" si="390"/>
        <v>2.79</v>
      </c>
      <c r="I1925" s="3">
        <v>16.8</v>
      </c>
      <c r="J1925" s="4">
        <v>0.6</v>
      </c>
      <c r="K1925" s="2" t="str">
        <f t="shared" si="391"/>
        <v>Friday</v>
      </c>
      <c r="L1925" s="5">
        <f t="shared" si="392"/>
        <v>43696</v>
      </c>
      <c r="M1925" s="2" t="str">
        <f t="shared" si="393"/>
        <v>Monday</v>
      </c>
      <c r="N1925" s="2" t="str">
        <f t="shared" si="394"/>
        <v>Monday</v>
      </c>
      <c r="O1925" s="12">
        <f t="shared" si="395"/>
        <v>0</v>
      </c>
      <c r="P1925" s="11" t="str">
        <f t="shared" si="396"/>
        <v>Low Cost per Unit</v>
      </c>
      <c r="Q1925" s="12">
        <f t="shared" si="397"/>
        <v>0</v>
      </c>
      <c r="R1925" s="12">
        <f t="shared" si="398"/>
        <v>0.83879999999999999</v>
      </c>
      <c r="S1925" s="12">
        <f t="shared" si="399"/>
        <v>0</v>
      </c>
      <c r="T1925" s="12">
        <f t="shared" si="400"/>
        <v>0</v>
      </c>
      <c r="U1925" s="12">
        <f t="shared" si="401"/>
        <v>0</v>
      </c>
      <c r="V1925" s="13" t="str">
        <f t="shared" ca="1" si="402"/>
        <v>Greater Than 8 Weeks Old</v>
      </c>
    </row>
    <row r="1926" spans="1:22" x14ac:dyDescent="0.45">
      <c r="A1926" s="2" t="s">
        <v>278</v>
      </c>
      <c r="B1926" s="5">
        <v>43693</v>
      </c>
      <c r="C1926" s="5" t="s">
        <v>369</v>
      </c>
      <c r="D1926" s="5" t="s">
        <v>394</v>
      </c>
      <c r="E1926" s="6">
        <v>1</v>
      </c>
      <c r="F1926" s="3">
        <v>32</v>
      </c>
      <c r="G1926" s="3">
        <v>12.57</v>
      </c>
      <c r="H1926" s="8">
        <f t="shared" si="390"/>
        <v>12.57</v>
      </c>
      <c r="I1926" s="3">
        <v>19.43</v>
      </c>
      <c r="J1926" s="4">
        <v>0.61</v>
      </c>
      <c r="K1926" s="2" t="str">
        <f t="shared" si="391"/>
        <v>Friday</v>
      </c>
      <c r="L1926" s="5">
        <f t="shared" si="392"/>
        <v>43696</v>
      </c>
      <c r="M1926" s="2" t="str">
        <f t="shared" si="393"/>
        <v>Monday</v>
      </c>
      <c r="N1926" s="2" t="str">
        <f t="shared" si="394"/>
        <v>Monday</v>
      </c>
      <c r="O1926" s="12">
        <f t="shared" si="395"/>
        <v>0</v>
      </c>
      <c r="P1926" s="11" t="str">
        <f t="shared" si="396"/>
        <v>Low Cost per Unit</v>
      </c>
      <c r="Q1926" s="12">
        <f t="shared" si="397"/>
        <v>0</v>
      </c>
      <c r="R1926" s="12">
        <f t="shared" si="398"/>
        <v>0</v>
      </c>
      <c r="S1926" s="12">
        <f t="shared" si="399"/>
        <v>0</v>
      </c>
      <c r="T1926" s="12">
        <f t="shared" si="400"/>
        <v>0</v>
      </c>
      <c r="U1926" s="12">
        <f t="shared" si="401"/>
        <v>0</v>
      </c>
      <c r="V1926" s="13" t="str">
        <f t="shared" ca="1" si="402"/>
        <v>Greater Than 8 Weeks Old</v>
      </c>
    </row>
    <row r="1927" spans="1:22" x14ac:dyDescent="0.45">
      <c r="A1927" s="2" t="s">
        <v>83</v>
      </c>
      <c r="B1927" s="5">
        <v>43693</v>
      </c>
      <c r="C1927" s="5" t="s">
        <v>383</v>
      </c>
      <c r="D1927" s="5" t="s">
        <v>398</v>
      </c>
      <c r="E1927" s="6">
        <v>1</v>
      </c>
      <c r="F1927" s="3">
        <v>5</v>
      </c>
      <c r="G1927" s="3">
        <v>1.44</v>
      </c>
      <c r="H1927" s="8">
        <f t="shared" si="390"/>
        <v>1.44</v>
      </c>
      <c r="I1927" s="3">
        <v>3.56</v>
      </c>
      <c r="J1927" s="4">
        <v>0.71</v>
      </c>
      <c r="K1927" s="2" t="str">
        <f t="shared" si="391"/>
        <v>Friday</v>
      </c>
      <c r="L1927" s="5">
        <f t="shared" si="392"/>
        <v>43696</v>
      </c>
      <c r="M1927" s="2" t="str">
        <f t="shared" si="393"/>
        <v>Monday</v>
      </c>
      <c r="N1927" s="2" t="str">
        <f t="shared" si="394"/>
        <v>Monday</v>
      </c>
      <c r="O1927" s="12">
        <f t="shared" si="395"/>
        <v>0</v>
      </c>
      <c r="P1927" s="11" t="str">
        <f t="shared" si="396"/>
        <v>Low Cost per Unit</v>
      </c>
      <c r="Q1927" s="12">
        <f t="shared" si="397"/>
        <v>0</v>
      </c>
      <c r="R1927" s="12">
        <f t="shared" si="398"/>
        <v>0</v>
      </c>
      <c r="S1927" s="12">
        <f t="shared" si="399"/>
        <v>0</v>
      </c>
      <c r="T1927" s="12">
        <f t="shared" si="400"/>
        <v>0</v>
      </c>
      <c r="U1927" s="12">
        <f t="shared" si="401"/>
        <v>0</v>
      </c>
      <c r="V1927" s="13" t="str">
        <f t="shared" ca="1" si="402"/>
        <v>Greater Than 8 Weeks Old</v>
      </c>
    </row>
    <row r="1928" spans="1:22" x14ac:dyDescent="0.45">
      <c r="A1928" s="2" t="s">
        <v>83</v>
      </c>
      <c r="B1928" s="5">
        <v>43693</v>
      </c>
      <c r="C1928" s="5" t="s">
        <v>383</v>
      </c>
      <c r="D1928" s="5" t="s">
        <v>398</v>
      </c>
      <c r="E1928" s="6">
        <v>2</v>
      </c>
      <c r="F1928" s="3">
        <v>18</v>
      </c>
      <c r="G1928" s="3">
        <v>5.76</v>
      </c>
      <c r="H1928" s="8">
        <f t="shared" si="390"/>
        <v>2.88</v>
      </c>
      <c r="I1928" s="3">
        <v>12.24</v>
      </c>
      <c r="J1928" s="4">
        <v>0.68</v>
      </c>
      <c r="K1928" s="2" t="str">
        <f t="shared" si="391"/>
        <v>Friday</v>
      </c>
      <c r="L1928" s="5">
        <f t="shared" si="392"/>
        <v>43696</v>
      </c>
      <c r="M1928" s="2" t="str">
        <f t="shared" si="393"/>
        <v>Monday</v>
      </c>
      <c r="N1928" s="2" t="str">
        <f t="shared" si="394"/>
        <v>Monday</v>
      </c>
      <c r="O1928" s="12">
        <f t="shared" si="395"/>
        <v>0</v>
      </c>
      <c r="P1928" s="11" t="str">
        <f t="shared" si="396"/>
        <v>Low Cost per Unit</v>
      </c>
      <c r="Q1928" s="12">
        <f t="shared" si="397"/>
        <v>0</v>
      </c>
      <c r="R1928" s="12">
        <f t="shared" si="398"/>
        <v>0.54</v>
      </c>
      <c r="S1928" s="12">
        <f t="shared" si="399"/>
        <v>0</v>
      </c>
      <c r="T1928" s="12">
        <f t="shared" si="400"/>
        <v>0</v>
      </c>
      <c r="U1928" s="12">
        <f t="shared" si="401"/>
        <v>0</v>
      </c>
      <c r="V1928" s="13" t="str">
        <f t="shared" ca="1" si="402"/>
        <v>Greater Than 8 Weeks Old</v>
      </c>
    </row>
    <row r="1929" spans="1:22" x14ac:dyDescent="0.45">
      <c r="A1929" s="2" t="s">
        <v>232</v>
      </c>
      <c r="B1929" s="5">
        <v>43693</v>
      </c>
      <c r="C1929" s="5" t="s">
        <v>383</v>
      </c>
      <c r="D1929" s="5" t="s">
        <v>398</v>
      </c>
      <c r="E1929" s="6">
        <v>7</v>
      </c>
      <c r="F1929" s="3">
        <v>209.93</v>
      </c>
      <c r="G1929" s="3">
        <v>111.51</v>
      </c>
      <c r="H1929" s="8">
        <f t="shared" si="390"/>
        <v>15.930000000000001</v>
      </c>
      <c r="I1929" s="3">
        <v>98.42</v>
      </c>
      <c r="J1929" s="4">
        <v>0.47</v>
      </c>
      <c r="K1929" s="2" t="str">
        <f t="shared" si="391"/>
        <v>Friday</v>
      </c>
      <c r="L1929" s="5">
        <f t="shared" si="392"/>
        <v>43696</v>
      </c>
      <c r="M1929" s="2" t="str">
        <f t="shared" si="393"/>
        <v>Monday</v>
      </c>
      <c r="N1929" s="2" t="str">
        <f t="shared" si="394"/>
        <v>Monday</v>
      </c>
      <c r="O1929" s="12">
        <f t="shared" si="395"/>
        <v>0</v>
      </c>
      <c r="P1929" s="11" t="str">
        <f t="shared" si="396"/>
        <v>Low Cost per Unit</v>
      </c>
      <c r="Q1929" s="12">
        <f t="shared" si="397"/>
        <v>0</v>
      </c>
      <c r="R1929" s="12">
        <f t="shared" si="398"/>
        <v>6.2979000000000003</v>
      </c>
      <c r="S1929" s="12">
        <f t="shared" si="399"/>
        <v>0</v>
      </c>
      <c r="T1929" s="12">
        <f t="shared" si="400"/>
        <v>0</v>
      </c>
      <c r="U1929" s="12">
        <f t="shared" si="401"/>
        <v>0</v>
      </c>
      <c r="V1929" s="13" t="str">
        <f t="shared" ca="1" si="402"/>
        <v>Greater Than 8 Weeks Old</v>
      </c>
    </row>
    <row r="1930" spans="1:22" x14ac:dyDescent="0.45">
      <c r="A1930" s="2" t="s">
        <v>279</v>
      </c>
      <c r="B1930" s="5">
        <v>43693</v>
      </c>
      <c r="C1930" s="5" t="s">
        <v>378</v>
      </c>
      <c r="D1930" s="5" t="s">
        <v>379</v>
      </c>
      <c r="E1930" s="6">
        <v>1</v>
      </c>
      <c r="F1930" s="3">
        <v>16</v>
      </c>
      <c r="G1930" s="3">
        <v>6.75</v>
      </c>
      <c r="H1930" s="8">
        <f t="shared" si="390"/>
        <v>6.75</v>
      </c>
      <c r="I1930" s="3">
        <v>9.25</v>
      </c>
      <c r="J1930" s="4">
        <v>0.57999999999999996</v>
      </c>
      <c r="K1930" s="2" t="str">
        <f t="shared" si="391"/>
        <v>Friday</v>
      </c>
      <c r="L1930" s="5">
        <f t="shared" si="392"/>
        <v>43696</v>
      </c>
      <c r="M1930" s="2" t="str">
        <f t="shared" si="393"/>
        <v>Monday</v>
      </c>
      <c r="N1930" s="2" t="str">
        <f t="shared" si="394"/>
        <v>Monday</v>
      </c>
      <c r="O1930" s="12">
        <f t="shared" si="395"/>
        <v>0</v>
      </c>
      <c r="P1930" s="11" t="str">
        <f t="shared" si="396"/>
        <v>Low Cost per Unit</v>
      </c>
      <c r="Q1930" s="12">
        <f t="shared" si="397"/>
        <v>0</v>
      </c>
      <c r="R1930" s="12">
        <f t="shared" si="398"/>
        <v>0</v>
      </c>
      <c r="S1930" s="12">
        <f t="shared" si="399"/>
        <v>0</v>
      </c>
      <c r="T1930" s="12">
        <f t="shared" si="400"/>
        <v>0</v>
      </c>
      <c r="U1930" s="12">
        <f t="shared" si="401"/>
        <v>0</v>
      </c>
      <c r="V1930" s="13" t="str">
        <f t="shared" ca="1" si="402"/>
        <v>Greater Than 8 Weeks Old</v>
      </c>
    </row>
    <row r="1931" spans="1:22" x14ac:dyDescent="0.45">
      <c r="A1931" s="2" t="s">
        <v>86</v>
      </c>
      <c r="B1931" s="5">
        <v>43693</v>
      </c>
      <c r="C1931" s="5" t="s">
        <v>383</v>
      </c>
      <c r="D1931" s="5" t="s">
        <v>398</v>
      </c>
      <c r="E1931" s="6">
        <v>1</v>
      </c>
      <c r="F1931" s="3">
        <v>42</v>
      </c>
      <c r="G1931" s="3">
        <v>12.38</v>
      </c>
      <c r="H1931" s="8">
        <f t="shared" si="390"/>
        <v>12.38</v>
      </c>
      <c r="I1931" s="3">
        <v>29.62</v>
      </c>
      <c r="J1931" s="4">
        <v>0.71</v>
      </c>
      <c r="K1931" s="2" t="str">
        <f t="shared" si="391"/>
        <v>Friday</v>
      </c>
      <c r="L1931" s="5">
        <f t="shared" si="392"/>
        <v>43696</v>
      </c>
      <c r="M1931" s="2" t="str">
        <f t="shared" si="393"/>
        <v>Monday</v>
      </c>
      <c r="N1931" s="2" t="str">
        <f t="shared" si="394"/>
        <v>Monday</v>
      </c>
      <c r="O1931" s="12">
        <f t="shared" si="395"/>
        <v>0</v>
      </c>
      <c r="P1931" s="11" t="str">
        <f t="shared" si="396"/>
        <v>Low Cost per Unit</v>
      </c>
      <c r="Q1931" s="12">
        <f t="shared" si="397"/>
        <v>0</v>
      </c>
      <c r="R1931" s="12">
        <f t="shared" si="398"/>
        <v>0</v>
      </c>
      <c r="S1931" s="12">
        <f t="shared" si="399"/>
        <v>0</v>
      </c>
      <c r="T1931" s="12">
        <f t="shared" si="400"/>
        <v>0</v>
      </c>
      <c r="U1931" s="12">
        <f t="shared" si="401"/>
        <v>0</v>
      </c>
      <c r="V1931" s="13" t="str">
        <f t="shared" ca="1" si="402"/>
        <v>Greater Than 8 Weeks Old</v>
      </c>
    </row>
    <row r="1932" spans="1:22" x14ac:dyDescent="0.45">
      <c r="A1932" s="2" t="s">
        <v>129</v>
      </c>
      <c r="B1932" s="5">
        <v>43693</v>
      </c>
      <c r="C1932" s="5" t="s">
        <v>383</v>
      </c>
      <c r="D1932" s="5" t="s">
        <v>398</v>
      </c>
      <c r="E1932" s="6">
        <v>2</v>
      </c>
      <c r="F1932" s="3">
        <v>32</v>
      </c>
      <c r="G1932" s="3">
        <v>9.76</v>
      </c>
      <c r="H1932" s="8">
        <f t="shared" si="390"/>
        <v>4.88</v>
      </c>
      <c r="I1932" s="3">
        <v>22.24</v>
      </c>
      <c r="J1932" s="4">
        <v>0.7</v>
      </c>
      <c r="K1932" s="2" t="str">
        <f t="shared" si="391"/>
        <v>Friday</v>
      </c>
      <c r="L1932" s="5">
        <f t="shared" si="392"/>
        <v>43696</v>
      </c>
      <c r="M1932" s="2" t="str">
        <f t="shared" si="393"/>
        <v>Monday</v>
      </c>
      <c r="N1932" s="2" t="str">
        <f t="shared" si="394"/>
        <v>Monday</v>
      </c>
      <c r="O1932" s="12">
        <f t="shared" si="395"/>
        <v>0</v>
      </c>
      <c r="P1932" s="11" t="str">
        <f t="shared" si="396"/>
        <v>Low Cost per Unit</v>
      </c>
      <c r="Q1932" s="12">
        <f t="shared" si="397"/>
        <v>0</v>
      </c>
      <c r="R1932" s="12">
        <f t="shared" si="398"/>
        <v>0.96</v>
      </c>
      <c r="S1932" s="12">
        <f t="shared" si="399"/>
        <v>0</v>
      </c>
      <c r="T1932" s="12">
        <f t="shared" si="400"/>
        <v>0</v>
      </c>
      <c r="U1932" s="12">
        <f t="shared" si="401"/>
        <v>0</v>
      </c>
      <c r="V1932" s="13" t="str">
        <f t="shared" ca="1" si="402"/>
        <v>Greater Than 8 Weeks Old</v>
      </c>
    </row>
    <row r="1933" spans="1:22" x14ac:dyDescent="0.45">
      <c r="A1933" s="2" t="s">
        <v>233</v>
      </c>
      <c r="B1933" s="5">
        <v>43693</v>
      </c>
      <c r="C1933" s="5" t="s">
        <v>383</v>
      </c>
      <c r="D1933" s="5" t="s">
        <v>384</v>
      </c>
      <c r="E1933" s="6">
        <v>5</v>
      </c>
      <c r="F1933" s="3">
        <v>40</v>
      </c>
      <c r="G1933" s="3">
        <v>18.54</v>
      </c>
      <c r="H1933" s="8">
        <f t="shared" si="390"/>
        <v>3.7079999999999997</v>
      </c>
      <c r="I1933" s="3">
        <v>21.46</v>
      </c>
      <c r="J1933" s="4">
        <v>0.54</v>
      </c>
      <c r="K1933" s="2" t="str">
        <f t="shared" si="391"/>
        <v>Friday</v>
      </c>
      <c r="L1933" s="5">
        <f t="shared" si="392"/>
        <v>43696</v>
      </c>
      <c r="M1933" s="2" t="str">
        <f t="shared" si="393"/>
        <v>Monday</v>
      </c>
      <c r="N1933" s="2" t="str">
        <f t="shared" si="394"/>
        <v>Monday</v>
      </c>
      <c r="O1933" s="12">
        <f t="shared" si="395"/>
        <v>0</v>
      </c>
      <c r="P1933" s="11" t="str">
        <f t="shared" si="396"/>
        <v>Low Cost per Unit</v>
      </c>
      <c r="Q1933" s="12">
        <f t="shared" si="397"/>
        <v>0</v>
      </c>
      <c r="R1933" s="12">
        <f t="shared" si="398"/>
        <v>1.2</v>
      </c>
      <c r="S1933" s="12">
        <f t="shared" si="399"/>
        <v>0</v>
      </c>
      <c r="T1933" s="12">
        <f t="shared" si="400"/>
        <v>0</v>
      </c>
      <c r="U1933" s="12">
        <f t="shared" si="401"/>
        <v>0</v>
      </c>
      <c r="V1933" s="13" t="str">
        <f t="shared" ca="1" si="402"/>
        <v>Greater Than 8 Weeks Old</v>
      </c>
    </row>
    <row r="1934" spans="1:22" x14ac:dyDescent="0.45">
      <c r="A1934" s="2" t="s">
        <v>87</v>
      </c>
      <c r="B1934" s="5">
        <v>43693</v>
      </c>
      <c r="C1934" s="5" t="s">
        <v>383</v>
      </c>
      <c r="D1934" s="5" t="s">
        <v>399</v>
      </c>
      <c r="E1934" s="6">
        <v>1</v>
      </c>
      <c r="F1934" s="3">
        <v>20</v>
      </c>
      <c r="G1934" s="3">
        <v>8.1999999999999993</v>
      </c>
      <c r="H1934" s="8">
        <f t="shared" si="390"/>
        <v>8.1999999999999993</v>
      </c>
      <c r="I1934" s="3">
        <v>11.8</v>
      </c>
      <c r="J1934" s="4">
        <v>0.59</v>
      </c>
      <c r="K1934" s="2" t="str">
        <f t="shared" si="391"/>
        <v>Friday</v>
      </c>
      <c r="L1934" s="5">
        <f t="shared" si="392"/>
        <v>43696</v>
      </c>
      <c r="M1934" s="2" t="str">
        <f t="shared" si="393"/>
        <v>Monday</v>
      </c>
      <c r="N1934" s="2" t="str">
        <f t="shared" si="394"/>
        <v>Monday</v>
      </c>
      <c r="O1934" s="12">
        <f t="shared" si="395"/>
        <v>0</v>
      </c>
      <c r="P1934" s="11" t="str">
        <f t="shared" si="396"/>
        <v>Low Cost per Unit</v>
      </c>
      <c r="Q1934" s="12">
        <f t="shared" si="397"/>
        <v>0</v>
      </c>
      <c r="R1934" s="12">
        <f t="shared" si="398"/>
        <v>0</v>
      </c>
      <c r="S1934" s="12">
        <f t="shared" si="399"/>
        <v>0</v>
      </c>
      <c r="T1934" s="12">
        <f t="shared" si="400"/>
        <v>0</v>
      </c>
      <c r="U1934" s="12">
        <f t="shared" si="401"/>
        <v>0</v>
      </c>
      <c r="V1934" s="13" t="str">
        <f t="shared" ca="1" si="402"/>
        <v>Greater Than 8 Weeks Old</v>
      </c>
    </row>
    <row r="1935" spans="1:22" x14ac:dyDescent="0.45">
      <c r="A1935" s="2" t="s">
        <v>265</v>
      </c>
      <c r="B1935" s="5">
        <v>43693</v>
      </c>
      <c r="C1935" s="5" t="s">
        <v>383</v>
      </c>
      <c r="D1935" s="5" t="s">
        <v>399</v>
      </c>
      <c r="E1935" s="6">
        <v>9</v>
      </c>
      <c r="F1935" s="3">
        <v>170.91</v>
      </c>
      <c r="G1935" s="3">
        <v>165.42</v>
      </c>
      <c r="H1935" s="8">
        <f t="shared" si="390"/>
        <v>18.38</v>
      </c>
      <c r="I1935" s="3">
        <v>5.49</v>
      </c>
      <c r="J1935" s="4">
        <v>0.03</v>
      </c>
      <c r="K1935" s="2" t="str">
        <f t="shared" si="391"/>
        <v>Friday</v>
      </c>
      <c r="L1935" s="5">
        <f t="shared" si="392"/>
        <v>43696</v>
      </c>
      <c r="M1935" s="2" t="str">
        <f t="shared" si="393"/>
        <v>Monday</v>
      </c>
      <c r="N1935" s="2" t="str">
        <f t="shared" si="394"/>
        <v>Monday</v>
      </c>
      <c r="O1935" s="12">
        <f t="shared" si="395"/>
        <v>0</v>
      </c>
      <c r="P1935" s="11" t="str">
        <f t="shared" si="396"/>
        <v>High Cost per Unit</v>
      </c>
      <c r="Q1935" s="12">
        <f t="shared" si="397"/>
        <v>0</v>
      </c>
      <c r="R1935" s="12">
        <f t="shared" si="398"/>
        <v>5.1273</v>
      </c>
      <c r="S1935" s="12">
        <f t="shared" si="399"/>
        <v>0</v>
      </c>
      <c r="T1935" s="12">
        <f t="shared" si="400"/>
        <v>0</v>
      </c>
      <c r="U1935" s="12">
        <f t="shared" si="401"/>
        <v>0</v>
      </c>
      <c r="V1935" s="13" t="str">
        <f t="shared" ca="1" si="402"/>
        <v>Greater Than 8 Weeks Old</v>
      </c>
    </row>
    <row r="1936" spans="1:22" x14ac:dyDescent="0.45">
      <c r="A1936" s="2" t="s">
        <v>88</v>
      </c>
      <c r="B1936" s="5">
        <v>43693</v>
      </c>
      <c r="C1936" s="5" t="s">
        <v>376</v>
      </c>
      <c r="D1936" s="5" t="s">
        <v>377</v>
      </c>
      <c r="E1936" s="6">
        <v>2</v>
      </c>
      <c r="F1936" s="3">
        <v>90</v>
      </c>
      <c r="G1936" s="3">
        <v>32.64</v>
      </c>
      <c r="H1936" s="8">
        <f t="shared" si="390"/>
        <v>16.32</v>
      </c>
      <c r="I1936" s="3">
        <v>57.36</v>
      </c>
      <c r="J1936" s="4">
        <v>0.64</v>
      </c>
      <c r="K1936" s="2" t="str">
        <f t="shared" si="391"/>
        <v>Friday</v>
      </c>
      <c r="L1936" s="5">
        <f t="shared" si="392"/>
        <v>43696</v>
      </c>
      <c r="M1936" s="2" t="str">
        <f t="shared" si="393"/>
        <v>Monday</v>
      </c>
      <c r="N1936" s="2" t="str">
        <f t="shared" si="394"/>
        <v>Monday</v>
      </c>
      <c r="O1936" s="12">
        <f t="shared" si="395"/>
        <v>0</v>
      </c>
      <c r="P1936" s="11" t="str">
        <f t="shared" si="396"/>
        <v>Low Cost per Unit</v>
      </c>
      <c r="Q1936" s="12">
        <f t="shared" si="397"/>
        <v>0</v>
      </c>
      <c r="R1936" s="12">
        <f t="shared" si="398"/>
        <v>2.6999999999999997</v>
      </c>
      <c r="S1936" s="12">
        <f t="shared" si="399"/>
        <v>0</v>
      </c>
      <c r="T1936" s="12">
        <f t="shared" si="400"/>
        <v>0</v>
      </c>
      <c r="U1936" s="12">
        <f t="shared" si="401"/>
        <v>18</v>
      </c>
      <c r="V1936" s="13" t="str">
        <f t="shared" ca="1" si="402"/>
        <v>Greater Than 8 Weeks Old</v>
      </c>
    </row>
    <row r="1937" spans="1:22" x14ac:dyDescent="0.45">
      <c r="A1937" s="2" t="s">
        <v>89</v>
      </c>
      <c r="B1937" s="5">
        <v>43693</v>
      </c>
      <c r="C1937" s="5" t="s">
        <v>386</v>
      </c>
      <c r="D1937" s="5" t="s">
        <v>387</v>
      </c>
      <c r="E1937" s="6">
        <v>2</v>
      </c>
      <c r="F1937" s="3">
        <v>198</v>
      </c>
      <c r="G1937" s="3">
        <v>74.84</v>
      </c>
      <c r="H1937" s="8">
        <f t="shared" si="390"/>
        <v>37.42</v>
      </c>
      <c r="I1937" s="3">
        <v>123.16</v>
      </c>
      <c r="J1937" s="4">
        <v>0.62</v>
      </c>
      <c r="K1937" s="2" t="str">
        <f t="shared" si="391"/>
        <v>Friday</v>
      </c>
      <c r="L1937" s="5">
        <f t="shared" si="392"/>
        <v>43696</v>
      </c>
      <c r="M1937" s="2" t="str">
        <f t="shared" si="393"/>
        <v>Monday</v>
      </c>
      <c r="N1937" s="2" t="str">
        <f t="shared" si="394"/>
        <v>Monday</v>
      </c>
      <c r="O1937" s="12">
        <f t="shared" si="395"/>
        <v>0</v>
      </c>
      <c r="P1937" s="11" t="str">
        <f t="shared" si="396"/>
        <v>High Cost per Unit</v>
      </c>
      <c r="Q1937" s="12">
        <f t="shared" si="397"/>
        <v>0</v>
      </c>
      <c r="R1937" s="12">
        <f t="shared" si="398"/>
        <v>5.9399999999999995</v>
      </c>
      <c r="S1937" s="12">
        <f t="shared" si="399"/>
        <v>0</v>
      </c>
      <c r="T1937" s="12">
        <f t="shared" si="400"/>
        <v>0</v>
      </c>
      <c r="U1937" s="12">
        <f t="shared" si="401"/>
        <v>0</v>
      </c>
      <c r="V1937" s="13" t="str">
        <f t="shared" ca="1" si="402"/>
        <v>Greater Than 8 Weeks Old</v>
      </c>
    </row>
    <row r="1938" spans="1:22" x14ac:dyDescent="0.45">
      <c r="A1938" s="2" t="s">
        <v>313</v>
      </c>
      <c r="B1938" s="5">
        <v>43693</v>
      </c>
      <c r="C1938" s="5" t="s">
        <v>371</v>
      </c>
      <c r="D1938" s="5" t="s">
        <v>371</v>
      </c>
      <c r="E1938" s="6">
        <v>7</v>
      </c>
      <c r="F1938" s="3">
        <v>83.93</v>
      </c>
      <c r="G1938" s="3">
        <v>41.65</v>
      </c>
      <c r="H1938" s="8">
        <f t="shared" si="390"/>
        <v>5.95</v>
      </c>
      <c r="I1938" s="3">
        <v>42.28</v>
      </c>
      <c r="J1938" s="4">
        <v>0.5</v>
      </c>
      <c r="K1938" s="2" t="str">
        <f t="shared" si="391"/>
        <v>Friday</v>
      </c>
      <c r="L1938" s="5">
        <f t="shared" si="392"/>
        <v>43696</v>
      </c>
      <c r="M1938" s="2" t="str">
        <f t="shared" si="393"/>
        <v>Monday</v>
      </c>
      <c r="N1938" s="2" t="str">
        <f t="shared" si="394"/>
        <v>Monday</v>
      </c>
      <c r="O1938" s="12">
        <f t="shared" si="395"/>
        <v>0</v>
      </c>
      <c r="P1938" s="11" t="str">
        <f t="shared" si="396"/>
        <v>Low Cost per Unit</v>
      </c>
      <c r="Q1938" s="12">
        <f t="shared" si="397"/>
        <v>0</v>
      </c>
      <c r="R1938" s="12">
        <f t="shared" si="398"/>
        <v>2.5179</v>
      </c>
      <c r="S1938" s="12">
        <f t="shared" si="399"/>
        <v>0</v>
      </c>
      <c r="T1938" s="12">
        <f t="shared" si="400"/>
        <v>0</v>
      </c>
      <c r="U1938" s="12">
        <f t="shared" si="401"/>
        <v>0</v>
      </c>
      <c r="V1938" s="13" t="str">
        <f t="shared" ca="1" si="402"/>
        <v>Greater Than 8 Weeks Old</v>
      </c>
    </row>
    <row r="1939" spans="1:22" x14ac:dyDescent="0.45">
      <c r="A1939" s="2" t="s">
        <v>285</v>
      </c>
      <c r="B1939" s="5">
        <v>43693</v>
      </c>
      <c r="C1939" s="5" t="s">
        <v>383</v>
      </c>
      <c r="D1939" s="5" t="s">
        <v>398</v>
      </c>
      <c r="E1939" s="6">
        <v>1</v>
      </c>
      <c r="F1939" s="3">
        <v>59</v>
      </c>
      <c r="G1939" s="3">
        <v>28.87</v>
      </c>
      <c r="H1939" s="8">
        <f t="shared" si="390"/>
        <v>28.87</v>
      </c>
      <c r="I1939" s="3">
        <v>30.13</v>
      </c>
      <c r="J1939" s="4">
        <v>0.51</v>
      </c>
      <c r="K1939" s="2" t="str">
        <f t="shared" si="391"/>
        <v>Friday</v>
      </c>
      <c r="L1939" s="5">
        <f t="shared" si="392"/>
        <v>43696</v>
      </c>
      <c r="M1939" s="2" t="str">
        <f t="shared" si="393"/>
        <v>Monday</v>
      </c>
      <c r="N1939" s="2" t="str">
        <f t="shared" si="394"/>
        <v>Monday</v>
      </c>
      <c r="O1939" s="12">
        <f t="shared" si="395"/>
        <v>0</v>
      </c>
      <c r="P1939" s="11" t="str">
        <f t="shared" si="396"/>
        <v>High Cost per Unit</v>
      </c>
      <c r="Q1939" s="12">
        <f t="shared" si="397"/>
        <v>0</v>
      </c>
      <c r="R1939" s="12">
        <f t="shared" si="398"/>
        <v>0</v>
      </c>
      <c r="S1939" s="12">
        <f t="shared" si="399"/>
        <v>0</v>
      </c>
      <c r="T1939" s="12">
        <f t="shared" si="400"/>
        <v>0</v>
      </c>
      <c r="U1939" s="12">
        <f t="shared" si="401"/>
        <v>0</v>
      </c>
      <c r="V1939" s="13" t="str">
        <f t="shared" ca="1" si="402"/>
        <v>Greater Than 8 Weeks Old</v>
      </c>
    </row>
    <row r="1940" spans="1:22" x14ac:dyDescent="0.45">
      <c r="A1940" s="2" t="s">
        <v>234</v>
      </c>
      <c r="B1940" s="5">
        <v>43693</v>
      </c>
      <c r="C1940" s="5" t="s">
        <v>369</v>
      </c>
      <c r="D1940" s="5" t="s">
        <v>372</v>
      </c>
      <c r="E1940" s="6">
        <v>3</v>
      </c>
      <c r="F1940" s="3">
        <v>105</v>
      </c>
      <c r="G1940" s="3">
        <v>26.91</v>
      </c>
      <c r="H1940" s="8">
        <f t="shared" si="390"/>
        <v>8.9700000000000006</v>
      </c>
      <c r="I1940" s="3">
        <v>78.09</v>
      </c>
      <c r="J1940" s="4">
        <v>0.74</v>
      </c>
      <c r="K1940" s="2" t="str">
        <f t="shared" si="391"/>
        <v>Friday</v>
      </c>
      <c r="L1940" s="5">
        <f t="shared" si="392"/>
        <v>43696</v>
      </c>
      <c r="M1940" s="2" t="str">
        <f t="shared" si="393"/>
        <v>Monday</v>
      </c>
      <c r="N1940" s="2" t="str">
        <f t="shared" si="394"/>
        <v>Monday</v>
      </c>
      <c r="O1940" s="12">
        <f t="shared" si="395"/>
        <v>0</v>
      </c>
      <c r="P1940" s="11" t="str">
        <f t="shared" si="396"/>
        <v>Low Cost per Unit</v>
      </c>
      <c r="Q1940" s="12">
        <f t="shared" si="397"/>
        <v>0</v>
      </c>
      <c r="R1940" s="12">
        <f t="shared" si="398"/>
        <v>3.15</v>
      </c>
      <c r="S1940" s="12">
        <f t="shared" si="399"/>
        <v>0</v>
      </c>
      <c r="T1940" s="12">
        <f t="shared" si="400"/>
        <v>0</v>
      </c>
      <c r="U1940" s="12">
        <f t="shared" si="401"/>
        <v>0</v>
      </c>
      <c r="V1940" s="13" t="str">
        <f t="shared" ca="1" si="402"/>
        <v>Greater Than 8 Weeks Old</v>
      </c>
    </row>
    <row r="1941" spans="1:22" x14ac:dyDescent="0.45">
      <c r="A1941" s="2" t="s">
        <v>90</v>
      </c>
      <c r="B1941" s="5">
        <v>43693</v>
      </c>
      <c r="C1941" s="5" t="s">
        <v>378</v>
      </c>
      <c r="D1941" s="5" t="s">
        <v>379</v>
      </c>
      <c r="E1941" s="6">
        <v>6</v>
      </c>
      <c r="F1941" s="3">
        <v>594</v>
      </c>
      <c r="G1941" s="3">
        <v>215.82</v>
      </c>
      <c r="H1941" s="8">
        <f t="shared" si="390"/>
        <v>35.97</v>
      </c>
      <c r="I1941" s="3">
        <v>378.18</v>
      </c>
      <c r="J1941" s="4">
        <v>0.64</v>
      </c>
      <c r="K1941" s="2" t="str">
        <f t="shared" si="391"/>
        <v>Friday</v>
      </c>
      <c r="L1941" s="5">
        <f t="shared" si="392"/>
        <v>43696</v>
      </c>
      <c r="M1941" s="2" t="str">
        <f t="shared" si="393"/>
        <v>Monday</v>
      </c>
      <c r="N1941" s="2" t="str">
        <f t="shared" si="394"/>
        <v>Monday</v>
      </c>
      <c r="O1941" s="12">
        <f t="shared" si="395"/>
        <v>0</v>
      </c>
      <c r="P1941" s="11" t="str">
        <f t="shared" si="396"/>
        <v>High Cost per Unit</v>
      </c>
      <c r="Q1941" s="12">
        <f t="shared" si="397"/>
        <v>0</v>
      </c>
      <c r="R1941" s="12">
        <f t="shared" si="398"/>
        <v>17.82</v>
      </c>
      <c r="S1941" s="12">
        <f t="shared" si="399"/>
        <v>0</v>
      </c>
      <c r="T1941" s="12">
        <f t="shared" si="400"/>
        <v>0</v>
      </c>
      <c r="U1941" s="12">
        <f t="shared" si="401"/>
        <v>0</v>
      </c>
      <c r="V1941" s="13" t="str">
        <f t="shared" ca="1" si="402"/>
        <v>Greater Than 8 Weeks Old</v>
      </c>
    </row>
    <row r="1942" spans="1:22" x14ac:dyDescent="0.45">
      <c r="A1942" s="2" t="s">
        <v>143</v>
      </c>
      <c r="B1942" s="5">
        <v>43693</v>
      </c>
      <c r="C1942" s="5" t="s">
        <v>386</v>
      </c>
      <c r="D1942" s="5" t="s">
        <v>395</v>
      </c>
      <c r="E1942" s="6">
        <v>1</v>
      </c>
      <c r="F1942" s="3">
        <v>29</v>
      </c>
      <c r="G1942" s="3">
        <v>10.77</v>
      </c>
      <c r="H1942" s="8">
        <f t="shared" si="390"/>
        <v>10.77</v>
      </c>
      <c r="I1942" s="3">
        <v>18.23</v>
      </c>
      <c r="J1942" s="4">
        <v>0.63</v>
      </c>
      <c r="K1942" s="2" t="str">
        <f t="shared" si="391"/>
        <v>Friday</v>
      </c>
      <c r="L1942" s="5">
        <f t="shared" si="392"/>
        <v>43696</v>
      </c>
      <c r="M1942" s="2" t="str">
        <f t="shared" si="393"/>
        <v>Monday</v>
      </c>
      <c r="N1942" s="2" t="str">
        <f t="shared" si="394"/>
        <v>Monday</v>
      </c>
      <c r="O1942" s="12">
        <f t="shared" si="395"/>
        <v>0</v>
      </c>
      <c r="P1942" s="11" t="str">
        <f t="shared" si="396"/>
        <v>Low Cost per Unit</v>
      </c>
      <c r="Q1942" s="12">
        <f t="shared" si="397"/>
        <v>0</v>
      </c>
      <c r="R1942" s="12">
        <f t="shared" si="398"/>
        <v>0</v>
      </c>
      <c r="S1942" s="12">
        <f t="shared" si="399"/>
        <v>0</v>
      </c>
      <c r="T1942" s="12">
        <f t="shared" si="400"/>
        <v>0</v>
      </c>
      <c r="U1942" s="12">
        <f t="shared" si="401"/>
        <v>0</v>
      </c>
      <c r="V1942" s="13" t="str">
        <f t="shared" ca="1" si="402"/>
        <v>Greater Than 8 Weeks Old</v>
      </c>
    </row>
    <row r="1943" spans="1:22" x14ac:dyDescent="0.45">
      <c r="A1943" s="2" t="s">
        <v>318</v>
      </c>
      <c r="B1943" s="5">
        <v>43693</v>
      </c>
      <c r="C1943" s="5" t="s">
        <v>371</v>
      </c>
      <c r="D1943" s="5" t="s">
        <v>371</v>
      </c>
      <c r="E1943" s="6">
        <v>1</v>
      </c>
      <c r="F1943" s="3">
        <v>18.989999999999998</v>
      </c>
      <c r="G1943" s="3">
        <v>15</v>
      </c>
      <c r="H1943" s="8">
        <f t="shared" si="390"/>
        <v>15</v>
      </c>
      <c r="I1943" s="3">
        <v>3.99</v>
      </c>
      <c r="J1943" s="4">
        <v>0.21</v>
      </c>
      <c r="K1943" s="2" t="str">
        <f t="shared" si="391"/>
        <v>Friday</v>
      </c>
      <c r="L1943" s="5">
        <f t="shared" si="392"/>
        <v>43696</v>
      </c>
      <c r="M1943" s="2" t="str">
        <f t="shared" si="393"/>
        <v>Monday</v>
      </c>
      <c r="N1943" s="2" t="str">
        <f t="shared" si="394"/>
        <v>Monday</v>
      </c>
      <c r="O1943" s="12">
        <f t="shared" si="395"/>
        <v>0</v>
      </c>
      <c r="P1943" s="11" t="str">
        <f t="shared" si="396"/>
        <v>Low Cost per Unit</v>
      </c>
      <c r="Q1943" s="12">
        <f t="shared" si="397"/>
        <v>0</v>
      </c>
      <c r="R1943" s="12">
        <f t="shared" si="398"/>
        <v>0</v>
      </c>
      <c r="S1943" s="12">
        <f t="shared" si="399"/>
        <v>0</v>
      </c>
      <c r="T1943" s="12">
        <f t="shared" si="400"/>
        <v>0</v>
      </c>
      <c r="U1943" s="12">
        <f t="shared" si="401"/>
        <v>0</v>
      </c>
      <c r="V1943" s="13" t="str">
        <f t="shared" ca="1" si="402"/>
        <v>Greater Than 8 Weeks Old</v>
      </c>
    </row>
    <row r="1944" spans="1:22" x14ac:dyDescent="0.45">
      <c r="A1944" s="2" t="s">
        <v>315</v>
      </c>
      <c r="B1944" s="5">
        <v>43693</v>
      </c>
      <c r="C1944" s="5" t="s">
        <v>371</v>
      </c>
      <c r="D1944" s="5" t="s">
        <v>371</v>
      </c>
      <c r="E1944" s="6">
        <v>1</v>
      </c>
      <c r="F1944" s="3">
        <v>18.989999999999998</v>
      </c>
      <c r="G1944" s="3">
        <v>15</v>
      </c>
      <c r="H1944" s="8">
        <f t="shared" si="390"/>
        <v>15</v>
      </c>
      <c r="I1944" s="3">
        <v>3.99</v>
      </c>
      <c r="J1944" s="4">
        <v>0.21</v>
      </c>
      <c r="K1944" s="2" t="str">
        <f t="shared" si="391"/>
        <v>Friday</v>
      </c>
      <c r="L1944" s="5">
        <f t="shared" si="392"/>
        <v>43696</v>
      </c>
      <c r="M1944" s="2" t="str">
        <f t="shared" si="393"/>
        <v>Monday</v>
      </c>
      <c r="N1944" s="2" t="str">
        <f t="shared" si="394"/>
        <v>Monday</v>
      </c>
      <c r="O1944" s="12">
        <f t="shared" si="395"/>
        <v>0</v>
      </c>
      <c r="P1944" s="11" t="str">
        <f t="shared" si="396"/>
        <v>Low Cost per Unit</v>
      </c>
      <c r="Q1944" s="12">
        <f t="shared" si="397"/>
        <v>0</v>
      </c>
      <c r="R1944" s="12">
        <f t="shared" si="398"/>
        <v>0</v>
      </c>
      <c r="S1944" s="12">
        <f t="shared" si="399"/>
        <v>0</v>
      </c>
      <c r="T1944" s="12">
        <f t="shared" si="400"/>
        <v>0</v>
      </c>
      <c r="U1944" s="12">
        <f t="shared" si="401"/>
        <v>0</v>
      </c>
      <c r="V1944" s="13" t="str">
        <f t="shared" ca="1" si="402"/>
        <v>Greater Than 8 Weeks Old</v>
      </c>
    </row>
    <row r="1945" spans="1:22" x14ac:dyDescent="0.45">
      <c r="A1945" s="2" t="s">
        <v>280</v>
      </c>
      <c r="B1945" s="5">
        <v>43693</v>
      </c>
      <c r="C1945" s="5" t="s">
        <v>390</v>
      </c>
      <c r="D1945" s="5" t="s">
        <v>391</v>
      </c>
      <c r="E1945" s="6">
        <v>1</v>
      </c>
      <c r="F1945" s="3">
        <v>189</v>
      </c>
      <c r="G1945" s="3">
        <v>92</v>
      </c>
      <c r="H1945" s="8">
        <f t="shared" si="390"/>
        <v>92</v>
      </c>
      <c r="I1945" s="3">
        <v>97</v>
      </c>
      <c r="J1945" s="4">
        <v>0.51</v>
      </c>
      <c r="K1945" s="2" t="str">
        <f t="shared" si="391"/>
        <v>Friday</v>
      </c>
      <c r="L1945" s="5">
        <f t="shared" si="392"/>
        <v>43696</v>
      </c>
      <c r="M1945" s="2" t="str">
        <f t="shared" si="393"/>
        <v>Monday</v>
      </c>
      <c r="N1945" s="2" t="str">
        <f t="shared" si="394"/>
        <v>Monday</v>
      </c>
      <c r="O1945" s="12">
        <f t="shared" si="395"/>
        <v>0</v>
      </c>
      <c r="P1945" s="11" t="str">
        <f t="shared" si="396"/>
        <v>High Cost per Unit</v>
      </c>
      <c r="Q1945" s="12">
        <f t="shared" si="397"/>
        <v>0</v>
      </c>
      <c r="R1945" s="12">
        <f t="shared" si="398"/>
        <v>0</v>
      </c>
      <c r="S1945" s="12">
        <f t="shared" si="399"/>
        <v>0</v>
      </c>
      <c r="T1945" s="12">
        <f t="shared" si="400"/>
        <v>0</v>
      </c>
      <c r="U1945" s="12">
        <f t="shared" si="401"/>
        <v>0</v>
      </c>
      <c r="V1945" s="13" t="str">
        <f t="shared" ca="1" si="402"/>
        <v>Greater Than 8 Weeks Old</v>
      </c>
    </row>
    <row r="1946" spans="1:22" x14ac:dyDescent="0.45">
      <c r="A1946" s="2" t="s">
        <v>266</v>
      </c>
      <c r="B1946" s="5">
        <v>43693</v>
      </c>
      <c r="C1946" s="5" t="s">
        <v>378</v>
      </c>
      <c r="D1946" s="5" t="s">
        <v>397</v>
      </c>
      <c r="E1946" s="6">
        <v>1</v>
      </c>
      <c r="F1946" s="3">
        <v>69</v>
      </c>
      <c r="G1946" s="3">
        <v>30</v>
      </c>
      <c r="H1946" s="8">
        <f t="shared" si="390"/>
        <v>30</v>
      </c>
      <c r="I1946" s="3">
        <v>39</v>
      </c>
      <c r="J1946" s="4">
        <v>0.56999999999999995</v>
      </c>
      <c r="K1946" s="2" t="str">
        <f t="shared" si="391"/>
        <v>Friday</v>
      </c>
      <c r="L1946" s="5">
        <f t="shared" si="392"/>
        <v>43696</v>
      </c>
      <c r="M1946" s="2" t="str">
        <f t="shared" si="393"/>
        <v>Monday</v>
      </c>
      <c r="N1946" s="2" t="str">
        <f t="shared" si="394"/>
        <v>Monday</v>
      </c>
      <c r="O1946" s="12">
        <f t="shared" si="395"/>
        <v>0</v>
      </c>
      <c r="P1946" s="11" t="str">
        <f t="shared" si="396"/>
        <v>High Cost per Unit</v>
      </c>
      <c r="Q1946" s="12">
        <f t="shared" si="397"/>
        <v>0</v>
      </c>
      <c r="R1946" s="12">
        <f t="shared" si="398"/>
        <v>0</v>
      </c>
      <c r="S1946" s="12">
        <f t="shared" si="399"/>
        <v>0</v>
      </c>
      <c r="T1946" s="12">
        <f t="shared" si="400"/>
        <v>0</v>
      </c>
      <c r="U1946" s="12">
        <f t="shared" si="401"/>
        <v>0</v>
      </c>
      <c r="V1946" s="13" t="str">
        <f t="shared" ca="1" si="402"/>
        <v>Greater Than 8 Weeks Old</v>
      </c>
    </row>
    <row r="1947" spans="1:22" x14ac:dyDescent="0.45">
      <c r="A1947" s="2" t="s">
        <v>289</v>
      </c>
      <c r="B1947" s="5">
        <v>43693</v>
      </c>
      <c r="C1947" s="5" t="s">
        <v>378</v>
      </c>
      <c r="D1947" s="5" t="s">
        <v>397</v>
      </c>
      <c r="E1947" s="6">
        <v>1</v>
      </c>
      <c r="F1947" s="3">
        <v>69</v>
      </c>
      <c r="G1947" s="3">
        <v>30</v>
      </c>
      <c r="H1947" s="8">
        <f t="shared" si="390"/>
        <v>30</v>
      </c>
      <c r="I1947" s="3">
        <v>39</v>
      </c>
      <c r="J1947" s="4">
        <v>0.56999999999999995</v>
      </c>
      <c r="K1947" s="2" t="str">
        <f t="shared" si="391"/>
        <v>Friday</v>
      </c>
      <c r="L1947" s="5">
        <f t="shared" si="392"/>
        <v>43696</v>
      </c>
      <c r="M1947" s="2" t="str">
        <f t="shared" si="393"/>
        <v>Monday</v>
      </c>
      <c r="N1947" s="2" t="str">
        <f t="shared" si="394"/>
        <v>Monday</v>
      </c>
      <c r="O1947" s="12">
        <f t="shared" si="395"/>
        <v>0</v>
      </c>
      <c r="P1947" s="11" t="str">
        <f t="shared" si="396"/>
        <v>High Cost per Unit</v>
      </c>
      <c r="Q1947" s="12">
        <f t="shared" si="397"/>
        <v>0</v>
      </c>
      <c r="R1947" s="12">
        <f t="shared" si="398"/>
        <v>0</v>
      </c>
      <c r="S1947" s="12">
        <f t="shared" si="399"/>
        <v>0</v>
      </c>
      <c r="T1947" s="12">
        <f t="shared" si="400"/>
        <v>0</v>
      </c>
      <c r="U1947" s="12">
        <f t="shared" si="401"/>
        <v>0</v>
      </c>
      <c r="V1947" s="13" t="str">
        <f t="shared" ca="1" si="402"/>
        <v>Greater Than 8 Weeks Old</v>
      </c>
    </row>
    <row r="1948" spans="1:22" x14ac:dyDescent="0.45">
      <c r="A1948" s="2" t="s">
        <v>236</v>
      </c>
      <c r="B1948" s="5">
        <v>43694</v>
      </c>
      <c r="C1948" s="5" t="s">
        <v>367</v>
      </c>
      <c r="D1948" s="5" t="s">
        <v>368</v>
      </c>
      <c r="E1948" s="6">
        <v>1</v>
      </c>
      <c r="F1948" s="3">
        <v>55</v>
      </c>
      <c r="G1948" s="3">
        <v>17.649999999999999</v>
      </c>
      <c r="H1948" s="8">
        <f t="shared" si="390"/>
        <v>17.649999999999999</v>
      </c>
      <c r="I1948" s="3">
        <v>37.35</v>
      </c>
      <c r="J1948" s="4">
        <v>0.68</v>
      </c>
      <c r="K1948" s="2" t="str">
        <f t="shared" si="391"/>
        <v>Saturday</v>
      </c>
      <c r="L1948" s="5">
        <f t="shared" si="392"/>
        <v>43697</v>
      </c>
      <c r="M1948" s="2" t="str">
        <f t="shared" si="393"/>
        <v>Tuesday</v>
      </c>
      <c r="N1948" s="2" t="str">
        <f t="shared" si="394"/>
        <v>Tuesday</v>
      </c>
      <c r="O1948" s="12">
        <f t="shared" si="395"/>
        <v>0</v>
      </c>
      <c r="P1948" s="11" t="str">
        <f t="shared" si="396"/>
        <v>High Cost per Unit</v>
      </c>
      <c r="Q1948" s="12">
        <f t="shared" si="397"/>
        <v>5.5</v>
      </c>
      <c r="R1948" s="12">
        <f t="shared" si="398"/>
        <v>0</v>
      </c>
      <c r="S1948" s="12">
        <f t="shared" si="399"/>
        <v>0</v>
      </c>
      <c r="T1948" s="12">
        <f t="shared" si="400"/>
        <v>0</v>
      </c>
      <c r="U1948" s="12">
        <f t="shared" si="401"/>
        <v>0</v>
      </c>
      <c r="V1948" s="13" t="str">
        <f t="shared" ca="1" si="402"/>
        <v>Greater Than 8 Weeks Old</v>
      </c>
    </row>
    <row r="1949" spans="1:22" x14ac:dyDescent="0.45">
      <c r="A1949" s="2" t="s">
        <v>91</v>
      </c>
      <c r="B1949" s="5">
        <v>43694</v>
      </c>
      <c r="C1949" s="5" t="s">
        <v>367</v>
      </c>
      <c r="D1949" s="5" t="s">
        <v>368</v>
      </c>
      <c r="E1949" s="6">
        <v>1</v>
      </c>
      <c r="F1949" s="3">
        <v>55</v>
      </c>
      <c r="G1949" s="3">
        <v>12.65</v>
      </c>
      <c r="H1949" s="8">
        <f t="shared" si="390"/>
        <v>12.65</v>
      </c>
      <c r="I1949" s="3">
        <v>42.35</v>
      </c>
      <c r="J1949" s="4">
        <v>0.77</v>
      </c>
      <c r="K1949" s="2" t="str">
        <f t="shared" si="391"/>
        <v>Saturday</v>
      </c>
      <c r="L1949" s="5">
        <f t="shared" si="392"/>
        <v>43697</v>
      </c>
      <c r="M1949" s="2" t="str">
        <f t="shared" si="393"/>
        <v>Tuesday</v>
      </c>
      <c r="N1949" s="2" t="str">
        <f t="shared" si="394"/>
        <v>Tuesday</v>
      </c>
      <c r="O1949" s="12">
        <f t="shared" si="395"/>
        <v>0</v>
      </c>
      <c r="P1949" s="11" t="str">
        <f t="shared" si="396"/>
        <v>Low Cost per Unit</v>
      </c>
      <c r="Q1949" s="12">
        <f t="shared" si="397"/>
        <v>5.5</v>
      </c>
      <c r="R1949" s="12">
        <f t="shared" si="398"/>
        <v>0</v>
      </c>
      <c r="S1949" s="12">
        <f t="shared" si="399"/>
        <v>0</v>
      </c>
      <c r="T1949" s="12">
        <f t="shared" si="400"/>
        <v>0</v>
      </c>
      <c r="U1949" s="12">
        <f t="shared" si="401"/>
        <v>0</v>
      </c>
      <c r="V1949" s="13" t="str">
        <f t="shared" ca="1" si="402"/>
        <v>Greater Than 8 Weeks Old</v>
      </c>
    </row>
    <row r="1950" spans="1:22" x14ac:dyDescent="0.45">
      <c r="A1950" s="2" t="s">
        <v>92</v>
      </c>
      <c r="B1950" s="5">
        <v>43694</v>
      </c>
      <c r="C1950" s="5" t="s">
        <v>367</v>
      </c>
      <c r="D1950" s="5" t="s">
        <v>368</v>
      </c>
      <c r="E1950" s="6">
        <v>1</v>
      </c>
      <c r="F1950" s="3">
        <v>59</v>
      </c>
      <c r="G1950" s="3">
        <v>20.3</v>
      </c>
      <c r="H1950" s="8">
        <f t="shared" si="390"/>
        <v>20.3</v>
      </c>
      <c r="I1950" s="3">
        <v>38.700000000000003</v>
      </c>
      <c r="J1950" s="4">
        <v>0.66</v>
      </c>
      <c r="K1950" s="2" t="str">
        <f t="shared" si="391"/>
        <v>Saturday</v>
      </c>
      <c r="L1950" s="5">
        <f t="shared" si="392"/>
        <v>43697</v>
      </c>
      <c r="M1950" s="2" t="str">
        <f t="shared" si="393"/>
        <v>Tuesday</v>
      </c>
      <c r="N1950" s="2" t="str">
        <f t="shared" si="394"/>
        <v>Tuesday</v>
      </c>
      <c r="O1950" s="12">
        <f t="shared" si="395"/>
        <v>0</v>
      </c>
      <c r="P1950" s="11" t="str">
        <f t="shared" si="396"/>
        <v>High Cost per Unit</v>
      </c>
      <c r="Q1950" s="12">
        <f t="shared" si="397"/>
        <v>5.9</v>
      </c>
      <c r="R1950" s="12">
        <f t="shared" si="398"/>
        <v>0</v>
      </c>
      <c r="S1950" s="12">
        <f t="shared" si="399"/>
        <v>0</v>
      </c>
      <c r="T1950" s="12">
        <f t="shared" si="400"/>
        <v>0</v>
      </c>
      <c r="U1950" s="12">
        <f t="shared" si="401"/>
        <v>0</v>
      </c>
      <c r="V1950" s="13" t="str">
        <f t="shared" ca="1" si="402"/>
        <v>Greater Than 8 Weeks Old</v>
      </c>
    </row>
    <row r="1951" spans="1:22" x14ac:dyDescent="0.45">
      <c r="A1951" s="2" t="s">
        <v>145</v>
      </c>
      <c r="B1951" s="5">
        <v>43694</v>
      </c>
      <c r="C1951" s="5" t="s">
        <v>367</v>
      </c>
      <c r="D1951" s="5" t="s">
        <v>368</v>
      </c>
      <c r="E1951" s="6">
        <v>3</v>
      </c>
      <c r="F1951" s="3">
        <v>177</v>
      </c>
      <c r="G1951" s="3">
        <v>67.95</v>
      </c>
      <c r="H1951" s="8">
        <f t="shared" si="390"/>
        <v>22.650000000000002</v>
      </c>
      <c r="I1951" s="3">
        <v>109.05</v>
      </c>
      <c r="J1951" s="4">
        <v>0.62</v>
      </c>
      <c r="K1951" s="2" t="str">
        <f t="shared" si="391"/>
        <v>Saturday</v>
      </c>
      <c r="L1951" s="5">
        <f t="shared" si="392"/>
        <v>43697</v>
      </c>
      <c r="M1951" s="2" t="str">
        <f t="shared" si="393"/>
        <v>Tuesday</v>
      </c>
      <c r="N1951" s="2" t="str">
        <f t="shared" si="394"/>
        <v>Tuesday</v>
      </c>
      <c r="O1951" s="12">
        <f t="shared" si="395"/>
        <v>0</v>
      </c>
      <c r="P1951" s="11" t="str">
        <f t="shared" si="396"/>
        <v>High Cost per Unit</v>
      </c>
      <c r="Q1951" s="12">
        <f t="shared" si="397"/>
        <v>17.7</v>
      </c>
      <c r="R1951" s="12">
        <f t="shared" si="398"/>
        <v>5.31</v>
      </c>
      <c r="S1951" s="12">
        <f t="shared" si="399"/>
        <v>0</v>
      </c>
      <c r="T1951" s="12">
        <f t="shared" si="400"/>
        <v>0</v>
      </c>
      <c r="U1951" s="12">
        <f t="shared" si="401"/>
        <v>0</v>
      </c>
      <c r="V1951" s="13" t="str">
        <f t="shared" ca="1" si="402"/>
        <v>Greater Than 8 Weeks Old</v>
      </c>
    </row>
    <row r="1952" spans="1:22" x14ac:dyDescent="0.45">
      <c r="A1952" s="2" t="s">
        <v>290</v>
      </c>
      <c r="B1952" s="5">
        <v>43694</v>
      </c>
      <c r="C1952" s="5" t="s">
        <v>367</v>
      </c>
      <c r="D1952" s="5" t="s">
        <v>368</v>
      </c>
      <c r="E1952" s="6">
        <v>1</v>
      </c>
      <c r="F1952" s="3">
        <v>55</v>
      </c>
      <c r="G1952" s="3">
        <v>21.26</v>
      </c>
      <c r="H1952" s="8">
        <f t="shared" si="390"/>
        <v>21.26</v>
      </c>
      <c r="I1952" s="3">
        <v>33.74</v>
      </c>
      <c r="J1952" s="4">
        <v>0.61</v>
      </c>
      <c r="K1952" s="2" t="str">
        <f t="shared" si="391"/>
        <v>Saturday</v>
      </c>
      <c r="L1952" s="5">
        <f t="shared" si="392"/>
        <v>43697</v>
      </c>
      <c r="M1952" s="2" t="str">
        <f t="shared" si="393"/>
        <v>Tuesday</v>
      </c>
      <c r="N1952" s="2" t="str">
        <f t="shared" si="394"/>
        <v>Tuesday</v>
      </c>
      <c r="O1952" s="12">
        <f t="shared" si="395"/>
        <v>0</v>
      </c>
      <c r="P1952" s="11" t="str">
        <f t="shared" si="396"/>
        <v>High Cost per Unit</v>
      </c>
      <c r="Q1952" s="12">
        <f t="shared" si="397"/>
        <v>5.5</v>
      </c>
      <c r="R1952" s="12">
        <f t="shared" si="398"/>
        <v>0</v>
      </c>
      <c r="S1952" s="12">
        <f t="shared" si="399"/>
        <v>0</v>
      </c>
      <c r="T1952" s="12">
        <f t="shared" si="400"/>
        <v>0</v>
      </c>
      <c r="U1952" s="12">
        <f t="shared" si="401"/>
        <v>0</v>
      </c>
      <c r="V1952" s="13" t="str">
        <f t="shared" ca="1" si="402"/>
        <v>Greater Than 8 Weeks Old</v>
      </c>
    </row>
    <row r="1953" spans="1:22" x14ac:dyDescent="0.45">
      <c r="A1953" s="2" t="s">
        <v>7</v>
      </c>
      <c r="B1953" s="5">
        <v>43694</v>
      </c>
      <c r="C1953" s="5" t="s">
        <v>367</v>
      </c>
      <c r="D1953" s="5" t="s">
        <v>368</v>
      </c>
      <c r="E1953" s="6">
        <v>2</v>
      </c>
      <c r="F1953" s="3">
        <v>118</v>
      </c>
      <c r="G1953" s="3">
        <v>46.04</v>
      </c>
      <c r="H1953" s="8">
        <f t="shared" si="390"/>
        <v>23.02</v>
      </c>
      <c r="I1953" s="3">
        <v>71.959999999999994</v>
      </c>
      <c r="J1953" s="4">
        <v>0.61</v>
      </c>
      <c r="K1953" s="2" t="str">
        <f t="shared" si="391"/>
        <v>Saturday</v>
      </c>
      <c r="L1953" s="5">
        <f t="shared" si="392"/>
        <v>43697</v>
      </c>
      <c r="M1953" s="2" t="str">
        <f t="shared" si="393"/>
        <v>Tuesday</v>
      </c>
      <c r="N1953" s="2" t="str">
        <f t="shared" si="394"/>
        <v>Tuesday</v>
      </c>
      <c r="O1953" s="12">
        <f t="shared" si="395"/>
        <v>0</v>
      </c>
      <c r="P1953" s="11" t="str">
        <f t="shared" si="396"/>
        <v>High Cost per Unit</v>
      </c>
      <c r="Q1953" s="12">
        <f t="shared" si="397"/>
        <v>11.8</v>
      </c>
      <c r="R1953" s="12">
        <f t="shared" si="398"/>
        <v>3.54</v>
      </c>
      <c r="S1953" s="12">
        <f t="shared" si="399"/>
        <v>0</v>
      </c>
      <c r="T1953" s="12">
        <f t="shared" si="400"/>
        <v>0</v>
      </c>
      <c r="U1953" s="12">
        <f t="shared" si="401"/>
        <v>0</v>
      </c>
      <c r="V1953" s="13" t="str">
        <f t="shared" ca="1" si="402"/>
        <v>Greater Than 8 Weeks Old</v>
      </c>
    </row>
    <row r="1954" spans="1:22" x14ac:dyDescent="0.45">
      <c r="A1954" s="2" t="s">
        <v>147</v>
      </c>
      <c r="B1954" s="5">
        <v>43694</v>
      </c>
      <c r="C1954" s="5" t="s">
        <v>367</v>
      </c>
      <c r="D1954" s="5" t="s">
        <v>368</v>
      </c>
      <c r="E1954" s="6">
        <v>1</v>
      </c>
      <c r="F1954" s="3">
        <v>79</v>
      </c>
      <c r="G1954" s="3">
        <v>19.940000000000001</v>
      </c>
      <c r="H1954" s="8">
        <f t="shared" si="390"/>
        <v>19.940000000000001</v>
      </c>
      <c r="I1954" s="3">
        <v>59.06</v>
      </c>
      <c r="J1954" s="4">
        <v>0.75</v>
      </c>
      <c r="K1954" s="2" t="str">
        <f t="shared" si="391"/>
        <v>Saturday</v>
      </c>
      <c r="L1954" s="5">
        <f t="shared" si="392"/>
        <v>43697</v>
      </c>
      <c r="M1954" s="2" t="str">
        <f t="shared" si="393"/>
        <v>Tuesday</v>
      </c>
      <c r="N1954" s="2" t="str">
        <f t="shared" si="394"/>
        <v>Tuesday</v>
      </c>
      <c r="O1954" s="12">
        <f t="shared" si="395"/>
        <v>0</v>
      </c>
      <c r="P1954" s="11" t="str">
        <f t="shared" si="396"/>
        <v>High Cost per Unit</v>
      </c>
      <c r="Q1954" s="12">
        <f t="shared" si="397"/>
        <v>7.9</v>
      </c>
      <c r="R1954" s="12">
        <f t="shared" si="398"/>
        <v>0</v>
      </c>
      <c r="S1954" s="12">
        <f t="shared" si="399"/>
        <v>0</v>
      </c>
      <c r="T1954" s="12">
        <f t="shared" si="400"/>
        <v>0</v>
      </c>
      <c r="U1954" s="12">
        <f t="shared" si="401"/>
        <v>0</v>
      </c>
      <c r="V1954" s="13" t="str">
        <f t="shared" ca="1" si="402"/>
        <v>Greater Than 8 Weeks Old</v>
      </c>
    </row>
    <row r="1955" spans="1:22" x14ac:dyDescent="0.45">
      <c r="A1955" s="2" t="s">
        <v>95</v>
      </c>
      <c r="B1955" s="5">
        <v>43694</v>
      </c>
      <c r="C1955" s="5" t="s">
        <v>367</v>
      </c>
      <c r="D1955" s="5" t="s">
        <v>368</v>
      </c>
      <c r="E1955" s="6">
        <v>1</v>
      </c>
      <c r="F1955" s="3">
        <v>89</v>
      </c>
      <c r="G1955" s="3">
        <v>32.520000000000003</v>
      </c>
      <c r="H1955" s="8">
        <f t="shared" si="390"/>
        <v>32.520000000000003</v>
      </c>
      <c r="I1955" s="3">
        <v>56.48</v>
      </c>
      <c r="J1955" s="4">
        <v>0.63</v>
      </c>
      <c r="K1955" s="2" t="str">
        <f t="shared" si="391"/>
        <v>Saturday</v>
      </c>
      <c r="L1955" s="5">
        <f t="shared" si="392"/>
        <v>43697</v>
      </c>
      <c r="M1955" s="2" t="str">
        <f t="shared" si="393"/>
        <v>Tuesday</v>
      </c>
      <c r="N1955" s="2" t="str">
        <f t="shared" si="394"/>
        <v>Tuesday</v>
      </c>
      <c r="O1955" s="12">
        <f t="shared" si="395"/>
        <v>0</v>
      </c>
      <c r="P1955" s="11" t="str">
        <f t="shared" si="396"/>
        <v>High Cost per Unit</v>
      </c>
      <c r="Q1955" s="12">
        <f t="shared" si="397"/>
        <v>8.9</v>
      </c>
      <c r="R1955" s="12">
        <f t="shared" si="398"/>
        <v>0</v>
      </c>
      <c r="S1955" s="12">
        <f t="shared" si="399"/>
        <v>0</v>
      </c>
      <c r="T1955" s="12">
        <f t="shared" si="400"/>
        <v>0</v>
      </c>
      <c r="U1955" s="12">
        <f t="shared" si="401"/>
        <v>0</v>
      </c>
      <c r="V1955" s="13" t="str">
        <f t="shared" ca="1" si="402"/>
        <v>Greater Than 8 Weeks Old</v>
      </c>
    </row>
    <row r="1956" spans="1:22" x14ac:dyDescent="0.45">
      <c r="A1956" s="2" t="s">
        <v>268</v>
      </c>
      <c r="B1956" s="5">
        <v>43694</v>
      </c>
      <c r="C1956" s="5" t="s">
        <v>367</v>
      </c>
      <c r="D1956" s="5" t="s">
        <v>368</v>
      </c>
      <c r="E1956" s="6">
        <v>1</v>
      </c>
      <c r="F1956" s="3">
        <v>85</v>
      </c>
      <c r="G1956" s="3">
        <v>30.01</v>
      </c>
      <c r="H1956" s="8">
        <f t="shared" si="390"/>
        <v>30.01</v>
      </c>
      <c r="I1956" s="3">
        <v>54.99</v>
      </c>
      <c r="J1956" s="4">
        <v>0.65</v>
      </c>
      <c r="K1956" s="2" t="str">
        <f t="shared" si="391"/>
        <v>Saturday</v>
      </c>
      <c r="L1956" s="5">
        <f t="shared" si="392"/>
        <v>43697</v>
      </c>
      <c r="M1956" s="2" t="str">
        <f t="shared" si="393"/>
        <v>Tuesday</v>
      </c>
      <c r="N1956" s="2" t="str">
        <f t="shared" si="394"/>
        <v>Tuesday</v>
      </c>
      <c r="O1956" s="12">
        <f t="shared" si="395"/>
        <v>0</v>
      </c>
      <c r="P1956" s="11" t="str">
        <f t="shared" si="396"/>
        <v>High Cost per Unit</v>
      </c>
      <c r="Q1956" s="12">
        <f t="shared" si="397"/>
        <v>8.5</v>
      </c>
      <c r="R1956" s="12">
        <f t="shared" si="398"/>
        <v>0</v>
      </c>
      <c r="S1956" s="12">
        <f t="shared" si="399"/>
        <v>0</v>
      </c>
      <c r="T1956" s="12">
        <f t="shared" si="400"/>
        <v>0</v>
      </c>
      <c r="U1956" s="12">
        <f t="shared" si="401"/>
        <v>0</v>
      </c>
      <c r="V1956" s="13" t="str">
        <f t="shared" ca="1" si="402"/>
        <v>Greater Than 8 Weeks Old</v>
      </c>
    </row>
    <row r="1957" spans="1:22" x14ac:dyDescent="0.45">
      <c r="A1957" s="2" t="s">
        <v>286</v>
      </c>
      <c r="B1957" s="5">
        <v>43694</v>
      </c>
      <c r="C1957" s="5" t="s">
        <v>367</v>
      </c>
      <c r="D1957" s="5" t="s">
        <v>368</v>
      </c>
      <c r="E1957" s="6">
        <v>1</v>
      </c>
      <c r="F1957" s="3">
        <v>75</v>
      </c>
      <c r="G1957" s="3">
        <v>16.2</v>
      </c>
      <c r="H1957" s="8">
        <f t="shared" si="390"/>
        <v>16.2</v>
      </c>
      <c r="I1957" s="3">
        <v>58.8</v>
      </c>
      <c r="J1957" s="4">
        <v>0.78</v>
      </c>
      <c r="K1957" s="2" t="str">
        <f t="shared" si="391"/>
        <v>Saturday</v>
      </c>
      <c r="L1957" s="5">
        <f t="shared" si="392"/>
        <v>43697</v>
      </c>
      <c r="M1957" s="2" t="str">
        <f t="shared" si="393"/>
        <v>Tuesday</v>
      </c>
      <c r="N1957" s="2" t="str">
        <f t="shared" si="394"/>
        <v>Tuesday</v>
      </c>
      <c r="O1957" s="12">
        <f t="shared" si="395"/>
        <v>0</v>
      </c>
      <c r="P1957" s="11" t="str">
        <f t="shared" si="396"/>
        <v>Low Cost per Unit</v>
      </c>
      <c r="Q1957" s="12">
        <f t="shared" si="397"/>
        <v>7.5</v>
      </c>
      <c r="R1957" s="12">
        <f t="shared" si="398"/>
        <v>0</v>
      </c>
      <c r="S1957" s="12">
        <f t="shared" si="399"/>
        <v>0</v>
      </c>
      <c r="T1957" s="12">
        <f t="shared" si="400"/>
        <v>0</v>
      </c>
      <c r="U1957" s="12">
        <f t="shared" si="401"/>
        <v>0</v>
      </c>
      <c r="V1957" s="13" t="str">
        <f t="shared" ca="1" si="402"/>
        <v>Greater Than 8 Weeks Old</v>
      </c>
    </row>
    <row r="1958" spans="1:22" x14ac:dyDescent="0.45">
      <c r="A1958" s="2" t="s">
        <v>201</v>
      </c>
      <c r="B1958" s="5">
        <v>43694</v>
      </c>
      <c r="C1958" s="5" t="s">
        <v>367</v>
      </c>
      <c r="D1958" s="5" t="s">
        <v>368</v>
      </c>
      <c r="E1958" s="6">
        <v>1</v>
      </c>
      <c r="F1958" s="3">
        <v>65</v>
      </c>
      <c r="G1958" s="3">
        <v>19</v>
      </c>
      <c r="H1958" s="8">
        <f t="shared" si="390"/>
        <v>19</v>
      </c>
      <c r="I1958" s="3">
        <v>46</v>
      </c>
      <c r="J1958" s="4">
        <v>0.71</v>
      </c>
      <c r="K1958" s="2" t="str">
        <f t="shared" si="391"/>
        <v>Saturday</v>
      </c>
      <c r="L1958" s="5">
        <f t="shared" si="392"/>
        <v>43697</v>
      </c>
      <c r="M1958" s="2" t="str">
        <f t="shared" si="393"/>
        <v>Tuesday</v>
      </c>
      <c r="N1958" s="2" t="str">
        <f t="shared" si="394"/>
        <v>Tuesday</v>
      </c>
      <c r="O1958" s="12">
        <f t="shared" si="395"/>
        <v>0</v>
      </c>
      <c r="P1958" s="11" t="str">
        <f t="shared" si="396"/>
        <v>High Cost per Unit</v>
      </c>
      <c r="Q1958" s="12">
        <f t="shared" si="397"/>
        <v>6.5</v>
      </c>
      <c r="R1958" s="12">
        <f t="shared" si="398"/>
        <v>0</v>
      </c>
      <c r="S1958" s="12">
        <f t="shared" si="399"/>
        <v>0</v>
      </c>
      <c r="T1958" s="12">
        <f t="shared" si="400"/>
        <v>0</v>
      </c>
      <c r="U1958" s="12">
        <f t="shared" si="401"/>
        <v>0</v>
      </c>
      <c r="V1958" s="13" t="str">
        <f t="shared" ca="1" si="402"/>
        <v>Greater Than 8 Weeks Old</v>
      </c>
    </row>
    <row r="1959" spans="1:22" x14ac:dyDescent="0.45">
      <c r="A1959" s="2" t="s">
        <v>134</v>
      </c>
      <c r="B1959" s="5">
        <v>43694</v>
      </c>
      <c r="C1959" s="5" t="s">
        <v>367</v>
      </c>
      <c r="D1959" s="5" t="s">
        <v>368</v>
      </c>
      <c r="E1959" s="6">
        <v>1</v>
      </c>
      <c r="F1959" s="3">
        <v>57</v>
      </c>
      <c r="G1959" s="3">
        <v>19.93</v>
      </c>
      <c r="H1959" s="8">
        <f t="shared" si="390"/>
        <v>19.93</v>
      </c>
      <c r="I1959" s="3">
        <v>37.07</v>
      </c>
      <c r="J1959" s="4">
        <v>0.65</v>
      </c>
      <c r="K1959" s="2" t="str">
        <f t="shared" si="391"/>
        <v>Saturday</v>
      </c>
      <c r="L1959" s="5">
        <f t="shared" si="392"/>
        <v>43697</v>
      </c>
      <c r="M1959" s="2" t="str">
        <f t="shared" si="393"/>
        <v>Tuesday</v>
      </c>
      <c r="N1959" s="2" t="str">
        <f t="shared" si="394"/>
        <v>Tuesday</v>
      </c>
      <c r="O1959" s="12">
        <f t="shared" si="395"/>
        <v>0</v>
      </c>
      <c r="P1959" s="11" t="str">
        <f t="shared" si="396"/>
        <v>High Cost per Unit</v>
      </c>
      <c r="Q1959" s="12">
        <f t="shared" si="397"/>
        <v>5.7</v>
      </c>
      <c r="R1959" s="12">
        <f t="shared" si="398"/>
        <v>0</v>
      </c>
      <c r="S1959" s="12">
        <f t="shared" si="399"/>
        <v>0</v>
      </c>
      <c r="T1959" s="12">
        <f t="shared" si="400"/>
        <v>0</v>
      </c>
      <c r="U1959" s="12">
        <f t="shared" si="401"/>
        <v>0</v>
      </c>
      <c r="V1959" s="13" t="str">
        <f t="shared" ca="1" si="402"/>
        <v>Greater Than 8 Weeks Old</v>
      </c>
    </row>
    <row r="1960" spans="1:22" x14ac:dyDescent="0.45">
      <c r="A1960" s="2" t="s">
        <v>183</v>
      </c>
      <c r="B1960" s="5">
        <v>43694</v>
      </c>
      <c r="C1960" s="5" t="s">
        <v>367</v>
      </c>
      <c r="D1960" s="5" t="s">
        <v>368</v>
      </c>
      <c r="E1960" s="6">
        <v>1</v>
      </c>
      <c r="F1960" s="3">
        <v>59</v>
      </c>
      <c r="G1960" s="3">
        <v>18.75</v>
      </c>
      <c r="H1960" s="8">
        <f t="shared" si="390"/>
        <v>18.75</v>
      </c>
      <c r="I1960" s="3">
        <v>40.25</v>
      </c>
      <c r="J1960" s="4">
        <v>0.68</v>
      </c>
      <c r="K1960" s="2" t="str">
        <f t="shared" si="391"/>
        <v>Saturday</v>
      </c>
      <c r="L1960" s="5">
        <f t="shared" si="392"/>
        <v>43697</v>
      </c>
      <c r="M1960" s="2" t="str">
        <f t="shared" si="393"/>
        <v>Tuesday</v>
      </c>
      <c r="N1960" s="2" t="str">
        <f t="shared" si="394"/>
        <v>Tuesday</v>
      </c>
      <c r="O1960" s="12">
        <f t="shared" si="395"/>
        <v>0</v>
      </c>
      <c r="P1960" s="11" t="str">
        <f t="shared" si="396"/>
        <v>High Cost per Unit</v>
      </c>
      <c r="Q1960" s="12">
        <f t="shared" si="397"/>
        <v>5.9</v>
      </c>
      <c r="R1960" s="12">
        <f t="shared" si="398"/>
        <v>0</v>
      </c>
      <c r="S1960" s="12">
        <f t="shared" si="399"/>
        <v>0</v>
      </c>
      <c r="T1960" s="12">
        <f t="shared" si="400"/>
        <v>0</v>
      </c>
      <c r="U1960" s="12">
        <f t="shared" si="401"/>
        <v>0</v>
      </c>
      <c r="V1960" s="13" t="str">
        <f t="shared" ca="1" si="402"/>
        <v>Greater Than 8 Weeks Old</v>
      </c>
    </row>
    <row r="1961" spans="1:22" x14ac:dyDescent="0.45">
      <c r="A1961" s="2" t="s">
        <v>209</v>
      </c>
      <c r="B1961" s="5">
        <v>43694</v>
      </c>
      <c r="C1961" s="5" t="s">
        <v>369</v>
      </c>
      <c r="D1961" s="5" t="s">
        <v>370</v>
      </c>
      <c r="E1961" s="6">
        <v>15</v>
      </c>
      <c r="F1961" s="3">
        <v>735</v>
      </c>
      <c r="G1961" s="3">
        <v>412.5</v>
      </c>
      <c r="H1961" s="8">
        <f t="shared" si="390"/>
        <v>27.5</v>
      </c>
      <c r="I1961" s="3">
        <v>322.5</v>
      </c>
      <c r="J1961" s="4">
        <v>0.44</v>
      </c>
      <c r="K1961" s="2" t="str">
        <f t="shared" si="391"/>
        <v>Saturday</v>
      </c>
      <c r="L1961" s="5">
        <f t="shared" si="392"/>
        <v>43697</v>
      </c>
      <c r="M1961" s="2" t="str">
        <f t="shared" si="393"/>
        <v>Tuesday</v>
      </c>
      <c r="N1961" s="2" t="str">
        <f t="shared" si="394"/>
        <v>Tuesday</v>
      </c>
      <c r="O1961" s="12">
        <f t="shared" si="395"/>
        <v>0</v>
      </c>
      <c r="P1961" s="11" t="str">
        <f t="shared" si="396"/>
        <v>High Cost per Unit</v>
      </c>
      <c r="Q1961" s="12">
        <f t="shared" si="397"/>
        <v>0</v>
      </c>
      <c r="R1961" s="12">
        <f t="shared" si="398"/>
        <v>22.05</v>
      </c>
      <c r="S1961" s="12">
        <f t="shared" si="399"/>
        <v>0</v>
      </c>
      <c r="T1961" s="12">
        <f t="shared" si="400"/>
        <v>73.5</v>
      </c>
      <c r="U1961" s="12">
        <f t="shared" si="401"/>
        <v>0</v>
      </c>
      <c r="V1961" s="13" t="str">
        <f t="shared" ca="1" si="402"/>
        <v>Greater Than 8 Weeks Old</v>
      </c>
    </row>
    <row r="1962" spans="1:22" x14ac:dyDescent="0.45">
      <c r="A1962" s="2" t="s">
        <v>295</v>
      </c>
      <c r="B1962" s="5">
        <v>43694</v>
      </c>
      <c r="C1962" s="5" t="s">
        <v>371</v>
      </c>
      <c r="D1962" s="5" t="s">
        <v>371</v>
      </c>
      <c r="E1962" s="6">
        <v>3</v>
      </c>
      <c r="F1962" s="3">
        <v>20.97</v>
      </c>
      <c r="G1962" s="3">
        <v>13.41</v>
      </c>
      <c r="H1962" s="8">
        <f t="shared" si="390"/>
        <v>4.47</v>
      </c>
      <c r="I1962" s="3">
        <v>7.56</v>
      </c>
      <c r="J1962" s="4">
        <v>0.36</v>
      </c>
      <c r="K1962" s="2" t="str">
        <f t="shared" si="391"/>
        <v>Saturday</v>
      </c>
      <c r="L1962" s="5">
        <f t="shared" si="392"/>
        <v>43697</v>
      </c>
      <c r="M1962" s="2" t="str">
        <f t="shared" si="393"/>
        <v>Tuesday</v>
      </c>
      <c r="N1962" s="2" t="str">
        <f t="shared" si="394"/>
        <v>Tuesday</v>
      </c>
      <c r="O1962" s="12">
        <f t="shared" si="395"/>
        <v>0</v>
      </c>
      <c r="P1962" s="11" t="str">
        <f t="shared" si="396"/>
        <v>Low Cost per Unit</v>
      </c>
      <c r="Q1962" s="12">
        <f t="shared" si="397"/>
        <v>0</v>
      </c>
      <c r="R1962" s="12">
        <f t="shared" si="398"/>
        <v>0.62909999999999999</v>
      </c>
      <c r="S1962" s="12">
        <f t="shared" si="399"/>
        <v>0</v>
      </c>
      <c r="T1962" s="12">
        <f t="shared" si="400"/>
        <v>0</v>
      </c>
      <c r="U1962" s="12">
        <f t="shared" si="401"/>
        <v>0</v>
      </c>
      <c r="V1962" s="13" t="str">
        <f t="shared" ca="1" si="402"/>
        <v>Greater Than 8 Weeks Old</v>
      </c>
    </row>
    <row r="1963" spans="1:22" x14ac:dyDescent="0.45">
      <c r="A1963" s="2" t="s">
        <v>213</v>
      </c>
      <c r="B1963" s="5">
        <v>43694</v>
      </c>
      <c r="C1963" s="5" t="s">
        <v>369</v>
      </c>
      <c r="D1963" s="5" t="s">
        <v>374</v>
      </c>
      <c r="E1963" s="6">
        <v>9</v>
      </c>
      <c r="F1963" s="3">
        <v>189</v>
      </c>
      <c r="G1963" s="3">
        <v>64.53</v>
      </c>
      <c r="H1963" s="8">
        <f t="shared" si="390"/>
        <v>7.17</v>
      </c>
      <c r="I1963" s="3">
        <v>124.47</v>
      </c>
      <c r="J1963" s="4">
        <v>0.66</v>
      </c>
      <c r="K1963" s="2" t="str">
        <f t="shared" si="391"/>
        <v>Saturday</v>
      </c>
      <c r="L1963" s="5">
        <f t="shared" si="392"/>
        <v>43697</v>
      </c>
      <c r="M1963" s="2" t="str">
        <f t="shared" si="393"/>
        <v>Tuesday</v>
      </c>
      <c r="N1963" s="2" t="str">
        <f t="shared" si="394"/>
        <v>Tuesday</v>
      </c>
      <c r="O1963" s="12">
        <f t="shared" si="395"/>
        <v>0</v>
      </c>
      <c r="P1963" s="11" t="str">
        <f t="shared" si="396"/>
        <v>Low Cost per Unit</v>
      </c>
      <c r="Q1963" s="12">
        <f t="shared" si="397"/>
        <v>0</v>
      </c>
      <c r="R1963" s="12">
        <f t="shared" si="398"/>
        <v>5.67</v>
      </c>
      <c r="S1963" s="12">
        <f t="shared" si="399"/>
        <v>0</v>
      </c>
      <c r="T1963" s="12">
        <f t="shared" si="400"/>
        <v>18.900000000000002</v>
      </c>
      <c r="U1963" s="12">
        <f t="shared" si="401"/>
        <v>0</v>
      </c>
      <c r="V1963" s="13" t="str">
        <f t="shared" ca="1" si="402"/>
        <v>Greater Than 8 Weeks Old</v>
      </c>
    </row>
    <row r="1964" spans="1:22" x14ac:dyDescent="0.45">
      <c r="A1964" s="2" t="s">
        <v>176</v>
      </c>
      <c r="B1964" s="5">
        <v>43694</v>
      </c>
      <c r="C1964" s="5" t="s">
        <v>369</v>
      </c>
      <c r="D1964" s="5" t="s">
        <v>375</v>
      </c>
      <c r="E1964" s="6">
        <v>1</v>
      </c>
      <c r="F1964" s="3">
        <v>5</v>
      </c>
      <c r="G1964" s="3">
        <v>0.25</v>
      </c>
      <c r="H1964" s="8">
        <f t="shared" si="390"/>
        <v>0.25</v>
      </c>
      <c r="I1964" s="3">
        <v>4.75</v>
      </c>
      <c r="J1964" s="4">
        <v>0.95</v>
      </c>
      <c r="K1964" s="2" t="str">
        <f t="shared" si="391"/>
        <v>Saturday</v>
      </c>
      <c r="L1964" s="5">
        <f t="shared" si="392"/>
        <v>43697</v>
      </c>
      <c r="M1964" s="2" t="str">
        <f t="shared" si="393"/>
        <v>Tuesday</v>
      </c>
      <c r="N1964" s="2" t="str">
        <f t="shared" si="394"/>
        <v>Tuesday</v>
      </c>
      <c r="O1964" s="12">
        <f t="shared" si="395"/>
        <v>0</v>
      </c>
      <c r="P1964" s="11" t="str">
        <f t="shared" si="396"/>
        <v>Low Cost per Unit</v>
      </c>
      <c r="Q1964" s="12">
        <f t="shared" si="397"/>
        <v>0</v>
      </c>
      <c r="R1964" s="12">
        <f t="shared" si="398"/>
        <v>0</v>
      </c>
      <c r="S1964" s="12">
        <f t="shared" si="399"/>
        <v>0.75</v>
      </c>
      <c r="T1964" s="12">
        <f t="shared" si="400"/>
        <v>0.5</v>
      </c>
      <c r="U1964" s="12">
        <f t="shared" si="401"/>
        <v>0</v>
      </c>
      <c r="V1964" s="13" t="str">
        <f t="shared" ca="1" si="402"/>
        <v>Greater Than 8 Weeks Old</v>
      </c>
    </row>
    <row r="1965" spans="1:22" x14ac:dyDescent="0.45">
      <c r="A1965" s="2" t="s">
        <v>135</v>
      </c>
      <c r="B1965" s="5">
        <v>43694</v>
      </c>
      <c r="C1965" s="5" t="s">
        <v>369</v>
      </c>
      <c r="D1965" s="5" t="s">
        <v>375</v>
      </c>
      <c r="E1965" s="6">
        <v>3</v>
      </c>
      <c r="F1965" s="3">
        <v>17.97</v>
      </c>
      <c r="G1965" s="3">
        <v>6.3</v>
      </c>
      <c r="H1965" s="8">
        <f t="shared" si="390"/>
        <v>2.1</v>
      </c>
      <c r="I1965" s="3">
        <v>11.67</v>
      </c>
      <c r="J1965" s="4">
        <v>0.65</v>
      </c>
      <c r="K1965" s="2" t="str">
        <f t="shared" si="391"/>
        <v>Saturday</v>
      </c>
      <c r="L1965" s="5">
        <f t="shared" si="392"/>
        <v>43697</v>
      </c>
      <c r="M1965" s="2" t="str">
        <f t="shared" si="393"/>
        <v>Tuesday</v>
      </c>
      <c r="N1965" s="2" t="str">
        <f t="shared" si="394"/>
        <v>Tuesday</v>
      </c>
      <c r="O1965" s="12">
        <f t="shared" si="395"/>
        <v>0</v>
      </c>
      <c r="P1965" s="11" t="str">
        <f t="shared" si="396"/>
        <v>Low Cost per Unit</v>
      </c>
      <c r="Q1965" s="12">
        <f t="shared" si="397"/>
        <v>0</v>
      </c>
      <c r="R1965" s="12">
        <f t="shared" si="398"/>
        <v>0.53909999999999991</v>
      </c>
      <c r="S1965" s="12">
        <f t="shared" si="399"/>
        <v>2.6954999999999996</v>
      </c>
      <c r="T1965" s="12">
        <f t="shared" si="400"/>
        <v>1.7969999999999999</v>
      </c>
      <c r="U1965" s="12">
        <f t="shared" si="401"/>
        <v>0</v>
      </c>
      <c r="V1965" s="13" t="str">
        <f t="shared" ca="1" si="402"/>
        <v>Greater Than 8 Weeks Old</v>
      </c>
    </row>
    <row r="1966" spans="1:22" x14ac:dyDescent="0.45">
      <c r="A1966" s="2" t="s">
        <v>98</v>
      </c>
      <c r="B1966" s="5">
        <v>43694</v>
      </c>
      <c r="C1966" s="5" t="s">
        <v>376</v>
      </c>
      <c r="D1966" s="5" t="s">
        <v>377</v>
      </c>
      <c r="E1966" s="6">
        <v>12</v>
      </c>
      <c r="F1966" s="3">
        <v>239.88</v>
      </c>
      <c r="G1966" s="3">
        <v>95.28</v>
      </c>
      <c r="H1966" s="8">
        <f t="shared" si="390"/>
        <v>7.94</v>
      </c>
      <c r="I1966" s="3">
        <v>144.6</v>
      </c>
      <c r="J1966" s="4">
        <v>0.6</v>
      </c>
      <c r="K1966" s="2" t="str">
        <f t="shared" si="391"/>
        <v>Saturday</v>
      </c>
      <c r="L1966" s="5">
        <f t="shared" si="392"/>
        <v>43697</v>
      </c>
      <c r="M1966" s="2" t="str">
        <f t="shared" si="393"/>
        <v>Tuesday</v>
      </c>
      <c r="N1966" s="2" t="str">
        <f t="shared" si="394"/>
        <v>Tuesday</v>
      </c>
      <c r="O1966" s="12">
        <f t="shared" si="395"/>
        <v>0</v>
      </c>
      <c r="P1966" s="11" t="str">
        <f t="shared" si="396"/>
        <v>Low Cost per Unit</v>
      </c>
      <c r="Q1966" s="12">
        <f t="shared" si="397"/>
        <v>0</v>
      </c>
      <c r="R1966" s="12">
        <f t="shared" si="398"/>
        <v>7.1963999999999997</v>
      </c>
      <c r="S1966" s="12">
        <f t="shared" si="399"/>
        <v>0</v>
      </c>
      <c r="T1966" s="12">
        <f t="shared" si="400"/>
        <v>0</v>
      </c>
      <c r="U1966" s="12">
        <f t="shared" si="401"/>
        <v>0</v>
      </c>
      <c r="V1966" s="13" t="str">
        <f t="shared" ca="1" si="402"/>
        <v>Greater Than 8 Weeks Old</v>
      </c>
    </row>
    <row r="1967" spans="1:22" x14ac:dyDescent="0.45">
      <c r="A1967" s="2" t="s">
        <v>16</v>
      </c>
      <c r="B1967" s="5">
        <v>43694</v>
      </c>
      <c r="C1967" s="5" t="s">
        <v>375</v>
      </c>
      <c r="D1967" s="5" t="s">
        <v>377</v>
      </c>
      <c r="E1967" s="6">
        <v>1</v>
      </c>
      <c r="F1967" s="3">
        <v>25</v>
      </c>
      <c r="G1967" s="3">
        <v>4.5</v>
      </c>
      <c r="H1967" s="8">
        <f t="shared" si="390"/>
        <v>4.5</v>
      </c>
      <c r="I1967" s="3">
        <v>20.5</v>
      </c>
      <c r="J1967" s="4">
        <v>0.82</v>
      </c>
      <c r="K1967" s="2" t="str">
        <f t="shared" si="391"/>
        <v>Saturday</v>
      </c>
      <c r="L1967" s="5">
        <f t="shared" si="392"/>
        <v>43697</v>
      </c>
      <c r="M1967" s="2" t="str">
        <f t="shared" si="393"/>
        <v>Tuesday</v>
      </c>
      <c r="N1967" s="2" t="str">
        <f t="shared" si="394"/>
        <v>Tuesday</v>
      </c>
      <c r="O1967" s="12">
        <f t="shared" si="395"/>
        <v>0</v>
      </c>
      <c r="P1967" s="11" t="str">
        <f t="shared" si="396"/>
        <v>Low Cost per Unit</v>
      </c>
      <c r="Q1967" s="12">
        <f t="shared" si="397"/>
        <v>0</v>
      </c>
      <c r="R1967" s="12">
        <f t="shared" si="398"/>
        <v>0</v>
      </c>
      <c r="S1967" s="12">
        <f t="shared" si="399"/>
        <v>0</v>
      </c>
      <c r="T1967" s="12">
        <f t="shared" si="400"/>
        <v>0</v>
      </c>
      <c r="U1967" s="12">
        <f t="shared" si="401"/>
        <v>0</v>
      </c>
      <c r="V1967" s="13" t="str">
        <f t="shared" ca="1" si="402"/>
        <v>Greater Than 8 Weeks Old</v>
      </c>
    </row>
    <row r="1968" spans="1:22" x14ac:dyDescent="0.45">
      <c r="A1968" s="2" t="s">
        <v>17</v>
      </c>
      <c r="B1968" s="5">
        <v>43694</v>
      </c>
      <c r="C1968" s="5" t="s">
        <v>376</v>
      </c>
      <c r="D1968" s="5" t="s">
        <v>377</v>
      </c>
      <c r="E1968" s="6">
        <v>1</v>
      </c>
      <c r="F1968" s="3">
        <v>29</v>
      </c>
      <c r="G1968" s="3">
        <v>6.2</v>
      </c>
      <c r="H1968" s="8">
        <f t="shared" si="390"/>
        <v>6.2</v>
      </c>
      <c r="I1968" s="3">
        <v>22.8</v>
      </c>
      <c r="J1968" s="4">
        <v>0.79</v>
      </c>
      <c r="K1968" s="2" t="str">
        <f t="shared" si="391"/>
        <v>Saturday</v>
      </c>
      <c r="L1968" s="5">
        <f t="shared" si="392"/>
        <v>43697</v>
      </c>
      <c r="M1968" s="2" t="str">
        <f t="shared" si="393"/>
        <v>Tuesday</v>
      </c>
      <c r="N1968" s="2" t="str">
        <f t="shared" si="394"/>
        <v>Tuesday</v>
      </c>
      <c r="O1968" s="12">
        <f t="shared" si="395"/>
        <v>0</v>
      </c>
      <c r="P1968" s="11" t="str">
        <f t="shared" si="396"/>
        <v>Low Cost per Unit</v>
      </c>
      <c r="Q1968" s="12">
        <f t="shared" si="397"/>
        <v>0</v>
      </c>
      <c r="R1968" s="12">
        <f t="shared" si="398"/>
        <v>0</v>
      </c>
      <c r="S1968" s="12">
        <f t="shared" si="399"/>
        <v>0</v>
      </c>
      <c r="T1968" s="12">
        <f t="shared" si="400"/>
        <v>0</v>
      </c>
      <c r="U1968" s="12">
        <f t="shared" si="401"/>
        <v>0</v>
      </c>
      <c r="V1968" s="13" t="str">
        <f t="shared" ca="1" si="402"/>
        <v>Greater Than 8 Weeks Old</v>
      </c>
    </row>
    <row r="1969" spans="1:22" x14ac:dyDescent="0.45">
      <c r="A1969" s="2" t="s">
        <v>239</v>
      </c>
      <c r="B1969" s="5">
        <v>43694</v>
      </c>
      <c r="C1969" s="5" t="s">
        <v>376</v>
      </c>
      <c r="D1969" s="5" t="s">
        <v>377</v>
      </c>
      <c r="E1969" s="6">
        <v>5</v>
      </c>
      <c r="F1969" s="3">
        <v>74.95</v>
      </c>
      <c r="G1969" s="3">
        <v>33</v>
      </c>
      <c r="H1969" s="8">
        <f t="shared" si="390"/>
        <v>6.6</v>
      </c>
      <c r="I1969" s="3">
        <v>41.95</v>
      </c>
      <c r="J1969" s="4">
        <v>0.56000000000000005</v>
      </c>
      <c r="K1969" s="2" t="str">
        <f t="shared" si="391"/>
        <v>Saturday</v>
      </c>
      <c r="L1969" s="5">
        <f t="shared" si="392"/>
        <v>43697</v>
      </c>
      <c r="M1969" s="2" t="str">
        <f t="shared" si="393"/>
        <v>Tuesday</v>
      </c>
      <c r="N1969" s="2" t="str">
        <f t="shared" si="394"/>
        <v>Tuesday</v>
      </c>
      <c r="O1969" s="12">
        <f t="shared" si="395"/>
        <v>0</v>
      </c>
      <c r="P1969" s="11" t="str">
        <f t="shared" si="396"/>
        <v>Low Cost per Unit</v>
      </c>
      <c r="Q1969" s="12">
        <f t="shared" si="397"/>
        <v>0</v>
      </c>
      <c r="R1969" s="12">
        <f t="shared" si="398"/>
        <v>2.2484999999999999</v>
      </c>
      <c r="S1969" s="12">
        <f t="shared" si="399"/>
        <v>0</v>
      </c>
      <c r="T1969" s="12">
        <f t="shared" si="400"/>
        <v>0</v>
      </c>
      <c r="U1969" s="12">
        <f t="shared" si="401"/>
        <v>0</v>
      </c>
      <c r="V1969" s="13" t="str">
        <f t="shared" ca="1" si="402"/>
        <v>Greater Than 8 Weeks Old</v>
      </c>
    </row>
    <row r="1970" spans="1:22" x14ac:dyDescent="0.45">
      <c r="A1970" s="2" t="s">
        <v>18</v>
      </c>
      <c r="B1970" s="5">
        <v>43694</v>
      </c>
      <c r="C1970" s="5" t="s">
        <v>376</v>
      </c>
      <c r="D1970" s="5" t="s">
        <v>377</v>
      </c>
      <c r="E1970" s="6">
        <v>1</v>
      </c>
      <c r="F1970" s="3">
        <v>25</v>
      </c>
      <c r="G1970" s="3">
        <v>6.8</v>
      </c>
      <c r="H1970" s="8">
        <f t="shared" si="390"/>
        <v>6.8</v>
      </c>
      <c r="I1970" s="3">
        <v>18.2</v>
      </c>
      <c r="J1970" s="4">
        <v>0.73</v>
      </c>
      <c r="K1970" s="2" t="str">
        <f t="shared" si="391"/>
        <v>Saturday</v>
      </c>
      <c r="L1970" s="5">
        <f t="shared" si="392"/>
        <v>43697</v>
      </c>
      <c r="M1970" s="2" t="str">
        <f t="shared" si="393"/>
        <v>Tuesday</v>
      </c>
      <c r="N1970" s="2" t="str">
        <f t="shared" si="394"/>
        <v>Tuesday</v>
      </c>
      <c r="O1970" s="12">
        <f t="shared" si="395"/>
        <v>0</v>
      </c>
      <c r="P1970" s="11" t="str">
        <f t="shared" si="396"/>
        <v>Low Cost per Unit</v>
      </c>
      <c r="Q1970" s="12">
        <f t="shared" si="397"/>
        <v>0</v>
      </c>
      <c r="R1970" s="12">
        <f t="shared" si="398"/>
        <v>0</v>
      </c>
      <c r="S1970" s="12">
        <f t="shared" si="399"/>
        <v>0</v>
      </c>
      <c r="T1970" s="12">
        <f t="shared" si="400"/>
        <v>0</v>
      </c>
      <c r="U1970" s="12">
        <f t="shared" si="401"/>
        <v>0</v>
      </c>
      <c r="V1970" s="13" t="str">
        <f t="shared" ca="1" si="402"/>
        <v>Greater Than 8 Weeks Old</v>
      </c>
    </row>
    <row r="1971" spans="1:22" x14ac:dyDescent="0.45">
      <c r="A1971" s="2" t="s">
        <v>21</v>
      </c>
      <c r="B1971" s="5">
        <v>43694</v>
      </c>
      <c r="C1971" s="5" t="s">
        <v>376</v>
      </c>
      <c r="D1971" s="5" t="s">
        <v>377</v>
      </c>
      <c r="E1971" s="6">
        <v>5</v>
      </c>
      <c r="F1971" s="3">
        <v>110</v>
      </c>
      <c r="G1971" s="3">
        <v>31.75</v>
      </c>
      <c r="H1971" s="8">
        <f t="shared" si="390"/>
        <v>6.35</v>
      </c>
      <c r="I1971" s="3">
        <v>78.25</v>
      </c>
      <c r="J1971" s="4">
        <v>0.71</v>
      </c>
      <c r="K1971" s="2" t="str">
        <f t="shared" si="391"/>
        <v>Saturday</v>
      </c>
      <c r="L1971" s="5">
        <f t="shared" si="392"/>
        <v>43697</v>
      </c>
      <c r="M1971" s="2" t="str">
        <f t="shared" si="393"/>
        <v>Tuesday</v>
      </c>
      <c r="N1971" s="2" t="str">
        <f t="shared" si="394"/>
        <v>Tuesday</v>
      </c>
      <c r="O1971" s="12">
        <f t="shared" si="395"/>
        <v>0</v>
      </c>
      <c r="P1971" s="11" t="str">
        <f t="shared" si="396"/>
        <v>Low Cost per Unit</v>
      </c>
      <c r="Q1971" s="12">
        <f t="shared" si="397"/>
        <v>0</v>
      </c>
      <c r="R1971" s="12">
        <f t="shared" si="398"/>
        <v>3.3</v>
      </c>
      <c r="S1971" s="12">
        <f t="shared" si="399"/>
        <v>0</v>
      </c>
      <c r="T1971" s="12">
        <f t="shared" si="400"/>
        <v>0</v>
      </c>
      <c r="U1971" s="12">
        <f t="shared" si="401"/>
        <v>0</v>
      </c>
      <c r="V1971" s="13" t="str">
        <f t="shared" ca="1" si="402"/>
        <v>Greater Than 8 Weeks Old</v>
      </c>
    </row>
    <row r="1972" spans="1:22" x14ac:dyDescent="0.45">
      <c r="A1972" s="2" t="s">
        <v>215</v>
      </c>
      <c r="B1972" s="5">
        <v>43694</v>
      </c>
      <c r="C1972" s="5" t="s">
        <v>378</v>
      </c>
      <c r="D1972" s="5" t="s">
        <v>379</v>
      </c>
      <c r="E1972" s="6">
        <v>12</v>
      </c>
      <c r="F1972" s="3">
        <v>119.88</v>
      </c>
      <c r="G1972" s="3">
        <v>45.6</v>
      </c>
      <c r="H1972" s="8">
        <f t="shared" si="390"/>
        <v>3.8000000000000003</v>
      </c>
      <c r="I1972" s="3">
        <v>74.28</v>
      </c>
      <c r="J1972" s="4">
        <v>0.62</v>
      </c>
      <c r="K1972" s="2" t="str">
        <f t="shared" si="391"/>
        <v>Saturday</v>
      </c>
      <c r="L1972" s="5">
        <f t="shared" si="392"/>
        <v>43697</v>
      </c>
      <c r="M1972" s="2" t="str">
        <f t="shared" si="393"/>
        <v>Tuesday</v>
      </c>
      <c r="N1972" s="2" t="str">
        <f t="shared" si="394"/>
        <v>Tuesday</v>
      </c>
      <c r="O1972" s="12">
        <f t="shared" si="395"/>
        <v>0</v>
      </c>
      <c r="P1972" s="11" t="str">
        <f t="shared" si="396"/>
        <v>Low Cost per Unit</v>
      </c>
      <c r="Q1972" s="12">
        <f t="shared" si="397"/>
        <v>0</v>
      </c>
      <c r="R1972" s="12">
        <f t="shared" si="398"/>
        <v>3.5963999999999996</v>
      </c>
      <c r="S1972" s="12">
        <f t="shared" si="399"/>
        <v>0</v>
      </c>
      <c r="T1972" s="12">
        <f t="shared" si="400"/>
        <v>0</v>
      </c>
      <c r="U1972" s="12">
        <f t="shared" si="401"/>
        <v>0</v>
      </c>
      <c r="V1972" s="13" t="str">
        <f t="shared" ca="1" si="402"/>
        <v>Greater Than 8 Weeks Old</v>
      </c>
    </row>
    <row r="1973" spans="1:22" x14ac:dyDescent="0.45">
      <c r="A1973" s="2" t="s">
        <v>316</v>
      </c>
      <c r="B1973" s="5">
        <v>43694</v>
      </c>
      <c r="C1973" s="5" t="s">
        <v>375</v>
      </c>
      <c r="D1973" s="5" t="s">
        <v>382</v>
      </c>
      <c r="E1973" s="6">
        <v>1</v>
      </c>
      <c r="F1973" s="3">
        <v>21.99</v>
      </c>
      <c r="G1973" s="3">
        <v>17.149999999999999</v>
      </c>
      <c r="H1973" s="8">
        <f t="shared" si="390"/>
        <v>17.149999999999999</v>
      </c>
      <c r="I1973" s="3">
        <v>4.84</v>
      </c>
      <c r="J1973" s="4">
        <v>0.22</v>
      </c>
      <c r="K1973" s="2" t="str">
        <f t="shared" si="391"/>
        <v>Saturday</v>
      </c>
      <c r="L1973" s="5">
        <f t="shared" si="392"/>
        <v>43697</v>
      </c>
      <c r="M1973" s="2" t="str">
        <f t="shared" si="393"/>
        <v>Tuesday</v>
      </c>
      <c r="N1973" s="2" t="str">
        <f t="shared" si="394"/>
        <v>Tuesday</v>
      </c>
      <c r="O1973" s="12">
        <f t="shared" si="395"/>
        <v>0</v>
      </c>
      <c r="P1973" s="11" t="str">
        <f t="shared" si="396"/>
        <v>High Cost per Unit</v>
      </c>
      <c r="Q1973" s="12">
        <f t="shared" si="397"/>
        <v>0</v>
      </c>
      <c r="R1973" s="12">
        <f t="shared" si="398"/>
        <v>0</v>
      </c>
      <c r="S1973" s="12">
        <f t="shared" si="399"/>
        <v>0</v>
      </c>
      <c r="T1973" s="12">
        <f t="shared" si="400"/>
        <v>0</v>
      </c>
      <c r="U1973" s="12">
        <f t="shared" si="401"/>
        <v>0</v>
      </c>
      <c r="V1973" s="13" t="str">
        <f t="shared" ca="1" si="402"/>
        <v>Greater Than 8 Weeks Old</v>
      </c>
    </row>
    <row r="1974" spans="1:22" x14ac:dyDescent="0.45">
      <c r="A1974" s="2" t="s">
        <v>162</v>
      </c>
      <c r="B1974" s="5">
        <v>43694</v>
      </c>
      <c r="C1974" s="5" t="s">
        <v>383</v>
      </c>
      <c r="D1974" s="5" t="s">
        <v>384</v>
      </c>
      <c r="E1974" s="6">
        <v>17</v>
      </c>
      <c r="F1974" s="3">
        <v>135.83000000000001</v>
      </c>
      <c r="G1974" s="3">
        <v>54.4</v>
      </c>
      <c r="H1974" s="8">
        <f t="shared" si="390"/>
        <v>3.1999999999999997</v>
      </c>
      <c r="I1974" s="3">
        <v>81.430000000000007</v>
      </c>
      <c r="J1974" s="4">
        <v>0.6</v>
      </c>
      <c r="K1974" s="2" t="str">
        <f t="shared" si="391"/>
        <v>Saturday</v>
      </c>
      <c r="L1974" s="5">
        <f t="shared" si="392"/>
        <v>43697</v>
      </c>
      <c r="M1974" s="2" t="str">
        <f t="shared" si="393"/>
        <v>Tuesday</v>
      </c>
      <c r="N1974" s="2" t="str">
        <f t="shared" si="394"/>
        <v>Tuesday</v>
      </c>
      <c r="O1974" s="12">
        <f t="shared" si="395"/>
        <v>0</v>
      </c>
      <c r="P1974" s="11" t="str">
        <f t="shared" si="396"/>
        <v>Low Cost per Unit</v>
      </c>
      <c r="Q1974" s="12">
        <f t="shared" si="397"/>
        <v>0</v>
      </c>
      <c r="R1974" s="12">
        <f t="shared" si="398"/>
        <v>4.0749000000000004</v>
      </c>
      <c r="S1974" s="12">
        <f t="shared" si="399"/>
        <v>0</v>
      </c>
      <c r="T1974" s="12">
        <f t="shared" si="400"/>
        <v>0</v>
      </c>
      <c r="U1974" s="12">
        <f t="shared" si="401"/>
        <v>0</v>
      </c>
      <c r="V1974" s="13" t="str">
        <f t="shared" ca="1" si="402"/>
        <v>Greater Than 8 Weeks Old</v>
      </c>
    </row>
    <row r="1975" spans="1:22" x14ac:dyDescent="0.45">
      <c r="A1975" s="2" t="s">
        <v>216</v>
      </c>
      <c r="B1975" s="5">
        <v>43694</v>
      </c>
      <c r="C1975" s="5" t="s">
        <v>383</v>
      </c>
      <c r="D1975" s="5" t="s">
        <v>385</v>
      </c>
      <c r="E1975" s="6">
        <v>6</v>
      </c>
      <c r="F1975" s="3">
        <v>44.95</v>
      </c>
      <c r="G1975" s="3">
        <v>25.8</v>
      </c>
      <c r="H1975" s="8">
        <f t="shared" si="390"/>
        <v>4.3</v>
      </c>
      <c r="I1975" s="3">
        <v>19.149999999999999</v>
      </c>
      <c r="J1975" s="4">
        <v>0.43</v>
      </c>
      <c r="K1975" s="2" t="str">
        <f t="shared" si="391"/>
        <v>Saturday</v>
      </c>
      <c r="L1975" s="5">
        <f t="shared" si="392"/>
        <v>43697</v>
      </c>
      <c r="M1975" s="2" t="str">
        <f t="shared" si="393"/>
        <v>Tuesday</v>
      </c>
      <c r="N1975" s="2" t="str">
        <f t="shared" si="394"/>
        <v>Tuesday</v>
      </c>
      <c r="O1975" s="12">
        <f t="shared" si="395"/>
        <v>0</v>
      </c>
      <c r="P1975" s="11" t="str">
        <f t="shared" si="396"/>
        <v>Low Cost per Unit</v>
      </c>
      <c r="Q1975" s="12">
        <f t="shared" si="397"/>
        <v>0</v>
      </c>
      <c r="R1975" s="12">
        <f t="shared" si="398"/>
        <v>1.3485</v>
      </c>
      <c r="S1975" s="12">
        <f t="shared" si="399"/>
        <v>0</v>
      </c>
      <c r="T1975" s="12">
        <f t="shared" si="400"/>
        <v>0</v>
      </c>
      <c r="U1975" s="12">
        <f t="shared" si="401"/>
        <v>0</v>
      </c>
      <c r="V1975" s="13" t="str">
        <f t="shared" ca="1" si="402"/>
        <v>Greater Than 8 Weeks Old</v>
      </c>
    </row>
    <row r="1976" spans="1:22" x14ac:dyDescent="0.45">
      <c r="A1976" s="2" t="s">
        <v>217</v>
      </c>
      <c r="B1976" s="5">
        <v>43694</v>
      </c>
      <c r="C1976" s="5" t="s">
        <v>383</v>
      </c>
      <c r="D1976" s="5" t="s">
        <v>385</v>
      </c>
      <c r="E1976" s="6">
        <v>10</v>
      </c>
      <c r="F1976" s="3">
        <v>80.91</v>
      </c>
      <c r="G1976" s="3">
        <v>39.799999999999997</v>
      </c>
      <c r="H1976" s="8">
        <f t="shared" si="390"/>
        <v>3.9799999999999995</v>
      </c>
      <c r="I1976" s="3">
        <v>41.11</v>
      </c>
      <c r="J1976" s="4">
        <v>0.51</v>
      </c>
      <c r="K1976" s="2" t="str">
        <f t="shared" si="391"/>
        <v>Saturday</v>
      </c>
      <c r="L1976" s="5">
        <f t="shared" si="392"/>
        <v>43697</v>
      </c>
      <c r="M1976" s="2" t="str">
        <f t="shared" si="393"/>
        <v>Tuesday</v>
      </c>
      <c r="N1976" s="2" t="str">
        <f t="shared" si="394"/>
        <v>Tuesday</v>
      </c>
      <c r="O1976" s="12">
        <f t="shared" si="395"/>
        <v>0</v>
      </c>
      <c r="P1976" s="11" t="str">
        <f t="shared" si="396"/>
        <v>Low Cost per Unit</v>
      </c>
      <c r="Q1976" s="12">
        <f t="shared" si="397"/>
        <v>0</v>
      </c>
      <c r="R1976" s="12">
        <f t="shared" si="398"/>
        <v>2.4272999999999998</v>
      </c>
      <c r="S1976" s="12">
        <f t="shared" si="399"/>
        <v>0</v>
      </c>
      <c r="T1976" s="12">
        <f t="shared" si="400"/>
        <v>0</v>
      </c>
      <c r="U1976" s="12">
        <f t="shared" si="401"/>
        <v>0</v>
      </c>
      <c r="V1976" s="13" t="str">
        <f t="shared" ca="1" si="402"/>
        <v>Greater Than 8 Weeks Old</v>
      </c>
    </row>
    <row r="1977" spans="1:22" x14ac:dyDescent="0.45">
      <c r="A1977" s="2" t="s">
        <v>136</v>
      </c>
      <c r="B1977" s="5">
        <v>43694</v>
      </c>
      <c r="C1977" s="5" t="s">
        <v>376</v>
      </c>
      <c r="D1977" s="5" t="s">
        <v>377</v>
      </c>
      <c r="E1977" s="6">
        <v>23</v>
      </c>
      <c r="F1977" s="3">
        <v>160.77000000000001</v>
      </c>
      <c r="G1977" s="3">
        <v>40.25</v>
      </c>
      <c r="H1977" s="8">
        <f t="shared" si="390"/>
        <v>1.75</v>
      </c>
      <c r="I1977" s="3">
        <v>120.52</v>
      </c>
      <c r="J1977" s="4">
        <v>0.75</v>
      </c>
      <c r="K1977" s="2" t="str">
        <f t="shared" si="391"/>
        <v>Saturday</v>
      </c>
      <c r="L1977" s="5">
        <f t="shared" si="392"/>
        <v>43697</v>
      </c>
      <c r="M1977" s="2" t="str">
        <f t="shared" si="393"/>
        <v>Tuesday</v>
      </c>
      <c r="N1977" s="2" t="str">
        <f t="shared" si="394"/>
        <v>Tuesday</v>
      </c>
      <c r="O1977" s="12">
        <f t="shared" si="395"/>
        <v>0</v>
      </c>
      <c r="P1977" s="11" t="str">
        <f t="shared" si="396"/>
        <v>Low Cost per Unit</v>
      </c>
      <c r="Q1977" s="12">
        <f t="shared" si="397"/>
        <v>0</v>
      </c>
      <c r="R1977" s="12">
        <f t="shared" si="398"/>
        <v>4.8231000000000002</v>
      </c>
      <c r="S1977" s="12">
        <f t="shared" si="399"/>
        <v>0</v>
      </c>
      <c r="T1977" s="12">
        <f t="shared" si="400"/>
        <v>0</v>
      </c>
      <c r="U1977" s="12">
        <f t="shared" si="401"/>
        <v>0</v>
      </c>
      <c r="V1977" s="13" t="str">
        <f t="shared" ca="1" si="402"/>
        <v>Greater Than 8 Weeks Old</v>
      </c>
    </row>
    <row r="1978" spans="1:22" x14ac:dyDescent="0.45">
      <c r="A1978" s="2" t="s">
        <v>24</v>
      </c>
      <c r="B1978" s="5">
        <v>43694</v>
      </c>
      <c r="C1978" s="5" t="s">
        <v>375</v>
      </c>
      <c r="D1978" s="5" t="s">
        <v>377</v>
      </c>
      <c r="E1978" s="6">
        <v>8</v>
      </c>
      <c r="F1978" s="3">
        <v>79.92</v>
      </c>
      <c r="G1978" s="3">
        <v>23.6</v>
      </c>
      <c r="H1978" s="8">
        <f t="shared" si="390"/>
        <v>2.95</v>
      </c>
      <c r="I1978" s="3">
        <v>56.32</v>
      </c>
      <c r="J1978" s="4">
        <v>0.7</v>
      </c>
      <c r="K1978" s="2" t="str">
        <f t="shared" si="391"/>
        <v>Saturday</v>
      </c>
      <c r="L1978" s="5">
        <f t="shared" si="392"/>
        <v>43697</v>
      </c>
      <c r="M1978" s="2" t="str">
        <f t="shared" si="393"/>
        <v>Tuesday</v>
      </c>
      <c r="N1978" s="2" t="str">
        <f t="shared" si="394"/>
        <v>Tuesday</v>
      </c>
      <c r="O1978" s="12">
        <f t="shared" si="395"/>
        <v>0</v>
      </c>
      <c r="P1978" s="11" t="str">
        <f t="shared" si="396"/>
        <v>Low Cost per Unit</v>
      </c>
      <c r="Q1978" s="12">
        <f t="shared" si="397"/>
        <v>0</v>
      </c>
      <c r="R1978" s="12">
        <f t="shared" si="398"/>
        <v>2.3976000000000002</v>
      </c>
      <c r="S1978" s="12">
        <f t="shared" si="399"/>
        <v>0</v>
      </c>
      <c r="T1978" s="12">
        <f t="shared" si="400"/>
        <v>0</v>
      </c>
      <c r="U1978" s="12">
        <f t="shared" si="401"/>
        <v>0</v>
      </c>
      <c r="V1978" s="13" t="str">
        <f t="shared" ca="1" si="402"/>
        <v>Greater Than 8 Weeks Old</v>
      </c>
    </row>
    <row r="1979" spans="1:22" x14ac:dyDescent="0.45">
      <c r="A1979" s="2" t="s">
        <v>219</v>
      </c>
      <c r="B1979" s="5">
        <v>43694</v>
      </c>
      <c r="C1979" s="5" t="s">
        <v>380</v>
      </c>
      <c r="D1979" s="5" t="s">
        <v>381</v>
      </c>
      <c r="E1979" s="6">
        <v>2</v>
      </c>
      <c r="F1979" s="3">
        <v>38</v>
      </c>
      <c r="G1979" s="3">
        <v>9</v>
      </c>
      <c r="H1979" s="8">
        <f t="shared" si="390"/>
        <v>4.5</v>
      </c>
      <c r="I1979" s="3">
        <v>29</v>
      </c>
      <c r="J1979" s="4">
        <v>0.76</v>
      </c>
      <c r="K1979" s="2" t="str">
        <f t="shared" si="391"/>
        <v>Saturday</v>
      </c>
      <c r="L1979" s="5">
        <f t="shared" si="392"/>
        <v>43697</v>
      </c>
      <c r="M1979" s="2" t="str">
        <f t="shared" si="393"/>
        <v>Tuesday</v>
      </c>
      <c r="N1979" s="2" t="str">
        <f t="shared" si="394"/>
        <v>Tuesday</v>
      </c>
      <c r="O1979" s="12">
        <f t="shared" si="395"/>
        <v>0</v>
      </c>
      <c r="P1979" s="11" t="str">
        <f t="shared" si="396"/>
        <v>Low Cost per Unit</v>
      </c>
      <c r="Q1979" s="12">
        <f t="shared" si="397"/>
        <v>0</v>
      </c>
      <c r="R1979" s="12">
        <f t="shared" si="398"/>
        <v>1.1399999999999999</v>
      </c>
      <c r="S1979" s="12">
        <f t="shared" si="399"/>
        <v>0</v>
      </c>
      <c r="T1979" s="12">
        <f t="shared" si="400"/>
        <v>0</v>
      </c>
      <c r="U1979" s="12">
        <f t="shared" si="401"/>
        <v>0</v>
      </c>
      <c r="V1979" s="13" t="str">
        <f t="shared" ca="1" si="402"/>
        <v>Greater Than 8 Weeks Old</v>
      </c>
    </row>
    <row r="1980" spans="1:22" x14ac:dyDescent="0.45">
      <c r="A1980" s="2" t="s">
        <v>100</v>
      </c>
      <c r="B1980" s="5">
        <v>43694</v>
      </c>
      <c r="C1980" s="5" t="s">
        <v>380</v>
      </c>
      <c r="D1980" s="5" t="s">
        <v>381</v>
      </c>
      <c r="E1980" s="6">
        <v>1</v>
      </c>
      <c r="F1980" s="3">
        <v>17</v>
      </c>
      <c r="G1980" s="3">
        <v>2.99</v>
      </c>
      <c r="H1980" s="8">
        <f t="shared" si="390"/>
        <v>2.99</v>
      </c>
      <c r="I1980" s="3">
        <v>14.01</v>
      </c>
      <c r="J1980" s="4">
        <v>0.82</v>
      </c>
      <c r="K1980" s="2" t="str">
        <f t="shared" si="391"/>
        <v>Saturday</v>
      </c>
      <c r="L1980" s="5">
        <f t="shared" si="392"/>
        <v>43697</v>
      </c>
      <c r="M1980" s="2" t="str">
        <f t="shared" si="393"/>
        <v>Tuesday</v>
      </c>
      <c r="N1980" s="2" t="str">
        <f t="shared" si="394"/>
        <v>Tuesday</v>
      </c>
      <c r="O1980" s="12">
        <f t="shared" si="395"/>
        <v>0</v>
      </c>
      <c r="P1980" s="11" t="str">
        <f t="shared" si="396"/>
        <v>Low Cost per Unit</v>
      </c>
      <c r="Q1980" s="12">
        <f t="shared" si="397"/>
        <v>0</v>
      </c>
      <c r="R1980" s="12">
        <f t="shared" si="398"/>
        <v>0</v>
      </c>
      <c r="S1980" s="12">
        <f t="shared" si="399"/>
        <v>0</v>
      </c>
      <c r="T1980" s="12">
        <f t="shared" si="400"/>
        <v>0</v>
      </c>
      <c r="U1980" s="12">
        <f t="shared" si="401"/>
        <v>0</v>
      </c>
      <c r="V1980" s="13" t="str">
        <f t="shared" ca="1" si="402"/>
        <v>Greater Than 8 Weeks Old</v>
      </c>
    </row>
    <row r="1981" spans="1:22" x14ac:dyDescent="0.45">
      <c r="A1981" s="2" t="s">
        <v>27</v>
      </c>
      <c r="B1981" s="5">
        <v>43694</v>
      </c>
      <c r="C1981" s="5" t="s">
        <v>380</v>
      </c>
      <c r="D1981" s="5" t="s">
        <v>381</v>
      </c>
      <c r="E1981" s="6">
        <v>6</v>
      </c>
      <c r="F1981" s="3">
        <v>59.94</v>
      </c>
      <c r="G1981" s="3">
        <v>17.7</v>
      </c>
      <c r="H1981" s="8">
        <f t="shared" si="390"/>
        <v>2.9499999999999997</v>
      </c>
      <c r="I1981" s="3">
        <v>42.24</v>
      </c>
      <c r="J1981" s="4">
        <v>0.7</v>
      </c>
      <c r="K1981" s="2" t="str">
        <f t="shared" si="391"/>
        <v>Saturday</v>
      </c>
      <c r="L1981" s="5">
        <f t="shared" si="392"/>
        <v>43697</v>
      </c>
      <c r="M1981" s="2" t="str">
        <f t="shared" si="393"/>
        <v>Tuesday</v>
      </c>
      <c r="N1981" s="2" t="str">
        <f t="shared" si="394"/>
        <v>Tuesday</v>
      </c>
      <c r="O1981" s="12">
        <f t="shared" si="395"/>
        <v>0</v>
      </c>
      <c r="P1981" s="11" t="str">
        <f t="shared" si="396"/>
        <v>Low Cost per Unit</v>
      </c>
      <c r="Q1981" s="12">
        <f t="shared" si="397"/>
        <v>0</v>
      </c>
      <c r="R1981" s="12">
        <f t="shared" si="398"/>
        <v>1.7981999999999998</v>
      </c>
      <c r="S1981" s="12">
        <f t="shared" si="399"/>
        <v>0</v>
      </c>
      <c r="T1981" s="12">
        <f t="shared" si="400"/>
        <v>0</v>
      </c>
      <c r="U1981" s="12">
        <f t="shared" si="401"/>
        <v>0</v>
      </c>
      <c r="V1981" s="13" t="str">
        <f t="shared" ca="1" si="402"/>
        <v>Greater Than 8 Weeks Old</v>
      </c>
    </row>
    <row r="1982" spans="1:22" x14ac:dyDescent="0.45">
      <c r="A1982" s="2" t="s">
        <v>240</v>
      </c>
      <c r="B1982" s="5">
        <v>43694</v>
      </c>
      <c r="C1982" s="5" t="s">
        <v>371</v>
      </c>
      <c r="D1982" s="5" t="s">
        <v>371</v>
      </c>
      <c r="E1982" s="6">
        <v>2</v>
      </c>
      <c r="F1982" s="3">
        <v>21.98</v>
      </c>
      <c r="G1982" s="3">
        <v>7.5</v>
      </c>
      <c r="H1982" s="8">
        <f t="shared" si="390"/>
        <v>3.75</v>
      </c>
      <c r="I1982" s="3">
        <v>14.48</v>
      </c>
      <c r="J1982" s="4">
        <v>0.66</v>
      </c>
      <c r="K1982" s="2" t="str">
        <f t="shared" si="391"/>
        <v>Saturday</v>
      </c>
      <c r="L1982" s="5">
        <f t="shared" si="392"/>
        <v>43697</v>
      </c>
      <c r="M1982" s="2" t="str">
        <f t="shared" si="393"/>
        <v>Tuesday</v>
      </c>
      <c r="N1982" s="2" t="str">
        <f t="shared" si="394"/>
        <v>Tuesday</v>
      </c>
      <c r="O1982" s="12">
        <f t="shared" si="395"/>
        <v>0</v>
      </c>
      <c r="P1982" s="11" t="str">
        <f t="shared" si="396"/>
        <v>Low Cost per Unit</v>
      </c>
      <c r="Q1982" s="12">
        <f t="shared" si="397"/>
        <v>0</v>
      </c>
      <c r="R1982" s="12">
        <f t="shared" si="398"/>
        <v>0.65939999999999999</v>
      </c>
      <c r="S1982" s="12">
        <f t="shared" si="399"/>
        <v>0</v>
      </c>
      <c r="T1982" s="12">
        <f t="shared" si="400"/>
        <v>0</v>
      </c>
      <c r="U1982" s="12">
        <f t="shared" si="401"/>
        <v>0</v>
      </c>
      <c r="V1982" s="13" t="str">
        <f t="shared" ca="1" si="402"/>
        <v>Greater Than 8 Weeks Old</v>
      </c>
    </row>
    <row r="1983" spans="1:22" x14ac:dyDescent="0.45">
      <c r="A1983" s="2" t="s">
        <v>163</v>
      </c>
      <c r="B1983" s="5">
        <v>43694</v>
      </c>
      <c r="C1983" s="5" t="s">
        <v>380</v>
      </c>
      <c r="D1983" s="5" t="s">
        <v>381</v>
      </c>
      <c r="E1983" s="6">
        <v>4</v>
      </c>
      <c r="F1983" s="3">
        <v>39.96</v>
      </c>
      <c r="G1983" s="3">
        <v>15</v>
      </c>
      <c r="H1983" s="8">
        <f t="shared" si="390"/>
        <v>3.75</v>
      </c>
      <c r="I1983" s="3">
        <v>24.96</v>
      </c>
      <c r="J1983" s="4">
        <v>0.62</v>
      </c>
      <c r="K1983" s="2" t="str">
        <f t="shared" si="391"/>
        <v>Saturday</v>
      </c>
      <c r="L1983" s="5">
        <f t="shared" si="392"/>
        <v>43697</v>
      </c>
      <c r="M1983" s="2" t="str">
        <f t="shared" si="393"/>
        <v>Tuesday</v>
      </c>
      <c r="N1983" s="2" t="str">
        <f t="shared" si="394"/>
        <v>Tuesday</v>
      </c>
      <c r="O1983" s="12">
        <f t="shared" si="395"/>
        <v>0</v>
      </c>
      <c r="P1983" s="11" t="str">
        <f t="shared" si="396"/>
        <v>Low Cost per Unit</v>
      </c>
      <c r="Q1983" s="12">
        <f t="shared" si="397"/>
        <v>0</v>
      </c>
      <c r="R1983" s="12">
        <f t="shared" si="398"/>
        <v>1.1988000000000001</v>
      </c>
      <c r="S1983" s="12">
        <f t="shared" si="399"/>
        <v>0</v>
      </c>
      <c r="T1983" s="12">
        <f t="shared" si="400"/>
        <v>0</v>
      </c>
      <c r="U1983" s="12">
        <f t="shared" si="401"/>
        <v>0</v>
      </c>
      <c r="V1983" s="13" t="str">
        <f t="shared" ca="1" si="402"/>
        <v>Greater Than 8 Weeks Old</v>
      </c>
    </row>
    <row r="1984" spans="1:22" x14ac:dyDescent="0.45">
      <c r="A1984" s="2" t="s">
        <v>273</v>
      </c>
      <c r="B1984" s="5">
        <v>43694</v>
      </c>
      <c r="C1984" s="5" t="s">
        <v>386</v>
      </c>
      <c r="D1984" s="5" t="s">
        <v>388</v>
      </c>
      <c r="E1984" s="6">
        <v>6</v>
      </c>
      <c r="F1984" s="3">
        <v>419.94</v>
      </c>
      <c r="G1984" s="3">
        <v>129.06</v>
      </c>
      <c r="H1984" s="8">
        <f t="shared" si="390"/>
        <v>21.51</v>
      </c>
      <c r="I1984" s="3">
        <v>290.88</v>
      </c>
      <c r="J1984" s="4">
        <v>0.69</v>
      </c>
      <c r="K1984" s="2" t="str">
        <f t="shared" si="391"/>
        <v>Saturday</v>
      </c>
      <c r="L1984" s="5">
        <f t="shared" si="392"/>
        <v>43697</v>
      </c>
      <c r="M1984" s="2" t="str">
        <f t="shared" si="393"/>
        <v>Tuesday</v>
      </c>
      <c r="N1984" s="2" t="str">
        <f t="shared" si="394"/>
        <v>Tuesday</v>
      </c>
      <c r="O1984" s="12">
        <f t="shared" si="395"/>
        <v>0</v>
      </c>
      <c r="P1984" s="11" t="str">
        <f t="shared" si="396"/>
        <v>High Cost per Unit</v>
      </c>
      <c r="Q1984" s="12">
        <f t="shared" si="397"/>
        <v>0</v>
      </c>
      <c r="R1984" s="12">
        <f t="shared" si="398"/>
        <v>12.5982</v>
      </c>
      <c r="S1984" s="12">
        <f t="shared" si="399"/>
        <v>0</v>
      </c>
      <c r="T1984" s="12">
        <f t="shared" si="400"/>
        <v>0</v>
      </c>
      <c r="U1984" s="12">
        <f t="shared" si="401"/>
        <v>0</v>
      </c>
      <c r="V1984" s="13" t="str">
        <f t="shared" ca="1" si="402"/>
        <v>Greater Than 8 Weeks Old</v>
      </c>
    </row>
    <row r="1985" spans="1:22" x14ac:dyDescent="0.45">
      <c r="A1985" s="2" t="s">
        <v>29</v>
      </c>
      <c r="B1985" s="5">
        <v>43694</v>
      </c>
      <c r="C1985" s="5" t="s">
        <v>369</v>
      </c>
      <c r="D1985" s="5" t="s">
        <v>389</v>
      </c>
      <c r="E1985" s="6">
        <v>6</v>
      </c>
      <c r="F1985" s="3">
        <v>437.94</v>
      </c>
      <c r="G1985" s="3">
        <v>227.04</v>
      </c>
      <c r="H1985" s="8">
        <f t="shared" si="390"/>
        <v>37.839999999999996</v>
      </c>
      <c r="I1985" s="3">
        <v>210.9</v>
      </c>
      <c r="J1985" s="4">
        <v>0.48</v>
      </c>
      <c r="K1985" s="2" t="str">
        <f t="shared" si="391"/>
        <v>Saturday</v>
      </c>
      <c r="L1985" s="5">
        <f t="shared" si="392"/>
        <v>43697</v>
      </c>
      <c r="M1985" s="2" t="str">
        <f t="shared" si="393"/>
        <v>Tuesday</v>
      </c>
      <c r="N1985" s="2" t="str">
        <f t="shared" si="394"/>
        <v>Tuesday</v>
      </c>
      <c r="O1985" s="12">
        <f t="shared" si="395"/>
        <v>0</v>
      </c>
      <c r="P1985" s="11" t="str">
        <f t="shared" si="396"/>
        <v>High Cost per Unit</v>
      </c>
      <c r="Q1985" s="12">
        <f t="shared" si="397"/>
        <v>0</v>
      </c>
      <c r="R1985" s="12">
        <f t="shared" si="398"/>
        <v>13.138199999999999</v>
      </c>
      <c r="S1985" s="12">
        <f t="shared" si="399"/>
        <v>0</v>
      </c>
      <c r="T1985" s="12">
        <f t="shared" si="400"/>
        <v>43.794000000000004</v>
      </c>
      <c r="U1985" s="12">
        <f t="shared" si="401"/>
        <v>0</v>
      </c>
      <c r="V1985" s="13" t="str">
        <f t="shared" ca="1" si="402"/>
        <v>Greater Than 8 Weeks Old</v>
      </c>
    </row>
    <row r="1986" spans="1:22" x14ac:dyDescent="0.45">
      <c r="A1986" s="2" t="s">
        <v>101</v>
      </c>
      <c r="B1986" s="5">
        <v>43694</v>
      </c>
      <c r="C1986" s="5" t="s">
        <v>369</v>
      </c>
      <c r="D1986" s="5" t="s">
        <v>389</v>
      </c>
      <c r="E1986" s="6">
        <v>1</v>
      </c>
      <c r="F1986" s="3">
        <v>29</v>
      </c>
      <c r="G1986" s="3">
        <v>9.75</v>
      </c>
      <c r="H1986" s="8">
        <f t="shared" si="390"/>
        <v>9.75</v>
      </c>
      <c r="I1986" s="3">
        <v>19.25</v>
      </c>
      <c r="J1986" s="4">
        <v>0.66</v>
      </c>
      <c r="K1986" s="2" t="str">
        <f t="shared" si="391"/>
        <v>Saturday</v>
      </c>
      <c r="L1986" s="5">
        <f t="shared" si="392"/>
        <v>43697</v>
      </c>
      <c r="M1986" s="2" t="str">
        <f t="shared" si="393"/>
        <v>Tuesday</v>
      </c>
      <c r="N1986" s="2" t="str">
        <f t="shared" si="394"/>
        <v>Tuesday</v>
      </c>
      <c r="O1986" s="12">
        <f t="shared" si="395"/>
        <v>0</v>
      </c>
      <c r="P1986" s="11" t="str">
        <f t="shared" si="396"/>
        <v>Low Cost per Unit</v>
      </c>
      <c r="Q1986" s="12">
        <f t="shared" si="397"/>
        <v>0</v>
      </c>
      <c r="R1986" s="12">
        <f t="shared" si="398"/>
        <v>0</v>
      </c>
      <c r="S1986" s="12">
        <f t="shared" si="399"/>
        <v>0</v>
      </c>
      <c r="T1986" s="12">
        <f t="shared" si="400"/>
        <v>2.9000000000000004</v>
      </c>
      <c r="U1986" s="12">
        <f t="shared" si="401"/>
        <v>0</v>
      </c>
      <c r="V1986" s="13" t="str">
        <f t="shared" ca="1" si="402"/>
        <v>Greater Than 8 Weeks Old</v>
      </c>
    </row>
    <row r="1987" spans="1:22" x14ac:dyDescent="0.45">
      <c r="A1987" s="2" t="s">
        <v>194</v>
      </c>
      <c r="B1987" s="5">
        <v>43694</v>
      </c>
      <c r="C1987" s="5" t="s">
        <v>369</v>
      </c>
      <c r="D1987" s="5" t="s">
        <v>389</v>
      </c>
      <c r="E1987" s="6">
        <v>1</v>
      </c>
      <c r="F1987" s="3">
        <v>85</v>
      </c>
      <c r="G1987" s="3">
        <v>24</v>
      </c>
      <c r="H1987" s="8">
        <f t="shared" ref="H1987:H2050" si="403">G1987/E1987</f>
        <v>24</v>
      </c>
      <c r="I1987" s="3">
        <v>61</v>
      </c>
      <c r="J1987" s="4">
        <v>0.72</v>
      </c>
      <c r="K1987" s="2" t="str">
        <f t="shared" ref="K1987:K2050" si="404">TEXT(B1987,"dddd")</f>
        <v>Saturday</v>
      </c>
      <c r="L1987" s="5">
        <f t="shared" ref="L1987:L2050" si="405">B1987+3</f>
        <v>43697</v>
      </c>
      <c r="M1987" s="2" t="str">
        <f t="shared" ref="M1987:M2050" si="406">TEXT(L1987,"dddd")</f>
        <v>Tuesday</v>
      </c>
      <c r="N1987" s="2" t="str">
        <f t="shared" ref="N1987:N2050" si="407">IF(M1987="Sunday","Monday",M1987)</f>
        <v>Tuesday</v>
      </c>
      <c r="O1987" s="12">
        <f t="shared" ref="O1987:O2050" si="408">IF(TEXT(B1987,"dddd")="Tuesday",E1987*0.05,0)</f>
        <v>0</v>
      </c>
      <c r="P1987" s="11" t="str">
        <f t="shared" ref="P1987:P2050" si="409">IF(H1987&gt;AVERAGE(H:H),"High Cost per Unit","Low Cost per Unit")</f>
        <v>High Cost per Unit</v>
      </c>
      <c r="Q1987" s="12">
        <f t="shared" ref="Q1987:Q2050" si="410">IF(D1987="Masks",F1987*0.1,0)</f>
        <v>0</v>
      </c>
      <c r="R1987" s="12">
        <f t="shared" ref="R1987:R2050" si="411">IF(E1987&gt;1,F1987*0.03,0)</f>
        <v>0</v>
      </c>
      <c r="S1987" s="12">
        <f t="shared" ref="S1987:S2050" si="412">IF(D1987="Accessories",F1987*0.15,0)</f>
        <v>0</v>
      </c>
      <c r="T1987" s="12">
        <f t="shared" ref="T1987:T2050" si="413">IF(AND(K1987="Saturday",C1987="Fitness"),F1987*0.1,0)</f>
        <v>8.5</v>
      </c>
      <c r="U1987" s="12">
        <f t="shared" ref="U1987:U2050" si="414">IF(AND(K1987="Friday",C1987="Automotive"),F1987*0.2,0)</f>
        <v>0</v>
      </c>
      <c r="V1987" s="13" t="str">
        <f t="shared" ref="V1987:V2050" ca="1" si="415">IF(ABS(TODAY()-B1987)&gt;56,"Greater Than 8 Weeks Old","Less Than 8 Weeks Old")</f>
        <v>Greater Than 8 Weeks Old</v>
      </c>
    </row>
    <row r="1988" spans="1:22" x14ac:dyDescent="0.45">
      <c r="A1988" s="2" t="s">
        <v>102</v>
      </c>
      <c r="B1988" s="5">
        <v>43694</v>
      </c>
      <c r="C1988" s="5" t="s">
        <v>369</v>
      </c>
      <c r="D1988" s="5" t="s">
        <v>389</v>
      </c>
      <c r="E1988" s="6">
        <v>3</v>
      </c>
      <c r="F1988" s="3">
        <v>1184.97</v>
      </c>
      <c r="G1988" s="3">
        <v>516</v>
      </c>
      <c r="H1988" s="8">
        <f t="shared" si="403"/>
        <v>172</v>
      </c>
      <c r="I1988" s="3">
        <v>668.97</v>
      </c>
      <c r="J1988" s="4">
        <v>0.56000000000000005</v>
      </c>
      <c r="K1988" s="2" t="str">
        <f t="shared" si="404"/>
        <v>Saturday</v>
      </c>
      <c r="L1988" s="5">
        <f t="shared" si="405"/>
        <v>43697</v>
      </c>
      <c r="M1988" s="2" t="str">
        <f t="shared" si="406"/>
        <v>Tuesday</v>
      </c>
      <c r="N1988" s="2" t="str">
        <f t="shared" si="407"/>
        <v>Tuesday</v>
      </c>
      <c r="O1988" s="12">
        <f t="shared" si="408"/>
        <v>0</v>
      </c>
      <c r="P1988" s="11" t="str">
        <f t="shared" si="409"/>
        <v>High Cost per Unit</v>
      </c>
      <c r="Q1988" s="12">
        <f t="shared" si="410"/>
        <v>0</v>
      </c>
      <c r="R1988" s="12">
        <f t="shared" si="411"/>
        <v>35.549100000000003</v>
      </c>
      <c r="S1988" s="12">
        <f t="shared" si="412"/>
        <v>0</v>
      </c>
      <c r="T1988" s="12">
        <f t="shared" si="413"/>
        <v>118.49700000000001</v>
      </c>
      <c r="U1988" s="12">
        <f t="shared" si="414"/>
        <v>0</v>
      </c>
      <c r="V1988" s="13" t="str">
        <f t="shared" ca="1" si="415"/>
        <v>Greater Than 8 Weeks Old</v>
      </c>
    </row>
    <row r="1989" spans="1:22" x14ac:dyDescent="0.45">
      <c r="A1989" s="2" t="s">
        <v>281</v>
      </c>
      <c r="B1989" s="5">
        <v>43694</v>
      </c>
      <c r="C1989" s="5" t="s">
        <v>369</v>
      </c>
      <c r="D1989" s="5" t="s">
        <v>389</v>
      </c>
      <c r="E1989" s="6">
        <v>1</v>
      </c>
      <c r="F1989" s="3">
        <v>695</v>
      </c>
      <c r="G1989" s="3">
        <v>257.5</v>
      </c>
      <c r="H1989" s="8">
        <f t="shared" si="403"/>
        <v>257.5</v>
      </c>
      <c r="I1989" s="3">
        <v>437.5</v>
      </c>
      <c r="J1989" s="4">
        <v>0.63</v>
      </c>
      <c r="K1989" s="2" t="str">
        <f t="shared" si="404"/>
        <v>Saturday</v>
      </c>
      <c r="L1989" s="5">
        <f t="shared" si="405"/>
        <v>43697</v>
      </c>
      <c r="M1989" s="2" t="str">
        <f t="shared" si="406"/>
        <v>Tuesday</v>
      </c>
      <c r="N1989" s="2" t="str">
        <f t="shared" si="407"/>
        <v>Tuesday</v>
      </c>
      <c r="O1989" s="12">
        <f t="shared" si="408"/>
        <v>0</v>
      </c>
      <c r="P1989" s="11" t="str">
        <f t="shared" si="409"/>
        <v>High Cost per Unit</v>
      </c>
      <c r="Q1989" s="12">
        <f t="shared" si="410"/>
        <v>0</v>
      </c>
      <c r="R1989" s="12">
        <f t="shared" si="411"/>
        <v>0</v>
      </c>
      <c r="S1989" s="12">
        <f t="shared" si="412"/>
        <v>0</v>
      </c>
      <c r="T1989" s="12">
        <f t="shared" si="413"/>
        <v>69.5</v>
      </c>
      <c r="U1989" s="12">
        <f t="shared" si="414"/>
        <v>0</v>
      </c>
      <c r="V1989" s="13" t="str">
        <f t="shared" ca="1" si="415"/>
        <v>Greater Than 8 Weeks Old</v>
      </c>
    </row>
    <row r="1990" spans="1:22" x14ac:dyDescent="0.45">
      <c r="A1990" s="2" t="s">
        <v>282</v>
      </c>
      <c r="B1990" s="5">
        <v>43694</v>
      </c>
      <c r="C1990" s="5" t="s">
        <v>369</v>
      </c>
      <c r="D1990" s="5" t="s">
        <v>389</v>
      </c>
      <c r="E1990" s="6">
        <v>1</v>
      </c>
      <c r="F1990" s="3">
        <v>99</v>
      </c>
      <c r="G1990" s="3">
        <v>32.4</v>
      </c>
      <c r="H1990" s="8">
        <f t="shared" si="403"/>
        <v>32.4</v>
      </c>
      <c r="I1990" s="3">
        <v>66.599999999999994</v>
      </c>
      <c r="J1990" s="4">
        <v>0.67</v>
      </c>
      <c r="K1990" s="2" t="str">
        <f t="shared" si="404"/>
        <v>Saturday</v>
      </c>
      <c r="L1990" s="5">
        <f t="shared" si="405"/>
        <v>43697</v>
      </c>
      <c r="M1990" s="2" t="str">
        <f t="shared" si="406"/>
        <v>Tuesday</v>
      </c>
      <c r="N1990" s="2" t="str">
        <f t="shared" si="407"/>
        <v>Tuesday</v>
      </c>
      <c r="O1990" s="12">
        <f t="shared" si="408"/>
        <v>0</v>
      </c>
      <c r="P1990" s="11" t="str">
        <f t="shared" si="409"/>
        <v>High Cost per Unit</v>
      </c>
      <c r="Q1990" s="12">
        <f t="shared" si="410"/>
        <v>0</v>
      </c>
      <c r="R1990" s="12">
        <f t="shared" si="411"/>
        <v>0</v>
      </c>
      <c r="S1990" s="12">
        <f t="shared" si="412"/>
        <v>0</v>
      </c>
      <c r="T1990" s="12">
        <f t="shared" si="413"/>
        <v>9.9</v>
      </c>
      <c r="U1990" s="12">
        <f t="shared" si="414"/>
        <v>0</v>
      </c>
      <c r="V1990" s="13" t="str">
        <f t="shared" ca="1" si="415"/>
        <v>Greater Than 8 Weeks Old</v>
      </c>
    </row>
    <row r="1991" spans="1:22" x14ac:dyDescent="0.45">
      <c r="A1991" s="2" t="s">
        <v>103</v>
      </c>
      <c r="B1991" s="5">
        <v>43694</v>
      </c>
      <c r="C1991" s="5" t="s">
        <v>375</v>
      </c>
      <c r="D1991" s="5" t="s">
        <v>382</v>
      </c>
      <c r="E1991" s="6">
        <v>3</v>
      </c>
      <c r="F1991" s="3">
        <v>168.99</v>
      </c>
      <c r="G1991" s="3">
        <v>36</v>
      </c>
      <c r="H1991" s="8">
        <f t="shared" si="403"/>
        <v>12</v>
      </c>
      <c r="I1991" s="3">
        <v>132.99</v>
      </c>
      <c r="J1991" s="4">
        <v>0.79</v>
      </c>
      <c r="K1991" s="2" t="str">
        <f t="shared" si="404"/>
        <v>Saturday</v>
      </c>
      <c r="L1991" s="5">
        <f t="shared" si="405"/>
        <v>43697</v>
      </c>
      <c r="M1991" s="2" t="str">
        <f t="shared" si="406"/>
        <v>Tuesday</v>
      </c>
      <c r="N1991" s="2" t="str">
        <f t="shared" si="407"/>
        <v>Tuesday</v>
      </c>
      <c r="O1991" s="12">
        <f t="shared" si="408"/>
        <v>0</v>
      </c>
      <c r="P1991" s="11" t="str">
        <f t="shared" si="409"/>
        <v>Low Cost per Unit</v>
      </c>
      <c r="Q1991" s="12">
        <f t="shared" si="410"/>
        <v>0</v>
      </c>
      <c r="R1991" s="12">
        <f t="shared" si="411"/>
        <v>5.0697000000000001</v>
      </c>
      <c r="S1991" s="12">
        <f t="shared" si="412"/>
        <v>0</v>
      </c>
      <c r="T1991" s="12">
        <f t="shared" si="413"/>
        <v>0</v>
      </c>
      <c r="U1991" s="12">
        <f t="shared" si="414"/>
        <v>0</v>
      </c>
      <c r="V1991" s="13" t="str">
        <f t="shared" ca="1" si="415"/>
        <v>Greater Than 8 Weeks Old</v>
      </c>
    </row>
    <row r="1992" spans="1:22" x14ac:dyDescent="0.45">
      <c r="A1992" s="2" t="s">
        <v>139</v>
      </c>
      <c r="B1992" s="5">
        <v>43694</v>
      </c>
      <c r="C1992" s="5" t="s">
        <v>375</v>
      </c>
      <c r="D1992" s="5" t="s">
        <v>382</v>
      </c>
      <c r="E1992" s="6">
        <v>1</v>
      </c>
      <c r="F1992" s="3">
        <v>49.99</v>
      </c>
      <c r="G1992" s="3">
        <v>18.95</v>
      </c>
      <c r="H1992" s="8">
        <f t="shared" si="403"/>
        <v>18.95</v>
      </c>
      <c r="I1992" s="3">
        <v>31.04</v>
      </c>
      <c r="J1992" s="4">
        <v>0.62</v>
      </c>
      <c r="K1992" s="2" t="str">
        <f t="shared" si="404"/>
        <v>Saturday</v>
      </c>
      <c r="L1992" s="5">
        <f t="shared" si="405"/>
        <v>43697</v>
      </c>
      <c r="M1992" s="2" t="str">
        <f t="shared" si="406"/>
        <v>Tuesday</v>
      </c>
      <c r="N1992" s="2" t="str">
        <f t="shared" si="407"/>
        <v>Tuesday</v>
      </c>
      <c r="O1992" s="12">
        <f t="shared" si="408"/>
        <v>0</v>
      </c>
      <c r="P1992" s="11" t="str">
        <f t="shared" si="409"/>
        <v>High Cost per Unit</v>
      </c>
      <c r="Q1992" s="12">
        <f t="shared" si="410"/>
        <v>0</v>
      </c>
      <c r="R1992" s="12">
        <f t="shared" si="411"/>
        <v>0</v>
      </c>
      <c r="S1992" s="12">
        <f t="shared" si="412"/>
        <v>0</v>
      </c>
      <c r="T1992" s="12">
        <f t="shared" si="413"/>
        <v>0</v>
      </c>
      <c r="U1992" s="12">
        <f t="shared" si="414"/>
        <v>0</v>
      </c>
      <c r="V1992" s="13" t="str">
        <f t="shared" ca="1" si="415"/>
        <v>Greater Than 8 Weeks Old</v>
      </c>
    </row>
    <row r="1993" spans="1:22" x14ac:dyDescent="0.45">
      <c r="A1993" s="2" t="s">
        <v>35</v>
      </c>
      <c r="B1993" s="5">
        <v>43694</v>
      </c>
      <c r="C1993" s="5" t="s">
        <v>375</v>
      </c>
      <c r="D1993" s="5" t="s">
        <v>392</v>
      </c>
      <c r="E1993" s="6">
        <v>1</v>
      </c>
      <c r="F1993" s="3">
        <v>45</v>
      </c>
      <c r="G1993" s="3">
        <v>11</v>
      </c>
      <c r="H1993" s="8">
        <f t="shared" si="403"/>
        <v>11</v>
      </c>
      <c r="I1993" s="3">
        <v>34</v>
      </c>
      <c r="J1993" s="4">
        <v>0.76</v>
      </c>
      <c r="K1993" s="2" t="str">
        <f t="shared" si="404"/>
        <v>Saturday</v>
      </c>
      <c r="L1993" s="5">
        <f t="shared" si="405"/>
        <v>43697</v>
      </c>
      <c r="M1993" s="2" t="str">
        <f t="shared" si="406"/>
        <v>Tuesday</v>
      </c>
      <c r="N1993" s="2" t="str">
        <f t="shared" si="407"/>
        <v>Tuesday</v>
      </c>
      <c r="O1993" s="12">
        <f t="shared" si="408"/>
        <v>0</v>
      </c>
      <c r="P1993" s="11" t="str">
        <f t="shared" si="409"/>
        <v>Low Cost per Unit</v>
      </c>
      <c r="Q1993" s="12">
        <f t="shared" si="410"/>
        <v>0</v>
      </c>
      <c r="R1993" s="12">
        <f t="shared" si="411"/>
        <v>0</v>
      </c>
      <c r="S1993" s="12">
        <f t="shared" si="412"/>
        <v>0</v>
      </c>
      <c r="T1993" s="12">
        <f t="shared" si="413"/>
        <v>0</v>
      </c>
      <c r="U1993" s="12">
        <f t="shared" si="414"/>
        <v>0</v>
      </c>
      <c r="V1993" s="13" t="str">
        <f t="shared" ca="1" si="415"/>
        <v>Greater Than 8 Weeks Old</v>
      </c>
    </row>
    <row r="1994" spans="1:22" x14ac:dyDescent="0.45">
      <c r="A1994" s="2" t="s">
        <v>150</v>
      </c>
      <c r="B1994" s="5">
        <v>43694</v>
      </c>
      <c r="C1994" s="5" t="s">
        <v>375</v>
      </c>
      <c r="D1994" s="5" t="s">
        <v>392</v>
      </c>
      <c r="E1994" s="6">
        <v>5</v>
      </c>
      <c r="F1994" s="3">
        <v>19.95</v>
      </c>
      <c r="G1994" s="3">
        <v>7</v>
      </c>
      <c r="H1994" s="8">
        <f t="shared" si="403"/>
        <v>1.4</v>
      </c>
      <c r="I1994" s="3">
        <v>12.95</v>
      </c>
      <c r="J1994" s="4">
        <v>0.65</v>
      </c>
      <c r="K1994" s="2" t="str">
        <f t="shared" si="404"/>
        <v>Saturday</v>
      </c>
      <c r="L1994" s="5">
        <f t="shared" si="405"/>
        <v>43697</v>
      </c>
      <c r="M1994" s="2" t="str">
        <f t="shared" si="406"/>
        <v>Tuesday</v>
      </c>
      <c r="N1994" s="2" t="str">
        <f t="shared" si="407"/>
        <v>Tuesday</v>
      </c>
      <c r="O1994" s="12">
        <f t="shared" si="408"/>
        <v>0</v>
      </c>
      <c r="P1994" s="11" t="str">
        <f t="shared" si="409"/>
        <v>Low Cost per Unit</v>
      </c>
      <c r="Q1994" s="12">
        <f t="shared" si="410"/>
        <v>0</v>
      </c>
      <c r="R1994" s="12">
        <f t="shared" si="411"/>
        <v>0.59849999999999992</v>
      </c>
      <c r="S1994" s="12">
        <f t="shared" si="412"/>
        <v>0</v>
      </c>
      <c r="T1994" s="12">
        <f t="shared" si="413"/>
        <v>0</v>
      </c>
      <c r="U1994" s="12">
        <f t="shared" si="414"/>
        <v>0</v>
      </c>
      <c r="V1994" s="13" t="str">
        <f t="shared" ca="1" si="415"/>
        <v>Greater Than 8 Weeks Old</v>
      </c>
    </row>
    <row r="1995" spans="1:22" x14ac:dyDescent="0.45">
      <c r="A1995" s="2" t="s">
        <v>204</v>
      </c>
      <c r="B1995" s="5">
        <v>43694</v>
      </c>
      <c r="C1995" s="5" t="s">
        <v>375</v>
      </c>
      <c r="D1995" s="5" t="s">
        <v>392</v>
      </c>
      <c r="E1995" s="6">
        <v>1</v>
      </c>
      <c r="F1995" s="3">
        <v>26</v>
      </c>
      <c r="G1995" s="3">
        <v>6</v>
      </c>
      <c r="H1995" s="8">
        <f t="shared" si="403"/>
        <v>6</v>
      </c>
      <c r="I1995" s="3">
        <v>20</v>
      </c>
      <c r="J1995" s="4">
        <v>0.77</v>
      </c>
      <c r="K1995" s="2" t="str">
        <f t="shared" si="404"/>
        <v>Saturday</v>
      </c>
      <c r="L1995" s="5">
        <f t="shared" si="405"/>
        <v>43697</v>
      </c>
      <c r="M1995" s="2" t="str">
        <f t="shared" si="406"/>
        <v>Tuesday</v>
      </c>
      <c r="N1995" s="2" t="str">
        <f t="shared" si="407"/>
        <v>Tuesday</v>
      </c>
      <c r="O1995" s="12">
        <f t="shared" si="408"/>
        <v>0</v>
      </c>
      <c r="P1995" s="11" t="str">
        <f t="shared" si="409"/>
        <v>Low Cost per Unit</v>
      </c>
      <c r="Q1995" s="12">
        <f t="shared" si="410"/>
        <v>0</v>
      </c>
      <c r="R1995" s="12">
        <f t="shared" si="411"/>
        <v>0</v>
      </c>
      <c r="S1995" s="12">
        <f t="shared" si="412"/>
        <v>0</v>
      </c>
      <c r="T1995" s="12">
        <f t="shared" si="413"/>
        <v>0</v>
      </c>
      <c r="U1995" s="12">
        <f t="shared" si="414"/>
        <v>0</v>
      </c>
      <c r="V1995" s="13" t="str">
        <f t="shared" ca="1" si="415"/>
        <v>Greater Than 8 Weeks Old</v>
      </c>
    </row>
    <row r="1996" spans="1:22" x14ac:dyDescent="0.45">
      <c r="A1996" s="2" t="s">
        <v>39</v>
      </c>
      <c r="B1996" s="5">
        <v>43694</v>
      </c>
      <c r="C1996" s="5" t="s">
        <v>375</v>
      </c>
      <c r="D1996" s="5" t="s">
        <v>382</v>
      </c>
      <c r="E1996" s="6">
        <v>2</v>
      </c>
      <c r="F1996" s="3">
        <v>24</v>
      </c>
      <c r="G1996" s="3">
        <v>3</v>
      </c>
      <c r="H1996" s="8">
        <f t="shared" si="403"/>
        <v>1.5</v>
      </c>
      <c r="I1996" s="3">
        <v>21</v>
      </c>
      <c r="J1996" s="4">
        <v>0.88</v>
      </c>
      <c r="K1996" s="2" t="str">
        <f t="shared" si="404"/>
        <v>Saturday</v>
      </c>
      <c r="L1996" s="5">
        <f t="shared" si="405"/>
        <v>43697</v>
      </c>
      <c r="M1996" s="2" t="str">
        <f t="shared" si="406"/>
        <v>Tuesday</v>
      </c>
      <c r="N1996" s="2" t="str">
        <f t="shared" si="407"/>
        <v>Tuesday</v>
      </c>
      <c r="O1996" s="12">
        <f t="shared" si="408"/>
        <v>0</v>
      </c>
      <c r="P1996" s="11" t="str">
        <f t="shared" si="409"/>
        <v>Low Cost per Unit</v>
      </c>
      <c r="Q1996" s="12">
        <f t="shared" si="410"/>
        <v>0</v>
      </c>
      <c r="R1996" s="12">
        <f t="shared" si="411"/>
        <v>0.72</v>
      </c>
      <c r="S1996" s="12">
        <f t="shared" si="412"/>
        <v>0</v>
      </c>
      <c r="T1996" s="12">
        <f t="shared" si="413"/>
        <v>0</v>
      </c>
      <c r="U1996" s="12">
        <f t="shared" si="414"/>
        <v>0</v>
      </c>
      <c r="V1996" s="13" t="str">
        <f t="shared" ca="1" si="415"/>
        <v>Greater Than 8 Weeks Old</v>
      </c>
    </row>
    <row r="1997" spans="1:22" x14ac:dyDescent="0.45">
      <c r="A1997" s="2" t="s">
        <v>41</v>
      </c>
      <c r="B1997" s="5">
        <v>43694</v>
      </c>
      <c r="C1997" s="5" t="s">
        <v>375</v>
      </c>
      <c r="D1997" s="5" t="s">
        <v>382</v>
      </c>
      <c r="E1997" s="6">
        <v>4</v>
      </c>
      <c r="F1997" s="3">
        <v>76</v>
      </c>
      <c r="G1997" s="3">
        <v>17.399999999999999</v>
      </c>
      <c r="H1997" s="8">
        <f t="shared" si="403"/>
        <v>4.3499999999999996</v>
      </c>
      <c r="I1997" s="3">
        <v>58.6</v>
      </c>
      <c r="J1997" s="4">
        <v>0.77</v>
      </c>
      <c r="K1997" s="2" t="str">
        <f t="shared" si="404"/>
        <v>Saturday</v>
      </c>
      <c r="L1997" s="5">
        <f t="shared" si="405"/>
        <v>43697</v>
      </c>
      <c r="M1997" s="2" t="str">
        <f t="shared" si="406"/>
        <v>Tuesday</v>
      </c>
      <c r="N1997" s="2" t="str">
        <f t="shared" si="407"/>
        <v>Tuesday</v>
      </c>
      <c r="O1997" s="12">
        <f t="shared" si="408"/>
        <v>0</v>
      </c>
      <c r="P1997" s="11" t="str">
        <f t="shared" si="409"/>
        <v>Low Cost per Unit</v>
      </c>
      <c r="Q1997" s="12">
        <f t="shared" si="410"/>
        <v>0</v>
      </c>
      <c r="R1997" s="12">
        <f t="shared" si="411"/>
        <v>2.2799999999999998</v>
      </c>
      <c r="S1997" s="12">
        <f t="shared" si="412"/>
        <v>0</v>
      </c>
      <c r="T1997" s="12">
        <f t="shared" si="413"/>
        <v>0</v>
      </c>
      <c r="U1997" s="12">
        <f t="shared" si="414"/>
        <v>0</v>
      </c>
      <c r="V1997" s="13" t="str">
        <f t="shared" ca="1" si="415"/>
        <v>Greater Than 8 Weeks Old</v>
      </c>
    </row>
    <row r="1998" spans="1:22" x14ac:dyDescent="0.45">
      <c r="A1998" s="2" t="s">
        <v>220</v>
      </c>
      <c r="B1998" s="5">
        <v>43694</v>
      </c>
      <c r="C1998" s="5" t="s">
        <v>371</v>
      </c>
      <c r="D1998" s="5" t="s">
        <v>371</v>
      </c>
      <c r="E1998" s="6">
        <v>5</v>
      </c>
      <c r="F1998" s="3">
        <v>64.95</v>
      </c>
      <c r="G1998" s="3">
        <v>27.5</v>
      </c>
      <c r="H1998" s="8">
        <f t="shared" si="403"/>
        <v>5.5</v>
      </c>
      <c r="I1998" s="3">
        <v>37.450000000000003</v>
      </c>
      <c r="J1998" s="4">
        <v>0.57999999999999996</v>
      </c>
      <c r="K1998" s="2" t="str">
        <f t="shared" si="404"/>
        <v>Saturday</v>
      </c>
      <c r="L1998" s="5">
        <f t="shared" si="405"/>
        <v>43697</v>
      </c>
      <c r="M1998" s="2" t="str">
        <f t="shared" si="406"/>
        <v>Tuesday</v>
      </c>
      <c r="N1998" s="2" t="str">
        <f t="shared" si="407"/>
        <v>Tuesday</v>
      </c>
      <c r="O1998" s="12">
        <f t="shared" si="408"/>
        <v>0</v>
      </c>
      <c r="P1998" s="11" t="str">
        <f t="shared" si="409"/>
        <v>Low Cost per Unit</v>
      </c>
      <c r="Q1998" s="12">
        <f t="shared" si="410"/>
        <v>0</v>
      </c>
      <c r="R1998" s="12">
        <f t="shared" si="411"/>
        <v>1.9485000000000001</v>
      </c>
      <c r="S1998" s="12">
        <f t="shared" si="412"/>
        <v>0</v>
      </c>
      <c r="T1998" s="12">
        <f t="shared" si="413"/>
        <v>0</v>
      </c>
      <c r="U1998" s="12">
        <f t="shared" si="414"/>
        <v>0</v>
      </c>
      <c r="V1998" s="13" t="str">
        <f t="shared" ca="1" si="415"/>
        <v>Greater Than 8 Weeks Old</v>
      </c>
    </row>
    <row r="1999" spans="1:22" x14ac:dyDescent="0.45">
      <c r="A1999" s="2" t="s">
        <v>300</v>
      </c>
      <c r="B1999" s="5">
        <v>43694</v>
      </c>
      <c r="C1999" s="5" t="s">
        <v>371</v>
      </c>
      <c r="D1999" s="5" t="s">
        <v>371</v>
      </c>
      <c r="E1999" s="6">
        <v>1</v>
      </c>
      <c r="F1999" s="3">
        <v>9.99</v>
      </c>
      <c r="G1999" s="3">
        <v>8.25</v>
      </c>
      <c r="H1999" s="8">
        <f t="shared" si="403"/>
        <v>8.25</v>
      </c>
      <c r="I1999" s="3">
        <v>1.74</v>
      </c>
      <c r="J1999" s="4">
        <v>0.17</v>
      </c>
      <c r="K1999" s="2" t="str">
        <f t="shared" si="404"/>
        <v>Saturday</v>
      </c>
      <c r="L1999" s="5">
        <f t="shared" si="405"/>
        <v>43697</v>
      </c>
      <c r="M1999" s="2" t="str">
        <f t="shared" si="406"/>
        <v>Tuesday</v>
      </c>
      <c r="N1999" s="2" t="str">
        <f t="shared" si="407"/>
        <v>Tuesday</v>
      </c>
      <c r="O1999" s="12">
        <f t="shared" si="408"/>
        <v>0</v>
      </c>
      <c r="P1999" s="11" t="str">
        <f t="shared" si="409"/>
        <v>Low Cost per Unit</v>
      </c>
      <c r="Q1999" s="12">
        <f t="shared" si="410"/>
        <v>0</v>
      </c>
      <c r="R1999" s="12">
        <f t="shared" si="411"/>
        <v>0</v>
      </c>
      <c r="S1999" s="12">
        <f t="shared" si="412"/>
        <v>0</v>
      </c>
      <c r="T1999" s="12">
        <f t="shared" si="413"/>
        <v>0</v>
      </c>
      <c r="U1999" s="12">
        <f t="shared" si="414"/>
        <v>0</v>
      </c>
      <c r="V1999" s="13" t="str">
        <f t="shared" ca="1" si="415"/>
        <v>Greater Than 8 Weeks Old</v>
      </c>
    </row>
    <row r="2000" spans="1:22" x14ac:dyDescent="0.45">
      <c r="A2000" s="2" t="s">
        <v>43</v>
      </c>
      <c r="B2000" s="5">
        <v>43694</v>
      </c>
      <c r="C2000" s="5" t="s">
        <v>375</v>
      </c>
      <c r="D2000" s="5" t="s">
        <v>382</v>
      </c>
      <c r="E2000" s="6">
        <v>1</v>
      </c>
      <c r="F2000" s="3">
        <v>50</v>
      </c>
      <c r="G2000" s="3">
        <v>12</v>
      </c>
      <c r="H2000" s="8">
        <f t="shared" si="403"/>
        <v>12</v>
      </c>
      <c r="I2000" s="3">
        <v>38</v>
      </c>
      <c r="J2000" s="4">
        <v>0.76</v>
      </c>
      <c r="K2000" s="2" t="str">
        <f t="shared" si="404"/>
        <v>Saturday</v>
      </c>
      <c r="L2000" s="5">
        <f t="shared" si="405"/>
        <v>43697</v>
      </c>
      <c r="M2000" s="2" t="str">
        <f t="shared" si="406"/>
        <v>Tuesday</v>
      </c>
      <c r="N2000" s="2" t="str">
        <f t="shared" si="407"/>
        <v>Tuesday</v>
      </c>
      <c r="O2000" s="12">
        <f t="shared" si="408"/>
        <v>0</v>
      </c>
      <c r="P2000" s="11" t="str">
        <f t="shared" si="409"/>
        <v>Low Cost per Unit</v>
      </c>
      <c r="Q2000" s="12">
        <f t="shared" si="410"/>
        <v>0</v>
      </c>
      <c r="R2000" s="12">
        <f t="shared" si="411"/>
        <v>0</v>
      </c>
      <c r="S2000" s="12">
        <f t="shared" si="412"/>
        <v>0</v>
      </c>
      <c r="T2000" s="12">
        <f t="shared" si="413"/>
        <v>0</v>
      </c>
      <c r="U2000" s="12">
        <f t="shared" si="414"/>
        <v>0</v>
      </c>
      <c r="V2000" s="13" t="str">
        <f t="shared" ca="1" si="415"/>
        <v>Greater Than 8 Weeks Old</v>
      </c>
    </row>
    <row r="2001" spans="1:22" x14ac:dyDescent="0.45">
      <c r="A2001" s="2" t="s">
        <v>259</v>
      </c>
      <c r="B2001" s="5">
        <v>43694</v>
      </c>
      <c r="C2001" s="5" t="s">
        <v>383</v>
      </c>
      <c r="D2001" s="5" t="s">
        <v>391</v>
      </c>
      <c r="E2001" s="6">
        <v>2</v>
      </c>
      <c r="F2001" s="3">
        <v>54</v>
      </c>
      <c r="G2001" s="3">
        <v>10.7</v>
      </c>
      <c r="H2001" s="8">
        <f t="shared" si="403"/>
        <v>5.35</v>
      </c>
      <c r="I2001" s="3">
        <v>43.3</v>
      </c>
      <c r="J2001" s="4">
        <v>0.8</v>
      </c>
      <c r="K2001" s="2" t="str">
        <f t="shared" si="404"/>
        <v>Saturday</v>
      </c>
      <c r="L2001" s="5">
        <f t="shared" si="405"/>
        <v>43697</v>
      </c>
      <c r="M2001" s="2" t="str">
        <f t="shared" si="406"/>
        <v>Tuesday</v>
      </c>
      <c r="N2001" s="2" t="str">
        <f t="shared" si="407"/>
        <v>Tuesday</v>
      </c>
      <c r="O2001" s="12">
        <f t="shared" si="408"/>
        <v>0</v>
      </c>
      <c r="P2001" s="11" t="str">
        <f t="shared" si="409"/>
        <v>Low Cost per Unit</v>
      </c>
      <c r="Q2001" s="12">
        <f t="shared" si="410"/>
        <v>0</v>
      </c>
      <c r="R2001" s="12">
        <f t="shared" si="411"/>
        <v>1.6199999999999999</v>
      </c>
      <c r="S2001" s="12">
        <f t="shared" si="412"/>
        <v>0</v>
      </c>
      <c r="T2001" s="12">
        <f t="shared" si="413"/>
        <v>0</v>
      </c>
      <c r="U2001" s="12">
        <f t="shared" si="414"/>
        <v>0</v>
      </c>
      <c r="V2001" s="13" t="str">
        <f t="shared" ca="1" si="415"/>
        <v>Greater Than 8 Weeks Old</v>
      </c>
    </row>
    <row r="2002" spans="1:22" x14ac:dyDescent="0.45">
      <c r="A2002" s="2" t="s">
        <v>242</v>
      </c>
      <c r="B2002" s="5">
        <v>43694</v>
      </c>
      <c r="C2002" s="5" t="s">
        <v>369</v>
      </c>
      <c r="D2002" s="5" t="s">
        <v>393</v>
      </c>
      <c r="E2002" s="6">
        <v>1</v>
      </c>
      <c r="F2002" s="3">
        <v>68.989999999999995</v>
      </c>
      <c r="G2002" s="3">
        <v>30.64</v>
      </c>
      <c r="H2002" s="8">
        <f t="shared" si="403"/>
        <v>30.64</v>
      </c>
      <c r="I2002" s="3">
        <v>38.35</v>
      </c>
      <c r="J2002" s="4">
        <v>0.56000000000000005</v>
      </c>
      <c r="K2002" s="2" t="str">
        <f t="shared" si="404"/>
        <v>Saturday</v>
      </c>
      <c r="L2002" s="5">
        <f t="shared" si="405"/>
        <v>43697</v>
      </c>
      <c r="M2002" s="2" t="str">
        <f t="shared" si="406"/>
        <v>Tuesday</v>
      </c>
      <c r="N2002" s="2" t="str">
        <f t="shared" si="407"/>
        <v>Tuesday</v>
      </c>
      <c r="O2002" s="12">
        <f t="shared" si="408"/>
        <v>0</v>
      </c>
      <c r="P2002" s="11" t="str">
        <f t="shared" si="409"/>
        <v>High Cost per Unit</v>
      </c>
      <c r="Q2002" s="12">
        <f t="shared" si="410"/>
        <v>0</v>
      </c>
      <c r="R2002" s="12">
        <f t="shared" si="411"/>
        <v>0</v>
      </c>
      <c r="S2002" s="12">
        <f t="shared" si="412"/>
        <v>0</v>
      </c>
      <c r="T2002" s="12">
        <f t="shared" si="413"/>
        <v>6.899</v>
      </c>
      <c r="U2002" s="12">
        <f t="shared" si="414"/>
        <v>0</v>
      </c>
      <c r="V2002" s="13" t="str">
        <f t="shared" ca="1" si="415"/>
        <v>Greater Than 8 Weeks Old</v>
      </c>
    </row>
    <row r="2003" spans="1:22" x14ac:dyDescent="0.45">
      <c r="A2003" s="2" t="s">
        <v>221</v>
      </c>
      <c r="B2003" s="5">
        <v>43694</v>
      </c>
      <c r="C2003" s="5" t="s">
        <v>369</v>
      </c>
      <c r="D2003" s="5" t="s">
        <v>372</v>
      </c>
      <c r="E2003" s="6">
        <v>4</v>
      </c>
      <c r="F2003" s="3">
        <v>195.96</v>
      </c>
      <c r="G2003" s="3">
        <v>122.56</v>
      </c>
      <c r="H2003" s="8">
        <f t="shared" si="403"/>
        <v>30.64</v>
      </c>
      <c r="I2003" s="3">
        <v>73.400000000000006</v>
      </c>
      <c r="J2003" s="4">
        <v>0.37</v>
      </c>
      <c r="K2003" s="2" t="str">
        <f t="shared" si="404"/>
        <v>Saturday</v>
      </c>
      <c r="L2003" s="5">
        <f t="shared" si="405"/>
        <v>43697</v>
      </c>
      <c r="M2003" s="2" t="str">
        <f t="shared" si="406"/>
        <v>Tuesday</v>
      </c>
      <c r="N2003" s="2" t="str">
        <f t="shared" si="407"/>
        <v>Tuesday</v>
      </c>
      <c r="O2003" s="12">
        <f t="shared" si="408"/>
        <v>0</v>
      </c>
      <c r="P2003" s="11" t="str">
        <f t="shared" si="409"/>
        <v>High Cost per Unit</v>
      </c>
      <c r="Q2003" s="12">
        <f t="shared" si="410"/>
        <v>0</v>
      </c>
      <c r="R2003" s="12">
        <f t="shared" si="411"/>
        <v>5.8788</v>
      </c>
      <c r="S2003" s="12">
        <f t="shared" si="412"/>
        <v>0</v>
      </c>
      <c r="T2003" s="12">
        <f t="shared" si="413"/>
        <v>19.596000000000004</v>
      </c>
      <c r="U2003" s="12">
        <f t="shared" si="414"/>
        <v>0</v>
      </c>
      <c r="V2003" s="13" t="str">
        <f t="shared" ca="1" si="415"/>
        <v>Greater Than 8 Weeks Old</v>
      </c>
    </row>
    <row r="2004" spans="1:22" x14ac:dyDescent="0.45">
      <c r="A2004" s="2" t="s">
        <v>184</v>
      </c>
      <c r="B2004" s="5">
        <v>43694</v>
      </c>
      <c r="C2004" s="5" t="s">
        <v>371</v>
      </c>
      <c r="D2004" s="5" t="s">
        <v>371</v>
      </c>
      <c r="E2004" s="6">
        <v>20</v>
      </c>
      <c r="F2004" s="3">
        <v>579.79999999999995</v>
      </c>
      <c r="G2004" s="3">
        <v>440</v>
      </c>
      <c r="H2004" s="8">
        <f t="shared" si="403"/>
        <v>22</v>
      </c>
      <c r="I2004" s="3">
        <v>139.80000000000001</v>
      </c>
      <c r="J2004" s="4">
        <v>0.24</v>
      </c>
      <c r="K2004" s="2" t="str">
        <f t="shared" si="404"/>
        <v>Saturday</v>
      </c>
      <c r="L2004" s="5">
        <f t="shared" si="405"/>
        <v>43697</v>
      </c>
      <c r="M2004" s="2" t="str">
        <f t="shared" si="406"/>
        <v>Tuesday</v>
      </c>
      <c r="N2004" s="2" t="str">
        <f t="shared" si="407"/>
        <v>Tuesday</v>
      </c>
      <c r="O2004" s="12">
        <f t="shared" si="408"/>
        <v>0</v>
      </c>
      <c r="P2004" s="11" t="str">
        <f t="shared" si="409"/>
        <v>High Cost per Unit</v>
      </c>
      <c r="Q2004" s="12">
        <f t="shared" si="410"/>
        <v>0</v>
      </c>
      <c r="R2004" s="12">
        <f t="shared" si="411"/>
        <v>17.393999999999998</v>
      </c>
      <c r="S2004" s="12">
        <f t="shared" si="412"/>
        <v>0</v>
      </c>
      <c r="T2004" s="12">
        <f t="shared" si="413"/>
        <v>0</v>
      </c>
      <c r="U2004" s="12">
        <f t="shared" si="414"/>
        <v>0</v>
      </c>
      <c r="V2004" s="13" t="str">
        <f t="shared" ca="1" si="415"/>
        <v>Greater Than 8 Weeks Old</v>
      </c>
    </row>
    <row r="2005" spans="1:22" x14ac:dyDescent="0.45">
      <c r="A2005" s="2" t="s">
        <v>106</v>
      </c>
      <c r="B2005" s="5">
        <v>43694</v>
      </c>
      <c r="C2005" s="5" t="s">
        <v>369</v>
      </c>
      <c r="D2005" s="5" t="s">
        <v>393</v>
      </c>
      <c r="E2005" s="6">
        <v>1</v>
      </c>
      <c r="F2005" s="3">
        <v>99</v>
      </c>
      <c r="G2005" s="3">
        <v>30</v>
      </c>
      <c r="H2005" s="8">
        <f t="shared" si="403"/>
        <v>30</v>
      </c>
      <c r="I2005" s="3">
        <v>69</v>
      </c>
      <c r="J2005" s="4">
        <v>0.7</v>
      </c>
      <c r="K2005" s="2" t="str">
        <f t="shared" si="404"/>
        <v>Saturday</v>
      </c>
      <c r="L2005" s="5">
        <f t="shared" si="405"/>
        <v>43697</v>
      </c>
      <c r="M2005" s="2" t="str">
        <f t="shared" si="406"/>
        <v>Tuesday</v>
      </c>
      <c r="N2005" s="2" t="str">
        <f t="shared" si="407"/>
        <v>Tuesday</v>
      </c>
      <c r="O2005" s="12">
        <f t="shared" si="408"/>
        <v>0</v>
      </c>
      <c r="P2005" s="11" t="str">
        <f t="shared" si="409"/>
        <v>High Cost per Unit</v>
      </c>
      <c r="Q2005" s="12">
        <f t="shared" si="410"/>
        <v>0</v>
      </c>
      <c r="R2005" s="12">
        <f t="shared" si="411"/>
        <v>0</v>
      </c>
      <c r="S2005" s="12">
        <f t="shared" si="412"/>
        <v>0</v>
      </c>
      <c r="T2005" s="12">
        <f t="shared" si="413"/>
        <v>9.9</v>
      </c>
      <c r="U2005" s="12">
        <f t="shared" si="414"/>
        <v>0</v>
      </c>
      <c r="V2005" s="13" t="str">
        <f t="shared" ca="1" si="415"/>
        <v>Greater Than 8 Weeks Old</v>
      </c>
    </row>
    <row r="2006" spans="1:22" x14ac:dyDescent="0.45">
      <c r="A2006" s="2" t="s">
        <v>287</v>
      </c>
      <c r="B2006" s="5">
        <v>43694</v>
      </c>
      <c r="C2006" s="5" t="s">
        <v>371</v>
      </c>
      <c r="D2006" s="5" t="s">
        <v>371</v>
      </c>
      <c r="E2006" s="6">
        <v>11</v>
      </c>
      <c r="F2006" s="3">
        <v>945.89</v>
      </c>
      <c r="G2006" s="3">
        <v>528</v>
      </c>
      <c r="H2006" s="8">
        <f t="shared" si="403"/>
        <v>48</v>
      </c>
      <c r="I2006" s="3">
        <v>417.89</v>
      </c>
      <c r="J2006" s="4">
        <v>0.44</v>
      </c>
      <c r="K2006" s="2" t="str">
        <f t="shared" si="404"/>
        <v>Saturday</v>
      </c>
      <c r="L2006" s="5">
        <f t="shared" si="405"/>
        <v>43697</v>
      </c>
      <c r="M2006" s="2" t="str">
        <f t="shared" si="406"/>
        <v>Tuesday</v>
      </c>
      <c r="N2006" s="2" t="str">
        <f t="shared" si="407"/>
        <v>Tuesday</v>
      </c>
      <c r="O2006" s="12">
        <f t="shared" si="408"/>
        <v>0</v>
      </c>
      <c r="P2006" s="11" t="str">
        <f t="shared" si="409"/>
        <v>High Cost per Unit</v>
      </c>
      <c r="Q2006" s="12">
        <f t="shared" si="410"/>
        <v>0</v>
      </c>
      <c r="R2006" s="12">
        <f t="shared" si="411"/>
        <v>28.3767</v>
      </c>
      <c r="S2006" s="12">
        <f t="shared" si="412"/>
        <v>0</v>
      </c>
      <c r="T2006" s="12">
        <f t="shared" si="413"/>
        <v>0</v>
      </c>
      <c r="U2006" s="12">
        <f t="shared" si="414"/>
        <v>0</v>
      </c>
      <c r="V2006" s="13" t="str">
        <f t="shared" ca="1" si="415"/>
        <v>Greater Than 8 Weeks Old</v>
      </c>
    </row>
    <row r="2007" spans="1:22" x14ac:dyDescent="0.45">
      <c r="A2007" s="2" t="s">
        <v>244</v>
      </c>
      <c r="B2007" s="5">
        <v>43694</v>
      </c>
      <c r="C2007" s="5" t="s">
        <v>369</v>
      </c>
      <c r="D2007" s="5" t="s">
        <v>372</v>
      </c>
      <c r="E2007" s="6">
        <v>3</v>
      </c>
      <c r="F2007" s="3">
        <v>68.97</v>
      </c>
      <c r="G2007" s="3">
        <v>32.4</v>
      </c>
      <c r="H2007" s="8">
        <f t="shared" si="403"/>
        <v>10.799999999999999</v>
      </c>
      <c r="I2007" s="3">
        <v>36.57</v>
      </c>
      <c r="J2007" s="4">
        <v>0.53</v>
      </c>
      <c r="K2007" s="2" t="str">
        <f t="shared" si="404"/>
        <v>Saturday</v>
      </c>
      <c r="L2007" s="5">
        <f t="shared" si="405"/>
        <v>43697</v>
      </c>
      <c r="M2007" s="2" t="str">
        <f t="shared" si="406"/>
        <v>Tuesday</v>
      </c>
      <c r="N2007" s="2" t="str">
        <f t="shared" si="407"/>
        <v>Tuesday</v>
      </c>
      <c r="O2007" s="12">
        <f t="shared" si="408"/>
        <v>0</v>
      </c>
      <c r="P2007" s="11" t="str">
        <f t="shared" si="409"/>
        <v>Low Cost per Unit</v>
      </c>
      <c r="Q2007" s="12">
        <f t="shared" si="410"/>
        <v>0</v>
      </c>
      <c r="R2007" s="12">
        <f t="shared" si="411"/>
        <v>2.0690999999999997</v>
      </c>
      <c r="S2007" s="12">
        <f t="shared" si="412"/>
        <v>0</v>
      </c>
      <c r="T2007" s="12">
        <f t="shared" si="413"/>
        <v>6.8970000000000002</v>
      </c>
      <c r="U2007" s="12">
        <f t="shared" si="414"/>
        <v>0</v>
      </c>
      <c r="V2007" s="13" t="str">
        <f t="shared" ca="1" si="415"/>
        <v>Greater Than 8 Weeks Old</v>
      </c>
    </row>
    <row r="2008" spans="1:22" x14ac:dyDescent="0.45">
      <c r="A2008" s="2" t="s">
        <v>302</v>
      </c>
      <c r="B2008" s="5">
        <v>43694</v>
      </c>
      <c r="C2008" s="5" t="s">
        <v>369</v>
      </c>
      <c r="D2008" s="5" t="s">
        <v>372</v>
      </c>
      <c r="E2008" s="6">
        <v>2</v>
      </c>
      <c r="F2008" s="3">
        <v>37.979999999999997</v>
      </c>
      <c r="G2008" s="3">
        <v>21</v>
      </c>
      <c r="H2008" s="8">
        <f t="shared" si="403"/>
        <v>10.5</v>
      </c>
      <c r="I2008" s="3">
        <v>16.98</v>
      </c>
      <c r="J2008" s="4">
        <v>0.45</v>
      </c>
      <c r="K2008" s="2" t="str">
        <f t="shared" si="404"/>
        <v>Saturday</v>
      </c>
      <c r="L2008" s="5">
        <f t="shared" si="405"/>
        <v>43697</v>
      </c>
      <c r="M2008" s="2" t="str">
        <f t="shared" si="406"/>
        <v>Tuesday</v>
      </c>
      <c r="N2008" s="2" t="str">
        <f t="shared" si="407"/>
        <v>Tuesday</v>
      </c>
      <c r="O2008" s="12">
        <f t="shared" si="408"/>
        <v>0</v>
      </c>
      <c r="P2008" s="11" t="str">
        <f t="shared" si="409"/>
        <v>Low Cost per Unit</v>
      </c>
      <c r="Q2008" s="12">
        <f t="shared" si="410"/>
        <v>0</v>
      </c>
      <c r="R2008" s="12">
        <f t="shared" si="411"/>
        <v>1.1394</v>
      </c>
      <c r="S2008" s="12">
        <f t="shared" si="412"/>
        <v>0</v>
      </c>
      <c r="T2008" s="12">
        <f t="shared" si="413"/>
        <v>3.798</v>
      </c>
      <c r="U2008" s="12">
        <f t="shared" si="414"/>
        <v>0</v>
      </c>
      <c r="V2008" s="13" t="str">
        <f t="shared" ca="1" si="415"/>
        <v>Greater Than 8 Weeks Old</v>
      </c>
    </row>
    <row r="2009" spans="1:22" x14ac:dyDescent="0.45">
      <c r="A2009" s="2" t="s">
        <v>288</v>
      </c>
      <c r="B2009" s="5">
        <v>43694</v>
      </c>
      <c r="C2009" s="5" t="s">
        <v>367</v>
      </c>
      <c r="D2009" s="5" t="s">
        <v>368</v>
      </c>
      <c r="E2009" s="6">
        <v>4</v>
      </c>
      <c r="F2009" s="3">
        <v>179.96</v>
      </c>
      <c r="G2009" s="3">
        <v>72</v>
      </c>
      <c r="H2009" s="8">
        <f t="shared" si="403"/>
        <v>18</v>
      </c>
      <c r="I2009" s="3">
        <v>107.96</v>
      </c>
      <c r="J2009" s="4">
        <v>0.6</v>
      </c>
      <c r="K2009" s="2" t="str">
        <f t="shared" si="404"/>
        <v>Saturday</v>
      </c>
      <c r="L2009" s="5">
        <f t="shared" si="405"/>
        <v>43697</v>
      </c>
      <c r="M2009" s="2" t="str">
        <f t="shared" si="406"/>
        <v>Tuesday</v>
      </c>
      <c r="N2009" s="2" t="str">
        <f t="shared" si="407"/>
        <v>Tuesday</v>
      </c>
      <c r="O2009" s="12">
        <f t="shared" si="408"/>
        <v>0</v>
      </c>
      <c r="P2009" s="11" t="str">
        <f t="shared" si="409"/>
        <v>High Cost per Unit</v>
      </c>
      <c r="Q2009" s="12">
        <f t="shared" si="410"/>
        <v>17.996000000000002</v>
      </c>
      <c r="R2009" s="12">
        <f t="shared" si="411"/>
        <v>5.3987999999999996</v>
      </c>
      <c r="S2009" s="12">
        <f t="shared" si="412"/>
        <v>0</v>
      </c>
      <c r="T2009" s="12">
        <f t="shared" si="413"/>
        <v>0</v>
      </c>
      <c r="U2009" s="12">
        <f t="shared" si="414"/>
        <v>0</v>
      </c>
      <c r="V2009" s="13" t="str">
        <f t="shared" ca="1" si="415"/>
        <v>Greater Than 8 Weeks Old</v>
      </c>
    </row>
    <row r="2010" spans="1:22" x14ac:dyDescent="0.45">
      <c r="A2010" s="2" t="s">
        <v>245</v>
      </c>
      <c r="B2010" s="5">
        <v>43694</v>
      </c>
      <c r="C2010" s="5" t="s">
        <v>369</v>
      </c>
      <c r="D2010" s="5" t="s">
        <v>372</v>
      </c>
      <c r="E2010" s="6">
        <v>1</v>
      </c>
      <c r="F2010" s="3">
        <v>39.99</v>
      </c>
      <c r="G2010" s="3">
        <v>16.2</v>
      </c>
      <c r="H2010" s="8">
        <f t="shared" si="403"/>
        <v>16.2</v>
      </c>
      <c r="I2010" s="3">
        <v>23.79</v>
      </c>
      <c r="J2010" s="4">
        <v>0.59</v>
      </c>
      <c r="K2010" s="2" t="str">
        <f t="shared" si="404"/>
        <v>Saturday</v>
      </c>
      <c r="L2010" s="5">
        <f t="shared" si="405"/>
        <v>43697</v>
      </c>
      <c r="M2010" s="2" t="str">
        <f t="shared" si="406"/>
        <v>Tuesday</v>
      </c>
      <c r="N2010" s="2" t="str">
        <f t="shared" si="407"/>
        <v>Tuesday</v>
      </c>
      <c r="O2010" s="12">
        <f t="shared" si="408"/>
        <v>0</v>
      </c>
      <c r="P2010" s="11" t="str">
        <f t="shared" si="409"/>
        <v>Low Cost per Unit</v>
      </c>
      <c r="Q2010" s="12">
        <f t="shared" si="410"/>
        <v>0</v>
      </c>
      <c r="R2010" s="12">
        <f t="shared" si="411"/>
        <v>0</v>
      </c>
      <c r="S2010" s="12">
        <f t="shared" si="412"/>
        <v>0</v>
      </c>
      <c r="T2010" s="12">
        <f t="shared" si="413"/>
        <v>3.9990000000000006</v>
      </c>
      <c r="U2010" s="12">
        <f t="shared" si="414"/>
        <v>0</v>
      </c>
      <c r="V2010" s="13" t="str">
        <f t="shared" ca="1" si="415"/>
        <v>Greater Than 8 Weeks Old</v>
      </c>
    </row>
    <row r="2011" spans="1:22" x14ac:dyDescent="0.45">
      <c r="A2011" s="2" t="s">
        <v>223</v>
      </c>
      <c r="B2011" s="5">
        <v>43694</v>
      </c>
      <c r="C2011" s="5" t="s">
        <v>367</v>
      </c>
      <c r="D2011" s="5" t="s">
        <v>368</v>
      </c>
      <c r="E2011" s="6">
        <v>1</v>
      </c>
      <c r="F2011" s="3">
        <v>44.99</v>
      </c>
      <c r="G2011" s="3">
        <v>18</v>
      </c>
      <c r="H2011" s="8">
        <f t="shared" si="403"/>
        <v>18</v>
      </c>
      <c r="I2011" s="3">
        <v>26.99</v>
      </c>
      <c r="J2011" s="4">
        <v>0.6</v>
      </c>
      <c r="K2011" s="2" t="str">
        <f t="shared" si="404"/>
        <v>Saturday</v>
      </c>
      <c r="L2011" s="5">
        <f t="shared" si="405"/>
        <v>43697</v>
      </c>
      <c r="M2011" s="2" t="str">
        <f t="shared" si="406"/>
        <v>Tuesday</v>
      </c>
      <c r="N2011" s="2" t="str">
        <f t="shared" si="407"/>
        <v>Tuesday</v>
      </c>
      <c r="O2011" s="12">
        <f t="shared" si="408"/>
        <v>0</v>
      </c>
      <c r="P2011" s="11" t="str">
        <f t="shared" si="409"/>
        <v>High Cost per Unit</v>
      </c>
      <c r="Q2011" s="12">
        <f t="shared" si="410"/>
        <v>4.4990000000000006</v>
      </c>
      <c r="R2011" s="12">
        <f t="shared" si="411"/>
        <v>0</v>
      </c>
      <c r="S2011" s="12">
        <f t="shared" si="412"/>
        <v>0</v>
      </c>
      <c r="T2011" s="12">
        <f t="shared" si="413"/>
        <v>0</v>
      </c>
      <c r="U2011" s="12">
        <f t="shared" si="414"/>
        <v>0</v>
      </c>
      <c r="V2011" s="13" t="str">
        <f t="shared" ca="1" si="415"/>
        <v>Greater Than 8 Weeks Old</v>
      </c>
    </row>
    <row r="2012" spans="1:22" x14ac:dyDescent="0.45">
      <c r="A2012" s="2" t="s">
        <v>178</v>
      </c>
      <c r="B2012" s="5">
        <v>43694</v>
      </c>
      <c r="C2012" s="5" t="s">
        <v>369</v>
      </c>
      <c r="D2012" s="5" t="s">
        <v>394</v>
      </c>
      <c r="E2012" s="6">
        <v>1</v>
      </c>
      <c r="F2012" s="3">
        <v>59</v>
      </c>
      <c r="G2012" s="3">
        <v>20.99</v>
      </c>
      <c r="H2012" s="8">
        <f t="shared" si="403"/>
        <v>20.99</v>
      </c>
      <c r="I2012" s="3">
        <v>38.01</v>
      </c>
      <c r="J2012" s="4">
        <v>0.64</v>
      </c>
      <c r="K2012" s="2" t="str">
        <f t="shared" si="404"/>
        <v>Saturday</v>
      </c>
      <c r="L2012" s="5">
        <f t="shared" si="405"/>
        <v>43697</v>
      </c>
      <c r="M2012" s="2" t="str">
        <f t="shared" si="406"/>
        <v>Tuesday</v>
      </c>
      <c r="N2012" s="2" t="str">
        <f t="shared" si="407"/>
        <v>Tuesday</v>
      </c>
      <c r="O2012" s="12">
        <f t="shared" si="408"/>
        <v>0</v>
      </c>
      <c r="P2012" s="11" t="str">
        <f t="shared" si="409"/>
        <v>High Cost per Unit</v>
      </c>
      <c r="Q2012" s="12">
        <f t="shared" si="410"/>
        <v>0</v>
      </c>
      <c r="R2012" s="12">
        <f t="shared" si="411"/>
        <v>0</v>
      </c>
      <c r="S2012" s="12">
        <f t="shared" si="412"/>
        <v>0</v>
      </c>
      <c r="T2012" s="12">
        <f t="shared" si="413"/>
        <v>5.9</v>
      </c>
      <c r="U2012" s="12">
        <f t="shared" si="414"/>
        <v>0</v>
      </c>
      <c r="V2012" s="13" t="str">
        <f t="shared" ca="1" si="415"/>
        <v>Greater Than 8 Weeks Old</v>
      </c>
    </row>
    <row r="2013" spans="1:22" x14ac:dyDescent="0.45">
      <c r="A2013" s="2" t="s">
        <v>48</v>
      </c>
      <c r="B2013" s="5">
        <v>43694</v>
      </c>
      <c r="C2013" s="5" t="s">
        <v>378</v>
      </c>
      <c r="D2013" s="5" t="s">
        <v>379</v>
      </c>
      <c r="E2013" s="6">
        <v>12</v>
      </c>
      <c r="F2013" s="3">
        <v>479.88</v>
      </c>
      <c r="G2013" s="3">
        <v>158.88</v>
      </c>
      <c r="H2013" s="8">
        <f t="shared" si="403"/>
        <v>13.24</v>
      </c>
      <c r="I2013" s="3">
        <v>321</v>
      </c>
      <c r="J2013" s="4">
        <v>0.67</v>
      </c>
      <c r="K2013" s="2" t="str">
        <f t="shared" si="404"/>
        <v>Saturday</v>
      </c>
      <c r="L2013" s="5">
        <f t="shared" si="405"/>
        <v>43697</v>
      </c>
      <c r="M2013" s="2" t="str">
        <f t="shared" si="406"/>
        <v>Tuesday</v>
      </c>
      <c r="N2013" s="2" t="str">
        <f t="shared" si="407"/>
        <v>Tuesday</v>
      </c>
      <c r="O2013" s="12">
        <f t="shared" si="408"/>
        <v>0</v>
      </c>
      <c r="P2013" s="11" t="str">
        <f t="shared" si="409"/>
        <v>Low Cost per Unit</v>
      </c>
      <c r="Q2013" s="12">
        <f t="shared" si="410"/>
        <v>0</v>
      </c>
      <c r="R2013" s="12">
        <f t="shared" si="411"/>
        <v>14.3964</v>
      </c>
      <c r="S2013" s="12">
        <f t="shared" si="412"/>
        <v>0</v>
      </c>
      <c r="T2013" s="12">
        <f t="shared" si="413"/>
        <v>0</v>
      </c>
      <c r="U2013" s="12">
        <f t="shared" si="414"/>
        <v>0</v>
      </c>
      <c r="V2013" s="13" t="str">
        <f t="shared" ca="1" si="415"/>
        <v>Greater Than 8 Weeks Old</v>
      </c>
    </row>
    <row r="2014" spans="1:22" x14ac:dyDescent="0.45">
      <c r="A2014" s="2" t="s">
        <v>108</v>
      </c>
      <c r="B2014" s="5">
        <v>43694</v>
      </c>
      <c r="C2014" s="5" t="s">
        <v>369</v>
      </c>
      <c r="D2014" s="5" t="s">
        <v>394</v>
      </c>
      <c r="E2014" s="6">
        <v>1</v>
      </c>
      <c r="F2014" s="3">
        <v>69</v>
      </c>
      <c r="G2014" s="3">
        <v>15</v>
      </c>
      <c r="H2014" s="8">
        <f t="shared" si="403"/>
        <v>15</v>
      </c>
      <c r="I2014" s="3">
        <v>54</v>
      </c>
      <c r="J2014" s="4">
        <v>0.78</v>
      </c>
      <c r="K2014" s="2" t="str">
        <f t="shared" si="404"/>
        <v>Saturday</v>
      </c>
      <c r="L2014" s="5">
        <f t="shared" si="405"/>
        <v>43697</v>
      </c>
      <c r="M2014" s="2" t="str">
        <f t="shared" si="406"/>
        <v>Tuesday</v>
      </c>
      <c r="N2014" s="2" t="str">
        <f t="shared" si="407"/>
        <v>Tuesday</v>
      </c>
      <c r="O2014" s="12">
        <f t="shared" si="408"/>
        <v>0</v>
      </c>
      <c r="P2014" s="11" t="str">
        <f t="shared" si="409"/>
        <v>Low Cost per Unit</v>
      </c>
      <c r="Q2014" s="12">
        <f t="shared" si="410"/>
        <v>0</v>
      </c>
      <c r="R2014" s="12">
        <f t="shared" si="411"/>
        <v>0</v>
      </c>
      <c r="S2014" s="12">
        <f t="shared" si="412"/>
        <v>0</v>
      </c>
      <c r="T2014" s="12">
        <f t="shared" si="413"/>
        <v>6.9</v>
      </c>
      <c r="U2014" s="12">
        <f t="shared" si="414"/>
        <v>0</v>
      </c>
      <c r="V2014" s="13" t="str">
        <f t="shared" ca="1" si="415"/>
        <v>Greater Than 8 Weeks Old</v>
      </c>
    </row>
    <row r="2015" spans="1:22" x14ac:dyDescent="0.45">
      <c r="A2015" s="2" t="s">
        <v>304</v>
      </c>
      <c r="B2015" s="5">
        <v>43694</v>
      </c>
      <c r="C2015" s="5" t="s">
        <v>369</v>
      </c>
      <c r="D2015" s="5" t="s">
        <v>394</v>
      </c>
      <c r="E2015" s="6">
        <v>7</v>
      </c>
      <c r="F2015" s="3">
        <v>237.93</v>
      </c>
      <c r="G2015" s="3">
        <v>105</v>
      </c>
      <c r="H2015" s="8">
        <f t="shared" si="403"/>
        <v>15</v>
      </c>
      <c r="I2015" s="3">
        <v>132.93</v>
      </c>
      <c r="J2015" s="4">
        <v>0.56000000000000005</v>
      </c>
      <c r="K2015" s="2" t="str">
        <f t="shared" si="404"/>
        <v>Saturday</v>
      </c>
      <c r="L2015" s="5">
        <f t="shared" si="405"/>
        <v>43697</v>
      </c>
      <c r="M2015" s="2" t="str">
        <f t="shared" si="406"/>
        <v>Tuesday</v>
      </c>
      <c r="N2015" s="2" t="str">
        <f t="shared" si="407"/>
        <v>Tuesday</v>
      </c>
      <c r="O2015" s="12">
        <f t="shared" si="408"/>
        <v>0</v>
      </c>
      <c r="P2015" s="11" t="str">
        <f t="shared" si="409"/>
        <v>Low Cost per Unit</v>
      </c>
      <c r="Q2015" s="12">
        <f t="shared" si="410"/>
        <v>0</v>
      </c>
      <c r="R2015" s="12">
        <f t="shared" si="411"/>
        <v>7.1379000000000001</v>
      </c>
      <c r="S2015" s="12">
        <f t="shared" si="412"/>
        <v>0</v>
      </c>
      <c r="T2015" s="12">
        <f t="shared" si="413"/>
        <v>23.793000000000003</v>
      </c>
      <c r="U2015" s="12">
        <f t="shared" si="414"/>
        <v>0</v>
      </c>
      <c r="V2015" s="13" t="str">
        <f t="shared" ca="1" si="415"/>
        <v>Greater Than 8 Weeks Old</v>
      </c>
    </row>
    <row r="2016" spans="1:22" x14ac:dyDescent="0.45">
      <c r="A2016" s="2" t="s">
        <v>179</v>
      </c>
      <c r="B2016" s="5">
        <v>43694</v>
      </c>
      <c r="C2016" s="5" t="s">
        <v>380</v>
      </c>
      <c r="D2016" s="5" t="s">
        <v>381</v>
      </c>
      <c r="E2016" s="6">
        <v>1</v>
      </c>
      <c r="F2016" s="3">
        <v>25</v>
      </c>
      <c r="G2016" s="3">
        <v>7.35</v>
      </c>
      <c r="H2016" s="8">
        <f t="shared" si="403"/>
        <v>7.35</v>
      </c>
      <c r="I2016" s="3">
        <v>17.649999999999999</v>
      </c>
      <c r="J2016" s="4">
        <v>0.71</v>
      </c>
      <c r="K2016" s="2" t="str">
        <f t="shared" si="404"/>
        <v>Saturday</v>
      </c>
      <c r="L2016" s="5">
        <f t="shared" si="405"/>
        <v>43697</v>
      </c>
      <c r="M2016" s="2" t="str">
        <f t="shared" si="406"/>
        <v>Tuesday</v>
      </c>
      <c r="N2016" s="2" t="str">
        <f t="shared" si="407"/>
        <v>Tuesday</v>
      </c>
      <c r="O2016" s="12">
        <f t="shared" si="408"/>
        <v>0</v>
      </c>
      <c r="P2016" s="11" t="str">
        <f t="shared" si="409"/>
        <v>Low Cost per Unit</v>
      </c>
      <c r="Q2016" s="12">
        <f t="shared" si="410"/>
        <v>0</v>
      </c>
      <c r="R2016" s="12">
        <f t="shared" si="411"/>
        <v>0</v>
      </c>
      <c r="S2016" s="12">
        <f t="shared" si="412"/>
        <v>0</v>
      </c>
      <c r="T2016" s="12">
        <f t="shared" si="413"/>
        <v>0</v>
      </c>
      <c r="U2016" s="12">
        <f t="shared" si="414"/>
        <v>0</v>
      </c>
      <c r="V2016" s="13" t="str">
        <f t="shared" ca="1" si="415"/>
        <v>Greater Than 8 Weeks Old</v>
      </c>
    </row>
    <row r="2017" spans="1:22" x14ac:dyDescent="0.45">
      <c r="A2017" s="2" t="s">
        <v>305</v>
      </c>
      <c r="B2017" s="5">
        <v>43694</v>
      </c>
      <c r="C2017" s="5" t="s">
        <v>371</v>
      </c>
      <c r="D2017" s="5" t="s">
        <v>371</v>
      </c>
      <c r="E2017" s="6">
        <v>1</v>
      </c>
      <c r="F2017" s="3">
        <v>33.99</v>
      </c>
      <c r="G2017" s="3">
        <v>13.5</v>
      </c>
      <c r="H2017" s="8">
        <f t="shared" si="403"/>
        <v>13.5</v>
      </c>
      <c r="I2017" s="3">
        <v>20.49</v>
      </c>
      <c r="J2017" s="4">
        <v>0.6</v>
      </c>
      <c r="K2017" s="2" t="str">
        <f t="shared" si="404"/>
        <v>Saturday</v>
      </c>
      <c r="L2017" s="5">
        <f t="shared" si="405"/>
        <v>43697</v>
      </c>
      <c r="M2017" s="2" t="str">
        <f t="shared" si="406"/>
        <v>Tuesday</v>
      </c>
      <c r="N2017" s="2" t="str">
        <f t="shared" si="407"/>
        <v>Tuesday</v>
      </c>
      <c r="O2017" s="12">
        <f t="shared" si="408"/>
        <v>0</v>
      </c>
      <c r="P2017" s="11" t="str">
        <f t="shared" si="409"/>
        <v>Low Cost per Unit</v>
      </c>
      <c r="Q2017" s="12">
        <f t="shared" si="410"/>
        <v>0</v>
      </c>
      <c r="R2017" s="12">
        <f t="shared" si="411"/>
        <v>0</v>
      </c>
      <c r="S2017" s="12">
        <f t="shared" si="412"/>
        <v>0</v>
      </c>
      <c r="T2017" s="12">
        <f t="shared" si="413"/>
        <v>0</v>
      </c>
      <c r="U2017" s="12">
        <f t="shared" si="414"/>
        <v>0</v>
      </c>
      <c r="V2017" s="13" t="str">
        <f t="shared" ca="1" si="415"/>
        <v>Greater Than 8 Weeks Old</v>
      </c>
    </row>
    <row r="2018" spans="1:22" x14ac:dyDescent="0.45">
      <c r="A2018" s="2" t="s">
        <v>111</v>
      </c>
      <c r="B2018" s="5">
        <v>43694</v>
      </c>
      <c r="C2018" s="5" t="s">
        <v>386</v>
      </c>
      <c r="D2018" s="5" t="s">
        <v>388</v>
      </c>
      <c r="E2018" s="6">
        <v>1</v>
      </c>
      <c r="F2018" s="3">
        <v>140</v>
      </c>
      <c r="G2018" s="3">
        <v>43.26</v>
      </c>
      <c r="H2018" s="8">
        <f t="shared" si="403"/>
        <v>43.26</v>
      </c>
      <c r="I2018" s="3">
        <v>96.74</v>
      </c>
      <c r="J2018" s="4">
        <v>0.69</v>
      </c>
      <c r="K2018" s="2" t="str">
        <f t="shared" si="404"/>
        <v>Saturday</v>
      </c>
      <c r="L2018" s="5">
        <f t="shared" si="405"/>
        <v>43697</v>
      </c>
      <c r="M2018" s="2" t="str">
        <f t="shared" si="406"/>
        <v>Tuesday</v>
      </c>
      <c r="N2018" s="2" t="str">
        <f t="shared" si="407"/>
        <v>Tuesday</v>
      </c>
      <c r="O2018" s="12">
        <f t="shared" si="408"/>
        <v>0</v>
      </c>
      <c r="P2018" s="11" t="str">
        <f t="shared" si="409"/>
        <v>High Cost per Unit</v>
      </c>
      <c r="Q2018" s="12">
        <f t="shared" si="410"/>
        <v>0</v>
      </c>
      <c r="R2018" s="12">
        <f t="shared" si="411"/>
        <v>0</v>
      </c>
      <c r="S2018" s="12">
        <f t="shared" si="412"/>
        <v>0</v>
      </c>
      <c r="T2018" s="12">
        <f t="shared" si="413"/>
        <v>0</v>
      </c>
      <c r="U2018" s="12">
        <f t="shared" si="414"/>
        <v>0</v>
      </c>
      <c r="V2018" s="13" t="str">
        <f t="shared" ca="1" si="415"/>
        <v>Greater Than 8 Weeks Old</v>
      </c>
    </row>
    <row r="2019" spans="1:22" x14ac:dyDescent="0.45">
      <c r="A2019" s="2" t="s">
        <v>112</v>
      </c>
      <c r="B2019" s="5">
        <v>43694</v>
      </c>
      <c r="C2019" s="5" t="s">
        <v>386</v>
      </c>
      <c r="D2019" s="5" t="s">
        <v>395</v>
      </c>
      <c r="E2019" s="6">
        <v>1</v>
      </c>
      <c r="F2019" s="3">
        <v>25</v>
      </c>
      <c r="G2019" s="3">
        <v>4.75</v>
      </c>
      <c r="H2019" s="8">
        <f t="shared" si="403"/>
        <v>4.75</v>
      </c>
      <c r="I2019" s="3">
        <v>20.25</v>
      </c>
      <c r="J2019" s="4">
        <v>0.81</v>
      </c>
      <c r="K2019" s="2" t="str">
        <f t="shared" si="404"/>
        <v>Saturday</v>
      </c>
      <c r="L2019" s="5">
        <f t="shared" si="405"/>
        <v>43697</v>
      </c>
      <c r="M2019" s="2" t="str">
        <f t="shared" si="406"/>
        <v>Tuesday</v>
      </c>
      <c r="N2019" s="2" t="str">
        <f t="shared" si="407"/>
        <v>Tuesday</v>
      </c>
      <c r="O2019" s="12">
        <f t="shared" si="408"/>
        <v>0</v>
      </c>
      <c r="P2019" s="11" t="str">
        <f t="shared" si="409"/>
        <v>Low Cost per Unit</v>
      </c>
      <c r="Q2019" s="12">
        <f t="shared" si="410"/>
        <v>0</v>
      </c>
      <c r="R2019" s="12">
        <f t="shared" si="411"/>
        <v>0</v>
      </c>
      <c r="S2019" s="12">
        <f t="shared" si="412"/>
        <v>0</v>
      </c>
      <c r="T2019" s="12">
        <f t="shared" si="413"/>
        <v>0</v>
      </c>
      <c r="U2019" s="12">
        <f t="shared" si="414"/>
        <v>0</v>
      </c>
      <c r="V2019" s="13" t="str">
        <f t="shared" ca="1" si="415"/>
        <v>Greater Than 8 Weeks Old</v>
      </c>
    </row>
    <row r="2020" spans="1:22" x14ac:dyDescent="0.45">
      <c r="A2020" s="2" t="s">
        <v>51</v>
      </c>
      <c r="B2020" s="5">
        <v>43694</v>
      </c>
      <c r="C2020" s="5" t="s">
        <v>375</v>
      </c>
      <c r="D2020" s="5" t="s">
        <v>382</v>
      </c>
      <c r="E2020" s="6">
        <v>1</v>
      </c>
      <c r="F2020" s="3">
        <v>99</v>
      </c>
      <c r="G2020" s="3">
        <v>24</v>
      </c>
      <c r="H2020" s="8">
        <f t="shared" si="403"/>
        <v>24</v>
      </c>
      <c r="I2020" s="3">
        <v>75</v>
      </c>
      <c r="J2020" s="4">
        <v>0.76</v>
      </c>
      <c r="K2020" s="2" t="str">
        <f t="shared" si="404"/>
        <v>Saturday</v>
      </c>
      <c r="L2020" s="5">
        <f t="shared" si="405"/>
        <v>43697</v>
      </c>
      <c r="M2020" s="2" t="str">
        <f t="shared" si="406"/>
        <v>Tuesday</v>
      </c>
      <c r="N2020" s="2" t="str">
        <f t="shared" si="407"/>
        <v>Tuesday</v>
      </c>
      <c r="O2020" s="12">
        <f t="shared" si="408"/>
        <v>0</v>
      </c>
      <c r="P2020" s="11" t="str">
        <f t="shared" si="409"/>
        <v>High Cost per Unit</v>
      </c>
      <c r="Q2020" s="12">
        <f t="shared" si="410"/>
        <v>0</v>
      </c>
      <c r="R2020" s="12">
        <f t="shared" si="411"/>
        <v>0</v>
      </c>
      <c r="S2020" s="12">
        <f t="shared" si="412"/>
        <v>0</v>
      </c>
      <c r="T2020" s="12">
        <f t="shared" si="413"/>
        <v>0</v>
      </c>
      <c r="U2020" s="12">
        <f t="shared" si="414"/>
        <v>0</v>
      </c>
      <c r="V2020" s="13" t="str">
        <f t="shared" ca="1" si="415"/>
        <v>Greater Than 8 Weeks Old</v>
      </c>
    </row>
    <row r="2021" spans="1:22" x14ac:dyDescent="0.45">
      <c r="A2021" s="2" t="s">
        <v>113</v>
      </c>
      <c r="B2021" s="5">
        <v>43694</v>
      </c>
      <c r="C2021" s="5" t="s">
        <v>383</v>
      </c>
      <c r="D2021" s="5" t="s">
        <v>384</v>
      </c>
      <c r="E2021" s="6">
        <v>1</v>
      </c>
      <c r="F2021" s="3">
        <v>13</v>
      </c>
      <c r="G2021" s="3">
        <v>1.85</v>
      </c>
      <c r="H2021" s="8">
        <f t="shared" si="403"/>
        <v>1.85</v>
      </c>
      <c r="I2021" s="3">
        <v>11.15</v>
      </c>
      <c r="J2021" s="4">
        <v>0.86</v>
      </c>
      <c r="K2021" s="2" t="str">
        <f t="shared" si="404"/>
        <v>Saturday</v>
      </c>
      <c r="L2021" s="5">
        <f t="shared" si="405"/>
        <v>43697</v>
      </c>
      <c r="M2021" s="2" t="str">
        <f t="shared" si="406"/>
        <v>Tuesday</v>
      </c>
      <c r="N2021" s="2" t="str">
        <f t="shared" si="407"/>
        <v>Tuesday</v>
      </c>
      <c r="O2021" s="12">
        <f t="shared" si="408"/>
        <v>0</v>
      </c>
      <c r="P2021" s="11" t="str">
        <f t="shared" si="409"/>
        <v>Low Cost per Unit</v>
      </c>
      <c r="Q2021" s="12">
        <f t="shared" si="410"/>
        <v>0</v>
      </c>
      <c r="R2021" s="12">
        <f t="shared" si="411"/>
        <v>0</v>
      </c>
      <c r="S2021" s="12">
        <f t="shared" si="412"/>
        <v>0</v>
      </c>
      <c r="T2021" s="12">
        <f t="shared" si="413"/>
        <v>0</v>
      </c>
      <c r="U2021" s="12">
        <f t="shared" si="414"/>
        <v>0</v>
      </c>
      <c r="V2021" s="13" t="str">
        <f t="shared" ca="1" si="415"/>
        <v>Greater Than 8 Weeks Old</v>
      </c>
    </row>
    <row r="2022" spans="1:22" x14ac:dyDescent="0.45">
      <c r="A2022" s="2" t="s">
        <v>262</v>
      </c>
      <c r="B2022" s="5">
        <v>43694</v>
      </c>
      <c r="C2022" s="5" t="s">
        <v>383</v>
      </c>
      <c r="D2022" s="5" t="s">
        <v>384</v>
      </c>
      <c r="E2022" s="6">
        <v>3</v>
      </c>
      <c r="F2022" s="3">
        <v>29.97</v>
      </c>
      <c r="G2022" s="3">
        <v>13.2</v>
      </c>
      <c r="H2022" s="8">
        <f t="shared" si="403"/>
        <v>4.3999999999999995</v>
      </c>
      <c r="I2022" s="3">
        <v>16.77</v>
      </c>
      <c r="J2022" s="4">
        <v>0.56000000000000005</v>
      </c>
      <c r="K2022" s="2" t="str">
        <f t="shared" si="404"/>
        <v>Saturday</v>
      </c>
      <c r="L2022" s="5">
        <f t="shared" si="405"/>
        <v>43697</v>
      </c>
      <c r="M2022" s="2" t="str">
        <f t="shared" si="406"/>
        <v>Tuesday</v>
      </c>
      <c r="N2022" s="2" t="str">
        <f t="shared" si="407"/>
        <v>Tuesday</v>
      </c>
      <c r="O2022" s="12">
        <f t="shared" si="408"/>
        <v>0</v>
      </c>
      <c r="P2022" s="11" t="str">
        <f t="shared" si="409"/>
        <v>Low Cost per Unit</v>
      </c>
      <c r="Q2022" s="12">
        <f t="shared" si="410"/>
        <v>0</v>
      </c>
      <c r="R2022" s="12">
        <f t="shared" si="411"/>
        <v>0.8990999999999999</v>
      </c>
      <c r="S2022" s="12">
        <f t="shared" si="412"/>
        <v>0</v>
      </c>
      <c r="T2022" s="12">
        <f t="shared" si="413"/>
        <v>0</v>
      </c>
      <c r="U2022" s="12">
        <f t="shared" si="414"/>
        <v>0</v>
      </c>
      <c r="V2022" s="13" t="str">
        <f t="shared" ca="1" si="415"/>
        <v>Greater Than 8 Weeks Old</v>
      </c>
    </row>
    <row r="2023" spans="1:22" x14ac:dyDescent="0.45">
      <c r="A2023" s="2" t="s">
        <v>249</v>
      </c>
      <c r="B2023" s="5">
        <v>43694</v>
      </c>
      <c r="C2023" s="5" t="s">
        <v>383</v>
      </c>
      <c r="D2023" s="5" t="s">
        <v>384</v>
      </c>
      <c r="E2023" s="6">
        <v>2</v>
      </c>
      <c r="F2023" s="3">
        <v>18</v>
      </c>
      <c r="G2023" s="3">
        <v>6</v>
      </c>
      <c r="H2023" s="8">
        <f t="shared" si="403"/>
        <v>3</v>
      </c>
      <c r="I2023" s="3">
        <v>12</v>
      </c>
      <c r="J2023" s="4">
        <v>0.67</v>
      </c>
      <c r="K2023" s="2" t="str">
        <f t="shared" si="404"/>
        <v>Saturday</v>
      </c>
      <c r="L2023" s="5">
        <f t="shared" si="405"/>
        <v>43697</v>
      </c>
      <c r="M2023" s="2" t="str">
        <f t="shared" si="406"/>
        <v>Tuesday</v>
      </c>
      <c r="N2023" s="2" t="str">
        <f t="shared" si="407"/>
        <v>Tuesday</v>
      </c>
      <c r="O2023" s="12">
        <f t="shared" si="408"/>
        <v>0</v>
      </c>
      <c r="P2023" s="11" t="str">
        <f t="shared" si="409"/>
        <v>Low Cost per Unit</v>
      </c>
      <c r="Q2023" s="12">
        <f t="shared" si="410"/>
        <v>0</v>
      </c>
      <c r="R2023" s="12">
        <f t="shared" si="411"/>
        <v>0.54</v>
      </c>
      <c r="S2023" s="12">
        <f t="shared" si="412"/>
        <v>0</v>
      </c>
      <c r="T2023" s="12">
        <f t="shared" si="413"/>
        <v>0</v>
      </c>
      <c r="U2023" s="12">
        <f t="shared" si="414"/>
        <v>0</v>
      </c>
      <c r="V2023" s="13" t="str">
        <f t="shared" ca="1" si="415"/>
        <v>Greater Than 8 Weeks Old</v>
      </c>
    </row>
    <row r="2024" spans="1:22" x14ac:dyDescent="0.45">
      <c r="A2024" s="2" t="s">
        <v>59</v>
      </c>
      <c r="B2024" s="5">
        <v>43694</v>
      </c>
      <c r="C2024" s="5" t="s">
        <v>378</v>
      </c>
      <c r="D2024" s="5" t="s">
        <v>396</v>
      </c>
      <c r="E2024" s="6">
        <v>1</v>
      </c>
      <c r="F2024" s="3">
        <v>36</v>
      </c>
      <c r="G2024" s="3">
        <v>11.8</v>
      </c>
      <c r="H2024" s="8">
        <f t="shared" si="403"/>
        <v>11.8</v>
      </c>
      <c r="I2024" s="3">
        <v>24.2</v>
      </c>
      <c r="J2024" s="4">
        <v>0.67</v>
      </c>
      <c r="K2024" s="2" t="str">
        <f t="shared" si="404"/>
        <v>Saturday</v>
      </c>
      <c r="L2024" s="5">
        <f t="shared" si="405"/>
        <v>43697</v>
      </c>
      <c r="M2024" s="2" t="str">
        <f t="shared" si="406"/>
        <v>Tuesday</v>
      </c>
      <c r="N2024" s="2" t="str">
        <f t="shared" si="407"/>
        <v>Tuesday</v>
      </c>
      <c r="O2024" s="12">
        <f t="shared" si="408"/>
        <v>0</v>
      </c>
      <c r="P2024" s="11" t="str">
        <f t="shared" si="409"/>
        <v>Low Cost per Unit</v>
      </c>
      <c r="Q2024" s="12">
        <f t="shared" si="410"/>
        <v>0</v>
      </c>
      <c r="R2024" s="12">
        <f t="shared" si="411"/>
        <v>0</v>
      </c>
      <c r="S2024" s="12">
        <f t="shared" si="412"/>
        <v>0</v>
      </c>
      <c r="T2024" s="12">
        <f t="shared" si="413"/>
        <v>0</v>
      </c>
      <c r="U2024" s="12">
        <f t="shared" si="414"/>
        <v>0</v>
      </c>
      <c r="V2024" s="13" t="str">
        <f t="shared" ca="1" si="415"/>
        <v>Greater Than 8 Weeks Old</v>
      </c>
    </row>
    <row r="2025" spans="1:22" x14ac:dyDescent="0.45">
      <c r="A2025" s="2" t="s">
        <v>196</v>
      </c>
      <c r="B2025" s="5">
        <v>43694</v>
      </c>
      <c r="C2025" s="5" t="s">
        <v>378</v>
      </c>
      <c r="D2025" s="5" t="s">
        <v>397</v>
      </c>
      <c r="E2025" s="6">
        <v>2</v>
      </c>
      <c r="F2025" s="3">
        <v>44</v>
      </c>
      <c r="G2025" s="3">
        <v>9.32</v>
      </c>
      <c r="H2025" s="8">
        <f t="shared" si="403"/>
        <v>4.66</v>
      </c>
      <c r="I2025" s="3">
        <v>34.68</v>
      </c>
      <c r="J2025" s="4">
        <v>0.79</v>
      </c>
      <c r="K2025" s="2" t="str">
        <f t="shared" si="404"/>
        <v>Saturday</v>
      </c>
      <c r="L2025" s="5">
        <f t="shared" si="405"/>
        <v>43697</v>
      </c>
      <c r="M2025" s="2" t="str">
        <f t="shared" si="406"/>
        <v>Tuesday</v>
      </c>
      <c r="N2025" s="2" t="str">
        <f t="shared" si="407"/>
        <v>Tuesday</v>
      </c>
      <c r="O2025" s="12">
        <f t="shared" si="408"/>
        <v>0</v>
      </c>
      <c r="P2025" s="11" t="str">
        <f t="shared" si="409"/>
        <v>Low Cost per Unit</v>
      </c>
      <c r="Q2025" s="12">
        <f t="shared" si="410"/>
        <v>0</v>
      </c>
      <c r="R2025" s="12">
        <f t="shared" si="411"/>
        <v>1.3199999999999998</v>
      </c>
      <c r="S2025" s="12">
        <f t="shared" si="412"/>
        <v>0</v>
      </c>
      <c r="T2025" s="12">
        <f t="shared" si="413"/>
        <v>0</v>
      </c>
      <c r="U2025" s="12">
        <f t="shared" si="414"/>
        <v>0</v>
      </c>
      <c r="V2025" s="13" t="str">
        <f t="shared" ca="1" si="415"/>
        <v>Greater Than 8 Weeks Old</v>
      </c>
    </row>
    <row r="2026" spans="1:22" x14ac:dyDescent="0.45">
      <c r="A2026" s="2" t="s">
        <v>116</v>
      </c>
      <c r="B2026" s="5">
        <v>43694</v>
      </c>
      <c r="C2026" s="5" t="s">
        <v>378</v>
      </c>
      <c r="D2026" s="5" t="s">
        <v>397</v>
      </c>
      <c r="E2026" s="6">
        <v>4</v>
      </c>
      <c r="F2026" s="3">
        <v>31.96</v>
      </c>
      <c r="G2026" s="3">
        <v>11.12</v>
      </c>
      <c r="H2026" s="8">
        <f t="shared" si="403"/>
        <v>2.78</v>
      </c>
      <c r="I2026" s="3">
        <v>20.84</v>
      </c>
      <c r="J2026" s="4">
        <v>0.65</v>
      </c>
      <c r="K2026" s="2" t="str">
        <f t="shared" si="404"/>
        <v>Saturday</v>
      </c>
      <c r="L2026" s="5">
        <f t="shared" si="405"/>
        <v>43697</v>
      </c>
      <c r="M2026" s="2" t="str">
        <f t="shared" si="406"/>
        <v>Tuesday</v>
      </c>
      <c r="N2026" s="2" t="str">
        <f t="shared" si="407"/>
        <v>Tuesday</v>
      </c>
      <c r="O2026" s="12">
        <f t="shared" si="408"/>
        <v>0</v>
      </c>
      <c r="P2026" s="11" t="str">
        <f t="shared" si="409"/>
        <v>Low Cost per Unit</v>
      </c>
      <c r="Q2026" s="12">
        <f t="shared" si="410"/>
        <v>0</v>
      </c>
      <c r="R2026" s="12">
        <f t="shared" si="411"/>
        <v>0.95879999999999999</v>
      </c>
      <c r="S2026" s="12">
        <f t="shared" si="412"/>
        <v>0</v>
      </c>
      <c r="T2026" s="12">
        <f t="shared" si="413"/>
        <v>0</v>
      </c>
      <c r="U2026" s="12">
        <f t="shared" si="414"/>
        <v>0</v>
      </c>
      <c r="V2026" s="13" t="str">
        <f t="shared" ca="1" si="415"/>
        <v>Greater Than 8 Weeks Old</v>
      </c>
    </row>
    <row r="2027" spans="1:22" x14ac:dyDescent="0.45">
      <c r="A2027" s="2" t="s">
        <v>62</v>
      </c>
      <c r="B2027" s="5">
        <v>43694</v>
      </c>
      <c r="C2027" s="5" t="s">
        <v>383</v>
      </c>
      <c r="D2027" s="5" t="s">
        <v>398</v>
      </c>
      <c r="E2027" s="6">
        <v>2</v>
      </c>
      <c r="F2027" s="3">
        <v>64</v>
      </c>
      <c r="G2027" s="3">
        <v>22.4</v>
      </c>
      <c r="H2027" s="8">
        <f t="shared" si="403"/>
        <v>11.2</v>
      </c>
      <c r="I2027" s="3">
        <v>41.6</v>
      </c>
      <c r="J2027" s="4">
        <v>0.65</v>
      </c>
      <c r="K2027" s="2" t="str">
        <f t="shared" si="404"/>
        <v>Saturday</v>
      </c>
      <c r="L2027" s="5">
        <f t="shared" si="405"/>
        <v>43697</v>
      </c>
      <c r="M2027" s="2" t="str">
        <f t="shared" si="406"/>
        <v>Tuesday</v>
      </c>
      <c r="N2027" s="2" t="str">
        <f t="shared" si="407"/>
        <v>Tuesday</v>
      </c>
      <c r="O2027" s="12">
        <f t="shared" si="408"/>
        <v>0</v>
      </c>
      <c r="P2027" s="11" t="str">
        <f t="shared" si="409"/>
        <v>Low Cost per Unit</v>
      </c>
      <c r="Q2027" s="12">
        <f t="shared" si="410"/>
        <v>0</v>
      </c>
      <c r="R2027" s="12">
        <f t="shared" si="411"/>
        <v>1.92</v>
      </c>
      <c r="S2027" s="12">
        <f t="shared" si="412"/>
        <v>0</v>
      </c>
      <c r="T2027" s="12">
        <f t="shared" si="413"/>
        <v>0</v>
      </c>
      <c r="U2027" s="12">
        <f t="shared" si="414"/>
        <v>0</v>
      </c>
      <c r="V2027" s="13" t="str">
        <f t="shared" ca="1" si="415"/>
        <v>Greater Than 8 Weeks Old</v>
      </c>
    </row>
    <row r="2028" spans="1:22" x14ac:dyDescent="0.45">
      <c r="A2028" s="2" t="s">
        <v>263</v>
      </c>
      <c r="B2028" s="5">
        <v>43694</v>
      </c>
      <c r="C2028" s="5" t="s">
        <v>383</v>
      </c>
      <c r="D2028" s="5" t="s">
        <v>384</v>
      </c>
      <c r="E2028" s="6">
        <v>1</v>
      </c>
      <c r="F2028" s="3">
        <v>32</v>
      </c>
      <c r="G2028" s="3">
        <v>12.8</v>
      </c>
      <c r="H2028" s="8">
        <f t="shared" si="403"/>
        <v>12.8</v>
      </c>
      <c r="I2028" s="3">
        <v>19.2</v>
      </c>
      <c r="J2028" s="4">
        <v>0.6</v>
      </c>
      <c r="K2028" s="2" t="str">
        <f t="shared" si="404"/>
        <v>Saturday</v>
      </c>
      <c r="L2028" s="5">
        <f t="shared" si="405"/>
        <v>43697</v>
      </c>
      <c r="M2028" s="2" t="str">
        <f t="shared" si="406"/>
        <v>Tuesday</v>
      </c>
      <c r="N2028" s="2" t="str">
        <f t="shared" si="407"/>
        <v>Tuesday</v>
      </c>
      <c r="O2028" s="12">
        <f t="shared" si="408"/>
        <v>0</v>
      </c>
      <c r="P2028" s="11" t="str">
        <f t="shared" si="409"/>
        <v>Low Cost per Unit</v>
      </c>
      <c r="Q2028" s="12">
        <f t="shared" si="410"/>
        <v>0</v>
      </c>
      <c r="R2028" s="12">
        <f t="shared" si="411"/>
        <v>0</v>
      </c>
      <c r="S2028" s="12">
        <f t="shared" si="412"/>
        <v>0</v>
      </c>
      <c r="T2028" s="12">
        <f t="shared" si="413"/>
        <v>0</v>
      </c>
      <c r="U2028" s="12">
        <f t="shared" si="414"/>
        <v>0</v>
      </c>
      <c r="V2028" s="13" t="str">
        <f t="shared" ca="1" si="415"/>
        <v>Greater Than 8 Weeks Old</v>
      </c>
    </row>
    <row r="2029" spans="1:22" x14ac:dyDescent="0.45">
      <c r="A2029" s="2" t="s">
        <v>251</v>
      </c>
      <c r="B2029" s="5">
        <v>43694</v>
      </c>
      <c r="C2029" s="5" t="s">
        <v>383</v>
      </c>
      <c r="D2029" s="5" t="s">
        <v>384</v>
      </c>
      <c r="E2029" s="6">
        <v>1</v>
      </c>
      <c r="F2029" s="3">
        <v>19</v>
      </c>
      <c r="G2029" s="3">
        <v>9.5</v>
      </c>
      <c r="H2029" s="8">
        <f t="shared" si="403"/>
        <v>9.5</v>
      </c>
      <c r="I2029" s="3">
        <v>9.5</v>
      </c>
      <c r="J2029" s="4">
        <v>0.5</v>
      </c>
      <c r="K2029" s="2" t="str">
        <f t="shared" si="404"/>
        <v>Saturday</v>
      </c>
      <c r="L2029" s="5">
        <f t="shared" si="405"/>
        <v>43697</v>
      </c>
      <c r="M2029" s="2" t="str">
        <f t="shared" si="406"/>
        <v>Tuesday</v>
      </c>
      <c r="N2029" s="2" t="str">
        <f t="shared" si="407"/>
        <v>Tuesday</v>
      </c>
      <c r="O2029" s="12">
        <f t="shared" si="408"/>
        <v>0</v>
      </c>
      <c r="P2029" s="11" t="str">
        <f t="shared" si="409"/>
        <v>Low Cost per Unit</v>
      </c>
      <c r="Q2029" s="12">
        <f t="shared" si="410"/>
        <v>0</v>
      </c>
      <c r="R2029" s="12">
        <f t="shared" si="411"/>
        <v>0</v>
      </c>
      <c r="S2029" s="12">
        <f t="shared" si="412"/>
        <v>0</v>
      </c>
      <c r="T2029" s="12">
        <f t="shared" si="413"/>
        <v>0</v>
      </c>
      <c r="U2029" s="12">
        <f t="shared" si="414"/>
        <v>0</v>
      </c>
      <c r="V2029" s="13" t="str">
        <f t="shared" ca="1" si="415"/>
        <v>Greater Than 8 Weeks Old</v>
      </c>
    </row>
    <row r="2030" spans="1:22" x14ac:dyDescent="0.45">
      <c r="A2030" s="2" t="s">
        <v>67</v>
      </c>
      <c r="B2030" s="5">
        <v>43694</v>
      </c>
      <c r="C2030" s="5" t="s">
        <v>369</v>
      </c>
      <c r="D2030" s="5" t="s">
        <v>374</v>
      </c>
      <c r="E2030" s="6">
        <v>26</v>
      </c>
      <c r="F2030" s="3">
        <v>575.74</v>
      </c>
      <c r="G2030" s="3">
        <v>284.7</v>
      </c>
      <c r="H2030" s="8">
        <f t="shared" si="403"/>
        <v>10.95</v>
      </c>
      <c r="I2030" s="3">
        <v>291.04000000000002</v>
      </c>
      <c r="J2030" s="4">
        <v>0.51</v>
      </c>
      <c r="K2030" s="2" t="str">
        <f t="shared" si="404"/>
        <v>Saturday</v>
      </c>
      <c r="L2030" s="5">
        <f t="shared" si="405"/>
        <v>43697</v>
      </c>
      <c r="M2030" s="2" t="str">
        <f t="shared" si="406"/>
        <v>Tuesday</v>
      </c>
      <c r="N2030" s="2" t="str">
        <f t="shared" si="407"/>
        <v>Tuesday</v>
      </c>
      <c r="O2030" s="12">
        <f t="shared" si="408"/>
        <v>0</v>
      </c>
      <c r="P2030" s="11" t="str">
        <f t="shared" si="409"/>
        <v>Low Cost per Unit</v>
      </c>
      <c r="Q2030" s="12">
        <f t="shared" si="410"/>
        <v>0</v>
      </c>
      <c r="R2030" s="12">
        <f t="shared" si="411"/>
        <v>17.272199999999998</v>
      </c>
      <c r="S2030" s="12">
        <f t="shared" si="412"/>
        <v>0</v>
      </c>
      <c r="T2030" s="12">
        <f t="shared" si="413"/>
        <v>57.574000000000005</v>
      </c>
      <c r="U2030" s="12">
        <f t="shared" si="414"/>
        <v>0</v>
      </c>
      <c r="V2030" s="13" t="str">
        <f t="shared" ca="1" si="415"/>
        <v>Greater Than 8 Weeks Old</v>
      </c>
    </row>
    <row r="2031" spans="1:22" x14ac:dyDescent="0.45">
      <c r="A2031" s="2" t="s">
        <v>118</v>
      </c>
      <c r="B2031" s="5">
        <v>43694</v>
      </c>
      <c r="C2031" s="5" t="s">
        <v>375</v>
      </c>
      <c r="D2031" s="5" t="s">
        <v>377</v>
      </c>
      <c r="E2031" s="6">
        <v>3</v>
      </c>
      <c r="F2031" s="3">
        <v>32.97</v>
      </c>
      <c r="G2031" s="3">
        <v>20.25</v>
      </c>
      <c r="H2031" s="8">
        <f t="shared" si="403"/>
        <v>6.75</v>
      </c>
      <c r="I2031" s="3">
        <v>12.72</v>
      </c>
      <c r="J2031" s="4">
        <v>0.39</v>
      </c>
      <c r="K2031" s="2" t="str">
        <f t="shared" si="404"/>
        <v>Saturday</v>
      </c>
      <c r="L2031" s="5">
        <f t="shared" si="405"/>
        <v>43697</v>
      </c>
      <c r="M2031" s="2" t="str">
        <f t="shared" si="406"/>
        <v>Tuesday</v>
      </c>
      <c r="N2031" s="2" t="str">
        <f t="shared" si="407"/>
        <v>Tuesday</v>
      </c>
      <c r="O2031" s="12">
        <f t="shared" si="408"/>
        <v>0</v>
      </c>
      <c r="P2031" s="11" t="str">
        <f t="shared" si="409"/>
        <v>Low Cost per Unit</v>
      </c>
      <c r="Q2031" s="12">
        <f t="shared" si="410"/>
        <v>0</v>
      </c>
      <c r="R2031" s="12">
        <f t="shared" si="411"/>
        <v>0.98909999999999998</v>
      </c>
      <c r="S2031" s="12">
        <f t="shared" si="412"/>
        <v>0</v>
      </c>
      <c r="T2031" s="12">
        <f t="shared" si="413"/>
        <v>0</v>
      </c>
      <c r="U2031" s="12">
        <f t="shared" si="414"/>
        <v>0</v>
      </c>
      <c r="V2031" s="13" t="str">
        <f t="shared" ca="1" si="415"/>
        <v>Greater Than 8 Weeks Old</v>
      </c>
    </row>
    <row r="2032" spans="1:22" x14ac:dyDescent="0.45">
      <c r="A2032" s="2" t="s">
        <v>68</v>
      </c>
      <c r="B2032" s="5">
        <v>43694</v>
      </c>
      <c r="C2032" s="5" t="s">
        <v>375</v>
      </c>
      <c r="D2032" s="5" t="s">
        <v>377</v>
      </c>
      <c r="E2032" s="6">
        <v>9</v>
      </c>
      <c r="F2032" s="3">
        <v>71.92</v>
      </c>
      <c r="G2032" s="3">
        <v>21.33</v>
      </c>
      <c r="H2032" s="8">
        <f t="shared" si="403"/>
        <v>2.3699999999999997</v>
      </c>
      <c r="I2032" s="3">
        <v>50.59</v>
      </c>
      <c r="J2032" s="4">
        <v>0.7</v>
      </c>
      <c r="K2032" s="2" t="str">
        <f t="shared" si="404"/>
        <v>Saturday</v>
      </c>
      <c r="L2032" s="5">
        <f t="shared" si="405"/>
        <v>43697</v>
      </c>
      <c r="M2032" s="2" t="str">
        <f t="shared" si="406"/>
        <v>Tuesday</v>
      </c>
      <c r="N2032" s="2" t="str">
        <f t="shared" si="407"/>
        <v>Tuesday</v>
      </c>
      <c r="O2032" s="12">
        <f t="shared" si="408"/>
        <v>0</v>
      </c>
      <c r="P2032" s="11" t="str">
        <f t="shared" si="409"/>
        <v>Low Cost per Unit</v>
      </c>
      <c r="Q2032" s="12">
        <f t="shared" si="410"/>
        <v>0</v>
      </c>
      <c r="R2032" s="12">
        <f t="shared" si="411"/>
        <v>2.1576</v>
      </c>
      <c r="S2032" s="12">
        <f t="shared" si="412"/>
        <v>0</v>
      </c>
      <c r="T2032" s="12">
        <f t="shared" si="413"/>
        <v>0</v>
      </c>
      <c r="U2032" s="12">
        <f t="shared" si="414"/>
        <v>0</v>
      </c>
      <c r="V2032" s="13" t="str">
        <f t="shared" ca="1" si="415"/>
        <v>Greater Than 8 Weeks Old</v>
      </c>
    </row>
    <row r="2033" spans="1:22" x14ac:dyDescent="0.45">
      <c r="A2033" s="2" t="s">
        <v>69</v>
      </c>
      <c r="B2033" s="5">
        <v>43694</v>
      </c>
      <c r="C2033" s="5" t="s">
        <v>375</v>
      </c>
      <c r="D2033" s="5" t="s">
        <v>377</v>
      </c>
      <c r="E2033" s="6">
        <v>21</v>
      </c>
      <c r="F2033" s="3">
        <v>209.79</v>
      </c>
      <c r="G2033" s="3">
        <v>126</v>
      </c>
      <c r="H2033" s="8">
        <f t="shared" si="403"/>
        <v>6</v>
      </c>
      <c r="I2033" s="3">
        <v>83.79</v>
      </c>
      <c r="J2033" s="4">
        <v>0.4</v>
      </c>
      <c r="K2033" s="2" t="str">
        <f t="shared" si="404"/>
        <v>Saturday</v>
      </c>
      <c r="L2033" s="5">
        <f t="shared" si="405"/>
        <v>43697</v>
      </c>
      <c r="M2033" s="2" t="str">
        <f t="shared" si="406"/>
        <v>Tuesday</v>
      </c>
      <c r="N2033" s="2" t="str">
        <f t="shared" si="407"/>
        <v>Tuesday</v>
      </c>
      <c r="O2033" s="12">
        <f t="shared" si="408"/>
        <v>0</v>
      </c>
      <c r="P2033" s="11" t="str">
        <f t="shared" si="409"/>
        <v>Low Cost per Unit</v>
      </c>
      <c r="Q2033" s="12">
        <f t="shared" si="410"/>
        <v>0</v>
      </c>
      <c r="R2033" s="12">
        <f t="shared" si="411"/>
        <v>6.2936999999999994</v>
      </c>
      <c r="S2033" s="12">
        <f t="shared" si="412"/>
        <v>0</v>
      </c>
      <c r="T2033" s="12">
        <f t="shared" si="413"/>
        <v>0</v>
      </c>
      <c r="U2033" s="12">
        <f t="shared" si="414"/>
        <v>0</v>
      </c>
      <c r="V2033" s="13" t="str">
        <f t="shared" ca="1" si="415"/>
        <v>Greater Than 8 Weeks Old</v>
      </c>
    </row>
    <row r="2034" spans="1:22" x14ac:dyDescent="0.45">
      <c r="A2034" s="2" t="s">
        <v>167</v>
      </c>
      <c r="B2034" s="5">
        <v>43694</v>
      </c>
      <c r="C2034" s="5" t="s">
        <v>378</v>
      </c>
      <c r="D2034" s="5" t="s">
        <v>379</v>
      </c>
      <c r="E2034" s="6">
        <v>1</v>
      </c>
      <c r="F2034" s="3">
        <v>25</v>
      </c>
      <c r="G2034" s="3">
        <v>7.44</v>
      </c>
      <c r="H2034" s="8">
        <f t="shared" si="403"/>
        <v>7.44</v>
      </c>
      <c r="I2034" s="3">
        <v>17.559999999999999</v>
      </c>
      <c r="J2034" s="4">
        <v>0.7</v>
      </c>
      <c r="K2034" s="2" t="str">
        <f t="shared" si="404"/>
        <v>Saturday</v>
      </c>
      <c r="L2034" s="5">
        <f t="shared" si="405"/>
        <v>43697</v>
      </c>
      <c r="M2034" s="2" t="str">
        <f t="shared" si="406"/>
        <v>Tuesday</v>
      </c>
      <c r="N2034" s="2" t="str">
        <f t="shared" si="407"/>
        <v>Tuesday</v>
      </c>
      <c r="O2034" s="12">
        <f t="shared" si="408"/>
        <v>0</v>
      </c>
      <c r="P2034" s="11" t="str">
        <f t="shared" si="409"/>
        <v>Low Cost per Unit</v>
      </c>
      <c r="Q2034" s="12">
        <f t="shared" si="410"/>
        <v>0</v>
      </c>
      <c r="R2034" s="12">
        <f t="shared" si="411"/>
        <v>0</v>
      </c>
      <c r="S2034" s="12">
        <f t="shared" si="412"/>
        <v>0</v>
      </c>
      <c r="T2034" s="12">
        <f t="shared" si="413"/>
        <v>0</v>
      </c>
      <c r="U2034" s="12">
        <f t="shared" si="414"/>
        <v>0</v>
      </c>
      <c r="V2034" s="13" t="str">
        <f t="shared" ca="1" si="415"/>
        <v>Greater Than 8 Weeks Old</v>
      </c>
    </row>
    <row r="2035" spans="1:22" x14ac:dyDescent="0.45">
      <c r="A2035" s="2" t="s">
        <v>226</v>
      </c>
      <c r="B2035" s="5">
        <v>43694</v>
      </c>
      <c r="C2035" s="5" t="s">
        <v>378</v>
      </c>
      <c r="D2035" s="5" t="s">
        <v>379</v>
      </c>
      <c r="E2035" s="6">
        <v>2</v>
      </c>
      <c r="F2035" s="3">
        <v>50</v>
      </c>
      <c r="G2035" s="3">
        <v>22.96</v>
      </c>
      <c r="H2035" s="8">
        <f t="shared" si="403"/>
        <v>11.48</v>
      </c>
      <c r="I2035" s="3">
        <v>27.04</v>
      </c>
      <c r="J2035" s="4">
        <v>0.54</v>
      </c>
      <c r="K2035" s="2" t="str">
        <f t="shared" si="404"/>
        <v>Saturday</v>
      </c>
      <c r="L2035" s="5">
        <f t="shared" si="405"/>
        <v>43697</v>
      </c>
      <c r="M2035" s="2" t="str">
        <f t="shared" si="406"/>
        <v>Tuesday</v>
      </c>
      <c r="N2035" s="2" t="str">
        <f t="shared" si="407"/>
        <v>Tuesday</v>
      </c>
      <c r="O2035" s="12">
        <f t="shared" si="408"/>
        <v>0</v>
      </c>
      <c r="P2035" s="11" t="str">
        <f t="shared" si="409"/>
        <v>Low Cost per Unit</v>
      </c>
      <c r="Q2035" s="12">
        <f t="shared" si="410"/>
        <v>0</v>
      </c>
      <c r="R2035" s="12">
        <f t="shared" si="411"/>
        <v>1.5</v>
      </c>
      <c r="S2035" s="12">
        <f t="shared" si="412"/>
        <v>0</v>
      </c>
      <c r="T2035" s="12">
        <f t="shared" si="413"/>
        <v>0</v>
      </c>
      <c r="U2035" s="12">
        <f t="shared" si="414"/>
        <v>0</v>
      </c>
      <c r="V2035" s="13" t="str">
        <f t="shared" ca="1" si="415"/>
        <v>Greater Than 8 Weeks Old</v>
      </c>
    </row>
    <row r="2036" spans="1:22" x14ac:dyDescent="0.45">
      <c r="A2036" s="2" t="s">
        <v>227</v>
      </c>
      <c r="B2036" s="5">
        <v>43694</v>
      </c>
      <c r="C2036" s="5" t="s">
        <v>378</v>
      </c>
      <c r="D2036" s="5" t="s">
        <v>379</v>
      </c>
      <c r="E2036" s="6">
        <v>1</v>
      </c>
      <c r="F2036" s="3">
        <v>25</v>
      </c>
      <c r="G2036" s="3">
        <v>11.48</v>
      </c>
      <c r="H2036" s="8">
        <f t="shared" si="403"/>
        <v>11.48</v>
      </c>
      <c r="I2036" s="3">
        <v>13.52</v>
      </c>
      <c r="J2036" s="4">
        <v>0.54</v>
      </c>
      <c r="K2036" s="2" t="str">
        <f t="shared" si="404"/>
        <v>Saturday</v>
      </c>
      <c r="L2036" s="5">
        <f t="shared" si="405"/>
        <v>43697</v>
      </c>
      <c r="M2036" s="2" t="str">
        <f t="shared" si="406"/>
        <v>Tuesday</v>
      </c>
      <c r="N2036" s="2" t="str">
        <f t="shared" si="407"/>
        <v>Tuesday</v>
      </c>
      <c r="O2036" s="12">
        <f t="shared" si="408"/>
        <v>0</v>
      </c>
      <c r="P2036" s="11" t="str">
        <f t="shared" si="409"/>
        <v>Low Cost per Unit</v>
      </c>
      <c r="Q2036" s="12">
        <f t="shared" si="410"/>
        <v>0</v>
      </c>
      <c r="R2036" s="12">
        <f t="shared" si="411"/>
        <v>0</v>
      </c>
      <c r="S2036" s="12">
        <f t="shared" si="412"/>
        <v>0</v>
      </c>
      <c r="T2036" s="12">
        <f t="shared" si="413"/>
        <v>0</v>
      </c>
      <c r="U2036" s="12">
        <f t="shared" si="414"/>
        <v>0</v>
      </c>
      <c r="V2036" s="13" t="str">
        <f t="shared" ca="1" si="415"/>
        <v>Greater Than 8 Weeks Old</v>
      </c>
    </row>
    <row r="2037" spans="1:22" x14ac:dyDescent="0.45">
      <c r="A2037" s="2" t="s">
        <v>228</v>
      </c>
      <c r="B2037" s="5">
        <v>43694</v>
      </c>
      <c r="C2037" s="5" t="s">
        <v>378</v>
      </c>
      <c r="D2037" s="5" t="s">
        <v>379</v>
      </c>
      <c r="E2037" s="6">
        <v>1</v>
      </c>
      <c r="F2037" s="3">
        <v>25</v>
      </c>
      <c r="G2037" s="3">
        <v>11.48</v>
      </c>
      <c r="H2037" s="8">
        <f t="shared" si="403"/>
        <v>11.48</v>
      </c>
      <c r="I2037" s="3">
        <v>13.52</v>
      </c>
      <c r="J2037" s="4">
        <v>0.54</v>
      </c>
      <c r="K2037" s="2" t="str">
        <f t="shared" si="404"/>
        <v>Saturday</v>
      </c>
      <c r="L2037" s="5">
        <f t="shared" si="405"/>
        <v>43697</v>
      </c>
      <c r="M2037" s="2" t="str">
        <f t="shared" si="406"/>
        <v>Tuesday</v>
      </c>
      <c r="N2037" s="2" t="str">
        <f t="shared" si="407"/>
        <v>Tuesday</v>
      </c>
      <c r="O2037" s="12">
        <f t="shared" si="408"/>
        <v>0</v>
      </c>
      <c r="P2037" s="11" t="str">
        <f t="shared" si="409"/>
        <v>Low Cost per Unit</v>
      </c>
      <c r="Q2037" s="12">
        <f t="shared" si="410"/>
        <v>0</v>
      </c>
      <c r="R2037" s="12">
        <f t="shared" si="411"/>
        <v>0</v>
      </c>
      <c r="S2037" s="12">
        <f t="shared" si="412"/>
        <v>0</v>
      </c>
      <c r="T2037" s="12">
        <f t="shared" si="413"/>
        <v>0</v>
      </c>
      <c r="U2037" s="12">
        <f t="shared" si="414"/>
        <v>0</v>
      </c>
      <c r="V2037" s="13" t="str">
        <f t="shared" ca="1" si="415"/>
        <v>Greater Than 8 Weeks Old</v>
      </c>
    </row>
    <row r="2038" spans="1:22" x14ac:dyDescent="0.45">
      <c r="A2038" s="2" t="s">
        <v>308</v>
      </c>
      <c r="B2038" s="5">
        <v>43694</v>
      </c>
      <c r="C2038" s="5" t="s">
        <v>369</v>
      </c>
      <c r="D2038" s="5" t="s">
        <v>389</v>
      </c>
      <c r="E2038" s="6">
        <v>3</v>
      </c>
      <c r="F2038" s="3">
        <v>59.97</v>
      </c>
      <c r="G2038" s="3">
        <v>46.5</v>
      </c>
      <c r="H2038" s="8">
        <f t="shared" si="403"/>
        <v>15.5</v>
      </c>
      <c r="I2038" s="3">
        <v>13.47</v>
      </c>
      <c r="J2038" s="4">
        <v>0.22</v>
      </c>
      <c r="K2038" s="2" t="str">
        <f t="shared" si="404"/>
        <v>Saturday</v>
      </c>
      <c r="L2038" s="5">
        <f t="shared" si="405"/>
        <v>43697</v>
      </c>
      <c r="M2038" s="2" t="str">
        <f t="shared" si="406"/>
        <v>Tuesday</v>
      </c>
      <c r="N2038" s="2" t="str">
        <f t="shared" si="407"/>
        <v>Tuesday</v>
      </c>
      <c r="O2038" s="12">
        <f t="shared" si="408"/>
        <v>0</v>
      </c>
      <c r="P2038" s="11" t="str">
        <f t="shared" si="409"/>
        <v>Low Cost per Unit</v>
      </c>
      <c r="Q2038" s="12">
        <f t="shared" si="410"/>
        <v>0</v>
      </c>
      <c r="R2038" s="12">
        <f t="shared" si="411"/>
        <v>1.7990999999999999</v>
      </c>
      <c r="S2038" s="12">
        <f t="shared" si="412"/>
        <v>0</v>
      </c>
      <c r="T2038" s="12">
        <f t="shared" si="413"/>
        <v>5.9969999999999999</v>
      </c>
      <c r="U2038" s="12">
        <f t="shared" si="414"/>
        <v>0</v>
      </c>
      <c r="V2038" s="13" t="str">
        <f t="shared" ca="1" si="415"/>
        <v>Greater Than 8 Weeks Old</v>
      </c>
    </row>
    <row r="2039" spans="1:22" x14ac:dyDescent="0.45">
      <c r="A2039" s="2" t="s">
        <v>180</v>
      </c>
      <c r="B2039" s="5">
        <v>43694</v>
      </c>
      <c r="C2039" s="5" t="s">
        <v>369</v>
      </c>
      <c r="D2039" s="5" t="s">
        <v>372</v>
      </c>
      <c r="E2039" s="6">
        <v>1</v>
      </c>
      <c r="F2039" s="3">
        <v>10.99</v>
      </c>
      <c r="G2039" s="3">
        <v>5.76</v>
      </c>
      <c r="H2039" s="8">
        <f t="shared" si="403"/>
        <v>5.76</v>
      </c>
      <c r="I2039" s="3">
        <v>5.23</v>
      </c>
      <c r="J2039" s="4">
        <v>0.48</v>
      </c>
      <c r="K2039" s="2" t="str">
        <f t="shared" si="404"/>
        <v>Saturday</v>
      </c>
      <c r="L2039" s="5">
        <f t="shared" si="405"/>
        <v>43697</v>
      </c>
      <c r="M2039" s="2" t="str">
        <f t="shared" si="406"/>
        <v>Tuesday</v>
      </c>
      <c r="N2039" s="2" t="str">
        <f t="shared" si="407"/>
        <v>Tuesday</v>
      </c>
      <c r="O2039" s="12">
        <f t="shared" si="408"/>
        <v>0</v>
      </c>
      <c r="P2039" s="11" t="str">
        <f t="shared" si="409"/>
        <v>Low Cost per Unit</v>
      </c>
      <c r="Q2039" s="12">
        <f t="shared" si="410"/>
        <v>0</v>
      </c>
      <c r="R2039" s="12">
        <f t="shared" si="411"/>
        <v>0</v>
      </c>
      <c r="S2039" s="12">
        <f t="shared" si="412"/>
        <v>0</v>
      </c>
      <c r="T2039" s="12">
        <f t="shared" si="413"/>
        <v>1.099</v>
      </c>
      <c r="U2039" s="12">
        <f t="shared" si="414"/>
        <v>0</v>
      </c>
      <c r="V2039" s="13" t="str">
        <f t="shared" ca="1" si="415"/>
        <v>Greater Than 8 Weeks Old</v>
      </c>
    </row>
    <row r="2040" spans="1:22" x14ac:dyDescent="0.45">
      <c r="A2040" s="2" t="s">
        <v>278</v>
      </c>
      <c r="B2040" s="5">
        <v>43694</v>
      </c>
      <c r="C2040" s="5" t="s">
        <v>369</v>
      </c>
      <c r="D2040" s="5" t="s">
        <v>394</v>
      </c>
      <c r="E2040" s="6">
        <v>1</v>
      </c>
      <c r="F2040" s="3">
        <v>32</v>
      </c>
      <c r="G2040" s="3">
        <v>12.57</v>
      </c>
      <c r="H2040" s="8">
        <f t="shared" si="403"/>
        <v>12.57</v>
      </c>
      <c r="I2040" s="3">
        <v>19.43</v>
      </c>
      <c r="J2040" s="4">
        <v>0.61</v>
      </c>
      <c r="K2040" s="2" t="str">
        <f t="shared" si="404"/>
        <v>Saturday</v>
      </c>
      <c r="L2040" s="5">
        <f t="shared" si="405"/>
        <v>43697</v>
      </c>
      <c r="M2040" s="2" t="str">
        <f t="shared" si="406"/>
        <v>Tuesday</v>
      </c>
      <c r="N2040" s="2" t="str">
        <f t="shared" si="407"/>
        <v>Tuesday</v>
      </c>
      <c r="O2040" s="12">
        <f t="shared" si="408"/>
        <v>0</v>
      </c>
      <c r="P2040" s="11" t="str">
        <f t="shared" si="409"/>
        <v>Low Cost per Unit</v>
      </c>
      <c r="Q2040" s="12">
        <f t="shared" si="410"/>
        <v>0</v>
      </c>
      <c r="R2040" s="12">
        <f t="shared" si="411"/>
        <v>0</v>
      </c>
      <c r="S2040" s="12">
        <f t="shared" si="412"/>
        <v>0</v>
      </c>
      <c r="T2040" s="12">
        <f t="shared" si="413"/>
        <v>3.2</v>
      </c>
      <c r="U2040" s="12">
        <f t="shared" si="414"/>
        <v>0</v>
      </c>
      <c r="V2040" s="13" t="str">
        <f t="shared" ca="1" si="415"/>
        <v>Greater Than 8 Weeks Old</v>
      </c>
    </row>
    <row r="2041" spans="1:22" x14ac:dyDescent="0.45">
      <c r="A2041" s="2" t="s">
        <v>83</v>
      </c>
      <c r="B2041" s="5">
        <v>43694</v>
      </c>
      <c r="C2041" s="5" t="s">
        <v>383</v>
      </c>
      <c r="D2041" s="5" t="s">
        <v>398</v>
      </c>
      <c r="E2041" s="6">
        <v>1</v>
      </c>
      <c r="F2041" s="3">
        <v>9</v>
      </c>
      <c r="G2041" s="3">
        <v>2.88</v>
      </c>
      <c r="H2041" s="8">
        <f t="shared" si="403"/>
        <v>2.88</v>
      </c>
      <c r="I2041" s="3">
        <v>6.12</v>
      </c>
      <c r="J2041" s="4">
        <v>0.68</v>
      </c>
      <c r="K2041" s="2" t="str">
        <f t="shared" si="404"/>
        <v>Saturday</v>
      </c>
      <c r="L2041" s="5">
        <f t="shared" si="405"/>
        <v>43697</v>
      </c>
      <c r="M2041" s="2" t="str">
        <f t="shared" si="406"/>
        <v>Tuesday</v>
      </c>
      <c r="N2041" s="2" t="str">
        <f t="shared" si="407"/>
        <v>Tuesday</v>
      </c>
      <c r="O2041" s="12">
        <f t="shared" si="408"/>
        <v>0</v>
      </c>
      <c r="P2041" s="11" t="str">
        <f t="shared" si="409"/>
        <v>Low Cost per Unit</v>
      </c>
      <c r="Q2041" s="12">
        <f t="shared" si="410"/>
        <v>0</v>
      </c>
      <c r="R2041" s="12">
        <f t="shared" si="411"/>
        <v>0</v>
      </c>
      <c r="S2041" s="12">
        <f t="shared" si="412"/>
        <v>0</v>
      </c>
      <c r="T2041" s="12">
        <f t="shared" si="413"/>
        <v>0</v>
      </c>
      <c r="U2041" s="12">
        <f t="shared" si="414"/>
        <v>0</v>
      </c>
      <c r="V2041" s="13" t="str">
        <f t="shared" ca="1" si="415"/>
        <v>Greater Than 8 Weeks Old</v>
      </c>
    </row>
    <row r="2042" spans="1:22" x14ac:dyDescent="0.45">
      <c r="A2042" s="2" t="s">
        <v>83</v>
      </c>
      <c r="B2042" s="5">
        <v>43694</v>
      </c>
      <c r="C2042" s="5" t="s">
        <v>383</v>
      </c>
      <c r="D2042" s="5" t="s">
        <v>398</v>
      </c>
      <c r="E2042" s="6">
        <v>1</v>
      </c>
      <c r="F2042" s="3">
        <v>18</v>
      </c>
      <c r="G2042" s="3">
        <v>5.76</v>
      </c>
      <c r="H2042" s="8">
        <f t="shared" si="403"/>
        <v>5.76</v>
      </c>
      <c r="I2042" s="3">
        <v>12.24</v>
      </c>
      <c r="J2042" s="4">
        <v>0.68</v>
      </c>
      <c r="K2042" s="2" t="str">
        <f t="shared" si="404"/>
        <v>Saturday</v>
      </c>
      <c r="L2042" s="5">
        <f t="shared" si="405"/>
        <v>43697</v>
      </c>
      <c r="M2042" s="2" t="str">
        <f t="shared" si="406"/>
        <v>Tuesday</v>
      </c>
      <c r="N2042" s="2" t="str">
        <f t="shared" si="407"/>
        <v>Tuesday</v>
      </c>
      <c r="O2042" s="12">
        <f t="shared" si="408"/>
        <v>0</v>
      </c>
      <c r="P2042" s="11" t="str">
        <f t="shared" si="409"/>
        <v>Low Cost per Unit</v>
      </c>
      <c r="Q2042" s="12">
        <f t="shared" si="410"/>
        <v>0</v>
      </c>
      <c r="R2042" s="12">
        <f t="shared" si="411"/>
        <v>0</v>
      </c>
      <c r="S2042" s="12">
        <f t="shared" si="412"/>
        <v>0</v>
      </c>
      <c r="T2042" s="12">
        <f t="shared" si="413"/>
        <v>0</v>
      </c>
      <c r="U2042" s="12">
        <f t="shared" si="414"/>
        <v>0</v>
      </c>
      <c r="V2042" s="13" t="str">
        <f t="shared" ca="1" si="415"/>
        <v>Greater Than 8 Weeks Old</v>
      </c>
    </row>
    <row r="2043" spans="1:22" x14ac:dyDescent="0.45">
      <c r="A2043" s="2" t="s">
        <v>232</v>
      </c>
      <c r="B2043" s="5">
        <v>43694</v>
      </c>
      <c r="C2043" s="5" t="s">
        <v>383</v>
      </c>
      <c r="D2043" s="5" t="s">
        <v>398</v>
      </c>
      <c r="E2043" s="6">
        <v>3</v>
      </c>
      <c r="F2043" s="3">
        <v>89.97</v>
      </c>
      <c r="G2043" s="3">
        <v>47.79</v>
      </c>
      <c r="H2043" s="8">
        <f t="shared" si="403"/>
        <v>15.93</v>
      </c>
      <c r="I2043" s="3">
        <v>42.18</v>
      </c>
      <c r="J2043" s="4">
        <v>0.47</v>
      </c>
      <c r="K2043" s="2" t="str">
        <f t="shared" si="404"/>
        <v>Saturday</v>
      </c>
      <c r="L2043" s="5">
        <f t="shared" si="405"/>
        <v>43697</v>
      </c>
      <c r="M2043" s="2" t="str">
        <f t="shared" si="406"/>
        <v>Tuesday</v>
      </c>
      <c r="N2043" s="2" t="str">
        <f t="shared" si="407"/>
        <v>Tuesday</v>
      </c>
      <c r="O2043" s="12">
        <f t="shared" si="408"/>
        <v>0</v>
      </c>
      <c r="P2043" s="11" t="str">
        <f t="shared" si="409"/>
        <v>Low Cost per Unit</v>
      </c>
      <c r="Q2043" s="12">
        <f t="shared" si="410"/>
        <v>0</v>
      </c>
      <c r="R2043" s="12">
        <f t="shared" si="411"/>
        <v>2.6991000000000001</v>
      </c>
      <c r="S2043" s="12">
        <f t="shared" si="412"/>
        <v>0</v>
      </c>
      <c r="T2043" s="12">
        <f t="shared" si="413"/>
        <v>0</v>
      </c>
      <c r="U2043" s="12">
        <f t="shared" si="414"/>
        <v>0</v>
      </c>
      <c r="V2043" s="13" t="str">
        <f t="shared" ca="1" si="415"/>
        <v>Greater Than 8 Weeks Old</v>
      </c>
    </row>
    <row r="2044" spans="1:22" x14ac:dyDescent="0.45">
      <c r="A2044" s="2" t="s">
        <v>86</v>
      </c>
      <c r="B2044" s="5">
        <v>43694</v>
      </c>
      <c r="C2044" s="5" t="s">
        <v>383</v>
      </c>
      <c r="D2044" s="5" t="s">
        <v>398</v>
      </c>
      <c r="E2044" s="6">
        <v>2</v>
      </c>
      <c r="F2044" s="3">
        <v>84</v>
      </c>
      <c r="G2044" s="3">
        <v>24.76</v>
      </c>
      <c r="H2044" s="8">
        <f t="shared" si="403"/>
        <v>12.38</v>
      </c>
      <c r="I2044" s="3">
        <v>59.24</v>
      </c>
      <c r="J2044" s="4">
        <v>0.71</v>
      </c>
      <c r="K2044" s="2" t="str">
        <f t="shared" si="404"/>
        <v>Saturday</v>
      </c>
      <c r="L2044" s="5">
        <f t="shared" si="405"/>
        <v>43697</v>
      </c>
      <c r="M2044" s="2" t="str">
        <f t="shared" si="406"/>
        <v>Tuesday</v>
      </c>
      <c r="N2044" s="2" t="str">
        <f t="shared" si="407"/>
        <v>Tuesday</v>
      </c>
      <c r="O2044" s="12">
        <f t="shared" si="408"/>
        <v>0</v>
      </c>
      <c r="P2044" s="11" t="str">
        <f t="shared" si="409"/>
        <v>Low Cost per Unit</v>
      </c>
      <c r="Q2044" s="12">
        <f t="shared" si="410"/>
        <v>0</v>
      </c>
      <c r="R2044" s="12">
        <f t="shared" si="411"/>
        <v>2.52</v>
      </c>
      <c r="S2044" s="12">
        <f t="shared" si="412"/>
        <v>0</v>
      </c>
      <c r="T2044" s="12">
        <f t="shared" si="413"/>
        <v>0</v>
      </c>
      <c r="U2044" s="12">
        <f t="shared" si="414"/>
        <v>0</v>
      </c>
      <c r="V2044" s="13" t="str">
        <f t="shared" ca="1" si="415"/>
        <v>Greater Than 8 Weeks Old</v>
      </c>
    </row>
    <row r="2045" spans="1:22" x14ac:dyDescent="0.45">
      <c r="A2045" s="2" t="s">
        <v>129</v>
      </c>
      <c r="B2045" s="5">
        <v>43694</v>
      </c>
      <c r="C2045" s="5" t="s">
        <v>383</v>
      </c>
      <c r="D2045" s="5" t="s">
        <v>398</v>
      </c>
      <c r="E2045" s="6">
        <v>3</v>
      </c>
      <c r="F2045" s="3">
        <v>48</v>
      </c>
      <c r="G2045" s="3">
        <v>14.64</v>
      </c>
      <c r="H2045" s="8">
        <f t="shared" si="403"/>
        <v>4.88</v>
      </c>
      <c r="I2045" s="3">
        <v>33.36</v>
      </c>
      <c r="J2045" s="4">
        <v>0.7</v>
      </c>
      <c r="K2045" s="2" t="str">
        <f t="shared" si="404"/>
        <v>Saturday</v>
      </c>
      <c r="L2045" s="5">
        <f t="shared" si="405"/>
        <v>43697</v>
      </c>
      <c r="M2045" s="2" t="str">
        <f t="shared" si="406"/>
        <v>Tuesday</v>
      </c>
      <c r="N2045" s="2" t="str">
        <f t="shared" si="407"/>
        <v>Tuesday</v>
      </c>
      <c r="O2045" s="12">
        <f t="shared" si="408"/>
        <v>0</v>
      </c>
      <c r="P2045" s="11" t="str">
        <f t="shared" si="409"/>
        <v>Low Cost per Unit</v>
      </c>
      <c r="Q2045" s="12">
        <f t="shared" si="410"/>
        <v>0</v>
      </c>
      <c r="R2045" s="12">
        <f t="shared" si="411"/>
        <v>1.44</v>
      </c>
      <c r="S2045" s="12">
        <f t="shared" si="412"/>
        <v>0</v>
      </c>
      <c r="T2045" s="12">
        <f t="shared" si="413"/>
        <v>0</v>
      </c>
      <c r="U2045" s="12">
        <f t="shared" si="414"/>
        <v>0</v>
      </c>
      <c r="V2045" s="13" t="str">
        <f t="shared" ca="1" si="415"/>
        <v>Greater Than 8 Weeks Old</v>
      </c>
    </row>
    <row r="2046" spans="1:22" x14ac:dyDescent="0.45">
      <c r="A2046" s="2" t="s">
        <v>233</v>
      </c>
      <c r="B2046" s="5">
        <v>43694</v>
      </c>
      <c r="C2046" s="5" t="s">
        <v>383</v>
      </c>
      <c r="D2046" s="5" t="s">
        <v>384</v>
      </c>
      <c r="E2046" s="6">
        <v>5</v>
      </c>
      <c r="F2046" s="3">
        <v>40</v>
      </c>
      <c r="G2046" s="3">
        <v>18.54</v>
      </c>
      <c r="H2046" s="8">
        <f t="shared" si="403"/>
        <v>3.7079999999999997</v>
      </c>
      <c r="I2046" s="3">
        <v>21.46</v>
      </c>
      <c r="J2046" s="4">
        <v>0.54</v>
      </c>
      <c r="K2046" s="2" t="str">
        <f t="shared" si="404"/>
        <v>Saturday</v>
      </c>
      <c r="L2046" s="5">
        <f t="shared" si="405"/>
        <v>43697</v>
      </c>
      <c r="M2046" s="2" t="str">
        <f t="shared" si="406"/>
        <v>Tuesday</v>
      </c>
      <c r="N2046" s="2" t="str">
        <f t="shared" si="407"/>
        <v>Tuesday</v>
      </c>
      <c r="O2046" s="12">
        <f t="shared" si="408"/>
        <v>0</v>
      </c>
      <c r="P2046" s="11" t="str">
        <f t="shared" si="409"/>
        <v>Low Cost per Unit</v>
      </c>
      <c r="Q2046" s="12">
        <f t="shared" si="410"/>
        <v>0</v>
      </c>
      <c r="R2046" s="12">
        <f t="shared" si="411"/>
        <v>1.2</v>
      </c>
      <c r="S2046" s="12">
        <f t="shared" si="412"/>
        <v>0</v>
      </c>
      <c r="T2046" s="12">
        <f t="shared" si="413"/>
        <v>0</v>
      </c>
      <c r="U2046" s="12">
        <f t="shared" si="414"/>
        <v>0</v>
      </c>
      <c r="V2046" s="13" t="str">
        <f t="shared" ca="1" si="415"/>
        <v>Greater Than 8 Weeks Old</v>
      </c>
    </row>
    <row r="2047" spans="1:22" x14ac:dyDescent="0.45">
      <c r="A2047" s="2" t="s">
        <v>87</v>
      </c>
      <c r="B2047" s="5">
        <v>43694</v>
      </c>
      <c r="C2047" s="5" t="s">
        <v>383</v>
      </c>
      <c r="D2047" s="5" t="s">
        <v>399</v>
      </c>
      <c r="E2047" s="6">
        <v>1</v>
      </c>
      <c r="F2047" s="3">
        <v>20</v>
      </c>
      <c r="G2047" s="3">
        <v>8.1999999999999993</v>
      </c>
      <c r="H2047" s="8">
        <f t="shared" si="403"/>
        <v>8.1999999999999993</v>
      </c>
      <c r="I2047" s="3">
        <v>11.8</v>
      </c>
      <c r="J2047" s="4">
        <v>0.59</v>
      </c>
      <c r="K2047" s="2" t="str">
        <f t="shared" si="404"/>
        <v>Saturday</v>
      </c>
      <c r="L2047" s="5">
        <f t="shared" si="405"/>
        <v>43697</v>
      </c>
      <c r="M2047" s="2" t="str">
        <f t="shared" si="406"/>
        <v>Tuesday</v>
      </c>
      <c r="N2047" s="2" t="str">
        <f t="shared" si="407"/>
        <v>Tuesday</v>
      </c>
      <c r="O2047" s="12">
        <f t="shared" si="408"/>
        <v>0</v>
      </c>
      <c r="P2047" s="11" t="str">
        <f t="shared" si="409"/>
        <v>Low Cost per Unit</v>
      </c>
      <c r="Q2047" s="12">
        <f t="shared" si="410"/>
        <v>0</v>
      </c>
      <c r="R2047" s="12">
        <f t="shared" si="411"/>
        <v>0</v>
      </c>
      <c r="S2047" s="12">
        <f t="shared" si="412"/>
        <v>0</v>
      </c>
      <c r="T2047" s="12">
        <f t="shared" si="413"/>
        <v>0</v>
      </c>
      <c r="U2047" s="12">
        <f t="shared" si="414"/>
        <v>0</v>
      </c>
      <c r="V2047" s="13" t="str">
        <f t="shared" ca="1" si="415"/>
        <v>Greater Than 8 Weeks Old</v>
      </c>
    </row>
    <row r="2048" spans="1:22" x14ac:dyDescent="0.45">
      <c r="A2048" s="2" t="s">
        <v>87</v>
      </c>
      <c r="B2048" s="5">
        <v>43694</v>
      </c>
      <c r="C2048" s="5" t="s">
        <v>383</v>
      </c>
      <c r="D2048" s="5" t="s">
        <v>399</v>
      </c>
      <c r="E2048" s="6">
        <v>1</v>
      </c>
      <c r="F2048" s="3">
        <v>20</v>
      </c>
      <c r="G2048" s="3">
        <v>8.1999999999999993</v>
      </c>
      <c r="H2048" s="8">
        <f t="shared" si="403"/>
        <v>8.1999999999999993</v>
      </c>
      <c r="I2048" s="3">
        <v>11.8</v>
      </c>
      <c r="J2048" s="4">
        <v>0.59</v>
      </c>
      <c r="K2048" s="2" t="str">
        <f t="shared" si="404"/>
        <v>Saturday</v>
      </c>
      <c r="L2048" s="5">
        <f t="shared" si="405"/>
        <v>43697</v>
      </c>
      <c r="M2048" s="2" t="str">
        <f t="shared" si="406"/>
        <v>Tuesday</v>
      </c>
      <c r="N2048" s="2" t="str">
        <f t="shared" si="407"/>
        <v>Tuesday</v>
      </c>
      <c r="O2048" s="12">
        <f t="shared" si="408"/>
        <v>0</v>
      </c>
      <c r="P2048" s="11" t="str">
        <f t="shared" si="409"/>
        <v>Low Cost per Unit</v>
      </c>
      <c r="Q2048" s="12">
        <f t="shared" si="410"/>
        <v>0</v>
      </c>
      <c r="R2048" s="12">
        <f t="shared" si="411"/>
        <v>0</v>
      </c>
      <c r="S2048" s="12">
        <f t="shared" si="412"/>
        <v>0</v>
      </c>
      <c r="T2048" s="12">
        <f t="shared" si="413"/>
        <v>0</v>
      </c>
      <c r="U2048" s="12">
        <f t="shared" si="414"/>
        <v>0</v>
      </c>
      <c r="V2048" s="13" t="str">
        <f t="shared" ca="1" si="415"/>
        <v>Greater Than 8 Weeks Old</v>
      </c>
    </row>
    <row r="2049" spans="1:22" x14ac:dyDescent="0.45">
      <c r="A2049" s="2" t="s">
        <v>265</v>
      </c>
      <c r="B2049" s="5">
        <v>43694</v>
      </c>
      <c r="C2049" s="5" t="s">
        <v>383</v>
      </c>
      <c r="D2049" s="5" t="s">
        <v>399</v>
      </c>
      <c r="E2049" s="6">
        <v>16</v>
      </c>
      <c r="F2049" s="3">
        <v>303.83999999999997</v>
      </c>
      <c r="G2049" s="3">
        <v>294.08</v>
      </c>
      <c r="H2049" s="8">
        <f t="shared" si="403"/>
        <v>18.38</v>
      </c>
      <c r="I2049" s="3">
        <v>9.76</v>
      </c>
      <c r="J2049" s="4">
        <v>0.03</v>
      </c>
      <c r="K2049" s="2" t="str">
        <f t="shared" si="404"/>
        <v>Saturday</v>
      </c>
      <c r="L2049" s="5">
        <f t="shared" si="405"/>
        <v>43697</v>
      </c>
      <c r="M2049" s="2" t="str">
        <f t="shared" si="406"/>
        <v>Tuesday</v>
      </c>
      <c r="N2049" s="2" t="str">
        <f t="shared" si="407"/>
        <v>Tuesday</v>
      </c>
      <c r="O2049" s="12">
        <f t="shared" si="408"/>
        <v>0</v>
      </c>
      <c r="P2049" s="11" t="str">
        <f t="shared" si="409"/>
        <v>High Cost per Unit</v>
      </c>
      <c r="Q2049" s="12">
        <f t="shared" si="410"/>
        <v>0</v>
      </c>
      <c r="R2049" s="12">
        <f t="shared" si="411"/>
        <v>9.1151999999999997</v>
      </c>
      <c r="S2049" s="12">
        <f t="shared" si="412"/>
        <v>0</v>
      </c>
      <c r="T2049" s="12">
        <f t="shared" si="413"/>
        <v>0</v>
      </c>
      <c r="U2049" s="12">
        <f t="shared" si="414"/>
        <v>0</v>
      </c>
      <c r="V2049" s="13" t="str">
        <f t="shared" ca="1" si="415"/>
        <v>Greater Than 8 Weeks Old</v>
      </c>
    </row>
    <row r="2050" spans="1:22" x14ac:dyDescent="0.45">
      <c r="A2050" s="2" t="s">
        <v>88</v>
      </c>
      <c r="B2050" s="5">
        <v>43694</v>
      </c>
      <c r="C2050" s="5" t="s">
        <v>376</v>
      </c>
      <c r="D2050" s="5" t="s">
        <v>377</v>
      </c>
      <c r="E2050" s="6">
        <v>2</v>
      </c>
      <c r="F2050" s="3">
        <v>90</v>
      </c>
      <c r="G2050" s="3">
        <v>32.64</v>
      </c>
      <c r="H2050" s="8">
        <f t="shared" si="403"/>
        <v>16.32</v>
      </c>
      <c r="I2050" s="3">
        <v>57.36</v>
      </c>
      <c r="J2050" s="4">
        <v>0.64</v>
      </c>
      <c r="K2050" s="2" t="str">
        <f t="shared" si="404"/>
        <v>Saturday</v>
      </c>
      <c r="L2050" s="5">
        <f t="shared" si="405"/>
        <v>43697</v>
      </c>
      <c r="M2050" s="2" t="str">
        <f t="shared" si="406"/>
        <v>Tuesday</v>
      </c>
      <c r="N2050" s="2" t="str">
        <f t="shared" si="407"/>
        <v>Tuesday</v>
      </c>
      <c r="O2050" s="12">
        <f t="shared" si="408"/>
        <v>0</v>
      </c>
      <c r="P2050" s="11" t="str">
        <f t="shared" si="409"/>
        <v>Low Cost per Unit</v>
      </c>
      <c r="Q2050" s="12">
        <f t="shared" si="410"/>
        <v>0</v>
      </c>
      <c r="R2050" s="12">
        <f t="shared" si="411"/>
        <v>2.6999999999999997</v>
      </c>
      <c r="S2050" s="12">
        <f t="shared" si="412"/>
        <v>0</v>
      </c>
      <c r="T2050" s="12">
        <f t="shared" si="413"/>
        <v>0</v>
      </c>
      <c r="U2050" s="12">
        <f t="shared" si="414"/>
        <v>0</v>
      </c>
      <c r="V2050" s="13" t="str">
        <f t="shared" ca="1" si="415"/>
        <v>Greater Than 8 Weeks Old</v>
      </c>
    </row>
    <row r="2051" spans="1:22" x14ac:dyDescent="0.45">
      <c r="A2051" s="2" t="s">
        <v>313</v>
      </c>
      <c r="B2051" s="5">
        <v>43694</v>
      </c>
      <c r="C2051" s="5" t="s">
        <v>371</v>
      </c>
      <c r="D2051" s="5" t="s">
        <v>371</v>
      </c>
      <c r="E2051" s="6">
        <v>4</v>
      </c>
      <c r="F2051" s="3">
        <v>47.96</v>
      </c>
      <c r="G2051" s="3">
        <v>23.8</v>
      </c>
      <c r="H2051" s="8">
        <f t="shared" ref="H2051:H2114" si="416">G2051/E2051</f>
        <v>5.95</v>
      </c>
      <c r="I2051" s="3">
        <v>24.16</v>
      </c>
      <c r="J2051" s="4">
        <v>0.5</v>
      </c>
      <c r="K2051" s="2" t="str">
        <f t="shared" ref="K2051:K2114" si="417">TEXT(B2051,"dddd")</f>
        <v>Saturday</v>
      </c>
      <c r="L2051" s="5">
        <f t="shared" ref="L2051:L2114" si="418">B2051+3</f>
        <v>43697</v>
      </c>
      <c r="M2051" s="2" t="str">
        <f t="shared" ref="M2051:M2114" si="419">TEXT(L2051,"dddd")</f>
        <v>Tuesday</v>
      </c>
      <c r="N2051" s="2" t="str">
        <f t="shared" ref="N2051:N2114" si="420">IF(M2051="Sunday","Monday",M2051)</f>
        <v>Tuesday</v>
      </c>
      <c r="O2051" s="12">
        <f t="shared" ref="O2051:O2114" si="421">IF(TEXT(B2051,"dddd")="Tuesday",E2051*0.05,0)</f>
        <v>0</v>
      </c>
      <c r="P2051" s="11" t="str">
        <f t="shared" ref="P2051:P2114" si="422">IF(H2051&gt;AVERAGE(H:H),"High Cost per Unit","Low Cost per Unit")</f>
        <v>Low Cost per Unit</v>
      </c>
      <c r="Q2051" s="12">
        <f t="shared" ref="Q2051:Q2114" si="423">IF(D2051="Masks",F2051*0.1,0)</f>
        <v>0</v>
      </c>
      <c r="R2051" s="12">
        <f t="shared" ref="R2051:R2114" si="424">IF(E2051&gt;1,F2051*0.03,0)</f>
        <v>1.4388000000000001</v>
      </c>
      <c r="S2051" s="12">
        <f t="shared" ref="S2051:S2114" si="425">IF(D2051="Accessories",F2051*0.15,0)</f>
        <v>0</v>
      </c>
      <c r="T2051" s="12">
        <f t="shared" ref="T2051:T2114" si="426">IF(AND(K2051="Saturday",C2051="Fitness"),F2051*0.1,0)</f>
        <v>0</v>
      </c>
      <c r="U2051" s="12">
        <f t="shared" ref="U2051:U2114" si="427">IF(AND(K2051="Friday",C2051="Automotive"),F2051*0.2,0)</f>
        <v>0</v>
      </c>
      <c r="V2051" s="13" t="str">
        <f t="shared" ref="V2051:V2114" ca="1" si="428">IF(ABS(TODAY()-B2051)&gt;56,"Greater Than 8 Weeks Old","Less Than 8 Weeks Old")</f>
        <v>Greater Than 8 Weeks Old</v>
      </c>
    </row>
    <row r="2052" spans="1:22" x14ac:dyDescent="0.45">
      <c r="A2052" s="2" t="s">
        <v>234</v>
      </c>
      <c r="B2052" s="5">
        <v>43694</v>
      </c>
      <c r="C2052" s="5" t="s">
        <v>369</v>
      </c>
      <c r="D2052" s="5" t="s">
        <v>372</v>
      </c>
      <c r="E2052" s="6">
        <v>3</v>
      </c>
      <c r="F2052" s="3">
        <v>105</v>
      </c>
      <c r="G2052" s="3">
        <v>26.91</v>
      </c>
      <c r="H2052" s="8">
        <f t="shared" si="416"/>
        <v>8.9700000000000006</v>
      </c>
      <c r="I2052" s="3">
        <v>78.09</v>
      </c>
      <c r="J2052" s="4">
        <v>0.74</v>
      </c>
      <c r="K2052" s="2" t="str">
        <f t="shared" si="417"/>
        <v>Saturday</v>
      </c>
      <c r="L2052" s="5">
        <f t="shared" si="418"/>
        <v>43697</v>
      </c>
      <c r="M2052" s="2" t="str">
        <f t="shared" si="419"/>
        <v>Tuesday</v>
      </c>
      <c r="N2052" s="2" t="str">
        <f t="shared" si="420"/>
        <v>Tuesday</v>
      </c>
      <c r="O2052" s="12">
        <f t="shared" si="421"/>
        <v>0</v>
      </c>
      <c r="P2052" s="11" t="str">
        <f t="shared" si="422"/>
        <v>Low Cost per Unit</v>
      </c>
      <c r="Q2052" s="12">
        <f t="shared" si="423"/>
        <v>0</v>
      </c>
      <c r="R2052" s="12">
        <f t="shared" si="424"/>
        <v>3.15</v>
      </c>
      <c r="S2052" s="12">
        <f t="shared" si="425"/>
        <v>0</v>
      </c>
      <c r="T2052" s="12">
        <f t="shared" si="426"/>
        <v>10.5</v>
      </c>
      <c r="U2052" s="12">
        <f t="shared" si="427"/>
        <v>0</v>
      </c>
      <c r="V2052" s="13" t="str">
        <f t="shared" ca="1" si="428"/>
        <v>Greater Than 8 Weeks Old</v>
      </c>
    </row>
    <row r="2053" spans="1:22" x14ac:dyDescent="0.45">
      <c r="A2053" s="2" t="s">
        <v>90</v>
      </c>
      <c r="B2053" s="5">
        <v>43694</v>
      </c>
      <c r="C2053" s="5" t="s">
        <v>378</v>
      </c>
      <c r="D2053" s="5" t="s">
        <v>379</v>
      </c>
      <c r="E2053" s="6">
        <v>1</v>
      </c>
      <c r="F2053" s="3">
        <v>99</v>
      </c>
      <c r="G2053" s="3">
        <v>35.97</v>
      </c>
      <c r="H2053" s="8">
        <f t="shared" si="416"/>
        <v>35.97</v>
      </c>
      <c r="I2053" s="3">
        <v>63.03</v>
      </c>
      <c r="J2053" s="4">
        <v>0.64</v>
      </c>
      <c r="K2053" s="2" t="str">
        <f t="shared" si="417"/>
        <v>Saturday</v>
      </c>
      <c r="L2053" s="5">
        <f t="shared" si="418"/>
        <v>43697</v>
      </c>
      <c r="M2053" s="2" t="str">
        <f t="shared" si="419"/>
        <v>Tuesday</v>
      </c>
      <c r="N2053" s="2" t="str">
        <f t="shared" si="420"/>
        <v>Tuesday</v>
      </c>
      <c r="O2053" s="12">
        <f t="shared" si="421"/>
        <v>0</v>
      </c>
      <c r="P2053" s="11" t="str">
        <f t="shared" si="422"/>
        <v>High Cost per Unit</v>
      </c>
      <c r="Q2053" s="12">
        <f t="shared" si="423"/>
        <v>0</v>
      </c>
      <c r="R2053" s="12">
        <f t="shared" si="424"/>
        <v>0</v>
      </c>
      <c r="S2053" s="12">
        <f t="shared" si="425"/>
        <v>0</v>
      </c>
      <c r="T2053" s="12">
        <f t="shared" si="426"/>
        <v>0</v>
      </c>
      <c r="U2053" s="12">
        <f t="shared" si="427"/>
        <v>0</v>
      </c>
      <c r="V2053" s="13" t="str">
        <f t="shared" ca="1" si="428"/>
        <v>Greater Than 8 Weeks Old</v>
      </c>
    </row>
    <row r="2054" spans="1:22" x14ac:dyDescent="0.45">
      <c r="A2054" s="2" t="s">
        <v>156</v>
      </c>
      <c r="B2054" s="5">
        <v>43694</v>
      </c>
      <c r="C2054" s="5" t="s">
        <v>386</v>
      </c>
      <c r="D2054" s="5" t="s">
        <v>387</v>
      </c>
      <c r="E2054" s="6">
        <v>1</v>
      </c>
      <c r="F2054" s="3">
        <v>99</v>
      </c>
      <c r="G2054" s="3">
        <v>37.42</v>
      </c>
      <c r="H2054" s="8">
        <f t="shared" si="416"/>
        <v>37.42</v>
      </c>
      <c r="I2054" s="3">
        <v>61.58</v>
      </c>
      <c r="J2054" s="4">
        <v>0.62</v>
      </c>
      <c r="K2054" s="2" t="str">
        <f t="shared" si="417"/>
        <v>Saturday</v>
      </c>
      <c r="L2054" s="5">
        <f t="shared" si="418"/>
        <v>43697</v>
      </c>
      <c r="M2054" s="2" t="str">
        <f t="shared" si="419"/>
        <v>Tuesday</v>
      </c>
      <c r="N2054" s="2" t="str">
        <f t="shared" si="420"/>
        <v>Tuesday</v>
      </c>
      <c r="O2054" s="12">
        <f t="shared" si="421"/>
        <v>0</v>
      </c>
      <c r="P2054" s="11" t="str">
        <f t="shared" si="422"/>
        <v>High Cost per Unit</v>
      </c>
      <c r="Q2054" s="12">
        <f t="shared" si="423"/>
        <v>0</v>
      </c>
      <c r="R2054" s="12">
        <f t="shared" si="424"/>
        <v>0</v>
      </c>
      <c r="S2054" s="12">
        <f t="shared" si="425"/>
        <v>0</v>
      </c>
      <c r="T2054" s="12">
        <f t="shared" si="426"/>
        <v>0</v>
      </c>
      <c r="U2054" s="12">
        <f t="shared" si="427"/>
        <v>0</v>
      </c>
      <c r="V2054" s="13" t="str">
        <f t="shared" ca="1" si="428"/>
        <v>Greater Than 8 Weeks Old</v>
      </c>
    </row>
    <row r="2055" spans="1:22" x14ac:dyDescent="0.45">
      <c r="A2055" s="2" t="s">
        <v>143</v>
      </c>
      <c r="B2055" s="5">
        <v>43694</v>
      </c>
      <c r="C2055" s="5" t="s">
        <v>386</v>
      </c>
      <c r="D2055" s="5" t="s">
        <v>395</v>
      </c>
      <c r="E2055" s="6">
        <v>2</v>
      </c>
      <c r="F2055" s="3">
        <v>58</v>
      </c>
      <c r="G2055" s="3">
        <v>21.54</v>
      </c>
      <c r="H2055" s="8">
        <f t="shared" si="416"/>
        <v>10.77</v>
      </c>
      <c r="I2055" s="3">
        <v>36.46</v>
      </c>
      <c r="J2055" s="4">
        <v>0.63</v>
      </c>
      <c r="K2055" s="2" t="str">
        <f t="shared" si="417"/>
        <v>Saturday</v>
      </c>
      <c r="L2055" s="5">
        <f t="shared" si="418"/>
        <v>43697</v>
      </c>
      <c r="M2055" s="2" t="str">
        <f t="shared" si="419"/>
        <v>Tuesday</v>
      </c>
      <c r="N2055" s="2" t="str">
        <f t="shared" si="420"/>
        <v>Tuesday</v>
      </c>
      <c r="O2055" s="12">
        <f t="shared" si="421"/>
        <v>0</v>
      </c>
      <c r="P2055" s="11" t="str">
        <f t="shared" si="422"/>
        <v>Low Cost per Unit</v>
      </c>
      <c r="Q2055" s="12">
        <f t="shared" si="423"/>
        <v>0</v>
      </c>
      <c r="R2055" s="12">
        <f t="shared" si="424"/>
        <v>1.74</v>
      </c>
      <c r="S2055" s="12">
        <f t="shared" si="425"/>
        <v>0</v>
      </c>
      <c r="T2055" s="12">
        <f t="shared" si="426"/>
        <v>0</v>
      </c>
      <c r="U2055" s="12">
        <f t="shared" si="427"/>
        <v>0</v>
      </c>
      <c r="V2055" s="13" t="str">
        <f t="shared" ca="1" si="428"/>
        <v>Greater Than 8 Weeks Old</v>
      </c>
    </row>
    <row r="2056" spans="1:22" x14ac:dyDescent="0.45">
      <c r="A2056" s="2" t="s">
        <v>314</v>
      </c>
      <c r="B2056" s="5">
        <v>43694</v>
      </c>
      <c r="C2056" s="5" t="s">
        <v>371</v>
      </c>
      <c r="D2056" s="5" t="s">
        <v>371</v>
      </c>
      <c r="E2056" s="6">
        <v>3</v>
      </c>
      <c r="F2056" s="3">
        <v>56.97</v>
      </c>
      <c r="G2056" s="3">
        <v>51</v>
      </c>
      <c r="H2056" s="8">
        <f t="shared" si="416"/>
        <v>17</v>
      </c>
      <c r="I2056" s="3">
        <v>5.97</v>
      </c>
      <c r="J2056" s="4">
        <v>0.1</v>
      </c>
      <c r="K2056" s="2" t="str">
        <f t="shared" si="417"/>
        <v>Saturday</v>
      </c>
      <c r="L2056" s="5">
        <f t="shared" si="418"/>
        <v>43697</v>
      </c>
      <c r="M2056" s="2" t="str">
        <f t="shared" si="419"/>
        <v>Tuesday</v>
      </c>
      <c r="N2056" s="2" t="str">
        <f t="shared" si="420"/>
        <v>Tuesday</v>
      </c>
      <c r="O2056" s="12">
        <f t="shared" si="421"/>
        <v>0</v>
      </c>
      <c r="P2056" s="11" t="str">
        <f t="shared" si="422"/>
        <v>High Cost per Unit</v>
      </c>
      <c r="Q2056" s="12">
        <f t="shared" si="423"/>
        <v>0</v>
      </c>
      <c r="R2056" s="12">
        <f t="shared" si="424"/>
        <v>1.7090999999999998</v>
      </c>
      <c r="S2056" s="12">
        <f t="shared" si="425"/>
        <v>0</v>
      </c>
      <c r="T2056" s="12">
        <f t="shared" si="426"/>
        <v>0</v>
      </c>
      <c r="U2056" s="12">
        <f t="shared" si="427"/>
        <v>0</v>
      </c>
      <c r="V2056" s="13" t="str">
        <f t="shared" ca="1" si="428"/>
        <v>Greater Than 8 Weeks Old</v>
      </c>
    </row>
    <row r="2057" spans="1:22" x14ac:dyDescent="0.45">
      <c r="A2057" s="2" t="s">
        <v>318</v>
      </c>
      <c r="B2057" s="5">
        <v>43694</v>
      </c>
      <c r="C2057" s="5" t="s">
        <v>371</v>
      </c>
      <c r="D2057" s="5" t="s">
        <v>371</v>
      </c>
      <c r="E2057" s="6">
        <v>1</v>
      </c>
      <c r="F2057" s="3">
        <v>18.989999999999998</v>
      </c>
      <c r="G2057" s="3">
        <v>15</v>
      </c>
      <c r="H2057" s="8">
        <f t="shared" si="416"/>
        <v>15</v>
      </c>
      <c r="I2057" s="3">
        <v>3.99</v>
      </c>
      <c r="J2057" s="4">
        <v>0.21</v>
      </c>
      <c r="K2057" s="2" t="str">
        <f t="shared" si="417"/>
        <v>Saturday</v>
      </c>
      <c r="L2057" s="5">
        <f t="shared" si="418"/>
        <v>43697</v>
      </c>
      <c r="M2057" s="2" t="str">
        <f t="shared" si="419"/>
        <v>Tuesday</v>
      </c>
      <c r="N2057" s="2" t="str">
        <f t="shared" si="420"/>
        <v>Tuesday</v>
      </c>
      <c r="O2057" s="12">
        <f t="shared" si="421"/>
        <v>0</v>
      </c>
      <c r="P2057" s="11" t="str">
        <f t="shared" si="422"/>
        <v>Low Cost per Unit</v>
      </c>
      <c r="Q2057" s="12">
        <f t="shared" si="423"/>
        <v>0</v>
      </c>
      <c r="R2057" s="12">
        <f t="shared" si="424"/>
        <v>0</v>
      </c>
      <c r="S2057" s="12">
        <f t="shared" si="425"/>
        <v>0</v>
      </c>
      <c r="T2057" s="12">
        <f t="shared" si="426"/>
        <v>0</v>
      </c>
      <c r="U2057" s="12">
        <f t="shared" si="427"/>
        <v>0</v>
      </c>
      <c r="V2057" s="13" t="str">
        <f t="shared" ca="1" si="428"/>
        <v>Greater Than 8 Weeks Old</v>
      </c>
    </row>
    <row r="2058" spans="1:22" x14ac:dyDescent="0.45">
      <c r="A2058" s="2" t="s">
        <v>315</v>
      </c>
      <c r="B2058" s="5">
        <v>43694</v>
      </c>
      <c r="C2058" s="5" t="s">
        <v>371</v>
      </c>
      <c r="D2058" s="5" t="s">
        <v>371</v>
      </c>
      <c r="E2058" s="6">
        <v>1</v>
      </c>
      <c r="F2058" s="3">
        <v>18.989999999999998</v>
      </c>
      <c r="G2058" s="3">
        <v>15</v>
      </c>
      <c r="H2058" s="8">
        <f t="shared" si="416"/>
        <v>15</v>
      </c>
      <c r="I2058" s="3">
        <v>3.99</v>
      </c>
      <c r="J2058" s="4">
        <v>0.21</v>
      </c>
      <c r="K2058" s="2" t="str">
        <f t="shared" si="417"/>
        <v>Saturday</v>
      </c>
      <c r="L2058" s="5">
        <f t="shared" si="418"/>
        <v>43697</v>
      </c>
      <c r="M2058" s="2" t="str">
        <f t="shared" si="419"/>
        <v>Tuesday</v>
      </c>
      <c r="N2058" s="2" t="str">
        <f t="shared" si="420"/>
        <v>Tuesday</v>
      </c>
      <c r="O2058" s="12">
        <f t="shared" si="421"/>
        <v>0</v>
      </c>
      <c r="P2058" s="11" t="str">
        <f t="shared" si="422"/>
        <v>Low Cost per Unit</v>
      </c>
      <c r="Q2058" s="12">
        <f t="shared" si="423"/>
        <v>0</v>
      </c>
      <c r="R2058" s="12">
        <f t="shared" si="424"/>
        <v>0</v>
      </c>
      <c r="S2058" s="12">
        <f t="shared" si="425"/>
        <v>0</v>
      </c>
      <c r="T2058" s="12">
        <f t="shared" si="426"/>
        <v>0</v>
      </c>
      <c r="U2058" s="12">
        <f t="shared" si="427"/>
        <v>0</v>
      </c>
      <c r="V2058" s="13" t="str">
        <f t="shared" ca="1" si="428"/>
        <v>Greater Than 8 Weeks Old</v>
      </c>
    </row>
    <row r="2059" spans="1:22" x14ac:dyDescent="0.45">
      <c r="A2059" s="2" t="s">
        <v>258</v>
      </c>
      <c r="B2059" s="5">
        <v>43694</v>
      </c>
      <c r="C2059" s="5" t="s">
        <v>375</v>
      </c>
      <c r="D2059" s="5" t="s">
        <v>382</v>
      </c>
      <c r="E2059" s="6">
        <v>1</v>
      </c>
      <c r="F2059" s="3">
        <v>35</v>
      </c>
      <c r="G2059" s="3">
        <v>12</v>
      </c>
      <c r="H2059" s="8">
        <f t="shared" si="416"/>
        <v>12</v>
      </c>
      <c r="I2059" s="3">
        <v>23</v>
      </c>
      <c r="J2059" s="4">
        <v>0.66</v>
      </c>
      <c r="K2059" s="2" t="str">
        <f t="shared" si="417"/>
        <v>Saturday</v>
      </c>
      <c r="L2059" s="5">
        <f t="shared" si="418"/>
        <v>43697</v>
      </c>
      <c r="M2059" s="2" t="str">
        <f t="shared" si="419"/>
        <v>Tuesday</v>
      </c>
      <c r="N2059" s="2" t="str">
        <f t="shared" si="420"/>
        <v>Tuesday</v>
      </c>
      <c r="O2059" s="12">
        <f t="shared" si="421"/>
        <v>0</v>
      </c>
      <c r="P2059" s="11" t="str">
        <f t="shared" si="422"/>
        <v>Low Cost per Unit</v>
      </c>
      <c r="Q2059" s="12">
        <f t="shared" si="423"/>
        <v>0</v>
      </c>
      <c r="R2059" s="12">
        <f t="shared" si="424"/>
        <v>0</v>
      </c>
      <c r="S2059" s="12">
        <f t="shared" si="425"/>
        <v>0</v>
      </c>
      <c r="T2059" s="12">
        <f t="shared" si="426"/>
        <v>0</v>
      </c>
      <c r="U2059" s="12">
        <f t="shared" si="427"/>
        <v>0</v>
      </c>
      <c r="V2059" s="13" t="str">
        <f t="shared" ca="1" si="428"/>
        <v>Greater Than 8 Weeks Old</v>
      </c>
    </row>
    <row r="2060" spans="1:22" x14ac:dyDescent="0.45">
      <c r="A2060" s="2" t="s">
        <v>91</v>
      </c>
      <c r="B2060" s="5">
        <v>43695</v>
      </c>
      <c r="C2060" s="5" t="s">
        <v>367</v>
      </c>
      <c r="D2060" s="5" t="s">
        <v>368</v>
      </c>
      <c r="E2060" s="6">
        <v>3</v>
      </c>
      <c r="F2060" s="3">
        <v>165</v>
      </c>
      <c r="G2060" s="3">
        <v>37.950000000000003</v>
      </c>
      <c r="H2060" s="8">
        <f t="shared" si="416"/>
        <v>12.65</v>
      </c>
      <c r="I2060" s="3">
        <v>127.05</v>
      </c>
      <c r="J2060" s="4">
        <v>0.77</v>
      </c>
      <c r="K2060" s="2" t="str">
        <f t="shared" si="417"/>
        <v>Sunday</v>
      </c>
      <c r="L2060" s="5">
        <f t="shared" si="418"/>
        <v>43698</v>
      </c>
      <c r="M2060" s="2" t="str">
        <f t="shared" si="419"/>
        <v>Wednesday</v>
      </c>
      <c r="N2060" s="2" t="str">
        <f t="shared" si="420"/>
        <v>Wednesday</v>
      </c>
      <c r="O2060" s="12">
        <f t="shared" si="421"/>
        <v>0</v>
      </c>
      <c r="P2060" s="11" t="str">
        <f t="shared" si="422"/>
        <v>Low Cost per Unit</v>
      </c>
      <c r="Q2060" s="12">
        <f t="shared" si="423"/>
        <v>16.5</v>
      </c>
      <c r="R2060" s="12">
        <f t="shared" si="424"/>
        <v>4.95</v>
      </c>
      <c r="S2060" s="12">
        <f t="shared" si="425"/>
        <v>0</v>
      </c>
      <c r="T2060" s="12">
        <f t="shared" si="426"/>
        <v>0</v>
      </c>
      <c r="U2060" s="12">
        <f t="shared" si="427"/>
        <v>0</v>
      </c>
      <c r="V2060" s="13" t="str">
        <f t="shared" ca="1" si="428"/>
        <v>Greater Than 8 Weeks Old</v>
      </c>
    </row>
    <row r="2061" spans="1:22" x14ac:dyDescent="0.45">
      <c r="A2061" s="2" t="s">
        <v>92</v>
      </c>
      <c r="B2061" s="5">
        <v>43695</v>
      </c>
      <c r="C2061" s="5" t="s">
        <v>367</v>
      </c>
      <c r="D2061" s="5" t="s">
        <v>368</v>
      </c>
      <c r="E2061" s="6">
        <v>3</v>
      </c>
      <c r="F2061" s="3">
        <v>177</v>
      </c>
      <c r="G2061" s="3">
        <v>60.9</v>
      </c>
      <c r="H2061" s="8">
        <f t="shared" si="416"/>
        <v>20.3</v>
      </c>
      <c r="I2061" s="3">
        <v>116.1</v>
      </c>
      <c r="J2061" s="4">
        <v>0.66</v>
      </c>
      <c r="K2061" s="2" t="str">
        <f t="shared" si="417"/>
        <v>Sunday</v>
      </c>
      <c r="L2061" s="5">
        <f t="shared" si="418"/>
        <v>43698</v>
      </c>
      <c r="M2061" s="2" t="str">
        <f t="shared" si="419"/>
        <v>Wednesday</v>
      </c>
      <c r="N2061" s="2" t="str">
        <f t="shared" si="420"/>
        <v>Wednesday</v>
      </c>
      <c r="O2061" s="12">
        <f t="shared" si="421"/>
        <v>0</v>
      </c>
      <c r="P2061" s="11" t="str">
        <f t="shared" si="422"/>
        <v>High Cost per Unit</v>
      </c>
      <c r="Q2061" s="12">
        <f t="shared" si="423"/>
        <v>17.7</v>
      </c>
      <c r="R2061" s="12">
        <f t="shared" si="424"/>
        <v>5.31</v>
      </c>
      <c r="S2061" s="12">
        <f t="shared" si="425"/>
        <v>0</v>
      </c>
      <c r="T2061" s="12">
        <f t="shared" si="426"/>
        <v>0</v>
      </c>
      <c r="U2061" s="12">
        <f t="shared" si="427"/>
        <v>0</v>
      </c>
      <c r="V2061" s="13" t="str">
        <f t="shared" ca="1" si="428"/>
        <v>Greater Than 8 Weeks Old</v>
      </c>
    </row>
    <row r="2062" spans="1:22" x14ac:dyDescent="0.45">
      <c r="A2062" s="2" t="s">
        <v>145</v>
      </c>
      <c r="B2062" s="5">
        <v>43695</v>
      </c>
      <c r="C2062" s="5" t="s">
        <v>367</v>
      </c>
      <c r="D2062" s="5" t="s">
        <v>368</v>
      </c>
      <c r="E2062" s="6">
        <v>1</v>
      </c>
      <c r="F2062" s="3">
        <v>59</v>
      </c>
      <c r="G2062" s="3">
        <v>22.65</v>
      </c>
      <c r="H2062" s="8">
        <f t="shared" si="416"/>
        <v>22.65</v>
      </c>
      <c r="I2062" s="3">
        <v>36.35</v>
      </c>
      <c r="J2062" s="4">
        <v>0.62</v>
      </c>
      <c r="K2062" s="2" t="str">
        <f t="shared" si="417"/>
        <v>Sunday</v>
      </c>
      <c r="L2062" s="5">
        <f t="shared" si="418"/>
        <v>43698</v>
      </c>
      <c r="M2062" s="2" t="str">
        <f t="shared" si="419"/>
        <v>Wednesday</v>
      </c>
      <c r="N2062" s="2" t="str">
        <f t="shared" si="420"/>
        <v>Wednesday</v>
      </c>
      <c r="O2062" s="12">
        <f t="shared" si="421"/>
        <v>0</v>
      </c>
      <c r="P2062" s="11" t="str">
        <f t="shared" si="422"/>
        <v>High Cost per Unit</v>
      </c>
      <c r="Q2062" s="12">
        <f t="shared" si="423"/>
        <v>5.9</v>
      </c>
      <c r="R2062" s="12">
        <f t="shared" si="424"/>
        <v>0</v>
      </c>
      <c r="S2062" s="12">
        <f t="shared" si="425"/>
        <v>0</v>
      </c>
      <c r="T2062" s="12">
        <f t="shared" si="426"/>
        <v>0</v>
      </c>
      <c r="U2062" s="12">
        <f t="shared" si="427"/>
        <v>0</v>
      </c>
      <c r="V2062" s="13" t="str">
        <f t="shared" ca="1" si="428"/>
        <v>Greater Than 8 Weeks Old</v>
      </c>
    </row>
    <row r="2063" spans="1:22" x14ac:dyDescent="0.45">
      <c r="A2063" s="2" t="s">
        <v>319</v>
      </c>
      <c r="B2063" s="5">
        <v>43695</v>
      </c>
      <c r="C2063" s="5" t="s">
        <v>367</v>
      </c>
      <c r="D2063" s="5" t="s">
        <v>368</v>
      </c>
      <c r="E2063" s="6">
        <v>1</v>
      </c>
      <c r="F2063" s="3">
        <v>59</v>
      </c>
      <c r="G2063" s="3">
        <v>22.7</v>
      </c>
      <c r="H2063" s="8">
        <f t="shared" si="416"/>
        <v>22.7</v>
      </c>
      <c r="I2063" s="3">
        <v>36.299999999999997</v>
      </c>
      <c r="J2063" s="4">
        <v>0.62</v>
      </c>
      <c r="K2063" s="2" t="str">
        <f t="shared" si="417"/>
        <v>Sunday</v>
      </c>
      <c r="L2063" s="5">
        <f t="shared" si="418"/>
        <v>43698</v>
      </c>
      <c r="M2063" s="2" t="str">
        <f t="shared" si="419"/>
        <v>Wednesday</v>
      </c>
      <c r="N2063" s="2" t="str">
        <f t="shared" si="420"/>
        <v>Wednesday</v>
      </c>
      <c r="O2063" s="12">
        <f t="shared" si="421"/>
        <v>0</v>
      </c>
      <c r="P2063" s="11" t="str">
        <f t="shared" si="422"/>
        <v>High Cost per Unit</v>
      </c>
      <c r="Q2063" s="12">
        <f t="shared" si="423"/>
        <v>5.9</v>
      </c>
      <c r="R2063" s="12">
        <f t="shared" si="424"/>
        <v>0</v>
      </c>
      <c r="S2063" s="12">
        <f t="shared" si="425"/>
        <v>0</v>
      </c>
      <c r="T2063" s="12">
        <f t="shared" si="426"/>
        <v>0</v>
      </c>
      <c r="U2063" s="12">
        <f t="shared" si="427"/>
        <v>0</v>
      </c>
      <c r="V2063" s="13" t="str">
        <f t="shared" ca="1" si="428"/>
        <v>Greater Than 8 Weeks Old</v>
      </c>
    </row>
    <row r="2064" spans="1:22" x14ac:dyDescent="0.45">
      <c r="A2064" s="2" t="s">
        <v>6</v>
      </c>
      <c r="B2064" s="5">
        <v>43695</v>
      </c>
      <c r="C2064" s="5" t="s">
        <v>367</v>
      </c>
      <c r="D2064" s="5" t="s">
        <v>368</v>
      </c>
      <c r="E2064" s="6">
        <v>1</v>
      </c>
      <c r="F2064" s="3">
        <v>55</v>
      </c>
      <c r="G2064" s="3">
        <v>21.23</v>
      </c>
      <c r="H2064" s="8">
        <f t="shared" si="416"/>
        <v>21.23</v>
      </c>
      <c r="I2064" s="3">
        <v>33.770000000000003</v>
      </c>
      <c r="J2064" s="4">
        <v>0.61</v>
      </c>
      <c r="K2064" s="2" t="str">
        <f t="shared" si="417"/>
        <v>Sunday</v>
      </c>
      <c r="L2064" s="5">
        <f t="shared" si="418"/>
        <v>43698</v>
      </c>
      <c r="M2064" s="2" t="str">
        <f t="shared" si="419"/>
        <v>Wednesday</v>
      </c>
      <c r="N2064" s="2" t="str">
        <f t="shared" si="420"/>
        <v>Wednesday</v>
      </c>
      <c r="O2064" s="12">
        <f t="shared" si="421"/>
        <v>0</v>
      </c>
      <c r="P2064" s="11" t="str">
        <f t="shared" si="422"/>
        <v>High Cost per Unit</v>
      </c>
      <c r="Q2064" s="12">
        <f t="shared" si="423"/>
        <v>5.5</v>
      </c>
      <c r="R2064" s="12">
        <f t="shared" si="424"/>
        <v>0</v>
      </c>
      <c r="S2064" s="12">
        <f t="shared" si="425"/>
        <v>0</v>
      </c>
      <c r="T2064" s="12">
        <f t="shared" si="426"/>
        <v>0</v>
      </c>
      <c r="U2064" s="12">
        <f t="shared" si="427"/>
        <v>0</v>
      </c>
      <c r="V2064" s="13" t="str">
        <f t="shared" ca="1" si="428"/>
        <v>Greater Than 8 Weeks Old</v>
      </c>
    </row>
    <row r="2065" spans="1:22" x14ac:dyDescent="0.45">
      <c r="A2065" s="2" t="s">
        <v>7</v>
      </c>
      <c r="B2065" s="5">
        <v>43695</v>
      </c>
      <c r="C2065" s="5" t="s">
        <v>367</v>
      </c>
      <c r="D2065" s="5" t="s">
        <v>368</v>
      </c>
      <c r="E2065" s="6">
        <v>1</v>
      </c>
      <c r="F2065" s="3">
        <v>59</v>
      </c>
      <c r="G2065" s="3">
        <v>23.02</v>
      </c>
      <c r="H2065" s="8">
        <f t="shared" si="416"/>
        <v>23.02</v>
      </c>
      <c r="I2065" s="3">
        <v>35.979999999999997</v>
      </c>
      <c r="J2065" s="4">
        <v>0.61</v>
      </c>
      <c r="K2065" s="2" t="str">
        <f t="shared" si="417"/>
        <v>Sunday</v>
      </c>
      <c r="L2065" s="5">
        <f t="shared" si="418"/>
        <v>43698</v>
      </c>
      <c r="M2065" s="2" t="str">
        <f t="shared" si="419"/>
        <v>Wednesday</v>
      </c>
      <c r="N2065" s="2" t="str">
        <f t="shared" si="420"/>
        <v>Wednesday</v>
      </c>
      <c r="O2065" s="12">
        <f t="shared" si="421"/>
        <v>0</v>
      </c>
      <c r="P2065" s="11" t="str">
        <f t="shared" si="422"/>
        <v>High Cost per Unit</v>
      </c>
      <c r="Q2065" s="12">
        <f t="shared" si="423"/>
        <v>5.9</v>
      </c>
      <c r="R2065" s="12">
        <f t="shared" si="424"/>
        <v>0</v>
      </c>
      <c r="S2065" s="12">
        <f t="shared" si="425"/>
        <v>0</v>
      </c>
      <c r="T2065" s="12">
        <f t="shared" si="426"/>
        <v>0</v>
      </c>
      <c r="U2065" s="12">
        <f t="shared" si="427"/>
        <v>0</v>
      </c>
      <c r="V2065" s="13" t="str">
        <f t="shared" ca="1" si="428"/>
        <v>Greater Than 8 Weeks Old</v>
      </c>
    </row>
    <row r="2066" spans="1:22" x14ac:dyDescent="0.45">
      <c r="A2066" s="2" t="s">
        <v>132</v>
      </c>
      <c r="B2066" s="5">
        <v>43695</v>
      </c>
      <c r="C2066" s="5" t="s">
        <v>367</v>
      </c>
      <c r="D2066" s="5" t="s">
        <v>368</v>
      </c>
      <c r="E2066" s="6">
        <v>2</v>
      </c>
      <c r="F2066" s="3">
        <v>100</v>
      </c>
      <c r="G2066" s="3">
        <v>29</v>
      </c>
      <c r="H2066" s="8">
        <f t="shared" si="416"/>
        <v>14.5</v>
      </c>
      <c r="I2066" s="3">
        <v>71</v>
      </c>
      <c r="J2066" s="4">
        <v>0.71</v>
      </c>
      <c r="K2066" s="2" t="str">
        <f t="shared" si="417"/>
        <v>Sunday</v>
      </c>
      <c r="L2066" s="5">
        <f t="shared" si="418"/>
        <v>43698</v>
      </c>
      <c r="M2066" s="2" t="str">
        <f t="shared" si="419"/>
        <v>Wednesday</v>
      </c>
      <c r="N2066" s="2" t="str">
        <f t="shared" si="420"/>
        <v>Wednesday</v>
      </c>
      <c r="O2066" s="12">
        <f t="shared" si="421"/>
        <v>0</v>
      </c>
      <c r="P2066" s="11" t="str">
        <f t="shared" si="422"/>
        <v>Low Cost per Unit</v>
      </c>
      <c r="Q2066" s="12">
        <f t="shared" si="423"/>
        <v>10</v>
      </c>
      <c r="R2066" s="12">
        <f t="shared" si="424"/>
        <v>3</v>
      </c>
      <c r="S2066" s="12">
        <f t="shared" si="425"/>
        <v>0</v>
      </c>
      <c r="T2066" s="12">
        <f t="shared" si="426"/>
        <v>0</v>
      </c>
      <c r="U2066" s="12">
        <f t="shared" si="427"/>
        <v>0</v>
      </c>
      <c r="V2066" s="13" t="str">
        <f t="shared" ca="1" si="428"/>
        <v>Greater Than 8 Weeks Old</v>
      </c>
    </row>
    <row r="2067" spans="1:22" x14ac:dyDescent="0.45">
      <c r="A2067" s="2" t="s">
        <v>95</v>
      </c>
      <c r="B2067" s="5">
        <v>43695</v>
      </c>
      <c r="C2067" s="5" t="s">
        <v>367</v>
      </c>
      <c r="D2067" s="5" t="s">
        <v>368</v>
      </c>
      <c r="E2067" s="6">
        <v>1</v>
      </c>
      <c r="F2067" s="3">
        <v>89</v>
      </c>
      <c r="G2067" s="3">
        <v>32.520000000000003</v>
      </c>
      <c r="H2067" s="8">
        <f t="shared" si="416"/>
        <v>32.520000000000003</v>
      </c>
      <c r="I2067" s="3">
        <v>56.48</v>
      </c>
      <c r="J2067" s="4">
        <v>0.63</v>
      </c>
      <c r="K2067" s="2" t="str">
        <f t="shared" si="417"/>
        <v>Sunday</v>
      </c>
      <c r="L2067" s="5">
        <f t="shared" si="418"/>
        <v>43698</v>
      </c>
      <c r="M2067" s="2" t="str">
        <f t="shared" si="419"/>
        <v>Wednesday</v>
      </c>
      <c r="N2067" s="2" t="str">
        <f t="shared" si="420"/>
        <v>Wednesday</v>
      </c>
      <c r="O2067" s="12">
        <f t="shared" si="421"/>
        <v>0</v>
      </c>
      <c r="P2067" s="11" t="str">
        <f t="shared" si="422"/>
        <v>High Cost per Unit</v>
      </c>
      <c r="Q2067" s="12">
        <f t="shared" si="423"/>
        <v>8.9</v>
      </c>
      <c r="R2067" s="12">
        <f t="shared" si="424"/>
        <v>0</v>
      </c>
      <c r="S2067" s="12">
        <f t="shared" si="425"/>
        <v>0</v>
      </c>
      <c r="T2067" s="12">
        <f t="shared" si="426"/>
        <v>0</v>
      </c>
      <c r="U2067" s="12">
        <f t="shared" si="427"/>
        <v>0</v>
      </c>
      <c r="V2067" s="13" t="str">
        <f t="shared" ca="1" si="428"/>
        <v>Greater Than 8 Weeks Old</v>
      </c>
    </row>
    <row r="2068" spans="1:22" x14ac:dyDescent="0.45">
      <c r="A2068" s="2" t="s">
        <v>173</v>
      </c>
      <c r="B2068" s="5">
        <v>43695</v>
      </c>
      <c r="C2068" s="5" t="s">
        <v>367</v>
      </c>
      <c r="D2068" s="5" t="s">
        <v>368</v>
      </c>
      <c r="E2068" s="6">
        <v>2</v>
      </c>
      <c r="F2068" s="3">
        <v>218</v>
      </c>
      <c r="G2068" s="3">
        <v>70.819999999999993</v>
      </c>
      <c r="H2068" s="8">
        <f t="shared" si="416"/>
        <v>35.409999999999997</v>
      </c>
      <c r="I2068" s="3">
        <v>147.18</v>
      </c>
      <c r="J2068" s="4">
        <v>0.68</v>
      </c>
      <c r="K2068" s="2" t="str">
        <f t="shared" si="417"/>
        <v>Sunday</v>
      </c>
      <c r="L2068" s="5">
        <f t="shared" si="418"/>
        <v>43698</v>
      </c>
      <c r="M2068" s="2" t="str">
        <f t="shared" si="419"/>
        <v>Wednesday</v>
      </c>
      <c r="N2068" s="2" t="str">
        <f t="shared" si="420"/>
        <v>Wednesday</v>
      </c>
      <c r="O2068" s="12">
        <f t="shared" si="421"/>
        <v>0</v>
      </c>
      <c r="P2068" s="11" t="str">
        <f t="shared" si="422"/>
        <v>High Cost per Unit</v>
      </c>
      <c r="Q2068" s="12">
        <f t="shared" si="423"/>
        <v>21.8</v>
      </c>
      <c r="R2068" s="12">
        <f t="shared" si="424"/>
        <v>6.54</v>
      </c>
      <c r="S2068" s="12">
        <f t="shared" si="425"/>
        <v>0</v>
      </c>
      <c r="T2068" s="12">
        <f t="shared" si="426"/>
        <v>0</v>
      </c>
      <c r="U2068" s="12">
        <f t="shared" si="427"/>
        <v>0</v>
      </c>
      <c r="V2068" s="13" t="str">
        <f t="shared" ca="1" si="428"/>
        <v>Greater Than 8 Weeks Old</v>
      </c>
    </row>
    <row r="2069" spans="1:22" x14ac:dyDescent="0.45">
      <c r="A2069" s="2" t="s">
        <v>286</v>
      </c>
      <c r="B2069" s="5">
        <v>43695</v>
      </c>
      <c r="C2069" s="5" t="s">
        <v>367</v>
      </c>
      <c r="D2069" s="5" t="s">
        <v>368</v>
      </c>
      <c r="E2069" s="6">
        <v>3</v>
      </c>
      <c r="F2069" s="3">
        <v>225</v>
      </c>
      <c r="G2069" s="3">
        <v>48.6</v>
      </c>
      <c r="H2069" s="8">
        <f t="shared" si="416"/>
        <v>16.2</v>
      </c>
      <c r="I2069" s="3">
        <v>176.4</v>
      </c>
      <c r="J2069" s="4">
        <v>0.78</v>
      </c>
      <c r="K2069" s="2" t="str">
        <f t="shared" si="417"/>
        <v>Sunday</v>
      </c>
      <c r="L2069" s="5">
        <f t="shared" si="418"/>
        <v>43698</v>
      </c>
      <c r="M2069" s="2" t="str">
        <f t="shared" si="419"/>
        <v>Wednesday</v>
      </c>
      <c r="N2069" s="2" t="str">
        <f t="shared" si="420"/>
        <v>Wednesday</v>
      </c>
      <c r="O2069" s="12">
        <f t="shared" si="421"/>
        <v>0</v>
      </c>
      <c r="P2069" s="11" t="str">
        <f t="shared" si="422"/>
        <v>Low Cost per Unit</v>
      </c>
      <c r="Q2069" s="12">
        <f t="shared" si="423"/>
        <v>22.5</v>
      </c>
      <c r="R2069" s="12">
        <f t="shared" si="424"/>
        <v>6.75</v>
      </c>
      <c r="S2069" s="12">
        <f t="shared" si="425"/>
        <v>0</v>
      </c>
      <c r="T2069" s="12">
        <f t="shared" si="426"/>
        <v>0</v>
      </c>
      <c r="U2069" s="12">
        <f t="shared" si="427"/>
        <v>0</v>
      </c>
      <c r="V2069" s="13" t="str">
        <f t="shared" ca="1" si="428"/>
        <v>Greater Than 8 Weeks Old</v>
      </c>
    </row>
    <row r="2070" spans="1:22" x14ac:dyDescent="0.45">
      <c r="A2070" s="2" t="s">
        <v>174</v>
      </c>
      <c r="B2070" s="5">
        <v>43695</v>
      </c>
      <c r="C2070" s="5" t="s">
        <v>367</v>
      </c>
      <c r="D2070" s="5" t="s">
        <v>368</v>
      </c>
      <c r="E2070" s="6">
        <v>1</v>
      </c>
      <c r="F2070" s="3">
        <v>55</v>
      </c>
      <c r="G2070" s="3">
        <v>16.399999999999999</v>
      </c>
      <c r="H2070" s="8">
        <f t="shared" si="416"/>
        <v>16.399999999999999</v>
      </c>
      <c r="I2070" s="3">
        <v>38.6</v>
      </c>
      <c r="J2070" s="4">
        <v>0.7</v>
      </c>
      <c r="K2070" s="2" t="str">
        <f t="shared" si="417"/>
        <v>Sunday</v>
      </c>
      <c r="L2070" s="5">
        <f t="shared" si="418"/>
        <v>43698</v>
      </c>
      <c r="M2070" s="2" t="str">
        <f t="shared" si="419"/>
        <v>Wednesday</v>
      </c>
      <c r="N2070" s="2" t="str">
        <f t="shared" si="420"/>
        <v>Wednesday</v>
      </c>
      <c r="O2070" s="12">
        <f t="shared" si="421"/>
        <v>0</v>
      </c>
      <c r="P2070" s="11" t="str">
        <f t="shared" si="422"/>
        <v>Low Cost per Unit</v>
      </c>
      <c r="Q2070" s="12">
        <f t="shared" si="423"/>
        <v>5.5</v>
      </c>
      <c r="R2070" s="12">
        <f t="shared" si="424"/>
        <v>0</v>
      </c>
      <c r="S2070" s="12">
        <f t="shared" si="425"/>
        <v>0</v>
      </c>
      <c r="T2070" s="12">
        <f t="shared" si="426"/>
        <v>0</v>
      </c>
      <c r="U2070" s="12">
        <f t="shared" si="427"/>
        <v>0</v>
      </c>
      <c r="V2070" s="13" t="str">
        <f t="shared" ca="1" si="428"/>
        <v>Greater Than 8 Weeks Old</v>
      </c>
    </row>
    <row r="2071" spans="1:22" x14ac:dyDescent="0.45">
      <c r="A2071" s="2" t="s">
        <v>183</v>
      </c>
      <c r="B2071" s="5">
        <v>43695</v>
      </c>
      <c r="C2071" s="5" t="s">
        <v>367</v>
      </c>
      <c r="D2071" s="5" t="s">
        <v>368</v>
      </c>
      <c r="E2071" s="6">
        <v>2</v>
      </c>
      <c r="F2071" s="3">
        <v>118</v>
      </c>
      <c r="G2071" s="3">
        <v>37.5</v>
      </c>
      <c r="H2071" s="8">
        <f t="shared" si="416"/>
        <v>18.75</v>
      </c>
      <c r="I2071" s="3">
        <v>80.5</v>
      </c>
      <c r="J2071" s="4">
        <v>0.68</v>
      </c>
      <c r="K2071" s="2" t="str">
        <f t="shared" si="417"/>
        <v>Sunday</v>
      </c>
      <c r="L2071" s="5">
        <f t="shared" si="418"/>
        <v>43698</v>
      </c>
      <c r="M2071" s="2" t="str">
        <f t="shared" si="419"/>
        <v>Wednesday</v>
      </c>
      <c r="N2071" s="2" t="str">
        <f t="shared" si="420"/>
        <v>Wednesday</v>
      </c>
      <c r="O2071" s="12">
        <f t="shared" si="421"/>
        <v>0</v>
      </c>
      <c r="P2071" s="11" t="str">
        <f t="shared" si="422"/>
        <v>High Cost per Unit</v>
      </c>
      <c r="Q2071" s="12">
        <f t="shared" si="423"/>
        <v>11.8</v>
      </c>
      <c r="R2071" s="12">
        <f t="shared" si="424"/>
        <v>3.54</v>
      </c>
      <c r="S2071" s="12">
        <f t="shared" si="425"/>
        <v>0</v>
      </c>
      <c r="T2071" s="12">
        <f t="shared" si="426"/>
        <v>0</v>
      </c>
      <c r="U2071" s="12">
        <f t="shared" si="427"/>
        <v>0</v>
      </c>
      <c r="V2071" s="13" t="str">
        <f t="shared" ca="1" si="428"/>
        <v>Greater Than 8 Weeks Old</v>
      </c>
    </row>
    <row r="2072" spans="1:22" x14ac:dyDescent="0.45">
      <c r="A2072" s="2" t="s">
        <v>209</v>
      </c>
      <c r="B2072" s="5">
        <v>43695</v>
      </c>
      <c r="C2072" s="5" t="s">
        <v>369</v>
      </c>
      <c r="D2072" s="5" t="s">
        <v>370</v>
      </c>
      <c r="E2072" s="6">
        <v>20</v>
      </c>
      <c r="F2072" s="3">
        <v>980.99</v>
      </c>
      <c r="G2072" s="3">
        <v>550</v>
      </c>
      <c r="H2072" s="8">
        <f t="shared" si="416"/>
        <v>27.5</v>
      </c>
      <c r="I2072" s="3">
        <v>430.99</v>
      </c>
      <c r="J2072" s="4">
        <v>0.44</v>
      </c>
      <c r="K2072" s="2" t="str">
        <f t="shared" si="417"/>
        <v>Sunday</v>
      </c>
      <c r="L2072" s="5">
        <f t="shared" si="418"/>
        <v>43698</v>
      </c>
      <c r="M2072" s="2" t="str">
        <f t="shared" si="419"/>
        <v>Wednesday</v>
      </c>
      <c r="N2072" s="2" t="str">
        <f t="shared" si="420"/>
        <v>Wednesday</v>
      </c>
      <c r="O2072" s="12">
        <f t="shared" si="421"/>
        <v>0</v>
      </c>
      <c r="P2072" s="11" t="str">
        <f t="shared" si="422"/>
        <v>High Cost per Unit</v>
      </c>
      <c r="Q2072" s="12">
        <f t="shared" si="423"/>
        <v>0</v>
      </c>
      <c r="R2072" s="12">
        <f t="shared" si="424"/>
        <v>29.4297</v>
      </c>
      <c r="S2072" s="12">
        <f t="shared" si="425"/>
        <v>0</v>
      </c>
      <c r="T2072" s="12">
        <f t="shared" si="426"/>
        <v>0</v>
      </c>
      <c r="U2072" s="12">
        <f t="shared" si="427"/>
        <v>0</v>
      </c>
      <c r="V2072" s="13" t="str">
        <f t="shared" ca="1" si="428"/>
        <v>Greater Than 8 Weeks Old</v>
      </c>
    </row>
    <row r="2073" spans="1:22" x14ac:dyDescent="0.45">
      <c r="A2073" s="2" t="s">
        <v>295</v>
      </c>
      <c r="B2073" s="5">
        <v>43695</v>
      </c>
      <c r="C2073" s="5" t="s">
        <v>371</v>
      </c>
      <c r="D2073" s="5" t="s">
        <v>371</v>
      </c>
      <c r="E2073" s="6">
        <v>3</v>
      </c>
      <c r="F2073" s="3">
        <v>20.97</v>
      </c>
      <c r="G2073" s="3">
        <v>13.41</v>
      </c>
      <c r="H2073" s="8">
        <f t="shared" si="416"/>
        <v>4.47</v>
      </c>
      <c r="I2073" s="3">
        <v>7.56</v>
      </c>
      <c r="J2073" s="4">
        <v>0.36</v>
      </c>
      <c r="K2073" s="2" t="str">
        <f t="shared" si="417"/>
        <v>Sunday</v>
      </c>
      <c r="L2073" s="5">
        <f t="shared" si="418"/>
        <v>43698</v>
      </c>
      <c r="M2073" s="2" t="str">
        <f t="shared" si="419"/>
        <v>Wednesday</v>
      </c>
      <c r="N2073" s="2" t="str">
        <f t="shared" si="420"/>
        <v>Wednesday</v>
      </c>
      <c r="O2073" s="12">
        <f t="shared" si="421"/>
        <v>0</v>
      </c>
      <c r="P2073" s="11" t="str">
        <f t="shared" si="422"/>
        <v>Low Cost per Unit</v>
      </c>
      <c r="Q2073" s="12">
        <f t="shared" si="423"/>
        <v>0</v>
      </c>
      <c r="R2073" s="12">
        <f t="shared" si="424"/>
        <v>0.62909999999999999</v>
      </c>
      <c r="S2073" s="12">
        <f t="shared" si="425"/>
        <v>0</v>
      </c>
      <c r="T2073" s="12">
        <f t="shared" si="426"/>
        <v>0</v>
      </c>
      <c r="U2073" s="12">
        <f t="shared" si="427"/>
        <v>0</v>
      </c>
      <c r="V2073" s="13" t="str">
        <f t="shared" ca="1" si="428"/>
        <v>Greater Than 8 Weeks Old</v>
      </c>
    </row>
    <row r="2074" spans="1:22" x14ac:dyDescent="0.45">
      <c r="A2074" s="2" t="s">
        <v>193</v>
      </c>
      <c r="B2074" s="5">
        <v>43695</v>
      </c>
      <c r="C2074" s="5" t="s">
        <v>369</v>
      </c>
      <c r="D2074" s="5" t="s">
        <v>372</v>
      </c>
      <c r="E2074" s="6">
        <v>1</v>
      </c>
      <c r="F2074" s="3">
        <v>52</v>
      </c>
      <c r="G2074" s="3">
        <v>14.5</v>
      </c>
      <c r="H2074" s="8">
        <f t="shared" si="416"/>
        <v>14.5</v>
      </c>
      <c r="I2074" s="3">
        <v>37.5</v>
      </c>
      <c r="J2074" s="4">
        <v>0.72</v>
      </c>
      <c r="K2074" s="2" t="str">
        <f t="shared" si="417"/>
        <v>Sunday</v>
      </c>
      <c r="L2074" s="5">
        <f t="shared" si="418"/>
        <v>43698</v>
      </c>
      <c r="M2074" s="2" t="str">
        <f t="shared" si="419"/>
        <v>Wednesday</v>
      </c>
      <c r="N2074" s="2" t="str">
        <f t="shared" si="420"/>
        <v>Wednesday</v>
      </c>
      <c r="O2074" s="12">
        <f t="shared" si="421"/>
        <v>0</v>
      </c>
      <c r="P2074" s="11" t="str">
        <f t="shared" si="422"/>
        <v>Low Cost per Unit</v>
      </c>
      <c r="Q2074" s="12">
        <f t="shared" si="423"/>
        <v>0</v>
      </c>
      <c r="R2074" s="12">
        <f t="shared" si="424"/>
        <v>0</v>
      </c>
      <c r="S2074" s="12">
        <f t="shared" si="425"/>
        <v>0</v>
      </c>
      <c r="T2074" s="12">
        <f t="shared" si="426"/>
        <v>0</v>
      </c>
      <c r="U2074" s="12">
        <f t="shared" si="427"/>
        <v>0</v>
      </c>
      <c r="V2074" s="13" t="str">
        <f t="shared" ca="1" si="428"/>
        <v>Greater Than 8 Weeks Old</v>
      </c>
    </row>
    <row r="2075" spans="1:22" x14ac:dyDescent="0.45">
      <c r="A2075" s="2" t="s">
        <v>213</v>
      </c>
      <c r="B2075" s="5">
        <v>43695</v>
      </c>
      <c r="C2075" s="5" t="s">
        <v>369</v>
      </c>
      <c r="D2075" s="5" t="s">
        <v>374</v>
      </c>
      <c r="E2075" s="6">
        <v>3</v>
      </c>
      <c r="F2075" s="3">
        <v>63</v>
      </c>
      <c r="G2075" s="3">
        <v>21.51</v>
      </c>
      <c r="H2075" s="8">
        <f t="shared" si="416"/>
        <v>7.1700000000000008</v>
      </c>
      <c r="I2075" s="3">
        <v>41.49</v>
      </c>
      <c r="J2075" s="4">
        <v>0.66</v>
      </c>
      <c r="K2075" s="2" t="str">
        <f t="shared" si="417"/>
        <v>Sunday</v>
      </c>
      <c r="L2075" s="5">
        <f t="shared" si="418"/>
        <v>43698</v>
      </c>
      <c r="M2075" s="2" t="str">
        <f t="shared" si="419"/>
        <v>Wednesday</v>
      </c>
      <c r="N2075" s="2" t="str">
        <f t="shared" si="420"/>
        <v>Wednesday</v>
      </c>
      <c r="O2075" s="12">
        <f t="shared" si="421"/>
        <v>0</v>
      </c>
      <c r="P2075" s="11" t="str">
        <f t="shared" si="422"/>
        <v>Low Cost per Unit</v>
      </c>
      <c r="Q2075" s="12">
        <f t="shared" si="423"/>
        <v>0</v>
      </c>
      <c r="R2075" s="12">
        <f t="shared" si="424"/>
        <v>1.89</v>
      </c>
      <c r="S2075" s="12">
        <f t="shared" si="425"/>
        <v>0</v>
      </c>
      <c r="T2075" s="12">
        <f t="shared" si="426"/>
        <v>0</v>
      </c>
      <c r="U2075" s="12">
        <f t="shared" si="427"/>
        <v>0</v>
      </c>
      <c r="V2075" s="13" t="str">
        <f t="shared" ca="1" si="428"/>
        <v>Greater Than 8 Weeks Old</v>
      </c>
    </row>
    <row r="2076" spans="1:22" x14ac:dyDescent="0.45">
      <c r="A2076" s="2" t="s">
        <v>176</v>
      </c>
      <c r="B2076" s="5">
        <v>43695</v>
      </c>
      <c r="C2076" s="5" t="s">
        <v>369</v>
      </c>
      <c r="D2076" s="5" t="s">
        <v>375</v>
      </c>
      <c r="E2076" s="6">
        <v>2</v>
      </c>
      <c r="F2076" s="3">
        <v>10</v>
      </c>
      <c r="G2076" s="3">
        <v>0.5</v>
      </c>
      <c r="H2076" s="8">
        <f t="shared" si="416"/>
        <v>0.25</v>
      </c>
      <c r="I2076" s="3">
        <v>9.5</v>
      </c>
      <c r="J2076" s="4">
        <v>0.95</v>
      </c>
      <c r="K2076" s="2" t="str">
        <f t="shared" si="417"/>
        <v>Sunday</v>
      </c>
      <c r="L2076" s="5">
        <f t="shared" si="418"/>
        <v>43698</v>
      </c>
      <c r="M2076" s="2" t="str">
        <f t="shared" si="419"/>
        <v>Wednesday</v>
      </c>
      <c r="N2076" s="2" t="str">
        <f t="shared" si="420"/>
        <v>Wednesday</v>
      </c>
      <c r="O2076" s="12">
        <f t="shared" si="421"/>
        <v>0</v>
      </c>
      <c r="P2076" s="11" t="str">
        <f t="shared" si="422"/>
        <v>Low Cost per Unit</v>
      </c>
      <c r="Q2076" s="12">
        <f t="shared" si="423"/>
        <v>0</v>
      </c>
      <c r="R2076" s="12">
        <f t="shared" si="424"/>
        <v>0.3</v>
      </c>
      <c r="S2076" s="12">
        <f t="shared" si="425"/>
        <v>1.5</v>
      </c>
      <c r="T2076" s="12">
        <f t="shared" si="426"/>
        <v>0</v>
      </c>
      <c r="U2076" s="12">
        <f t="shared" si="427"/>
        <v>0</v>
      </c>
      <c r="V2076" s="13" t="str">
        <f t="shared" ca="1" si="428"/>
        <v>Greater Than 8 Weeks Old</v>
      </c>
    </row>
    <row r="2077" spans="1:22" x14ac:dyDescent="0.45">
      <c r="A2077" s="2" t="s">
        <v>15</v>
      </c>
      <c r="B2077" s="5">
        <v>43695</v>
      </c>
      <c r="C2077" s="5" t="s">
        <v>369</v>
      </c>
      <c r="D2077" s="5" t="s">
        <v>375</v>
      </c>
      <c r="E2077" s="6">
        <v>2</v>
      </c>
      <c r="F2077" s="3">
        <v>64</v>
      </c>
      <c r="G2077" s="3">
        <v>11</v>
      </c>
      <c r="H2077" s="8">
        <f t="shared" si="416"/>
        <v>5.5</v>
      </c>
      <c r="I2077" s="3">
        <v>53</v>
      </c>
      <c r="J2077" s="4">
        <v>0.83</v>
      </c>
      <c r="K2077" s="2" t="str">
        <f t="shared" si="417"/>
        <v>Sunday</v>
      </c>
      <c r="L2077" s="5">
        <f t="shared" si="418"/>
        <v>43698</v>
      </c>
      <c r="M2077" s="2" t="str">
        <f t="shared" si="419"/>
        <v>Wednesday</v>
      </c>
      <c r="N2077" s="2" t="str">
        <f t="shared" si="420"/>
        <v>Wednesday</v>
      </c>
      <c r="O2077" s="12">
        <f t="shared" si="421"/>
        <v>0</v>
      </c>
      <c r="P2077" s="11" t="str">
        <f t="shared" si="422"/>
        <v>Low Cost per Unit</v>
      </c>
      <c r="Q2077" s="12">
        <f t="shared" si="423"/>
        <v>0</v>
      </c>
      <c r="R2077" s="12">
        <f t="shared" si="424"/>
        <v>1.92</v>
      </c>
      <c r="S2077" s="12">
        <f t="shared" si="425"/>
        <v>9.6</v>
      </c>
      <c r="T2077" s="12">
        <f t="shared" si="426"/>
        <v>0</v>
      </c>
      <c r="U2077" s="12">
        <f t="shared" si="427"/>
        <v>0</v>
      </c>
      <c r="V2077" s="13" t="str">
        <f t="shared" ca="1" si="428"/>
        <v>Greater Than 8 Weeks Old</v>
      </c>
    </row>
    <row r="2078" spans="1:22" x14ac:dyDescent="0.45">
      <c r="A2078" s="2" t="s">
        <v>98</v>
      </c>
      <c r="B2078" s="5">
        <v>43695</v>
      </c>
      <c r="C2078" s="5" t="s">
        <v>376</v>
      </c>
      <c r="D2078" s="5" t="s">
        <v>377</v>
      </c>
      <c r="E2078" s="6">
        <v>15</v>
      </c>
      <c r="F2078" s="3">
        <v>299.85000000000002</v>
      </c>
      <c r="G2078" s="3">
        <v>119.1</v>
      </c>
      <c r="H2078" s="8">
        <f t="shared" si="416"/>
        <v>7.9399999999999995</v>
      </c>
      <c r="I2078" s="3">
        <v>180.75</v>
      </c>
      <c r="J2078" s="4">
        <v>0.6</v>
      </c>
      <c r="K2078" s="2" t="str">
        <f t="shared" si="417"/>
        <v>Sunday</v>
      </c>
      <c r="L2078" s="5">
        <f t="shared" si="418"/>
        <v>43698</v>
      </c>
      <c r="M2078" s="2" t="str">
        <f t="shared" si="419"/>
        <v>Wednesday</v>
      </c>
      <c r="N2078" s="2" t="str">
        <f t="shared" si="420"/>
        <v>Wednesday</v>
      </c>
      <c r="O2078" s="12">
        <f t="shared" si="421"/>
        <v>0</v>
      </c>
      <c r="P2078" s="11" t="str">
        <f t="shared" si="422"/>
        <v>Low Cost per Unit</v>
      </c>
      <c r="Q2078" s="12">
        <f t="shared" si="423"/>
        <v>0</v>
      </c>
      <c r="R2078" s="12">
        <f t="shared" si="424"/>
        <v>8.9954999999999998</v>
      </c>
      <c r="S2078" s="12">
        <f t="shared" si="425"/>
        <v>0</v>
      </c>
      <c r="T2078" s="12">
        <f t="shared" si="426"/>
        <v>0</v>
      </c>
      <c r="U2078" s="12">
        <f t="shared" si="427"/>
        <v>0</v>
      </c>
      <c r="V2078" s="13" t="str">
        <f t="shared" ca="1" si="428"/>
        <v>Greater Than 8 Weeks Old</v>
      </c>
    </row>
    <row r="2079" spans="1:22" x14ac:dyDescent="0.45">
      <c r="A2079" s="2" t="s">
        <v>16</v>
      </c>
      <c r="B2079" s="5">
        <v>43695</v>
      </c>
      <c r="C2079" s="5" t="s">
        <v>375</v>
      </c>
      <c r="D2079" s="5" t="s">
        <v>377</v>
      </c>
      <c r="E2079" s="6">
        <v>2</v>
      </c>
      <c r="F2079" s="3">
        <v>50</v>
      </c>
      <c r="G2079" s="3">
        <v>9</v>
      </c>
      <c r="H2079" s="8">
        <f t="shared" si="416"/>
        <v>4.5</v>
      </c>
      <c r="I2079" s="3">
        <v>41</v>
      </c>
      <c r="J2079" s="4">
        <v>0.82</v>
      </c>
      <c r="K2079" s="2" t="str">
        <f t="shared" si="417"/>
        <v>Sunday</v>
      </c>
      <c r="L2079" s="5">
        <f t="shared" si="418"/>
        <v>43698</v>
      </c>
      <c r="M2079" s="2" t="str">
        <f t="shared" si="419"/>
        <v>Wednesday</v>
      </c>
      <c r="N2079" s="2" t="str">
        <f t="shared" si="420"/>
        <v>Wednesday</v>
      </c>
      <c r="O2079" s="12">
        <f t="shared" si="421"/>
        <v>0</v>
      </c>
      <c r="P2079" s="11" t="str">
        <f t="shared" si="422"/>
        <v>Low Cost per Unit</v>
      </c>
      <c r="Q2079" s="12">
        <f t="shared" si="423"/>
        <v>0</v>
      </c>
      <c r="R2079" s="12">
        <f t="shared" si="424"/>
        <v>1.5</v>
      </c>
      <c r="S2079" s="12">
        <f t="shared" si="425"/>
        <v>0</v>
      </c>
      <c r="T2079" s="12">
        <f t="shared" si="426"/>
        <v>0</v>
      </c>
      <c r="U2079" s="12">
        <f t="shared" si="427"/>
        <v>0</v>
      </c>
      <c r="V2079" s="13" t="str">
        <f t="shared" ca="1" si="428"/>
        <v>Greater Than 8 Weeks Old</v>
      </c>
    </row>
    <row r="2080" spans="1:22" x14ac:dyDescent="0.45">
      <c r="A2080" s="2" t="s">
        <v>239</v>
      </c>
      <c r="B2080" s="5">
        <v>43695</v>
      </c>
      <c r="C2080" s="5" t="s">
        <v>376</v>
      </c>
      <c r="D2080" s="5" t="s">
        <v>377</v>
      </c>
      <c r="E2080" s="6">
        <v>8</v>
      </c>
      <c r="F2080" s="3">
        <v>119.92</v>
      </c>
      <c r="G2080" s="3">
        <v>52.8</v>
      </c>
      <c r="H2080" s="8">
        <f t="shared" si="416"/>
        <v>6.6</v>
      </c>
      <c r="I2080" s="3">
        <v>67.12</v>
      </c>
      <c r="J2080" s="4">
        <v>0.56000000000000005</v>
      </c>
      <c r="K2080" s="2" t="str">
        <f t="shared" si="417"/>
        <v>Sunday</v>
      </c>
      <c r="L2080" s="5">
        <f t="shared" si="418"/>
        <v>43698</v>
      </c>
      <c r="M2080" s="2" t="str">
        <f t="shared" si="419"/>
        <v>Wednesday</v>
      </c>
      <c r="N2080" s="2" t="str">
        <f t="shared" si="420"/>
        <v>Wednesday</v>
      </c>
      <c r="O2080" s="12">
        <f t="shared" si="421"/>
        <v>0</v>
      </c>
      <c r="P2080" s="11" t="str">
        <f t="shared" si="422"/>
        <v>Low Cost per Unit</v>
      </c>
      <c r="Q2080" s="12">
        <f t="shared" si="423"/>
        <v>0</v>
      </c>
      <c r="R2080" s="12">
        <f t="shared" si="424"/>
        <v>3.5975999999999999</v>
      </c>
      <c r="S2080" s="12">
        <f t="shared" si="425"/>
        <v>0</v>
      </c>
      <c r="T2080" s="12">
        <f t="shared" si="426"/>
        <v>0</v>
      </c>
      <c r="U2080" s="12">
        <f t="shared" si="427"/>
        <v>0</v>
      </c>
      <c r="V2080" s="13" t="str">
        <f t="shared" ca="1" si="428"/>
        <v>Greater Than 8 Weeks Old</v>
      </c>
    </row>
    <row r="2081" spans="1:22" x14ac:dyDescent="0.45">
      <c r="A2081" s="2" t="s">
        <v>18</v>
      </c>
      <c r="B2081" s="5">
        <v>43695</v>
      </c>
      <c r="C2081" s="5" t="s">
        <v>376</v>
      </c>
      <c r="D2081" s="5" t="s">
        <v>377</v>
      </c>
      <c r="E2081" s="6">
        <v>2</v>
      </c>
      <c r="F2081" s="3">
        <v>50</v>
      </c>
      <c r="G2081" s="3">
        <v>13.6</v>
      </c>
      <c r="H2081" s="8">
        <f t="shared" si="416"/>
        <v>6.8</v>
      </c>
      <c r="I2081" s="3">
        <v>36.4</v>
      </c>
      <c r="J2081" s="4">
        <v>0.73</v>
      </c>
      <c r="K2081" s="2" t="str">
        <f t="shared" si="417"/>
        <v>Sunday</v>
      </c>
      <c r="L2081" s="5">
        <f t="shared" si="418"/>
        <v>43698</v>
      </c>
      <c r="M2081" s="2" t="str">
        <f t="shared" si="419"/>
        <v>Wednesday</v>
      </c>
      <c r="N2081" s="2" t="str">
        <f t="shared" si="420"/>
        <v>Wednesday</v>
      </c>
      <c r="O2081" s="12">
        <f t="shared" si="421"/>
        <v>0</v>
      </c>
      <c r="P2081" s="11" t="str">
        <f t="shared" si="422"/>
        <v>Low Cost per Unit</v>
      </c>
      <c r="Q2081" s="12">
        <f t="shared" si="423"/>
        <v>0</v>
      </c>
      <c r="R2081" s="12">
        <f t="shared" si="424"/>
        <v>1.5</v>
      </c>
      <c r="S2081" s="12">
        <f t="shared" si="425"/>
        <v>0</v>
      </c>
      <c r="T2081" s="12">
        <f t="shared" si="426"/>
        <v>0</v>
      </c>
      <c r="U2081" s="12">
        <f t="shared" si="427"/>
        <v>0</v>
      </c>
      <c r="V2081" s="13" t="str">
        <f t="shared" ca="1" si="428"/>
        <v>Greater Than 8 Weeks Old</v>
      </c>
    </row>
    <row r="2082" spans="1:22" x14ac:dyDescent="0.45">
      <c r="A2082" s="2" t="s">
        <v>21</v>
      </c>
      <c r="B2082" s="5">
        <v>43695</v>
      </c>
      <c r="C2082" s="5" t="s">
        <v>376</v>
      </c>
      <c r="D2082" s="5" t="s">
        <v>377</v>
      </c>
      <c r="E2082" s="6">
        <v>4</v>
      </c>
      <c r="F2082" s="3">
        <v>88</v>
      </c>
      <c r="G2082" s="3">
        <v>25.4</v>
      </c>
      <c r="H2082" s="8">
        <f t="shared" si="416"/>
        <v>6.35</v>
      </c>
      <c r="I2082" s="3">
        <v>62.6</v>
      </c>
      <c r="J2082" s="4">
        <v>0.71</v>
      </c>
      <c r="K2082" s="2" t="str">
        <f t="shared" si="417"/>
        <v>Sunday</v>
      </c>
      <c r="L2082" s="5">
        <f t="shared" si="418"/>
        <v>43698</v>
      </c>
      <c r="M2082" s="2" t="str">
        <f t="shared" si="419"/>
        <v>Wednesday</v>
      </c>
      <c r="N2082" s="2" t="str">
        <f t="shared" si="420"/>
        <v>Wednesday</v>
      </c>
      <c r="O2082" s="12">
        <f t="shared" si="421"/>
        <v>0</v>
      </c>
      <c r="P2082" s="11" t="str">
        <f t="shared" si="422"/>
        <v>Low Cost per Unit</v>
      </c>
      <c r="Q2082" s="12">
        <f t="shared" si="423"/>
        <v>0</v>
      </c>
      <c r="R2082" s="12">
        <f t="shared" si="424"/>
        <v>2.6399999999999997</v>
      </c>
      <c r="S2082" s="12">
        <f t="shared" si="425"/>
        <v>0</v>
      </c>
      <c r="T2082" s="12">
        <f t="shared" si="426"/>
        <v>0</v>
      </c>
      <c r="U2082" s="12">
        <f t="shared" si="427"/>
        <v>0</v>
      </c>
      <c r="V2082" s="13" t="str">
        <f t="shared" ca="1" si="428"/>
        <v>Greater Than 8 Weeks Old</v>
      </c>
    </row>
    <row r="2083" spans="1:22" x14ac:dyDescent="0.45">
      <c r="A2083" s="2" t="s">
        <v>215</v>
      </c>
      <c r="B2083" s="5">
        <v>43695</v>
      </c>
      <c r="C2083" s="5" t="s">
        <v>378</v>
      </c>
      <c r="D2083" s="5" t="s">
        <v>379</v>
      </c>
      <c r="E2083" s="6">
        <v>22</v>
      </c>
      <c r="F2083" s="3">
        <v>219.78</v>
      </c>
      <c r="G2083" s="3">
        <v>83.6</v>
      </c>
      <c r="H2083" s="8">
        <f t="shared" si="416"/>
        <v>3.8</v>
      </c>
      <c r="I2083" s="3">
        <v>136.18</v>
      </c>
      <c r="J2083" s="4">
        <v>0.62</v>
      </c>
      <c r="K2083" s="2" t="str">
        <f t="shared" si="417"/>
        <v>Sunday</v>
      </c>
      <c r="L2083" s="5">
        <f t="shared" si="418"/>
        <v>43698</v>
      </c>
      <c r="M2083" s="2" t="str">
        <f t="shared" si="419"/>
        <v>Wednesday</v>
      </c>
      <c r="N2083" s="2" t="str">
        <f t="shared" si="420"/>
        <v>Wednesday</v>
      </c>
      <c r="O2083" s="12">
        <f t="shared" si="421"/>
        <v>0</v>
      </c>
      <c r="P2083" s="11" t="str">
        <f t="shared" si="422"/>
        <v>Low Cost per Unit</v>
      </c>
      <c r="Q2083" s="12">
        <f t="shared" si="423"/>
        <v>0</v>
      </c>
      <c r="R2083" s="12">
        <f t="shared" si="424"/>
        <v>6.5933999999999999</v>
      </c>
      <c r="S2083" s="12">
        <f t="shared" si="425"/>
        <v>0</v>
      </c>
      <c r="T2083" s="12">
        <f t="shared" si="426"/>
        <v>0</v>
      </c>
      <c r="U2083" s="12">
        <f t="shared" si="427"/>
        <v>0</v>
      </c>
      <c r="V2083" s="13" t="str">
        <f t="shared" ca="1" si="428"/>
        <v>Greater Than 8 Weeks Old</v>
      </c>
    </row>
    <row r="2084" spans="1:22" x14ac:dyDescent="0.45">
      <c r="A2084" s="2" t="s">
        <v>316</v>
      </c>
      <c r="B2084" s="5">
        <v>43695</v>
      </c>
      <c r="C2084" s="5" t="s">
        <v>375</v>
      </c>
      <c r="D2084" s="5" t="s">
        <v>382</v>
      </c>
      <c r="E2084" s="6">
        <v>3</v>
      </c>
      <c r="F2084" s="3">
        <v>65.97</v>
      </c>
      <c r="G2084" s="3">
        <v>51.45</v>
      </c>
      <c r="H2084" s="8">
        <f t="shared" si="416"/>
        <v>17.150000000000002</v>
      </c>
      <c r="I2084" s="3">
        <v>14.52</v>
      </c>
      <c r="J2084" s="4">
        <v>0.22</v>
      </c>
      <c r="K2084" s="2" t="str">
        <f t="shared" si="417"/>
        <v>Sunday</v>
      </c>
      <c r="L2084" s="5">
        <f t="shared" si="418"/>
        <v>43698</v>
      </c>
      <c r="M2084" s="2" t="str">
        <f t="shared" si="419"/>
        <v>Wednesday</v>
      </c>
      <c r="N2084" s="2" t="str">
        <f t="shared" si="420"/>
        <v>Wednesday</v>
      </c>
      <c r="O2084" s="12">
        <f t="shared" si="421"/>
        <v>0</v>
      </c>
      <c r="P2084" s="11" t="str">
        <f t="shared" si="422"/>
        <v>High Cost per Unit</v>
      </c>
      <c r="Q2084" s="12">
        <f t="shared" si="423"/>
        <v>0</v>
      </c>
      <c r="R2084" s="12">
        <f t="shared" si="424"/>
        <v>1.9790999999999999</v>
      </c>
      <c r="S2084" s="12">
        <f t="shared" si="425"/>
        <v>0</v>
      </c>
      <c r="T2084" s="12">
        <f t="shared" si="426"/>
        <v>0</v>
      </c>
      <c r="U2084" s="12">
        <f t="shared" si="427"/>
        <v>0</v>
      </c>
      <c r="V2084" s="13" t="str">
        <f t="shared" ca="1" si="428"/>
        <v>Greater Than 8 Weeks Old</v>
      </c>
    </row>
    <row r="2085" spans="1:22" x14ac:dyDescent="0.45">
      <c r="A2085" s="2" t="s">
        <v>162</v>
      </c>
      <c r="B2085" s="5">
        <v>43695</v>
      </c>
      <c r="C2085" s="5" t="s">
        <v>383</v>
      </c>
      <c r="D2085" s="5" t="s">
        <v>384</v>
      </c>
      <c r="E2085" s="6">
        <v>10</v>
      </c>
      <c r="F2085" s="3">
        <v>79.900000000000006</v>
      </c>
      <c r="G2085" s="3">
        <v>32</v>
      </c>
      <c r="H2085" s="8">
        <f t="shared" si="416"/>
        <v>3.2</v>
      </c>
      <c r="I2085" s="3">
        <v>47.9</v>
      </c>
      <c r="J2085" s="4">
        <v>0.6</v>
      </c>
      <c r="K2085" s="2" t="str">
        <f t="shared" si="417"/>
        <v>Sunday</v>
      </c>
      <c r="L2085" s="5">
        <f t="shared" si="418"/>
        <v>43698</v>
      </c>
      <c r="M2085" s="2" t="str">
        <f t="shared" si="419"/>
        <v>Wednesday</v>
      </c>
      <c r="N2085" s="2" t="str">
        <f t="shared" si="420"/>
        <v>Wednesday</v>
      </c>
      <c r="O2085" s="12">
        <f t="shared" si="421"/>
        <v>0</v>
      </c>
      <c r="P2085" s="11" t="str">
        <f t="shared" si="422"/>
        <v>Low Cost per Unit</v>
      </c>
      <c r="Q2085" s="12">
        <f t="shared" si="423"/>
        <v>0</v>
      </c>
      <c r="R2085" s="12">
        <f t="shared" si="424"/>
        <v>2.3970000000000002</v>
      </c>
      <c r="S2085" s="12">
        <f t="shared" si="425"/>
        <v>0</v>
      </c>
      <c r="T2085" s="12">
        <f t="shared" si="426"/>
        <v>0</v>
      </c>
      <c r="U2085" s="12">
        <f t="shared" si="427"/>
        <v>0</v>
      </c>
      <c r="V2085" s="13" t="str">
        <f t="shared" ca="1" si="428"/>
        <v>Greater Than 8 Weeks Old</v>
      </c>
    </row>
    <row r="2086" spans="1:22" x14ac:dyDescent="0.45">
      <c r="A2086" s="2" t="s">
        <v>216</v>
      </c>
      <c r="B2086" s="5">
        <v>43695</v>
      </c>
      <c r="C2086" s="5" t="s">
        <v>383</v>
      </c>
      <c r="D2086" s="5" t="s">
        <v>385</v>
      </c>
      <c r="E2086" s="6">
        <v>10</v>
      </c>
      <c r="F2086" s="3">
        <v>89.9</v>
      </c>
      <c r="G2086" s="3">
        <v>43</v>
      </c>
      <c r="H2086" s="8">
        <f t="shared" si="416"/>
        <v>4.3</v>
      </c>
      <c r="I2086" s="3">
        <v>46.9</v>
      </c>
      <c r="J2086" s="4">
        <v>0.52</v>
      </c>
      <c r="K2086" s="2" t="str">
        <f t="shared" si="417"/>
        <v>Sunday</v>
      </c>
      <c r="L2086" s="5">
        <f t="shared" si="418"/>
        <v>43698</v>
      </c>
      <c r="M2086" s="2" t="str">
        <f t="shared" si="419"/>
        <v>Wednesday</v>
      </c>
      <c r="N2086" s="2" t="str">
        <f t="shared" si="420"/>
        <v>Wednesday</v>
      </c>
      <c r="O2086" s="12">
        <f t="shared" si="421"/>
        <v>0</v>
      </c>
      <c r="P2086" s="11" t="str">
        <f t="shared" si="422"/>
        <v>Low Cost per Unit</v>
      </c>
      <c r="Q2086" s="12">
        <f t="shared" si="423"/>
        <v>0</v>
      </c>
      <c r="R2086" s="12">
        <f t="shared" si="424"/>
        <v>2.6970000000000001</v>
      </c>
      <c r="S2086" s="12">
        <f t="shared" si="425"/>
        <v>0</v>
      </c>
      <c r="T2086" s="12">
        <f t="shared" si="426"/>
        <v>0</v>
      </c>
      <c r="U2086" s="12">
        <f t="shared" si="427"/>
        <v>0</v>
      </c>
      <c r="V2086" s="13" t="str">
        <f t="shared" ca="1" si="428"/>
        <v>Greater Than 8 Weeks Old</v>
      </c>
    </row>
    <row r="2087" spans="1:22" x14ac:dyDescent="0.45">
      <c r="A2087" s="2" t="s">
        <v>217</v>
      </c>
      <c r="B2087" s="5">
        <v>43695</v>
      </c>
      <c r="C2087" s="5" t="s">
        <v>383</v>
      </c>
      <c r="D2087" s="5" t="s">
        <v>385</v>
      </c>
      <c r="E2087" s="6">
        <v>7</v>
      </c>
      <c r="F2087" s="3">
        <v>62.93</v>
      </c>
      <c r="G2087" s="3">
        <v>27.86</v>
      </c>
      <c r="H2087" s="8">
        <f t="shared" si="416"/>
        <v>3.98</v>
      </c>
      <c r="I2087" s="3">
        <v>35.07</v>
      </c>
      <c r="J2087" s="4">
        <v>0.56000000000000005</v>
      </c>
      <c r="K2087" s="2" t="str">
        <f t="shared" si="417"/>
        <v>Sunday</v>
      </c>
      <c r="L2087" s="5">
        <f t="shared" si="418"/>
        <v>43698</v>
      </c>
      <c r="M2087" s="2" t="str">
        <f t="shared" si="419"/>
        <v>Wednesday</v>
      </c>
      <c r="N2087" s="2" t="str">
        <f t="shared" si="420"/>
        <v>Wednesday</v>
      </c>
      <c r="O2087" s="12">
        <f t="shared" si="421"/>
        <v>0</v>
      </c>
      <c r="P2087" s="11" t="str">
        <f t="shared" si="422"/>
        <v>Low Cost per Unit</v>
      </c>
      <c r="Q2087" s="12">
        <f t="shared" si="423"/>
        <v>0</v>
      </c>
      <c r="R2087" s="12">
        <f t="shared" si="424"/>
        <v>1.8878999999999999</v>
      </c>
      <c r="S2087" s="12">
        <f t="shared" si="425"/>
        <v>0</v>
      </c>
      <c r="T2087" s="12">
        <f t="shared" si="426"/>
        <v>0</v>
      </c>
      <c r="U2087" s="12">
        <f t="shared" si="427"/>
        <v>0</v>
      </c>
      <c r="V2087" s="13" t="str">
        <f t="shared" ca="1" si="428"/>
        <v>Greater Than 8 Weeks Old</v>
      </c>
    </row>
    <row r="2088" spans="1:22" x14ac:dyDescent="0.45">
      <c r="A2088" s="2" t="s">
        <v>23</v>
      </c>
      <c r="B2088" s="5">
        <v>43695</v>
      </c>
      <c r="C2088" s="5" t="s">
        <v>383</v>
      </c>
      <c r="D2088" s="5" t="s">
        <v>385</v>
      </c>
      <c r="E2088" s="6">
        <v>2</v>
      </c>
      <c r="F2088" s="3">
        <v>28</v>
      </c>
      <c r="G2088" s="3">
        <v>5.5</v>
      </c>
      <c r="H2088" s="8">
        <f t="shared" si="416"/>
        <v>2.75</v>
      </c>
      <c r="I2088" s="3">
        <v>22.5</v>
      </c>
      <c r="J2088" s="4">
        <v>0.8</v>
      </c>
      <c r="K2088" s="2" t="str">
        <f t="shared" si="417"/>
        <v>Sunday</v>
      </c>
      <c r="L2088" s="5">
        <f t="shared" si="418"/>
        <v>43698</v>
      </c>
      <c r="M2088" s="2" t="str">
        <f t="shared" si="419"/>
        <v>Wednesday</v>
      </c>
      <c r="N2088" s="2" t="str">
        <f t="shared" si="420"/>
        <v>Wednesday</v>
      </c>
      <c r="O2088" s="12">
        <f t="shared" si="421"/>
        <v>0</v>
      </c>
      <c r="P2088" s="11" t="str">
        <f t="shared" si="422"/>
        <v>Low Cost per Unit</v>
      </c>
      <c r="Q2088" s="12">
        <f t="shared" si="423"/>
        <v>0</v>
      </c>
      <c r="R2088" s="12">
        <f t="shared" si="424"/>
        <v>0.84</v>
      </c>
      <c r="S2088" s="12">
        <f t="shared" si="425"/>
        <v>0</v>
      </c>
      <c r="T2088" s="12">
        <f t="shared" si="426"/>
        <v>0</v>
      </c>
      <c r="U2088" s="12">
        <f t="shared" si="427"/>
        <v>0</v>
      </c>
      <c r="V2088" s="13" t="str">
        <f t="shared" ca="1" si="428"/>
        <v>Greater Than 8 Weeks Old</v>
      </c>
    </row>
    <row r="2089" spans="1:22" x14ac:dyDescent="0.45">
      <c r="A2089" s="2" t="s">
        <v>136</v>
      </c>
      <c r="B2089" s="5">
        <v>43695</v>
      </c>
      <c r="C2089" s="5" t="s">
        <v>376</v>
      </c>
      <c r="D2089" s="5" t="s">
        <v>377</v>
      </c>
      <c r="E2089" s="6">
        <v>24</v>
      </c>
      <c r="F2089" s="3">
        <v>167.76</v>
      </c>
      <c r="G2089" s="3">
        <v>42</v>
      </c>
      <c r="H2089" s="8">
        <f t="shared" si="416"/>
        <v>1.75</v>
      </c>
      <c r="I2089" s="3">
        <v>125.76</v>
      </c>
      <c r="J2089" s="4">
        <v>0.75</v>
      </c>
      <c r="K2089" s="2" t="str">
        <f t="shared" si="417"/>
        <v>Sunday</v>
      </c>
      <c r="L2089" s="5">
        <f t="shared" si="418"/>
        <v>43698</v>
      </c>
      <c r="M2089" s="2" t="str">
        <f t="shared" si="419"/>
        <v>Wednesday</v>
      </c>
      <c r="N2089" s="2" t="str">
        <f t="shared" si="420"/>
        <v>Wednesday</v>
      </c>
      <c r="O2089" s="12">
        <f t="shared" si="421"/>
        <v>0</v>
      </c>
      <c r="P2089" s="11" t="str">
        <f t="shared" si="422"/>
        <v>Low Cost per Unit</v>
      </c>
      <c r="Q2089" s="12">
        <f t="shared" si="423"/>
        <v>0</v>
      </c>
      <c r="R2089" s="12">
        <f t="shared" si="424"/>
        <v>5.0327999999999999</v>
      </c>
      <c r="S2089" s="12">
        <f t="shared" si="425"/>
        <v>0</v>
      </c>
      <c r="T2089" s="12">
        <f t="shared" si="426"/>
        <v>0</v>
      </c>
      <c r="U2089" s="12">
        <f t="shared" si="427"/>
        <v>0</v>
      </c>
      <c r="V2089" s="13" t="str">
        <f t="shared" ca="1" si="428"/>
        <v>Greater Than 8 Weeks Old</v>
      </c>
    </row>
    <row r="2090" spans="1:22" x14ac:dyDescent="0.45">
      <c r="A2090" s="2" t="s">
        <v>24</v>
      </c>
      <c r="B2090" s="5">
        <v>43695</v>
      </c>
      <c r="C2090" s="5" t="s">
        <v>375</v>
      </c>
      <c r="D2090" s="5" t="s">
        <v>377</v>
      </c>
      <c r="E2090" s="6">
        <v>11</v>
      </c>
      <c r="F2090" s="3">
        <v>109.89</v>
      </c>
      <c r="G2090" s="3">
        <v>32.450000000000003</v>
      </c>
      <c r="H2090" s="8">
        <f t="shared" si="416"/>
        <v>2.95</v>
      </c>
      <c r="I2090" s="3">
        <v>77.44</v>
      </c>
      <c r="J2090" s="4">
        <v>0.7</v>
      </c>
      <c r="K2090" s="2" t="str">
        <f t="shared" si="417"/>
        <v>Sunday</v>
      </c>
      <c r="L2090" s="5">
        <f t="shared" si="418"/>
        <v>43698</v>
      </c>
      <c r="M2090" s="2" t="str">
        <f t="shared" si="419"/>
        <v>Wednesday</v>
      </c>
      <c r="N2090" s="2" t="str">
        <f t="shared" si="420"/>
        <v>Wednesday</v>
      </c>
      <c r="O2090" s="12">
        <f t="shared" si="421"/>
        <v>0</v>
      </c>
      <c r="P2090" s="11" t="str">
        <f t="shared" si="422"/>
        <v>Low Cost per Unit</v>
      </c>
      <c r="Q2090" s="12">
        <f t="shared" si="423"/>
        <v>0</v>
      </c>
      <c r="R2090" s="12">
        <f t="shared" si="424"/>
        <v>3.2967</v>
      </c>
      <c r="S2090" s="12">
        <f t="shared" si="425"/>
        <v>0</v>
      </c>
      <c r="T2090" s="12">
        <f t="shared" si="426"/>
        <v>0</v>
      </c>
      <c r="U2090" s="12">
        <f t="shared" si="427"/>
        <v>0</v>
      </c>
      <c r="V2090" s="13" t="str">
        <f t="shared" ca="1" si="428"/>
        <v>Greater Than 8 Weeks Old</v>
      </c>
    </row>
    <row r="2091" spans="1:22" x14ac:dyDescent="0.45">
      <c r="A2091" s="2" t="s">
        <v>99</v>
      </c>
      <c r="B2091" s="5">
        <v>43695</v>
      </c>
      <c r="C2091" s="5" t="s">
        <v>378</v>
      </c>
      <c r="D2091" s="5" t="s">
        <v>379</v>
      </c>
      <c r="E2091" s="6">
        <v>2</v>
      </c>
      <c r="F2091" s="3">
        <v>44</v>
      </c>
      <c r="G2091" s="3">
        <v>4.0999999999999996</v>
      </c>
      <c r="H2091" s="8">
        <f t="shared" si="416"/>
        <v>2.0499999999999998</v>
      </c>
      <c r="I2091" s="3">
        <v>39.9</v>
      </c>
      <c r="J2091" s="4">
        <v>0.91</v>
      </c>
      <c r="K2091" s="2" t="str">
        <f t="shared" si="417"/>
        <v>Sunday</v>
      </c>
      <c r="L2091" s="5">
        <f t="shared" si="418"/>
        <v>43698</v>
      </c>
      <c r="M2091" s="2" t="str">
        <f t="shared" si="419"/>
        <v>Wednesday</v>
      </c>
      <c r="N2091" s="2" t="str">
        <f t="shared" si="420"/>
        <v>Wednesday</v>
      </c>
      <c r="O2091" s="12">
        <f t="shared" si="421"/>
        <v>0</v>
      </c>
      <c r="P2091" s="11" t="str">
        <f t="shared" si="422"/>
        <v>Low Cost per Unit</v>
      </c>
      <c r="Q2091" s="12">
        <f t="shared" si="423"/>
        <v>0</v>
      </c>
      <c r="R2091" s="12">
        <f t="shared" si="424"/>
        <v>1.3199999999999998</v>
      </c>
      <c r="S2091" s="12">
        <f t="shared" si="425"/>
        <v>0</v>
      </c>
      <c r="T2091" s="12">
        <f t="shared" si="426"/>
        <v>0</v>
      </c>
      <c r="U2091" s="12">
        <f t="shared" si="427"/>
        <v>0</v>
      </c>
      <c r="V2091" s="13" t="str">
        <f t="shared" ca="1" si="428"/>
        <v>Greater Than 8 Weeks Old</v>
      </c>
    </row>
    <row r="2092" spans="1:22" x14ac:dyDescent="0.45">
      <c r="A2092" s="2" t="s">
        <v>26</v>
      </c>
      <c r="B2092" s="5">
        <v>43695</v>
      </c>
      <c r="C2092" s="5" t="s">
        <v>378</v>
      </c>
      <c r="D2092" s="5" t="s">
        <v>379</v>
      </c>
      <c r="E2092" s="6">
        <v>2</v>
      </c>
      <c r="F2092" s="3">
        <v>130</v>
      </c>
      <c r="G2092" s="3">
        <v>32.4</v>
      </c>
      <c r="H2092" s="8">
        <f t="shared" si="416"/>
        <v>16.2</v>
      </c>
      <c r="I2092" s="3">
        <v>97.6</v>
      </c>
      <c r="J2092" s="4">
        <v>0.75</v>
      </c>
      <c r="K2092" s="2" t="str">
        <f t="shared" si="417"/>
        <v>Sunday</v>
      </c>
      <c r="L2092" s="5">
        <f t="shared" si="418"/>
        <v>43698</v>
      </c>
      <c r="M2092" s="2" t="str">
        <f t="shared" si="419"/>
        <v>Wednesday</v>
      </c>
      <c r="N2092" s="2" t="str">
        <f t="shared" si="420"/>
        <v>Wednesday</v>
      </c>
      <c r="O2092" s="12">
        <f t="shared" si="421"/>
        <v>0</v>
      </c>
      <c r="P2092" s="11" t="str">
        <f t="shared" si="422"/>
        <v>Low Cost per Unit</v>
      </c>
      <c r="Q2092" s="12">
        <f t="shared" si="423"/>
        <v>0</v>
      </c>
      <c r="R2092" s="12">
        <f t="shared" si="424"/>
        <v>3.9</v>
      </c>
      <c r="S2092" s="12">
        <f t="shared" si="425"/>
        <v>0</v>
      </c>
      <c r="T2092" s="12">
        <f t="shared" si="426"/>
        <v>0</v>
      </c>
      <c r="U2092" s="12">
        <f t="shared" si="427"/>
        <v>0</v>
      </c>
      <c r="V2092" s="13" t="str">
        <f t="shared" ca="1" si="428"/>
        <v>Greater Than 8 Weeks Old</v>
      </c>
    </row>
    <row r="2093" spans="1:22" x14ac:dyDescent="0.45">
      <c r="A2093" s="2" t="s">
        <v>219</v>
      </c>
      <c r="B2093" s="5">
        <v>43695</v>
      </c>
      <c r="C2093" s="5" t="s">
        <v>380</v>
      </c>
      <c r="D2093" s="5" t="s">
        <v>381</v>
      </c>
      <c r="E2093" s="6">
        <v>1</v>
      </c>
      <c r="F2093" s="3">
        <v>19</v>
      </c>
      <c r="G2093" s="3">
        <v>4.5</v>
      </c>
      <c r="H2093" s="8">
        <f t="shared" si="416"/>
        <v>4.5</v>
      </c>
      <c r="I2093" s="3">
        <v>14.5</v>
      </c>
      <c r="J2093" s="4">
        <v>0.76</v>
      </c>
      <c r="K2093" s="2" t="str">
        <f t="shared" si="417"/>
        <v>Sunday</v>
      </c>
      <c r="L2093" s="5">
        <f t="shared" si="418"/>
        <v>43698</v>
      </c>
      <c r="M2093" s="2" t="str">
        <f t="shared" si="419"/>
        <v>Wednesday</v>
      </c>
      <c r="N2093" s="2" t="str">
        <f t="shared" si="420"/>
        <v>Wednesday</v>
      </c>
      <c r="O2093" s="12">
        <f t="shared" si="421"/>
        <v>0</v>
      </c>
      <c r="P2093" s="11" t="str">
        <f t="shared" si="422"/>
        <v>Low Cost per Unit</v>
      </c>
      <c r="Q2093" s="12">
        <f t="shared" si="423"/>
        <v>0</v>
      </c>
      <c r="R2093" s="12">
        <f t="shared" si="424"/>
        <v>0</v>
      </c>
      <c r="S2093" s="12">
        <f t="shared" si="425"/>
        <v>0</v>
      </c>
      <c r="T2093" s="12">
        <f t="shared" si="426"/>
        <v>0</v>
      </c>
      <c r="U2093" s="12">
        <f t="shared" si="427"/>
        <v>0</v>
      </c>
      <c r="V2093" s="13" t="str">
        <f t="shared" ca="1" si="428"/>
        <v>Greater Than 8 Weeks Old</v>
      </c>
    </row>
    <row r="2094" spans="1:22" x14ac:dyDescent="0.45">
      <c r="A2094" s="2" t="s">
        <v>100</v>
      </c>
      <c r="B2094" s="5">
        <v>43695</v>
      </c>
      <c r="C2094" s="5" t="s">
        <v>380</v>
      </c>
      <c r="D2094" s="5" t="s">
        <v>381</v>
      </c>
      <c r="E2094" s="6">
        <v>2</v>
      </c>
      <c r="F2094" s="3">
        <v>34</v>
      </c>
      <c r="G2094" s="3">
        <v>5.98</v>
      </c>
      <c r="H2094" s="8">
        <f t="shared" si="416"/>
        <v>2.99</v>
      </c>
      <c r="I2094" s="3">
        <v>28.02</v>
      </c>
      <c r="J2094" s="4">
        <v>0.82</v>
      </c>
      <c r="K2094" s="2" t="str">
        <f t="shared" si="417"/>
        <v>Sunday</v>
      </c>
      <c r="L2094" s="5">
        <f t="shared" si="418"/>
        <v>43698</v>
      </c>
      <c r="M2094" s="2" t="str">
        <f t="shared" si="419"/>
        <v>Wednesday</v>
      </c>
      <c r="N2094" s="2" t="str">
        <f t="shared" si="420"/>
        <v>Wednesday</v>
      </c>
      <c r="O2094" s="12">
        <f t="shared" si="421"/>
        <v>0</v>
      </c>
      <c r="P2094" s="11" t="str">
        <f t="shared" si="422"/>
        <v>Low Cost per Unit</v>
      </c>
      <c r="Q2094" s="12">
        <f t="shared" si="423"/>
        <v>0</v>
      </c>
      <c r="R2094" s="12">
        <f t="shared" si="424"/>
        <v>1.02</v>
      </c>
      <c r="S2094" s="12">
        <f t="shared" si="425"/>
        <v>0</v>
      </c>
      <c r="T2094" s="12">
        <f t="shared" si="426"/>
        <v>0</v>
      </c>
      <c r="U2094" s="12">
        <f t="shared" si="427"/>
        <v>0</v>
      </c>
      <c r="V2094" s="13" t="str">
        <f t="shared" ca="1" si="428"/>
        <v>Greater Than 8 Weeks Old</v>
      </c>
    </row>
    <row r="2095" spans="1:22" x14ac:dyDescent="0.45">
      <c r="A2095" s="2" t="s">
        <v>27</v>
      </c>
      <c r="B2095" s="5">
        <v>43695</v>
      </c>
      <c r="C2095" s="5" t="s">
        <v>380</v>
      </c>
      <c r="D2095" s="5" t="s">
        <v>381</v>
      </c>
      <c r="E2095" s="6">
        <v>8</v>
      </c>
      <c r="F2095" s="3">
        <v>79.92</v>
      </c>
      <c r="G2095" s="3">
        <v>23.6</v>
      </c>
      <c r="H2095" s="8">
        <f t="shared" si="416"/>
        <v>2.95</v>
      </c>
      <c r="I2095" s="3">
        <v>56.32</v>
      </c>
      <c r="J2095" s="4">
        <v>0.7</v>
      </c>
      <c r="K2095" s="2" t="str">
        <f t="shared" si="417"/>
        <v>Sunday</v>
      </c>
      <c r="L2095" s="5">
        <f t="shared" si="418"/>
        <v>43698</v>
      </c>
      <c r="M2095" s="2" t="str">
        <f t="shared" si="419"/>
        <v>Wednesday</v>
      </c>
      <c r="N2095" s="2" t="str">
        <f t="shared" si="420"/>
        <v>Wednesday</v>
      </c>
      <c r="O2095" s="12">
        <f t="shared" si="421"/>
        <v>0</v>
      </c>
      <c r="P2095" s="11" t="str">
        <f t="shared" si="422"/>
        <v>Low Cost per Unit</v>
      </c>
      <c r="Q2095" s="12">
        <f t="shared" si="423"/>
        <v>0</v>
      </c>
      <c r="R2095" s="12">
        <f t="shared" si="424"/>
        <v>2.3976000000000002</v>
      </c>
      <c r="S2095" s="12">
        <f t="shared" si="425"/>
        <v>0</v>
      </c>
      <c r="T2095" s="12">
        <f t="shared" si="426"/>
        <v>0</v>
      </c>
      <c r="U2095" s="12">
        <f t="shared" si="427"/>
        <v>0</v>
      </c>
      <c r="V2095" s="13" t="str">
        <f t="shared" ca="1" si="428"/>
        <v>Greater Than 8 Weeks Old</v>
      </c>
    </row>
    <row r="2096" spans="1:22" x14ac:dyDescent="0.45">
      <c r="A2096" s="2" t="s">
        <v>240</v>
      </c>
      <c r="B2096" s="5">
        <v>43695</v>
      </c>
      <c r="C2096" s="5" t="s">
        <v>371</v>
      </c>
      <c r="D2096" s="5" t="s">
        <v>371</v>
      </c>
      <c r="E2096" s="6">
        <v>3</v>
      </c>
      <c r="F2096" s="3">
        <v>32.97</v>
      </c>
      <c r="G2096" s="3">
        <v>11.25</v>
      </c>
      <c r="H2096" s="8">
        <f t="shared" si="416"/>
        <v>3.75</v>
      </c>
      <c r="I2096" s="3">
        <v>21.72</v>
      </c>
      <c r="J2096" s="4">
        <v>0.66</v>
      </c>
      <c r="K2096" s="2" t="str">
        <f t="shared" si="417"/>
        <v>Sunday</v>
      </c>
      <c r="L2096" s="5">
        <f t="shared" si="418"/>
        <v>43698</v>
      </c>
      <c r="M2096" s="2" t="str">
        <f t="shared" si="419"/>
        <v>Wednesday</v>
      </c>
      <c r="N2096" s="2" t="str">
        <f t="shared" si="420"/>
        <v>Wednesday</v>
      </c>
      <c r="O2096" s="12">
        <f t="shared" si="421"/>
        <v>0</v>
      </c>
      <c r="P2096" s="11" t="str">
        <f t="shared" si="422"/>
        <v>Low Cost per Unit</v>
      </c>
      <c r="Q2096" s="12">
        <f t="shared" si="423"/>
        <v>0</v>
      </c>
      <c r="R2096" s="12">
        <f t="shared" si="424"/>
        <v>0.98909999999999998</v>
      </c>
      <c r="S2096" s="12">
        <f t="shared" si="425"/>
        <v>0</v>
      </c>
      <c r="T2096" s="12">
        <f t="shared" si="426"/>
        <v>0</v>
      </c>
      <c r="U2096" s="12">
        <f t="shared" si="427"/>
        <v>0</v>
      </c>
      <c r="V2096" s="13" t="str">
        <f t="shared" ca="1" si="428"/>
        <v>Greater Than 8 Weeks Old</v>
      </c>
    </row>
    <row r="2097" spans="1:22" x14ac:dyDescent="0.45">
      <c r="A2097" s="2" t="s">
        <v>163</v>
      </c>
      <c r="B2097" s="5">
        <v>43695</v>
      </c>
      <c r="C2097" s="5" t="s">
        <v>380</v>
      </c>
      <c r="D2097" s="5" t="s">
        <v>381</v>
      </c>
      <c r="E2097" s="6">
        <v>17</v>
      </c>
      <c r="F2097" s="3">
        <v>169.83</v>
      </c>
      <c r="G2097" s="3">
        <v>63.75</v>
      </c>
      <c r="H2097" s="8">
        <f t="shared" si="416"/>
        <v>3.75</v>
      </c>
      <c r="I2097" s="3">
        <v>106.08</v>
      </c>
      <c r="J2097" s="4">
        <v>0.62</v>
      </c>
      <c r="K2097" s="2" t="str">
        <f t="shared" si="417"/>
        <v>Sunday</v>
      </c>
      <c r="L2097" s="5">
        <f t="shared" si="418"/>
        <v>43698</v>
      </c>
      <c r="M2097" s="2" t="str">
        <f t="shared" si="419"/>
        <v>Wednesday</v>
      </c>
      <c r="N2097" s="2" t="str">
        <f t="shared" si="420"/>
        <v>Wednesday</v>
      </c>
      <c r="O2097" s="12">
        <f t="shared" si="421"/>
        <v>0</v>
      </c>
      <c r="P2097" s="11" t="str">
        <f t="shared" si="422"/>
        <v>Low Cost per Unit</v>
      </c>
      <c r="Q2097" s="12">
        <f t="shared" si="423"/>
        <v>0</v>
      </c>
      <c r="R2097" s="12">
        <f t="shared" si="424"/>
        <v>5.0949</v>
      </c>
      <c r="S2097" s="12">
        <f t="shared" si="425"/>
        <v>0</v>
      </c>
      <c r="T2097" s="12">
        <f t="shared" si="426"/>
        <v>0</v>
      </c>
      <c r="U2097" s="12">
        <f t="shared" si="427"/>
        <v>0</v>
      </c>
      <c r="V2097" s="13" t="str">
        <f t="shared" ca="1" si="428"/>
        <v>Greater Than 8 Weeks Old</v>
      </c>
    </row>
    <row r="2098" spans="1:22" x14ac:dyDescent="0.45">
      <c r="A2098" s="2" t="s">
        <v>273</v>
      </c>
      <c r="B2098" s="5">
        <v>43695</v>
      </c>
      <c r="C2098" s="5" t="s">
        <v>386</v>
      </c>
      <c r="D2098" s="5" t="s">
        <v>388</v>
      </c>
      <c r="E2098" s="6">
        <v>7</v>
      </c>
      <c r="F2098" s="3">
        <v>489.93</v>
      </c>
      <c r="G2098" s="3">
        <v>150.57</v>
      </c>
      <c r="H2098" s="8">
        <f t="shared" si="416"/>
        <v>21.509999999999998</v>
      </c>
      <c r="I2098" s="3">
        <v>339.36</v>
      </c>
      <c r="J2098" s="4">
        <v>0.69</v>
      </c>
      <c r="K2098" s="2" t="str">
        <f t="shared" si="417"/>
        <v>Sunday</v>
      </c>
      <c r="L2098" s="5">
        <f t="shared" si="418"/>
        <v>43698</v>
      </c>
      <c r="M2098" s="2" t="str">
        <f t="shared" si="419"/>
        <v>Wednesday</v>
      </c>
      <c r="N2098" s="2" t="str">
        <f t="shared" si="420"/>
        <v>Wednesday</v>
      </c>
      <c r="O2098" s="12">
        <f t="shared" si="421"/>
        <v>0</v>
      </c>
      <c r="P2098" s="11" t="str">
        <f t="shared" si="422"/>
        <v>High Cost per Unit</v>
      </c>
      <c r="Q2098" s="12">
        <f t="shared" si="423"/>
        <v>0</v>
      </c>
      <c r="R2098" s="12">
        <f t="shared" si="424"/>
        <v>14.697899999999999</v>
      </c>
      <c r="S2098" s="12">
        <f t="shared" si="425"/>
        <v>0</v>
      </c>
      <c r="T2098" s="12">
        <f t="shared" si="426"/>
        <v>0</v>
      </c>
      <c r="U2098" s="12">
        <f t="shared" si="427"/>
        <v>0</v>
      </c>
      <c r="V2098" s="13" t="str">
        <f t="shared" ca="1" si="428"/>
        <v>Greater Than 8 Weeks Old</v>
      </c>
    </row>
    <row r="2099" spans="1:22" x14ac:dyDescent="0.45">
      <c r="A2099" s="2" t="s">
        <v>29</v>
      </c>
      <c r="B2099" s="5">
        <v>43695</v>
      </c>
      <c r="C2099" s="5" t="s">
        <v>369</v>
      </c>
      <c r="D2099" s="5" t="s">
        <v>389</v>
      </c>
      <c r="E2099" s="6">
        <v>3</v>
      </c>
      <c r="F2099" s="3">
        <v>218.97</v>
      </c>
      <c r="G2099" s="3">
        <v>113.52</v>
      </c>
      <c r="H2099" s="8">
        <f t="shared" si="416"/>
        <v>37.839999999999996</v>
      </c>
      <c r="I2099" s="3">
        <v>105.45</v>
      </c>
      <c r="J2099" s="4">
        <v>0.48</v>
      </c>
      <c r="K2099" s="2" t="str">
        <f t="shared" si="417"/>
        <v>Sunday</v>
      </c>
      <c r="L2099" s="5">
        <f t="shared" si="418"/>
        <v>43698</v>
      </c>
      <c r="M2099" s="2" t="str">
        <f t="shared" si="419"/>
        <v>Wednesday</v>
      </c>
      <c r="N2099" s="2" t="str">
        <f t="shared" si="420"/>
        <v>Wednesday</v>
      </c>
      <c r="O2099" s="12">
        <f t="shared" si="421"/>
        <v>0</v>
      </c>
      <c r="P2099" s="11" t="str">
        <f t="shared" si="422"/>
        <v>High Cost per Unit</v>
      </c>
      <c r="Q2099" s="12">
        <f t="shared" si="423"/>
        <v>0</v>
      </c>
      <c r="R2099" s="12">
        <f t="shared" si="424"/>
        <v>6.5690999999999997</v>
      </c>
      <c r="S2099" s="12">
        <f t="shared" si="425"/>
        <v>0</v>
      </c>
      <c r="T2099" s="12">
        <f t="shared" si="426"/>
        <v>0</v>
      </c>
      <c r="U2099" s="12">
        <f t="shared" si="427"/>
        <v>0</v>
      </c>
      <c r="V2099" s="13" t="str">
        <f t="shared" ca="1" si="428"/>
        <v>Greater Than 8 Weeks Old</v>
      </c>
    </row>
    <row r="2100" spans="1:22" x14ac:dyDescent="0.45">
      <c r="A2100" s="2" t="s">
        <v>101</v>
      </c>
      <c r="B2100" s="5">
        <v>43695</v>
      </c>
      <c r="C2100" s="5" t="s">
        <v>369</v>
      </c>
      <c r="D2100" s="5" t="s">
        <v>389</v>
      </c>
      <c r="E2100" s="6">
        <v>1</v>
      </c>
      <c r="F2100" s="3">
        <v>29</v>
      </c>
      <c r="G2100" s="3">
        <v>9.75</v>
      </c>
      <c r="H2100" s="8">
        <f t="shared" si="416"/>
        <v>9.75</v>
      </c>
      <c r="I2100" s="3">
        <v>19.25</v>
      </c>
      <c r="J2100" s="4">
        <v>0.66</v>
      </c>
      <c r="K2100" s="2" t="str">
        <f t="shared" si="417"/>
        <v>Sunday</v>
      </c>
      <c r="L2100" s="5">
        <f t="shared" si="418"/>
        <v>43698</v>
      </c>
      <c r="M2100" s="2" t="str">
        <f t="shared" si="419"/>
        <v>Wednesday</v>
      </c>
      <c r="N2100" s="2" t="str">
        <f t="shared" si="420"/>
        <v>Wednesday</v>
      </c>
      <c r="O2100" s="12">
        <f t="shared" si="421"/>
        <v>0</v>
      </c>
      <c r="P2100" s="11" t="str">
        <f t="shared" si="422"/>
        <v>Low Cost per Unit</v>
      </c>
      <c r="Q2100" s="12">
        <f t="shared" si="423"/>
        <v>0</v>
      </c>
      <c r="R2100" s="12">
        <f t="shared" si="424"/>
        <v>0</v>
      </c>
      <c r="S2100" s="12">
        <f t="shared" si="425"/>
        <v>0</v>
      </c>
      <c r="T2100" s="12">
        <f t="shared" si="426"/>
        <v>0</v>
      </c>
      <c r="U2100" s="12">
        <f t="shared" si="427"/>
        <v>0</v>
      </c>
      <c r="V2100" s="13" t="str">
        <f t="shared" ca="1" si="428"/>
        <v>Greater Than 8 Weeks Old</v>
      </c>
    </row>
    <row r="2101" spans="1:22" x14ac:dyDescent="0.45">
      <c r="A2101" s="2" t="s">
        <v>194</v>
      </c>
      <c r="B2101" s="5">
        <v>43695</v>
      </c>
      <c r="C2101" s="5" t="s">
        <v>369</v>
      </c>
      <c r="D2101" s="5" t="s">
        <v>389</v>
      </c>
      <c r="E2101" s="6">
        <v>1</v>
      </c>
      <c r="F2101" s="3">
        <v>85</v>
      </c>
      <c r="G2101" s="3">
        <v>24</v>
      </c>
      <c r="H2101" s="8">
        <f t="shared" si="416"/>
        <v>24</v>
      </c>
      <c r="I2101" s="3">
        <v>61</v>
      </c>
      <c r="J2101" s="4">
        <v>0.72</v>
      </c>
      <c r="K2101" s="2" t="str">
        <f t="shared" si="417"/>
        <v>Sunday</v>
      </c>
      <c r="L2101" s="5">
        <f t="shared" si="418"/>
        <v>43698</v>
      </c>
      <c r="M2101" s="2" t="str">
        <f t="shared" si="419"/>
        <v>Wednesday</v>
      </c>
      <c r="N2101" s="2" t="str">
        <f t="shared" si="420"/>
        <v>Wednesday</v>
      </c>
      <c r="O2101" s="12">
        <f t="shared" si="421"/>
        <v>0</v>
      </c>
      <c r="P2101" s="11" t="str">
        <f t="shared" si="422"/>
        <v>High Cost per Unit</v>
      </c>
      <c r="Q2101" s="12">
        <f t="shared" si="423"/>
        <v>0</v>
      </c>
      <c r="R2101" s="12">
        <f t="shared" si="424"/>
        <v>0</v>
      </c>
      <c r="S2101" s="12">
        <f t="shared" si="425"/>
        <v>0</v>
      </c>
      <c r="T2101" s="12">
        <f t="shared" si="426"/>
        <v>0</v>
      </c>
      <c r="U2101" s="12">
        <f t="shared" si="427"/>
        <v>0</v>
      </c>
      <c r="V2101" s="13" t="str">
        <f t="shared" ca="1" si="428"/>
        <v>Greater Than 8 Weeks Old</v>
      </c>
    </row>
    <row r="2102" spans="1:22" x14ac:dyDescent="0.45">
      <c r="A2102" s="2" t="s">
        <v>102</v>
      </c>
      <c r="B2102" s="5">
        <v>43695</v>
      </c>
      <c r="C2102" s="5" t="s">
        <v>369</v>
      </c>
      <c r="D2102" s="5" t="s">
        <v>389</v>
      </c>
      <c r="E2102" s="6">
        <v>7</v>
      </c>
      <c r="F2102" s="3">
        <v>2764.93</v>
      </c>
      <c r="G2102" s="3">
        <v>1204</v>
      </c>
      <c r="H2102" s="8">
        <f t="shared" si="416"/>
        <v>172</v>
      </c>
      <c r="I2102" s="3">
        <v>1560.93</v>
      </c>
      <c r="J2102" s="4">
        <v>0.56000000000000005</v>
      </c>
      <c r="K2102" s="2" t="str">
        <f t="shared" si="417"/>
        <v>Sunday</v>
      </c>
      <c r="L2102" s="5">
        <f t="shared" si="418"/>
        <v>43698</v>
      </c>
      <c r="M2102" s="2" t="str">
        <f t="shared" si="419"/>
        <v>Wednesday</v>
      </c>
      <c r="N2102" s="2" t="str">
        <f t="shared" si="420"/>
        <v>Wednesday</v>
      </c>
      <c r="O2102" s="12">
        <f t="shared" si="421"/>
        <v>0</v>
      </c>
      <c r="P2102" s="11" t="str">
        <f t="shared" si="422"/>
        <v>High Cost per Unit</v>
      </c>
      <c r="Q2102" s="12">
        <f t="shared" si="423"/>
        <v>0</v>
      </c>
      <c r="R2102" s="12">
        <f t="shared" si="424"/>
        <v>82.94789999999999</v>
      </c>
      <c r="S2102" s="12">
        <f t="shared" si="425"/>
        <v>0</v>
      </c>
      <c r="T2102" s="12">
        <f t="shared" si="426"/>
        <v>0</v>
      </c>
      <c r="U2102" s="12">
        <f t="shared" si="427"/>
        <v>0</v>
      </c>
      <c r="V2102" s="13" t="str">
        <f t="shared" ca="1" si="428"/>
        <v>Greater Than 8 Weeks Old</v>
      </c>
    </row>
    <row r="2103" spans="1:22" x14ac:dyDescent="0.45">
      <c r="A2103" s="2" t="s">
        <v>281</v>
      </c>
      <c r="B2103" s="5">
        <v>43695</v>
      </c>
      <c r="C2103" s="5" t="s">
        <v>369</v>
      </c>
      <c r="D2103" s="5" t="s">
        <v>389</v>
      </c>
      <c r="E2103" s="6">
        <v>2</v>
      </c>
      <c r="F2103" s="3">
        <v>1390</v>
      </c>
      <c r="G2103" s="3">
        <v>515</v>
      </c>
      <c r="H2103" s="8">
        <f t="shared" si="416"/>
        <v>257.5</v>
      </c>
      <c r="I2103" s="3">
        <v>875</v>
      </c>
      <c r="J2103" s="4">
        <v>0.63</v>
      </c>
      <c r="K2103" s="2" t="str">
        <f t="shared" si="417"/>
        <v>Sunday</v>
      </c>
      <c r="L2103" s="5">
        <f t="shared" si="418"/>
        <v>43698</v>
      </c>
      <c r="M2103" s="2" t="str">
        <f t="shared" si="419"/>
        <v>Wednesday</v>
      </c>
      <c r="N2103" s="2" t="str">
        <f t="shared" si="420"/>
        <v>Wednesday</v>
      </c>
      <c r="O2103" s="12">
        <f t="shared" si="421"/>
        <v>0</v>
      </c>
      <c r="P2103" s="11" t="str">
        <f t="shared" si="422"/>
        <v>High Cost per Unit</v>
      </c>
      <c r="Q2103" s="12">
        <f t="shared" si="423"/>
        <v>0</v>
      </c>
      <c r="R2103" s="12">
        <f t="shared" si="424"/>
        <v>41.699999999999996</v>
      </c>
      <c r="S2103" s="12">
        <f t="shared" si="425"/>
        <v>0</v>
      </c>
      <c r="T2103" s="12">
        <f t="shared" si="426"/>
        <v>0</v>
      </c>
      <c r="U2103" s="12">
        <f t="shared" si="427"/>
        <v>0</v>
      </c>
      <c r="V2103" s="13" t="str">
        <f t="shared" ca="1" si="428"/>
        <v>Greater Than 8 Weeks Old</v>
      </c>
    </row>
    <row r="2104" spans="1:22" x14ac:dyDescent="0.45">
      <c r="A2104" s="2" t="s">
        <v>103</v>
      </c>
      <c r="B2104" s="5">
        <v>43695</v>
      </c>
      <c r="C2104" s="5" t="s">
        <v>375</v>
      </c>
      <c r="D2104" s="5" t="s">
        <v>382</v>
      </c>
      <c r="E2104" s="6">
        <v>3</v>
      </c>
      <c r="F2104" s="3">
        <v>195</v>
      </c>
      <c r="G2104" s="3">
        <v>36</v>
      </c>
      <c r="H2104" s="8">
        <f t="shared" si="416"/>
        <v>12</v>
      </c>
      <c r="I2104" s="3">
        <v>159</v>
      </c>
      <c r="J2104" s="4">
        <v>0.82</v>
      </c>
      <c r="K2104" s="2" t="str">
        <f t="shared" si="417"/>
        <v>Sunday</v>
      </c>
      <c r="L2104" s="5">
        <f t="shared" si="418"/>
        <v>43698</v>
      </c>
      <c r="M2104" s="2" t="str">
        <f t="shared" si="419"/>
        <v>Wednesday</v>
      </c>
      <c r="N2104" s="2" t="str">
        <f t="shared" si="420"/>
        <v>Wednesday</v>
      </c>
      <c r="O2104" s="12">
        <f t="shared" si="421"/>
        <v>0</v>
      </c>
      <c r="P2104" s="11" t="str">
        <f t="shared" si="422"/>
        <v>Low Cost per Unit</v>
      </c>
      <c r="Q2104" s="12">
        <f t="shared" si="423"/>
        <v>0</v>
      </c>
      <c r="R2104" s="12">
        <f t="shared" si="424"/>
        <v>5.85</v>
      </c>
      <c r="S2104" s="12">
        <f t="shared" si="425"/>
        <v>0</v>
      </c>
      <c r="T2104" s="12">
        <f t="shared" si="426"/>
        <v>0</v>
      </c>
      <c r="U2104" s="12">
        <f t="shared" si="427"/>
        <v>0</v>
      </c>
      <c r="V2104" s="13" t="str">
        <f t="shared" ca="1" si="428"/>
        <v>Greater Than 8 Weeks Old</v>
      </c>
    </row>
    <row r="2105" spans="1:22" x14ac:dyDescent="0.45">
      <c r="A2105" s="2" t="s">
        <v>139</v>
      </c>
      <c r="B2105" s="5">
        <v>43695</v>
      </c>
      <c r="C2105" s="5" t="s">
        <v>375</v>
      </c>
      <c r="D2105" s="5" t="s">
        <v>382</v>
      </c>
      <c r="E2105" s="6">
        <v>1</v>
      </c>
      <c r="F2105" s="3">
        <v>75</v>
      </c>
      <c r="G2105" s="3">
        <v>18.95</v>
      </c>
      <c r="H2105" s="8">
        <f t="shared" si="416"/>
        <v>18.95</v>
      </c>
      <c r="I2105" s="3">
        <v>56.05</v>
      </c>
      <c r="J2105" s="4">
        <v>0.75</v>
      </c>
      <c r="K2105" s="2" t="str">
        <f t="shared" si="417"/>
        <v>Sunday</v>
      </c>
      <c r="L2105" s="5">
        <f t="shared" si="418"/>
        <v>43698</v>
      </c>
      <c r="M2105" s="2" t="str">
        <f t="shared" si="419"/>
        <v>Wednesday</v>
      </c>
      <c r="N2105" s="2" t="str">
        <f t="shared" si="420"/>
        <v>Wednesday</v>
      </c>
      <c r="O2105" s="12">
        <f t="shared" si="421"/>
        <v>0</v>
      </c>
      <c r="P2105" s="11" t="str">
        <f t="shared" si="422"/>
        <v>High Cost per Unit</v>
      </c>
      <c r="Q2105" s="12">
        <f t="shared" si="423"/>
        <v>0</v>
      </c>
      <c r="R2105" s="12">
        <f t="shared" si="424"/>
        <v>0</v>
      </c>
      <c r="S2105" s="12">
        <f t="shared" si="425"/>
        <v>0</v>
      </c>
      <c r="T2105" s="12">
        <f t="shared" si="426"/>
        <v>0</v>
      </c>
      <c r="U2105" s="12">
        <f t="shared" si="427"/>
        <v>0</v>
      </c>
      <c r="V2105" s="13" t="str">
        <f t="shared" ca="1" si="428"/>
        <v>Greater Than 8 Weeks Old</v>
      </c>
    </row>
    <row r="2106" spans="1:22" x14ac:dyDescent="0.45">
      <c r="A2106" s="2" t="s">
        <v>33</v>
      </c>
      <c r="B2106" s="5">
        <v>43695</v>
      </c>
      <c r="C2106" s="5" t="s">
        <v>375</v>
      </c>
      <c r="D2106" s="5" t="s">
        <v>382</v>
      </c>
      <c r="E2106" s="6">
        <v>2</v>
      </c>
      <c r="F2106" s="3">
        <v>218</v>
      </c>
      <c r="G2106" s="3">
        <v>66.3</v>
      </c>
      <c r="H2106" s="8">
        <f t="shared" si="416"/>
        <v>33.15</v>
      </c>
      <c r="I2106" s="3">
        <v>151.69999999999999</v>
      </c>
      <c r="J2106" s="4">
        <v>0.7</v>
      </c>
      <c r="K2106" s="2" t="str">
        <f t="shared" si="417"/>
        <v>Sunday</v>
      </c>
      <c r="L2106" s="5">
        <f t="shared" si="418"/>
        <v>43698</v>
      </c>
      <c r="M2106" s="2" t="str">
        <f t="shared" si="419"/>
        <v>Wednesday</v>
      </c>
      <c r="N2106" s="2" t="str">
        <f t="shared" si="420"/>
        <v>Wednesday</v>
      </c>
      <c r="O2106" s="12">
        <f t="shared" si="421"/>
        <v>0</v>
      </c>
      <c r="P2106" s="11" t="str">
        <f t="shared" si="422"/>
        <v>High Cost per Unit</v>
      </c>
      <c r="Q2106" s="12">
        <f t="shared" si="423"/>
        <v>0</v>
      </c>
      <c r="R2106" s="12">
        <f t="shared" si="424"/>
        <v>6.54</v>
      </c>
      <c r="S2106" s="12">
        <f t="shared" si="425"/>
        <v>0</v>
      </c>
      <c r="T2106" s="12">
        <f t="shared" si="426"/>
        <v>0</v>
      </c>
      <c r="U2106" s="12">
        <f t="shared" si="427"/>
        <v>0</v>
      </c>
      <c r="V2106" s="13" t="str">
        <f t="shared" ca="1" si="428"/>
        <v>Greater Than 8 Weeks Old</v>
      </c>
    </row>
    <row r="2107" spans="1:22" x14ac:dyDescent="0.45">
      <c r="A2107" s="2" t="s">
        <v>149</v>
      </c>
      <c r="B2107" s="5">
        <v>43695</v>
      </c>
      <c r="C2107" s="5" t="s">
        <v>375</v>
      </c>
      <c r="D2107" s="5" t="s">
        <v>382</v>
      </c>
      <c r="E2107" s="6">
        <v>1</v>
      </c>
      <c r="F2107" s="3">
        <v>29</v>
      </c>
      <c r="G2107" s="3">
        <v>5.6</v>
      </c>
      <c r="H2107" s="8">
        <f t="shared" si="416"/>
        <v>5.6</v>
      </c>
      <c r="I2107" s="3">
        <v>23.4</v>
      </c>
      <c r="J2107" s="4">
        <v>0.81</v>
      </c>
      <c r="K2107" s="2" t="str">
        <f t="shared" si="417"/>
        <v>Sunday</v>
      </c>
      <c r="L2107" s="5">
        <f t="shared" si="418"/>
        <v>43698</v>
      </c>
      <c r="M2107" s="2" t="str">
        <f t="shared" si="419"/>
        <v>Wednesday</v>
      </c>
      <c r="N2107" s="2" t="str">
        <f t="shared" si="420"/>
        <v>Wednesday</v>
      </c>
      <c r="O2107" s="12">
        <f t="shared" si="421"/>
        <v>0</v>
      </c>
      <c r="P2107" s="11" t="str">
        <f t="shared" si="422"/>
        <v>Low Cost per Unit</v>
      </c>
      <c r="Q2107" s="12">
        <f t="shared" si="423"/>
        <v>0</v>
      </c>
      <c r="R2107" s="12">
        <f t="shared" si="424"/>
        <v>0</v>
      </c>
      <c r="S2107" s="12">
        <f t="shared" si="425"/>
        <v>0</v>
      </c>
      <c r="T2107" s="12">
        <f t="shared" si="426"/>
        <v>0</v>
      </c>
      <c r="U2107" s="12">
        <f t="shared" si="427"/>
        <v>0</v>
      </c>
      <c r="V2107" s="13" t="str">
        <f t="shared" ca="1" si="428"/>
        <v>Greater Than 8 Weeks Old</v>
      </c>
    </row>
    <row r="2108" spans="1:22" x14ac:dyDescent="0.45">
      <c r="A2108" s="2" t="s">
        <v>35</v>
      </c>
      <c r="B2108" s="5">
        <v>43695</v>
      </c>
      <c r="C2108" s="5" t="s">
        <v>375</v>
      </c>
      <c r="D2108" s="5" t="s">
        <v>392</v>
      </c>
      <c r="E2108" s="6">
        <v>1</v>
      </c>
      <c r="F2108" s="3">
        <v>45</v>
      </c>
      <c r="G2108" s="3">
        <v>11</v>
      </c>
      <c r="H2108" s="8">
        <f t="shared" si="416"/>
        <v>11</v>
      </c>
      <c r="I2108" s="3">
        <v>34</v>
      </c>
      <c r="J2108" s="4">
        <v>0.76</v>
      </c>
      <c r="K2108" s="2" t="str">
        <f t="shared" si="417"/>
        <v>Sunday</v>
      </c>
      <c r="L2108" s="5">
        <f t="shared" si="418"/>
        <v>43698</v>
      </c>
      <c r="M2108" s="2" t="str">
        <f t="shared" si="419"/>
        <v>Wednesday</v>
      </c>
      <c r="N2108" s="2" t="str">
        <f t="shared" si="420"/>
        <v>Wednesday</v>
      </c>
      <c r="O2108" s="12">
        <f t="shared" si="421"/>
        <v>0</v>
      </c>
      <c r="P2108" s="11" t="str">
        <f t="shared" si="422"/>
        <v>Low Cost per Unit</v>
      </c>
      <c r="Q2108" s="12">
        <f t="shared" si="423"/>
        <v>0</v>
      </c>
      <c r="R2108" s="12">
        <f t="shared" si="424"/>
        <v>0</v>
      </c>
      <c r="S2108" s="12">
        <f t="shared" si="425"/>
        <v>0</v>
      </c>
      <c r="T2108" s="12">
        <f t="shared" si="426"/>
        <v>0</v>
      </c>
      <c r="U2108" s="12">
        <f t="shared" si="427"/>
        <v>0</v>
      </c>
      <c r="V2108" s="13" t="str">
        <f t="shared" ca="1" si="428"/>
        <v>Greater Than 8 Weeks Old</v>
      </c>
    </row>
    <row r="2109" spans="1:22" x14ac:dyDescent="0.45">
      <c r="A2109" s="2" t="s">
        <v>150</v>
      </c>
      <c r="B2109" s="5">
        <v>43695</v>
      </c>
      <c r="C2109" s="5" t="s">
        <v>375</v>
      </c>
      <c r="D2109" s="5" t="s">
        <v>392</v>
      </c>
      <c r="E2109" s="6">
        <v>3</v>
      </c>
      <c r="F2109" s="3">
        <v>11.97</v>
      </c>
      <c r="G2109" s="3">
        <v>4.2</v>
      </c>
      <c r="H2109" s="8">
        <f t="shared" si="416"/>
        <v>1.4000000000000001</v>
      </c>
      <c r="I2109" s="3">
        <v>7.77</v>
      </c>
      <c r="J2109" s="4">
        <v>0.65</v>
      </c>
      <c r="K2109" s="2" t="str">
        <f t="shared" si="417"/>
        <v>Sunday</v>
      </c>
      <c r="L2109" s="5">
        <f t="shared" si="418"/>
        <v>43698</v>
      </c>
      <c r="M2109" s="2" t="str">
        <f t="shared" si="419"/>
        <v>Wednesday</v>
      </c>
      <c r="N2109" s="2" t="str">
        <f t="shared" si="420"/>
        <v>Wednesday</v>
      </c>
      <c r="O2109" s="12">
        <f t="shared" si="421"/>
        <v>0</v>
      </c>
      <c r="P2109" s="11" t="str">
        <f t="shared" si="422"/>
        <v>Low Cost per Unit</v>
      </c>
      <c r="Q2109" s="12">
        <f t="shared" si="423"/>
        <v>0</v>
      </c>
      <c r="R2109" s="12">
        <f t="shared" si="424"/>
        <v>0.35910000000000003</v>
      </c>
      <c r="S2109" s="12">
        <f t="shared" si="425"/>
        <v>0</v>
      </c>
      <c r="T2109" s="12">
        <f t="shared" si="426"/>
        <v>0</v>
      </c>
      <c r="U2109" s="12">
        <f t="shared" si="427"/>
        <v>0</v>
      </c>
      <c r="V2109" s="13" t="str">
        <f t="shared" ca="1" si="428"/>
        <v>Greater Than 8 Weeks Old</v>
      </c>
    </row>
    <row r="2110" spans="1:22" x14ac:dyDescent="0.45">
      <c r="A2110" s="2" t="s">
        <v>151</v>
      </c>
      <c r="B2110" s="5">
        <v>43695</v>
      </c>
      <c r="C2110" s="5" t="s">
        <v>375</v>
      </c>
      <c r="D2110" s="5" t="s">
        <v>392</v>
      </c>
      <c r="E2110" s="6">
        <v>1</v>
      </c>
      <c r="F2110" s="3">
        <v>60</v>
      </c>
      <c r="G2110" s="3">
        <v>16.8</v>
      </c>
      <c r="H2110" s="8">
        <f t="shared" si="416"/>
        <v>16.8</v>
      </c>
      <c r="I2110" s="3">
        <v>43.2</v>
      </c>
      <c r="J2110" s="4">
        <v>0.72</v>
      </c>
      <c r="K2110" s="2" t="str">
        <f t="shared" si="417"/>
        <v>Sunday</v>
      </c>
      <c r="L2110" s="5">
        <f t="shared" si="418"/>
        <v>43698</v>
      </c>
      <c r="M2110" s="2" t="str">
        <f t="shared" si="419"/>
        <v>Wednesday</v>
      </c>
      <c r="N2110" s="2" t="str">
        <f t="shared" si="420"/>
        <v>Wednesday</v>
      </c>
      <c r="O2110" s="12">
        <f t="shared" si="421"/>
        <v>0</v>
      </c>
      <c r="P2110" s="11" t="str">
        <f t="shared" si="422"/>
        <v>Low Cost per Unit</v>
      </c>
      <c r="Q2110" s="12">
        <f t="shared" si="423"/>
        <v>0</v>
      </c>
      <c r="R2110" s="12">
        <f t="shared" si="424"/>
        <v>0</v>
      </c>
      <c r="S2110" s="12">
        <f t="shared" si="425"/>
        <v>0</v>
      </c>
      <c r="T2110" s="12">
        <f t="shared" si="426"/>
        <v>0</v>
      </c>
      <c r="U2110" s="12">
        <f t="shared" si="427"/>
        <v>0</v>
      </c>
      <c r="V2110" s="13" t="str">
        <f t="shared" ca="1" si="428"/>
        <v>Greater Than 8 Weeks Old</v>
      </c>
    </row>
    <row r="2111" spans="1:22" x14ac:dyDescent="0.45">
      <c r="A2111" s="2" t="s">
        <v>39</v>
      </c>
      <c r="B2111" s="5">
        <v>43695</v>
      </c>
      <c r="C2111" s="5" t="s">
        <v>375</v>
      </c>
      <c r="D2111" s="5" t="s">
        <v>382</v>
      </c>
      <c r="E2111" s="6">
        <v>2</v>
      </c>
      <c r="F2111" s="3">
        <v>24</v>
      </c>
      <c r="G2111" s="3">
        <v>3</v>
      </c>
      <c r="H2111" s="8">
        <f t="shared" si="416"/>
        <v>1.5</v>
      </c>
      <c r="I2111" s="3">
        <v>21</v>
      </c>
      <c r="J2111" s="4">
        <v>0.88</v>
      </c>
      <c r="K2111" s="2" t="str">
        <f t="shared" si="417"/>
        <v>Sunday</v>
      </c>
      <c r="L2111" s="5">
        <f t="shared" si="418"/>
        <v>43698</v>
      </c>
      <c r="M2111" s="2" t="str">
        <f t="shared" si="419"/>
        <v>Wednesday</v>
      </c>
      <c r="N2111" s="2" t="str">
        <f t="shared" si="420"/>
        <v>Wednesday</v>
      </c>
      <c r="O2111" s="12">
        <f t="shared" si="421"/>
        <v>0</v>
      </c>
      <c r="P2111" s="11" t="str">
        <f t="shared" si="422"/>
        <v>Low Cost per Unit</v>
      </c>
      <c r="Q2111" s="12">
        <f t="shared" si="423"/>
        <v>0</v>
      </c>
      <c r="R2111" s="12">
        <f t="shared" si="424"/>
        <v>0.72</v>
      </c>
      <c r="S2111" s="12">
        <f t="shared" si="425"/>
        <v>0</v>
      </c>
      <c r="T2111" s="12">
        <f t="shared" si="426"/>
        <v>0</v>
      </c>
      <c r="U2111" s="12">
        <f t="shared" si="427"/>
        <v>0</v>
      </c>
      <c r="V2111" s="13" t="str">
        <f t="shared" ca="1" si="428"/>
        <v>Greater Than 8 Weeks Old</v>
      </c>
    </row>
    <row r="2112" spans="1:22" x14ac:dyDescent="0.45">
      <c r="A2112" s="2" t="s">
        <v>40</v>
      </c>
      <c r="B2112" s="5">
        <v>43695</v>
      </c>
      <c r="C2112" s="5" t="s">
        <v>375</v>
      </c>
      <c r="D2112" s="5" t="s">
        <v>382</v>
      </c>
      <c r="E2112" s="6">
        <v>1</v>
      </c>
      <c r="F2112" s="3">
        <v>19</v>
      </c>
      <c r="G2112" s="3">
        <v>7</v>
      </c>
      <c r="H2112" s="8">
        <f t="shared" si="416"/>
        <v>7</v>
      </c>
      <c r="I2112" s="3">
        <v>12</v>
      </c>
      <c r="J2112" s="4">
        <v>0.63</v>
      </c>
      <c r="K2112" s="2" t="str">
        <f t="shared" si="417"/>
        <v>Sunday</v>
      </c>
      <c r="L2112" s="5">
        <f t="shared" si="418"/>
        <v>43698</v>
      </c>
      <c r="M2112" s="2" t="str">
        <f t="shared" si="419"/>
        <v>Wednesday</v>
      </c>
      <c r="N2112" s="2" t="str">
        <f t="shared" si="420"/>
        <v>Wednesday</v>
      </c>
      <c r="O2112" s="12">
        <f t="shared" si="421"/>
        <v>0</v>
      </c>
      <c r="P2112" s="11" t="str">
        <f t="shared" si="422"/>
        <v>Low Cost per Unit</v>
      </c>
      <c r="Q2112" s="12">
        <f t="shared" si="423"/>
        <v>0</v>
      </c>
      <c r="R2112" s="12">
        <f t="shared" si="424"/>
        <v>0</v>
      </c>
      <c r="S2112" s="12">
        <f t="shared" si="425"/>
        <v>0</v>
      </c>
      <c r="T2112" s="12">
        <f t="shared" si="426"/>
        <v>0</v>
      </c>
      <c r="U2112" s="12">
        <f t="shared" si="427"/>
        <v>0</v>
      </c>
      <c r="V2112" s="13" t="str">
        <f t="shared" ca="1" si="428"/>
        <v>Greater Than 8 Weeks Old</v>
      </c>
    </row>
    <row r="2113" spans="1:22" x14ac:dyDescent="0.45">
      <c r="A2113" s="2" t="s">
        <v>41</v>
      </c>
      <c r="B2113" s="5">
        <v>43695</v>
      </c>
      <c r="C2113" s="5" t="s">
        <v>375</v>
      </c>
      <c r="D2113" s="5" t="s">
        <v>382</v>
      </c>
      <c r="E2113" s="6">
        <v>1</v>
      </c>
      <c r="F2113" s="3">
        <v>19</v>
      </c>
      <c r="G2113" s="3">
        <v>4.3499999999999996</v>
      </c>
      <c r="H2113" s="8">
        <f t="shared" si="416"/>
        <v>4.3499999999999996</v>
      </c>
      <c r="I2113" s="3">
        <v>14.65</v>
      </c>
      <c r="J2113" s="4">
        <v>0.77</v>
      </c>
      <c r="K2113" s="2" t="str">
        <f t="shared" si="417"/>
        <v>Sunday</v>
      </c>
      <c r="L2113" s="5">
        <f t="shared" si="418"/>
        <v>43698</v>
      </c>
      <c r="M2113" s="2" t="str">
        <f t="shared" si="419"/>
        <v>Wednesday</v>
      </c>
      <c r="N2113" s="2" t="str">
        <f t="shared" si="420"/>
        <v>Wednesday</v>
      </c>
      <c r="O2113" s="12">
        <f t="shared" si="421"/>
        <v>0</v>
      </c>
      <c r="P2113" s="11" t="str">
        <f t="shared" si="422"/>
        <v>Low Cost per Unit</v>
      </c>
      <c r="Q2113" s="12">
        <f t="shared" si="423"/>
        <v>0</v>
      </c>
      <c r="R2113" s="12">
        <f t="shared" si="424"/>
        <v>0</v>
      </c>
      <c r="S2113" s="12">
        <f t="shared" si="425"/>
        <v>0</v>
      </c>
      <c r="T2113" s="12">
        <f t="shared" si="426"/>
        <v>0</v>
      </c>
      <c r="U2113" s="12">
        <f t="shared" si="427"/>
        <v>0</v>
      </c>
      <c r="V2113" s="13" t="str">
        <f t="shared" ca="1" si="428"/>
        <v>Greater Than 8 Weeks Old</v>
      </c>
    </row>
    <row r="2114" spans="1:22" x14ac:dyDescent="0.45">
      <c r="A2114" s="2" t="s">
        <v>41</v>
      </c>
      <c r="B2114" s="5">
        <v>43695</v>
      </c>
      <c r="C2114" s="5" t="s">
        <v>375</v>
      </c>
      <c r="D2114" s="5" t="s">
        <v>382</v>
      </c>
      <c r="E2114" s="6">
        <v>1</v>
      </c>
      <c r="F2114" s="3">
        <v>19</v>
      </c>
      <c r="G2114" s="3">
        <v>4.3499999999999996</v>
      </c>
      <c r="H2114" s="8">
        <f t="shared" si="416"/>
        <v>4.3499999999999996</v>
      </c>
      <c r="I2114" s="3">
        <v>14.65</v>
      </c>
      <c r="J2114" s="4">
        <v>0.77</v>
      </c>
      <c r="K2114" s="2" t="str">
        <f t="shared" si="417"/>
        <v>Sunday</v>
      </c>
      <c r="L2114" s="5">
        <f t="shared" si="418"/>
        <v>43698</v>
      </c>
      <c r="M2114" s="2" t="str">
        <f t="shared" si="419"/>
        <v>Wednesday</v>
      </c>
      <c r="N2114" s="2" t="str">
        <f t="shared" si="420"/>
        <v>Wednesday</v>
      </c>
      <c r="O2114" s="12">
        <f t="shared" si="421"/>
        <v>0</v>
      </c>
      <c r="P2114" s="11" t="str">
        <f t="shared" si="422"/>
        <v>Low Cost per Unit</v>
      </c>
      <c r="Q2114" s="12">
        <f t="shared" si="423"/>
        <v>0</v>
      </c>
      <c r="R2114" s="12">
        <f t="shared" si="424"/>
        <v>0</v>
      </c>
      <c r="S2114" s="12">
        <f t="shared" si="425"/>
        <v>0</v>
      </c>
      <c r="T2114" s="12">
        <f t="shared" si="426"/>
        <v>0</v>
      </c>
      <c r="U2114" s="12">
        <f t="shared" si="427"/>
        <v>0</v>
      </c>
      <c r="V2114" s="13" t="str">
        <f t="shared" ca="1" si="428"/>
        <v>Greater Than 8 Weeks Old</v>
      </c>
    </row>
    <row r="2115" spans="1:22" x14ac:dyDescent="0.45">
      <c r="A2115" s="2" t="s">
        <v>220</v>
      </c>
      <c r="B2115" s="5">
        <v>43695</v>
      </c>
      <c r="C2115" s="5" t="s">
        <v>371</v>
      </c>
      <c r="D2115" s="5" t="s">
        <v>371</v>
      </c>
      <c r="E2115" s="6">
        <v>6</v>
      </c>
      <c r="F2115" s="3">
        <v>77.94</v>
      </c>
      <c r="G2115" s="3">
        <v>33</v>
      </c>
      <c r="H2115" s="8">
        <f t="shared" ref="H2115:H2178" si="429">G2115/E2115</f>
        <v>5.5</v>
      </c>
      <c r="I2115" s="3">
        <v>44.94</v>
      </c>
      <c r="J2115" s="4">
        <v>0.57999999999999996</v>
      </c>
      <c r="K2115" s="2" t="str">
        <f t="shared" ref="K2115:K2178" si="430">TEXT(B2115,"dddd")</f>
        <v>Sunday</v>
      </c>
      <c r="L2115" s="5">
        <f t="shared" ref="L2115:L2178" si="431">B2115+3</f>
        <v>43698</v>
      </c>
      <c r="M2115" s="2" t="str">
        <f t="shared" ref="M2115:M2178" si="432">TEXT(L2115,"dddd")</f>
        <v>Wednesday</v>
      </c>
      <c r="N2115" s="2" t="str">
        <f t="shared" ref="N2115:N2178" si="433">IF(M2115="Sunday","Monday",M2115)</f>
        <v>Wednesday</v>
      </c>
      <c r="O2115" s="12">
        <f t="shared" ref="O2115:O2178" si="434">IF(TEXT(B2115,"dddd")="Tuesday",E2115*0.05,0)</f>
        <v>0</v>
      </c>
      <c r="P2115" s="11" t="str">
        <f t="shared" ref="P2115:P2178" si="435">IF(H2115&gt;AVERAGE(H:H),"High Cost per Unit","Low Cost per Unit")</f>
        <v>Low Cost per Unit</v>
      </c>
      <c r="Q2115" s="12">
        <f t="shared" ref="Q2115:Q2178" si="436">IF(D2115="Masks",F2115*0.1,0)</f>
        <v>0</v>
      </c>
      <c r="R2115" s="12">
        <f t="shared" ref="R2115:R2178" si="437">IF(E2115&gt;1,F2115*0.03,0)</f>
        <v>2.3382000000000001</v>
      </c>
      <c r="S2115" s="12">
        <f t="shared" ref="S2115:S2178" si="438">IF(D2115="Accessories",F2115*0.15,0)</f>
        <v>0</v>
      </c>
      <c r="T2115" s="12">
        <f t="shared" ref="T2115:T2178" si="439">IF(AND(K2115="Saturday",C2115="Fitness"),F2115*0.1,0)</f>
        <v>0</v>
      </c>
      <c r="U2115" s="12">
        <f t="shared" ref="U2115:U2178" si="440">IF(AND(K2115="Friday",C2115="Automotive"),F2115*0.2,0)</f>
        <v>0</v>
      </c>
      <c r="V2115" s="13" t="str">
        <f t="shared" ref="V2115:V2178" ca="1" si="441">IF(ABS(TODAY()-B2115)&gt;56,"Greater Than 8 Weeks Old","Less Than 8 Weeks Old")</f>
        <v>Greater Than 8 Weeks Old</v>
      </c>
    </row>
    <row r="2116" spans="1:22" x14ac:dyDescent="0.45">
      <c r="A2116" s="2" t="s">
        <v>300</v>
      </c>
      <c r="B2116" s="5">
        <v>43695</v>
      </c>
      <c r="C2116" s="5" t="s">
        <v>371</v>
      </c>
      <c r="D2116" s="5" t="s">
        <v>371</v>
      </c>
      <c r="E2116" s="6">
        <v>2</v>
      </c>
      <c r="F2116" s="3">
        <v>19.98</v>
      </c>
      <c r="G2116" s="3">
        <v>16.5</v>
      </c>
      <c r="H2116" s="8">
        <f t="shared" si="429"/>
        <v>8.25</v>
      </c>
      <c r="I2116" s="3">
        <v>3.48</v>
      </c>
      <c r="J2116" s="4">
        <v>0.17</v>
      </c>
      <c r="K2116" s="2" t="str">
        <f t="shared" si="430"/>
        <v>Sunday</v>
      </c>
      <c r="L2116" s="5">
        <f t="shared" si="431"/>
        <v>43698</v>
      </c>
      <c r="M2116" s="2" t="str">
        <f t="shared" si="432"/>
        <v>Wednesday</v>
      </c>
      <c r="N2116" s="2" t="str">
        <f t="shared" si="433"/>
        <v>Wednesday</v>
      </c>
      <c r="O2116" s="12">
        <f t="shared" si="434"/>
        <v>0</v>
      </c>
      <c r="P2116" s="11" t="str">
        <f t="shared" si="435"/>
        <v>Low Cost per Unit</v>
      </c>
      <c r="Q2116" s="12">
        <f t="shared" si="436"/>
        <v>0</v>
      </c>
      <c r="R2116" s="12">
        <f t="shared" si="437"/>
        <v>0.59940000000000004</v>
      </c>
      <c r="S2116" s="12">
        <f t="shared" si="438"/>
        <v>0</v>
      </c>
      <c r="T2116" s="12">
        <f t="shared" si="439"/>
        <v>0</v>
      </c>
      <c r="U2116" s="12">
        <f t="shared" si="440"/>
        <v>0</v>
      </c>
      <c r="V2116" s="13" t="str">
        <f t="shared" ca="1" si="441"/>
        <v>Greater Than 8 Weeks Old</v>
      </c>
    </row>
    <row r="2117" spans="1:22" x14ac:dyDescent="0.45">
      <c r="A2117" s="2" t="s">
        <v>104</v>
      </c>
      <c r="B2117" s="5">
        <v>43695</v>
      </c>
      <c r="C2117" s="5" t="s">
        <v>383</v>
      </c>
      <c r="D2117" s="5" t="s">
        <v>384</v>
      </c>
      <c r="E2117" s="6">
        <v>1</v>
      </c>
      <c r="F2117" s="3">
        <v>18</v>
      </c>
      <c r="G2117" s="3">
        <v>5.5</v>
      </c>
      <c r="H2117" s="8">
        <f t="shared" si="429"/>
        <v>5.5</v>
      </c>
      <c r="I2117" s="3">
        <v>12.5</v>
      </c>
      <c r="J2117" s="4">
        <v>0.69</v>
      </c>
      <c r="K2117" s="2" t="str">
        <f t="shared" si="430"/>
        <v>Sunday</v>
      </c>
      <c r="L2117" s="5">
        <f t="shared" si="431"/>
        <v>43698</v>
      </c>
      <c r="M2117" s="2" t="str">
        <f t="shared" si="432"/>
        <v>Wednesday</v>
      </c>
      <c r="N2117" s="2" t="str">
        <f t="shared" si="433"/>
        <v>Wednesday</v>
      </c>
      <c r="O2117" s="12">
        <f t="shared" si="434"/>
        <v>0</v>
      </c>
      <c r="P2117" s="11" t="str">
        <f t="shared" si="435"/>
        <v>Low Cost per Unit</v>
      </c>
      <c r="Q2117" s="12">
        <f t="shared" si="436"/>
        <v>0</v>
      </c>
      <c r="R2117" s="12">
        <f t="shared" si="437"/>
        <v>0</v>
      </c>
      <c r="S2117" s="12">
        <f t="shared" si="438"/>
        <v>0</v>
      </c>
      <c r="T2117" s="12">
        <f t="shared" si="439"/>
        <v>0</v>
      </c>
      <c r="U2117" s="12">
        <f t="shared" si="440"/>
        <v>0</v>
      </c>
      <c r="V2117" s="13" t="str">
        <f t="shared" ca="1" si="441"/>
        <v>Greater Than 8 Weeks Old</v>
      </c>
    </row>
    <row r="2118" spans="1:22" x14ac:dyDescent="0.45">
      <c r="A2118" s="2" t="s">
        <v>259</v>
      </c>
      <c r="B2118" s="5">
        <v>43695</v>
      </c>
      <c r="C2118" s="5" t="s">
        <v>383</v>
      </c>
      <c r="D2118" s="5" t="s">
        <v>391</v>
      </c>
      <c r="E2118" s="6">
        <v>2</v>
      </c>
      <c r="F2118" s="3">
        <v>54</v>
      </c>
      <c r="G2118" s="3">
        <v>10.7</v>
      </c>
      <c r="H2118" s="8">
        <f t="shared" si="429"/>
        <v>5.35</v>
      </c>
      <c r="I2118" s="3">
        <v>43.3</v>
      </c>
      <c r="J2118" s="4">
        <v>0.8</v>
      </c>
      <c r="K2118" s="2" t="str">
        <f t="shared" si="430"/>
        <v>Sunday</v>
      </c>
      <c r="L2118" s="5">
        <f t="shared" si="431"/>
        <v>43698</v>
      </c>
      <c r="M2118" s="2" t="str">
        <f t="shared" si="432"/>
        <v>Wednesday</v>
      </c>
      <c r="N2118" s="2" t="str">
        <f t="shared" si="433"/>
        <v>Wednesday</v>
      </c>
      <c r="O2118" s="12">
        <f t="shared" si="434"/>
        <v>0</v>
      </c>
      <c r="P2118" s="11" t="str">
        <f t="shared" si="435"/>
        <v>Low Cost per Unit</v>
      </c>
      <c r="Q2118" s="12">
        <f t="shared" si="436"/>
        <v>0</v>
      </c>
      <c r="R2118" s="12">
        <f t="shared" si="437"/>
        <v>1.6199999999999999</v>
      </c>
      <c r="S2118" s="12">
        <f t="shared" si="438"/>
        <v>0</v>
      </c>
      <c r="T2118" s="12">
        <f t="shared" si="439"/>
        <v>0</v>
      </c>
      <c r="U2118" s="12">
        <f t="shared" si="440"/>
        <v>0</v>
      </c>
      <c r="V2118" s="13" t="str">
        <f t="shared" ca="1" si="441"/>
        <v>Greater Than 8 Weeks Old</v>
      </c>
    </row>
    <row r="2119" spans="1:22" x14ac:dyDescent="0.45">
      <c r="A2119" s="2" t="s">
        <v>242</v>
      </c>
      <c r="B2119" s="5">
        <v>43695</v>
      </c>
      <c r="C2119" s="5" t="s">
        <v>369</v>
      </c>
      <c r="D2119" s="5" t="s">
        <v>393</v>
      </c>
      <c r="E2119" s="6">
        <v>8</v>
      </c>
      <c r="F2119" s="3">
        <v>551.91999999999996</v>
      </c>
      <c r="G2119" s="3">
        <v>245.12</v>
      </c>
      <c r="H2119" s="8">
        <f t="shared" si="429"/>
        <v>30.64</v>
      </c>
      <c r="I2119" s="3">
        <v>306.8</v>
      </c>
      <c r="J2119" s="4">
        <v>0.56000000000000005</v>
      </c>
      <c r="K2119" s="2" t="str">
        <f t="shared" si="430"/>
        <v>Sunday</v>
      </c>
      <c r="L2119" s="5">
        <f t="shared" si="431"/>
        <v>43698</v>
      </c>
      <c r="M2119" s="2" t="str">
        <f t="shared" si="432"/>
        <v>Wednesday</v>
      </c>
      <c r="N2119" s="2" t="str">
        <f t="shared" si="433"/>
        <v>Wednesday</v>
      </c>
      <c r="O2119" s="12">
        <f t="shared" si="434"/>
        <v>0</v>
      </c>
      <c r="P2119" s="11" t="str">
        <f t="shared" si="435"/>
        <v>High Cost per Unit</v>
      </c>
      <c r="Q2119" s="12">
        <f t="shared" si="436"/>
        <v>0</v>
      </c>
      <c r="R2119" s="12">
        <f t="shared" si="437"/>
        <v>16.557599999999997</v>
      </c>
      <c r="S2119" s="12">
        <f t="shared" si="438"/>
        <v>0</v>
      </c>
      <c r="T2119" s="12">
        <f t="shared" si="439"/>
        <v>0</v>
      </c>
      <c r="U2119" s="12">
        <f t="shared" si="440"/>
        <v>0</v>
      </c>
      <c r="V2119" s="13" t="str">
        <f t="shared" ca="1" si="441"/>
        <v>Greater Than 8 Weeks Old</v>
      </c>
    </row>
    <row r="2120" spans="1:22" x14ac:dyDescent="0.45">
      <c r="A2120" s="2" t="s">
        <v>221</v>
      </c>
      <c r="B2120" s="5">
        <v>43695</v>
      </c>
      <c r="C2120" s="5" t="s">
        <v>369</v>
      </c>
      <c r="D2120" s="5" t="s">
        <v>372</v>
      </c>
      <c r="E2120" s="6">
        <v>8</v>
      </c>
      <c r="F2120" s="3">
        <v>391.92</v>
      </c>
      <c r="G2120" s="3">
        <v>245.12</v>
      </c>
      <c r="H2120" s="8">
        <f t="shared" si="429"/>
        <v>30.64</v>
      </c>
      <c r="I2120" s="3">
        <v>146.80000000000001</v>
      </c>
      <c r="J2120" s="4">
        <v>0.37</v>
      </c>
      <c r="K2120" s="2" t="str">
        <f t="shared" si="430"/>
        <v>Sunday</v>
      </c>
      <c r="L2120" s="5">
        <f t="shared" si="431"/>
        <v>43698</v>
      </c>
      <c r="M2120" s="2" t="str">
        <f t="shared" si="432"/>
        <v>Wednesday</v>
      </c>
      <c r="N2120" s="2" t="str">
        <f t="shared" si="433"/>
        <v>Wednesday</v>
      </c>
      <c r="O2120" s="12">
        <f t="shared" si="434"/>
        <v>0</v>
      </c>
      <c r="P2120" s="11" t="str">
        <f t="shared" si="435"/>
        <v>High Cost per Unit</v>
      </c>
      <c r="Q2120" s="12">
        <f t="shared" si="436"/>
        <v>0</v>
      </c>
      <c r="R2120" s="12">
        <f t="shared" si="437"/>
        <v>11.7576</v>
      </c>
      <c r="S2120" s="12">
        <f t="shared" si="438"/>
        <v>0</v>
      </c>
      <c r="T2120" s="12">
        <f t="shared" si="439"/>
        <v>0</v>
      </c>
      <c r="U2120" s="12">
        <f t="shared" si="440"/>
        <v>0</v>
      </c>
      <c r="V2120" s="13" t="str">
        <f t="shared" ca="1" si="441"/>
        <v>Greater Than 8 Weeks Old</v>
      </c>
    </row>
    <row r="2121" spans="1:22" x14ac:dyDescent="0.45">
      <c r="A2121" s="2" t="s">
        <v>184</v>
      </c>
      <c r="B2121" s="5">
        <v>43695</v>
      </c>
      <c r="C2121" s="5" t="s">
        <v>371</v>
      </c>
      <c r="D2121" s="5" t="s">
        <v>371</v>
      </c>
      <c r="E2121" s="6">
        <v>29</v>
      </c>
      <c r="F2121" s="3">
        <v>840.71</v>
      </c>
      <c r="G2121" s="3">
        <v>638</v>
      </c>
      <c r="H2121" s="8">
        <f t="shared" si="429"/>
        <v>22</v>
      </c>
      <c r="I2121" s="3">
        <v>202.71</v>
      </c>
      <c r="J2121" s="4">
        <v>0.24</v>
      </c>
      <c r="K2121" s="2" t="str">
        <f t="shared" si="430"/>
        <v>Sunday</v>
      </c>
      <c r="L2121" s="5">
        <f t="shared" si="431"/>
        <v>43698</v>
      </c>
      <c r="M2121" s="2" t="str">
        <f t="shared" si="432"/>
        <v>Wednesday</v>
      </c>
      <c r="N2121" s="2" t="str">
        <f t="shared" si="433"/>
        <v>Wednesday</v>
      </c>
      <c r="O2121" s="12">
        <f t="shared" si="434"/>
        <v>0</v>
      </c>
      <c r="P2121" s="11" t="str">
        <f t="shared" si="435"/>
        <v>High Cost per Unit</v>
      </c>
      <c r="Q2121" s="12">
        <f t="shared" si="436"/>
        <v>0</v>
      </c>
      <c r="R2121" s="12">
        <f t="shared" si="437"/>
        <v>25.221299999999999</v>
      </c>
      <c r="S2121" s="12">
        <f t="shared" si="438"/>
        <v>0</v>
      </c>
      <c r="T2121" s="12">
        <f t="shared" si="439"/>
        <v>0</v>
      </c>
      <c r="U2121" s="12">
        <f t="shared" si="440"/>
        <v>0</v>
      </c>
      <c r="V2121" s="13" t="str">
        <f t="shared" ca="1" si="441"/>
        <v>Greater Than 8 Weeks Old</v>
      </c>
    </row>
    <row r="2122" spans="1:22" x14ac:dyDescent="0.45">
      <c r="A2122" s="2" t="s">
        <v>205</v>
      </c>
      <c r="B2122" s="5">
        <v>43695</v>
      </c>
      <c r="C2122" s="5" t="s">
        <v>369</v>
      </c>
      <c r="D2122" s="5" t="s">
        <v>393</v>
      </c>
      <c r="E2122" s="6">
        <v>1</v>
      </c>
      <c r="F2122" s="3">
        <v>50</v>
      </c>
      <c r="G2122" s="3">
        <v>13.85</v>
      </c>
      <c r="H2122" s="8">
        <f t="shared" si="429"/>
        <v>13.85</v>
      </c>
      <c r="I2122" s="3">
        <v>36.15</v>
      </c>
      <c r="J2122" s="4">
        <v>0.72</v>
      </c>
      <c r="K2122" s="2" t="str">
        <f t="shared" si="430"/>
        <v>Sunday</v>
      </c>
      <c r="L2122" s="5">
        <f t="shared" si="431"/>
        <v>43698</v>
      </c>
      <c r="M2122" s="2" t="str">
        <f t="shared" si="432"/>
        <v>Wednesday</v>
      </c>
      <c r="N2122" s="2" t="str">
        <f t="shared" si="433"/>
        <v>Wednesday</v>
      </c>
      <c r="O2122" s="12">
        <f t="shared" si="434"/>
        <v>0</v>
      </c>
      <c r="P2122" s="11" t="str">
        <f t="shared" si="435"/>
        <v>Low Cost per Unit</v>
      </c>
      <c r="Q2122" s="12">
        <f t="shared" si="436"/>
        <v>0</v>
      </c>
      <c r="R2122" s="12">
        <f t="shared" si="437"/>
        <v>0</v>
      </c>
      <c r="S2122" s="12">
        <f t="shared" si="438"/>
        <v>0</v>
      </c>
      <c r="T2122" s="12">
        <f t="shared" si="439"/>
        <v>0</v>
      </c>
      <c r="U2122" s="12">
        <f t="shared" si="440"/>
        <v>0</v>
      </c>
      <c r="V2122" s="13" t="str">
        <f t="shared" ca="1" si="441"/>
        <v>Greater Than 8 Weeks Old</v>
      </c>
    </row>
    <row r="2123" spans="1:22" x14ac:dyDescent="0.45">
      <c r="A2123" s="2" t="s">
        <v>287</v>
      </c>
      <c r="B2123" s="5">
        <v>43695</v>
      </c>
      <c r="C2123" s="5" t="s">
        <v>371</v>
      </c>
      <c r="D2123" s="5" t="s">
        <v>371</v>
      </c>
      <c r="E2123" s="6">
        <v>28</v>
      </c>
      <c r="F2123" s="3">
        <v>2407.7199999999998</v>
      </c>
      <c r="G2123" s="3">
        <v>1344</v>
      </c>
      <c r="H2123" s="8">
        <f t="shared" si="429"/>
        <v>48</v>
      </c>
      <c r="I2123" s="3">
        <v>1063.72</v>
      </c>
      <c r="J2123" s="4">
        <v>0.44</v>
      </c>
      <c r="K2123" s="2" t="str">
        <f t="shared" si="430"/>
        <v>Sunday</v>
      </c>
      <c r="L2123" s="5">
        <f t="shared" si="431"/>
        <v>43698</v>
      </c>
      <c r="M2123" s="2" t="str">
        <f t="shared" si="432"/>
        <v>Wednesday</v>
      </c>
      <c r="N2123" s="2" t="str">
        <f t="shared" si="433"/>
        <v>Wednesday</v>
      </c>
      <c r="O2123" s="12">
        <f t="shared" si="434"/>
        <v>0</v>
      </c>
      <c r="P2123" s="11" t="str">
        <f t="shared" si="435"/>
        <v>High Cost per Unit</v>
      </c>
      <c r="Q2123" s="12">
        <f t="shared" si="436"/>
        <v>0</v>
      </c>
      <c r="R2123" s="12">
        <f t="shared" si="437"/>
        <v>72.231599999999986</v>
      </c>
      <c r="S2123" s="12">
        <f t="shared" si="438"/>
        <v>0</v>
      </c>
      <c r="T2123" s="12">
        <f t="shared" si="439"/>
        <v>0</v>
      </c>
      <c r="U2123" s="12">
        <f t="shared" si="440"/>
        <v>0</v>
      </c>
      <c r="V2123" s="13" t="str">
        <f t="shared" ca="1" si="441"/>
        <v>Greater Than 8 Weeks Old</v>
      </c>
    </row>
    <row r="2124" spans="1:22" x14ac:dyDescent="0.45">
      <c r="A2124" s="2" t="s">
        <v>244</v>
      </c>
      <c r="B2124" s="5">
        <v>43695</v>
      </c>
      <c r="C2124" s="5" t="s">
        <v>369</v>
      </c>
      <c r="D2124" s="5" t="s">
        <v>372</v>
      </c>
      <c r="E2124" s="6">
        <v>4</v>
      </c>
      <c r="F2124" s="3">
        <v>91.96</v>
      </c>
      <c r="G2124" s="3">
        <v>43.2</v>
      </c>
      <c r="H2124" s="8">
        <f t="shared" si="429"/>
        <v>10.8</v>
      </c>
      <c r="I2124" s="3">
        <v>48.76</v>
      </c>
      <c r="J2124" s="4">
        <v>0.53</v>
      </c>
      <c r="K2124" s="2" t="str">
        <f t="shared" si="430"/>
        <v>Sunday</v>
      </c>
      <c r="L2124" s="5">
        <f t="shared" si="431"/>
        <v>43698</v>
      </c>
      <c r="M2124" s="2" t="str">
        <f t="shared" si="432"/>
        <v>Wednesday</v>
      </c>
      <c r="N2124" s="2" t="str">
        <f t="shared" si="433"/>
        <v>Wednesday</v>
      </c>
      <c r="O2124" s="12">
        <f t="shared" si="434"/>
        <v>0</v>
      </c>
      <c r="P2124" s="11" t="str">
        <f t="shared" si="435"/>
        <v>Low Cost per Unit</v>
      </c>
      <c r="Q2124" s="12">
        <f t="shared" si="436"/>
        <v>0</v>
      </c>
      <c r="R2124" s="12">
        <f t="shared" si="437"/>
        <v>2.7587999999999999</v>
      </c>
      <c r="S2124" s="12">
        <f t="shared" si="438"/>
        <v>0</v>
      </c>
      <c r="T2124" s="12">
        <f t="shared" si="439"/>
        <v>0</v>
      </c>
      <c r="U2124" s="12">
        <f t="shared" si="440"/>
        <v>0</v>
      </c>
      <c r="V2124" s="13" t="str">
        <f t="shared" ca="1" si="441"/>
        <v>Greater Than 8 Weeks Old</v>
      </c>
    </row>
    <row r="2125" spans="1:22" x14ac:dyDescent="0.45">
      <c r="A2125" s="2" t="s">
        <v>302</v>
      </c>
      <c r="B2125" s="5">
        <v>43695</v>
      </c>
      <c r="C2125" s="5" t="s">
        <v>369</v>
      </c>
      <c r="D2125" s="5" t="s">
        <v>372</v>
      </c>
      <c r="E2125" s="6">
        <v>1</v>
      </c>
      <c r="F2125" s="3">
        <v>18.989999999999998</v>
      </c>
      <c r="G2125" s="3">
        <v>10.5</v>
      </c>
      <c r="H2125" s="8">
        <f t="shared" si="429"/>
        <v>10.5</v>
      </c>
      <c r="I2125" s="3">
        <v>8.49</v>
      </c>
      <c r="J2125" s="4">
        <v>0.45</v>
      </c>
      <c r="K2125" s="2" t="str">
        <f t="shared" si="430"/>
        <v>Sunday</v>
      </c>
      <c r="L2125" s="5">
        <f t="shared" si="431"/>
        <v>43698</v>
      </c>
      <c r="M2125" s="2" t="str">
        <f t="shared" si="432"/>
        <v>Wednesday</v>
      </c>
      <c r="N2125" s="2" t="str">
        <f t="shared" si="433"/>
        <v>Wednesday</v>
      </c>
      <c r="O2125" s="12">
        <f t="shared" si="434"/>
        <v>0</v>
      </c>
      <c r="P2125" s="11" t="str">
        <f t="shared" si="435"/>
        <v>Low Cost per Unit</v>
      </c>
      <c r="Q2125" s="12">
        <f t="shared" si="436"/>
        <v>0</v>
      </c>
      <c r="R2125" s="12">
        <f t="shared" si="437"/>
        <v>0</v>
      </c>
      <c r="S2125" s="12">
        <f t="shared" si="438"/>
        <v>0</v>
      </c>
      <c r="T2125" s="12">
        <f t="shared" si="439"/>
        <v>0</v>
      </c>
      <c r="U2125" s="12">
        <f t="shared" si="440"/>
        <v>0</v>
      </c>
      <c r="V2125" s="13" t="str">
        <f t="shared" ca="1" si="441"/>
        <v>Greater Than 8 Weeks Old</v>
      </c>
    </row>
    <row r="2126" spans="1:22" x14ac:dyDescent="0.45">
      <c r="A2126" s="2" t="s">
        <v>288</v>
      </c>
      <c r="B2126" s="5">
        <v>43695</v>
      </c>
      <c r="C2126" s="5" t="s">
        <v>367</v>
      </c>
      <c r="D2126" s="5" t="s">
        <v>368</v>
      </c>
      <c r="E2126" s="6">
        <v>10</v>
      </c>
      <c r="F2126" s="3">
        <v>449.9</v>
      </c>
      <c r="G2126" s="3">
        <v>180</v>
      </c>
      <c r="H2126" s="8">
        <f t="shared" si="429"/>
        <v>18</v>
      </c>
      <c r="I2126" s="3">
        <v>269.89999999999998</v>
      </c>
      <c r="J2126" s="4">
        <v>0.6</v>
      </c>
      <c r="K2126" s="2" t="str">
        <f t="shared" si="430"/>
        <v>Sunday</v>
      </c>
      <c r="L2126" s="5">
        <f t="shared" si="431"/>
        <v>43698</v>
      </c>
      <c r="M2126" s="2" t="str">
        <f t="shared" si="432"/>
        <v>Wednesday</v>
      </c>
      <c r="N2126" s="2" t="str">
        <f t="shared" si="433"/>
        <v>Wednesday</v>
      </c>
      <c r="O2126" s="12">
        <f t="shared" si="434"/>
        <v>0</v>
      </c>
      <c r="P2126" s="11" t="str">
        <f t="shared" si="435"/>
        <v>High Cost per Unit</v>
      </c>
      <c r="Q2126" s="12">
        <f t="shared" si="436"/>
        <v>44.99</v>
      </c>
      <c r="R2126" s="12">
        <f t="shared" si="437"/>
        <v>13.496999999999998</v>
      </c>
      <c r="S2126" s="12">
        <f t="shared" si="438"/>
        <v>0</v>
      </c>
      <c r="T2126" s="12">
        <f t="shared" si="439"/>
        <v>0</v>
      </c>
      <c r="U2126" s="12">
        <f t="shared" si="440"/>
        <v>0</v>
      </c>
      <c r="V2126" s="13" t="str">
        <f t="shared" ca="1" si="441"/>
        <v>Greater Than 8 Weeks Old</v>
      </c>
    </row>
    <row r="2127" spans="1:22" x14ac:dyDescent="0.45">
      <c r="A2127" s="2" t="s">
        <v>223</v>
      </c>
      <c r="B2127" s="5">
        <v>43695</v>
      </c>
      <c r="C2127" s="5" t="s">
        <v>367</v>
      </c>
      <c r="D2127" s="5" t="s">
        <v>368</v>
      </c>
      <c r="E2127" s="6">
        <v>3</v>
      </c>
      <c r="F2127" s="3">
        <v>134.97</v>
      </c>
      <c r="G2127" s="3">
        <v>54</v>
      </c>
      <c r="H2127" s="8">
        <f t="shared" si="429"/>
        <v>18</v>
      </c>
      <c r="I2127" s="3">
        <v>80.97</v>
      </c>
      <c r="J2127" s="4">
        <v>0.6</v>
      </c>
      <c r="K2127" s="2" t="str">
        <f t="shared" si="430"/>
        <v>Sunday</v>
      </c>
      <c r="L2127" s="5">
        <f t="shared" si="431"/>
        <v>43698</v>
      </c>
      <c r="M2127" s="2" t="str">
        <f t="shared" si="432"/>
        <v>Wednesday</v>
      </c>
      <c r="N2127" s="2" t="str">
        <f t="shared" si="433"/>
        <v>Wednesday</v>
      </c>
      <c r="O2127" s="12">
        <f t="shared" si="434"/>
        <v>0</v>
      </c>
      <c r="P2127" s="11" t="str">
        <f t="shared" si="435"/>
        <v>High Cost per Unit</v>
      </c>
      <c r="Q2127" s="12">
        <f t="shared" si="436"/>
        <v>13.497</v>
      </c>
      <c r="R2127" s="12">
        <f t="shared" si="437"/>
        <v>4.0491000000000001</v>
      </c>
      <c r="S2127" s="12">
        <f t="shared" si="438"/>
        <v>0</v>
      </c>
      <c r="T2127" s="12">
        <f t="shared" si="439"/>
        <v>0</v>
      </c>
      <c r="U2127" s="12">
        <f t="shared" si="440"/>
        <v>0</v>
      </c>
      <c r="V2127" s="13" t="str">
        <f t="shared" ca="1" si="441"/>
        <v>Greater Than 8 Weeks Old</v>
      </c>
    </row>
    <row r="2128" spans="1:22" x14ac:dyDescent="0.45">
      <c r="A2128" s="2" t="s">
        <v>48</v>
      </c>
      <c r="B2128" s="5">
        <v>43695</v>
      </c>
      <c r="C2128" s="5" t="s">
        <v>378</v>
      </c>
      <c r="D2128" s="5" t="s">
        <v>379</v>
      </c>
      <c r="E2128" s="6">
        <v>26</v>
      </c>
      <c r="F2128" s="3">
        <v>1039.74</v>
      </c>
      <c r="G2128" s="3">
        <v>344.24</v>
      </c>
      <c r="H2128" s="8">
        <f t="shared" si="429"/>
        <v>13.24</v>
      </c>
      <c r="I2128" s="3">
        <v>695.5</v>
      </c>
      <c r="J2128" s="4">
        <v>0.67</v>
      </c>
      <c r="K2128" s="2" t="str">
        <f t="shared" si="430"/>
        <v>Sunday</v>
      </c>
      <c r="L2128" s="5">
        <f t="shared" si="431"/>
        <v>43698</v>
      </c>
      <c r="M2128" s="2" t="str">
        <f t="shared" si="432"/>
        <v>Wednesday</v>
      </c>
      <c r="N2128" s="2" t="str">
        <f t="shared" si="433"/>
        <v>Wednesday</v>
      </c>
      <c r="O2128" s="12">
        <f t="shared" si="434"/>
        <v>0</v>
      </c>
      <c r="P2128" s="11" t="str">
        <f t="shared" si="435"/>
        <v>Low Cost per Unit</v>
      </c>
      <c r="Q2128" s="12">
        <f t="shared" si="436"/>
        <v>0</v>
      </c>
      <c r="R2128" s="12">
        <f t="shared" si="437"/>
        <v>31.1922</v>
      </c>
      <c r="S2128" s="12">
        <f t="shared" si="438"/>
        <v>0</v>
      </c>
      <c r="T2128" s="12">
        <f t="shared" si="439"/>
        <v>0</v>
      </c>
      <c r="U2128" s="12">
        <f t="shared" si="440"/>
        <v>0</v>
      </c>
      <c r="V2128" s="13" t="str">
        <f t="shared" ca="1" si="441"/>
        <v>Greater Than 8 Weeks Old</v>
      </c>
    </row>
    <row r="2129" spans="1:22" x14ac:dyDescent="0.45">
      <c r="A2129" s="2" t="s">
        <v>185</v>
      </c>
      <c r="B2129" s="5">
        <v>43695</v>
      </c>
      <c r="C2129" s="5" t="s">
        <v>378</v>
      </c>
      <c r="D2129" s="5" t="s">
        <v>379</v>
      </c>
      <c r="E2129" s="6">
        <v>2</v>
      </c>
      <c r="F2129" s="3">
        <v>258</v>
      </c>
      <c r="G2129" s="3">
        <v>80.34</v>
      </c>
      <c r="H2129" s="8">
        <f t="shared" si="429"/>
        <v>40.17</v>
      </c>
      <c r="I2129" s="3">
        <v>177.66</v>
      </c>
      <c r="J2129" s="4">
        <v>0.69</v>
      </c>
      <c r="K2129" s="2" t="str">
        <f t="shared" si="430"/>
        <v>Sunday</v>
      </c>
      <c r="L2129" s="5">
        <f t="shared" si="431"/>
        <v>43698</v>
      </c>
      <c r="M2129" s="2" t="str">
        <f t="shared" si="432"/>
        <v>Wednesday</v>
      </c>
      <c r="N2129" s="2" t="str">
        <f t="shared" si="433"/>
        <v>Wednesday</v>
      </c>
      <c r="O2129" s="12">
        <f t="shared" si="434"/>
        <v>0</v>
      </c>
      <c r="P2129" s="11" t="str">
        <f t="shared" si="435"/>
        <v>High Cost per Unit</v>
      </c>
      <c r="Q2129" s="12">
        <f t="shared" si="436"/>
        <v>0</v>
      </c>
      <c r="R2129" s="12">
        <f t="shared" si="437"/>
        <v>7.7399999999999993</v>
      </c>
      <c r="S2129" s="12">
        <f t="shared" si="438"/>
        <v>0</v>
      </c>
      <c r="T2129" s="12">
        <f t="shared" si="439"/>
        <v>0</v>
      </c>
      <c r="U2129" s="12">
        <f t="shared" si="440"/>
        <v>0</v>
      </c>
      <c r="V2129" s="13" t="str">
        <f t="shared" ca="1" si="441"/>
        <v>Greater Than 8 Weeks Old</v>
      </c>
    </row>
    <row r="2130" spans="1:22" x14ac:dyDescent="0.45">
      <c r="A2130" s="2" t="s">
        <v>108</v>
      </c>
      <c r="B2130" s="5">
        <v>43695</v>
      </c>
      <c r="C2130" s="5" t="s">
        <v>369</v>
      </c>
      <c r="D2130" s="5" t="s">
        <v>394</v>
      </c>
      <c r="E2130" s="6">
        <v>1</v>
      </c>
      <c r="F2130" s="3">
        <v>69</v>
      </c>
      <c r="G2130" s="3">
        <v>15</v>
      </c>
      <c r="H2130" s="8">
        <f t="shared" si="429"/>
        <v>15</v>
      </c>
      <c r="I2130" s="3">
        <v>54</v>
      </c>
      <c r="J2130" s="4">
        <v>0.78</v>
      </c>
      <c r="K2130" s="2" t="str">
        <f t="shared" si="430"/>
        <v>Sunday</v>
      </c>
      <c r="L2130" s="5">
        <f t="shared" si="431"/>
        <v>43698</v>
      </c>
      <c r="M2130" s="2" t="str">
        <f t="shared" si="432"/>
        <v>Wednesday</v>
      </c>
      <c r="N2130" s="2" t="str">
        <f t="shared" si="433"/>
        <v>Wednesday</v>
      </c>
      <c r="O2130" s="12">
        <f t="shared" si="434"/>
        <v>0</v>
      </c>
      <c r="P2130" s="11" t="str">
        <f t="shared" si="435"/>
        <v>Low Cost per Unit</v>
      </c>
      <c r="Q2130" s="12">
        <f t="shared" si="436"/>
        <v>0</v>
      </c>
      <c r="R2130" s="12">
        <f t="shared" si="437"/>
        <v>0</v>
      </c>
      <c r="S2130" s="12">
        <f t="shared" si="438"/>
        <v>0</v>
      </c>
      <c r="T2130" s="12">
        <f t="shared" si="439"/>
        <v>0</v>
      </c>
      <c r="U2130" s="12">
        <f t="shared" si="440"/>
        <v>0</v>
      </c>
      <c r="V2130" s="13" t="str">
        <f t="shared" ca="1" si="441"/>
        <v>Greater Than 8 Weeks Old</v>
      </c>
    </row>
    <row r="2131" spans="1:22" x14ac:dyDescent="0.45">
      <c r="A2131" s="2" t="s">
        <v>304</v>
      </c>
      <c r="B2131" s="5">
        <v>43695</v>
      </c>
      <c r="C2131" s="5" t="s">
        <v>369</v>
      </c>
      <c r="D2131" s="5" t="s">
        <v>394</v>
      </c>
      <c r="E2131" s="6">
        <v>11</v>
      </c>
      <c r="F2131" s="3">
        <v>373.89</v>
      </c>
      <c r="G2131" s="3">
        <v>165</v>
      </c>
      <c r="H2131" s="8">
        <f t="shared" si="429"/>
        <v>15</v>
      </c>
      <c r="I2131" s="3">
        <v>208.89</v>
      </c>
      <c r="J2131" s="4">
        <v>0.56000000000000005</v>
      </c>
      <c r="K2131" s="2" t="str">
        <f t="shared" si="430"/>
        <v>Sunday</v>
      </c>
      <c r="L2131" s="5">
        <f t="shared" si="431"/>
        <v>43698</v>
      </c>
      <c r="M2131" s="2" t="str">
        <f t="shared" si="432"/>
        <v>Wednesday</v>
      </c>
      <c r="N2131" s="2" t="str">
        <f t="shared" si="433"/>
        <v>Wednesday</v>
      </c>
      <c r="O2131" s="12">
        <f t="shared" si="434"/>
        <v>0</v>
      </c>
      <c r="P2131" s="11" t="str">
        <f t="shared" si="435"/>
        <v>Low Cost per Unit</v>
      </c>
      <c r="Q2131" s="12">
        <f t="shared" si="436"/>
        <v>0</v>
      </c>
      <c r="R2131" s="12">
        <f t="shared" si="437"/>
        <v>11.216699999999999</v>
      </c>
      <c r="S2131" s="12">
        <f t="shared" si="438"/>
        <v>0</v>
      </c>
      <c r="T2131" s="12">
        <f t="shared" si="439"/>
        <v>0</v>
      </c>
      <c r="U2131" s="12">
        <f t="shared" si="440"/>
        <v>0</v>
      </c>
      <c r="V2131" s="13" t="str">
        <f t="shared" ca="1" si="441"/>
        <v>Greater Than 8 Weeks Old</v>
      </c>
    </row>
    <row r="2132" spans="1:22" x14ac:dyDescent="0.45">
      <c r="A2132" s="2" t="s">
        <v>179</v>
      </c>
      <c r="B2132" s="5">
        <v>43695</v>
      </c>
      <c r="C2132" s="5" t="s">
        <v>380</v>
      </c>
      <c r="D2132" s="5" t="s">
        <v>381</v>
      </c>
      <c r="E2132" s="6">
        <v>3</v>
      </c>
      <c r="F2132" s="3">
        <v>75</v>
      </c>
      <c r="G2132" s="3">
        <v>22.05</v>
      </c>
      <c r="H2132" s="8">
        <f t="shared" si="429"/>
        <v>7.3500000000000005</v>
      </c>
      <c r="I2132" s="3">
        <v>52.95</v>
      </c>
      <c r="J2132" s="4">
        <v>0.71</v>
      </c>
      <c r="K2132" s="2" t="str">
        <f t="shared" si="430"/>
        <v>Sunday</v>
      </c>
      <c r="L2132" s="5">
        <f t="shared" si="431"/>
        <v>43698</v>
      </c>
      <c r="M2132" s="2" t="str">
        <f t="shared" si="432"/>
        <v>Wednesday</v>
      </c>
      <c r="N2132" s="2" t="str">
        <f t="shared" si="433"/>
        <v>Wednesday</v>
      </c>
      <c r="O2132" s="12">
        <f t="shared" si="434"/>
        <v>0</v>
      </c>
      <c r="P2132" s="11" t="str">
        <f t="shared" si="435"/>
        <v>Low Cost per Unit</v>
      </c>
      <c r="Q2132" s="12">
        <f t="shared" si="436"/>
        <v>0</v>
      </c>
      <c r="R2132" s="12">
        <f t="shared" si="437"/>
        <v>2.25</v>
      </c>
      <c r="S2132" s="12">
        <f t="shared" si="438"/>
        <v>0</v>
      </c>
      <c r="T2132" s="12">
        <f t="shared" si="439"/>
        <v>0</v>
      </c>
      <c r="U2132" s="12">
        <f t="shared" si="440"/>
        <v>0</v>
      </c>
      <c r="V2132" s="13" t="str">
        <f t="shared" ca="1" si="441"/>
        <v>Greater Than 8 Weeks Old</v>
      </c>
    </row>
    <row r="2133" spans="1:22" x14ac:dyDescent="0.45">
      <c r="A2133" s="2" t="s">
        <v>305</v>
      </c>
      <c r="B2133" s="5">
        <v>43695</v>
      </c>
      <c r="C2133" s="5" t="s">
        <v>371</v>
      </c>
      <c r="D2133" s="5" t="s">
        <v>371</v>
      </c>
      <c r="E2133" s="6">
        <v>1</v>
      </c>
      <c r="F2133" s="3">
        <v>33.99</v>
      </c>
      <c r="G2133" s="3">
        <v>13.5</v>
      </c>
      <c r="H2133" s="8">
        <f t="shared" si="429"/>
        <v>13.5</v>
      </c>
      <c r="I2133" s="3">
        <v>20.49</v>
      </c>
      <c r="J2133" s="4">
        <v>0.6</v>
      </c>
      <c r="K2133" s="2" t="str">
        <f t="shared" si="430"/>
        <v>Sunday</v>
      </c>
      <c r="L2133" s="5">
        <f t="shared" si="431"/>
        <v>43698</v>
      </c>
      <c r="M2133" s="2" t="str">
        <f t="shared" si="432"/>
        <v>Wednesday</v>
      </c>
      <c r="N2133" s="2" t="str">
        <f t="shared" si="433"/>
        <v>Wednesday</v>
      </c>
      <c r="O2133" s="12">
        <f t="shared" si="434"/>
        <v>0</v>
      </c>
      <c r="P2133" s="11" t="str">
        <f t="shared" si="435"/>
        <v>Low Cost per Unit</v>
      </c>
      <c r="Q2133" s="12">
        <f t="shared" si="436"/>
        <v>0</v>
      </c>
      <c r="R2133" s="12">
        <f t="shared" si="437"/>
        <v>0</v>
      </c>
      <c r="S2133" s="12">
        <f t="shared" si="438"/>
        <v>0</v>
      </c>
      <c r="T2133" s="12">
        <f t="shared" si="439"/>
        <v>0</v>
      </c>
      <c r="U2133" s="12">
        <f t="shared" si="440"/>
        <v>0</v>
      </c>
      <c r="V2133" s="13" t="str">
        <f t="shared" ca="1" si="441"/>
        <v>Greater Than 8 Weeks Old</v>
      </c>
    </row>
    <row r="2134" spans="1:22" x14ac:dyDescent="0.45">
      <c r="A2134" s="2" t="s">
        <v>112</v>
      </c>
      <c r="B2134" s="5">
        <v>43695</v>
      </c>
      <c r="C2134" s="5" t="s">
        <v>386</v>
      </c>
      <c r="D2134" s="5" t="s">
        <v>395</v>
      </c>
      <c r="E2134" s="6">
        <v>2</v>
      </c>
      <c r="F2134" s="3">
        <v>50</v>
      </c>
      <c r="G2134" s="3">
        <v>9.5</v>
      </c>
      <c r="H2134" s="8">
        <f t="shared" si="429"/>
        <v>4.75</v>
      </c>
      <c r="I2134" s="3">
        <v>40.5</v>
      </c>
      <c r="J2134" s="4">
        <v>0.81</v>
      </c>
      <c r="K2134" s="2" t="str">
        <f t="shared" si="430"/>
        <v>Sunday</v>
      </c>
      <c r="L2134" s="5">
        <f t="shared" si="431"/>
        <v>43698</v>
      </c>
      <c r="M2134" s="2" t="str">
        <f t="shared" si="432"/>
        <v>Wednesday</v>
      </c>
      <c r="N2134" s="2" t="str">
        <f t="shared" si="433"/>
        <v>Wednesday</v>
      </c>
      <c r="O2134" s="12">
        <f t="shared" si="434"/>
        <v>0</v>
      </c>
      <c r="P2134" s="11" t="str">
        <f t="shared" si="435"/>
        <v>Low Cost per Unit</v>
      </c>
      <c r="Q2134" s="12">
        <f t="shared" si="436"/>
        <v>0</v>
      </c>
      <c r="R2134" s="12">
        <f t="shared" si="437"/>
        <v>1.5</v>
      </c>
      <c r="S2134" s="12">
        <f t="shared" si="438"/>
        <v>0</v>
      </c>
      <c r="T2134" s="12">
        <f t="shared" si="439"/>
        <v>0</v>
      </c>
      <c r="U2134" s="12">
        <f t="shared" si="440"/>
        <v>0</v>
      </c>
      <c r="V2134" s="13" t="str">
        <f t="shared" ca="1" si="441"/>
        <v>Greater Than 8 Weeks Old</v>
      </c>
    </row>
    <row r="2135" spans="1:22" x14ac:dyDescent="0.45">
      <c r="A2135" s="2" t="s">
        <v>113</v>
      </c>
      <c r="B2135" s="5">
        <v>43695</v>
      </c>
      <c r="C2135" s="5" t="s">
        <v>383</v>
      </c>
      <c r="D2135" s="5" t="s">
        <v>384</v>
      </c>
      <c r="E2135" s="6">
        <v>1</v>
      </c>
      <c r="F2135" s="3">
        <v>13</v>
      </c>
      <c r="G2135" s="3">
        <v>1.85</v>
      </c>
      <c r="H2135" s="8">
        <f t="shared" si="429"/>
        <v>1.85</v>
      </c>
      <c r="I2135" s="3">
        <v>11.15</v>
      </c>
      <c r="J2135" s="4">
        <v>0.86</v>
      </c>
      <c r="K2135" s="2" t="str">
        <f t="shared" si="430"/>
        <v>Sunday</v>
      </c>
      <c r="L2135" s="5">
        <f t="shared" si="431"/>
        <v>43698</v>
      </c>
      <c r="M2135" s="2" t="str">
        <f t="shared" si="432"/>
        <v>Wednesday</v>
      </c>
      <c r="N2135" s="2" t="str">
        <f t="shared" si="433"/>
        <v>Wednesday</v>
      </c>
      <c r="O2135" s="12">
        <f t="shared" si="434"/>
        <v>0</v>
      </c>
      <c r="P2135" s="11" t="str">
        <f t="shared" si="435"/>
        <v>Low Cost per Unit</v>
      </c>
      <c r="Q2135" s="12">
        <f t="shared" si="436"/>
        <v>0</v>
      </c>
      <c r="R2135" s="12">
        <f t="shared" si="437"/>
        <v>0</v>
      </c>
      <c r="S2135" s="12">
        <f t="shared" si="438"/>
        <v>0</v>
      </c>
      <c r="T2135" s="12">
        <f t="shared" si="439"/>
        <v>0</v>
      </c>
      <c r="U2135" s="12">
        <f t="shared" si="440"/>
        <v>0</v>
      </c>
      <c r="V2135" s="13" t="str">
        <f t="shared" ca="1" si="441"/>
        <v>Greater Than 8 Weeks Old</v>
      </c>
    </row>
    <row r="2136" spans="1:22" x14ac:dyDescent="0.45">
      <c r="A2136" s="2" t="s">
        <v>224</v>
      </c>
      <c r="B2136" s="5">
        <v>43695</v>
      </c>
      <c r="C2136" s="5" t="s">
        <v>383</v>
      </c>
      <c r="D2136" s="5" t="s">
        <v>384</v>
      </c>
      <c r="E2136" s="6">
        <v>1</v>
      </c>
      <c r="F2136" s="3">
        <v>19</v>
      </c>
      <c r="G2136" s="3">
        <v>6</v>
      </c>
      <c r="H2136" s="8">
        <f t="shared" si="429"/>
        <v>6</v>
      </c>
      <c r="I2136" s="3">
        <v>13</v>
      </c>
      <c r="J2136" s="4">
        <v>0.68</v>
      </c>
      <c r="K2136" s="2" t="str">
        <f t="shared" si="430"/>
        <v>Sunday</v>
      </c>
      <c r="L2136" s="5">
        <f t="shared" si="431"/>
        <v>43698</v>
      </c>
      <c r="M2136" s="2" t="str">
        <f t="shared" si="432"/>
        <v>Wednesday</v>
      </c>
      <c r="N2136" s="2" t="str">
        <f t="shared" si="433"/>
        <v>Wednesday</v>
      </c>
      <c r="O2136" s="12">
        <f t="shared" si="434"/>
        <v>0</v>
      </c>
      <c r="P2136" s="11" t="str">
        <f t="shared" si="435"/>
        <v>Low Cost per Unit</v>
      </c>
      <c r="Q2136" s="12">
        <f t="shared" si="436"/>
        <v>0</v>
      </c>
      <c r="R2136" s="12">
        <f t="shared" si="437"/>
        <v>0</v>
      </c>
      <c r="S2136" s="12">
        <f t="shared" si="438"/>
        <v>0</v>
      </c>
      <c r="T2136" s="12">
        <f t="shared" si="439"/>
        <v>0</v>
      </c>
      <c r="U2136" s="12">
        <f t="shared" si="440"/>
        <v>0</v>
      </c>
      <c r="V2136" s="13" t="str">
        <f t="shared" ca="1" si="441"/>
        <v>Greater Than 8 Weeks Old</v>
      </c>
    </row>
    <row r="2137" spans="1:22" x14ac:dyDescent="0.45">
      <c r="A2137" s="2" t="s">
        <v>262</v>
      </c>
      <c r="B2137" s="5">
        <v>43695</v>
      </c>
      <c r="C2137" s="5" t="s">
        <v>383</v>
      </c>
      <c r="D2137" s="5" t="s">
        <v>384</v>
      </c>
      <c r="E2137" s="6">
        <v>1</v>
      </c>
      <c r="F2137" s="3">
        <v>9.99</v>
      </c>
      <c r="G2137" s="3">
        <v>4.4000000000000004</v>
      </c>
      <c r="H2137" s="8">
        <f t="shared" si="429"/>
        <v>4.4000000000000004</v>
      </c>
      <c r="I2137" s="3">
        <v>5.59</v>
      </c>
      <c r="J2137" s="4">
        <v>0.56000000000000005</v>
      </c>
      <c r="K2137" s="2" t="str">
        <f t="shared" si="430"/>
        <v>Sunday</v>
      </c>
      <c r="L2137" s="5">
        <f t="shared" si="431"/>
        <v>43698</v>
      </c>
      <c r="M2137" s="2" t="str">
        <f t="shared" si="432"/>
        <v>Wednesday</v>
      </c>
      <c r="N2137" s="2" t="str">
        <f t="shared" si="433"/>
        <v>Wednesday</v>
      </c>
      <c r="O2137" s="12">
        <f t="shared" si="434"/>
        <v>0</v>
      </c>
      <c r="P2137" s="11" t="str">
        <f t="shared" si="435"/>
        <v>Low Cost per Unit</v>
      </c>
      <c r="Q2137" s="12">
        <f t="shared" si="436"/>
        <v>0</v>
      </c>
      <c r="R2137" s="12">
        <f t="shared" si="437"/>
        <v>0</v>
      </c>
      <c r="S2137" s="12">
        <f t="shared" si="438"/>
        <v>0</v>
      </c>
      <c r="T2137" s="12">
        <f t="shared" si="439"/>
        <v>0</v>
      </c>
      <c r="U2137" s="12">
        <f t="shared" si="440"/>
        <v>0</v>
      </c>
      <c r="V2137" s="13" t="str">
        <f t="shared" ca="1" si="441"/>
        <v>Greater Than 8 Weeks Old</v>
      </c>
    </row>
    <row r="2138" spans="1:22" x14ac:dyDescent="0.45">
      <c r="A2138" s="2" t="s">
        <v>56</v>
      </c>
      <c r="B2138" s="5">
        <v>43695</v>
      </c>
      <c r="C2138" s="5" t="s">
        <v>383</v>
      </c>
      <c r="D2138" s="5" t="s">
        <v>391</v>
      </c>
      <c r="E2138" s="6">
        <v>1</v>
      </c>
      <c r="F2138" s="3">
        <v>59</v>
      </c>
      <c r="G2138" s="3">
        <v>21</v>
      </c>
      <c r="H2138" s="8">
        <f t="shared" si="429"/>
        <v>21</v>
      </c>
      <c r="I2138" s="3">
        <v>38</v>
      </c>
      <c r="J2138" s="4">
        <v>0.64</v>
      </c>
      <c r="K2138" s="2" t="str">
        <f t="shared" si="430"/>
        <v>Sunday</v>
      </c>
      <c r="L2138" s="5">
        <f t="shared" si="431"/>
        <v>43698</v>
      </c>
      <c r="M2138" s="2" t="str">
        <f t="shared" si="432"/>
        <v>Wednesday</v>
      </c>
      <c r="N2138" s="2" t="str">
        <f t="shared" si="433"/>
        <v>Wednesday</v>
      </c>
      <c r="O2138" s="12">
        <f t="shared" si="434"/>
        <v>0</v>
      </c>
      <c r="P2138" s="11" t="str">
        <f t="shared" si="435"/>
        <v>High Cost per Unit</v>
      </c>
      <c r="Q2138" s="12">
        <f t="shared" si="436"/>
        <v>0</v>
      </c>
      <c r="R2138" s="12">
        <f t="shared" si="437"/>
        <v>0</v>
      </c>
      <c r="S2138" s="12">
        <f t="shared" si="438"/>
        <v>0</v>
      </c>
      <c r="T2138" s="12">
        <f t="shared" si="439"/>
        <v>0</v>
      </c>
      <c r="U2138" s="12">
        <f t="shared" si="440"/>
        <v>0</v>
      </c>
      <c r="V2138" s="13" t="str">
        <f t="shared" ca="1" si="441"/>
        <v>Greater Than 8 Weeks Old</v>
      </c>
    </row>
    <row r="2139" spans="1:22" x14ac:dyDescent="0.45">
      <c r="A2139" s="2" t="s">
        <v>59</v>
      </c>
      <c r="B2139" s="5">
        <v>43695</v>
      </c>
      <c r="C2139" s="5" t="s">
        <v>378</v>
      </c>
      <c r="D2139" s="5" t="s">
        <v>396</v>
      </c>
      <c r="E2139" s="6">
        <v>3</v>
      </c>
      <c r="F2139" s="3">
        <v>108</v>
      </c>
      <c r="G2139" s="3">
        <v>35.4</v>
      </c>
      <c r="H2139" s="8">
        <f t="shared" si="429"/>
        <v>11.799999999999999</v>
      </c>
      <c r="I2139" s="3">
        <v>72.599999999999994</v>
      </c>
      <c r="J2139" s="4">
        <v>0.67</v>
      </c>
      <c r="K2139" s="2" t="str">
        <f t="shared" si="430"/>
        <v>Sunday</v>
      </c>
      <c r="L2139" s="5">
        <f t="shared" si="431"/>
        <v>43698</v>
      </c>
      <c r="M2139" s="2" t="str">
        <f t="shared" si="432"/>
        <v>Wednesday</v>
      </c>
      <c r="N2139" s="2" t="str">
        <f t="shared" si="433"/>
        <v>Wednesday</v>
      </c>
      <c r="O2139" s="12">
        <f t="shared" si="434"/>
        <v>0</v>
      </c>
      <c r="P2139" s="11" t="str">
        <f t="shared" si="435"/>
        <v>Low Cost per Unit</v>
      </c>
      <c r="Q2139" s="12">
        <f t="shared" si="436"/>
        <v>0</v>
      </c>
      <c r="R2139" s="12">
        <f t="shared" si="437"/>
        <v>3.2399999999999998</v>
      </c>
      <c r="S2139" s="12">
        <f t="shared" si="438"/>
        <v>0</v>
      </c>
      <c r="T2139" s="12">
        <f t="shared" si="439"/>
        <v>0</v>
      </c>
      <c r="U2139" s="12">
        <f t="shared" si="440"/>
        <v>0</v>
      </c>
      <c r="V2139" s="13" t="str">
        <f t="shared" ca="1" si="441"/>
        <v>Greater Than 8 Weeks Old</v>
      </c>
    </row>
    <row r="2140" spans="1:22" x14ac:dyDescent="0.45">
      <c r="A2140" s="2" t="s">
        <v>196</v>
      </c>
      <c r="B2140" s="5">
        <v>43695</v>
      </c>
      <c r="C2140" s="5" t="s">
        <v>378</v>
      </c>
      <c r="D2140" s="5" t="s">
        <v>397</v>
      </c>
      <c r="E2140" s="6">
        <v>2</v>
      </c>
      <c r="F2140" s="3">
        <v>44</v>
      </c>
      <c r="G2140" s="3">
        <v>9.32</v>
      </c>
      <c r="H2140" s="8">
        <f t="shared" si="429"/>
        <v>4.66</v>
      </c>
      <c r="I2140" s="3">
        <v>34.68</v>
      </c>
      <c r="J2140" s="4">
        <v>0.79</v>
      </c>
      <c r="K2140" s="2" t="str">
        <f t="shared" si="430"/>
        <v>Sunday</v>
      </c>
      <c r="L2140" s="5">
        <f t="shared" si="431"/>
        <v>43698</v>
      </c>
      <c r="M2140" s="2" t="str">
        <f t="shared" si="432"/>
        <v>Wednesday</v>
      </c>
      <c r="N2140" s="2" t="str">
        <f t="shared" si="433"/>
        <v>Wednesday</v>
      </c>
      <c r="O2140" s="12">
        <f t="shared" si="434"/>
        <v>0</v>
      </c>
      <c r="P2140" s="11" t="str">
        <f t="shared" si="435"/>
        <v>Low Cost per Unit</v>
      </c>
      <c r="Q2140" s="12">
        <f t="shared" si="436"/>
        <v>0</v>
      </c>
      <c r="R2140" s="12">
        <f t="shared" si="437"/>
        <v>1.3199999999999998</v>
      </c>
      <c r="S2140" s="12">
        <f t="shared" si="438"/>
        <v>0</v>
      </c>
      <c r="T2140" s="12">
        <f t="shared" si="439"/>
        <v>0</v>
      </c>
      <c r="U2140" s="12">
        <f t="shared" si="440"/>
        <v>0</v>
      </c>
      <c r="V2140" s="13" t="str">
        <f t="shared" ca="1" si="441"/>
        <v>Greater Than 8 Weeks Old</v>
      </c>
    </row>
    <row r="2141" spans="1:22" x14ac:dyDescent="0.45">
      <c r="A2141" s="2" t="s">
        <v>116</v>
      </c>
      <c r="B2141" s="5">
        <v>43695</v>
      </c>
      <c r="C2141" s="5" t="s">
        <v>378</v>
      </c>
      <c r="D2141" s="5" t="s">
        <v>397</v>
      </c>
      <c r="E2141" s="6">
        <v>4</v>
      </c>
      <c r="F2141" s="3">
        <v>31.96</v>
      </c>
      <c r="G2141" s="3">
        <v>11.12</v>
      </c>
      <c r="H2141" s="8">
        <f t="shared" si="429"/>
        <v>2.78</v>
      </c>
      <c r="I2141" s="3">
        <v>20.84</v>
      </c>
      <c r="J2141" s="4">
        <v>0.65</v>
      </c>
      <c r="K2141" s="2" t="str">
        <f t="shared" si="430"/>
        <v>Sunday</v>
      </c>
      <c r="L2141" s="5">
        <f t="shared" si="431"/>
        <v>43698</v>
      </c>
      <c r="M2141" s="2" t="str">
        <f t="shared" si="432"/>
        <v>Wednesday</v>
      </c>
      <c r="N2141" s="2" t="str">
        <f t="shared" si="433"/>
        <v>Wednesday</v>
      </c>
      <c r="O2141" s="12">
        <f t="shared" si="434"/>
        <v>0</v>
      </c>
      <c r="P2141" s="11" t="str">
        <f t="shared" si="435"/>
        <v>Low Cost per Unit</v>
      </c>
      <c r="Q2141" s="12">
        <f t="shared" si="436"/>
        <v>0</v>
      </c>
      <c r="R2141" s="12">
        <f t="shared" si="437"/>
        <v>0.95879999999999999</v>
      </c>
      <c r="S2141" s="12">
        <f t="shared" si="438"/>
        <v>0</v>
      </c>
      <c r="T2141" s="12">
        <f t="shared" si="439"/>
        <v>0</v>
      </c>
      <c r="U2141" s="12">
        <f t="shared" si="440"/>
        <v>0</v>
      </c>
      <c r="V2141" s="13" t="str">
        <f t="shared" ca="1" si="441"/>
        <v>Greater Than 8 Weeks Old</v>
      </c>
    </row>
    <row r="2142" spans="1:22" x14ac:dyDescent="0.45">
      <c r="A2142" s="2" t="s">
        <v>263</v>
      </c>
      <c r="B2142" s="5">
        <v>43695</v>
      </c>
      <c r="C2142" s="5" t="s">
        <v>383</v>
      </c>
      <c r="D2142" s="5" t="s">
        <v>384</v>
      </c>
      <c r="E2142" s="6">
        <v>2</v>
      </c>
      <c r="F2142" s="3">
        <v>64</v>
      </c>
      <c r="G2142" s="3">
        <v>25.6</v>
      </c>
      <c r="H2142" s="8">
        <f t="shared" si="429"/>
        <v>12.8</v>
      </c>
      <c r="I2142" s="3">
        <v>38.4</v>
      </c>
      <c r="J2142" s="4">
        <v>0.6</v>
      </c>
      <c r="K2142" s="2" t="str">
        <f t="shared" si="430"/>
        <v>Sunday</v>
      </c>
      <c r="L2142" s="5">
        <f t="shared" si="431"/>
        <v>43698</v>
      </c>
      <c r="M2142" s="2" t="str">
        <f t="shared" si="432"/>
        <v>Wednesday</v>
      </c>
      <c r="N2142" s="2" t="str">
        <f t="shared" si="433"/>
        <v>Wednesday</v>
      </c>
      <c r="O2142" s="12">
        <f t="shared" si="434"/>
        <v>0</v>
      </c>
      <c r="P2142" s="11" t="str">
        <f t="shared" si="435"/>
        <v>Low Cost per Unit</v>
      </c>
      <c r="Q2142" s="12">
        <f t="shared" si="436"/>
        <v>0</v>
      </c>
      <c r="R2142" s="12">
        <f t="shared" si="437"/>
        <v>1.92</v>
      </c>
      <c r="S2142" s="12">
        <f t="shared" si="438"/>
        <v>0</v>
      </c>
      <c r="T2142" s="12">
        <f t="shared" si="439"/>
        <v>0</v>
      </c>
      <c r="U2142" s="12">
        <f t="shared" si="440"/>
        <v>0</v>
      </c>
      <c r="V2142" s="13" t="str">
        <f t="shared" ca="1" si="441"/>
        <v>Greater Than 8 Weeks Old</v>
      </c>
    </row>
    <row r="2143" spans="1:22" x14ac:dyDescent="0.45">
      <c r="A2143" s="2" t="s">
        <v>251</v>
      </c>
      <c r="B2143" s="5">
        <v>43695</v>
      </c>
      <c r="C2143" s="5" t="s">
        <v>383</v>
      </c>
      <c r="D2143" s="5" t="s">
        <v>384</v>
      </c>
      <c r="E2143" s="6">
        <v>2</v>
      </c>
      <c r="F2143" s="3">
        <v>38</v>
      </c>
      <c r="G2143" s="3">
        <v>19</v>
      </c>
      <c r="H2143" s="8">
        <f t="shared" si="429"/>
        <v>9.5</v>
      </c>
      <c r="I2143" s="3">
        <v>19</v>
      </c>
      <c r="J2143" s="4">
        <v>0.5</v>
      </c>
      <c r="K2143" s="2" t="str">
        <f t="shared" si="430"/>
        <v>Sunday</v>
      </c>
      <c r="L2143" s="5">
        <f t="shared" si="431"/>
        <v>43698</v>
      </c>
      <c r="M2143" s="2" t="str">
        <f t="shared" si="432"/>
        <v>Wednesday</v>
      </c>
      <c r="N2143" s="2" t="str">
        <f t="shared" si="433"/>
        <v>Wednesday</v>
      </c>
      <c r="O2143" s="12">
        <f t="shared" si="434"/>
        <v>0</v>
      </c>
      <c r="P2143" s="11" t="str">
        <f t="shared" si="435"/>
        <v>Low Cost per Unit</v>
      </c>
      <c r="Q2143" s="12">
        <f t="shared" si="436"/>
        <v>0</v>
      </c>
      <c r="R2143" s="12">
        <f t="shared" si="437"/>
        <v>1.1399999999999999</v>
      </c>
      <c r="S2143" s="12">
        <f t="shared" si="438"/>
        <v>0</v>
      </c>
      <c r="T2143" s="12">
        <f t="shared" si="439"/>
        <v>0</v>
      </c>
      <c r="U2143" s="12">
        <f t="shared" si="440"/>
        <v>0</v>
      </c>
      <c r="V2143" s="13" t="str">
        <f t="shared" ca="1" si="441"/>
        <v>Greater Than 8 Weeks Old</v>
      </c>
    </row>
    <row r="2144" spans="1:22" x14ac:dyDescent="0.45">
      <c r="A2144" s="2" t="s">
        <v>67</v>
      </c>
      <c r="B2144" s="5">
        <v>43695</v>
      </c>
      <c r="C2144" s="5" t="s">
        <v>369</v>
      </c>
      <c r="D2144" s="5" t="s">
        <v>374</v>
      </c>
      <c r="E2144" s="6">
        <v>15</v>
      </c>
      <c r="F2144" s="3">
        <v>329.85</v>
      </c>
      <c r="G2144" s="3">
        <v>164.25</v>
      </c>
      <c r="H2144" s="8">
        <f t="shared" si="429"/>
        <v>10.95</v>
      </c>
      <c r="I2144" s="3">
        <v>165.6</v>
      </c>
      <c r="J2144" s="4">
        <v>0.5</v>
      </c>
      <c r="K2144" s="2" t="str">
        <f t="shared" si="430"/>
        <v>Sunday</v>
      </c>
      <c r="L2144" s="5">
        <f t="shared" si="431"/>
        <v>43698</v>
      </c>
      <c r="M2144" s="2" t="str">
        <f t="shared" si="432"/>
        <v>Wednesday</v>
      </c>
      <c r="N2144" s="2" t="str">
        <f t="shared" si="433"/>
        <v>Wednesday</v>
      </c>
      <c r="O2144" s="12">
        <f t="shared" si="434"/>
        <v>0</v>
      </c>
      <c r="P2144" s="11" t="str">
        <f t="shared" si="435"/>
        <v>Low Cost per Unit</v>
      </c>
      <c r="Q2144" s="12">
        <f t="shared" si="436"/>
        <v>0</v>
      </c>
      <c r="R2144" s="12">
        <f t="shared" si="437"/>
        <v>9.8955000000000002</v>
      </c>
      <c r="S2144" s="12">
        <f t="shared" si="438"/>
        <v>0</v>
      </c>
      <c r="T2144" s="12">
        <f t="shared" si="439"/>
        <v>0</v>
      </c>
      <c r="U2144" s="12">
        <f t="shared" si="440"/>
        <v>0</v>
      </c>
      <c r="V2144" s="13" t="str">
        <f t="shared" ca="1" si="441"/>
        <v>Greater Than 8 Weeks Old</v>
      </c>
    </row>
    <row r="2145" spans="1:22" x14ac:dyDescent="0.45">
      <c r="A2145" s="2" t="s">
        <v>118</v>
      </c>
      <c r="B2145" s="5">
        <v>43695</v>
      </c>
      <c r="C2145" s="5" t="s">
        <v>375</v>
      </c>
      <c r="D2145" s="5" t="s">
        <v>377</v>
      </c>
      <c r="E2145" s="6">
        <v>8</v>
      </c>
      <c r="F2145" s="3">
        <v>87.92</v>
      </c>
      <c r="G2145" s="3">
        <v>54</v>
      </c>
      <c r="H2145" s="8">
        <f t="shared" si="429"/>
        <v>6.75</v>
      </c>
      <c r="I2145" s="3">
        <v>33.92</v>
      </c>
      <c r="J2145" s="4">
        <v>0.39</v>
      </c>
      <c r="K2145" s="2" t="str">
        <f t="shared" si="430"/>
        <v>Sunday</v>
      </c>
      <c r="L2145" s="5">
        <f t="shared" si="431"/>
        <v>43698</v>
      </c>
      <c r="M2145" s="2" t="str">
        <f t="shared" si="432"/>
        <v>Wednesday</v>
      </c>
      <c r="N2145" s="2" t="str">
        <f t="shared" si="433"/>
        <v>Wednesday</v>
      </c>
      <c r="O2145" s="12">
        <f t="shared" si="434"/>
        <v>0</v>
      </c>
      <c r="P2145" s="11" t="str">
        <f t="shared" si="435"/>
        <v>Low Cost per Unit</v>
      </c>
      <c r="Q2145" s="12">
        <f t="shared" si="436"/>
        <v>0</v>
      </c>
      <c r="R2145" s="12">
        <f t="shared" si="437"/>
        <v>2.6375999999999999</v>
      </c>
      <c r="S2145" s="12">
        <f t="shared" si="438"/>
        <v>0</v>
      </c>
      <c r="T2145" s="12">
        <f t="shared" si="439"/>
        <v>0</v>
      </c>
      <c r="U2145" s="12">
        <f t="shared" si="440"/>
        <v>0</v>
      </c>
      <c r="V2145" s="13" t="str">
        <f t="shared" ca="1" si="441"/>
        <v>Greater Than 8 Weeks Old</v>
      </c>
    </row>
    <row r="2146" spans="1:22" x14ac:dyDescent="0.45">
      <c r="A2146" s="2" t="s">
        <v>68</v>
      </c>
      <c r="B2146" s="5">
        <v>43695</v>
      </c>
      <c r="C2146" s="5" t="s">
        <v>375</v>
      </c>
      <c r="D2146" s="5" t="s">
        <v>377</v>
      </c>
      <c r="E2146" s="6">
        <v>15</v>
      </c>
      <c r="F2146" s="3">
        <v>134.85</v>
      </c>
      <c r="G2146" s="3">
        <v>35.549999999999997</v>
      </c>
      <c r="H2146" s="8">
        <f t="shared" si="429"/>
        <v>2.3699999999999997</v>
      </c>
      <c r="I2146" s="3">
        <v>99.3</v>
      </c>
      <c r="J2146" s="4">
        <v>0.74</v>
      </c>
      <c r="K2146" s="2" t="str">
        <f t="shared" si="430"/>
        <v>Sunday</v>
      </c>
      <c r="L2146" s="5">
        <f t="shared" si="431"/>
        <v>43698</v>
      </c>
      <c r="M2146" s="2" t="str">
        <f t="shared" si="432"/>
        <v>Wednesday</v>
      </c>
      <c r="N2146" s="2" t="str">
        <f t="shared" si="433"/>
        <v>Wednesday</v>
      </c>
      <c r="O2146" s="12">
        <f t="shared" si="434"/>
        <v>0</v>
      </c>
      <c r="P2146" s="11" t="str">
        <f t="shared" si="435"/>
        <v>Low Cost per Unit</v>
      </c>
      <c r="Q2146" s="12">
        <f t="shared" si="436"/>
        <v>0</v>
      </c>
      <c r="R2146" s="12">
        <f t="shared" si="437"/>
        <v>4.0454999999999997</v>
      </c>
      <c r="S2146" s="12">
        <f t="shared" si="438"/>
        <v>0</v>
      </c>
      <c r="T2146" s="12">
        <f t="shared" si="439"/>
        <v>0</v>
      </c>
      <c r="U2146" s="12">
        <f t="shared" si="440"/>
        <v>0</v>
      </c>
      <c r="V2146" s="13" t="str">
        <f t="shared" ca="1" si="441"/>
        <v>Greater Than 8 Weeks Old</v>
      </c>
    </row>
    <row r="2147" spans="1:22" x14ac:dyDescent="0.45">
      <c r="A2147" s="2" t="s">
        <v>69</v>
      </c>
      <c r="B2147" s="5">
        <v>43695</v>
      </c>
      <c r="C2147" s="5" t="s">
        <v>375</v>
      </c>
      <c r="D2147" s="5" t="s">
        <v>377</v>
      </c>
      <c r="E2147" s="6">
        <v>23</v>
      </c>
      <c r="F2147" s="3">
        <v>229.77</v>
      </c>
      <c r="G2147" s="3">
        <v>138</v>
      </c>
      <c r="H2147" s="8">
        <f t="shared" si="429"/>
        <v>6</v>
      </c>
      <c r="I2147" s="3">
        <v>91.77</v>
      </c>
      <c r="J2147" s="4">
        <v>0.4</v>
      </c>
      <c r="K2147" s="2" t="str">
        <f t="shared" si="430"/>
        <v>Sunday</v>
      </c>
      <c r="L2147" s="5">
        <f t="shared" si="431"/>
        <v>43698</v>
      </c>
      <c r="M2147" s="2" t="str">
        <f t="shared" si="432"/>
        <v>Wednesday</v>
      </c>
      <c r="N2147" s="2" t="str">
        <f t="shared" si="433"/>
        <v>Wednesday</v>
      </c>
      <c r="O2147" s="12">
        <f t="shared" si="434"/>
        <v>0</v>
      </c>
      <c r="P2147" s="11" t="str">
        <f t="shared" si="435"/>
        <v>Low Cost per Unit</v>
      </c>
      <c r="Q2147" s="12">
        <f t="shared" si="436"/>
        <v>0</v>
      </c>
      <c r="R2147" s="12">
        <f t="shared" si="437"/>
        <v>6.8931000000000004</v>
      </c>
      <c r="S2147" s="12">
        <f t="shared" si="438"/>
        <v>0</v>
      </c>
      <c r="T2147" s="12">
        <f t="shared" si="439"/>
        <v>0</v>
      </c>
      <c r="U2147" s="12">
        <f t="shared" si="440"/>
        <v>0</v>
      </c>
      <c r="V2147" s="13" t="str">
        <f t="shared" ca="1" si="441"/>
        <v>Greater Than 8 Weeks Old</v>
      </c>
    </row>
    <row r="2148" spans="1:22" x14ac:dyDescent="0.45">
      <c r="A2148" s="2" t="s">
        <v>167</v>
      </c>
      <c r="B2148" s="5">
        <v>43695</v>
      </c>
      <c r="C2148" s="5" t="s">
        <v>378</v>
      </c>
      <c r="D2148" s="5" t="s">
        <v>379</v>
      </c>
      <c r="E2148" s="6">
        <v>2</v>
      </c>
      <c r="F2148" s="3">
        <v>50</v>
      </c>
      <c r="G2148" s="3">
        <v>14.88</v>
      </c>
      <c r="H2148" s="8">
        <f t="shared" si="429"/>
        <v>7.44</v>
      </c>
      <c r="I2148" s="3">
        <v>35.119999999999997</v>
      </c>
      <c r="J2148" s="4">
        <v>0.7</v>
      </c>
      <c r="K2148" s="2" t="str">
        <f t="shared" si="430"/>
        <v>Sunday</v>
      </c>
      <c r="L2148" s="5">
        <f t="shared" si="431"/>
        <v>43698</v>
      </c>
      <c r="M2148" s="2" t="str">
        <f t="shared" si="432"/>
        <v>Wednesday</v>
      </c>
      <c r="N2148" s="2" t="str">
        <f t="shared" si="433"/>
        <v>Wednesday</v>
      </c>
      <c r="O2148" s="12">
        <f t="shared" si="434"/>
        <v>0</v>
      </c>
      <c r="P2148" s="11" t="str">
        <f t="shared" si="435"/>
        <v>Low Cost per Unit</v>
      </c>
      <c r="Q2148" s="12">
        <f t="shared" si="436"/>
        <v>0</v>
      </c>
      <c r="R2148" s="12">
        <f t="shared" si="437"/>
        <v>1.5</v>
      </c>
      <c r="S2148" s="12">
        <f t="shared" si="438"/>
        <v>0</v>
      </c>
      <c r="T2148" s="12">
        <f t="shared" si="439"/>
        <v>0</v>
      </c>
      <c r="U2148" s="12">
        <f t="shared" si="440"/>
        <v>0</v>
      </c>
      <c r="V2148" s="13" t="str">
        <f t="shared" ca="1" si="441"/>
        <v>Greater Than 8 Weeks Old</v>
      </c>
    </row>
    <row r="2149" spans="1:22" x14ac:dyDescent="0.45">
      <c r="A2149" s="2" t="s">
        <v>253</v>
      </c>
      <c r="B2149" s="5">
        <v>43695</v>
      </c>
      <c r="C2149" s="5" t="s">
        <v>378</v>
      </c>
      <c r="D2149" s="5" t="s">
        <v>379</v>
      </c>
      <c r="E2149" s="6">
        <v>1</v>
      </c>
      <c r="F2149" s="3">
        <v>36</v>
      </c>
      <c r="G2149" s="3">
        <v>16.579999999999998</v>
      </c>
      <c r="H2149" s="8">
        <f t="shared" si="429"/>
        <v>16.579999999999998</v>
      </c>
      <c r="I2149" s="3">
        <v>19.420000000000002</v>
      </c>
      <c r="J2149" s="4">
        <v>0.54</v>
      </c>
      <c r="K2149" s="2" t="str">
        <f t="shared" si="430"/>
        <v>Sunday</v>
      </c>
      <c r="L2149" s="5">
        <f t="shared" si="431"/>
        <v>43698</v>
      </c>
      <c r="M2149" s="2" t="str">
        <f t="shared" si="432"/>
        <v>Wednesday</v>
      </c>
      <c r="N2149" s="2" t="str">
        <f t="shared" si="433"/>
        <v>Wednesday</v>
      </c>
      <c r="O2149" s="12">
        <f t="shared" si="434"/>
        <v>0</v>
      </c>
      <c r="P2149" s="11" t="str">
        <f t="shared" si="435"/>
        <v>Low Cost per Unit</v>
      </c>
      <c r="Q2149" s="12">
        <f t="shared" si="436"/>
        <v>0</v>
      </c>
      <c r="R2149" s="12">
        <f t="shared" si="437"/>
        <v>0</v>
      </c>
      <c r="S2149" s="12">
        <f t="shared" si="438"/>
        <v>0</v>
      </c>
      <c r="T2149" s="12">
        <f t="shared" si="439"/>
        <v>0</v>
      </c>
      <c r="U2149" s="12">
        <f t="shared" si="440"/>
        <v>0</v>
      </c>
      <c r="V2149" s="13" t="str">
        <f t="shared" ca="1" si="441"/>
        <v>Greater Than 8 Weeks Old</v>
      </c>
    </row>
    <row r="2150" spans="1:22" x14ac:dyDescent="0.45">
      <c r="A2150" s="2" t="s">
        <v>226</v>
      </c>
      <c r="B2150" s="5">
        <v>43695</v>
      </c>
      <c r="C2150" s="5" t="s">
        <v>378</v>
      </c>
      <c r="D2150" s="5" t="s">
        <v>379</v>
      </c>
      <c r="E2150" s="6">
        <v>3</v>
      </c>
      <c r="F2150" s="3">
        <v>75</v>
      </c>
      <c r="G2150" s="3">
        <v>34.44</v>
      </c>
      <c r="H2150" s="8">
        <f t="shared" si="429"/>
        <v>11.479999999999999</v>
      </c>
      <c r="I2150" s="3">
        <v>40.56</v>
      </c>
      <c r="J2150" s="4">
        <v>0.54</v>
      </c>
      <c r="K2150" s="2" t="str">
        <f t="shared" si="430"/>
        <v>Sunday</v>
      </c>
      <c r="L2150" s="5">
        <f t="shared" si="431"/>
        <v>43698</v>
      </c>
      <c r="M2150" s="2" t="str">
        <f t="shared" si="432"/>
        <v>Wednesday</v>
      </c>
      <c r="N2150" s="2" t="str">
        <f t="shared" si="433"/>
        <v>Wednesday</v>
      </c>
      <c r="O2150" s="12">
        <f t="shared" si="434"/>
        <v>0</v>
      </c>
      <c r="P2150" s="11" t="str">
        <f t="shared" si="435"/>
        <v>Low Cost per Unit</v>
      </c>
      <c r="Q2150" s="12">
        <f t="shared" si="436"/>
        <v>0</v>
      </c>
      <c r="R2150" s="12">
        <f t="shared" si="437"/>
        <v>2.25</v>
      </c>
      <c r="S2150" s="12">
        <f t="shared" si="438"/>
        <v>0</v>
      </c>
      <c r="T2150" s="12">
        <f t="shared" si="439"/>
        <v>0</v>
      </c>
      <c r="U2150" s="12">
        <f t="shared" si="440"/>
        <v>0</v>
      </c>
      <c r="V2150" s="13" t="str">
        <f t="shared" ca="1" si="441"/>
        <v>Greater Than 8 Weeks Old</v>
      </c>
    </row>
    <row r="2151" spans="1:22" x14ac:dyDescent="0.45">
      <c r="A2151" s="2" t="s">
        <v>227</v>
      </c>
      <c r="B2151" s="5">
        <v>43695</v>
      </c>
      <c r="C2151" s="5" t="s">
        <v>378</v>
      </c>
      <c r="D2151" s="5" t="s">
        <v>379</v>
      </c>
      <c r="E2151" s="6">
        <v>3</v>
      </c>
      <c r="F2151" s="3">
        <v>75</v>
      </c>
      <c r="G2151" s="3">
        <v>34.44</v>
      </c>
      <c r="H2151" s="8">
        <f t="shared" si="429"/>
        <v>11.479999999999999</v>
      </c>
      <c r="I2151" s="3">
        <v>40.56</v>
      </c>
      <c r="J2151" s="4">
        <v>0.54</v>
      </c>
      <c r="K2151" s="2" t="str">
        <f t="shared" si="430"/>
        <v>Sunday</v>
      </c>
      <c r="L2151" s="5">
        <f t="shared" si="431"/>
        <v>43698</v>
      </c>
      <c r="M2151" s="2" t="str">
        <f t="shared" si="432"/>
        <v>Wednesday</v>
      </c>
      <c r="N2151" s="2" t="str">
        <f t="shared" si="433"/>
        <v>Wednesday</v>
      </c>
      <c r="O2151" s="12">
        <f t="shared" si="434"/>
        <v>0</v>
      </c>
      <c r="P2151" s="11" t="str">
        <f t="shared" si="435"/>
        <v>Low Cost per Unit</v>
      </c>
      <c r="Q2151" s="12">
        <f t="shared" si="436"/>
        <v>0</v>
      </c>
      <c r="R2151" s="12">
        <f t="shared" si="437"/>
        <v>2.25</v>
      </c>
      <c r="S2151" s="12">
        <f t="shared" si="438"/>
        <v>0</v>
      </c>
      <c r="T2151" s="12">
        <f t="shared" si="439"/>
        <v>0</v>
      </c>
      <c r="U2151" s="12">
        <f t="shared" si="440"/>
        <v>0</v>
      </c>
      <c r="V2151" s="13" t="str">
        <f t="shared" ca="1" si="441"/>
        <v>Greater Than 8 Weeks Old</v>
      </c>
    </row>
    <row r="2152" spans="1:22" x14ac:dyDescent="0.45">
      <c r="A2152" s="2" t="s">
        <v>228</v>
      </c>
      <c r="B2152" s="5">
        <v>43695</v>
      </c>
      <c r="C2152" s="5" t="s">
        <v>378</v>
      </c>
      <c r="D2152" s="5" t="s">
        <v>379</v>
      </c>
      <c r="E2152" s="6">
        <v>1</v>
      </c>
      <c r="F2152" s="3">
        <v>25</v>
      </c>
      <c r="G2152" s="3">
        <v>11.48</v>
      </c>
      <c r="H2152" s="8">
        <f t="shared" si="429"/>
        <v>11.48</v>
      </c>
      <c r="I2152" s="3">
        <v>13.52</v>
      </c>
      <c r="J2152" s="4">
        <v>0.54</v>
      </c>
      <c r="K2152" s="2" t="str">
        <f t="shared" si="430"/>
        <v>Sunday</v>
      </c>
      <c r="L2152" s="5">
        <f t="shared" si="431"/>
        <v>43698</v>
      </c>
      <c r="M2152" s="2" t="str">
        <f t="shared" si="432"/>
        <v>Wednesday</v>
      </c>
      <c r="N2152" s="2" t="str">
        <f t="shared" si="433"/>
        <v>Wednesday</v>
      </c>
      <c r="O2152" s="12">
        <f t="shared" si="434"/>
        <v>0</v>
      </c>
      <c r="P2152" s="11" t="str">
        <f t="shared" si="435"/>
        <v>Low Cost per Unit</v>
      </c>
      <c r="Q2152" s="12">
        <f t="shared" si="436"/>
        <v>0</v>
      </c>
      <c r="R2152" s="12">
        <f t="shared" si="437"/>
        <v>0</v>
      </c>
      <c r="S2152" s="12">
        <f t="shared" si="438"/>
        <v>0</v>
      </c>
      <c r="T2152" s="12">
        <f t="shared" si="439"/>
        <v>0</v>
      </c>
      <c r="U2152" s="12">
        <f t="shared" si="440"/>
        <v>0</v>
      </c>
      <c r="V2152" s="13" t="str">
        <f t="shared" ca="1" si="441"/>
        <v>Greater Than 8 Weeks Old</v>
      </c>
    </row>
    <row r="2153" spans="1:22" x14ac:dyDescent="0.45">
      <c r="A2153" s="2" t="s">
        <v>254</v>
      </c>
      <c r="B2153" s="5">
        <v>43695</v>
      </c>
      <c r="C2153" s="5" t="s">
        <v>383</v>
      </c>
      <c r="D2153" s="5" t="s">
        <v>384</v>
      </c>
      <c r="E2153" s="6">
        <v>2</v>
      </c>
      <c r="F2153" s="3">
        <v>58</v>
      </c>
      <c r="G2153" s="3">
        <v>25</v>
      </c>
      <c r="H2153" s="8">
        <f t="shared" si="429"/>
        <v>12.5</v>
      </c>
      <c r="I2153" s="3">
        <v>33</v>
      </c>
      <c r="J2153" s="4">
        <v>0.56999999999999995</v>
      </c>
      <c r="K2153" s="2" t="str">
        <f t="shared" si="430"/>
        <v>Sunday</v>
      </c>
      <c r="L2153" s="5">
        <f t="shared" si="431"/>
        <v>43698</v>
      </c>
      <c r="M2153" s="2" t="str">
        <f t="shared" si="432"/>
        <v>Wednesday</v>
      </c>
      <c r="N2153" s="2" t="str">
        <f t="shared" si="433"/>
        <v>Wednesday</v>
      </c>
      <c r="O2153" s="12">
        <f t="shared" si="434"/>
        <v>0</v>
      </c>
      <c r="P2153" s="11" t="str">
        <f t="shared" si="435"/>
        <v>Low Cost per Unit</v>
      </c>
      <c r="Q2153" s="12">
        <f t="shared" si="436"/>
        <v>0</v>
      </c>
      <c r="R2153" s="12">
        <f t="shared" si="437"/>
        <v>1.74</v>
      </c>
      <c r="S2153" s="12">
        <f t="shared" si="438"/>
        <v>0</v>
      </c>
      <c r="T2153" s="12">
        <f t="shared" si="439"/>
        <v>0</v>
      </c>
      <c r="U2153" s="12">
        <f t="shared" si="440"/>
        <v>0</v>
      </c>
      <c r="V2153" s="13" t="str">
        <f t="shared" ca="1" si="441"/>
        <v>Greater Than 8 Weeks Old</v>
      </c>
    </row>
    <row r="2154" spans="1:22" x14ac:dyDescent="0.45">
      <c r="A2154" s="2" t="s">
        <v>255</v>
      </c>
      <c r="B2154" s="5">
        <v>43695</v>
      </c>
      <c r="C2154" s="5" t="s">
        <v>375</v>
      </c>
      <c r="D2154" s="5" t="s">
        <v>377</v>
      </c>
      <c r="E2154" s="6">
        <v>1</v>
      </c>
      <c r="F2154" s="3">
        <v>20</v>
      </c>
      <c r="G2154" s="3">
        <v>7.12</v>
      </c>
      <c r="H2154" s="8">
        <f t="shared" si="429"/>
        <v>7.12</v>
      </c>
      <c r="I2154" s="3">
        <v>12.88</v>
      </c>
      <c r="J2154" s="4">
        <v>0.64</v>
      </c>
      <c r="K2154" s="2" t="str">
        <f t="shared" si="430"/>
        <v>Sunday</v>
      </c>
      <c r="L2154" s="5">
        <f t="shared" si="431"/>
        <v>43698</v>
      </c>
      <c r="M2154" s="2" t="str">
        <f t="shared" si="432"/>
        <v>Wednesday</v>
      </c>
      <c r="N2154" s="2" t="str">
        <f t="shared" si="433"/>
        <v>Wednesday</v>
      </c>
      <c r="O2154" s="12">
        <f t="shared" si="434"/>
        <v>0</v>
      </c>
      <c r="P2154" s="11" t="str">
        <f t="shared" si="435"/>
        <v>Low Cost per Unit</v>
      </c>
      <c r="Q2154" s="12">
        <f t="shared" si="436"/>
        <v>0</v>
      </c>
      <c r="R2154" s="12">
        <f t="shared" si="437"/>
        <v>0</v>
      </c>
      <c r="S2154" s="12">
        <f t="shared" si="438"/>
        <v>0</v>
      </c>
      <c r="T2154" s="12">
        <f t="shared" si="439"/>
        <v>0</v>
      </c>
      <c r="U2154" s="12">
        <f t="shared" si="440"/>
        <v>0</v>
      </c>
      <c r="V2154" s="13" t="str">
        <f t="shared" ca="1" si="441"/>
        <v>Greater Than 8 Weeks Old</v>
      </c>
    </row>
    <row r="2155" spans="1:22" x14ac:dyDescent="0.45">
      <c r="A2155" s="2" t="s">
        <v>229</v>
      </c>
      <c r="B2155" s="5">
        <v>43695</v>
      </c>
      <c r="C2155" s="5" t="s">
        <v>375</v>
      </c>
      <c r="D2155" s="5" t="s">
        <v>377</v>
      </c>
      <c r="E2155" s="6">
        <v>2</v>
      </c>
      <c r="F2155" s="3">
        <v>40</v>
      </c>
      <c r="G2155" s="3">
        <v>14.24</v>
      </c>
      <c r="H2155" s="8">
        <f t="shared" si="429"/>
        <v>7.12</v>
      </c>
      <c r="I2155" s="3">
        <v>25.76</v>
      </c>
      <c r="J2155" s="4">
        <v>0.64</v>
      </c>
      <c r="K2155" s="2" t="str">
        <f t="shared" si="430"/>
        <v>Sunday</v>
      </c>
      <c r="L2155" s="5">
        <f t="shared" si="431"/>
        <v>43698</v>
      </c>
      <c r="M2155" s="2" t="str">
        <f t="shared" si="432"/>
        <v>Wednesday</v>
      </c>
      <c r="N2155" s="2" t="str">
        <f t="shared" si="433"/>
        <v>Wednesday</v>
      </c>
      <c r="O2155" s="12">
        <f t="shared" si="434"/>
        <v>0</v>
      </c>
      <c r="P2155" s="11" t="str">
        <f t="shared" si="435"/>
        <v>Low Cost per Unit</v>
      </c>
      <c r="Q2155" s="12">
        <f t="shared" si="436"/>
        <v>0</v>
      </c>
      <c r="R2155" s="12">
        <f t="shared" si="437"/>
        <v>1.2</v>
      </c>
      <c r="S2155" s="12">
        <f t="shared" si="438"/>
        <v>0</v>
      </c>
      <c r="T2155" s="12">
        <f t="shared" si="439"/>
        <v>0</v>
      </c>
      <c r="U2155" s="12">
        <f t="shared" si="440"/>
        <v>0</v>
      </c>
      <c r="V2155" s="13" t="str">
        <f t="shared" ca="1" si="441"/>
        <v>Greater Than 8 Weeks Old</v>
      </c>
    </row>
    <row r="2156" spans="1:22" x14ac:dyDescent="0.45">
      <c r="A2156" s="2" t="s">
        <v>230</v>
      </c>
      <c r="B2156" s="5">
        <v>43695</v>
      </c>
      <c r="C2156" s="5" t="s">
        <v>383</v>
      </c>
      <c r="D2156" s="5" t="s">
        <v>384</v>
      </c>
      <c r="E2156" s="6">
        <v>1</v>
      </c>
      <c r="F2156" s="3">
        <v>19</v>
      </c>
      <c r="G2156" s="3">
        <v>6</v>
      </c>
      <c r="H2156" s="8">
        <f t="shared" si="429"/>
        <v>6</v>
      </c>
      <c r="I2156" s="3">
        <v>13</v>
      </c>
      <c r="J2156" s="4">
        <v>0.68</v>
      </c>
      <c r="K2156" s="2" t="str">
        <f t="shared" si="430"/>
        <v>Sunday</v>
      </c>
      <c r="L2156" s="5">
        <f t="shared" si="431"/>
        <v>43698</v>
      </c>
      <c r="M2156" s="2" t="str">
        <f t="shared" si="432"/>
        <v>Wednesday</v>
      </c>
      <c r="N2156" s="2" t="str">
        <f t="shared" si="433"/>
        <v>Wednesday</v>
      </c>
      <c r="O2156" s="12">
        <f t="shared" si="434"/>
        <v>0</v>
      </c>
      <c r="P2156" s="11" t="str">
        <f t="shared" si="435"/>
        <v>Low Cost per Unit</v>
      </c>
      <c r="Q2156" s="12">
        <f t="shared" si="436"/>
        <v>0</v>
      </c>
      <c r="R2156" s="12">
        <f t="shared" si="437"/>
        <v>0</v>
      </c>
      <c r="S2156" s="12">
        <f t="shared" si="438"/>
        <v>0</v>
      </c>
      <c r="T2156" s="12">
        <f t="shared" si="439"/>
        <v>0</v>
      </c>
      <c r="U2156" s="12">
        <f t="shared" si="440"/>
        <v>0</v>
      </c>
      <c r="V2156" s="13" t="str">
        <f t="shared" ca="1" si="441"/>
        <v>Greater Than 8 Weeks Old</v>
      </c>
    </row>
    <row r="2157" spans="1:22" x14ac:dyDescent="0.45">
      <c r="A2157" s="2" t="s">
        <v>153</v>
      </c>
      <c r="B2157" s="5">
        <v>43695</v>
      </c>
      <c r="C2157" s="5" t="s">
        <v>383</v>
      </c>
      <c r="D2157" s="5" t="s">
        <v>398</v>
      </c>
      <c r="E2157" s="6">
        <v>3</v>
      </c>
      <c r="F2157" s="3">
        <v>78</v>
      </c>
      <c r="G2157" s="3">
        <v>26.64</v>
      </c>
      <c r="H2157" s="8">
        <f t="shared" si="429"/>
        <v>8.8800000000000008</v>
      </c>
      <c r="I2157" s="3">
        <v>51.36</v>
      </c>
      <c r="J2157" s="4">
        <v>0.66</v>
      </c>
      <c r="K2157" s="2" t="str">
        <f t="shared" si="430"/>
        <v>Sunday</v>
      </c>
      <c r="L2157" s="5">
        <f t="shared" si="431"/>
        <v>43698</v>
      </c>
      <c r="M2157" s="2" t="str">
        <f t="shared" si="432"/>
        <v>Wednesday</v>
      </c>
      <c r="N2157" s="2" t="str">
        <f t="shared" si="433"/>
        <v>Wednesday</v>
      </c>
      <c r="O2157" s="12">
        <f t="shared" si="434"/>
        <v>0</v>
      </c>
      <c r="P2157" s="11" t="str">
        <f t="shared" si="435"/>
        <v>Low Cost per Unit</v>
      </c>
      <c r="Q2157" s="12">
        <f t="shared" si="436"/>
        <v>0</v>
      </c>
      <c r="R2157" s="12">
        <f t="shared" si="437"/>
        <v>2.34</v>
      </c>
      <c r="S2157" s="12">
        <f t="shared" si="438"/>
        <v>0</v>
      </c>
      <c r="T2157" s="12">
        <f t="shared" si="439"/>
        <v>0</v>
      </c>
      <c r="U2157" s="12">
        <f t="shared" si="440"/>
        <v>0</v>
      </c>
      <c r="V2157" s="13" t="str">
        <f t="shared" ca="1" si="441"/>
        <v>Greater Than 8 Weeks Old</v>
      </c>
    </row>
    <row r="2158" spans="1:22" x14ac:dyDescent="0.45">
      <c r="A2158" s="2" t="s">
        <v>308</v>
      </c>
      <c r="B2158" s="5">
        <v>43695</v>
      </c>
      <c r="C2158" s="5" t="s">
        <v>369</v>
      </c>
      <c r="D2158" s="5" t="s">
        <v>389</v>
      </c>
      <c r="E2158" s="6">
        <v>5</v>
      </c>
      <c r="F2158" s="3">
        <v>99.95</v>
      </c>
      <c r="G2158" s="3">
        <v>77.5</v>
      </c>
      <c r="H2158" s="8">
        <f t="shared" si="429"/>
        <v>15.5</v>
      </c>
      <c r="I2158" s="3">
        <v>22.45</v>
      </c>
      <c r="J2158" s="4">
        <v>0.22</v>
      </c>
      <c r="K2158" s="2" t="str">
        <f t="shared" si="430"/>
        <v>Sunday</v>
      </c>
      <c r="L2158" s="5">
        <f t="shared" si="431"/>
        <v>43698</v>
      </c>
      <c r="M2158" s="2" t="str">
        <f t="shared" si="432"/>
        <v>Wednesday</v>
      </c>
      <c r="N2158" s="2" t="str">
        <f t="shared" si="433"/>
        <v>Wednesday</v>
      </c>
      <c r="O2158" s="12">
        <f t="shared" si="434"/>
        <v>0</v>
      </c>
      <c r="P2158" s="11" t="str">
        <f t="shared" si="435"/>
        <v>Low Cost per Unit</v>
      </c>
      <c r="Q2158" s="12">
        <f t="shared" si="436"/>
        <v>0</v>
      </c>
      <c r="R2158" s="12">
        <f t="shared" si="437"/>
        <v>2.9984999999999999</v>
      </c>
      <c r="S2158" s="12">
        <f t="shared" si="438"/>
        <v>0</v>
      </c>
      <c r="T2158" s="12">
        <f t="shared" si="439"/>
        <v>0</v>
      </c>
      <c r="U2158" s="12">
        <f t="shared" si="440"/>
        <v>0</v>
      </c>
      <c r="V2158" s="13" t="str">
        <f t="shared" ca="1" si="441"/>
        <v>Greater Than 8 Weeks Old</v>
      </c>
    </row>
    <row r="2159" spans="1:22" x14ac:dyDescent="0.45">
      <c r="A2159" s="2" t="s">
        <v>154</v>
      </c>
      <c r="B2159" s="5">
        <v>43695</v>
      </c>
      <c r="C2159" s="5" t="s">
        <v>369</v>
      </c>
      <c r="D2159" s="5" t="s">
        <v>372</v>
      </c>
      <c r="E2159" s="6">
        <v>1</v>
      </c>
      <c r="F2159" s="3">
        <v>39</v>
      </c>
      <c r="G2159" s="3">
        <v>14.25</v>
      </c>
      <c r="H2159" s="8">
        <f t="shared" si="429"/>
        <v>14.25</v>
      </c>
      <c r="I2159" s="3">
        <v>24.75</v>
      </c>
      <c r="J2159" s="4">
        <v>0.63</v>
      </c>
      <c r="K2159" s="2" t="str">
        <f t="shared" si="430"/>
        <v>Sunday</v>
      </c>
      <c r="L2159" s="5">
        <f t="shared" si="431"/>
        <v>43698</v>
      </c>
      <c r="M2159" s="2" t="str">
        <f t="shared" si="432"/>
        <v>Wednesday</v>
      </c>
      <c r="N2159" s="2" t="str">
        <f t="shared" si="433"/>
        <v>Wednesday</v>
      </c>
      <c r="O2159" s="12">
        <f t="shared" si="434"/>
        <v>0</v>
      </c>
      <c r="P2159" s="11" t="str">
        <f t="shared" si="435"/>
        <v>Low Cost per Unit</v>
      </c>
      <c r="Q2159" s="12">
        <f t="shared" si="436"/>
        <v>0</v>
      </c>
      <c r="R2159" s="12">
        <f t="shared" si="437"/>
        <v>0</v>
      </c>
      <c r="S2159" s="12">
        <f t="shared" si="438"/>
        <v>0</v>
      </c>
      <c r="T2159" s="12">
        <f t="shared" si="439"/>
        <v>0</v>
      </c>
      <c r="U2159" s="12">
        <f t="shared" si="440"/>
        <v>0</v>
      </c>
      <c r="V2159" s="13" t="str">
        <f t="shared" ca="1" si="441"/>
        <v>Greater Than 8 Weeks Old</v>
      </c>
    </row>
    <row r="2160" spans="1:22" x14ac:dyDescent="0.45">
      <c r="A2160" s="2" t="s">
        <v>284</v>
      </c>
      <c r="B2160" s="5">
        <v>43695</v>
      </c>
      <c r="C2160" s="5" t="s">
        <v>369</v>
      </c>
      <c r="D2160" s="5" t="s">
        <v>372</v>
      </c>
      <c r="E2160" s="6">
        <v>3</v>
      </c>
      <c r="F2160" s="3">
        <v>32.97</v>
      </c>
      <c r="G2160" s="3">
        <v>15.75</v>
      </c>
      <c r="H2160" s="8">
        <f t="shared" si="429"/>
        <v>5.25</v>
      </c>
      <c r="I2160" s="3">
        <v>17.22</v>
      </c>
      <c r="J2160" s="4">
        <v>0.52</v>
      </c>
      <c r="K2160" s="2" t="str">
        <f t="shared" si="430"/>
        <v>Sunday</v>
      </c>
      <c r="L2160" s="5">
        <f t="shared" si="431"/>
        <v>43698</v>
      </c>
      <c r="M2160" s="2" t="str">
        <f t="shared" si="432"/>
        <v>Wednesday</v>
      </c>
      <c r="N2160" s="2" t="str">
        <f t="shared" si="433"/>
        <v>Wednesday</v>
      </c>
      <c r="O2160" s="12">
        <f t="shared" si="434"/>
        <v>0</v>
      </c>
      <c r="P2160" s="11" t="str">
        <f t="shared" si="435"/>
        <v>Low Cost per Unit</v>
      </c>
      <c r="Q2160" s="12">
        <f t="shared" si="436"/>
        <v>0</v>
      </c>
      <c r="R2160" s="12">
        <f t="shared" si="437"/>
        <v>0.98909999999999998</v>
      </c>
      <c r="S2160" s="12">
        <f t="shared" si="438"/>
        <v>0</v>
      </c>
      <c r="T2160" s="12">
        <f t="shared" si="439"/>
        <v>0</v>
      </c>
      <c r="U2160" s="12">
        <f t="shared" si="440"/>
        <v>0</v>
      </c>
      <c r="V2160" s="13" t="str">
        <f t="shared" ca="1" si="441"/>
        <v>Greater Than 8 Weeks Old</v>
      </c>
    </row>
    <row r="2161" spans="1:22" x14ac:dyDescent="0.45">
      <c r="A2161" s="2" t="s">
        <v>180</v>
      </c>
      <c r="B2161" s="5">
        <v>43695</v>
      </c>
      <c r="C2161" s="5" t="s">
        <v>369</v>
      </c>
      <c r="D2161" s="5" t="s">
        <v>372</v>
      </c>
      <c r="E2161" s="6">
        <v>2</v>
      </c>
      <c r="F2161" s="3">
        <v>21.98</v>
      </c>
      <c r="G2161" s="3">
        <v>11.52</v>
      </c>
      <c r="H2161" s="8">
        <f t="shared" si="429"/>
        <v>5.76</v>
      </c>
      <c r="I2161" s="3">
        <v>10.46</v>
      </c>
      <c r="J2161" s="4">
        <v>0.48</v>
      </c>
      <c r="K2161" s="2" t="str">
        <f t="shared" si="430"/>
        <v>Sunday</v>
      </c>
      <c r="L2161" s="5">
        <f t="shared" si="431"/>
        <v>43698</v>
      </c>
      <c r="M2161" s="2" t="str">
        <f t="shared" si="432"/>
        <v>Wednesday</v>
      </c>
      <c r="N2161" s="2" t="str">
        <f t="shared" si="433"/>
        <v>Wednesday</v>
      </c>
      <c r="O2161" s="12">
        <f t="shared" si="434"/>
        <v>0</v>
      </c>
      <c r="P2161" s="11" t="str">
        <f t="shared" si="435"/>
        <v>Low Cost per Unit</v>
      </c>
      <c r="Q2161" s="12">
        <f t="shared" si="436"/>
        <v>0</v>
      </c>
      <c r="R2161" s="12">
        <f t="shared" si="437"/>
        <v>0.65939999999999999</v>
      </c>
      <c r="S2161" s="12">
        <f t="shared" si="438"/>
        <v>0</v>
      </c>
      <c r="T2161" s="12">
        <f t="shared" si="439"/>
        <v>0</v>
      </c>
      <c r="U2161" s="12">
        <f t="shared" si="440"/>
        <v>0</v>
      </c>
      <c r="V2161" s="13" t="str">
        <f t="shared" ca="1" si="441"/>
        <v>Greater Than 8 Weeks Old</v>
      </c>
    </row>
    <row r="2162" spans="1:22" x14ac:dyDescent="0.45">
      <c r="A2162" s="2" t="s">
        <v>181</v>
      </c>
      <c r="B2162" s="5">
        <v>43695</v>
      </c>
      <c r="C2162" s="5" t="s">
        <v>369</v>
      </c>
      <c r="D2162" s="5" t="s">
        <v>372</v>
      </c>
      <c r="E2162" s="6">
        <v>2</v>
      </c>
      <c r="F2162" s="3">
        <v>60</v>
      </c>
      <c r="G2162" s="3">
        <v>15.6</v>
      </c>
      <c r="H2162" s="8">
        <f t="shared" si="429"/>
        <v>7.8</v>
      </c>
      <c r="I2162" s="3">
        <v>44.4</v>
      </c>
      <c r="J2162" s="4">
        <v>0.74</v>
      </c>
      <c r="K2162" s="2" t="str">
        <f t="shared" si="430"/>
        <v>Sunday</v>
      </c>
      <c r="L2162" s="5">
        <f t="shared" si="431"/>
        <v>43698</v>
      </c>
      <c r="M2162" s="2" t="str">
        <f t="shared" si="432"/>
        <v>Wednesday</v>
      </c>
      <c r="N2162" s="2" t="str">
        <f t="shared" si="433"/>
        <v>Wednesday</v>
      </c>
      <c r="O2162" s="12">
        <f t="shared" si="434"/>
        <v>0</v>
      </c>
      <c r="P2162" s="11" t="str">
        <f t="shared" si="435"/>
        <v>Low Cost per Unit</v>
      </c>
      <c r="Q2162" s="12">
        <f t="shared" si="436"/>
        <v>0</v>
      </c>
      <c r="R2162" s="12">
        <f t="shared" si="437"/>
        <v>1.7999999999999998</v>
      </c>
      <c r="S2162" s="12">
        <f t="shared" si="438"/>
        <v>0</v>
      </c>
      <c r="T2162" s="12">
        <f t="shared" si="439"/>
        <v>0</v>
      </c>
      <c r="U2162" s="12">
        <f t="shared" si="440"/>
        <v>0</v>
      </c>
      <c r="V2162" s="13" t="str">
        <f t="shared" ca="1" si="441"/>
        <v>Greater Than 8 Weeks Old</v>
      </c>
    </row>
    <row r="2163" spans="1:22" x14ac:dyDescent="0.45">
      <c r="A2163" s="2" t="s">
        <v>199</v>
      </c>
      <c r="B2163" s="5">
        <v>43695</v>
      </c>
      <c r="C2163" s="5" t="s">
        <v>369</v>
      </c>
      <c r="D2163" s="5" t="s">
        <v>372</v>
      </c>
      <c r="E2163" s="6">
        <v>1</v>
      </c>
      <c r="F2163" s="3">
        <v>19</v>
      </c>
      <c r="G2163" s="3">
        <v>4.05</v>
      </c>
      <c r="H2163" s="8">
        <f t="shared" si="429"/>
        <v>4.05</v>
      </c>
      <c r="I2163" s="3">
        <v>14.95</v>
      </c>
      <c r="J2163" s="4">
        <v>0.79</v>
      </c>
      <c r="K2163" s="2" t="str">
        <f t="shared" si="430"/>
        <v>Sunday</v>
      </c>
      <c r="L2163" s="5">
        <f t="shared" si="431"/>
        <v>43698</v>
      </c>
      <c r="M2163" s="2" t="str">
        <f t="shared" si="432"/>
        <v>Wednesday</v>
      </c>
      <c r="N2163" s="2" t="str">
        <f t="shared" si="433"/>
        <v>Wednesday</v>
      </c>
      <c r="O2163" s="12">
        <f t="shared" si="434"/>
        <v>0</v>
      </c>
      <c r="P2163" s="11" t="str">
        <f t="shared" si="435"/>
        <v>Low Cost per Unit</v>
      </c>
      <c r="Q2163" s="12">
        <f t="shared" si="436"/>
        <v>0</v>
      </c>
      <c r="R2163" s="12">
        <f t="shared" si="437"/>
        <v>0</v>
      </c>
      <c r="S2163" s="12">
        <f t="shared" si="438"/>
        <v>0</v>
      </c>
      <c r="T2163" s="12">
        <f t="shared" si="439"/>
        <v>0</v>
      </c>
      <c r="U2163" s="12">
        <f t="shared" si="440"/>
        <v>0</v>
      </c>
      <c r="V2163" s="13" t="str">
        <f t="shared" ca="1" si="441"/>
        <v>Greater Than 8 Weeks Old</v>
      </c>
    </row>
    <row r="2164" spans="1:22" x14ac:dyDescent="0.45">
      <c r="A2164" s="2" t="s">
        <v>311</v>
      </c>
      <c r="B2164" s="5">
        <v>43695</v>
      </c>
      <c r="C2164" s="5" t="s">
        <v>371</v>
      </c>
      <c r="D2164" s="5" t="s">
        <v>371</v>
      </c>
      <c r="E2164" s="6">
        <v>1</v>
      </c>
      <c r="F2164" s="3">
        <v>6.99</v>
      </c>
      <c r="G2164" s="3">
        <v>2.79</v>
      </c>
      <c r="H2164" s="8">
        <f t="shared" si="429"/>
        <v>2.79</v>
      </c>
      <c r="I2164" s="3">
        <v>4.2</v>
      </c>
      <c r="J2164" s="4">
        <v>0.6</v>
      </c>
      <c r="K2164" s="2" t="str">
        <f t="shared" si="430"/>
        <v>Sunday</v>
      </c>
      <c r="L2164" s="5">
        <f t="shared" si="431"/>
        <v>43698</v>
      </c>
      <c r="M2164" s="2" t="str">
        <f t="shared" si="432"/>
        <v>Wednesday</v>
      </c>
      <c r="N2164" s="2" t="str">
        <f t="shared" si="433"/>
        <v>Wednesday</v>
      </c>
      <c r="O2164" s="12">
        <f t="shared" si="434"/>
        <v>0</v>
      </c>
      <c r="P2164" s="11" t="str">
        <f t="shared" si="435"/>
        <v>Low Cost per Unit</v>
      </c>
      <c r="Q2164" s="12">
        <f t="shared" si="436"/>
        <v>0</v>
      </c>
      <c r="R2164" s="12">
        <f t="shared" si="437"/>
        <v>0</v>
      </c>
      <c r="S2164" s="12">
        <f t="shared" si="438"/>
        <v>0</v>
      </c>
      <c r="T2164" s="12">
        <f t="shared" si="439"/>
        <v>0</v>
      </c>
      <c r="U2164" s="12">
        <f t="shared" si="440"/>
        <v>0</v>
      </c>
      <c r="V2164" s="13" t="str">
        <f t="shared" ca="1" si="441"/>
        <v>Greater Than 8 Weeks Old</v>
      </c>
    </row>
    <row r="2165" spans="1:22" x14ac:dyDescent="0.45">
      <c r="A2165" s="2" t="s">
        <v>278</v>
      </c>
      <c r="B2165" s="5">
        <v>43695</v>
      </c>
      <c r="C2165" s="5" t="s">
        <v>369</v>
      </c>
      <c r="D2165" s="5" t="s">
        <v>394</v>
      </c>
      <c r="E2165" s="6">
        <v>2</v>
      </c>
      <c r="F2165" s="3">
        <v>64</v>
      </c>
      <c r="G2165" s="3">
        <v>25.14</v>
      </c>
      <c r="H2165" s="8">
        <f t="shared" si="429"/>
        <v>12.57</v>
      </c>
      <c r="I2165" s="3">
        <v>38.86</v>
      </c>
      <c r="J2165" s="4">
        <v>0.61</v>
      </c>
      <c r="K2165" s="2" t="str">
        <f t="shared" si="430"/>
        <v>Sunday</v>
      </c>
      <c r="L2165" s="5">
        <f t="shared" si="431"/>
        <v>43698</v>
      </c>
      <c r="M2165" s="2" t="str">
        <f t="shared" si="432"/>
        <v>Wednesday</v>
      </c>
      <c r="N2165" s="2" t="str">
        <f t="shared" si="433"/>
        <v>Wednesday</v>
      </c>
      <c r="O2165" s="12">
        <f t="shared" si="434"/>
        <v>0</v>
      </c>
      <c r="P2165" s="11" t="str">
        <f t="shared" si="435"/>
        <v>Low Cost per Unit</v>
      </c>
      <c r="Q2165" s="12">
        <f t="shared" si="436"/>
        <v>0</v>
      </c>
      <c r="R2165" s="12">
        <f t="shared" si="437"/>
        <v>1.92</v>
      </c>
      <c r="S2165" s="12">
        <f t="shared" si="438"/>
        <v>0</v>
      </c>
      <c r="T2165" s="12">
        <f t="shared" si="439"/>
        <v>0</v>
      </c>
      <c r="U2165" s="12">
        <f t="shared" si="440"/>
        <v>0</v>
      </c>
      <c r="V2165" s="13" t="str">
        <f t="shared" ca="1" si="441"/>
        <v>Greater Than 8 Weeks Old</v>
      </c>
    </row>
    <row r="2166" spans="1:22" x14ac:dyDescent="0.45">
      <c r="A2166" s="2" t="s">
        <v>83</v>
      </c>
      <c r="B2166" s="5">
        <v>43695</v>
      </c>
      <c r="C2166" s="5" t="s">
        <v>383</v>
      </c>
      <c r="D2166" s="5" t="s">
        <v>398</v>
      </c>
      <c r="E2166" s="6">
        <v>2</v>
      </c>
      <c r="F2166" s="3">
        <v>6</v>
      </c>
      <c r="G2166" s="3">
        <v>1.44</v>
      </c>
      <c r="H2166" s="8">
        <f t="shared" si="429"/>
        <v>0.72</v>
      </c>
      <c r="I2166" s="3">
        <v>4.5599999999999996</v>
      </c>
      <c r="J2166" s="4">
        <v>0.76</v>
      </c>
      <c r="K2166" s="2" t="str">
        <f t="shared" si="430"/>
        <v>Sunday</v>
      </c>
      <c r="L2166" s="5">
        <f t="shared" si="431"/>
        <v>43698</v>
      </c>
      <c r="M2166" s="2" t="str">
        <f t="shared" si="432"/>
        <v>Wednesday</v>
      </c>
      <c r="N2166" s="2" t="str">
        <f t="shared" si="433"/>
        <v>Wednesday</v>
      </c>
      <c r="O2166" s="12">
        <f t="shared" si="434"/>
        <v>0</v>
      </c>
      <c r="P2166" s="11" t="str">
        <f t="shared" si="435"/>
        <v>Low Cost per Unit</v>
      </c>
      <c r="Q2166" s="12">
        <f t="shared" si="436"/>
        <v>0</v>
      </c>
      <c r="R2166" s="12">
        <f t="shared" si="437"/>
        <v>0.18</v>
      </c>
      <c r="S2166" s="12">
        <f t="shared" si="438"/>
        <v>0</v>
      </c>
      <c r="T2166" s="12">
        <f t="shared" si="439"/>
        <v>0</v>
      </c>
      <c r="U2166" s="12">
        <f t="shared" si="440"/>
        <v>0</v>
      </c>
      <c r="V2166" s="13" t="str">
        <f t="shared" ca="1" si="441"/>
        <v>Greater Than 8 Weeks Old</v>
      </c>
    </row>
    <row r="2167" spans="1:22" x14ac:dyDescent="0.45">
      <c r="A2167" s="2" t="s">
        <v>83</v>
      </c>
      <c r="B2167" s="5">
        <v>43695</v>
      </c>
      <c r="C2167" s="5" t="s">
        <v>383</v>
      </c>
      <c r="D2167" s="5" t="s">
        <v>398</v>
      </c>
      <c r="E2167" s="6">
        <v>1</v>
      </c>
      <c r="F2167" s="3">
        <v>22</v>
      </c>
      <c r="G2167" s="3">
        <v>7.2</v>
      </c>
      <c r="H2167" s="8">
        <f t="shared" si="429"/>
        <v>7.2</v>
      </c>
      <c r="I2167" s="3">
        <v>14.8</v>
      </c>
      <c r="J2167" s="4">
        <v>0.67</v>
      </c>
      <c r="K2167" s="2" t="str">
        <f t="shared" si="430"/>
        <v>Sunday</v>
      </c>
      <c r="L2167" s="5">
        <f t="shared" si="431"/>
        <v>43698</v>
      </c>
      <c r="M2167" s="2" t="str">
        <f t="shared" si="432"/>
        <v>Wednesday</v>
      </c>
      <c r="N2167" s="2" t="str">
        <f t="shared" si="433"/>
        <v>Wednesday</v>
      </c>
      <c r="O2167" s="12">
        <f t="shared" si="434"/>
        <v>0</v>
      </c>
      <c r="P2167" s="11" t="str">
        <f t="shared" si="435"/>
        <v>Low Cost per Unit</v>
      </c>
      <c r="Q2167" s="12">
        <f t="shared" si="436"/>
        <v>0</v>
      </c>
      <c r="R2167" s="12">
        <f t="shared" si="437"/>
        <v>0</v>
      </c>
      <c r="S2167" s="12">
        <f t="shared" si="438"/>
        <v>0</v>
      </c>
      <c r="T2167" s="12">
        <f t="shared" si="439"/>
        <v>0</v>
      </c>
      <c r="U2167" s="12">
        <f t="shared" si="440"/>
        <v>0</v>
      </c>
      <c r="V2167" s="13" t="str">
        <f t="shared" ca="1" si="441"/>
        <v>Greater Than 8 Weeks Old</v>
      </c>
    </row>
    <row r="2168" spans="1:22" x14ac:dyDescent="0.45">
      <c r="A2168" s="2" t="s">
        <v>232</v>
      </c>
      <c r="B2168" s="5">
        <v>43695</v>
      </c>
      <c r="C2168" s="5" t="s">
        <v>383</v>
      </c>
      <c r="D2168" s="5" t="s">
        <v>398</v>
      </c>
      <c r="E2168" s="6">
        <v>5</v>
      </c>
      <c r="F2168" s="3">
        <v>149.94999999999999</v>
      </c>
      <c r="G2168" s="3">
        <v>79.650000000000006</v>
      </c>
      <c r="H2168" s="8">
        <f t="shared" si="429"/>
        <v>15.930000000000001</v>
      </c>
      <c r="I2168" s="3">
        <v>70.3</v>
      </c>
      <c r="J2168" s="4">
        <v>0.47</v>
      </c>
      <c r="K2168" s="2" t="str">
        <f t="shared" si="430"/>
        <v>Sunday</v>
      </c>
      <c r="L2168" s="5">
        <f t="shared" si="431"/>
        <v>43698</v>
      </c>
      <c r="M2168" s="2" t="str">
        <f t="shared" si="432"/>
        <v>Wednesday</v>
      </c>
      <c r="N2168" s="2" t="str">
        <f t="shared" si="433"/>
        <v>Wednesday</v>
      </c>
      <c r="O2168" s="12">
        <f t="shared" si="434"/>
        <v>0</v>
      </c>
      <c r="P2168" s="11" t="str">
        <f t="shared" si="435"/>
        <v>Low Cost per Unit</v>
      </c>
      <c r="Q2168" s="12">
        <f t="shared" si="436"/>
        <v>0</v>
      </c>
      <c r="R2168" s="12">
        <f t="shared" si="437"/>
        <v>4.4984999999999991</v>
      </c>
      <c r="S2168" s="12">
        <f t="shared" si="438"/>
        <v>0</v>
      </c>
      <c r="T2168" s="12">
        <f t="shared" si="439"/>
        <v>0</v>
      </c>
      <c r="U2168" s="12">
        <f t="shared" si="440"/>
        <v>0</v>
      </c>
      <c r="V2168" s="13" t="str">
        <f t="shared" ca="1" si="441"/>
        <v>Greater Than 8 Weeks Old</v>
      </c>
    </row>
    <row r="2169" spans="1:22" x14ac:dyDescent="0.45">
      <c r="A2169" s="2" t="s">
        <v>279</v>
      </c>
      <c r="B2169" s="5">
        <v>43695</v>
      </c>
      <c r="C2169" s="5" t="s">
        <v>378</v>
      </c>
      <c r="D2169" s="5" t="s">
        <v>379</v>
      </c>
      <c r="E2169" s="6">
        <v>1</v>
      </c>
      <c r="F2169" s="3">
        <v>16</v>
      </c>
      <c r="G2169" s="3">
        <v>6.75</v>
      </c>
      <c r="H2169" s="8">
        <f t="shared" si="429"/>
        <v>6.75</v>
      </c>
      <c r="I2169" s="3">
        <v>9.25</v>
      </c>
      <c r="J2169" s="4">
        <v>0.57999999999999996</v>
      </c>
      <c r="K2169" s="2" t="str">
        <f t="shared" si="430"/>
        <v>Sunday</v>
      </c>
      <c r="L2169" s="5">
        <f t="shared" si="431"/>
        <v>43698</v>
      </c>
      <c r="M2169" s="2" t="str">
        <f t="shared" si="432"/>
        <v>Wednesday</v>
      </c>
      <c r="N2169" s="2" t="str">
        <f t="shared" si="433"/>
        <v>Wednesday</v>
      </c>
      <c r="O2169" s="12">
        <f t="shared" si="434"/>
        <v>0</v>
      </c>
      <c r="P2169" s="11" t="str">
        <f t="shared" si="435"/>
        <v>Low Cost per Unit</v>
      </c>
      <c r="Q2169" s="12">
        <f t="shared" si="436"/>
        <v>0</v>
      </c>
      <c r="R2169" s="12">
        <f t="shared" si="437"/>
        <v>0</v>
      </c>
      <c r="S2169" s="12">
        <f t="shared" si="438"/>
        <v>0</v>
      </c>
      <c r="T2169" s="12">
        <f t="shared" si="439"/>
        <v>0</v>
      </c>
      <c r="U2169" s="12">
        <f t="shared" si="440"/>
        <v>0</v>
      </c>
      <c r="V2169" s="13" t="str">
        <f t="shared" ca="1" si="441"/>
        <v>Greater Than 8 Weeks Old</v>
      </c>
    </row>
    <row r="2170" spans="1:22" x14ac:dyDescent="0.45">
      <c r="A2170" s="2" t="s">
        <v>129</v>
      </c>
      <c r="B2170" s="5">
        <v>43695</v>
      </c>
      <c r="C2170" s="5" t="s">
        <v>383</v>
      </c>
      <c r="D2170" s="5" t="s">
        <v>398</v>
      </c>
      <c r="E2170" s="6">
        <v>3</v>
      </c>
      <c r="F2170" s="3">
        <v>48</v>
      </c>
      <c r="G2170" s="3">
        <v>14.64</v>
      </c>
      <c r="H2170" s="8">
        <f t="shared" si="429"/>
        <v>4.88</v>
      </c>
      <c r="I2170" s="3">
        <v>33.36</v>
      </c>
      <c r="J2170" s="4">
        <v>0.7</v>
      </c>
      <c r="K2170" s="2" t="str">
        <f t="shared" si="430"/>
        <v>Sunday</v>
      </c>
      <c r="L2170" s="5">
        <f t="shared" si="431"/>
        <v>43698</v>
      </c>
      <c r="M2170" s="2" t="str">
        <f t="shared" si="432"/>
        <v>Wednesday</v>
      </c>
      <c r="N2170" s="2" t="str">
        <f t="shared" si="433"/>
        <v>Wednesday</v>
      </c>
      <c r="O2170" s="12">
        <f t="shared" si="434"/>
        <v>0</v>
      </c>
      <c r="P2170" s="11" t="str">
        <f t="shared" si="435"/>
        <v>Low Cost per Unit</v>
      </c>
      <c r="Q2170" s="12">
        <f t="shared" si="436"/>
        <v>0</v>
      </c>
      <c r="R2170" s="12">
        <f t="shared" si="437"/>
        <v>1.44</v>
      </c>
      <c r="S2170" s="12">
        <f t="shared" si="438"/>
        <v>0</v>
      </c>
      <c r="T2170" s="12">
        <f t="shared" si="439"/>
        <v>0</v>
      </c>
      <c r="U2170" s="12">
        <f t="shared" si="440"/>
        <v>0</v>
      </c>
      <c r="V2170" s="13" t="str">
        <f t="shared" ca="1" si="441"/>
        <v>Greater Than 8 Weeks Old</v>
      </c>
    </row>
    <row r="2171" spans="1:22" x14ac:dyDescent="0.45">
      <c r="A2171" s="2" t="s">
        <v>233</v>
      </c>
      <c r="B2171" s="5">
        <v>43695</v>
      </c>
      <c r="C2171" s="5" t="s">
        <v>383</v>
      </c>
      <c r="D2171" s="5" t="s">
        <v>384</v>
      </c>
      <c r="E2171" s="6">
        <v>3</v>
      </c>
      <c r="F2171" s="3">
        <v>24</v>
      </c>
      <c r="G2171" s="3">
        <v>11.12</v>
      </c>
      <c r="H2171" s="8">
        <f t="shared" si="429"/>
        <v>3.7066666666666666</v>
      </c>
      <c r="I2171" s="3">
        <v>12.88</v>
      </c>
      <c r="J2171" s="4">
        <v>0.54</v>
      </c>
      <c r="K2171" s="2" t="str">
        <f t="shared" si="430"/>
        <v>Sunday</v>
      </c>
      <c r="L2171" s="5">
        <f t="shared" si="431"/>
        <v>43698</v>
      </c>
      <c r="M2171" s="2" t="str">
        <f t="shared" si="432"/>
        <v>Wednesday</v>
      </c>
      <c r="N2171" s="2" t="str">
        <f t="shared" si="433"/>
        <v>Wednesday</v>
      </c>
      <c r="O2171" s="12">
        <f t="shared" si="434"/>
        <v>0</v>
      </c>
      <c r="P2171" s="11" t="str">
        <f t="shared" si="435"/>
        <v>Low Cost per Unit</v>
      </c>
      <c r="Q2171" s="12">
        <f t="shared" si="436"/>
        <v>0</v>
      </c>
      <c r="R2171" s="12">
        <f t="shared" si="437"/>
        <v>0.72</v>
      </c>
      <c r="S2171" s="12">
        <f t="shared" si="438"/>
        <v>0</v>
      </c>
      <c r="T2171" s="12">
        <f t="shared" si="439"/>
        <v>0</v>
      </c>
      <c r="U2171" s="12">
        <f t="shared" si="440"/>
        <v>0</v>
      </c>
      <c r="V2171" s="13" t="str">
        <f t="shared" ca="1" si="441"/>
        <v>Greater Than 8 Weeks Old</v>
      </c>
    </row>
    <row r="2172" spans="1:22" x14ac:dyDescent="0.45">
      <c r="A2172" s="2" t="s">
        <v>265</v>
      </c>
      <c r="B2172" s="5">
        <v>43695</v>
      </c>
      <c r="C2172" s="5" t="s">
        <v>383</v>
      </c>
      <c r="D2172" s="5" t="s">
        <v>399</v>
      </c>
      <c r="E2172" s="6">
        <v>10</v>
      </c>
      <c r="F2172" s="3">
        <v>189.9</v>
      </c>
      <c r="G2172" s="3">
        <v>183.8</v>
      </c>
      <c r="H2172" s="8">
        <f t="shared" si="429"/>
        <v>18.380000000000003</v>
      </c>
      <c r="I2172" s="3">
        <v>6.1</v>
      </c>
      <c r="J2172" s="4">
        <v>0.03</v>
      </c>
      <c r="K2172" s="2" t="str">
        <f t="shared" si="430"/>
        <v>Sunday</v>
      </c>
      <c r="L2172" s="5">
        <f t="shared" si="431"/>
        <v>43698</v>
      </c>
      <c r="M2172" s="2" t="str">
        <f t="shared" si="432"/>
        <v>Wednesday</v>
      </c>
      <c r="N2172" s="2" t="str">
        <f t="shared" si="433"/>
        <v>Wednesday</v>
      </c>
      <c r="O2172" s="12">
        <f t="shared" si="434"/>
        <v>0</v>
      </c>
      <c r="P2172" s="11" t="str">
        <f t="shared" si="435"/>
        <v>High Cost per Unit</v>
      </c>
      <c r="Q2172" s="12">
        <f t="shared" si="436"/>
        <v>0</v>
      </c>
      <c r="R2172" s="12">
        <f t="shared" si="437"/>
        <v>5.6970000000000001</v>
      </c>
      <c r="S2172" s="12">
        <f t="shared" si="438"/>
        <v>0</v>
      </c>
      <c r="T2172" s="12">
        <f t="shared" si="439"/>
        <v>0</v>
      </c>
      <c r="U2172" s="12">
        <f t="shared" si="440"/>
        <v>0</v>
      </c>
      <c r="V2172" s="13" t="str">
        <f t="shared" ca="1" si="441"/>
        <v>Greater Than 8 Weeks Old</v>
      </c>
    </row>
    <row r="2173" spans="1:22" x14ac:dyDescent="0.45">
      <c r="A2173" s="2" t="s">
        <v>88</v>
      </c>
      <c r="B2173" s="5">
        <v>43695</v>
      </c>
      <c r="C2173" s="5" t="s">
        <v>376</v>
      </c>
      <c r="D2173" s="5" t="s">
        <v>377</v>
      </c>
      <c r="E2173" s="6">
        <v>1</v>
      </c>
      <c r="F2173" s="3">
        <v>45</v>
      </c>
      <c r="G2173" s="3">
        <v>16.32</v>
      </c>
      <c r="H2173" s="8">
        <f t="shared" si="429"/>
        <v>16.32</v>
      </c>
      <c r="I2173" s="3">
        <v>28.68</v>
      </c>
      <c r="J2173" s="4">
        <v>0.64</v>
      </c>
      <c r="K2173" s="2" t="str">
        <f t="shared" si="430"/>
        <v>Sunday</v>
      </c>
      <c r="L2173" s="5">
        <f t="shared" si="431"/>
        <v>43698</v>
      </c>
      <c r="M2173" s="2" t="str">
        <f t="shared" si="432"/>
        <v>Wednesday</v>
      </c>
      <c r="N2173" s="2" t="str">
        <f t="shared" si="433"/>
        <v>Wednesday</v>
      </c>
      <c r="O2173" s="12">
        <f t="shared" si="434"/>
        <v>0</v>
      </c>
      <c r="P2173" s="11" t="str">
        <f t="shared" si="435"/>
        <v>Low Cost per Unit</v>
      </c>
      <c r="Q2173" s="12">
        <f t="shared" si="436"/>
        <v>0</v>
      </c>
      <c r="R2173" s="12">
        <f t="shared" si="437"/>
        <v>0</v>
      </c>
      <c r="S2173" s="12">
        <f t="shared" si="438"/>
        <v>0</v>
      </c>
      <c r="T2173" s="12">
        <f t="shared" si="439"/>
        <v>0</v>
      </c>
      <c r="U2173" s="12">
        <f t="shared" si="440"/>
        <v>0</v>
      </c>
      <c r="V2173" s="13" t="str">
        <f t="shared" ca="1" si="441"/>
        <v>Greater Than 8 Weeks Old</v>
      </c>
    </row>
    <row r="2174" spans="1:22" x14ac:dyDescent="0.45">
      <c r="A2174" s="2" t="s">
        <v>313</v>
      </c>
      <c r="B2174" s="5">
        <v>43695</v>
      </c>
      <c r="C2174" s="5" t="s">
        <v>371</v>
      </c>
      <c r="D2174" s="5" t="s">
        <v>371</v>
      </c>
      <c r="E2174" s="6">
        <v>1</v>
      </c>
      <c r="F2174" s="3">
        <v>11.99</v>
      </c>
      <c r="G2174" s="3">
        <v>5.95</v>
      </c>
      <c r="H2174" s="8">
        <f t="shared" si="429"/>
        <v>5.95</v>
      </c>
      <c r="I2174" s="3">
        <v>6.04</v>
      </c>
      <c r="J2174" s="4">
        <v>0.5</v>
      </c>
      <c r="K2174" s="2" t="str">
        <f t="shared" si="430"/>
        <v>Sunday</v>
      </c>
      <c r="L2174" s="5">
        <f t="shared" si="431"/>
        <v>43698</v>
      </c>
      <c r="M2174" s="2" t="str">
        <f t="shared" si="432"/>
        <v>Wednesday</v>
      </c>
      <c r="N2174" s="2" t="str">
        <f t="shared" si="433"/>
        <v>Wednesday</v>
      </c>
      <c r="O2174" s="12">
        <f t="shared" si="434"/>
        <v>0</v>
      </c>
      <c r="P2174" s="11" t="str">
        <f t="shared" si="435"/>
        <v>Low Cost per Unit</v>
      </c>
      <c r="Q2174" s="12">
        <f t="shared" si="436"/>
        <v>0</v>
      </c>
      <c r="R2174" s="12">
        <f t="shared" si="437"/>
        <v>0</v>
      </c>
      <c r="S2174" s="12">
        <f t="shared" si="438"/>
        <v>0</v>
      </c>
      <c r="T2174" s="12">
        <f t="shared" si="439"/>
        <v>0</v>
      </c>
      <c r="U2174" s="12">
        <f t="shared" si="440"/>
        <v>0</v>
      </c>
      <c r="V2174" s="13" t="str">
        <f t="shared" ca="1" si="441"/>
        <v>Greater Than 8 Weeks Old</v>
      </c>
    </row>
    <row r="2175" spans="1:22" x14ac:dyDescent="0.45">
      <c r="A2175" s="2" t="s">
        <v>285</v>
      </c>
      <c r="B2175" s="5">
        <v>43695</v>
      </c>
      <c r="C2175" s="5" t="s">
        <v>383</v>
      </c>
      <c r="D2175" s="5" t="s">
        <v>398</v>
      </c>
      <c r="E2175" s="6">
        <v>1</v>
      </c>
      <c r="F2175" s="3">
        <v>59</v>
      </c>
      <c r="G2175" s="3">
        <v>28.87</v>
      </c>
      <c r="H2175" s="8">
        <f t="shared" si="429"/>
        <v>28.87</v>
      </c>
      <c r="I2175" s="3">
        <v>30.13</v>
      </c>
      <c r="J2175" s="4">
        <v>0.51</v>
      </c>
      <c r="K2175" s="2" t="str">
        <f t="shared" si="430"/>
        <v>Sunday</v>
      </c>
      <c r="L2175" s="5">
        <f t="shared" si="431"/>
        <v>43698</v>
      </c>
      <c r="M2175" s="2" t="str">
        <f t="shared" si="432"/>
        <v>Wednesday</v>
      </c>
      <c r="N2175" s="2" t="str">
        <f t="shared" si="433"/>
        <v>Wednesday</v>
      </c>
      <c r="O2175" s="12">
        <f t="shared" si="434"/>
        <v>0</v>
      </c>
      <c r="P2175" s="11" t="str">
        <f t="shared" si="435"/>
        <v>High Cost per Unit</v>
      </c>
      <c r="Q2175" s="12">
        <f t="shared" si="436"/>
        <v>0</v>
      </c>
      <c r="R2175" s="12">
        <f t="shared" si="437"/>
        <v>0</v>
      </c>
      <c r="S2175" s="12">
        <f t="shared" si="438"/>
        <v>0</v>
      </c>
      <c r="T2175" s="12">
        <f t="shared" si="439"/>
        <v>0</v>
      </c>
      <c r="U2175" s="12">
        <f t="shared" si="440"/>
        <v>0</v>
      </c>
      <c r="V2175" s="13" t="str">
        <f t="shared" ca="1" si="441"/>
        <v>Greater Than 8 Weeks Old</v>
      </c>
    </row>
    <row r="2176" spans="1:22" x14ac:dyDescent="0.45">
      <c r="A2176" s="2" t="s">
        <v>234</v>
      </c>
      <c r="B2176" s="5">
        <v>43695</v>
      </c>
      <c r="C2176" s="5" t="s">
        <v>369</v>
      </c>
      <c r="D2176" s="5" t="s">
        <v>372</v>
      </c>
      <c r="E2176" s="6">
        <v>1</v>
      </c>
      <c r="F2176" s="3">
        <v>35</v>
      </c>
      <c r="G2176" s="3">
        <v>8.9700000000000006</v>
      </c>
      <c r="H2176" s="8">
        <f t="shared" si="429"/>
        <v>8.9700000000000006</v>
      </c>
      <c r="I2176" s="3">
        <v>26.03</v>
      </c>
      <c r="J2176" s="4">
        <v>0.74</v>
      </c>
      <c r="K2176" s="2" t="str">
        <f t="shared" si="430"/>
        <v>Sunday</v>
      </c>
      <c r="L2176" s="5">
        <f t="shared" si="431"/>
        <v>43698</v>
      </c>
      <c r="M2176" s="2" t="str">
        <f t="shared" si="432"/>
        <v>Wednesday</v>
      </c>
      <c r="N2176" s="2" t="str">
        <f t="shared" si="433"/>
        <v>Wednesday</v>
      </c>
      <c r="O2176" s="12">
        <f t="shared" si="434"/>
        <v>0</v>
      </c>
      <c r="P2176" s="11" t="str">
        <f t="shared" si="435"/>
        <v>Low Cost per Unit</v>
      </c>
      <c r="Q2176" s="12">
        <f t="shared" si="436"/>
        <v>0</v>
      </c>
      <c r="R2176" s="12">
        <f t="shared" si="437"/>
        <v>0</v>
      </c>
      <c r="S2176" s="12">
        <f t="shared" si="438"/>
        <v>0</v>
      </c>
      <c r="T2176" s="12">
        <f t="shared" si="439"/>
        <v>0</v>
      </c>
      <c r="U2176" s="12">
        <f t="shared" si="440"/>
        <v>0</v>
      </c>
      <c r="V2176" s="13" t="str">
        <f t="shared" ca="1" si="441"/>
        <v>Greater Than 8 Weeks Old</v>
      </c>
    </row>
    <row r="2177" spans="1:22" x14ac:dyDescent="0.45">
      <c r="A2177" s="2" t="s">
        <v>90</v>
      </c>
      <c r="B2177" s="5">
        <v>43695</v>
      </c>
      <c r="C2177" s="5" t="s">
        <v>378</v>
      </c>
      <c r="D2177" s="5" t="s">
        <v>379</v>
      </c>
      <c r="E2177" s="6">
        <v>3</v>
      </c>
      <c r="F2177" s="3">
        <v>297</v>
      </c>
      <c r="G2177" s="3">
        <v>107.91</v>
      </c>
      <c r="H2177" s="8">
        <f t="shared" si="429"/>
        <v>35.97</v>
      </c>
      <c r="I2177" s="3">
        <v>189.09</v>
      </c>
      <c r="J2177" s="4">
        <v>0.64</v>
      </c>
      <c r="K2177" s="2" t="str">
        <f t="shared" si="430"/>
        <v>Sunday</v>
      </c>
      <c r="L2177" s="5">
        <f t="shared" si="431"/>
        <v>43698</v>
      </c>
      <c r="M2177" s="2" t="str">
        <f t="shared" si="432"/>
        <v>Wednesday</v>
      </c>
      <c r="N2177" s="2" t="str">
        <f t="shared" si="433"/>
        <v>Wednesday</v>
      </c>
      <c r="O2177" s="12">
        <f t="shared" si="434"/>
        <v>0</v>
      </c>
      <c r="P2177" s="11" t="str">
        <f t="shared" si="435"/>
        <v>High Cost per Unit</v>
      </c>
      <c r="Q2177" s="12">
        <f t="shared" si="436"/>
        <v>0</v>
      </c>
      <c r="R2177" s="12">
        <f t="shared" si="437"/>
        <v>8.91</v>
      </c>
      <c r="S2177" s="12">
        <f t="shared" si="438"/>
        <v>0</v>
      </c>
      <c r="T2177" s="12">
        <f t="shared" si="439"/>
        <v>0</v>
      </c>
      <c r="U2177" s="12">
        <f t="shared" si="440"/>
        <v>0</v>
      </c>
      <c r="V2177" s="13" t="str">
        <f t="shared" ca="1" si="441"/>
        <v>Greater Than 8 Weeks Old</v>
      </c>
    </row>
    <row r="2178" spans="1:22" x14ac:dyDescent="0.45">
      <c r="A2178" s="2" t="s">
        <v>143</v>
      </c>
      <c r="B2178" s="5">
        <v>43695</v>
      </c>
      <c r="C2178" s="5" t="s">
        <v>386</v>
      </c>
      <c r="D2178" s="5" t="s">
        <v>395</v>
      </c>
      <c r="E2178" s="6">
        <v>3</v>
      </c>
      <c r="F2178" s="3">
        <v>87</v>
      </c>
      <c r="G2178" s="3">
        <v>32.31</v>
      </c>
      <c r="H2178" s="8">
        <f t="shared" si="429"/>
        <v>10.770000000000001</v>
      </c>
      <c r="I2178" s="3">
        <v>54.69</v>
      </c>
      <c r="J2178" s="4">
        <v>0.63</v>
      </c>
      <c r="K2178" s="2" t="str">
        <f t="shared" si="430"/>
        <v>Sunday</v>
      </c>
      <c r="L2178" s="5">
        <f t="shared" si="431"/>
        <v>43698</v>
      </c>
      <c r="M2178" s="2" t="str">
        <f t="shared" si="432"/>
        <v>Wednesday</v>
      </c>
      <c r="N2178" s="2" t="str">
        <f t="shared" si="433"/>
        <v>Wednesday</v>
      </c>
      <c r="O2178" s="12">
        <f t="shared" si="434"/>
        <v>0</v>
      </c>
      <c r="P2178" s="11" t="str">
        <f t="shared" si="435"/>
        <v>Low Cost per Unit</v>
      </c>
      <c r="Q2178" s="12">
        <f t="shared" si="436"/>
        <v>0</v>
      </c>
      <c r="R2178" s="12">
        <f t="shared" si="437"/>
        <v>2.61</v>
      </c>
      <c r="S2178" s="12">
        <f t="shared" si="438"/>
        <v>0</v>
      </c>
      <c r="T2178" s="12">
        <f t="shared" si="439"/>
        <v>0</v>
      </c>
      <c r="U2178" s="12">
        <f t="shared" si="440"/>
        <v>0</v>
      </c>
      <c r="V2178" s="13" t="str">
        <f t="shared" ca="1" si="441"/>
        <v>Greater Than 8 Weeks Old</v>
      </c>
    </row>
    <row r="2179" spans="1:22" x14ac:dyDescent="0.45">
      <c r="A2179" s="2" t="s">
        <v>314</v>
      </c>
      <c r="B2179" s="5">
        <v>43695</v>
      </c>
      <c r="C2179" s="5" t="s">
        <v>371</v>
      </c>
      <c r="D2179" s="5" t="s">
        <v>371</v>
      </c>
      <c r="E2179" s="6">
        <v>3</v>
      </c>
      <c r="F2179" s="3">
        <v>56.97</v>
      </c>
      <c r="G2179" s="3">
        <v>51</v>
      </c>
      <c r="H2179" s="8">
        <f t="shared" ref="H2179:H2242" si="442">G2179/E2179</f>
        <v>17</v>
      </c>
      <c r="I2179" s="3">
        <v>5.97</v>
      </c>
      <c r="J2179" s="4">
        <v>0.1</v>
      </c>
      <c r="K2179" s="2" t="str">
        <f t="shared" ref="K2179:K2242" si="443">TEXT(B2179,"dddd")</f>
        <v>Sunday</v>
      </c>
      <c r="L2179" s="5">
        <f t="shared" ref="L2179:L2242" si="444">B2179+3</f>
        <v>43698</v>
      </c>
      <c r="M2179" s="2" t="str">
        <f t="shared" ref="M2179:M2242" si="445">TEXT(L2179,"dddd")</f>
        <v>Wednesday</v>
      </c>
      <c r="N2179" s="2" t="str">
        <f t="shared" ref="N2179:N2242" si="446">IF(M2179="Sunday","Monday",M2179)</f>
        <v>Wednesday</v>
      </c>
      <c r="O2179" s="12">
        <f t="shared" ref="O2179:O2242" si="447">IF(TEXT(B2179,"dddd")="Tuesday",E2179*0.05,0)</f>
        <v>0</v>
      </c>
      <c r="P2179" s="11" t="str">
        <f t="shared" ref="P2179:P2242" si="448">IF(H2179&gt;AVERAGE(H:H),"High Cost per Unit","Low Cost per Unit")</f>
        <v>High Cost per Unit</v>
      </c>
      <c r="Q2179" s="12">
        <f t="shared" ref="Q2179:Q2242" si="449">IF(D2179="Masks",F2179*0.1,0)</f>
        <v>0</v>
      </c>
      <c r="R2179" s="12">
        <f t="shared" ref="R2179:R2242" si="450">IF(E2179&gt;1,F2179*0.03,0)</f>
        <v>1.7090999999999998</v>
      </c>
      <c r="S2179" s="12">
        <f t="shared" ref="S2179:S2242" si="451">IF(D2179="Accessories",F2179*0.15,0)</f>
        <v>0</v>
      </c>
      <c r="T2179" s="12">
        <f t="shared" ref="T2179:T2242" si="452">IF(AND(K2179="Saturday",C2179="Fitness"),F2179*0.1,0)</f>
        <v>0</v>
      </c>
      <c r="U2179" s="12">
        <f t="shared" ref="U2179:U2242" si="453">IF(AND(K2179="Friday",C2179="Automotive"),F2179*0.2,0)</f>
        <v>0</v>
      </c>
      <c r="V2179" s="13" t="str">
        <f t="shared" ref="V2179:V2242" ca="1" si="454">IF(ABS(TODAY()-B2179)&gt;56,"Greater Than 8 Weeks Old","Less Than 8 Weeks Old")</f>
        <v>Greater Than 8 Weeks Old</v>
      </c>
    </row>
    <row r="2180" spans="1:22" x14ac:dyDescent="0.45">
      <c r="A2180" s="2" t="s">
        <v>315</v>
      </c>
      <c r="B2180" s="5">
        <v>43695</v>
      </c>
      <c r="C2180" s="5" t="s">
        <v>371</v>
      </c>
      <c r="D2180" s="5" t="s">
        <v>371</v>
      </c>
      <c r="E2180" s="6">
        <v>1</v>
      </c>
      <c r="F2180" s="3">
        <v>18.989999999999998</v>
      </c>
      <c r="G2180" s="3">
        <v>15</v>
      </c>
      <c r="H2180" s="8">
        <f t="shared" si="442"/>
        <v>15</v>
      </c>
      <c r="I2180" s="3">
        <v>3.99</v>
      </c>
      <c r="J2180" s="4">
        <v>0.21</v>
      </c>
      <c r="K2180" s="2" t="str">
        <f t="shared" si="443"/>
        <v>Sunday</v>
      </c>
      <c r="L2180" s="5">
        <f t="shared" si="444"/>
        <v>43698</v>
      </c>
      <c r="M2180" s="2" t="str">
        <f t="shared" si="445"/>
        <v>Wednesday</v>
      </c>
      <c r="N2180" s="2" t="str">
        <f t="shared" si="446"/>
        <v>Wednesday</v>
      </c>
      <c r="O2180" s="12">
        <f t="shared" si="447"/>
        <v>0</v>
      </c>
      <c r="P2180" s="11" t="str">
        <f t="shared" si="448"/>
        <v>Low Cost per Unit</v>
      </c>
      <c r="Q2180" s="12">
        <f t="shared" si="449"/>
        <v>0</v>
      </c>
      <c r="R2180" s="12">
        <f t="shared" si="450"/>
        <v>0</v>
      </c>
      <c r="S2180" s="12">
        <f t="shared" si="451"/>
        <v>0</v>
      </c>
      <c r="T2180" s="12">
        <f t="shared" si="452"/>
        <v>0</v>
      </c>
      <c r="U2180" s="12">
        <f t="shared" si="453"/>
        <v>0</v>
      </c>
      <c r="V2180" s="13" t="str">
        <f t="shared" ca="1" si="454"/>
        <v>Greater Than 8 Weeks Old</v>
      </c>
    </row>
    <row r="2181" spans="1:22" x14ac:dyDescent="0.45">
      <c r="A2181" s="2" t="s">
        <v>92</v>
      </c>
      <c r="B2181" s="5">
        <v>43696</v>
      </c>
      <c r="C2181" s="5" t="s">
        <v>367</v>
      </c>
      <c r="D2181" s="5" t="s">
        <v>368</v>
      </c>
      <c r="E2181" s="6">
        <v>2</v>
      </c>
      <c r="F2181" s="3">
        <v>118</v>
      </c>
      <c r="G2181" s="3">
        <v>40.6</v>
      </c>
      <c r="H2181" s="8">
        <f t="shared" si="442"/>
        <v>20.3</v>
      </c>
      <c r="I2181" s="3">
        <v>77.400000000000006</v>
      </c>
      <c r="J2181" s="4">
        <v>0.66</v>
      </c>
      <c r="K2181" s="2" t="str">
        <f t="shared" si="443"/>
        <v>Monday</v>
      </c>
      <c r="L2181" s="5">
        <f t="shared" si="444"/>
        <v>43699</v>
      </c>
      <c r="M2181" s="2" t="str">
        <f t="shared" si="445"/>
        <v>Thursday</v>
      </c>
      <c r="N2181" s="2" t="str">
        <f t="shared" si="446"/>
        <v>Thursday</v>
      </c>
      <c r="O2181" s="12">
        <f t="shared" si="447"/>
        <v>0</v>
      </c>
      <c r="P2181" s="11" t="str">
        <f t="shared" si="448"/>
        <v>High Cost per Unit</v>
      </c>
      <c r="Q2181" s="12">
        <f t="shared" si="449"/>
        <v>11.8</v>
      </c>
      <c r="R2181" s="12">
        <f t="shared" si="450"/>
        <v>3.54</v>
      </c>
      <c r="S2181" s="12">
        <f t="shared" si="451"/>
        <v>0</v>
      </c>
      <c r="T2181" s="12">
        <f t="shared" si="452"/>
        <v>0</v>
      </c>
      <c r="U2181" s="12">
        <f t="shared" si="453"/>
        <v>0</v>
      </c>
      <c r="V2181" s="13" t="str">
        <f t="shared" ca="1" si="454"/>
        <v>Greater Than 8 Weeks Old</v>
      </c>
    </row>
    <row r="2182" spans="1:22" x14ac:dyDescent="0.45">
      <c r="A2182" s="2" t="s">
        <v>192</v>
      </c>
      <c r="B2182" s="5">
        <v>43696</v>
      </c>
      <c r="C2182" s="5" t="s">
        <v>367</v>
      </c>
      <c r="D2182" s="5" t="s">
        <v>368</v>
      </c>
      <c r="E2182" s="6">
        <v>1</v>
      </c>
      <c r="F2182" s="3">
        <v>59</v>
      </c>
      <c r="G2182" s="3">
        <v>13.9</v>
      </c>
      <c r="H2182" s="8">
        <f t="shared" si="442"/>
        <v>13.9</v>
      </c>
      <c r="I2182" s="3">
        <v>45.1</v>
      </c>
      <c r="J2182" s="4">
        <v>0.76</v>
      </c>
      <c r="K2182" s="2" t="str">
        <f t="shared" si="443"/>
        <v>Monday</v>
      </c>
      <c r="L2182" s="5">
        <f t="shared" si="444"/>
        <v>43699</v>
      </c>
      <c r="M2182" s="2" t="str">
        <f t="shared" si="445"/>
        <v>Thursday</v>
      </c>
      <c r="N2182" s="2" t="str">
        <f t="shared" si="446"/>
        <v>Thursday</v>
      </c>
      <c r="O2182" s="12">
        <f t="shared" si="447"/>
        <v>0</v>
      </c>
      <c r="P2182" s="11" t="str">
        <f t="shared" si="448"/>
        <v>Low Cost per Unit</v>
      </c>
      <c r="Q2182" s="12">
        <f t="shared" si="449"/>
        <v>5.9</v>
      </c>
      <c r="R2182" s="12">
        <f t="shared" si="450"/>
        <v>0</v>
      </c>
      <c r="S2182" s="12">
        <f t="shared" si="451"/>
        <v>0</v>
      </c>
      <c r="T2182" s="12">
        <f t="shared" si="452"/>
        <v>0</v>
      </c>
      <c r="U2182" s="12">
        <f t="shared" si="453"/>
        <v>0</v>
      </c>
      <c r="V2182" s="13" t="str">
        <f t="shared" ca="1" si="454"/>
        <v>Greater Than 8 Weeks Old</v>
      </c>
    </row>
    <row r="2183" spans="1:22" x14ac:dyDescent="0.45">
      <c r="A2183" s="2" t="s">
        <v>145</v>
      </c>
      <c r="B2183" s="5">
        <v>43696</v>
      </c>
      <c r="C2183" s="5" t="s">
        <v>367</v>
      </c>
      <c r="D2183" s="5" t="s">
        <v>368</v>
      </c>
      <c r="E2183" s="6">
        <v>1</v>
      </c>
      <c r="F2183" s="3">
        <v>59</v>
      </c>
      <c r="G2183" s="3">
        <v>22.65</v>
      </c>
      <c r="H2183" s="8">
        <f t="shared" si="442"/>
        <v>22.65</v>
      </c>
      <c r="I2183" s="3">
        <v>36.35</v>
      </c>
      <c r="J2183" s="4">
        <v>0.62</v>
      </c>
      <c r="K2183" s="2" t="str">
        <f t="shared" si="443"/>
        <v>Monday</v>
      </c>
      <c r="L2183" s="5">
        <f t="shared" si="444"/>
        <v>43699</v>
      </c>
      <c r="M2183" s="2" t="str">
        <f t="shared" si="445"/>
        <v>Thursday</v>
      </c>
      <c r="N2183" s="2" t="str">
        <f t="shared" si="446"/>
        <v>Thursday</v>
      </c>
      <c r="O2183" s="12">
        <f t="shared" si="447"/>
        <v>0</v>
      </c>
      <c r="P2183" s="11" t="str">
        <f t="shared" si="448"/>
        <v>High Cost per Unit</v>
      </c>
      <c r="Q2183" s="12">
        <f t="shared" si="449"/>
        <v>5.9</v>
      </c>
      <c r="R2183" s="12">
        <f t="shared" si="450"/>
        <v>0</v>
      </c>
      <c r="S2183" s="12">
        <f t="shared" si="451"/>
        <v>0</v>
      </c>
      <c r="T2183" s="12">
        <f t="shared" si="452"/>
        <v>0</v>
      </c>
      <c r="U2183" s="12">
        <f t="shared" si="453"/>
        <v>0</v>
      </c>
      <c r="V2183" s="13" t="str">
        <f t="shared" ca="1" si="454"/>
        <v>Greater Than 8 Weeks Old</v>
      </c>
    </row>
    <row r="2184" spans="1:22" x14ac:dyDescent="0.45">
      <c r="A2184" s="2" t="s">
        <v>6</v>
      </c>
      <c r="B2184" s="5">
        <v>43696</v>
      </c>
      <c r="C2184" s="5" t="s">
        <v>367</v>
      </c>
      <c r="D2184" s="5" t="s">
        <v>368</v>
      </c>
      <c r="E2184" s="6">
        <v>1</v>
      </c>
      <c r="F2184" s="3">
        <v>55</v>
      </c>
      <c r="G2184" s="3">
        <v>21.23</v>
      </c>
      <c r="H2184" s="8">
        <f t="shared" si="442"/>
        <v>21.23</v>
      </c>
      <c r="I2184" s="3">
        <v>33.770000000000003</v>
      </c>
      <c r="J2184" s="4">
        <v>0.61</v>
      </c>
      <c r="K2184" s="2" t="str">
        <f t="shared" si="443"/>
        <v>Monday</v>
      </c>
      <c r="L2184" s="5">
        <f t="shared" si="444"/>
        <v>43699</v>
      </c>
      <c r="M2184" s="2" t="str">
        <f t="shared" si="445"/>
        <v>Thursday</v>
      </c>
      <c r="N2184" s="2" t="str">
        <f t="shared" si="446"/>
        <v>Thursday</v>
      </c>
      <c r="O2184" s="12">
        <f t="shared" si="447"/>
        <v>0</v>
      </c>
      <c r="P2184" s="11" t="str">
        <f t="shared" si="448"/>
        <v>High Cost per Unit</v>
      </c>
      <c r="Q2184" s="12">
        <f t="shared" si="449"/>
        <v>5.5</v>
      </c>
      <c r="R2184" s="12">
        <f t="shared" si="450"/>
        <v>0</v>
      </c>
      <c r="S2184" s="12">
        <f t="shared" si="451"/>
        <v>0</v>
      </c>
      <c r="T2184" s="12">
        <f t="shared" si="452"/>
        <v>0</v>
      </c>
      <c r="U2184" s="12">
        <f t="shared" si="453"/>
        <v>0</v>
      </c>
      <c r="V2184" s="13" t="str">
        <f t="shared" ca="1" si="454"/>
        <v>Greater Than 8 Weeks Old</v>
      </c>
    </row>
    <row r="2185" spans="1:22" x14ac:dyDescent="0.45">
      <c r="A2185" s="2" t="s">
        <v>7</v>
      </c>
      <c r="B2185" s="5">
        <v>43696</v>
      </c>
      <c r="C2185" s="5" t="s">
        <v>367</v>
      </c>
      <c r="D2185" s="5" t="s">
        <v>368</v>
      </c>
      <c r="E2185" s="6">
        <v>1</v>
      </c>
      <c r="F2185" s="3">
        <v>59</v>
      </c>
      <c r="G2185" s="3">
        <v>23.02</v>
      </c>
      <c r="H2185" s="8">
        <f t="shared" si="442"/>
        <v>23.02</v>
      </c>
      <c r="I2185" s="3">
        <v>35.979999999999997</v>
      </c>
      <c r="J2185" s="4">
        <v>0.61</v>
      </c>
      <c r="K2185" s="2" t="str">
        <f t="shared" si="443"/>
        <v>Monday</v>
      </c>
      <c r="L2185" s="5">
        <f t="shared" si="444"/>
        <v>43699</v>
      </c>
      <c r="M2185" s="2" t="str">
        <f t="shared" si="445"/>
        <v>Thursday</v>
      </c>
      <c r="N2185" s="2" t="str">
        <f t="shared" si="446"/>
        <v>Thursday</v>
      </c>
      <c r="O2185" s="12">
        <f t="shared" si="447"/>
        <v>0</v>
      </c>
      <c r="P2185" s="11" t="str">
        <f t="shared" si="448"/>
        <v>High Cost per Unit</v>
      </c>
      <c r="Q2185" s="12">
        <f t="shared" si="449"/>
        <v>5.9</v>
      </c>
      <c r="R2185" s="12">
        <f t="shared" si="450"/>
        <v>0</v>
      </c>
      <c r="S2185" s="12">
        <f t="shared" si="451"/>
        <v>0</v>
      </c>
      <c r="T2185" s="12">
        <f t="shared" si="452"/>
        <v>0</v>
      </c>
      <c r="U2185" s="12">
        <f t="shared" si="453"/>
        <v>0</v>
      </c>
      <c r="V2185" s="13" t="str">
        <f t="shared" ca="1" si="454"/>
        <v>Greater Than 8 Weeks Old</v>
      </c>
    </row>
    <row r="2186" spans="1:22" x14ac:dyDescent="0.45">
      <c r="A2186" s="2" t="s">
        <v>159</v>
      </c>
      <c r="B2186" s="5">
        <v>43696</v>
      </c>
      <c r="C2186" s="5" t="s">
        <v>367</v>
      </c>
      <c r="D2186" s="5" t="s">
        <v>368</v>
      </c>
      <c r="E2186" s="6">
        <v>2</v>
      </c>
      <c r="F2186" s="3">
        <v>158</v>
      </c>
      <c r="G2186" s="3">
        <v>54.34</v>
      </c>
      <c r="H2186" s="8">
        <f t="shared" si="442"/>
        <v>27.17</v>
      </c>
      <c r="I2186" s="3">
        <v>103.66</v>
      </c>
      <c r="J2186" s="4">
        <v>0.66</v>
      </c>
      <c r="K2186" s="2" t="str">
        <f t="shared" si="443"/>
        <v>Monday</v>
      </c>
      <c r="L2186" s="5">
        <f t="shared" si="444"/>
        <v>43699</v>
      </c>
      <c r="M2186" s="2" t="str">
        <f t="shared" si="445"/>
        <v>Thursday</v>
      </c>
      <c r="N2186" s="2" t="str">
        <f t="shared" si="446"/>
        <v>Thursday</v>
      </c>
      <c r="O2186" s="12">
        <f t="shared" si="447"/>
        <v>0</v>
      </c>
      <c r="P2186" s="11" t="str">
        <f t="shared" si="448"/>
        <v>High Cost per Unit</v>
      </c>
      <c r="Q2186" s="12">
        <f t="shared" si="449"/>
        <v>15.8</v>
      </c>
      <c r="R2186" s="12">
        <f t="shared" si="450"/>
        <v>4.74</v>
      </c>
      <c r="S2186" s="12">
        <f t="shared" si="451"/>
        <v>0</v>
      </c>
      <c r="T2186" s="12">
        <f t="shared" si="452"/>
        <v>0</v>
      </c>
      <c r="U2186" s="12">
        <f t="shared" si="453"/>
        <v>0</v>
      </c>
      <c r="V2186" s="13" t="str">
        <f t="shared" ca="1" si="454"/>
        <v>Greater Than 8 Weeks Old</v>
      </c>
    </row>
    <row r="2187" spans="1:22" x14ac:dyDescent="0.45">
      <c r="A2187" s="2" t="s">
        <v>208</v>
      </c>
      <c r="B2187" s="5">
        <v>43696</v>
      </c>
      <c r="C2187" s="5" t="s">
        <v>367</v>
      </c>
      <c r="D2187" s="5" t="s">
        <v>368</v>
      </c>
      <c r="E2187" s="6">
        <v>1</v>
      </c>
      <c r="F2187" s="3">
        <v>65</v>
      </c>
      <c r="G2187" s="3">
        <v>14.65</v>
      </c>
      <c r="H2187" s="8">
        <f t="shared" si="442"/>
        <v>14.65</v>
      </c>
      <c r="I2187" s="3">
        <v>50.35</v>
      </c>
      <c r="J2187" s="4">
        <v>0.77</v>
      </c>
      <c r="K2187" s="2" t="str">
        <f t="shared" si="443"/>
        <v>Monday</v>
      </c>
      <c r="L2187" s="5">
        <f t="shared" si="444"/>
        <v>43699</v>
      </c>
      <c r="M2187" s="2" t="str">
        <f t="shared" si="445"/>
        <v>Thursday</v>
      </c>
      <c r="N2187" s="2" t="str">
        <f t="shared" si="446"/>
        <v>Thursday</v>
      </c>
      <c r="O2187" s="12">
        <f t="shared" si="447"/>
        <v>0</v>
      </c>
      <c r="P2187" s="11" t="str">
        <f t="shared" si="448"/>
        <v>Low Cost per Unit</v>
      </c>
      <c r="Q2187" s="12">
        <f t="shared" si="449"/>
        <v>6.5</v>
      </c>
      <c r="R2187" s="12">
        <f t="shared" si="450"/>
        <v>0</v>
      </c>
      <c r="S2187" s="12">
        <f t="shared" si="451"/>
        <v>0</v>
      </c>
      <c r="T2187" s="12">
        <f t="shared" si="452"/>
        <v>0</v>
      </c>
      <c r="U2187" s="12">
        <f t="shared" si="453"/>
        <v>0</v>
      </c>
      <c r="V2187" s="13" t="str">
        <f t="shared" ca="1" si="454"/>
        <v>Greater Than 8 Weeks Old</v>
      </c>
    </row>
    <row r="2188" spans="1:22" x14ac:dyDescent="0.45">
      <c r="A2188" s="2" t="s">
        <v>174</v>
      </c>
      <c r="B2188" s="5">
        <v>43696</v>
      </c>
      <c r="C2188" s="5" t="s">
        <v>367</v>
      </c>
      <c r="D2188" s="5" t="s">
        <v>368</v>
      </c>
      <c r="E2188" s="6">
        <v>2</v>
      </c>
      <c r="F2188" s="3">
        <v>110</v>
      </c>
      <c r="G2188" s="3">
        <v>32.799999999999997</v>
      </c>
      <c r="H2188" s="8">
        <f t="shared" si="442"/>
        <v>16.399999999999999</v>
      </c>
      <c r="I2188" s="3">
        <v>77.2</v>
      </c>
      <c r="J2188" s="4">
        <v>0.7</v>
      </c>
      <c r="K2188" s="2" t="str">
        <f t="shared" si="443"/>
        <v>Monday</v>
      </c>
      <c r="L2188" s="5">
        <f t="shared" si="444"/>
        <v>43699</v>
      </c>
      <c r="M2188" s="2" t="str">
        <f t="shared" si="445"/>
        <v>Thursday</v>
      </c>
      <c r="N2188" s="2" t="str">
        <f t="shared" si="446"/>
        <v>Thursday</v>
      </c>
      <c r="O2188" s="12">
        <f t="shared" si="447"/>
        <v>0</v>
      </c>
      <c r="P2188" s="11" t="str">
        <f t="shared" si="448"/>
        <v>Low Cost per Unit</v>
      </c>
      <c r="Q2188" s="12">
        <f t="shared" si="449"/>
        <v>11</v>
      </c>
      <c r="R2188" s="12">
        <f t="shared" si="450"/>
        <v>3.3</v>
      </c>
      <c r="S2188" s="12">
        <f t="shared" si="451"/>
        <v>0</v>
      </c>
      <c r="T2188" s="12">
        <f t="shared" si="452"/>
        <v>0</v>
      </c>
      <c r="U2188" s="12">
        <f t="shared" si="453"/>
        <v>0</v>
      </c>
      <c r="V2188" s="13" t="str">
        <f t="shared" ca="1" si="454"/>
        <v>Greater Than 8 Weeks Old</v>
      </c>
    </row>
    <row r="2189" spans="1:22" x14ac:dyDescent="0.45">
      <c r="A2189" s="2" t="s">
        <v>183</v>
      </c>
      <c r="B2189" s="5">
        <v>43696</v>
      </c>
      <c r="C2189" s="5" t="s">
        <v>367</v>
      </c>
      <c r="D2189" s="5" t="s">
        <v>368</v>
      </c>
      <c r="E2189" s="6">
        <v>1</v>
      </c>
      <c r="F2189" s="3">
        <v>59</v>
      </c>
      <c r="G2189" s="3">
        <v>18.75</v>
      </c>
      <c r="H2189" s="8">
        <f t="shared" si="442"/>
        <v>18.75</v>
      </c>
      <c r="I2189" s="3">
        <v>40.25</v>
      </c>
      <c r="J2189" s="4">
        <v>0.68</v>
      </c>
      <c r="K2189" s="2" t="str">
        <f t="shared" si="443"/>
        <v>Monday</v>
      </c>
      <c r="L2189" s="5">
        <f t="shared" si="444"/>
        <v>43699</v>
      </c>
      <c r="M2189" s="2" t="str">
        <f t="shared" si="445"/>
        <v>Thursday</v>
      </c>
      <c r="N2189" s="2" t="str">
        <f t="shared" si="446"/>
        <v>Thursday</v>
      </c>
      <c r="O2189" s="12">
        <f t="shared" si="447"/>
        <v>0</v>
      </c>
      <c r="P2189" s="11" t="str">
        <f t="shared" si="448"/>
        <v>High Cost per Unit</v>
      </c>
      <c r="Q2189" s="12">
        <f t="shared" si="449"/>
        <v>5.9</v>
      </c>
      <c r="R2189" s="12">
        <f t="shared" si="450"/>
        <v>0</v>
      </c>
      <c r="S2189" s="12">
        <f t="shared" si="451"/>
        <v>0</v>
      </c>
      <c r="T2189" s="12">
        <f t="shared" si="452"/>
        <v>0</v>
      </c>
      <c r="U2189" s="12">
        <f t="shared" si="453"/>
        <v>0</v>
      </c>
      <c r="V2189" s="13" t="str">
        <f t="shared" ca="1" si="454"/>
        <v>Greater Than 8 Weeks Old</v>
      </c>
    </row>
    <row r="2190" spans="1:22" x14ac:dyDescent="0.45">
      <c r="A2190" s="2" t="s">
        <v>209</v>
      </c>
      <c r="B2190" s="5">
        <v>43696</v>
      </c>
      <c r="C2190" s="5" t="s">
        <v>369</v>
      </c>
      <c r="D2190" s="5" t="s">
        <v>370</v>
      </c>
      <c r="E2190" s="6">
        <v>14</v>
      </c>
      <c r="F2190" s="3">
        <v>687.98</v>
      </c>
      <c r="G2190" s="3">
        <v>385</v>
      </c>
      <c r="H2190" s="8">
        <f t="shared" si="442"/>
        <v>27.5</v>
      </c>
      <c r="I2190" s="3">
        <v>302.98</v>
      </c>
      <c r="J2190" s="4">
        <v>0.44</v>
      </c>
      <c r="K2190" s="2" t="str">
        <f t="shared" si="443"/>
        <v>Monday</v>
      </c>
      <c r="L2190" s="5">
        <f t="shared" si="444"/>
        <v>43699</v>
      </c>
      <c r="M2190" s="2" t="str">
        <f t="shared" si="445"/>
        <v>Thursday</v>
      </c>
      <c r="N2190" s="2" t="str">
        <f t="shared" si="446"/>
        <v>Thursday</v>
      </c>
      <c r="O2190" s="12">
        <f t="shared" si="447"/>
        <v>0</v>
      </c>
      <c r="P2190" s="11" t="str">
        <f t="shared" si="448"/>
        <v>High Cost per Unit</v>
      </c>
      <c r="Q2190" s="12">
        <f t="shared" si="449"/>
        <v>0</v>
      </c>
      <c r="R2190" s="12">
        <f t="shared" si="450"/>
        <v>20.639399999999998</v>
      </c>
      <c r="S2190" s="12">
        <f t="shared" si="451"/>
        <v>0</v>
      </c>
      <c r="T2190" s="12">
        <f t="shared" si="452"/>
        <v>0</v>
      </c>
      <c r="U2190" s="12">
        <f t="shared" si="453"/>
        <v>0</v>
      </c>
      <c r="V2190" s="13" t="str">
        <f t="shared" ca="1" si="454"/>
        <v>Greater Than 8 Weeks Old</v>
      </c>
    </row>
    <row r="2191" spans="1:22" x14ac:dyDescent="0.45">
      <c r="A2191" s="2" t="s">
        <v>295</v>
      </c>
      <c r="B2191" s="5">
        <v>43696</v>
      </c>
      <c r="C2191" s="5" t="s">
        <v>371</v>
      </c>
      <c r="D2191" s="5" t="s">
        <v>371</v>
      </c>
      <c r="E2191" s="6">
        <v>2</v>
      </c>
      <c r="F2191" s="3">
        <v>13.98</v>
      </c>
      <c r="G2191" s="3">
        <v>8.94</v>
      </c>
      <c r="H2191" s="8">
        <f t="shared" si="442"/>
        <v>4.47</v>
      </c>
      <c r="I2191" s="3">
        <v>5.04</v>
      </c>
      <c r="J2191" s="4">
        <v>0.36</v>
      </c>
      <c r="K2191" s="2" t="str">
        <f t="shared" si="443"/>
        <v>Monday</v>
      </c>
      <c r="L2191" s="5">
        <f t="shared" si="444"/>
        <v>43699</v>
      </c>
      <c r="M2191" s="2" t="str">
        <f t="shared" si="445"/>
        <v>Thursday</v>
      </c>
      <c r="N2191" s="2" t="str">
        <f t="shared" si="446"/>
        <v>Thursday</v>
      </c>
      <c r="O2191" s="12">
        <f t="shared" si="447"/>
        <v>0</v>
      </c>
      <c r="P2191" s="11" t="str">
        <f t="shared" si="448"/>
        <v>Low Cost per Unit</v>
      </c>
      <c r="Q2191" s="12">
        <f t="shared" si="449"/>
        <v>0</v>
      </c>
      <c r="R2191" s="12">
        <f t="shared" si="450"/>
        <v>0.4194</v>
      </c>
      <c r="S2191" s="12">
        <f t="shared" si="451"/>
        <v>0</v>
      </c>
      <c r="T2191" s="12">
        <f t="shared" si="452"/>
        <v>0</v>
      </c>
      <c r="U2191" s="12">
        <f t="shared" si="453"/>
        <v>0</v>
      </c>
      <c r="V2191" s="13" t="str">
        <f t="shared" ca="1" si="454"/>
        <v>Greater Than 8 Weeks Old</v>
      </c>
    </row>
    <row r="2192" spans="1:22" x14ac:dyDescent="0.45">
      <c r="A2192" s="2" t="s">
        <v>271</v>
      </c>
      <c r="B2192" s="5">
        <v>43696</v>
      </c>
      <c r="C2192" s="5" t="s">
        <v>369</v>
      </c>
      <c r="D2192" s="5" t="s">
        <v>373</v>
      </c>
      <c r="E2192" s="6">
        <v>1</v>
      </c>
      <c r="F2192" s="3">
        <v>58</v>
      </c>
      <c r="G2192" s="3">
        <v>19</v>
      </c>
      <c r="H2192" s="8">
        <f t="shared" si="442"/>
        <v>19</v>
      </c>
      <c r="I2192" s="3">
        <v>39</v>
      </c>
      <c r="J2192" s="4">
        <v>0.67</v>
      </c>
      <c r="K2192" s="2" t="str">
        <f t="shared" si="443"/>
        <v>Monday</v>
      </c>
      <c r="L2192" s="5">
        <f t="shared" si="444"/>
        <v>43699</v>
      </c>
      <c r="M2192" s="2" t="str">
        <f t="shared" si="445"/>
        <v>Thursday</v>
      </c>
      <c r="N2192" s="2" t="str">
        <f t="shared" si="446"/>
        <v>Thursday</v>
      </c>
      <c r="O2192" s="12">
        <f t="shared" si="447"/>
        <v>0</v>
      </c>
      <c r="P2192" s="11" t="str">
        <f t="shared" si="448"/>
        <v>High Cost per Unit</v>
      </c>
      <c r="Q2192" s="12">
        <f t="shared" si="449"/>
        <v>0</v>
      </c>
      <c r="R2192" s="12">
        <f t="shared" si="450"/>
        <v>0</v>
      </c>
      <c r="S2192" s="12">
        <f t="shared" si="451"/>
        <v>0</v>
      </c>
      <c r="T2192" s="12">
        <f t="shared" si="452"/>
        <v>0</v>
      </c>
      <c r="U2192" s="12">
        <f t="shared" si="453"/>
        <v>0</v>
      </c>
      <c r="V2192" s="13" t="str">
        <f t="shared" ca="1" si="454"/>
        <v>Greater Than 8 Weeks Old</v>
      </c>
    </row>
    <row r="2193" spans="1:22" x14ac:dyDescent="0.45">
      <c r="A2193" s="2" t="s">
        <v>272</v>
      </c>
      <c r="B2193" s="5">
        <v>43696</v>
      </c>
      <c r="C2193" s="5" t="s">
        <v>369</v>
      </c>
      <c r="D2193" s="5" t="s">
        <v>373</v>
      </c>
      <c r="E2193" s="6">
        <v>1</v>
      </c>
      <c r="F2193" s="3">
        <v>52</v>
      </c>
      <c r="G2193" s="3">
        <v>17.420000000000002</v>
      </c>
      <c r="H2193" s="8">
        <f t="shared" si="442"/>
        <v>17.420000000000002</v>
      </c>
      <c r="I2193" s="3">
        <v>34.58</v>
      </c>
      <c r="J2193" s="4">
        <v>0.67</v>
      </c>
      <c r="K2193" s="2" t="str">
        <f t="shared" si="443"/>
        <v>Monday</v>
      </c>
      <c r="L2193" s="5">
        <f t="shared" si="444"/>
        <v>43699</v>
      </c>
      <c r="M2193" s="2" t="str">
        <f t="shared" si="445"/>
        <v>Thursday</v>
      </c>
      <c r="N2193" s="2" t="str">
        <f t="shared" si="446"/>
        <v>Thursday</v>
      </c>
      <c r="O2193" s="12">
        <f t="shared" si="447"/>
        <v>0</v>
      </c>
      <c r="P2193" s="11" t="str">
        <f t="shared" si="448"/>
        <v>High Cost per Unit</v>
      </c>
      <c r="Q2193" s="12">
        <f t="shared" si="449"/>
        <v>0</v>
      </c>
      <c r="R2193" s="12">
        <f t="shared" si="450"/>
        <v>0</v>
      </c>
      <c r="S2193" s="12">
        <f t="shared" si="451"/>
        <v>0</v>
      </c>
      <c r="T2193" s="12">
        <f t="shared" si="452"/>
        <v>0</v>
      </c>
      <c r="U2193" s="12">
        <f t="shared" si="453"/>
        <v>0</v>
      </c>
      <c r="V2193" s="13" t="str">
        <f t="shared" ca="1" si="454"/>
        <v>Greater Than 8 Weeks Old</v>
      </c>
    </row>
    <row r="2194" spans="1:22" x14ac:dyDescent="0.45">
      <c r="A2194" s="2" t="s">
        <v>202</v>
      </c>
      <c r="B2194" s="5">
        <v>43696</v>
      </c>
      <c r="C2194" s="5" t="s">
        <v>369</v>
      </c>
      <c r="D2194" s="5" t="s">
        <v>372</v>
      </c>
      <c r="E2194" s="6">
        <v>1</v>
      </c>
      <c r="F2194" s="3">
        <v>89</v>
      </c>
      <c r="G2194" s="3">
        <v>13</v>
      </c>
      <c r="H2194" s="8">
        <f t="shared" si="442"/>
        <v>13</v>
      </c>
      <c r="I2194" s="3">
        <v>76</v>
      </c>
      <c r="J2194" s="4">
        <v>0.85</v>
      </c>
      <c r="K2194" s="2" t="str">
        <f t="shared" si="443"/>
        <v>Monday</v>
      </c>
      <c r="L2194" s="5">
        <f t="shared" si="444"/>
        <v>43699</v>
      </c>
      <c r="M2194" s="2" t="str">
        <f t="shared" si="445"/>
        <v>Thursday</v>
      </c>
      <c r="N2194" s="2" t="str">
        <f t="shared" si="446"/>
        <v>Thursday</v>
      </c>
      <c r="O2194" s="12">
        <f t="shared" si="447"/>
        <v>0</v>
      </c>
      <c r="P2194" s="11" t="str">
        <f t="shared" si="448"/>
        <v>Low Cost per Unit</v>
      </c>
      <c r="Q2194" s="12">
        <f t="shared" si="449"/>
        <v>0</v>
      </c>
      <c r="R2194" s="12">
        <f t="shared" si="450"/>
        <v>0</v>
      </c>
      <c r="S2194" s="12">
        <f t="shared" si="451"/>
        <v>0</v>
      </c>
      <c r="T2194" s="12">
        <f t="shared" si="452"/>
        <v>0</v>
      </c>
      <c r="U2194" s="12">
        <f t="shared" si="453"/>
        <v>0</v>
      </c>
      <c r="V2194" s="13" t="str">
        <f t="shared" ca="1" si="454"/>
        <v>Greater Than 8 Weeks Old</v>
      </c>
    </row>
    <row r="2195" spans="1:22" x14ac:dyDescent="0.45">
      <c r="A2195" s="2" t="s">
        <v>213</v>
      </c>
      <c r="B2195" s="5">
        <v>43696</v>
      </c>
      <c r="C2195" s="5" t="s">
        <v>369</v>
      </c>
      <c r="D2195" s="5" t="s">
        <v>374</v>
      </c>
      <c r="E2195" s="6">
        <v>3</v>
      </c>
      <c r="F2195" s="3">
        <v>63</v>
      </c>
      <c r="G2195" s="3">
        <v>21.51</v>
      </c>
      <c r="H2195" s="8">
        <f t="shared" si="442"/>
        <v>7.1700000000000008</v>
      </c>
      <c r="I2195" s="3">
        <v>41.49</v>
      </c>
      <c r="J2195" s="4">
        <v>0.66</v>
      </c>
      <c r="K2195" s="2" t="str">
        <f t="shared" si="443"/>
        <v>Monday</v>
      </c>
      <c r="L2195" s="5">
        <f t="shared" si="444"/>
        <v>43699</v>
      </c>
      <c r="M2195" s="2" t="str">
        <f t="shared" si="445"/>
        <v>Thursday</v>
      </c>
      <c r="N2195" s="2" t="str">
        <f t="shared" si="446"/>
        <v>Thursday</v>
      </c>
      <c r="O2195" s="12">
        <f t="shared" si="447"/>
        <v>0</v>
      </c>
      <c r="P2195" s="11" t="str">
        <f t="shared" si="448"/>
        <v>Low Cost per Unit</v>
      </c>
      <c r="Q2195" s="12">
        <f t="shared" si="449"/>
        <v>0</v>
      </c>
      <c r="R2195" s="12">
        <f t="shared" si="450"/>
        <v>1.89</v>
      </c>
      <c r="S2195" s="12">
        <f t="shared" si="451"/>
        <v>0</v>
      </c>
      <c r="T2195" s="12">
        <f t="shared" si="452"/>
        <v>0</v>
      </c>
      <c r="U2195" s="12">
        <f t="shared" si="453"/>
        <v>0</v>
      </c>
      <c r="V2195" s="13" t="str">
        <f t="shared" ca="1" si="454"/>
        <v>Greater Than 8 Weeks Old</v>
      </c>
    </row>
    <row r="2196" spans="1:22" x14ac:dyDescent="0.45">
      <c r="A2196" s="2" t="s">
        <v>176</v>
      </c>
      <c r="B2196" s="5">
        <v>43696</v>
      </c>
      <c r="C2196" s="5" t="s">
        <v>369</v>
      </c>
      <c r="D2196" s="5" t="s">
        <v>375</v>
      </c>
      <c r="E2196" s="6">
        <v>2</v>
      </c>
      <c r="F2196" s="3">
        <v>10</v>
      </c>
      <c r="G2196" s="3">
        <v>0.5</v>
      </c>
      <c r="H2196" s="8">
        <f t="shared" si="442"/>
        <v>0.25</v>
      </c>
      <c r="I2196" s="3">
        <v>9.5</v>
      </c>
      <c r="J2196" s="4">
        <v>0.95</v>
      </c>
      <c r="K2196" s="2" t="str">
        <f t="shared" si="443"/>
        <v>Monday</v>
      </c>
      <c r="L2196" s="5">
        <f t="shared" si="444"/>
        <v>43699</v>
      </c>
      <c r="M2196" s="2" t="str">
        <f t="shared" si="445"/>
        <v>Thursday</v>
      </c>
      <c r="N2196" s="2" t="str">
        <f t="shared" si="446"/>
        <v>Thursday</v>
      </c>
      <c r="O2196" s="12">
        <f t="shared" si="447"/>
        <v>0</v>
      </c>
      <c r="P2196" s="11" t="str">
        <f t="shared" si="448"/>
        <v>Low Cost per Unit</v>
      </c>
      <c r="Q2196" s="12">
        <f t="shared" si="449"/>
        <v>0</v>
      </c>
      <c r="R2196" s="12">
        <f t="shared" si="450"/>
        <v>0.3</v>
      </c>
      <c r="S2196" s="12">
        <f t="shared" si="451"/>
        <v>1.5</v>
      </c>
      <c r="T2196" s="12">
        <f t="shared" si="452"/>
        <v>0</v>
      </c>
      <c r="U2196" s="12">
        <f t="shared" si="453"/>
        <v>0</v>
      </c>
      <c r="V2196" s="13" t="str">
        <f t="shared" ca="1" si="454"/>
        <v>Greater Than 8 Weeks Old</v>
      </c>
    </row>
    <row r="2197" spans="1:22" x14ac:dyDescent="0.45">
      <c r="A2197" s="2" t="s">
        <v>15</v>
      </c>
      <c r="B2197" s="5">
        <v>43696</v>
      </c>
      <c r="C2197" s="5" t="s">
        <v>369</v>
      </c>
      <c r="D2197" s="5" t="s">
        <v>375</v>
      </c>
      <c r="E2197" s="6">
        <v>3</v>
      </c>
      <c r="F2197" s="3">
        <v>96</v>
      </c>
      <c r="G2197" s="3">
        <v>16.5</v>
      </c>
      <c r="H2197" s="8">
        <f t="shared" si="442"/>
        <v>5.5</v>
      </c>
      <c r="I2197" s="3">
        <v>79.5</v>
      </c>
      <c r="J2197" s="4">
        <v>0.83</v>
      </c>
      <c r="K2197" s="2" t="str">
        <f t="shared" si="443"/>
        <v>Monday</v>
      </c>
      <c r="L2197" s="5">
        <f t="shared" si="444"/>
        <v>43699</v>
      </c>
      <c r="M2197" s="2" t="str">
        <f t="shared" si="445"/>
        <v>Thursday</v>
      </c>
      <c r="N2197" s="2" t="str">
        <f t="shared" si="446"/>
        <v>Thursday</v>
      </c>
      <c r="O2197" s="12">
        <f t="shared" si="447"/>
        <v>0</v>
      </c>
      <c r="P2197" s="11" t="str">
        <f t="shared" si="448"/>
        <v>Low Cost per Unit</v>
      </c>
      <c r="Q2197" s="12">
        <f t="shared" si="449"/>
        <v>0</v>
      </c>
      <c r="R2197" s="12">
        <f t="shared" si="450"/>
        <v>2.88</v>
      </c>
      <c r="S2197" s="12">
        <f t="shared" si="451"/>
        <v>14.399999999999999</v>
      </c>
      <c r="T2197" s="12">
        <f t="shared" si="452"/>
        <v>0</v>
      </c>
      <c r="U2197" s="12">
        <f t="shared" si="453"/>
        <v>0</v>
      </c>
      <c r="V2197" s="13" t="str">
        <f t="shared" ca="1" si="454"/>
        <v>Greater Than 8 Weeks Old</v>
      </c>
    </row>
    <row r="2198" spans="1:22" x14ac:dyDescent="0.45">
      <c r="A2198" s="2" t="s">
        <v>135</v>
      </c>
      <c r="B2198" s="5">
        <v>43696</v>
      </c>
      <c r="C2198" s="5" t="s">
        <v>369</v>
      </c>
      <c r="D2198" s="5" t="s">
        <v>375</v>
      </c>
      <c r="E2198" s="6">
        <v>1</v>
      </c>
      <c r="F2198" s="3">
        <v>5.99</v>
      </c>
      <c r="G2198" s="3">
        <v>2.1</v>
      </c>
      <c r="H2198" s="8">
        <f t="shared" si="442"/>
        <v>2.1</v>
      </c>
      <c r="I2198" s="3">
        <v>3.89</v>
      </c>
      <c r="J2198" s="4">
        <v>0.65</v>
      </c>
      <c r="K2198" s="2" t="str">
        <f t="shared" si="443"/>
        <v>Monday</v>
      </c>
      <c r="L2198" s="5">
        <f t="shared" si="444"/>
        <v>43699</v>
      </c>
      <c r="M2198" s="2" t="str">
        <f t="shared" si="445"/>
        <v>Thursday</v>
      </c>
      <c r="N2198" s="2" t="str">
        <f t="shared" si="446"/>
        <v>Thursday</v>
      </c>
      <c r="O2198" s="12">
        <f t="shared" si="447"/>
        <v>0</v>
      </c>
      <c r="P2198" s="11" t="str">
        <f t="shared" si="448"/>
        <v>Low Cost per Unit</v>
      </c>
      <c r="Q2198" s="12">
        <f t="shared" si="449"/>
        <v>0</v>
      </c>
      <c r="R2198" s="12">
        <f t="shared" si="450"/>
        <v>0</v>
      </c>
      <c r="S2198" s="12">
        <f t="shared" si="451"/>
        <v>0.89849999999999997</v>
      </c>
      <c r="T2198" s="12">
        <f t="shared" si="452"/>
        <v>0</v>
      </c>
      <c r="U2198" s="12">
        <f t="shared" si="453"/>
        <v>0</v>
      </c>
      <c r="V2198" s="13" t="str">
        <f t="shared" ca="1" si="454"/>
        <v>Greater Than 8 Weeks Old</v>
      </c>
    </row>
    <row r="2199" spans="1:22" x14ac:dyDescent="0.45">
      <c r="A2199" s="2" t="s">
        <v>98</v>
      </c>
      <c r="B2199" s="5">
        <v>43696</v>
      </c>
      <c r="C2199" s="5" t="s">
        <v>376</v>
      </c>
      <c r="D2199" s="5" t="s">
        <v>377</v>
      </c>
      <c r="E2199" s="6">
        <v>11</v>
      </c>
      <c r="F2199" s="3">
        <v>219.89</v>
      </c>
      <c r="G2199" s="3">
        <v>87.34</v>
      </c>
      <c r="H2199" s="8">
        <f t="shared" si="442"/>
        <v>7.94</v>
      </c>
      <c r="I2199" s="3">
        <v>132.55000000000001</v>
      </c>
      <c r="J2199" s="4">
        <v>0.6</v>
      </c>
      <c r="K2199" s="2" t="str">
        <f t="shared" si="443"/>
        <v>Monday</v>
      </c>
      <c r="L2199" s="5">
        <f t="shared" si="444"/>
        <v>43699</v>
      </c>
      <c r="M2199" s="2" t="str">
        <f t="shared" si="445"/>
        <v>Thursday</v>
      </c>
      <c r="N2199" s="2" t="str">
        <f t="shared" si="446"/>
        <v>Thursday</v>
      </c>
      <c r="O2199" s="12">
        <f t="shared" si="447"/>
        <v>0</v>
      </c>
      <c r="P2199" s="11" t="str">
        <f t="shared" si="448"/>
        <v>Low Cost per Unit</v>
      </c>
      <c r="Q2199" s="12">
        <f t="shared" si="449"/>
        <v>0</v>
      </c>
      <c r="R2199" s="12">
        <f t="shared" si="450"/>
        <v>6.5966999999999993</v>
      </c>
      <c r="S2199" s="12">
        <f t="shared" si="451"/>
        <v>0</v>
      </c>
      <c r="T2199" s="12">
        <f t="shared" si="452"/>
        <v>0</v>
      </c>
      <c r="U2199" s="12">
        <f t="shared" si="453"/>
        <v>0</v>
      </c>
      <c r="V2199" s="13" t="str">
        <f t="shared" ca="1" si="454"/>
        <v>Greater Than 8 Weeks Old</v>
      </c>
    </row>
    <row r="2200" spans="1:22" x14ac:dyDescent="0.45">
      <c r="A2200" s="2" t="s">
        <v>17</v>
      </c>
      <c r="B2200" s="5">
        <v>43696</v>
      </c>
      <c r="C2200" s="5" t="s">
        <v>376</v>
      </c>
      <c r="D2200" s="5" t="s">
        <v>377</v>
      </c>
      <c r="E2200" s="6">
        <v>1</v>
      </c>
      <c r="F2200" s="3">
        <v>29</v>
      </c>
      <c r="G2200" s="3">
        <v>6.2</v>
      </c>
      <c r="H2200" s="8">
        <f t="shared" si="442"/>
        <v>6.2</v>
      </c>
      <c r="I2200" s="3">
        <v>22.8</v>
      </c>
      <c r="J2200" s="4">
        <v>0.79</v>
      </c>
      <c r="K2200" s="2" t="str">
        <f t="shared" si="443"/>
        <v>Monday</v>
      </c>
      <c r="L2200" s="5">
        <f t="shared" si="444"/>
        <v>43699</v>
      </c>
      <c r="M2200" s="2" t="str">
        <f t="shared" si="445"/>
        <v>Thursday</v>
      </c>
      <c r="N2200" s="2" t="str">
        <f t="shared" si="446"/>
        <v>Thursday</v>
      </c>
      <c r="O2200" s="12">
        <f t="shared" si="447"/>
        <v>0</v>
      </c>
      <c r="P2200" s="11" t="str">
        <f t="shared" si="448"/>
        <v>Low Cost per Unit</v>
      </c>
      <c r="Q2200" s="12">
        <f t="shared" si="449"/>
        <v>0</v>
      </c>
      <c r="R2200" s="12">
        <f t="shared" si="450"/>
        <v>0</v>
      </c>
      <c r="S2200" s="12">
        <f t="shared" si="451"/>
        <v>0</v>
      </c>
      <c r="T2200" s="12">
        <f t="shared" si="452"/>
        <v>0</v>
      </c>
      <c r="U2200" s="12">
        <f t="shared" si="453"/>
        <v>0</v>
      </c>
      <c r="V2200" s="13" t="str">
        <f t="shared" ca="1" si="454"/>
        <v>Greater Than 8 Weeks Old</v>
      </c>
    </row>
    <row r="2201" spans="1:22" x14ac:dyDescent="0.45">
      <c r="A2201" s="2" t="s">
        <v>239</v>
      </c>
      <c r="B2201" s="5">
        <v>43696</v>
      </c>
      <c r="C2201" s="5" t="s">
        <v>376</v>
      </c>
      <c r="D2201" s="5" t="s">
        <v>377</v>
      </c>
      <c r="E2201" s="6">
        <v>6</v>
      </c>
      <c r="F2201" s="3">
        <v>89.94</v>
      </c>
      <c r="G2201" s="3">
        <v>39.6</v>
      </c>
      <c r="H2201" s="8">
        <f t="shared" si="442"/>
        <v>6.6000000000000005</v>
      </c>
      <c r="I2201" s="3">
        <v>50.34</v>
      </c>
      <c r="J2201" s="4">
        <v>0.56000000000000005</v>
      </c>
      <c r="K2201" s="2" t="str">
        <f t="shared" si="443"/>
        <v>Monday</v>
      </c>
      <c r="L2201" s="5">
        <f t="shared" si="444"/>
        <v>43699</v>
      </c>
      <c r="M2201" s="2" t="str">
        <f t="shared" si="445"/>
        <v>Thursday</v>
      </c>
      <c r="N2201" s="2" t="str">
        <f t="shared" si="446"/>
        <v>Thursday</v>
      </c>
      <c r="O2201" s="12">
        <f t="shared" si="447"/>
        <v>0</v>
      </c>
      <c r="P2201" s="11" t="str">
        <f t="shared" si="448"/>
        <v>Low Cost per Unit</v>
      </c>
      <c r="Q2201" s="12">
        <f t="shared" si="449"/>
        <v>0</v>
      </c>
      <c r="R2201" s="12">
        <f t="shared" si="450"/>
        <v>2.6981999999999999</v>
      </c>
      <c r="S2201" s="12">
        <f t="shared" si="451"/>
        <v>0</v>
      </c>
      <c r="T2201" s="12">
        <f t="shared" si="452"/>
        <v>0</v>
      </c>
      <c r="U2201" s="12">
        <f t="shared" si="453"/>
        <v>0</v>
      </c>
      <c r="V2201" s="13" t="str">
        <f t="shared" ca="1" si="454"/>
        <v>Greater Than 8 Weeks Old</v>
      </c>
    </row>
    <row r="2202" spans="1:22" x14ac:dyDescent="0.45">
      <c r="A2202" s="2" t="s">
        <v>18</v>
      </c>
      <c r="B2202" s="5">
        <v>43696</v>
      </c>
      <c r="C2202" s="5" t="s">
        <v>376</v>
      </c>
      <c r="D2202" s="5" t="s">
        <v>377</v>
      </c>
      <c r="E2202" s="6">
        <v>5</v>
      </c>
      <c r="F2202" s="3">
        <v>125</v>
      </c>
      <c r="G2202" s="3">
        <v>34</v>
      </c>
      <c r="H2202" s="8">
        <f t="shared" si="442"/>
        <v>6.8</v>
      </c>
      <c r="I2202" s="3">
        <v>91</v>
      </c>
      <c r="J2202" s="4">
        <v>0.73</v>
      </c>
      <c r="K2202" s="2" t="str">
        <f t="shared" si="443"/>
        <v>Monday</v>
      </c>
      <c r="L2202" s="5">
        <f t="shared" si="444"/>
        <v>43699</v>
      </c>
      <c r="M2202" s="2" t="str">
        <f t="shared" si="445"/>
        <v>Thursday</v>
      </c>
      <c r="N2202" s="2" t="str">
        <f t="shared" si="446"/>
        <v>Thursday</v>
      </c>
      <c r="O2202" s="12">
        <f t="shared" si="447"/>
        <v>0</v>
      </c>
      <c r="P2202" s="11" t="str">
        <f t="shared" si="448"/>
        <v>Low Cost per Unit</v>
      </c>
      <c r="Q2202" s="12">
        <f t="shared" si="449"/>
        <v>0</v>
      </c>
      <c r="R2202" s="12">
        <f t="shared" si="450"/>
        <v>3.75</v>
      </c>
      <c r="S2202" s="12">
        <f t="shared" si="451"/>
        <v>0</v>
      </c>
      <c r="T2202" s="12">
        <f t="shared" si="452"/>
        <v>0</v>
      </c>
      <c r="U2202" s="12">
        <f t="shared" si="453"/>
        <v>0</v>
      </c>
      <c r="V2202" s="13" t="str">
        <f t="shared" ca="1" si="454"/>
        <v>Greater Than 8 Weeks Old</v>
      </c>
    </row>
    <row r="2203" spans="1:22" x14ac:dyDescent="0.45">
      <c r="A2203" s="2" t="s">
        <v>20</v>
      </c>
      <c r="B2203" s="5">
        <v>43696</v>
      </c>
      <c r="C2203" s="5" t="s">
        <v>376</v>
      </c>
      <c r="D2203" s="5" t="s">
        <v>377</v>
      </c>
      <c r="E2203" s="6">
        <v>2</v>
      </c>
      <c r="F2203" s="3">
        <v>44</v>
      </c>
      <c r="G2203" s="3">
        <v>10.5</v>
      </c>
      <c r="H2203" s="8">
        <f t="shared" si="442"/>
        <v>5.25</v>
      </c>
      <c r="I2203" s="3">
        <v>33.5</v>
      </c>
      <c r="J2203" s="4">
        <v>0.76</v>
      </c>
      <c r="K2203" s="2" t="str">
        <f t="shared" si="443"/>
        <v>Monday</v>
      </c>
      <c r="L2203" s="5">
        <f t="shared" si="444"/>
        <v>43699</v>
      </c>
      <c r="M2203" s="2" t="str">
        <f t="shared" si="445"/>
        <v>Thursday</v>
      </c>
      <c r="N2203" s="2" t="str">
        <f t="shared" si="446"/>
        <v>Thursday</v>
      </c>
      <c r="O2203" s="12">
        <f t="shared" si="447"/>
        <v>0</v>
      </c>
      <c r="P2203" s="11" t="str">
        <f t="shared" si="448"/>
        <v>Low Cost per Unit</v>
      </c>
      <c r="Q2203" s="12">
        <f t="shared" si="449"/>
        <v>0</v>
      </c>
      <c r="R2203" s="12">
        <f t="shared" si="450"/>
        <v>1.3199999999999998</v>
      </c>
      <c r="S2203" s="12">
        <f t="shared" si="451"/>
        <v>0</v>
      </c>
      <c r="T2203" s="12">
        <f t="shared" si="452"/>
        <v>0</v>
      </c>
      <c r="U2203" s="12">
        <f t="shared" si="453"/>
        <v>0</v>
      </c>
      <c r="V2203" s="13" t="str">
        <f t="shared" ca="1" si="454"/>
        <v>Greater Than 8 Weeks Old</v>
      </c>
    </row>
    <row r="2204" spans="1:22" x14ac:dyDescent="0.45">
      <c r="A2204" s="2" t="s">
        <v>21</v>
      </c>
      <c r="B2204" s="5">
        <v>43696</v>
      </c>
      <c r="C2204" s="5" t="s">
        <v>376</v>
      </c>
      <c r="D2204" s="5" t="s">
        <v>377</v>
      </c>
      <c r="E2204" s="6">
        <v>3</v>
      </c>
      <c r="F2204" s="3">
        <v>66</v>
      </c>
      <c r="G2204" s="3">
        <v>19.05</v>
      </c>
      <c r="H2204" s="8">
        <f t="shared" si="442"/>
        <v>6.3500000000000005</v>
      </c>
      <c r="I2204" s="3">
        <v>46.95</v>
      </c>
      <c r="J2204" s="4">
        <v>0.71</v>
      </c>
      <c r="K2204" s="2" t="str">
        <f t="shared" si="443"/>
        <v>Monday</v>
      </c>
      <c r="L2204" s="5">
        <f t="shared" si="444"/>
        <v>43699</v>
      </c>
      <c r="M2204" s="2" t="str">
        <f t="shared" si="445"/>
        <v>Thursday</v>
      </c>
      <c r="N2204" s="2" t="str">
        <f t="shared" si="446"/>
        <v>Thursday</v>
      </c>
      <c r="O2204" s="12">
        <f t="shared" si="447"/>
        <v>0</v>
      </c>
      <c r="P2204" s="11" t="str">
        <f t="shared" si="448"/>
        <v>Low Cost per Unit</v>
      </c>
      <c r="Q2204" s="12">
        <f t="shared" si="449"/>
        <v>0</v>
      </c>
      <c r="R2204" s="12">
        <f t="shared" si="450"/>
        <v>1.98</v>
      </c>
      <c r="S2204" s="12">
        <f t="shared" si="451"/>
        <v>0</v>
      </c>
      <c r="T2204" s="12">
        <f t="shared" si="452"/>
        <v>0</v>
      </c>
      <c r="U2204" s="12">
        <f t="shared" si="453"/>
        <v>0</v>
      </c>
      <c r="V2204" s="13" t="str">
        <f t="shared" ca="1" si="454"/>
        <v>Greater Than 8 Weeks Old</v>
      </c>
    </row>
    <row r="2205" spans="1:22" x14ac:dyDescent="0.45">
      <c r="A2205" s="2" t="s">
        <v>215</v>
      </c>
      <c r="B2205" s="5">
        <v>43696</v>
      </c>
      <c r="C2205" s="5" t="s">
        <v>378</v>
      </c>
      <c r="D2205" s="5" t="s">
        <v>379</v>
      </c>
      <c r="E2205" s="6">
        <v>8</v>
      </c>
      <c r="F2205" s="3">
        <v>79.92</v>
      </c>
      <c r="G2205" s="3">
        <v>30.4</v>
      </c>
      <c r="H2205" s="8">
        <f t="shared" si="442"/>
        <v>3.8</v>
      </c>
      <c r="I2205" s="3">
        <v>49.52</v>
      </c>
      <c r="J2205" s="4">
        <v>0.62</v>
      </c>
      <c r="K2205" s="2" t="str">
        <f t="shared" si="443"/>
        <v>Monday</v>
      </c>
      <c r="L2205" s="5">
        <f t="shared" si="444"/>
        <v>43699</v>
      </c>
      <c r="M2205" s="2" t="str">
        <f t="shared" si="445"/>
        <v>Thursday</v>
      </c>
      <c r="N2205" s="2" t="str">
        <f t="shared" si="446"/>
        <v>Thursday</v>
      </c>
      <c r="O2205" s="12">
        <f t="shared" si="447"/>
        <v>0</v>
      </c>
      <c r="P2205" s="11" t="str">
        <f t="shared" si="448"/>
        <v>Low Cost per Unit</v>
      </c>
      <c r="Q2205" s="12">
        <f t="shared" si="449"/>
        <v>0</v>
      </c>
      <c r="R2205" s="12">
        <f t="shared" si="450"/>
        <v>2.3976000000000002</v>
      </c>
      <c r="S2205" s="12">
        <f t="shared" si="451"/>
        <v>0</v>
      </c>
      <c r="T2205" s="12">
        <f t="shared" si="452"/>
        <v>0</v>
      </c>
      <c r="U2205" s="12">
        <f t="shared" si="453"/>
        <v>0</v>
      </c>
      <c r="V2205" s="13" t="str">
        <f t="shared" ca="1" si="454"/>
        <v>Greater Than 8 Weeks Old</v>
      </c>
    </row>
    <row r="2206" spans="1:22" x14ac:dyDescent="0.45">
      <c r="A2206" s="2" t="s">
        <v>162</v>
      </c>
      <c r="B2206" s="5">
        <v>43696</v>
      </c>
      <c r="C2206" s="5" t="s">
        <v>383</v>
      </c>
      <c r="D2206" s="5" t="s">
        <v>384</v>
      </c>
      <c r="E2206" s="6">
        <v>10</v>
      </c>
      <c r="F2206" s="3">
        <v>79.900000000000006</v>
      </c>
      <c r="G2206" s="3">
        <v>32</v>
      </c>
      <c r="H2206" s="8">
        <f t="shared" si="442"/>
        <v>3.2</v>
      </c>
      <c r="I2206" s="3">
        <v>47.9</v>
      </c>
      <c r="J2206" s="4">
        <v>0.6</v>
      </c>
      <c r="K2206" s="2" t="str">
        <f t="shared" si="443"/>
        <v>Monday</v>
      </c>
      <c r="L2206" s="5">
        <f t="shared" si="444"/>
        <v>43699</v>
      </c>
      <c r="M2206" s="2" t="str">
        <f t="shared" si="445"/>
        <v>Thursday</v>
      </c>
      <c r="N2206" s="2" t="str">
        <f t="shared" si="446"/>
        <v>Thursday</v>
      </c>
      <c r="O2206" s="12">
        <f t="shared" si="447"/>
        <v>0</v>
      </c>
      <c r="P2206" s="11" t="str">
        <f t="shared" si="448"/>
        <v>Low Cost per Unit</v>
      </c>
      <c r="Q2206" s="12">
        <f t="shared" si="449"/>
        <v>0</v>
      </c>
      <c r="R2206" s="12">
        <f t="shared" si="450"/>
        <v>2.3970000000000002</v>
      </c>
      <c r="S2206" s="12">
        <f t="shared" si="451"/>
        <v>0</v>
      </c>
      <c r="T2206" s="12">
        <f t="shared" si="452"/>
        <v>0</v>
      </c>
      <c r="U2206" s="12">
        <f t="shared" si="453"/>
        <v>0</v>
      </c>
      <c r="V2206" s="13" t="str">
        <f t="shared" ca="1" si="454"/>
        <v>Greater Than 8 Weeks Old</v>
      </c>
    </row>
    <row r="2207" spans="1:22" x14ac:dyDescent="0.45">
      <c r="A2207" s="2" t="s">
        <v>216</v>
      </c>
      <c r="B2207" s="5">
        <v>43696</v>
      </c>
      <c r="C2207" s="5" t="s">
        <v>383</v>
      </c>
      <c r="D2207" s="5" t="s">
        <v>385</v>
      </c>
      <c r="E2207" s="6">
        <v>13</v>
      </c>
      <c r="F2207" s="3">
        <v>116.87</v>
      </c>
      <c r="G2207" s="3">
        <v>55.9</v>
      </c>
      <c r="H2207" s="8">
        <f t="shared" si="442"/>
        <v>4.3</v>
      </c>
      <c r="I2207" s="3">
        <v>60.97</v>
      </c>
      <c r="J2207" s="4">
        <v>0.52</v>
      </c>
      <c r="K2207" s="2" t="str">
        <f t="shared" si="443"/>
        <v>Monday</v>
      </c>
      <c r="L2207" s="5">
        <f t="shared" si="444"/>
        <v>43699</v>
      </c>
      <c r="M2207" s="2" t="str">
        <f t="shared" si="445"/>
        <v>Thursday</v>
      </c>
      <c r="N2207" s="2" t="str">
        <f t="shared" si="446"/>
        <v>Thursday</v>
      </c>
      <c r="O2207" s="12">
        <f t="shared" si="447"/>
        <v>0</v>
      </c>
      <c r="P2207" s="11" t="str">
        <f t="shared" si="448"/>
        <v>Low Cost per Unit</v>
      </c>
      <c r="Q2207" s="12">
        <f t="shared" si="449"/>
        <v>0</v>
      </c>
      <c r="R2207" s="12">
        <f t="shared" si="450"/>
        <v>3.5061</v>
      </c>
      <c r="S2207" s="12">
        <f t="shared" si="451"/>
        <v>0</v>
      </c>
      <c r="T2207" s="12">
        <f t="shared" si="452"/>
        <v>0</v>
      </c>
      <c r="U2207" s="12">
        <f t="shared" si="453"/>
        <v>0</v>
      </c>
      <c r="V2207" s="13" t="str">
        <f t="shared" ca="1" si="454"/>
        <v>Greater Than 8 Weeks Old</v>
      </c>
    </row>
    <row r="2208" spans="1:22" x14ac:dyDescent="0.45">
      <c r="A2208" s="2" t="s">
        <v>217</v>
      </c>
      <c r="B2208" s="5">
        <v>43696</v>
      </c>
      <c r="C2208" s="5" t="s">
        <v>383</v>
      </c>
      <c r="D2208" s="5" t="s">
        <v>385</v>
      </c>
      <c r="E2208" s="6">
        <v>12</v>
      </c>
      <c r="F2208" s="3">
        <v>107.88</v>
      </c>
      <c r="G2208" s="3">
        <v>47.76</v>
      </c>
      <c r="H2208" s="8">
        <f t="shared" si="442"/>
        <v>3.98</v>
      </c>
      <c r="I2208" s="3">
        <v>60.12</v>
      </c>
      <c r="J2208" s="4">
        <v>0.56000000000000005</v>
      </c>
      <c r="K2208" s="2" t="str">
        <f t="shared" si="443"/>
        <v>Monday</v>
      </c>
      <c r="L2208" s="5">
        <f t="shared" si="444"/>
        <v>43699</v>
      </c>
      <c r="M2208" s="2" t="str">
        <f t="shared" si="445"/>
        <v>Thursday</v>
      </c>
      <c r="N2208" s="2" t="str">
        <f t="shared" si="446"/>
        <v>Thursday</v>
      </c>
      <c r="O2208" s="12">
        <f t="shared" si="447"/>
        <v>0</v>
      </c>
      <c r="P2208" s="11" t="str">
        <f t="shared" si="448"/>
        <v>Low Cost per Unit</v>
      </c>
      <c r="Q2208" s="12">
        <f t="shared" si="449"/>
        <v>0</v>
      </c>
      <c r="R2208" s="12">
        <f t="shared" si="450"/>
        <v>3.2363999999999997</v>
      </c>
      <c r="S2208" s="12">
        <f t="shared" si="451"/>
        <v>0</v>
      </c>
      <c r="T2208" s="12">
        <f t="shared" si="452"/>
        <v>0</v>
      </c>
      <c r="U2208" s="12">
        <f t="shared" si="453"/>
        <v>0</v>
      </c>
      <c r="V2208" s="13" t="str">
        <f t="shared" ca="1" si="454"/>
        <v>Greater Than 8 Weeks Old</v>
      </c>
    </row>
    <row r="2209" spans="1:22" x14ac:dyDescent="0.45">
      <c r="A2209" s="2" t="s">
        <v>23</v>
      </c>
      <c r="B2209" s="5">
        <v>43696</v>
      </c>
      <c r="C2209" s="5" t="s">
        <v>383</v>
      </c>
      <c r="D2209" s="5" t="s">
        <v>385</v>
      </c>
      <c r="E2209" s="6">
        <v>3</v>
      </c>
      <c r="F2209" s="3">
        <v>42</v>
      </c>
      <c r="G2209" s="3">
        <v>8.25</v>
      </c>
      <c r="H2209" s="8">
        <f t="shared" si="442"/>
        <v>2.75</v>
      </c>
      <c r="I2209" s="3">
        <v>33.75</v>
      </c>
      <c r="J2209" s="4">
        <v>0.8</v>
      </c>
      <c r="K2209" s="2" t="str">
        <f t="shared" si="443"/>
        <v>Monday</v>
      </c>
      <c r="L2209" s="5">
        <f t="shared" si="444"/>
        <v>43699</v>
      </c>
      <c r="M2209" s="2" t="str">
        <f t="shared" si="445"/>
        <v>Thursday</v>
      </c>
      <c r="N2209" s="2" t="str">
        <f t="shared" si="446"/>
        <v>Thursday</v>
      </c>
      <c r="O2209" s="12">
        <f t="shared" si="447"/>
        <v>0</v>
      </c>
      <c r="P2209" s="11" t="str">
        <f t="shared" si="448"/>
        <v>Low Cost per Unit</v>
      </c>
      <c r="Q2209" s="12">
        <f t="shared" si="449"/>
        <v>0</v>
      </c>
      <c r="R2209" s="12">
        <f t="shared" si="450"/>
        <v>1.26</v>
      </c>
      <c r="S2209" s="12">
        <f t="shared" si="451"/>
        <v>0</v>
      </c>
      <c r="T2209" s="12">
        <f t="shared" si="452"/>
        <v>0</v>
      </c>
      <c r="U2209" s="12">
        <f t="shared" si="453"/>
        <v>0</v>
      </c>
      <c r="V2209" s="13" t="str">
        <f t="shared" ca="1" si="454"/>
        <v>Greater Than 8 Weeks Old</v>
      </c>
    </row>
    <row r="2210" spans="1:22" x14ac:dyDescent="0.45">
      <c r="A2210" s="2" t="s">
        <v>136</v>
      </c>
      <c r="B2210" s="5">
        <v>43696</v>
      </c>
      <c r="C2210" s="5" t="s">
        <v>376</v>
      </c>
      <c r="D2210" s="5" t="s">
        <v>377</v>
      </c>
      <c r="E2210" s="6">
        <v>19</v>
      </c>
      <c r="F2210" s="3">
        <v>132.81</v>
      </c>
      <c r="G2210" s="3">
        <v>33.25</v>
      </c>
      <c r="H2210" s="8">
        <f t="shared" si="442"/>
        <v>1.75</v>
      </c>
      <c r="I2210" s="3">
        <v>99.56</v>
      </c>
      <c r="J2210" s="4">
        <v>0.75</v>
      </c>
      <c r="K2210" s="2" t="str">
        <f t="shared" si="443"/>
        <v>Monday</v>
      </c>
      <c r="L2210" s="5">
        <f t="shared" si="444"/>
        <v>43699</v>
      </c>
      <c r="M2210" s="2" t="str">
        <f t="shared" si="445"/>
        <v>Thursday</v>
      </c>
      <c r="N2210" s="2" t="str">
        <f t="shared" si="446"/>
        <v>Thursday</v>
      </c>
      <c r="O2210" s="12">
        <f t="shared" si="447"/>
        <v>0</v>
      </c>
      <c r="P2210" s="11" t="str">
        <f t="shared" si="448"/>
        <v>Low Cost per Unit</v>
      </c>
      <c r="Q2210" s="12">
        <f t="shared" si="449"/>
        <v>0</v>
      </c>
      <c r="R2210" s="12">
        <f t="shared" si="450"/>
        <v>3.9842999999999997</v>
      </c>
      <c r="S2210" s="12">
        <f t="shared" si="451"/>
        <v>0</v>
      </c>
      <c r="T2210" s="12">
        <f t="shared" si="452"/>
        <v>0</v>
      </c>
      <c r="U2210" s="12">
        <f t="shared" si="453"/>
        <v>0</v>
      </c>
      <c r="V2210" s="13" t="str">
        <f t="shared" ca="1" si="454"/>
        <v>Greater Than 8 Weeks Old</v>
      </c>
    </row>
    <row r="2211" spans="1:22" x14ac:dyDescent="0.45">
      <c r="A2211" s="2" t="s">
        <v>24</v>
      </c>
      <c r="B2211" s="5">
        <v>43696</v>
      </c>
      <c r="C2211" s="5" t="s">
        <v>375</v>
      </c>
      <c r="D2211" s="5" t="s">
        <v>377</v>
      </c>
      <c r="E2211" s="6">
        <v>10</v>
      </c>
      <c r="F2211" s="3">
        <v>99.9</v>
      </c>
      <c r="G2211" s="3">
        <v>29.5</v>
      </c>
      <c r="H2211" s="8">
        <f t="shared" si="442"/>
        <v>2.95</v>
      </c>
      <c r="I2211" s="3">
        <v>70.400000000000006</v>
      </c>
      <c r="J2211" s="4">
        <v>0.7</v>
      </c>
      <c r="K2211" s="2" t="str">
        <f t="shared" si="443"/>
        <v>Monday</v>
      </c>
      <c r="L2211" s="5">
        <f t="shared" si="444"/>
        <v>43699</v>
      </c>
      <c r="M2211" s="2" t="str">
        <f t="shared" si="445"/>
        <v>Thursday</v>
      </c>
      <c r="N2211" s="2" t="str">
        <f t="shared" si="446"/>
        <v>Thursday</v>
      </c>
      <c r="O2211" s="12">
        <f t="shared" si="447"/>
        <v>0</v>
      </c>
      <c r="P2211" s="11" t="str">
        <f t="shared" si="448"/>
        <v>Low Cost per Unit</v>
      </c>
      <c r="Q2211" s="12">
        <f t="shared" si="449"/>
        <v>0</v>
      </c>
      <c r="R2211" s="12">
        <f t="shared" si="450"/>
        <v>2.9969999999999999</v>
      </c>
      <c r="S2211" s="12">
        <f t="shared" si="451"/>
        <v>0</v>
      </c>
      <c r="T2211" s="12">
        <f t="shared" si="452"/>
        <v>0</v>
      </c>
      <c r="U2211" s="12">
        <f t="shared" si="453"/>
        <v>0</v>
      </c>
      <c r="V2211" s="13" t="str">
        <f t="shared" ca="1" si="454"/>
        <v>Greater Than 8 Weeks Old</v>
      </c>
    </row>
    <row r="2212" spans="1:22" x14ac:dyDescent="0.45">
      <c r="A2212" s="2" t="s">
        <v>26</v>
      </c>
      <c r="B2212" s="5">
        <v>43696</v>
      </c>
      <c r="C2212" s="5" t="s">
        <v>378</v>
      </c>
      <c r="D2212" s="5" t="s">
        <v>379</v>
      </c>
      <c r="E2212" s="6">
        <v>2</v>
      </c>
      <c r="F2212" s="3">
        <v>130</v>
      </c>
      <c r="G2212" s="3">
        <v>32.4</v>
      </c>
      <c r="H2212" s="8">
        <f t="shared" si="442"/>
        <v>16.2</v>
      </c>
      <c r="I2212" s="3">
        <v>97.6</v>
      </c>
      <c r="J2212" s="4">
        <v>0.75</v>
      </c>
      <c r="K2212" s="2" t="str">
        <f t="shared" si="443"/>
        <v>Monday</v>
      </c>
      <c r="L2212" s="5">
        <f t="shared" si="444"/>
        <v>43699</v>
      </c>
      <c r="M2212" s="2" t="str">
        <f t="shared" si="445"/>
        <v>Thursday</v>
      </c>
      <c r="N2212" s="2" t="str">
        <f t="shared" si="446"/>
        <v>Thursday</v>
      </c>
      <c r="O2212" s="12">
        <f t="shared" si="447"/>
        <v>0</v>
      </c>
      <c r="P2212" s="11" t="str">
        <f t="shared" si="448"/>
        <v>Low Cost per Unit</v>
      </c>
      <c r="Q2212" s="12">
        <f t="shared" si="449"/>
        <v>0</v>
      </c>
      <c r="R2212" s="12">
        <f t="shared" si="450"/>
        <v>3.9</v>
      </c>
      <c r="S2212" s="12">
        <f t="shared" si="451"/>
        <v>0</v>
      </c>
      <c r="T2212" s="12">
        <f t="shared" si="452"/>
        <v>0</v>
      </c>
      <c r="U2212" s="12">
        <f t="shared" si="453"/>
        <v>0</v>
      </c>
      <c r="V2212" s="13" t="str">
        <f t="shared" ca="1" si="454"/>
        <v>Greater Than 8 Weeks Old</v>
      </c>
    </row>
    <row r="2213" spans="1:22" x14ac:dyDescent="0.45">
      <c r="A2213" s="2" t="s">
        <v>219</v>
      </c>
      <c r="B2213" s="5">
        <v>43696</v>
      </c>
      <c r="C2213" s="5" t="s">
        <v>380</v>
      </c>
      <c r="D2213" s="5" t="s">
        <v>381</v>
      </c>
      <c r="E2213" s="6">
        <v>3</v>
      </c>
      <c r="F2213" s="3">
        <v>57</v>
      </c>
      <c r="G2213" s="3">
        <v>13.5</v>
      </c>
      <c r="H2213" s="8">
        <f t="shared" si="442"/>
        <v>4.5</v>
      </c>
      <c r="I2213" s="3">
        <v>43.5</v>
      </c>
      <c r="J2213" s="4">
        <v>0.76</v>
      </c>
      <c r="K2213" s="2" t="str">
        <f t="shared" si="443"/>
        <v>Monday</v>
      </c>
      <c r="L2213" s="5">
        <f t="shared" si="444"/>
        <v>43699</v>
      </c>
      <c r="M2213" s="2" t="str">
        <f t="shared" si="445"/>
        <v>Thursday</v>
      </c>
      <c r="N2213" s="2" t="str">
        <f t="shared" si="446"/>
        <v>Thursday</v>
      </c>
      <c r="O2213" s="12">
        <f t="shared" si="447"/>
        <v>0</v>
      </c>
      <c r="P2213" s="11" t="str">
        <f t="shared" si="448"/>
        <v>Low Cost per Unit</v>
      </c>
      <c r="Q2213" s="12">
        <f t="shared" si="449"/>
        <v>0</v>
      </c>
      <c r="R2213" s="12">
        <f t="shared" si="450"/>
        <v>1.71</v>
      </c>
      <c r="S2213" s="12">
        <f t="shared" si="451"/>
        <v>0</v>
      </c>
      <c r="T2213" s="12">
        <f t="shared" si="452"/>
        <v>0</v>
      </c>
      <c r="U2213" s="12">
        <f t="shared" si="453"/>
        <v>0</v>
      </c>
      <c r="V2213" s="13" t="str">
        <f t="shared" ca="1" si="454"/>
        <v>Greater Than 8 Weeks Old</v>
      </c>
    </row>
    <row r="2214" spans="1:22" x14ac:dyDescent="0.45">
      <c r="A2214" s="2" t="s">
        <v>27</v>
      </c>
      <c r="B2214" s="5">
        <v>43696</v>
      </c>
      <c r="C2214" s="5" t="s">
        <v>380</v>
      </c>
      <c r="D2214" s="5" t="s">
        <v>381</v>
      </c>
      <c r="E2214" s="6">
        <v>4</v>
      </c>
      <c r="F2214" s="3">
        <v>39.96</v>
      </c>
      <c r="G2214" s="3">
        <v>11.8</v>
      </c>
      <c r="H2214" s="8">
        <f t="shared" si="442"/>
        <v>2.95</v>
      </c>
      <c r="I2214" s="3">
        <v>28.16</v>
      </c>
      <c r="J2214" s="4">
        <v>0.7</v>
      </c>
      <c r="K2214" s="2" t="str">
        <f t="shared" si="443"/>
        <v>Monday</v>
      </c>
      <c r="L2214" s="5">
        <f t="shared" si="444"/>
        <v>43699</v>
      </c>
      <c r="M2214" s="2" t="str">
        <f t="shared" si="445"/>
        <v>Thursday</v>
      </c>
      <c r="N2214" s="2" t="str">
        <f t="shared" si="446"/>
        <v>Thursday</v>
      </c>
      <c r="O2214" s="12">
        <f t="shared" si="447"/>
        <v>0</v>
      </c>
      <c r="P2214" s="11" t="str">
        <f t="shared" si="448"/>
        <v>Low Cost per Unit</v>
      </c>
      <c r="Q2214" s="12">
        <f t="shared" si="449"/>
        <v>0</v>
      </c>
      <c r="R2214" s="12">
        <f t="shared" si="450"/>
        <v>1.1988000000000001</v>
      </c>
      <c r="S2214" s="12">
        <f t="shared" si="451"/>
        <v>0</v>
      </c>
      <c r="T2214" s="12">
        <f t="shared" si="452"/>
        <v>0</v>
      </c>
      <c r="U2214" s="12">
        <f t="shared" si="453"/>
        <v>0</v>
      </c>
      <c r="V2214" s="13" t="str">
        <f t="shared" ca="1" si="454"/>
        <v>Greater Than 8 Weeks Old</v>
      </c>
    </row>
    <row r="2215" spans="1:22" x14ac:dyDescent="0.45">
      <c r="A2215" s="2" t="s">
        <v>240</v>
      </c>
      <c r="B2215" s="5">
        <v>43696</v>
      </c>
      <c r="C2215" s="5" t="s">
        <v>371</v>
      </c>
      <c r="D2215" s="5" t="s">
        <v>371</v>
      </c>
      <c r="E2215" s="6">
        <v>4</v>
      </c>
      <c r="F2215" s="3">
        <v>43.96</v>
      </c>
      <c r="G2215" s="3">
        <v>15</v>
      </c>
      <c r="H2215" s="8">
        <f t="shared" si="442"/>
        <v>3.75</v>
      </c>
      <c r="I2215" s="3">
        <v>28.96</v>
      </c>
      <c r="J2215" s="4">
        <v>0.66</v>
      </c>
      <c r="K2215" s="2" t="str">
        <f t="shared" si="443"/>
        <v>Monday</v>
      </c>
      <c r="L2215" s="5">
        <f t="shared" si="444"/>
        <v>43699</v>
      </c>
      <c r="M2215" s="2" t="str">
        <f t="shared" si="445"/>
        <v>Thursday</v>
      </c>
      <c r="N2215" s="2" t="str">
        <f t="shared" si="446"/>
        <v>Thursday</v>
      </c>
      <c r="O2215" s="12">
        <f t="shared" si="447"/>
        <v>0</v>
      </c>
      <c r="P2215" s="11" t="str">
        <f t="shared" si="448"/>
        <v>Low Cost per Unit</v>
      </c>
      <c r="Q2215" s="12">
        <f t="shared" si="449"/>
        <v>0</v>
      </c>
      <c r="R2215" s="12">
        <f t="shared" si="450"/>
        <v>1.3188</v>
      </c>
      <c r="S2215" s="12">
        <f t="shared" si="451"/>
        <v>0</v>
      </c>
      <c r="T2215" s="12">
        <f t="shared" si="452"/>
        <v>0</v>
      </c>
      <c r="U2215" s="12">
        <f t="shared" si="453"/>
        <v>0</v>
      </c>
      <c r="V2215" s="13" t="str">
        <f t="shared" ca="1" si="454"/>
        <v>Greater Than 8 Weeks Old</v>
      </c>
    </row>
    <row r="2216" spans="1:22" x14ac:dyDescent="0.45">
      <c r="A2216" s="2" t="s">
        <v>163</v>
      </c>
      <c r="B2216" s="5">
        <v>43696</v>
      </c>
      <c r="C2216" s="5" t="s">
        <v>380</v>
      </c>
      <c r="D2216" s="5" t="s">
        <v>381</v>
      </c>
      <c r="E2216" s="6">
        <v>9</v>
      </c>
      <c r="F2216" s="3">
        <v>89.91</v>
      </c>
      <c r="G2216" s="3">
        <v>33.75</v>
      </c>
      <c r="H2216" s="8">
        <f t="shared" si="442"/>
        <v>3.75</v>
      </c>
      <c r="I2216" s="3">
        <v>56.16</v>
      </c>
      <c r="J2216" s="4">
        <v>0.62</v>
      </c>
      <c r="K2216" s="2" t="str">
        <f t="shared" si="443"/>
        <v>Monday</v>
      </c>
      <c r="L2216" s="5">
        <f t="shared" si="444"/>
        <v>43699</v>
      </c>
      <c r="M2216" s="2" t="str">
        <f t="shared" si="445"/>
        <v>Thursday</v>
      </c>
      <c r="N2216" s="2" t="str">
        <f t="shared" si="446"/>
        <v>Thursday</v>
      </c>
      <c r="O2216" s="12">
        <f t="shared" si="447"/>
        <v>0</v>
      </c>
      <c r="P2216" s="11" t="str">
        <f t="shared" si="448"/>
        <v>Low Cost per Unit</v>
      </c>
      <c r="Q2216" s="12">
        <f t="shared" si="449"/>
        <v>0</v>
      </c>
      <c r="R2216" s="12">
        <f t="shared" si="450"/>
        <v>2.6972999999999998</v>
      </c>
      <c r="S2216" s="12">
        <f t="shared" si="451"/>
        <v>0</v>
      </c>
      <c r="T2216" s="12">
        <f t="shared" si="452"/>
        <v>0</v>
      </c>
      <c r="U2216" s="12">
        <f t="shared" si="453"/>
        <v>0</v>
      </c>
      <c r="V2216" s="13" t="str">
        <f t="shared" ca="1" si="454"/>
        <v>Greater Than 8 Weeks Old</v>
      </c>
    </row>
    <row r="2217" spans="1:22" x14ac:dyDescent="0.45">
      <c r="A2217" s="2" t="s">
        <v>273</v>
      </c>
      <c r="B2217" s="5">
        <v>43696</v>
      </c>
      <c r="C2217" s="5" t="s">
        <v>386</v>
      </c>
      <c r="D2217" s="5" t="s">
        <v>388</v>
      </c>
      <c r="E2217" s="6">
        <v>1</v>
      </c>
      <c r="F2217" s="3">
        <v>69.989999999999995</v>
      </c>
      <c r="G2217" s="3">
        <v>21.51</v>
      </c>
      <c r="H2217" s="8">
        <f t="shared" si="442"/>
        <v>21.51</v>
      </c>
      <c r="I2217" s="3">
        <v>48.48</v>
      </c>
      <c r="J2217" s="4">
        <v>0.69</v>
      </c>
      <c r="K2217" s="2" t="str">
        <f t="shared" si="443"/>
        <v>Monday</v>
      </c>
      <c r="L2217" s="5">
        <f t="shared" si="444"/>
        <v>43699</v>
      </c>
      <c r="M2217" s="2" t="str">
        <f t="shared" si="445"/>
        <v>Thursday</v>
      </c>
      <c r="N2217" s="2" t="str">
        <f t="shared" si="446"/>
        <v>Thursday</v>
      </c>
      <c r="O2217" s="12">
        <f t="shared" si="447"/>
        <v>0</v>
      </c>
      <c r="P2217" s="11" t="str">
        <f t="shared" si="448"/>
        <v>High Cost per Unit</v>
      </c>
      <c r="Q2217" s="12">
        <f t="shared" si="449"/>
        <v>0</v>
      </c>
      <c r="R2217" s="12">
        <f t="shared" si="450"/>
        <v>0</v>
      </c>
      <c r="S2217" s="12">
        <f t="shared" si="451"/>
        <v>0</v>
      </c>
      <c r="T2217" s="12">
        <f t="shared" si="452"/>
        <v>0</v>
      </c>
      <c r="U2217" s="12">
        <f t="shared" si="453"/>
        <v>0</v>
      </c>
      <c r="V2217" s="13" t="str">
        <f t="shared" ca="1" si="454"/>
        <v>Greater Than 8 Weeks Old</v>
      </c>
    </row>
    <row r="2218" spans="1:22" x14ac:dyDescent="0.45">
      <c r="A2218" s="2" t="s">
        <v>29</v>
      </c>
      <c r="B2218" s="5">
        <v>43696</v>
      </c>
      <c r="C2218" s="5" t="s">
        <v>369</v>
      </c>
      <c r="D2218" s="5" t="s">
        <v>389</v>
      </c>
      <c r="E2218" s="6">
        <v>5</v>
      </c>
      <c r="F2218" s="3">
        <v>364.95</v>
      </c>
      <c r="G2218" s="3">
        <v>189.2</v>
      </c>
      <c r="H2218" s="8">
        <f t="shared" si="442"/>
        <v>37.839999999999996</v>
      </c>
      <c r="I2218" s="3">
        <v>175.75</v>
      </c>
      <c r="J2218" s="4">
        <v>0.48</v>
      </c>
      <c r="K2218" s="2" t="str">
        <f t="shared" si="443"/>
        <v>Monday</v>
      </c>
      <c r="L2218" s="5">
        <f t="shared" si="444"/>
        <v>43699</v>
      </c>
      <c r="M2218" s="2" t="str">
        <f t="shared" si="445"/>
        <v>Thursday</v>
      </c>
      <c r="N2218" s="2" t="str">
        <f t="shared" si="446"/>
        <v>Thursday</v>
      </c>
      <c r="O2218" s="12">
        <f t="shared" si="447"/>
        <v>0</v>
      </c>
      <c r="P2218" s="11" t="str">
        <f t="shared" si="448"/>
        <v>High Cost per Unit</v>
      </c>
      <c r="Q2218" s="12">
        <f t="shared" si="449"/>
        <v>0</v>
      </c>
      <c r="R2218" s="12">
        <f t="shared" si="450"/>
        <v>10.948499999999999</v>
      </c>
      <c r="S2218" s="12">
        <f t="shared" si="451"/>
        <v>0</v>
      </c>
      <c r="T2218" s="12">
        <f t="shared" si="452"/>
        <v>0</v>
      </c>
      <c r="U2218" s="12">
        <f t="shared" si="453"/>
        <v>0</v>
      </c>
      <c r="V2218" s="13" t="str">
        <f t="shared" ca="1" si="454"/>
        <v>Greater Than 8 Weeks Old</v>
      </c>
    </row>
    <row r="2219" spans="1:22" x14ac:dyDescent="0.45">
      <c r="A2219" s="2" t="s">
        <v>101</v>
      </c>
      <c r="B2219" s="5">
        <v>43696</v>
      </c>
      <c r="C2219" s="5" t="s">
        <v>369</v>
      </c>
      <c r="D2219" s="5" t="s">
        <v>389</v>
      </c>
      <c r="E2219" s="6">
        <v>2</v>
      </c>
      <c r="F2219" s="3">
        <v>58</v>
      </c>
      <c r="G2219" s="3">
        <v>19.5</v>
      </c>
      <c r="H2219" s="8">
        <f t="shared" si="442"/>
        <v>9.75</v>
      </c>
      <c r="I2219" s="3">
        <v>38.5</v>
      </c>
      <c r="J2219" s="4">
        <v>0.66</v>
      </c>
      <c r="K2219" s="2" t="str">
        <f t="shared" si="443"/>
        <v>Monday</v>
      </c>
      <c r="L2219" s="5">
        <f t="shared" si="444"/>
        <v>43699</v>
      </c>
      <c r="M2219" s="2" t="str">
        <f t="shared" si="445"/>
        <v>Thursday</v>
      </c>
      <c r="N2219" s="2" t="str">
        <f t="shared" si="446"/>
        <v>Thursday</v>
      </c>
      <c r="O2219" s="12">
        <f t="shared" si="447"/>
        <v>0</v>
      </c>
      <c r="P2219" s="11" t="str">
        <f t="shared" si="448"/>
        <v>Low Cost per Unit</v>
      </c>
      <c r="Q2219" s="12">
        <f t="shared" si="449"/>
        <v>0</v>
      </c>
      <c r="R2219" s="12">
        <f t="shared" si="450"/>
        <v>1.74</v>
      </c>
      <c r="S2219" s="12">
        <f t="shared" si="451"/>
        <v>0</v>
      </c>
      <c r="T2219" s="12">
        <f t="shared" si="452"/>
        <v>0</v>
      </c>
      <c r="U2219" s="12">
        <f t="shared" si="453"/>
        <v>0</v>
      </c>
      <c r="V2219" s="13" t="str">
        <f t="shared" ca="1" si="454"/>
        <v>Greater Than 8 Weeks Old</v>
      </c>
    </row>
    <row r="2220" spans="1:22" x14ac:dyDescent="0.45">
      <c r="A2220" s="2" t="s">
        <v>194</v>
      </c>
      <c r="B2220" s="5">
        <v>43696</v>
      </c>
      <c r="C2220" s="5" t="s">
        <v>369</v>
      </c>
      <c r="D2220" s="5" t="s">
        <v>389</v>
      </c>
      <c r="E2220" s="6">
        <v>1</v>
      </c>
      <c r="F2220" s="3">
        <v>85</v>
      </c>
      <c r="G2220" s="3">
        <v>24</v>
      </c>
      <c r="H2220" s="8">
        <f t="shared" si="442"/>
        <v>24</v>
      </c>
      <c r="I2220" s="3">
        <v>61</v>
      </c>
      <c r="J2220" s="4">
        <v>0.72</v>
      </c>
      <c r="K2220" s="2" t="str">
        <f t="shared" si="443"/>
        <v>Monday</v>
      </c>
      <c r="L2220" s="5">
        <f t="shared" si="444"/>
        <v>43699</v>
      </c>
      <c r="M2220" s="2" t="str">
        <f t="shared" si="445"/>
        <v>Thursday</v>
      </c>
      <c r="N2220" s="2" t="str">
        <f t="shared" si="446"/>
        <v>Thursday</v>
      </c>
      <c r="O2220" s="12">
        <f t="shared" si="447"/>
        <v>0</v>
      </c>
      <c r="P2220" s="11" t="str">
        <f t="shared" si="448"/>
        <v>High Cost per Unit</v>
      </c>
      <c r="Q2220" s="12">
        <f t="shared" si="449"/>
        <v>0</v>
      </c>
      <c r="R2220" s="12">
        <f t="shared" si="450"/>
        <v>0</v>
      </c>
      <c r="S2220" s="12">
        <f t="shared" si="451"/>
        <v>0</v>
      </c>
      <c r="T2220" s="12">
        <f t="shared" si="452"/>
        <v>0</v>
      </c>
      <c r="U2220" s="12">
        <f t="shared" si="453"/>
        <v>0</v>
      </c>
      <c r="V2220" s="13" t="str">
        <f t="shared" ca="1" si="454"/>
        <v>Greater Than 8 Weeks Old</v>
      </c>
    </row>
    <row r="2221" spans="1:22" x14ac:dyDescent="0.45">
      <c r="A2221" s="2" t="s">
        <v>102</v>
      </c>
      <c r="B2221" s="5">
        <v>43696</v>
      </c>
      <c r="C2221" s="5" t="s">
        <v>369</v>
      </c>
      <c r="D2221" s="5" t="s">
        <v>389</v>
      </c>
      <c r="E2221" s="6">
        <v>2</v>
      </c>
      <c r="F2221" s="3">
        <v>889.99</v>
      </c>
      <c r="G2221" s="3">
        <v>344</v>
      </c>
      <c r="H2221" s="8">
        <f t="shared" si="442"/>
        <v>172</v>
      </c>
      <c r="I2221" s="3">
        <v>545.99</v>
      </c>
      <c r="J2221" s="4">
        <v>0.61</v>
      </c>
      <c r="K2221" s="2" t="str">
        <f t="shared" si="443"/>
        <v>Monday</v>
      </c>
      <c r="L2221" s="5">
        <f t="shared" si="444"/>
        <v>43699</v>
      </c>
      <c r="M2221" s="2" t="str">
        <f t="shared" si="445"/>
        <v>Thursday</v>
      </c>
      <c r="N2221" s="2" t="str">
        <f t="shared" si="446"/>
        <v>Thursday</v>
      </c>
      <c r="O2221" s="12">
        <f t="shared" si="447"/>
        <v>0</v>
      </c>
      <c r="P2221" s="11" t="str">
        <f t="shared" si="448"/>
        <v>High Cost per Unit</v>
      </c>
      <c r="Q2221" s="12">
        <f t="shared" si="449"/>
        <v>0</v>
      </c>
      <c r="R2221" s="12">
        <f t="shared" si="450"/>
        <v>26.6997</v>
      </c>
      <c r="S2221" s="12">
        <f t="shared" si="451"/>
        <v>0</v>
      </c>
      <c r="T2221" s="12">
        <f t="shared" si="452"/>
        <v>0</v>
      </c>
      <c r="U2221" s="12">
        <f t="shared" si="453"/>
        <v>0</v>
      </c>
      <c r="V2221" s="13" t="str">
        <f t="shared" ca="1" si="454"/>
        <v>Greater Than 8 Weeks Old</v>
      </c>
    </row>
    <row r="2222" spans="1:22" x14ac:dyDescent="0.45">
      <c r="A2222" s="2" t="s">
        <v>282</v>
      </c>
      <c r="B2222" s="5">
        <v>43696</v>
      </c>
      <c r="C2222" s="5" t="s">
        <v>369</v>
      </c>
      <c r="D2222" s="5" t="s">
        <v>389</v>
      </c>
      <c r="E2222" s="6">
        <v>1</v>
      </c>
      <c r="F2222" s="3">
        <v>99</v>
      </c>
      <c r="G2222" s="3">
        <v>32.4</v>
      </c>
      <c r="H2222" s="8">
        <f t="shared" si="442"/>
        <v>32.4</v>
      </c>
      <c r="I2222" s="3">
        <v>66.599999999999994</v>
      </c>
      <c r="J2222" s="4">
        <v>0.67</v>
      </c>
      <c r="K2222" s="2" t="str">
        <f t="shared" si="443"/>
        <v>Monday</v>
      </c>
      <c r="L2222" s="5">
        <f t="shared" si="444"/>
        <v>43699</v>
      </c>
      <c r="M2222" s="2" t="str">
        <f t="shared" si="445"/>
        <v>Thursday</v>
      </c>
      <c r="N2222" s="2" t="str">
        <f t="shared" si="446"/>
        <v>Thursday</v>
      </c>
      <c r="O2222" s="12">
        <f t="shared" si="447"/>
        <v>0</v>
      </c>
      <c r="P2222" s="11" t="str">
        <f t="shared" si="448"/>
        <v>High Cost per Unit</v>
      </c>
      <c r="Q2222" s="12">
        <f t="shared" si="449"/>
        <v>0</v>
      </c>
      <c r="R2222" s="12">
        <f t="shared" si="450"/>
        <v>0</v>
      </c>
      <c r="S2222" s="12">
        <f t="shared" si="451"/>
        <v>0</v>
      </c>
      <c r="T2222" s="12">
        <f t="shared" si="452"/>
        <v>0</v>
      </c>
      <c r="U2222" s="12">
        <f t="shared" si="453"/>
        <v>0</v>
      </c>
      <c r="V2222" s="13" t="str">
        <f t="shared" ca="1" si="454"/>
        <v>Greater Than 8 Weeks Old</v>
      </c>
    </row>
    <row r="2223" spans="1:22" x14ac:dyDescent="0.45">
      <c r="A2223" s="2" t="s">
        <v>103</v>
      </c>
      <c r="B2223" s="5">
        <v>43696</v>
      </c>
      <c r="C2223" s="5" t="s">
        <v>375</v>
      </c>
      <c r="D2223" s="5" t="s">
        <v>382</v>
      </c>
      <c r="E2223" s="6">
        <v>1</v>
      </c>
      <c r="F2223" s="3">
        <v>65</v>
      </c>
      <c r="G2223" s="3">
        <v>12</v>
      </c>
      <c r="H2223" s="8">
        <f t="shared" si="442"/>
        <v>12</v>
      </c>
      <c r="I2223" s="3">
        <v>53</v>
      </c>
      <c r="J2223" s="4">
        <v>0.82</v>
      </c>
      <c r="K2223" s="2" t="str">
        <f t="shared" si="443"/>
        <v>Monday</v>
      </c>
      <c r="L2223" s="5">
        <f t="shared" si="444"/>
        <v>43699</v>
      </c>
      <c r="M2223" s="2" t="str">
        <f t="shared" si="445"/>
        <v>Thursday</v>
      </c>
      <c r="N2223" s="2" t="str">
        <f t="shared" si="446"/>
        <v>Thursday</v>
      </c>
      <c r="O2223" s="12">
        <f t="shared" si="447"/>
        <v>0</v>
      </c>
      <c r="P2223" s="11" t="str">
        <f t="shared" si="448"/>
        <v>Low Cost per Unit</v>
      </c>
      <c r="Q2223" s="12">
        <f t="shared" si="449"/>
        <v>0</v>
      </c>
      <c r="R2223" s="12">
        <f t="shared" si="450"/>
        <v>0</v>
      </c>
      <c r="S2223" s="12">
        <f t="shared" si="451"/>
        <v>0</v>
      </c>
      <c r="T2223" s="12">
        <f t="shared" si="452"/>
        <v>0</v>
      </c>
      <c r="U2223" s="12">
        <f t="shared" si="453"/>
        <v>0</v>
      </c>
      <c r="V2223" s="13" t="str">
        <f t="shared" ca="1" si="454"/>
        <v>Greater Than 8 Weeks Old</v>
      </c>
    </row>
    <row r="2224" spans="1:22" x14ac:dyDescent="0.45">
      <c r="A2224" s="2" t="s">
        <v>139</v>
      </c>
      <c r="B2224" s="5">
        <v>43696</v>
      </c>
      <c r="C2224" s="5" t="s">
        <v>375</v>
      </c>
      <c r="D2224" s="5" t="s">
        <v>382</v>
      </c>
      <c r="E2224" s="6">
        <v>2</v>
      </c>
      <c r="F2224" s="3">
        <v>124.99</v>
      </c>
      <c r="G2224" s="3">
        <v>37.9</v>
      </c>
      <c r="H2224" s="8">
        <f t="shared" si="442"/>
        <v>18.95</v>
      </c>
      <c r="I2224" s="3">
        <v>87.09</v>
      </c>
      <c r="J2224" s="4">
        <v>0.7</v>
      </c>
      <c r="K2224" s="2" t="str">
        <f t="shared" si="443"/>
        <v>Monday</v>
      </c>
      <c r="L2224" s="5">
        <f t="shared" si="444"/>
        <v>43699</v>
      </c>
      <c r="M2224" s="2" t="str">
        <f t="shared" si="445"/>
        <v>Thursday</v>
      </c>
      <c r="N2224" s="2" t="str">
        <f t="shared" si="446"/>
        <v>Thursday</v>
      </c>
      <c r="O2224" s="12">
        <f t="shared" si="447"/>
        <v>0</v>
      </c>
      <c r="P2224" s="11" t="str">
        <f t="shared" si="448"/>
        <v>High Cost per Unit</v>
      </c>
      <c r="Q2224" s="12">
        <f t="shared" si="449"/>
        <v>0</v>
      </c>
      <c r="R2224" s="12">
        <f t="shared" si="450"/>
        <v>3.7496999999999998</v>
      </c>
      <c r="S2224" s="12">
        <f t="shared" si="451"/>
        <v>0</v>
      </c>
      <c r="T2224" s="12">
        <f t="shared" si="452"/>
        <v>0</v>
      </c>
      <c r="U2224" s="12">
        <f t="shared" si="453"/>
        <v>0</v>
      </c>
      <c r="V2224" s="13" t="str">
        <f t="shared" ca="1" si="454"/>
        <v>Greater Than 8 Weeks Old</v>
      </c>
    </row>
    <row r="2225" spans="1:22" x14ac:dyDescent="0.45">
      <c r="A2225" s="2" t="s">
        <v>33</v>
      </c>
      <c r="B2225" s="5">
        <v>43696</v>
      </c>
      <c r="C2225" s="5" t="s">
        <v>375</v>
      </c>
      <c r="D2225" s="5" t="s">
        <v>382</v>
      </c>
      <c r="E2225" s="6">
        <v>2</v>
      </c>
      <c r="F2225" s="3">
        <v>218</v>
      </c>
      <c r="G2225" s="3">
        <v>66.3</v>
      </c>
      <c r="H2225" s="8">
        <f t="shared" si="442"/>
        <v>33.15</v>
      </c>
      <c r="I2225" s="3">
        <v>151.69999999999999</v>
      </c>
      <c r="J2225" s="4">
        <v>0.7</v>
      </c>
      <c r="K2225" s="2" t="str">
        <f t="shared" si="443"/>
        <v>Monday</v>
      </c>
      <c r="L2225" s="5">
        <f t="shared" si="444"/>
        <v>43699</v>
      </c>
      <c r="M2225" s="2" t="str">
        <f t="shared" si="445"/>
        <v>Thursday</v>
      </c>
      <c r="N2225" s="2" t="str">
        <f t="shared" si="446"/>
        <v>Thursday</v>
      </c>
      <c r="O2225" s="12">
        <f t="shared" si="447"/>
        <v>0</v>
      </c>
      <c r="P2225" s="11" t="str">
        <f t="shared" si="448"/>
        <v>High Cost per Unit</v>
      </c>
      <c r="Q2225" s="12">
        <f t="shared" si="449"/>
        <v>0</v>
      </c>
      <c r="R2225" s="12">
        <f t="shared" si="450"/>
        <v>6.54</v>
      </c>
      <c r="S2225" s="12">
        <f t="shared" si="451"/>
        <v>0</v>
      </c>
      <c r="T2225" s="12">
        <f t="shared" si="452"/>
        <v>0</v>
      </c>
      <c r="U2225" s="12">
        <f t="shared" si="453"/>
        <v>0</v>
      </c>
      <c r="V2225" s="13" t="str">
        <f t="shared" ca="1" si="454"/>
        <v>Greater Than 8 Weeks Old</v>
      </c>
    </row>
    <row r="2226" spans="1:22" x14ac:dyDescent="0.45">
      <c r="A2226" s="2" t="s">
        <v>149</v>
      </c>
      <c r="B2226" s="5">
        <v>43696</v>
      </c>
      <c r="C2226" s="5" t="s">
        <v>375</v>
      </c>
      <c r="D2226" s="5" t="s">
        <v>382</v>
      </c>
      <c r="E2226" s="6">
        <v>3</v>
      </c>
      <c r="F2226" s="3">
        <v>87</v>
      </c>
      <c r="G2226" s="3">
        <v>16.8</v>
      </c>
      <c r="H2226" s="8">
        <f t="shared" si="442"/>
        <v>5.6000000000000005</v>
      </c>
      <c r="I2226" s="3">
        <v>70.2</v>
      </c>
      <c r="J2226" s="4">
        <v>0.81</v>
      </c>
      <c r="K2226" s="2" t="str">
        <f t="shared" si="443"/>
        <v>Monday</v>
      </c>
      <c r="L2226" s="5">
        <f t="shared" si="444"/>
        <v>43699</v>
      </c>
      <c r="M2226" s="2" t="str">
        <f t="shared" si="445"/>
        <v>Thursday</v>
      </c>
      <c r="N2226" s="2" t="str">
        <f t="shared" si="446"/>
        <v>Thursday</v>
      </c>
      <c r="O2226" s="12">
        <f t="shared" si="447"/>
        <v>0</v>
      </c>
      <c r="P2226" s="11" t="str">
        <f t="shared" si="448"/>
        <v>Low Cost per Unit</v>
      </c>
      <c r="Q2226" s="12">
        <f t="shared" si="449"/>
        <v>0</v>
      </c>
      <c r="R2226" s="12">
        <f t="shared" si="450"/>
        <v>2.61</v>
      </c>
      <c r="S2226" s="12">
        <f t="shared" si="451"/>
        <v>0</v>
      </c>
      <c r="T2226" s="12">
        <f t="shared" si="452"/>
        <v>0</v>
      </c>
      <c r="U2226" s="12">
        <f t="shared" si="453"/>
        <v>0</v>
      </c>
      <c r="V2226" s="13" t="str">
        <f t="shared" ca="1" si="454"/>
        <v>Greater Than 8 Weeks Old</v>
      </c>
    </row>
    <row r="2227" spans="1:22" x14ac:dyDescent="0.45">
      <c r="A2227" s="2" t="s">
        <v>34</v>
      </c>
      <c r="B2227" s="5">
        <v>43696</v>
      </c>
      <c r="C2227" s="5" t="s">
        <v>375</v>
      </c>
      <c r="D2227" s="5" t="s">
        <v>392</v>
      </c>
      <c r="E2227" s="6">
        <v>1</v>
      </c>
      <c r="F2227" s="3">
        <v>39</v>
      </c>
      <c r="G2227" s="3">
        <v>10.85</v>
      </c>
      <c r="H2227" s="8">
        <f t="shared" si="442"/>
        <v>10.85</v>
      </c>
      <c r="I2227" s="3">
        <v>28.15</v>
      </c>
      <c r="J2227" s="4">
        <v>0.72</v>
      </c>
      <c r="K2227" s="2" t="str">
        <f t="shared" si="443"/>
        <v>Monday</v>
      </c>
      <c r="L2227" s="5">
        <f t="shared" si="444"/>
        <v>43699</v>
      </c>
      <c r="M2227" s="2" t="str">
        <f t="shared" si="445"/>
        <v>Thursday</v>
      </c>
      <c r="N2227" s="2" t="str">
        <f t="shared" si="446"/>
        <v>Thursday</v>
      </c>
      <c r="O2227" s="12">
        <f t="shared" si="447"/>
        <v>0</v>
      </c>
      <c r="P2227" s="11" t="str">
        <f t="shared" si="448"/>
        <v>Low Cost per Unit</v>
      </c>
      <c r="Q2227" s="12">
        <f t="shared" si="449"/>
        <v>0</v>
      </c>
      <c r="R2227" s="12">
        <f t="shared" si="450"/>
        <v>0</v>
      </c>
      <c r="S2227" s="12">
        <f t="shared" si="451"/>
        <v>0</v>
      </c>
      <c r="T2227" s="12">
        <f t="shared" si="452"/>
        <v>0</v>
      </c>
      <c r="U2227" s="12">
        <f t="shared" si="453"/>
        <v>0</v>
      </c>
      <c r="V2227" s="13" t="str">
        <f t="shared" ca="1" si="454"/>
        <v>Greater Than 8 Weeks Old</v>
      </c>
    </row>
    <row r="2228" spans="1:22" x14ac:dyDescent="0.45">
      <c r="A2228" s="2" t="s">
        <v>150</v>
      </c>
      <c r="B2228" s="5">
        <v>43696</v>
      </c>
      <c r="C2228" s="5" t="s">
        <v>375</v>
      </c>
      <c r="D2228" s="5" t="s">
        <v>392</v>
      </c>
      <c r="E2228" s="6">
        <v>6</v>
      </c>
      <c r="F2228" s="3">
        <v>23.94</v>
      </c>
      <c r="G2228" s="3">
        <v>8.4</v>
      </c>
      <c r="H2228" s="8">
        <f t="shared" si="442"/>
        <v>1.4000000000000001</v>
      </c>
      <c r="I2228" s="3">
        <v>15.54</v>
      </c>
      <c r="J2228" s="4">
        <v>0.65</v>
      </c>
      <c r="K2228" s="2" t="str">
        <f t="shared" si="443"/>
        <v>Monday</v>
      </c>
      <c r="L2228" s="5">
        <f t="shared" si="444"/>
        <v>43699</v>
      </c>
      <c r="M2228" s="2" t="str">
        <f t="shared" si="445"/>
        <v>Thursday</v>
      </c>
      <c r="N2228" s="2" t="str">
        <f t="shared" si="446"/>
        <v>Thursday</v>
      </c>
      <c r="O2228" s="12">
        <f t="shared" si="447"/>
        <v>0</v>
      </c>
      <c r="P2228" s="11" t="str">
        <f t="shared" si="448"/>
        <v>Low Cost per Unit</v>
      </c>
      <c r="Q2228" s="12">
        <f t="shared" si="449"/>
        <v>0</v>
      </c>
      <c r="R2228" s="12">
        <f t="shared" si="450"/>
        <v>0.71820000000000006</v>
      </c>
      <c r="S2228" s="12">
        <f t="shared" si="451"/>
        <v>0</v>
      </c>
      <c r="T2228" s="12">
        <f t="shared" si="452"/>
        <v>0</v>
      </c>
      <c r="U2228" s="12">
        <f t="shared" si="453"/>
        <v>0</v>
      </c>
      <c r="V2228" s="13" t="str">
        <f t="shared" ca="1" si="454"/>
        <v>Greater Than 8 Weeks Old</v>
      </c>
    </row>
    <row r="2229" spans="1:22" x14ac:dyDescent="0.45">
      <c r="A2229" s="2" t="s">
        <v>204</v>
      </c>
      <c r="B2229" s="5">
        <v>43696</v>
      </c>
      <c r="C2229" s="5" t="s">
        <v>375</v>
      </c>
      <c r="D2229" s="5" t="s">
        <v>392</v>
      </c>
      <c r="E2229" s="6">
        <v>2</v>
      </c>
      <c r="F2229" s="3">
        <v>52</v>
      </c>
      <c r="G2229" s="3">
        <v>12</v>
      </c>
      <c r="H2229" s="8">
        <f t="shared" si="442"/>
        <v>6</v>
      </c>
      <c r="I2229" s="3">
        <v>40</v>
      </c>
      <c r="J2229" s="4">
        <v>0.77</v>
      </c>
      <c r="K2229" s="2" t="str">
        <f t="shared" si="443"/>
        <v>Monday</v>
      </c>
      <c r="L2229" s="5">
        <f t="shared" si="444"/>
        <v>43699</v>
      </c>
      <c r="M2229" s="2" t="str">
        <f t="shared" si="445"/>
        <v>Thursday</v>
      </c>
      <c r="N2229" s="2" t="str">
        <f t="shared" si="446"/>
        <v>Thursday</v>
      </c>
      <c r="O2229" s="12">
        <f t="shared" si="447"/>
        <v>0</v>
      </c>
      <c r="P2229" s="11" t="str">
        <f t="shared" si="448"/>
        <v>Low Cost per Unit</v>
      </c>
      <c r="Q2229" s="12">
        <f t="shared" si="449"/>
        <v>0</v>
      </c>
      <c r="R2229" s="12">
        <f t="shared" si="450"/>
        <v>1.56</v>
      </c>
      <c r="S2229" s="12">
        <f t="shared" si="451"/>
        <v>0</v>
      </c>
      <c r="T2229" s="12">
        <f t="shared" si="452"/>
        <v>0</v>
      </c>
      <c r="U2229" s="12">
        <f t="shared" si="453"/>
        <v>0</v>
      </c>
      <c r="V2229" s="13" t="str">
        <f t="shared" ca="1" si="454"/>
        <v>Greater Than 8 Weeks Old</v>
      </c>
    </row>
    <row r="2230" spans="1:22" x14ac:dyDescent="0.45">
      <c r="A2230" s="2" t="s">
        <v>39</v>
      </c>
      <c r="B2230" s="5">
        <v>43696</v>
      </c>
      <c r="C2230" s="5" t="s">
        <v>375</v>
      </c>
      <c r="D2230" s="5" t="s">
        <v>382</v>
      </c>
      <c r="E2230" s="6">
        <v>2</v>
      </c>
      <c r="F2230" s="3">
        <v>24</v>
      </c>
      <c r="G2230" s="3">
        <v>3</v>
      </c>
      <c r="H2230" s="8">
        <f t="shared" si="442"/>
        <v>1.5</v>
      </c>
      <c r="I2230" s="3">
        <v>21</v>
      </c>
      <c r="J2230" s="4">
        <v>0.88</v>
      </c>
      <c r="K2230" s="2" t="str">
        <f t="shared" si="443"/>
        <v>Monday</v>
      </c>
      <c r="L2230" s="5">
        <f t="shared" si="444"/>
        <v>43699</v>
      </c>
      <c r="M2230" s="2" t="str">
        <f t="shared" si="445"/>
        <v>Thursday</v>
      </c>
      <c r="N2230" s="2" t="str">
        <f t="shared" si="446"/>
        <v>Thursday</v>
      </c>
      <c r="O2230" s="12">
        <f t="shared" si="447"/>
        <v>0</v>
      </c>
      <c r="P2230" s="11" t="str">
        <f t="shared" si="448"/>
        <v>Low Cost per Unit</v>
      </c>
      <c r="Q2230" s="12">
        <f t="shared" si="449"/>
        <v>0</v>
      </c>
      <c r="R2230" s="12">
        <f t="shared" si="450"/>
        <v>0.72</v>
      </c>
      <c r="S2230" s="12">
        <f t="shared" si="451"/>
        <v>0</v>
      </c>
      <c r="T2230" s="12">
        <f t="shared" si="452"/>
        <v>0</v>
      </c>
      <c r="U2230" s="12">
        <f t="shared" si="453"/>
        <v>0</v>
      </c>
      <c r="V2230" s="13" t="str">
        <f t="shared" ca="1" si="454"/>
        <v>Greater Than 8 Weeks Old</v>
      </c>
    </row>
    <row r="2231" spans="1:22" x14ac:dyDescent="0.45">
      <c r="A2231" s="2" t="s">
        <v>40</v>
      </c>
      <c r="B2231" s="5">
        <v>43696</v>
      </c>
      <c r="C2231" s="5" t="s">
        <v>375</v>
      </c>
      <c r="D2231" s="5" t="s">
        <v>382</v>
      </c>
      <c r="E2231" s="6">
        <v>2</v>
      </c>
      <c r="F2231" s="3">
        <v>38</v>
      </c>
      <c r="G2231" s="3">
        <v>14</v>
      </c>
      <c r="H2231" s="8">
        <f t="shared" si="442"/>
        <v>7</v>
      </c>
      <c r="I2231" s="3">
        <v>24</v>
      </c>
      <c r="J2231" s="4">
        <v>0.63</v>
      </c>
      <c r="K2231" s="2" t="str">
        <f t="shared" si="443"/>
        <v>Monday</v>
      </c>
      <c r="L2231" s="5">
        <f t="shared" si="444"/>
        <v>43699</v>
      </c>
      <c r="M2231" s="2" t="str">
        <f t="shared" si="445"/>
        <v>Thursday</v>
      </c>
      <c r="N2231" s="2" t="str">
        <f t="shared" si="446"/>
        <v>Thursday</v>
      </c>
      <c r="O2231" s="12">
        <f t="shared" si="447"/>
        <v>0</v>
      </c>
      <c r="P2231" s="11" t="str">
        <f t="shared" si="448"/>
        <v>Low Cost per Unit</v>
      </c>
      <c r="Q2231" s="12">
        <f t="shared" si="449"/>
        <v>0</v>
      </c>
      <c r="R2231" s="12">
        <f t="shared" si="450"/>
        <v>1.1399999999999999</v>
      </c>
      <c r="S2231" s="12">
        <f t="shared" si="451"/>
        <v>0</v>
      </c>
      <c r="T2231" s="12">
        <f t="shared" si="452"/>
        <v>0</v>
      </c>
      <c r="U2231" s="12">
        <f t="shared" si="453"/>
        <v>0</v>
      </c>
      <c r="V2231" s="13" t="str">
        <f t="shared" ca="1" si="454"/>
        <v>Greater Than 8 Weeks Old</v>
      </c>
    </row>
    <row r="2232" spans="1:22" x14ac:dyDescent="0.45">
      <c r="A2232" s="2" t="s">
        <v>41</v>
      </c>
      <c r="B2232" s="5">
        <v>43696</v>
      </c>
      <c r="C2232" s="5" t="s">
        <v>375</v>
      </c>
      <c r="D2232" s="5" t="s">
        <v>382</v>
      </c>
      <c r="E2232" s="6">
        <v>3</v>
      </c>
      <c r="F2232" s="3">
        <v>57</v>
      </c>
      <c r="G2232" s="3">
        <v>13.05</v>
      </c>
      <c r="H2232" s="8">
        <f t="shared" si="442"/>
        <v>4.3500000000000005</v>
      </c>
      <c r="I2232" s="3">
        <v>43.95</v>
      </c>
      <c r="J2232" s="4">
        <v>0.77</v>
      </c>
      <c r="K2232" s="2" t="str">
        <f t="shared" si="443"/>
        <v>Monday</v>
      </c>
      <c r="L2232" s="5">
        <f t="shared" si="444"/>
        <v>43699</v>
      </c>
      <c r="M2232" s="2" t="str">
        <f t="shared" si="445"/>
        <v>Thursday</v>
      </c>
      <c r="N2232" s="2" t="str">
        <f t="shared" si="446"/>
        <v>Thursday</v>
      </c>
      <c r="O2232" s="12">
        <f t="shared" si="447"/>
        <v>0</v>
      </c>
      <c r="P2232" s="11" t="str">
        <f t="shared" si="448"/>
        <v>Low Cost per Unit</v>
      </c>
      <c r="Q2232" s="12">
        <f t="shared" si="449"/>
        <v>0</v>
      </c>
      <c r="R2232" s="12">
        <f t="shared" si="450"/>
        <v>1.71</v>
      </c>
      <c r="S2232" s="12">
        <f t="shared" si="451"/>
        <v>0</v>
      </c>
      <c r="T2232" s="12">
        <f t="shared" si="452"/>
        <v>0</v>
      </c>
      <c r="U2232" s="12">
        <f t="shared" si="453"/>
        <v>0</v>
      </c>
      <c r="V2232" s="13" t="str">
        <f t="shared" ca="1" si="454"/>
        <v>Greater Than 8 Weeks Old</v>
      </c>
    </row>
    <row r="2233" spans="1:22" x14ac:dyDescent="0.45">
      <c r="A2233" s="2" t="s">
        <v>220</v>
      </c>
      <c r="B2233" s="5">
        <v>43696</v>
      </c>
      <c r="C2233" s="5" t="s">
        <v>371</v>
      </c>
      <c r="D2233" s="5" t="s">
        <v>371</v>
      </c>
      <c r="E2233" s="6">
        <v>5</v>
      </c>
      <c r="F2233" s="3">
        <v>64.95</v>
      </c>
      <c r="G2233" s="3">
        <v>27.5</v>
      </c>
      <c r="H2233" s="8">
        <f t="shared" si="442"/>
        <v>5.5</v>
      </c>
      <c r="I2233" s="3">
        <v>37.450000000000003</v>
      </c>
      <c r="J2233" s="4">
        <v>0.57999999999999996</v>
      </c>
      <c r="K2233" s="2" t="str">
        <f t="shared" si="443"/>
        <v>Monday</v>
      </c>
      <c r="L2233" s="5">
        <f t="shared" si="444"/>
        <v>43699</v>
      </c>
      <c r="M2233" s="2" t="str">
        <f t="shared" si="445"/>
        <v>Thursday</v>
      </c>
      <c r="N2233" s="2" t="str">
        <f t="shared" si="446"/>
        <v>Thursday</v>
      </c>
      <c r="O2233" s="12">
        <f t="shared" si="447"/>
        <v>0</v>
      </c>
      <c r="P2233" s="11" t="str">
        <f t="shared" si="448"/>
        <v>Low Cost per Unit</v>
      </c>
      <c r="Q2233" s="12">
        <f t="shared" si="449"/>
        <v>0</v>
      </c>
      <c r="R2233" s="12">
        <f t="shared" si="450"/>
        <v>1.9485000000000001</v>
      </c>
      <c r="S2233" s="12">
        <f t="shared" si="451"/>
        <v>0</v>
      </c>
      <c r="T2233" s="12">
        <f t="shared" si="452"/>
        <v>0</v>
      </c>
      <c r="U2233" s="12">
        <f t="shared" si="453"/>
        <v>0</v>
      </c>
      <c r="V2233" s="13" t="str">
        <f t="shared" ca="1" si="454"/>
        <v>Greater Than 8 Weeks Old</v>
      </c>
    </row>
    <row r="2234" spans="1:22" x14ac:dyDescent="0.45">
      <c r="A2234" s="2" t="s">
        <v>140</v>
      </c>
      <c r="B2234" s="5">
        <v>43696</v>
      </c>
      <c r="C2234" s="5" t="s">
        <v>375</v>
      </c>
      <c r="D2234" s="5" t="s">
        <v>382</v>
      </c>
      <c r="E2234" s="6">
        <v>2</v>
      </c>
      <c r="F2234" s="3">
        <v>70</v>
      </c>
      <c r="G2234" s="3">
        <v>16.2</v>
      </c>
      <c r="H2234" s="8">
        <f t="shared" si="442"/>
        <v>8.1</v>
      </c>
      <c r="I2234" s="3">
        <v>53.8</v>
      </c>
      <c r="J2234" s="4">
        <v>0.77</v>
      </c>
      <c r="K2234" s="2" t="str">
        <f t="shared" si="443"/>
        <v>Monday</v>
      </c>
      <c r="L2234" s="5">
        <f t="shared" si="444"/>
        <v>43699</v>
      </c>
      <c r="M2234" s="2" t="str">
        <f t="shared" si="445"/>
        <v>Thursday</v>
      </c>
      <c r="N2234" s="2" t="str">
        <f t="shared" si="446"/>
        <v>Thursday</v>
      </c>
      <c r="O2234" s="12">
        <f t="shared" si="447"/>
        <v>0</v>
      </c>
      <c r="P2234" s="11" t="str">
        <f t="shared" si="448"/>
        <v>Low Cost per Unit</v>
      </c>
      <c r="Q2234" s="12">
        <f t="shared" si="449"/>
        <v>0</v>
      </c>
      <c r="R2234" s="12">
        <f t="shared" si="450"/>
        <v>2.1</v>
      </c>
      <c r="S2234" s="12">
        <f t="shared" si="451"/>
        <v>0</v>
      </c>
      <c r="T2234" s="12">
        <f t="shared" si="452"/>
        <v>0</v>
      </c>
      <c r="U2234" s="12">
        <f t="shared" si="453"/>
        <v>0</v>
      </c>
      <c r="V2234" s="13" t="str">
        <f t="shared" ca="1" si="454"/>
        <v>Greater Than 8 Weeks Old</v>
      </c>
    </row>
    <row r="2235" spans="1:22" x14ac:dyDescent="0.45">
      <c r="A2235" s="2" t="s">
        <v>43</v>
      </c>
      <c r="B2235" s="5">
        <v>43696</v>
      </c>
      <c r="C2235" s="5" t="s">
        <v>375</v>
      </c>
      <c r="D2235" s="5" t="s">
        <v>382</v>
      </c>
      <c r="E2235" s="6">
        <v>1</v>
      </c>
      <c r="F2235" s="3">
        <v>50</v>
      </c>
      <c r="G2235" s="3">
        <v>12</v>
      </c>
      <c r="H2235" s="8">
        <f t="shared" si="442"/>
        <v>12</v>
      </c>
      <c r="I2235" s="3">
        <v>38</v>
      </c>
      <c r="J2235" s="4">
        <v>0.76</v>
      </c>
      <c r="K2235" s="2" t="str">
        <f t="shared" si="443"/>
        <v>Monday</v>
      </c>
      <c r="L2235" s="5">
        <f t="shared" si="444"/>
        <v>43699</v>
      </c>
      <c r="M2235" s="2" t="str">
        <f t="shared" si="445"/>
        <v>Thursday</v>
      </c>
      <c r="N2235" s="2" t="str">
        <f t="shared" si="446"/>
        <v>Thursday</v>
      </c>
      <c r="O2235" s="12">
        <f t="shared" si="447"/>
        <v>0</v>
      </c>
      <c r="P2235" s="11" t="str">
        <f t="shared" si="448"/>
        <v>Low Cost per Unit</v>
      </c>
      <c r="Q2235" s="12">
        <f t="shared" si="449"/>
        <v>0</v>
      </c>
      <c r="R2235" s="12">
        <f t="shared" si="450"/>
        <v>0</v>
      </c>
      <c r="S2235" s="12">
        <f t="shared" si="451"/>
        <v>0</v>
      </c>
      <c r="T2235" s="12">
        <f t="shared" si="452"/>
        <v>0</v>
      </c>
      <c r="U2235" s="12">
        <f t="shared" si="453"/>
        <v>0</v>
      </c>
      <c r="V2235" s="13" t="str">
        <f t="shared" ca="1" si="454"/>
        <v>Greater Than 8 Weeks Old</v>
      </c>
    </row>
    <row r="2236" spans="1:22" x14ac:dyDescent="0.45">
      <c r="A2236" s="2" t="s">
        <v>259</v>
      </c>
      <c r="B2236" s="5">
        <v>43696</v>
      </c>
      <c r="C2236" s="5" t="s">
        <v>383</v>
      </c>
      <c r="D2236" s="5" t="s">
        <v>391</v>
      </c>
      <c r="E2236" s="6">
        <v>1</v>
      </c>
      <c r="F2236" s="3">
        <v>27</v>
      </c>
      <c r="G2236" s="3">
        <v>5.35</v>
      </c>
      <c r="H2236" s="8">
        <f t="shared" si="442"/>
        <v>5.35</v>
      </c>
      <c r="I2236" s="3">
        <v>21.65</v>
      </c>
      <c r="J2236" s="4">
        <v>0.8</v>
      </c>
      <c r="K2236" s="2" t="str">
        <f t="shared" si="443"/>
        <v>Monday</v>
      </c>
      <c r="L2236" s="5">
        <f t="shared" si="444"/>
        <v>43699</v>
      </c>
      <c r="M2236" s="2" t="str">
        <f t="shared" si="445"/>
        <v>Thursday</v>
      </c>
      <c r="N2236" s="2" t="str">
        <f t="shared" si="446"/>
        <v>Thursday</v>
      </c>
      <c r="O2236" s="12">
        <f t="shared" si="447"/>
        <v>0</v>
      </c>
      <c r="P2236" s="11" t="str">
        <f t="shared" si="448"/>
        <v>Low Cost per Unit</v>
      </c>
      <c r="Q2236" s="12">
        <f t="shared" si="449"/>
        <v>0</v>
      </c>
      <c r="R2236" s="12">
        <f t="shared" si="450"/>
        <v>0</v>
      </c>
      <c r="S2236" s="12">
        <f t="shared" si="451"/>
        <v>0</v>
      </c>
      <c r="T2236" s="12">
        <f t="shared" si="452"/>
        <v>0</v>
      </c>
      <c r="U2236" s="12">
        <f t="shared" si="453"/>
        <v>0</v>
      </c>
      <c r="V2236" s="13" t="str">
        <f t="shared" ca="1" si="454"/>
        <v>Greater Than 8 Weeks Old</v>
      </c>
    </row>
    <row r="2237" spans="1:22" x14ac:dyDescent="0.45">
      <c r="A2237" s="2" t="s">
        <v>242</v>
      </c>
      <c r="B2237" s="5">
        <v>43696</v>
      </c>
      <c r="C2237" s="5" t="s">
        <v>369</v>
      </c>
      <c r="D2237" s="5" t="s">
        <v>393</v>
      </c>
      <c r="E2237" s="6">
        <v>1</v>
      </c>
      <c r="F2237" s="3">
        <v>99</v>
      </c>
      <c r="G2237" s="3">
        <v>30.64</v>
      </c>
      <c r="H2237" s="8">
        <f t="shared" si="442"/>
        <v>30.64</v>
      </c>
      <c r="I2237" s="3">
        <v>68.36</v>
      </c>
      <c r="J2237" s="4">
        <v>0.69</v>
      </c>
      <c r="K2237" s="2" t="str">
        <f t="shared" si="443"/>
        <v>Monday</v>
      </c>
      <c r="L2237" s="5">
        <f t="shared" si="444"/>
        <v>43699</v>
      </c>
      <c r="M2237" s="2" t="str">
        <f t="shared" si="445"/>
        <v>Thursday</v>
      </c>
      <c r="N2237" s="2" t="str">
        <f t="shared" si="446"/>
        <v>Thursday</v>
      </c>
      <c r="O2237" s="12">
        <f t="shared" si="447"/>
        <v>0</v>
      </c>
      <c r="P2237" s="11" t="str">
        <f t="shared" si="448"/>
        <v>High Cost per Unit</v>
      </c>
      <c r="Q2237" s="12">
        <f t="shared" si="449"/>
        <v>0</v>
      </c>
      <c r="R2237" s="12">
        <f t="shared" si="450"/>
        <v>0</v>
      </c>
      <c r="S2237" s="12">
        <f t="shared" si="451"/>
        <v>0</v>
      </c>
      <c r="T2237" s="12">
        <f t="shared" si="452"/>
        <v>0</v>
      </c>
      <c r="U2237" s="12">
        <f t="shared" si="453"/>
        <v>0</v>
      </c>
      <c r="V2237" s="13" t="str">
        <f t="shared" ca="1" si="454"/>
        <v>Greater Than 8 Weeks Old</v>
      </c>
    </row>
    <row r="2238" spans="1:22" x14ac:dyDescent="0.45">
      <c r="A2238" s="2" t="s">
        <v>221</v>
      </c>
      <c r="B2238" s="5">
        <v>43696</v>
      </c>
      <c r="C2238" s="5" t="s">
        <v>369</v>
      </c>
      <c r="D2238" s="5" t="s">
        <v>372</v>
      </c>
      <c r="E2238" s="6">
        <v>7</v>
      </c>
      <c r="F2238" s="3">
        <v>342.93</v>
      </c>
      <c r="G2238" s="3">
        <v>214.48</v>
      </c>
      <c r="H2238" s="8">
        <f t="shared" si="442"/>
        <v>30.639999999999997</v>
      </c>
      <c r="I2238" s="3">
        <v>128.44999999999999</v>
      </c>
      <c r="J2238" s="4">
        <v>0.37</v>
      </c>
      <c r="K2238" s="2" t="str">
        <f t="shared" si="443"/>
        <v>Monday</v>
      </c>
      <c r="L2238" s="5">
        <f t="shared" si="444"/>
        <v>43699</v>
      </c>
      <c r="M2238" s="2" t="str">
        <f t="shared" si="445"/>
        <v>Thursday</v>
      </c>
      <c r="N2238" s="2" t="str">
        <f t="shared" si="446"/>
        <v>Thursday</v>
      </c>
      <c r="O2238" s="12">
        <f t="shared" si="447"/>
        <v>0</v>
      </c>
      <c r="P2238" s="11" t="str">
        <f t="shared" si="448"/>
        <v>High Cost per Unit</v>
      </c>
      <c r="Q2238" s="12">
        <f t="shared" si="449"/>
        <v>0</v>
      </c>
      <c r="R2238" s="12">
        <f t="shared" si="450"/>
        <v>10.2879</v>
      </c>
      <c r="S2238" s="12">
        <f t="shared" si="451"/>
        <v>0</v>
      </c>
      <c r="T2238" s="12">
        <f t="shared" si="452"/>
        <v>0</v>
      </c>
      <c r="U2238" s="12">
        <f t="shared" si="453"/>
        <v>0</v>
      </c>
      <c r="V2238" s="13" t="str">
        <f t="shared" ca="1" si="454"/>
        <v>Greater Than 8 Weeks Old</v>
      </c>
    </row>
    <row r="2239" spans="1:22" x14ac:dyDescent="0.45">
      <c r="A2239" s="2" t="s">
        <v>184</v>
      </c>
      <c r="B2239" s="5">
        <v>43696</v>
      </c>
      <c r="C2239" s="5" t="s">
        <v>371</v>
      </c>
      <c r="D2239" s="5" t="s">
        <v>371</v>
      </c>
      <c r="E2239" s="6">
        <v>1</v>
      </c>
      <c r="F2239" s="3">
        <v>49.99</v>
      </c>
      <c r="G2239" s="3">
        <v>23.45</v>
      </c>
      <c r="H2239" s="8">
        <f t="shared" si="442"/>
        <v>23.45</v>
      </c>
      <c r="I2239" s="3">
        <v>26.54</v>
      </c>
      <c r="J2239" s="4">
        <v>0.53</v>
      </c>
      <c r="K2239" s="2" t="str">
        <f t="shared" si="443"/>
        <v>Monday</v>
      </c>
      <c r="L2239" s="5">
        <f t="shared" si="444"/>
        <v>43699</v>
      </c>
      <c r="M2239" s="2" t="str">
        <f t="shared" si="445"/>
        <v>Thursday</v>
      </c>
      <c r="N2239" s="2" t="str">
        <f t="shared" si="446"/>
        <v>Thursday</v>
      </c>
      <c r="O2239" s="12">
        <f t="shared" si="447"/>
        <v>0</v>
      </c>
      <c r="P2239" s="11" t="str">
        <f t="shared" si="448"/>
        <v>High Cost per Unit</v>
      </c>
      <c r="Q2239" s="12">
        <f t="shared" si="449"/>
        <v>0</v>
      </c>
      <c r="R2239" s="12">
        <f t="shared" si="450"/>
        <v>0</v>
      </c>
      <c r="S2239" s="12">
        <f t="shared" si="451"/>
        <v>0</v>
      </c>
      <c r="T2239" s="12">
        <f t="shared" si="452"/>
        <v>0</v>
      </c>
      <c r="U2239" s="12">
        <f t="shared" si="453"/>
        <v>0</v>
      </c>
      <c r="V2239" s="13" t="str">
        <f t="shared" ca="1" si="454"/>
        <v>Greater Than 8 Weeks Old</v>
      </c>
    </row>
    <row r="2240" spans="1:22" x14ac:dyDescent="0.45">
      <c r="A2240" s="2" t="s">
        <v>184</v>
      </c>
      <c r="B2240" s="5">
        <v>43696</v>
      </c>
      <c r="C2240" s="5" t="s">
        <v>371</v>
      </c>
      <c r="D2240" s="5" t="s">
        <v>371</v>
      </c>
      <c r="E2240" s="6">
        <v>17</v>
      </c>
      <c r="F2240" s="3">
        <v>513.83000000000004</v>
      </c>
      <c r="G2240" s="3">
        <v>374</v>
      </c>
      <c r="H2240" s="8">
        <f t="shared" si="442"/>
        <v>22</v>
      </c>
      <c r="I2240" s="3">
        <v>139.83000000000001</v>
      </c>
      <c r="J2240" s="4">
        <v>0.27</v>
      </c>
      <c r="K2240" s="2" t="str">
        <f t="shared" si="443"/>
        <v>Monday</v>
      </c>
      <c r="L2240" s="5">
        <f t="shared" si="444"/>
        <v>43699</v>
      </c>
      <c r="M2240" s="2" t="str">
        <f t="shared" si="445"/>
        <v>Thursday</v>
      </c>
      <c r="N2240" s="2" t="str">
        <f t="shared" si="446"/>
        <v>Thursday</v>
      </c>
      <c r="O2240" s="12">
        <f t="shared" si="447"/>
        <v>0</v>
      </c>
      <c r="P2240" s="11" t="str">
        <f t="shared" si="448"/>
        <v>High Cost per Unit</v>
      </c>
      <c r="Q2240" s="12">
        <f t="shared" si="449"/>
        <v>0</v>
      </c>
      <c r="R2240" s="12">
        <f t="shared" si="450"/>
        <v>15.414900000000001</v>
      </c>
      <c r="S2240" s="12">
        <f t="shared" si="451"/>
        <v>0</v>
      </c>
      <c r="T2240" s="12">
        <f t="shared" si="452"/>
        <v>0</v>
      </c>
      <c r="U2240" s="12">
        <f t="shared" si="453"/>
        <v>0</v>
      </c>
      <c r="V2240" s="13" t="str">
        <f t="shared" ca="1" si="454"/>
        <v>Greater Than 8 Weeks Old</v>
      </c>
    </row>
    <row r="2241" spans="1:22" x14ac:dyDescent="0.45">
      <c r="A2241" s="2" t="s">
        <v>106</v>
      </c>
      <c r="B2241" s="5">
        <v>43696</v>
      </c>
      <c r="C2241" s="5" t="s">
        <v>369</v>
      </c>
      <c r="D2241" s="5" t="s">
        <v>393</v>
      </c>
      <c r="E2241" s="6">
        <v>2</v>
      </c>
      <c r="F2241" s="3">
        <v>198</v>
      </c>
      <c r="G2241" s="3">
        <v>60</v>
      </c>
      <c r="H2241" s="8">
        <f t="shared" si="442"/>
        <v>30</v>
      </c>
      <c r="I2241" s="3">
        <v>138</v>
      </c>
      <c r="J2241" s="4">
        <v>0.7</v>
      </c>
      <c r="K2241" s="2" t="str">
        <f t="shared" si="443"/>
        <v>Monday</v>
      </c>
      <c r="L2241" s="5">
        <f t="shared" si="444"/>
        <v>43699</v>
      </c>
      <c r="M2241" s="2" t="str">
        <f t="shared" si="445"/>
        <v>Thursday</v>
      </c>
      <c r="N2241" s="2" t="str">
        <f t="shared" si="446"/>
        <v>Thursday</v>
      </c>
      <c r="O2241" s="12">
        <f t="shared" si="447"/>
        <v>0</v>
      </c>
      <c r="P2241" s="11" t="str">
        <f t="shared" si="448"/>
        <v>High Cost per Unit</v>
      </c>
      <c r="Q2241" s="12">
        <f t="shared" si="449"/>
        <v>0</v>
      </c>
      <c r="R2241" s="12">
        <f t="shared" si="450"/>
        <v>5.9399999999999995</v>
      </c>
      <c r="S2241" s="12">
        <f t="shared" si="451"/>
        <v>0</v>
      </c>
      <c r="T2241" s="12">
        <f t="shared" si="452"/>
        <v>0</v>
      </c>
      <c r="U2241" s="12">
        <f t="shared" si="453"/>
        <v>0</v>
      </c>
      <c r="V2241" s="13" t="str">
        <f t="shared" ca="1" si="454"/>
        <v>Greater Than 8 Weeks Old</v>
      </c>
    </row>
    <row r="2242" spans="1:22" x14ac:dyDescent="0.45">
      <c r="A2242" s="2" t="s">
        <v>287</v>
      </c>
      <c r="B2242" s="5">
        <v>43696</v>
      </c>
      <c r="C2242" s="5" t="s">
        <v>371</v>
      </c>
      <c r="D2242" s="5" t="s">
        <v>371</v>
      </c>
      <c r="E2242" s="6">
        <v>17</v>
      </c>
      <c r="F2242" s="3">
        <v>1375.84</v>
      </c>
      <c r="G2242" s="3">
        <v>816</v>
      </c>
      <c r="H2242" s="8">
        <f t="shared" si="442"/>
        <v>48</v>
      </c>
      <c r="I2242" s="3">
        <v>559.84</v>
      </c>
      <c r="J2242" s="4">
        <v>0.41</v>
      </c>
      <c r="K2242" s="2" t="str">
        <f t="shared" si="443"/>
        <v>Monday</v>
      </c>
      <c r="L2242" s="5">
        <f t="shared" si="444"/>
        <v>43699</v>
      </c>
      <c r="M2242" s="2" t="str">
        <f t="shared" si="445"/>
        <v>Thursday</v>
      </c>
      <c r="N2242" s="2" t="str">
        <f t="shared" si="446"/>
        <v>Thursday</v>
      </c>
      <c r="O2242" s="12">
        <f t="shared" si="447"/>
        <v>0</v>
      </c>
      <c r="P2242" s="11" t="str">
        <f t="shared" si="448"/>
        <v>High Cost per Unit</v>
      </c>
      <c r="Q2242" s="12">
        <f t="shared" si="449"/>
        <v>0</v>
      </c>
      <c r="R2242" s="12">
        <f t="shared" si="450"/>
        <v>41.275199999999998</v>
      </c>
      <c r="S2242" s="12">
        <f t="shared" si="451"/>
        <v>0</v>
      </c>
      <c r="T2242" s="12">
        <f t="shared" si="452"/>
        <v>0</v>
      </c>
      <c r="U2242" s="12">
        <f t="shared" si="453"/>
        <v>0</v>
      </c>
      <c r="V2242" s="13" t="str">
        <f t="shared" ca="1" si="454"/>
        <v>Greater Than 8 Weeks Old</v>
      </c>
    </row>
    <row r="2243" spans="1:22" x14ac:dyDescent="0.45">
      <c r="A2243" s="2" t="s">
        <v>244</v>
      </c>
      <c r="B2243" s="5">
        <v>43696</v>
      </c>
      <c r="C2243" s="5" t="s">
        <v>369</v>
      </c>
      <c r="D2243" s="5" t="s">
        <v>372</v>
      </c>
      <c r="E2243" s="6">
        <v>4</v>
      </c>
      <c r="F2243" s="3">
        <v>91.96</v>
      </c>
      <c r="G2243" s="3">
        <v>43.2</v>
      </c>
      <c r="H2243" s="8">
        <f t="shared" ref="H2243:H2306" si="455">G2243/E2243</f>
        <v>10.8</v>
      </c>
      <c r="I2243" s="3">
        <v>48.76</v>
      </c>
      <c r="J2243" s="4">
        <v>0.53</v>
      </c>
      <c r="K2243" s="2" t="str">
        <f t="shared" ref="K2243:K2306" si="456">TEXT(B2243,"dddd")</f>
        <v>Monday</v>
      </c>
      <c r="L2243" s="5">
        <f t="shared" ref="L2243:L2306" si="457">B2243+3</f>
        <v>43699</v>
      </c>
      <c r="M2243" s="2" t="str">
        <f t="shared" ref="M2243:M2306" si="458">TEXT(L2243,"dddd")</f>
        <v>Thursday</v>
      </c>
      <c r="N2243" s="2" t="str">
        <f t="shared" ref="N2243:N2306" si="459">IF(M2243="Sunday","Monday",M2243)</f>
        <v>Thursday</v>
      </c>
      <c r="O2243" s="12">
        <f t="shared" ref="O2243:O2306" si="460">IF(TEXT(B2243,"dddd")="Tuesday",E2243*0.05,0)</f>
        <v>0</v>
      </c>
      <c r="P2243" s="11" t="str">
        <f t="shared" ref="P2243:P2306" si="461">IF(H2243&gt;AVERAGE(H:H),"High Cost per Unit","Low Cost per Unit")</f>
        <v>Low Cost per Unit</v>
      </c>
      <c r="Q2243" s="12">
        <f t="shared" ref="Q2243:Q2306" si="462">IF(D2243="Masks",F2243*0.1,0)</f>
        <v>0</v>
      </c>
      <c r="R2243" s="12">
        <f t="shared" ref="R2243:R2306" si="463">IF(E2243&gt;1,F2243*0.03,0)</f>
        <v>2.7587999999999999</v>
      </c>
      <c r="S2243" s="12">
        <f t="shared" ref="S2243:S2306" si="464">IF(D2243="Accessories",F2243*0.15,0)</f>
        <v>0</v>
      </c>
      <c r="T2243" s="12">
        <f t="shared" ref="T2243:T2306" si="465">IF(AND(K2243="Saturday",C2243="Fitness"),F2243*0.1,0)</f>
        <v>0</v>
      </c>
      <c r="U2243" s="12">
        <f t="shared" ref="U2243:U2306" si="466">IF(AND(K2243="Friday",C2243="Automotive"),F2243*0.2,0)</f>
        <v>0</v>
      </c>
      <c r="V2243" s="13" t="str">
        <f t="shared" ref="V2243:V2306" ca="1" si="467">IF(ABS(TODAY()-B2243)&gt;56,"Greater Than 8 Weeks Old","Less Than 8 Weeks Old")</f>
        <v>Greater Than 8 Weeks Old</v>
      </c>
    </row>
    <row r="2244" spans="1:22" x14ac:dyDescent="0.45">
      <c r="A2244" s="2" t="s">
        <v>302</v>
      </c>
      <c r="B2244" s="5">
        <v>43696</v>
      </c>
      <c r="C2244" s="5" t="s">
        <v>369</v>
      </c>
      <c r="D2244" s="5" t="s">
        <v>372</v>
      </c>
      <c r="E2244" s="6">
        <v>2</v>
      </c>
      <c r="F2244" s="3">
        <v>37.979999999999997</v>
      </c>
      <c r="G2244" s="3">
        <v>21</v>
      </c>
      <c r="H2244" s="8">
        <f t="shared" si="455"/>
        <v>10.5</v>
      </c>
      <c r="I2244" s="3">
        <v>16.98</v>
      </c>
      <c r="J2244" s="4">
        <v>0.45</v>
      </c>
      <c r="K2244" s="2" t="str">
        <f t="shared" si="456"/>
        <v>Monday</v>
      </c>
      <c r="L2244" s="5">
        <f t="shared" si="457"/>
        <v>43699</v>
      </c>
      <c r="M2244" s="2" t="str">
        <f t="shared" si="458"/>
        <v>Thursday</v>
      </c>
      <c r="N2244" s="2" t="str">
        <f t="shared" si="459"/>
        <v>Thursday</v>
      </c>
      <c r="O2244" s="12">
        <f t="shared" si="460"/>
        <v>0</v>
      </c>
      <c r="P2244" s="11" t="str">
        <f t="shared" si="461"/>
        <v>Low Cost per Unit</v>
      </c>
      <c r="Q2244" s="12">
        <f t="shared" si="462"/>
        <v>0</v>
      </c>
      <c r="R2244" s="12">
        <f t="shared" si="463"/>
        <v>1.1394</v>
      </c>
      <c r="S2244" s="12">
        <f t="shared" si="464"/>
        <v>0</v>
      </c>
      <c r="T2244" s="12">
        <f t="shared" si="465"/>
        <v>0</v>
      </c>
      <c r="U2244" s="12">
        <f t="shared" si="466"/>
        <v>0</v>
      </c>
      <c r="V2244" s="13" t="str">
        <f t="shared" ca="1" si="467"/>
        <v>Greater Than 8 Weeks Old</v>
      </c>
    </row>
    <row r="2245" spans="1:22" x14ac:dyDescent="0.45">
      <c r="A2245" s="2" t="s">
        <v>288</v>
      </c>
      <c r="B2245" s="5">
        <v>43696</v>
      </c>
      <c r="C2245" s="5" t="s">
        <v>367</v>
      </c>
      <c r="D2245" s="5" t="s">
        <v>368</v>
      </c>
      <c r="E2245" s="6">
        <v>6</v>
      </c>
      <c r="F2245" s="3">
        <v>269.94</v>
      </c>
      <c r="G2245" s="3">
        <v>108</v>
      </c>
      <c r="H2245" s="8">
        <f t="shared" si="455"/>
        <v>18</v>
      </c>
      <c r="I2245" s="3">
        <v>161.94</v>
      </c>
      <c r="J2245" s="4">
        <v>0.6</v>
      </c>
      <c r="K2245" s="2" t="str">
        <f t="shared" si="456"/>
        <v>Monday</v>
      </c>
      <c r="L2245" s="5">
        <f t="shared" si="457"/>
        <v>43699</v>
      </c>
      <c r="M2245" s="2" t="str">
        <f t="shared" si="458"/>
        <v>Thursday</v>
      </c>
      <c r="N2245" s="2" t="str">
        <f t="shared" si="459"/>
        <v>Thursday</v>
      </c>
      <c r="O2245" s="12">
        <f t="shared" si="460"/>
        <v>0</v>
      </c>
      <c r="P2245" s="11" t="str">
        <f t="shared" si="461"/>
        <v>High Cost per Unit</v>
      </c>
      <c r="Q2245" s="12">
        <f t="shared" si="462"/>
        <v>26.994</v>
      </c>
      <c r="R2245" s="12">
        <f t="shared" si="463"/>
        <v>8.0982000000000003</v>
      </c>
      <c r="S2245" s="12">
        <f t="shared" si="464"/>
        <v>0</v>
      </c>
      <c r="T2245" s="12">
        <f t="shared" si="465"/>
        <v>0</v>
      </c>
      <c r="U2245" s="12">
        <f t="shared" si="466"/>
        <v>0</v>
      </c>
      <c r="V2245" s="13" t="str">
        <f t="shared" ca="1" si="467"/>
        <v>Greater Than 8 Weeks Old</v>
      </c>
    </row>
    <row r="2246" spans="1:22" x14ac:dyDescent="0.45">
      <c r="A2246" s="2" t="s">
        <v>223</v>
      </c>
      <c r="B2246" s="5">
        <v>43696</v>
      </c>
      <c r="C2246" s="5" t="s">
        <v>367</v>
      </c>
      <c r="D2246" s="5" t="s">
        <v>368</v>
      </c>
      <c r="E2246" s="6">
        <v>1</v>
      </c>
      <c r="F2246" s="3">
        <v>44.99</v>
      </c>
      <c r="G2246" s="3">
        <v>18</v>
      </c>
      <c r="H2246" s="8">
        <f t="shared" si="455"/>
        <v>18</v>
      </c>
      <c r="I2246" s="3">
        <v>26.99</v>
      </c>
      <c r="J2246" s="4">
        <v>0.6</v>
      </c>
      <c r="K2246" s="2" t="str">
        <f t="shared" si="456"/>
        <v>Monday</v>
      </c>
      <c r="L2246" s="5">
        <f t="shared" si="457"/>
        <v>43699</v>
      </c>
      <c r="M2246" s="2" t="str">
        <f t="shared" si="458"/>
        <v>Thursday</v>
      </c>
      <c r="N2246" s="2" t="str">
        <f t="shared" si="459"/>
        <v>Thursday</v>
      </c>
      <c r="O2246" s="12">
        <f t="shared" si="460"/>
        <v>0</v>
      </c>
      <c r="P2246" s="11" t="str">
        <f t="shared" si="461"/>
        <v>High Cost per Unit</v>
      </c>
      <c r="Q2246" s="12">
        <f t="shared" si="462"/>
        <v>4.4990000000000006</v>
      </c>
      <c r="R2246" s="12">
        <f t="shared" si="463"/>
        <v>0</v>
      </c>
      <c r="S2246" s="12">
        <f t="shared" si="464"/>
        <v>0</v>
      </c>
      <c r="T2246" s="12">
        <f t="shared" si="465"/>
        <v>0</v>
      </c>
      <c r="U2246" s="12">
        <f t="shared" si="466"/>
        <v>0</v>
      </c>
      <c r="V2246" s="13" t="str">
        <f t="shared" ca="1" si="467"/>
        <v>Greater Than 8 Weeks Old</v>
      </c>
    </row>
    <row r="2247" spans="1:22" x14ac:dyDescent="0.45">
      <c r="A2247" s="2" t="s">
        <v>107</v>
      </c>
      <c r="B2247" s="5">
        <v>43696</v>
      </c>
      <c r="C2247" s="5" t="s">
        <v>375</v>
      </c>
      <c r="D2247" s="5" t="s">
        <v>377</v>
      </c>
      <c r="E2247" s="6">
        <v>4</v>
      </c>
      <c r="F2247" s="3">
        <v>80</v>
      </c>
      <c r="G2247" s="3">
        <v>16</v>
      </c>
      <c r="H2247" s="8">
        <f t="shared" si="455"/>
        <v>4</v>
      </c>
      <c r="I2247" s="3">
        <v>64</v>
      </c>
      <c r="J2247" s="4">
        <v>0.8</v>
      </c>
      <c r="K2247" s="2" t="str">
        <f t="shared" si="456"/>
        <v>Monday</v>
      </c>
      <c r="L2247" s="5">
        <f t="shared" si="457"/>
        <v>43699</v>
      </c>
      <c r="M2247" s="2" t="str">
        <f t="shared" si="458"/>
        <v>Thursday</v>
      </c>
      <c r="N2247" s="2" t="str">
        <f t="shared" si="459"/>
        <v>Thursday</v>
      </c>
      <c r="O2247" s="12">
        <f t="shared" si="460"/>
        <v>0</v>
      </c>
      <c r="P2247" s="11" t="str">
        <f t="shared" si="461"/>
        <v>Low Cost per Unit</v>
      </c>
      <c r="Q2247" s="12">
        <f t="shared" si="462"/>
        <v>0</v>
      </c>
      <c r="R2247" s="12">
        <f t="shared" si="463"/>
        <v>2.4</v>
      </c>
      <c r="S2247" s="12">
        <f t="shared" si="464"/>
        <v>0</v>
      </c>
      <c r="T2247" s="12">
        <f t="shared" si="465"/>
        <v>0</v>
      </c>
      <c r="U2247" s="12">
        <f t="shared" si="466"/>
        <v>0</v>
      </c>
      <c r="V2247" s="13" t="str">
        <f t="shared" ca="1" si="467"/>
        <v>Greater Than 8 Weeks Old</v>
      </c>
    </row>
    <row r="2248" spans="1:22" x14ac:dyDescent="0.45">
      <c r="A2248" s="2" t="s">
        <v>48</v>
      </c>
      <c r="B2248" s="5">
        <v>43696</v>
      </c>
      <c r="C2248" s="5" t="s">
        <v>378</v>
      </c>
      <c r="D2248" s="5" t="s">
        <v>379</v>
      </c>
      <c r="E2248" s="6">
        <v>14</v>
      </c>
      <c r="F2248" s="3">
        <v>559.86</v>
      </c>
      <c r="G2248" s="3">
        <v>185.36</v>
      </c>
      <c r="H2248" s="8">
        <f t="shared" si="455"/>
        <v>13.24</v>
      </c>
      <c r="I2248" s="3">
        <v>374.5</v>
      </c>
      <c r="J2248" s="4">
        <v>0.67</v>
      </c>
      <c r="K2248" s="2" t="str">
        <f t="shared" si="456"/>
        <v>Monday</v>
      </c>
      <c r="L2248" s="5">
        <f t="shared" si="457"/>
        <v>43699</v>
      </c>
      <c r="M2248" s="2" t="str">
        <f t="shared" si="458"/>
        <v>Thursday</v>
      </c>
      <c r="N2248" s="2" t="str">
        <f t="shared" si="459"/>
        <v>Thursday</v>
      </c>
      <c r="O2248" s="12">
        <f t="shared" si="460"/>
        <v>0</v>
      </c>
      <c r="P2248" s="11" t="str">
        <f t="shared" si="461"/>
        <v>Low Cost per Unit</v>
      </c>
      <c r="Q2248" s="12">
        <f t="shared" si="462"/>
        <v>0</v>
      </c>
      <c r="R2248" s="12">
        <f t="shared" si="463"/>
        <v>16.7958</v>
      </c>
      <c r="S2248" s="12">
        <f t="shared" si="464"/>
        <v>0</v>
      </c>
      <c r="T2248" s="12">
        <f t="shared" si="465"/>
        <v>0</v>
      </c>
      <c r="U2248" s="12">
        <f t="shared" si="466"/>
        <v>0</v>
      </c>
      <c r="V2248" s="13" t="str">
        <f t="shared" ca="1" si="467"/>
        <v>Greater Than 8 Weeks Old</v>
      </c>
    </row>
    <row r="2249" spans="1:22" x14ac:dyDescent="0.45">
      <c r="A2249" s="2" t="s">
        <v>304</v>
      </c>
      <c r="B2249" s="5">
        <v>43696</v>
      </c>
      <c r="C2249" s="5" t="s">
        <v>369</v>
      </c>
      <c r="D2249" s="5" t="s">
        <v>394</v>
      </c>
      <c r="E2249" s="6">
        <v>6</v>
      </c>
      <c r="F2249" s="3">
        <v>203.94</v>
      </c>
      <c r="G2249" s="3">
        <v>90</v>
      </c>
      <c r="H2249" s="8">
        <f t="shared" si="455"/>
        <v>15</v>
      </c>
      <c r="I2249" s="3">
        <v>113.94</v>
      </c>
      <c r="J2249" s="4">
        <v>0.56000000000000005</v>
      </c>
      <c r="K2249" s="2" t="str">
        <f t="shared" si="456"/>
        <v>Monday</v>
      </c>
      <c r="L2249" s="5">
        <f t="shared" si="457"/>
        <v>43699</v>
      </c>
      <c r="M2249" s="2" t="str">
        <f t="shared" si="458"/>
        <v>Thursday</v>
      </c>
      <c r="N2249" s="2" t="str">
        <f t="shared" si="459"/>
        <v>Thursday</v>
      </c>
      <c r="O2249" s="12">
        <f t="shared" si="460"/>
        <v>0</v>
      </c>
      <c r="P2249" s="11" t="str">
        <f t="shared" si="461"/>
        <v>Low Cost per Unit</v>
      </c>
      <c r="Q2249" s="12">
        <f t="shared" si="462"/>
        <v>0</v>
      </c>
      <c r="R2249" s="12">
        <f t="shared" si="463"/>
        <v>6.1181999999999999</v>
      </c>
      <c r="S2249" s="12">
        <f t="shared" si="464"/>
        <v>0</v>
      </c>
      <c r="T2249" s="12">
        <f t="shared" si="465"/>
        <v>0</v>
      </c>
      <c r="U2249" s="12">
        <f t="shared" si="466"/>
        <v>0</v>
      </c>
      <c r="V2249" s="13" t="str">
        <f t="shared" ca="1" si="467"/>
        <v>Greater Than 8 Weeks Old</v>
      </c>
    </row>
    <row r="2250" spans="1:22" x14ac:dyDescent="0.45">
      <c r="A2250" s="2" t="s">
        <v>109</v>
      </c>
      <c r="B2250" s="5">
        <v>43696</v>
      </c>
      <c r="C2250" s="5" t="s">
        <v>380</v>
      </c>
      <c r="D2250" s="5" t="s">
        <v>381</v>
      </c>
      <c r="E2250" s="6">
        <v>1</v>
      </c>
      <c r="F2250" s="3">
        <v>19</v>
      </c>
      <c r="G2250" s="3">
        <v>6</v>
      </c>
      <c r="H2250" s="8">
        <f t="shared" si="455"/>
        <v>6</v>
      </c>
      <c r="I2250" s="3">
        <v>13</v>
      </c>
      <c r="J2250" s="4">
        <v>0.68</v>
      </c>
      <c r="K2250" s="2" t="str">
        <f t="shared" si="456"/>
        <v>Monday</v>
      </c>
      <c r="L2250" s="5">
        <f t="shared" si="457"/>
        <v>43699</v>
      </c>
      <c r="M2250" s="2" t="str">
        <f t="shared" si="458"/>
        <v>Thursday</v>
      </c>
      <c r="N2250" s="2" t="str">
        <f t="shared" si="459"/>
        <v>Thursday</v>
      </c>
      <c r="O2250" s="12">
        <f t="shared" si="460"/>
        <v>0</v>
      </c>
      <c r="P2250" s="11" t="str">
        <f t="shared" si="461"/>
        <v>Low Cost per Unit</v>
      </c>
      <c r="Q2250" s="12">
        <f t="shared" si="462"/>
        <v>0</v>
      </c>
      <c r="R2250" s="12">
        <f t="shared" si="463"/>
        <v>0</v>
      </c>
      <c r="S2250" s="12">
        <f t="shared" si="464"/>
        <v>0</v>
      </c>
      <c r="T2250" s="12">
        <f t="shared" si="465"/>
        <v>0</v>
      </c>
      <c r="U2250" s="12">
        <f t="shared" si="466"/>
        <v>0</v>
      </c>
      <c r="V2250" s="13" t="str">
        <f t="shared" ca="1" si="467"/>
        <v>Greater Than 8 Weeks Old</v>
      </c>
    </row>
    <row r="2251" spans="1:22" x14ac:dyDescent="0.45">
      <c r="A2251" s="2" t="s">
        <v>179</v>
      </c>
      <c r="B2251" s="5">
        <v>43696</v>
      </c>
      <c r="C2251" s="5" t="s">
        <v>380</v>
      </c>
      <c r="D2251" s="5" t="s">
        <v>381</v>
      </c>
      <c r="E2251" s="6">
        <v>1</v>
      </c>
      <c r="F2251" s="3">
        <v>25</v>
      </c>
      <c r="G2251" s="3">
        <v>7.35</v>
      </c>
      <c r="H2251" s="8">
        <f t="shared" si="455"/>
        <v>7.35</v>
      </c>
      <c r="I2251" s="3">
        <v>17.649999999999999</v>
      </c>
      <c r="J2251" s="4">
        <v>0.71</v>
      </c>
      <c r="K2251" s="2" t="str">
        <f t="shared" si="456"/>
        <v>Monday</v>
      </c>
      <c r="L2251" s="5">
        <f t="shared" si="457"/>
        <v>43699</v>
      </c>
      <c r="M2251" s="2" t="str">
        <f t="shared" si="458"/>
        <v>Thursday</v>
      </c>
      <c r="N2251" s="2" t="str">
        <f t="shared" si="459"/>
        <v>Thursday</v>
      </c>
      <c r="O2251" s="12">
        <f t="shared" si="460"/>
        <v>0</v>
      </c>
      <c r="P2251" s="11" t="str">
        <f t="shared" si="461"/>
        <v>Low Cost per Unit</v>
      </c>
      <c r="Q2251" s="12">
        <f t="shared" si="462"/>
        <v>0</v>
      </c>
      <c r="R2251" s="12">
        <f t="shared" si="463"/>
        <v>0</v>
      </c>
      <c r="S2251" s="12">
        <f t="shared" si="464"/>
        <v>0</v>
      </c>
      <c r="T2251" s="12">
        <f t="shared" si="465"/>
        <v>0</v>
      </c>
      <c r="U2251" s="12">
        <f t="shared" si="466"/>
        <v>0</v>
      </c>
      <c r="V2251" s="13" t="str">
        <f t="shared" ca="1" si="467"/>
        <v>Greater Than 8 Weeks Old</v>
      </c>
    </row>
    <row r="2252" spans="1:22" x14ac:dyDescent="0.45">
      <c r="A2252" s="2" t="s">
        <v>247</v>
      </c>
      <c r="B2252" s="5">
        <v>43696</v>
      </c>
      <c r="C2252" s="5" t="s">
        <v>369</v>
      </c>
      <c r="D2252" s="5" t="s">
        <v>389</v>
      </c>
      <c r="E2252" s="6">
        <v>1</v>
      </c>
      <c r="F2252" s="3">
        <v>299.99</v>
      </c>
      <c r="G2252" s="3">
        <v>135</v>
      </c>
      <c r="H2252" s="8">
        <f t="shared" si="455"/>
        <v>135</v>
      </c>
      <c r="I2252" s="3">
        <v>164.99</v>
      </c>
      <c r="J2252" s="4">
        <v>0.55000000000000004</v>
      </c>
      <c r="K2252" s="2" t="str">
        <f t="shared" si="456"/>
        <v>Monday</v>
      </c>
      <c r="L2252" s="5">
        <f t="shared" si="457"/>
        <v>43699</v>
      </c>
      <c r="M2252" s="2" t="str">
        <f t="shared" si="458"/>
        <v>Thursday</v>
      </c>
      <c r="N2252" s="2" t="str">
        <f t="shared" si="459"/>
        <v>Thursday</v>
      </c>
      <c r="O2252" s="12">
        <f t="shared" si="460"/>
        <v>0</v>
      </c>
      <c r="P2252" s="11" t="str">
        <f t="shared" si="461"/>
        <v>High Cost per Unit</v>
      </c>
      <c r="Q2252" s="12">
        <f t="shared" si="462"/>
        <v>0</v>
      </c>
      <c r="R2252" s="12">
        <f t="shared" si="463"/>
        <v>0</v>
      </c>
      <c r="S2252" s="12">
        <f t="shared" si="464"/>
        <v>0</v>
      </c>
      <c r="T2252" s="12">
        <f t="shared" si="465"/>
        <v>0</v>
      </c>
      <c r="U2252" s="12">
        <f t="shared" si="466"/>
        <v>0</v>
      </c>
      <c r="V2252" s="13" t="str">
        <f t="shared" ca="1" si="467"/>
        <v>Greater Than 8 Weeks Old</v>
      </c>
    </row>
    <row r="2253" spans="1:22" x14ac:dyDescent="0.45">
      <c r="A2253" s="2" t="s">
        <v>165</v>
      </c>
      <c r="B2253" s="5">
        <v>43696</v>
      </c>
      <c r="C2253" s="5" t="s">
        <v>375</v>
      </c>
      <c r="D2253" s="5" t="s">
        <v>382</v>
      </c>
      <c r="E2253" s="6">
        <v>1</v>
      </c>
      <c r="F2253" s="3">
        <v>22</v>
      </c>
      <c r="G2253" s="3">
        <v>3.2</v>
      </c>
      <c r="H2253" s="8">
        <f t="shared" si="455"/>
        <v>3.2</v>
      </c>
      <c r="I2253" s="3">
        <v>18.8</v>
      </c>
      <c r="J2253" s="4">
        <v>0.85</v>
      </c>
      <c r="K2253" s="2" t="str">
        <f t="shared" si="456"/>
        <v>Monday</v>
      </c>
      <c r="L2253" s="5">
        <f t="shared" si="457"/>
        <v>43699</v>
      </c>
      <c r="M2253" s="2" t="str">
        <f t="shared" si="458"/>
        <v>Thursday</v>
      </c>
      <c r="N2253" s="2" t="str">
        <f t="shared" si="459"/>
        <v>Thursday</v>
      </c>
      <c r="O2253" s="12">
        <f t="shared" si="460"/>
        <v>0</v>
      </c>
      <c r="P2253" s="11" t="str">
        <f t="shared" si="461"/>
        <v>Low Cost per Unit</v>
      </c>
      <c r="Q2253" s="12">
        <f t="shared" si="462"/>
        <v>0</v>
      </c>
      <c r="R2253" s="12">
        <f t="shared" si="463"/>
        <v>0</v>
      </c>
      <c r="S2253" s="12">
        <f t="shared" si="464"/>
        <v>0</v>
      </c>
      <c r="T2253" s="12">
        <f t="shared" si="465"/>
        <v>0</v>
      </c>
      <c r="U2253" s="12">
        <f t="shared" si="466"/>
        <v>0</v>
      </c>
      <c r="V2253" s="13" t="str">
        <f t="shared" ca="1" si="467"/>
        <v>Greater Than 8 Weeks Old</v>
      </c>
    </row>
    <row r="2254" spans="1:22" x14ac:dyDescent="0.45">
      <c r="A2254" s="2" t="s">
        <v>112</v>
      </c>
      <c r="B2254" s="5">
        <v>43696</v>
      </c>
      <c r="C2254" s="5" t="s">
        <v>386</v>
      </c>
      <c r="D2254" s="5" t="s">
        <v>395</v>
      </c>
      <c r="E2254" s="6">
        <v>2</v>
      </c>
      <c r="F2254" s="3">
        <v>50</v>
      </c>
      <c r="G2254" s="3">
        <v>9.5</v>
      </c>
      <c r="H2254" s="8">
        <f t="shared" si="455"/>
        <v>4.75</v>
      </c>
      <c r="I2254" s="3">
        <v>40.5</v>
      </c>
      <c r="J2254" s="4">
        <v>0.81</v>
      </c>
      <c r="K2254" s="2" t="str">
        <f t="shared" si="456"/>
        <v>Monday</v>
      </c>
      <c r="L2254" s="5">
        <f t="shared" si="457"/>
        <v>43699</v>
      </c>
      <c r="M2254" s="2" t="str">
        <f t="shared" si="458"/>
        <v>Thursday</v>
      </c>
      <c r="N2254" s="2" t="str">
        <f t="shared" si="459"/>
        <v>Thursday</v>
      </c>
      <c r="O2254" s="12">
        <f t="shared" si="460"/>
        <v>0</v>
      </c>
      <c r="P2254" s="11" t="str">
        <f t="shared" si="461"/>
        <v>Low Cost per Unit</v>
      </c>
      <c r="Q2254" s="12">
        <f t="shared" si="462"/>
        <v>0</v>
      </c>
      <c r="R2254" s="12">
        <f t="shared" si="463"/>
        <v>1.5</v>
      </c>
      <c r="S2254" s="12">
        <f t="shared" si="464"/>
        <v>0</v>
      </c>
      <c r="T2254" s="12">
        <f t="shared" si="465"/>
        <v>0</v>
      </c>
      <c r="U2254" s="12">
        <f t="shared" si="466"/>
        <v>0</v>
      </c>
      <c r="V2254" s="13" t="str">
        <f t="shared" ca="1" si="467"/>
        <v>Greater Than 8 Weeks Old</v>
      </c>
    </row>
    <row r="2255" spans="1:22" x14ac:dyDescent="0.45">
      <c r="A2255" s="2" t="s">
        <v>51</v>
      </c>
      <c r="B2255" s="5">
        <v>43696</v>
      </c>
      <c r="C2255" s="5" t="s">
        <v>375</v>
      </c>
      <c r="D2255" s="5" t="s">
        <v>382</v>
      </c>
      <c r="E2255" s="6">
        <v>3</v>
      </c>
      <c r="F2255" s="3">
        <v>297</v>
      </c>
      <c r="G2255" s="3">
        <v>72</v>
      </c>
      <c r="H2255" s="8">
        <f t="shared" si="455"/>
        <v>24</v>
      </c>
      <c r="I2255" s="3">
        <v>225</v>
      </c>
      <c r="J2255" s="4">
        <v>0.76</v>
      </c>
      <c r="K2255" s="2" t="str">
        <f t="shared" si="456"/>
        <v>Monday</v>
      </c>
      <c r="L2255" s="5">
        <f t="shared" si="457"/>
        <v>43699</v>
      </c>
      <c r="M2255" s="2" t="str">
        <f t="shared" si="458"/>
        <v>Thursday</v>
      </c>
      <c r="N2255" s="2" t="str">
        <f t="shared" si="459"/>
        <v>Thursday</v>
      </c>
      <c r="O2255" s="12">
        <f t="shared" si="460"/>
        <v>0</v>
      </c>
      <c r="P2255" s="11" t="str">
        <f t="shared" si="461"/>
        <v>High Cost per Unit</v>
      </c>
      <c r="Q2255" s="12">
        <f t="shared" si="462"/>
        <v>0</v>
      </c>
      <c r="R2255" s="12">
        <f t="shared" si="463"/>
        <v>8.91</v>
      </c>
      <c r="S2255" s="12">
        <f t="shared" si="464"/>
        <v>0</v>
      </c>
      <c r="T2255" s="12">
        <f t="shared" si="465"/>
        <v>0</v>
      </c>
      <c r="U2255" s="12">
        <f t="shared" si="466"/>
        <v>0</v>
      </c>
      <c r="V2255" s="13" t="str">
        <f t="shared" ca="1" si="467"/>
        <v>Greater Than 8 Weeks Old</v>
      </c>
    </row>
    <row r="2256" spans="1:22" x14ac:dyDescent="0.45">
      <c r="A2256" s="2" t="s">
        <v>262</v>
      </c>
      <c r="B2256" s="5">
        <v>43696</v>
      </c>
      <c r="C2256" s="5" t="s">
        <v>383</v>
      </c>
      <c r="D2256" s="5" t="s">
        <v>384</v>
      </c>
      <c r="E2256" s="6">
        <v>4</v>
      </c>
      <c r="F2256" s="3">
        <v>39.96</v>
      </c>
      <c r="G2256" s="3">
        <v>17.600000000000001</v>
      </c>
      <c r="H2256" s="8">
        <f t="shared" si="455"/>
        <v>4.4000000000000004</v>
      </c>
      <c r="I2256" s="3">
        <v>22.36</v>
      </c>
      <c r="J2256" s="4">
        <v>0.56000000000000005</v>
      </c>
      <c r="K2256" s="2" t="str">
        <f t="shared" si="456"/>
        <v>Monday</v>
      </c>
      <c r="L2256" s="5">
        <f t="shared" si="457"/>
        <v>43699</v>
      </c>
      <c r="M2256" s="2" t="str">
        <f t="shared" si="458"/>
        <v>Thursday</v>
      </c>
      <c r="N2256" s="2" t="str">
        <f t="shared" si="459"/>
        <v>Thursday</v>
      </c>
      <c r="O2256" s="12">
        <f t="shared" si="460"/>
        <v>0</v>
      </c>
      <c r="P2256" s="11" t="str">
        <f t="shared" si="461"/>
        <v>Low Cost per Unit</v>
      </c>
      <c r="Q2256" s="12">
        <f t="shared" si="462"/>
        <v>0</v>
      </c>
      <c r="R2256" s="12">
        <f t="shared" si="463"/>
        <v>1.1988000000000001</v>
      </c>
      <c r="S2256" s="12">
        <f t="shared" si="464"/>
        <v>0</v>
      </c>
      <c r="T2256" s="12">
        <f t="shared" si="465"/>
        <v>0</v>
      </c>
      <c r="U2256" s="12">
        <f t="shared" si="466"/>
        <v>0</v>
      </c>
      <c r="V2256" s="13" t="str">
        <f t="shared" ca="1" si="467"/>
        <v>Greater Than 8 Weeks Old</v>
      </c>
    </row>
    <row r="2257" spans="1:22" x14ac:dyDescent="0.45">
      <c r="A2257" s="2" t="s">
        <v>249</v>
      </c>
      <c r="B2257" s="5">
        <v>43696</v>
      </c>
      <c r="C2257" s="5" t="s">
        <v>383</v>
      </c>
      <c r="D2257" s="5" t="s">
        <v>384</v>
      </c>
      <c r="E2257" s="6">
        <v>1</v>
      </c>
      <c r="F2257" s="3">
        <v>9</v>
      </c>
      <c r="G2257" s="3">
        <v>3</v>
      </c>
      <c r="H2257" s="8">
        <f t="shared" si="455"/>
        <v>3</v>
      </c>
      <c r="I2257" s="3">
        <v>6</v>
      </c>
      <c r="J2257" s="4">
        <v>0.67</v>
      </c>
      <c r="K2257" s="2" t="str">
        <f t="shared" si="456"/>
        <v>Monday</v>
      </c>
      <c r="L2257" s="5">
        <f t="shared" si="457"/>
        <v>43699</v>
      </c>
      <c r="M2257" s="2" t="str">
        <f t="shared" si="458"/>
        <v>Thursday</v>
      </c>
      <c r="N2257" s="2" t="str">
        <f t="shared" si="459"/>
        <v>Thursday</v>
      </c>
      <c r="O2257" s="12">
        <f t="shared" si="460"/>
        <v>0</v>
      </c>
      <c r="P2257" s="11" t="str">
        <f t="shared" si="461"/>
        <v>Low Cost per Unit</v>
      </c>
      <c r="Q2257" s="12">
        <f t="shared" si="462"/>
        <v>0</v>
      </c>
      <c r="R2257" s="12">
        <f t="shared" si="463"/>
        <v>0</v>
      </c>
      <c r="S2257" s="12">
        <f t="shared" si="464"/>
        <v>0</v>
      </c>
      <c r="T2257" s="12">
        <f t="shared" si="465"/>
        <v>0</v>
      </c>
      <c r="U2257" s="12">
        <f t="shared" si="466"/>
        <v>0</v>
      </c>
      <c r="V2257" s="13" t="str">
        <f t="shared" ca="1" si="467"/>
        <v>Greater Than 8 Weeks Old</v>
      </c>
    </row>
    <row r="2258" spans="1:22" x14ac:dyDescent="0.45">
      <c r="A2258" s="2" t="s">
        <v>196</v>
      </c>
      <c r="B2258" s="5">
        <v>43696</v>
      </c>
      <c r="C2258" s="5" t="s">
        <v>378</v>
      </c>
      <c r="D2258" s="5" t="s">
        <v>397</v>
      </c>
      <c r="E2258" s="6">
        <v>2</v>
      </c>
      <c r="F2258" s="3">
        <v>44</v>
      </c>
      <c r="G2258" s="3">
        <v>9.32</v>
      </c>
      <c r="H2258" s="8">
        <f t="shared" si="455"/>
        <v>4.66</v>
      </c>
      <c r="I2258" s="3">
        <v>34.68</v>
      </c>
      <c r="J2258" s="4">
        <v>0.79</v>
      </c>
      <c r="K2258" s="2" t="str">
        <f t="shared" si="456"/>
        <v>Monday</v>
      </c>
      <c r="L2258" s="5">
        <f t="shared" si="457"/>
        <v>43699</v>
      </c>
      <c r="M2258" s="2" t="str">
        <f t="shared" si="458"/>
        <v>Thursday</v>
      </c>
      <c r="N2258" s="2" t="str">
        <f t="shared" si="459"/>
        <v>Thursday</v>
      </c>
      <c r="O2258" s="12">
        <f t="shared" si="460"/>
        <v>0</v>
      </c>
      <c r="P2258" s="11" t="str">
        <f t="shared" si="461"/>
        <v>Low Cost per Unit</v>
      </c>
      <c r="Q2258" s="12">
        <f t="shared" si="462"/>
        <v>0</v>
      </c>
      <c r="R2258" s="12">
        <f t="shared" si="463"/>
        <v>1.3199999999999998</v>
      </c>
      <c r="S2258" s="12">
        <f t="shared" si="464"/>
        <v>0</v>
      </c>
      <c r="T2258" s="12">
        <f t="shared" si="465"/>
        <v>0</v>
      </c>
      <c r="U2258" s="12">
        <f t="shared" si="466"/>
        <v>0</v>
      </c>
      <c r="V2258" s="13" t="str">
        <f t="shared" ca="1" si="467"/>
        <v>Greater Than 8 Weeks Old</v>
      </c>
    </row>
    <row r="2259" spans="1:22" x14ac:dyDescent="0.45">
      <c r="A2259" s="2" t="s">
        <v>263</v>
      </c>
      <c r="B2259" s="5">
        <v>43696</v>
      </c>
      <c r="C2259" s="5" t="s">
        <v>383</v>
      </c>
      <c r="D2259" s="5" t="s">
        <v>384</v>
      </c>
      <c r="E2259" s="6">
        <v>1</v>
      </c>
      <c r="F2259" s="3">
        <v>32</v>
      </c>
      <c r="G2259" s="3">
        <v>12.8</v>
      </c>
      <c r="H2259" s="8">
        <f t="shared" si="455"/>
        <v>12.8</v>
      </c>
      <c r="I2259" s="3">
        <v>19.2</v>
      </c>
      <c r="J2259" s="4">
        <v>0.6</v>
      </c>
      <c r="K2259" s="2" t="str">
        <f t="shared" si="456"/>
        <v>Monday</v>
      </c>
      <c r="L2259" s="5">
        <f t="shared" si="457"/>
        <v>43699</v>
      </c>
      <c r="M2259" s="2" t="str">
        <f t="shared" si="458"/>
        <v>Thursday</v>
      </c>
      <c r="N2259" s="2" t="str">
        <f t="shared" si="459"/>
        <v>Thursday</v>
      </c>
      <c r="O2259" s="12">
        <f t="shared" si="460"/>
        <v>0</v>
      </c>
      <c r="P2259" s="11" t="str">
        <f t="shared" si="461"/>
        <v>Low Cost per Unit</v>
      </c>
      <c r="Q2259" s="12">
        <f t="shared" si="462"/>
        <v>0</v>
      </c>
      <c r="R2259" s="12">
        <f t="shared" si="463"/>
        <v>0</v>
      </c>
      <c r="S2259" s="12">
        <f t="shared" si="464"/>
        <v>0</v>
      </c>
      <c r="T2259" s="12">
        <f t="shared" si="465"/>
        <v>0</v>
      </c>
      <c r="U2259" s="12">
        <f t="shared" si="466"/>
        <v>0</v>
      </c>
      <c r="V2259" s="13" t="str">
        <f t="shared" ca="1" si="467"/>
        <v>Greater Than 8 Weeks Old</v>
      </c>
    </row>
    <row r="2260" spans="1:22" x14ac:dyDescent="0.45">
      <c r="A2260" s="2" t="s">
        <v>251</v>
      </c>
      <c r="B2260" s="5">
        <v>43696</v>
      </c>
      <c r="C2260" s="5" t="s">
        <v>383</v>
      </c>
      <c r="D2260" s="5" t="s">
        <v>384</v>
      </c>
      <c r="E2260" s="6">
        <v>1</v>
      </c>
      <c r="F2260" s="3">
        <v>19</v>
      </c>
      <c r="G2260" s="3">
        <v>9.5</v>
      </c>
      <c r="H2260" s="8">
        <f t="shared" si="455"/>
        <v>9.5</v>
      </c>
      <c r="I2260" s="3">
        <v>9.5</v>
      </c>
      <c r="J2260" s="4">
        <v>0.5</v>
      </c>
      <c r="K2260" s="2" t="str">
        <f t="shared" si="456"/>
        <v>Monday</v>
      </c>
      <c r="L2260" s="5">
        <f t="shared" si="457"/>
        <v>43699</v>
      </c>
      <c r="M2260" s="2" t="str">
        <f t="shared" si="458"/>
        <v>Thursday</v>
      </c>
      <c r="N2260" s="2" t="str">
        <f t="shared" si="459"/>
        <v>Thursday</v>
      </c>
      <c r="O2260" s="12">
        <f t="shared" si="460"/>
        <v>0</v>
      </c>
      <c r="P2260" s="11" t="str">
        <f t="shared" si="461"/>
        <v>Low Cost per Unit</v>
      </c>
      <c r="Q2260" s="12">
        <f t="shared" si="462"/>
        <v>0</v>
      </c>
      <c r="R2260" s="12">
        <f t="shared" si="463"/>
        <v>0</v>
      </c>
      <c r="S2260" s="12">
        <f t="shared" si="464"/>
        <v>0</v>
      </c>
      <c r="T2260" s="12">
        <f t="shared" si="465"/>
        <v>0</v>
      </c>
      <c r="U2260" s="12">
        <f t="shared" si="466"/>
        <v>0</v>
      </c>
      <c r="V2260" s="13" t="str">
        <f t="shared" ca="1" si="467"/>
        <v>Greater Than 8 Weeks Old</v>
      </c>
    </row>
    <row r="2261" spans="1:22" x14ac:dyDescent="0.45">
      <c r="A2261" s="2" t="s">
        <v>67</v>
      </c>
      <c r="B2261" s="5">
        <v>43696</v>
      </c>
      <c r="C2261" s="5" t="s">
        <v>369</v>
      </c>
      <c r="D2261" s="5" t="s">
        <v>374</v>
      </c>
      <c r="E2261" s="6">
        <v>19</v>
      </c>
      <c r="F2261" s="3">
        <v>417.81</v>
      </c>
      <c r="G2261" s="3">
        <v>208.05</v>
      </c>
      <c r="H2261" s="8">
        <f t="shared" si="455"/>
        <v>10.950000000000001</v>
      </c>
      <c r="I2261" s="3">
        <v>209.76</v>
      </c>
      <c r="J2261" s="4">
        <v>0.5</v>
      </c>
      <c r="K2261" s="2" t="str">
        <f t="shared" si="456"/>
        <v>Monday</v>
      </c>
      <c r="L2261" s="5">
        <f t="shared" si="457"/>
        <v>43699</v>
      </c>
      <c r="M2261" s="2" t="str">
        <f t="shared" si="458"/>
        <v>Thursday</v>
      </c>
      <c r="N2261" s="2" t="str">
        <f t="shared" si="459"/>
        <v>Thursday</v>
      </c>
      <c r="O2261" s="12">
        <f t="shared" si="460"/>
        <v>0</v>
      </c>
      <c r="P2261" s="11" t="str">
        <f t="shared" si="461"/>
        <v>Low Cost per Unit</v>
      </c>
      <c r="Q2261" s="12">
        <f t="shared" si="462"/>
        <v>0</v>
      </c>
      <c r="R2261" s="12">
        <f t="shared" si="463"/>
        <v>12.5343</v>
      </c>
      <c r="S2261" s="12">
        <f t="shared" si="464"/>
        <v>0</v>
      </c>
      <c r="T2261" s="12">
        <f t="shared" si="465"/>
        <v>0</v>
      </c>
      <c r="U2261" s="12">
        <f t="shared" si="466"/>
        <v>0</v>
      </c>
      <c r="V2261" s="13" t="str">
        <f t="shared" ca="1" si="467"/>
        <v>Greater Than 8 Weeks Old</v>
      </c>
    </row>
    <row r="2262" spans="1:22" x14ac:dyDescent="0.45">
      <c r="A2262" s="2" t="s">
        <v>118</v>
      </c>
      <c r="B2262" s="5">
        <v>43696</v>
      </c>
      <c r="C2262" s="5" t="s">
        <v>375</v>
      </c>
      <c r="D2262" s="5" t="s">
        <v>377</v>
      </c>
      <c r="E2262" s="6">
        <v>4</v>
      </c>
      <c r="F2262" s="3">
        <v>43.96</v>
      </c>
      <c r="G2262" s="3">
        <v>27</v>
      </c>
      <c r="H2262" s="8">
        <f t="shared" si="455"/>
        <v>6.75</v>
      </c>
      <c r="I2262" s="3">
        <v>16.96</v>
      </c>
      <c r="J2262" s="4">
        <v>0.39</v>
      </c>
      <c r="K2262" s="2" t="str">
        <f t="shared" si="456"/>
        <v>Monday</v>
      </c>
      <c r="L2262" s="5">
        <f t="shared" si="457"/>
        <v>43699</v>
      </c>
      <c r="M2262" s="2" t="str">
        <f t="shared" si="458"/>
        <v>Thursday</v>
      </c>
      <c r="N2262" s="2" t="str">
        <f t="shared" si="459"/>
        <v>Thursday</v>
      </c>
      <c r="O2262" s="12">
        <f t="shared" si="460"/>
        <v>0</v>
      </c>
      <c r="P2262" s="11" t="str">
        <f t="shared" si="461"/>
        <v>Low Cost per Unit</v>
      </c>
      <c r="Q2262" s="12">
        <f t="shared" si="462"/>
        <v>0</v>
      </c>
      <c r="R2262" s="12">
        <f t="shared" si="463"/>
        <v>1.3188</v>
      </c>
      <c r="S2262" s="12">
        <f t="shared" si="464"/>
        <v>0</v>
      </c>
      <c r="T2262" s="12">
        <f t="shared" si="465"/>
        <v>0</v>
      </c>
      <c r="U2262" s="12">
        <f t="shared" si="466"/>
        <v>0</v>
      </c>
      <c r="V2262" s="13" t="str">
        <f t="shared" ca="1" si="467"/>
        <v>Greater Than 8 Weeks Old</v>
      </c>
    </row>
    <row r="2263" spans="1:22" x14ac:dyDescent="0.45">
      <c r="A2263" s="2" t="s">
        <v>68</v>
      </c>
      <c r="B2263" s="5">
        <v>43696</v>
      </c>
      <c r="C2263" s="5" t="s">
        <v>375</v>
      </c>
      <c r="D2263" s="5" t="s">
        <v>377</v>
      </c>
      <c r="E2263" s="6">
        <v>16</v>
      </c>
      <c r="F2263" s="3">
        <v>143.84</v>
      </c>
      <c r="G2263" s="3">
        <v>37.92</v>
      </c>
      <c r="H2263" s="8">
        <f t="shared" si="455"/>
        <v>2.37</v>
      </c>
      <c r="I2263" s="3">
        <v>105.92</v>
      </c>
      <c r="J2263" s="4">
        <v>0.74</v>
      </c>
      <c r="K2263" s="2" t="str">
        <f t="shared" si="456"/>
        <v>Monday</v>
      </c>
      <c r="L2263" s="5">
        <f t="shared" si="457"/>
        <v>43699</v>
      </c>
      <c r="M2263" s="2" t="str">
        <f t="shared" si="458"/>
        <v>Thursday</v>
      </c>
      <c r="N2263" s="2" t="str">
        <f t="shared" si="459"/>
        <v>Thursday</v>
      </c>
      <c r="O2263" s="12">
        <f t="shared" si="460"/>
        <v>0</v>
      </c>
      <c r="P2263" s="11" t="str">
        <f t="shared" si="461"/>
        <v>Low Cost per Unit</v>
      </c>
      <c r="Q2263" s="12">
        <f t="shared" si="462"/>
        <v>0</v>
      </c>
      <c r="R2263" s="12">
        <f t="shared" si="463"/>
        <v>4.3151999999999999</v>
      </c>
      <c r="S2263" s="12">
        <f t="shared" si="464"/>
        <v>0</v>
      </c>
      <c r="T2263" s="12">
        <f t="shared" si="465"/>
        <v>0</v>
      </c>
      <c r="U2263" s="12">
        <f t="shared" si="466"/>
        <v>0</v>
      </c>
      <c r="V2263" s="13" t="str">
        <f t="shared" ca="1" si="467"/>
        <v>Greater Than 8 Weeks Old</v>
      </c>
    </row>
    <row r="2264" spans="1:22" x14ac:dyDescent="0.45">
      <c r="A2264" s="2" t="s">
        <v>69</v>
      </c>
      <c r="B2264" s="5">
        <v>43696</v>
      </c>
      <c r="C2264" s="5" t="s">
        <v>375</v>
      </c>
      <c r="D2264" s="5" t="s">
        <v>377</v>
      </c>
      <c r="E2264" s="6">
        <v>18</v>
      </c>
      <c r="F2264" s="3">
        <v>179.82</v>
      </c>
      <c r="G2264" s="3">
        <v>108</v>
      </c>
      <c r="H2264" s="8">
        <f t="shared" si="455"/>
        <v>6</v>
      </c>
      <c r="I2264" s="3">
        <v>71.819999999999993</v>
      </c>
      <c r="J2264" s="4">
        <v>0.4</v>
      </c>
      <c r="K2264" s="2" t="str">
        <f t="shared" si="456"/>
        <v>Monday</v>
      </c>
      <c r="L2264" s="5">
        <f t="shared" si="457"/>
        <v>43699</v>
      </c>
      <c r="M2264" s="2" t="str">
        <f t="shared" si="458"/>
        <v>Thursday</v>
      </c>
      <c r="N2264" s="2" t="str">
        <f t="shared" si="459"/>
        <v>Thursday</v>
      </c>
      <c r="O2264" s="12">
        <f t="shared" si="460"/>
        <v>0</v>
      </c>
      <c r="P2264" s="11" t="str">
        <f t="shared" si="461"/>
        <v>Low Cost per Unit</v>
      </c>
      <c r="Q2264" s="12">
        <f t="shared" si="462"/>
        <v>0</v>
      </c>
      <c r="R2264" s="12">
        <f t="shared" si="463"/>
        <v>5.3945999999999996</v>
      </c>
      <c r="S2264" s="12">
        <f t="shared" si="464"/>
        <v>0</v>
      </c>
      <c r="T2264" s="12">
        <f t="shared" si="465"/>
        <v>0</v>
      </c>
      <c r="U2264" s="12">
        <f t="shared" si="466"/>
        <v>0</v>
      </c>
      <c r="V2264" s="13" t="str">
        <f t="shared" ca="1" si="467"/>
        <v>Greater Than 8 Weeks Old</v>
      </c>
    </row>
    <row r="2265" spans="1:22" x14ac:dyDescent="0.45">
      <c r="A2265" s="2" t="s">
        <v>167</v>
      </c>
      <c r="B2265" s="5">
        <v>43696</v>
      </c>
      <c r="C2265" s="5" t="s">
        <v>378</v>
      </c>
      <c r="D2265" s="5" t="s">
        <v>379</v>
      </c>
      <c r="E2265" s="6">
        <v>1</v>
      </c>
      <c r="F2265" s="3">
        <v>25</v>
      </c>
      <c r="G2265" s="3">
        <v>7.44</v>
      </c>
      <c r="H2265" s="8">
        <f t="shared" si="455"/>
        <v>7.44</v>
      </c>
      <c r="I2265" s="3">
        <v>17.559999999999999</v>
      </c>
      <c r="J2265" s="4">
        <v>0.7</v>
      </c>
      <c r="K2265" s="2" t="str">
        <f t="shared" si="456"/>
        <v>Monday</v>
      </c>
      <c r="L2265" s="5">
        <f t="shared" si="457"/>
        <v>43699</v>
      </c>
      <c r="M2265" s="2" t="str">
        <f t="shared" si="458"/>
        <v>Thursday</v>
      </c>
      <c r="N2265" s="2" t="str">
        <f t="shared" si="459"/>
        <v>Thursday</v>
      </c>
      <c r="O2265" s="12">
        <f t="shared" si="460"/>
        <v>0</v>
      </c>
      <c r="P2265" s="11" t="str">
        <f t="shared" si="461"/>
        <v>Low Cost per Unit</v>
      </c>
      <c r="Q2265" s="12">
        <f t="shared" si="462"/>
        <v>0</v>
      </c>
      <c r="R2265" s="12">
        <f t="shared" si="463"/>
        <v>0</v>
      </c>
      <c r="S2265" s="12">
        <f t="shared" si="464"/>
        <v>0</v>
      </c>
      <c r="T2265" s="12">
        <f t="shared" si="465"/>
        <v>0</v>
      </c>
      <c r="U2265" s="12">
        <f t="shared" si="466"/>
        <v>0</v>
      </c>
      <c r="V2265" s="13" t="str">
        <f t="shared" ca="1" si="467"/>
        <v>Greater Than 8 Weeks Old</v>
      </c>
    </row>
    <row r="2266" spans="1:22" x14ac:dyDescent="0.45">
      <c r="A2266" s="2" t="s">
        <v>253</v>
      </c>
      <c r="B2266" s="5">
        <v>43696</v>
      </c>
      <c r="C2266" s="5" t="s">
        <v>378</v>
      </c>
      <c r="D2266" s="5" t="s">
        <v>379</v>
      </c>
      <c r="E2266" s="6">
        <v>1</v>
      </c>
      <c r="F2266" s="3">
        <v>36</v>
      </c>
      <c r="G2266" s="3">
        <v>16.579999999999998</v>
      </c>
      <c r="H2266" s="8">
        <f t="shared" si="455"/>
        <v>16.579999999999998</v>
      </c>
      <c r="I2266" s="3">
        <v>19.420000000000002</v>
      </c>
      <c r="J2266" s="4">
        <v>0.54</v>
      </c>
      <c r="K2266" s="2" t="str">
        <f t="shared" si="456"/>
        <v>Monday</v>
      </c>
      <c r="L2266" s="5">
        <f t="shared" si="457"/>
        <v>43699</v>
      </c>
      <c r="M2266" s="2" t="str">
        <f t="shared" si="458"/>
        <v>Thursday</v>
      </c>
      <c r="N2266" s="2" t="str">
        <f t="shared" si="459"/>
        <v>Thursday</v>
      </c>
      <c r="O2266" s="12">
        <f t="shared" si="460"/>
        <v>0</v>
      </c>
      <c r="P2266" s="11" t="str">
        <f t="shared" si="461"/>
        <v>Low Cost per Unit</v>
      </c>
      <c r="Q2266" s="12">
        <f t="shared" si="462"/>
        <v>0</v>
      </c>
      <c r="R2266" s="12">
        <f t="shared" si="463"/>
        <v>0</v>
      </c>
      <c r="S2266" s="12">
        <f t="shared" si="464"/>
        <v>0</v>
      </c>
      <c r="T2266" s="12">
        <f t="shared" si="465"/>
        <v>0</v>
      </c>
      <c r="U2266" s="12">
        <f t="shared" si="466"/>
        <v>0</v>
      </c>
      <c r="V2266" s="13" t="str">
        <f t="shared" ca="1" si="467"/>
        <v>Greater Than 8 Weeks Old</v>
      </c>
    </row>
    <row r="2267" spans="1:22" x14ac:dyDescent="0.45">
      <c r="A2267" s="2" t="s">
        <v>227</v>
      </c>
      <c r="B2267" s="5">
        <v>43696</v>
      </c>
      <c r="C2267" s="5" t="s">
        <v>378</v>
      </c>
      <c r="D2267" s="5" t="s">
        <v>379</v>
      </c>
      <c r="E2267" s="6">
        <v>2</v>
      </c>
      <c r="F2267" s="3">
        <v>50</v>
      </c>
      <c r="G2267" s="3">
        <v>22.96</v>
      </c>
      <c r="H2267" s="8">
        <f t="shared" si="455"/>
        <v>11.48</v>
      </c>
      <c r="I2267" s="3">
        <v>27.04</v>
      </c>
      <c r="J2267" s="4">
        <v>0.54</v>
      </c>
      <c r="K2267" s="2" t="str">
        <f t="shared" si="456"/>
        <v>Monday</v>
      </c>
      <c r="L2267" s="5">
        <f t="shared" si="457"/>
        <v>43699</v>
      </c>
      <c r="M2267" s="2" t="str">
        <f t="shared" si="458"/>
        <v>Thursday</v>
      </c>
      <c r="N2267" s="2" t="str">
        <f t="shared" si="459"/>
        <v>Thursday</v>
      </c>
      <c r="O2267" s="12">
        <f t="shared" si="460"/>
        <v>0</v>
      </c>
      <c r="P2267" s="11" t="str">
        <f t="shared" si="461"/>
        <v>Low Cost per Unit</v>
      </c>
      <c r="Q2267" s="12">
        <f t="shared" si="462"/>
        <v>0</v>
      </c>
      <c r="R2267" s="12">
        <f t="shared" si="463"/>
        <v>1.5</v>
      </c>
      <c r="S2267" s="12">
        <f t="shared" si="464"/>
        <v>0</v>
      </c>
      <c r="T2267" s="12">
        <f t="shared" si="465"/>
        <v>0</v>
      </c>
      <c r="U2267" s="12">
        <f t="shared" si="466"/>
        <v>0</v>
      </c>
      <c r="V2267" s="13" t="str">
        <f t="shared" ca="1" si="467"/>
        <v>Greater Than 8 Weeks Old</v>
      </c>
    </row>
    <row r="2268" spans="1:22" x14ac:dyDescent="0.45">
      <c r="A2268" s="2" t="s">
        <v>228</v>
      </c>
      <c r="B2268" s="5">
        <v>43696</v>
      </c>
      <c r="C2268" s="5" t="s">
        <v>378</v>
      </c>
      <c r="D2268" s="5" t="s">
        <v>379</v>
      </c>
      <c r="E2268" s="6">
        <v>1</v>
      </c>
      <c r="F2268" s="3">
        <v>25</v>
      </c>
      <c r="G2268" s="3">
        <v>11.48</v>
      </c>
      <c r="H2268" s="8">
        <f t="shared" si="455"/>
        <v>11.48</v>
      </c>
      <c r="I2268" s="3">
        <v>13.52</v>
      </c>
      <c r="J2268" s="4">
        <v>0.54</v>
      </c>
      <c r="K2268" s="2" t="str">
        <f t="shared" si="456"/>
        <v>Monday</v>
      </c>
      <c r="L2268" s="5">
        <f t="shared" si="457"/>
        <v>43699</v>
      </c>
      <c r="M2268" s="2" t="str">
        <f t="shared" si="458"/>
        <v>Thursday</v>
      </c>
      <c r="N2268" s="2" t="str">
        <f t="shared" si="459"/>
        <v>Thursday</v>
      </c>
      <c r="O2268" s="12">
        <f t="shared" si="460"/>
        <v>0</v>
      </c>
      <c r="P2268" s="11" t="str">
        <f t="shared" si="461"/>
        <v>Low Cost per Unit</v>
      </c>
      <c r="Q2268" s="12">
        <f t="shared" si="462"/>
        <v>0</v>
      </c>
      <c r="R2268" s="12">
        <f t="shared" si="463"/>
        <v>0</v>
      </c>
      <c r="S2268" s="12">
        <f t="shared" si="464"/>
        <v>0</v>
      </c>
      <c r="T2268" s="12">
        <f t="shared" si="465"/>
        <v>0</v>
      </c>
      <c r="U2268" s="12">
        <f t="shared" si="466"/>
        <v>0</v>
      </c>
      <c r="V2268" s="13" t="str">
        <f t="shared" ca="1" si="467"/>
        <v>Greater Than 8 Weeks Old</v>
      </c>
    </row>
    <row r="2269" spans="1:22" x14ac:dyDescent="0.45">
      <c r="A2269" s="2" t="s">
        <v>254</v>
      </c>
      <c r="B2269" s="5">
        <v>43696</v>
      </c>
      <c r="C2269" s="5" t="s">
        <v>383</v>
      </c>
      <c r="D2269" s="5" t="s">
        <v>384</v>
      </c>
      <c r="E2269" s="6">
        <v>3</v>
      </c>
      <c r="F2269" s="3">
        <v>87</v>
      </c>
      <c r="G2269" s="3">
        <v>37.5</v>
      </c>
      <c r="H2269" s="8">
        <f t="shared" si="455"/>
        <v>12.5</v>
      </c>
      <c r="I2269" s="3">
        <v>49.5</v>
      </c>
      <c r="J2269" s="4">
        <v>0.56999999999999995</v>
      </c>
      <c r="K2269" s="2" t="str">
        <f t="shared" si="456"/>
        <v>Monday</v>
      </c>
      <c r="L2269" s="5">
        <f t="shared" si="457"/>
        <v>43699</v>
      </c>
      <c r="M2269" s="2" t="str">
        <f t="shared" si="458"/>
        <v>Thursday</v>
      </c>
      <c r="N2269" s="2" t="str">
        <f t="shared" si="459"/>
        <v>Thursday</v>
      </c>
      <c r="O2269" s="12">
        <f t="shared" si="460"/>
        <v>0</v>
      </c>
      <c r="P2269" s="11" t="str">
        <f t="shared" si="461"/>
        <v>Low Cost per Unit</v>
      </c>
      <c r="Q2269" s="12">
        <f t="shared" si="462"/>
        <v>0</v>
      </c>
      <c r="R2269" s="12">
        <f t="shared" si="463"/>
        <v>2.61</v>
      </c>
      <c r="S2269" s="12">
        <f t="shared" si="464"/>
        <v>0</v>
      </c>
      <c r="T2269" s="12">
        <f t="shared" si="465"/>
        <v>0</v>
      </c>
      <c r="U2269" s="12">
        <f t="shared" si="466"/>
        <v>0</v>
      </c>
      <c r="V2269" s="13" t="str">
        <f t="shared" ca="1" si="467"/>
        <v>Greater Than 8 Weeks Old</v>
      </c>
    </row>
    <row r="2270" spans="1:22" x14ac:dyDescent="0.45">
      <c r="A2270" s="2" t="s">
        <v>229</v>
      </c>
      <c r="B2270" s="5">
        <v>43696</v>
      </c>
      <c r="C2270" s="5" t="s">
        <v>375</v>
      </c>
      <c r="D2270" s="5" t="s">
        <v>377</v>
      </c>
      <c r="E2270" s="6">
        <v>1</v>
      </c>
      <c r="F2270" s="3">
        <v>20</v>
      </c>
      <c r="G2270" s="3">
        <v>7.12</v>
      </c>
      <c r="H2270" s="8">
        <f t="shared" si="455"/>
        <v>7.12</v>
      </c>
      <c r="I2270" s="3">
        <v>12.88</v>
      </c>
      <c r="J2270" s="4">
        <v>0.64</v>
      </c>
      <c r="K2270" s="2" t="str">
        <f t="shared" si="456"/>
        <v>Monday</v>
      </c>
      <c r="L2270" s="5">
        <f t="shared" si="457"/>
        <v>43699</v>
      </c>
      <c r="M2270" s="2" t="str">
        <f t="shared" si="458"/>
        <v>Thursday</v>
      </c>
      <c r="N2270" s="2" t="str">
        <f t="shared" si="459"/>
        <v>Thursday</v>
      </c>
      <c r="O2270" s="12">
        <f t="shared" si="460"/>
        <v>0</v>
      </c>
      <c r="P2270" s="11" t="str">
        <f t="shared" si="461"/>
        <v>Low Cost per Unit</v>
      </c>
      <c r="Q2270" s="12">
        <f t="shared" si="462"/>
        <v>0</v>
      </c>
      <c r="R2270" s="12">
        <f t="shared" si="463"/>
        <v>0</v>
      </c>
      <c r="S2270" s="12">
        <f t="shared" si="464"/>
        <v>0</v>
      </c>
      <c r="T2270" s="12">
        <f t="shared" si="465"/>
        <v>0</v>
      </c>
      <c r="U2270" s="12">
        <f t="shared" si="466"/>
        <v>0</v>
      </c>
      <c r="V2270" s="13" t="str">
        <f t="shared" ca="1" si="467"/>
        <v>Greater Than 8 Weeks Old</v>
      </c>
    </row>
    <row r="2271" spans="1:22" x14ac:dyDescent="0.45">
      <c r="A2271" s="2" t="s">
        <v>276</v>
      </c>
      <c r="B2271" s="5">
        <v>43696</v>
      </c>
      <c r="C2271" s="5" t="s">
        <v>375</v>
      </c>
      <c r="D2271" s="5" t="s">
        <v>377</v>
      </c>
      <c r="E2271" s="6">
        <v>1</v>
      </c>
      <c r="F2271" s="3">
        <v>20</v>
      </c>
      <c r="G2271" s="3">
        <v>7.12</v>
      </c>
      <c r="H2271" s="8">
        <f t="shared" si="455"/>
        <v>7.12</v>
      </c>
      <c r="I2271" s="3">
        <v>12.88</v>
      </c>
      <c r="J2271" s="4">
        <v>0.64</v>
      </c>
      <c r="K2271" s="2" t="str">
        <f t="shared" si="456"/>
        <v>Monday</v>
      </c>
      <c r="L2271" s="5">
        <f t="shared" si="457"/>
        <v>43699</v>
      </c>
      <c r="M2271" s="2" t="str">
        <f t="shared" si="458"/>
        <v>Thursday</v>
      </c>
      <c r="N2271" s="2" t="str">
        <f t="shared" si="459"/>
        <v>Thursday</v>
      </c>
      <c r="O2271" s="12">
        <f t="shared" si="460"/>
        <v>0</v>
      </c>
      <c r="P2271" s="11" t="str">
        <f t="shared" si="461"/>
        <v>Low Cost per Unit</v>
      </c>
      <c r="Q2271" s="12">
        <f t="shared" si="462"/>
        <v>0</v>
      </c>
      <c r="R2271" s="12">
        <f t="shared" si="463"/>
        <v>0</v>
      </c>
      <c r="S2271" s="12">
        <f t="shared" si="464"/>
        <v>0</v>
      </c>
      <c r="T2271" s="12">
        <f t="shared" si="465"/>
        <v>0</v>
      </c>
      <c r="U2271" s="12">
        <f t="shared" si="466"/>
        <v>0</v>
      </c>
      <c r="V2271" s="13" t="str">
        <f t="shared" ca="1" si="467"/>
        <v>Greater Than 8 Weeks Old</v>
      </c>
    </row>
    <row r="2272" spans="1:22" x14ac:dyDescent="0.45">
      <c r="A2272" s="2" t="s">
        <v>230</v>
      </c>
      <c r="B2272" s="5">
        <v>43696</v>
      </c>
      <c r="C2272" s="5" t="s">
        <v>383</v>
      </c>
      <c r="D2272" s="5" t="s">
        <v>384</v>
      </c>
      <c r="E2272" s="6">
        <v>1</v>
      </c>
      <c r="F2272" s="3">
        <v>19</v>
      </c>
      <c r="G2272" s="3">
        <v>6</v>
      </c>
      <c r="H2272" s="8">
        <f t="shared" si="455"/>
        <v>6</v>
      </c>
      <c r="I2272" s="3">
        <v>13</v>
      </c>
      <c r="J2272" s="4">
        <v>0.68</v>
      </c>
      <c r="K2272" s="2" t="str">
        <f t="shared" si="456"/>
        <v>Monday</v>
      </c>
      <c r="L2272" s="5">
        <f t="shared" si="457"/>
        <v>43699</v>
      </c>
      <c r="M2272" s="2" t="str">
        <f t="shared" si="458"/>
        <v>Thursday</v>
      </c>
      <c r="N2272" s="2" t="str">
        <f t="shared" si="459"/>
        <v>Thursday</v>
      </c>
      <c r="O2272" s="12">
        <f t="shared" si="460"/>
        <v>0</v>
      </c>
      <c r="P2272" s="11" t="str">
        <f t="shared" si="461"/>
        <v>Low Cost per Unit</v>
      </c>
      <c r="Q2272" s="12">
        <f t="shared" si="462"/>
        <v>0</v>
      </c>
      <c r="R2272" s="12">
        <f t="shared" si="463"/>
        <v>0</v>
      </c>
      <c r="S2272" s="12">
        <f t="shared" si="464"/>
        <v>0</v>
      </c>
      <c r="T2272" s="12">
        <f t="shared" si="465"/>
        <v>0</v>
      </c>
      <c r="U2272" s="12">
        <f t="shared" si="466"/>
        <v>0</v>
      </c>
      <c r="V2272" s="13" t="str">
        <f t="shared" ca="1" si="467"/>
        <v>Greater Than 8 Weeks Old</v>
      </c>
    </row>
    <row r="2273" spans="1:22" x14ac:dyDescent="0.45">
      <c r="A2273" s="2" t="s">
        <v>153</v>
      </c>
      <c r="B2273" s="5">
        <v>43696</v>
      </c>
      <c r="C2273" s="5" t="s">
        <v>383</v>
      </c>
      <c r="D2273" s="5" t="s">
        <v>398</v>
      </c>
      <c r="E2273" s="6">
        <v>6</v>
      </c>
      <c r="F2273" s="3">
        <v>156</v>
      </c>
      <c r="G2273" s="3">
        <v>53.28</v>
      </c>
      <c r="H2273" s="8">
        <f t="shared" si="455"/>
        <v>8.8800000000000008</v>
      </c>
      <c r="I2273" s="3">
        <v>102.72</v>
      </c>
      <c r="J2273" s="4">
        <v>0.66</v>
      </c>
      <c r="K2273" s="2" t="str">
        <f t="shared" si="456"/>
        <v>Monday</v>
      </c>
      <c r="L2273" s="5">
        <f t="shared" si="457"/>
        <v>43699</v>
      </c>
      <c r="M2273" s="2" t="str">
        <f t="shared" si="458"/>
        <v>Thursday</v>
      </c>
      <c r="N2273" s="2" t="str">
        <f t="shared" si="459"/>
        <v>Thursday</v>
      </c>
      <c r="O2273" s="12">
        <f t="shared" si="460"/>
        <v>0</v>
      </c>
      <c r="P2273" s="11" t="str">
        <f t="shared" si="461"/>
        <v>Low Cost per Unit</v>
      </c>
      <c r="Q2273" s="12">
        <f t="shared" si="462"/>
        <v>0</v>
      </c>
      <c r="R2273" s="12">
        <f t="shared" si="463"/>
        <v>4.68</v>
      </c>
      <c r="S2273" s="12">
        <f t="shared" si="464"/>
        <v>0</v>
      </c>
      <c r="T2273" s="12">
        <f t="shared" si="465"/>
        <v>0</v>
      </c>
      <c r="U2273" s="12">
        <f t="shared" si="466"/>
        <v>0</v>
      </c>
      <c r="V2273" s="13" t="str">
        <f t="shared" ca="1" si="467"/>
        <v>Greater Than 8 Weeks Old</v>
      </c>
    </row>
    <row r="2274" spans="1:22" x14ac:dyDescent="0.45">
      <c r="A2274" s="2" t="s">
        <v>308</v>
      </c>
      <c r="B2274" s="5">
        <v>43696</v>
      </c>
      <c r="C2274" s="5" t="s">
        <v>369</v>
      </c>
      <c r="D2274" s="5" t="s">
        <v>389</v>
      </c>
      <c r="E2274" s="6">
        <v>6</v>
      </c>
      <c r="F2274" s="3">
        <v>119.94</v>
      </c>
      <c r="G2274" s="3">
        <v>93</v>
      </c>
      <c r="H2274" s="8">
        <f t="shared" si="455"/>
        <v>15.5</v>
      </c>
      <c r="I2274" s="3">
        <v>26.94</v>
      </c>
      <c r="J2274" s="4">
        <v>0.22</v>
      </c>
      <c r="K2274" s="2" t="str">
        <f t="shared" si="456"/>
        <v>Monday</v>
      </c>
      <c r="L2274" s="5">
        <f t="shared" si="457"/>
        <v>43699</v>
      </c>
      <c r="M2274" s="2" t="str">
        <f t="shared" si="458"/>
        <v>Thursday</v>
      </c>
      <c r="N2274" s="2" t="str">
        <f t="shared" si="459"/>
        <v>Thursday</v>
      </c>
      <c r="O2274" s="12">
        <f t="shared" si="460"/>
        <v>0</v>
      </c>
      <c r="P2274" s="11" t="str">
        <f t="shared" si="461"/>
        <v>Low Cost per Unit</v>
      </c>
      <c r="Q2274" s="12">
        <f t="shared" si="462"/>
        <v>0</v>
      </c>
      <c r="R2274" s="12">
        <f t="shared" si="463"/>
        <v>3.5981999999999998</v>
      </c>
      <c r="S2274" s="12">
        <f t="shared" si="464"/>
        <v>0</v>
      </c>
      <c r="T2274" s="12">
        <f t="shared" si="465"/>
        <v>0</v>
      </c>
      <c r="U2274" s="12">
        <f t="shared" si="466"/>
        <v>0</v>
      </c>
      <c r="V2274" s="13" t="str">
        <f t="shared" ca="1" si="467"/>
        <v>Greater Than 8 Weeks Old</v>
      </c>
    </row>
    <row r="2275" spans="1:22" x14ac:dyDescent="0.45">
      <c r="A2275" s="2" t="s">
        <v>154</v>
      </c>
      <c r="B2275" s="5">
        <v>43696</v>
      </c>
      <c r="C2275" s="5" t="s">
        <v>369</v>
      </c>
      <c r="D2275" s="5" t="s">
        <v>372</v>
      </c>
      <c r="E2275" s="6">
        <v>1</v>
      </c>
      <c r="F2275" s="3">
        <v>39</v>
      </c>
      <c r="G2275" s="3">
        <v>14.25</v>
      </c>
      <c r="H2275" s="8">
        <f t="shared" si="455"/>
        <v>14.25</v>
      </c>
      <c r="I2275" s="3">
        <v>24.75</v>
      </c>
      <c r="J2275" s="4">
        <v>0.63</v>
      </c>
      <c r="K2275" s="2" t="str">
        <f t="shared" si="456"/>
        <v>Monday</v>
      </c>
      <c r="L2275" s="5">
        <f t="shared" si="457"/>
        <v>43699</v>
      </c>
      <c r="M2275" s="2" t="str">
        <f t="shared" si="458"/>
        <v>Thursday</v>
      </c>
      <c r="N2275" s="2" t="str">
        <f t="shared" si="459"/>
        <v>Thursday</v>
      </c>
      <c r="O2275" s="12">
        <f t="shared" si="460"/>
        <v>0</v>
      </c>
      <c r="P2275" s="11" t="str">
        <f t="shared" si="461"/>
        <v>Low Cost per Unit</v>
      </c>
      <c r="Q2275" s="12">
        <f t="shared" si="462"/>
        <v>0</v>
      </c>
      <c r="R2275" s="12">
        <f t="shared" si="463"/>
        <v>0</v>
      </c>
      <c r="S2275" s="12">
        <f t="shared" si="464"/>
        <v>0</v>
      </c>
      <c r="T2275" s="12">
        <f t="shared" si="465"/>
        <v>0</v>
      </c>
      <c r="U2275" s="12">
        <f t="shared" si="466"/>
        <v>0</v>
      </c>
      <c r="V2275" s="13" t="str">
        <f t="shared" ca="1" si="467"/>
        <v>Greater Than 8 Weeks Old</v>
      </c>
    </row>
    <row r="2276" spans="1:22" x14ac:dyDescent="0.45">
      <c r="A2276" s="2" t="s">
        <v>284</v>
      </c>
      <c r="B2276" s="5">
        <v>43696</v>
      </c>
      <c r="C2276" s="5" t="s">
        <v>369</v>
      </c>
      <c r="D2276" s="5" t="s">
        <v>372</v>
      </c>
      <c r="E2276" s="6">
        <v>4</v>
      </c>
      <c r="F2276" s="3">
        <v>43.96</v>
      </c>
      <c r="G2276" s="3">
        <v>21</v>
      </c>
      <c r="H2276" s="8">
        <f t="shared" si="455"/>
        <v>5.25</v>
      </c>
      <c r="I2276" s="3">
        <v>22.96</v>
      </c>
      <c r="J2276" s="4">
        <v>0.52</v>
      </c>
      <c r="K2276" s="2" t="str">
        <f t="shared" si="456"/>
        <v>Monday</v>
      </c>
      <c r="L2276" s="5">
        <f t="shared" si="457"/>
        <v>43699</v>
      </c>
      <c r="M2276" s="2" t="str">
        <f t="shared" si="458"/>
        <v>Thursday</v>
      </c>
      <c r="N2276" s="2" t="str">
        <f t="shared" si="459"/>
        <v>Thursday</v>
      </c>
      <c r="O2276" s="12">
        <f t="shared" si="460"/>
        <v>0</v>
      </c>
      <c r="P2276" s="11" t="str">
        <f t="shared" si="461"/>
        <v>Low Cost per Unit</v>
      </c>
      <c r="Q2276" s="12">
        <f t="shared" si="462"/>
        <v>0</v>
      </c>
      <c r="R2276" s="12">
        <f t="shared" si="463"/>
        <v>1.3188</v>
      </c>
      <c r="S2276" s="12">
        <f t="shared" si="464"/>
        <v>0</v>
      </c>
      <c r="T2276" s="12">
        <f t="shared" si="465"/>
        <v>0</v>
      </c>
      <c r="U2276" s="12">
        <f t="shared" si="466"/>
        <v>0</v>
      </c>
      <c r="V2276" s="13" t="str">
        <f t="shared" ca="1" si="467"/>
        <v>Greater Than 8 Weeks Old</v>
      </c>
    </row>
    <row r="2277" spans="1:22" x14ac:dyDescent="0.45">
      <c r="A2277" s="2" t="s">
        <v>180</v>
      </c>
      <c r="B2277" s="5">
        <v>43696</v>
      </c>
      <c r="C2277" s="5" t="s">
        <v>369</v>
      </c>
      <c r="D2277" s="5" t="s">
        <v>372</v>
      </c>
      <c r="E2277" s="6">
        <v>2</v>
      </c>
      <c r="F2277" s="3">
        <v>21.98</v>
      </c>
      <c r="G2277" s="3">
        <v>11.52</v>
      </c>
      <c r="H2277" s="8">
        <f t="shared" si="455"/>
        <v>5.76</v>
      </c>
      <c r="I2277" s="3">
        <v>10.46</v>
      </c>
      <c r="J2277" s="4">
        <v>0.48</v>
      </c>
      <c r="K2277" s="2" t="str">
        <f t="shared" si="456"/>
        <v>Monday</v>
      </c>
      <c r="L2277" s="5">
        <f t="shared" si="457"/>
        <v>43699</v>
      </c>
      <c r="M2277" s="2" t="str">
        <f t="shared" si="458"/>
        <v>Thursday</v>
      </c>
      <c r="N2277" s="2" t="str">
        <f t="shared" si="459"/>
        <v>Thursday</v>
      </c>
      <c r="O2277" s="12">
        <f t="shared" si="460"/>
        <v>0</v>
      </c>
      <c r="P2277" s="11" t="str">
        <f t="shared" si="461"/>
        <v>Low Cost per Unit</v>
      </c>
      <c r="Q2277" s="12">
        <f t="shared" si="462"/>
        <v>0</v>
      </c>
      <c r="R2277" s="12">
        <f t="shared" si="463"/>
        <v>0.65939999999999999</v>
      </c>
      <c r="S2277" s="12">
        <f t="shared" si="464"/>
        <v>0</v>
      </c>
      <c r="T2277" s="12">
        <f t="shared" si="465"/>
        <v>0</v>
      </c>
      <c r="U2277" s="12">
        <f t="shared" si="466"/>
        <v>0</v>
      </c>
      <c r="V2277" s="13" t="str">
        <f t="shared" ca="1" si="467"/>
        <v>Greater Than 8 Weeks Old</v>
      </c>
    </row>
    <row r="2278" spans="1:22" x14ac:dyDescent="0.45">
      <c r="A2278" s="2" t="s">
        <v>125</v>
      </c>
      <c r="B2278" s="5">
        <v>43696</v>
      </c>
      <c r="C2278" s="5" t="s">
        <v>369</v>
      </c>
      <c r="D2278" s="5" t="s">
        <v>372</v>
      </c>
      <c r="E2278" s="6">
        <v>1</v>
      </c>
      <c r="F2278" s="3">
        <v>40</v>
      </c>
      <c r="G2278" s="3">
        <v>7.69</v>
      </c>
      <c r="H2278" s="8">
        <f t="shared" si="455"/>
        <v>7.69</v>
      </c>
      <c r="I2278" s="3">
        <v>32.31</v>
      </c>
      <c r="J2278" s="4">
        <v>0.81</v>
      </c>
      <c r="K2278" s="2" t="str">
        <f t="shared" si="456"/>
        <v>Monday</v>
      </c>
      <c r="L2278" s="5">
        <f t="shared" si="457"/>
        <v>43699</v>
      </c>
      <c r="M2278" s="2" t="str">
        <f t="shared" si="458"/>
        <v>Thursday</v>
      </c>
      <c r="N2278" s="2" t="str">
        <f t="shared" si="459"/>
        <v>Thursday</v>
      </c>
      <c r="O2278" s="12">
        <f t="shared" si="460"/>
        <v>0</v>
      </c>
      <c r="P2278" s="11" t="str">
        <f t="shared" si="461"/>
        <v>Low Cost per Unit</v>
      </c>
      <c r="Q2278" s="12">
        <f t="shared" si="462"/>
        <v>0</v>
      </c>
      <c r="R2278" s="12">
        <f t="shared" si="463"/>
        <v>0</v>
      </c>
      <c r="S2278" s="12">
        <f t="shared" si="464"/>
        <v>0</v>
      </c>
      <c r="T2278" s="12">
        <f t="shared" si="465"/>
        <v>0</v>
      </c>
      <c r="U2278" s="12">
        <f t="shared" si="466"/>
        <v>0</v>
      </c>
      <c r="V2278" s="13" t="str">
        <f t="shared" ca="1" si="467"/>
        <v>Greater Than 8 Weeks Old</v>
      </c>
    </row>
    <row r="2279" spans="1:22" x14ac:dyDescent="0.45">
      <c r="A2279" s="2" t="s">
        <v>311</v>
      </c>
      <c r="B2279" s="5">
        <v>43696</v>
      </c>
      <c r="C2279" s="5" t="s">
        <v>371</v>
      </c>
      <c r="D2279" s="5" t="s">
        <v>371</v>
      </c>
      <c r="E2279" s="6">
        <v>2</v>
      </c>
      <c r="F2279" s="3">
        <v>13.98</v>
      </c>
      <c r="G2279" s="3">
        <v>5.58</v>
      </c>
      <c r="H2279" s="8">
        <f t="shared" si="455"/>
        <v>2.79</v>
      </c>
      <c r="I2279" s="3">
        <v>8.4</v>
      </c>
      <c r="J2279" s="4">
        <v>0.6</v>
      </c>
      <c r="K2279" s="2" t="str">
        <f t="shared" si="456"/>
        <v>Monday</v>
      </c>
      <c r="L2279" s="5">
        <f t="shared" si="457"/>
        <v>43699</v>
      </c>
      <c r="M2279" s="2" t="str">
        <f t="shared" si="458"/>
        <v>Thursday</v>
      </c>
      <c r="N2279" s="2" t="str">
        <f t="shared" si="459"/>
        <v>Thursday</v>
      </c>
      <c r="O2279" s="12">
        <f t="shared" si="460"/>
        <v>0</v>
      </c>
      <c r="P2279" s="11" t="str">
        <f t="shared" si="461"/>
        <v>Low Cost per Unit</v>
      </c>
      <c r="Q2279" s="12">
        <f t="shared" si="462"/>
        <v>0</v>
      </c>
      <c r="R2279" s="12">
        <f t="shared" si="463"/>
        <v>0.4194</v>
      </c>
      <c r="S2279" s="12">
        <f t="shared" si="464"/>
        <v>0</v>
      </c>
      <c r="T2279" s="12">
        <f t="shared" si="465"/>
        <v>0</v>
      </c>
      <c r="U2279" s="12">
        <f t="shared" si="466"/>
        <v>0</v>
      </c>
      <c r="V2279" s="13" t="str">
        <f t="shared" ca="1" si="467"/>
        <v>Greater Than 8 Weeks Old</v>
      </c>
    </row>
    <row r="2280" spans="1:22" x14ac:dyDescent="0.45">
      <c r="A2280" s="2" t="s">
        <v>232</v>
      </c>
      <c r="B2280" s="5">
        <v>43696</v>
      </c>
      <c r="C2280" s="5" t="s">
        <v>383</v>
      </c>
      <c r="D2280" s="5" t="s">
        <v>398</v>
      </c>
      <c r="E2280" s="6">
        <v>8</v>
      </c>
      <c r="F2280" s="3">
        <v>239.92</v>
      </c>
      <c r="G2280" s="3">
        <v>127.44</v>
      </c>
      <c r="H2280" s="8">
        <f t="shared" si="455"/>
        <v>15.93</v>
      </c>
      <c r="I2280" s="3">
        <v>112.48</v>
      </c>
      <c r="J2280" s="4">
        <v>0.47</v>
      </c>
      <c r="K2280" s="2" t="str">
        <f t="shared" si="456"/>
        <v>Monday</v>
      </c>
      <c r="L2280" s="5">
        <f t="shared" si="457"/>
        <v>43699</v>
      </c>
      <c r="M2280" s="2" t="str">
        <f t="shared" si="458"/>
        <v>Thursday</v>
      </c>
      <c r="N2280" s="2" t="str">
        <f t="shared" si="459"/>
        <v>Thursday</v>
      </c>
      <c r="O2280" s="12">
        <f t="shared" si="460"/>
        <v>0</v>
      </c>
      <c r="P2280" s="11" t="str">
        <f t="shared" si="461"/>
        <v>Low Cost per Unit</v>
      </c>
      <c r="Q2280" s="12">
        <f t="shared" si="462"/>
        <v>0</v>
      </c>
      <c r="R2280" s="12">
        <f t="shared" si="463"/>
        <v>7.1975999999999996</v>
      </c>
      <c r="S2280" s="12">
        <f t="shared" si="464"/>
        <v>0</v>
      </c>
      <c r="T2280" s="12">
        <f t="shared" si="465"/>
        <v>0</v>
      </c>
      <c r="U2280" s="12">
        <f t="shared" si="466"/>
        <v>0</v>
      </c>
      <c r="V2280" s="13" t="str">
        <f t="shared" ca="1" si="467"/>
        <v>Greater Than 8 Weeks Old</v>
      </c>
    </row>
    <row r="2281" spans="1:22" x14ac:dyDescent="0.45">
      <c r="A2281" s="2" t="s">
        <v>86</v>
      </c>
      <c r="B2281" s="5">
        <v>43696</v>
      </c>
      <c r="C2281" s="5" t="s">
        <v>383</v>
      </c>
      <c r="D2281" s="5" t="s">
        <v>398</v>
      </c>
      <c r="E2281" s="6">
        <v>3</v>
      </c>
      <c r="F2281" s="3">
        <v>126</v>
      </c>
      <c r="G2281" s="3">
        <v>37.14</v>
      </c>
      <c r="H2281" s="8">
        <f t="shared" si="455"/>
        <v>12.38</v>
      </c>
      <c r="I2281" s="3">
        <v>88.86</v>
      </c>
      <c r="J2281" s="4">
        <v>0.71</v>
      </c>
      <c r="K2281" s="2" t="str">
        <f t="shared" si="456"/>
        <v>Monday</v>
      </c>
      <c r="L2281" s="5">
        <f t="shared" si="457"/>
        <v>43699</v>
      </c>
      <c r="M2281" s="2" t="str">
        <f t="shared" si="458"/>
        <v>Thursday</v>
      </c>
      <c r="N2281" s="2" t="str">
        <f t="shared" si="459"/>
        <v>Thursday</v>
      </c>
      <c r="O2281" s="12">
        <f t="shared" si="460"/>
        <v>0</v>
      </c>
      <c r="P2281" s="11" t="str">
        <f t="shared" si="461"/>
        <v>Low Cost per Unit</v>
      </c>
      <c r="Q2281" s="12">
        <f t="shared" si="462"/>
        <v>0</v>
      </c>
      <c r="R2281" s="12">
        <f t="shared" si="463"/>
        <v>3.78</v>
      </c>
      <c r="S2281" s="12">
        <f t="shared" si="464"/>
        <v>0</v>
      </c>
      <c r="T2281" s="12">
        <f t="shared" si="465"/>
        <v>0</v>
      </c>
      <c r="U2281" s="12">
        <f t="shared" si="466"/>
        <v>0</v>
      </c>
      <c r="V2281" s="13" t="str">
        <f t="shared" ca="1" si="467"/>
        <v>Greater Than 8 Weeks Old</v>
      </c>
    </row>
    <row r="2282" spans="1:22" x14ac:dyDescent="0.45">
      <c r="A2282" s="2" t="s">
        <v>128</v>
      </c>
      <c r="B2282" s="5">
        <v>43696</v>
      </c>
      <c r="C2282" s="5" t="s">
        <v>383</v>
      </c>
      <c r="D2282" s="5" t="s">
        <v>398</v>
      </c>
      <c r="E2282" s="6">
        <v>1</v>
      </c>
      <c r="F2282" s="3">
        <v>21</v>
      </c>
      <c r="G2282" s="3">
        <v>7.43</v>
      </c>
      <c r="H2282" s="8">
        <f t="shared" si="455"/>
        <v>7.43</v>
      </c>
      <c r="I2282" s="3">
        <v>13.57</v>
      </c>
      <c r="J2282" s="4">
        <v>0.65</v>
      </c>
      <c r="K2282" s="2" t="str">
        <f t="shared" si="456"/>
        <v>Monday</v>
      </c>
      <c r="L2282" s="5">
        <f t="shared" si="457"/>
        <v>43699</v>
      </c>
      <c r="M2282" s="2" t="str">
        <f t="shared" si="458"/>
        <v>Thursday</v>
      </c>
      <c r="N2282" s="2" t="str">
        <f t="shared" si="459"/>
        <v>Thursday</v>
      </c>
      <c r="O2282" s="12">
        <f t="shared" si="460"/>
        <v>0</v>
      </c>
      <c r="P2282" s="11" t="str">
        <f t="shared" si="461"/>
        <v>Low Cost per Unit</v>
      </c>
      <c r="Q2282" s="12">
        <f t="shared" si="462"/>
        <v>0</v>
      </c>
      <c r="R2282" s="12">
        <f t="shared" si="463"/>
        <v>0</v>
      </c>
      <c r="S2282" s="12">
        <f t="shared" si="464"/>
        <v>0</v>
      </c>
      <c r="T2282" s="12">
        <f t="shared" si="465"/>
        <v>0</v>
      </c>
      <c r="U2282" s="12">
        <f t="shared" si="466"/>
        <v>0</v>
      </c>
      <c r="V2282" s="13" t="str">
        <f t="shared" ca="1" si="467"/>
        <v>Greater Than 8 Weeks Old</v>
      </c>
    </row>
    <row r="2283" spans="1:22" x14ac:dyDescent="0.45">
      <c r="A2283" s="2" t="s">
        <v>129</v>
      </c>
      <c r="B2283" s="5">
        <v>43696</v>
      </c>
      <c r="C2283" s="5" t="s">
        <v>383</v>
      </c>
      <c r="D2283" s="5" t="s">
        <v>398</v>
      </c>
      <c r="E2283" s="6">
        <v>2</v>
      </c>
      <c r="F2283" s="3">
        <v>32</v>
      </c>
      <c r="G2283" s="3">
        <v>9.76</v>
      </c>
      <c r="H2283" s="8">
        <f t="shared" si="455"/>
        <v>4.88</v>
      </c>
      <c r="I2283" s="3">
        <v>22.24</v>
      </c>
      <c r="J2283" s="4">
        <v>0.7</v>
      </c>
      <c r="K2283" s="2" t="str">
        <f t="shared" si="456"/>
        <v>Monday</v>
      </c>
      <c r="L2283" s="5">
        <f t="shared" si="457"/>
        <v>43699</v>
      </c>
      <c r="M2283" s="2" t="str">
        <f t="shared" si="458"/>
        <v>Thursday</v>
      </c>
      <c r="N2283" s="2" t="str">
        <f t="shared" si="459"/>
        <v>Thursday</v>
      </c>
      <c r="O2283" s="12">
        <f t="shared" si="460"/>
        <v>0</v>
      </c>
      <c r="P2283" s="11" t="str">
        <f t="shared" si="461"/>
        <v>Low Cost per Unit</v>
      </c>
      <c r="Q2283" s="12">
        <f t="shared" si="462"/>
        <v>0</v>
      </c>
      <c r="R2283" s="12">
        <f t="shared" si="463"/>
        <v>0.96</v>
      </c>
      <c r="S2283" s="12">
        <f t="shared" si="464"/>
        <v>0</v>
      </c>
      <c r="T2283" s="12">
        <f t="shared" si="465"/>
        <v>0</v>
      </c>
      <c r="U2283" s="12">
        <f t="shared" si="466"/>
        <v>0</v>
      </c>
      <c r="V2283" s="13" t="str">
        <f t="shared" ca="1" si="467"/>
        <v>Greater Than 8 Weeks Old</v>
      </c>
    </row>
    <row r="2284" spans="1:22" x14ac:dyDescent="0.45">
      <c r="A2284" s="2" t="s">
        <v>233</v>
      </c>
      <c r="B2284" s="5">
        <v>43696</v>
      </c>
      <c r="C2284" s="5" t="s">
        <v>383</v>
      </c>
      <c r="D2284" s="5" t="s">
        <v>384</v>
      </c>
      <c r="E2284" s="6">
        <v>5</v>
      </c>
      <c r="F2284" s="3">
        <v>40</v>
      </c>
      <c r="G2284" s="3">
        <v>18.54</v>
      </c>
      <c r="H2284" s="8">
        <f t="shared" si="455"/>
        <v>3.7079999999999997</v>
      </c>
      <c r="I2284" s="3">
        <v>21.46</v>
      </c>
      <c r="J2284" s="4">
        <v>0.54</v>
      </c>
      <c r="K2284" s="2" t="str">
        <f t="shared" si="456"/>
        <v>Monday</v>
      </c>
      <c r="L2284" s="5">
        <f t="shared" si="457"/>
        <v>43699</v>
      </c>
      <c r="M2284" s="2" t="str">
        <f t="shared" si="458"/>
        <v>Thursday</v>
      </c>
      <c r="N2284" s="2" t="str">
        <f t="shared" si="459"/>
        <v>Thursday</v>
      </c>
      <c r="O2284" s="12">
        <f t="shared" si="460"/>
        <v>0</v>
      </c>
      <c r="P2284" s="11" t="str">
        <f t="shared" si="461"/>
        <v>Low Cost per Unit</v>
      </c>
      <c r="Q2284" s="12">
        <f t="shared" si="462"/>
        <v>0</v>
      </c>
      <c r="R2284" s="12">
        <f t="shared" si="463"/>
        <v>1.2</v>
      </c>
      <c r="S2284" s="12">
        <f t="shared" si="464"/>
        <v>0</v>
      </c>
      <c r="T2284" s="12">
        <f t="shared" si="465"/>
        <v>0</v>
      </c>
      <c r="U2284" s="12">
        <f t="shared" si="466"/>
        <v>0</v>
      </c>
      <c r="V2284" s="13" t="str">
        <f t="shared" ca="1" si="467"/>
        <v>Greater Than 8 Weeks Old</v>
      </c>
    </row>
    <row r="2285" spans="1:22" x14ac:dyDescent="0.45">
      <c r="A2285" s="2" t="s">
        <v>87</v>
      </c>
      <c r="B2285" s="5">
        <v>43696</v>
      </c>
      <c r="C2285" s="5" t="s">
        <v>383</v>
      </c>
      <c r="D2285" s="5" t="s">
        <v>399</v>
      </c>
      <c r="E2285" s="6">
        <v>1</v>
      </c>
      <c r="F2285" s="3">
        <v>20</v>
      </c>
      <c r="G2285" s="3">
        <v>8.1999999999999993</v>
      </c>
      <c r="H2285" s="8">
        <f t="shared" si="455"/>
        <v>8.1999999999999993</v>
      </c>
      <c r="I2285" s="3">
        <v>11.8</v>
      </c>
      <c r="J2285" s="4">
        <v>0.59</v>
      </c>
      <c r="K2285" s="2" t="str">
        <f t="shared" si="456"/>
        <v>Monday</v>
      </c>
      <c r="L2285" s="5">
        <f t="shared" si="457"/>
        <v>43699</v>
      </c>
      <c r="M2285" s="2" t="str">
        <f t="shared" si="458"/>
        <v>Thursday</v>
      </c>
      <c r="N2285" s="2" t="str">
        <f t="shared" si="459"/>
        <v>Thursday</v>
      </c>
      <c r="O2285" s="12">
        <f t="shared" si="460"/>
        <v>0</v>
      </c>
      <c r="P2285" s="11" t="str">
        <f t="shared" si="461"/>
        <v>Low Cost per Unit</v>
      </c>
      <c r="Q2285" s="12">
        <f t="shared" si="462"/>
        <v>0</v>
      </c>
      <c r="R2285" s="12">
        <f t="shared" si="463"/>
        <v>0</v>
      </c>
      <c r="S2285" s="12">
        <f t="shared" si="464"/>
        <v>0</v>
      </c>
      <c r="T2285" s="12">
        <f t="shared" si="465"/>
        <v>0</v>
      </c>
      <c r="U2285" s="12">
        <f t="shared" si="466"/>
        <v>0</v>
      </c>
      <c r="V2285" s="13" t="str">
        <f t="shared" ca="1" si="467"/>
        <v>Greater Than 8 Weeks Old</v>
      </c>
    </row>
    <row r="2286" spans="1:22" x14ac:dyDescent="0.45">
      <c r="A2286" s="2" t="s">
        <v>265</v>
      </c>
      <c r="B2286" s="5">
        <v>43696</v>
      </c>
      <c r="C2286" s="5" t="s">
        <v>383</v>
      </c>
      <c r="D2286" s="5" t="s">
        <v>399</v>
      </c>
      <c r="E2286" s="6">
        <v>5</v>
      </c>
      <c r="F2286" s="3">
        <v>94.95</v>
      </c>
      <c r="G2286" s="3">
        <v>91.9</v>
      </c>
      <c r="H2286" s="8">
        <f t="shared" si="455"/>
        <v>18.380000000000003</v>
      </c>
      <c r="I2286" s="3">
        <v>3.05</v>
      </c>
      <c r="J2286" s="4">
        <v>0.03</v>
      </c>
      <c r="K2286" s="2" t="str">
        <f t="shared" si="456"/>
        <v>Monday</v>
      </c>
      <c r="L2286" s="5">
        <f t="shared" si="457"/>
        <v>43699</v>
      </c>
      <c r="M2286" s="2" t="str">
        <f t="shared" si="458"/>
        <v>Thursday</v>
      </c>
      <c r="N2286" s="2" t="str">
        <f t="shared" si="459"/>
        <v>Thursday</v>
      </c>
      <c r="O2286" s="12">
        <f t="shared" si="460"/>
        <v>0</v>
      </c>
      <c r="P2286" s="11" t="str">
        <f t="shared" si="461"/>
        <v>High Cost per Unit</v>
      </c>
      <c r="Q2286" s="12">
        <f t="shared" si="462"/>
        <v>0</v>
      </c>
      <c r="R2286" s="12">
        <f t="shared" si="463"/>
        <v>2.8485</v>
      </c>
      <c r="S2286" s="12">
        <f t="shared" si="464"/>
        <v>0</v>
      </c>
      <c r="T2286" s="12">
        <f t="shared" si="465"/>
        <v>0</v>
      </c>
      <c r="U2286" s="12">
        <f t="shared" si="466"/>
        <v>0</v>
      </c>
      <c r="V2286" s="13" t="str">
        <f t="shared" ca="1" si="467"/>
        <v>Greater Than 8 Weeks Old</v>
      </c>
    </row>
    <row r="2287" spans="1:22" x14ac:dyDescent="0.45">
      <c r="A2287" s="2" t="s">
        <v>88</v>
      </c>
      <c r="B2287" s="5">
        <v>43696</v>
      </c>
      <c r="C2287" s="5" t="s">
        <v>376</v>
      </c>
      <c r="D2287" s="5" t="s">
        <v>377</v>
      </c>
      <c r="E2287" s="6">
        <v>1</v>
      </c>
      <c r="F2287" s="3">
        <v>45</v>
      </c>
      <c r="G2287" s="3">
        <v>16.32</v>
      </c>
      <c r="H2287" s="8">
        <f t="shared" si="455"/>
        <v>16.32</v>
      </c>
      <c r="I2287" s="3">
        <v>28.68</v>
      </c>
      <c r="J2287" s="4">
        <v>0.64</v>
      </c>
      <c r="K2287" s="2" t="str">
        <f t="shared" si="456"/>
        <v>Monday</v>
      </c>
      <c r="L2287" s="5">
        <f t="shared" si="457"/>
        <v>43699</v>
      </c>
      <c r="M2287" s="2" t="str">
        <f t="shared" si="458"/>
        <v>Thursday</v>
      </c>
      <c r="N2287" s="2" t="str">
        <f t="shared" si="459"/>
        <v>Thursday</v>
      </c>
      <c r="O2287" s="12">
        <f t="shared" si="460"/>
        <v>0</v>
      </c>
      <c r="P2287" s="11" t="str">
        <f t="shared" si="461"/>
        <v>Low Cost per Unit</v>
      </c>
      <c r="Q2287" s="12">
        <f t="shared" si="462"/>
        <v>0</v>
      </c>
      <c r="R2287" s="12">
        <f t="shared" si="463"/>
        <v>0</v>
      </c>
      <c r="S2287" s="12">
        <f t="shared" si="464"/>
        <v>0</v>
      </c>
      <c r="T2287" s="12">
        <f t="shared" si="465"/>
        <v>0</v>
      </c>
      <c r="U2287" s="12">
        <f t="shared" si="466"/>
        <v>0</v>
      </c>
      <c r="V2287" s="13" t="str">
        <f t="shared" ca="1" si="467"/>
        <v>Greater Than 8 Weeks Old</v>
      </c>
    </row>
    <row r="2288" spans="1:22" x14ac:dyDescent="0.45">
      <c r="A2288" s="2" t="s">
        <v>234</v>
      </c>
      <c r="B2288" s="5">
        <v>43696</v>
      </c>
      <c r="C2288" s="5" t="s">
        <v>369</v>
      </c>
      <c r="D2288" s="5" t="s">
        <v>372</v>
      </c>
      <c r="E2288" s="6">
        <v>1</v>
      </c>
      <c r="F2288" s="3">
        <v>35</v>
      </c>
      <c r="G2288" s="3">
        <v>8.9700000000000006</v>
      </c>
      <c r="H2288" s="8">
        <f t="shared" si="455"/>
        <v>8.9700000000000006</v>
      </c>
      <c r="I2288" s="3">
        <v>26.03</v>
      </c>
      <c r="J2288" s="4">
        <v>0.74</v>
      </c>
      <c r="K2288" s="2" t="str">
        <f t="shared" si="456"/>
        <v>Monday</v>
      </c>
      <c r="L2288" s="5">
        <f t="shared" si="457"/>
        <v>43699</v>
      </c>
      <c r="M2288" s="2" t="str">
        <f t="shared" si="458"/>
        <v>Thursday</v>
      </c>
      <c r="N2288" s="2" t="str">
        <f t="shared" si="459"/>
        <v>Thursday</v>
      </c>
      <c r="O2288" s="12">
        <f t="shared" si="460"/>
        <v>0</v>
      </c>
      <c r="P2288" s="11" t="str">
        <f t="shared" si="461"/>
        <v>Low Cost per Unit</v>
      </c>
      <c r="Q2288" s="12">
        <f t="shared" si="462"/>
        <v>0</v>
      </c>
      <c r="R2288" s="12">
        <f t="shared" si="463"/>
        <v>0</v>
      </c>
      <c r="S2288" s="12">
        <f t="shared" si="464"/>
        <v>0</v>
      </c>
      <c r="T2288" s="12">
        <f t="shared" si="465"/>
        <v>0</v>
      </c>
      <c r="U2288" s="12">
        <f t="shared" si="466"/>
        <v>0</v>
      </c>
      <c r="V2288" s="13" t="str">
        <f t="shared" ca="1" si="467"/>
        <v>Greater Than 8 Weeks Old</v>
      </c>
    </row>
    <row r="2289" spans="1:22" x14ac:dyDescent="0.45">
      <c r="A2289" s="2" t="s">
        <v>90</v>
      </c>
      <c r="B2289" s="5">
        <v>43696</v>
      </c>
      <c r="C2289" s="5" t="s">
        <v>378</v>
      </c>
      <c r="D2289" s="5" t="s">
        <v>379</v>
      </c>
      <c r="E2289" s="6">
        <v>1</v>
      </c>
      <c r="F2289" s="3">
        <v>99</v>
      </c>
      <c r="G2289" s="3">
        <v>35.97</v>
      </c>
      <c r="H2289" s="8">
        <f t="shared" si="455"/>
        <v>35.97</v>
      </c>
      <c r="I2289" s="3">
        <v>63.03</v>
      </c>
      <c r="J2289" s="4">
        <v>0.64</v>
      </c>
      <c r="K2289" s="2" t="str">
        <f t="shared" si="456"/>
        <v>Monday</v>
      </c>
      <c r="L2289" s="5">
        <f t="shared" si="457"/>
        <v>43699</v>
      </c>
      <c r="M2289" s="2" t="str">
        <f t="shared" si="458"/>
        <v>Thursday</v>
      </c>
      <c r="N2289" s="2" t="str">
        <f t="shared" si="459"/>
        <v>Thursday</v>
      </c>
      <c r="O2289" s="12">
        <f t="shared" si="460"/>
        <v>0</v>
      </c>
      <c r="P2289" s="11" t="str">
        <f t="shared" si="461"/>
        <v>High Cost per Unit</v>
      </c>
      <c r="Q2289" s="12">
        <f t="shared" si="462"/>
        <v>0</v>
      </c>
      <c r="R2289" s="12">
        <f t="shared" si="463"/>
        <v>0</v>
      </c>
      <c r="S2289" s="12">
        <f t="shared" si="464"/>
        <v>0</v>
      </c>
      <c r="T2289" s="12">
        <f t="shared" si="465"/>
        <v>0</v>
      </c>
      <c r="U2289" s="12">
        <f t="shared" si="466"/>
        <v>0</v>
      </c>
      <c r="V2289" s="13" t="str">
        <f t="shared" ca="1" si="467"/>
        <v>Greater Than 8 Weeks Old</v>
      </c>
    </row>
    <row r="2290" spans="1:22" x14ac:dyDescent="0.45">
      <c r="A2290" s="2" t="s">
        <v>156</v>
      </c>
      <c r="B2290" s="5">
        <v>43696</v>
      </c>
      <c r="C2290" s="5" t="s">
        <v>386</v>
      </c>
      <c r="D2290" s="5" t="s">
        <v>387</v>
      </c>
      <c r="E2290" s="6">
        <v>1</v>
      </c>
      <c r="F2290" s="3">
        <v>99</v>
      </c>
      <c r="G2290" s="3">
        <v>37.42</v>
      </c>
      <c r="H2290" s="8">
        <f t="shared" si="455"/>
        <v>37.42</v>
      </c>
      <c r="I2290" s="3">
        <v>61.58</v>
      </c>
      <c r="J2290" s="4">
        <v>0.62</v>
      </c>
      <c r="K2290" s="2" t="str">
        <f t="shared" si="456"/>
        <v>Monday</v>
      </c>
      <c r="L2290" s="5">
        <f t="shared" si="457"/>
        <v>43699</v>
      </c>
      <c r="M2290" s="2" t="str">
        <f t="shared" si="458"/>
        <v>Thursday</v>
      </c>
      <c r="N2290" s="2" t="str">
        <f t="shared" si="459"/>
        <v>Thursday</v>
      </c>
      <c r="O2290" s="12">
        <f t="shared" si="460"/>
        <v>0</v>
      </c>
      <c r="P2290" s="11" t="str">
        <f t="shared" si="461"/>
        <v>High Cost per Unit</v>
      </c>
      <c r="Q2290" s="12">
        <f t="shared" si="462"/>
        <v>0</v>
      </c>
      <c r="R2290" s="12">
        <f t="shared" si="463"/>
        <v>0</v>
      </c>
      <c r="S2290" s="12">
        <f t="shared" si="464"/>
        <v>0</v>
      </c>
      <c r="T2290" s="12">
        <f t="shared" si="465"/>
        <v>0</v>
      </c>
      <c r="U2290" s="12">
        <f t="shared" si="466"/>
        <v>0</v>
      </c>
      <c r="V2290" s="13" t="str">
        <f t="shared" ca="1" si="467"/>
        <v>Greater Than 8 Weeks Old</v>
      </c>
    </row>
    <row r="2291" spans="1:22" x14ac:dyDescent="0.45">
      <c r="A2291" s="2" t="s">
        <v>314</v>
      </c>
      <c r="B2291" s="5">
        <v>43696</v>
      </c>
      <c r="C2291" s="5" t="s">
        <v>371</v>
      </c>
      <c r="D2291" s="5" t="s">
        <v>371</v>
      </c>
      <c r="E2291" s="6">
        <v>3</v>
      </c>
      <c r="F2291" s="3">
        <v>56.97</v>
      </c>
      <c r="G2291" s="3">
        <v>51</v>
      </c>
      <c r="H2291" s="8">
        <f t="shared" si="455"/>
        <v>17</v>
      </c>
      <c r="I2291" s="3">
        <v>5.97</v>
      </c>
      <c r="J2291" s="4">
        <v>0.1</v>
      </c>
      <c r="K2291" s="2" t="str">
        <f t="shared" si="456"/>
        <v>Monday</v>
      </c>
      <c r="L2291" s="5">
        <f t="shared" si="457"/>
        <v>43699</v>
      </c>
      <c r="M2291" s="2" t="str">
        <f t="shared" si="458"/>
        <v>Thursday</v>
      </c>
      <c r="N2291" s="2" t="str">
        <f t="shared" si="459"/>
        <v>Thursday</v>
      </c>
      <c r="O2291" s="12">
        <f t="shared" si="460"/>
        <v>0</v>
      </c>
      <c r="P2291" s="11" t="str">
        <f t="shared" si="461"/>
        <v>High Cost per Unit</v>
      </c>
      <c r="Q2291" s="12">
        <f t="shared" si="462"/>
        <v>0</v>
      </c>
      <c r="R2291" s="12">
        <f t="shared" si="463"/>
        <v>1.7090999999999998</v>
      </c>
      <c r="S2291" s="12">
        <f t="shared" si="464"/>
        <v>0</v>
      </c>
      <c r="T2291" s="12">
        <f t="shared" si="465"/>
        <v>0</v>
      </c>
      <c r="U2291" s="12">
        <f t="shared" si="466"/>
        <v>0</v>
      </c>
      <c r="V2291" s="13" t="str">
        <f t="shared" ca="1" si="467"/>
        <v>Greater Than 8 Weeks Old</v>
      </c>
    </row>
    <row r="2292" spans="1:22" x14ac:dyDescent="0.45">
      <c r="A2292" s="2" t="s">
        <v>318</v>
      </c>
      <c r="B2292" s="5">
        <v>43696</v>
      </c>
      <c r="C2292" s="5" t="s">
        <v>371</v>
      </c>
      <c r="D2292" s="5" t="s">
        <v>371</v>
      </c>
      <c r="E2292" s="6">
        <v>1</v>
      </c>
      <c r="F2292" s="3">
        <v>18.989999999999998</v>
      </c>
      <c r="G2292" s="3">
        <v>15</v>
      </c>
      <c r="H2292" s="8">
        <f t="shared" si="455"/>
        <v>15</v>
      </c>
      <c r="I2292" s="3">
        <v>3.99</v>
      </c>
      <c r="J2292" s="4">
        <v>0.21</v>
      </c>
      <c r="K2292" s="2" t="str">
        <f t="shared" si="456"/>
        <v>Monday</v>
      </c>
      <c r="L2292" s="5">
        <f t="shared" si="457"/>
        <v>43699</v>
      </c>
      <c r="M2292" s="2" t="str">
        <f t="shared" si="458"/>
        <v>Thursday</v>
      </c>
      <c r="N2292" s="2" t="str">
        <f t="shared" si="459"/>
        <v>Thursday</v>
      </c>
      <c r="O2292" s="12">
        <f t="shared" si="460"/>
        <v>0</v>
      </c>
      <c r="P2292" s="11" t="str">
        <f t="shared" si="461"/>
        <v>Low Cost per Unit</v>
      </c>
      <c r="Q2292" s="12">
        <f t="shared" si="462"/>
        <v>0</v>
      </c>
      <c r="R2292" s="12">
        <f t="shared" si="463"/>
        <v>0</v>
      </c>
      <c r="S2292" s="12">
        <f t="shared" si="464"/>
        <v>0</v>
      </c>
      <c r="T2292" s="12">
        <f t="shared" si="465"/>
        <v>0</v>
      </c>
      <c r="U2292" s="12">
        <f t="shared" si="466"/>
        <v>0</v>
      </c>
      <c r="V2292" s="13" t="str">
        <f t="shared" ca="1" si="467"/>
        <v>Greater Than 8 Weeks Old</v>
      </c>
    </row>
    <row r="2293" spans="1:22" x14ac:dyDescent="0.45">
      <c r="A2293" s="2" t="s">
        <v>315</v>
      </c>
      <c r="B2293" s="5">
        <v>43696</v>
      </c>
      <c r="C2293" s="5" t="s">
        <v>371</v>
      </c>
      <c r="D2293" s="5" t="s">
        <v>371</v>
      </c>
      <c r="E2293" s="6">
        <v>2</v>
      </c>
      <c r="F2293" s="3">
        <v>37.979999999999997</v>
      </c>
      <c r="G2293" s="3">
        <v>30</v>
      </c>
      <c r="H2293" s="8">
        <f t="shared" si="455"/>
        <v>15</v>
      </c>
      <c r="I2293" s="3">
        <v>7.98</v>
      </c>
      <c r="J2293" s="4">
        <v>0.21</v>
      </c>
      <c r="K2293" s="2" t="str">
        <f t="shared" si="456"/>
        <v>Monday</v>
      </c>
      <c r="L2293" s="5">
        <f t="shared" si="457"/>
        <v>43699</v>
      </c>
      <c r="M2293" s="2" t="str">
        <f t="shared" si="458"/>
        <v>Thursday</v>
      </c>
      <c r="N2293" s="2" t="str">
        <f t="shared" si="459"/>
        <v>Thursday</v>
      </c>
      <c r="O2293" s="12">
        <f t="shared" si="460"/>
        <v>0</v>
      </c>
      <c r="P2293" s="11" t="str">
        <f t="shared" si="461"/>
        <v>Low Cost per Unit</v>
      </c>
      <c r="Q2293" s="12">
        <f t="shared" si="462"/>
        <v>0</v>
      </c>
      <c r="R2293" s="12">
        <f t="shared" si="463"/>
        <v>1.1394</v>
      </c>
      <c r="S2293" s="12">
        <f t="shared" si="464"/>
        <v>0</v>
      </c>
      <c r="T2293" s="12">
        <f t="shared" si="465"/>
        <v>0</v>
      </c>
      <c r="U2293" s="12">
        <f t="shared" si="466"/>
        <v>0</v>
      </c>
      <c r="V2293" s="13" t="str">
        <f t="shared" ca="1" si="467"/>
        <v>Greater Than 8 Weeks Old</v>
      </c>
    </row>
    <row r="2294" spans="1:22" x14ac:dyDescent="0.45">
      <c r="A2294" s="2" t="s">
        <v>280</v>
      </c>
      <c r="B2294" s="5">
        <v>43696</v>
      </c>
      <c r="C2294" s="5" t="s">
        <v>390</v>
      </c>
      <c r="D2294" s="5" t="s">
        <v>391</v>
      </c>
      <c r="E2294" s="6">
        <v>1</v>
      </c>
      <c r="F2294" s="3">
        <v>189</v>
      </c>
      <c r="G2294" s="3">
        <v>92</v>
      </c>
      <c r="H2294" s="8">
        <f t="shared" si="455"/>
        <v>92</v>
      </c>
      <c r="I2294" s="3">
        <v>97</v>
      </c>
      <c r="J2294" s="4">
        <v>0.51</v>
      </c>
      <c r="K2294" s="2" t="str">
        <f t="shared" si="456"/>
        <v>Monday</v>
      </c>
      <c r="L2294" s="5">
        <f t="shared" si="457"/>
        <v>43699</v>
      </c>
      <c r="M2294" s="2" t="str">
        <f t="shared" si="458"/>
        <v>Thursday</v>
      </c>
      <c r="N2294" s="2" t="str">
        <f t="shared" si="459"/>
        <v>Thursday</v>
      </c>
      <c r="O2294" s="12">
        <f t="shared" si="460"/>
        <v>0</v>
      </c>
      <c r="P2294" s="11" t="str">
        <f t="shared" si="461"/>
        <v>High Cost per Unit</v>
      </c>
      <c r="Q2294" s="12">
        <f t="shared" si="462"/>
        <v>0</v>
      </c>
      <c r="R2294" s="12">
        <f t="shared" si="463"/>
        <v>0</v>
      </c>
      <c r="S2294" s="12">
        <f t="shared" si="464"/>
        <v>0</v>
      </c>
      <c r="T2294" s="12">
        <f t="shared" si="465"/>
        <v>0</v>
      </c>
      <c r="U2294" s="12">
        <f t="shared" si="466"/>
        <v>0</v>
      </c>
      <c r="V2294" s="13" t="str">
        <f t="shared" ca="1" si="467"/>
        <v>Greater Than 8 Weeks Old</v>
      </c>
    </row>
    <row r="2295" spans="1:22" x14ac:dyDescent="0.45">
      <c r="A2295" s="2" t="s">
        <v>145</v>
      </c>
      <c r="B2295" s="5">
        <v>43697</v>
      </c>
      <c r="C2295" s="5" t="s">
        <v>367</v>
      </c>
      <c r="D2295" s="5" t="s">
        <v>368</v>
      </c>
      <c r="E2295" s="6">
        <v>1</v>
      </c>
      <c r="F2295" s="3">
        <v>59</v>
      </c>
      <c r="G2295" s="3">
        <v>22.65</v>
      </c>
      <c r="H2295" s="8">
        <f t="shared" si="455"/>
        <v>22.65</v>
      </c>
      <c r="I2295" s="3">
        <v>36.35</v>
      </c>
      <c r="J2295" s="4">
        <v>0.62</v>
      </c>
      <c r="K2295" s="2" t="str">
        <f t="shared" si="456"/>
        <v>Tuesday</v>
      </c>
      <c r="L2295" s="5">
        <f t="shared" si="457"/>
        <v>43700</v>
      </c>
      <c r="M2295" s="2" t="str">
        <f t="shared" si="458"/>
        <v>Friday</v>
      </c>
      <c r="N2295" s="2" t="str">
        <f t="shared" si="459"/>
        <v>Friday</v>
      </c>
      <c r="O2295" s="12">
        <f t="shared" si="460"/>
        <v>0.05</v>
      </c>
      <c r="P2295" s="11" t="str">
        <f t="shared" si="461"/>
        <v>High Cost per Unit</v>
      </c>
      <c r="Q2295" s="12">
        <f t="shared" si="462"/>
        <v>5.9</v>
      </c>
      <c r="R2295" s="12">
        <f t="shared" si="463"/>
        <v>0</v>
      </c>
      <c r="S2295" s="12">
        <f t="shared" si="464"/>
        <v>0</v>
      </c>
      <c r="T2295" s="12">
        <f t="shared" si="465"/>
        <v>0</v>
      </c>
      <c r="U2295" s="12">
        <f t="shared" si="466"/>
        <v>0</v>
      </c>
      <c r="V2295" s="13" t="str">
        <f t="shared" ca="1" si="467"/>
        <v>Greater Than 8 Weeks Old</v>
      </c>
    </row>
    <row r="2296" spans="1:22" x14ac:dyDescent="0.45">
      <c r="A2296" s="2" t="s">
        <v>6</v>
      </c>
      <c r="B2296" s="5">
        <v>43697</v>
      </c>
      <c r="C2296" s="5" t="s">
        <v>367</v>
      </c>
      <c r="D2296" s="5" t="s">
        <v>368</v>
      </c>
      <c r="E2296" s="6">
        <v>2</v>
      </c>
      <c r="F2296" s="3">
        <v>110</v>
      </c>
      <c r="G2296" s="3">
        <v>42.46</v>
      </c>
      <c r="H2296" s="8">
        <f t="shared" si="455"/>
        <v>21.23</v>
      </c>
      <c r="I2296" s="3">
        <v>67.540000000000006</v>
      </c>
      <c r="J2296" s="4">
        <v>0.61</v>
      </c>
      <c r="K2296" s="2" t="str">
        <f t="shared" si="456"/>
        <v>Tuesday</v>
      </c>
      <c r="L2296" s="5">
        <f t="shared" si="457"/>
        <v>43700</v>
      </c>
      <c r="M2296" s="2" t="str">
        <f t="shared" si="458"/>
        <v>Friday</v>
      </c>
      <c r="N2296" s="2" t="str">
        <f t="shared" si="459"/>
        <v>Friday</v>
      </c>
      <c r="O2296" s="12">
        <f t="shared" si="460"/>
        <v>0.1</v>
      </c>
      <c r="P2296" s="11" t="str">
        <f t="shared" si="461"/>
        <v>High Cost per Unit</v>
      </c>
      <c r="Q2296" s="12">
        <f t="shared" si="462"/>
        <v>11</v>
      </c>
      <c r="R2296" s="12">
        <f t="shared" si="463"/>
        <v>3.3</v>
      </c>
      <c r="S2296" s="12">
        <f t="shared" si="464"/>
        <v>0</v>
      </c>
      <c r="T2296" s="12">
        <f t="shared" si="465"/>
        <v>0</v>
      </c>
      <c r="U2296" s="12">
        <f t="shared" si="466"/>
        <v>0</v>
      </c>
      <c r="V2296" s="13" t="str">
        <f t="shared" ca="1" si="467"/>
        <v>Greater Than 8 Weeks Old</v>
      </c>
    </row>
    <row r="2297" spans="1:22" x14ac:dyDescent="0.45">
      <c r="A2297" s="2" t="s">
        <v>290</v>
      </c>
      <c r="B2297" s="5">
        <v>43697</v>
      </c>
      <c r="C2297" s="5" t="s">
        <v>367</v>
      </c>
      <c r="D2297" s="5" t="s">
        <v>368</v>
      </c>
      <c r="E2297" s="6">
        <v>1</v>
      </c>
      <c r="F2297" s="3">
        <v>55</v>
      </c>
      <c r="G2297" s="3">
        <v>21.26</v>
      </c>
      <c r="H2297" s="8">
        <f t="shared" si="455"/>
        <v>21.26</v>
      </c>
      <c r="I2297" s="3">
        <v>33.74</v>
      </c>
      <c r="J2297" s="4">
        <v>0.61</v>
      </c>
      <c r="K2297" s="2" t="str">
        <f t="shared" si="456"/>
        <v>Tuesday</v>
      </c>
      <c r="L2297" s="5">
        <f t="shared" si="457"/>
        <v>43700</v>
      </c>
      <c r="M2297" s="2" t="str">
        <f t="shared" si="458"/>
        <v>Friday</v>
      </c>
      <c r="N2297" s="2" t="str">
        <f t="shared" si="459"/>
        <v>Friday</v>
      </c>
      <c r="O2297" s="12">
        <f t="shared" si="460"/>
        <v>0.05</v>
      </c>
      <c r="P2297" s="11" t="str">
        <f t="shared" si="461"/>
        <v>High Cost per Unit</v>
      </c>
      <c r="Q2297" s="12">
        <f t="shared" si="462"/>
        <v>5.5</v>
      </c>
      <c r="R2297" s="12">
        <f t="shared" si="463"/>
        <v>0</v>
      </c>
      <c r="S2297" s="12">
        <f t="shared" si="464"/>
        <v>0</v>
      </c>
      <c r="T2297" s="12">
        <f t="shared" si="465"/>
        <v>0</v>
      </c>
      <c r="U2297" s="12">
        <f t="shared" si="466"/>
        <v>0</v>
      </c>
      <c r="V2297" s="13" t="str">
        <f t="shared" ca="1" si="467"/>
        <v>Greater Than 8 Weeks Old</v>
      </c>
    </row>
    <row r="2298" spans="1:22" x14ac:dyDescent="0.45">
      <c r="A2298" s="2" t="s">
        <v>237</v>
      </c>
      <c r="B2298" s="5">
        <v>43697</v>
      </c>
      <c r="C2298" s="5" t="s">
        <v>367</v>
      </c>
      <c r="D2298" s="5" t="s">
        <v>368</v>
      </c>
      <c r="E2298" s="6">
        <v>3</v>
      </c>
      <c r="F2298" s="3">
        <v>150</v>
      </c>
      <c r="G2298" s="3">
        <v>52.95</v>
      </c>
      <c r="H2298" s="8">
        <f t="shared" si="455"/>
        <v>17.650000000000002</v>
      </c>
      <c r="I2298" s="3">
        <v>97.05</v>
      </c>
      <c r="J2298" s="4">
        <v>0.65</v>
      </c>
      <c r="K2298" s="2" t="str">
        <f t="shared" si="456"/>
        <v>Tuesday</v>
      </c>
      <c r="L2298" s="5">
        <f t="shared" si="457"/>
        <v>43700</v>
      </c>
      <c r="M2298" s="2" t="str">
        <f t="shared" si="458"/>
        <v>Friday</v>
      </c>
      <c r="N2298" s="2" t="str">
        <f t="shared" si="459"/>
        <v>Friday</v>
      </c>
      <c r="O2298" s="12">
        <f t="shared" si="460"/>
        <v>0.15000000000000002</v>
      </c>
      <c r="P2298" s="11" t="str">
        <f t="shared" si="461"/>
        <v>High Cost per Unit</v>
      </c>
      <c r="Q2298" s="12">
        <f t="shared" si="462"/>
        <v>15</v>
      </c>
      <c r="R2298" s="12">
        <f t="shared" si="463"/>
        <v>4.5</v>
      </c>
      <c r="S2298" s="12">
        <f t="shared" si="464"/>
        <v>0</v>
      </c>
      <c r="T2298" s="12">
        <f t="shared" si="465"/>
        <v>0</v>
      </c>
      <c r="U2298" s="12">
        <f t="shared" si="466"/>
        <v>0</v>
      </c>
      <c r="V2298" s="13" t="str">
        <f t="shared" ca="1" si="467"/>
        <v>Greater Than 8 Weeks Old</v>
      </c>
    </row>
    <row r="2299" spans="1:22" x14ac:dyDescent="0.45">
      <c r="A2299" s="2" t="s">
        <v>269</v>
      </c>
      <c r="B2299" s="5">
        <v>43697</v>
      </c>
      <c r="C2299" s="5" t="s">
        <v>367</v>
      </c>
      <c r="D2299" s="5" t="s">
        <v>368</v>
      </c>
      <c r="E2299" s="6">
        <v>1</v>
      </c>
      <c r="F2299" s="3">
        <v>85</v>
      </c>
      <c r="G2299" s="3">
        <v>29.97</v>
      </c>
      <c r="H2299" s="8">
        <f t="shared" si="455"/>
        <v>29.97</v>
      </c>
      <c r="I2299" s="3">
        <v>55.03</v>
      </c>
      <c r="J2299" s="4">
        <v>0.65</v>
      </c>
      <c r="K2299" s="2" t="str">
        <f t="shared" si="456"/>
        <v>Tuesday</v>
      </c>
      <c r="L2299" s="5">
        <f t="shared" si="457"/>
        <v>43700</v>
      </c>
      <c r="M2299" s="2" t="str">
        <f t="shared" si="458"/>
        <v>Friday</v>
      </c>
      <c r="N2299" s="2" t="str">
        <f t="shared" si="459"/>
        <v>Friday</v>
      </c>
      <c r="O2299" s="12">
        <f t="shared" si="460"/>
        <v>0.05</v>
      </c>
      <c r="P2299" s="11" t="str">
        <f t="shared" si="461"/>
        <v>High Cost per Unit</v>
      </c>
      <c r="Q2299" s="12">
        <f t="shared" si="462"/>
        <v>8.5</v>
      </c>
      <c r="R2299" s="12">
        <f t="shared" si="463"/>
        <v>0</v>
      </c>
      <c r="S2299" s="12">
        <f t="shared" si="464"/>
        <v>0</v>
      </c>
      <c r="T2299" s="12">
        <f t="shared" si="465"/>
        <v>0</v>
      </c>
      <c r="U2299" s="12">
        <f t="shared" si="466"/>
        <v>0</v>
      </c>
      <c r="V2299" s="13" t="str">
        <f t="shared" ca="1" si="467"/>
        <v>Greater Than 8 Weeks Old</v>
      </c>
    </row>
    <row r="2300" spans="1:22" x14ac:dyDescent="0.45">
      <c r="A2300" s="2" t="s">
        <v>208</v>
      </c>
      <c r="B2300" s="5">
        <v>43697</v>
      </c>
      <c r="C2300" s="5" t="s">
        <v>367</v>
      </c>
      <c r="D2300" s="5" t="s">
        <v>368</v>
      </c>
      <c r="E2300" s="6">
        <v>1</v>
      </c>
      <c r="F2300" s="3">
        <v>65</v>
      </c>
      <c r="G2300" s="3">
        <v>14.65</v>
      </c>
      <c r="H2300" s="8">
        <f t="shared" si="455"/>
        <v>14.65</v>
      </c>
      <c r="I2300" s="3">
        <v>50.35</v>
      </c>
      <c r="J2300" s="4">
        <v>0.77</v>
      </c>
      <c r="K2300" s="2" t="str">
        <f t="shared" si="456"/>
        <v>Tuesday</v>
      </c>
      <c r="L2300" s="5">
        <f t="shared" si="457"/>
        <v>43700</v>
      </c>
      <c r="M2300" s="2" t="str">
        <f t="shared" si="458"/>
        <v>Friday</v>
      </c>
      <c r="N2300" s="2" t="str">
        <f t="shared" si="459"/>
        <v>Friday</v>
      </c>
      <c r="O2300" s="12">
        <f t="shared" si="460"/>
        <v>0.05</v>
      </c>
      <c r="P2300" s="11" t="str">
        <f t="shared" si="461"/>
        <v>Low Cost per Unit</v>
      </c>
      <c r="Q2300" s="12">
        <f t="shared" si="462"/>
        <v>6.5</v>
      </c>
      <c r="R2300" s="12">
        <f t="shared" si="463"/>
        <v>0</v>
      </c>
      <c r="S2300" s="12">
        <f t="shared" si="464"/>
        <v>0</v>
      </c>
      <c r="T2300" s="12">
        <f t="shared" si="465"/>
        <v>0</v>
      </c>
      <c r="U2300" s="12">
        <f t="shared" si="466"/>
        <v>0</v>
      </c>
      <c r="V2300" s="13" t="str">
        <f t="shared" ca="1" si="467"/>
        <v>Greater Than 8 Weeks Old</v>
      </c>
    </row>
    <row r="2301" spans="1:22" x14ac:dyDescent="0.45">
      <c r="A2301" s="2" t="s">
        <v>291</v>
      </c>
      <c r="B2301" s="5">
        <v>43697</v>
      </c>
      <c r="C2301" s="5" t="s">
        <v>367</v>
      </c>
      <c r="D2301" s="5" t="s">
        <v>368</v>
      </c>
      <c r="E2301" s="6">
        <v>1</v>
      </c>
      <c r="F2301" s="3">
        <v>99.99</v>
      </c>
      <c r="G2301" s="3">
        <v>42.17</v>
      </c>
      <c r="H2301" s="8">
        <f t="shared" si="455"/>
        <v>42.17</v>
      </c>
      <c r="I2301" s="3">
        <v>57.82</v>
      </c>
      <c r="J2301" s="4">
        <v>0.57999999999999996</v>
      </c>
      <c r="K2301" s="2" t="str">
        <f t="shared" si="456"/>
        <v>Tuesday</v>
      </c>
      <c r="L2301" s="5">
        <f t="shared" si="457"/>
        <v>43700</v>
      </c>
      <c r="M2301" s="2" t="str">
        <f t="shared" si="458"/>
        <v>Friday</v>
      </c>
      <c r="N2301" s="2" t="str">
        <f t="shared" si="459"/>
        <v>Friday</v>
      </c>
      <c r="O2301" s="12">
        <f t="shared" si="460"/>
        <v>0.05</v>
      </c>
      <c r="P2301" s="11" t="str">
        <f t="shared" si="461"/>
        <v>High Cost per Unit</v>
      </c>
      <c r="Q2301" s="12">
        <f t="shared" si="462"/>
        <v>9.9990000000000006</v>
      </c>
      <c r="R2301" s="12">
        <f t="shared" si="463"/>
        <v>0</v>
      </c>
      <c r="S2301" s="12">
        <f t="shared" si="464"/>
        <v>0</v>
      </c>
      <c r="T2301" s="12">
        <f t="shared" si="465"/>
        <v>0</v>
      </c>
      <c r="U2301" s="12">
        <f t="shared" si="466"/>
        <v>0</v>
      </c>
      <c r="V2301" s="13" t="str">
        <f t="shared" ca="1" si="467"/>
        <v>Greater Than 8 Weeks Old</v>
      </c>
    </row>
    <row r="2302" spans="1:22" x14ac:dyDescent="0.45">
      <c r="A2302" s="2" t="s">
        <v>201</v>
      </c>
      <c r="B2302" s="5">
        <v>43697</v>
      </c>
      <c r="C2302" s="5" t="s">
        <v>367</v>
      </c>
      <c r="D2302" s="5" t="s">
        <v>368</v>
      </c>
      <c r="E2302" s="6">
        <v>1</v>
      </c>
      <c r="F2302" s="3">
        <v>65</v>
      </c>
      <c r="G2302" s="3">
        <v>19</v>
      </c>
      <c r="H2302" s="8">
        <f t="shared" si="455"/>
        <v>19</v>
      </c>
      <c r="I2302" s="3">
        <v>46</v>
      </c>
      <c r="J2302" s="4">
        <v>0.71</v>
      </c>
      <c r="K2302" s="2" t="str">
        <f t="shared" si="456"/>
        <v>Tuesday</v>
      </c>
      <c r="L2302" s="5">
        <f t="shared" si="457"/>
        <v>43700</v>
      </c>
      <c r="M2302" s="2" t="str">
        <f t="shared" si="458"/>
        <v>Friday</v>
      </c>
      <c r="N2302" s="2" t="str">
        <f t="shared" si="459"/>
        <v>Friday</v>
      </c>
      <c r="O2302" s="12">
        <f t="shared" si="460"/>
        <v>0.05</v>
      </c>
      <c r="P2302" s="11" t="str">
        <f t="shared" si="461"/>
        <v>High Cost per Unit</v>
      </c>
      <c r="Q2302" s="12">
        <f t="shared" si="462"/>
        <v>6.5</v>
      </c>
      <c r="R2302" s="12">
        <f t="shared" si="463"/>
        <v>0</v>
      </c>
      <c r="S2302" s="12">
        <f t="shared" si="464"/>
        <v>0</v>
      </c>
      <c r="T2302" s="12">
        <f t="shared" si="465"/>
        <v>0</v>
      </c>
      <c r="U2302" s="12">
        <f t="shared" si="466"/>
        <v>0</v>
      </c>
      <c r="V2302" s="13" t="str">
        <f t="shared" ca="1" si="467"/>
        <v>Greater Than 8 Weeks Old</v>
      </c>
    </row>
    <row r="2303" spans="1:22" x14ac:dyDescent="0.45">
      <c r="A2303" s="2" t="s">
        <v>183</v>
      </c>
      <c r="B2303" s="5">
        <v>43697</v>
      </c>
      <c r="C2303" s="5" t="s">
        <v>367</v>
      </c>
      <c r="D2303" s="5" t="s">
        <v>368</v>
      </c>
      <c r="E2303" s="6">
        <v>1</v>
      </c>
      <c r="F2303" s="3">
        <v>59</v>
      </c>
      <c r="G2303" s="3">
        <v>18.75</v>
      </c>
      <c r="H2303" s="8">
        <f t="shared" si="455"/>
        <v>18.75</v>
      </c>
      <c r="I2303" s="3">
        <v>40.25</v>
      </c>
      <c r="J2303" s="4">
        <v>0.68</v>
      </c>
      <c r="K2303" s="2" t="str">
        <f t="shared" si="456"/>
        <v>Tuesday</v>
      </c>
      <c r="L2303" s="5">
        <f t="shared" si="457"/>
        <v>43700</v>
      </c>
      <c r="M2303" s="2" t="str">
        <f t="shared" si="458"/>
        <v>Friday</v>
      </c>
      <c r="N2303" s="2" t="str">
        <f t="shared" si="459"/>
        <v>Friday</v>
      </c>
      <c r="O2303" s="12">
        <f t="shared" si="460"/>
        <v>0.05</v>
      </c>
      <c r="P2303" s="11" t="str">
        <f t="shared" si="461"/>
        <v>High Cost per Unit</v>
      </c>
      <c r="Q2303" s="12">
        <f t="shared" si="462"/>
        <v>5.9</v>
      </c>
      <c r="R2303" s="12">
        <f t="shared" si="463"/>
        <v>0</v>
      </c>
      <c r="S2303" s="12">
        <f t="shared" si="464"/>
        <v>0</v>
      </c>
      <c r="T2303" s="12">
        <f t="shared" si="465"/>
        <v>0</v>
      </c>
      <c r="U2303" s="12">
        <f t="shared" si="466"/>
        <v>0</v>
      </c>
      <c r="V2303" s="13" t="str">
        <f t="shared" ca="1" si="467"/>
        <v>Greater Than 8 Weeks Old</v>
      </c>
    </row>
    <row r="2304" spans="1:22" x14ac:dyDescent="0.45">
      <c r="A2304" s="2" t="s">
        <v>209</v>
      </c>
      <c r="B2304" s="5">
        <v>43697</v>
      </c>
      <c r="C2304" s="5" t="s">
        <v>369</v>
      </c>
      <c r="D2304" s="5" t="s">
        <v>370</v>
      </c>
      <c r="E2304" s="6">
        <v>9</v>
      </c>
      <c r="F2304" s="3">
        <v>417.49</v>
      </c>
      <c r="G2304" s="3">
        <v>247.5</v>
      </c>
      <c r="H2304" s="8">
        <f t="shared" si="455"/>
        <v>27.5</v>
      </c>
      <c r="I2304" s="3">
        <v>169.99</v>
      </c>
      <c r="J2304" s="4">
        <v>0.41</v>
      </c>
      <c r="K2304" s="2" t="str">
        <f t="shared" si="456"/>
        <v>Tuesday</v>
      </c>
      <c r="L2304" s="5">
        <f t="shared" si="457"/>
        <v>43700</v>
      </c>
      <c r="M2304" s="2" t="str">
        <f t="shared" si="458"/>
        <v>Friday</v>
      </c>
      <c r="N2304" s="2" t="str">
        <f t="shared" si="459"/>
        <v>Friday</v>
      </c>
      <c r="O2304" s="12">
        <f t="shared" si="460"/>
        <v>0.45</v>
      </c>
      <c r="P2304" s="11" t="str">
        <f t="shared" si="461"/>
        <v>High Cost per Unit</v>
      </c>
      <c r="Q2304" s="12">
        <f t="shared" si="462"/>
        <v>0</v>
      </c>
      <c r="R2304" s="12">
        <f t="shared" si="463"/>
        <v>12.524699999999999</v>
      </c>
      <c r="S2304" s="12">
        <f t="shared" si="464"/>
        <v>0</v>
      </c>
      <c r="T2304" s="12">
        <f t="shared" si="465"/>
        <v>0</v>
      </c>
      <c r="U2304" s="12">
        <f t="shared" si="466"/>
        <v>0</v>
      </c>
      <c r="V2304" s="13" t="str">
        <f t="shared" ca="1" si="467"/>
        <v>Greater Than 8 Weeks Old</v>
      </c>
    </row>
    <row r="2305" spans="1:22" x14ac:dyDescent="0.45">
      <c r="A2305" s="2" t="s">
        <v>295</v>
      </c>
      <c r="B2305" s="5">
        <v>43697</v>
      </c>
      <c r="C2305" s="5" t="s">
        <v>371</v>
      </c>
      <c r="D2305" s="5" t="s">
        <v>371</v>
      </c>
      <c r="E2305" s="6">
        <v>2</v>
      </c>
      <c r="F2305" s="3">
        <v>13.98</v>
      </c>
      <c r="G2305" s="3">
        <v>8.94</v>
      </c>
      <c r="H2305" s="8">
        <f t="shared" si="455"/>
        <v>4.47</v>
      </c>
      <c r="I2305" s="3">
        <v>5.04</v>
      </c>
      <c r="J2305" s="4">
        <v>0.36</v>
      </c>
      <c r="K2305" s="2" t="str">
        <f t="shared" si="456"/>
        <v>Tuesday</v>
      </c>
      <c r="L2305" s="5">
        <f t="shared" si="457"/>
        <v>43700</v>
      </c>
      <c r="M2305" s="2" t="str">
        <f t="shared" si="458"/>
        <v>Friday</v>
      </c>
      <c r="N2305" s="2" t="str">
        <f t="shared" si="459"/>
        <v>Friday</v>
      </c>
      <c r="O2305" s="12">
        <f t="shared" si="460"/>
        <v>0.1</v>
      </c>
      <c r="P2305" s="11" t="str">
        <f t="shared" si="461"/>
        <v>Low Cost per Unit</v>
      </c>
      <c r="Q2305" s="12">
        <f t="shared" si="462"/>
        <v>0</v>
      </c>
      <c r="R2305" s="12">
        <f t="shared" si="463"/>
        <v>0.4194</v>
      </c>
      <c r="S2305" s="12">
        <f t="shared" si="464"/>
        <v>0</v>
      </c>
      <c r="T2305" s="12">
        <f t="shared" si="465"/>
        <v>0</v>
      </c>
      <c r="U2305" s="12">
        <f t="shared" si="466"/>
        <v>0</v>
      </c>
      <c r="V2305" s="13" t="str">
        <f t="shared" ca="1" si="467"/>
        <v>Greater Than 8 Weeks Old</v>
      </c>
    </row>
    <row r="2306" spans="1:22" x14ac:dyDescent="0.45">
      <c r="A2306" s="2" t="s">
        <v>202</v>
      </c>
      <c r="B2306" s="5">
        <v>43697</v>
      </c>
      <c r="C2306" s="5" t="s">
        <v>369</v>
      </c>
      <c r="D2306" s="5" t="s">
        <v>372</v>
      </c>
      <c r="E2306" s="6">
        <v>2</v>
      </c>
      <c r="F2306" s="3">
        <v>178</v>
      </c>
      <c r="G2306" s="3">
        <v>26</v>
      </c>
      <c r="H2306" s="8">
        <f t="shared" si="455"/>
        <v>13</v>
      </c>
      <c r="I2306" s="3">
        <v>152</v>
      </c>
      <c r="J2306" s="4">
        <v>0.85</v>
      </c>
      <c r="K2306" s="2" t="str">
        <f t="shared" si="456"/>
        <v>Tuesday</v>
      </c>
      <c r="L2306" s="5">
        <f t="shared" si="457"/>
        <v>43700</v>
      </c>
      <c r="M2306" s="2" t="str">
        <f t="shared" si="458"/>
        <v>Friday</v>
      </c>
      <c r="N2306" s="2" t="str">
        <f t="shared" si="459"/>
        <v>Friday</v>
      </c>
      <c r="O2306" s="12">
        <f t="shared" si="460"/>
        <v>0.1</v>
      </c>
      <c r="P2306" s="11" t="str">
        <f t="shared" si="461"/>
        <v>Low Cost per Unit</v>
      </c>
      <c r="Q2306" s="12">
        <f t="shared" si="462"/>
        <v>0</v>
      </c>
      <c r="R2306" s="12">
        <f t="shared" si="463"/>
        <v>5.34</v>
      </c>
      <c r="S2306" s="12">
        <f t="shared" si="464"/>
        <v>0</v>
      </c>
      <c r="T2306" s="12">
        <f t="shared" si="465"/>
        <v>0</v>
      </c>
      <c r="U2306" s="12">
        <f t="shared" si="466"/>
        <v>0</v>
      </c>
      <c r="V2306" s="13" t="str">
        <f t="shared" ca="1" si="467"/>
        <v>Greater Than 8 Weeks Old</v>
      </c>
    </row>
    <row r="2307" spans="1:22" x14ac:dyDescent="0.45">
      <c r="A2307" s="2" t="s">
        <v>213</v>
      </c>
      <c r="B2307" s="5">
        <v>43697</v>
      </c>
      <c r="C2307" s="5" t="s">
        <v>369</v>
      </c>
      <c r="D2307" s="5" t="s">
        <v>374</v>
      </c>
      <c r="E2307" s="6">
        <v>6</v>
      </c>
      <c r="F2307" s="3">
        <v>126</v>
      </c>
      <c r="G2307" s="3">
        <v>43.02</v>
      </c>
      <c r="H2307" s="8">
        <f t="shared" ref="H2307:H2370" si="468">G2307/E2307</f>
        <v>7.1700000000000008</v>
      </c>
      <c r="I2307" s="3">
        <v>82.98</v>
      </c>
      <c r="J2307" s="4">
        <v>0.66</v>
      </c>
      <c r="K2307" s="2" t="str">
        <f t="shared" ref="K2307:K2370" si="469">TEXT(B2307,"dddd")</f>
        <v>Tuesday</v>
      </c>
      <c r="L2307" s="5">
        <f t="shared" ref="L2307:L2370" si="470">B2307+3</f>
        <v>43700</v>
      </c>
      <c r="M2307" s="2" t="str">
        <f t="shared" ref="M2307:M2370" si="471">TEXT(L2307,"dddd")</f>
        <v>Friday</v>
      </c>
      <c r="N2307" s="2" t="str">
        <f t="shared" ref="N2307:N2370" si="472">IF(M2307="Sunday","Monday",M2307)</f>
        <v>Friday</v>
      </c>
      <c r="O2307" s="12">
        <f t="shared" ref="O2307:O2370" si="473">IF(TEXT(B2307,"dddd")="Tuesday",E2307*0.05,0)</f>
        <v>0.30000000000000004</v>
      </c>
      <c r="P2307" s="11" t="str">
        <f t="shared" ref="P2307:P2370" si="474">IF(H2307&gt;AVERAGE(H:H),"High Cost per Unit","Low Cost per Unit")</f>
        <v>Low Cost per Unit</v>
      </c>
      <c r="Q2307" s="12">
        <f t="shared" ref="Q2307:Q2370" si="475">IF(D2307="Masks",F2307*0.1,0)</f>
        <v>0</v>
      </c>
      <c r="R2307" s="12">
        <f t="shared" ref="R2307:R2370" si="476">IF(E2307&gt;1,F2307*0.03,0)</f>
        <v>3.78</v>
      </c>
      <c r="S2307" s="12">
        <f t="shared" ref="S2307:S2370" si="477">IF(D2307="Accessories",F2307*0.15,0)</f>
        <v>0</v>
      </c>
      <c r="T2307" s="12">
        <f t="shared" ref="T2307:T2370" si="478">IF(AND(K2307="Saturday",C2307="Fitness"),F2307*0.1,0)</f>
        <v>0</v>
      </c>
      <c r="U2307" s="12">
        <f t="shared" ref="U2307:U2370" si="479">IF(AND(K2307="Friday",C2307="Automotive"),F2307*0.2,0)</f>
        <v>0</v>
      </c>
      <c r="V2307" s="13" t="str">
        <f t="shared" ref="V2307:V2370" ca="1" si="480">IF(ABS(TODAY()-B2307)&gt;56,"Greater Than 8 Weeks Old","Less Than 8 Weeks Old")</f>
        <v>Greater Than 8 Weeks Old</v>
      </c>
    </row>
    <row r="2308" spans="1:22" x14ac:dyDescent="0.45">
      <c r="A2308" s="2" t="s">
        <v>15</v>
      </c>
      <c r="B2308" s="5">
        <v>43697</v>
      </c>
      <c r="C2308" s="5" t="s">
        <v>369</v>
      </c>
      <c r="D2308" s="5" t="s">
        <v>375</v>
      </c>
      <c r="E2308" s="6">
        <v>1</v>
      </c>
      <c r="F2308" s="3">
        <v>32</v>
      </c>
      <c r="G2308" s="3">
        <v>5.5</v>
      </c>
      <c r="H2308" s="8">
        <f t="shared" si="468"/>
        <v>5.5</v>
      </c>
      <c r="I2308" s="3">
        <v>26.5</v>
      </c>
      <c r="J2308" s="4">
        <v>0.83</v>
      </c>
      <c r="K2308" s="2" t="str">
        <f t="shared" si="469"/>
        <v>Tuesday</v>
      </c>
      <c r="L2308" s="5">
        <f t="shared" si="470"/>
        <v>43700</v>
      </c>
      <c r="M2308" s="2" t="str">
        <f t="shared" si="471"/>
        <v>Friday</v>
      </c>
      <c r="N2308" s="2" t="str">
        <f t="shared" si="472"/>
        <v>Friday</v>
      </c>
      <c r="O2308" s="12">
        <f t="shared" si="473"/>
        <v>0.05</v>
      </c>
      <c r="P2308" s="11" t="str">
        <f t="shared" si="474"/>
        <v>Low Cost per Unit</v>
      </c>
      <c r="Q2308" s="12">
        <f t="shared" si="475"/>
        <v>0</v>
      </c>
      <c r="R2308" s="12">
        <f t="shared" si="476"/>
        <v>0</v>
      </c>
      <c r="S2308" s="12">
        <f t="shared" si="477"/>
        <v>4.8</v>
      </c>
      <c r="T2308" s="12">
        <f t="shared" si="478"/>
        <v>0</v>
      </c>
      <c r="U2308" s="12">
        <f t="shared" si="479"/>
        <v>0</v>
      </c>
      <c r="V2308" s="13" t="str">
        <f t="shared" ca="1" si="480"/>
        <v>Greater Than 8 Weeks Old</v>
      </c>
    </row>
    <row r="2309" spans="1:22" x14ac:dyDescent="0.45">
      <c r="A2309" s="2" t="s">
        <v>135</v>
      </c>
      <c r="B2309" s="5">
        <v>43697</v>
      </c>
      <c r="C2309" s="5" t="s">
        <v>369</v>
      </c>
      <c r="D2309" s="5" t="s">
        <v>375</v>
      </c>
      <c r="E2309" s="6">
        <v>2</v>
      </c>
      <c r="F2309" s="3">
        <v>11.98</v>
      </c>
      <c r="G2309" s="3">
        <v>4.2</v>
      </c>
      <c r="H2309" s="8">
        <f t="shared" si="468"/>
        <v>2.1</v>
      </c>
      <c r="I2309" s="3">
        <v>7.78</v>
      </c>
      <c r="J2309" s="4">
        <v>0.65</v>
      </c>
      <c r="K2309" s="2" t="str">
        <f t="shared" si="469"/>
        <v>Tuesday</v>
      </c>
      <c r="L2309" s="5">
        <f t="shared" si="470"/>
        <v>43700</v>
      </c>
      <c r="M2309" s="2" t="str">
        <f t="shared" si="471"/>
        <v>Friday</v>
      </c>
      <c r="N2309" s="2" t="str">
        <f t="shared" si="472"/>
        <v>Friday</v>
      </c>
      <c r="O2309" s="12">
        <f t="shared" si="473"/>
        <v>0.1</v>
      </c>
      <c r="P2309" s="11" t="str">
        <f t="shared" si="474"/>
        <v>Low Cost per Unit</v>
      </c>
      <c r="Q2309" s="12">
        <f t="shared" si="475"/>
        <v>0</v>
      </c>
      <c r="R2309" s="12">
        <f t="shared" si="476"/>
        <v>0.3594</v>
      </c>
      <c r="S2309" s="12">
        <f t="shared" si="477"/>
        <v>1.7969999999999999</v>
      </c>
      <c r="T2309" s="12">
        <f t="shared" si="478"/>
        <v>0</v>
      </c>
      <c r="U2309" s="12">
        <f t="shared" si="479"/>
        <v>0</v>
      </c>
      <c r="V2309" s="13" t="str">
        <f t="shared" ca="1" si="480"/>
        <v>Greater Than 8 Weeks Old</v>
      </c>
    </row>
    <row r="2310" spans="1:22" x14ac:dyDescent="0.45">
      <c r="A2310" s="2" t="s">
        <v>98</v>
      </c>
      <c r="B2310" s="5">
        <v>43697</v>
      </c>
      <c r="C2310" s="5" t="s">
        <v>376</v>
      </c>
      <c r="D2310" s="5" t="s">
        <v>377</v>
      </c>
      <c r="E2310" s="6">
        <v>9</v>
      </c>
      <c r="F2310" s="3">
        <v>179.91</v>
      </c>
      <c r="G2310" s="3">
        <v>71.459999999999994</v>
      </c>
      <c r="H2310" s="8">
        <f t="shared" si="468"/>
        <v>7.9399999999999995</v>
      </c>
      <c r="I2310" s="3">
        <v>108.45</v>
      </c>
      <c r="J2310" s="4">
        <v>0.6</v>
      </c>
      <c r="K2310" s="2" t="str">
        <f t="shared" si="469"/>
        <v>Tuesday</v>
      </c>
      <c r="L2310" s="5">
        <f t="shared" si="470"/>
        <v>43700</v>
      </c>
      <c r="M2310" s="2" t="str">
        <f t="shared" si="471"/>
        <v>Friday</v>
      </c>
      <c r="N2310" s="2" t="str">
        <f t="shared" si="472"/>
        <v>Friday</v>
      </c>
      <c r="O2310" s="12">
        <f t="shared" si="473"/>
        <v>0.45</v>
      </c>
      <c r="P2310" s="11" t="str">
        <f t="shared" si="474"/>
        <v>Low Cost per Unit</v>
      </c>
      <c r="Q2310" s="12">
        <f t="shared" si="475"/>
        <v>0</v>
      </c>
      <c r="R2310" s="12">
        <f t="shared" si="476"/>
        <v>5.3972999999999995</v>
      </c>
      <c r="S2310" s="12">
        <f t="shared" si="477"/>
        <v>0</v>
      </c>
      <c r="T2310" s="12">
        <f t="shared" si="478"/>
        <v>0</v>
      </c>
      <c r="U2310" s="12">
        <f t="shared" si="479"/>
        <v>0</v>
      </c>
      <c r="V2310" s="13" t="str">
        <f t="shared" ca="1" si="480"/>
        <v>Greater Than 8 Weeks Old</v>
      </c>
    </row>
    <row r="2311" spans="1:22" x14ac:dyDescent="0.45">
      <c r="A2311" s="2" t="s">
        <v>17</v>
      </c>
      <c r="B2311" s="5">
        <v>43697</v>
      </c>
      <c r="C2311" s="5" t="s">
        <v>376</v>
      </c>
      <c r="D2311" s="5" t="s">
        <v>377</v>
      </c>
      <c r="E2311" s="6">
        <v>1</v>
      </c>
      <c r="F2311" s="3">
        <v>29</v>
      </c>
      <c r="G2311" s="3">
        <v>6.2</v>
      </c>
      <c r="H2311" s="8">
        <f t="shared" si="468"/>
        <v>6.2</v>
      </c>
      <c r="I2311" s="3">
        <v>22.8</v>
      </c>
      <c r="J2311" s="4">
        <v>0.79</v>
      </c>
      <c r="K2311" s="2" t="str">
        <f t="shared" si="469"/>
        <v>Tuesday</v>
      </c>
      <c r="L2311" s="5">
        <f t="shared" si="470"/>
        <v>43700</v>
      </c>
      <c r="M2311" s="2" t="str">
        <f t="shared" si="471"/>
        <v>Friday</v>
      </c>
      <c r="N2311" s="2" t="str">
        <f t="shared" si="472"/>
        <v>Friday</v>
      </c>
      <c r="O2311" s="12">
        <f t="shared" si="473"/>
        <v>0.05</v>
      </c>
      <c r="P2311" s="11" t="str">
        <f t="shared" si="474"/>
        <v>Low Cost per Unit</v>
      </c>
      <c r="Q2311" s="12">
        <f t="shared" si="475"/>
        <v>0</v>
      </c>
      <c r="R2311" s="12">
        <f t="shared" si="476"/>
        <v>0</v>
      </c>
      <c r="S2311" s="12">
        <f t="shared" si="477"/>
        <v>0</v>
      </c>
      <c r="T2311" s="12">
        <f t="shared" si="478"/>
        <v>0</v>
      </c>
      <c r="U2311" s="12">
        <f t="shared" si="479"/>
        <v>0</v>
      </c>
      <c r="V2311" s="13" t="str">
        <f t="shared" ca="1" si="480"/>
        <v>Greater Than 8 Weeks Old</v>
      </c>
    </row>
    <row r="2312" spans="1:22" x14ac:dyDescent="0.45">
      <c r="A2312" s="2" t="s">
        <v>239</v>
      </c>
      <c r="B2312" s="5">
        <v>43697</v>
      </c>
      <c r="C2312" s="5" t="s">
        <v>376</v>
      </c>
      <c r="D2312" s="5" t="s">
        <v>377</v>
      </c>
      <c r="E2312" s="6">
        <v>41</v>
      </c>
      <c r="F2312" s="3">
        <v>614.59</v>
      </c>
      <c r="G2312" s="3">
        <v>270.60000000000002</v>
      </c>
      <c r="H2312" s="8">
        <f t="shared" si="468"/>
        <v>6.6000000000000005</v>
      </c>
      <c r="I2312" s="3">
        <v>343.99</v>
      </c>
      <c r="J2312" s="4">
        <v>0.56000000000000005</v>
      </c>
      <c r="K2312" s="2" t="str">
        <f t="shared" si="469"/>
        <v>Tuesday</v>
      </c>
      <c r="L2312" s="5">
        <f t="shared" si="470"/>
        <v>43700</v>
      </c>
      <c r="M2312" s="2" t="str">
        <f t="shared" si="471"/>
        <v>Friday</v>
      </c>
      <c r="N2312" s="2" t="str">
        <f t="shared" si="472"/>
        <v>Friday</v>
      </c>
      <c r="O2312" s="12">
        <f t="shared" si="473"/>
        <v>2.0500000000000003</v>
      </c>
      <c r="P2312" s="11" t="str">
        <f t="shared" si="474"/>
        <v>Low Cost per Unit</v>
      </c>
      <c r="Q2312" s="12">
        <f t="shared" si="475"/>
        <v>0</v>
      </c>
      <c r="R2312" s="12">
        <f t="shared" si="476"/>
        <v>18.4377</v>
      </c>
      <c r="S2312" s="12">
        <f t="shared" si="477"/>
        <v>0</v>
      </c>
      <c r="T2312" s="12">
        <f t="shared" si="478"/>
        <v>0</v>
      </c>
      <c r="U2312" s="12">
        <f t="shared" si="479"/>
        <v>0</v>
      </c>
      <c r="V2312" s="13" t="str">
        <f t="shared" ca="1" si="480"/>
        <v>Greater Than 8 Weeks Old</v>
      </c>
    </row>
    <row r="2313" spans="1:22" x14ac:dyDescent="0.45">
      <c r="A2313" s="2" t="s">
        <v>18</v>
      </c>
      <c r="B2313" s="5">
        <v>43697</v>
      </c>
      <c r="C2313" s="5" t="s">
        <v>376</v>
      </c>
      <c r="D2313" s="5" t="s">
        <v>377</v>
      </c>
      <c r="E2313" s="6">
        <v>3</v>
      </c>
      <c r="F2313" s="3">
        <v>75</v>
      </c>
      <c r="G2313" s="3">
        <v>20.399999999999999</v>
      </c>
      <c r="H2313" s="8">
        <f t="shared" si="468"/>
        <v>6.8</v>
      </c>
      <c r="I2313" s="3">
        <v>54.6</v>
      </c>
      <c r="J2313" s="4">
        <v>0.73</v>
      </c>
      <c r="K2313" s="2" t="str">
        <f t="shared" si="469"/>
        <v>Tuesday</v>
      </c>
      <c r="L2313" s="5">
        <f t="shared" si="470"/>
        <v>43700</v>
      </c>
      <c r="M2313" s="2" t="str">
        <f t="shared" si="471"/>
        <v>Friday</v>
      </c>
      <c r="N2313" s="2" t="str">
        <f t="shared" si="472"/>
        <v>Friday</v>
      </c>
      <c r="O2313" s="12">
        <f t="shared" si="473"/>
        <v>0.15000000000000002</v>
      </c>
      <c r="P2313" s="11" t="str">
        <f t="shared" si="474"/>
        <v>Low Cost per Unit</v>
      </c>
      <c r="Q2313" s="12">
        <f t="shared" si="475"/>
        <v>0</v>
      </c>
      <c r="R2313" s="12">
        <f t="shared" si="476"/>
        <v>2.25</v>
      </c>
      <c r="S2313" s="12">
        <f t="shared" si="477"/>
        <v>0</v>
      </c>
      <c r="T2313" s="12">
        <f t="shared" si="478"/>
        <v>0</v>
      </c>
      <c r="U2313" s="12">
        <f t="shared" si="479"/>
        <v>0</v>
      </c>
      <c r="V2313" s="13" t="str">
        <f t="shared" ca="1" si="480"/>
        <v>Greater Than 8 Weeks Old</v>
      </c>
    </row>
    <row r="2314" spans="1:22" x14ac:dyDescent="0.45">
      <c r="A2314" s="2" t="s">
        <v>20</v>
      </c>
      <c r="B2314" s="5">
        <v>43697</v>
      </c>
      <c r="C2314" s="5" t="s">
        <v>376</v>
      </c>
      <c r="D2314" s="5" t="s">
        <v>377</v>
      </c>
      <c r="E2314" s="6">
        <v>4</v>
      </c>
      <c r="F2314" s="3">
        <v>88</v>
      </c>
      <c r="G2314" s="3">
        <v>21</v>
      </c>
      <c r="H2314" s="8">
        <f t="shared" si="468"/>
        <v>5.25</v>
      </c>
      <c r="I2314" s="3">
        <v>67</v>
      </c>
      <c r="J2314" s="4">
        <v>0.76</v>
      </c>
      <c r="K2314" s="2" t="str">
        <f t="shared" si="469"/>
        <v>Tuesday</v>
      </c>
      <c r="L2314" s="5">
        <f t="shared" si="470"/>
        <v>43700</v>
      </c>
      <c r="M2314" s="2" t="str">
        <f t="shared" si="471"/>
        <v>Friday</v>
      </c>
      <c r="N2314" s="2" t="str">
        <f t="shared" si="472"/>
        <v>Friday</v>
      </c>
      <c r="O2314" s="12">
        <f t="shared" si="473"/>
        <v>0.2</v>
      </c>
      <c r="P2314" s="11" t="str">
        <f t="shared" si="474"/>
        <v>Low Cost per Unit</v>
      </c>
      <c r="Q2314" s="12">
        <f t="shared" si="475"/>
        <v>0</v>
      </c>
      <c r="R2314" s="12">
        <f t="shared" si="476"/>
        <v>2.6399999999999997</v>
      </c>
      <c r="S2314" s="12">
        <f t="shared" si="477"/>
        <v>0</v>
      </c>
      <c r="T2314" s="12">
        <f t="shared" si="478"/>
        <v>0</v>
      </c>
      <c r="U2314" s="12">
        <f t="shared" si="479"/>
        <v>0</v>
      </c>
      <c r="V2314" s="13" t="str">
        <f t="shared" ca="1" si="480"/>
        <v>Greater Than 8 Weeks Old</v>
      </c>
    </row>
    <row r="2315" spans="1:22" x14ac:dyDescent="0.45">
      <c r="A2315" s="2" t="s">
        <v>21</v>
      </c>
      <c r="B2315" s="5">
        <v>43697</v>
      </c>
      <c r="C2315" s="5" t="s">
        <v>376</v>
      </c>
      <c r="D2315" s="5" t="s">
        <v>377</v>
      </c>
      <c r="E2315" s="6">
        <v>9</v>
      </c>
      <c r="F2315" s="3">
        <v>198</v>
      </c>
      <c r="G2315" s="3">
        <v>57.15</v>
      </c>
      <c r="H2315" s="8">
        <f t="shared" si="468"/>
        <v>6.35</v>
      </c>
      <c r="I2315" s="3">
        <v>140.85</v>
      </c>
      <c r="J2315" s="4">
        <v>0.71</v>
      </c>
      <c r="K2315" s="2" t="str">
        <f t="shared" si="469"/>
        <v>Tuesday</v>
      </c>
      <c r="L2315" s="5">
        <f t="shared" si="470"/>
        <v>43700</v>
      </c>
      <c r="M2315" s="2" t="str">
        <f t="shared" si="471"/>
        <v>Friday</v>
      </c>
      <c r="N2315" s="2" t="str">
        <f t="shared" si="472"/>
        <v>Friday</v>
      </c>
      <c r="O2315" s="12">
        <f t="shared" si="473"/>
        <v>0.45</v>
      </c>
      <c r="P2315" s="11" t="str">
        <f t="shared" si="474"/>
        <v>Low Cost per Unit</v>
      </c>
      <c r="Q2315" s="12">
        <f t="shared" si="475"/>
        <v>0</v>
      </c>
      <c r="R2315" s="12">
        <f t="shared" si="476"/>
        <v>5.9399999999999995</v>
      </c>
      <c r="S2315" s="12">
        <f t="shared" si="477"/>
        <v>0</v>
      </c>
      <c r="T2315" s="12">
        <f t="shared" si="478"/>
        <v>0</v>
      </c>
      <c r="U2315" s="12">
        <f t="shared" si="479"/>
        <v>0</v>
      </c>
      <c r="V2315" s="13" t="str">
        <f t="shared" ca="1" si="480"/>
        <v>Greater Than 8 Weeks Old</v>
      </c>
    </row>
    <row r="2316" spans="1:22" x14ac:dyDescent="0.45">
      <c r="A2316" s="2" t="s">
        <v>215</v>
      </c>
      <c r="B2316" s="5">
        <v>43697</v>
      </c>
      <c r="C2316" s="5" t="s">
        <v>378</v>
      </c>
      <c r="D2316" s="5" t="s">
        <v>379</v>
      </c>
      <c r="E2316" s="6">
        <v>55</v>
      </c>
      <c r="F2316" s="3">
        <v>549.45000000000005</v>
      </c>
      <c r="G2316" s="3">
        <v>209</v>
      </c>
      <c r="H2316" s="8">
        <f t="shared" si="468"/>
        <v>3.8</v>
      </c>
      <c r="I2316" s="3">
        <v>340.45</v>
      </c>
      <c r="J2316" s="4">
        <v>0.62</v>
      </c>
      <c r="K2316" s="2" t="str">
        <f t="shared" si="469"/>
        <v>Tuesday</v>
      </c>
      <c r="L2316" s="5">
        <f t="shared" si="470"/>
        <v>43700</v>
      </c>
      <c r="M2316" s="2" t="str">
        <f t="shared" si="471"/>
        <v>Friday</v>
      </c>
      <c r="N2316" s="2" t="str">
        <f t="shared" si="472"/>
        <v>Friday</v>
      </c>
      <c r="O2316" s="12">
        <f t="shared" si="473"/>
        <v>2.75</v>
      </c>
      <c r="P2316" s="11" t="str">
        <f t="shared" si="474"/>
        <v>Low Cost per Unit</v>
      </c>
      <c r="Q2316" s="12">
        <f t="shared" si="475"/>
        <v>0</v>
      </c>
      <c r="R2316" s="12">
        <f t="shared" si="476"/>
        <v>16.483499999999999</v>
      </c>
      <c r="S2316" s="12">
        <f t="shared" si="477"/>
        <v>0</v>
      </c>
      <c r="T2316" s="12">
        <f t="shared" si="478"/>
        <v>0</v>
      </c>
      <c r="U2316" s="12">
        <f t="shared" si="479"/>
        <v>0</v>
      </c>
      <c r="V2316" s="13" t="str">
        <f t="shared" ca="1" si="480"/>
        <v>Greater Than 8 Weeks Old</v>
      </c>
    </row>
    <row r="2317" spans="1:22" x14ac:dyDescent="0.45">
      <c r="A2317" s="2" t="s">
        <v>162</v>
      </c>
      <c r="B2317" s="5">
        <v>43697</v>
      </c>
      <c r="C2317" s="5" t="s">
        <v>383</v>
      </c>
      <c r="D2317" s="5" t="s">
        <v>384</v>
      </c>
      <c r="E2317" s="6">
        <v>10</v>
      </c>
      <c r="F2317" s="3">
        <v>79.900000000000006</v>
      </c>
      <c r="G2317" s="3">
        <v>32</v>
      </c>
      <c r="H2317" s="8">
        <f t="shared" si="468"/>
        <v>3.2</v>
      </c>
      <c r="I2317" s="3">
        <v>47.9</v>
      </c>
      <c r="J2317" s="4">
        <v>0.6</v>
      </c>
      <c r="K2317" s="2" t="str">
        <f t="shared" si="469"/>
        <v>Tuesday</v>
      </c>
      <c r="L2317" s="5">
        <f t="shared" si="470"/>
        <v>43700</v>
      </c>
      <c r="M2317" s="2" t="str">
        <f t="shared" si="471"/>
        <v>Friday</v>
      </c>
      <c r="N2317" s="2" t="str">
        <f t="shared" si="472"/>
        <v>Friday</v>
      </c>
      <c r="O2317" s="12">
        <f t="shared" si="473"/>
        <v>0.5</v>
      </c>
      <c r="P2317" s="11" t="str">
        <f t="shared" si="474"/>
        <v>Low Cost per Unit</v>
      </c>
      <c r="Q2317" s="12">
        <f t="shared" si="475"/>
        <v>0</v>
      </c>
      <c r="R2317" s="12">
        <f t="shared" si="476"/>
        <v>2.3970000000000002</v>
      </c>
      <c r="S2317" s="12">
        <f t="shared" si="477"/>
        <v>0</v>
      </c>
      <c r="T2317" s="12">
        <f t="shared" si="478"/>
        <v>0</v>
      </c>
      <c r="U2317" s="12">
        <f t="shared" si="479"/>
        <v>0</v>
      </c>
      <c r="V2317" s="13" t="str">
        <f t="shared" ca="1" si="480"/>
        <v>Greater Than 8 Weeks Old</v>
      </c>
    </row>
    <row r="2318" spans="1:22" x14ac:dyDescent="0.45">
      <c r="A2318" s="2" t="s">
        <v>216</v>
      </c>
      <c r="B2318" s="5">
        <v>43697</v>
      </c>
      <c r="C2318" s="5" t="s">
        <v>383</v>
      </c>
      <c r="D2318" s="5" t="s">
        <v>385</v>
      </c>
      <c r="E2318" s="6">
        <v>11</v>
      </c>
      <c r="F2318" s="3">
        <v>98.89</v>
      </c>
      <c r="G2318" s="3">
        <v>47.3</v>
      </c>
      <c r="H2318" s="8">
        <f t="shared" si="468"/>
        <v>4.3</v>
      </c>
      <c r="I2318" s="3">
        <v>51.59</v>
      </c>
      <c r="J2318" s="4">
        <v>0.52</v>
      </c>
      <c r="K2318" s="2" t="str">
        <f t="shared" si="469"/>
        <v>Tuesday</v>
      </c>
      <c r="L2318" s="5">
        <f t="shared" si="470"/>
        <v>43700</v>
      </c>
      <c r="M2318" s="2" t="str">
        <f t="shared" si="471"/>
        <v>Friday</v>
      </c>
      <c r="N2318" s="2" t="str">
        <f t="shared" si="472"/>
        <v>Friday</v>
      </c>
      <c r="O2318" s="12">
        <f t="shared" si="473"/>
        <v>0.55000000000000004</v>
      </c>
      <c r="P2318" s="11" t="str">
        <f t="shared" si="474"/>
        <v>Low Cost per Unit</v>
      </c>
      <c r="Q2318" s="12">
        <f t="shared" si="475"/>
        <v>0</v>
      </c>
      <c r="R2318" s="12">
        <f t="shared" si="476"/>
        <v>2.9666999999999999</v>
      </c>
      <c r="S2318" s="12">
        <f t="shared" si="477"/>
        <v>0</v>
      </c>
      <c r="T2318" s="12">
        <f t="shared" si="478"/>
        <v>0</v>
      </c>
      <c r="U2318" s="12">
        <f t="shared" si="479"/>
        <v>0</v>
      </c>
      <c r="V2318" s="13" t="str">
        <f t="shared" ca="1" si="480"/>
        <v>Greater Than 8 Weeks Old</v>
      </c>
    </row>
    <row r="2319" spans="1:22" x14ac:dyDescent="0.45">
      <c r="A2319" s="2" t="s">
        <v>217</v>
      </c>
      <c r="B2319" s="5">
        <v>43697</v>
      </c>
      <c r="C2319" s="5" t="s">
        <v>383</v>
      </c>
      <c r="D2319" s="5" t="s">
        <v>385</v>
      </c>
      <c r="E2319" s="6">
        <v>12</v>
      </c>
      <c r="F2319" s="3">
        <v>107.88</v>
      </c>
      <c r="G2319" s="3">
        <v>47.76</v>
      </c>
      <c r="H2319" s="8">
        <f t="shared" si="468"/>
        <v>3.98</v>
      </c>
      <c r="I2319" s="3">
        <v>60.12</v>
      </c>
      <c r="J2319" s="4">
        <v>0.56000000000000005</v>
      </c>
      <c r="K2319" s="2" t="str">
        <f t="shared" si="469"/>
        <v>Tuesday</v>
      </c>
      <c r="L2319" s="5">
        <f t="shared" si="470"/>
        <v>43700</v>
      </c>
      <c r="M2319" s="2" t="str">
        <f t="shared" si="471"/>
        <v>Friday</v>
      </c>
      <c r="N2319" s="2" t="str">
        <f t="shared" si="472"/>
        <v>Friday</v>
      </c>
      <c r="O2319" s="12">
        <f t="shared" si="473"/>
        <v>0.60000000000000009</v>
      </c>
      <c r="P2319" s="11" t="str">
        <f t="shared" si="474"/>
        <v>Low Cost per Unit</v>
      </c>
      <c r="Q2319" s="12">
        <f t="shared" si="475"/>
        <v>0</v>
      </c>
      <c r="R2319" s="12">
        <f t="shared" si="476"/>
        <v>3.2363999999999997</v>
      </c>
      <c r="S2319" s="12">
        <f t="shared" si="477"/>
        <v>0</v>
      </c>
      <c r="T2319" s="12">
        <f t="shared" si="478"/>
        <v>0</v>
      </c>
      <c r="U2319" s="12">
        <f t="shared" si="479"/>
        <v>0</v>
      </c>
      <c r="V2319" s="13" t="str">
        <f t="shared" ca="1" si="480"/>
        <v>Greater Than 8 Weeks Old</v>
      </c>
    </row>
    <row r="2320" spans="1:22" x14ac:dyDescent="0.45">
      <c r="A2320" s="2" t="s">
        <v>23</v>
      </c>
      <c r="B2320" s="5">
        <v>43697</v>
      </c>
      <c r="C2320" s="5" t="s">
        <v>383</v>
      </c>
      <c r="D2320" s="5" t="s">
        <v>385</v>
      </c>
      <c r="E2320" s="6">
        <v>1</v>
      </c>
      <c r="F2320" s="3">
        <v>14</v>
      </c>
      <c r="G2320" s="3">
        <v>2.75</v>
      </c>
      <c r="H2320" s="8">
        <f t="shared" si="468"/>
        <v>2.75</v>
      </c>
      <c r="I2320" s="3">
        <v>11.25</v>
      </c>
      <c r="J2320" s="4">
        <v>0.8</v>
      </c>
      <c r="K2320" s="2" t="str">
        <f t="shared" si="469"/>
        <v>Tuesday</v>
      </c>
      <c r="L2320" s="5">
        <f t="shared" si="470"/>
        <v>43700</v>
      </c>
      <c r="M2320" s="2" t="str">
        <f t="shared" si="471"/>
        <v>Friday</v>
      </c>
      <c r="N2320" s="2" t="str">
        <f t="shared" si="472"/>
        <v>Friday</v>
      </c>
      <c r="O2320" s="12">
        <f t="shared" si="473"/>
        <v>0.05</v>
      </c>
      <c r="P2320" s="11" t="str">
        <f t="shared" si="474"/>
        <v>Low Cost per Unit</v>
      </c>
      <c r="Q2320" s="12">
        <f t="shared" si="475"/>
        <v>0</v>
      </c>
      <c r="R2320" s="12">
        <f t="shared" si="476"/>
        <v>0</v>
      </c>
      <c r="S2320" s="12">
        <f t="shared" si="477"/>
        <v>0</v>
      </c>
      <c r="T2320" s="12">
        <f t="shared" si="478"/>
        <v>0</v>
      </c>
      <c r="U2320" s="12">
        <f t="shared" si="479"/>
        <v>0</v>
      </c>
      <c r="V2320" s="13" t="str">
        <f t="shared" ca="1" si="480"/>
        <v>Greater Than 8 Weeks Old</v>
      </c>
    </row>
    <row r="2321" spans="1:22" x14ac:dyDescent="0.45">
      <c r="A2321" s="2" t="s">
        <v>136</v>
      </c>
      <c r="B2321" s="5">
        <v>43697</v>
      </c>
      <c r="C2321" s="5" t="s">
        <v>376</v>
      </c>
      <c r="D2321" s="5" t="s">
        <v>377</v>
      </c>
      <c r="E2321" s="6">
        <v>58</v>
      </c>
      <c r="F2321" s="3">
        <v>405.42</v>
      </c>
      <c r="G2321" s="3">
        <v>101.5</v>
      </c>
      <c r="H2321" s="8">
        <f t="shared" si="468"/>
        <v>1.75</v>
      </c>
      <c r="I2321" s="3">
        <v>303.92</v>
      </c>
      <c r="J2321" s="4">
        <v>0.75</v>
      </c>
      <c r="K2321" s="2" t="str">
        <f t="shared" si="469"/>
        <v>Tuesday</v>
      </c>
      <c r="L2321" s="5">
        <f t="shared" si="470"/>
        <v>43700</v>
      </c>
      <c r="M2321" s="2" t="str">
        <f t="shared" si="471"/>
        <v>Friday</v>
      </c>
      <c r="N2321" s="2" t="str">
        <f t="shared" si="472"/>
        <v>Friday</v>
      </c>
      <c r="O2321" s="12">
        <f t="shared" si="473"/>
        <v>2.9000000000000004</v>
      </c>
      <c r="P2321" s="11" t="str">
        <f t="shared" si="474"/>
        <v>Low Cost per Unit</v>
      </c>
      <c r="Q2321" s="12">
        <f t="shared" si="475"/>
        <v>0</v>
      </c>
      <c r="R2321" s="12">
        <f t="shared" si="476"/>
        <v>12.162599999999999</v>
      </c>
      <c r="S2321" s="12">
        <f t="shared" si="477"/>
        <v>0</v>
      </c>
      <c r="T2321" s="12">
        <f t="shared" si="478"/>
        <v>0</v>
      </c>
      <c r="U2321" s="12">
        <f t="shared" si="479"/>
        <v>0</v>
      </c>
      <c r="V2321" s="13" t="str">
        <f t="shared" ca="1" si="480"/>
        <v>Greater Than 8 Weeks Old</v>
      </c>
    </row>
    <row r="2322" spans="1:22" x14ac:dyDescent="0.45">
      <c r="A2322" s="2" t="s">
        <v>24</v>
      </c>
      <c r="B2322" s="5">
        <v>43697</v>
      </c>
      <c r="C2322" s="5" t="s">
        <v>375</v>
      </c>
      <c r="D2322" s="5" t="s">
        <v>377</v>
      </c>
      <c r="E2322" s="6">
        <v>22</v>
      </c>
      <c r="F2322" s="3">
        <v>219.78</v>
      </c>
      <c r="G2322" s="3">
        <v>64.900000000000006</v>
      </c>
      <c r="H2322" s="8">
        <f t="shared" si="468"/>
        <v>2.95</v>
      </c>
      <c r="I2322" s="3">
        <v>154.88</v>
      </c>
      <c r="J2322" s="4">
        <v>0.7</v>
      </c>
      <c r="K2322" s="2" t="str">
        <f t="shared" si="469"/>
        <v>Tuesday</v>
      </c>
      <c r="L2322" s="5">
        <f t="shared" si="470"/>
        <v>43700</v>
      </c>
      <c r="M2322" s="2" t="str">
        <f t="shared" si="471"/>
        <v>Friday</v>
      </c>
      <c r="N2322" s="2" t="str">
        <f t="shared" si="472"/>
        <v>Friday</v>
      </c>
      <c r="O2322" s="12">
        <f t="shared" si="473"/>
        <v>1.1000000000000001</v>
      </c>
      <c r="P2322" s="11" t="str">
        <f t="shared" si="474"/>
        <v>Low Cost per Unit</v>
      </c>
      <c r="Q2322" s="12">
        <f t="shared" si="475"/>
        <v>0</v>
      </c>
      <c r="R2322" s="12">
        <f t="shared" si="476"/>
        <v>6.5933999999999999</v>
      </c>
      <c r="S2322" s="12">
        <f t="shared" si="477"/>
        <v>0</v>
      </c>
      <c r="T2322" s="12">
        <f t="shared" si="478"/>
        <v>0</v>
      </c>
      <c r="U2322" s="12">
        <f t="shared" si="479"/>
        <v>0</v>
      </c>
      <c r="V2322" s="13" t="str">
        <f t="shared" ca="1" si="480"/>
        <v>Greater Than 8 Weeks Old</v>
      </c>
    </row>
    <row r="2323" spans="1:22" x14ac:dyDescent="0.45">
      <c r="A2323" s="2" t="s">
        <v>99</v>
      </c>
      <c r="B2323" s="5">
        <v>43697</v>
      </c>
      <c r="C2323" s="5" t="s">
        <v>378</v>
      </c>
      <c r="D2323" s="5" t="s">
        <v>379</v>
      </c>
      <c r="E2323" s="6">
        <v>1</v>
      </c>
      <c r="F2323" s="3">
        <v>22</v>
      </c>
      <c r="G2323" s="3">
        <v>2.0499999999999998</v>
      </c>
      <c r="H2323" s="8">
        <f t="shared" si="468"/>
        <v>2.0499999999999998</v>
      </c>
      <c r="I2323" s="3">
        <v>19.95</v>
      </c>
      <c r="J2323" s="4">
        <v>0.91</v>
      </c>
      <c r="K2323" s="2" t="str">
        <f t="shared" si="469"/>
        <v>Tuesday</v>
      </c>
      <c r="L2323" s="5">
        <f t="shared" si="470"/>
        <v>43700</v>
      </c>
      <c r="M2323" s="2" t="str">
        <f t="shared" si="471"/>
        <v>Friday</v>
      </c>
      <c r="N2323" s="2" t="str">
        <f t="shared" si="472"/>
        <v>Friday</v>
      </c>
      <c r="O2323" s="12">
        <f t="shared" si="473"/>
        <v>0.05</v>
      </c>
      <c r="P2323" s="11" t="str">
        <f t="shared" si="474"/>
        <v>Low Cost per Unit</v>
      </c>
      <c r="Q2323" s="12">
        <f t="shared" si="475"/>
        <v>0</v>
      </c>
      <c r="R2323" s="12">
        <f t="shared" si="476"/>
        <v>0</v>
      </c>
      <c r="S2323" s="12">
        <f t="shared" si="477"/>
        <v>0</v>
      </c>
      <c r="T2323" s="12">
        <f t="shared" si="478"/>
        <v>0</v>
      </c>
      <c r="U2323" s="12">
        <f t="shared" si="479"/>
        <v>0</v>
      </c>
      <c r="V2323" s="13" t="str">
        <f t="shared" ca="1" si="480"/>
        <v>Greater Than 8 Weeks Old</v>
      </c>
    </row>
    <row r="2324" spans="1:22" x14ac:dyDescent="0.45">
      <c r="A2324" s="2" t="s">
        <v>26</v>
      </c>
      <c r="B2324" s="5">
        <v>43697</v>
      </c>
      <c r="C2324" s="5" t="s">
        <v>378</v>
      </c>
      <c r="D2324" s="5" t="s">
        <v>379</v>
      </c>
      <c r="E2324" s="6">
        <v>2</v>
      </c>
      <c r="F2324" s="3">
        <v>130</v>
      </c>
      <c r="G2324" s="3">
        <v>32.4</v>
      </c>
      <c r="H2324" s="8">
        <f t="shared" si="468"/>
        <v>16.2</v>
      </c>
      <c r="I2324" s="3">
        <v>97.6</v>
      </c>
      <c r="J2324" s="4">
        <v>0.75</v>
      </c>
      <c r="K2324" s="2" t="str">
        <f t="shared" si="469"/>
        <v>Tuesday</v>
      </c>
      <c r="L2324" s="5">
        <f t="shared" si="470"/>
        <v>43700</v>
      </c>
      <c r="M2324" s="2" t="str">
        <f t="shared" si="471"/>
        <v>Friday</v>
      </c>
      <c r="N2324" s="2" t="str">
        <f t="shared" si="472"/>
        <v>Friday</v>
      </c>
      <c r="O2324" s="12">
        <f t="shared" si="473"/>
        <v>0.1</v>
      </c>
      <c r="P2324" s="11" t="str">
        <f t="shared" si="474"/>
        <v>Low Cost per Unit</v>
      </c>
      <c r="Q2324" s="12">
        <f t="shared" si="475"/>
        <v>0</v>
      </c>
      <c r="R2324" s="12">
        <f t="shared" si="476"/>
        <v>3.9</v>
      </c>
      <c r="S2324" s="12">
        <f t="shared" si="477"/>
        <v>0</v>
      </c>
      <c r="T2324" s="12">
        <f t="shared" si="478"/>
        <v>0</v>
      </c>
      <c r="U2324" s="12">
        <f t="shared" si="479"/>
        <v>0</v>
      </c>
      <c r="V2324" s="13" t="str">
        <f t="shared" ca="1" si="480"/>
        <v>Greater Than 8 Weeks Old</v>
      </c>
    </row>
    <row r="2325" spans="1:22" x14ac:dyDescent="0.45">
      <c r="A2325" s="2" t="s">
        <v>219</v>
      </c>
      <c r="B2325" s="5">
        <v>43697</v>
      </c>
      <c r="C2325" s="5" t="s">
        <v>380</v>
      </c>
      <c r="D2325" s="5" t="s">
        <v>381</v>
      </c>
      <c r="E2325" s="6">
        <v>1</v>
      </c>
      <c r="F2325" s="3">
        <v>19</v>
      </c>
      <c r="G2325" s="3">
        <v>4.5</v>
      </c>
      <c r="H2325" s="8">
        <f t="shared" si="468"/>
        <v>4.5</v>
      </c>
      <c r="I2325" s="3">
        <v>14.5</v>
      </c>
      <c r="J2325" s="4">
        <v>0.76</v>
      </c>
      <c r="K2325" s="2" t="str">
        <f t="shared" si="469"/>
        <v>Tuesday</v>
      </c>
      <c r="L2325" s="5">
        <f t="shared" si="470"/>
        <v>43700</v>
      </c>
      <c r="M2325" s="2" t="str">
        <f t="shared" si="471"/>
        <v>Friday</v>
      </c>
      <c r="N2325" s="2" t="str">
        <f t="shared" si="472"/>
        <v>Friday</v>
      </c>
      <c r="O2325" s="12">
        <f t="shared" si="473"/>
        <v>0.05</v>
      </c>
      <c r="P2325" s="11" t="str">
        <f t="shared" si="474"/>
        <v>Low Cost per Unit</v>
      </c>
      <c r="Q2325" s="12">
        <f t="shared" si="475"/>
        <v>0</v>
      </c>
      <c r="R2325" s="12">
        <f t="shared" si="476"/>
        <v>0</v>
      </c>
      <c r="S2325" s="12">
        <f t="shared" si="477"/>
        <v>0</v>
      </c>
      <c r="T2325" s="12">
        <f t="shared" si="478"/>
        <v>0</v>
      </c>
      <c r="U2325" s="12">
        <f t="shared" si="479"/>
        <v>0</v>
      </c>
      <c r="V2325" s="13" t="str">
        <f t="shared" ca="1" si="480"/>
        <v>Greater Than 8 Weeks Old</v>
      </c>
    </row>
    <row r="2326" spans="1:22" x14ac:dyDescent="0.45">
      <c r="A2326" s="2" t="s">
        <v>27</v>
      </c>
      <c r="B2326" s="5">
        <v>43697</v>
      </c>
      <c r="C2326" s="5" t="s">
        <v>380</v>
      </c>
      <c r="D2326" s="5" t="s">
        <v>381</v>
      </c>
      <c r="E2326" s="6">
        <v>18</v>
      </c>
      <c r="F2326" s="3">
        <v>179.82</v>
      </c>
      <c r="G2326" s="3">
        <v>53.1</v>
      </c>
      <c r="H2326" s="8">
        <f t="shared" si="468"/>
        <v>2.95</v>
      </c>
      <c r="I2326" s="3">
        <v>126.72</v>
      </c>
      <c r="J2326" s="4">
        <v>0.7</v>
      </c>
      <c r="K2326" s="2" t="str">
        <f t="shared" si="469"/>
        <v>Tuesday</v>
      </c>
      <c r="L2326" s="5">
        <f t="shared" si="470"/>
        <v>43700</v>
      </c>
      <c r="M2326" s="2" t="str">
        <f t="shared" si="471"/>
        <v>Friday</v>
      </c>
      <c r="N2326" s="2" t="str">
        <f t="shared" si="472"/>
        <v>Friday</v>
      </c>
      <c r="O2326" s="12">
        <f t="shared" si="473"/>
        <v>0.9</v>
      </c>
      <c r="P2326" s="11" t="str">
        <f t="shared" si="474"/>
        <v>Low Cost per Unit</v>
      </c>
      <c r="Q2326" s="12">
        <f t="shared" si="475"/>
        <v>0</v>
      </c>
      <c r="R2326" s="12">
        <f t="shared" si="476"/>
        <v>5.3945999999999996</v>
      </c>
      <c r="S2326" s="12">
        <f t="shared" si="477"/>
        <v>0</v>
      </c>
      <c r="T2326" s="12">
        <f t="shared" si="478"/>
        <v>0</v>
      </c>
      <c r="U2326" s="12">
        <f t="shared" si="479"/>
        <v>0</v>
      </c>
      <c r="V2326" s="13" t="str">
        <f t="shared" ca="1" si="480"/>
        <v>Greater Than 8 Weeks Old</v>
      </c>
    </row>
    <row r="2327" spans="1:22" x14ac:dyDescent="0.45">
      <c r="A2327" s="2" t="s">
        <v>240</v>
      </c>
      <c r="B2327" s="5">
        <v>43697</v>
      </c>
      <c r="C2327" s="5" t="s">
        <v>371</v>
      </c>
      <c r="D2327" s="5" t="s">
        <v>371</v>
      </c>
      <c r="E2327" s="6">
        <v>17</v>
      </c>
      <c r="F2327" s="3">
        <v>186.83</v>
      </c>
      <c r="G2327" s="3">
        <v>63.75</v>
      </c>
      <c r="H2327" s="8">
        <f t="shared" si="468"/>
        <v>3.75</v>
      </c>
      <c r="I2327" s="3">
        <v>123.08</v>
      </c>
      <c r="J2327" s="4">
        <v>0.66</v>
      </c>
      <c r="K2327" s="2" t="str">
        <f t="shared" si="469"/>
        <v>Tuesday</v>
      </c>
      <c r="L2327" s="5">
        <f t="shared" si="470"/>
        <v>43700</v>
      </c>
      <c r="M2327" s="2" t="str">
        <f t="shared" si="471"/>
        <v>Friday</v>
      </c>
      <c r="N2327" s="2" t="str">
        <f t="shared" si="472"/>
        <v>Friday</v>
      </c>
      <c r="O2327" s="12">
        <f t="shared" si="473"/>
        <v>0.85000000000000009</v>
      </c>
      <c r="P2327" s="11" t="str">
        <f t="shared" si="474"/>
        <v>Low Cost per Unit</v>
      </c>
      <c r="Q2327" s="12">
        <f t="shared" si="475"/>
        <v>0</v>
      </c>
      <c r="R2327" s="12">
        <f t="shared" si="476"/>
        <v>5.6048999999999998</v>
      </c>
      <c r="S2327" s="12">
        <f t="shared" si="477"/>
        <v>0</v>
      </c>
      <c r="T2327" s="12">
        <f t="shared" si="478"/>
        <v>0</v>
      </c>
      <c r="U2327" s="12">
        <f t="shared" si="479"/>
        <v>0</v>
      </c>
      <c r="V2327" s="13" t="str">
        <f t="shared" ca="1" si="480"/>
        <v>Greater Than 8 Weeks Old</v>
      </c>
    </row>
    <row r="2328" spans="1:22" x14ac:dyDescent="0.45">
      <c r="A2328" s="2" t="s">
        <v>163</v>
      </c>
      <c r="B2328" s="5">
        <v>43697</v>
      </c>
      <c r="C2328" s="5" t="s">
        <v>380</v>
      </c>
      <c r="D2328" s="5" t="s">
        <v>381</v>
      </c>
      <c r="E2328" s="6">
        <v>16</v>
      </c>
      <c r="F2328" s="3">
        <v>159.84</v>
      </c>
      <c r="G2328" s="3">
        <v>60</v>
      </c>
      <c r="H2328" s="8">
        <f t="shared" si="468"/>
        <v>3.75</v>
      </c>
      <c r="I2328" s="3">
        <v>99.84</v>
      </c>
      <c r="J2328" s="4">
        <v>0.62</v>
      </c>
      <c r="K2328" s="2" t="str">
        <f t="shared" si="469"/>
        <v>Tuesday</v>
      </c>
      <c r="L2328" s="5">
        <f t="shared" si="470"/>
        <v>43700</v>
      </c>
      <c r="M2328" s="2" t="str">
        <f t="shared" si="471"/>
        <v>Friday</v>
      </c>
      <c r="N2328" s="2" t="str">
        <f t="shared" si="472"/>
        <v>Friday</v>
      </c>
      <c r="O2328" s="12">
        <f t="shared" si="473"/>
        <v>0.8</v>
      </c>
      <c r="P2328" s="11" t="str">
        <f t="shared" si="474"/>
        <v>Low Cost per Unit</v>
      </c>
      <c r="Q2328" s="12">
        <f t="shared" si="475"/>
        <v>0</v>
      </c>
      <c r="R2328" s="12">
        <f t="shared" si="476"/>
        <v>4.7952000000000004</v>
      </c>
      <c r="S2328" s="12">
        <f t="shared" si="477"/>
        <v>0</v>
      </c>
      <c r="T2328" s="12">
        <f t="shared" si="478"/>
        <v>0</v>
      </c>
      <c r="U2328" s="12">
        <f t="shared" si="479"/>
        <v>0</v>
      </c>
      <c r="V2328" s="13" t="str">
        <f t="shared" ca="1" si="480"/>
        <v>Greater Than 8 Weeks Old</v>
      </c>
    </row>
    <row r="2329" spans="1:22" x14ac:dyDescent="0.45">
      <c r="A2329" s="2" t="s">
        <v>273</v>
      </c>
      <c r="B2329" s="5">
        <v>43697</v>
      </c>
      <c r="C2329" s="5" t="s">
        <v>386</v>
      </c>
      <c r="D2329" s="5" t="s">
        <v>388</v>
      </c>
      <c r="E2329" s="6">
        <v>5</v>
      </c>
      <c r="F2329" s="3">
        <v>279.95999999999998</v>
      </c>
      <c r="G2329" s="3">
        <v>107.55</v>
      </c>
      <c r="H2329" s="8">
        <f t="shared" si="468"/>
        <v>21.509999999999998</v>
      </c>
      <c r="I2329" s="3">
        <v>172.41</v>
      </c>
      <c r="J2329" s="4">
        <v>0.62</v>
      </c>
      <c r="K2329" s="2" t="str">
        <f t="shared" si="469"/>
        <v>Tuesday</v>
      </c>
      <c r="L2329" s="5">
        <f t="shared" si="470"/>
        <v>43700</v>
      </c>
      <c r="M2329" s="2" t="str">
        <f t="shared" si="471"/>
        <v>Friday</v>
      </c>
      <c r="N2329" s="2" t="str">
        <f t="shared" si="472"/>
        <v>Friday</v>
      </c>
      <c r="O2329" s="12">
        <f t="shared" si="473"/>
        <v>0.25</v>
      </c>
      <c r="P2329" s="11" t="str">
        <f t="shared" si="474"/>
        <v>High Cost per Unit</v>
      </c>
      <c r="Q2329" s="12">
        <f t="shared" si="475"/>
        <v>0</v>
      </c>
      <c r="R2329" s="12">
        <f t="shared" si="476"/>
        <v>8.3987999999999996</v>
      </c>
      <c r="S2329" s="12">
        <f t="shared" si="477"/>
        <v>0</v>
      </c>
      <c r="T2329" s="12">
        <f t="shared" si="478"/>
        <v>0</v>
      </c>
      <c r="U2329" s="12">
        <f t="shared" si="479"/>
        <v>0</v>
      </c>
      <c r="V2329" s="13" t="str">
        <f t="shared" ca="1" si="480"/>
        <v>Greater Than 8 Weeks Old</v>
      </c>
    </row>
    <row r="2330" spans="1:22" x14ac:dyDescent="0.45">
      <c r="A2330" s="2" t="s">
        <v>325</v>
      </c>
      <c r="B2330" s="5">
        <v>43697</v>
      </c>
      <c r="C2330" s="5" t="s">
        <v>386</v>
      </c>
      <c r="D2330" s="5" t="s">
        <v>387</v>
      </c>
      <c r="E2330" s="6">
        <v>1</v>
      </c>
      <c r="F2330" s="3">
        <v>14</v>
      </c>
      <c r="G2330" s="3">
        <v>2.2999999999999998</v>
      </c>
      <c r="H2330" s="8">
        <f t="shared" si="468"/>
        <v>2.2999999999999998</v>
      </c>
      <c r="I2330" s="3">
        <v>11.7</v>
      </c>
      <c r="J2330" s="4">
        <v>0.84</v>
      </c>
      <c r="K2330" s="2" t="str">
        <f t="shared" si="469"/>
        <v>Tuesday</v>
      </c>
      <c r="L2330" s="5">
        <f t="shared" si="470"/>
        <v>43700</v>
      </c>
      <c r="M2330" s="2" t="str">
        <f t="shared" si="471"/>
        <v>Friday</v>
      </c>
      <c r="N2330" s="2" t="str">
        <f t="shared" si="472"/>
        <v>Friday</v>
      </c>
      <c r="O2330" s="12">
        <f t="shared" si="473"/>
        <v>0.05</v>
      </c>
      <c r="P2330" s="11" t="str">
        <f t="shared" si="474"/>
        <v>Low Cost per Unit</v>
      </c>
      <c r="Q2330" s="12">
        <f t="shared" si="475"/>
        <v>0</v>
      </c>
      <c r="R2330" s="12">
        <f t="shared" si="476"/>
        <v>0</v>
      </c>
      <c r="S2330" s="12">
        <f t="shared" si="477"/>
        <v>0</v>
      </c>
      <c r="T2330" s="12">
        <f t="shared" si="478"/>
        <v>0</v>
      </c>
      <c r="U2330" s="12">
        <f t="shared" si="479"/>
        <v>0</v>
      </c>
      <c r="V2330" s="13" t="str">
        <f t="shared" ca="1" si="480"/>
        <v>Greater Than 8 Weeks Old</v>
      </c>
    </row>
    <row r="2331" spans="1:22" x14ac:dyDescent="0.45">
      <c r="A2331" s="2" t="s">
        <v>203</v>
      </c>
      <c r="B2331" s="5">
        <v>43697</v>
      </c>
      <c r="C2331" s="5" t="s">
        <v>386</v>
      </c>
      <c r="D2331" s="5" t="s">
        <v>387</v>
      </c>
      <c r="E2331" s="6">
        <v>1</v>
      </c>
      <c r="F2331" s="3">
        <v>19</v>
      </c>
      <c r="G2331" s="3">
        <v>2.8</v>
      </c>
      <c r="H2331" s="8">
        <f t="shared" si="468"/>
        <v>2.8</v>
      </c>
      <c r="I2331" s="3">
        <v>16.2</v>
      </c>
      <c r="J2331" s="4">
        <v>0.85</v>
      </c>
      <c r="K2331" s="2" t="str">
        <f t="shared" si="469"/>
        <v>Tuesday</v>
      </c>
      <c r="L2331" s="5">
        <f t="shared" si="470"/>
        <v>43700</v>
      </c>
      <c r="M2331" s="2" t="str">
        <f t="shared" si="471"/>
        <v>Friday</v>
      </c>
      <c r="N2331" s="2" t="str">
        <f t="shared" si="472"/>
        <v>Friday</v>
      </c>
      <c r="O2331" s="12">
        <f t="shared" si="473"/>
        <v>0.05</v>
      </c>
      <c r="P2331" s="11" t="str">
        <f t="shared" si="474"/>
        <v>Low Cost per Unit</v>
      </c>
      <c r="Q2331" s="12">
        <f t="shared" si="475"/>
        <v>0</v>
      </c>
      <c r="R2331" s="12">
        <f t="shared" si="476"/>
        <v>0</v>
      </c>
      <c r="S2331" s="12">
        <f t="shared" si="477"/>
        <v>0</v>
      </c>
      <c r="T2331" s="12">
        <f t="shared" si="478"/>
        <v>0</v>
      </c>
      <c r="U2331" s="12">
        <f t="shared" si="479"/>
        <v>0</v>
      </c>
      <c r="V2331" s="13" t="str">
        <f t="shared" ca="1" si="480"/>
        <v>Greater Than 8 Weeks Old</v>
      </c>
    </row>
    <row r="2332" spans="1:22" x14ac:dyDescent="0.45">
      <c r="A2332" s="2" t="s">
        <v>29</v>
      </c>
      <c r="B2332" s="5">
        <v>43697</v>
      </c>
      <c r="C2332" s="5" t="s">
        <v>369</v>
      </c>
      <c r="D2332" s="5" t="s">
        <v>389</v>
      </c>
      <c r="E2332" s="6">
        <v>4</v>
      </c>
      <c r="F2332" s="3">
        <v>291.95999999999998</v>
      </c>
      <c r="G2332" s="3">
        <v>151.36000000000001</v>
      </c>
      <c r="H2332" s="8">
        <f t="shared" si="468"/>
        <v>37.840000000000003</v>
      </c>
      <c r="I2332" s="3">
        <v>140.6</v>
      </c>
      <c r="J2332" s="4">
        <v>0.48</v>
      </c>
      <c r="K2332" s="2" t="str">
        <f t="shared" si="469"/>
        <v>Tuesday</v>
      </c>
      <c r="L2332" s="5">
        <f t="shared" si="470"/>
        <v>43700</v>
      </c>
      <c r="M2332" s="2" t="str">
        <f t="shared" si="471"/>
        <v>Friday</v>
      </c>
      <c r="N2332" s="2" t="str">
        <f t="shared" si="472"/>
        <v>Friday</v>
      </c>
      <c r="O2332" s="12">
        <f t="shared" si="473"/>
        <v>0.2</v>
      </c>
      <c r="P2332" s="11" t="str">
        <f t="shared" si="474"/>
        <v>High Cost per Unit</v>
      </c>
      <c r="Q2332" s="12">
        <f t="shared" si="475"/>
        <v>0</v>
      </c>
      <c r="R2332" s="12">
        <f t="shared" si="476"/>
        <v>8.758799999999999</v>
      </c>
      <c r="S2332" s="12">
        <f t="shared" si="477"/>
        <v>0</v>
      </c>
      <c r="T2332" s="12">
        <f t="shared" si="478"/>
        <v>0</v>
      </c>
      <c r="U2332" s="12">
        <f t="shared" si="479"/>
        <v>0</v>
      </c>
      <c r="V2332" s="13" t="str">
        <f t="shared" ca="1" si="480"/>
        <v>Greater Than 8 Weeks Old</v>
      </c>
    </row>
    <row r="2333" spans="1:22" x14ac:dyDescent="0.45">
      <c r="A2333" s="2" t="s">
        <v>102</v>
      </c>
      <c r="B2333" s="5">
        <v>43697</v>
      </c>
      <c r="C2333" s="5" t="s">
        <v>369</v>
      </c>
      <c r="D2333" s="5" t="s">
        <v>389</v>
      </c>
      <c r="E2333" s="6">
        <v>3</v>
      </c>
      <c r="F2333" s="3">
        <v>1184.97</v>
      </c>
      <c r="G2333" s="3">
        <v>516</v>
      </c>
      <c r="H2333" s="8">
        <f t="shared" si="468"/>
        <v>172</v>
      </c>
      <c r="I2333" s="3">
        <v>668.97</v>
      </c>
      <c r="J2333" s="4">
        <v>0.56000000000000005</v>
      </c>
      <c r="K2333" s="2" t="str">
        <f t="shared" si="469"/>
        <v>Tuesday</v>
      </c>
      <c r="L2333" s="5">
        <f t="shared" si="470"/>
        <v>43700</v>
      </c>
      <c r="M2333" s="2" t="str">
        <f t="shared" si="471"/>
        <v>Friday</v>
      </c>
      <c r="N2333" s="2" t="str">
        <f t="shared" si="472"/>
        <v>Friday</v>
      </c>
      <c r="O2333" s="12">
        <f t="shared" si="473"/>
        <v>0.15000000000000002</v>
      </c>
      <c r="P2333" s="11" t="str">
        <f t="shared" si="474"/>
        <v>High Cost per Unit</v>
      </c>
      <c r="Q2333" s="12">
        <f t="shared" si="475"/>
        <v>0</v>
      </c>
      <c r="R2333" s="12">
        <f t="shared" si="476"/>
        <v>35.549100000000003</v>
      </c>
      <c r="S2333" s="12">
        <f t="shared" si="477"/>
        <v>0</v>
      </c>
      <c r="T2333" s="12">
        <f t="shared" si="478"/>
        <v>0</v>
      </c>
      <c r="U2333" s="12">
        <f t="shared" si="479"/>
        <v>0</v>
      </c>
      <c r="V2333" s="13" t="str">
        <f t="shared" ca="1" si="480"/>
        <v>Greater Than 8 Weeks Old</v>
      </c>
    </row>
    <row r="2334" spans="1:22" x14ac:dyDescent="0.45">
      <c r="A2334" s="2" t="s">
        <v>282</v>
      </c>
      <c r="B2334" s="5">
        <v>43697</v>
      </c>
      <c r="C2334" s="5" t="s">
        <v>369</v>
      </c>
      <c r="D2334" s="5" t="s">
        <v>389</v>
      </c>
      <c r="E2334" s="6">
        <v>1</v>
      </c>
      <c r="F2334" s="3">
        <v>99</v>
      </c>
      <c r="G2334" s="3">
        <v>32.4</v>
      </c>
      <c r="H2334" s="8">
        <f t="shared" si="468"/>
        <v>32.4</v>
      </c>
      <c r="I2334" s="3">
        <v>66.599999999999994</v>
      </c>
      <c r="J2334" s="4">
        <v>0.67</v>
      </c>
      <c r="K2334" s="2" t="str">
        <f t="shared" si="469"/>
        <v>Tuesday</v>
      </c>
      <c r="L2334" s="5">
        <f t="shared" si="470"/>
        <v>43700</v>
      </c>
      <c r="M2334" s="2" t="str">
        <f t="shared" si="471"/>
        <v>Friday</v>
      </c>
      <c r="N2334" s="2" t="str">
        <f t="shared" si="472"/>
        <v>Friday</v>
      </c>
      <c r="O2334" s="12">
        <f t="shared" si="473"/>
        <v>0.05</v>
      </c>
      <c r="P2334" s="11" t="str">
        <f t="shared" si="474"/>
        <v>High Cost per Unit</v>
      </c>
      <c r="Q2334" s="12">
        <f t="shared" si="475"/>
        <v>0</v>
      </c>
      <c r="R2334" s="12">
        <f t="shared" si="476"/>
        <v>0</v>
      </c>
      <c r="S2334" s="12">
        <f t="shared" si="477"/>
        <v>0</v>
      </c>
      <c r="T2334" s="12">
        <f t="shared" si="478"/>
        <v>0</v>
      </c>
      <c r="U2334" s="12">
        <f t="shared" si="479"/>
        <v>0</v>
      </c>
      <c r="V2334" s="13" t="str">
        <f t="shared" ca="1" si="480"/>
        <v>Greater Than 8 Weeks Old</v>
      </c>
    </row>
    <row r="2335" spans="1:22" x14ac:dyDescent="0.45">
      <c r="A2335" s="2" t="s">
        <v>103</v>
      </c>
      <c r="B2335" s="5">
        <v>43697</v>
      </c>
      <c r="C2335" s="5" t="s">
        <v>375</v>
      </c>
      <c r="D2335" s="5" t="s">
        <v>382</v>
      </c>
      <c r="E2335" s="6">
        <v>5</v>
      </c>
      <c r="F2335" s="3">
        <v>325</v>
      </c>
      <c r="G2335" s="3">
        <v>60</v>
      </c>
      <c r="H2335" s="8">
        <f t="shared" si="468"/>
        <v>12</v>
      </c>
      <c r="I2335" s="3">
        <v>265</v>
      </c>
      <c r="J2335" s="4">
        <v>0.82</v>
      </c>
      <c r="K2335" s="2" t="str">
        <f t="shared" si="469"/>
        <v>Tuesday</v>
      </c>
      <c r="L2335" s="5">
        <f t="shared" si="470"/>
        <v>43700</v>
      </c>
      <c r="M2335" s="2" t="str">
        <f t="shared" si="471"/>
        <v>Friday</v>
      </c>
      <c r="N2335" s="2" t="str">
        <f t="shared" si="472"/>
        <v>Friday</v>
      </c>
      <c r="O2335" s="12">
        <f t="shared" si="473"/>
        <v>0.25</v>
      </c>
      <c r="P2335" s="11" t="str">
        <f t="shared" si="474"/>
        <v>Low Cost per Unit</v>
      </c>
      <c r="Q2335" s="12">
        <f t="shared" si="475"/>
        <v>0</v>
      </c>
      <c r="R2335" s="12">
        <f t="shared" si="476"/>
        <v>9.75</v>
      </c>
      <c r="S2335" s="12">
        <f t="shared" si="477"/>
        <v>0</v>
      </c>
      <c r="T2335" s="12">
        <f t="shared" si="478"/>
        <v>0</v>
      </c>
      <c r="U2335" s="12">
        <f t="shared" si="479"/>
        <v>0</v>
      </c>
      <c r="V2335" s="13" t="str">
        <f t="shared" ca="1" si="480"/>
        <v>Greater Than 8 Weeks Old</v>
      </c>
    </row>
    <row r="2336" spans="1:22" x14ac:dyDescent="0.45">
      <c r="A2336" s="2" t="s">
        <v>139</v>
      </c>
      <c r="B2336" s="5">
        <v>43697</v>
      </c>
      <c r="C2336" s="5" t="s">
        <v>375</v>
      </c>
      <c r="D2336" s="5" t="s">
        <v>382</v>
      </c>
      <c r="E2336" s="6">
        <v>3</v>
      </c>
      <c r="F2336" s="3">
        <v>124.99</v>
      </c>
      <c r="G2336" s="3">
        <v>56.85</v>
      </c>
      <c r="H2336" s="8">
        <f t="shared" si="468"/>
        <v>18.95</v>
      </c>
      <c r="I2336" s="3">
        <v>68.14</v>
      </c>
      <c r="J2336" s="4">
        <v>0.55000000000000004</v>
      </c>
      <c r="K2336" s="2" t="str">
        <f t="shared" si="469"/>
        <v>Tuesday</v>
      </c>
      <c r="L2336" s="5">
        <f t="shared" si="470"/>
        <v>43700</v>
      </c>
      <c r="M2336" s="2" t="str">
        <f t="shared" si="471"/>
        <v>Friday</v>
      </c>
      <c r="N2336" s="2" t="str">
        <f t="shared" si="472"/>
        <v>Friday</v>
      </c>
      <c r="O2336" s="12">
        <f t="shared" si="473"/>
        <v>0.15000000000000002</v>
      </c>
      <c r="P2336" s="11" t="str">
        <f t="shared" si="474"/>
        <v>High Cost per Unit</v>
      </c>
      <c r="Q2336" s="12">
        <f t="shared" si="475"/>
        <v>0</v>
      </c>
      <c r="R2336" s="12">
        <f t="shared" si="476"/>
        <v>3.7496999999999998</v>
      </c>
      <c r="S2336" s="12">
        <f t="shared" si="477"/>
        <v>0</v>
      </c>
      <c r="T2336" s="12">
        <f t="shared" si="478"/>
        <v>0</v>
      </c>
      <c r="U2336" s="12">
        <f t="shared" si="479"/>
        <v>0</v>
      </c>
      <c r="V2336" s="13" t="str">
        <f t="shared" ca="1" si="480"/>
        <v>Greater Than 8 Weeks Old</v>
      </c>
    </row>
    <row r="2337" spans="1:22" x14ac:dyDescent="0.45">
      <c r="A2337" s="2" t="s">
        <v>33</v>
      </c>
      <c r="B2337" s="5">
        <v>43697</v>
      </c>
      <c r="C2337" s="5" t="s">
        <v>375</v>
      </c>
      <c r="D2337" s="5" t="s">
        <v>382</v>
      </c>
      <c r="E2337" s="6">
        <v>4</v>
      </c>
      <c r="F2337" s="3">
        <v>436</v>
      </c>
      <c r="G2337" s="3">
        <v>132.6</v>
      </c>
      <c r="H2337" s="8">
        <f t="shared" si="468"/>
        <v>33.15</v>
      </c>
      <c r="I2337" s="3">
        <v>303.39999999999998</v>
      </c>
      <c r="J2337" s="4">
        <v>0.7</v>
      </c>
      <c r="K2337" s="2" t="str">
        <f t="shared" si="469"/>
        <v>Tuesday</v>
      </c>
      <c r="L2337" s="5">
        <f t="shared" si="470"/>
        <v>43700</v>
      </c>
      <c r="M2337" s="2" t="str">
        <f t="shared" si="471"/>
        <v>Friday</v>
      </c>
      <c r="N2337" s="2" t="str">
        <f t="shared" si="472"/>
        <v>Friday</v>
      </c>
      <c r="O2337" s="12">
        <f t="shared" si="473"/>
        <v>0.2</v>
      </c>
      <c r="P2337" s="11" t="str">
        <f t="shared" si="474"/>
        <v>High Cost per Unit</v>
      </c>
      <c r="Q2337" s="12">
        <f t="shared" si="475"/>
        <v>0</v>
      </c>
      <c r="R2337" s="12">
        <f t="shared" si="476"/>
        <v>13.08</v>
      </c>
      <c r="S2337" s="12">
        <f t="shared" si="477"/>
        <v>0</v>
      </c>
      <c r="T2337" s="12">
        <f t="shared" si="478"/>
        <v>0</v>
      </c>
      <c r="U2337" s="12">
        <f t="shared" si="479"/>
        <v>0</v>
      </c>
      <c r="V2337" s="13" t="str">
        <f t="shared" ca="1" si="480"/>
        <v>Greater Than 8 Weeks Old</v>
      </c>
    </row>
    <row r="2338" spans="1:22" x14ac:dyDescent="0.45">
      <c r="A2338" s="2" t="s">
        <v>34</v>
      </c>
      <c r="B2338" s="5">
        <v>43697</v>
      </c>
      <c r="C2338" s="5" t="s">
        <v>375</v>
      </c>
      <c r="D2338" s="5" t="s">
        <v>392</v>
      </c>
      <c r="E2338" s="6">
        <v>1</v>
      </c>
      <c r="F2338" s="3">
        <v>39</v>
      </c>
      <c r="G2338" s="3">
        <v>10.85</v>
      </c>
      <c r="H2338" s="8">
        <f t="shared" si="468"/>
        <v>10.85</v>
      </c>
      <c r="I2338" s="3">
        <v>28.15</v>
      </c>
      <c r="J2338" s="4">
        <v>0.72</v>
      </c>
      <c r="K2338" s="2" t="str">
        <f t="shared" si="469"/>
        <v>Tuesday</v>
      </c>
      <c r="L2338" s="5">
        <f t="shared" si="470"/>
        <v>43700</v>
      </c>
      <c r="M2338" s="2" t="str">
        <f t="shared" si="471"/>
        <v>Friday</v>
      </c>
      <c r="N2338" s="2" t="str">
        <f t="shared" si="472"/>
        <v>Friday</v>
      </c>
      <c r="O2338" s="12">
        <f t="shared" si="473"/>
        <v>0.05</v>
      </c>
      <c r="P2338" s="11" t="str">
        <f t="shared" si="474"/>
        <v>Low Cost per Unit</v>
      </c>
      <c r="Q2338" s="12">
        <f t="shared" si="475"/>
        <v>0</v>
      </c>
      <c r="R2338" s="12">
        <f t="shared" si="476"/>
        <v>0</v>
      </c>
      <c r="S2338" s="12">
        <f t="shared" si="477"/>
        <v>0</v>
      </c>
      <c r="T2338" s="12">
        <f t="shared" si="478"/>
        <v>0</v>
      </c>
      <c r="U2338" s="12">
        <f t="shared" si="479"/>
        <v>0</v>
      </c>
      <c r="V2338" s="13" t="str">
        <f t="shared" ca="1" si="480"/>
        <v>Greater Than 8 Weeks Old</v>
      </c>
    </row>
    <row r="2339" spans="1:22" x14ac:dyDescent="0.45">
      <c r="A2339" s="2" t="s">
        <v>150</v>
      </c>
      <c r="B2339" s="5">
        <v>43697</v>
      </c>
      <c r="C2339" s="5" t="s">
        <v>375</v>
      </c>
      <c r="D2339" s="5" t="s">
        <v>392</v>
      </c>
      <c r="E2339" s="6">
        <v>7</v>
      </c>
      <c r="F2339" s="3">
        <v>27.93</v>
      </c>
      <c r="G2339" s="3">
        <v>9.8000000000000007</v>
      </c>
      <c r="H2339" s="8">
        <f t="shared" si="468"/>
        <v>1.4000000000000001</v>
      </c>
      <c r="I2339" s="3">
        <v>18.13</v>
      </c>
      <c r="J2339" s="4">
        <v>0.65</v>
      </c>
      <c r="K2339" s="2" t="str">
        <f t="shared" si="469"/>
        <v>Tuesday</v>
      </c>
      <c r="L2339" s="5">
        <f t="shared" si="470"/>
        <v>43700</v>
      </c>
      <c r="M2339" s="2" t="str">
        <f t="shared" si="471"/>
        <v>Friday</v>
      </c>
      <c r="N2339" s="2" t="str">
        <f t="shared" si="472"/>
        <v>Friday</v>
      </c>
      <c r="O2339" s="12">
        <f t="shared" si="473"/>
        <v>0.35000000000000003</v>
      </c>
      <c r="P2339" s="11" t="str">
        <f t="shared" si="474"/>
        <v>Low Cost per Unit</v>
      </c>
      <c r="Q2339" s="12">
        <f t="shared" si="475"/>
        <v>0</v>
      </c>
      <c r="R2339" s="12">
        <f t="shared" si="476"/>
        <v>0.83789999999999998</v>
      </c>
      <c r="S2339" s="12">
        <f t="shared" si="477"/>
        <v>0</v>
      </c>
      <c r="T2339" s="12">
        <f t="shared" si="478"/>
        <v>0</v>
      </c>
      <c r="U2339" s="12">
        <f t="shared" si="479"/>
        <v>0</v>
      </c>
      <c r="V2339" s="13" t="str">
        <f t="shared" ca="1" si="480"/>
        <v>Greater Than 8 Weeks Old</v>
      </c>
    </row>
    <row r="2340" spans="1:22" x14ac:dyDescent="0.45">
      <c r="A2340" s="2" t="s">
        <v>204</v>
      </c>
      <c r="B2340" s="5">
        <v>43697</v>
      </c>
      <c r="C2340" s="5" t="s">
        <v>375</v>
      </c>
      <c r="D2340" s="5" t="s">
        <v>392</v>
      </c>
      <c r="E2340" s="6">
        <v>1</v>
      </c>
      <c r="F2340" s="3">
        <v>26</v>
      </c>
      <c r="G2340" s="3">
        <v>6</v>
      </c>
      <c r="H2340" s="8">
        <f t="shared" si="468"/>
        <v>6</v>
      </c>
      <c r="I2340" s="3">
        <v>20</v>
      </c>
      <c r="J2340" s="4">
        <v>0.77</v>
      </c>
      <c r="K2340" s="2" t="str">
        <f t="shared" si="469"/>
        <v>Tuesday</v>
      </c>
      <c r="L2340" s="5">
        <f t="shared" si="470"/>
        <v>43700</v>
      </c>
      <c r="M2340" s="2" t="str">
        <f t="shared" si="471"/>
        <v>Friday</v>
      </c>
      <c r="N2340" s="2" t="str">
        <f t="shared" si="472"/>
        <v>Friday</v>
      </c>
      <c r="O2340" s="12">
        <f t="shared" si="473"/>
        <v>0.05</v>
      </c>
      <c r="P2340" s="11" t="str">
        <f t="shared" si="474"/>
        <v>Low Cost per Unit</v>
      </c>
      <c r="Q2340" s="12">
        <f t="shared" si="475"/>
        <v>0</v>
      </c>
      <c r="R2340" s="12">
        <f t="shared" si="476"/>
        <v>0</v>
      </c>
      <c r="S2340" s="12">
        <f t="shared" si="477"/>
        <v>0</v>
      </c>
      <c r="T2340" s="12">
        <f t="shared" si="478"/>
        <v>0</v>
      </c>
      <c r="U2340" s="12">
        <f t="shared" si="479"/>
        <v>0</v>
      </c>
      <c r="V2340" s="13" t="str">
        <f t="shared" ca="1" si="480"/>
        <v>Greater Than 8 Weeks Old</v>
      </c>
    </row>
    <row r="2341" spans="1:22" x14ac:dyDescent="0.45">
      <c r="A2341" s="2" t="s">
        <v>40</v>
      </c>
      <c r="B2341" s="5">
        <v>43697</v>
      </c>
      <c r="C2341" s="5" t="s">
        <v>375</v>
      </c>
      <c r="D2341" s="5" t="s">
        <v>382</v>
      </c>
      <c r="E2341" s="6">
        <v>1</v>
      </c>
      <c r="F2341" s="3">
        <v>19</v>
      </c>
      <c r="G2341" s="3">
        <v>7</v>
      </c>
      <c r="H2341" s="8">
        <f t="shared" si="468"/>
        <v>7</v>
      </c>
      <c r="I2341" s="3">
        <v>12</v>
      </c>
      <c r="J2341" s="4">
        <v>0.63</v>
      </c>
      <c r="K2341" s="2" t="str">
        <f t="shared" si="469"/>
        <v>Tuesday</v>
      </c>
      <c r="L2341" s="5">
        <f t="shared" si="470"/>
        <v>43700</v>
      </c>
      <c r="M2341" s="2" t="str">
        <f t="shared" si="471"/>
        <v>Friday</v>
      </c>
      <c r="N2341" s="2" t="str">
        <f t="shared" si="472"/>
        <v>Friday</v>
      </c>
      <c r="O2341" s="12">
        <f t="shared" si="473"/>
        <v>0.05</v>
      </c>
      <c r="P2341" s="11" t="str">
        <f t="shared" si="474"/>
        <v>Low Cost per Unit</v>
      </c>
      <c r="Q2341" s="12">
        <f t="shared" si="475"/>
        <v>0</v>
      </c>
      <c r="R2341" s="12">
        <f t="shared" si="476"/>
        <v>0</v>
      </c>
      <c r="S2341" s="12">
        <f t="shared" si="477"/>
        <v>0</v>
      </c>
      <c r="T2341" s="12">
        <f t="shared" si="478"/>
        <v>0</v>
      </c>
      <c r="U2341" s="12">
        <f t="shared" si="479"/>
        <v>0</v>
      </c>
      <c r="V2341" s="13" t="str">
        <f t="shared" ca="1" si="480"/>
        <v>Greater Than 8 Weeks Old</v>
      </c>
    </row>
    <row r="2342" spans="1:22" x14ac:dyDescent="0.45">
      <c r="A2342" s="2" t="s">
        <v>189</v>
      </c>
      <c r="B2342" s="5">
        <v>43697</v>
      </c>
      <c r="C2342" s="5" t="s">
        <v>375</v>
      </c>
      <c r="D2342" s="5" t="s">
        <v>382</v>
      </c>
      <c r="E2342" s="6">
        <v>3</v>
      </c>
      <c r="F2342" s="3">
        <v>27</v>
      </c>
      <c r="G2342" s="3">
        <v>8.85</v>
      </c>
      <c r="H2342" s="8">
        <f t="shared" si="468"/>
        <v>2.9499999999999997</v>
      </c>
      <c r="I2342" s="3">
        <v>18.149999999999999</v>
      </c>
      <c r="J2342" s="4">
        <v>0.67</v>
      </c>
      <c r="K2342" s="2" t="str">
        <f t="shared" si="469"/>
        <v>Tuesday</v>
      </c>
      <c r="L2342" s="5">
        <f t="shared" si="470"/>
        <v>43700</v>
      </c>
      <c r="M2342" s="2" t="str">
        <f t="shared" si="471"/>
        <v>Friday</v>
      </c>
      <c r="N2342" s="2" t="str">
        <f t="shared" si="472"/>
        <v>Friday</v>
      </c>
      <c r="O2342" s="12">
        <f t="shared" si="473"/>
        <v>0.15000000000000002</v>
      </c>
      <c r="P2342" s="11" t="str">
        <f t="shared" si="474"/>
        <v>Low Cost per Unit</v>
      </c>
      <c r="Q2342" s="12">
        <f t="shared" si="475"/>
        <v>0</v>
      </c>
      <c r="R2342" s="12">
        <f t="shared" si="476"/>
        <v>0.80999999999999994</v>
      </c>
      <c r="S2342" s="12">
        <f t="shared" si="477"/>
        <v>0</v>
      </c>
      <c r="T2342" s="12">
        <f t="shared" si="478"/>
        <v>0</v>
      </c>
      <c r="U2342" s="12">
        <f t="shared" si="479"/>
        <v>0</v>
      </c>
      <c r="V2342" s="13" t="str">
        <f t="shared" ca="1" si="480"/>
        <v>Greater Than 8 Weeks Old</v>
      </c>
    </row>
    <row r="2343" spans="1:22" x14ac:dyDescent="0.45">
      <c r="A2343" s="2" t="s">
        <v>41</v>
      </c>
      <c r="B2343" s="5">
        <v>43697</v>
      </c>
      <c r="C2343" s="5" t="s">
        <v>375</v>
      </c>
      <c r="D2343" s="5" t="s">
        <v>382</v>
      </c>
      <c r="E2343" s="6">
        <v>1</v>
      </c>
      <c r="F2343" s="3">
        <v>19</v>
      </c>
      <c r="G2343" s="3">
        <v>4.3499999999999996</v>
      </c>
      <c r="H2343" s="8">
        <f t="shared" si="468"/>
        <v>4.3499999999999996</v>
      </c>
      <c r="I2343" s="3">
        <v>14.65</v>
      </c>
      <c r="J2343" s="4">
        <v>0.77</v>
      </c>
      <c r="K2343" s="2" t="str">
        <f t="shared" si="469"/>
        <v>Tuesday</v>
      </c>
      <c r="L2343" s="5">
        <f t="shared" si="470"/>
        <v>43700</v>
      </c>
      <c r="M2343" s="2" t="str">
        <f t="shared" si="471"/>
        <v>Friday</v>
      </c>
      <c r="N2343" s="2" t="str">
        <f t="shared" si="472"/>
        <v>Friday</v>
      </c>
      <c r="O2343" s="12">
        <f t="shared" si="473"/>
        <v>0.05</v>
      </c>
      <c r="P2343" s="11" t="str">
        <f t="shared" si="474"/>
        <v>Low Cost per Unit</v>
      </c>
      <c r="Q2343" s="12">
        <f t="shared" si="475"/>
        <v>0</v>
      </c>
      <c r="R2343" s="12">
        <f t="shared" si="476"/>
        <v>0</v>
      </c>
      <c r="S2343" s="12">
        <f t="shared" si="477"/>
        <v>0</v>
      </c>
      <c r="T2343" s="12">
        <f t="shared" si="478"/>
        <v>0</v>
      </c>
      <c r="U2343" s="12">
        <f t="shared" si="479"/>
        <v>0</v>
      </c>
      <c r="V2343" s="13" t="str">
        <f t="shared" ca="1" si="480"/>
        <v>Greater Than 8 Weeks Old</v>
      </c>
    </row>
    <row r="2344" spans="1:22" x14ac:dyDescent="0.45">
      <c r="A2344" s="2" t="s">
        <v>220</v>
      </c>
      <c r="B2344" s="5">
        <v>43697</v>
      </c>
      <c r="C2344" s="5" t="s">
        <v>371</v>
      </c>
      <c r="D2344" s="5" t="s">
        <v>371</v>
      </c>
      <c r="E2344" s="6">
        <v>7</v>
      </c>
      <c r="F2344" s="3">
        <v>90.93</v>
      </c>
      <c r="G2344" s="3">
        <v>38.5</v>
      </c>
      <c r="H2344" s="8">
        <f t="shared" si="468"/>
        <v>5.5</v>
      </c>
      <c r="I2344" s="3">
        <v>52.43</v>
      </c>
      <c r="J2344" s="4">
        <v>0.57999999999999996</v>
      </c>
      <c r="K2344" s="2" t="str">
        <f t="shared" si="469"/>
        <v>Tuesday</v>
      </c>
      <c r="L2344" s="5">
        <f t="shared" si="470"/>
        <v>43700</v>
      </c>
      <c r="M2344" s="2" t="str">
        <f t="shared" si="471"/>
        <v>Friday</v>
      </c>
      <c r="N2344" s="2" t="str">
        <f t="shared" si="472"/>
        <v>Friday</v>
      </c>
      <c r="O2344" s="12">
        <f t="shared" si="473"/>
        <v>0.35000000000000003</v>
      </c>
      <c r="P2344" s="11" t="str">
        <f t="shared" si="474"/>
        <v>Low Cost per Unit</v>
      </c>
      <c r="Q2344" s="12">
        <f t="shared" si="475"/>
        <v>0</v>
      </c>
      <c r="R2344" s="12">
        <f t="shared" si="476"/>
        <v>2.7279</v>
      </c>
      <c r="S2344" s="12">
        <f t="shared" si="477"/>
        <v>0</v>
      </c>
      <c r="T2344" s="12">
        <f t="shared" si="478"/>
        <v>0</v>
      </c>
      <c r="U2344" s="12">
        <f t="shared" si="479"/>
        <v>0</v>
      </c>
      <c r="V2344" s="13" t="str">
        <f t="shared" ca="1" si="480"/>
        <v>Greater Than 8 Weeks Old</v>
      </c>
    </row>
    <row r="2345" spans="1:22" x14ac:dyDescent="0.45">
      <c r="A2345" s="2" t="s">
        <v>140</v>
      </c>
      <c r="B2345" s="5">
        <v>43697</v>
      </c>
      <c r="C2345" s="5" t="s">
        <v>375</v>
      </c>
      <c r="D2345" s="5" t="s">
        <v>382</v>
      </c>
      <c r="E2345" s="6">
        <v>2</v>
      </c>
      <c r="F2345" s="3">
        <v>70</v>
      </c>
      <c r="G2345" s="3">
        <v>16.2</v>
      </c>
      <c r="H2345" s="8">
        <f t="shared" si="468"/>
        <v>8.1</v>
      </c>
      <c r="I2345" s="3">
        <v>53.8</v>
      </c>
      <c r="J2345" s="4">
        <v>0.77</v>
      </c>
      <c r="K2345" s="2" t="str">
        <f t="shared" si="469"/>
        <v>Tuesday</v>
      </c>
      <c r="L2345" s="5">
        <f t="shared" si="470"/>
        <v>43700</v>
      </c>
      <c r="M2345" s="2" t="str">
        <f t="shared" si="471"/>
        <v>Friday</v>
      </c>
      <c r="N2345" s="2" t="str">
        <f t="shared" si="472"/>
        <v>Friday</v>
      </c>
      <c r="O2345" s="12">
        <f t="shared" si="473"/>
        <v>0.1</v>
      </c>
      <c r="P2345" s="11" t="str">
        <f t="shared" si="474"/>
        <v>Low Cost per Unit</v>
      </c>
      <c r="Q2345" s="12">
        <f t="shared" si="475"/>
        <v>0</v>
      </c>
      <c r="R2345" s="12">
        <f t="shared" si="476"/>
        <v>2.1</v>
      </c>
      <c r="S2345" s="12">
        <f t="shared" si="477"/>
        <v>0</v>
      </c>
      <c r="T2345" s="12">
        <f t="shared" si="478"/>
        <v>0</v>
      </c>
      <c r="U2345" s="12">
        <f t="shared" si="479"/>
        <v>0</v>
      </c>
      <c r="V2345" s="13" t="str">
        <f t="shared" ca="1" si="480"/>
        <v>Greater Than 8 Weeks Old</v>
      </c>
    </row>
    <row r="2346" spans="1:22" x14ac:dyDescent="0.45">
      <c r="A2346" s="2" t="s">
        <v>104</v>
      </c>
      <c r="B2346" s="5">
        <v>43697</v>
      </c>
      <c r="C2346" s="5" t="s">
        <v>383</v>
      </c>
      <c r="D2346" s="5" t="s">
        <v>384</v>
      </c>
      <c r="E2346" s="6">
        <v>1</v>
      </c>
      <c r="F2346" s="3">
        <v>18</v>
      </c>
      <c r="G2346" s="3">
        <v>5.5</v>
      </c>
      <c r="H2346" s="8">
        <f t="shared" si="468"/>
        <v>5.5</v>
      </c>
      <c r="I2346" s="3">
        <v>12.5</v>
      </c>
      <c r="J2346" s="4">
        <v>0.69</v>
      </c>
      <c r="K2346" s="2" t="str">
        <f t="shared" si="469"/>
        <v>Tuesday</v>
      </c>
      <c r="L2346" s="5">
        <f t="shared" si="470"/>
        <v>43700</v>
      </c>
      <c r="M2346" s="2" t="str">
        <f t="shared" si="471"/>
        <v>Friday</v>
      </c>
      <c r="N2346" s="2" t="str">
        <f t="shared" si="472"/>
        <v>Friday</v>
      </c>
      <c r="O2346" s="12">
        <f t="shared" si="473"/>
        <v>0.05</v>
      </c>
      <c r="P2346" s="11" t="str">
        <f t="shared" si="474"/>
        <v>Low Cost per Unit</v>
      </c>
      <c r="Q2346" s="12">
        <f t="shared" si="475"/>
        <v>0</v>
      </c>
      <c r="R2346" s="12">
        <f t="shared" si="476"/>
        <v>0</v>
      </c>
      <c r="S2346" s="12">
        <f t="shared" si="477"/>
        <v>0</v>
      </c>
      <c r="T2346" s="12">
        <f t="shared" si="478"/>
        <v>0</v>
      </c>
      <c r="U2346" s="12">
        <f t="shared" si="479"/>
        <v>0</v>
      </c>
      <c r="V2346" s="13" t="str">
        <f t="shared" ca="1" si="480"/>
        <v>Greater Than 8 Weeks Old</v>
      </c>
    </row>
    <row r="2347" spans="1:22" x14ac:dyDescent="0.45">
      <c r="A2347" s="2" t="s">
        <v>242</v>
      </c>
      <c r="B2347" s="5">
        <v>43697</v>
      </c>
      <c r="C2347" s="5" t="s">
        <v>369</v>
      </c>
      <c r="D2347" s="5" t="s">
        <v>393</v>
      </c>
      <c r="E2347" s="6">
        <v>1</v>
      </c>
      <c r="F2347" s="3">
        <v>68.989999999999995</v>
      </c>
      <c r="G2347" s="3">
        <v>30.64</v>
      </c>
      <c r="H2347" s="8">
        <f t="shared" si="468"/>
        <v>30.64</v>
      </c>
      <c r="I2347" s="3">
        <v>38.35</v>
      </c>
      <c r="J2347" s="4">
        <v>0.56000000000000005</v>
      </c>
      <c r="K2347" s="2" t="str">
        <f t="shared" si="469"/>
        <v>Tuesday</v>
      </c>
      <c r="L2347" s="5">
        <f t="shared" si="470"/>
        <v>43700</v>
      </c>
      <c r="M2347" s="2" t="str">
        <f t="shared" si="471"/>
        <v>Friday</v>
      </c>
      <c r="N2347" s="2" t="str">
        <f t="shared" si="472"/>
        <v>Friday</v>
      </c>
      <c r="O2347" s="12">
        <f t="shared" si="473"/>
        <v>0.05</v>
      </c>
      <c r="P2347" s="11" t="str">
        <f t="shared" si="474"/>
        <v>High Cost per Unit</v>
      </c>
      <c r="Q2347" s="12">
        <f t="shared" si="475"/>
        <v>0</v>
      </c>
      <c r="R2347" s="12">
        <f t="shared" si="476"/>
        <v>0</v>
      </c>
      <c r="S2347" s="12">
        <f t="shared" si="477"/>
        <v>0</v>
      </c>
      <c r="T2347" s="12">
        <f t="shared" si="478"/>
        <v>0</v>
      </c>
      <c r="U2347" s="12">
        <f t="shared" si="479"/>
        <v>0</v>
      </c>
      <c r="V2347" s="13" t="str">
        <f t="shared" ca="1" si="480"/>
        <v>Greater Than 8 Weeks Old</v>
      </c>
    </row>
    <row r="2348" spans="1:22" x14ac:dyDescent="0.45">
      <c r="A2348" s="2" t="s">
        <v>221</v>
      </c>
      <c r="B2348" s="5">
        <v>43697</v>
      </c>
      <c r="C2348" s="5" t="s">
        <v>369</v>
      </c>
      <c r="D2348" s="5" t="s">
        <v>372</v>
      </c>
      <c r="E2348" s="6">
        <v>10</v>
      </c>
      <c r="F2348" s="3">
        <v>489.9</v>
      </c>
      <c r="G2348" s="3">
        <v>306.39999999999998</v>
      </c>
      <c r="H2348" s="8">
        <f t="shared" si="468"/>
        <v>30.639999999999997</v>
      </c>
      <c r="I2348" s="3">
        <v>183.5</v>
      </c>
      <c r="J2348" s="4">
        <v>0.37</v>
      </c>
      <c r="K2348" s="2" t="str">
        <f t="shared" si="469"/>
        <v>Tuesday</v>
      </c>
      <c r="L2348" s="5">
        <f t="shared" si="470"/>
        <v>43700</v>
      </c>
      <c r="M2348" s="2" t="str">
        <f t="shared" si="471"/>
        <v>Friday</v>
      </c>
      <c r="N2348" s="2" t="str">
        <f t="shared" si="472"/>
        <v>Friday</v>
      </c>
      <c r="O2348" s="12">
        <f t="shared" si="473"/>
        <v>0.5</v>
      </c>
      <c r="P2348" s="11" t="str">
        <f t="shared" si="474"/>
        <v>High Cost per Unit</v>
      </c>
      <c r="Q2348" s="12">
        <f t="shared" si="475"/>
        <v>0</v>
      </c>
      <c r="R2348" s="12">
        <f t="shared" si="476"/>
        <v>14.696999999999999</v>
      </c>
      <c r="S2348" s="12">
        <f t="shared" si="477"/>
        <v>0</v>
      </c>
      <c r="T2348" s="12">
        <f t="shared" si="478"/>
        <v>0</v>
      </c>
      <c r="U2348" s="12">
        <f t="shared" si="479"/>
        <v>0</v>
      </c>
      <c r="V2348" s="13" t="str">
        <f t="shared" ca="1" si="480"/>
        <v>Greater Than 8 Weeks Old</v>
      </c>
    </row>
    <row r="2349" spans="1:22" x14ac:dyDescent="0.45">
      <c r="A2349" s="2" t="s">
        <v>184</v>
      </c>
      <c r="B2349" s="5">
        <v>43697</v>
      </c>
      <c r="C2349" s="5" t="s">
        <v>371</v>
      </c>
      <c r="D2349" s="5" t="s">
        <v>371</v>
      </c>
      <c r="E2349" s="6">
        <v>17</v>
      </c>
      <c r="F2349" s="3">
        <v>474.84</v>
      </c>
      <c r="G2349" s="3">
        <v>374</v>
      </c>
      <c r="H2349" s="8">
        <f t="shared" si="468"/>
        <v>22</v>
      </c>
      <c r="I2349" s="3">
        <v>100.84</v>
      </c>
      <c r="J2349" s="4">
        <v>0.21</v>
      </c>
      <c r="K2349" s="2" t="str">
        <f t="shared" si="469"/>
        <v>Tuesday</v>
      </c>
      <c r="L2349" s="5">
        <f t="shared" si="470"/>
        <v>43700</v>
      </c>
      <c r="M2349" s="2" t="str">
        <f t="shared" si="471"/>
        <v>Friday</v>
      </c>
      <c r="N2349" s="2" t="str">
        <f t="shared" si="472"/>
        <v>Friday</v>
      </c>
      <c r="O2349" s="12">
        <f t="shared" si="473"/>
        <v>0.85000000000000009</v>
      </c>
      <c r="P2349" s="11" t="str">
        <f t="shared" si="474"/>
        <v>High Cost per Unit</v>
      </c>
      <c r="Q2349" s="12">
        <f t="shared" si="475"/>
        <v>0</v>
      </c>
      <c r="R2349" s="12">
        <f t="shared" si="476"/>
        <v>14.245199999999999</v>
      </c>
      <c r="S2349" s="12">
        <f t="shared" si="477"/>
        <v>0</v>
      </c>
      <c r="T2349" s="12">
        <f t="shared" si="478"/>
        <v>0</v>
      </c>
      <c r="U2349" s="12">
        <f t="shared" si="479"/>
        <v>0</v>
      </c>
      <c r="V2349" s="13" t="str">
        <f t="shared" ca="1" si="480"/>
        <v>Greater Than 8 Weeks Old</v>
      </c>
    </row>
    <row r="2350" spans="1:22" x14ac:dyDescent="0.45">
      <c r="A2350" s="2" t="s">
        <v>274</v>
      </c>
      <c r="B2350" s="5">
        <v>43697</v>
      </c>
      <c r="C2350" s="5" t="s">
        <v>369</v>
      </c>
      <c r="D2350" s="5" t="s">
        <v>393</v>
      </c>
      <c r="E2350" s="6">
        <v>1</v>
      </c>
      <c r="F2350" s="3">
        <v>29.99</v>
      </c>
      <c r="G2350" s="3">
        <v>18</v>
      </c>
      <c r="H2350" s="8">
        <f t="shared" si="468"/>
        <v>18</v>
      </c>
      <c r="I2350" s="3">
        <v>11.99</v>
      </c>
      <c r="J2350" s="4">
        <v>0.4</v>
      </c>
      <c r="K2350" s="2" t="str">
        <f t="shared" si="469"/>
        <v>Tuesday</v>
      </c>
      <c r="L2350" s="5">
        <f t="shared" si="470"/>
        <v>43700</v>
      </c>
      <c r="M2350" s="2" t="str">
        <f t="shared" si="471"/>
        <v>Friday</v>
      </c>
      <c r="N2350" s="2" t="str">
        <f t="shared" si="472"/>
        <v>Friday</v>
      </c>
      <c r="O2350" s="12">
        <f t="shared" si="473"/>
        <v>0.05</v>
      </c>
      <c r="P2350" s="11" t="str">
        <f t="shared" si="474"/>
        <v>High Cost per Unit</v>
      </c>
      <c r="Q2350" s="12">
        <f t="shared" si="475"/>
        <v>0</v>
      </c>
      <c r="R2350" s="12">
        <f t="shared" si="476"/>
        <v>0</v>
      </c>
      <c r="S2350" s="12">
        <f t="shared" si="477"/>
        <v>0</v>
      </c>
      <c r="T2350" s="12">
        <f t="shared" si="478"/>
        <v>0</v>
      </c>
      <c r="U2350" s="12">
        <f t="shared" si="479"/>
        <v>0</v>
      </c>
      <c r="V2350" s="13" t="str">
        <f t="shared" ca="1" si="480"/>
        <v>Greater Than 8 Weeks Old</v>
      </c>
    </row>
    <row r="2351" spans="1:22" x14ac:dyDescent="0.45">
      <c r="A2351" s="2" t="s">
        <v>287</v>
      </c>
      <c r="B2351" s="5">
        <v>43697</v>
      </c>
      <c r="C2351" s="5" t="s">
        <v>371</v>
      </c>
      <c r="D2351" s="5" t="s">
        <v>371</v>
      </c>
      <c r="E2351" s="6">
        <v>19</v>
      </c>
      <c r="F2351" s="3">
        <v>1461.83</v>
      </c>
      <c r="G2351" s="3">
        <v>912</v>
      </c>
      <c r="H2351" s="8">
        <f t="shared" si="468"/>
        <v>48</v>
      </c>
      <c r="I2351" s="3">
        <v>549.83000000000004</v>
      </c>
      <c r="J2351" s="4">
        <v>0.38</v>
      </c>
      <c r="K2351" s="2" t="str">
        <f t="shared" si="469"/>
        <v>Tuesday</v>
      </c>
      <c r="L2351" s="5">
        <f t="shared" si="470"/>
        <v>43700</v>
      </c>
      <c r="M2351" s="2" t="str">
        <f t="shared" si="471"/>
        <v>Friday</v>
      </c>
      <c r="N2351" s="2" t="str">
        <f t="shared" si="472"/>
        <v>Friday</v>
      </c>
      <c r="O2351" s="12">
        <f t="shared" si="473"/>
        <v>0.95000000000000007</v>
      </c>
      <c r="P2351" s="11" t="str">
        <f t="shared" si="474"/>
        <v>High Cost per Unit</v>
      </c>
      <c r="Q2351" s="12">
        <f t="shared" si="475"/>
        <v>0</v>
      </c>
      <c r="R2351" s="12">
        <f t="shared" si="476"/>
        <v>43.854899999999994</v>
      </c>
      <c r="S2351" s="12">
        <f t="shared" si="477"/>
        <v>0</v>
      </c>
      <c r="T2351" s="12">
        <f t="shared" si="478"/>
        <v>0</v>
      </c>
      <c r="U2351" s="12">
        <f t="shared" si="479"/>
        <v>0</v>
      </c>
      <c r="V2351" s="13" t="str">
        <f t="shared" ca="1" si="480"/>
        <v>Greater Than 8 Weeks Old</v>
      </c>
    </row>
    <row r="2352" spans="1:22" x14ac:dyDescent="0.45">
      <c r="A2352" s="2" t="s">
        <v>244</v>
      </c>
      <c r="B2352" s="5">
        <v>43697</v>
      </c>
      <c r="C2352" s="5" t="s">
        <v>369</v>
      </c>
      <c r="D2352" s="5" t="s">
        <v>372</v>
      </c>
      <c r="E2352" s="6">
        <v>4</v>
      </c>
      <c r="F2352" s="3">
        <v>91.96</v>
      </c>
      <c r="G2352" s="3">
        <v>43.2</v>
      </c>
      <c r="H2352" s="8">
        <f t="shared" si="468"/>
        <v>10.8</v>
      </c>
      <c r="I2352" s="3">
        <v>48.76</v>
      </c>
      <c r="J2352" s="4">
        <v>0.53</v>
      </c>
      <c r="K2352" s="2" t="str">
        <f t="shared" si="469"/>
        <v>Tuesday</v>
      </c>
      <c r="L2352" s="5">
        <f t="shared" si="470"/>
        <v>43700</v>
      </c>
      <c r="M2352" s="2" t="str">
        <f t="shared" si="471"/>
        <v>Friday</v>
      </c>
      <c r="N2352" s="2" t="str">
        <f t="shared" si="472"/>
        <v>Friday</v>
      </c>
      <c r="O2352" s="12">
        <f t="shared" si="473"/>
        <v>0.2</v>
      </c>
      <c r="P2352" s="11" t="str">
        <f t="shared" si="474"/>
        <v>Low Cost per Unit</v>
      </c>
      <c r="Q2352" s="12">
        <f t="shared" si="475"/>
        <v>0</v>
      </c>
      <c r="R2352" s="12">
        <f t="shared" si="476"/>
        <v>2.7587999999999999</v>
      </c>
      <c r="S2352" s="12">
        <f t="shared" si="477"/>
        <v>0</v>
      </c>
      <c r="T2352" s="12">
        <f t="shared" si="478"/>
        <v>0</v>
      </c>
      <c r="U2352" s="12">
        <f t="shared" si="479"/>
        <v>0</v>
      </c>
      <c r="V2352" s="13" t="str">
        <f t="shared" ca="1" si="480"/>
        <v>Greater Than 8 Weeks Old</v>
      </c>
    </row>
    <row r="2353" spans="1:22" x14ac:dyDescent="0.45">
      <c r="A2353" s="2" t="s">
        <v>302</v>
      </c>
      <c r="B2353" s="5">
        <v>43697</v>
      </c>
      <c r="C2353" s="5" t="s">
        <v>369</v>
      </c>
      <c r="D2353" s="5" t="s">
        <v>372</v>
      </c>
      <c r="E2353" s="6">
        <v>4</v>
      </c>
      <c r="F2353" s="3">
        <v>75.959999999999994</v>
      </c>
      <c r="G2353" s="3">
        <v>42</v>
      </c>
      <c r="H2353" s="8">
        <f t="shared" si="468"/>
        <v>10.5</v>
      </c>
      <c r="I2353" s="3">
        <v>33.96</v>
      </c>
      <c r="J2353" s="4">
        <v>0.45</v>
      </c>
      <c r="K2353" s="2" t="str">
        <f t="shared" si="469"/>
        <v>Tuesday</v>
      </c>
      <c r="L2353" s="5">
        <f t="shared" si="470"/>
        <v>43700</v>
      </c>
      <c r="M2353" s="2" t="str">
        <f t="shared" si="471"/>
        <v>Friday</v>
      </c>
      <c r="N2353" s="2" t="str">
        <f t="shared" si="472"/>
        <v>Friday</v>
      </c>
      <c r="O2353" s="12">
        <f t="shared" si="473"/>
        <v>0.2</v>
      </c>
      <c r="P2353" s="11" t="str">
        <f t="shared" si="474"/>
        <v>Low Cost per Unit</v>
      </c>
      <c r="Q2353" s="12">
        <f t="shared" si="475"/>
        <v>0</v>
      </c>
      <c r="R2353" s="12">
        <f t="shared" si="476"/>
        <v>2.2787999999999999</v>
      </c>
      <c r="S2353" s="12">
        <f t="shared" si="477"/>
        <v>0</v>
      </c>
      <c r="T2353" s="12">
        <f t="shared" si="478"/>
        <v>0</v>
      </c>
      <c r="U2353" s="12">
        <f t="shared" si="479"/>
        <v>0</v>
      </c>
      <c r="V2353" s="13" t="str">
        <f t="shared" ca="1" si="480"/>
        <v>Greater Than 8 Weeks Old</v>
      </c>
    </row>
    <row r="2354" spans="1:22" x14ac:dyDescent="0.45">
      <c r="A2354" s="2" t="s">
        <v>288</v>
      </c>
      <c r="B2354" s="5">
        <v>43697</v>
      </c>
      <c r="C2354" s="5" t="s">
        <v>367</v>
      </c>
      <c r="D2354" s="5" t="s">
        <v>368</v>
      </c>
      <c r="E2354" s="6">
        <v>8</v>
      </c>
      <c r="F2354" s="3">
        <v>359.92</v>
      </c>
      <c r="G2354" s="3">
        <v>144</v>
      </c>
      <c r="H2354" s="8">
        <f t="shared" si="468"/>
        <v>18</v>
      </c>
      <c r="I2354" s="3">
        <v>215.92</v>
      </c>
      <c r="J2354" s="4">
        <v>0.6</v>
      </c>
      <c r="K2354" s="2" t="str">
        <f t="shared" si="469"/>
        <v>Tuesday</v>
      </c>
      <c r="L2354" s="5">
        <f t="shared" si="470"/>
        <v>43700</v>
      </c>
      <c r="M2354" s="2" t="str">
        <f t="shared" si="471"/>
        <v>Friday</v>
      </c>
      <c r="N2354" s="2" t="str">
        <f t="shared" si="472"/>
        <v>Friday</v>
      </c>
      <c r="O2354" s="12">
        <f t="shared" si="473"/>
        <v>0.4</v>
      </c>
      <c r="P2354" s="11" t="str">
        <f t="shared" si="474"/>
        <v>High Cost per Unit</v>
      </c>
      <c r="Q2354" s="12">
        <f t="shared" si="475"/>
        <v>35.992000000000004</v>
      </c>
      <c r="R2354" s="12">
        <f t="shared" si="476"/>
        <v>10.797599999999999</v>
      </c>
      <c r="S2354" s="12">
        <f t="shared" si="477"/>
        <v>0</v>
      </c>
      <c r="T2354" s="12">
        <f t="shared" si="478"/>
        <v>0</v>
      </c>
      <c r="U2354" s="12">
        <f t="shared" si="479"/>
        <v>0</v>
      </c>
      <c r="V2354" s="13" t="str">
        <f t="shared" ca="1" si="480"/>
        <v>Greater Than 8 Weeks Old</v>
      </c>
    </row>
    <row r="2355" spans="1:22" x14ac:dyDescent="0.45">
      <c r="A2355" s="2" t="s">
        <v>245</v>
      </c>
      <c r="B2355" s="5">
        <v>43697</v>
      </c>
      <c r="C2355" s="5" t="s">
        <v>369</v>
      </c>
      <c r="D2355" s="5" t="s">
        <v>372</v>
      </c>
      <c r="E2355" s="6">
        <v>4</v>
      </c>
      <c r="F2355" s="3">
        <v>159.96</v>
      </c>
      <c r="G2355" s="3">
        <v>64.8</v>
      </c>
      <c r="H2355" s="8">
        <f t="shared" si="468"/>
        <v>16.2</v>
      </c>
      <c r="I2355" s="3">
        <v>95.16</v>
      </c>
      <c r="J2355" s="4">
        <v>0.59</v>
      </c>
      <c r="K2355" s="2" t="str">
        <f t="shared" si="469"/>
        <v>Tuesday</v>
      </c>
      <c r="L2355" s="5">
        <f t="shared" si="470"/>
        <v>43700</v>
      </c>
      <c r="M2355" s="2" t="str">
        <f t="shared" si="471"/>
        <v>Friday</v>
      </c>
      <c r="N2355" s="2" t="str">
        <f t="shared" si="472"/>
        <v>Friday</v>
      </c>
      <c r="O2355" s="12">
        <f t="shared" si="473"/>
        <v>0.2</v>
      </c>
      <c r="P2355" s="11" t="str">
        <f t="shared" si="474"/>
        <v>Low Cost per Unit</v>
      </c>
      <c r="Q2355" s="12">
        <f t="shared" si="475"/>
        <v>0</v>
      </c>
      <c r="R2355" s="12">
        <f t="shared" si="476"/>
        <v>4.7988</v>
      </c>
      <c r="S2355" s="12">
        <f t="shared" si="477"/>
        <v>0</v>
      </c>
      <c r="T2355" s="12">
        <f t="shared" si="478"/>
        <v>0</v>
      </c>
      <c r="U2355" s="12">
        <f t="shared" si="479"/>
        <v>0</v>
      </c>
      <c r="V2355" s="13" t="str">
        <f t="shared" ca="1" si="480"/>
        <v>Greater Than 8 Weeks Old</v>
      </c>
    </row>
    <row r="2356" spans="1:22" x14ac:dyDescent="0.45">
      <c r="A2356" s="2" t="s">
        <v>223</v>
      </c>
      <c r="B2356" s="5">
        <v>43697</v>
      </c>
      <c r="C2356" s="5" t="s">
        <v>367</v>
      </c>
      <c r="D2356" s="5" t="s">
        <v>368</v>
      </c>
      <c r="E2356" s="6">
        <v>9</v>
      </c>
      <c r="F2356" s="3">
        <v>395.91</v>
      </c>
      <c r="G2356" s="3">
        <v>162</v>
      </c>
      <c r="H2356" s="8">
        <f t="shared" si="468"/>
        <v>18</v>
      </c>
      <c r="I2356" s="3">
        <v>233.91</v>
      </c>
      <c r="J2356" s="4">
        <v>0.59</v>
      </c>
      <c r="K2356" s="2" t="str">
        <f t="shared" si="469"/>
        <v>Tuesday</v>
      </c>
      <c r="L2356" s="5">
        <f t="shared" si="470"/>
        <v>43700</v>
      </c>
      <c r="M2356" s="2" t="str">
        <f t="shared" si="471"/>
        <v>Friday</v>
      </c>
      <c r="N2356" s="2" t="str">
        <f t="shared" si="472"/>
        <v>Friday</v>
      </c>
      <c r="O2356" s="12">
        <f t="shared" si="473"/>
        <v>0.45</v>
      </c>
      <c r="P2356" s="11" t="str">
        <f t="shared" si="474"/>
        <v>High Cost per Unit</v>
      </c>
      <c r="Q2356" s="12">
        <f t="shared" si="475"/>
        <v>39.591000000000008</v>
      </c>
      <c r="R2356" s="12">
        <f t="shared" si="476"/>
        <v>11.8773</v>
      </c>
      <c r="S2356" s="12">
        <f t="shared" si="477"/>
        <v>0</v>
      </c>
      <c r="T2356" s="12">
        <f t="shared" si="478"/>
        <v>0</v>
      </c>
      <c r="U2356" s="12">
        <f t="shared" si="479"/>
        <v>0</v>
      </c>
      <c r="V2356" s="13" t="str">
        <f t="shared" ca="1" si="480"/>
        <v>Greater Than 8 Weeks Old</v>
      </c>
    </row>
    <row r="2357" spans="1:22" x14ac:dyDescent="0.45">
      <c r="A2357" s="2" t="s">
        <v>107</v>
      </c>
      <c r="B2357" s="5">
        <v>43697</v>
      </c>
      <c r="C2357" s="5" t="s">
        <v>375</v>
      </c>
      <c r="D2357" s="5" t="s">
        <v>377</v>
      </c>
      <c r="E2357" s="6">
        <v>5</v>
      </c>
      <c r="F2357" s="3">
        <v>100</v>
      </c>
      <c r="G2357" s="3">
        <v>20</v>
      </c>
      <c r="H2357" s="8">
        <f t="shared" si="468"/>
        <v>4</v>
      </c>
      <c r="I2357" s="3">
        <v>80</v>
      </c>
      <c r="J2357" s="4">
        <v>0.8</v>
      </c>
      <c r="K2357" s="2" t="str">
        <f t="shared" si="469"/>
        <v>Tuesday</v>
      </c>
      <c r="L2357" s="5">
        <f t="shared" si="470"/>
        <v>43700</v>
      </c>
      <c r="M2357" s="2" t="str">
        <f t="shared" si="471"/>
        <v>Friday</v>
      </c>
      <c r="N2357" s="2" t="str">
        <f t="shared" si="472"/>
        <v>Friday</v>
      </c>
      <c r="O2357" s="12">
        <f t="shared" si="473"/>
        <v>0.25</v>
      </c>
      <c r="P2357" s="11" t="str">
        <f t="shared" si="474"/>
        <v>Low Cost per Unit</v>
      </c>
      <c r="Q2357" s="12">
        <f t="shared" si="475"/>
        <v>0</v>
      </c>
      <c r="R2357" s="12">
        <f t="shared" si="476"/>
        <v>3</v>
      </c>
      <c r="S2357" s="12">
        <f t="shared" si="477"/>
        <v>0</v>
      </c>
      <c r="T2357" s="12">
        <f t="shared" si="478"/>
        <v>0</v>
      </c>
      <c r="U2357" s="12">
        <f t="shared" si="479"/>
        <v>0</v>
      </c>
      <c r="V2357" s="13" t="str">
        <f t="shared" ca="1" si="480"/>
        <v>Greater Than 8 Weeks Old</v>
      </c>
    </row>
    <row r="2358" spans="1:22" x14ac:dyDescent="0.45">
      <c r="A2358" s="2" t="s">
        <v>48</v>
      </c>
      <c r="B2358" s="5">
        <v>43697</v>
      </c>
      <c r="C2358" s="5" t="s">
        <v>378</v>
      </c>
      <c r="D2358" s="5" t="s">
        <v>379</v>
      </c>
      <c r="E2358" s="6">
        <v>13</v>
      </c>
      <c r="F2358" s="3">
        <v>519.87</v>
      </c>
      <c r="G2358" s="3">
        <v>172.12</v>
      </c>
      <c r="H2358" s="8">
        <f t="shared" si="468"/>
        <v>13.24</v>
      </c>
      <c r="I2358" s="3">
        <v>347.75</v>
      </c>
      <c r="J2358" s="4">
        <v>0.67</v>
      </c>
      <c r="K2358" s="2" t="str">
        <f t="shared" si="469"/>
        <v>Tuesday</v>
      </c>
      <c r="L2358" s="5">
        <f t="shared" si="470"/>
        <v>43700</v>
      </c>
      <c r="M2358" s="2" t="str">
        <f t="shared" si="471"/>
        <v>Friday</v>
      </c>
      <c r="N2358" s="2" t="str">
        <f t="shared" si="472"/>
        <v>Friday</v>
      </c>
      <c r="O2358" s="12">
        <f t="shared" si="473"/>
        <v>0.65</v>
      </c>
      <c r="P2358" s="11" t="str">
        <f t="shared" si="474"/>
        <v>Low Cost per Unit</v>
      </c>
      <c r="Q2358" s="12">
        <f t="shared" si="475"/>
        <v>0</v>
      </c>
      <c r="R2358" s="12">
        <f t="shared" si="476"/>
        <v>15.5961</v>
      </c>
      <c r="S2358" s="12">
        <f t="shared" si="477"/>
        <v>0</v>
      </c>
      <c r="T2358" s="12">
        <f t="shared" si="478"/>
        <v>0</v>
      </c>
      <c r="U2358" s="12">
        <f t="shared" si="479"/>
        <v>0</v>
      </c>
      <c r="V2358" s="13" t="str">
        <f t="shared" ca="1" si="480"/>
        <v>Greater Than 8 Weeks Old</v>
      </c>
    </row>
    <row r="2359" spans="1:22" x14ac:dyDescent="0.45">
      <c r="A2359" s="2" t="s">
        <v>304</v>
      </c>
      <c r="B2359" s="5">
        <v>43697</v>
      </c>
      <c r="C2359" s="5" t="s">
        <v>369</v>
      </c>
      <c r="D2359" s="5" t="s">
        <v>394</v>
      </c>
      <c r="E2359" s="6">
        <v>10</v>
      </c>
      <c r="F2359" s="3">
        <v>339.9</v>
      </c>
      <c r="G2359" s="3">
        <v>150</v>
      </c>
      <c r="H2359" s="8">
        <f t="shared" si="468"/>
        <v>15</v>
      </c>
      <c r="I2359" s="3">
        <v>189.9</v>
      </c>
      <c r="J2359" s="4">
        <v>0.56000000000000005</v>
      </c>
      <c r="K2359" s="2" t="str">
        <f t="shared" si="469"/>
        <v>Tuesday</v>
      </c>
      <c r="L2359" s="5">
        <f t="shared" si="470"/>
        <v>43700</v>
      </c>
      <c r="M2359" s="2" t="str">
        <f t="shared" si="471"/>
        <v>Friday</v>
      </c>
      <c r="N2359" s="2" t="str">
        <f t="shared" si="472"/>
        <v>Friday</v>
      </c>
      <c r="O2359" s="12">
        <f t="shared" si="473"/>
        <v>0.5</v>
      </c>
      <c r="P2359" s="11" t="str">
        <f t="shared" si="474"/>
        <v>Low Cost per Unit</v>
      </c>
      <c r="Q2359" s="12">
        <f t="shared" si="475"/>
        <v>0</v>
      </c>
      <c r="R2359" s="12">
        <f t="shared" si="476"/>
        <v>10.196999999999999</v>
      </c>
      <c r="S2359" s="12">
        <f t="shared" si="477"/>
        <v>0</v>
      </c>
      <c r="T2359" s="12">
        <f t="shared" si="478"/>
        <v>0</v>
      </c>
      <c r="U2359" s="12">
        <f t="shared" si="479"/>
        <v>0</v>
      </c>
      <c r="V2359" s="13" t="str">
        <f t="shared" ca="1" si="480"/>
        <v>Greater Than 8 Weeks Old</v>
      </c>
    </row>
    <row r="2360" spans="1:22" x14ac:dyDescent="0.45">
      <c r="A2360" s="2" t="s">
        <v>110</v>
      </c>
      <c r="B2360" s="5">
        <v>43697</v>
      </c>
      <c r="C2360" s="5" t="s">
        <v>380</v>
      </c>
      <c r="D2360" s="5" t="s">
        <v>381</v>
      </c>
      <c r="E2360" s="6">
        <v>1</v>
      </c>
      <c r="F2360" s="3">
        <v>25</v>
      </c>
      <c r="G2360" s="3">
        <v>9.2799999999999994</v>
      </c>
      <c r="H2360" s="8">
        <f t="shared" si="468"/>
        <v>9.2799999999999994</v>
      </c>
      <c r="I2360" s="3">
        <v>15.72</v>
      </c>
      <c r="J2360" s="4">
        <v>0.63</v>
      </c>
      <c r="K2360" s="2" t="str">
        <f t="shared" si="469"/>
        <v>Tuesday</v>
      </c>
      <c r="L2360" s="5">
        <f t="shared" si="470"/>
        <v>43700</v>
      </c>
      <c r="M2360" s="2" t="str">
        <f t="shared" si="471"/>
        <v>Friday</v>
      </c>
      <c r="N2360" s="2" t="str">
        <f t="shared" si="472"/>
        <v>Friday</v>
      </c>
      <c r="O2360" s="12">
        <f t="shared" si="473"/>
        <v>0.05</v>
      </c>
      <c r="P2360" s="11" t="str">
        <f t="shared" si="474"/>
        <v>Low Cost per Unit</v>
      </c>
      <c r="Q2360" s="12">
        <f t="shared" si="475"/>
        <v>0</v>
      </c>
      <c r="R2360" s="12">
        <f t="shared" si="476"/>
        <v>0</v>
      </c>
      <c r="S2360" s="12">
        <f t="shared" si="477"/>
        <v>0</v>
      </c>
      <c r="T2360" s="12">
        <f t="shared" si="478"/>
        <v>0</v>
      </c>
      <c r="U2360" s="12">
        <f t="shared" si="479"/>
        <v>0</v>
      </c>
      <c r="V2360" s="13" t="str">
        <f t="shared" ca="1" si="480"/>
        <v>Greater Than 8 Weeks Old</v>
      </c>
    </row>
    <row r="2361" spans="1:22" x14ac:dyDescent="0.45">
      <c r="A2361" s="2" t="s">
        <v>305</v>
      </c>
      <c r="B2361" s="5">
        <v>43697</v>
      </c>
      <c r="C2361" s="5" t="s">
        <v>371</v>
      </c>
      <c r="D2361" s="5" t="s">
        <v>371</v>
      </c>
      <c r="E2361" s="6">
        <v>1</v>
      </c>
      <c r="F2361" s="3">
        <v>33.99</v>
      </c>
      <c r="G2361" s="3">
        <v>13.5</v>
      </c>
      <c r="H2361" s="8">
        <f t="shared" si="468"/>
        <v>13.5</v>
      </c>
      <c r="I2361" s="3">
        <v>20.49</v>
      </c>
      <c r="J2361" s="4">
        <v>0.6</v>
      </c>
      <c r="K2361" s="2" t="str">
        <f t="shared" si="469"/>
        <v>Tuesday</v>
      </c>
      <c r="L2361" s="5">
        <f t="shared" si="470"/>
        <v>43700</v>
      </c>
      <c r="M2361" s="2" t="str">
        <f t="shared" si="471"/>
        <v>Friday</v>
      </c>
      <c r="N2361" s="2" t="str">
        <f t="shared" si="472"/>
        <v>Friday</v>
      </c>
      <c r="O2361" s="12">
        <f t="shared" si="473"/>
        <v>0.05</v>
      </c>
      <c r="P2361" s="11" t="str">
        <f t="shared" si="474"/>
        <v>Low Cost per Unit</v>
      </c>
      <c r="Q2361" s="12">
        <f t="shared" si="475"/>
        <v>0</v>
      </c>
      <c r="R2361" s="12">
        <f t="shared" si="476"/>
        <v>0</v>
      </c>
      <c r="S2361" s="12">
        <f t="shared" si="477"/>
        <v>0</v>
      </c>
      <c r="T2361" s="12">
        <f t="shared" si="478"/>
        <v>0</v>
      </c>
      <c r="U2361" s="12">
        <f t="shared" si="479"/>
        <v>0</v>
      </c>
      <c r="V2361" s="13" t="str">
        <f t="shared" ca="1" si="480"/>
        <v>Greater Than 8 Weeks Old</v>
      </c>
    </row>
    <row r="2362" spans="1:22" x14ac:dyDescent="0.45">
      <c r="A2362" s="2" t="s">
        <v>247</v>
      </c>
      <c r="B2362" s="5">
        <v>43697</v>
      </c>
      <c r="C2362" s="5" t="s">
        <v>369</v>
      </c>
      <c r="D2362" s="5" t="s">
        <v>389</v>
      </c>
      <c r="E2362" s="6">
        <v>1</v>
      </c>
      <c r="F2362" s="3">
        <v>299.99</v>
      </c>
      <c r="G2362" s="3">
        <v>135</v>
      </c>
      <c r="H2362" s="8">
        <f t="shared" si="468"/>
        <v>135</v>
      </c>
      <c r="I2362" s="3">
        <v>164.99</v>
      </c>
      <c r="J2362" s="4">
        <v>0.55000000000000004</v>
      </c>
      <c r="K2362" s="2" t="str">
        <f t="shared" si="469"/>
        <v>Tuesday</v>
      </c>
      <c r="L2362" s="5">
        <f t="shared" si="470"/>
        <v>43700</v>
      </c>
      <c r="M2362" s="2" t="str">
        <f t="shared" si="471"/>
        <v>Friday</v>
      </c>
      <c r="N2362" s="2" t="str">
        <f t="shared" si="472"/>
        <v>Friday</v>
      </c>
      <c r="O2362" s="12">
        <f t="shared" si="473"/>
        <v>0.05</v>
      </c>
      <c r="P2362" s="11" t="str">
        <f t="shared" si="474"/>
        <v>High Cost per Unit</v>
      </c>
      <c r="Q2362" s="12">
        <f t="shared" si="475"/>
        <v>0</v>
      </c>
      <c r="R2362" s="12">
        <f t="shared" si="476"/>
        <v>0</v>
      </c>
      <c r="S2362" s="12">
        <f t="shared" si="477"/>
        <v>0</v>
      </c>
      <c r="T2362" s="12">
        <f t="shared" si="478"/>
        <v>0</v>
      </c>
      <c r="U2362" s="12">
        <f t="shared" si="479"/>
        <v>0</v>
      </c>
      <c r="V2362" s="13" t="str">
        <f t="shared" ca="1" si="480"/>
        <v>Greater Than 8 Weeks Old</v>
      </c>
    </row>
    <row r="2363" spans="1:22" x14ac:dyDescent="0.45">
      <c r="A2363" s="2" t="s">
        <v>165</v>
      </c>
      <c r="B2363" s="5">
        <v>43697</v>
      </c>
      <c r="C2363" s="5" t="s">
        <v>375</v>
      </c>
      <c r="D2363" s="5" t="s">
        <v>382</v>
      </c>
      <c r="E2363" s="6">
        <v>2</v>
      </c>
      <c r="F2363" s="3">
        <v>44</v>
      </c>
      <c r="G2363" s="3">
        <v>6.4</v>
      </c>
      <c r="H2363" s="8">
        <f t="shared" si="468"/>
        <v>3.2</v>
      </c>
      <c r="I2363" s="3">
        <v>37.6</v>
      </c>
      <c r="J2363" s="4">
        <v>0.85</v>
      </c>
      <c r="K2363" s="2" t="str">
        <f t="shared" si="469"/>
        <v>Tuesday</v>
      </c>
      <c r="L2363" s="5">
        <f t="shared" si="470"/>
        <v>43700</v>
      </c>
      <c r="M2363" s="2" t="str">
        <f t="shared" si="471"/>
        <v>Friday</v>
      </c>
      <c r="N2363" s="2" t="str">
        <f t="shared" si="472"/>
        <v>Friday</v>
      </c>
      <c r="O2363" s="12">
        <f t="shared" si="473"/>
        <v>0.1</v>
      </c>
      <c r="P2363" s="11" t="str">
        <f t="shared" si="474"/>
        <v>Low Cost per Unit</v>
      </c>
      <c r="Q2363" s="12">
        <f t="shared" si="475"/>
        <v>0</v>
      </c>
      <c r="R2363" s="12">
        <f t="shared" si="476"/>
        <v>1.3199999999999998</v>
      </c>
      <c r="S2363" s="12">
        <f t="shared" si="477"/>
        <v>0</v>
      </c>
      <c r="T2363" s="12">
        <f t="shared" si="478"/>
        <v>0</v>
      </c>
      <c r="U2363" s="12">
        <f t="shared" si="479"/>
        <v>0</v>
      </c>
      <c r="V2363" s="13" t="str">
        <f t="shared" ca="1" si="480"/>
        <v>Greater Than 8 Weeks Old</v>
      </c>
    </row>
    <row r="2364" spans="1:22" x14ac:dyDescent="0.45">
      <c r="A2364" s="2" t="s">
        <v>112</v>
      </c>
      <c r="B2364" s="5">
        <v>43697</v>
      </c>
      <c r="C2364" s="5" t="s">
        <v>386</v>
      </c>
      <c r="D2364" s="5" t="s">
        <v>395</v>
      </c>
      <c r="E2364" s="6">
        <v>2</v>
      </c>
      <c r="F2364" s="3">
        <v>50</v>
      </c>
      <c r="G2364" s="3">
        <v>9.5</v>
      </c>
      <c r="H2364" s="8">
        <f t="shared" si="468"/>
        <v>4.75</v>
      </c>
      <c r="I2364" s="3">
        <v>40.5</v>
      </c>
      <c r="J2364" s="4">
        <v>0.81</v>
      </c>
      <c r="K2364" s="2" t="str">
        <f t="shared" si="469"/>
        <v>Tuesday</v>
      </c>
      <c r="L2364" s="5">
        <f t="shared" si="470"/>
        <v>43700</v>
      </c>
      <c r="M2364" s="2" t="str">
        <f t="shared" si="471"/>
        <v>Friday</v>
      </c>
      <c r="N2364" s="2" t="str">
        <f t="shared" si="472"/>
        <v>Friday</v>
      </c>
      <c r="O2364" s="12">
        <f t="shared" si="473"/>
        <v>0.1</v>
      </c>
      <c r="P2364" s="11" t="str">
        <f t="shared" si="474"/>
        <v>Low Cost per Unit</v>
      </c>
      <c r="Q2364" s="12">
        <f t="shared" si="475"/>
        <v>0</v>
      </c>
      <c r="R2364" s="12">
        <f t="shared" si="476"/>
        <v>1.5</v>
      </c>
      <c r="S2364" s="12">
        <f t="shared" si="477"/>
        <v>0</v>
      </c>
      <c r="T2364" s="12">
        <f t="shared" si="478"/>
        <v>0</v>
      </c>
      <c r="U2364" s="12">
        <f t="shared" si="479"/>
        <v>0</v>
      </c>
      <c r="V2364" s="13" t="str">
        <f t="shared" ca="1" si="480"/>
        <v>Greater Than 8 Weeks Old</v>
      </c>
    </row>
    <row r="2365" spans="1:22" x14ac:dyDescent="0.45">
      <c r="A2365" s="2" t="s">
        <v>51</v>
      </c>
      <c r="B2365" s="5">
        <v>43697</v>
      </c>
      <c r="C2365" s="5" t="s">
        <v>375</v>
      </c>
      <c r="D2365" s="5" t="s">
        <v>382</v>
      </c>
      <c r="E2365" s="6">
        <v>1</v>
      </c>
      <c r="F2365" s="3">
        <v>99</v>
      </c>
      <c r="G2365" s="3">
        <v>24</v>
      </c>
      <c r="H2365" s="8">
        <f t="shared" si="468"/>
        <v>24</v>
      </c>
      <c r="I2365" s="3">
        <v>75</v>
      </c>
      <c r="J2365" s="4">
        <v>0.76</v>
      </c>
      <c r="K2365" s="2" t="str">
        <f t="shared" si="469"/>
        <v>Tuesday</v>
      </c>
      <c r="L2365" s="5">
        <f t="shared" si="470"/>
        <v>43700</v>
      </c>
      <c r="M2365" s="2" t="str">
        <f t="shared" si="471"/>
        <v>Friday</v>
      </c>
      <c r="N2365" s="2" t="str">
        <f t="shared" si="472"/>
        <v>Friday</v>
      </c>
      <c r="O2365" s="12">
        <f t="shared" si="473"/>
        <v>0.05</v>
      </c>
      <c r="P2365" s="11" t="str">
        <f t="shared" si="474"/>
        <v>High Cost per Unit</v>
      </c>
      <c r="Q2365" s="12">
        <f t="shared" si="475"/>
        <v>0</v>
      </c>
      <c r="R2365" s="12">
        <f t="shared" si="476"/>
        <v>0</v>
      </c>
      <c r="S2365" s="12">
        <f t="shared" si="477"/>
        <v>0</v>
      </c>
      <c r="T2365" s="12">
        <f t="shared" si="478"/>
        <v>0</v>
      </c>
      <c r="U2365" s="12">
        <f t="shared" si="479"/>
        <v>0</v>
      </c>
      <c r="V2365" s="13" t="str">
        <f t="shared" ca="1" si="480"/>
        <v>Greater Than 8 Weeks Old</v>
      </c>
    </row>
    <row r="2366" spans="1:22" x14ac:dyDescent="0.45">
      <c r="A2366" s="2" t="s">
        <v>224</v>
      </c>
      <c r="B2366" s="5">
        <v>43697</v>
      </c>
      <c r="C2366" s="5" t="s">
        <v>383</v>
      </c>
      <c r="D2366" s="5" t="s">
        <v>384</v>
      </c>
      <c r="E2366" s="6">
        <v>2</v>
      </c>
      <c r="F2366" s="3">
        <v>38</v>
      </c>
      <c r="G2366" s="3">
        <v>12</v>
      </c>
      <c r="H2366" s="8">
        <f t="shared" si="468"/>
        <v>6</v>
      </c>
      <c r="I2366" s="3">
        <v>26</v>
      </c>
      <c r="J2366" s="4">
        <v>0.68</v>
      </c>
      <c r="K2366" s="2" t="str">
        <f t="shared" si="469"/>
        <v>Tuesday</v>
      </c>
      <c r="L2366" s="5">
        <f t="shared" si="470"/>
        <v>43700</v>
      </c>
      <c r="M2366" s="2" t="str">
        <f t="shared" si="471"/>
        <v>Friday</v>
      </c>
      <c r="N2366" s="2" t="str">
        <f t="shared" si="472"/>
        <v>Friday</v>
      </c>
      <c r="O2366" s="12">
        <f t="shared" si="473"/>
        <v>0.1</v>
      </c>
      <c r="P2366" s="11" t="str">
        <f t="shared" si="474"/>
        <v>Low Cost per Unit</v>
      </c>
      <c r="Q2366" s="12">
        <f t="shared" si="475"/>
        <v>0</v>
      </c>
      <c r="R2366" s="12">
        <f t="shared" si="476"/>
        <v>1.1399999999999999</v>
      </c>
      <c r="S2366" s="12">
        <f t="shared" si="477"/>
        <v>0</v>
      </c>
      <c r="T2366" s="12">
        <f t="shared" si="478"/>
        <v>0</v>
      </c>
      <c r="U2366" s="12">
        <f t="shared" si="479"/>
        <v>0</v>
      </c>
      <c r="V2366" s="13" t="str">
        <f t="shared" ca="1" si="480"/>
        <v>Greater Than 8 Weeks Old</v>
      </c>
    </row>
    <row r="2367" spans="1:22" x14ac:dyDescent="0.45">
      <c r="A2367" s="2" t="s">
        <v>262</v>
      </c>
      <c r="B2367" s="5">
        <v>43697</v>
      </c>
      <c r="C2367" s="5" t="s">
        <v>383</v>
      </c>
      <c r="D2367" s="5" t="s">
        <v>384</v>
      </c>
      <c r="E2367" s="6">
        <v>2</v>
      </c>
      <c r="F2367" s="3">
        <v>19.98</v>
      </c>
      <c r="G2367" s="3">
        <v>8.8000000000000007</v>
      </c>
      <c r="H2367" s="8">
        <f t="shared" si="468"/>
        <v>4.4000000000000004</v>
      </c>
      <c r="I2367" s="3">
        <v>11.18</v>
      </c>
      <c r="J2367" s="4">
        <v>0.56000000000000005</v>
      </c>
      <c r="K2367" s="2" t="str">
        <f t="shared" si="469"/>
        <v>Tuesday</v>
      </c>
      <c r="L2367" s="5">
        <f t="shared" si="470"/>
        <v>43700</v>
      </c>
      <c r="M2367" s="2" t="str">
        <f t="shared" si="471"/>
        <v>Friday</v>
      </c>
      <c r="N2367" s="2" t="str">
        <f t="shared" si="472"/>
        <v>Friday</v>
      </c>
      <c r="O2367" s="12">
        <f t="shared" si="473"/>
        <v>0.1</v>
      </c>
      <c r="P2367" s="11" t="str">
        <f t="shared" si="474"/>
        <v>Low Cost per Unit</v>
      </c>
      <c r="Q2367" s="12">
        <f t="shared" si="475"/>
        <v>0</v>
      </c>
      <c r="R2367" s="12">
        <f t="shared" si="476"/>
        <v>0.59940000000000004</v>
      </c>
      <c r="S2367" s="12">
        <f t="shared" si="477"/>
        <v>0</v>
      </c>
      <c r="T2367" s="12">
        <f t="shared" si="478"/>
        <v>0</v>
      </c>
      <c r="U2367" s="12">
        <f t="shared" si="479"/>
        <v>0</v>
      </c>
      <c r="V2367" s="13" t="str">
        <f t="shared" ca="1" si="480"/>
        <v>Greater Than 8 Weeks Old</v>
      </c>
    </row>
    <row r="2368" spans="1:22" x14ac:dyDescent="0.45">
      <c r="A2368" s="2" t="s">
        <v>249</v>
      </c>
      <c r="B2368" s="5">
        <v>43697</v>
      </c>
      <c r="C2368" s="5" t="s">
        <v>383</v>
      </c>
      <c r="D2368" s="5" t="s">
        <v>384</v>
      </c>
      <c r="E2368" s="6">
        <v>10</v>
      </c>
      <c r="F2368" s="3">
        <v>90</v>
      </c>
      <c r="G2368" s="3">
        <v>30</v>
      </c>
      <c r="H2368" s="8">
        <f t="shared" si="468"/>
        <v>3</v>
      </c>
      <c r="I2368" s="3">
        <v>60</v>
      </c>
      <c r="J2368" s="4">
        <v>0.67</v>
      </c>
      <c r="K2368" s="2" t="str">
        <f t="shared" si="469"/>
        <v>Tuesday</v>
      </c>
      <c r="L2368" s="5">
        <f t="shared" si="470"/>
        <v>43700</v>
      </c>
      <c r="M2368" s="2" t="str">
        <f t="shared" si="471"/>
        <v>Friday</v>
      </c>
      <c r="N2368" s="2" t="str">
        <f t="shared" si="472"/>
        <v>Friday</v>
      </c>
      <c r="O2368" s="12">
        <f t="shared" si="473"/>
        <v>0.5</v>
      </c>
      <c r="P2368" s="11" t="str">
        <f t="shared" si="474"/>
        <v>Low Cost per Unit</v>
      </c>
      <c r="Q2368" s="12">
        <f t="shared" si="475"/>
        <v>0</v>
      </c>
      <c r="R2368" s="12">
        <f t="shared" si="476"/>
        <v>2.6999999999999997</v>
      </c>
      <c r="S2368" s="12">
        <f t="shared" si="477"/>
        <v>0</v>
      </c>
      <c r="T2368" s="12">
        <f t="shared" si="478"/>
        <v>0</v>
      </c>
      <c r="U2368" s="12">
        <f t="shared" si="479"/>
        <v>0</v>
      </c>
      <c r="V2368" s="13" t="str">
        <f t="shared" ca="1" si="480"/>
        <v>Greater Than 8 Weeks Old</v>
      </c>
    </row>
    <row r="2369" spans="1:22" x14ac:dyDescent="0.45">
      <c r="A2369" s="2" t="s">
        <v>196</v>
      </c>
      <c r="B2369" s="5">
        <v>43697</v>
      </c>
      <c r="C2369" s="5" t="s">
        <v>378</v>
      </c>
      <c r="D2369" s="5" t="s">
        <v>397</v>
      </c>
      <c r="E2369" s="6">
        <v>1</v>
      </c>
      <c r="F2369" s="3">
        <v>22</v>
      </c>
      <c r="G2369" s="3">
        <v>4.66</v>
      </c>
      <c r="H2369" s="8">
        <f t="shared" si="468"/>
        <v>4.66</v>
      </c>
      <c r="I2369" s="3">
        <v>17.34</v>
      </c>
      <c r="J2369" s="4">
        <v>0.79</v>
      </c>
      <c r="K2369" s="2" t="str">
        <f t="shared" si="469"/>
        <v>Tuesday</v>
      </c>
      <c r="L2369" s="5">
        <f t="shared" si="470"/>
        <v>43700</v>
      </c>
      <c r="M2369" s="2" t="str">
        <f t="shared" si="471"/>
        <v>Friday</v>
      </c>
      <c r="N2369" s="2" t="str">
        <f t="shared" si="472"/>
        <v>Friday</v>
      </c>
      <c r="O2369" s="12">
        <f t="shared" si="473"/>
        <v>0.05</v>
      </c>
      <c r="P2369" s="11" t="str">
        <f t="shared" si="474"/>
        <v>Low Cost per Unit</v>
      </c>
      <c r="Q2369" s="12">
        <f t="shared" si="475"/>
        <v>0</v>
      </c>
      <c r="R2369" s="12">
        <f t="shared" si="476"/>
        <v>0</v>
      </c>
      <c r="S2369" s="12">
        <f t="shared" si="477"/>
        <v>0</v>
      </c>
      <c r="T2369" s="12">
        <f t="shared" si="478"/>
        <v>0</v>
      </c>
      <c r="U2369" s="12">
        <f t="shared" si="479"/>
        <v>0</v>
      </c>
      <c r="V2369" s="13" t="str">
        <f t="shared" ca="1" si="480"/>
        <v>Greater Than 8 Weeks Old</v>
      </c>
    </row>
    <row r="2370" spans="1:22" x14ac:dyDescent="0.45">
      <c r="A2370" s="2" t="s">
        <v>116</v>
      </c>
      <c r="B2370" s="5">
        <v>43697</v>
      </c>
      <c r="C2370" s="5" t="s">
        <v>378</v>
      </c>
      <c r="D2370" s="5" t="s">
        <v>397</v>
      </c>
      <c r="E2370" s="6">
        <v>10</v>
      </c>
      <c r="F2370" s="3">
        <v>79.900000000000006</v>
      </c>
      <c r="G2370" s="3">
        <v>27.8</v>
      </c>
      <c r="H2370" s="8">
        <f t="shared" si="468"/>
        <v>2.7800000000000002</v>
      </c>
      <c r="I2370" s="3">
        <v>52.1</v>
      </c>
      <c r="J2370" s="4">
        <v>0.65</v>
      </c>
      <c r="K2370" s="2" t="str">
        <f t="shared" si="469"/>
        <v>Tuesday</v>
      </c>
      <c r="L2370" s="5">
        <f t="shared" si="470"/>
        <v>43700</v>
      </c>
      <c r="M2370" s="2" t="str">
        <f t="shared" si="471"/>
        <v>Friday</v>
      </c>
      <c r="N2370" s="2" t="str">
        <f t="shared" si="472"/>
        <v>Friday</v>
      </c>
      <c r="O2370" s="12">
        <f t="shared" si="473"/>
        <v>0.5</v>
      </c>
      <c r="P2370" s="11" t="str">
        <f t="shared" si="474"/>
        <v>Low Cost per Unit</v>
      </c>
      <c r="Q2370" s="12">
        <f t="shared" si="475"/>
        <v>0</v>
      </c>
      <c r="R2370" s="12">
        <f t="shared" si="476"/>
        <v>2.3970000000000002</v>
      </c>
      <c r="S2370" s="12">
        <f t="shared" si="477"/>
        <v>0</v>
      </c>
      <c r="T2370" s="12">
        <f t="shared" si="478"/>
        <v>0</v>
      </c>
      <c r="U2370" s="12">
        <f t="shared" si="479"/>
        <v>0</v>
      </c>
      <c r="V2370" s="13" t="str">
        <f t="shared" ca="1" si="480"/>
        <v>Greater Than 8 Weeks Old</v>
      </c>
    </row>
    <row r="2371" spans="1:22" x14ac:dyDescent="0.45">
      <c r="A2371" s="2" t="s">
        <v>62</v>
      </c>
      <c r="B2371" s="5">
        <v>43697</v>
      </c>
      <c r="C2371" s="5" t="s">
        <v>383</v>
      </c>
      <c r="D2371" s="5" t="s">
        <v>398</v>
      </c>
      <c r="E2371" s="6">
        <v>1</v>
      </c>
      <c r="F2371" s="3">
        <v>32</v>
      </c>
      <c r="G2371" s="3">
        <v>11.2</v>
      </c>
      <c r="H2371" s="8">
        <f t="shared" ref="H2371:H2434" si="481">G2371/E2371</f>
        <v>11.2</v>
      </c>
      <c r="I2371" s="3">
        <v>20.8</v>
      </c>
      <c r="J2371" s="4">
        <v>0.65</v>
      </c>
      <c r="K2371" s="2" t="str">
        <f t="shared" ref="K2371:K2434" si="482">TEXT(B2371,"dddd")</f>
        <v>Tuesday</v>
      </c>
      <c r="L2371" s="5">
        <f t="shared" ref="L2371:L2434" si="483">B2371+3</f>
        <v>43700</v>
      </c>
      <c r="M2371" s="2" t="str">
        <f t="shared" ref="M2371:M2434" si="484">TEXT(L2371,"dddd")</f>
        <v>Friday</v>
      </c>
      <c r="N2371" s="2" t="str">
        <f t="shared" ref="N2371:N2434" si="485">IF(M2371="Sunday","Monday",M2371)</f>
        <v>Friday</v>
      </c>
      <c r="O2371" s="12">
        <f t="shared" ref="O2371:O2434" si="486">IF(TEXT(B2371,"dddd")="Tuesday",E2371*0.05,0)</f>
        <v>0.05</v>
      </c>
      <c r="P2371" s="11" t="str">
        <f t="shared" ref="P2371:P2434" si="487">IF(H2371&gt;AVERAGE(H:H),"High Cost per Unit","Low Cost per Unit")</f>
        <v>Low Cost per Unit</v>
      </c>
      <c r="Q2371" s="12">
        <f t="shared" ref="Q2371:Q2434" si="488">IF(D2371="Masks",F2371*0.1,0)</f>
        <v>0</v>
      </c>
      <c r="R2371" s="12">
        <f t="shared" ref="R2371:R2434" si="489">IF(E2371&gt;1,F2371*0.03,0)</f>
        <v>0</v>
      </c>
      <c r="S2371" s="12">
        <f t="shared" ref="S2371:S2434" si="490">IF(D2371="Accessories",F2371*0.15,0)</f>
        <v>0</v>
      </c>
      <c r="T2371" s="12">
        <f t="shared" ref="T2371:T2434" si="491">IF(AND(K2371="Saturday",C2371="Fitness"),F2371*0.1,0)</f>
        <v>0</v>
      </c>
      <c r="U2371" s="12">
        <f t="shared" ref="U2371:U2434" si="492">IF(AND(K2371="Friday",C2371="Automotive"),F2371*0.2,0)</f>
        <v>0</v>
      </c>
      <c r="V2371" s="13" t="str">
        <f t="shared" ref="V2371:V2434" ca="1" si="493">IF(ABS(TODAY()-B2371)&gt;56,"Greater Than 8 Weeks Old","Less Than 8 Weeks Old")</f>
        <v>Greater Than 8 Weeks Old</v>
      </c>
    </row>
    <row r="2372" spans="1:22" x14ac:dyDescent="0.45">
      <c r="A2372" s="2" t="s">
        <v>263</v>
      </c>
      <c r="B2372" s="5">
        <v>43697</v>
      </c>
      <c r="C2372" s="5" t="s">
        <v>383</v>
      </c>
      <c r="D2372" s="5" t="s">
        <v>384</v>
      </c>
      <c r="E2372" s="6">
        <v>1</v>
      </c>
      <c r="F2372" s="3">
        <v>32</v>
      </c>
      <c r="G2372" s="3">
        <v>12.8</v>
      </c>
      <c r="H2372" s="8">
        <f t="shared" si="481"/>
        <v>12.8</v>
      </c>
      <c r="I2372" s="3">
        <v>19.2</v>
      </c>
      <c r="J2372" s="4">
        <v>0.6</v>
      </c>
      <c r="K2372" s="2" t="str">
        <f t="shared" si="482"/>
        <v>Tuesday</v>
      </c>
      <c r="L2372" s="5">
        <f t="shared" si="483"/>
        <v>43700</v>
      </c>
      <c r="M2372" s="2" t="str">
        <f t="shared" si="484"/>
        <v>Friday</v>
      </c>
      <c r="N2372" s="2" t="str">
        <f t="shared" si="485"/>
        <v>Friday</v>
      </c>
      <c r="O2372" s="12">
        <f t="shared" si="486"/>
        <v>0.05</v>
      </c>
      <c r="P2372" s="11" t="str">
        <f t="shared" si="487"/>
        <v>Low Cost per Unit</v>
      </c>
      <c r="Q2372" s="12">
        <f t="shared" si="488"/>
        <v>0</v>
      </c>
      <c r="R2372" s="12">
        <f t="shared" si="489"/>
        <v>0</v>
      </c>
      <c r="S2372" s="12">
        <f t="shared" si="490"/>
        <v>0</v>
      </c>
      <c r="T2372" s="12">
        <f t="shared" si="491"/>
        <v>0</v>
      </c>
      <c r="U2372" s="12">
        <f t="shared" si="492"/>
        <v>0</v>
      </c>
      <c r="V2372" s="13" t="str">
        <f t="shared" ca="1" si="493"/>
        <v>Greater Than 8 Weeks Old</v>
      </c>
    </row>
    <row r="2373" spans="1:22" x14ac:dyDescent="0.45">
      <c r="A2373" s="2" t="s">
        <v>67</v>
      </c>
      <c r="B2373" s="5">
        <v>43697</v>
      </c>
      <c r="C2373" s="5" t="s">
        <v>369</v>
      </c>
      <c r="D2373" s="5" t="s">
        <v>374</v>
      </c>
      <c r="E2373" s="6">
        <v>33</v>
      </c>
      <c r="F2373" s="3">
        <v>593.73</v>
      </c>
      <c r="G2373" s="3">
        <v>361.35</v>
      </c>
      <c r="H2373" s="8">
        <f t="shared" si="481"/>
        <v>10.950000000000001</v>
      </c>
      <c r="I2373" s="3">
        <v>232.38</v>
      </c>
      <c r="J2373" s="4">
        <v>0.39</v>
      </c>
      <c r="K2373" s="2" t="str">
        <f t="shared" si="482"/>
        <v>Tuesday</v>
      </c>
      <c r="L2373" s="5">
        <f t="shared" si="483"/>
        <v>43700</v>
      </c>
      <c r="M2373" s="2" t="str">
        <f t="shared" si="484"/>
        <v>Friday</v>
      </c>
      <c r="N2373" s="2" t="str">
        <f t="shared" si="485"/>
        <v>Friday</v>
      </c>
      <c r="O2373" s="12">
        <f t="shared" si="486"/>
        <v>1.6500000000000001</v>
      </c>
      <c r="P2373" s="11" t="str">
        <f t="shared" si="487"/>
        <v>Low Cost per Unit</v>
      </c>
      <c r="Q2373" s="12">
        <f t="shared" si="488"/>
        <v>0</v>
      </c>
      <c r="R2373" s="12">
        <f t="shared" si="489"/>
        <v>17.811900000000001</v>
      </c>
      <c r="S2373" s="12">
        <f t="shared" si="490"/>
        <v>0</v>
      </c>
      <c r="T2373" s="12">
        <f t="shared" si="491"/>
        <v>0</v>
      </c>
      <c r="U2373" s="12">
        <f t="shared" si="492"/>
        <v>0</v>
      </c>
      <c r="V2373" s="13" t="str">
        <f t="shared" ca="1" si="493"/>
        <v>Greater Than 8 Weeks Old</v>
      </c>
    </row>
    <row r="2374" spans="1:22" x14ac:dyDescent="0.45">
      <c r="A2374" s="2" t="s">
        <v>118</v>
      </c>
      <c r="B2374" s="5">
        <v>43697</v>
      </c>
      <c r="C2374" s="5" t="s">
        <v>375</v>
      </c>
      <c r="D2374" s="5" t="s">
        <v>377</v>
      </c>
      <c r="E2374" s="6">
        <v>21</v>
      </c>
      <c r="F2374" s="3">
        <v>230.79</v>
      </c>
      <c r="G2374" s="3">
        <v>141.75</v>
      </c>
      <c r="H2374" s="8">
        <f t="shared" si="481"/>
        <v>6.75</v>
      </c>
      <c r="I2374" s="3">
        <v>89.04</v>
      </c>
      <c r="J2374" s="4">
        <v>0.39</v>
      </c>
      <c r="K2374" s="2" t="str">
        <f t="shared" si="482"/>
        <v>Tuesday</v>
      </c>
      <c r="L2374" s="5">
        <f t="shared" si="483"/>
        <v>43700</v>
      </c>
      <c r="M2374" s="2" t="str">
        <f t="shared" si="484"/>
        <v>Friday</v>
      </c>
      <c r="N2374" s="2" t="str">
        <f t="shared" si="485"/>
        <v>Friday</v>
      </c>
      <c r="O2374" s="12">
        <f t="shared" si="486"/>
        <v>1.05</v>
      </c>
      <c r="P2374" s="11" t="str">
        <f t="shared" si="487"/>
        <v>Low Cost per Unit</v>
      </c>
      <c r="Q2374" s="12">
        <f t="shared" si="488"/>
        <v>0</v>
      </c>
      <c r="R2374" s="12">
        <f t="shared" si="489"/>
        <v>6.9236999999999993</v>
      </c>
      <c r="S2374" s="12">
        <f t="shared" si="490"/>
        <v>0</v>
      </c>
      <c r="T2374" s="12">
        <f t="shared" si="491"/>
        <v>0</v>
      </c>
      <c r="U2374" s="12">
        <f t="shared" si="492"/>
        <v>0</v>
      </c>
      <c r="V2374" s="13" t="str">
        <f t="shared" ca="1" si="493"/>
        <v>Greater Than 8 Weeks Old</v>
      </c>
    </row>
    <row r="2375" spans="1:22" x14ac:dyDescent="0.45">
      <c r="A2375" s="2" t="s">
        <v>68</v>
      </c>
      <c r="B2375" s="5">
        <v>43697</v>
      </c>
      <c r="C2375" s="5" t="s">
        <v>375</v>
      </c>
      <c r="D2375" s="5" t="s">
        <v>377</v>
      </c>
      <c r="E2375" s="6">
        <v>20</v>
      </c>
      <c r="F2375" s="3">
        <v>174.4</v>
      </c>
      <c r="G2375" s="3">
        <v>47.4</v>
      </c>
      <c r="H2375" s="8">
        <f t="shared" si="481"/>
        <v>2.37</v>
      </c>
      <c r="I2375" s="3">
        <v>127</v>
      </c>
      <c r="J2375" s="4">
        <v>0.73</v>
      </c>
      <c r="K2375" s="2" t="str">
        <f t="shared" si="482"/>
        <v>Tuesday</v>
      </c>
      <c r="L2375" s="5">
        <f t="shared" si="483"/>
        <v>43700</v>
      </c>
      <c r="M2375" s="2" t="str">
        <f t="shared" si="484"/>
        <v>Friday</v>
      </c>
      <c r="N2375" s="2" t="str">
        <f t="shared" si="485"/>
        <v>Friday</v>
      </c>
      <c r="O2375" s="12">
        <f t="shared" si="486"/>
        <v>1</v>
      </c>
      <c r="P2375" s="11" t="str">
        <f t="shared" si="487"/>
        <v>Low Cost per Unit</v>
      </c>
      <c r="Q2375" s="12">
        <f t="shared" si="488"/>
        <v>0</v>
      </c>
      <c r="R2375" s="12">
        <f t="shared" si="489"/>
        <v>5.2320000000000002</v>
      </c>
      <c r="S2375" s="12">
        <f t="shared" si="490"/>
        <v>0</v>
      </c>
      <c r="T2375" s="12">
        <f t="shared" si="491"/>
        <v>0</v>
      </c>
      <c r="U2375" s="12">
        <f t="shared" si="492"/>
        <v>0</v>
      </c>
      <c r="V2375" s="13" t="str">
        <f t="shared" ca="1" si="493"/>
        <v>Greater Than 8 Weeks Old</v>
      </c>
    </row>
    <row r="2376" spans="1:22" x14ac:dyDescent="0.45">
      <c r="A2376" s="2" t="s">
        <v>69</v>
      </c>
      <c r="B2376" s="5">
        <v>43697</v>
      </c>
      <c r="C2376" s="5" t="s">
        <v>375</v>
      </c>
      <c r="D2376" s="5" t="s">
        <v>377</v>
      </c>
      <c r="E2376" s="6">
        <v>46</v>
      </c>
      <c r="F2376" s="3">
        <v>419.58</v>
      </c>
      <c r="G2376" s="3">
        <v>276</v>
      </c>
      <c r="H2376" s="8">
        <f t="shared" si="481"/>
        <v>6</v>
      </c>
      <c r="I2376" s="3">
        <v>143.58000000000001</v>
      </c>
      <c r="J2376" s="4">
        <v>0.34</v>
      </c>
      <c r="K2376" s="2" t="str">
        <f t="shared" si="482"/>
        <v>Tuesday</v>
      </c>
      <c r="L2376" s="5">
        <f t="shared" si="483"/>
        <v>43700</v>
      </c>
      <c r="M2376" s="2" t="str">
        <f t="shared" si="484"/>
        <v>Friday</v>
      </c>
      <c r="N2376" s="2" t="str">
        <f t="shared" si="485"/>
        <v>Friday</v>
      </c>
      <c r="O2376" s="12">
        <f t="shared" si="486"/>
        <v>2.3000000000000003</v>
      </c>
      <c r="P2376" s="11" t="str">
        <f t="shared" si="487"/>
        <v>Low Cost per Unit</v>
      </c>
      <c r="Q2376" s="12">
        <f t="shared" si="488"/>
        <v>0</v>
      </c>
      <c r="R2376" s="12">
        <f t="shared" si="489"/>
        <v>12.587399999999999</v>
      </c>
      <c r="S2376" s="12">
        <f t="shared" si="490"/>
        <v>0</v>
      </c>
      <c r="T2376" s="12">
        <f t="shared" si="491"/>
        <v>0</v>
      </c>
      <c r="U2376" s="12">
        <f t="shared" si="492"/>
        <v>0</v>
      </c>
      <c r="V2376" s="13" t="str">
        <f t="shared" ca="1" si="493"/>
        <v>Greater Than 8 Weeks Old</v>
      </c>
    </row>
    <row r="2377" spans="1:22" x14ac:dyDescent="0.45">
      <c r="A2377" s="2" t="s">
        <v>167</v>
      </c>
      <c r="B2377" s="5">
        <v>43697</v>
      </c>
      <c r="C2377" s="5" t="s">
        <v>378</v>
      </c>
      <c r="D2377" s="5" t="s">
        <v>379</v>
      </c>
      <c r="E2377" s="6">
        <v>1</v>
      </c>
      <c r="F2377" s="3">
        <v>25</v>
      </c>
      <c r="G2377" s="3">
        <v>7.44</v>
      </c>
      <c r="H2377" s="8">
        <f t="shared" si="481"/>
        <v>7.44</v>
      </c>
      <c r="I2377" s="3">
        <v>17.559999999999999</v>
      </c>
      <c r="J2377" s="4">
        <v>0.7</v>
      </c>
      <c r="K2377" s="2" t="str">
        <f t="shared" si="482"/>
        <v>Tuesday</v>
      </c>
      <c r="L2377" s="5">
        <f t="shared" si="483"/>
        <v>43700</v>
      </c>
      <c r="M2377" s="2" t="str">
        <f t="shared" si="484"/>
        <v>Friday</v>
      </c>
      <c r="N2377" s="2" t="str">
        <f t="shared" si="485"/>
        <v>Friday</v>
      </c>
      <c r="O2377" s="12">
        <f t="shared" si="486"/>
        <v>0.05</v>
      </c>
      <c r="P2377" s="11" t="str">
        <f t="shared" si="487"/>
        <v>Low Cost per Unit</v>
      </c>
      <c r="Q2377" s="12">
        <f t="shared" si="488"/>
        <v>0</v>
      </c>
      <c r="R2377" s="12">
        <f t="shared" si="489"/>
        <v>0</v>
      </c>
      <c r="S2377" s="12">
        <f t="shared" si="490"/>
        <v>0</v>
      </c>
      <c r="T2377" s="12">
        <f t="shared" si="491"/>
        <v>0</v>
      </c>
      <c r="U2377" s="12">
        <f t="shared" si="492"/>
        <v>0</v>
      </c>
      <c r="V2377" s="13" t="str">
        <f t="shared" ca="1" si="493"/>
        <v>Greater Than 8 Weeks Old</v>
      </c>
    </row>
    <row r="2378" spans="1:22" x14ac:dyDescent="0.45">
      <c r="A2378" s="2" t="s">
        <v>226</v>
      </c>
      <c r="B2378" s="5">
        <v>43697</v>
      </c>
      <c r="C2378" s="5" t="s">
        <v>378</v>
      </c>
      <c r="D2378" s="5" t="s">
        <v>379</v>
      </c>
      <c r="E2378" s="6">
        <v>2</v>
      </c>
      <c r="F2378" s="3">
        <v>50</v>
      </c>
      <c r="G2378" s="3">
        <v>22.96</v>
      </c>
      <c r="H2378" s="8">
        <f t="shared" si="481"/>
        <v>11.48</v>
      </c>
      <c r="I2378" s="3">
        <v>27.04</v>
      </c>
      <c r="J2378" s="4">
        <v>0.54</v>
      </c>
      <c r="K2378" s="2" t="str">
        <f t="shared" si="482"/>
        <v>Tuesday</v>
      </c>
      <c r="L2378" s="5">
        <f t="shared" si="483"/>
        <v>43700</v>
      </c>
      <c r="M2378" s="2" t="str">
        <f t="shared" si="484"/>
        <v>Friday</v>
      </c>
      <c r="N2378" s="2" t="str">
        <f t="shared" si="485"/>
        <v>Friday</v>
      </c>
      <c r="O2378" s="12">
        <f t="shared" si="486"/>
        <v>0.1</v>
      </c>
      <c r="P2378" s="11" t="str">
        <f t="shared" si="487"/>
        <v>Low Cost per Unit</v>
      </c>
      <c r="Q2378" s="12">
        <f t="shared" si="488"/>
        <v>0</v>
      </c>
      <c r="R2378" s="12">
        <f t="shared" si="489"/>
        <v>1.5</v>
      </c>
      <c r="S2378" s="12">
        <f t="shared" si="490"/>
        <v>0</v>
      </c>
      <c r="T2378" s="12">
        <f t="shared" si="491"/>
        <v>0</v>
      </c>
      <c r="U2378" s="12">
        <f t="shared" si="492"/>
        <v>0</v>
      </c>
      <c r="V2378" s="13" t="str">
        <f t="shared" ca="1" si="493"/>
        <v>Greater Than 8 Weeks Old</v>
      </c>
    </row>
    <row r="2379" spans="1:22" x14ac:dyDescent="0.45">
      <c r="A2379" s="2" t="s">
        <v>227</v>
      </c>
      <c r="B2379" s="5">
        <v>43697</v>
      </c>
      <c r="C2379" s="5" t="s">
        <v>378</v>
      </c>
      <c r="D2379" s="5" t="s">
        <v>379</v>
      </c>
      <c r="E2379" s="6">
        <v>1</v>
      </c>
      <c r="F2379" s="3">
        <v>25</v>
      </c>
      <c r="G2379" s="3">
        <v>11.48</v>
      </c>
      <c r="H2379" s="8">
        <f t="shared" si="481"/>
        <v>11.48</v>
      </c>
      <c r="I2379" s="3">
        <v>13.52</v>
      </c>
      <c r="J2379" s="4">
        <v>0.54</v>
      </c>
      <c r="K2379" s="2" t="str">
        <f t="shared" si="482"/>
        <v>Tuesday</v>
      </c>
      <c r="L2379" s="5">
        <f t="shared" si="483"/>
        <v>43700</v>
      </c>
      <c r="M2379" s="2" t="str">
        <f t="shared" si="484"/>
        <v>Friday</v>
      </c>
      <c r="N2379" s="2" t="str">
        <f t="shared" si="485"/>
        <v>Friday</v>
      </c>
      <c r="O2379" s="12">
        <f t="shared" si="486"/>
        <v>0.05</v>
      </c>
      <c r="P2379" s="11" t="str">
        <f t="shared" si="487"/>
        <v>Low Cost per Unit</v>
      </c>
      <c r="Q2379" s="12">
        <f t="shared" si="488"/>
        <v>0</v>
      </c>
      <c r="R2379" s="12">
        <f t="shared" si="489"/>
        <v>0</v>
      </c>
      <c r="S2379" s="12">
        <f t="shared" si="490"/>
        <v>0</v>
      </c>
      <c r="T2379" s="12">
        <f t="shared" si="491"/>
        <v>0</v>
      </c>
      <c r="U2379" s="12">
        <f t="shared" si="492"/>
        <v>0</v>
      </c>
      <c r="V2379" s="13" t="str">
        <f t="shared" ca="1" si="493"/>
        <v>Greater Than 8 Weeks Old</v>
      </c>
    </row>
    <row r="2380" spans="1:22" x14ac:dyDescent="0.45">
      <c r="A2380" s="2" t="s">
        <v>228</v>
      </c>
      <c r="B2380" s="5">
        <v>43697</v>
      </c>
      <c r="C2380" s="5" t="s">
        <v>378</v>
      </c>
      <c r="D2380" s="5" t="s">
        <v>379</v>
      </c>
      <c r="E2380" s="6">
        <v>1</v>
      </c>
      <c r="F2380" s="3">
        <v>25</v>
      </c>
      <c r="G2380" s="3">
        <v>11.48</v>
      </c>
      <c r="H2380" s="8">
        <f t="shared" si="481"/>
        <v>11.48</v>
      </c>
      <c r="I2380" s="3">
        <v>13.52</v>
      </c>
      <c r="J2380" s="4">
        <v>0.54</v>
      </c>
      <c r="K2380" s="2" t="str">
        <f t="shared" si="482"/>
        <v>Tuesday</v>
      </c>
      <c r="L2380" s="5">
        <f t="shared" si="483"/>
        <v>43700</v>
      </c>
      <c r="M2380" s="2" t="str">
        <f t="shared" si="484"/>
        <v>Friday</v>
      </c>
      <c r="N2380" s="2" t="str">
        <f t="shared" si="485"/>
        <v>Friday</v>
      </c>
      <c r="O2380" s="12">
        <f t="shared" si="486"/>
        <v>0.05</v>
      </c>
      <c r="P2380" s="11" t="str">
        <f t="shared" si="487"/>
        <v>Low Cost per Unit</v>
      </c>
      <c r="Q2380" s="12">
        <f t="shared" si="488"/>
        <v>0</v>
      </c>
      <c r="R2380" s="12">
        <f t="shared" si="489"/>
        <v>0</v>
      </c>
      <c r="S2380" s="12">
        <f t="shared" si="490"/>
        <v>0</v>
      </c>
      <c r="T2380" s="12">
        <f t="shared" si="491"/>
        <v>0</v>
      </c>
      <c r="U2380" s="12">
        <f t="shared" si="492"/>
        <v>0</v>
      </c>
      <c r="V2380" s="13" t="str">
        <f t="shared" ca="1" si="493"/>
        <v>Greater Than 8 Weeks Old</v>
      </c>
    </row>
    <row r="2381" spans="1:22" x14ac:dyDescent="0.45">
      <c r="A2381" s="2" t="s">
        <v>255</v>
      </c>
      <c r="B2381" s="5">
        <v>43697</v>
      </c>
      <c r="C2381" s="5" t="s">
        <v>375</v>
      </c>
      <c r="D2381" s="5" t="s">
        <v>377</v>
      </c>
      <c r="E2381" s="6">
        <v>2</v>
      </c>
      <c r="F2381" s="3">
        <v>40</v>
      </c>
      <c r="G2381" s="3">
        <v>14.24</v>
      </c>
      <c r="H2381" s="8">
        <f t="shared" si="481"/>
        <v>7.12</v>
      </c>
      <c r="I2381" s="3">
        <v>25.76</v>
      </c>
      <c r="J2381" s="4">
        <v>0.64</v>
      </c>
      <c r="K2381" s="2" t="str">
        <f t="shared" si="482"/>
        <v>Tuesday</v>
      </c>
      <c r="L2381" s="5">
        <f t="shared" si="483"/>
        <v>43700</v>
      </c>
      <c r="M2381" s="2" t="str">
        <f t="shared" si="484"/>
        <v>Friday</v>
      </c>
      <c r="N2381" s="2" t="str">
        <f t="shared" si="485"/>
        <v>Friday</v>
      </c>
      <c r="O2381" s="12">
        <f t="shared" si="486"/>
        <v>0.1</v>
      </c>
      <c r="P2381" s="11" t="str">
        <f t="shared" si="487"/>
        <v>Low Cost per Unit</v>
      </c>
      <c r="Q2381" s="12">
        <f t="shared" si="488"/>
        <v>0</v>
      </c>
      <c r="R2381" s="12">
        <f t="shared" si="489"/>
        <v>1.2</v>
      </c>
      <c r="S2381" s="12">
        <f t="shared" si="490"/>
        <v>0</v>
      </c>
      <c r="T2381" s="12">
        <f t="shared" si="491"/>
        <v>0</v>
      </c>
      <c r="U2381" s="12">
        <f t="shared" si="492"/>
        <v>0</v>
      </c>
      <c r="V2381" s="13" t="str">
        <f t="shared" ca="1" si="493"/>
        <v>Greater Than 8 Weeks Old</v>
      </c>
    </row>
    <row r="2382" spans="1:22" x14ac:dyDescent="0.45">
      <c r="A2382" s="2" t="s">
        <v>229</v>
      </c>
      <c r="B2382" s="5">
        <v>43697</v>
      </c>
      <c r="C2382" s="5" t="s">
        <v>375</v>
      </c>
      <c r="D2382" s="5" t="s">
        <v>377</v>
      </c>
      <c r="E2382" s="6">
        <v>1</v>
      </c>
      <c r="F2382" s="3">
        <v>20</v>
      </c>
      <c r="G2382" s="3">
        <v>7.12</v>
      </c>
      <c r="H2382" s="8">
        <f t="shared" si="481"/>
        <v>7.12</v>
      </c>
      <c r="I2382" s="3">
        <v>12.88</v>
      </c>
      <c r="J2382" s="4">
        <v>0.64</v>
      </c>
      <c r="K2382" s="2" t="str">
        <f t="shared" si="482"/>
        <v>Tuesday</v>
      </c>
      <c r="L2382" s="5">
        <f t="shared" si="483"/>
        <v>43700</v>
      </c>
      <c r="M2382" s="2" t="str">
        <f t="shared" si="484"/>
        <v>Friday</v>
      </c>
      <c r="N2382" s="2" t="str">
        <f t="shared" si="485"/>
        <v>Friday</v>
      </c>
      <c r="O2382" s="12">
        <f t="shared" si="486"/>
        <v>0.05</v>
      </c>
      <c r="P2382" s="11" t="str">
        <f t="shared" si="487"/>
        <v>Low Cost per Unit</v>
      </c>
      <c r="Q2382" s="12">
        <f t="shared" si="488"/>
        <v>0</v>
      </c>
      <c r="R2382" s="12">
        <f t="shared" si="489"/>
        <v>0</v>
      </c>
      <c r="S2382" s="12">
        <f t="shared" si="490"/>
        <v>0</v>
      </c>
      <c r="T2382" s="12">
        <f t="shared" si="491"/>
        <v>0</v>
      </c>
      <c r="U2382" s="12">
        <f t="shared" si="492"/>
        <v>0</v>
      </c>
      <c r="V2382" s="13" t="str">
        <f t="shared" ca="1" si="493"/>
        <v>Greater Than 8 Weeks Old</v>
      </c>
    </row>
    <row r="2383" spans="1:22" x14ac:dyDescent="0.45">
      <c r="A2383" s="2" t="s">
        <v>230</v>
      </c>
      <c r="B2383" s="5">
        <v>43697</v>
      </c>
      <c r="C2383" s="5" t="s">
        <v>383</v>
      </c>
      <c r="D2383" s="5" t="s">
        <v>384</v>
      </c>
      <c r="E2383" s="6">
        <v>1</v>
      </c>
      <c r="F2383" s="3">
        <v>19</v>
      </c>
      <c r="G2383" s="3">
        <v>6</v>
      </c>
      <c r="H2383" s="8">
        <f t="shared" si="481"/>
        <v>6</v>
      </c>
      <c r="I2383" s="3">
        <v>13</v>
      </c>
      <c r="J2383" s="4">
        <v>0.68</v>
      </c>
      <c r="K2383" s="2" t="str">
        <f t="shared" si="482"/>
        <v>Tuesday</v>
      </c>
      <c r="L2383" s="5">
        <f t="shared" si="483"/>
        <v>43700</v>
      </c>
      <c r="M2383" s="2" t="str">
        <f t="shared" si="484"/>
        <v>Friday</v>
      </c>
      <c r="N2383" s="2" t="str">
        <f t="shared" si="485"/>
        <v>Friday</v>
      </c>
      <c r="O2383" s="12">
        <f t="shared" si="486"/>
        <v>0.05</v>
      </c>
      <c r="P2383" s="11" t="str">
        <f t="shared" si="487"/>
        <v>Low Cost per Unit</v>
      </c>
      <c r="Q2383" s="12">
        <f t="shared" si="488"/>
        <v>0</v>
      </c>
      <c r="R2383" s="12">
        <f t="shared" si="489"/>
        <v>0</v>
      </c>
      <c r="S2383" s="12">
        <f t="shared" si="490"/>
        <v>0</v>
      </c>
      <c r="T2383" s="12">
        <f t="shared" si="491"/>
        <v>0</v>
      </c>
      <c r="U2383" s="12">
        <f t="shared" si="492"/>
        <v>0</v>
      </c>
      <c r="V2383" s="13" t="str">
        <f t="shared" ca="1" si="493"/>
        <v>Greater Than 8 Weeks Old</v>
      </c>
    </row>
    <row r="2384" spans="1:22" x14ac:dyDescent="0.45">
      <c r="A2384" s="2" t="s">
        <v>153</v>
      </c>
      <c r="B2384" s="5">
        <v>43697</v>
      </c>
      <c r="C2384" s="5" t="s">
        <v>383</v>
      </c>
      <c r="D2384" s="5" t="s">
        <v>398</v>
      </c>
      <c r="E2384" s="6">
        <v>4</v>
      </c>
      <c r="F2384" s="3">
        <v>104</v>
      </c>
      <c r="G2384" s="3">
        <v>35.520000000000003</v>
      </c>
      <c r="H2384" s="8">
        <f t="shared" si="481"/>
        <v>8.8800000000000008</v>
      </c>
      <c r="I2384" s="3">
        <v>68.48</v>
      </c>
      <c r="J2384" s="4">
        <v>0.66</v>
      </c>
      <c r="K2384" s="2" t="str">
        <f t="shared" si="482"/>
        <v>Tuesday</v>
      </c>
      <c r="L2384" s="5">
        <f t="shared" si="483"/>
        <v>43700</v>
      </c>
      <c r="M2384" s="2" t="str">
        <f t="shared" si="484"/>
        <v>Friday</v>
      </c>
      <c r="N2384" s="2" t="str">
        <f t="shared" si="485"/>
        <v>Friday</v>
      </c>
      <c r="O2384" s="12">
        <f t="shared" si="486"/>
        <v>0.2</v>
      </c>
      <c r="P2384" s="11" t="str">
        <f t="shared" si="487"/>
        <v>Low Cost per Unit</v>
      </c>
      <c r="Q2384" s="12">
        <f t="shared" si="488"/>
        <v>0</v>
      </c>
      <c r="R2384" s="12">
        <f t="shared" si="489"/>
        <v>3.12</v>
      </c>
      <c r="S2384" s="12">
        <f t="shared" si="490"/>
        <v>0</v>
      </c>
      <c r="T2384" s="12">
        <f t="shared" si="491"/>
        <v>0</v>
      </c>
      <c r="U2384" s="12">
        <f t="shared" si="492"/>
        <v>0</v>
      </c>
      <c r="V2384" s="13" t="str">
        <f t="shared" ca="1" si="493"/>
        <v>Greater Than 8 Weeks Old</v>
      </c>
    </row>
    <row r="2385" spans="1:22" x14ac:dyDescent="0.45">
      <c r="A2385" s="2" t="s">
        <v>308</v>
      </c>
      <c r="B2385" s="5">
        <v>43697</v>
      </c>
      <c r="C2385" s="5" t="s">
        <v>369</v>
      </c>
      <c r="D2385" s="5" t="s">
        <v>389</v>
      </c>
      <c r="E2385" s="6">
        <v>4</v>
      </c>
      <c r="F2385" s="3">
        <v>79.959999999999994</v>
      </c>
      <c r="G2385" s="3">
        <v>62</v>
      </c>
      <c r="H2385" s="8">
        <f t="shared" si="481"/>
        <v>15.5</v>
      </c>
      <c r="I2385" s="3">
        <v>17.96</v>
      </c>
      <c r="J2385" s="4">
        <v>0.22</v>
      </c>
      <c r="K2385" s="2" t="str">
        <f t="shared" si="482"/>
        <v>Tuesday</v>
      </c>
      <c r="L2385" s="5">
        <f t="shared" si="483"/>
        <v>43700</v>
      </c>
      <c r="M2385" s="2" t="str">
        <f t="shared" si="484"/>
        <v>Friday</v>
      </c>
      <c r="N2385" s="2" t="str">
        <f t="shared" si="485"/>
        <v>Friday</v>
      </c>
      <c r="O2385" s="12">
        <f t="shared" si="486"/>
        <v>0.2</v>
      </c>
      <c r="P2385" s="11" t="str">
        <f t="shared" si="487"/>
        <v>Low Cost per Unit</v>
      </c>
      <c r="Q2385" s="12">
        <f t="shared" si="488"/>
        <v>0</v>
      </c>
      <c r="R2385" s="12">
        <f t="shared" si="489"/>
        <v>2.3987999999999996</v>
      </c>
      <c r="S2385" s="12">
        <f t="shared" si="490"/>
        <v>0</v>
      </c>
      <c r="T2385" s="12">
        <f t="shared" si="491"/>
        <v>0</v>
      </c>
      <c r="U2385" s="12">
        <f t="shared" si="492"/>
        <v>0</v>
      </c>
      <c r="V2385" s="13" t="str">
        <f t="shared" ca="1" si="493"/>
        <v>Greater Than 8 Weeks Old</v>
      </c>
    </row>
    <row r="2386" spans="1:22" x14ac:dyDescent="0.45">
      <c r="A2386" s="2" t="s">
        <v>284</v>
      </c>
      <c r="B2386" s="5">
        <v>43697</v>
      </c>
      <c r="C2386" s="5" t="s">
        <v>369</v>
      </c>
      <c r="D2386" s="5" t="s">
        <v>372</v>
      </c>
      <c r="E2386" s="6">
        <v>5</v>
      </c>
      <c r="F2386" s="3">
        <v>54.95</v>
      </c>
      <c r="G2386" s="3">
        <v>26.25</v>
      </c>
      <c r="H2386" s="8">
        <f t="shared" si="481"/>
        <v>5.25</v>
      </c>
      <c r="I2386" s="3">
        <v>28.7</v>
      </c>
      <c r="J2386" s="4">
        <v>0.52</v>
      </c>
      <c r="K2386" s="2" t="str">
        <f t="shared" si="482"/>
        <v>Tuesday</v>
      </c>
      <c r="L2386" s="5">
        <f t="shared" si="483"/>
        <v>43700</v>
      </c>
      <c r="M2386" s="2" t="str">
        <f t="shared" si="484"/>
        <v>Friday</v>
      </c>
      <c r="N2386" s="2" t="str">
        <f t="shared" si="485"/>
        <v>Friday</v>
      </c>
      <c r="O2386" s="12">
        <f t="shared" si="486"/>
        <v>0.25</v>
      </c>
      <c r="P2386" s="11" t="str">
        <f t="shared" si="487"/>
        <v>Low Cost per Unit</v>
      </c>
      <c r="Q2386" s="12">
        <f t="shared" si="488"/>
        <v>0</v>
      </c>
      <c r="R2386" s="12">
        <f t="shared" si="489"/>
        <v>1.6485000000000001</v>
      </c>
      <c r="S2386" s="12">
        <f t="shared" si="490"/>
        <v>0</v>
      </c>
      <c r="T2386" s="12">
        <f t="shared" si="491"/>
        <v>0</v>
      </c>
      <c r="U2386" s="12">
        <f t="shared" si="492"/>
        <v>0</v>
      </c>
      <c r="V2386" s="13" t="str">
        <f t="shared" ca="1" si="493"/>
        <v>Greater Than 8 Weeks Old</v>
      </c>
    </row>
    <row r="2387" spans="1:22" x14ac:dyDescent="0.45">
      <c r="A2387" s="2" t="s">
        <v>180</v>
      </c>
      <c r="B2387" s="5">
        <v>43697</v>
      </c>
      <c r="C2387" s="5" t="s">
        <v>369</v>
      </c>
      <c r="D2387" s="5" t="s">
        <v>372</v>
      </c>
      <c r="E2387" s="6">
        <v>4</v>
      </c>
      <c r="F2387" s="3">
        <v>43.96</v>
      </c>
      <c r="G2387" s="3">
        <v>23.04</v>
      </c>
      <c r="H2387" s="8">
        <f t="shared" si="481"/>
        <v>5.76</v>
      </c>
      <c r="I2387" s="3">
        <v>20.92</v>
      </c>
      <c r="J2387" s="4">
        <v>0.48</v>
      </c>
      <c r="K2387" s="2" t="str">
        <f t="shared" si="482"/>
        <v>Tuesday</v>
      </c>
      <c r="L2387" s="5">
        <f t="shared" si="483"/>
        <v>43700</v>
      </c>
      <c r="M2387" s="2" t="str">
        <f t="shared" si="484"/>
        <v>Friday</v>
      </c>
      <c r="N2387" s="2" t="str">
        <f t="shared" si="485"/>
        <v>Friday</v>
      </c>
      <c r="O2387" s="12">
        <f t="shared" si="486"/>
        <v>0.2</v>
      </c>
      <c r="P2387" s="11" t="str">
        <f t="shared" si="487"/>
        <v>Low Cost per Unit</v>
      </c>
      <c r="Q2387" s="12">
        <f t="shared" si="488"/>
        <v>0</v>
      </c>
      <c r="R2387" s="12">
        <f t="shared" si="489"/>
        <v>1.3188</v>
      </c>
      <c r="S2387" s="12">
        <f t="shared" si="490"/>
        <v>0</v>
      </c>
      <c r="T2387" s="12">
        <f t="shared" si="491"/>
        <v>0</v>
      </c>
      <c r="U2387" s="12">
        <f t="shared" si="492"/>
        <v>0</v>
      </c>
      <c r="V2387" s="13" t="str">
        <f t="shared" ca="1" si="493"/>
        <v>Greater Than 8 Weeks Old</v>
      </c>
    </row>
    <row r="2388" spans="1:22" x14ac:dyDescent="0.45">
      <c r="A2388" s="2" t="s">
        <v>181</v>
      </c>
      <c r="B2388" s="5">
        <v>43697</v>
      </c>
      <c r="C2388" s="5" t="s">
        <v>369</v>
      </c>
      <c r="D2388" s="5" t="s">
        <v>372</v>
      </c>
      <c r="E2388" s="6">
        <v>1</v>
      </c>
      <c r="F2388" s="3">
        <v>30</v>
      </c>
      <c r="G2388" s="3">
        <v>7.8</v>
      </c>
      <c r="H2388" s="8">
        <f t="shared" si="481"/>
        <v>7.8</v>
      </c>
      <c r="I2388" s="3">
        <v>22.2</v>
      </c>
      <c r="J2388" s="4">
        <v>0.74</v>
      </c>
      <c r="K2388" s="2" t="str">
        <f t="shared" si="482"/>
        <v>Tuesday</v>
      </c>
      <c r="L2388" s="5">
        <f t="shared" si="483"/>
        <v>43700</v>
      </c>
      <c r="M2388" s="2" t="str">
        <f t="shared" si="484"/>
        <v>Friday</v>
      </c>
      <c r="N2388" s="2" t="str">
        <f t="shared" si="485"/>
        <v>Friday</v>
      </c>
      <c r="O2388" s="12">
        <f t="shared" si="486"/>
        <v>0.05</v>
      </c>
      <c r="P2388" s="11" t="str">
        <f t="shared" si="487"/>
        <v>Low Cost per Unit</v>
      </c>
      <c r="Q2388" s="12">
        <f t="shared" si="488"/>
        <v>0</v>
      </c>
      <c r="R2388" s="12">
        <f t="shared" si="489"/>
        <v>0</v>
      </c>
      <c r="S2388" s="12">
        <f t="shared" si="490"/>
        <v>0</v>
      </c>
      <c r="T2388" s="12">
        <f t="shared" si="491"/>
        <v>0</v>
      </c>
      <c r="U2388" s="12">
        <f t="shared" si="492"/>
        <v>0</v>
      </c>
      <c r="V2388" s="13" t="str">
        <f t="shared" ca="1" si="493"/>
        <v>Greater Than 8 Weeks Old</v>
      </c>
    </row>
    <row r="2389" spans="1:22" x14ac:dyDescent="0.45">
      <c r="A2389" s="2" t="s">
        <v>278</v>
      </c>
      <c r="B2389" s="5">
        <v>43697</v>
      </c>
      <c r="C2389" s="5" t="s">
        <v>369</v>
      </c>
      <c r="D2389" s="5" t="s">
        <v>394</v>
      </c>
      <c r="E2389" s="6">
        <v>2</v>
      </c>
      <c r="F2389" s="3">
        <v>64</v>
      </c>
      <c r="G2389" s="3">
        <v>25.14</v>
      </c>
      <c r="H2389" s="8">
        <f t="shared" si="481"/>
        <v>12.57</v>
      </c>
      <c r="I2389" s="3">
        <v>38.86</v>
      </c>
      <c r="J2389" s="4">
        <v>0.61</v>
      </c>
      <c r="K2389" s="2" t="str">
        <f t="shared" si="482"/>
        <v>Tuesday</v>
      </c>
      <c r="L2389" s="5">
        <f t="shared" si="483"/>
        <v>43700</v>
      </c>
      <c r="M2389" s="2" t="str">
        <f t="shared" si="484"/>
        <v>Friday</v>
      </c>
      <c r="N2389" s="2" t="str">
        <f t="shared" si="485"/>
        <v>Friday</v>
      </c>
      <c r="O2389" s="12">
        <f t="shared" si="486"/>
        <v>0.1</v>
      </c>
      <c r="P2389" s="11" t="str">
        <f t="shared" si="487"/>
        <v>Low Cost per Unit</v>
      </c>
      <c r="Q2389" s="12">
        <f t="shared" si="488"/>
        <v>0</v>
      </c>
      <c r="R2389" s="12">
        <f t="shared" si="489"/>
        <v>1.92</v>
      </c>
      <c r="S2389" s="12">
        <f t="shared" si="490"/>
        <v>0</v>
      </c>
      <c r="T2389" s="12">
        <f t="shared" si="491"/>
        <v>0</v>
      </c>
      <c r="U2389" s="12">
        <f t="shared" si="492"/>
        <v>0</v>
      </c>
      <c r="V2389" s="13" t="str">
        <f t="shared" ca="1" si="493"/>
        <v>Greater Than 8 Weeks Old</v>
      </c>
    </row>
    <row r="2390" spans="1:22" x14ac:dyDescent="0.45">
      <c r="A2390" s="2" t="s">
        <v>312</v>
      </c>
      <c r="B2390" s="5">
        <v>43697</v>
      </c>
      <c r="C2390" s="5" t="s">
        <v>369</v>
      </c>
      <c r="D2390" s="5" t="s">
        <v>394</v>
      </c>
      <c r="E2390" s="6">
        <v>1</v>
      </c>
      <c r="F2390" s="3">
        <v>31.99</v>
      </c>
      <c r="G2390" s="3">
        <v>16.95</v>
      </c>
      <c r="H2390" s="8">
        <f t="shared" si="481"/>
        <v>16.95</v>
      </c>
      <c r="I2390" s="3">
        <v>15.04</v>
      </c>
      <c r="J2390" s="4">
        <v>0.47</v>
      </c>
      <c r="K2390" s="2" t="str">
        <f t="shared" si="482"/>
        <v>Tuesday</v>
      </c>
      <c r="L2390" s="5">
        <f t="shared" si="483"/>
        <v>43700</v>
      </c>
      <c r="M2390" s="2" t="str">
        <f t="shared" si="484"/>
        <v>Friday</v>
      </c>
      <c r="N2390" s="2" t="str">
        <f t="shared" si="485"/>
        <v>Friday</v>
      </c>
      <c r="O2390" s="12">
        <f t="shared" si="486"/>
        <v>0.05</v>
      </c>
      <c r="P2390" s="11" t="str">
        <f t="shared" si="487"/>
        <v>High Cost per Unit</v>
      </c>
      <c r="Q2390" s="12">
        <f t="shared" si="488"/>
        <v>0</v>
      </c>
      <c r="R2390" s="12">
        <f t="shared" si="489"/>
        <v>0</v>
      </c>
      <c r="S2390" s="12">
        <f t="shared" si="490"/>
        <v>0</v>
      </c>
      <c r="T2390" s="12">
        <f t="shared" si="491"/>
        <v>0</v>
      </c>
      <c r="U2390" s="12">
        <f t="shared" si="492"/>
        <v>0</v>
      </c>
      <c r="V2390" s="13" t="str">
        <f t="shared" ca="1" si="493"/>
        <v>Greater Than 8 Weeks Old</v>
      </c>
    </row>
    <row r="2391" spans="1:22" x14ac:dyDescent="0.45">
      <c r="A2391" s="2" t="s">
        <v>83</v>
      </c>
      <c r="B2391" s="5">
        <v>43697</v>
      </c>
      <c r="C2391" s="5" t="s">
        <v>383</v>
      </c>
      <c r="D2391" s="5" t="s">
        <v>398</v>
      </c>
      <c r="E2391" s="6">
        <v>2</v>
      </c>
      <c r="F2391" s="3">
        <v>18</v>
      </c>
      <c r="G2391" s="3">
        <v>5.76</v>
      </c>
      <c r="H2391" s="8">
        <f t="shared" si="481"/>
        <v>2.88</v>
      </c>
      <c r="I2391" s="3">
        <v>12.24</v>
      </c>
      <c r="J2391" s="4">
        <v>0.68</v>
      </c>
      <c r="K2391" s="2" t="str">
        <f t="shared" si="482"/>
        <v>Tuesday</v>
      </c>
      <c r="L2391" s="5">
        <f t="shared" si="483"/>
        <v>43700</v>
      </c>
      <c r="M2391" s="2" t="str">
        <f t="shared" si="484"/>
        <v>Friday</v>
      </c>
      <c r="N2391" s="2" t="str">
        <f t="shared" si="485"/>
        <v>Friday</v>
      </c>
      <c r="O2391" s="12">
        <f t="shared" si="486"/>
        <v>0.1</v>
      </c>
      <c r="P2391" s="11" t="str">
        <f t="shared" si="487"/>
        <v>Low Cost per Unit</v>
      </c>
      <c r="Q2391" s="12">
        <f t="shared" si="488"/>
        <v>0</v>
      </c>
      <c r="R2391" s="12">
        <f t="shared" si="489"/>
        <v>0.54</v>
      </c>
      <c r="S2391" s="12">
        <f t="shared" si="490"/>
        <v>0</v>
      </c>
      <c r="T2391" s="12">
        <f t="shared" si="491"/>
        <v>0</v>
      </c>
      <c r="U2391" s="12">
        <f t="shared" si="492"/>
        <v>0</v>
      </c>
      <c r="V2391" s="13" t="str">
        <f t="shared" ca="1" si="493"/>
        <v>Greater Than 8 Weeks Old</v>
      </c>
    </row>
    <row r="2392" spans="1:22" x14ac:dyDescent="0.45">
      <c r="A2392" s="2" t="s">
        <v>83</v>
      </c>
      <c r="B2392" s="5">
        <v>43697</v>
      </c>
      <c r="C2392" s="5" t="s">
        <v>383</v>
      </c>
      <c r="D2392" s="5" t="s">
        <v>398</v>
      </c>
      <c r="E2392" s="6">
        <v>1</v>
      </c>
      <c r="F2392" s="3">
        <v>18</v>
      </c>
      <c r="G2392" s="3">
        <v>5.76</v>
      </c>
      <c r="H2392" s="8">
        <f t="shared" si="481"/>
        <v>5.76</v>
      </c>
      <c r="I2392" s="3">
        <v>12.24</v>
      </c>
      <c r="J2392" s="4">
        <v>0.68</v>
      </c>
      <c r="K2392" s="2" t="str">
        <f t="shared" si="482"/>
        <v>Tuesday</v>
      </c>
      <c r="L2392" s="5">
        <f t="shared" si="483"/>
        <v>43700</v>
      </c>
      <c r="M2392" s="2" t="str">
        <f t="shared" si="484"/>
        <v>Friday</v>
      </c>
      <c r="N2392" s="2" t="str">
        <f t="shared" si="485"/>
        <v>Friday</v>
      </c>
      <c r="O2392" s="12">
        <f t="shared" si="486"/>
        <v>0.05</v>
      </c>
      <c r="P2392" s="11" t="str">
        <f t="shared" si="487"/>
        <v>Low Cost per Unit</v>
      </c>
      <c r="Q2392" s="12">
        <f t="shared" si="488"/>
        <v>0</v>
      </c>
      <c r="R2392" s="12">
        <f t="shared" si="489"/>
        <v>0</v>
      </c>
      <c r="S2392" s="12">
        <f t="shared" si="490"/>
        <v>0</v>
      </c>
      <c r="T2392" s="12">
        <f t="shared" si="491"/>
        <v>0</v>
      </c>
      <c r="U2392" s="12">
        <f t="shared" si="492"/>
        <v>0</v>
      </c>
      <c r="V2392" s="13" t="str">
        <f t="shared" ca="1" si="493"/>
        <v>Greater Than 8 Weeks Old</v>
      </c>
    </row>
    <row r="2393" spans="1:22" x14ac:dyDescent="0.45">
      <c r="A2393" s="2" t="s">
        <v>232</v>
      </c>
      <c r="B2393" s="5">
        <v>43697</v>
      </c>
      <c r="C2393" s="5" t="s">
        <v>383</v>
      </c>
      <c r="D2393" s="5" t="s">
        <v>398</v>
      </c>
      <c r="E2393" s="6">
        <v>8</v>
      </c>
      <c r="F2393" s="3">
        <v>239.92</v>
      </c>
      <c r="G2393" s="3">
        <v>127.44</v>
      </c>
      <c r="H2393" s="8">
        <f t="shared" si="481"/>
        <v>15.93</v>
      </c>
      <c r="I2393" s="3">
        <v>112.48</v>
      </c>
      <c r="J2393" s="4">
        <v>0.47</v>
      </c>
      <c r="K2393" s="2" t="str">
        <f t="shared" si="482"/>
        <v>Tuesday</v>
      </c>
      <c r="L2393" s="5">
        <f t="shared" si="483"/>
        <v>43700</v>
      </c>
      <c r="M2393" s="2" t="str">
        <f t="shared" si="484"/>
        <v>Friday</v>
      </c>
      <c r="N2393" s="2" t="str">
        <f t="shared" si="485"/>
        <v>Friday</v>
      </c>
      <c r="O2393" s="12">
        <f t="shared" si="486"/>
        <v>0.4</v>
      </c>
      <c r="P2393" s="11" t="str">
        <f t="shared" si="487"/>
        <v>Low Cost per Unit</v>
      </c>
      <c r="Q2393" s="12">
        <f t="shared" si="488"/>
        <v>0</v>
      </c>
      <c r="R2393" s="12">
        <f t="shared" si="489"/>
        <v>7.1975999999999996</v>
      </c>
      <c r="S2393" s="12">
        <f t="shared" si="490"/>
        <v>0</v>
      </c>
      <c r="T2393" s="12">
        <f t="shared" si="491"/>
        <v>0</v>
      </c>
      <c r="U2393" s="12">
        <f t="shared" si="492"/>
        <v>0</v>
      </c>
      <c r="V2393" s="13" t="str">
        <f t="shared" ca="1" si="493"/>
        <v>Greater Than 8 Weeks Old</v>
      </c>
    </row>
    <row r="2394" spans="1:22" x14ac:dyDescent="0.45">
      <c r="A2394" s="2" t="s">
        <v>279</v>
      </c>
      <c r="B2394" s="5">
        <v>43697</v>
      </c>
      <c r="C2394" s="5" t="s">
        <v>378</v>
      </c>
      <c r="D2394" s="5" t="s">
        <v>379</v>
      </c>
      <c r="E2394" s="6">
        <v>2</v>
      </c>
      <c r="F2394" s="3">
        <v>32</v>
      </c>
      <c r="G2394" s="3">
        <v>13.5</v>
      </c>
      <c r="H2394" s="8">
        <f t="shared" si="481"/>
        <v>6.75</v>
      </c>
      <c r="I2394" s="3">
        <v>18.5</v>
      </c>
      <c r="J2394" s="4">
        <v>0.57999999999999996</v>
      </c>
      <c r="K2394" s="2" t="str">
        <f t="shared" si="482"/>
        <v>Tuesday</v>
      </c>
      <c r="L2394" s="5">
        <f t="shared" si="483"/>
        <v>43700</v>
      </c>
      <c r="M2394" s="2" t="str">
        <f t="shared" si="484"/>
        <v>Friday</v>
      </c>
      <c r="N2394" s="2" t="str">
        <f t="shared" si="485"/>
        <v>Friday</v>
      </c>
      <c r="O2394" s="12">
        <f t="shared" si="486"/>
        <v>0.1</v>
      </c>
      <c r="P2394" s="11" t="str">
        <f t="shared" si="487"/>
        <v>Low Cost per Unit</v>
      </c>
      <c r="Q2394" s="12">
        <f t="shared" si="488"/>
        <v>0</v>
      </c>
      <c r="R2394" s="12">
        <f t="shared" si="489"/>
        <v>0.96</v>
      </c>
      <c r="S2394" s="12">
        <f t="shared" si="490"/>
        <v>0</v>
      </c>
      <c r="T2394" s="12">
        <f t="shared" si="491"/>
        <v>0</v>
      </c>
      <c r="U2394" s="12">
        <f t="shared" si="492"/>
        <v>0</v>
      </c>
      <c r="V2394" s="13" t="str">
        <f t="shared" ca="1" si="493"/>
        <v>Greater Than 8 Weeks Old</v>
      </c>
    </row>
    <row r="2395" spans="1:22" x14ac:dyDescent="0.45">
      <c r="A2395" s="2" t="s">
        <v>86</v>
      </c>
      <c r="B2395" s="5">
        <v>43697</v>
      </c>
      <c r="C2395" s="5" t="s">
        <v>383</v>
      </c>
      <c r="D2395" s="5" t="s">
        <v>398</v>
      </c>
      <c r="E2395" s="6">
        <v>2</v>
      </c>
      <c r="F2395" s="3">
        <v>84</v>
      </c>
      <c r="G2395" s="3">
        <v>24.76</v>
      </c>
      <c r="H2395" s="8">
        <f t="shared" si="481"/>
        <v>12.38</v>
      </c>
      <c r="I2395" s="3">
        <v>59.24</v>
      </c>
      <c r="J2395" s="4">
        <v>0.71</v>
      </c>
      <c r="K2395" s="2" t="str">
        <f t="shared" si="482"/>
        <v>Tuesday</v>
      </c>
      <c r="L2395" s="5">
        <f t="shared" si="483"/>
        <v>43700</v>
      </c>
      <c r="M2395" s="2" t="str">
        <f t="shared" si="484"/>
        <v>Friday</v>
      </c>
      <c r="N2395" s="2" t="str">
        <f t="shared" si="485"/>
        <v>Friday</v>
      </c>
      <c r="O2395" s="12">
        <f t="shared" si="486"/>
        <v>0.1</v>
      </c>
      <c r="P2395" s="11" t="str">
        <f t="shared" si="487"/>
        <v>Low Cost per Unit</v>
      </c>
      <c r="Q2395" s="12">
        <f t="shared" si="488"/>
        <v>0</v>
      </c>
      <c r="R2395" s="12">
        <f t="shared" si="489"/>
        <v>2.52</v>
      </c>
      <c r="S2395" s="12">
        <f t="shared" si="490"/>
        <v>0</v>
      </c>
      <c r="T2395" s="12">
        <f t="shared" si="491"/>
        <v>0</v>
      </c>
      <c r="U2395" s="12">
        <f t="shared" si="492"/>
        <v>0</v>
      </c>
      <c r="V2395" s="13" t="str">
        <f t="shared" ca="1" si="493"/>
        <v>Greater Than 8 Weeks Old</v>
      </c>
    </row>
    <row r="2396" spans="1:22" x14ac:dyDescent="0.45">
      <c r="A2396" s="2" t="s">
        <v>129</v>
      </c>
      <c r="B2396" s="5">
        <v>43697</v>
      </c>
      <c r="C2396" s="5" t="s">
        <v>383</v>
      </c>
      <c r="D2396" s="5" t="s">
        <v>398</v>
      </c>
      <c r="E2396" s="6">
        <v>2</v>
      </c>
      <c r="F2396" s="3">
        <v>32</v>
      </c>
      <c r="G2396" s="3">
        <v>9.76</v>
      </c>
      <c r="H2396" s="8">
        <f t="shared" si="481"/>
        <v>4.88</v>
      </c>
      <c r="I2396" s="3">
        <v>22.24</v>
      </c>
      <c r="J2396" s="4">
        <v>0.7</v>
      </c>
      <c r="K2396" s="2" t="str">
        <f t="shared" si="482"/>
        <v>Tuesday</v>
      </c>
      <c r="L2396" s="5">
        <f t="shared" si="483"/>
        <v>43700</v>
      </c>
      <c r="M2396" s="2" t="str">
        <f t="shared" si="484"/>
        <v>Friday</v>
      </c>
      <c r="N2396" s="2" t="str">
        <f t="shared" si="485"/>
        <v>Friday</v>
      </c>
      <c r="O2396" s="12">
        <f t="shared" si="486"/>
        <v>0.1</v>
      </c>
      <c r="P2396" s="11" t="str">
        <f t="shared" si="487"/>
        <v>Low Cost per Unit</v>
      </c>
      <c r="Q2396" s="12">
        <f t="shared" si="488"/>
        <v>0</v>
      </c>
      <c r="R2396" s="12">
        <f t="shared" si="489"/>
        <v>0.96</v>
      </c>
      <c r="S2396" s="12">
        <f t="shared" si="490"/>
        <v>0</v>
      </c>
      <c r="T2396" s="12">
        <f t="shared" si="491"/>
        <v>0</v>
      </c>
      <c r="U2396" s="12">
        <f t="shared" si="492"/>
        <v>0</v>
      </c>
      <c r="V2396" s="13" t="str">
        <f t="shared" ca="1" si="493"/>
        <v>Greater Than 8 Weeks Old</v>
      </c>
    </row>
    <row r="2397" spans="1:22" x14ac:dyDescent="0.45">
      <c r="A2397" s="2" t="s">
        <v>265</v>
      </c>
      <c r="B2397" s="5">
        <v>43697</v>
      </c>
      <c r="C2397" s="5" t="s">
        <v>383</v>
      </c>
      <c r="D2397" s="5" t="s">
        <v>399</v>
      </c>
      <c r="E2397" s="6">
        <v>12</v>
      </c>
      <c r="F2397" s="3">
        <v>227.88</v>
      </c>
      <c r="G2397" s="3">
        <v>220.56</v>
      </c>
      <c r="H2397" s="8">
        <f t="shared" si="481"/>
        <v>18.38</v>
      </c>
      <c r="I2397" s="3">
        <v>7.32</v>
      </c>
      <c r="J2397" s="4">
        <v>0.03</v>
      </c>
      <c r="K2397" s="2" t="str">
        <f t="shared" si="482"/>
        <v>Tuesday</v>
      </c>
      <c r="L2397" s="5">
        <f t="shared" si="483"/>
        <v>43700</v>
      </c>
      <c r="M2397" s="2" t="str">
        <f t="shared" si="484"/>
        <v>Friday</v>
      </c>
      <c r="N2397" s="2" t="str">
        <f t="shared" si="485"/>
        <v>Friday</v>
      </c>
      <c r="O2397" s="12">
        <f t="shared" si="486"/>
        <v>0.60000000000000009</v>
      </c>
      <c r="P2397" s="11" t="str">
        <f t="shared" si="487"/>
        <v>High Cost per Unit</v>
      </c>
      <c r="Q2397" s="12">
        <f t="shared" si="488"/>
        <v>0</v>
      </c>
      <c r="R2397" s="12">
        <f t="shared" si="489"/>
        <v>6.8363999999999994</v>
      </c>
      <c r="S2397" s="12">
        <f t="shared" si="490"/>
        <v>0</v>
      </c>
      <c r="T2397" s="12">
        <f t="shared" si="491"/>
        <v>0</v>
      </c>
      <c r="U2397" s="12">
        <f t="shared" si="492"/>
        <v>0</v>
      </c>
      <c r="V2397" s="13" t="str">
        <f t="shared" ca="1" si="493"/>
        <v>Greater Than 8 Weeks Old</v>
      </c>
    </row>
    <row r="2398" spans="1:22" x14ac:dyDescent="0.45">
      <c r="A2398" s="2" t="s">
        <v>88</v>
      </c>
      <c r="B2398" s="5">
        <v>43697</v>
      </c>
      <c r="C2398" s="5" t="s">
        <v>376</v>
      </c>
      <c r="D2398" s="5" t="s">
        <v>377</v>
      </c>
      <c r="E2398" s="6">
        <v>1</v>
      </c>
      <c r="F2398" s="3">
        <v>45</v>
      </c>
      <c r="G2398" s="3">
        <v>16.32</v>
      </c>
      <c r="H2398" s="8">
        <f t="shared" si="481"/>
        <v>16.32</v>
      </c>
      <c r="I2398" s="3">
        <v>28.68</v>
      </c>
      <c r="J2398" s="4">
        <v>0.64</v>
      </c>
      <c r="K2398" s="2" t="str">
        <f t="shared" si="482"/>
        <v>Tuesday</v>
      </c>
      <c r="L2398" s="5">
        <f t="shared" si="483"/>
        <v>43700</v>
      </c>
      <c r="M2398" s="2" t="str">
        <f t="shared" si="484"/>
        <v>Friday</v>
      </c>
      <c r="N2398" s="2" t="str">
        <f t="shared" si="485"/>
        <v>Friday</v>
      </c>
      <c r="O2398" s="12">
        <f t="shared" si="486"/>
        <v>0.05</v>
      </c>
      <c r="P2398" s="11" t="str">
        <f t="shared" si="487"/>
        <v>Low Cost per Unit</v>
      </c>
      <c r="Q2398" s="12">
        <f t="shared" si="488"/>
        <v>0</v>
      </c>
      <c r="R2398" s="12">
        <f t="shared" si="489"/>
        <v>0</v>
      </c>
      <c r="S2398" s="12">
        <f t="shared" si="490"/>
        <v>0</v>
      </c>
      <c r="T2398" s="12">
        <f t="shared" si="491"/>
        <v>0</v>
      </c>
      <c r="U2398" s="12">
        <f t="shared" si="492"/>
        <v>0</v>
      </c>
      <c r="V2398" s="13" t="str">
        <f t="shared" ca="1" si="493"/>
        <v>Greater Than 8 Weeks Old</v>
      </c>
    </row>
    <row r="2399" spans="1:22" x14ac:dyDescent="0.45">
      <c r="A2399" s="2" t="s">
        <v>285</v>
      </c>
      <c r="B2399" s="5">
        <v>43697</v>
      </c>
      <c r="C2399" s="5" t="s">
        <v>383</v>
      </c>
      <c r="D2399" s="5" t="s">
        <v>398</v>
      </c>
      <c r="E2399" s="6">
        <v>1</v>
      </c>
      <c r="F2399" s="3">
        <v>59</v>
      </c>
      <c r="G2399" s="3">
        <v>28.87</v>
      </c>
      <c r="H2399" s="8">
        <f t="shared" si="481"/>
        <v>28.87</v>
      </c>
      <c r="I2399" s="3">
        <v>30.13</v>
      </c>
      <c r="J2399" s="4">
        <v>0.51</v>
      </c>
      <c r="K2399" s="2" t="str">
        <f t="shared" si="482"/>
        <v>Tuesday</v>
      </c>
      <c r="L2399" s="5">
        <f t="shared" si="483"/>
        <v>43700</v>
      </c>
      <c r="M2399" s="2" t="str">
        <f t="shared" si="484"/>
        <v>Friday</v>
      </c>
      <c r="N2399" s="2" t="str">
        <f t="shared" si="485"/>
        <v>Friday</v>
      </c>
      <c r="O2399" s="12">
        <f t="shared" si="486"/>
        <v>0.05</v>
      </c>
      <c r="P2399" s="11" t="str">
        <f t="shared" si="487"/>
        <v>High Cost per Unit</v>
      </c>
      <c r="Q2399" s="12">
        <f t="shared" si="488"/>
        <v>0</v>
      </c>
      <c r="R2399" s="12">
        <f t="shared" si="489"/>
        <v>0</v>
      </c>
      <c r="S2399" s="12">
        <f t="shared" si="490"/>
        <v>0</v>
      </c>
      <c r="T2399" s="12">
        <f t="shared" si="491"/>
        <v>0</v>
      </c>
      <c r="U2399" s="12">
        <f t="shared" si="492"/>
        <v>0</v>
      </c>
      <c r="V2399" s="13" t="str">
        <f t="shared" ca="1" si="493"/>
        <v>Greater Than 8 Weeks Old</v>
      </c>
    </row>
    <row r="2400" spans="1:22" x14ac:dyDescent="0.45">
      <c r="A2400" s="2" t="s">
        <v>90</v>
      </c>
      <c r="B2400" s="5">
        <v>43697</v>
      </c>
      <c r="C2400" s="5" t="s">
        <v>378</v>
      </c>
      <c r="D2400" s="5" t="s">
        <v>379</v>
      </c>
      <c r="E2400" s="6">
        <v>2</v>
      </c>
      <c r="F2400" s="3">
        <v>198</v>
      </c>
      <c r="G2400" s="3">
        <v>71.94</v>
      </c>
      <c r="H2400" s="8">
        <f t="shared" si="481"/>
        <v>35.97</v>
      </c>
      <c r="I2400" s="3">
        <v>126.06</v>
      </c>
      <c r="J2400" s="4">
        <v>0.64</v>
      </c>
      <c r="K2400" s="2" t="str">
        <f t="shared" si="482"/>
        <v>Tuesday</v>
      </c>
      <c r="L2400" s="5">
        <f t="shared" si="483"/>
        <v>43700</v>
      </c>
      <c r="M2400" s="2" t="str">
        <f t="shared" si="484"/>
        <v>Friday</v>
      </c>
      <c r="N2400" s="2" t="str">
        <f t="shared" si="485"/>
        <v>Friday</v>
      </c>
      <c r="O2400" s="12">
        <f t="shared" si="486"/>
        <v>0.1</v>
      </c>
      <c r="P2400" s="11" t="str">
        <f t="shared" si="487"/>
        <v>High Cost per Unit</v>
      </c>
      <c r="Q2400" s="12">
        <f t="shared" si="488"/>
        <v>0</v>
      </c>
      <c r="R2400" s="12">
        <f t="shared" si="489"/>
        <v>5.9399999999999995</v>
      </c>
      <c r="S2400" s="12">
        <f t="shared" si="490"/>
        <v>0</v>
      </c>
      <c r="T2400" s="12">
        <f t="shared" si="491"/>
        <v>0</v>
      </c>
      <c r="U2400" s="12">
        <f t="shared" si="492"/>
        <v>0</v>
      </c>
      <c r="V2400" s="13" t="str">
        <f t="shared" ca="1" si="493"/>
        <v>Greater Than 8 Weeks Old</v>
      </c>
    </row>
    <row r="2401" spans="1:22" x14ac:dyDescent="0.45">
      <c r="A2401" s="2" t="s">
        <v>314</v>
      </c>
      <c r="B2401" s="5">
        <v>43697</v>
      </c>
      <c r="C2401" s="5" t="s">
        <v>371</v>
      </c>
      <c r="D2401" s="5" t="s">
        <v>371</v>
      </c>
      <c r="E2401" s="6">
        <v>2</v>
      </c>
      <c r="F2401" s="3">
        <v>37.979999999999997</v>
      </c>
      <c r="G2401" s="3">
        <v>34</v>
      </c>
      <c r="H2401" s="8">
        <f t="shared" si="481"/>
        <v>17</v>
      </c>
      <c r="I2401" s="3">
        <v>3.98</v>
      </c>
      <c r="J2401" s="4">
        <v>0.1</v>
      </c>
      <c r="K2401" s="2" t="str">
        <f t="shared" si="482"/>
        <v>Tuesday</v>
      </c>
      <c r="L2401" s="5">
        <f t="shared" si="483"/>
        <v>43700</v>
      </c>
      <c r="M2401" s="2" t="str">
        <f t="shared" si="484"/>
        <v>Friday</v>
      </c>
      <c r="N2401" s="2" t="str">
        <f t="shared" si="485"/>
        <v>Friday</v>
      </c>
      <c r="O2401" s="12">
        <f t="shared" si="486"/>
        <v>0.1</v>
      </c>
      <c r="P2401" s="11" t="str">
        <f t="shared" si="487"/>
        <v>High Cost per Unit</v>
      </c>
      <c r="Q2401" s="12">
        <f t="shared" si="488"/>
        <v>0</v>
      </c>
      <c r="R2401" s="12">
        <f t="shared" si="489"/>
        <v>1.1394</v>
      </c>
      <c r="S2401" s="12">
        <f t="shared" si="490"/>
        <v>0</v>
      </c>
      <c r="T2401" s="12">
        <f t="shared" si="491"/>
        <v>0</v>
      </c>
      <c r="U2401" s="12">
        <f t="shared" si="492"/>
        <v>0</v>
      </c>
      <c r="V2401" s="13" t="str">
        <f t="shared" ca="1" si="493"/>
        <v>Greater Than 8 Weeks Old</v>
      </c>
    </row>
    <row r="2402" spans="1:22" x14ac:dyDescent="0.45">
      <c r="A2402" s="2" t="s">
        <v>315</v>
      </c>
      <c r="B2402" s="5">
        <v>43697</v>
      </c>
      <c r="C2402" s="5" t="s">
        <v>371</v>
      </c>
      <c r="D2402" s="5" t="s">
        <v>371</v>
      </c>
      <c r="E2402" s="6">
        <v>1</v>
      </c>
      <c r="F2402" s="3">
        <v>18.989999999999998</v>
      </c>
      <c r="G2402" s="3">
        <v>15</v>
      </c>
      <c r="H2402" s="8">
        <f t="shared" si="481"/>
        <v>15</v>
      </c>
      <c r="I2402" s="3">
        <v>3.99</v>
      </c>
      <c r="J2402" s="4">
        <v>0.21</v>
      </c>
      <c r="K2402" s="2" t="str">
        <f t="shared" si="482"/>
        <v>Tuesday</v>
      </c>
      <c r="L2402" s="5">
        <f t="shared" si="483"/>
        <v>43700</v>
      </c>
      <c r="M2402" s="2" t="str">
        <f t="shared" si="484"/>
        <v>Friday</v>
      </c>
      <c r="N2402" s="2" t="str">
        <f t="shared" si="485"/>
        <v>Friday</v>
      </c>
      <c r="O2402" s="12">
        <f t="shared" si="486"/>
        <v>0.05</v>
      </c>
      <c r="P2402" s="11" t="str">
        <f t="shared" si="487"/>
        <v>Low Cost per Unit</v>
      </c>
      <c r="Q2402" s="12">
        <f t="shared" si="488"/>
        <v>0</v>
      </c>
      <c r="R2402" s="12">
        <f t="shared" si="489"/>
        <v>0</v>
      </c>
      <c r="S2402" s="12">
        <f t="shared" si="490"/>
        <v>0</v>
      </c>
      <c r="T2402" s="12">
        <f t="shared" si="491"/>
        <v>0</v>
      </c>
      <c r="U2402" s="12">
        <f t="shared" si="492"/>
        <v>0</v>
      </c>
      <c r="V2402" s="13" t="str">
        <f t="shared" ca="1" si="493"/>
        <v>Greater Than 8 Weeks Old</v>
      </c>
    </row>
    <row r="2403" spans="1:22" x14ac:dyDescent="0.45">
      <c r="A2403" s="2" t="s">
        <v>280</v>
      </c>
      <c r="B2403" s="5">
        <v>43697</v>
      </c>
      <c r="C2403" s="5" t="s">
        <v>390</v>
      </c>
      <c r="D2403" s="5" t="s">
        <v>391</v>
      </c>
      <c r="E2403" s="6">
        <v>1</v>
      </c>
      <c r="F2403" s="3">
        <v>189</v>
      </c>
      <c r="G2403" s="3">
        <v>92</v>
      </c>
      <c r="H2403" s="8">
        <f t="shared" si="481"/>
        <v>92</v>
      </c>
      <c r="I2403" s="3">
        <v>97</v>
      </c>
      <c r="J2403" s="4">
        <v>0.51</v>
      </c>
      <c r="K2403" s="2" t="str">
        <f t="shared" si="482"/>
        <v>Tuesday</v>
      </c>
      <c r="L2403" s="5">
        <f t="shared" si="483"/>
        <v>43700</v>
      </c>
      <c r="M2403" s="2" t="str">
        <f t="shared" si="484"/>
        <v>Friday</v>
      </c>
      <c r="N2403" s="2" t="str">
        <f t="shared" si="485"/>
        <v>Friday</v>
      </c>
      <c r="O2403" s="12">
        <f t="shared" si="486"/>
        <v>0.05</v>
      </c>
      <c r="P2403" s="11" t="str">
        <f t="shared" si="487"/>
        <v>High Cost per Unit</v>
      </c>
      <c r="Q2403" s="12">
        <f t="shared" si="488"/>
        <v>0</v>
      </c>
      <c r="R2403" s="12">
        <f t="shared" si="489"/>
        <v>0</v>
      </c>
      <c r="S2403" s="12">
        <f t="shared" si="490"/>
        <v>0</v>
      </c>
      <c r="T2403" s="12">
        <f t="shared" si="491"/>
        <v>0</v>
      </c>
      <c r="U2403" s="12">
        <f t="shared" si="492"/>
        <v>0</v>
      </c>
      <c r="V2403" s="13" t="str">
        <f t="shared" ca="1" si="493"/>
        <v>Greater Than 8 Weeks Old</v>
      </c>
    </row>
    <row r="2404" spans="1:22" x14ac:dyDescent="0.45">
      <c r="A2404" s="2" t="s">
        <v>266</v>
      </c>
      <c r="B2404" s="5">
        <v>43697</v>
      </c>
      <c r="C2404" s="5" t="s">
        <v>378</v>
      </c>
      <c r="D2404" s="5" t="s">
        <v>397</v>
      </c>
      <c r="E2404" s="6">
        <v>1</v>
      </c>
      <c r="F2404" s="3">
        <v>69</v>
      </c>
      <c r="G2404" s="3">
        <v>30</v>
      </c>
      <c r="H2404" s="8">
        <f t="shared" si="481"/>
        <v>30</v>
      </c>
      <c r="I2404" s="3">
        <v>39</v>
      </c>
      <c r="J2404" s="4">
        <v>0.56999999999999995</v>
      </c>
      <c r="K2404" s="2" t="str">
        <f t="shared" si="482"/>
        <v>Tuesday</v>
      </c>
      <c r="L2404" s="5">
        <f t="shared" si="483"/>
        <v>43700</v>
      </c>
      <c r="M2404" s="2" t="str">
        <f t="shared" si="484"/>
        <v>Friday</v>
      </c>
      <c r="N2404" s="2" t="str">
        <f t="shared" si="485"/>
        <v>Friday</v>
      </c>
      <c r="O2404" s="12">
        <f t="shared" si="486"/>
        <v>0.05</v>
      </c>
      <c r="P2404" s="11" t="str">
        <f t="shared" si="487"/>
        <v>High Cost per Unit</v>
      </c>
      <c r="Q2404" s="12">
        <f t="shared" si="488"/>
        <v>0</v>
      </c>
      <c r="R2404" s="12">
        <f t="shared" si="489"/>
        <v>0</v>
      </c>
      <c r="S2404" s="12">
        <f t="shared" si="490"/>
        <v>0</v>
      </c>
      <c r="T2404" s="12">
        <f t="shared" si="491"/>
        <v>0</v>
      </c>
      <c r="U2404" s="12">
        <f t="shared" si="492"/>
        <v>0</v>
      </c>
      <c r="V2404" s="13" t="str">
        <f t="shared" ca="1" si="493"/>
        <v>Greater Than 8 Weeks Old</v>
      </c>
    </row>
    <row r="2405" spans="1:22" x14ac:dyDescent="0.45">
      <c r="A2405" s="2" t="s">
        <v>92</v>
      </c>
      <c r="B2405" s="5">
        <v>43698</v>
      </c>
      <c r="C2405" s="5" t="s">
        <v>367</v>
      </c>
      <c r="D2405" s="5" t="s">
        <v>368</v>
      </c>
      <c r="E2405" s="6">
        <v>2</v>
      </c>
      <c r="F2405" s="3">
        <v>118</v>
      </c>
      <c r="G2405" s="3">
        <v>40.6</v>
      </c>
      <c r="H2405" s="8">
        <f t="shared" si="481"/>
        <v>20.3</v>
      </c>
      <c r="I2405" s="3">
        <v>77.400000000000006</v>
      </c>
      <c r="J2405" s="4">
        <v>0.66</v>
      </c>
      <c r="K2405" s="2" t="str">
        <f t="shared" si="482"/>
        <v>Wednesday</v>
      </c>
      <c r="L2405" s="5">
        <f t="shared" si="483"/>
        <v>43701</v>
      </c>
      <c r="M2405" s="2" t="str">
        <f t="shared" si="484"/>
        <v>Saturday</v>
      </c>
      <c r="N2405" s="2" t="str">
        <f t="shared" si="485"/>
        <v>Saturday</v>
      </c>
      <c r="O2405" s="12">
        <f t="shared" si="486"/>
        <v>0</v>
      </c>
      <c r="P2405" s="11" t="str">
        <f t="shared" si="487"/>
        <v>High Cost per Unit</v>
      </c>
      <c r="Q2405" s="12">
        <f t="shared" si="488"/>
        <v>11.8</v>
      </c>
      <c r="R2405" s="12">
        <f t="shared" si="489"/>
        <v>3.54</v>
      </c>
      <c r="S2405" s="12">
        <f t="shared" si="490"/>
        <v>0</v>
      </c>
      <c r="T2405" s="12">
        <f t="shared" si="491"/>
        <v>0</v>
      </c>
      <c r="U2405" s="12">
        <f t="shared" si="492"/>
        <v>0</v>
      </c>
      <c r="V2405" s="13" t="str">
        <f t="shared" ca="1" si="493"/>
        <v>Greater Than 8 Weeks Old</v>
      </c>
    </row>
    <row r="2406" spans="1:22" x14ac:dyDescent="0.45">
      <c r="A2406" s="2" t="s">
        <v>319</v>
      </c>
      <c r="B2406" s="5">
        <v>43698</v>
      </c>
      <c r="C2406" s="5" t="s">
        <v>367</v>
      </c>
      <c r="D2406" s="5" t="s">
        <v>368</v>
      </c>
      <c r="E2406" s="6">
        <v>1</v>
      </c>
      <c r="F2406" s="3">
        <v>34.99</v>
      </c>
      <c r="G2406" s="3">
        <v>22.7</v>
      </c>
      <c r="H2406" s="8">
        <f t="shared" si="481"/>
        <v>22.7</v>
      </c>
      <c r="I2406" s="3">
        <v>12.29</v>
      </c>
      <c r="J2406" s="4">
        <v>0.35</v>
      </c>
      <c r="K2406" s="2" t="str">
        <f t="shared" si="482"/>
        <v>Wednesday</v>
      </c>
      <c r="L2406" s="5">
        <f t="shared" si="483"/>
        <v>43701</v>
      </c>
      <c r="M2406" s="2" t="str">
        <f t="shared" si="484"/>
        <v>Saturday</v>
      </c>
      <c r="N2406" s="2" t="str">
        <f t="shared" si="485"/>
        <v>Saturday</v>
      </c>
      <c r="O2406" s="12">
        <f t="shared" si="486"/>
        <v>0</v>
      </c>
      <c r="P2406" s="11" t="str">
        <f t="shared" si="487"/>
        <v>High Cost per Unit</v>
      </c>
      <c r="Q2406" s="12">
        <f t="shared" si="488"/>
        <v>3.4990000000000006</v>
      </c>
      <c r="R2406" s="12">
        <f t="shared" si="489"/>
        <v>0</v>
      </c>
      <c r="S2406" s="12">
        <f t="shared" si="490"/>
        <v>0</v>
      </c>
      <c r="T2406" s="12">
        <f t="shared" si="491"/>
        <v>0</v>
      </c>
      <c r="U2406" s="12">
        <f t="shared" si="492"/>
        <v>0</v>
      </c>
      <c r="V2406" s="13" t="str">
        <f t="shared" ca="1" si="493"/>
        <v>Greater Than 8 Weeks Old</v>
      </c>
    </row>
    <row r="2407" spans="1:22" x14ac:dyDescent="0.45">
      <c r="A2407" s="2" t="s">
        <v>6</v>
      </c>
      <c r="B2407" s="5">
        <v>43698</v>
      </c>
      <c r="C2407" s="5" t="s">
        <v>367</v>
      </c>
      <c r="D2407" s="5" t="s">
        <v>368</v>
      </c>
      <c r="E2407" s="6">
        <v>1</v>
      </c>
      <c r="F2407" s="3">
        <v>55</v>
      </c>
      <c r="G2407" s="3">
        <v>21.23</v>
      </c>
      <c r="H2407" s="8">
        <f t="shared" si="481"/>
        <v>21.23</v>
      </c>
      <c r="I2407" s="3">
        <v>33.770000000000003</v>
      </c>
      <c r="J2407" s="4">
        <v>0.61</v>
      </c>
      <c r="K2407" s="2" t="str">
        <f t="shared" si="482"/>
        <v>Wednesday</v>
      </c>
      <c r="L2407" s="5">
        <f t="shared" si="483"/>
        <v>43701</v>
      </c>
      <c r="M2407" s="2" t="str">
        <f t="shared" si="484"/>
        <v>Saturday</v>
      </c>
      <c r="N2407" s="2" t="str">
        <f t="shared" si="485"/>
        <v>Saturday</v>
      </c>
      <c r="O2407" s="12">
        <f t="shared" si="486"/>
        <v>0</v>
      </c>
      <c r="P2407" s="11" t="str">
        <f t="shared" si="487"/>
        <v>High Cost per Unit</v>
      </c>
      <c r="Q2407" s="12">
        <f t="shared" si="488"/>
        <v>5.5</v>
      </c>
      <c r="R2407" s="12">
        <f t="shared" si="489"/>
        <v>0</v>
      </c>
      <c r="S2407" s="12">
        <f t="shared" si="490"/>
        <v>0</v>
      </c>
      <c r="T2407" s="12">
        <f t="shared" si="491"/>
        <v>0</v>
      </c>
      <c r="U2407" s="12">
        <f t="shared" si="492"/>
        <v>0</v>
      </c>
      <c r="V2407" s="13" t="str">
        <f t="shared" ca="1" si="493"/>
        <v>Greater Than 8 Weeks Old</v>
      </c>
    </row>
    <row r="2408" spans="1:22" x14ac:dyDescent="0.45">
      <c r="A2408" s="2" t="s">
        <v>290</v>
      </c>
      <c r="B2408" s="5">
        <v>43698</v>
      </c>
      <c r="C2408" s="5" t="s">
        <v>367</v>
      </c>
      <c r="D2408" s="5" t="s">
        <v>368</v>
      </c>
      <c r="E2408" s="6">
        <v>4</v>
      </c>
      <c r="F2408" s="3">
        <v>175.98</v>
      </c>
      <c r="G2408" s="3">
        <v>85.04</v>
      </c>
      <c r="H2408" s="8">
        <f t="shared" si="481"/>
        <v>21.26</v>
      </c>
      <c r="I2408" s="3">
        <v>90.94</v>
      </c>
      <c r="J2408" s="4">
        <v>0.52</v>
      </c>
      <c r="K2408" s="2" t="str">
        <f t="shared" si="482"/>
        <v>Wednesday</v>
      </c>
      <c r="L2408" s="5">
        <f t="shared" si="483"/>
        <v>43701</v>
      </c>
      <c r="M2408" s="2" t="str">
        <f t="shared" si="484"/>
        <v>Saturday</v>
      </c>
      <c r="N2408" s="2" t="str">
        <f t="shared" si="485"/>
        <v>Saturday</v>
      </c>
      <c r="O2408" s="12">
        <f t="shared" si="486"/>
        <v>0</v>
      </c>
      <c r="P2408" s="11" t="str">
        <f t="shared" si="487"/>
        <v>High Cost per Unit</v>
      </c>
      <c r="Q2408" s="12">
        <f t="shared" si="488"/>
        <v>17.597999999999999</v>
      </c>
      <c r="R2408" s="12">
        <f t="shared" si="489"/>
        <v>5.2793999999999999</v>
      </c>
      <c r="S2408" s="12">
        <f t="shared" si="490"/>
        <v>0</v>
      </c>
      <c r="T2408" s="12">
        <f t="shared" si="491"/>
        <v>0</v>
      </c>
      <c r="U2408" s="12">
        <f t="shared" si="492"/>
        <v>0</v>
      </c>
      <c r="V2408" s="13" t="str">
        <f t="shared" ca="1" si="493"/>
        <v>Greater Than 8 Weeks Old</v>
      </c>
    </row>
    <row r="2409" spans="1:22" x14ac:dyDescent="0.45">
      <c r="A2409" s="2" t="s">
        <v>147</v>
      </c>
      <c r="B2409" s="5">
        <v>43698</v>
      </c>
      <c r="C2409" s="5" t="s">
        <v>367</v>
      </c>
      <c r="D2409" s="5" t="s">
        <v>368</v>
      </c>
      <c r="E2409" s="6">
        <v>1</v>
      </c>
      <c r="F2409" s="3">
        <v>79</v>
      </c>
      <c r="G2409" s="3">
        <v>19.940000000000001</v>
      </c>
      <c r="H2409" s="8">
        <f t="shared" si="481"/>
        <v>19.940000000000001</v>
      </c>
      <c r="I2409" s="3">
        <v>59.06</v>
      </c>
      <c r="J2409" s="4">
        <v>0.75</v>
      </c>
      <c r="K2409" s="2" t="str">
        <f t="shared" si="482"/>
        <v>Wednesday</v>
      </c>
      <c r="L2409" s="5">
        <f t="shared" si="483"/>
        <v>43701</v>
      </c>
      <c r="M2409" s="2" t="str">
        <f t="shared" si="484"/>
        <v>Saturday</v>
      </c>
      <c r="N2409" s="2" t="str">
        <f t="shared" si="485"/>
        <v>Saturday</v>
      </c>
      <c r="O2409" s="12">
        <f t="shared" si="486"/>
        <v>0</v>
      </c>
      <c r="P2409" s="11" t="str">
        <f t="shared" si="487"/>
        <v>High Cost per Unit</v>
      </c>
      <c r="Q2409" s="12">
        <f t="shared" si="488"/>
        <v>7.9</v>
      </c>
      <c r="R2409" s="12">
        <f t="shared" si="489"/>
        <v>0</v>
      </c>
      <c r="S2409" s="12">
        <f t="shared" si="490"/>
        <v>0</v>
      </c>
      <c r="T2409" s="12">
        <f t="shared" si="491"/>
        <v>0</v>
      </c>
      <c r="U2409" s="12">
        <f t="shared" si="492"/>
        <v>0</v>
      </c>
      <c r="V2409" s="13" t="str">
        <f t="shared" ca="1" si="493"/>
        <v>Greater Than 8 Weeks Old</v>
      </c>
    </row>
    <row r="2410" spans="1:22" x14ac:dyDescent="0.45">
      <c r="A2410" s="2" t="s">
        <v>322</v>
      </c>
      <c r="B2410" s="5">
        <v>43698</v>
      </c>
      <c r="C2410" s="5" t="s">
        <v>367</v>
      </c>
      <c r="D2410" s="5" t="s">
        <v>368</v>
      </c>
      <c r="E2410" s="6">
        <v>1</v>
      </c>
      <c r="F2410" s="3">
        <v>62</v>
      </c>
      <c r="G2410" s="3">
        <v>20.3</v>
      </c>
      <c r="H2410" s="8">
        <f t="shared" si="481"/>
        <v>20.3</v>
      </c>
      <c r="I2410" s="3">
        <v>41.7</v>
      </c>
      <c r="J2410" s="4">
        <v>0.67</v>
      </c>
      <c r="K2410" s="2" t="str">
        <f t="shared" si="482"/>
        <v>Wednesday</v>
      </c>
      <c r="L2410" s="5">
        <f t="shared" si="483"/>
        <v>43701</v>
      </c>
      <c r="M2410" s="2" t="str">
        <f t="shared" si="484"/>
        <v>Saturday</v>
      </c>
      <c r="N2410" s="2" t="str">
        <f t="shared" si="485"/>
        <v>Saturday</v>
      </c>
      <c r="O2410" s="12">
        <f t="shared" si="486"/>
        <v>0</v>
      </c>
      <c r="P2410" s="11" t="str">
        <f t="shared" si="487"/>
        <v>High Cost per Unit</v>
      </c>
      <c r="Q2410" s="12">
        <f t="shared" si="488"/>
        <v>6.2</v>
      </c>
      <c r="R2410" s="12">
        <f t="shared" si="489"/>
        <v>0</v>
      </c>
      <c r="S2410" s="12">
        <f t="shared" si="490"/>
        <v>0</v>
      </c>
      <c r="T2410" s="12">
        <f t="shared" si="491"/>
        <v>0</v>
      </c>
      <c r="U2410" s="12">
        <f t="shared" si="492"/>
        <v>0</v>
      </c>
      <c r="V2410" s="13" t="str">
        <f t="shared" ca="1" si="493"/>
        <v>Greater Than 8 Weeks Old</v>
      </c>
    </row>
    <row r="2411" spans="1:22" x14ac:dyDescent="0.45">
      <c r="A2411" s="2" t="s">
        <v>268</v>
      </c>
      <c r="B2411" s="5">
        <v>43698</v>
      </c>
      <c r="C2411" s="5" t="s">
        <v>367</v>
      </c>
      <c r="D2411" s="5" t="s">
        <v>368</v>
      </c>
      <c r="E2411" s="6">
        <v>5</v>
      </c>
      <c r="F2411" s="3">
        <v>249.95</v>
      </c>
      <c r="G2411" s="3">
        <v>150.05000000000001</v>
      </c>
      <c r="H2411" s="8">
        <f t="shared" si="481"/>
        <v>30.01</v>
      </c>
      <c r="I2411" s="3">
        <v>99.9</v>
      </c>
      <c r="J2411" s="4">
        <v>0.4</v>
      </c>
      <c r="K2411" s="2" t="str">
        <f t="shared" si="482"/>
        <v>Wednesday</v>
      </c>
      <c r="L2411" s="5">
        <f t="shared" si="483"/>
        <v>43701</v>
      </c>
      <c r="M2411" s="2" t="str">
        <f t="shared" si="484"/>
        <v>Saturday</v>
      </c>
      <c r="N2411" s="2" t="str">
        <f t="shared" si="485"/>
        <v>Saturday</v>
      </c>
      <c r="O2411" s="12">
        <f t="shared" si="486"/>
        <v>0</v>
      </c>
      <c r="P2411" s="11" t="str">
        <f t="shared" si="487"/>
        <v>High Cost per Unit</v>
      </c>
      <c r="Q2411" s="12">
        <f t="shared" si="488"/>
        <v>24.995000000000001</v>
      </c>
      <c r="R2411" s="12">
        <f t="shared" si="489"/>
        <v>7.4984999999999991</v>
      </c>
      <c r="S2411" s="12">
        <f t="shared" si="490"/>
        <v>0</v>
      </c>
      <c r="T2411" s="12">
        <f t="shared" si="491"/>
        <v>0</v>
      </c>
      <c r="U2411" s="12">
        <f t="shared" si="492"/>
        <v>0</v>
      </c>
      <c r="V2411" s="13" t="str">
        <f t="shared" ca="1" si="493"/>
        <v>Greater Than 8 Weeks Old</v>
      </c>
    </row>
    <row r="2412" spans="1:22" x14ac:dyDescent="0.45">
      <c r="A2412" s="2" t="s">
        <v>208</v>
      </c>
      <c r="B2412" s="5">
        <v>43698</v>
      </c>
      <c r="C2412" s="5" t="s">
        <v>367</v>
      </c>
      <c r="D2412" s="5" t="s">
        <v>368</v>
      </c>
      <c r="E2412" s="6">
        <v>3</v>
      </c>
      <c r="F2412" s="3">
        <v>95.97</v>
      </c>
      <c r="G2412" s="3">
        <v>43.95</v>
      </c>
      <c r="H2412" s="8">
        <f t="shared" si="481"/>
        <v>14.65</v>
      </c>
      <c r="I2412" s="3">
        <v>52.02</v>
      </c>
      <c r="J2412" s="4">
        <v>0.54</v>
      </c>
      <c r="K2412" s="2" t="str">
        <f t="shared" si="482"/>
        <v>Wednesday</v>
      </c>
      <c r="L2412" s="5">
        <f t="shared" si="483"/>
        <v>43701</v>
      </c>
      <c r="M2412" s="2" t="str">
        <f t="shared" si="484"/>
        <v>Saturday</v>
      </c>
      <c r="N2412" s="2" t="str">
        <f t="shared" si="485"/>
        <v>Saturday</v>
      </c>
      <c r="O2412" s="12">
        <f t="shared" si="486"/>
        <v>0</v>
      </c>
      <c r="P2412" s="11" t="str">
        <f t="shared" si="487"/>
        <v>Low Cost per Unit</v>
      </c>
      <c r="Q2412" s="12">
        <f t="shared" si="488"/>
        <v>9.5970000000000013</v>
      </c>
      <c r="R2412" s="12">
        <f t="shared" si="489"/>
        <v>2.8790999999999998</v>
      </c>
      <c r="S2412" s="12">
        <f t="shared" si="490"/>
        <v>0</v>
      </c>
      <c r="T2412" s="12">
        <f t="shared" si="491"/>
        <v>0</v>
      </c>
      <c r="U2412" s="12">
        <f t="shared" si="492"/>
        <v>0</v>
      </c>
      <c r="V2412" s="13" t="str">
        <f t="shared" ca="1" si="493"/>
        <v>Greater Than 8 Weeks Old</v>
      </c>
    </row>
    <row r="2413" spans="1:22" x14ac:dyDescent="0.45">
      <c r="A2413" s="2" t="s">
        <v>291</v>
      </c>
      <c r="B2413" s="5">
        <v>43698</v>
      </c>
      <c r="C2413" s="5" t="s">
        <v>367</v>
      </c>
      <c r="D2413" s="5" t="s">
        <v>368</v>
      </c>
      <c r="E2413" s="6">
        <v>1</v>
      </c>
      <c r="F2413" s="3">
        <v>99.99</v>
      </c>
      <c r="G2413" s="3">
        <v>42.17</v>
      </c>
      <c r="H2413" s="8">
        <f t="shared" si="481"/>
        <v>42.17</v>
      </c>
      <c r="I2413" s="3">
        <v>57.82</v>
      </c>
      <c r="J2413" s="4">
        <v>0.57999999999999996</v>
      </c>
      <c r="K2413" s="2" t="str">
        <f t="shared" si="482"/>
        <v>Wednesday</v>
      </c>
      <c r="L2413" s="5">
        <f t="shared" si="483"/>
        <v>43701</v>
      </c>
      <c r="M2413" s="2" t="str">
        <f t="shared" si="484"/>
        <v>Saturday</v>
      </c>
      <c r="N2413" s="2" t="str">
        <f t="shared" si="485"/>
        <v>Saturday</v>
      </c>
      <c r="O2413" s="12">
        <f t="shared" si="486"/>
        <v>0</v>
      </c>
      <c r="P2413" s="11" t="str">
        <f t="shared" si="487"/>
        <v>High Cost per Unit</v>
      </c>
      <c r="Q2413" s="12">
        <f t="shared" si="488"/>
        <v>9.9990000000000006</v>
      </c>
      <c r="R2413" s="12">
        <f t="shared" si="489"/>
        <v>0</v>
      </c>
      <c r="S2413" s="12">
        <f t="shared" si="490"/>
        <v>0</v>
      </c>
      <c r="T2413" s="12">
        <f t="shared" si="491"/>
        <v>0</v>
      </c>
      <c r="U2413" s="12">
        <f t="shared" si="492"/>
        <v>0</v>
      </c>
      <c r="V2413" s="13" t="str">
        <f t="shared" ca="1" si="493"/>
        <v>Greater Than 8 Weeks Old</v>
      </c>
    </row>
    <row r="2414" spans="1:22" x14ac:dyDescent="0.45">
      <c r="A2414" s="2" t="s">
        <v>183</v>
      </c>
      <c r="B2414" s="5">
        <v>43698</v>
      </c>
      <c r="C2414" s="5" t="s">
        <v>367</v>
      </c>
      <c r="D2414" s="5" t="s">
        <v>368</v>
      </c>
      <c r="E2414" s="6">
        <v>1</v>
      </c>
      <c r="F2414" s="3">
        <v>59</v>
      </c>
      <c r="G2414" s="3">
        <v>18.75</v>
      </c>
      <c r="H2414" s="8">
        <f t="shared" si="481"/>
        <v>18.75</v>
      </c>
      <c r="I2414" s="3">
        <v>40.25</v>
      </c>
      <c r="J2414" s="4">
        <v>0.68</v>
      </c>
      <c r="K2414" s="2" t="str">
        <f t="shared" si="482"/>
        <v>Wednesday</v>
      </c>
      <c r="L2414" s="5">
        <f t="shared" si="483"/>
        <v>43701</v>
      </c>
      <c r="M2414" s="2" t="str">
        <f t="shared" si="484"/>
        <v>Saturday</v>
      </c>
      <c r="N2414" s="2" t="str">
        <f t="shared" si="485"/>
        <v>Saturday</v>
      </c>
      <c r="O2414" s="12">
        <f t="shared" si="486"/>
        <v>0</v>
      </c>
      <c r="P2414" s="11" t="str">
        <f t="shared" si="487"/>
        <v>High Cost per Unit</v>
      </c>
      <c r="Q2414" s="12">
        <f t="shared" si="488"/>
        <v>5.9</v>
      </c>
      <c r="R2414" s="12">
        <f t="shared" si="489"/>
        <v>0</v>
      </c>
      <c r="S2414" s="12">
        <f t="shared" si="490"/>
        <v>0</v>
      </c>
      <c r="T2414" s="12">
        <f t="shared" si="491"/>
        <v>0</v>
      </c>
      <c r="U2414" s="12">
        <f t="shared" si="492"/>
        <v>0</v>
      </c>
      <c r="V2414" s="13" t="str">
        <f t="shared" ca="1" si="493"/>
        <v>Greater Than 8 Weeks Old</v>
      </c>
    </row>
    <row r="2415" spans="1:22" x14ac:dyDescent="0.45">
      <c r="A2415" s="2" t="s">
        <v>209</v>
      </c>
      <c r="B2415" s="5">
        <v>43698</v>
      </c>
      <c r="C2415" s="5" t="s">
        <v>369</v>
      </c>
      <c r="D2415" s="5" t="s">
        <v>370</v>
      </c>
      <c r="E2415" s="6">
        <v>64</v>
      </c>
      <c r="F2415" s="3">
        <v>2837.1</v>
      </c>
      <c r="G2415" s="3">
        <v>1760</v>
      </c>
      <c r="H2415" s="8">
        <f t="shared" si="481"/>
        <v>27.5</v>
      </c>
      <c r="I2415" s="3">
        <v>1077.0999999999999</v>
      </c>
      <c r="J2415" s="4">
        <v>0.38</v>
      </c>
      <c r="K2415" s="2" t="str">
        <f t="shared" si="482"/>
        <v>Wednesday</v>
      </c>
      <c r="L2415" s="5">
        <f t="shared" si="483"/>
        <v>43701</v>
      </c>
      <c r="M2415" s="2" t="str">
        <f t="shared" si="484"/>
        <v>Saturday</v>
      </c>
      <c r="N2415" s="2" t="str">
        <f t="shared" si="485"/>
        <v>Saturday</v>
      </c>
      <c r="O2415" s="12">
        <f t="shared" si="486"/>
        <v>0</v>
      </c>
      <c r="P2415" s="11" t="str">
        <f t="shared" si="487"/>
        <v>High Cost per Unit</v>
      </c>
      <c r="Q2415" s="12">
        <f t="shared" si="488"/>
        <v>0</v>
      </c>
      <c r="R2415" s="12">
        <f t="shared" si="489"/>
        <v>85.113</v>
      </c>
      <c r="S2415" s="12">
        <f t="shared" si="490"/>
        <v>0</v>
      </c>
      <c r="T2415" s="12">
        <f t="shared" si="491"/>
        <v>0</v>
      </c>
      <c r="U2415" s="12">
        <f t="shared" si="492"/>
        <v>0</v>
      </c>
      <c r="V2415" s="13" t="str">
        <f t="shared" ca="1" si="493"/>
        <v>Greater Than 8 Weeks Old</v>
      </c>
    </row>
    <row r="2416" spans="1:22" x14ac:dyDescent="0.45">
      <c r="A2416" s="2" t="s">
        <v>10</v>
      </c>
      <c r="B2416" s="5">
        <v>43698</v>
      </c>
      <c r="C2416" s="5" t="s">
        <v>369</v>
      </c>
      <c r="D2416" s="5" t="s">
        <v>372</v>
      </c>
      <c r="E2416" s="6">
        <v>1</v>
      </c>
      <c r="F2416" s="3">
        <v>45</v>
      </c>
      <c r="G2416" s="3">
        <v>16.21</v>
      </c>
      <c r="H2416" s="8">
        <f t="shared" si="481"/>
        <v>16.21</v>
      </c>
      <c r="I2416" s="3">
        <v>28.79</v>
      </c>
      <c r="J2416" s="4">
        <v>0.64</v>
      </c>
      <c r="K2416" s="2" t="str">
        <f t="shared" si="482"/>
        <v>Wednesday</v>
      </c>
      <c r="L2416" s="5">
        <f t="shared" si="483"/>
        <v>43701</v>
      </c>
      <c r="M2416" s="2" t="str">
        <f t="shared" si="484"/>
        <v>Saturday</v>
      </c>
      <c r="N2416" s="2" t="str">
        <f t="shared" si="485"/>
        <v>Saturday</v>
      </c>
      <c r="O2416" s="12">
        <f t="shared" si="486"/>
        <v>0</v>
      </c>
      <c r="P2416" s="11" t="str">
        <f t="shared" si="487"/>
        <v>Low Cost per Unit</v>
      </c>
      <c r="Q2416" s="12">
        <f t="shared" si="488"/>
        <v>0</v>
      </c>
      <c r="R2416" s="12">
        <f t="shared" si="489"/>
        <v>0</v>
      </c>
      <c r="S2416" s="12">
        <f t="shared" si="490"/>
        <v>0</v>
      </c>
      <c r="T2416" s="12">
        <f t="shared" si="491"/>
        <v>0</v>
      </c>
      <c r="U2416" s="12">
        <f t="shared" si="492"/>
        <v>0</v>
      </c>
      <c r="V2416" s="13" t="str">
        <f t="shared" ca="1" si="493"/>
        <v>Greater Than 8 Weeks Old</v>
      </c>
    </row>
    <row r="2417" spans="1:22" x14ac:dyDescent="0.45">
      <c r="A2417" s="2" t="s">
        <v>295</v>
      </c>
      <c r="B2417" s="5">
        <v>43698</v>
      </c>
      <c r="C2417" s="5" t="s">
        <v>371</v>
      </c>
      <c r="D2417" s="5" t="s">
        <v>371</v>
      </c>
      <c r="E2417" s="6">
        <v>14</v>
      </c>
      <c r="F2417" s="3">
        <v>97.86</v>
      </c>
      <c r="G2417" s="3">
        <v>62.58</v>
      </c>
      <c r="H2417" s="8">
        <f t="shared" si="481"/>
        <v>4.47</v>
      </c>
      <c r="I2417" s="3">
        <v>35.28</v>
      </c>
      <c r="J2417" s="4">
        <v>0.36</v>
      </c>
      <c r="K2417" s="2" t="str">
        <f t="shared" si="482"/>
        <v>Wednesday</v>
      </c>
      <c r="L2417" s="5">
        <f t="shared" si="483"/>
        <v>43701</v>
      </c>
      <c r="M2417" s="2" t="str">
        <f t="shared" si="484"/>
        <v>Saturday</v>
      </c>
      <c r="N2417" s="2" t="str">
        <f t="shared" si="485"/>
        <v>Saturday</v>
      </c>
      <c r="O2417" s="12">
        <f t="shared" si="486"/>
        <v>0</v>
      </c>
      <c r="P2417" s="11" t="str">
        <f t="shared" si="487"/>
        <v>Low Cost per Unit</v>
      </c>
      <c r="Q2417" s="12">
        <f t="shared" si="488"/>
        <v>0</v>
      </c>
      <c r="R2417" s="12">
        <f t="shared" si="489"/>
        <v>2.9358</v>
      </c>
      <c r="S2417" s="12">
        <f t="shared" si="490"/>
        <v>0</v>
      </c>
      <c r="T2417" s="12">
        <f t="shared" si="491"/>
        <v>0</v>
      </c>
      <c r="U2417" s="12">
        <f t="shared" si="492"/>
        <v>0</v>
      </c>
      <c r="V2417" s="13" t="str">
        <f t="shared" ca="1" si="493"/>
        <v>Greater Than 8 Weeks Old</v>
      </c>
    </row>
    <row r="2418" spans="1:22" x14ac:dyDescent="0.45">
      <c r="A2418" s="2" t="s">
        <v>271</v>
      </c>
      <c r="B2418" s="5">
        <v>43698</v>
      </c>
      <c r="C2418" s="5" t="s">
        <v>369</v>
      </c>
      <c r="D2418" s="5" t="s">
        <v>373</v>
      </c>
      <c r="E2418" s="6">
        <v>1</v>
      </c>
      <c r="F2418" s="3">
        <v>58</v>
      </c>
      <c r="G2418" s="3">
        <v>19</v>
      </c>
      <c r="H2418" s="8">
        <f t="shared" si="481"/>
        <v>19</v>
      </c>
      <c r="I2418" s="3">
        <v>39</v>
      </c>
      <c r="J2418" s="4">
        <v>0.67</v>
      </c>
      <c r="K2418" s="2" t="str">
        <f t="shared" si="482"/>
        <v>Wednesday</v>
      </c>
      <c r="L2418" s="5">
        <f t="shared" si="483"/>
        <v>43701</v>
      </c>
      <c r="M2418" s="2" t="str">
        <f t="shared" si="484"/>
        <v>Saturday</v>
      </c>
      <c r="N2418" s="2" t="str">
        <f t="shared" si="485"/>
        <v>Saturday</v>
      </c>
      <c r="O2418" s="12">
        <f t="shared" si="486"/>
        <v>0</v>
      </c>
      <c r="P2418" s="11" t="str">
        <f t="shared" si="487"/>
        <v>High Cost per Unit</v>
      </c>
      <c r="Q2418" s="12">
        <f t="shared" si="488"/>
        <v>0</v>
      </c>
      <c r="R2418" s="12">
        <f t="shared" si="489"/>
        <v>0</v>
      </c>
      <c r="S2418" s="12">
        <f t="shared" si="490"/>
        <v>0</v>
      </c>
      <c r="T2418" s="12">
        <f t="shared" si="491"/>
        <v>0</v>
      </c>
      <c r="U2418" s="12">
        <f t="shared" si="492"/>
        <v>0</v>
      </c>
      <c r="V2418" s="13" t="str">
        <f t="shared" ca="1" si="493"/>
        <v>Greater Than 8 Weeks Old</v>
      </c>
    </row>
    <row r="2419" spans="1:22" x14ac:dyDescent="0.45">
      <c r="A2419" s="2" t="s">
        <v>272</v>
      </c>
      <c r="B2419" s="5">
        <v>43698</v>
      </c>
      <c r="C2419" s="5" t="s">
        <v>369</v>
      </c>
      <c r="D2419" s="5" t="s">
        <v>373</v>
      </c>
      <c r="E2419" s="6">
        <v>1</v>
      </c>
      <c r="F2419" s="3">
        <v>52</v>
      </c>
      <c r="G2419" s="3">
        <v>17.420000000000002</v>
      </c>
      <c r="H2419" s="8">
        <f t="shared" si="481"/>
        <v>17.420000000000002</v>
      </c>
      <c r="I2419" s="3">
        <v>34.58</v>
      </c>
      <c r="J2419" s="4">
        <v>0.67</v>
      </c>
      <c r="K2419" s="2" t="str">
        <f t="shared" si="482"/>
        <v>Wednesday</v>
      </c>
      <c r="L2419" s="5">
        <f t="shared" si="483"/>
        <v>43701</v>
      </c>
      <c r="M2419" s="2" t="str">
        <f t="shared" si="484"/>
        <v>Saturday</v>
      </c>
      <c r="N2419" s="2" t="str">
        <f t="shared" si="485"/>
        <v>Saturday</v>
      </c>
      <c r="O2419" s="12">
        <f t="shared" si="486"/>
        <v>0</v>
      </c>
      <c r="P2419" s="11" t="str">
        <f t="shared" si="487"/>
        <v>High Cost per Unit</v>
      </c>
      <c r="Q2419" s="12">
        <f t="shared" si="488"/>
        <v>0</v>
      </c>
      <c r="R2419" s="12">
        <f t="shared" si="489"/>
        <v>0</v>
      </c>
      <c r="S2419" s="12">
        <f t="shared" si="490"/>
        <v>0</v>
      </c>
      <c r="T2419" s="12">
        <f t="shared" si="491"/>
        <v>0</v>
      </c>
      <c r="U2419" s="12">
        <f t="shared" si="492"/>
        <v>0</v>
      </c>
      <c r="V2419" s="13" t="str">
        <f t="shared" ca="1" si="493"/>
        <v>Greater Than 8 Weeks Old</v>
      </c>
    </row>
    <row r="2420" spans="1:22" x14ac:dyDescent="0.45">
      <c r="A2420" s="2" t="s">
        <v>202</v>
      </c>
      <c r="B2420" s="5">
        <v>43698</v>
      </c>
      <c r="C2420" s="5" t="s">
        <v>369</v>
      </c>
      <c r="D2420" s="5" t="s">
        <v>372</v>
      </c>
      <c r="E2420" s="6">
        <v>1</v>
      </c>
      <c r="F2420" s="3">
        <v>89</v>
      </c>
      <c r="G2420" s="3">
        <v>13</v>
      </c>
      <c r="H2420" s="8">
        <f t="shared" si="481"/>
        <v>13</v>
      </c>
      <c r="I2420" s="3">
        <v>76</v>
      </c>
      <c r="J2420" s="4">
        <v>0.85</v>
      </c>
      <c r="K2420" s="2" t="str">
        <f t="shared" si="482"/>
        <v>Wednesday</v>
      </c>
      <c r="L2420" s="5">
        <f t="shared" si="483"/>
        <v>43701</v>
      </c>
      <c r="M2420" s="2" t="str">
        <f t="shared" si="484"/>
        <v>Saturday</v>
      </c>
      <c r="N2420" s="2" t="str">
        <f t="shared" si="485"/>
        <v>Saturday</v>
      </c>
      <c r="O2420" s="12">
        <f t="shared" si="486"/>
        <v>0</v>
      </c>
      <c r="P2420" s="11" t="str">
        <f t="shared" si="487"/>
        <v>Low Cost per Unit</v>
      </c>
      <c r="Q2420" s="12">
        <f t="shared" si="488"/>
        <v>0</v>
      </c>
      <c r="R2420" s="12">
        <f t="shared" si="489"/>
        <v>0</v>
      </c>
      <c r="S2420" s="12">
        <f t="shared" si="490"/>
        <v>0</v>
      </c>
      <c r="T2420" s="12">
        <f t="shared" si="491"/>
        <v>0</v>
      </c>
      <c r="U2420" s="12">
        <f t="shared" si="492"/>
        <v>0</v>
      </c>
      <c r="V2420" s="13" t="str">
        <f t="shared" ca="1" si="493"/>
        <v>Greater Than 8 Weeks Old</v>
      </c>
    </row>
    <row r="2421" spans="1:22" x14ac:dyDescent="0.45">
      <c r="A2421" s="2" t="s">
        <v>213</v>
      </c>
      <c r="B2421" s="5">
        <v>43698</v>
      </c>
      <c r="C2421" s="5" t="s">
        <v>369</v>
      </c>
      <c r="D2421" s="5" t="s">
        <v>374</v>
      </c>
      <c r="E2421" s="6">
        <v>5</v>
      </c>
      <c r="F2421" s="3">
        <v>105</v>
      </c>
      <c r="G2421" s="3">
        <v>35.85</v>
      </c>
      <c r="H2421" s="8">
        <f t="shared" si="481"/>
        <v>7.17</v>
      </c>
      <c r="I2421" s="3">
        <v>69.150000000000006</v>
      </c>
      <c r="J2421" s="4">
        <v>0.66</v>
      </c>
      <c r="K2421" s="2" t="str">
        <f t="shared" si="482"/>
        <v>Wednesday</v>
      </c>
      <c r="L2421" s="5">
        <f t="shared" si="483"/>
        <v>43701</v>
      </c>
      <c r="M2421" s="2" t="str">
        <f t="shared" si="484"/>
        <v>Saturday</v>
      </c>
      <c r="N2421" s="2" t="str">
        <f t="shared" si="485"/>
        <v>Saturday</v>
      </c>
      <c r="O2421" s="12">
        <f t="shared" si="486"/>
        <v>0</v>
      </c>
      <c r="P2421" s="11" t="str">
        <f t="shared" si="487"/>
        <v>Low Cost per Unit</v>
      </c>
      <c r="Q2421" s="12">
        <f t="shared" si="488"/>
        <v>0</v>
      </c>
      <c r="R2421" s="12">
        <f t="shared" si="489"/>
        <v>3.15</v>
      </c>
      <c r="S2421" s="12">
        <f t="shared" si="490"/>
        <v>0</v>
      </c>
      <c r="T2421" s="12">
        <f t="shared" si="491"/>
        <v>0</v>
      </c>
      <c r="U2421" s="12">
        <f t="shared" si="492"/>
        <v>0</v>
      </c>
      <c r="V2421" s="13" t="str">
        <f t="shared" ca="1" si="493"/>
        <v>Greater Than 8 Weeks Old</v>
      </c>
    </row>
    <row r="2422" spans="1:22" x14ac:dyDescent="0.45">
      <c r="A2422" s="2" t="s">
        <v>135</v>
      </c>
      <c r="B2422" s="5">
        <v>43698</v>
      </c>
      <c r="C2422" s="5" t="s">
        <v>369</v>
      </c>
      <c r="D2422" s="5" t="s">
        <v>375</v>
      </c>
      <c r="E2422" s="6">
        <v>3</v>
      </c>
      <c r="F2422" s="3">
        <v>17.97</v>
      </c>
      <c r="G2422" s="3">
        <v>6.3</v>
      </c>
      <c r="H2422" s="8">
        <f t="shared" si="481"/>
        <v>2.1</v>
      </c>
      <c r="I2422" s="3">
        <v>11.67</v>
      </c>
      <c r="J2422" s="4">
        <v>0.65</v>
      </c>
      <c r="K2422" s="2" t="str">
        <f t="shared" si="482"/>
        <v>Wednesday</v>
      </c>
      <c r="L2422" s="5">
        <f t="shared" si="483"/>
        <v>43701</v>
      </c>
      <c r="M2422" s="2" t="str">
        <f t="shared" si="484"/>
        <v>Saturday</v>
      </c>
      <c r="N2422" s="2" t="str">
        <f t="shared" si="485"/>
        <v>Saturday</v>
      </c>
      <c r="O2422" s="12">
        <f t="shared" si="486"/>
        <v>0</v>
      </c>
      <c r="P2422" s="11" t="str">
        <f t="shared" si="487"/>
        <v>Low Cost per Unit</v>
      </c>
      <c r="Q2422" s="12">
        <f t="shared" si="488"/>
        <v>0</v>
      </c>
      <c r="R2422" s="12">
        <f t="shared" si="489"/>
        <v>0.53909999999999991</v>
      </c>
      <c r="S2422" s="12">
        <f t="shared" si="490"/>
        <v>2.6954999999999996</v>
      </c>
      <c r="T2422" s="12">
        <f t="shared" si="491"/>
        <v>0</v>
      </c>
      <c r="U2422" s="12">
        <f t="shared" si="492"/>
        <v>0</v>
      </c>
      <c r="V2422" s="13" t="str">
        <f t="shared" ca="1" si="493"/>
        <v>Greater Than 8 Weeks Old</v>
      </c>
    </row>
    <row r="2423" spans="1:22" x14ac:dyDescent="0.45">
      <c r="A2423" s="2" t="s">
        <v>98</v>
      </c>
      <c r="B2423" s="5">
        <v>43698</v>
      </c>
      <c r="C2423" s="5" t="s">
        <v>376</v>
      </c>
      <c r="D2423" s="5" t="s">
        <v>377</v>
      </c>
      <c r="E2423" s="6">
        <v>22</v>
      </c>
      <c r="F2423" s="3">
        <v>409.84</v>
      </c>
      <c r="G2423" s="3">
        <v>174.68</v>
      </c>
      <c r="H2423" s="8">
        <f t="shared" si="481"/>
        <v>7.94</v>
      </c>
      <c r="I2423" s="3">
        <v>235.16</v>
      </c>
      <c r="J2423" s="4">
        <v>0.56999999999999995</v>
      </c>
      <c r="K2423" s="2" t="str">
        <f t="shared" si="482"/>
        <v>Wednesday</v>
      </c>
      <c r="L2423" s="5">
        <f t="shared" si="483"/>
        <v>43701</v>
      </c>
      <c r="M2423" s="2" t="str">
        <f t="shared" si="484"/>
        <v>Saturday</v>
      </c>
      <c r="N2423" s="2" t="str">
        <f t="shared" si="485"/>
        <v>Saturday</v>
      </c>
      <c r="O2423" s="12">
        <f t="shared" si="486"/>
        <v>0</v>
      </c>
      <c r="P2423" s="11" t="str">
        <f t="shared" si="487"/>
        <v>Low Cost per Unit</v>
      </c>
      <c r="Q2423" s="12">
        <f t="shared" si="488"/>
        <v>0</v>
      </c>
      <c r="R2423" s="12">
        <f t="shared" si="489"/>
        <v>12.295199999999999</v>
      </c>
      <c r="S2423" s="12">
        <f t="shared" si="490"/>
        <v>0</v>
      </c>
      <c r="T2423" s="12">
        <f t="shared" si="491"/>
        <v>0</v>
      </c>
      <c r="U2423" s="12">
        <f t="shared" si="492"/>
        <v>0</v>
      </c>
      <c r="V2423" s="13" t="str">
        <f t="shared" ca="1" si="493"/>
        <v>Greater Than 8 Weeks Old</v>
      </c>
    </row>
    <row r="2424" spans="1:22" x14ac:dyDescent="0.45">
      <c r="A2424" s="2" t="s">
        <v>16</v>
      </c>
      <c r="B2424" s="5">
        <v>43698</v>
      </c>
      <c r="C2424" s="5" t="s">
        <v>375</v>
      </c>
      <c r="D2424" s="5" t="s">
        <v>377</v>
      </c>
      <c r="E2424" s="6">
        <v>8</v>
      </c>
      <c r="F2424" s="3">
        <v>108.93</v>
      </c>
      <c r="G2424" s="3">
        <v>36</v>
      </c>
      <c r="H2424" s="8">
        <f t="shared" si="481"/>
        <v>4.5</v>
      </c>
      <c r="I2424" s="3">
        <v>72.930000000000007</v>
      </c>
      <c r="J2424" s="4">
        <v>0.67</v>
      </c>
      <c r="K2424" s="2" t="str">
        <f t="shared" si="482"/>
        <v>Wednesday</v>
      </c>
      <c r="L2424" s="5">
        <f t="shared" si="483"/>
        <v>43701</v>
      </c>
      <c r="M2424" s="2" t="str">
        <f t="shared" si="484"/>
        <v>Saturday</v>
      </c>
      <c r="N2424" s="2" t="str">
        <f t="shared" si="485"/>
        <v>Saturday</v>
      </c>
      <c r="O2424" s="12">
        <f t="shared" si="486"/>
        <v>0</v>
      </c>
      <c r="P2424" s="11" t="str">
        <f t="shared" si="487"/>
        <v>Low Cost per Unit</v>
      </c>
      <c r="Q2424" s="12">
        <f t="shared" si="488"/>
        <v>0</v>
      </c>
      <c r="R2424" s="12">
        <f t="shared" si="489"/>
        <v>3.2679</v>
      </c>
      <c r="S2424" s="12">
        <f t="shared" si="490"/>
        <v>0</v>
      </c>
      <c r="T2424" s="12">
        <f t="shared" si="491"/>
        <v>0</v>
      </c>
      <c r="U2424" s="12">
        <f t="shared" si="492"/>
        <v>0</v>
      </c>
      <c r="V2424" s="13" t="str">
        <f t="shared" ca="1" si="493"/>
        <v>Greater Than 8 Weeks Old</v>
      </c>
    </row>
    <row r="2425" spans="1:22" x14ac:dyDescent="0.45">
      <c r="A2425" s="2" t="s">
        <v>17</v>
      </c>
      <c r="B2425" s="5">
        <v>43698</v>
      </c>
      <c r="C2425" s="5" t="s">
        <v>376</v>
      </c>
      <c r="D2425" s="5" t="s">
        <v>377</v>
      </c>
      <c r="E2425" s="6">
        <v>9</v>
      </c>
      <c r="F2425" s="3">
        <v>152.94</v>
      </c>
      <c r="G2425" s="3">
        <v>55.8</v>
      </c>
      <c r="H2425" s="8">
        <f t="shared" si="481"/>
        <v>6.1999999999999993</v>
      </c>
      <c r="I2425" s="3">
        <v>97.14</v>
      </c>
      <c r="J2425" s="4">
        <v>0.64</v>
      </c>
      <c r="K2425" s="2" t="str">
        <f t="shared" si="482"/>
        <v>Wednesday</v>
      </c>
      <c r="L2425" s="5">
        <f t="shared" si="483"/>
        <v>43701</v>
      </c>
      <c r="M2425" s="2" t="str">
        <f t="shared" si="484"/>
        <v>Saturday</v>
      </c>
      <c r="N2425" s="2" t="str">
        <f t="shared" si="485"/>
        <v>Saturday</v>
      </c>
      <c r="O2425" s="12">
        <f t="shared" si="486"/>
        <v>0</v>
      </c>
      <c r="P2425" s="11" t="str">
        <f t="shared" si="487"/>
        <v>Low Cost per Unit</v>
      </c>
      <c r="Q2425" s="12">
        <f t="shared" si="488"/>
        <v>0</v>
      </c>
      <c r="R2425" s="12">
        <f t="shared" si="489"/>
        <v>4.5881999999999996</v>
      </c>
      <c r="S2425" s="12">
        <f t="shared" si="490"/>
        <v>0</v>
      </c>
      <c r="T2425" s="12">
        <f t="shared" si="491"/>
        <v>0</v>
      </c>
      <c r="U2425" s="12">
        <f t="shared" si="492"/>
        <v>0</v>
      </c>
      <c r="V2425" s="13" t="str">
        <f t="shared" ca="1" si="493"/>
        <v>Greater Than 8 Weeks Old</v>
      </c>
    </row>
    <row r="2426" spans="1:22" x14ac:dyDescent="0.45">
      <c r="A2426" s="2" t="s">
        <v>239</v>
      </c>
      <c r="B2426" s="5">
        <v>43698</v>
      </c>
      <c r="C2426" s="5" t="s">
        <v>376</v>
      </c>
      <c r="D2426" s="5" t="s">
        <v>377</v>
      </c>
      <c r="E2426" s="6">
        <v>42</v>
      </c>
      <c r="F2426" s="3">
        <v>603.71</v>
      </c>
      <c r="G2426" s="3">
        <v>277.2</v>
      </c>
      <c r="H2426" s="8">
        <f t="shared" si="481"/>
        <v>6.6</v>
      </c>
      <c r="I2426" s="3">
        <v>326.51</v>
      </c>
      <c r="J2426" s="4">
        <v>0.54</v>
      </c>
      <c r="K2426" s="2" t="str">
        <f t="shared" si="482"/>
        <v>Wednesday</v>
      </c>
      <c r="L2426" s="5">
        <f t="shared" si="483"/>
        <v>43701</v>
      </c>
      <c r="M2426" s="2" t="str">
        <f t="shared" si="484"/>
        <v>Saturday</v>
      </c>
      <c r="N2426" s="2" t="str">
        <f t="shared" si="485"/>
        <v>Saturday</v>
      </c>
      <c r="O2426" s="12">
        <f t="shared" si="486"/>
        <v>0</v>
      </c>
      <c r="P2426" s="11" t="str">
        <f t="shared" si="487"/>
        <v>Low Cost per Unit</v>
      </c>
      <c r="Q2426" s="12">
        <f t="shared" si="488"/>
        <v>0</v>
      </c>
      <c r="R2426" s="12">
        <f t="shared" si="489"/>
        <v>18.1113</v>
      </c>
      <c r="S2426" s="12">
        <f t="shared" si="490"/>
        <v>0</v>
      </c>
      <c r="T2426" s="12">
        <f t="shared" si="491"/>
        <v>0</v>
      </c>
      <c r="U2426" s="12">
        <f t="shared" si="492"/>
        <v>0</v>
      </c>
      <c r="V2426" s="13" t="str">
        <f t="shared" ca="1" si="493"/>
        <v>Greater Than 8 Weeks Old</v>
      </c>
    </row>
    <row r="2427" spans="1:22" x14ac:dyDescent="0.45">
      <c r="A2427" s="2" t="s">
        <v>18</v>
      </c>
      <c r="B2427" s="5">
        <v>43698</v>
      </c>
      <c r="C2427" s="5" t="s">
        <v>376</v>
      </c>
      <c r="D2427" s="5" t="s">
        <v>377</v>
      </c>
      <c r="E2427" s="6">
        <v>11</v>
      </c>
      <c r="F2427" s="3">
        <v>187</v>
      </c>
      <c r="G2427" s="3">
        <v>74.8</v>
      </c>
      <c r="H2427" s="8">
        <f t="shared" si="481"/>
        <v>6.8</v>
      </c>
      <c r="I2427" s="3">
        <v>112.2</v>
      </c>
      <c r="J2427" s="4">
        <v>0.6</v>
      </c>
      <c r="K2427" s="2" t="str">
        <f t="shared" si="482"/>
        <v>Wednesday</v>
      </c>
      <c r="L2427" s="5">
        <f t="shared" si="483"/>
        <v>43701</v>
      </c>
      <c r="M2427" s="2" t="str">
        <f t="shared" si="484"/>
        <v>Saturday</v>
      </c>
      <c r="N2427" s="2" t="str">
        <f t="shared" si="485"/>
        <v>Saturday</v>
      </c>
      <c r="O2427" s="12">
        <f t="shared" si="486"/>
        <v>0</v>
      </c>
      <c r="P2427" s="11" t="str">
        <f t="shared" si="487"/>
        <v>Low Cost per Unit</v>
      </c>
      <c r="Q2427" s="12">
        <f t="shared" si="488"/>
        <v>0</v>
      </c>
      <c r="R2427" s="12">
        <f t="shared" si="489"/>
        <v>5.6099999999999994</v>
      </c>
      <c r="S2427" s="12">
        <f t="shared" si="490"/>
        <v>0</v>
      </c>
      <c r="T2427" s="12">
        <f t="shared" si="491"/>
        <v>0</v>
      </c>
      <c r="U2427" s="12">
        <f t="shared" si="492"/>
        <v>0</v>
      </c>
      <c r="V2427" s="13" t="str">
        <f t="shared" ca="1" si="493"/>
        <v>Greater Than 8 Weeks Old</v>
      </c>
    </row>
    <row r="2428" spans="1:22" x14ac:dyDescent="0.45">
      <c r="A2428" s="2" t="s">
        <v>19</v>
      </c>
      <c r="B2428" s="5">
        <v>43698</v>
      </c>
      <c r="C2428" s="5" t="s">
        <v>378</v>
      </c>
      <c r="D2428" s="5" t="s">
        <v>379</v>
      </c>
      <c r="E2428" s="6">
        <v>5</v>
      </c>
      <c r="F2428" s="3">
        <v>345</v>
      </c>
      <c r="G2428" s="3">
        <v>100.3</v>
      </c>
      <c r="H2428" s="8">
        <f t="shared" si="481"/>
        <v>20.059999999999999</v>
      </c>
      <c r="I2428" s="3">
        <v>244.7</v>
      </c>
      <c r="J2428" s="4">
        <v>0.71</v>
      </c>
      <c r="K2428" s="2" t="str">
        <f t="shared" si="482"/>
        <v>Wednesday</v>
      </c>
      <c r="L2428" s="5">
        <f t="shared" si="483"/>
        <v>43701</v>
      </c>
      <c r="M2428" s="2" t="str">
        <f t="shared" si="484"/>
        <v>Saturday</v>
      </c>
      <c r="N2428" s="2" t="str">
        <f t="shared" si="485"/>
        <v>Saturday</v>
      </c>
      <c r="O2428" s="12">
        <f t="shared" si="486"/>
        <v>0</v>
      </c>
      <c r="P2428" s="11" t="str">
        <f t="shared" si="487"/>
        <v>High Cost per Unit</v>
      </c>
      <c r="Q2428" s="12">
        <f t="shared" si="488"/>
        <v>0</v>
      </c>
      <c r="R2428" s="12">
        <f t="shared" si="489"/>
        <v>10.35</v>
      </c>
      <c r="S2428" s="12">
        <f t="shared" si="490"/>
        <v>0</v>
      </c>
      <c r="T2428" s="12">
        <f t="shared" si="491"/>
        <v>0</v>
      </c>
      <c r="U2428" s="12">
        <f t="shared" si="492"/>
        <v>0</v>
      </c>
      <c r="V2428" s="13" t="str">
        <f t="shared" ca="1" si="493"/>
        <v>Greater Than 8 Weeks Old</v>
      </c>
    </row>
    <row r="2429" spans="1:22" x14ac:dyDescent="0.45">
      <c r="A2429" s="2" t="s">
        <v>20</v>
      </c>
      <c r="B2429" s="5">
        <v>43698</v>
      </c>
      <c r="C2429" s="5" t="s">
        <v>376</v>
      </c>
      <c r="D2429" s="5" t="s">
        <v>377</v>
      </c>
      <c r="E2429" s="6">
        <v>8</v>
      </c>
      <c r="F2429" s="3">
        <v>121</v>
      </c>
      <c r="G2429" s="3">
        <v>42</v>
      </c>
      <c r="H2429" s="8">
        <f t="shared" si="481"/>
        <v>5.25</v>
      </c>
      <c r="I2429" s="3">
        <v>79</v>
      </c>
      <c r="J2429" s="4">
        <v>0.65</v>
      </c>
      <c r="K2429" s="2" t="str">
        <f t="shared" si="482"/>
        <v>Wednesday</v>
      </c>
      <c r="L2429" s="5">
        <f t="shared" si="483"/>
        <v>43701</v>
      </c>
      <c r="M2429" s="2" t="str">
        <f t="shared" si="484"/>
        <v>Saturday</v>
      </c>
      <c r="N2429" s="2" t="str">
        <f t="shared" si="485"/>
        <v>Saturday</v>
      </c>
      <c r="O2429" s="12">
        <f t="shared" si="486"/>
        <v>0</v>
      </c>
      <c r="P2429" s="11" t="str">
        <f t="shared" si="487"/>
        <v>Low Cost per Unit</v>
      </c>
      <c r="Q2429" s="12">
        <f t="shared" si="488"/>
        <v>0</v>
      </c>
      <c r="R2429" s="12">
        <f t="shared" si="489"/>
        <v>3.63</v>
      </c>
      <c r="S2429" s="12">
        <f t="shared" si="490"/>
        <v>0</v>
      </c>
      <c r="T2429" s="12">
        <f t="shared" si="491"/>
        <v>0</v>
      </c>
      <c r="U2429" s="12">
        <f t="shared" si="492"/>
        <v>0</v>
      </c>
      <c r="V2429" s="13" t="str">
        <f t="shared" ca="1" si="493"/>
        <v>Greater Than 8 Weeks Old</v>
      </c>
    </row>
    <row r="2430" spans="1:22" x14ac:dyDescent="0.45">
      <c r="A2430" s="2" t="s">
        <v>21</v>
      </c>
      <c r="B2430" s="5">
        <v>43698</v>
      </c>
      <c r="C2430" s="5" t="s">
        <v>376</v>
      </c>
      <c r="D2430" s="5" t="s">
        <v>377</v>
      </c>
      <c r="E2430" s="6">
        <v>8</v>
      </c>
      <c r="F2430" s="3">
        <v>176</v>
      </c>
      <c r="G2430" s="3">
        <v>50.8</v>
      </c>
      <c r="H2430" s="8">
        <f t="shared" si="481"/>
        <v>6.35</v>
      </c>
      <c r="I2430" s="3">
        <v>125.2</v>
      </c>
      <c r="J2430" s="4">
        <v>0.71</v>
      </c>
      <c r="K2430" s="2" t="str">
        <f t="shared" si="482"/>
        <v>Wednesday</v>
      </c>
      <c r="L2430" s="5">
        <f t="shared" si="483"/>
        <v>43701</v>
      </c>
      <c r="M2430" s="2" t="str">
        <f t="shared" si="484"/>
        <v>Saturday</v>
      </c>
      <c r="N2430" s="2" t="str">
        <f t="shared" si="485"/>
        <v>Saturday</v>
      </c>
      <c r="O2430" s="12">
        <f t="shared" si="486"/>
        <v>0</v>
      </c>
      <c r="P2430" s="11" t="str">
        <f t="shared" si="487"/>
        <v>Low Cost per Unit</v>
      </c>
      <c r="Q2430" s="12">
        <f t="shared" si="488"/>
        <v>0</v>
      </c>
      <c r="R2430" s="12">
        <f t="shared" si="489"/>
        <v>5.2799999999999994</v>
      </c>
      <c r="S2430" s="12">
        <f t="shared" si="490"/>
        <v>0</v>
      </c>
      <c r="T2430" s="12">
        <f t="shared" si="491"/>
        <v>0</v>
      </c>
      <c r="U2430" s="12">
        <f t="shared" si="492"/>
        <v>0</v>
      </c>
      <c r="V2430" s="13" t="str">
        <f t="shared" ca="1" si="493"/>
        <v>Greater Than 8 Weeks Old</v>
      </c>
    </row>
    <row r="2431" spans="1:22" x14ac:dyDescent="0.45">
      <c r="A2431" s="2" t="s">
        <v>215</v>
      </c>
      <c r="B2431" s="5">
        <v>43698</v>
      </c>
      <c r="C2431" s="5" t="s">
        <v>378</v>
      </c>
      <c r="D2431" s="5" t="s">
        <v>379</v>
      </c>
      <c r="E2431" s="6">
        <v>67</v>
      </c>
      <c r="F2431" s="3">
        <v>662.19</v>
      </c>
      <c r="G2431" s="3">
        <v>254.6</v>
      </c>
      <c r="H2431" s="8">
        <f t="shared" si="481"/>
        <v>3.8</v>
      </c>
      <c r="I2431" s="3">
        <v>407.59</v>
      </c>
      <c r="J2431" s="4">
        <v>0.62</v>
      </c>
      <c r="K2431" s="2" t="str">
        <f t="shared" si="482"/>
        <v>Wednesday</v>
      </c>
      <c r="L2431" s="5">
        <f t="shared" si="483"/>
        <v>43701</v>
      </c>
      <c r="M2431" s="2" t="str">
        <f t="shared" si="484"/>
        <v>Saturday</v>
      </c>
      <c r="N2431" s="2" t="str">
        <f t="shared" si="485"/>
        <v>Saturday</v>
      </c>
      <c r="O2431" s="12">
        <f t="shared" si="486"/>
        <v>0</v>
      </c>
      <c r="P2431" s="11" t="str">
        <f t="shared" si="487"/>
        <v>Low Cost per Unit</v>
      </c>
      <c r="Q2431" s="12">
        <f t="shared" si="488"/>
        <v>0</v>
      </c>
      <c r="R2431" s="12">
        <f t="shared" si="489"/>
        <v>19.8657</v>
      </c>
      <c r="S2431" s="12">
        <f t="shared" si="490"/>
        <v>0</v>
      </c>
      <c r="T2431" s="12">
        <f t="shared" si="491"/>
        <v>0</v>
      </c>
      <c r="U2431" s="12">
        <f t="shared" si="492"/>
        <v>0</v>
      </c>
      <c r="V2431" s="13" t="str">
        <f t="shared" ca="1" si="493"/>
        <v>Greater Than 8 Weeks Old</v>
      </c>
    </row>
    <row r="2432" spans="1:22" x14ac:dyDescent="0.45">
      <c r="A2432" s="2" t="s">
        <v>22</v>
      </c>
      <c r="B2432" s="5">
        <v>43698</v>
      </c>
      <c r="C2432" s="5" t="s">
        <v>380</v>
      </c>
      <c r="D2432" s="5" t="s">
        <v>381</v>
      </c>
      <c r="E2432" s="6">
        <v>5</v>
      </c>
      <c r="F2432" s="3">
        <v>84.96</v>
      </c>
      <c r="G2432" s="3">
        <v>27</v>
      </c>
      <c r="H2432" s="8">
        <f t="shared" si="481"/>
        <v>5.4</v>
      </c>
      <c r="I2432" s="3">
        <v>57.96</v>
      </c>
      <c r="J2432" s="4">
        <v>0.68</v>
      </c>
      <c r="K2432" s="2" t="str">
        <f t="shared" si="482"/>
        <v>Wednesday</v>
      </c>
      <c r="L2432" s="5">
        <f t="shared" si="483"/>
        <v>43701</v>
      </c>
      <c r="M2432" s="2" t="str">
        <f t="shared" si="484"/>
        <v>Saturday</v>
      </c>
      <c r="N2432" s="2" t="str">
        <f t="shared" si="485"/>
        <v>Saturday</v>
      </c>
      <c r="O2432" s="12">
        <f t="shared" si="486"/>
        <v>0</v>
      </c>
      <c r="P2432" s="11" t="str">
        <f t="shared" si="487"/>
        <v>Low Cost per Unit</v>
      </c>
      <c r="Q2432" s="12">
        <f t="shared" si="488"/>
        <v>0</v>
      </c>
      <c r="R2432" s="12">
        <f t="shared" si="489"/>
        <v>2.5487999999999995</v>
      </c>
      <c r="S2432" s="12">
        <f t="shared" si="490"/>
        <v>0</v>
      </c>
      <c r="T2432" s="12">
        <f t="shared" si="491"/>
        <v>0</v>
      </c>
      <c r="U2432" s="12">
        <f t="shared" si="492"/>
        <v>0</v>
      </c>
      <c r="V2432" s="13" t="str">
        <f t="shared" ca="1" si="493"/>
        <v>Greater Than 8 Weeks Old</v>
      </c>
    </row>
    <row r="2433" spans="1:22" x14ac:dyDescent="0.45">
      <c r="A2433" s="2" t="s">
        <v>162</v>
      </c>
      <c r="B2433" s="5">
        <v>43698</v>
      </c>
      <c r="C2433" s="5" t="s">
        <v>383</v>
      </c>
      <c r="D2433" s="5" t="s">
        <v>384</v>
      </c>
      <c r="E2433" s="6">
        <v>23</v>
      </c>
      <c r="F2433" s="3">
        <v>183.77</v>
      </c>
      <c r="G2433" s="3">
        <v>73.599999999999994</v>
      </c>
      <c r="H2433" s="8">
        <f t="shared" si="481"/>
        <v>3.1999999999999997</v>
      </c>
      <c r="I2433" s="3">
        <v>110.17</v>
      </c>
      <c r="J2433" s="4">
        <v>0.6</v>
      </c>
      <c r="K2433" s="2" t="str">
        <f t="shared" si="482"/>
        <v>Wednesday</v>
      </c>
      <c r="L2433" s="5">
        <f t="shared" si="483"/>
        <v>43701</v>
      </c>
      <c r="M2433" s="2" t="str">
        <f t="shared" si="484"/>
        <v>Saturday</v>
      </c>
      <c r="N2433" s="2" t="str">
        <f t="shared" si="485"/>
        <v>Saturday</v>
      </c>
      <c r="O2433" s="12">
        <f t="shared" si="486"/>
        <v>0</v>
      </c>
      <c r="P2433" s="11" t="str">
        <f t="shared" si="487"/>
        <v>Low Cost per Unit</v>
      </c>
      <c r="Q2433" s="12">
        <f t="shared" si="488"/>
        <v>0</v>
      </c>
      <c r="R2433" s="12">
        <f t="shared" si="489"/>
        <v>5.5130999999999997</v>
      </c>
      <c r="S2433" s="12">
        <f t="shared" si="490"/>
        <v>0</v>
      </c>
      <c r="T2433" s="12">
        <f t="shared" si="491"/>
        <v>0</v>
      </c>
      <c r="U2433" s="12">
        <f t="shared" si="492"/>
        <v>0</v>
      </c>
      <c r="V2433" s="13" t="str">
        <f t="shared" ca="1" si="493"/>
        <v>Greater Than 8 Weeks Old</v>
      </c>
    </row>
    <row r="2434" spans="1:22" x14ac:dyDescent="0.45">
      <c r="A2434" s="2" t="s">
        <v>216</v>
      </c>
      <c r="B2434" s="5">
        <v>43698</v>
      </c>
      <c r="C2434" s="5" t="s">
        <v>383</v>
      </c>
      <c r="D2434" s="5" t="s">
        <v>385</v>
      </c>
      <c r="E2434" s="6">
        <v>10</v>
      </c>
      <c r="F2434" s="3">
        <v>89.9</v>
      </c>
      <c r="G2434" s="3">
        <v>43</v>
      </c>
      <c r="H2434" s="8">
        <f t="shared" si="481"/>
        <v>4.3</v>
      </c>
      <c r="I2434" s="3">
        <v>46.9</v>
      </c>
      <c r="J2434" s="4">
        <v>0.52</v>
      </c>
      <c r="K2434" s="2" t="str">
        <f t="shared" si="482"/>
        <v>Wednesday</v>
      </c>
      <c r="L2434" s="5">
        <f t="shared" si="483"/>
        <v>43701</v>
      </c>
      <c r="M2434" s="2" t="str">
        <f t="shared" si="484"/>
        <v>Saturday</v>
      </c>
      <c r="N2434" s="2" t="str">
        <f t="shared" si="485"/>
        <v>Saturday</v>
      </c>
      <c r="O2434" s="12">
        <f t="shared" si="486"/>
        <v>0</v>
      </c>
      <c r="P2434" s="11" t="str">
        <f t="shared" si="487"/>
        <v>Low Cost per Unit</v>
      </c>
      <c r="Q2434" s="12">
        <f t="shared" si="488"/>
        <v>0</v>
      </c>
      <c r="R2434" s="12">
        <f t="shared" si="489"/>
        <v>2.6970000000000001</v>
      </c>
      <c r="S2434" s="12">
        <f t="shared" si="490"/>
        <v>0</v>
      </c>
      <c r="T2434" s="12">
        <f t="shared" si="491"/>
        <v>0</v>
      </c>
      <c r="U2434" s="12">
        <f t="shared" si="492"/>
        <v>0</v>
      </c>
      <c r="V2434" s="13" t="str">
        <f t="shared" ca="1" si="493"/>
        <v>Greater Than 8 Weeks Old</v>
      </c>
    </row>
    <row r="2435" spans="1:22" x14ac:dyDescent="0.45">
      <c r="A2435" s="2" t="s">
        <v>217</v>
      </c>
      <c r="B2435" s="5">
        <v>43698</v>
      </c>
      <c r="C2435" s="5" t="s">
        <v>383</v>
      </c>
      <c r="D2435" s="5" t="s">
        <v>385</v>
      </c>
      <c r="E2435" s="6">
        <v>13</v>
      </c>
      <c r="F2435" s="3">
        <v>116.87</v>
      </c>
      <c r="G2435" s="3">
        <v>51.74</v>
      </c>
      <c r="H2435" s="8">
        <f t="shared" ref="H2435:H2498" si="494">G2435/E2435</f>
        <v>3.98</v>
      </c>
      <c r="I2435" s="3">
        <v>65.13</v>
      </c>
      <c r="J2435" s="4">
        <v>0.56000000000000005</v>
      </c>
      <c r="K2435" s="2" t="str">
        <f t="shared" ref="K2435:K2498" si="495">TEXT(B2435,"dddd")</f>
        <v>Wednesday</v>
      </c>
      <c r="L2435" s="5">
        <f t="shared" ref="L2435:L2498" si="496">B2435+3</f>
        <v>43701</v>
      </c>
      <c r="M2435" s="2" t="str">
        <f t="shared" ref="M2435:M2498" si="497">TEXT(L2435,"dddd")</f>
        <v>Saturday</v>
      </c>
      <c r="N2435" s="2" t="str">
        <f t="shared" ref="N2435:N2498" si="498">IF(M2435="Sunday","Monday",M2435)</f>
        <v>Saturday</v>
      </c>
      <c r="O2435" s="12">
        <f t="shared" ref="O2435:O2498" si="499">IF(TEXT(B2435,"dddd")="Tuesday",E2435*0.05,0)</f>
        <v>0</v>
      </c>
      <c r="P2435" s="11" t="str">
        <f t="shared" ref="P2435:P2498" si="500">IF(H2435&gt;AVERAGE(H:H),"High Cost per Unit","Low Cost per Unit")</f>
        <v>Low Cost per Unit</v>
      </c>
      <c r="Q2435" s="12">
        <f t="shared" ref="Q2435:Q2498" si="501">IF(D2435="Masks",F2435*0.1,0)</f>
        <v>0</v>
      </c>
      <c r="R2435" s="12">
        <f t="shared" ref="R2435:R2498" si="502">IF(E2435&gt;1,F2435*0.03,0)</f>
        <v>3.5061</v>
      </c>
      <c r="S2435" s="12">
        <f t="shared" ref="S2435:S2498" si="503">IF(D2435="Accessories",F2435*0.15,0)</f>
        <v>0</v>
      </c>
      <c r="T2435" s="12">
        <f t="shared" ref="T2435:T2498" si="504">IF(AND(K2435="Saturday",C2435="Fitness"),F2435*0.1,0)</f>
        <v>0</v>
      </c>
      <c r="U2435" s="12">
        <f t="shared" ref="U2435:U2498" si="505">IF(AND(K2435="Friday",C2435="Automotive"),F2435*0.2,0)</f>
        <v>0</v>
      </c>
      <c r="V2435" s="13" t="str">
        <f t="shared" ref="V2435:V2498" ca="1" si="506">IF(ABS(TODAY()-B2435)&gt;56,"Greater Than 8 Weeks Old","Less Than 8 Weeks Old")</f>
        <v>Greater Than 8 Weeks Old</v>
      </c>
    </row>
    <row r="2436" spans="1:22" x14ac:dyDescent="0.45">
      <c r="A2436" s="2" t="s">
        <v>23</v>
      </c>
      <c r="B2436" s="5">
        <v>43698</v>
      </c>
      <c r="C2436" s="5" t="s">
        <v>383</v>
      </c>
      <c r="D2436" s="5" t="s">
        <v>385</v>
      </c>
      <c r="E2436" s="6">
        <v>7</v>
      </c>
      <c r="F2436" s="3">
        <v>98</v>
      </c>
      <c r="G2436" s="3">
        <v>19.25</v>
      </c>
      <c r="H2436" s="8">
        <f t="shared" si="494"/>
        <v>2.75</v>
      </c>
      <c r="I2436" s="3">
        <v>78.75</v>
      </c>
      <c r="J2436" s="4">
        <v>0.8</v>
      </c>
      <c r="K2436" s="2" t="str">
        <f t="shared" si="495"/>
        <v>Wednesday</v>
      </c>
      <c r="L2436" s="5">
        <f t="shared" si="496"/>
        <v>43701</v>
      </c>
      <c r="M2436" s="2" t="str">
        <f t="shared" si="497"/>
        <v>Saturday</v>
      </c>
      <c r="N2436" s="2" t="str">
        <f t="shared" si="498"/>
        <v>Saturday</v>
      </c>
      <c r="O2436" s="12">
        <f t="shared" si="499"/>
        <v>0</v>
      </c>
      <c r="P2436" s="11" t="str">
        <f t="shared" si="500"/>
        <v>Low Cost per Unit</v>
      </c>
      <c r="Q2436" s="12">
        <f t="shared" si="501"/>
        <v>0</v>
      </c>
      <c r="R2436" s="12">
        <f t="shared" si="502"/>
        <v>2.94</v>
      </c>
      <c r="S2436" s="12">
        <f t="shared" si="503"/>
        <v>0</v>
      </c>
      <c r="T2436" s="12">
        <f t="shared" si="504"/>
        <v>0</v>
      </c>
      <c r="U2436" s="12">
        <f t="shared" si="505"/>
        <v>0</v>
      </c>
      <c r="V2436" s="13" t="str">
        <f t="shared" ca="1" si="506"/>
        <v>Greater Than 8 Weeks Old</v>
      </c>
    </row>
    <row r="2437" spans="1:22" x14ac:dyDescent="0.45">
      <c r="A2437" s="2" t="s">
        <v>136</v>
      </c>
      <c r="B2437" s="5">
        <v>43698</v>
      </c>
      <c r="C2437" s="5" t="s">
        <v>376</v>
      </c>
      <c r="D2437" s="5" t="s">
        <v>377</v>
      </c>
      <c r="E2437" s="6">
        <v>43</v>
      </c>
      <c r="F2437" s="3">
        <v>300.57</v>
      </c>
      <c r="G2437" s="3">
        <v>75.25</v>
      </c>
      <c r="H2437" s="8">
        <f t="shared" si="494"/>
        <v>1.75</v>
      </c>
      <c r="I2437" s="3">
        <v>225.32</v>
      </c>
      <c r="J2437" s="4">
        <v>0.75</v>
      </c>
      <c r="K2437" s="2" t="str">
        <f t="shared" si="495"/>
        <v>Wednesday</v>
      </c>
      <c r="L2437" s="5">
        <f t="shared" si="496"/>
        <v>43701</v>
      </c>
      <c r="M2437" s="2" t="str">
        <f t="shared" si="497"/>
        <v>Saturday</v>
      </c>
      <c r="N2437" s="2" t="str">
        <f t="shared" si="498"/>
        <v>Saturday</v>
      </c>
      <c r="O2437" s="12">
        <f t="shared" si="499"/>
        <v>0</v>
      </c>
      <c r="P2437" s="11" t="str">
        <f t="shared" si="500"/>
        <v>Low Cost per Unit</v>
      </c>
      <c r="Q2437" s="12">
        <f t="shared" si="501"/>
        <v>0</v>
      </c>
      <c r="R2437" s="12">
        <f t="shared" si="502"/>
        <v>9.0170999999999992</v>
      </c>
      <c r="S2437" s="12">
        <f t="shared" si="503"/>
        <v>0</v>
      </c>
      <c r="T2437" s="12">
        <f t="shared" si="504"/>
        <v>0</v>
      </c>
      <c r="U2437" s="12">
        <f t="shared" si="505"/>
        <v>0</v>
      </c>
      <c r="V2437" s="13" t="str">
        <f t="shared" ca="1" si="506"/>
        <v>Greater Than 8 Weeks Old</v>
      </c>
    </row>
    <row r="2438" spans="1:22" x14ac:dyDescent="0.45">
      <c r="A2438" s="2" t="s">
        <v>24</v>
      </c>
      <c r="B2438" s="5">
        <v>43698</v>
      </c>
      <c r="C2438" s="5" t="s">
        <v>375</v>
      </c>
      <c r="D2438" s="5" t="s">
        <v>377</v>
      </c>
      <c r="E2438" s="6">
        <v>21</v>
      </c>
      <c r="F2438" s="3">
        <v>209.79</v>
      </c>
      <c r="G2438" s="3">
        <v>61.95</v>
      </c>
      <c r="H2438" s="8">
        <f t="shared" si="494"/>
        <v>2.95</v>
      </c>
      <c r="I2438" s="3">
        <v>147.84</v>
      </c>
      <c r="J2438" s="4">
        <v>0.7</v>
      </c>
      <c r="K2438" s="2" t="str">
        <f t="shared" si="495"/>
        <v>Wednesday</v>
      </c>
      <c r="L2438" s="5">
        <f t="shared" si="496"/>
        <v>43701</v>
      </c>
      <c r="M2438" s="2" t="str">
        <f t="shared" si="497"/>
        <v>Saturday</v>
      </c>
      <c r="N2438" s="2" t="str">
        <f t="shared" si="498"/>
        <v>Saturday</v>
      </c>
      <c r="O2438" s="12">
        <f t="shared" si="499"/>
        <v>0</v>
      </c>
      <c r="P2438" s="11" t="str">
        <f t="shared" si="500"/>
        <v>Low Cost per Unit</v>
      </c>
      <c r="Q2438" s="12">
        <f t="shared" si="501"/>
        <v>0</v>
      </c>
      <c r="R2438" s="12">
        <f t="shared" si="502"/>
        <v>6.2936999999999994</v>
      </c>
      <c r="S2438" s="12">
        <f t="shared" si="503"/>
        <v>0</v>
      </c>
      <c r="T2438" s="12">
        <f t="shared" si="504"/>
        <v>0</v>
      </c>
      <c r="U2438" s="12">
        <f t="shared" si="505"/>
        <v>0</v>
      </c>
      <c r="V2438" s="13" t="str">
        <f t="shared" ca="1" si="506"/>
        <v>Greater Than 8 Weeks Old</v>
      </c>
    </row>
    <row r="2439" spans="1:22" x14ac:dyDescent="0.45">
      <c r="A2439" s="2" t="s">
        <v>99</v>
      </c>
      <c r="B2439" s="5">
        <v>43698</v>
      </c>
      <c r="C2439" s="5" t="s">
        <v>378</v>
      </c>
      <c r="D2439" s="5" t="s">
        <v>379</v>
      </c>
      <c r="E2439" s="6">
        <v>2</v>
      </c>
      <c r="F2439" s="3">
        <v>44</v>
      </c>
      <c r="G2439" s="3">
        <v>4.0999999999999996</v>
      </c>
      <c r="H2439" s="8">
        <f t="shared" si="494"/>
        <v>2.0499999999999998</v>
      </c>
      <c r="I2439" s="3">
        <v>39.9</v>
      </c>
      <c r="J2439" s="4">
        <v>0.91</v>
      </c>
      <c r="K2439" s="2" t="str">
        <f t="shared" si="495"/>
        <v>Wednesday</v>
      </c>
      <c r="L2439" s="5">
        <f t="shared" si="496"/>
        <v>43701</v>
      </c>
      <c r="M2439" s="2" t="str">
        <f t="shared" si="497"/>
        <v>Saturday</v>
      </c>
      <c r="N2439" s="2" t="str">
        <f t="shared" si="498"/>
        <v>Saturday</v>
      </c>
      <c r="O2439" s="12">
        <f t="shared" si="499"/>
        <v>0</v>
      </c>
      <c r="P2439" s="11" t="str">
        <f t="shared" si="500"/>
        <v>Low Cost per Unit</v>
      </c>
      <c r="Q2439" s="12">
        <f t="shared" si="501"/>
        <v>0</v>
      </c>
      <c r="R2439" s="12">
        <f t="shared" si="502"/>
        <v>1.3199999999999998</v>
      </c>
      <c r="S2439" s="12">
        <f t="shared" si="503"/>
        <v>0</v>
      </c>
      <c r="T2439" s="12">
        <f t="shared" si="504"/>
        <v>0</v>
      </c>
      <c r="U2439" s="12">
        <f t="shared" si="505"/>
        <v>0</v>
      </c>
      <c r="V2439" s="13" t="str">
        <f t="shared" ca="1" si="506"/>
        <v>Greater Than 8 Weeks Old</v>
      </c>
    </row>
    <row r="2440" spans="1:22" x14ac:dyDescent="0.45">
      <c r="A2440" s="2" t="s">
        <v>26</v>
      </c>
      <c r="B2440" s="5">
        <v>43698</v>
      </c>
      <c r="C2440" s="5" t="s">
        <v>378</v>
      </c>
      <c r="D2440" s="5" t="s">
        <v>379</v>
      </c>
      <c r="E2440" s="6">
        <v>9</v>
      </c>
      <c r="F2440" s="3">
        <v>381</v>
      </c>
      <c r="G2440" s="3">
        <v>145.80000000000001</v>
      </c>
      <c r="H2440" s="8">
        <f t="shared" si="494"/>
        <v>16.200000000000003</v>
      </c>
      <c r="I2440" s="3">
        <v>235.2</v>
      </c>
      <c r="J2440" s="4">
        <v>0.62</v>
      </c>
      <c r="K2440" s="2" t="str">
        <f t="shared" si="495"/>
        <v>Wednesday</v>
      </c>
      <c r="L2440" s="5">
        <f t="shared" si="496"/>
        <v>43701</v>
      </c>
      <c r="M2440" s="2" t="str">
        <f t="shared" si="497"/>
        <v>Saturday</v>
      </c>
      <c r="N2440" s="2" t="str">
        <f t="shared" si="498"/>
        <v>Saturday</v>
      </c>
      <c r="O2440" s="12">
        <f t="shared" si="499"/>
        <v>0</v>
      </c>
      <c r="P2440" s="11" t="str">
        <f t="shared" si="500"/>
        <v>Low Cost per Unit</v>
      </c>
      <c r="Q2440" s="12">
        <f t="shared" si="501"/>
        <v>0</v>
      </c>
      <c r="R2440" s="12">
        <f t="shared" si="502"/>
        <v>11.43</v>
      </c>
      <c r="S2440" s="12">
        <f t="shared" si="503"/>
        <v>0</v>
      </c>
      <c r="T2440" s="12">
        <f t="shared" si="504"/>
        <v>0</v>
      </c>
      <c r="U2440" s="12">
        <f t="shared" si="505"/>
        <v>0</v>
      </c>
      <c r="V2440" s="13" t="str">
        <f t="shared" ca="1" si="506"/>
        <v>Greater Than 8 Weeks Old</v>
      </c>
    </row>
    <row r="2441" spans="1:22" x14ac:dyDescent="0.45">
      <c r="A2441" s="2" t="s">
        <v>219</v>
      </c>
      <c r="B2441" s="5">
        <v>43698</v>
      </c>
      <c r="C2441" s="5" t="s">
        <v>380</v>
      </c>
      <c r="D2441" s="5" t="s">
        <v>381</v>
      </c>
      <c r="E2441" s="6">
        <v>7</v>
      </c>
      <c r="F2441" s="3">
        <v>133</v>
      </c>
      <c r="G2441" s="3">
        <v>31.5</v>
      </c>
      <c r="H2441" s="8">
        <f t="shared" si="494"/>
        <v>4.5</v>
      </c>
      <c r="I2441" s="3">
        <v>101.5</v>
      </c>
      <c r="J2441" s="4">
        <v>0.76</v>
      </c>
      <c r="K2441" s="2" t="str">
        <f t="shared" si="495"/>
        <v>Wednesday</v>
      </c>
      <c r="L2441" s="5">
        <f t="shared" si="496"/>
        <v>43701</v>
      </c>
      <c r="M2441" s="2" t="str">
        <f t="shared" si="497"/>
        <v>Saturday</v>
      </c>
      <c r="N2441" s="2" t="str">
        <f t="shared" si="498"/>
        <v>Saturday</v>
      </c>
      <c r="O2441" s="12">
        <f t="shared" si="499"/>
        <v>0</v>
      </c>
      <c r="P2441" s="11" t="str">
        <f t="shared" si="500"/>
        <v>Low Cost per Unit</v>
      </c>
      <c r="Q2441" s="12">
        <f t="shared" si="501"/>
        <v>0</v>
      </c>
      <c r="R2441" s="12">
        <f t="shared" si="502"/>
        <v>3.9899999999999998</v>
      </c>
      <c r="S2441" s="12">
        <f t="shared" si="503"/>
        <v>0</v>
      </c>
      <c r="T2441" s="12">
        <f t="shared" si="504"/>
        <v>0</v>
      </c>
      <c r="U2441" s="12">
        <f t="shared" si="505"/>
        <v>0</v>
      </c>
      <c r="V2441" s="13" t="str">
        <f t="shared" ca="1" si="506"/>
        <v>Greater Than 8 Weeks Old</v>
      </c>
    </row>
    <row r="2442" spans="1:22" x14ac:dyDescent="0.45">
      <c r="A2442" s="2" t="s">
        <v>27</v>
      </c>
      <c r="B2442" s="5">
        <v>43698</v>
      </c>
      <c r="C2442" s="5" t="s">
        <v>380</v>
      </c>
      <c r="D2442" s="5" t="s">
        <v>381</v>
      </c>
      <c r="E2442" s="6">
        <v>20</v>
      </c>
      <c r="F2442" s="3">
        <v>199.8</v>
      </c>
      <c r="G2442" s="3">
        <v>59</v>
      </c>
      <c r="H2442" s="8">
        <f t="shared" si="494"/>
        <v>2.95</v>
      </c>
      <c r="I2442" s="3">
        <v>140.80000000000001</v>
      </c>
      <c r="J2442" s="4">
        <v>0.7</v>
      </c>
      <c r="K2442" s="2" t="str">
        <f t="shared" si="495"/>
        <v>Wednesday</v>
      </c>
      <c r="L2442" s="5">
        <f t="shared" si="496"/>
        <v>43701</v>
      </c>
      <c r="M2442" s="2" t="str">
        <f t="shared" si="497"/>
        <v>Saturday</v>
      </c>
      <c r="N2442" s="2" t="str">
        <f t="shared" si="498"/>
        <v>Saturday</v>
      </c>
      <c r="O2442" s="12">
        <f t="shared" si="499"/>
        <v>0</v>
      </c>
      <c r="P2442" s="11" t="str">
        <f t="shared" si="500"/>
        <v>Low Cost per Unit</v>
      </c>
      <c r="Q2442" s="12">
        <f t="shared" si="501"/>
        <v>0</v>
      </c>
      <c r="R2442" s="12">
        <f t="shared" si="502"/>
        <v>5.9939999999999998</v>
      </c>
      <c r="S2442" s="12">
        <f t="shared" si="503"/>
        <v>0</v>
      </c>
      <c r="T2442" s="12">
        <f t="shared" si="504"/>
        <v>0</v>
      </c>
      <c r="U2442" s="12">
        <f t="shared" si="505"/>
        <v>0</v>
      </c>
      <c r="V2442" s="13" t="str">
        <f t="shared" ca="1" si="506"/>
        <v>Greater Than 8 Weeks Old</v>
      </c>
    </row>
    <row r="2443" spans="1:22" x14ac:dyDescent="0.45">
      <c r="A2443" s="2" t="s">
        <v>240</v>
      </c>
      <c r="B2443" s="5">
        <v>43698</v>
      </c>
      <c r="C2443" s="5" t="s">
        <v>371</v>
      </c>
      <c r="D2443" s="5" t="s">
        <v>371</v>
      </c>
      <c r="E2443" s="6">
        <v>12</v>
      </c>
      <c r="F2443" s="3">
        <v>131.88</v>
      </c>
      <c r="G2443" s="3">
        <v>45</v>
      </c>
      <c r="H2443" s="8">
        <f t="shared" si="494"/>
        <v>3.75</v>
      </c>
      <c r="I2443" s="3">
        <v>86.88</v>
      </c>
      <c r="J2443" s="4">
        <v>0.66</v>
      </c>
      <c r="K2443" s="2" t="str">
        <f t="shared" si="495"/>
        <v>Wednesday</v>
      </c>
      <c r="L2443" s="5">
        <f t="shared" si="496"/>
        <v>43701</v>
      </c>
      <c r="M2443" s="2" t="str">
        <f t="shared" si="497"/>
        <v>Saturday</v>
      </c>
      <c r="N2443" s="2" t="str">
        <f t="shared" si="498"/>
        <v>Saturday</v>
      </c>
      <c r="O2443" s="12">
        <f t="shared" si="499"/>
        <v>0</v>
      </c>
      <c r="P2443" s="11" t="str">
        <f t="shared" si="500"/>
        <v>Low Cost per Unit</v>
      </c>
      <c r="Q2443" s="12">
        <f t="shared" si="501"/>
        <v>0</v>
      </c>
      <c r="R2443" s="12">
        <f t="shared" si="502"/>
        <v>3.9563999999999999</v>
      </c>
      <c r="S2443" s="12">
        <f t="shared" si="503"/>
        <v>0</v>
      </c>
      <c r="T2443" s="12">
        <f t="shared" si="504"/>
        <v>0</v>
      </c>
      <c r="U2443" s="12">
        <f t="shared" si="505"/>
        <v>0</v>
      </c>
      <c r="V2443" s="13" t="str">
        <f t="shared" ca="1" si="506"/>
        <v>Greater Than 8 Weeks Old</v>
      </c>
    </row>
    <row r="2444" spans="1:22" x14ac:dyDescent="0.45">
      <c r="A2444" s="2" t="s">
        <v>163</v>
      </c>
      <c r="B2444" s="5">
        <v>43698</v>
      </c>
      <c r="C2444" s="5" t="s">
        <v>380</v>
      </c>
      <c r="D2444" s="5" t="s">
        <v>381</v>
      </c>
      <c r="E2444" s="6">
        <v>17</v>
      </c>
      <c r="F2444" s="3">
        <v>149.85</v>
      </c>
      <c r="G2444" s="3">
        <v>63.75</v>
      </c>
      <c r="H2444" s="8">
        <f t="shared" si="494"/>
        <v>3.75</v>
      </c>
      <c r="I2444" s="3">
        <v>86.1</v>
      </c>
      <c r="J2444" s="4">
        <v>0.56999999999999995</v>
      </c>
      <c r="K2444" s="2" t="str">
        <f t="shared" si="495"/>
        <v>Wednesday</v>
      </c>
      <c r="L2444" s="5">
        <f t="shared" si="496"/>
        <v>43701</v>
      </c>
      <c r="M2444" s="2" t="str">
        <f t="shared" si="497"/>
        <v>Saturday</v>
      </c>
      <c r="N2444" s="2" t="str">
        <f t="shared" si="498"/>
        <v>Saturday</v>
      </c>
      <c r="O2444" s="12">
        <f t="shared" si="499"/>
        <v>0</v>
      </c>
      <c r="P2444" s="11" t="str">
        <f t="shared" si="500"/>
        <v>Low Cost per Unit</v>
      </c>
      <c r="Q2444" s="12">
        <f t="shared" si="501"/>
        <v>0</v>
      </c>
      <c r="R2444" s="12">
        <f t="shared" si="502"/>
        <v>4.4954999999999998</v>
      </c>
      <c r="S2444" s="12">
        <f t="shared" si="503"/>
        <v>0</v>
      </c>
      <c r="T2444" s="12">
        <f t="shared" si="504"/>
        <v>0</v>
      </c>
      <c r="U2444" s="12">
        <f t="shared" si="505"/>
        <v>0</v>
      </c>
      <c r="V2444" s="13" t="str">
        <f t="shared" ca="1" si="506"/>
        <v>Greater Than 8 Weeks Old</v>
      </c>
    </row>
    <row r="2445" spans="1:22" x14ac:dyDescent="0.45">
      <c r="A2445" s="2" t="s">
        <v>273</v>
      </c>
      <c r="B2445" s="5">
        <v>43698</v>
      </c>
      <c r="C2445" s="5" t="s">
        <v>386</v>
      </c>
      <c r="D2445" s="5" t="s">
        <v>388</v>
      </c>
      <c r="E2445" s="6">
        <v>4</v>
      </c>
      <c r="F2445" s="3">
        <v>279.95999999999998</v>
      </c>
      <c r="G2445" s="3">
        <v>86.04</v>
      </c>
      <c r="H2445" s="8">
        <f t="shared" si="494"/>
        <v>21.51</v>
      </c>
      <c r="I2445" s="3">
        <v>193.92</v>
      </c>
      <c r="J2445" s="4">
        <v>0.69</v>
      </c>
      <c r="K2445" s="2" t="str">
        <f t="shared" si="495"/>
        <v>Wednesday</v>
      </c>
      <c r="L2445" s="5">
        <f t="shared" si="496"/>
        <v>43701</v>
      </c>
      <c r="M2445" s="2" t="str">
        <f t="shared" si="497"/>
        <v>Saturday</v>
      </c>
      <c r="N2445" s="2" t="str">
        <f t="shared" si="498"/>
        <v>Saturday</v>
      </c>
      <c r="O2445" s="12">
        <f t="shared" si="499"/>
        <v>0</v>
      </c>
      <c r="P2445" s="11" t="str">
        <f t="shared" si="500"/>
        <v>High Cost per Unit</v>
      </c>
      <c r="Q2445" s="12">
        <f t="shared" si="501"/>
        <v>0</v>
      </c>
      <c r="R2445" s="12">
        <f t="shared" si="502"/>
        <v>8.3987999999999996</v>
      </c>
      <c r="S2445" s="12">
        <f t="shared" si="503"/>
        <v>0</v>
      </c>
      <c r="T2445" s="12">
        <f t="shared" si="504"/>
        <v>0</v>
      </c>
      <c r="U2445" s="12">
        <f t="shared" si="505"/>
        <v>0</v>
      </c>
      <c r="V2445" s="13" t="str">
        <f t="shared" ca="1" si="506"/>
        <v>Greater Than 8 Weeks Old</v>
      </c>
    </row>
    <row r="2446" spans="1:22" x14ac:dyDescent="0.45">
      <c r="A2446" s="2" t="s">
        <v>138</v>
      </c>
      <c r="B2446" s="5">
        <v>43698</v>
      </c>
      <c r="C2446" s="5" t="s">
        <v>386</v>
      </c>
      <c r="D2446" s="5" t="s">
        <v>387</v>
      </c>
      <c r="E2446" s="6">
        <v>3</v>
      </c>
      <c r="F2446" s="3">
        <v>58</v>
      </c>
      <c r="G2446" s="3">
        <v>13.95</v>
      </c>
      <c r="H2446" s="8">
        <f t="shared" si="494"/>
        <v>4.6499999999999995</v>
      </c>
      <c r="I2446" s="3">
        <v>44.05</v>
      </c>
      <c r="J2446" s="4">
        <v>0.76</v>
      </c>
      <c r="K2446" s="2" t="str">
        <f t="shared" si="495"/>
        <v>Wednesday</v>
      </c>
      <c r="L2446" s="5">
        <f t="shared" si="496"/>
        <v>43701</v>
      </c>
      <c r="M2446" s="2" t="str">
        <f t="shared" si="497"/>
        <v>Saturday</v>
      </c>
      <c r="N2446" s="2" t="str">
        <f t="shared" si="498"/>
        <v>Saturday</v>
      </c>
      <c r="O2446" s="12">
        <f t="shared" si="499"/>
        <v>0</v>
      </c>
      <c r="P2446" s="11" t="str">
        <f t="shared" si="500"/>
        <v>Low Cost per Unit</v>
      </c>
      <c r="Q2446" s="12">
        <f t="shared" si="501"/>
        <v>0</v>
      </c>
      <c r="R2446" s="12">
        <f t="shared" si="502"/>
        <v>1.74</v>
      </c>
      <c r="S2446" s="12">
        <f t="shared" si="503"/>
        <v>0</v>
      </c>
      <c r="T2446" s="12">
        <f t="shared" si="504"/>
        <v>0</v>
      </c>
      <c r="U2446" s="12">
        <f t="shared" si="505"/>
        <v>0</v>
      </c>
      <c r="V2446" s="13" t="str">
        <f t="shared" ca="1" si="506"/>
        <v>Greater Than 8 Weeks Old</v>
      </c>
    </row>
    <row r="2447" spans="1:22" x14ac:dyDescent="0.45">
      <c r="A2447" s="2" t="s">
        <v>29</v>
      </c>
      <c r="B2447" s="5">
        <v>43698</v>
      </c>
      <c r="C2447" s="5" t="s">
        <v>369</v>
      </c>
      <c r="D2447" s="5" t="s">
        <v>389</v>
      </c>
      <c r="E2447" s="6">
        <v>7</v>
      </c>
      <c r="F2447" s="3">
        <v>510.93</v>
      </c>
      <c r="G2447" s="3">
        <v>264.88</v>
      </c>
      <c r="H2447" s="8">
        <f t="shared" si="494"/>
        <v>37.839999999999996</v>
      </c>
      <c r="I2447" s="3">
        <v>246.05</v>
      </c>
      <c r="J2447" s="4">
        <v>0.48</v>
      </c>
      <c r="K2447" s="2" t="str">
        <f t="shared" si="495"/>
        <v>Wednesday</v>
      </c>
      <c r="L2447" s="5">
        <f t="shared" si="496"/>
        <v>43701</v>
      </c>
      <c r="M2447" s="2" t="str">
        <f t="shared" si="497"/>
        <v>Saturday</v>
      </c>
      <c r="N2447" s="2" t="str">
        <f t="shared" si="498"/>
        <v>Saturday</v>
      </c>
      <c r="O2447" s="12">
        <f t="shared" si="499"/>
        <v>0</v>
      </c>
      <c r="P2447" s="11" t="str">
        <f t="shared" si="500"/>
        <v>High Cost per Unit</v>
      </c>
      <c r="Q2447" s="12">
        <f t="shared" si="501"/>
        <v>0</v>
      </c>
      <c r="R2447" s="12">
        <f t="shared" si="502"/>
        <v>15.3279</v>
      </c>
      <c r="S2447" s="12">
        <f t="shared" si="503"/>
        <v>0</v>
      </c>
      <c r="T2447" s="12">
        <f t="shared" si="504"/>
        <v>0</v>
      </c>
      <c r="U2447" s="12">
        <f t="shared" si="505"/>
        <v>0</v>
      </c>
      <c r="V2447" s="13" t="str">
        <f t="shared" ca="1" si="506"/>
        <v>Greater Than 8 Weeks Old</v>
      </c>
    </row>
    <row r="2448" spans="1:22" x14ac:dyDescent="0.45">
      <c r="A2448" s="2" t="s">
        <v>102</v>
      </c>
      <c r="B2448" s="5">
        <v>43698</v>
      </c>
      <c r="C2448" s="5" t="s">
        <v>369</v>
      </c>
      <c r="D2448" s="5" t="s">
        <v>389</v>
      </c>
      <c r="E2448" s="6">
        <v>2</v>
      </c>
      <c r="F2448" s="3">
        <v>789.98</v>
      </c>
      <c r="G2448" s="3">
        <v>344</v>
      </c>
      <c r="H2448" s="8">
        <f t="shared" si="494"/>
        <v>172</v>
      </c>
      <c r="I2448" s="3">
        <v>445.98</v>
      </c>
      <c r="J2448" s="4">
        <v>0.56000000000000005</v>
      </c>
      <c r="K2448" s="2" t="str">
        <f t="shared" si="495"/>
        <v>Wednesday</v>
      </c>
      <c r="L2448" s="5">
        <f t="shared" si="496"/>
        <v>43701</v>
      </c>
      <c r="M2448" s="2" t="str">
        <f t="shared" si="497"/>
        <v>Saturday</v>
      </c>
      <c r="N2448" s="2" t="str">
        <f t="shared" si="498"/>
        <v>Saturday</v>
      </c>
      <c r="O2448" s="12">
        <f t="shared" si="499"/>
        <v>0</v>
      </c>
      <c r="P2448" s="11" t="str">
        <f t="shared" si="500"/>
        <v>High Cost per Unit</v>
      </c>
      <c r="Q2448" s="12">
        <f t="shared" si="501"/>
        <v>0</v>
      </c>
      <c r="R2448" s="12">
        <f t="shared" si="502"/>
        <v>23.699400000000001</v>
      </c>
      <c r="S2448" s="12">
        <f t="shared" si="503"/>
        <v>0</v>
      </c>
      <c r="T2448" s="12">
        <f t="shared" si="504"/>
        <v>0</v>
      </c>
      <c r="U2448" s="12">
        <f t="shared" si="505"/>
        <v>0</v>
      </c>
      <c r="V2448" s="13" t="str">
        <f t="shared" ca="1" si="506"/>
        <v>Greater Than 8 Weeks Old</v>
      </c>
    </row>
    <row r="2449" spans="1:22" x14ac:dyDescent="0.45">
      <c r="A2449" s="2" t="s">
        <v>103</v>
      </c>
      <c r="B2449" s="5">
        <v>43698</v>
      </c>
      <c r="C2449" s="5" t="s">
        <v>375</v>
      </c>
      <c r="D2449" s="5" t="s">
        <v>382</v>
      </c>
      <c r="E2449" s="6">
        <v>12</v>
      </c>
      <c r="F2449" s="3">
        <v>575</v>
      </c>
      <c r="G2449" s="3">
        <v>144</v>
      </c>
      <c r="H2449" s="8">
        <f t="shared" si="494"/>
        <v>12</v>
      </c>
      <c r="I2449" s="3">
        <v>431</v>
      </c>
      <c r="J2449" s="4">
        <v>0.75</v>
      </c>
      <c r="K2449" s="2" t="str">
        <f t="shared" si="495"/>
        <v>Wednesday</v>
      </c>
      <c r="L2449" s="5">
        <f t="shared" si="496"/>
        <v>43701</v>
      </c>
      <c r="M2449" s="2" t="str">
        <f t="shared" si="497"/>
        <v>Saturday</v>
      </c>
      <c r="N2449" s="2" t="str">
        <f t="shared" si="498"/>
        <v>Saturday</v>
      </c>
      <c r="O2449" s="12">
        <f t="shared" si="499"/>
        <v>0</v>
      </c>
      <c r="P2449" s="11" t="str">
        <f t="shared" si="500"/>
        <v>Low Cost per Unit</v>
      </c>
      <c r="Q2449" s="12">
        <f t="shared" si="501"/>
        <v>0</v>
      </c>
      <c r="R2449" s="12">
        <f t="shared" si="502"/>
        <v>17.25</v>
      </c>
      <c r="S2449" s="12">
        <f t="shared" si="503"/>
        <v>0</v>
      </c>
      <c r="T2449" s="12">
        <f t="shared" si="504"/>
        <v>0</v>
      </c>
      <c r="U2449" s="12">
        <f t="shared" si="505"/>
        <v>0</v>
      </c>
      <c r="V2449" s="13" t="str">
        <f t="shared" ca="1" si="506"/>
        <v>Greater Than 8 Weeks Old</v>
      </c>
    </row>
    <row r="2450" spans="1:22" x14ac:dyDescent="0.45">
      <c r="A2450" s="2" t="s">
        <v>139</v>
      </c>
      <c r="B2450" s="5">
        <v>43698</v>
      </c>
      <c r="C2450" s="5" t="s">
        <v>375</v>
      </c>
      <c r="D2450" s="5" t="s">
        <v>382</v>
      </c>
      <c r="E2450" s="6">
        <v>1</v>
      </c>
      <c r="F2450" s="3">
        <v>75</v>
      </c>
      <c r="G2450" s="3">
        <v>18.95</v>
      </c>
      <c r="H2450" s="8">
        <f t="shared" si="494"/>
        <v>18.95</v>
      </c>
      <c r="I2450" s="3">
        <v>56.05</v>
      </c>
      <c r="J2450" s="4">
        <v>0.75</v>
      </c>
      <c r="K2450" s="2" t="str">
        <f t="shared" si="495"/>
        <v>Wednesday</v>
      </c>
      <c r="L2450" s="5">
        <f t="shared" si="496"/>
        <v>43701</v>
      </c>
      <c r="M2450" s="2" t="str">
        <f t="shared" si="497"/>
        <v>Saturday</v>
      </c>
      <c r="N2450" s="2" t="str">
        <f t="shared" si="498"/>
        <v>Saturday</v>
      </c>
      <c r="O2450" s="12">
        <f t="shared" si="499"/>
        <v>0</v>
      </c>
      <c r="P2450" s="11" t="str">
        <f t="shared" si="500"/>
        <v>High Cost per Unit</v>
      </c>
      <c r="Q2450" s="12">
        <f t="shared" si="501"/>
        <v>0</v>
      </c>
      <c r="R2450" s="12">
        <f t="shared" si="502"/>
        <v>0</v>
      </c>
      <c r="S2450" s="12">
        <f t="shared" si="503"/>
        <v>0</v>
      </c>
      <c r="T2450" s="12">
        <f t="shared" si="504"/>
        <v>0</v>
      </c>
      <c r="U2450" s="12">
        <f t="shared" si="505"/>
        <v>0</v>
      </c>
      <c r="V2450" s="13" t="str">
        <f t="shared" ca="1" si="506"/>
        <v>Greater Than 8 Weeks Old</v>
      </c>
    </row>
    <row r="2451" spans="1:22" x14ac:dyDescent="0.45">
      <c r="A2451" s="2" t="s">
        <v>33</v>
      </c>
      <c r="B2451" s="5">
        <v>43698</v>
      </c>
      <c r="C2451" s="5" t="s">
        <v>375</v>
      </c>
      <c r="D2451" s="5" t="s">
        <v>382</v>
      </c>
      <c r="E2451" s="6">
        <v>2</v>
      </c>
      <c r="F2451" s="3">
        <v>218</v>
      </c>
      <c r="G2451" s="3">
        <v>66.3</v>
      </c>
      <c r="H2451" s="8">
        <f t="shared" si="494"/>
        <v>33.15</v>
      </c>
      <c r="I2451" s="3">
        <v>151.69999999999999</v>
      </c>
      <c r="J2451" s="4">
        <v>0.7</v>
      </c>
      <c r="K2451" s="2" t="str">
        <f t="shared" si="495"/>
        <v>Wednesday</v>
      </c>
      <c r="L2451" s="5">
        <f t="shared" si="496"/>
        <v>43701</v>
      </c>
      <c r="M2451" s="2" t="str">
        <f t="shared" si="497"/>
        <v>Saturday</v>
      </c>
      <c r="N2451" s="2" t="str">
        <f t="shared" si="498"/>
        <v>Saturday</v>
      </c>
      <c r="O2451" s="12">
        <f t="shared" si="499"/>
        <v>0</v>
      </c>
      <c r="P2451" s="11" t="str">
        <f t="shared" si="500"/>
        <v>High Cost per Unit</v>
      </c>
      <c r="Q2451" s="12">
        <f t="shared" si="501"/>
        <v>0</v>
      </c>
      <c r="R2451" s="12">
        <f t="shared" si="502"/>
        <v>6.54</v>
      </c>
      <c r="S2451" s="12">
        <f t="shared" si="503"/>
        <v>0</v>
      </c>
      <c r="T2451" s="12">
        <f t="shared" si="504"/>
        <v>0</v>
      </c>
      <c r="U2451" s="12">
        <f t="shared" si="505"/>
        <v>0</v>
      </c>
      <c r="V2451" s="13" t="str">
        <f t="shared" ca="1" si="506"/>
        <v>Greater Than 8 Weeks Old</v>
      </c>
    </row>
    <row r="2452" spans="1:22" x14ac:dyDescent="0.45">
      <c r="A2452" s="2" t="s">
        <v>149</v>
      </c>
      <c r="B2452" s="5">
        <v>43698</v>
      </c>
      <c r="C2452" s="5" t="s">
        <v>375</v>
      </c>
      <c r="D2452" s="5" t="s">
        <v>382</v>
      </c>
      <c r="E2452" s="6">
        <v>3</v>
      </c>
      <c r="F2452" s="3">
        <v>45</v>
      </c>
      <c r="G2452" s="3">
        <v>16.8</v>
      </c>
      <c r="H2452" s="8">
        <f t="shared" si="494"/>
        <v>5.6000000000000005</v>
      </c>
      <c r="I2452" s="3">
        <v>28.2</v>
      </c>
      <c r="J2452" s="4">
        <v>0.63</v>
      </c>
      <c r="K2452" s="2" t="str">
        <f t="shared" si="495"/>
        <v>Wednesday</v>
      </c>
      <c r="L2452" s="5">
        <f t="shared" si="496"/>
        <v>43701</v>
      </c>
      <c r="M2452" s="2" t="str">
        <f t="shared" si="497"/>
        <v>Saturday</v>
      </c>
      <c r="N2452" s="2" t="str">
        <f t="shared" si="498"/>
        <v>Saturday</v>
      </c>
      <c r="O2452" s="12">
        <f t="shared" si="499"/>
        <v>0</v>
      </c>
      <c r="P2452" s="11" t="str">
        <f t="shared" si="500"/>
        <v>Low Cost per Unit</v>
      </c>
      <c r="Q2452" s="12">
        <f t="shared" si="501"/>
        <v>0</v>
      </c>
      <c r="R2452" s="12">
        <f t="shared" si="502"/>
        <v>1.3499999999999999</v>
      </c>
      <c r="S2452" s="12">
        <f t="shared" si="503"/>
        <v>0</v>
      </c>
      <c r="T2452" s="12">
        <f t="shared" si="504"/>
        <v>0</v>
      </c>
      <c r="U2452" s="12">
        <f t="shared" si="505"/>
        <v>0</v>
      </c>
      <c r="V2452" s="13" t="str">
        <f t="shared" ca="1" si="506"/>
        <v>Greater Than 8 Weeks Old</v>
      </c>
    </row>
    <row r="2453" spans="1:22" x14ac:dyDescent="0.45">
      <c r="A2453" s="2" t="s">
        <v>150</v>
      </c>
      <c r="B2453" s="5">
        <v>43698</v>
      </c>
      <c r="C2453" s="5" t="s">
        <v>375</v>
      </c>
      <c r="D2453" s="5" t="s">
        <v>392</v>
      </c>
      <c r="E2453" s="6">
        <v>10</v>
      </c>
      <c r="F2453" s="3">
        <v>39.9</v>
      </c>
      <c r="G2453" s="3">
        <v>14</v>
      </c>
      <c r="H2453" s="8">
        <f t="shared" si="494"/>
        <v>1.4</v>
      </c>
      <c r="I2453" s="3">
        <v>25.9</v>
      </c>
      <c r="J2453" s="4">
        <v>0.65</v>
      </c>
      <c r="K2453" s="2" t="str">
        <f t="shared" si="495"/>
        <v>Wednesday</v>
      </c>
      <c r="L2453" s="5">
        <f t="shared" si="496"/>
        <v>43701</v>
      </c>
      <c r="M2453" s="2" t="str">
        <f t="shared" si="497"/>
        <v>Saturday</v>
      </c>
      <c r="N2453" s="2" t="str">
        <f t="shared" si="498"/>
        <v>Saturday</v>
      </c>
      <c r="O2453" s="12">
        <f t="shared" si="499"/>
        <v>0</v>
      </c>
      <c r="P2453" s="11" t="str">
        <f t="shared" si="500"/>
        <v>Low Cost per Unit</v>
      </c>
      <c r="Q2453" s="12">
        <f t="shared" si="501"/>
        <v>0</v>
      </c>
      <c r="R2453" s="12">
        <f t="shared" si="502"/>
        <v>1.1969999999999998</v>
      </c>
      <c r="S2453" s="12">
        <f t="shared" si="503"/>
        <v>0</v>
      </c>
      <c r="T2453" s="12">
        <f t="shared" si="504"/>
        <v>0</v>
      </c>
      <c r="U2453" s="12">
        <f t="shared" si="505"/>
        <v>0</v>
      </c>
      <c r="V2453" s="13" t="str">
        <f t="shared" ca="1" si="506"/>
        <v>Greater Than 8 Weeks Old</v>
      </c>
    </row>
    <row r="2454" spans="1:22" x14ac:dyDescent="0.45">
      <c r="A2454" s="2" t="s">
        <v>151</v>
      </c>
      <c r="B2454" s="5">
        <v>43698</v>
      </c>
      <c r="C2454" s="5" t="s">
        <v>375</v>
      </c>
      <c r="D2454" s="5" t="s">
        <v>392</v>
      </c>
      <c r="E2454" s="6">
        <v>1</v>
      </c>
      <c r="F2454" s="3">
        <v>60</v>
      </c>
      <c r="G2454" s="3">
        <v>16.8</v>
      </c>
      <c r="H2454" s="8">
        <f t="shared" si="494"/>
        <v>16.8</v>
      </c>
      <c r="I2454" s="3">
        <v>43.2</v>
      </c>
      <c r="J2454" s="4">
        <v>0.72</v>
      </c>
      <c r="K2454" s="2" t="str">
        <f t="shared" si="495"/>
        <v>Wednesday</v>
      </c>
      <c r="L2454" s="5">
        <f t="shared" si="496"/>
        <v>43701</v>
      </c>
      <c r="M2454" s="2" t="str">
        <f t="shared" si="497"/>
        <v>Saturday</v>
      </c>
      <c r="N2454" s="2" t="str">
        <f t="shared" si="498"/>
        <v>Saturday</v>
      </c>
      <c r="O2454" s="12">
        <f t="shared" si="499"/>
        <v>0</v>
      </c>
      <c r="P2454" s="11" t="str">
        <f t="shared" si="500"/>
        <v>Low Cost per Unit</v>
      </c>
      <c r="Q2454" s="12">
        <f t="shared" si="501"/>
        <v>0</v>
      </c>
      <c r="R2454" s="12">
        <f t="shared" si="502"/>
        <v>0</v>
      </c>
      <c r="S2454" s="12">
        <f t="shared" si="503"/>
        <v>0</v>
      </c>
      <c r="T2454" s="12">
        <f t="shared" si="504"/>
        <v>0</v>
      </c>
      <c r="U2454" s="12">
        <f t="shared" si="505"/>
        <v>0</v>
      </c>
      <c r="V2454" s="13" t="str">
        <f t="shared" ca="1" si="506"/>
        <v>Greater Than 8 Weeks Old</v>
      </c>
    </row>
    <row r="2455" spans="1:22" x14ac:dyDescent="0.45">
      <c r="A2455" s="2" t="s">
        <v>39</v>
      </c>
      <c r="B2455" s="5">
        <v>43698</v>
      </c>
      <c r="C2455" s="5" t="s">
        <v>375</v>
      </c>
      <c r="D2455" s="5" t="s">
        <v>382</v>
      </c>
      <c r="E2455" s="6">
        <v>5</v>
      </c>
      <c r="F2455" s="3">
        <v>60</v>
      </c>
      <c r="G2455" s="3">
        <v>7.5</v>
      </c>
      <c r="H2455" s="8">
        <f t="shared" si="494"/>
        <v>1.5</v>
      </c>
      <c r="I2455" s="3">
        <v>52.5</v>
      </c>
      <c r="J2455" s="4">
        <v>0.88</v>
      </c>
      <c r="K2455" s="2" t="str">
        <f t="shared" si="495"/>
        <v>Wednesday</v>
      </c>
      <c r="L2455" s="5">
        <f t="shared" si="496"/>
        <v>43701</v>
      </c>
      <c r="M2455" s="2" t="str">
        <f t="shared" si="497"/>
        <v>Saturday</v>
      </c>
      <c r="N2455" s="2" t="str">
        <f t="shared" si="498"/>
        <v>Saturday</v>
      </c>
      <c r="O2455" s="12">
        <f t="shared" si="499"/>
        <v>0</v>
      </c>
      <c r="P2455" s="11" t="str">
        <f t="shared" si="500"/>
        <v>Low Cost per Unit</v>
      </c>
      <c r="Q2455" s="12">
        <f t="shared" si="501"/>
        <v>0</v>
      </c>
      <c r="R2455" s="12">
        <f t="shared" si="502"/>
        <v>1.7999999999999998</v>
      </c>
      <c r="S2455" s="12">
        <f t="shared" si="503"/>
        <v>0</v>
      </c>
      <c r="T2455" s="12">
        <f t="shared" si="504"/>
        <v>0</v>
      </c>
      <c r="U2455" s="12">
        <f t="shared" si="505"/>
        <v>0</v>
      </c>
      <c r="V2455" s="13" t="str">
        <f t="shared" ca="1" si="506"/>
        <v>Greater Than 8 Weeks Old</v>
      </c>
    </row>
    <row r="2456" spans="1:22" x14ac:dyDescent="0.45">
      <c r="A2456" s="2" t="s">
        <v>189</v>
      </c>
      <c r="B2456" s="5">
        <v>43698</v>
      </c>
      <c r="C2456" s="5" t="s">
        <v>375</v>
      </c>
      <c r="D2456" s="5" t="s">
        <v>382</v>
      </c>
      <c r="E2456" s="6">
        <v>1</v>
      </c>
      <c r="F2456" s="3">
        <v>9</v>
      </c>
      <c r="G2456" s="3">
        <v>2.95</v>
      </c>
      <c r="H2456" s="8">
        <f t="shared" si="494"/>
        <v>2.95</v>
      </c>
      <c r="I2456" s="3">
        <v>6.05</v>
      </c>
      <c r="J2456" s="4">
        <v>0.67</v>
      </c>
      <c r="K2456" s="2" t="str">
        <f t="shared" si="495"/>
        <v>Wednesday</v>
      </c>
      <c r="L2456" s="5">
        <f t="shared" si="496"/>
        <v>43701</v>
      </c>
      <c r="M2456" s="2" t="str">
        <f t="shared" si="497"/>
        <v>Saturday</v>
      </c>
      <c r="N2456" s="2" t="str">
        <f t="shared" si="498"/>
        <v>Saturday</v>
      </c>
      <c r="O2456" s="12">
        <f t="shared" si="499"/>
        <v>0</v>
      </c>
      <c r="P2456" s="11" t="str">
        <f t="shared" si="500"/>
        <v>Low Cost per Unit</v>
      </c>
      <c r="Q2456" s="12">
        <f t="shared" si="501"/>
        <v>0</v>
      </c>
      <c r="R2456" s="12">
        <f t="shared" si="502"/>
        <v>0</v>
      </c>
      <c r="S2456" s="12">
        <f t="shared" si="503"/>
        <v>0</v>
      </c>
      <c r="T2456" s="12">
        <f t="shared" si="504"/>
        <v>0</v>
      </c>
      <c r="U2456" s="12">
        <f t="shared" si="505"/>
        <v>0</v>
      </c>
      <c r="V2456" s="13" t="str">
        <f t="shared" ca="1" si="506"/>
        <v>Greater Than 8 Weeks Old</v>
      </c>
    </row>
    <row r="2457" spans="1:22" x14ac:dyDescent="0.45">
      <c r="A2457" s="2" t="s">
        <v>220</v>
      </c>
      <c r="B2457" s="5">
        <v>43698</v>
      </c>
      <c r="C2457" s="5" t="s">
        <v>371</v>
      </c>
      <c r="D2457" s="5" t="s">
        <v>371</v>
      </c>
      <c r="E2457" s="6">
        <v>12</v>
      </c>
      <c r="F2457" s="3">
        <v>155.88</v>
      </c>
      <c r="G2457" s="3">
        <v>66</v>
      </c>
      <c r="H2457" s="8">
        <f t="shared" si="494"/>
        <v>5.5</v>
      </c>
      <c r="I2457" s="3">
        <v>89.88</v>
      </c>
      <c r="J2457" s="4">
        <v>0.57999999999999996</v>
      </c>
      <c r="K2457" s="2" t="str">
        <f t="shared" si="495"/>
        <v>Wednesday</v>
      </c>
      <c r="L2457" s="5">
        <f t="shared" si="496"/>
        <v>43701</v>
      </c>
      <c r="M2457" s="2" t="str">
        <f t="shared" si="497"/>
        <v>Saturday</v>
      </c>
      <c r="N2457" s="2" t="str">
        <f t="shared" si="498"/>
        <v>Saturday</v>
      </c>
      <c r="O2457" s="12">
        <f t="shared" si="499"/>
        <v>0</v>
      </c>
      <c r="P2457" s="11" t="str">
        <f t="shared" si="500"/>
        <v>Low Cost per Unit</v>
      </c>
      <c r="Q2457" s="12">
        <f t="shared" si="501"/>
        <v>0</v>
      </c>
      <c r="R2457" s="12">
        <f t="shared" si="502"/>
        <v>4.6764000000000001</v>
      </c>
      <c r="S2457" s="12">
        <f t="shared" si="503"/>
        <v>0</v>
      </c>
      <c r="T2457" s="12">
        <f t="shared" si="504"/>
        <v>0</v>
      </c>
      <c r="U2457" s="12">
        <f t="shared" si="505"/>
        <v>0</v>
      </c>
      <c r="V2457" s="13" t="str">
        <f t="shared" ca="1" si="506"/>
        <v>Greater Than 8 Weeks Old</v>
      </c>
    </row>
    <row r="2458" spans="1:22" x14ac:dyDescent="0.45">
      <c r="A2458" s="2" t="s">
        <v>300</v>
      </c>
      <c r="B2458" s="5">
        <v>43698</v>
      </c>
      <c r="C2458" s="5" t="s">
        <v>371</v>
      </c>
      <c r="D2458" s="5" t="s">
        <v>371</v>
      </c>
      <c r="E2458" s="6">
        <v>2</v>
      </c>
      <c r="F2458" s="3">
        <v>19.98</v>
      </c>
      <c r="G2458" s="3">
        <v>16.5</v>
      </c>
      <c r="H2458" s="8">
        <f t="shared" si="494"/>
        <v>8.25</v>
      </c>
      <c r="I2458" s="3">
        <v>3.48</v>
      </c>
      <c r="J2458" s="4">
        <v>0.17</v>
      </c>
      <c r="K2458" s="2" t="str">
        <f t="shared" si="495"/>
        <v>Wednesday</v>
      </c>
      <c r="L2458" s="5">
        <f t="shared" si="496"/>
        <v>43701</v>
      </c>
      <c r="M2458" s="2" t="str">
        <f t="shared" si="497"/>
        <v>Saturday</v>
      </c>
      <c r="N2458" s="2" t="str">
        <f t="shared" si="498"/>
        <v>Saturday</v>
      </c>
      <c r="O2458" s="12">
        <f t="shared" si="499"/>
        <v>0</v>
      </c>
      <c r="P2458" s="11" t="str">
        <f t="shared" si="500"/>
        <v>Low Cost per Unit</v>
      </c>
      <c r="Q2458" s="12">
        <f t="shared" si="501"/>
        <v>0</v>
      </c>
      <c r="R2458" s="12">
        <f t="shared" si="502"/>
        <v>0.59940000000000004</v>
      </c>
      <c r="S2458" s="12">
        <f t="shared" si="503"/>
        <v>0</v>
      </c>
      <c r="T2458" s="12">
        <f t="shared" si="504"/>
        <v>0</v>
      </c>
      <c r="U2458" s="12">
        <f t="shared" si="505"/>
        <v>0</v>
      </c>
      <c r="V2458" s="13" t="str">
        <f t="shared" ca="1" si="506"/>
        <v>Greater Than 8 Weeks Old</v>
      </c>
    </row>
    <row r="2459" spans="1:22" x14ac:dyDescent="0.45">
      <c r="A2459" s="2" t="s">
        <v>43</v>
      </c>
      <c r="B2459" s="5">
        <v>43698</v>
      </c>
      <c r="C2459" s="5" t="s">
        <v>375</v>
      </c>
      <c r="D2459" s="5" t="s">
        <v>382</v>
      </c>
      <c r="E2459" s="6">
        <v>8</v>
      </c>
      <c r="F2459" s="3">
        <v>259.93</v>
      </c>
      <c r="G2459" s="3">
        <v>96</v>
      </c>
      <c r="H2459" s="8">
        <f t="shared" si="494"/>
        <v>12</v>
      </c>
      <c r="I2459" s="3">
        <v>163.93</v>
      </c>
      <c r="J2459" s="4">
        <v>0.63</v>
      </c>
      <c r="K2459" s="2" t="str">
        <f t="shared" si="495"/>
        <v>Wednesday</v>
      </c>
      <c r="L2459" s="5">
        <f t="shared" si="496"/>
        <v>43701</v>
      </c>
      <c r="M2459" s="2" t="str">
        <f t="shared" si="497"/>
        <v>Saturday</v>
      </c>
      <c r="N2459" s="2" t="str">
        <f t="shared" si="498"/>
        <v>Saturday</v>
      </c>
      <c r="O2459" s="12">
        <f t="shared" si="499"/>
        <v>0</v>
      </c>
      <c r="P2459" s="11" t="str">
        <f t="shared" si="500"/>
        <v>Low Cost per Unit</v>
      </c>
      <c r="Q2459" s="12">
        <f t="shared" si="501"/>
        <v>0</v>
      </c>
      <c r="R2459" s="12">
        <f t="shared" si="502"/>
        <v>7.7979000000000003</v>
      </c>
      <c r="S2459" s="12">
        <f t="shared" si="503"/>
        <v>0</v>
      </c>
      <c r="T2459" s="12">
        <f t="shared" si="504"/>
        <v>0</v>
      </c>
      <c r="U2459" s="12">
        <f t="shared" si="505"/>
        <v>0</v>
      </c>
      <c r="V2459" s="13" t="str">
        <f t="shared" ca="1" si="506"/>
        <v>Greater Than 8 Weeks Old</v>
      </c>
    </row>
    <row r="2460" spans="1:22" x14ac:dyDescent="0.45">
      <c r="A2460" s="2" t="s">
        <v>259</v>
      </c>
      <c r="B2460" s="5">
        <v>43698</v>
      </c>
      <c r="C2460" s="5" t="s">
        <v>383</v>
      </c>
      <c r="D2460" s="5" t="s">
        <v>391</v>
      </c>
      <c r="E2460" s="6">
        <v>13</v>
      </c>
      <c r="F2460" s="3">
        <v>191.94</v>
      </c>
      <c r="G2460" s="3">
        <v>69.55</v>
      </c>
      <c r="H2460" s="8">
        <f t="shared" si="494"/>
        <v>5.35</v>
      </c>
      <c r="I2460" s="3">
        <v>122.39</v>
      </c>
      <c r="J2460" s="4">
        <v>0.64</v>
      </c>
      <c r="K2460" s="2" t="str">
        <f t="shared" si="495"/>
        <v>Wednesday</v>
      </c>
      <c r="L2460" s="5">
        <f t="shared" si="496"/>
        <v>43701</v>
      </c>
      <c r="M2460" s="2" t="str">
        <f t="shared" si="497"/>
        <v>Saturday</v>
      </c>
      <c r="N2460" s="2" t="str">
        <f t="shared" si="498"/>
        <v>Saturday</v>
      </c>
      <c r="O2460" s="12">
        <f t="shared" si="499"/>
        <v>0</v>
      </c>
      <c r="P2460" s="11" t="str">
        <f t="shared" si="500"/>
        <v>Low Cost per Unit</v>
      </c>
      <c r="Q2460" s="12">
        <f t="shared" si="501"/>
        <v>0</v>
      </c>
      <c r="R2460" s="12">
        <f t="shared" si="502"/>
        <v>5.7581999999999995</v>
      </c>
      <c r="S2460" s="12">
        <f t="shared" si="503"/>
        <v>0</v>
      </c>
      <c r="T2460" s="12">
        <f t="shared" si="504"/>
        <v>0</v>
      </c>
      <c r="U2460" s="12">
        <f t="shared" si="505"/>
        <v>0</v>
      </c>
      <c r="V2460" s="13" t="str">
        <f t="shared" ca="1" si="506"/>
        <v>Greater Than 8 Weeks Old</v>
      </c>
    </row>
    <row r="2461" spans="1:22" x14ac:dyDescent="0.45">
      <c r="A2461" s="2" t="s">
        <v>242</v>
      </c>
      <c r="B2461" s="5">
        <v>43698</v>
      </c>
      <c r="C2461" s="5" t="s">
        <v>369</v>
      </c>
      <c r="D2461" s="5" t="s">
        <v>393</v>
      </c>
      <c r="E2461" s="6">
        <v>5</v>
      </c>
      <c r="F2461" s="3">
        <v>344.95</v>
      </c>
      <c r="G2461" s="3">
        <v>153.19999999999999</v>
      </c>
      <c r="H2461" s="8">
        <f t="shared" si="494"/>
        <v>30.639999999999997</v>
      </c>
      <c r="I2461" s="3">
        <v>191.75</v>
      </c>
      <c r="J2461" s="4">
        <v>0.56000000000000005</v>
      </c>
      <c r="K2461" s="2" t="str">
        <f t="shared" si="495"/>
        <v>Wednesday</v>
      </c>
      <c r="L2461" s="5">
        <f t="shared" si="496"/>
        <v>43701</v>
      </c>
      <c r="M2461" s="2" t="str">
        <f t="shared" si="497"/>
        <v>Saturday</v>
      </c>
      <c r="N2461" s="2" t="str">
        <f t="shared" si="498"/>
        <v>Saturday</v>
      </c>
      <c r="O2461" s="12">
        <f t="shared" si="499"/>
        <v>0</v>
      </c>
      <c r="P2461" s="11" t="str">
        <f t="shared" si="500"/>
        <v>High Cost per Unit</v>
      </c>
      <c r="Q2461" s="12">
        <f t="shared" si="501"/>
        <v>0</v>
      </c>
      <c r="R2461" s="12">
        <f t="shared" si="502"/>
        <v>10.3485</v>
      </c>
      <c r="S2461" s="12">
        <f t="shared" si="503"/>
        <v>0</v>
      </c>
      <c r="T2461" s="12">
        <f t="shared" si="504"/>
        <v>0</v>
      </c>
      <c r="U2461" s="12">
        <f t="shared" si="505"/>
        <v>0</v>
      </c>
      <c r="V2461" s="13" t="str">
        <f t="shared" ca="1" si="506"/>
        <v>Greater Than 8 Weeks Old</v>
      </c>
    </row>
    <row r="2462" spans="1:22" x14ac:dyDescent="0.45">
      <c r="A2462" s="2" t="s">
        <v>221</v>
      </c>
      <c r="B2462" s="5">
        <v>43698</v>
      </c>
      <c r="C2462" s="5" t="s">
        <v>369</v>
      </c>
      <c r="D2462" s="5" t="s">
        <v>372</v>
      </c>
      <c r="E2462" s="6">
        <v>4</v>
      </c>
      <c r="F2462" s="3">
        <v>195.96</v>
      </c>
      <c r="G2462" s="3">
        <v>122.56</v>
      </c>
      <c r="H2462" s="8">
        <f t="shared" si="494"/>
        <v>30.64</v>
      </c>
      <c r="I2462" s="3">
        <v>73.400000000000006</v>
      </c>
      <c r="J2462" s="4">
        <v>0.37</v>
      </c>
      <c r="K2462" s="2" t="str">
        <f t="shared" si="495"/>
        <v>Wednesday</v>
      </c>
      <c r="L2462" s="5">
        <f t="shared" si="496"/>
        <v>43701</v>
      </c>
      <c r="M2462" s="2" t="str">
        <f t="shared" si="497"/>
        <v>Saturday</v>
      </c>
      <c r="N2462" s="2" t="str">
        <f t="shared" si="498"/>
        <v>Saturday</v>
      </c>
      <c r="O2462" s="12">
        <f t="shared" si="499"/>
        <v>0</v>
      </c>
      <c r="P2462" s="11" t="str">
        <f t="shared" si="500"/>
        <v>High Cost per Unit</v>
      </c>
      <c r="Q2462" s="12">
        <f t="shared" si="501"/>
        <v>0</v>
      </c>
      <c r="R2462" s="12">
        <f t="shared" si="502"/>
        <v>5.8788</v>
      </c>
      <c r="S2462" s="12">
        <f t="shared" si="503"/>
        <v>0</v>
      </c>
      <c r="T2462" s="12">
        <f t="shared" si="504"/>
        <v>0</v>
      </c>
      <c r="U2462" s="12">
        <f t="shared" si="505"/>
        <v>0</v>
      </c>
      <c r="V2462" s="13" t="str">
        <f t="shared" ca="1" si="506"/>
        <v>Greater Than 8 Weeks Old</v>
      </c>
    </row>
    <row r="2463" spans="1:22" x14ac:dyDescent="0.45">
      <c r="A2463" s="2" t="s">
        <v>184</v>
      </c>
      <c r="B2463" s="5">
        <v>43698</v>
      </c>
      <c r="C2463" s="5" t="s">
        <v>371</v>
      </c>
      <c r="D2463" s="5" t="s">
        <v>371</v>
      </c>
      <c r="E2463" s="6">
        <v>46</v>
      </c>
      <c r="F2463" s="3">
        <v>1333.54</v>
      </c>
      <c r="G2463" s="3">
        <v>1012</v>
      </c>
      <c r="H2463" s="8">
        <f t="shared" si="494"/>
        <v>22</v>
      </c>
      <c r="I2463" s="3">
        <v>321.54000000000002</v>
      </c>
      <c r="J2463" s="4">
        <v>0.24</v>
      </c>
      <c r="K2463" s="2" t="str">
        <f t="shared" si="495"/>
        <v>Wednesday</v>
      </c>
      <c r="L2463" s="5">
        <f t="shared" si="496"/>
        <v>43701</v>
      </c>
      <c r="M2463" s="2" t="str">
        <f t="shared" si="497"/>
        <v>Saturday</v>
      </c>
      <c r="N2463" s="2" t="str">
        <f t="shared" si="498"/>
        <v>Saturday</v>
      </c>
      <c r="O2463" s="12">
        <f t="shared" si="499"/>
        <v>0</v>
      </c>
      <c r="P2463" s="11" t="str">
        <f t="shared" si="500"/>
        <v>High Cost per Unit</v>
      </c>
      <c r="Q2463" s="12">
        <f t="shared" si="501"/>
        <v>0</v>
      </c>
      <c r="R2463" s="12">
        <f t="shared" si="502"/>
        <v>40.0062</v>
      </c>
      <c r="S2463" s="12">
        <f t="shared" si="503"/>
        <v>0</v>
      </c>
      <c r="T2463" s="12">
        <f t="shared" si="504"/>
        <v>0</v>
      </c>
      <c r="U2463" s="12">
        <f t="shared" si="505"/>
        <v>0</v>
      </c>
      <c r="V2463" s="13" t="str">
        <f t="shared" ca="1" si="506"/>
        <v>Greater Than 8 Weeks Old</v>
      </c>
    </row>
    <row r="2464" spans="1:22" x14ac:dyDescent="0.45">
      <c r="A2464" s="2" t="s">
        <v>106</v>
      </c>
      <c r="B2464" s="5">
        <v>43698</v>
      </c>
      <c r="C2464" s="5" t="s">
        <v>369</v>
      </c>
      <c r="D2464" s="5" t="s">
        <v>393</v>
      </c>
      <c r="E2464" s="6">
        <v>2</v>
      </c>
      <c r="F2464" s="3">
        <v>198</v>
      </c>
      <c r="G2464" s="3">
        <v>60</v>
      </c>
      <c r="H2464" s="8">
        <f t="shared" si="494"/>
        <v>30</v>
      </c>
      <c r="I2464" s="3">
        <v>138</v>
      </c>
      <c r="J2464" s="4">
        <v>0.7</v>
      </c>
      <c r="K2464" s="2" t="str">
        <f t="shared" si="495"/>
        <v>Wednesday</v>
      </c>
      <c r="L2464" s="5">
        <f t="shared" si="496"/>
        <v>43701</v>
      </c>
      <c r="M2464" s="2" t="str">
        <f t="shared" si="497"/>
        <v>Saturday</v>
      </c>
      <c r="N2464" s="2" t="str">
        <f t="shared" si="498"/>
        <v>Saturday</v>
      </c>
      <c r="O2464" s="12">
        <f t="shared" si="499"/>
        <v>0</v>
      </c>
      <c r="P2464" s="11" t="str">
        <f t="shared" si="500"/>
        <v>High Cost per Unit</v>
      </c>
      <c r="Q2464" s="12">
        <f t="shared" si="501"/>
        <v>0</v>
      </c>
      <c r="R2464" s="12">
        <f t="shared" si="502"/>
        <v>5.9399999999999995</v>
      </c>
      <c r="S2464" s="12">
        <f t="shared" si="503"/>
        <v>0</v>
      </c>
      <c r="T2464" s="12">
        <f t="shared" si="504"/>
        <v>0</v>
      </c>
      <c r="U2464" s="12">
        <f t="shared" si="505"/>
        <v>0</v>
      </c>
      <c r="V2464" s="13" t="str">
        <f t="shared" ca="1" si="506"/>
        <v>Greater Than 8 Weeks Old</v>
      </c>
    </row>
    <row r="2465" spans="1:22" x14ac:dyDescent="0.45">
      <c r="A2465" s="2" t="s">
        <v>287</v>
      </c>
      <c r="B2465" s="5">
        <v>43698</v>
      </c>
      <c r="C2465" s="5" t="s">
        <v>371</v>
      </c>
      <c r="D2465" s="5" t="s">
        <v>371</v>
      </c>
      <c r="E2465" s="6">
        <v>20</v>
      </c>
      <c r="F2465" s="3">
        <v>1633.81</v>
      </c>
      <c r="G2465" s="3">
        <v>960</v>
      </c>
      <c r="H2465" s="8">
        <f t="shared" si="494"/>
        <v>48</v>
      </c>
      <c r="I2465" s="3">
        <v>673.81</v>
      </c>
      <c r="J2465" s="4">
        <v>0.41</v>
      </c>
      <c r="K2465" s="2" t="str">
        <f t="shared" si="495"/>
        <v>Wednesday</v>
      </c>
      <c r="L2465" s="5">
        <f t="shared" si="496"/>
        <v>43701</v>
      </c>
      <c r="M2465" s="2" t="str">
        <f t="shared" si="497"/>
        <v>Saturday</v>
      </c>
      <c r="N2465" s="2" t="str">
        <f t="shared" si="498"/>
        <v>Saturday</v>
      </c>
      <c r="O2465" s="12">
        <f t="shared" si="499"/>
        <v>0</v>
      </c>
      <c r="P2465" s="11" t="str">
        <f t="shared" si="500"/>
        <v>High Cost per Unit</v>
      </c>
      <c r="Q2465" s="12">
        <f t="shared" si="501"/>
        <v>0</v>
      </c>
      <c r="R2465" s="12">
        <f t="shared" si="502"/>
        <v>49.014299999999999</v>
      </c>
      <c r="S2465" s="12">
        <f t="shared" si="503"/>
        <v>0</v>
      </c>
      <c r="T2465" s="12">
        <f t="shared" si="504"/>
        <v>0</v>
      </c>
      <c r="U2465" s="12">
        <f t="shared" si="505"/>
        <v>0</v>
      </c>
      <c r="V2465" s="13" t="str">
        <f t="shared" ca="1" si="506"/>
        <v>Greater Than 8 Weeks Old</v>
      </c>
    </row>
    <row r="2466" spans="1:22" x14ac:dyDescent="0.45">
      <c r="A2466" s="2" t="s">
        <v>244</v>
      </c>
      <c r="B2466" s="5">
        <v>43698</v>
      </c>
      <c r="C2466" s="5" t="s">
        <v>369</v>
      </c>
      <c r="D2466" s="5" t="s">
        <v>372</v>
      </c>
      <c r="E2466" s="6">
        <v>4</v>
      </c>
      <c r="F2466" s="3">
        <v>91.96</v>
      </c>
      <c r="G2466" s="3">
        <v>43.2</v>
      </c>
      <c r="H2466" s="8">
        <f t="shared" si="494"/>
        <v>10.8</v>
      </c>
      <c r="I2466" s="3">
        <v>48.76</v>
      </c>
      <c r="J2466" s="4">
        <v>0.53</v>
      </c>
      <c r="K2466" s="2" t="str">
        <f t="shared" si="495"/>
        <v>Wednesday</v>
      </c>
      <c r="L2466" s="5">
        <f t="shared" si="496"/>
        <v>43701</v>
      </c>
      <c r="M2466" s="2" t="str">
        <f t="shared" si="497"/>
        <v>Saturday</v>
      </c>
      <c r="N2466" s="2" t="str">
        <f t="shared" si="498"/>
        <v>Saturday</v>
      </c>
      <c r="O2466" s="12">
        <f t="shared" si="499"/>
        <v>0</v>
      </c>
      <c r="P2466" s="11" t="str">
        <f t="shared" si="500"/>
        <v>Low Cost per Unit</v>
      </c>
      <c r="Q2466" s="12">
        <f t="shared" si="501"/>
        <v>0</v>
      </c>
      <c r="R2466" s="12">
        <f t="shared" si="502"/>
        <v>2.7587999999999999</v>
      </c>
      <c r="S2466" s="12">
        <f t="shared" si="503"/>
        <v>0</v>
      </c>
      <c r="T2466" s="12">
        <f t="shared" si="504"/>
        <v>0</v>
      </c>
      <c r="U2466" s="12">
        <f t="shared" si="505"/>
        <v>0</v>
      </c>
      <c r="V2466" s="13" t="str">
        <f t="shared" ca="1" si="506"/>
        <v>Greater Than 8 Weeks Old</v>
      </c>
    </row>
    <row r="2467" spans="1:22" x14ac:dyDescent="0.45">
      <c r="A2467" s="2" t="s">
        <v>302</v>
      </c>
      <c r="B2467" s="5">
        <v>43698</v>
      </c>
      <c r="C2467" s="5" t="s">
        <v>369</v>
      </c>
      <c r="D2467" s="5" t="s">
        <v>372</v>
      </c>
      <c r="E2467" s="6">
        <v>9</v>
      </c>
      <c r="F2467" s="3">
        <v>170.91</v>
      </c>
      <c r="G2467" s="3">
        <v>94.5</v>
      </c>
      <c r="H2467" s="8">
        <f t="shared" si="494"/>
        <v>10.5</v>
      </c>
      <c r="I2467" s="3">
        <v>76.41</v>
      </c>
      <c r="J2467" s="4">
        <v>0.45</v>
      </c>
      <c r="K2467" s="2" t="str">
        <f t="shared" si="495"/>
        <v>Wednesday</v>
      </c>
      <c r="L2467" s="5">
        <f t="shared" si="496"/>
        <v>43701</v>
      </c>
      <c r="M2467" s="2" t="str">
        <f t="shared" si="497"/>
        <v>Saturday</v>
      </c>
      <c r="N2467" s="2" t="str">
        <f t="shared" si="498"/>
        <v>Saturday</v>
      </c>
      <c r="O2467" s="12">
        <f t="shared" si="499"/>
        <v>0</v>
      </c>
      <c r="P2467" s="11" t="str">
        <f t="shared" si="500"/>
        <v>Low Cost per Unit</v>
      </c>
      <c r="Q2467" s="12">
        <f t="shared" si="501"/>
        <v>0</v>
      </c>
      <c r="R2467" s="12">
        <f t="shared" si="502"/>
        <v>5.1273</v>
      </c>
      <c r="S2467" s="12">
        <f t="shared" si="503"/>
        <v>0</v>
      </c>
      <c r="T2467" s="12">
        <f t="shared" si="504"/>
        <v>0</v>
      </c>
      <c r="U2467" s="12">
        <f t="shared" si="505"/>
        <v>0</v>
      </c>
      <c r="V2467" s="13" t="str">
        <f t="shared" ca="1" si="506"/>
        <v>Greater Than 8 Weeks Old</v>
      </c>
    </row>
    <row r="2468" spans="1:22" x14ac:dyDescent="0.45">
      <c r="A2468" s="2" t="s">
        <v>288</v>
      </c>
      <c r="B2468" s="5">
        <v>43698</v>
      </c>
      <c r="C2468" s="5" t="s">
        <v>367</v>
      </c>
      <c r="D2468" s="5" t="s">
        <v>368</v>
      </c>
      <c r="E2468" s="6">
        <v>13</v>
      </c>
      <c r="F2468" s="3">
        <v>584.87</v>
      </c>
      <c r="G2468" s="3">
        <v>234</v>
      </c>
      <c r="H2468" s="8">
        <f t="shared" si="494"/>
        <v>18</v>
      </c>
      <c r="I2468" s="3">
        <v>350.87</v>
      </c>
      <c r="J2468" s="4">
        <v>0.6</v>
      </c>
      <c r="K2468" s="2" t="str">
        <f t="shared" si="495"/>
        <v>Wednesday</v>
      </c>
      <c r="L2468" s="5">
        <f t="shared" si="496"/>
        <v>43701</v>
      </c>
      <c r="M2468" s="2" t="str">
        <f t="shared" si="497"/>
        <v>Saturday</v>
      </c>
      <c r="N2468" s="2" t="str">
        <f t="shared" si="498"/>
        <v>Saturday</v>
      </c>
      <c r="O2468" s="12">
        <f t="shared" si="499"/>
        <v>0</v>
      </c>
      <c r="P2468" s="11" t="str">
        <f t="shared" si="500"/>
        <v>High Cost per Unit</v>
      </c>
      <c r="Q2468" s="12">
        <f t="shared" si="501"/>
        <v>58.487000000000002</v>
      </c>
      <c r="R2468" s="12">
        <f t="shared" si="502"/>
        <v>17.546099999999999</v>
      </c>
      <c r="S2468" s="12">
        <f t="shared" si="503"/>
        <v>0</v>
      </c>
      <c r="T2468" s="12">
        <f t="shared" si="504"/>
        <v>0</v>
      </c>
      <c r="U2468" s="12">
        <f t="shared" si="505"/>
        <v>0</v>
      </c>
      <c r="V2468" s="13" t="str">
        <f t="shared" ca="1" si="506"/>
        <v>Greater Than 8 Weeks Old</v>
      </c>
    </row>
    <row r="2469" spans="1:22" x14ac:dyDescent="0.45">
      <c r="A2469" s="2" t="s">
        <v>245</v>
      </c>
      <c r="B2469" s="5">
        <v>43698</v>
      </c>
      <c r="C2469" s="5" t="s">
        <v>369</v>
      </c>
      <c r="D2469" s="5" t="s">
        <v>372</v>
      </c>
      <c r="E2469" s="6">
        <v>3</v>
      </c>
      <c r="F2469" s="3">
        <v>119.97</v>
      </c>
      <c r="G2469" s="3">
        <v>48.6</v>
      </c>
      <c r="H2469" s="8">
        <f t="shared" si="494"/>
        <v>16.2</v>
      </c>
      <c r="I2469" s="3">
        <v>71.37</v>
      </c>
      <c r="J2469" s="4">
        <v>0.59</v>
      </c>
      <c r="K2469" s="2" t="str">
        <f t="shared" si="495"/>
        <v>Wednesday</v>
      </c>
      <c r="L2469" s="5">
        <f t="shared" si="496"/>
        <v>43701</v>
      </c>
      <c r="M2469" s="2" t="str">
        <f t="shared" si="497"/>
        <v>Saturday</v>
      </c>
      <c r="N2469" s="2" t="str">
        <f t="shared" si="498"/>
        <v>Saturday</v>
      </c>
      <c r="O2469" s="12">
        <f t="shared" si="499"/>
        <v>0</v>
      </c>
      <c r="P2469" s="11" t="str">
        <f t="shared" si="500"/>
        <v>Low Cost per Unit</v>
      </c>
      <c r="Q2469" s="12">
        <f t="shared" si="501"/>
        <v>0</v>
      </c>
      <c r="R2469" s="12">
        <f t="shared" si="502"/>
        <v>3.5991</v>
      </c>
      <c r="S2469" s="12">
        <f t="shared" si="503"/>
        <v>0</v>
      </c>
      <c r="T2469" s="12">
        <f t="shared" si="504"/>
        <v>0</v>
      </c>
      <c r="U2469" s="12">
        <f t="shared" si="505"/>
        <v>0</v>
      </c>
      <c r="V2469" s="13" t="str">
        <f t="shared" ca="1" si="506"/>
        <v>Greater Than 8 Weeks Old</v>
      </c>
    </row>
    <row r="2470" spans="1:22" x14ac:dyDescent="0.45">
      <c r="A2470" s="2" t="s">
        <v>223</v>
      </c>
      <c r="B2470" s="5">
        <v>43698</v>
      </c>
      <c r="C2470" s="5" t="s">
        <v>367</v>
      </c>
      <c r="D2470" s="5" t="s">
        <v>368</v>
      </c>
      <c r="E2470" s="6">
        <v>11</v>
      </c>
      <c r="F2470" s="3">
        <v>449.89</v>
      </c>
      <c r="G2470" s="3">
        <v>198</v>
      </c>
      <c r="H2470" s="8">
        <f t="shared" si="494"/>
        <v>18</v>
      </c>
      <c r="I2470" s="3">
        <v>251.89</v>
      </c>
      <c r="J2470" s="4">
        <v>0.56000000000000005</v>
      </c>
      <c r="K2470" s="2" t="str">
        <f t="shared" si="495"/>
        <v>Wednesday</v>
      </c>
      <c r="L2470" s="5">
        <f t="shared" si="496"/>
        <v>43701</v>
      </c>
      <c r="M2470" s="2" t="str">
        <f t="shared" si="497"/>
        <v>Saturday</v>
      </c>
      <c r="N2470" s="2" t="str">
        <f t="shared" si="498"/>
        <v>Saturday</v>
      </c>
      <c r="O2470" s="12">
        <f t="shared" si="499"/>
        <v>0</v>
      </c>
      <c r="P2470" s="11" t="str">
        <f t="shared" si="500"/>
        <v>High Cost per Unit</v>
      </c>
      <c r="Q2470" s="12">
        <f t="shared" si="501"/>
        <v>44.989000000000004</v>
      </c>
      <c r="R2470" s="12">
        <f t="shared" si="502"/>
        <v>13.496699999999999</v>
      </c>
      <c r="S2470" s="12">
        <f t="shared" si="503"/>
        <v>0</v>
      </c>
      <c r="T2470" s="12">
        <f t="shared" si="504"/>
        <v>0</v>
      </c>
      <c r="U2470" s="12">
        <f t="shared" si="505"/>
        <v>0</v>
      </c>
      <c r="V2470" s="13" t="str">
        <f t="shared" ca="1" si="506"/>
        <v>Greater Than 8 Weeks Old</v>
      </c>
    </row>
    <row r="2471" spans="1:22" x14ac:dyDescent="0.45">
      <c r="A2471" s="2" t="s">
        <v>206</v>
      </c>
      <c r="B2471" s="5">
        <v>43698</v>
      </c>
      <c r="C2471" s="5" t="s">
        <v>369</v>
      </c>
      <c r="D2471" s="5" t="s">
        <v>372</v>
      </c>
      <c r="E2471" s="6">
        <v>1</v>
      </c>
      <c r="F2471" s="3">
        <v>50</v>
      </c>
      <c r="G2471" s="3">
        <v>14.99</v>
      </c>
      <c r="H2471" s="8">
        <f t="shared" si="494"/>
        <v>14.99</v>
      </c>
      <c r="I2471" s="3">
        <v>35.01</v>
      </c>
      <c r="J2471" s="4">
        <v>0.7</v>
      </c>
      <c r="K2471" s="2" t="str">
        <f t="shared" si="495"/>
        <v>Wednesday</v>
      </c>
      <c r="L2471" s="5">
        <f t="shared" si="496"/>
        <v>43701</v>
      </c>
      <c r="M2471" s="2" t="str">
        <f t="shared" si="497"/>
        <v>Saturday</v>
      </c>
      <c r="N2471" s="2" t="str">
        <f t="shared" si="498"/>
        <v>Saturday</v>
      </c>
      <c r="O2471" s="12">
        <f t="shared" si="499"/>
        <v>0</v>
      </c>
      <c r="P2471" s="11" t="str">
        <f t="shared" si="500"/>
        <v>Low Cost per Unit</v>
      </c>
      <c r="Q2471" s="12">
        <f t="shared" si="501"/>
        <v>0</v>
      </c>
      <c r="R2471" s="12">
        <f t="shared" si="502"/>
        <v>0</v>
      </c>
      <c r="S2471" s="12">
        <f t="shared" si="503"/>
        <v>0</v>
      </c>
      <c r="T2471" s="12">
        <f t="shared" si="504"/>
        <v>0</v>
      </c>
      <c r="U2471" s="12">
        <f t="shared" si="505"/>
        <v>0</v>
      </c>
      <c r="V2471" s="13" t="str">
        <f t="shared" ca="1" si="506"/>
        <v>Greater Than 8 Weeks Old</v>
      </c>
    </row>
    <row r="2472" spans="1:22" x14ac:dyDescent="0.45">
      <c r="A2472" s="2" t="s">
        <v>107</v>
      </c>
      <c r="B2472" s="5">
        <v>43698</v>
      </c>
      <c r="C2472" s="5" t="s">
        <v>375</v>
      </c>
      <c r="D2472" s="5" t="s">
        <v>377</v>
      </c>
      <c r="E2472" s="6">
        <v>4</v>
      </c>
      <c r="F2472" s="3">
        <v>55.97</v>
      </c>
      <c r="G2472" s="3">
        <v>16</v>
      </c>
      <c r="H2472" s="8">
        <f t="shared" si="494"/>
        <v>4</v>
      </c>
      <c r="I2472" s="3">
        <v>39.97</v>
      </c>
      <c r="J2472" s="4">
        <v>0.71</v>
      </c>
      <c r="K2472" s="2" t="str">
        <f t="shared" si="495"/>
        <v>Wednesday</v>
      </c>
      <c r="L2472" s="5">
        <f t="shared" si="496"/>
        <v>43701</v>
      </c>
      <c r="M2472" s="2" t="str">
        <f t="shared" si="497"/>
        <v>Saturday</v>
      </c>
      <c r="N2472" s="2" t="str">
        <f t="shared" si="498"/>
        <v>Saturday</v>
      </c>
      <c r="O2472" s="12">
        <f t="shared" si="499"/>
        <v>0</v>
      </c>
      <c r="P2472" s="11" t="str">
        <f t="shared" si="500"/>
        <v>Low Cost per Unit</v>
      </c>
      <c r="Q2472" s="12">
        <f t="shared" si="501"/>
        <v>0</v>
      </c>
      <c r="R2472" s="12">
        <f t="shared" si="502"/>
        <v>1.6790999999999998</v>
      </c>
      <c r="S2472" s="12">
        <f t="shared" si="503"/>
        <v>0</v>
      </c>
      <c r="T2472" s="12">
        <f t="shared" si="504"/>
        <v>0</v>
      </c>
      <c r="U2472" s="12">
        <f t="shared" si="505"/>
        <v>0</v>
      </c>
      <c r="V2472" s="13" t="str">
        <f t="shared" ca="1" si="506"/>
        <v>Greater Than 8 Weeks Old</v>
      </c>
    </row>
    <row r="2473" spans="1:22" x14ac:dyDescent="0.45">
      <c r="A2473" s="2" t="s">
        <v>48</v>
      </c>
      <c r="B2473" s="5">
        <v>43698</v>
      </c>
      <c r="C2473" s="5" t="s">
        <v>378</v>
      </c>
      <c r="D2473" s="5" t="s">
        <v>379</v>
      </c>
      <c r="E2473" s="6">
        <v>34</v>
      </c>
      <c r="F2473" s="3">
        <v>1267.92</v>
      </c>
      <c r="G2473" s="3">
        <v>450.16</v>
      </c>
      <c r="H2473" s="8">
        <f t="shared" si="494"/>
        <v>13.24</v>
      </c>
      <c r="I2473" s="3">
        <v>817.76</v>
      </c>
      <c r="J2473" s="4">
        <v>0.64</v>
      </c>
      <c r="K2473" s="2" t="str">
        <f t="shared" si="495"/>
        <v>Wednesday</v>
      </c>
      <c r="L2473" s="5">
        <f t="shared" si="496"/>
        <v>43701</v>
      </c>
      <c r="M2473" s="2" t="str">
        <f t="shared" si="497"/>
        <v>Saturday</v>
      </c>
      <c r="N2473" s="2" t="str">
        <f t="shared" si="498"/>
        <v>Saturday</v>
      </c>
      <c r="O2473" s="12">
        <f t="shared" si="499"/>
        <v>0</v>
      </c>
      <c r="P2473" s="11" t="str">
        <f t="shared" si="500"/>
        <v>Low Cost per Unit</v>
      </c>
      <c r="Q2473" s="12">
        <f t="shared" si="501"/>
        <v>0</v>
      </c>
      <c r="R2473" s="12">
        <f t="shared" si="502"/>
        <v>38.037599999999998</v>
      </c>
      <c r="S2473" s="12">
        <f t="shared" si="503"/>
        <v>0</v>
      </c>
      <c r="T2473" s="12">
        <f t="shared" si="504"/>
        <v>0</v>
      </c>
      <c r="U2473" s="12">
        <f t="shared" si="505"/>
        <v>0</v>
      </c>
      <c r="V2473" s="13" t="str">
        <f t="shared" ca="1" si="506"/>
        <v>Greater Than 8 Weeks Old</v>
      </c>
    </row>
    <row r="2474" spans="1:22" x14ac:dyDescent="0.45">
      <c r="A2474" s="2" t="s">
        <v>108</v>
      </c>
      <c r="B2474" s="5">
        <v>43698</v>
      </c>
      <c r="C2474" s="5" t="s">
        <v>369</v>
      </c>
      <c r="D2474" s="5" t="s">
        <v>394</v>
      </c>
      <c r="E2474" s="6">
        <v>1</v>
      </c>
      <c r="F2474" s="3">
        <v>69</v>
      </c>
      <c r="G2474" s="3">
        <v>15</v>
      </c>
      <c r="H2474" s="8">
        <f t="shared" si="494"/>
        <v>15</v>
      </c>
      <c r="I2474" s="3">
        <v>54</v>
      </c>
      <c r="J2474" s="4">
        <v>0.78</v>
      </c>
      <c r="K2474" s="2" t="str">
        <f t="shared" si="495"/>
        <v>Wednesday</v>
      </c>
      <c r="L2474" s="5">
        <f t="shared" si="496"/>
        <v>43701</v>
      </c>
      <c r="M2474" s="2" t="str">
        <f t="shared" si="497"/>
        <v>Saturday</v>
      </c>
      <c r="N2474" s="2" t="str">
        <f t="shared" si="498"/>
        <v>Saturday</v>
      </c>
      <c r="O2474" s="12">
        <f t="shared" si="499"/>
        <v>0</v>
      </c>
      <c r="P2474" s="11" t="str">
        <f t="shared" si="500"/>
        <v>Low Cost per Unit</v>
      </c>
      <c r="Q2474" s="12">
        <f t="shared" si="501"/>
        <v>0</v>
      </c>
      <c r="R2474" s="12">
        <f t="shared" si="502"/>
        <v>0</v>
      </c>
      <c r="S2474" s="12">
        <f t="shared" si="503"/>
        <v>0</v>
      </c>
      <c r="T2474" s="12">
        <f t="shared" si="504"/>
        <v>0</v>
      </c>
      <c r="U2474" s="12">
        <f t="shared" si="505"/>
        <v>0</v>
      </c>
      <c r="V2474" s="13" t="str">
        <f t="shared" ca="1" si="506"/>
        <v>Greater Than 8 Weeks Old</v>
      </c>
    </row>
    <row r="2475" spans="1:22" x14ac:dyDescent="0.45">
      <c r="A2475" s="2" t="s">
        <v>304</v>
      </c>
      <c r="B2475" s="5">
        <v>43698</v>
      </c>
      <c r="C2475" s="5" t="s">
        <v>369</v>
      </c>
      <c r="D2475" s="5" t="s">
        <v>394</v>
      </c>
      <c r="E2475" s="6">
        <v>15</v>
      </c>
      <c r="F2475" s="3">
        <v>509.85</v>
      </c>
      <c r="G2475" s="3">
        <v>225</v>
      </c>
      <c r="H2475" s="8">
        <f t="shared" si="494"/>
        <v>15</v>
      </c>
      <c r="I2475" s="3">
        <v>284.85000000000002</v>
      </c>
      <c r="J2475" s="4">
        <v>0.56000000000000005</v>
      </c>
      <c r="K2475" s="2" t="str">
        <f t="shared" si="495"/>
        <v>Wednesday</v>
      </c>
      <c r="L2475" s="5">
        <f t="shared" si="496"/>
        <v>43701</v>
      </c>
      <c r="M2475" s="2" t="str">
        <f t="shared" si="497"/>
        <v>Saturday</v>
      </c>
      <c r="N2475" s="2" t="str">
        <f t="shared" si="498"/>
        <v>Saturday</v>
      </c>
      <c r="O2475" s="12">
        <f t="shared" si="499"/>
        <v>0</v>
      </c>
      <c r="P2475" s="11" t="str">
        <f t="shared" si="500"/>
        <v>Low Cost per Unit</v>
      </c>
      <c r="Q2475" s="12">
        <f t="shared" si="501"/>
        <v>0</v>
      </c>
      <c r="R2475" s="12">
        <f t="shared" si="502"/>
        <v>15.295500000000001</v>
      </c>
      <c r="S2475" s="12">
        <f t="shared" si="503"/>
        <v>0</v>
      </c>
      <c r="T2475" s="12">
        <f t="shared" si="504"/>
        <v>0</v>
      </c>
      <c r="U2475" s="12">
        <f t="shared" si="505"/>
        <v>0</v>
      </c>
      <c r="V2475" s="13" t="str">
        <f t="shared" ca="1" si="506"/>
        <v>Greater Than 8 Weeks Old</v>
      </c>
    </row>
    <row r="2476" spans="1:22" x14ac:dyDescent="0.45">
      <c r="A2476" s="2" t="s">
        <v>109</v>
      </c>
      <c r="B2476" s="5">
        <v>43698</v>
      </c>
      <c r="C2476" s="5" t="s">
        <v>380</v>
      </c>
      <c r="D2476" s="5" t="s">
        <v>381</v>
      </c>
      <c r="E2476" s="6">
        <v>7</v>
      </c>
      <c r="F2476" s="3">
        <v>76</v>
      </c>
      <c r="G2476" s="3">
        <v>42</v>
      </c>
      <c r="H2476" s="8">
        <f t="shared" si="494"/>
        <v>6</v>
      </c>
      <c r="I2476" s="3">
        <v>34</v>
      </c>
      <c r="J2476" s="4">
        <v>0.45</v>
      </c>
      <c r="K2476" s="2" t="str">
        <f t="shared" si="495"/>
        <v>Wednesday</v>
      </c>
      <c r="L2476" s="5">
        <f t="shared" si="496"/>
        <v>43701</v>
      </c>
      <c r="M2476" s="2" t="str">
        <f t="shared" si="497"/>
        <v>Saturday</v>
      </c>
      <c r="N2476" s="2" t="str">
        <f t="shared" si="498"/>
        <v>Saturday</v>
      </c>
      <c r="O2476" s="12">
        <f t="shared" si="499"/>
        <v>0</v>
      </c>
      <c r="P2476" s="11" t="str">
        <f t="shared" si="500"/>
        <v>Low Cost per Unit</v>
      </c>
      <c r="Q2476" s="12">
        <f t="shared" si="501"/>
        <v>0</v>
      </c>
      <c r="R2476" s="12">
        <f t="shared" si="502"/>
        <v>2.2799999999999998</v>
      </c>
      <c r="S2476" s="12">
        <f t="shared" si="503"/>
        <v>0</v>
      </c>
      <c r="T2476" s="12">
        <f t="shared" si="504"/>
        <v>0</v>
      </c>
      <c r="U2476" s="12">
        <f t="shared" si="505"/>
        <v>0</v>
      </c>
      <c r="V2476" s="13" t="str">
        <f t="shared" ca="1" si="506"/>
        <v>Greater Than 8 Weeks Old</v>
      </c>
    </row>
    <row r="2477" spans="1:22" x14ac:dyDescent="0.45">
      <c r="A2477" s="2" t="s">
        <v>179</v>
      </c>
      <c r="B2477" s="5">
        <v>43698</v>
      </c>
      <c r="C2477" s="5" t="s">
        <v>380</v>
      </c>
      <c r="D2477" s="5" t="s">
        <v>381</v>
      </c>
      <c r="E2477" s="6">
        <v>3</v>
      </c>
      <c r="F2477" s="3">
        <v>75</v>
      </c>
      <c r="G2477" s="3">
        <v>22.05</v>
      </c>
      <c r="H2477" s="8">
        <f t="shared" si="494"/>
        <v>7.3500000000000005</v>
      </c>
      <c r="I2477" s="3">
        <v>52.95</v>
      </c>
      <c r="J2477" s="4">
        <v>0.71</v>
      </c>
      <c r="K2477" s="2" t="str">
        <f t="shared" si="495"/>
        <v>Wednesday</v>
      </c>
      <c r="L2477" s="5">
        <f t="shared" si="496"/>
        <v>43701</v>
      </c>
      <c r="M2477" s="2" t="str">
        <f t="shared" si="497"/>
        <v>Saturday</v>
      </c>
      <c r="N2477" s="2" t="str">
        <f t="shared" si="498"/>
        <v>Saturday</v>
      </c>
      <c r="O2477" s="12">
        <f t="shared" si="499"/>
        <v>0</v>
      </c>
      <c r="P2477" s="11" t="str">
        <f t="shared" si="500"/>
        <v>Low Cost per Unit</v>
      </c>
      <c r="Q2477" s="12">
        <f t="shared" si="501"/>
        <v>0</v>
      </c>
      <c r="R2477" s="12">
        <f t="shared" si="502"/>
        <v>2.25</v>
      </c>
      <c r="S2477" s="12">
        <f t="shared" si="503"/>
        <v>0</v>
      </c>
      <c r="T2477" s="12">
        <f t="shared" si="504"/>
        <v>0</v>
      </c>
      <c r="U2477" s="12">
        <f t="shared" si="505"/>
        <v>0</v>
      </c>
      <c r="V2477" s="13" t="str">
        <f t="shared" ca="1" si="506"/>
        <v>Greater Than 8 Weeks Old</v>
      </c>
    </row>
    <row r="2478" spans="1:22" x14ac:dyDescent="0.45">
      <c r="A2478" s="2" t="s">
        <v>305</v>
      </c>
      <c r="B2478" s="5">
        <v>43698</v>
      </c>
      <c r="C2478" s="5" t="s">
        <v>371</v>
      </c>
      <c r="D2478" s="5" t="s">
        <v>371</v>
      </c>
      <c r="E2478" s="6">
        <v>4</v>
      </c>
      <c r="F2478" s="3">
        <v>135.96</v>
      </c>
      <c r="G2478" s="3">
        <v>54</v>
      </c>
      <c r="H2478" s="8">
        <f t="shared" si="494"/>
        <v>13.5</v>
      </c>
      <c r="I2478" s="3">
        <v>81.96</v>
      </c>
      <c r="J2478" s="4">
        <v>0.6</v>
      </c>
      <c r="K2478" s="2" t="str">
        <f t="shared" si="495"/>
        <v>Wednesday</v>
      </c>
      <c r="L2478" s="5">
        <f t="shared" si="496"/>
        <v>43701</v>
      </c>
      <c r="M2478" s="2" t="str">
        <f t="shared" si="497"/>
        <v>Saturday</v>
      </c>
      <c r="N2478" s="2" t="str">
        <f t="shared" si="498"/>
        <v>Saturday</v>
      </c>
      <c r="O2478" s="12">
        <f t="shared" si="499"/>
        <v>0</v>
      </c>
      <c r="P2478" s="11" t="str">
        <f t="shared" si="500"/>
        <v>Low Cost per Unit</v>
      </c>
      <c r="Q2478" s="12">
        <f t="shared" si="501"/>
        <v>0</v>
      </c>
      <c r="R2478" s="12">
        <f t="shared" si="502"/>
        <v>4.0788000000000002</v>
      </c>
      <c r="S2478" s="12">
        <f t="shared" si="503"/>
        <v>0</v>
      </c>
      <c r="T2478" s="12">
        <f t="shared" si="504"/>
        <v>0</v>
      </c>
      <c r="U2478" s="12">
        <f t="shared" si="505"/>
        <v>0</v>
      </c>
      <c r="V2478" s="13" t="str">
        <f t="shared" ca="1" si="506"/>
        <v>Greater Than 8 Weeks Old</v>
      </c>
    </row>
    <row r="2479" spans="1:22" x14ac:dyDescent="0.45">
      <c r="A2479" s="2" t="s">
        <v>247</v>
      </c>
      <c r="B2479" s="5">
        <v>43698</v>
      </c>
      <c r="C2479" s="5" t="s">
        <v>369</v>
      </c>
      <c r="D2479" s="5" t="s">
        <v>389</v>
      </c>
      <c r="E2479" s="6">
        <v>3</v>
      </c>
      <c r="F2479" s="3">
        <v>899.97</v>
      </c>
      <c r="G2479" s="3">
        <v>405</v>
      </c>
      <c r="H2479" s="8">
        <f t="shared" si="494"/>
        <v>135</v>
      </c>
      <c r="I2479" s="3">
        <v>494.97</v>
      </c>
      <c r="J2479" s="4">
        <v>0.55000000000000004</v>
      </c>
      <c r="K2479" s="2" t="str">
        <f t="shared" si="495"/>
        <v>Wednesday</v>
      </c>
      <c r="L2479" s="5">
        <f t="shared" si="496"/>
        <v>43701</v>
      </c>
      <c r="M2479" s="2" t="str">
        <f t="shared" si="497"/>
        <v>Saturday</v>
      </c>
      <c r="N2479" s="2" t="str">
        <f t="shared" si="498"/>
        <v>Saturday</v>
      </c>
      <c r="O2479" s="12">
        <f t="shared" si="499"/>
        <v>0</v>
      </c>
      <c r="P2479" s="11" t="str">
        <f t="shared" si="500"/>
        <v>High Cost per Unit</v>
      </c>
      <c r="Q2479" s="12">
        <f t="shared" si="501"/>
        <v>0</v>
      </c>
      <c r="R2479" s="12">
        <f t="shared" si="502"/>
        <v>26.999099999999999</v>
      </c>
      <c r="S2479" s="12">
        <f t="shared" si="503"/>
        <v>0</v>
      </c>
      <c r="T2479" s="12">
        <f t="shared" si="504"/>
        <v>0</v>
      </c>
      <c r="U2479" s="12">
        <f t="shared" si="505"/>
        <v>0</v>
      </c>
      <c r="V2479" s="13" t="str">
        <f t="shared" ca="1" si="506"/>
        <v>Greater Than 8 Weeks Old</v>
      </c>
    </row>
    <row r="2480" spans="1:22" x14ac:dyDescent="0.45">
      <c r="A2480" s="2" t="s">
        <v>165</v>
      </c>
      <c r="B2480" s="5">
        <v>43698</v>
      </c>
      <c r="C2480" s="5" t="s">
        <v>375</v>
      </c>
      <c r="D2480" s="5" t="s">
        <v>382</v>
      </c>
      <c r="E2480" s="6">
        <v>3</v>
      </c>
      <c r="F2480" s="3">
        <v>38.97</v>
      </c>
      <c r="G2480" s="3">
        <v>9.6</v>
      </c>
      <c r="H2480" s="8">
        <f t="shared" si="494"/>
        <v>3.1999999999999997</v>
      </c>
      <c r="I2480" s="3">
        <v>29.37</v>
      </c>
      <c r="J2480" s="4">
        <v>0.75</v>
      </c>
      <c r="K2480" s="2" t="str">
        <f t="shared" si="495"/>
        <v>Wednesday</v>
      </c>
      <c r="L2480" s="5">
        <f t="shared" si="496"/>
        <v>43701</v>
      </c>
      <c r="M2480" s="2" t="str">
        <f t="shared" si="497"/>
        <v>Saturday</v>
      </c>
      <c r="N2480" s="2" t="str">
        <f t="shared" si="498"/>
        <v>Saturday</v>
      </c>
      <c r="O2480" s="12">
        <f t="shared" si="499"/>
        <v>0</v>
      </c>
      <c r="P2480" s="11" t="str">
        <f t="shared" si="500"/>
        <v>Low Cost per Unit</v>
      </c>
      <c r="Q2480" s="12">
        <f t="shared" si="501"/>
        <v>0</v>
      </c>
      <c r="R2480" s="12">
        <f t="shared" si="502"/>
        <v>1.1691</v>
      </c>
      <c r="S2480" s="12">
        <f t="shared" si="503"/>
        <v>0</v>
      </c>
      <c r="T2480" s="12">
        <f t="shared" si="504"/>
        <v>0</v>
      </c>
      <c r="U2480" s="12">
        <f t="shared" si="505"/>
        <v>0</v>
      </c>
      <c r="V2480" s="13" t="str">
        <f t="shared" ca="1" si="506"/>
        <v>Greater Than 8 Weeks Old</v>
      </c>
    </row>
    <row r="2481" spans="1:22" x14ac:dyDescent="0.45">
      <c r="A2481" s="2" t="s">
        <v>112</v>
      </c>
      <c r="B2481" s="5">
        <v>43698</v>
      </c>
      <c r="C2481" s="5" t="s">
        <v>386</v>
      </c>
      <c r="D2481" s="5" t="s">
        <v>395</v>
      </c>
      <c r="E2481" s="6">
        <v>1</v>
      </c>
      <c r="F2481" s="3">
        <v>25</v>
      </c>
      <c r="G2481" s="3">
        <v>4.75</v>
      </c>
      <c r="H2481" s="8">
        <f t="shared" si="494"/>
        <v>4.75</v>
      </c>
      <c r="I2481" s="3">
        <v>20.25</v>
      </c>
      <c r="J2481" s="4">
        <v>0.81</v>
      </c>
      <c r="K2481" s="2" t="str">
        <f t="shared" si="495"/>
        <v>Wednesday</v>
      </c>
      <c r="L2481" s="5">
        <f t="shared" si="496"/>
        <v>43701</v>
      </c>
      <c r="M2481" s="2" t="str">
        <f t="shared" si="497"/>
        <v>Saturday</v>
      </c>
      <c r="N2481" s="2" t="str">
        <f t="shared" si="498"/>
        <v>Saturday</v>
      </c>
      <c r="O2481" s="12">
        <f t="shared" si="499"/>
        <v>0</v>
      </c>
      <c r="P2481" s="11" t="str">
        <f t="shared" si="500"/>
        <v>Low Cost per Unit</v>
      </c>
      <c r="Q2481" s="12">
        <f t="shared" si="501"/>
        <v>0</v>
      </c>
      <c r="R2481" s="12">
        <f t="shared" si="502"/>
        <v>0</v>
      </c>
      <c r="S2481" s="12">
        <f t="shared" si="503"/>
        <v>0</v>
      </c>
      <c r="T2481" s="12">
        <f t="shared" si="504"/>
        <v>0</v>
      </c>
      <c r="U2481" s="12">
        <f t="shared" si="505"/>
        <v>0</v>
      </c>
      <c r="V2481" s="13" t="str">
        <f t="shared" ca="1" si="506"/>
        <v>Greater Than 8 Weeks Old</v>
      </c>
    </row>
    <row r="2482" spans="1:22" x14ac:dyDescent="0.45">
      <c r="A2482" s="2" t="s">
        <v>51</v>
      </c>
      <c r="B2482" s="5">
        <v>43698</v>
      </c>
      <c r="C2482" s="5" t="s">
        <v>375</v>
      </c>
      <c r="D2482" s="5" t="s">
        <v>382</v>
      </c>
      <c r="E2482" s="6">
        <v>3</v>
      </c>
      <c r="F2482" s="3">
        <v>297</v>
      </c>
      <c r="G2482" s="3">
        <v>72</v>
      </c>
      <c r="H2482" s="8">
        <f t="shared" si="494"/>
        <v>24</v>
      </c>
      <c r="I2482" s="3">
        <v>225</v>
      </c>
      <c r="J2482" s="4">
        <v>0.76</v>
      </c>
      <c r="K2482" s="2" t="str">
        <f t="shared" si="495"/>
        <v>Wednesday</v>
      </c>
      <c r="L2482" s="5">
        <f t="shared" si="496"/>
        <v>43701</v>
      </c>
      <c r="M2482" s="2" t="str">
        <f t="shared" si="497"/>
        <v>Saturday</v>
      </c>
      <c r="N2482" s="2" t="str">
        <f t="shared" si="498"/>
        <v>Saturday</v>
      </c>
      <c r="O2482" s="12">
        <f t="shared" si="499"/>
        <v>0</v>
      </c>
      <c r="P2482" s="11" t="str">
        <f t="shared" si="500"/>
        <v>High Cost per Unit</v>
      </c>
      <c r="Q2482" s="12">
        <f t="shared" si="501"/>
        <v>0</v>
      </c>
      <c r="R2482" s="12">
        <f t="shared" si="502"/>
        <v>8.91</v>
      </c>
      <c r="S2482" s="12">
        <f t="shared" si="503"/>
        <v>0</v>
      </c>
      <c r="T2482" s="12">
        <f t="shared" si="504"/>
        <v>0</v>
      </c>
      <c r="U2482" s="12">
        <f t="shared" si="505"/>
        <v>0</v>
      </c>
      <c r="V2482" s="13" t="str">
        <f t="shared" ca="1" si="506"/>
        <v>Greater Than 8 Weeks Old</v>
      </c>
    </row>
    <row r="2483" spans="1:22" x14ac:dyDescent="0.45">
      <c r="A2483" s="2" t="s">
        <v>113</v>
      </c>
      <c r="B2483" s="5">
        <v>43698</v>
      </c>
      <c r="C2483" s="5" t="s">
        <v>383</v>
      </c>
      <c r="D2483" s="5" t="s">
        <v>384</v>
      </c>
      <c r="E2483" s="6">
        <v>1</v>
      </c>
      <c r="F2483" s="3">
        <v>13</v>
      </c>
      <c r="G2483" s="3">
        <v>1.85</v>
      </c>
      <c r="H2483" s="8">
        <f t="shared" si="494"/>
        <v>1.85</v>
      </c>
      <c r="I2483" s="3">
        <v>11.15</v>
      </c>
      <c r="J2483" s="4">
        <v>0.86</v>
      </c>
      <c r="K2483" s="2" t="str">
        <f t="shared" si="495"/>
        <v>Wednesday</v>
      </c>
      <c r="L2483" s="5">
        <f t="shared" si="496"/>
        <v>43701</v>
      </c>
      <c r="M2483" s="2" t="str">
        <f t="shared" si="497"/>
        <v>Saturday</v>
      </c>
      <c r="N2483" s="2" t="str">
        <f t="shared" si="498"/>
        <v>Saturday</v>
      </c>
      <c r="O2483" s="12">
        <f t="shared" si="499"/>
        <v>0</v>
      </c>
      <c r="P2483" s="11" t="str">
        <f t="shared" si="500"/>
        <v>Low Cost per Unit</v>
      </c>
      <c r="Q2483" s="12">
        <f t="shared" si="501"/>
        <v>0</v>
      </c>
      <c r="R2483" s="12">
        <f t="shared" si="502"/>
        <v>0</v>
      </c>
      <c r="S2483" s="12">
        <f t="shared" si="503"/>
        <v>0</v>
      </c>
      <c r="T2483" s="12">
        <f t="shared" si="504"/>
        <v>0</v>
      </c>
      <c r="U2483" s="12">
        <f t="shared" si="505"/>
        <v>0</v>
      </c>
      <c r="V2483" s="13" t="str">
        <f t="shared" ca="1" si="506"/>
        <v>Greater Than 8 Weeks Old</v>
      </c>
    </row>
    <row r="2484" spans="1:22" x14ac:dyDescent="0.45">
      <c r="A2484" s="2" t="s">
        <v>224</v>
      </c>
      <c r="B2484" s="5">
        <v>43698</v>
      </c>
      <c r="C2484" s="5" t="s">
        <v>383</v>
      </c>
      <c r="D2484" s="5" t="s">
        <v>384</v>
      </c>
      <c r="E2484" s="6">
        <v>3</v>
      </c>
      <c r="F2484" s="3">
        <v>38.97</v>
      </c>
      <c r="G2484" s="3">
        <v>18</v>
      </c>
      <c r="H2484" s="8">
        <f t="shared" si="494"/>
        <v>6</v>
      </c>
      <c r="I2484" s="3">
        <v>20.97</v>
      </c>
      <c r="J2484" s="4">
        <v>0.54</v>
      </c>
      <c r="K2484" s="2" t="str">
        <f t="shared" si="495"/>
        <v>Wednesday</v>
      </c>
      <c r="L2484" s="5">
        <f t="shared" si="496"/>
        <v>43701</v>
      </c>
      <c r="M2484" s="2" t="str">
        <f t="shared" si="497"/>
        <v>Saturday</v>
      </c>
      <c r="N2484" s="2" t="str">
        <f t="shared" si="498"/>
        <v>Saturday</v>
      </c>
      <c r="O2484" s="12">
        <f t="shared" si="499"/>
        <v>0</v>
      </c>
      <c r="P2484" s="11" t="str">
        <f t="shared" si="500"/>
        <v>Low Cost per Unit</v>
      </c>
      <c r="Q2484" s="12">
        <f t="shared" si="501"/>
        <v>0</v>
      </c>
      <c r="R2484" s="12">
        <f t="shared" si="502"/>
        <v>1.1691</v>
      </c>
      <c r="S2484" s="12">
        <f t="shared" si="503"/>
        <v>0</v>
      </c>
      <c r="T2484" s="12">
        <f t="shared" si="504"/>
        <v>0</v>
      </c>
      <c r="U2484" s="12">
        <f t="shared" si="505"/>
        <v>0</v>
      </c>
      <c r="V2484" s="13" t="str">
        <f t="shared" ca="1" si="506"/>
        <v>Greater Than 8 Weeks Old</v>
      </c>
    </row>
    <row r="2485" spans="1:22" x14ac:dyDescent="0.45">
      <c r="A2485" s="2" t="s">
        <v>262</v>
      </c>
      <c r="B2485" s="5">
        <v>43698</v>
      </c>
      <c r="C2485" s="5" t="s">
        <v>383</v>
      </c>
      <c r="D2485" s="5" t="s">
        <v>384</v>
      </c>
      <c r="E2485" s="6">
        <v>3</v>
      </c>
      <c r="F2485" s="3">
        <v>29.97</v>
      </c>
      <c r="G2485" s="3">
        <v>13.2</v>
      </c>
      <c r="H2485" s="8">
        <f t="shared" si="494"/>
        <v>4.3999999999999995</v>
      </c>
      <c r="I2485" s="3">
        <v>16.77</v>
      </c>
      <c r="J2485" s="4">
        <v>0.56000000000000005</v>
      </c>
      <c r="K2485" s="2" t="str">
        <f t="shared" si="495"/>
        <v>Wednesday</v>
      </c>
      <c r="L2485" s="5">
        <f t="shared" si="496"/>
        <v>43701</v>
      </c>
      <c r="M2485" s="2" t="str">
        <f t="shared" si="497"/>
        <v>Saturday</v>
      </c>
      <c r="N2485" s="2" t="str">
        <f t="shared" si="498"/>
        <v>Saturday</v>
      </c>
      <c r="O2485" s="12">
        <f t="shared" si="499"/>
        <v>0</v>
      </c>
      <c r="P2485" s="11" t="str">
        <f t="shared" si="500"/>
        <v>Low Cost per Unit</v>
      </c>
      <c r="Q2485" s="12">
        <f t="shared" si="501"/>
        <v>0</v>
      </c>
      <c r="R2485" s="12">
        <f t="shared" si="502"/>
        <v>0.8990999999999999</v>
      </c>
      <c r="S2485" s="12">
        <f t="shared" si="503"/>
        <v>0</v>
      </c>
      <c r="T2485" s="12">
        <f t="shared" si="504"/>
        <v>0</v>
      </c>
      <c r="U2485" s="12">
        <f t="shared" si="505"/>
        <v>0</v>
      </c>
      <c r="V2485" s="13" t="str">
        <f t="shared" ca="1" si="506"/>
        <v>Greater Than 8 Weeks Old</v>
      </c>
    </row>
    <row r="2486" spans="1:22" x14ac:dyDescent="0.45">
      <c r="A2486" s="2" t="s">
        <v>249</v>
      </c>
      <c r="B2486" s="5">
        <v>43698</v>
      </c>
      <c r="C2486" s="5" t="s">
        <v>383</v>
      </c>
      <c r="D2486" s="5" t="s">
        <v>384</v>
      </c>
      <c r="E2486" s="6">
        <v>1</v>
      </c>
      <c r="F2486" s="3">
        <v>9</v>
      </c>
      <c r="G2486" s="3">
        <v>3</v>
      </c>
      <c r="H2486" s="8">
        <f t="shared" si="494"/>
        <v>3</v>
      </c>
      <c r="I2486" s="3">
        <v>6</v>
      </c>
      <c r="J2486" s="4">
        <v>0.67</v>
      </c>
      <c r="K2486" s="2" t="str">
        <f t="shared" si="495"/>
        <v>Wednesday</v>
      </c>
      <c r="L2486" s="5">
        <f t="shared" si="496"/>
        <v>43701</v>
      </c>
      <c r="M2486" s="2" t="str">
        <f t="shared" si="497"/>
        <v>Saturday</v>
      </c>
      <c r="N2486" s="2" t="str">
        <f t="shared" si="498"/>
        <v>Saturday</v>
      </c>
      <c r="O2486" s="12">
        <f t="shared" si="499"/>
        <v>0</v>
      </c>
      <c r="P2486" s="11" t="str">
        <f t="shared" si="500"/>
        <v>Low Cost per Unit</v>
      </c>
      <c r="Q2486" s="12">
        <f t="shared" si="501"/>
        <v>0</v>
      </c>
      <c r="R2486" s="12">
        <f t="shared" si="502"/>
        <v>0</v>
      </c>
      <c r="S2486" s="12">
        <f t="shared" si="503"/>
        <v>0</v>
      </c>
      <c r="T2486" s="12">
        <f t="shared" si="504"/>
        <v>0</v>
      </c>
      <c r="U2486" s="12">
        <f t="shared" si="505"/>
        <v>0</v>
      </c>
      <c r="V2486" s="13" t="str">
        <f t="shared" ca="1" si="506"/>
        <v>Greater Than 8 Weeks Old</v>
      </c>
    </row>
    <row r="2487" spans="1:22" x14ac:dyDescent="0.45">
      <c r="A2487" s="2" t="s">
        <v>196</v>
      </c>
      <c r="B2487" s="5">
        <v>43698</v>
      </c>
      <c r="C2487" s="5" t="s">
        <v>378</v>
      </c>
      <c r="D2487" s="5" t="s">
        <v>397</v>
      </c>
      <c r="E2487" s="6">
        <v>1</v>
      </c>
      <c r="F2487" s="3">
        <v>22</v>
      </c>
      <c r="G2487" s="3">
        <v>4.66</v>
      </c>
      <c r="H2487" s="8">
        <f t="shared" si="494"/>
        <v>4.66</v>
      </c>
      <c r="I2487" s="3">
        <v>17.34</v>
      </c>
      <c r="J2487" s="4">
        <v>0.79</v>
      </c>
      <c r="K2487" s="2" t="str">
        <f t="shared" si="495"/>
        <v>Wednesday</v>
      </c>
      <c r="L2487" s="5">
        <f t="shared" si="496"/>
        <v>43701</v>
      </c>
      <c r="M2487" s="2" t="str">
        <f t="shared" si="497"/>
        <v>Saturday</v>
      </c>
      <c r="N2487" s="2" t="str">
        <f t="shared" si="498"/>
        <v>Saturday</v>
      </c>
      <c r="O2487" s="12">
        <f t="shared" si="499"/>
        <v>0</v>
      </c>
      <c r="P2487" s="11" t="str">
        <f t="shared" si="500"/>
        <v>Low Cost per Unit</v>
      </c>
      <c r="Q2487" s="12">
        <f t="shared" si="501"/>
        <v>0</v>
      </c>
      <c r="R2487" s="12">
        <f t="shared" si="502"/>
        <v>0</v>
      </c>
      <c r="S2487" s="12">
        <f t="shared" si="503"/>
        <v>0</v>
      </c>
      <c r="T2487" s="12">
        <f t="shared" si="504"/>
        <v>0</v>
      </c>
      <c r="U2487" s="12">
        <f t="shared" si="505"/>
        <v>0</v>
      </c>
      <c r="V2487" s="13" t="str">
        <f t="shared" ca="1" si="506"/>
        <v>Greater Than 8 Weeks Old</v>
      </c>
    </row>
    <row r="2488" spans="1:22" x14ac:dyDescent="0.45">
      <c r="A2488" s="2" t="s">
        <v>116</v>
      </c>
      <c r="B2488" s="5">
        <v>43698</v>
      </c>
      <c r="C2488" s="5" t="s">
        <v>378</v>
      </c>
      <c r="D2488" s="5" t="s">
        <v>397</v>
      </c>
      <c r="E2488" s="6">
        <v>2</v>
      </c>
      <c r="F2488" s="3">
        <v>15.98</v>
      </c>
      <c r="G2488" s="3">
        <v>5.56</v>
      </c>
      <c r="H2488" s="8">
        <f t="shared" si="494"/>
        <v>2.78</v>
      </c>
      <c r="I2488" s="3">
        <v>10.42</v>
      </c>
      <c r="J2488" s="4">
        <v>0.65</v>
      </c>
      <c r="K2488" s="2" t="str">
        <f t="shared" si="495"/>
        <v>Wednesday</v>
      </c>
      <c r="L2488" s="5">
        <f t="shared" si="496"/>
        <v>43701</v>
      </c>
      <c r="M2488" s="2" t="str">
        <f t="shared" si="497"/>
        <v>Saturday</v>
      </c>
      <c r="N2488" s="2" t="str">
        <f t="shared" si="498"/>
        <v>Saturday</v>
      </c>
      <c r="O2488" s="12">
        <f t="shared" si="499"/>
        <v>0</v>
      </c>
      <c r="P2488" s="11" t="str">
        <f t="shared" si="500"/>
        <v>Low Cost per Unit</v>
      </c>
      <c r="Q2488" s="12">
        <f t="shared" si="501"/>
        <v>0</v>
      </c>
      <c r="R2488" s="12">
        <f t="shared" si="502"/>
        <v>0.47939999999999999</v>
      </c>
      <c r="S2488" s="12">
        <f t="shared" si="503"/>
        <v>0</v>
      </c>
      <c r="T2488" s="12">
        <f t="shared" si="504"/>
        <v>0</v>
      </c>
      <c r="U2488" s="12">
        <f t="shared" si="505"/>
        <v>0</v>
      </c>
      <c r="V2488" s="13" t="str">
        <f t="shared" ca="1" si="506"/>
        <v>Greater Than 8 Weeks Old</v>
      </c>
    </row>
    <row r="2489" spans="1:22" x14ac:dyDescent="0.45">
      <c r="A2489" s="2" t="s">
        <v>62</v>
      </c>
      <c r="B2489" s="5">
        <v>43698</v>
      </c>
      <c r="C2489" s="5" t="s">
        <v>383</v>
      </c>
      <c r="D2489" s="5" t="s">
        <v>398</v>
      </c>
      <c r="E2489" s="6">
        <v>1</v>
      </c>
      <c r="F2489" s="3">
        <v>32</v>
      </c>
      <c r="G2489" s="3">
        <v>11.2</v>
      </c>
      <c r="H2489" s="8">
        <f t="shared" si="494"/>
        <v>11.2</v>
      </c>
      <c r="I2489" s="3">
        <v>20.8</v>
      </c>
      <c r="J2489" s="4">
        <v>0.65</v>
      </c>
      <c r="K2489" s="2" t="str">
        <f t="shared" si="495"/>
        <v>Wednesday</v>
      </c>
      <c r="L2489" s="5">
        <f t="shared" si="496"/>
        <v>43701</v>
      </c>
      <c r="M2489" s="2" t="str">
        <f t="shared" si="497"/>
        <v>Saturday</v>
      </c>
      <c r="N2489" s="2" t="str">
        <f t="shared" si="498"/>
        <v>Saturday</v>
      </c>
      <c r="O2489" s="12">
        <f t="shared" si="499"/>
        <v>0</v>
      </c>
      <c r="P2489" s="11" t="str">
        <f t="shared" si="500"/>
        <v>Low Cost per Unit</v>
      </c>
      <c r="Q2489" s="12">
        <f t="shared" si="501"/>
        <v>0</v>
      </c>
      <c r="R2489" s="12">
        <f t="shared" si="502"/>
        <v>0</v>
      </c>
      <c r="S2489" s="12">
        <f t="shared" si="503"/>
        <v>0</v>
      </c>
      <c r="T2489" s="12">
        <f t="shared" si="504"/>
        <v>0</v>
      </c>
      <c r="U2489" s="12">
        <f t="shared" si="505"/>
        <v>0</v>
      </c>
      <c r="V2489" s="13" t="str">
        <f t="shared" ca="1" si="506"/>
        <v>Greater Than 8 Weeks Old</v>
      </c>
    </row>
    <row r="2490" spans="1:22" x14ac:dyDescent="0.45">
      <c r="A2490" s="2" t="s">
        <v>225</v>
      </c>
      <c r="B2490" s="5">
        <v>43698</v>
      </c>
      <c r="C2490" s="5" t="s">
        <v>383</v>
      </c>
      <c r="D2490" s="5" t="s">
        <v>398</v>
      </c>
      <c r="E2490" s="6">
        <v>1</v>
      </c>
      <c r="F2490" s="3">
        <v>69</v>
      </c>
      <c r="G2490" s="3">
        <v>31.25</v>
      </c>
      <c r="H2490" s="8">
        <f t="shared" si="494"/>
        <v>31.25</v>
      </c>
      <c r="I2490" s="3">
        <v>37.75</v>
      </c>
      <c r="J2490" s="4">
        <v>0.55000000000000004</v>
      </c>
      <c r="K2490" s="2" t="str">
        <f t="shared" si="495"/>
        <v>Wednesday</v>
      </c>
      <c r="L2490" s="5">
        <f t="shared" si="496"/>
        <v>43701</v>
      </c>
      <c r="M2490" s="2" t="str">
        <f t="shared" si="497"/>
        <v>Saturday</v>
      </c>
      <c r="N2490" s="2" t="str">
        <f t="shared" si="498"/>
        <v>Saturday</v>
      </c>
      <c r="O2490" s="12">
        <f t="shared" si="499"/>
        <v>0</v>
      </c>
      <c r="P2490" s="11" t="str">
        <f t="shared" si="500"/>
        <v>High Cost per Unit</v>
      </c>
      <c r="Q2490" s="12">
        <f t="shared" si="501"/>
        <v>0</v>
      </c>
      <c r="R2490" s="12">
        <f t="shared" si="502"/>
        <v>0</v>
      </c>
      <c r="S2490" s="12">
        <f t="shared" si="503"/>
        <v>0</v>
      </c>
      <c r="T2490" s="12">
        <f t="shared" si="504"/>
        <v>0</v>
      </c>
      <c r="U2490" s="12">
        <f t="shared" si="505"/>
        <v>0</v>
      </c>
      <c r="V2490" s="13" t="str">
        <f t="shared" ca="1" si="506"/>
        <v>Greater Than 8 Weeks Old</v>
      </c>
    </row>
    <row r="2491" spans="1:22" x14ac:dyDescent="0.45">
      <c r="A2491" s="2" t="s">
        <v>166</v>
      </c>
      <c r="B2491" s="5">
        <v>43698</v>
      </c>
      <c r="C2491" s="5" t="s">
        <v>369</v>
      </c>
      <c r="D2491" s="5" t="s">
        <v>372</v>
      </c>
      <c r="E2491" s="6">
        <v>3</v>
      </c>
      <c r="F2491" s="3">
        <v>105</v>
      </c>
      <c r="G2491" s="3">
        <v>29.85</v>
      </c>
      <c r="H2491" s="8">
        <f t="shared" si="494"/>
        <v>9.9500000000000011</v>
      </c>
      <c r="I2491" s="3">
        <v>75.150000000000006</v>
      </c>
      <c r="J2491" s="4">
        <v>0.72</v>
      </c>
      <c r="K2491" s="2" t="str">
        <f t="shared" si="495"/>
        <v>Wednesday</v>
      </c>
      <c r="L2491" s="5">
        <f t="shared" si="496"/>
        <v>43701</v>
      </c>
      <c r="M2491" s="2" t="str">
        <f t="shared" si="497"/>
        <v>Saturday</v>
      </c>
      <c r="N2491" s="2" t="str">
        <f t="shared" si="498"/>
        <v>Saturday</v>
      </c>
      <c r="O2491" s="12">
        <f t="shared" si="499"/>
        <v>0</v>
      </c>
      <c r="P2491" s="11" t="str">
        <f t="shared" si="500"/>
        <v>Low Cost per Unit</v>
      </c>
      <c r="Q2491" s="12">
        <f t="shared" si="501"/>
        <v>0</v>
      </c>
      <c r="R2491" s="12">
        <f t="shared" si="502"/>
        <v>3.15</v>
      </c>
      <c r="S2491" s="12">
        <f t="shared" si="503"/>
        <v>0</v>
      </c>
      <c r="T2491" s="12">
        <f t="shared" si="504"/>
        <v>0</v>
      </c>
      <c r="U2491" s="12">
        <f t="shared" si="505"/>
        <v>0</v>
      </c>
      <c r="V2491" s="13" t="str">
        <f t="shared" ca="1" si="506"/>
        <v>Greater Than 8 Weeks Old</v>
      </c>
    </row>
    <row r="2492" spans="1:22" x14ac:dyDescent="0.45">
      <c r="A2492" s="2" t="s">
        <v>251</v>
      </c>
      <c r="B2492" s="5">
        <v>43698</v>
      </c>
      <c r="C2492" s="5" t="s">
        <v>383</v>
      </c>
      <c r="D2492" s="5" t="s">
        <v>384</v>
      </c>
      <c r="E2492" s="6">
        <v>2</v>
      </c>
      <c r="F2492" s="3">
        <v>38</v>
      </c>
      <c r="G2492" s="3">
        <v>19</v>
      </c>
      <c r="H2492" s="8">
        <f t="shared" si="494"/>
        <v>9.5</v>
      </c>
      <c r="I2492" s="3">
        <v>19</v>
      </c>
      <c r="J2492" s="4">
        <v>0.5</v>
      </c>
      <c r="K2492" s="2" t="str">
        <f t="shared" si="495"/>
        <v>Wednesday</v>
      </c>
      <c r="L2492" s="5">
        <f t="shared" si="496"/>
        <v>43701</v>
      </c>
      <c r="M2492" s="2" t="str">
        <f t="shared" si="497"/>
        <v>Saturday</v>
      </c>
      <c r="N2492" s="2" t="str">
        <f t="shared" si="498"/>
        <v>Saturday</v>
      </c>
      <c r="O2492" s="12">
        <f t="shared" si="499"/>
        <v>0</v>
      </c>
      <c r="P2492" s="11" t="str">
        <f t="shared" si="500"/>
        <v>Low Cost per Unit</v>
      </c>
      <c r="Q2492" s="12">
        <f t="shared" si="501"/>
        <v>0</v>
      </c>
      <c r="R2492" s="12">
        <f t="shared" si="502"/>
        <v>1.1399999999999999</v>
      </c>
      <c r="S2492" s="12">
        <f t="shared" si="503"/>
        <v>0</v>
      </c>
      <c r="T2492" s="12">
        <f t="shared" si="504"/>
        <v>0</v>
      </c>
      <c r="U2492" s="12">
        <f t="shared" si="505"/>
        <v>0</v>
      </c>
      <c r="V2492" s="13" t="str">
        <f t="shared" ca="1" si="506"/>
        <v>Greater Than 8 Weeks Old</v>
      </c>
    </row>
    <row r="2493" spans="1:22" x14ac:dyDescent="0.45">
      <c r="A2493" s="2" t="s">
        <v>67</v>
      </c>
      <c r="B2493" s="5">
        <v>43698</v>
      </c>
      <c r="C2493" s="5" t="s">
        <v>369</v>
      </c>
      <c r="D2493" s="5" t="s">
        <v>374</v>
      </c>
      <c r="E2493" s="6">
        <v>33</v>
      </c>
      <c r="F2493" s="3">
        <v>725.67</v>
      </c>
      <c r="G2493" s="3">
        <v>361.35</v>
      </c>
      <c r="H2493" s="8">
        <f t="shared" si="494"/>
        <v>10.950000000000001</v>
      </c>
      <c r="I2493" s="3">
        <v>364.32</v>
      </c>
      <c r="J2493" s="4">
        <v>0.5</v>
      </c>
      <c r="K2493" s="2" t="str">
        <f t="shared" si="495"/>
        <v>Wednesday</v>
      </c>
      <c r="L2493" s="5">
        <f t="shared" si="496"/>
        <v>43701</v>
      </c>
      <c r="M2493" s="2" t="str">
        <f t="shared" si="497"/>
        <v>Saturday</v>
      </c>
      <c r="N2493" s="2" t="str">
        <f t="shared" si="498"/>
        <v>Saturday</v>
      </c>
      <c r="O2493" s="12">
        <f t="shared" si="499"/>
        <v>0</v>
      </c>
      <c r="P2493" s="11" t="str">
        <f t="shared" si="500"/>
        <v>Low Cost per Unit</v>
      </c>
      <c r="Q2493" s="12">
        <f t="shared" si="501"/>
        <v>0</v>
      </c>
      <c r="R2493" s="12">
        <f t="shared" si="502"/>
        <v>21.770099999999999</v>
      </c>
      <c r="S2493" s="12">
        <f t="shared" si="503"/>
        <v>0</v>
      </c>
      <c r="T2493" s="12">
        <f t="shared" si="504"/>
        <v>0</v>
      </c>
      <c r="U2493" s="12">
        <f t="shared" si="505"/>
        <v>0</v>
      </c>
      <c r="V2493" s="13" t="str">
        <f t="shared" ca="1" si="506"/>
        <v>Greater Than 8 Weeks Old</v>
      </c>
    </row>
    <row r="2494" spans="1:22" x14ac:dyDescent="0.45">
      <c r="A2494" s="2" t="s">
        <v>118</v>
      </c>
      <c r="B2494" s="5">
        <v>43698</v>
      </c>
      <c r="C2494" s="5" t="s">
        <v>375</v>
      </c>
      <c r="D2494" s="5" t="s">
        <v>377</v>
      </c>
      <c r="E2494" s="6">
        <v>21</v>
      </c>
      <c r="F2494" s="3">
        <v>230.79</v>
      </c>
      <c r="G2494" s="3">
        <v>141.75</v>
      </c>
      <c r="H2494" s="8">
        <f t="shared" si="494"/>
        <v>6.75</v>
      </c>
      <c r="I2494" s="3">
        <v>89.04</v>
      </c>
      <c r="J2494" s="4">
        <v>0.39</v>
      </c>
      <c r="K2494" s="2" t="str">
        <f t="shared" si="495"/>
        <v>Wednesday</v>
      </c>
      <c r="L2494" s="5">
        <f t="shared" si="496"/>
        <v>43701</v>
      </c>
      <c r="M2494" s="2" t="str">
        <f t="shared" si="497"/>
        <v>Saturday</v>
      </c>
      <c r="N2494" s="2" t="str">
        <f t="shared" si="498"/>
        <v>Saturday</v>
      </c>
      <c r="O2494" s="12">
        <f t="shared" si="499"/>
        <v>0</v>
      </c>
      <c r="P2494" s="11" t="str">
        <f t="shared" si="500"/>
        <v>Low Cost per Unit</v>
      </c>
      <c r="Q2494" s="12">
        <f t="shared" si="501"/>
        <v>0</v>
      </c>
      <c r="R2494" s="12">
        <f t="shared" si="502"/>
        <v>6.9236999999999993</v>
      </c>
      <c r="S2494" s="12">
        <f t="shared" si="503"/>
        <v>0</v>
      </c>
      <c r="T2494" s="12">
        <f t="shared" si="504"/>
        <v>0</v>
      </c>
      <c r="U2494" s="12">
        <f t="shared" si="505"/>
        <v>0</v>
      </c>
      <c r="V2494" s="13" t="str">
        <f t="shared" ca="1" si="506"/>
        <v>Greater Than 8 Weeks Old</v>
      </c>
    </row>
    <row r="2495" spans="1:22" x14ac:dyDescent="0.45">
      <c r="A2495" s="2" t="s">
        <v>68</v>
      </c>
      <c r="B2495" s="5">
        <v>43698</v>
      </c>
      <c r="C2495" s="5" t="s">
        <v>375</v>
      </c>
      <c r="D2495" s="5" t="s">
        <v>377</v>
      </c>
      <c r="E2495" s="6">
        <v>59</v>
      </c>
      <c r="F2495" s="3">
        <v>480.91</v>
      </c>
      <c r="G2495" s="3">
        <v>139.83000000000001</v>
      </c>
      <c r="H2495" s="8">
        <f t="shared" si="494"/>
        <v>2.37</v>
      </c>
      <c r="I2495" s="3">
        <v>341.08</v>
      </c>
      <c r="J2495" s="4">
        <v>0.71</v>
      </c>
      <c r="K2495" s="2" t="str">
        <f t="shared" si="495"/>
        <v>Wednesday</v>
      </c>
      <c r="L2495" s="5">
        <f t="shared" si="496"/>
        <v>43701</v>
      </c>
      <c r="M2495" s="2" t="str">
        <f t="shared" si="497"/>
        <v>Saturday</v>
      </c>
      <c r="N2495" s="2" t="str">
        <f t="shared" si="498"/>
        <v>Saturday</v>
      </c>
      <c r="O2495" s="12">
        <f t="shared" si="499"/>
        <v>0</v>
      </c>
      <c r="P2495" s="11" t="str">
        <f t="shared" si="500"/>
        <v>Low Cost per Unit</v>
      </c>
      <c r="Q2495" s="12">
        <f t="shared" si="501"/>
        <v>0</v>
      </c>
      <c r="R2495" s="12">
        <f t="shared" si="502"/>
        <v>14.427300000000001</v>
      </c>
      <c r="S2495" s="12">
        <f t="shared" si="503"/>
        <v>0</v>
      </c>
      <c r="T2495" s="12">
        <f t="shared" si="504"/>
        <v>0</v>
      </c>
      <c r="U2495" s="12">
        <f t="shared" si="505"/>
        <v>0</v>
      </c>
      <c r="V2495" s="13" t="str">
        <f t="shared" ca="1" si="506"/>
        <v>Greater Than 8 Weeks Old</v>
      </c>
    </row>
    <row r="2496" spans="1:22" x14ac:dyDescent="0.45">
      <c r="A2496" s="2" t="s">
        <v>69</v>
      </c>
      <c r="B2496" s="5">
        <v>43698</v>
      </c>
      <c r="C2496" s="5" t="s">
        <v>375</v>
      </c>
      <c r="D2496" s="5" t="s">
        <v>377</v>
      </c>
      <c r="E2496" s="6">
        <v>51</v>
      </c>
      <c r="F2496" s="3">
        <v>499.5</v>
      </c>
      <c r="G2496" s="3">
        <v>306</v>
      </c>
      <c r="H2496" s="8">
        <f t="shared" si="494"/>
        <v>6</v>
      </c>
      <c r="I2496" s="3">
        <v>193.5</v>
      </c>
      <c r="J2496" s="4">
        <v>0.39</v>
      </c>
      <c r="K2496" s="2" t="str">
        <f t="shared" si="495"/>
        <v>Wednesday</v>
      </c>
      <c r="L2496" s="5">
        <f t="shared" si="496"/>
        <v>43701</v>
      </c>
      <c r="M2496" s="2" t="str">
        <f t="shared" si="497"/>
        <v>Saturday</v>
      </c>
      <c r="N2496" s="2" t="str">
        <f t="shared" si="498"/>
        <v>Saturday</v>
      </c>
      <c r="O2496" s="12">
        <f t="shared" si="499"/>
        <v>0</v>
      </c>
      <c r="P2496" s="11" t="str">
        <f t="shared" si="500"/>
        <v>Low Cost per Unit</v>
      </c>
      <c r="Q2496" s="12">
        <f t="shared" si="501"/>
        <v>0</v>
      </c>
      <c r="R2496" s="12">
        <f t="shared" si="502"/>
        <v>14.984999999999999</v>
      </c>
      <c r="S2496" s="12">
        <f t="shared" si="503"/>
        <v>0</v>
      </c>
      <c r="T2496" s="12">
        <f t="shared" si="504"/>
        <v>0</v>
      </c>
      <c r="U2496" s="12">
        <f t="shared" si="505"/>
        <v>0</v>
      </c>
      <c r="V2496" s="13" t="str">
        <f t="shared" ca="1" si="506"/>
        <v>Greater Than 8 Weeks Old</v>
      </c>
    </row>
    <row r="2497" spans="1:22" x14ac:dyDescent="0.45">
      <c r="A2497" s="2" t="s">
        <v>167</v>
      </c>
      <c r="B2497" s="5">
        <v>43698</v>
      </c>
      <c r="C2497" s="5" t="s">
        <v>378</v>
      </c>
      <c r="D2497" s="5" t="s">
        <v>379</v>
      </c>
      <c r="E2497" s="6">
        <v>3</v>
      </c>
      <c r="F2497" s="3">
        <v>69.989999999999995</v>
      </c>
      <c r="G2497" s="3">
        <v>22.32</v>
      </c>
      <c r="H2497" s="8">
        <f t="shared" si="494"/>
        <v>7.44</v>
      </c>
      <c r="I2497" s="3">
        <v>47.67</v>
      </c>
      <c r="J2497" s="4">
        <v>0.68</v>
      </c>
      <c r="K2497" s="2" t="str">
        <f t="shared" si="495"/>
        <v>Wednesday</v>
      </c>
      <c r="L2497" s="5">
        <f t="shared" si="496"/>
        <v>43701</v>
      </c>
      <c r="M2497" s="2" t="str">
        <f t="shared" si="497"/>
        <v>Saturday</v>
      </c>
      <c r="N2497" s="2" t="str">
        <f t="shared" si="498"/>
        <v>Saturday</v>
      </c>
      <c r="O2497" s="12">
        <f t="shared" si="499"/>
        <v>0</v>
      </c>
      <c r="P2497" s="11" t="str">
        <f t="shared" si="500"/>
        <v>Low Cost per Unit</v>
      </c>
      <c r="Q2497" s="12">
        <f t="shared" si="501"/>
        <v>0</v>
      </c>
      <c r="R2497" s="12">
        <f t="shared" si="502"/>
        <v>2.0996999999999999</v>
      </c>
      <c r="S2497" s="12">
        <f t="shared" si="503"/>
        <v>0</v>
      </c>
      <c r="T2497" s="12">
        <f t="shared" si="504"/>
        <v>0</v>
      </c>
      <c r="U2497" s="12">
        <f t="shared" si="505"/>
        <v>0</v>
      </c>
      <c r="V2497" s="13" t="str">
        <f t="shared" ca="1" si="506"/>
        <v>Greater Than 8 Weeks Old</v>
      </c>
    </row>
    <row r="2498" spans="1:22" x14ac:dyDescent="0.45">
      <c r="A2498" s="2" t="s">
        <v>70</v>
      </c>
      <c r="B2498" s="5">
        <v>43698</v>
      </c>
      <c r="C2498" s="5" t="s">
        <v>378</v>
      </c>
      <c r="D2498" s="5" t="s">
        <v>379</v>
      </c>
      <c r="E2498" s="6">
        <v>1</v>
      </c>
      <c r="F2498" s="3">
        <v>19.989999999999998</v>
      </c>
      <c r="G2498" s="3">
        <v>6.16</v>
      </c>
      <c r="H2498" s="8">
        <f t="shared" si="494"/>
        <v>6.16</v>
      </c>
      <c r="I2498" s="3">
        <v>13.83</v>
      </c>
      <c r="J2498" s="4">
        <v>0.69</v>
      </c>
      <c r="K2498" s="2" t="str">
        <f t="shared" si="495"/>
        <v>Wednesday</v>
      </c>
      <c r="L2498" s="5">
        <f t="shared" si="496"/>
        <v>43701</v>
      </c>
      <c r="M2498" s="2" t="str">
        <f t="shared" si="497"/>
        <v>Saturday</v>
      </c>
      <c r="N2498" s="2" t="str">
        <f t="shared" si="498"/>
        <v>Saturday</v>
      </c>
      <c r="O2498" s="12">
        <f t="shared" si="499"/>
        <v>0</v>
      </c>
      <c r="P2498" s="11" t="str">
        <f t="shared" si="500"/>
        <v>Low Cost per Unit</v>
      </c>
      <c r="Q2498" s="12">
        <f t="shared" si="501"/>
        <v>0</v>
      </c>
      <c r="R2498" s="12">
        <f t="shared" si="502"/>
        <v>0</v>
      </c>
      <c r="S2498" s="12">
        <f t="shared" si="503"/>
        <v>0</v>
      </c>
      <c r="T2498" s="12">
        <f t="shared" si="504"/>
        <v>0</v>
      </c>
      <c r="U2498" s="12">
        <f t="shared" si="505"/>
        <v>0</v>
      </c>
      <c r="V2498" s="13" t="str">
        <f t="shared" ca="1" si="506"/>
        <v>Greater Than 8 Weeks Old</v>
      </c>
    </row>
    <row r="2499" spans="1:22" x14ac:dyDescent="0.45">
      <c r="A2499" s="2" t="s">
        <v>72</v>
      </c>
      <c r="B2499" s="5">
        <v>43698</v>
      </c>
      <c r="C2499" s="5" t="s">
        <v>378</v>
      </c>
      <c r="D2499" s="5" t="s">
        <v>379</v>
      </c>
      <c r="E2499" s="6">
        <v>1</v>
      </c>
      <c r="F2499" s="3">
        <v>115</v>
      </c>
      <c r="G2499" s="3">
        <v>42.08</v>
      </c>
      <c r="H2499" s="8">
        <f t="shared" ref="H2499:H2562" si="507">G2499/E2499</f>
        <v>42.08</v>
      </c>
      <c r="I2499" s="3">
        <v>72.92</v>
      </c>
      <c r="J2499" s="4">
        <v>0.63</v>
      </c>
      <c r="K2499" s="2" t="str">
        <f t="shared" ref="K2499:K2562" si="508">TEXT(B2499,"dddd")</f>
        <v>Wednesday</v>
      </c>
      <c r="L2499" s="5">
        <f t="shared" ref="L2499:L2562" si="509">B2499+3</f>
        <v>43701</v>
      </c>
      <c r="M2499" s="2" t="str">
        <f t="shared" ref="M2499:M2562" si="510">TEXT(L2499,"dddd")</f>
        <v>Saturday</v>
      </c>
      <c r="N2499" s="2" t="str">
        <f t="shared" ref="N2499:N2562" si="511">IF(M2499="Sunday","Monday",M2499)</f>
        <v>Saturday</v>
      </c>
      <c r="O2499" s="12">
        <f t="shared" ref="O2499:O2562" si="512">IF(TEXT(B2499,"dddd")="Tuesday",E2499*0.05,0)</f>
        <v>0</v>
      </c>
      <c r="P2499" s="11" t="str">
        <f t="shared" ref="P2499:P2562" si="513">IF(H2499&gt;AVERAGE(H:H),"High Cost per Unit","Low Cost per Unit")</f>
        <v>High Cost per Unit</v>
      </c>
      <c r="Q2499" s="12">
        <f t="shared" ref="Q2499:Q2562" si="514">IF(D2499="Masks",F2499*0.1,0)</f>
        <v>0</v>
      </c>
      <c r="R2499" s="12">
        <f t="shared" ref="R2499:R2562" si="515">IF(E2499&gt;1,F2499*0.03,0)</f>
        <v>0</v>
      </c>
      <c r="S2499" s="12">
        <f t="shared" ref="S2499:S2562" si="516">IF(D2499="Accessories",F2499*0.15,0)</f>
        <v>0</v>
      </c>
      <c r="T2499" s="12">
        <f t="shared" ref="T2499:T2562" si="517">IF(AND(K2499="Saturday",C2499="Fitness"),F2499*0.1,0)</f>
        <v>0</v>
      </c>
      <c r="U2499" s="12">
        <f t="shared" ref="U2499:U2562" si="518">IF(AND(K2499="Friday",C2499="Automotive"),F2499*0.2,0)</f>
        <v>0</v>
      </c>
      <c r="V2499" s="13" t="str">
        <f t="shared" ref="V2499:V2562" ca="1" si="519">IF(ABS(TODAY()-B2499)&gt;56,"Greater Than 8 Weeks Old","Less Than 8 Weeks Old")</f>
        <v>Greater Than 8 Weeks Old</v>
      </c>
    </row>
    <row r="2500" spans="1:22" x14ac:dyDescent="0.45">
      <c r="A2500" s="2" t="s">
        <v>227</v>
      </c>
      <c r="B2500" s="5">
        <v>43698</v>
      </c>
      <c r="C2500" s="5" t="s">
        <v>378</v>
      </c>
      <c r="D2500" s="5" t="s">
        <v>379</v>
      </c>
      <c r="E2500" s="6">
        <v>2</v>
      </c>
      <c r="F2500" s="3">
        <v>39.979999999999997</v>
      </c>
      <c r="G2500" s="3">
        <v>22.96</v>
      </c>
      <c r="H2500" s="8">
        <f t="shared" si="507"/>
        <v>11.48</v>
      </c>
      <c r="I2500" s="3">
        <v>17.02</v>
      </c>
      <c r="J2500" s="4">
        <v>0.43</v>
      </c>
      <c r="K2500" s="2" t="str">
        <f t="shared" si="508"/>
        <v>Wednesday</v>
      </c>
      <c r="L2500" s="5">
        <f t="shared" si="509"/>
        <v>43701</v>
      </c>
      <c r="M2500" s="2" t="str">
        <f t="shared" si="510"/>
        <v>Saturday</v>
      </c>
      <c r="N2500" s="2" t="str">
        <f t="shared" si="511"/>
        <v>Saturday</v>
      </c>
      <c r="O2500" s="12">
        <f t="shared" si="512"/>
        <v>0</v>
      </c>
      <c r="P2500" s="11" t="str">
        <f t="shared" si="513"/>
        <v>Low Cost per Unit</v>
      </c>
      <c r="Q2500" s="12">
        <f t="shared" si="514"/>
        <v>0</v>
      </c>
      <c r="R2500" s="12">
        <f t="shared" si="515"/>
        <v>1.1993999999999998</v>
      </c>
      <c r="S2500" s="12">
        <f t="shared" si="516"/>
        <v>0</v>
      </c>
      <c r="T2500" s="12">
        <f t="shared" si="517"/>
        <v>0</v>
      </c>
      <c r="U2500" s="12">
        <f t="shared" si="518"/>
        <v>0</v>
      </c>
      <c r="V2500" s="13" t="str">
        <f t="shared" ca="1" si="519"/>
        <v>Greater Than 8 Weeks Old</v>
      </c>
    </row>
    <row r="2501" spans="1:22" x14ac:dyDescent="0.45">
      <c r="A2501" s="2" t="s">
        <v>228</v>
      </c>
      <c r="B2501" s="5">
        <v>43698</v>
      </c>
      <c r="C2501" s="5" t="s">
        <v>378</v>
      </c>
      <c r="D2501" s="5" t="s">
        <v>379</v>
      </c>
      <c r="E2501" s="6">
        <v>3</v>
      </c>
      <c r="F2501" s="3">
        <v>64.98</v>
      </c>
      <c r="G2501" s="3">
        <v>34.44</v>
      </c>
      <c r="H2501" s="8">
        <f t="shared" si="507"/>
        <v>11.479999999999999</v>
      </c>
      <c r="I2501" s="3">
        <v>30.54</v>
      </c>
      <c r="J2501" s="4">
        <v>0.47</v>
      </c>
      <c r="K2501" s="2" t="str">
        <f t="shared" si="508"/>
        <v>Wednesday</v>
      </c>
      <c r="L2501" s="5">
        <f t="shared" si="509"/>
        <v>43701</v>
      </c>
      <c r="M2501" s="2" t="str">
        <f t="shared" si="510"/>
        <v>Saturday</v>
      </c>
      <c r="N2501" s="2" t="str">
        <f t="shared" si="511"/>
        <v>Saturday</v>
      </c>
      <c r="O2501" s="12">
        <f t="shared" si="512"/>
        <v>0</v>
      </c>
      <c r="P2501" s="11" t="str">
        <f t="shared" si="513"/>
        <v>Low Cost per Unit</v>
      </c>
      <c r="Q2501" s="12">
        <f t="shared" si="514"/>
        <v>0</v>
      </c>
      <c r="R2501" s="12">
        <f t="shared" si="515"/>
        <v>1.9494</v>
      </c>
      <c r="S2501" s="12">
        <f t="shared" si="516"/>
        <v>0</v>
      </c>
      <c r="T2501" s="12">
        <f t="shared" si="517"/>
        <v>0</v>
      </c>
      <c r="U2501" s="12">
        <f t="shared" si="518"/>
        <v>0</v>
      </c>
      <c r="V2501" s="13" t="str">
        <f t="shared" ca="1" si="519"/>
        <v>Greater Than 8 Weeks Old</v>
      </c>
    </row>
    <row r="2502" spans="1:22" x14ac:dyDescent="0.45">
      <c r="A2502" s="2" t="s">
        <v>254</v>
      </c>
      <c r="B2502" s="5">
        <v>43698</v>
      </c>
      <c r="C2502" s="5" t="s">
        <v>383</v>
      </c>
      <c r="D2502" s="5" t="s">
        <v>384</v>
      </c>
      <c r="E2502" s="6">
        <v>1</v>
      </c>
      <c r="F2502" s="3">
        <v>29</v>
      </c>
      <c r="G2502" s="3">
        <v>12.5</v>
      </c>
      <c r="H2502" s="8">
        <f t="shared" si="507"/>
        <v>12.5</v>
      </c>
      <c r="I2502" s="3">
        <v>16.5</v>
      </c>
      <c r="J2502" s="4">
        <v>0.56999999999999995</v>
      </c>
      <c r="K2502" s="2" t="str">
        <f t="shared" si="508"/>
        <v>Wednesday</v>
      </c>
      <c r="L2502" s="5">
        <f t="shared" si="509"/>
        <v>43701</v>
      </c>
      <c r="M2502" s="2" t="str">
        <f t="shared" si="510"/>
        <v>Saturday</v>
      </c>
      <c r="N2502" s="2" t="str">
        <f t="shared" si="511"/>
        <v>Saturday</v>
      </c>
      <c r="O2502" s="12">
        <f t="shared" si="512"/>
        <v>0</v>
      </c>
      <c r="P2502" s="11" t="str">
        <f t="shared" si="513"/>
        <v>Low Cost per Unit</v>
      </c>
      <c r="Q2502" s="12">
        <f t="shared" si="514"/>
        <v>0</v>
      </c>
      <c r="R2502" s="12">
        <f t="shared" si="515"/>
        <v>0</v>
      </c>
      <c r="S2502" s="12">
        <f t="shared" si="516"/>
        <v>0</v>
      </c>
      <c r="T2502" s="12">
        <f t="shared" si="517"/>
        <v>0</v>
      </c>
      <c r="U2502" s="12">
        <f t="shared" si="518"/>
        <v>0</v>
      </c>
      <c r="V2502" s="13" t="str">
        <f t="shared" ca="1" si="519"/>
        <v>Greater Than 8 Weeks Old</v>
      </c>
    </row>
    <row r="2503" spans="1:22" x14ac:dyDescent="0.45">
      <c r="A2503" s="2" t="s">
        <v>255</v>
      </c>
      <c r="B2503" s="5">
        <v>43698</v>
      </c>
      <c r="C2503" s="5" t="s">
        <v>375</v>
      </c>
      <c r="D2503" s="5" t="s">
        <v>377</v>
      </c>
      <c r="E2503" s="6">
        <v>4</v>
      </c>
      <c r="F2503" s="3">
        <v>80</v>
      </c>
      <c r="G2503" s="3">
        <v>28.48</v>
      </c>
      <c r="H2503" s="8">
        <f t="shared" si="507"/>
        <v>7.12</v>
      </c>
      <c r="I2503" s="3">
        <v>51.52</v>
      </c>
      <c r="J2503" s="4">
        <v>0.64</v>
      </c>
      <c r="K2503" s="2" t="str">
        <f t="shared" si="508"/>
        <v>Wednesday</v>
      </c>
      <c r="L2503" s="5">
        <f t="shared" si="509"/>
        <v>43701</v>
      </c>
      <c r="M2503" s="2" t="str">
        <f t="shared" si="510"/>
        <v>Saturday</v>
      </c>
      <c r="N2503" s="2" t="str">
        <f t="shared" si="511"/>
        <v>Saturday</v>
      </c>
      <c r="O2503" s="12">
        <f t="shared" si="512"/>
        <v>0</v>
      </c>
      <c r="P2503" s="11" t="str">
        <f t="shared" si="513"/>
        <v>Low Cost per Unit</v>
      </c>
      <c r="Q2503" s="12">
        <f t="shared" si="514"/>
        <v>0</v>
      </c>
      <c r="R2503" s="12">
        <f t="shared" si="515"/>
        <v>2.4</v>
      </c>
      <c r="S2503" s="12">
        <f t="shared" si="516"/>
        <v>0</v>
      </c>
      <c r="T2503" s="12">
        <f t="shared" si="517"/>
        <v>0</v>
      </c>
      <c r="U2503" s="12">
        <f t="shared" si="518"/>
        <v>0</v>
      </c>
      <c r="V2503" s="13" t="str">
        <f t="shared" ca="1" si="519"/>
        <v>Greater Than 8 Weeks Old</v>
      </c>
    </row>
    <row r="2504" spans="1:22" x14ac:dyDescent="0.45">
      <c r="A2504" s="2" t="s">
        <v>276</v>
      </c>
      <c r="B2504" s="5">
        <v>43698</v>
      </c>
      <c r="C2504" s="5" t="s">
        <v>375</v>
      </c>
      <c r="D2504" s="5" t="s">
        <v>377</v>
      </c>
      <c r="E2504" s="6">
        <v>1</v>
      </c>
      <c r="F2504" s="3">
        <v>20</v>
      </c>
      <c r="G2504" s="3">
        <v>7.12</v>
      </c>
      <c r="H2504" s="8">
        <f t="shared" si="507"/>
        <v>7.12</v>
      </c>
      <c r="I2504" s="3">
        <v>12.88</v>
      </c>
      <c r="J2504" s="4">
        <v>0.64</v>
      </c>
      <c r="K2504" s="2" t="str">
        <f t="shared" si="508"/>
        <v>Wednesday</v>
      </c>
      <c r="L2504" s="5">
        <f t="shared" si="509"/>
        <v>43701</v>
      </c>
      <c r="M2504" s="2" t="str">
        <f t="shared" si="510"/>
        <v>Saturday</v>
      </c>
      <c r="N2504" s="2" t="str">
        <f t="shared" si="511"/>
        <v>Saturday</v>
      </c>
      <c r="O2504" s="12">
        <f t="shared" si="512"/>
        <v>0</v>
      </c>
      <c r="P2504" s="11" t="str">
        <f t="shared" si="513"/>
        <v>Low Cost per Unit</v>
      </c>
      <c r="Q2504" s="12">
        <f t="shared" si="514"/>
        <v>0</v>
      </c>
      <c r="R2504" s="12">
        <f t="shared" si="515"/>
        <v>0</v>
      </c>
      <c r="S2504" s="12">
        <f t="shared" si="516"/>
        <v>0</v>
      </c>
      <c r="T2504" s="12">
        <f t="shared" si="517"/>
        <v>0</v>
      </c>
      <c r="U2504" s="12">
        <f t="shared" si="518"/>
        <v>0</v>
      </c>
      <c r="V2504" s="13" t="str">
        <f t="shared" ca="1" si="519"/>
        <v>Greater Than 8 Weeks Old</v>
      </c>
    </row>
    <row r="2505" spans="1:22" x14ac:dyDescent="0.45">
      <c r="A2505" s="2" t="s">
        <v>264</v>
      </c>
      <c r="B2505" s="5">
        <v>43698</v>
      </c>
      <c r="C2505" s="5" t="s">
        <v>375</v>
      </c>
      <c r="D2505" s="5" t="s">
        <v>377</v>
      </c>
      <c r="E2505" s="6">
        <v>1</v>
      </c>
      <c r="F2505" s="3">
        <v>20</v>
      </c>
      <c r="G2505" s="3">
        <v>7.12</v>
      </c>
      <c r="H2505" s="8">
        <f t="shared" si="507"/>
        <v>7.12</v>
      </c>
      <c r="I2505" s="3">
        <v>12.88</v>
      </c>
      <c r="J2505" s="4">
        <v>0.64</v>
      </c>
      <c r="K2505" s="2" t="str">
        <f t="shared" si="508"/>
        <v>Wednesday</v>
      </c>
      <c r="L2505" s="5">
        <f t="shared" si="509"/>
        <v>43701</v>
      </c>
      <c r="M2505" s="2" t="str">
        <f t="shared" si="510"/>
        <v>Saturday</v>
      </c>
      <c r="N2505" s="2" t="str">
        <f t="shared" si="511"/>
        <v>Saturday</v>
      </c>
      <c r="O2505" s="12">
        <f t="shared" si="512"/>
        <v>0</v>
      </c>
      <c r="P2505" s="11" t="str">
        <f t="shared" si="513"/>
        <v>Low Cost per Unit</v>
      </c>
      <c r="Q2505" s="12">
        <f t="shared" si="514"/>
        <v>0</v>
      </c>
      <c r="R2505" s="12">
        <f t="shared" si="515"/>
        <v>0</v>
      </c>
      <c r="S2505" s="12">
        <f t="shared" si="516"/>
        <v>0</v>
      </c>
      <c r="T2505" s="12">
        <f t="shared" si="517"/>
        <v>0</v>
      </c>
      <c r="U2505" s="12">
        <f t="shared" si="518"/>
        <v>0</v>
      </c>
      <c r="V2505" s="13" t="str">
        <f t="shared" ca="1" si="519"/>
        <v>Greater Than 8 Weeks Old</v>
      </c>
    </row>
    <row r="2506" spans="1:22" x14ac:dyDescent="0.45">
      <c r="A2506" s="2" t="s">
        <v>230</v>
      </c>
      <c r="B2506" s="5">
        <v>43698</v>
      </c>
      <c r="C2506" s="5" t="s">
        <v>383</v>
      </c>
      <c r="D2506" s="5" t="s">
        <v>384</v>
      </c>
      <c r="E2506" s="6">
        <v>3</v>
      </c>
      <c r="F2506" s="3">
        <v>38.97</v>
      </c>
      <c r="G2506" s="3">
        <v>18</v>
      </c>
      <c r="H2506" s="8">
        <f t="shared" si="507"/>
        <v>6</v>
      </c>
      <c r="I2506" s="3">
        <v>20.97</v>
      </c>
      <c r="J2506" s="4">
        <v>0.54</v>
      </c>
      <c r="K2506" s="2" t="str">
        <f t="shared" si="508"/>
        <v>Wednesday</v>
      </c>
      <c r="L2506" s="5">
        <f t="shared" si="509"/>
        <v>43701</v>
      </c>
      <c r="M2506" s="2" t="str">
        <f t="shared" si="510"/>
        <v>Saturday</v>
      </c>
      <c r="N2506" s="2" t="str">
        <f t="shared" si="511"/>
        <v>Saturday</v>
      </c>
      <c r="O2506" s="12">
        <f t="shared" si="512"/>
        <v>0</v>
      </c>
      <c r="P2506" s="11" t="str">
        <f t="shared" si="513"/>
        <v>Low Cost per Unit</v>
      </c>
      <c r="Q2506" s="12">
        <f t="shared" si="514"/>
        <v>0</v>
      </c>
      <c r="R2506" s="12">
        <f t="shared" si="515"/>
        <v>1.1691</v>
      </c>
      <c r="S2506" s="12">
        <f t="shared" si="516"/>
        <v>0</v>
      </c>
      <c r="T2506" s="12">
        <f t="shared" si="517"/>
        <v>0</v>
      </c>
      <c r="U2506" s="12">
        <f t="shared" si="518"/>
        <v>0</v>
      </c>
      <c r="V2506" s="13" t="str">
        <f t="shared" ca="1" si="519"/>
        <v>Greater Than 8 Weeks Old</v>
      </c>
    </row>
    <row r="2507" spans="1:22" x14ac:dyDescent="0.45">
      <c r="A2507" s="2" t="s">
        <v>153</v>
      </c>
      <c r="B2507" s="5">
        <v>43698</v>
      </c>
      <c r="C2507" s="5" t="s">
        <v>383</v>
      </c>
      <c r="D2507" s="5" t="s">
        <v>398</v>
      </c>
      <c r="E2507" s="6">
        <v>4</v>
      </c>
      <c r="F2507" s="3">
        <v>104</v>
      </c>
      <c r="G2507" s="3">
        <v>35.520000000000003</v>
      </c>
      <c r="H2507" s="8">
        <f t="shared" si="507"/>
        <v>8.8800000000000008</v>
      </c>
      <c r="I2507" s="3">
        <v>68.48</v>
      </c>
      <c r="J2507" s="4">
        <v>0.66</v>
      </c>
      <c r="K2507" s="2" t="str">
        <f t="shared" si="508"/>
        <v>Wednesday</v>
      </c>
      <c r="L2507" s="5">
        <f t="shared" si="509"/>
        <v>43701</v>
      </c>
      <c r="M2507" s="2" t="str">
        <f t="shared" si="510"/>
        <v>Saturday</v>
      </c>
      <c r="N2507" s="2" t="str">
        <f t="shared" si="511"/>
        <v>Saturday</v>
      </c>
      <c r="O2507" s="12">
        <f t="shared" si="512"/>
        <v>0</v>
      </c>
      <c r="P2507" s="11" t="str">
        <f t="shared" si="513"/>
        <v>Low Cost per Unit</v>
      </c>
      <c r="Q2507" s="12">
        <f t="shared" si="514"/>
        <v>0</v>
      </c>
      <c r="R2507" s="12">
        <f t="shared" si="515"/>
        <v>3.12</v>
      </c>
      <c r="S2507" s="12">
        <f t="shared" si="516"/>
        <v>0</v>
      </c>
      <c r="T2507" s="12">
        <f t="shared" si="517"/>
        <v>0</v>
      </c>
      <c r="U2507" s="12">
        <f t="shared" si="518"/>
        <v>0</v>
      </c>
      <c r="V2507" s="13" t="str">
        <f t="shared" ca="1" si="519"/>
        <v>Greater Than 8 Weeks Old</v>
      </c>
    </row>
    <row r="2508" spans="1:22" x14ac:dyDescent="0.45">
      <c r="A2508" s="2" t="s">
        <v>308</v>
      </c>
      <c r="B2508" s="5">
        <v>43698</v>
      </c>
      <c r="C2508" s="5" t="s">
        <v>369</v>
      </c>
      <c r="D2508" s="5" t="s">
        <v>389</v>
      </c>
      <c r="E2508" s="6">
        <v>1</v>
      </c>
      <c r="F2508" s="3">
        <v>19.989999999999998</v>
      </c>
      <c r="G2508" s="3">
        <v>15.5</v>
      </c>
      <c r="H2508" s="8">
        <f t="shared" si="507"/>
        <v>15.5</v>
      </c>
      <c r="I2508" s="3">
        <v>4.49</v>
      </c>
      <c r="J2508" s="4">
        <v>0.22</v>
      </c>
      <c r="K2508" s="2" t="str">
        <f t="shared" si="508"/>
        <v>Wednesday</v>
      </c>
      <c r="L2508" s="5">
        <f t="shared" si="509"/>
        <v>43701</v>
      </c>
      <c r="M2508" s="2" t="str">
        <f t="shared" si="510"/>
        <v>Saturday</v>
      </c>
      <c r="N2508" s="2" t="str">
        <f t="shared" si="511"/>
        <v>Saturday</v>
      </c>
      <c r="O2508" s="12">
        <f t="shared" si="512"/>
        <v>0</v>
      </c>
      <c r="P2508" s="11" t="str">
        <f t="shared" si="513"/>
        <v>Low Cost per Unit</v>
      </c>
      <c r="Q2508" s="12">
        <f t="shared" si="514"/>
        <v>0</v>
      </c>
      <c r="R2508" s="12">
        <f t="shared" si="515"/>
        <v>0</v>
      </c>
      <c r="S2508" s="12">
        <f t="shared" si="516"/>
        <v>0</v>
      </c>
      <c r="T2508" s="12">
        <f t="shared" si="517"/>
        <v>0</v>
      </c>
      <c r="U2508" s="12">
        <f t="shared" si="518"/>
        <v>0</v>
      </c>
      <c r="V2508" s="13" t="str">
        <f t="shared" ca="1" si="519"/>
        <v>Greater Than 8 Weeks Old</v>
      </c>
    </row>
    <row r="2509" spans="1:22" x14ac:dyDescent="0.45">
      <c r="A2509" s="2" t="s">
        <v>124</v>
      </c>
      <c r="B2509" s="5">
        <v>43698</v>
      </c>
      <c r="C2509" s="5" t="s">
        <v>369</v>
      </c>
      <c r="D2509" s="5" t="s">
        <v>372</v>
      </c>
      <c r="E2509" s="6">
        <v>1</v>
      </c>
      <c r="F2509" s="3">
        <v>39</v>
      </c>
      <c r="G2509" s="3">
        <v>9.4499999999999993</v>
      </c>
      <c r="H2509" s="8">
        <f t="shared" si="507"/>
        <v>9.4499999999999993</v>
      </c>
      <c r="I2509" s="3">
        <v>29.55</v>
      </c>
      <c r="J2509" s="4">
        <v>0.76</v>
      </c>
      <c r="K2509" s="2" t="str">
        <f t="shared" si="508"/>
        <v>Wednesday</v>
      </c>
      <c r="L2509" s="5">
        <f t="shared" si="509"/>
        <v>43701</v>
      </c>
      <c r="M2509" s="2" t="str">
        <f t="shared" si="510"/>
        <v>Saturday</v>
      </c>
      <c r="N2509" s="2" t="str">
        <f t="shared" si="511"/>
        <v>Saturday</v>
      </c>
      <c r="O2509" s="12">
        <f t="shared" si="512"/>
        <v>0</v>
      </c>
      <c r="P2509" s="11" t="str">
        <f t="shared" si="513"/>
        <v>Low Cost per Unit</v>
      </c>
      <c r="Q2509" s="12">
        <f t="shared" si="514"/>
        <v>0</v>
      </c>
      <c r="R2509" s="12">
        <f t="shared" si="515"/>
        <v>0</v>
      </c>
      <c r="S2509" s="12">
        <f t="shared" si="516"/>
        <v>0</v>
      </c>
      <c r="T2509" s="12">
        <f t="shared" si="517"/>
        <v>0</v>
      </c>
      <c r="U2509" s="12">
        <f t="shared" si="518"/>
        <v>0</v>
      </c>
      <c r="V2509" s="13" t="str">
        <f t="shared" ca="1" si="519"/>
        <v>Greater Than 8 Weeks Old</v>
      </c>
    </row>
    <row r="2510" spans="1:22" x14ac:dyDescent="0.45">
      <c r="A2510" s="2" t="s">
        <v>284</v>
      </c>
      <c r="B2510" s="5">
        <v>43698</v>
      </c>
      <c r="C2510" s="5" t="s">
        <v>369</v>
      </c>
      <c r="D2510" s="5" t="s">
        <v>372</v>
      </c>
      <c r="E2510" s="6">
        <v>4</v>
      </c>
      <c r="F2510" s="3">
        <v>43.96</v>
      </c>
      <c r="G2510" s="3">
        <v>21</v>
      </c>
      <c r="H2510" s="8">
        <f t="shared" si="507"/>
        <v>5.25</v>
      </c>
      <c r="I2510" s="3">
        <v>22.96</v>
      </c>
      <c r="J2510" s="4">
        <v>0.52</v>
      </c>
      <c r="K2510" s="2" t="str">
        <f t="shared" si="508"/>
        <v>Wednesday</v>
      </c>
      <c r="L2510" s="5">
        <f t="shared" si="509"/>
        <v>43701</v>
      </c>
      <c r="M2510" s="2" t="str">
        <f t="shared" si="510"/>
        <v>Saturday</v>
      </c>
      <c r="N2510" s="2" t="str">
        <f t="shared" si="511"/>
        <v>Saturday</v>
      </c>
      <c r="O2510" s="12">
        <f t="shared" si="512"/>
        <v>0</v>
      </c>
      <c r="P2510" s="11" t="str">
        <f t="shared" si="513"/>
        <v>Low Cost per Unit</v>
      </c>
      <c r="Q2510" s="12">
        <f t="shared" si="514"/>
        <v>0</v>
      </c>
      <c r="R2510" s="12">
        <f t="shared" si="515"/>
        <v>1.3188</v>
      </c>
      <c r="S2510" s="12">
        <f t="shared" si="516"/>
        <v>0</v>
      </c>
      <c r="T2510" s="12">
        <f t="shared" si="517"/>
        <v>0</v>
      </c>
      <c r="U2510" s="12">
        <f t="shared" si="518"/>
        <v>0</v>
      </c>
      <c r="V2510" s="13" t="str">
        <f t="shared" ca="1" si="519"/>
        <v>Greater Than 8 Weeks Old</v>
      </c>
    </row>
    <row r="2511" spans="1:22" x14ac:dyDescent="0.45">
      <c r="A2511" s="2" t="s">
        <v>180</v>
      </c>
      <c r="B2511" s="5">
        <v>43698</v>
      </c>
      <c r="C2511" s="5" t="s">
        <v>369</v>
      </c>
      <c r="D2511" s="5" t="s">
        <v>372</v>
      </c>
      <c r="E2511" s="6">
        <v>6</v>
      </c>
      <c r="F2511" s="3">
        <v>65.94</v>
      </c>
      <c r="G2511" s="3">
        <v>34.56</v>
      </c>
      <c r="H2511" s="8">
        <f t="shared" si="507"/>
        <v>5.7600000000000007</v>
      </c>
      <c r="I2511" s="3">
        <v>31.38</v>
      </c>
      <c r="J2511" s="4">
        <v>0.48</v>
      </c>
      <c r="K2511" s="2" t="str">
        <f t="shared" si="508"/>
        <v>Wednesday</v>
      </c>
      <c r="L2511" s="5">
        <f t="shared" si="509"/>
        <v>43701</v>
      </c>
      <c r="M2511" s="2" t="str">
        <f t="shared" si="510"/>
        <v>Saturday</v>
      </c>
      <c r="N2511" s="2" t="str">
        <f t="shared" si="511"/>
        <v>Saturday</v>
      </c>
      <c r="O2511" s="12">
        <f t="shared" si="512"/>
        <v>0</v>
      </c>
      <c r="P2511" s="11" t="str">
        <f t="shared" si="513"/>
        <v>Low Cost per Unit</v>
      </c>
      <c r="Q2511" s="12">
        <f t="shared" si="514"/>
        <v>0</v>
      </c>
      <c r="R2511" s="12">
        <f t="shared" si="515"/>
        <v>1.9782</v>
      </c>
      <c r="S2511" s="12">
        <f t="shared" si="516"/>
        <v>0</v>
      </c>
      <c r="T2511" s="12">
        <f t="shared" si="517"/>
        <v>0</v>
      </c>
      <c r="U2511" s="12">
        <f t="shared" si="518"/>
        <v>0</v>
      </c>
      <c r="V2511" s="13" t="str">
        <f t="shared" ca="1" si="519"/>
        <v>Greater Than 8 Weeks Old</v>
      </c>
    </row>
    <row r="2512" spans="1:22" x14ac:dyDescent="0.45">
      <c r="A2512" s="2" t="s">
        <v>181</v>
      </c>
      <c r="B2512" s="5">
        <v>43698</v>
      </c>
      <c r="C2512" s="5" t="s">
        <v>369</v>
      </c>
      <c r="D2512" s="5" t="s">
        <v>372</v>
      </c>
      <c r="E2512" s="6">
        <v>2</v>
      </c>
      <c r="F2512" s="3">
        <v>60</v>
      </c>
      <c r="G2512" s="3">
        <v>15.6</v>
      </c>
      <c r="H2512" s="8">
        <f t="shared" si="507"/>
        <v>7.8</v>
      </c>
      <c r="I2512" s="3">
        <v>44.4</v>
      </c>
      <c r="J2512" s="4">
        <v>0.74</v>
      </c>
      <c r="K2512" s="2" t="str">
        <f t="shared" si="508"/>
        <v>Wednesday</v>
      </c>
      <c r="L2512" s="5">
        <f t="shared" si="509"/>
        <v>43701</v>
      </c>
      <c r="M2512" s="2" t="str">
        <f t="shared" si="510"/>
        <v>Saturday</v>
      </c>
      <c r="N2512" s="2" t="str">
        <f t="shared" si="511"/>
        <v>Saturday</v>
      </c>
      <c r="O2512" s="12">
        <f t="shared" si="512"/>
        <v>0</v>
      </c>
      <c r="P2512" s="11" t="str">
        <f t="shared" si="513"/>
        <v>Low Cost per Unit</v>
      </c>
      <c r="Q2512" s="12">
        <f t="shared" si="514"/>
        <v>0</v>
      </c>
      <c r="R2512" s="12">
        <f t="shared" si="515"/>
        <v>1.7999999999999998</v>
      </c>
      <c r="S2512" s="12">
        <f t="shared" si="516"/>
        <v>0</v>
      </c>
      <c r="T2512" s="12">
        <f t="shared" si="517"/>
        <v>0</v>
      </c>
      <c r="U2512" s="12">
        <f t="shared" si="518"/>
        <v>0</v>
      </c>
      <c r="V2512" s="13" t="str">
        <f t="shared" ca="1" si="519"/>
        <v>Greater Than 8 Weeks Old</v>
      </c>
    </row>
    <row r="2513" spans="1:22" x14ac:dyDescent="0.45">
      <c r="A2513" s="2" t="s">
        <v>311</v>
      </c>
      <c r="B2513" s="5">
        <v>43698</v>
      </c>
      <c r="C2513" s="5" t="s">
        <v>371</v>
      </c>
      <c r="D2513" s="5" t="s">
        <v>371</v>
      </c>
      <c r="E2513" s="6">
        <v>5</v>
      </c>
      <c r="F2513" s="3">
        <v>34.950000000000003</v>
      </c>
      <c r="G2513" s="3">
        <v>13.95</v>
      </c>
      <c r="H2513" s="8">
        <f t="shared" si="507"/>
        <v>2.79</v>
      </c>
      <c r="I2513" s="3">
        <v>21</v>
      </c>
      <c r="J2513" s="4">
        <v>0.6</v>
      </c>
      <c r="K2513" s="2" t="str">
        <f t="shared" si="508"/>
        <v>Wednesday</v>
      </c>
      <c r="L2513" s="5">
        <f t="shared" si="509"/>
        <v>43701</v>
      </c>
      <c r="M2513" s="2" t="str">
        <f t="shared" si="510"/>
        <v>Saturday</v>
      </c>
      <c r="N2513" s="2" t="str">
        <f t="shared" si="511"/>
        <v>Saturday</v>
      </c>
      <c r="O2513" s="12">
        <f t="shared" si="512"/>
        <v>0</v>
      </c>
      <c r="P2513" s="11" t="str">
        <f t="shared" si="513"/>
        <v>Low Cost per Unit</v>
      </c>
      <c r="Q2513" s="12">
        <f t="shared" si="514"/>
        <v>0</v>
      </c>
      <c r="R2513" s="12">
        <f t="shared" si="515"/>
        <v>1.0485</v>
      </c>
      <c r="S2513" s="12">
        <f t="shared" si="516"/>
        <v>0</v>
      </c>
      <c r="T2513" s="12">
        <f t="shared" si="517"/>
        <v>0</v>
      </c>
      <c r="U2513" s="12">
        <f t="shared" si="518"/>
        <v>0</v>
      </c>
      <c r="V2513" s="13" t="str">
        <f t="shared" ca="1" si="519"/>
        <v>Greater Than 8 Weeks Old</v>
      </c>
    </row>
    <row r="2514" spans="1:22" x14ac:dyDescent="0.45">
      <c r="A2514" s="2" t="s">
        <v>323</v>
      </c>
      <c r="B2514" s="5">
        <v>43698</v>
      </c>
      <c r="C2514" s="5" t="s">
        <v>369</v>
      </c>
      <c r="D2514" s="5" t="s">
        <v>394</v>
      </c>
      <c r="E2514" s="6">
        <v>2</v>
      </c>
      <c r="F2514" s="3">
        <v>80</v>
      </c>
      <c r="G2514" s="3">
        <v>23.76</v>
      </c>
      <c r="H2514" s="8">
        <f t="shared" si="507"/>
        <v>11.88</v>
      </c>
      <c r="I2514" s="3">
        <v>56.24</v>
      </c>
      <c r="J2514" s="4">
        <v>0.7</v>
      </c>
      <c r="K2514" s="2" t="str">
        <f t="shared" si="508"/>
        <v>Wednesday</v>
      </c>
      <c r="L2514" s="5">
        <f t="shared" si="509"/>
        <v>43701</v>
      </c>
      <c r="M2514" s="2" t="str">
        <f t="shared" si="510"/>
        <v>Saturday</v>
      </c>
      <c r="N2514" s="2" t="str">
        <f t="shared" si="511"/>
        <v>Saturday</v>
      </c>
      <c r="O2514" s="12">
        <f t="shared" si="512"/>
        <v>0</v>
      </c>
      <c r="P2514" s="11" t="str">
        <f t="shared" si="513"/>
        <v>Low Cost per Unit</v>
      </c>
      <c r="Q2514" s="12">
        <f t="shared" si="514"/>
        <v>0</v>
      </c>
      <c r="R2514" s="12">
        <f t="shared" si="515"/>
        <v>2.4</v>
      </c>
      <c r="S2514" s="12">
        <f t="shared" si="516"/>
        <v>0</v>
      </c>
      <c r="T2514" s="12">
        <f t="shared" si="517"/>
        <v>0</v>
      </c>
      <c r="U2514" s="12">
        <f t="shared" si="518"/>
        <v>0</v>
      </c>
      <c r="V2514" s="13" t="str">
        <f t="shared" ca="1" si="519"/>
        <v>Greater Than 8 Weeks Old</v>
      </c>
    </row>
    <row r="2515" spans="1:22" x14ac:dyDescent="0.45">
      <c r="A2515" s="2" t="s">
        <v>278</v>
      </c>
      <c r="B2515" s="5">
        <v>43698</v>
      </c>
      <c r="C2515" s="5" t="s">
        <v>369</v>
      </c>
      <c r="D2515" s="5" t="s">
        <v>394</v>
      </c>
      <c r="E2515" s="6">
        <v>1</v>
      </c>
      <c r="F2515" s="3">
        <v>32</v>
      </c>
      <c r="G2515" s="3">
        <v>12.57</v>
      </c>
      <c r="H2515" s="8">
        <f t="shared" si="507"/>
        <v>12.57</v>
      </c>
      <c r="I2515" s="3">
        <v>19.43</v>
      </c>
      <c r="J2515" s="4">
        <v>0.61</v>
      </c>
      <c r="K2515" s="2" t="str">
        <f t="shared" si="508"/>
        <v>Wednesday</v>
      </c>
      <c r="L2515" s="5">
        <f t="shared" si="509"/>
        <v>43701</v>
      </c>
      <c r="M2515" s="2" t="str">
        <f t="shared" si="510"/>
        <v>Saturday</v>
      </c>
      <c r="N2515" s="2" t="str">
        <f t="shared" si="511"/>
        <v>Saturday</v>
      </c>
      <c r="O2515" s="12">
        <f t="shared" si="512"/>
        <v>0</v>
      </c>
      <c r="P2515" s="11" t="str">
        <f t="shared" si="513"/>
        <v>Low Cost per Unit</v>
      </c>
      <c r="Q2515" s="12">
        <f t="shared" si="514"/>
        <v>0</v>
      </c>
      <c r="R2515" s="12">
        <f t="shared" si="515"/>
        <v>0</v>
      </c>
      <c r="S2515" s="12">
        <f t="shared" si="516"/>
        <v>0</v>
      </c>
      <c r="T2515" s="12">
        <f t="shared" si="517"/>
        <v>0</v>
      </c>
      <c r="U2515" s="12">
        <f t="shared" si="518"/>
        <v>0</v>
      </c>
      <c r="V2515" s="13" t="str">
        <f t="shared" ca="1" si="519"/>
        <v>Greater Than 8 Weeks Old</v>
      </c>
    </row>
    <row r="2516" spans="1:22" x14ac:dyDescent="0.45">
      <c r="A2516" s="2" t="s">
        <v>232</v>
      </c>
      <c r="B2516" s="5">
        <v>43698</v>
      </c>
      <c r="C2516" s="5" t="s">
        <v>383</v>
      </c>
      <c r="D2516" s="5" t="s">
        <v>398</v>
      </c>
      <c r="E2516" s="6">
        <v>19</v>
      </c>
      <c r="F2516" s="3">
        <v>569.80999999999995</v>
      </c>
      <c r="G2516" s="3">
        <v>302.67</v>
      </c>
      <c r="H2516" s="8">
        <f t="shared" si="507"/>
        <v>15.930000000000001</v>
      </c>
      <c r="I2516" s="3">
        <v>267.14</v>
      </c>
      <c r="J2516" s="4">
        <v>0.47</v>
      </c>
      <c r="K2516" s="2" t="str">
        <f t="shared" si="508"/>
        <v>Wednesday</v>
      </c>
      <c r="L2516" s="5">
        <f t="shared" si="509"/>
        <v>43701</v>
      </c>
      <c r="M2516" s="2" t="str">
        <f t="shared" si="510"/>
        <v>Saturday</v>
      </c>
      <c r="N2516" s="2" t="str">
        <f t="shared" si="511"/>
        <v>Saturday</v>
      </c>
      <c r="O2516" s="12">
        <f t="shared" si="512"/>
        <v>0</v>
      </c>
      <c r="P2516" s="11" t="str">
        <f t="shared" si="513"/>
        <v>Low Cost per Unit</v>
      </c>
      <c r="Q2516" s="12">
        <f t="shared" si="514"/>
        <v>0</v>
      </c>
      <c r="R2516" s="12">
        <f t="shared" si="515"/>
        <v>17.094299999999997</v>
      </c>
      <c r="S2516" s="12">
        <f t="shared" si="516"/>
        <v>0</v>
      </c>
      <c r="T2516" s="12">
        <f t="shared" si="517"/>
        <v>0</v>
      </c>
      <c r="U2516" s="12">
        <f t="shared" si="518"/>
        <v>0</v>
      </c>
      <c r="V2516" s="13" t="str">
        <f t="shared" ca="1" si="519"/>
        <v>Greater Than 8 Weeks Old</v>
      </c>
    </row>
    <row r="2517" spans="1:22" x14ac:dyDescent="0.45">
      <c r="A2517" s="2" t="s">
        <v>279</v>
      </c>
      <c r="B2517" s="5">
        <v>43698</v>
      </c>
      <c r="C2517" s="5" t="s">
        <v>378</v>
      </c>
      <c r="D2517" s="5" t="s">
        <v>379</v>
      </c>
      <c r="E2517" s="6">
        <v>3</v>
      </c>
      <c r="F2517" s="3">
        <v>48</v>
      </c>
      <c r="G2517" s="3">
        <v>20.25</v>
      </c>
      <c r="H2517" s="8">
        <f t="shared" si="507"/>
        <v>6.75</v>
      </c>
      <c r="I2517" s="3">
        <v>27.75</v>
      </c>
      <c r="J2517" s="4">
        <v>0.57999999999999996</v>
      </c>
      <c r="K2517" s="2" t="str">
        <f t="shared" si="508"/>
        <v>Wednesday</v>
      </c>
      <c r="L2517" s="5">
        <f t="shared" si="509"/>
        <v>43701</v>
      </c>
      <c r="M2517" s="2" t="str">
        <f t="shared" si="510"/>
        <v>Saturday</v>
      </c>
      <c r="N2517" s="2" t="str">
        <f t="shared" si="511"/>
        <v>Saturday</v>
      </c>
      <c r="O2517" s="12">
        <f t="shared" si="512"/>
        <v>0</v>
      </c>
      <c r="P2517" s="11" t="str">
        <f t="shared" si="513"/>
        <v>Low Cost per Unit</v>
      </c>
      <c r="Q2517" s="12">
        <f t="shared" si="514"/>
        <v>0</v>
      </c>
      <c r="R2517" s="12">
        <f t="shared" si="515"/>
        <v>1.44</v>
      </c>
      <c r="S2517" s="12">
        <f t="shared" si="516"/>
        <v>0</v>
      </c>
      <c r="T2517" s="12">
        <f t="shared" si="517"/>
        <v>0</v>
      </c>
      <c r="U2517" s="12">
        <f t="shared" si="518"/>
        <v>0</v>
      </c>
      <c r="V2517" s="13" t="str">
        <f t="shared" ca="1" si="519"/>
        <v>Greater Than 8 Weeks Old</v>
      </c>
    </row>
    <row r="2518" spans="1:22" x14ac:dyDescent="0.45">
      <c r="A2518" s="2" t="s">
        <v>86</v>
      </c>
      <c r="B2518" s="5">
        <v>43698</v>
      </c>
      <c r="C2518" s="5" t="s">
        <v>383</v>
      </c>
      <c r="D2518" s="5" t="s">
        <v>398</v>
      </c>
      <c r="E2518" s="6">
        <v>2</v>
      </c>
      <c r="F2518" s="3">
        <v>84</v>
      </c>
      <c r="G2518" s="3">
        <v>24.76</v>
      </c>
      <c r="H2518" s="8">
        <f t="shared" si="507"/>
        <v>12.38</v>
      </c>
      <c r="I2518" s="3">
        <v>59.24</v>
      </c>
      <c r="J2518" s="4">
        <v>0.71</v>
      </c>
      <c r="K2518" s="2" t="str">
        <f t="shared" si="508"/>
        <v>Wednesday</v>
      </c>
      <c r="L2518" s="5">
        <f t="shared" si="509"/>
        <v>43701</v>
      </c>
      <c r="M2518" s="2" t="str">
        <f t="shared" si="510"/>
        <v>Saturday</v>
      </c>
      <c r="N2518" s="2" t="str">
        <f t="shared" si="511"/>
        <v>Saturday</v>
      </c>
      <c r="O2518" s="12">
        <f t="shared" si="512"/>
        <v>0</v>
      </c>
      <c r="P2518" s="11" t="str">
        <f t="shared" si="513"/>
        <v>Low Cost per Unit</v>
      </c>
      <c r="Q2518" s="12">
        <f t="shared" si="514"/>
        <v>0</v>
      </c>
      <c r="R2518" s="12">
        <f t="shared" si="515"/>
        <v>2.52</v>
      </c>
      <c r="S2518" s="12">
        <f t="shared" si="516"/>
        <v>0</v>
      </c>
      <c r="T2518" s="12">
        <f t="shared" si="517"/>
        <v>0</v>
      </c>
      <c r="U2518" s="12">
        <f t="shared" si="518"/>
        <v>0</v>
      </c>
      <c r="V2518" s="13" t="str">
        <f t="shared" ca="1" si="519"/>
        <v>Greater Than 8 Weeks Old</v>
      </c>
    </row>
    <row r="2519" spans="1:22" x14ac:dyDescent="0.45">
      <c r="A2519" s="2" t="s">
        <v>129</v>
      </c>
      <c r="B2519" s="5">
        <v>43698</v>
      </c>
      <c r="C2519" s="5" t="s">
        <v>383</v>
      </c>
      <c r="D2519" s="5" t="s">
        <v>398</v>
      </c>
      <c r="E2519" s="6">
        <v>3</v>
      </c>
      <c r="F2519" s="3">
        <v>48</v>
      </c>
      <c r="G2519" s="3">
        <v>14.64</v>
      </c>
      <c r="H2519" s="8">
        <f t="shared" si="507"/>
        <v>4.88</v>
      </c>
      <c r="I2519" s="3">
        <v>33.36</v>
      </c>
      <c r="J2519" s="4">
        <v>0.7</v>
      </c>
      <c r="K2519" s="2" t="str">
        <f t="shared" si="508"/>
        <v>Wednesday</v>
      </c>
      <c r="L2519" s="5">
        <f t="shared" si="509"/>
        <v>43701</v>
      </c>
      <c r="M2519" s="2" t="str">
        <f t="shared" si="510"/>
        <v>Saturday</v>
      </c>
      <c r="N2519" s="2" t="str">
        <f t="shared" si="511"/>
        <v>Saturday</v>
      </c>
      <c r="O2519" s="12">
        <f t="shared" si="512"/>
        <v>0</v>
      </c>
      <c r="P2519" s="11" t="str">
        <f t="shared" si="513"/>
        <v>Low Cost per Unit</v>
      </c>
      <c r="Q2519" s="12">
        <f t="shared" si="514"/>
        <v>0</v>
      </c>
      <c r="R2519" s="12">
        <f t="shared" si="515"/>
        <v>1.44</v>
      </c>
      <c r="S2519" s="12">
        <f t="shared" si="516"/>
        <v>0</v>
      </c>
      <c r="T2519" s="12">
        <f t="shared" si="517"/>
        <v>0</v>
      </c>
      <c r="U2519" s="12">
        <f t="shared" si="518"/>
        <v>0</v>
      </c>
      <c r="V2519" s="13" t="str">
        <f t="shared" ca="1" si="519"/>
        <v>Greater Than 8 Weeks Old</v>
      </c>
    </row>
    <row r="2520" spans="1:22" x14ac:dyDescent="0.45">
      <c r="A2520" s="2" t="s">
        <v>233</v>
      </c>
      <c r="B2520" s="5">
        <v>43698</v>
      </c>
      <c r="C2520" s="5" t="s">
        <v>383</v>
      </c>
      <c r="D2520" s="5" t="s">
        <v>384</v>
      </c>
      <c r="E2520" s="6">
        <v>2</v>
      </c>
      <c r="F2520" s="3">
        <v>16</v>
      </c>
      <c r="G2520" s="3">
        <v>7.42</v>
      </c>
      <c r="H2520" s="8">
        <f t="shared" si="507"/>
        <v>3.71</v>
      </c>
      <c r="I2520" s="3">
        <v>8.58</v>
      </c>
      <c r="J2520" s="4">
        <v>0.54</v>
      </c>
      <c r="K2520" s="2" t="str">
        <f t="shared" si="508"/>
        <v>Wednesday</v>
      </c>
      <c r="L2520" s="5">
        <f t="shared" si="509"/>
        <v>43701</v>
      </c>
      <c r="M2520" s="2" t="str">
        <f t="shared" si="510"/>
        <v>Saturday</v>
      </c>
      <c r="N2520" s="2" t="str">
        <f t="shared" si="511"/>
        <v>Saturday</v>
      </c>
      <c r="O2520" s="12">
        <f t="shared" si="512"/>
        <v>0</v>
      </c>
      <c r="P2520" s="11" t="str">
        <f t="shared" si="513"/>
        <v>Low Cost per Unit</v>
      </c>
      <c r="Q2520" s="12">
        <f t="shared" si="514"/>
        <v>0</v>
      </c>
      <c r="R2520" s="12">
        <f t="shared" si="515"/>
        <v>0.48</v>
      </c>
      <c r="S2520" s="12">
        <f t="shared" si="516"/>
        <v>0</v>
      </c>
      <c r="T2520" s="12">
        <f t="shared" si="517"/>
        <v>0</v>
      </c>
      <c r="U2520" s="12">
        <f t="shared" si="518"/>
        <v>0</v>
      </c>
      <c r="V2520" s="13" t="str">
        <f t="shared" ca="1" si="519"/>
        <v>Greater Than 8 Weeks Old</v>
      </c>
    </row>
    <row r="2521" spans="1:22" x14ac:dyDescent="0.45">
      <c r="A2521" s="2" t="s">
        <v>265</v>
      </c>
      <c r="B2521" s="5">
        <v>43698</v>
      </c>
      <c r="C2521" s="5" t="s">
        <v>383</v>
      </c>
      <c r="D2521" s="5" t="s">
        <v>399</v>
      </c>
      <c r="E2521" s="6">
        <v>9</v>
      </c>
      <c r="F2521" s="3">
        <v>170.91</v>
      </c>
      <c r="G2521" s="3">
        <v>165.42</v>
      </c>
      <c r="H2521" s="8">
        <f t="shared" si="507"/>
        <v>18.38</v>
      </c>
      <c r="I2521" s="3">
        <v>5.49</v>
      </c>
      <c r="J2521" s="4">
        <v>0.03</v>
      </c>
      <c r="K2521" s="2" t="str">
        <f t="shared" si="508"/>
        <v>Wednesday</v>
      </c>
      <c r="L2521" s="5">
        <f t="shared" si="509"/>
        <v>43701</v>
      </c>
      <c r="M2521" s="2" t="str">
        <f t="shared" si="510"/>
        <v>Saturday</v>
      </c>
      <c r="N2521" s="2" t="str">
        <f t="shared" si="511"/>
        <v>Saturday</v>
      </c>
      <c r="O2521" s="12">
        <f t="shared" si="512"/>
        <v>0</v>
      </c>
      <c r="P2521" s="11" t="str">
        <f t="shared" si="513"/>
        <v>High Cost per Unit</v>
      </c>
      <c r="Q2521" s="12">
        <f t="shared" si="514"/>
        <v>0</v>
      </c>
      <c r="R2521" s="12">
        <f t="shared" si="515"/>
        <v>5.1273</v>
      </c>
      <c r="S2521" s="12">
        <f t="shared" si="516"/>
        <v>0</v>
      </c>
      <c r="T2521" s="12">
        <f t="shared" si="517"/>
        <v>0</v>
      </c>
      <c r="U2521" s="12">
        <f t="shared" si="518"/>
        <v>0</v>
      </c>
      <c r="V2521" s="13" t="str">
        <f t="shared" ca="1" si="519"/>
        <v>Greater Than 8 Weeks Old</v>
      </c>
    </row>
    <row r="2522" spans="1:22" x14ac:dyDescent="0.45">
      <c r="A2522" s="2" t="s">
        <v>88</v>
      </c>
      <c r="B2522" s="5">
        <v>43698</v>
      </c>
      <c r="C2522" s="5" t="s">
        <v>376</v>
      </c>
      <c r="D2522" s="5" t="s">
        <v>377</v>
      </c>
      <c r="E2522" s="6">
        <v>8</v>
      </c>
      <c r="F2522" s="3">
        <v>360</v>
      </c>
      <c r="G2522" s="3">
        <v>130.56</v>
      </c>
      <c r="H2522" s="8">
        <f t="shared" si="507"/>
        <v>16.32</v>
      </c>
      <c r="I2522" s="3">
        <v>229.44</v>
      </c>
      <c r="J2522" s="4">
        <v>0.64</v>
      </c>
      <c r="K2522" s="2" t="str">
        <f t="shared" si="508"/>
        <v>Wednesday</v>
      </c>
      <c r="L2522" s="5">
        <f t="shared" si="509"/>
        <v>43701</v>
      </c>
      <c r="M2522" s="2" t="str">
        <f t="shared" si="510"/>
        <v>Saturday</v>
      </c>
      <c r="N2522" s="2" t="str">
        <f t="shared" si="511"/>
        <v>Saturday</v>
      </c>
      <c r="O2522" s="12">
        <f t="shared" si="512"/>
        <v>0</v>
      </c>
      <c r="P2522" s="11" t="str">
        <f t="shared" si="513"/>
        <v>Low Cost per Unit</v>
      </c>
      <c r="Q2522" s="12">
        <f t="shared" si="514"/>
        <v>0</v>
      </c>
      <c r="R2522" s="12">
        <f t="shared" si="515"/>
        <v>10.799999999999999</v>
      </c>
      <c r="S2522" s="12">
        <f t="shared" si="516"/>
        <v>0</v>
      </c>
      <c r="T2522" s="12">
        <f t="shared" si="517"/>
        <v>0</v>
      </c>
      <c r="U2522" s="12">
        <f t="shared" si="518"/>
        <v>0</v>
      </c>
      <c r="V2522" s="13" t="str">
        <f t="shared" ca="1" si="519"/>
        <v>Greater Than 8 Weeks Old</v>
      </c>
    </row>
    <row r="2523" spans="1:22" x14ac:dyDescent="0.45">
      <c r="A2523" s="2" t="s">
        <v>89</v>
      </c>
      <c r="B2523" s="5">
        <v>43698</v>
      </c>
      <c r="C2523" s="5" t="s">
        <v>386</v>
      </c>
      <c r="D2523" s="5" t="s">
        <v>387</v>
      </c>
      <c r="E2523" s="6">
        <v>2</v>
      </c>
      <c r="F2523" s="3">
        <v>198</v>
      </c>
      <c r="G2523" s="3">
        <v>74.84</v>
      </c>
      <c r="H2523" s="8">
        <f t="shared" si="507"/>
        <v>37.42</v>
      </c>
      <c r="I2523" s="3">
        <v>123.16</v>
      </c>
      <c r="J2523" s="4">
        <v>0.62</v>
      </c>
      <c r="K2523" s="2" t="str">
        <f t="shared" si="508"/>
        <v>Wednesday</v>
      </c>
      <c r="L2523" s="5">
        <f t="shared" si="509"/>
        <v>43701</v>
      </c>
      <c r="M2523" s="2" t="str">
        <f t="shared" si="510"/>
        <v>Saturday</v>
      </c>
      <c r="N2523" s="2" t="str">
        <f t="shared" si="511"/>
        <v>Saturday</v>
      </c>
      <c r="O2523" s="12">
        <f t="shared" si="512"/>
        <v>0</v>
      </c>
      <c r="P2523" s="11" t="str">
        <f t="shared" si="513"/>
        <v>High Cost per Unit</v>
      </c>
      <c r="Q2523" s="12">
        <f t="shared" si="514"/>
        <v>0</v>
      </c>
      <c r="R2523" s="12">
        <f t="shared" si="515"/>
        <v>5.9399999999999995</v>
      </c>
      <c r="S2523" s="12">
        <f t="shared" si="516"/>
        <v>0</v>
      </c>
      <c r="T2523" s="12">
        <f t="shared" si="517"/>
        <v>0</v>
      </c>
      <c r="U2523" s="12">
        <f t="shared" si="518"/>
        <v>0</v>
      </c>
      <c r="V2523" s="13" t="str">
        <f t="shared" ca="1" si="519"/>
        <v>Greater Than 8 Weeks Old</v>
      </c>
    </row>
    <row r="2524" spans="1:22" x14ac:dyDescent="0.45">
      <c r="A2524" s="2" t="s">
        <v>234</v>
      </c>
      <c r="B2524" s="5">
        <v>43698</v>
      </c>
      <c r="C2524" s="5" t="s">
        <v>369</v>
      </c>
      <c r="D2524" s="5" t="s">
        <v>372</v>
      </c>
      <c r="E2524" s="6">
        <v>4</v>
      </c>
      <c r="F2524" s="3">
        <v>94.97</v>
      </c>
      <c r="G2524" s="3">
        <v>35.880000000000003</v>
      </c>
      <c r="H2524" s="8">
        <f t="shared" si="507"/>
        <v>8.9700000000000006</v>
      </c>
      <c r="I2524" s="3">
        <v>59.09</v>
      </c>
      <c r="J2524" s="4">
        <v>0.62</v>
      </c>
      <c r="K2524" s="2" t="str">
        <f t="shared" si="508"/>
        <v>Wednesday</v>
      </c>
      <c r="L2524" s="5">
        <f t="shared" si="509"/>
        <v>43701</v>
      </c>
      <c r="M2524" s="2" t="str">
        <f t="shared" si="510"/>
        <v>Saturday</v>
      </c>
      <c r="N2524" s="2" t="str">
        <f t="shared" si="511"/>
        <v>Saturday</v>
      </c>
      <c r="O2524" s="12">
        <f t="shared" si="512"/>
        <v>0</v>
      </c>
      <c r="P2524" s="11" t="str">
        <f t="shared" si="513"/>
        <v>Low Cost per Unit</v>
      </c>
      <c r="Q2524" s="12">
        <f t="shared" si="514"/>
        <v>0</v>
      </c>
      <c r="R2524" s="12">
        <f t="shared" si="515"/>
        <v>2.8491</v>
      </c>
      <c r="S2524" s="12">
        <f t="shared" si="516"/>
        <v>0</v>
      </c>
      <c r="T2524" s="12">
        <f t="shared" si="517"/>
        <v>0</v>
      </c>
      <c r="U2524" s="12">
        <f t="shared" si="518"/>
        <v>0</v>
      </c>
      <c r="V2524" s="13" t="str">
        <f t="shared" ca="1" si="519"/>
        <v>Greater Than 8 Weeks Old</v>
      </c>
    </row>
    <row r="2525" spans="1:22" x14ac:dyDescent="0.45">
      <c r="A2525" s="2" t="s">
        <v>90</v>
      </c>
      <c r="B2525" s="5">
        <v>43698</v>
      </c>
      <c r="C2525" s="5" t="s">
        <v>378</v>
      </c>
      <c r="D2525" s="5" t="s">
        <v>379</v>
      </c>
      <c r="E2525" s="6">
        <v>5</v>
      </c>
      <c r="F2525" s="3">
        <v>495</v>
      </c>
      <c r="G2525" s="3">
        <v>179.85</v>
      </c>
      <c r="H2525" s="8">
        <f t="shared" si="507"/>
        <v>35.97</v>
      </c>
      <c r="I2525" s="3">
        <v>315.14999999999998</v>
      </c>
      <c r="J2525" s="4">
        <v>0.64</v>
      </c>
      <c r="K2525" s="2" t="str">
        <f t="shared" si="508"/>
        <v>Wednesday</v>
      </c>
      <c r="L2525" s="5">
        <f t="shared" si="509"/>
        <v>43701</v>
      </c>
      <c r="M2525" s="2" t="str">
        <f t="shared" si="510"/>
        <v>Saturday</v>
      </c>
      <c r="N2525" s="2" t="str">
        <f t="shared" si="511"/>
        <v>Saturday</v>
      </c>
      <c r="O2525" s="12">
        <f t="shared" si="512"/>
        <v>0</v>
      </c>
      <c r="P2525" s="11" t="str">
        <f t="shared" si="513"/>
        <v>High Cost per Unit</v>
      </c>
      <c r="Q2525" s="12">
        <f t="shared" si="514"/>
        <v>0</v>
      </c>
      <c r="R2525" s="12">
        <f t="shared" si="515"/>
        <v>14.85</v>
      </c>
      <c r="S2525" s="12">
        <f t="shared" si="516"/>
        <v>0</v>
      </c>
      <c r="T2525" s="12">
        <f t="shared" si="517"/>
        <v>0</v>
      </c>
      <c r="U2525" s="12">
        <f t="shared" si="518"/>
        <v>0</v>
      </c>
      <c r="V2525" s="13" t="str">
        <f t="shared" ca="1" si="519"/>
        <v>Greater Than 8 Weeks Old</v>
      </c>
    </row>
    <row r="2526" spans="1:22" x14ac:dyDescent="0.45">
      <c r="A2526" s="2" t="s">
        <v>156</v>
      </c>
      <c r="B2526" s="5">
        <v>43698</v>
      </c>
      <c r="C2526" s="5" t="s">
        <v>386</v>
      </c>
      <c r="D2526" s="5" t="s">
        <v>387</v>
      </c>
      <c r="E2526" s="6">
        <v>1</v>
      </c>
      <c r="F2526" s="3">
        <v>65.989999999999995</v>
      </c>
      <c r="G2526" s="3">
        <v>37.42</v>
      </c>
      <c r="H2526" s="8">
        <f t="shared" si="507"/>
        <v>37.42</v>
      </c>
      <c r="I2526" s="3">
        <v>28.57</v>
      </c>
      <c r="J2526" s="4">
        <v>0.43</v>
      </c>
      <c r="K2526" s="2" t="str">
        <f t="shared" si="508"/>
        <v>Wednesday</v>
      </c>
      <c r="L2526" s="5">
        <f t="shared" si="509"/>
        <v>43701</v>
      </c>
      <c r="M2526" s="2" t="str">
        <f t="shared" si="510"/>
        <v>Saturday</v>
      </c>
      <c r="N2526" s="2" t="str">
        <f t="shared" si="511"/>
        <v>Saturday</v>
      </c>
      <c r="O2526" s="12">
        <f t="shared" si="512"/>
        <v>0</v>
      </c>
      <c r="P2526" s="11" t="str">
        <f t="shared" si="513"/>
        <v>High Cost per Unit</v>
      </c>
      <c r="Q2526" s="12">
        <f t="shared" si="514"/>
        <v>0</v>
      </c>
      <c r="R2526" s="12">
        <f t="shared" si="515"/>
        <v>0</v>
      </c>
      <c r="S2526" s="12">
        <f t="shared" si="516"/>
        <v>0</v>
      </c>
      <c r="T2526" s="12">
        <f t="shared" si="517"/>
        <v>0</v>
      </c>
      <c r="U2526" s="12">
        <f t="shared" si="518"/>
        <v>0</v>
      </c>
      <c r="V2526" s="13" t="str">
        <f t="shared" ca="1" si="519"/>
        <v>Greater Than 8 Weeks Old</v>
      </c>
    </row>
    <row r="2527" spans="1:22" x14ac:dyDescent="0.45">
      <c r="A2527" s="2" t="s">
        <v>130</v>
      </c>
      <c r="B2527" s="5">
        <v>43698</v>
      </c>
      <c r="C2527" s="5" t="s">
        <v>386</v>
      </c>
      <c r="D2527" s="5" t="s">
        <v>388</v>
      </c>
      <c r="E2527" s="6">
        <v>2</v>
      </c>
      <c r="F2527" s="3">
        <v>99.98</v>
      </c>
      <c r="G2527" s="3">
        <v>47.94</v>
      </c>
      <c r="H2527" s="8">
        <f t="shared" si="507"/>
        <v>23.97</v>
      </c>
      <c r="I2527" s="3">
        <v>52.04</v>
      </c>
      <c r="J2527" s="4">
        <v>0.52</v>
      </c>
      <c r="K2527" s="2" t="str">
        <f t="shared" si="508"/>
        <v>Wednesday</v>
      </c>
      <c r="L2527" s="5">
        <f t="shared" si="509"/>
        <v>43701</v>
      </c>
      <c r="M2527" s="2" t="str">
        <f t="shared" si="510"/>
        <v>Saturday</v>
      </c>
      <c r="N2527" s="2" t="str">
        <f t="shared" si="511"/>
        <v>Saturday</v>
      </c>
      <c r="O2527" s="12">
        <f t="shared" si="512"/>
        <v>0</v>
      </c>
      <c r="P2527" s="11" t="str">
        <f t="shared" si="513"/>
        <v>High Cost per Unit</v>
      </c>
      <c r="Q2527" s="12">
        <f t="shared" si="514"/>
        <v>0</v>
      </c>
      <c r="R2527" s="12">
        <f t="shared" si="515"/>
        <v>2.9994000000000001</v>
      </c>
      <c r="S2527" s="12">
        <f t="shared" si="516"/>
        <v>0</v>
      </c>
      <c r="T2527" s="12">
        <f t="shared" si="517"/>
        <v>0</v>
      </c>
      <c r="U2527" s="12">
        <f t="shared" si="518"/>
        <v>0</v>
      </c>
      <c r="V2527" s="13" t="str">
        <f t="shared" ca="1" si="519"/>
        <v>Greater Than 8 Weeks Old</v>
      </c>
    </row>
    <row r="2528" spans="1:22" x14ac:dyDescent="0.45">
      <c r="A2528" s="2" t="s">
        <v>143</v>
      </c>
      <c r="B2528" s="5">
        <v>43698</v>
      </c>
      <c r="C2528" s="5" t="s">
        <v>386</v>
      </c>
      <c r="D2528" s="5" t="s">
        <v>395</v>
      </c>
      <c r="E2528" s="6">
        <v>1</v>
      </c>
      <c r="F2528" s="3">
        <v>29</v>
      </c>
      <c r="G2528" s="3">
        <v>10.77</v>
      </c>
      <c r="H2528" s="8">
        <f t="shared" si="507"/>
        <v>10.77</v>
      </c>
      <c r="I2528" s="3">
        <v>18.23</v>
      </c>
      <c r="J2528" s="4">
        <v>0.63</v>
      </c>
      <c r="K2528" s="2" t="str">
        <f t="shared" si="508"/>
        <v>Wednesday</v>
      </c>
      <c r="L2528" s="5">
        <f t="shared" si="509"/>
        <v>43701</v>
      </c>
      <c r="M2528" s="2" t="str">
        <f t="shared" si="510"/>
        <v>Saturday</v>
      </c>
      <c r="N2528" s="2" t="str">
        <f t="shared" si="511"/>
        <v>Saturday</v>
      </c>
      <c r="O2528" s="12">
        <f t="shared" si="512"/>
        <v>0</v>
      </c>
      <c r="P2528" s="11" t="str">
        <f t="shared" si="513"/>
        <v>Low Cost per Unit</v>
      </c>
      <c r="Q2528" s="12">
        <f t="shared" si="514"/>
        <v>0</v>
      </c>
      <c r="R2528" s="12">
        <f t="shared" si="515"/>
        <v>0</v>
      </c>
      <c r="S2528" s="12">
        <f t="shared" si="516"/>
        <v>0</v>
      </c>
      <c r="T2528" s="12">
        <f t="shared" si="517"/>
        <v>0</v>
      </c>
      <c r="U2528" s="12">
        <f t="shared" si="518"/>
        <v>0</v>
      </c>
      <c r="V2528" s="13" t="str">
        <f t="shared" ca="1" si="519"/>
        <v>Greater Than 8 Weeks Old</v>
      </c>
    </row>
    <row r="2529" spans="1:22" x14ac:dyDescent="0.45">
      <c r="A2529" s="2" t="s">
        <v>314</v>
      </c>
      <c r="B2529" s="5">
        <v>43698</v>
      </c>
      <c r="C2529" s="5" t="s">
        <v>371</v>
      </c>
      <c r="D2529" s="5" t="s">
        <v>371</v>
      </c>
      <c r="E2529" s="6">
        <v>7</v>
      </c>
      <c r="F2529" s="3">
        <v>132.93</v>
      </c>
      <c r="G2529" s="3">
        <v>119</v>
      </c>
      <c r="H2529" s="8">
        <f t="shared" si="507"/>
        <v>17</v>
      </c>
      <c r="I2529" s="3">
        <v>13.93</v>
      </c>
      <c r="J2529" s="4">
        <v>0.1</v>
      </c>
      <c r="K2529" s="2" t="str">
        <f t="shared" si="508"/>
        <v>Wednesday</v>
      </c>
      <c r="L2529" s="5">
        <f t="shared" si="509"/>
        <v>43701</v>
      </c>
      <c r="M2529" s="2" t="str">
        <f t="shared" si="510"/>
        <v>Saturday</v>
      </c>
      <c r="N2529" s="2" t="str">
        <f t="shared" si="511"/>
        <v>Saturday</v>
      </c>
      <c r="O2529" s="12">
        <f t="shared" si="512"/>
        <v>0</v>
      </c>
      <c r="P2529" s="11" t="str">
        <f t="shared" si="513"/>
        <v>High Cost per Unit</v>
      </c>
      <c r="Q2529" s="12">
        <f t="shared" si="514"/>
        <v>0</v>
      </c>
      <c r="R2529" s="12">
        <f t="shared" si="515"/>
        <v>3.9879000000000002</v>
      </c>
      <c r="S2529" s="12">
        <f t="shared" si="516"/>
        <v>0</v>
      </c>
      <c r="T2529" s="12">
        <f t="shared" si="517"/>
        <v>0</v>
      </c>
      <c r="U2529" s="12">
        <f t="shared" si="518"/>
        <v>0</v>
      </c>
      <c r="V2529" s="13" t="str">
        <f t="shared" ca="1" si="519"/>
        <v>Greater Than 8 Weeks Old</v>
      </c>
    </row>
    <row r="2530" spans="1:22" x14ac:dyDescent="0.45">
      <c r="A2530" s="2" t="s">
        <v>318</v>
      </c>
      <c r="B2530" s="5">
        <v>43698</v>
      </c>
      <c r="C2530" s="5" t="s">
        <v>371</v>
      </c>
      <c r="D2530" s="5" t="s">
        <v>371</v>
      </c>
      <c r="E2530" s="6">
        <v>2</v>
      </c>
      <c r="F2530" s="3">
        <v>37.979999999999997</v>
      </c>
      <c r="G2530" s="3">
        <v>30</v>
      </c>
      <c r="H2530" s="8">
        <f t="shared" si="507"/>
        <v>15</v>
      </c>
      <c r="I2530" s="3">
        <v>7.98</v>
      </c>
      <c r="J2530" s="4">
        <v>0.21</v>
      </c>
      <c r="K2530" s="2" t="str">
        <f t="shared" si="508"/>
        <v>Wednesday</v>
      </c>
      <c r="L2530" s="5">
        <f t="shared" si="509"/>
        <v>43701</v>
      </c>
      <c r="M2530" s="2" t="str">
        <f t="shared" si="510"/>
        <v>Saturday</v>
      </c>
      <c r="N2530" s="2" t="str">
        <f t="shared" si="511"/>
        <v>Saturday</v>
      </c>
      <c r="O2530" s="12">
        <f t="shared" si="512"/>
        <v>0</v>
      </c>
      <c r="P2530" s="11" t="str">
        <f t="shared" si="513"/>
        <v>Low Cost per Unit</v>
      </c>
      <c r="Q2530" s="12">
        <f t="shared" si="514"/>
        <v>0</v>
      </c>
      <c r="R2530" s="12">
        <f t="shared" si="515"/>
        <v>1.1394</v>
      </c>
      <c r="S2530" s="12">
        <f t="shared" si="516"/>
        <v>0</v>
      </c>
      <c r="T2530" s="12">
        <f t="shared" si="517"/>
        <v>0</v>
      </c>
      <c r="U2530" s="12">
        <f t="shared" si="518"/>
        <v>0</v>
      </c>
      <c r="V2530" s="13" t="str">
        <f t="shared" ca="1" si="519"/>
        <v>Greater Than 8 Weeks Old</v>
      </c>
    </row>
    <row r="2531" spans="1:22" x14ac:dyDescent="0.45">
      <c r="A2531" s="2" t="s">
        <v>315</v>
      </c>
      <c r="B2531" s="5">
        <v>43698</v>
      </c>
      <c r="C2531" s="5" t="s">
        <v>371</v>
      </c>
      <c r="D2531" s="5" t="s">
        <v>371</v>
      </c>
      <c r="E2531" s="6">
        <v>4</v>
      </c>
      <c r="F2531" s="3">
        <v>75.959999999999994</v>
      </c>
      <c r="G2531" s="3">
        <v>60</v>
      </c>
      <c r="H2531" s="8">
        <f t="shared" si="507"/>
        <v>15</v>
      </c>
      <c r="I2531" s="3">
        <v>15.96</v>
      </c>
      <c r="J2531" s="4">
        <v>0.21</v>
      </c>
      <c r="K2531" s="2" t="str">
        <f t="shared" si="508"/>
        <v>Wednesday</v>
      </c>
      <c r="L2531" s="5">
        <f t="shared" si="509"/>
        <v>43701</v>
      </c>
      <c r="M2531" s="2" t="str">
        <f t="shared" si="510"/>
        <v>Saturday</v>
      </c>
      <c r="N2531" s="2" t="str">
        <f t="shared" si="511"/>
        <v>Saturday</v>
      </c>
      <c r="O2531" s="12">
        <f t="shared" si="512"/>
        <v>0</v>
      </c>
      <c r="P2531" s="11" t="str">
        <f t="shared" si="513"/>
        <v>Low Cost per Unit</v>
      </c>
      <c r="Q2531" s="12">
        <f t="shared" si="514"/>
        <v>0</v>
      </c>
      <c r="R2531" s="12">
        <f t="shared" si="515"/>
        <v>2.2787999999999999</v>
      </c>
      <c r="S2531" s="12">
        <f t="shared" si="516"/>
        <v>0</v>
      </c>
      <c r="T2531" s="12">
        <f t="shared" si="517"/>
        <v>0</v>
      </c>
      <c r="U2531" s="12">
        <f t="shared" si="518"/>
        <v>0</v>
      </c>
      <c r="V2531" s="13" t="str">
        <f t="shared" ca="1" si="519"/>
        <v>Greater Than 8 Weeks Old</v>
      </c>
    </row>
    <row r="2532" spans="1:22" x14ac:dyDescent="0.45">
      <c r="A2532" s="2" t="s">
        <v>280</v>
      </c>
      <c r="B2532" s="5">
        <v>43698</v>
      </c>
      <c r="C2532" s="5" t="s">
        <v>390</v>
      </c>
      <c r="D2532" s="5" t="s">
        <v>391</v>
      </c>
      <c r="E2532" s="6">
        <v>1</v>
      </c>
      <c r="F2532" s="3">
        <v>189</v>
      </c>
      <c r="G2532" s="3">
        <v>92</v>
      </c>
      <c r="H2532" s="8">
        <f t="shared" si="507"/>
        <v>92</v>
      </c>
      <c r="I2532" s="3">
        <v>97</v>
      </c>
      <c r="J2532" s="4">
        <v>0.51</v>
      </c>
      <c r="K2532" s="2" t="str">
        <f t="shared" si="508"/>
        <v>Wednesday</v>
      </c>
      <c r="L2532" s="5">
        <f t="shared" si="509"/>
        <v>43701</v>
      </c>
      <c r="M2532" s="2" t="str">
        <f t="shared" si="510"/>
        <v>Saturday</v>
      </c>
      <c r="N2532" s="2" t="str">
        <f t="shared" si="511"/>
        <v>Saturday</v>
      </c>
      <c r="O2532" s="12">
        <f t="shared" si="512"/>
        <v>0</v>
      </c>
      <c r="P2532" s="11" t="str">
        <f t="shared" si="513"/>
        <v>High Cost per Unit</v>
      </c>
      <c r="Q2532" s="12">
        <f t="shared" si="514"/>
        <v>0</v>
      </c>
      <c r="R2532" s="12">
        <f t="shared" si="515"/>
        <v>0</v>
      </c>
      <c r="S2532" s="12">
        <f t="shared" si="516"/>
        <v>0</v>
      </c>
      <c r="T2532" s="12">
        <f t="shared" si="517"/>
        <v>0</v>
      </c>
      <c r="U2532" s="12">
        <f t="shared" si="518"/>
        <v>0</v>
      </c>
      <c r="V2532" s="13" t="str">
        <f t="shared" ca="1" si="519"/>
        <v>Greater Than 8 Weeks Old</v>
      </c>
    </row>
    <row r="2533" spans="1:22" x14ac:dyDescent="0.45">
      <c r="A2533" s="2" t="s">
        <v>266</v>
      </c>
      <c r="B2533" s="5">
        <v>43698</v>
      </c>
      <c r="C2533" s="5" t="s">
        <v>378</v>
      </c>
      <c r="D2533" s="5" t="s">
        <v>397</v>
      </c>
      <c r="E2533" s="6">
        <v>2</v>
      </c>
      <c r="F2533" s="3">
        <v>138</v>
      </c>
      <c r="G2533" s="3">
        <v>60</v>
      </c>
      <c r="H2533" s="8">
        <f t="shared" si="507"/>
        <v>30</v>
      </c>
      <c r="I2533" s="3">
        <v>78</v>
      </c>
      <c r="J2533" s="4">
        <v>0.56999999999999995</v>
      </c>
      <c r="K2533" s="2" t="str">
        <f t="shared" si="508"/>
        <v>Wednesday</v>
      </c>
      <c r="L2533" s="5">
        <f t="shared" si="509"/>
        <v>43701</v>
      </c>
      <c r="M2533" s="2" t="str">
        <f t="shared" si="510"/>
        <v>Saturday</v>
      </c>
      <c r="N2533" s="2" t="str">
        <f t="shared" si="511"/>
        <v>Saturday</v>
      </c>
      <c r="O2533" s="12">
        <f t="shared" si="512"/>
        <v>0</v>
      </c>
      <c r="P2533" s="11" t="str">
        <f t="shared" si="513"/>
        <v>High Cost per Unit</v>
      </c>
      <c r="Q2533" s="12">
        <f t="shared" si="514"/>
        <v>0</v>
      </c>
      <c r="R2533" s="12">
        <f t="shared" si="515"/>
        <v>4.1399999999999997</v>
      </c>
      <c r="S2533" s="12">
        <f t="shared" si="516"/>
        <v>0</v>
      </c>
      <c r="T2533" s="12">
        <f t="shared" si="517"/>
        <v>0</v>
      </c>
      <c r="U2533" s="12">
        <f t="shared" si="518"/>
        <v>0</v>
      </c>
      <c r="V2533" s="13" t="str">
        <f t="shared" ca="1" si="519"/>
        <v>Greater Than 8 Weeks Old</v>
      </c>
    </row>
    <row r="2534" spans="1:22" x14ac:dyDescent="0.45">
      <c r="A2534" s="2" t="s">
        <v>92</v>
      </c>
      <c r="B2534" s="5">
        <v>43699</v>
      </c>
      <c r="C2534" s="5" t="s">
        <v>367</v>
      </c>
      <c r="D2534" s="5" t="s">
        <v>368</v>
      </c>
      <c r="E2534" s="6">
        <v>3</v>
      </c>
      <c r="F2534" s="3">
        <v>177</v>
      </c>
      <c r="G2534" s="3">
        <v>60.9</v>
      </c>
      <c r="H2534" s="8">
        <f t="shared" si="507"/>
        <v>20.3</v>
      </c>
      <c r="I2534" s="3">
        <v>116.1</v>
      </c>
      <c r="J2534" s="4">
        <v>0.66</v>
      </c>
      <c r="K2534" s="2" t="str">
        <f t="shared" si="508"/>
        <v>Thursday</v>
      </c>
      <c r="L2534" s="5">
        <f t="shared" si="509"/>
        <v>43702</v>
      </c>
      <c r="M2534" s="2" t="str">
        <f t="shared" si="510"/>
        <v>Sunday</v>
      </c>
      <c r="N2534" s="2" t="str">
        <f t="shared" si="511"/>
        <v>Monday</v>
      </c>
      <c r="O2534" s="12">
        <f t="shared" si="512"/>
        <v>0</v>
      </c>
      <c r="P2534" s="11" t="str">
        <f t="shared" si="513"/>
        <v>High Cost per Unit</v>
      </c>
      <c r="Q2534" s="12">
        <f t="shared" si="514"/>
        <v>17.7</v>
      </c>
      <c r="R2534" s="12">
        <f t="shared" si="515"/>
        <v>5.31</v>
      </c>
      <c r="S2534" s="12">
        <f t="shared" si="516"/>
        <v>0</v>
      </c>
      <c r="T2534" s="12">
        <f t="shared" si="517"/>
        <v>0</v>
      </c>
      <c r="U2534" s="12">
        <f t="shared" si="518"/>
        <v>0</v>
      </c>
      <c r="V2534" s="13" t="str">
        <f t="shared" ca="1" si="519"/>
        <v>Greater Than 8 Weeks Old</v>
      </c>
    </row>
    <row r="2535" spans="1:22" x14ac:dyDescent="0.45">
      <c r="A2535" s="2" t="s">
        <v>145</v>
      </c>
      <c r="B2535" s="5">
        <v>43699</v>
      </c>
      <c r="C2535" s="5" t="s">
        <v>367</v>
      </c>
      <c r="D2535" s="5" t="s">
        <v>368</v>
      </c>
      <c r="E2535" s="6">
        <v>1</v>
      </c>
      <c r="F2535" s="3">
        <v>59</v>
      </c>
      <c r="G2535" s="3">
        <v>22.65</v>
      </c>
      <c r="H2535" s="8">
        <f t="shared" si="507"/>
        <v>22.65</v>
      </c>
      <c r="I2535" s="3">
        <v>36.35</v>
      </c>
      <c r="J2535" s="4">
        <v>0.62</v>
      </c>
      <c r="K2535" s="2" t="str">
        <f t="shared" si="508"/>
        <v>Thursday</v>
      </c>
      <c r="L2535" s="5">
        <f t="shared" si="509"/>
        <v>43702</v>
      </c>
      <c r="M2535" s="2" t="str">
        <f t="shared" si="510"/>
        <v>Sunday</v>
      </c>
      <c r="N2535" s="2" t="str">
        <f t="shared" si="511"/>
        <v>Monday</v>
      </c>
      <c r="O2535" s="12">
        <f t="shared" si="512"/>
        <v>0</v>
      </c>
      <c r="P2535" s="11" t="str">
        <f t="shared" si="513"/>
        <v>High Cost per Unit</v>
      </c>
      <c r="Q2535" s="12">
        <f t="shared" si="514"/>
        <v>5.9</v>
      </c>
      <c r="R2535" s="12">
        <f t="shared" si="515"/>
        <v>0</v>
      </c>
      <c r="S2535" s="12">
        <f t="shared" si="516"/>
        <v>0</v>
      </c>
      <c r="T2535" s="12">
        <f t="shared" si="517"/>
        <v>0</v>
      </c>
      <c r="U2535" s="12">
        <f t="shared" si="518"/>
        <v>0</v>
      </c>
      <c r="V2535" s="13" t="str">
        <f t="shared" ca="1" si="519"/>
        <v>Greater Than 8 Weeks Old</v>
      </c>
    </row>
    <row r="2536" spans="1:22" x14ac:dyDescent="0.45">
      <c r="A2536" s="2" t="s">
        <v>319</v>
      </c>
      <c r="B2536" s="5">
        <v>43699</v>
      </c>
      <c r="C2536" s="5" t="s">
        <v>367</v>
      </c>
      <c r="D2536" s="5" t="s">
        <v>368</v>
      </c>
      <c r="E2536" s="6">
        <v>4</v>
      </c>
      <c r="F2536" s="3">
        <v>139.96</v>
      </c>
      <c r="G2536" s="3">
        <v>90.8</v>
      </c>
      <c r="H2536" s="8">
        <f t="shared" si="507"/>
        <v>22.7</v>
      </c>
      <c r="I2536" s="3">
        <v>49.16</v>
      </c>
      <c r="J2536" s="4">
        <v>0.35</v>
      </c>
      <c r="K2536" s="2" t="str">
        <f t="shared" si="508"/>
        <v>Thursday</v>
      </c>
      <c r="L2536" s="5">
        <f t="shared" si="509"/>
        <v>43702</v>
      </c>
      <c r="M2536" s="2" t="str">
        <f t="shared" si="510"/>
        <v>Sunday</v>
      </c>
      <c r="N2536" s="2" t="str">
        <f t="shared" si="511"/>
        <v>Monday</v>
      </c>
      <c r="O2536" s="12">
        <f t="shared" si="512"/>
        <v>0</v>
      </c>
      <c r="P2536" s="11" t="str">
        <f t="shared" si="513"/>
        <v>High Cost per Unit</v>
      </c>
      <c r="Q2536" s="12">
        <f t="shared" si="514"/>
        <v>13.996000000000002</v>
      </c>
      <c r="R2536" s="12">
        <f t="shared" si="515"/>
        <v>4.1988000000000003</v>
      </c>
      <c r="S2536" s="12">
        <f t="shared" si="516"/>
        <v>0</v>
      </c>
      <c r="T2536" s="12">
        <f t="shared" si="517"/>
        <v>0</v>
      </c>
      <c r="U2536" s="12">
        <f t="shared" si="518"/>
        <v>0</v>
      </c>
      <c r="V2536" s="13" t="str">
        <f t="shared" ca="1" si="519"/>
        <v>Greater Than 8 Weeks Old</v>
      </c>
    </row>
    <row r="2537" spans="1:22" x14ac:dyDescent="0.45">
      <c r="A2537" s="2" t="s">
        <v>290</v>
      </c>
      <c r="B2537" s="5">
        <v>43699</v>
      </c>
      <c r="C2537" s="5" t="s">
        <v>367</v>
      </c>
      <c r="D2537" s="5" t="s">
        <v>368</v>
      </c>
      <c r="E2537" s="6">
        <v>12</v>
      </c>
      <c r="F2537" s="3">
        <v>395.88</v>
      </c>
      <c r="G2537" s="3">
        <v>255.12</v>
      </c>
      <c r="H2537" s="8">
        <f t="shared" si="507"/>
        <v>21.26</v>
      </c>
      <c r="I2537" s="3">
        <v>140.76</v>
      </c>
      <c r="J2537" s="4">
        <v>0.36</v>
      </c>
      <c r="K2537" s="2" t="str">
        <f t="shared" si="508"/>
        <v>Thursday</v>
      </c>
      <c r="L2537" s="5">
        <f t="shared" si="509"/>
        <v>43702</v>
      </c>
      <c r="M2537" s="2" t="str">
        <f t="shared" si="510"/>
        <v>Sunday</v>
      </c>
      <c r="N2537" s="2" t="str">
        <f t="shared" si="511"/>
        <v>Monday</v>
      </c>
      <c r="O2537" s="12">
        <f t="shared" si="512"/>
        <v>0</v>
      </c>
      <c r="P2537" s="11" t="str">
        <f t="shared" si="513"/>
        <v>High Cost per Unit</v>
      </c>
      <c r="Q2537" s="12">
        <f t="shared" si="514"/>
        <v>39.588000000000001</v>
      </c>
      <c r="R2537" s="12">
        <f t="shared" si="515"/>
        <v>11.8764</v>
      </c>
      <c r="S2537" s="12">
        <f t="shared" si="516"/>
        <v>0</v>
      </c>
      <c r="T2537" s="12">
        <f t="shared" si="517"/>
        <v>0</v>
      </c>
      <c r="U2537" s="12">
        <f t="shared" si="518"/>
        <v>0</v>
      </c>
      <c r="V2537" s="13" t="str">
        <f t="shared" ca="1" si="519"/>
        <v>Greater Than 8 Weeks Old</v>
      </c>
    </row>
    <row r="2538" spans="1:22" x14ac:dyDescent="0.45">
      <c r="A2538" s="2" t="s">
        <v>146</v>
      </c>
      <c r="B2538" s="5">
        <v>43699</v>
      </c>
      <c r="C2538" s="5" t="s">
        <v>367</v>
      </c>
      <c r="D2538" s="5" t="s">
        <v>368</v>
      </c>
      <c r="E2538" s="6">
        <v>1</v>
      </c>
      <c r="F2538" s="3">
        <v>65</v>
      </c>
      <c r="G2538" s="3">
        <v>11.72</v>
      </c>
      <c r="H2538" s="8">
        <f t="shared" si="507"/>
        <v>11.72</v>
      </c>
      <c r="I2538" s="3">
        <v>53.28</v>
      </c>
      <c r="J2538" s="4">
        <v>0.82</v>
      </c>
      <c r="K2538" s="2" t="str">
        <f t="shared" si="508"/>
        <v>Thursday</v>
      </c>
      <c r="L2538" s="5">
        <f t="shared" si="509"/>
        <v>43702</v>
      </c>
      <c r="M2538" s="2" t="str">
        <f t="shared" si="510"/>
        <v>Sunday</v>
      </c>
      <c r="N2538" s="2" t="str">
        <f t="shared" si="511"/>
        <v>Monday</v>
      </c>
      <c r="O2538" s="12">
        <f t="shared" si="512"/>
        <v>0</v>
      </c>
      <c r="P2538" s="11" t="str">
        <f t="shared" si="513"/>
        <v>Low Cost per Unit</v>
      </c>
      <c r="Q2538" s="12">
        <f t="shared" si="514"/>
        <v>6.5</v>
      </c>
      <c r="R2538" s="12">
        <f t="shared" si="515"/>
        <v>0</v>
      </c>
      <c r="S2538" s="12">
        <f t="shared" si="516"/>
        <v>0</v>
      </c>
      <c r="T2538" s="12">
        <f t="shared" si="517"/>
        <v>0</v>
      </c>
      <c r="U2538" s="12">
        <f t="shared" si="518"/>
        <v>0</v>
      </c>
      <c r="V2538" s="13" t="str">
        <f t="shared" ca="1" si="519"/>
        <v>Greater Than 8 Weeks Old</v>
      </c>
    </row>
    <row r="2539" spans="1:22" x14ac:dyDescent="0.45">
      <c r="A2539" s="2" t="s">
        <v>147</v>
      </c>
      <c r="B2539" s="5">
        <v>43699</v>
      </c>
      <c r="C2539" s="5" t="s">
        <v>367</v>
      </c>
      <c r="D2539" s="5" t="s">
        <v>368</v>
      </c>
      <c r="E2539" s="6">
        <v>1</v>
      </c>
      <c r="F2539" s="3">
        <v>79</v>
      </c>
      <c r="G2539" s="3">
        <v>19.940000000000001</v>
      </c>
      <c r="H2539" s="8">
        <f t="shared" si="507"/>
        <v>19.940000000000001</v>
      </c>
      <c r="I2539" s="3">
        <v>59.06</v>
      </c>
      <c r="J2539" s="4">
        <v>0.75</v>
      </c>
      <c r="K2539" s="2" t="str">
        <f t="shared" si="508"/>
        <v>Thursday</v>
      </c>
      <c r="L2539" s="5">
        <f t="shared" si="509"/>
        <v>43702</v>
      </c>
      <c r="M2539" s="2" t="str">
        <f t="shared" si="510"/>
        <v>Sunday</v>
      </c>
      <c r="N2539" s="2" t="str">
        <f t="shared" si="511"/>
        <v>Monday</v>
      </c>
      <c r="O2539" s="12">
        <f t="shared" si="512"/>
        <v>0</v>
      </c>
      <c r="P2539" s="11" t="str">
        <f t="shared" si="513"/>
        <v>High Cost per Unit</v>
      </c>
      <c r="Q2539" s="12">
        <f t="shared" si="514"/>
        <v>7.9</v>
      </c>
      <c r="R2539" s="12">
        <f t="shared" si="515"/>
        <v>0</v>
      </c>
      <c r="S2539" s="12">
        <f t="shared" si="516"/>
        <v>0</v>
      </c>
      <c r="T2539" s="12">
        <f t="shared" si="517"/>
        <v>0</v>
      </c>
      <c r="U2539" s="12">
        <f t="shared" si="518"/>
        <v>0</v>
      </c>
      <c r="V2539" s="13" t="str">
        <f t="shared" ca="1" si="519"/>
        <v>Greater Than 8 Weeks Old</v>
      </c>
    </row>
    <row r="2540" spans="1:22" x14ac:dyDescent="0.45">
      <c r="A2540" s="2" t="s">
        <v>95</v>
      </c>
      <c r="B2540" s="5">
        <v>43699</v>
      </c>
      <c r="C2540" s="5" t="s">
        <v>367</v>
      </c>
      <c r="D2540" s="5" t="s">
        <v>368</v>
      </c>
      <c r="E2540" s="6">
        <v>1</v>
      </c>
      <c r="F2540" s="3">
        <v>89</v>
      </c>
      <c r="G2540" s="3">
        <v>32.520000000000003</v>
      </c>
      <c r="H2540" s="8">
        <f t="shared" si="507"/>
        <v>32.520000000000003</v>
      </c>
      <c r="I2540" s="3">
        <v>56.48</v>
      </c>
      <c r="J2540" s="4">
        <v>0.63</v>
      </c>
      <c r="K2540" s="2" t="str">
        <f t="shared" si="508"/>
        <v>Thursday</v>
      </c>
      <c r="L2540" s="5">
        <f t="shared" si="509"/>
        <v>43702</v>
      </c>
      <c r="M2540" s="2" t="str">
        <f t="shared" si="510"/>
        <v>Sunday</v>
      </c>
      <c r="N2540" s="2" t="str">
        <f t="shared" si="511"/>
        <v>Monday</v>
      </c>
      <c r="O2540" s="12">
        <f t="shared" si="512"/>
        <v>0</v>
      </c>
      <c r="P2540" s="11" t="str">
        <f t="shared" si="513"/>
        <v>High Cost per Unit</v>
      </c>
      <c r="Q2540" s="12">
        <f t="shared" si="514"/>
        <v>8.9</v>
      </c>
      <c r="R2540" s="12">
        <f t="shared" si="515"/>
        <v>0</v>
      </c>
      <c r="S2540" s="12">
        <f t="shared" si="516"/>
        <v>0</v>
      </c>
      <c r="T2540" s="12">
        <f t="shared" si="517"/>
        <v>0</v>
      </c>
      <c r="U2540" s="12">
        <f t="shared" si="518"/>
        <v>0</v>
      </c>
      <c r="V2540" s="13" t="str">
        <f t="shared" ca="1" si="519"/>
        <v>Greater Than 8 Weeks Old</v>
      </c>
    </row>
    <row r="2541" spans="1:22" x14ac:dyDescent="0.45">
      <c r="A2541" s="2" t="s">
        <v>268</v>
      </c>
      <c r="B2541" s="5">
        <v>43699</v>
      </c>
      <c r="C2541" s="5" t="s">
        <v>367</v>
      </c>
      <c r="D2541" s="5" t="s">
        <v>368</v>
      </c>
      <c r="E2541" s="6">
        <v>10</v>
      </c>
      <c r="F2541" s="3">
        <v>499.9</v>
      </c>
      <c r="G2541" s="3">
        <v>300.10000000000002</v>
      </c>
      <c r="H2541" s="8">
        <f t="shared" si="507"/>
        <v>30.01</v>
      </c>
      <c r="I2541" s="3">
        <v>199.8</v>
      </c>
      <c r="J2541" s="4">
        <v>0.4</v>
      </c>
      <c r="K2541" s="2" t="str">
        <f t="shared" si="508"/>
        <v>Thursday</v>
      </c>
      <c r="L2541" s="5">
        <f t="shared" si="509"/>
        <v>43702</v>
      </c>
      <c r="M2541" s="2" t="str">
        <f t="shared" si="510"/>
        <v>Sunday</v>
      </c>
      <c r="N2541" s="2" t="str">
        <f t="shared" si="511"/>
        <v>Monday</v>
      </c>
      <c r="O2541" s="12">
        <f t="shared" si="512"/>
        <v>0</v>
      </c>
      <c r="P2541" s="11" t="str">
        <f t="shared" si="513"/>
        <v>High Cost per Unit</v>
      </c>
      <c r="Q2541" s="12">
        <f t="shared" si="514"/>
        <v>49.99</v>
      </c>
      <c r="R2541" s="12">
        <f t="shared" si="515"/>
        <v>14.996999999999998</v>
      </c>
      <c r="S2541" s="12">
        <f t="shared" si="516"/>
        <v>0</v>
      </c>
      <c r="T2541" s="12">
        <f t="shared" si="517"/>
        <v>0</v>
      </c>
      <c r="U2541" s="12">
        <f t="shared" si="518"/>
        <v>0</v>
      </c>
      <c r="V2541" s="13" t="str">
        <f t="shared" ca="1" si="519"/>
        <v>Greater Than 8 Weeks Old</v>
      </c>
    </row>
    <row r="2542" spans="1:22" x14ac:dyDescent="0.45">
      <c r="A2542" s="2" t="s">
        <v>208</v>
      </c>
      <c r="B2542" s="5">
        <v>43699</v>
      </c>
      <c r="C2542" s="5" t="s">
        <v>367</v>
      </c>
      <c r="D2542" s="5" t="s">
        <v>368</v>
      </c>
      <c r="E2542" s="6">
        <v>5</v>
      </c>
      <c r="F2542" s="3">
        <v>159.94999999999999</v>
      </c>
      <c r="G2542" s="3">
        <v>73.25</v>
      </c>
      <c r="H2542" s="8">
        <f t="shared" si="507"/>
        <v>14.65</v>
      </c>
      <c r="I2542" s="3">
        <v>86.7</v>
      </c>
      <c r="J2542" s="4">
        <v>0.54</v>
      </c>
      <c r="K2542" s="2" t="str">
        <f t="shared" si="508"/>
        <v>Thursday</v>
      </c>
      <c r="L2542" s="5">
        <f t="shared" si="509"/>
        <v>43702</v>
      </c>
      <c r="M2542" s="2" t="str">
        <f t="shared" si="510"/>
        <v>Sunday</v>
      </c>
      <c r="N2542" s="2" t="str">
        <f t="shared" si="511"/>
        <v>Monday</v>
      </c>
      <c r="O2542" s="12">
        <f t="shared" si="512"/>
        <v>0</v>
      </c>
      <c r="P2542" s="11" t="str">
        <f t="shared" si="513"/>
        <v>Low Cost per Unit</v>
      </c>
      <c r="Q2542" s="12">
        <f t="shared" si="514"/>
        <v>15.994999999999999</v>
      </c>
      <c r="R2542" s="12">
        <f t="shared" si="515"/>
        <v>4.7984999999999998</v>
      </c>
      <c r="S2542" s="12">
        <f t="shared" si="516"/>
        <v>0</v>
      </c>
      <c r="T2542" s="12">
        <f t="shared" si="517"/>
        <v>0</v>
      </c>
      <c r="U2542" s="12">
        <f t="shared" si="518"/>
        <v>0</v>
      </c>
      <c r="V2542" s="13" t="str">
        <f t="shared" ca="1" si="519"/>
        <v>Greater Than 8 Weeks Old</v>
      </c>
    </row>
    <row r="2543" spans="1:22" x14ac:dyDescent="0.45">
      <c r="A2543" s="2" t="s">
        <v>174</v>
      </c>
      <c r="B2543" s="5">
        <v>43699</v>
      </c>
      <c r="C2543" s="5" t="s">
        <v>367</v>
      </c>
      <c r="D2543" s="5" t="s">
        <v>368</v>
      </c>
      <c r="E2543" s="6">
        <v>1</v>
      </c>
      <c r="F2543" s="3">
        <v>55</v>
      </c>
      <c r="G2543" s="3">
        <v>16.399999999999999</v>
      </c>
      <c r="H2543" s="8">
        <f t="shared" si="507"/>
        <v>16.399999999999999</v>
      </c>
      <c r="I2543" s="3">
        <v>38.6</v>
      </c>
      <c r="J2543" s="4">
        <v>0.7</v>
      </c>
      <c r="K2543" s="2" t="str">
        <f t="shared" si="508"/>
        <v>Thursday</v>
      </c>
      <c r="L2543" s="5">
        <f t="shared" si="509"/>
        <v>43702</v>
      </c>
      <c r="M2543" s="2" t="str">
        <f t="shared" si="510"/>
        <v>Sunday</v>
      </c>
      <c r="N2543" s="2" t="str">
        <f t="shared" si="511"/>
        <v>Monday</v>
      </c>
      <c r="O2543" s="12">
        <f t="shared" si="512"/>
        <v>0</v>
      </c>
      <c r="P2543" s="11" t="str">
        <f t="shared" si="513"/>
        <v>Low Cost per Unit</v>
      </c>
      <c r="Q2543" s="12">
        <f t="shared" si="514"/>
        <v>5.5</v>
      </c>
      <c r="R2543" s="12">
        <f t="shared" si="515"/>
        <v>0</v>
      </c>
      <c r="S2543" s="12">
        <f t="shared" si="516"/>
        <v>0</v>
      </c>
      <c r="T2543" s="12">
        <f t="shared" si="517"/>
        <v>0</v>
      </c>
      <c r="U2543" s="12">
        <f t="shared" si="518"/>
        <v>0</v>
      </c>
      <c r="V2543" s="13" t="str">
        <f t="shared" ca="1" si="519"/>
        <v>Greater Than 8 Weeks Old</v>
      </c>
    </row>
    <row r="2544" spans="1:22" x14ac:dyDescent="0.45">
      <c r="A2544" s="2" t="s">
        <v>209</v>
      </c>
      <c r="B2544" s="5">
        <v>43699</v>
      </c>
      <c r="C2544" s="5" t="s">
        <v>369</v>
      </c>
      <c r="D2544" s="5" t="s">
        <v>370</v>
      </c>
      <c r="E2544" s="6">
        <v>33</v>
      </c>
      <c r="F2544" s="3">
        <v>1460.2</v>
      </c>
      <c r="G2544" s="3">
        <v>907.5</v>
      </c>
      <c r="H2544" s="8">
        <f t="shared" si="507"/>
        <v>27.5</v>
      </c>
      <c r="I2544" s="3">
        <v>552.70000000000005</v>
      </c>
      <c r="J2544" s="4">
        <v>0.38</v>
      </c>
      <c r="K2544" s="2" t="str">
        <f t="shared" si="508"/>
        <v>Thursday</v>
      </c>
      <c r="L2544" s="5">
        <f t="shared" si="509"/>
        <v>43702</v>
      </c>
      <c r="M2544" s="2" t="str">
        <f t="shared" si="510"/>
        <v>Sunday</v>
      </c>
      <c r="N2544" s="2" t="str">
        <f t="shared" si="511"/>
        <v>Monday</v>
      </c>
      <c r="O2544" s="12">
        <f t="shared" si="512"/>
        <v>0</v>
      </c>
      <c r="P2544" s="11" t="str">
        <f t="shared" si="513"/>
        <v>High Cost per Unit</v>
      </c>
      <c r="Q2544" s="12">
        <f t="shared" si="514"/>
        <v>0</v>
      </c>
      <c r="R2544" s="12">
        <f t="shared" si="515"/>
        <v>43.805999999999997</v>
      </c>
      <c r="S2544" s="12">
        <f t="shared" si="516"/>
        <v>0</v>
      </c>
      <c r="T2544" s="12">
        <f t="shared" si="517"/>
        <v>0</v>
      </c>
      <c r="U2544" s="12">
        <f t="shared" si="518"/>
        <v>0</v>
      </c>
      <c r="V2544" s="13" t="str">
        <f t="shared" ca="1" si="519"/>
        <v>Greater Than 8 Weeks Old</v>
      </c>
    </row>
    <row r="2545" spans="1:22" x14ac:dyDescent="0.45">
      <c r="A2545" s="2" t="s">
        <v>295</v>
      </c>
      <c r="B2545" s="5">
        <v>43699</v>
      </c>
      <c r="C2545" s="5" t="s">
        <v>371</v>
      </c>
      <c r="D2545" s="5" t="s">
        <v>371</v>
      </c>
      <c r="E2545" s="6">
        <v>5</v>
      </c>
      <c r="F2545" s="3">
        <v>34.950000000000003</v>
      </c>
      <c r="G2545" s="3">
        <v>22.35</v>
      </c>
      <c r="H2545" s="8">
        <f t="shared" si="507"/>
        <v>4.4700000000000006</v>
      </c>
      <c r="I2545" s="3">
        <v>12.6</v>
      </c>
      <c r="J2545" s="4">
        <v>0.36</v>
      </c>
      <c r="K2545" s="2" t="str">
        <f t="shared" si="508"/>
        <v>Thursday</v>
      </c>
      <c r="L2545" s="5">
        <f t="shared" si="509"/>
        <v>43702</v>
      </c>
      <c r="M2545" s="2" t="str">
        <f t="shared" si="510"/>
        <v>Sunday</v>
      </c>
      <c r="N2545" s="2" t="str">
        <f t="shared" si="511"/>
        <v>Monday</v>
      </c>
      <c r="O2545" s="12">
        <f t="shared" si="512"/>
        <v>0</v>
      </c>
      <c r="P2545" s="11" t="str">
        <f t="shared" si="513"/>
        <v>Low Cost per Unit</v>
      </c>
      <c r="Q2545" s="12">
        <f t="shared" si="514"/>
        <v>0</v>
      </c>
      <c r="R2545" s="12">
        <f t="shared" si="515"/>
        <v>1.0485</v>
      </c>
      <c r="S2545" s="12">
        <f t="shared" si="516"/>
        <v>0</v>
      </c>
      <c r="T2545" s="12">
        <f t="shared" si="517"/>
        <v>0</v>
      </c>
      <c r="U2545" s="12">
        <f t="shared" si="518"/>
        <v>0</v>
      </c>
      <c r="V2545" s="13" t="str">
        <f t="shared" ca="1" si="519"/>
        <v>Greater Than 8 Weeks Old</v>
      </c>
    </row>
    <row r="2546" spans="1:22" x14ac:dyDescent="0.45">
      <c r="A2546" s="2" t="s">
        <v>213</v>
      </c>
      <c r="B2546" s="5">
        <v>43699</v>
      </c>
      <c r="C2546" s="5" t="s">
        <v>369</v>
      </c>
      <c r="D2546" s="5" t="s">
        <v>374</v>
      </c>
      <c r="E2546" s="6">
        <v>6</v>
      </c>
      <c r="F2546" s="3">
        <v>126</v>
      </c>
      <c r="G2546" s="3">
        <v>43.02</v>
      </c>
      <c r="H2546" s="8">
        <f t="shared" si="507"/>
        <v>7.1700000000000008</v>
      </c>
      <c r="I2546" s="3">
        <v>82.98</v>
      </c>
      <c r="J2546" s="4">
        <v>0.66</v>
      </c>
      <c r="K2546" s="2" t="str">
        <f t="shared" si="508"/>
        <v>Thursday</v>
      </c>
      <c r="L2546" s="5">
        <f t="shared" si="509"/>
        <v>43702</v>
      </c>
      <c r="M2546" s="2" t="str">
        <f t="shared" si="510"/>
        <v>Sunday</v>
      </c>
      <c r="N2546" s="2" t="str">
        <f t="shared" si="511"/>
        <v>Monday</v>
      </c>
      <c r="O2546" s="12">
        <f t="shared" si="512"/>
        <v>0</v>
      </c>
      <c r="P2546" s="11" t="str">
        <f t="shared" si="513"/>
        <v>Low Cost per Unit</v>
      </c>
      <c r="Q2546" s="12">
        <f t="shared" si="514"/>
        <v>0</v>
      </c>
      <c r="R2546" s="12">
        <f t="shared" si="515"/>
        <v>3.78</v>
      </c>
      <c r="S2546" s="12">
        <f t="shared" si="516"/>
        <v>0</v>
      </c>
      <c r="T2546" s="12">
        <f t="shared" si="517"/>
        <v>0</v>
      </c>
      <c r="U2546" s="12">
        <f t="shared" si="518"/>
        <v>0</v>
      </c>
      <c r="V2546" s="13" t="str">
        <f t="shared" ca="1" si="519"/>
        <v>Greater Than 8 Weeks Old</v>
      </c>
    </row>
    <row r="2547" spans="1:22" x14ac:dyDescent="0.45">
      <c r="A2547" s="2" t="s">
        <v>176</v>
      </c>
      <c r="B2547" s="5">
        <v>43699</v>
      </c>
      <c r="C2547" s="5" t="s">
        <v>369</v>
      </c>
      <c r="D2547" s="5" t="s">
        <v>375</v>
      </c>
      <c r="E2547" s="6">
        <v>2</v>
      </c>
      <c r="F2547" s="3">
        <v>10</v>
      </c>
      <c r="G2547" s="3">
        <v>0.5</v>
      </c>
      <c r="H2547" s="8">
        <f t="shared" si="507"/>
        <v>0.25</v>
      </c>
      <c r="I2547" s="3">
        <v>9.5</v>
      </c>
      <c r="J2547" s="4">
        <v>0.95</v>
      </c>
      <c r="K2547" s="2" t="str">
        <f t="shared" si="508"/>
        <v>Thursday</v>
      </c>
      <c r="L2547" s="5">
        <f t="shared" si="509"/>
        <v>43702</v>
      </c>
      <c r="M2547" s="2" t="str">
        <f t="shared" si="510"/>
        <v>Sunday</v>
      </c>
      <c r="N2547" s="2" t="str">
        <f t="shared" si="511"/>
        <v>Monday</v>
      </c>
      <c r="O2547" s="12">
        <f t="shared" si="512"/>
        <v>0</v>
      </c>
      <c r="P2547" s="11" t="str">
        <f t="shared" si="513"/>
        <v>Low Cost per Unit</v>
      </c>
      <c r="Q2547" s="12">
        <f t="shared" si="514"/>
        <v>0</v>
      </c>
      <c r="R2547" s="12">
        <f t="shared" si="515"/>
        <v>0.3</v>
      </c>
      <c r="S2547" s="12">
        <f t="shared" si="516"/>
        <v>1.5</v>
      </c>
      <c r="T2547" s="12">
        <f t="shared" si="517"/>
        <v>0</v>
      </c>
      <c r="U2547" s="12">
        <f t="shared" si="518"/>
        <v>0</v>
      </c>
      <c r="V2547" s="13" t="str">
        <f t="shared" ca="1" si="519"/>
        <v>Greater Than 8 Weeks Old</v>
      </c>
    </row>
    <row r="2548" spans="1:22" x14ac:dyDescent="0.45">
      <c r="A2548" s="2" t="s">
        <v>15</v>
      </c>
      <c r="B2548" s="5">
        <v>43699</v>
      </c>
      <c r="C2548" s="5" t="s">
        <v>369</v>
      </c>
      <c r="D2548" s="5" t="s">
        <v>375</v>
      </c>
      <c r="E2548" s="6">
        <v>2</v>
      </c>
      <c r="F2548" s="3">
        <v>64</v>
      </c>
      <c r="G2548" s="3">
        <v>11</v>
      </c>
      <c r="H2548" s="8">
        <f t="shared" si="507"/>
        <v>5.5</v>
      </c>
      <c r="I2548" s="3">
        <v>53</v>
      </c>
      <c r="J2548" s="4">
        <v>0.83</v>
      </c>
      <c r="K2548" s="2" t="str">
        <f t="shared" si="508"/>
        <v>Thursday</v>
      </c>
      <c r="L2548" s="5">
        <f t="shared" si="509"/>
        <v>43702</v>
      </c>
      <c r="M2548" s="2" t="str">
        <f t="shared" si="510"/>
        <v>Sunday</v>
      </c>
      <c r="N2548" s="2" t="str">
        <f t="shared" si="511"/>
        <v>Monday</v>
      </c>
      <c r="O2548" s="12">
        <f t="shared" si="512"/>
        <v>0</v>
      </c>
      <c r="P2548" s="11" t="str">
        <f t="shared" si="513"/>
        <v>Low Cost per Unit</v>
      </c>
      <c r="Q2548" s="12">
        <f t="shared" si="514"/>
        <v>0</v>
      </c>
      <c r="R2548" s="12">
        <f t="shared" si="515"/>
        <v>1.92</v>
      </c>
      <c r="S2548" s="12">
        <f t="shared" si="516"/>
        <v>9.6</v>
      </c>
      <c r="T2548" s="12">
        <f t="shared" si="517"/>
        <v>0</v>
      </c>
      <c r="U2548" s="12">
        <f t="shared" si="518"/>
        <v>0</v>
      </c>
      <c r="V2548" s="13" t="str">
        <f t="shared" ca="1" si="519"/>
        <v>Greater Than 8 Weeks Old</v>
      </c>
    </row>
    <row r="2549" spans="1:22" x14ac:dyDescent="0.45">
      <c r="A2549" s="2" t="s">
        <v>135</v>
      </c>
      <c r="B2549" s="5">
        <v>43699</v>
      </c>
      <c r="C2549" s="5" t="s">
        <v>369</v>
      </c>
      <c r="D2549" s="5" t="s">
        <v>375</v>
      </c>
      <c r="E2549" s="6">
        <v>2</v>
      </c>
      <c r="F2549" s="3">
        <v>11.98</v>
      </c>
      <c r="G2549" s="3">
        <v>4.2</v>
      </c>
      <c r="H2549" s="8">
        <f t="shared" si="507"/>
        <v>2.1</v>
      </c>
      <c r="I2549" s="3">
        <v>7.78</v>
      </c>
      <c r="J2549" s="4">
        <v>0.65</v>
      </c>
      <c r="K2549" s="2" t="str">
        <f t="shared" si="508"/>
        <v>Thursday</v>
      </c>
      <c r="L2549" s="5">
        <f t="shared" si="509"/>
        <v>43702</v>
      </c>
      <c r="M2549" s="2" t="str">
        <f t="shared" si="510"/>
        <v>Sunday</v>
      </c>
      <c r="N2549" s="2" t="str">
        <f t="shared" si="511"/>
        <v>Monday</v>
      </c>
      <c r="O2549" s="12">
        <f t="shared" si="512"/>
        <v>0</v>
      </c>
      <c r="P2549" s="11" t="str">
        <f t="shared" si="513"/>
        <v>Low Cost per Unit</v>
      </c>
      <c r="Q2549" s="12">
        <f t="shared" si="514"/>
        <v>0</v>
      </c>
      <c r="R2549" s="12">
        <f t="shared" si="515"/>
        <v>0.3594</v>
      </c>
      <c r="S2549" s="12">
        <f t="shared" si="516"/>
        <v>1.7969999999999999</v>
      </c>
      <c r="T2549" s="12">
        <f t="shared" si="517"/>
        <v>0</v>
      </c>
      <c r="U2549" s="12">
        <f t="shared" si="518"/>
        <v>0</v>
      </c>
      <c r="V2549" s="13" t="str">
        <f t="shared" ca="1" si="519"/>
        <v>Greater Than 8 Weeks Old</v>
      </c>
    </row>
    <row r="2550" spans="1:22" x14ac:dyDescent="0.45">
      <c r="A2550" s="2" t="s">
        <v>98</v>
      </c>
      <c r="B2550" s="5">
        <v>43699</v>
      </c>
      <c r="C2550" s="5" t="s">
        <v>376</v>
      </c>
      <c r="D2550" s="5" t="s">
        <v>377</v>
      </c>
      <c r="E2550" s="6">
        <v>19</v>
      </c>
      <c r="F2550" s="3">
        <v>359.82</v>
      </c>
      <c r="G2550" s="3">
        <v>150.86000000000001</v>
      </c>
      <c r="H2550" s="8">
        <f t="shared" si="507"/>
        <v>7.94</v>
      </c>
      <c r="I2550" s="3">
        <v>208.96</v>
      </c>
      <c r="J2550" s="4">
        <v>0.57999999999999996</v>
      </c>
      <c r="K2550" s="2" t="str">
        <f t="shared" si="508"/>
        <v>Thursday</v>
      </c>
      <c r="L2550" s="5">
        <f t="shared" si="509"/>
        <v>43702</v>
      </c>
      <c r="M2550" s="2" t="str">
        <f t="shared" si="510"/>
        <v>Sunday</v>
      </c>
      <c r="N2550" s="2" t="str">
        <f t="shared" si="511"/>
        <v>Monday</v>
      </c>
      <c r="O2550" s="12">
        <f t="shared" si="512"/>
        <v>0</v>
      </c>
      <c r="P2550" s="11" t="str">
        <f t="shared" si="513"/>
        <v>Low Cost per Unit</v>
      </c>
      <c r="Q2550" s="12">
        <f t="shared" si="514"/>
        <v>0</v>
      </c>
      <c r="R2550" s="12">
        <f t="shared" si="515"/>
        <v>10.794599999999999</v>
      </c>
      <c r="S2550" s="12">
        <f t="shared" si="516"/>
        <v>0</v>
      </c>
      <c r="T2550" s="12">
        <f t="shared" si="517"/>
        <v>0</v>
      </c>
      <c r="U2550" s="12">
        <f t="shared" si="518"/>
        <v>0</v>
      </c>
      <c r="V2550" s="13" t="str">
        <f t="shared" ca="1" si="519"/>
        <v>Greater Than 8 Weeks Old</v>
      </c>
    </row>
    <row r="2551" spans="1:22" x14ac:dyDescent="0.45">
      <c r="A2551" s="2" t="s">
        <v>16</v>
      </c>
      <c r="B2551" s="5">
        <v>43699</v>
      </c>
      <c r="C2551" s="5" t="s">
        <v>375</v>
      </c>
      <c r="D2551" s="5" t="s">
        <v>377</v>
      </c>
      <c r="E2551" s="6">
        <v>11</v>
      </c>
      <c r="F2551" s="3">
        <v>119.9</v>
      </c>
      <c r="G2551" s="3">
        <v>49.5</v>
      </c>
      <c r="H2551" s="8">
        <f t="shared" si="507"/>
        <v>4.5</v>
      </c>
      <c r="I2551" s="3">
        <v>70.400000000000006</v>
      </c>
      <c r="J2551" s="4">
        <v>0.59</v>
      </c>
      <c r="K2551" s="2" t="str">
        <f t="shared" si="508"/>
        <v>Thursday</v>
      </c>
      <c r="L2551" s="5">
        <f t="shared" si="509"/>
        <v>43702</v>
      </c>
      <c r="M2551" s="2" t="str">
        <f t="shared" si="510"/>
        <v>Sunday</v>
      </c>
      <c r="N2551" s="2" t="str">
        <f t="shared" si="511"/>
        <v>Monday</v>
      </c>
      <c r="O2551" s="12">
        <f t="shared" si="512"/>
        <v>0</v>
      </c>
      <c r="P2551" s="11" t="str">
        <f t="shared" si="513"/>
        <v>Low Cost per Unit</v>
      </c>
      <c r="Q2551" s="12">
        <f t="shared" si="514"/>
        <v>0</v>
      </c>
      <c r="R2551" s="12">
        <f t="shared" si="515"/>
        <v>3.597</v>
      </c>
      <c r="S2551" s="12">
        <f t="shared" si="516"/>
        <v>0</v>
      </c>
      <c r="T2551" s="12">
        <f t="shared" si="517"/>
        <v>0</v>
      </c>
      <c r="U2551" s="12">
        <f t="shared" si="518"/>
        <v>0</v>
      </c>
      <c r="V2551" s="13" t="str">
        <f t="shared" ca="1" si="519"/>
        <v>Greater Than 8 Weeks Old</v>
      </c>
    </row>
    <row r="2552" spans="1:22" x14ac:dyDescent="0.45">
      <c r="A2552" s="2" t="s">
        <v>17</v>
      </c>
      <c r="B2552" s="5">
        <v>43699</v>
      </c>
      <c r="C2552" s="5" t="s">
        <v>376</v>
      </c>
      <c r="D2552" s="5" t="s">
        <v>377</v>
      </c>
      <c r="E2552" s="6">
        <v>18</v>
      </c>
      <c r="F2552" s="3">
        <v>186.83</v>
      </c>
      <c r="G2552" s="3">
        <v>111.6</v>
      </c>
      <c r="H2552" s="8">
        <f t="shared" si="507"/>
        <v>6.1999999999999993</v>
      </c>
      <c r="I2552" s="3">
        <v>75.23</v>
      </c>
      <c r="J2552" s="4">
        <v>0.4</v>
      </c>
      <c r="K2552" s="2" t="str">
        <f t="shared" si="508"/>
        <v>Thursday</v>
      </c>
      <c r="L2552" s="5">
        <f t="shared" si="509"/>
        <v>43702</v>
      </c>
      <c r="M2552" s="2" t="str">
        <f t="shared" si="510"/>
        <v>Sunday</v>
      </c>
      <c r="N2552" s="2" t="str">
        <f t="shared" si="511"/>
        <v>Monday</v>
      </c>
      <c r="O2552" s="12">
        <f t="shared" si="512"/>
        <v>0</v>
      </c>
      <c r="P2552" s="11" t="str">
        <f t="shared" si="513"/>
        <v>Low Cost per Unit</v>
      </c>
      <c r="Q2552" s="12">
        <f t="shared" si="514"/>
        <v>0</v>
      </c>
      <c r="R2552" s="12">
        <f t="shared" si="515"/>
        <v>5.6048999999999998</v>
      </c>
      <c r="S2552" s="12">
        <f t="shared" si="516"/>
        <v>0</v>
      </c>
      <c r="T2552" s="12">
        <f t="shared" si="517"/>
        <v>0</v>
      </c>
      <c r="U2552" s="12">
        <f t="shared" si="518"/>
        <v>0</v>
      </c>
      <c r="V2552" s="13" t="str">
        <f t="shared" ca="1" si="519"/>
        <v>Greater Than 8 Weeks Old</v>
      </c>
    </row>
    <row r="2553" spans="1:22" x14ac:dyDescent="0.45">
      <c r="A2553" s="2" t="s">
        <v>239</v>
      </c>
      <c r="B2553" s="5">
        <v>43699</v>
      </c>
      <c r="C2553" s="5" t="s">
        <v>376</v>
      </c>
      <c r="D2553" s="5" t="s">
        <v>377</v>
      </c>
      <c r="E2553" s="6">
        <v>12</v>
      </c>
      <c r="F2553" s="3">
        <v>164.89</v>
      </c>
      <c r="G2553" s="3">
        <v>79.2</v>
      </c>
      <c r="H2553" s="8">
        <f t="shared" si="507"/>
        <v>6.6000000000000005</v>
      </c>
      <c r="I2553" s="3">
        <v>85.69</v>
      </c>
      <c r="J2553" s="4">
        <v>0.52</v>
      </c>
      <c r="K2553" s="2" t="str">
        <f t="shared" si="508"/>
        <v>Thursday</v>
      </c>
      <c r="L2553" s="5">
        <f t="shared" si="509"/>
        <v>43702</v>
      </c>
      <c r="M2553" s="2" t="str">
        <f t="shared" si="510"/>
        <v>Sunday</v>
      </c>
      <c r="N2553" s="2" t="str">
        <f t="shared" si="511"/>
        <v>Monday</v>
      </c>
      <c r="O2553" s="12">
        <f t="shared" si="512"/>
        <v>0</v>
      </c>
      <c r="P2553" s="11" t="str">
        <f t="shared" si="513"/>
        <v>Low Cost per Unit</v>
      </c>
      <c r="Q2553" s="12">
        <f t="shared" si="514"/>
        <v>0</v>
      </c>
      <c r="R2553" s="12">
        <f t="shared" si="515"/>
        <v>4.946699999999999</v>
      </c>
      <c r="S2553" s="12">
        <f t="shared" si="516"/>
        <v>0</v>
      </c>
      <c r="T2553" s="12">
        <f t="shared" si="517"/>
        <v>0</v>
      </c>
      <c r="U2553" s="12">
        <f t="shared" si="518"/>
        <v>0</v>
      </c>
      <c r="V2553" s="13" t="str">
        <f t="shared" ca="1" si="519"/>
        <v>Greater Than 8 Weeks Old</v>
      </c>
    </row>
    <row r="2554" spans="1:22" x14ac:dyDescent="0.45">
      <c r="A2554" s="2" t="s">
        <v>18</v>
      </c>
      <c r="B2554" s="5">
        <v>43699</v>
      </c>
      <c r="C2554" s="5" t="s">
        <v>376</v>
      </c>
      <c r="D2554" s="5" t="s">
        <v>377</v>
      </c>
      <c r="E2554" s="6">
        <v>5</v>
      </c>
      <c r="F2554" s="3">
        <v>100</v>
      </c>
      <c r="G2554" s="3">
        <v>34</v>
      </c>
      <c r="H2554" s="8">
        <f t="shared" si="507"/>
        <v>6.8</v>
      </c>
      <c r="I2554" s="3">
        <v>66</v>
      </c>
      <c r="J2554" s="4">
        <v>0.66</v>
      </c>
      <c r="K2554" s="2" t="str">
        <f t="shared" si="508"/>
        <v>Thursday</v>
      </c>
      <c r="L2554" s="5">
        <f t="shared" si="509"/>
        <v>43702</v>
      </c>
      <c r="M2554" s="2" t="str">
        <f t="shared" si="510"/>
        <v>Sunday</v>
      </c>
      <c r="N2554" s="2" t="str">
        <f t="shared" si="511"/>
        <v>Monday</v>
      </c>
      <c r="O2554" s="12">
        <f t="shared" si="512"/>
        <v>0</v>
      </c>
      <c r="P2554" s="11" t="str">
        <f t="shared" si="513"/>
        <v>Low Cost per Unit</v>
      </c>
      <c r="Q2554" s="12">
        <f t="shared" si="514"/>
        <v>0</v>
      </c>
      <c r="R2554" s="12">
        <f t="shared" si="515"/>
        <v>3</v>
      </c>
      <c r="S2554" s="12">
        <f t="shared" si="516"/>
        <v>0</v>
      </c>
      <c r="T2554" s="12">
        <f t="shared" si="517"/>
        <v>0</v>
      </c>
      <c r="U2554" s="12">
        <f t="shared" si="518"/>
        <v>0</v>
      </c>
      <c r="V2554" s="13" t="str">
        <f t="shared" ca="1" si="519"/>
        <v>Greater Than 8 Weeks Old</v>
      </c>
    </row>
    <row r="2555" spans="1:22" x14ac:dyDescent="0.45">
      <c r="A2555" s="2" t="s">
        <v>19</v>
      </c>
      <c r="B2555" s="5">
        <v>43699</v>
      </c>
      <c r="C2555" s="5" t="s">
        <v>378</v>
      </c>
      <c r="D2555" s="5" t="s">
        <v>379</v>
      </c>
      <c r="E2555" s="6">
        <v>3</v>
      </c>
      <c r="F2555" s="3">
        <v>138</v>
      </c>
      <c r="G2555" s="3">
        <v>60.18</v>
      </c>
      <c r="H2555" s="8">
        <f t="shared" si="507"/>
        <v>20.059999999999999</v>
      </c>
      <c r="I2555" s="3">
        <v>77.819999999999993</v>
      </c>
      <c r="J2555" s="4">
        <v>0.56000000000000005</v>
      </c>
      <c r="K2555" s="2" t="str">
        <f t="shared" si="508"/>
        <v>Thursday</v>
      </c>
      <c r="L2555" s="5">
        <f t="shared" si="509"/>
        <v>43702</v>
      </c>
      <c r="M2555" s="2" t="str">
        <f t="shared" si="510"/>
        <v>Sunday</v>
      </c>
      <c r="N2555" s="2" t="str">
        <f t="shared" si="511"/>
        <v>Monday</v>
      </c>
      <c r="O2555" s="12">
        <f t="shared" si="512"/>
        <v>0</v>
      </c>
      <c r="P2555" s="11" t="str">
        <f t="shared" si="513"/>
        <v>High Cost per Unit</v>
      </c>
      <c r="Q2555" s="12">
        <f t="shared" si="514"/>
        <v>0</v>
      </c>
      <c r="R2555" s="12">
        <f t="shared" si="515"/>
        <v>4.1399999999999997</v>
      </c>
      <c r="S2555" s="12">
        <f t="shared" si="516"/>
        <v>0</v>
      </c>
      <c r="T2555" s="12">
        <f t="shared" si="517"/>
        <v>0</v>
      </c>
      <c r="U2555" s="12">
        <f t="shared" si="518"/>
        <v>0</v>
      </c>
      <c r="V2555" s="13" t="str">
        <f t="shared" ca="1" si="519"/>
        <v>Greater Than 8 Weeks Old</v>
      </c>
    </row>
    <row r="2556" spans="1:22" x14ac:dyDescent="0.45">
      <c r="A2556" s="2" t="s">
        <v>20</v>
      </c>
      <c r="B2556" s="5">
        <v>43699</v>
      </c>
      <c r="C2556" s="5" t="s">
        <v>376</v>
      </c>
      <c r="D2556" s="5" t="s">
        <v>377</v>
      </c>
      <c r="E2556" s="6">
        <v>5</v>
      </c>
      <c r="F2556" s="3">
        <v>88</v>
      </c>
      <c r="G2556" s="3">
        <v>26.25</v>
      </c>
      <c r="H2556" s="8">
        <f t="shared" si="507"/>
        <v>5.25</v>
      </c>
      <c r="I2556" s="3">
        <v>61.75</v>
      </c>
      <c r="J2556" s="4">
        <v>0.7</v>
      </c>
      <c r="K2556" s="2" t="str">
        <f t="shared" si="508"/>
        <v>Thursday</v>
      </c>
      <c r="L2556" s="5">
        <f t="shared" si="509"/>
        <v>43702</v>
      </c>
      <c r="M2556" s="2" t="str">
        <f t="shared" si="510"/>
        <v>Sunday</v>
      </c>
      <c r="N2556" s="2" t="str">
        <f t="shared" si="511"/>
        <v>Monday</v>
      </c>
      <c r="O2556" s="12">
        <f t="shared" si="512"/>
        <v>0</v>
      </c>
      <c r="P2556" s="11" t="str">
        <f t="shared" si="513"/>
        <v>Low Cost per Unit</v>
      </c>
      <c r="Q2556" s="12">
        <f t="shared" si="514"/>
        <v>0</v>
      </c>
      <c r="R2556" s="12">
        <f t="shared" si="515"/>
        <v>2.6399999999999997</v>
      </c>
      <c r="S2556" s="12">
        <f t="shared" si="516"/>
        <v>0</v>
      </c>
      <c r="T2556" s="12">
        <f t="shared" si="517"/>
        <v>0</v>
      </c>
      <c r="U2556" s="12">
        <f t="shared" si="518"/>
        <v>0</v>
      </c>
      <c r="V2556" s="13" t="str">
        <f t="shared" ca="1" si="519"/>
        <v>Greater Than 8 Weeks Old</v>
      </c>
    </row>
    <row r="2557" spans="1:22" x14ac:dyDescent="0.45">
      <c r="A2557" s="2" t="s">
        <v>21</v>
      </c>
      <c r="B2557" s="5">
        <v>43699</v>
      </c>
      <c r="C2557" s="5" t="s">
        <v>376</v>
      </c>
      <c r="D2557" s="5" t="s">
        <v>377</v>
      </c>
      <c r="E2557" s="6">
        <v>5</v>
      </c>
      <c r="F2557" s="3">
        <v>88</v>
      </c>
      <c r="G2557" s="3">
        <v>31.75</v>
      </c>
      <c r="H2557" s="8">
        <f t="shared" si="507"/>
        <v>6.35</v>
      </c>
      <c r="I2557" s="3">
        <v>56.25</v>
      </c>
      <c r="J2557" s="4">
        <v>0.64</v>
      </c>
      <c r="K2557" s="2" t="str">
        <f t="shared" si="508"/>
        <v>Thursday</v>
      </c>
      <c r="L2557" s="5">
        <f t="shared" si="509"/>
        <v>43702</v>
      </c>
      <c r="M2557" s="2" t="str">
        <f t="shared" si="510"/>
        <v>Sunday</v>
      </c>
      <c r="N2557" s="2" t="str">
        <f t="shared" si="511"/>
        <v>Monday</v>
      </c>
      <c r="O2557" s="12">
        <f t="shared" si="512"/>
        <v>0</v>
      </c>
      <c r="P2557" s="11" t="str">
        <f t="shared" si="513"/>
        <v>Low Cost per Unit</v>
      </c>
      <c r="Q2557" s="12">
        <f t="shared" si="514"/>
        <v>0</v>
      </c>
      <c r="R2557" s="12">
        <f t="shared" si="515"/>
        <v>2.6399999999999997</v>
      </c>
      <c r="S2557" s="12">
        <f t="shared" si="516"/>
        <v>0</v>
      </c>
      <c r="T2557" s="12">
        <f t="shared" si="517"/>
        <v>0</v>
      </c>
      <c r="U2557" s="12">
        <f t="shared" si="518"/>
        <v>0</v>
      </c>
      <c r="V2557" s="13" t="str">
        <f t="shared" ca="1" si="519"/>
        <v>Greater Than 8 Weeks Old</v>
      </c>
    </row>
    <row r="2558" spans="1:22" x14ac:dyDescent="0.45">
      <c r="A2558" s="2" t="s">
        <v>215</v>
      </c>
      <c r="B2558" s="5">
        <v>43699</v>
      </c>
      <c r="C2558" s="5" t="s">
        <v>378</v>
      </c>
      <c r="D2558" s="5" t="s">
        <v>379</v>
      </c>
      <c r="E2558" s="6">
        <v>31</v>
      </c>
      <c r="F2558" s="3">
        <v>309.69</v>
      </c>
      <c r="G2558" s="3">
        <v>117.8</v>
      </c>
      <c r="H2558" s="8">
        <f t="shared" si="507"/>
        <v>3.8</v>
      </c>
      <c r="I2558" s="3">
        <v>191.89</v>
      </c>
      <c r="J2558" s="4">
        <v>0.62</v>
      </c>
      <c r="K2558" s="2" t="str">
        <f t="shared" si="508"/>
        <v>Thursday</v>
      </c>
      <c r="L2558" s="5">
        <f t="shared" si="509"/>
        <v>43702</v>
      </c>
      <c r="M2558" s="2" t="str">
        <f t="shared" si="510"/>
        <v>Sunday</v>
      </c>
      <c r="N2558" s="2" t="str">
        <f t="shared" si="511"/>
        <v>Monday</v>
      </c>
      <c r="O2558" s="12">
        <f t="shared" si="512"/>
        <v>0</v>
      </c>
      <c r="P2558" s="11" t="str">
        <f t="shared" si="513"/>
        <v>Low Cost per Unit</v>
      </c>
      <c r="Q2558" s="12">
        <f t="shared" si="514"/>
        <v>0</v>
      </c>
      <c r="R2558" s="12">
        <f t="shared" si="515"/>
        <v>9.2906999999999993</v>
      </c>
      <c r="S2558" s="12">
        <f t="shared" si="516"/>
        <v>0</v>
      </c>
      <c r="T2558" s="12">
        <f t="shared" si="517"/>
        <v>0</v>
      </c>
      <c r="U2558" s="12">
        <f t="shared" si="518"/>
        <v>0</v>
      </c>
      <c r="V2558" s="13" t="str">
        <f t="shared" ca="1" si="519"/>
        <v>Greater Than 8 Weeks Old</v>
      </c>
    </row>
    <row r="2559" spans="1:22" x14ac:dyDescent="0.45">
      <c r="A2559" s="2" t="s">
        <v>22</v>
      </c>
      <c r="B2559" s="5">
        <v>43699</v>
      </c>
      <c r="C2559" s="5" t="s">
        <v>380</v>
      </c>
      <c r="D2559" s="5" t="s">
        <v>381</v>
      </c>
      <c r="E2559" s="6">
        <v>10</v>
      </c>
      <c r="F2559" s="3">
        <v>149.9</v>
      </c>
      <c r="G2559" s="3">
        <v>54</v>
      </c>
      <c r="H2559" s="8">
        <f t="shared" si="507"/>
        <v>5.4</v>
      </c>
      <c r="I2559" s="3">
        <v>95.9</v>
      </c>
      <c r="J2559" s="4">
        <v>0.64</v>
      </c>
      <c r="K2559" s="2" t="str">
        <f t="shared" si="508"/>
        <v>Thursday</v>
      </c>
      <c r="L2559" s="5">
        <f t="shared" si="509"/>
        <v>43702</v>
      </c>
      <c r="M2559" s="2" t="str">
        <f t="shared" si="510"/>
        <v>Sunday</v>
      </c>
      <c r="N2559" s="2" t="str">
        <f t="shared" si="511"/>
        <v>Monday</v>
      </c>
      <c r="O2559" s="12">
        <f t="shared" si="512"/>
        <v>0</v>
      </c>
      <c r="P2559" s="11" t="str">
        <f t="shared" si="513"/>
        <v>Low Cost per Unit</v>
      </c>
      <c r="Q2559" s="12">
        <f t="shared" si="514"/>
        <v>0</v>
      </c>
      <c r="R2559" s="12">
        <f t="shared" si="515"/>
        <v>4.4969999999999999</v>
      </c>
      <c r="S2559" s="12">
        <f t="shared" si="516"/>
        <v>0</v>
      </c>
      <c r="T2559" s="12">
        <f t="shared" si="517"/>
        <v>0</v>
      </c>
      <c r="U2559" s="12">
        <f t="shared" si="518"/>
        <v>0</v>
      </c>
      <c r="V2559" s="13" t="str">
        <f t="shared" ca="1" si="519"/>
        <v>Greater Than 8 Weeks Old</v>
      </c>
    </row>
    <row r="2560" spans="1:22" x14ac:dyDescent="0.45">
      <c r="A2560" s="2" t="s">
        <v>162</v>
      </c>
      <c r="B2560" s="5">
        <v>43699</v>
      </c>
      <c r="C2560" s="5" t="s">
        <v>383</v>
      </c>
      <c r="D2560" s="5" t="s">
        <v>384</v>
      </c>
      <c r="E2560" s="6">
        <v>14</v>
      </c>
      <c r="F2560" s="3">
        <v>109.46</v>
      </c>
      <c r="G2560" s="3">
        <v>44.8</v>
      </c>
      <c r="H2560" s="8">
        <f t="shared" si="507"/>
        <v>3.1999999999999997</v>
      </c>
      <c r="I2560" s="3">
        <v>64.66</v>
      </c>
      <c r="J2560" s="4">
        <v>0.59</v>
      </c>
      <c r="K2560" s="2" t="str">
        <f t="shared" si="508"/>
        <v>Thursday</v>
      </c>
      <c r="L2560" s="5">
        <f t="shared" si="509"/>
        <v>43702</v>
      </c>
      <c r="M2560" s="2" t="str">
        <f t="shared" si="510"/>
        <v>Sunday</v>
      </c>
      <c r="N2560" s="2" t="str">
        <f t="shared" si="511"/>
        <v>Monday</v>
      </c>
      <c r="O2560" s="12">
        <f t="shared" si="512"/>
        <v>0</v>
      </c>
      <c r="P2560" s="11" t="str">
        <f t="shared" si="513"/>
        <v>Low Cost per Unit</v>
      </c>
      <c r="Q2560" s="12">
        <f t="shared" si="514"/>
        <v>0</v>
      </c>
      <c r="R2560" s="12">
        <f t="shared" si="515"/>
        <v>3.2837999999999998</v>
      </c>
      <c r="S2560" s="12">
        <f t="shared" si="516"/>
        <v>0</v>
      </c>
      <c r="T2560" s="12">
        <f t="shared" si="517"/>
        <v>0</v>
      </c>
      <c r="U2560" s="12">
        <f t="shared" si="518"/>
        <v>0</v>
      </c>
      <c r="V2560" s="13" t="str">
        <f t="shared" ca="1" si="519"/>
        <v>Greater Than 8 Weeks Old</v>
      </c>
    </row>
    <row r="2561" spans="1:22" x14ac:dyDescent="0.45">
      <c r="A2561" s="2" t="s">
        <v>216</v>
      </c>
      <c r="B2561" s="5">
        <v>43699</v>
      </c>
      <c r="C2561" s="5" t="s">
        <v>383</v>
      </c>
      <c r="D2561" s="5" t="s">
        <v>385</v>
      </c>
      <c r="E2561" s="6">
        <v>8</v>
      </c>
      <c r="F2561" s="3">
        <v>71.92</v>
      </c>
      <c r="G2561" s="3">
        <v>34.4</v>
      </c>
      <c r="H2561" s="8">
        <f t="shared" si="507"/>
        <v>4.3</v>
      </c>
      <c r="I2561" s="3">
        <v>37.520000000000003</v>
      </c>
      <c r="J2561" s="4">
        <v>0.52</v>
      </c>
      <c r="K2561" s="2" t="str">
        <f t="shared" si="508"/>
        <v>Thursday</v>
      </c>
      <c r="L2561" s="5">
        <f t="shared" si="509"/>
        <v>43702</v>
      </c>
      <c r="M2561" s="2" t="str">
        <f t="shared" si="510"/>
        <v>Sunday</v>
      </c>
      <c r="N2561" s="2" t="str">
        <f t="shared" si="511"/>
        <v>Monday</v>
      </c>
      <c r="O2561" s="12">
        <f t="shared" si="512"/>
        <v>0</v>
      </c>
      <c r="P2561" s="11" t="str">
        <f t="shared" si="513"/>
        <v>Low Cost per Unit</v>
      </c>
      <c r="Q2561" s="12">
        <f t="shared" si="514"/>
        <v>0</v>
      </c>
      <c r="R2561" s="12">
        <f t="shared" si="515"/>
        <v>2.1576</v>
      </c>
      <c r="S2561" s="12">
        <f t="shared" si="516"/>
        <v>0</v>
      </c>
      <c r="T2561" s="12">
        <f t="shared" si="517"/>
        <v>0</v>
      </c>
      <c r="U2561" s="12">
        <f t="shared" si="518"/>
        <v>0</v>
      </c>
      <c r="V2561" s="13" t="str">
        <f t="shared" ca="1" si="519"/>
        <v>Greater Than 8 Weeks Old</v>
      </c>
    </row>
    <row r="2562" spans="1:22" x14ac:dyDescent="0.45">
      <c r="A2562" s="2" t="s">
        <v>217</v>
      </c>
      <c r="B2562" s="5">
        <v>43699</v>
      </c>
      <c r="C2562" s="5" t="s">
        <v>383</v>
      </c>
      <c r="D2562" s="5" t="s">
        <v>385</v>
      </c>
      <c r="E2562" s="6">
        <v>15</v>
      </c>
      <c r="F2562" s="3">
        <v>125.86</v>
      </c>
      <c r="G2562" s="3">
        <v>59.7</v>
      </c>
      <c r="H2562" s="8">
        <f t="shared" si="507"/>
        <v>3.98</v>
      </c>
      <c r="I2562" s="3">
        <v>66.16</v>
      </c>
      <c r="J2562" s="4">
        <v>0.53</v>
      </c>
      <c r="K2562" s="2" t="str">
        <f t="shared" si="508"/>
        <v>Thursday</v>
      </c>
      <c r="L2562" s="5">
        <f t="shared" si="509"/>
        <v>43702</v>
      </c>
      <c r="M2562" s="2" t="str">
        <f t="shared" si="510"/>
        <v>Sunday</v>
      </c>
      <c r="N2562" s="2" t="str">
        <f t="shared" si="511"/>
        <v>Monday</v>
      </c>
      <c r="O2562" s="12">
        <f t="shared" si="512"/>
        <v>0</v>
      </c>
      <c r="P2562" s="11" t="str">
        <f t="shared" si="513"/>
        <v>Low Cost per Unit</v>
      </c>
      <c r="Q2562" s="12">
        <f t="shared" si="514"/>
        <v>0</v>
      </c>
      <c r="R2562" s="12">
        <f t="shared" si="515"/>
        <v>3.7757999999999998</v>
      </c>
      <c r="S2562" s="12">
        <f t="shared" si="516"/>
        <v>0</v>
      </c>
      <c r="T2562" s="12">
        <f t="shared" si="517"/>
        <v>0</v>
      </c>
      <c r="U2562" s="12">
        <f t="shared" si="518"/>
        <v>0</v>
      </c>
      <c r="V2562" s="13" t="str">
        <f t="shared" ca="1" si="519"/>
        <v>Greater Than 8 Weeks Old</v>
      </c>
    </row>
    <row r="2563" spans="1:22" x14ac:dyDescent="0.45">
      <c r="A2563" s="2" t="s">
        <v>23</v>
      </c>
      <c r="B2563" s="5">
        <v>43699</v>
      </c>
      <c r="C2563" s="5" t="s">
        <v>383</v>
      </c>
      <c r="D2563" s="5" t="s">
        <v>385</v>
      </c>
      <c r="E2563" s="6">
        <v>3</v>
      </c>
      <c r="F2563" s="3">
        <v>42</v>
      </c>
      <c r="G2563" s="3">
        <v>8.25</v>
      </c>
      <c r="H2563" s="8">
        <f t="shared" ref="H2563:H2626" si="520">G2563/E2563</f>
        <v>2.75</v>
      </c>
      <c r="I2563" s="3">
        <v>33.75</v>
      </c>
      <c r="J2563" s="4">
        <v>0.8</v>
      </c>
      <c r="K2563" s="2" t="str">
        <f t="shared" ref="K2563:K2626" si="521">TEXT(B2563,"dddd")</f>
        <v>Thursday</v>
      </c>
      <c r="L2563" s="5">
        <f t="shared" ref="L2563:L2626" si="522">B2563+3</f>
        <v>43702</v>
      </c>
      <c r="M2563" s="2" t="str">
        <f t="shared" ref="M2563:M2626" si="523">TEXT(L2563,"dddd")</f>
        <v>Sunday</v>
      </c>
      <c r="N2563" s="2" t="str">
        <f t="shared" ref="N2563:N2626" si="524">IF(M2563="Sunday","Monday",M2563)</f>
        <v>Monday</v>
      </c>
      <c r="O2563" s="12">
        <f t="shared" ref="O2563:O2626" si="525">IF(TEXT(B2563,"dddd")="Tuesday",E2563*0.05,0)</f>
        <v>0</v>
      </c>
      <c r="P2563" s="11" t="str">
        <f t="shared" ref="P2563:P2626" si="526">IF(H2563&gt;AVERAGE(H:H),"High Cost per Unit","Low Cost per Unit")</f>
        <v>Low Cost per Unit</v>
      </c>
      <c r="Q2563" s="12">
        <f t="shared" ref="Q2563:Q2626" si="527">IF(D2563="Masks",F2563*0.1,0)</f>
        <v>0</v>
      </c>
      <c r="R2563" s="12">
        <f t="shared" ref="R2563:R2626" si="528">IF(E2563&gt;1,F2563*0.03,0)</f>
        <v>1.26</v>
      </c>
      <c r="S2563" s="12">
        <f t="shared" ref="S2563:S2626" si="529">IF(D2563="Accessories",F2563*0.15,0)</f>
        <v>0</v>
      </c>
      <c r="T2563" s="12">
        <f t="shared" ref="T2563:T2626" si="530">IF(AND(K2563="Saturday",C2563="Fitness"),F2563*0.1,0)</f>
        <v>0</v>
      </c>
      <c r="U2563" s="12">
        <f t="shared" ref="U2563:U2626" si="531">IF(AND(K2563="Friday",C2563="Automotive"),F2563*0.2,0)</f>
        <v>0</v>
      </c>
      <c r="V2563" s="13" t="str">
        <f t="shared" ref="V2563:V2626" ca="1" si="532">IF(ABS(TODAY()-B2563)&gt;56,"Greater Than 8 Weeks Old","Less Than 8 Weeks Old")</f>
        <v>Greater Than 8 Weeks Old</v>
      </c>
    </row>
    <row r="2564" spans="1:22" x14ac:dyDescent="0.45">
      <c r="A2564" s="2" t="s">
        <v>136</v>
      </c>
      <c r="B2564" s="5">
        <v>43699</v>
      </c>
      <c r="C2564" s="5" t="s">
        <v>376</v>
      </c>
      <c r="D2564" s="5" t="s">
        <v>377</v>
      </c>
      <c r="E2564" s="6">
        <v>31</v>
      </c>
      <c r="F2564" s="3">
        <v>209.7</v>
      </c>
      <c r="G2564" s="3">
        <v>54.25</v>
      </c>
      <c r="H2564" s="8">
        <f t="shared" si="520"/>
        <v>1.75</v>
      </c>
      <c r="I2564" s="3">
        <v>155.44999999999999</v>
      </c>
      <c r="J2564" s="4">
        <v>0.74</v>
      </c>
      <c r="K2564" s="2" t="str">
        <f t="shared" si="521"/>
        <v>Thursday</v>
      </c>
      <c r="L2564" s="5">
        <f t="shared" si="522"/>
        <v>43702</v>
      </c>
      <c r="M2564" s="2" t="str">
        <f t="shared" si="523"/>
        <v>Sunday</v>
      </c>
      <c r="N2564" s="2" t="str">
        <f t="shared" si="524"/>
        <v>Monday</v>
      </c>
      <c r="O2564" s="12">
        <f t="shared" si="525"/>
        <v>0</v>
      </c>
      <c r="P2564" s="11" t="str">
        <f t="shared" si="526"/>
        <v>Low Cost per Unit</v>
      </c>
      <c r="Q2564" s="12">
        <f t="shared" si="527"/>
        <v>0</v>
      </c>
      <c r="R2564" s="12">
        <f t="shared" si="528"/>
        <v>6.2909999999999995</v>
      </c>
      <c r="S2564" s="12">
        <f t="shared" si="529"/>
        <v>0</v>
      </c>
      <c r="T2564" s="12">
        <f t="shared" si="530"/>
        <v>0</v>
      </c>
      <c r="U2564" s="12">
        <f t="shared" si="531"/>
        <v>0</v>
      </c>
      <c r="V2564" s="13" t="str">
        <f t="shared" ca="1" si="532"/>
        <v>Greater Than 8 Weeks Old</v>
      </c>
    </row>
    <row r="2565" spans="1:22" x14ac:dyDescent="0.45">
      <c r="A2565" s="2" t="s">
        <v>24</v>
      </c>
      <c r="B2565" s="5">
        <v>43699</v>
      </c>
      <c r="C2565" s="5" t="s">
        <v>375</v>
      </c>
      <c r="D2565" s="5" t="s">
        <v>377</v>
      </c>
      <c r="E2565" s="6">
        <v>15</v>
      </c>
      <c r="F2565" s="3">
        <v>139.86000000000001</v>
      </c>
      <c r="G2565" s="3">
        <v>44.25</v>
      </c>
      <c r="H2565" s="8">
        <f t="shared" si="520"/>
        <v>2.95</v>
      </c>
      <c r="I2565" s="3">
        <v>95.61</v>
      </c>
      <c r="J2565" s="4">
        <v>0.68</v>
      </c>
      <c r="K2565" s="2" t="str">
        <f t="shared" si="521"/>
        <v>Thursday</v>
      </c>
      <c r="L2565" s="5">
        <f t="shared" si="522"/>
        <v>43702</v>
      </c>
      <c r="M2565" s="2" t="str">
        <f t="shared" si="523"/>
        <v>Sunday</v>
      </c>
      <c r="N2565" s="2" t="str">
        <f t="shared" si="524"/>
        <v>Monday</v>
      </c>
      <c r="O2565" s="12">
        <f t="shared" si="525"/>
        <v>0</v>
      </c>
      <c r="P2565" s="11" t="str">
        <f t="shared" si="526"/>
        <v>Low Cost per Unit</v>
      </c>
      <c r="Q2565" s="12">
        <f t="shared" si="527"/>
        <v>0</v>
      </c>
      <c r="R2565" s="12">
        <f t="shared" si="528"/>
        <v>4.1958000000000002</v>
      </c>
      <c r="S2565" s="12">
        <f t="shared" si="529"/>
        <v>0</v>
      </c>
      <c r="T2565" s="12">
        <f t="shared" si="530"/>
        <v>0</v>
      </c>
      <c r="U2565" s="12">
        <f t="shared" si="531"/>
        <v>0</v>
      </c>
      <c r="V2565" s="13" t="str">
        <f t="shared" ca="1" si="532"/>
        <v>Greater Than 8 Weeks Old</v>
      </c>
    </row>
    <row r="2566" spans="1:22" x14ac:dyDescent="0.45">
      <c r="A2566" s="2" t="s">
        <v>99</v>
      </c>
      <c r="B2566" s="5">
        <v>43699</v>
      </c>
      <c r="C2566" s="5" t="s">
        <v>378</v>
      </c>
      <c r="D2566" s="5" t="s">
        <v>379</v>
      </c>
      <c r="E2566" s="6">
        <v>2</v>
      </c>
      <c r="F2566" s="3">
        <v>22</v>
      </c>
      <c r="G2566" s="3">
        <v>4.0999999999999996</v>
      </c>
      <c r="H2566" s="8">
        <f t="shared" si="520"/>
        <v>2.0499999999999998</v>
      </c>
      <c r="I2566" s="3">
        <v>17.899999999999999</v>
      </c>
      <c r="J2566" s="4">
        <v>0.81</v>
      </c>
      <c r="K2566" s="2" t="str">
        <f t="shared" si="521"/>
        <v>Thursday</v>
      </c>
      <c r="L2566" s="5">
        <f t="shared" si="522"/>
        <v>43702</v>
      </c>
      <c r="M2566" s="2" t="str">
        <f t="shared" si="523"/>
        <v>Sunday</v>
      </c>
      <c r="N2566" s="2" t="str">
        <f t="shared" si="524"/>
        <v>Monday</v>
      </c>
      <c r="O2566" s="12">
        <f t="shared" si="525"/>
        <v>0</v>
      </c>
      <c r="P2566" s="11" t="str">
        <f t="shared" si="526"/>
        <v>Low Cost per Unit</v>
      </c>
      <c r="Q2566" s="12">
        <f t="shared" si="527"/>
        <v>0</v>
      </c>
      <c r="R2566" s="12">
        <f t="shared" si="528"/>
        <v>0.65999999999999992</v>
      </c>
      <c r="S2566" s="12">
        <f t="shared" si="529"/>
        <v>0</v>
      </c>
      <c r="T2566" s="12">
        <f t="shared" si="530"/>
        <v>0</v>
      </c>
      <c r="U2566" s="12">
        <f t="shared" si="531"/>
        <v>0</v>
      </c>
      <c r="V2566" s="13" t="str">
        <f t="shared" ca="1" si="532"/>
        <v>Greater Than 8 Weeks Old</v>
      </c>
    </row>
    <row r="2567" spans="1:22" x14ac:dyDescent="0.45">
      <c r="A2567" s="2" t="s">
        <v>219</v>
      </c>
      <c r="B2567" s="5">
        <v>43699</v>
      </c>
      <c r="C2567" s="5" t="s">
        <v>380</v>
      </c>
      <c r="D2567" s="5" t="s">
        <v>381</v>
      </c>
      <c r="E2567" s="6">
        <v>4</v>
      </c>
      <c r="F2567" s="3">
        <v>76</v>
      </c>
      <c r="G2567" s="3">
        <v>18</v>
      </c>
      <c r="H2567" s="8">
        <f t="shared" si="520"/>
        <v>4.5</v>
      </c>
      <c r="I2567" s="3">
        <v>58</v>
      </c>
      <c r="J2567" s="4">
        <v>0.76</v>
      </c>
      <c r="K2567" s="2" t="str">
        <f t="shared" si="521"/>
        <v>Thursday</v>
      </c>
      <c r="L2567" s="5">
        <f t="shared" si="522"/>
        <v>43702</v>
      </c>
      <c r="M2567" s="2" t="str">
        <f t="shared" si="523"/>
        <v>Sunday</v>
      </c>
      <c r="N2567" s="2" t="str">
        <f t="shared" si="524"/>
        <v>Monday</v>
      </c>
      <c r="O2567" s="12">
        <f t="shared" si="525"/>
        <v>0</v>
      </c>
      <c r="P2567" s="11" t="str">
        <f t="shared" si="526"/>
        <v>Low Cost per Unit</v>
      </c>
      <c r="Q2567" s="12">
        <f t="shared" si="527"/>
        <v>0</v>
      </c>
      <c r="R2567" s="12">
        <f t="shared" si="528"/>
        <v>2.2799999999999998</v>
      </c>
      <c r="S2567" s="12">
        <f t="shared" si="529"/>
        <v>0</v>
      </c>
      <c r="T2567" s="12">
        <f t="shared" si="530"/>
        <v>0</v>
      </c>
      <c r="U2567" s="12">
        <f t="shared" si="531"/>
        <v>0</v>
      </c>
      <c r="V2567" s="13" t="str">
        <f t="shared" ca="1" si="532"/>
        <v>Greater Than 8 Weeks Old</v>
      </c>
    </row>
    <row r="2568" spans="1:22" x14ac:dyDescent="0.45">
      <c r="A2568" s="2" t="s">
        <v>100</v>
      </c>
      <c r="B2568" s="5">
        <v>43699</v>
      </c>
      <c r="C2568" s="5" t="s">
        <v>380</v>
      </c>
      <c r="D2568" s="5" t="s">
        <v>381</v>
      </c>
      <c r="E2568" s="6">
        <v>1</v>
      </c>
      <c r="F2568" s="3">
        <v>17</v>
      </c>
      <c r="G2568" s="3">
        <v>2.99</v>
      </c>
      <c r="H2568" s="8">
        <f t="shared" si="520"/>
        <v>2.99</v>
      </c>
      <c r="I2568" s="3">
        <v>14.01</v>
      </c>
      <c r="J2568" s="4">
        <v>0.82</v>
      </c>
      <c r="K2568" s="2" t="str">
        <f t="shared" si="521"/>
        <v>Thursday</v>
      </c>
      <c r="L2568" s="5">
        <f t="shared" si="522"/>
        <v>43702</v>
      </c>
      <c r="M2568" s="2" t="str">
        <f t="shared" si="523"/>
        <v>Sunday</v>
      </c>
      <c r="N2568" s="2" t="str">
        <f t="shared" si="524"/>
        <v>Monday</v>
      </c>
      <c r="O2568" s="12">
        <f t="shared" si="525"/>
        <v>0</v>
      </c>
      <c r="P2568" s="11" t="str">
        <f t="shared" si="526"/>
        <v>Low Cost per Unit</v>
      </c>
      <c r="Q2568" s="12">
        <f t="shared" si="527"/>
        <v>0</v>
      </c>
      <c r="R2568" s="12">
        <f t="shared" si="528"/>
        <v>0</v>
      </c>
      <c r="S2568" s="12">
        <f t="shared" si="529"/>
        <v>0</v>
      </c>
      <c r="T2568" s="12">
        <f t="shared" si="530"/>
        <v>0</v>
      </c>
      <c r="U2568" s="12">
        <f t="shared" si="531"/>
        <v>0</v>
      </c>
      <c r="V2568" s="13" t="str">
        <f t="shared" ca="1" si="532"/>
        <v>Greater Than 8 Weeks Old</v>
      </c>
    </row>
    <row r="2569" spans="1:22" x14ac:dyDescent="0.45">
      <c r="A2569" s="2" t="s">
        <v>27</v>
      </c>
      <c r="B2569" s="5">
        <v>43699</v>
      </c>
      <c r="C2569" s="5" t="s">
        <v>380</v>
      </c>
      <c r="D2569" s="5" t="s">
        <v>381</v>
      </c>
      <c r="E2569" s="6">
        <v>13</v>
      </c>
      <c r="F2569" s="3">
        <v>129.87</v>
      </c>
      <c r="G2569" s="3">
        <v>38.35</v>
      </c>
      <c r="H2569" s="8">
        <f t="shared" si="520"/>
        <v>2.95</v>
      </c>
      <c r="I2569" s="3">
        <v>91.52</v>
      </c>
      <c r="J2569" s="4">
        <v>0.7</v>
      </c>
      <c r="K2569" s="2" t="str">
        <f t="shared" si="521"/>
        <v>Thursday</v>
      </c>
      <c r="L2569" s="5">
        <f t="shared" si="522"/>
        <v>43702</v>
      </c>
      <c r="M2569" s="2" t="str">
        <f t="shared" si="523"/>
        <v>Sunday</v>
      </c>
      <c r="N2569" s="2" t="str">
        <f t="shared" si="524"/>
        <v>Monday</v>
      </c>
      <c r="O2569" s="12">
        <f t="shared" si="525"/>
        <v>0</v>
      </c>
      <c r="P2569" s="11" t="str">
        <f t="shared" si="526"/>
        <v>Low Cost per Unit</v>
      </c>
      <c r="Q2569" s="12">
        <f t="shared" si="527"/>
        <v>0</v>
      </c>
      <c r="R2569" s="12">
        <f t="shared" si="528"/>
        <v>3.8961000000000001</v>
      </c>
      <c r="S2569" s="12">
        <f t="shared" si="529"/>
        <v>0</v>
      </c>
      <c r="T2569" s="12">
        <f t="shared" si="530"/>
        <v>0</v>
      </c>
      <c r="U2569" s="12">
        <f t="shared" si="531"/>
        <v>0</v>
      </c>
      <c r="V2569" s="13" t="str">
        <f t="shared" ca="1" si="532"/>
        <v>Greater Than 8 Weeks Old</v>
      </c>
    </row>
    <row r="2570" spans="1:22" x14ac:dyDescent="0.45">
      <c r="A2570" s="2" t="s">
        <v>240</v>
      </c>
      <c r="B2570" s="5">
        <v>43699</v>
      </c>
      <c r="C2570" s="5" t="s">
        <v>371</v>
      </c>
      <c r="D2570" s="5" t="s">
        <v>371</v>
      </c>
      <c r="E2570" s="6">
        <v>7</v>
      </c>
      <c r="F2570" s="3">
        <v>76.930000000000007</v>
      </c>
      <c r="G2570" s="3">
        <v>26.25</v>
      </c>
      <c r="H2570" s="8">
        <f t="shared" si="520"/>
        <v>3.75</v>
      </c>
      <c r="I2570" s="3">
        <v>50.68</v>
      </c>
      <c r="J2570" s="4">
        <v>0.66</v>
      </c>
      <c r="K2570" s="2" t="str">
        <f t="shared" si="521"/>
        <v>Thursday</v>
      </c>
      <c r="L2570" s="5">
        <f t="shared" si="522"/>
        <v>43702</v>
      </c>
      <c r="M2570" s="2" t="str">
        <f t="shared" si="523"/>
        <v>Sunday</v>
      </c>
      <c r="N2570" s="2" t="str">
        <f t="shared" si="524"/>
        <v>Monday</v>
      </c>
      <c r="O2570" s="12">
        <f t="shared" si="525"/>
        <v>0</v>
      </c>
      <c r="P2570" s="11" t="str">
        <f t="shared" si="526"/>
        <v>Low Cost per Unit</v>
      </c>
      <c r="Q2570" s="12">
        <f t="shared" si="527"/>
        <v>0</v>
      </c>
      <c r="R2570" s="12">
        <f t="shared" si="528"/>
        <v>2.3079000000000001</v>
      </c>
      <c r="S2570" s="12">
        <f t="shared" si="529"/>
        <v>0</v>
      </c>
      <c r="T2570" s="12">
        <f t="shared" si="530"/>
        <v>0</v>
      </c>
      <c r="U2570" s="12">
        <f t="shared" si="531"/>
        <v>0</v>
      </c>
      <c r="V2570" s="13" t="str">
        <f t="shared" ca="1" si="532"/>
        <v>Greater Than 8 Weeks Old</v>
      </c>
    </row>
    <row r="2571" spans="1:22" x14ac:dyDescent="0.45">
      <c r="A2571" s="2" t="s">
        <v>163</v>
      </c>
      <c r="B2571" s="5">
        <v>43699</v>
      </c>
      <c r="C2571" s="5" t="s">
        <v>380</v>
      </c>
      <c r="D2571" s="5" t="s">
        <v>381</v>
      </c>
      <c r="E2571" s="6">
        <v>11</v>
      </c>
      <c r="F2571" s="3">
        <v>109.89</v>
      </c>
      <c r="G2571" s="3">
        <v>41.25</v>
      </c>
      <c r="H2571" s="8">
        <f t="shared" si="520"/>
        <v>3.75</v>
      </c>
      <c r="I2571" s="3">
        <v>68.64</v>
      </c>
      <c r="J2571" s="4">
        <v>0.62</v>
      </c>
      <c r="K2571" s="2" t="str">
        <f t="shared" si="521"/>
        <v>Thursday</v>
      </c>
      <c r="L2571" s="5">
        <f t="shared" si="522"/>
        <v>43702</v>
      </c>
      <c r="M2571" s="2" t="str">
        <f t="shared" si="523"/>
        <v>Sunday</v>
      </c>
      <c r="N2571" s="2" t="str">
        <f t="shared" si="524"/>
        <v>Monday</v>
      </c>
      <c r="O2571" s="12">
        <f t="shared" si="525"/>
        <v>0</v>
      </c>
      <c r="P2571" s="11" t="str">
        <f t="shared" si="526"/>
        <v>Low Cost per Unit</v>
      </c>
      <c r="Q2571" s="12">
        <f t="shared" si="527"/>
        <v>0</v>
      </c>
      <c r="R2571" s="12">
        <f t="shared" si="528"/>
        <v>3.2967</v>
      </c>
      <c r="S2571" s="12">
        <f t="shared" si="529"/>
        <v>0</v>
      </c>
      <c r="T2571" s="12">
        <f t="shared" si="530"/>
        <v>0</v>
      </c>
      <c r="U2571" s="12">
        <f t="shared" si="531"/>
        <v>0</v>
      </c>
      <c r="V2571" s="13" t="str">
        <f t="shared" ca="1" si="532"/>
        <v>Greater Than 8 Weeks Old</v>
      </c>
    </row>
    <row r="2572" spans="1:22" x14ac:dyDescent="0.45">
      <c r="A2572" s="2" t="s">
        <v>273</v>
      </c>
      <c r="B2572" s="5">
        <v>43699</v>
      </c>
      <c r="C2572" s="5" t="s">
        <v>386</v>
      </c>
      <c r="D2572" s="5" t="s">
        <v>388</v>
      </c>
      <c r="E2572" s="6">
        <v>6</v>
      </c>
      <c r="F2572" s="3">
        <v>419.94</v>
      </c>
      <c r="G2572" s="3">
        <v>129.06</v>
      </c>
      <c r="H2572" s="8">
        <f t="shared" si="520"/>
        <v>21.51</v>
      </c>
      <c r="I2572" s="3">
        <v>290.88</v>
      </c>
      <c r="J2572" s="4">
        <v>0.69</v>
      </c>
      <c r="K2572" s="2" t="str">
        <f t="shared" si="521"/>
        <v>Thursday</v>
      </c>
      <c r="L2572" s="5">
        <f t="shared" si="522"/>
        <v>43702</v>
      </c>
      <c r="M2572" s="2" t="str">
        <f t="shared" si="523"/>
        <v>Sunday</v>
      </c>
      <c r="N2572" s="2" t="str">
        <f t="shared" si="524"/>
        <v>Monday</v>
      </c>
      <c r="O2572" s="12">
        <f t="shared" si="525"/>
        <v>0</v>
      </c>
      <c r="P2572" s="11" t="str">
        <f t="shared" si="526"/>
        <v>High Cost per Unit</v>
      </c>
      <c r="Q2572" s="12">
        <f t="shared" si="527"/>
        <v>0</v>
      </c>
      <c r="R2572" s="12">
        <f t="shared" si="528"/>
        <v>12.5982</v>
      </c>
      <c r="S2572" s="12">
        <f t="shared" si="529"/>
        <v>0</v>
      </c>
      <c r="T2572" s="12">
        <f t="shared" si="530"/>
        <v>0</v>
      </c>
      <c r="U2572" s="12">
        <f t="shared" si="531"/>
        <v>0</v>
      </c>
      <c r="V2572" s="13" t="str">
        <f t="shared" ca="1" si="532"/>
        <v>Greater Than 8 Weeks Old</v>
      </c>
    </row>
    <row r="2573" spans="1:22" x14ac:dyDescent="0.45">
      <c r="A2573" s="2" t="s">
        <v>29</v>
      </c>
      <c r="B2573" s="5">
        <v>43699</v>
      </c>
      <c r="C2573" s="5" t="s">
        <v>369</v>
      </c>
      <c r="D2573" s="5" t="s">
        <v>389</v>
      </c>
      <c r="E2573" s="6">
        <v>3</v>
      </c>
      <c r="F2573" s="3">
        <v>218.97</v>
      </c>
      <c r="G2573" s="3">
        <v>113.52</v>
      </c>
      <c r="H2573" s="8">
        <f t="shared" si="520"/>
        <v>37.839999999999996</v>
      </c>
      <c r="I2573" s="3">
        <v>105.45</v>
      </c>
      <c r="J2573" s="4">
        <v>0.48</v>
      </c>
      <c r="K2573" s="2" t="str">
        <f t="shared" si="521"/>
        <v>Thursday</v>
      </c>
      <c r="L2573" s="5">
        <f t="shared" si="522"/>
        <v>43702</v>
      </c>
      <c r="M2573" s="2" t="str">
        <f t="shared" si="523"/>
        <v>Sunday</v>
      </c>
      <c r="N2573" s="2" t="str">
        <f t="shared" si="524"/>
        <v>Monday</v>
      </c>
      <c r="O2573" s="12">
        <f t="shared" si="525"/>
        <v>0</v>
      </c>
      <c r="P2573" s="11" t="str">
        <f t="shared" si="526"/>
        <v>High Cost per Unit</v>
      </c>
      <c r="Q2573" s="12">
        <f t="shared" si="527"/>
        <v>0</v>
      </c>
      <c r="R2573" s="12">
        <f t="shared" si="528"/>
        <v>6.5690999999999997</v>
      </c>
      <c r="S2573" s="12">
        <f t="shared" si="529"/>
        <v>0</v>
      </c>
      <c r="T2573" s="12">
        <f t="shared" si="530"/>
        <v>0</v>
      </c>
      <c r="U2573" s="12">
        <f t="shared" si="531"/>
        <v>0</v>
      </c>
      <c r="V2573" s="13" t="str">
        <f t="shared" ca="1" si="532"/>
        <v>Greater Than 8 Weeks Old</v>
      </c>
    </row>
    <row r="2574" spans="1:22" x14ac:dyDescent="0.45">
      <c r="A2574" s="2" t="s">
        <v>102</v>
      </c>
      <c r="B2574" s="5">
        <v>43699</v>
      </c>
      <c r="C2574" s="5" t="s">
        <v>369</v>
      </c>
      <c r="D2574" s="5" t="s">
        <v>389</v>
      </c>
      <c r="E2574" s="6">
        <v>4</v>
      </c>
      <c r="F2574" s="3">
        <v>1779.98</v>
      </c>
      <c r="G2574" s="3">
        <v>688</v>
      </c>
      <c r="H2574" s="8">
        <f t="shared" si="520"/>
        <v>172</v>
      </c>
      <c r="I2574" s="3">
        <v>1091.98</v>
      </c>
      <c r="J2574" s="4">
        <v>0.61</v>
      </c>
      <c r="K2574" s="2" t="str">
        <f t="shared" si="521"/>
        <v>Thursday</v>
      </c>
      <c r="L2574" s="5">
        <f t="shared" si="522"/>
        <v>43702</v>
      </c>
      <c r="M2574" s="2" t="str">
        <f t="shared" si="523"/>
        <v>Sunday</v>
      </c>
      <c r="N2574" s="2" t="str">
        <f t="shared" si="524"/>
        <v>Monday</v>
      </c>
      <c r="O2574" s="12">
        <f t="shared" si="525"/>
        <v>0</v>
      </c>
      <c r="P2574" s="11" t="str">
        <f t="shared" si="526"/>
        <v>High Cost per Unit</v>
      </c>
      <c r="Q2574" s="12">
        <f t="shared" si="527"/>
        <v>0</v>
      </c>
      <c r="R2574" s="12">
        <f t="shared" si="528"/>
        <v>53.3994</v>
      </c>
      <c r="S2574" s="12">
        <f t="shared" si="529"/>
        <v>0</v>
      </c>
      <c r="T2574" s="12">
        <f t="shared" si="530"/>
        <v>0</v>
      </c>
      <c r="U2574" s="12">
        <f t="shared" si="531"/>
        <v>0</v>
      </c>
      <c r="V2574" s="13" t="str">
        <f t="shared" ca="1" si="532"/>
        <v>Greater Than 8 Weeks Old</v>
      </c>
    </row>
    <row r="2575" spans="1:22" x14ac:dyDescent="0.45">
      <c r="A2575" s="2" t="s">
        <v>281</v>
      </c>
      <c r="B2575" s="5">
        <v>43699</v>
      </c>
      <c r="C2575" s="5" t="s">
        <v>369</v>
      </c>
      <c r="D2575" s="5" t="s">
        <v>389</v>
      </c>
      <c r="E2575" s="6">
        <v>3</v>
      </c>
      <c r="F2575" s="3">
        <v>2085</v>
      </c>
      <c r="G2575" s="3">
        <v>772.5</v>
      </c>
      <c r="H2575" s="8">
        <f t="shared" si="520"/>
        <v>257.5</v>
      </c>
      <c r="I2575" s="3">
        <v>1312.5</v>
      </c>
      <c r="J2575" s="4">
        <v>0.63</v>
      </c>
      <c r="K2575" s="2" t="str">
        <f t="shared" si="521"/>
        <v>Thursday</v>
      </c>
      <c r="L2575" s="5">
        <f t="shared" si="522"/>
        <v>43702</v>
      </c>
      <c r="M2575" s="2" t="str">
        <f t="shared" si="523"/>
        <v>Sunday</v>
      </c>
      <c r="N2575" s="2" t="str">
        <f t="shared" si="524"/>
        <v>Monday</v>
      </c>
      <c r="O2575" s="12">
        <f t="shared" si="525"/>
        <v>0</v>
      </c>
      <c r="P2575" s="11" t="str">
        <f t="shared" si="526"/>
        <v>High Cost per Unit</v>
      </c>
      <c r="Q2575" s="12">
        <f t="shared" si="527"/>
        <v>0</v>
      </c>
      <c r="R2575" s="12">
        <f t="shared" si="528"/>
        <v>62.55</v>
      </c>
      <c r="S2575" s="12">
        <f t="shared" si="529"/>
        <v>0</v>
      </c>
      <c r="T2575" s="12">
        <f t="shared" si="530"/>
        <v>0</v>
      </c>
      <c r="U2575" s="12">
        <f t="shared" si="531"/>
        <v>0</v>
      </c>
      <c r="V2575" s="13" t="str">
        <f t="shared" ca="1" si="532"/>
        <v>Greater Than 8 Weeks Old</v>
      </c>
    </row>
    <row r="2576" spans="1:22" x14ac:dyDescent="0.45">
      <c r="A2576" s="2" t="s">
        <v>32</v>
      </c>
      <c r="B2576" s="5">
        <v>43699</v>
      </c>
      <c r="C2576" s="5" t="s">
        <v>369</v>
      </c>
      <c r="D2576" s="5" t="s">
        <v>389</v>
      </c>
      <c r="E2576" s="6">
        <v>2</v>
      </c>
      <c r="F2576" s="3">
        <v>70</v>
      </c>
      <c r="G2576" s="3">
        <v>12.8</v>
      </c>
      <c r="H2576" s="8">
        <f t="shared" si="520"/>
        <v>6.4</v>
      </c>
      <c r="I2576" s="3">
        <v>57.2</v>
      </c>
      <c r="J2576" s="4">
        <v>0.82</v>
      </c>
      <c r="K2576" s="2" t="str">
        <f t="shared" si="521"/>
        <v>Thursday</v>
      </c>
      <c r="L2576" s="5">
        <f t="shared" si="522"/>
        <v>43702</v>
      </c>
      <c r="M2576" s="2" t="str">
        <f t="shared" si="523"/>
        <v>Sunday</v>
      </c>
      <c r="N2576" s="2" t="str">
        <f t="shared" si="524"/>
        <v>Monday</v>
      </c>
      <c r="O2576" s="12">
        <f t="shared" si="525"/>
        <v>0</v>
      </c>
      <c r="P2576" s="11" t="str">
        <f t="shared" si="526"/>
        <v>Low Cost per Unit</v>
      </c>
      <c r="Q2576" s="12">
        <f t="shared" si="527"/>
        <v>0</v>
      </c>
      <c r="R2576" s="12">
        <f t="shared" si="528"/>
        <v>2.1</v>
      </c>
      <c r="S2576" s="12">
        <f t="shared" si="529"/>
        <v>0</v>
      </c>
      <c r="T2576" s="12">
        <f t="shared" si="530"/>
        <v>0</v>
      </c>
      <c r="U2576" s="12">
        <f t="shared" si="531"/>
        <v>0</v>
      </c>
      <c r="V2576" s="13" t="str">
        <f t="shared" ca="1" si="532"/>
        <v>Greater Than 8 Weeks Old</v>
      </c>
    </row>
    <row r="2577" spans="1:22" x14ac:dyDescent="0.45">
      <c r="A2577" s="2" t="s">
        <v>103</v>
      </c>
      <c r="B2577" s="5">
        <v>43699</v>
      </c>
      <c r="C2577" s="5" t="s">
        <v>375</v>
      </c>
      <c r="D2577" s="5" t="s">
        <v>382</v>
      </c>
      <c r="E2577" s="6">
        <v>3</v>
      </c>
      <c r="F2577" s="3">
        <v>195</v>
      </c>
      <c r="G2577" s="3">
        <v>36</v>
      </c>
      <c r="H2577" s="8">
        <f t="shared" si="520"/>
        <v>12</v>
      </c>
      <c r="I2577" s="3">
        <v>159</v>
      </c>
      <c r="J2577" s="4">
        <v>0.82</v>
      </c>
      <c r="K2577" s="2" t="str">
        <f t="shared" si="521"/>
        <v>Thursday</v>
      </c>
      <c r="L2577" s="5">
        <f t="shared" si="522"/>
        <v>43702</v>
      </c>
      <c r="M2577" s="2" t="str">
        <f t="shared" si="523"/>
        <v>Sunday</v>
      </c>
      <c r="N2577" s="2" t="str">
        <f t="shared" si="524"/>
        <v>Monday</v>
      </c>
      <c r="O2577" s="12">
        <f t="shared" si="525"/>
        <v>0</v>
      </c>
      <c r="P2577" s="11" t="str">
        <f t="shared" si="526"/>
        <v>Low Cost per Unit</v>
      </c>
      <c r="Q2577" s="12">
        <f t="shared" si="527"/>
        <v>0</v>
      </c>
      <c r="R2577" s="12">
        <f t="shared" si="528"/>
        <v>5.85</v>
      </c>
      <c r="S2577" s="12">
        <f t="shared" si="529"/>
        <v>0</v>
      </c>
      <c r="T2577" s="12">
        <f t="shared" si="530"/>
        <v>0</v>
      </c>
      <c r="U2577" s="12">
        <f t="shared" si="531"/>
        <v>0</v>
      </c>
      <c r="V2577" s="13" t="str">
        <f t="shared" ca="1" si="532"/>
        <v>Greater Than 8 Weeks Old</v>
      </c>
    </row>
    <row r="2578" spans="1:22" x14ac:dyDescent="0.45">
      <c r="A2578" s="2" t="s">
        <v>139</v>
      </c>
      <c r="B2578" s="5">
        <v>43699</v>
      </c>
      <c r="C2578" s="5" t="s">
        <v>375</v>
      </c>
      <c r="D2578" s="5" t="s">
        <v>382</v>
      </c>
      <c r="E2578" s="6">
        <v>1</v>
      </c>
      <c r="F2578" s="3">
        <v>75</v>
      </c>
      <c r="G2578" s="3">
        <v>18.95</v>
      </c>
      <c r="H2578" s="8">
        <f t="shared" si="520"/>
        <v>18.95</v>
      </c>
      <c r="I2578" s="3">
        <v>56.05</v>
      </c>
      <c r="J2578" s="4">
        <v>0.75</v>
      </c>
      <c r="K2578" s="2" t="str">
        <f t="shared" si="521"/>
        <v>Thursday</v>
      </c>
      <c r="L2578" s="5">
        <f t="shared" si="522"/>
        <v>43702</v>
      </c>
      <c r="M2578" s="2" t="str">
        <f t="shared" si="523"/>
        <v>Sunday</v>
      </c>
      <c r="N2578" s="2" t="str">
        <f t="shared" si="524"/>
        <v>Monday</v>
      </c>
      <c r="O2578" s="12">
        <f t="shared" si="525"/>
        <v>0</v>
      </c>
      <c r="P2578" s="11" t="str">
        <f t="shared" si="526"/>
        <v>High Cost per Unit</v>
      </c>
      <c r="Q2578" s="12">
        <f t="shared" si="527"/>
        <v>0</v>
      </c>
      <c r="R2578" s="12">
        <f t="shared" si="528"/>
        <v>0</v>
      </c>
      <c r="S2578" s="12">
        <f t="shared" si="529"/>
        <v>0</v>
      </c>
      <c r="T2578" s="12">
        <f t="shared" si="530"/>
        <v>0</v>
      </c>
      <c r="U2578" s="12">
        <f t="shared" si="531"/>
        <v>0</v>
      </c>
      <c r="V2578" s="13" t="str">
        <f t="shared" ca="1" si="532"/>
        <v>Greater Than 8 Weeks Old</v>
      </c>
    </row>
    <row r="2579" spans="1:22" x14ac:dyDescent="0.45">
      <c r="A2579" s="2" t="s">
        <v>33</v>
      </c>
      <c r="B2579" s="5">
        <v>43699</v>
      </c>
      <c r="C2579" s="5" t="s">
        <v>375</v>
      </c>
      <c r="D2579" s="5" t="s">
        <v>382</v>
      </c>
      <c r="E2579" s="6">
        <v>1</v>
      </c>
      <c r="F2579" s="3">
        <v>109</v>
      </c>
      <c r="G2579" s="3">
        <v>33.15</v>
      </c>
      <c r="H2579" s="8">
        <f t="shared" si="520"/>
        <v>33.15</v>
      </c>
      <c r="I2579" s="3">
        <v>75.849999999999994</v>
      </c>
      <c r="J2579" s="4">
        <v>0.7</v>
      </c>
      <c r="K2579" s="2" t="str">
        <f t="shared" si="521"/>
        <v>Thursday</v>
      </c>
      <c r="L2579" s="5">
        <f t="shared" si="522"/>
        <v>43702</v>
      </c>
      <c r="M2579" s="2" t="str">
        <f t="shared" si="523"/>
        <v>Sunday</v>
      </c>
      <c r="N2579" s="2" t="str">
        <f t="shared" si="524"/>
        <v>Monday</v>
      </c>
      <c r="O2579" s="12">
        <f t="shared" si="525"/>
        <v>0</v>
      </c>
      <c r="P2579" s="11" t="str">
        <f t="shared" si="526"/>
        <v>High Cost per Unit</v>
      </c>
      <c r="Q2579" s="12">
        <f t="shared" si="527"/>
        <v>0</v>
      </c>
      <c r="R2579" s="12">
        <f t="shared" si="528"/>
        <v>0</v>
      </c>
      <c r="S2579" s="12">
        <f t="shared" si="529"/>
        <v>0</v>
      </c>
      <c r="T2579" s="12">
        <f t="shared" si="530"/>
        <v>0</v>
      </c>
      <c r="U2579" s="12">
        <f t="shared" si="531"/>
        <v>0</v>
      </c>
      <c r="V2579" s="13" t="str">
        <f t="shared" ca="1" si="532"/>
        <v>Greater Than 8 Weeks Old</v>
      </c>
    </row>
    <row r="2580" spans="1:22" x14ac:dyDescent="0.45">
      <c r="A2580" s="2" t="s">
        <v>149</v>
      </c>
      <c r="B2580" s="5">
        <v>43699</v>
      </c>
      <c r="C2580" s="5" t="s">
        <v>375</v>
      </c>
      <c r="D2580" s="5" t="s">
        <v>382</v>
      </c>
      <c r="E2580" s="6">
        <v>4</v>
      </c>
      <c r="F2580" s="3">
        <v>116</v>
      </c>
      <c r="G2580" s="3">
        <v>22.4</v>
      </c>
      <c r="H2580" s="8">
        <f t="shared" si="520"/>
        <v>5.6</v>
      </c>
      <c r="I2580" s="3">
        <v>93.6</v>
      </c>
      <c r="J2580" s="4">
        <v>0.81</v>
      </c>
      <c r="K2580" s="2" t="str">
        <f t="shared" si="521"/>
        <v>Thursday</v>
      </c>
      <c r="L2580" s="5">
        <f t="shared" si="522"/>
        <v>43702</v>
      </c>
      <c r="M2580" s="2" t="str">
        <f t="shared" si="523"/>
        <v>Sunday</v>
      </c>
      <c r="N2580" s="2" t="str">
        <f t="shared" si="524"/>
        <v>Monday</v>
      </c>
      <c r="O2580" s="12">
        <f t="shared" si="525"/>
        <v>0</v>
      </c>
      <c r="P2580" s="11" t="str">
        <f t="shared" si="526"/>
        <v>Low Cost per Unit</v>
      </c>
      <c r="Q2580" s="12">
        <f t="shared" si="527"/>
        <v>0</v>
      </c>
      <c r="R2580" s="12">
        <f t="shared" si="528"/>
        <v>3.48</v>
      </c>
      <c r="S2580" s="12">
        <f t="shared" si="529"/>
        <v>0</v>
      </c>
      <c r="T2580" s="12">
        <f t="shared" si="530"/>
        <v>0</v>
      </c>
      <c r="U2580" s="12">
        <f t="shared" si="531"/>
        <v>0</v>
      </c>
      <c r="V2580" s="13" t="str">
        <f t="shared" ca="1" si="532"/>
        <v>Greater Than 8 Weeks Old</v>
      </c>
    </row>
    <row r="2581" spans="1:22" x14ac:dyDescent="0.45">
      <c r="A2581" s="2" t="s">
        <v>34</v>
      </c>
      <c r="B2581" s="5">
        <v>43699</v>
      </c>
      <c r="C2581" s="5" t="s">
        <v>375</v>
      </c>
      <c r="D2581" s="5" t="s">
        <v>392</v>
      </c>
      <c r="E2581" s="6">
        <v>1</v>
      </c>
      <c r="F2581" s="3">
        <v>39</v>
      </c>
      <c r="G2581" s="3">
        <v>10.85</v>
      </c>
      <c r="H2581" s="8">
        <f t="shared" si="520"/>
        <v>10.85</v>
      </c>
      <c r="I2581" s="3">
        <v>28.15</v>
      </c>
      <c r="J2581" s="4">
        <v>0.72</v>
      </c>
      <c r="K2581" s="2" t="str">
        <f t="shared" si="521"/>
        <v>Thursday</v>
      </c>
      <c r="L2581" s="5">
        <f t="shared" si="522"/>
        <v>43702</v>
      </c>
      <c r="M2581" s="2" t="str">
        <f t="shared" si="523"/>
        <v>Sunday</v>
      </c>
      <c r="N2581" s="2" t="str">
        <f t="shared" si="524"/>
        <v>Monday</v>
      </c>
      <c r="O2581" s="12">
        <f t="shared" si="525"/>
        <v>0</v>
      </c>
      <c r="P2581" s="11" t="str">
        <f t="shared" si="526"/>
        <v>Low Cost per Unit</v>
      </c>
      <c r="Q2581" s="12">
        <f t="shared" si="527"/>
        <v>0</v>
      </c>
      <c r="R2581" s="12">
        <f t="shared" si="528"/>
        <v>0</v>
      </c>
      <c r="S2581" s="12">
        <f t="shared" si="529"/>
        <v>0</v>
      </c>
      <c r="T2581" s="12">
        <f t="shared" si="530"/>
        <v>0</v>
      </c>
      <c r="U2581" s="12">
        <f t="shared" si="531"/>
        <v>0</v>
      </c>
      <c r="V2581" s="13" t="str">
        <f t="shared" ca="1" si="532"/>
        <v>Greater Than 8 Weeks Old</v>
      </c>
    </row>
    <row r="2582" spans="1:22" x14ac:dyDescent="0.45">
      <c r="A2582" s="2" t="s">
        <v>35</v>
      </c>
      <c r="B2582" s="5">
        <v>43699</v>
      </c>
      <c r="C2582" s="5" t="s">
        <v>375</v>
      </c>
      <c r="D2582" s="5" t="s">
        <v>392</v>
      </c>
      <c r="E2582" s="6">
        <v>6</v>
      </c>
      <c r="F2582" s="3">
        <v>215.94</v>
      </c>
      <c r="G2582" s="3">
        <v>66</v>
      </c>
      <c r="H2582" s="8">
        <f t="shared" si="520"/>
        <v>11</v>
      </c>
      <c r="I2582" s="3">
        <v>149.94</v>
      </c>
      <c r="J2582" s="4">
        <v>0.69</v>
      </c>
      <c r="K2582" s="2" t="str">
        <f t="shared" si="521"/>
        <v>Thursday</v>
      </c>
      <c r="L2582" s="5">
        <f t="shared" si="522"/>
        <v>43702</v>
      </c>
      <c r="M2582" s="2" t="str">
        <f t="shared" si="523"/>
        <v>Sunday</v>
      </c>
      <c r="N2582" s="2" t="str">
        <f t="shared" si="524"/>
        <v>Monday</v>
      </c>
      <c r="O2582" s="12">
        <f t="shared" si="525"/>
        <v>0</v>
      </c>
      <c r="P2582" s="11" t="str">
        <f t="shared" si="526"/>
        <v>Low Cost per Unit</v>
      </c>
      <c r="Q2582" s="12">
        <f t="shared" si="527"/>
        <v>0</v>
      </c>
      <c r="R2582" s="12">
        <f t="shared" si="528"/>
        <v>6.4781999999999993</v>
      </c>
      <c r="S2582" s="12">
        <f t="shared" si="529"/>
        <v>0</v>
      </c>
      <c r="T2582" s="12">
        <f t="shared" si="530"/>
        <v>0</v>
      </c>
      <c r="U2582" s="12">
        <f t="shared" si="531"/>
        <v>0</v>
      </c>
      <c r="V2582" s="13" t="str">
        <f t="shared" ca="1" si="532"/>
        <v>Greater Than 8 Weeks Old</v>
      </c>
    </row>
    <row r="2583" spans="1:22" x14ac:dyDescent="0.45">
      <c r="A2583" s="2" t="s">
        <v>150</v>
      </c>
      <c r="B2583" s="5">
        <v>43699</v>
      </c>
      <c r="C2583" s="5" t="s">
        <v>375</v>
      </c>
      <c r="D2583" s="5" t="s">
        <v>392</v>
      </c>
      <c r="E2583" s="6">
        <v>11</v>
      </c>
      <c r="F2583" s="3">
        <v>43.89</v>
      </c>
      <c r="G2583" s="3">
        <v>15.4</v>
      </c>
      <c r="H2583" s="8">
        <f t="shared" si="520"/>
        <v>1.4000000000000001</v>
      </c>
      <c r="I2583" s="3">
        <v>28.49</v>
      </c>
      <c r="J2583" s="4">
        <v>0.65</v>
      </c>
      <c r="K2583" s="2" t="str">
        <f t="shared" si="521"/>
        <v>Thursday</v>
      </c>
      <c r="L2583" s="5">
        <f t="shared" si="522"/>
        <v>43702</v>
      </c>
      <c r="M2583" s="2" t="str">
        <f t="shared" si="523"/>
        <v>Sunday</v>
      </c>
      <c r="N2583" s="2" t="str">
        <f t="shared" si="524"/>
        <v>Monday</v>
      </c>
      <c r="O2583" s="12">
        <f t="shared" si="525"/>
        <v>0</v>
      </c>
      <c r="P2583" s="11" t="str">
        <f t="shared" si="526"/>
        <v>Low Cost per Unit</v>
      </c>
      <c r="Q2583" s="12">
        <f t="shared" si="527"/>
        <v>0</v>
      </c>
      <c r="R2583" s="12">
        <f t="shared" si="528"/>
        <v>1.3167</v>
      </c>
      <c r="S2583" s="12">
        <f t="shared" si="529"/>
        <v>0</v>
      </c>
      <c r="T2583" s="12">
        <f t="shared" si="530"/>
        <v>0</v>
      </c>
      <c r="U2583" s="12">
        <f t="shared" si="531"/>
        <v>0</v>
      </c>
      <c r="V2583" s="13" t="str">
        <f t="shared" ca="1" si="532"/>
        <v>Greater Than 8 Weeks Old</v>
      </c>
    </row>
    <row r="2584" spans="1:22" x14ac:dyDescent="0.45">
      <c r="A2584" s="2" t="s">
        <v>151</v>
      </c>
      <c r="B2584" s="5">
        <v>43699</v>
      </c>
      <c r="C2584" s="5" t="s">
        <v>375</v>
      </c>
      <c r="D2584" s="5" t="s">
        <v>392</v>
      </c>
      <c r="E2584" s="6">
        <v>2</v>
      </c>
      <c r="F2584" s="3">
        <v>120</v>
      </c>
      <c r="G2584" s="3">
        <v>33.6</v>
      </c>
      <c r="H2584" s="8">
        <f t="shared" si="520"/>
        <v>16.8</v>
      </c>
      <c r="I2584" s="3">
        <v>86.4</v>
      </c>
      <c r="J2584" s="4">
        <v>0.72</v>
      </c>
      <c r="K2584" s="2" t="str">
        <f t="shared" si="521"/>
        <v>Thursday</v>
      </c>
      <c r="L2584" s="5">
        <f t="shared" si="522"/>
        <v>43702</v>
      </c>
      <c r="M2584" s="2" t="str">
        <f t="shared" si="523"/>
        <v>Sunday</v>
      </c>
      <c r="N2584" s="2" t="str">
        <f t="shared" si="524"/>
        <v>Monday</v>
      </c>
      <c r="O2584" s="12">
        <f t="shared" si="525"/>
        <v>0</v>
      </c>
      <c r="P2584" s="11" t="str">
        <f t="shared" si="526"/>
        <v>Low Cost per Unit</v>
      </c>
      <c r="Q2584" s="12">
        <f t="shared" si="527"/>
        <v>0</v>
      </c>
      <c r="R2584" s="12">
        <f t="shared" si="528"/>
        <v>3.5999999999999996</v>
      </c>
      <c r="S2584" s="12">
        <f t="shared" si="529"/>
        <v>0</v>
      </c>
      <c r="T2584" s="12">
        <f t="shared" si="530"/>
        <v>0</v>
      </c>
      <c r="U2584" s="12">
        <f t="shared" si="531"/>
        <v>0</v>
      </c>
      <c r="V2584" s="13" t="str">
        <f t="shared" ca="1" si="532"/>
        <v>Greater Than 8 Weeks Old</v>
      </c>
    </row>
    <row r="2585" spans="1:22" x14ac:dyDescent="0.45">
      <c r="A2585" s="2" t="s">
        <v>220</v>
      </c>
      <c r="B2585" s="5">
        <v>43699</v>
      </c>
      <c r="C2585" s="5" t="s">
        <v>371</v>
      </c>
      <c r="D2585" s="5" t="s">
        <v>371</v>
      </c>
      <c r="E2585" s="6">
        <v>13</v>
      </c>
      <c r="F2585" s="3">
        <v>168.87</v>
      </c>
      <c r="G2585" s="3">
        <v>71.5</v>
      </c>
      <c r="H2585" s="8">
        <f t="shared" si="520"/>
        <v>5.5</v>
      </c>
      <c r="I2585" s="3">
        <v>97.37</v>
      </c>
      <c r="J2585" s="4">
        <v>0.57999999999999996</v>
      </c>
      <c r="K2585" s="2" t="str">
        <f t="shared" si="521"/>
        <v>Thursday</v>
      </c>
      <c r="L2585" s="5">
        <f t="shared" si="522"/>
        <v>43702</v>
      </c>
      <c r="M2585" s="2" t="str">
        <f t="shared" si="523"/>
        <v>Sunday</v>
      </c>
      <c r="N2585" s="2" t="str">
        <f t="shared" si="524"/>
        <v>Monday</v>
      </c>
      <c r="O2585" s="12">
        <f t="shared" si="525"/>
        <v>0</v>
      </c>
      <c r="P2585" s="11" t="str">
        <f t="shared" si="526"/>
        <v>Low Cost per Unit</v>
      </c>
      <c r="Q2585" s="12">
        <f t="shared" si="527"/>
        <v>0</v>
      </c>
      <c r="R2585" s="12">
        <f t="shared" si="528"/>
        <v>5.0660999999999996</v>
      </c>
      <c r="S2585" s="12">
        <f t="shared" si="529"/>
        <v>0</v>
      </c>
      <c r="T2585" s="12">
        <f t="shared" si="530"/>
        <v>0</v>
      </c>
      <c r="U2585" s="12">
        <f t="shared" si="531"/>
        <v>0</v>
      </c>
      <c r="V2585" s="13" t="str">
        <f t="shared" ca="1" si="532"/>
        <v>Greater Than 8 Weeks Old</v>
      </c>
    </row>
    <row r="2586" spans="1:22" x14ac:dyDescent="0.45">
      <c r="A2586" s="2" t="s">
        <v>300</v>
      </c>
      <c r="B2586" s="5">
        <v>43699</v>
      </c>
      <c r="C2586" s="5" t="s">
        <v>371</v>
      </c>
      <c r="D2586" s="5" t="s">
        <v>371</v>
      </c>
      <c r="E2586" s="6">
        <v>1</v>
      </c>
      <c r="F2586" s="3">
        <v>9.99</v>
      </c>
      <c r="G2586" s="3">
        <v>8.25</v>
      </c>
      <c r="H2586" s="8">
        <f t="shared" si="520"/>
        <v>8.25</v>
      </c>
      <c r="I2586" s="3">
        <v>1.74</v>
      </c>
      <c r="J2586" s="4">
        <v>0.17</v>
      </c>
      <c r="K2586" s="2" t="str">
        <f t="shared" si="521"/>
        <v>Thursday</v>
      </c>
      <c r="L2586" s="5">
        <f t="shared" si="522"/>
        <v>43702</v>
      </c>
      <c r="M2586" s="2" t="str">
        <f t="shared" si="523"/>
        <v>Sunday</v>
      </c>
      <c r="N2586" s="2" t="str">
        <f t="shared" si="524"/>
        <v>Monday</v>
      </c>
      <c r="O2586" s="12">
        <f t="shared" si="525"/>
        <v>0</v>
      </c>
      <c r="P2586" s="11" t="str">
        <f t="shared" si="526"/>
        <v>Low Cost per Unit</v>
      </c>
      <c r="Q2586" s="12">
        <f t="shared" si="527"/>
        <v>0</v>
      </c>
      <c r="R2586" s="12">
        <f t="shared" si="528"/>
        <v>0</v>
      </c>
      <c r="S2586" s="12">
        <f t="shared" si="529"/>
        <v>0</v>
      </c>
      <c r="T2586" s="12">
        <f t="shared" si="530"/>
        <v>0</v>
      </c>
      <c r="U2586" s="12">
        <f t="shared" si="531"/>
        <v>0</v>
      </c>
      <c r="V2586" s="13" t="str">
        <f t="shared" ca="1" si="532"/>
        <v>Greater Than 8 Weeks Old</v>
      </c>
    </row>
    <row r="2587" spans="1:22" x14ac:dyDescent="0.45">
      <c r="A2587" s="2" t="s">
        <v>43</v>
      </c>
      <c r="B2587" s="5">
        <v>43699</v>
      </c>
      <c r="C2587" s="5" t="s">
        <v>375</v>
      </c>
      <c r="D2587" s="5" t="s">
        <v>382</v>
      </c>
      <c r="E2587" s="6">
        <v>5</v>
      </c>
      <c r="F2587" s="3">
        <v>149.94999999999999</v>
      </c>
      <c r="G2587" s="3">
        <v>60</v>
      </c>
      <c r="H2587" s="8">
        <f t="shared" si="520"/>
        <v>12</v>
      </c>
      <c r="I2587" s="3">
        <v>89.95</v>
      </c>
      <c r="J2587" s="4">
        <v>0.6</v>
      </c>
      <c r="K2587" s="2" t="str">
        <f t="shared" si="521"/>
        <v>Thursday</v>
      </c>
      <c r="L2587" s="5">
        <f t="shared" si="522"/>
        <v>43702</v>
      </c>
      <c r="M2587" s="2" t="str">
        <f t="shared" si="523"/>
        <v>Sunday</v>
      </c>
      <c r="N2587" s="2" t="str">
        <f t="shared" si="524"/>
        <v>Monday</v>
      </c>
      <c r="O2587" s="12">
        <f t="shared" si="525"/>
        <v>0</v>
      </c>
      <c r="P2587" s="11" t="str">
        <f t="shared" si="526"/>
        <v>Low Cost per Unit</v>
      </c>
      <c r="Q2587" s="12">
        <f t="shared" si="527"/>
        <v>0</v>
      </c>
      <c r="R2587" s="12">
        <f t="shared" si="528"/>
        <v>4.4984999999999991</v>
      </c>
      <c r="S2587" s="12">
        <f t="shared" si="529"/>
        <v>0</v>
      </c>
      <c r="T2587" s="12">
        <f t="shared" si="530"/>
        <v>0</v>
      </c>
      <c r="U2587" s="12">
        <f t="shared" si="531"/>
        <v>0</v>
      </c>
      <c r="V2587" s="13" t="str">
        <f t="shared" ca="1" si="532"/>
        <v>Greater Than 8 Weeks Old</v>
      </c>
    </row>
    <row r="2588" spans="1:22" x14ac:dyDescent="0.45">
      <c r="A2588" s="2" t="s">
        <v>259</v>
      </c>
      <c r="B2588" s="5">
        <v>43699</v>
      </c>
      <c r="C2588" s="5" t="s">
        <v>383</v>
      </c>
      <c r="D2588" s="5" t="s">
        <v>391</v>
      </c>
      <c r="E2588" s="6">
        <v>36</v>
      </c>
      <c r="F2588" s="3">
        <v>463.74</v>
      </c>
      <c r="G2588" s="3">
        <v>192.6</v>
      </c>
      <c r="H2588" s="8">
        <f t="shared" si="520"/>
        <v>5.35</v>
      </c>
      <c r="I2588" s="3">
        <v>271.14</v>
      </c>
      <c r="J2588" s="4">
        <v>0.57999999999999996</v>
      </c>
      <c r="K2588" s="2" t="str">
        <f t="shared" si="521"/>
        <v>Thursday</v>
      </c>
      <c r="L2588" s="5">
        <f t="shared" si="522"/>
        <v>43702</v>
      </c>
      <c r="M2588" s="2" t="str">
        <f t="shared" si="523"/>
        <v>Sunday</v>
      </c>
      <c r="N2588" s="2" t="str">
        <f t="shared" si="524"/>
        <v>Monday</v>
      </c>
      <c r="O2588" s="12">
        <f t="shared" si="525"/>
        <v>0</v>
      </c>
      <c r="P2588" s="11" t="str">
        <f t="shared" si="526"/>
        <v>Low Cost per Unit</v>
      </c>
      <c r="Q2588" s="12">
        <f t="shared" si="527"/>
        <v>0</v>
      </c>
      <c r="R2588" s="12">
        <f t="shared" si="528"/>
        <v>13.9122</v>
      </c>
      <c r="S2588" s="12">
        <f t="shared" si="529"/>
        <v>0</v>
      </c>
      <c r="T2588" s="12">
        <f t="shared" si="530"/>
        <v>0</v>
      </c>
      <c r="U2588" s="12">
        <f t="shared" si="531"/>
        <v>0</v>
      </c>
      <c r="V2588" s="13" t="str">
        <f t="shared" ca="1" si="532"/>
        <v>Greater Than 8 Weeks Old</v>
      </c>
    </row>
    <row r="2589" spans="1:22" x14ac:dyDescent="0.45">
      <c r="A2589" s="2" t="s">
        <v>242</v>
      </c>
      <c r="B2589" s="5">
        <v>43699</v>
      </c>
      <c r="C2589" s="5" t="s">
        <v>369</v>
      </c>
      <c r="D2589" s="5" t="s">
        <v>393</v>
      </c>
      <c r="E2589" s="6">
        <v>3</v>
      </c>
      <c r="F2589" s="3">
        <v>206.97</v>
      </c>
      <c r="G2589" s="3">
        <v>91.92</v>
      </c>
      <c r="H2589" s="8">
        <f t="shared" si="520"/>
        <v>30.64</v>
      </c>
      <c r="I2589" s="3">
        <v>115.05</v>
      </c>
      <c r="J2589" s="4">
        <v>0.56000000000000005</v>
      </c>
      <c r="K2589" s="2" t="str">
        <f t="shared" si="521"/>
        <v>Thursday</v>
      </c>
      <c r="L2589" s="5">
        <f t="shared" si="522"/>
        <v>43702</v>
      </c>
      <c r="M2589" s="2" t="str">
        <f t="shared" si="523"/>
        <v>Sunday</v>
      </c>
      <c r="N2589" s="2" t="str">
        <f t="shared" si="524"/>
        <v>Monday</v>
      </c>
      <c r="O2589" s="12">
        <f t="shared" si="525"/>
        <v>0</v>
      </c>
      <c r="P2589" s="11" t="str">
        <f t="shared" si="526"/>
        <v>High Cost per Unit</v>
      </c>
      <c r="Q2589" s="12">
        <f t="shared" si="527"/>
        <v>0</v>
      </c>
      <c r="R2589" s="12">
        <f t="shared" si="528"/>
        <v>6.2090999999999994</v>
      </c>
      <c r="S2589" s="12">
        <f t="shared" si="529"/>
        <v>0</v>
      </c>
      <c r="T2589" s="12">
        <f t="shared" si="530"/>
        <v>0</v>
      </c>
      <c r="U2589" s="12">
        <f t="shared" si="531"/>
        <v>0</v>
      </c>
      <c r="V2589" s="13" t="str">
        <f t="shared" ca="1" si="532"/>
        <v>Greater Than 8 Weeks Old</v>
      </c>
    </row>
    <row r="2590" spans="1:22" x14ac:dyDescent="0.45">
      <c r="A2590" s="2" t="s">
        <v>221</v>
      </c>
      <c r="B2590" s="5">
        <v>43699</v>
      </c>
      <c r="C2590" s="5" t="s">
        <v>369</v>
      </c>
      <c r="D2590" s="5" t="s">
        <v>372</v>
      </c>
      <c r="E2590" s="6">
        <v>31</v>
      </c>
      <c r="F2590" s="3">
        <v>1518.69</v>
      </c>
      <c r="G2590" s="3">
        <v>949.84</v>
      </c>
      <c r="H2590" s="8">
        <f t="shared" si="520"/>
        <v>30.64</v>
      </c>
      <c r="I2590" s="3">
        <v>568.85</v>
      </c>
      <c r="J2590" s="4">
        <v>0.37</v>
      </c>
      <c r="K2590" s="2" t="str">
        <f t="shared" si="521"/>
        <v>Thursday</v>
      </c>
      <c r="L2590" s="5">
        <f t="shared" si="522"/>
        <v>43702</v>
      </c>
      <c r="M2590" s="2" t="str">
        <f t="shared" si="523"/>
        <v>Sunday</v>
      </c>
      <c r="N2590" s="2" t="str">
        <f t="shared" si="524"/>
        <v>Monday</v>
      </c>
      <c r="O2590" s="12">
        <f t="shared" si="525"/>
        <v>0</v>
      </c>
      <c r="P2590" s="11" t="str">
        <f t="shared" si="526"/>
        <v>High Cost per Unit</v>
      </c>
      <c r="Q2590" s="12">
        <f t="shared" si="527"/>
        <v>0</v>
      </c>
      <c r="R2590" s="12">
        <f t="shared" si="528"/>
        <v>45.560699999999997</v>
      </c>
      <c r="S2590" s="12">
        <f t="shared" si="529"/>
        <v>0</v>
      </c>
      <c r="T2590" s="12">
        <f t="shared" si="530"/>
        <v>0</v>
      </c>
      <c r="U2590" s="12">
        <f t="shared" si="531"/>
        <v>0</v>
      </c>
      <c r="V2590" s="13" t="str">
        <f t="shared" ca="1" si="532"/>
        <v>Greater Than 8 Weeks Old</v>
      </c>
    </row>
    <row r="2591" spans="1:22" x14ac:dyDescent="0.45">
      <c r="A2591" s="2" t="s">
        <v>184</v>
      </c>
      <c r="B2591" s="5">
        <v>43699</v>
      </c>
      <c r="C2591" s="5" t="s">
        <v>371</v>
      </c>
      <c r="D2591" s="5" t="s">
        <v>371</v>
      </c>
      <c r="E2591" s="6">
        <v>71</v>
      </c>
      <c r="F2591" s="3">
        <v>2029.3</v>
      </c>
      <c r="G2591" s="3">
        <v>1562</v>
      </c>
      <c r="H2591" s="8">
        <f t="shared" si="520"/>
        <v>22</v>
      </c>
      <c r="I2591" s="3">
        <v>467.3</v>
      </c>
      <c r="J2591" s="4">
        <v>0.23</v>
      </c>
      <c r="K2591" s="2" t="str">
        <f t="shared" si="521"/>
        <v>Thursday</v>
      </c>
      <c r="L2591" s="5">
        <f t="shared" si="522"/>
        <v>43702</v>
      </c>
      <c r="M2591" s="2" t="str">
        <f t="shared" si="523"/>
        <v>Sunday</v>
      </c>
      <c r="N2591" s="2" t="str">
        <f t="shared" si="524"/>
        <v>Monday</v>
      </c>
      <c r="O2591" s="12">
        <f t="shared" si="525"/>
        <v>0</v>
      </c>
      <c r="P2591" s="11" t="str">
        <f t="shared" si="526"/>
        <v>High Cost per Unit</v>
      </c>
      <c r="Q2591" s="12">
        <f t="shared" si="527"/>
        <v>0</v>
      </c>
      <c r="R2591" s="12">
        <f t="shared" si="528"/>
        <v>60.878999999999998</v>
      </c>
      <c r="S2591" s="12">
        <f t="shared" si="529"/>
        <v>0</v>
      </c>
      <c r="T2591" s="12">
        <f t="shared" si="530"/>
        <v>0</v>
      </c>
      <c r="U2591" s="12">
        <f t="shared" si="531"/>
        <v>0</v>
      </c>
      <c r="V2591" s="13" t="str">
        <f t="shared" ca="1" si="532"/>
        <v>Greater Than 8 Weeks Old</v>
      </c>
    </row>
    <row r="2592" spans="1:22" x14ac:dyDescent="0.45">
      <c r="A2592" s="2" t="s">
        <v>287</v>
      </c>
      <c r="B2592" s="5">
        <v>43699</v>
      </c>
      <c r="C2592" s="5" t="s">
        <v>371</v>
      </c>
      <c r="D2592" s="5" t="s">
        <v>371</v>
      </c>
      <c r="E2592" s="6">
        <v>14</v>
      </c>
      <c r="F2592" s="3">
        <v>1203.8599999999999</v>
      </c>
      <c r="G2592" s="3">
        <v>672</v>
      </c>
      <c r="H2592" s="8">
        <f t="shared" si="520"/>
        <v>48</v>
      </c>
      <c r="I2592" s="3">
        <v>531.86</v>
      </c>
      <c r="J2592" s="4">
        <v>0.44</v>
      </c>
      <c r="K2592" s="2" t="str">
        <f t="shared" si="521"/>
        <v>Thursday</v>
      </c>
      <c r="L2592" s="5">
        <f t="shared" si="522"/>
        <v>43702</v>
      </c>
      <c r="M2592" s="2" t="str">
        <f t="shared" si="523"/>
        <v>Sunday</v>
      </c>
      <c r="N2592" s="2" t="str">
        <f t="shared" si="524"/>
        <v>Monday</v>
      </c>
      <c r="O2592" s="12">
        <f t="shared" si="525"/>
        <v>0</v>
      </c>
      <c r="P2592" s="11" t="str">
        <f t="shared" si="526"/>
        <v>High Cost per Unit</v>
      </c>
      <c r="Q2592" s="12">
        <f t="shared" si="527"/>
        <v>0</v>
      </c>
      <c r="R2592" s="12">
        <f t="shared" si="528"/>
        <v>36.115799999999993</v>
      </c>
      <c r="S2592" s="12">
        <f t="shared" si="529"/>
        <v>0</v>
      </c>
      <c r="T2592" s="12">
        <f t="shared" si="530"/>
        <v>0</v>
      </c>
      <c r="U2592" s="12">
        <f t="shared" si="531"/>
        <v>0</v>
      </c>
      <c r="V2592" s="13" t="str">
        <f t="shared" ca="1" si="532"/>
        <v>Greater Than 8 Weeks Old</v>
      </c>
    </row>
    <row r="2593" spans="1:22" x14ac:dyDescent="0.45">
      <c r="A2593" s="2" t="s">
        <v>244</v>
      </c>
      <c r="B2593" s="5">
        <v>43699</v>
      </c>
      <c r="C2593" s="5" t="s">
        <v>369</v>
      </c>
      <c r="D2593" s="5" t="s">
        <v>372</v>
      </c>
      <c r="E2593" s="6">
        <v>4</v>
      </c>
      <c r="F2593" s="3">
        <v>91.96</v>
      </c>
      <c r="G2593" s="3">
        <v>43.2</v>
      </c>
      <c r="H2593" s="8">
        <f t="shared" si="520"/>
        <v>10.8</v>
      </c>
      <c r="I2593" s="3">
        <v>48.76</v>
      </c>
      <c r="J2593" s="4">
        <v>0.53</v>
      </c>
      <c r="K2593" s="2" t="str">
        <f t="shared" si="521"/>
        <v>Thursday</v>
      </c>
      <c r="L2593" s="5">
        <f t="shared" si="522"/>
        <v>43702</v>
      </c>
      <c r="M2593" s="2" t="str">
        <f t="shared" si="523"/>
        <v>Sunday</v>
      </c>
      <c r="N2593" s="2" t="str">
        <f t="shared" si="524"/>
        <v>Monday</v>
      </c>
      <c r="O2593" s="12">
        <f t="shared" si="525"/>
        <v>0</v>
      </c>
      <c r="P2593" s="11" t="str">
        <f t="shared" si="526"/>
        <v>Low Cost per Unit</v>
      </c>
      <c r="Q2593" s="12">
        <f t="shared" si="527"/>
        <v>0</v>
      </c>
      <c r="R2593" s="12">
        <f t="shared" si="528"/>
        <v>2.7587999999999999</v>
      </c>
      <c r="S2593" s="12">
        <f t="shared" si="529"/>
        <v>0</v>
      </c>
      <c r="T2593" s="12">
        <f t="shared" si="530"/>
        <v>0</v>
      </c>
      <c r="U2593" s="12">
        <f t="shared" si="531"/>
        <v>0</v>
      </c>
      <c r="V2593" s="13" t="str">
        <f t="shared" ca="1" si="532"/>
        <v>Greater Than 8 Weeks Old</v>
      </c>
    </row>
    <row r="2594" spans="1:22" x14ac:dyDescent="0.45">
      <c r="A2594" s="2" t="s">
        <v>302</v>
      </c>
      <c r="B2594" s="5">
        <v>43699</v>
      </c>
      <c r="C2594" s="5" t="s">
        <v>369</v>
      </c>
      <c r="D2594" s="5" t="s">
        <v>372</v>
      </c>
      <c r="E2594" s="6">
        <v>1</v>
      </c>
      <c r="F2594" s="3">
        <v>18.989999999999998</v>
      </c>
      <c r="G2594" s="3">
        <v>10.5</v>
      </c>
      <c r="H2594" s="8">
        <f t="shared" si="520"/>
        <v>10.5</v>
      </c>
      <c r="I2594" s="3">
        <v>8.49</v>
      </c>
      <c r="J2594" s="4">
        <v>0.45</v>
      </c>
      <c r="K2594" s="2" t="str">
        <f t="shared" si="521"/>
        <v>Thursday</v>
      </c>
      <c r="L2594" s="5">
        <f t="shared" si="522"/>
        <v>43702</v>
      </c>
      <c r="M2594" s="2" t="str">
        <f t="shared" si="523"/>
        <v>Sunday</v>
      </c>
      <c r="N2594" s="2" t="str">
        <f t="shared" si="524"/>
        <v>Monday</v>
      </c>
      <c r="O2594" s="12">
        <f t="shared" si="525"/>
        <v>0</v>
      </c>
      <c r="P2594" s="11" t="str">
        <f t="shared" si="526"/>
        <v>Low Cost per Unit</v>
      </c>
      <c r="Q2594" s="12">
        <f t="shared" si="527"/>
        <v>0</v>
      </c>
      <c r="R2594" s="12">
        <f t="shared" si="528"/>
        <v>0</v>
      </c>
      <c r="S2594" s="12">
        <f t="shared" si="529"/>
        <v>0</v>
      </c>
      <c r="T2594" s="12">
        <f t="shared" si="530"/>
        <v>0</v>
      </c>
      <c r="U2594" s="12">
        <f t="shared" si="531"/>
        <v>0</v>
      </c>
      <c r="V2594" s="13" t="str">
        <f t="shared" ca="1" si="532"/>
        <v>Greater Than 8 Weeks Old</v>
      </c>
    </row>
    <row r="2595" spans="1:22" x14ac:dyDescent="0.45">
      <c r="A2595" s="2" t="s">
        <v>288</v>
      </c>
      <c r="B2595" s="5">
        <v>43699</v>
      </c>
      <c r="C2595" s="5" t="s">
        <v>367</v>
      </c>
      <c r="D2595" s="5" t="s">
        <v>368</v>
      </c>
      <c r="E2595" s="6">
        <v>9</v>
      </c>
      <c r="F2595" s="3">
        <v>404.91</v>
      </c>
      <c r="G2595" s="3">
        <v>162</v>
      </c>
      <c r="H2595" s="8">
        <f t="shared" si="520"/>
        <v>18</v>
      </c>
      <c r="I2595" s="3">
        <v>242.91</v>
      </c>
      <c r="J2595" s="4">
        <v>0.6</v>
      </c>
      <c r="K2595" s="2" t="str">
        <f t="shared" si="521"/>
        <v>Thursday</v>
      </c>
      <c r="L2595" s="5">
        <f t="shared" si="522"/>
        <v>43702</v>
      </c>
      <c r="M2595" s="2" t="str">
        <f t="shared" si="523"/>
        <v>Sunday</v>
      </c>
      <c r="N2595" s="2" t="str">
        <f t="shared" si="524"/>
        <v>Monday</v>
      </c>
      <c r="O2595" s="12">
        <f t="shared" si="525"/>
        <v>0</v>
      </c>
      <c r="P2595" s="11" t="str">
        <f t="shared" si="526"/>
        <v>High Cost per Unit</v>
      </c>
      <c r="Q2595" s="12">
        <f t="shared" si="527"/>
        <v>40.491000000000007</v>
      </c>
      <c r="R2595" s="12">
        <f t="shared" si="528"/>
        <v>12.1473</v>
      </c>
      <c r="S2595" s="12">
        <f t="shared" si="529"/>
        <v>0</v>
      </c>
      <c r="T2595" s="12">
        <f t="shared" si="530"/>
        <v>0</v>
      </c>
      <c r="U2595" s="12">
        <f t="shared" si="531"/>
        <v>0</v>
      </c>
      <c r="V2595" s="13" t="str">
        <f t="shared" ca="1" si="532"/>
        <v>Greater Than 8 Weeks Old</v>
      </c>
    </row>
    <row r="2596" spans="1:22" x14ac:dyDescent="0.45">
      <c r="A2596" s="2" t="s">
        <v>245</v>
      </c>
      <c r="B2596" s="5">
        <v>43699</v>
      </c>
      <c r="C2596" s="5" t="s">
        <v>369</v>
      </c>
      <c r="D2596" s="5" t="s">
        <v>372</v>
      </c>
      <c r="E2596" s="6">
        <v>2</v>
      </c>
      <c r="F2596" s="3">
        <v>79.98</v>
      </c>
      <c r="G2596" s="3">
        <v>32.4</v>
      </c>
      <c r="H2596" s="8">
        <f t="shared" si="520"/>
        <v>16.2</v>
      </c>
      <c r="I2596" s="3">
        <v>47.58</v>
      </c>
      <c r="J2596" s="4">
        <v>0.59</v>
      </c>
      <c r="K2596" s="2" t="str">
        <f t="shared" si="521"/>
        <v>Thursday</v>
      </c>
      <c r="L2596" s="5">
        <f t="shared" si="522"/>
        <v>43702</v>
      </c>
      <c r="M2596" s="2" t="str">
        <f t="shared" si="523"/>
        <v>Sunday</v>
      </c>
      <c r="N2596" s="2" t="str">
        <f t="shared" si="524"/>
        <v>Monday</v>
      </c>
      <c r="O2596" s="12">
        <f t="shared" si="525"/>
        <v>0</v>
      </c>
      <c r="P2596" s="11" t="str">
        <f t="shared" si="526"/>
        <v>Low Cost per Unit</v>
      </c>
      <c r="Q2596" s="12">
        <f t="shared" si="527"/>
        <v>0</v>
      </c>
      <c r="R2596" s="12">
        <f t="shared" si="528"/>
        <v>2.3994</v>
      </c>
      <c r="S2596" s="12">
        <f t="shared" si="529"/>
        <v>0</v>
      </c>
      <c r="T2596" s="12">
        <f t="shared" si="530"/>
        <v>0</v>
      </c>
      <c r="U2596" s="12">
        <f t="shared" si="531"/>
        <v>0</v>
      </c>
      <c r="V2596" s="13" t="str">
        <f t="shared" ca="1" si="532"/>
        <v>Greater Than 8 Weeks Old</v>
      </c>
    </row>
    <row r="2597" spans="1:22" x14ac:dyDescent="0.45">
      <c r="A2597" s="2" t="s">
        <v>223</v>
      </c>
      <c r="B2597" s="5">
        <v>43699</v>
      </c>
      <c r="C2597" s="5" t="s">
        <v>367</v>
      </c>
      <c r="D2597" s="5" t="s">
        <v>368</v>
      </c>
      <c r="E2597" s="6">
        <v>4</v>
      </c>
      <c r="F2597" s="3">
        <v>161.96</v>
      </c>
      <c r="G2597" s="3">
        <v>72</v>
      </c>
      <c r="H2597" s="8">
        <f t="shared" si="520"/>
        <v>18</v>
      </c>
      <c r="I2597" s="3">
        <v>89.96</v>
      </c>
      <c r="J2597" s="4">
        <v>0.56000000000000005</v>
      </c>
      <c r="K2597" s="2" t="str">
        <f t="shared" si="521"/>
        <v>Thursday</v>
      </c>
      <c r="L2597" s="5">
        <f t="shared" si="522"/>
        <v>43702</v>
      </c>
      <c r="M2597" s="2" t="str">
        <f t="shared" si="523"/>
        <v>Sunday</v>
      </c>
      <c r="N2597" s="2" t="str">
        <f t="shared" si="524"/>
        <v>Monday</v>
      </c>
      <c r="O2597" s="12">
        <f t="shared" si="525"/>
        <v>0</v>
      </c>
      <c r="P2597" s="11" t="str">
        <f t="shared" si="526"/>
        <v>High Cost per Unit</v>
      </c>
      <c r="Q2597" s="12">
        <f t="shared" si="527"/>
        <v>16.196000000000002</v>
      </c>
      <c r="R2597" s="12">
        <f t="shared" si="528"/>
        <v>4.8588000000000005</v>
      </c>
      <c r="S2597" s="12">
        <f t="shared" si="529"/>
        <v>0</v>
      </c>
      <c r="T2597" s="12">
        <f t="shared" si="530"/>
        <v>0</v>
      </c>
      <c r="U2597" s="12">
        <f t="shared" si="531"/>
        <v>0</v>
      </c>
      <c r="V2597" s="13" t="str">
        <f t="shared" ca="1" si="532"/>
        <v>Greater Than 8 Weeks Old</v>
      </c>
    </row>
    <row r="2598" spans="1:22" x14ac:dyDescent="0.45">
      <c r="A2598" s="2" t="s">
        <v>178</v>
      </c>
      <c r="B2598" s="5">
        <v>43699</v>
      </c>
      <c r="C2598" s="5" t="s">
        <v>369</v>
      </c>
      <c r="D2598" s="5" t="s">
        <v>394</v>
      </c>
      <c r="E2598" s="6">
        <v>1</v>
      </c>
      <c r="F2598" s="3">
        <v>59</v>
      </c>
      <c r="G2598" s="3">
        <v>20.99</v>
      </c>
      <c r="H2598" s="8">
        <f t="shared" si="520"/>
        <v>20.99</v>
      </c>
      <c r="I2598" s="3">
        <v>38.01</v>
      </c>
      <c r="J2598" s="4">
        <v>0.64</v>
      </c>
      <c r="K2598" s="2" t="str">
        <f t="shared" si="521"/>
        <v>Thursday</v>
      </c>
      <c r="L2598" s="5">
        <f t="shared" si="522"/>
        <v>43702</v>
      </c>
      <c r="M2598" s="2" t="str">
        <f t="shared" si="523"/>
        <v>Sunday</v>
      </c>
      <c r="N2598" s="2" t="str">
        <f t="shared" si="524"/>
        <v>Monday</v>
      </c>
      <c r="O2598" s="12">
        <f t="shared" si="525"/>
        <v>0</v>
      </c>
      <c r="P2598" s="11" t="str">
        <f t="shared" si="526"/>
        <v>High Cost per Unit</v>
      </c>
      <c r="Q2598" s="12">
        <f t="shared" si="527"/>
        <v>0</v>
      </c>
      <c r="R2598" s="12">
        <f t="shared" si="528"/>
        <v>0</v>
      </c>
      <c r="S2598" s="12">
        <f t="shared" si="529"/>
        <v>0</v>
      </c>
      <c r="T2598" s="12">
        <f t="shared" si="530"/>
        <v>0</v>
      </c>
      <c r="U2598" s="12">
        <f t="shared" si="531"/>
        <v>0</v>
      </c>
      <c r="V2598" s="13" t="str">
        <f t="shared" ca="1" si="532"/>
        <v>Greater Than 8 Weeks Old</v>
      </c>
    </row>
    <row r="2599" spans="1:22" x14ac:dyDescent="0.45">
      <c r="A2599" s="2" t="s">
        <v>107</v>
      </c>
      <c r="B2599" s="5">
        <v>43699</v>
      </c>
      <c r="C2599" s="5" t="s">
        <v>375</v>
      </c>
      <c r="D2599" s="5" t="s">
        <v>377</v>
      </c>
      <c r="E2599" s="6">
        <v>12</v>
      </c>
      <c r="F2599" s="3">
        <v>131.88999999999999</v>
      </c>
      <c r="G2599" s="3">
        <v>48</v>
      </c>
      <c r="H2599" s="8">
        <f t="shared" si="520"/>
        <v>4</v>
      </c>
      <c r="I2599" s="3">
        <v>83.89</v>
      </c>
      <c r="J2599" s="4">
        <v>0.64</v>
      </c>
      <c r="K2599" s="2" t="str">
        <f t="shared" si="521"/>
        <v>Thursday</v>
      </c>
      <c r="L2599" s="5">
        <f t="shared" si="522"/>
        <v>43702</v>
      </c>
      <c r="M2599" s="2" t="str">
        <f t="shared" si="523"/>
        <v>Sunday</v>
      </c>
      <c r="N2599" s="2" t="str">
        <f t="shared" si="524"/>
        <v>Monday</v>
      </c>
      <c r="O2599" s="12">
        <f t="shared" si="525"/>
        <v>0</v>
      </c>
      <c r="P2599" s="11" t="str">
        <f t="shared" si="526"/>
        <v>Low Cost per Unit</v>
      </c>
      <c r="Q2599" s="12">
        <f t="shared" si="527"/>
        <v>0</v>
      </c>
      <c r="R2599" s="12">
        <f t="shared" si="528"/>
        <v>3.9566999999999997</v>
      </c>
      <c r="S2599" s="12">
        <f t="shared" si="529"/>
        <v>0</v>
      </c>
      <c r="T2599" s="12">
        <f t="shared" si="530"/>
        <v>0</v>
      </c>
      <c r="U2599" s="12">
        <f t="shared" si="531"/>
        <v>0</v>
      </c>
      <c r="V2599" s="13" t="str">
        <f t="shared" ca="1" si="532"/>
        <v>Greater Than 8 Weeks Old</v>
      </c>
    </row>
    <row r="2600" spans="1:22" x14ac:dyDescent="0.45">
      <c r="A2600" s="2" t="s">
        <v>48</v>
      </c>
      <c r="B2600" s="5">
        <v>43699</v>
      </c>
      <c r="C2600" s="5" t="s">
        <v>378</v>
      </c>
      <c r="D2600" s="5" t="s">
        <v>379</v>
      </c>
      <c r="E2600" s="6">
        <v>17</v>
      </c>
      <c r="F2600" s="3">
        <v>639.84</v>
      </c>
      <c r="G2600" s="3">
        <v>225.08</v>
      </c>
      <c r="H2600" s="8">
        <f t="shared" si="520"/>
        <v>13.24</v>
      </c>
      <c r="I2600" s="3">
        <v>414.76</v>
      </c>
      <c r="J2600" s="4">
        <v>0.65</v>
      </c>
      <c r="K2600" s="2" t="str">
        <f t="shared" si="521"/>
        <v>Thursday</v>
      </c>
      <c r="L2600" s="5">
        <f t="shared" si="522"/>
        <v>43702</v>
      </c>
      <c r="M2600" s="2" t="str">
        <f t="shared" si="523"/>
        <v>Sunday</v>
      </c>
      <c r="N2600" s="2" t="str">
        <f t="shared" si="524"/>
        <v>Monday</v>
      </c>
      <c r="O2600" s="12">
        <f t="shared" si="525"/>
        <v>0</v>
      </c>
      <c r="P2600" s="11" t="str">
        <f t="shared" si="526"/>
        <v>Low Cost per Unit</v>
      </c>
      <c r="Q2600" s="12">
        <f t="shared" si="527"/>
        <v>0</v>
      </c>
      <c r="R2600" s="12">
        <f t="shared" si="528"/>
        <v>19.1952</v>
      </c>
      <c r="S2600" s="12">
        <f t="shared" si="529"/>
        <v>0</v>
      </c>
      <c r="T2600" s="12">
        <f t="shared" si="530"/>
        <v>0</v>
      </c>
      <c r="U2600" s="12">
        <f t="shared" si="531"/>
        <v>0</v>
      </c>
      <c r="V2600" s="13" t="str">
        <f t="shared" ca="1" si="532"/>
        <v>Greater Than 8 Weeks Old</v>
      </c>
    </row>
    <row r="2601" spans="1:22" x14ac:dyDescent="0.45">
      <c r="A2601" s="2" t="s">
        <v>304</v>
      </c>
      <c r="B2601" s="5">
        <v>43699</v>
      </c>
      <c r="C2601" s="5" t="s">
        <v>369</v>
      </c>
      <c r="D2601" s="5" t="s">
        <v>394</v>
      </c>
      <c r="E2601" s="6">
        <v>8</v>
      </c>
      <c r="F2601" s="3">
        <v>271.92</v>
      </c>
      <c r="G2601" s="3">
        <v>120</v>
      </c>
      <c r="H2601" s="8">
        <f t="shared" si="520"/>
        <v>15</v>
      </c>
      <c r="I2601" s="3">
        <v>151.91999999999999</v>
      </c>
      <c r="J2601" s="4">
        <v>0.56000000000000005</v>
      </c>
      <c r="K2601" s="2" t="str">
        <f t="shared" si="521"/>
        <v>Thursday</v>
      </c>
      <c r="L2601" s="5">
        <f t="shared" si="522"/>
        <v>43702</v>
      </c>
      <c r="M2601" s="2" t="str">
        <f t="shared" si="523"/>
        <v>Sunday</v>
      </c>
      <c r="N2601" s="2" t="str">
        <f t="shared" si="524"/>
        <v>Monday</v>
      </c>
      <c r="O2601" s="12">
        <f t="shared" si="525"/>
        <v>0</v>
      </c>
      <c r="P2601" s="11" t="str">
        <f t="shared" si="526"/>
        <v>Low Cost per Unit</v>
      </c>
      <c r="Q2601" s="12">
        <f t="shared" si="527"/>
        <v>0</v>
      </c>
      <c r="R2601" s="12">
        <f t="shared" si="528"/>
        <v>8.1576000000000004</v>
      </c>
      <c r="S2601" s="12">
        <f t="shared" si="529"/>
        <v>0</v>
      </c>
      <c r="T2601" s="12">
        <f t="shared" si="530"/>
        <v>0</v>
      </c>
      <c r="U2601" s="12">
        <f t="shared" si="531"/>
        <v>0</v>
      </c>
      <c r="V2601" s="13" t="str">
        <f t="shared" ca="1" si="532"/>
        <v>Greater Than 8 Weeks Old</v>
      </c>
    </row>
    <row r="2602" spans="1:22" x14ac:dyDescent="0.45">
      <c r="A2602" s="2" t="s">
        <v>179</v>
      </c>
      <c r="B2602" s="5">
        <v>43699</v>
      </c>
      <c r="C2602" s="5" t="s">
        <v>380</v>
      </c>
      <c r="D2602" s="5" t="s">
        <v>381</v>
      </c>
      <c r="E2602" s="6">
        <v>2</v>
      </c>
      <c r="F2602" s="3">
        <v>50</v>
      </c>
      <c r="G2602" s="3">
        <v>14.7</v>
      </c>
      <c r="H2602" s="8">
        <f t="shared" si="520"/>
        <v>7.35</v>
      </c>
      <c r="I2602" s="3">
        <v>35.299999999999997</v>
      </c>
      <c r="J2602" s="4">
        <v>0.71</v>
      </c>
      <c r="K2602" s="2" t="str">
        <f t="shared" si="521"/>
        <v>Thursday</v>
      </c>
      <c r="L2602" s="5">
        <f t="shared" si="522"/>
        <v>43702</v>
      </c>
      <c r="M2602" s="2" t="str">
        <f t="shared" si="523"/>
        <v>Sunday</v>
      </c>
      <c r="N2602" s="2" t="str">
        <f t="shared" si="524"/>
        <v>Monday</v>
      </c>
      <c r="O2602" s="12">
        <f t="shared" si="525"/>
        <v>0</v>
      </c>
      <c r="P2602" s="11" t="str">
        <f t="shared" si="526"/>
        <v>Low Cost per Unit</v>
      </c>
      <c r="Q2602" s="12">
        <f t="shared" si="527"/>
        <v>0</v>
      </c>
      <c r="R2602" s="12">
        <f t="shared" si="528"/>
        <v>1.5</v>
      </c>
      <c r="S2602" s="12">
        <f t="shared" si="529"/>
        <v>0</v>
      </c>
      <c r="T2602" s="12">
        <f t="shared" si="530"/>
        <v>0</v>
      </c>
      <c r="U2602" s="12">
        <f t="shared" si="531"/>
        <v>0</v>
      </c>
      <c r="V2602" s="13" t="str">
        <f t="shared" ca="1" si="532"/>
        <v>Greater Than 8 Weeks Old</v>
      </c>
    </row>
    <row r="2603" spans="1:22" x14ac:dyDescent="0.45">
      <c r="A2603" s="2" t="s">
        <v>305</v>
      </c>
      <c r="B2603" s="5">
        <v>43699</v>
      </c>
      <c r="C2603" s="5" t="s">
        <v>371</v>
      </c>
      <c r="D2603" s="5" t="s">
        <v>371</v>
      </c>
      <c r="E2603" s="6">
        <v>1</v>
      </c>
      <c r="F2603" s="3">
        <v>33.99</v>
      </c>
      <c r="G2603" s="3">
        <v>13.5</v>
      </c>
      <c r="H2603" s="8">
        <f t="shared" si="520"/>
        <v>13.5</v>
      </c>
      <c r="I2603" s="3">
        <v>20.49</v>
      </c>
      <c r="J2603" s="4">
        <v>0.6</v>
      </c>
      <c r="K2603" s="2" t="str">
        <f t="shared" si="521"/>
        <v>Thursday</v>
      </c>
      <c r="L2603" s="5">
        <f t="shared" si="522"/>
        <v>43702</v>
      </c>
      <c r="M2603" s="2" t="str">
        <f t="shared" si="523"/>
        <v>Sunday</v>
      </c>
      <c r="N2603" s="2" t="str">
        <f t="shared" si="524"/>
        <v>Monday</v>
      </c>
      <c r="O2603" s="12">
        <f t="shared" si="525"/>
        <v>0</v>
      </c>
      <c r="P2603" s="11" t="str">
        <f t="shared" si="526"/>
        <v>Low Cost per Unit</v>
      </c>
      <c r="Q2603" s="12">
        <f t="shared" si="527"/>
        <v>0</v>
      </c>
      <c r="R2603" s="12">
        <f t="shared" si="528"/>
        <v>0</v>
      </c>
      <c r="S2603" s="12">
        <f t="shared" si="529"/>
        <v>0</v>
      </c>
      <c r="T2603" s="12">
        <f t="shared" si="530"/>
        <v>0</v>
      </c>
      <c r="U2603" s="12">
        <f t="shared" si="531"/>
        <v>0</v>
      </c>
      <c r="V2603" s="13" t="str">
        <f t="shared" ca="1" si="532"/>
        <v>Greater Than 8 Weeks Old</v>
      </c>
    </row>
    <row r="2604" spans="1:22" x14ac:dyDescent="0.45">
      <c r="A2604" s="2" t="s">
        <v>111</v>
      </c>
      <c r="B2604" s="5">
        <v>43699</v>
      </c>
      <c r="C2604" s="5" t="s">
        <v>386</v>
      </c>
      <c r="D2604" s="5" t="s">
        <v>388</v>
      </c>
      <c r="E2604" s="6">
        <v>1</v>
      </c>
      <c r="F2604" s="3">
        <v>140</v>
      </c>
      <c r="G2604" s="3">
        <v>43.26</v>
      </c>
      <c r="H2604" s="8">
        <f t="shared" si="520"/>
        <v>43.26</v>
      </c>
      <c r="I2604" s="3">
        <v>96.74</v>
      </c>
      <c r="J2604" s="4">
        <v>0.69</v>
      </c>
      <c r="K2604" s="2" t="str">
        <f t="shared" si="521"/>
        <v>Thursday</v>
      </c>
      <c r="L2604" s="5">
        <f t="shared" si="522"/>
        <v>43702</v>
      </c>
      <c r="M2604" s="2" t="str">
        <f t="shared" si="523"/>
        <v>Sunday</v>
      </c>
      <c r="N2604" s="2" t="str">
        <f t="shared" si="524"/>
        <v>Monday</v>
      </c>
      <c r="O2604" s="12">
        <f t="shared" si="525"/>
        <v>0</v>
      </c>
      <c r="P2604" s="11" t="str">
        <f t="shared" si="526"/>
        <v>High Cost per Unit</v>
      </c>
      <c r="Q2604" s="12">
        <f t="shared" si="527"/>
        <v>0</v>
      </c>
      <c r="R2604" s="12">
        <f t="shared" si="528"/>
        <v>0</v>
      </c>
      <c r="S2604" s="12">
        <f t="shared" si="529"/>
        <v>0</v>
      </c>
      <c r="T2604" s="12">
        <f t="shared" si="530"/>
        <v>0</v>
      </c>
      <c r="U2604" s="12">
        <f t="shared" si="531"/>
        <v>0</v>
      </c>
      <c r="V2604" s="13" t="str">
        <f t="shared" ca="1" si="532"/>
        <v>Greater Than 8 Weeks Old</v>
      </c>
    </row>
    <row r="2605" spans="1:22" x14ac:dyDescent="0.45">
      <c r="A2605" s="2" t="s">
        <v>247</v>
      </c>
      <c r="B2605" s="5">
        <v>43699</v>
      </c>
      <c r="C2605" s="5" t="s">
        <v>369</v>
      </c>
      <c r="D2605" s="5" t="s">
        <v>389</v>
      </c>
      <c r="E2605" s="6">
        <v>1</v>
      </c>
      <c r="F2605" s="3">
        <v>299.99</v>
      </c>
      <c r="G2605" s="3">
        <v>135</v>
      </c>
      <c r="H2605" s="8">
        <f t="shared" si="520"/>
        <v>135</v>
      </c>
      <c r="I2605" s="3">
        <v>164.99</v>
      </c>
      <c r="J2605" s="4">
        <v>0.55000000000000004</v>
      </c>
      <c r="K2605" s="2" t="str">
        <f t="shared" si="521"/>
        <v>Thursday</v>
      </c>
      <c r="L2605" s="5">
        <f t="shared" si="522"/>
        <v>43702</v>
      </c>
      <c r="M2605" s="2" t="str">
        <f t="shared" si="523"/>
        <v>Sunday</v>
      </c>
      <c r="N2605" s="2" t="str">
        <f t="shared" si="524"/>
        <v>Monday</v>
      </c>
      <c r="O2605" s="12">
        <f t="shared" si="525"/>
        <v>0</v>
      </c>
      <c r="P2605" s="11" t="str">
        <f t="shared" si="526"/>
        <v>High Cost per Unit</v>
      </c>
      <c r="Q2605" s="12">
        <f t="shared" si="527"/>
        <v>0</v>
      </c>
      <c r="R2605" s="12">
        <f t="shared" si="528"/>
        <v>0</v>
      </c>
      <c r="S2605" s="12">
        <f t="shared" si="529"/>
        <v>0</v>
      </c>
      <c r="T2605" s="12">
        <f t="shared" si="530"/>
        <v>0</v>
      </c>
      <c r="U2605" s="12">
        <f t="shared" si="531"/>
        <v>0</v>
      </c>
      <c r="V2605" s="13" t="str">
        <f t="shared" ca="1" si="532"/>
        <v>Greater Than 8 Weeks Old</v>
      </c>
    </row>
    <row r="2606" spans="1:22" x14ac:dyDescent="0.45">
      <c r="A2606" s="2" t="s">
        <v>261</v>
      </c>
      <c r="B2606" s="5">
        <v>43699</v>
      </c>
      <c r="C2606" s="5" t="s">
        <v>369</v>
      </c>
      <c r="D2606" s="5" t="s">
        <v>389</v>
      </c>
      <c r="E2606" s="6">
        <v>1</v>
      </c>
      <c r="F2606" s="3">
        <v>999</v>
      </c>
      <c r="G2606" s="3">
        <v>498</v>
      </c>
      <c r="H2606" s="8">
        <f t="shared" si="520"/>
        <v>498</v>
      </c>
      <c r="I2606" s="3">
        <v>501</v>
      </c>
      <c r="J2606" s="4">
        <v>0.5</v>
      </c>
      <c r="K2606" s="2" t="str">
        <f t="shared" si="521"/>
        <v>Thursday</v>
      </c>
      <c r="L2606" s="5">
        <f t="shared" si="522"/>
        <v>43702</v>
      </c>
      <c r="M2606" s="2" t="str">
        <f t="shared" si="523"/>
        <v>Sunday</v>
      </c>
      <c r="N2606" s="2" t="str">
        <f t="shared" si="524"/>
        <v>Monday</v>
      </c>
      <c r="O2606" s="12">
        <f t="shared" si="525"/>
        <v>0</v>
      </c>
      <c r="P2606" s="11" t="str">
        <f t="shared" si="526"/>
        <v>High Cost per Unit</v>
      </c>
      <c r="Q2606" s="12">
        <f t="shared" si="527"/>
        <v>0</v>
      </c>
      <c r="R2606" s="12">
        <f t="shared" si="528"/>
        <v>0</v>
      </c>
      <c r="S2606" s="12">
        <f t="shared" si="529"/>
        <v>0</v>
      </c>
      <c r="T2606" s="12">
        <f t="shared" si="530"/>
        <v>0</v>
      </c>
      <c r="U2606" s="12">
        <f t="shared" si="531"/>
        <v>0</v>
      </c>
      <c r="V2606" s="13" t="str">
        <f t="shared" ca="1" si="532"/>
        <v>Greater Than 8 Weeks Old</v>
      </c>
    </row>
    <row r="2607" spans="1:22" x14ac:dyDescent="0.45">
      <c r="A2607" s="2" t="s">
        <v>165</v>
      </c>
      <c r="B2607" s="5">
        <v>43699</v>
      </c>
      <c r="C2607" s="5" t="s">
        <v>375</v>
      </c>
      <c r="D2607" s="5" t="s">
        <v>382</v>
      </c>
      <c r="E2607" s="6">
        <v>19</v>
      </c>
      <c r="F2607" s="3">
        <v>246.81</v>
      </c>
      <c r="G2607" s="3">
        <v>60.8</v>
      </c>
      <c r="H2607" s="8">
        <f t="shared" si="520"/>
        <v>3.1999999999999997</v>
      </c>
      <c r="I2607" s="3">
        <v>186.01</v>
      </c>
      <c r="J2607" s="4">
        <v>0.75</v>
      </c>
      <c r="K2607" s="2" t="str">
        <f t="shared" si="521"/>
        <v>Thursday</v>
      </c>
      <c r="L2607" s="5">
        <f t="shared" si="522"/>
        <v>43702</v>
      </c>
      <c r="M2607" s="2" t="str">
        <f t="shared" si="523"/>
        <v>Sunday</v>
      </c>
      <c r="N2607" s="2" t="str">
        <f t="shared" si="524"/>
        <v>Monday</v>
      </c>
      <c r="O2607" s="12">
        <f t="shared" si="525"/>
        <v>0</v>
      </c>
      <c r="P2607" s="11" t="str">
        <f t="shared" si="526"/>
        <v>Low Cost per Unit</v>
      </c>
      <c r="Q2607" s="12">
        <f t="shared" si="527"/>
        <v>0</v>
      </c>
      <c r="R2607" s="12">
        <f t="shared" si="528"/>
        <v>7.4043000000000001</v>
      </c>
      <c r="S2607" s="12">
        <f t="shared" si="529"/>
        <v>0</v>
      </c>
      <c r="T2607" s="12">
        <f t="shared" si="530"/>
        <v>0</v>
      </c>
      <c r="U2607" s="12">
        <f t="shared" si="531"/>
        <v>0</v>
      </c>
      <c r="V2607" s="13" t="str">
        <f t="shared" ca="1" si="532"/>
        <v>Greater Than 8 Weeks Old</v>
      </c>
    </row>
    <row r="2608" spans="1:22" x14ac:dyDescent="0.45">
      <c r="A2608" s="2" t="s">
        <v>113</v>
      </c>
      <c r="B2608" s="5">
        <v>43699</v>
      </c>
      <c r="C2608" s="5" t="s">
        <v>383</v>
      </c>
      <c r="D2608" s="5" t="s">
        <v>384</v>
      </c>
      <c r="E2608" s="6">
        <v>1</v>
      </c>
      <c r="F2608" s="3">
        <v>13</v>
      </c>
      <c r="G2608" s="3">
        <v>1.85</v>
      </c>
      <c r="H2608" s="8">
        <f t="shared" si="520"/>
        <v>1.85</v>
      </c>
      <c r="I2608" s="3">
        <v>11.15</v>
      </c>
      <c r="J2608" s="4">
        <v>0.86</v>
      </c>
      <c r="K2608" s="2" t="str">
        <f t="shared" si="521"/>
        <v>Thursday</v>
      </c>
      <c r="L2608" s="5">
        <f t="shared" si="522"/>
        <v>43702</v>
      </c>
      <c r="M2608" s="2" t="str">
        <f t="shared" si="523"/>
        <v>Sunday</v>
      </c>
      <c r="N2608" s="2" t="str">
        <f t="shared" si="524"/>
        <v>Monday</v>
      </c>
      <c r="O2608" s="12">
        <f t="shared" si="525"/>
        <v>0</v>
      </c>
      <c r="P2608" s="11" t="str">
        <f t="shared" si="526"/>
        <v>Low Cost per Unit</v>
      </c>
      <c r="Q2608" s="12">
        <f t="shared" si="527"/>
        <v>0</v>
      </c>
      <c r="R2608" s="12">
        <f t="shared" si="528"/>
        <v>0</v>
      </c>
      <c r="S2608" s="12">
        <f t="shared" si="529"/>
        <v>0</v>
      </c>
      <c r="T2608" s="12">
        <f t="shared" si="530"/>
        <v>0</v>
      </c>
      <c r="U2608" s="12">
        <f t="shared" si="531"/>
        <v>0</v>
      </c>
      <c r="V2608" s="13" t="str">
        <f t="shared" ca="1" si="532"/>
        <v>Greater Than 8 Weeks Old</v>
      </c>
    </row>
    <row r="2609" spans="1:22" x14ac:dyDescent="0.45">
      <c r="A2609" s="2" t="s">
        <v>224</v>
      </c>
      <c r="B2609" s="5">
        <v>43699</v>
      </c>
      <c r="C2609" s="5" t="s">
        <v>383</v>
      </c>
      <c r="D2609" s="5" t="s">
        <v>384</v>
      </c>
      <c r="E2609" s="6">
        <v>13</v>
      </c>
      <c r="F2609" s="3">
        <v>168.87</v>
      </c>
      <c r="G2609" s="3">
        <v>78</v>
      </c>
      <c r="H2609" s="8">
        <f t="shared" si="520"/>
        <v>6</v>
      </c>
      <c r="I2609" s="3">
        <v>90.87</v>
      </c>
      <c r="J2609" s="4">
        <v>0.54</v>
      </c>
      <c r="K2609" s="2" t="str">
        <f t="shared" si="521"/>
        <v>Thursday</v>
      </c>
      <c r="L2609" s="5">
        <f t="shared" si="522"/>
        <v>43702</v>
      </c>
      <c r="M2609" s="2" t="str">
        <f t="shared" si="523"/>
        <v>Sunday</v>
      </c>
      <c r="N2609" s="2" t="str">
        <f t="shared" si="524"/>
        <v>Monday</v>
      </c>
      <c r="O2609" s="12">
        <f t="shared" si="525"/>
        <v>0</v>
      </c>
      <c r="P2609" s="11" t="str">
        <f t="shared" si="526"/>
        <v>Low Cost per Unit</v>
      </c>
      <c r="Q2609" s="12">
        <f t="shared" si="527"/>
        <v>0</v>
      </c>
      <c r="R2609" s="12">
        <f t="shared" si="528"/>
        <v>5.0660999999999996</v>
      </c>
      <c r="S2609" s="12">
        <f t="shared" si="529"/>
        <v>0</v>
      </c>
      <c r="T2609" s="12">
        <f t="shared" si="530"/>
        <v>0</v>
      </c>
      <c r="U2609" s="12">
        <f t="shared" si="531"/>
        <v>0</v>
      </c>
      <c r="V2609" s="13" t="str">
        <f t="shared" ca="1" si="532"/>
        <v>Greater Than 8 Weeks Old</v>
      </c>
    </row>
    <row r="2610" spans="1:22" x14ac:dyDescent="0.45">
      <c r="A2610" s="2" t="s">
        <v>262</v>
      </c>
      <c r="B2610" s="5">
        <v>43699</v>
      </c>
      <c r="C2610" s="5" t="s">
        <v>383</v>
      </c>
      <c r="D2610" s="5" t="s">
        <v>384</v>
      </c>
      <c r="E2610" s="6">
        <v>8</v>
      </c>
      <c r="F2610" s="3">
        <v>79.92</v>
      </c>
      <c r="G2610" s="3">
        <v>35.200000000000003</v>
      </c>
      <c r="H2610" s="8">
        <f t="shared" si="520"/>
        <v>4.4000000000000004</v>
      </c>
      <c r="I2610" s="3">
        <v>44.72</v>
      </c>
      <c r="J2610" s="4">
        <v>0.56000000000000005</v>
      </c>
      <c r="K2610" s="2" t="str">
        <f t="shared" si="521"/>
        <v>Thursday</v>
      </c>
      <c r="L2610" s="5">
        <f t="shared" si="522"/>
        <v>43702</v>
      </c>
      <c r="M2610" s="2" t="str">
        <f t="shared" si="523"/>
        <v>Sunday</v>
      </c>
      <c r="N2610" s="2" t="str">
        <f t="shared" si="524"/>
        <v>Monday</v>
      </c>
      <c r="O2610" s="12">
        <f t="shared" si="525"/>
        <v>0</v>
      </c>
      <c r="P2610" s="11" t="str">
        <f t="shared" si="526"/>
        <v>Low Cost per Unit</v>
      </c>
      <c r="Q2610" s="12">
        <f t="shared" si="527"/>
        <v>0</v>
      </c>
      <c r="R2610" s="12">
        <f t="shared" si="528"/>
        <v>2.3976000000000002</v>
      </c>
      <c r="S2610" s="12">
        <f t="shared" si="529"/>
        <v>0</v>
      </c>
      <c r="T2610" s="12">
        <f t="shared" si="530"/>
        <v>0</v>
      </c>
      <c r="U2610" s="12">
        <f t="shared" si="531"/>
        <v>0</v>
      </c>
      <c r="V2610" s="13" t="str">
        <f t="shared" ca="1" si="532"/>
        <v>Greater Than 8 Weeks Old</v>
      </c>
    </row>
    <row r="2611" spans="1:22" x14ac:dyDescent="0.45">
      <c r="A2611" s="2" t="s">
        <v>249</v>
      </c>
      <c r="B2611" s="5">
        <v>43699</v>
      </c>
      <c r="C2611" s="5" t="s">
        <v>383</v>
      </c>
      <c r="D2611" s="5" t="s">
        <v>384</v>
      </c>
      <c r="E2611" s="6">
        <v>3</v>
      </c>
      <c r="F2611" s="3">
        <v>27</v>
      </c>
      <c r="G2611" s="3">
        <v>9</v>
      </c>
      <c r="H2611" s="8">
        <f t="shared" si="520"/>
        <v>3</v>
      </c>
      <c r="I2611" s="3">
        <v>18</v>
      </c>
      <c r="J2611" s="4">
        <v>0.67</v>
      </c>
      <c r="K2611" s="2" t="str">
        <f t="shared" si="521"/>
        <v>Thursday</v>
      </c>
      <c r="L2611" s="5">
        <f t="shared" si="522"/>
        <v>43702</v>
      </c>
      <c r="M2611" s="2" t="str">
        <f t="shared" si="523"/>
        <v>Sunday</v>
      </c>
      <c r="N2611" s="2" t="str">
        <f t="shared" si="524"/>
        <v>Monday</v>
      </c>
      <c r="O2611" s="12">
        <f t="shared" si="525"/>
        <v>0</v>
      </c>
      <c r="P2611" s="11" t="str">
        <f t="shared" si="526"/>
        <v>Low Cost per Unit</v>
      </c>
      <c r="Q2611" s="12">
        <f t="shared" si="527"/>
        <v>0</v>
      </c>
      <c r="R2611" s="12">
        <f t="shared" si="528"/>
        <v>0.80999999999999994</v>
      </c>
      <c r="S2611" s="12">
        <f t="shared" si="529"/>
        <v>0</v>
      </c>
      <c r="T2611" s="12">
        <f t="shared" si="530"/>
        <v>0</v>
      </c>
      <c r="U2611" s="12">
        <f t="shared" si="531"/>
        <v>0</v>
      </c>
      <c r="V2611" s="13" t="str">
        <f t="shared" ca="1" si="532"/>
        <v>Greater Than 8 Weeks Old</v>
      </c>
    </row>
    <row r="2612" spans="1:22" x14ac:dyDescent="0.45">
      <c r="A2612" s="2" t="s">
        <v>59</v>
      </c>
      <c r="B2612" s="5">
        <v>43699</v>
      </c>
      <c r="C2612" s="5" t="s">
        <v>378</v>
      </c>
      <c r="D2612" s="5" t="s">
        <v>396</v>
      </c>
      <c r="E2612" s="6">
        <v>1</v>
      </c>
      <c r="F2612" s="3">
        <v>36</v>
      </c>
      <c r="G2612" s="3">
        <v>11.8</v>
      </c>
      <c r="H2612" s="8">
        <f t="shared" si="520"/>
        <v>11.8</v>
      </c>
      <c r="I2612" s="3">
        <v>24.2</v>
      </c>
      <c r="J2612" s="4">
        <v>0.67</v>
      </c>
      <c r="K2612" s="2" t="str">
        <f t="shared" si="521"/>
        <v>Thursday</v>
      </c>
      <c r="L2612" s="5">
        <f t="shared" si="522"/>
        <v>43702</v>
      </c>
      <c r="M2612" s="2" t="str">
        <f t="shared" si="523"/>
        <v>Sunday</v>
      </c>
      <c r="N2612" s="2" t="str">
        <f t="shared" si="524"/>
        <v>Monday</v>
      </c>
      <c r="O2612" s="12">
        <f t="shared" si="525"/>
        <v>0</v>
      </c>
      <c r="P2612" s="11" t="str">
        <f t="shared" si="526"/>
        <v>Low Cost per Unit</v>
      </c>
      <c r="Q2612" s="12">
        <f t="shared" si="527"/>
        <v>0</v>
      </c>
      <c r="R2612" s="12">
        <f t="shared" si="528"/>
        <v>0</v>
      </c>
      <c r="S2612" s="12">
        <f t="shared" si="529"/>
        <v>0</v>
      </c>
      <c r="T2612" s="12">
        <f t="shared" si="530"/>
        <v>0</v>
      </c>
      <c r="U2612" s="12">
        <f t="shared" si="531"/>
        <v>0</v>
      </c>
      <c r="V2612" s="13" t="str">
        <f t="shared" ca="1" si="532"/>
        <v>Greater Than 8 Weeks Old</v>
      </c>
    </row>
    <row r="2613" spans="1:22" x14ac:dyDescent="0.45">
      <c r="A2613" s="2" t="s">
        <v>116</v>
      </c>
      <c r="B2613" s="5">
        <v>43699</v>
      </c>
      <c r="C2613" s="5" t="s">
        <v>378</v>
      </c>
      <c r="D2613" s="5" t="s">
        <v>397</v>
      </c>
      <c r="E2613" s="6">
        <v>6</v>
      </c>
      <c r="F2613" s="3">
        <v>47.94</v>
      </c>
      <c r="G2613" s="3">
        <v>16.68</v>
      </c>
      <c r="H2613" s="8">
        <f t="shared" si="520"/>
        <v>2.78</v>
      </c>
      <c r="I2613" s="3">
        <v>31.26</v>
      </c>
      <c r="J2613" s="4">
        <v>0.65</v>
      </c>
      <c r="K2613" s="2" t="str">
        <f t="shared" si="521"/>
        <v>Thursday</v>
      </c>
      <c r="L2613" s="5">
        <f t="shared" si="522"/>
        <v>43702</v>
      </c>
      <c r="M2613" s="2" t="str">
        <f t="shared" si="523"/>
        <v>Sunday</v>
      </c>
      <c r="N2613" s="2" t="str">
        <f t="shared" si="524"/>
        <v>Monday</v>
      </c>
      <c r="O2613" s="12">
        <f t="shared" si="525"/>
        <v>0</v>
      </c>
      <c r="P2613" s="11" t="str">
        <f t="shared" si="526"/>
        <v>Low Cost per Unit</v>
      </c>
      <c r="Q2613" s="12">
        <f t="shared" si="527"/>
        <v>0</v>
      </c>
      <c r="R2613" s="12">
        <f t="shared" si="528"/>
        <v>1.4381999999999999</v>
      </c>
      <c r="S2613" s="12">
        <f t="shared" si="529"/>
        <v>0</v>
      </c>
      <c r="T2613" s="12">
        <f t="shared" si="530"/>
        <v>0</v>
      </c>
      <c r="U2613" s="12">
        <f t="shared" si="531"/>
        <v>0</v>
      </c>
      <c r="V2613" s="13" t="str">
        <f t="shared" ca="1" si="532"/>
        <v>Greater Than 8 Weeks Old</v>
      </c>
    </row>
    <row r="2614" spans="1:22" x14ac:dyDescent="0.45">
      <c r="A2614" s="2" t="s">
        <v>67</v>
      </c>
      <c r="B2614" s="5">
        <v>43699</v>
      </c>
      <c r="C2614" s="5" t="s">
        <v>369</v>
      </c>
      <c r="D2614" s="5" t="s">
        <v>374</v>
      </c>
      <c r="E2614" s="6">
        <v>21</v>
      </c>
      <c r="F2614" s="3">
        <v>461.79</v>
      </c>
      <c r="G2614" s="3">
        <v>229.95</v>
      </c>
      <c r="H2614" s="8">
        <f t="shared" si="520"/>
        <v>10.95</v>
      </c>
      <c r="I2614" s="3">
        <v>231.84</v>
      </c>
      <c r="J2614" s="4">
        <v>0.5</v>
      </c>
      <c r="K2614" s="2" t="str">
        <f t="shared" si="521"/>
        <v>Thursday</v>
      </c>
      <c r="L2614" s="5">
        <f t="shared" si="522"/>
        <v>43702</v>
      </c>
      <c r="M2614" s="2" t="str">
        <f t="shared" si="523"/>
        <v>Sunday</v>
      </c>
      <c r="N2614" s="2" t="str">
        <f t="shared" si="524"/>
        <v>Monday</v>
      </c>
      <c r="O2614" s="12">
        <f t="shared" si="525"/>
        <v>0</v>
      </c>
      <c r="P2614" s="11" t="str">
        <f t="shared" si="526"/>
        <v>Low Cost per Unit</v>
      </c>
      <c r="Q2614" s="12">
        <f t="shared" si="527"/>
        <v>0</v>
      </c>
      <c r="R2614" s="12">
        <f t="shared" si="528"/>
        <v>13.8537</v>
      </c>
      <c r="S2614" s="12">
        <f t="shared" si="529"/>
        <v>0</v>
      </c>
      <c r="T2614" s="12">
        <f t="shared" si="530"/>
        <v>0</v>
      </c>
      <c r="U2614" s="12">
        <f t="shared" si="531"/>
        <v>0</v>
      </c>
      <c r="V2614" s="13" t="str">
        <f t="shared" ca="1" si="532"/>
        <v>Greater Than 8 Weeks Old</v>
      </c>
    </row>
    <row r="2615" spans="1:22" x14ac:dyDescent="0.45">
      <c r="A2615" s="2" t="s">
        <v>118</v>
      </c>
      <c r="B2615" s="5">
        <v>43699</v>
      </c>
      <c r="C2615" s="5" t="s">
        <v>375</v>
      </c>
      <c r="D2615" s="5" t="s">
        <v>377</v>
      </c>
      <c r="E2615" s="6">
        <v>12</v>
      </c>
      <c r="F2615" s="3">
        <v>120.89</v>
      </c>
      <c r="G2615" s="3">
        <v>81</v>
      </c>
      <c r="H2615" s="8">
        <f t="shared" si="520"/>
        <v>6.75</v>
      </c>
      <c r="I2615" s="3">
        <v>39.89</v>
      </c>
      <c r="J2615" s="4">
        <v>0.33</v>
      </c>
      <c r="K2615" s="2" t="str">
        <f t="shared" si="521"/>
        <v>Thursday</v>
      </c>
      <c r="L2615" s="5">
        <f t="shared" si="522"/>
        <v>43702</v>
      </c>
      <c r="M2615" s="2" t="str">
        <f t="shared" si="523"/>
        <v>Sunday</v>
      </c>
      <c r="N2615" s="2" t="str">
        <f t="shared" si="524"/>
        <v>Monday</v>
      </c>
      <c r="O2615" s="12">
        <f t="shared" si="525"/>
        <v>0</v>
      </c>
      <c r="P2615" s="11" t="str">
        <f t="shared" si="526"/>
        <v>Low Cost per Unit</v>
      </c>
      <c r="Q2615" s="12">
        <f t="shared" si="527"/>
        <v>0</v>
      </c>
      <c r="R2615" s="12">
        <f t="shared" si="528"/>
        <v>3.6267</v>
      </c>
      <c r="S2615" s="12">
        <f t="shared" si="529"/>
        <v>0</v>
      </c>
      <c r="T2615" s="12">
        <f t="shared" si="530"/>
        <v>0</v>
      </c>
      <c r="U2615" s="12">
        <f t="shared" si="531"/>
        <v>0</v>
      </c>
      <c r="V2615" s="13" t="str">
        <f t="shared" ca="1" si="532"/>
        <v>Greater Than 8 Weeks Old</v>
      </c>
    </row>
    <row r="2616" spans="1:22" x14ac:dyDescent="0.45">
      <c r="A2616" s="2" t="s">
        <v>68</v>
      </c>
      <c r="B2616" s="5">
        <v>43699</v>
      </c>
      <c r="C2616" s="5" t="s">
        <v>375</v>
      </c>
      <c r="D2616" s="5" t="s">
        <v>377</v>
      </c>
      <c r="E2616" s="6">
        <v>32</v>
      </c>
      <c r="F2616" s="3">
        <v>250.79</v>
      </c>
      <c r="G2616" s="3">
        <v>75.84</v>
      </c>
      <c r="H2616" s="8">
        <f t="shared" si="520"/>
        <v>2.37</v>
      </c>
      <c r="I2616" s="3">
        <v>174.95</v>
      </c>
      <c r="J2616" s="4">
        <v>0.7</v>
      </c>
      <c r="K2616" s="2" t="str">
        <f t="shared" si="521"/>
        <v>Thursday</v>
      </c>
      <c r="L2616" s="5">
        <f t="shared" si="522"/>
        <v>43702</v>
      </c>
      <c r="M2616" s="2" t="str">
        <f t="shared" si="523"/>
        <v>Sunday</v>
      </c>
      <c r="N2616" s="2" t="str">
        <f t="shared" si="524"/>
        <v>Monday</v>
      </c>
      <c r="O2616" s="12">
        <f t="shared" si="525"/>
        <v>0</v>
      </c>
      <c r="P2616" s="11" t="str">
        <f t="shared" si="526"/>
        <v>Low Cost per Unit</v>
      </c>
      <c r="Q2616" s="12">
        <f t="shared" si="527"/>
        <v>0</v>
      </c>
      <c r="R2616" s="12">
        <f t="shared" si="528"/>
        <v>7.5236999999999998</v>
      </c>
      <c r="S2616" s="12">
        <f t="shared" si="529"/>
        <v>0</v>
      </c>
      <c r="T2616" s="12">
        <f t="shared" si="530"/>
        <v>0</v>
      </c>
      <c r="U2616" s="12">
        <f t="shared" si="531"/>
        <v>0</v>
      </c>
      <c r="V2616" s="13" t="str">
        <f t="shared" ca="1" si="532"/>
        <v>Greater Than 8 Weeks Old</v>
      </c>
    </row>
    <row r="2617" spans="1:22" x14ac:dyDescent="0.45">
      <c r="A2617" s="2" t="s">
        <v>69</v>
      </c>
      <c r="B2617" s="5">
        <v>43699</v>
      </c>
      <c r="C2617" s="5" t="s">
        <v>375</v>
      </c>
      <c r="D2617" s="5" t="s">
        <v>377</v>
      </c>
      <c r="E2617" s="6">
        <v>31</v>
      </c>
      <c r="F2617" s="3">
        <v>289.70999999999998</v>
      </c>
      <c r="G2617" s="3">
        <v>186</v>
      </c>
      <c r="H2617" s="8">
        <f t="shared" si="520"/>
        <v>6</v>
      </c>
      <c r="I2617" s="3">
        <v>103.71</v>
      </c>
      <c r="J2617" s="4">
        <v>0.36</v>
      </c>
      <c r="K2617" s="2" t="str">
        <f t="shared" si="521"/>
        <v>Thursday</v>
      </c>
      <c r="L2617" s="5">
        <f t="shared" si="522"/>
        <v>43702</v>
      </c>
      <c r="M2617" s="2" t="str">
        <f t="shared" si="523"/>
        <v>Sunday</v>
      </c>
      <c r="N2617" s="2" t="str">
        <f t="shared" si="524"/>
        <v>Monday</v>
      </c>
      <c r="O2617" s="12">
        <f t="shared" si="525"/>
        <v>0</v>
      </c>
      <c r="P2617" s="11" t="str">
        <f t="shared" si="526"/>
        <v>Low Cost per Unit</v>
      </c>
      <c r="Q2617" s="12">
        <f t="shared" si="527"/>
        <v>0</v>
      </c>
      <c r="R2617" s="12">
        <f t="shared" si="528"/>
        <v>8.6912999999999982</v>
      </c>
      <c r="S2617" s="12">
        <f t="shared" si="529"/>
        <v>0</v>
      </c>
      <c r="T2617" s="12">
        <f t="shared" si="530"/>
        <v>0</v>
      </c>
      <c r="U2617" s="12">
        <f t="shared" si="531"/>
        <v>0</v>
      </c>
      <c r="V2617" s="13" t="str">
        <f t="shared" ca="1" si="532"/>
        <v>Greater Than 8 Weeks Old</v>
      </c>
    </row>
    <row r="2618" spans="1:22" x14ac:dyDescent="0.45">
      <c r="A2618" s="2" t="s">
        <v>167</v>
      </c>
      <c r="B2618" s="5">
        <v>43699</v>
      </c>
      <c r="C2618" s="5" t="s">
        <v>378</v>
      </c>
      <c r="D2618" s="5" t="s">
        <v>379</v>
      </c>
      <c r="E2618" s="6">
        <v>4</v>
      </c>
      <c r="F2618" s="3">
        <v>79.959999999999994</v>
      </c>
      <c r="G2618" s="3">
        <v>29.76</v>
      </c>
      <c r="H2618" s="8">
        <f t="shared" si="520"/>
        <v>7.44</v>
      </c>
      <c r="I2618" s="3">
        <v>50.2</v>
      </c>
      <c r="J2618" s="4">
        <v>0.63</v>
      </c>
      <c r="K2618" s="2" t="str">
        <f t="shared" si="521"/>
        <v>Thursday</v>
      </c>
      <c r="L2618" s="5">
        <f t="shared" si="522"/>
        <v>43702</v>
      </c>
      <c r="M2618" s="2" t="str">
        <f t="shared" si="523"/>
        <v>Sunday</v>
      </c>
      <c r="N2618" s="2" t="str">
        <f t="shared" si="524"/>
        <v>Monday</v>
      </c>
      <c r="O2618" s="12">
        <f t="shared" si="525"/>
        <v>0</v>
      </c>
      <c r="P2618" s="11" t="str">
        <f t="shared" si="526"/>
        <v>Low Cost per Unit</v>
      </c>
      <c r="Q2618" s="12">
        <f t="shared" si="527"/>
        <v>0</v>
      </c>
      <c r="R2618" s="12">
        <f t="shared" si="528"/>
        <v>2.3987999999999996</v>
      </c>
      <c r="S2618" s="12">
        <f t="shared" si="529"/>
        <v>0</v>
      </c>
      <c r="T2618" s="12">
        <f t="shared" si="530"/>
        <v>0</v>
      </c>
      <c r="U2618" s="12">
        <f t="shared" si="531"/>
        <v>0</v>
      </c>
      <c r="V2618" s="13" t="str">
        <f t="shared" ca="1" si="532"/>
        <v>Greater Than 8 Weeks Old</v>
      </c>
    </row>
    <row r="2619" spans="1:22" x14ac:dyDescent="0.45">
      <c r="A2619" s="2" t="s">
        <v>70</v>
      </c>
      <c r="B2619" s="5">
        <v>43699</v>
      </c>
      <c r="C2619" s="5" t="s">
        <v>378</v>
      </c>
      <c r="D2619" s="5" t="s">
        <v>379</v>
      </c>
      <c r="E2619" s="6">
        <v>1</v>
      </c>
      <c r="F2619" s="3">
        <v>19.989999999999998</v>
      </c>
      <c r="G2619" s="3">
        <v>6.16</v>
      </c>
      <c r="H2619" s="8">
        <f t="shared" si="520"/>
        <v>6.16</v>
      </c>
      <c r="I2619" s="3">
        <v>13.83</v>
      </c>
      <c r="J2619" s="4">
        <v>0.69</v>
      </c>
      <c r="K2619" s="2" t="str">
        <f t="shared" si="521"/>
        <v>Thursday</v>
      </c>
      <c r="L2619" s="5">
        <f t="shared" si="522"/>
        <v>43702</v>
      </c>
      <c r="M2619" s="2" t="str">
        <f t="shared" si="523"/>
        <v>Sunday</v>
      </c>
      <c r="N2619" s="2" t="str">
        <f t="shared" si="524"/>
        <v>Monday</v>
      </c>
      <c r="O2619" s="12">
        <f t="shared" si="525"/>
        <v>0</v>
      </c>
      <c r="P2619" s="11" t="str">
        <f t="shared" si="526"/>
        <v>Low Cost per Unit</v>
      </c>
      <c r="Q2619" s="12">
        <f t="shared" si="527"/>
        <v>0</v>
      </c>
      <c r="R2619" s="12">
        <f t="shared" si="528"/>
        <v>0</v>
      </c>
      <c r="S2619" s="12">
        <f t="shared" si="529"/>
        <v>0</v>
      </c>
      <c r="T2619" s="12">
        <f t="shared" si="530"/>
        <v>0</v>
      </c>
      <c r="U2619" s="12">
        <f t="shared" si="531"/>
        <v>0</v>
      </c>
      <c r="V2619" s="13" t="str">
        <f t="shared" ca="1" si="532"/>
        <v>Greater Than 8 Weeks Old</v>
      </c>
    </row>
    <row r="2620" spans="1:22" x14ac:dyDescent="0.45">
      <c r="A2620" s="2" t="s">
        <v>226</v>
      </c>
      <c r="B2620" s="5">
        <v>43699</v>
      </c>
      <c r="C2620" s="5" t="s">
        <v>378</v>
      </c>
      <c r="D2620" s="5" t="s">
        <v>379</v>
      </c>
      <c r="E2620" s="6">
        <v>7</v>
      </c>
      <c r="F2620" s="3">
        <v>139.93</v>
      </c>
      <c r="G2620" s="3">
        <v>80.36</v>
      </c>
      <c r="H2620" s="8">
        <f t="shared" si="520"/>
        <v>11.48</v>
      </c>
      <c r="I2620" s="3">
        <v>59.57</v>
      </c>
      <c r="J2620" s="4">
        <v>0.43</v>
      </c>
      <c r="K2620" s="2" t="str">
        <f t="shared" si="521"/>
        <v>Thursday</v>
      </c>
      <c r="L2620" s="5">
        <f t="shared" si="522"/>
        <v>43702</v>
      </c>
      <c r="M2620" s="2" t="str">
        <f t="shared" si="523"/>
        <v>Sunday</v>
      </c>
      <c r="N2620" s="2" t="str">
        <f t="shared" si="524"/>
        <v>Monday</v>
      </c>
      <c r="O2620" s="12">
        <f t="shared" si="525"/>
        <v>0</v>
      </c>
      <c r="P2620" s="11" t="str">
        <f t="shared" si="526"/>
        <v>Low Cost per Unit</v>
      </c>
      <c r="Q2620" s="12">
        <f t="shared" si="527"/>
        <v>0</v>
      </c>
      <c r="R2620" s="12">
        <f t="shared" si="528"/>
        <v>4.1978999999999997</v>
      </c>
      <c r="S2620" s="12">
        <f t="shared" si="529"/>
        <v>0</v>
      </c>
      <c r="T2620" s="12">
        <f t="shared" si="530"/>
        <v>0</v>
      </c>
      <c r="U2620" s="12">
        <f t="shared" si="531"/>
        <v>0</v>
      </c>
      <c r="V2620" s="13" t="str">
        <f t="shared" ca="1" si="532"/>
        <v>Greater Than 8 Weeks Old</v>
      </c>
    </row>
    <row r="2621" spans="1:22" x14ac:dyDescent="0.45">
      <c r="A2621" s="2" t="s">
        <v>227</v>
      </c>
      <c r="B2621" s="5">
        <v>43699</v>
      </c>
      <c r="C2621" s="5" t="s">
        <v>378</v>
      </c>
      <c r="D2621" s="5" t="s">
        <v>379</v>
      </c>
      <c r="E2621" s="6">
        <v>3</v>
      </c>
      <c r="F2621" s="3">
        <v>59.97</v>
      </c>
      <c r="G2621" s="3">
        <v>34.44</v>
      </c>
      <c r="H2621" s="8">
        <f t="shared" si="520"/>
        <v>11.479999999999999</v>
      </c>
      <c r="I2621" s="3">
        <v>25.53</v>
      </c>
      <c r="J2621" s="4">
        <v>0.43</v>
      </c>
      <c r="K2621" s="2" t="str">
        <f t="shared" si="521"/>
        <v>Thursday</v>
      </c>
      <c r="L2621" s="5">
        <f t="shared" si="522"/>
        <v>43702</v>
      </c>
      <c r="M2621" s="2" t="str">
        <f t="shared" si="523"/>
        <v>Sunday</v>
      </c>
      <c r="N2621" s="2" t="str">
        <f t="shared" si="524"/>
        <v>Monday</v>
      </c>
      <c r="O2621" s="12">
        <f t="shared" si="525"/>
        <v>0</v>
      </c>
      <c r="P2621" s="11" t="str">
        <f t="shared" si="526"/>
        <v>Low Cost per Unit</v>
      </c>
      <c r="Q2621" s="12">
        <f t="shared" si="527"/>
        <v>0</v>
      </c>
      <c r="R2621" s="12">
        <f t="shared" si="528"/>
        <v>1.7990999999999999</v>
      </c>
      <c r="S2621" s="12">
        <f t="shared" si="529"/>
        <v>0</v>
      </c>
      <c r="T2621" s="12">
        <f t="shared" si="530"/>
        <v>0</v>
      </c>
      <c r="U2621" s="12">
        <f t="shared" si="531"/>
        <v>0</v>
      </c>
      <c r="V2621" s="13" t="str">
        <f t="shared" ca="1" si="532"/>
        <v>Greater Than 8 Weeks Old</v>
      </c>
    </row>
    <row r="2622" spans="1:22" x14ac:dyDescent="0.45">
      <c r="A2622" s="2" t="s">
        <v>228</v>
      </c>
      <c r="B2622" s="5">
        <v>43699</v>
      </c>
      <c r="C2622" s="5" t="s">
        <v>378</v>
      </c>
      <c r="D2622" s="5" t="s">
        <v>379</v>
      </c>
      <c r="E2622" s="6">
        <v>3</v>
      </c>
      <c r="F2622" s="3">
        <v>59.97</v>
      </c>
      <c r="G2622" s="3">
        <v>34.44</v>
      </c>
      <c r="H2622" s="8">
        <f t="shared" si="520"/>
        <v>11.479999999999999</v>
      </c>
      <c r="I2622" s="3">
        <v>25.53</v>
      </c>
      <c r="J2622" s="4">
        <v>0.43</v>
      </c>
      <c r="K2622" s="2" t="str">
        <f t="shared" si="521"/>
        <v>Thursday</v>
      </c>
      <c r="L2622" s="5">
        <f t="shared" si="522"/>
        <v>43702</v>
      </c>
      <c r="M2622" s="2" t="str">
        <f t="shared" si="523"/>
        <v>Sunday</v>
      </c>
      <c r="N2622" s="2" t="str">
        <f t="shared" si="524"/>
        <v>Monday</v>
      </c>
      <c r="O2622" s="12">
        <f t="shared" si="525"/>
        <v>0</v>
      </c>
      <c r="P2622" s="11" t="str">
        <f t="shared" si="526"/>
        <v>Low Cost per Unit</v>
      </c>
      <c r="Q2622" s="12">
        <f t="shared" si="527"/>
        <v>0</v>
      </c>
      <c r="R2622" s="12">
        <f t="shared" si="528"/>
        <v>1.7990999999999999</v>
      </c>
      <c r="S2622" s="12">
        <f t="shared" si="529"/>
        <v>0</v>
      </c>
      <c r="T2622" s="12">
        <f t="shared" si="530"/>
        <v>0</v>
      </c>
      <c r="U2622" s="12">
        <f t="shared" si="531"/>
        <v>0</v>
      </c>
      <c r="V2622" s="13" t="str">
        <f t="shared" ca="1" si="532"/>
        <v>Greater Than 8 Weeks Old</v>
      </c>
    </row>
    <row r="2623" spans="1:22" x14ac:dyDescent="0.45">
      <c r="A2623" s="2" t="s">
        <v>254</v>
      </c>
      <c r="B2623" s="5">
        <v>43699</v>
      </c>
      <c r="C2623" s="5" t="s">
        <v>383</v>
      </c>
      <c r="D2623" s="5" t="s">
        <v>384</v>
      </c>
      <c r="E2623" s="6">
        <v>1</v>
      </c>
      <c r="F2623" s="3">
        <v>29</v>
      </c>
      <c r="G2623" s="3">
        <v>12.5</v>
      </c>
      <c r="H2623" s="8">
        <f t="shared" si="520"/>
        <v>12.5</v>
      </c>
      <c r="I2623" s="3">
        <v>16.5</v>
      </c>
      <c r="J2623" s="4">
        <v>0.56999999999999995</v>
      </c>
      <c r="K2623" s="2" t="str">
        <f t="shared" si="521"/>
        <v>Thursday</v>
      </c>
      <c r="L2623" s="5">
        <f t="shared" si="522"/>
        <v>43702</v>
      </c>
      <c r="M2623" s="2" t="str">
        <f t="shared" si="523"/>
        <v>Sunday</v>
      </c>
      <c r="N2623" s="2" t="str">
        <f t="shared" si="524"/>
        <v>Monday</v>
      </c>
      <c r="O2623" s="12">
        <f t="shared" si="525"/>
        <v>0</v>
      </c>
      <c r="P2623" s="11" t="str">
        <f t="shared" si="526"/>
        <v>Low Cost per Unit</v>
      </c>
      <c r="Q2623" s="12">
        <f t="shared" si="527"/>
        <v>0</v>
      </c>
      <c r="R2623" s="12">
        <f t="shared" si="528"/>
        <v>0</v>
      </c>
      <c r="S2623" s="12">
        <f t="shared" si="529"/>
        <v>0</v>
      </c>
      <c r="T2623" s="12">
        <f t="shared" si="530"/>
        <v>0</v>
      </c>
      <c r="U2623" s="12">
        <f t="shared" si="531"/>
        <v>0</v>
      </c>
      <c r="V2623" s="13" t="str">
        <f t="shared" ca="1" si="532"/>
        <v>Greater Than 8 Weeks Old</v>
      </c>
    </row>
    <row r="2624" spans="1:22" x14ac:dyDescent="0.45">
      <c r="A2624" s="2" t="s">
        <v>255</v>
      </c>
      <c r="B2624" s="5">
        <v>43699</v>
      </c>
      <c r="C2624" s="5" t="s">
        <v>375</v>
      </c>
      <c r="D2624" s="5" t="s">
        <v>377</v>
      </c>
      <c r="E2624" s="6">
        <v>2</v>
      </c>
      <c r="F2624" s="3">
        <v>20</v>
      </c>
      <c r="G2624" s="3">
        <v>14.24</v>
      </c>
      <c r="H2624" s="8">
        <f t="shared" si="520"/>
        <v>7.12</v>
      </c>
      <c r="I2624" s="3">
        <v>5.76</v>
      </c>
      <c r="J2624" s="4">
        <v>0.28999999999999998</v>
      </c>
      <c r="K2624" s="2" t="str">
        <f t="shared" si="521"/>
        <v>Thursday</v>
      </c>
      <c r="L2624" s="5">
        <f t="shared" si="522"/>
        <v>43702</v>
      </c>
      <c r="M2624" s="2" t="str">
        <f t="shared" si="523"/>
        <v>Sunday</v>
      </c>
      <c r="N2624" s="2" t="str">
        <f t="shared" si="524"/>
        <v>Monday</v>
      </c>
      <c r="O2624" s="12">
        <f t="shared" si="525"/>
        <v>0</v>
      </c>
      <c r="P2624" s="11" t="str">
        <f t="shared" si="526"/>
        <v>Low Cost per Unit</v>
      </c>
      <c r="Q2624" s="12">
        <f t="shared" si="527"/>
        <v>0</v>
      </c>
      <c r="R2624" s="12">
        <f t="shared" si="528"/>
        <v>0.6</v>
      </c>
      <c r="S2624" s="12">
        <f t="shared" si="529"/>
        <v>0</v>
      </c>
      <c r="T2624" s="12">
        <f t="shared" si="530"/>
        <v>0</v>
      </c>
      <c r="U2624" s="12">
        <f t="shared" si="531"/>
        <v>0</v>
      </c>
      <c r="V2624" s="13" t="str">
        <f t="shared" ca="1" si="532"/>
        <v>Greater Than 8 Weeks Old</v>
      </c>
    </row>
    <row r="2625" spans="1:22" x14ac:dyDescent="0.45">
      <c r="A2625" s="2" t="s">
        <v>229</v>
      </c>
      <c r="B2625" s="5">
        <v>43699</v>
      </c>
      <c r="C2625" s="5" t="s">
        <v>375</v>
      </c>
      <c r="D2625" s="5" t="s">
        <v>377</v>
      </c>
      <c r="E2625" s="6">
        <v>1</v>
      </c>
      <c r="F2625" s="3">
        <v>20</v>
      </c>
      <c r="G2625" s="3">
        <v>7.12</v>
      </c>
      <c r="H2625" s="8">
        <f t="shared" si="520"/>
        <v>7.12</v>
      </c>
      <c r="I2625" s="3">
        <v>12.88</v>
      </c>
      <c r="J2625" s="4">
        <v>0.64</v>
      </c>
      <c r="K2625" s="2" t="str">
        <f t="shared" si="521"/>
        <v>Thursday</v>
      </c>
      <c r="L2625" s="5">
        <f t="shared" si="522"/>
        <v>43702</v>
      </c>
      <c r="M2625" s="2" t="str">
        <f t="shared" si="523"/>
        <v>Sunday</v>
      </c>
      <c r="N2625" s="2" t="str">
        <f t="shared" si="524"/>
        <v>Monday</v>
      </c>
      <c r="O2625" s="12">
        <f t="shared" si="525"/>
        <v>0</v>
      </c>
      <c r="P2625" s="11" t="str">
        <f t="shared" si="526"/>
        <v>Low Cost per Unit</v>
      </c>
      <c r="Q2625" s="12">
        <f t="shared" si="527"/>
        <v>0</v>
      </c>
      <c r="R2625" s="12">
        <f t="shared" si="528"/>
        <v>0</v>
      </c>
      <c r="S2625" s="12">
        <f t="shared" si="529"/>
        <v>0</v>
      </c>
      <c r="T2625" s="12">
        <f t="shared" si="530"/>
        <v>0</v>
      </c>
      <c r="U2625" s="12">
        <f t="shared" si="531"/>
        <v>0</v>
      </c>
      <c r="V2625" s="13" t="str">
        <f t="shared" ca="1" si="532"/>
        <v>Greater Than 8 Weeks Old</v>
      </c>
    </row>
    <row r="2626" spans="1:22" x14ac:dyDescent="0.45">
      <c r="A2626" s="2" t="s">
        <v>153</v>
      </c>
      <c r="B2626" s="5">
        <v>43699</v>
      </c>
      <c r="C2626" s="5" t="s">
        <v>383</v>
      </c>
      <c r="D2626" s="5" t="s">
        <v>398</v>
      </c>
      <c r="E2626" s="6">
        <v>4</v>
      </c>
      <c r="F2626" s="3">
        <v>104</v>
      </c>
      <c r="G2626" s="3">
        <v>35.520000000000003</v>
      </c>
      <c r="H2626" s="8">
        <f t="shared" si="520"/>
        <v>8.8800000000000008</v>
      </c>
      <c r="I2626" s="3">
        <v>68.48</v>
      </c>
      <c r="J2626" s="4">
        <v>0.66</v>
      </c>
      <c r="K2626" s="2" t="str">
        <f t="shared" si="521"/>
        <v>Thursday</v>
      </c>
      <c r="L2626" s="5">
        <f t="shared" si="522"/>
        <v>43702</v>
      </c>
      <c r="M2626" s="2" t="str">
        <f t="shared" si="523"/>
        <v>Sunday</v>
      </c>
      <c r="N2626" s="2" t="str">
        <f t="shared" si="524"/>
        <v>Monday</v>
      </c>
      <c r="O2626" s="12">
        <f t="shared" si="525"/>
        <v>0</v>
      </c>
      <c r="P2626" s="11" t="str">
        <f t="shared" si="526"/>
        <v>Low Cost per Unit</v>
      </c>
      <c r="Q2626" s="12">
        <f t="shared" si="527"/>
        <v>0</v>
      </c>
      <c r="R2626" s="12">
        <f t="shared" si="528"/>
        <v>3.12</v>
      </c>
      <c r="S2626" s="12">
        <f t="shared" si="529"/>
        <v>0</v>
      </c>
      <c r="T2626" s="12">
        <f t="shared" si="530"/>
        <v>0</v>
      </c>
      <c r="U2626" s="12">
        <f t="shared" si="531"/>
        <v>0</v>
      </c>
      <c r="V2626" s="13" t="str">
        <f t="shared" ca="1" si="532"/>
        <v>Greater Than 8 Weeks Old</v>
      </c>
    </row>
    <row r="2627" spans="1:22" x14ac:dyDescent="0.45">
      <c r="A2627" s="2" t="s">
        <v>154</v>
      </c>
      <c r="B2627" s="5">
        <v>43699</v>
      </c>
      <c r="C2627" s="5" t="s">
        <v>369</v>
      </c>
      <c r="D2627" s="5" t="s">
        <v>372</v>
      </c>
      <c r="E2627" s="6">
        <v>1</v>
      </c>
      <c r="F2627" s="3">
        <v>39</v>
      </c>
      <c r="G2627" s="3">
        <v>14.25</v>
      </c>
      <c r="H2627" s="8">
        <f t="shared" ref="H2627:H2690" si="533">G2627/E2627</f>
        <v>14.25</v>
      </c>
      <c r="I2627" s="3">
        <v>24.75</v>
      </c>
      <c r="J2627" s="4">
        <v>0.63</v>
      </c>
      <c r="K2627" s="2" t="str">
        <f t="shared" ref="K2627:K2690" si="534">TEXT(B2627,"dddd")</f>
        <v>Thursday</v>
      </c>
      <c r="L2627" s="5">
        <f t="shared" ref="L2627:L2690" si="535">B2627+3</f>
        <v>43702</v>
      </c>
      <c r="M2627" s="2" t="str">
        <f t="shared" ref="M2627:M2690" si="536">TEXT(L2627,"dddd")</f>
        <v>Sunday</v>
      </c>
      <c r="N2627" s="2" t="str">
        <f t="shared" ref="N2627:N2690" si="537">IF(M2627="Sunday","Monday",M2627)</f>
        <v>Monday</v>
      </c>
      <c r="O2627" s="12">
        <f t="shared" ref="O2627:O2690" si="538">IF(TEXT(B2627,"dddd")="Tuesday",E2627*0.05,0)</f>
        <v>0</v>
      </c>
      <c r="P2627" s="11" t="str">
        <f t="shared" ref="P2627:P2690" si="539">IF(H2627&gt;AVERAGE(H:H),"High Cost per Unit","Low Cost per Unit")</f>
        <v>Low Cost per Unit</v>
      </c>
      <c r="Q2627" s="12">
        <f t="shared" ref="Q2627:Q2690" si="540">IF(D2627="Masks",F2627*0.1,0)</f>
        <v>0</v>
      </c>
      <c r="R2627" s="12">
        <f t="shared" ref="R2627:R2690" si="541">IF(E2627&gt;1,F2627*0.03,0)</f>
        <v>0</v>
      </c>
      <c r="S2627" s="12">
        <f t="shared" ref="S2627:S2690" si="542">IF(D2627="Accessories",F2627*0.15,0)</f>
        <v>0</v>
      </c>
      <c r="T2627" s="12">
        <f t="shared" ref="T2627:T2690" si="543">IF(AND(K2627="Saturday",C2627="Fitness"),F2627*0.1,0)</f>
        <v>0</v>
      </c>
      <c r="U2627" s="12">
        <f t="shared" ref="U2627:U2690" si="544">IF(AND(K2627="Friday",C2627="Automotive"),F2627*0.2,0)</f>
        <v>0</v>
      </c>
      <c r="V2627" s="13" t="str">
        <f t="shared" ref="V2627:V2690" ca="1" si="545">IF(ABS(TODAY()-B2627)&gt;56,"Greater Than 8 Weeks Old","Less Than 8 Weeks Old")</f>
        <v>Greater Than 8 Weeks Old</v>
      </c>
    </row>
    <row r="2628" spans="1:22" x14ac:dyDescent="0.45">
      <c r="A2628" s="2" t="s">
        <v>284</v>
      </c>
      <c r="B2628" s="5">
        <v>43699</v>
      </c>
      <c r="C2628" s="5" t="s">
        <v>369</v>
      </c>
      <c r="D2628" s="5" t="s">
        <v>372</v>
      </c>
      <c r="E2628" s="6">
        <v>1</v>
      </c>
      <c r="F2628" s="3">
        <v>10.99</v>
      </c>
      <c r="G2628" s="3">
        <v>5.25</v>
      </c>
      <c r="H2628" s="8">
        <f t="shared" si="533"/>
        <v>5.25</v>
      </c>
      <c r="I2628" s="3">
        <v>5.74</v>
      </c>
      <c r="J2628" s="4">
        <v>0.52</v>
      </c>
      <c r="K2628" s="2" t="str">
        <f t="shared" si="534"/>
        <v>Thursday</v>
      </c>
      <c r="L2628" s="5">
        <f t="shared" si="535"/>
        <v>43702</v>
      </c>
      <c r="M2628" s="2" t="str">
        <f t="shared" si="536"/>
        <v>Sunday</v>
      </c>
      <c r="N2628" s="2" t="str">
        <f t="shared" si="537"/>
        <v>Monday</v>
      </c>
      <c r="O2628" s="12">
        <f t="shared" si="538"/>
        <v>0</v>
      </c>
      <c r="P2628" s="11" t="str">
        <f t="shared" si="539"/>
        <v>Low Cost per Unit</v>
      </c>
      <c r="Q2628" s="12">
        <f t="shared" si="540"/>
        <v>0</v>
      </c>
      <c r="R2628" s="12">
        <f t="shared" si="541"/>
        <v>0</v>
      </c>
      <c r="S2628" s="12">
        <f t="shared" si="542"/>
        <v>0</v>
      </c>
      <c r="T2628" s="12">
        <f t="shared" si="543"/>
        <v>0</v>
      </c>
      <c r="U2628" s="12">
        <f t="shared" si="544"/>
        <v>0</v>
      </c>
      <c r="V2628" s="13" t="str">
        <f t="shared" ca="1" si="545"/>
        <v>Greater Than 8 Weeks Old</v>
      </c>
    </row>
    <row r="2629" spans="1:22" x14ac:dyDescent="0.45">
      <c r="A2629" s="2" t="s">
        <v>180</v>
      </c>
      <c r="B2629" s="5">
        <v>43699</v>
      </c>
      <c r="C2629" s="5" t="s">
        <v>369</v>
      </c>
      <c r="D2629" s="5" t="s">
        <v>372</v>
      </c>
      <c r="E2629" s="6">
        <v>2</v>
      </c>
      <c r="F2629" s="3">
        <v>21.98</v>
      </c>
      <c r="G2629" s="3">
        <v>11.52</v>
      </c>
      <c r="H2629" s="8">
        <f t="shared" si="533"/>
        <v>5.76</v>
      </c>
      <c r="I2629" s="3">
        <v>10.46</v>
      </c>
      <c r="J2629" s="4">
        <v>0.48</v>
      </c>
      <c r="K2629" s="2" t="str">
        <f t="shared" si="534"/>
        <v>Thursday</v>
      </c>
      <c r="L2629" s="5">
        <f t="shared" si="535"/>
        <v>43702</v>
      </c>
      <c r="M2629" s="2" t="str">
        <f t="shared" si="536"/>
        <v>Sunday</v>
      </c>
      <c r="N2629" s="2" t="str">
        <f t="shared" si="537"/>
        <v>Monday</v>
      </c>
      <c r="O2629" s="12">
        <f t="shared" si="538"/>
        <v>0</v>
      </c>
      <c r="P2629" s="11" t="str">
        <f t="shared" si="539"/>
        <v>Low Cost per Unit</v>
      </c>
      <c r="Q2629" s="12">
        <f t="shared" si="540"/>
        <v>0</v>
      </c>
      <c r="R2629" s="12">
        <f t="shared" si="541"/>
        <v>0.65939999999999999</v>
      </c>
      <c r="S2629" s="12">
        <f t="shared" si="542"/>
        <v>0</v>
      </c>
      <c r="T2629" s="12">
        <f t="shared" si="543"/>
        <v>0</v>
      </c>
      <c r="U2629" s="12">
        <f t="shared" si="544"/>
        <v>0</v>
      </c>
      <c r="V2629" s="13" t="str">
        <f t="shared" ca="1" si="545"/>
        <v>Greater Than 8 Weeks Old</v>
      </c>
    </row>
    <row r="2630" spans="1:22" x14ac:dyDescent="0.45">
      <c r="A2630" s="2" t="s">
        <v>181</v>
      </c>
      <c r="B2630" s="5">
        <v>43699</v>
      </c>
      <c r="C2630" s="5" t="s">
        <v>369</v>
      </c>
      <c r="D2630" s="5" t="s">
        <v>372</v>
      </c>
      <c r="E2630" s="6">
        <v>1</v>
      </c>
      <c r="F2630" s="3">
        <v>30</v>
      </c>
      <c r="G2630" s="3">
        <v>7.8</v>
      </c>
      <c r="H2630" s="8">
        <f t="shared" si="533"/>
        <v>7.8</v>
      </c>
      <c r="I2630" s="3">
        <v>22.2</v>
      </c>
      <c r="J2630" s="4">
        <v>0.74</v>
      </c>
      <c r="K2630" s="2" t="str">
        <f t="shared" si="534"/>
        <v>Thursday</v>
      </c>
      <c r="L2630" s="5">
        <f t="shared" si="535"/>
        <v>43702</v>
      </c>
      <c r="M2630" s="2" t="str">
        <f t="shared" si="536"/>
        <v>Sunday</v>
      </c>
      <c r="N2630" s="2" t="str">
        <f t="shared" si="537"/>
        <v>Monday</v>
      </c>
      <c r="O2630" s="12">
        <f t="shared" si="538"/>
        <v>0</v>
      </c>
      <c r="P2630" s="11" t="str">
        <f t="shared" si="539"/>
        <v>Low Cost per Unit</v>
      </c>
      <c r="Q2630" s="12">
        <f t="shared" si="540"/>
        <v>0</v>
      </c>
      <c r="R2630" s="12">
        <f t="shared" si="541"/>
        <v>0</v>
      </c>
      <c r="S2630" s="12">
        <f t="shared" si="542"/>
        <v>0</v>
      </c>
      <c r="T2630" s="12">
        <f t="shared" si="543"/>
        <v>0</v>
      </c>
      <c r="U2630" s="12">
        <f t="shared" si="544"/>
        <v>0</v>
      </c>
      <c r="V2630" s="13" t="str">
        <f t="shared" ca="1" si="545"/>
        <v>Greater Than 8 Weeks Old</v>
      </c>
    </row>
    <row r="2631" spans="1:22" x14ac:dyDescent="0.45">
      <c r="A2631" s="2" t="s">
        <v>311</v>
      </c>
      <c r="B2631" s="5">
        <v>43699</v>
      </c>
      <c r="C2631" s="5" t="s">
        <v>371</v>
      </c>
      <c r="D2631" s="5" t="s">
        <v>371</v>
      </c>
      <c r="E2631" s="6">
        <v>1</v>
      </c>
      <c r="F2631" s="3">
        <v>6.99</v>
      </c>
      <c r="G2631" s="3">
        <v>2.79</v>
      </c>
      <c r="H2631" s="8">
        <f t="shared" si="533"/>
        <v>2.79</v>
      </c>
      <c r="I2631" s="3">
        <v>4.2</v>
      </c>
      <c r="J2631" s="4">
        <v>0.6</v>
      </c>
      <c r="K2631" s="2" t="str">
        <f t="shared" si="534"/>
        <v>Thursday</v>
      </c>
      <c r="L2631" s="5">
        <f t="shared" si="535"/>
        <v>43702</v>
      </c>
      <c r="M2631" s="2" t="str">
        <f t="shared" si="536"/>
        <v>Sunday</v>
      </c>
      <c r="N2631" s="2" t="str">
        <f t="shared" si="537"/>
        <v>Monday</v>
      </c>
      <c r="O2631" s="12">
        <f t="shared" si="538"/>
        <v>0</v>
      </c>
      <c r="P2631" s="11" t="str">
        <f t="shared" si="539"/>
        <v>Low Cost per Unit</v>
      </c>
      <c r="Q2631" s="12">
        <f t="shared" si="540"/>
        <v>0</v>
      </c>
      <c r="R2631" s="12">
        <f t="shared" si="541"/>
        <v>0</v>
      </c>
      <c r="S2631" s="12">
        <f t="shared" si="542"/>
        <v>0</v>
      </c>
      <c r="T2631" s="12">
        <f t="shared" si="543"/>
        <v>0</v>
      </c>
      <c r="U2631" s="12">
        <f t="shared" si="544"/>
        <v>0</v>
      </c>
      <c r="V2631" s="13" t="str">
        <f t="shared" ca="1" si="545"/>
        <v>Greater Than 8 Weeks Old</v>
      </c>
    </row>
    <row r="2632" spans="1:22" x14ac:dyDescent="0.45">
      <c r="A2632" s="2" t="s">
        <v>83</v>
      </c>
      <c r="B2632" s="5">
        <v>43699</v>
      </c>
      <c r="C2632" s="5" t="s">
        <v>383</v>
      </c>
      <c r="D2632" s="5" t="s">
        <v>398</v>
      </c>
      <c r="E2632" s="6">
        <v>2</v>
      </c>
      <c r="F2632" s="3">
        <v>6</v>
      </c>
      <c r="G2632" s="3">
        <v>1.44</v>
      </c>
      <c r="H2632" s="8">
        <f t="shared" si="533"/>
        <v>0.72</v>
      </c>
      <c r="I2632" s="3">
        <v>4.5599999999999996</v>
      </c>
      <c r="J2632" s="4">
        <v>0.76</v>
      </c>
      <c r="K2632" s="2" t="str">
        <f t="shared" si="534"/>
        <v>Thursday</v>
      </c>
      <c r="L2632" s="5">
        <f t="shared" si="535"/>
        <v>43702</v>
      </c>
      <c r="M2632" s="2" t="str">
        <f t="shared" si="536"/>
        <v>Sunday</v>
      </c>
      <c r="N2632" s="2" t="str">
        <f t="shared" si="537"/>
        <v>Monday</v>
      </c>
      <c r="O2632" s="12">
        <f t="shared" si="538"/>
        <v>0</v>
      </c>
      <c r="P2632" s="11" t="str">
        <f t="shared" si="539"/>
        <v>Low Cost per Unit</v>
      </c>
      <c r="Q2632" s="12">
        <f t="shared" si="540"/>
        <v>0</v>
      </c>
      <c r="R2632" s="12">
        <f t="shared" si="541"/>
        <v>0.18</v>
      </c>
      <c r="S2632" s="12">
        <f t="shared" si="542"/>
        <v>0</v>
      </c>
      <c r="T2632" s="12">
        <f t="shared" si="543"/>
        <v>0</v>
      </c>
      <c r="U2632" s="12">
        <f t="shared" si="544"/>
        <v>0</v>
      </c>
      <c r="V2632" s="13" t="str">
        <f t="shared" ca="1" si="545"/>
        <v>Greater Than 8 Weeks Old</v>
      </c>
    </row>
    <row r="2633" spans="1:22" x14ac:dyDescent="0.45">
      <c r="A2633" s="2" t="s">
        <v>83</v>
      </c>
      <c r="B2633" s="5">
        <v>43699</v>
      </c>
      <c r="C2633" s="5" t="s">
        <v>383</v>
      </c>
      <c r="D2633" s="5" t="s">
        <v>398</v>
      </c>
      <c r="E2633" s="6">
        <v>1</v>
      </c>
      <c r="F2633" s="3">
        <v>9</v>
      </c>
      <c r="G2633" s="3">
        <v>2.88</v>
      </c>
      <c r="H2633" s="8">
        <f t="shared" si="533"/>
        <v>2.88</v>
      </c>
      <c r="I2633" s="3">
        <v>6.12</v>
      </c>
      <c r="J2633" s="4">
        <v>0.68</v>
      </c>
      <c r="K2633" s="2" t="str">
        <f t="shared" si="534"/>
        <v>Thursday</v>
      </c>
      <c r="L2633" s="5">
        <f t="shared" si="535"/>
        <v>43702</v>
      </c>
      <c r="M2633" s="2" t="str">
        <f t="shared" si="536"/>
        <v>Sunday</v>
      </c>
      <c r="N2633" s="2" t="str">
        <f t="shared" si="537"/>
        <v>Monday</v>
      </c>
      <c r="O2633" s="12">
        <f t="shared" si="538"/>
        <v>0</v>
      </c>
      <c r="P2633" s="11" t="str">
        <f t="shared" si="539"/>
        <v>Low Cost per Unit</v>
      </c>
      <c r="Q2633" s="12">
        <f t="shared" si="540"/>
        <v>0</v>
      </c>
      <c r="R2633" s="12">
        <f t="shared" si="541"/>
        <v>0</v>
      </c>
      <c r="S2633" s="12">
        <f t="shared" si="542"/>
        <v>0</v>
      </c>
      <c r="T2633" s="12">
        <f t="shared" si="543"/>
        <v>0</v>
      </c>
      <c r="U2633" s="12">
        <f t="shared" si="544"/>
        <v>0</v>
      </c>
      <c r="V2633" s="13" t="str">
        <f t="shared" ca="1" si="545"/>
        <v>Greater Than 8 Weeks Old</v>
      </c>
    </row>
    <row r="2634" spans="1:22" x14ac:dyDescent="0.45">
      <c r="A2634" s="2" t="s">
        <v>232</v>
      </c>
      <c r="B2634" s="5">
        <v>43699</v>
      </c>
      <c r="C2634" s="5" t="s">
        <v>383</v>
      </c>
      <c r="D2634" s="5" t="s">
        <v>398</v>
      </c>
      <c r="E2634" s="6">
        <v>10</v>
      </c>
      <c r="F2634" s="3">
        <v>299.89999999999998</v>
      </c>
      <c r="G2634" s="3">
        <v>159.30000000000001</v>
      </c>
      <c r="H2634" s="8">
        <f t="shared" si="533"/>
        <v>15.930000000000001</v>
      </c>
      <c r="I2634" s="3">
        <v>140.6</v>
      </c>
      <c r="J2634" s="4">
        <v>0.47</v>
      </c>
      <c r="K2634" s="2" t="str">
        <f t="shared" si="534"/>
        <v>Thursday</v>
      </c>
      <c r="L2634" s="5">
        <f t="shared" si="535"/>
        <v>43702</v>
      </c>
      <c r="M2634" s="2" t="str">
        <f t="shared" si="536"/>
        <v>Sunday</v>
      </c>
      <c r="N2634" s="2" t="str">
        <f t="shared" si="537"/>
        <v>Monday</v>
      </c>
      <c r="O2634" s="12">
        <f t="shared" si="538"/>
        <v>0</v>
      </c>
      <c r="P2634" s="11" t="str">
        <f t="shared" si="539"/>
        <v>Low Cost per Unit</v>
      </c>
      <c r="Q2634" s="12">
        <f t="shared" si="540"/>
        <v>0</v>
      </c>
      <c r="R2634" s="12">
        <f t="shared" si="541"/>
        <v>8.9969999999999981</v>
      </c>
      <c r="S2634" s="12">
        <f t="shared" si="542"/>
        <v>0</v>
      </c>
      <c r="T2634" s="12">
        <f t="shared" si="543"/>
        <v>0</v>
      </c>
      <c r="U2634" s="12">
        <f t="shared" si="544"/>
        <v>0</v>
      </c>
      <c r="V2634" s="13" t="str">
        <f t="shared" ca="1" si="545"/>
        <v>Greater Than 8 Weeks Old</v>
      </c>
    </row>
    <row r="2635" spans="1:22" x14ac:dyDescent="0.45">
      <c r="A2635" s="2" t="s">
        <v>86</v>
      </c>
      <c r="B2635" s="5">
        <v>43699</v>
      </c>
      <c r="C2635" s="5" t="s">
        <v>383</v>
      </c>
      <c r="D2635" s="5" t="s">
        <v>398</v>
      </c>
      <c r="E2635" s="6">
        <v>1</v>
      </c>
      <c r="F2635" s="3">
        <v>42</v>
      </c>
      <c r="G2635" s="3">
        <v>12.38</v>
      </c>
      <c r="H2635" s="8">
        <f t="shared" si="533"/>
        <v>12.38</v>
      </c>
      <c r="I2635" s="3">
        <v>29.62</v>
      </c>
      <c r="J2635" s="4">
        <v>0.71</v>
      </c>
      <c r="K2635" s="2" t="str">
        <f t="shared" si="534"/>
        <v>Thursday</v>
      </c>
      <c r="L2635" s="5">
        <f t="shared" si="535"/>
        <v>43702</v>
      </c>
      <c r="M2635" s="2" t="str">
        <f t="shared" si="536"/>
        <v>Sunday</v>
      </c>
      <c r="N2635" s="2" t="str">
        <f t="shared" si="537"/>
        <v>Monday</v>
      </c>
      <c r="O2635" s="12">
        <f t="shared" si="538"/>
        <v>0</v>
      </c>
      <c r="P2635" s="11" t="str">
        <f t="shared" si="539"/>
        <v>Low Cost per Unit</v>
      </c>
      <c r="Q2635" s="12">
        <f t="shared" si="540"/>
        <v>0</v>
      </c>
      <c r="R2635" s="12">
        <f t="shared" si="541"/>
        <v>0</v>
      </c>
      <c r="S2635" s="12">
        <f t="shared" si="542"/>
        <v>0</v>
      </c>
      <c r="T2635" s="12">
        <f t="shared" si="543"/>
        <v>0</v>
      </c>
      <c r="U2635" s="12">
        <f t="shared" si="544"/>
        <v>0</v>
      </c>
      <c r="V2635" s="13" t="str">
        <f t="shared" ca="1" si="545"/>
        <v>Greater Than 8 Weeks Old</v>
      </c>
    </row>
    <row r="2636" spans="1:22" x14ac:dyDescent="0.45">
      <c r="A2636" s="2" t="s">
        <v>128</v>
      </c>
      <c r="B2636" s="5">
        <v>43699</v>
      </c>
      <c r="C2636" s="5" t="s">
        <v>383</v>
      </c>
      <c r="D2636" s="5" t="s">
        <v>398</v>
      </c>
      <c r="E2636" s="6">
        <v>1</v>
      </c>
      <c r="F2636" s="3">
        <v>21</v>
      </c>
      <c r="G2636" s="3">
        <v>7.43</v>
      </c>
      <c r="H2636" s="8">
        <f t="shared" si="533"/>
        <v>7.43</v>
      </c>
      <c r="I2636" s="3">
        <v>13.57</v>
      </c>
      <c r="J2636" s="4">
        <v>0.65</v>
      </c>
      <c r="K2636" s="2" t="str">
        <f t="shared" si="534"/>
        <v>Thursday</v>
      </c>
      <c r="L2636" s="5">
        <f t="shared" si="535"/>
        <v>43702</v>
      </c>
      <c r="M2636" s="2" t="str">
        <f t="shared" si="536"/>
        <v>Sunday</v>
      </c>
      <c r="N2636" s="2" t="str">
        <f t="shared" si="537"/>
        <v>Monday</v>
      </c>
      <c r="O2636" s="12">
        <f t="shared" si="538"/>
        <v>0</v>
      </c>
      <c r="P2636" s="11" t="str">
        <f t="shared" si="539"/>
        <v>Low Cost per Unit</v>
      </c>
      <c r="Q2636" s="12">
        <f t="shared" si="540"/>
        <v>0</v>
      </c>
      <c r="R2636" s="12">
        <f t="shared" si="541"/>
        <v>0</v>
      </c>
      <c r="S2636" s="12">
        <f t="shared" si="542"/>
        <v>0</v>
      </c>
      <c r="T2636" s="12">
        <f t="shared" si="543"/>
        <v>0</v>
      </c>
      <c r="U2636" s="12">
        <f t="shared" si="544"/>
        <v>0</v>
      </c>
      <c r="V2636" s="13" t="str">
        <f t="shared" ca="1" si="545"/>
        <v>Greater Than 8 Weeks Old</v>
      </c>
    </row>
    <row r="2637" spans="1:22" x14ac:dyDescent="0.45">
      <c r="A2637" s="2" t="s">
        <v>129</v>
      </c>
      <c r="B2637" s="5">
        <v>43699</v>
      </c>
      <c r="C2637" s="5" t="s">
        <v>383</v>
      </c>
      <c r="D2637" s="5" t="s">
        <v>398</v>
      </c>
      <c r="E2637" s="6">
        <v>1</v>
      </c>
      <c r="F2637" s="3">
        <v>16</v>
      </c>
      <c r="G2637" s="3">
        <v>4.88</v>
      </c>
      <c r="H2637" s="8">
        <f t="shared" si="533"/>
        <v>4.88</v>
      </c>
      <c r="I2637" s="3">
        <v>11.12</v>
      </c>
      <c r="J2637" s="4">
        <v>0.7</v>
      </c>
      <c r="K2637" s="2" t="str">
        <f t="shared" si="534"/>
        <v>Thursday</v>
      </c>
      <c r="L2637" s="5">
        <f t="shared" si="535"/>
        <v>43702</v>
      </c>
      <c r="M2637" s="2" t="str">
        <f t="shared" si="536"/>
        <v>Sunday</v>
      </c>
      <c r="N2637" s="2" t="str">
        <f t="shared" si="537"/>
        <v>Monday</v>
      </c>
      <c r="O2637" s="12">
        <f t="shared" si="538"/>
        <v>0</v>
      </c>
      <c r="P2637" s="11" t="str">
        <f t="shared" si="539"/>
        <v>Low Cost per Unit</v>
      </c>
      <c r="Q2637" s="12">
        <f t="shared" si="540"/>
        <v>0</v>
      </c>
      <c r="R2637" s="12">
        <f t="shared" si="541"/>
        <v>0</v>
      </c>
      <c r="S2637" s="12">
        <f t="shared" si="542"/>
        <v>0</v>
      </c>
      <c r="T2637" s="12">
        <f t="shared" si="543"/>
        <v>0</v>
      </c>
      <c r="U2637" s="12">
        <f t="shared" si="544"/>
        <v>0</v>
      </c>
      <c r="V2637" s="13" t="str">
        <f t="shared" ca="1" si="545"/>
        <v>Greater Than 8 Weeks Old</v>
      </c>
    </row>
    <row r="2638" spans="1:22" x14ac:dyDescent="0.45">
      <c r="A2638" s="2" t="s">
        <v>265</v>
      </c>
      <c r="B2638" s="5">
        <v>43699</v>
      </c>
      <c r="C2638" s="5" t="s">
        <v>383</v>
      </c>
      <c r="D2638" s="5" t="s">
        <v>399</v>
      </c>
      <c r="E2638" s="6">
        <v>4</v>
      </c>
      <c r="F2638" s="3">
        <v>75.959999999999994</v>
      </c>
      <c r="G2638" s="3">
        <v>73.52</v>
      </c>
      <c r="H2638" s="8">
        <f t="shared" si="533"/>
        <v>18.38</v>
      </c>
      <c r="I2638" s="3">
        <v>2.44</v>
      </c>
      <c r="J2638" s="4">
        <v>0.03</v>
      </c>
      <c r="K2638" s="2" t="str">
        <f t="shared" si="534"/>
        <v>Thursday</v>
      </c>
      <c r="L2638" s="5">
        <f t="shared" si="535"/>
        <v>43702</v>
      </c>
      <c r="M2638" s="2" t="str">
        <f t="shared" si="536"/>
        <v>Sunday</v>
      </c>
      <c r="N2638" s="2" t="str">
        <f t="shared" si="537"/>
        <v>Monday</v>
      </c>
      <c r="O2638" s="12">
        <f t="shared" si="538"/>
        <v>0</v>
      </c>
      <c r="P2638" s="11" t="str">
        <f t="shared" si="539"/>
        <v>High Cost per Unit</v>
      </c>
      <c r="Q2638" s="12">
        <f t="shared" si="540"/>
        <v>0</v>
      </c>
      <c r="R2638" s="12">
        <f t="shared" si="541"/>
        <v>2.2787999999999999</v>
      </c>
      <c r="S2638" s="12">
        <f t="shared" si="542"/>
        <v>0</v>
      </c>
      <c r="T2638" s="12">
        <f t="shared" si="543"/>
        <v>0</v>
      </c>
      <c r="U2638" s="12">
        <f t="shared" si="544"/>
        <v>0</v>
      </c>
      <c r="V2638" s="13" t="str">
        <f t="shared" ca="1" si="545"/>
        <v>Greater Than 8 Weeks Old</v>
      </c>
    </row>
    <row r="2639" spans="1:22" x14ac:dyDescent="0.45">
      <c r="A2639" s="2" t="s">
        <v>88</v>
      </c>
      <c r="B2639" s="5">
        <v>43699</v>
      </c>
      <c r="C2639" s="5" t="s">
        <v>376</v>
      </c>
      <c r="D2639" s="5" t="s">
        <v>377</v>
      </c>
      <c r="E2639" s="6">
        <v>3</v>
      </c>
      <c r="F2639" s="3">
        <v>135</v>
      </c>
      <c r="G2639" s="3">
        <v>48.96</v>
      </c>
      <c r="H2639" s="8">
        <f t="shared" si="533"/>
        <v>16.32</v>
      </c>
      <c r="I2639" s="3">
        <v>86.04</v>
      </c>
      <c r="J2639" s="4">
        <v>0.64</v>
      </c>
      <c r="K2639" s="2" t="str">
        <f t="shared" si="534"/>
        <v>Thursday</v>
      </c>
      <c r="L2639" s="5">
        <f t="shared" si="535"/>
        <v>43702</v>
      </c>
      <c r="M2639" s="2" t="str">
        <f t="shared" si="536"/>
        <v>Sunday</v>
      </c>
      <c r="N2639" s="2" t="str">
        <f t="shared" si="537"/>
        <v>Monday</v>
      </c>
      <c r="O2639" s="12">
        <f t="shared" si="538"/>
        <v>0</v>
      </c>
      <c r="P2639" s="11" t="str">
        <f t="shared" si="539"/>
        <v>Low Cost per Unit</v>
      </c>
      <c r="Q2639" s="12">
        <f t="shared" si="540"/>
        <v>0</v>
      </c>
      <c r="R2639" s="12">
        <f t="shared" si="541"/>
        <v>4.05</v>
      </c>
      <c r="S2639" s="12">
        <f t="shared" si="542"/>
        <v>0</v>
      </c>
      <c r="T2639" s="12">
        <f t="shared" si="543"/>
        <v>0</v>
      </c>
      <c r="U2639" s="12">
        <f t="shared" si="544"/>
        <v>0</v>
      </c>
      <c r="V2639" s="13" t="str">
        <f t="shared" ca="1" si="545"/>
        <v>Greater Than 8 Weeks Old</v>
      </c>
    </row>
    <row r="2640" spans="1:22" x14ac:dyDescent="0.45">
      <c r="A2640" s="2" t="s">
        <v>89</v>
      </c>
      <c r="B2640" s="5">
        <v>43699</v>
      </c>
      <c r="C2640" s="5" t="s">
        <v>386</v>
      </c>
      <c r="D2640" s="5" t="s">
        <v>387</v>
      </c>
      <c r="E2640" s="6">
        <v>1</v>
      </c>
      <c r="F2640" s="3">
        <v>99</v>
      </c>
      <c r="G2640" s="3">
        <v>37.42</v>
      </c>
      <c r="H2640" s="8">
        <f t="shared" si="533"/>
        <v>37.42</v>
      </c>
      <c r="I2640" s="3">
        <v>61.58</v>
      </c>
      <c r="J2640" s="4">
        <v>0.62</v>
      </c>
      <c r="K2640" s="2" t="str">
        <f t="shared" si="534"/>
        <v>Thursday</v>
      </c>
      <c r="L2640" s="5">
        <f t="shared" si="535"/>
        <v>43702</v>
      </c>
      <c r="M2640" s="2" t="str">
        <f t="shared" si="536"/>
        <v>Sunday</v>
      </c>
      <c r="N2640" s="2" t="str">
        <f t="shared" si="537"/>
        <v>Monday</v>
      </c>
      <c r="O2640" s="12">
        <f t="shared" si="538"/>
        <v>0</v>
      </c>
      <c r="P2640" s="11" t="str">
        <f t="shared" si="539"/>
        <v>High Cost per Unit</v>
      </c>
      <c r="Q2640" s="12">
        <f t="shared" si="540"/>
        <v>0</v>
      </c>
      <c r="R2640" s="12">
        <f t="shared" si="541"/>
        <v>0</v>
      </c>
      <c r="S2640" s="12">
        <f t="shared" si="542"/>
        <v>0</v>
      </c>
      <c r="T2640" s="12">
        <f t="shared" si="543"/>
        <v>0</v>
      </c>
      <c r="U2640" s="12">
        <f t="shared" si="544"/>
        <v>0</v>
      </c>
      <c r="V2640" s="13" t="str">
        <f t="shared" ca="1" si="545"/>
        <v>Greater Than 8 Weeks Old</v>
      </c>
    </row>
    <row r="2641" spans="1:22" x14ac:dyDescent="0.45">
      <c r="A2641" s="2" t="s">
        <v>234</v>
      </c>
      <c r="B2641" s="5">
        <v>43699</v>
      </c>
      <c r="C2641" s="5" t="s">
        <v>369</v>
      </c>
      <c r="D2641" s="5" t="s">
        <v>372</v>
      </c>
      <c r="E2641" s="6">
        <v>6</v>
      </c>
      <c r="F2641" s="3">
        <v>119.94</v>
      </c>
      <c r="G2641" s="3">
        <v>53.82</v>
      </c>
      <c r="H2641" s="8">
        <f t="shared" si="533"/>
        <v>8.9700000000000006</v>
      </c>
      <c r="I2641" s="3">
        <v>66.12</v>
      </c>
      <c r="J2641" s="4">
        <v>0.55000000000000004</v>
      </c>
      <c r="K2641" s="2" t="str">
        <f t="shared" si="534"/>
        <v>Thursday</v>
      </c>
      <c r="L2641" s="5">
        <f t="shared" si="535"/>
        <v>43702</v>
      </c>
      <c r="M2641" s="2" t="str">
        <f t="shared" si="536"/>
        <v>Sunday</v>
      </c>
      <c r="N2641" s="2" t="str">
        <f t="shared" si="537"/>
        <v>Monday</v>
      </c>
      <c r="O2641" s="12">
        <f t="shared" si="538"/>
        <v>0</v>
      </c>
      <c r="P2641" s="11" t="str">
        <f t="shared" si="539"/>
        <v>Low Cost per Unit</v>
      </c>
      <c r="Q2641" s="12">
        <f t="shared" si="540"/>
        <v>0</v>
      </c>
      <c r="R2641" s="12">
        <f t="shared" si="541"/>
        <v>3.5981999999999998</v>
      </c>
      <c r="S2641" s="12">
        <f t="shared" si="542"/>
        <v>0</v>
      </c>
      <c r="T2641" s="12">
        <f t="shared" si="543"/>
        <v>0</v>
      </c>
      <c r="U2641" s="12">
        <f t="shared" si="544"/>
        <v>0</v>
      </c>
      <c r="V2641" s="13" t="str">
        <f t="shared" ca="1" si="545"/>
        <v>Greater Than 8 Weeks Old</v>
      </c>
    </row>
    <row r="2642" spans="1:22" x14ac:dyDescent="0.45">
      <c r="A2642" s="2" t="s">
        <v>90</v>
      </c>
      <c r="B2642" s="5">
        <v>43699</v>
      </c>
      <c r="C2642" s="5" t="s">
        <v>378</v>
      </c>
      <c r="D2642" s="5" t="s">
        <v>379</v>
      </c>
      <c r="E2642" s="6">
        <v>5</v>
      </c>
      <c r="F2642" s="3">
        <v>495</v>
      </c>
      <c r="G2642" s="3">
        <v>179.85</v>
      </c>
      <c r="H2642" s="8">
        <f t="shared" si="533"/>
        <v>35.97</v>
      </c>
      <c r="I2642" s="3">
        <v>315.14999999999998</v>
      </c>
      <c r="J2642" s="4">
        <v>0.64</v>
      </c>
      <c r="K2642" s="2" t="str">
        <f t="shared" si="534"/>
        <v>Thursday</v>
      </c>
      <c r="L2642" s="5">
        <f t="shared" si="535"/>
        <v>43702</v>
      </c>
      <c r="M2642" s="2" t="str">
        <f t="shared" si="536"/>
        <v>Sunday</v>
      </c>
      <c r="N2642" s="2" t="str">
        <f t="shared" si="537"/>
        <v>Monday</v>
      </c>
      <c r="O2642" s="12">
        <f t="shared" si="538"/>
        <v>0</v>
      </c>
      <c r="P2642" s="11" t="str">
        <f t="shared" si="539"/>
        <v>High Cost per Unit</v>
      </c>
      <c r="Q2642" s="12">
        <f t="shared" si="540"/>
        <v>0</v>
      </c>
      <c r="R2642" s="12">
        <f t="shared" si="541"/>
        <v>14.85</v>
      </c>
      <c r="S2642" s="12">
        <f t="shared" si="542"/>
        <v>0</v>
      </c>
      <c r="T2642" s="12">
        <f t="shared" si="543"/>
        <v>0</v>
      </c>
      <c r="U2642" s="12">
        <f t="shared" si="544"/>
        <v>0</v>
      </c>
      <c r="V2642" s="13" t="str">
        <f t="shared" ca="1" si="545"/>
        <v>Greater Than 8 Weeks Old</v>
      </c>
    </row>
    <row r="2643" spans="1:22" x14ac:dyDescent="0.45">
      <c r="A2643" s="2" t="s">
        <v>156</v>
      </c>
      <c r="B2643" s="5">
        <v>43699</v>
      </c>
      <c r="C2643" s="5" t="s">
        <v>386</v>
      </c>
      <c r="D2643" s="5" t="s">
        <v>387</v>
      </c>
      <c r="E2643" s="6">
        <v>1</v>
      </c>
      <c r="F2643" s="3">
        <v>65.989999999999995</v>
      </c>
      <c r="G2643" s="3">
        <v>37.42</v>
      </c>
      <c r="H2643" s="8">
        <f t="shared" si="533"/>
        <v>37.42</v>
      </c>
      <c r="I2643" s="3">
        <v>28.57</v>
      </c>
      <c r="J2643" s="4">
        <v>0.43</v>
      </c>
      <c r="K2643" s="2" t="str">
        <f t="shared" si="534"/>
        <v>Thursday</v>
      </c>
      <c r="L2643" s="5">
        <f t="shared" si="535"/>
        <v>43702</v>
      </c>
      <c r="M2643" s="2" t="str">
        <f t="shared" si="536"/>
        <v>Sunday</v>
      </c>
      <c r="N2643" s="2" t="str">
        <f t="shared" si="537"/>
        <v>Monday</v>
      </c>
      <c r="O2643" s="12">
        <f t="shared" si="538"/>
        <v>0</v>
      </c>
      <c r="P2643" s="11" t="str">
        <f t="shared" si="539"/>
        <v>High Cost per Unit</v>
      </c>
      <c r="Q2643" s="12">
        <f t="shared" si="540"/>
        <v>0</v>
      </c>
      <c r="R2643" s="12">
        <f t="shared" si="541"/>
        <v>0</v>
      </c>
      <c r="S2643" s="12">
        <f t="shared" si="542"/>
        <v>0</v>
      </c>
      <c r="T2643" s="12">
        <f t="shared" si="543"/>
        <v>0</v>
      </c>
      <c r="U2643" s="12">
        <f t="shared" si="544"/>
        <v>0</v>
      </c>
      <c r="V2643" s="13" t="str">
        <f t="shared" ca="1" si="545"/>
        <v>Greater Than 8 Weeks Old</v>
      </c>
    </row>
    <row r="2644" spans="1:22" x14ac:dyDescent="0.45">
      <c r="A2644" s="2" t="s">
        <v>130</v>
      </c>
      <c r="B2644" s="5">
        <v>43699</v>
      </c>
      <c r="C2644" s="5" t="s">
        <v>386</v>
      </c>
      <c r="D2644" s="5" t="s">
        <v>388</v>
      </c>
      <c r="E2644" s="6">
        <v>7</v>
      </c>
      <c r="F2644" s="3">
        <v>349.93</v>
      </c>
      <c r="G2644" s="3">
        <v>167.79</v>
      </c>
      <c r="H2644" s="8">
        <f t="shared" si="533"/>
        <v>23.97</v>
      </c>
      <c r="I2644" s="3">
        <v>182.14</v>
      </c>
      <c r="J2644" s="4">
        <v>0.52</v>
      </c>
      <c r="K2644" s="2" t="str">
        <f t="shared" si="534"/>
        <v>Thursday</v>
      </c>
      <c r="L2644" s="5">
        <f t="shared" si="535"/>
        <v>43702</v>
      </c>
      <c r="M2644" s="2" t="str">
        <f t="shared" si="536"/>
        <v>Sunday</v>
      </c>
      <c r="N2644" s="2" t="str">
        <f t="shared" si="537"/>
        <v>Monday</v>
      </c>
      <c r="O2644" s="12">
        <f t="shared" si="538"/>
        <v>0</v>
      </c>
      <c r="P2644" s="11" t="str">
        <f t="shared" si="539"/>
        <v>High Cost per Unit</v>
      </c>
      <c r="Q2644" s="12">
        <f t="shared" si="540"/>
        <v>0</v>
      </c>
      <c r="R2644" s="12">
        <f t="shared" si="541"/>
        <v>10.4979</v>
      </c>
      <c r="S2644" s="12">
        <f t="shared" si="542"/>
        <v>0</v>
      </c>
      <c r="T2644" s="12">
        <f t="shared" si="543"/>
        <v>0</v>
      </c>
      <c r="U2644" s="12">
        <f t="shared" si="544"/>
        <v>0</v>
      </c>
      <c r="V2644" s="13" t="str">
        <f t="shared" ca="1" si="545"/>
        <v>Greater Than 8 Weeks Old</v>
      </c>
    </row>
    <row r="2645" spans="1:22" x14ac:dyDescent="0.45">
      <c r="A2645" s="2" t="s">
        <v>314</v>
      </c>
      <c r="B2645" s="5">
        <v>43699</v>
      </c>
      <c r="C2645" s="5" t="s">
        <v>371</v>
      </c>
      <c r="D2645" s="5" t="s">
        <v>371</v>
      </c>
      <c r="E2645" s="6">
        <v>2</v>
      </c>
      <c r="F2645" s="3">
        <v>37.979999999999997</v>
      </c>
      <c r="G2645" s="3">
        <v>34</v>
      </c>
      <c r="H2645" s="8">
        <f t="shared" si="533"/>
        <v>17</v>
      </c>
      <c r="I2645" s="3">
        <v>3.98</v>
      </c>
      <c r="J2645" s="4">
        <v>0.1</v>
      </c>
      <c r="K2645" s="2" t="str">
        <f t="shared" si="534"/>
        <v>Thursday</v>
      </c>
      <c r="L2645" s="5">
        <f t="shared" si="535"/>
        <v>43702</v>
      </c>
      <c r="M2645" s="2" t="str">
        <f t="shared" si="536"/>
        <v>Sunday</v>
      </c>
      <c r="N2645" s="2" t="str">
        <f t="shared" si="537"/>
        <v>Monday</v>
      </c>
      <c r="O2645" s="12">
        <f t="shared" si="538"/>
        <v>0</v>
      </c>
      <c r="P2645" s="11" t="str">
        <f t="shared" si="539"/>
        <v>High Cost per Unit</v>
      </c>
      <c r="Q2645" s="12">
        <f t="shared" si="540"/>
        <v>0</v>
      </c>
      <c r="R2645" s="12">
        <f t="shared" si="541"/>
        <v>1.1394</v>
      </c>
      <c r="S2645" s="12">
        <f t="shared" si="542"/>
        <v>0</v>
      </c>
      <c r="T2645" s="12">
        <f t="shared" si="543"/>
        <v>0</v>
      </c>
      <c r="U2645" s="12">
        <f t="shared" si="544"/>
        <v>0</v>
      </c>
      <c r="V2645" s="13" t="str">
        <f t="shared" ca="1" si="545"/>
        <v>Greater Than 8 Weeks Old</v>
      </c>
    </row>
    <row r="2646" spans="1:22" x14ac:dyDescent="0.45">
      <c r="A2646" s="2" t="s">
        <v>318</v>
      </c>
      <c r="B2646" s="5">
        <v>43699</v>
      </c>
      <c r="C2646" s="5" t="s">
        <v>371</v>
      </c>
      <c r="D2646" s="5" t="s">
        <v>371</v>
      </c>
      <c r="E2646" s="6">
        <v>2</v>
      </c>
      <c r="F2646" s="3">
        <v>37.979999999999997</v>
      </c>
      <c r="G2646" s="3">
        <v>30</v>
      </c>
      <c r="H2646" s="8">
        <f t="shared" si="533"/>
        <v>15</v>
      </c>
      <c r="I2646" s="3">
        <v>7.98</v>
      </c>
      <c r="J2646" s="4">
        <v>0.21</v>
      </c>
      <c r="K2646" s="2" t="str">
        <f t="shared" si="534"/>
        <v>Thursday</v>
      </c>
      <c r="L2646" s="5">
        <f t="shared" si="535"/>
        <v>43702</v>
      </c>
      <c r="M2646" s="2" t="str">
        <f t="shared" si="536"/>
        <v>Sunday</v>
      </c>
      <c r="N2646" s="2" t="str">
        <f t="shared" si="537"/>
        <v>Monday</v>
      </c>
      <c r="O2646" s="12">
        <f t="shared" si="538"/>
        <v>0</v>
      </c>
      <c r="P2646" s="11" t="str">
        <f t="shared" si="539"/>
        <v>Low Cost per Unit</v>
      </c>
      <c r="Q2646" s="12">
        <f t="shared" si="540"/>
        <v>0</v>
      </c>
      <c r="R2646" s="12">
        <f t="shared" si="541"/>
        <v>1.1394</v>
      </c>
      <c r="S2646" s="12">
        <f t="shared" si="542"/>
        <v>0</v>
      </c>
      <c r="T2646" s="12">
        <f t="shared" si="543"/>
        <v>0</v>
      </c>
      <c r="U2646" s="12">
        <f t="shared" si="544"/>
        <v>0</v>
      </c>
      <c r="V2646" s="13" t="str">
        <f t="shared" ca="1" si="545"/>
        <v>Greater Than 8 Weeks Old</v>
      </c>
    </row>
    <row r="2647" spans="1:22" x14ac:dyDescent="0.45">
      <c r="A2647" s="2" t="s">
        <v>315</v>
      </c>
      <c r="B2647" s="5">
        <v>43699</v>
      </c>
      <c r="C2647" s="5" t="s">
        <v>371</v>
      </c>
      <c r="D2647" s="5" t="s">
        <v>371</v>
      </c>
      <c r="E2647" s="6">
        <v>2</v>
      </c>
      <c r="F2647" s="3">
        <v>37.979999999999997</v>
      </c>
      <c r="G2647" s="3">
        <v>30</v>
      </c>
      <c r="H2647" s="8">
        <f t="shared" si="533"/>
        <v>15</v>
      </c>
      <c r="I2647" s="3">
        <v>7.98</v>
      </c>
      <c r="J2647" s="4">
        <v>0.21</v>
      </c>
      <c r="K2647" s="2" t="str">
        <f t="shared" si="534"/>
        <v>Thursday</v>
      </c>
      <c r="L2647" s="5">
        <f t="shared" si="535"/>
        <v>43702</v>
      </c>
      <c r="M2647" s="2" t="str">
        <f t="shared" si="536"/>
        <v>Sunday</v>
      </c>
      <c r="N2647" s="2" t="str">
        <f t="shared" si="537"/>
        <v>Monday</v>
      </c>
      <c r="O2647" s="12">
        <f t="shared" si="538"/>
        <v>0</v>
      </c>
      <c r="P2647" s="11" t="str">
        <f t="shared" si="539"/>
        <v>Low Cost per Unit</v>
      </c>
      <c r="Q2647" s="12">
        <f t="shared" si="540"/>
        <v>0</v>
      </c>
      <c r="R2647" s="12">
        <f t="shared" si="541"/>
        <v>1.1394</v>
      </c>
      <c r="S2647" s="12">
        <f t="shared" si="542"/>
        <v>0</v>
      </c>
      <c r="T2647" s="12">
        <f t="shared" si="543"/>
        <v>0</v>
      </c>
      <c r="U2647" s="12">
        <f t="shared" si="544"/>
        <v>0</v>
      </c>
      <c r="V2647" s="13" t="str">
        <f t="shared" ca="1" si="545"/>
        <v>Greater Than 8 Weeks Old</v>
      </c>
    </row>
    <row r="2648" spans="1:22" x14ac:dyDescent="0.45">
      <c r="A2648" s="2" t="s">
        <v>280</v>
      </c>
      <c r="B2648" s="5">
        <v>43699</v>
      </c>
      <c r="C2648" s="5" t="s">
        <v>390</v>
      </c>
      <c r="D2648" s="5" t="s">
        <v>391</v>
      </c>
      <c r="E2648" s="6">
        <v>1</v>
      </c>
      <c r="F2648" s="3">
        <v>189</v>
      </c>
      <c r="G2648" s="3">
        <v>92</v>
      </c>
      <c r="H2648" s="8">
        <f t="shared" si="533"/>
        <v>92</v>
      </c>
      <c r="I2648" s="3">
        <v>97</v>
      </c>
      <c r="J2648" s="4">
        <v>0.51</v>
      </c>
      <c r="K2648" s="2" t="str">
        <f t="shared" si="534"/>
        <v>Thursday</v>
      </c>
      <c r="L2648" s="5">
        <f t="shared" si="535"/>
        <v>43702</v>
      </c>
      <c r="M2648" s="2" t="str">
        <f t="shared" si="536"/>
        <v>Sunday</v>
      </c>
      <c r="N2648" s="2" t="str">
        <f t="shared" si="537"/>
        <v>Monday</v>
      </c>
      <c r="O2648" s="12">
        <f t="shared" si="538"/>
        <v>0</v>
      </c>
      <c r="P2648" s="11" t="str">
        <f t="shared" si="539"/>
        <v>High Cost per Unit</v>
      </c>
      <c r="Q2648" s="12">
        <f t="shared" si="540"/>
        <v>0</v>
      </c>
      <c r="R2648" s="12">
        <f t="shared" si="541"/>
        <v>0</v>
      </c>
      <c r="S2648" s="12">
        <f t="shared" si="542"/>
        <v>0</v>
      </c>
      <c r="T2648" s="12">
        <f t="shared" si="543"/>
        <v>0</v>
      </c>
      <c r="U2648" s="12">
        <f t="shared" si="544"/>
        <v>0</v>
      </c>
      <c r="V2648" s="13" t="str">
        <f t="shared" ca="1" si="545"/>
        <v>Greater Than 8 Weeks Old</v>
      </c>
    </row>
    <row r="2649" spans="1:22" x14ac:dyDescent="0.45">
      <c r="A2649" s="2" t="s">
        <v>91</v>
      </c>
      <c r="B2649" s="5">
        <v>43700</v>
      </c>
      <c r="C2649" s="5" t="s">
        <v>367</v>
      </c>
      <c r="D2649" s="5" t="s">
        <v>368</v>
      </c>
      <c r="E2649" s="6">
        <v>1</v>
      </c>
      <c r="F2649" s="3">
        <v>55</v>
      </c>
      <c r="G2649" s="3">
        <v>12.65</v>
      </c>
      <c r="H2649" s="8">
        <f t="shared" si="533"/>
        <v>12.65</v>
      </c>
      <c r="I2649" s="3">
        <v>42.35</v>
      </c>
      <c r="J2649" s="4">
        <v>0.77</v>
      </c>
      <c r="K2649" s="2" t="str">
        <f t="shared" si="534"/>
        <v>Friday</v>
      </c>
      <c r="L2649" s="5">
        <f t="shared" si="535"/>
        <v>43703</v>
      </c>
      <c r="M2649" s="2" t="str">
        <f t="shared" si="536"/>
        <v>Monday</v>
      </c>
      <c r="N2649" s="2" t="str">
        <f t="shared" si="537"/>
        <v>Monday</v>
      </c>
      <c r="O2649" s="12">
        <f t="shared" si="538"/>
        <v>0</v>
      </c>
      <c r="P2649" s="11" t="str">
        <f t="shared" si="539"/>
        <v>Low Cost per Unit</v>
      </c>
      <c r="Q2649" s="12">
        <f t="shared" si="540"/>
        <v>5.5</v>
      </c>
      <c r="R2649" s="12">
        <f t="shared" si="541"/>
        <v>0</v>
      </c>
      <c r="S2649" s="12">
        <f t="shared" si="542"/>
        <v>0</v>
      </c>
      <c r="T2649" s="12">
        <f t="shared" si="543"/>
        <v>0</v>
      </c>
      <c r="U2649" s="12">
        <f t="shared" si="544"/>
        <v>0</v>
      </c>
      <c r="V2649" s="13" t="str">
        <f t="shared" ca="1" si="545"/>
        <v>Greater Than 8 Weeks Old</v>
      </c>
    </row>
    <row r="2650" spans="1:22" x14ac:dyDescent="0.45">
      <c r="A2650" s="2" t="s">
        <v>92</v>
      </c>
      <c r="B2650" s="5">
        <v>43700</v>
      </c>
      <c r="C2650" s="5" t="s">
        <v>367</v>
      </c>
      <c r="D2650" s="5" t="s">
        <v>368</v>
      </c>
      <c r="E2650" s="6">
        <v>4</v>
      </c>
      <c r="F2650" s="3">
        <v>236</v>
      </c>
      <c r="G2650" s="3">
        <v>81.2</v>
      </c>
      <c r="H2650" s="8">
        <f t="shared" si="533"/>
        <v>20.3</v>
      </c>
      <c r="I2650" s="3">
        <v>154.80000000000001</v>
      </c>
      <c r="J2650" s="4">
        <v>0.66</v>
      </c>
      <c r="K2650" s="2" t="str">
        <f t="shared" si="534"/>
        <v>Friday</v>
      </c>
      <c r="L2650" s="5">
        <f t="shared" si="535"/>
        <v>43703</v>
      </c>
      <c r="M2650" s="2" t="str">
        <f t="shared" si="536"/>
        <v>Monday</v>
      </c>
      <c r="N2650" s="2" t="str">
        <f t="shared" si="537"/>
        <v>Monday</v>
      </c>
      <c r="O2650" s="12">
        <f t="shared" si="538"/>
        <v>0</v>
      </c>
      <c r="P2650" s="11" t="str">
        <f t="shared" si="539"/>
        <v>High Cost per Unit</v>
      </c>
      <c r="Q2650" s="12">
        <f t="shared" si="540"/>
        <v>23.6</v>
      </c>
      <c r="R2650" s="12">
        <f t="shared" si="541"/>
        <v>7.08</v>
      </c>
      <c r="S2650" s="12">
        <f t="shared" si="542"/>
        <v>0</v>
      </c>
      <c r="T2650" s="12">
        <f t="shared" si="543"/>
        <v>0</v>
      </c>
      <c r="U2650" s="12">
        <f t="shared" si="544"/>
        <v>0</v>
      </c>
      <c r="V2650" s="13" t="str">
        <f t="shared" ca="1" si="545"/>
        <v>Greater Than 8 Weeks Old</v>
      </c>
    </row>
    <row r="2651" spans="1:22" x14ac:dyDescent="0.45">
      <c r="A2651" s="2" t="s">
        <v>145</v>
      </c>
      <c r="B2651" s="5">
        <v>43700</v>
      </c>
      <c r="C2651" s="5" t="s">
        <v>367</v>
      </c>
      <c r="D2651" s="5" t="s">
        <v>368</v>
      </c>
      <c r="E2651" s="6">
        <v>2</v>
      </c>
      <c r="F2651" s="3">
        <v>118</v>
      </c>
      <c r="G2651" s="3">
        <v>45.3</v>
      </c>
      <c r="H2651" s="8">
        <f t="shared" si="533"/>
        <v>22.65</v>
      </c>
      <c r="I2651" s="3">
        <v>72.7</v>
      </c>
      <c r="J2651" s="4">
        <v>0.62</v>
      </c>
      <c r="K2651" s="2" t="str">
        <f t="shared" si="534"/>
        <v>Friday</v>
      </c>
      <c r="L2651" s="5">
        <f t="shared" si="535"/>
        <v>43703</v>
      </c>
      <c r="M2651" s="2" t="str">
        <f t="shared" si="536"/>
        <v>Monday</v>
      </c>
      <c r="N2651" s="2" t="str">
        <f t="shared" si="537"/>
        <v>Monday</v>
      </c>
      <c r="O2651" s="12">
        <f t="shared" si="538"/>
        <v>0</v>
      </c>
      <c r="P2651" s="11" t="str">
        <f t="shared" si="539"/>
        <v>High Cost per Unit</v>
      </c>
      <c r="Q2651" s="12">
        <f t="shared" si="540"/>
        <v>11.8</v>
      </c>
      <c r="R2651" s="12">
        <f t="shared" si="541"/>
        <v>3.54</v>
      </c>
      <c r="S2651" s="12">
        <f t="shared" si="542"/>
        <v>0</v>
      </c>
      <c r="T2651" s="12">
        <f t="shared" si="543"/>
        <v>0</v>
      </c>
      <c r="U2651" s="12">
        <f t="shared" si="544"/>
        <v>0</v>
      </c>
      <c r="V2651" s="13" t="str">
        <f t="shared" ca="1" si="545"/>
        <v>Greater Than 8 Weeks Old</v>
      </c>
    </row>
    <row r="2652" spans="1:22" x14ac:dyDescent="0.45">
      <c r="A2652" s="2" t="s">
        <v>319</v>
      </c>
      <c r="B2652" s="5">
        <v>43700</v>
      </c>
      <c r="C2652" s="5" t="s">
        <v>367</v>
      </c>
      <c r="D2652" s="5" t="s">
        <v>368</v>
      </c>
      <c r="E2652" s="6">
        <v>3</v>
      </c>
      <c r="F2652" s="3">
        <v>104.97</v>
      </c>
      <c r="G2652" s="3">
        <v>68.099999999999994</v>
      </c>
      <c r="H2652" s="8">
        <f t="shared" si="533"/>
        <v>22.7</v>
      </c>
      <c r="I2652" s="3">
        <v>36.869999999999997</v>
      </c>
      <c r="J2652" s="4">
        <v>0.35</v>
      </c>
      <c r="K2652" s="2" t="str">
        <f t="shared" si="534"/>
        <v>Friday</v>
      </c>
      <c r="L2652" s="5">
        <f t="shared" si="535"/>
        <v>43703</v>
      </c>
      <c r="M2652" s="2" t="str">
        <f t="shared" si="536"/>
        <v>Monday</v>
      </c>
      <c r="N2652" s="2" t="str">
        <f t="shared" si="537"/>
        <v>Monday</v>
      </c>
      <c r="O2652" s="12">
        <f t="shared" si="538"/>
        <v>0</v>
      </c>
      <c r="P2652" s="11" t="str">
        <f t="shared" si="539"/>
        <v>High Cost per Unit</v>
      </c>
      <c r="Q2652" s="12">
        <f t="shared" si="540"/>
        <v>10.497</v>
      </c>
      <c r="R2652" s="12">
        <f t="shared" si="541"/>
        <v>3.1490999999999998</v>
      </c>
      <c r="S2652" s="12">
        <f t="shared" si="542"/>
        <v>0</v>
      </c>
      <c r="T2652" s="12">
        <f t="shared" si="543"/>
        <v>0</v>
      </c>
      <c r="U2652" s="12">
        <f t="shared" si="544"/>
        <v>0</v>
      </c>
      <c r="V2652" s="13" t="str">
        <f t="shared" ca="1" si="545"/>
        <v>Greater Than 8 Weeks Old</v>
      </c>
    </row>
    <row r="2653" spans="1:22" x14ac:dyDescent="0.45">
      <c r="A2653" s="2" t="s">
        <v>6</v>
      </c>
      <c r="B2653" s="5">
        <v>43700</v>
      </c>
      <c r="C2653" s="5" t="s">
        <v>367</v>
      </c>
      <c r="D2653" s="5" t="s">
        <v>368</v>
      </c>
      <c r="E2653" s="6">
        <v>1</v>
      </c>
      <c r="F2653" s="3">
        <v>55</v>
      </c>
      <c r="G2653" s="3">
        <v>21.23</v>
      </c>
      <c r="H2653" s="8">
        <f t="shared" si="533"/>
        <v>21.23</v>
      </c>
      <c r="I2653" s="3">
        <v>33.770000000000003</v>
      </c>
      <c r="J2653" s="4">
        <v>0.61</v>
      </c>
      <c r="K2653" s="2" t="str">
        <f t="shared" si="534"/>
        <v>Friday</v>
      </c>
      <c r="L2653" s="5">
        <f t="shared" si="535"/>
        <v>43703</v>
      </c>
      <c r="M2653" s="2" t="str">
        <f t="shared" si="536"/>
        <v>Monday</v>
      </c>
      <c r="N2653" s="2" t="str">
        <f t="shared" si="537"/>
        <v>Monday</v>
      </c>
      <c r="O2653" s="12">
        <f t="shared" si="538"/>
        <v>0</v>
      </c>
      <c r="P2653" s="11" t="str">
        <f t="shared" si="539"/>
        <v>High Cost per Unit</v>
      </c>
      <c r="Q2653" s="12">
        <f t="shared" si="540"/>
        <v>5.5</v>
      </c>
      <c r="R2653" s="12">
        <f t="shared" si="541"/>
        <v>0</v>
      </c>
      <c r="S2653" s="12">
        <f t="shared" si="542"/>
        <v>0</v>
      </c>
      <c r="T2653" s="12">
        <f t="shared" si="543"/>
        <v>0</v>
      </c>
      <c r="U2653" s="12">
        <f t="shared" si="544"/>
        <v>0</v>
      </c>
      <c r="V2653" s="13" t="str">
        <f t="shared" ca="1" si="545"/>
        <v>Greater Than 8 Weeks Old</v>
      </c>
    </row>
    <row r="2654" spans="1:22" x14ac:dyDescent="0.45">
      <c r="A2654" s="2" t="s">
        <v>290</v>
      </c>
      <c r="B2654" s="5">
        <v>43700</v>
      </c>
      <c r="C2654" s="5" t="s">
        <v>367</v>
      </c>
      <c r="D2654" s="5" t="s">
        <v>368</v>
      </c>
      <c r="E2654" s="6">
        <v>13</v>
      </c>
      <c r="F2654" s="3">
        <v>428.87</v>
      </c>
      <c r="G2654" s="3">
        <v>276.38</v>
      </c>
      <c r="H2654" s="8">
        <f t="shared" si="533"/>
        <v>21.259999999999998</v>
      </c>
      <c r="I2654" s="3">
        <v>152.49</v>
      </c>
      <c r="J2654" s="4">
        <v>0.36</v>
      </c>
      <c r="K2654" s="2" t="str">
        <f t="shared" si="534"/>
        <v>Friday</v>
      </c>
      <c r="L2654" s="5">
        <f t="shared" si="535"/>
        <v>43703</v>
      </c>
      <c r="M2654" s="2" t="str">
        <f t="shared" si="536"/>
        <v>Monday</v>
      </c>
      <c r="N2654" s="2" t="str">
        <f t="shared" si="537"/>
        <v>Monday</v>
      </c>
      <c r="O2654" s="12">
        <f t="shared" si="538"/>
        <v>0</v>
      </c>
      <c r="P2654" s="11" t="str">
        <f t="shared" si="539"/>
        <v>High Cost per Unit</v>
      </c>
      <c r="Q2654" s="12">
        <f t="shared" si="540"/>
        <v>42.887</v>
      </c>
      <c r="R2654" s="12">
        <f t="shared" si="541"/>
        <v>12.866099999999999</v>
      </c>
      <c r="S2654" s="12">
        <f t="shared" si="542"/>
        <v>0</v>
      </c>
      <c r="T2654" s="12">
        <f t="shared" si="543"/>
        <v>0</v>
      </c>
      <c r="U2654" s="12">
        <f t="shared" si="544"/>
        <v>0</v>
      </c>
      <c r="V2654" s="13" t="str">
        <f t="shared" ca="1" si="545"/>
        <v>Greater Than 8 Weeks Old</v>
      </c>
    </row>
    <row r="2655" spans="1:22" x14ac:dyDescent="0.45">
      <c r="A2655" s="2" t="s">
        <v>7</v>
      </c>
      <c r="B2655" s="5">
        <v>43700</v>
      </c>
      <c r="C2655" s="5" t="s">
        <v>367</v>
      </c>
      <c r="D2655" s="5" t="s">
        <v>368</v>
      </c>
      <c r="E2655" s="6">
        <v>1</v>
      </c>
      <c r="F2655" s="3">
        <v>59</v>
      </c>
      <c r="G2655" s="3">
        <v>23.02</v>
      </c>
      <c r="H2655" s="8">
        <f t="shared" si="533"/>
        <v>23.02</v>
      </c>
      <c r="I2655" s="3">
        <v>35.979999999999997</v>
      </c>
      <c r="J2655" s="4">
        <v>0.61</v>
      </c>
      <c r="K2655" s="2" t="str">
        <f t="shared" si="534"/>
        <v>Friday</v>
      </c>
      <c r="L2655" s="5">
        <f t="shared" si="535"/>
        <v>43703</v>
      </c>
      <c r="M2655" s="2" t="str">
        <f t="shared" si="536"/>
        <v>Monday</v>
      </c>
      <c r="N2655" s="2" t="str">
        <f t="shared" si="537"/>
        <v>Monday</v>
      </c>
      <c r="O2655" s="12">
        <f t="shared" si="538"/>
        <v>0</v>
      </c>
      <c r="P2655" s="11" t="str">
        <f t="shared" si="539"/>
        <v>High Cost per Unit</v>
      </c>
      <c r="Q2655" s="12">
        <f t="shared" si="540"/>
        <v>5.9</v>
      </c>
      <c r="R2655" s="12">
        <f t="shared" si="541"/>
        <v>0</v>
      </c>
      <c r="S2655" s="12">
        <f t="shared" si="542"/>
        <v>0</v>
      </c>
      <c r="T2655" s="12">
        <f t="shared" si="543"/>
        <v>0</v>
      </c>
      <c r="U2655" s="12">
        <f t="shared" si="544"/>
        <v>0</v>
      </c>
      <c r="V2655" s="13" t="str">
        <f t="shared" ca="1" si="545"/>
        <v>Greater Than 8 Weeks Old</v>
      </c>
    </row>
    <row r="2656" spans="1:22" x14ac:dyDescent="0.45">
      <c r="A2656" s="2" t="s">
        <v>237</v>
      </c>
      <c r="B2656" s="5">
        <v>43700</v>
      </c>
      <c r="C2656" s="5" t="s">
        <v>367</v>
      </c>
      <c r="D2656" s="5" t="s">
        <v>368</v>
      </c>
      <c r="E2656" s="6">
        <v>1</v>
      </c>
      <c r="F2656" s="3">
        <v>50</v>
      </c>
      <c r="G2656" s="3">
        <v>17.649999999999999</v>
      </c>
      <c r="H2656" s="8">
        <f t="shared" si="533"/>
        <v>17.649999999999999</v>
      </c>
      <c r="I2656" s="3">
        <v>32.35</v>
      </c>
      <c r="J2656" s="4">
        <v>0.65</v>
      </c>
      <c r="K2656" s="2" t="str">
        <f t="shared" si="534"/>
        <v>Friday</v>
      </c>
      <c r="L2656" s="5">
        <f t="shared" si="535"/>
        <v>43703</v>
      </c>
      <c r="M2656" s="2" t="str">
        <f t="shared" si="536"/>
        <v>Monday</v>
      </c>
      <c r="N2656" s="2" t="str">
        <f t="shared" si="537"/>
        <v>Monday</v>
      </c>
      <c r="O2656" s="12">
        <f t="shared" si="538"/>
        <v>0</v>
      </c>
      <c r="P2656" s="11" t="str">
        <f t="shared" si="539"/>
        <v>High Cost per Unit</v>
      </c>
      <c r="Q2656" s="12">
        <f t="shared" si="540"/>
        <v>5</v>
      </c>
      <c r="R2656" s="12">
        <f t="shared" si="541"/>
        <v>0</v>
      </c>
      <c r="S2656" s="12">
        <f t="shared" si="542"/>
        <v>0</v>
      </c>
      <c r="T2656" s="12">
        <f t="shared" si="543"/>
        <v>0</v>
      </c>
      <c r="U2656" s="12">
        <f t="shared" si="544"/>
        <v>0</v>
      </c>
      <c r="V2656" s="13" t="str">
        <f t="shared" ca="1" si="545"/>
        <v>Greater Than 8 Weeks Old</v>
      </c>
    </row>
    <row r="2657" spans="1:22" x14ac:dyDescent="0.45">
      <c r="A2657" s="2" t="s">
        <v>268</v>
      </c>
      <c r="B2657" s="5">
        <v>43700</v>
      </c>
      <c r="C2657" s="5" t="s">
        <v>367</v>
      </c>
      <c r="D2657" s="5" t="s">
        <v>368</v>
      </c>
      <c r="E2657" s="6">
        <v>9</v>
      </c>
      <c r="F2657" s="3">
        <v>449.91</v>
      </c>
      <c r="G2657" s="3">
        <v>270.08999999999997</v>
      </c>
      <c r="H2657" s="8">
        <f t="shared" si="533"/>
        <v>30.009999999999998</v>
      </c>
      <c r="I2657" s="3">
        <v>179.82</v>
      </c>
      <c r="J2657" s="4">
        <v>0.4</v>
      </c>
      <c r="K2657" s="2" t="str">
        <f t="shared" si="534"/>
        <v>Friday</v>
      </c>
      <c r="L2657" s="5">
        <f t="shared" si="535"/>
        <v>43703</v>
      </c>
      <c r="M2657" s="2" t="str">
        <f t="shared" si="536"/>
        <v>Monday</v>
      </c>
      <c r="N2657" s="2" t="str">
        <f t="shared" si="537"/>
        <v>Monday</v>
      </c>
      <c r="O2657" s="12">
        <f t="shared" si="538"/>
        <v>0</v>
      </c>
      <c r="P2657" s="11" t="str">
        <f t="shared" si="539"/>
        <v>High Cost per Unit</v>
      </c>
      <c r="Q2657" s="12">
        <f t="shared" si="540"/>
        <v>44.991000000000007</v>
      </c>
      <c r="R2657" s="12">
        <f t="shared" si="541"/>
        <v>13.497300000000001</v>
      </c>
      <c r="S2657" s="12">
        <f t="shared" si="542"/>
        <v>0</v>
      </c>
      <c r="T2657" s="12">
        <f t="shared" si="543"/>
        <v>0</v>
      </c>
      <c r="U2657" s="12">
        <f t="shared" si="544"/>
        <v>0</v>
      </c>
      <c r="V2657" s="13" t="str">
        <f t="shared" ca="1" si="545"/>
        <v>Greater Than 8 Weeks Old</v>
      </c>
    </row>
    <row r="2658" spans="1:22" x14ac:dyDescent="0.45">
      <c r="A2658" s="2" t="s">
        <v>269</v>
      </c>
      <c r="B2658" s="5">
        <v>43700</v>
      </c>
      <c r="C2658" s="5" t="s">
        <v>367</v>
      </c>
      <c r="D2658" s="5" t="s">
        <v>368</v>
      </c>
      <c r="E2658" s="6">
        <v>1</v>
      </c>
      <c r="F2658" s="3">
        <v>85</v>
      </c>
      <c r="G2658" s="3">
        <v>29.97</v>
      </c>
      <c r="H2658" s="8">
        <f t="shared" si="533"/>
        <v>29.97</v>
      </c>
      <c r="I2658" s="3">
        <v>55.03</v>
      </c>
      <c r="J2658" s="4">
        <v>0.65</v>
      </c>
      <c r="K2658" s="2" t="str">
        <f t="shared" si="534"/>
        <v>Friday</v>
      </c>
      <c r="L2658" s="5">
        <f t="shared" si="535"/>
        <v>43703</v>
      </c>
      <c r="M2658" s="2" t="str">
        <f t="shared" si="536"/>
        <v>Monday</v>
      </c>
      <c r="N2658" s="2" t="str">
        <f t="shared" si="537"/>
        <v>Monday</v>
      </c>
      <c r="O2658" s="12">
        <f t="shared" si="538"/>
        <v>0</v>
      </c>
      <c r="P2658" s="11" t="str">
        <f t="shared" si="539"/>
        <v>High Cost per Unit</v>
      </c>
      <c r="Q2658" s="12">
        <f t="shared" si="540"/>
        <v>8.5</v>
      </c>
      <c r="R2658" s="12">
        <f t="shared" si="541"/>
        <v>0</v>
      </c>
      <c r="S2658" s="12">
        <f t="shared" si="542"/>
        <v>0</v>
      </c>
      <c r="T2658" s="12">
        <f t="shared" si="543"/>
        <v>0</v>
      </c>
      <c r="U2658" s="12">
        <f t="shared" si="544"/>
        <v>0</v>
      </c>
      <c r="V2658" s="13" t="str">
        <f t="shared" ca="1" si="545"/>
        <v>Greater Than 8 Weeks Old</v>
      </c>
    </row>
    <row r="2659" spans="1:22" x14ac:dyDescent="0.45">
      <c r="A2659" s="2" t="s">
        <v>208</v>
      </c>
      <c r="B2659" s="5">
        <v>43700</v>
      </c>
      <c r="C2659" s="5" t="s">
        <v>367</v>
      </c>
      <c r="D2659" s="5" t="s">
        <v>368</v>
      </c>
      <c r="E2659" s="6">
        <v>5</v>
      </c>
      <c r="F2659" s="3">
        <v>159.94999999999999</v>
      </c>
      <c r="G2659" s="3">
        <v>73.25</v>
      </c>
      <c r="H2659" s="8">
        <f t="shared" si="533"/>
        <v>14.65</v>
      </c>
      <c r="I2659" s="3">
        <v>86.7</v>
      </c>
      <c r="J2659" s="4">
        <v>0.54</v>
      </c>
      <c r="K2659" s="2" t="str">
        <f t="shared" si="534"/>
        <v>Friday</v>
      </c>
      <c r="L2659" s="5">
        <f t="shared" si="535"/>
        <v>43703</v>
      </c>
      <c r="M2659" s="2" t="str">
        <f t="shared" si="536"/>
        <v>Monday</v>
      </c>
      <c r="N2659" s="2" t="str">
        <f t="shared" si="537"/>
        <v>Monday</v>
      </c>
      <c r="O2659" s="12">
        <f t="shared" si="538"/>
        <v>0</v>
      </c>
      <c r="P2659" s="11" t="str">
        <f t="shared" si="539"/>
        <v>Low Cost per Unit</v>
      </c>
      <c r="Q2659" s="12">
        <f t="shared" si="540"/>
        <v>15.994999999999999</v>
      </c>
      <c r="R2659" s="12">
        <f t="shared" si="541"/>
        <v>4.7984999999999998</v>
      </c>
      <c r="S2659" s="12">
        <f t="shared" si="542"/>
        <v>0</v>
      </c>
      <c r="T2659" s="12">
        <f t="shared" si="543"/>
        <v>0</v>
      </c>
      <c r="U2659" s="12">
        <f t="shared" si="544"/>
        <v>0</v>
      </c>
      <c r="V2659" s="13" t="str">
        <f t="shared" ca="1" si="545"/>
        <v>Greater Than 8 Weeks Old</v>
      </c>
    </row>
    <row r="2660" spans="1:22" x14ac:dyDescent="0.45">
      <c r="A2660" s="2" t="s">
        <v>182</v>
      </c>
      <c r="B2660" s="5">
        <v>43700</v>
      </c>
      <c r="C2660" s="5" t="s">
        <v>367</v>
      </c>
      <c r="D2660" s="5" t="s">
        <v>368</v>
      </c>
      <c r="E2660" s="6">
        <v>1</v>
      </c>
      <c r="F2660" s="3">
        <v>73</v>
      </c>
      <c r="G2660" s="3">
        <v>14.25</v>
      </c>
      <c r="H2660" s="8">
        <f t="shared" si="533"/>
        <v>14.25</v>
      </c>
      <c r="I2660" s="3">
        <v>58.75</v>
      </c>
      <c r="J2660" s="4">
        <v>0.8</v>
      </c>
      <c r="K2660" s="2" t="str">
        <f t="shared" si="534"/>
        <v>Friday</v>
      </c>
      <c r="L2660" s="5">
        <f t="shared" si="535"/>
        <v>43703</v>
      </c>
      <c r="M2660" s="2" t="str">
        <f t="shared" si="536"/>
        <v>Monday</v>
      </c>
      <c r="N2660" s="2" t="str">
        <f t="shared" si="537"/>
        <v>Monday</v>
      </c>
      <c r="O2660" s="12">
        <f t="shared" si="538"/>
        <v>0</v>
      </c>
      <c r="P2660" s="11" t="str">
        <f t="shared" si="539"/>
        <v>Low Cost per Unit</v>
      </c>
      <c r="Q2660" s="12">
        <f t="shared" si="540"/>
        <v>7.3000000000000007</v>
      </c>
      <c r="R2660" s="12">
        <f t="shared" si="541"/>
        <v>0</v>
      </c>
      <c r="S2660" s="12">
        <f t="shared" si="542"/>
        <v>0</v>
      </c>
      <c r="T2660" s="12">
        <f t="shared" si="543"/>
        <v>0</v>
      </c>
      <c r="U2660" s="12">
        <f t="shared" si="544"/>
        <v>0</v>
      </c>
      <c r="V2660" s="13" t="str">
        <f t="shared" ca="1" si="545"/>
        <v>Greater Than 8 Weeks Old</v>
      </c>
    </row>
    <row r="2661" spans="1:22" x14ac:dyDescent="0.45">
      <c r="A2661" s="2" t="s">
        <v>209</v>
      </c>
      <c r="B2661" s="5">
        <v>43700</v>
      </c>
      <c r="C2661" s="5" t="s">
        <v>369</v>
      </c>
      <c r="D2661" s="5" t="s">
        <v>370</v>
      </c>
      <c r="E2661" s="6">
        <v>20</v>
      </c>
      <c r="F2661" s="3">
        <v>842.8</v>
      </c>
      <c r="G2661" s="3">
        <v>550</v>
      </c>
      <c r="H2661" s="8">
        <f t="shared" si="533"/>
        <v>27.5</v>
      </c>
      <c r="I2661" s="3">
        <v>292.8</v>
      </c>
      <c r="J2661" s="4">
        <v>0.35</v>
      </c>
      <c r="K2661" s="2" t="str">
        <f t="shared" si="534"/>
        <v>Friday</v>
      </c>
      <c r="L2661" s="5">
        <f t="shared" si="535"/>
        <v>43703</v>
      </c>
      <c r="M2661" s="2" t="str">
        <f t="shared" si="536"/>
        <v>Monday</v>
      </c>
      <c r="N2661" s="2" t="str">
        <f t="shared" si="537"/>
        <v>Monday</v>
      </c>
      <c r="O2661" s="12">
        <f t="shared" si="538"/>
        <v>0</v>
      </c>
      <c r="P2661" s="11" t="str">
        <f t="shared" si="539"/>
        <v>High Cost per Unit</v>
      </c>
      <c r="Q2661" s="12">
        <f t="shared" si="540"/>
        <v>0</v>
      </c>
      <c r="R2661" s="12">
        <f t="shared" si="541"/>
        <v>25.283999999999999</v>
      </c>
      <c r="S2661" s="12">
        <f t="shared" si="542"/>
        <v>0</v>
      </c>
      <c r="T2661" s="12">
        <f t="shared" si="543"/>
        <v>0</v>
      </c>
      <c r="U2661" s="12">
        <f t="shared" si="544"/>
        <v>0</v>
      </c>
      <c r="V2661" s="13" t="str">
        <f t="shared" ca="1" si="545"/>
        <v>Greater Than 8 Weeks Old</v>
      </c>
    </row>
    <row r="2662" spans="1:22" x14ac:dyDescent="0.45">
      <c r="A2662" s="2" t="s">
        <v>295</v>
      </c>
      <c r="B2662" s="5">
        <v>43700</v>
      </c>
      <c r="C2662" s="5" t="s">
        <v>371</v>
      </c>
      <c r="D2662" s="5" t="s">
        <v>371</v>
      </c>
      <c r="E2662" s="6">
        <v>9</v>
      </c>
      <c r="F2662" s="3">
        <v>62.91</v>
      </c>
      <c r="G2662" s="3">
        <v>40.229999999999997</v>
      </c>
      <c r="H2662" s="8">
        <f t="shared" si="533"/>
        <v>4.47</v>
      </c>
      <c r="I2662" s="3">
        <v>22.68</v>
      </c>
      <c r="J2662" s="4">
        <v>0.36</v>
      </c>
      <c r="K2662" s="2" t="str">
        <f t="shared" si="534"/>
        <v>Friday</v>
      </c>
      <c r="L2662" s="5">
        <f t="shared" si="535"/>
        <v>43703</v>
      </c>
      <c r="M2662" s="2" t="str">
        <f t="shared" si="536"/>
        <v>Monday</v>
      </c>
      <c r="N2662" s="2" t="str">
        <f t="shared" si="537"/>
        <v>Monday</v>
      </c>
      <c r="O2662" s="12">
        <f t="shared" si="538"/>
        <v>0</v>
      </c>
      <c r="P2662" s="11" t="str">
        <f t="shared" si="539"/>
        <v>Low Cost per Unit</v>
      </c>
      <c r="Q2662" s="12">
        <f t="shared" si="540"/>
        <v>0</v>
      </c>
      <c r="R2662" s="12">
        <f t="shared" si="541"/>
        <v>1.8872999999999998</v>
      </c>
      <c r="S2662" s="12">
        <f t="shared" si="542"/>
        <v>0</v>
      </c>
      <c r="T2662" s="12">
        <f t="shared" si="543"/>
        <v>0</v>
      </c>
      <c r="U2662" s="12">
        <f t="shared" si="544"/>
        <v>0</v>
      </c>
      <c r="V2662" s="13" t="str">
        <f t="shared" ca="1" si="545"/>
        <v>Greater Than 8 Weeks Old</v>
      </c>
    </row>
    <row r="2663" spans="1:22" x14ac:dyDescent="0.45">
      <c r="A2663" s="2" t="s">
        <v>272</v>
      </c>
      <c r="B2663" s="5">
        <v>43700</v>
      </c>
      <c r="C2663" s="5" t="s">
        <v>369</v>
      </c>
      <c r="D2663" s="5" t="s">
        <v>373</v>
      </c>
      <c r="E2663" s="6">
        <v>2</v>
      </c>
      <c r="F2663" s="3">
        <v>104</v>
      </c>
      <c r="G2663" s="3">
        <v>34.840000000000003</v>
      </c>
      <c r="H2663" s="8">
        <f t="shared" si="533"/>
        <v>17.420000000000002</v>
      </c>
      <c r="I2663" s="3">
        <v>69.16</v>
      </c>
      <c r="J2663" s="4">
        <v>0.67</v>
      </c>
      <c r="K2663" s="2" t="str">
        <f t="shared" si="534"/>
        <v>Friday</v>
      </c>
      <c r="L2663" s="5">
        <f t="shared" si="535"/>
        <v>43703</v>
      </c>
      <c r="M2663" s="2" t="str">
        <f t="shared" si="536"/>
        <v>Monday</v>
      </c>
      <c r="N2663" s="2" t="str">
        <f t="shared" si="537"/>
        <v>Monday</v>
      </c>
      <c r="O2663" s="12">
        <f t="shared" si="538"/>
        <v>0</v>
      </c>
      <c r="P2663" s="11" t="str">
        <f t="shared" si="539"/>
        <v>High Cost per Unit</v>
      </c>
      <c r="Q2663" s="12">
        <f t="shared" si="540"/>
        <v>0</v>
      </c>
      <c r="R2663" s="12">
        <f t="shared" si="541"/>
        <v>3.12</v>
      </c>
      <c r="S2663" s="12">
        <f t="shared" si="542"/>
        <v>0</v>
      </c>
      <c r="T2663" s="12">
        <f t="shared" si="543"/>
        <v>0</v>
      </c>
      <c r="U2663" s="12">
        <f t="shared" si="544"/>
        <v>0</v>
      </c>
      <c r="V2663" s="13" t="str">
        <f t="shared" ca="1" si="545"/>
        <v>Greater Than 8 Weeks Old</v>
      </c>
    </row>
    <row r="2664" spans="1:22" x14ac:dyDescent="0.45">
      <c r="A2664" s="2" t="s">
        <v>213</v>
      </c>
      <c r="B2664" s="5">
        <v>43700</v>
      </c>
      <c r="C2664" s="5" t="s">
        <v>369</v>
      </c>
      <c r="D2664" s="5" t="s">
        <v>374</v>
      </c>
      <c r="E2664" s="6">
        <v>5</v>
      </c>
      <c r="F2664" s="3">
        <v>105</v>
      </c>
      <c r="G2664" s="3">
        <v>35.85</v>
      </c>
      <c r="H2664" s="8">
        <f t="shared" si="533"/>
        <v>7.17</v>
      </c>
      <c r="I2664" s="3">
        <v>69.150000000000006</v>
      </c>
      <c r="J2664" s="4">
        <v>0.66</v>
      </c>
      <c r="K2664" s="2" t="str">
        <f t="shared" si="534"/>
        <v>Friday</v>
      </c>
      <c r="L2664" s="5">
        <f t="shared" si="535"/>
        <v>43703</v>
      </c>
      <c r="M2664" s="2" t="str">
        <f t="shared" si="536"/>
        <v>Monday</v>
      </c>
      <c r="N2664" s="2" t="str">
        <f t="shared" si="537"/>
        <v>Monday</v>
      </c>
      <c r="O2664" s="12">
        <f t="shared" si="538"/>
        <v>0</v>
      </c>
      <c r="P2664" s="11" t="str">
        <f t="shared" si="539"/>
        <v>Low Cost per Unit</v>
      </c>
      <c r="Q2664" s="12">
        <f t="shared" si="540"/>
        <v>0</v>
      </c>
      <c r="R2664" s="12">
        <f t="shared" si="541"/>
        <v>3.15</v>
      </c>
      <c r="S2664" s="12">
        <f t="shared" si="542"/>
        <v>0</v>
      </c>
      <c r="T2664" s="12">
        <f t="shared" si="543"/>
        <v>0</v>
      </c>
      <c r="U2664" s="12">
        <f t="shared" si="544"/>
        <v>0</v>
      </c>
      <c r="V2664" s="13" t="str">
        <f t="shared" ca="1" si="545"/>
        <v>Greater Than 8 Weeks Old</v>
      </c>
    </row>
    <row r="2665" spans="1:22" x14ac:dyDescent="0.45">
      <c r="A2665" s="2" t="s">
        <v>176</v>
      </c>
      <c r="B2665" s="5">
        <v>43700</v>
      </c>
      <c r="C2665" s="5" t="s">
        <v>369</v>
      </c>
      <c r="D2665" s="5" t="s">
        <v>375</v>
      </c>
      <c r="E2665" s="6">
        <v>2</v>
      </c>
      <c r="F2665" s="3">
        <v>10</v>
      </c>
      <c r="G2665" s="3">
        <v>0.5</v>
      </c>
      <c r="H2665" s="8">
        <f t="shared" si="533"/>
        <v>0.25</v>
      </c>
      <c r="I2665" s="3">
        <v>9.5</v>
      </c>
      <c r="J2665" s="4">
        <v>0.95</v>
      </c>
      <c r="K2665" s="2" t="str">
        <f t="shared" si="534"/>
        <v>Friday</v>
      </c>
      <c r="L2665" s="5">
        <f t="shared" si="535"/>
        <v>43703</v>
      </c>
      <c r="M2665" s="2" t="str">
        <f t="shared" si="536"/>
        <v>Monday</v>
      </c>
      <c r="N2665" s="2" t="str">
        <f t="shared" si="537"/>
        <v>Monday</v>
      </c>
      <c r="O2665" s="12">
        <f t="shared" si="538"/>
        <v>0</v>
      </c>
      <c r="P2665" s="11" t="str">
        <f t="shared" si="539"/>
        <v>Low Cost per Unit</v>
      </c>
      <c r="Q2665" s="12">
        <f t="shared" si="540"/>
        <v>0</v>
      </c>
      <c r="R2665" s="12">
        <f t="shared" si="541"/>
        <v>0.3</v>
      </c>
      <c r="S2665" s="12">
        <f t="shared" si="542"/>
        <v>1.5</v>
      </c>
      <c r="T2665" s="12">
        <f t="shared" si="543"/>
        <v>0</v>
      </c>
      <c r="U2665" s="12">
        <f t="shared" si="544"/>
        <v>0</v>
      </c>
      <c r="V2665" s="13" t="str">
        <f t="shared" ca="1" si="545"/>
        <v>Greater Than 8 Weeks Old</v>
      </c>
    </row>
    <row r="2666" spans="1:22" x14ac:dyDescent="0.45">
      <c r="A2666" s="2" t="s">
        <v>15</v>
      </c>
      <c r="B2666" s="5">
        <v>43700</v>
      </c>
      <c r="C2666" s="5" t="s">
        <v>369</v>
      </c>
      <c r="D2666" s="5" t="s">
        <v>375</v>
      </c>
      <c r="E2666" s="6">
        <v>1</v>
      </c>
      <c r="F2666" s="3">
        <v>32</v>
      </c>
      <c r="G2666" s="3">
        <v>5.5</v>
      </c>
      <c r="H2666" s="8">
        <f t="shared" si="533"/>
        <v>5.5</v>
      </c>
      <c r="I2666" s="3">
        <v>26.5</v>
      </c>
      <c r="J2666" s="4">
        <v>0.83</v>
      </c>
      <c r="K2666" s="2" t="str">
        <f t="shared" si="534"/>
        <v>Friday</v>
      </c>
      <c r="L2666" s="5">
        <f t="shared" si="535"/>
        <v>43703</v>
      </c>
      <c r="M2666" s="2" t="str">
        <f t="shared" si="536"/>
        <v>Monday</v>
      </c>
      <c r="N2666" s="2" t="str">
        <f t="shared" si="537"/>
        <v>Monday</v>
      </c>
      <c r="O2666" s="12">
        <f t="shared" si="538"/>
        <v>0</v>
      </c>
      <c r="P2666" s="11" t="str">
        <f t="shared" si="539"/>
        <v>Low Cost per Unit</v>
      </c>
      <c r="Q2666" s="12">
        <f t="shared" si="540"/>
        <v>0</v>
      </c>
      <c r="R2666" s="12">
        <f t="shared" si="541"/>
        <v>0</v>
      </c>
      <c r="S2666" s="12">
        <f t="shared" si="542"/>
        <v>4.8</v>
      </c>
      <c r="T2666" s="12">
        <f t="shared" si="543"/>
        <v>0</v>
      </c>
      <c r="U2666" s="12">
        <f t="shared" si="544"/>
        <v>0</v>
      </c>
      <c r="V2666" s="13" t="str">
        <f t="shared" ca="1" si="545"/>
        <v>Greater Than 8 Weeks Old</v>
      </c>
    </row>
    <row r="2667" spans="1:22" x14ac:dyDescent="0.45">
      <c r="A2667" s="2" t="s">
        <v>135</v>
      </c>
      <c r="B2667" s="5">
        <v>43700</v>
      </c>
      <c r="C2667" s="5" t="s">
        <v>369</v>
      </c>
      <c r="D2667" s="5" t="s">
        <v>375</v>
      </c>
      <c r="E2667" s="6">
        <v>1</v>
      </c>
      <c r="F2667" s="3">
        <v>5.99</v>
      </c>
      <c r="G2667" s="3">
        <v>2.1</v>
      </c>
      <c r="H2667" s="8">
        <f t="shared" si="533"/>
        <v>2.1</v>
      </c>
      <c r="I2667" s="3">
        <v>3.89</v>
      </c>
      <c r="J2667" s="4">
        <v>0.65</v>
      </c>
      <c r="K2667" s="2" t="str">
        <f t="shared" si="534"/>
        <v>Friday</v>
      </c>
      <c r="L2667" s="5">
        <f t="shared" si="535"/>
        <v>43703</v>
      </c>
      <c r="M2667" s="2" t="str">
        <f t="shared" si="536"/>
        <v>Monday</v>
      </c>
      <c r="N2667" s="2" t="str">
        <f t="shared" si="537"/>
        <v>Monday</v>
      </c>
      <c r="O2667" s="12">
        <f t="shared" si="538"/>
        <v>0</v>
      </c>
      <c r="P2667" s="11" t="str">
        <f t="shared" si="539"/>
        <v>Low Cost per Unit</v>
      </c>
      <c r="Q2667" s="12">
        <f t="shared" si="540"/>
        <v>0</v>
      </c>
      <c r="R2667" s="12">
        <f t="shared" si="541"/>
        <v>0</v>
      </c>
      <c r="S2667" s="12">
        <f t="shared" si="542"/>
        <v>0.89849999999999997</v>
      </c>
      <c r="T2667" s="12">
        <f t="shared" si="543"/>
        <v>0</v>
      </c>
      <c r="U2667" s="12">
        <f t="shared" si="544"/>
        <v>0</v>
      </c>
      <c r="V2667" s="13" t="str">
        <f t="shared" ca="1" si="545"/>
        <v>Greater Than 8 Weeks Old</v>
      </c>
    </row>
    <row r="2668" spans="1:22" x14ac:dyDescent="0.45">
      <c r="A2668" s="2" t="s">
        <v>98</v>
      </c>
      <c r="B2668" s="5">
        <v>43700</v>
      </c>
      <c r="C2668" s="5" t="s">
        <v>376</v>
      </c>
      <c r="D2668" s="5" t="s">
        <v>377</v>
      </c>
      <c r="E2668" s="6">
        <v>11</v>
      </c>
      <c r="F2668" s="3">
        <v>219.89</v>
      </c>
      <c r="G2668" s="3">
        <v>87.34</v>
      </c>
      <c r="H2668" s="8">
        <f t="shared" si="533"/>
        <v>7.94</v>
      </c>
      <c r="I2668" s="3">
        <v>132.55000000000001</v>
      </c>
      <c r="J2668" s="4">
        <v>0.6</v>
      </c>
      <c r="K2668" s="2" t="str">
        <f t="shared" si="534"/>
        <v>Friday</v>
      </c>
      <c r="L2668" s="5">
        <f t="shared" si="535"/>
        <v>43703</v>
      </c>
      <c r="M2668" s="2" t="str">
        <f t="shared" si="536"/>
        <v>Monday</v>
      </c>
      <c r="N2668" s="2" t="str">
        <f t="shared" si="537"/>
        <v>Monday</v>
      </c>
      <c r="O2668" s="12">
        <f t="shared" si="538"/>
        <v>0</v>
      </c>
      <c r="P2668" s="11" t="str">
        <f t="shared" si="539"/>
        <v>Low Cost per Unit</v>
      </c>
      <c r="Q2668" s="12">
        <f t="shared" si="540"/>
        <v>0</v>
      </c>
      <c r="R2668" s="12">
        <f t="shared" si="541"/>
        <v>6.5966999999999993</v>
      </c>
      <c r="S2668" s="12">
        <f t="shared" si="542"/>
        <v>0</v>
      </c>
      <c r="T2668" s="12">
        <f t="shared" si="543"/>
        <v>0</v>
      </c>
      <c r="U2668" s="12">
        <f t="shared" si="544"/>
        <v>43.978000000000002</v>
      </c>
      <c r="V2668" s="13" t="str">
        <f t="shared" ca="1" si="545"/>
        <v>Greater Than 8 Weeks Old</v>
      </c>
    </row>
    <row r="2669" spans="1:22" x14ac:dyDescent="0.45">
      <c r="A2669" s="2" t="s">
        <v>16</v>
      </c>
      <c r="B2669" s="5">
        <v>43700</v>
      </c>
      <c r="C2669" s="5" t="s">
        <v>375</v>
      </c>
      <c r="D2669" s="5" t="s">
        <v>377</v>
      </c>
      <c r="E2669" s="6">
        <v>18</v>
      </c>
      <c r="F2669" s="3">
        <v>228.83</v>
      </c>
      <c r="G2669" s="3">
        <v>81</v>
      </c>
      <c r="H2669" s="8">
        <f t="shared" si="533"/>
        <v>4.5</v>
      </c>
      <c r="I2669" s="3">
        <v>147.83000000000001</v>
      </c>
      <c r="J2669" s="4">
        <v>0.65</v>
      </c>
      <c r="K2669" s="2" t="str">
        <f t="shared" si="534"/>
        <v>Friday</v>
      </c>
      <c r="L2669" s="5">
        <f t="shared" si="535"/>
        <v>43703</v>
      </c>
      <c r="M2669" s="2" t="str">
        <f t="shared" si="536"/>
        <v>Monday</v>
      </c>
      <c r="N2669" s="2" t="str">
        <f t="shared" si="537"/>
        <v>Monday</v>
      </c>
      <c r="O2669" s="12">
        <f t="shared" si="538"/>
        <v>0</v>
      </c>
      <c r="P2669" s="11" t="str">
        <f t="shared" si="539"/>
        <v>Low Cost per Unit</v>
      </c>
      <c r="Q2669" s="12">
        <f t="shared" si="540"/>
        <v>0</v>
      </c>
      <c r="R2669" s="12">
        <f t="shared" si="541"/>
        <v>6.8649000000000004</v>
      </c>
      <c r="S2669" s="12">
        <f t="shared" si="542"/>
        <v>0</v>
      </c>
      <c r="T2669" s="12">
        <f t="shared" si="543"/>
        <v>0</v>
      </c>
      <c r="U2669" s="12">
        <f t="shared" si="544"/>
        <v>0</v>
      </c>
      <c r="V2669" s="13" t="str">
        <f t="shared" ca="1" si="545"/>
        <v>Greater Than 8 Weeks Old</v>
      </c>
    </row>
    <row r="2670" spans="1:22" x14ac:dyDescent="0.45">
      <c r="A2670" s="2" t="s">
        <v>17</v>
      </c>
      <c r="B2670" s="5">
        <v>43700</v>
      </c>
      <c r="C2670" s="5" t="s">
        <v>376</v>
      </c>
      <c r="D2670" s="5" t="s">
        <v>377</v>
      </c>
      <c r="E2670" s="6">
        <v>42</v>
      </c>
      <c r="F2670" s="3">
        <v>461.58</v>
      </c>
      <c r="G2670" s="3">
        <v>260.39999999999998</v>
      </c>
      <c r="H2670" s="8">
        <f t="shared" si="533"/>
        <v>6.1999999999999993</v>
      </c>
      <c r="I2670" s="3">
        <v>201.18</v>
      </c>
      <c r="J2670" s="4">
        <v>0.44</v>
      </c>
      <c r="K2670" s="2" t="str">
        <f t="shared" si="534"/>
        <v>Friday</v>
      </c>
      <c r="L2670" s="5">
        <f t="shared" si="535"/>
        <v>43703</v>
      </c>
      <c r="M2670" s="2" t="str">
        <f t="shared" si="536"/>
        <v>Monday</v>
      </c>
      <c r="N2670" s="2" t="str">
        <f t="shared" si="537"/>
        <v>Monday</v>
      </c>
      <c r="O2670" s="12">
        <f t="shared" si="538"/>
        <v>0</v>
      </c>
      <c r="P2670" s="11" t="str">
        <f t="shared" si="539"/>
        <v>Low Cost per Unit</v>
      </c>
      <c r="Q2670" s="12">
        <f t="shared" si="540"/>
        <v>0</v>
      </c>
      <c r="R2670" s="12">
        <f t="shared" si="541"/>
        <v>13.847399999999999</v>
      </c>
      <c r="S2670" s="12">
        <f t="shared" si="542"/>
        <v>0</v>
      </c>
      <c r="T2670" s="12">
        <f t="shared" si="543"/>
        <v>0</v>
      </c>
      <c r="U2670" s="12">
        <f t="shared" si="544"/>
        <v>92.316000000000003</v>
      </c>
      <c r="V2670" s="13" t="str">
        <f t="shared" ca="1" si="545"/>
        <v>Greater Than 8 Weeks Old</v>
      </c>
    </row>
    <row r="2671" spans="1:22" x14ac:dyDescent="0.45">
      <c r="A2671" s="2" t="s">
        <v>239</v>
      </c>
      <c r="B2671" s="5">
        <v>43700</v>
      </c>
      <c r="C2671" s="5" t="s">
        <v>376</v>
      </c>
      <c r="D2671" s="5" t="s">
        <v>377</v>
      </c>
      <c r="E2671" s="6">
        <v>16</v>
      </c>
      <c r="F2671" s="3">
        <v>239.84</v>
      </c>
      <c r="G2671" s="3">
        <v>105.6</v>
      </c>
      <c r="H2671" s="8">
        <f t="shared" si="533"/>
        <v>6.6</v>
      </c>
      <c r="I2671" s="3">
        <v>134.24</v>
      </c>
      <c r="J2671" s="4">
        <v>0.56000000000000005</v>
      </c>
      <c r="K2671" s="2" t="str">
        <f t="shared" si="534"/>
        <v>Friday</v>
      </c>
      <c r="L2671" s="5">
        <f t="shared" si="535"/>
        <v>43703</v>
      </c>
      <c r="M2671" s="2" t="str">
        <f t="shared" si="536"/>
        <v>Monday</v>
      </c>
      <c r="N2671" s="2" t="str">
        <f t="shared" si="537"/>
        <v>Monday</v>
      </c>
      <c r="O2671" s="12">
        <f t="shared" si="538"/>
        <v>0</v>
      </c>
      <c r="P2671" s="11" t="str">
        <f t="shared" si="539"/>
        <v>Low Cost per Unit</v>
      </c>
      <c r="Q2671" s="12">
        <f t="shared" si="540"/>
        <v>0</v>
      </c>
      <c r="R2671" s="12">
        <f t="shared" si="541"/>
        <v>7.1951999999999998</v>
      </c>
      <c r="S2671" s="12">
        <f t="shared" si="542"/>
        <v>0</v>
      </c>
      <c r="T2671" s="12">
        <f t="shared" si="543"/>
        <v>0</v>
      </c>
      <c r="U2671" s="12">
        <f t="shared" si="544"/>
        <v>47.968000000000004</v>
      </c>
      <c r="V2671" s="13" t="str">
        <f t="shared" ca="1" si="545"/>
        <v>Greater Than 8 Weeks Old</v>
      </c>
    </row>
    <row r="2672" spans="1:22" x14ac:dyDescent="0.45">
      <c r="A2672" s="2" t="s">
        <v>18</v>
      </c>
      <c r="B2672" s="5">
        <v>43700</v>
      </c>
      <c r="C2672" s="5" t="s">
        <v>376</v>
      </c>
      <c r="D2672" s="5" t="s">
        <v>377</v>
      </c>
      <c r="E2672" s="6">
        <v>4</v>
      </c>
      <c r="F2672" s="3">
        <v>100</v>
      </c>
      <c r="G2672" s="3">
        <v>27.2</v>
      </c>
      <c r="H2672" s="8">
        <f t="shared" si="533"/>
        <v>6.8</v>
      </c>
      <c r="I2672" s="3">
        <v>72.8</v>
      </c>
      <c r="J2672" s="4">
        <v>0.73</v>
      </c>
      <c r="K2672" s="2" t="str">
        <f t="shared" si="534"/>
        <v>Friday</v>
      </c>
      <c r="L2672" s="5">
        <f t="shared" si="535"/>
        <v>43703</v>
      </c>
      <c r="M2672" s="2" t="str">
        <f t="shared" si="536"/>
        <v>Monday</v>
      </c>
      <c r="N2672" s="2" t="str">
        <f t="shared" si="537"/>
        <v>Monday</v>
      </c>
      <c r="O2672" s="12">
        <f t="shared" si="538"/>
        <v>0</v>
      </c>
      <c r="P2672" s="11" t="str">
        <f t="shared" si="539"/>
        <v>Low Cost per Unit</v>
      </c>
      <c r="Q2672" s="12">
        <f t="shared" si="540"/>
        <v>0</v>
      </c>
      <c r="R2672" s="12">
        <f t="shared" si="541"/>
        <v>3</v>
      </c>
      <c r="S2672" s="12">
        <f t="shared" si="542"/>
        <v>0</v>
      </c>
      <c r="T2672" s="12">
        <f t="shared" si="543"/>
        <v>0</v>
      </c>
      <c r="U2672" s="12">
        <f t="shared" si="544"/>
        <v>20</v>
      </c>
      <c r="V2672" s="13" t="str">
        <f t="shared" ca="1" si="545"/>
        <v>Greater Than 8 Weeks Old</v>
      </c>
    </row>
    <row r="2673" spans="1:22" x14ac:dyDescent="0.45">
      <c r="A2673" s="2" t="s">
        <v>19</v>
      </c>
      <c r="B2673" s="5">
        <v>43700</v>
      </c>
      <c r="C2673" s="5" t="s">
        <v>378</v>
      </c>
      <c r="D2673" s="5" t="s">
        <v>379</v>
      </c>
      <c r="E2673" s="6">
        <v>1</v>
      </c>
      <c r="F2673" s="3">
        <v>69</v>
      </c>
      <c r="G2673" s="3">
        <v>20.059999999999999</v>
      </c>
      <c r="H2673" s="8">
        <f t="shared" si="533"/>
        <v>20.059999999999999</v>
      </c>
      <c r="I2673" s="3">
        <v>48.94</v>
      </c>
      <c r="J2673" s="4">
        <v>0.71</v>
      </c>
      <c r="K2673" s="2" t="str">
        <f t="shared" si="534"/>
        <v>Friday</v>
      </c>
      <c r="L2673" s="5">
        <f t="shared" si="535"/>
        <v>43703</v>
      </c>
      <c r="M2673" s="2" t="str">
        <f t="shared" si="536"/>
        <v>Monday</v>
      </c>
      <c r="N2673" s="2" t="str">
        <f t="shared" si="537"/>
        <v>Monday</v>
      </c>
      <c r="O2673" s="12">
        <f t="shared" si="538"/>
        <v>0</v>
      </c>
      <c r="P2673" s="11" t="str">
        <f t="shared" si="539"/>
        <v>High Cost per Unit</v>
      </c>
      <c r="Q2673" s="12">
        <f t="shared" si="540"/>
        <v>0</v>
      </c>
      <c r="R2673" s="12">
        <f t="shared" si="541"/>
        <v>0</v>
      </c>
      <c r="S2673" s="12">
        <f t="shared" si="542"/>
        <v>0</v>
      </c>
      <c r="T2673" s="12">
        <f t="shared" si="543"/>
        <v>0</v>
      </c>
      <c r="U2673" s="12">
        <f t="shared" si="544"/>
        <v>0</v>
      </c>
      <c r="V2673" s="13" t="str">
        <f t="shared" ca="1" si="545"/>
        <v>Greater Than 8 Weeks Old</v>
      </c>
    </row>
    <row r="2674" spans="1:22" x14ac:dyDescent="0.45">
      <c r="A2674" s="2" t="s">
        <v>20</v>
      </c>
      <c r="B2674" s="5">
        <v>43700</v>
      </c>
      <c r="C2674" s="5" t="s">
        <v>376</v>
      </c>
      <c r="D2674" s="5" t="s">
        <v>377</v>
      </c>
      <c r="E2674" s="6">
        <v>4</v>
      </c>
      <c r="F2674" s="3">
        <v>88</v>
      </c>
      <c r="G2674" s="3">
        <v>21</v>
      </c>
      <c r="H2674" s="8">
        <f t="shared" si="533"/>
        <v>5.25</v>
      </c>
      <c r="I2674" s="3">
        <v>67</v>
      </c>
      <c r="J2674" s="4">
        <v>0.76</v>
      </c>
      <c r="K2674" s="2" t="str">
        <f t="shared" si="534"/>
        <v>Friday</v>
      </c>
      <c r="L2674" s="5">
        <f t="shared" si="535"/>
        <v>43703</v>
      </c>
      <c r="M2674" s="2" t="str">
        <f t="shared" si="536"/>
        <v>Monday</v>
      </c>
      <c r="N2674" s="2" t="str">
        <f t="shared" si="537"/>
        <v>Monday</v>
      </c>
      <c r="O2674" s="12">
        <f t="shared" si="538"/>
        <v>0</v>
      </c>
      <c r="P2674" s="11" t="str">
        <f t="shared" si="539"/>
        <v>Low Cost per Unit</v>
      </c>
      <c r="Q2674" s="12">
        <f t="shared" si="540"/>
        <v>0</v>
      </c>
      <c r="R2674" s="12">
        <f t="shared" si="541"/>
        <v>2.6399999999999997</v>
      </c>
      <c r="S2674" s="12">
        <f t="shared" si="542"/>
        <v>0</v>
      </c>
      <c r="T2674" s="12">
        <f t="shared" si="543"/>
        <v>0</v>
      </c>
      <c r="U2674" s="12">
        <f t="shared" si="544"/>
        <v>17.600000000000001</v>
      </c>
      <c r="V2674" s="13" t="str">
        <f t="shared" ca="1" si="545"/>
        <v>Greater Than 8 Weeks Old</v>
      </c>
    </row>
    <row r="2675" spans="1:22" x14ac:dyDescent="0.45">
      <c r="A2675" s="2" t="s">
        <v>21</v>
      </c>
      <c r="B2675" s="5">
        <v>43700</v>
      </c>
      <c r="C2675" s="5" t="s">
        <v>376</v>
      </c>
      <c r="D2675" s="5" t="s">
        <v>377</v>
      </c>
      <c r="E2675" s="6">
        <v>5</v>
      </c>
      <c r="F2675" s="3">
        <v>110</v>
      </c>
      <c r="G2675" s="3">
        <v>31.75</v>
      </c>
      <c r="H2675" s="8">
        <f t="shared" si="533"/>
        <v>6.35</v>
      </c>
      <c r="I2675" s="3">
        <v>78.25</v>
      </c>
      <c r="J2675" s="4">
        <v>0.71</v>
      </c>
      <c r="K2675" s="2" t="str">
        <f t="shared" si="534"/>
        <v>Friday</v>
      </c>
      <c r="L2675" s="5">
        <f t="shared" si="535"/>
        <v>43703</v>
      </c>
      <c r="M2675" s="2" t="str">
        <f t="shared" si="536"/>
        <v>Monday</v>
      </c>
      <c r="N2675" s="2" t="str">
        <f t="shared" si="537"/>
        <v>Monday</v>
      </c>
      <c r="O2675" s="12">
        <f t="shared" si="538"/>
        <v>0</v>
      </c>
      <c r="P2675" s="11" t="str">
        <f t="shared" si="539"/>
        <v>Low Cost per Unit</v>
      </c>
      <c r="Q2675" s="12">
        <f t="shared" si="540"/>
        <v>0</v>
      </c>
      <c r="R2675" s="12">
        <f t="shared" si="541"/>
        <v>3.3</v>
      </c>
      <c r="S2675" s="12">
        <f t="shared" si="542"/>
        <v>0</v>
      </c>
      <c r="T2675" s="12">
        <f t="shared" si="543"/>
        <v>0</v>
      </c>
      <c r="U2675" s="12">
        <f t="shared" si="544"/>
        <v>22</v>
      </c>
      <c r="V2675" s="13" t="str">
        <f t="shared" ca="1" si="545"/>
        <v>Greater Than 8 Weeks Old</v>
      </c>
    </row>
    <row r="2676" spans="1:22" x14ac:dyDescent="0.45">
      <c r="A2676" s="2" t="s">
        <v>215</v>
      </c>
      <c r="B2676" s="5">
        <v>43700</v>
      </c>
      <c r="C2676" s="5" t="s">
        <v>378</v>
      </c>
      <c r="D2676" s="5" t="s">
        <v>379</v>
      </c>
      <c r="E2676" s="6">
        <v>20</v>
      </c>
      <c r="F2676" s="3">
        <v>199.8</v>
      </c>
      <c r="G2676" s="3">
        <v>76</v>
      </c>
      <c r="H2676" s="8">
        <f t="shared" si="533"/>
        <v>3.8</v>
      </c>
      <c r="I2676" s="3">
        <v>123.8</v>
      </c>
      <c r="J2676" s="4">
        <v>0.62</v>
      </c>
      <c r="K2676" s="2" t="str">
        <f t="shared" si="534"/>
        <v>Friday</v>
      </c>
      <c r="L2676" s="5">
        <f t="shared" si="535"/>
        <v>43703</v>
      </c>
      <c r="M2676" s="2" t="str">
        <f t="shared" si="536"/>
        <v>Monday</v>
      </c>
      <c r="N2676" s="2" t="str">
        <f t="shared" si="537"/>
        <v>Monday</v>
      </c>
      <c r="O2676" s="12">
        <f t="shared" si="538"/>
        <v>0</v>
      </c>
      <c r="P2676" s="11" t="str">
        <f t="shared" si="539"/>
        <v>Low Cost per Unit</v>
      </c>
      <c r="Q2676" s="12">
        <f t="shared" si="540"/>
        <v>0</v>
      </c>
      <c r="R2676" s="12">
        <f t="shared" si="541"/>
        <v>5.9939999999999998</v>
      </c>
      <c r="S2676" s="12">
        <f t="shared" si="542"/>
        <v>0</v>
      </c>
      <c r="T2676" s="12">
        <f t="shared" si="543"/>
        <v>0</v>
      </c>
      <c r="U2676" s="12">
        <f t="shared" si="544"/>
        <v>0</v>
      </c>
      <c r="V2676" s="13" t="str">
        <f t="shared" ca="1" si="545"/>
        <v>Greater Than 8 Weeks Old</v>
      </c>
    </row>
    <row r="2677" spans="1:22" x14ac:dyDescent="0.45">
      <c r="A2677" s="2" t="s">
        <v>22</v>
      </c>
      <c r="B2677" s="5">
        <v>43700</v>
      </c>
      <c r="C2677" s="5" t="s">
        <v>380</v>
      </c>
      <c r="D2677" s="5" t="s">
        <v>381</v>
      </c>
      <c r="E2677" s="6">
        <v>21</v>
      </c>
      <c r="F2677" s="3">
        <v>314.79000000000002</v>
      </c>
      <c r="G2677" s="3">
        <v>113.4</v>
      </c>
      <c r="H2677" s="8">
        <f t="shared" si="533"/>
        <v>5.4</v>
      </c>
      <c r="I2677" s="3">
        <v>201.39</v>
      </c>
      <c r="J2677" s="4">
        <v>0.64</v>
      </c>
      <c r="K2677" s="2" t="str">
        <f t="shared" si="534"/>
        <v>Friday</v>
      </c>
      <c r="L2677" s="5">
        <f t="shared" si="535"/>
        <v>43703</v>
      </c>
      <c r="M2677" s="2" t="str">
        <f t="shared" si="536"/>
        <v>Monday</v>
      </c>
      <c r="N2677" s="2" t="str">
        <f t="shared" si="537"/>
        <v>Monday</v>
      </c>
      <c r="O2677" s="12">
        <f t="shared" si="538"/>
        <v>0</v>
      </c>
      <c r="P2677" s="11" t="str">
        <f t="shared" si="539"/>
        <v>Low Cost per Unit</v>
      </c>
      <c r="Q2677" s="12">
        <f t="shared" si="540"/>
        <v>0</v>
      </c>
      <c r="R2677" s="12">
        <f t="shared" si="541"/>
        <v>9.4436999999999998</v>
      </c>
      <c r="S2677" s="12">
        <f t="shared" si="542"/>
        <v>0</v>
      </c>
      <c r="T2677" s="12">
        <f t="shared" si="543"/>
        <v>0</v>
      </c>
      <c r="U2677" s="12">
        <f t="shared" si="544"/>
        <v>0</v>
      </c>
      <c r="V2677" s="13" t="str">
        <f t="shared" ca="1" si="545"/>
        <v>Greater Than 8 Weeks Old</v>
      </c>
    </row>
    <row r="2678" spans="1:22" x14ac:dyDescent="0.45">
      <c r="A2678" s="2" t="s">
        <v>162</v>
      </c>
      <c r="B2678" s="5">
        <v>43700</v>
      </c>
      <c r="C2678" s="5" t="s">
        <v>383</v>
      </c>
      <c r="D2678" s="5" t="s">
        <v>384</v>
      </c>
      <c r="E2678" s="6">
        <v>15</v>
      </c>
      <c r="F2678" s="3">
        <v>119.85</v>
      </c>
      <c r="G2678" s="3">
        <v>48</v>
      </c>
      <c r="H2678" s="8">
        <f t="shared" si="533"/>
        <v>3.2</v>
      </c>
      <c r="I2678" s="3">
        <v>71.849999999999994</v>
      </c>
      <c r="J2678" s="4">
        <v>0.6</v>
      </c>
      <c r="K2678" s="2" t="str">
        <f t="shared" si="534"/>
        <v>Friday</v>
      </c>
      <c r="L2678" s="5">
        <f t="shared" si="535"/>
        <v>43703</v>
      </c>
      <c r="M2678" s="2" t="str">
        <f t="shared" si="536"/>
        <v>Monday</v>
      </c>
      <c r="N2678" s="2" t="str">
        <f t="shared" si="537"/>
        <v>Monday</v>
      </c>
      <c r="O2678" s="12">
        <f t="shared" si="538"/>
        <v>0</v>
      </c>
      <c r="P2678" s="11" t="str">
        <f t="shared" si="539"/>
        <v>Low Cost per Unit</v>
      </c>
      <c r="Q2678" s="12">
        <f t="shared" si="540"/>
        <v>0</v>
      </c>
      <c r="R2678" s="12">
        <f t="shared" si="541"/>
        <v>3.5954999999999999</v>
      </c>
      <c r="S2678" s="12">
        <f t="shared" si="542"/>
        <v>0</v>
      </c>
      <c r="T2678" s="12">
        <f t="shared" si="543"/>
        <v>0</v>
      </c>
      <c r="U2678" s="12">
        <f t="shared" si="544"/>
        <v>0</v>
      </c>
      <c r="V2678" s="13" t="str">
        <f t="shared" ca="1" si="545"/>
        <v>Greater Than 8 Weeks Old</v>
      </c>
    </row>
    <row r="2679" spans="1:22" x14ac:dyDescent="0.45">
      <c r="A2679" s="2" t="s">
        <v>216</v>
      </c>
      <c r="B2679" s="5">
        <v>43700</v>
      </c>
      <c r="C2679" s="5" t="s">
        <v>383</v>
      </c>
      <c r="D2679" s="5" t="s">
        <v>385</v>
      </c>
      <c r="E2679" s="6">
        <v>11</v>
      </c>
      <c r="F2679" s="3">
        <v>98.89</v>
      </c>
      <c r="G2679" s="3">
        <v>47.3</v>
      </c>
      <c r="H2679" s="8">
        <f t="shared" si="533"/>
        <v>4.3</v>
      </c>
      <c r="I2679" s="3">
        <v>51.59</v>
      </c>
      <c r="J2679" s="4">
        <v>0.52</v>
      </c>
      <c r="K2679" s="2" t="str">
        <f t="shared" si="534"/>
        <v>Friday</v>
      </c>
      <c r="L2679" s="5">
        <f t="shared" si="535"/>
        <v>43703</v>
      </c>
      <c r="M2679" s="2" t="str">
        <f t="shared" si="536"/>
        <v>Monday</v>
      </c>
      <c r="N2679" s="2" t="str">
        <f t="shared" si="537"/>
        <v>Monday</v>
      </c>
      <c r="O2679" s="12">
        <f t="shared" si="538"/>
        <v>0</v>
      </c>
      <c r="P2679" s="11" t="str">
        <f t="shared" si="539"/>
        <v>Low Cost per Unit</v>
      </c>
      <c r="Q2679" s="12">
        <f t="shared" si="540"/>
        <v>0</v>
      </c>
      <c r="R2679" s="12">
        <f t="shared" si="541"/>
        <v>2.9666999999999999</v>
      </c>
      <c r="S2679" s="12">
        <f t="shared" si="542"/>
        <v>0</v>
      </c>
      <c r="T2679" s="12">
        <f t="shared" si="543"/>
        <v>0</v>
      </c>
      <c r="U2679" s="12">
        <f t="shared" si="544"/>
        <v>0</v>
      </c>
      <c r="V2679" s="13" t="str">
        <f t="shared" ca="1" si="545"/>
        <v>Greater Than 8 Weeks Old</v>
      </c>
    </row>
    <row r="2680" spans="1:22" x14ac:dyDescent="0.45">
      <c r="A2680" s="2" t="s">
        <v>217</v>
      </c>
      <c r="B2680" s="5">
        <v>43700</v>
      </c>
      <c r="C2680" s="5" t="s">
        <v>383</v>
      </c>
      <c r="D2680" s="5" t="s">
        <v>385</v>
      </c>
      <c r="E2680" s="6">
        <v>16</v>
      </c>
      <c r="F2680" s="3">
        <v>143.84</v>
      </c>
      <c r="G2680" s="3">
        <v>63.68</v>
      </c>
      <c r="H2680" s="8">
        <f t="shared" si="533"/>
        <v>3.98</v>
      </c>
      <c r="I2680" s="3">
        <v>80.16</v>
      </c>
      <c r="J2680" s="4">
        <v>0.56000000000000005</v>
      </c>
      <c r="K2680" s="2" t="str">
        <f t="shared" si="534"/>
        <v>Friday</v>
      </c>
      <c r="L2680" s="5">
        <f t="shared" si="535"/>
        <v>43703</v>
      </c>
      <c r="M2680" s="2" t="str">
        <f t="shared" si="536"/>
        <v>Monday</v>
      </c>
      <c r="N2680" s="2" t="str">
        <f t="shared" si="537"/>
        <v>Monday</v>
      </c>
      <c r="O2680" s="12">
        <f t="shared" si="538"/>
        <v>0</v>
      </c>
      <c r="P2680" s="11" t="str">
        <f t="shared" si="539"/>
        <v>Low Cost per Unit</v>
      </c>
      <c r="Q2680" s="12">
        <f t="shared" si="540"/>
        <v>0</v>
      </c>
      <c r="R2680" s="12">
        <f t="shared" si="541"/>
        <v>4.3151999999999999</v>
      </c>
      <c r="S2680" s="12">
        <f t="shared" si="542"/>
        <v>0</v>
      </c>
      <c r="T2680" s="12">
        <f t="shared" si="543"/>
        <v>0</v>
      </c>
      <c r="U2680" s="12">
        <f t="shared" si="544"/>
        <v>0</v>
      </c>
      <c r="V2680" s="13" t="str">
        <f t="shared" ca="1" si="545"/>
        <v>Greater Than 8 Weeks Old</v>
      </c>
    </row>
    <row r="2681" spans="1:22" x14ac:dyDescent="0.45">
      <c r="A2681" s="2" t="s">
        <v>23</v>
      </c>
      <c r="B2681" s="5">
        <v>43700</v>
      </c>
      <c r="C2681" s="5" t="s">
        <v>383</v>
      </c>
      <c r="D2681" s="5" t="s">
        <v>385</v>
      </c>
      <c r="E2681" s="6">
        <v>3</v>
      </c>
      <c r="F2681" s="3">
        <v>42</v>
      </c>
      <c r="G2681" s="3">
        <v>8.25</v>
      </c>
      <c r="H2681" s="8">
        <f t="shared" si="533"/>
        <v>2.75</v>
      </c>
      <c r="I2681" s="3">
        <v>33.75</v>
      </c>
      <c r="J2681" s="4">
        <v>0.8</v>
      </c>
      <c r="K2681" s="2" t="str">
        <f t="shared" si="534"/>
        <v>Friday</v>
      </c>
      <c r="L2681" s="5">
        <f t="shared" si="535"/>
        <v>43703</v>
      </c>
      <c r="M2681" s="2" t="str">
        <f t="shared" si="536"/>
        <v>Monday</v>
      </c>
      <c r="N2681" s="2" t="str">
        <f t="shared" si="537"/>
        <v>Monday</v>
      </c>
      <c r="O2681" s="12">
        <f t="shared" si="538"/>
        <v>0</v>
      </c>
      <c r="P2681" s="11" t="str">
        <f t="shared" si="539"/>
        <v>Low Cost per Unit</v>
      </c>
      <c r="Q2681" s="12">
        <f t="shared" si="540"/>
        <v>0</v>
      </c>
      <c r="R2681" s="12">
        <f t="shared" si="541"/>
        <v>1.26</v>
      </c>
      <c r="S2681" s="12">
        <f t="shared" si="542"/>
        <v>0</v>
      </c>
      <c r="T2681" s="12">
        <f t="shared" si="543"/>
        <v>0</v>
      </c>
      <c r="U2681" s="12">
        <f t="shared" si="544"/>
        <v>0</v>
      </c>
      <c r="V2681" s="13" t="str">
        <f t="shared" ca="1" si="545"/>
        <v>Greater Than 8 Weeks Old</v>
      </c>
    </row>
    <row r="2682" spans="1:22" x14ac:dyDescent="0.45">
      <c r="A2682" s="2" t="s">
        <v>136</v>
      </c>
      <c r="B2682" s="5">
        <v>43700</v>
      </c>
      <c r="C2682" s="5" t="s">
        <v>376</v>
      </c>
      <c r="D2682" s="5" t="s">
        <v>377</v>
      </c>
      <c r="E2682" s="6">
        <v>26</v>
      </c>
      <c r="F2682" s="3">
        <v>181.74</v>
      </c>
      <c r="G2682" s="3">
        <v>45.5</v>
      </c>
      <c r="H2682" s="8">
        <f t="shared" si="533"/>
        <v>1.75</v>
      </c>
      <c r="I2682" s="3">
        <v>136.24</v>
      </c>
      <c r="J2682" s="4">
        <v>0.75</v>
      </c>
      <c r="K2682" s="2" t="str">
        <f t="shared" si="534"/>
        <v>Friday</v>
      </c>
      <c r="L2682" s="5">
        <f t="shared" si="535"/>
        <v>43703</v>
      </c>
      <c r="M2682" s="2" t="str">
        <f t="shared" si="536"/>
        <v>Monday</v>
      </c>
      <c r="N2682" s="2" t="str">
        <f t="shared" si="537"/>
        <v>Monday</v>
      </c>
      <c r="O2682" s="12">
        <f t="shared" si="538"/>
        <v>0</v>
      </c>
      <c r="P2682" s="11" t="str">
        <f t="shared" si="539"/>
        <v>Low Cost per Unit</v>
      </c>
      <c r="Q2682" s="12">
        <f t="shared" si="540"/>
        <v>0</v>
      </c>
      <c r="R2682" s="12">
        <f t="shared" si="541"/>
        <v>5.4522000000000004</v>
      </c>
      <c r="S2682" s="12">
        <f t="shared" si="542"/>
        <v>0</v>
      </c>
      <c r="T2682" s="12">
        <f t="shared" si="543"/>
        <v>0</v>
      </c>
      <c r="U2682" s="12">
        <f t="shared" si="544"/>
        <v>36.348000000000006</v>
      </c>
      <c r="V2682" s="13" t="str">
        <f t="shared" ca="1" si="545"/>
        <v>Greater Than 8 Weeks Old</v>
      </c>
    </row>
    <row r="2683" spans="1:22" x14ac:dyDescent="0.45">
      <c r="A2683" s="2" t="s">
        <v>24</v>
      </c>
      <c r="B2683" s="5">
        <v>43700</v>
      </c>
      <c r="C2683" s="5" t="s">
        <v>375</v>
      </c>
      <c r="D2683" s="5" t="s">
        <v>377</v>
      </c>
      <c r="E2683" s="6">
        <v>8</v>
      </c>
      <c r="F2683" s="3">
        <v>79.92</v>
      </c>
      <c r="G2683" s="3">
        <v>23.6</v>
      </c>
      <c r="H2683" s="8">
        <f t="shared" si="533"/>
        <v>2.95</v>
      </c>
      <c r="I2683" s="3">
        <v>56.32</v>
      </c>
      <c r="J2683" s="4">
        <v>0.7</v>
      </c>
      <c r="K2683" s="2" t="str">
        <f t="shared" si="534"/>
        <v>Friday</v>
      </c>
      <c r="L2683" s="5">
        <f t="shared" si="535"/>
        <v>43703</v>
      </c>
      <c r="M2683" s="2" t="str">
        <f t="shared" si="536"/>
        <v>Monday</v>
      </c>
      <c r="N2683" s="2" t="str">
        <f t="shared" si="537"/>
        <v>Monday</v>
      </c>
      <c r="O2683" s="12">
        <f t="shared" si="538"/>
        <v>0</v>
      </c>
      <c r="P2683" s="11" t="str">
        <f t="shared" si="539"/>
        <v>Low Cost per Unit</v>
      </c>
      <c r="Q2683" s="12">
        <f t="shared" si="540"/>
        <v>0</v>
      </c>
      <c r="R2683" s="12">
        <f t="shared" si="541"/>
        <v>2.3976000000000002</v>
      </c>
      <c r="S2683" s="12">
        <f t="shared" si="542"/>
        <v>0</v>
      </c>
      <c r="T2683" s="12">
        <f t="shared" si="543"/>
        <v>0</v>
      </c>
      <c r="U2683" s="12">
        <f t="shared" si="544"/>
        <v>0</v>
      </c>
      <c r="V2683" s="13" t="str">
        <f t="shared" ca="1" si="545"/>
        <v>Greater Than 8 Weeks Old</v>
      </c>
    </row>
    <row r="2684" spans="1:22" x14ac:dyDescent="0.45">
      <c r="A2684" s="2" t="s">
        <v>99</v>
      </c>
      <c r="B2684" s="5">
        <v>43700</v>
      </c>
      <c r="C2684" s="5" t="s">
        <v>378</v>
      </c>
      <c r="D2684" s="5" t="s">
        <v>379</v>
      </c>
      <c r="E2684" s="6">
        <v>2</v>
      </c>
      <c r="F2684" s="3">
        <v>44</v>
      </c>
      <c r="G2684" s="3">
        <v>4.0999999999999996</v>
      </c>
      <c r="H2684" s="8">
        <f t="shared" si="533"/>
        <v>2.0499999999999998</v>
      </c>
      <c r="I2684" s="3">
        <v>39.9</v>
      </c>
      <c r="J2684" s="4">
        <v>0.91</v>
      </c>
      <c r="K2684" s="2" t="str">
        <f t="shared" si="534"/>
        <v>Friday</v>
      </c>
      <c r="L2684" s="5">
        <f t="shared" si="535"/>
        <v>43703</v>
      </c>
      <c r="M2684" s="2" t="str">
        <f t="shared" si="536"/>
        <v>Monday</v>
      </c>
      <c r="N2684" s="2" t="str">
        <f t="shared" si="537"/>
        <v>Monday</v>
      </c>
      <c r="O2684" s="12">
        <f t="shared" si="538"/>
        <v>0</v>
      </c>
      <c r="P2684" s="11" t="str">
        <f t="shared" si="539"/>
        <v>Low Cost per Unit</v>
      </c>
      <c r="Q2684" s="12">
        <f t="shared" si="540"/>
        <v>0</v>
      </c>
      <c r="R2684" s="12">
        <f t="shared" si="541"/>
        <v>1.3199999999999998</v>
      </c>
      <c r="S2684" s="12">
        <f t="shared" si="542"/>
        <v>0</v>
      </c>
      <c r="T2684" s="12">
        <f t="shared" si="543"/>
        <v>0</v>
      </c>
      <c r="U2684" s="12">
        <f t="shared" si="544"/>
        <v>0</v>
      </c>
      <c r="V2684" s="13" t="str">
        <f t="shared" ca="1" si="545"/>
        <v>Greater Than 8 Weeks Old</v>
      </c>
    </row>
    <row r="2685" spans="1:22" x14ac:dyDescent="0.45">
      <c r="A2685" s="2" t="s">
        <v>26</v>
      </c>
      <c r="B2685" s="5">
        <v>43700</v>
      </c>
      <c r="C2685" s="5" t="s">
        <v>378</v>
      </c>
      <c r="D2685" s="5" t="s">
        <v>379</v>
      </c>
      <c r="E2685" s="6">
        <v>1</v>
      </c>
      <c r="F2685" s="3">
        <v>65</v>
      </c>
      <c r="G2685" s="3">
        <v>16.2</v>
      </c>
      <c r="H2685" s="8">
        <f t="shared" si="533"/>
        <v>16.2</v>
      </c>
      <c r="I2685" s="3">
        <v>48.8</v>
      </c>
      <c r="J2685" s="4">
        <v>0.75</v>
      </c>
      <c r="K2685" s="2" t="str">
        <f t="shared" si="534"/>
        <v>Friday</v>
      </c>
      <c r="L2685" s="5">
        <f t="shared" si="535"/>
        <v>43703</v>
      </c>
      <c r="M2685" s="2" t="str">
        <f t="shared" si="536"/>
        <v>Monday</v>
      </c>
      <c r="N2685" s="2" t="str">
        <f t="shared" si="537"/>
        <v>Monday</v>
      </c>
      <c r="O2685" s="12">
        <f t="shared" si="538"/>
        <v>0</v>
      </c>
      <c r="P2685" s="11" t="str">
        <f t="shared" si="539"/>
        <v>Low Cost per Unit</v>
      </c>
      <c r="Q2685" s="12">
        <f t="shared" si="540"/>
        <v>0</v>
      </c>
      <c r="R2685" s="12">
        <f t="shared" si="541"/>
        <v>0</v>
      </c>
      <c r="S2685" s="12">
        <f t="shared" si="542"/>
        <v>0</v>
      </c>
      <c r="T2685" s="12">
        <f t="shared" si="543"/>
        <v>0</v>
      </c>
      <c r="U2685" s="12">
        <f t="shared" si="544"/>
        <v>0</v>
      </c>
      <c r="V2685" s="13" t="str">
        <f t="shared" ca="1" si="545"/>
        <v>Greater Than 8 Weeks Old</v>
      </c>
    </row>
    <row r="2686" spans="1:22" x14ac:dyDescent="0.45">
      <c r="A2686" s="2" t="s">
        <v>219</v>
      </c>
      <c r="B2686" s="5">
        <v>43700</v>
      </c>
      <c r="C2686" s="5" t="s">
        <v>380</v>
      </c>
      <c r="D2686" s="5" t="s">
        <v>381</v>
      </c>
      <c r="E2686" s="6">
        <v>1</v>
      </c>
      <c r="F2686" s="3">
        <v>19</v>
      </c>
      <c r="G2686" s="3">
        <v>4.5</v>
      </c>
      <c r="H2686" s="8">
        <f t="shared" si="533"/>
        <v>4.5</v>
      </c>
      <c r="I2686" s="3">
        <v>14.5</v>
      </c>
      <c r="J2686" s="4">
        <v>0.76</v>
      </c>
      <c r="K2686" s="2" t="str">
        <f t="shared" si="534"/>
        <v>Friday</v>
      </c>
      <c r="L2686" s="5">
        <f t="shared" si="535"/>
        <v>43703</v>
      </c>
      <c r="M2686" s="2" t="str">
        <f t="shared" si="536"/>
        <v>Monday</v>
      </c>
      <c r="N2686" s="2" t="str">
        <f t="shared" si="537"/>
        <v>Monday</v>
      </c>
      <c r="O2686" s="12">
        <f t="shared" si="538"/>
        <v>0</v>
      </c>
      <c r="P2686" s="11" t="str">
        <f t="shared" si="539"/>
        <v>Low Cost per Unit</v>
      </c>
      <c r="Q2686" s="12">
        <f t="shared" si="540"/>
        <v>0</v>
      </c>
      <c r="R2686" s="12">
        <f t="shared" si="541"/>
        <v>0</v>
      </c>
      <c r="S2686" s="12">
        <f t="shared" si="542"/>
        <v>0</v>
      </c>
      <c r="T2686" s="12">
        <f t="shared" si="543"/>
        <v>0</v>
      </c>
      <c r="U2686" s="12">
        <f t="shared" si="544"/>
        <v>0</v>
      </c>
      <c r="V2686" s="13" t="str">
        <f t="shared" ca="1" si="545"/>
        <v>Greater Than 8 Weeks Old</v>
      </c>
    </row>
    <row r="2687" spans="1:22" x14ac:dyDescent="0.45">
      <c r="A2687" s="2" t="s">
        <v>100</v>
      </c>
      <c r="B2687" s="5">
        <v>43700</v>
      </c>
      <c r="C2687" s="5" t="s">
        <v>380</v>
      </c>
      <c r="D2687" s="5" t="s">
        <v>381</v>
      </c>
      <c r="E2687" s="6">
        <v>2</v>
      </c>
      <c r="F2687" s="3">
        <v>34</v>
      </c>
      <c r="G2687" s="3">
        <v>5.98</v>
      </c>
      <c r="H2687" s="8">
        <f t="shared" si="533"/>
        <v>2.99</v>
      </c>
      <c r="I2687" s="3">
        <v>28.02</v>
      </c>
      <c r="J2687" s="4">
        <v>0.82</v>
      </c>
      <c r="K2687" s="2" t="str">
        <f t="shared" si="534"/>
        <v>Friday</v>
      </c>
      <c r="L2687" s="5">
        <f t="shared" si="535"/>
        <v>43703</v>
      </c>
      <c r="M2687" s="2" t="str">
        <f t="shared" si="536"/>
        <v>Monday</v>
      </c>
      <c r="N2687" s="2" t="str">
        <f t="shared" si="537"/>
        <v>Monday</v>
      </c>
      <c r="O2687" s="12">
        <f t="shared" si="538"/>
        <v>0</v>
      </c>
      <c r="P2687" s="11" t="str">
        <f t="shared" si="539"/>
        <v>Low Cost per Unit</v>
      </c>
      <c r="Q2687" s="12">
        <f t="shared" si="540"/>
        <v>0</v>
      </c>
      <c r="R2687" s="12">
        <f t="shared" si="541"/>
        <v>1.02</v>
      </c>
      <c r="S2687" s="12">
        <f t="shared" si="542"/>
        <v>0</v>
      </c>
      <c r="T2687" s="12">
        <f t="shared" si="543"/>
        <v>0</v>
      </c>
      <c r="U2687" s="12">
        <f t="shared" si="544"/>
        <v>0</v>
      </c>
      <c r="V2687" s="13" t="str">
        <f t="shared" ca="1" si="545"/>
        <v>Greater Than 8 Weeks Old</v>
      </c>
    </row>
    <row r="2688" spans="1:22" x14ac:dyDescent="0.45">
      <c r="A2688" s="2" t="s">
        <v>27</v>
      </c>
      <c r="B2688" s="5">
        <v>43700</v>
      </c>
      <c r="C2688" s="5" t="s">
        <v>380</v>
      </c>
      <c r="D2688" s="5" t="s">
        <v>381</v>
      </c>
      <c r="E2688" s="6">
        <v>8</v>
      </c>
      <c r="F2688" s="3">
        <v>79.92</v>
      </c>
      <c r="G2688" s="3">
        <v>23.6</v>
      </c>
      <c r="H2688" s="8">
        <f t="shared" si="533"/>
        <v>2.95</v>
      </c>
      <c r="I2688" s="3">
        <v>56.32</v>
      </c>
      <c r="J2688" s="4">
        <v>0.7</v>
      </c>
      <c r="K2688" s="2" t="str">
        <f t="shared" si="534"/>
        <v>Friday</v>
      </c>
      <c r="L2688" s="5">
        <f t="shared" si="535"/>
        <v>43703</v>
      </c>
      <c r="M2688" s="2" t="str">
        <f t="shared" si="536"/>
        <v>Monday</v>
      </c>
      <c r="N2688" s="2" t="str">
        <f t="shared" si="537"/>
        <v>Monday</v>
      </c>
      <c r="O2688" s="12">
        <f t="shared" si="538"/>
        <v>0</v>
      </c>
      <c r="P2688" s="11" t="str">
        <f t="shared" si="539"/>
        <v>Low Cost per Unit</v>
      </c>
      <c r="Q2688" s="12">
        <f t="shared" si="540"/>
        <v>0</v>
      </c>
      <c r="R2688" s="12">
        <f t="shared" si="541"/>
        <v>2.3976000000000002</v>
      </c>
      <c r="S2688" s="12">
        <f t="shared" si="542"/>
        <v>0</v>
      </c>
      <c r="T2688" s="12">
        <f t="shared" si="543"/>
        <v>0</v>
      </c>
      <c r="U2688" s="12">
        <f t="shared" si="544"/>
        <v>0</v>
      </c>
      <c r="V2688" s="13" t="str">
        <f t="shared" ca="1" si="545"/>
        <v>Greater Than 8 Weeks Old</v>
      </c>
    </row>
    <row r="2689" spans="1:22" x14ac:dyDescent="0.45">
      <c r="A2689" s="2" t="s">
        <v>240</v>
      </c>
      <c r="B2689" s="5">
        <v>43700</v>
      </c>
      <c r="C2689" s="5" t="s">
        <v>371</v>
      </c>
      <c r="D2689" s="5" t="s">
        <v>371</v>
      </c>
      <c r="E2689" s="6">
        <v>6</v>
      </c>
      <c r="F2689" s="3">
        <v>65.94</v>
      </c>
      <c r="G2689" s="3">
        <v>22.5</v>
      </c>
      <c r="H2689" s="8">
        <f t="shared" si="533"/>
        <v>3.75</v>
      </c>
      <c r="I2689" s="3">
        <v>43.44</v>
      </c>
      <c r="J2689" s="4">
        <v>0.66</v>
      </c>
      <c r="K2689" s="2" t="str">
        <f t="shared" si="534"/>
        <v>Friday</v>
      </c>
      <c r="L2689" s="5">
        <f t="shared" si="535"/>
        <v>43703</v>
      </c>
      <c r="M2689" s="2" t="str">
        <f t="shared" si="536"/>
        <v>Monday</v>
      </c>
      <c r="N2689" s="2" t="str">
        <f t="shared" si="537"/>
        <v>Monday</v>
      </c>
      <c r="O2689" s="12">
        <f t="shared" si="538"/>
        <v>0</v>
      </c>
      <c r="P2689" s="11" t="str">
        <f t="shared" si="539"/>
        <v>Low Cost per Unit</v>
      </c>
      <c r="Q2689" s="12">
        <f t="shared" si="540"/>
        <v>0</v>
      </c>
      <c r="R2689" s="12">
        <f t="shared" si="541"/>
        <v>1.9782</v>
      </c>
      <c r="S2689" s="12">
        <f t="shared" si="542"/>
        <v>0</v>
      </c>
      <c r="T2689" s="12">
        <f t="shared" si="543"/>
        <v>0</v>
      </c>
      <c r="U2689" s="12">
        <f t="shared" si="544"/>
        <v>0</v>
      </c>
      <c r="V2689" s="13" t="str">
        <f t="shared" ca="1" si="545"/>
        <v>Greater Than 8 Weeks Old</v>
      </c>
    </row>
    <row r="2690" spans="1:22" x14ac:dyDescent="0.45">
      <c r="A2690" s="2" t="s">
        <v>163</v>
      </c>
      <c r="B2690" s="5">
        <v>43700</v>
      </c>
      <c r="C2690" s="5" t="s">
        <v>380</v>
      </c>
      <c r="D2690" s="5" t="s">
        <v>381</v>
      </c>
      <c r="E2690" s="6">
        <v>13</v>
      </c>
      <c r="F2690" s="3">
        <v>129.87</v>
      </c>
      <c r="G2690" s="3">
        <v>48.75</v>
      </c>
      <c r="H2690" s="8">
        <f t="shared" si="533"/>
        <v>3.75</v>
      </c>
      <c r="I2690" s="3">
        <v>81.12</v>
      </c>
      <c r="J2690" s="4">
        <v>0.62</v>
      </c>
      <c r="K2690" s="2" t="str">
        <f t="shared" si="534"/>
        <v>Friday</v>
      </c>
      <c r="L2690" s="5">
        <f t="shared" si="535"/>
        <v>43703</v>
      </c>
      <c r="M2690" s="2" t="str">
        <f t="shared" si="536"/>
        <v>Monday</v>
      </c>
      <c r="N2690" s="2" t="str">
        <f t="shared" si="537"/>
        <v>Monday</v>
      </c>
      <c r="O2690" s="12">
        <f t="shared" si="538"/>
        <v>0</v>
      </c>
      <c r="P2690" s="11" t="str">
        <f t="shared" si="539"/>
        <v>Low Cost per Unit</v>
      </c>
      <c r="Q2690" s="12">
        <f t="shared" si="540"/>
        <v>0</v>
      </c>
      <c r="R2690" s="12">
        <f t="shared" si="541"/>
        <v>3.8961000000000001</v>
      </c>
      <c r="S2690" s="12">
        <f t="shared" si="542"/>
        <v>0</v>
      </c>
      <c r="T2690" s="12">
        <f t="shared" si="543"/>
        <v>0</v>
      </c>
      <c r="U2690" s="12">
        <f t="shared" si="544"/>
        <v>0</v>
      </c>
      <c r="V2690" s="13" t="str">
        <f t="shared" ca="1" si="545"/>
        <v>Greater Than 8 Weeks Old</v>
      </c>
    </row>
    <row r="2691" spans="1:22" x14ac:dyDescent="0.45">
      <c r="A2691" s="2" t="s">
        <v>273</v>
      </c>
      <c r="B2691" s="5">
        <v>43700</v>
      </c>
      <c r="C2691" s="5" t="s">
        <v>386</v>
      </c>
      <c r="D2691" s="5" t="s">
        <v>388</v>
      </c>
      <c r="E2691" s="6">
        <v>4</v>
      </c>
      <c r="F2691" s="3">
        <v>279.95999999999998</v>
      </c>
      <c r="G2691" s="3">
        <v>86.04</v>
      </c>
      <c r="H2691" s="8">
        <f t="shared" ref="H2691:H2754" si="546">G2691/E2691</f>
        <v>21.51</v>
      </c>
      <c r="I2691" s="3">
        <v>193.92</v>
      </c>
      <c r="J2691" s="4">
        <v>0.69</v>
      </c>
      <c r="K2691" s="2" t="str">
        <f t="shared" ref="K2691:K2754" si="547">TEXT(B2691,"dddd")</f>
        <v>Friday</v>
      </c>
      <c r="L2691" s="5">
        <f t="shared" ref="L2691:L2754" si="548">B2691+3</f>
        <v>43703</v>
      </c>
      <c r="M2691" s="2" t="str">
        <f t="shared" ref="M2691:M2754" si="549">TEXT(L2691,"dddd")</f>
        <v>Monday</v>
      </c>
      <c r="N2691" s="2" t="str">
        <f t="shared" ref="N2691:N2754" si="550">IF(M2691="Sunday","Monday",M2691)</f>
        <v>Monday</v>
      </c>
      <c r="O2691" s="12">
        <f t="shared" ref="O2691:O2754" si="551">IF(TEXT(B2691,"dddd")="Tuesday",E2691*0.05,0)</f>
        <v>0</v>
      </c>
      <c r="P2691" s="11" t="str">
        <f t="shared" ref="P2691:P2754" si="552">IF(H2691&gt;AVERAGE(H:H),"High Cost per Unit","Low Cost per Unit")</f>
        <v>High Cost per Unit</v>
      </c>
      <c r="Q2691" s="12">
        <f t="shared" ref="Q2691:Q2754" si="553">IF(D2691="Masks",F2691*0.1,0)</f>
        <v>0</v>
      </c>
      <c r="R2691" s="12">
        <f t="shared" ref="R2691:R2754" si="554">IF(E2691&gt;1,F2691*0.03,0)</f>
        <v>8.3987999999999996</v>
      </c>
      <c r="S2691" s="12">
        <f t="shared" ref="S2691:S2754" si="555">IF(D2691="Accessories",F2691*0.15,0)</f>
        <v>0</v>
      </c>
      <c r="T2691" s="12">
        <f t="shared" ref="T2691:T2754" si="556">IF(AND(K2691="Saturday",C2691="Fitness"),F2691*0.1,0)</f>
        <v>0</v>
      </c>
      <c r="U2691" s="12">
        <f t="shared" ref="U2691:U2754" si="557">IF(AND(K2691="Friday",C2691="Automotive"),F2691*0.2,0)</f>
        <v>0</v>
      </c>
      <c r="V2691" s="13" t="str">
        <f t="shared" ref="V2691:V2754" ca="1" si="558">IF(ABS(TODAY()-B2691)&gt;56,"Greater Than 8 Weeks Old","Less Than 8 Weeks Old")</f>
        <v>Greater Than 8 Weeks Old</v>
      </c>
    </row>
    <row r="2692" spans="1:22" x14ac:dyDescent="0.45">
      <c r="A2692" s="2" t="s">
        <v>29</v>
      </c>
      <c r="B2692" s="5">
        <v>43700</v>
      </c>
      <c r="C2692" s="5" t="s">
        <v>369</v>
      </c>
      <c r="D2692" s="5" t="s">
        <v>389</v>
      </c>
      <c r="E2692" s="6">
        <v>6</v>
      </c>
      <c r="F2692" s="3">
        <v>437.94</v>
      </c>
      <c r="G2692" s="3">
        <v>227.04</v>
      </c>
      <c r="H2692" s="8">
        <f t="shared" si="546"/>
        <v>37.839999999999996</v>
      </c>
      <c r="I2692" s="3">
        <v>210.9</v>
      </c>
      <c r="J2692" s="4">
        <v>0.48</v>
      </c>
      <c r="K2692" s="2" t="str">
        <f t="shared" si="547"/>
        <v>Friday</v>
      </c>
      <c r="L2692" s="5">
        <f t="shared" si="548"/>
        <v>43703</v>
      </c>
      <c r="M2692" s="2" t="str">
        <f t="shared" si="549"/>
        <v>Monday</v>
      </c>
      <c r="N2692" s="2" t="str">
        <f t="shared" si="550"/>
        <v>Monday</v>
      </c>
      <c r="O2692" s="12">
        <f t="shared" si="551"/>
        <v>0</v>
      </c>
      <c r="P2692" s="11" t="str">
        <f t="shared" si="552"/>
        <v>High Cost per Unit</v>
      </c>
      <c r="Q2692" s="12">
        <f t="shared" si="553"/>
        <v>0</v>
      </c>
      <c r="R2692" s="12">
        <f t="shared" si="554"/>
        <v>13.138199999999999</v>
      </c>
      <c r="S2692" s="12">
        <f t="shared" si="555"/>
        <v>0</v>
      </c>
      <c r="T2692" s="12">
        <f t="shared" si="556"/>
        <v>0</v>
      </c>
      <c r="U2692" s="12">
        <f t="shared" si="557"/>
        <v>0</v>
      </c>
      <c r="V2692" s="13" t="str">
        <f t="shared" ca="1" si="558"/>
        <v>Greater Than 8 Weeks Old</v>
      </c>
    </row>
    <row r="2693" spans="1:22" x14ac:dyDescent="0.45">
      <c r="A2693" s="2" t="s">
        <v>101</v>
      </c>
      <c r="B2693" s="5">
        <v>43700</v>
      </c>
      <c r="C2693" s="5" t="s">
        <v>369</v>
      </c>
      <c r="D2693" s="5" t="s">
        <v>389</v>
      </c>
      <c r="E2693" s="6">
        <v>1</v>
      </c>
      <c r="F2693" s="3">
        <v>29</v>
      </c>
      <c r="G2693" s="3">
        <v>9.75</v>
      </c>
      <c r="H2693" s="8">
        <f t="shared" si="546"/>
        <v>9.75</v>
      </c>
      <c r="I2693" s="3">
        <v>19.25</v>
      </c>
      <c r="J2693" s="4">
        <v>0.66</v>
      </c>
      <c r="K2693" s="2" t="str">
        <f t="shared" si="547"/>
        <v>Friday</v>
      </c>
      <c r="L2693" s="5">
        <f t="shared" si="548"/>
        <v>43703</v>
      </c>
      <c r="M2693" s="2" t="str">
        <f t="shared" si="549"/>
        <v>Monday</v>
      </c>
      <c r="N2693" s="2" t="str">
        <f t="shared" si="550"/>
        <v>Monday</v>
      </c>
      <c r="O2693" s="12">
        <f t="shared" si="551"/>
        <v>0</v>
      </c>
      <c r="P2693" s="11" t="str">
        <f t="shared" si="552"/>
        <v>Low Cost per Unit</v>
      </c>
      <c r="Q2693" s="12">
        <f t="shared" si="553"/>
        <v>0</v>
      </c>
      <c r="R2693" s="12">
        <f t="shared" si="554"/>
        <v>0</v>
      </c>
      <c r="S2693" s="12">
        <f t="shared" si="555"/>
        <v>0</v>
      </c>
      <c r="T2693" s="12">
        <f t="shared" si="556"/>
        <v>0</v>
      </c>
      <c r="U2693" s="12">
        <f t="shared" si="557"/>
        <v>0</v>
      </c>
      <c r="V2693" s="13" t="str">
        <f t="shared" ca="1" si="558"/>
        <v>Greater Than 8 Weeks Old</v>
      </c>
    </row>
    <row r="2694" spans="1:22" x14ac:dyDescent="0.45">
      <c r="A2694" s="2" t="s">
        <v>282</v>
      </c>
      <c r="B2694" s="5">
        <v>43700</v>
      </c>
      <c r="C2694" s="5" t="s">
        <v>369</v>
      </c>
      <c r="D2694" s="5" t="s">
        <v>389</v>
      </c>
      <c r="E2694" s="6">
        <v>1</v>
      </c>
      <c r="F2694" s="3">
        <v>99</v>
      </c>
      <c r="G2694" s="3">
        <v>32.4</v>
      </c>
      <c r="H2694" s="8">
        <f t="shared" si="546"/>
        <v>32.4</v>
      </c>
      <c r="I2694" s="3">
        <v>66.599999999999994</v>
      </c>
      <c r="J2694" s="4">
        <v>0.67</v>
      </c>
      <c r="K2694" s="2" t="str">
        <f t="shared" si="547"/>
        <v>Friday</v>
      </c>
      <c r="L2694" s="5">
        <f t="shared" si="548"/>
        <v>43703</v>
      </c>
      <c r="M2694" s="2" t="str">
        <f t="shared" si="549"/>
        <v>Monday</v>
      </c>
      <c r="N2694" s="2" t="str">
        <f t="shared" si="550"/>
        <v>Monday</v>
      </c>
      <c r="O2694" s="12">
        <f t="shared" si="551"/>
        <v>0</v>
      </c>
      <c r="P2694" s="11" t="str">
        <f t="shared" si="552"/>
        <v>High Cost per Unit</v>
      </c>
      <c r="Q2694" s="12">
        <f t="shared" si="553"/>
        <v>0</v>
      </c>
      <c r="R2694" s="12">
        <f t="shared" si="554"/>
        <v>0</v>
      </c>
      <c r="S2694" s="12">
        <f t="shared" si="555"/>
        <v>0</v>
      </c>
      <c r="T2694" s="12">
        <f t="shared" si="556"/>
        <v>0</v>
      </c>
      <c r="U2694" s="12">
        <f t="shared" si="557"/>
        <v>0</v>
      </c>
      <c r="V2694" s="13" t="str">
        <f t="shared" ca="1" si="558"/>
        <v>Greater Than 8 Weeks Old</v>
      </c>
    </row>
    <row r="2695" spans="1:22" x14ac:dyDescent="0.45">
      <c r="A2695" s="2" t="s">
        <v>103</v>
      </c>
      <c r="B2695" s="5">
        <v>43700</v>
      </c>
      <c r="C2695" s="5" t="s">
        <v>375</v>
      </c>
      <c r="D2695" s="5" t="s">
        <v>382</v>
      </c>
      <c r="E2695" s="6">
        <v>2</v>
      </c>
      <c r="F2695" s="3">
        <v>130</v>
      </c>
      <c r="G2695" s="3">
        <v>24</v>
      </c>
      <c r="H2695" s="8">
        <f t="shared" si="546"/>
        <v>12</v>
      </c>
      <c r="I2695" s="3">
        <v>106</v>
      </c>
      <c r="J2695" s="4">
        <v>0.82</v>
      </c>
      <c r="K2695" s="2" t="str">
        <f t="shared" si="547"/>
        <v>Friday</v>
      </c>
      <c r="L2695" s="5">
        <f t="shared" si="548"/>
        <v>43703</v>
      </c>
      <c r="M2695" s="2" t="str">
        <f t="shared" si="549"/>
        <v>Monday</v>
      </c>
      <c r="N2695" s="2" t="str">
        <f t="shared" si="550"/>
        <v>Monday</v>
      </c>
      <c r="O2695" s="12">
        <f t="shared" si="551"/>
        <v>0</v>
      </c>
      <c r="P2695" s="11" t="str">
        <f t="shared" si="552"/>
        <v>Low Cost per Unit</v>
      </c>
      <c r="Q2695" s="12">
        <f t="shared" si="553"/>
        <v>0</v>
      </c>
      <c r="R2695" s="12">
        <f t="shared" si="554"/>
        <v>3.9</v>
      </c>
      <c r="S2695" s="12">
        <f t="shared" si="555"/>
        <v>0</v>
      </c>
      <c r="T2695" s="12">
        <f t="shared" si="556"/>
        <v>0</v>
      </c>
      <c r="U2695" s="12">
        <f t="shared" si="557"/>
        <v>0</v>
      </c>
      <c r="V2695" s="13" t="str">
        <f t="shared" ca="1" si="558"/>
        <v>Greater Than 8 Weeks Old</v>
      </c>
    </row>
    <row r="2696" spans="1:22" x14ac:dyDescent="0.45">
      <c r="A2696" s="2" t="s">
        <v>299</v>
      </c>
      <c r="B2696" s="5">
        <v>43700</v>
      </c>
      <c r="C2696" s="5" t="s">
        <v>390</v>
      </c>
      <c r="D2696" s="5" t="s">
        <v>391</v>
      </c>
      <c r="E2696" s="6">
        <v>1</v>
      </c>
      <c r="F2696" s="3">
        <v>12.99</v>
      </c>
      <c r="G2696" s="3">
        <v>4.5999999999999996</v>
      </c>
      <c r="H2696" s="8">
        <f t="shared" si="546"/>
        <v>4.5999999999999996</v>
      </c>
      <c r="I2696" s="3">
        <v>8.39</v>
      </c>
      <c r="J2696" s="4">
        <v>0.65</v>
      </c>
      <c r="K2696" s="2" t="str">
        <f t="shared" si="547"/>
        <v>Friday</v>
      </c>
      <c r="L2696" s="5">
        <f t="shared" si="548"/>
        <v>43703</v>
      </c>
      <c r="M2696" s="2" t="str">
        <f t="shared" si="549"/>
        <v>Monday</v>
      </c>
      <c r="N2696" s="2" t="str">
        <f t="shared" si="550"/>
        <v>Monday</v>
      </c>
      <c r="O2696" s="12">
        <f t="shared" si="551"/>
        <v>0</v>
      </c>
      <c r="P2696" s="11" t="str">
        <f t="shared" si="552"/>
        <v>Low Cost per Unit</v>
      </c>
      <c r="Q2696" s="12">
        <f t="shared" si="553"/>
        <v>0</v>
      </c>
      <c r="R2696" s="12">
        <f t="shared" si="554"/>
        <v>0</v>
      </c>
      <c r="S2696" s="12">
        <f t="shared" si="555"/>
        <v>0</v>
      </c>
      <c r="T2696" s="12">
        <f t="shared" si="556"/>
        <v>0</v>
      </c>
      <c r="U2696" s="12">
        <f t="shared" si="557"/>
        <v>0</v>
      </c>
      <c r="V2696" s="13" t="str">
        <f t="shared" ca="1" si="558"/>
        <v>Greater Than 8 Weeks Old</v>
      </c>
    </row>
    <row r="2697" spans="1:22" x14ac:dyDescent="0.45">
      <c r="A2697" s="2" t="s">
        <v>34</v>
      </c>
      <c r="B2697" s="5">
        <v>43700</v>
      </c>
      <c r="C2697" s="5" t="s">
        <v>375</v>
      </c>
      <c r="D2697" s="5" t="s">
        <v>392</v>
      </c>
      <c r="E2697" s="6">
        <v>1</v>
      </c>
      <c r="F2697" s="3">
        <v>39</v>
      </c>
      <c r="G2697" s="3">
        <v>10.85</v>
      </c>
      <c r="H2697" s="8">
        <f t="shared" si="546"/>
        <v>10.85</v>
      </c>
      <c r="I2697" s="3">
        <v>28.15</v>
      </c>
      <c r="J2697" s="4">
        <v>0.72</v>
      </c>
      <c r="K2697" s="2" t="str">
        <f t="shared" si="547"/>
        <v>Friday</v>
      </c>
      <c r="L2697" s="5">
        <f t="shared" si="548"/>
        <v>43703</v>
      </c>
      <c r="M2697" s="2" t="str">
        <f t="shared" si="549"/>
        <v>Monday</v>
      </c>
      <c r="N2697" s="2" t="str">
        <f t="shared" si="550"/>
        <v>Monday</v>
      </c>
      <c r="O2697" s="12">
        <f t="shared" si="551"/>
        <v>0</v>
      </c>
      <c r="P2697" s="11" t="str">
        <f t="shared" si="552"/>
        <v>Low Cost per Unit</v>
      </c>
      <c r="Q2697" s="12">
        <f t="shared" si="553"/>
        <v>0</v>
      </c>
      <c r="R2697" s="12">
        <f t="shared" si="554"/>
        <v>0</v>
      </c>
      <c r="S2697" s="12">
        <f t="shared" si="555"/>
        <v>0</v>
      </c>
      <c r="T2697" s="12">
        <f t="shared" si="556"/>
        <v>0</v>
      </c>
      <c r="U2697" s="12">
        <f t="shared" si="557"/>
        <v>0</v>
      </c>
      <c r="V2697" s="13" t="str">
        <f t="shared" ca="1" si="558"/>
        <v>Greater Than 8 Weeks Old</v>
      </c>
    </row>
    <row r="2698" spans="1:22" x14ac:dyDescent="0.45">
      <c r="A2698" s="2" t="s">
        <v>35</v>
      </c>
      <c r="B2698" s="5">
        <v>43700</v>
      </c>
      <c r="C2698" s="5" t="s">
        <v>375</v>
      </c>
      <c r="D2698" s="5" t="s">
        <v>392</v>
      </c>
      <c r="E2698" s="6">
        <v>8</v>
      </c>
      <c r="F2698" s="3">
        <v>287.92</v>
      </c>
      <c r="G2698" s="3">
        <v>88</v>
      </c>
      <c r="H2698" s="8">
        <f t="shared" si="546"/>
        <v>11</v>
      </c>
      <c r="I2698" s="3">
        <v>199.92</v>
      </c>
      <c r="J2698" s="4">
        <v>0.69</v>
      </c>
      <c r="K2698" s="2" t="str">
        <f t="shared" si="547"/>
        <v>Friday</v>
      </c>
      <c r="L2698" s="5">
        <f t="shared" si="548"/>
        <v>43703</v>
      </c>
      <c r="M2698" s="2" t="str">
        <f t="shared" si="549"/>
        <v>Monday</v>
      </c>
      <c r="N2698" s="2" t="str">
        <f t="shared" si="550"/>
        <v>Monday</v>
      </c>
      <c r="O2698" s="12">
        <f t="shared" si="551"/>
        <v>0</v>
      </c>
      <c r="P2698" s="11" t="str">
        <f t="shared" si="552"/>
        <v>Low Cost per Unit</v>
      </c>
      <c r="Q2698" s="12">
        <f t="shared" si="553"/>
        <v>0</v>
      </c>
      <c r="R2698" s="12">
        <f t="shared" si="554"/>
        <v>8.6376000000000008</v>
      </c>
      <c r="S2698" s="12">
        <f t="shared" si="555"/>
        <v>0</v>
      </c>
      <c r="T2698" s="12">
        <f t="shared" si="556"/>
        <v>0</v>
      </c>
      <c r="U2698" s="12">
        <f t="shared" si="557"/>
        <v>0</v>
      </c>
      <c r="V2698" s="13" t="str">
        <f t="shared" ca="1" si="558"/>
        <v>Greater Than 8 Weeks Old</v>
      </c>
    </row>
    <row r="2699" spans="1:22" x14ac:dyDescent="0.45">
      <c r="A2699" s="2" t="s">
        <v>150</v>
      </c>
      <c r="B2699" s="5">
        <v>43700</v>
      </c>
      <c r="C2699" s="5" t="s">
        <v>375</v>
      </c>
      <c r="D2699" s="5" t="s">
        <v>392</v>
      </c>
      <c r="E2699" s="6">
        <v>15</v>
      </c>
      <c r="F2699" s="3">
        <v>59.85</v>
      </c>
      <c r="G2699" s="3">
        <v>21</v>
      </c>
      <c r="H2699" s="8">
        <f t="shared" si="546"/>
        <v>1.4</v>
      </c>
      <c r="I2699" s="3">
        <v>38.85</v>
      </c>
      <c r="J2699" s="4">
        <v>0.65</v>
      </c>
      <c r="K2699" s="2" t="str">
        <f t="shared" si="547"/>
        <v>Friday</v>
      </c>
      <c r="L2699" s="5">
        <f t="shared" si="548"/>
        <v>43703</v>
      </c>
      <c r="M2699" s="2" t="str">
        <f t="shared" si="549"/>
        <v>Monday</v>
      </c>
      <c r="N2699" s="2" t="str">
        <f t="shared" si="550"/>
        <v>Monday</v>
      </c>
      <c r="O2699" s="12">
        <f t="shared" si="551"/>
        <v>0</v>
      </c>
      <c r="P2699" s="11" t="str">
        <f t="shared" si="552"/>
        <v>Low Cost per Unit</v>
      </c>
      <c r="Q2699" s="12">
        <f t="shared" si="553"/>
        <v>0</v>
      </c>
      <c r="R2699" s="12">
        <f t="shared" si="554"/>
        <v>1.7954999999999999</v>
      </c>
      <c r="S2699" s="12">
        <f t="shared" si="555"/>
        <v>0</v>
      </c>
      <c r="T2699" s="12">
        <f t="shared" si="556"/>
        <v>0</v>
      </c>
      <c r="U2699" s="12">
        <f t="shared" si="557"/>
        <v>0</v>
      </c>
      <c r="V2699" s="13" t="str">
        <f t="shared" ca="1" si="558"/>
        <v>Greater Than 8 Weeks Old</v>
      </c>
    </row>
    <row r="2700" spans="1:22" x14ac:dyDescent="0.45">
      <c r="A2700" s="2" t="s">
        <v>151</v>
      </c>
      <c r="B2700" s="5">
        <v>43700</v>
      </c>
      <c r="C2700" s="5" t="s">
        <v>375</v>
      </c>
      <c r="D2700" s="5" t="s">
        <v>392</v>
      </c>
      <c r="E2700" s="6">
        <v>2</v>
      </c>
      <c r="F2700" s="3">
        <v>120</v>
      </c>
      <c r="G2700" s="3">
        <v>33.6</v>
      </c>
      <c r="H2700" s="8">
        <f t="shared" si="546"/>
        <v>16.8</v>
      </c>
      <c r="I2700" s="3">
        <v>86.4</v>
      </c>
      <c r="J2700" s="4">
        <v>0.72</v>
      </c>
      <c r="K2700" s="2" t="str">
        <f t="shared" si="547"/>
        <v>Friday</v>
      </c>
      <c r="L2700" s="5">
        <f t="shared" si="548"/>
        <v>43703</v>
      </c>
      <c r="M2700" s="2" t="str">
        <f t="shared" si="549"/>
        <v>Monday</v>
      </c>
      <c r="N2700" s="2" t="str">
        <f t="shared" si="550"/>
        <v>Monday</v>
      </c>
      <c r="O2700" s="12">
        <f t="shared" si="551"/>
        <v>0</v>
      </c>
      <c r="P2700" s="11" t="str">
        <f t="shared" si="552"/>
        <v>Low Cost per Unit</v>
      </c>
      <c r="Q2700" s="12">
        <f t="shared" si="553"/>
        <v>0</v>
      </c>
      <c r="R2700" s="12">
        <f t="shared" si="554"/>
        <v>3.5999999999999996</v>
      </c>
      <c r="S2700" s="12">
        <f t="shared" si="555"/>
        <v>0</v>
      </c>
      <c r="T2700" s="12">
        <f t="shared" si="556"/>
        <v>0</v>
      </c>
      <c r="U2700" s="12">
        <f t="shared" si="557"/>
        <v>0</v>
      </c>
      <c r="V2700" s="13" t="str">
        <f t="shared" ca="1" si="558"/>
        <v>Greater Than 8 Weeks Old</v>
      </c>
    </row>
    <row r="2701" spans="1:22" x14ac:dyDescent="0.45">
      <c r="A2701" s="2" t="s">
        <v>39</v>
      </c>
      <c r="B2701" s="5">
        <v>43700</v>
      </c>
      <c r="C2701" s="5" t="s">
        <v>375</v>
      </c>
      <c r="D2701" s="5" t="s">
        <v>382</v>
      </c>
      <c r="E2701" s="6">
        <v>2</v>
      </c>
      <c r="F2701" s="3">
        <v>24</v>
      </c>
      <c r="G2701" s="3">
        <v>3</v>
      </c>
      <c r="H2701" s="8">
        <f t="shared" si="546"/>
        <v>1.5</v>
      </c>
      <c r="I2701" s="3">
        <v>21</v>
      </c>
      <c r="J2701" s="4">
        <v>0.88</v>
      </c>
      <c r="K2701" s="2" t="str">
        <f t="shared" si="547"/>
        <v>Friday</v>
      </c>
      <c r="L2701" s="5">
        <f t="shared" si="548"/>
        <v>43703</v>
      </c>
      <c r="M2701" s="2" t="str">
        <f t="shared" si="549"/>
        <v>Monday</v>
      </c>
      <c r="N2701" s="2" t="str">
        <f t="shared" si="550"/>
        <v>Monday</v>
      </c>
      <c r="O2701" s="12">
        <f t="shared" si="551"/>
        <v>0</v>
      </c>
      <c r="P2701" s="11" t="str">
        <f t="shared" si="552"/>
        <v>Low Cost per Unit</v>
      </c>
      <c r="Q2701" s="12">
        <f t="shared" si="553"/>
        <v>0</v>
      </c>
      <c r="R2701" s="12">
        <f t="shared" si="554"/>
        <v>0.72</v>
      </c>
      <c r="S2701" s="12">
        <f t="shared" si="555"/>
        <v>0</v>
      </c>
      <c r="T2701" s="12">
        <f t="shared" si="556"/>
        <v>0</v>
      </c>
      <c r="U2701" s="12">
        <f t="shared" si="557"/>
        <v>0</v>
      </c>
      <c r="V2701" s="13" t="str">
        <f t="shared" ca="1" si="558"/>
        <v>Greater Than 8 Weeks Old</v>
      </c>
    </row>
    <row r="2702" spans="1:22" x14ac:dyDescent="0.45">
      <c r="A2702" s="2" t="s">
        <v>42</v>
      </c>
      <c r="B2702" s="5">
        <v>43700</v>
      </c>
      <c r="C2702" s="5" t="s">
        <v>375</v>
      </c>
      <c r="D2702" s="5" t="s">
        <v>382</v>
      </c>
      <c r="E2702" s="6">
        <v>2</v>
      </c>
      <c r="F2702" s="3">
        <v>58</v>
      </c>
      <c r="G2702" s="3">
        <v>22.7</v>
      </c>
      <c r="H2702" s="8">
        <f t="shared" si="546"/>
        <v>11.35</v>
      </c>
      <c r="I2702" s="3">
        <v>35.299999999999997</v>
      </c>
      <c r="J2702" s="4">
        <v>0.61</v>
      </c>
      <c r="K2702" s="2" t="str">
        <f t="shared" si="547"/>
        <v>Friday</v>
      </c>
      <c r="L2702" s="5">
        <f t="shared" si="548"/>
        <v>43703</v>
      </c>
      <c r="M2702" s="2" t="str">
        <f t="shared" si="549"/>
        <v>Monday</v>
      </c>
      <c r="N2702" s="2" t="str">
        <f t="shared" si="550"/>
        <v>Monday</v>
      </c>
      <c r="O2702" s="12">
        <f t="shared" si="551"/>
        <v>0</v>
      </c>
      <c r="P2702" s="11" t="str">
        <f t="shared" si="552"/>
        <v>Low Cost per Unit</v>
      </c>
      <c r="Q2702" s="12">
        <f t="shared" si="553"/>
        <v>0</v>
      </c>
      <c r="R2702" s="12">
        <f t="shared" si="554"/>
        <v>1.74</v>
      </c>
      <c r="S2702" s="12">
        <f t="shared" si="555"/>
        <v>0</v>
      </c>
      <c r="T2702" s="12">
        <f t="shared" si="556"/>
        <v>0</v>
      </c>
      <c r="U2702" s="12">
        <f t="shared" si="557"/>
        <v>0</v>
      </c>
      <c r="V2702" s="13" t="str">
        <f t="shared" ca="1" si="558"/>
        <v>Greater Than 8 Weeks Old</v>
      </c>
    </row>
    <row r="2703" spans="1:22" x14ac:dyDescent="0.45">
      <c r="A2703" s="2" t="s">
        <v>220</v>
      </c>
      <c r="B2703" s="5">
        <v>43700</v>
      </c>
      <c r="C2703" s="5" t="s">
        <v>371</v>
      </c>
      <c r="D2703" s="5" t="s">
        <v>371</v>
      </c>
      <c r="E2703" s="6">
        <v>3</v>
      </c>
      <c r="F2703" s="3">
        <v>38.97</v>
      </c>
      <c r="G2703" s="3">
        <v>16.5</v>
      </c>
      <c r="H2703" s="8">
        <f t="shared" si="546"/>
        <v>5.5</v>
      </c>
      <c r="I2703" s="3">
        <v>22.47</v>
      </c>
      <c r="J2703" s="4">
        <v>0.57999999999999996</v>
      </c>
      <c r="K2703" s="2" t="str">
        <f t="shared" si="547"/>
        <v>Friday</v>
      </c>
      <c r="L2703" s="5">
        <f t="shared" si="548"/>
        <v>43703</v>
      </c>
      <c r="M2703" s="2" t="str">
        <f t="shared" si="549"/>
        <v>Monday</v>
      </c>
      <c r="N2703" s="2" t="str">
        <f t="shared" si="550"/>
        <v>Monday</v>
      </c>
      <c r="O2703" s="12">
        <f t="shared" si="551"/>
        <v>0</v>
      </c>
      <c r="P2703" s="11" t="str">
        <f t="shared" si="552"/>
        <v>Low Cost per Unit</v>
      </c>
      <c r="Q2703" s="12">
        <f t="shared" si="553"/>
        <v>0</v>
      </c>
      <c r="R2703" s="12">
        <f t="shared" si="554"/>
        <v>1.1691</v>
      </c>
      <c r="S2703" s="12">
        <f t="shared" si="555"/>
        <v>0</v>
      </c>
      <c r="T2703" s="12">
        <f t="shared" si="556"/>
        <v>0</v>
      </c>
      <c r="U2703" s="12">
        <f t="shared" si="557"/>
        <v>0</v>
      </c>
      <c r="V2703" s="13" t="str">
        <f t="shared" ca="1" si="558"/>
        <v>Greater Than 8 Weeks Old</v>
      </c>
    </row>
    <row r="2704" spans="1:22" x14ac:dyDescent="0.45">
      <c r="A2704" s="2" t="s">
        <v>300</v>
      </c>
      <c r="B2704" s="5">
        <v>43700</v>
      </c>
      <c r="C2704" s="5" t="s">
        <v>371</v>
      </c>
      <c r="D2704" s="5" t="s">
        <v>371</v>
      </c>
      <c r="E2704" s="6">
        <v>5</v>
      </c>
      <c r="F2704" s="3">
        <v>49.95</v>
      </c>
      <c r="G2704" s="3">
        <v>41.25</v>
      </c>
      <c r="H2704" s="8">
        <f t="shared" si="546"/>
        <v>8.25</v>
      </c>
      <c r="I2704" s="3">
        <v>8.6999999999999993</v>
      </c>
      <c r="J2704" s="4">
        <v>0.17</v>
      </c>
      <c r="K2704" s="2" t="str">
        <f t="shared" si="547"/>
        <v>Friday</v>
      </c>
      <c r="L2704" s="5">
        <f t="shared" si="548"/>
        <v>43703</v>
      </c>
      <c r="M2704" s="2" t="str">
        <f t="shared" si="549"/>
        <v>Monday</v>
      </c>
      <c r="N2704" s="2" t="str">
        <f t="shared" si="550"/>
        <v>Monday</v>
      </c>
      <c r="O2704" s="12">
        <f t="shared" si="551"/>
        <v>0</v>
      </c>
      <c r="P2704" s="11" t="str">
        <f t="shared" si="552"/>
        <v>Low Cost per Unit</v>
      </c>
      <c r="Q2704" s="12">
        <f t="shared" si="553"/>
        <v>0</v>
      </c>
      <c r="R2704" s="12">
        <f t="shared" si="554"/>
        <v>1.4984999999999999</v>
      </c>
      <c r="S2704" s="12">
        <f t="shared" si="555"/>
        <v>0</v>
      </c>
      <c r="T2704" s="12">
        <f t="shared" si="556"/>
        <v>0</v>
      </c>
      <c r="U2704" s="12">
        <f t="shared" si="557"/>
        <v>0</v>
      </c>
      <c r="V2704" s="13" t="str">
        <f t="shared" ca="1" si="558"/>
        <v>Greater Than 8 Weeks Old</v>
      </c>
    </row>
    <row r="2705" spans="1:22" x14ac:dyDescent="0.45">
      <c r="A2705" s="2" t="s">
        <v>43</v>
      </c>
      <c r="B2705" s="5">
        <v>43700</v>
      </c>
      <c r="C2705" s="5" t="s">
        <v>375</v>
      </c>
      <c r="D2705" s="5" t="s">
        <v>382</v>
      </c>
      <c r="E2705" s="6">
        <v>30</v>
      </c>
      <c r="F2705" s="3">
        <v>869.71</v>
      </c>
      <c r="G2705" s="3">
        <v>360</v>
      </c>
      <c r="H2705" s="8">
        <f t="shared" si="546"/>
        <v>12</v>
      </c>
      <c r="I2705" s="3">
        <v>509.71</v>
      </c>
      <c r="J2705" s="4">
        <v>0.59</v>
      </c>
      <c r="K2705" s="2" t="str">
        <f t="shared" si="547"/>
        <v>Friday</v>
      </c>
      <c r="L2705" s="5">
        <f t="shared" si="548"/>
        <v>43703</v>
      </c>
      <c r="M2705" s="2" t="str">
        <f t="shared" si="549"/>
        <v>Monday</v>
      </c>
      <c r="N2705" s="2" t="str">
        <f t="shared" si="550"/>
        <v>Monday</v>
      </c>
      <c r="O2705" s="12">
        <f t="shared" si="551"/>
        <v>0</v>
      </c>
      <c r="P2705" s="11" t="str">
        <f t="shared" si="552"/>
        <v>Low Cost per Unit</v>
      </c>
      <c r="Q2705" s="12">
        <f t="shared" si="553"/>
        <v>0</v>
      </c>
      <c r="R2705" s="12">
        <f t="shared" si="554"/>
        <v>26.0913</v>
      </c>
      <c r="S2705" s="12">
        <f t="shared" si="555"/>
        <v>0</v>
      </c>
      <c r="T2705" s="12">
        <f t="shared" si="556"/>
        <v>0</v>
      </c>
      <c r="U2705" s="12">
        <f t="shared" si="557"/>
        <v>0</v>
      </c>
      <c r="V2705" s="13" t="str">
        <f t="shared" ca="1" si="558"/>
        <v>Greater Than 8 Weeks Old</v>
      </c>
    </row>
    <row r="2706" spans="1:22" x14ac:dyDescent="0.45">
      <c r="A2706" s="2" t="s">
        <v>259</v>
      </c>
      <c r="B2706" s="5">
        <v>43700</v>
      </c>
      <c r="C2706" s="5" t="s">
        <v>383</v>
      </c>
      <c r="D2706" s="5" t="s">
        <v>391</v>
      </c>
      <c r="E2706" s="6">
        <v>47</v>
      </c>
      <c r="F2706" s="3">
        <v>610.53</v>
      </c>
      <c r="G2706" s="3">
        <v>251.45</v>
      </c>
      <c r="H2706" s="8">
        <f t="shared" si="546"/>
        <v>5.35</v>
      </c>
      <c r="I2706" s="3">
        <v>359.08</v>
      </c>
      <c r="J2706" s="4">
        <v>0.59</v>
      </c>
      <c r="K2706" s="2" t="str">
        <f t="shared" si="547"/>
        <v>Friday</v>
      </c>
      <c r="L2706" s="5">
        <f t="shared" si="548"/>
        <v>43703</v>
      </c>
      <c r="M2706" s="2" t="str">
        <f t="shared" si="549"/>
        <v>Monday</v>
      </c>
      <c r="N2706" s="2" t="str">
        <f t="shared" si="550"/>
        <v>Monday</v>
      </c>
      <c r="O2706" s="12">
        <f t="shared" si="551"/>
        <v>0</v>
      </c>
      <c r="P2706" s="11" t="str">
        <f t="shared" si="552"/>
        <v>Low Cost per Unit</v>
      </c>
      <c r="Q2706" s="12">
        <f t="shared" si="553"/>
        <v>0</v>
      </c>
      <c r="R2706" s="12">
        <f t="shared" si="554"/>
        <v>18.315899999999999</v>
      </c>
      <c r="S2706" s="12">
        <f t="shared" si="555"/>
        <v>0</v>
      </c>
      <c r="T2706" s="12">
        <f t="shared" si="556"/>
        <v>0</v>
      </c>
      <c r="U2706" s="12">
        <f t="shared" si="557"/>
        <v>0</v>
      </c>
      <c r="V2706" s="13" t="str">
        <f t="shared" ca="1" si="558"/>
        <v>Greater Than 8 Weeks Old</v>
      </c>
    </row>
    <row r="2707" spans="1:22" x14ac:dyDescent="0.45">
      <c r="A2707" s="2" t="s">
        <v>242</v>
      </c>
      <c r="B2707" s="5">
        <v>43700</v>
      </c>
      <c r="C2707" s="5" t="s">
        <v>369</v>
      </c>
      <c r="D2707" s="5" t="s">
        <v>393</v>
      </c>
      <c r="E2707" s="6">
        <v>5</v>
      </c>
      <c r="F2707" s="3">
        <v>275.95999999999998</v>
      </c>
      <c r="G2707" s="3">
        <v>153.19999999999999</v>
      </c>
      <c r="H2707" s="8">
        <f t="shared" si="546"/>
        <v>30.639999999999997</v>
      </c>
      <c r="I2707" s="3">
        <v>122.76</v>
      </c>
      <c r="J2707" s="4">
        <v>0.44</v>
      </c>
      <c r="K2707" s="2" t="str">
        <f t="shared" si="547"/>
        <v>Friday</v>
      </c>
      <c r="L2707" s="5">
        <f t="shared" si="548"/>
        <v>43703</v>
      </c>
      <c r="M2707" s="2" t="str">
        <f t="shared" si="549"/>
        <v>Monday</v>
      </c>
      <c r="N2707" s="2" t="str">
        <f t="shared" si="550"/>
        <v>Monday</v>
      </c>
      <c r="O2707" s="12">
        <f t="shared" si="551"/>
        <v>0</v>
      </c>
      <c r="P2707" s="11" t="str">
        <f t="shared" si="552"/>
        <v>High Cost per Unit</v>
      </c>
      <c r="Q2707" s="12">
        <f t="shared" si="553"/>
        <v>0</v>
      </c>
      <c r="R2707" s="12">
        <f t="shared" si="554"/>
        <v>8.2787999999999986</v>
      </c>
      <c r="S2707" s="12">
        <f t="shared" si="555"/>
        <v>0</v>
      </c>
      <c r="T2707" s="12">
        <f t="shared" si="556"/>
        <v>0</v>
      </c>
      <c r="U2707" s="12">
        <f t="shared" si="557"/>
        <v>0</v>
      </c>
      <c r="V2707" s="13" t="str">
        <f t="shared" ca="1" si="558"/>
        <v>Greater Than 8 Weeks Old</v>
      </c>
    </row>
    <row r="2708" spans="1:22" x14ac:dyDescent="0.45">
      <c r="A2708" s="2" t="s">
        <v>221</v>
      </c>
      <c r="B2708" s="5">
        <v>43700</v>
      </c>
      <c r="C2708" s="5" t="s">
        <v>369</v>
      </c>
      <c r="D2708" s="5" t="s">
        <v>372</v>
      </c>
      <c r="E2708" s="6">
        <v>19</v>
      </c>
      <c r="F2708" s="3">
        <v>930.81</v>
      </c>
      <c r="G2708" s="3">
        <v>582.16</v>
      </c>
      <c r="H2708" s="8">
        <f t="shared" si="546"/>
        <v>30.639999999999997</v>
      </c>
      <c r="I2708" s="3">
        <v>348.65</v>
      </c>
      <c r="J2708" s="4">
        <v>0.37</v>
      </c>
      <c r="K2708" s="2" t="str">
        <f t="shared" si="547"/>
        <v>Friday</v>
      </c>
      <c r="L2708" s="5">
        <f t="shared" si="548"/>
        <v>43703</v>
      </c>
      <c r="M2708" s="2" t="str">
        <f t="shared" si="549"/>
        <v>Monday</v>
      </c>
      <c r="N2708" s="2" t="str">
        <f t="shared" si="550"/>
        <v>Monday</v>
      </c>
      <c r="O2708" s="12">
        <f t="shared" si="551"/>
        <v>0</v>
      </c>
      <c r="P2708" s="11" t="str">
        <f t="shared" si="552"/>
        <v>High Cost per Unit</v>
      </c>
      <c r="Q2708" s="12">
        <f t="shared" si="553"/>
        <v>0</v>
      </c>
      <c r="R2708" s="12">
        <f t="shared" si="554"/>
        <v>27.924299999999999</v>
      </c>
      <c r="S2708" s="12">
        <f t="shared" si="555"/>
        <v>0</v>
      </c>
      <c r="T2708" s="12">
        <f t="shared" si="556"/>
        <v>0</v>
      </c>
      <c r="U2708" s="12">
        <f t="shared" si="557"/>
        <v>0</v>
      </c>
      <c r="V2708" s="13" t="str">
        <f t="shared" ca="1" si="558"/>
        <v>Greater Than 8 Weeks Old</v>
      </c>
    </row>
    <row r="2709" spans="1:22" x14ac:dyDescent="0.45">
      <c r="A2709" s="2" t="s">
        <v>184</v>
      </c>
      <c r="B2709" s="5">
        <v>43700</v>
      </c>
      <c r="C2709" s="5" t="s">
        <v>371</v>
      </c>
      <c r="D2709" s="5" t="s">
        <v>371</v>
      </c>
      <c r="E2709" s="6">
        <v>43</v>
      </c>
      <c r="F2709" s="3">
        <v>1302.58</v>
      </c>
      <c r="G2709" s="3">
        <v>946</v>
      </c>
      <c r="H2709" s="8">
        <f t="shared" si="546"/>
        <v>22</v>
      </c>
      <c r="I2709" s="3">
        <v>356.58</v>
      </c>
      <c r="J2709" s="4">
        <v>0.27</v>
      </c>
      <c r="K2709" s="2" t="str">
        <f t="shared" si="547"/>
        <v>Friday</v>
      </c>
      <c r="L2709" s="5">
        <f t="shared" si="548"/>
        <v>43703</v>
      </c>
      <c r="M2709" s="2" t="str">
        <f t="shared" si="549"/>
        <v>Monday</v>
      </c>
      <c r="N2709" s="2" t="str">
        <f t="shared" si="550"/>
        <v>Monday</v>
      </c>
      <c r="O2709" s="12">
        <f t="shared" si="551"/>
        <v>0</v>
      </c>
      <c r="P2709" s="11" t="str">
        <f t="shared" si="552"/>
        <v>High Cost per Unit</v>
      </c>
      <c r="Q2709" s="12">
        <f t="shared" si="553"/>
        <v>0</v>
      </c>
      <c r="R2709" s="12">
        <f t="shared" si="554"/>
        <v>39.077399999999997</v>
      </c>
      <c r="S2709" s="12">
        <f t="shared" si="555"/>
        <v>0</v>
      </c>
      <c r="T2709" s="12">
        <f t="shared" si="556"/>
        <v>0</v>
      </c>
      <c r="U2709" s="12">
        <f t="shared" si="557"/>
        <v>0</v>
      </c>
      <c r="V2709" s="13" t="str">
        <f t="shared" ca="1" si="558"/>
        <v>Greater Than 8 Weeks Old</v>
      </c>
    </row>
    <row r="2710" spans="1:22" x14ac:dyDescent="0.45">
      <c r="A2710" s="2" t="s">
        <v>106</v>
      </c>
      <c r="B2710" s="5">
        <v>43700</v>
      </c>
      <c r="C2710" s="5" t="s">
        <v>369</v>
      </c>
      <c r="D2710" s="5" t="s">
        <v>393</v>
      </c>
      <c r="E2710" s="6">
        <v>1</v>
      </c>
      <c r="F2710" s="3">
        <v>99</v>
      </c>
      <c r="G2710" s="3">
        <v>30</v>
      </c>
      <c r="H2710" s="8">
        <f t="shared" si="546"/>
        <v>30</v>
      </c>
      <c r="I2710" s="3">
        <v>69</v>
      </c>
      <c r="J2710" s="4">
        <v>0.7</v>
      </c>
      <c r="K2710" s="2" t="str">
        <f t="shared" si="547"/>
        <v>Friday</v>
      </c>
      <c r="L2710" s="5">
        <f t="shared" si="548"/>
        <v>43703</v>
      </c>
      <c r="M2710" s="2" t="str">
        <f t="shared" si="549"/>
        <v>Monday</v>
      </c>
      <c r="N2710" s="2" t="str">
        <f t="shared" si="550"/>
        <v>Monday</v>
      </c>
      <c r="O2710" s="12">
        <f t="shared" si="551"/>
        <v>0</v>
      </c>
      <c r="P2710" s="11" t="str">
        <f t="shared" si="552"/>
        <v>High Cost per Unit</v>
      </c>
      <c r="Q2710" s="12">
        <f t="shared" si="553"/>
        <v>0</v>
      </c>
      <c r="R2710" s="12">
        <f t="shared" si="554"/>
        <v>0</v>
      </c>
      <c r="S2710" s="12">
        <f t="shared" si="555"/>
        <v>0</v>
      </c>
      <c r="T2710" s="12">
        <f t="shared" si="556"/>
        <v>0</v>
      </c>
      <c r="U2710" s="12">
        <f t="shared" si="557"/>
        <v>0</v>
      </c>
      <c r="V2710" s="13" t="str">
        <f t="shared" ca="1" si="558"/>
        <v>Greater Than 8 Weeks Old</v>
      </c>
    </row>
    <row r="2711" spans="1:22" x14ac:dyDescent="0.45">
      <c r="A2711" s="2" t="s">
        <v>287</v>
      </c>
      <c r="B2711" s="5">
        <v>43700</v>
      </c>
      <c r="C2711" s="5" t="s">
        <v>371</v>
      </c>
      <c r="D2711" s="5" t="s">
        <v>371</v>
      </c>
      <c r="E2711" s="6">
        <v>16</v>
      </c>
      <c r="F2711" s="3">
        <v>1375.84</v>
      </c>
      <c r="G2711" s="3">
        <v>768</v>
      </c>
      <c r="H2711" s="8">
        <f t="shared" si="546"/>
        <v>48</v>
      </c>
      <c r="I2711" s="3">
        <v>607.84</v>
      </c>
      <c r="J2711" s="4">
        <v>0.44</v>
      </c>
      <c r="K2711" s="2" t="str">
        <f t="shared" si="547"/>
        <v>Friday</v>
      </c>
      <c r="L2711" s="5">
        <f t="shared" si="548"/>
        <v>43703</v>
      </c>
      <c r="M2711" s="2" t="str">
        <f t="shared" si="549"/>
        <v>Monday</v>
      </c>
      <c r="N2711" s="2" t="str">
        <f t="shared" si="550"/>
        <v>Monday</v>
      </c>
      <c r="O2711" s="12">
        <f t="shared" si="551"/>
        <v>0</v>
      </c>
      <c r="P2711" s="11" t="str">
        <f t="shared" si="552"/>
        <v>High Cost per Unit</v>
      </c>
      <c r="Q2711" s="12">
        <f t="shared" si="553"/>
        <v>0</v>
      </c>
      <c r="R2711" s="12">
        <f t="shared" si="554"/>
        <v>41.275199999999998</v>
      </c>
      <c r="S2711" s="12">
        <f t="shared" si="555"/>
        <v>0</v>
      </c>
      <c r="T2711" s="12">
        <f t="shared" si="556"/>
        <v>0</v>
      </c>
      <c r="U2711" s="12">
        <f t="shared" si="557"/>
        <v>0</v>
      </c>
      <c r="V2711" s="13" t="str">
        <f t="shared" ca="1" si="558"/>
        <v>Greater Than 8 Weeks Old</v>
      </c>
    </row>
    <row r="2712" spans="1:22" x14ac:dyDescent="0.45">
      <c r="A2712" s="2" t="s">
        <v>244</v>
      </c>
      <c r="B2712" s="5">
        <v>43700</v>
      </c>
      <c r="C2712" s="5" t="s">
        <v>369</v>
      </c>
      <c r="D2712" s="5" t="s">
        <v>372</v>
      </c>
      <c r="E2712" s="6">
        <v>4</v>
      </c>
      <c r="F2712" s="3">
        <v>91.96</v>
      </c>
      <c r="G2712" s="3">
        <v>43.2</v>
      </c>
      <c r="H2712" s="8">
        <f t="shared" si="546"/>
        <v>10.8</v>
      </c>
      <c r="I2712" s="3">
        <v>48.76</v>
      </c>
      <c r="J2712" s="4">
        <v>0.53</v>
      </c>
      <c r="K2712" s="2" t="str">
        <f t="shared" si="547"/>
        <v>Friday</v>
      </c>
      <c r="L2712" s="5">
        <f t="shared" si="548"/>
        <v>43703</v>
      </c>
      <c r="M2712" s="2" t="str">
        <f t="shared" si="549"/>
        <v>Monday</v>
      </c>
      <c r="N2712" s="2" t="str">
        <f t="shared" si="550"/>
        <v>Monday</v>
      </c>
      <c r="O2712" s="12">
        <f t="shared" si="551"/>
        <v>0</v>
      </c>
      <c r="P2712" s="11" t="str">
        <f t="shared" si="552"/>
        <v>Low Cost per Unit</v>
      </c>
      <c r="Q2712" s="12">
        <f t="shared" si="553"/>
        <v>0</v>
      </c>
      <c r="R2712" s="12">
        <f t="shared" si="554"/>
        <v>2.7587999999999999</v>
      </c>
      <c r="S2712" s="12">
        <f t="shared" si="555"/>
        <v>0</v>
      </c>
      <c r="T2712" s="12">
        <f t="shared" si="556"/>
        <v>0</v>
      </c>
      <c r="U2712" s="12">
        <f t="shared" si="557"/>
        <v>0</v>
      </c>
      <c r="V2712" s="13" t="str">
        <f t="shared" ca="1" si="558"/>
        <v>Greater Than 8 Weeks Old</v>
      </c>
    </row>
    <row r="2713" spans="1:22" x14ac:dyDescent="0.45">
      <c r="A2713" s="2" t="s">
        <v>302</v>
      </c>
      <c r="B2713" s="5">
        <v>43700</v>
      </c>
      <c r="C2713" s="5" t="s">
        <v>369</v>
      </c>
      <c r="D2713" s="5" t="s">
        <v>372</v>
      </c>
      <c r="E2713" s="6">
        <v>2</v>
      </c>
      <c r="F2713" s="3">
        <v>37.979999999999997</v>
      </c>
      <c r="G2713" s="3">
        <v>21</v>
      </c>
      <c r="H2713" s="8">
        <f t="shared" si="546"/>
        <v>10.5</v>
      </c>
      <c r="I2713" s="3">
        <v>16.98</v>
      </c>
      <c r="J2713" s="4">
        <v>0.45</v>
      </c>
      <c r="K2713" s="2" t="str">
        <f t="shared" si="547"/>
        <v>Friday</v>
      </c>
      <c r="L2713" s="5">
        <f t="shared" si="548"/>
        <v>43703</v>
      </c>
      <c r="M2713" s="2" t="str">
        <f t="shared" si="549"/>
        <v>Monday</v>
      </c>
      <c r="N2713" s="2" t="str">
        <f t="shared" si="550"/>
        <v>Monday</v>
      </c>
      <c r="O2713" s="12">
        <f t="shared" si="551"/>
        <v>0</v>
      </c>
      <c r="P2713" s="11" t="str">
        <f t="shared" si="552"/>
        <v>Low Cost per Unit</v>
      </c>
      <c r="Q2713" s="12">
        <f t="shared" si="553"/>
        <v>0</v>
      </c>
      <c r="R2713" s="12">
        <f t="shared" si="554"/>
        <v>1.1394</v>
      </c>
      <c r="S2713" s="12">
        <f t="shared" si="555"/>
        <v>0</v>
      </c>
      <c r="T2713" s="12">
        <f t="shared" si="556"/>
        <v>0</v>
      </c>
      <c r="U2713" s="12">
        <f t="shared" si="557"/>
        <v>0</v>
      </c>
      <c r="V2713" s="13" t="str">
        <f t="shared" ca="1" si="558"/>
        <v>Greater Than 8 Weeks Old</v>
      </c>
    </row>
    <row r="2714" spans="1:22" x14ac:dyDescent="0.45">
      <c r="A2714" s="2" t="s">
        <v>288</v>
      </c>
      <c r="B2714" s="5">
        <v>43700</v>
      </c>
      <c r="C2714" s="5" t="s">
        <v>367</v>
      </c>
      <c r="D2714" s="5" t="s">
        <v>368</v>
      </c>
      <c r="E2714" s="6">
        <v>4</v>
      </c>
      <c r="F2714" s="3">
        <v>179.96</v>
      </c>
      <c r="G2714" s="3">
        <v>72</v>
      </c>
      <c r="H2714" s="8">
        <f t="shared" si="546"/>
        <v>18</v>
      </c>
      <c r="I2714" s="3">
        <v>107.96</v>
      </c>
      <c r="J2714" s="4">
        <v>0.6</v>
      </c>
      <c r="K2714" s="2" t="str">
        <f t="shared" si="547"/>
        <v>Friday</v>
      </c>
      <c r="L2714" s="5">
        <f t="shared" si="548"/>
        <v>43703</v>
      </c>
      <c r="M2714" s="2" t="str">
        <f t="shared" si="549"/>
        <v>Monday</v>
      </c>
      <c r="N2714" s="2" t="str">
        <f t="shared" si="550"/>
        <v>Monday</v>
      </c>
      <c r="O2714" s="12">
        <f t="shared" si="551"/>
        <v>0</v>
      </c>
      <c r="P2714" s="11" t="str">
        <f t="shared" si="552"/>
        <v>High Cost per Unit</v>
      </c>
      <c r="Q2714" s="12">
        <f t="shared" si="553"/>
        <v>17.996000000000002</v>
      </c>
      <c r="R2714" s="12">
        <f t="shared" si="554"/>
        <v>5.3987999999999996</v>
      </c>
      <c r="S2714" s="12">
        <f t="shared" si="555"/>
        <v>0</v>
      </c>
      <c r="T2714" s="12">
        <f t="shared" si="556"/>
        <v>0</v>
      </c>
      <c r="U2714" s="12">
        <f t="shared" si="557"/>
        <v>0</v>
      </c>
      <c r="V2714" s="13" t="str">
        <f t="shared" ca="1" si="558"/>
        <v>Greater Than 8 Weeks Old</v>
      </c>
    </row>
    <row r="2715" spans="1:22" x14ac:dyDescent="0.45">
      <c r="A2715" s="2" t="s">
        <v>223</v>
      </c>
      <c r="B2715" s="5">
        <v>43700</v>
      </c>
      <c r="C2715" s="5" t="s">
        <v>367</v>
      </c>
      <c r="D2715" s="5" t="s">
        <v>368</v>
      </c>
      <c r="E2715" s="6">
        <v>3</v>
      </c>
      <c r="F2715" s="3">
        <v>121.47</v>
      </c>
      <c r="G2715" s="3">
        <v>54</v>
      </c>
      <c r="H2715" s="8">
        <f t="shared" si="546"/>
        <v>18</v>
      </c>
      <c r="I2715" s="3">
        <v>67.47</v>
      </c>
      <c r="J2715" s="4">
        <v>0.56000000000000005</v>
      </c>
      <c r="K2715" s="2" t="str">
        <f t="shared" si="547"/>
        <v>Friday</v>
      </c>
      <c r="L2715" s="5">
        <f t="shared" si="548"/>
        <v>43703</v>
      </c>
      <c r="M2715" s="2" t="str">
        <f t="shared" si="549"/>
        <v>Monday</v>
      </c>
      <c r="N2715" s="2" t="str">
        <f t="shared" si="550"/>
        <v>Monday</v>
      </c>
      <c r="O2715" s="12">
        <f t="shared" si="551"/>
        <v>0</v>
      </c>
      <c r="P2715" s="11" t="str">
        <f t="shared" si="552"/>
        <v>High Cost per Unit</v>
      </c>
      <c r="Q2715" s="12">
        <f t="shared" si="553"/>
        <v>12.147</v>
      </c>
      <c r="R2715" s="12">
        <f t="shared" si="554"/>
        <v>3.6440999999999999</v>
      </c>
      <c r="S2715" s="12">
        <f t="shared" si="555"/>
        <v>0</v>
      </c>
      <c r="T2715" s="12">
        <f t="shared" si="556"/>
        <v>0</v>
      </c>
      <c r="U2715" s="12">
        <f t="shared" si="557"/>
        <v>0</v>
      </c>
      <c r="V2715" s="13" t="str">
        <f t="shared" ca="1" si="558"/>
        <v>Greater Than 8 Weeks Old</v>
      </c>
    </row>
    <row r="2716" spans="1:22" x14ac:dyDescent="0.45">
      <c r="A2716" s="2" t="s">
        <v>206</v>
      </c>
      <c r="B2716" s="5">
        <v>43700</v>
      </c>
      <c r="C2716" s="5" t="s">
        <v>369</v>
      </c>
      <c r="D2716" s="5" t="s">
        <v>372</v>
      </c>
      <c r="E2716" s="6">
        <v>1</v>
      </c>
      <c r="F2716" s="3">
        <v>50</v>
      </c>
      <c r="G2716" s="3">
        <v>14.99</v>
      </c>
      <c r="H2716" s="8">
        <f t="shared" si="546"/>
        <v>14.99</v>
      </c>
      <c r="I2716" s="3">
        <v>35.01</v>
      </c>
      <c r="J2716" s="4">
        <v>0.7</v>
      </c>
      <c r="K2716" s="2" t="str">
        <f t="shared" si="547"/>
        <v>Friday</v>
      </c>
      <c r="L2716" s="5">
        <f t="shared" si="548"/>
        <v>43703</v>
      </c>
      <c r="M2716" s="2" t="str">
        <f t="shared" si="549"/>
        <v>Monday</v>
      </c>
      <c r="N2716" s="2" t="str">
        <f t="shared" si="550"/>
        <v>Monday</v>
      </c>
      <c r="O2716" s="12">
        <f t="shared" si="551"/>
        <v>0</v>
      </c>
      <c r="P2716" s="11" t="str">
        <f t="shared" si="552"/>
        <v>Low Cost per Unit</v>
      </c>
      <c r="Q2716" s="12">
        <f t="shared" si="553"/>
        <v>0</v>
      </c>
      <c r="R2716" s="12">
        <f t="shared" si="554"/>
        <v>0</v>
      </c>
      <c r="S2716" s="12">
        <f t="shared" si="555"/>
        <v>0</v>
      </c>
      <c r="T2716" s="12">
        <f t="shared" si="556"/>
        <v>0</v>
      </c>
      <c r="U2716" s="12">
        <f t="shared" si="557"/>
        <v>0</v>
      </c>
      <c r="V2716" s="13" t="str">
        <f t="shared" ca="1" si="558"/>
        <v>Greater Than 8 Weeks Old</v>
      </c>
    </row>
    <row r="2717" spans="1:22" x14ac:dyDescent="0.45">
      <c r="A2717" s="2" t="s">
        <v>107</v>
      </c>
      <c r="B2717" s="5">
        <v>43700</v>
      </c>
      <c r="C2717" s="5" t="s">
        <v>375</v>
      </c>
      <c r="D2717" s="5" t="s">
        <v>377</v>
      </c>
      <c r="E2717" s="6">
        <v>8</v>
      </c>
      <c r="F2717" s="3">
        <v>95.92</v>
      </c>
      <c r="G2717" s="3">
        <v>32</v>
      </c>
      <c r="H2717" s="8">
        <f t="shared" si="546"/>
        <v>4</v>
      </c>
      <c r="I2717" s="3">
        <v>63.92</v>
      </c>
      <c r="J2717" s="4">
        <v>0.67</v>
      </c>
      <c r="K2717" s="2" t="str">
        <f t="shared" si="547"/>
        <v>Friday</v>
      </c>
      <c r="L2717" s="5">
        <f t="shared" si="548"/>
        <v>43703</v>
      </c>
      <c r="M2717" s="2" t="str">
        <f t="shared" si="549"/>
        <v>Monday</v>
      </c>
      <c r="N2717" s="2" t="str">
        <f t="shared" si="550"/>
        <v>Monday</v>
      </c>
      <c r="O2717" s="12">
        <f t="shared" si="551"/>
        <v>0</v>
      </c>
      <c r="P2717" s="11" t="str">
        <f t="shared" si="552"/>
        <v>Low Cost per Unit</v>
      </c>
      <c r="Q2717" s="12">
        <f t="shared" si="553"/>
        <v>0</v>
      </c>
      <c r="R2717" s="12">
        <f t="shared" si="554"/>
        <v>2.8776000000000002</v>
      </c>
      <c r="S2717" s="12">
        <f t="shared" si="555"/>
        <v>0</v>
      </c>
      <c r="T2717" s="12">
        <f t="shared" si="556"/>
        <v>0</v>
      </c>
      <c r="U2717" s="12">
        <f t="shared" si="557"/>
        <v>0</v>
      </c>
      <c r="V2717" s="13" t="str">
        <f t="shared" ca="1" si="558"/>
        <v>Greater Than 8 Weeks Old</v>
      </c>
    </row>
    <row r="2718" spans="1:22" x14ac:dyDescent="0.45">
      <c r="A2718" s="2" t="s">
        <v>48</v>
      </c>
      <c r="B2718" s="5">
        <v>43700</v>
      </c>
      <c r="C2718" s="5" t="s">
        <v>378</v>
      </c>
      <c r="D2718" s="5" t="s">
        <v>379</v>
      </c>
      <c r="E2718" s="6">
        <v>15</v>
      </c>
      <c r="F2718" s="3">
        <v>599.85</v>
      </c>
      <c r="G2718" s="3">
        <v>198.6</v>
      </c>
      <c r="H2718" s="8">
        <f t="shared" si="546"/>
        <v>13.24</v>
      </c>
      <c r="I2718" s="3">
        <v>401.25</v>
      </c>
      <c r="J2718" s="4">
        <v>0.67</v>
      </c>
      <c r="K2718" s="2" t="str">
        <f t="shared" si="547"/>
        <v>Friday</v>
      </c>
      <c r="L2718" s="5">
        <f t="shared" si="548"/>
        <v>43703</v>
      </c>
      <c r="M2718" s="2" t="str">
        <f t="shared" si="549"/>
        <v>Monday</v>
      </c>
      <c r="N2718" s="2" t="str">
        <f t="shared" si="550"/>
        <v>Monday</v>
      </c>
      <c r="O2718" s="12">
        <f t="shared" si="551"/>
        <v>0</v>
      </c>
      <c r="P2718" s="11" t="str">
        <f t="shared" si="552"/>
        <v>Low Cost per Unit</v>
      </c>
      <c r="Q2718" s="12">
        <f t="shared" si="553"/>
        <v>0</v>
      </c>
      <c r="R2718" s="12">
        <f t="shared" si="554"/>
        <v>17.9955</v>
      </c>
      <c r="S2718" s="12">
        <f t="shared" si="555"/>
        <v>0</v>
      </c>
      <c r="T2718" s="12">
        <f t="shared" si="556"/>
        <v>0</v>
      </c>
      <c r="U2718" s="12">
        <f t="shared" si="557"/>
        <v>0</v>
      </c>
      <c r="V2718" s="13" t="str">
        <f t="shared" ca="1" si="558"/>
        <v>Greater Than 8 Weeks Old</v>
      </c>
    </row>
    <row r="2719" spans="1:22" x14ac:dyDescent="0.45">
      <c r="A2719" s="2" t="s">
        <v>304</v>
      </c>
      <c r="B2719" s="5">
        <v>43700</v>
      </c>
      <c r="C2719" s="5" t="s">
        <v>369</v>
      </c>
      <c r="D2719" s="5" t="s">
        <v>394</v>
      </c>
      <c r="E2719" s="6">
        <v>9</v>
      </c>
      <c r="F2719" s="3">
        <v>305.91000000000003</v>
      </c>
      <c r="G2719" s="3">
        <v>135</v>
      </c>
      <c r="H2719" s="8">
        <f t="shared" si="546"/>
        <v>15</v>
      </c>
      <c r="I2719" s="3">
        <v>170.91</v>
      </c>
      <c r="J2719" s="4">
        <v>0.56000000000000005</v>
      </c>
      <c r="K2719" s="2" t="str">
        <f t="shared" si="547"/>
        <v>Friday</v>
      </c>
      <c r="L2719" s="5">
        <f t="shared" si="548"/>
        <v>43703</v>
      </c>
      <c r="M2719" s="2" t="str">
        <f t="shared" si="549"/>
        <v>Monday</v>
      </c>
      <c r="N2719" s="2" t="str">
        <f t="shared" si="550"/>
        <v>Monday</v>
      </c>
      <c r="O2719" s="12">
        <f t="shared" si="551"/>
        <v>0</v>
      </c>
      <c r="P2719" s="11" t="str">
        <f t="shared" si="552"/>
        <v>Low Cost per Unit</v>
      </c>
      <c r="Q2719" s="12">
        <f t="shared" si="553"/>
        <v>0</v>
      </c>
      <c r="R2719" s="12">
        <f t="shared" si="554"/>
        <v>9.1773000000000007</v>
      </c>
      <c r="S2719" s="12">
        <f t="shared" si="555"/>
        <v>0</v>
      </c>
      <c r="T2719" s="12">
        <f t="shared" si="556"/>
        <v>0</v>
      </c>
      <c r="U2719" s="12">
        <f t="shared" si="557"/>
        <v>0</v>
      </c>
      <c r="V2719" s="13" t="str">
        <f t="shared" ca="1" si="558"/>
        <v>Greater Than 8 Weeks Old</v>
      </c>
    </row>
    <row r="2720" spans="1:22" x14ac:dyDescent="0.45">
      <c r="A2720" s="2" t="s">
        <v>109</v>
      </c>
      <c r="B2720" s="5">
        <v>43700</v>
      </c>
      <c r="C2720" s="5" t="s">
        <v>380</v>
      </c>
      <c r="D2720" s="5" t="s">
        <v>381</v>
      </c>
      <c r="E2720" s="6">
        <v>1</v>
      </c>
      <c r="F2720" s="3">
        <v>19</v>
      </c>
      <c r="G2720" s="3">
        <v>6</v>
      </c>
      <c r="H2720" s="8">
        <f t="shared" si="546"/>
        <v>6</v>
      </c>
      <c r="I2720" s="3">
        <v>13</v>
      </c>
      <c r="J2720" s="4">
        <v>0.68</v>
      </c>
      <c r="K2720" s="2" t="str">
        <f t="shared" si="547"/>
        <v>Friday</v>
      </c>
      <c r="L2720" s="5">
        <f t="shared" si="548"/>
        <v>43703</v>
      </c>
      <c r="M2720" s="2" t="str">
        <f t="shared" si="549"/>
        <v>Monday</v>
      </c>
      <c r="N2720" s="2" t="str">
        <f t="shared" si="550"/>
        <v>Monday</v>
      </c>
      <c r="O2720" s="12">
        <f t="shared" si="551"/>
        <v>0</v>
      </c>
      <c r="P2720" s="11" t="str">
        <f t="shared" si="552"/>
        <v>Low Cost per Unit</v>
      </c>
      <c r="Q2720" s="12">
        <f t="shared" si="553"/>
        <v>0</v>
      </c>
      <c r="R2720" s="12">
        <f t="shared" si="554"/>
        <v>0</v>
      </c>
      <c r="S2720" s="12">
        <f t="shared" si="555"/>
        <v>0</v>
      </c>
      <c r="T2720" s="12">
        <f t="shared" si="556"/>
        <v>0</v>
      </c>
      <c r="U2720" s="12">
        <f t="shared" si="557"/>
        <v>0</v>
      </c>
      <c r="V2720" s="13" t="str">
        <f t="shared" ca="1" si="558"/>
        <v>Greater Than 8 Weeks Old</v>
      </c>
    </row>
    <row r="2721" spans="1:22" x14ac:dyDescent="0.45">
      <c r="A2721" s="2" t="s">
        <v>179</v>
      </c>
      <c r="B2721" s="5">
        <v>43700</v>
      </c>
      <c r="C2721" s="5" t="s">
        <v>380</v>
      </c>
      <c r="D2721" s="5" t="s">
        <v>381</v>
      </c>
      <c r="E2721" s="6">
        <v>2</v>
      </c>
      <c r="F2721" s="3">
        <v>50</v>
      </c>
      <c r="G2721" s="3">
        <v>14.7</v>
      </c>
      <c r="H2721" s="8">
        <f t="shared" si="546"/>
        <v>7.35</v>
      </c>
      <c r="I2721" s="3">
        <v>35.299999999999997</v>
      </c>
      <c r="J2721" s="4">
        <v>0.71</v>
      </c>
      <c r="K2721" s="2" t="str">
        <f t="shared" si="547"/>
        <v>Friday</v>
      </c>
      <c r="L2721" s="5">
        <f t="shared" si="548"/>
        <v>43703</v>
      </c>
      <c r="M2721" s="2" t="str">
        <f t="shared" si="549"/>
        <v>Monday</v>
      </c>
      <c r="N2721" s="2" t="str">
        <f t="shared" si="550"/>
        <v>Monday</v>
      </c>
      <c r="O2721" s="12">
        <f t="shared" si="551"/>
        <v>0</v>
      </c>
      <c r="P2721" s="11" t="str">
        <f t="shared" si="552"/>
        <v>Low Cost per Unit</v>
      </c>
      <c r="Q2721" s="12">
        <f t="shared" si="553"/>
        <v>0</v>
      </c>
      <c r="R2721" s="12">
        <f t="shared" si="554"/>
        <v>1.5</v>
      </c>
      <c r="S2721" s="12">
        <f t="shared" si="555"/>
        <v>0</v>
      </c>
      <c r="T2721" s="12">
        <f t="shared" si="556"/>
        <v>0</v>
      </c>
      <c r="U2721" s="12">
        <f t="shared" si="557"/>
        <v>0</v>
      </c>
      <c r="V2721" s="13" t="str">
        <f t="shared" ca="1" si="558"/>
        <v>Greater Than 8 Weeks Old</v>
      </c>
    </row>
    <row r="2722" spans="1:22" x14ac:dyDescent="0.45">
      <c r="A2722" s="2" t="s">
        <v>305</v>
      </c>
      <c r="B2722" s="5">
        <v>43700</v>
      </c>
      <c r="C2722" s="5" t="s">
        <v>371</v>
      </c>
      <c r="D2722" s="5" t="s">
        <v>371</v>
      </c>
      <c r="E2722" s="6">
        <v>3</v>
      </c>
      <c r="F2722" s="3">
        <v>101.97</v>
      </c>
      <c r="G2722" s="3">
        <v>40.5</v>
      </c>
      <c r="H2722" s="8">
        <f t="shared" si="546"/>
        <v>13.5</v>
      </c>
      <c r="I2722" s="3">
        <v>61.47</v>
      </c>
      <c r="J2722" s="4">
        <v>0.6</v>
      </c>
      <c r="K2722" s="2" t="str">
        <f t="shared" si="547"/>
        <v>Friday</v>
      </c>
      <c r="L2722" s="5">
        <f t="shared" si="548"/>
        <v>43703</v>
      </c>
      <c r="M2722" s="2" t="str">
        <f t="shared" si="549"/>
        <v>Monday</v>
      </c>
      <c r="N2722" s="2" t="str">
        <f t="shared" si="550"/>
        <v>Monday</v>
      </c>
      <c r="O2722" s="12">
        <f t="shared" si="551"/>
        <v>0</v>
      </c>
      <c r="P2722" s="11" t="str">
        <f t="shared" si="552"/>
        <v>Low Cost per Unit</v>
      </c>
      <c r="Q2722" s="12">
        <f t="shared" si="553"/>
        <v>0</v>
      </c>
      <c r="R2722" s="12">
        <f t="shared" si="554"/>
        <v>3.0590999999999999</v>
      </c>
      <c r="S2722" s="12">
        <f t="shared" si="555"/>
        <v>0</v>
      </c>
      <c r="T2722" s="12">
        <f t="shared" si="556"/>
        <v>0</v>
      </c>
      <c r="U2722" s="12">
        <f t="shared" si="557"/>
        <v>0</v>
      </c>
      <c r="V2722" s="13" t="str">
        <f t="shared" ca="1" si="558"/>
        <v>Greater Than 8 Weeks Old</v>
      </c>
    </row>
    <row r="2723" spans="1:22" x14ac:dyDescent="0.45">
      <c r="A2723" s="2" t="s">
        <v>111</v>
      </c>
      <c r="B2723" s="5">
        <v>43700</v>
      </c>
      <c r="C2723" s="5" t="s">
        <v>386</v>
      </c>
      <c r="D2723" s="5" t="s">
        <v>388</v>
      </c>
      <c r="E2723" s="6">
        <v>1</v>
      </c>
      <c r="F2723" s="3">
        <v>140</v>
      </c>
      <c r="G2723" s="3">
        <v>43.26</v>
      </c>
      <c r="H2723" s="8">
        <f t="shared" si="546"/>
        <v>43.26</v>
      </c>
      <c r="I2723" s="3">
        <v>96.74</v>
      </c>
      <c r="J2723" s="4">
        <v>0.69</v>
      </c>
      <c r="K2723" s="2" t="str">
        <f t="shared" si="547"/>
        <v>Friday</v>
      </c>
      <c r="L2723" s="5">
        <f t="shared" si="548"/>
        <v>43703</v>
      </c>
      <c r="M2723" s="2" t="str">
        <f t="shared" si="549"/>
        <v>Monday</v>
      </c>
      <c r="N2723" s="2" t="str">
        <f t="shared" si="550"/>
        <v>Monday</v>
      </c>
      <c r="O2723" s="12">
        <f t="shared" si="551"/>
        <v>0</v>
      </c>
      <c r="P2723" s="11" t="str">
        <f t="shared" si="552"/>
        <v>High Cost per Unit</v>
      </c>
      <c r="Q2723" s="12">
        <f t="shared" si="553"/>
        <v>0</v>
      </c>
      <c r="R2723" s="12">
        <f t="shared" si="554"/>
        <v>0</v>
      </c>
      <c r="S2723" s="12">
        <f t="shared" si="555"/>
        <v>0</v>
      </c>
      <c r="T2723" s="12">
        <f t="shared" si="556"/>
        <v>0</v>
      </c>
      <c r="U2723" s="12">
        <f t="shared" si="557"/>
        <v>0</v>
      </c>
      <c r="V2723" s="13" t="str">
        <f t="shared" ca="1" si="558"/>
        <v>Greater Than 8 Weeks Old</v>
      </c>
    </row>
    <row r="2724" spans="1:22" x14ac:dyDescent="0.45">
      <c r="A2724" s="2" t="s">
        <v>247</v>
      </c>
      <c r="B2724" s="5">
        <v>43700</v>
      </c>
      <c r="C2724" s="5" t="s">
        <v>369</v>
      </c>
      <c r="D2724" s="5" t="s">
        <v>389</v>
      </c>
      <c r="E2724" s="6">
        <v>1</v>
      </c>
      <c r="F2724" s="3">
        <v>299.99</v>
      </c>
      <c r="G2724" s="3">
        <v>135</v>
      </c>
      <c r="H2724" s="8">
        <f t="shared" si="546"/>
        <v>135</v>
      </c>
      <c r="I2724" s="3">
        <v>164.99</v>
      </c>
      <c r="J2724" s="4">
        <v>0.55000000000000004</v>
      </c>
      <c r="K2724" s="2" t="str">
        <f t="shared" si="547"/>
        <v>Friday</v>
      </c>
      <c r="L2724" s="5">
        <f t="shared" si="548"/>
        <v>43703</v>
      </c>
      <c r="M2724" s="2" t="str">
        <f t="shared" si="549"/>
        <v>Monday</v>
      </c>
      <c r="N2724" s="2" t="str">
        <f t="shared" si="550"/>
        <v>Monday</v>
      </c>
      <c r="O2724" s="12">
        <f t="shared" si="551"/>
        <v>0</v>
      </c>
      <c r="P2724" s="11" t="str">
        <f t="shared" si="552"/>
        <v>High Cost per Unit</v>
      </c>
      <c r="Q2724" s="12">
        <f t="shared" si="553"/>
        <v>0</v>
      </c>
      <c r="R2724" s="12">
        <f t="shared" si="554"/>
        <v>0</v>
      </c>
      <c r="S2724" s="12">
        <f t="shared" si="555"/>
        <v>0</v>
      </c>
      <c r="T2724" s="12">
        <f t="shared" si="556"/>
        <v>0</v>
      </c>
      <c r="U2724" s="12">
        <f t="shared" si="557"/>
        <v>0</v>
      </c>
      <c r="V2724" s="13" t="str">
        <f t="shared" ca="1" si="558"/>
        <v>Greater Than 8 Weeks Old</v>
      </c>
    </row>
    <row r="2725" spans="1:22" x14ac:dyDescent="0.45">
      <c r="A2725" s="2" t="s">
        <v>320</v>
      </c>
      <c r="B2725" s="5">
        <v>43700</v>
      </c>
      <c r="C2725" s="5" t="s">
        <v>369</v>
      </c>
      <c r="D2725" s="5" t="s">
        <v>389</v>
      </c>
      <c r="E2725" s="6">
        <v>1</v>
      </c>
      <c r="F2725" s="3">
        <v>579</v>
      </c>
      <c r="G2725" s="3">
        <v>273</v>
      </c>
      <c r="H2725" s="8">
        <f t="shared" si="546"/>
        <v>273</v>
      </c>
      <c r="I2725" s="3">
        <v>306</v>
      </c>
      <c r="J2725" s="4">
        <v>0.53</v>
      </c>
      <c r="K2725" s="2" t="str">
        <f t="shared" si="547"/>
        <v>Friday</v>
      </c>
      <c r="L2725" s="5">
        <f t="shared" si="548"/>
        <v>43703</v>
      </c>
      <c r="M2725" s="2" t="str">
        <f t="shared" si="549"/>
        <v>Monday</v>
      </c>
      <c r="N2725" s="2" t="str">
        <f t="shared" si="550"/>
        <v>Monday</v>
      </c>
      <c r="O2725" s="12">
        <f t="shared" si="551"/>
        <v>0</v>
      </c>
      <c r="P2725" s="11" t="str">
        <f t="shared" si="552"/>
        <v>High Cost per Unit</v>
      </c>
      <c r="Q2725" s="12">
        <f t="shared" si="553"/>
        <v>0</v>
      </c>
      <c r="R2725" s="12">
        <f t="shared" si="554"/>
        <v>0</v>
      </c>
      <c r="S2725" s="12">
        <f t="shared" si="555"/>
        <v>0</v>
      </c>
      <c r="T2725" s="12">
        <f t="shared" si="556"/>
        <v>0</v>
      </c>
      <c r="U2725" s="12">
        <f t="shared" si="557"/>
        <v>0</v>
      </c>
      <c r="V2725" s="13" t="str">
        <f t="shared" ca="1" si="558"/>
        <v>Greater Than 8 Weeks Old</v>
      </c>
    </row>
    <row r="2726" spans="1:22" x14ac:dyDescent="0.45">
      <c r="A2726" s="2" t="s">
        <v>165</v>
      </c>
      <c r="B2726" s="5">
        <v>43700</v>
      </c>
      <c r="C2726" s="5" t="s">
        <v>375</v>
      </c>
      <c r="D2726" s="5" t="s">
        <v>382</v>
      </c>
      <c r="E2726" s="6">
        <v>16</v>
      </c>
      <c r="F2726" s="3">
        <v>207.84</v>
      </c>
      <c r="G2726" s="3">
        <v>51.2</v>
      </c>
      <c r="H2726" s="8">
        <f t="shared" si="546"/>
        <v>3.2</v>
      </c>
      <c r="I2726" s="3">
        <v>156.63999999999999</v>
      </c>
      <c r="J2726" s="4">
        <v>0.75</v>
      </c>
      <c r="K2726" s="2" t="str">
        <f t="shared" si="547"/>
        <v>Friday</v>
      </c>
      <c r="L2726" s="5">
        <f t="shared" si="548"/>
        <v>43703</v>
      </c>
      <c r="M2726" s="2" t="str">
        <f t="shared" si="549"/>
        <v>Monday</v>
      </c>
      <c r="N2726" s="2" t="str">
        <f t="shared" si="550"/>
        <v>Monday</v>
      </c>
      <c r="O2726" s="12">
        <f t="shared" si="551"/>
        <v>0</v>
      </c>
      <c r="P2726" s="11" t="str">
        <f t="shared" si="552"/>
        <v>Low Cost per Unit</v>
      </c>
      <c r="Q2726" s="12">
        <f t="shared" si="553"/>
        <v>0</v>
      </c>
      <c r="R2726" s="12">
        <f t="shared" si="554"/>
        <v>6.2351999999999999</v>
      </c>
      <c r="S2726" s="12">
        <f t="shared" si="555"/>
        <v>0</v>
      </c>
      <c r="T2726" s="12">
        <f t="shared" si="556"/>
        <v>0</v>
      </c>
      <c r="U2726" s="12">
        <f t="shared" si="557"/>
        <v>0</v>
      </c>
      <c r="V2726" s="13" t="str">
        <f t="shared" ca="1" si="558"/>
        <v>Greater Than 8 Weeks Old</v>
      </c>
    </row>
    <row r="2727" spans="1:22" x14ac:dyDescent="0.45">
      <c r="A2727" s="2" t="s">
        <v>112</v>
      </c>
      <c r="B2727" s="5">
        <v>43700</v>
      </c>
      <c r="C2727" s="5" t="s">
        <v>386</v>
      </c>
      <c r="D2727" s="5" t="s">
        <v>395</v>
      </c>
      <c r="E2727" s="6">
        <v>5</v>
      </c>
      <c r="F2727" s="3">
        <v>125</v>
      </c>
      <c r="G2727" s="3">
        <v>23.75</v>
      </c>
      <c r="H2727" s="8">
        <f t="shared" si="546"/>
        <v>4.75</v>
      </c>
      <c r="I2727" s="3">
        <v>101.25</v>
      </c>
      <c r="J2727" s="4">
        <v>0.81</v>
      </c>
      <c r="K2727" s="2" t="str">
        <f t="shared" si="547"/>
        <v>Friday</v>
      </c>
      <c r="L2727" s="5">
        <f t="shared" si="548"/>
        <v>43703</v>
      </c>
      <c r="M2727" s="2" t="str">
        <f t="shared" si="549"/>
        <v>Monday</v>
      </c>
      <c r="N2727" s="2" t="str">
        <f t="shared" si="550"/>
        <v>Monday</v>
      </c>
      <c r="O2727" s="12">
        <f t="shared" si="551"/>
        <v>0</v>
      </c>
      <c r="P2727" s="11" t="str">
        <f t="shared" si="552"/>
        <v>Low Cost per Unit</v>
      </c>
      <c r="Q2727" s="12">
        <f t="shared" si="553"/>
        <v>0</v>
      </c>
      <c r="R2727" s="12">
        <f t="shared" si="554"/>
        <v>3.75</v>
      </c>
      <c r="S2727" s="12">
        <f t="shared" si="555"/>
        <v>0</v>
      </c>
      <c r="T2727" s="12">
        <f t="shared" si="556"/>
        <v>0</v>
      </c>
      <c r="U2727" s="12">
        <f t="shared" si="557"/>
        <v>0</v>
      </c>
      <c r="V2727" s="13" t="str">
        <f t="shared" ca="1" si="558"/>
        <v>Greater Than 8 Weeks Old</v>
      </c>
    </row>
    <row r="2728" spans="1:22" x14ac:dyDescent="0.45">
      <c r="A2728" s="2" t="s">
        <v>51</v>
      </c>
      <c r="B2728" s="5">
        <v>43700</v>
      </c>
      <c r="C2728" s="5" t="s">
        <v>375</v>
      </c>
      <c r="D2728" s="5" t="s">
        <v>382</v>
      </c>
      <c r="E2728" s="6">
        <v>2</v>
      </c>
      <c r="F2728" s="3">
        <v>198</v>
      </c>
      <c r="G2728" s="3">
        <v>48</v>
      </c>
      <c r="H2728" s="8">
        <f t="shared" si="546"/>
        <v>24</v>
      </c>
      <c r="I2728" s="3">
        <v>150</v>
      </c>
      <c r="J2728" s="4">
        <v>0.76</v>
      </c>
      <c r="K2728" s="2" t="str">
        <f t="shared" si="547"/>
        <v>Friday</v>
      </c>
      <c r="L2728" s="5">
        <f t="shared" si="548"/>
        <v>43703</v>
      </c>
      <c r="M2728" s="2" t="str">
        <f t="shared" si="549"/>
        <v>Monday</v>
      </c>
      <c r="N2728" s="2" t="str">
        <f t="shared" si="550"/>
        <v>Monday</v>
      </c>
      <c r="O2728" s="12">
        <f t="shared" si="551"/>
        <v>0</v>
      </c>
      <c r="P2728" s="11" t="str">
        <f t="shared" si="552"/>
        <v>High Cost per Unit</v>
      </c>
      <c r="Q2728" s="12">
        <f t="shared" si="553"/>
        <v>0</v>
      </c>
      <c r="R2728" s="12">
        <f t="shared" si="554"/>
        <v>5.9399999999999995</v>
      </c>
      <c r="S2728" s="12">
        <f t="shared" si="555"/>
        <v>0</v>
      </c>
      <c r="T2728" s="12">
        <f t="shared" si="556"/>
        <v>0</v>
      </c>
      <c r="U2728" s="12">
        <f t="shared" si="557"/>
        <v>0</v>
      </c>
      <c r="V2728" s="13" t="str">
        <f t="shared" ca="1" si="558"/>
        <v>Greater Than 8 Weeks Old</v>
      </c>
    </row>
    <row r="2729" spans="1:22" x14ac:dyDescent="0.45">
      <c r="A2729" s="2" t="s">
        <v>113</v>
      </c>
      <c r="B2729" s="5">
        <v>43700</v>
      </c>
      <c r="C2729" s="5" t="s">
        <v>383</v>
      </c>
      <c r="D2729" s="5" t="s">
        <v>384</v>
      </c>
      <c r="E2729" s="6">
        <v>3</v>
      </c>
      <c r="F2729" s="3">
        <v>39</v>
      </c>
      <c r="G2729" s="3">
        <v>5.55</v>
      </c>
      <c r="H2729" s="8">
        <f t="shared" si="546"/>
        <v>1.8499999999999999</v>
      </c>
      <c r="I2729" s="3">
        <v>33.450000000000003</v>
      </c>
      <c r="J2729" s="4">
        <v>0.86</v>
      </c>
      <c r="K2729" s="2" t="str">
        <f t="shared" si="547"/>
        <v>Friday</v>
      </c>
      <c r="L2729" s="5">
        <f t="shared" si="548"/>
        <v>43703</v>
      </c>
      <c r="M2729" s="2" t="str">
        <f t="shared" si="549"/>
        <v>Monday</v>
      </c>
      <c r="N2729" s="2" t="str">
        <f t="shared" si="550"/>
        <v>Monday</v>
      </c>
      <c r="O2729" s="12">
        <f t="shared" si="551"/>
        <v>0</v>
      </c>
      <c r="P2729" s="11" t="str">
        <f t="shared" si="552"/>
        <v>Low Cost per Unit</v>
      </c>
      <c r="Q2729" s="12">
        <f t="shared" si="553"/>
        <v>0</v>
      </c>
      <c r="R2729" s="12">
        <f t="shared" si="554"/>
        <v>1.17</v>
      </c>
      <c r="S2729" s="12">
        <f t="shared" si="555"/>
        <v>0</v>
      </c>
      <c r="T2729" s="12">
        <f t="shared" si="556"/>
        <v>0</v>
      </c>
      <c r="U2729" s="12">
        <f t="shared" si="557"/>
        <v>0</v>
      </c>
      <c r="V2729" s="13" t="str">
        <f t="shared" ca="1" si="558"/>
        <v>Greater Than 8 Weeks Old</v>
      </c>
    </row>
    <row r="2730" spans="1:22" x14ac:dyDescent="0.45">
      <c r="A2730" s="2" t="s">
        <v>224</v>
      </c>
      <c r="B2730" s="5">
        <v>43700</v>
      </c>
      <c r="C2730" s="5" t="s">
        <v>383</v>
      </c>
      <c r="D2730" s="5" t="s">
        <v>384</v>
      </c>
      <c r="E2730" s="6">
        <v>12</v>
      </c>
      <c r="F2730" s="3">
        <v>155.88</v>
      </c>
      <c r="G2730" s="3">
        <v>72</v>
      </c>
      <c r="H2730" s="8">
        <f t="shared" si="546"/>
        <v>6</v>
      </c>
      <c r="I2730" s="3">
        <v>83.88</v>
      </c>
      <c r="J2730" s="4">
        <v>0.54</v>
      </c>
      <c r="K2730" s="2" t="str">
        <f t="shared" si="547"/>
        <v>Friday</v>
      </c>
      <c r="L2730" s="5">
        <f t="shared" si="548"/>
        <v>43703</v>
      </c>
      <c r="M2730" s="2" t="str">
        <f t="shared" si="549"/>
        <v>Monday</v>
      </c>
      <c r="N2730" s="2" t="str">
        <f t="shared" si="550"/>
        <v>Monday</v>
      </c>
      <c r="O2730" s="12">
        <f t="shared" si="551"/>
        <v>0</v>
      </c>
      <c r="P2730" s="11" t="str">
        <f t="shared" si="552"/>
        <v>Low Cost per Unit</v>
      </c>
      <c r="Q2730" s="12">
        <f t="shared" si="553"/>
        <v>0</v>
      </c>
      <c r="R2730" s="12">
        <f t="shared" si="554"/>
        <v>4.6764000000000001</v>
      </c>
      <c r="S2730" s="12">
        <f t="shared" si="555"/>
        <v>0</v>
      </c>
      <c r="T2730" s="12">
        <f t="shared" si="556"/>
        <v>0</v>
      </c>
      <c r="U2730" s="12">
        <f t="shared" si="557"/>
        <v>0</v>
      </c>
      <c r="V2730" s="13" t="str">
        <f t="shared" ca="1" si="558"/>
        <v>Greater Than 8 Weeks Old</v>
      </c>
    </row>
    <row r="2731" spans="1:22" x14ac:dyDescent="0.45">
      <c r="A2731" s="2" t="s">
        <v>262</v>
      </c>
      <c r="B2731" s="5">
        <v>43700</v>
      </c>
      <c r="C2731" s="5" t="s">
        <v>383</v>
      </c>
      <c r="D2731" s="5" t="s">
        <v>384</v>
      </c>
      <c r="E2731" s="6">
        <v>5</v>
      </c>
      <c r="F2731" s="3">
        <v>49.95</v>
      </c>
      <c r="G2731" s="3">
        <v>22</v>
      </c>
      <c r="H2731" s="8">
        <f t="shared" si="546"/>
        <v>4.4000000000000004</v>
      </c>
      <c r="I2731" s="3">
        <v>27.95</v>
      </c>
      <c r="J2731" s="4">
        <v>0.56000000000000005</v>
      </c>
      <c r="K2731" s="2" t="str">
        <f t="shared" si="547"/>
        <v>Friday</v>
      </c>
      <c r="L2731" s="5">
        <f t="shared" si="548"/>
        <v>43703</v>
      </c>
      <c r="M2731" s="2" t="str">
        <f t="shared" si="549"/>
        <v>Monday</v>
      </c>
      <c r="N2731" s="2" t="str">
        <f t="shared" si="550"/>
        <v>Monday</v>
      </c>
      <c r="O2731" s="12">
        <f t="shared" si="551"/>
        <v>0</v>
      </c>
      <c r="P2731" s="11" t="str">
        <f t="shared" si="552"/>
        <v>Low Cost per Unit</v>
      </c>
      <c r="Q2731" s="12">
        <f t="shared" si="553"/>
        <v>0</v>
      </c>
      <c r="R2731" s="12">
        <f t="shared" si="554"/>
        <v>1.4984999999999999</v>
      </c>
      <c r="S2731" s="12">
        <f t="shared" si="555"/>
        <v>0</v>
      </c>
      <c r="T2731" s="12">
        <f t="shared" si="556"/>
        <v>0</v>
      </c>
      <c r="U2731" s="12">
        <f t="shared" si="557"/>
        <v>0</v>
      </c>
      <c r="V2731" s="13" t="str">
        <f t="shared" ca="1" si="558"/>
        <v>Greater Than 8 Weeks Old</v>
      </c>
    </row>
    <row r="2732" spans="1:22" x14ac:dyDescent="0.45">
      <c r="A2732" s="2" t="s">
        <v>249</v>
      </c>
      <c r="B2732" s="5">
        <v>43700</v>
      </c>
      <c r="C2732" s="5" t="s">
        <v>383</v>
      </c>
      <c r="D2732" s="5" t="s">
        <v>384</v>
      </c>
      <c r="E2732" s="6">
        <v>2</v>
      </c>
      <c r="F2732" s="3">
        <v>18</v>
      </c>
      <c r="G2732" s="3">
        <v>6</v>
      </c>
      <c r="H2732" s="8">
        <f t="shared" si="546"/>
        <v>3</v>
      </c>
      <c r="I2732" s="3">
        <v>12</v>
      </c>
      <c r="J2732" s="4">
        <v>0.67</v>
      </c>
      <c r="K2732" s="2" t="str">
        <f t="shared" si="547"/>
        <v>Friday</v>
      </c>
      <c r="L2732" s="5">
        <f t="shared" si="548"/>
        <v>43703</v>
      </c>
      <c r="M2732" s="2" t="str">
        <f t="shared" si="549"/>
        <v>Monday</v>
      </c>
      <c r="N2732" s="2" t="str">
        <f t="shared" si="550"/>
        <v>Monday</v>
      </c>
      <c r="O2732" s="12">
        <f t="shared" si="551"/>
        <v>0</v>
      </c>
      <c r="P2732" s="11" t="str">
        <f t="shared" si="552"/>
        <v>Low Cost per Unit</v>
      </c>
      <c r="Q2732" s="12">
        <f t="shared" si="553"/>
        <v>0</v>
      </c>
      <c r="R2732" s="12">
        <f t="shared" si="554"/>
        <v>0.54</v>
      </c>
      <c r="S2732" s="12">
        <f t="shared" si="555"/>
        <v>0</v>
      </c>
      <c r="T2732" s="12">
        <f t="shared" si="556"/>
        <v>0</v>
      </c>
      <c r="U2732" s="12">
        <f t="shared" si="557"/>
        <v>0</v>
      </c>
      <c r="V2732" s="13" t="str">
        <f t="shared" ca="1" si="558"/>
        <v>Greater Than 8 Weeks Old</v>
      </c>
    </row>
    <row r="2733" spans="1:22" x14ac:dyDescent="0.45">
      <c r="A2733" s="2" t="s">
        <v>59</v>
      </c>
      <c r="B2733" s="5">
        <v>43700</v>
      </c>
      <c r="C2733" s="5" t="s">
        <v>378</v>
      </c>
      <c r="D2733" s="5" t="s">
        <v>396</v>
      </c>
      <c r="E2733" s="6">
        <v>1</v>
      </c>
      <c r="F2733" s="3">
        <v>36</v>
      </c>
      <c r="G2733" s="3">
        <v>11.8</v>
      </c>
      <c r="H2733" s="8">
        <f t="shared" si="546"/>
        <v>11.8</v>
      </c>
      <c r="I2733" s="3">
        <v>24.2</v>
      </c>
      <c r="J2733" s="4">
        <v>0.67</v>
      </c>
      <c r="K2733" s="2" t="str">
        <f t="shared" si="547"/>
        <v>Friday</v>
      </c>
      <c r="L2733" s="5">
        <f t="shared" si="548"/>
        <v>43703</v>
      </c>
      <c r="M2733" s="2" t="str">
        <f t="shared" si="549"/>
        <v>Monday</v>
      </c>
      <c r="N2733" s="2" t="str">
        <f t="shared" si="550"/>
        <v>Monday</v>
      </c>
      <c r="O2733" s="12">
        <f t="shared" si="551"/>
        <v>0</v>
      </c>
      <c r="P2733" s="11" t="str">
        <f t="shared" si="552"/>
        <v>Low Cost per Unit</v>
      </c>
      <c r="Q2733" s="12">
        <f t="shared" si="553"/>
        <v>0</v>
      </c>
      <c r="R2733" s="12">
        <f t="shared" si="554"/>
        <v>0</v>
      </c>
      <c r="S2733" s="12">
        <f t="shared" si="555"/>
        <v>0</v>
      </c>
      <c r="T2733" s="12">
        <f t="shared" si="556"/>
        <v>0</v>
      </c>
      <c r="U2733" s="12">
        <f t="shared" si="557"/>
        <v>0</v>
      </c>
      <c r="V2733" s="13" t="str">
        <f t="shared" ca="1" si="558"/>
        <v>Greater Than 8 Weeks Old</v>
      </c>
    </row>
    <row r="2734" spans="1:22" x14ac:dyDescent="0.45">
      <c r="A2734" s="2" t="s">
        <v>196</v>
      </c>
      <c r="B2734" s="5">
        <v>43700</v>
      </c>
      <c r="C2734" s="5" t="s">
        <v>378</v>
      </c>
      <c r="D2734" s="5" t="s">
        <v>397</v>
      </c>
      <c r="E2734" s="6">
        <v>1</v>
      </c>
      <c r="F2734" s="3">
        <v>22</v>
      </c>
      <c r="G2734" s="3">
        <v>4.66</v>
      </c>
      <c r="H2734" s="8">
        <f t="shared" si="546"/>
        <v>4.66</v>
      </c>
      <c r="I2734" s="3">
        <v>17.34</v>
      </c>
      <c r="J2734" s="4">
        <v>0.79</v>
      </c>
      <c r="K2734" s="2" t="str">
        <f t="shared" si="547"/>
        <v>Friday</v>
      </c>
      <c r="L2734" s="5">
        <f t="shared" si="548"/>
        <v>43703</v>
      </c>
      <c r="M2734" s="2" t="str">
        <f t="shared" si="549"/>
        <v>Monday</v>
      </c>
      <c r="N2734" s="2" t="str">
        <f t="shared" si="550"/>
        <v>Monday</v>
      </c>
      <c r="O2734" s="12">
        <f t="shared" si="551"/>
        <v>0</v>
      </c>
      <c r="P2734" s="11" t="str">
        <f t="shared" si="552"/>
        <v>Low Cost per Unit</v>
      </c>
      <c r="Q2734" s="12">
        <f t="shared" si="553"/>
        <v>0</v>
      </c>
      <c r="R2734" s="12">
        <f t="shared" si="554"/>
        <v>0</v>
      </c>
      <c r="S2734" s="12">
        <f t="shared" si="555"/>
        <v>0</v>
      </c>
      <c r="T2734" s="12">
        <f t="shared" si="556"/>
        <v>0</v>
      </c>
      <c r="U2734" s="12">
        <f t="shared" si="557"/>
        <v>0</v>
      </c>
      <c r="V2734" s="13" t="str">
        <f t="shared" ca="1" si="558"/>
        <v>Greater Than 8 Weeks Old</v>
      </c>
    </row>
    <row r="2735" spans="1:22" x14ac:dyDescent="0.45">
      <c r="A2735" s="2" t="s">
        <v>116</v>
      </c>
      <c r="B2735" s="5">
        <v>43700</v>
      </c>
      <c r="C2735" s="5" t="s">
        <v>378</v>
      </c>
      <c r="D2735" s="5" t="s">
        <v>397</v>
      </c>
      <c r="E2735" s="6">
        <v>9</v>
      </c>
      <c r="F2735" s="3">
        <v>71.91</v>
      </c>
      <c r="G2735" s="3">
        <v>25.02</v>
      </c>
      <c r="H2735" s="8">
        <f t="shared" si="546"/>
        <v>2.78</v>
      </c>
      <c r="I2735" s="3">
        <v>46.89</v>
      </c>
      <c r="J2735" s="4">
        <v>0.65</v>
      </c>
      <c r="K2735" s="2" t="str">
        <f t="shared" si="547"/>
        <v>Friday</v>
      </c>
      <c r="L2735" s="5">
        <f t="shared" si="548"/>
        <v>43703</v>
      </c>
      <c r="M2735" s="2" t="str">
        <f t="shared" si="549"/>
        <v>Monday</v>
      </c>
      <c r="N2735" s="2" t="str">
        <f t="shared" si="550"/>
        <v>Monday</v>
      </c>
      <c r="O2735" s="12">
        <f t="shared" si="551"/>
        <v>0</v>
      </c>
      <c r="P2735" s="11" t="str">
        <f t="shared" si="552"/>
        <v>Low Cost per Unit</v>
      </c>
      <c r="Q2735" s="12">
        <f t="shared" si="553"/>
        <v>0</v>
      </c>
      <c r="R2735" s="12">
        <f t="shared" si="554"/>
        <v>2.1572999999999998</v>
      </c>
      <c r="S2735" s="12">
        <f t="shared" si="555"/>
        <v>0</v>
      </c>
      <c r="T2735" s="12">
        <f t="shared" si="556"/>
        <v>0</v>
      </c>
      <c r="U2735" s="12">
        <f t="shared" si="557"/>
        <v>0</v>
      </c>
      <c r="V2735" s="13" t="str">
        <f t="shared" ca="1" si="558"/>
        <v>Greater Than 8 Weeks Old</v>
      </c>
    </row>
    <row r="2736" spans="1:22" x14ac:dyDescent="0.45">
      <c r="A2736" s="2" t="s">
        <v>166</v>
      </c>
      <c r="B2736" s="5">
        <v>43700</v>
      </c>
      <c r="C2736" s="5" t="s">
        <v>369</v>
      </c>
      <c r="D2736" s="5" t="s">
        <v>372</v>
      </c>
      <c r="E2736" s="6">
        <v>2</v>
      </c>
      <c r="F2736" s="3">
        <v>70</v>
      </c>
      <c r="G2736" s="3">
        <v>19.899999999999999</v>
      </c>
      <c r="H2736" s="8">
        <f t="shared" si="546"/>
        <v>9.9499999999999993</v>
      </c>
      <c r="I2736" s="3">
        <v>50.1</v>
      </c>
      <c r="J2736" s="4">
        <v>0.72</v>
      </c>
      <c r="K2736" s="2" t="str">
        <f t="shared" si="547"/>
        <v>Friday</v>
      </c>
      <c r="L2736" s="5">
        <f t="shared" si="548"/>
        <v>43703</v>
      </c>
      <c r="M2736" s="2" t="str">
        <f t="shared" si="549"/>
        <v>Monday</v>
      </c>
      <c r="N2736" s="2" t="str">
        <f t="shared" si="550"/>
        <v>Monday</v>
      </c>
      <c r="O2736" s="12">
        <f t="shared" si="551"/>
        <v>0</v>
      </c>
      <c r="P2736" s="11" t="str">
        <f t="shared" si="552"/>
        <v>Low Cost per Unit</v>
      </c>
      <c r="Q2736" s="12">
        <f t="shared" si="553"/>
        <v>0</v>
      </c>
      <c r="R2736" s="12">
        <f t="shared" si="554"/>
        <v>2.1</v>
      </c>
      <c r="S2736" s="12">
        <f t="shared" si="555"/>
        <v>0</v>
      </c>
      <c r="T2736" s="12">
        <f t="shared" si="556"/>
        <v>0</v>
      </c>
      <c r="U2736" s="12">
        <f t="shared" si="557"/>
        <v>0</v>
      </c>
      <c r="V2736" s="13" t="str">
        <f t="shared" ca="1" si="558"/>
        <v>Greater Than 8 Weeks Old</v>
      </c>
    </row>
    <row r="2737" spans="1:22" x14ac:dyDescent="0.45">
      <c r="A2737" s="2" t="s">
        <v>251</v>
      </c>
      <c r="B2737" s="5">
        <v>43700</v>
      </c>
      <c r="C2737" s="5" t="s">
        <v>383</v>
      </c>
      <c r="D2737" s="5" t="s">
        <v>384</v>
      </c>
      <c r="E2737" s="6">
        <v>1</v>
      </c>
      <c r="F2737" s="3">
        <v>19</v>
      </c>
      <c r="G2737" s="3">
        <v>9.5</v>
      </c>
      <c r="H2737" s="8">
        <f t="shared" si="546"/>
        <v>9.5</v>
      </c>
      <c r="I2737" s="3">
        <v>9.5</v>
      </c>
      <c r="J2737" s="4">
        <v>0.5</v>
      </c>
      <c r="K2737" s="2" t="str">
        <f t="shared" si="547"/>
        <v>Friday</v>
      </c>
      <c r="L2737" s="5">
        <f t="shared" si="548"/>
        <v>43703</v>
      </c>
      <c r="M2737" s="2" t="str">
        <f t="shared" si="549"/>
        <v>Monday</v>
      </c>
      <c r="N2737" s="2" t="str">
        <f t="shared" si="550"/>
        <v>Monday</v>
      </c>
      <c r="O2737" s="12">
        <f t="shared" si="551"/>
        <v>0</v>
      </c>
      <c r="P2737" s="11" t="str">
        <f t="shared" si="552"/>
        <v>Low Cost per Unit</v>
      </c>
      <c r="Q2737" s="12">
        <f t="shared" si="553"/>
        <v>0</v>
      </c>
      <c r="R2737" s="12">
        <f t="shared" si="554"/>
        <v>0</v>
      </c>
      <c r="S2737" s="12">
        <f t="shared" si="555"/>
        <v>0</v>
      </c>
      <c r="T2737" s="12">
        <f t="shared" si="556"/>
        <v>0</v>
      </c>
      <c r="U2737" s="12">
        <f t="shared" si="557"/>
        <v>0</v>
      </c>
      <c r="V2737" s="13" t="str">
        <f t="shared" ca="1" si="558"/>
        <v>Greater Than 8 Weeks Old</v>
      </c>
    </row>
    <row r="2738" spans="1:22" x14ac:dyDescent="0.45">
      <c r="A2738" s="2" t="s">
        <v>67</v>
      </c>
      <c r="B2738" s="5">
        <v>43700</v>
      </c>
      <c r="C2738" s="5" t="s">
        <v>369</v>
      </c>
      <c r="D2738" s="5" t="s">
        <v>374</v>
      </c>
      <c r="E2738" s="6">
        <v>22</v>
      </c>
      <c r="F2738" s="3">
        <v>485.78</v>
      </c>
      <c r="G2738" s="3">
        <v>240.9</v>
      </c>
      <c r="H2738" s="8">
        <f t="shared" si="546"/>
        <v>10.950000000000001</v>
      </c>
      <c r="I2738" s="3">
        <v>244.88</v>
      </c>
      <c r="J2738" s="4">
        <v>0.5</v>
      </c>
      <c r="K2738" s="2" t="str">
        <f t="shared" si="547"/>
        <v>Friday</v>
      </c>
      <c r="L2738" s="5">
        <f t="shared" si="548"/>
        <v>43703</v>
      </c>
      <c r="M2738" s="2" t="str">
        <f t="shared" si="549"/>
        <v>Monday</v>
      </c>
      <c r="N2738" s="2" t="str">
        <f t="shared" si="550"/>
        <v>Monday</v>
      </c>
      <c r="O2738" s="12">
        <f t="shared" si="551"/>
        <v>0</v>
      </c>
      <c r="P2738" s="11" t="str">
        <f t="shared" si="552"/>
        <v>Low Cost per Unit</v>
      </c>
      <c r="Q2738" s="12">
        <f t="shared" si="553"/>
        <v>0</v>
      </c>
      <c r="R2738" s="12">
        <f t="shared" si="554"/>
        <v>14.573399999999999</v>
      </c>
      <c r="S2738" s="12">
        <f t="shared" si="555"/>
        <v>0</v>
      </c>
      <c r="T2738" s="12">
        <f t="shared" si="556"/>
        <v>0</v>
      </c>
      <c r="U2738" s="12">
        <f t="shared" si="557"/>
        <v>0</v>
      </c>
      <c r="V2738" s="13" t="str">
        <f t="shared" ca="1" si="558"/>
        <v>Greater Than 8 Weeks Old</v>
      </c>
    </row>
    <row r="2739" spans="1:22" x14ac:dyDescent="0.45">
      <c r="A2739" s="2" t="s">
        <v>118</v>
      </c>
      <c r="B2739" s="5">
        <v>43700</v>
      </c>
      <c r="C2739" s="5" t="s">
        <v>375</v>
      </c>
      <c r="D2739" s="5" t="s">
        <v>377</v>
      </c>
      <c r="E2739" s="6">
        <v>8</v>
      </c>
      <c r="F2739" s="3">
        <v>87.92</v>
      </c>
      <c r="G2739" s="3">
        <v>54</v>
      </c>
      <c r="H2739" s="8">
        <f t="shared" si="546"/>
        <v>6.75</v>
      </c>
      <c r="I2739" s="3">
        <v>33.92</v>
      </c>
      <c r="J2739" s="4">
        <v>0.39</v>
      </c>
      <c r="K2739" s="2" t="str">
        <f t="shared" si="547"/>
        <v>Friday</v>
      </c>
      <c r="L2739" s="5">
        <f t="shared" si="548"/>
        <v>43703</v>
      </c>
      <c r="M2739" s="2" t="str">
        <f t="shared" si="549"/>
        <v>Monday</v>
      </c>
      <c r="N2739" s="2" t="str">
        <f t="shared" si="550"/>
        <v>Monday</v>
      </c>
      <c r="O2739" s="12">
        <f t="shared" si="551"/>
        <v>0</v>
      </c>
      <c r="P2739" s="11" t="str">
        <f t="shared" si="552"/>
        <v>Low Cost per Unit</v>
      </c>
      <c r="Q2739" s="12">
        <f t="shared" si="553"/>
        <v>0</v>
      </c>
      <c r="R2739" s="12">
        <f t="shared" si="554"/>
        <v>2.6375999999999999</v>
      </c>
      <c r="S2739" s="12">
        <f t="shared" si="555"/>
        <v>0</v>
      </c>
      <c r="T2739" s="12">
        <f t="shared" si="556"/>
        <v>0</v>
      </c>
      <c r="U2739" s="12">
        <f t="shared" si="557"/>
        <v>0</v>
      </c>
      <c r="V2739" s="13" t="str">
        <f t="shared" ca="1" si="558"/>
        <v>Greater Than 8 Weeks Old</v>
      </c>
    </row>
    <row r="2740" spans="1:22" x14ac:dyDescent="0.45">
      <c r="A2740" s="2" t="s">
        <v>68</v>
      </c>
      <c r="B2740" s="5">
        <v>43700</v>
      </c>
      <c r="C2740" s="5" t="s">
        <v>375</v>
      </c>
      <c r="D2740" s="5" t="s">
        <v>377</v>
      </c>
      <c r="E2740" s="6">
        <v>25</v>
      </c>
      <c r="F2740" s="3">
        <v>202.25</v>
      </c>
      <c r="G2740" s="3">
        <v>59.25</v>
      </c>
      <c r="H2740" s="8">
        <f t="shared" si="546"/>
        <v>2.37</v>
      </c>
      <c r="I2740" s="3">
        <v>143</v>
      </c>
      <c r="J2740" s="4">
        <v>0.71</v>
      </c>
      <c r="K2740" s="2" t="str">
        <f t="shared" si="547"/>
        <v>Friday</v>
      </c>
      <c r="L2740" s="5">
        <f t="shared" si="548"/>
        <v>43703</v>
      </c>
      <c r="M2740" s="2" t="str">
        <f t="shared" si="549"/>
        <v>Monday</v>
      </c>
      <c r="N2740" s="2" t="str">
        <f t="shared" si="550"/>
        <v>Monday</v>
      </c>
      <c r="O2740" s="12">
        <f t="shared" si="551"/>
        <v>0</v>
      </c>
      <c r="P2740" s="11" t="str">
        <f t="shared" si="552"/>
        <v>Low Cost per Unit</v>
      </c>
      <c r="Q2740" s="12">
        <f t="shared" si="553"/>
        <v>0</v>
      </c>
      <c r="R2740" s="12">
        <f t="shared" si="554"/>
        <v>6.0674999999999999</v>
      </c>
      <c r="S2740" s="12">
        <f t="shared" si="555"/>
        <v>0</v>
      </c>
      <c r="T2740" s="12">
        <f t="shared" si="556"/>
        <v>0</v>
      </c>
      <c r="U2740" s="12">
        <f t="shared" si="557"/>
        <v>0</v>
      </c>
      <c r="V2740" s="13" t="str">
        <f t="shared" ca="1" si="558"/>
        <v>Greater Than 8 Weeks Old</v>
      </c>
    </row>
    <row r="2741" spans="1:22" x14ac:dyDescent="0.45">
      <c r="A2741" s="2" t="s">
        <v>69</v>
      </c>
      <c r="B2741" s="5">
        <v>43700</v>
      </c>
      <c r="C2741" s="5" t="s">
        <v>375</v>
      </c>
      <c r="D2741" s="5" t="s">
        <v>377</v>
      </c>
      <c r="E2741" s="6">
        <v>34</v>
      </c>
      <c r="F2741" s="3">
        <v>339.66</v>
      </c>
      <c r="G2741" s="3">
        <v>204</v>
      </c>
      <c r="H2741" s="8">
        <f t="shared" si="546"/>
        <v>6</v>
      </c>
      <c r="I2741" s="3">
        <v>135.66</v>
      </c>
      <c r="J2741" s="4">
        <v>0.4</v>
      </c>
      <c r="K2741" s="2" t="str">
        <f t="shared" si="547"/>
        <v>Friday</v>
      </c>
      <c r="L2741" s="5">
        <f t="shared" si="548"/>
        <v>43703</v>
      </c>
      <c r="M2741" s="2" t="str">
        <f t="shared" si="549"/>
        <v>Monday</v>
      </c>
      <c r="N2741" s="2" t="str">
        <f t="shared" si="550"/>
        <v>Monday</v>
      </c>
      <c r="O2741" s="12">
        <f t="shared" si="551"/>
        <v>0</v>
      </c>
      <c r="P2741" s="11" t="str">
        <f t="shared" si="552"/>
        <v>Low Cost per Unit</v>
      </c>
      <c r="Q2741" s="12">
        <f t="shared" si="553"/>
        <v>0</v>
      </c>
      <c r="R2741" s="12">
        <f t="shared" si="554"/>
        <v>10.1898</v>
      </c>
      <c r="S2741" s="12">
        <f t="shared" si="555"/>
        <v>0</v>
      </c>
      <c r="T2741" s="12">
        <f t="shared" si="556"/>
        <v>0</v>
      </c>
      <c r="U2741" s="12">
        <f t="shared" si="557"/>
        <v>0</v>
      </c>
      <c r="V2741" s="13" t="str">
        <f t="shared" ca="1" si="558"/>
        <v>Greater Than 8 Weeks Old</v>
      </c>
    </row>
    <row r="2742" spans="1:22" x14ac:dyDescent="0.45">
      <c r="A2742" s="2" t="s">
        <v>167</v>
      </c>
      <c r="B2742" s="5">
        <v>43700</v>
      </c>
      <c r="C2742" s="5" t="s">
        <v>378</v>
      </c>
      <c r="D2742" s="5" t="s">
        <v>379</v>
      </c>
      <c r="E2742" s="6">
        <v>2</v>
      </c>
      <c r="F2742" s="3">
        <v>39.979999999999997</v>
      </c>
      <c r="G2742" s="3">
        <v>14.88</v>
      </c>
      <c r="H2742" s="8">
        <f t="shared" si="546"/>
        <v>7.44</v>
      </c>
      <c r="I2742" s="3">
        <v>25.1</v>
      </c>
      <c r="J2742" s="4">
        <v>0.63</v>
      </c>
      <c r="K2742" s="2" t="str">
        <f t="shared" si="547"/>
        <v>Friday</v>
      </c>
      <c r="L2742" s="5">
        <f t="shared" si="548"/>
        <v>43703</v>
      </c>
      <c r="M2742" s="2" t="str">
        <f t="shared" si="549"/>
        <v>Monday</v>
      </c>
      <c r="N2742" s="2" t="str">
        <f t="shared" si="550"/>
        <v>Monday</v>
      </c>
      <c r="O2742" s="12">
        <f t="shared" si="551"/>
        <v>0</v>
      </c>
      <c r="P2742" s="11" t="str">
        <f t="shared" si="552"/>
        <v>Low Cost per Unit</v>
      </c>
      <c r="Q2742" s="12">
        <f t="shared" si="553"/>
        <v>0</v>
      </c>
      <c r="R2742" s="12">
        <f t="shared" si="554"/>
        <v>1.1993999999999998</v>
      </c>
      <c r="S2742" s="12">
        <f t="shared" si="555"/>
        <v>0</v>
      </c>
      <c r="T2742" s="12">
        <f t="shared" si="556"/>
        <v>0</v>
      </c>
      <c r="U2742" s="12">
        <f t="shared" si="557"/>
        <v>0</v>
      </c>
      <c r="V2742" s="13" t="str">
        <f t="shared" ca="1" si="558"/>
        <v>Greater Than 8 Weeks Old</v>
      </c>
    </row>
    <row r="2743" spans="1:22" x14ac:dyDescent="0.45">
      <c r="A2743" s="2" t="s">
        <v>70</v>
      </c>
      <c r="B2743" s="5">
        <v>43700</v>
      </c>
      <c r="C2743" s="5" t="s">
        <v>378</v>
      </c>
      <c r="D2743" s="5" t="s">
        <v>379</v>
      </c>
      <c r="E2743" s="6">
        <v>2</v>
      </c>
      <c r="F2743" s="3">
        <v>39.979999999999997</v>
      </c>
      <c r="G2743" s="3">
        <v>12.32</v>
      </c>
      <c r="H2743" s="8">
        <f t="shared" si="546"/>
        <v>6.16</v>
      </c>
      <c r="I2743" s="3">
        <v>27.66</v>
      </c>
      <c r="J2743" s="4">
        <v>0.69</v>
      </c>
      <c r="K2743" s="2" t="str">
        <f t="shared" si="547"/>
        <v>Friday</v>
      </c>
      <c r="L2743" s="5">
        <f t="shared" si="548"/>
        <v>43703</v>
      </c>
      <c r="M2743" s="2" t="str">
        <f t="shared" si="549"/>
        <v>Monday</v>
      </c>
      <c r="N2743" s="2" t="str">
        <f t="shared" si="550"/>
        <v>Monday</v>
      </c>
      <c r="O2743" s="12">
        <f t="shared" si="551"/>
        <v>0</v>
      </c>
      <c r="P2743" s="11" t="str">
        <f t="shared" si="552"/>
        <v>Low Cost per Unit</v>
      </c>
      <c r="Q2743" s="12">
        <f t="shared" si="553"/>
        <v>0</v>
      </c>
      <c r="R2743" s="12">
        <f t="shared" si="554"/>
        <v>1.1993999999999998</v>
      </c>
      <c r="S2743" s="12">
        <f t="shared" si="555"/>
        <v>0</v>
      </c>
      <c r="T2743" s="12">
        <f t="shared" si="556"/>
        <v>0</v>
      </c>
      <c r="U2743" s="12">
        <f t="shared" si="557"/>
        <v>0</v>
      </c>
      <c r="V2743" s="13" t="str">
        <f t="shared" ca="1" si="558"/>
        <v>Greater Than 8 Weeks Old</v>
      </c>
    </row>
    <row r="2744" spans="1:22" x14ac:dyDescent="0.45">
      <c r="A2744" s="2" t="s">
        <v>72</v>
      </c>
      <c r="B2744" s="5">
        <v>43700</v>
      </c>
      <c r="C2744" s="5" t="s">
        <v>378</v>
      </c>
      <c r="D2744" s="5" t="s">
        <v>379</v>
      </c>
      <c r="E2744" s="6">
        <v>2</v>
      </c>
      <c r="F2744" s="3">
        <v>230</v>
      </c>
      <c r="G2744" s="3">
        <v>84.16</v>
      </c>
      <c r="H2744" s="8">
        <f t="shared" si="546"/>
        <v>42.08</v>
      </c>
      <c r="I2744" s="3">
        <v>145.84</v>
      </c>
      <c r="J2744" s="4">
        <v>0.63</v>
      </c>
      <c r="K2744" s="2" t="str">
        <f t="shared" si="547"/>
        <v>Friday</v>
      </c>
      <c r="L2744" s="5">
        <f t="shared" si="548"/>
        <v>43703</v>
      </c>
      <c r="M2744" s="2" t="str">
        <f t="shared" si="549"/>
        <v>Monday</v>
      </c>
      <c r="N2744" s="2" t="str">
        <f t="shared" si="550"/>
        <v>Monday</v>
      </c>
      <c r="O2744" s="12">
        <f t="shared" si="551"/>
        <v>0</v>
      </c>
      <c r="P2744" s="11" t="str">
        <f t="shared" si="552"/>
        <v>High Cost per Unit</v>
      </c>
      <c r="Q2744" s="12">
        <f t="shared" si="553"/>
        <v>0</v>
      </c>
      <c r="R2744" s="12">
        <f t="shared" si="554"/>
        <v>6.8999999999999995</v>
      </c>
      <c r="S2744" s="12">
        <f t="shared" si="555"/>
        <v>0</v>
      </c>
      <c r="T2744" s="12">
        <f t="shared" si="556"/>
        <v>0</v>
      </c>
      <c r="U2744" s="12">
        <f t="shared" si="557"/>
        <v>0</v>
      </c>
      <c r="V2744" s="13" t="str">
        <f t="shared" ca="1" si="558"/>
        <v>Greater Than 8 Weeks Old</v>
      </c>
    </row>
    <row r="2745" spans="1:22" x14ac:dyDescent="0.45">
      <c r="A2745" s="2" t="s">
        <v>226</v>
      </c>
      <c r="B2745" s="5">
        <v>43700</v>
      </c>
      <c r="C2745" s="5" t="s">
        <v>378</v>
      </c>
      <c r="D2745" s="5" t="s">
        <v>379</v>
      </c>
      <c r="E2745" s="6">
        <v>21</v>
      </c>
      <c r="F2745" s="3">
        <v>424.8</v>
      </c>
      <c r="G2745" s="3">
        <v>241.08</v>
      </c>
      <c r="H2745" s="8">
        <f t="shared" si="546"/>
        <v>11.48</v>
      </c>
      <c r="I2745" s="3">
        <v>183.72</v>
      </c>
      <c r="J2745" s="4">
        <v>0.43</v>
      </c>
      <c r="K2745" s="2" t="str">
        <f t="shared" si="547"/>
        <v>Friday</v>
      </c>
      <c r="L2745" s="5">
        <f t="shared" si="548"/>
        <v>43703</v>
      </c>
      <c r="M2745" s="2" t="str">
        <f t="shared" si="549"/>
        <v>Monday</v>
      </c>
      <c r="N2745" s="2" t="str">
        <f t="shared" si="550"/>
        <v>Monday</v>
      </c>
      <c r="O2745" s="12">
        <f t="shared" si="551"/>
        <v>0</v>
      </c>
      <c r="P2745" s="11" t="str">
        <f t="shared" si="552"/>
        <v>Low Cost per Unit</v>
      </c>
      <c r="Q2745" s="12">
        <f t="shared" si="553"/>
        <v>0</v>
      </c>
      <c r="R2745" s="12">
        <f t="shared" si="554"/>
        <v>12.744</v>
      </c>
      <c r="S2745" s="12">
        <f t="shared" si="555"/>
        <v>0</v>
      </c>
      <c r="T2745" s="12">
        <f t="shared" si="556"/>
        <v>0</v>
      </c>
      <c r="U2745" s="12">
        <f t="shared" si="557"/>
        <v>0</v>
      </c>
      <c r="V2745" s="13" t="str">
        <f t="shared" ca="1" si="558"/>
        <v>Greater Than 8 Weeks Old</v>
      </c>
    </row>
    <row r="2746" spans="1:22" x14ac:dyDescent="0.45">
      <c r="A2746" s="2" t="s">
        <v>227</v>
      </c>
      <c r="B2746" s="5">
        <v>43700</v>
      </c>
      <c r="C2746" s="5" t="s">
        <v>378</v>
      </c>
      <c r="D2746" s="5" t="s">
        <v>379</v>
      </c>
      <c r="E2746" s="6">
        <v>5</v>
      </c>
      <c r="F2746" s="3">
        <v>99.95</v>
      </c>
      <c r="G2746" s="3">
        <v>57.4</v>
      </c>
      <c r="H2746" s="8">
        <f t="shared" si="546"/>
        <v>11.48</v>
      </c>
      <c r="I2746" s="3">
        <v>42.55</v>
      </c>
      <c r="J2746" s="4">
        <v>0.43</v>
      </c>
      <c r="K2746" s="2" t="str">
        <f t="shared" si="547"/>
        <v>Friday</v>
      </c>
      <c r="L2746" s="5">
        <f t="shared" si="548"/>
        <v>43703</v>
      </c>
      <c r="M2746" s="2" t="str">
        <f t="shared" si="549"/>
        <v>Monday</v>
      </c>
      <c r="N2746" s="2" t="str">
        <f t="shared" si="550"/>
        <v>Monday</v>
      </c>
      <c r="O2746" s="12">
        <f t="shared" si="551"/>
        <v>0</v>
      </c>
      <c r="P2746" s="11" t="str">
        <f t="shared" si="552"/>
        <v>Low Cost per Unit</v>
      </c>
      <c r="Q2746" s="12">
        <f t="shared" si="553"/>
        <v>0</v>
      </c>
      <c r="R2746" s="12">
        <f t="shared" si="554"/>
        <v>2.9984999999999999</v>
      </c>
      <c r="S2746" s="12">
        <f t="shared" si="555"/>
        <v>0</v>
      </c>
      <c r="T2746" s="12">
        <f t="shared" si="556"/>
        <v>0</v>
      </c>
      <c r="U2746" s="12">
        <f t="shared" si="557"/>
        <v>0</v>
      </c>
      <c r="V2746" s="13" t="str">
        <f t="shared" ca="1" si="558"/>
        <v>Greater Than 8 Weeks Old</v>
      </c>
    </row>
    <row r="2747" spans="1:22" x14ac:dyDescent="0.45">
      <c r="A2747" s="2" t="s">
        <v>228</v>
      </c>
      <c r="B2747" s="5">
        <v>43700</v>
      </c>
      <c r="C2747" s="5" t="s">
        <v>378</v>
      </c>
      <c r="D2747" s="5" t="s">
        <v>379</v>
      </c>
      <c r="E2747" s="6">
        <v>11</v>
      </c>
      <c r="F2747" s="3">
        <v>219.89</v>
      </c>
      <c r="G2747" s="3">
        <v>126.28</v>
      </c>
      <c r="H2747" s="8">
        <f t="shared" si="546"/>
        <v>11.48</v>
      </c>
      <c r="I2747" s="3">
        <v>93.61</v>
      </c>
      <c r="J2747" s="4">
        <v>0.43</v>
      </c>
      <c r="K2747" s="2" t="str">
        <f t="shared" si="547"/>
        <v>Friday</v>
      </c>
      <c r="L2747" s="5">
        <f t="shared" si="548"/>
        <v>43703</v>
      </c>
      <c r="M2747" s="2" t="str">
        <f t="shared" si="549"/>
        <v>Monday</v>
      </c>
      <c r="N2747" s="2" t="str">
        <f t="shared" si="550"/>
        <v>Monday</v>
      </c>
      <c r="O2747" s="12">
        <f t="shared" si="551"/>
        <v>0</v>
      </c>
      <c r="P2747" s="11" t="str">
        <f t="shared" si="552"/>
        <v>Low Cost per Unit</v>
      </c>
      <c r="Q2747" s="12">
        <f t="shared" si="553"/>
        <v>0</v>
      </c>
      <c r="R2747" s="12">
        <f t="shared" si="554"/>
        <v>6.5966999999999993</v>
      </c>
      <c r="S2747" s="12">
        <f t="shared" si="555"/>
        <v>0</v>
      </c>
      <c r="T2747" s="12">
        <f t="shared" si="556"/>
        <v>0</v>
      </c>
      <c r="U2747" s="12">
        <f t="shared" si="557"/>
        <v>0</v>
      </c>
      <c r="V2747" s="13" t="str">
        <f t="shared" ca="1" si="558"/>
        <v>Greater Than 8 Weeks Old</v>
      </c>
    </row>
    <row r="2748" spans="1:22" x14ac:dyDescent="0.45">
      <c r="A2748" s="2" t="s">
        <v>254</v>
      </c>
      <c r="B2748" s="5">
        <v>43700</v>
      </c>
      <c r="C2748" s="5" t="s">
        <v>383</v>
      </c>
      <c r="D2748" s="5" t="s">
        <v>384</v>
      </c>
      <c r="E2748" s="6">
        <v>2</v>
      </c>
      <c r="F2748" s="3">
        <v>58</v>
      </c>
      <c r="G2748" s="3">
        <v>25</v>
      </c>
      <c r="H2748" s="8">
        <f t="shared" si="546"/>
        <v>12.5</v>
      </c>
      <c r="I2748" s="3">
        <v>33</v>
      </c>
      <c r="J2748" s="4">
        <v>0.56999999999999995</v>
      </c>
      <c r="K2748" s="2" t="str">
        <f t="shared" si="547"/>
        <v>Friday</v>
      </c>
      <c r="L2748" s="5">
        <f t="shared" si="548"/>
        <v>43703</v>
      </c>
      <c r="M2748" s="2" t="str">
        <f t="shared" si="549"/>
        <v>Monday</v>
      </c>
      <c r="N2748" s="2" t="str">
        <f t="shared" si="550"/>
        <v>Monday</v>
      </c>
      <c r="O2748" s="12">
        <f t="shared" si="551"/>
        <v>0</v>
      </c>
      <c r="P2748" s="11" t="str">
        <f t="shared" si="552"/>
        <v>Low Cost per Unit</v>
      </c>
      <c r="Q2748" s="12">
        <f t="shared" si="553"/>
        <v>0</v>
      </c>
      <c r="R2748" s="12">
        <f t="shared" si="554"/>
        <v>1.74</v>
      </c>
      <c r="S2748" s="12">
        <f t="shared" si="555"/>
        <v>0</v>
      </c>
      <c r="T2748" s="12">
        <f t="shared" si="556"/>
        <v>0</v>
      </c>
      <c r="U2748" s="12">
        <f t="shared" si="557"/>
        <v>0</v>
      </c>
      <c r="V2748" s="13" t="str">
        <f t="shared" ca="1" si="558"/>
        <v>Greater Than 8 Weeks Old</v>
      </c>
    </row>
    <row r="2749" spans="1:22" x14ac:dyDescent="0.45">
      <c r="A2749" s="2" t="s">
        <v>255</v>
      </c>
      <c r="B2749" s="5">
        <v>43700</v>
      </c>
      <c r="C2749" s="5" t="s">
        <v>375</v>
      </c>
      <c r="D2749" s="5" t="s">
        <v>377</v>
      </c>
      <c r="E2749" s="6">
        <v>3</v>
      </c>
      <c r="F2749" s="3">
        <v>60</v>
      </c>
      <c r="G2749" s="3">
        <v>21.36</v>
      </c>
      <c r="H2749" s="8">
        <f t="shared" si="546"/>
        <v>7.12</v>
      </c>
      <c r="I2749" s="3">
        <v>38.64</v>
      </c>
      <c r="J2749" s="4">
        <v>0.64</v>
      </c>
      <c r="K2749" s="2" t="str">
        <f t="shared" si="547"/>
        <v>Friday</v>
      </c>
      <c r="L2749" s="5">
        <f t="shared" si="548"/>
        <v>43703</v>
      </c>
      <c r="M2749" s="2" t="str">
        <f t="shared" si="549"/>
        <v>Monday</v>
      </c>
      <c r="N2749" s="2" t="str">
        <f t="shared" si="550"/>
        <v>Monday</v>
      </c>
      <c r="O2749" s="12">
        <f t="shared" si="551"/>
        <v>0</v>
      </c>
      <c r="P2749" s="11" t="str">
        <f t="shared" si="552"/>
        <v>Low Cost per Unit</v>
      </c>
      <c r="Q2749" s="12">
        <f t="shared" si="553"/>
        <v>0</v>
      </c>
      <c r="R2749" s="12">
        <f t="shared" si="554"/>
        <v>1.7999999999999998</v>
      </c>
      <c r="S2749" s="12">
        <f t="shared" si="555"/>
        <v>0</v>
      </c>
      <c r="T2749" s="12">
        <f t="shared" si="556"/>
        <v>0</v>
      </c>
      <c r="U2749" s="12">
        <f t="shared" si="557"/>
        <v>0</v>
      </c>
      <c r="V2749" s="13" t="str">
        <f t="shared" ca="1" si="558"/>
        <v>Greater Than 8 Weeks Old</v>
      </c>
    </row>
    <row r="2750" spans="1:22" x14ac:dyDescent="0.45">
      <c r="A2750" s="2" t="s">
        <v>229</v>
      </c>
      <c r="B2750" s="5">
        <v>43700</v>
      </c>
      <c r="C2750" s="5" t="s">
        <v>375</v>
      </c>
      <c r="D2750" s="5" t="s">
        <v>377</v>
      </c>
      <c r="E2750" s="6">
        <v>2</v>
      </c>
      <c r="F2750" s="3">
        <v>40</v>
      </c>
      <c r="G2750" s="3">
        <v>14.24</v>
      </c>
      <c r="H2750" s="8">
        <f t="shared" si="546"/>
        <v>7.12</v>
      </c>
      <c r="I2750" s="3">
        <v>25.76</v>
      </c>
      <c r="J2750" s="4">
        <v>0.64</v>
      </c>
      <c r="K2750" s="2" t="str">
        <f t="shared" si="547"/>
        <v>Friday</v>
      </c>
      <c r="L2750" s="5">
        <f t="shared" si="548"/>
        <v>43703</v>
      </c>
      <c r="M2750" s="2" t="str">
        <f t="shared" si="549"/>
        <v>Monday</v>
      </c>
      <c r="N2750" s="2" t="str">
        <f t="shared" si="550"/>
        <v>Monday</v>
      </c>
      <c r="O2750" s="12">
        <f t="shared" si="551"/>
        <v>0</v>
      </c>
      <c r="P2750" s="11" t="str">
        <f t="shared" si="552"/>
        <v>Low Cost per Unit</v>
      </c>
      <c r="Q2750" s="12">
        <f t="shared" si="553"/>
        <v>0</v>
      </c>
      <c r="R2750" s="12">
        <f t="shared" si="554"/>
        <v>1.2</v>
      </c>
      <c r="S2750" s="12">
        <f t="shared" si="555"/>
        <v>0</v>
      </c>
      <c r="T2750" s="12">
        <f t="shared" si="556"/>
        <v>0</v>
      </c>
      <c r="U2750" s="12">
        <f t="shared" si="557"/>
        <v>0</v>
      </c>
      <c r="V2750" s="13" t="str">
        <f t="shared" ca="1" si="558"/>
        <v>Greater Than 8 Weeks Old</v>
      </c>
    </row>
    <row r="2751" spans="1:22" x14ac:dyDescent="0.45">
      <c r="A2751" s="2" t="s">
        <v>230</v>
      </c>
      <c r="B2751" s="5">
        <v>43700</v>
      </c>
      <c r="C2751" s="5" t="s">
        <v>383</v>
      </c>
      <c r="D2751" s="5" t="s">
        <v>384</v>
      </c>
      <c r="E2751" s="6">
        <v>2</v>
      </c>
      <c r="F2751" s="3">
        <v>25.98</v>
      </c>
      <c r="G2751" s="3">
        <v>12</v>
      </c>
      <c r="H2751" s="8">
        <f t="shared" si="546"/>
        <v>6</v>
      </c>
      <c r="I2751" s="3">
        <v>13.98</v>
      </c>
      <c r="J2751" s="4">
        <v>0.54</v>
      </c>
      <c r="K2751" s="2" t="str">
        <f t="shared" si="547"/>
        <v>Friday</v>
      </c>
      <c r="L2751" s="5">
        <f t="shared" si="548"/>
        <v>43703</v>
      </c>
      <c r="M2751" s="2" t="str">
        <f t="shared" si="549"/>
        <v>Monday</v>
      </c>
      <c r="N2751" s="2" t="str">
        <f t="shared" si="550"/>
        <v>Monday</v>
      </c>
      <c r="O2751" s="12">
        <f t="shared" si="551"/>
        <v>0</v>
      </c>
      <c r="P2751" s="11" t="str">
        <f t="shared" si="552"/>
        <v>Low Cost per Unit</v>
      </c>
      <c r="Q2751" s="12">
        <f t="shared" si="553"/>
        <v>0</v>
      </c>
      <c r="R2751" s="12">
        <f t="shared" si="554"/>
        <v>0.77939999999999998</v>
      </c>
      <c r="S2751" s="12">
        <f t="shared" si="555"/>
        <v>0</v>
      </c>
      <c r="T2751" s="12">
        <f t="shared" si="556"/>
        <v>0</v>
      </c>
      <c r="U2751" s="12">
        <f t="shared" si="557"/>
        <v>0</v>
      </c>
      <c r="V2751" s="13" t="str">
        <f t="shared" ca="1" si="558"/>
        <v>Greater Than 8 Weeks Old</v>
      </c>
    </row>
    <row r="2752" spans="1:22" x14ac:dyDescent="0.45">
      <c r="A2752" s="2" t="s">
        <v>153</v>
      </c>
      <c r="B2752" s="5">
        <v>43700</v>
      </c>
      <c r="C2752" s="5" t="s">
        <v>383</v>
      </c>
      <c r="D2752" s="5" t="s">
        <v>398</v>
      </c>
      <c r="E2752" s="6">
        <v>2</v>
      </c>
      <c r="F2752" s="3">
        <v>52</v>
      </c>
      <c r="G2752" s="3">
        <v>17.760000000000002</v>
      </c>
      <c r="H2752" s="8">
        <f t="shared" si="546"/>
        <v>8.8800000000000008</v>
      </c>
      <c r="I2752" s="3">
        <v>34.24</v>
      </c>
      <c r="J2752" s="4">
        <v>0.66</v>
      </c>
      <c r="K2752" s="2" t="str">
        <f t="shared" si="547"/>
        <v>Friday</v>
      </c>
      <c r="L2752" s="5">
        <f t="shared" si="548"/>
        <v>43703</v>
      </c>
      <c r="M2752" s="2" t="str">
        <f t="shared" si="549"/>
        <v>Monday</v>
      </c>
      <c r="N2752" s="2" t="str">
        <f t="shared" si="550"/>
        <v>Monday</v>
      </c>
      <c r="O2752" s="12">
        <f t="shared" si="551"/>
        <v>0</v>
      </c>
      <c r="P2752" s="11" t="str">
        <f t="shared" si="552"/>
        <v>Low Cost per Unit</v>
      </c>
      <c r="Q2752" s="12">
        <f t="shared" si="553"/>
        <v>0</v>
      </c>
      <c r="R2752" s="12">
        <f t="shared" si="554"/>
        <v>1.56</v>
      </c>
      <c r="S2752" s="12">
        <f t="shared" si="555"/>
        <v>0</v>
      </c>
      <c r="T2752" s="12">
        <f t="shared" si="556"/>
        <v>0</v>
      </c>
      <c r="U2752" s="12">
        <f t="shared" si="557"/>
        <v>0</v>
      </c>
      <c r="V2752" s="13" t="str">
        <f t="shared" ca="1" si="558"/>
        <v>Greater Than 8 Weeks Old</v>
      </c>
    </row>
    <row r="2753" spans="1:22" x14ac:dyDescent="0.45">
      <c r="A2753" s="2" t="s">
        <v>154</v>
      </c>
      <c r="B2753" s="5">
        <v>43700</v>
      </c>
      <c r="C2753" s="5" t="s">
        <v>369</v>
      </c>
      <c r="D2753" s="5" t="s">
        <v>372</v>
      </c>
      <c r="E2753" s="6">
        <v>1</v>
      </c>
      <c r="F2753" s="3">
        <v>39</v>
      </c>
      <c r="G2753" s="3">
        <v>14.25</v>
      </c>
      <c r="H2753" s="8">
        <f t="shared" si="546"/>
        <v>14.25</v>
      </c>
      <c r="I2753" s="3">
        <v>24.75</v>
      </c>
      <c r="J2753" s="4">
        <v>0.63</v>
      </c>
      <c r="K2753" s="2" t="str">
        <f t="shared" si="547"/>
        <v>Friday</v>
      </c>
      <c r="L2753" s="5">
        <f t="shared" si="548"/>
        <v>43703</v>
      </c>
      <c r="M2753" s="2" t="str">
        <f t="shared" si="549"/>
        <v>Monday</v>
      </c>
      <c r="N2753" s="2" t="str">
        <f t="shared" si="550"/>
        <v>Monday</v>
      </c>
      <c r="O2753" s="12">
        <f t="shared" si="551"/>
        <v>0</v>
      </c>
      <c r="P2753" s="11" t="str">
        <f t="shared" si="552"/>
        <v>Low Cost per Unit</v>
      </c>
      <c r="Q2753" s="12">
        <f t="shared" si="553"/>
        <v>0</v>
      </c>
      <c r="R2753" s="12">
        <f t="shared" si="554"/>
        <v>0</v>
      </c>
      <c r="S2753" s="12">
        <f t="shared" si="555"/>
        <v>0</v>
      </c>
      <c r="T2753" s="12">
        <f t="shared" si="556"/>
        <v>0</v>
      </c>
      <c r="U2753" s="12">
        <f t="shared" si="557"/>
        <v>0</v>
      </c>
      <c r="V2753" s="13" t="str">
        <f t="shared" ca="1" si="558"/>
        <v>Greater Than 8 Weeks Old</v>
      </c>
    </row>
    <row r="2754" spans="1:22" x14ac:dyDescent="0.45">
      <c r="A2754" s="2" t="s">
        <v>284</v>
      </c>
      <c r="B2754" s="5">
        <v>43700</v>
      </c>
      <c r="C2754" s="5" t="s">
        <v>369</v>
      </c>
      <c r="D2754" s="5" t="s">
        <v>372</v>
      </c>
      <c r="E2754" s="6">
        <v>1</v>
      </c>
      <c r="F2754" s="3">
        <v>10.99</v>
      </c>
      <c r="G2754" s="3">
        <v>5.25</v>
      </c>
      <c r="H2754" s="8">
        <f t="shared" si="546"/>
        <v>5.25</v>
      </c>
      <c r="I2754" s="3">
        <v>5.74</v>
      </c>
      <c r="J2754" s="4">
        <v>0.52</v>
      </c>
      <c r="K2754" s="2" t="str">
        <f t="shared" si="547"/>
        <v>Friday</v>
      </c>
      <c r="L2754" s="5">
        <f t="shared" si="548"/>
        <v>43703</v>
      </c>
      <c r="M2754" s="2" t="str">
        <f t="shared" si="549"/>
        <v>Monday</v>
      </c>
      <c r="N2754" s="2" t="str">
        <f t="shared" si="550"/>
        <v>Monday</v>
      </c>
      <c r="O2754" s="12">
        <f t="shared" si="551"/>
        <v>0</v>
      </c>
      <c r="P2754" s="11" t="str">
        <f t="shared" si="552"/>
        <v>Low Cost per Unit</v>
      </c>
      <c r="Q2754" s="12">
        <f t="shared" si="553"/>
        <v>0</v>
      </c>
      <c r="R2754" s="12">
        <f t="shared" si="554"/>
        <v>0</v>
      </c>
      <c r="S2754" s="12">
        <f t="shared" si="555"/>
        <v>0</v>
      </c>
      <c r="T2754" s="12">
        <f t="shared" si="556"/>
        <v>0</v>
      </c>
      <c r="U2754" s="12">
        <f t="shared" si="557"/>
        <v>0</v>
      </c>
      <c r="V2754" s="13" t="str">
        <f t="shared" ca="1" si="558"/>
        <v>Greater Than 8 Weeks Old</v>
      </c>
    </row>
    <row r="2755" spans="1:22" x14ac:dyDescent="0.45">
      <c r="A2755" s="2" t="s">
        <v>180</v>
      </c>
      <c r="B2755" s="5">
        <v>43700</v>
      </c>
      <c r="C2755" s="5" t="s">
        <v>369</v>
      </c>
      <c r="D2755" s="5" t="s">
        <v>372</v>
      </c>
      <c r="E2755" s="6">
        <v>2</v>
      </c>
      <c r="F2755" s="3">
        <v>21.98</v>
      </c>
      <c r="G2755" s="3">
        <v>11.52</v>
      </c>
      <c r="H2755" s="8">
        <f t="shared" ref="H2755:H2818" si="559">G2755/E2755</f>
        <v>5.76</v>
      </c>
      <c r="I2755" s="3">
        <v>10.46</v>
      </c>
      <c r="J2755" s="4">
        <v>0.48</v>
      </c>
      <c r="K2755" s="2" t="str">
        <f t="shared" ref="K2755:K2818" si="560">TEXT(B2755,"dddd")</f>
        <v>Friday</v>
      </c>
      <c r="L2755" s="5">
        <f t="shared" ref="L2755:L2818" si="561">B2755+3</f>
        <v>43703</v>
      </c>
      <c r="M2755" s="2" t="str">
        <f t="shared" ref="M2755:M2818" si="562">TEXT(L2755,"dddd")</f>
        <v>Monday</v>
      </c>
      <c r="N2755" s="2" t="str">
        <f t="shared" ref="N2755:N2818" si="563">IF(M2755="Sunday","Monday",M2755)</f>
        <v>Monday</v>
      </c>
      <c r="O2755" s="12">
        <f t="shared" ref="O2755:O2818" si="564">IF(TEXT(B2755,"dddd")="Tuesday",E2755*0.05,0)</f>
        <v>0</v>
      </c>
      <c r="P2755" s="11" t="str">
        <f t="shared" ref="P2755:P2818" si="565">IF(H2755&gt;AVERAGE(H:H),"High Cost per Unit","Low Cost per Unit")</f>
        <v>Low Cost per Unit</v>
      </c>
      <c r="Q2755" s="12">
        <f t="shared" ref="Q2755:Q2818" si="566">IF(D2755="Masks",F2755*0.1,0)</f>
        <v>0</v>
      </c>
      <c r="R2755" s="12">
        <f t="shared" ref="R2755:R2818" si="567">IF(E2755&gt;1,F2755*0.03,0)</f>
        <v>0.65939999999999999</v>
      </c>
      <c r="S2755" s="12">
        <f t="shared" ref="S2755:S2818" si="568">IF(D2755="Accessories",F2755*0.15,0)</f>
        <v>0</v>
      </c>
      <c r="T2755" s="12">
        <f t="shared" ref="T2755:T2818" si="569">IF(AND(K2755="Saturday",C2755="Fitness"),F2755*0.1,0)</f>
        <v>0</v>
      </c>
      <c r="U2755" s="12">
        <f t="shared" ref="U2755:U2818" si="570">IF(AND(K2755="Friday",C2755="Automotive"),F2755*0.2,0)</f>
        <v>0</v>
      </c>
      <c r="V2755" s="13" t="str">
        <f t="shared" ref="V2755:V2818" ca="1" si="571">IF(ABS(TODAY()-B2755)&gt;56,"Greater Than 8 Weeks Old","Less Than 8 Weeks Old")</f>
        <v>Greater Than 8 Weeks Old</v>
      </c>
    </row>
    <row r="2756" spans="1:22" x14ac:dyDescent="0.45">
      <c r="A2756" s="2" t="s">
        <v>125</v>
      </c>
      <c r="B2756" s="5">
        <v>43700</v>
      </c>
      <c r="C2756" s="5" t="s">
        <v>369</v>
      </c>
      <c r="D2756" s="5" t="s">
        <v>372</v>
      </c>
      <c r="E2756" s="6">
        <v>2</v>
      </c>
      <c r="F2756" s="3">
        <v>80</v>
      </c>
      <c r="G2756" s="3">
        <v>15.38</v>
      </c>
      <c r="H2756" s="8">
        <f t="shared" si="559"/>
        <v>7.69</v>
      </c>
      <c r="I2756" s="3">
        <v>64.62</v>
      </c>
      <c r="J2756" s="4">
        <v>0.81</v>
      </c>
      <c r="K2756" s="2" t="str">
        <f t="shared" si="560"/>
        <v>Friday</v>
      </c>
      <c r="L2756" s="5">
        <f t="shared" si="561"/>
        <v>43703</v>
      </c>
      <c r="M2756" s="2" t="str">
        <f t="shared" si="562"/>
        <v>Monday</v>
      </c>
      <c r="N2756" s="2" t="str">
        <f t="shared" si="563"/>
        <v>Monday</v>
      </c>
      <c r="O2756" s="12">
        <f t="shared" si="564"/>
        <v>0</v>
      </c>
      <c r="P2756" s="11" t="str">
        <f t="shared" si="565"/>
        <v>Low Cost per Unit</v>
      </c>
      <c r="Q2756" s="12">
        <f t="shared" si="566"/>
        <v>0</v>
      </c>
      <c r="R2756" s="12">
        <f t="shared" si="567"/>
        <v>2.4</v>
      </c>
      <c r="S2756" s="12">
        <f t="shared" si="568"/>
        <v>0</v>
      </c>
      <c r="T2756" s="12">
        <f t="shared" si="569"/>
        <v>0</v>
      </c>
      <c r="U2756" s="12">
        <f t="shared" si="570"/>
        <v>0</v>
      </c>
      <c r="V2756" s="13" t="str">
        <f t="shared" ca="1" si="571"/>
        <v>Greater Than 8 Weeks Old</v>
      </c>
    </row>
    <row r="2757" spans="1:22" x14ac:dyDescent="0.45">
      <c r="A2757" s="2" t="s">
        <v>311</v>
      </c>
      <c r="B2757" s="5">
        <v>43700</v>
      </c>
      <c r="C2757" s="5" t="s">
        <v>371</v>
      </c>
      <c r="D2757" s="5" t="s">
        <v>371</v>
      </c>
      <c r="E2757" s="6">
        <v>2</v>
      </c>
      <c r="F2757" s="3">
        <v>13.98</v>
      </c>
      <c r="G2757" s="3">
        <v>5.58</v>
      </c>
      <c r="H2757" s="8">
        <f t="shared" si="559"/>
        <v>2.79</v>
      </c>
      <c r="I2757" s="3">
        <v>8.4</v>
      </c>
      <c r="J2757" s="4">
        <v>0.6</v>
      </c>
      <c r="K2757" s="2" t="str">
        <f t="shared" si="560"/>
        <v>Friday</v>
      </c>
      <c r="L2757" s="5">
        <f t="shared" si="561"/>
        <v>43703</v>
      </c>
      <c r="M2757" s="2" t="str">
        <f t="shared" si="562"/>
        <v>Monday</v>
      </c>
      <c r="N2757" s="2" t="str">
        <f t="shared" si="563"/>
        <v>Monday</v>
      </c>
      <c r="O2757" s="12">
        <f t="shared" si="564"/>
        <v>0</v>
      </c>
      <c r="P2757" s="11" t="str">
        <f t="shared" si="565"/>
        <v>Low Cost per Unit</v>
      </c>
      <c r="Q2757" s="12">
        <f t="shared" si="566"/>
        <v>0</v>
      </c>
      <c r="R2757" s="12">
        <f t="shared" si="567"/>
        <v>0.4194</v>
      </c>
      <c r="S2757" s="12">
        <f t="shared" si="568"/>
        <v>0</v>
      </c>
      <c r="T2757" s="12">
        <f t="shared" si="569"/>
        <v>0</v>
      </c>
      <c r="U2757" s="12">
        <f t="shared" si="570"/>
        <v>0</v>
      </c>
      <c r="V2757" s="13" t="str">
        <f t="shared" ca="1" si="571"/>
        <v>Greater Than 8 Weeks Old</v>
      </c>
    </row>
    <row r="2758" spans="1:22" x14ac:dyDescent="0.45">
      <c r="A2758" s="2" t="s">
        <v>323</v>
      </c>
      <c r="B2758" s="5">
        <v>43700</v>
      </c>
      <c r="C2758" s="5" t="s">
        <v>369</v>
      </c>
      <c r="D2758" s="5" t="s">
        <v>394</v>
      </c>
      <c r="E2758" s="6">
        <v>1</v>
      </c>
      <c r="F2758" s="3">
        <v>40</v>
      </c>
      <c r="G2758" s="3">
        <v>11.88</v>
      </c>
      <c r="H2758" s="8">
        <f t="shared" si="559"/>
        <v>11.88</v>
      </c>
      <c r="I2758" s="3">
        <v>28.12</v>
      </c>
      <c r="J2758" s="4">
        <v>0.7</v>
      </c>
      <c r="K2758" s="2" t="str">
        <f t="shared" si="560"/>
        <v>Friday</v>
      </c>
      <c r="L2758" s="5">
        <f t="shared" si="561"/>
        <v>43703</v>
      </c>
      <c r="M2758" s="2" t="str">
        <f t="shared" si="562"/>
        <v>Monday</v>
      </c>
      <c r="N2758" s="2" t="str">
        <f t="shared" si="563"/>
        <v>Monday</v>
      </c>
      <c r="O2758" s="12">
        <f t="shared" si="564"/>
        <v>0</v>
      </c>
      <c r="P2758" s="11" t="str">
        <f t="shared" si="565"/>
        <v>Low Cost per Unit</v>
      </c>
      <c r="Q2758" s="12">
        <f t="shared" si="566"/>
        <v>0</v>
      </c>
      <c r="R2758" s="12">
        <f t="shared" si="567"/>
        <v>0</v>
      </c>
      <c r="S2758" s="12">
        <f t="shared" si="568"/>
        <v>0</v>
      </c>
      <c r="T2758" s="12">
        <f t="shared" si="569"/>
        <v>0</v>
      </c>
      <c r="U2758" s="12">
        <f t="shared" si="570"/>
        <v>0</v>
      </c>
      <c r="V2758" s="13" t="str">
        <f t="shared" ca="1" si="571"/>
        <v>Greater Than 8 Weeks Old</v>
      </c>
    </row>
    <row r="2759" spans="1:22" x14ac:dyDescent="0.45">
      <c r="A2759" s="2" t="s">
        <v>83</v>
      </c>
      <c r="B2759" s="5">
        <v>43700</v>
      </c>
      <c r="C2759" s="5" t="s">
        <v>383</v>
      </c>
      <c r="D2759" s="5" t="s">
        <v>398</v>
      </c>
      <c r="E2759" s="6">
        <v>2</v>
      </c>
      <c r="F2759" s="3">
        <v>6</v>
      </c>
      <c r="G2759" s="3">
        <v>1.44</v>
      </c>
      <c r="H2759" s="8">
        <f t="shared" si="559"/>
        <v>0.72</v>
      </c>
      <c r="I2759" s="3">
        <v>4.5599999999999996</v>
      </c>
      <c r="J2759" s="4">
        <v>0.76</v>
      </c>
      <c r="K2759" s="2" t="str">
        <f t="shared" si="560"/>
        <v>Friday</v>
      </c>
      <c r="L2759" s="5">
        <f t="shared" si="561"/>
        <v>43703</v>
      </c>
      <c r="M2759" s="2" t="str">
        <f t="shared" si="562"/>
        <v>Monday</v>
      </c>
      <c r="N2759" s="2" t="str">
        <f t="shared" si="563"/>
        <v>Monday</v>
      </c>
      <c r="O2759" s="12">
        <f t="shared" si="564"/>
        <v>0</v>
      </c>
      <c r="P2759" s="11" t="str">
        <f t="shared" si="565"/>
        <v>Low Cost per Unit</v>
      </c>
      <c r="Q2759" s="12">
        <f t="shared" si="566"/>
        <v>0</v>
      </c>
      <c r="R2759" s="12">
        <f t="shared" si="567"/>
        <v>0.18</v>
      </c>
      <c r="S2759" s="12">
        <f t="shared" si="568"/>
        <v>0</v>
      </c>
      <c r="T2759" s="12">
        <f t="shared" si="569"/>
        <v>0</v>
      </c>
      <c r="U2759" s="12">
        <f t="shared" si="570"/>
        <v>0</v>
      </c>
      <c r="V2759" s="13" t="str">
        <f t="shared" ca="1" si="571"/>
        <v>Greater Than 8 Weeks Old</v>
      </c>
    </row>
    <row r="2760" spans="1:22" x14ac:dyDescent="0.45">
      <c r="A2760" s="2" t="s">
        <v>232</v>
      </c>
      <c r="B2760" s="5">
        <v>43700</v>
      </c>
      <c r="C2760" s="5" t="s">
        <v>383</v>
      </c>
      <c r="D2760" s="5" t="s">
        <v>398</v>
      </c>
      <c r="E2760" s="6">
        <v>14</v>
      </c>
      <c r="F2760" s="3">
        <v>419.86</v>
      </c>
      <c r="G2760" s="3">
        <v>223.02</v>
      </c>
      <c r="H2760" s="8">
        <f t="shared" si="559"/>
        <v>15.930000000000001</v>
      </c>
      <c r="I2760" s="3">
        <v>196.84</v>
      </c>
      <c r="J2760" s="4">
        <v>0.47</v>
      </c>
      <c r="K2760" s="2" t="str">
        <f t="shared" si="560"/>
        <v>Friday</v>
      </c>
      <c r="L2760" s="5">
        <f t="shared" si="561"/>
        <v>43703</v>
      </c>
      <c r="M2760" s="2" t="str">
        <f t="shared" si="562"/>
        <v>Monday</v>
      </c>
      <c r="N2760" s="2" t="str">
        <f t="shared" si="563"/>
        <v>Monday</v>
      </c>
      <c r="O2760" s="12">
        <f t="shared" si="564"/>
        <v>0</v>
      </c>
      <c r="P2760" s="11" t="str">
        <f t="shared" si="565"/>
        <v>Low Cost per Unit</v>
      </c>
      <c r="Q2760" s="12">
        <f t="shared" si="566"/>
        <v>0</v>
      </c>
      <c r="R2760" s="12">
        <f t="shared" si="567"/>
        <v>12.595800000000001</v>
      </c>
      <c r="S2760" s="12">
        <f t="shared" si="568"/>
        <v>0</v>
      </c>
      <c r="T2760" s="12">
        <f t="shared" si="569"/>
        <v>0</v>
      </c>
      <c r="U2760" s="12">
        <f t="shared" si="570"/>
        <v>0</v>
      </c>
      <c r="V2760" s="13" t="str">
        <f t="shared" ca="1" si="571"/>
        <v>Greater Than 8 Weeks Old</v>
      </c>
    </row>
    <row r="2761" spans="1:22" x14ac:dyDescent="0.45">
      <c r="A2761" s="2" t="s">
        <v>86</v>
      </c>
      <c r="B2761" s="5">
        <v>43700</v>
      </c>
      <c r="C2761" s="5" t="s">
        <v>383</v>
      </c>
      <c r="D2761" s="5" t="s">
        <v>398</v>
      </c>
      <c r="E2761" s="6">
        <v>1</v>
      </c>
      <c r="F2761" s="3">
        <v>42</v>
      </c>
      <c r="G2761" s="3">
        <v>12.38</v>
      </c>
      <c r="H2761" s="8">
        <f t="shared" si="559"/>
        <v>12.38</v>
      </c>
      <c r="I2761" s="3">
        <v>29.62</v>
      </c>
      <c r="J2761" s="4">
        <v>0.71</v>
      </c>
      <c r="K2761" s="2" t="str">
        <f t="shared" si="560"/>
        <v>Friday</v>
      </c>
      <c r="L2761" s="5">
        <f t="shared" si="561"/>
        <v>43703</v>
      </c>
      <c r="M2761" s="2" t="str">
        <f t="shared" si="562"/>
        <v>Monday</v>
      </c>
      <c r="N2761" s="2" t="str">
        <f t="shared" si="563"/>
        <v>Monday</v>
      </c>
      <c r="O2761" s="12">
        <f t="shared" si="564"/>
        <v>0</v>
      </c>
      <c r="P2761" s="11" t="str">
        <f t="shared" si="565"/>
        <v>Low Cost per Unit</v>
      </c>
      <c r="Q2761" s="12">
        <f t="shared" si="566"/>
        <v>0</v>
      </c>
      <c r="R2761" s="12">
        <f t="shared" si="567"/>
        <v>0</v>
      </c>
      <c r="S2761" s="12">
        <f t="shared" si="568"/>
        <v>0</v>
      </c>
      <c r="T2761" s="12">
        <f t="shared" si="569"/>
        <v>0</v>
      </c>
      <c r="U2761" s="12">
        <f t="shared" si="570"/>
        <v>0</v>
      </c>
      <c r="V2761" s="13" t="str">
        <f t="shared" ca="1" si="571"/>
        <v>Greater Than 8 Weeks Old</v>
      </c>
    </row>
    <row r="2762" spans="1:22" x14ac:dyDescent="0.45">
      <c r="A2762" s="2" t="s">
        <v>233</v>
      </c>
      <c r="B2762" s="5">
        <v>43700</v>
      </c>
      <c r="C2762" s="5" t="s">
        <v>383</v>
      </c>
      <c r="D2762" s="5" t="s">
        <v>384</v>
      </c>
      <c r="E2762" s="6">
        <v>7</v>
      </c>
      <c r="F2762" s="3">
        <v>56</v>
      </c>
      <c r="G2762" s="3">
        <v>25.96</v>
      </c>
      <c r="H2762" s="8">
        <f t="shared" si="559"/>
        <v>3.7085714285714286</v>
      </c>
      <c r="I2762" s="3">
        <v>30.04</v>
      </c>
      <c r="J2762" s="4">
        <v>0.54</v>
      </c>
      <c r="K2762" s="2" t="str">
        <f t="shared" si="560"/>
        <v>Friday</v>
      </c>
      <c r="L2762" s="5">
        <f t="shared" si="561"/>
        <v>43703</v>
      </c>
      <c r="M2762" s="2" t="str">
        <f t="shared" si="562"/>
        <v>Monday</v>
      </c>
      <c r="N2762" s="2" t="str">
        <f t="shared" si="563"/>
        <v>Monday</v>
      </c>
      <c r="O2762" s="12">
        <f t="shared" si="564"/>
        <v>0</v>
      </c>
      <c r="P2762" s="11" t="str">
        <f t="shared" si="565"/>
        <v>Low Cost per Unit</v>
      </c>
      <c r="Q2762" s="12">
        <f t="shared" si="566"/>
        <v>0</v>
      </c>
      <c r="R2762" s="12">
        <f t="shared" si="567"/>
        <v>1.68</v>
      </c>
      <c r="S2762" s="12">
        <f t="shared" si="568"/>
        <v>0</v>
      </c>
      <c r="T2762" s="12">
        <f t="shared" si="569"/>
        <v>0</v>
      </c>
      <c r="U2762" s="12">
        <f t="shared" si="570"/>
        <v>0</v>
      </c>
      <c r="V2762" s="13" t="str">
        <f t="shared" ca="1" si="571"/>
        <v>Greater Than 8 Weeks Old</v>
      </c>
    </row>
    <row r="2763" spans="1:22" x14ac:dyDescent="0.45">
      <c r="A2763" s="2" t="s">
        <v>265</v>
      </c>
      <c r="B2763" s="5">
        <v>43700</v>
      </c>
      <c r="C2763" s="5" t="s">
        <v>383</v>
      </c>
      <c r="D2763" s="5" t="s">
        <v>399</v>
      </c>
      <c r="E2763" s="6">
        <v>6</v>
      </c>
      <c r="F2763" s="3">
        <v>113.94</v>
      </c>
      <c r="G2763" s="3">
        <v>110.28</v>
      </c>
      <c r="H2763" s="8">
        <f t="shared" si="559"/>
        <v>18.38</v>
      </c>
      <c r="I2763" s="3">
        <v>3.66</v>
      </c>
      <c r="J2763" s="4">
        <v>0.03</v>
      </c>
      <c r="K2763" s="2" t="str">
        <f t="shared" si="560"/>
        <v>Friday</v>
      </c>
      <c r="L2763" s="5">
        <f t="shared" si="561"/>
        <v>43703</v>
      </c>
      <c r="M2763" s="2" t="str">
        <f t="shared" si="562"/>
        <v>Monday</v>
      </c>
      <c r="N2763" s="2" t="str">
        <f t="shared" si="563"/>
        <v>Monday</v>
      </c>
      <c r="O2763" s="12">
        <f t="shared" si="564"/>
        <v>0</v>
      </c>
      <c r="P2763" s="11" t="str">
        <f t="shared" si="565"/>
        <v>High Cost per Unit</v>
      </c>
      <c r="Q2763" s="12">
        <f t="shared" si="566"/>
        <v>0</v>
      </c>
      <c r="R2763" s="12">
        <f t="shared" si="567"/>
        <v>3.4181999999999997</v>
      </c>
      <c r="S2763" s="12">
        <f t="shared" si="568"/>
        <v>0</v>
      </c>
      <c r="T2763" s="12">
        <f t="shared" si="569"/>
        <v>0</v>
      </c>
      <c r="U2763" s="12">
        <f t="shared" si="570"/>
        <v>0</v>
      </c>
      <c r="V2763" s="13" t="str">
        <f t="shared" ca="1" si="571"/>
        <v>Greater Than 8 Weeks Old</v>
      </c>
    </row>
    <row r="2764" spans="1:22" x14ac:dyDescent="0.45">
      <c r="A2764" s="2" t="s">
        <v>88</v>
      </c>
      <c r="B2764" s="5">
        <v>43700</v>
      </c>
      <c r="C2764" s="5" t="s">
        <v>376</v>
      </c>
      <c r="D2764" s="5" t="s">
        <v>377</v>
      </c>
      <c r="E2764" s="6">
        <v>2</v>
      </c>
      <c r="F2764" s="3">
        <v>90</v>
      </c>
      <c r="G2764" s="3">
        <v>32.64</v>
      </c>
      <c r="H2764" s="8">
        <f t="shared" si="559"/>
        <v>16.32</v>
      </c>
      <c r="I2764" s="3">
        <v>57.36</v>
      </c>
      <c r="J2764" s="4">
        <v>0.64</v>
      </c>
      <c r="K2764" s="2" t="str">
        <f t="shared" si="560"/>
        <v>Friday</v>
      </c>
      <c r="L2764" s="5">
        <f t="shared" si="561"/>
        <v>43703</v>
      </c>
      <c r="M2764" s="2" t="str">
        <f t="shared" si="562"/>
        <v>Monday</v>
      </c>
      <c r="N2764" s="2" t="str">
        <f t="shared" si="563"/>
        <v>Monday</v>
      </c>
      <c r="O2764" s="12">
        <f t="shared" si="564"/>
        <v>0</v>
      </c>
      <c r="P2764" s="11" t="str">
        <f t="shared" si="565"/>
        <v>Low Cost per Unit</v>
      </c>
      <c r="Q2764" s="12">
        <f t="shared" si="566"/>
        <v>0</v>
      </c>
      <c r="R2764" s="12">
        <f t="shared" si="567"/>
        <v>2.6999999999999997</v>
      </c>
      <c r="S2764" s="12">
        <f t="shared" si="568"/>
        <v>0</v>
      </c>
      <c r="T2764" s="12">
        <f t="shared" si="569"/>
        <v>0</v>
      </c>
      <c r="U2764" s="12">
        <f t="shared" si="570"/>
        <v>18</v>
      </c>
      <c r="V2764" s="13" t="str">
        <f t="shared" ca="1" si="571"/>
        <v>Greater Than 8 Weeks Old</v>
      </c>
    </row>
    <row r="2765" spans="1:22" x14ac:dyDescent="0.45">
      <c r="A2765" s="2" t="s">
        <v>89</v>
      </c>
      <c r="B2765" s="5">
        <v>43700</v>
      </c>
      <c r="C2765" s="5" t="s">
        <v>386</v>
      </c>
      <c r="D2765" s="5" t="s">
        <v>387</v>
      </c>
      <c r="E2765" s="6">
        <v>2</v>
      </c>
      <c r="F2765" s="3">
        <v>198</v>
      </c>
      <c r="G2765" s="3">
        <v>74.84</v>
      </c>
      <c r="H2765" s="8">
        <f t="shared" si="559"/>
        <v>37.42</v>
      </c>
      <c r="I2765" s="3">
        <v>123.16</v>
      </c>
      <c r="J2765" s="4">
        <v>0.62</v>
      </c>
      <c r="K2765" s="2" t="str">
        <f t="shared" si="560"/>
        <v>Friday</v>
      </c>
      <c r="L2765" s="5">
        <f t="shared" si="561"/>
        <v>43703</v>
      </c>
      <c r="M2765" s="2" t="str">
        <f t="shared" si="562"/>
        <v>Monday</v>
      </c>
      <c r="N2765" s="2" t="str">
        <f t="shared" si="563"/>
        <v>Monday</v>
      </c>
      <c r="O2765" s="12">
        <f t="shared" si="564"/>
        <v>0</v>
      </c>
      <c r="P2765" s="11" t="str">
        <f t="shared" si="565"/>
        <v>High Cost per Unit</v>
      </c>
      <c r="Q2765" s="12">
        <f t="shared" si="566"/>
        <v>0</v>
      </c>
      <c r="R2765" s="12">
        <f t="shared" si="567"/>
        <v>5.9399999999999995</v>
      </c>
      <c r="S2765" s="12">
        <f t="shared" si="568"/>
        <v>0</v>
      </c>
      <c r="T2765" s="12">
        <f t="shared" si="569"/>
        <v>0</v>
      </c>
      <c r="U2765" s="12">
        <f t="shared" si="570"/>
        <v>0</v>
      </c>
      <c r="V2765" s="13" t="str">
        <f t="shared" ca="1" si="571"/>
        <v>Greater Than 8 Weeks Old</v>
      </c>
    </row>
    <row r="2766" spans="1:22" x14ac:dyDescent="0.45">
      <c r="A2766" s="2" t="s">
        <v>256</v>
      </c>
      <c r="B2766" s="5">
        <v>43700</v>
      </c>
      <c r="C2766" s="5" t="s">
        <v>369</v>
      </c>
      <c r="D2766" s="5" t="s">
        <v>389</v>
      </c>
      <c r="E2766" s="6">
        <v>1</v>
      </c>
      <c r="F2766" s="3">
        <v>1390</v>
      </c>
      <c r="G2766" s="3">
        <v>617.95000000000005</v>
      </c>
      <c r="H2766" s="8">
        <f t="shared" si="559"/>
        <v>617.95000000000005</v>
      </c>
      <c r="I2766" s="3">
        <v>772.05</v>
      </c>
      <c r="J2766" s="4">
        <v>0.56000000000000005</v>
      </c>
      <c r="K2766" s="2" t="str">
        <f t="shared" si="560"/>
        <v>Friday</v>
      </c>
      <c r="L2766" s="5">
        <f t="shared" si="561"/>
        <v>43703</v>
      </c>
      <c r="M2766" s="2" t="str">
        <f t="shared" si="562"/>
        <v>Monday</v>
      </c>
      <c r="N2766" s="2" t="str">
        <f t="shared" si="563"/>
        <v>Monday</v>
      </c>
      <c r="O2766" s="12">
        <f t="shared" si="564"/>
        <v>0</v>
      </c>
      <c r="P2766" s="11" t="str">
        <f t="shared" si="565"/>
        <v>High Cost per Unit</v>
      </c>
      <c r="Q2766" s="12">
        <f t="shared" si="566"/>
        <v>0</v>
      </c>
      <c r="R2766" s="12">
        <f t="shared" si="567"/>
        <v>0</v>
      </c>
      <c r="S2766" s="12">
        <f t="shared" si="568"/>
        <v>0</v>
      </c>
      <c r="T2766" s="12">
        <f t="shared" si="569"/>
        <v>0</v>
      </c>
      <c r="U2766" s="12">
        <f t="shared" si="570"/>
        <v>0</v>
      </c>
      <c r="V2766" s="13" t="str">
        <f t="shared" ca="1" si="571"/>
        <v>Greater Than 8 Weeks Old</v>
      </c>
    </row>
    <row r="2767" spans="1:22" x14ac:dyDescent="0.45">
      <c r="A2767" s="2" t="s">
        <v>234</v>
      </c>
      <c r="B2767" s="5">
        <v>43700</v>
      </c>
      <c r="C2767" s="5" t="s">
        <v>369</v>
      </c>
      <c r="D2767" s="5" t="s">
        <v>372</v>
      </c>
      <c r="E2767" s="6">
        <v>4</v>
      </c>
      <c r="F2767" s="3">
        <v>79.959999999999994</v>
      </c>
      <c r="G2767" s="3">
        <v>35.880000000000003</v>
      </c>
      <c r="H2767" s="8">
        <f t="shared" si="559"/>
        <v>8.9700000000000006</v>
      </c>
      <c r="I2767" s="3">
        <v>44.08</v>
      </c>
      <c r="J2767" s="4">
        <v>0.55000000000000004</v>
      </c>
      <c r="K2767" s="2" t="str">
        <f t="shared" si="560"/>
        <v>Friday</v>
      </c>
      <c r="L2767" s="5">
        <f t="shared" si="561"/>
        <v>43703</v>
      </c>
      <c r="M2767" s="2" t="str">
        <f t="shared" si="562"/>
        <v>Monday</v>
      </c>
      <c r="N2767" s="2" t="str">
        <f t="shared" si="563"/>
        <v>Monday</v>
      </c>
      <c r="O2767" s="12">
        <f t="shared" si="564"/>
        <v>0</v>
      </c>
      <c r="P2767" s="11" t="str">
        <f t="shared" si="565"/>
        <v>Low Cost per Unit</v>
      </c>
      <c r="Q2767" s="12">
        <f t="shared" si="566"/>
        <v>0</v>
      </c>
      <c r="R2767" s="12">
        <f t="shared" si="567"/>
        <v>2.3987999999999996</v>
      </c>
      <c r="S2767" s="12">
        <f t="shared" si="568"/>
        <v>0</v>
      </c>
      <c r="T2767" s="12">
        <f t="shared" si="569"/>
        <v>0</v>
      </c>
      <c r="U2767" s="12">
        <f t="shared" si="570"/>
        <v>0</v>
      </c>
      <c r="V2767" s="13" t="str">
        <f t="shared" ca="1" si="571"/>
        <v>Greater Than 8 Weeks Old</v>
      </c>
    </row>
    <row r="2768" spans="1:22" x14ac:dyDescent="0.45">
      <c r="A2768" s="2" t="s">
        <v>90</v>
      </c>
      <c r="B2768" s="5">
        <v>43700</v>
      </c>
      <c r="C2768" s="5" t="s">
        <v>378</v>
      </c>
      <c r="D2768" s="5" t="s">
        <v>379</v>
      </c>
      <c r="E2768" s="6">
        <v>2</v>
      </c>
      <c r="F2768" s="3">
        <v>198</v>
      </c>
      <c r="G2768" s="3">
        <v>71.94</v>
      </c>
      <c r="H2768" s="8">
        <f t="shared" si="559"/>
        <v>35.97</v>
      </c>
      <c r="I2768" s="3">
        <v>126.06</v>
      </c>
      <c r="J2768" s="4">
        <v>0.64</v>
      </c>
      <c r="K2768" s="2" t="str">
        <f t="shared" si="560"/>
        <v>Friday</v>
      </c>
      <c r="L2768" s="5">
        <f t="shared" si="561"/>
        <v>43703</v>
      </c>
      <c r="M2768" s="2" t="str">
        <f t="shared" si="562"/>
        <v>Monday</v>
      </c>
      <c r="N2768" s="2" t="str">
        <f t="shared" si="563"/>
        <v>Monday</v>
      </c>
      <c r="O2768" s="12">
        <f t="shared" si="564"/>
        <v>0</v>
      </c>
      <c r="P2768" s="11" t="str">
        <f t="shared" si="565"/>
        <v>High Cost per Unit</v>
      </c>
      <c r="Q2768" s="12">
        <f t="shared" si="566"/>
        <v>0</v>
      </c>
      <c r="R2768" s="12">
        <f t="shared" si="567"/>
        <v>5.9399999999999995</v>
      </c>
      <c r="S2768" s="12">
        <f t="shared" si="568"/>
        <v>0</v>
      </c>
      <c r="T2768" s="12">
        <f t="shared" si="569"/>
        <v>0</v>
      </c>
      <c r="U2768" s="12">
        <f t="shared" si="570"/>
        <v>0</v>
      </c>
      <c r="V2768" s="13" t="str">
        <f t="shared" ca="1" si="571"/>
        <v>Greater Than 8 Weeks Old</v>
      </c>
    </row>
    <row r="2769" spans="1:22" x14ac:dyDescent="0.45">
      <c r="A2769" s="2" t="s">
        <v>156</v>
      </c>
      <c r="B2769" s="5">
        <v>43700</v>
      </c>
      <c r="C2769" s="5" t="s">
        <v>386</v>
      </c>
      <c r="D2769" s="5" t="s">
        <v>387</v>
      </c>
      <c r="E2769" s="6">
        <v>4</v>
      </c>
      <c r="F2769" s="3">
        <v>263.95999999999998</v>
      </c>
      <c r="G2769" s="3">
        <v>149.68</v>
      </c>
      <c r="H2769" s="8">
        <f t="shared" si="559"/>
        <v>37.42</v>
      </c>
      <c r="I2769" s="3">
        <v>114.28</v>
      </c>
      <c r="J2769" s="4">
        <v>0.43</v>
      </c>
      <c r="K2769" s="2" t="str">
        <f t="shared" si="560"/>
        <v>Friday</v>
      </c>
      <c r="L2769" s="5">
        <f t="shared" si="561"/>
        <v>43703</v>
      </c>
      <c r="M2769" s="2" t="str">
        <f t="shared" si="562"/>
        <v>Monday</v>
      </c>
      <c r="N2769" s="2" t="str">
        <f t="shared" si="563"/>
        <v>Monday</v>
      </c>
      <c r="O2769" s="12">
        <f t="shared" si="564"/>
        <v>0</v>
      </c>
      <c r="P2769" s="11" t="str">
        <f t="shared" si="565"/>
        <v>High Cost per Unit</v>
      </c>
      <c r="Q2769" s="12">
        <f t="shared" si="566"/>
        <v>0</v>
      </c>
      <c r="R2769" s="12">
        <f t="shared" si="567"/>
        <v>7.9187999999999992</v>
      </c>
      <c r="S2769" s="12">
        <f t="shared" si="568"/>
        <v>0</v>
      </c>
      <c r="T2769" s="12">
        <f t="shared" si="569"/>
        <v>0</v>
      </c>
      <c r="U2769" s="12">
        <f t="shared" si="570"/>
        <v>0</v>
      </c>
      <c r="V2769" s="13" t="str">
        <f t="shared" ca="1" si="571"/>
        <v>Greater Than 8 Weeks Old</v>
      </c>
    </row>
    <row r="2770" spans="1:22" x14ac:dyDescent="0.45">
      <c r="A2770" s="2" t="s">
        <v>130</v>
      </c>
      <c r="B2770" s="5">
        <v>43700</v>
      </c>
      <c r="C2770" s="5" t="s">
        <v>386</v>
      </c>
      <c r="D2770" s="5" t="s">
        <v>388</v>
      </c>
      <c r="E2770" s="6">
        <v>6</v>
      </c>
      <c r="F2770" s="3">
        <v>299.94</v>
      </c>
      <c r="G2770" s="3">
        <v>143.82</v>
      </c>
      <c r="H2770" s="8">
        <f t="shared" si="559"/>
        <v>23.97</v>
      </c>
      <c r="I2770" s="3">
        <v>156.12</v>
      </c>
      <c r="J2770" s="4">
        <v>0.52</v>
      </c>
      <c r="K2770" s="2" t="str">
        <f t="shared" si="560"/>
        <v>Friday</v>
      </c>
      <c r="L2770" s="5">
        <f t="shared" si="561"/>
        <v>43703</v>
      </c>
      <c r="M2770" s="2" t="str">
        <f t="shared" si="562"/>
        <v>Monday</v>
      </c>
      <c r="N2770" s="2" t="str">
        <f t="shared" si="563"/>
        <v>Monday</v>
      </c>
      <c r="O2770" s="12">
        <f t="shared" si="564"/>
        <v>0</v>
      </c>
      <c r="P2770" s="11" t="str">
        <f t="shared" si="565"/>
        <v>High Cost per Unit</v>
      </c>
      <c r="Q2770" s="12">
        <f t="shared" si="566"/>
        <v>0</v>
      </c>
      <c r="R2770" s="12">
        <f t="shared" si="567"/>
        <v>8.9981999999999989</v>
      </c>
      <c r="S2770" s="12">
        <f t="shared" si="568"/>
        <v>0</v>
      </c>
      <c r="T2770" s="12">
        <f t="shared" si="569"/>
        <v>0</v>
      </c>
      <c r="U2770" s="12">
        <f t="shared" si="570"/>
        <v>0</v>
      </c>
      <c r="V2770" s="13" t="str">
        <f t="shared" ca="1" si="571"/>
        <v>Greater Than 8 Weeks Old</v>
      </c>
    </row>
    <row r="2771" spans="1:22" x14ac:dyDescent="0.45">
      <c r="A2771" s="2" t="s">
        <v>143</v>
      </c>
      <c r="B2771" s="5">
        <v>43700</v>
      </c>
      <c r="C2771" s="5" t="s">
        <v>386</v>
      </c>
      <c r="D2771" s="5" t="s">
        <v>395</v>
      </c>
      <c r="E2771" s="6">
        <v>2</v>
      </c>
      <c r="F2771" s="3">
        <v>58</v>
      </c>
      <c r="G2771" s="3">
        <v>21.54</v>
      </c>
      <c r="H2771" s="8">
        <f t="shared" si="559"/>
        <v>10.77</v>
      </c>
      <c r="I2771" s="3">
        <v>36.46</v>
      </c>
      <c r="J2771" s="4">
        <v>0.63</v>
      </c>
      <c r="K2771" s="2" t="str">
        <f t="shared" si="560"/>
        <v>Friday</v>
      </c>
      <c r="L2771" s="5">
        <f t="shared" si="561"/>
        <v>43703</v>
      </c>
      <c r="M2771" s="2" t="str">
        <f t="shared" si="562"/>
        <v>Monday</v>
      </c>
      <c r="N2771" s="2" t="str">
        <f t="shared" si="563"/>
        <v>Monday</v>
      </c>
      <c r="O2771" s="12">
        <f t="shared" si="564"/>
        <v>0</v>
      </c>
      <c r="P2771" s="11" t="str">
        <f t="shared" si="565"/>
        <v>Low Cost per Unit</v>
      </c>
      <c r="Q2771" s="12">
        <f t="shared" si="566"/>
        <v>0</v>
      </c>
      <c r="R2771" s="12">
        <f t="shared" si="567"/>
        <v>1.74</v>
      </c>
      <c r="S2771" s="12">
        <f t="shared" si="568"/>
        <v>0</v>
      </c>
      <c r="T2771" s="12">
        <f t="shared" si="569"/>
        <v>0</v>
      </c>
      <c r="U2771" s="12">
        <f t="shared" si="570"/>
        <v>0</v>
      </c>
      <c r="V2771" s="13" t="str">
        <f t="shared" ca="1" si="571"/>
        <v>Greater Than 8 Weeks Old</v>
      </c>
    </row>
    <row r="2772" spans="1:22" x14ac:dyDescent="0.45">
      <c r="A2772" s="2" t="s">
        <v>314</v>
      </c>
      <c r="B2772" s="5">
        <v>43700</v>
      </c>
      <c r="C2772" s="5" t="s">
        <v>371</v>
      </c>
      <c r="D2772" s="5" t="s">
        <v>371</v>
      </c>
      <c r="E2772" s="6">
        <v>2</v>
      </c>
      <c r="F2772" s="3">
        <v>37.979999999999997</v>
      </c>
      <c r="G2772" s="3">
        <v>34</v>
      </c>
      <c r="H2772" s="8">
        <f t="shared" si="559"/>
        <v>17</v>
      </c>
      <c r="I2772" s="3">
        <v>3.98</v>
      </c>
      <c r="J2772" s="4">
        <v>0.1</v>
      </c>
      <c r="K2772" s="2" t="str">
        <f t="shared" si="560"/>
        <v>Friday</v>
      </c>
      <c r="L2772" s="5">
        <f t="shared" si="561"/>
        <v>43703</v>
      </c>
      <c r="M2772" s="2" t="str">
        <f t="shared" si="562"/>
        <v>Monday</v>
      </c>
      <c r="N2772" s="2" t="str">
        <f t="shared" si="563"/>
        <v>Monday</v>
      </c>
      <c r="O2772" s="12">
        <f t="shared" si="564"/>
        <v>0</v>
      </c>
      <c r="P2772" s="11" t="str">
        <f t="shared" si="565"/>
        <v>High Cost per Unit</v>
      </c>
      <c r="Q2772" s="12">
        <f t="shared" si="566"/>
        <v>0</v>
      </c>
      <c r="R2772" s="12">
        <f t="shared" si="567"/>
        <v>1.1394</v>
      </c>
      <c r="S2772" s="12">
        <f t="shared" si="568"/>
        <v>0</v>
      </c>
      <c r="T2772" s="12">
        <f t="shared" si="569"/>
        <v>0</v>
      </c>
      <c r="U2772" s="12">
        <f t="shared" si="570"/>
        <v>0</v>
      </c>
      <c r="V2772" s="13" t="str">
        <f t="shared" ca="1" si="571"/>
        <v>Greater Than 8 Weeks Old</v>
      </c>
    </row>
    <row r="2773" spans="1:22" x14ac:dyDescent="0.45">
      <c r="A2773" s="2" t="s">
        <v>318</v>
      </c>
      <c r="B2773" s="5">
        <v>43700</v>
      </c>
      <c r="C2773" s="5" t="s">
        <v>371</v>
      </c>
      <c r="D2773" s="5" t="s">
        <v>371</v>
      </c>
      <c r="E2773" s="6">
        <v>1</v>
      </c>
      <c r="F2773" s="3">
        <v>18.989999999999998</v>
      </c>
      <c r="G2773" s="3">
        <v>15</v>
      </c>
      <c r="H2773" s="8">
        <f t="shared" si="559"/>
        <v>15</v>
      </c>
      <c r="I2773" s="3">
        <v>3.99</v>
      </c>
      <c r="J2773" s="4">
        <v>0.21</v>
      </c>
      <c r="K2773" s="2" t="str">
        <f t="shared" si="560"/>
        <v>Friday</v>
      </c>
      <c r="L2773" s="5">
        <f t="shared" si="561"/>
        <v>43703</v>
      </c>
      <c r="M2773" s="2" t="str">
        <f t="shared" si="562"/>
        <v>Monday</v>
      </c>
      <c r="N2773" s="2" t="str">
        <f t="shared" si="563"/>
        <v>Monday</v>
      </c>
      <c r="O2773" s="12">
        <f t="shared" si="564"/>
        <v>0</v>
      </c>
      <c r="P2773" s="11" t="str">
        <f t="shared" si="565"/>
        <v>Low Cost per Unit</v>
      </c>
      <c r="Q2773" s="12">
        <f t="shared" si="566"/>
        <v>0</v>
      </c>
      <c r="R2773" s="12">
        <f t="shared" si="567"/>
        <v>0</v>
      </c>
      <c r="S2773" s="12">
        <f t="shared" si="568"/>
        <v>0</v>
      </c>
      <c r="T2773" s="12">
        <f t="shared" si="569"/>
        <v>0</v>
      </c>
      <c r="U2773" s="12">
        <f t="shared" si="570"/>
        <v>0</v>
      </c>
      <c r="V2773" s="13" t="str">
        <f t="shared" ca="1" si="571"/>
        <v>Greater Than 8 Weeks Old</v>
      </c>
    </row>
    <row r="2774" spans="1:22" x14ac:dyDescent="0.45">
      <c r="A2774" s="2" t="s">
        <v>315</v>
      </c>
      <c r="B2774" s="5">
        <v>43700</v>
      </c>
      <c r="C2774" s="5" t="s">
        <v>371</v>
      </c>
      <c r="D2774" s="5" t="s">
        <v>371</v>
      </c>
      <c r="E2774" s="6">
        <v>1</v>
      </c>
      <c r="F2774" s="3">
        <v>18.989999999999998</v>
      </c>
      <c r="G2774" s="3">
        <v>15</v>
      </c>
      <c r="H2774" s="8">
        <f t="shared" si="559"/>
        <v>15</v>
      </c>
      <c r="I2774" s="3">
        <v>3.99</v>
      </c>
      <c r="J2774" s="4">
        <v>0.21</v>
      </c>
      <c r="K2774" s="2" t="str">
        <f t="shared" si="560"/>
        <v>Friday</v>
      </c>
      <c r="L2774" s="5">
        <f t="shared" si="561"/>
        <v>43703</v>
      </c>
      <c r="M2774" s="2" t="str">
        <f t="shared" si="562"/>
        <v>Monday</v>
      </c>
      <c r="N2774" s="2" t="str">
        <f t="shared" si="563"/>
        <v>Monday</v>
      </c>
      <c r="O2774" s="12">
        <f t="shared" si="564"/>
        <v>0</v>
      </c>
      <c r="P2774" s="11" t="str">
        <f t="shared" si="565"/>
        <v>Low Cost per Unit</v>
      </c>
      <c r="Q2774" s="12">
        <f t="shared" si="566"/>
        <v>0</v>
      </c>
      <c r="R2774" s="12">
        <f t="shared" si="567"/>
        <v>0</v>
      </c>
      <c r="S2774" s="12">
        <f t="shared" si="568"/>
        <v>0</v>
      </c>
      <c r="T2774" s="12">
        <f t="shared" si="569"/>
        <v>0</v>
      </c>
      <c r="U2774" s="12">
        <f t="shared" si="570"/>
        <v>0</v>
      </c>
      <c r="V2774" s="13" t="str">
        <f t="shared" ca="1" si="571"/>
        <v>Greater Than 8 Weeks Old</v>
      </c>
    </row>
    <row r="2775" spans="1:22" x14ac:dyDescent="0.45">
      <c r="A2775" s="2" t="s">
        <v>267</v>
      </c>
      <c r="B2775" s="5">
        <v>43701</v>
      </c>
      <c r="C2775" s="5" t="s">
        <v>367</v>
      </c>
      <c r="D2775" s="5" t="s">
        <v>368</v>
      </c>
      <c r="E2775" s="6">
        <v>1</v>
      </c>
      <c r="F2775" s="3">
        <v>55</v>
      </c>
      <c r="G2775" s="3">
        <v>17.73</v>
      </c>
      <c r="H2775" s="8">
        <f t="shared" si="559"/>
        <v>17.73</v>
      </c>
      <c r="I2775" s="3">
        <v>37.270000000000003</v>
      </c>
      <c r="J2775" s="4">
        <v>0.68</v>
      </c>
      <c r="K2775" s="2" t="str">
        <f t="shared" si="560"/>
        <v>Saturday</v>
      </c>
      <c r="L2775" s="5">
        <f t="shared" si="561"/>
        <v>43704</v>
      </c>
      <c r="M2775" s="2" t="str">
        <f t="shared" si="562"/>
        <v>Tuesday</v>
      </c>
      <c r="N2775" s="2" t="str">
        <f t="shared" si="563"/>
        <v>Tuesday</v>
      </c>
      <c r="O2775" s="12">
        <f t="shared" si="564"/>
        <v>0</v>
      </c>
      <c r="P2775" s="11" t="str">
        <f t="shared" si="565"/>
        <v>High Cost per Unit</v>
      </c>
      <c r="Q2775" s="12">
        <f t="shared" si="566"/>
        <v>5.5</v>
      </c>
      <c r="R2775" s="12">
        <f t="shared" si="567"/>
        <v>0</v>
      </c>
      <c r="S2775" s="12">
        <f t="shared" si="568"/>
        <v>0</v>
      </c>
      <c r="T2775" s="12">
        <f t="shared" si="569"/>
        <v>0</v>
      </c>
      <c r="U2775" s="12">
        <f t="shared" si="570"/>
        <v>0</v>
      </c>
      <c r="V2775" s="13" t="str">
        <f t="shared" ca="1" si="571"/>
        <v>Greater Than 8 Weeks Old</v>
      </c>
    </row>
    <row r="2776" spans="1:22" x14ac:dyDescent="0.45">
      <c r="A2776" s="2" t="s">
        <v>92</v>
      </c>
      <c r="B2776" s="5">
        <v>43701</v>
      </c>
      <c r="C2776" s="5" t="s">
        <v>367</v>
      </c>
      <c r="D2776" s="5" t="s">
        <v>368</v>
      </c>
      <c r="E2776" s="6">
        <v>1</v>
      </c>
      <c r="F2776" s="3">
        <v>59</v>
      </c>
      <c r="G2776" s="3">
        <v>20.3</v>
      </c>
      <c r="H2776" s="8">
        <f t="shared" si="559"/>
        <v>20.3</v>
      </c>
      <c r="I2776" s="3">
        <v>38.700000000000003</v>
      </c>
      <c r="J2776" s="4">
        <v>0.66</v>
      </c>
      <c r="K2776" s="2" t="str">
        <f t="shared" si="560"/>
        <v>Saturday</v>
      </c>
      <c r="L2776" s="5">
        <f t="shared" si="561"/>
        <v>43704</v>
      </c>
      <c r="M2776" s="2" t="str">
        <f t="shared" si="562"/>
        <v>Tuesday</v>
      </c>
      <c r="N2776" s="2" t="str">
        <f t="shared" si="563"/>
        <v>Tuesday</v>
      </c>
      <c r="O2776" s="12">
        <f t="shared" si="564"/>
        <v>0</v>
      </c>
      <c r="P2776" s="11" t="str">
        <f t="shared" si="565"/>
        <v>High Cost per Unit</v>
      </c>
      <c r="Q2776" s="12">
        <f t="shared" si="566"/>
        <v>5.9</v>
      </c>
      <c r="R2776" s="12">
        <f t="shared" si="567"/>
        <v>0</v>
      </c>
      <c r="S2776" s="12">
        <f t="shared" si="568"/>
        <v>0</v>
      </c>
      <c r="T2776" s="12">
        <f t="shared" si="569"/>
        <v>0</v>
      </c>
      <c r="U2776" s="12">
        <f t="shared" si="570"/>
        <v>0</v>
      </c>
      <c r="V2776" s="13" t="str">
        <f t="shared" ca="1" si="571"/>
        <v>Greater Than 8 Weeks Old</v>
      </c>
    </row>
    <row r="2777" spans="1:22" x14ac:dyDescent="0.45">
      <c r="A2777" s="2" t="s">
        <v>145</v>
      </c>
      <c r="B2777" s="5">
        <v>43701</v>
      </c>
      <c r="C2777" s="5" t="s">
        <v>367</v>
      </c>
      <c r="D2777" s="5" t="s">
        <v>368</v>
      </c>
      <c r="E2777" s="6">
        <v>2</v>
      </c>
      <c r="F2777" s="3">
        <v>118</v>
      </c>
      <c r="G2777" s="3">
        <v>45.3</v>
      </c>
      <c r="H2777" s="8">
        <f t="shared" si="559"/>
        <v>22.65</v>
      </c>
      <c r="I2777" s="3">
        <v>72.7</v>
      </c>
      <c r="J2777" s="4">
        <v>0.62</v>
      </c>
      <c r="K2777" s="2" t="str">
        <f t="shared" si="560"/>
        <v>Saturday</v>
      </c>
      <c r="L2777" s="5">
        <f t="shared" si="561"/>
        <v>43704</v>
      </c>
      <c r="M2777" s="2" t="str">
        <f t="shared" si="562"/>
        <v>Tuesday</v>
      </c>
      <c r="N2777" s="2" t="str">
        <f t="shared" si="563"/>
        <v>Tuesday</v>
      </c>
      <c r="O2777" s="12">
        <f t="shared" si="564"/>
        <v>0</v>
      </c>
      <c r="P2777" s="11" t="str">
        <f t="shared" si="565"/>
        <v>High Cost per Unit</v>
      </c>
      <c r="Q2777" s="12">
        <f t="shared" si="566"/>
        <v>11.8</v>
      </c>
      <c r="R2777" s="12">
        <f t="shared" si="567"/>
        <v>3.54</v>
      </c>
      <c r="S2777" s="12">
        <f t="shared" si="568"/>
        <v>0</v>
      </c>
      <c r="T2777" s="12">
        <f t="shared" si="569"/>
        <v>0</v>
      </c>
      <c r="U2777" s="12">
        <f t="shared" si="570"/>
        <v>0</v>
      </c>
      <c r="V2777" s="13" t="str">
        <f t="shared" ca="1" si="571"/>
        <v>Greater Than 8 Weeks Old</v>
      </c>
    </row>
    <row r="2778" spans="1:22" x14ac:dyDescent="0.45">
      <c r="A2778" s="2" t="s">
        <v>319</v>
      </c>
      <c r="B2778" s="5">
        <v>43701</v>
      </c>
      <c r="C2778" s="5" t="s">
        <v>367</v>
      </c>
      <c r="D2778" s="5" t="s">
        <v>368</v>
      </c>
      <c r="E2778" s="6">
        <v>6</v>
      </c>
      <c r="F2778" s="3">
        <v>209.94</v>
      </c>
      <c r="G2778" s="3">
        <v>136.19999999999999</v>
      </c>
      <c r="H2778" s="8">
        <f t="shared" si="559"/>
        <v>22.7</v>
      </c>
      <c r="I2778" s="3">
        <v>73.739999999999995</v>
      </c>
      <c r="J2778" s="4">
        <v>0.35</v>
      </c>
      <c r="K2778" s="2" t="str">
        <f t="shared" si="560"/>
        <v>Saturday</v>
      </c>
      <c r="L2778" s="5">
        <f t="shared" si="561"/>
        <v>43704</v>
      </c>
      <c r="M2778" s="2" t="str">
        <f t="shared" si="562"/>
        <v>Tuesday</v>
      </c>
      <c r="N2778" s="2" t="str">
        <f t="shared" si="563"/>
        <v>Tuesday</v>
      </c>
      <c r="O2778" s="12">
        <f t="shared" si="564"/>
        <v>0</v>
      </c>
      <c r="P2778" s="11" t="str">
        <f t="shared" si="565"/>
        <v>High Cost per Unit</v>
      </c>
      <c r="Q2778" s="12">
        <f t="shared" si="566"/>
        <v>20.994</v>
      </c>
      <c r="R2778" s="12">
        <f t="shared" si="567"/>
        <v>6.2981999999999996</v>
      </c>
      <c r="S2778" s="12">
        <f t="shared" si="568"/>
        <v>0</v>
      </c>
      <c r="T2778" s="12">
        <f t="shared" si="569"/>
        <v>0</v>
      </c>
      <c r="U2778" s="12">
        <f t="shared" si="570"/>
        <v>0</v>
      </c>
      <c r="V2778" s="13" t="str">
        <f t="shared" ca="1" si="571"/>
        <v>Greater Than 8 Weeks Old</v>
      </c>
    </row>
    <row r="2779" spans="1:22" x14ac:dyDescent="0.45">
      <c r="A2779" s="2" t="s">
        <v>290</v>
      </c>
      <c r="B2779" s="5">
        <v>43701</v>
      </c>
      <c r="C2779" s="5" t="s">
        <v>367</v>
      </c>
      <c r="D2779" s="5" t="s">
        <v>368</v>
      </c>
      <c r="E2779" s="6">
        <v>9</v>
      </c>
      <c r="F2779" s="3">
        <v>296.91000000000003</v>
      </c>
      <c r="G2779" s="3">
        <v>191.34</v>
      </c>
      <c r="H2779" s="8">
        <f t="shared" si="559"/>
        <v>21.26</v>
      </c>
      <c r="I2779" s="3">
        <v>105.57</v>
      </c>
      <c r="J2779" s="4">
        <v>0.36</v>
      </c>
      <c r="K2779" s="2" t="str">
        <f t="shared" si="560"/>
        <v>Saturday</v>
      </c>
      <c r="L2779" s="5">
        <f t="shared" si="561"/>
        <v>43704</v>
      </c>
      <c r="M2779" s="2" t="str">
        <f t="shared" si="562"/>
        <v>Tuesday</v>
      </c>
      <c r="N2779" s="2" t="str">
        <f t="shared" si="563"/>
        <v>Tuesday</v>
      </c>
      <c r="O2779" s="12">
        <f t="shared" si="564"/>
        <v>0</v>
      </c>
      <c r="P2779" s="11" t="str">
        <f t="shared" si="565"/>
        <v>High Cost per Unit</v>
      </c>
      <c r="Q2779" s="12">
        <f t="shared" si="566"/>
        <v>29.691000000000003</v>
      </c>
      <c r="R2779" s="12">
        <f t="shared" si="567"/>
        <v>8.9073000000000011</v>
      </c>
      <c r="S2779" s="12">
        <f t="shared" si="568"/>
        <v>0</v>
      </c>
      <c r="T2779" s="12">
        <f t="shared" si="569"/>
        <v>0</v>
      </c>
      <c r="U2779" s="12">
        <f t="shared" si="570"/>
        <v>0</v>
      </c>
      <c r="V2779" s="13" t="str">
        <f t="shared" ca="1" si="571"/>
        <v>Greater Than 8 Weeks Old</v>
      </c>
    </row>
    <row r="2780" spans="1:22" x14ac:dyDescent="0.45">
      <c r="A2780" s="2" t="s">
        <v>237</v>
      </c>
      <c r="B2780" s="5">
        <v>43701</v>
      </c>
      <c r="C2780" s="5" t="s">
        <v>367</v>
      </c>
      <c r="D2780" s="5" t="s">
        <v>368</v>
      </c>
      <c r="E2780" s="6">
        <v>1</v>
      </c>
      <c r="F2780" s="3">
        <v>50</v>
      </c>
      <c r="G2780" s="3">
        <v>17.649999999999999</v>
      </c>
      <c r="H2780" s="8">
        <f t="shared" si="559"/>
        <v>17.649999999999999</v>
      </c>
      <c r="I2780" s="3">
        <v>32.35</v>
      </c>
      <c r="J2780" s="4">
        <v>0.65</v>
      </c>
      <c r="K2780" s="2" t="str">
        <f t="shared" si="560"/>
        <v>Saturday</v>
      </c>
      <c r="L2780" s="5">
        <f t="shared" si="561"/>
        <v>43704</v>
      </c>
      <c r="M2780" s="2" t="str">
        <f t="shared" si="562"/>
        <v>Tuesday</v>
      </c>
      <c r="N2780" s="2" t="str">
        <f t="shared" si="563"/>
        <v>Tuesday</v>
      </c>
      <c r="O2780" s="12">
        <f t="shared" si="564"/>
        <v>0</v>
      </c>
      <c r="P2780" s="11" t="str">
        <f t="shared" si="565"/>
        <v>High Cost per Unit</v>
      </c>
      <c r="Q2780" s="12">
        <f t="shared" si="566"/>
        <v>5</v>
      </c>
      <c r="R2780" s="12">
        <f t="shared" si="567"/>
        <v>0</v>
      </c>
      <c r="S2780" s="12">
        <f t="shared" si="568"/>
        <v>0</v>
      </c>
      <c r="T2780" s="12">
        <f t="shared" si="569"/>
        <v>0</v>
      </c>
      <c r="U2780" s="12">
        <f t="shared" si="570"/>
        <v>0</v>
      </c>
      <c r="V2780" s="13" t="str">
        <f t="shared" ca="1" si="571"/>
        <v>Greater Than 8 Weeks Old</v>
      </c>
    </row>
    <row r="2781" spans="1:22" x14ac:dyDescent="0.45">
      <c r="A2781" s="2" t="s">
        <v>132</v>
      </c>
      <c r="B2781" s="5">
        <v>43701</v>
      </c>
      <c r="C2781" s="5" t="s">
        <v>367</v>
      </c>
      <c r="D2781" s="5" t="s">
        <v>368</v>
      </c>
      <c r="E2781" s="6">
        <v>1</v>
      </c>
      <c r="F2781" s="3">
        <v>50</v>
      </c>
      <c r="G2781" s="3">
        <v>14.5</v>
      </c>
      <c r="H2781" s="8">
        <f t="shared" si="559"/>
        <v>14.5</v>
      </c>
      <c r="I2781" s="3">
        <v>35.5</v>
      </c>
      <c r="J2781" s="4">
        <v>0.71</v>
      </c>
      <c r="K2781" s="2" t="str">
        <f t="shared" si="560"/>
        <v>Saturday</v>
      </c>
      <c r="L2781" s="5">
        <f t="shared" si="561"/>
        <v>43704</v>
      </c>
      <c r="M2781" s="2" t="str">
        <f t="shared" si="562"/>
        <v>Tuesday</v>
      </c>
      <c r="N2781" s="2" t="str">
        <f t="shared" si="563"/>
        <v>Tuesday</v>
      </c>
      <c r="O2781" s="12">
        <f t="shared" si="564"/>
        <v>0</v>
      </c>
      <c r="P2781" s="11" t="str">
        <f t="shared" si="565"/>
        <v>Low Cost per Unit</v>
      </c>
      <c r="Q2781" s="12">
        <f t="shared" si="566"/>
        <v>5</v>
      </c>
      <c r="R2781" s="12">
        <f t="shared" si="567"/>
        <v>0</v>
      </c>
      <c r="S2781" s="12">
        <f t="shared" si="568"/>
        <v>0</v>
      </c>
      <c r="T2781" s="12">
        <f t="shared" si="569"/>
        <v>0</v>
      </c>
      <c r="U2781" s="12">
        <f t="shared" si="570"/>
        <v>0</v>
      </c>
      <c r="V2781" s="13" t="str">
        <f t="shared" ca="1" si="571"/>
        <v>Greater Than 8 Weeks Old</v>
      </c>
    </row>
    <row r="2782" spans="1:22" x14ac:dyDescent="0.45">
      <c r="A2782" s="2" t="s">
        <v>268</v>
      </c>
      <c r="B2782" s="5">
        <v>43701</v>
      </c>
      <c r="C2782" s="5" t="s">
        <v>367</v>
      </c>
      <c r="D2782" s="5" t="s">
        <v>368</v>
      </c>
      <c r="E2782" s="6">
        <v>6</v>
      </c>
      <c r="F2782" s="3">
        <v>299.94</v>
      </c>
      <c r="G2782" s="3">
        <v>180.06</v>
      </c>
      <c r="H2782" s="8">
        <f t="shared" si="559"/>
        <v>30.01</v>
      </c>
      <c r="I2782" s="3">
        <v>119.88</v>
      </c>
      <c r="J2782" s="4">
        <v>0.4</v>
      </c>
      <c r="K2782" s="2" t="str">
        <f t="shared" si="560"/>
        <v>Saturday</v>
      </c>
      <c r="L2782" s="5">
        <f t="shared" si="561"/>
        <v>43704</v>
      </c>
      <c r="M2782" s="2" t="str">
        <f t="shared" si="562"/>
        <v>Tuesday</v>
      </c>
      <c r="N2782" s="2" t="str">
        <f t="shared" si="563"/>
        <v>Tuesday</v>
      </c>
      <c r="O2782" s="12">
        <f t="shared" si="564"/>
        <v>0</v>
      </c>
      <c r="P2782" s="11" t="str">
        <f t="shared" si="565"/>
        <v>High Cost per Unit</v>
      </c>
      <c r="Q2782" s="12">
        <f t="shared" si="566"/>
        <v>29.994</v>
      </c>
      <c r="R2782" s="12">
        <f t="shared" si="567"/>
        <v>8.9981999999999989</v>
      </c>
      <c r="S2782" s="12">
        <f t="shared" si="568"/>
        <v>0</v>
      </c>
      <c r="T2782" s="12">
        <f t="shared" si="569"/>
        <v>0</v>
      </c>
      <c r="U2782" s="12">
        <f t="shared" si="570"/>
        <v>0</v>
      </c>
      <c r="V2782" s="13" t="str">
        <f t="shared" ca="1" si="571"/>
        <v>Greater Than 8 Weeks Old</v>
      </c>
    </row>
    <row r="2783" spans="1:22" x14ac:dyDescent="0.45">
      <c r="A2783" s="2" t="s">
        <v>208</v>
      </c>
      <c r="B2783" s="5">
        <v>43701</v>
      </c>
      <c r="C2783" s="5" t="s">
        <v>367</v>
      </c>
      <c r="D2783" s="5" t="s">
        <v>368</v>
      </c>
      <c r="E2783" s="6">
        <v>10</v>
      </c>
      <c r="F2783" s="3">
        <v>319.89999999999998</v>
      </c>
      <c r="G2783" s="3">
        <v>146.5</v>
      </c>
      <c r="H2783" s="8">
        <f t="shared" si="559"/>
        <v>14.65</v>
      </c>
      <c r="I2783" s="3">
        <v>173.4</v>
      </c>
      <c r="J2783" s="4">
        <v>0.54</v>
      </c>
      <c r="K2783" s="2" t="str">
        <f t="shared" si="560"/>
        <v>Saturday</v>
      </c>
      <c r="L2783" s="5">
        <f t="shared" si="561"/>
        <v>43704</v>
      </c>
      <c r="M2783" s="2" t="str">
        <f t="shared" si="562"/>
        <v>Tuesday</v>
      </c>
      <c r="N2783" s="2" t="str">
        <f t="shared" si="563"/>
        <v>Tuesday</v>
      </c>
      <c r="O2783" s="12">
        <f t="shared" si="564"/>
        <v>0</v>
      </c>
      <c r="P2783" s="11" t="str">
        <f t="shared" si="565"/>
        <v>Low Cost per Unit</v>
      </c>
      <c r="Q2783" s="12">
        <f t="shared" si="566"/>
        <v>31.99</v>
      </c>
      <c r="R2783" s="12">
        <f t="shared" si="567"/>
        <v>9.5969999999999995</v>
      </c>
      <c r="S2783" s="12">
        <f t="shared" si="568"/>
        <v>0</v>
      </c>
      <c r="T2783" s="12">
        <f t="shared" si="569"/>
        <v>0</v>
      </c>
      <c r="U2783" s="12">
        <f t="shared" si="570"/>
        <v>0</v>
      </c>
      <c r="V2783" s="13" t="str">
        <f t="shared" ca="1" si="571"/>
        <v>Greater Than 8 Weeks Old</v>
      </c>
    </row>
    <row r="2784" spans="1:22" x14ac:dyDescent="0.45">
      <c r="A2784" s="2" t="s">
        <v>174</v>
      </c>
      <c r="B2784" s="5">
        <v>43701</v>
      </c>
      <c r="C2784" s="5" t="s">
        <v>367</v>
      </c>
      <c r="D2784" s="5" t="s">
        <v>368</v>
      </c>
      <c r="E2784" s="6">
        <v>1</v>
      </c>
      <c r="F2784" s="3">
        <v>55</v>
      </c>
      <c r="G2784" s="3">
        <v>16.399999999999999</v>
      </c>
      <c r="H2784" s="8">
        <f t="shared" si="559"/>
        <v>16.399999999999999</v>
      </c>
      <c r="I2784" s="3">
        <v>38.6</v>
      </c>
      <c r="J2784" s="4">
        <v>0.7</v>
      </c>
      <c r="K2784" s="2" t="str">
        <f t="shared" si="560"/>
        <v>Saturday</v>
      </c>
      <c r="L2784" s="5">
        <f t="shared" si="561"/>
        <v>43704</v>
      </c>
      <c r="M2784" s="2" t="str">
        <f t="shared" si="562"/>
        <v>Tuesday</v>
      </c>
      <c r="N2784" s="2" t="str">
        <f t="shared" si="563"/>
        <v>Tuesday</v>
      </c>
      <c r="O2784" s="12">
        <f t="shared" si="564"/>
        <v>0</v>
      </c>
      <c r="P2784" s="11" t="str">
        <f t="shared" si="565"/>
        <v>Low Cost per Unit</v>
      </c>
      <c r="Q2784" s="12">
        <f t="shared" si="566"/>
        <v>5.5</v>
      </c>
      <c r="R2784" s="12">
        <f t="shared" si="567"/>
        <v>0</v>
      </c>
      <c r="S2784" s="12">
        <f t="shared" si="568"/>
        <v>0</v>
      </c>
      <c r="T2784" s="12">
        <f t="shared" si="569"/>
        <v>0</v>
      </c>
      <c r="U2784" s="12">
        <f t="shared" si="570"/>
        <v>0</v>
      </c>
      <c r="V2784" s="13" t="str">
        <f t="shared" ca="1" si="571"/>
        <v>Greater Than 8 Weeks Old</v>
      </c>
    </row>
    <row r="2785" spans="1:22" x14ac:dyDescent="0.45">
      <c r="A2785" s="2" t="s">
        <v>209</v>
      </c>
      <c r="B2785" s="5">
        <v>43701</v>
      </c>
      <c r="C2785" s="5" t="s">
        <v>369</v>
      </c>
      <c r="D2785" s="5" t="s">
        <v>370</v>
      </c>
      <c r="E2785" s="6">
        <v>20</v>
      </c>
      <c r="F2785" s="3">
        <v>882</v>
      </c>
      <c r="G2785" s="3">
        <v>550</v>
      </c>
      <c r="H2785" s="8">
        <f t="shared" si="559"/>
        <v>27.5</v>
      </c>
      <c r="I2785" s="3">
        <v>332</v>
      </c>
      <c r="J2785" s="4">
        <v>0.38</v>
      </c>
      <c r="K2785" s="2" t="str">
        <f t="shared" si="560"/>
        <v>Saturday</v>
      </c>
      <c r="L2785" s="5">
        <f t="shared" si="561"/>
        <v>43704</v>
      </c>
      <c r="M2785" s="2" t="str">
        <f t="shared" si="562"/>
        <v>Tuesday</v>
      </c>
      <c r="N2785" s="2" t="str">
        <f t="shared" si="563"/>
        <v>Tuesday</v>
      </c>
      <c r="O2785" s="12">
        <f t="shared" si="564"/>
        <v>0</v>
      </c>
      <c r="P2785" s="11" t="str">
        <f t="shared" si="565"/>
        <v>High Cost per Unit</v>
      </c>
      <c r="Q2785" s="12">
        <f t="shared" si="566"/>
        <v>0</v>
      </c>
      <c r="R2785" s="12">
        <f t="shared" si="567"/>
        <v>26.459999999999997</v>
      </c>
      <c r="S2785" s="12">
        <f t="shared" si="568"/>
        <v>0</v>
      </c>
      <c r="T2785" s="12">
        <f t="shared" si="569"/>
        <v>88.2</v>
      </c>
      <c r="U2785" s="12">
        <f t="shared" si="570"/>
        <v>0</v>
      </c>
      <c r="V2785" s="13" t="str">
        <f t="shared" ca="1" si="571"/>
        <v>Greater Than 8 Weeks Old</v>
      </c>
    </row>
    <row r="2786" spans="1:22" x14ac:dyDescent="0.45">
      <c r="A2786" s="2" t="s">
        <v>295</v>
      </c>
      <c r="B2786" s="5">
        <v>43701</v>
      </c>
      <c r="C2786" s="5" t="s">
        <v>371</v>
      </c>
      <c r="D2786" s="5" t="s">
        <v>371</v>
      </c>
      <c r="E2786" s="6">
        <v>4</v>
      </c>
      <c r="F2786" s="3">
        <v>27.96</v>
      </c>
      <c r="G2786" s="3">
        <v>17.88</v>
      </c>
      <c r="H2786" s="8">
        <f t="shared" si="559"/>
        <v>4.47</v>
      </c>
      <c r="I2786" s="3">
        <v>10.08</v>
      </c>
      <c r="J2786" s="4">
        <v>0.36</v>
      </c>
      <c r="K2786" s="2" t="str">
        <f t="shared" si="560"/>
        <v>Saturday</v>
      </c>
      <c r="L2786" s="5">
        <f t="shared" si="561"/>
        <v>43704</v>
      </c>
      <c r="M2786" s="2" t="str">
        <f t="shared" si="562"/>
        <v>Tuesday</v>
      </c>
      <c r="N2786" s="2" t="str">
        <f t="shared" si="563"/>
        <v>Tuesday</v>
      </c>
      <c r="O2786" s="12">
        <f t="shared" si="564"/>
        <v>0</v>
      </c>
      <c r="P2786" s="11" t="str">
        <f t="shared" si="565"/>
        <v>Low Cost per Unit</v>
      </c>
      <c r="Q2786" s="12">
        <f t="shared" si="566"/>
        <v>0</v>
      </c>
      <c r="R2786" s="12">
        <f t="shared" si="567"/>
        <v>0.83879999999999999</v>
      </c>
      <c r="S2786" s="12">
        <f t="shared" si="568"/>
        <v>0</v>
      </c>
      <c r="T2786" s="12">
        <f t="shared" si="569"/>
        <v>0</v>
      </c>
      <c r="U2786" s="12">
        <f t="shared" si="570"/>
        <v>0</v>
      </c>
      <c r="V2786" s="13" t="str">
        <f t="shared" ca="1" si="571"/>
        <v>Greater Than 8 Weeks Old</v>
      </c>
    </row>
    <row r="2787" spans="1:22" x14ac:dyDescent="0.45">
      <c r="A2787" s="2" t="s">
        <v>193</v>
      </c>
      <c r="B2787" s="5">
        <v>43701</v>
      </c>
      <c r="C2787" s="5" t="s">
        <v>369</v>
      </c>
      <c r="D2787" s="5" t="s">
        <v>372</v>
      </c>
      <c r="E2787" s="6">
        <v>1</v>
      </c>
      <c r="F2787" s="3">
        <v>52</v>
      </c>
      <c r="G2787" s="3">
        <v>14.5</v>
      </c>
      <c r="H2787" s="8">
        <f t="shared" si="559"/>
        <v>14.5</v>
      </c>
      <c r="I2787" s="3">
        <v>37.5</v>
      </c>
      <c r="J2787" s="4">
        <v>0.72</v>
      </c>
      <c r="K2787" s="2" t="str">
        <f t="shared" si="560"/>
        <v>Saturday</v>
      </c>
      <c r="L2787" s="5">
        <f t="shared" si="561"/>
        <v>43704</v>
      </c>
      <c r="M2787" s="2" t="str">
        <f t="shared" si="562"/>
        <v>Tuesday</v>
      </c>
      <c r="N2787" s="2" t="str">
        <f t="shared" si="563"/>
        <v>Tuesday</v>
      </c>
      <c r="O2787" s="12">
        <f t="shared" si="564"/>
        <v>0</v>
      </c>
      <c r="P2787" s="11" t="str">
        <f t="shared" si="565"/>
        <v>Low Cost per Unit</v>
      </c>
      <c r="Q2787" s="12">
        <f t="shared" si="566"/>
        <v>0</v>
      </c>
      <c r="R2787" s="12">
        <f t="shared" si="567"/>
        <v>0</v>
      </c>
      <c r="S2787" s="12">
        <f t="shared" si="568"/>
        <v>0</v>
      </c>
      <c r="T2787" s="12">
        <f t="shared" si="569"/>
        <v>5.2</v>
      </c>
      <c r="U2787" s="12">
        <f t="shared" si="570"/>
        <v>0</v>
      </c>
      <c r="V2787" s="13" t="str">
        <f t="shared" ca="1" si="571"/>
        <v>Greater Than 8 Weeks Old</v>
      </c>
    </row>
    <row r="2788" spans="1:22" x14ac:dyDescent="0.45">
      <c r="A2788" s="2" t="s">
        <v>213</v>
      </c>
      <c r="B2788" s="5">
        <v>43701</v>
      </c>
      <c r="C2788" s="5" t="s">
        <v>369</v>
      </c>
      <c r="D2788" s="5" t="s">
        <v>374</v>
      </c>
      <c r="E2788" s="6">
        <v>8</v>
      </c>
      <c r="F2788" s="3">
        <v>168</v>
      </c>
      <c r="G2788" s="3">
        <v>57.36</v>
      </c>
      <c r="H2788" s="8">
        <f t="shared" si="559"/>
        <v>7.17</v>
      </c>
      <c r="I2788" s="3">
        <v>110.64</v>
      </c>
      <c r="J2788" s="4">
        <v>0.66</v>
      </c>
      <c r="K2788" s="2" t="str">
        <f t="shared" si="560"/>
        <v>Saturday</v>
      </c>
      <c r="L2788" s="5">
        <f t="shared" si="561"/>
        <v>43704</v>
      </c>
      <c r="M2788" s="2" t="str">
        <f t="shared" si="562"/>
        <v>Tuesday</v>
      </c>
      <c r="N2788" s="2" t="str">
        <f t="shared" si="563"/>
        <v>Tuesday</v>
      </c>
      <c r="O2788" s="12">
        <f t="shared" si="564"/>
        <v>0</v>
      </c>
      <c r="P2788" s="11" t="str">
        <f t="shared" si="565"/>
        <v>Low Cost per Unit</v>
      </c>
      <c r="Q2788" s="12">
        <f t="shared" si="566"/>
        <v>0</v>
      </c>
      <c r="R2788" s="12">
        <f t="shared" si="567"/>
        <v>5.04</v>
      </c>
      <c r="S2788" s="12">
        <f t="shared" si="568"/>
        <v>0</v>
      </c>
      <c r="T2788" s="12">
        <f t="shared" si="569"/>
        <v>16.8</v>
      </c>
      <c r="U2788" s="12">
        <f t="shared" si="570"/>
        <v>0</v>
      </c>
      <c r="V2788" s="13" t="str">
        <f t="shared" ca="1" si="571"/>
        <v>Greater Than 8 Weeks Old</v>
      </c>
    </row>
    <row r="2789" spans="1:22" x14ac:dyDescent="0.45">
      <c r="A2789" s="2" t="s">
        <v>176</v>
      </c>
      <c r="B2789" s="5">
        <v>43701</v>
      </c>
      <c r="C2789" s="5" t="s">
        <v>369</v>
      </c>
      <c r="D2789" s="5" t="s">
        <v>375</v>
      </c>
      <c r="E2789" s="6">
        <v>1</v>
      </c>
      <c r="F2789" s="3">
        <v>5</v>
      </c>
      <c r="G2789" s="3">
        <v>0.25</v>
      </c>
      <c r="H2789" s="8">
        <f t="shared" si="559"/>
        <v>0.25</v>
      </c>
      <c r="I2789" s="3">
        <v>4.75</v>
      </c>
      <c r="J2789" s="4">
        <v>0.95</v>
      </c>
      <c r="K2789" s="2" t="str">
        <f t="shared" si="560"/>
        <v>Saturday</v>
      </c>
      <c r="L2789" s="5">
        <f t="shared" si="561"/>
        <v>43704</v>
      </c>
      <c r="M2789" s="2" t="str">
        <f t="shared" si="562"/>
        <v>Tuesday</v>
      </c>
      <c r="N2789" s="2" t="str">
        <f t="shared" si="563"/>
        <v>Tuesday</v>
      </c>
      <c r="O2789" s="12">
        <f t="shared" si="564"/>
        <v>0</v>
      </c>
      <c r="P2789" s="11" t="str">
        <f t="shared" si="565"/>
        <v>Low Cost per Unit</v>
      </c>
      <c r="Q2789" s="12">
        <f t="shared" si="566"/>
        <v>0</v>
      </c>
      <c r="R2789" s="12">
        <f t="shared" si="567"/>
        <v>0</v>
      </c>
      <c r="S2789" s="12">
        <f t="shared" si="568"/>
        <v>0.75</v>
      </c>
      <c r="T2789" s="12">
        <f t="shared" si="569"/>
        <v>0.5</v>
      </c>
      <c r="U2789" s="12">
        <f t="shared" si="570"/>
        <v>0</v>
      </c>
      <c r="V2789" s="13" t="str">
        <f t="shared" ca="1" si="571"/>
        <v>Greater Than 8 Weeks Old</v>
      </c>
    </row>
    <row r="2790" spans="1:22" x14ac:dyDescent="0.45">
      <c r="A2790" s="2" t="s">
        <v>15</v>
      </c>
      <c r="B2790" s="5">
        <v>43701</v>
      </c>
      <c r="C2790" s="5" t="s">
        <v>369</v>
      </c>
      <c r="D2790" s="5" t="s">
        <v>375</v>
      </c>
      <c r="E2790" s="6">
        <v>2</v>
      </c>
      <c r="F2790" s="3">
        <v>64</v>
      </c>
      <c r="G2790" s="3">
        <v>11</v>
      </c>
      <c r="H2790" s="8">
        <f t="shared" si="559"/>
        <v>5.5</v>
      </c>
      <c r="I2790" s="3">
        <v>53</v>
      </c>
      <c r="J2790" s="4">
        <v>0.83</v>
      </c>
      <c r="K2790" s="2" t="str">
        <f t="shared" si="560"/>
        <v>Saturday</v>
      </c>
      <c r="L2790" s="5">
        <f t="shared" si="561"/>
        <v>43704</v>
      </c>
      <c r="M2790" s="2" t="str">
        <f t="shared" si="562"/>
        <v>Tuesday</v>
      </c>
      <c r="N2790" s="2" t="str">
        <f t="shared" si="563"/>
        <v>Tuesday</v>
      </c>
      <c r="O2790" s="12">
        <f t="shared" si="564"/>
        <v>0</v>
      </c>
      <c r="P2790" s="11" t="str">
        <f t="shared" si="565"/>
        <v>Low Cost per Unit</v>
      </c>
      <c r="Q2790" s="12">
        <f t="shared" si="566"/>
        <v>0</v>
      </c>
      <c r="R2790" s="12">
        <f t="shared" si="567"/>
        <v>1.92</v>
      </c>
      <c r="S2790" s="12">
        <f t="shared" si="568"/>
        <v>9.6</v>
      </c>
      <c r="T2790" s="12">
        <f t="shared" si="569"/>
        <v>6.4</v>
      </c>
      <c r="U2790" s="12">
        <f t="shared" si="570"/>
        <v>0</v>
      </c>
      <c r="V2790" s="13" t="str">
        <f t="shared" ca="1" si="571"/>
        <v>Greater Than 8 Weeks Old</v>
      </c>
    </row>
    <row r="2791" spans="1:22" x14ac:dyDescent="0.45">
      <c r="A2791" s="2" t="s">
        <v>135</v>
      </c>
      <c r="B2791" s="5">
        <v>43701</v>
      </c>
      <c r="C2791" s="5" t="s">
        <v>369</v>
      </c>
      <c r="D2791" s="5" t="s">
        <v>375</v>
      </c>
      <c r="E2791" s="6">
        <v>1</v>
      </c>
      <c r="F2791" s="3">
        <v>5.99</v>
      </c>
      <c r="G2791" s="3">
        <v>2.1</v>
      </c>
      <c r="H2791" s="8">
        <f t="shared" si="559"/>
        <v>2.1</v>
      </c>
      <c r="I2791" s="3">
        <v>3.89</v>
      </c>
      <c r="J2791" s="4">
        <v>0.65</v>
      </c>
      <c r="K2791" s="2" t="str">
        <f t="shared" si="560"/>
        <v>Saturday</v>
      </c>
      <c r="L2791" s="5">
        <f t="shared" si="561"/>
        <v>43704</v>
      </c>
      <c r="M2791" s="2" t="str">
        <f t="shared" si="562"/>
        <v>Tuesday</v>
      </c>
      <c r="N2791" s="2" t="str">
        <f t="shared" si="563"/>
        <v>Tuesday</v>
      </c>
      <c r="O2791" s="12">
        <f t="shared" si="564"/>
        <v>0</v>
      </c>
      <c r="P2791" s="11" t="str">
        <f t="shared" si="565"/>
        <v>Low Cost per Unit</v>
      </c>
      <c r="Q2791" s="12">
        <f t="shared" si="566"/>
        <v>0</v>
      </c>
      <c r="R2791" s="12">
        <f t="shared" si="567"/>
        <v>0</v>
      </c>
      <c r="S2791" s="12">
        <f t="shared" si="568"/>
        <v>0.89849999999999997</v>
      </c>
      <c r="T2791" s="12">
        <f t="shared" si="569"/>
        <v>0.59900000000000009</v>
      </c>
      <c r="U2791" s="12">
        <f t="shared" si="570"/>
        <v>0</v>
      </c>
      <c r="V2791" s="13" t="str">
        <f t="shared" ca="1" si="571"/>
        <v>Greater Than 8 Weeks Old</v>
      </c>
    </row>
    <row r="2792" spans="1:22" x14ac:dyDescent="0.45">
      <c r="A2792" s="2" t="s">
        <v>98</v>
      </c>
      <c r="B2792" s="5">
        <v>43701</v>
      </c>
      <c r="C2792" s="5" t="s">
        <v>376</v>
      </c>
      <c r="D2792" s="5" t="s">
        <v>377</v>
      </c>
      <c r="E2792" s="6">
        <v>16</v>
      </c>
      <c r="F2792" s="3">
        <v>319.83999999999997</v>
      </c>
      <c r="G2792" s="3">
        <v>127.04</v>
      </c>
      <c r="H2792" s="8">
        <f t="shared" si="559"/>
        <v>7.94</v>
      </c>
      <c r="I2792" s="3">
        <v>192.8</v>
      </c>
      <c r="J2792" s="4">
        <v>0.6</v>
      </c>
      <c r="K2792" s="2" t="str">
        <f t="shared" si="560"/>
        <v>Saturday</v>
      </c>
      <c r="L2792" s="5">
        <f t="shared" si="561"/>
        <v>43704</v>
      </c>
      <c r="M2792" s="2" t="str">
        <f t="shared" si="562"/>
        <v>Tuesday</v>
      </c>
      <c r="N2792" s="2" t="str">
        <f t="shared" si="563"/>
        <v>Tuesday</v>
      </c>
      <c r="O2792" s="12">
        <f t="shared" si="564"/>
        <v>0</v>
      </c>
      <c r="P2792" s="11" t="str">
        <f t="shared" si="565"/>
        <v>Low Cost per Unit</v>
      </c>
      <c r="Q2792" s="12">
        <f t="shared" si="566"/>
        <v>0</v>
      </c>
      <c r="R2792" s="12">
        <f t="shared" si="567"/>
        <v>9.5951999999999984</v>
      </c>
      <c r="S2792" s="12">
        <f t="shared" si="568"/>
        <v>0</v>
      </c>
      <c r="T2792" s="12">
        <f t="shared" si="569"/>
        <v>0</v>
      </c>
      <c r="U2792" s="12">
        <f t="shared" si="570"/>
        <v>0</v>
      </c>
      <c r="V2792" s="13" t="str">
        <f t="shared" ca="1" si="571"/>
        <v>Greater Than 8 Weeks Old</v>
      </c>
    </row>
    <row r="2793" spans="1:22" x14ac:dyDescent="0.45">
      <c r="A2793" s="2" t="s">
        <v>16</v>
      </c>
      <c r="B2793" s="5">
        <v>43701</v>
      </c>
      <c r="C2793" s="5" t="s">
        <v>375</v>
      </c>
      <c r="D2793" s="5" t="s">
        <v>377</v>
      </c>
      <c r="E2793" s="6">
        <v>80</v>
      </c>
      <c r="F2793" s="3">
        <v>959.2</v>
      </c>
      <c r="G2793" s="3">
        <v>360</v>
      </c>
      <c r="H2793" s="8">
        <f t="shared" si="559"/>
        <v>4.5</v>
      </c>
      <c r="I2793" s="3">
        <v>599.20000000000005</v>
      </c>
      <c r="J2793" s="4">
        <v>0.62</v>
      </c>
      <c r="K2793" s="2" t="str">
        <f t="shared" si="560"/>
        <v>Saturday</v>
      </c>
      <c r="L2793" s="5">
        <f t="shared" si="561"/>
        <v>43704</v>
      </c>
      <c r="M2793" s="2" t="str">
        <f t="shared" si="562"/>
        <v>Tuesday</v>
      </c>
      <c r="N2793" s="2" t="str">
        <f t="shared" si="563"/>
        <v>Tuesday</v>
      </c>
      <c r="O2793" s="12">
        <f t="shared" si="564"/>
        <v>0</v>
      </c>
      <c r="P2793" s="11" t="str">
        <f t="shared" si="565"/>
        <v>Low Cost per Unit</v>
      </c>
      <c r="Q2793" s="12">
        <f t="shared" si="566"/>
        <v>0</v>
      </c>
      <c r="R2793" s="12">
        <f t="shared" si="567"/>
        <v>28.776</v>
      </c>
      <c r="S2793" s="12">
        <f t="shared" si="568"/>
        <v>0</v>
      </c>
      <c r="T2793" s="12">
        <f t="shared" si="569"/>
        <v>0</v>
      </c>
      <c r="U2793" s="12">
        <f t="shared" si="570"/>
        <v>0</v>
      </c>
      <c r="V2793" s="13" t="str">
        <f t="shared" ca="1" si="571"/>
        <v>Greater Than 8 Weeks Old</v>
      </c>
    </row>
    <row r="2794" spans="1:22" x14ac:dyDescent="0.45">
      <c r="A2794" s="2" t="s">
        <v>17</v>
      </c>
      <c r="B2794" s="5">
        <v>43701</v>
      </c>
      <c r="C2794" s="5" t="s">
        <v>376</v>
      </c>
      <c r="D2794" s="5" t="s">
        <v>377</v>
      </c>
      <c r="E2794" s="6">
        <v>34</v>
      </c>
      <c r="F2794" s="3">
        <v>373.66</v>
      </c>
      <c r="G2794" s="3">
        <v>210.8</v>
      </c>
      <c r="H2794" s="8">
        <f t="shared" si="559"/>
        <v>6.2</v>
      </c>
      <c r="I2794" s="3">
        <v>162.86000000000001</v>
      </c>
      <c r="J2794" s="4">
        <v>0.44</v>
      </c>
      <c r="K2794" s="2" t="str">
        <f t="shared" si="560"/>
        <v>Saturday</v>
      </c>
      <c r="L2794" s="5">
        <f t="shared" si="561"/>
        <v>43704</v>
      </c>
      <c r="M2794" s="2" t="str">
        <f t="shared" si="562"/>
        <v>Tuesday</v>
      </c>
      <c r="N2794" s="2" t="str">
        <f t="shared" si="563"/>
        <v>Tuesday</v>
      </c>
      <c r="O2794" s="12">
        <f t="shared" si="564"/>
        <v>0</v>
      </c>
      <c r="P2794" s="11" t="str">
        <f t="shared" si="565"/>
        <v>Low Cost per Unit</v>
      </c>
      <c r="Q2794" s="12">
        <f t="shared" si="566"/>
        <v>0</v>
      </c>
      <c r="R2794" s="12">
        <f t="shared" si="567"/>
        <v>11.2098</v>
      </c>
      <c r="S2794" s="12">
        <f t="shared" si="568"/>
        <v>0</v>
      </c>
      <c r="T2794" s="12">
        <f t="shared" si="569"/>
        <v>0</v>
      </c>
      <c r="U2794" s="12">
        <f t="shared" si="570"/>
        <v>0</v>
      </c>
      <c r="V2794" s="13" t="str">
        <f t="shared" ca="1" si="571"/>
        <v>Greater Than 8 Weeks Old</v>
      </c>
    </row>
    <row r="2795" spans="1:22" x14ac:dyDescent="0.45">
      <c r="A2795" s="2" t="s">
        <v>239</v>
      </c>
      <c r="B2795" s="5">
        <v>43701</v>
      </c>
      <c r="C2795" s="5" t="s">
        <v>376</v>
      </c>
      <c r="D2795" s="5" t="s">
        <v>377</v>
      </c>
      <c r="E2795" s="6">
        <v>14</v>
      </c>
      <c r="F2795" s="3">
        <v>209.86</v>
      </c>
      <c r="G2795" s="3">
        <v>92.4</v>
      </c>
      <c r="H2795" s="8">
        <f t="shared" si="559"/>
        <v>6.6000000000000005</v>
      </c>
      <c r="I2795" s="3">
        <v>117.46</v>
      </c>
      <c r="J2795" s="4">
        <v>0.56000000000000005</v>
      </c>
      <c r="K2795" s="2" t="str">
        <f t="shared" si="560"/>
        <v>Saturday</v>
      </c>
      <c r="L2795" s="5">
        <f t="shared" si="561"/>
        <v>43704</v>
      </c>
      <c r="M2795" s="2" t="str">
        <f t="shared" si="562"/>
        <v>Tuesday</v>
      </c>
      <c r="N2795" s="2" t="str">
        <f t="shared" si="563"/>
        <v>Tuesday</v>
      </c>
      <c r="O2795" s="12">
        <f t="shared" si="564"/>
        <v>0</v>
      </c>
      <c r="P2795" s="11" t="str">
        <f t="shared" si="565"/>
        <v>Low Cost per Unit</v>
      </c>
      <c r="Q2795" s="12">
        <f t="shared" si="566"/>
        <v>0</v>
      </c>
      <c r="R2795" s="12">
        <f t="shared" si="567"/>
        <v>6.2957999999999998</v>
      </c>
      <c r="S2795" s="12">
        <f t="shared" si="568"/>
        <v>0</v>
      </c>
      <c r="T2795" s="12">
        <f t="shared" si="569"/>
        <v>0</v>
      </c>
      <c r="U2795" s="12">
        <f t="shared" si="570"/>
        <v>0</v>
      </c>
      <c r="V2795" s="13" t="str">
        <f t="shared" ca="1" si="571"/>
        <v>Greater Than 8 Weeks Old</v>
      </c>
    </row>
    <row r="2796" spans="1:22" x14ac:dyDescent="0.45">
      <c r="A2796" s="2" t="s">
        <v>18</v>
      </c>
      <c r="B2796" s="5">
        <v>43701</v>
      </c>
      <c r="C2796" s="5" t="s">
        <v>376</v>
      </c>
      <c r="D2796" s="5" t="s">
        <v>377</v>
      </c>
      <c r="E2796" s="6">
        <v>5</v>
      </c>
      <c r="F2796" s="3">
        <v>125</v>
      </c>
      <c r="G2796" s="3">
        <v>34</v>
      </c>
      <c r="H2796" s="8">
        <f t="shared" si="559"/>
        <v>6.8</v>
      </c>
      <c r="I2796" s="3">
        <v>91</v>
      </c>
      <c r="J2796" s="4">
        <v>0.73</v>
      </c>
      <c r="K2796" s="2" t="str">
        <f t="shared" si="560"/>
        <v>Saturday</v>
      </c>
      <c r="L2796" s="5">
        <f t="shared" si="561"/>
        <v>43704</v>
      </c>
      <c r="M2796" s="2" t="str">
        <f t="shared" si="562"/>
        <v>Tuesday</v>
      </c>
      <c r="N2796" s="2" t="str">
        <f t="shared" si="563"/>
        <v>Tuesday</v>
      </c>
      <c r="O2796" s="12">
        <f t="shared" si="564"/>
        <v>0</v>
      </c>
      <c r="P2796" s="11" t="str">
        <f t="shared" si="565"/>
        <v>Low Cost per Unit</v>
      </c>
      <c r="Q2796" s="12">
        <f t="shared" si="566"/>
        <v>0</v>
      </c>
      <c r="R2796" s="12">
        <f t="shared" si="567"/>
        <v>3.75</v>
      </c>
      <c r="S2796" s="12">
        <f t="shared" si="568"/>
        <v>0</v>
      </c>
      <c r="T2796" s="12">
        <f t="shared" si="569"/>
        <v>0</v>
      </c>
      <c r="U2796" s="12">
        <f t="shared" si="570"/>
        <v>0</v>
      </c>
      <c r="V2796" s="13" t="str">
        <f t="shared" ca="1" si="571"/>
        <v>Greater Than 8 Weeks Old</v>
      </c>
    </row>
    <row r="2797" spans="1:22" x14ac:dyDescent="0.45">
      <c r="A2797" s="2" t="s">
        <v>19</v>
      </c>
      <c r="B2797" s="5">
        <v>43701</v>
      </c>
      <c r="C2797" s="5" t="s">
        <v>378</v>
      </c>
      <c r="D2797" s="5" t="s">
        <v>379</v>
      </c>
      <c r="E2797" s="6">
        <v>2</v>
      </c>
      <c r="F2797" s="3">
        <v>138</v>
      </c>
      <c r="G2797" s="3">
        <v>40.119999999999997</v>
      </c>
      <c r="H2797" s="8">
        <f t="shared" si="559"/>
        <v>20.059999999999999</v>
      </c>
      <c r="I2797" s="3">
        <v>97.88</v>
      </c>
      <c r="J2797" s="4">
        <v>0.71</v>
      </c>
      <c r="K2797" s="2" t="str">
        <f t="shared" si="560"/>
        <v>Saturday</v>
      </c>
      <c r="L2797" s="5">
        <f t="shared" si="561"/>
        <v>43704</v>
      </c>
      <c r="M2797" s="2" t="str">
        <f t="shared" si="562"/>
        <v>Tuesday</v>
      </c>
      <c r="N2797" s="2" t="str">
        <f t="shared" si="563"/>
        <v>Tuesday</v>
      </c>
      <c r="O2797" s="12">
        <f t="shared" si="564"/>
        <v>0</v>
      </c>
      <c r="P2797" s="11" t="str">
        <f t="shared" si="565"/>
        <v>High Cost per Unit</v>
      </c>
      <c r="Q2797" s="12">
        <f t="shared" si="566"/>
        <v>0</v>
      </c>
      <c r="R2797" s="12">
        <f t="shared" si="567"/>
        <v>4.1399999999999997</v>
      </c>
      <c r="S2797" s="12">
        <f t="shared" si="568"/>
        <v>0</v>
      </c>
      <c r="T2797" s="12">
        <f t="shared" si="569"/>
        <v>0</v>
      </c>
      <c r="U2797" s="12">
        <f t="shared" si="570"/>
        <v>0</v>
      </c>
      <c r="V2797" s="13" t="str">
        <f t="shared" ca="1" si="571"/>
        <v>Greater Than 8 Weeks Old</v>
      </c>
    </row>
    <row r="2798" spans="1:22" x14ac:dyDescent="0.45">
      <c r="A2798" s="2" t="s">
        <v>21</v>
      </c>
      <c r="B2798" s="5">
        <v>43701</v>
      </c>
      <c r="C2798" s="5" t="s">
        <v>376</v>
      </c>
      <c r="D2798" s="5" t="s">
        <v>377</v>
      </c>
      <c r="E2798" s="6">
        <v>5</v>
      </c>
      <c r="F2798" s="3">
        <v>110</v>
      </c>
      <c r="G2798" s="3">
        <v>31.75</v>
      </c>
      <c r="H2798" s="8">
        <f t="shared" si="559"/>
        <v>6.35</v>
      </c>
      <c r="I2798" s="3">
        <v>78.25</v>
      </c>
      <c r="J2798" s="4">
        <v>0.71</v>
      </c>
      <c r="K2798" s="2" t="str">
        <f t="shared" si="560"/>
        <v>Saturday</v>
      </c>
      <c r="L2798" s="5">
        <f t="shared" si="561"/>
        <v>43704</v>
      </c>
      <c r="M2798" s="2" t="str">
        <f t="shared" si="562"/>
        <v>Tuesday</v>
      </c>
      <c r="N2798" s="2" t="str">
        <f t="shared" si="563"/>
        <v>Tuesday</v>
      </c>
      <c r="O2798" s="12">
        <f t="shared" si="564"/>
        <v>0</v>
      </c>
      <c r="P2798" s="11" t="str">
        <f t="shared" si="565"/>
        <v>Low Cost per Unit</v>
      </c>
      <c r="Q2798" s="12">
        <f t="shared" si="566"/>
        <v>0</v>
      </c>
      <c r="R2798" s="12">
        <f t="shared" si="567"/>
        <v>3.3</v>
      </c>
      <c r="S2798" s="12">
        <f t="shared" si="568"/>
        <v>0</v>
      </c>
      <c r="T2798" s="12">
        <f t="shared" si="569"/>
        <v>0</v>
      </c>
      <c r="U2798" s="12">
        <f t="shared" si="570"/>
        <v>0</v>
      </c>
      <c r="V2798" s="13" t="str">
        <f t="shared" ca="1" si="571"/>
        <v>Greater Than 8 Weeks Old</v>
      </c>
    </row>
    <row r="2799" spans="1:22" x14ac:dyDescent="0.45">
      <c r="A2799" s="2" t="s">
        <v>215</v>
      </c>
      <c r="B2799" s="5">
        <v>43701</v>
      </c>
      <c r="C2799" s="5" t="s">
        <v>378</v>
      </c>
      <c r="D2799" s="5" t="s">
        <v>379</v>
      </c>
      <c r="E2799" s="6">
        <v>33</v>
      </c>
      <c r="F2799" s="3">
        <v>329.67</v>
      </c>
      <c r="G2799" s="3">
        <v>125.4</v>
      </c>
      <c r="H2799" s="8">
        <f t="shared" si="559"/>
        <v>3.8000000000000003</v>
      </c>
      <c r="I2799" s="3">
        <v>204.27</v>
      </c>
      <c r="J2799" s="4">
        <v>0.62</v>
      </c>
      <c r="K2799" s="2" t="str">
        <f t="shared" si="560"/>
        <v>Saturday</v>
      </c>
      <c r="L2799" s="5">
        <f t="shared" si="561"/>
        <v>43704</v>
      </c>
      <c r="M2799" s="2" t="str">
        <f t="shared" si="562"/>
        <v>Tuesday</v>
      </c>
      <c r="N2799" s="2" t="str">
        <f t="shared" si="563"/>
        <v>Tuesday</v>
      </c>
      <c r="O2799" s="12">
        <f t="shared" si="564"/>
        <v>0</v>
      </c>
      <c r="P2799" s="11" t="str">
        <f t="shared" si="565"/>
        <v>Low Cost per Unit</v>
      </c>
      <c r="Q2799" s="12">
        <f t="shared" si="566"/>
        <v>0</v>
      </c>
      <c r="R2799" s="12">
        <f t="shared" si="567"/>
        <v>9.8901000000000003</v>
      </c>
      <c r="S2799" s="12">
        <f t="shared" si="568"/>
        <v>0</v>
      </c>
      <c r="T2799" s="12">
        <f t="shared" si="569"/>
        <v>0</v>
      </c>
      <c r="U2799" s="12">
        <f t="shared" si="570"/>
        <v>0</v>
      </c>
      <c r="V2799" s="13" t="str">
        <f t="shared" ca="1" si="571"/>
        <v>Greater Than 8 Weeks Old</v>
      </c>
    </row>
    <row r="2800" spans="1:22" x14ac:dyDescent="0.45">
      <c r="A2800" s="2" t="s">
        <v>22</v>
      </c>
      <c r="B2800" s="5">
        <v>43701</v>
      </c>
      <c r="C2800" s="5" t="s">
        <v>380</v>
      </c>
      <c r="D2800" s="5" t="s">
        <v>381</v>
      </c>
      <c r="E2800" s="6">
        <v>8</v>
      </c>
      <c r="F2800" s="3">
        <v>119.92</v>
      </c>
      <c r="G2800" s="3">
        <v>43.2</v>
      </c>
      <c r="H2800" s="8">
        <f t="shared" si="559"/>
        <v>5.4</v>
      </c>
      <c r="I2800" s="3">
        <v>76.72</v>
      </c>
      <c r="J2800" s="4">
        <v>0.64</v>
      </c>
      <c r="K2800" s="2" t="str">
        <f t="shared" si="560"/>
        <v>Saturday</v>
      </c>
      <c r="L2800" s="5">
        <f t="shared" si="561"/>
        <v>43704</v>
      </c>
      <c r="M2800" s="2" t="str">
        <f t="shared" si="562"/>
        <v>Tuesday</v>
      </c>
      <c r="N2800" s="2" t="str">
        <f t="shared" si="563"/>
        <v>Tuesday</v>
      </c>
      <c r="O2800" s="12">
        <f t="shared" si="564"/>
        <v>0</v>
      </c>
      <c r="P2800" s="11" t="str">
        <f t="shared" si="565"/>
        <v>Low Cost per Unit</v>
      </c>
      <c r="Q2800" s="12">
        <f t="shared" si="566"/>
        <v>0</v>
      </c>
      <c r="R2800" s="12">
        <f t="shared" si="567"/>
        <v>3.5975999999999999</v>
      </c>
      <c r="S2800" s="12">
        <f t="shared" si="568"/>
        <v>0</v>
      </c>
      <c r="T2800" s="12">
        <f t="shared" si="569"/>
        <v>0</v>
      </c>
      <c r="U2800" s="12">
        <f t="shared" si="570"/>
        <v>0</v>
      </c>
      <c r="V2800" s="13" t="str">
        <f t="shared" ca="1" si="571"/>
        <v>Greater Than 8 Weeks Old</v>
      </c>
    </row>
    <row r="2801" spans="1:22" x14ac:dyDescent="0.45">
      <c r="A2801" s="2" t="s">
        <v>162</v>
      </c>
      <c r="B2801" s="5">
        <v>43701</v>
      </c>
      <c r="C2801" s="5" t="s">
        <v>383</v>
      </c>
      <c r="D2801" s="5" t="s">
        <v>384</v>
      </c>
      <c r="E2801" s="6">
        <v>21</v>
      </c>
      <c r="F2801" s="3">
        <v>159.80000000000001</v>
      </c>
      <c r="G2801" s="3">
        <v>67.2</v>
      </c>
      <c r="H2801" s="8">
        <f t="shared" si="559"/>
        <v>3.2</v>
      </c>
      <c r="I2801" s="3">
        <v>92.6</v>
      </c>
      <c r="J2801" s="4">
        <v>0.57999999999999996</v>
      </c>
      <c r="K2801" s="2" t="str">
        <f t="shared" si="560"/>
        <v>Saturday</v>
      </c>
      <c r="L2801" s="5">
        <f t="shared" si="561"/>
        <v>43704</v>
      </c>
      <c r="M2801" s="2" t="str">
        <f t="shared" si="562"/>
        <v>Tuesday</v>
      </c>
      <c r="N2801" s="2" t="str">
        <f t="shared" si="563"/>
        <v>Tuesday</v>
      </c>
      <c r="O2801" s="12">
        <f t="shared" si="564"/>
        <v>0</v>
      </c>
      <c r="P2801" s="11" t="str">
        <f t="shared" si="565"/>
        <v>Low Cost per Unit</v>
      </c>
      <c r="Q2801" s="12">
        <f t="shared" si="566"/>
        <v>0</v>
      </c>
      <c r="R2801" s="12">
        <f t="shared" si="567"/>
        <v>4.7940000000000005</v>
      </c>
      <c r="S2801" s="12">
        <f t="shared" si="568"/>
        <v>0</v>
      </c>
      <c r="T2801" s="12">
        <f t="shared" si="569"/>
        <v>0</v>
      </c>
      <c r="U2801" s="12">
        <f t="shared" si="570"/>
        <v>0</v>
      </c>
      <c r="V2801" s="13" t="str">
        <f t="shared" ca="1" si="571"/>
        <v>Greater Than 8 Weeks Old</v>
      </c>
    </row>
    <row r="2802" spans="1:22" x14ac:dyDescent="0.45">
      <c r="A2802" s="2" t="s">
        <v>216</v>
      </c>
      <c r="B2802" s="5">
        <v>43701</v>
      </c>
      <c r="C2802" s="5" t="s">
        <v>383</v>
      </c>
      <c r="D2802" s="5" t="s">
        <v>385</v>
      </c>
      <c r="E2802" s="6">
        <v>14</v>
      </c>
      <c r="F2802" s="3">
        <v>125.86</v>
      </c>
      <c r="G2802" s="3">
        <v>60.2</v>
      </c>
      <c r="H2802" s="8">
        <f t="shared" si="559"/>
        <v>4.3</v>
      </c>
      <c r="I2802" s="3">
        <v>65.66</v>
      </c>
      <c r="J2802" s="4">
        <v>0.52</v>
      </c>
      <c r="K2802" s="2" t="str">
        <f t="shared" si="560"/>
        <v>Saturday</v>
      </c>
      <c r="L2802" s="5">
        <f t="shared" si="561"/>
        <v>43704</v>
      </c>
      <c r="M2802" s="2" t="str">
        <f t="shared" si="562"/>
        <v>Tuesday</v>
      </c>
      <c r="N2802" s="2" t="str">
        <f t="shared" si="563"/>
        <v>Tuesday</v>
      </c>
      <c r="O2802" s="12">
        <f t="shared" si="564"/>
        <v>0</v>
      </c>
      <c r="P2802" s="11" t="str">
        <f t="shared" si="565"/>
        <v>Low Cost per Unit</v>
      </c>
      <c r="Q2802" s="12">
        <f t="shared" si="566"/>
        <v>0</v>
      </c>
      <c r="R2802" s="12">
        <f t="shared" si="567"/>
        <v>3.7757999999999998</v>
      </c>
      <c r="S2802" s="12">
        <f t="shared" si="568"/>
        <v>0</v>
      </c>
      <c r="T2802" s="12">
        <f t="shared" si="569"/>
        <v>0</v>
      </c>
      <c r="U2802" s="12">
        <f t="shared" si="570"/>
        <v>0</v>
      </c>
      <c r="V2802" s="13" t="str">
        <f t="shared" ca="1" si="571"/>
        <v>Greater Than 8 Weeks Old</v>
      </c>
    </row>
    <row r="2803" spans="1:22" x14ac:dyDescent="0.45">
      <c r="A2803" s="2" t="s">
        <v>217</v>
      </c>
      <c r="B2803" s="5">
        <v>43701</v>
      </c>
      <c r="C2803" s="5" t="s">
        <v>383</v>
      </c>
      <c r="D2803" s="5" t="s">
        <v>385</v>
      </c>
      <c r="E2803" s="6">
        <v>14</v>
      </c>
      <c r="F2803" s="3">
        <v>125.86</v>
      </c>
      <c r="G2803" s="3">
        <v>55.72</v>
      </c>
      <c r="H2803" s="8">
        <f t="shared" si="559"/>
        <v>3.98</v>
      </c>
      <c r="I2803" s="3">
        <v>70.14</v>
      </c>
      <c r="J2803" s="4">
        <v>0.56000000000000005</v>
      </c>
      <c r="K2803" s="2" t="str">
        <f t="shared" si="560"/>
        <v>Saturday</v>
      </c>
      <c r="L2803" s="5">
        <f t="shared" si="561"/>
        <v>43704</v>
      </c>
      <c r="M2803" s="2" t="str">
        <f t="shared" si="562"/>
        <v>Tuesday</v>
      </c>
      <c r="N2803" s="2" t="str">
        <f t="shared" si="563"/>
        <v>Tuesday</v>
      </c>
      <c r="O2803" s="12">
        <f t="shared" si="564"/>
        <v>0</v>
      </c>
      <c r="P2803" s="11" t="str">
        <f t="shared" si="565"/>
        <v>Low Cost per Unit</v>
      </c>
      <c r="Q2803" s="12">
        <f t="shared" si="566"/>
        <v>0</v>
      </c>
      <c r="R2803" s="12">
        <f t="shared" si="567"/>
        <v>3.7757999999999998</v>
      </c>
      <c r="S2803" s="12">
        <f t="shared" si="568"/>
        <v>0</v>
      </c>
      <c r="T2803" s="12">
        <f t="shared" si="569"/>
        <v>0</v>
      </c>
      <c r="U2803" s="12">
        <f t="shared" si="570"/>
        <v>0</v>
      </c>
      <c r="V2803" s="13" t="str">
        <f t="shared" ca="1" si="571"/>
        <v>Greater Than 8 Weeks Old</v>
      </c>
    </row>
    <row r="2804" spans="1:22" x14ac:dyDescent="0.45">
      <c r="A2804" s="2" t="s">
        <v>23</v>
      </c>
      <c r="B2804" s="5">
        <v>43701</v>
      </c>
      <c r="C2804" s="5" t="s">
        <v>383</v>
      </c>
      <c r="D2804" s="5" t="s">
        <v>385</v>
      </c>
      <c r="E2804" s="6">
        <v>5</v>
      </c>
      <c r="F2804" s="3">
        <v>56</v>
      </c>
      <c r="G2804" s="3">
        <v>13.75</v>
      </c>
      <c r="H2804" s="8">
        <f t="shared" si="559"/>
        <v>2.75</v>
      </c>
      <c r="I2804" s="3">
        <v>42.25</v>
      </c>
      <c r="J2804" s="4">
        <v>0.75</v>
      </c>
      <c r="K2804" s="2" t="str">
        <f t="shared" si="560"/>
        <v>Saturday</v>
      </c>
      <c r="L2804" s="5">
        <f t="shared" si="561"/>
        <v>43704</v>
      </c>
      <c r="M2804" s="2" t="str">
        <f t="shared" si="562"/>
        <v>Tuesday</v>
      </c>
      <c r="N2804" s="2" t="str">
        <f t="shared" si="563"/>
        <v>Tuesday</v>
      </c>
      <c r="O2804" s="12">
        <f t="shared" si="564"/>
        <v>0</v>
      </c>
      <c r="P2804" s="11" t="str">
        <f t="shared" si="565"/>
        <v>Low Cost per Unit</v>
      </c>
      <c r="Q2804" s="12">
        <f t="shared" si="566"/>
        <v>0</v>
      </c>
      <c r="R2804" s="12">
        <f t="shared" si="567"/>
        <v>1.68</v>
      </c>
      <c r="S2804" s="12">
        <f t="shared" si="568"/>
        <v>0</v>
      </c>
      <c r="T2804" s="12">
        <f t="shared" si="569"/>
        <v>0</v>
      </c>
      <c r="U2804" s="12">
        <f t="shared" si="570"/>
        <v>0</v>
      </c>
      <c r="V2804" s="13" t="str">
        <f t="shared" ca="1" si="571"/>
        <v>Greater Than 8 Weeks Old</v>
      </c>
    </row>
    <row r="2805" spans="1:22" x14ac:dyDescent="0.45">
      <c r="A2805" s="2" t="s">
        <v>136</v>
      </c>
      <c r="B2805" s="5">
        <v>43701</v>
      </c>
      <c r="C2805" s="5" t="s">
        <v>376</v>
      </c>
      <c r="D2805" s="5" t="s">
        <v>377</v>
      </c>
      <c r="E2805" s="6">
        <v>54</v>
      </c>
      <c r="F2805" s="3">
        <v>377.46</v>
      </c>
      <c r="G2805" s="3">
        <v>94.5</v>
      </c>
      <c r="H2805" s="8">
        <f t="shared" si="559"/>
        <v>1.75</v>
      </c>
      <c r="I2805" s="3">
        <v>282.95999999999998</v>
      </c>
      <c r="J2805" s="4">
        <v>0.75</v>
      </c>
      <c r="K2805" s="2" t="str">
        <f t="shared" si="560"/>
        <v>Saturday</v>
      </c>
      <c r="L2805" s="5">
        <f t="shared" si="561"/>
        <v>43704</v>
      </c>
      <c r="M2805" s="2" t="str">
        <f t="shared" si="562"/>
        <v>Tuesday</v>
      </c>
      <c r="N2805" s="2" t="str">
        <f t="shared" si="563"/>
        <v>Tuesday</v>
      </c>
      <c r="O2805" s="12">
        <f t="shared" si="564"/>
        <v>0</v>
      </c>
      <c r="P2805" s="11" t="str">
        <f t="shared" si="565"/>
        <v>Low Cost per Unit</v>
      </c>
      <c r="Q2805" s="12">
        <f t="shared" si="566"/>
        <v>0</v>
      </c>
      <c r="R2805" s="12">
        <f t="shared" si="567"/>
        <v>11.323799999999999</v>
      </c>
      <c r="S2805" s="12">
        <f t="shared" si="568"/>
        <v>0</v>
      </c>
      <c r="T2805" s="12">
        <f t="shared" si="569"/>
        <v>0</v>
      </c>
      <c r="U2805" s="12">
        <f t="shared" si="570"/>
        <v>0</v>
      </c>
      <c r="V2805" s="13" t="str">
        <f t="shared" ca="1" si="571"/>
        <v>Greater Than 8 Weeks Old</v>
      </c>
    </row>
    <row r="2806" spans="1:22" x14ac:dyDescent="0.45">
      <c r="A2806" s="2" t="s">
        <v>24</v>
      </c>
      <c r="B2806" s="5">
        <v>43701</v>
      </c>
      <c r="C2806" s="5" t="s">
        <v>375</v>
      </c>
      <c r="D2806" s="5" t="s">
        <v>377</v>
      </c>
      <c r="E2806" s="6">
        <v>15</v>
      </c>
      <c r="F2806" s="3">
        <v>149.85</v>
      </c>
      <c r="G2806" s="3">
        <v>44.25</v>
      </c>
      <c r="H2806" s="8">
        <f t="shared" si="559"/>
        <v>2.95</v>
      </c>
      <c r="I2806" s="3">
        <v>105.6</v>
      </c>
      <c r="J2806" s="4">
        <v>0.7</v>
      </c>
      <c r="K2806" s="2" t="str">
        <f t="shared" si="560"/>
        <v>Saturday</v>
      </c>
      <c r="L2806" s="5">
        <f t="shared" si="561"/>
        <v>43704</v>
      </c>
      <c r="M2806" s="2" t="str">
        <f t="shared" si="562"/>
        <v>Tuesday</v>
      </c>
      <c r="N2806" s="2" t="str">
        <f t="shared" si="563"/>
        <v>Tuesday</v>
      </c>
      <c r="O2806" s="12">
        <f t="shared" si="564"/>
        <v>0</v>
      </c>
      <c r="P2806" s="11" t="str">
        <f t="shared" si="565"/>
        <v>Low Cost per Unit</v>
      </c>
      <c r="Q2806" s="12">
        <f t="shared" si="566"/>
        <v>0</v>
      </c>
      <c r="R2806" s="12">
        <f t="shared" si="567"/>
        <v>4.4954999999999998</v>
      </c>
      <c r="S2806" s="12">
        <f t="shared" si="568"/>
        <v>0</v>
      </c>
      <c r="T2806" s="12">
        <f t="shared" si="569"/>
        <v>0</v>
      </c>
      <c r="U2806" s="12">
        <f t="shared" si="570"/>
        <v>0</v>
      </c>
      <c r="V2806" s="13" t="str">
        <f t="shared" ca="1" si="571"/>
        <v>Greater Than 8 Weeks Old</v>
      </c>
    </row>
    <row r="2807" spans="1:22" x14ac:dyDescent="0.45">
      <c r="A2807" s="2" t="s">
        <v>219</v>
      </c>
      <c r="B2807" s="5">
        <v>43701</v>
      </c>
      <c r="C2807" s="5" t="s">
        <v>380</v>
      </c>
      <c r="D2807" s="5" t="s">
        <v>381</v>
      </c>
      <c r="E2807" s="6">
        <v>2</v>
      </c>
      <c r="F2807" s="3">
        <v>38</v>
      </c>
      <c r="G2807" s="3">
        <v>9</v>
      </c>
      <c r="H2807" s="8">
        <f t="shared" si="559"/>
        <v>4.5</v>
      </c>
      <c r="I2807" s="3">
        <v>29</v>
      </c>
      <c r="J2807" s="4">
        <v>0.76</v>
      </c>
      <c r="K2807" s="2" t="str">
        <f t="shared" si="560"/>
        <v>Saturday</v>
      </c>
      <c r="L2807" s="5">
        <f t="shared" si="561"/>
        <v>43704</v>
      </c>
      <c r="M2807" s="2" t="str">
        <f t="shared" si="562"/>
        <v>Tuesday</v>
      </c>
      <c r="N2807" s="2" t="str">
        <f t="shared" si="563"/>
        <v>Tuesday</v>
      </c>
      <c r="O2807" s="12">
        <f t="shared" si="564"/>
        <v>0</v>
      </c>
      <c r="P2807" s="11" t="str">
        <f t="shared" si="565"/>
        <v>Low Cost per Unit</v>
      </c>
      <c r="Q2807" s="12">
        <f t="shared" si="566"/>
        <v>0</v>
      </c>
      <c r="R2807" s="12">
        <f t="shared" si="567"/>
        <v>1.1399999999999999</v>
      </c>
      <c r="S2807" s="12">
        <f t="shared" si="568"/>
        <v>0</v>
      </c>
      <c r="T2807" s="12">
        <f t="shared" si="569"/>
        <v>0</v>
      </c>
      <c r="U2807" s="12">
        <f t="shared" si="570"/>
        <v>0</v>
      </c>
      <c r="V2807" s="13" t="str">
        <f t="shared" ca="1" si="571"/>
        <v>Greater Than 8 Weeks Old</v>
      </c>
    </row>
    <row r="2808" spans="1:22" x14ac:dyDescent="0.45">
      <c r="A2808" s="2" t="s">
        <v>100</v>
      </c>
      <c r="B2808" s="5">
        <v>43701</v>
      </c>
      <c r="C2808" s="5" t="s">
        <v>380</v>
      </c>
      <c r="D2808" s="5" t="s">
        <v>381</v>
      </c>
      <c r="E2808" s="6">
        <v>1</v>
      </c>
      <c r="F2808" s="3">
        <v>17</v>
      </c>
      <c r="G2808" s="3">
        <v>2.99</v>
      </c>
      <c r="H2808" s="8">
        <f t="shared" si="559"/>
        <v>2.99</v>
      </c>
      <c r="I2808" s="3">
        <v>14.01</v>
      </c>
      <c r="J2808" s="4">
        <v>0.82</v>
      </c>
      <c r="K2808" s="2" t="str">
        <f t="shared" si="560"/>
        <v>Saturday</v>
      </c>
      <c r="L2808" s="5">
        <f t="shared" si="561"/>
        <v>43704</v>
      </c>
      <c r="M2808" s="2" t="str">
        <f t="shared" si="562"/>
        <v>Tuesday</v>
      </c>
      <c r="N2808" s="2" t="str">
        <f t="shared" si="563"/>
        <v>Tuesday</v>
      </c>
      <c r="O2808" s="12">
        <f t="shared" si="564"/>
        <v>0</v>
      </c>
      <c r="P2808" s="11" t="str">
        <f t="shared" si="565"/>
        <v>Low Cost per Unit</v>
      </c>
      <c r="Q2808" s="12">
        <f t="shared" si="566"/>
        <v>0</v>
      </c>
      <c r="R2808" s="12">
        <f t="shared" si="567"/>
        <v>0</v>
      </c>
      <c r="S2808" s="12">
        <f t="shared" si="568"/>
        <v>0</v>
      </c>
      <c r="T2808" s="12">
        <f t="shared" si="569"/>
        <v>0</v>
      </c>
      <c r="U2808" s="12">
        <f t="shared" si="570"/>
        <v>0</v>
      </c>
      <c r="V2808" s="13" t="str">
        <f t="shared" ca="1" si="571"/>
        <v>Greater Than 8 Weeks Old</v>
      </c>
    </row>
    <row r="2809" spans="1:22" x14ac:dyDescent="0.45">
      <c r="A2809" s="2" t="s">
        <v>27</v>
      </c>
      <c r="B2809" s="5">
        <v>43701</v>
      </c>
      <c r="C2809" s="5" t="s">
        <v>380</v>
      </c>
      <c r="D2809" s="5" t="s">
        <v>381</v>
      </c>
      <c r="E2809" s="6">
        <v>10</v>
      </c>
      <c r="F2809" s="3">
        <v>99.9</v>
      </c>
      <c r="G2809" s="3">
        <v>29.5</v>
      </c>
      <c r="H2809" s="8">
        <f t="shared" si="559"/>
        <v>2.95</v>
      </c>
      <c r="I2809" s="3">
        <v>70.400000000000006</v>
      </c>
      <c r="J2809" s="4">
        <v>0.7</v>
      </c>
      <c r="K2809" s="2" t="str">
        <f t="shared" si="560"/>
        <v>Saturday</v>
      </c>
      <c r="L2809" s="5">
        <f t="shared" si="561"/>
        <v>43704</v>
      </c>
      <c r="M2809" s="2" t="str">
        <f t="shared" si="562"/>
        <v>Tuesday</v>
      </c>
      <c r="N2809" s="2" t="str">
        <f t="shared" si="563"/>
        <v>Tuesday</v>
      </c>
      <c r="O2809" s="12">
        <f t="shared" si="564"/>
        <v>0</v>
      </c>
      <c r="P2809" s="11" t="str">
        <f t="shared" si="565"/>
        <v>Low Cost per Unit</v>
      </c>
      <c r="Q2809" s="12">
        <f t="shared" si="566"/>
        <v>0</v>
      </c>
      <c r="R2809" s="12">
        <f t="shared" si="567"/>
        <v>2.9969999999999999</v>
      </c>
      <c r="S2809" s="12">
        <f t="shared" si="568"/>
        <v>0</v>
      </c>
      <c r="T2809" s="12">
        <f t="shared" si="569"/>
        <v>0</v>
      </c>
      <c r="U2809" s="12">
        <f t="shared" si="570"/>
        <v>0</v>
      </c>
      <c r="V2809" s="13" t="str">
        <f t="shared" ca="1" si="571"/>
        <v>Greater Than 8 Weeks Old</v>
      </c>
    </row>
    <row r="2810" spans="1:22" x14ac:dyDescent="0.45">
      <c r="A2810" s="2" t="s">
        <v>240</v>
      </c>
      <c r="B2810" s="5">
        <v>43701</v>
      </c>
      <c r="C2810" s="5" t="s">
        <v>371</v>
      </c>
      <c r="D2810" s="5" t="s">
        <v>371</v>
      </c>
      <c r="E2810" s="6">
        <v>8</v>
      </c>
      <c r="F2810" s="3">
        <v>87.92</v>
      </c>
      <c r="G2810" s="3">
        <v>30</v>
      </c>
      <c r="H2810" s="8">
        <f t="shared" si="559"/>
        <v>3.75</v>
      </c>
      <c r="I2810" s="3">
        <v>57.92</v>
      </c>
      <c r="J2810" s="4">
        <v>0.66</v>
      </c>
      <c r="K2810" s="2" t="str">
        <f t="shared" si="560"/>
        <v>Saturday</v>
      </c>
      <c r="L2810" s="5">
        <f t="shared" si="561"/>
        <v>43704</v>
      </c>
      <c r="M2810" s="2" t="str">
        <f t="shared" si="562"/>
        <v>Tuesday</v>
      </c>
      <c r="N2810" s="2" t="str">
        <f t="shared" si="563"/>
        <v>Tuesday</v>
      </c>
      <c r="O2810" s="12">
        <f t="shared" si="564"/>
        <v>0</v>
      </c>
      <c r="P2810" s="11" t="str">
        <f t="shared" si="565"/>
        <v>Low Cost per Unit</v>
      </c>
      <c r="Q2810" s="12">
        <f t="shared" si="566"/>
        <v>0</v>
      </c>
      <c r="R2810" s="12">
        <f t="shared" si="567"/>
        <v>2.6375999999999999</v>
      </c>
      <c r="S2810" s="12">
        <f t="shared" si="568"/>
        <v>0</v>
      </c>
      <c r="T2810" s="12">
        <f t="shared" si="569"/>
        <v>0</v>
      </c>
      <c r="U2810" s="12">
        <f t="shared" si="570"/>
        <v>0</v>
      </c>
      <c r="V2810" s="13" t="str">
        <f t="shared" ca="1" si="571"/>
        <v>Greater Than 8 Weeks Old</v>
      </c>
    </row>
    <row r="2811" spans="1:22" x14ac:dyDescent="0.45">
      <c r="A2811" s="2" t="s">
        <v>163</v>
      </c>
      <c r="B2811" s="5">
        <v>43701</v>
      </c>
      <c r="C2811" s="5" t="s">
        <v>380</v>
      </c>
      <c r="D2811" s="5" t="s">
        <v>381</v>
      </c>
      <c r="E2811" s="6">
        <v>15</v>
      </c>
      <c r="F2811" s="3">
        <v>149.85</v>
      </c>
      <c r="G2811" s="3">
        <v>56.25</v>
      </c>
      <c r="H2811" s="8">
        <f t="shared" si="559"/>
        <v>3.75</v>
      </c>
      <c r="I2811" s="3">
        <v>93.6</v>
      </c>
      <c r="J2811" s="4">
        <v>0.62</v>
      </c>
      <c r="K2811" s="2" t="str">
        <f t="shared" si="560"/>
        <v>Saturday</v>
      </c>
      <c r="L2811" s="5">
        <f t="shared" si="561"/>
        <v>43704</v>
      </c>
      <c r="M2811" s="2" t="str">
        <f t="shared" si="562"/>
        <v>Tuesday</v>
      </c>
      <c r="N2811" s="2" t="str">
        <f t="shared" si="563"/>
        <v>Tuesday</v>
      </c>
      <c r="O2811" s="12">
        <f t="shared" si="564"/>
        <v>0</v>
      </c>
      <c r="P2811" s="11" t="str">
        <f t="shared" si="565"/>
        <v>Low Cost per Unit</v>
      </c>
      <c r="Q2811" s="12">
        <f t="shared" si="566"/>
        <v>0</v>
      </c>
      <c r="R2811" s="12">
        <f t="shared" si="567"/>
        <v>4.4954999999999998</v>
      </c>
      <c r="S2811" s="12">
        <f t="shared" si="568"/>
        <v>0</v>
      </c>
      <c r="T2811" s="12">
        <f t="shared" si="569"/>
        <v>0</v>
      </c>
      <c r="U2811" s="12">
        <f t="shared" si="570"/>
        <v>0</v>
      </c>
      <c r="V2811" s="13" t="str">
        <f t="shared" ca="1" si="571"/>
        <v>Greater Than 8 Weeks Old</v>
      </c>
    </row>
    <row r="2812" spans="1:22" x14ac:dyDescent="0.45">
      <c r="A2812" s="2" t="s">
        <v>273</v>
      </c>
      <c r="B2812" s="5">
        <v>43701</v>
      </c>
      <c r="C2812" s="5" t="s">
        <v>386</v>
      </c>
      <c r="D2812" s="5" t="s">
        <v>388</v>
      </c>
      <c r="E2812" s="6">
        <v>4</v>
      </c>
      <c r="F2812" s="3">
        <v>279.95999999999998</v>
      </c>
      <c r="G2812" s="3">
        <v>86.04</v>
      </c>
      <c r="H2812" s="8">
        <f t="shared" si="559"/>
        <v>21.51</v>
      </c>
      <c r="I2812" s="3">
        <v>193.92</v>
      </c>
      <c r="J2812" s="4">
        <v>0.69</v>
      </c>
      <c r="K2812" s="2" t="str">
        <f t="shared" si="560"/>
        <v>Saturday</v>
      </c>
      <c r="L2812" s="5">
        <f t="shared" si="561"/>
        <v>43704</v>
      </c>
      <c r="M2812" s="2" t="str">
        <f t="shared" si="562"/>
        <v>Tuesday</v>
      </c>
      <c r="N2812" s="2" t="str">
        <f t="shared" si="563"/>
        <v>Tuesday</v>
      </c>
      <c r="O2812" s="12">
        <f t="shared" si="564"/>
        <v>0</v>
      </c>
      <c r="P2812" s="11" t="str">
        <f t="shared" si="565"/>
        <v>High Cost per Unit</v>
      </c>
      <c r="Q2812" s="12">
        <f t="shared" si="566"/>
        <v>0</v>
      </c>
      <c r="R2812" s="12">
        <f t="shared" si="567"/>
        <v>8.3987999999999996</v>
      </c>
      <c r="S2812" s="12">
        <f t="shared" si="568"/>
        <v>0</v>
      </c>
      <c r="T2812" s="12">
        <f t="shared" si="569"/>
        <v>0</v>
      </c>
      <c r="U2812" s="12">
        <f t="shared" si="570"/>
        <v>0</v>
      </c>
      <c r="V2812" s="13" t="str">
        <f t="shared" ca="1" si="571"/>
        <v>Greater Than 8 Weeks Old</v>
      </c>
    </row>
    <row r="2813" spans="1:22" x14ac:dyDescent="0.45">
      <c r="A2813" s="2" t="s">
        <v>29</v>
      </c>
      <c r="B2813" s="5">
        <v>43701</v>
      </c>
      <c r="C2813" s="5" t="s">
        <v>369</v>
      </c>
      <c r="D2813" s="5" t="s">
        <v>389</v>
      </c>
      <c r="E2813" s="6">
        <v>2</v>
      </c>
      <c r="F2813" s="3">
        <v>145.97999999999999</v>
      </c>
      <c r="G2813" s="3">
        <v>75.680000000000007</v>
      </c>
      <c r="H2813" s="8">
        <f t="shared" si="559"/>
        <v>37.840000000000003</v>
      </c>
      <c r="I2813" s="3">
        <v>70.3</v>
      </c>
      <c r="J2813" s="4">
        <v>0.48</v>
      </c>
      <c r="K2813" s="2" t="str">
        <f t="shared" si="560"/>
        <v>Saturday</v>
      </c>
      <c r="L2813" s="5">
        <f t="shared" si="561"/>
        <v>43704</v>
      </c>
      <c r="M2813" s="2" t="str">
        <f t="shared" si="562"/>
        <v>Tuesday</v>
      </c>
      <c r="N2813" s="2" t="str">
        <f t="shared" si="563"/>
        <v>Tuesday</v>
      </c>
      <c r="O2813" s="12">
        <f t="shared" si="564"/>
        <v>0</v>
      </c>
      <c r="P2813" s="11" t="str">
        <f t="shared" si="565"/>
        <v>High Cost per Unit</v>
      </c>
      <c r="Q2813" s="12">
        <f t="shared" si="566"/>
        <v>0</v>
      </c>
      <c r="R2813" s="12">
        <f t="shared" si="567"/>
        <v>4.3793999999999995</v>
      </c>
      <c r="S2813" s="12">
        <f t="shared" si="568"/>
        <v>0</v>
      </c>
      <c r="T2813" s="12">
        <f t="shared" si="569"/>
        <v>14.597999999999999</v>
      </c>
      <c r="U2813" s="12">
        <f t="shared" si="570"/>
        <v>0</v>
      </c>
      <c r="V2813" s="13" t="str">
        <f t="shared" ca="1" si="571"/>
        <v>Greater Than 8 Weeks Old</v>
      </c>
    </row>
    <row r="2814" spans="1:22" x14ac:dyDescent="0.45">
      <c r="A2814" s="2" t="s">
        <v>32</v>
      </c>
      <c r="B2814" s="5">
        <v>43701</v>
      </c>
      <c r="C2814" s="5" t="s">
        <v>369</v>
      </c>
      <c r="D2814" s="5" t="s">
        <v>389</v>
      </c>
      <c r="E2814" s="6">
        <v>1</v>
      </c>
      <c r="F2814" s="3">
        <v>35</v>
      </c>
      <c r="G2814" s="3">
        <v>6.4</v>
      </c>
      <c r="H2814" s="8">
        <f t="shared" si="559"/>
        <v>6.4</v>
      </c>
      <c r="I2814" s="3">
        <v>28.6</v>
      </c>
      <c r="J2814" s="4">
        <v>0.82</v>
      </c>
      <c r="K2814" s="2" t="str">
        <f t="shared" si="560"/>
        <v>Saturday</v>
      </c>
      <c r="L2814" s="5">
        <f t="shared" si="561"/>
        <v>43704</v>
      </c>
      <c r="M2814" s="2" t="str">
        <f t="shared" si="562"/>
        <v>Tuesday</v>
      </c>
      <c r="N2814" s="2" t="str">
        <f t="shared" si="563"/>
        <v>Tuesday</v>
      </c>
      <c r="O2814" s="12">
        <f t="shared" si="564"/>
        <v>0</v>
      </c>
      <c r="P2814" s="11" t="str">
        <f t="shared" si="565"/>
        <v>Low Cost per Unit</v>
      </c>
      <c r="Q2814" s="12">
        <f t="shared" si="566"/>
        <v>0</v>
      </c>
      <c r="R2814" s="12">
        <f t="shared" si="567"/>
        <v>0</v>
      </c>
      <c r="S2814" s="12">
        <f t="shared" si="568"/>
        <v>0</v>
      </c>
      <c r="T2814" s="12">
        <f t="shared" si="569"/>
        <v>3.5</v>
      </c>
      <c r="U2814" s="12">
        <f t="shared" si="570"/>
        <v>0</v>
      </c>
      <c r="V2814" s="13" t="str">
        <f t="shared" ca="1" si="571"/>
        <v>Greater Than 8 Weeks Old</v>
      </c>
    </row>
    <row r="2815" spans="1:22" x14ac:dyDescent="0.45">
      <c r="A2815" s="2" t="s">
        <v>103</v>
      </c>
      <c r="B2815" s="5">
        <v>43701</v>
      </c>
      <c r="C2815" s="5" t="s">
        <v>375</v>
      </c>
      <c r="D2815" s="5" t="s">
        <v>382</v>
      </c>
      <c r="E2815" s="6">
        <v>2</v>
      </c>
      <c r="F2815" s="3">
        <v>130</v>
      </c>
      <c r="G2815" s="3">
        <v>24</v>
      </c>
      <c r="H2815" s="8">
        <f t="shared" si="559"/>
        <v>12</v>
      </c>
      <c r="I2815" s="3">
        <v>106</v>
      </c>
      <c r="J2815" s="4">
        <v>0.82</v>
      </c>
      <c r="K2815" s="2" t="str">
        <f t="shared" si="560"/>
        <v>Saturday</v>
      </c>
      <c r="L2815" s="5">
        <f t="shared" si="561"/>
        <v>43704</v>
      </c>
      <c r="M2815" s="2" t="str">
        <f t="shared" si="562"/>
        <v>Tuesday</v>
      </c>
      <c r="N2815" s="2" t="str">
        <f t="shared" si="563"/>
        <v>Tuesday</v>
      </c>
      <c r="O2815" s="12">
        <f t="shared" si="564"/>
        <v>0</v>
      </c>
      <c r="P2815" s="11" t="str">
        <f t="shared" si="565"/>
        <v>Low Cost per Unit</v>
      </c>
      <c r="Q2815" s="12">
        <f t="shared" si="566"/>
        <v>0</v>
      </c>
      <c r="R2815" s="12">
        <f t="shared" si="567"/>
        <v>3.9</v>
      </c>
      <c r="S2815" s="12">
        <f t="shared" si="568"/>
        <v>0</v>
      </c>
      <c r="T2815" s="12">
        <f t="shared" si="569"/>
        <v>0</v>
      </c>
      <c r="U2815" s="12">
        <f t="shared" si="570"/>
        <v>0</v>
      </c>
      <c r="V2815" s="13" t="str">
        <f t="shared" ca="1" si="571"/>
        <v>Greater Than 8 Weeks Old</v>
      </c>
    </row>
    <row r="2816" spans="1:22" x14ac:dyDescent="0.45">
      <c r="A2816" s="2" t="s">
        <v>139</v>
      </c>
      <c r="B2816" s="5">
        <v>43701</v>
      </c>
      <c r="C2816" s="5" t="s">
        <v>375</v>
      </c>
      <c r="D2816" s="5" t="s">
        <v>382</v>
      </c>
      <c r="E2816" s="6">
        <v>1</v>
      </c>
      <c r="F2816" s="3">
        <v>49.99</v>
      </c>
      <c r="G2816" s="3">
        <v>18.95</v>
      </c>
      <c r="H2816" s="8">
        <f t="shared" si="559"/>
        <v>18.95</v>
      </c>
      <c r="I2816" s="3">
        <v>31.04</v>
      </c>
      <c r="J2816" s="4">
        <v>0.62</v>
      </c>
      <c r="K2816" s="2" t="str">
        <f t="shared" si="560"/>
        <v>Saturday</v>
      </c>
      <c r="L2816" s="5">
        <f t="shared" si="561"/>
        <v>43704</v>
      </c>
      <c r="M2816" s="2" t="str">
        <f t="shared" si="562"/>
        <v>Tuesday</v>
      </c>
      <c r="N2816" s="2" t="str">
        <f t="shared" si="563"/>
        <v>Tuesday</v>
      </c>
      <c r="O2816" s="12">
        <f t="shared" si="564"/>
        <v>0</v>
      </c>
      <c r="P2816" s="11" t="str">
        <f t="shared" si="565"/>
        <v>High Cost per Unit</v>
      </c>
      <c r="Q2816" s="12">
        <f t="shared" si="566"/>
        <v>0</v>
      </c>
      <c r="R2816" s="12">
        <f t="shared" si="567"/>
        <v>0</v>
      </c>
      <c r="S2816" s="12">
        <f t="shared" si="568"/>
        <v>0</v>
      </c>
      <c r="T2816" s="12">
        <f t="shared" si="569"/>
        <v>0</v>
      </c>
      <c r="U2816" s="12">
        <f t="shared" si="570"/>
        <v>0</v>
      </c>
      <c r="V2816" s="13" t="str">
        <f t="shared" ca="1" si="571"/>
        <v>Greater Than 8 Weeks Old</v>
      </c>
    </row>
    <row r="2817" spans="1:22" x14ac:dyDescent="0.45">
      <c r="A2817" s="2" t="s">
        <v>149</v>
      </c>
      <c r="B2817" s="5">
        <v>43701</v>
      </c>
      <c r="C2817" s="5" t="s">
        <v>375</v>
      </c>
      <c r="D2817" s="5" t="s">
        <v>382</v>
      </c>
      <c r="E2817" s="6">
        <v>2</v>
      </c>
      <c r="F2817" s="3">
        <v>58</v>
      </c>
      <c r="G2817" s="3">
        <v>11.2</v>
      </c>
      <c r="H2817" s="8">
        <f t="shared" si="559"/>
        <v>5.6</v>
      </c>
      <c r="I2817" s="3">
        <v>46.8</v>
      </c>
      <c r="J2817" s="4">
        <v>0.81</v>
      </c>
      <c r="K2817" s="2" t="str">
        <f t="shared" si="560"/>
        <v>Saturday</v>
      </c>
      <c r="L2817" s="5">
        <f t="shared" si="561"/>
        <v>43704</v>
      </c>
      <c r="M2817" s="2" t="str">
        <f t="shared" si="562"/>
        <v>Tuesday</v>
      </c>
      <c r="N2817" s="2" t="str">
        <f t="shared" si="563"/>
        <v>Tuesday</v>
      </c>
      <c r="O2817" s="12">
        <f t="shared" si="564"/>
        <v>0</v>
      </c>
      <c r="P2817" s="11" t="str">
        <f t="shared" si="565"/>
        <v>Low Cost per Unit</v>
      </c>
      <c r="Q2817" s="12">
        <f t="shared" si="566"/>
        <v>0</v>
      </c>
      <c r="R2817" s="12">
        <f t="shared" si="567"/>
        <v>1.74</v>
      </c>
      <c r="S2817" s="12">
        <f t="shared" si="568"/>
        <v>0</v>
      </c>
      <c r="T2817" s="12">
        <f t="shared" si="569"/>
        <v>0</v>
      </c>
      <c r="U2817" s="12">
        <f t="shared" si="570"/>
        <v>0</v>
      </c>
      <c r="V2817" s="13" t="str">
        <f t="shared" ca="1" si="571"/>
        <v>Greater Than 8 Weeks Old</v>
      </c>
    </row>
    <row r="2818" spans="1:22" x14ac:dyDescent="0.45">
      <c r="A2818" s="2" t="s">
        <v>35</v>
      </c>
      <c r="B2818" s="5">
        <v>43701</v>
      </c>
      <c r="C2818" s="5" t="s">
        <v>375</v>
      </c>
      <c r="D2818" s="5" t="s">
        <v>392</v>
      </c>
      <c r="E2818" s="6">
        <v>13</v>
      </c>
      <c r="F2818" s="3">
        <v>467.87</v>
      </c>
      <c r="G2818" s="3">
        <v>143</v>
      </c>
      <c r="H2818" s="8">
        <f t="shared" si="559"/>
        <v>11</v>
      </c>
      <c r="I2818" s="3">
        <v>324.87</v>
      </c>
      <c r="J2818" s="4">
        <v>0.69</v>
      </c>
      <c r="K2818" s="2" t="str">
        <f t="shared" si="560"/>
        <v>Saturday</v>
      </c>
      <c r="L2818" s="5">
        <f t="shared" si="561"/>
        <v>43704</v>
      </c>
      <c r="M2818" s="2" t="str">
        <f t="shared" si="562"/>
        <v>Tuesday</v>
      </c>
      <c r="N2818" s="2" t="str">
        <f t="shared" si="563"/>
        <v>Tuesday</v>
      </c>
      <c r="O2818" s="12">
        <f t="shared" si="564"/>
        <v>0</v>
      </c>
      <c r="P2818" s="11" t="str">
        <f t="shared" si="565"/>
        <v>Low Cost per Unit</v>
      </c>
      <c r="Q2818" s="12">
        <f t="shared" si="566"/>
        <v>0</v>
      </c>
      <c r="R2818" s="12">
        <f t="shared" si="567"/>
        <v>14.036099999999999</v>
      </c>
      <c r="S2818" s="12">
        <f t="shared" si="568"/>
        <v>0</v>
      </c>
      <c r="T2818" s="12">
        <f t="shared" si="569"/>
        <v>0</v>
      </c>
      <c r="U2818" s="12">
        <f t="shared" si="570"/>
        <v>0</v>
      </c>
      <c r="V2818" s="13" t="str">
        <f t="shared" ca="1" si="571"/>
        <v>Greater Than 8 Weeks Old</v>
      </c>
    </row>
    <row r="2819" spans="1:22" x14ac:dyDescent="0.45">
      <c r="A2819" s="2" t="s">
        <v>150</v>
      </c>
      <c r="B2819" s="5">
        <v>43701</v>
      </c>
      <c r="C2819" s="5" t="s">
        <v>375</v>
      </c>
      <c r="D2819" s="5" t="s">
        <v>392</v>
      </c>
      <c r="E2819" s="6">
        <v>19</v>
      </c>
      <c r="F2819" s="3">
        <v>75.81</v>
      </c>
      <c r="G2819" s="3">
        <v>26.6</v>
      </c>
      <c r="H2819" s="8">
        <f t="shared" ref="H2819:H2882" si="572">G2819/E2819</f>
        <v>1.4000000000000001</v>
      </c>
      <c r="I2819" s="3">
        <v>49.21</v>
      </c>
      <c r="J2819" s="4">
        <v>0.65</v>
      </c>
      <c r="K2819" s="2" t="str">
        <f t="shared" ref="K2819:K2882" si="573">TEXT(B2819,"dddd")</f>
        <v>Saturday</v>
      </c>
      <c r="L2819" s="5">
        <f t="shared" ref="L2819:L2882" si="574">B2819+3</f>
        <v>43704</v>
      </c>
      <c r="M2819" s="2" t="str">
        <f t="shared" ref="M2819:M2882" si="575">TEXT(L2819,"dddd")</f>
        <v>Tuesday</v>
      </c>
      <c r="N2819" s="2" t="str">
        <f t="shared" ref="N2819:N2882" si="576">IF(M2819="Sunday","Monday",M2819)</f>
        <v>Tuesday</v>
      </c>
      <c r="O2819" s="12">
        <f t="shared" ref="O2819:O2882" si="577">IF(TEXT(B2819,"dddd")="Tuesday",E2819*0.05,0)</f>
        <v>0</v>
      </c>
      <c r="P2819" s="11" t="str">
        <f t="shared" ref="P2819:P2882" si="578">IF(H2819&gt;AVERAGE(H:H),"High Cost per Unit","Low Cost per Unit")</f>
        <v>Low Cost per Unit</v>
      </c>
      <c r="Q2819" s="12">
        <f t="shared" ref="Q2819:Q2882" si="579">IF(D2819="Masks",F2819*0.1,0)</f>
        <v>0</v>
      </c>
      <c r="R2819" s="12">
        <f t="shared" ref="R2819:R2882" si="580">IF(E2819&gt;1,F2819*0.03,0)</f>
        <v>2.2742999999999998</v>
      </c>
      <c r="S2819" s="12">
        <f t="shared" ref="S2819:S2882" si="581">IF(D2819="Accessories",F2819*0.15,0)</f>
        <v>0</v>
      </c>
      <c r="T2819" s="12">
        <f t="shared" ref="T2819:T2882" si="582">IF(AND(K2819="Saturday",C2819="Fitness"),F2819*0.1,0)</f>
        <v>0</v>
      </c>
      <c r="U2819" s="12">
        <f t="shared" ref="U2819:U2882" si="583">IF(AND(K2819="Friday",C2819="Automotive"),F2819*0.2,0)</f>
        <v>0</v>
      </c>
      <c r="V2819" s="13" t="str">
        <f t="shared" ref="V2819:V2882" ca="1" si="584">IF(ABS(TODAY()-B2819)&gt;56,"Greater Than 8 Weeks Old","Less Than 8 Weeks Old")</f>
        <v>Greater Than 8 Weeks Old</v>
      </c>
    </row>
    <row r="2820" spans="1:22" x14ac:dyDescent="0.45">
      <c r="A2820" s="2" t="s">
        <v>39</v>
      </c>
      <c r="B2820" s="5">
        <v>43701</v>
      </c>
      <c r="C2820" s="5" t="s">
        <v>375</v>
      </c>
      <c r="D2820" s="5" t="s">
        <v>382</v>
      </c>
      <c r="E2820" s="6">
        <v>3</v>
      </c>
      <c r="F2820" s="3">
        <v>36</v>
      </c>
      <c r="G2820" s="3">
        <v>4.5</v>
      </c>
      <c r="H2820" s="8">
        <f t="shared" si="572"/>
        <v>1.5</v>
      </c>
      <c r="I2820" s="3">
        <v>31.5</v>
      </c>
      <c r="J2820" s="4">
        <v>0.88</v>
      </c>
      <c r="K2820" s="2" t="str">
        <f t="shared" si="573"/>
        <v>Saturday</v>
      </c>
      <c r="L2820" s="5">
        <f t="shared" si="574"/>
        <v>43704</v>
      </c>
      <c r="M2820" s="2" t="str">
        <f t="shared" si="575"/>
        <v>Tuesday</v>
      </c>
      <c r="N2820" s="2" t="str">
        <f t="shared" si="576"/>
        <v>Tuesday</v>
      </c>
      <c r="O2820" s="12">
        <f t="shared" si="577"/>
        <v>0</v>
      </c>
      <c r="P2820" s="11" t="str">
        <f t="shared" si="578"/>
        <v>Low Cost per Unit</v>
      </c>
      <c r="Q2820" s="12">
        <f t="shared" si="579"/>
        <v>0</v>
      </c>
      <c r="R2820" s="12">
        <f t="shared" si="580"/>
        <v>1.08</v>
      </c>
      <c r="S2820" s="12">
        <f t="shared" si="581"/>
        <v>0</v>
      </c>
      <c r="T2820" s="12">
        <f t="shared" si="582"/>
        <v>0</v>
      </c>
      <c r="U2820" s="12">
        <f t="shared" si="583"/>
        <v>0</v>
      </c>
      <c r="V2820" s="13" t="str">
        <f t="shared" ca="1" si="584"/>
        <v>Greater Than 8 Weeks Old</v>
      </c>
    </row>
    <row r="2821" spans="1:22" x14ac:dyDescent="0.45">
      <c r="A2821" s="2" t="s">
        <v>42</v>
      </c>
      <c r="B2821" s="5">
        <v>43701</v>
      </c>
      <c r="C2821" s="5" t="s">
        <v>375</v>
      </c>
      <c r="D2821" s="5" t="s">
        <v>382</v>
      </c>
      <c r="E2821" s="6">
        <v>1</v>
      </c>
      <c r="F2821" s="3">
        <v>29</v>
      </c>
      <c r="G2821" s="3">
        <v>11.35</v>
      </c>
      <c r="H2821" s="8">
        <f t="shared" si="572"/>
        <v>11.35</v>
      </c>
      <c r="I2821" s="3">
        <v>17.649999999999999</v>
      </c>
      <c r="J2821" s="4">
        <v>0.61</v>
      </c>
      <c r="K2821" s="2" t="str">
        <f t="shared" si="573"/>
        <v>Saturday</v>
      </c>
      <c r="L2821" s="5">
        <f t="shared" si="574"/>
        <v>43704</v>
      </c>
      <c r="M2821" s="2" t="str">
        <f t="shared" si="575"/>
        <v>Tuesday</v>
      </c>
      <c r="N2821" s="2" t="str">
        <f t="shared" si="576"/>
        <v>Tuesday</v>
      </c>
      <c r="O2821" s="12">
        <f t="shared" si="577"/>
        <v>0</v>
      </c>
      <c r="P2821" s="11" t="str">
        <f t="shared" si="578"/>
        <v>Low Cost per Unit</v>
      </c>
      <c r="Q2821" s="12">
        <f t="shared" si="579"/>
        <v>0</v>
      </c>
      <c r="R2821" s="12">
        <f t="shared" si="580"/>
        <v>0</v>
      </c>
      <c r="S2821" s="12">
        <f t="shared" si="581"/>
        <v>0</v>
      </c>
      <c r="T2821" s="12">
        <f t="shared" si="582"/>
        <v>0</v>
      </c>
      <c r="U2821" s="12">
        <f t="shared" si="583"/>
        <v>0</v>
      </c>
      <c r="V2821" s="13" t="str">
        <f t="shared" ca="1" si="584"/>
        <v>Greater Than 8 Weeks Old</v>
      </c>
    </row>
    <row r="2822" spans="1:22" x14ac:dyDescent="0.45">
      <c r="A2822" s="2" t="s">
        <v>220</v>
      </c>
      <c r="B2822" s="5">
        <v>43701</v>
      </c>
      <c r="C2822" s="5" t="s">
        <v>371</v>
      </c>
      <c r="D2822" s="5" t="s">
        <v>371</v>
      </c>
      <c r="E2822" s="6">
        <v>9</v>
      </c>
      <c r="F2822" s="3">
        <v>116.91</v>
      </c>
      <c r="G2822" s="3">
        <v>49.5</v>
      </c>
      <c r="H2822" s="8">
        <f t="shared" si="572"/>
        <v>5.5</v>
      </c>
      <c r="I2822" s="3">
        <v>67.41</v>
      </c>
      <c r="J2822" s="4">
        <v>0.57999999999999996</v>
      </c>
      <c r="K2822" s="2" t="str">
        <f t="shared" si="573"/>
        <v>Saturday</v>
      </c>
      <c r="L2822" s="5">
        <f t="shared" si="574"/>
        <v>43704</v>
      </c>
      <c r="M2822" s="2" t="str">
        <f t="shared" si="575"/>
        <v>Tuesday</v>
      </c>
      <c r="N2822" s="2" t="str">
        <f t="shared" si="576"/>
        <v>Tuesday</v>
      </c>
      <c r="O2822" s="12">
        <f t="shared" si="577"/>
        <v>0</v>
      </c>
      <c r="P2822" s="11" t="str">
        <f t="shared" si="578"/>
        <v>Low Cost per Unit</v>
      </c>
      <c r="Q2822" s="12">
        <f t="shared" si="579"/>
        <v>0</v>
      </c>
      <c r="R2822" s="12">
        <f t="shared" si="580"/>
        <v>3.5072999999999999</v>
      </c>
      <c r="S2822" s="12">
        <f t="shared" si="581"/>
        <v>0</v>
      </c>
      <c r="T2822" s="12">
        <f t="shared" si="582"/>
        <v>0</v>
      </c>
      <c r="U2822" s="12">
        <f t="shared" si="583"/>
        <v>0</v>
      </c>
      <c r="V2822" s="13" t="str">
        <f t="shared" ca="1" si="584"/>
        <v>Greater Than 8 Weeks Old</v>
      </c>
    </row>
    <row r="2823" spans="1:22" x14ac:dyDescent="0.45">
      <c r="A2823" s="2" t="s">
        <v>300</v>
      </c>
      <c r="B2823" s="5">
        <v>43701</v>
      </c>
      <c r="C2823" s="5" t="s">
        <v>371</v>
      </c>
      <c r="D2823" s="5" t="s">
        <v>371</v>
      </c>
      <c r="E2823" s="6">
        <v>7</v>
      </c>
      <c r="F2823" s="3">
        <v>69.930000000000007</v>
      </c>
      <c r="G2823" s="3">
        <v>57.75</v>
      </c>
      <c r="H2823" s="8">
        <f t="shared" si="572"/>
        <v>8.25</v>
      </c>
      <c r="I2823" s="3">
        <v>12.18</v>
      </c>
      <c r="J2823" s="4">
        <v>0.17</v>
      </c>
      <c r="K2823" s="2" t="str">
        <f t="shared" si="573"/>
        <v>Saturday</v>
      </c>
      <c r="L2823" s="5">
        <f t="shared" si="574"/>
        <v>43704</v>
      </c>
      <c r="M2823" s="2" t="str">
        <f t="shared" si="575"/>
        <v>Tuesday</v>
      </c>
      <c r="N2823" s="2" t="str">
        <f t="shared" si="576"/>
        <v>Tuesday</v>
      </c>
      <c r="O2823" s="12">
        <f t="shared" si="577"/>
        <v>0</v>
      </c>
      <c r="P2823" s="11" t="str">
        <f t="shared" si="578"/>
        <v>Low Cost per Unit</v>
      </c>
      <c r="Q2823" s="12">
        <f t="shared" si="579"/>
        <v>0</v>
      </c>
      <c r="R2823" s="12">
        <f t="shared" si="580"/>
        <v>2.0979000000000001</v>
      </c>
      <c r="S2823" s="12">
        <f t="shared" si="581"/>
        <v>0</v>
      </c>
      <c r="T2823" s="12">
        <f t="shared" si="582"/>
        <v>0</v>
      </c>
      <c r="U2823" s="12">
        <f t="shared" si="583"/>
        <v>0</v>
      </c>
      <c r="V2823" s="13" t="str">
        <f t="shared" ca="1" si="584"/>
        <v>Greater Than 8 Weeks Old</v>
      </c>
    </row>
    <row r="2824" spans="1:22" x14ac:dyDescent="0.45">
      <c r="A2824" s="2" t="s">
        <v>43</v>
      </c>
      <c r="B2824" s="5">
        <v>43701</v>
      </c>
      <c r="C2824" s="5" t="s">
        <v>375</v>
      </c>
      <c r="D2824" s="5" t="s">
        <v>382</v>
      </c>
      <c r="E2824" s="6">
        <v>19</v>
      </c>
      <c r="F2824" s="3">
        <v>569.80999999999995</v>
      </c>
      <c r="G2824" s="3">
        <v>228</v>
      </c>
      <c r="H2824" s="8">
        <f t="shared" si="572"/>
        <v>12</v>
      </c>
      <c r="I2824" s="3">
        <v>341.81</v>
      </c>
      <c r="J2824" s="4">
        <v>0.6</v>
      </c>
      <c r="K2824" s="2" t="str">
        <f t="shared" si="573"/>
        <v>Saturday</v>
      </c>
      <c r="L2824" s="5">
        <f t="shared" si="574"/>
        <v>43704</v>
      </c>
      <c r="M2824" s="2" t="str">
        <f t="shared" si="575"/>
        <v>Tuesday</v>
      </c>
      <c r="N2824" s="2" t="str">
        <f t="shared" si="576"/>
        <v>Tuesday</v>
      </c>
      <c r="O2824" s="12">
        <f t="shared" si="577"/>
        <v>0</v>
      </c>
      <c r="P2824" s="11" t="str">
        <f t="shared" si="578"/>
        <v>Low Cost per Unit</v>
      </c>
      <c r="Q2824" s="12">
        <f t="shared" si="579"/>
        <v>0</v>
      </c>
      <c r="R2824" s="12">
        <f t="shared" si="580"/>
        <v>17.094299999999997</v>
      </c>
      <c r="S2824" s="12">
        <f t="shared" si="581"/>
        <v>0</v>
      </c>
      <c r="T2824" s="12">
        <f t="shared" si="582"/>
        <v>0</v>
      </c>
      <c r="U2824" s="12">
        <f t="shared" si="583"/>
        <v>0</v>
      </c>
      <c r="V2824" s="13" t="str">
        <f t="shared" ca="1" si="584"/>
        <v>Greater Than 8 Weeks Old</v>
      </c>
    </row>
    <row r="2825" spans="1:22" x14ac:dyDescent="0.45">
      <c r="A2825" s="2" t="s">
        <v>259</v>
      </c>
      <c r="B2825" s="5">
        <v>43701</v>
      </c>
      <c r="C2825" s="5" t="s">
        <v>383</v>
      </c>
      <c r="D2825" s="5" t="s">
        <v>391</v>
      </c>
      <c r="E2825" s="6">
        <v>44</v>
      </c>
      <c r="F2825" s="3">
        <v>571.55999999999995</v>
      </c>
      <c r="G2825" s="3">
        <v>235.4</v>
      </c>
      <c r="H2825" s="8">
        <f t="shared" si="572"/>
        <v>5.3500000000000005</v>
      </c>
      <c r="I2825" s="3">
        <v>336.16</v>
      </c>
      <c r="J2825" s="4">
        <v>0.59</v>
      </c>
      <c r="K2825" s="2" t="str">
        <f t="shared" si="573"/>
        <v>Saturday</v>
      </c>
      <c r="L2825" s="5">
        <f t="shared" si="574"/>
        <v>43704</v>
      </c>
      <c r="M2825" s="2" t="str">
        <f t="shared" si="575"/>
        <v>Tuesday</v>
      </c>
      <c r="N2825" s="2" t="str">
        <f t="shared" si="576"/>
        <v>Tuesday</v>
      </c>
      <c r="O2825" s="12">
        <f t="shared" si="577"/>
        <v>0</v>
      </c>
      <c r="P2825" s="11" t="str">
        <f t="shared" si="578"/>
        <v>Low Cost per Unit</v>
      </c>
      <c r="Q2825" s="12">
        <f t="shared" si="579"/>
        <v>0</v>
      </c>
      <c r="R2825" s="12">
        <f t="shared" si="580"/>
        <v>17.146799999999999</v>
      </c>
      <c r="S2825" s="12">
        <f t="shared" si="581"/>
        <v>0</v>
      </c>
      <c r="T2825" s="12">
        <f t="shared" si="582"/>
        <v>0</v>
      </c>
      <c r="U2825" s="12">
        <f t="shared" si="583"/>
        <v>0</v>
      </c>
      <c r="V2825" s="13" t="str">
        <f t="shared" ca="1" si="584"/>
        <v>Greater Than 8 Weeks Old</v>
      </c>
    </row>
    <row r="2826" spans="1:22" x14ac:dyDescent="0.45">
      <c r="A2826" s="2" t="s">
        <v>242</v>
      </c>
      <c r="B2826" s="5">
        <v>43701</v>
      </c>
      <c r="C2826" s="5" t="s">
        <v>369</v>
      </c>
      <c r="D2826" s="5" t="s">
        <v>393</v>
      </c>
      <c r="E2826" s="6">
        <v>2</v>
      </c>
      <c r="F2826" s="3">
        <v>137.97999999999999</v>
      </c>
      <c r="G2826" s="3">
        <v>61.28</v>
      </c>
      <c r="H2826" s="8">
        <f t="shared" si="572"/>
        <v>30.64</v>
      </c>
      <c r="I2826" s="3">
        <v>76.7</v>
      </c>
      <c r="J2826" s="4">
        <v>0.56000000000000005</v>
      </c>
      <c r="K2826" s="2" t="str">
        <f t="shared" si="573"/>
        <v>Saturday</v>
      </c>
      <c r="L2826" s="5">
        <f t="shared" si="574"/>
        <v>43704</v>
      </c>
      <c r="M2826" s="2" t="str">
        <f t="shared" si="575"/>
        <v>Tuesday</v>
      </c>
      <c r="N2826" s="2" t="str">
        <f t="shared" si="576"/>
        <v>Tuesday</v>
      </c>
      <c r="O2826" s="12">
        <f t="shared" si="577"/>
        <v>0</v>
      </c>
      <c r="P2826" s="11" t="str">
        <f t="shared" si="578"/>
        <v>High Cost per Unit</v>
      </c>
      <c r="Q2826" s="12">
        <f t="shared" si="579"/>
        <v>0</v>
      </c>
      <c r="R2826" s="12">
        <f t="shared" si="580"/>
        <v>4.1393999999999993</v>
      </c>
      <c r="S2826" s="12">
        <f t="shared" si="581"/>
        <v>0</v>
      </c>
      <c r="T2826" s="12">
        <f t="shared" si="582"/>
        <v>13.798</v>
      </c>
      <c r="U2826" s="12">
        <f t="shared" si="583"/>
        <v>0</v>
      </c>
      <c r="V2826" s="13" t="str">
        <f t="shared" ca="1" si="584"/>
        <v>Greater Than 8 Weeks Old</v>
      </c>
    </row>
    <row r="2827" spans="1:22" x14ac:dyDescent="0.45">
      <c r="A2827" s="2" t="s">
        <v>221</v>
      </c>
      <c r="B2827" s="5">
        <v>43701</v>
      </c>
      <c r="C2827" s="5" t="s">
        <v>369</v>
      </c>
      <c r="D2827" s="5" t="s">
        <v>372</v>
      </c>
      <c r="E2827" s="6">
        <v>13</v>
      </c>
      <c r="F2827" s="3">
        <v>636.87</v>
      </c>
      <c r="G2827" s="3">
        <v>398.32</v>
      </c>
      <c r="H2827" s="8">
        <f t="shared" si="572"/>
        <v>30.64</v>
      </c>
      <c r="I2827" s="3">
        <v>238.55</v>
      </c>
      <c r="J2827" s="4">
        <v>0.37</v>
      </c>
      <c r="K2827" s="2" t="str">
        <f t="shared" si="573"/>
        <v>Saturday</v>
      </c>
      <c r="L2827" s="5">
        <f t="shared" si="574"/>
        <v>43704</v>
      </c>
      <c r="M2827" s="2" t="str">
        <f t="shared" si="575"/>
        <v>Tuesday</v>
      </c>
      <c r="N2827" s="2" t="str">
        <f t="shared" si="576"/>
        <v>Tuesday</v>
      </c>
      <c r="O2827" s="12">
        <f t="shared" si="577"/>
        <v>0</v>
      </c>
      <c r="P2827" s="11" t="str">
        <f t="shared" si="578"/>
        <v>High Cost per Unit</v>
      </c>
      <c r="Q2827" s="12">
        <f t="shared" si="579"/>
        <v>0</v>
      </c>
      <c r="R2827" s="12">
        <f t="shared" si="580"/>
        <v>19.106099999999998</v>
      </c>
      <c r="S2827" s="12">
        <f t="shared" si="581"/>
        <v>0</v>
      </c>
      <c r="T2827" s="12">
        <f t="shared" si="582"/>
        <v>63.687000000000005</v>
      </c>
      <c r="U2827" s="12">
        <f t="shared" si="583"/>
        <v>0</v>
      </c>
      <c r="V2827" s="13" t="str">
        <f t="shared" ca="1" si="584"/>
        <v>Greater Than 8 Weeks Old</v>
      </c>
    </row>
    <row r="2828" spans="1:22" x14ac:dyDescent="0.45">
      <c r="A2828" s="2" t="s">
        <v>152</v>
      </c>
      <c r="B2828" s="5">
        <v>43701</v>
      </c>
      <c r="C2828" s="5" t="s">
        <v>369</v>
      </c>
      <c r="D2828" s="5" t="s">
        <v>393</v>
      </c>
      <c r="E2828" s="6">
        <v>1</v>
      </c>
      <c r="F2828" s="3">
        <v>119</v>
      </c>
      <c r="G2828" s="3">
        <v>37.5</v>
      </c>
      <c r="H2828" s="8">
        <f t="shared" si="572"/>
        <v>37.5</v>
      </c>
      <c r="I2828" s="3">
        <v>81.5</v>
      </c>
      <c r="J2828" s="4">
        <v>0.68</v>
      </c>
      <c r="K2828" s="2" t="str">
        <f t="shared" si="573"/>
        <v>Saturday</v>
      </c>
      <c r="L2828" s="5">
        <f t="shared" si="574"/>
        <v>43704</v>
      </c>
      <c r="M2828" s="2" t="str">
        <f t="shared" si="575"/>
        <v>Tuesday</v>
      </c>
      <c r="N2828" s="2" t="str">
        <f t="shared" si="576"/>
        <v>Tuesday</v>
      </c>
      <c r="O2828" s="12">
        <f t="shared" si="577"/>
        <v>0</v>
      </c>
      <c r="P2828" s="11" t="str">
        <f t="shared" si="578"/>
        <v>High Cost per Unit</v>
      </c>
      <c r="Q2828" s="12">
        <f t="shared" si="579"/>
        <v>0</v>
      </c>
      <c r="R2828" s="12">
        <f t="shared" si="580"/>
        <v>0</v>
      </c>
      <c r="S2828" s="12">
        <f t="shared" si="581"/>
        <v>0</v>
      </c>
      <c r="T2828" s="12">
        <f t="shared" si="582"/>
        <v>11.9</v>
      </c>
      <c r="U2828" s="12">
        <f t="shared" si="583"/>
        <v>0</v>
      </c>
      <c r="V2828" s="13" t="str">
        <f t="shared" ca="1" si="584"/>
        <v>Greater Than 8 Weeks Old</v>
      </c>
    </row>
    <row r="2829" spans="1:22" x14ac:dyDescent="0.45">
      <c r="A2829" s="2" t="s">
        <v>184</v>
      </c>
      <c r="B2829" s="5">
        <v>43701</v>
      </c>
      <c r="C2829" s="5" t="s">
        <v>371</v>
      </c>
      <c r="D2829" s="5" t="s">
        <v>371</v>
      </c>
      <c r="E2829" s="6">
        <v>43</v>
      </c>
      <c r="F2829" s="3">
        <v>1217.58</v>
      </c>
      <c r="G2829" s="3">
        <v>946</v>
      </c>
      <c r="H2829" s="8">
        <f t="shared" si="572"/>
        <v>22</v>
      </c>
      <c r="I2829" s="3">
        <v>271.58</v>
      </c>
      <c r="J2829" s="4">
        <v>0.22</v>
      </c>
      <c r="K2829" s="2" t="str">
        <f t="shared" si="573"/>
        <v>Saturday</v>
      </c>
      <c r="L2829" s="5">
        <f t="shared" si="574"/>
        <v>43704</v>
      </c>
      <c r="M2829" s="2" t="str">
        <f t="shared" si="575"/>
        <v>Tuesday</v>
      </c>
      <c r="N2829" s="2" t="str">
        <f t="shared" si="576"/>
        <v>Tuesday</v>
      </c>
      <c r="O2829" s="12">
        <f t="shared" si="577"/>
        <v>0</v>
      </c>
      <c r="P2829" s="11" t="str">
        <f t="shared" si="578"/>
        <v>High Cost per Unit</v>
      </c>
      <c r="Q2829" s="12">
        <f t="shared" si="579"/>
        <v>0</v>
      </c>
      <c r="R2829" s="12">
        <f t="shared" si="580"/>
        <v>36.527399999999993</v>
      </c>
      <c r="S2829" s="12">
        <f t="shared" si="581"/>
        <v>0</v>
      </c>
      <c r="T2829" s="12">
        <f t="shared" si="582"/>
        <v>0</v>
      </c>
      <c r="U2829" s="12">
        <f t="shared" si="583"/>
        <v>0</v>
      </c>
      <c r="V2829" s="13" t="str">
        <f t="shared" ca="1" si="584"/>
        <v>Greater Than 8 Weeks Old</v>
      </c>
    </row>
    <row r="2830" spans="1:22" x14ac:dyDescent="0.45">
      <c r="A2830" s="2" t="s">
        <v>287</v>
      </c>
      <c r="B2830" s="5">
        <v>43701</v>
      </c>
      <c r="C2830" s="5" t="s">
        <v>371</v>
      </c>
      <c r="D2830" s="5" t="s">
        <v>371</v>
      </c>
      <c r="E2830" s="6">
        <v>15</v>
      </c>
      <c r="F2830" s="3">
        <v>1289.8499999999999</v>
      </c>
      <c r="G2830" s="3">
        <v>720</v>
      </c>
      <c r="H2830" s="8">
        <f t="shared" si="572"/>
        <v>48</v>
      </c>
      <c r="I2830" s="3">
        <v>569.85</v>
      </c>
      <c r="J2830" s="4">
        <v>0.44</v>
      </c>
      <c r="K2830" s="2" t="str">
        <f t="shared" si="573"/>
        <v>Saturday</v>
      </c>
      <c r="L2830" s="5">
        <f t="shared" si="574"/>
        <v>43704</v>
      </c>
      <c r="M2830" s="2" t="str">
        <f t="shared" si="575"/>
        <v>Tuesday</v>
      </c>
      <c r="N2830" s="2" t="str">
        <f t="shared" si="576"/>
        <v>Tuesday</v>
      </c>
      <c r="O2830" s="12">
        <f t="shared" si="577"/>
        <v>0</v>
      </c>
      <c r="P2830" s="11" t="str">
        <f t="shared" si="578"/>
        <v>High Cost per Unit</v>
      </c>
      <c r="Q2830" s="12">
        <f t="shared" si="579"/>
        <v>0</v>
      </c>
      <c r="R2830" s="12">
        <f t="shared" si="580"/>
        <v>38.695499999999996</v>
      </c>
      <c r="S2830" s="12">
        <f t="shared" si="581"/>
        <v>0</v>
      </c>
      <c r="T2830" s="12">
        <f t="shared" si="582"/>
        <v>0</v>
      </c>
      <c r="U2830" s="12">
        <f t="shared" si="583"/>
        <v>0</v>
      </c>
      <c r="V2830" s="13" t="str">
        <f t="shared" ca="1" si="584"/>
        <v>Greater Than 8 Weeks Old</v>
      </c>
    </row>
    <row r="2831" spans="1:22" x14ac:dyDescent="0.45">
      <c r="A2831" s="2" t="s">
        <v>244</v>
      </c>
      <c r="B2831" s="5">
        <v>43701</v>
      </c>
      <c r="C2831" s="5" t="s">
        <v>369</v>
      </c>
      <c r="D2831" s="5" t="s">
        <v>372</v>
      </c>
      <c r="E2831" s="6">
        <v>9</v>
      </c>
      <c r="F2831" s="3">
        <v>206.91</v>
      </c>
      <c r="G2831" s="3">
        <v>97.2</v>
      </c>
      <c r="H2831" s="8">
        <f t="shared" si="572"/>
        <v>10.8</v>
      </c>
      <c r="I2831" s="3">
        <v>109.71</v>
      </c>
      <c r="J2831" s="4">
        <v>0.53</v>
      </c>
      <c r="K2831" s="2" t="str">
        <f t="shared" si="573"/>
        <v>Saturday</v>
      </c>
      <c r="L2831" s="5">
        <f t="shared" si="574"/>
        <v>43704</v>
      </c>
      <c r="M2831" s="2" t="str">
        <f t="shared" si="575"/>
        <v>Tuesday</v>
      </c>
      <c r="N2831" s="2" t="str">
        <f t="shared" si="576"/>
        <v>Tuesday</v>
      </c>
      <c r="O2831" s="12">
        <f t="shared" si="577"/>
        <v>0</v>
      </c>
      <c r="P2831" s="11" t="str">
        <f t="shared" si="578"/>
        <v>Low Cost per Unit</v>
      </c>
      <c r="Q2831" s="12">
        <f t="shared" si="579"/>
        <v>0</v>
      </c>
      <c r="R2831" s="12">
        <f t="shared" si="580"/>
        <v>6.2073</v>
      </c>
      <c r="S2831" s="12">
        <f t="shared" si="581"/>
        <v>0</v>
      </c>
      <c r="T2831" s="12">
        <f t="shared" si="582"/>
        <v>20.691000000000003</v>
      </c>
      <c r="U2831" s="12">
        <f t="shared" si="583"/>
        <v>0</v>
      </c>
      <c r="V2831" s="13" t="str">
        <f t="shared" ca="1" si="584"/>
        <v>Greater Than 8 Weeks Old</v>
      </c>
    </row>
    <row r="2832" spans="1:22" x14ac:dyDescent="0.45">
      <c r="A2832" s="2" t="s">
        <v>302</v>
      </c>
      <c r="B2832" s="5">
        <v>43701</v>
      </c>
      <c r="C2832" s="5" t="s">
        <v>369</v>
      </c>
      <c r="D2832" s="5" t="s">
        <v>372</v>
      </c>
      <c r="E2832" s="6">
        <v>4</v>
      </c>
      <c r="F2832" s="3">
        <v>75.959999999999994</v>
      </c>
      <c r="G2832" s="3">
        <v>42</v>
      </c>
      <c r="H2832" s="8">
        <f t="shared" si="572"/>
        <v>10.5</v>
      </c>
      <c r="I2832" s="3">
        <v>33.96</v>
      </c>
      <c r="J2832" s="4">
        <v>0.45</v>
      </c>
      <c r="K2832" s="2" t="str">
        <f t="shared" si="573"/>
        <v>Saturday</v>
      </c>
      <c r="L2832" s="5">
        <f t="shared" si="574"/>
        <v>43704</v>
      </c>
      <c r="M2832" s="2" t="str">
        <f t="shared" si="575"/>
        <v>Tuesday</v>
      </c>
      <c r="N2832" s="2" t="str">
        <f t="shared" si="576"/>
        <v>Tuesday</v>
      </c>
      <c r="O2832" s="12">
        <f t="shared" si="577"/>
        <v>0</v>
      </c>
      <c r="P2832" s="11" t="str">
        <f t="shared" si="578"/>
        <v>Low Cost per Unit</v>
      </c>
      <c r="Q2832" s="12">
        <f t="shared" si="579"/>
        <v>0</v>
      </c>
      <c r="R2832" s="12">
        <f t="shared" si="580"/>
        <v>2.2787999999999999</v>
      </c>
      <c r="S2832" s="12">
        <f t="shared" si="581"/>
        <v>0</v>
      </c>
      <c r="T2832" s="12">
        <f t="shared" si="582"/>
        <v>7.5960000000000001</v>
      </c>
      <c r="U2832" s="12">
        <f t="shared" si="583"/>
        <v>0</v>
      </c>
      <c r="V2832" s="13" t="str">
        <f t="shared" ca="1" si="584"/>
        <v>Greater Than 8 Weeks Old</v>
      </c>
    </row>
    <row r="2833" spans="1:22" x14ac:dyDescent="0.45">
      <c r="A2833" s="2" t="s">
        <v>288</v>
      </c>
      <c r="B2833" s="5">
        <v>43701</v>
      </c>
      <c r="C2833" s="5" t="s">
        <v>367</v>
      </c>
      <c r="D2833" s="5" t="s">
        <v>368</v>
      </c>
      <c r="E2833" s="6">
        <v>5</v>
      </c>
      <c r="F2833" s="3">
        <v>224.95</v>
      </c>
      <c r="G2833" s="3">
        <v>90</v>
      </c>
      <c r="H2833" s="8">
        <f t="shared" si="572"/>
        <v>18</v>
      </c>
      <c r="I2833" s="3">
        <v>134.94999999999999</v>
      </c>
      <c r="J2833" s="4">
        <v>0.6</v>
      </c>
      <c r="K2833" s="2" t="str">
        <f t="shared" si="573"/>
        <v>Saturday</v>
      </c>
      <c r="L2833" s="5">
        <f t="shared" si="574"/>
        <v>43704</v>
      </c>
      <c r="M2833" s="2" t="str">
        <f t="shared" si="575"/>
        <v>Tuesday</v>
      </c>
      <c r="N2833" s="2" t="str">
        <f t="shared" si="576"/>
        <v>Tuesday</v>
      </c>
      <c r="O2833" s="12">
        <f t="shared" si="577"/>
        <v>0</v>
      </c>
      <c r="P2833" s="11" t="str">
        <f t="shared" si="578"/>
        <v>High Cost per Unit</v>
      </c>
      <c r="Q2833" s="12">
        <f t="shared" si="579"/>
        <v>22.495000000000001</v>
      </c>
      <c r="R2833" s="12">
        <f t="shared" si="580"/>
        <v>6.7484999999999991</v>
      </c>
      <c r="S2833" s="12">
        <f t="shared" si="581"/>
        <v>0</v>
      </c>
      <c r="T2833" s="12">
        <f t="shared" si="582"/>
        <v>0</v>
      </c>
      <c r="U2833" s="12">
        <f t="shared" si="583"/>
        <v>0</v>
      </c>
      <c r="V2833" s="13" t="str">
        <f t="shared" ca="1" si="584"/>
        <v>Greater Than 8 Weeks Old</v>
      </c>
    </row>
    <row r="2834" spans="1:22" x14ac:dyDescent="0.45">
      <c r="A2834" s="2" t="s">
        <v>206</v>
      </c>
      <c r="B2834" s="5">
        <v>43701</v>
      </c>
      <c r="C2834" s="5" t="s">
        <v>369</v>
      </c>
      <c r="D2834" s="5" t="s">
        <v>372</v>
      </c>
      <c r="E2834" s="6">
        <v>1</v>
      </c>
      <c r="F2834" s="3">
        <v>50</v>
      </c>
      <c r="G2834" s="3">
        <v>14.99</v>
      </c>
      <c r="H2834" s="8">
        <f t="shared" si="572"/>
        <v>14.99</v>
      </c>
      <c r="I2834" s="3">
        <v>35.01</v>
      </c>
      <c r="J2834" s="4">
        <v>0.7</v>
      </c>
      <c r="K2834" s="2" t="str">
        <f t="shared" si="573"/>
        <v>Saturday</v>
      </c>
      <c r="L2834" s="5">
        <f t="shared" si="574"/>
        <v>43704</v>
      </c>
      <c r="M2834" s="2" t="str">
        <f t="shared" si="575"/>
        <v>Tuesday</v>
      </c>
      <c r="N2834" s="2" t="str">
        <f t="shared" si="576"/>
        <v>Tuesday</v>
      </c>
      <c r="O2834" s="12">
        <f t="shared" si="577"/>
        <v>0</v>
      </c>
      <c r="P2834" s="11" t="str">
        <f t="shared" si="578"/>
        <v>Low Cost per Unit</v>
      </c>
      <c r="Q2834" s="12">
        <f t="shared" si="579"/>
        <v>0</v>
      </c>
      <c r="R2834" s="12">
        <f t="shared" si="580"/>
        <v>0</v>
      </c>
      <c r="S2834" s="12">
        <f t="shared" si="581"/>
        <v>0</v>
      </c>
      <c r="T2834" s="12">
        <f t="shared" si="582"/>
        <v>5</v>
      </c>
      <c r="U2834" s="12">
        <f t="shared" si="583"/>
        <v>0</v>
      </c>
      <c r="V2834" s="13" t="str">
        <f t="shared" ca="1" si="584"/>
        <v>Greater Than 8 Weeks Old</v>
      </c>
    </row>
    <row r="2835" spans="1:22" x14ac:dyDescent="0.45">
      <c r="A2835" s="2" t="s">
        <v>107</v>
      </c>
      <c r="B2835" s="5">
        <v>43701</v>
      </c>
      <c r="C2835" s="5" t="s">
        <v>375</v>
      </c>
      <c r="D2835" s="5" t="s">
        <v>377</v>
      </c>
      <c r="E2835" s="6">
        <v>18</v>
      </c>
      <c r="F2835" s="3">
        <v>215.82</v>
      </c>
      <c r="G2835" s="3">
        <v>72</v>
      </c>
      <c r="H2835" s="8">
        <f t="shared" si="572"/>
        <v>4</v>
      </c>
      <c r="I2835" s="3">
        <v>143.82</v>
      </c>
      <c r="J2835" s="4">
        <v>0.67</v>
      </c>
      <c r="K2835" s="2" t="str">
        <f t="shared" si="573"/>
        <v>Saturday</v>
      </c>
      <c r="L2835" s="5">
        <f t="shared" si="574"/>
        <v>43704</v>
      </c>
      <c r="M2835" s="2" t="str">
        <f t="shared" si="575"/>
        <v>Tuesday</v>
      </c>
      <c r="N2835" s="2" t="str">
        <f t="shared" si="576"/>
        <v>Tuesday</v>
      </c>
      <c r="O2835" s="12">
        <f t="shared" si="577"/>
        <v>0</v>
      </c>
      <c r="P2835" s="11" t="str">
        <f t="shared" si="578"/>
        <v>Low Cost per Unit</v>
      </c>
      <c r="Q2835" s="12">
        <f t="shared" si="579"/>
        <v>0</v>
      </c>
      <c r="R2835" s="12">
        <f t="shared" si="580"/>
        <v>6.4745999999999997</v>
      </c>
      <c r="S2835" s="12">
        <f t="shared" si="581"/>
        <v>0</v>
      </c>
      <c r="T2835" s="12">
        <f t="shared" si="582"/>
        <v>0</v>
      </c>
      <c r="U2835" s="12">
        <f t="shared" si="583"/>
        <v>0</v>
      </c>
      <c r="V2835" s="13" t="str">
        <f t="shared" ca="1" si="584"/>
        <v>Greater Than 8 Weeks Old</v>
      </c>
    </row>
    <row r="2836" spans="1:22" x14ac:dyDescent="0.45">
      <c r="A2836" s="2" t="s">
        <v>48</v>
      </c>
      <c r="B2836" s="5">
        <v>43701</v>
      </c>
      <c r="C2836" s="5" t="s">
        <v>378</v>
      </c>
      <c r="D2836" s="5" t="s">
        <v>379</v>
      </c>
      <c r="E2836" s="6">
        <v>22</v>
      </c>
      <c r="F2836" s="3">
        <v>879.78</v>
      </c>
      <c r="G2836" s="3">
        <v>291.27999999999997</v>
      </c>
      <c r="H2836" s="8">
        <f t="shared" si="572"/>
        <v>13.239999999999998</v>
      </c>
      <c r="I2836" s="3">
        <v>588.5</v>
      </c>
      <c r="J2836" s="4">
        <v>0.67</v>
      </c>
      <c r="K2836" s="2" t="str">
        <f t="shared" si="573"/>
        <v>Saturday</v>
      </c>
      <c r="L2836" s="5">
        <f t="shared" si="574"/>
        <v>43704</v>
      </c>
      <c r="M2836" s="2" t="str">
        <f t="shared" si="575"/>
        <v>Tuesday</v>
      </c>
      <c r="N2836" s="2" t="str">
        <f t="shared" si="576"/>
        <v>Tuesday</v>
      </c>
      <c r="O2836" s="12">
        <f t="shared" si="577"/>
        <v>0</v>
      </c>
      <c r="P2836" s="11" t="str">
        <f t="shared" si="578"/>
        <v>Low Cost per Unit</v>
      </c>
      <c r="Q2836" s="12">
        <f t="shared" si="579"/>
        <v>0</v>
      </c>
      <c r="R2836" s="12">
        <f t="shared" si="580"/>
        <v>26.3934</v>
      </c>
      <c r="S2836" s="12">
        <f t="shared" si="581"/>
        <v>0</v>
      </c>
      <c r="T2836" s="12">
        <f t="shared" si="582"/>
        <v>0</v>
      </c>
      <c r="U2836" s="12">
        <f t="shared" si="583"/>
        <v>0</v>
      </c>
      <c r="V2836" s="13" t="str">
        <f t="shared" ca="1" si="584"/>
        <v>Greater Than 8 Weeks Old</v>
      </c>
    </row>
    <row r="2837" spans="1:22" x14ac:dyDescent="0.45">
      <c r="A2837" s="2" t="s">
        <v>108</v>
      </c>
      <c r="B2837" s="5">
        <v>43701</v>
      </c>
      <c r="C2837" s="5" t="s">
        <v>369</v>
      </c>
      <c r="D2837" s="5" t="s">
        <v>394</v>
      </c>
      <c r="E2837" s="6">
        <v>1</v>
      </c>
      <c r="F2837" s="3">
        <v>69</v>
      </c>
      <c r="G2837" s="3">
        <v>15</v>
      </c>
      <c r="H2837" s="8">
        <f t="shared" si="572"/>
        <v>15</v>
      </c>
      <c r="I2837" s="3">
        <v>54</v>
      </c>
      <c r="J2837" s="4">
        <v>0.78</v>
      </c>
      <c r="K2837" s="2" t="str">
        <f t="shared" si="573"/>
        <v>Saturday</v>
      </c>
      <c r="L2837" s="5">
        <f t="shared" si="574"/>
        <v>43704</v>
      </c>
      <c r="M2837" s="2" t="str">
        <f t="shared" si="575"/>
        <v>Tuesday</v>
      </c>
      <c r="N2837" s="2" t="str">
        <f t="shared" si="576"/>
        <v>Tuesday</v>
      </c>
      <c r="O2837" s="12">
        <f t="shared" si="577"/>
        <v>0</v>
      </c>
      <c r="P2837" s="11" t="str">
        <f t="shared" si="578"/>
        <v>Low Cost per Unit</v>
      </c>
      <c r="Q2837" s="12">
        <f t="shared" si="579"/>
        <v>0</v>
      </c>
      <c r="R2837" s="12">
        <f t="shared" si="580"/>
        <v>0</v>
      </c>
      <c r="S2837" s="12">
        <f t="shared" si="581"/>
        <v>0</v>
      </c>
      <c r="T2837" s="12">
        <f t="shared" si="582"/>
        <v>6.9</v>
      </c>
      <c r="U2837" s="12">
        <f t="shared" si="583"/>
        <v>0</v>
      </c>
      <c r="V2837" s="13" t="str">
        <f t="shared" ca="1" si="584"/>
        <v>Greater Than 8 Weeks Old</v>
      </c>
    </row>
    <row r="2838" spans="1:22" x14ac:dyDescent="0.45">
      <c r="A2838" s="2" t="s">
        <v>304</v>
      </c>
      <c r="B2838" s="5">
        <v>43701</v>
      </c>
      <c r="C2838" s="5" t="s">
        <v>369</v>
      </c>
      <c r="D2838" s="5" t="s">
        <v>394</v>
      </c>
      <c r="E2838" s="6">
        <v>9</v>
      </c>
      <c r="F2838" s="3">
        <v>305.91000000000003</v>
      </c>
      <c r="G2838" s="3">
        <v>135</v>
      </c>
      <c r="H2838" s="8">
        <f t="shared" si="572"/>
        <v>15</v>
      </c>
      <c r="I2838" s="3">
        <v>170.91</v>
      </c>
      <c r="J2838" s="4">
        <v>0.56000000000000005</v>
      </c>
      <c r="K2838" s="2" t="str">
        <f t="shared" si="573"/>
        <v>Saturday</v>
      </c>
      <c r="L2838" s="5">
        <f t="shared" si="574"/>
        <v>43704</v>
      </c>
      <c r="M2838" s="2" t="str">
        <f t="shared" si="575"/>
        <v>Tuesday</v>
      </c>
      <c r="N2838" s="2" t="str">
        <f t="shared" si="576"/>
        <v>Tuesday</v>
      </c>
      <c r="O2838" s="12">
        <f t="shared" si="577"/>
        <v>0</v>
      </c>
      <c r="P2838" s="11" t="str">
        <f t="shared" si="578"/>
        <v>Low Cost per Unit</v>
      </c>
      <c r="Q2838" s="12">
        <f t="shared" si="579"/>
        <v>0</v>
      </c>
      <c r="R2838" s="12">
        <f t="shared" si="580"/>
        <v>9.1773000000000007</v>
      </c>
      <c r="S2838" s="12">
        <f t="shared" si="581"/>
        <v>0</v>
      </c>
      <c r="T2838" s="12">
        <f t="shared" si="582"/>
        <v>30.591000000000005</v>
      </c>
      <c r="U2838" s="12">
        <f t="shared" si="583"/>
        <v>0</v>
      </c>
      <c r="V2838" s="13" t="str">
        <f t="shared" ca="1" si="584"/>
        <v>Greater Than 8 Weeks Old</v>
      </c>
    </row>
    <row r="2839" spans="1:22" x14ac:dyDescent="0.45">
      <c r="A2839" s="2" t="s">
        <v>179</v>
      </c>
      <c r="B2839" s="5">
        <v>43701</v>
      </c>
      <c r="C2839" s="5" t="s">
        <v>380</v>
      </c>
      <c r="D2839" s="5" t="s">
        <v>381</v>
      </c>
      <c r="E2839" s="6">
        <v>2</v>
      </c>
      <c r="F2839" s="3">
        <v>50</v>
      </c>
      <c r="G2839" s="3">
        <v>14.7</v>
      </c>
      <c r="H2839" s="8">
        <f t="shared" si="572"/>
        <v>7.35</v>
      </c>
      <c r="I2839" s="3">
        <v>35.299999999999997</v>
      </c>
      <c r="J2839" s="4">
        <v>0.71</v>
      </c>
      <c r="K2839" s="2" t="str">
        <f t="shared" si="573"/>
        <v>Saturday</v>
      </c>
      <c r="L2839" s="5">
        <f t="shared" si="574"/>
        <v>43704</v>
      </c>
      <c r="M2839" s="2" t="str">
        <f t="shared" si="575"/>
        <v>Tuesday</v>
      </c>
      <c r="N2839" s="2" t="str">
        <f t="shared" si="576"/>
        <v>Tuesday</v>
      </c>
      <c r="O2839" s="12">
        <f t="shared" si="577"/>
        <v>0</v>
      </c>
      <c r="P2839" s="11" t="str">
        <f t="shared" si="578"/>
        <v>Low Cost per Unit</v>
      </c>
      <c r="Q2839" s="12">
        <f t="shared" si="579"/>
        <v>0</v>
      </c>
      <c r="R2839" s="12">
        <f t="shared" si="580"/>
        <v>1.5</v>
      </c>
      <c r="S2839" s="12">
        <f t="shared" si="581"/>
        <v>0</v>
      </c>
      <c r="T2839" s="12">
        <f t="shared" si="582"/>
        <v>0</v>
      </c>
      <c r="U2839" s="12">
        <f t="shared" si="583"/>
        <v>0</v>
      </c>
      <c r="V2839" s="13" t="str">
        <f t="shared" ca="1" si="584"/>
        <v>Greater Than 8 Weeks Old</v>
      </c>
    </row>
    <row r="2840" spans="1:22" x14ac:dyDescent="0.45">
      <c r="A2840" s="2" t="s">
        <v>305</v>
      </c>
      <c r="B2840" s="5">
        <v>43701</v>
      </c>
      <c r="C2840" s="5" t="s">
        <v>371</v>
      </c>
      <c r="D2840" s="5" t="s">
        <v>371</v>
      </c>
      <c r="E2840" s="6">
        <v>3</v>
      </c>
      <c r="F2840" s="3">
        <v>101.97</v>
      </c>
      <c r="G2840" s="3">
        <v>40.5</v>
      </c>
      <c r="H2840" s="8">
        <f t="shared" si="572"/>
        <v>13.5</v>
      </c>
      <c r="I2840" s="3">
        <v>61.47</v>
      </c>
      <c r="J2840" s="4">
        <v>0.6</v>
      </c>
      <c r="K2840" s="2" t="str">
        <f t="shared" si="573"/>
        <v>Saturday</v>
      </c>
      <c r="L2840" s="5">
        <f t="shared" si="574"/>
        <v>43704</v>
      </c>
      <c r="M2840" s="2" t="str">
        <f t="shared" si="575"/>
        <v>Tuesday</v>
      </c>
      <c r="N2840" s="2" t="str">
        <f t="shared" si="576"/>
        <v>Tuesday</v>
      </c>
      <c r="O2840" s="12">
        <f t="shared" si="577"/>
        <v>0</v>
      </c>
      <c r="P2840" s="11" t="str">
        <f t="shared" si="578"/>
        <v>Low Cost per Unit</v>
      </c>
      <c r="Q2840" s="12">
        <f t="shared" si="579"/>
        <v>0</v>
      </c>
      <c r="R2840" s="12">
        <f t="shared" si="580"/>
        <v>3.0590999999999999</v>
      </c>
      <c r="S2840" s="12">
        <f t="shared" si="581"/>
        <v>0</v>
      </c>
      <c r="T2840" s="12">
        <f t="shared" si="582"/>
        <v>0</v>
      </c>
      <c r="U2840" s="12">
        <f t="shared" si="583"/>
        <v>0</v>
      </c>
      <c r="V2840" s="13" t="str">
        <f t="shared" ca="1" si="584"/>
        <v>Greater Than 8 Weeks Old</v>
      </c>
    </row>
    <row r="2841" spans="1:22" x14ac:dyDescent="0.45">
      <c r="A2841" s="2" t="s">
        <v>247</v>
      </c>
      <c r="B2841" s="5">
        <v>43701</v>
      </c>
      <c r="C2841" s="5" t="s">
        <v>369</v>
      </c>
      <c r="D2841" s="5" t="s">
        <v>389</v>
      </c>
      <c r="E2841" s="6">
        <v>2</v>
      </c>
      <c r="F2841" s="3">
        <v>599.98</v>
      </c>
      <c r="G2841" s="3">
        <v>270</v>
      </c>
      <c r="H2841" s="8">
        <f t="shared" si="572"/>
        <v>135</v>
      </c>
      <c r="I2841" s="3">
        <v>329.98</v>
      </c>
      <c r="J2841" s="4">
        <v>0.55000000000000004</v>
      </c>
      <c r="K2841" s="2" t="str">
        <f t="shared" si="573"/>
        <v>Saturday</v>
      </c>
      <c r="L2841" s="5">
        <f t="shared" si="574"/>
        <v>43704</v>
      </c>
      <c r="M2841" s="2" t="str">
        <f t="shared" si="575"/>
        <v>Tuesday</v>
      </c>
      <c r="N2841" s="2" t="str">
        <f t="shared" si="576"/>
        <v>Tuesday</v>
      </c>
      <c r="O2841" s="12">
        <f t="shared" si="577"/>
        <v>0</v>
      </c>
      <c r="P2841" s="11" t="str">
        <f t="shared" si="578"/>
        <v>High Cost per Unit</v>
      </c>
      <c r="Q2841" s="12">
        <f t="shared" si="579"/>
        <v>0</v>
      </c>
      <c r="R2841" s="12">
        <f t="shared" si="580"/>
        <v>17.999400000000001</v>
      </c>
      <c r="S2841" s="12">
        <f t="shared" si="581"/>
        <v>0</v>
      </c>
      <c r="T2841" s="12">
        <f t="shared" si="582"/>
        <v>59.998000000000005</v>
      </c>
      <c r="U2841" s="12">
        <f t="shared" si="583"/>
        <v>0</v>
      </c>
      <c r="V2841" s="13" t="str">
        <f t="shared" ca="1" si="584"/>
        <v>Greater Than 8 Weeks Old</v>
      </c>
    </row>
    <row r="2842" spans="1:22" x14ac:dyDescent="0.45">
      <c r="A2842" s="2" t="s">
        <v>165</v>
      </c>
      <c r="B2842" s="5">
        <v>43701</v>
      </c>
      <c r="C2842" s="5" t="s">
        <v>375</v>
      </c>
      <c r="D2842" s="5" t="s">
        <v>382</v>
      </c>
      <c r="E2842" s="6">
        <v>38</v>
      </c>
      <c r="F2842" s="3">
        <v>493.62</v>
      </c>
      <c r="G2842" s="3">
        <v>121.6</v>
      </c>
      <c r="H2842" s="8">
        <f t="shared" si="572"/>
        <v>3.1999999999999997</v>
      </c>
      <c r="I2842" s="3">
        <v>372.02</v>
      </c>
      <c r="J2842" s="4">
        <v>0.75</v>
      </c>
      <c r="K2842" s="2" t="str">
        <f t="shared" si="573"/>
        <v>Saturday</v>
      </c>
      <c r="L2842" s="5">
        <f t="shared" si="574"/>
        <v>43704</v>
      </c>
      <c r="M2842" s="2" t="str">
        <f t="shared" si="575"/>
        <v>Tuesday</v>
      </c>
      <c r="N2842" s="2" t="str">
        <f t="shared" si="576"/>
        <v>Tuesday</v>
      </c>
      <c r="O2842" s="12">
        <f t="shared" si="577"/>
        <v>0</v>
      </c>
      <c r="P2842" s="11" t="str">
        <f t="shared" si="578"/>
        <v>Low Cost per Unit</v>
      </c>
      <c r="Q2842" s="12">
        <f t="shared" si="579"/>
        <v>0</v>
      </c>
      <c r="R2842" s="12">
        <f t="shared" si="580"/>
        <v>14.8086</v>
      </c>
      <c r="S2842" s="12">
        <f t="shared" si="581"/>
        <v>0</v>
      </c>
      <c r="T2842" s="12">
        <f t="shared" si="582"/>
        <v>0</v>
      </c>
      <c r="U2842" s="12">
        <f t="shared" si="583"/>
        <v>0</v>
      </c>
      <c r="V2842" s="13" t="str">
        <f t="shared" ca="1" si="584"/>
        <v>Greater Than 8 Weeks Old</v>
      </c>
    </row>
    <row r="2843" spans="1:22" x14ac:dyDescent="0.45">
      <c r="A2843" s="2" t="s">
        <v>112</v>
      </c>
      <c r="B2843" s="5">
        <v>43701</v>
      </c>
      <c r="C2843" s="5" t="s">
        <v>386</v>
      </c>
      <c r="D2843" s="5" t="s">
        <v>395</v>
      </c>
      <c r="E2843" s="6">
        <v>1</v>
      </c>
      <c r="F2843" s="3">
        <v>25</v>
      </c>
      <c r="G2843" s="3">
        <v>4.75</v>
      </c>
      <c r="H2843" s="8">
        <f t="shared" si="572"/>
        <v>4.75</v>
      </c>
      <c r="I2843" s="3">
        <v>20.25</v>
      </c>
      <c r="J2843" s="4">
        <v>0.81</v>
      </c>
      <c r="K2843" s="2" t="str">
        <f t="shared" si="573"/>
        <v>Saturday</v>
      </c>
      <c r="L2843" s="5">
        <f t="shared" si="574"/>
        <v>43704</v>
      </c>
      <c r="M2843" s="2" t="str">
        <f t="shared" si="575"/>
        <v>Tuesday</v>
      </c>
      <c r="N2843" s="2" t="str">
        <f t="shared" si="576"/>
        <v>Tuesday</v>
      </c>
      <c r="O2843" s="12">
        <f t="shared" si="577"/>
        <v>0</v>
      </c>
      <c r="P2843" s="11" t="str">
        <f t="shared" si="578"/>
        <v>Low Cost per Unit</v>
      </c>
      <c r="Q2843" s="12">
        <f t="shared" si="579"/>
        <v>0</v>
      </c>
      <c r="R2843" s="12">
        <f t="shared" si="580"/>
        <v>0</v>
      </c>
      <c r="S2843" s="12">
        <f t="shared" si="581"/>
        <v>0</v>
      </c>
      <c r="T2843" s="12">
        <f t="shared" si="582"/>
        <v>0</v>
      </c>
      <c r="U2843" s="12">
        <f t="shared" si="583"/>
        <v>0</v>
      </c>
      <c r="V2843" s="13" t="str">
        <f t="shared" ca="1" si="584"/>
        <v>Greater Than 8 Weeks Old</v>
      </c>
    </row>
    <row r="2844" spans="1:22" x14ac:dyDescent="0.45">
      <c r="A2844" s="2" t="s">
        <v>51</v>
      </c>
      <c r="B2844" s="5">
        <v>43701</v>
      </c>
      <c r="C2844" s="5" t="s">
        <v>375</v>
      </c>
      <c r="D2844" s="5" t="s">
        <v>382</v>
      </c>
      <c r="E2844" s="6">
        <v>1</v>
      </c>
      <c r="F2844" s="3">
        <v>99</v>
      </c>
      <c r="G2844" s="3">
        <v>24</v>
      </c>
      <c r="H2844" s="8">
        <f t="shared" si="572"/>
        <v>24</v>
      </c>
      <c r="I2844" s="3">
        <v>75</v>
      </c>
      <c r="J2844" s="4">
        <v>0.76</v>
      </c>
      <c r="K2844" s="2" t="str">
        <f t="shared" si="573"/>
        <v>Saturday</v>
      </c>
      <c r="L2844" s="5">
        <f t="shared" si="574"/>
        <v>43704</v>
      </c>
      <c r="M2844" s="2" t="str">
        <f t="shared" si="575"/>
        <v>Tuesday</v>
      </c>
      <c r="N2844" s="2" t="str">
        <f t="shared" si="576"/>
        <v>Tuesday</v>
      </c>
      <c r="O2844" s="12">
        <f t="shared" si="577"/>
        <v>0</v>
      </c>
      <c r="P2844" s="11" t="str">
        <f t="shared" si="578"/>
        <v>High Cost per Unit</v>
      </c>
      <c r="Q2844" s="12">
        <f t="shared" si="579"/>
        <v>0</v>
      </c>
      <c r="R2844" s="12">
        <f t="shared" si="580"/>
        <v>0</v>
      </c>
      <c r="S2844" s="12">
        <f t="shared" si="581"/>
        <v>0</v>
      </c>
      <c r="T2844" s="12">
        <f t="shared" si="582"/>
        <v>0</v>
      </c>
      <c r="U2844" s="12">
        <f t="shared" si="583"/>
        <v>0</v>
      </c>
      <c r="V2844" s="13" t="str">
        <f t="shared" ca="1" si="584"/>
        <v>Greater Than 8 Weeks Old</v>
      </c>
    </row>
    <row r="2845" spans="1:22" x14ac:dyDescent="0.45">
      <c r="A2845" s="2" t="s">
        <v>113</v>
      </c>
      <c r="B2845" s="5">
        <v>43701</v>
      </c>
      <c r="C2845" s="5" t="s">
        <v>383</v>
      </c>
      <c r="D2845" s="5" t="s">
        <v>384</v>
      </c>
      <c r="E2845" s="6">
        <v>1</v>
      </c>
      <c r="F2845" s="3">
        <v>13</v>
      </c>
      <c r="G2845" s="3">
        <v>1.85</v>
      </c>
      <c r="H2845" s="8">
        <f t="shared" si="572"/>
        <v>1.85</v>
      </c>
      <c r="I2845" s="3">
        <v>11.15</v>
      </c>
      <c r="J2845" s="4">
        <v>0.86</v>
      </c>
      <c r="K2845" s="2" t="str">
        <f t="shared" si="573"/>
        <v>Saturday</v>
      </c>
      <c r="L2845" s="5">
        <f t="shared" si="574"/>
        <v>43704</v>
      </c>
      <c r="M2845" s="2" t="str">
        <f t="shared" si="575"/>
        <v>Tuesday</v>
      </c>
      <c r="N2845" s="2" t="str">
        <f t="shared" si="576"/>
        <v>Tuesday</v>
      </c>
      <c r="O2845" s="12">
        <f t="shared" si="577"/>
        <v>0</v>
      </c>
      <c r="P2845" s="11" t="str">
        <f t="shared" si="578"/>
        <v>Low Cost per Unit</v>
      </c>
      <c r="Q2845" s="12">
        <f t="shared" si="579"/>
        <v>0</v>
      </c>
      <c r="R2845" s="12">
        <f t="shared" si="580"/>
        <v>0</v>
      </c>
      <c r="S2845" s="12">
        <f t="shared" si="581"/>
        <v>0</v>
      </c>
      <c r="T2845" s="12">
        <f t="shared" si="582"/>
        <v>0</v>
      </c>
      <c r="U2845" s="12">
        <f t="shared" si="583"/>
        <v>0</v>
      </c>
      <c r="V2845" s="13" t="str">
        <f t="shared" ca="1" si="584"/>
        <v>Greater Than 8 Weeks Old</v>
      </c>
    </row>
    <row r="2846" spans="1:22" x14ac:dyDescent="0.45">
      <c r="A2846" s="2" t="s">
        <v>224</v>
      </c>
      <c r="B2846" s="5">
        <v>43701</v>
      </c>
      <c r="C2846" s="5" t="s">
        <v>383</v>
      </c>
      <c r="D2846" s="5" t="s">
        <v>384</v>
      </c>
      <c r="E2846" s="6">
        <v>16</v>
      </c>
      <c r="F2846" s="3">
        <v>207.84</v>
      </c>
      <c r="G2846" s="3">
        <v>96</v>
      </c>
      <c r="H2846" s="8">
        <f t="shared" si="572"/>
        <v>6</v>
      </c>
      <c r="I2846" s="3">
        <v>111.84</v>
      </c>
      <c r="J2846" s="4">
        <v>0.54</v>
      </c>
      <c r="K2846" s="2" t="str">
        <f t="shared" si="573"/>
        <v>Saturday</v>
      </c>
      <c r="L2846" s="5">
        <f t="shared" si="574"/>
        <v>43704</v>
      </c>
      <c r="M2846" s="2" t="str">
        <f t="shared" si="575"/>
        <v>Tuesday</v>
      </c>
      <c r="N2846" s="2" t="str">
        <f t="shared" si="576"/>
        <v>Tuesday</v>
      </c>
      <c r="O2846" s="12">
        <f t="shared" si="577"/>
        <v>0</v>
      </c>
      <c r="P2846" s="11" t="str">
        <f t="shared" si="578"/>
        <v>Low Cost per Unit</v>
      </c>
      <c r="Q2846" s="12">
        <f t="shared" si="579"/>
        <v>0</v>
      </c>
      <c r="R2846" s="12">
        <f t="shared" si="580"/>
        <v>6.2351999999999999</v>
      </c>
      <c r="S2846" s="12">
        <f t="shared" si="581"/>
        <v>0</v>
      </c>
      <c r="T2846" s="12">
        <f t="shared" si="582"/>
        <v>0</v>
      </c>
      <c r="U2846" s="12">
        <f t="shared" si="583"/>
        <v>0</v>
      </c>
      <c r="V2846" s="13" t="str">
        <f t="shared" ca="1" si="584"/>
        <v>Greater Than 8 Weeks Old</v>
      </c>
    </row>
    <row r="2847" spans="1:22" x14ac:dyDescent="0.45">
      <c r="A2847" s="2" t="s">
        <v>262</v>
      </c>
      <c r="B2847" s="5">
        <v>43701</v>
      </c>
      <c r="C2847" s="5" t="s">
        <v>383</v>
      </c>
      <c r="D2847" s="5" t="s">
        <v>384</v>
      </c>
      <c r="E2847" s="6">
        <v>6</v>
      </c>
      <c r="F2847" s="3">
        <v>59.94</v>
      </c>
      <c r="G2847" s="3">
        <v>26.4</v>
      </c>
      <c r="H2847" s="8">
        <f t="shared" si="572"/>
        <v>4.3999999999999995</v>
      </c>
      <c r="I2847" s="3">
        <v>33.54</v>
      </c>
      <c r="J2847" s="4">
        <v>0.56000000000000005</v>
      </c>
      <c r="K2847" s="2" t="str">
        <f t="shared" si="573"/>
        <v>Saturday</v>
      </c>
      <c r="L2847" s="5">
        <f t="shared" si="574"/>
        <v>43704</v>
      </c>
      <c r="M2847" s="2" t="str">
        <f t="shared" si="575"/>
        <v>Tuesday</v>
      </c>
      <c r="N2847" s="2" t="str">
        <f t="shared" si="576"/>
        <v>Tuesday</v>
      </c>
      <c r="O2847" s="12">
        <f t="shared" si="577"/>
        <v>0</v>
      </c>
      <c r="P2847" s="11" t="str">
        <f t="shared" si="578"/>
        <v>Low Cost per Unit</v>
      </c>
      <c r="Q2847" s="12">
        <f t="shared" si="579"/>
        <v>0</v>
      </c>
      <c r="R2847" s="12">
        <f t="shared" si="580"/>
        <v>1.7981999999999998</v>
      </c>
      <c r="S2847" s="12">
        <f t="shared" si="581"/>
        <v>0</v>
      </c>
      <c r="T2847" s="12">
        <f t="shared" si="582"/>
        <v>0</v>
      </c>
      <c r="U2847" s="12">
        <f t="shared" si="583"/>
        <v>0</v>
      </c>
      <c r="V2847" s="13" t="str">
        <f t="shared" ca="1" si="584"/>
        <v>Greater Than 8 Weeks Old</v>
      </c>
    </row>
    <row r="2848" spans="1:22" x14ac:dyDescent="0.45">
      <c r="A2848" s="2" t="s">
        <v>249</v>
      </c>
      <c r="B2848" s="5">
        <v>43701</v>
      </c>
      <c r="C2848" s="5" t="s">
        <v>383</v>
      </c>
      <c r="D2848" s="5" t="s">
        <v>384</v>
      </c>
      <c r="E2848" s="6">
        <v>1</v>
      </c>
      <c r="F2848" s="3">
        <v>9</v>
      </c>
      <c r="G2848" s="3">
        <v>3</v>
      </c>
      <c r="H2848" s="8">
        <f t="shared" si="572"/>
        <v>3</v>
      </c>
      <c r="I2848" s="3">
        <v>6</v>
      </c>
      <c r="J2848" s="4">
        <v>0.67</v>
      </c>
      <c r="K2848" s="2" t="str">
        <f t="shared" si="573"/>
        <v>Saturday</v>
      </c>
      <c r="L2848" s="5">
        <f t="shared" si="574"/>
        <v>43704</v>
      </c>
      <c r="M2848" s="2" t="str">
        <f t="shared" si="575"/>
        <v>Tuesday</v>
      </c>
      <c r="N2848" s="2" t="str">
        <f t="shared" si="576"/>
        <v>Tuesday</v>
      </c>
      <c r="O2848" s="12">
        <f t="shared" si="577"/>
        <v>0</v>
      </c>
      <c r="P2848" s="11" t="str">
        <f t="shared" si="578"/>
        <v>Low Cost per Unit</v>
      </c>
      <c r="Q2848" s="12">
        <f t="shared" si="579"/>
        <v>0</v>
      </c>
      <c r="R2848" s="12">
        <f t="shared" si="580"/>
        <v>0</v>
      </c>
      <c r="S2848" s="12">
        <f t="shared" si="581"/>
        <v>0</v>
      </c>
      <c r="T2848" s="12">
        <f t="shared" si="582"/>
        <v>0</v>
      </c>
      <c r="U2848" s="12">
        <f t="shared" si="583"/>
        <v>0</v>
      </c>
      <c r="V2848" s="13" t="str">
        <f t="shared" ca="1" si="584"/>
        <v>Greater Than 8 Weeks Old</v>
      </c>
    </row>
    <row r="2849" spans="1:22" x14ac:dyDescent="0.45">
      <c r="A2849" s="2" t="s">
        <v>116</v>
      </c>
      <c r="B2849" s="5">
        <v>43701</v>
      </c>
      <c r="C2849" s="5" t="s">
        <v>378</v>
      </c>
      <c r="D2849" s="5" t="s">
        <v>397</v>
      </c>
      <c r="E2849" s="6">
        <v>13</v>
      </c>
      <c r="F2849" s="3">
        <v>103.87</v>
      </c>
      <c r="G2849" s="3">
        <v>36.14</v>
      </c>
      <c r="H2849" s="8">
        <f t="shared" si="572"/>
        <v>2.7800000000000002</v>
      </c>
      <c r="I2849" s="3">
        <v>67.73</v>
      </c>
      <c r="J2849" s="4">
        <v>0.65</v>
      </c>
      <c r="K2849" s="2" t="str">
        <f t="shared" si="573"/>
        <v>Saturday</v>
      </c>
      <c r="L2849" s="5">
        <f t="shared" si="574"/>
        <v>43704</v>
      </c>
      <c r="M2849" s="2" t="str">
        <f t="shared" si="575"/>
        <v>Tuesday</v>
      </c>
      <c r="N2849" s="2" t="str">
        <f t="shared" si="576"/>
        <v>Tuesday</v>
      </c>
      <c r="O2849" s="12">
        <f t="shared" si="577"/>
        <v>0</v>
      </c>
      <c r="P2849" s="11" t="str">
        <f t="shared" si="578"/>
        <v>Low Cost per Unit</v>
      </c>
      <c r="Q2849" s="12">
        <f t="shared" si="579"/>
        <v>0</v>
      </c>
      <c r="R2849" s="12">
        <f t="shared" si="580"/>
        <v>3.1160999999999999</v>
      </c>
      <c r="S2849" s="12">
        <f t="shared" si="581"/>
        <v>0</v>
      </c>
      <c r="T2849" s="12">
        <f t="shared" si="582"/>
        <v>0</v>
      </c>
      <c r="U2849" s="12">
        <f t="shared" si="583"/>
        <v>0</v>
      </c>
      <c r="V2849" s="13" t="str">
        <f t="shared" ca="1" si="584"/>
        <v>Greater Than 8 Weeks Old</v>
      </c>
    </row>
    <row r="2850" spans="1:22" x14ac:dyDescent="0.45">
      <c r="A2850" s="2" t="s">
        <v>225</v>
      </c>
      <c r="B2850" s="5">
        <v>43701</v>
      </c>
      <c r="C2850" s="5" t="s">
        <v>383</v>
      </c>
      <c r="D2850" s="5" t="s">
        <v>398</v>
      </c>
      <c r="E2850" s="6">
        <v>2</v>
      </c>
      <c r="F2850" s="3">
        <v>138</v>
      </c>
      <c r="G2850" s="3">
        <v>62.5</v>
      </c>
      <c r="H2850" s="8">
        <f t="shared" si="572"/>
        <v>31.25</v>
      </c>
      <c r="I2850" s="3">
        <v>75.5</v>
      </c>
      <c r="J2850" s="4">
        <v>0.55000000000000004</v>
      </c>
      <c r="K2850" s="2" t="str">
        <f t="shared" si="573"/>
        <v>Saturday</v>
      </c>
      <c r="L2850" s="5">
        <f t="shared" si="574"/>
        <v>43704</v>
      </c>
      <c r="M2850" s="2" t="str">
        <f t="shared" si="575"/>
        <v>Tuesday</v>
      </c>
      <c r="N2850" s="2" t="str">
        <f t="shared" si="576"/>
        <v>Tuesday</v>
      </c>
      <c r="O2850" s="12">
        <f t="shared" si="577"/>
        <v>0</v>
      </c>
      <c r="P2850" s="11" t="str">
        <f t="shared" si="578"/>
        <v>High Cost per Unit</v>
      </c>
      <c r="Q2850" s="12">
        <f t="shared" si="579"/>
        <v>0</v>
      </c>
      <c r="R2850" s="12">
        <f t="shared" si="580"/>
        <v>4.1399999999999997</v>
      </c>
      <c r="S2850" s="12">
        <f t="shared" si="581"/>
        <v>0</v>
      </c>
      <c r="T2850" s="12">
        <f t="shared" si="582"/>
        <v>0</v>
      </c>
      <c r="U2850" s="12">
        <f t="shared" si="583"/>
        <v>0</v>
      </c>
      <c r="V2850" s="13" t="str">
        <f t="shared" ca="1" si="584"/>
        <v>Greater Than 8 Weeks Old</v>
      </c>
    </row>
    <row r="2851" spans="1:22" x14ac:dyDescent="0.45">
      <c r="A2851" s="2" t="s">
        <v>263</v>
      </c>
      <c r="B2851" s="5">
        <v>43701</v>
      </c>
      <c r="C2851" s="5" t="s">
        <v>383</v>
      </c>
      <c r="D2851" s="5" t="s">
        <v>384</v>
      </c>
      <c r="E2851" s="6">
        <v>2</v>
      </c>
      <c r="F2851" s="3">
        <v>64</v>
      </c>
      <c r="G2851" s="3">
        <v>25.6</v>
      </c>
      <c r="H2851" s="8">
        <f t="shared" si="572"/>
        <v>12.8</v>
      </c>
      <c r="I2851" s="3">
        <v>38.4</v>
      </c>
      <c r="J2851" s="4">
        <v>0.6</v>
      </c>
      <c r="K2851" s="2" t="str">
        <f t="shared" si="573"/>
        <v>Saturday</v>
      </c>
      <c r="L2851" s="5">
        <f t="shared" si="574"/>
        <v>43704</v>
      </c>
      <c r="M2851" s="2" t="str">
        <f t="shared" si="575"/>
        <v>Tuesday</v>
      </c>
      <c r="N2851" s="2" t="str">
        <f t="shared" si="576"/>
        <v>Tuesday</v>
      </c>
      <c r="O2851" s="12">
        <f t="shared" si="577"/>
        <v>0</v>
      </c>
      <c r="P2851" s="11" t="str">
        <f t="shared" si="578"/>
        <v>Low Cost per Unit</v>
      </c>
      <c r="Q2851" s="12">
        <f t="shared" si="579"/>
        <v>0</v>
      </c>
      <c r="R2851" s="12">
        <f t="shared" si="580"/>
        <v>1.92</v>
      </c>
      <c r="S2851" s="12">
        <f t="shared" si="581"/>
        <v>0</v>
      </c>
      <c r="T2851" s="12">
        <f t="shared" si="582"/>
        <v>0</v>
      </c>
      <c r="U2851" s="12">
        <f t="shared" si="583"/>
        <v>0</v>
      </c>
      <c r="V2851" s="13" t="str">
        <f t="shared" ca="1" si="584"/>
        <v>Greater Than 8 Weeks Old</v>
      </c>
    </row>
    <row r="2852" spans="1:22" x14ac:dyDescent="0.45">
      <c r="A2852" s="2" t="s">
        <v>67</v>
      </c>
      <c r="B2852" s="5">
        <v>43701</v>
      </c>
      <c r="C2852" s="5" t="s">
        <v>369</v>
      </c>
      <c r="D2852" s="5" t="s">
        <v>374</v>
      </c>
      <c r="E2852" s="6">
        <v>33</v>
      </c>
      <c r="F2852" s="3">
        <v>704.68</v>
      </c>
      <c r="G2852" s="3">
        <v>361.35</v>
      </c>
      <c r="H2852" s="8">
        <f t="shared" si="572"/>
        <v>10.950000000000001</v>
      </c>
      <c r="I2852" s="3">
        <v>343.33</v>
      </c>
      <c r="J2852" s="4">
        <v>0.49</v>
      </c>
      <c r="K2852" s="2" t="str">
        <f t="shared" si="573"/>
        <v>Saturday</v>
      </c>
      <c r="L2852" s="5">
        <f t="shared" si="574"/>
        <v>43704</v>
      </c>
      <c r="M2852" s="2" t="str">
        <f t="shared" si="575"/>
        <v>Tuesday</v>
      </c>
      <c r="N2852" s="2" t="str">
        <f t="shared" si="576"/>
        <v>Tuesday</v>
      </c>
      <c r="O2852" s="12">
        <f t="shared" si="577"/>
        <v>0</v>
      </c>
      <c r="P2852" s="11" t="str">
        <f t="shared" si="578"/>
        <v>Low Cost per Unit</v>
      </c>
      <c r="Q2852" s="12">
        <f t="shared" si="579"/>
        <v>0</v>
      </c>
      <c r="R2852" s="12">
        <f t="shared" si="580"/>
        <v>21.140399999999996</v>
      </c>
      <c r="S2852" s="12">
        <f t="shared" si="581"/>
        <v>0</v>
      </c>
      <c r="T2852" s="12">
        <f t="shared" si="582"/>
        <v>70.468000000000004</v>
      </c>
      <c r="U2852" s="12">
        <f t="shared" si="583"/>
        <v>0</v>
      </c>
      <c r="V2852" s="13" t="str">
        <f t="shared" ca="1" si="584"/>
        <v>Greater Than 8 Weeks Old</v>
      </c>
    </row>
    <row r="2853" spans="1:22" x14ac:dyDescent="0.45">
      <c r="A2853" s="2" t="s">
        <v>118</v>
      </c>
      <c r="B2853" s="5">
        <v>43701</v>
      </c>
      <c r="C2853" s="5" t="s">
        <v>375</v>
      </c>
      <c r="D2853" s="5" t="s">
        <v>377</v>
      </c>
      <c r="E2853" s="6">
        <v>11</v>
      </c>
      <c r="F2853" s="3">
        <v>120.89</v>
      </c>
      <c r="G2853" s="3">
        <v>74.25</v>
      </c>
      <c r="H2853" s="8">
        <f t="shared" si="572"/>
        <v>6.75</v>
      </c>
      <c r="I2853" s="3">
        <v>46.64</v>
      </c>
      <c r="J2853" s="4">
        <v>0.39</v>
      </c>
      <c r="K2853" s="2" t="str">
        <f t="shared" si="573"/>
        <v>Saturday</v>
      </c>
      <c r="L2853" s="5">
        <f t="shared" si="574"/>
        <v>43704</v>
      </c>
      <c r="M2853" s="2" t="str">
        <f t="shared" si="575"/>
        <v>Tuesday</v>
      </c>
      <c r="N2853" s="2" t="str">
        <f t="shared" si="576"/>
        <v>Tuesday</v>
      </c>
      <c r="O2853" s="12">
        <f t="shared" si="577"/>
        <v>0</v>
      </c>
      <c r="P2853" s="11" t="str">
        <f t="shared" si="578"/>
        <v>Low Cost per Unit</v>
      </c>
      <c r="Q2853" s="12">
        <f t="shared" si="579"/>
        <v>0</v>
      </c>
      <c r="R2853" s="12">
        <f t="shared" si="580"/>
        <v>3.6267</v>
      </c>
      <c r="S2853" s="12">
        <f t="shared" si="581"/>
        <v>0</v>
      </c>
      <c r="T2853" s="12">
        <f t="shared" si="582"/>
        <v>0</v>
      </c>
      <c r="U2853" s="12">
        <f t="shared" si="583"/>
        <v>0</v>
      </c>
      <c r="V2853" s="13" t="str">
        <f t="shared" ca="1" si="584"/>
        <v>Greater Than 8 Weeks Old</v>
      </c>
    </row>
    <row r="2854" spans="1:22" x14ac:dyDescent="0.45">
      <c r="A2854" s="2" t="s">
        <v>68</v>
      </c>
      <c r="B2854" s="5">
        <v>43701</v>
      </c>
      <c r="C2854" s="5" t="s">
        <v>375</v>
      </c>
      <c r="D2854" s="5" t="s">
        <v>377</v>
      </c>
      <c r="E2854" s="6">
        <v>38</v>
      </c>
      <c r="F2854" s="3">
        <v>292.14</v>
      </c>
      <c r="G2854" s="3">
        <v>90.06</v>
      </c>
      <c r="H2854" s="8">
        <f t="shared" si="572"/>
        <v>2.37</v>
      </c>
      <c r="I2854" s="3">
        <v>202.08</v>
      </c>
      <c r="J2854" s="4">
        <v>0.69</v>
      </c>
      <c r="K2854" s="2" t="str">
        <f t="shared" si="573"/>
        <v>Saturday</v>
      </c>
      <c r="L2854" s="5">
        <f t="shared" si="574"/>
        <v>43704</v>
      </c>
      <c r="M2854" s="2" t="str">
        <f t="shared" si="575"/>
        <v>Tuesday</v>
      </c>
      <c r="N2854" s="2" t="str">
        <f t="shared" si="576"/>
        <v>Tuesday</v>
      </c>
      <c r="O2854" s="12">
        <f t="shared" si="577"/>
        <v>0</v>
      </c>
      <c r="P2854" s="11" t="str">
        <f t="shared" si="578"/>
        <v>Low Cost per Unit</v>
      </c>
      <c r="Q2854" s="12">
        <f t="shared" si="579"/>
        <v>0</v>
      </c>
      <c r="R2854" s="12">
        <f t="shared" si="580"/>
        <v>8.7641999999999989</v>
      </c>
      <c r="S2854" s="12">
        <f t="shared" si="581"/>
        <v>0</v>
      </c>
      <c r="T2854" s="12">
        <f t="shared" si="582"/>
        <v>0</v>
      </c>
      <c r="U2854" s="12">
        <f t="shared" si="583"/>
        <v>0</v>
      </c>
      <c r="V2854" s="13" t="str">
        <f t="shared" ca="1" si="584"/>
        <v>Greater Than 8 Weeks Old</v>
      </c>
    </row>
    <row r="2855" spans="1:22" x14ac:dyDescent="0.45">
      <c r="A2855" s="2" t="s">
        <v>69</v>
      </c>
      <c r="B2855" s="5">
        <v>43701</v>
      </c>
      <c r="C2855" s="5" t="s">
        <v>375</v>
      </c>
      <c r="D2855" s="5" t="s">
        <v>377</v>
      </c>
      <c r="E2855" s="6">
        <v>43</v>
      </c>
      <c r="F2855" s="3">
        <v>419.58</v>
      </c>
      <c r="G2855" s="3">
        <v>258</v>
      </c>
      <c r="H2855" s="8">
        <f t="shared" si="572"/>
        <v>6</v>
      </c>
      <c r="I2855" s="3">
        <v>161.58000000000001</v>
      </c>
      <c r="J2855" s="4">
        <v>0.39</v>
      </c>
      <c r="K2855" s="2" t="str">
        <f t="shared" si="573"/>
        <v>Saturday</v>
      </c>
      <c r="L2855" s="5">
        <f t="shared" si="574"/>
        <v>43704</v>
      </c>
      <c r="M2855" s="2" t="str">
        <f t="shared" si="575"/>
        <v>Tuesday</v>
      </c>
      <c r="N2855" s="2" t="str">
        <f t="shared" si="576"/>
        <v>Tuesday</v>
      </c>
      <c r="O2855" s="12">
        <f t="shared" si="577"/>
        <v>0</v>
      </c>
      <c r="P2855" s="11" t="str">
        <f t="shared" si="578"/>
        <v>Low Cost per Unit</v>
      </c>
      <c r="Q2855" s="12">
        <f t="shared" si="579"/>
        <v>0</v>
      </c>
      <c r="R2855" s="12">
        <f t="shared" si="580"/>
        <v>12.587399999999999</v>
      </c>
      <c r="S2855" s="12">
        <f t="shared" si="581"/>
        <v>0</v>
      </c>
      <c r="T2855" s="12">
        <f t="shared" si="582"/>
        <v>0</v>
      </c>
      <c r="U2855" s="12">
        <f t="shared" si="583"/>
        <v>0</v>
      </c>
      <c r="V2855" s="13" t="str">
        <f t="shared" ca="1" si="584"/>
        <v>Greater Than 8 Weeks Old</v>
      </c>
    </row>
    <row r="2856" spans="1:22" x14ac:dyDescent="0.45">
      <c r="A2856" s="2" t="s">
        <v>167</v>
      </c>
      <c r="B2856" s="5">
        <v>43701</v>
      </c>
      <c r="C2856" s="5" t="s">
        <v>378</v>
      </c>
      <c r="D2856" s="5" t="s">
        <v>379</v>
      </c>
      <c r="E2856" s="6">
        <v>10</v>
      </c>
      <c r="F2856" s="3">
        <v>199.9</v>
      </c>
      <c r="G2856" s="3">
        <v>74.400000000000006</v>
      </c>
      <c r="H2856" s="8">
        <f t="shared" si="572"/>
        <v>7.44</v>
      </c>
      <c r="I2856" s="3">
        <v>125.5</v>
      </c>
      <c r="J2856" s="4">
        <v>0.63</v>
      </c>
      <c r="K2856" s="2" t="str">
        <f t="shared" si="573"/>
        <v>Saturday</v>
      </c>
      <c r="L2856" s="5">
        <f t="shared" si="574"/>
        <v>43704</v>
      </c>
      <c r="M2856" s="2" t="str">
        <f t="shared" si="575"/>
        <v>Tuesday</v>
      </c>
      <c r="N2856" s="2" t="str">
        <f t="shared" si="576"/>
        <v>Tuesday</v>
      </c>
      <c r="O2856" s="12">
        <f t="shared" si="577"/>
        <v>0</v>
      </c>
      <c r="P2856" s="11" t="str">
        <f t="shared" si="578"/>
        <v>Low Cost per Unit</v>
      </c>
      <c r="Q2856" s="12">
        <f t="shared" si="579"/>
        <v>0</v>
      </c>
      <c r="R2856" s="12">
        <f t="shared" si="580"/>
        <v>5.9969999999999999</v>
      </c>
      <c r="S2856" s="12">
        <f t="shared" si="581"/>
        <v>0</v>
      </c>
      <c r="T2856" s="12">
        <f t="shared" si="582"/>
        <v>0</v>
      </c>
      <c r="U2856" s="12">
        <f t="shared" si="583"/>
        <v>0</v>
      </c>
      <c r="V2856" s="13" t="str">
        <f t="shared" ca="1" si="584"/>
        <v>Greater Than 8 Weeks Old</v>
      </c>
    </row>
    <row r="2857" spans="1:22" x14ac:dyDescent="0.45">
      <c r="A2857" s="2" t="s">
        <v>70</v>
      </c>
      <c r="B2857" s="5">
        <v>43701</v>
      </c>
      <c r="C2857" s="5" t="s">
        <v>378</v>
      </c>
      <c r="D2857" s="5" t="s">
        <v>379</v>
      </c>
      <c r="E2857" s="6">
        <v>3</v>
      </c>
      <c r="F2857" s="3">
        <v>59.97</v>
      </c>
      <c r="G2857" s="3">
        <v>18.48</v>
      </c>
      <c r="H2857" s="8">
        <f t="shared" si="572"/>
        <v>6.16</v>
      </c>
      <c r="I2857" s="3">
        <v>41.49</v>
      </c>
      <c r="J2857" s="4">
        <v>0.69</v>
      </c>
      <c r="K2857" s="2" t="str">
        <f t="shared" si="573"/>
        <v>Saturday</v>
      </c>
      <c r="L2857" s="5">
        <f t="shared" si="574"/>
        <v>43704</v>
      </c>
      <c r="M2857" s="2" t="str">
        <f t="shared" si="575"/>
        <v>Tuesday</v>
      </c>
      <c r="N2857" s="2" t="str">
        <f t="shared" si="576"/>
        <v>Tuesday</v>
      </c>
      <c r="O2857" s="12">
        <f t="shared" si="577"/>
        <v>0</v>
      </c>
      <c r="P2857" s="11" t="str">
        <f t="shared" si="578"/>
        <v>Low Cost per Unit</v>
      </c>
      <c r="Q2857" s="12">
        <f t="shared" si="579"/>
        <v>0</v>
      </c>
      <c r="R2857" s="12">
        <f t="shared" si="580"/>
        <v>1.7990999999999999</v>
      </c>
      <c r="S2857" s="12">
        <f t="shared" si="581"/>
        <v>0</v>
      </c>
      <c r="T2857" s="12">
        <f t="shared" si="582"/>
        <v>0</v>
      </c>
      <c r="U2857" s="12">
        <f t="shared" si="583"/>
        <v>0</v>
      </c>
      <c r="V2857" s="13" t="str">
        <f t="shared" ca="1" si="584"/>
        <v>Greater Than 8 Weeks Old</v>
      </c>
    </row>
    <row r="2858" spans="1:22" x14ac:dyDescent="0.45">
      <c r="A2858" s="2" t="s">
        <v>72</v>
      </c>
      <c r="B2858" s="5">
        <v>43701</v>
      </c>
      <c r="C2858" s="5" t="s">
        <v>378</v>
      </c>
      <c r="D2858" s="5" t="s">
        <v>379</v>
      </c>
      <c r="E2858" s="6">
        <v>1</v>
      </c>
      <c r="F2858" s="3">
        <v>115</v>
      </c>
      <c r="G2858" s="3">
        <v>42.08</v>
      </c>
      <c r="H2858" s="8">
        <f t="shared" si="572"/>
        <v>42.08</v>
      </c>
      <c r="I2858" s="3">
        <v>72.92</v>
      </c>
      <c r="J2858" s="4">
        <v>0.63</v>
      </c>
      <c r="K2858" s="2" t="str">
        <f t="shared" si="573"/>
        <v>Saturday</v>
      </c>
      <c r="L2858" s="5">
        <f t="shared" si="574"/>
        <v>43704</v>
      </c>
      <c r="M2858" s="2" t="str">
        <f t="shared" si="575"/>
        <v>Tuesday</v>
      </c>
      <c r="N2858" s="2" t="str">
        <f t="shared" si="576"/>
        <v>Tuesday</v>
      </c>
      <c r="O2858" s="12">
        <f t="shared" si="577"/>
        <v>0</v>
      </c>
      <c r="P2858" s="11" t="str">
        <f t="shared" si="578"/>
        <v>High Cost per Unit</v>
      </c>
      <c r="Q2858" s="12">
        <f t="shared" si="579"/>
        <v>0</v>
      </c>
      <c r="R2858" s="12">
        <f t="shared" si="580"/>
        <v>0</v>
      </c>
      <c r="S2858" s="12">
        <f t="shared" si="581"/>
        <v>0</v>
      </c>
      <c r="T2858" s="12">
        <f t="shared" si="582"/>
        <v>0</v>
      </c>
      <c r="U2858" s="12">
        <f t="shared" si="583"/>
        <v>0</v>
      </c>
      <c r="V2858" s="13" t="str">
        <f t="shared" ca="1" si="584"/>
        <v>Greater Than 8 Weeks Old</v>
      </c>
    </row>
    <row r="2859" spans="1:22" x14ac:dyDescent="0.45">
      <c r="A2859" s="2" t="s">
        <v>226</v>
      </c>
      <c r="B2859" s="5">
        <v>43701</v>
      </c>
      <c r="C2859" s="5" t="s">
        <v>378</v>
      </c>
      <c r="D2859" s="5" t="s">
        <v>379</v>
      </c>
      <c r="E2859" s="6">
        <v>11</v>
      </c>
      <c r="F2859" s="3">
        <v>219.89</v>
      </c>
      <c r="G2859" s="3">
        <v>126.28</v>
      </c>
      <c r="H2859" s="8">
        <f t="shared" si="572"/>
        <v>11.48</v>
      </c>
      <c r="I2859" s="3">
        <v>93.61</v>
      </c>
      <c r="J2859" s="4">
        <v>0.43</v>
      </c>
      <c r="K2859" s="2" t="str">
        <f t="shared" si="573"/>
        <v>Saturday</v>
      </c>
      <c r="L2859" s="5">
        <f t="shared" si="574"/>
        <v>43704</v>
      </c>
      <c r="M2859" s="2" t="str">
        <f t="shared" si="575"/>
        <v>Tuesday</v>
      </c>
      <c r="N2859" s="2" t="str">
        <f t="shared" si="576"/>
        <v>Tuesday</v>
      </c>
      <c r="O2859" s="12">
        <f t="shared" si="577"/>
        <v>0</v>
      </c>
      <c r="P2859" s="11" t="str">
        <f t="shared" si="578"/>
        <v>Low Cost per Unit</v>
      </c>
      <c r="Q2859" s="12">
        <f t="shared" si="579"/>
        <v>0</v>
      </c>
      <c r="R2859" s="12">
        <f t="shared" si="580"/>
        <v>6.5966999999999993</v>
      </c>
      <c r="S2859" s="12">
        <f t="shared" si="581"/>
        <v>0</v>
      </c>
      <c r="T2859" s="12">
        <f t="shared" si="582"/>
        <v>0</v>
      </c>
      <c r="U2859" s="12">
        <f t="shared" si="583"/>
        <v>0</v>
      </c>
      <c r="V2859" s="13" t="str">
        <f t="shared" ca="1" si="584"/>
        <v>Greater Than 8 Weeks Old</v>
      </c>
    </row>
    <row r="2860" spans="1:22" x14ac:dyDescent="0.45">
      <c r="A2860" s="2" t="s">
        <v>227</v>
      </c>
      <c r="B2860" s="5">
        <v>43701</v>
      </c>
      <c r="C2860" s="5" t="s">
        <v>378</v>
      </c>
      <c r="D2860" s="5" t="s">
        <v>379</v>
      </c>
      <c r="E2860" s="6">
        <v>5</v>
      </c>
      <c r="F2860" s="3">
        <v>99.95</v>
      </c>
      <c r="G2860" s="3">
        <v>57.4</v>
      </c>
      <c r="H2860" s="8">
        <f t="shared" si="572"/>
        <v>11.48</v>
      </c>
      <c r="I2860" s="3">
        <v>42.55</v>
      </c>
      <c r="J2860" s="4">
        <v>0.43</v>
      </c>
      <c r="K2860" s="2" t="str">
        <f t="shared" si="573"/>
        <v>Saturday</v>
      </c>
      <c r="L2860" s="5">
        <f t="shared" si="574"/>
        <v>43704</v>
      </c>
      <c r="M2860" s="2" t="str">
        <f t="shared" si="575"/>
        <v>Tuesday</v>
      </c>
      <c r="N2860" s="2" t="str">
        <f t="shared" si="576"/>
        <v>Tuesday</v>
      </c>
      <c r="O2860" s="12">
        <f t="shared" si="577"/>
        <v>0</v>
      </c>
      <c r="P2860" s="11" t="str">
        <f t="shared" si="578"/>
        <v>Low Cost per Unit</v>
      </c>
      <c r="Q2860" s="12">
        <f t="shared" si="579"/>
        <v>0</v>
      </c>
      <c r="R2860" s="12">
        <f t="shared" si="580"/>
        <v>2.9984999999999999</v>
      </c>
      <c r="S2860" s="12">
        <f t="shared" si="581"/>
        <v>0</v>
      </c>
      <c r="T2860" s="12">
        <f t="shared" si="582"/>
        <v>0</v>
      </c>
      <c r="U2860" s="12">
        <f t="shared" si="583"/>
        <v>0</v>
      </c>
      <c r="V2860" s="13" t="str">
        <f t="shared" ca="1" si="584"/>
        <v>Greater Than 8 Weeks Old</v>
      </c>
    </row>
    <row r="2861" spans="1:22" x14ac:dyDescent="0.45">
      <c r="A2861" s="2" t="s">
        <v>228</v>
      </c>
      <c r="B2861" s="5">
        <v>43701</v>
      </c>
      <c r="C2861" s="5" t="s">
        <v>378</v>
      </c>
      <c r="D2861" s="5" t="s">
        <v>379</v>
      </c>
      <c r="E2861" s="6">
        <v>10</v>
      </c>
      <c r="F2861" s="3">
        <v>199.9</v>
      </c>
      <c r="G2861" s="3">
        <v>114.8</v>
      </c>
      <c r="H2861" s="8">
        <f t="shared" si="572"/>
        <v>11.48</v>
      </c>
      <c r="I2861" s="3">
        <v>85.1</v>
      </c>
      <c r="J2861" s="4">
        <v>0.43</v>
      </c>
      <c r="K2861" s="2" t="str">
        <f t="shared" si="573"/>
        <v>Saturday</v>
      </c>
      <c r="L2861" s="5">
        <f t="shared" si="574"/>
        <v>43704</v>
      </c>
      <c r="M2861" s="2" t="str">
        <f t="shared" si="575"/>
        <v>Tuesday</v>
      </c>
      <c r="N2861" s="2" t="str">
        <f t="shared" si="576"/>
        <v>Tuesday</v>
      </c>
      <c r="O2861" s="12">
        <f t="shared" si="577"/>
        <v>0</v>
      </c>
      <c r="P2861" s="11" t="str">
        <f t="shared" si="578"/>
        <v>Low Cost per Unit</v>
      </c>
      <c r="Q2861" s="12">
        <f t="shared" si="579"/>
        <v>0</v>
      </c>
      <c r="R2861" s="12">
        <f t="shared" si="580"/>
        <v>5.9969999999999999</v>
      </c>
      <c r="S2861" s="12">
        <f t="shared" si="581"/>
        <v>0</v>
      </c>
      <c r="T2861" s="12">
        <f t="shared" si="582"/>
        <v>0</v>
      </c>
      <c r="U2861" s="12">
        <f t="shared" si="583"/>
        <v>0</v>
      </c>
      <c r="V2861" s="13" t="str">
        <f t="shared" ca="1" si="584"/>
        <v>Greater Than 8 Weeks Old</v>
      </c>
    </row>
    <row r="2862" spans="1:22" x14ac:dyDescent="0.45">
      <c r="A2862" s="2" t="s">
        <v>254</v>
      </c>
      <c r="B2862" s="5">
        <v>43701</v>
      </c>
      <c r="C2862" s="5" t="s">
        <v>383</v>
      </c>
      <c r="D2862" s="5" t="s">
        <v>384</v>
      </c>
      <c r="E2862" s="6">
        <v>4</v>
      </c>
      <c r="F2862" s="3">
        <v>116</v>
      </c>
      <c r="G2862" s="3">
        <v>50</v>
      </c>
      <c r="H2862" s="8">
        <f t="shared" si="572"/>
        <v>12.5</v>
      </c>
      <c r="I2862" s="3">
        <v>66</v>
      </c>
      <c r="J2862" s="4">
        <v>0.56999999999999995</v>
      </c>
      <c r="K2862" s="2" t="str">
        <f t="shared" si="573"/>
        <v>Saturday</v>
      </c>
      <c r="L2862" s="5">
        <f t="shared" si="574"/>
        <v>43704</v>
      </c>
      <c r="M2862" s="2" t="str">
        <f t="shared" si="575"/>
        <v>Tuesday</v>
      </c>
      <c r="N2862" s="2" t="str">
        <f t="shared" si="576"/>
        <v>Tuesday</v>
      </c>
      <c r="O2862" s="12">
        <f t="shared" si="577"/>
        <v>0</v>
      </c>
      <c r="P2862" s="11" t="str">
        <f t="shared" si="578"/>
        <v>Low Cost per Unit</v>
      </c>
      <c r="Q2862" s="12">
        <f t="shared" si="579"/>
        <v>0</v>
      </c>
      <c r="R2862" s="12">
        <f t="shared" si="580"/>
        <v>3.48</v>
      </c>
      <c r="S2862" s="12">
        <f t="shared" si="581"/>
        <v>0</v>
      </c>
      <c r="T2862" s="12">
        <f t="shared" si="582"/>
        <v>0</v>
      </c>
      <c r="U2862" s="12">
        <f t="shared" si="583"/>
        <v>0</v>
      </c>
      <c r="V2862" s="13" t="str">
        <f t="shared" ca="1" si="584"/>
        <v>Greater Than 8 Weeks Old</v>
      </c>
    </row>
    <row r="2863" spans="1:22" x14ac:dyDescent="0.45">
      <c r="A2863" s="2" t="s">
        <v>255</v>
      </c>
      <c r="B2863" s="5">
        <v>43701</v>
      </c>
      <c r="C2863" s="5" t="s">
        <v>375</v>
      </c>
      <c r="D2863" s="5" t="s">
        <v>377</v>
      </c>
      <c r="E2863" s="6">
        <v>2</v>
      </c>
      <c r="F2863" s="3">
        <v>40</v>
      </c>
      <c r="G2863" s="3">
        <v>14.24</v>
      </c>
      <c r="H2863" s="8">
        <f t="shared" si="572"/>
        <v>7.12</v>
      </c>
      <c r="I2863" s="3">
        <v>25.76</v>
      </c>
      <c r="J2863" s="4">
        <v>0.64</v>
      </c>
      <c r="K2863" s="2" t="str">
        <f t="shared" si="573"/>
        <v>Saturday</v>
      </c>
      <c r="L2863" s="5">
        <f t="shared" si="574"/>
        <v>43704</v>
      </c>
      <c r="M2863" s="2" t="str">
        <f t="shared" si="575"/>
        <v>Tuesday</v>
      </c>
      <c r="N2863" s="2" t="str">
        <f t="shared" si="576"/>
        <v>Tuesday</v>
      </c>
      <c r="O2863" s="12">
        <f t="shared" si="577"/>
        <v>0</v>
      </c>
      <c r="P2863" s="11" t="str">
        <f t="shared" si="578"/>
        <v>Low Cost per Unit</v>
      </c>
      <c r="Q2863" s="12">
        <f t="shared" si="579"/>
        <v>0</v>
      </c>
      <c r="R2863" s="12">
        <f t="shared" si="580"/>
        <v>1.2</v>
      </c>
      <c r="S2863" s="12">
        <f t="shared" si="581"/>
        <v>0</v>
      </c>
      <c r="T2863" s="12">
        <f t="shared" si="582"/>
        <v>0</v>
      </c>
      <c r="U2863" s="12">
        <f t="shared" si="583"/>
        <v>0</v>
      </c>
      <c r="V2863" s="13" t="str">
        <f t="shared" ca="1" si="584"/>
        <v>Greater Than 8 Weeks Old</v>
      </c>
    </row>
    <row r="2864" spans="1:22" x14ac:dyDescent="0.45">
      <c r="A2864" s="2" t="s">
        <v>229</v>
      </c>
      <c r="B2864" s="5">
        <v>43701</v>
      </c>
      <c r="C2864" s="5" t="s">
        <v>375</v>
      </c>
      <c r="D2864" s="5" t="s">
        <v>377</v>
      </c>
      <c r="E2864" s="6">
        <v>2</v>
      </c>
      <c r="F2864" s="3">
        <v>40</v>
      </c>
      <c r="G2864" s="3">
        <v>14.24</v>
      </c>
      <c r="H2864" s="8">
        <f t="shared" si="572"/>
        <v>7.12</v>
      </c>
      <c r="I2864" s="3">
        <v>25.76</v>
      </c>
      <c r="J2864" s="4">
        <v>0.64</v>
      </c>
      <c r="K2864" s="2" t="str">
        <f t="shared" si="573"/>
        <v>Saturday</v>
      </c>
      <c r="L2864" s="5">
        <f t="shared" si="574"/>
        <v>43704</v>
      </c>
      <c r="M2864" s="2" t="str">
        <f t="shared" si="575"/>
        <v>Tuesday</v>
      </c>
      <c r="N2864" s="2" t="str">
        <f t="shared" si="576"/>
        <v>Tuesday</v>
      </c>
      <c r="O2864" s="12">
        <f t="shared" si="577"/>
        <v>0</v>
      </c>
      <c r="P2864" s="11" t="str">
        <f t="shared" si="578"/>
        <v>Low Cost per Unit</v>
      </c>
      <c r="Q2864" s="12">
        <f t="shared" si="579"/>
        <v>0</v>
      </c>
      <c r="R2864" s="12">
        <f t="shared" si="580"/>
        <v>1.2</v>
      </c>
      <c r="S2864" s="12">
        <f t="shared" si="581"/>
        <v>0</v>
      </c>
      <c r="T2864" s="12">
        <f t="shared" si="582"/>
        <v>0</v>
      </c>
      <c r="U2864" s="12">
        <f t="shared" si="583"/>
        <v>0</v>
      </c>
      <c r="V2864" s="13" t="str">
        <f t="shared" ca="1" si="584"/>
        <v>Greater Than 8 Weeks Old</v>
      </c>
    </row>
    <row r="2865" spans="1:22" x14ac:dyDescent="0.45">
      <c r="A2865" s="2" t="s">
        <v>264</v>
      </c>
      <c r="B2865" s="5">
        <v>43701</v>
      </c>
      <c r="C2865" s="5" t="s">
        <v>375</v>
      </c>
      <c r="D2865" s="5" t="s">
        <v>377</v>
      </c>
      <c r="E2865" s="6">
        <v>1</v>
      </c>
      <c r="F2865" s="3">
        <v>20</v>
      </c>
      <c r="G2865" s="3">
        <v>7.12</v>
      </c>
      <c r="H2865" s="8">
        <f t="shared" si="572"/>
        <v>7.12</v>
      </c>
      <c r="I2865" s="3">
        <v>12.88</v>
      </c>
      <c r="J2865" s="4">
        <v>0.64</v>
      </c>
      <c r="K2865" s="2" t="str">
        <f t="shared" si="573"/>
        <v>Saturday</v>
      </c>
      <c r="L2865" s="5">
        <f t="shared" si="574"/>
        <v>43704</v>
      </c>
      <c r="M2865" s="2" t="str">
        <f t="shared" si="575"/>
        <v>Tuesday</v>
      </c>
      <c r="N2865" s="2" t="str">
        <f t="shared" si="576"/>
        <v>Tuesday</v>
      </c>
      <c r="O2865" s="12">
        <f t="shared" si="577"/>
        <v>0</v>
      </c>
      <c r="P2865" s="11" t="str">
        <f t="shared" si="578"/>
        <v>Low Cost per Unit</v>
      </c>
      <c r="Q2865" s="12">
        <f t="shared" si="579"/>
        <v>0</v>
      </c>
      <c r="R2865" s="12">
        <f t="shared" si="580"/>
        <v>0</v>
      </c>
      <c r="S2865" s="12">
        <f t="shared" si="581"/>
        <v>0</v>
      </c>
      <c r="T2865" s="12">
        <f t="shared" si="582"/>
        <v>0</v>
      </c>
      <c r="U2865" s="12">
        <f t="shared" si="583"/>
        <v>0</v>
      </c>
      <c r="V2865" s="13" t="str">
        <f t="shared" ca="1" si="584"/>
        <v>Greater Than 8 Weeks Old</v>
      </c>
    </row>
    <row r="2866" spans="1:22" x14ac:dyDescent="0.45">
      <c r="A2866" s="2" t="s">
        <v>230</v>
      </c>
      <c r="B2866" s="5">
        <v>43701</v>
      </c>
      <c r="C2866" s="5" t="s">
        <v>383</v>
      </c>
      <c r="D2866" s="5" t="s">
        <v>384</v>
      </c>
      <c r="E2866" s="6">
        <v>13</v>
      </c>
      <c r="F2866" s="3">
        <v>168.87</v>
      </c>
      <c r="G2866" s="3">
        <v>78</v>
      </c>
      <c r="H2866" s="8">
        <f t="shared" si="572"/>
        <v>6</v>
      </c>
      <c r="I2866" s="3">
        <v>90.87</v>
      </c>
      <c r="J2866" s="4">
        <v>0.54</v>
      </c>
      <c r="K2866" s="2" t="str">
        <f t="shared" si="573"/>
        <v>Saturday</v>
      </c>
      <c r="L2866" s="5">
        <f t="shared" si="574"/>
        <v>43704</v>
      </c>
      <c r="M2866" s="2" t="str">
        <f t="shared" si="575"/>
        <v>Tuesday</v>
      </c>
      <c r="N2866" s="2" t="str">
        <f t="shared" si="576"/>
        <v>Tuesday</v>
      </c>
      <c r="O2866" s="12">
        <f t="shared" si="577"/>
        <v>0</v>
      </c>
      <c r="P2866" s="11" t="str">
        <f t="shared" si="578"/>
        <v>Low Cost per Unit</v>
      </c>
      <c r="Q2866" s="12">
        <f t="shared" si="579"/>
        <v>0</v>
      </c>
      <c r="R2866" s="12">
        <f t="shared" si="580"/>
        <v>5.0660999999999996</v>
      </c>
      <c r="S2866" s="12">
        <f t="shared" si="581"/>
        <v>0</v>
      </c>
      <c r="T2866" s="12">
        <f t="shared" si="582"/>
        <v>0</v>
      </c>
      <c r="U2866" s="12">
        <f t="shared" si="583"/>
        <v>0</v>
      </c>
      <c r="V2866" s="13" t="str">
        <f t="shared" ca="1" si="584"/>
        <v>Greater Than 8 Weeks Old</v>
      </c>
    </row>
    <row r="2867" spans="1:22" x14ac:dyDescent="0.45">
      <c r="A2867" s="2" t="s">
        <v>154</v>
      </c>
      <c r="B2867" s="5">
        <v>43701</v>
      </c>
      <c r="C2867" s="5" t="s">
        <v>369</v>
      </c>
      <c r="D2867" s="5" t="s">
        <v>372</v>
      </c>
      <c r="E2867" s="6">
        <v>1</v>
      </c>
      <c r="F2867" s="3">
        <v>39</v>
      </c>
      <c r="G2867" s="3">
        <v>14.25</v>
      </c>
      <c r="H2867" s="8">
        <f t="shared" si="572"/>
        <v>14.25</v>
      </c>
      <c r="I2867" s="3">
        <v>24.75</v>
      </c>
      <c r="J2867" s="4">
        <v>0.63</v>
      </c>
      <c r="K2867" s="2" t="str">
        <f t="shared" si="573"/>
        <v>Saturday</v>
      </c>
      <c r="L2867" s="5">
        <f t="shared" si="574"/>
        <v>43704</v>
      </c>
      <c r="M2867" s="2" t="str">
        <f t="shared" si="575"/>
        <v>Tuesday</v>
      </c>
      <c r="N2867" s="2" t="str">
        <f t="shared" si="576"/>
        <v>Tuesday</v>
      </c>
      <c r="O2867" s="12">
        <f t="shared" si="577"/>
        <v>0</v>
      </c>
      <c r="P2867" s="11" t="str">
        <f t="shared" si="578"/>
        <v>Low Cost per Unit</v>
      </c>
      <c r="Q2867" s="12">
        <f t="shared" si="579"/>
        <v>0</v>
      </c>
      <c r="R2867" s="12">
        <f t="shared" si="580"/>
        <v>0</v>
      </c>
      <c r="S2867" s="12">
        <f t="shared" si="581"/>
        <v>0</v>
      </c>
      <c r="T2867" s="12">
        <f t="shared" si="582"/>
        <v>3.9000000000000004</v>
      </c>
      <c r="U2867" s="12">
        <f t="shared" si="583"/>
        <v>0</v>
      </c>
      <c r="V2867" s="13" t="str">
        <f t="shared" ca="1" si="584"/>
        <v>Greater Than 8 Weeks Old</v>
      </c>
    </row>
    <row r="2868" spans="1:22" x14ac:dyDescent="0.45">
      <c r="A2868" s="2" t="s">
        <v>284</v>
      </c>
      <c r="B2868" s="5">
        <v>43701</v>
      </c>
      <c r="C2868" s="5" t="s">
        <v>369</v>
      </c>
      <c r="D2868" s="5" t="s">
        <v>372</v>
      </c>
      <c r="E2868" s="6">
        <v>2</v>
      </c>
      <c r="F2868" s="3">
        <v>21.98</v>
      </c>
      <c r="G2868" s="3">
        <v>10.5</v>
      </c>
      <c r="H2868" s="8">
        <f t="shared" si="572"/>
        <v>5.25</v>
      </c>
      <c r="I2868" s="3">
        <v>11.48</v>
      </c>
      <c r="J2868" s="4">
        <v>0.52</v>
      </c>
      <c r="K2868" s="2" t="str">
        <f t="shared" si="573"/>
        <v>Saturday</v>
      </c>
      <c r="L2868" s="5">
        <f t="shared" si="574"/>
        <v>43704</v>
      </c>
      <c r="M2868" s="2" t="str">
        <f t="shared" si="575"/>
        <v>Tuesday</v>
      </c>
      <c r="N2868" s="2" t="str">
        <f t="shared" si="576"/>
        <v>Tuesday</v>
      </c>
      <c r="O2868" s="12">
        <f t="shared" si="577"/>
        <v>0</v>
      </c>
      <c r="P2868" s="11" t="str">
        <f t="shared" si="578"/>
        <v>Low Cost per Unit</v>
      </c>
      <c r="Q2868" s="12">
        <f t="shared" si="579"/>
        <v>0</v>
      </c>
      <c r="R2868" s="12">
        <f t="shared" si="580"/>
        <v>0.65939999999999999</v>
      </c>
      <c r="S2868" s="12">
        <f t="shared" si="581"/>
        <v>0</v>
      </c>
      <c r="T2868" s="12">
        <f t="shared" si="582"/>
        <v>2.198</v>
      </c>
      <c r="U2868" s="12">
        <f t="shared" si="583"/>
        <v>0</v>
      </c>
      <c r="V2868" s="13" t="str">
        <f t="shared" ca="1" si="584"/>
        <v>Greater Than 8 Weeks Old</v>
      </c>
    </row>
    <row r="2869" spans="1:22" x14ac:dyDescent="0.45">
      <c r="A2869" s="2" t="s">
        <v>180</v>
      </c>
      <c r="B2869" s="5">
        <v>43701</v>
      </c>
      <c r="C2869" s="5" t="s">
        <v>369</v>
      </c>
      <c r="D2869" s="5" t="s">
        <v>372</v>
      </c>
      <c r="E2869" s="6">
        <v>3</v>
      </c>
      <c r="F2869" s="3">
        <v>32.97</v>
      </c>
      <c r="G2869" s="3">
        <v>17.28</v>
      </c>
      <c r="H2869" s="8">
        <f t="shared" si="572"/>
        <v>5.7600000000000007</v>
      </c>
      <c r="I2869" s="3">
        <v>15.69</v>
      </c>
      <c r="J2869" s="4">
        <v>0.48</v>
      </c>
      <c r="K2869" s="2" t="str">
        <f t="shared" si="573"/>
        <v>Saturday</v>
      </c>
      <c r="L2869" s="5">
        <f t="shared" si="574"/>
        <v>43704</v>
      </c>
      <c r="M2869" s="2" t="str">
        <f t="shared" si="575"/>
        <v>Tuesday</v>
      </c>
      <c r="N2869" s="2" t="str">
        <f t="shared" si="576"/>
        <v>Tuesday</v>
      </c>
      <c r="O2869" s="12">
        <f t="shared" si="577"/>
        <v>0</v>
      </c>
      <c r="P2869" s="11" t="str">
        <f t="shared" si="578"/>
        <v>Low Cost per Unit</v>
      </c>
      <c r="Q2869" s="12">
        <f t="shared" si="579"/>
        <v>0</v>
      </c>
      <c r="R2869" s="12">
        <f t="shared" si="580"/>
        <v>0.98909999999999998</v>
      </c>
      <c r="S2869" s="12">
        <f t="shared" si="581"/>
        <v>0</v>
      </c>
      <c r="T2869" s="12">
        <f t="shared" si="582"/>
        <v>3.2970000000000002</v>
      </c>
      <c r="U2869" s="12">
        <f t="shared" si="583"/>
        <v>0</v>
      </c>
      <c r="V2869" s="13" t="str">
        <f t="shared" ca="1" si="584"/>
        <v>Greater Than 8 Weeks Old</v>
      </c>
    </row>
    <row r="2870" spans="1:22" x14ac:dyDescent="0.45">
      <c r="A2870" s="2" t="s">
        <v>181</v>
      </c>
      <c r="B2870" s="5">
        <v>43701</v>
      </c>
      <c r="C2870" s="5" t="s">
        <v>369</v>
      </c>
      <c r="D2870" s="5" t="s">
        <v>372</v>
      </c>
      <c r="E2870" s="6">
        <v>2</v>
      </c>
      <c r="F2870" s="3">
        <v>60</v>
      </c>
      <c r="G2870" s="3">
        <v>15.6</v>
      </c>
      <c r="H2870" s="8">
        <f t="shared" si="572"/>
        <v>7.8</v>
      </c>
      <c r="I2870" s="3">
        <v>44.4</v>
      </c>
      <c r="J2870" s="4">
        <v>0.74</v>
      </c>
      <c r="K2870" s="2" t="str">
        <f t="shared" si="573"/>
        <v>Saturday</v>
      </c>
      <c r="L2870" s="5">
        <f t="shared" si="574"/>
        <v>43704</v>
      </c>
      <c r="M2870" s="2" t="str">
        <f t="shared" si="575"/>
        <v>Tuesday</v>
      </c>
      <c r="N2870" s="2" t="str">
        <f t="shared" si="576"/>
        <v>Tuesday</v>
      </c>
      <c r="O2870" s="12">
        <f t="shared" si="577"/>
        <v>0</v>
      </c>
      <c r="P2870" s="11" t="str">
        <f t="shared" si="578"/>
        <v>Low Cost per Unit</v>
      </c>
      <c r="Q2870" s="12">
        <f t="shared" si="579"/>
        <v>0</v>
      </c>
      <c r="R2870" s="12">
        <f t="shared" si="580"/>
        <v>1.7999999999999998</v>
      </c>
      <c r="S2870" s="12">
        <f t="shared" si="581"/>
        <v>0</v>
      </c>
      <c r="T2870" s="12">
        <f t="shared" si="582"/>
        <v>6</v>
      </c>
      <c r="U2870" s="12">
        <f t="shared" si="583"/>
        <v>0</v>
      </c>
      <c r="V2870" s="13" t="str">
        <f t="shared" ca="1" si="584"/>
        <v>Greater Than 8 Weeks Old</v>
      </c>
    </row>
    <row r="2871" spans="1:22" x14ac:dyDescent="0.45">
      <c r="A2871" s="2" t="s">
        <v>125</v>
      </c>
      <c r="B2871" s="5">
        <v>43701</v>
      </c>
      <c r="C2871" s="5" t="s">
        <v>369</v>
      </c>
      <c r="D2871" s="5" t="s">
        <v>372</v>
      </c>
      <c r="E2871" s="6">
        <v>1</v>
      </c>
      <c r="F2871" s="3">
        <v>40</v>
      </c>
      <c r="G2871" s="3">
        <v>7.69</v>
      </c>
      <c r="H2871" s="8">
        <f t="shared" si="572"/>
        <v>7.69</v>
      </c>
      <c r="I2871" s="3">
        <v>32.31</v>
      </c>
      <c r="J2871" s="4">
        <v>0.81</v>
      </c>
      <c r="K2871" s="2" t="str">
        <f t="shared" si="573"/>
        <v>Saturday</v>
      </c>
      <c r="L2871" s="5">
        <f t="shared" si="574"/>
        <v>43704</v>
      </c>
      <c r="M2871" s="2" t="str">
        <f t="shared" si="575"/>
        <v>Tuesday</v>
      </c>
      <c r="N2871" s="2" t="str">
        <f t="shared" si="576"/>
        <v>Tuesday</v>
      </c>
      <c r="O2871" s="12">
        <f t="shared" si="577"/>
        <v>0</v>
      </c>
      <c r="P2871" s="11" t="str">
        <f t="shared" si="578"/>
        <v>Low Cost per Unit</v>
      </c>
      <c r="Q2871" s="12">
        <f t="shared" si="579"/>
        <v>0</v>
      </c>
      <c r="R2871" s="12">
        <f t="shared" si="580"/>
        <v>0</v>
      </c>
      <c r="S2871" s="12">
        <f t="shared" si="581"/>
        <v>0</v>
      </c>
      <c r="T2871" s="12">
        <f t="shared" si="582"/>
        <v>4</v>
      </c>
      <c r="U2871" s="12">
        <f t="shared" si="583"/>
        <v>0</v>
      </c>
      <c r="V2871" s="13" t="str">
        <f t="shared" ca="1" si="584"/>
        <v>Greater Than 8 Weeks Old</v>
      </c>
    </row>
    <row r="2872" spans="1:22" x14ac:dyDescent="0.45">
      <c r="A2872" s="2" t="s">
        <v>311</v>
      </c>
      <c r="B2872" s="5">
        <v>43701</v>
      </c>
      <c r="C2872" s="5" t="s">
        <v>371</v>
      </c>
      <c r="D2872" s="5" t="s">
        <v>371</v>
      </c>
      <c r="E2872" s="6">
        <v>4</v>
      </c>
      <c r="F2872" s="3">
        <v>27.96</v>
      </c>
      <c r="G2872" s="3">
        <v>11.16</v>
      </c>
      <c r="H2872" s="8">
        <f t="shared" si="572"/>
        <v>2.79</v>
      </c>
      <c r="I2872" s="3">
        <v>16.8</v>
      </c>
      <c r="J2872" s="4">
        <v>0.6</v>
      </c>
      <c r="K2872" s="2" t="str">
        <f t="shared" si="573"/>
        <v>Saturday</v>
      </c>
      <c r="L2872" s="5">
        <f t="shared" si="574"/>
        <v>43704</v>
      </c>
      <c r="M2872" s="2" t="str">
        <f t="shared" si="575"/>
        <v>Tuesday</v>
      </c>
      <c r="N2872" s="2" t="str">
        <f t="shared" si="576"/>
        <v>Tuesday</v>
      </c>
      <c r="O2872" s="12">
        <f t="shared" si="577"/>
        <v>0</v>
      </c>
      <c r="P2872" s="11" t="str">
        <f t="shared" si="578"/>
        <v>Low Cost per Unit</v>
      </c>
      <c r="Q2872" s="12">
        <f t="shared" si="579"/>
        <v>0</v>
      </c>
      <c r="R2872" s="12">
        <f t="shared" si="580"/>
        <v>0.83879999999999999</v>
      </c>
      <c r="S2872" s="12">
        <f t="shared" si="581"/>
        <v>0</v>
      </c>
      <c r="T2872" s="12">
        <f t="shared" si="582"/>
        <v>0</v>
      </c>
      <c r="U2872" s="12">
        <f t="shared" si="583"/>
        <v>0</v>
      </c>
      <c r="V2872" s="13" t="str">
        <f t="shared" ca="1" si="584"/>
        <v>Greater Than 8 Weeks Old</v>
      </c>
    </row>
    <row r="2873" spans="1:22" x14ac:dyDescent="0.45">
      <c r="A2873" s="2" t="s">
        <v>83</v>
      </c>
      <c r="B2873" s="5">
        <v>43701</v>
      </c>
      <c r="C2873" s="5" t="s">
        <v>383</v>
      </c>
      <c r="D2873" s="5" t="s">
        <v>398</v>
      </c>
      <c r="E2873" s="6">
        <v>1</v>
      </c>
      <c r="F2873" s="3">
        <v>3</v>
      </c>
      <c r="G2873" s="3">
        <v>0.72</v>
      </c>
      <c r="H2873" s="8">
        <f t="shared" si="572"/>
        <v>0.72</v>
      </c>
      <c r="I2873" s="3">
        <v>2.2799999999999998</v>
      </c>
      <c r="J2873" s="4">
        <v>0.76</v>
      </c>
      <c r="K2873" s="2" t="str">
        <f t="shared" si="573"/>
        <v>Saturday</v>
      </c>
      <c r="L2873" s="5">
        <f t="shared" si="574"/>
        <v>43704</v>
      </c>
      <c r="M2873" s="2" t="str">
        <f t="shared" si="575"/>
        <v>Tuesday</v>
      </c>
      <c r="N2873" s="2" t="str">
        <f t="shared" si="576"/>
        <v>Tuesday</v>
      </c>
      <c r="O2873" s="12">
        <f t="shared" si="577"/>
        <v>0</v>
      </c>
      <c r="P2873" s="11" t="str">
        <f t="shared" si="578"/>
        <v>Low Cost per Unit</v>
      </c>
      <c r="Q2873" s="12">
        <f t="shared" si="579"/>
        <v>0</v>
      </c>
      <c r="R2873" s="12">
        <f t="shared" si="580"/>
        <v>0</v>
      </c>
      <c r="S2873" s="12">
        <f t="shared" si="581"/>
        <v>0</v>
      </c>
      <c r="T2873" s="12">
        <f t="shared" si="582"/>
        <v>0</v>
      </c>
      <c r="U2873" s="12">
        <f t="shared" si="583"/>
        <v>0</v>
      </c>
      <c r="V2873" s="13" t="str">
        <f t="shared" ca="1" si="584"/>
        <v>Greater Than 8 Weeks Old</v>
      </c>
    </row>
    <row r="2874" spans="1:22" x14ac:dyDescent="0.45">
      <c r="A2874" s="2" t="s">
        <v>83</v>
      </c>
      <c r="B2874" s="5">
        <v>43701</v>
      </c>
      <c r="C2874" s="5" t="s">
        <v>383</v>
      </c>
      <c r="D2874" s="5" t="s">
        <v>398</v>
      </c>
      <c r="E2874" s="6">
        <v>3</v>
      </c>
      <c r="F2874" s="3">
        <v>27</v>
      </c>
      <c r="G2874" s="3">
        <v>8.64</v>
      </c>
      <c r="H2874" s="8">
        <f t="shared" si="572"/>
        <v>2.8800000000000003</v>
      </c>
      <c r="I2874" s="3">
        <v>18.36</v>
      </c>
      <c r="J2874" s="4">
        <v>0.68</v>
      </c>
      <c r="K2874" s="2" t="str">
        <f t="shared" si="573"/>
        <v>Saturday</v>
      </c>
      <c r="L2874" s="5">
        <f t="shared" si="574"/>
        <v>43704</v>
      </c>
      <c r="M2874" s="2" t="str">
        <f t="shared" si="575"/>
        <v>Tuesday</v>
      </c>
      <c r="N2874" s="2" t="str">
        <f t="shared" si="576"/>
        <v>Tuesday</v>
      </c>
      <c r="O2874" s="12">
        <f t="shared" si="577"/>
        <v>0</v>
      </c>
      <c r="P2874" s="11" t="str">
        <f t="shared" si="578"/>
        <v>Low Cost per Unit</v>
      </c>
      <c r="Q2874" s="12">
        <f t="shared" si="579"/>
        <v>0</v>
      </c>
      <c r="R2874" s="12">
        <f t="shared" si="580"/>
        <v>0.80999999999999994</v>
      </c>
      <c r="S2874" s="12">
        <f t="shared" si="581"/>
        <v>0</v>
      </c>
      <c r="T2874" s="12">
        <f t="shared" si="582"/>
        <v>0</v>
      </c>
      <c r="U2874" s="12">
        <f t="shared" si="583"/>
        <v>0</v>
      </c>
      <c r="V2874" s="13" t="str">
        <f t="shared" ca="1" si="584"/>
        <v>Greater Than 8 Weeks Old</v>
      </c>
    </row>
    <row r="2875" spans="1:22" x14ac:dyDescent="0.45">
      <c r="A2875" s="2" t="s">
        <v>83</v>
      </c>
      <c r="B2875" s="5">
        <v>43701</v>
      </c>
      <c r="C2875" s="5" t="s">
        <v>383</v>
      </c>
      <c r="D2875" s="5" t="s">
        <v>398</v>
      </c>
      <c r="E2875" s="6">
        <v>1</v>
      </c>
      <c r="F2875" s="3">
        <v>22</v>
      </c>
      <c r="G2875" s="3">
        <v>7.2</v>
      </c>
      <c r="H2875" s="8">
        <f t="shared" si="572"/>
        <v>7.2</v>
      </c>
      <c r="I2875" s="3">
        <v>14.8</v>
      </c>
      <c r="J2875" s="4">
        <v>0.67</v>
      </c>
      <c r="K2875" s="2" t="str">
        <f t="shared" si="573"/>
        <v>Saturday</v>
      </c>
      <c r="L2875" s="5">
        <f t="shared" si="574"/>
        <v>43704</v>
      </c>
      <c r="M2875" s="2" t="str">
        <f t="shared" si="575"/>
        <v>Tuesday</v>
      </c>
      <c r="N2875" s="2" t="str">
        <f t="shared" si="576"/>
        <v>Tuesday</v>
      </c>
      <c r="O2875" s="12">
        <f t="shared" si="577"/>
        <v>0</v>
      </c>
      <c r="P2875" s="11" t="str">
        <f t="shared" si="578"/>
        <v>Low Cost per Unit</v>
      </c>
      <c r="Q2875" s="12">
        <f t="shared" si="579"/>
        <v>0</v>
      </c>
      <c r="R2875" s="12">
        <f t="shared" si="580"/>
        <v>0</v>
      </c>
      <c r="S2875" s="12">
        <f t="shared" si="581"/>
        <v>0</v>
      </c>
      <c r="T2875" s="12">
        <f t="shared" si="582"/>
        <v>0</v>
      </c>
      <c r="U2875" s="12">
        <f t="shared" si="583"/>
        <v>0</v>
      </c>
      <c r="V2875" s="13" t="str">
        <f t="shared" ca="1" si="584"/>
        <v>Greater Than 8 Weeks Old</v>
      </c>
    </row>
    <row r="2876" spans="1:22" x14ac:dyDescent="0.45">
      <c r="A2876" s="2" t="s">
        <v>232</v>
      </c>
      <c r="B2876" s="5">
        <v>43701</v>
      </c>
      <c r="C2876" s="5" t="s">
        <v>383</v>
      </c>
      <c r="D2876" s="5" t="s">
        <v>398</v>
      </c>
      <c r="E2876" s="6">
        <v>10</v>
      </c>
      <c r="F2876" s="3">
        <v>299.89999999999998</v>
      </c>
      <c r="G2876" s="3">
        <v>159.30000000000001</v>
      </c>
      <c r="H2876" s="8">
        <f t="shared" si="572"/>
        <v>15.930000000000001</v>
      </c>
      <c r="I2876" s="3">
        <v>140.6</v>
      </c>
      <c r="J2876" s="4">
        <v>0.47</v>
      </c>
      <c r="K2876" s="2" t="str">
        <f t="shared" si="573"/>
        <v>Saturday</v>
      </c>
      <c r="L2876" s="5">
        <f t="shared" si="574"/>
        <v>43704</v>
      </c>
      <c r="M2876" s="2" t="str">
        <f t="shared" si="575"/>
        <v>Tuesday</v>
      </c>
      <c r="N2876" s="2" t="str">
        <f t="shared" si="576"/>
        <v>Tuesday</v>
      </c>
      <c r="O2876" s="12">
        <f t="shared" si="577"/>
        <v>0</v>
      </c>
      <c r="P2876" s="11" t="str">
        <f t="shared" si="578"/>
        <v>Low Cost per Unit</v>
      </c>
      <c r="Q2876" s="12">
        <f t="shared" si="579"/>
        <v>0</v>
      </c>
      <c r="R2876" s="12">
        <f t="shared" si="580"/>
        <v>8.9969999999999981</v>
      </c>
      <c r="S2876" s="12">
        <f t="shared" si="581"/>
        <v>0</v>
      </c>
      <c r="T2876" s="12">
        <f t="shared" si="582"/>
        <v>0</v>
      </c>
      <c r="U2876" s="12">
        <f t="shared" si="583"/>
        <v>0</v>
      </c>
      <c r="V2876" s="13" t="str">
        <f t="shared" ca="1" si="584"/>
        <v>Greater Than 8 Weeks Old</v>
      </c>
    </row>
    <row r="2877" spans="1:22" x14ac:dyDescent="0.45">
      <c r="A2877" s="2" t="s">
        <v>279</v>
      </c>
      <c r="B2877" s="5">
        <v>43701</v>
      </c>
      <c r="C2877" s="5" t="s">
        <v>378</v>
      </c>
      <c r="D2877" s="5" t="s">
        <v>379</v>
      </c>
      <c r="E2877" s="6">
        <v>1</v>
      </c>
      <c r="F2877" s="3">
        <v>16</v>
      </c>
      <c r="G2877" s="3">
        <v>6.75</v>
      </c>
      <c r="H2877" s="8">
        <f t="shared" si="572"/>
        <v>6.75</v>
      </c>
      <c r="I2877" s="3">
        <v>9.25</v>
      </c>
      <c r="J2877" s="4">
        <v>0.57999999999999996</v>
      </c>
      <c r="K2877" s="2" t="str">
        <f t="shared" si="573"/>
        <v>Saturday</v>
      </c>
      <c r="L2877" s="5">
        <f t="shared" si="574"/>
        <v>43704</v>
      </c>
      <c r="M2877" s="2" t="str">
        <f t="shared" si="575"/>
        <v>Tuesday</v>
      </c>
      <c r="N2877" s="2" t="str">
        <f t="shared" si="576"/>
        <v>Tuesday</v>
      </c>
      <c r="O2877" s="12">
        <f t="shared" si="577"/>
        <v>0</v>
      </c>
      <c r="P2877" s="11" t="str">
        <f t="shared" si="578"/>
        <v>Low Cost per Unit</v>
      </c>
      <c r="Q2877" s="12">
        <f t="shared" si="579"/>
        <v>0</v>
      </c>
      <c r="R2877" s="12">
        <f t="shared" si="580"/>
        <v>0</v>
      </c>
      <c r="S2877" s="12">
        <f t="shared" si="581"/>
        <v>0</v>
      </c>
      <c r="T2877" s="12">
        <f t="shared" si="582"/>
        <v>0</v>
      </c>
      <c r="U2877" s="12">
        <f t="shared" si="583"/>
        <v>0</v>
      </c>
      <c r="V2877" s="13" t="str">
        <f t="shared" ca="1" si="584"/>
        <v>Greater Than 8 Weeks Old</v>
      </c>
    </row>
    <row r="2878" spans="1:22" x14ac:dyDescent="0.45">
      <c r="A2878" s="2" t="s">
        <v>86</v>
      </c>
      <c r="B2878" s="5">
        <v>43701</v>
      </c>
      <c r="C2878" s="5" t="s">
        <v>383</v>
      </c>
      <c r="D2878" s="5" t="s">
        <v>398</v>
      </c>
      <c r="E2878" s="6">
        <v>2</v>
      </c>
      <c r="F2878" s="3">
        <v>84</v>
      </c>
      <c r="G2878" s="3">
        <v>24.76</v>
      </c>
      <c r="H2878" s="8">
        <f t="shared" si="572"/>
        <v>12.38</v>
      </c>
      <c r="I2878" s="3">
        <v>59.24</v>
      </c>
      <c r="J2878" s="4">
        <v>0.71</v>
      </c>
      <c r="K2878" s="2" t="str">
        <f t="shared" si="573"/>
        <v>Saturday</v>
      </c>
      <c r="L2878" s="5">
        <f t="shared" si="574"/>
        <v>43704</v>
      </c>
      <c r="M2878" s="2" t="str">
        <f t="shared" si="575"/>
        <v>Tuesday</v>
      </c>
      <c r="N2878" s="2" t="str">
        <f t="shared" si="576"/>
        <v>Tuesday</v>
      </c>
      <c r="O2878" s="12">
        <f t="shared" si="577"/>
        <v>0</v>
      </c>
      <c r="P2878" s="11" t="str">
        <f t="shared" si="578"/>
        <v>Low Cost per Unit</v>
      </c>
      <c r="Q2878" s="12">
        <f t="shared" si="579"/>
        <v>0</v>
      </c>
      <c r="R2878" s="12">
        <f t="shared" si="580"/>
        <v>2.52</v>
      </c>
      <c r="S2878" s="12">
        <f t="shared" si="581"/>
        <v>0</v>
      </c>
      <c r="T2878" s="12">
        <f t="shared" si="582"/>
        <v>0</v>
      </c>
      <c r="U2878" s="12">
        <f t="shared" si="583"/>
        <v>0</v>
      </c>
      <c r="V2878" s="13" t="str">
        <f t="shared" ca="1" si="584"/>
        <v>Greater Than 8 Weeks Old</v>
      </c>
    </row>
    <row r="2879" spans="1:22" x14ac:dyDescent="0.45">
      <c r="A2879" s="2" t="s">
        <v>128</v>
      </c>
      <c r="B2879" s="5">
        <v>43701</v>
      </c>
      <c r="C2879" s="5" t="s">
        <v>383</v>
      </c>
      <c r="D2879" s="5" t="s">
        <v>398</v>
      </c>
      <c r="E2879" s="6">
        <v>1</v>
      </c>
      <c r="F2879" s="3">
        <v>21</v>
      </c>
      <c r="G2879" s="3">
        <v>7.43</v>
      </c>
      <c r="H2879" s="8">
        <f t="shared" si="572"/>
        <v>7.43</v>
      </c>
      <c r="I2879" s="3">
        <v>13.57</v>
      </c>
      <c r="J2879" s="4">
        <v>0.65</v>
      </c>
      <c r="K2879" s="2" t="str">
        <f t="shared" si="573"/>
        <v>Saturday</v>
      </c>
      <c r="L2879" s="5">
        <f t="shared" si="574"/>
        <v>43704</v>
      </c>
      <c r="M2879" s="2" t="str">
        <f t="shared" si="575"/>
        <v>Tuesday</v>
      </c>
      <c r="N2879" s="2" t="str">
        <f t="shared" si="576"/>
        <v>Tuesday</v>
      </c>
      <c r="O2879" s="12">
        <f t="shared" si="577"/>
        <v>0</v>
      </c>
      <c r="P2879" s="11" t="str">
        <f t="shared" si="578"/>
        <v>Low Cost per Unit</v>
      </c>
      <c r="Q2879" s="12">
        <f t="shared" si="579"/>
        <v>0</v>
      </c>
      <c r="R2879" s="12">
        <f t="shared" si="580"/>
        <v>0</v>
      </c>
      <c r="S2879" s="12">
        <f t="shared" si="581"/>
        <v>0</v>
      </c>
      <c r="T2879" s="12">
        <f t="shared" si="582"/>
        <v>0</v>
      </c>
      <c r="U2879" s="12">
        <f t="shared" si="583"/>
        <v>0</v>
      </c>
      <c r="V2879" s="13" t="str">
        <f t="shared" ca="1" si="584"/>
        <v>Greater Than 8 Weeks Old</v>
      </c>
    </row>
    <row r="2880" spans="1:22" x14ac:dyDescent="0.45">
      <c r="A2880" s="2" t="s">
        <v>129</v>
      </c>
      <c r="B2880" s="5">
        <v>43701</v>
      </c>
      <c r="C2880" s="5" t="s">
        <v>383</v>
      </c>
      <c r="D2880" s="5" t="s">
        <v>398</v>
      </c>
      <c r="E2880" s="6">
        <v>3</v>
      </c>
      <c r="F2880" s="3">
        <v>48</v>
      </c>
      <c r="G2880" s="3">
        <v>14.64</v>
      </c>
      <c r="H2880" s="8">
        <f t="shared" si="572"/>
        <v>4.88</v>
      </c>
      <c r="I2880" s="3">
        <v>33.36</v>
      </c>
      <c r="J2880" s="4">
        <v>0.7</v>
      </c>
      <c r="K2880" s="2" t="str">
        <f t="shared" si="573"/>
        <v>Saturday</v>
      </c>
      <c r="L2880" s="5">
        <f t="shared" si="574"/>
        <v>43704</v>
      </c>
      <c r="M2880" s="2" t="str">
        <f t="shared" si="575"/>
        <v>Tuesday</v>
      </c>
      <c r="N2880" s="2" t="str">
        <f t="shared" si="576"/>
        <v>Tuesday</v>
      </c>
      <c r="O2880" s="12">
        <f t="shared" si="577"/>
        <v>0</v>
      </c>
      <c r="P2880" s="11" t="str">
        <f t="shared" si="578"/>
        <v>Low Cost per Unit</v>
      </c>
      <c r="Q2880" s="12">
        <f t="shared" si="579"/>
        <v>0</v>
      </c>
      <c r="R2880" s="12">
        <f t="shared" si="580"/>
        <v>1.44</v>
      </c>
      <c r="S2880" s="12">
        <f t="shared" si="581"/>
        <v>0</v>
      </c>
      <c r="T2880" s="12">
        <f t="shared" si="582"/>
        <v>0</v>
      </c>
      <c r="U2880" s="12">
        <f t="shared" si="583"/>
        <v>0</v>
      </c>
      <c r="V2880" s="13" t="str">
        <f t="shared" ca="1" si="584"/>
        <v>Greater Than 8 Weeks Old</v>
      </c>
    </row>
    <row r="2881" spans="1:22" x14ac:dyDescent="0.45">
      <c r="A2881" s="2" t="s">
        <v>233</v>
      </c>
      <c r="B2881" s="5">
        <v>43701</v>
      </c>
      <c r="C2881" s="5" t="s">
        <v>383</v>
      </c>
      <c r="D2881" s="5" t="s">
        <v>384</v>
      </c>
      <c r="E2881" s="6">
        <v>1</v>
      </c>
      <c r="F2881" s="3">
        <v>8</v>
      </c>
      <c r="G2881" s="3">
        <v>3.71</v>
      </c>
      <c r="H2881" s="8">
        <f t="shared" si="572"/>
        <v>3.71</v>
      </c>
      <c r="I2881" s="3">
        <v>4.29</v>
      </c>
      <c r="J2881" s="4">
        <v>0.54</v>
      </c>
      <c r="K2881" s="2" t="str">
        <f t="shared" si="573"/>
        <v>Saturday</v>
      </c>
      <c r="L2881" s="5">
        <f t="shared" si="574"/>
        <v>43704</v>
      </c>
      <c r="M2881" s="2" t="str">
        <f t="shared" si="575"/>
        <v>Tuesday</v>
      </c>
      <c r="N2881" s="2" t="str">
        <f t="shared" si="576"/>
        <v>Tuesday</v>
      </c>
      <c r="O2881" s="12">
        <f t="shared" si="577"/>
        <v>0</v>
      </c>
      <c r="P2881" s="11" t="str">
        <f t="shared" si="578"/>
        <v>Low Cost per Unit</v>
      </c>
      <c r="Q2881" s="12">
        <f t="shared" si="579"/>
        <v>0</v>
      </c>
      <c r="R2881" s="12">
        <f t="shared" si="580"/>
        <v>0</v>
      </c>
      <c r="S2881" s="12">
        <f t="shared" si="581"/>
        <v>0</v>
      </c>
      <c r="T2881" s="12">
        <f t="shared" si="582"/>
        <v>0</v>
      </c>
      <c r="U2881" s="12">
        <f t="shared" si="583"/>
        <v>0</v>
      </c>
      <c r="V2881" s="13" t="str">
        <f t="shared" ca="1" si="584"/>
        <v>Greater Than 8 Weeks Old</v>
      </c>
    </row>
    <row r="2882" spans="1:22" x14ac:dyDescent="0.45">
      <c r="A2882" s="2" t="s">
        <v>265</v>
      </c>
      <c r="B2882" s="5">
        <v>43701</v>
      </c>
      <c r="C2882" s="5" t="s">
        <v>383</v>
      </c>
      <c r="D2882" s="5" t="s">
        <v>399</v>
      </c>
      <c r="E2882" s="6">
        <v>8</v>
      </c>
      <c r="F2882" s="3">
        <v>151.91999999999999</v>
      </c>
      <c r="G2882" s="3">
        <v>147.04</v>
      </c>
      <c r="H2882" s="8">
        <f t="shared" si="572"/>
        <v>18.38</v>
      </c>
      <c r="I2882" s="3">
        <v>4.88</v>
      </c>
      <c r="J2882" s="4">
        <v>0.03</v>
      </c>
      <c r="K2882" s="2" t="str">
        <f t="shared" si="573"/>
        <v>Saturday</v>
      </c>
      <c r="L2882" s="5">
        <f t="shared" si="574"/>
        <v>43704</v>
      </c>
      <c r="M2882" s="2" t="str">
        <f t="shared" si="575"/>
        <v>Tuesday</v>
      </c>
      <c r="N2882" s="2" t="str">
        <f t="shared" si="576"/>
        <v>Tuesday</v>
      </c>
      <c r="O2882" s="12">
        <f t="shared" si="577"/>
        <v>0</v>
      </c>
      <c r="P2882" s="11" t="str">
        <f t="shared" si="578"/>
        <v>High Cost per Unit</v>
      </c>
      <c r="Q2882" s="12">
        <f t="shared" si="579"/>
        <v>0</v>
      </c>
      <c r="R2882" s="12">
        <f t="shared" si="580"/>
        <v>4.5575999999999999</v>
      </c>
      <c r="S2882" s="12">
        <f t="shared" si="581"/>
        <v>0</v>
      </c>
      <c r="T2882" s="12">
        <f t="shared" si="582"/>
        <v>0</v>
      </c>
      <c r="U2882" s="12">
        <f t="shared" si="583"/>
        <v>0</v>
      </c>
      <c r="V2882" s="13" t="str">
        <f t="shared" ca="1" si="584"/>
        <v>Greater Than 8 Weeks Old</v>
      </c>
    </row>
    <row r="2883" spans="1:22" x14ac:dyDescent="0.45">
      <c r="A2883" s="2" t="s">
        <v>88</v>
      </c>
      <c r="B2883" s="5">
        <v>43701</v>
      </c>
      <c r="C2883" s="5" t="s">
        <v>376</v>
      </c>
      <c r="D2883" s="5" t="s">
        <v>377</v>
      </c>
      <c r="E2883" s="6">
        <v>3</v>
      </c>
      <c r="F2883" s="3">
        <v>135</v>
      </c>
      <c r="G2883" s="3">
        <v>48.96</v>
      </c>
      <c r="H2883" s="8">
        <f t="shared" ref="H2883:H2946" si="585">G2883/E2883</f>
        <v>16.32</v>
      </c>
      <c r="I2883" s="3">
        <v>86.04</v>
      </c>
      <c r="J2883" s="4">
        <v>0.64</v>
      </c>
      <c r="K2883" s="2" t="str">
        <f t="shared" ref="K2883:K2946" si="586">TEXT(B2883,"dddd")</f>
        <v>Saturday</v>
      </c>
      <c r="L2883" s="5">
        <f t="shared" ref="L2883:L2946" si="587">B2883+3</f>
        <v>43704</v>
      </c>
      <c r="M2883" s="2" t="str">
        <f t="shared" ref="M2883:M2946" si="588">TEXT(L2883,"dddd")</f>
        <v>Tuesday</v>
      </c>
      <c r="N2883" s="2" t="str">
        <f t="shared" ref="N2883:N2946" si="589">IF(M2883="Sunday","Monday",M2883)</f>
        <v>Tuesday</v>
      </c>
      <c r="O2883" s="12">
        <f t="shared" ref="O2883:O2946" si="590">IF(TEXT(B2883,"dddd")="Tuesday",E2883*0.05,0)</f>
        <v>0</v>
      </c>
      <c r="P2883" s="11" t="str">
        <f t="shared" ref="P2883:P2946" si="591">IF(H2883&gt;AVERAGE(H:H),"High Cost per Unit","Low Cost per Unit")</f>
        <v>Low Cost per Unit</v>
      </c>
      <c r="Q2883" s="12">
        <f t="shared" ref="Q2883:Q2946" si="592">IF(D2883="Masks",F2883*0.1,0)</f>
        <v>0</v>
      </c>
      <c r="R2883" s="12">
        <f t="shared" ref="R2883:R2946" si="593">IF(E2883&gt;1,F2883*0.03,0)</f>
        <v>4.05</v>
      </c>
      <c r="S2883" s="12">
        <f t="shared" ref="S2883:S2946" si="594">IF(D2883="Accessories",F2883*0.15,0)</f>
        <v>0</v>
      </c>
      <c r="T2883" s="12">
        <f t="shared" ref="T2883:T2946" si="595">IF(AND(K2883="Saturday",C2883="Fitness"),F2883*0.1,0)</f>
        <v>0</v>
      </c>
      <c r="U2883" s="12">
        <f t="shared" ref="U2883:U2946" si="596">IF(AND(K2883="Friday",C2883="Automotive"),F2883*0.2,0)</f>
        <v>0</v>
      </c>
      <c r="V2883" s="13" t="str">
        <f t="shared" ref="V2883:V2946" ca="1" si="597">IF(ABS(TODAY()-B2883)&gt;56,"Greater Than 8 Weeks Old","Less Than 8 Weeks Old")</f>
        <v>Greater Than 8 Weeks Old</v>
      </c>
    </row>
    <row r="2884" spans="1:22" x14ac:dyDescent="0.45">
      <c r="A2884" s="2" t="s">
        <v>256</v>
      </c>
      <c r="B2884" s="5">
        <v>43701</v>
      </c>
      <c r="C2884" s="5" t="s">
        <v>369</v>
      </c>
      <c r="D2884" s="5" t="s">
        <v>389</v>
      </c>
      <c r="E2884" s="6">
        <v>1</v>
      </c>
      <c r="F2884" s="3">
        <v>1390</v>
      </c>
      <c r="G2884" s="3">
        <v>617.95000000000005</v>
      </c>
      <c r="H2884" s="8">
        <f t="shared" si="585"/>
        <v>617.95000000000005</v>
      </c>
      <c r="I2884" s="3">
        <v>772.05</v>
      </c>
      <c r="J2884" s="4">
        <v>0.56000000000000005</v>
      </c>
      <c r="K2884" s="2" t="str">
        <f t="shared" si="586"/>
        <v>Saturday</v>
      </c>
      <c r="L2884" s="5">
        <f t="shared" si="587"/>
        <v>43704</v>
      </c>
      <c r="M2884" s="2" t="str">
        <f t="shared" si="588"/>
        <v>Tuesday</v>
      </c>
      <c r="N2884" s="2" t="str">
        <f t="shared" si="589"/>
        <v>Tuesday</v>
      </c>
      <c r="O2884" s="12">
        <f t="shared" si="590"/>
        <v>0</v>
      </c>
      <c r="P2884" s="11" t="str">
        <f t="shared" si="591"/>
        <v>High Cost per Unit</v>
      </c>
      <c r="Q2884" s="12">
        <f t="shared" si="592"/>
        <v>0</v>
      </c>
      <c r="R2884" s="12">
        <f t="shared" si="593"/>
        <v>0</v>
      </c>
      <c r="S2884" s="12">
        <f t="shared" si="594"/>
        <v>0</v>
      </c>
      <c r="T2884" s="12">
        <f t="shared" si="595"/>
        <v>139</v>
      </c>
      <c r="U2884" s="12">
        <f t="shared" si="596"/>
        <v>0</v>
      </c>
      <c r="V2884" s="13" t="str">
        <f t="shared" ca="1" si="597"/>
        <v>Greater Than 8 Weeks Old</v>
      </c>
    </row>
    <row r="2885" spans="1:22" x14ac:dyDescent="0.45">
      <c r="A2885" s="2" t="s">
        <v>234</v>
      </c>
      <c r="B2885" s="5">
        <v>43701</v>
      </c>
      <c r="C2885" s="5" t="s">
        <v>369</v>
      </c>
      <c r="D2885" s="5" t="s">
        <v>372</v>
      </c>
      <c r="E2885" s="6">
        <v>6</v>
      </c>
      <c r="F2885" s="3">
        <v>119.94</v>
      </c>
      <c r="G2885" s="3">
        <v>53.82</v>
      </c>
      <c r="H2885" s="8">
        <f t="shared" si="585"/>
        <v>8.9700000000000006</v>
      </c>
      <c r="I2885" s="3">
        <v>66.12</v>
      </c>
      <c r="J2885" s="4">
        <v>0.55000000000000004</v>
      </c>
      <c r="K2885" s="2" t="str">
        <f t="shared" si="586"/>
        <v>Saturday</v>
      </c>
      <c r="L2885" s="5">
        <f t="shared" si="587"/>
        <v>43704</v>
      </c>
      <c r="M2885" s="2" t="str">
        <f t="shared" si="588"/>
        <v>Tuesday</v>
      </c>
      <c r="N2885" s="2" t="str">
        <f t="shared" si="589"/>
        <v>Tuesday</v>
      </c>
      <c r="O2885" s="12">
        <f t="shared" si="590"/>
        <v>0</v>
      </c>
      <c r="P2885" s="11" t="str">
        <f t="shared" si="591"/>
        <v>Low Cost per Unit</v>
      </c>
      <c r="Q2885" s="12">
        <f t="shared" si="592"/>
        <v>0</v>
      </c>
      <c r="R2885" s="12">
        <f t="shared" si="593"/>
        <v>3.5981999999999998</v>
      </c>
      <c r="S2885" s="12">
        <f t="shared" si="594"/>
        <v>0</v>
      </c>
      <c r="T2885" s="12">
        <f t="shared" si="595"/>
        <v>11.994</v>
      </c>
      <c r="U2885" s="12">
        <f t="shared" si="596"/>
        <v>0</v>
      </c>
      <c r="V2885" s="13" t="str">
        <f t="shared" ca="1" si="597"/>
        <v>Greater Than 8 Weeks Old</v>
      </c>
    </row>
    <row r="2886" spans="1:22" x14ac:dyDescent="0.45">
      <c r="A2886" s="2" t="s">
        <v>156</v>
      </c>
      <c r="B2886" s="5">
        <v>43701</v>
      </c>
      <c r="C2886" s="5" t="s">
        <v>386</v>
      </c>
      <c r="D2886" s="5" t="s">
        <v>387</v>
      </c>
      <c r="E2886" s="6">
        <v>3</v>
      </c>
      <c r="F2886" s="3">
        <v>197.97</v>
      </c>
      <c r="G2886" s="3">
        <v>112.26</v>
      </c>
      <c r="H2886" s="8">
        <f t="shared" si="585"/>
        <v>37.42</v>
      </c>
      <c r="I2886" s="3">
        <v>85.71</v>
      </c>
      <c r="J2886" s="4">
        <v>0.43</v>
      </c>
      <c r="K2886" s="2" t="str">
        <f t="shared" si="586"/>
        <v>Saturday</v>
      </c>
      <c r="L2886" s="5">
        <f t="shared" si="587"/>
        <v>43704</v>
      </c>
      <c r="M2886" s="2" t="str">
        <f t="shared" si="588"/>
        <v>Tuesday</v>
      </c>
      <c r="N2886" s="2" t="str">
        <f t="shared" si="589"/>
        <v>Tuesday</v>
      </c>
      <c r="O2886" s="12">
        <f t="shared" si="590"/>
        <v>0</v>
      </c>
      <c r="P2886" s="11" t="str">
        <f t="shared" si="591"/>
        <v>High Cost per Unit</v>
      </c>
      <c r="Q2886" s="12">
        <f t="shared" si="592"/>
        <v>0</v>
      </c>
      <c r="R2886" s="12">
        <f t="shared" si="593"/>
        <v>5.9390999999999998</v>
      </c>
      <c r="S2886" s="12">
        <f t="shared" si="594"/>
        <v>0</v>
      </c>
      <c r="T2886" s="12">
        <f t="shared" si="595"/>
        <v>0</v>
      </c>
      <c r="U2886" s="12">
        <f t="shared" si="596"/>
        <v>0</v>
      </c>
      <c r="V2886" s="13" t="str">
        <f t="shared" ca="1" si="597"/>
        <v>Greater Than 8 Weeks Old</v>
      </c>
    </row>
    <row r="2887" spans="1:22" x14ac:dyDescent="0.45">
      <c r="A2887" s="2" t="s">
        <v>130</v>
      </c>
      <c r="B2887" s="5">
        <v>43701</v>
      </c>
      <c r="C2887" s="5" t="s">
        <v>386</v>
      </c>
      <c r="D2887" s="5" t="s">
        <v>388</v>
      </c>
      <c r="E2887" s="6">
        <v>5</v>
      </c>
      <c r="F2887" s="3">
        <v>249.95</v>
      </c>
      <c r="G2887" s="3">
        <v>119.85</v>
      </c>
      <c r="H2887" s="8">
        <f t="shared" si="585"/>
        <v>23.97</v>
      </c>
      <c r="I2887" s="3">
        <v>130.1</v>
      </c>
      <c r="J2887" s="4">
        <v>0.52</v>
      </c>
      <c r="K2887" s="2" t="str">
        <f t="shared" si="586"/>
        <v>Saturday</v>
      </c>
      <c r="L2887" s="5">
        <f t="shared" si="587"/>
        <v>43704</v>
      </c>
      <c r="M2887" s="2" t="str">
        <f t="shared" si="588"/>
        <v>Tuesday</v>
      </c>
      <c r="N2887" s="2" t="str">
        <f t="shared" si="589"/>
        <v>Tuesday</v>
      </c>
      <c r="O2887" s="12">
        <f t="shared" si="590"/>
        <v>0</v>
      </c>
      <c r="P2887" s="11" t="str">
        <f t="shared" si="591"/>
        <v>High Cost per Unit</v>
      </c>
      <c r="Q2887" s="12">
        <f t="shared" si="592"/>
        <v>0</v>
      </c>
      <c r="R2887" s="12">
        <f t="shared" si="593"/>
        <v>7.4984999999999991</v>
      </c>
      <c r="S2887" s="12">
        <f t="shared" si="594"/>
        <v>0</v>
      </c>
      <c r="T2887" s="12">
        <f t="shared" si="595"/>
        <v>0</v>
      </c>
      <c r="U2887" s="12">
        <f t="shared" si="596"/>
        <v>0</v>
      </c>
      <c r="V2887" s="13" t="str">
        <f t="shared" ca="1" si="597"/>
        <v>Greater Than 8 Weeks Old</v>
      </c>
    </row>
    <row r="2888" spans="1:22" x14ac:dyDescent="0.45">
      <c r="A2888" s="2" t="s">
        <v>143</v>
      </c>
      <c r="B2888" s="5">
        <v>43701</v>
      </c>
      <c r="C2888" s="5" t="s">
        <v>386</v>
      </c>
      <c r="D2888" s="5" t="s">
        <v>395</v>
      </c>
      <c r="E2888" s="6">
        <v>1</v>
      </c>
      <c r="F2888" s="3">
        <v>29</v>
      </c>
      <c r="G2888" s="3">
        <v>10.77</v>
      </c>
      <c r="H2888" s="8">
        <f t="shared" si="585"/>
        <v>10.77</v>
      </c>
      <c r="I2888" s="3">
        <v>18.23</v>
      </c>
      <c r="J2888" s="4">
        <v>0.63</v>
      </c>
      <c r="K2888" s="2" t="str">
        <f t="shared" si="586"/>
        <v>Saturday</v>
      </c>
      <c r="L2888" s="5">
        <f t="shared" si="587"/>
        <v>43704</v>
      </c>
      <c r="M2888" s="2" t="str">
        <f t="shared" si="588"/>
        <v>Tuesday</v>
      </c>
      <c r="N2888" s="2" t="str">
        <f t="shared" si="589"/>
        <v>Tuesday</v>
      </c>
      <c r="O2888" s="12">
        <f t="shared" si="590"/>
        <v>0</v>
      </c>
      <c r="P2888" s="11" t="str">
        <f t="shared" si="591"/>
        <v>Low Cost per Unit</v>
      </c>
      <c r="Q2888" s="12">
        <f t="shared" si="592"/>
        <v>0</v>
      </c>
      <c r="R2888" s="12">
        <f t="shared" si="593"/>
        <v>0</v>
      </c>
      <c r="S2888" s="12">
        <f t="shared" si="594"/>
        <v>0</v>
      </c>
      <c r="T2888" s="12">
        <f t="shared" si="595"/>
        <v>0</v>
      </c>
      <c r="U2888" s="12">
        <f t="shared" si="596"/>
        <v>0</v>
      </c>
      <c r="V2888" s="13" t="str">
        <f t="shared" ca="1" si="597"/>
        <v>Greater Than 8 Weeks Old</v>
      </c>
    </row>
    <row r="2889" spans="1:22" x14ac:dyDescent="0.45">
      <c r="A2889" s="2" t="s">
        <v>314</v>
      </c>
      <c r="B2889" s="5">
        <v>43701</v>
      </c>
      <c r="C2889" s="5" t="s">
        <v>371</v>
      </c>
      <c r="D2889" s="5" t="s">
        <v>371</v>
      </c>
      <c r="E2889" s="6">
        <v>2</v>
      </c>
      <c r="F2889" s="3">
        <v>37.979999999999997</v>
      </c>
      <c r="G2889" s="3">
        <v>34</v>
      </c>
      <c r="H2889" s="8">
        <f t="shared" si="585"/>
        <v>17</v>
      </c>
      <c r="I2889" s="3">
        <v>3.98</v>
      </c>
      <c r="J2889" s="4">
        <v>0.1</v>
      </c>
      <c r="K2889" s="2" t="str">
        <f t="shared" si="586"/>
        <v>Saturday</v>
      </c>
      <c r="L2889" s="5">
        <f t="shared" si="587"/>
        <v>43704</v>
      </c>
      <c r="M2889" s="2" t="str">
        <f t="shared" si="588"/>
        <v>Tuesday</v>
      </c>
      <c r="N2889" s="2" t="str">
        <f t="shared" si="589"/>
        <v>Tuesday</v>
      </c>
      <c r="O2889" s="12">
        <f t="shared" si="590"/>
        <v>0</v>
      </c>
      <c r="P2889" s="11" t="str">
        <f t="shared" si="591"/>
        <v>High Cost per Unit</v>
      </c>
      <c r="Q2889" s="12">
        <f t="shared" si="592"/>
        <v>0</v>
      </c>
      <c r="R2889" s="12">
        <f t="shared" si="593"/>
        <v>1.1394</v>
      </c>
      <c r="S2889" s="12">
        <f t="shared" si="594"/>
        <v>0</v>
      </c>
      <c r="T2889" s="12">
        <f t="shared" si="595"/>
        <v>0</v>
      </c>
      <c r="U2889" s="12">
        <f t="shared" si="596"/>
        <v>0</v>
      </c>
      <c r="V2889" s="13" t="str">
        <f t="shared" ca="1" si="597"/>
        <v>Greater Than 8 Weeks Old</v>
      </c>
    </row>
    <row r="2890" spans="1:22" x14ac:dyDescent="0.45">
      <c r="A2890" s="2" t="s">
        <v>318</v>
      </c>
      <c r="B2890" s="5">
        <v>43701</v>
      </c>
      <c r="C2890" s="5" t="s">
        <v>371</v>
      </c>
      <c r="D2890" s="5" t="s">
        <v>371</v>
      </c>
      <c r="E2890" s="6">
        <v>2</v>
      </c>
      <c r="F2890" s="3">
        <v>37.979999999999997</v>
      </c>
      <c r="G2890" s="3">
        <v>30</v>
      </c>
      <c r="H2890" s="8">
        <f t="shared" si="585"/>
        <v>15</v>
      </c>
      <c r="I2890" s="3">
        <v>7.98</v>
      </c>
      <c r="J2890" s="4">
        <v>0.21</v>
      </c>
      <c r="K2890" s="2" t="str">
        <f t="shared" si="586"/>
        <v>Saturday</v>
      </c>
      <c r="L2890" s="5">
        <f t="shared" si="587"/>
        <v>43704</v>
      </c>
      <c r="M2890" s="2" t="str">
        <f t="shared" si="588"/>
        <v>Tuesday</v>
      </c>
      <c r="N2890" s="2" t="str">
        <f t="shared" si="589"/>
        <v>Tuesday</v>
      </c>
      <c r="O2890" s="12">
        <f t="shared" si="590"/>
        <v>0</v>
      </c>
      <c r="P2890" s="11" t="str">
        <f t="shared" si="591"/>
        <v>Low Cost per Unit</v>
      </c>
      <c r="Q2890" s="12">
        <f t="shared" si="592"/>
        <v>0</v>
      </c>
      <c r="R2890" s="12">
        <f t="shared" si="593"/>
        <v>1.1394</v>
      </c>
      <c r="S2890" s="12">
        <f t="shared" si="594"/>
        <v>0</v>
      </c>
      <c r="T2890" s="12">
        <f t="shared" si="595"/>
        <v>0</v>
      </c>
      <c r="U2890" s="12">
        <f t="shared" si="596"/>
        <v>0</v>
      </c>
      <c r="V2890" s="13" t="str">
        <f t="shared" ca="1" si="597"/>
        <v>Greater Than 8 Weeks Old</v>
      </c>
    </row>
    <row r="2891" spans="1:22" x14ac:dyDescent="0.45">
      <c r="A2891" s="2" t="s">
        <v>315</v>
      </c>
      <c r="B2891" s="5">
        <v>43701</v>
      </c>
      <c r="C2891" s="5" t="s">
        <v>371</v>
      </c>
      <c r="D2891" s="5" t="s">
        <v>371</v>
      </c>
      <c r="E2891" s="6">
        <v>2</v>
      </c>
      <c r="F2891" s="3">
        <v>37.979999999999997</v>
      </c>
      <c r="G2891" s="3">
        <v>30</v>
      </c>
      <c r="H2891" s="8">
        <f t="shared" si="585"/>
        <v>15</v>
      </c>
      <c r="I2891" s="3">
        <v>7.98</v>
      </c>
      <c r="J2891" s="4">
        <v>0.21</v>
      </c>
      <c r="K2891" s="2" t="str">
        <f t="shared" si="586"/>
        <v>Saturday</v>
      </c>
      <c r="L2891" s="5">
        <f t="shared" si="587"/>
        <v>43704</v>
      </c>
      <c r="M2891" s="2" t="str">
        <f t="shared" si="588"/>
        <v>Tuesday</v>
      </c>
      <c r="N2891" s="2" t="str">
        <f t="shared" si="589"/>
        <v>Tuesday</v>
      </c>
      <c r="O2891" s="12">
        <f t="shared" si="590"/>
        <v>0</v>
      </c>
      <c r="P2891" s="11" t="str">
        <f t="shared" si="591"/>
        <v>Low Cost per Unit</v>
      </c>
      <c r="Q2891" s="12">
        <f t="shared" si="592"/>
        <v>0</v>
      </c>
      <c r="R2891" s="12">
        <f t="shared" si="593"/>
        <v>1.1394</v>
      </c>
      <c r="S2891" s="12">
        <f t="shared" si="594"/>
        <v>0</v>
      </c>
      <c r="T2891" s="12">
        <f t="shared" si="595"/>
        <v>0</v>
      </c>
      <c r="U2891" s="12">
        <f t="shared" si="596"/>
        <v>0</v>
      </c>
      <c r="V2891" s="13" t="str">
        <f t="shared" ca="1" si="597"/>
        <v>Greater Than 8 Weeks Old</v>
      </c>
    </row>
    <row r="2892" spans="1:22" x14ac:dyDescent="0.45">
      <c r="A2892" s="2" t="s">
        <v>289</v>
      </c>
      <c r="B2892" s="5">
        <v>43701</v>
      </c>
      <c r="C2892" s="5" t="s">
        <v>378</v>
      </c>
      <c r="D2892" s="5" t="s">
        <v>397</v>
      </c>
      <c r="E2892" s="6">
        <v>1</v>
      </c>
      <c r="F2892" s="3">
        <v>69</v>
      </c>
      <c r="G2892" s="3">
        <v>30</v>
      </c>
      <c r="H2892" s="8">
        <f t="shared" si="585"/>
        <v>30</v>
      </c>
      <c r="I2892" s="3">
        <v>39</v>
      </c>
      <c r="J2892" s="4">
        <v>0.56999999999999995</v>
      </c>
      <c r="K2892" s="2" t="str">
        <f t="shared" si="586"/>
        <v>Saturday</v>
      </c>
      <c r="L2892" s="5">
        <f t="shared" si="587"/>
        <v>43704</v>
      </c>
      <c r="M2892" s="2" t="str">
        <f t="shared" si="588"/>
        <v>Tuesday</v>
      </c>
      <c r="N2892" s="2" t="str">
        <f t="shared" si="589"/>
        <v>Tuesday</v>
      </c>
      <c r="O2892" s="12">
        <f t="shared" si="590"/>
        <v>0</v>
      </c>
      <c r="P2892" s="11" t="str">
        <f t="shared" si="591"/>
        <v>High Cost per Unit</v>
      </c>
      <c r="Q2892" s="12">
        <f t="shared" si="592"/>
        <v>0</v>
      </c>
      <c r="R2892" s="12">
        <f t="shared" si="593"/>
        <v>0</v>
      </c>
      <c r="S2892" s="12">
        <f t="shared" si="594"/>
        <v>0</v>
      </c>
      <c r="T2892" s="12">
        <f t="shared" si="595"/>
        <v>0</v>
      </c>
      <c r="U2892" s="12">
        <f t="shared" si="596"/>
        <v>0</v>
      </c>
      <c r="V2892" s="13" t="str">
        <f t="shared" ca="1" si="597"/>
        <v>Greater Than 8 Weeks Old</v>
      </c>
    </row>
    <row r="2893" spans="1:22" x14ac:dyDescent="0.45">
      <c r="A2893" s="2" t="s">
        <v>91</v>
      </c>
      <c r="B2893" s="5">
        <v>43702</v>
      </c>
      <c r="C2893" s="5" t="s">
        <v>367</v>
      </c>
      <c r="D2893" s="5" t="s">
        <v>368</v>
      </c>
      <c r="E2893" s="6">
        <v>1</v>
      </c>
      <c r="F2893" s="3">
        <v>55</v>
      </c>
      <c r="G2893" s="3">
        <v>12.65</v>
      </c>
      <c r="H2893" s="8">
        <f t="shared" si="585"/>
        <v>12.65</v>
      </c>
      <c r="I2893" s="3">
        <v>42.35</v>
      </c>
      <c r="J2893" s="4">
        <v>0.77</v>
      </c>
      <c r="K2893" s="2" t="str">
        <f t="shared" si="586"/>
        <v>Sunday</v>
      </c>
      <c r="L2893" s="5">
        <f t="shared" si="587"/>
        <v>43705</v>
      </c>
      <c r="M2893" s="2" t="str">
        <f t="shared" si="588"/>
        <v>Wednesday</v>
      </c>
      <c r="N2893" s="2" t="str">
        <f t="shared" si="589"/>
        <v>Wednesday</v>
      </c>
      <c r="O2893" s="12">
        <f t="shared" si="590"/>
        <v>0</v>
      </c>
      <c r="P2893" s="11" t="str">
        <f t="shared" si="591"/>
        <v>Low Cost per Unit</v>
      </c>
      <c r="Q2893" s="12">
        <f t="shared" si="592"/>
        <v>5.5</v>
      </c>
      <c r="R2893" s="12">
        <f t="shared" si="593"/>
        <v>0</v>
      </c>
      <c r="S2893" s="12">
        <f t="shared" si="594"/>
        <v>0</v>
      </c>
      <c r="T2893" s="12">
        <f t="shared" si="595"/>
        <v>0</v>
      </c>
      <c r="U2893" s="12">
        <f t="shared" si="596"/>
        <v>0</v>
      </c>
      <c r="V2893" s="13" t="str">
        <f t="shared" ca="1" si="597"/>
        <v>Greater Than 8 Weeks Old</v>
      </c>
    </row>
    <row r="2894" spans="1:22" x14ac:dyDescent="0.45">
      <c r="A2894" s="2" t="s">
        <v>267</v>
      </c>
      <c r="B2894" s="5">
        <v>43702</v>
      </c>
      <c r="C2894" s="5" t="s">
        <v>367</v>
      </c>
      <c r="D2894" s="5" t="s">
        <v>368</v>
      </c>
      <c r="E2894" s="6">
        <v>2</v>
      </c>
      <c r="F2894" s="3">
        <v>110</v>
      </c>
      <c r="G2894" s="3">
        <v>35.46</v>
      </c>
      <c r="H2894" s="8">
        <f t="shared" si="585"/>
        <v>17.73</v>
      </c>
      <c r="I2894" s="3">
        <v>74.540000000000006</v>
      </c>
      <c r="J2894" s="4">
        <v>0.68</v>
      </c>
      <c r="K2894" s="2" t="str">
        <f t="shared" si="586"/>
        <v>Sunday</v>
      </c>
      <c r="L2894" s="5">
        <f t="shared" si="587"/>
        <v>43705</v>
      </c>
      <c r="M2894" s="2" t="str">
        <f t="shared" si="588"/>
        <v>Wednesday</v>
      </c>
      <c r="N2894" s="2" t="str">
        <f t="shared" si="589"/>
        <v>Wednesday</v>
      </c>
      <c r="O2894" s="12">
        <f t="shared" si="590"/>
        <v>0</v>
      </c>
      <c r="P2894" s="11" t="str">
        <f t="shared" si="591"/>
        <v>High Cost per Unit</v>
      </c>
      <c r="Q2894" s="12">
        <f t="shared" si="592"/>
        <v>11</v>
      </c>
      <c r="R2894" s="12">
        <f t="shared" si="593"/>
        <v>3.3</v>
      </c>
      <c r="S2894" s="12">
        <f t="shared" si="594"/>
        <v>0</v>
      </c>
      <c r="T2894" s="12">
        <f t="shared" si="595"/>
        <v>0</v>
      </c>
      <c r="U2894" s="12">
        <f t="shared" si="596"/>
        <v>0</v>
      </c>
      <c r="V2894" s="13" t="str">
        <f t="shared" ca="1" si="597"/>
        <v>Greater Than 8 Weeks Old</v>
      </c>
    </row>
    <row r="2895" spans="1:22" x14ac:dyDescent="0.45">
      <c r="A2895" s="2" t="s">
        <v>92</v>
      </c>
      <c r="B2895" s="5">
        <v>43702</v>
      </c>
      <c r="C2895" s="5" t="s">
        <v>367</v>
      </c>
      <c r="D2895" s="5" t="s">
        <v>368</v>
      </c>
      <c r="E2895" s="6">
        <v>4</v>
      </c>
      <c r="F2895" s="3">
        <v>236</v>
      </c>
      <c r="G2895" s="3">
        <v>81.2</v>
      </c>
      <c r="H2895" s="8">
        <f t="shared" si="585"/>
        <v>20.3</v>
      </c>
      <c r="I2895" s="3">
        <v>154.80000000000001</v>
      </c>
      <c r="J2895" s="4">
        <v>0.66</v>
      </c>
      <c r="K2895" s="2" t="str">
        <f t="shared" si="586"/>
        <v>Sunday</v>
      </c>
      <c r="L2895" s="5">
        <f t="shared" si="587"/>
        <v>43705</v>
      </c>
      <c r="M2895" s="2" t="str">
        <f t="shared" si="588"/>
        <v>Wednesday</v>
      </c>
      <c r="N2895" s="2" t="str">
        <f t="shared" si="589"/>
        <v>Wednesday</v>
      </c>
      <c r="O2895" s="12">
        <f t="shared" si="590"/>
        <v>0</v>
      </c>
      <c r="P2895" s="11" t="str">
        <f t="shared" si="591"/>
        <v>High Cost per Unit</v>
      </c>
      <c r="Q2895" s="12">
        <f t="shared" si="592"/>
        <v>23.6</v>
      </c>
      <c r="R2895" s="12">
        <f t="shared" si="593"/>
        <v>7.08</v>
      </c>
      <c r="S2895" s="12">
        <f t="shared" si="594"/>
        <v>0</v>
      </c>
      <c r="T2895" s="12">
        <f t="shared" si="595"/>
        <v>0</v>
      </c>
      <c r="U2895" s="12">
        <f t="shared" si="596"/>
        <v>0</v>
      </c>
      <c r="V2895" s="13" t="str">
        <f t="shared" ca="1" si="597"/>
        <v>Greater Than 8 Weeks Old</v>
      </c>
    </row>
    <row r="2896" spans="1:22" x14ac:dyDescent="0.45">
      <c r="A2896" s="2" t="s">
        <v>145</v>
      </c>
      <c r="B2896" s="5">
        <v>43702</v>
      </c>
      <c r="C2896" s="5" t="s">
        <v>367</v>
      </c>
      <c r="D2896" s="5" t="s">
        <v>368</v>
      </c>
      <c r="E2896" s="6">
        <v>2</v>
      </c>
      <c r="F2896" s="3">
        <v>118</v>
      </c>
      <c r="G2896" s="3">
        <v>45.3</v>
      </c>
      <c r="H2896" s="8">
        <f t="shared" si="585"/>
        <v>22.65</v>
      </c>
      <c r="I2896" s="3">
        <v>72.7</v>
      </c>
      <c r="J2896" s="4">
        <v>0.62</v>
      </c>
      <c r="K2896" s="2" t="str">
        <f t="shared" si="586"/>
        <v>Sunday</v>
      </c>
      <c r="L2896" s="5">
        <f t="shared" si="587"/>
        <v>43705</v>
      </c>
      <c r="M2896" s="2" t="str">
        <f t="shared" si="588"/>
        <v>Wednesday</v>
      </c>
      <c r="N2896" s="2" t="str">
        <f t="shared" si="589"/>
        <v>Wednesday</v>
      </c>
      <c r="O2896" s="12">
        <f t="shared" si="590"/>
        <v>0</v>
      </c>
      <c r="P2896" s="11" t="str">
        <f t="shared" si="591"/>
        <v>High Cost per Unit</v>
      </c>
      <c r="Q2896" s="12">
        <f t="shared" si="592"/>
        <v>11.8</v>
      </c>
      <c r="R2896" s="12">
        <f t="shared" si="593"/>
        <v>3.54</v>
      </c>
      <c r="S2896" s="12">
        <f t="shared" si="594"/>
        <v>0</v>
      </c>
      <c r="T2896" s="12">
        <f t="shared" si="595"/>
        <v>0</v>
      </c>
      <c r="U2896" s="12">
        <f t="shared" si="596"/>
        <v>0</v>
      </c>
      <c r="V2896" s="13" t="str">
        <f t="shared" ca="1" si="597"/>
        <v>Greater Than 8 Weeks Old</v>
      </c>
    </row>
    <row r="2897" spans="1:22" x14ac:dyDescent="0.45">
      <c r="A2897" s="2" t="s">
        <v>319</v>
      </c>
      <c r="B2897" s="5">
        <v>43702</v>
      </c>
      <c r="C2897" s="5" t="s">
        <v>367</v>
      </c>
      <c r="D2897" s="5" t="s">
        <v>368</v>
      </c>
      <c r="E2897" s="6">
        <v>24</v>
      </c>
      <c r="F2897" s="3">
        <v>839.76</v>
      </c>
      <c r="G2897" s="3">
        <v>544.79999999999995</v>
      </c>
      <c r="H2897" s="8">
        <f t="shared" si="585"/>
        <v>22.7</v>
      </c>
      <c r="I2897" s="3">
        <v>294.95999999999998</v>
      </c>
      <c r="J2897" s="4">
        <v>0.35</v>
      </c>
      <c r="K2897" s="2" t="str">
        <f t="shared" si="586"/>
        <v>Sunday</v>
      </c>
      <c r="L2897" s="5">
        <f t="shared" si="587"/>
        <v>43705</v>
      </c>
      <c r="M2897" s="2" t="str">
        <f t="shared" si="588"/>
        <v>Wednesday</v>
      </c>
      <c r="N2897" s="2" t="str">
        <f t="shared" si="589"/>
        <v>Wednesday</v>
      </c>
      <c r="O2897" s="12">
        <f t="shared" si="590"/>
        <v>0</v>
      </c>
      <c r="P2897" s="11" t="str">
        <f t="shared" si="591"/>
        <v>High Cost per Unit</v>
      </c>
      <c r="Q2897" s="12">
        <f t="shared" si="592"/>
        <v>83.975999999999999</v>
      </c>
      <c r="R2897" s="12">
        <f t="shared" si="593"/>
        <v>25.192799999999998</v>
      </c>
      <c r="S2897" s="12">
        <f t="shared" si="594"/>
        <v>0</v>
      </c>
      <c r="T2897" s="12">
        <f t="shared" si="595"/>
        <v>0</v>
      </c>
      <c r="U2897" s="12">
        <f t="shared" si="596"/>
        <v>0</v>
      </c>
      <c r="V2897" s="13" t="str">
        <f t="shared" ca="1" si="597"/>
        <v>Greater Than 8 Weeks Old</v>
      </c>
    </row>
    <row r="2898" spans="1:22" x14ac:dyDescent="0.45">
      <c r="A2898" s="2" t="s">
        <v>290</v>
      </c>
      <c r="B2898" s="5">
        <v>43702</v>
      </c>
      <c r="C2898" s="5" t="s">
        <v>367</v>
      </c>
      <c r="D2898" s="5" t="s">
        <v>368</v>
      </c>
      <c r="E2898" s="6">
        <v>24</v>
      </c>
      <c r="F2898" s="3">
        <v>791.76</v>
      </c>
      <c r="G2898" s="3">
        <v>510.24</v>
      </c>
      <c r="H2898" s="8">
        <f t="shared" si="585"/>
        <v>21.26</v>
      </c>
      <c r="I2898" s="3">
        <v>281.52</v>
      </c>
      <c r="J2898" s="4">
        <v>0.36</v>
      </c>
      <c r="K2898" s="2" t="str">
        <f t="shared" si="586"/>
        <v>Sunday</v>
      </c>
      <c r="L2898" s="5">
        <f t="shared" si="587"/>
        <v>43705</v>
      </c>
      <c r="M2898" s="2" t="str">
        <f t="shared" si="588"/>
        <v>Wednesday</v>
      </c>
      <c r="N2898" s="2" t="str">
        <f t="shared" si="589"/>
        <v>Wednesday</v>
      </c>
      <c r="O2898" s="12">
        <f t="shared" si="590"/>
        <v>0</v>
      </c>
      <c r="P2898" s="11" t="str">
        <f t="shared" si="591"/>
        <v>High Cost per Unit</v>
      </c>
      <c r="Q2898" s="12">
        <f t="shared" si="592"/>
        <v>79.176000000000002</v>
      </c>
      <c r="R2898" s="12">
        <f t="shared" si="593"/>
        <v>23.752800000000001</v>
      </c>
      <c r="S2898" s="12">
        <f t="shared" si="594"/>
        <v>0</v>
      </c>
      <c r="T2898" s="12">
        <f t="shared" si="595"/>
        <v>0</v>
      </c>
      <c r="U2898" s="12">
        <f t="shared" si="596"/>
        <v>0</v>
      </c>
      <c r="V2898" s="13" t="str">
        <f t="shared" ca="1" si="597"/>
        <v>Greater Than 8 Weeks Old</v>
      </c>
    </row>
    <row r="2899" spans="1:22" x14ac:dyDescent="0.45">
      <c r="A2899" s="2" t="s">
        <v>326</v>
      </c>
      <c r="B2899" s="5">
        <v>43702</v>
      </c>
      <c r="C2899" s="5" t="s">
        <v>367</v>
      </c>
      <c r="D2899" s="5" t="s">
        <v>368</v>
      </c>
      <c r="E2899" s="6">
        <v>1</v>
      </c>
      <c r="F2899" s="3">
        <v>50</v>
      </c>
      <c r="G2899" s="3">
        <v>14.9</v>
      </c>
      <c r="H2899" s="8">
        <f t="shared" si="585"/>
        <v>14.9</v>
      </c>
      <c r="I2899" s="3">
        <v>35.1</v>
      </c>
      <c r="J2899" s="4">
        <v>0.7</v>
      </c>
      <c r="K2899" s="2" t="str">
        <f t="shared" si="586"/>
        <v>Sunday</v>
      </c>
      <c r="L2899" s="5">
        <f t="shared" si="587"/>
        <v>43705</v>
      </c>
      <c r="M2899" s="2" t="str">
        <f t="shared" si="588"/>
        <v>Wednesday</v>
      </c>
      <c r="N2899" s="2" t="str">
        <f t="shared" si="589"/>
        <v>Wednesday</v>
      </c>
      <c r="O2899" s="12">
        <f t="shared" si="590"/>
        <v>0</v>
      </c>
      <c r="P2899" s="11" t="str">
        <f t="shared" si="591"/>
        <v>Low Cost per Unit</v>
      </c>
      <c r="Q2899" s="12">
        <f t="shared" si="592"/>
        <v>5</v>
      </c>
      <c r="R2899" s="12">
        <f t="shared" si="593"/>
        <v>0</v>
      </c>
      <c r="S2899" s="12">
        <f t="shared" si="594"/>
        <v>0</v>
      </c>
      <c r="T2899" s="12">
        <f t="shared" si="595"/>
        <v>0</v>
      </c>
      <c r="U2899" s="12">
        <f t="shared" si="596"/>
        <v>0</v>
      </c>
      <c r="V2899" s="13" t="str">
        <f t="shared" ca="1" si="597"/>
        <v>Greater Than 8 Weeks Old</v>
      </c>
    </row>
    <row r="2900" spans="1:22" x14ac:dyDescent="0.45">
      <c r="A2900" s="2" t="s">
        <v>146</v>
      </c>
      <c r="B2900" s="5">
        <v>43702</v>
      </c>
      <c r="C2900" s="5" t="s">
        <v>367</v>
      </c>
      <c r="D2900" s="5" t="s">
        <v>368</v>
      </c>
      <c r="E2900" s="6">
        <v>1</v>
      </c>
      <c r="F2900" s="3">
        <v>65</v>
      </c>
      <c r="G2900" s="3">
        <v>11.72</v>
      </c>
      <c r="H2900" s="8">
        <f t="shared" si="585"/>
        <v>11.72</v>
      </c>
      <c r="I2900" s="3">
        <v>53.28</v>
      </c>
      <c r="J2900" s="4">
        <v>0.82</v>
      </c>
      <c r="K2900" s="2" t="str">
        <f t="shared" si="586"/>
        <v>Sunday</v>
      </c>
      <c r="L2900" s="5">
        <f t="shared" si="587"/>
        <v>43705</v>
      </c>
      <c r="M2900" s="2" t="str">
        <f t="shared" si="588"/>
        <v>Wednesday</v>
      </c>
      <c r="N2900" s="2" t="str">
        <f t="shared" si="589"/>
        <v>Wednesday</v>
      </c>
      <c r="O2900" s="12">
        <f t="shared" si="590"/>
        <v>0</v>
      </c>
      <c r="P2900" s="11" t="str">
        <f t="shared" si="591"/>
        <v>Low Cost per Unit</v>
      </c>
      <c r="Q2900" s="12">
        <f t="shared" si="592"/>
        <v>6.5</v>
      </c>
      <c r="R2900" s="12">
        <f t="shared" si="593"/>
        <v>0</v>
      </c>
      <c r="S2900" s="12">
        <f t="shared" si="594"/>
        <v>0</v>
      </c>
      <c r="T2900" s="12">
        <f t="shared" si="595"/>
        <v>0</v>
      </c>
      <c r="U2900" s="12">
        <f t="shared" si="596"/>
        <v>0</v>
      </c>
      <c r="V2900" s="13" t="str">
        <f t="shared" ca="1" si="597"/>
        <v>Greater Than 8 Weeks Old</v>
      </c>
    </row>
    <row r="2901" spans="1:22" x14ac:dyDescent="0.45">
      <c r="A2901" s="2" t="s">
        <v>268</v>
      </c>
      <c r="B2901" s="5">
        <v>43702</v>
      </c>
      <c r="C2901" s="5" t="s">
        <v>367</v>
      </c>
      <c r="D2901" s="5" t="s">
        <v>368</v>
      </c>
      <c r="E2901" s="6">
        <v>4</v>
      </c>
      <c r="F2901" s="3">
        <v>199.96</v>
      </c>
      <c r="G2901" s="3">
        <v>120.04</v>
      </c>
      <c r="H2901" s="8">
        <f t="shared" si="585"/>
        <v>30.01</v>
      </c>
      <c r="I2901" s="3">
        <v>79.92</v>
      </c>
      <c r="J2901" s="4">
        <v>0.4</v>
      </c>
      <c r="K2901" s="2" t="str">
        <f t="shared" si="586"/>
        <v>Sunday</v>
      </c>
      <c r="L2901" s="5">
        <f t="shared" si="587"/>
        <v>43705</v>
      </c>
      <c r="M2901" s="2" t="str">
        <f t="shared" si="588"/>
        <v>Wednesday</v>
      </c>
      <c r="N2901" s="2" t="str">
        <f t="shared" si="589"/>
        <v>Wednesday</v>
      </c>
      <c r="O2901" s="12">
        <f t="shared" si="590"/>
        <v>0</v>
      </c>
      <c r="P2901" s="11" t="str">
        <f t="shared" si="591"/>
        <v>High Cost per Unit</v>
      </c>
      <c r="Q2901" s="12">
        <f t="shared" si="592"/>
        <v>19.996000000000002</v>
      </c>
      <c r="R2901" s="12">
        <f t="shared" si="593"/>
        <v>5.9988000000000001</v>
      </c>
      <c r="S2901" s="12">
        <f t="shared" si="594"/>
        <v>0</v>
      </c>
      <c r="T2901" s="12">
        <f t="shared" si="595"/>
        <v>0</v>
      </c>
      <c r="U2901" s="12">
        <f t="shared" si="596"/>
        <v>0</v>
      </c>
      <c r="V2901" s="13" t="str">
        <f t="shared" ca="1" si="597"/>
        <v>Greater Than 8 Weeks Old</v>
      </c>
    </row>
    <row r="2902" spans="1:22" x14ac:dyDescent="0.45">
      <c r="A2902" s="2" t="s">
        <v>208</v>
      </c>
      <c r="B2902" s="5">
        <v>43702</v>
      </c>
      <c r="C2902" s="5" t="s">
        <v>367</v>
      </c>
      <c r="D2902" s="5" t="s">
        <v>368</v>
      </c>
      <c r="E2902" s="6">
        <v>14</v>
      </c>
      <c r="F2902" s="3">
        <v>447.86</v>
      </c>
      <c r="G2902" s="3">
        <v>205.1</v>
      </c>
      <c r="H2902" s="8">
        <f t="shared" si="585"/>
        <v>14.65</v>
      </c>
      <c r="I2902" s="3">
        <v>242.76</v>
      </c>
      <c r="J2902" s="4">
        <v>0.54</v>
      </c>
      <c r="K2902" s="2" t="str">
        <f t="shared" si="586"/>
        <v>Sunday</v>
      </c>
      <c r="L2902" s="5">
        <f t="shared" si="587"/>
        <v>43705</v>
      </c>
      <c r="M2902" s="2" t="str">
        <f t="shared" si="588"/>
        <v>Wednesday</v>
      </c>
      <c r="N2902" s="2" t="str">
        <f t="shared" si="589"/>
        <v>Wednesday</v>
      </c>
      <c r="O2902" s="12">
        <f t="shared" si="590"/>
        <v>0</v>
      </c>
      <c r="P2902" s="11" t="str">
        <f t="shared" si="591"/>
        <v>Low Cost per Unit</v>
      </c>
      <c r="Q2902" s="12">
        <f t="shared" si="592"/>
        <v>44.786000000000001</v>
      </c>
      <c r="R2902" s="12">
        <f t="shared" si="593"/>
        <v>13.4358</v>
      </c>
      <c r="S2902" s="12">
        <f t="shared" si="594"/>
        <v>0</v>
      </c>
      <c r="T2902" s="12">
        <f t="shared" si="595"/>
        <v>0</v>
      </c>
      <c r="U2902" s="12">
        <f t="shared" si="596"/>
        <v>0</v>
      </c>
      <c r="V2902" s="13" t="str">
        <f t="shared" ca="1" si="597"/>
        <v>Greater Than 8 Weeks Old</v>
      </c>
    </row>
    <row r="2903" spans="1:22" x14ac:dyDescent="0.45">
      <c r="A2903" s="2" t="s">
        <v>291</v>
      </c>
      <c r="B2903" s="5">
        <v>43702</v>
      </c>
      <c r="C2903" s="5" t="s">
        <v>367</v>
      </c>
      <c r="D2903" s="5" t="s">
        <v>368</v>
      </c>
      <c r="E2903" s="6">
        <v>1</v>
      </c>
      <c r="F2903" s="3">
        <v>99.99</v>
      </c>
      <c r="G2903" s="3">
        <v>42.17</v>
      </c>
      <c r="H2903" s="8">
        <f t="shared" si="585"/>
        <v>42.17</v>
      </c>
      <c r="I2903" s="3">
        <v>57.82</v>
      </c>
      <c r="J2903" s="4">
        <v>0.57999999999999996</v>
      </c>
      <c r="K2903" s="2" t="str">
        <f t="shared" si="586"/>
        <v>Sunday</v>
      </c>
      <c r="L2903" s="5">
        <f t="shared" si="587"/>
        <v>43705</v>
      </c>
      <c r="M2903" s="2" t="str">
        <f t="shared" si="588"/>
        <v>Wednesday</v>
      </c>
      <c r="N2903" s="2" t="str">
        <f t="shared" si="589"/>
        <v>Wednesday</v>
      </c>
      <c r="O2903" s="12">
        <f t="shared" si="590"/>
        <v>0</v>
      </c>
      <c r="P2903" s="11" t="str">
        <f t="shared" si="591"/>
        <v>High Cost per Unit</v>
      </c>
      <c r="Q2903" s="12">
        <f t="shared" si="592"/>
        <v>9.9990000000000006</v>
      </c>
      <c r="R2903" s="12">
        <f t="shared" si="593"/>
        <v>0</v>
      </c>
      <c r="S2903" s="12">
        <f t="shared" si="594"/>
        <v>0</v>
      </c>
      <c r="T2903" s="12">
        <f t="shared" si="595"/>
        <v>0</v>
      </c>
      <c r="U2903" s="12">
        <f t="shared" si="596"/>
        <v>0</v>
      </c>
      <c r="V2903" s="13" t="str">
        <f t="shared" ca="1" si="597"/>
        <v>Greater Than 8 Weeks Old</v>
      </c>
    </row>
    <row r="2904" spans="1:22" x14ac:dyDescent="0.45">
      <c r="A2904" s="2" t="s">
        <v>201</v>
      </c>
      <c r="B2904" s="5">
        <v>43702</v>
      </c>
      <c r="C2904" s="5" t="s">
        <v>367</v>
      </c>
      <c r="D2904" s="5" t="s">
        <v>368</v>
      </c>
      <c r="E2904" s="6">
        <v>1</v>
      </c>
      <c r="F2904" s="3">
        <v>65</v>
      </c>
      <c r="G2904" s="3">
        <v>19</v>
      </c>
      <c r="H2904" s="8">
        <f t="shared" si="585"/>
        <v>19</v>
      </c>
      <c r="I2904" s="3">
        <v>46</v>
      </c>
      <c r="J2904" s="4">
        <v>0.71</v>
      </c>
      <c r="K2904" s="2" t="str">
        <f t="shared" si="586"/>
        <v>Sunday</v>
      </c>
      <c r="L2904" s="5">
        <f t="shared" si="587"/>
        <v>43705</v>
      </c>
      <c r="M2904" s="2" t="str">
        <f t="shared" si="588"/>
        <v>Wednesday</v>
      </c>
      <c r="N2904" s="2" t="str">
        <f t="shared" si="589"/>
        <v>Wednesday</v>
      </c>
      <c r="O2904" s="12">
        <f t="shared" si="590"/>
        <v>0</v>
      </c>
      <c r="P2904" s="11" t="str">
        <f t="shared" si="591"/>
        <v>High Cost per Unit</v>
      </c>
      <c r="Q2904" s="12">
        <f t="shared" si="592"/>
        <v>6.5</v>
      </c>
      <c r="R2904" s="12">
        <f t="shared" si="593"/>
        <v>0</v>
      </c>
      <c r="S2904" s="12">
        <f t="shared" si="594"/>
        <v>0</v>
      </c>
      <c r="T2904" s="12">
        <f t="shared" si="595"/>
        <v>0</v>
      </c>
      <c r="U2904" s="12">
        <f t="shared" si="596"/>
        <v>0</v>
      </c>
      <c r="V2904" s="13" t="str">
        <f t="shared" ca="1" si="597"/>
        <v>Greater Than 8 Weeks Old</v>
      </c>
    </row>
    <row r="2905" spans="1:22" x14ac:dyDescent="0.45">
      <c r="A2905" s="2" t="s">
        <v>174</v>
      </c>
      <c r="B2905" s="5">
        <v>43702</v>
      </c>
      <c r="C2905" s="5" t="s">
        <v>367</v>
      </c>
      <c r="D2905" s="5" t="s">
        <v>368</v>
      </c>
      <c r="E2905" s="6">
        <v>1</v>
      </c>
      <c r="F2905" s="3">
        <v>55</v>
      </c>
      <c r="G2905" s="3">
        <v>16.399999999999999</v>
      </c>
      <c r="H2905" s="8">
        <f t="shared" si="585"/>
        <v>16.399999999999999</v>
      </c>
      <c r="I2905" s="3">
        <v>38.6</v>
      </c>
      <c r="J2905" s="4">
        <v>0.7</v>
      </c>
      <c r="K2905" s="2" t="str">
        <f t="shared" si="586"/>
        <v>Sunday</v>
      </c>
      <c r="L2905" s="5">
        <f t="shared" si="587"/>
        <v>43705</v>
      </c>
      <c r="M2905" s="2" t="str">
        <f t="shared" si="588"/>
        <v>Wednesday</v>
      </c>
      <c r="N2905" s="2" t="str">
        <f t="shared" si="589"/>
        <v>Wednesday</v>
      </c>
      <c r="O2905" s="12">
        <f t="shared" si="590"/>
        <v>0</v>
      </c>
      <c r="P2905" s="11" t="str">
        <f t="shared" si="591"/>
        <v>Low Cost per Unit</v>
      </c>
      <c r="Q2905" s="12">
        <f t="shared" si="592"/>
        <v>5.5</v>
      </c>
      <c r="R2905" s="12">
        <f t="shared" si="593"/>
        <v>0</v>
      </c>
      <c r="S2905" s="12">
        <f t="shared" si="594"/>
        <v>0</v>
      </c>
      <c r="T2905" s="12">
        <f t="shared" si="595"/>
        <v>0</v>
      </c>
      <c r="U2905" s="12">
        <f t="shared" si="596"/>
        <v>0</v>
      </c>
      <c r="V2905" s="13" t="str">
        <f t="shared" ca="1" si="597"/>
        <v>Greater Than 8 Weeks Old</v>
      </c>
    </row>
    <row r="2906" spans="1:22" x14ac:dyDescent="0.45">
      <c r="A2906" s="2" t="s">
        <v>183</v>
      </c>
      <c r="B2906" s="5">
        <v>43702</v>
      </c>
      <c r="C2906" s="5" t="s">
        <v>367</v>
      </c>
      <c r="D2906" s="5" t="s">
        <v>368</v>
      </c>
      <c r="E2906" s="6">
        <v>1</v>
      </c>
      <c r="F2906" s="3">
        <v>59</v>
      </c>
      <c r="G2906" s="3">
        <v>18.75</v>
      </c>
      <c r="H2906" s="8">
        <f t="shared" si="585"/>
        <v>18.75</v>
      </c>
      <c r="I2906" s="3">
        <v>40.25</v>
      </c>
      <c r="J2906" s="4">
        <v>0.68</v>
      </c>
      <c r="K2906" s="2" t="str">
        <f t="shared" si="586"/>
        <v>Sunday</v>
      </c>
      <c r="L2906" s="5">
        <f t="shared" si="587"/>
        <v>43705</v>
      </c>
      <c r="M2906" s="2" t="str">
        <f t="shared" si="588"/>
        <v>Wednesday</v>
      </c>
      <c r="N2906" s="2" t="str">
        <f t="shared" si="589"/>
        <v>Wednesday</v>
      </c>
      <c r="O2906" s="12">
        <f t="shared" si="590"/>
        <v>0</v>
      </c>
      <c r="P2906" s="11" t="str">
        <f t="shared" si="591"/>
        <v>High Cost per Unit</v>
      </c>
      <c r="Q2906" s="12">
        <f t="shared" si="592"/>
        <v>5.9</v>
      </c>
      <c r="R2906" s="12">
        <f t="shared" si="593"/>
        <v>0</v>
      </c>
      <c r="S2906" s="12">
        <f t="shared" si="594"/>
        <v>0</v>
      </c>
      <c r="T2906" s="12">
        <f t="shared" si="595"/>
        <v>0</v>
      </c>
      <c r="U2906" s="12">
        <f t="shared" si="596"/>
        <v>0</v>
      </c>
      <c r="V2906" s="13" t="str">
        <f t="shared" ca="1" si="597"/>
        <v>Greater Than 8 Weeks Old</v>
      </c>
    </row>
    <row r="2907" spans="1:22" x14ac:dyDescent="0.45">
      <c r="A2907" s="2" t="s">
        <v>209</v>
      </c>
      <c r="B2907" s="5">
        <v>43702</v>
      </c>
      <c r="C2907" s="5" t="s">
        <v>369</v>
      </c>
      <c r="D2907" s="5" t="s">
        <v>370</v>
      </c>
      <c r="E2907" s="6">
        <v>24</v>
      </c>
      <c r="F2907" s="3">
        <v>1058.4000000000001</v>
      </c>
      <c r="G2907" s="3">
        <v>660</v>
      </c>
      <c r="H2907" s="8">
        <f t="shared" si="585"/>
        <v>27.5</v>
      </c>
      <c r="I2907" s="3">
        <v>398.4</v>
      </c>
      <c r="J2907" s="4">
        <v>0.38</v>
      </c>
      <c r="K2907" s="2" t="str">
        <f t="shared" si="586"/>
        <v>Sunday</v>
      </c>
      <c r="L2907" s="5">
        <f t="shared" si="587"/>
        <v>43705</v>
      </c>
      <c r="M2907" s="2" t="str">
        <f t="shared" si="588"/>
        <v>Wednesday</v>
      </c>
      <c r="N2907" s="2" t="str">
        <f t="shared" si="589"/>
        <v>Wednesday</v>
      </c>
      <c r="O2907" s="12">
        <f t="shared" si="590"/>
        <v>0</v>
      </c>
      <c r="P2907" s="11" t="str">
        <f t="shared" si="591"/>
        <v>High Cost per Unit</v>
      </c>
      <c r="Q2907" s="12">
        <f t="shared" si="592"/>
        <v>0</v>
      </c>
      <c r="R2907" s="12">
        <f t="shared" si="593"/>
        <v>31.752000000000002</v>
      </c>
      <c r="S2907" s="12">
        <f t="shared" si="594"/>
        <v>0</v>
      </c>
      <c r="T2907" s="12">
        <f t="shared" si="595"/>
        <v>0</v>
      </c>
      <c r="U2907" s="12">
        <f t="shared" si="596"/>
        <v>0</v>
      </c>
      <c r="V2907" s="13" t="str">
        <f t="shared" ca="1" si="597"/>
        <v>Greater Than 8 Weeks Old</v>
      </c>
    </row>
    <row r="2908" spans="1:22" x14ac:dyDescent="0.45">
      <c r="A2908" s="2" t="s">
        <v>295</v>
      </c>
      <c r="B2908" s="5">
        <v>43702</v>
      </c>
      <c r="C2908" s="5" t="s">
        <v>371</v>
      </c>
      <c r="D2908" s="5" t="s">
        <v>371</v>
      </c>
      <c r="E2908" s="6">
        <v>3</v>
      </c>
      <c r="F2908" s="3">
        <v>20.97</v>
      </c>
      <c r="G2908" s="3">
        <v>13.41</v>
      </c>
      <c r="H2908" s="8">
        <f t="shared" si="585"/>
        <v>4.47</v>
      </c>
      <c r="I2908" s="3">
        <v>7.56</v>
      </c>
      <c r="J2908" s="4">
        <v>0.36</v>
      </c>
      <c r="K2908" s="2" t="str">
        <f t="shared" si="586"/>
        <v>Sunday</v>
      </c>
      <c r="L2908" s="5">
        <f t="shared" si="587"/>
        <v>43705</v>
      </c>
      <c r="M2908" s="2" t="str">
        <f t="shared" si="588"/>
        <v>Wednesday</v>
      </c>
      <c r="N2908" s="2" t="str">
        <f t="shared" si="589"/>
        <v>Wednesday</v>
      </c>
      <c r="O2908" s="12">
        <f t="shared" si="590"/>
        <v>0</v>
      </c>
      <c r="P2908" s="11" t="str">
        <f t="shared" si="591"/>
        <v>Low Cost per Unit</v>
      </c>
      <c r="Q2908" s="12">
        <f t="shared" si="592"/>
        <v>0</v>
      </c>
      <c r="R2908" s="12">
        <f t="shared" si="593"/>
        <v>0.62909999999999999</v>
      </c>
      <c r="S2908" s="12">
        <f t="shared" si="594"/>
        <v>0</v>
      </c>
      <c r="T2908" s="12">
        <f t="shared" si="595"/>
        <v>0</v>
      </c>
      <c r="U2908" s="12">
        <f t="shared" si="596"/>
        <v>0</v>
      </c>
      <c r="V2908" s="13" t="str">
        <f t="shared" ca="1" si="597"/>
        <v>Greater Than 8 Weeks Old</v>
      </c>
    </row>
    <row r="2909" spans="1:22" x14ac:dyDescent="0.45">
      <c r="A2909" s="2" t="s">
        <v>202</v>
      </c>
      <c r="B2909" s="5">
        <v>43702</v>
      </c>
      <c r="C2909" s="5" t="s">
        <v>369</v>
      </c>
      <c r="D2909" s="5" t="s">
        <v>372</v>
      </c>
      <c r="E2909" s="6">
        <v>1</v>
      </c>
      <c r="F2909" s="3">
        <v>89</v>
      </c>
      <c r="G2909" s="3">
        <v>13</v>
      </c>
      <c r="H2909" s="8">
        <f t="shared" si="585"/>
        <v>13</v>
      </c>
      <c r="I2909" s="3">
        <v>76</v>
      </c>
      <c r="J2909" s="4">
        <v>0.85</v>
      </c>
      <c r="K2909" s="2" t="str">
        <f t="shared" si="586"/>
        <v>Sunday</v>
      </c>
      <c r="L2909" s="5">
        <f t="shared" si="587"/>
        <v>43705</v>
      </c>
      <c r="M2909" s="2" t="str">
        <f t="shared" si="588"/>
        <v>Wednesday</v>
      </c>
      <c r="N2909" s="2" t="str">
        <f t="shared" si="589"/>
        <v>Wednesday</v>
      </c>
      <c r="O2909" s="12">
        <f t="shared" si="590"/>
        <v>0</v>
      </c>
      <c r="P2909" s="11" t="str">
        <f t="shared" si="591"/>
        <v>Low Cost per Unit</v>
      </c>
      <c r="Q2909" s="12">
        <f t="shared" si="592"/>
        <v>0</v>
      </c>
      <c r="R2909" s="12">
        <f t="shared" si="593"/>
        <v>0</v>
      </c>
      <c r="S2909" s="12">
        <f t="shared" si="594"/>
        <v>0</v>
      </c>
      <c r="T2909" s="12">
        <f t="shared" si="595"/>
        <v>0</v>
      </c>
      <c r="U2909" s="12">
        <f t="shared" si="596"/>
        <v>0</v>
      </c>
      <c r="V2909" s="13" t="str">
        <f t="shared" ca="1" si="597"/>
        <v>Greater Than 8 Weeks Old</v>
      </c>
    </row>
    <row r="2910" spans="1:22" x14ac:dyDescent="0.45">
      <c r="A2910" s="2" t="s">
        <v>193</v>
      </c>
      <c r="B2910" s="5">
        <v>43702</v>
      </c>
      <c r="C2910" s="5" t="s">
        <v>369</v>
      </c>
      <c r="D2910" s="5" t="s">
        <v>372</v>
      </c>
      <c r="E2910" s="6">
        <v>1</v>
      </c>
      <c r="F2910" s="3">
        <v>52</v>
      </c>
      <c r="G2910" s="3">
        <v>14.5</v>
      </c>
      <c r="H2910" s="8">
        <f t="shared" si="585"/>
        <v>14.5</v>
      </c>
      <c r="I2910" s="3">
        <v>37.5</v>
      </c>
      <c r="J2910" s="4">
        <v>0.72</v>
      </c>
      <c r="K2910" s="2" t="str">
        <f t="shared" si="586"/>
        <v>Sunday</v>
      </c>
      <c r="L2910" s="5">
        <f t="shared" si="587"/>
        <v>43705</v>
      </c>
      <c r="M2910" s="2" t="str">
        <f t="shared" si="588"/>
        <v>Wednesday</v>
      </c>
      <c r="N2910" s="2" t="str">
        <f t="shared" si="589"/>
        <v>Wednesday</v>
      </c>
      <c r="O2910" s="12">
        <f t="shared" si="590"/>
        <v>0</v>
      </c>
      <c r="P2910" s="11" t="str">
        <f t="shared" si="591"/>
        <v>Low Cost per Unit</v>
      </c>
      <c r="Q2910" s="12">
        <f t="shared" si="592"/>
        <v>0</v>
      </c>
      <c r="R2910" s="12">
        <f t="shared" si="593"/>
        <v>0</v>
      </c>
      <c r="S2910" s="12">
        <f t="shared" si="594"/>
        <v>0</v>
      </c>
      <c r="T2910" s="12">
        <f t="shared" si="595"/>
        <v>0</v>
      </c>
      <c r="U2910" s="12">
        <f t="shared" si="596"/>
        <v>0</v>
      </c>
      <c r="V2910" s="13" t="str">
        <f t="shared" ca="1" si="597"/>
        <v>Greater Than 8 Weeks Old</v>
      </c>
    </row>
    <row r="2911" spans="1:22" x14ac:dyDescent="0.45">
      <c r="A2911" s="2" t="s">
        <v>213</v>
      </c>
      <c r="B2911" s="5">
        <v>43702</v>
      </c>
      <c r="C2911" s="5" t="s">
        <v>369</v>
      </c>
      <c r="D2911" s="5" t="s">
        <v>374</v>
      </c>
      <c r="E2911" s="6">
        <v>7</v>
      </c>
      <c r="F2911" s="3">
        <v>147</v>
      </c>
      <c r="G2911" s="3">
        <v>50.19</v>
      </c>
      <c r="H2911" s="8">
        <f t="shared" si="585"/>
        <v>7.17</v>
      </c>
      <c r="I2911" s="3">
        <v>96.81</v>
      </c>
      <c r="J2911" s="4">
        <v>0.66</v>
      </c>
      <c r="K2911" s="2" t="str">
        <f t="shared" si="586"/>
        <v>Sunday</v>
      </c>
      <c r="L2911" s="5">
        <f t="shared" si="587"/>
        <v>43705</v>
      </c>
      <c r="M2911" s="2" t="str">
        <f t="shared" si="588"/>
        <v>Wednesday</v>
      </c>
      <c r="N2911" s="2" t="str">
        <f t="shared" si="589"/>
        <v>Wednesday</v>
      </c>
      <c r="O2911" s="12">
        <f t="shared" si="590"/>
        <v>0</v>
      </c>
      <c r="P2911" s="11" t="str">
        <f t="shared" si="591"/>
        <v>Low Cost per Unit</v>
      </c>
      <c r="Q2911" s="12">
        <f t="shared" si="592"/>
        <v>0</v>
      </c>
      <c r="R2911" s="12">
        <f t="shared" si="593"/>
        <v>4.41</v>
      </c>
      <c r="S2911" s="12">
        <f t="shared" si="594"/>
        <v>0</v>
      </c>
      <c r="T2911" s="12">
        <f t="shared" si="595"/>
        <v>0</v>
      </c>
      <c r="U2911" s="12">
        <f t="shared" si="596"/>
        <v>0</v>
      </c>
      <c r="V2911" s="13" t="str">
        <f t="shared" ca="1" si="597"/>
        <v>Greater Than 8 Weeks Old</v>
      </c>
    </row>
    <row r="2912" spans="1:22" x14ac:dyDescent="0.45">
      <c r="A2912" s="2" t="s">
        <v>176</v>
      </c>
      <c r="B2912" s="5">
        <v>43702</v>
      </c>
      <c r="C2912" s="5" t="s">
        <v>369</v>
      </c>
      <c r="D2912" s="5" t="s">
        <v>375</v>
      </c>
      <c r="E2912" s="6">
        <v>1</v>
      </c>
      <c r="F2912" s="3">
        <v>5</v>
      </c>
      <c r="G2912" s="3">
        <v>0.25</v>
      </c>
      <c r="H2912" s="8">
        <f t="shared" si="585"/>
        <v>0.25</v>
      </c>
      <c r="I2912" s="3">
        <v>4.75</v>
      </c>
      <c r="J2912" s="4">
        <v>0.95</v>
      </c>
      <c r="K2912" s="2" t="str">
        <f t="shared" si="586"/>
        <v>Sunday</v>
      </c>
      <c r="L2912" s="5">
        <f t="shared" si="587"/>
        <v>43705</v>
      </c>
      <c r="M2912" s="2" t="str">
        <f t="shared" si="588"/>
        <v>Wednesday</v>
      </c>
      <c r="N2912" s="2" t="str">
        <f t="shared" si="589"/>
        <v>Wednesday</v>
      </c>
      <c r="O2912" s="12">
        <f t="shared" si="590"/>
        <v>0</v>
      </c>
      <c r="P2912" s="11" t="str">
        <f t="shared" si="591"/>
        <v>Low Cost per Unit</v>
      </c>
      <c r="Q2912" s="12">
        <f t="shared" si="592"/>
        <v>0</v>
      </c>
      <c r="R2912" s="12">
        <f t="shared" si="593"/>
        <v>0</v>
      </c>
      <c r="S2912" s="12">
        <f t="shared" si="594"/>
        <v>0.75</v>
      </c>
      <c r="T2912" s="12">
        <f t="shared" si="595"/>
        <v>0</v>
      </c>
      <c r="U2912" s="12">
        <f t="shared" si="596"/>
        <v>0</v>
      </c>
      <c r="V2912" s="13" t="str">
        <f t="shared" ca="1" si="597"/>
        <v>Greater Than 8 Weeks Old</v>
      </c>
    </row>
    <row r="2913" spans="1:22" x14ac:dyDescent="0.45">
      <c r="A2913" s="2" t="s">
        <v>15</v>
      </c>
      <c r="B2913" s="5">
        <v>43702</v>
      </c>
      <c r="C2913" s="5" t="s">
        <v>369</v>
      </c>
      <c r="D2913" s="5" t="s">
        <v>375</v>
      </c>
      <c r="E2913" s="6">
        <v>1</v>
      </c>
      <c r="F2913" s="3">
        <v>32</v>
      </c>
      <c r="G2913" s="3">
        <v>5.5</v>
      </c>
      <c r="H2913" s="8">
        <f t="shared" si="585"/>
        <v>5.5</v>
      </c>
      <c r="I2913" s="3">
        <v>26.5</v>
      </c>
      <c r="J2913" s="4">
        <v>0.83</v>
      </c>
      <c r="K2913" s="2" t="str">
        <f t="shared" si="586"/>
        <v>Sunday</v>
      </c>
      <c r="L2913" s="5">
        <f t="shared" si="587"/>
        <v>43705</v>
      </c>
      <c r="M2913" s="2" t="str">
        <f t="shared" si="588"/>
        <v>Wednesday</v>
      </c>
      <c r="N2913" s="2" t="str">
        <f t="shared" si="589"/>
        <v>Wednesday</v>
      </c>
      <c r="O2913" s="12">
        <f t="shared" si="590"/>
        <v>0</v>
      </c>
      <c r="P2913" s="11" t="str">
        <f t="shared" si="591"/>
        <v>Low Cost per Unit</v>
      </c>
      <c r="Q2913" s="12">
        <f t="shared" si="592"/>
        <v>0</v>
      </c>
      <c r="R2913" s="12">
        <f t="shared" si="593"/>
        <v>0</v>
      </c>
      <c r="S2913" s="12">
        <f t="shared" si="594"/>
        <v>4.8</v>
      </c>
      <c r="T2913" s="12">
        <f t="shared" si="595"/>
        <v>0</v>
      </c>
      <c r="U2913" s="12">
        <f t="shared" si="596"/>
        <v>0</v>
      </c>
      <c r="V2913" s="13" t="str">
        <f t="shared" ca="1" si="597"/>
        <v>Greater Than 8 Weeks Old</v>
      </c>
    </row>
    <row r="2914" spans="1:22" x14ac:dyDescent="0.45">
      <c r="A2914" s="2" t="s">
        <v>135</v>
      </c>
      <c r="B2914" s="5">
        <v>43702</v>
      </c>
      <c r="C2914" s="5" t="s">
        <v>369</v>
      </c>
      <c r="D2914" s="5" t="s">
        <v>375</v>
      </c>
      <c r="E2914" s="6">
        <v>2</v>
      </c>
      <c r="F2914" s="3">
        <v>11.98</v>
      </c>
      <c r="G2914" s="3">
        <v>4.2</v>
      </c>
      <c r="H2914" s="8">
        <f t="shared" si="585"/>
        <v>2.1</v>
      </c>
      <c r="I2914" s="3">
        <v>7.78</v>
      </c>
      <c r="J2914" s="4">
        <v>0.65</v>
      </c>
      <c r="K2914" s="2" t="str">
        <f t="shared" si="586"/>
        <v>Sunday</v>
      </c>
      <c r="L2914" s="5">
        <f t="shared" si="587"/>
        <v>43705</v>
      </c>
      <c r="M2914" s="2" t="str">
        <f t="shared" si="588"/>
        <v>Wednesday</v>
      </c>
      <c r="N2914" s="2" t="str">
        <f t="shared" si="589"/>
        <v>Wednesday</v>
      </c>
      <c r="O2914" s="12">
        <f t="shared" si="590"/>
        <v>0</v>
      </c>
      <c r="P2914" s="11" t="str">
        <f t="shared" si="591"/>
        <v>Low Cost per Unit</v>
      </c>
      <c r="Q2914" s="12">
        <f t="shared" si="592"/>
        <v>0</v>
      </c>
      <c r="R2914" s="12">
        <f t="shared" si="593"/>
        <v>0.3594</v>
      </c>
      <c r="S2914" s="12">
        <f t="shared" si="594"/>
        <v>1.7969999999999999</v>
      </c>
      <c r="T2914" s="12">
        <f t="shared" si="595"/>
        <v>0</v>
      </c>
      <c r="U2914" s="12">
        <f t="shared" si="596"/>
        <v>0</v>
      </c>
      <c r="V2914" s="13" t="str">
        <f t="shared" ca="1" si="597"/>
        <v>Greater Than 8 Weeks Old</v>
      </c>
    </row>
    <row r="2915" spans="1:22" x14ac:dyDescent="0.45">
      <c r="A2915" s="2" t="s">
        <v>98</v>
      </c>
      <c r="B2915" s="5">
        <v>43702</v>
      </c>
      <c r="C2915" s="5" t="s">
        <v>376</v>
      </c>
      <c r="D2915" s="5" t="s">
        <v>377</v>
      </c>
      <c r="E2915" s="6">
        <v>16</v>
      </c>
      <c r="F2915" s="3">
        <v>319.83999999999997</v>
      </c>
      <c r="G2915" s="3">
        <v>127.04</v>
      </c>
      <c r="H2915" s="8">
        <f t="shared" si="585"/>
        <v>7.94</v>
      </c>
      <c r="I2915" s="3">
        <v>192.8</v>
      </c>
      <c r="J2915" s="4">
        <v>0.6</v>
      </c>
      <c r="K2915" s="2" t="str">
        <f t="shared" si="586"/>
        <v>Sunday</v>
      </c>
      <c r="L2915" s="5">
        <f t="shared" si="587"/>
        <v>43705</v>
      </c>
      <c r="M2915" s="2" t="str">
        <f t="shared" si="588"/>
        <v>Wednesday</v>
      </c>
      <c r="N2915" s="2" t="str">
        <f t="shared" si="589"/>
        <v>Wednesday</v>
      </c>
      <c r="O2915" s="12">
        <f t="shared" si="590"/>
        <v>0</v>
      </c>
      <c r="P2915" s="11" t="str">
        <f t="shared" si="591"/>
        <v>Low Cost per Unit</v>
      </c>
      <c r="Q2915" s="12">
        <f t="shared" si="592"/>
        <v>0</v>
      </c>
      <c r="R2915" s="12">
        <f t="shared" si="593"/>
        <v>9.5951999999999984</v>
      </c>
      <c r="S2915" s="12">
        <f t="shared" si="594"/>
        <v>0</v>
      </c>
      <c r="T2915" s="12">
        <f t="shared" si="595"/>
        <v>0</v>
      </c>
      <c r="U2915" s="12">
        <f t="shared" si="596"/>
        <v>0</v>
      </c>
      <c r="V2915" s="13" t="str">
        <f t="shared" ca="1" si="597"/>
        <v>Greater Than 8 Weeks Old</v>
      </c>
    </row>
    <row r="2916" spans="1:22" x14ac:dyDescent="0.45">
      <c r="A2916" s="2" t="s">
        <v>16</v>
      </c>
      <c r="B2916" s="5">
        <v>43702</v>
      </c>
      <c r="C2916" s="5" t="s">
        <v>375</v>
      </c>
      <c r="D2916" s="5" t="s">
        <v>377</v>
      </c>
      <c r="E2916" s="6">
        <v>50</v>
      </c>
      <c r="F2916" s="3">
        <v>599.5</v>
      </c>
      <c r="G2916" s="3">
        <v>225</v>
      </c>
      <c r="H2916" s="8">
        <f t="shared" si="585"/>
        <v>4.5</v>
      </c>
      <c r="I2916" s="3">
        <v>374.5</v>
      </c>
      <c r="J2916" s="4">
        <v>0.62</v>
      </c>
      <c r="K2916" s="2" t="str">
        <f t="shared" si="586"/>
        <v>Sunday</v>
      </c>
      <c r="L2916" s="5">
        <f t="shared" si="587"/>
        <v>43705</v>
      </c>
      <c r="M2916" s="2" t="str">
        <f t="shared" si="588"/>
        <v>Wednesday</v>
      </c>
      <c r="N2916" s="2" t="str">
        <f t="shared" si="589"/>
        <v>Wednesday</v>
      </c>
      <c r="O2916" s="12">
        <f t="shared" si="590"/>
        <v>0</v>
      </c>
      <c r="P2916" s="11" t="str">
        <f t="shared" si="591"/>
        <v>Low Cost per Unit</v>
      </c>
      <c r="Q2916" s="12">
        <f t="shared" si="592"/>
        <v>0</v>
      </c>
      <c r="R2916" s="12">
        <f t="shared" si="593"/>
        <v>17.984999999999999</v>
      </c>
      <c r="S2916" s="12">
        <f t="shared" si="594"/>
        <v>0</v>
      </c>
      <c r="T2916" s="12">
        <f t="shared" si="595"/>
        <v>0</v>
      </c>
      <c r="U2916" s="12">
        <f t="shared" si="596"/>
        <v>0</v>
      </c>
      <c r="V2916" s="13" t="str">
        <f t="shared" ca="1" si="597"/>
        <v>Greater Than 8 Weeks Old</v>
      </c>
    </row>
    <row r="2917" spans="1:22" x14ac:dyDescent="0.45">
      <c r="A2917" s="2" t="s">
        <v>17</v>
      </c>
      <c r="B2917" s="5">
        <v>43702</v>
      </c>
      <c r="C2917" s="5" t="s">
        <v>376</v>
      </c>
      <c r="D2917" s="5" t="s">
        <v>377</v>
      </c>
      <c r="E2917" s="6">
        <v>36</v>
      </c>
      <c r="F2917" s="3">
        <v>395.64</v>
      </c>
      <c r="G2917" s="3">
        <v>223.2</v>
      </c>
      <c r="H2917" s="8">
        <f t="shared" si="585"/>
        <v>6.1999999999999993</v>
      </c>
      <c r="I2917" s="3">
        <v>172.44</v>
      </c>
      <c r="J2917" s="4">
        <v>0.44</v>
      </c>
      <c r="K2917" s="2" t="str">
        <f t="shared" si="586"/>
        <v>Sunday</v>
      </c>
      <c r="L2917" s="5">
        <f t="shared" si="587"/>
        <v>43705</v>
      </c>
      <c r="M2917" s="2" t="str">
        <f t="shared" si="588"/>
        <v>Wednesday</v>
      </c>
      <c r="N2917" s="2" t="str">
        <f t="shared" si="589"/>
        <v>Wednesday</v>
      </c>
      <c r="O2917" s="12">
        <f t="shared" si="590"/>
        <v>0</v>
      </c>
      <c r="P2917" s="11" t="str">
        <f t="shared" si="591"/>
        <v>Low Cost per Unit</v>
      </c>
      <c r="Q2917" s="12">
        <f t="shared" si="592"/>
        <v>0</v>
      </c>
      <c r="R2917" s="12">
        <f t="shared" si="593"/>
        <v>11.869199999999999</v>
      </c>
      <c r="S2917" s="12">
        <f t="shared" si="594"/>
        <v>0</v>
      </c>
      <c r="T2917" s="12">
        <f t="shared" si="595"/>
        <v>0</v>
      </c>
      <c r="U2917" s="12">
        <f t="shared" si="596"/>
        <v>0</v>
      </c>
      <c r="V2917" s="13" t="str">
        <f t="shared" ca="1" si="597"/>
        <v>Greater Than 8 Weeks Old</v>
      </c>
    </row>
    <row r="2918" spans="1:22" x14ac:dyDescent="0.45">
      <c r="A2918" s="2" t="s">
        <v>239</v>
      </c>
      <c r="B2918" s="5">
        <v>43702</v>
      </c>
      <c r="C2918" s="5" t="s">
        <v>376</v>
      </c>
      <c r="D2918" s="5" t="s">
        <v>377</v>
      </c>
      <c r="E2918" s="6">
        <v>18</v>
      </c>
      <c r="F2918" s="3">
        <v>269.82</v>
      </c>
      <c r="G2918" s="3">
        <v>118.8</v>
      </c>
      <c r="H2918" s="8">
        <f t="shared" si="585"/>
        <v>6.6</v>
      </c>
      <c r="I2918" s="3">
        <v>151.02000000000001</v>
      </c>
      <c r="J2918" s="4">
        <v>0.56000000000000005</v>
      </c>
      <c r="K2918" s="2" t="str">
        <f t="shared" si="586"/>
        <v>Sunday</v>
      </c>
      <c r="L2918" s="5">
        <f t="shared" si="587"/>
        <v>43705</v>
      </c>
      <c r="M2918" s="2" t="str">
        <f t="shared" si="588"/>
        <v>Wednesday</v>
      </c>
      <c r="N2918" s="2" t="str">
        <f t="shared" si="589"/>
        <v>Wednesday</v>
      </c>
      <c r="O2918" s="12">
        <f t="shared" si="590"/>
        <v>0</v>
      </c>
      <c r="P2918" s="11" t="str">
        <f t="shared" si="591"/>
        <v>Low Cost per Unit</v>
      </c>
      <c r="Q2918" s="12">
        <f t="shared" si="592"/>
        <v>0</v>
      </c>
      <c r="R2918" s="12">
        <f t="shared" si="593"/>
        <v>8.0945999999999998</v>
      </c>
      <c r="S2918" s="12">
        <f t="shared" si="594"/>
        <v>0</v>
      </c>
      <c r="T2918" s="12">
        <f t="shared" si="595"/>
        <v>0</v>
      </c>
      <c r="U2918" s="12">
        <f t="shared" si="596"/>
        <v>0</v>
      </c>
      <c r="V2918" s="13" t="str">
        <f t="shared" ca="1" si="597"/>
        <v>Greater Than 8 Weeks Old</v>
      </c>
    </row>
    <row r="2919" spans="1:22" x14ac:dyDescent="0.45">
      <c r="A2919" s="2" t="s">
        <v>18</v>
      </c>
      <c r="B2919" s="5">
        <v>43702</v>
      </c>
      <c r="C2919" s="5" t="s">
        <v>376</v>
      </c>
      <c r="D2919" s="5" t="s">
        <v>377</v>
      </c>
      <c r="E2919" s="6">
        <v>4</v>
      </c>
      <c r="F2919" s="3">
        <v>100</v>
      </c>
      <c r="G2919" s="3">
        <v>27.2</v>
      </c>
      <c r="H2919" s="8">
        <f t="shared" si="585"/>
        <v>6.8</v>
      </c>
      <c r="I2919" s="3">
        <v>72.8</v>
      </c>
      <c r="J2919" s="4">
        <v>0.73</v>
      </c>
      <c r="K2919" s="2" t="str">
        <f t="shared" si="586"/>
        <v>Sunday</v>
      </c>
      <c r="L2919" s="5">
        <f t="shared" si="587"/>
        <v>43705</v>
      </c>
      <c r="M2919" s="2" t="str">
        <f t="shared" si="588"/>
        <v>Wednesday</v>
      </c>
      <c r="N2919" s="2" t="str">
        <f t="shared" si="589"/>
        <v>Wednesday</v>
      </c>
      <c r="O2919" s="12">
        <f t="shared" si="590"/>
        <v>0</v>
      </c>
      <c r="P2919" s="11" t="str">
        <f t="shared" si="591"/>
        <v>Low Cost per Unit</v>
      </c>
      <c r="Q2919" s="12">
        <f t="shared" si="592"/>
        <v>0</v>
      </c>
      <c r="R2919" s="12">
        <f t="shared" si="593"/>
        <v>3</v>
      </c>
      <c r="S2919" s="12">
        <f t="shared" si="594"/>
        <v>0</v>
      </c>
      <c r="T2919" s="12">
        <f t="shared" si="595"/>
        <v>0</v>
      </c>
      <c r="U2919" s="12">
        <f t="shared" si="596"/>
        <v>0</v>
      </c>
      <c r="V2919" s="13" t="str">
        <f t="shared" ca="1" si="597"/>
        <v>Greater Than 8 Weeks Old</v>
      </c>
    </row>
    <row r="2920" spans="1:22" x14ac:dyDescent="0.45">
      <c r="A2920" s="2" t="s">
        <v>19</v>
      </c>
      <c r="B2920" s="5">
        <v>43702</v>
      </c>
      <c r="C2920" s="5" t="s">
        <v>378</v>
      </c>
      <c r="D2920" s="5" t="s">
        <v>379</v>
      </c>
      <c r="E2920" s="6">
        <v>1</v>
      </c>
      <c r="F2920" s="3">
        <v>69</v>
      </c>
      <c r="G2920" s="3">
        <v>20.059999999999999</v>
      </c>
      <c r="H2920" s="8">
        <f t="shared" si="585"/>
        <v>20.059999999999999</v>
      </c>
      <c r="I2920" s="3">
        <v>48.94</v>
      </c>
      <c r="J2920" s="4">
        <v>0.71</v>
      </c>
      <c r="K2920" s="2" t="str">
        <f t="shared" si="586"/>
        <v>Sunday</v>
      </c>
      <c r="L2920" s="5">
        <f t="shared" si="587"/>
        <v>43705</v>
      </c>
      <c r="M2920" s="2" t="str">
        <f t="shared" si="588"/>
        <v>Wednesday</v>
      </c>
      <c r="N2920" s="2" t="str">
        <f t="shared" si="589"/>
        <v>Wednesday</v>
      </c>
      <c r="O2920" s="12">
        <f t="shared" si="590"/>
        <v>0</v>
      </c>
      <c r="P2920" s="11" t="str">
        <f t="shared" si="591"/>
        <v>High Cost per Unit</v>
      </c>
      <c r="Q2920" s="12">
        <f t="shared" si="592"/>
        <v>0</v>
      </c>
      <c r="R2920" s="12">
        <f t="shared" si="593"/>
        <v>0</v>
      </c>
      <c r="S2920" s="12">
        <f t="shared" si="594"/>
        <v>0</v>
      </c>
      <c r="T2920" s="12">
        <f t="shared" si="595"/>
        <v>0</v>
      </c>
      <c r="U2920" s="12">
        <f t="shared" si="596"/>
        <v>0</v>
      </c>
      <c r="V2920" s="13" t="str">
        <f t="shared" ca="1" si="597"/>
        <v>Greater Than 8 Weeks Old</v>
      </c>
    </row>
    <row r="2921" spans="1:22" x14ac:dyDescent="0.45">
      <c r="A2921" s="2" t="s">
        <v>20</v>
      </c>
      <c r="B2921" s="5">
        <v>43702</v>
      </c>
      <c r="C2921" s="5" t="s">
        <v>376</v>
      </c>
      <c r="D2921" s="5" t="s">
        <v>377</v>
      </c>
      <c r="E2921" s="6">
        <v>6</v>
      </c>
      <c r="F2921" s="3">
        <v>132</v>
      </c>
      <c r="G2921" s="3">
        <v>31.5</v>
      </c>
      <c r="H2921" s="8">
        <f t="shared" si="585"/>
        <v>5.25</v>
      </c>
      <c r="I2921" s="3">
        <v>100.5</v>
      </c>
      <c r="J2921" s="4">
        <v>0.76</v>
      </c>
      <c r="K2921" s="2" t="str">
        <f t="shared" si="586"/>
        <v>Sunday</v>
      </c>
      <c r="L2921" s="5">
        <f t="shared" si="587"/>
        <v>43705</v>
      </c>
      <c r="M2921" s="2" t="str">
        <f t="shared" si="588"/>
        <v>Wednesday</v>
      </c>
      <c r="N2921" s="2" t="str">
        <f t="shared" si="589"/>
        <v>Wednesday</v>
      </c>
      <c r="O2921" s="12">
        <f t="shared" si="590"/>
        <v>0</v>
      </c>
      <c r="P2921" s="11" t="str">
        <f t="shared" si="591"/>
        <v>Low Cost per Unit</v>
      </c>
      <c r="Q2921" s="12">
        <f t="shared" si="592"/>
        <v>0</v>
      </c>
      <c r="R2921" s="12">
        <f t="shared" si="593"/>
        <v>3.96</v>
      </c>
      <c r="S2921" s="12">
        <f t="shared" si="594"/>
        <v>0</v>
      </c>
      <c r="T2921" s="12">
        <f t="shared" si="595"/>
        <v>0</v>
      </c>
      <c r="U2921" s="12">
        <f t="shared" si="596"/>
        <v>0</v>
      </c>
      <c r="V2921" s="13" t="str">
        <f t="shared" ca="1" si="597"/>
        <v>Greater Than 8 Weeks Old</v>
      </c>
    </row>
    <row r="2922" spans="1:22" x14ac:dyDescent="0.45">
      <c r="A2922" s="2" t="s">
        <v>21</v>
      </c>
      <c r="B2922" s="5">
        <v>43702</v>
      </c>
      <c r="C2922" s="5" t="s">
        <v>376</v>
      </c>
      <c r="D2922" s="5" t="s">
        <v>377</v>
      </c>
      <c r="E2922" s="6">
        <v>5</v>
      </c>
      <c r="F2922" s="3">
        <v>110</v>
      </c>
      <c r="G2922" s="3">
        <v>31.75</v>
      </c>
      <c r="H2922" s="8">
        <f t="shared" si="585"/>
        <v>6.35</v>
      </c>
      <c r="I2922" s="3">
        <v>78.25</v>
      </c>
      <c r="J2922" s="4">
        <v>0.71</v>
      </c>
      <c r="K2922" s="2" t="str">
        <f t="shared" si="586"/>
        <v>Sunday</v>
      </c>
      <c r="L2922" s="5">
        <f t="shared" si="587"/>
        <v>43705</v>
      </c>
      <c r="M2922" s="2" t="str">
        <f t="shared" si="588"/>
        <v>Wednesday</v>
      </c>
      <c r="N2922" s="2" t="str">
        <f t="shared" si="589"/>
        <v>Wednesday</v>
      </c>
      <c r="O2922" s="12">
        <f t="shared" si="590"/>
        <v>0</v>
      </c>
      <c r="P2922" s="11" t="str">
        <f t="shared" si="591"/>
        <v>Low Cost per Unit</v>
      </c>
      <c r="Q2922" s="12">
        <f t="shared" si="592"/>
        <v>0</v>
      </c>
      <c r="R2922" s="12">
        <f t="shared" si="593"/>
        <v>3.3</v>
      </c>
      <c r="S2922" s="12">
        <f t="shared" si="594"/>
        <v>0</v>
      </c>
      <c r="T2922" s="12">
        <f t="shared" si="595"/>
        <v>0</v>
      </c>
      <c r="U2922" s="12">
        <f t="shared" si="596"/>
        <v>0</v>
      </c>
      <c r="V2922" s="13" t="str">
        <f t="shared" ca="1" si="597"/>
        <v>Greater Than 8 Weeks Old</v>
      </c>
    </row>
    <row r="2923" spans="1:22" x14ac:dyDescent="0.45">
      <c r="A2923" s="2" t="s">
        <v>215</v>
      </c>
      <c r="B2923" s="5">
        <v>43702</v>
      </c>
      <c r="C2923" s="5" t="s">
        <v>378</v>
      </c>
      <c r="D2923" s="5" t="s">
        <v>379</v>
      </c>
      <c r="E2923" s="6">
        <v>39</v>
      </c>
      <c r="F2923" s="3">
        <v>389.61</v>
      </c>
      <c r="G2923" s="3">
        <v>148.19999999999999</v>
      </c>
      <c r="H2923" s="8">
        <f t="shared" si="585"/>
        <v>3.8</v>
      </c>
      <c r="I2923" s="3">
        <v>241.41</v>
      </c>
      <c r="J2923" s="4">
        <v>0.62</v>
      </c>
      <c r="K2923" s="2" t="str">
        <f t="shared" si="586"/>
        <v>Sunday</v>
      </c>
      <c r="L2923" s="5">
        <f t="shared" si="587"/>
        <v>43705</v>
      </c>
      <c r="M2923" s="2" t="str">
        <f t="shared" si="588"/>
        <v>Wednesday</v>
      </c>
      <c r="N2923" s="2" t="str">
        <f t="shared" si="589"/>
        <v>Wednesday</v>
      </c>
      <c r="O2923" s="12">
        <f t="shared" si="590"/>
        <v>0</v>
      </c>
      <c r="P2923" s="11" t="str">
        <f t="shared" si="591"/>
        <v>Low Cost per Unit</v>
      </c>
      <c r="Q2923" s="12">
        <f t="shared" si="592"/>
        <v>0</v>
      </c>
      <c r="R2923" s="12">
        <f t="shared" si="593"/>
        <v>11.6883</v>
      </c>
      <c r="S2923" s="12">
        <f t="shared" si="594"/>
        <v>0</v>
      </c>
      <c r="T2923" s="12">
        <f t="shared" si="595"/>
        <v>0</v>
      </c>
      <c r="U2923" s="12">
        <f t="shared" si="596"/>
        <v>0</v>
      </c>
      <c r="V2923" s="13" t="str">
        <f t="shared" ca="1" si="597"/>
        <v>Greater Than 8 Weeks Old</v>
      </c>
    </row>
    <row r="2924" spans="1:22" x14ac:dyDescent="0.45">
      <c r="A2924" s="2" t="s">
        <v>22</v>
      </c>
      <c r="B2924" s="5">
        <v>43702</v>
      </c>
      <c r="C2924" s="5" t="s">
        <v>380</v>
      </c>
      <c r="D2924" s="5" t="s">
        <v>381</v>
      </c>
      <c r="E2924" s="6">
        <v>19</v>
      </c>
      <c r="F2924" s="3">
        <v>284.81</v>
      </c>
      <c r="G2924" s="3">
        <v>102.6</v>
      </c>
      <c r="H2924" s="8">
        <f t="shared" si="585"/>
        <v>5.3999999999999995</v>
      </c>
      <c r="I2924" s="3">
        <v>182.21</v>
      </c>
      <c r="J2924" s="4">
        <v>0.64</v>
      </c>
      <c r="K2924" s="2" t="str">
        <f t="shared" si="586"/>
        <v>Sunday</v>
      </c>
      <c r="L2924" s="5">
        <f t="shared" si="587"/>
        <v>43705</v>
      </c>
      <c r="M2924" s="2" t="str">
        <f t="shared" si="588"/>
        <v>Wednesday</v>
      </c>
      <c r="N2924" s="2" t="str">
        <f t="shared" si="589"/>
        <v>Wednesday</v>
      </c>
      <c r="O2924" s="12">
        <f t="shared" si="590"/>
        <v>0</v>
      </c>
      <c r="P2924" s="11" t="str">
        <f t="shared" si="591"/>
        <v>Low Cost per Unit</v>
      </c>
      <c r="Q2924" s="12">
        <f t="shared" si="592"/>
        <v>0</v>
      </c>
      <c r="R2924" s="12">
        <f t="shared" si="593"/>
        <v>8.5442999999999998</v>
      </c>
      <c r="S2924" s="12">
        <f t="shared" si="594"/>
        <v>0</v>
      </c>
      <c r="T2924" s="12">
        <f t="shared" si="595"/>
        <v>0</v>
      </c>
      <c r="U2924" s="12">
        <f t="shared" si="596"/>
        <v>0</v>
      </c>
      <c r="V2924" s="13" t="str">
        <f t="shared" ca="1" si="597"/>
        <v>Greater Than 8 Weeks Old</v>
      </c>
    </row>
    <row r="2925" spans="1:22" x14ac:dyDescent="0.45">
      <c r="A2925" s="2" t="s">
        <v>162</v>
      </c>
      <c r="B2925" s="5">
        <v>43702</v>
      </c>
      <c r="C2925" s="5" t="s">
        <v>383</v>
      </c>
      <c r="D2925" s="5" t="s">
        <v>384</v>
      </c>
      <c r="E2925" s="6">
        <v>25</v>
      </c>
      <c r="F2925" s="3">
        <v>199.75</v>
      </c>
      <c r="G2925" s="3">
        <v>80</v>
      </c>
      <c r="H2925" s="8">
        <f t="shared" si="585"/>
        <v>3.2</v>
      </c>
      <c r="I2925" s="3">
        <v>119.75</v>
      </c>
      <c r="J2925" s="4">
        <v>0.6</v>
      </c>
      <c r="K2925" s="2" t="str">
        <f t="shared" si="586"/>
        <v>Sunday</v>
      </c>
      <c r="L2925" s="5">
        <f t="shared" si="587"/>
        <v>43705</v>
      </c>
      <c r="M2925" s="2" t="str">
        <f t="shared" si="588"/>
        <v>Wednesday</v>
      </c>
      <c r="N2925" s="2" t="str">
        <f t="shared" si="589"/>
        <v>Wednesday</v>
      </c>
      <c r="O2925" s="12">
        <f t="shared" si="590"/>
        <v>0</v>
      </c>
      <c r="P2925" s="11" t="str">
        <f t="shared" si="591"/>
        <v>Low Cost per Unit</v>
      </c>
      <c r="Q2925" s="12">
        <f t="shared" si="592"/>
        <v>0</v>
      </c>
      <c r="R2925" s="12">
        <f t="shared" si="593"/>
        <v>5.9924999999999997</v>
      </c>
      <c r="S2925" s="12">
        <f t="shared" si="594"/>
        <v>0</v>
      </c>
      <c r="T2925" s="12">
        <f t="shared" si="595"/>
        <v>0</v>
      </c>
      <c r="U2925" s="12">
        <f t="shared" si="596"/>
        <v>0</v>
      </c>
      <c r="V2925" s="13" t="str">
        <f t="shared" ca="1" si="597"/>
        <v>Greater Than 8 Weeks Old</v>
      </c>
    </row>
    <row r="2926" spans="1:22" x14ac:dyDescent="0.45">
      <c r="A2926" s="2" t="s">
        <v>216</v>
      </c>
      <c r="B2926" s="5">
        <v>43702</v>
      </c>
      <c r="C2926" s="5" t="s">
        <v>383</v>
      </c>
      <c r="D2926" s="5" t="s">
        <v>385</v>
      </c>
      <c r="E2926" s="6">
        <v>21</v>
      </c>
      <c r="F2926" s="3">
        <v>188.79</v>
      </c>
      <c r="G2926" s="3">
        <v>90.3</v>
      </c>
      <c r="H2926" s="8">
        <f t="shared" si="585"/>
        <v>4.3</v>
      </c>
      <c r="I2926" s="3">
        <v>98.49</v>
      </c>
      <c r="J2926" s="4">
        <v>0.52</v>
      </c>
      <c r="K2926" s="2" t="str">
        <f t="shared" si="586"/>
        <v>Sunday</v>
      </c>
      <c r="L2926" s="5">
        <f t="shared" si="587"/>
        <v>43705</v>
      </c>
      <c r="M2926" s="2" t="str">
        <f t="shared" si="588"/>
        <v>Wednesday</v>
      </c>
      <c r="N2926" s="2" t="str">
        <f t="shared" si="589"/>
        <v>Wednesday</v>
      </c>
      <c r="O2926" s="12">
        <f t="shared" si="590"/>
        <v>0</v>
      </c>
      <c r="P2926" s="11" t="str">
        <f t="shared" si="591"/>
        <v>Low Cost per Unit</v>
      </c>
      <c r="Q2926" s="12">
        <f t="shared" si="592"/>
        <v>0</v>
      </c>
      <c r="R2926" s="12">
        <f t="shared" si="593"/>
        <v>5.6636999999999995</v>
      </c>
      <c r="S2926" s="12">
        <f t="shared" si="594"/>
        <v>0</v>
      </c>
      <c r="T2926" s="12">
        <f t="shared" si="595"/>
        <v>0</v>
      </c>
      <c r="U2926" s="12">
        <f t="shared" si="596"/>
        <v>0</v>
      </c>
      <c r="V2926" s="13" t="str">
        <f t="shared" ca="1" si="597"/>
        <v>Greater Than 8 Weeks Old</v>
      </c>
    </row>
    <row r="2927" spans="1:22" x14ac:dyDescent="0.45">
      <c r="A2927" s="2" t="s">
        <v>217</v>
      </c>
      <c r="B2927" s="5">
        <v>43702</v>
      </c>
      <c r="C2927" s="5" t="s">
        <v>383</v>
      </c>
      <c r="D2927" s="5" t="s">
        <v>385</v>
      </c>
      <c r="E2927" s="6">
        <v>17</v>
      </c>
      <c r="F2927" s="3">
        <v>152.83000000000001</v>
      </c>
      <c r="G2927" s="3">
        <v>67.66</v>
      </c>
      <c r="H2927" s="8">
        <f t="shared" si="585"/>
        <v>3.98</v>
      </c>
      <c r="I2927" s="3">
        <v>85.17</v>
      </c>
      <c r="J2927" s="4">
        <v>0.56000000000000005</v>
      </c>
      <c r="K2927" s="2" t="str">
        <f t="shared" si="586"/>
        <v>Sunday</v>
      </c>
      <c r="L2927" s="5">
        <f t="shared" si="587"/>
        <v>43705</v>
      </c>
      <c r="M2927" s="2" t="str">
        <f t="shared" si="588"/>
        <v>Wednesday</v>
      </c>
      <c r="N2927" s="2" t="str">
        <f t="shared" si="589"/>
        <v>Wednesday</v>
      </c>
      <c r="O2927" s="12">
        <f t="shared" si="590"/>
        <v>0</v>
      </c>
      <c r="P2927" s="11" t="str">
        <f t="shared" si="591"/>
        <v>Low Cost per Unit</v>
      </c>
      <c r="Q2927" s="12">
        <f t="shared" si="592"/>
        <v>0</v>
      </c>
      <c r="R2927" s="12">
        <f t="shared" si="593"/>
        <v>4.5849000000000002</v>
      </c>
      <c r="S2927" s="12">
        <f t="shared" si="594"/>
        <v>0</v>
      </c>
      <c r="T2927" s="12">
        <f t="shared" si="595"/>
        <v>0</v>
      </c>
      <c r="U2927" s="12">
        <f t="shared" si="596"/>
        <v>0</v>
      </c>
      <c r="V2927" s="13" t="str">
        <f t="shared" ca="1" si="597"/>
        <v>Greater Than 8 Weeks Old</v>
      </c>
    </row>
    <row r="2928" spans="1:22" x14ac:dyDescent="0.45">
      <c r="A2928" s="2" t="s">
        <v>23</v>
      </c>
      <c r="B2928" s="5">
        <v>43702</v>
      </c>
      <c r="C2928" s="5" t="s">
        <v>383</v>
      </c>
      <c r="D2928" s="5" t="s">
        <v>385</v>
      </c>
      <c r="E2928" s="6">
        <v>4</v>
      </c>
      <c r="F2928" s="3">
        <v>56</v>
      </c>
      <c r="G2928" s="3">
        <v>11</v>
      </c>
      <c r="H2928" s="8">
        <f t="shared" si="585"/>
        <v>2.75</v>
      </c>
      <c r="I2928" s="3">
        <v>45</v>
      </c>
      <c r="J2928" s="4">
        <v>0.8</v>
      </c>
      <c r="K2928" s="2" t="str">
        <f t="shared" si="586"/>
        <v>Sunday</v>
      </c>
      <c r="L2928" s="5">
        <f t="shared" si="587"/>
        <v>43705</v>
      </c>
      <c r="M2928" s="2" t="str">
        <f t="shared" si="588"/>
        <v>Wednesday</v>
      </c>
      <c r="N2928" s="2" t="str">
        <f t="shared" si="589"/>
        <v>Wednesday</v>
      </c>
      <c r="O2928" s="12">
        <f t="shared" si="590"/>
        <v>0</v>
      </c>
      <c r="P2928" s="11" t="str">
        <f t="shared" si="591"/>
        <v>Low Cost per Unit</v>
      </c>
      <c r="Q2928" s="12">
        <f t="shared" si="592"/>
        <v>0</v>
      </c>
      <c r="R2928" s="12">
        <f t="shared" si="593"/>
        <v>1.68</v>
      </c>
      <c r="S2928" s="12">
        <f t="shared" si="594"/>
        <v>0</v>
      </c>
      <c r="T2928" s="12">
        <f t="shared" si="595"/>
        <v>0</v>
      </c>
      <c r="U2928" s="12">
        <f t="shared" si="596"/>
        <v>0</v>
      </c>
      <c r="V2928" s="13" t="str">
        <f t="shared" ca="1" si="597"/>
        <v>Greater Than 8 Weeks Old</v>
      </c>
    </row>
    <row r="2929" spans="1:22" x14ac:dyDescent="0.45">
      <c r="A2929" s="2" t="s">
        <v>136</v>
      </c>
      <c r="B2929" s="5">
        <v>43702</v>
      </c>
      <c r="C2929" s="5" t="s">
        <v>376</v>
      </c>
      <c r="D2929" s="5" t="s">
        <v>377</v>
      </c>
      <c r="E2929" s="6">
        <v>38</v>
      </c>
      <c r="F2929" s="3">
        <v>265.62</v>
      </c>
      <c r="G2929" s="3">
        <v>66.5</v>
      </c>
      <c r="H2929" s="8">
        <f t="shared" si="585"/>
        <v>1.75</v>
      </c>
      <c r="I2929" s="3">
        <v>199.12</v>
      </c>
      <c r="J2929" s="4">
        <v>0.75</v>
      </c>
      <c r="K2929" s="2" t="str">
        <f t="shared" si="586"/>
        <v>Sunday</v>
      </c>
      <c r="L2929" s="5">
        <f t="shared" si="587"/>
        <v>43705</v>
      </c>
      <c r="M2929" s="2" t="str">
        <f t="shared" si="588"/>
        <v>Wednesday</v>
      </c>
      <c r="N2929" s="2" t="str">
        <f t="shared" si="589"/>
        <v>Wednesday</v>
      </c>
      <c r="O2929" s="12">
        <f t="shared" si="590"/>
        <v>0</v>
      </c>
      <c r="P2929" s="11" t="str">
        <f t="shared" si="591"/>
        <v>Low Cost per Unit</v>
      </c>
      <c r="Q2929" s="12">
        <f t="shared" si="592"/>
        <v>0</v>
      </c>
      <c r="R2929" s="12">
        <f t="shared" si="593"/>
        <v>7.9685999999999995</v>
      </c>
      <c r="S2929" s="12">
        <f t="shared" si="594"/>
        <v>0</v>
      </c>
      <c r="T2929" s="12">
        <f t="shared" si="595"/>
        <v>0</v>
      </c>
      <c r="U2929" s="12">
        <f t="shared" si="596"/>
        <v>0</v>
      </c>
      <c r="V2929" s="13" t="str">
        <f t="shared" ca="1" si="597"/>
        <v>Greater Than 8 Weeks Old</v>
      </c>
    </row>
    <row r="2930" spans="1:22" x14ac:dyDescent="0.45">
      <c r="A2930" s="2" t="s">
        <v>24</v>
      </c>
      <c r="B2930" s="5">
        <v>43702</v>
      </c>
      <c r="C2930" s="5" t="s">
        <v>375</v>
      </c>
      <c r="D2930" s="5" t="s">
        <v>377</v>
      </c>
      <c r="E2930" s="6">
        <v>26</v>
      </c>
      <c r="F2930" s="3">
        <v>259.74</v>
      </c>
      <c r="G2930" s="3">
        <v>76.7</v>
      </c>
      <c r="H2930" s="8">
        <f t="shared" si="585"/>
        <v>2.95</v>
      </c>
      <c r="I2930" s="3">
        <v>183.04</v>
      </c>
      <c r="J2930" s="4">
        <v>0.7</v>
      </c>
      <c r="K2930" s="2" t="str">
        <f t="shared" si="586"/>
        <v>Sunday</v>
      </c>
      <c r="L2930" s="5">
        <f t="shared" si="587"/>
        <v>43705</v>
      </c>
      <c r="M2930" s="2" t="str">
        <f t="shared" si="588"/>
        <v>Wednesday</v>
      </c>
      <c r="N2930" s="2" t="str">
        <f t="shared" si="589"/>
        <v>Wednesday</v>
      </c>
      <c r="O2930" s="12">
        <f t="shared" si="590"/>
        <v>0</v>
      </c>
      <c r="P2930" s="11" t="str">
        <f t="shared" si="591"/>
        <v>Low Cost per Unit</v>
      </c>
      <c r="Q2930" s="12">
        <f t="shared" si="592"/>
        <v>0</v>
      </c>
      <c r="R2930" s="12">
        <f t="shared" si="593"/>
        <v>7.7922000000000002</v>
      </c>
      <c r="S2930" s="12">
        <f t="shared" si="594"/>
        <v>0</v>
      </c>
      <c r="T2930" s="12">
        <f t="shared" si="595"/>
        <v>0</v>
      </c>
      <c r="U2930" s="12">
        <f t="shared" si="596"/>
        <v>0</v>
      </c>
      <c r="V2930" s="13" t="str">
        <f t="shared" ca="1" si="597"/>
        <v>Greater Than 8 Weeks Old</v>
      </c>
    </row>
    <row r="2931" spans="1:22" x14ac:dyDescent="0.45">
      <c r="A2931" s="2" t="s">
        <v>99</v>
      </c>
      <c r="B2931" s="5">
        <v>43702</v>
      </c>
      <c r="C2931" s="5" t="s">
        <v>378</v>
      </c>
      <c r="D2931" s="5" t="s">
        <v>379</v>
      </c>
      <c r="E2931" s="6">
        <v>1</v>
      </c>
      <c r="F2931" s="3">
        <v>22</v>
      </c>
      <c r="G2931" s="3">
        <v>2.0499999999999998</v>
      </c>
      <c r="H2931" s="8">
        <f t="shared" si="585"/>
        <v>2.0499999999999998</v>
      </c>
      <c r="I2931" s="3">
        <v>19.95</v>
      </c>
      <c r="J2931" s="4">
        <v>0.91</v>
      </c>
      <c r="K2931" s="2" t="str">
        <f t="shared" si="586"/>
        <v>Sunday</v>
      </c>
      <c r="L2931" s="5">
        <f t="shared" si="587"/>
        <v>43705</v>
      </c>
      <c r="M2931" s="2" t="str">
        <f t="shared" si="588"/>
        <v>Wednesday</v>
      </c>
      <c r="N2931" s="2" t="str">
        <f t="shared" si="589"/>
        <v>Wednesday</v>
      </c>
      <c r="O2931" s="12">
        <f t="shared" si="590"/>
        <v>0</v>
      </c>
      <c r="P2931" s="11" t="str">
        <f t="shared" si="591"/>
        <v>Low Cost per Unit</v>
      </c>
      <c r="Q2931" s="12">
        <f t="shared" si="592"/>
        <v>0</v>
      </c>
      <c r="R2931" s="12">
        <f t="shared" si="593"/>
        <v>0</v>
      </c>
      <c r="S2931" s="12">
        <f t="shared" si="594"/>
        <v>0</v>
      </c>
      <c r="T2931" s="12">
        <f t="shared" si="595"/>
        <v>0</v>
      </c>
      <c r="U2931" s="12">
        <f t="shared" si="596"/>
        <v>0</v>
      </c>
      <c r="V2931" s="13" t="str">
        <f t="shared" ca="1" si="597"/>
        <v>Greater Than 8 Weeks Old</v>
      </c>
    </row>
    <row r="2932" spans="1:22" x14ac:dyDescent="0.45">
      <c r="A2932" s="2" t="s">
        <v>219</v>
      </c>
      <c r="B2932" s="5">
        <v>43702</v>
      </c>
      <c r="C2932" s="5" t="s">
        <v>380</v>
      </c>
      <c r="D2932" s="5" t="s">
        <v>381</v>
      </c>
      <c r="E2932" s="6">
        <v>4</v>
      </c>
      <c r="F2932" s="3">
        <v>76</v>
      </c>
      <c r="G2932" s="3">
        <v>18</v>
      </c>
      <c r="H2932" s="8">
        <f t="shared" si="585"/>
        <v>4.5</v>
      </c>
      <c r="I2932" s="3">
        <v>58</v>
      </c>
      <c r="J2932" s="4">
        <v>0.76</v>
      </c>
      <c r="K2932" s="2" t="str">
        <f t="shared" si="586"/>
        <v>Sunday</v>
      </c>
      <c r="L2932" s="5">
        <f t="shared" si="587"/>
        <v>43705</v>
      </c>
      <c r="M2932" s="2" t="str">
        <f t="shared" si="588"/>
        <v>Wednesday</v>
      </c>
      <c r="N2932" s="2" t="str">
        <f t="shared" si="589"/>
        <v>Wednesday</v>
      </c>
      <c r="O2932" s="12">
        <f t="shared" si="590"/>
        <v>0</v>
      </c>
      <c r="P2932" s="11" t="str">
        <f t="shared" si="591"/>
        <v>Low Cost per Unit</v>
      </c>
      <c r="Q2932" s="12">
        <f t="shared" si="592"/>
        <v>0</v>
      </c>
      <c r="R2932" s="12">
        <f t="shared" si="593"/>
        <v>2.2799999999999998</v>
      </c>
      <c r="S2932" s="12">
        <f t="shared" si="594"/>
        <v>0</v>
      </c>
      <c r="T2932" s="12">
        <f t="shared" si="595"/>
        <v>0</v>
      </c>
      <c r="U2932" s="12">
        <f t="shared" si="596"/>
        <v>0</v>
      </c>
      <c r="V2932" s="13" t="str">
        <f t="shared" ca="1" si="597"/>
        <v>Greater Than 8 Weeks Old</v>
      </c>
    </row>
    <row r="2933" spans="1:22" x14ac:dyDescent="0.45">
      <c r="A2933" s="2" t="s">
        <v>100</v>
      </c>
      <c r="B2933" s="5">
        <v>43702</v>
      </c>
      <c r="C2933" s="5" t="s">
        <v>380</v>
      </c>
      <c r="D2933" s="5" t="s">
        <v>381</v>
      </c>
      <c r="E2933" s="6">
        <v>1</v>
      </c>
      <c r="F2933" s="3">
        <v>17</v>
      </c>
      <c r="G2933" s="3">
        <v>2.99</v>
      </c>
      <c r="H2933" s="8">
        <f t="shared" si="585"/>
        <v>2.99</v>
      </c>
      <c r="I2933" s="3">
        <v>14.01</v>
      </c>
      <c r="J2933" s="4">
        <v>0.82</v>
      </c>
      <c r="K2933" s="2" t="str">
        <f t="shared" si="586"/>
        <v>Sunday</v>
      </c>
      <c r="L2933" s="5">
        <f t="shared" si="587"/>
        <v>43705</v>
      </c>
      <c r="M2933" s="2" t="str">
        <f t="shared" si="588"/>
        <v>Wednesday</v>
      </c>
      <c r="N2933" s="2" t="str">
        <f t="shared" si="589"/>
        <v>Wednesday</v>
      </c>
      <c r="O2933" s="12">
        <f t="shared" si="590"/>
        <v>0</v>
      </c>
      <c r="P2933" s="11" t="str">
        <f t="shared" si="591"/>
        <v>Low Cost per Unit</v>
      </c>
      <c r="Q2933" s="12">
        <f t="shared" si="592"/>
        <v>0</v>
      </c>
      <c r="R2933" s="12">
        <f t="shared" si="593"/>
        <v>0</v>
      </c>
      <c r="S2933" s="12">
        <f t="shared" si="594"/>
        <v>0</v>
      </c>
      <c r="T2933" s="12">
        <f t="shared" si="595"/>
        <v>0</v>
      </c>
      <c r="U2933" s="12">
        <f t="shared" si="596"/>
        <v>0</v>
      </c>
      <c r="V2933" s="13" t="str">
        <f t="shared" ca="1" si="597"/>
        <v>Greater Than 8 Weeks Old</v>
      </c>
    </row>
    <row r="2934" spans="1:22" x14ac:dyDescent="0.45">
      <c r="A2934" s="2" t="s">
        <v>27</v>
      </c>
      <c r="B2934" s="5">
        <v>43702</v>
      </c>
      <c r="C2934" s="5" t="s">
        <v>380</v>
      </c>
      <c r="D2934" s="5" t="s">
        <v>381</v>
      </c>
      <c r="E2934" s="6">
        <v>15</v>
      </c>
      <c r="F2934" s="3">
        <v>149.85</v>
      </c>
      <c r="G2934" s="3">
        <v>44.25</v>
      </c>
      <c r="H2934" s="8">
        <f t="shared" si="585"/>
        <v>2.95</v>
      </c>
      <c r="I2934" s="3">
        <v>105.6</v>
      </c>
      <c r="J2934" s="4">
        <v>0.7</v>
      </c>
      <c r="K2934" s="2" t="str">
        <f t="shared" si="586"/>
        <v>Sunday</v>
      </c>
      <c r="L2934" s="5">
        <f t="shared" si="587"/>
        <v>43705</v>
      </c>
      <c r="M2934" s="2" t="str">
        <f t="shared" si="588"/>
        <v>Wednesday</v>
      </c>
      <c r="N2934" s="2" t="str">
        <f t="shared" si="589"/>
        <v>Wednesday</v>
      </c>
      <c r="O2934" s="12">
        <f t="shared" si="590"/>
        <v>0</v>
      </c>
      <c r="P2934" s="11" t="str">
        <f t="shared" si="591"/>
        <v>Low Cost per Unit</v>
      </c>
      <c r="Q2934" s="12">
        <f t="shared" si="592"/>
        <v>0</v>
      </c>
      <c r="R2934" s="12">
        <f t="shared" si="593"/>
        <v>4.4954999999999998</v>
      </c>
      <c r="S2934" s="12">
        <f t="shared" si="594"/>
        <v>0</v>
      </c>
      <c r="T2934" s="12">
        <f t="shared" si="595"/>
        <v>0</v>
      </c>
      <c r="U2934" s="12">
        <f t="shared" si="596"/>
        <v>0</v>
      </c>
      <c r="V2934" s="13" t="str">
        <f t="shared" ca="1" si="597"/>
        <v>Greater Than 8 Weeks Old</v>
      </c>
    </row>
    <row r="2935" spans="1:22" x14ac:dyDescent="0.45">
      <c r="A2935" s="2" t="s">
        <v>240</v>
      </c>
      <c r="B2935" s="5">
        <v>43702</v>
      </c>
      <c r="C2935" s="5" t="s">
        <v>371</v>
      </c>
      <c r="D2935" s="5" t="s">
        <v>371</v>
      </c>
      <c r="E2935" s="6">
        <v>6</v>
      </c>
      <c r="F2935" s="3">
        <v>65.94</v>
      </c>
      <c r="G2935" s="3">
        <v>22.5</v>
      </c>
      <c r="H2935" s="8">
        <f t="shared" si="585"/>
        <v>3.75</v>
      </c>
      <c r="I2935" s="3">
        <v>43.44</v>
      </c>
      <c r="J2935" s="4">
        <v>0.66</v>
      </c>
      <c r="K2935" s="2" t="str">
        <f t="shared" si="586"/>
        <v>Sunday</v>
      </c>
      <c r="L2935" s="5">
        <f t="shared" si="587"/>
        <v>43705</v>
      </c>
      <c r="M2935" s="2" t="str">
        <f t="shared" si="588"/>
        <v>Wednesday</v>
      </c>
      <c r="N2935" s="2" t="str">
        <f t="shared" si="589"/>
        <v>Wednesday</v>
      </c>
      <c r="O2935" s="12">
        <f t="shared" si="590"/>
        <v>0</v>
      </c>
      <c r="P2935" s="11" t="str">
        <f t="shared" si="591"/>
        <v>Low Cost per Unit</v>
      </c>
      <c r="Q2935" s="12">
        <f t="shared" si="592"/>
        <v>0</v>
      </c>
      <c r="R2935" s="12">
        <f t="shared" si="593"/>
        <v>1.9782</v>
      </c>
      <c r="S2935" s="12">
        <f t="shared" si="594"/>
        <v>0</v>
      </c>
      <c r="T2935" s="12">
        <f t="shared" si="595"/>
        <v>0</v>
      </c>
      <c r="U2935" s="12">
        <f t="shared" si="596"/>
        <v>0</v>
      </c>
      <c r="V2935" s="13" t="str">
        <f t="shared" ca="1" si="597"/>
        <v>Greater Than 8 Weeks Old</v>
      </c>
    </row>
    <row r="2936" spans="1:22" x14ac:dyDescent="0.45">
      <c r="A2936" s="2" t="s">
        <v>163</v>
      </c>
      <c r="B2936" s="5">
        <v>43702</v>
      </c>
      <c r="C2936" s="5" t="s">
        <v>380</v>
      </c>
      <c r="D2936" s="5" t="s">
        <v>381</v>
      </c>
      <c r="E2936" s="6">
        <v>24</v>
      </c>
      <c r="F2936" s="3">
        <v>239.76</v>
      </c>
      <c r="G2936" s="3">
        <v>90</v>
      </c>
      <c r="H2936" s="8">
        <f t="shared" si="585"/>
        <v>3.75</v>
      </c>
      <c r="I2936" s="3">
        <v>149.76</v>
      </c>
      <c r="J2936" s="4">
        <v>0.62</v>
      </c>
      <c r="K2936" s="2" t="str">
        <f t="shared" si="586"/>
        <v>Sunday</v>
      </c>
      <c r="L2936" s="5">
        <f t="shared" si="587"/>
        <v>43705</v>
      </c>
      <c r="M2936" s="2" t="str">
        <f t="shared" si="588"/>
        <v>Wednesday</v>
      </c>
      <c r="N2936" s="2" t="str">
        <f t="shared" si="589"/>
        <v>Wednesday</v>
      </c>
      <c r="O2936" s="12">
        <f t="shared" si="590"/>
        <v>0</v>
      </c>
      <c r="P2936" s="11" t="str">
        <f t="shared" si="591"/>
        <v>Low Cost per Unit</v>
      </c>
      <c r="Q2936" s="12">
        <f t="shared" si="592"/>
        <v>0</v>
      </c>
      <c r="R2936" s="12">
        <f t="shared" si="593"/>
        <v>7.1927999999999992</v>
      </c>
      <c r="S2936" s="12">
        <f t="shared" si="594"/>
        <v>0</v>
      </c>
      <c r="T2936" s="12">
        <f t="shared" si="595"/>
        <v>0</v>
      </c>
      <c r="U2936" s="12">
        <f t="shared" si="596"/>
        <v>0</v>
      </c>
      <c r="V2936" s="13" t="str">
        <f t="shared" ca="1" si="597"/>
        <v>Greater Than 8 Weeks Old</v>
      </c>
    </row>
    <row r="2937" spans="1:22" x14ac:dyDescent="0.45">
      <c r="A2937" s="2" t="s">
        <v>273</v>
      </c>
      <c r="B2937" s="5">
        <v>43702</v>
      </c>
      <c r="C2937" s="5" t="s">
        <v>386</v>
      </c>
      <c r="D2937" s="5" t="s">
        <v>388</v>
      </c>
      <c r="E2937" s="6">
        <v>3</v>
      </c>
      <c r="F2937" s="3">
        <v>209.97</v>
      </c>
      <c r="G2937" s="3">
        <v>64.53</v>
      </c>
      <c r="H2937" s="8">
        <f t="shared" si="585"/>
        <v>21.51</v>
      </c>
      <c r="I2937" s="3">
        <v>145.44</v>
      </c>
      <c r="J2937" s="4">
        <v>0.69</v>
      </c>
      <c r="K2937" s="2" t="str">
        <f t="shared" si="586"/>
        <v>Sunday</v>
      </c>
      <c r="L2937" s="5">
        <f t="shared" si="587"/>
        <v>43705</v>
      </c>
      <c r="M2937" s="2" t="str">
        <f t="shared" si="588"/>
        <v>Wednesday</v>
      </c>
      <c r="N2937" s="2" t="str">
        <f t="shared" si="589"/>
        <v>Wednesday</v>
      </c>
      <c r="O2937" s="12">
        <f t="shared" si="590"/>
        <v>0</v>
      </c>
      <c r="P2937" s="11" t="str">
        <f t="shared" si="591"/>
        <v>High Cost per Unit</v>
      </c>
      <c r="Q2937" s="12">
        <f t="shared" si="592"/>
        <v>0</v>
      </c>
      <c r="R2937" s="12">
        <f t="shared" si="593"/>
        <v>6.2991000000000001</v>
      </c>
      <c r="S2937" s="12">
        <f t="shared" si="594"/>
        <v>0</v>
      </c>
      <c r="T2937" s="12">
        <f t="shared" si="595"/>
        <v>0</v>
      </c>
      <c r="U2937" s="12">
        <f t="shared" si="596"/>
        <v>0</v>
      </c>
      <c r="V2937" s="13" t="str">
        <f t="shared" ca="1" si="597"/>
        <v>Greater Than 8 Weeks Old</v>
      </c>
    </row>
    <row r="2938" spans="1:22" x14ac:dyDescent="0.45">
      <c r="A2938" s="2" t="s">
        <v>29</v>
      </c>
      <c r="B2938" s="5">
        <v>43702</v>
      </c>
      <c r="C2938" s="5" t="s">
        <v>369</v>
      </c>
      <c r="D2938" s="5" t="s">
        <v>389</v>
      </c>
      <c r="E2938" s="6">
        <v>2</v>
      </c>
      <c r="F2938" s="3">
        <v>145.97999999999999</v>
      </c>
      <c r="G2938" s="3">
        <v>75.680000000000007</v>
      </c>
      <c r="H2938" s="8">
        <f t="shared" si="585"/>
        <v>37.840000000000003</v>
      </c>
      <c r="I2938" s="3">
        <v>70.3</v>
      </c>
      <c r="J2938" s="4">
        <v>0.48</v>
      </c>
      <c r="K2938" s="2" t="str">
        <f t="shared" si="586"/>
        <v>Sunday</v>
      </c>
      <c r="L2938" s="5">
        <f t="shared" si="587"/>
        <v>43705</v>
      </c>
      <c r="M2938" s="2" t="str">
        <f t="shared" si="588"/>
        <v>Wednesday</v>
      </c>
      <c r="N2938" s="2" t="str">
        <f t="shared" si="589"/>
        <v>Wednesday</v>
      </c>
      <c r="O2938" s="12">
        <f t="shared" si="590"/>
        <v>0</v>
      </c>
      <c r="P2938" s="11" t="str">
        <f t="shared" si="591"/>
        <v>High Cost per Unit</v>
      </c>
      <c r="Q2938" s="12">
        <f t="shared" si="592"/>
        <v>0</v>
      </c>
      <c r="R2938" s="12">
        <f t="shared" si="593"/>
        <v>4.3793999999999995</v>
      </c>
      <c r="S2938" s="12">
        <f t="shared" si="594"/>
        <v>0</v>
      </c>
      <c r="T2938" s="12">
        <f t="shared" si="595"/>
        <v>0</v>
      </c>
      <c r="U2938" s="12">
        <f t="shared" si="596"/>
        <v>0</v>
      </c>
      <c r="V2938" s="13" t="str">
        <f t="shared" ca="1" si="597"/>
        <v>Greater Than 8 Weeks Old</v>
      </c>
    </row>
    <row r="2939" spans="1:22" x14ac:dyDescent="0.45">
      <c r="A2939" s="2" t="s">
        <v>101</v>
      </c>
      <c r="B2939" s="5">
        <v>43702</v>
      </c>
      <c r="C2939" s="5" t="s">
        <v>369</v>
      </c>
      <c r="D2939" s="5" t="s">
        <v>389</v>
      </c>
      <c r="E2939" s="6">
        <v>1</v>
      </c>
      <c r="F2939" s="3">
        <v>29</v>
      </c>
      <c r="G2939" s="3">
        <v>9.75</v>
      </c>
      <c r="H2939" s="8">
        <f t="shared" si="585"/>
        <v>9.75</v>
      </c>
      <c r="I2939" s="3">
        <v>19.25</v>
      </c>
      <c r="J2939" s="4">
        <v>0.66</v>
      </c>
      <c r="K2939" s="2" t="str">
        <f t="shared" si="586"/>
        <v>Sunday</v>
      </c>
      <c r="L2939" s="5">
        <f t="shared" si="587"/>
        <v>43705</v>
      </c>
      <c r="M2939" s="2" t="str">
        <f t="shared" si="588"/>
        <v>Wednesday</v>
      </c>
      <c r="N2939" s="2" t="str">
        <f t="shared" si="589"/>
        <v>Wednesday</v>
      </c>
      <c r="O2939" s="12">
        <f t="shared" si="590"/>
        <v>0</v>
      </c>
      <c r="P2939" s="11" t="str">
        <f t="shared" si="591"/>
        <v>Low Cost per Unit</v>
      </c>
      <c r="Q2939" s="12">
        <f t="shared" si="592"/>
        <v>0</v>
      </c>
      <c r="R2939" s="12">
        <f t="shared" si="593"/>
        <v>0</v>
      </c>
      <c r="S2939" s="12">
        <f t="shared" si="594"/>
        <v>0</v>
      </c>
      <c r="T2939" s="12">
        <f t="shared" si="595"/>
        <v>0</v>
      </c>
      <c r="U2939" s="12">
        <f t="shared" si="596"/>
        <v>0</v>
      </c>
      <c r="V2939" s="13" t="str">
        <f t="shared" ca="1" si="597"/>
        <v>Greater Than 8 Weeks Old</v>
      </c>
    </row>
    <row r="2940" spans="1:22" x14ac:dyDescent="0.45">
      <c r="A2940" s="2" t="s">
        <v>102</v>
      </c>
      <c r="B2940" s="5">
        <v>43702</v>
      </c>
      <c r="C2940" s="5" t="s">
        <v>369</v>
      </c>
      <c r="D2940" s="5" t="s">
        <v>389</v>
      </c>
      <c r="E2940" s="6">
        <v>1</v>
      </c>
      <c r="F2940" s="3">
        <v>495</v>
      </c>
      <c r="G2940" s="3">
        <v>172</v>
      </c>
      <c r="H2940" s="8">
        <f t="shared" si="585"/>
        <v>172</v>
      </c>
      <c r="I2940" s="3">
        <v>323</v>
      </c>
      <c r="J2940" s="4">
        <v>0.65</v>
      </c>
      <c r="K2940" s="2" t="str">
        <f t="shared" si="586"/>
        <v>Sunday</v>
      </c>
      <c r="L2940" s="5">
        <f t="shared" si="587"/>
        <v>43705</v>
      </c>
      <c r="M2940" s="2" t="str">
        <f t="shared" si="588"/>
        <v>Wednesday</v>
      </c>
      <c r="N2940" s="2" t="str">
        <f t="shared" si="589"/>
        <v>Wednesday</v>
      </c>
      <c r="O2940" s="12">
        <f t="shared" si="590"/>
        <v>0</v>
      </c>
      <c r="P2940" s="11" t="str">
        <f t="shared" si="591"/>
        <v>High Cost per Unit</v>
      </c>
      <c r="Q2940" s="12">
        <f t="shared" si="592"/>
        <v>0</v>
      </c>
      <c r="R2940" s="12">
        <f t="shared" si="593"/>
        <v>0</v>
      </c>
      <c r="S2940" s="12">
        <f t="shared" si="594"/>
        <v>0</v>
      </c>
      <c r="T2940" s="12">
        <f t="shared" si="595"/>
        <v>0</v>
      </c>
      <c r="U2940" s="12">
        <f t="shared" si="596"/>
        <v>0</v>
      </c>
      <c r="V2940" s="13" t="str">
        <f t="shared" ca="1" si="597"/>
        <v>Greater Than 8 Weeks Old</v>
      </c>
    </row>
    <row r="2941" spans="1:22" x14ac:dyDescent="0.45">
      <c r="A2941" s="2" t="s">
        <v>103</v>
      </c>
      <c r="B2941" s="5">
        <v>43702</v>
      </c>
      <c r="C2941" s="5" t="s">
        <v>375</v>
      </c>
      <c r="D2941" s="5" t="s">
        <v>382</v>
      </c>
      <c r="E2941" s="6">
        <v>3</v>
      </c>
      <c r="F2941" s="3">
        <v>195</v>
      </c>
      <c r="G2941" s="3">
        <v>36</v>
      </c>
      <c r="H2941" s="8">
        <f t="shared" si="585"/>
        <v>12</v>
      </c>
      <c r="I2941" s="3">
        <v>159</v>
      </c>
      <c r="J2941" s="4">
        <v>0.82</v>
      </c>
      <c r="K2941" s="2" t="str">
        <f t="shared" si="586"/>
        <v>Sunday</v>
      </c>
      <c r="L2941" s="5">
        <f t="shared" si="587"/>
        <v>43705</v>
      </c>
      <c r="M2941" s="2" t="str">
        <f t="shared" si="588"/>
        <v>Wednesday</v>
      </c>
      <c r="N2941" s="2" t="str">
        <f t="shared" si="589"/>
        <v>Wednesday</v>
      </c>
      <c r="O2941" s="12">
        <f t="shared" si="590"/>
        <v>0</v>
      </c>
      <c r="P2941" s="11" t="str">
        <f t="shared" si="591"/>
        <v>Low Cost per Unit</v>
      </c>
      <c r="Q2941" s="12">
        <f t="shared" si="592"/>
        <v>0</v>
      </c>
      <c r="R2941" s="12">
        <f t="shared" si="593"/>
        <v>5.85</v>
      </c>
      <c r="S2941" s="12">
        <f t="shared" si="594"/>
        <v>0</v>
      </c>
      <c r="T2941" s="12">
        <f t="shared" si="595"/>
        <v>0</v>
      </c>
      <c r="U2941" s="12">
        <f t="shared" si="596"/>
        <v>0</v>
      </c>
      <c r="V2941" s="13" t="str">
        <f t="shared" ca="1" si="597"/>
        <v>Greater Than 8 Weeks Old</v>
      </c>
    </row>
    <row r="2942" spans="1:22" x14ac:dyDescent="0.45">
      <c r="A2942" s="2" t="s">
        <v>139</v>
      </c>
      <c r="B2942" s="5">
        <v>43702</v>
      </c>
      <c r="C2942" s="5" t="s">
        <v>375</v>
      </c>
      <c r="D2942" s="5" t="s">
        <v>382</v>
      </c>
      <c r="E2942" s="6">
        <v>3</v>
      </c>
      <c r="F2942" s="3">
        <v>225</v>
      </c>
      <c r="G2942" s="3">
        <v>56.85</v>
      </c>
      <c r="H2942" s="8">
        <f t="shared" si="585"/>
        <v>18.95</v>
      </c>
      <c r="I2942" s="3">
        <v>168.15</v>
      </c>
      <c r="J2942" s="4">
        <v>0.75</v>
      </c>
      <c r="K2942" s="2" t="str">
        <f t="shared" si="586"/>
        <v>Sunday</v>
      </c>
      <c r="L2942" s="5">
        <f t="shared" si="587"/>
        <v>43705</v>
      </c>
      <c r="M2942" s="2" t="str">
        <f t="shared" si="588"/>
        <v>Wednesday</v>
      </c>
      <c r="N2942" s="2" t="str">
        <f t="shared" si="589"/>
        <v>Wednesday</v>
      </c>
      <c r="O2942" s="12">
        <f t="shared" si="590"/>
        <v>0</v>
      </c>
      <c r="P2942" s="11" t="str">
        <f t="shared" si="591"/>
        <v>High Cost per Unit</v>
      </c>
      <c r="Q2942" s="12">
        <f t="shared" si="592"/>
        <v>0</v>
      </c>
      <c r="R2942" s="12">
        <f t="shared" si="593"/>
        <v>6.75</v>
      </c>
      <c r="S2942" s="12">
        <f t="shared" si="594"/>
        <v>0</v>
      </c>
      <c r="T2942" s="12">
        <f t="shared" si="595"/>
        <v>0</v>
      </c>
      <c r="U2942" s="12">
        <f t="shared" si="596"/>
        <v>0</v>
      </c>
      <c r="V2942" s="13" t="str">
        <f t="shared" ca="1" si="597"/>
        <v>Greater Than 8 Weeks Old</v>
      </c>
    </row>
    <row r="2943" spans="1:22" x14ac:dyDescent="0.45">
      <c r="A2943" s="2" t="s">
        <v>33</v>
      </c>
      <c r="B2943" s="5">
        <v>43702</v>
      </c>
      <c r="C2943" s="5" t="s">
        <v>375</v>
      </c>
      <c r="D2943" s="5" t="s">
        <v>382</v>
      </c>
      <c r="E2943" s="6">
        <v>3</v>
      </c>
      <c r="F2943" s="3">
        <v>327</v>
      </c>
      <c r="G2943" s="3">
        <v>99.45</v>
      </c>
      <c r="H2943" s="8">
        <f t="shared" si="585"/>
        <v>33.15</v>
      </c>
      <c r="I2943" s="3">
        <v>227.55</v>
      </c>
      <c r="J2943" s="4">
        <v>0.7</v>
      </c>
      <c r="K2943" s="2" t="str">
        <f t="shared" si="586"/>
        <v>Sunday</v>
      </c>
      <c r="L2943" s="5">
        <f t="shared" si="587"/>
        <v>43705</v>
      </c>
      <c r="M2943" s="2" t="str">
        <f t="shared" si="588"/>
        <v>Wednesday</v>
      </c>
      <c r="N2943" s="2" t="str">
        <f t="shared" si="589"/>
        <v>Wednesday</v>
      </c>
      <c r="O2943" s="12">
        <f t="shared" si="590"/>
        <v>0</v>
      </c>
      <c r="P2943" s="11" t="str">
        <f t="shared" si="591"/>
        <v>High Cost per Unit</v>
      </c>
      <c r="Q2943" s="12">
        <f t="shared" si="592"/>
        <v>0</v>
      </c>
      <c r="R2943" s="12">
        <f t="shared" si="593"/>
        <v>9.81</v>
      </c>
      <c r="S2943" s="12">
        <f t="shared" si="594"/>
        <v>0</v>
      </c>
      <c r="T2943" s="12">
        <f t="shared" si="595"/>
        <v>0</v>
      </c>
      <c r="U2943" s="12">
        <f t="shared" si="596"/>
        <v>0</v>
      </c>
      <c r="V2943" s="13" t="str">
        <f t="shared" ca="1" si="597"/>
        <v>Greater Than 8 Weeks Old</v>
      </c>
    </row>
    <row r="2944" spans="1:22" x14ac:dyDescent="0.45">
      <c r="A2944" s="2" t="s">
        <v>149</v>
      </c>
      <c r="B2944" s="5">
        <v>43702</v>
      </c>
      <c r="C2944" s="5" t="s">
        <v>375</v>
      </c>
      <c r="D2944" s="5" t="s">
        <v>382</v>
      </c>
      <c r="E2944" s="6">
        <v>1</v>
      </c>
      <c r="F2944" s="3">
        <v>29</v>
      </c>
      <c r="G2944" s="3">
        <v>5.6</v>
      </c>
      <c r="H2944" s="8">
        <f t="shared" si="585"/>
        <v>5.6</v>
      </c>
      <c r="I2944" s="3">
        <v>23.4</v>
      </c>
      <c r="J2944" s="4">
        <v>0.81</v>
      </c>
      <c r="K2944" s="2" t="str">
        <f t="shared" si="586"/>
        <v>Sunday</v>
      </c>
      <c r="L2944" s="5">
        <f t="shared" si="587"/>
        <v>43705</v>
      </c>
      <c r="M2944" s="2" t="str">
        <f t="shared" si="588"/>
        <v>Wednesday</v>
      </c>
      <c r="N2944" s="2" t="str">
        <f t="shared" si="589"/>
        <v>Wednesday</v>
      </c>
      <c r="O2944" s="12">
        <f t="shared" si="590"/>
        <v>0</v>
      </c>
      <c r="P2944" s="11" t="str">
        <f t="shared" si="591"/>
        <v>Low Cost per Unit</v>
      </c>
      <c r="Q2944" s="12">
        <f t="shared" si="592"/>
        <v>0</v>
      </c>
      <c r="R2944" s="12">
        <f t="shared" si="593"/>
        <v>0</v>
      </c>
      <c r="S2944" s="12">
        <f t="shared" si="594"/>
        <v>0</v>
      </c>
      <c r="T2944" s="12">
        <f t="shared" si="595"/>
        <v>0</v>
      </c>
      <c r="U2944" s="12">
        <f t="shared" si="596"/>
        <v>0</v>
      </c>
      <c r="V2944" s="13" t="str">
        <f t="shared" ca="1" si="597"/>
        <v>Greater Than 8 Weeks Old</v>
      </c>
    </row>
    <row r="2945" spans="1:22" x14ac:dyDescent="0.45">
      <c r="A2945" s="2" t="s">
        <v>34</v>
      </c>
      <c r="B2945" s="5">
        <v>43702</v>
      </c>
      <c r="C2945" s="5" t="s">
        <v>375</v>
      </c>
      <c r="D2945" s="5" t="s">
        <v>392</v>
      </c>
      <c r="E2945" s="6">
        <v>2</v>
      </c>
      <c r="F2945" s="3">
        <v>78</v>
      </c>
      <c r="G2945" s="3">
        <v>21.7</v>
      </c>
      <c r="H2945" s="8">
        <f t="shared" si="585"/>
        <v>10.85</v>
      </c>
      <c r="I2945" s="3">
        <v>56.3</v>
      </c>
      <c r="J2945" s="4">
        <v>0.72</v>
      </c>
      <c r="K2945" s="2" t="str">
        <f t="shared" si="586"/>
        <v>Sunday</v>
      </c>
      <c r="L2945" s="5">
        <f t="shared" si="587"/>
        <v>43705</v>
      </c>
      <c r="M2945" s="2" t="str">
        <f t="shared" si="588"/>
        <v>Wednesday</v>
      </c>
      <c r="N2945" s="2" t="str">
        <f t="shared" si="589"/>
        <v>Wednesday</v>
      </c>
      <c r="O2945" s="12">
        <f t="shared" si="590"/>
        <v>0</v>
      </c>
      <c r="P2945" s="11" t="str">
        <f t="shared" si="591"/>
        <v>Low Cost per Unit</v>
      </c>
      <c r="Q2945" s="12">
        <f t="shared" si="592"/>
        <v>0</v>
      </c>
      <c r="R2945" s="12">
        <f t="shared" si="593"/>
        <v>2.34</v>
      </c>
      <c r="S2945" s="12">
        <f t="shared" si="594"/>
        <v>0</v>
      </c>
      <c r="T2945" s="12">
        <f t="shared" si="595"/>
        <v>0</v>
      </c>
      <c r="U2945" s="12">
        <f t="shared" si="596"/>
        <v>0</v>
      </c>
      <c r="V2945" s="13" t="str">
        <f t="shared" ca="1" si="597"/>
        <v>Greater Than 8 Weeks Old</v>
      </c>
    </row>
    <row r="2946" spans="1:22" x14ac:dyDescent="0.45">
      <c r="A2946" s="2" t="s">
        <v>35</v>
      </c>
      <c r="B2946" s="5">
        <v>43702</v>
      </c>
      <c r="C2946" s="5" t="s">
        <v>375</v>
      </c>
      <c r="D2946" s="5" t="s">
        <v>392</v>
      </c>
      <c r="E2946" s="6">
        <v>13</v>
      </c>
      <c r="F2946" s="3">
        <v>467.87</v>
      </c>
      <c r="G2946" s="3">
        <v>143</v>
      </c>
      <c r="H2946" s="8">
        <f t="shared" si="585"/>
        <v>11</v>
      </c>
      <c r="I2946" s="3">
        <v>324.87</v>
      </c>
      <c r="J2946" s="4">
        <v>0.69</v>
      </c>
      <c r="K2946" s="2" t="str">
        <f t="shared" si="586"/>
        <v>Sunday</v>
      </c>
      <c r="L2946" s="5">
        <f t="shared" si="587"/>
        <v>43705</v>
      </c>
      <c r="M2946" s="2" t="str">
        <f t="shared" si="588"/>
        <v>Wednesday</v>
      </c>
      <c r="N2946" s="2" t="str">
        <f t="shared" si="589"/>
        <v>Wednesday</v>
      </c>
      <c r="O2946" s="12">
        <f t="shared" si="590"/>
        <v>0</v>
      </c>
      <c r="P2946" s="11" t="str">
        <f t="shared" si="591"/>
        <v>Low Cost per Unit</v>
      </c>
      <c r="Q2946" s="12">
        <f t="shared" si="592"/>
        <v>0</v>
      </c>
      <c r="R2946" s="12">
        <f t="shared" si="593"/>
        <v>14.036099999999999</v>
      </c>
      <c r="S2946" s="12">
        <f t="shared" si="594"/>
        <v>0</v>
      </c>
      <c r="T2946" s="12">
        <f t="shared" si="595"/>
        <v>0</v>
      </c>
      <c r="U2946" s="12">
        <f t="shared" si="596"/>
        <v>0</v>
      </c>
      <c r="V2946" s="13" t="str">
        <f t="shared" ca="1" si="597"/>
        <v>Greater Than 8 Weeks Old</v>
      </c>
    </row>
    <row r="2947" spans="1:22" x14ac:dyDescent="0.45">
      <c r="A2947" s="2" t="s">
        <v>150</v>
      </c>
      <c r="B2947" s="5">
        <v>43702</v>
      </c>
      <c r="C2947" s="5" t="s">
        <v>375</v>
      </c>
      <c r="D2947" s="5" t="s">
        <v>392</v>
      </c>
      <c r="E2947" s="6">
        <v>5</v>
      </c>
      <c r="F2947" s="3">
        <v>19.95</v>
      </c>
      <c r="G2947" s="3">
        <v>7</v>
      </c>
      <c r="H2947" s="8">
        <f t="shared" ref="H2947:H3010" si="598">G2947/E2947</f>
        <v>1.4</v>
      </c>
      <c r="I2947" s="3">
        <v>12.95</v>
      </c>
      <c r="J2947" s="4">
        <v>0.65</v>
      </c>
      <c r="K2947" s="2" t="str">
        <f t="shared" ref="K2947:K3010" si="599">TEXT(B2947,"dddd")</f>
        <v>Sunday</v>
      </c>
      <c r="L2947" s="5">
        <f t="shared" ref="L2947:L3010" si="600">B2947+3</f>
        <v>43705</v>
      </c>
      <c r="M2947" s="2" t="str">
        <f t="shared" ref="M2947:M3010" si="601">TEXT(L2947,"dddd")</f>
        <v>Wednesday</v>
      </c>
      <c r="N2947" s="2" t="str">
        <f t="shared" ref="N2947:N3010" si="602">IF(M2947="Sunday","Monday",M2947)</f>
        <v>Wednesday</v>
      </c>
      <c r="O2947" s="12">
        <f t="shared" ref="O2947:O3010" si="603">IF(TEXT(B2947,"dddd")="Tuesday",E2947*0.05,0)</f>
        <v>0</v>
      </c>
      <c r="P2947" s="11" t="str">
        <f t="shared" ref="P2947:P3010" si="604">IF(H2947&gt;AVERAGE(H:H),"High Cost per Unit","Low Cost per Unit")</f>
        <v>Low Cost per Unit</v>
      </c>
      <c r="Q2947" s="12">
        <f t="shared" ref="Q2947:Q3010" si="605">IF(D2947="Masks",F2947*0.1,0)</f>
        <v>0</v>
      </c>
      <c r="R2947" s="12">
        <f t="shared" ref="R2947:R3010" si="606">IF(E2947&gt;1,F2947*0.03,0)</f>
        <v>0.59849999999999992</v>
      </c>
      <c r="S2947" s="12">
        <f t="shared" ref="S2947:S3010" si="607">IF(D2947="Accessories",F2947*0.15,0)</f>
        <v>0</v>
      </c>
      <c r="T2947" s="12">
        <f t="shared" ref="T2947:T3010" si="608">IF(AND(K2947="Saturday",C2947="Fitness"),F2947*0.1,0)</f>
        <v>0</v>
      </c>
      <c r="U2947" s="12">
        <f t="shared" ref="U2947:U3010" si="609">IF(AND(K2947="Friday",C2947="Automotive"),F2947*0.2,0)</f>
        <v>0</v>
      </c>
      <c r="V2947" s="13" t="str">
        <f t="shared" ref="V2947:V3010" ca="1" si="610">IF(ABS(TODAY()-B2947)&gt;56,"Greater Than 8 Weeks Old","Less Than 8 Weeks Old")</f>
        <v>Greater Than 8 Weeks Old</v>
      </c>
    </row>
    <row r="2948" spans="1:22" x14ac:dyDescent="0.45">
      <c r="A2948" s="2" t="s">
        <v>204</v>
      </c>
      <c r="B2948" s="5">
        <v>43702</v>
      </c>
      <c r="C2948" s="5" t="s">
        <v>375</v>
      </c>
      <c r="D2948" s="5" t="s">
        <v>392</v>
      </c>
      <c r="E2948" s="6">
        <v>1</v>
      </c>
      <c r="F2948" s="3">
        <v>26</v>
      </c>
      <c r="G2948" s="3">
        <v>6</v>
      </c>
      <c r="H2948" s="8">
        <f t="shared" si="598"/>
        <v>6</v>
      </c>
      <c r="I2948" s="3">
        <v>20</v>
      </c>
      <c r="J2948" s="4">
        <v>0.77</v>
      </c>
      <c r="K2948" s="2" t="str">
        <f t="shared" si="599"/>
        <v>Sunday</v>
      </c>
      <c r="L2948" s="5">
        <f t="shared" si="600"/>
        <v>43705</v>
      </c>
      <c r="M2948" s="2" t="str">
        <f t="shared" si="601"/>
        <v>Wednesday</v>
      </c>
      <c r="N2948" s="2" t="str">
        <f t="shared" si="602"/>
        <v>Wednesday</v>
      </c>
      <c r="O2948" s="12">
        <f t="shared" si="603"/>
        <v>0</v>
      </c>
      <c r="P2948" s="11" t="str">
        <f t="shared" si="604"/>
        <v>Low Cost per Unit</v>
      </c>
      <c r="Q2948" s="12">
        <f t="shared" si="605"/>
        <v>0</v>
      </c>
      <c r="R2948" s="12">
        <f t="shared" si="606"/>
        <v>0</v>
      </c>
      <c r="S2948" s="12">
        <f t="shared" si="607"/>
        <v>0</v>
      </c>
      <c r="T2948" s="12">
        <f t="shared" si="608"/>
        <v>0</v>
      </c>
      <c r="U2948" s="12">
        <f t="shared" si="609"/>
        <v>0</v>
      </c>
      <c r="V2948" s="13" t="str">
        <f t="shared" ca="1" si="610"/>
        <v>Greater Than 8 Weeks Old</v>
      </c>
    </row>
    <row r="2949" spans="1:22" x14ac:dyDescent="0.45">
      <c r="A2949" s="2" t="s">
        <v>41</v>
      </c>
      <c r="B2949" s="5">
        <v>43702</v>
      </c>
      <c r="C2949" s="5" t="s">
        <v>375</v>
      </c>
      <c r="D2949" s="5" t="s">
        <v>382</v>
      </c>
      <c r="E2949" s="6">
        <v>1</v>
      </c>
      <c r="F2949" s="3">
        <v>19</v>
      </c>
      <c r="G2949" s="3">
        <v>4.3499999999999996</v>
      </c>
      <c r="H2949" s="8">
        <f t="shared" si="598"/>
        <v>4.3499999999999996</v>
      </c>
      <c r="I2949" s="3">
        <v>14.65</v>
      </c>
      <c r="J2949" s="4">
        <v>0.77</v>
      </c>
      <c r="K2949" s="2" t="str">
        <f t="shared" si="599"/>
        <v>Sunday</v>
      </c>
      <c r="L2949" s="5">
        <f t="shared" si="600"/>
        <v>43705</v>
      </c>
      <c r="M2949" s="2" t="str">
        <f t="shared" si="601"/>
        <v>Wednesday</v>
      </c>
      <c r="N2949" s="2" t="str">
        <f t="shared" si="602"/>
        <v>Wednesday</v>
      </c>
      <c r="O2949" s="12">
        <f t="shared" si="603"/>
        <v>0</v>
      </c>
      <c r="P2949" s="11" t="str">
        <f t="shared" si="604"/>
        <v>Low Cost per Unit</v>
      </c>
      <c r="Q2949" s="12">
        <f t="shared" si="605"/>
        <v>0</v>
      </c>
      <c r="R2949" s="12">
        <f t="shared" si="606"/>
        <v>0</v>
      </c>
      <c r="S2949" s="12">
        <f t="shared" si="607"/>
        <v>0</v>
      </c>
      <c r="T2949" s="12">
        <f t="shared" si="608"/>
        <v>0</v>
      </c>
      <c r="U2949" s="12">
        <f t="shared" si="609"/>
        <v>0</v>
      </c>
      <c r="V2949" s="13" t="str">
        <f t="shared" ca="1" si="610"/>
        <v>Greater Than 8 Weeks Old</v>
      </c>
    </row>
    <row r="2950" spans="1:22" x14ac:dyDescent="0.45">
      <c r="A2950" s="2" t="s">
        <v>42</v>
      </c>
      <c r="B2950" s="5">
        <v>43702</v>
      </c>
      <c r="C2950" s="5" t="s">
        <v>375</v>
      </c>
      <c r="D2950" s="5" t="s">
        <v>382</v>
      </c>
      <c r="E2950" s="6">
        <v>4</v>
      </c>
      <c r="F2950" s="3">
        <v>116</v>
      </c>
      <c r="G2950" s="3">
        <v>45.4</v>
      </c>
      <c r="H2950" s="8">
        <f t="shared" si="598"/>
        <v>11.35</v>
      </c>
      <c r="I2950" s="3">
        <v>70.599999999999994</v>
      </c>
      <c r="J2950" s="4">
        <v>0.61</v>
      </c>
      <c r="K2950" s="2" t="str">
        <f t="shared" si="599"/>
        <v>Sunday</v>
      </c>
      <c r="L2950" s="5">
        <f t="shared" si="600"/>
        <v>43705</v>
      </c>
      <c r="M2950" s="2" t="str">
        <f t="shared" si="601"/>
        <v>Wednesday</v>
      </c>
      <c r="N2950" s="2" t="str">
        <f t="shared" si="602"/>
        <v>Wednesday</v>
      </c>
      <c r="O2950" s="12">
        <f t="shared" si="603"/>
        <v>0</v>
      </c>
      <c r="P2950" s="11" t="str">
        <f t="shared" si="604"/>
        <v>Low Cost per Unit</v>
      </c>
      <c r="Q2950" s="12">
        <f t="shared" si="605"/>
        <v>0</v>
      </c>
      <c r="R2950" s="12">
        <f t="shared" si="606"/>
        <v>3.48</v>
      </c>
      <c r="S2950" s="12">
        <f t="shared" si="607"/>
        <v>0</v>
      </c>
      <c r="T2950" s="12">
        <f t="shared" si="608"/>
        <v>0</v>
      </c>
      <c r="U2950" s="12">
        <f t="shared" si="609"/>
        <v>0</v>
      </c>
      <c r="V2950" s="13" t="str">
        <f t="shared" ca="1" si="610"/>
        <v>Greater Than 8 Weeks Old</v>
      </c>
    </row>
    <row r="2951" spans="1:22" x14ac:dyDescent="0.45">
      <c r="A2951" s="2" t="s">
        <v>220</v>
      </c>
      <c r="B2951" s="5">
        <v>43702</v>
      </c>
      <c r="C2951" s="5" t="s">
        <v>371</v>
      </c>
      <c r="D2951" s="5" t="s">
        <v>371</v>
      </c>
      <c r="E2951" s="6">
        <v>11</v>
      </c>
      <c r="F2951" s="3">
        <v>142.88999999999999</v>
      </c>
      <c r="G2951" s="3">
        <v>60.5</v>
      </c>
      <c r="H2951" s="8">
        <f t="shared" si="598"/>
        <v>5.5</v>
      </c>
      <c r="I2951" s="3">
        <v>82.39</v>
      </c>
      <c r="J2951" s="4">
        <v>0.57999999999999996</v>
      </c>
      <c r="K2951" s="2" t="str">
        <f t="shared" si="599"/>
        <v>Sunday</v>
      </c>
      <c r="L2951" s="5">
        <f t="shared" si="600"/>
        <v>43705</v>
      </c>
      <c r="M2951" s="2" t="str">
        <f t="shared" si="601"/>
        <v>Wednesday</v>
      </c>
      <c r="N2951" s="2" t="str">
        <f t="shared" si="602"/>
        <v>Wednesday</v>
      </c>
      <c r="O2951" s="12">
        <f t="shared" si="603"/>
        <v>0</v>
      </c>
      <c r="P2951" s="11" t="str">
        <f t="shared" si="604"/>
        <v>Low Cost per Unit</v>
      </c>
      <c r="Q2951" s="12">
        <f t="shared" si="605"/>
        <v>0</v>
      </c>
      <c r="R2951" s="12">
        <f t="shared" si="606"/>
        <v>4.2866999999999997</v>
      </c>
      <c r="S2951" s="12">
        <f t="shared" si="607"/>
        <v>0</v>
      </c>
      <c r="T2951" s="12">
        <f t="shared" si="608"/>
        <v>0</v>
      </c>
      <c r="U2951" s="12">
        <f t="shared" si="609"/>
        <v>0</v>
      </c>
      <c r="V2951" s="13" t="str">
        <f t="shared" ca="1" si="610"/>
        <v>Greater Than 8 Weeks Old</v>
      </c>
    </row>
    <row r="2952" spans="1:22" x14ac:dyDescent="0.45">
      <c r="A2952" s="2" t="s">
        <v>300</v>
      </c>
      <c r="B2952" s="5">
        <v>43702</v>
      </c>
      <c r="C2952" s="5" t="s">
        <v>371</v>
      </c>
      <c r="D2952" s="5" t="s">
        <v>371</v>
      </c>
      <c r="E2952" s="6">
        <v>3</v>
      </c>
      <c r="F2952" s="3">
        <v>29.97</v>
      </c>
      <c r="G2952" s="3">
        <v>24.75</v>
      </c>
      <c r="H2952" s="8">
        <f t="shared" si="598"/>
        <v>8.25</v>
      </c>
      <c r="I2952" s="3">
        <v>5.22</v>
      </c>
      <c r="J2952" s="4">
        <v>0.17</v>
      </c>
      <c r="K2952" s="2" t="str">
        <f t="shared" si="599"/>
        <v>Sunday</v>
      </c>
      <c r="L2952" s="5">
        <f t="shared" si="600"/>
        <v>43705</v>
      </c>
      <c r="M2952" s="2" t="str">
        <f t="shared" si="601"/>
        <v>Wednesday</v>
      </c>
      <c r="N2952" s="2" t="str">
        <f t="shared" si="602"/>
        <v>Wednesday</v>
      </c>
      <c r="O2952" s="12">
        <f t="shared" si="603"/>
        <v>0</v>
      </c>
      <c r="P2952" s="11" t="str">
        <f t="shared" si="604"/>
        <v>Low Cost per Unit</v>
      </c>
      <c r="Q2952" s="12">
        <f t="shared" si="605"/>
        <v>0</v>
      </c>
      <c r="R2952" s="12">
        <f t="shared" si="606"/>
        <v>0.8990999999999999</v>
      </c>
      <c r="S2952" s="12">
        <f t="shared" si="607"/>
        <v>0</v>
      </c>
      <c r="T2952" s="12">
        <f t="shared" si="608"/>
        <v>0</v>
      </c>
      <c r="U2952" s="12">
        <f t="shared" si="609"/>
        <v>0</v>
      </c>
      <c r="V2952" s="13" t="str">
        <f t="shared" ca="1" si="610"/>
        <v>Greater Than 8 Weeks Old</v>
      </c>
    </row>
    <row r="2953" spans="1:22" x14ac:dyDescent="0.45">
      <c r="A2953" s="2" t="s">
        <v>140</v>
      </c>
      <c r="B2953" s="5">
        <v>43702</v>
      </c>
      <c r="C2953" s="5" t="s">
        <v>375</v>
      </c>
      <c r="D2953" s="5" t="s">
        <v>382</v>
      </c>
      <c r="E2953" s="6">
        <v>3</v>
      </c>
      <c r="F2953" s="3">
        <v>105</v>
      </c>
      <c r="G2953" s="3">
        <v>24.3</v>
      </c>
      <c r="H2953" s="8">
        <f t="shared" si="598"/>
        <v>8.1</v>
      </c>
      <c r="I2953" s="3">
        <v>80.7</v>
      </c>
      <c r="J2953" s="4">
        <v>0.77</v>
      </c>
      <c r="K2953" s="2" t="str">
        <f t="shared" si="599"/>
        <v>Sunday</v>
      </c>
      <c r="L2953" s="5">
        <f t="shared" si="600"/>
        <v>43705</v>
      </c>
      <c r="M2953" s="2" t="str">
        <f t="shared" si="601"/>
        <v>Wednesday</v>
      </c>
      <c r="N2953" s="2" t="str">
        <f t="shared" si="602"/>
        <v>Wednesday</v>
      </c>
      <c r="O2953" s="12">
        <f t="shared" si="603"/>
        <v>0</v>
      </c>
      <c r="P2953" s="11" t="str">
        <f t="shared" si="604"/>
        <v>Low Cost per Unit</v>
      </c>
      <c r="Q2953" s="12">
        <f t="shared" si="605"/>
        <v>0</v>
      </c>
      <c r="R2953" s="12">
        <f t="shared" si="606"/>
        <v>3.15</v>
      </c>
      <c r="S2953" s="12">
        <f t="shared" si="607"/>
        <v>0</v>
      </c>
      <c r="T2953" s="12">
        <f t="shared" si="608"/>
        <v>0</v>
      </c>
      <c r="U2953" s="12">
        <f t="shared" si="609"/>
        <v>0</v>
      </c>
      <c r="V2953" s="13" t="str">
        <f t="shared" ca="1" si="610"/>
        <v>Greater Than 8 Weeks Old</v>
      </c>
    </row>
    <row r="2954" spans="1:22" x14ac:dyDescent="0.45">
      <c r="A2954" s="2" t="s">
        <v>43</v>
      </c>
      <c r="B2954" s="5">
        <v>43702</v>
      </c>
      <c r="C2954" s="5" t="s">
        <v>375</v>
      </c>
      <c r="D2954" s="5" t="s">
        <v>382</v>
      </c>
      <c r="E2954" s="6">
        <v>13</v>
      </c>
      <c r="F2954" s="3">
        <v>389.87</v>
      </c>
      <c r="G2954" s="3">
        <v>156</v>
      </c>
      <c r="H2954" s="8">
        <f t="shared" si="598"/>
        <v>12</v>
      </c>
      <c r="I2954" s="3">
        <v>233.87</v>
      </c>
      <c r="J2954" s="4">
        <v>0.6</v>
      </c>
      <c r="K2954" s="2" t="str">
        <f t="shared" si="599"/>
        <v>Sunday</v>
      </c>
      <c r="L2954" s="5">
        <f t="shared" si="600"/>
        <v>43705</v>
      </c>
      <c r="M2954" s="2" t="str">
        <f t="shared" si="601"/>
        <v>Wednesday</v>
      </c>
      <c r="N2954" s="2" t="str">
        <f t="shared" si="602"/>
        <v>Wednesday</v>
      </c>
      <c r="O2954" s="12">
        <f t="shared" si="603"/>
        <v>0</v>
      </c>
      <c r="P2954" s="11" t="str">
        <f t="shared" si="604"/>
        <v>Low Cost per Unit</v>
      </c>
      <c r="Q2954" s="12">
        <f t="shared" si="605"/>
        <v>0</v>
      </c>
      <c r="R2954" s="12">
        <f t="shared" si="606"/>
        <v>11.696099999999999</v>
      </c>
      <c r="S2954" s="12">
        <f t="shared" si="607"/>
        <v>0</v>
      </c>
      <c r="T2954" s="12">
        <f t="shared" si="608"/>
        <v>0</v>
      </c>
      <c r="U2954" s="12">
        <f t="shared" si="609"/>
        <v>0</v>
      </c>
      <c r="V2954" s="13" t="str">
        <f t="shared" ca="1" si="610"/>
        <v>Greater Than 8 Weeks Old</v>
      </c>
    </row>
    <row r="2955" spans="1:22" x14ac:dyDescent="0.45">
      <c r="A2955" s="2" t="s">
        <v>259</v>
      </c>
      <c r="B2955" s="5">
        <v>43702</v>
      </c>
      <c r="C2955" s="5" t="s">
        <v>383</v>
      </c>
      <c r="D2955" s="5" t="s">
        <v>391</v>
      </c>
      <c r="E2955" s="6">
        <v>45</v>
      </c>
      <c r="F2955" s="3">
        <v>584.54999999999995</v>
      </c>
      <c r="G2955" s="3">
        <v>240.75</v>
      </c>
      <c r="H2955" s="8">
        <f t="shared" si="598"/>
        <v>5.35</v>
      </c>
      <c r="I2955" s="3">
        <v>343.8</v>
      </c>
      <c r="J2955" s="4">
        <v>0.59</v>
      </c>
      <c r="K2955" s="2" t="str">
        <f t="shared" si="599"/>
        <v>Sunday</v>
      </c>
      <c r="L2955" s="5">
        <f t="shared" si="600"/>
        <v>43705</v>
      </c>
      <c r="M2955" s="2" t="str">
        <f t="shared" si="601"/>
        <v>Wednesday</v>
      </c>
      <c r="N2955" s="2" t="str">
        <f t="shared" si="602"/>
        <v>Wednesday</v>
      </c>
      <c r="O2955" s="12">
        <f t="shared" si="603"/>
        <v>0</v>
      </c>
      <c r="P2955" s="11" t="str">
        <f t="shared" si="604"/>
        <v>Low Cost per Unit</v>
      </c>
      <c r="Q2955" s="12">
        <f t="shared" si="605"/>
        <v>0</v>
      </c>
      <c r="R2955" s="12">
        <f t="shared" si="606"/>
        <v>17.536499999999997</v>
      </c>
      <c r="S2955" s="12">
        <f t="shared" si="607"/>
        <v>0</v>
      </c>
      <c r="T2955" s="12">
        <f t="shared" si="608"/>
        <v>0</v>
      </c>
      <c r="U2955" s="12">
        <f t="shared" si="609"/>
        <v>0</v>
      </c>
      <c r="V2955" s="13" t="str">
        <f t="shared" ca="1" si="610"/>
        <v>Greater Than 8 Weeks Old</v>
      </c>
    </row>
    <row r="2956" spans="1:22" x14ac:dyDescent="0.45">
      <c r="A2956" s="2" t="s">
        <v>242</v>
      </c>
      <c r="B2956" s="5">
        <v>43702</v>
      </c>
      <c r="C2956" s="5" t="s">
        <v>369</v>
      </c>
      <c r="D2956" s="5" t="s">
        <v>393</v>
      </c>
      <c r="E2956" s="6">
        <v>10</v>
      </c>
      <c r="F2956" s="3">
        <v>689.9</v>
      </c>
      <c r="G2956" s="3">
        <v>306.39999999999998</v>
      </c>
      <c r="H2956" s="8">
        <f t="shared" si="598"/>
        <v>30.639999999999997</v>
      </c>
      <c r="I2956" s="3">
        <v>383.5</v>
      </c>
      <c r="J2956" s="4">
        <v>0.56000000000000005</v>
      </c>
      <c r="K2956" s="2" t="str">
        <f t="shared" si="599"/>
        <v>Sunday</v>
      </c>
      <c r="L2956" s="5">
        <f t="shared" si="600"/>
        <v>43705</v>
      </c>
      <c r="M2956" s="2" t="str">
        <f t="shared" si="601"/>
        <v>Wednesday</v>
      </c>
      <c r="N2956" s="2" t="str">
        <f t="shared" si="602"/>
        <v>Wednesday</v>
      </c>
      <c r="O2956" s="12">
        <f t="shared" si="603"/>
        <v>0</v>
      </c>
      <c r="P2956" s="11" t="str">
        <f t="shared" si="604"/>
        <v>High Cost per Unit</v>
      </c>
      <c r="Q2956" s="12">
        <f t="shared" si="605"/>
        <v>0</v>
      </c>
      <c r="R2956" s="12">
        <f t="shared" si="606"/>
        <v>20.696999999999999</v>
      </c>
      <c r="S2956" s="12">
        <f t="shared" si="607"/>
        <v>0</v>
      </c>
      <c r="T2956" s="12">
        <f t="shared" si="608"/>
        <v>0</v>
      </c>
      <c r="U2956" s="12">
        <f t="shared" si="609"/>
        <v>0</v>
      </c>
      <c r="V2956" s="13" t="str">
        <f t="shared" ca="1" si="610"/>
        <v>Greater Than 8 Weeks Old</v>
      </c>
    </row>
    <row r="2957" spans="1:22" x14ac:dyDescent="0.45">
      <c r="A2957" s="2" t="s">
        <v>221</v>
      </c>
      <c r="B2957" s="5">
        <v>43702</v>
      </c>
      <c r="C2957" s="5" t="s">
        <v>369</v>
      </c>
      <c r="D2957" s="5" t="s">
        <v>372</v>
      </c>
      <c r="E2957" s="6">
        <v>13</v>
      </c>
      <c r="F2957" s="3">
        <v>636.87</v>
      </c>
      <c r="G2957" s="3">
        <v>398.32</v>
      </c>
      <c r="H2957" s="8">
        <f t="shared" si="598"/>
        <v>30.64</v>
      </c>
      <c r="I2957" s="3">
        <v>238.55</v>
      </c>
      <c r="J2957" s="4">
        <v>0.37</v>
      </c>
      <c r="K2957" s="2" t="str">
        <f t="shared" si="599"/>
        <v>Sunday</v>
      </c>
      <c r="L2957" s="5">
        <f t="shared" si="600"/>
        <v>43705</v>
      </c>
      <c r="M2957" s="2" t="str">
        <f t="shared" si="601"/>
        <v>Wednesday</v>
      </c>
      <c r="N2957" s="2" t="str">
        <f t="shared" si="602"/>
        <v>Wednesday</v>
      </c>
      <c r="O2957" s="12">
        <f t="shared" si="603"/>
        <v>0</v>
      </c>
      <c r="P2957" s="11" t="str">
        <f t="shared" si="604"/>
        <v>High Cost per Unit</v>
      </c>
      <c r="Q2957" s="12">
        <f t="shared" si="605"/>
        <v>0</v>
      </c>
      <c r="R2957" s="12">
        <f t="shared" si="606"/>
        <v>19.106099999999998</v>
      </c>
      <c r="S2957" s="12">
        <f t="shared" si="607"/>
        <v>0</v>
      </c>
      <c r="T2957" s="12">
        <f t="shared" si="608"/>
        <v>0</v>
      </c>
      <c r="U2957" s="12">
        <f t="shared" si="609"/>
        <v>0</v>
      </c>
      <c r="V2957" s="13" t="str">
        <f t="shared" ca="1" si="610"/>
        <v>Greater Than 8 Weeks Old</v>
      </c>
    </row>
    <row r="2958" spans="1:22" x14ac:dyDescent="0.45">
      <c r="A2958" s="2" t="s">
        <v>184</v>
      </c>
      <c r="B2958" s="5">
        <v>43702</v>
      </c>
      <c r="C2958" s="5" t="s">
        <v>371</v>
      </c>
      <c r="D2958" s="5" t="s">
        <v>371</v>
      </c>
      <c r="E2958" s="6">
        <v>46</v>
      </c>
      <c r="F2958" s="3">
        <v>1333.54</v>
      </c>
      <c r="G2958" s="3">
        <v>1012</v>
      </c>
      <c r="H2958" s="8">
        <f t="shared" si="598"/>
        <v>22</v>
      </c>
      <c r="I2958" s="3">
        <v>321.54000000000002</v>
      </c>
      <c r="J2958" s="4">
        <v>0.24</v>
      </c>
      <c r="K2958" s="2" t="str">
        <f t="shared" si="599"/>
        <v>Sunday</v>
      </c>
      <c r="L2958" s="5">
        <f t="shared" si="600"/>
        <v>43705</v>
      </c>
      <c r="M2958" s="2" t="str">
        <f t="shared" si="601"/>
        <v>Wednesday</v>
      </c>
      <c r="N2958" s="2" t="str">
        <f t="shared" si="602"/>
        <v>Wednesday</v>
      </c>
      <c r="O2958" s="12">
        <f t="shared" si="603"/>
        <v>0</v>
      </c>
      <c r="P2958" s="11" t="str">
        <f t="shared" si="604"/>
        <v>High Cost per Unit</v>
      </c>
      <c r="Q2958" s="12">
        <f t="shared" si="605"/>
        <v>0</v>
      </c>
      <c r="R2958" s="12">
        <f t="shared" si="606"/>
        <v>40.0062</v>
      </c>
      <c r="S2958" s="12">
        <f t="shared" si="607"/>
        <v>0</v>
      </c>
      <c r="T2958" s="12">
        <f t="shared" si="608"/>
        <v>0</v>
      </c>
      <c r="U2958" s="12">
        <f t="shared" si="609"/>
        <v>0</v>
      </c>
      <c r="V2958" s="13" t="str">
        <f t="shared" ca="1" si="610"/>
        <v>Greater Than 8 Weeks Old</v>
      </c>
    </row>
    <row r="2959" spans="1:22" x14ac:dyDescent="0.45">
      <c r="A2959" s="2" t="s">
        <v>205</v>
      </c>
      <c r="B2959" s="5">
        <v>43702</v>
      </c>
      <c r="C2959" s="5" t="s">
        <v>369</v>
      </c>
      <c r="D2959" s="5" t="s">
        <v>393</v>
      </c>
      <c r="E2959" s="6">
        <v>1</v>
      </c>
      <c r="F2959" s="3">
        <v>50</v>
      </c>
      <c r="G2959" s="3">
        <v>13.85</v>
      </c>
      <c r="H2959" s="8">
        <f t="shared" si="598"/>
        <v>13.85</v>
      </c>
      <c r="I2959" s="3">
        <v>36.15</v>
      </c>
      <c r="J2959" s="4">
        <v>0.72</v>
      </c>
      <c r="K2959" s="2" t="str">
        <f t="shared" si="599"/>
        <v>Sunday</v>
      </c>
      <c r="L2959" s="5">
        <f t="shared" si="600"/>
        <v>43705</v>
      </c>
      <c r="M2959" s="2" t="str">
        <f t="shared" si="601"/>
        <v>Wednesday</v>
      </c>
      <c r="N2959" s="2" t="str">
        <f t="shared" si="602"/>
        <v>Wednesday</v>
      </c>
      <c r="O2959" s="12">
        <f t="shared" si="603"/>
        <v>0</v>
      </c>
      <c r="P2959" s="11" t="str">
        <f t="shared" si="604"/>
        <v>Low Cost per Unit</v>
      </c>
      <c r="Q2959" s="12">
        <f t="shared" si="605"/>
        <v>0</v>
      </c>
      <c r="R2959" s="12">
        <f t="shared" si="606"/>
        <v>0</v>
      </c>
      <c r="S2959" s="12">
        <f t="shared" si="607"/>
        <v>0</v>
      </c>
      <c r="T2959" s="12">
        <f t="shared" si="608"/>
        <v>0</v>
      </c>
      <c r="U2959" s="12">
        <f t="shared" si="609"/>
        <v>0</v>
      </c>
      <c r="V2959" s="13" t="str">
        <f t="shared" ca="1" si="610"/>
        <v>Greater Than 8 Weeks Old</v>
      </c>
    </row>
    <row r="2960" spans="1:22" x14ac:dyDescent="0.45">
      <c r="A2960" s="2" t="s">
        <v>287</v>
      </c>
      <c r="B2960" s="5">
        <v>43702</v>
      </c>
      <c r="C2960" s="5" t="s">
        <v>371</v>
      </c>
      <c r="D2960" s="5" t="s">
        <v>371</v>
      </c>
      <c r="E2960" s="6">
        <v>25</v>
      </c>
      <c r="F2960" s="3">
        <v>2149.75</v>
      </c>
      <c r="G2960" s="3">
        <v>1200</v>
      </c>
      <c r="H2960" s="8">
        <f t="shared" si="598"/>
        <v>48</v>
      </c>
      <c r="I2960" s="3">
        <v>949.75</v>
      </c>
      <c r="J2960" s="4">
        <v>0.44</v>
      </c>
      <c r="K2960" s="2" t="str">
        <f t="shared" si="599"/>
        <v>Sunday</v>
      </c>
      <c r="L2960" s="5">
        <f t="shared" si="600"/>
        <v>43705</v>
      </c>
      <c r="M2960" s="2" t="str">
        <f t="shared" si="601"/>
        <v>Wednesday</v>
      </c>
      <c r="N2960" s="2" t="str">
        <f t="shared" si="602"/>
        <v>Wednesday</v>
      </c>
      <c r="O2960" s="12">
        <f t="shared" si="603"/>
        <v>0</v>
      </c>
      <c r="P2960" s="11" t="str">
        <f t="shared" si="604"/>
        <v>High Cost per Unit</v>
      </c>
      <c r="Q2960" s="12">
        <f t="shared" si="605"/>
        <v>0</v>
      </c>
      <c r="R2960" s="12">
        <f t="shared" si="606"/>
        <v>64.492499999999993</v>
      </c>
      <c r="S2960" s="12">
        <f t="shared" si="607"/>
        <v>0</v>
      </c>
      <c r="T2960" s="12">
        <f t="shared" si="608"/>
        <v>0</v>
      </c>
      <c r="U2960" s="12">
        <f t="shared" si="609"/>
        <v>0</v>
      </c>
      <c r="V2960" s="13" t="str">
        <f t="shared" ca="1" si="610"/>
        <v>Greater Than 8 Weeks Old</v>
      </c>
    </row>
    <row r="2961" spans="1:22" x14ac:dyDescent="0.45">
      <c r="A2961" s="2" t="s">
        <v>244</v>
      </c>
      <c r="B2961" s="5">
        <v>43702</v>
      </c>
      <c r="C2961" s="5" t="s">
        <v>369</v>
      </c>
      <c r="D2961" s="5" t="s">
        <v>372</v>
      </c>
      <c r="E2961" s="6">
        <v>8</v>
      </c>
      <c r="F2961" s="3">
        <v>183.92</v>
      </c>
      <c r="G2961" s="3">
        <v>86.4</v>
      </c>
      <c r="H2961" s="8">
        <f t="shared" si="598"/>
        <v>10.8</v>
      </c>
      <c r="I2961" s="3">
        <v>97.52</v>
      </c>
      <c r="J2961" s="4">
        <v>0.53</v>
      </c>
      <c r="K2961" s="2" t="str">
        <f t="shared" si="599"/>
        <v>Sunday</v>
      </c>
      <c r="L2961" s="5">
        <f t="shared" si="600"/>
        <v>43705</v>
      </c>
      <c r="M2961" s="2" t="str">
        <f t="shared" si="601"/>
        <v>Wednesday</v>
      </c>
      <c r="N2961" s="2" t="str">
        <f t="shared" si="602"/>
        <v>Wednesday</v>
      </c>
      <c r="O2961" s="12">
        <f t="shared" si="603"/>
        <v>0</v>
      </c>
      <c r="P2961" s="11" t="str">
        <f t="shared" si="604"/>
        <v>Low Cost per Unit</v>
      </c>
      <c r="Q2961" s="12">
        <f t="shared" si="605"/>
        <v>0</v>
      </c>
      <c r="R2961" s="12">
        <f t="shared" si="606"/>
        <v>5.5175999999999998</v>
      </c>
      <c r="S2961" s="12">
        <f t="shared" si="607"/>
        <v>0</v>
      </c>
      <c r="T2961" s="12">
        <f t="shared" si="608"/>
        <v>0</v>
      </c>
      <c r="U2961" s="12">
        <f t="shared" si="609"/>
        <v>0</v>
      </c>
      <c r="V2961" s="13" t="str">
        <f t="shared" ca="1" si="610"/>
        <v>Greater Than 8 Weeks Old</v>
      </c>
    </row>
    <row r="2962" spans="1:22" x14ac:dyDescent="0.45">
      <c r="A2962" s="2" t="s">
        <v>302</v>
      </c>
      <c r="B2962" s="5">
        <v>43702</v>
      </c>
      <c r="C2962" s="5" t="s">
        <v>369</v>
      </c>
      <c r="D2962" s="5" t="s">
        <v>372</v>
      </c>
      <c r="E2962" s="6">
        <v>3</v>
      </c>
      <c r="F2962" s="3">
        <v>56.97</v>
      </c>
      <c r="G2962" s="3">
        <v>31.5</v>
      </c>
      <c r="H2962" s="8">
        <f t="shared" si="598"/>
        <v>10.5</v>
      </c>
      <c r="I2962" s="3">
        <v>25.47</v>
      </c>
      <c r="J2962" s="4">
        <v>0.45</v>
      </c>
      <c r="K2962" s="2" t="str">
        <f t="shared" si="599"/>
        <v>Sunday</v>
      </c>
      <c r="L2962" s="5">
        <f t="shared" si="600"/>
        <v>43705</v>
      </c>
      <c r="M2962" s="2" t="str">
        <f t="shared" si="601"/>
        <v>Wednesday</v>
      </c>
      <c r="N2962" s="2" t="str">
        <f t="shared" si="602"/>
        <v>Wednesday</v>
      </c>
      <c r="O2962" s="12">
        <f t="shared" si="603"/>
        <v>0</v>
      </c>
      <c r="P2962" s="11" t="str">
        <f t="shared" si="604"/>
        <v>Low Cost per Unit</v>
      </c>
      <c r="Q2962" s="12">
        <f t="shared" si="605"/>
        <v>0</v>
      </c>
      <c r="R2962" s="12">
        <f t="shared" si="606"/>
        <v>1.7090999999999998</v>
      </c>
      <c r="S2962" s="12">
        <f t="shared" si="607"/>
        <v>0</v>
      </c>
      <c r="T2962" s="12">
        <f t="shared" si="608"/>
        <v>0</v>
      </c>
      <c r="U2962" s="12">
        <f t="shared" si="609"/>
        <v>0</v>
      </c>
      <c r="V2962" s="13" t="str">
        <f t="shared" ca="1" si="610"/>
        <v>Greater Than 8 Weeks Old</v>
      </c>
    </row>
    <row r="2963" spans="1:22" x14ac:dyDescent="0.45">
      <c r="A2963" s="2" t="s">
        <v>288</v>
      </c>
      <c r="B2963" s="5">
        <v>43702</v>
      </c>
      <c r="C2963" s="5" t="s">
        <v>367</v>
      </c>
      <c r="D2963" s="5" t="s">
        <v>368</v>
      </c>
      <c r="E2963" s="6">
        <v>9</v>
      </c>
      <c r="F2963" s="3">
        <v>404.91</v>
      </c>
      <c r="G2963" s="3">
        <v>162</v>
      </c>
      <c r="H2963" s="8">
        <f t="shared" si="598"/>
        <v>18</v>
      </c>
      <c r="I2963" s="3">
        <v>242.91</v>
      </c>
      <c r="J2963" s="4">
        <v>0.6</v>
      </c>
      <c r="K2963" s="2" t="str">
        <f t="shared" si="599"/>
        <v>Sunday</v>
      </c>
      <c r="L2963" s="5">
        <f t="shared" si="600"/>
        <v>43705</v>
      </c>
      <c r="M2963" s="2" t="str">
        <f t="shared" si="601"/>
        <v>Wednesday</v>
      </c>
      <c r="N2963" s="2" t="str">
        <f t="shared" si="602"/>
        <v>Wednesday</v>
      </c>
      <c r="O2963" s="12">
        <f t="shared" si="603"/>
        <v>0</v>
      </c>
      <c r="P2963" s="11" t="str">
        <f t="shared" si="604"/>
        <v>High Cost per Unit</v>
      </c>
      <c r="Q2963" s="12">
        <f t="shared" si="605"/>
        <v>40.491000000000007</v>
      </c>
      <c r="R2963" s="12">
        <f t="shared" si="606"/>
        <v>12.1473</v>
      </c>
      <c r="S2963" s="12">
        <f t="shared" si="607"/>
        <v>0</v>
      </c>
      <c r="T2963" s="12">
        <f t="shared" si="608"/>
        <v>0</v>
      </c>
      <c r="U2963" s="12">
        <f t="shared" si="609"/>
        <v>0</v>
      </c>
      <c r="V2963" s="13" t="str">
        <f t="shared" ca="1" si="610"/>
        <v>Greater Than 8 Weeks Old</v>
      </c>
    </row>
    <row r="2964" spans="1:22" x14ac:dyDescent="0.45">
      <c r="A2964" s="2" t="s">
        <v>223</v>
      </c>
      <c r="B2964" s="5">
        <v>43702</v>
      </c>
      <c r="C2964" s="5" t="s">
        <v>367</v>
      </c>
      <c r="D2964" s="5" t="s">
        <v>368</v>
      </c>
      <c r="E2964" s="6">
        <v>2</v>
      </c>
      <c r="F2964" s="3">
        <v>80.98</v>
      </c>
      <c r="G2964" s="3">
        <v>36</v>
      </c>
      <c r="H2964" s="8">
        <f t="shared" si="598"/>
        <v>18</v>
      </c>
      <c r="I2964" s="3">
        <v>44.98</v>
      </c>
      <c r="J2964" s="4">
        <v>0.56000000000000005</v>
      </c>
      <c r="K2964" s="2" t="str">
        <f t="shared" si="599"/>
        <v>Sunday</v>
      </c>
      <c r="L2964" s="5">
        <f t="shared" si="600"/>
        <v>43705</v>
      </c>
      <c r="M2964" s="2" t="str">
        <f t="shared" si="601"/>
        <v>Wednesday</v>
      </c>
      <c r="N2964" s="2" t="str">
        <f t="shared" si="602"/>
        <v>Wednesday</v>
      </c>
      <c r="O2964" s="12">
        <f t="shared" si="603"/>
        <v>0</v>
      </c>
      <c r="P2964" s="11" t="str">
        <f t="shared" si="604"/>
        <v>High Cost per Unit</v>
      </c>
      <c r="Q2964" s="12">
        <f t="shared" si="605"/>
        <v>8.0980000000000008</v>
      </c>
      <c r="R2964" s="12">
        <f t="shared" si="606"/>
        <v>2.4294000000000002</v>
      </c>
      <c r="S2964" s="12">
        <f t="shared" si="607"/>
        <v>0</v>
      </c>
      <c r="T2964" s="12">
        <f t="shared" si="608"/>
        <v>0</v>
      </c>
      <c r="U2964" s="12">
        <f t="shared" si="609"/>
        <v>0</v>
      </c>
      <c r="V2964" s="13" t="str">
        <f t="shared" ca="1" si="610"/>
        <v>Greater Than 8 Weeks Old</v>
      </c>
    </row>
    <row r="2965" spans="1:22" x14ac:dyDescent="0.45">
      <c r="A2965" s="2" t="s">
        <v>178</v>
      </c>
      <c r="B2965" s="5">
        <v>43702</v>
      </c>
      <c r="C2965" s="5" t="s">
        <v>369</v>
      </c>
      <c r="D2965" s="5" t="s">
        <v>394</v>
      </c>
      <c r="E2965" s="6">
        <v>1</v>
      </c>
      <c r="F2965" s="3">
        <v>59</v>
      </c>
      <c r="G2965" s="3">
        <v>20.99</v>
      </c>
      <c r="H2965" s="8">
        <f t="shared" si="598"/>
        <v>20.99</v>
      </c>
      <c r="I2965" s="3">
        <v>38.01</v>
      </c>
      <c r="J2965" s="4">
        <v>0.64</v>
      </c>
      <c r="K2965" s="2" t="str">
        <f t="shared" si="599"/>
        <v>Sunday</v>
      </c>
      <c r="L2965" s="5">
        <f t="shared" si="600"/>
        <v>43705</v>
      </c>
      <c r="M2965" s="2" t="str">
        <f t="shared" si="601"/>
        <v>Wednesday</v>
      </c>
      <c r="N2965" s="2" t="str">
        <f t="shared" si="602"/>
        <v>Wednesday</v>
      </c>
      <c r="O2965" s="12">
        <f t="shared" si="603"/>
        <v>0</v>
      </c>
      <c r="P2965" s="11" t="str">
        <f t="shared" si="604"/>
        <v>High Cost per Unit</v>
      </c>
      <c r="Q2965" s="12">
        <f t="shared" si="605"/>
        <v>0</v>
      </c>
      <c r="R2965" s="12">
        <f t="shared" si="606"/>
        <v>0</v>
      </c>
      <c r="S2965" s="12">
        <f t="shared" si="607"/>
        <v>0</v>
      </c>
      <c r="T2965" s="12">
        <f t="shared" si="608"/>
        <v>0</v>
      </c>
      <c r="U2965" s="12">
        <f t="shared" si="609"/>
        <v>0</v>
      </c>
      <c r="V2965" s="13" t="str">
        <f t="shared" ca="1" si="610"/>
        <v>Greater Than 8 Weeks Old</v>
      </c>
    </row>
    <row r="2966" spans="1:22" x14ac:dyDescent="0.45">
      <c r="A2966" s="2" t="s">
        <v>107</v>
      </c>
      <c r="B2966" s="5">
        <v>43702</v>
      </c>
      <c r="C2966" s="5" t="s">
        <v>375</v>
      </c>
      <c r="D2966" s="5" t="s">
        <v>377</v>
      </c>
      <c r="E2966" s="6">
        <v>44</v>
      </c>
      <c r="F2966" s="3">
        <v>527.55999999999995</v>
      </c>
      <c r="G2966" s="3">
        <v>176</v>
      </c>
      <c r="H2966" s="8">
        <f t="shared" si="598"/>
        <v>4</v>
      </c>
      <c r="I2966" s="3">
        <v>351.56</v>
      </c>
      <c r="J2966" s="4">
        <v>0.67</v>
      </c>
      <c r="K2966" s="2" t="str">
        <f t="shared" si="599"/>
        <v>Sunday</v>
      </c>
      <c r="L2966" s="5">
        <f t="shared" si="600"/>
        <v>43705</v>
      </c>
      <c r="M2966" s="2" t="str">
        <f t="shared" si="601"/>
        <v>Wednesday</v>
      </c>
      <c r="N2966" s="2" t="str">
        <f t="shared" si="602"/>
        <v>Wednesday</v>
      </c>
      <c r="O2966" s="12">
        <f t="shared" si="603"/>
        <v>0</v>
      </c>
      <c r="P2966" s="11" t="str">
        <f t="shared" si="604"/>
        <v>Low Cost per Unit</v>
      </c>
      <c r="Q2966" s="12">
        <f t="shared" si="605"/>
        <v>0</v>
      </c>
      <c r="R2966" s="12">
        <f t="shared" si="606"/>
        <v>15.826799999999999</v>
      </c>
      <c r="S2966" s="12">
        <f t="shared" si="607"/>
        <v>0</v>
      </c>
      <c r="T2966" s="12">
        <f t="shared" si="608"/>
        <v>0</v>
      </c>
      <c r="U2966" s="12">
        <f t="shared" si="609"/>
        <v>0</v>
      </c>
      <c r="V2966" s="13" t="str">
        <f t="shared" ca="1" si="610"/>
        <v>Greater Than 8 Weeks Old</v>
      </c>
    </row>
    <row r="2967" spans="1:22" x14ac:dyDescent="0.45">
      <c r="A2967" s="2" t="s">
        <v>48</v>
      </c>
      <c r="B2967" s="5">
        <v>43702</v>
      </c>
      <c r="C2967" s="5" t="s">
        <v>378</v>
      </c>
      <c r="D2967" s="5" t="s">
        <v>379</v>
      </c>
      <c r="E2967" s="6">
        <v>16</v>
      </c>
      <c r="F2967" s="3">
        <v>639.84</v>
      </c>
      <c r="G2967" s="3">
        <v>211.84</v>
      </c>
      <c r="H2967" s="8">
        <f t="shared" si="598"/>
        <v>13.24</v>
      </c>
      <c r="I2967" s="3">
        <v>428</v>
      </c>
      <c r="J2967" s="4">
        <v>0.67</v>
      </c>
      <c r="K2967" s="2" t="str">
        <f t="shared" si="599"/>
        <v>Sunday</v>
      </c>
      <c r="L2967" s="5">
        <f t="shared" si="600"/>
        <v>43705</v>
      </c>
      <c r="M2967" s="2" t="str">
        <f t="shared" si="601"/>
        <v>Wednesday</v>
      </c>
      <c r="N2967" s="2" t="str">
        <f t="shared" si="602"/>
        <v>Wednesday</v>
      </c>
      <c r="O2967" s="12">
        <f t="shared" si="603"/>
        <v>0</v>
      </c>
      <c r="P2967" s="11" t="str">
        <f t="shared" si="604"/>
        <v>Low Cost per Unit</v>
      </c>
      <c r="Q2967" s="12">
        <f t="shared" si="605"/>
        <v>0</v>
      </c>
      <c r="R2967" s="12">
        <f t="shared" si="606"/>
        <v>19.1952</v>
      </c>
      <c r="S2967" s="12">
        <f t="shared" si="607"/>
        <v>0</v>
      </c>
      <c r="T2967" s="12">
        <f t="shared" si="608"/>
        <v>0</v>
      </c>
      <c r="U2967" s="12">
        <f t="shared" si="609"/>
        <v>0</v>
      </c>
      <c r="V2967" s="13" t="str">
        <f t="shared" ca="1" si="610"/>
        <v>Greater Than 8 Weeks Old</v>
      </c>
    </row>
    <row r="2968" spans="1:22" x14ac:dyDescent="0.45">
      <c r="A2968" s="2" t="s">
        <v>185</v>
      </c>
      <c r="B2968" s="5">
        <v>43702</v>
      </c>
      <c r="C2968" s="5" t="s">
        <v>378</v>
      </c>
      <c r="D2968" s="5" t="s">
        <v>379</v>
      </c>
      <c r="E2968" s="6">
        <v>1</v>
      </c>
      <c r="F2968" s="3">
        <v>129</v>
      </c>
      <c r="G2968" s="3">
        <v>40.17</v>
      </c>
      <c r="H2968" s="8">
        <f t="shared" si="598"/>
        <v>40.17</v>
      </c>
      <c r="I2968" s="3">
        <v>88.83</v>
      </c>
      <c r="J2968" s="4">
        <v>0.69</v>
      </c>
      <c r="K2968" s="2" t="str">
        <f t="shared" si="599"/>
        <v>Sunday</v>
      </c>
      <c r="L2968" s="5">
        <f t="shared" si="600"/>
        <v>43705</v>
      </c>
      <c r="M2968" s="2" t="str">
        <f t="shared" si="601"/>
        <v>Wednesday</v>
      </c>
      <c r="N2968" s="2" t="str">
        <f t="shared" si="602"/>
        <v>Wednesday</v>
      </c>
      <c r="O2968" s="12">
        <f t="shared" si="603"/>
        <v>0</v>
      </c>
      <c r="P2968" s="11" t="str">
        <f t="shared" si="604"/>
        <v>High Cost per Unit</v>
      </c>
      <c r="Q2968" s="12">
        <f t="shared" si="605"/>
        <v>0</v>
      </c>
      <c r="R2968" s="12">
        <f t="shared" si="606"/>
        <v>0</v>
      </c>
      <c r="S2968" s="12">
        <f t="shared" si="607"/>
        <v>0</v>
      </c>
      <c r="T2968" s="12">
        <f t="shared" si="608"/>
        <v>0</v>
      </c>
      <c r="U2968" s="12">
        <f t="shared" si="609"/>
        <v>0</v>
      </c>
      <c r="V2968" s="13" t="str">
        <f t="shared" ca="1" si="610"/>
        <v>Greater Than 8 Weeks Old</v>
      </c>
    </row>
    <row r="2969" spans="1:22" x14ac:dyDescent="0.45">
      <c r="A2969" s="2" t="s">
        <v>108</v>
      </c>
      <c r="B2969" s="5">
        <v>43702</v>
      </c>
      <c r="C2969" s="5" t="s">
        <v>369</v>
      </c>
      <c r="D2969" s="5" t="s">
        <v>394</v>
      </c>
      <c r="E2969" s="6">
        <v>1</v>
      </c>
      <c r="F2969" s="3">
        <v>69</v>
      </c>
      <c r="G2969" s="3">
        <v>15</v>
      </c>
      <c r="H2969" s="8">
        <f t="shared" si="598"/>
        <v>15</v>
      </c>
      <c r="I2969" s="3">
        <v>54</v>
      </c>
      <c r="J2969" s="4">
        <v>0.78</v>
      </c>
      <c r="K2969" s="2" t="str">
        <f t="shared" si="599"/>
        <v>Sunday</v>
      </c>
      <c r="L2969" s="5">
        <f t="shared" si="600"/>
        <v>43705</v>
      </c>
      <c r="M2969" s="2" t="str">
        <f t="shared" si="601"/>
        <v>Wednesday</v>
      </c>
      <c r="N2969" s="2" t="str">
        <f t="shared" si="602"/>
        <v>Wednesday</v>
      </c>
      <c r="O2969" s="12">
        <f t="shared" si="603"/>
        <v>0</v>
      </c>
      <c r="P2969" s="11" t="str">
        <f t="shared" si="604"/>
        <v>Low Cost per Unit</v>
      </c>
      <c r="Q2969" s="12">
        <f t="shared" si="605"/>
        <v>0</v>
      </c>
      <c r="R2969" s="12">
        <f t="shared" si="606"/>
        <v>0</v>
      </c>
      <c r="S2969" s="12">
        <f t="shared" si="607"/>
        <v>0</v>
      </c>
      <c r="T2969" s="12">
        <f t="shared" si="608"/>
        <v>0</v>
      </c>
      <c r="U2969" s="12">
        <f t="shared" si="609"/>
        <v>0</v>
      </c>
      <c r="V2969" s="13" t="str">
        <f t="shared" ca="1" si="610"/>
        <v>Greater Than 8 Weeks Old</v>
      </c>
    </row>
    <row r="2970" spans="1:22" x14ac:dyDescent="0.45">
      <c r="A2970" s="2" t="s">
        <v>304</v>
      </c>
      <c r="B2970" s="5">
        <v>43702</v>
      </c>
      <c r="C2970" s="5" t="s">
        <v>369</v>
      </c>
      <c r="D2970" s="5" t="s">
        <v>394</v>
      </c>
      <c r="E2970" s="6">
        <v>7</v>
      </c>
      <c r="F2970" s="3">
        <v>237.93</v>
      </c>
      <c r="G2970" s="3">
        <v>105</v>
      </c>
      <c r="H2970" s="8">
        <f t="shared" si="598"/>
        <v>15</v>
      </c>
      <c r="I2970" s="3">
        <v>132.93</v>
      </c>
      <c r="J2970" s="4">
        <v>0.56000000000000005</v>
      </c>
      <c r="K2970" s="2" t="str">
        <f t="shared" si="599"/>
        <v>Sunday</v>
      </c>
      <c r="L2970" s="5">
        <f t="shared" si="600"/>
        <v>43705</v>
      </c>
      <c r="M2970" s="2" t="str">
        <f t="shared" si="601"/>
        <v>Wednesday</v>
      </c>
      <c r="N2970" s="2" t="str">
        <f t="shared" si="602"/>
        <v>Wednesday</v>
      </c>
      <c r="O2970" s="12">
        <f t="shared" si="603"/>
        <v>0</v>
      </c>
      <c r="P2970" s="11" t="str">
        <f t="shared" si="604"/>
        <v>Low Cost per Unit</v>
      </c>
      <c r="Q2970" s="12">
        <f t="shared" si="605"/>
        <v>0</v>
      </c>
      <c r="R2970" s="12">
        <f t="shared" si="606"/>
        <v>7.1379000000000001</v>
      </c>
      <c r="S2970" s="12">
        <f t="shared" si="607"/>
        <v>0</v>
      </c>
      <c r="T2970" s="12">
        <f t="shared" si="608"/>
        <v>0</v>
      </c>
      <c r="U2970" s="12">
        <f t="shared" si="609"/>
        <v>0</v>
      </c>
      <c r="V2970" s="13" t="str">
        <f t="shared" ca="1" si="610"/>
        <v>Greater Than 8 Weeks Old</v>
      </c>
    </row>
    <row r="2971" spans="1:22" x14ac:dyDescent="0.45">
      <c r="A2971" s="2" t="s">
        <v>110</v>
      </c>
      <c r="B2971" s="5">
        <v>43702</v>
      </c>
      <c r="C2971" s="5" t="s">
        <v>380</v>
      </c>
      <c r="D2971" s="5" t="s">
        <v>381</v>
      </c>
      <c r="E2971" s="6">
        <v>1</v>
      </c>
      <c r="F2971" s="3">
        <v>25</v>
      </c>
      <c r="G2971" s="3">
        <v>9.2799999999999994</v>
      </c>
      <c r="H2971" s="8">
        <f t="shared" si="598"/>
        <v>9.2799999999999994</v>
      </c>
      <c r="I2971" s="3">
        <v>15.72</v>
      </c>
      <c r="J2971" s="4">
        <v>0.63</v>
      </c>
      <c r="K2971" s="2" t="str">
        <f t="shared" si="599"/>
        <v>Sunday</v>
      </c>
      <c r="L2971" s="5">
        <f t="shared" si="600"/>
        <v>43705</v>
      </c>
      <c r="M2971" s="2" t="str">
        <f t="shared" si="601"/>
        <v>Wednesday</v>
      </c>
      <c r="N2971" s="2" t="str">
        <f t="shared" si="602"/>
        <v>Wednesday</v>
      </c>
      <c r="O2971" s="12">
        <f t="shared" si="603"/>
        <v>0</v>
      </c>
      <c r="P2971" s="11" t="str">
        <f t="shared" si="604"/>
        <v>Low Cost per Unit</v>
      </c>
      <c r="Q2971" s="12">
        <f t="shared" si="605"/>
        <v>0</v>
      </c>
      <c r="R2971" s="12">
        <f t="shared" si="606"/>
        <v>0</v>
      </c>
      <c r="S2971" s="12">
        <f t="shared" si="607"/>
        <v>0</v>
      </c>
      <c r="T2971" s="12">
        <f t="shared" si="608"/>
        <v>0</v>
      </c>
      <c r="U2971" s="12">
        <f t="shared" si="609"/>
        <v>0</v>
      </c>
      <c r="V2971" s="13" t="str">
        <f t="shared" ca="1" si="610"/>
        <v>Greater Than 8 Weeks Old</v>
      </c>
    </row>
    <row r="2972" spans="1:22" x14ac:dyDescent="0.45">
      <c r="A2972" s="2" t="s">
        <v>179</v>
      </c>
      <c r="B2972" s="5">
        <v>43702</v>
      </c>
      <c r="C2972" s="5" t="s">
        <v>380</v>
      </c>
      <c r="D2972" s="5" t="s">
        <v>381</v>
      </c>
      <c r="E2972" s="6">
        <v>1</v>
      </c>
      <c r="F2972" s="3">
        <v>25</v>
      </c>
      <c r="G2972" s="3">
        <v>7.35</v>
      </c>
      <c r="H2972" s="8">
        <f t="shared" si="598"/>
        <v>7.35</v>
      </c>
      <c r="I2972" s="3">
        <v>17.649999999999999</v>
      </c>
      <c r="J2972" s="4">
        <v>0.71</v>
      </c>
      <c r="K2972" s="2" t="str">
        <f t="shared" si="599"/>
        <v>Sunday</v>
      </c>
      <c r="L2972" s="5">
        <f t="shared" si="600"/>
        <v>43705</v>
      </c>
      <c r="M2972" s="2" t="str">
        <f t="shared" si="601"/>
        <v>Wednesday</v>
      </c>
      <c r="N2972" s="2" t="str">
        <f t="shared" si="602"/>
        <v>Wednesday</v>
      </c>
      <c r="O2972" s="12">
        <f t="shared" si="603"/>
        <v>0</v>
      </c>
      <c r="P2972" s="11" t="str">
        <f t="shared" si="604"/>
        <v>Low Cost per Unit</v>
      </c>
      <c r="Q2972" s="12">
        <f t="shared" si="605"/>
        <v>0</v>
      </c>
      <c r="R2972" s="12">
        <f t="shared" si="606"/>
        <v>0</v>
      </c>
      <c r="S2972" s="12">
        <f t="shared" si="607"/>
        <v>0</v>
      </c>
      <c r="T2972" s="12">
        <f t="shared" si="608"/>
        <v>0</v>
      </c>
      <c r="U2972" s="12">
        <f t="shared" si="609"/>
        <v>0</v>
      </c>
      <c r="V2972" s="13" t="str">
        <f t="shared" ca="1" si="610"/>
        <v>Greater Than 8 Weeks Old</v>
      </c>
    </row>
    <row r="2973" spans="1:22" x14ac:dyDescent="0.45">
      <c r="A2973" s="2" t="s">
        <v>305</v>
      </c>
      <c r="B2973" s="5">
        <v>43702</v>
      </c>
      <c r="C2973" s="5" t="s">
        <v>371</v>
      </c>
      <c r="D2973" s="5" t="s">
        <v>371</v>
      </c>
      <c r="E2973" s="6">
        <v>1</v>
      </c>
      <c r="F2973" s="3">
        <v>33.99</v>
      </c>
      <c r="G2973" s="3">
        <v>13.5</v>
      </c>
      <c r="H2973" s="8">
        <f t="shared" si="598"/>
        <v>13.5</v>
      </c>
      <c r="I2973" s="3">
        <v>20.49</v>
      </c>
      <c r="J2973" s="4">
        <v>0.6</v>
      </c>
      <c r="K2973" s="2" t="str">
        <f t="shared" si="599"/>
        <v>Sunday</v>
      </c>
      <c r="L2973" s="5">
        <f t="shared" si="600"/>
        <v>43705</v>
      </c>
      <c r="M2973" s="2" t="str">
        <f t="shared" si="601"/>
        <v>Wednesday</v>
      </c>
      <c r="N2973" s="2" t="str">
        <f t="shared" si="602"/>
        <v>Wednesday</v>
      </c>
      <c r="O2973" s="12">
        <f t="shared" si="603"/>
        <v>0</v>
      </c>
      <c r="P2973" s="11" t="str">
        <f t="shared" si="604"/>
        <v>Low Cost per Unit</v>
      </c>
      <c r="Q2973" s="12">
        <f t="shared" si="605"/>
        <v>0</v>
      </c>
      <c r="R2973" s="12">
        <f t="shared" si="606"/>
        <v>0</v>
      </c>
      <c r="S2973" s="12">
        <f t="shared" si="607"/>
        <v>0</v>
      </c>
      <c r="T2973" s="12">
        <f t="shared" si="608"/>
        <v>0</v>
      </c>
      <c r="U2973" s="12">
        <f t="shared" si="609"/>
        <v>0</v>
      </c>
      <c r="V2973" s="13" t="str">
        <f t="shared" ca="1" si="610"/>
        <v>Greater Than 8 Weeks Old</v>
      </c>
    </row>
    <row r="2974" spans="1:22" x14ac:dyDescent="0.45">
      <c r="A2974" s="2" t="s">
        <v>165</v>
      </c>
      <c r="B2974" s="5">
        <v>43702</v>
      </c>
      <c r="C2974" s="5" t="s">
        <v>375</v>
      </c>
      <c r="D2974" s="5" t="s">
        <v>382</v>
      </c>
      <c r="E2974" s="6">
        <v>42</v>
      </c>
      <c r="F2974" s="3">
        <v>545.58000000000004</v>
      </c>
      <c r="G2974" s="3">
        <v>134.4</v>
      </c>
      <c r="H2974" s="8">
        <f t="shared" si="598"/>
        <v>3.2</v>
      </c>
      <c r="I2974" s="3">
        <v>411.18</v>
      </c>
      <c r="J2974" s="4">
        <v>0.75</v>
      </c>
      <c r="K2974" s="2" t="str">
        <f t="shared" si="599"/>
        <v>Sunday</v>
      </c>
      <c r="L2974" s="5">
        <f t="shared" si="600"/>
        <v>43705</v>
      </c>
      <c r="M2974" s="2" t="str">
        <f t="shared" si="601"/>
        <v>Wednesday</v>
      </c>
      <c r="N2974" s="2" t="str">
        <f t="shared" si="602"/>
        <v>Wednesday</v>
      </c>
      <c r="O2974" s="12">
        <f t="shared" si="603"/>
        <v>0</v>
      </c>
      <c r="P2974" s="11" t="str">
        <f t="shared" si="604"/>
        <v>Low Cost per Unit</v>
      </c>
      <c r="Q2974" s="12">
        <f t="shared" si="605"/>
        <v>0</v>
      </c>
      <c r="R2974" s="12">
        <f t="shared" si="606"/>
        <v>16.3674</v>
      </c>
      <c r="S2974" s="12">
        <f t="shared" si="607"/>
        <v>0</v>
      </c>
      <c r="T2974" s="12">
        <f t="shared" si="608"/>
        <v>0</v>
      </c>
      <c r="U2974" s="12">
        <f t="shared" si="609"/>
        <v>0</v>
      </c>
      <c r="V2974" s="13" t="str">
        <f t="shared" ca="1" si="610"/>
        <v>Greater Than 8 Weeks Old</v>
      </c>
    </row>
    <row r="2975" spans="1:22" x14ac:dyDescent="0.45">
      <c r="A2975" s="2" t="s">
        <v>112</v>
      </c>
      <c r="B2975" s="5">
        <v>43702</v>
      </c>
      <c r="C2975" s="5" t="s">
        <v>386</v>
      </c>
      <c r="D2975" s="5" t="s">
        <v>395</v>
      </c>
      <c r="E2975" s="6">
        <v>1</v>
      </c>
      <c r="F2975" s="3">
        <v>25</v>
      </c>
      <c r="G2975" s="3">
        <v>4.75</v>
      </c>
      <c r="H2975" s="8">
        <f t="shared" si="598"/>
        <v>4.75</v>
      </c>
      <c r="I2975" s="3">
        <v>20.25</v>
      </c>
      <c r="J2975" s="4">
        <v>0.81</v>
      </c>
      <c r="K2975" s="2" t="str">
        <f t="shared" si="599"/>
        <v>Sunday</v>
      </c>
      <c r="L2975" s="5">
        <f t="shared" si="600"/>
        <v>43705</v>
      </c>
      <c r="M2975" s="2" t="str">
        <f t="shared" si="601"/>
        <v>Wednesday</v>
      </c>
      <c r="N2975" s="2" t="str">
        <f t="shared" si="602"/>
        <v>Wednesday</v>
      </c>
      <c r="O2975" s="12">
        <f t="shared" si="603"/>
        <v>0</v>
      </c>
      <c r="P2975" s="11" t="str">
        <f t="shared" si="604"/>
        <v>Low Cost per Unit</v>
      </c>
      <c r="Q2975" s="12">
        <f t="shared" si="605"/>
        <v>0</v>
      </c>
      <c r="R2975" s="12">
        <f t="shared" si="606"/>
        <v>0</v>
      </c>
      <c r="S2975" s="12">
        <f t="shared" si="607"/>
        <v>0</v>
      </c>
      <c r="T2975" s="12">
        <f t="shared" si="608"/>
        <v>0</v>
      </c>
      <c r="U2975" s="12">
        <f t="shared" si="609"/>
        <v>0</v>
      </c>
      <c r="V2975" s="13" t="str">
        <f t="shared" ca="1" si="610"/>
        <v>Greater Than 8 Weeks Old</v>
      </c>
    </row>
    <row r="2976" spans="1:22" x14ac:dyDescent="0.45">
      <c r="A2976" s="2" t="s">
        <v>51</v>
      </c>
      <c r="B2976" s="5">
        <v>43702</v>
      </c>
      <c r="C2976" s="5" t="s">
        <v>375</v>
      </c>
      <c r="D2976" s="5" t="s">
        <v>382</v>
      </c>
      <c r="E2976" s="6">
        <v>1</v>
      </c>
      <c r="F2976" s="3">
        <v>99</v>
      </c>
      <c r="G2976" s="3">
        <v>24</v>
      </c>
      <c r="H2976" s="8">
        <f t="shared" si="598"/>
        <v>24</v>
      </c>
      <c r="I2976" s="3">
        <v>75</v>
      </c>
      <c r="J2976" s="4">
        <v>0.76</v>
      </c>
      <c r="K2976" s="2" t="str">
        <f t="shared" si="599"/>
        <v>Sunday</v>
      </c>
      <c r="L2976" s="5">
        <f t="shared" si="600"/>
        <v>43705</v>
      </c>
      <c r="M2976" s="2" t="str">
        <f t="shared" si="601"/>
        <v>Wednesday</v>
      </c>
      <c r="N2976" s="2" t="str">
        <f t="shared" si="602"/>
        <v>Wednesday</v>
      </c>
      <c r="O2976" s="12">
        <f t="shared" si="603"/>
        <v>0</v>
      </c>
      <c r="P2976" s="11" t="str">
        <f t="shared" si="604"/>
        <v>High Cost per Unit</v>
      </c>
      <c r="Q2976" s="12">
        <f t="shared" si="605"/>
        <v>0</v>
      </c>
      <c r="R2976" s="12">
        <f t="shared" si="606"/>
        <v>0</v>
      </c>
      <c r="S2976" s="12">
        <f t="shared" si="607"/>
        <v>0</v>
      </c>
      <c r="T2976" s="12">
        <f t="shared" si="608"/>
        <v>0</v>
      </c>
      <c r="U2976" s="12">
        <f t="shared" si="609"/>
        <v>0</v>
      </c>
      <c r="V2976" s="13" t="str">
        <f t="shared" ca="1" si="610"/>
        <v>Greater Than 8 Weeks Old</v>
      </c>
    </row>
    <row r="2977" spans="1:22" x14ac:dyDescent="0.45">
      <c r="A2977" s="2" t="s">
        <v>113</v>
      </c>
      <c r="B2977" s="5">
        <v>43702</v>
      </c>
      <c r="C2977" s="5" t="s">
        <v>383</v>
      </c>
      <c r="D2977" s="5" t="s">
        <v>384</v>
      </c>
      <c r="E2977" s="6">
        <v>5</v>
      </c>
      <c r="F2977" s="3">
        <v>65</v>
      </c>
      <c r="G2977" s="3">
        <v>9.25</v>
      </c>
      <c r="H2977" s="8">
        <f t="shared" si="598"/>
        <v>1.85</v>
      </c>
      <c r="I2977" s="3">
        <v>55.75</v>
      </c>
      <c r="J2977" s="4">
        <v>0.86</v>
      </c>
      <c r="K2977" s="2" t="str">
        <f t="shared" si="599"/>
        <v>Sunday</v>
      </c>
      <c r="L2977" s="5">
        <f t="shared" si="600"/>
        <v>43705</v>
      </c>
      <c r="M2977" s="2" t="str">
        <f t="shared" si="601"/>
        <v>Wednesday</v>
      </c>
      <c r="N2977" s="2" t="str">
        <f t="shared" si="602"/>
        <v>Wednesday</v>
      </c>
      <c r="O2977" s="12">
        <f t="shared" si="603"/>
        <v>0</v>
      </c>
      <c r="P2977" s="11" t="str">
        <f t="shared" si="604"/>
        <v>Low Cost per Unit</v>
      </c>
      <c r="Q2977" s="12">
        <f t="shared" si="605"/>
        <v>0</v>
      </c>
      <c r="R2977" s="12">
        <f t="shared" si="606"/>
        <v>1.95</v>
      </c>
      <c r="S2977" s="12">
        <f t="shared" si="607"/>
        <v>0</v>
      </c>
      <c r="T2977" s="12">
        <f t="shared" si="608"/>
        <v>0</v>
      </c>
      <c r="U2977" s="12">
        <f t="shared" si="609"/>
        <v>0</v>
      </c>
      <c r="V2977" s="13" t="str">
        <f t="shared" ca="1" si="610"/>
        <v>Greater Than 8 Weeks Old</v>
      </c>
    </row>
    <row r="2978" spans="1:22" x14ac:dyDescent="0.45">
      <c r="A2978" s="2" t="s">
        <v>224</v>
      </c>
      <c r="B2978" s="5">
        <v>43702</v>
      </c>
      <c r="C2978" s="5" t="s">
        <v>383</v>
      </c>
      <c r="D2978" s="5" t="s">
        <v>384</v>
      </c>
      <c r="E2978" s="6">
        <v>33</v>
      </c>
      <c r="F2978" s="3">
        <v>428.67</v>
      </c>
      <c r="G2978" s="3">
        <v>198</v>
      </c>
      <c r="H2978" s="8">
        <f t="shared" si="598"/>
        <v>6</v>
      </c>
      <c r="I2978" s="3">
        <v>230.67</v>
      </c>
      <c r="J2978" s="4">
        <v>0.54</v>
      </c>
      <c r="K2978" s="2" t="str">
        <f t="shared" si="599"/>
        <v>Sunday</v>
      </c>
      <c r="L2978" s="5">
        <f t="shared" si="600"/>
        <v>43705</v>
      </c>
      <c r="M2978" s="2" t="str">
        <f t="shared" si="601"/>
        <v>Wednesday</v>
      </c>
      <c r="N2978" s="2" t="str">
        <f t="shared" si="602"/>
        <v>Wednesday</v>
      </c>
      <c r="O2978" s="12">
        <f t="shared" si="603"/>
        <v>0</v>
      </c>
      <c r="P2978" s="11" t="str">
        <f t="shared" si="604"/>
        <v>Low Cost per Unit</v>
      </c>
      <c r="Q2978" s="12">
        <f t="shared" si="605"/>
        <v>0</v>
      </c>
      <c r="R2978" s="12">
        <f t="shared" si="606"/>
        <v>12.860099999999999</v>
      </c>
      <c r="S2978" s="12">
        <f t="shared" si="607"/>
        <v>0</v>
      </c>
      <c r="T2978" s="12">
        <f t="shared" si="608"/>
        <v>0</v>
      </c>
      <c r="U2978" s="12">
        <f t="shared" si="609"/>
        <v>0</v>
      </c>
      <c r="V2978" s="13" t="str">
        <f t="shared" ca="1" si="610"/>
        <v>Greater Than 8 Weeks Old</v>
      </c>
    </row>
    <row r="2979" spans="1:22" x14ac:dyDescent="0.45">
      <c r="A2979" s="2" t="s">
        <v>262</v>
      </c>
      <c r="B2979" s="5">
        <v>43702</v>
      </c>
      <c r="C2979" s="5" t="s">
        <v>383</v>
      </c>
      <c r="D2979" s="5" t="s">
        <v>384</v>
      </c>
      <c r="E2979" s="6">
        <v>4</v>
      </c>
      <c r="F2979" s="3">
        <v>39.96</v>
      </c>
      <c r="G2979" s="3">
        <v>17.600000000000001</v>
      </c>
      <c r="H2979" s="8">
        <f t="shared" si="598"/>
        <v>4.4000000000000004</v>
      </c>
      <c r="I2979" s="3">
        <v>22.36</v>
      </c>
      <c r="J2979" s="4">
        <v>0.56000000000000005</v>
      </c>
      <c r="K2979" s="2" t="str">
        <f t="shared" si="599"/>
        <v>Sunday</v>
      </c>
      <c r="L2979" s="5">
        <f t="shared" si="600"/>
        <v>43705</v>
      </c>
      <c r="M2979" s="2" t="str">
        <f t="shared" si="601"/>
        <v>Wednesday</v>
      </c>
      <c r="N2979" s="2" t="str">
        <f t="shared" si="602"/>
        <v>Wednesday</v>
      </c>
      <c r="O2979" s="12">
        <f t="shared" si="603"/>
        <v>0</v>
      </c>
      <c r="P2979" s="11" t="str">
        <f t="shared" si="604"/>
        <v>Low Cost per Unit</v>
      </c>
      <c r="Q2979" s="12">
        <f t="shared" si="605"/>
        <v>0</v>
      </c>
      <c r="R2979" s="12">
        <f t="shared" si="606"/>
        <v>1.1988000000000001</v>
      </c>
      <c r="S2979" s="12">
        <f t="shared" si="607"/>
        <v>0</v>
      </c>
      <c r="T2979" s="12">
        <f t="shared" si="608"/>
        <v>0</v>
      </c>
      <c r="U2979" s="12">
        <f t="shared" si="609"/>
        <v>0</v>
      </c>
      <c r="V2979" s="13" t="str">
        <f t="shared" ca="1" si="610"/>
        <v>Greater Than 8 Weeks Old</v>
      </c>
    </row>
    <row r="2980" spans="1:22" x14ac:dyDescent="0.45">
      <c r="A2980" s="2" t="s">
        <v>56</v>
      </c>
      <c r="B2980" s="5">
        <v>43702</v>
      </c>
      <c r="C2980" s="5" t="s">
        <v>383</v>
      </c>
      <c r="D2980" s="5" t="s">
        <v>391</v>
      </c>
      <c r="E2980" s="6">
        <v>2</v>
      </c>
      <c r="F2980" s="3">
        <v>118</v>
      </c>
      <c r="G2980" s="3">
        <v>42</v>
      </c>
      <c r="H2980" s="8">
        <f t="shared" si="598"/>
        <v>21</v>
      </c>
      <c r="I2980" s="3">
        <v>76</v>
      </c>
      <c r="J2980" s="4">
        <v>0.64</v>
      </c>
      <c r="K2980" s="2" t="str">
        <f t="shared" si="599"/>
        <v>Sunday</v>
      </c>
      <c r="L2980" s="5">
        <f t="shared" si="600"/>
        <v>43705</v>
      </c>
      <c r="M2980" s="2" t="str">
        <f t="shared" si="601"/>
        <v>Wednesday</v>
      </c>
      <c r="N2980" s="2" t="str">
        <f t="shared" si="602"/>
        <v>Wednesday</v>
      </c>
      <c r="O2980" s="12">
        <f t="shared" si="603"/>
        <v>0</v>
      </c>
      <c r="P2980" s="11" t="str">
        <f t="shared" si="604"/>
        <v>High Cost per Unit</v>
      </c>
      <c r="Q2980" s="12">
        <f t="shared" si="605"/>
        <v>0</v>
      </c>
      <c r="R2980" s="12">
        <f t="shared" si="606"/>
        <v>3.54</v>
      </c>
      <c r="S2980" s="12">
        <f t="shared" si="607"/>
        <v>0</v>
      </c>
      <c r="T2980" s="12">
        <f t="shared" si="608"/>
        <v>0</v>
      </c>
      <c r="U2980" s="12">
        <f t="shared" si="609"/>
        <v>0</v>
      </c>
      <c r="V2980" s="13" t="str">
        <f t="shared" ca="1" si="610"/>
        <v>Greater Than 8 Weeks Old</v>
      </c>
    </row>
    <row r="2981" spans="1:22" x14ac:dyDescent="0.45">
      <c r="A2981" s="2" t="s">
        <v>59</v>
      </c>
      <c r="B2981" s="5">
        <v>43702</v>
      </c>
      <c r="C2981" s="5" t="s">
        <v>378</v>
      </c>
      <c r="D2981" s="5" t="s">
        <v>396</v>
      </c>
      <c r="E2981" s="6">
        <v>3</v>
      </c>
      <c r="F2981" s="3">
        <v>108</v>
      </c>
      <c r="G2981" s="3">
        <v>35.4</v>
      </c>
      <c r="H2981" s="8">
        <f t="shared" si="598"/>
        <v>11.799999999999999</v>
      </c>
      <c r="I2981" s="3">
        <v>72.599999999999994</v>
      </c>
      <c r="J2981" s="4">
        <v>0.67</v>
      </c>
      <c r="K2981" s="2" t="str">
        <f t="shared" si="599"/>
        <v>Sunday</v>
      </c>
      <c r="L2981" s="5">
        <f t="shared" si="600"/>
        <v>43705</v>
      </c>
      <c r="M2981" s="2" t="str">
        <f t="shared" si="601"/>
        <v>Wednesday</v>
      </c>
      <c r="N2981" s="2" t="str">
        <f t="shared" si="602"/>
        <v>Wednesday</v>
      </c>
      <c r="O2981" s="12">
        <f t="shared" si="603"/>
        <v>0</v>
      </c>
      <c r="P2981" s="11" t="str">
        <f t="shared" si="604"/>
        <v>Low Cost per Unit</v>
      </c>
      <c r="Q2981" s="12">
        <f t="shared" si="605"/>
        <v>0</v>
      </c>
      <c r="R2981" s="12">
        <f t="shared" si="606"/>
        <v>3.2399999999999998</v>
      </c>
      <c r="S2981" s="12">
        <f t="shared" si="607"/>
        <v>0</v>
      </c>
      <c r="T2981" s="12">
        <f t="shared" si="608"/>
        <v>0</v>
      </c>
      <c r="U2981" s="12">
        <f t="shared" si="609"/>
        <v>0</v>
      </c>
      <c r="V2981" s="13" t="str">
        <f t="shared" ca="1" si="610"/>
        <v>Greater Than 8 Weeks Old</v>
      </c>
    </row>
    <row r="2982" spans="1:22" x14ac:dyDescent="0.45">
      <c r="A2982" s="2" t="s">
        <v>196</v>
      </c>
      <c r="B2982" s="5">
        <v>43702</v>
      </c>
      <c r="C2982" s="5" t="s">
        <v>378</v>
      </c>
      <c r="D2982" s="5" t="s">
        <v>397</v>
      </c>
      <c r="E2982" s="6">
        <v>2</v>
      </c>
      <c r="F2982" s="3">
        <v>44</v>
      </c>
      <c r="G2982" s="3">
        <v>9.32</v>
      </c>
      <c r="H2982" s="8">
        <f t="shared" si="598"/>
        <v>4.66</v>
      </c>
      <c r="I2982" s="3">
        <v>34.68</v>
      </c>
      <c r="J2982" s="4">
        <v>0.79</v>
      </c>
      <c r="K2982" s="2" t="str">
        <f t="shared" si="599"/>
        <v>Sunday</v>
      </c>
      <c r="L2982" s="5">
        <f t="shared" si="600"/>
        <v>43705</v>
      </c>
      <c r="M2982" s="2" t="str">
        <f t="shared" si="601"/>
        <v>Wednesday</v>
      </c>
      <c r="N2982" s="2" t="str">
        <f t="shared" si="602"/>
        <v>Wednesday</v>
      </c>
      <c r="O2982" s="12">
        <f t="shared" si="603"/>
        <v>0</v>
      </c>
      <c r="P2982" s="11" t="str">
        <f t="shared" si="604"/>
        <v>Low Cost per Unit</v>
      </c>
      <c r="Q2982" s="12">
        <f t="shared" si="605"/>
        <v>0</v>
      </c>
      <c r="R2982" s="12">
        <f t="shared" si="606"/>
        <v>1.3199999999999998</v>
      </c>
      <c r="S2982" s="12">
        <f t="shared" si="607"/>
        <v>0</v>
      </c>
      <c r="T2982" s="12">
        <f t="shared" si="608"/>
        <v>0</v>
      </c>
      <c r="U2982" s="12">
        <f t="shared" si="609"/>
        <v>0</v>
      </c>
      <c r="V2982" s="13" t="str">
        <f t="shared" ca="1" si="610"/>
        <v>Greater Than 8 Weeks Old</v>
      </c>
    </row>
    <row r="2983" spans="1:22" x14ac:dyDescent="0.45">
      <c r="A2983" s="2" t="s">
        <v>116</v>
      </c>
      <c r="B2983" s="5">
        <v>43702</v>
      </c>
      <c r="C2983" s="5" t="s">
        <v>378</v>
      </c>
      <c r="D2983" s="5" t="s">
        <v>397</v>
      </c>
      <c r="E2983" s="6">
        <v>14</v>
      </c>
      <c r="F2983" s="3">
        <v>111.86</v>
      </c>
      <c r="G2983" s="3">
        <v>38.92</v>
      </c>
      <c r="H2983" s="8">
        <f t="shared" si="598"/>
        <v>2.7800000000000002</v>
      </c>
      <c r="I2983" s="3">
        <v>72.94</v>
      </c>
      <c r="J2983" s="4">
        <v>0.65</v>
      </c>
      <c r="K2983" s="2" t="str">
        <f t="shared" si="599"/>
        <v>Sunday</v>
      </c>
      <c r="L2983" s="5">
        <f t="shared" si="600"/>
        <v>43705</v>
      </c>
      <c r="M2983" s="2" t="str">
        <f t="shared" si="601"/>
        <v>Wednesday</v>
      </c>
      <c r="N2983" s="2" t="str">
        <f t="shared" si="602"/>
        <v>Wednesday</v>
      </c>
      <c r="O2983" s="12">
        <f t="shared" si="603"/>
        <v>0</v>
      </c>
      <c r="P2983" s="11" t="str">
        <f t="shared" si="604"/>
        <v>Low Cost per Unit</v>
      </c>
      <c r="Q2983" s="12">
        <f t="shared" si="605"/>
        <v>0</v>
      </c>
      <c r="R2983" s="12">
        <f t="shared" si="606"/>
        <v>3.3557999999999999</v>
      </c>
      <c r="S2983" s="12">
        <f t="shared" si="607"/>
        <v>0</v>
      </c>
      <c r="T2983" s="12">
        <f t="shared" si="608"/>
        <v>0</v>
      </c>
      <c r="U2983" s="12">
        <f t="shared" si="609"/>
        <v>0</v>
      </c>
      <c r="V2983" s="13" t="str">
        <f t="shared" ca="1" si="610"/>
        <v>Greater Than 8 Weeks Old</v>
      </c>
    </row>
    <row r="2984" spans="1:22" x14ac:dyDescent="0.45">
      <c r="A2984" s="2" t="s">
        <v>62</v>
      </c>
      <c r="B2984" s="5">
        <v>43702</v>
      </c>
      <c r="C2984" s="5" t="s">
        <v>383</v>
      </c>
      <c r="D2984" s="5" t="s">
        <v>398</v>
      </c>
      <c r="E2984" s="6">
        <v>1</v>
      </c>
      <c r="F2984" s="3">
        <v>32</v>
      </c>
      <c r="G2984" s="3">
        <v>11.2</v>
      </c>
      <c r="H2984" s="8">
        <f t="shared" si="598"/>
        <v>11.2</v>
      </c>
      <c r="I2984" s="3">
        <v>20.8</v>
      </c>
      <c r="J2984" s="4">
        <v>0.65</v>
      </c>
      <c r="K2984" s="2" t="str">
        <f t="shared" si="599"/>
        <v>Sunday</v>
      </c>
      <c r="L2984" s="5">
        <f t="shared" si="600"/>
        <v>43705</v>
      </c>
      <c r="M2984" s="2" t="str">
        <f t="shared" si="601"/>
        <v>Wednesday</v>
      </c>
      <c r="N2984" s="2" t="str">
        <f t="shared" si="602"/>
        <v>Wednesday</v>
      </c>
      <c r="O2984" s="12">
        <f t="shared" si="603"/>
        <v>0</v>
      </c>
      <c r="P2984" s="11" t="str">
        <f t="shared" si="604"/>
        <v>Low Cost per Unit</v>
      </c>
      <c r="Q2984" s="12">
        <f t="shared" si="605"/>
        <v>0</v>
      </c>
      <c r="R2984" s="12">
        <f t="shared" si="606"/>
        <v>0</v>
      </c>
      <c r="S2984" s="12">
        <f t="shared" si="607"/>
        <v>0</v>
      </c>
      <c r="T2984" s="12">
        <f t="shared" si="608"/>
        <v>0</v>
      </c>
      <c r="U2984" s="12">
        <f t="shared" si="609"/>
        <v>0</v>
      </c>
      <c r="V2984" s="13" t="str">
        <f t="shared" ca="1" si="610"/>
        <v>Greater Than 8 Weeks Old</v>
      </c>
    </row>
    <row r="2985" spans="1:22" x14ac:dyDescent="0.45">
      <c r="A2985" s="2" t="s">
        <v>225</v>
      </c>
      <c r="B2985" s="5">
        <v>43702</v>
      </c>
      <c r="C2985" s="5" t="s">
        <v>383</v>
      </c>
      <c r="D2985" s="5" t="s">
        <v>398</v>
      </c>
      <c r="E2985" s="6">
        <v>1</v>
      </c>
      <c r="F2985" s="3">
        <v>69</v>
      </c>
      <c r="G2985" s="3">
        <v>31.25</v>
      </c>
      <c r="H2985" s="8">
        <f t="shared" si="598"/>
        <v>31.25</v>
      </c>
      <c r="I2985" s="3">
        <v>37.75</v>
      </c>
      <c r="J2985" s="4">
        <v>0.55000000000000004</v>
      </c>
      <c r="K2985" s="2" t="str">
        <f t="shared" si="599"/>
        <v>Sunday</v>
      </c>
      <c r="L2985" s="5">
        <f t="shared" si="600"/>
        <v>43705</v>
      </c>
      <c r="M2985" s="2" t="str">
        <f t="shared" si="601"/>
        <v>Wednesday</v>
      </c>
      <c r="N2985" s="2" t="str">
        <f t="shared" si="602"/>
        <v>Wednesday</v>
      </c>
      <c r="O2985" s="12">
        <f t="shared" si="603"/>
        <v>0</v>
      </c>
      <c r="P2985" s="11" t="str">
        <f t="shared" si="604"/>
        <v>High Cost per Unit</v>
      </c>
      <c r="Q2985" s="12">
        <f t="shared" si="605"/>
        <v>0</v>
      </c>
      <c r="R2985" s="12">
        <f t="shared" si="606"/>
        <v>0</v>
      </c>
      <c r="S2985" s="12">
        <f t="shared" si="607"/>
        <v>0</v>
      </c>
      <c r="T2985" s="12">
        <f t="shared" si="608"/>
        <v>0</v>
      </c>
      <c r="U2985" s="12">
        <f t="shared" si="609"/>
        <v>0</v>
      </c>
      <c r="V2985" s="13" t="str">
        <f t="shared" ca="1" si="610"/>
        <v>Greater Than 8 Weeks Old</v>
      </c>
    </row>
    <row r="2986" spans="1:22" x14ac:dyDescent="0.45">
      <c r="A2986" s="2" t="s">
        <v>67</v>
      </c>
      <c r="B2986" s="5">
        <v>43702</v>
      </c>
      <c r="C2986" s="5" t="s">
        <v>369</v>
      </c>
      <c r="D2986" s="5" t="s">
        <v>374</v>
      </c>
      <c r="E2986" s="6">
        <v>32</v>
      </c>
      <c r="F2986" s="3">
        <v>704.68</v>
      </c>
      <c r="G2986" s="3">
        <v>350.4</v>
      </c>
      <c r="H2986" s="8">
        <f t="shared" si="598"/>
        <v>10.95</v>
      </c>
      <c r="I2986" s="3">
        <v>354.28</v>
      </c>
      <c r="J2986" s="4">
        <v>0.5</v>
      </c>
      <c r="K2986" s="2" t="str">
        <f t="shared" si="599"/>
        <v>Sunday</v>
      </c>
      <c r="L2986" s="5">
        <f t="shared" si="600"/>
        <v>43705</v>
      </c>
      <c r="M2986" s="2" t="str">
        <f t="shared" si="601"/>
        <v>Wednesday</v>
      </c>
      <c r="N2986" s="2" t="str">
        <f t="shared" si="602"/>
        <v>Wednesday</v>
      </c>
      <c r="O2986" s="12">
        <f t="shared" si="603"/>
        <v>0</v>
      </c>
      <c r="P2986" s="11" t="str">
        <f t="shared" si="604"/>
        <v>Low Cost per Unit</v>
      </c>
      <c r="Q2986" s="12">
        <f t="shared" si="605"/>
        <v>0</v>
      </c>
      <c r="R2986" s="12">
        <f t="shared" si="606"/>
        <v>21.140399999999996</v>
      </c>
      <c r="S2986" s="12">
        <f t="shared" si="607"/>
        <v>0</v>
      </c>
      <c r="T2986" s="12">
        <f t="shared" si="608"/>
        <v>0</v>
      </c>
      <c r="U2986" s="12">
        <f t="shared" si="609"/>
        <v>0</v>
      </c>
      <c r="V2986" s="13" t="str">
        <f t="shared" ca="1" si="610"/>
        <v>Greater Than 8 Weeks Old</v>
      </c>
    </row>
    <row r="2987" spans="1:22" x14ac:dyDescent="0.45">
      <c r="A2987" s="2" t="s">
        <v>118</v>
      </c>
      <c r="B2987" s="5">
        <v>43702</v>
      </c>
      <c r="C2987" s="5" t="s">
        <v>375</v>
      </c>
      <c r="D2987" s="5" t="s">
        <v>377</v>
      </c>
      <c r="E2987" s="6">
        <v>12</v>
      </c>
      <c r="F2987" s="3">
        <v>131.88</v>
      </c>
      <c r="G2987" s="3">
        <v>81</v>
      </c>
      <c r="H2987" s="8">
        <f t="shared" si="598"/>
        <v>6.75</v>
      </c>
      <c r="I2987" s="3">
        <v>50.88</v>
      </c>
      <c r="J2987" s="4">
        <v>0.39</v>
      </c>
      <c r="K2987" s="2" t="str">
        <f t="shared" si="599"/>
        <v>Sunday</v>
      </c>
      <c r="L2987" s="5">
        <f t="shared" si="600"/>
        <v>43705</v>
      </c>
      <c r="M2987" s="2" t="str">
        <f t="shared" si="601"/>
        <v>Wednesday</v>
      </c>
      <c r="N2987" s="2" t="str">
        <f t="shared" si="602"/>
        <v>Wednesday</v>
      </c>
      <c r="O2987" s="12">
        <f t="shared" si="603"/>
        <v>0</v>
      </c>
      <c r="P2987" s="11" t="str">
        <f t="shared" si="604"/>
        <v>Low Cost per Unit</v>
      </c>
      <c r="Q2987" s="12">
        <f t="shared" si="605"/>
        <v>0</v>
      </c>
      <c r="R2987" s="12">
        <f t="shared" si="606"/>
        <v>3.9563999999999999</v>
      </c>
      <c r="S2987" s="12">
        <f t="shared" si="607"/>
        <v>0</v>
      </c>
      <c r="T2987" s="12">
        <f t="shared" si="608"/>
        <v>0</v>
      </c>
      <c r="U2987" s="12">
        <f t="shared" si="609"/>
        <v>0</v>
      </c>
      <c r="V2987" s="13" t="str">
        <f t="shared" ca="1" si="610"/>
        <v>Greater Than 8 Weeks Old</v>
      </c>
    </row>
    <row r="2988" spans="1:22" x14ac:dyDescent="0.45">
      <c r="A2988" s="2" t="s">
        <v>68</v>
      </c>
      <c r="B2988" s="5">
        <v>43702</v>
      </c>
      <c r="C2988" s="5" t="s">
        <v>375</v>
      </c>
      <c r="D2988" s="5" t="s">
        <v>377</v>
      </c>
      <c r="E2988" s="6">
        <v>38</v>
      </c>
      <c r="F2988" s="3">
        <v>308.32</v>
      </c>
      <c r="G2988" s="3">
        <v>90.06</v>
      </c>
      <c r="H2988" s="8">
        <f t="shared" si="598"/>
        <v>2.37</v>
      </c>
      <c r="I2988" s="3">
        <v>218.26</v>
      </c>
      <c r="J2988" s="4">
        <v>0.71</v>
      </c>
      <c r="K2988" s="2" t="str">
        <f t="shared" si="599"/>
        <v>Sunday</v>
      </c>
      <c r="L2988" s="5">
        <f t="shared" si="600"/>
        <v>43705</v>
      </c>
      <c r="M2988" s="2" t="str">
        <f t="shared" si="601"/>
        <v>Wednesday</v>
      </c>
      <c r="N2988" s="2" t="str">
        <f t="shared" si="602"/>
        <v>Wednesday</v>
      </c>
      <c r="O2988" s="12">
        <f t="shared" si="603"/>
        <v>0</v>
      </c>
      <c r="P2988" s="11" t="str">
        <f t="shared" si="604"/>
        <v>Low Cost per Unit</v>
      </c>
      <c r="Q2988" s="12">
        <f t="shared" si="605"/>
        <v>0</v>
      </c>
      <c r="R2988" s="12">
        <f t="shared" si="606"/>
        <v>9.2495999999999992</v>
      </c>
      <c r="S2988" s="12">
        <f t="shared" si="607"/>
        <v>0</v>
      </c>
      <c r="T2988" s="12">
        <f t="shared" si="608"/>
        <v>0</v>
      </c>
      <c r="U2988" s="12">
        <f t="shared" si="609"/>
        <v>0</v>
      </c>
      <c r="V2988" s="13" t="str">
        <f t="shared" ca="1" si="610"/>
        <v>Greater Than 8 Weeks Old</v>
      </c>
    </row>
    <row r="2989" spans="1:22" x14ac:dyDescent="0.45">
      <c r="A2989" s="2" t="s">
        <v>69</v>
      </c>
      <c r="B2989" s="5">
        <v>43702</v>
      </c>
      <c r="C2989" s="5" t="s">
        <v>375</v>
      </c>
      <c r="D2989" s="5" t="s">
        <v>377</v>
      </c>
      <c r="E2989" s="6">
        <v>41</v>
      </c>
      <c r="F2989" s="3">
        <v>409.59</v>
      </c>
      <c r="G2989" s="3">
        <v>246</v>
      </c>
      <c r="H2989" s="8">
        <f t="shared" si="598"/>
        <v>6</v>
      </c>
      <c r="I2989" s="3">
        <v>163.59</v>
      </c>
      <c r="J2989" s="4">
        <v>0.4</v>
      </c>
      <c r="K2989" s="2" t="str">
        <f t="shared" si="599"/>
        <v>Sunday</v>
      </c>
      <c r="L2989" s="5">
        <f t="shared" si="600"/>
        <v>43705</v>
      </c>
      <c r="M2989" s="2" t="str">
        <f t="shared" si="601"/>
        <v>Wednesday</v>
      </c>
      <c r="N2989" s="2" t="str">
        <f t="shared" si="602"/>
        <v>Wednesday</v>
      </c>
      <c r="O2989" s="12">
        <f t="shared" si="603"/>
        <v>0</v>
      </c>
      <c r="P2989" s="11" t="str">
        <f t="shared" si="604"/>
        <v>Low Cost per Unit</v>
      </c>
      <c r="Q2989" s="12">
        <f t="shared" si="605"/>
        <v>0</v>
      </c>
      <c r="R2989" s="12">
        <f t="shared" si="606"/>
        <v>12.287699999999999</v>
      </c>
      <c r="S2989" s="12">
        <f t="shared" si="607"/>
        <v>0</v>
      </c>
      <c r="T2989" s="12">
        <f t="shared" si="608"/>
        <v>0</v>
      </c>
      <c r="U2989" s="12">
        <f t="shared" si="609"/>
        <v>0</v>
      </c>
      <c r="V2989" s="13" t="str">
        <f t="shared" ca="1" si="610"/>
        <v>Greater Than 8 Weeks Old</v>
      </c>
    </row>
    <row r="2990" spans="1:22" x14ac:dyDescent="0.45">
      <c r="A2990" s="2" t="s">
        <v>167</v>
      </c>
      <c r="B2990" s="5">
        <v>43702</v>
      </c>
      <c r="C2990" s="5" t="s">
        <v>378</v>
      </c>
      <c r="D2990" s="5" t="s">
        <v>379</v>
      </c>
      <c r="E2990" s="6">
        <v>23</v>
      </c>
      <c r="F2990" s="3">
        <v>459.77</v>
      </c>
      <c r="G2990" s="3">
        <v>171.12</v>
      </c>
      <c r="H2990" s="8">
        <f t="shared" si="598"/>
        <v>7.44</v>
      </c>
      <c r="I2990" s="3">
        <v>288.64999999999998</v>
      </c>
      <c r="J2990" s="4">
        <v>0.63</v>
      </c>
      <c r="K2990" s="2" t="str">
        <f t="shared" si="599"/>
        <v>Sunday</v>
      </c>
      <c r="L2990" s="5">
        <f t="shared" si="600"/>
        <v>43705</v>
      </c>
      <c r="M2990" s="2" t="str">
        <f t="shared" si="601"/>
        <v>Wednesday</v>
      </c>
      <c r="N2990" s="2" t="str">
        <f t="shared" si="602"/>
        <v>Wednesday</v>
      </c>
      <c r="O2990" s="12">
        <f t="shared" si="603"/>
        <v>0</v>
      </c>
      <c r="P2990" s="11" t="str">
        <f t="shared" si="604"/>
        <v>Low Cost per Unit</v>
      </c>
      <c r="Q2990" s="12">
        <f t="shared" si="605"/>
        <v>0</v>
      </c>
      <c r="R2990" s="12">
        <f t="shared" si="606"/>
        <v>13.793099999999999</v>
      </c>
      <c r="S2990" s="12">
        <f t="shared" si="607"/>
        <v>0</v>
      </c>
      <c r="T2990" s="12">
        <f t="shared" si="608"/>
        <v>0</v>
      </c>
      <c r="U2990" s="12">
        <f t="shared" si="609"/>
        <v>0</v>
      </c>
      <c r="V2990" s="13" t="str">
        <f t="shared" ca="1" si="610"/>
        <v>Greater Than 8 Weeks Old</v>
      </c>
    </row>
    <row r="2991" spans="1:22" x14ac:dyDescent="0.45">
      <c r="A2991" s="2" t="s">
        <v>70</v>
      </c>
      <c r="B2991" s="5">
        <v>43702</v>
      </c>
      <c r="C2991" s="5" t="s">
        <v>378</v>
      </c>
      <c r="D2991" s="5" t="s">
        <v>379</v>
      </c>
      <c r="E2991" s="6">
        <v>13</v>
      </c>
      <c r="F2991" s="3">
        <v>259.87</v>
      </c>
      <c r="G2991" s="3">
        <v>80.08</v>
      </c>
      <c r="H2991" s="8">
        <f t="shared" si="598"/>
        <v>6.16</v>
      </c>
      <c r="I2991" s="3">
        <v>179.79</v>
      </c>
      <c r="J2991" s="4">
        <v>0.69</v>
      </c>
      <c r="K2991" s="2" t="str">
        <f t="shared" si="599"/>
        <v>Sunday</v>
      </c>
      <c r="L2991" s="5">
        <f t="shared" si="600"/>
        <v>43705</v>
      </c>
      <c r="M2991" s="2" t="str">
        <f t="shared" si="601"/>
        <v>Wednesday</v>
      </c>
      <c r="N2991" s="2" t="str">
        <f t="shared" si="602"/>
        <v>Wednesday</v>
      </c>
      <c r="O2991" s="12">
        <f t="shared" si="603"/>
        <v>0</v>
      </c>
      <c r="P2991" s="11" t="str">
        <f t="shared" si="604"/>
        <v>Low Cost per Unit</v>
      </c>
      <c r="Q2991" s="12">
        <f t="shared" si="605"/>
        <v>0</v>
      </c>
      <c r="R2991" s="12">
        <f t="shared" si="606"/>
        <v>7.7961</v>
      </c>
      <c r="S2991" s="12">
        <f t="shared" si="607"/>
        <v>0</v>
      </c>
      <c r="T2991" s="12">
        <f t="shared" si="608"/>
        <v>0</v>
      </c>
      <c r="U2991" s="12">
        <f t="shared" si="609"/>
        <v>0</v>
      </c>
      <c r="V2991" s="13" t="str">
        <f t="shared" ca="1" si="610"/>
        <v>Greater Than 8 Weeks Old</v>
      </c>
    </row>
    <row r="2992" spans="1:22" x14ac:dyDescent="0.45">
      <c r="A2992" s="2" t="s">
        <v>253</v>
      </c>
      <c r="B2992" s="5">
        <v>43702</v>
      </c>
      <c r="C2992" s="5" t="s">
        <v>378</v>
      </c>
      <c r="D2992" s="5" t="s">
        <v>379</v>
      </c>
      <c r="E2992" s="6">
        <v>2</v>
      </c>
      <c r="F2992" s="3">
        <v>72</v>
      </c>
      <c r="G2992" s="3">
        <v>33.159999999999997</v>
      </c>
      <c r="H2992" s="8">
        <f t="shared" si="598"/>
        <v>16.579999999999998</v>
      </c>
      <c r="I2992" s="3">
        <v>38.840000000000003</v>
      </c>
      <c r="J2992" s="4">
        <v>0.54</v>
      </c>
      <c r="K2992" s="2" t="str">
        <f t="shared" si="599"/>
        <v>Sunday</v>
      </c>
      <c r="L2992" s="5">
        <f t="shared" si="600"/>
        <v>43705</v>
      </c>
      <c r="M2992" s="2" t="str">
        <f t="shared" si="601"/>
        <v>Wednesday</v>
      </c>
      <c r="N2992" s="2" t="str">
        <f t="shared" si="602"/>
        <v>Wednesday</v>
      </c>
      <c r="O2992" s="12">
        <f t="shared" si="603"/>
        <v>0</v>
      </c>
      <c r="P2992" s="11" t="str">
        <f t="shared" si="604"/>
        <v>Low Cost per Unit</v>
      </c>
      <c r="Q2992" s="12">
        <f t="shared" si="605"/>
        <v>0</v>
      </c>
      <c r="R2992" s="12">
        <f t="shared" si="606"/>
        <v>2.16</v>
      </c>
      <c r="S2992" s="12">
        <f t="shared" si="607"/>
        <v>0</v>
      </c>
      <c r="T2992" s="12">
        <f t="shared" si="608"/>
        <v>0</v>
      </c>
      <c r="U2992" s="12">
        <f t="shared" si="609"/>
        <v>0</v>
      </c>
      <c r="V2992" s="13" t="str">
        <f t="shared" ca="1" si="610"/>
        <v>Greater Than 8 Weeks Old</v>
      </c>
    </row>
    <row r="2993" spans="1:22" x14ac:dyDescent="0.45">
      <c r="A2993" s="2" t="s">
        <v>71</v>
      </c>
      <c r="B2993" s="5">
        <v>43702</v>
      </c>
      <c r="C2993" s="5" t="s">
        <v>378</v>
      </c>
      <c r="D2993" s="5" t="s">
        <v>379</v>
      </c>
      <c r="E2993" s="6">
        <v>1</v>
      </c>
      <c r="F2993" s="3">
        <v>58</v>
      </c>
      <c r="G2993" s="3">
        <v>16.579999999999998</v>
      </c>
      <c r="H2993" s="8">
        <f t="shared" si="598"/>
        <v>16.579999999999998</v>
      </c>
      <c r="I2993" s="3">
        <v>41.42</v>
      </c>
      <c r="J2993" s="4">
        <v>0.71</v>
      </c>
      <c r="K2993" s="2" t="str">
        <f t="shared" si="599"/>
        <v>Sunday</v>
      </c>
      <c r="L2993" s="5">
        <f t="shared" si="600"/>
        <v>43705</v>
      </c>
      <c r="M2993" s="2" t="str">
        <f t="shared" si="601"/>
        <v>Wednesday</v>
      </c>
      <c r="N2993" s="2" t="str">
        <f t="shared" si="602"/>
        <v>Wednesday</v>
      </c>
      <c r="O2993" s="12">
        <f t="shared" si="603"/>
        <v>0</v>
      </c>
      <c r="P2993" s="11" t="str">
        <f t="shared" si="604"/>
        <v>Low Cost per Unit</v>
      </c>
      <c r="Q2993" s="12">
        <f t="shared" si="605"/>
        <v>0</v>
      </c>
      <c r="R2993" s="12">
        <f t="shared" si="606"/>
        <v>0</v>
      </c>
      <c r="S2993" s="12">
        <f t="shared" si="607"/>
        <v>0</v>
      </c>
      <c r="T2993" s="12">
        <f t="shared" si="608"/>
        <v>0</v>
      </c>
      <c r="U2993" s="12">
        <f t="shared" si="609"/>
        <v>0</v>
      </c>
      <c r="V2993" s="13" t="str">
        <f t="shared" ca="1" si="610"/>
        <v>Greater Than 8 Weeks Old</v>
      </c>
    </row>
    <row r="2994" spans="1:22" x14ac:dyDescent="0.45">
      <c r="A2994" s="2" t="s">
        <v>226</v>
      </c>
      <c r="B2994" s="5">
        <v>43702</v>
      </c>
      <c r="C2994" s="5" t="s">
        <v>378</v>
      </c>
      <c r="D2994" s="5" t="s">
        <v>379</v>
      </c>
      <c r="E2994" s="6">
        <v>12</v>
      </c>
      <c r="F2994" s="3">
        <v>239.88</v>
      </c>
      <c r="G2994" s="3">
        <v>137.76</v>
      </c>
      <c r="H2994" s="8">
        <f t="shared" si="598"/>
        <v>11.479999999999999</v>
      </c>
      <c r="I2994" s="3">
        <v>102.12</v>
      </c>
      <c r="J2994" s="4">
        <v>0.43</v>
      </c>
      <c r="K2994" s="2" t="str">
        <f t="shared" si="599"/>
        <v>Sunday</v>
      </c>
      <c r="L2994" s="5">
        <f t="shared" si="600"/>
        <v>43705</v>
      </c>
      <c r="M2994" s="2" t="str">
        <f t="shared" si="601"/>
        <v>Wednesday</v>
      </c>
      <c r="N2994" s="2" t="str">
        <f t="shared" si="602"/>
        <v>Wednesday</v>
      </c>
      <c r="O2994" s="12">
        <f t="shared" si="603"/>
        <v>0</v>
      </c>
      <c r="P2994" s="11" t="str">
        <f t="shared" si="604"/>
        <v>Low Cost per Unit</v>
      </c>
      <c r="Q2994" s="12">
        <f t="shared" si="605"/>
        <v>0</v>
      </c>
      <c r="R2994" s="12">
        <f t="shared" si="606"/>
        <v>7.1963999999999997</v>
      </c>
      <c r="S2994" s="12">
        <f t="shared" si="607"/>
        <v>0</v>
      </c>
      <c r="T2994" s="12">
        <f t="shared" si="608"/>
        <v>0</v>
      </c>
      <c r="U2994" s="12">
        <f t="shared" si="609"/>
        <v>0</v>
      </c>
      <c r="V2994" s="13" t="str">
        <f t="shared" ca="1" si="610"/>
        <v>Greater Than 8 Weeks Old</v>
      </c>
    </row>
    <row r="2995" spans="1:22" x14ac:dyDescent="0.45">
      <c r="A2995" s="2" t="s">
        <v>227</v>
      </c>
      <c r="B2995" s="5">
        <v>43702</v>
      </c>
      <c r="C2995" s="5" t="s">
        <v>378</v>
      </c>
      <c r="D2995" s="5" t="s">
        <v>379</v>
      </c>
      <c r="E2995" s="6">
        <v>10</v>
      </c>
      <c r="F2995" s="3">
        <v>199.9</v>
      </c>
      <c r="G2995" s="3">
        <v>114.8</v>
      </c>
      <c r="H2995" s="8">
        <f t="shared" si="598"/>
        <v>11.48</v>
      </c>
      <c r="I2995" s="3">
        <v>85.1</v>
      </c>
      <c r="J2995" s="4">
        <v>0.43</v>
      </c>
      <c r="K2995" s="2" t="str">
        <f t="shared" si="599"/>
        <v>Sunday</v>
      </c>
      <c r="L2995" s="5">
        <f t="shared" si="600"/>
        <v>43705</v>
      </c>
      <c r="M2995" s="2" t="str">
        <f t="shared" si="601"/>
        <v>Wednesday</v>
      </c>
      <c r="N2995" s="2" t="str">
        <f t="shared" si="602"/>
        <v>Wednesday</v>
      </c>
      <c r="O2995" s="12">
        <f t="shared" si="603"/>
        <v>0</v>
      </c>
      <c r="P2995" s="11" t="str">
        <f t="shared" si="604"/>
        <v>Low Cost per Unit</v>
      </c>
      <c r="Q2995" s="12">
        <f t="shared" si="605"/>
        <v>0</v>
      </c>
      <c r="R2995" s="12">
        <f t="shared" si="606"/>
        <v>5.9969999999999999</v>
      </c>
      <c r="S2995" s="12">
        <f t="shared" si="607"/>
        <v>0</v>
      </c>
      <c r="T2995" s="12">
        <f t="shared" si="608"/>
        <v>0</v>
      </c>
      <c r="U2995" s="12">
        <f t="shared" si="609"/>
        <v>0</v>
      </c>
      <c r="V2995" s="13" t="str">
        <f t="shared" ca="1" si="610"/>
        <v>Greater Than 8 Weeks Old</v>
      </c>
    </row>
    <row r="2996" spans="1:22" x14ac:dyDescent="0.45">
      <c r="A2996" s="2" t="s">
        <v>228</v>
      </c>
      <c r="B2996" s="5">
        <v>43702</v>
      </c>
      <c r="C2996" s="5" t="s">
        <v>378</v>
      </c>
      <c r="D2996" s="5" t="s">
        <v>379</v>
      </c>
      <c r="E2996" s="6">
        <v>12</v>
      </c>
      <c r="F2996" s="3">
        <v>239.88</v>
      </c>
      <c r="G2996" s="3">
        <v>137.76</v>
      </c>
      <c r="H2996" s="8">
        <f t="shared" si="598"/>
        <v>11.479999999999999</v>
      </c>
      <c r="I2996" s="3">
        <v>102.12</v>
      </c>
      <c r="J2996" s="4">
        <v>0.43</v>
      </c>
      <c r="K2996" s="2" t="str">
        <f t="shared" si="599"/>
        <v>Sunday</v>
      </c>
      <c r="L2996" s="5">
        <f t="shared" si="600"/>
        <v>43705</v>
      </c>
      <c r="M2996" s="2" t="str">
        <f t="shared" si="601"/>
        <v>Wednesday</v>
      </c>
      <c r="N2996" s="2" t="str">
        <f t="shared" si="602"/>
        <v>Wednesday</v>
      </c>
      <c r="O2996" s="12">
        <f t="shared" si="603"/>
        <v>0</v>
      </c>
      <c r="P2996" s="11" t="str">
        <f t="shared" si="604"/>
        <v>Low Cost per Unit</v>
      </c>
      <c r="Q2996" s="12">
        <f t="shared" si="605"/>
        <v>0</v>
      </c>
      <c r="R2996" s="12">
        <f t="shared" si="606"/>
        <v>7.1963999999999997</v>
      </c>
      <c r="S2996" s="12">
        <f t="shared" si="607"/>
        <v>0</v>
      </c>
      <c r="T2996" s="12">
        <f t="shared" si="608"/>
        <v>0</v>
      </c>
      <c r="U2996" s="12">
        <f t="shared" si="609"/>
        <v>0</v>
      </c>
      <c r="V2996" s="13" t="str">
        <f t="shared" ca="1" si="610"/>
        <v>Greater Than 8 Weeks Old</v>
      </c>
    </row>
    <row r="2997" spans="1:22" x14ac:dyDescent="0.45">
      <c r="A2997" s="2" t="s">
        <v>254</v>
      </c>
      <c r="B2997" s="5">
        <v>43702</v>
      </c>
      <c r="C2997" s="5" t="s">
        <v>383</v>
      </c>
      <c r="D2997" s="5" t="s">
        <v>384</v>
      </c>
      <c r="E2997" s="6">
        <v>2</v>
      </c>
      <c r="F2997" s="3">
        <v>58</v>
      </c>
      <c r="G2997" s="3">
        <v>25</v>
      </c>
      <c r="H2997" s="8">
        <f t="shared" si="598"/>
        <v>12.5</v>
      </c>
      <c r="I2997" s="3">
        <v>33</v>
      </c>
      <c r="J2997" s="4">
        <v>0.56999999999999995</v>
      </c>
      <c r="K2997" s="2" t="str">
        <f t="shared" si="599"/>
        <v>Sunday</v>
      </c>
      <c r="L2997" s="5">
        <f t="shared" si="600"/>
        <v>43705</v>
      </c>
      <c r="M2997" s="2" t="str">
        <f t="shared" si="601"/>
        <v>Wednesday</v>
      </c>
      <c r="N2997" s="2" t="str">
        <f t="shared" si="602"/>
        <v>Wednesday</v>
      </c>
      <c r="O2997" s="12">
        <f t="shared" si="603"/>
        <v>0</v>
      </c>
      <c r="P2997" s="11" t="str">
        <f t="shared" si="604"/>
        <v>Low Cost per Unit</v>
      </c>
      <c r="Q2997" s="12">
        <f t="shared" si="605"/>
        <v>0</v>
      </c>
      <c r="R2997" s="12">
        <f t="shared" si="606"/>
        <v>1.74</v>
      </c>
      <c r="S2997" s="12">
        <f t="shared" si="607"/>
        <v>0</v>
      </c>
      <c r="T2997" s="12">
        <f t="shared" si="608"/>
        <v>0</v>
      </c>
      <c r="U2997" s="12">
        <f t="shared" si="609"/>
        <v>0</v>
      </c>
      <c r="V2997" s="13" t="str">
        <f t="shared" ca="1" si="610"/>
        <v>Greater Than 8 Weeks Old</v>
      </c>
    </row>
    <row r="2998" spans="1:22" x14ac:dyDescent="0.45">
      <c r="A2998" s="2" t="s">
        <v>255</v>
      </c>
      <c r="B2998" s="5">
        <v>43702</v>
      </c>
      <c r="C2998" s="5" t="s">
        <v>375</v>
      </c>
      <c r="D2998" s="5" t="s">
        <v>377</v>
      </c>
      <c r="E2998" s="6">
        <v>2</v>
      </c>
      <c r="F2998" s="3">
        <v>40</v>
      </c>
      <c r="G2998" s="3">
        <v>14.24</v>
      </c>
      <c r="H2998" s="8">
        <f t="shared" si="598"/>
        <v>7.12</v>
      </c>
      <c r="I2998" s="3">
        <v>25.76</v>
      </c>
      <c r="J2998" s="4">
        <v>0.64</v>
      </c>
      <c r="K2998" s="2" t="str">
        <f t="shared" si="599"/>
        <v>Sunday</v>
      </c>
      <c r="L2998" s="5">
        <f t="shared" si="600"/>
        <v>43705</v>
      </c>
      <c r="M2998" s="2" t="str">
        <f t="shared" si="601"/>
        <v>Wednesday</v>
      </c>
      <c r="N2998" s="2" t="str">
        <f t="shared" si="602"/>
        <v>Wednesday</v>
      </c>
      <c r="O2998" s="12">
        <f t="shared" si="603"/>
        <v>0</v>
      </c>
      <c r="P2998" s="11" t="str">
        <f t="shared" si="604"/>
        <v>Low Cost per Unit</v>
      </c>
      <c r="Q2998" s="12">
        <f t="shared" si="605"/>
        <v>0</v>
      </c>
      <c r="R2998" s="12">
        <f t="shared" si="606"/>
        <v>1.2</v>
      </c>
      <c r="S2998" s="12">
        <f t="shared" si="607"/>
        <v>0</v>
      </c>
      <c r="T2998" s="12">
        <f t="shared" si="608"/>
        <v>0</v>
      </c>
      <c r="U2998" s="12">
        <f t="shared" si="609"/>
        <v>0</v>
      </c>
      <c r="V2998" s="13" t="str">
        <f t="shared" ca="1" si="610"/>
        <v>Greater Than 8 Weeks Old</v>
      </c>
    </row>
    <row r="2999" spans="1:22" x14ac:dyDescent="0.45">
      <c r="A2999" s="2" t="s">
        <v>229</v>
      </c>
      <c r="B2999" s="5">
        <v>43702</v>
      </c>
      <c r="C2999" s="5" t="s">
        <v>375</v>
      </c>
      <c r="D2999" s="5" t="s">
        <v>377</v>
      </c>
      <c r="E2999" s="6">
        <v>3</v>
      </c>
      <c r="F2999" s="3">
        <v>60</v>
      </c>
      <c r="G2999" s="3">
        <v>21.36</v>
      </c>
      <c r="H2999" s="8">
        <f t="shared" si="598"/>
        <v>7.12</v>
      </c>
      <c r="I2999" s="3">
        <v>38.64</v>
      </c>
      <c r="J2999" s="4">
        <v>0.64</v>
      </c>
      <c r="K2999" s="2" t="str">
        <f t="shared" si="599"/>
        <v>Sunday</v>
      </c>
      <c r="L2999" s="5">
        <f t="shared" si="600"/>
        <v>43705</v>
      </c>
      <c r="M2999" s="2" t="str">
        <f t="shared" si="601"/>
        <v>Wednesday</v>
      </c>
      <c r="N2999" s="2" t="str">
        <f t="shared" si="602"/>
        <v>Wednesday</v>
      </c>
      <c r="O2999" s="12">
        <f t="shared" si="603"/>
        <v>0</v>
      </c>
      <c r="P2999" s="11" t="str">
        <f t="shared" si="604"/>
        <v>Low Cost per Unit</v>
      </c>
      <c r="Q2999" s="12">
        <f t="shared" si="605"/>
        <v>0</v>
      </c>
      <c r="R2999" s="12">
        <f t="shared" si="606"/>
        <v>1.7999999999999998</v>
      </c>
      <c r="S2999" s="12">
        <f t="shared" si="607"/>
        <v>0</v>
      </c>
      <c r="T2999" s="12">
        <f t="shared" si="608"/>
        <v>0</v>
      </c>
      <c r="U2999" s="12">
        <f t="shared" si="609"/>
        <v>0</v>
      </c>
      <c r="V2999" s="13" t="str">
        <f t="shared" ca="1" si="610"/>
        <v>Greater Than 8 Weeks Old</v>
      </c>
    </row>
    <row r="3000" spans="1:22" x14ac:dyDescent="0.45">
      <c r="A3000" s="2" t="s">
        <v>276</v>
      </c>
      <c r="B3000" s="5">
        <v>43702</v>
      </c>
      <c r="C3000" s="5" t="s">
        <v>375</v>
      </c>
      <c r="D3000" s="5" t="s">
        <v>377</v>
      </c>
      <c r="E3000" s="6">
        <v>1</v>
      </c>
      <c r="F3000" s="3">
        <v>20</v>
      </c>
      <c r="G3000" s="3">
        <v>7.12</v>
      </c>
      <c r="H3000" s="8">
        <f t="shared" si="598"/>
        <v>7.12</v>
      </c>
      <c r="I3000" s="3">
        <v>12.88</v>
      </c>
      <c r="J3000" s="4">
        <v>0.64</v>
      </c>
      <c r="K3000" s="2" t="str">
        <f t="shared" si="599"/>
        <v>Sunday</v>
      </c>
      <c r="L3000" s="5">
        <f t="shared" si="600"/>
        <v>43705</v>
      </c>
      <c r="M3000" s="2" t="str">
        <f t="shared" si="601"/>
        <v>Wednesday</v>
      </c>
      <c r="N3000" s="2" t="str">
        <f t="shared" si="602"/>
        <v>Wednesday</v>
      </c>
      <c r="O3000" s="12">
        <f t="shared" si="603"/>
        <v>0</v>
      </c>
      <c r="P3000" s="11" t="str">
        <f t="shared" si="604"/>
        <v>Low Cost per Unit</v>
      </c>
      <c r="Q3000" s="12">
        <f t="shared" si="605"/>
        <v>0</v>
      </c>
      <c r="R3000" s="12">
        <f t="shared" si="606"/>
        <v>0</v>
      </c>
      <c r="S3000" s="12">
        <f t="shared" si="607"/>
        <v>0</v>
      </c>
      <c r="T3000" s="12">
        <f t="shared" si="608"/>
        <v>0</v>
      </c>
      <c r="U3000" s="12">
        <f t="shared" si="609"/>
        <v>0</v>
      </c>
      <c r="V3000" s="13" t="str">
        <f t="shared" ca="1" si="610"/>
        <v>Greater Than 8 Weeks Old</v>
      </c>
    </row>
    <row r="3001" spans="1:22" x14ac:dyDescent="0.45">
      <c r="A3001" s="2" t="s">
        <v>230</v>
      </c>
      <c r="B3001" s="5">
        <v>43702</v>
      </c>
      <c r="C3001" s="5" t="s">
        <v>383</v>
      </c>
      <c r="D3001" s="5" t="s">
        <v>384</v>
      </c>
      <c r="E3001" s="6">
        <v>9</v>
      </c>
      <c r="F3001" s="3">
        <v>116.91</v>
      </c>
      <c r="G3001" s="3">
        <v>54</v>
      </c>
      <c r="H3001" s="8">
        <f t="shared" si="598"/>
        <v>6</v>
      </c>
      <c r="I3001" s="3">
        <v>62.91</v>
      </c>
      <c r="J3001" s="4">
        <v>0.54</v>
      </c>
      <c r="K3001" s="2" t="str">
        <f t="shared" si="599"/>
        <v>Sunday</v>
      </c>
      <c r="L3001" s="5">
        <f t="shared" si="600"/>
        <v>43705</v>
      </c>
      <c r="M3001" s="2" t="str">
        <f t="shared" si="601"/>
        <v>Wednesday</v>
      </c>
      <c r="N3001" s="2" t="str">
        <f t="shared" si="602"/>
        <v>Wednesday</v>
      </c>
      <c r="O3001" s="12">
        <f t="shared" si="603"/>
        <v>0</v>
      </c>
      <c r="P3001" s="11" t="str">
        <f t="shared" si="604"/>
        <v>Low Cost per Unit</v>
      </c>
      <c r="Q3001" s="12">
        <f t="shared" si="605"/>
        <v>0</v>
      </c>
      <c r="R3001" s="12">
        <f t="shared" si="606"/>
        <v>3.5072999999999999</v>
      </c>
      <c r="S3001" s="12">
        <f t="shared" si="607"/>
        <v>0</v>
      </c>
      <c r="T3001" s="12">
        <f t="shared" si="608"/>
        <v>0</v>
      </c>
      <c r="U3001" s="12">
        <f t="shared" si="609"/>
        <v>0</v>
      </c>
      <c r="V3001" s="13" t="str">
        <f t="shared" ca="1" si="610"/>
        <v>Greater Than 8 Weeks Old</v>
      </c>
    </row>
    <row r="3002" spans="1:22" x14ac:dyDescent="0.45">
      <c r="A3002" s="2" t="s">
        <v>153</v>
      </c>
      <c r="B3002" s="5">
        <v>43702</v>
      </c>
      <c r="C3002" s="5" t="s">
        <v>383</v>
      </c>
      <c r="D3002" s="5" t="s">
        <v>398</v>
      </c>
      <c r="E3002" s="6">
        <v>7</v>
      </c>
      <c r="F3002" s="3">
        <v>182</v>
      </c>
      <c r="G3002" s="3">
        <v>62.16</v>
      </c>
      <c r="H3002" s="8">
        <f t="shared" si="598"/>
        <v>8.879999999999999</v>
      </c>
      <c r="I3002" s="3">
        <v>119.84</v>
      </c>
      <c r="J3002" s="4">
        <v>0.66</v>
      </c>
      <c r="K3002" s="2" t="str">
        <f t="shared" si="599"/>
        <v>Sunday</v>
      </c>
      <c r="L3002" s="5">
        <f t="shared" si="600"/>
        <v>43705</v>
      </c>
      <c r="M3002" s="2" t="str">
        <f t="shared" si="601"/>
        <v>Wednesday</v>
      </c>
      <c r="N3002" s="2" t="str">
        <f t="shared" si="602"/>
        <v>Wednesday</v>
      </c>
      <c r="O3002" s="12">
        <f t="shared" si="603"/>
        <v>0</v>
      </c>
      <c r="P3002" s="11" t="str">
        <f t="shared" si="604"/>
        <v>Low Cost per Unit</v>
      </c>
      <c r="Q3002" s="12">
        <f t="shared" si="605"/>
        <v>0</v>
      </c>
      <c r="R3002" s="12">
        <f t="shared" si="606"/>
        <v>5.46</v>
      </c>
      <c r="S3002" s="12">
        <f t="shared" si="607"/>
        <v>0</v>
      </c>
      <c r="T3002" s="12">
        <f t="shared" si="608"/>
        <v>0</v>
      </c>
      <c r="U3002" s="12">
        <f t="shared" si="609"/>
        <v>0</v>
      </c>
      <c r="V3002" s="13" t="str">
        <f t="shared" ca="1" si="610"/>
        <v>Greater Than 8 Weeks Old</v>
      </c>
    </row>
    <row r="3003" spans="1:22" x14ac:dyDescent="0.45">
      <c r="A3003" s="2" t="s">
        <v>154</v>
      </c>
      <c r="B3003" s="5">
        <v>43702</v>
      </c>
      <c r="C3003" s="5" t="s">
        <v>369</v>
      </c>
      <c r="D3003" s="5" t="s">
        <v>372</v>
      </c>
      <c r="E3003" s="6">
        <v>1</v>
      </c>
      <c r="F3003" s="3">
        <v>39</v>
      </c>
      <c r="G3003" s="3">
        <v>14.25</v>
      </c>
      <c r="H3003" s="8">
        <f t="shared" si="598"/>
        <v>14.25</v>
      </c>
      <c r="I3003" s="3">
        <v>24.75</v>
      </c>
      <c r="J3003" s="4">
        <v>0.63</v>
      </c>
      <c r="K3003" s="2" t="str">
        <f t="shared" si="599"/>
        <v>Sunday</v>
      </c>
      <c r="L3003" s="5">
        <f t="shared" si="600"/>
        <v>43705</v>
      </c>
      <c r="M3003" s="2" t="str">
        <f t="shared" si="601"/>
        <v>Wednesday</v>
      </c>
      <c r="N3003" s="2" t="str">
        <f t="shared" si="602"/>
        <v>Wednesday</v>
      </c>
      <c r="O3003" s="12">
        <f t="shared" si="603"/>
        <v>0</v>
      </c>
      <c r="P3003" s="11" t="str">
        <f t="shared" si="604"/>
        <v>Low Cost per Unit</v>
      </c>
      <c r="Q3003" s="12">
        <f t="shared" si="605"/>
        <v>0</v>
      </c>
      <c r="R3003" s="12">
        <f t="shared" si="606"/>
        <v>0</v>
      </c>
      <c r="S3003" s="12">
        <f t="shared" si="607"/>
        <v>0</v>
      </c>
      <c r="T3003" s="12">
        <f t="shared" si="608"/>
        <v>0</v>
      </c>
      <c r="U3003" s="12">
        <f t="shared" si="609"/>
        <v>0</v>
      </c>
      <c r="V3003" s="13" t="str">
        <f t="shared" ca="1" si="610"/>
        <v>Greater Than 8 Weeks Old</v>
      </c>
    </row>
    <row r="3004" spans="1:22" x14ac:dyDescent="0.45">
      <c r="A3004" s="2" t="s">
        <v>124</v>
      </c>
      <c r="B3004" s="5">
        <v>43702</v>
      </c>
      <c r="C3004" s="5" t="s">
        <v>369</v>
      </c>
      <c r="D3004" s="5" t="s">
        <v>372</v>
      </c>
      <c r="E3004" s="6">
        <v>1</v>
      </c>
      <c r="F3004" s="3">
        <v>39</v>
      </c>
      <c r="G3004" s="3">
        <v>9.4499999999999993</v>
      </c>
      <c r="H3004" s="8">
        <f t="shared" si="598"/>
        <v>9.4499999999999993</v>
      </c>
      <c r="I3004" s="3">
        <v>29.55</v>
      </c>
      <c r="J3004" s="4">
        <v>0.76</v>
      </c>
      <c r="K3004" s="2" t="str">
        <f t="shared" si="599"/>
        <v>Sunday</v>
      </c>
      <c r="L3004" s="5">
        <f t="shared" si="600"/>
        <v>43705</v>
      </c>
      <c r="M3004" s="2" t="str">
        <f t="shared" si="601"/>
        <v>Wednesday</v>
      </c>
      <c r="N3004" s="2" t="str">
        <f t="shared" si="602"/>
        <v>Wednesday</v>
      </c>
      <c r="O3004" s="12">
        <f t="shared" si="603"/>
        <v>0</v>
      </c>
      <c r="P3004" s="11" t="str">
        <f t="shared" si="604"/>
        <v>Low Cost per Unit</v>
      </c>
      <c r="Q3004" s="12">
        <f t="shared" si="605"/>
        <v>0</v>
      </c>
      <c r="R3004" s="12">
        <f t="shared" si="606"/>
        <v>0</v>
      </c>
      <c r="S3004" s="12">
        <f t="shared" si="607"/>
        <v>0</v>
      </c>
      <c r="T3004" s="12">
        <f t="shared" si="608"/>
        <v>0</v>
      </c>
      <c r="U3004" s="12">
        <f t="shared" si="609"/>
        <v>0</v>
      </c>
      <c r="V3004" s="13" t="str">
        <f t="shared" ca="1" si="610"/>
        <v>Greater Than 8 Weeks Old</v>
      </c>
    </row>
    <row r="3005" spans="1:22" x14ac:dyDescent="0.45">
      <c r="A3005" s="2" t="s">
        <v>284</v>
      </c>
      <c r="B3005" s="5">
        <v>43702</v>
      </c>
      <c r="C3005" s="5" t="s">
        <v>369</v>
      </c>
      <c r="D3005" s="5" t="s">
        <v>372</v>
      </c>
      <c r="E3005" s="6">
        <v>4</v>
      </c>
      <c r="F3005" s="3">
        <v>43.96</v>
      </c>
      <c r="G3005" s="3">
        <v>21</v>
      </c>
      <c r="H3005" s="8">
        <f t="shared" si="598"/>
        <v>5.25</v>
      </c>
      <c r="I3005" s="3">
        <v>22.96</v>
      </c>
      <c r="J3005" s="4">
        <v>0.52</v>
      </c>
      <c r="K3005" s="2" t="str">
        <f t="shared" si="599"/>
        <v>Sunday</v>
      </c>
      <c r="L3005" s="5">
        <f t="shared" si="600"/>
        <v>43705</v>
      </c>
      <c r="M3005" s="2" t="str">
        <f t="shared" si="601"/>
        <v>Wednesday</v>
      </c>
      <c r="N3005" s="2" t="str">
        <f t="shared" si="602"/>
        <v>Wednesday</v>
      </c>
      <c r="O3005" s="12">
        <f t="shared" si="603"/>
        <v>0</v>
      </c>
      <c r="P3005" s="11" t="str">
        <f t="shared" si="604"/>
        <v>Low Cost per Unit</v>
      </c>
      <c r="Q3005" s="12">
        <f t="shared" si="605"/>
        <v>0</v>
      </c>
      <c r="R3005" s="12">
        <f t="shared" si="606"/>
        <v>1.3188</v>
      </c>
      <c r="S3005" s="12">
        <f t="shared" si="607"/>
        <v>0</v>
      </c>
      <c r="T3005" s="12">
        <f t="shared" si="608"/>
        <v>0</v>
      </c>
      <c r="U3005" s="12">
        <f t="shared" si="609"/>
        <v>0</v>
      </c>
      <c r="V3005" s="13" t="str">
        <f t="shared" ca="1" si="610"/>
        <v>Greater Than 8 Weeks Old</v>
      </c>
    </row>
    <row r="3006" spans="1:22" x14ac:dyDescent="0.45">
      <c r="A3006" s="2" t="s">
        <v>180</v>
      </c>
      <c r="B3006" s="5">
        <v>43702</v>
      </c>
      <c r="C3006" s="5" t="s">
        <v>369</v>
      </c>
      <c r="D3006" s="5" t="s">
        <v>372</v>
      </c>
      <c r="E3006" s="6">
        <v>3</v>
      </c>
      <c r="F3006" s="3">
        <v>32.97</v>
      </c>
      <c r="G3006" s="3">
        <v>17.28</v>
      </c>
      <c r="H3006" s="8">
        <f t="shared" si="598"/>
        <v>5.7600000000000007</v>
      </c>
      <c r="I3006" s="3">
        <v>15.69</v>
      </c>
      <c r="J3006" s="4">
        <v>0.48</v>
      </c>
      <c r="K3006" s="2" t="str">
        <f t="shared" si="599"/>
        <v>Sunday</v>
      </c>
      <c r="L3006" s="5">
        <f t="shared" si="600"/>
        <v>43705</v>
      </c>
      <c r="M3006" s="2" t="str">
        <f t="shared" si="601"/>
        <v>Wednesday</v>
      </c>
      <c r="N3006" s="2" t="str">
        <f t="shared" si="602"/>
        <v>Wednesday</v>
      </c>
      <c r="O3006" s="12">
        <f t="shared" si="603"/>
        <v>0</v>
      </c>
      <c r="P3006" s="11" t="str">
        <f t="shared" si="604"/>
        <v>Low Cost per Unit</v>
      </c>
      <c r="Q3006" s="12">
        <f t="shared" si="605"/>
        <v>0</v>
      </c>
      <c r="R3006" s="12">
        <f t="shared" si="606"/>
        <v>0.98909999999999998</v>
      </c>
      <c r="S3006" s="12">
        <f t="shared" si="607"/>
        <v>0</v>
      </c>
      <c r="T3006" s="12">
        <f t="shared" si="608"/>
        <v>0</v>
      </c>
      <c r="U3006" s="12">
        <f t="shared" si="609"/>
        <v>0</v>
      </c>
      <c r="V3006" s="13" t="str">
        <f t="shared" ca="1" si="610"/>
        <v>Greater Than 8 Weeks Old</v>
      </c>
    </row>
    <row r="3007" spans="1:22" x14ac:dyDescent="0.45">
      <c r="A3007" s="2" t="s">
        <v>181</v>
      </c>
      <c r="B3007" s="5">
        <v>43702</v>
      </c>
      <c r="C3007" s="5" t="s">
        <v>369</v>
      </c>
      <c r="D3007" s="5" t="s">
        <v>372</v>
      </c>
      <c r="E3007" s="6">
        <v>3</v>
      </c>
      <c r="F3007" s="3">
        <v>90</v>
      </c>
      <c r="G3007" s="3">
        <v>23.4</v>
      </c>
      <c r="H3007" s="8">
        <f t="shared" si="598"/>
        <v>7.8</v>
      </c>
      <c r="I3007" s="3">
        <v>66.599999999999994</v>
      </c>
      <c r="J3007" s="4">
        <v>0.74</v>
      </c>
      <c r="K3007" s="2" t="str">
        <f t="shared" si="599"/>
        <v>Sunday</v>
      </c>
      <c r="L3007" s="5">
        <f t="shared" si="600"/>
        <v>43705</v>
      </c>
      <c r="M3007" s="2" t="str">
        <f t="shared" si="601"/>
        <v>Wednesday</v>
      </c>
      <c r="N3007" s="2" t="str">
        <f t="shared" si="602"/>
        <v>Wednesday</v>
      </c>
      <c r="O3007" s="12">
        <f t="shared" si="603"/>
        <v>0</v>
      </c>
      <c r="P3007" s="11" t="str">
        <f t="shared" si="604"/>
        <v>Low Cost per Unit</v>
      </c>
      <c r="Q3007" s="12">
        <f t="shared" si="605"/>
        <v>0</v>
      </c>
      <c r="R3007" s="12">
        <f t="shared" si="606"/>
        <v>2.6999999999999997</v>
      </c>
      <c r="S3007" s="12">
        <f t="shared" si="607"/>
        <v>0</v>
      </c>
      <c r="T3007" s="12">
        <f t="shared" si="608"/>
        <v>0</v>
      </c>
      <c r="U3007" s="12">
        <f t="shared" si="609"/>
        <v>0</v>
      </c>
      <c r="V3007" s="13" t="str">
        <f t="shared" ca="1" si="610"/>
        <v>Greater Than 8 Weeks Old</v>
      </c>
    </row>
    <row r="3008" spans="1:22" x14ac:dyDescent="0.45">
      <c r="A3008" s="2" t="s">
        <v>125</v>
      </c>
      <c r="B3008" s="5">
        <v>43702</v>
      </c>
      <c r="C3008" s="5" t="s">
        <v>369</v>
      </c>
      <c r="D3008" s="5" t="s">
        <v>372</v>
      </c>
      <c r="E3008" s="6">
        <v>1</v>
      </c>
      <c r="F3008" s="3">
        <v>40</v>
      </c>
      <c r="G3008" s="3">
        <v>7.69</v>
      </c>
      <c r="H3008" s="8">
        <f t="shared" si="598"/>
        <v>7.69</v>
      </c>
      <c r="I3008" s="3">
        <v>32.31</v>
      </c>
      <c r="J3008" s="4">
        <v>0.81</v>
      </c>
      <c r="K3008" s="2" t="str">
        <f t="shared" si="599"/>
        <v>Sunday</v>
      </c>
      <c r="L3008" s="5">
        <f t="shared" si="600"/>
        <v>43705</v>
      </c>
      <c r="M3008" s="2" t="str">
        <f t="shared" si="601"/>
        <v>Wednesday</v>
      </c>
      <c r="N3008" s="2" t="str">
        <f t="shared" si="602"/>
        <v>Wednesday</v>
      </c>
      <c r="O3008" s="12">
        <f t="shared" si="603"/>
        <v>0</v>
      </c>
      <c r="P3008" s="11" t="str">
        <f t="shared" si="604"/>
        <v>Low Cost per Unit</v>
      </c>
      <c r="Q3008" s="12">
        <f t="shared" si="605"/>
        <v>0</v>
      </c>
      <c r="R3008" s="12">
        <f t="shared" si="606"/>
        <v>0</v>
      </c>
      <c r="S3008" s="12">
        <f t="shared" si="607"/>
        <v>0</v>
      </c>
      <c r="T3008" s="12">
        <f t="shared" si="608"/>
        <v>0</v>
      </c>
      <c r="U3008" s="12">
        <f t="shared" si="609"/>
        <v>0</v>
      </c>
      <c r="V3008" s="13" t="str">
        <f t="shared" ca="1" si="610"/>
        <v>Greater Than 8 Weeks Old</v>
      </c>
    </row>
    <row r="3009" spans="1:22" x14ac:dyDescent="0.45">
      <c r="A3009" s="2" t="s">
        <v>311</v>
      </c>
      <c r="B3009" s="5">
        <v>43702</v>
      </c>
      <c r="C3009" s="5" t="s">
        <v>371</v>
      </c>
      <c r="D3009" s="5" t="s">
        <v>371</v>
      </c>
      <c r="E3009" s="6">
        <v>4</v>
      </c>
      <c r="F3009" s="3">
        <v>27.96</v>
      </c>
      <c r="G3009" s="3">
        <v>11.16</v>
      </c>
      <c r="H3009" s="8">
        <f t="shared" si="598"/>
        <v>2.79</v>
      </c>
      <c r="I3009" s="3">
        <v>16.8</v>
      </c>
      <c r="J3009" s="4">
        <v>0.6</v>
      </c>
      <c r="K3009" s="2" t="str">
        <f t="shared" si="599"/>
        <v>Sunday</v>
      </c>
      <c r="L3009" s="5">
        <f t="shared" si="600"/>
        <v>43705</v>
      </c>
      <c r="M3009" s="2" t="str">
        <f t="shared" si="601"/>
        <v>Wednesday</v>
      </c>
      <c r="N3009" s="2" t="str">
        <f t="shared" si="602"/>
        <v>Wednesday</v>
      </c>
      <c r="O3009" s="12">
        <f t="shared" si="603"/>
        <v>0</v>
      </c>
      <c r="P3009" s="11" t="str">
        <f t="shared" si="604"/>
        <v>Low Cost per Unit</v>
      </c>
      <c r="Q3009" s="12">
        <f t="shared" si="605"/>
        <v>0</v>
      </c>
      <c r="R3009" s="12">
        <f t="shared" si="606"/>
        <v>0.83879999999999999</v>
      </c>
      <c r="S3009" s="12">
        <f t="shared" si="607"/>
        <v>0</v>
      </c>
      <c r="T3009" s="12">
        <f t="shared" si="608"/>
        <v>0</v>
      </c>
      <c r="U3009" s="12">
        <f t="shared" si="609"/>
        <v>0</v>
      </c>
      <c r="V3009" s="13" t="str">
        <f t="shared" ca="1" si="610"/>
        <v>Greater Than 8 Weeks Old</v>
      </c>
    </row>
    <row r="3010" spans="1:22" x14ac:dyDescent="0.45">
      <c r="A3010" s="2" t="s">
        <v>83</v>
      </c>
      <c r="B3010" s="5">
        <v>43702</v>
      </c>
      <c r="C3010" s="5" t="s">
        <v>383</v>
      </c>
      <c r="D3010" s="5" t="s">
        <v>398</v>
      </c>
      <c r="E3010" s="6">
        <v>1</v>
      </c>
      <c r="F3010" s="3">
        <v>5</v>
      </c>
      <c r="G3010" s="3">
        <v>1.44</v>
      </c>
      <c r="H3010" s="8">
        <f t="shared" si="598"/>
        <v>1.44</v>
      </c>
      <c r="I3010" s="3">
        <v>3.56</v>
      </c>
      <c r="J3010" s="4">
        <v>0.71</v>
      </c>
      <c r="K3010" s="2" t="str">
        <f t="shared" si="599"/>
        <v>Sunday</v>
      </c>
      <c r="L3010" s="5">
        <f t="shared" si="600"/>
        <v>43705</v>
      </c>
      <c r="M3010" s="2" t="str">
        <f t="shared" si="601"/>
        <v>Wednesday</v>
      </c>
      <c r="N3010" s="2" t="str">
        <f t="shared" si="602"/>
        <v>Wednesday</v>
      </c>
      <c r="O3010" s="12">
        <f t="shared" si="603"/>
        <v>0</v>
      </c>
      <c r="P3010" s="11" t="str">
        <f t="shared" si="604"/>
        <v>Low Cost per Unit</v>
      </c>
      <c r="Q3010" s="12">
        <f t="shared" si="605"/>
        <v>0</v>
      </c>
      <c r="R3010" s="12">
        <f t="shared" si="606"/>
        <v>0</v>
      </c>
      <c r="S3010" s="12">
        <f t="shared" si="607"/>
        <v>0</v>
      </c>
      <c r="T3010" s="12">
        <f t="shared" si="608"/>
        <v>0</v>
      </c>
      <c r="U3010" s="12">
        <f t="shared" si="609"/>
        <v>0</v>
      </c>
      <c r="V3010" s="13" t="str">
        <f t="shared" ca="1" si="610"/>
        <v>Greater Than 8 Weeks Old</v>
      </c>
    </row>
    <row r="3011" spans="1:22" x14ac:dyDescent="0.45">
      <c r="A3011" s="2" t="s">
        <v>83</v>
      </c>
      <c r="B3011" s="5">
        <v>43702</v>
      </c>
      <c r="C3011" s="5" t="s">
        <v>383</v>
      </c>
      <c r="D3011" s="5" t="s">
        <v>398</v>
      </c>
      <c r="E3011" s="6">
        <v>1</v>
      </c>
      <c r="F3011" s="3">
        <v>9</v>
      </c>
      <c r="G3011" s="3">
        <v>2.88</v>
      </c>
      <c r="H3011" s="8">
        <f t="shared" ref="H3011:H3074" si="611">G3011/E3011</f>
        <v>2.88</v>
      </c>
      <c r="I3011" s="3">
        <v>6.12</v>
      </c>
      <c r="J3011" s="4">
        <v>0.68</v>
      </c>
      <c r="K3011" s="2" t="str">
        <f t="shared" ref="K3011:K3074" si="612">TEXT(B3011,"dddd")</f>
        <v>Sunday</v>
      </c>
      <c r="L3011" s="5">
        <f t="shared" ref="L3011:L3074" si="613">B3011+3</f>
        <v>43705</v>
      </c>
      <c r="M3011" s="2" t="str">
        <f t="shared" ref="M3011:M3074" si="614">TEXT(L3011,"dddd")</f>
        <v>Wednesday</v>
      </c>
      <c r="N3011" s="2" t="str">
        <f t="shared" ref="N3011:N3074" si="615">IF(M3011="Sunday","Monday",M3011)</f>
        <v>Wednesday</v>
      </c>
      <c r="O3011" s="12">
        <f t="shared" ref="O3011:O3074" si="616">IF(TEXT(B3011,"dddd")="Tuesday",E3011*0.05,0)</f>
        <v>0</v>
      </c>
      <c r="P3011" s="11" t="str">
        <f t="shared" ref="P3011:P3074" si="617">IF(H3011&gt;AVERAGE(H:H),"High Cost per Unit","Low Cost per Unit")</f>
        <v>Low Cost per Unit</v>
      </c>
      <c r="Q3011" s="12">
        <f t="shared" ref="Q3011:Q3074" si="618">IF(D3011="Masks",F3011*0.1,0)</f>
        <v>0</v>
      </c>
      <c r="R3011" s="12">
        <f t="shared" ref="R3011:R3074" si="619">IF(E3011&gt;1,F3011*0.03,0)</f>
        <v>0</v>
      </c>
      <c r="S3011" s="12">
        <f t="shared" ref="S3011:S3074" si="620">IF(D3011="Accessories",F3011*0.15,0)</f>
        <v>0</v>
      </c>
      <c r="T3011" s="12">
        <f t="shared" ref="T3011:T3074" si="621">IF(AND(K3011="Saturday",C3011="Fitness"),F3011*0.1,0)</f>
        <v>0</v>
      </c>
      <c r="U3011" s="12">
        <f t="shared" ref="U3011:U3074" si="622">IF(AND(K3011="Friday",C3011="Automotive"),F3011*0.2,0)</f>
        <v>0</v>
      </c>
      <c r="V3011" s="13" t="str">
        <f t="shared" ref="V3011:V3074" ca="1" si="623">IF(ABS(TODAY()-B3011)&gt;56,"Greater Than 8 Weeks Old","Less Than 8 Weeks Old")</f>
        <v>Greater Than 8 Weeks Old</v>
      </c>
    </row>
    <row r="3012" spans="1:22" x14ac:dyDescent="0.45">
      <c r="A3012" s="2" t="s">
        <v>232</v>
      </c>
      <c r="B3012" s="5">
        <v>43702</v>
      </c>
      <c r="C3012" s="5" t="s">
        <v>383</v>
      </c>
      <c r="D3012" s="5" t="s">
        <v>398</v>
      </c>
      <c r="E3012" s="6">
        <v>18</v>
      </c>
      <c r="F3012" s="3">
        <v>539.82000000000005</v>
      </c>
      <c r="G3012" s="3">
        <v>286.74</v>
      </c>
      <c r="H3012" s="8">
        <f t="shared" si="611"/>
        <v>15.93</v>
      </c>
      <c r="I3012" s="3">
        <v>253.08</v>
      </c>
      <c r="J3012" s="4">
        <v>0.47</v>
      </c>
      <c r="K3012" s="2" t="str">
        <f t="shared" si="612"/>
        <v>Sunday</v>
      </c>
      <c r="L3012" s="5">
        <f t="shared" si="613"/>
        <v>43705</v>
      </c>
      <c r="M3012" s="2" t="str">
        <f t="shared" si="614"/>
        <v>Wednesday</v>
      </c>
      <c r="N3012" s="2" t="str">
        <f t="shared" si="615"/>
        <v>Wednesday</v>
      </c>
      <c r="O3012" s="12">
        <f t="shared" si="616"/>
        <v>0</v>
      </c>
      <c r="P3012" s="11" t="str">
        <f t="shared" si="617"/>
        <v>Low Cost per Unit</v>
      </c>
      <c r="Q3012" s="12">
        <f t="shared" si="618"/>
        <v>0</v>
      </c>
      <c r="R3012" s="12">
        <f t="shared" si="619"/>
        <v>16.194600000000001</v>
      </c>
      <c r="S3012" s="12">
        <f t="shared" si="620"/>
        <v>0</v>
      </c>
      <c r="T3012" s="12">
        <f t="shared" si="621"/>
        <v>0</v>
      </c>
      <c r="U3012" s="12">
        <f t="shared" si="622"/>
        <v>0</v>
      </c>
      <c r="V3012" s="13" t="str">
        <f t="shared" ca="1" si="623"/>
        <v>Greater Than 8 Weeks Old</v>
      </c>
    </row>
    <row r="3013" spans="1:22" x14ac:dyDescent="0.45">
      <c r="A3013" s="2" t="s">
        <v>279</v>
      </c>
      <c r="B3013" s="5">
        <v>43702</v>
      </c>
      <c r="C3013" s="5" t="s">
        <v>378</v>
      </c>
      <c r="D3013" s="5" t="s">
        <v>379</v>
      </c>
      <c r="E3013" s="6">
        <v>1</v>
      </c>
      <c r="F3013" s="3">
        <v>16</v>
      </c>
      <c r="G3013" s="3">
        <v>6.75</v>
      </c>
      <c r="H3013" s="8">
        <f t="shared" si="611"/>
        <v>6.75</v>
      </c>
      <c r="I3013" s="3">
        <v>9.25</v>
      </c>
      <c r="J3013" s="4">
        <v>0.57999999999999996</v>
      </c>
      <c r="K3013" s="2" t="str">
        <f t="shared" si="612"/>
        <v>Sunday</v>
      </c>
      <c r="L3013" s="5">
        <f t="shared" si="613"/>
        <v>43705</v>
      </c>
      <c r="M3013" s="2" t="str">
        <f t="shared" si="614"/>
        <v>Wednesday</v>
      </c>
      <c r="N3013" s="2" t="str">
        <f t="shared" si="615"/>
        <v>Wednesday</v>
      </c>
      <c r="O3013" s="12">
        <f t="shared" si="616"/>
        <v>0</v>
      </c>
      <c r="P3013" s="11" t="str">
        <f t="shared" si="617"/>
        <v>Low Cost per Unit</v>
      </c>
      <c r="Q3013" s="12">
        <f t="shared" si="618"/>
        <v>0</v>
      </c>
      <c r="R3013" s="12">
        <f t="shared" si="619"/>
        <v>0</v>
      </c>
      <c r="S3013" s="12">
        <f t="shared" si="620"/>
        <v>0</v>
      </c>
      <c r="T3013" s="12">
        <f t="shared" si="621"/>
        <v>0</v>
      </c>
      <c r="U3013" s="12">
        <f t="shared" si="622"/>
        <v>0</v>
      </c>
      <c r="V3013" s="13" t="str">
        <f t="shared" ca="1" si="623"/>
        <v>Greater Than 8 Weeks Old</v>
      </c>
    </row>
    <row r="3014" spans="1:22" x14ac:dyDescent="0.45">
      <c r="A3014" s="2" t="s">
        <v>86</v>
      </c>
      <c r="B3014" s="5">
        <v>43702</v>
      </c>
      <c r="C3014" s="5" t="s">
        <v>383</v>
      </c>
      <c r="D3014" s="5" t="s">
        <v>398</v>
      </c>
      <c r="E3014" s="6">
        <v>2</v>
      </c>
      <c r="F3014" s="3">
        <v>84</v>
      </c>
      <c r="G3014" s="3">
        <v>24.76</v>
      </c>
      <c r="H3014" s="8">
        <f t="shared" si="611"/>
        <v>12.38</v>
      </c>
      <c r="I3014" s="3">
        <v>59.24</v>
      </c>
      <c r="J3014" s="4">
        <v>0.71</v>
      </c>
      <c r="K3014" s="2" t="str">
        <f t="shared" si="612"/>
        <v>Sunday</v>
      </c>
      <c r="L3014" s="5">
        <f t="shared" si="613"/>
        <v>43705</v>
      </c>
      <c r="M3014" s="2" t="str">
        <f t="shared" si="614"/>
        <v>Wednesday</v>
      </c>
      <c r="N3014" s="2" t="str">
        <f t="shared" si="615"/>
        <v>Wednesday</v>
      </c>
      <c r="O3014" s="12">
        <f t="shared" si="616"/>
        <v>0</v>
      </c>
      <c r="P3014" s="11" t="str">
        <f t="shared" si="617"/>
        <v>Low Cost per Unit</v>
      </c>
      <c r="Q3014" s="12">
        <f t="shared" si="618"/>
        <v>0</v>
      </c>
      <c r="R3014" s="12">
        <f t="shared" si="619"/>
        <v>2.52</v>
      </c>
      <c r="S3014" s="12">
        <f t="shared" si="620"/>
        <v>0</v>
      </c>
      <c r="T3014" s="12">
        <f t="shared" si="621"/>
        <v>0</v>
      </c>
      <c r="U3014" s="12">
        <f t="shared" si="622"/>
        <v>0</v>
      </c>
      <c r="V3014" s="13" t="str">
        <f t="shared" ca="1" si="623"/>
        <v>Greater Than 8 Weeks Old</v>
      </c>
    </row>
    <row r="3015" spans="1:22" x14ac:dyDescent="0.45">
      <c r="A3015" s="2" t="s">
        <v>129</v>
      </c>
      <c r="B3015" s="5">
        <v>43702</v>
      </c>
      <c r="C3015" s="5" t="s">
        <v>383</v>
      </c>
      <c r="D3015" s="5" t="s">
        <v>398</v>
      </c>
      <c r="E3015" s="6">
        <v>3</v>
      </c>
      <c r="F3015" s="3">
        <v>48</v>
      </c>
      <c r="G3015" s="3">
        <v>14.64</v>
      </c>
      <c r="H3015" s="8">
        <f t="shared" si="611"/>
        <v>4.88</v>
      </c>
      <c r="I3015" s="3">
        <v>33.36</v>
      </c>
      <c r="J3015" s="4">
        <v>0.7</v>
      </c>
      <c r="K3015" s="2" t="str">
        <f t="shared" si="612"/>
        <v>Sunday</v>
      </c>
      <c r="L3015" s="5">
        <f t="shared" si="613"/>
        <v>43705</v>
      </c>
      <c r="M3015" s="2" t="str">
        <f t="shared" si="614"/>
        <v>Wednesday</v>
      </c>
      <c r="N3015" s="2" t="str">
        <f t="shared" si="615"/>
        <v>Wednesday</v>
      </c>
      <c r="O3015" s="12">
        <f t="shared" si="616"/>
        <v>0</v>
      </c>
      <c r="P3015" s="11" t="str">
        <f t="shared" si="617"/>
        <v>Low Cost per Unit</v>
      </c>
      <c r="Q3015" s="12">
        <f t="shared" si="618"/>
        <v>0</v>
      </c>
      <c r="R3015" s="12">
        <f t="shared" si="619"/>
        <v>1.44</v>
      </c>
      <c r="S3015" s="12">
        <f t="shared" si="620"/>
        <v>0</v>
      </c>
      <c r="T3015" s="12">
        <f t="shared" si="621"/>
        <v>0</v>
      </c>
      <c r="U3015" s="12">
        <f t="shared" si="622"/>
        <v>0</v>
      </c>
      <c r="V3015" s="13" t="str">
        <f t="shared" ca="1" si="623"/>
        <v>Greater Than 8 Weeks Old</v>
      </c>
    </row>
    <row r="3016" spans="1:22" x14ac:dyDescent="0.45">
      <c r="A3016" s="2" t="s">
        <v>233</v>
      </c>
      <c r="B3016" s="5">
        <v>43702</v>
      </c>
      <c r="C3016" s="5" t="s">
        <v>383</v>
      </c>
      <c r="D3016" s="5" t="s">
        <v>384</v>
      </c>
      <c r="E3016" s="6">
        <v>1</v>
      </c>
      <c r="F3016" s="3">
        <v>8</v>
      </c>
      <c r="G3016" s="3">
        <v>3.71</v>
      </c>
      <c r="H3016" s="8">
        <f t="shared" si="611"/>
        <v>3.71</v>
      </c>
      <c r="I3016" s="3">
        <v>4.29</v>
      </c>
      <c r="J3016" s="4">
        <v>0.54</v>
      </c>
      <c r="K3016" s="2" t="str">
        <f t="shared" si="612"/>
        <v>Sunday</v>
      </c>
      <c r="L3016" s="5">
        <f t="shared" si="613"/>
        <v>43705</v>
      </c>
      <c r="M3016" s="2" t="str">
        <f t="shared" si="614"/>
        <v>Wednesday</v>
      </c>
      <c r="N3016" s="2" t="str">
        <f t="shared" si="615"/>
        <v>Wednesday</v>
      </c>
      <c r="O3016" s="12">
        <f t="shared" si="616"/>
        <v>0</v>
      </c>
      <c r="P3016" s="11" t="str">
        <f t="shared" si="617"/>
        <v>Low Cost per Unit</v>
      </c>
      <c r="Q3016" s="12">
        <f t="shared" si="618"/>
        <v>0</v>
      </c>
      <c r="R3016" s="12">
        <f t="shared" si="619"/>
        <v>0</v>
      </c>
      <c r="S3016" s="12">
        <f t="shared" si="620"/>
        <v>0</v>
      </c>
      <c r="T3016" s="12">
        <f t="shared" si="621"/>
        <v>0</v>
      </c>
      <c r="U3016" s="12">
        <f t="shared" si="622"/>
        <v>0</v>
      </c>
      <c r="V3016" s="13" t="str">
        <f t="shared" ca="1" si="623"/>
        <v>Greater Than 8 Weeks Old</v>
      </c>
    </row>
    <row r="3017" spans="1:22" x14ac:dyDescent="0.45">
      <c r="A3017" s="2" t="s">
        <v>265</v>
      </c>
      <c r="B3017" s="5">
        <v>43702</v>
      </c>
      <c r="C3017" s="5" t="s">
        <v>383</v>
      </c>
      <c r="D3017" s="5" t="s">
        <v>399</v>
      </c>
      <c r="E3017" s="6">
        <v>11</v>
      </c>
      <c r="F3017" s="3">
        <v>208.89</v>
      </c>
      <c r="G3017" s="3">
        <v>202.18</v>
      </c>
      <c r="H3017" s="8">
        <f t="shared" si="611"/>
        <v>18.38</v>
      </c>
      <c r="I3017" s="3">
        <v>6.71</v>
      </c>
      <c r="J3017" s="4">
        <v>0.03</v>
      </c>
      <c r="K3017" s="2" t="str">
        <f t="shared" si="612"/>
        <v>Sunday</v>
      </c>
      <c r="L3017" s="5">
        <f t="shared" si="613"/>
        <v>43705</v>
      </c>
      <c r="M3017" s="2" t="str">
        <f t="shared" si="614"/>
        <v>Wednesday</v>
      </c>
      <c r="N3017" s="2" t="str">
        <f t="shared" si="615"/>
        <v>Wednesday</v>
      </c>
      <c r="O3017" s="12">
        <f t="shared" si="616"/>
        <v>0</v>
      </c>
      <c r="P3017" s="11" t="str">
        <f t="shared" si="617"/>
        <v>High Cost per Unit</v>
      </c>
      <c r="Q3017" s="12">
        <f t="shared" si="618"/>
        <v>0</v>
      </c>
      <c r="R3017" s="12">
        <f t="shared" si="619"/>
        <v>6.2666999999999993</v>
      </c>
      <c r="S3017" s="12">
        <f t="shared" si="620"/>
        <v>0</v>
      </c>
      <c r="T3017" s="12">
        <f t="shared" si="621"/>
        <v>0</v>
      </c>
      <c r="U3017" s="12">
        <f t="shared" si="622"/>
        <v>0</v>
      </c>
      <c r="V3017" s="13" t="str">
        <f t="shared" ca="1" si="623"/>
        <v>Greater Than 8 Weeks Old</v>
      </c>
    </row>
    <row r="3018" spans="1:22" x14ac:dyDescent="0.45">
      <c r="A3018" s="2" t="s">
        <v>88</v>
      </c>
      <c r="B3018" s="5">
        <v>43702</v>
      </c>
      <c r="C3018" s="5" t="s">
        <v>376</v>
      </c>
      <c r="D3018" s="5" t="s">
        <v>377</v>
      </c>
      <c r="E3018" s="6">
        <v>2</v>
      </c>
      <c r="F3018" s="3">
        <v>90</v>
      </c>
      <c r="G3018" s="3">
        <v>32.64</v>
      </c>
      <c r="H3018" s="8">
        <f t="shared" si="611"/>
        <v>16.32</v>
      </c>
      <c r="I3018" s="3">
        <v>57.36</v>
      </c>
      <c r="J3018" s="4">
        <v>0.64</v>
      </c>
      <c r="K3018" s="2" t="str">
        <f t="shared" si="612"/>
        <v>Sunday</v>
      </c>
      <c r="L3018" s="5">
        <f t="shared" si="613"/>
        <v>43705</v>
      </c>
      <c r="M3018" s="2" t="str">
        <f t="shared" si="614"/>
        <v>Wednesday</v>
      </c>
      <c r="N3018" s="2" t="str">
        <f t="shared" si="615"/>
        <v>Wednesday</v>
      </c>
      <c r="O3018" s="12">
        <f t="shared" si="616"/>
        <v>0</v>
      </c>
      <c r="P3018" s="11" t="str">
        <f t="shared" si="617"/>
        <v>Low Cost per Unit</v>
      </c>
      <c r="Q3018" s="12">
        <f t="shared" si="618"/>
        <v>0</v>
      </c>
      <c r="R3018" s="12">
        <f t="shared" si="619"/>
        <v>2.6999999999999997</v>
      </c>
      <c r="S3018" s="12">
        <f t="shared" si="620"/>
        <v>0</v>
      </c>
      <c r="T3018" s="12">
        <f t="shared" si="621"/>
        <v>0</v>
      </c>
      <c r="U3018" s="12">
        <f t="shared" si="622"/>
        <v>0</v>
      </c>
      <c r="V3018" s="13" t="str">
        <f t="shared" ca="1" si="623"/>
        <v>Greater Than 8 Weeks Old</v>
      </c>
    </row>
    <row r="3019" spans="1:22" x14ac:dyDescent="0.45">
      <c r="A3019" s="2" t="s">
        <v>89</v>
      </c>
      <c r="B3019" s="5">
        <v>43702</v>
      </c>
      <c r="C3019" s="5" t="s">
        <v>386</v>
      </c>
      <c r="D3019" s="5" t="s">
        <v>387</v>
      </c>
      <c r="E3019" s="6">
        <v>3</v>
      </c>
      <c r="F3019" s="3">
        <v>297</v>
      </c>
      <c r="G3019" s="3">
        <v>112.26</v>
      </c>
      <c r="H3019" s="8">
        <f t="shared" si="611"/>
        <v>37.42</v>
      </c>
      <c r="I3019" s="3">
        <v>184.74</v>
      </c>
      <c r="J3019" s="4">
        <v>0.62</v>
      </c>
      <c r="K3019" s="2" t="str">
        <f t="shared" si="612"/>
        <v>Sunday</v>
      </c>
      <c r="L3019" s="5">
        <f t="shared" si="613"/>
        <v>43705</v>
      </c>
      <c r="M3019" s="2" t="str">
        <f t="shared" si="614"/>
        <v>Wednesday</v>
      </c>
      <c r="N3019" s="2" t="str">
        <f t="shared" si="615"/>
        <v>Wednesday</v>
      </c>
      <c r="O3019" s="12">
        <f t="shared" si="616"/>
        <v>0</v>
      </c>
      <c r="P3019" s="11" t="str">
        <f t="shared" si="617"/>
        <v>High Cost per Unit</v>
      </c>
      <c r="Q3019" s="12">
        <f t="shared" si="618"/>
        <v>0</v>
      </c>
      <c r="R3019" s="12">
        <f t="shared" si="619"/>
        <v>8.91</v>
      </c>
      <c r="S3019" s="12">
        <f t="shared" si="620"/>
        <v>0</v>
      </c>
      <c r="T3019" s="12">
        <f t="shared" si="621"/>
        <v>0</v>
      </c>
      <c r="U3019" s="12">
        <f t="shared" si="622"/>
        <v>0</v>
      </c>
      <c r="V3019" s="13" t="str">
        <f t="shared" ca="1" si="623"/>
        <v>Greater Than 8 Weeks Old</v>
      </c>
    </row>
    <row r="3020" spans="1:22" x14ac:dyDescent="0.45">
      <c r="A3020" s="2" t="s">
        <v>285</v>
      </c>
      <c r="B3020" s="5">
        <v>43702</v>
      </c>
      <c r="C3020" s="5" t="s">
        <v>383</v>
      </c>
      <c r="D3020" s="5" t="s">
        <v>398</v>
      </c>
      <c r="E3020" s="6">
        <v>1</v>
      </c>
      <c r="F3020" s="3">
        <v>59</v>
      </c>
      <c r="G3020" s="3">
        <v>28.87</v>
      </c>
      <c r="H3020" s="8">
        <f t="shared" si="611"/>
        <v>28.87</v>
      </c>
      <c r="I3020" s="3">
        <v>30.13</v>
      </c>
      <c r="J3020" s="4">
        <v>0.51</v>
      </c>
      <c r="K3020" s="2" t="str">
        <f t="shared" si="612"/>
        <v>Sunday</v>
      </c>
      <c r="L3020" s="5">
        <f t="shared" si="613"/>
        <v>43705</v>
      </c>
      <c r="M3020" s="2" t="str">
        <f t="shared" si="614"/>
        <v>Wednesday</v>
      </c>
      <c r="N3020" s="2" t="str">
        <f t="shared" si="615"/>
        <v>Wednesday</v>
      </c>
      <c r="O3020" s="12">
        <f t="shared" si="616"/>
        <v>0</v>
      </c>
      <c r="P3020" s="11" t="str">
        <f t="shared" si="617"/>
        <v>High Cost per Unit</v>
      </c>
      <c r="Q3020" s="12">
        <f t="shared" si="618"/>
        <v>0</v>
      </c>
      <c r="R3020" s="12">
        <f t="shared" si="619"/>
        <v>0</v>
      </c>
      <c r="S3020" s="12">
        <f t="shared" si="620"/>
        <v>0</v>
      </c>
      <c r="T3020" s="12">
        <f t="shared" si="621"/>
        <v>0</v>
      </c>
      <c r="U3020" s="12">
        <f t="shared" si="622"/>
        <v>0</v>
      </c>
      <c r="V3020" s="13" t="str">
        <f t="shared" ca="1" si="623"/>
        <v>Greater Than 8 Weeks Old</v>
      </c>
    </row>
    <row r="3021" spans="1:22" x14ac:dyDescent="0.45">
      <c r="A3021" s="2" t="s">
        <v>234</v>
      </c>
      <c r="B3021" s="5">
        <v>43702</v>
      </c>
      <c r="C3021" s="5" t="s">
        <v>369</v>
      </c>
      <c r="D3021" s="5" t="s">
        <v>372</v>
      </c>
      <c r="E3021" s="6">
        <v>13</v>
      </c>
      <c r="F3021" s="3">
        <v>259.87</v>
      </c>
      <c r="G3021" s="3">
        <v>116.61</v>
      </c>
      <c r="H3021" s="8">
        <f t="shared" si="611"/>
        <v>8.9700000000000006</v>
      </c>
      <c r="I3021" s="3">
        <v>143.26</v>
      </c>
      <c r="J3021" s="4">
        <v>0.55000000000000004</v>
      </c>
      <c r="K3021" s="2" t="str">
        <f t="shared" si="612"/>
        <v>Sunday</v>
      </c>
      <c r="L3021" s="5">
        <f t="shared" si="613"/>
        <v>43705</v>
      </c>
      <c r="M3021" s="2" t="str">
        <f t="shared" si="614"/>
        <v>Wednesday</v>
      </c>
      <c r="N3021" s="2" t="str">
        <f t="shared" si="615"/>
        <v>Wednesday</v>
      </c>
      <c r="O3021" s="12">
        <f t="shared" si="616"/>
        <v>0</v>
      </c>
      <c r="P3021" s="11" t="str">
        <f t="shared" si="617"/>
        <v>Low Cost per Unit</v>
      </c>
      <c r="Q3021" s="12">
        <f t="shared" si="618"/>
        <v>0</v>
      </c>
      <c r="R3021" s="12">
        <f t="shared" si="619"/>
        <v>7.7961</v>
      </c>
      <c r="S3021" s="12">
        <f t="shared" si="620"/>
        <v>0</v>
      </c>
      <c r="T3021" s="12">
        <f t="shared" si="621"/>
        <v>0</v>
      </c>
      <c r="U3021" s="12">
        <f t="shared" si="622"/>
        <v>0</v>
      </c>
      <c r="V3021" s="13" t="str">
        <f t="shared" ca="1" si="623"/>
        <v>Greater Than 8 Weeks Old</v>
      </c>
    </row>
    <row r="3022" spans="1:22" x14ac:dyDescent="0.45">
      <c r="A3022" s="2" t="s">
        <v>90</v>
      </c>
      <c r="B3022" s="5">
        <v>43702</v>
      </c>
      <c r="C3022" s="5" t="s">
        <v>378</v>
      </c>
      <c r="D3022" s="5" t="s">
        <v>379</v>
      </c>
      <c r="E3022" s="6">
        <v>2</v>
      </c>
      <c r="F3022" s="3">
        <v>198</v>
      </c>
      <c r="G3022" s="3">
        <v>71.94</v>
      </c>
      <c r="H3022" s="8">
        <f t="shared" si="611"/>
        <v>35.97</v>
      </c>
      <c r="I3022" s="3">
        <v>126.06</v>
      </c>
      <c r="J3022" s="4">
        <v>0.64</v>
      </c>
      <c r="K3022" s="2" t="str">
        <f t="shared" si="612"/>
        <v>Sunday</v>
      </c>
      <c r="L3022" s="5">
        <f t="shared" si="613"/>
        <v>43705</v>
      </c>
      <c r="M3022" s="2" t="str">
        <f t="shared" si="614"/>
        <v>Wednesday</v>
      </c>
      <c r="N3022" s="2" t="str">
        <f t="shared" si="615"/>
        <v>Wednesday</v>
      </c>
      <c r="O3022" s="12">
        <f t="shared" si="616"/>
        <v>0</v>
      </c>
      <c r="P3022" s="11" t="str">
        <f t="shared" si="617"/>
        <v>High Cost per Unit</v>
      </c>
      <c r="Q3022" s="12">
        <f t="shared" si="618"/>
        <v>0</v>
      </c>
      <c r="R3022" s="12">
        <f t="shared" si="619"/>
        <v>5.9399999999999995</v>
      </c>
      <c r="S3022" s="12">
        <f t="shared" si="620"/>
        <v>0</v>
      </c>
      <c r="T3022" s="12">
        <f t="shared" si="621"/>
        <v>0</v>
      </c>
      <c r="U3022" s="12">
        <f t="shared" si="622"/>
        <v>0</v>
      </c>
      <c r="V3022" s="13" t="str">
        <f t="shared" ca="1" si="623"/>
        <v>Greater Than 8 Weeks Old</v>
      </c>
    </row>
    <row r="3023" spans="1:22" x14ac:dyDescent="0.45">
      <c r="A3023" s="2" t="s">
        <v>130</v>
      </c>
      <c r="B3023" s="5">
        <v>43702</v>
      </c>
      <c r="C3023" s="5" t="s">
        <v>386</v>
      </c>
      <c r="D3023" s="5" t="s">
        <v>388</v>
      </c>
      <c r="E3023" s="6">
        <v>12</v>
      </c>
      <c r="F3023" s="3">
        <v>599.88</v>
      </c>
      <c r="G3023" s="3">
        <v>287.64</v>
      </c>
      <c r="H3023" s="8">
        <f t="shared" si="611"/>
        <v>23.97</v>
      </c>
      <c r="I3023" s="3">
        <v>312.24</v>
      </c>
      <c r="J3023" s="4">
        <v>0.52</v>
      </c>
      <c r="K3023" s="2" t="str">
        <f t="shared" si="612"/>
        <v>Sunday</v>
      </c>
      <c r="L3023" s="5">
        <f t="shared" si="613"/>
        <v>43705</v>
      </c>
      <c r="M3023" s="2" t="str">
        <f t="shared" si="614"/>
        <v>Wednesday</v>
      </c>
      <c r="N3023" s="2" t="str">
        <f t="shared" si="615"/>
        <v>Wednesday</v>
      </c>
      <c r="O3023" s="12">
        <f t="shared" si="616"/>
        <v>0</v>
      </c>
      <c r="P3023" s="11" t="str">
        <f t="shared" si="617"/>
        <v>High Cost per Unit</v>
      </c>
      <c r="Q3023" s="12">
        <f t="shared" si="618"/>
        <v>0</v>
      </c>
      <c r="R3023" s="12">
        <f t="shared" si="619"/>
        <v>17.996399999999998</v>
      </c>
      <c r="S3023" s="12">
        <f t="shared" si="620"/>
        <v>0</v>
      </c>
      <c r="T3023" s="12">
        <f t="shared" si="621"/>
        <v>0</v>
      </c>
      <c r="U3023" s="12">
        <f t="shared" si="622"/>
        <v>0</v>
      </c>
      <c r="V3023" s="13" t="str">
        <f t="shared" ca="1" si="623"/>
        <v>Greater Than 8 Weeks Old</v>
      </c>
    </row>
    <row r="3024" spans="1:22" x14ac:dyDescent="0.45">
      <c r="A3024" s="2" t="s">
        <v>314</v>
      </c>
      <c r="B3024" s="5">
        <v>43702</v>
      </c>
      <c r="C3024" s="5" t="s">
        <v>371</v>
      </c>
      <c r="D3024" s="5" t="s">
        <v>371</v>
      </c>
      <c r="E3024" s="6">
        <v>1</v>
      </c>
      <c r="F3024" s="3">
        <v>18.989999999999998</v>
      </c>
      <c r="G3024" s="3">
        <v>17</v>
      </c>
      <c r="H3024" s="8">
        <f t="shared" si="611"/>
        <v>17</v>
      </c>
      <c r="I3024" s="3">
        <v>1.99</v>
      </c>
      <c r="J3024" s="4">
        <v>0.1</v>
      </c>
      <c r="K3024" s="2" t="str">
        <f t="shared" si="612"/>
        <v>Sunday</v>
      </c>
      <c r="L3024" s="5">
        <f t="shared" si="613"/>
        <v>43705</v>
      </c>
      <c r="M3024" s="2" t="str">
        <f t="shared" si="614"/>
        <v>Wednesday</v>
      </c>
      <c r="N3024" s="2" t="str">
        <f t="shared" si="615"/>
        <v>Wednesday</v>
      </c>
      <c r="O3024" s="12">
        <f t="shared" si="616"/>
        <v>0</v>
      </c>
      <c r="P3024" s="11" t="str">
        <f t="shared" si="617"/>
        <v>High Cost per Unit</v>
      </c>
      <c r="Q3024" s="12">
        <f t="shared" si="618"/>
        <v>0</v>
      </c>
      <c r="R3024" s="12">
        <f t="shared" si="619"/>
        <v>0</v>
      </c>
      <c r="S3024" s="12">
        <f t="shared" si="620"/>
        <v>0</v>
      </c>
      <c r="T3024" s="12">
        <f t="shared" si="621"/>
        <v>0</v>
      </c>
      <c r="U3024" s="12">
        <f t="shared" si="622"/>
        <v>0</v>
      </c>
      <c r="V3024" s="13" t="str">
        <f t="shared" ca="1" si="623"/>
        <v>Greater Than 8 Weeks Old</v>
      </c>
    </row>
    <row r="3025" spans="1:22" x14ac:dyDescent="0.45">
      <c r="A3025" s="2" t="s">
        <v>315</v>
      </c>
      <c r="B3025" s="5">
        <v>43702</v>
      </c>
      <c r="C3025" s="5" t="s">
        <v>371</v>
      </c>
      <c r="D3025" s="5" t="s">
        <v>371</v>
      </c>
      <c r="E3025" s="6">
        <v>3</v>
      </c>
      <c r="F3025" s="3">
        <v>56.97</v>
      </c>
      <c r="G3025" s="3">
        <v>45</v>
      </c>
      <c r="H3025" s="8">
        <f t="shared" si="611"/>
        <v>15</v>
      </c>
      <c r="I3025" s="3">
        <v>11.97</v>
      </c>
      <c r="J3025" s="4">
        <v>0.21</v>
      </c>
      <c r="K3025" s="2" t="str">
        <f t="shared" si="612"/>
        <v>Sunday</v>
      </c>
      <c r="L3025" s="5">
        <f t="shared" si="613"/>
        <v>43705</v>
      </c>
      <c r="M3025" s="2" t="str">
        <f t="shared" si="614"/>
        <v>Wednesday</v>
      </c>
      <c r="N3025" s="2" t="str">
        <f t="shared" si="615"/>
        <v>Wednesday</v>
      </c>
      <c r="O3025" s="12">
        <f t="shared" si="616"/>
        <v>0</v>
      </c>
      <c r="P3025" s="11" t="str">
        <f t="shared" si="617"/>
        <v>Low Cost per Unit</v>
      </c>
      <c r="Q3025" s="12">
        <f t="shared" si="618"/>
        <v>0</v>
      </c>
      <c r="R3025" s="12">
        <f t="shared" si="619"/>
        <v>1.7090999999999998</v>
      </c>
      <c r="S3025" s="12">
        <f t="shared" si="620"/>
        <v>0</v>
      </c>
      <c r="T3025" s="12">
        <f t="shared" si="621"/>
        <v>0</v>
      </c>
      <c r="U3025" s="12">
        <f t="shared" si="622"/>
        <v>0</v>
      </c>
      <c r="V3025" s="13" t="str">
        <f t="shared" ca="1" si="623"/>
        <v>Greater Than 8 Weeks Old</v>
      </c>
    </row>
    <row r="3026" spans="1:22" x14ac:dyDescent="0.45">
      <c r="A3026" s="2" t="s">
        <v>321</v>
      </c>
      <c r="B3026" s="5">
        <v>43702</v>
      </c>
      <c r="C3026" s="5" t="s">
        <v>390</v>
      </c>
      <c r="D3026" s="5" t="s">
        <v>391</v>
      </c>
      <c r="E3026" s="6">
        <v>1</v>
      </c>
      <c r="F3026" s="3">
        <v>45</v>
      </c>
      <c r="G3026" s="3">
        <v>22.5</v>
      </c>
      <c r="H3026" s="8">
        <f t="shared" si="611"/>
        <v>22.5</v>
      </c>
      <c r="I3026" s="3">
        <v>22.5</v>
      </c>
      <c r="J3026" s="4">
        <v>0.5</v>
      </c>
      <c r="K3026" s="2" t="str">
        <f t="shared" si="612"/>
        <v>Sunday</v>
      </c>
      <c r="L3026" s="5">
        <f t="shared" si="613"/>
        <v>43705</v>
      </c>
      <c r="M3026" s="2" t="str">
        <f t="shared" si="614"/>
        <v>Wednesday</v>
      </c>
      <c r="N3026" s="2" t="str">
        <f t="shared" si="615"/>
        <v>Wednesday</v>
      </c>
      <c r="O3026" s="12">
        <f t="shared" si="616"/>
        <v>0</v>
      </c>
      <c r="P3026" s="11" t="str">
        <f t="shared" si="617"/>
        <v>High Cost per Unit</v>
      </c>
      <c r="Q3026" s="12">
        <f t="shared" si="618"/>
        <v>0</v>
      </c>
      <c r="R3026" s="12">
        <f t="shared" si="619"/>
        <v>0</v>
      </c>
      <c r="S3026" s="12">
        <f t="shared" si="620"/>
        <v>0</v>
      </c>
      <c r="T3026" s="12">
        <f t="shared" si="621"/>
        <v>0</v>
      </c>
      <c r="U3026" s="12">
        <f t="shared" si="622"/>
        <v>0</v>
      </c>
      <c r="V3026" s="13" t="str">
        <f t="shared" ca="1" si="623"/>
        <v>Greater Than 8 Weeks Old</v>
      </c>
    </row>
    <row r="3027" spans="1:22" x14ac:dyDescent="0.45">
      <c r="A3027" s="2" t="s">
        <v>91</v>
      </c>
      <c r="B3027" s="5">
        <v>43703</v>
      </c>
      <c r="C3027" s="5" t="s">
        <v>367</v>
      </c>
      <c r="D3027" s="5" t="s">
        <v>368</v>
      </c>
      <c r="E3027" s="6">
        <v>1</v>
      </c>
      <c r="F3027" s="3">
        <v>55</v>
      </c>
      <c r="G3027" s="3">
        <v>12.65</v>
      </c>
      <c r="H3027" s="8">
        <f t="shared" si="611"/>
        <v>12.65</v>
      </c>
      <c r="I3027" s="3">
        <v>42.35</v>
      </c>
      <c r="J3027" s="4">
        <v>0.77</v>
      </c>
      <c r="K3027" s="2" t="str">
        <f t="shared" si="612"/>
        <v>Monday</v>
      </c>
      <c r="L3027" s="5">
        <f t="shared" si="613"/>
        <v>43706</v>
      </c>
      <c r="M3027" s="2" t="str">
        <f t="shared" si="614"/>
        <v>Thursday</v>
      </c>
      <c r="N3027" s="2" t="str">
        <f t="shared" si="615"/>
        <v>Thursday</v>
      </c>
      <c r="O3027" s="12">
        <f t="shared" si="616"/>
        <v>0</v>
      </c>
      <c r="P3027" s="11" t="str">
        <f t="shared" si="617"/>
        <v>Low Cost per Unit</v>
      </c>
      <c r="Q3027" s="12">
        <f t="shared" si="618"/>
        <v>5.5</v>
      </c>
      <c r="R3027" s="12">
        <f t="shared" si="619"/>
        <v>0</v>
      </c>
      <c r="S3027" s="12">
        <f t="shared" si="620"/>
        <v>0</v>
      </c>
      <c r="T3027" s="12">
        <f t="shared" si="621"/>
        <v>0</v>
      </c>
      <c r="U3027" s="12">
        <f t="shared" si="622"/>
        <v>0</v>
      </c>
      <c r="V3027" s="13" t="str">
        <f t="shared" ca="1" si="623"/>
        <v>Greater Than 8 Weeks Old</v>
      </c>
    </row>
    <row r="3028" spans="1:22" x14ac:dyDescent="0.45">
      <c r="A3028" s="2" t="s">
        <v>92</v>
      </c>
      <c r="B3028" s="5">
        <v>43703</v>
      </c>
      <c r="C3028" s="5" t="s">
        <v>367</v>
      </c>
      <c r="D3028" s="5" t="s">
        <v>368</v>
      </c>
      <c r="E3028" s="6">
        <v>5</v>
      </c>
      <c r="F3028" s="3">
        <v>295</v>
      </c>
      <c r="G3028" s="3">
        <v>101.5</v>
      </c>
      <c r="H3028" s="8">
        <f t="shared" si="611"/>
        <v>20.3</v>
      </c>
      <c r="I3028" s="3">
        <v>193.5</v>
      </c>
      <c r="J3028" s="4">
        <v>0.66</v>
      </c>
      <c r="K3028" s="2" t="str">
        <f t="shared" si="612"/>
        <v>Monday</v>
      </c>
      <c r="L3028" s="5">
        <f t="shared" si="613"/>
        <v>43706</v>
      </c>
      <c r="M3028" s="2" t="str">
        <f t="shared" si="614"/>
        <v>Thursday</v>
      </c>
      <c r="N3028" s="2" t="str">
        <f t="shared" si="615"/>
        <v>Thursday</v>
      </c>
      <c r="O3028" s="12">
        <f t="shared" si="616"/>
        <v>0</v>
      </c>
      <c r="P3028" s="11" t="str">
        <f t="shared" si="617"/>
        <v>High Cost per Unit</v>
      </c>
      <c r="Q3028" s="12">
        <f t="shared" si="618"/>
        <v>29.5</v>
      </c>
      <c r="R3028" s="12">
        <f t="shared" si="619"/>
        <v>8.85</v>
      </c>
      <c r="S3028" s="12">
        <f t="shared" si="620"/>
        <v>0</v>
      </c>
      <c r="T3028" s="12">
        <f t="shared" si="621"/>
        <v>0</v>
      </c>
      <c r="U3028" s="12">
        <f t="shared" si="622"/>
        <v>0</v>
      </c>
      <c r="V3028" s="13" t="str">
        <f t="shared" ca="1" si="623"/>
        <v>Greater Than 8 Weeks Old</v>
      </c>
    </row>
    <row r="3029" spans="1:22" x14ac:dyDescent="0.45">
      <c r="A3029" s="2" t="s">
        <v>192</v>
      </c>
      <c r="B3029" s="5">
        <v>43703</v>
      </c>
      <c r="C3029" s="5" t="s">
        <v>367</v>
      </c>
      <c r="D3029" s="5" t="s">
        <v>368</v>
      </c>
      <c r="E3029" s="6">
        <v>1</v>
      </c>
      <c r="F3029" s="3">
        <v>59</v>
      </c>
      <c r="G3029" s="3">
        <v>13.9</v>
      </c>
      <c r="H3029" s="8">
        <f t="shared" si="611"/>
        <v>13.9</v>
      </c>
      <c r="I3029" s="3">
        <v>45.1</v>
      </c>
      <c r="J3029" s="4">
        <v>0.76</v>
      </c>
      <c r="K3029" s="2" t="str">
        <f t="shared" si="612"/>
        <v>Monday</v>
      </c>
      <c r="L3029" s="5">
        <f t="shared" si="613"/>
        <v>43706</v>
      </c>
      <c r="M3029" s="2" t="str">
        <f t="shared" si="614"/>
        <v>Thursday</v>
      </c>
      <c r="N3029" s="2" t="str">
        <f t="shared" si="615"/>
        <v>Thursday</v>
      </c>
      <c r="O3029" s="12">
        <f t="shared" si="616"/>
        <v>0</v>
      </c>
      <c r="P3029" s="11" t="str">
        <f t="shared" si="617"/>
        <v>Low Cost per Unit</v>
      </c>
      <c r="Q3029" s="12">
        <f t="shared" si="618"/>
        <v>5.9</v>
      </c>
      <c r="R3029" s="12">
        <f t="shared" si="619"/>
        <v>0</v>
      </c>
      <c r="S3029" s="12">
        <f t="shared" si="620"/>
        <v>0</v>
      </c>
      <c r="T3029" s="12">
        <f t="shared" si="621"/>
        <v>0</v>
      </c>
      <c r="U3029" s="12">
        <f t="shared" si="622"/>
        <v>0</v>
      </c>
      <c r="V3029" s="13" t="str">
        <f t="shared" ca="1" si="623"/>
        <v>Greater Than 8 Weeks Old</v>
      </c>
    </row>
    <row r="3030" spans="1:22" x14ac:dyDescent="0.45">
      <c r="A3030" s="2" t="s">
        <v>319</v>
      </c>
      <c r="B3030" s="5">
        <v>43703</v>
      </c>
      <c r="C3030" s="5" t="s">
        <v>367</v>
      </c>
      <c r="D3030" s="5" t="s">
        <v>368</v>
      </c>
      <c r="E3030" s="6">
        <v>26</v>
      </c>
      <c r="F3030" s="3">
        <v>909.74</v>
      </c>
      <c r="G3030" s="3">
        <v>590.20000000000005</v>
      </c>
      <c r="H3030" s="8">
        <f t="shared" si="611"/>
        <v>22.700000000000003</v>
      </c>
      <c r="I3030" s="3">
        <v>319.54000000000002</v>
      </c>
      <c r="J3030" s="4">
        <v>0.35</v>
      </c>
      <c r="K3030" s="2" t="str">
        <f t="shared" si="612"/>
        <v>Monday</v>
      </c>
      <c r="L3030" s="5">
        <f t="shared" si="613"/>
        <v>43706</v>
      </c>
      <c r="M3030" s="2" t="str">
        <f t="shared" si="614"/>
        <v>Thursday</v>
      </c>
      <c r="N3030" s="2" t="str">
        <f t="shared" si="615"/>
        <v>Thursday</v>
      </c>
      <c r="O3030" s="12">
        <f t="shared" si="616"/>
        <v>0</v>
      </c>
      <c r="P3030" s="11" t="str">
        <f t="shared" si="617"/>
        <v>High Cost per Unit</v>
      </c>
      <c r="Q3030" s="12">
        <f t="shared" si="618"/>
        <v>90.974000000000004</v>
      </c>
      <c r="R3030" s="12">
        <f t="shared" si="619"/>
        <v>27.292199999999998</v>
      </c>
      <c r="S3030" s="12">
        <f t="shared" si="620"/>
        <v>0</v>
      </c>
      <c r="T3030" s="12">
        <f t="shared" si="621"/>
        <v>0</v>
      </c>
      <c r="U3030" s="12">
        <f t="shared" si="622"/>
        <v>0</v>
      </c>
      <c r="V3030" s="13" t="str">
        <f t="shared" ca="1" si="623"/>
        <v>Greater Than 8 Weeks Old</v>
      </c>
    </row>
    <row r="3031" spans="1:22" x14ac:dyDescent="0.45">
      <c r="A3031" s="2" t="s">
        <v>6</v>
      </c>
      <c r="B3031" s="5">
        <v>43703</v>
      </c>
      <c r="C3031" s="5" t="s">
        <v>367</v>
      </c>
      <c r="D3031" s="5" t="s">
        <v>368</v>
      </c>
      <c r="E3031" s="6">
        <v>2</v>
      </c>
      <c r="F3031" s="3">
        <v>110</v>
      </c>
      <c r="G3031" s="3">
        <v>42.46</v>
      </c>
      <c r="H3031" s="8">
        <f t="shared" si="611"/>
        <v>21.23</v>
      </c>
      <c r="I3031" s="3">
        <v>67.540000000000006</v>
      </c>
      <c r="J3031" s="4">
        <v>0.61</v>
      </c>
      <c r="K3031" s="2" t="str">
        <f t="shared" si="612"/>
        <v>Monday</v>
      </c>
      <c r="L3031" s="5">
        <f t="shared" si="613"/>
        <v>43706</v>
      </c>
      <c r="M3031" s="2" t="str">
        <f t="shared" si="614"/>
        <v>Thursday</v>
      </c>
      <c r="N3031" s="2" t="str">
        <f t="shared" si="615"/>
        <v>Thursday</v>
      </c>
      <c r="O3031" s="12">
        <f t="shared" si="616"/>
        <v>0</v>
      </c>
      <c r="P3031" s="11" t="str">
        <f t="shared" si="617"/>
        <v>High Cost per Unit</v>
      </c>
      <c r="Q3031" s="12">
        <f t="shared" si="618"/>
        <v>11</v>
      </c>
      <c r="R3031" s="12">
        <f t="shared" si="619"/>
        <v>3.3</v>
      </c>
      <c r="S3031" s="12">
        <f t="shared" si="620"/>
        <v>0</v>
      </c>
      <c r="T3031" s="12">
        <f t="shared" si="621"/>
        <v>0</v>
      </c>
      <c r="U3031" s="12">
        <f t="shared" si="622"/>
        <v>0</v>
      </c>
      <c r="V3031" s="13" t="str">
        <f t="shared" ca="1" si="623"/>
        <v>Greater Than 8 Weeks Old</v>
      </c>
    </row>
    <row r="3032" spans="1:22" x14ac:dyDescent="0.45">
      <c r="A3032" s="2" t="s">
        <v>290</v>
      </c>
      <c r="B3032" s="5">
        <v>43703</v>
      </c>
      <c r="C3032" s="5" t="s">
        <v>367</v>
      </c>
      <c r="D3032" s="5" t="s">
        <v>368</v>
      </c>
      <c r="E3032" s="6">
        <v>11</v>
      </c>
      <c r="F3032" s="3">
        <v>362.89</v>
      </c>
      <c r="G3032" s="3">
        <v>233.86</v>
      </c>
      <c r="H3032" s="8">
        <f t="shared" si="611"/>
        <v>21.26</v>
      </c>
      <c r="I3032" s="3">
        <v>129.03</v>
      </c>
      <c r="J3032" s="4">
        <v>0.36</v>
      </c>
      <c r="K3032" s="2" t="str">
        <f t="shared" si="612"/>
        <v>Monday</v>
      </c>
      <c r="L3032" s="5">
        <f t="shared" si="613"/>
        <v>43706</v>
      </c>
      <c r="M3032" s="2" t="str">
        <f t="shared" si="614"/>
        <v>Thursday</v>
      </c>
      <c r="N3032" s="2" t="str">
        <f t="shared" si="615"/>
        <v>Thursday</v>
      </c>
      <c r="O3032" s="12">
        <f t="shared" si="616"/>
        <v>0</v>
      </c>
      <c r="P3032" s="11" t="str">
        <f t="shared" si="617"/>
        <v>High Cost per Unit</v>
      </c>
      <c r="Q3032" s="12">
        <f t="shared" si="618"/>
        <v>36.289000000000001</v>
      </c>
      <c r="R3032" s="12">
        <f t="shared" si="619"/>
        <v>10.886699999999999</v>
      </c>
      <c r="S3032" s="12">
        <f t="shared" si="620"/>
        <v>0</v>
      </c>
      <c r="T3032" s="12">
        <f t="shared" si="621"/>
        <v>0</v>
      </c>
      <c r="U3032" s="12">
        <f t="shared" si="622"/>
        <v>0</v>
      </c>
      <c r="V3032" s="13" t="str">
        <f t="shared" ca="1" si="623"/>
        <v>Greater Than 8 Weeks Old</v>
      </c>
    </row>
    <row r="3033" spans="1:22" x14ac:dyDescent="0.45">
      <c r="A3033" s="2" t="s">
        <v>326</v>
      </c>
      <c r="B3033" s="5">
        <v>43703</v>
      </c>
      <c r="C3033" s="5" t="s">
        <v>367</v>
      </c>
      <c r="D3033" s="5" t="s">
        <v>368</v>
      </c>
      <c r="E3033" s="6">
        <v>1</v>
      </c>
      <c r="F3033" s="3">
        <v>50</v>
      </c>
      <c r="G3033" s="3">
        <v>14.9</v>
      </c>
      <c r="H3033" s="8">
        <f t="shared" si="611"/>
        <v>14.9</v>
      </c>
      <c r="I3033" s="3">
        <v>35.1</v>
      </c>
      <c r="J3033" s="4">
        <v>0.7</v>
      </c>
      <c r="K3033" s="2" t="str">
        <f t="shared" si="612"/>
        <v>Monday</v>
      </c>
      <c r="L3033" s="5">
        <f t="shared" si="613"/>
        <v>43706</v>
      </c>
      <c r="M3033" s="2" t="str">
        <f t="shared" si="614"/>
        <v>Thursday</v>
      </c>
      <c r="N3033" s="2" t="str">
        <f t="shared" si="615"/>
        <v>Thursday</v>
      </c>
      <c r="O3033" s="12">
        <f t="shared" si="616"/>
        <v>0</v>
      </c>
      <c r="P3033" s="11" t="str">
        <f t="shared" si="617"/>
        <v>Low Cost per Unit</v>
      </c>
      <c r="Q3033" s="12">
        <f t="shared" si="618"/>
        <v>5</v>
      </c>
      <c r="R3033" s="12">
        <f t="shared" si="619"/>
        <v>0</v>
      </c>
      <c r="S3033" s="12">
        <f t="shared" si="620"/>
        <v>0</v>
      </c>
      <c r="T3033" s="12">
        <f t="shared" si="621"/>
        <v>0</v>
      </c>
      <c r="U3033" s="12">
        <f t="shared" si="622"/>
        <v>0</v>
      </c>
      <c r="V3033" s="13" t="str">
        <f t="shared" ca="1" si="623"/>
        <v>Greater Than 8 Weeks Old</v>
      </c>
    </row>
    <row r="3034" spans="1:22" x14ac:dyDescent="0.45">
      <c r="A3034" s="2" t="s">
        <v>237</v>
      </c>
      <c r="B3034" s="5">
        <v>43703</v>
      </c>
      <c r="C3034" s="5" t="s">
        <v>367</v>
      </c>
      <c r="D3034" s="5" t="s">
        <v>368</v>
      </c>
      <c r="E3034" s="6">
        <v>1</v>
      </c>
      <c r="F3034" s="3">
        <v>50</v>
      </c>
      <c r="G3034" s="3">
        <v>17.649999999999999</v>
      </c>
      <c r="H3034" s="8">
        <f t="shared" si="611"/>
        <v>17.649999999999999</v>
      </c>
      <c r="I3034" s="3">
        <v>32.35</v>
      </c>
      <c r="J3034" s="4">
        <v>0.65</v>
      </c>
      <c r="K3034" s="2" t="str">
        <f t="shared" si="612"/>
        <v>Monday</v>
      </c>
      <c r="L3034" s="5">
        <f t="shared" si="613"/>
        <v>43706</v>
      </c>
      <c r="M3034" s="2" t="str">
        <f t="shared" si="614"/>
        <v>Thursday</v>
      </c>
      <c r="N3034" s="2" t="str">
        <f t="shared" si="615"/>
        <v>Thursday</v>
      </c>
      <c r="O3034" s="12">
        <f t="shared" si="616"/>
        <v>0</v>
      </c>
      <c r="P3034" s="11" t="str">
        <f t="shared" si="617"/>
        <v>High Cost per Unit</v>
      </c>
      <c r="Q3034" s="12">
        <f t="shared" si="618"/>
        <v>5</v>
      </c>
      <c r="R3034" s="12">
        <f t="shared" si="619"/>
        <v>0</v>
      </c>
      <c r="S3034" s="12">
        <f t="shared" si="620"/>
        <v>0</v>
      </c>
      <c r="T3034" s="12">
        <f t="shared" si="621"/>
        <v>0</v>
      </c>
      <c r="U3034" s="12">
        <f t="shared" si="622"/>
        <v>0</v>
      </c>
      <c r="V3034" s="13" t="str">
        <f t="shared" ca="1" si="623"/>
        <v>Greater Than 8 Weeks Old</v>
      </c>
    </row>
    <row r="3035" spans="1:22" x14ac:dyDescent="0.45">
      <c r="A3035" s="2" t="s">
        <v>322</v>
      </c>
      <c r="B3035" s="5">
        <v>43703</v>
      </c>
      <c r="C3035" s="5" t="s">
        <v>367</v>
      </c>
      <c r="D3035" s="5" t="s">
        <v>368</v>
      </c>
      <c r="E3035" s="6">
        <v>1</v>
      </c>
      <c r="F3035" s="3">
        <v>62</v>
      </c>
      <c r="G3035" s="3">
        <v>20.3</v>
      </c>
      <c r="H3035" s="8">
        <f t="shared" si="611"/>
        <v>20.3</v>
      </c>
      <c r="I3035" s="3">
        <v>41.7</v>
      </c>
      <c r="J3035" s="4">
        <v>0.67</v>
      </c>
      <c r="K3035" s="2" t="str">
        <f t="shared" si="612"/>
        <v>Monday</v>
      </c>
      <c r="L3035" s="5">
        <f t="shared" si="613"/>
        <v>43706</v>
      </c>
      <c r="M3035" s="2" t="str">
        <f t="shared" si="614"/>
        <v>Thursday</v>
      </c>
      <c r="N3035" s="2" t="str">
        <f t="shared" si="615"/>
        <v>Thursday</v>
      </c>
      <c r="O3035" s="12">
        <f t="shared" si="616"/>
        <v>0</v>
      </c>
      <c r="P3035" s="11" t="str">
        <f t="shared" si="617"/>
        <v>High Cost per Unit</v>
      </c>
      <c r="Q3035" s="12">
        <f t="shared" si="618"/>
        <v>6.2</v>
      </c>
      <c r="R3035" s="12">
        <f t="shared" si="619"/>
        <v>0</v>
      </c>
      <c r="S3035" s="12">
        <f t="shared" si="620"/>
        <v>0</v>
      </c>
      <c r="T3035" s="12">
        <f t="shared" si="621"/>
        <v>0</v>
      </c>
      <c r="U3035" s="12">
        <f t="shared" si="622"/>
        <v>0</v>
      </c>
      <c r="V3035" s="13" t="str">
        <f t="shared" ca="1" si="623"/>
        <v>Greater Than 8 Weeks Old</v>
      </c>
    </row>
    <row r="3036" spans="1:22" x14ac:dyDescent="0.45">
      <c r="A3036" s="2" t="s">
        <v>172</v>
      </c>
      <c r="B3036" s="5">
        <v>43703</v>
      </c>
      <c r="C3036" s="5" t="s">
        <v>367</v>
      </c>
      <c r="D3036" s="5" t="s">
        <v>368</v>
      </c>
      <c r="E3036" s="6">
        <v>1</v>
      </c>
      <c r="F3036" s="3">
        <v>85</v>
      </c>
      <c r="G3036" s="3">
        <v>24.68</v>
      </c>
      <c r="H3036" s="8">
        <f t="shared" si="611"/>
        <v>24.68</v>
      </c>
      <c r="I3036" s="3">
        <v>60.32</v>
      </c>
      <c r="J3036" s="4">
        <v>0.71</v>
      </c>
      <c r="K3036" s="2" t="str">
        <f t="shared" si="612"/>
        <v>Monday</v>
      </c>
      <c r="L3036" s="5">
        <f t="shared" si="613"/>
        <v>43706</v>
      </c>
      <c r="M3036" s="2" t="str">
        <f t="shared" si="614"/>
        <v>Thursday</v>
      </c>
      <c r="N3036" s="2" t="str">
        <f t="shared" si="615"/>
        <v>Thursday</v>
      </c>
      <c r="O3036" s="12">
        <f t="shared" si="616"/>
        <v>0</v>
      </c>
      <c r="P3036" s="11" t="str">
        <f t="shared" si="617"/>
        <v>High Cost per Unit</v>
      </c>
      <c r="Q3036" s="12">
        <f t="shared" si="618"/>
        <v>8.5</v>
      </c>
      <c r="R3036" s="12">
        <f t="shared" si="619"/>
        <v>0</v>
      </c>
      <c r="S3036" s="12">
        <f t="shared" si="620"/>
        <v>0</v>
      </c>
      <c r="T3036" s="12">
        <f t="shared" si="621"/>
        <v>0</v>
      </c>
      <c r="U3036" s="12">
        <f t="shared" si="622"/>
        <v>0</v>
      </c>
      <c r="V3036" s="13" t="str">
        <f t="shared" ca="1" si="623"/>
        <v>Greater Than 8 Weeks Old</v>
      </c>
    </row>
    <row r="3037" spans="1:22" x14ac:dyDescent="0.45">
      <c r="A3037" s="2" t="s">
        <v>159</v>
      </c>
      <c r="B3037" s="5">
        <v>43703</v>
      </c>
      <c r="C3037" s="5" t="s">
        <v>367</v>
      </c>
      <c r="D3037" s="5" t="s">
        <v>368</v>
      </c>
      <c r="E3037" s="6">
        <v>1</v>
      </c>
      <c r="F3037" s="3">
        <v>79</v>
      </c>
      <c r="G3037" s="3">
        <v>27.17</v>
      </c>
      <c r="H3037" s="8">
        <f t="shared" si="611"/>
        <v>27.17</v>
      </c>
      <c r="I3037" s="3">
        <v>51.83</v>
      </c>
      <c r="J3037" s="4">
        <v>0.66</v>
      </c>
      <c r="K3037" s="2" t="str">
        <f t="shared" si="612"/>
        <v>Monday</v>
      </c>
      <c r="L3037" s="5">
        <f t="shared" si="613"/>
        <v>43706</v>
      </c>
      <c r="M3037" s="2" t="str">
        <f t="shared" si="614"/>
        <v>Thursday</v>
      </c>
      <c r="N3037" s="2" t="str">
        <f t="shared" si="615"/>
        <v>Thursday</v>
      </c>
      <c r="O3037" s="12">
        <f t="shared" si="616"/>
        <v>0</v>
      </c>
      <c r="P3037" s="11" t="str">
        <f t="shared" si="617"/>
        <v>High Cost per Unit</v>
      </c>
      <c r="Q3037" s="12">
        <f t="shared" si="618"/>
        <v>7.9</v>
      </c>
      <c r="R3037" s="12">
        <f t="shared" si="619"/>
        <v>0</v>
      </c>
      <c r="S3037" s="12">
        <f t="shared" si="620"/>
        <v>0</v>
      </c>
      <c r="T3037" s="12">
        <f t="shared" si="621"/>
        <v>0</v>
      </c>
      <c r="U3037" s="12">
        <f t="shared" si="622"/>
        <v>0</v>
      </c>
      <c r="V3037" s="13" t="str">
        <f t="shared" ca="1" si="623"/>
        <v>Greater Than 8 Weeks Old</v>
      </c>
    </row>
    <row r="3038" spans="1:22" x14ac:dyDescent="0.45">
      <c r="A3038" s="2" t="s">
        <v>269</v>
      </c>
      <c r="B3038" s="5">
        <v>43703</v>
      </c>
      <c r="C3038" s="5" t="s">
        <v>367</v>
      </c>
      <c r="D3038" s="5" t="s">
        <v>368</v>
      </c>
      <c r="E3038" s="6">
        <v>1</v>
      </c>
      <c r="F3038" s="3">
        <v>85</v>
      </c>
      <c r="G3038" s="3">
        <v>29.97</v>
      </c>
      <c r="H3038" s="8">
        <f t="shared" si="611"/>
        <v>29.97</v>
      </c>
      <c r="I3038" s="3">
        <v>55.03</v>
      </c>
      <c r="J3038" s="4">
        <v>0.65</v>
      </c>
      <c r="K3038" s="2" t="str">
        <f t="shared" si="612"/>
        <v>Monday</v>
      </c>
      <c r="L3038" s="5">
        <f t="shared" si="613"/>
        <v>43706</v>
      </c>
      <c r="M3038" s="2" t="str">
        <f t="shared" si="614"/>
        <v>Thursday</v>
      </c>
      <c r="N3038" s="2" t="str">
        <f t="shared" si="615"/>
        <v>Thursday</v>
      </c>
      <c r="O3038" s="12">
        <f t="shared" si="616"/>
        <v>0</v>
      </c>
      <c r="P3038" s="11" t="str">
        <f t="shared" si="617"/>
        <v>High Cost per Unit</v>
      </c>
      <c r="Q3038" s="12">
        <f t="shared" si="618"/>
        <v>8.5</v>
      </c>
      <c r="R3038" s="12">
        <f t="shared" si="619"/>
        <v>0</v>
      </c>
      <c r="S3038" s="12">
        <f t="shared" si="620"/>
        <v>0</v>
      </c>
      <c r="T3038" s="12">
        <f t="shared" si="621"/>
        <v>0</v>
      </c>
      <c r="U3038" s="12">
        <f t="shared" si="622"/>
        <v>0</v>
      </c>
      <c r="V3038" s="13" t="str">
        <f t="shared" ca="1" si="623"/>
        <v>Greater Than 8 Weeks Old</v>
      </c>
    </row>
    <row r="3039" spans="1:22" x14ac:dyDescent="0.45">
      <c r="A3039" s="2" t="s">
        <v>208</v>
      </c>
      <c r="B3039" s="5">
        <v>43703</v>
      </c>
      <c r="C3039" s="5" t="s">
        <v>367</v>
      </c>
      <c r="D3039" s="5" t="s">
        <v>368</v>
      </c>
      <c r="E3039" s="6">
        <v>15</v>
      </c>
      <c r="F3039" s="3">
        <v>479.85</v>
      </c>
      <c r="G3039" s="3">
        <v>219.75</v>
      </c>
      <c r="H3039" s="8">
        <f t="shared" si="611"/>
        <v>14.65</v>
      </c>
      <c r="I3039" s="3">
        <v>260.10000000000002</v>
      </c>
      <c r="J3039" s="4">
        <v>0.54</v>
      </c>
      <c r="K3039" s="2" t="str">
        <f t="shared" si="612"/>
        <v>Monday</v>
      </c>
      <c r="L3039" s="5">
        <f t="shared" si="613"/>
        <v>43706</v>
      </c>
      <c r="M3039" s="2" t="str">
        <f t="shared" si="614"/>
        <v>Thursday</v>
      </c>
      <c r="N3039" s="2" t="str">
        <f t="shared" si="615"/>
        <v>Thursday</v>
      </c>
      <c r="O3039" s="12">
        <f t="shared" si="616"/>
        <v>0</v>
      </c>
      <c r="P3039" s="11" t="str">
        <f t="shared" si="617"/>
        <v>Low Cost per Unit</v>
      </c>
      <c r="Q3039" s="12">
        <f t="shared" si="618"/>
        <v>47.985000000000007</v>
      </c>
      <c r="R3039" s="12">
        <f t="shared" si="619"/>
        <v>14.3955</v>
      </c>
      <c r="S3039" s="12">
        <f t="shared" si="620"/>
        <v>0</v>
      </c>
      <c r="T3039" s="12">
        <f t="shared" si="621"/>
        <v>0</v>
      </c>
      <c r="U3039" s="12">
        <f t="shared" si="622"/>
        <v>0</v>
      </c>
      <c r="V3039" s="13" t="str">
        <f t="shared" ca="1" si="623"/>
        <v>Greater Than 8 Weeks Old</v>
      </c>
    </row>
    <row r="3040" spans="1:22" x14ac:dyDescent="0.45">
      <c r="A3040" s="2" t="s">
        <v>291</v>
      </c>
      <c r="B3040" s="5">
        <v>43703</v>
      </c>
      <c r="C3040" s="5" t="s">
        <v>367</v>
      </c>
      <c r="D3040" s="5" t="s">
        <v>368</v>
      </c>
      <c r="E3040" s="6">
        <v>1</v>
      </c>
      <c r="F3040" s="3">
        <v>99.99</v>
      </c>
      <c r="G3040" s="3">
        <v>42.17</v>
      </c>
      <c r="H3040" s="8">
        <f t="shared" si="611"/>
        <v>42.17</v>
      </c>
      <c r="I3040" s="3">
        <v>57.82</v>
      </c>
      <c r="J3040" s="4">
        <v>0.57999999999999996</v>
      </c>
      <c r="K3040" s="2" t="str">
        <f t="shared" si="612"/>
        <v>Monday</v>
      </c>
      <c r="L3040" s="5">
        <f t="shared" si="613"/>
        <v>43706</v>
      </c>
      <c r="M3040" s="2" t="str">
        <f t="shared" si="614"/>
        <v>Thursday</v>
      </c>
      <c r="N3040" s="2" t="str">
        <f t="shared" si="615"/>
        <v>Thursday</v>
      </c>
      <c r="O3040" s="12">
        <f t="shared" si="616"/>
        <v>0</v>
      </c>
      <c r="P3040" s="11" t="str">
        <f t="shared" si="617"/>
        <v>High Cost per Unit</v>
      </c>
      <c r="Q3040" s="12">
        <f t="shared" si="618"/>
        <v>9.9990000000000006</v>
      </c>
      <c r="R3040" s="12">
        <f t="shared" si="619"/>
        <v>0</v>
      </c>
      <c r="S3040" s="12">
        <f t="shared" si="620"/>
        <v>0</v>
      </c>
      <c r="T3040" s="12">
        <f t="shared" si="621"/>
        <v>0</v>
      </c>
      <c r="U3040" s="12">
        <f t="shared" si="622"/>
        <v>0</v>
      </c>
      <c r="V3040" s="13" t="str">
        <f t="shared" ca="1" si="623"/>
        <v>Greater Than 8 Weeks Old</v>
      </c>
    </row>
    <row r="3041" spans="1:22" x14ac:dyDescent="0.45">
      <c r="A3041" s="2" t="s">
        <v>201</v>
      </c>
      <c r="B3041" s="5">
        <v>43703</v>
      </c>
      <c r="C3041" s="5" t="s">
        <v>367</v>
      </c>
      <c r="D3041" s="5" t="s">
        <v>368</v>
      </c>
      <c r="E3041" s="6">
        <v>1</v>
      </c>
      <c r="F3041" s="3">
        <v>65</v>
      </c>
      <c r="G3041" s="3">
        <v>19</v>
      </c>
      <c r="H3041" s="8">
        <f t="shared" si="611"/>
        <v>19</v>
      </c>
      <c r="I3041" s="3">
        <v>46</v>
      </c>
      <c r="J3041" s="4">
        <v>0.71</v>
      </c>
      <c r="K3041" s="2" t="str">
        <f t="shared" si="612"/>
        <v>Monday</v>
      </c>
      <c r="L3041" s="5">
        <f t="shared" si="613"/>
        <v>43706</v>
      </c>
      <c r="M3041" s="2" t="str">
        <f t="shared" si="614"/>
        <v>Thursday</v>
      </c>
      <c r="N3041" s="2" t="str">
        <f t="shared" si="615"/>
        <v>Thursday</v>
      </c>
      <c r="O3041" s="12">
        <f t="shared" si="616"/>
        <v>0</v>
      </c>
      <c r="P3041" s="11" t="str">
        <f t="shared" si="617"/>
        <v>High Cost per Unit</v>
      </c>
      <c r="Q3041" s="12">
        <f t="shared" si="618"/>
        <v>6.5</v>
      </c>
      <c r="R3041" s="12">
        <f t="shared" si="619"/>
        <v>0</v>
      </c>
      <c r="S3041" s="12">
        <f t="shared" si="620"/>
        <v>0</v>
      </c>
      <c r="T3041" s="12">
        <f t="shared" si="621"/>
        <v>0</v>
      </c>
      <c r="U3041" s="12">
        <f t="shared" si="622"/>
        <v>0</v>
      </c>
      <c r="V3041" s="13" t="str">
        <f t="shared" ca="1" si="623"/>
        <v>Greater Than 8 Weeks Old</v>
      </c>
    </row>
    <row r="3042" spans="1:22" x14ac:dyDescent="0.45">
      <c r="A3042" s="2" t="s">
        <v>183</v>
      </c>
      <c r="B3042" s="5">
        <v>43703</v>
      </c>
      <c r="C3042" s="5" t="s">
        <v>367</v>
      </c>
      <c r="D3042" s="5" t="s">
        <v>368</v>
      </c>
      <c r="E3042" s="6">
        <v>1</v>
      </c>
      <c r="F3042" s="3">
        <v>59</v>
      </c>
      <c r="G3042" s="3">
        <v>18.75</v>
      </c>
      <c r="H3042" s="8">
        <f t="shared" si="611"/>
        <v>18.75</v>
      </c>
      <c r="I3042" s="3">
        <v>40.25</v>
      </c>
      <c r="J3042" s="4">
        <v>0.68</v>
      </c>
      <c r="K3042" s="2" t="str">
        <f t="shared" si="612"/>
        <v>Monday</v>
      </c>
      <c r="L3042" s="5">
        <f t="shared" si="613"/>
        <v>43706</v>
      </c>
      <c r="M3042" s="2" t="str">
        <f t="shared" si="614"/>
        <v>Thursday</v>
      </c>
      <c r="N3042" s="2" t="str">
        <f t="shared" si="615"/>
        <v>Thursday</v>
      </c>
      <c r="O3042" s="12">
        <f t="shared" si="616"/>
        <v>0</v>
      </c>
      <c r="P3042" s="11" t="str">
        <f t="shared" si="617"/>
        <v>High Cost per Unit</v>
      </c>
      <c r="Q3042" s="12">
        <f t="shared" si="618"/>
        <v>5.9</v>
      </c>
      <c r="R3042" s="12">
        <f t="shared" si="619"/>
        <v>0</v>
      </c>
      <c r="S3042" s="12">
        <f t="shared" si="620"/>
        <v>0</v>
      </c>
      <c r="T3042" s="12">
        <f t="shared" si="621"/>
        <v>0</v>
      </c>
      <c r="U3042" s="12">
        <f t="shared" si="622"/>
        <v>0</v>
      </c>
      <c r="V3042" s="13" t="str">
        <f t="shared" ca="1" si="623"/>
        <v>Greater Than 8 Weeks Old</v>
      </c>
    </row>
    <row r="3043" spans="1:22" x14ac:dyDescent="0.45">
      <c r="A3043" s="2" t="s">
        <v>209</v>
      </c>
      <c r="B3043" s="5">
        <v>43703</v>
      </c>
      <c r="C3043" s="5" t="s">
        <v>369</v>
      </c>
      <c r="D3043" s="5" t="s">
        <v>370</v>
      </c>
      <c r="E3043" s="6">
        <v>20</v>
      </c>
      <c r="F3043" s="3">
        <v>886.9</v>
      </c>
      <c r="G3043" s="3">
        <v>550</v>
      </c>
      <c r="H3043" s="8">
        <f t="shared" si="611"/>
        <v>27.5</v>
      </c>
      <c r="I3043" s="3">
        <v>336.9</v>
      </c>
      <c r="J3043" s="4">
        <v>0.38</v>
      </c>
      <c r="K3043" s="2" t="str">
        <f t="shared" si="612"/>
        <v>Monday</v>
      </c>
      <c r="L3043" s="5">
        <f t="shared" si="613"/>
        <v>43706</v>
      </c>
      <c r="M3043" s="2" t="str">
        <f t="shared" si="614"/>
        <v>Thursday</v>
      </c>
      <c r="N3043" s="2" t="str">
        <f t="shared" si="615"/>
        <v>Thursday</v>
      </c>
      <c r="O3043" s="12">
        <f t="shared" si="616"/>
        <v>0</v>
      </c>
      <c r="P3043" s="11" t="str">
        <f t="shared" si="617"/>
        <v>High Cost per Unit</v>
      </c>
      <c r="Q3043" s="12">
        <f t="shared" si="618"/>
        <v>0</v>
      </c>
      <c r="R3043" s="12">
        <f t="shared" si="619"/>
        <v>26.606999999999999</v>
      </c>
      <c r="S3043" s="12">
        <f t="shared" si="620"/>
        <v>0</v>
      </c>
      <c r="T3043" s="12">
        <f t="shared" si="621"/>
        <v>0</v>
      </c>
      <c r="U3043" s="12">
        <f t="shared" si="622"/>
        <v>0</v>
      </c>
      <c r="V3043" s="13" t="str">
        <f t="shared" ca="1" si="623"/>
        <v>Greater Than 8 Weeks Old</v>
      </c>
    </row>
    <row r="3044" spans="1:22" x14ac:dyDescent="0.45">
      <c r="A3044" s="2" t="s">
        <v>10</v>
      </c>
      <c r="B3044" s="5">
        <v>43703</v>
      </c>
      <c r="C3044" s="5" t="s">
        <v>369</v>
      </c>
      <c r="D3044" s="5" t="s">
        <v>372</v>
      </c>
      <c r="E3044" s="6">
        <v>1</v>
      </c>
      <c r="F3044" s="3">
        <v>45</v>
      </c>
      <c r="G3044" s="3">
        <v>16.21</v>
      </c>
      <c r="H3044" s="8">
        <f t="shared" si="611"/>
        <v>16.21</v>
      </c>
      <c r="I3044" s="3">
        <v>28.79</v>
      </c>
      <c r="J3044" s="4">
        <v>0.64</v>
      </c>
      <c r="K3044" s="2" t="str">
        <f t="shared" si="612"/>
        <v>Monday</v>
      </c>
      <c r="L3044" s="5">
        <f t="shared" si="613"/>
        <v>43706</v>
      </c>
      <c r="M3044" s="2" t="str">
        <f t="shared" si="614"/>
        <v>Thursday</v>
      </c>
      <c r="N3044" s="2" t="str">
        <f t="shared" si="615"/>
        <v>Thursday</v>
      </c>
      <c r="O3044" s="12">
        <f t="shared" si="616"/>
        <v>0</v>
      </c>
      <c r="P3044" s="11" t="str">
        <f t="shared" si="617"/>
        <v>Low Cost per Unit</v>
      </c>
      <c r="Q3044" s="12">
        <f t="shared" si="618"/>
        <v>0</v>
      </c>
      <c r="R3044" s="12">
        <f t="shared" si="619"/>
        <v>0</v>
      </c>
      <c r="S3044" s="12">
        <f t="shared" si="620"/>
        <v>0</v>
      </c>
      <c r="T3044" s="12">
        <f t="shared" si="621"/>
        <v>0</v>
      </c>
      <c r="U3044" s="12">
        <f t="shared" si="622"/>
        <v>0</v>
      </c>
      <c r="V3044" s="13" t="str">
        <f t="shared" ca="1" si="623"/>
        <v>Greater Than 8 Weeks Old</v>
      </c>
    </row>
    <row r="3045" spans="1:22" x14ac:dyDescent="0.45">
      <c r="A3045" s="2" t="s">
        <v>295</v>
      </c>
      <c r="B3045" s="5">
        <v>43703</v>
      </c>
      <c r="C3045" s="5" t="s">
        <v>371</v>
      </c>
      <c r="D3045" s="5" t="s">
        <v>371</v>
      </c>
      <c r="E3045" s="6">
        <v>9</v>
      </c>
      <c r="F3045" s="3">
        <v>62.91</v>
      </c>
      <c r="G3045" s="3">
        <v>40.229999999999997</v>
      </c>
      <c r="H3045" s="8">
        <f t="shared" si="611"/>
        <v>4.47</v>
      </c>
      <c r="I3045" s="3">
        <v>22.68</v>
      </c>
      <c r="J3045" s="4">
        <v>0.36</v>
      </c>
      <c r="K3045" s="2" t="str">
        <f t="shared" si="612"/>
        <v>Monday</v>
      </c>
      <c r="L3045" s="5">
        <f t="shared" si="613"/>
        <v>43706</v>
      </c>
      <c r="M3045" s="2" t="str">
        <f t="shared" si="614"/>
        <v>Thursday</v>
      </c>
      <c r="N3045" s="2" t="str">
        <f t="shared" si="615"/>
        <v>Thursday</v>
      </c>
      <c r="O3045" s="12">
        <f t="shared" si="616"/>
        <v>0</v>
      </c>
      <c r="P3045" s="11" t="str">
        <f t="shared" si="617"/>
        <v>Low Cost per Unit</v>
      </c>
      <c r="Q3045" s="12">
        <f t="shared" si="618"/>
        <v>0</v>
      </c>
      <c r="R3045" s="12">
        <f t="shared" si="619"/>
        <v>1.8872999999999998</v>
      </c>
      <c r="S3045" s="12">
        <f t="shared" si="620"/>
        <v>0</v>
      </c>
      <c r="T3045" s="12">
        <f t="shared" si="621"/>
        <v>0</v>
      </c>
      <c r="U3045" s="12">
        <f t="shared" si="622"/>
        <v>0</v>
      </c>
      <c r="V3045" s="13" t="str">
        <f t="shared" ca="1" si="623"/>
        <v>Greater Than 8 Weeks Old</v>
      </c>
    </row>
    <row r="3046" spans="1:22" x14ac:dyDescent="0.45">
      <c r="A3046" s="2" t="s">
        <v>272</v>
      </c>
      <c r="B3046" s="5">
        <v>43703</v>
      </c>
      <c r="C3046" s="5" t="s">
        <v>369</v>
      </c>
      <c r="D3046" s="5" t="s">
        <v>373</v>
      </c>
      <c r="E3046" s="6">
        <v>1</v>
      </c>
      <c r="F3046" s="3">
        <v>52</v>
      </c>
      <c r="G3046" s="3">
        <v>17.420000000000002</v>
      </c>
      <c r="H3046" s="8">
        <f t="shared" si="611"/>
        <v>17.420000000000002</v>
      </c>
      <c r="I3046" s="3">
        <v>34.58</v>
      </c>
      <c r="J3046" s="4">
        <v>0.67</v>
      </c>
      <c r="K3046" s="2" t="str">
        <f t="shared" si="612"/>
        <v>Monday</v>
      </c>
      <c r="L3046" s="5">
        <f t="shared" si="613"/>
        <v>43706</v>
      </c>
      <c r="M3046" s="2" t="str">
        <f t="shared" si="614"/>
        <v>Thursday</v>
      </c>
      <c r="N3046" s="2" t="str">
        <f t="shared" si="615"/>
        <v>Thursday</v>
      </c>
      <c r="O3046" s="12">
        <f t="shared" si="616"/>
        <v>0</v>
      </c>
      <c r="P3046" s="11" t="str">
        <f t="shared" si="617"/>
        <v>High Cost per Unit</v>
      </c>
      <c r="Q3046" s="12">
        <f t="shared" si="618"/>
        <v>0</v>
      </c>
      <c r="R3046" s="12">
        <f t="shared" si="619"/>
        <v>0</v>
      </c>
      <c r="S3046" s="12">
        <f t="shared" si="620"/>
        <v>0</v>
      </c>
      <c r="T3046" s="12">
        <f t="shared" si="621"/>
        <v>0</v>
      </c>
      <c r="U3046" s="12">
        <f t="shared" si="622"/>
        <v>0</v>
      </c>
      <c r="V3046" s="13" t="str">
        <f t="shared" ca="1" si="623"/>
        <v>Greater Than 8 Weeks Old</v>
      </c>
    </row>
    <row r="3047" spans="1:22" x14ac:dyDescent="0.45">
      <c r="A3047" s="2" t="s">
        <v>213</v>
      </c>
      <c r="B3047" s="5">
        <v>43703</v>
      </c>
      <c r="C3047" s="5" t="s">
        <v>369</v>
      </c>
      <c r="D3047" s="5" t="s">
        <v>374</v>
      </c>
      <c r="E3047" s="6">
        <v>5</v>
      </c>
      <c r="F3047" s="3">
        <v>105</v>
      </c>
      <c r="G3047" s="3">
        <v>35.85</v>
      </c>
      <c r="H3047" s="8">
        <f t="shared" si="611"/>
        <v>7.17</v>
      </c>
      <c r="I3047" s="3">
        <v>69.150000000000006</v>
      </c>
      <c r="J3047" s="4">
        <v>0.66</v>
      </c>
      <c r="K3047" s="2" t="str">
        <f t="shared" si="612"/>
        <v>Monday</v>
      </c>
      <c r="L3047" s="5">
        <f t="shared" si="613"/>
        <v>43706</v>
      </c>
      <c r="M3047" s="2" t="str">
        <f t="shared" si="614"/>
        <v>Thursday</v>
      </c>
      <c r="N3047" s="2" t="str">
        <f t="shared" si="615"/>
        <v>Thursday</v>
      </c>
      <c r="O3047" s="12">
        <f t="shared" si="616"/>
        <v>0</v>
      </c>
      <c r="P3047" s="11" t="str">
        <f t="shared" si="617"/>
        <v>Low Cost per Unit</v>
      </c>
      <c r="Q3047" s="12">
        <f t="shared" si="618"/>
        <v>0</v>
      </c>
      <c r="R3047" s="12">
        <f t="shared" si="619"/>
        <v>3.15</v>
      </c>
      <c r="S3047" s="12">
        <f t="shared" si="620"/>
        <v>0</v>
      </c>
      <c r="T3047" s="12">
        <f t="shared" si="621"/>
        <v>0</v>
      </c>
      <c r="U3047" s="12">
        <f t="shared" si="622"/>
        <v>0</v>
      </c>
      <c r="V3047" s="13" t="str">
        <f t="shared" ca="1" si="623"/>
        <v>Greater Than 8 Weeks Old</v>
      </c>
    </row>
    <row r="3048" spans="1:22" x14ac:dyDescent="0.45">
      <c r="A3048" s="2" t="s">
        <v>176</v>
      </c>
      <c r="B3048" s="5">
        <v>43703</v>
      </c>
      <c r="C3048" s="5" t="s">
        <v>369</v>
      </c>
      <c r="D3048" s="5" t="s">
        <v>375</v>
      </c>
      <c r="E3048" s="6">
        <v>4</v>
      </c>
      <c r="F3048" s="3">
        <v>20</v>
      </c>
      <c r="G3048" s="3">
        <v>1</v>
      </c>
      <c r="H3048" s="8">
        <f t="shared" si="611"/>
        <v>0.25</v>
      </c>
      <c r="I3048" s="3">
        <v>19</v>
      </c>
      <c r="J3048" s="4">
        <v>0.95</v>
      </c>
      <c r="K3048" s="2" t="str">
        <f t="shared" si="612"/>
        <v>Monday</v>
      </c>
      <c r="L3048" s="5">
        <f t="shared" si="613"/>
        <v>43706</v>
      </c>
      <c r="M3048" s="2" t="str">
        <f t="shared" si="614"/>
        <v>Thursday</v>
      </c>
      <c r="N3048" s="2" t="str">
        <f t="shared" si="615"/>
        <v>Thursday</v>
      </c>
      <c r="O3048" s="12">
        <f t="shared" si="616"/>
        <v>0</v>
      </c>
      <c r="P3048" s="11" t="str">
        <f t="shared" si="617"/>
        <v>Low Cost per Unit</v>
      </c>
      <c r="Q3048" s="12">
        <f t="shared" si="618"/>
        <v>0</v>
      </c>
      <c r="R3048" s="12">
        <f t="shared" si="619"/>
        <v>0.6</v>
      </c>
      <c r="S3048" s="12">
        <f t="shared" si="620"/>
        <v>3</v>
      </c>
      <c r="T3048" s="12">
        <f t="shared" si="621"/>
        <v>0</v>
      </c>
      <c r="U3048" s="12">
        <f t="shared" si="622"/>
        <v>0</v>
      </c>
      <c r="V3048" s="13" t="str">
        <f t="shared" ca="1" si="623"/>
        <v>Greater Than 8 Weeks Old</v>
      </c>
    </row>
    <row r="3049" spans="1:22" x14ac:dyDescent="0.45">
      <c r="A3049" s="2" t="s">
        <v>15</v>
      </c>
      <c r="B3049" s="5">
        <v>43703</v>
      </c>
      <c r="C3049" s="5" t="s">
        <v>369</v>
      </c>
      <c r="D3049" s="5" t="s">
        <v>375</v>
      </c>
      <c r="E3049" s="6">
        <v>3</v>
      </c>
      <c r="F3049" s="3">
        <v>96</v>
      </c>
      <c r="G3049" s="3">
        <v>16.5</v>
      </c>
      <c r="H3049" s="8">
        <f t="shared" si="611"/>
        <v>5.5</v>
      </c>
      <c r="I3049" s="3">
        <v>79.5</v>
      </c>
      <c r="J3049" s="4">
        <v>0.83</v>
      </c>
      <c r="K3049" s="2" t="str">
        <f t="shared" si="612"/>
        <v>Monday</v>
      </c>
      <c r="L3049" s="5">
        <f t="shared" si="613"/>
        <v>43706</v>
      </c>
      <c r="M3049" s="2" t="str">
        <f t="shared" si="614"/>
        <v>Thursday</v>
      </c>
      <c r="N3049" s="2" t="str">
        <f t="shared" si="615"/>
        <v>Thursday</v>
      </c>
      <c r="O3049" s="12">
        <f t="shared" si="616"/>
        <v>0</v>
      </c>
      <c r="P3049" s="11" t="str">
        <f t="shared" si="617"/>
        <v>Low Cost per Unit</v>
      </c>
      <c r="Q3049" s="12">
        <f t="shared" si="618"/>
        <v>0</v>
      </c>
      <c r="R3049" s="12">
        <f t="shared" si="619"/>
        <v>2.88</v>
      </c>
      <c r="S3049" s="12">
        <f t="shared" si="620"/>
        <v>14.399999999999999</v>
      </c>
      <c r="T3049" s="12">
        <f t="shared" si="621"/>
        <v>0</v>
      </c>
      <c r="U3049" s="12">
        <f t="shared" si="622"/>
        <v>0</v>
      </c>
      <c r="V3049" s="13" t="str">
        <f t="shared" ca="1" si="623"/>
        <v>Greater Than 8 Weeks Old</v>
      </c>
    </row>
    <row r="3050" spans="1:22" x14ac:dyDescent="0.45">
      <c r="A3050" s="2" t="s">
        <v>135</v>
      </c>
      <c r="B3050" s="5">
        <v>43703</v>
      </c>
      <c r="C3050" s="5" t="s">
        <v>369</v>
      </c>
      <c r="D3050" s="5" t="s">
        <v>375</v>
      </c>
      <c r="E3050" s="6">
        <v>9</v>
      </c>
      <c r="F3050" s="3">
        <v>53.91</v>
      </c>
      <c r="G3050" s="3">
        <v>18.899999999999999</v>
      </c>
      <c r="H3050" s="8">
        <f t="shared" si="611"/>
        <v>2.0999999999999996</v>
      </c>
      <c r="I3050" s="3">
        <v>35.01</v>
      </c>
      <c r="J3050" s="4">
        <v>0.65</v>
      </c>
      <c r="K3050" s="2" t="str">
        <f t="shared" si="612"/>
        <v>Monday</v>
      </c>
      <c r="L3050" s="5">
        <f t="shared" si="613"/>
        <v>43706</v>
      </c>
      <c r="M3050" s="2" t="str">
        <f t="shared" si="614"/>
        <v>Thursday</v>
      </c>
      <c r="N3050" s="2" t="str">
        <f t="shared" si="615"/>
        <v>Thursday</v>
      </c>
      <c r="O3050" s="12">
        <f t="shared" si="616"/>
        <v>0</v>
      </c>
      <c r="P3050" s="11" t="str">
        <f t="shared" si="617"/>
        <v>Low Cost per Unit</v>
      </c>
      <c r="Q3050" s="12">
        <f t="shared" si="618"/>
        <v>0</v>
      </c>
      <c r="R3050" s="12">
        <f t="shared" si="619"/>
        <v>1.6172999999999997</v>
      </c>
      <c r="S3050" s="12">
        <f t="shared" si="620"/>
        <v>8.0864999999999991</v>
      </c>
      <c r="T3050" s="12">
        <f t="shared" si="621"/>
        <v>0</v>
      </c>
      <c r="U3050" s="12">
        <f t="shared" si="622"/>
        <v>0</v>
      </c>
      <c r="V3050" s="13" t="str">
        <f t="shared" ca="1" si="623"/>
        <v>Greater Than 8 Weeks Old</v>
      </c>
    </row>
    <row r="3051" spans="1:22" x14ac:dyDescent="0.45">
      <c r="A3051" s="2" t="s">
        <v>98</v>
      </c>
      <c r="B3051" s="5">
        <v>43703</v>
      </c>
      <c r="C3051" s="5" t="s">
        <v>376</v>
      </c>
      <c r="D3051" s="5" t="s">
        <v>377</v>
      </c>
      <c r="E3051" s="6">
        <v>14</v>
      </c>
      <c r="F3051" s="3">
        <v>279.86</v>
      </c>
      <c r="G3051" s="3">
        <v>111.16</v>
      </c>
      <c r="H3051" s="8">
        <f t="shared" si="611"/>
        <v>7.9399999999999995</v>
      </c>
      <c r="I3051" s="3">
        <v>168.7</v>
      </c>
      <c r="J3051" s="4">
        <v>0.6</v>
      </c>
      <c r="K3051" s="2" t="str">
        <f t="shared" si="612"/>
        <v>Monday</v>
      </c>
      <c r="L3051" s="5">
        <f t="shared" si="613"/>
        <v>43706</v>
      </c>
      <c r="M3051" s="2" t="str">
        <f t="shared" si="614"/>
        <v>Thursday</v>
      </c>
      <c r="N3051" s="2" t="str">
        <f t="shared" si="615"/>
        <v>Thursday</v>
      </c>
      <c r="O3051" s="12">
        <f t="shared" si="616"/>
        <v>0</v>
      </c>
      <c r="P3051" s="11" t="str">
        <f t="shared" si="617"/>
        <v>Low Cost per Unit</v>
      </c>
      <c r="Q3051" s="12">
        <f t="shared" si="618"/>
        <v>0</v>
      </c>
      <c r="R3051" s="12">
        <f t="shared" si="619"/>
        <v>8.3957999999999995</v>
      </c>
      <c r="S3051" s="12">
        <f t="shared" si="620"/>
        <v>0</v>
      </c>
      <c r="T3051" s="12">
        <f t="shared" si="621"/>
        <v>0</v>
      </c>
      <c r="U3051" s="12">
        <f t="shared" si="622"/>
        <v>0</v>
      </c>
      <c r="V3051" s="13" t="str">
        <f t="shared" ca="1" si="623"/>
        <v>Greater Than 8 Weeks Old</v>
      </c>
    </row>
    <row r="3052" spans="1:22" x14ac:dyDescent="0.45">
      <c r="A3052" s="2" t="s">
        <v>16</v>
      </c>
      <c r="B3052" s="5">
        <v>43703</v>
      </c>
      <c r="C3052" s="5" t="s">
        <v>375</v>
      </c>
      <c r="D3052" s="5" t="s">
        <v>377</v>
      </c>
      <c r="E3052" s="6">
        <v>28</v>
      </c>
      <c r="F3052" s="3">
        <v>335.72</v>
      </c>
      <c r="G3052" s="3">
        <v>126</v>
      </c>
      <c r="H3052" s="8">
        <f t="shared" si="611"/>
        <v>4.5</v>
      </c>
      <c r="I3052" s="3">
        <v>209.72</v>
      </c>
      <c r="J3052" s="4">
        <v>0.62</v>
      </c>
      <c r="K3052" s="2" t="str">
        <f t="shared" si="612"/>
        <v>Monday</v>
      </c>
      <c r="L3052" s="5">
        <f t="shared" si="613"/>
        <v>43706</v>
      </c>
      <c r="M3052" s="2" t="str">
        <f t="shared" si="614"/>
        <v>Thursday</v>
      </c>
      <c r="N3052" s="2" t="str">
        <f t="shared" si="615"/>
        <v>Thursday</v>
      </c>
      <c r="O3052" s="12">
        <f t="shared" si="616"/>
        <v>0</v>
      </c>
      <c r="P3052" s="11" t="str">
        <f t="shared" si="617"/>
        <v>Low Cost per Unit</v>
      </c>
      <c r="Q3052" s="12">
        <f t="shared" si="618"/>
        <v>0</v>
      </c>
      <c r="R3052" s="12">
        <f t="shared" si="619"/>
        <v>10.0716</v>
      </c>
      <c r="S3052" s="12">
        <f t="shared" si="620"/>
        <v>0</v>
      </c>
      <c r="T3052" s="12">
        <f t="shared" si="621"/>
        <v>0</v>
      </c>
      <c r="U3052" s="12">
        <f t="shared" si="622"/>
        <v>0</v>
      </c>
      <c r="V3052" s="13" t="str">
        <f t="shared" ca="1" si="623"/>
        <v>Greater Than 8 Weeks Old</v>
      </c>
    </row>
    <row r="3053" spans="1:22" x14ac:dyDescent="0.45">
      <c r="A3053" s="2" t="s">
        <v>17</v>
      </c>
      <c r="B3053" s="5">
        <v>43703</v>
      </c>
      <c r="C3053" s="5" t="s">
        <v>376</v>
      </c>
      <c r="D3053" s="5" t="s">
        <v>377</v>
      </c>
      <c r="E3053" s="6">
        <v>51</v>
      </c>
      <c r="F3053" s="3">
        <v>560.49</v>
      </c>
      <c r="G3053" s="3">
        <v>316.2</v>
      </c>
      <c r="H3053" s="8">
        <f t="shared" si="611"/>
        <v>6.2</v>
      </c>
      <c r="I3053" s="3">
        <v>244.29</v>
      </c>
      <c r="J3053" s="4">
        <v>0.44</v>
      </c>
      <c r="K3053" s="2" t="str">
        <f t="shared" si="612"/>
        <v>Monday</v>
      </c>
      <c r="L3053" s="5">
        <f t="shared" si="613"/>
        <v>43706</v>
      </c>
      <c r="M3053" s="2" t="str">
        <f t="shared" si="614"/>
        <v>Thursday</v>
      </c>
      <c r="N3053" s="2" t="str">
        <f t="shared" si="615"/>
        <v>Thursday</v>
      </c>
      <c r="O3053" s="12">
        <f t="shared" si="616"/>
        <v>0</v>
      </c>
      <c r="P3053" s="11" t="str">
        <f t="shared" si="617"/>
        <v>Low Cost per Unit</v>
      </c>
      <c r="Q3053" s="12">
        <f t="shared" si="618"/>
        <v>0</v>
      </c>
      <c r="R3053" s="12">
        <f t="shared" si="619"/>
        <v>16.814699999999998</v>
      </c>
      <c r="S3053" s="12">
        <f t="shared" si="620"/>
        <v>0</v>
      </c>
      <c r="T3053" s="12">
        <f t="shared" si="621"/>
        <v>0</v>
      </c>
      <c r="U3053" s="12">
        <f t="shared" si="622"/>
        <v>0</v>
      </c>
      <c r="V3053" s="13" t="str">
        <f t="shared" ca="1" si="623"/>
        <v>Greater Than 8 Weeks Old</v>
      </c>
    </row>
    <row r="3054" spans="1:22" x14ac:dyDescent="0.45">
      <c r="A3054" s="2" t="s">
        <v>239</v>
      </c>
      <c r="B3054" s="5">
        <v>43703</v>
      </c>
      <c r="C3054" s="5" t="s">
        <v>376</v>
      </c>
      <c r="D3054" s="5" t="s">
        <v>377</v>
      </c>
      <c r="E3054" s="6">
        <v>20</v>
      </c>
      <c r="F3054" s="3">
        <v>299.8</v>
      </c>
      <c r="G3054" s="3">
        <v>132</v>
      </c>
      <c r="H3054" s="8">
        <f t="shared" si="611"/>
        <v>6.6</v>
      </c>
      <c r="I3054" s="3">
        <v>167.8</v>
      </c>
      <c r="J3054" s="4">
        <v>0.56000000000000005</v>
      </c>
      <c r="K3054" s="2" t="str">
        <f t="shared" si="612"/>
        <v>Monday</v>
      </c>
      <c r="L3054" s="5">
        <f t="shared" si="613"/>
        <v>43706</v>
      </c>
      <c r="M3054" s="2" t="str">
        <f t="shared" si="614"/>
        <v>Thursday</v>
      </c>
      <c r="N3054" s="2" t="str">
        <f t="shared" si="615"/>
        <v>Thursday</v>
      </c>
      <c r="O3054" s="12">
        <f t="shared" si="616"/>
        <v>0</v>
      </c>
      <c r="P3054" s="11" t="str">
        <f t="shared" si="617"/>
        <v>Low Cost per Unit</v>
      </c>
      <c r="Q3054" s="12">
        <f t="shared" si="618"/>
        <v>0</v>
      </c>
      <c r="R3054" s="12">
        <f t="shared" si="619"/>
        <v>8.9939999999999998</v>
      </c>
      <c r="S3054" s="12">
        <f t="shared" si="620"/>
        <v>0</v>
      </c>
      <c r="T3054" s="12">
        <f t="shared" si="621"/>
        <v>0</v>
      </c>
      <c r="U3054" s="12">
        <f t="shared" si="622"/>
        <v>0</v>
      </c>
      <c r="V3054" s="13" t="str">
        <f t="shared" ca="1" si="623"/>
        <v>Greater Than 8 Weeks Old</v>
      </c>
    </row>
    <row r="3055" spans="1:22" x14ac:dyDescent="0.45">
      <c r="A3055" s="2" t="s">
        <v>18</v>
      </c>
      <c r="B3055" s="5">
        <v>43703</v>
      </c>
      <c r="C3055" s="5" t="s">
        <v>376</v>
      </c>
      <c r="D3055" s="5" t="s">
        <v>377</v>
      </c>
      <c r="E3055" s="6">
        <v>6</v>
      </c>
      <c r="F3055" s="3">
        <v>150</v>
      </c>
      <c r="G3055" s="3">
        <v>40.799999999999997</v>
      </c>
      <c r="H3055" s="8">
        <f t="shared" si="611"/>
        <v>6.8</v>
      </c>
      <c r="I3055" s="3">
        <v>109.2</v>
      </c>
      <c r="J3055" s="4">
        <v>0.73</v>
      </c>
      <c r="K3055" s="2" t="str">
        <f t="shared" si="612"/>
        <v>Monday</v>
      </c>
      <c r="L3055" s="5">
        <f t="shared" si="613"/>
        <v>43706</v>
      </c>
      <c r="M3055" s="2" t="str">
        <f t="shared" si="614"/>
        <v>Thursday</v>
      </c>
      <c r="N3055" s="2" t="str">
        <f t="shared" si="615"/>
        <v>Thursday</v>
      </c>
      <c r="O3055" s="12">
        <f t="shared" si="616"/>
        <v>0</v>
      </c>
      <c r="P3055" s="11" t="str">
        <f t="shared" si="617"/>
        <v>Low Cost per Unit</v>
      </c>
      <c r="Q3055" s="12">
        <f t="shared" si="618"/>
        <v>0</v>
      </c>
      <c r="R3055" s="12">
        <f t="shared" si="619"/>
        <v>4.5</v>
      </c>
      <c r="S3055" s="12">
        <f t="shared" si="620"/>
        <v>0</v>
      </c>
      <c r="T3055" s="12">
        <f t="shared" si="621"/>
        <v>0</v>
      </c>
      <c r="U3055" s="12">
        <f t="shared" si="622"/>
        <v>0</v>
      </c>
      <c r="V3055" s="13" t="str">
        <f t="shared" ca="1" si="623"/>
        <v>Greater Than 8 Weeks Old</v>
      </c>
    </row>
    <row r="3056" spans="1:22" x14ac:dyDescent="0.45">
      <c r="A3056" s="2" t="s">
        <v>19</v>
      </c>
      <c r="B3056" s="5">
        <v>43703</v>
      </c>
      <c r="C3056" s="5" t="s">
        <v>378</v>
      </c>
      <c r="D3056" s="5" t="s">
        <v>379</v>
      </c>
      <c r="E3056" s="6">
        <v>3</v>
      </c>
      <c r="F3056" s="3">
        <v>207</v>
      </c>
      <c r="G3056" s="3">
        <v>60.18</v>
      </c>
      <c r="H3056" s="8">
        <f t="shared" si="611"/>
        <v>20.059999999999999</v>
      </c>
      <c r="I3056" s="3">
        <v>146.82</v>
      </c>
      <c r="J3056" s="4">
        <v>0.71</v>
      </c>
      <c r="K3056" s="2" t="str">
        <f t="shared" si="612"/>
        <v>Monday</v>
      </c>
      <c r="L3056" s="5">
        <f t="shared" si="613"/>
        <v>43706</v>
      </c>
      <c r="M3056" s="2" t="str">
        <f t="shared" si="614"/>
        <v>Thursday</v>
      </c>
      <c r="N3056" s="2" t="str">
        <f t="shared" si="615"/>
        <v>Thursday</v>
      </c>
      <c r="O3056" s="12">
        <f t="shared" si="616"/>
        <v>0</v>
      </c>
      <c r="P3056" s="11" t="str">
        <f t="shared" si="617"/>
        <v>High Cost per Unit</v>
      </c>
      <c r="Q3056" s="12">
        <f t="shared" si="618"/>
        <v>0</v>
      </c>
      <c r="R3056" s="12">
        <f t="shared" si="619"/>
        <v>6.21</v>
      </c>
      <c r="S3056" s="12">
        <f t="shared" si="620"/>
        <v>0</v>
      </c>
      <c r="T3056" s="12">
        <f t="shared" si="621"/>
        <v>0</v>
      </c>
      <c r="U3056" s="12">
        <f t="shared" si="622"/>
        <v>0</v>
      </c>
      <c r="V3056" s="13" t="str">
        <f t="shared" ca="1" si="623"/>
        <v>Greater Than 8 Weeks Old</v>
      </c>
    </row>
    <row r="3057" spans="1:22" x14ac:dyDescent="0.45">
      <c r="A3057" s="2" t="s">
        <v>20</v>
      </c>
      <c r="B3057" s="5">
        <v>43703</v>
      </c>
      <c r="C3057" s="5" t="s">
        <v>376</v>
      </c>
      <c r="D3057" s="5" t="s">
        <v>377</v>
      </c>
      <c r="E3057" s="6">
        <v>3</v>
      </c>
      <c r="F3057" s="3">
        <v>66</v>
      </c>
      <c r="G3057" s="3">
        <v>15.75</v>
      </c>
      <c r="H3057" s="8">
        <f t="shared" si="611"/>
        <v>5.25</v>
      </c>
      <c r="I3057" s="3">
        <v>50.25</v>
      </c>
      <c r="J3057" s="4">
        <v>0.76</v>
      </c>
      <c r="K3057" s="2" t="str">
        <f t="shared" si="612"/>
        <v>Monday</v>
      </c>
      <c r="L3057" s="5">
        <f t="shared" si="613"/>
        <v>43706</v>
      </c>
      <c r="M3057" s="2" t="str">
        <f t="shared" si="614"/>
        <v>Thursday</v>
      </c>
      <c r="N3057" s="2" t="str">
        <f t="shared" si="615"/>
        <v>Thursday</v>
      </c>
      <c r="O3057" s="12">
        <f t="shared" si="616"/>
        <v>0</v>
      </c>
      <c r="P3057" s="11" t="str">
        <f t="shared" si="617"/>
        <v>Low Cost per Unit</v>
      </c>
      <c r="Q3057" s="12">
        <f t="shared" si="618"/>
        <v>0</v>
      </c>
      <c r="R3057" s="12">
        <f t="shared" si="619"/>
        <v>1.98</v>
      </c>
      <c r="S3057" s="12">
        <f t="shared" si="620"/>
        <v>0</v>
      </c>
      <c r="T3057" s="12">
        <f t="shared" si="621"/>
        <v>0</v>
      </c>
      <c r="U3057" s="12">
        <f t="shared" si="622"/>
        <v>0</v>
      </c>
      <c r="V3057" s="13" t="str">
        <f t="shared" ca="1" si="623"/>
        <v>Greater Than 8 Weeks Old</v>
      </c>
    </row>
    <row r="3058" spans="1:22" x14ac:dyDescent="0.45">
      <c r="A3058" s="2" t="s">
        <v>21</v>
      </c>
      <c r="B3058" s="5">
        <v>43703</v>
      </c>
      <c r="C3058" s="5" t="s">
        <v>376</v>
      </c>
      <c r="D3058" s="5" t="s">
        <v>377</v>
      </c>
      <c r="E3058" s="6">
        <v>2</v>
      </c>
      <c r="F3058" s="3">
        <v>44</v>
      </c>
      <c r="G3058" s="3">
        <v>12.7</v>
      </c>
      <c r="H3058" s="8">
        <f t="shared" si="611"/>
        <v>6.35</v>
      </c>
      <c r="I3058" s="3">
        <v>31.3</v>
      </c>
      <c r="J3058" s="4">
        <v>0.71</v>
      </c>
      <c r="K3058" s="2" t="str">
        <f t="shared" si="612"/>
        <v>Monday</v>
      </c>
      <c r="L3058" s="5">
        <f t="shared" si="613"/>
        <v>43706</v>
      </c>
      <c r="M3058" s="2" t="str">
        <f t="shared" si="614"/>
        <v>Thursday</v>
      </c>
      <c r="N3058" s="2" t="str">
        <f t="shared" si="615"/>
        <v>Thursday</v>
      </c>
      <c r="O3058" s="12">
        <f t="shared" si="616"/>
        <v>0</v>
      </c>
      <c r="P3058" s="11" t="str">
        <f t="shared" si="617"/>
        <v>Low Cost per Unit</v>
      </c>
      <c r="Q3058" s="12">
        <f t="shared" si="618"/>
        <v>0</v>
      </c>
      <c r="R3058" s="12">
        <f t="shared" si="619"/>
        <v>1.3199999999999998</v>
      </c>
      <c r="S3058" s="12">
        <f t="shared" si="620"/>
        <v>0</v>
      </c>
      <c r="T3058" s="12">
        <f t="shared" si="621"/>
        <v>0</v>
      </c>
      <c r="U3058" s="12">
        <f t="shared" si="622"/>
        <v>0</v>
      </c>
      <c r="V3058" s="13" t="str">
        <f t="shared" ca="1" si="623"/>
        <v>Greater Than 8 Weeks Old</v>
      </c>
    </row>
    <row r="3059" spans="1:22" x14ac:dyDescent="0.45">
      <c r="A3059" s="2" t="s">
        <v>215</v>
      </c>
      <c r="B3059" s="5">
        <v>43703</v>
      </c>
      <c r="C3059" s="5" t="s">
        <v>378</v>
      </c>
      <c r="D3059" s="5" t="s">
        <v>379</v>
      </c>
      <c r="E3059" s="6">
        <v>28</v>
      </c>
      <c r="F3059" s="3">
        <v>279.72000000000003</v>
      </c>
      <c r="G3059" s="3">
        <v>106.4</v>
      </c>
      <c r="H3059" s="8">
        <f t="shared" si="611"/>
        <v>3.8000000000000003</v>
      </c>
      <c r="I3059" s="3">
        <v>173.32</v>
      </c>
      <c r="J3059" s="4">
        <v>0.62</v>
      </c>
      <c r="K3059" s="2" t="str">
        <f t="shared" si="612"/>
        <v>Monday</v>
      </c>
      <c r="L3059" s="5">
        <f t="shared" si="613"/>
        <v>43706</v>
      </c>
      <c r="M3059" s="2" t="str">
        <f t="shared" si="614"/>
        <v>Thursday</v>
      </c>
      <c r="N3059" s="2" t="str">
        <f t="shared" si="615"/>
        <v>Thursday</v>
      </c>
      <c r="O3059" s="12">
        <f t="shared" si="616"/>
        <v>0</v>
      </c>
      <c r="P3059" s="11" t="str">
        <f t="shared" si="617"/>
        <v>Low Cost per Unit</v>
      </c>
      <c r="Q3059" s="12">
        <f t="shared" si="618"/>
        <v>0</v>
      </c>
      <c r="R3059" s="12">
        <f t="shared" si="619"/>
        <v>8.3916000000000004</v>
      </c>
      <c r="S3059" s="12">
        <f t="shared" si="620"/>
        <v>0</v>
      </c>
      <c r="T3059" s="12">
        <f t="shared" si="621"/>
        <v>0</v>
      </c>
      <c r="U3059" s="12">
        <f t="shared" si="622"/>
        <v>0</v>
      </c>
      <c r="V3059" s="13" t="str">
        <f t="shared" ca="1" si="623"/>
        <v>Greater Than 8 Weeks Old</v>
      </c>
    </row>
    <row r="3060" spans="1:22" x14ac:dyDescent="0.45">
      <c r="A3060" s="2" t="s">
        <v>22</v>
      </c>
      <c r="B3060" s="5">
        <v>43703</v>
      </c>
      <c r="C3060" s="5" t="s">
        <v>380</v>
      </c>
      <c r="D3060" s="5" t="s">
        <v>381</v>
      </c>
      <c r="E3060" s="6">
        <v>10</v>
      </c>
      <c r="F3060" s="3">
        <v>159.91</v>
      </c>
      <c r="G3060" s="3">
        <v>54</v>
      </c>
      <c r="H3060" s="8">
        <f t="shared" si="611"/>
        <v>5.4</v>
      </c>
      <c r="I3060" s="3">
        <v>105.91</v>
      </c>
      <c r="J3060" s="4">
        <v>0.66</v>
      </c>
      <c r="K3060" s="2" t="str">
        <f t="shared" si="612"/>
        <v>Monday</v>
      </c>
      <c r="L3060" s="5">
        <f t="shared" si="613"/>
        <v>43706</v>
      </c>
      <c r="M3060" s="2" t="str">
        <f t="shared" si="614"/>
        <v>Thursday</v>
      </c>
      <c r="N3060" s="2" t="str">
        <f t="shared" si="615"/>
        <v>Thursday</v>
      </c>
      <c r="O3060" s="12">
        <f t="shared" si="616"/>
        <v>0</v>
      </c>
      <c r="P3060" s="11" t="str">
        <f t="shared" si="617"/>
        <v>Low Cost per Unit</v>
      </c>
      <c r="Q3060" s="12">
        <f t="shared" si="618"/>
        <v>0</v>
      </c>
      <c r="R3060" s="12">
        <f t="shared" si="619"/>
        <v>4.7972999999999999</v>
      </c>
      <c r="S3060" s="12">
        <f t="shared" si="620"/>
        <v>0</v>
      </c>
      <c r="T3060" s="12">
        <f t="shared" si="621"/>
        <v>0</v>
      </c>
      <c r="U3060" s="12">
        <f t="shared" si="622"/>
        <v>0</v>
      </c>
      <c r="V3060" s="13" t="str">
        <f t="shared" ca="1" si="623"/>
        <v>Greater Than 8 Weeks Old</v>
      </c>
    </row>
    <row r="3061" spans="1:22" x14ac:dyDescent="0.45">
      <c r="A3061" s="2" t="s">
        <v>162</v>
      </c>
      <c r="B3061" s="5">
        <v>43703</v>
      </c>
      <c r="C3061" s="5" t="s">
        <v>383</v>
      </c>
      <c r="D3061" s="5" t="s">
        <v>384</v>
      </c>
      <c r="E3061" s="6">
        <v>48</v>
      </c>
      <c r="F3061" s="3">
        <v>383.52</v>
      </c>
      <c r="G3061" s="3">
        <v>153.6</v>
      </c>
      <c r="H3061" s="8">
        <f t="shared" si="611"/>
        <v>3.1999999999999997</v>
      </c>
      <c r="I3061" s="3">
        <v>229.92</v>
      </c>
      <c r="J3061" s="4">
        <v>0.6</v>
      </c>
      <c r="K3061" s="2" t="str">
        <f t="shared" si="612"/>
        <v>Monday</v>
      </c>
      <c r="L3061" s="5">
        <f t="shared" si="613"/>
        <v>43706</v>
      </c>
      <c r="M3061" s="2" t="str">
        <f t="shared" si="614"/>
        <v>Thursday</v>
      </c>
      <c r="N3061" s="2" t="str">
        <f t="shared" si="615"/>
        <v>Thursday</v>
      </c>
      <c r="O3061" s="12">
        <f t="shared" si="616"/>
        <v>0</v>
      </c>
      <c r="P3061" s="11" t="str">
        <f t="shared" si="617"/>
        <v>Low Cost per Unit</v>
      </c>
      <c r="Q3061" s="12">
        <f t="shared" si="618"/>
        <v>0</v>
      </c>
      <c r="R3061" s="12">
        <f t="shared" si="619"/>
        <v>11.505599999999999</v>
      </c>
      <c r="S3061" s="12">
        <f t="shared" si="620"/>
        <v>0</v>
      </c>
      <c r="T3061" s="12">
        <f t="shared" si="621"/>
        <v>0</v>
      </c>
      <c r="U3061" s="12">
        <f t="shared" si="622"/>
        <v>0</v>
      </c>
      <c r="V3061" s="13" t="str">
        <f t="shared" ca="1" si="623"/>
        <v>Greater Than 8 Weeks Old</v>
      </c>
    </row>
    <row r="3062" spans="1:22" x14ac:dyDescent="0.45">
      <c r="A3062" s="2" t="s">
        <v>216</v>
      </c>
      <c r="B3062" s="5">
        <v>43703</v>
      </c>
      <c r="C3062" s="5" t="s">
        <v>383</v>
      </c>
      <c r="D3062" s="5" t="s">
        <v>385</v>
      </c>
      <c r="E3062" s="6">
        <v>19</v>
      </c>
      <c r="F3062" s="3">
        <v>170.81</v>
      </c>
      <c r="G3062" s="3">
        <v>81.7</v>
      </c>
      <c r="H3062" s="8">
        <f t="shared" si="611"/>
        <v>4.3</v>
      </c>
      <c r="I3062" s="3">
        <v>89.11</v>
      </c>
      <c r="J3062" s="4">
        <v>0.52</v>
      </c>
      <c r="K3062" s="2" t="str">
        <f t="shared" si="612"/>
        <v>Monday</v>
      </c>
      <c r="L3062" s="5">
        <f t="shared" si="613"/>
        <v>43706</v>
      </c>
      <c r="M3062" s="2" t="str">
        <f t="shared" si="614"/>
        <v>Thursday</v>
      </c>
      <c r="N3062" s="2" t="str">
        <f t="shared" si="615"/>
        <v>Thursday</v>
      </c>
      <c r="O3062" s="12">
        <f t="shared" si="616"/>
        <v>0</v>
      </c>
      <c r="P3062" s="11" t="str">
        <f t="shared" si="617"/>
        <v>Low Cost per Unit</v>
      </c>
      <c r="Q3062" s="12">
        <f t="shared" si="618"/>
        <v>0</v>
      </c>
      <c r="R3062" s="12">
        <f t="shared" si="619"/>
        <v>5.1242999999999999</v>
      </c>
      <c r="S3062" s="12">
        <f t="shared" si="620"/>
        <v>0</v>
      </c>
      <c r="T3062" s="12">
        <f t="shared" si="621"/>
        <v>0</v>
      </c>
      <c r="U3062" s="12">
        <f t="shared" si="622"/>
        <v>0</v>
      </c>
      <c r="V3062" s="13" t="str">
        <f t="shared" ca="1" si="623"/>
        <v>Greater Than 8 Weeks Old</v>
      </c>
    </row>
    <row r="3063" spans="1:22" x14ac:dyDescent="0.45">
      <c r="A3063" s="2" t="s">
        <v>217</v>
      </c>
      <c r="B3063" s="5">
        <v>43703</v>
      </c>
      <c r="C3063" s="5" t="s">
        <v>383</v>
      </c>
      <c r="D3063" s="5" t="s">
        <v>385</v>
      </c>
      <c r="E3063" s="6">
        <v>21</v>
      </c>
      <c r="F3063" s="3">
        <v>188.79</v>
      </c>
      <c r="G3063" s="3">
        <v>83.58</v>
      </c>
      <c r="H3063" s="8">
        <f t="shared" si="611"/>
        <v>3.98</v>
      </c>
      <c r="I3063" s="3">
        <v>105.21</v>
      </c>
      <c r="J3063" s="4">
        <v>0.56000000000000005</v>
      </c>
      <c r="K3063" s="2" t="str">
        <f t="shared" si="612"/>
        <v>Monday</v>
      </c>
      <c r="L3063" s="5">
        <f t="shared" si="613"/>
        <v>43706</v>
      </c>
      <c r="M3063" s="2" t="str">
        <f t="shared" si="614"/>
        <v>Thursday</v>
      </c>
      <c r="N3063" s="2" t="str">
        <f t="shared" si="615"/>
        <v>Thursday</v>
      </c>
      <c r="O3063" s="12">
        <f t="shared" si="616"/>
        <v>0</v>
      </c>
      <c r="P3063" s="11" t="str">
        <f t="shared" si="617"/>
        <v>Low Cost per Unit</v>
      </c>
      <c r="Q3063" s="12">
        <f t="shared" si="618"/>
        <v>0</v>
      </c>
      <c r="R3063" s="12">
        <f t="shared" si="619"/>
        <v>5.6636999999999995</v>
      </c>
      <c r="S3063" s="12">
        <f t="shared" si="620"/>
        <v>0</v>
      </c>
      <c r="T3063" s="12">
        <f t="shared" si="621"/>
        <v>0</v>
      </c>
      <c r="U3063" s="12">
        <f t="shared" si="622"/>
        <v>0</v>
      </c>
      <c r="V3063" s="13" t="str">
        <f t="shared" ca="1" si="623"/>
        <v>Greater Than 8 Weeks Old</v>
      </c>
    </row>
    <row r="3064" spans="1:22" x14ac:dyDescent="0.45">
      <c r="A3064" s="2" t="s">
        <v>23</v>
      </c>
      <c r="B3064" s="5">
        <v>43703</v>
      </c>
      <c r="C3064" s="5" t="s">
        <v>383</v>
      </c>
      <c r="D3064" s="5" t="s">
        <v>385</v>
      </c>
      <c r="E3064" s="6">
        <v>6</v>
      </c>
      <c r="F3064" s="3">
        <v>84</v>
      </c>
      <c r="G3064" s="3">
        <v>16.5</v>
      </c>
      <c r="H3064" s="8">
        <f t="shared" si="611"/>
        <v>2.75</v>
      </c>
      <c r="I3064" s="3">
        <v>67.5</v>
      </c>
      <c r="J3064" s="4">
        <v>0.8</v>
      </c>
      <c r="K3064" s="2" t="str">
        <f t="shared" si="612"/>
        <v>Monday</v>
      </c>
      <c r="L3064" s="5">
        <f t="shared" si="613"/>
        <v>43706</v>
      </c>
      <c r="M3064" s="2" t="str">
        <f t="shared" si="614"/>
        <v>Thursday</v>
      </c>
      <c r="N3064" s="2" t="str">
        <f t="shared" si="615"/>
        <v>Thursday</v>
      </c>
      <c r="O3064" s="12">
        <f t="shared" si="616"/>
        <v>0</v>
      </c>
      <c r="P3064" s="11" t="str">
        <f t="shared" si="617"/>
        <v>Low Cost per Unit</v>
      </c>
      <c r="Q3064" s="12">
        <f t="shared" si="618"/>
        <v>0</v>
      </c>
      <c r="R3064" s="12">
        <f t="shared" si="619"/>
        <v>2.52</v>
      </c>
      <c r="S3064" s="12">
        <f t="shared" si="620"/>
        <v>0</v>
      </c>
      <c r="T3064" s="12">
        <f t="shared" si="621"/>
        <v>0</v>
      </c>
      <c r="U3064" s="12">
        <f t="shared" si="622"/>
        <v>0</v>
      </c>
      <c r="V3064" s="13" t="str">
        <f t="shared" ca="1" si="623"/>
        <v>Greater Than 8 Weeks Old</v>
      </c>
    </row>
    <row r="3065" spans="1:22" x14ac:dyDescent="0.45">
      <c r="A3065" s="2" t="s">
        <v>136</v>
      </c>
      <c r="B3065" s="5">
        <v>43703</v>
      </c>
      <c r="C3065" s="5" t="s">
        <v>376</v>
      </c>
      <c r="D3065" s="5" t="s">
        <v>377</v>
      </c>
      <c r="E3065" s="6">
        <v>50</v>
      </c>
      <c r="F3065" s="3">
        <v>349.5</v>
      </c>
      <c r="G3065" s="3">
        <v>87.5</v>
      </c>
      <c r="H3065" s="8">
        <f t="shared" si="611"/>
        <v>1.75</v>
      </c>
      <c r="I3065" s="3">
        <v>262</v>
      </c>
      <c r="J3065" s="4">
        <v>0.75</v>
      </c>
      <c r="K3065" s="2" t="str">
        <f t="shared" si="612"/>
        <v>Monday</v>
      </c>
      <c r="L3065" s="5">
        <f t="shared" si="613"/>
        <v>43706</v>
      </c>
      <c r="M3065" s="2" t="str">
        <f t="shared" si="614"/>
        <v>Thursday</v>
      </c>
      <c r="N3065" s="2" t="str">
        <f t="shared" si="615"/>
        <v>Thursday</v>
      </c>
      <c r="O3065" s="12">
        <f t="shared" si="616"/>
        <v>0</v>
      </c>
      <c r="P3065" s="11" t="str">
        <f t="shared" si="617"/>
        <v>Low Cost per Unit</v>
      </c>
      <c r="Q3065" s="12">
        <f t="shared" si="618"/>
        <v>0</v>
      </c>
      <c r="R3065" s="12">
        <f t="shared" si="619"/>
        <v>10.484999999999999</v>
      </c>
      <c r="S3065" s="12">
        <f t="shared" si="620"/>
        <v>0</v>
      </c>
      <c r="T3065" s="12">
        <f t="shared" si="621"/>
        <v>0</v>
      </c>
      <c r="U3065" s="12">
        <f t="shared" si="622"/>
        <v>0</v>
      </c>
      <c r="V3065" s="13" t="str">
        <f t="shared" ca="1" si="623"/>
        <v>Greater Than 8 Weeks Old</v>
      </c>
    </row>
    <row r="3066" spans="1:22" x14ac:dyDescent="0.45">
      <c r="A3066" s="2" t="s">
        <v>24</v>
      </c>
      <c r="B3066" s="5">
        <v>43703</v>
      </c>
      <c r="C3066" s="5" t="s">
        <v>375</v>
      </c>
      <c r="D3066" s="5" t="s">
        <v>377</v>
      </c>
      <c r="E3066" s="6">
        <v>23</v>
      </c>
      <c r="F3066" s="3">
        <v>229.77</v>
      </c>
      <c r="G3066" s="3">
        <v>67.849999999999994</v>
      </c>
      <c r="H3066" s="8">
        <f t="shared" si="611"/>
        <v>2.9499999999999997</v>
      </c>
      <c r="I3066" s="3">
        <v>161.91999999999999</v>
      </c>
      <c r="J3066" s="4">
        <v>0.7</v>
      </c>
      <c r="K3066" s="2" t="str">
        <f t="shared" si="612"/>
        <v>Monday</v>
      </c>
      <c r="L3066" s="5">
        <f t="shared" si="613"/>
        <v>43706</v>
      </c>
      <c r="M3066" s="2" t="str">
        <f t="shared" si="614"/>
        <v>Thursday</v>
      </c>
      <c r="N3066" s="2" t="str">
        <f t="shared" si="615"/>
        <v>Thursday</v>
      </c>
      <c r="O3066" s="12">
        <f t="shared" si="616"/>
        <v>0</v>
      </c>
      <c r="P3066" s="11" t="str">
        <f t="shared" si="617"/>
        <v>Low Cost per Unit</v>
      </c>
      <c r="Q3066" s="12">
        <f t="shared" si="618"/>
        <v>0</v>
      </c>
      <c r="R3066" s="12">
        <f t="shared" si="619"/>
        <v>6.8931000000000004</v>
      </c>
      <c r="S3066" s="12">
        <f t="shared" si="620"/>
        <v>0</v>
      </c>
      <c r="T3066" s="12">
        <f t="shared" si="621"/>
        <v>0</v>
      </c>
      <c r="U3066" s="12">
        <f t="shared" si="622"/>
        <v>0</v>
      </c>
      <c r="V3066" s="13" t="str">
        <f t="shared" ca="1" si="623"/>
        <v>Greater Than 8 Weeks Old</v>
      </c>
    </row>
    <row r="3067" spans="1:22" x14ac:dyDescent="0.45">
      <c r="A3067" s="2" t="s">
        <v>99</v>
      </c>
      <c r="B3067" s="5">
        <v>43703</v>
      </c>
      <c r="C3067" s="5" t="s">
        <v>378</v>
      </c>
      <c r="D3067" s="5" t="s">
        <v>379</v>
      </c>
      <c r="E3067" s="6">
        <v>5</v>
      </c>
      <c r="F3067" s="3">
        <v>110</v>
      </c>
      <c r="G3067" s="3">
        <v>10.25</v>
      </c>
      <c r="H3067" s="8">
        <f t="shared" si="611"/>
        <v>2.0499999999999998</v>
      </c>
      <c r="I3067" s="3">
        <v>99.75</v>
      </c>
      <c r="J3067" s="4">
        <v>0.91</v>
      </c>
      <c r="K3067" s="2" t="str">
        <f t="shared" si="612"/>
        <v>Monday</v>
      </c>
      <c r="L3067" s="5">
        <f t="shared" si="613"/>
        <v>43706</v>
      </c>
      <c r="M3067" s="2" t="str">
        <f t="shared" si="614"/>
        <v>Thursday</v>
      </c>
      <c r="N3067" s="2" t="str">
        <f t="shared" si="615"/>
        <v>Thursday</v>
      </c>
      <c r="O3067" s="12">
        <f t="shared" si="616"/>
        <v>0</v>
      </c>
      <c r="P3067" s="11" t="str">
        <f t="shared" si="617"/>
        <v>Low Cost per Unit</v>
      </c>
      <c r="Q3067" s="12">
        <f t="shared" si="618"/>
        <v>0</v>
      </c>
      <c r="R3067" s="12">
        <f t="shared" si="619"/>
        <v>3.3</v>
      </c>
      <c r="S3067" s="12">
        <f t="shared" si="620"/>
        <v>0</v>
      </c>
      <c r="T3067" s="12">
        <f t="shared" si="621"/>
        <v>0</v>
      </c>
      <c r="U3067" s="12">
        <f t="shared" si="622"/>
        <v>0</v>
      </c>
      <c r="V3067" s="13" t="str">
        <f t="shared" ca="1" si="623"/>
        <v>Greater Than 8 Weeks Old</v>
      </c>
    </row>
    <row r="3068" spans="1:22" x14ac:dyDescent="0.45">
      <c r="A3068" s="2" t="s">
        <v>26</v>
      </c>
      <c r="B3068" s="5">
        <v>43703</v>
      </c>
      <c r="C3068" s="5" t="s">
        <v>378</v>
      </c>
      <c r="D3068" s="5" t="s">
        <v>379</v>
      </c>
      <c r="E3068" s="6">
        <v>1</v>
      </c>
      <c r="F3068" s="3">
        <v>65</v>
      </c>
      <c r="G3068" s="3">
        <v>16.2</v>
      </c>
      <c r="H3068" s="8">
        <f t="shared" si="611"/>
        <v>16.2</v>
      </c>
      <c r="I3068" s="3">
        <v>48.8</v>
      </c>
      <c r="J3068" s="4">
        <v>0.75</v>
      </c>
      <c r="K3068" s="2" t="str">
        <f t="shared" si="612"/>
        <v>Monday</v>
      </c>
      <c r="L3068" s="5">
        <f t="shared" si="613"/>
        <v>43706</v>
      </c>
      <c r="M3068" s="2" t="str">
        <f t="shared" si="614"/>
        <v>Thursday</v>
      </c>
      <c r="N3068" s="2" t="str">
        <f t="shared" si="615"/>
        <v>Thursday</v>
      </c>
      <c r="O3068" s="12">
        <f t="shared" si="616"/>
        <v>0</v>
      </c>
      <c r="P3068" s="11" t="str">
        <f t="shared" si="617"/>
        <v>Low Cost per Unit</v>
      </c>
      <c r="Q3068" s="12">
        <f t="shared" si="618"/>
        <v>0</v>
      </c>
      <c r="R3068" s="12">
        <f t="shared" si="619"/>
        <v>0</v>
      </c>
      <c r="S3068" s="12">
        <f t="shared" si="620"/>
        <v>0</v>
      </c>
      <c r="T3068" s="12">
        <f t="shared" si="621"/>
        <v>0</v>
      </c>
      <c r="U3068" s="12">
        <f t="shared" si="622"/>
        <v>0</v>
      </c>
      <c r="V3068" s="13" t="str">
        <f t="shared" ca="1" si="623"/>
        <v>Greater Than 8 Weeks Old</v>
      </c>
    </row>
    <row r="3069" spans="1:22" x14ac:dyDescent="0.45">
      <c r="A3069" s="2" t="s">
        <v>219</v>
      </c>
      <c r="B3069" s="5">
        <v>43703</v>
      </c>
      <c r="C3069" s="5" t="s">
        <v>380</v>
      </c>
      <c r="D3069" s="5" t="s">
        <v>381</v>
      </c>
      <c r="E3069" s="6">
        <v>3</v>
      </c>
      <c r="F3069" s="3">
        <v>57</v>
      </c>
      <c r="G3069" s="3">
        <v>13.5</v>
      </c>
      <c r="H3069" s="8">
        <f t="shared" si="611"/>
        <v>4.5</v>
      </c>
      <c r="I3069" s="3">
        <v>43.5</v>
      </c>
      <c r="J3069" s="4">
        <v>0.76</v>
      </c>
      <c r="K3069" s="2" t="str">
        <f t="shared" si="612"/>
        <v>Monday</v>
      </c>
      <c r="L3069" s="5">
        <f t="shared" si="613"/>
        <v>43706</v>
      </c>
      <c r="M3069" s="2" t="str">
        <f t="shared" si="614"/>
        <v>Thursday</v>
      </c>
      <c r="N3069" s="2" t="str">
        <f t="shared" si="615"/>
        <v>Thursday</v>
      </c>
      <c r="O3069" s="12">
        <f t="shared" si="616"/>
        <v>0</v>
      </c>
      <c r="P3069" s="11" t="str">
        <f t="shared" si="617"/>
        <v>Low Cost per Unit</v>
      </c>
      <c r="Q3069" s="12">
        <f t="shared" si="618"/>
        <v>0</v>
      </c>
      <c r="R3069" s="12">
        <f t="shared" si="619"/>
        <v>1.71</v>
      </c>
      <c r="S3069" s="12">
        <f t="shared" si="620"/>
        <v>0</v>
      </c>
      <c r="T3069" s="12">
        <f t="shared" si="621"/>
        <v>0</v>
      </c>
      <c r="U3069" s="12">
        <f t="shared" si="622"/>
        <v>0</v>
      </c>
      <c r="V3069" s="13" t="str">
        <f t="shared" ca="1" si="623"/>
        <v>Greater Than 8 Weeks Old</v>
      </c>
    </row>
    <row r="3070" spans="1:22" x14ac:dyDescent="0.45">
      <c r="A3070" s="2" t="s">
        <v>100</v>
      </c>
      <c r="B3070" s="5">
        <v>43703</v>
      </c>
      <c r="C3070" s="5" t="s">
        <v>380</v>
      </c>
      <c r="D3070" s="5" t="s">
        <v>381</v>
      </c>
      <c r="E3070" s="6">
        <v>3</v>
      </c>
      <c r="F3070" s="3">
        <v>51</v>
      </c>
      <c r="G3070" s="3">
        <v>8.9700000000000006</v>
      </c>
      <c r="H3070" s="8">
        <f t="shared" si="611"/>
        <v>2.99</v>
      </c>
      <c r="I3070" s="3">
        <v>42.03</v>
      </c>
      <c r="J3070" s="4">
        <v>0.82</v>
      </c>
      <c r="K3070" s="2" t="str">
        <f t="shared" si="612"/>
        <v>Monday</v>
      </c>
      <c r="L3070" s="5">
        <f t="shared" si="613"/>
        <v>43706</v>
      </c>
      <c r="M3070" s="2" t="str">
        <f t="shared" si="614"/>
        <v>Thursday</v>
      </c>
      <c r="N3070" s="2" t="str">
        <f t="shared" si="615"/>
        <v>Thursday</v>
      </c>
      <c r="O3070" s="12">
        <f t="shared" si="616"/>
        <v>0</v>
      </c>
      <c r="P3070" s="11" t="str">
        <f t="shared" si="617"/>
        <v>Low Cost per Unit</v>
      </c>
      <c r="Q3070" s="12">
        <f t="shared" si="618"/>
        <v>0</v>
      </c>
      <c r="R3070" s="12">
        <f t="shared" si="619"/>
        <v>1.53</v>
      </c>
      <c r="S3070" s="12">
        <f t="shared" si="620"/>
        <v>0</v>
      </c>
      <c r="T3070" s="12">
        <f t="shared" si="621"/>
        <v>0</v>
      </c>
      <c r="U3070" s="12">
        <f t="shared" si="622"/>
        <v>0</v>
      </c>
      <c r="V3070" s="13" t="str">
        <f t="shared" ca="1" si="623"/>
        <v>Greater Than 8 Weeks Old</v>
      </c>
    </row>
    <row r="3071" spans="1:22" x14ac:dyDescent="0.45">
      <c r="A3071" s="2" t="s">
        <v>27</v>
      </c>
      <c r="B3071" s="5">
        <v>43703</v>
      </c>
      <c r="C3071" s="5" t="s">
        <v>380</v>
      </c>
      <c r="D3071" s="5" t="s">
        <v>381</v>
      </c>
      <c r="E3071" s="6">
        <v>19</v>
      </c>
      <c r="F3071" s="3">
        <v>171.82</v>
      </c>
      <c r="G3071" s="3">
        <v>56.05</v>
      </c>
      <c r="H3071" s="8">
        <f t="shared" si="611"/>
        <v>2.9499999999999997</v>
      </c>
      <c r="I3071" s="3">
        <v>115.77</v>
      </c>
      <c r="J3071" s="4">
        <v>0.67</v>
      </c>
      <c r="K3071" s="2" t="str">
        <f t="shared" si="612"/>
        <v>Monday</v>
      </c>
      <c r="L3071" s="5">
        <f t="shared" si="613"/>
        <v>43706</v>
      </c>
      <c r="M3071" s="2" t="str">
        <f t="shared" si="614"/>
        <v>Thursday</v>
      </c>
      <c r="N3071" s="2" t="str">
        <f t="shared" si="615"/>
        <v>Thursday</v>
      </c>
      <c r="O3071" s="12">
        <f t="shared" si="616"/>
        <v>0</v>
      </c>
      <c r="P3071" s="11" t="str">
        <f t="shared" si="617"/>
        <v>Low Cost per Unit</v>
      </c>
      <c r="Q3071" s="12">
        <f t="shared" si="618"/>
        <v>0</v>
      </c>
      <c r="R3071" s="12">
        <f t="shared" si="619"/>
        <v>5.1545999999999994</v>
      </c>
      <c r="S3071" s="12">
        <f t="shared" si="620"/>
        <v>0</v>
      </c>
      <c r="T3071" s="12">
        <f t="shared" si="621"/>
        <v>0</v>
      </c>
      <c r="U3071" s="12">
        <f t="shared" si="622"/>
        <v>0</v>
      </c>
      <c r="V3071" s="13" t="str">
        <f t="shared" ca="1" si="623"/>
        <v>Greater Than 8 Weeks Old</v>
      </c>
    </row>
    <row r="3072" spans="1:22" x14ac:dyDescent="0.45">
      <c r="A3072" s="2" t="s">
        <v>240</v>
      </c>
      <c r="B3072" s="5">
        <v>43703</v>
      </c>
      <c r="C3072" s="5" t="s">
        <v>371</v>
      </c>
      <c r="D3072" s="5" t="s">
        <v>371</v>
      </c>
      <c r="E3072" s="6">
        <v>7</v>
      </c>
      <c r="F3072" s="3">
        <v>76.930000000000007</v>
      </c>
      <c r="G3072" s="3">
        <v>26.25</v>
      </c>
      <c r="H3072" s="8">
        <f t="shared" si="611"/>
        <v>3.75</v>
      </c>
      <c r="I3072" s="3">
        <v>50.68</v>
      </c>
      <c r="J3072" s="4">
        <v>0.66</v>
      </c>
      <c r="K3072" s="2" t="str">
        <f t="shared" si="612"/>
        <v>Monday</v>
      </c>
      <c r="L3072" s="5">
        <f t="shared" si="613"/>
        <v>43706</v>
      </c>
      <c r="M3072" s="2" t="str">
        <f t="shared" si="614"/>
        <v>Thursday</v>
      </c>
      <c r="N3072" s="2" t="str">
        <f t="shared" si="615"/>
        <v>Thursday</v>
      </c>
      <c r="O3072" s="12">
        <f t="shared" si="616"/>
        <v>0</v>
      </c>
      <c r="P3072" s="11" t="str">
        <f t="shared" si="617"/>
        <v>Low Cost per Unit</v>
      </c>
      <c r="Q3072" s="12">
        <f t="shared" si="618"/>
        <v>0</v>
      </c>
      <c r="R3072" s="12">
        <f t="shared" si="619"/>
        <v>2.3079000000000001</v>
      </c>
      <c r="S3072" s="12">
        <f t="shared" si="620"/>
        <v>0</v>
      </c>
      <c r="T3072" s="12">
        <f t="shared" si="621"/>
        <v>0</v>
      </c>
      <c r="U3072" s="12">
        <f t="shared" si="622"/>
        <v>0</v>
      </c>
      <c r="V3072" s="13" t="str">
        <f t="shared" ca="1" si="623"/>
        <v>Greater Than 8 Weeks Old</v>
      </c>
    </row>
    <row r="3073" spans="1:22" x14ac:dyDescent="0.45">
      <c r="A3073" s="2" t="s">
        <v>163</v>
      </c>
      <c r="B3073" s="5">
        <v>43703</v>
      </c>
      <c r="C3073" s="5" t="s">
        <v>380</v>
      </c>
      <c r="D3073" s="5" t="s">
        <v>381</v>
      </c>
      <c r="E3073" s="6">
        <v>15</v>
      </c>
      <c r="F3073" s="3">
        <v>149.85</v>
      </c>
      <c r="G3073" s="3">
        <v>56.25</v>
      </c>
      <c r="H3073" s="8">
        <f t="shared" si="611"/>
        <v>3.75</v>
      </c>
      <c r="I3073" s="3">
        <v>93.6</v>
      </c>
      <c r="J3073" s="4">
        <v>0.62</v>
      </c>
      <c r="K3073" s="2" t="str">
        <f t="shared" si="612"/>
        <v>Monday</v>
      </c>
      <c r="L3073" s="5">
        <f t="shared" si="613"/>
        <v>43706</v>
      </c>
      <c r="M3073" s="2" t="str">
        <f t="shared" si="614"/>
        <v>Thursday</v>
      </c>
      <c r="N3073" s="2" t="str">
        <f t="shared" si="615"/>
        <v>Thursday</v>
      </c>
      <c r="O3073" s="12">
        <f t="shared" si="616"/>
        <v>0</v>
      </c>
      <c r="P3073" s="11" t="str">
        <f t="shared" si="617"/>
        <v>Low Cost per Unit</v>
      </c>
      <c r="Q3073" s="12">
        <f t="shared" si="618"/>
        <v>0</v>
      </c>
      <c r="R3073" s="12">
        <f t="shared" si="619"/>
        <v>4.4954999999999998</v>
      </c>
      <c r="S3073" s="12">
        <f t="shared" si="620"/>
        <v>0</v>
      </c>
      <c r="T3073" s="12">
        <f t="shared" si="621"/>
        <v>0</v>
      </c>
      <c r="U3073" s="12">
        <f t="shared" si="622"/>
        <v>0</v>
      </c>
      <c r="V3073" s="13" t="str">
        <f t="shared" ca="1" si="623"/>
        <v>Greater Than 8 Weeks Old</v>
      </c>
    </row>
    <row r="3074" spans="1:22" x14ac:dyDescent="0.45">
      <c r="A3074" s="2" t="s">
        <v>29</v>
      </c>
      <c r="B3074" s="5">
        <v>43703</v>
      </c>
      <c r="C3074" s="5" t="s">
        <v>369</v>
      </c>
      <c r="D3074" s="5" t="s">
        <v>389</v>
      </c>
      <c r="E3074" s="6">
        <v>4</v>
      </c>
      <c r="F3074" s="3">
        <v>291.95999999999998</v>
      </c>
      <c r="G3074" s="3">
        <v>151.36000000000001</v>
      </c>
      <c r="H3074" s="8">
        <f t="shared" si="611"/>
        <v>37.840000000000003</v>
      </c>
      <c r="I3074" s="3">
        <v>140.6</v>
      </c>
      <c r="J3074" s="4">
        <v>0.48</v>
      </c>
      <c r="K3074" s="2" t="str">
        <f t="shared" si="612"/>
        <v>Monday</v>
      </c>
      <c r="L3074" s="5">
        <f t="shared" si="613"/>
        <v>43706</v>
      </c>
      <c r="M3074" s="2" t="str">
        <f t="shared" si="614"/>
        <v>Thursday</v>
      </c>
      <c r="N3074" s="2" t="str">
        <f t="shared" si="615"/>
        <v>Thursday</v>
      </c>
      <c r="O3074" s="12">
        <f t="shared" si="616"/>
        <v>0</v>
      </c>
      <c r="P3074" s="11" t="str">
        <f t="shared" si="617"/>
        <v>High Cost per Unit</v>
      </c>
      <c r="Q3074" s="12">
        <f t="shared" si="618"/>
        <v>0</v>
      </c>
      <c r="R3074" s="12">
        <f t="shared" si="619"/>
        <v>8.758799999999999</v>
      </c>
      <c r="S3074" s="12">
        <f t="shared" si="620"/>
        <v>0</v>
      </c>
      <c r="T3074" s="12">
        <f t="shared" si="621"/>
        <v>0</v>
      </c>
      <c r="U3074" s="12">
        <f t="shared" si="622"/>
        <v>0</v>
      </c>
      <c r="V3074" s="13" t="str">
        <f t="shared" ca="1" si="623"/>
        <v>Greater Than 8 Weeks Old</v>
      </c>
    </row>
    <row r="3075" spans="1:22" x14ac:dyDescent="0.45">
      <c r="A3075" s="2" t="s">
        <v>101</v>
      </c>
      <c r="B3075" s="5">
        <v>43703</v>
      </c>
      <c r="C3075" s="5" t="s">
        <v>369</v>
      </c>
      <c r="D3075" s="5" t="s">
        <v>389</v>
      </c>
      <c r="E3075" s="6">
        <v>1</v>
      </c>
      <c r="F3075" s="3">
        <v>29</v>
      </c>
      <c r="G3075" s="3">
        <v>9.75</v>
      </c>
      <c r="H3075" s="8">
        <f t="shared" ref="H3075:H3138" si="624">G3075/E3075</f>
        <v>9.75</v>
      </c>
      <c r="I3075" s="3">
        <v>19.25</v>
      </c>
      <c r="J3075" s="4">
        <v>0.66</v>
      </c>
      <c r="K3075" s="2" t="str">
        <f t="shared" ref="K3075:K3138" si="625">TEXT(B3075,"dddd")</f>
        <v>Monday</v>
      </c>
      <c r="L3075" s="5">
        <f t="shared" ref="L3075:L3138" si="626">B3075+3</f>
        <v>43706</v>
      </c>
      <c r="M3075" s="2" t="str">
        <f t="shared" ref="M3075:M3138" si="627">TEXT(L3075,"dddd")</f>
        <v>Thursday</v>
      </c>
      <c r="N3075" s="2" t="str">
        <f t="shared" ref="N3075:N3138" si="628">IF(M3075="Sunday","Monday",M3075)</f>
        <v>Thursday</v>
      </c>
      <c r="O3075" s="12">
        <f t="shared" ref="O3075:O3138" si="629">IF(TEXT(B3075,"dddd")="Tuesday",E3075*0.05,0)</f>
        <v>0</v>
      </c>
      <c r="P3075" s="11" t="str">
        <f t="shared" ref="P3075:P3138" si="630">IF(H3075&gt;AVERAGE(H:H),"High Cost per Unit","Low Cost per Unit")</f>
        <v>Low Cost per Unit</v>
      </c>
      <c r="Q3075" s="12">
        <f t="shared" ref="Q3075:Q3138" si="631">IF(D3075="Masks",F3075*0.1,0)</f>
        <v>0</v>
      </c>
      <c r="R3075" s="12">
        <f t="shared" ref="R3075:R3138" si="632">IF(E3075&gt;1,F3075*0.03,0)</f>
        <v>0</v>
      </c>
      <c r="S3075" s="12">
        <f t="shared" ref="S3075:S3138" si="633">IF(D3075="Accessories",F3075*0.15,0)</f>
        <v>0</v>
      </c>
      <c r="T3075" s="12">
        <f t="shared" ref="T3075:T3138" si="634">IF(AND(K3075="Saturday",C3075="Fitness"),F3075*0.1,0)</f>
        <v>0</v>
      </c>
      <c r="U3075" s="12">
        <f t="shared" ref="U3075:U3138" si="635">IF(AND(K3075="Friday",C3075="Automotive"),F3075*0.2,0)</f>
        <v>0</v>
      </c>
      <c r="V3075" s="13" t="str">
        <f t="shared" ref="V3075:V3138" ca="1" si="636">IF(ABS(TODAY()-B3075)&gt;56,"Greater Than 8 Weeks Old","Less Than 8 Weeks Old")</f>
        <v>Greater Than 8 Weeks Old</v>
      </c>
    </row>
    <row r="3076" spans="1:22" x14ac:dyDescent="0.45">
      <c r="A3076" s="2" t="s">
        <v>102</v>
      </c>
      <c r="B3076" s="5">
        <v>43703</v>
      </c>
      <c r="C3076" s="5" t="s">
        <v>369</v>
      </c>
      <c r="D3076" s="5" t="s">
        <v>389</v>
      </c>
      <c r="E3076" s="6">
        <v>2</v>
      </c>
      <c r="F3076" s="3">
        <v>990</v>
      </c>
      <c r="G3076" s="3">
        <v>344</v>
      </c>
      <c r="H3076" s="8">
        <f t="shared" si="624"/>
        <v>172</v>
      </c>
      <c r="I3076" s="3">
        <v>646</v>
      </c>
      <c r="J3076" s="4">
        <v>0.65</v>
      </c>
      <c r="K3076" s="2" t="str">
        <f t="shared" si="625"/>
        <v>Monday</v>
      </c>
      <c r="L3076" s="5">
        <f t="shared" si="626"/>
        <v>43706</v>
      </c>
      <c r="M3076" s="2" t="str">
        <f t="shared" si="627"/>
        <v>Thursday</v>
      </c>
      <c r="N3076" s="2" t="str">
        <f t="shared" si="628"/>
        <v>Thursday</v>
      </c>
      <c r="O3076" s="12">
        <f t="shared" si="629"/>
        <v>0</v>
      </c>
      <c r="P3076" s="11" t="str">
        <f t="shared" si="630"/>
        <v>High Cost per Unit</v>
      </c>
      <c r="Q3076" s="12">
        <f t="shared" si="631"/>
        <v>0</v>
      </c>
      <c r="R3076" s="12">
        <f t="shared" si="632"/>
        <v>29.7</v>
      </c>
      <c r="S3076" s="12">
        <f t="shared" si="633"/>
        <v>0</v>
      </c>
      <c r="T3076" s="12">
        <f t="shared" si="634"/>
        <v>0</v>
      </c>
      <c r="U3076" s="12">
        <f t="shared" si="635"/>
        <v>0</v>
      </c>
      <c r="V3076" s="13" t="str">
        <f t="shared" ca="1" si="636"/>
        <v>Greater Than 8 Weeks Old</v>
      </c>
    </row>
    <row r="3077" spans="1:22" x14ac:dyDescent="0.45">
      <c r="A3077" s="2" t="s">
        <v>281</v>
      </c>
      <c r="B3077" s="5">
        <v>43703</v>
      </c>
      <c r="C3077" s="5" t="s">
        <v>369</v>
      </c>
      <c r="D3077" s="5" t="s">
        <v>389</v>
      </c>
      <c r="E3077" s="6">
        <v>1</v>
      </c>
      <c r="F3077" s="3">
        <v>695</v>
      </c>
      <c r="G3077" s="3">
        <v>257.5</v>
      </c>
      <c r="H3077" s="8">
        <f t="shared" si="624"/>
        <v>257.5</v>
      </c>
      <c r="I3077" s="3">
        <v>437.5</v>
      </c>
      <c r="J3077" s="4">
        <v>0.63</v>
      </c>
      <c r="K3077" s="2" t="str">
        <f t="shared" si="625"/>
        <v>Monday</v>
      </c>
      <c r="L3077" s="5">
        <f t="shared" si="626"/>
        <v>43706</v>
      </c>
      <c r="M3077" s="2" t="str">
        <f t="shared" si="627"/>
        <v>Thursday</v>
      </c>
      <c r="N3077" s="2" t="str">
        <f t="shared" si="628"/>
        <v>Thursday</v>
      </c>
      <c r="O3077" s="12">
        <f t="shared" si="629"/>
        <v>0</v>
      </c>
      <c r="P3077" s="11" t="str">
        <f t="shared" si="630"/>
        <v>High Cost per Unit</v>
      </c>
      <c r="Q3077" s="12">
        <f t="shared" si="631"/>
        <v>0</v>
      </c>
      <c r="R3077" s="12">
        <f t="shared" si="632"/>
        <v>0</v>
      </c>
      <c r="S3077" s="12">
        <f t="shared" si="633"/>
        <v>0</v>
      </c>
      <c r="T3077" s="12">
        <f t="shared" si="634"/>
        <v>0</v>
      </c>
      <c r="U3077" s="12">
        <f t="shared" si="635"/>
        <v>0</v>
      </c>
      <c r="V3077" s="13" t="str">
        <f t="shared" ca="1" si="636"/>
        <v>Greater Than 8 Weeks Old</v>
      </c>
    </row>
    <row r="3078" spans="1:22" x14ac:dyDescent="0.45">
      <c r="A3078" s="2" t="s">
        <v>32</v>
      </c>
      <c r="B3078" s="5">
        <v>43703</v>
      </c>
      <c r="C3078" s="5" t="s">
        <v>369</v>
      </c>
      <c r="D3078" s="5" t="s">
        <v>389</v>
      </c>
      <c r="E3078" s="6">
        <v>2</v>
      </c>
      <c r="F3078" s="3">
        <v>35</v>
      </c>
      <c r="G3078" s="3">
        <v>12.8</v>
      </c>
      <c r="H3078" s="8">
        <f t="shared" si="624"/>
        <v>6.4</v>
      </c>
      <c r="I3078" s="3">
        <v>22.2</v>
      </c>
      <c r="J3078" s="4">
        <v>0.63</v>
      </c>
      <c r="K3078" s="2" t="str">
        <f t="shared" si="625"/>
        <v>Monday</v>
      </c>
      <c r="L3078" s="5">
        <f t="shared" si="626"/>
        <v>43706</v>
      </c>
      <c r="M3078" s="2" t="str">
        <f t="shared" si="627"/>
        <v>Thursday</v>
      </c>
      <c r="N3078" s="2" t="str">
        <f t="shared" si="628"/>
        <v>Thursday</v>
      </c>
      <c r="O3078" s="12">
        <f t="shared" si="629"/>
        <v>0</v>
      </c>
      <c r="P3078" s="11" t="str">
        <f t="shared" si="630"/>
        <v>Low Cost per Unit</v>
      </c>
      <c r="Q3078" s="12">
        <f t="shared" si="631"/>
        <v>0</v>
      </c>
      <c r="R3078" s="12">
        <f t="shared" si="632"/>
        <v>1.05</v>
      </c>
      <c r="S3078" s="12">
        <f t="shared" si="633"/>
        <v>0</v>
      </c>
      <c r="T3078" s="12">
        <f t="shared" si="634"/>
        <v>0</v>
      </c>
      <c r="U3078" s="12">
        <f t="shared" si="635"/>
        <v>0</v>
      </c>
      <c r="V3078" s="13" t="str">
        <f t="shared" ca="1" si="636"/>
        <v>Greater Than 8 Weeks Old</v>
      </c>
    </row>
    <row r="3079" spans="1:22" x14ac:dyDescent="0.45">
      <c r="A3079" s="2" t="s">
        <v>103</v>
      </c>
      <c r="B3079" s="5">
        <v>43703</v>
      </c>
      <c r="C3079" s="5" t="s">
        <v>375</v>
      </c>
      <c r="D3079" s="5" t="s">
        <v>382</v>
      </c>
      <c r="E3079" s="6">
        <v>6</v>
      </c>
      <c r="F3079" s="3">
        <v>390</v>
      </c>
      <c r="G3079" s="3">
        <v>72</v>
      </c>
      <c r="H3079" s="8">
        <f t="shared" si="624"/>
        <v>12</v>
      </c>
      <c r="I3079" s="3">
        <v>318</v>
      </c>
      <c r="J3079" s="4">
        <v>0.82</v>
      </c>
      <c r="K3079" s="2" t="str">
        <f t="shared" si="625"/>
        <v>Monday</v>
      </c>
      <c r="L3079" s="5">
        <f t="shared" si="626"/>
        <v>43706</v>
      </c>
      <c r="M3079" s="2" t="str">
        <f t="shared" si="627"/>
        <v>Thursday</v>
      </c>
      <c r="N3079" s="2" t="str">
        <f t="shared" si="628"/>
        <v>Thursday</v>
      </c>
      <c r="O3079" s="12">
        <f t="shared" si="629"/>
        <v>0</v>
      </c>
      <c r="P3079" s="11" t="str">
        <f t="shared" si="630"/>
        <v>Low Cost per Unit</v>
      </c>
      <c r="Q3079" s="12">
        <f t="shared" si="631"/>
        <v>0</v>
      </c>
      <c r="R3079" s="12">
        <f t="shared" si="632"/>
        <v>11.7</v>
      </c>
      <c r="S3079" s="12">
        <f t="shared" si="633"/>
        <v>0</v>
      </c>
      <c r="T3079" s="12">
        <f t="shared" si="634"/>
        <v>0</v>
      </c>
      <c r="U3079" s="12">
        <f t="shared" si="635"/>
        <v>0</v>
      </c>
      <c r="V3079" s="13" t="str">
        <f t="shared" ca="1" si="636"/>
        <v>Greater Than 8 Weeks Old</v>
      </c>
    </row>
    <row r="3080" spans="1:22" x14ac:dyDescent="0.45">
      <c r="A3080" s="2" t="s">
        <v>33</v>
      </c>
      <c r="B3080" s="5">
        <v>43703</v>
      </c>
      <c r="C3080" s="5" t="s">
        <v>375</v>
      </c>
      <c r="D3080" s="5" t="s">
        <v>382</v>
      </c>
      <c r="E3080" s="6">
        <v>5</v>
      </c>
      <c r="F3080" s="3">
        <v>545</v>
      </c>
      <c r="G3080" s="3">
        <v>165.75</v>
      </c>
      <c r="H3080" s="8">
        <f t="shared" si="624"/>
        <v>33.15</v>
      </c>
      <c r="I3080" s="3">
        <v>379.25</v>
      </c>
      <c r="J3080" s="4">
        <v>0.7</v>
      </c>
      <c r="K3080" s="2" t="str">
        <f t="shared" si="625"/>
        <v>Monday</v>
      </c>
      <c r="L3080" s="5">
        <f t="shared" si="626"/>
        <v>43706</v>
      </c>
      <c r="M3080" s="2" t="str">
        <f t="shared" si="627"/>
        <v>Thursday</v>
      </c>
      <c r="N3080" s="2" t="str">
        <f t="shared" si="628"/>
        <v>Thursday</v>
      </c>
      <c r="O3080" s="12">
        <f t="shared" si="629"/>
        <v>0</v>
      </c>
      <c r="P3080" s="11" t="str">
        <f t="shared" si="630"/>
        <v>High Cost per Unit</v>
      </c>
      <c r="Q3080" s="12">
        <f t="shared" si="631"/>
        <v>0</v>
      </c>
      <c r="R3080" s="12">
        <f t="shared" si="632"/>
        <v>16.349999999999998</v>
      </c>
      <c r="S3080" s="12">
        <f t="shared" si="633"/>
        <v>0</v>
      </c>
      <c r="T3080" s="12">
        <f t="shared" si="634"/>
        <v>0</v>
      </c>
      <c r="U3080" s="12">
        <f t="shared" si="635"/>
        <v>0</v>
      </c>
      <c r="V3080" s="13" t="str">
        <f t="shared" ca="1" si="636"/>
        <v>Greater Than 8 Weeks Old</v>
      </c>
    </row>
    <row r="3081" spans="1:22" x14ac:dyDescent="0.45">
      <c r="A3081" s="2" t="s">
        <v>149</v>
      </c>
      <c r="B3081" s="5">
        <v>43703</v>
      </c>
      <c r="C3081" s="5" t="s">
        <v>375</v>
      </c>
      <c r="D3081" s="5" t="s">
        <v>382</v>
      </c>
      <c r="E3081" s="6">
        <v>1</v>
      </c>
      <c r="F3081" s="3">
        <v>29</v>
      </c>
      <c r="G3081" s="3">
        <v>5.6</v>
      </c>
      <c r="H3081" s="8">
        <f t="shared" si="624"/>
        <v>5.6</v>
      </c>
      <c r="I3081" s="3">
        <v>23.4</v>
      </c>
      <c r="J3081" s="4">
        <v>0.81</v>
      </c>
      <c r="K3081" s="2" t="str">
        <f t="shared" si="625"/>
        <v>Monday</v>
      </c>
      <c r="L3081" s="5">
        <f t="shared" si="626"/>
        <v>43706</v>
      </c>
      <c r="M3081" s="2" t="str">
        <f t="shared" si="627"/>
        <v>Thursday</v>
      </c>
      <c r="N3081" s="2" t="str">
        <f t="shared" si="628"/>
        <v>Thursday</v>
      </c>
      <c r="O3081" s="12">
        <f t="shared" si="629"/>
        <v>0</v>
      </c>
      <c r="P3081" s="11" t="str">
        <f t="shared" si="630"/>
        <v>Low Cost per Unit</v>
      </c>
      <c r="Q3081" s="12">
        <f t="shared" si="631"/>
        <v>0</v>
      </c>
      <c r="R3081" s="12">
        <f t="shared" si="632"/>
        <v>0</v>
      </c>
      <c r="S3081" s="12">
        <f t="shared" si="633"/>
        <v>0</v>
      </c>
      <c r="T3081" s="12">
        <f t="shared" si="634"/>
        <v>0</v>
      </c>
      <c r="U3081" s="12">
        <f t="shared" si="635"/>
        <v>0</v>
      </c>
      <c r="V3081" s="13" t="str">
        <f t="shared" ca="1" si="636"/>
        <v>Greater Than 8 Weeks Old</v>
      </c>
    </row>
    <row r="3082" spans="1:22" x14ac:dyDescent="0.45">
      <c r="A3082" s="2" t="s">
        <v>35</v>
      </c>
      <c r="B3082" s="5">
        <v>43703</v>
      </c>
      <c r="C3082" s="5" t="s">
        <v>375</v>
      </c>
      <c r="D3082" s="5" t="s">
        <v>392</v>
      </c>
      <c r="E3082" s="6">
        <v>9</v>
      </c>
      <c r="F3082" s="3">
        <v>323.91000000000003</v>
      </c>
      <c r="G3082" s="3">
        <v>99</v>
      </c>
      <c r="H3082" s="8">
        <f t="shared" si="624"/>
        <v>11</v>
      </c>
      <c r="I3082" s="3">
        <v>224.91</v>
      </c>
      <c r="J3082" s="4">
        <v>0.69</v>
      </c>
      <c r="K3082" s="2" t="str">
        <f t="shared" si="625"/>
        <v>Monday</v>
      </c>
      <c r="L3082" s="5">
        <f t="shared" si="626"/>
        <v>43706</v>
      </c>
      <c r="M3082" s="2" t="str">
        <f t="shared" si="627"/>
        <v>Thursday</v>
      </c>
      <c r="N3082" s="2" t="str">
        <f t="shared" si="628"/>
        <v>Thursday</v>
      </c>
      <c r="O3082" s="12">
        <f t="shared" si="629"/>
        <v>0</v>
      </c>
      <c r="P3082" s="11" t="str">
        <f t="shared" si="630"/>
        <v>Low Cost per Unit</v>
      </c>
      <c r="Q3082" s="12">
        <f t="shared" si="631"/>
        <v>0</v>
      </c>
      <c r="R3082" s="12">
        <f t="shared" si="632"/>
        <v>9.7172999999999998</v>
      </c>
      <c r="S3082" s="12">
        <f t="shared" si="633"/>
        <v>0</v>
      </c>
      <c r="T3082" s="12">
        <f t="shared" si="634"/>
        <v>0</v>
      </c>
      <c r="U3082" s="12">
        <f t="shared" si="635"/>
        <v>0</v>
      </c>
      <c r="V3082" s="13" t="str">
        <f t="shared" ca="1" si="636"/>
        <v>Greater Than 8 Weeks Old</v>
      </c>
    </row>
    <row r="3083" spans="1:22" x14ac:dyDescent="0.45">
      <c r="A3083" s="2" t="s">
        <v>150</v>
      </c>
      <c r="B3083" s="5">
        <v>43703</v>
      </c>
      <c r="C3083" s="5" t="s">
        <v>375</v>
      </c>
      <c r="D3083" s="5" t="s">
        <v>392</v>
      </c>
      <c r="E3083" s="6">
        <v>5</v>
      </c>
      <c r="F3083" s="3">
        <v>19.95</v>
      </c>
      <c r="G3083" s="3">
        <v>7</v>
      </c>
      <c r="H3083" s="8">
        <f t="shared" si="624"/>
        <v>1.4</v>
      </c>
      <c r="I3083" s="3">
        <v>12.95</v>
      </c>
      <c r="J3083" s="4">
        <v>0.65</v>
      </c>
      <c r="K3083" s="2" t="str">
        <f t="shared" si="625"/>
        <v>Monday</v>
      </c>
      <c r="L3083" s="5">
        <f t="shared" si="626"/>
        <v>43706</v>
      </c>
      <c r="M3083" s="2" t="str">
        <f t="shared" si="627"/>
        <v>Thursday</v>
      </c>
      <c r="N3083" s="2" t="str">
        <f t="shared" si="628"/>
        <v>Thursday</v>
      </c>
      <c r="O3083" s="12">
        <f t="shared" si="629"/>
        <v>0</v>
      </c>
      <c r="P3083" s="11" t="str">
        <f t="shared" si="630"/>
        <v>Low Cost per Unit</v>
      </c>
      <c r="Q3083" s="12">
        <f t="shared" si="631"/>
        <v>0</v>
      </c>
      <c r="R3083" s="12">
        <f t="shared" si="632"/>
        <v>0.59849999999999992</v>
      </c>
      <c r="S3083" s="12">
        <f t="shared" si="633"/>
        <v>0</v>
      </c>
      <c r="T3083" s="12">
        <f t="shared" si="634"/>
        <v>0</v>
      </c>
      <c r="U3083" s="12">
        <f t="shared" si="635"/>
        <v>0</v>
      </c>
      <c r="V3083" s="13" t="str">
        <f t="shared" ca="1" si="636"/>
        <v>Greater Than 8 Weeks Old</v>
      </c>
    </row>
    <row r="3084" spans="1:22" x14ac:dyDescent="0.45">
      <c r="A3084" s="2" t="s">
        <v>204</v>
      </c>
      <c r="B3084" s="5">
        <v>43703</v>
      </c>
      <c r="C3084" s="5" t="s">
        <v>375</v>
      </c>
      <c r="D3084" s="5" t="s">
        <v>392</v>
      </c>
      <c r="E3084" s="6">
        <v>1</v>
      </c>
      <c r="F3084" s="3">
        <v>26</v>
      </c>
      <c r="G3084" s="3">
        <v>6</v>
      </c>
      <c r="H3084" s="8">
        <f t="shared" si="624"/>
        <v>6</v>
      </c>
      <c r="I3084" s="3">
        <v>20</v>
      </c>
      <c r="J3084" s="4">
        <v>0.77</v>
      </c>
      <c r="K3084" s="2" t="str">
        <f t="shared" si="625"/>
        <v>Monday</v>
      </c>
      <c r="L3084" s="5">
        <f t="shared" si="626"/>
        <v>43706</v>
      </c>
      <c r="M3084" s="2" t="str">
        <f t="shared" si="627"/>
        <v>Thursday</v>
      </c>
      <c r="N3084" s="2" t="str">
        <f t="shared" si="628"/>
        <v>Thursday</v>
      </c>
      <c r="O3084" s="12">
        <f t="shared" si="629"/>
        <v>0</v>
      </c>
      <c r="P3084" s="11" t="str">
        <f t="shared" si="630"/>
        <v>Low Cost per Unit</v>
      </c>
      <c r="Q3084" s="12">
        <f t="shared" si="631"/>
        <v>0</v>
      </c>
      <c r="R3084" s="12">
        <f t="shared" si="632"/>
        <v>0</v>
      </c>
      <c r="S3084" s="12">
        <f t="shared" si="633"/>
        <v>0</v>
      </c>
      <c r="T3084" s="12">
        <f t="shared" si="634"/>
        <v>0</v>
      </c>
      <c r="U3084" s="12">
        <f t="shared" si="635"/>
        <v>0</v>
      </c>
      <c r="V3084" s="13" t="str">
        <f t="shared" ca="1" si="636"/>
        <v>Greater Than 8 Weeks Old</v>
      </c>
    </row>
    <row r="3085" spans="1:22" x14ac:dyDescent="0.45">
      <c r="A3085" s="2" t="s">
        <v>151</v>
      </c>
      <c r="B3085" s="5">
        <v>43703</v>
      </c>
      <c r="C3085" s="5" t="s">
        <v>375</v>
      </c>
      <c r="D3085" s="5" t="s">
        <v>392</v>
      </c>
      <c r="E3085" s="6">
        <v>3</v>
      </c>
      <c r="F3085" s="3">
        <v>180</v>
      </c>
      <c r="G3085" s="3">
        <v>50.4</v>
      </c>
      <c r="H3085" s="8">
        <f t="shared" si="624"/>
        <v>16.8</v>
      </c>
      <c r="I3085" s="3">
        <v>129.6</v>
      </c>
      <c r="J3085" s="4">
        <v>0.72</v>
      </c>
      <c r="K3085" s="2" t="str">
        <f t="shared" si="625"/>
        <v>Monday</v>
      </c>
      <c r="L3085" s="5">
        <f t="shared" si="626"/>
        <v>43706</v>
      </c>
      <c r="M3085" s="2" t="str">
        <f t="shared" si="627"/>
        <v>Thursday</v>
      </c>
      <c r="N3085" s="2" t="str">
        <f t="shared" si="628"/>
        <v>Thursday</v>
      </c>
      <c r="O3085" s="12">
        <f t="shared" si="629"/>
        <v>0</v>
      </c>
      <c r="P3085" s="11" t="str">
        <f t="shared" si="630"/>
        <v>Low Cost per Unit</v>
      </c>
      <c r="Q3085" s="12">
        <f t="shared" si="631"/>
        <v>0</v>
      </c>
      <c r="R3085" s="12">
        <f t="shared" si="632"/>
        <v>5.3999999999999995</v>
      </c>
      <c r="S3085" s="12">
        <f t="shared" si="633"/>
        <v>0</v>
      </c>
      <c r="T3085" s="12">
        <f t="shared" si="634"/>
        <v>0</v>
      </c>
      <c r="U3085" s="12">
        <f t="shared" si="635"/>
        <v>0</v>
      </c>
      <c r="V3085" s="13" t="str">
        <f t="shared" ca="1" si="636"/>
        <v>Greater Than 8 Weeks Old</v>
      </c>
    </row>
    <row r="3086" spans="1:22" x14ac:dyDescent="0.45">
      <c r="A3086" s="2" t="s">
        <v>40</v>
      </c>
      <c r="B3086" s="5">
        <v>43703</v>
      </c>
      <c r="C3086" s="5" t="s">
        <v>375</v>
      </c>
      <c r="D3086" s="5" t="s">
        <v>382</v>
      </c>
      <c r="E3086" s="6">
        <v>1</v>
      </c>
      <c r="F3086" s="3">
        <v>19</v>
      </c>
      <c r="G3086" s="3">
        <v>7</v>
      </c>
      <c r="H3086" s="8">
        <f t="shared" si="624"/>
        <v>7</v>
      </c>
      <c r="I3086" s="3">
        <v>12</v>
      </c>
      <c r="J3086" s="4">
        <v>0.63</v>
      </c>
      <c r="K3086" s="2" t="str">
        <f t="shared" si="625"/>
        <v>Monday</v>
      </c>
      <c r="L3086" s="5">
        <f t="shared" si="626"/>
        <v>43706</v>
      </c>
      <c r="M3086" s="2" t="str">
        <f t="shared" si="627"/>
        <v>Thursday</v>
      </c>
      <c r="N3086" s="2" t="str">
        <f t="shared" si="628"/>
        <v>Thursday</v>
      </c>
      <c r="O3086" s="12">
        <f t="shared" si="629"/>
        <v>0</v>
      </c>
      <c r="P3086" s="11" t="str">
        <f t="shared" si="630"/>
        <v>Low Cost per Unit</v>
      </c>
      <c r="Q3086" s="12">
        <f t="shared" si="631"/>
        <v>0</v>
      </c>
      <c r="R3086" s="12">
        <f t="shared" si="632"/>
        <v>0</v>
      </c>
      <c r="S3086" s="12">
        <f t="shared" si="633"/>
        <v>0</v>
      </c>
      <c r="T3086" s="12">
        <f t="shared" si="634"/>
        <v>0</v>
      </c>
      <c r="U3086" s="12">
        <f t="shared" si="635"/>
        <v>0</v>
      </c>
      <c r="V3086" s="13" t="str">
        <f t="shared" ca="1" si="636"/>
        <v>Greater Than 8 Weeks Old</v>
      </c>
    </row>
    <row r="3087" spans="1:22" x14ac:dyDescent="0.45">
      <c r="A3087" s="2" t="s">
        <v>188</v>
      </c>
      <c r="B3087" s="5">
        <v>43703</v>
      </c>
      <c r="C3087" s="5" t="s">
        <v>375</v>
      </c>
      <c r="D3087" s="5" t="s">
        <v>382</v>
      </c>
      <c r="E3087" s="6">
        <v>2</v>
      </c>
      <c r="F3087" s="3">
        <v>120</v>
      </c>
      <c r="G3087" s="3">
        <v>29.2</v>
      </c>
      <c r="H3087" s="8">
        <f t="shared" si="624"/>
        <v>14.6</v>
      </c>
      <c r="I3087" s="3">
        <v>90.8</v>
      </c>
      <c r="J3087" s="4">
        <v>0.76</v>
      </c>
      <c r="K3087" s="2" t="str">
        <f t="shared" si="625"/>
        <v>Monday</v>
      </c>
      <c r="L3087" s="5">
        <f t="shared" si="626"/>
        <v>43706</v>
      </c>
      <c r="M3087" s="2" t="str">
        <f t="shared" si="627"/>
        <v>Thursday</v>
      </c>
      <c r="N3087" s="2" t="str">
        <f t="shared" si="628"/>
        <v>Thursday</v>
      </c>
      <c r="O3087" s="12">
        <f t="shared" si="629"/>
        <v>0</v>
      </c>
      <c r="P3087" s="11" t="str">
        <f t="shared" si="630"/>
        <v>Low Cost per Unit</v>
      </c>
      <c r="Q3087" s="12">
        <f t="shared" si="631"/>
        <v>0</v>
      </c>
      <c r="R3087" s="12">
        <f t="shared" si="632"/>
        <v>3.5999999999999996</v>
      </c>
      <c r="S3087" s="12">
        <f t="shared" si="633"/>
        <v>0</v>
      </c>
      <c r="T3087" s="12">
        <f t="shared" si="634"/>
        <v>0</v>
      </c>
      <c r="U3087" s="12">
        <f t="shared" si="635"/>
        <v>0</v>
      </c>
      <c r="V3087" s="13" t="str">
        <f t="shared" ca="1" si="636"/>
        <v>Greater Than 8 Weeks Old</v>
      </c>
    </row>
    <row r="3088" spans="1:22" x14ac:dyDescent="0.45">
      <c r="A3088" s="2" t="s">
        <v>41</v>
      </c>
      <c r="B3088" s="5">
        <v>43703</v>
      </c>
      <c r="C3088" s="5" t="s">
        <v>375</v>
      </c>
      <c r="D3088" s="5" t="s">
        <v>382</v>
      </c>
      <c r="E3088" s="6">
        <v>2</v>
      </c>
      <c r="F3088" s="3">
        <v>38</v>
      </c>
      <c r="G3088" s="3">
        <v>8.6999999999999993</v>
      </c>
      <c r="H3088" s="8">
        <f t="shared" si="624"/>
        <v>4.3499999999999996</v>
      </c>
      <c r="I3088" s="3">
        <v>29.3</v>
      </c>
      <c r="J3088" s="4">
        <v>0.77</v>
      </c>
      <c r="K3088" s="2" t="str">
        <f t="shared" si="625"/>
        <v>Monday</v>
      </c>
      <c r="L3088" s="5">
        <f t="shared" si="626"/>
        <v>43706</v>
      </c>
      <c r="M3088" s="2" t="str">
        <f t="shared" si="627"/>
        <v>Thursday</v>
      </c>
      <c r="N3088" s="2" t="str">
        <f t="shared" si="628"/>
        <v>Thursday</v>
      </c>
      <c r="O3088" s="12">
        <f t="shared" si="629"/>
        <v>0</v>
      </c>
      <c r="P3088" s="11" t="str">
        <f t="shared" si="630"/>
        <v>Low Cost per Unit</v>
      </c>
      <c r="Q3088" s="12">
        <f t="shared" si="631"/>
        <v>0</v>
      </c>
      <c r="R3088" s="12">
        <f t="shared" si="632"/>
        <v>1.1399999999999999</v>
      </c>
      <c r="S3088" s="12">
        <f t="shared" si="633"/>
        <v>0</v>
      </c>
      <c r="T3088" s="12">
        <f t="shared" si="634"/>
        <v>0</v>
      </c>
      <c r="U3088" s="12">
        <f t="shared" si="635"/>
        <v>0</v>
      </c>
      <c r="V3088" s="13" t="str">
        <f t="shared" ca="1" si="636"/>
        <v>Greater Than 8 Weeks Old</v>
      </c>
    </row>
    <row r="3089" spans="1:22" x14ac:dyDescent="0.45">
      <c r="A3089" s="2" t="s">
        <v>42</v>
      </c>
      <c r="B3089" s="5">
        <v>43703</v>
      </c>
      <c r="C3089" s="5" t="s">
        <v>375</v>
      </c>
      <c r="D3089" s="5" t="s">
        <v>382</v>
      </c>
      <c r="E3089" s="6">
        <v>2</v>
      </c>
      <c r="F3089" s="3">
        <v>58</v>
      </c>
      <c r="G3089" s="3">
        <v>22.7</v>
      </c>
      <c r="H3089" s="8">
        <f t="shared" si="624"/>
        <v>11.35</v>
      </c>
      <c r="I3089" s="3">
        <v>35.299999999999997</v>
      </c>
      <c r="J3089" s="4">
        <v>0.61</v>
      </c>
      <c r="K3089" s="2" t="str">
        <f t="shared" si="625"/>
        <v>Monday</v>
      </c>
      <c r="L3089" s="5">
        <f t="shared" si="626"/>
        <v>43706</v>
      </c>
      <c r="M3089" s="2" t="str">
        <f t="shared" si="627"/>
        <v>Thursday</v>
      </c>
      <c r="N3089" s="2" t="str">
        <f t="shared" si="628"/>
        <v>Thursday</v>
      </c>
      <c r="O3089" s="12">
        <f t="shared" si="629"/>
        <v>0</v>
      </c>
      <c r="P3089" s="11" t="str">
        <f t="shared" si="630"/>
        <v>Low Cost per Unit</v>
      </c>
      <c r="Q3089" s="12">
        <f t="shared" si="631"/>
        <v>0</v>
      </c>
      <c r="R3089" s="12">
        <f t="shared" si="632"/>
        <v>1.74</v>
      </c>
      <c r="S3089" s="12">
        <f t="shared" si="633"/>
        <v>0</v>
      </c>
      <c r="T3089" s="12">
        <f t="shared" si="634"/>
        <v>0</v>
      </c>
      <c r="U3089" s="12">
        <f t="shared" si="635"/>
        <v>0</v>
      </c>
      <c r="V3089" s="13" t="str">
        <f t="shared" ca="1" si="636"/>
        <v>Greater Than 8 Weeks Old</v>
      </c>
    </row>
    <row r="3090" spans="1:22" x14ac:dyDescent="0.45">
      <c r="A3090" s="2" t="s">
        <v>220</v>
      </c>
      <c r="B3090" s="5">
        <v>43703</v>
      </c>
      <c r="C3090" s="5" t="s">
        <v>371</v>
      </c>
      <c r="D3090" s="5" t="s">
        <v>371</v>
      </c>
      <c r="E3090" s="6">
        <v>11</v>
      </c>
      <c r="F3090" s="3">
        <v>142.88999999999999</v>
      </c>
      <c r="G3090" s="3">
        <v>60.5</v>
      </c>
      <c r="H3090" s="8">
        <f t="shared" si="624"/>
        <v>5.5</v>
      </c>
      <c r="I3090" s="3">
        <v>82.39</v>
      </c>
      <c r="J3090" s="4">
        <v>0.57999999999999996</v>
      </c>
      <c r="K3090" s="2" t="str">
        <f t="shared" si="625"/>
        <v>Monday</v>
      </c>
      <c r="L3090" s="5">
        <f t="shared" si="626"/>
        <v>43706</v>
      </c>
      <c r="M3090" s="2" t="str">
        <f t="shared" si="627"/>
        <v>Thursday</v>
      </c>
      <c r="N3090" s="2" t="str">
        <f t="shared" si="628"/>
        <v>Thursday</v>
      </c>
      <c r="O3090" s="12">
        <f t="shared" si="629"/>
        <v>0</v>
      </c>
      <c r="P3090" s="11" t="str">
        <f t="shared" si="630"/>
        <v>Low Cost per Unit</v>
      </c>
      <c r="Q3090" s="12">
        <f t="shared" si="631"/>
        <v>0</v>
      </c>
      <c r="R3090" s="12">
        <f t="shared" si="632"/>
        <v>4.2866999999999997</v>
      </c>
      <c r="S3090" s="12">
        <f t="shared" si="633"/>
        <v>0</v>
      </c>
      <c r="T3090" s="12">
        <f t="shared" si="634"/>
        <v>0</v>
      </c>
      <c r="U3090" s="12">
        <f t="shared" si="635"/>
        <v>0</v>
      </c>
      <c r="V3090" s="13" t="str">
        <f t="shared" ca="1" si="636"/>
        <v>Greater Than 8 Weeks Old</v>
      </c>
    </row>
    <row r="3091" spans="1:22" x14ac:dyDescent="0.45">
      <c r="A3091" s="2" t="s">
        <v>43</v>
      </c>
      <c r="B3091" s="5">
        <v>43703</v>
      </c>
      <c r="C3091" s="5" t="s">
        <v>375</v>
      </c>
      <c r="D3091" s="5" t="s">
        <v>382</v>
      </c>
      <c r="E3091" s="6">
        <v>21</v>
      </c>
      <c r="F3091" s="3">
        <v>629.79</v>
      </c>
      <c r="G3091" s="3">
        <v>252</v>
      </c>
      <c r="H3091" s="8">
        <f t="shared" si="624"/>
        <v>12</v>
      </c>
      <c r="I3091" s="3">
        <v>377.79</v>
      </c>
      <c r="J3091" s="4">
        <v>0.6</v>
      </c>
      <c r="K3091" s="2" t="str">
        <f t="shared" si="625"/>
        <v>Monday</v>
      </c>
      <c r="L3091" s="5">
        <f t="shared" si="626"/>
        <v>43706</v>
      </c>
      <c r="M3091" s="2" t="str">
        <f t="shared" si="627"/>
        <v>Thursday</v>
      </c>
      <c r="N3091" s="2" t="str">
        <f t="shared" si="628"/>
        <v>Thursday</v>
      </c>
      <c r="O3091" s="12">
        <f t="shared" si="629"/>
        <v>0</v>
      </c>
      <c r="P3091" s="11" t="str">
        <f t="shared" si="630"/>
        <v>Low Cost per Unit</v>
      </c>
      <c r="Q3091" s="12">
        <f t="shared" si="631"/>
        <v>0</v>
      </c>
      <c r="R3091" s="12">
        <f t="shared" si="632"/>
        <v>18.893699999999999</v>
      </c>
      <c r="S3091" s="12">
        <f t="shared" si="633"/>
        <v>0</v>
      </c>
      <c r="T3091" s="12">
        <f t="shared" si="634"/>
        <v>0</v>
      </c>
      <c r="U3091" s="12">
        <f t="shared" si="635"/>
        <v>0</v>
      </c>
      <c r="V3091" s="13" t="str">
        <f t="shared" ca="1" si="636"/>
        <v>Greater Than 8 Weeks Old</v>
      </c>
    </row>
    <row r="3092" spans="1:22" x14ac:dyDescent="0.45">
      <c r="A3092" s="2" t="s">
        <v>104</v>
      </c>
      <c r="B3092" s="5">
        <v>43703</v>
      </c>
      <c r="C3092" s="5" t="s">
        <v>383</v>
      </c>
      <c r="D3092" s="5" t="s">
        <v>384</v>
      </c>
      <c r="E3092" s="6">
        <v>1</v>
      </c>
      <c r="F3092" s="3">
        <v>18</v>
      </c>
      <c r="G3092" s="3">
        <v>5.5</v>
      </c>
      <c r="H3092" s="8">
        <f t="shared" si="624"/>
        <v>5.5</v>
      </c>
      <c r="I3092" s="3">
        <v>12.5</v>
      </c>
      <c r="J3092" s="4">
        <v>0.69</v>
      </c>
      <c r="K3092" s="2" t="str">
        <f t="shared" si="625"/>
        <v>Monday</v>
      </c>
      <c r="L3092" s="5">
        <f t="shared" si="626"/>
        <v>43706</v>
      </c>
      <c r="M3092" s="2" t="str">
        <f t="shared" si="627"/>
        <v>Thursday</v>
      </c>
      <c r="N3092" s="2" t="str">
        <f t="shared" si="628"/>
        <v>Thursday</v>
      </c>
      <c r="O3092" s="12">
        <f t="shared" si="629"/>
        <v>0</v>
      </c>
      <c r="P3092" s="11" t="str">
        <f t="shared" si="630"/>
        <v>Low Cost per Unit</v>
      </c>
      <c r="Q3092" s="12">
        <f t="shared" si="631"/>
        <v>0</v>
      </c>
      <c r="R3092" s="12">
        <f t="shared" si="632"/>
        <v>0</v>
      </c>
      <c r="S3092" s="12">
        <f t="shared" si="633"/>
        <v>0</v>
      </c>
      <c r="T3092" s="12">
        <f t="shared" si="634"/>
        <v>0</v>
      </c>
      <c r="U3092" s="12">
        <f t="shared" si="635"/>
        <v>0</v>
      </c>
      <c r="V3092" s="13" t="str">
        <f t="shared" ca="1" si="636"/>
        <v>Greater Than 8 Weeks Old</v>
      </c>
    </row>
    <row r="3093" spans="1:22" x14ac:dyDescent="0.45">
      <c r="A3093" s="2" t="s">
        <v>259</v>
      </c>
      <c r="B3093" s="5">
        <v>43703</v>
      </c>
      <c r="C3093" s="5" t="s">
        <v>383</v>
      </c>
      <c r="D3093" s="5" t="s">
        <v>391</v>
      </c>
      <c r="E3093" s="6">
        <v>79</v>
      </c>
      <c r="F3093" s="3">
        <v>1026.21</v>
      </c>
      <c r="G3093" s="3">
        <v>422.65</v>
      </c>
      <c r="H3093" s="8">
        <f t="shared" si="624"/>
        <v>5.35</v>
      </c>
      <c r="I3093" s="3">
        <v>603.55999999999995</v>
      </c>
      <c r="J3093" s="4">
        <v>0.59</v>
      </c>
      <c r="K3093" s="2" t="str">
        <f t="shared" si="625"/>
        <v>Monday</v>
      </c>
      <c r="L3093" s="5">
        <f t="shared" si="626"/>
        <v>43706</v>
      </c>
      <c r="M3093" s="2" t="str">
        <f t="shared" si="627"/>
        <v>Thursday</v>
      </c>
      <c r="N3093" s="2" t="str">
        <f t="shared" si="628"/>
        <v>Thursday</v>
      </c>
      <c r="O3093" s="12">
        <f t="shared" si="629"/>
        <v>0</v>
      </c>
      <c r="P3093" s="11" t="str">
        <f t="shared" si="630"/>
        <v>Low Cost per Unit</v>
      </c>
      <c r="Q3093" s="12">
        <f t="shared" si="631"/>
        <v>0</v>
      </c>
      <c r="R3093" s="12">
        <f t="shared" si="632"/>
        <v>30.786300000000001</v>
      </c>
      <c r="S3093" s="12">
        <f t="shared" si="633"/>
        <v>0</v>
      </c>
      <c r="T3093" s="12">
        <f t="shared" si="634"/>
        <v>0</v>
      </c>
      <c r="U3093" s="12">
        <f t="shared" si="635"/>
        <v>0</v>
      </c>
      <c r="V3093" s="13" t="str">
        <f t="shared" ca="1" si="636"/>
        <v>Greater Than 8 Weeks Old</v>
      </c>
    </row>
    <row r="3094" spans="1:22" x14ac:dyDescent="0.45">
      <c r="A3094" s="2" t="s">
        <v>242</v>
      </c>
      <c r="B3094" s="5">
        <v>43703</v>
      </c>
      <c r="C3094" s="5" t="s">
        <v>369</v>
      </c>
      <c r="D3094" s="5" t="s">
        <v>393</v>
      </c>
      <c r="E3094" s="6">
        <v>7</v>
      </c>
      <c r="F3094" s="3">
        <v>462.23</v>
      </c>
      <c r="G3094" s="3">
        <v>214.48</v>
      </c>
      <c r="H3094" s="8">
        <f t="shared" si="624"/>
        <v>30.639999999999997</v>
      </c>
      <c r="I3094" s="3">
        <v>247.75</v>
      </c>
      <c r="J3094" s="4">
        <v>0.54</v>
      </c>
      <c r="K3094" s="2" t="str">
        <f t="shared" si="625"/>
        <v>Monday</v>
      </c>
      <c r="L3094" s="5">
        <f t="shared" si="626"/>
        <v>43706</v>
      </c>
      <c r="M3094" s="2" t="str">
        <f t="shared" si="627"/>
        <v>Thursday</v>
      </c>
      <c r="N3094" s="2" t="str">
        <f t="shared" si="628"/>
        <v>Thursday</v>
      </c>
      <c r="O3094" s="12">
        <f t="shared" si="629"/>
        <v>0</v>
      </c>
      <c r="P3094" s="11" t="str">
        <f t="shared" si="630"/>
        <v>High Cost per Unit</v>
      </c>
      <c r="Q3094" s="12">
        <f t="shared" si="631"/>
        <v>0</v>
      </c>
      <c r="R3094" s="12">
        <f t="shared" si="632"/>
        <v>13.866899999999999</v>
      </c>
      <c r="S3094" s="12">
        <f t="shared" si="633"/>
        <v>0</v>
      </c>
      <c r="T3094" s="12">
        <f t="shared" si="634"/>
        <v>0</v>
      </c>
      <c r="U3094" s="12">
        <f t="shared" si="635"/>
        <v>0</v>
      </c>
      <c r="V3094" s="13" t="str">
        <f t="shared" ca="1" si="636"/>
        <v>Greater Than 8 Weeks Old</v>
      </c>
    </row>
    <row r="3095" spans="1:22" x14ac:dyDescent="0.45">
      <c r="A3095" s="2" t="s">
        <v>221</v>
      </c>
      <c r="B3095" s="5">
        <v>43703</v>
      </c>
      <c r="C3095" s="5" t="s">
        <v>369</v>
      </c>
      <c r="D3095" s="5" t="s">
        <v>372</v>
      </c>
      <c r="E3095" s="6">
        <v>35</v>
      </c>
      <c r="F3095" s="3">
        <v>1650.95</v>
      </c>
      <c r="G3095" s="3">
        <v>1072.4000000000001</v>
      </c>
      <c r="H3095" s="8">
        <f t="shared" si="624"/>
        <v>30.640000000000004</v>
      </c>
      <c r="I3095" s="3">
        <v>578.54999999999995</v>
      </c>
      <c r="J3095" s="4">
        <v>0.35</v>
      </c>
      <c r="K3095" s="2" t="str">
        <f t="shared" si="625"/>
        <v>Monday</v>
      </c>
      <c r="L3095" s="5">
        <f t="shared" si="626"/>
        <v>43706</v>
      </c>
      <c r="M3095" s="2" t="str">
        <f t="shared" si="627"/>
        <v>Thursday</v>
      </c>
      <c r="N3095" s="2" t="str">
        <f t="shared" si="628"/>
        <v>Thursday</v>
      </c>
      <c r="O3095" s="12">
        <f t="shared" si="629"/>
        <v>0</v>
      </c>
      <c r="P3095" s="11" t="str">
        <f t="shared" si="630"/>
        <v>High Cost per Unit</v>
      </c>
      <c r="Q3095" s="12">
        <f t="shared" si="631"/>
        <v>0</v>
      </c>
      <c r="R3095" s="12">
        <f t="shared" si="632"/>
        <v>49.528500000000001</v>
      </c>
      <c r="S3095" s="12">
        <f t="shared" si="633"/>
        <v>0</v>
      </c>
      <c r="T3095" s="12">
        <f t="shared" si="634"/>
        <v>0</v>
      </c>
      <c r="U3095" s="12">
        <f t="shared" si="635"/>
        <v>0</v>
      </c>
      <c r="V3095" s="13" t="str">
        <f t="shared" ca="1" si="636"/>
        <v>Greater Than 8 Weeks Old</v>
      </c>
    </row>
    <row r="3096" spans="1:22" x14ac:dyDescent="0.45">
      <c r="A3096" s="2" t="s">
        <v>184</v>
      </c>
      <c r="B3096" s="5">
        <v>43703</v>
      </c>
      <c r="C3096" s="5" t="s">
        <v>371</v>
      </c>
      <c r="D3096" s="5" t="s">
        <v>371</v>
      </c>
      <c r="E3096" s="6">
        <v>50</v>
      </c>
      <c r="F3096" s="3">
        <v>1460.5</v>
      </c>
      <c r="G3096" s="3">
        <v>1100</v>
      </c>
      <c r="H3096" s="8">
        <f t="shared" si="624"/>
        <v>22</v>
      </c>
      <c r="I3096" s="3">
        <v>360.5</v>
      </c>
      <c r="J3096" s="4">
        <v>0.25</v>
      </c>
      <c r="K3096" s="2" t="str">
        <f t="shared" si="625"/>
        <v>Monday</v>
      </c>
      <c r="L3096" s="5">
        <f t="shared" si="626"/>
        <v>43706</v>
      </c>
      <c r="M3096" s="2" t="str">
        <f t="shared" si="627"/>
        <v>Thursday</v>
      </c>
      <c r="N3096" s="2" t="str">
        <f t="shared" si="628"/>
        <v>Thursday</v>
      </c>
      <c r="O3096" s="12">
        <f t="shared" si="629"/>
        <v>0</v>
      </c>
      <c r="P3096" s="11" t="str">
        <f t="shared" si="630"/>
        <v>High Cost per Unit</v>
      </c>
      <c r="Q3096" s="12">
        <f t="shared" si="631"/>
        <v>0</v>
      </c>
      <c r="R3096" s="12">
        <f t="shared" si="632"/>
        <v>43.814999999999998</v>
      </c>
      <c r="S3096" s="12">
        <f t="shared" si="633"/>
        <v>0</v>
      </c>
      <c r="T3096" s="12">
        <f t="shared" si="634"/>
        <v>0</v>
      </c>
      <c r="U3096" s="12">
        <f t="shared" si="635"/>
        <v>0</v>
      </c>
      <c r="V3096" s="13" t="str">
        <f t="shared" ca="1" si="636"/>
        <v>Greater Than 8 Weeks Old</v>
      </c>
    </row>
    <row r="3097" spans="1:22" x14ac:dyDescent="0.45">
      <c r="A3097" s="2" t="s">
        <v>287</v>
      </c>
      <c r="B3097" s="5">
        <v>43703</v>
      </c>
      <c r="C3097" s="5" t="s">
        <v>371</v>
      </c>
      <c r="D3097" s="5" t="s">
        <v>371</v>
      </c>
      <c r="E3097" s="6">
        <v>31</v>
      </c>
      <c r="F3097" s="3">
        <v>2665.69</v>
      </c>
      <c r="G3097" s="3">
        <v>1488</v>
      </c>
      <c r="H3097" s="8">
        <f t="shared" si="624"/>
        <v>48</v>
      </c>
      <c r="I3097" s="3">
        <v>1177.69</v>
      </c>
      <c r="J3097" s="4">
        <v>0.44</v>
      </c>
      <c r="K3097" s="2" t="str">
        <f t="shared" si="625"/>
        <v>Monday</v>
      </c>
      <c r="L3097" s="5">
        <f t="shared" si="626"/>
        <v>43706</v>
      </c>
      <c r="M3097" s="2" t="str">
        <f t="shared" si="627"/>
        <v>Thursday</v>
      </c>
      <c r="N3097" s="2" t="str">
        <f t="shared" si="628"/>
        <v>Thursday</v>
      </c>
      <c r="O3097" s="12">
        <f t="shared" si="629"/>
        <v>0</v>
      </c>
      <c r="P3097" s="11" t="str">
        <f t="shared" si="630"/>
        <v>High Cost per Unit</v>
      </c>
      <c r="Q3097" s="12">
        <f t="shared" si="631"/>
        <v>0</v>
      </c>
      <c r="R3097" s="12">
        <f t="shared" si="632"/>
        <v>79.970699999999994</v>
      </c>
      <c r="S3097" s="12">
        <f t="shared" si="633"/>
        <v>0</v>
      </c>
      <c r="T3097" s="12">
        <f t="shared" si="634"/>
        <v>0</v>
      </c>
      <c r="U3097" s="12">
        <f t="shared" si="635"/>
        <v>0</v>
      </c>
      <c r="V3097" s="13" t="str">
        <f t="shared" ca="1" si="636"/>
        <v>Greater Than 8 Weeks Old</v>
      </c>
    </row>
    <row r="3098" spans="1:22" x14ac:dyDescent="0.45">
      <c r="A3098" s="2" t="s">
        <v>244</v>
      </c>
      <c r="B3098" s="5">
        <v>43703</v>
      </c>
      <c r="C3098" s="5" t="s">
        <v>369</v>
      </c>
      <c r="D3098" s="5" t="s">
        <v>372</v>
      </c>
      <c r="E3098" s="6">
        <v>5</v>
      </c>
      <c r="F3098" s="3">
        <v>114.95</v>
      </c>
      <c r="G3098" s="3">
        <v>54</v>
      </c>
      <c r="H3098" s="8">
        <f t="shared" si="624"/>
        <v>10.8</v>
      </c>
      <c r="I3098" s="3">
        <v>60.95</v>
      </c>
      <c r="J3098" s="4">
        <v>0.53</v>
      </c>
      <c r="K3098" s="2" t="str">
        <f t="shared" si="625"/>
        <v>Monday</v>
      </c>
      <c r="L3098" s="5">
        <f t="shared" si="626"/>
        <v>43706</v>
      </c>
      <c r="M3098" s="2" t="str">
        <f t="shared" si="627"/>
        <v>Thursday</v>
      </c>
      <c r="N3098" s="2" t="str">
        <f t="shared" si="628"/>
        <v>Thursday</v>
      </c>
      <c r="O3098" s="12">
        <f t="shared" si="629"/>
        <v>0</v>
      </c>
      <c r="P3098" s="11" t="str">
        <f t="shared" si="630"/>
        <v>Low Cost per Unit</v>
      </c>
      <c r="Q3098" s="12">
        <f t="shared" si="631"/>
        <v>0</v>
      </c>
      <c r="R3098" s="12">
        <f t="shared" si="632"/>
        <v>3.4485000000000001</v>
      </c>
      <c r="S3098" s="12">
        <f t="shared" si="633"/>
        <v>0</v>
      </c>
      <c r="T3098" s="12">
        <f t="shared" si="634"/>
        <v>0</v>
      </c>
      <c r="U3098" s="12">
        <f t="shared" si="635"/>
        <v>0</v>
      </c>
      <c r="V3098" s="13" t="str">
        <f t="shared" ca="1" si="636"/>
        <v>Greater Than 8 Weeks Old</v>
      </c>
    </row>
    <row r="3099" spans="1:22" x14ac:dyDescent="0.45">
      <c r="A3099" s="2" t="s">
        <v>302</v>
      </c>
      <c r="B3099" s="5">
        <v>43703</v>
      </c>
      <c r="C3099" s="5" t="s">
        <v>369</v>
      </c>
      <c r="D3099" s="5" t="s">
        <v>372</v>
      </c>
      <c r="E3099" s="6">
        <v>8</v>
      </c>
      <c r="F3099" s="3">
        <v>151.91999999999999</v>
      </c>
      <c r="G3099" s="3">
        <v>84</v>
      </c>
      <c r="H3099" s="8">
        <f t="shared" si="624"/>
        <v>10.5</v>
      </c>
      <c r="I3099" s="3">
        <v>67.92</v>
      </c>
      <c r="J3099" s="4">
        <v>0.45</v>
      </c>
      <c r="K3099" s="2" t="str">
        <f t="shared" si="625"/>
        <v>Monday</v>
      </c>
      <c r="L3099" s="5">
        <f t="shared" si="626"/>
        <v>43706</v>
      </c>
      <c r="M3099" s="2" t="str">
        <f t="shared" si="627"/>
        <v>Thursday</v>
      </c>
      <c r="N3099" s="2" t="str">
        <f t="shared" si="628"/>
        <v>Thursday</v>
      </c>
      <c r="O3099" s="12">
        <f t="shared" si="629"/>
        <v>0</v>
      </c>
      <c r="P3099" s="11" t="str">
        <f t="shared" si="630"/>
        <v>Low Cost per Unit</v>
      </c>
      <c r="Q3099" s="12">
        <f t="shared" si="631"/>
        <v>0</v>
      </c>
      <c r="R3099" s="12">
        <f t="shared" si="632"/>
        <v>4.5575999999999999</v>
      </c>
      <c r="S3099" s="12">
        <f t="shared" si="633"/>
        <v>0</v>
      </c>
      <c r="T3099" s="12">
        <f t="shared" si="634"/>
        <v>0</v>
      </c>
      <c r="U3099" s="12">
        <f t="shared" si="635"/>
        <v>0</v>
      </c>
      <c r="V3099" s="13" t="str">
        <f t="shared" ca="1" si="636"/>
        <v>Greater Than 8 Weeks Old</v>
      </c>
    </row>
    <row r="3100" spans="1:22" x14ac:dyDescent="0.45">
      <c r="A3100" s="2" t="s">
        <v>288</v>
      </c>
      <c r="B3100" s="5">
        <v>43703</v>
      </c>
      <c r="C3100" s="5" t="s">
        <v>367</v>
      </c>
      <c r="D3100" s="5" t="s">
        <v>368</v>
      </c>
      <c r="E3100" s="6">
        <v>12</v>
      </c>
      <c r="F3100" s="3">
        <v>539.88</v>
      </c>
      <c r="G3100" s="3">
        <v>216</v>
      </c>
      <c r="H3100" s="8">
        <f t="shared" si="624"/>
        <v>18</v>
      </c>
      <c r="I3100" s="3">
        <v>323.88</v>
      </c>
      <c r="J3100" s="4">
        <v>0.6</v>
      </c>
      <c r="K3100" s="2" t="str">
        <f t="shared" si="625"/>
        <v>Monday</v>
      </c>
      <c r="L3100" s="5">
        <f t="shared" si="626"/>
        <v>43706</v>
      </c>
      <c r="M3100" s="2" t="str">
        <f t="shared" si="627"/>
        <v>Thursday</v>
      </c>
      <c r="N3100" s="2" t="str">
        <f t="shared" si="628"/>
        <v>Thursday</v>
      </c>
      <c r="O3100" s="12">
        <f t="shared" si="629"/>
        <v>0</v>
      </c>
      <c r="P3100" s="11" t="str">
        <f t="shared" si="630"/>
        <v>High Cost per Unit</v>
      </c>
      <c r="Q3100" s="12">
        <f t="shared" si="631"/>
        <v>53.988</v>
      </c>
      <c r="R3100" s="12">
        <f t="shared" si="632"/>
        <v>16.196400000000001</v>
      </c>
      <c r="S3100" s="12">
        <f t="shared" si="633"/>
        <v>0</v>
      </c>
      <c r="T3100" s="12">
        <f t="shared" si="634"/>
        <v>0</v>
      </c>
      <c r="U3100" s="12">
        <f t="shared" si="635"/>
        <v>0</v>
      </c>
      <c r="V3100" s="13" t="str">
        <f t="shared" ca="1" si="636"/>
        <v>Greater Than 8 Weeks Old</v>
      </c>
    </row>
    <row r="3101" spans="1:22" x14ac:dyDescent="0.45">
      <c r="A3101" s="2" t="s">
        <v>223</v>
      </c>
      <c r="B3101" s="5">
        <v>43703</v>
      </c>
      <c r="C3101" s="5" t="s">
        <v>367</v>
      </c>
      <c r="D3101" s="5" t="s">
        <v>368</v>
      </c>
      <c r="E3101" s="6">
        <v>3</v>
      </c>
      <c r="F3101" s="3">
        <v>121.47</v>
      </c>
      <c r="G3101" s="3">
        <v>54</v>
      </c>
      <c r="H3101" s="8">
        <f t="shared" si="624"/>
        <v>18</v>
      </c>
      <c r="I3101" s="3">
        <v>67.47</v>
      </c>
      <c r="J3101" s="4">
        <v>0.56000000000000005</v>
      </c>
      <c r="K3101" s="2" t="str">
        <f t="shared" si="625"/>
        <v>Monday</v>
      </c>
      <c r="L3101" s="5">
        <f t="shared" si="626"/>
        <v>43706</v>
      </c>
      <c r="M3101" s="2" t="str">
        <f t="shared" si="627"/>
        <v>Thursday</v>
      </c>
      <c r="N3101" s="2" t="str">
        <f t="shared" si="628"/>
        <v>Thursday</v>
      </c>
      <c r="O3101" s="12">
        <f t="shared" si="629"/>
        <v>0</v>
      </c>
      <c r="P3101" s="11" t="str">
        <f t="shared" si="630"/>
        <v>High Cost per Unit</v>
      </c>
      <c r="Q3101" s="12">
        <f t="shared" si="631"/>
        <v>12.147</v>
      </c>
      <c r="R3101" s="12">
        <f t="shared" si="632"/>
        <v>3.6440999999999999</v>
      </c>
      <c r="S3101" s="12">
        <f t="shared" si="633"/>
        <v>0</v>
      </c>
      <c r="T3101" s="12">
        <f t="shared" si="634"/>
        <v>0</v>
      </c>
      <c r="U3101" s="12">
        <f t="shared" si="635"/>
        <v>0</v>
      </c>
      <c r="V3101" s="13" t="str">
        <f t="shared" ca="1" si="636"/>
        <v>Greater Than 8 Weeks Old</v>
      </c>
    </row>
    <row r="3102" spans="1:22" x14ac:dyDescent="0.45">
      <c r="A3102" s="2" t="s">
        <v>206</v>
      </c>
      <c r="B3102" s="5">
        <v>43703</v>
      </c>
      <c r="C3102" s="5" t="s">
        <v>369</v>
      </c>
      <c r="D3102" s="5" t="s">
        <v>372</v>
      </c>
      <c r="E3102" s="6">
        <v>2</v>
      </c>
      <c r="F3102" s="3">
        <v>100</v>
      </c>
      <c r="G3102" s="3">
        <v>29.98</v>
      </c>
      <c r="H3102" s="8">
        <f t="shared" si="624"/>
        <v>14.99</v>
      </c>
      <c r="I3102" s="3">
        <v>70.02</v>
      </c>
      <c r="J3102" s="4">
        <v>0.7</v>
      </c>
      <c r="K3102" s="2" t="str">
        <f t="shared" si="625"/>
        <v>Monday</v>
      </c>
      <c r="L3102" s="5">
        <f t="shared" si="626"/>
        <v>43706</v>
      </c>
      <c r="M3102" s="2" t="str">
        <f t="shared" si="627"/>
        <v>Thursday</v>
      </c>
      <c r="N3102" s="2" t="str">
        <f t="shared" si="628"/>
        <v>Thursday</v>
      </c>
      <c r="O3102" s="12">
        <f t="shared" si="629"/>
        <v>0</v>
      </c>
      <c r="P3102" s="11" t="str">
        <f t="shared" si="630"/>
        <v>Low Cost per Unit</v>
      </c>
      <c r="Q3102" s="12">
        <f t="shared" si="631"/>
        <v>0</v>
      </c>
      <c r="R3102" s="12">
        <f t="shared" si="632"/>
        <v>3</v>
      </c>
      <c r="S3102" s="12">
        <f t="shared" si="633"/>
        <v>0</v>
      </c>
      <c r="T3102" s="12">
        <f t="shared" si="634"/>
        <v>0</v>
      </c>
      <c r="U3102" s="12">
        <f t="shared" si="635"/>
        <v>0</v>
      </c>
      <c r="V3102" s="13" t="str">
        <f t="shared" ca="1" si="636"/>
        <v>Greater Than 8 Weeks Old</v>
      </c>
    </row>
    <row r="3103" spans="1:22" x14ac:dyDescent="0.45">
      <c r="A3103" s="2" t="s">
        <v>107</v>
      </c>
      <c r="B3103" s="5">
        <v>43703</v>
      </c>
      <c r="C3103" s="5" t="s">
        <v>375</v>
      </c>
      <c r="D3103" s="5" t="s">
        <v>377</v>
      </c>
      <c r="E3103" s="6">
        <v>35</v>
      </c>
      <c r="F3103" s="3">
        <v>419.65</v>
      </c>
      <c r="G3103" s="3">
        <v>140</v>
      </c>
      <c r="H3103" s="8">
        <f t="shared" si="624"/>
        <v>4</v>
      </c>
      <c r="I3103" s="3">
        <v>279.64999999999998</v>
      </c>
      <c r="J3103" s="4">
        <v>0.67</v>
      </c>
      <c r="K3103" s="2" t="str">
        <f t="shared" si="625"/>
        <v>Monday</v>
      </c>
      <c r="L3103" s="5">
        <f t="shared" si="626"/>
        <v>43706</v>
      </c>
      <c r="M3103" s="2" t="str">
        <f t="shared" si="627"/>
        <v>Thursday</v>
      </c>
      <c r="N3103" s="2" t="str">
        <f t="shared" si="628"/>
        <v>Thursday</v>
      </c>
      <c r="O3103" s="12">
        <f t="shared" si="629"/>
        <v>0</v>
      </c>
      <c r="P3103" s="11" t="str">
        <f t="shared" si="630"/>
        <v>Low Cost per Unit</v>
      </c>
      <c r="Q3103" s="12">
        <f t="shared" si="631"/>
        <v>0</v>
      </c>
      <c r="R3103" s="12">
        <f t="shared" si="632"/>
        <v>12.589499999999999</v>
      </c>
      <c r="S3103" s="12">
        <f t="shared" si="633"/>
        <v>0</v>
      </c>
      <c r="T3103" s="12">
        <f t="shared" si="634"/>
        <v>0</v>
      </c>
      <c r="U3103" s="12">
        <f t="shared" si="635"/>
        <v>0</v>
      </c>
      <c r="V3103" s="13" t="str">
        <f t="shared" ca="1" si="636"/>
        <v>Greater Than 8 Weeks Old</v>
      </c>
    </row>
    <row r="3104" spans="1:22" x14ac:dyDescent="0.45">
      <c r="A3104" s="2" t="s">
        <v>48</v>
      </c>
      <c r="B3104" s="5">
        <v>43703</v>
      </c>
      <c r="C3104" s="5" t="s">
        <v>378</v>
      </c>
      <c r="D3104" s="5" t="s">
        <v>379</v>
      </c>
      <c r="E3104" s="6">
        <v>27</v>
      </c>
      <c r="F3104" s="3">
        <v>1051.73</v>
      </c>
      <c r="G3104" s="3">
        <v>357.48</v>
      </c>
      <c r="H3104" s="8">
        <f t="shared" si="624"/>
        <v>13.24</v>
      </c>
      <c r="I3104" s="3">
        <v>694.25</v>
      </c>
      <c r="J3104" s="4">
        <v>0.66</v>
      </c>
      <c r="K3104" s="2" t="str">
        <f t="shared" si="625"/>
        <v>Monday</v>
      </c>
      <c r="L3104" s="5">
        <f t="shared" si="626"/>
        <v>43706</v>
      </c>
      <c r="M3104" s="2" t="str">
        <f t="shared" si="627"/>
        <v>Thursday</v>
      </c>
      <c r="N3104" s="2" t="str">
        <f t="shared" si="628"/>
        <v>Thursday</v>
      </c>
      <c r="O3104" s="12">
        <f t="shared" si="629"/>
        <v>0</v>
      </c>
      <c r="P3104" s="11" t="str">
        <f t="shared" si="630"/>
        <v>Low Cost per Unit</v>
      </c>
      <c r="Q3104" s="12">
        <f t="shared" si="631"/>
        <v>0</v>
      </c>
      <c r="R3104" s="12">
        <f t="shared" si="632"/>
        <v>31.5519</v>
      </c>
      <c r="S3104" s="12">
        <f t="shared" si="633"/>
        <v>0</v>
      </c>
      <c r="T3104" s="12">
        <f t="shared" si="634"/>
        <v>0</v>
      </c>
      <c r="U3104" s="12">
        <f t="shared" si="635"/>
        <v>0</v>
      </c>
      <c r="V3104" s="13" t="str">
        <f t="shared" ca="1" si="636"/>
        <v>Greater Than 8 Weeks Old</v>
      </c>
    </row>
    <row r="3105" spans="1:22" x14ac:dyDescent="0.45">
      <c r="A3105" s="2" t="s">
        <v>304</v>
      </c>
      <c r="B3105" s="5">
        <v>43703</v>
      </c>
      <c r="C3105" s="5" t="s">
        <v>369</v>
      </c>
      <c r="D3105" s="5" t="s">
        <v>394</v>
      </c>
      <c r="E3105" s="6">
        <v>5</v>
      </c>
      <c r="F3105" s="3">
        <v>169.95</v>
      </c>
      <c r="G3105" s="3">
        <v>75</v>
      </c>
      <c r="H3105" s="8">
        <f t="shared" si="624"/>
        <v>15</v>
      </c>
      <c r="I3105" s="3">
        <v>94.95</v>
      </c>
      <c r="J3105" s="4">
        <v>0.56000000000000005</v>
      </c>
      <c r="K3105" s="2" t="str">
        <f t="shared" si="625"/>
        <v>Monday</v>
      </c>
      <c r="L3105" s="5">
        <f t="shared" si="626"/>
        <v>43706</v>
      </c>
      <c r="M3105" s="2" t="str">
        <f t="shared" si="627"/>
        <v>Thursday</v>
      </c>
      <c r="N3105" s="2" t="str">
        <f t="shared" si="628"/>
        <v>Thursday</v>
      </c>
      <c r="O3105" s="12">
        <f t="shared" si="629"/>
        <v>0</v>
      </c>
      <c r="P3105" s="11" t="str">
        <f t="shared" si="630"/>
        <v>Low Cost per Unit</v>
      </c>
      <c r="Q3105" s="12">
        <f t="shared" si="631"/>
        <v>0</v>
      </c>
      <c r="R3105" s="12">
        <f t="shared" si="632"/>
        <v>5.0984999999999996</v>
      </c>
      <c r="S3105" s="12">
        <f t="shared" si="633"/>
        <v>0</v>
      </c>
      <c r="T3105" s="12">
        <f t="shared" si="634"/>
        <v>0</v>
      </c>
      <c r="U3105" s="12">
        <f t="shared" si="635"/>
        <v>0</v>
      </c>
      <c r="V3105" s="13" t="str">
        <f t="shared" ca="1" si="636"/>
        <v>Greater Than 8 Weeks Old</v>
      </c>
    </row>
    <row r="3106" spans="1:22" x14ac:dyDescent="0.45">
      <c r="A3106" s="2" t="s">
        <v>179</v>
      </c>
      <c r="B3106" s="5">
        <v>43703</v>
      </c>
      <c r="C3106" s="5" t="s">
        <v>380</v>
      </c>
      <c r="D3106" s="5" t="s">
        <v>381</v>
      </c>
      <c r="E3106" s="6">
        <v>1</v>
      </c>
      <c r="F3106" s="3">
        <v>25</v>
      </c>
      <c r="G3106" s="3">
        <v>7.35</v>
      </c>
      <c r="H3106" s="8">
        <f t="shared" si="624"/>
        <v>7.35</v>
      </c>
      <c r="I3106" s="3">
        <v>17.649999999999999</v>
      </c>
      <c r="J3106" s="4">
        <v>0.71</v>
      </c>
      <c r="K3106" s="2" t="str">
        <f t="shared" si="625"/>
        <v>Monday</v>
      </c>
      <c r="L3106" s="5">
        <f t="shared" si="626"/>
        <v>43706</v>
      </c>
      <c r="M3106" s="2" t="str">
        <f t="shared" si="627"/>
        <v>Thursday</v>
      </c>
      <c r="N3106" s="2" t="str">
        <f t="shared" si="628"/>
        <v>Thursday</v>
      </c>
      <c r="O3106" s="12">
        <f t="shared" si="629"/>
        <v>0</v>
      </c>
      <c r="P3106" s="11" t="str">
        <f t="shared" si="630"/>
        <v>Low Cost per Unit</v>
      </c>
      <c r="Q3106" s="12">
        <f t="shared" si="631"/>
        <v>0</v>
      </c>
      <c r="R3106" s="12">
        <f t="shared" si="632"/>
        <v>0</v>
      </c>
      <c r="S3106" s="12">
        <f t="shared" si="633"/>
        <v>0</v>
      </c>
      <c r="T3106" s="12">
        <f t="shared" si="634"/>
        <v>0</v>
      </c>
      <c r="U3106" s="12">
        <f t="shared" si="635"/>
        <v>0</v>
      </c>
      <c r="V3106" s="13" t="str">
        <f t="shared" ca="1" si="636"/>
        <v>Greater Than 8 Weeks Old</v>
      </c>
    </row>
    <row r="3107" spans="1:22" x14ac:dyDescent="0.45">
      <c r="A3107" s="2" t="s">
        <v>111</v>
      </c>
      <c r="B3107" s="5">
        <v>43703</v>
      </c>
      <c r="C3107" s="5" t="s">
        <v>386</v>
      </c>
      <c r="D3107" s="5" t="s">
        <v>388</v>
      </c>
      <c r="E3107" s="6">
        <v>1</v>
      </c>
      <c r="F3107" s="3">
        <v>140</v>
      </c>
      <c r="G3107" s="3">
        <v>43.26</v>
      </c>
      <c r="H3107" s="8">
        <f t="shared" si="624"/>
        <v>43.26</v>
      </c>
      <c r="I3107" s="3">
        <v>96.74</v>
      </c>
      <c r="J3107" s="4">
        <v>0.69</v>
      </c>
      <c r="K3107" s="2" t="str">
        <f t="shared" si="625"/>
        <v>Monday</v>
      </c>
      <c r="L3107" s="5">
        <f t="shared" si="626"/>
        <v>43706</v>
      </c>
      <c r="M3107" s="2" t="str">
        <f t="shared" si="627"/>
        <v>Thursday</v>
      </c>
      <c r="N3107" s="2" t="str">
        <f t="shared" si="628"/>
        <v>Thursday</v>
      </c>
      <c r="O3107" s="12">
        <f t="shared" si="629"/>
        <v>0</v>
      </c>
      <c r="P3107" s="11" t="str">
        <f t="shared" si="630"/>
        <v>High Cost per Unit</v>
      </c>
      <c r="Q3107" s="12">
        <f t="shared" si="631"/>
        <v>0</v>
      </c>
      <c r="R3107" s="12">
        <f t="shared" si="632"/>
        <v>0</v>
      </c>
      <c r="S3107" s="12">
        <f t="shared" si="633"/>
        <v>0</v>
      </c>
      <c r="T3107" s="12">
        <f t="shared" si="634"/>
        <v>0</v>
      </c>
      <c r="U3107" s="12">
        <f t="shared" si="635"/>
        <v>0</v>
      </c>
      <c r="V3107" s="13" t="str">
        <f t="shared" ca="1" si="636"/>
        <v>Greater Than 8 Weeks Old</v>
      </c>
    </row>
    <row r="3108" spans="1:22" x14ac:dyDescent="0.45">
      <c r="A3108" s="2" t="s">
        <v>165</v>
      </c>
      <c r="B3108" s="5">
        <v>43703</v>
      </c>
      <c r="C3108" s="5" t="s">
        <v>375</v>
      </c>
      <c r="D3108" s="5" t="s">
        <v>382</v>
      </c>
      <c r="E3108" s="6">
        <v>31</v>
      </c>
      <c r="F3108" s="3">
        <v>402.69</v>
      </c>
      <c r="G3108" s="3">
        <v>99.2</v>
      </c>
      <c r="H3108" s="8">
        <f t="shared" si="624"/>
        <v>3.2</v>
      </c>
      <c r="I3108" s="3">
        <v>303.49</v>
      </c>
      <c r="J3108" s="4">
        <v>0.75</v>
      </c>
      <c r="K3108" s="2" t="str">
        <f t="shared" si="625"/>
        <v>Monday</v>
      </c>
      <c r="L3108" s="5">
        <f t="shared" si="626"/>
        <v>43706</v>
      </c>
      <c r="M3108" s="2" t="str">
        <f t="shared" si="627"/>
        <v>Thursday</v>
      </c>
      <c r="N3108" s="2" t="str">
        <f t="shared" si="628"/>
        <v>Thursday</v>
      </c>
      <c r="O3108" s="12">
        <f t="shared" si="629"/>
        <v>0</v>
      </c>
      <c r="P3108" s="11" t="str">
        <f t="shared" si="630"/>
        <v>Low Cost per Unit</v>
      </c>
      <c r="Q3108" s="12">
        <f t="shared" si="631"/>
        <v>0</v>
      </c>
      <c r="R3108" s="12">
        <f t="shared" si="632"/>
        <v>12.0807</v>
      </c>
      <c r="S3108" s="12">
        <f t="shared" si="633"/>
        <v>0</v>
      </c>
      <c r="T3108" s="12">
        <f t="shared" si="634"/>
        <v>0</v>
      </c>
      <c r="U3108" s="12">
        <f t="shared" si="635"/>
        <v>0</v>
      </c>
      <c r="V3108" s="13" t="str">
        <f t="shared" ca="1" si="636"/>
        <v>Greater Than 8 Weeks Old</v>
      </c>
    </row>
    <row r="3109" spans="1:22" x14ac:dyDescent="0.45">
      <c r="A3109" s="2" t="s">
        <v>112</v>
      </c>
      <c r="B3109" s="5">
        <v>43703</v>
      </c>
      <c r="C3109" s="5" t="s">
        <v>386</v>
      </c>
      <c r="D3109" s="5" t="s">
        <v>395</v>
      </c>
      <c r="E3109" s="6">
        <v>2</v>
      </c>
      <c r="F3109" s="3">
        <v>50</v>
      </c>
      <c r="G3109" s="3">
        <v>9.5</v>
      </c>
      <c r="H3109" s="8">
        <f t="shared" si="624"/>
        <v>4.75</v>
      </c>
      <c r="I3109" s="3">
        <v>40.5</v>
      </c>
      <c r="J3109" s="4">
        <v>0.81</v>
      </c>
      <c r="K3109" s="2" t="str">
        <f t="shared" si="625"/>
        <v>Monday</v>
      </c>
      <c r="L3109" s="5">
        <f t="shared" si="626"/>
        <v>43706</v>
      </c>
      <c r="M3109" s="2" t="str">
        <f t="shared" si="627"/>
        <v>Thursday</v>
      </c>
      <c r="N3109" s="2" t="str">
        <f t="shared" si="628"/>
        <v>Thursday</v>
      </c>
      <c r="O3109" s="12">
        <f t="shared" si="629"/>
        <v>0</v>
      </c>
      <c r="P3109" s="11" t="str">
        <f t="shared" si="630"/>
        <v>Low Cost per Unit</v>
      </c>
      <c r="Q3109" s="12">
        <f t="shared" si="631"/>
        <v>0</v>
      </c>
      <c r="R3109" s="12">
        <f t="shared" si="632"/>
        <v>1.5</v>
      </c>
      <c r="S3109" s="12">
        <f t="shared" si="633"/>
        <v>0</v>
      </c>
      <c r="T3109" s="12">
        <f t="shared" si="634"/>
        <v>0</v>
      </c>
      <c r="U3109" s="12">
        <f t="shared" si="635"/>
        <v>0</v>
      </c>
      <c r="V3109" s="13" t="str">
        <f t="shared" ca="1" si="636"/>
        <v>Greater Than 8 Weeks Old</v>
      </c>
    </row>
    <row r="3110" spans="1:22" x14ac:dyDescent="0.45">
      <c r="A3110" s="2" t="s">
        <v>51</v>
      </c>
      <c r="B3110" s="5">
        <v>43703</v>
      </c>
      <c r="C3110" s="5" t="s">
        <v>375</v>
      </c>
      <c r="D3110" s="5" t="s">
        <v>382</v>
      </c>
      <c r="E3110" s="6">
        <v>1</v>
      </c>
      <c r="F3110" s="3">
        <v>99</v>
      </c>
      <c r="G3110" s="3">
        <v>24</v>
      </c>
      <c r="H3110" s="8">
        <f t="shared" si="624"/>
        <v>24</v>
      </c>
      <c r="I3110" s="3">
        <v>75</v>
      </c>
      <c r="J3110" s="4">
        <v>0.76</v>
      </c>
      <c r="K3110" s="2" t="str">
        <f t="shared" si="625"/>
        <v>Monday</v>
      </c>
      <c r="L3110" s="5">
        <f t="shared" si="626"/>
        <v>43706</v>
      </c>
      <c r="M3110" s="2" t="str">
        <f t="shared" si="627"/>
        <v>Thursday</v>
      </c>
      <c r="N3110" s="2" t="str">
        <f t="shared" si="628"/>
        <v>Thursday</v>
      </c>
      <c r="O3110" s="12">
        <f t="shared" si="629"/>
        <v>0</v>
      </c>
      <c r="P3110" s="11" t="str">
        <f t="shared" si="630"/>
        <v>High Cost per Unit</v>
      </c>
      <c r="Q3110" s="12">
        <f t="shared" si="631"/>
        <v>0</v>
      </c>
      <c r="R3110" s="12">
        <f t="shared" si="632"/>
        <v>0</v>
      </c>
      <c r="S3110" s="12">
        <f t="shared" si="633"/>
        <v>0</v>
      </c>
      <c r="T3110" s="12">
        <f t="shared" si="634"/>
        <v>0</v>
      </c>
      <c r="U3110" s="12">
        <f t="shared" si="635"/>
        <v>0</v>
      </c>
      <c r="V3110" s="13" t="str">
        <f t="shared" ca="1" si="636"/>
        <v>Greater Than 8 Weeks Old</v>
      </c>
    </row>
    <row r="3111" spans="1:22" x14ac:dyDescent="0.45">
      <c r="A3111" s="2" t="s">
        <v>113</v>
      </c>
      <c r="B3111" s="5">
        <v>43703</v>
      </c>
      <c r="C3111" s="5" t="s">
        <v>383</v>
      </c>
      <c r="D3111" s="5" t="s">
        <v>384</v>
      </c>
      <c r="E3111" s="6">
        <v>2</v>
      </c>
      <c r="F3111" s="3">
        <v>26</v>
      </c>
      <c r="G3111" s="3">
        <v>3.7</v>
      </c>
      <c r="H3111" s="8">
        <f t="shared" si="624"/>
        <v>1.85</v>
      </c>
      <c r="I3111" s="3">
        <v>22.3</v>
      </c>
      <c r="J3111" s="4">
        <v>0.86</v>
      </c>
      <c r="K3111" s="2" t="str">
        <f t="shared" si="625"/>
        <v>Monday</v>
      </c>
      <c r="L3111" s="5">
        <f t="shared" si="626"/>
        <v>43706</v>
      </c>
      <c r="M3111" s="2" t="str">
        <f t="shared" si="627"/>
        <v>Thursday</v>
      </c>
      <c r="N3111" s="2" t="str">
        <f t="shared" si="628"/>
        <v>Thursday</v>
      </c>
      <c r="O3111" s="12">
        <f t="shared" si="629"/>
        <v>0</v>
      </c>
      <c r="P3111" s="11" t="str">
        <f t="shared" si="630"/>
        <v>Low Cost per Unit</v>
      </c>
      <c r="Q3111" s="12">
        <f t="shared" si="631"/>
        <v>0</v>
      </c>
      <c r="R3111" s="12">
        <f t="shared" si="632"/>
        <v>0.78</v>
      </c>
      <c r="S3111" s="12">
        <f t="shared" si="633"/>
        <v>0</v>
      </c>
      <c r="T3111" s="12">
        <f t="shared" si="634"/>
        <v>0</v>
      </c>
      <c r="U3111" s="12">
        <f t="shared" si="635"/>
        <v>0</v>
      </c>
      <c r="V3111" s="13" t="str">
        <f t="shared" ca="1" si="636"/>
        <v>Greater Than 8 Weeks Old</v>
      </c>
    </row>
    <row r="3112" spans="1:22" x14ac:dyDescent="0.45">
      <c r="A3112" s="2" t="s">
        <v>224</v>
      </c>
      <c r="B3112" s="5">
        <v>43703</v>
      </c>
      <c r="C3112" s="5" t="s">
        <v>383</v>
      </c>
      <c r="D3112" s="5" t="s">
        <v>384</v>
      </c>
      <c r="E3112" s="6">
        <v>39</v>
      </c>
      <c r="F3112" s="3">
        <v>506.61</v>
      </c>
      <c r="G3112" s="3">
        <v>234</v>
      </c>
      <c r="H3112" s="8">
        <f t="shared" si="624"/>
        <v>6</v>
      </c>
      <c r="I3112" s="3">
        <v>272.61</v>
      </c>
      <c r="J3112" s="4">
        <v>0.54</v>
      </c>
      <c r="K3112" s="2" t="str">
        <f t="shared" si="625"/>
        <v>Monday</v>
      </c>
      <c r="L3112" s="5">
        <f t="shared" si="626"/>
        <v>43706</v>
      </c>
      <c r="M3112" s="2" t="str">
        <f t="shared" si="627"/>
        <v>Thursday</v>
      </c>
      <c r="N3112" s="2" t="str">
        <f t="shared" si="628"/>
        <v>Thursday</v>
      </c>
      <c r="O3112" s="12">
        <f t="shared" si="629"/>
        <v>0</v>
      </c>
      <c r="P3112" s="11" t="str">
        <f t="shared" si="630"/>
        <v>Low Cost per Unit</v>
      </c>
      <c r="Q3112" s="12">
        <f t="shared" si="631"/>
        <v>0</v>
      </c>
      <c r="R3112" s="12">
        <f t="shared" si="632"/>
        <v>15.1983</v>
      </c>
      <c r="S3112" s="12">
        <f t="shared" si="633"/>
        <v>0</v>
      </c>
      <c r="T3112" s="12">
        <f t="shared" si="634"/>
        <v>0</v>
      </c>
      <c r="U3112" s="12">
        <f t="shared" si="635"/>
        <v>0</v>
      </c>
      <c r="V3112" s="13" t="str">
        <f t="shared" ca="1" si="636"/>
        <v>Greater Than 8 Weeks Old</v>
      </c>
    </row>
    <row r="3113" spans="1:22" x14ac:dyDescent="0.45">
      <c r="A3113" s="2" t="s">
        <v>262</v>
      </c>
      <c r="B3113" s="5">
        <v>43703</v>
      </c>
      <c r="C3113" s="5" t="s">
        <v>383</v>
      </c>
      <c r="D3113" s="5" t="s">
        <v>384</v>
      </c>
      <c r="E3113" s="6">
        <v>9</v>
      </c>
      <c r="F3113" s="3">
        <v>89.91</v>
      </c>
      <c r="G3113" s="3">
        <v>39.6</v>
      </c>
      <c r="H3113" s="8">
        <f t="shared" si="624"/>
        <v>4.4000000000000004</v>
      </c>
      <c r="I3113" s="3">
        <v>50.31</v>
      </c>
      <c r="J3113" s="4">
        <v>0.56000000000000005</v>
      </c>
      <c r="K3113" s="2" t="str">
        <f t="shared" si="625"/>
        <v>Monday</v>
      </c>
      <c r="L3113" s="5">
        <f t="shared" si="626"/>
        <v>43706</v>
      </c>
      <c r="M3113" s="2" t="str">
        <f t="shared" si="627"/>
        <v>Thursday</v>
      </c>
      <c r="N3113" s="2" t="str">
        <f t="shared" si="628"/>
        <v>Thursday</v>
      </c>
      <c r="O3113" s="12">
        <f t="shared" si="629"/>
        <v>0</v>
      </c>
      <c r="P3113" s="11" t="str">
        <f t="shared" si="630"/>
        <v>Low Cost per Unit</v>
      </c>
      <c r="Q3113" s="12">
        <f t="shared" si="631"/>
        <v>0</v>
      </c>
      <c r="R3113" s="12">
        <f t="shared" si="632"/>
        <v>2.6972999999999998</v>
      </c>
      <c r="S3113" s="12">
        <f t="shared" si="633"/>
        <v>0</v>
      </c>
      <c r="T3113" s="12">
        <f t="shared" si="634"/>
        <v>0</v>
      </c>
      <c r="U3113" s="12">
        <f t="shared" si="635"/>
        <v>0</v>
      </c>
      <c r="V3113" s="13" t="str">
        <f t="shared" ca="1" si="636"/>
        <v>Greater Than 8 Weeks Old</v>
      </c>
    </row>
    <row r="3114" spans="1:22" x14ac:dyDescent="0.45">
      <c r="A3114" s="2" t="s">
        <v>56</v>
      </c>
      <c r="B3114" s="5">
        <v>43703</v>
      </c>
      <c r="C3114" s="5" t="s">
        <v>383</v>
      </c>
      <c r="D3114" s="5" t="s">
        <v>391</v>
      </c>
      <c r="E3114" s="6">
        <v>1</v>
      </c>
      <c r="F3114" s="3">
        <v>59</v>
      </c>
      <c r="G3114" s="3">
        <v>21</v>
      </c>
      <c r="H3114" s="8">
        <f t="shared" si="624"/>
        <v>21</v>
      </c>
      <c r="I3114" s="3">
        <v>38</v>
      </c>
      <c r="J3114" s="4">
        <v>0.64</v>
      </c>
      <c r="K3114" s="2" t="str">
        <f t="shared" si="625"/>
        <v>Monday</v>
      </c>
      <c r="L3114" s="5">
        <f t="shared" si="626"/>
        <v>43706</v>
      </c>
      <c r="M3114" s="2" t="str">
        <f t="shared" si="627"/>
        <v>Thursday</v>
      </c>
      <c r="N3114" s="2" t="str">
        <f t="shared" si="628"/>
        <v>Thursday</v>
      </c>
      <c r="O3114" s="12">
        <f t="shared" si="629"/>
        <v>0</v>
      </c>
      <c r="P3114" s="11" t="str">
        <f t="shared" si="630"/>
        <v>High Cost per Unit</v>
      </c>
      <c r="Q3114" s="12">
        <f t="shared" si="631"/>
        <v>0</v>
      </c>
      <c r="R3114" s="12">
        <f t="shared" si="632"/>
        <v>0</v>
      </c>
      <c r="S3114" s="12">
        <f t="shared" si="633"/>
        <v>0</v>
      </c>
      <c r="T3114" s="12">
        <f t="shared" si="634"/>
        <v>0</v>
      </c>
      <c r="U3114" s="12">
        <f t="shared" si="635"/>
        <v>0</v>
      </c>
      <c r="V3114" s="13" t="str">
        <f t="shared" ca="1" si="636"/>
        <v>Greater Than 8 Weeks Old</v>
      </c>
    </row>
    <row r="3115" spans="1:22" x14ac:dyDescent="0.45">
      <c r="A3115" s="2" t="s">
        <v>196</v>
      </c>
      <c r="B3115" s="5">
        <v>43703</v>
      </c>
      <c r="C3115" s="5" t="s">
        <v>378</v>
      </c>
      <c r="D3115" s="5" t="s">
        <v>397</v>
      </c>
      <c r="E3115" s="6">
        <v>3</v>
      </c>
      <c r="F3115" s="3">
        <v>66</v>
      </c>
      <c r="G3115" s="3">
        <v>13.98</v>
      </c>
      <c r="H3115" s="8">
        <f t="shared" si="624"/>
        <v>4.66</v>
      </c>
      <c r="I3115" s="3">
        <v>52.02</v>
      </c>
      <c r="J3115" s="4">
        <v>0.79</v>
      </c>
      <c r="K3115" s="2" t="str">
        <f t="shared" si="625"/>
        <v>Monday</v>
      </c>
      <c r="L3115" s="5">
        <f t="shared" si="626"/>
        <v>43706</v>
      </c>
      <c r="M3115" s="2" t="str">
        <f t="shared" si="627"/>
        <v>Thursday</v>
      </c>
      <c r="N3115" s="2" t="str">
        <f t="shared" si="628"/>
        <v>Thursday</v>
      </c>
      <c r="O3115" s="12">
        <f t="shared" si="629"/>
        <v>0</v>
      </c>
      <c r="P3115" s="11" t="str">
        <f t="shared" si="630"/>
        <v>Low Cost per Unit</v>
      </c>
      <c r="Q3115" s="12">
        <f t="shared" si="631"/>
        <v>0</v>
      </c>
      <c r="R3115" s="12">
        <f t="shared" si="632"/>
        <v>1.98</v>
      </c>
      <c r="S3115" s="12">
        <f t="shared" si="633"/>
        <v>0</v>
      </c>
      <c r="T3115" s="12">
        <f t="shared" si="634"/>
        <v>0</v>
      </c>
      <c r="U3115" s="12">
        <f t="shared" si="635"/>
        <v>0</v>
      </c>
      <c r="V3115" s="13" t="str">
        <f t="shared" ca="1" si="636"/>
        <v>Greater Than 8 Weeks Old</v>
      </c>
    </row>
    <row r="3116" spans="1:22" x14ac:dyDescent="0.45">
      <c r="A3116" s="2" t="s">
        <v>116</v>
      </c>
      <c r="B3116" s="5">
        <v>43703</v>
      </c>
      <c r="C3116" s="5" t="s">
        <v>378</v>
      </c>
      <c r="D3116" s="5" t="s">
        <v>397</v>
      </c>
      <c r="E3116" s="6">
        <v>6</v>
      </c>
      <c r="F3116" s="3">
        <v>47.94</v>
      </c>
      <c r="G3116" s="3">
        <v>16.68</v>
      </c>
      <c r="H3116" s="8">
        <f t="shared" si="624"/>
        <v>2.78</v>
      </c>
      <c r="I3116" s="3">
        <v>31.26</v>
      </c>
      <c r="J3116" s="4">
        <v>0.65</v>
      </c>
      <c r="K3116" s="2" t="str">
        <f t="shared" si="625"/>
        <v>Monday</v>
      </c>
      <c r="L3116" s="5">
        <f t="shared" si="626"/>
        <v>43706</v>
      </c>
      <c r="M3116" s="2" t="str">
        <f t="shared" si="627"/>
        <v>Thursday</v>
      </c>
      <c r="N3116" s="2" t="str">
        <f t="shared" si="628"/>
        <v>Thursday</v>
      </c>
      <c r="O3116" s="12">
        <f t="shared" si="629"/>
        <v>0</v>
      </c>
      <c r="P3116" s="11" t="str">
        <f t="shared" si="630"/>
        <v>Low Cost per Unit</v>
      </c>
      <c r="Q3116" s="12">
        <f t="shared" si="631"/>
        <v>0</v>
      </c>
      <c r="R3116" s="12">
        <f t="shared" si="632"/>
        <v>1.4381999999999999</v>
      </c>
      <c r="S3116" s="12">
        <f t="shared" si="633"/>
        <v>0</v>
      </c>
      <c r="T3116" s="12">
        <f t="shared" si="634"/>
        <v>0</v>
      </c>
      <c r="U3116" s="12">
        <f t="shared" si="635"/>
        <v>0</v>
      </c>
      <c r="V3116" s="13" t="str">
        <f t="shared" ca="1" si="636"/>
        <v>Greater Than 8 Weeks Old</v>
      </c>
    </row>
    <row r="3117" spans="1:22" x14ac:dyDescent="0.45">
      <c r="A3117" s="2" t="s">
        <v>263</v>
      </c>
      <c r="B3117" s="5">
        <v>43703</v>
      </c>
      <c r="C3117" s="5" t="s">
        <v>383</v>
      </c>
      <c r="D3117" s="5" t="s">
        <v>384</v>
      </c>
      <c r="E3117" s="6">
        <v>1</v>
      </c>
      <c r="F3117" s="3">
        <v>32</v>
      </c>
      <c r="G3117" s="3">
        <v>12.8</v>
      </c>
      <c r="H3117" s="8">
        <f t="shared" si="624"/>
        <v>12.8</v>
      </c>
      <c r="I3117" s="3">
        <v>19.2</v>
      </c>
      <c r="J3117" s="4">
        <v>0.6</v>
      </c>
      <c r="K3117" s="2" t="str">
        <f t="shared" si="625"/>
        <v>Monday</v>
      </c>
      <c r="L3117" s="5">
        <f t="shared" si="626"/>
        <v>43706</v>
      </c>
      <c r="M3117" s="2" t="str">
        <f t="shared" si="627"/>
        <v>Thursday</v>
      </c>
      <c r="N3117" s="2" t="str">
        <f t="shared" si="628"/>
        <v>Thursday</v>
      </c>
      <c r="O3117" s="12">
        <f t="shared" si="629"/>
        <v>0</v>
      </c>
      <c r="P3117" s="11" t="str">
        <f t="shared" si="630"/>
        <v>Low Cost per Unit</v>
      </c>
      <c r="Q3117" s="12">
        <f t="shared" si="631"/>
        <v>0</v>
      </c>
      <c r="R3117" s="12">
        <f t="shared" si="632"/>
        <v>0</v>
      </c>
      <c r="S3117" s="12">
        <f t="shared" si="633"/>
        <v>0</v>
      </c>
      <c r="T3117" s="12">
        <f t="shared" si="634"/>
        <v>0</v>
      </c>
      <c r="U3117" s="12">
        <f t="shared" si="635"/>
        <v>0</v>
      </c>
      <c r="V3117" s="13" t="str">
        <f t="shared" ca="1" si="636"/>
        <v>Greater Than 8 Weeks Old</v>
      </c>
    </row>
    <row r="3118" spans="1:22" x14ac:dyDescent="0.45">
      <c r="A3118" s="2" t="s">
        <v>67</v>
      </c>
      <c r="B3118" s="5">
        <v>43703</v>
      </c>
      <c r="C3118" s="5" t="s">
        <v>369</v>
      </c>
      <c r="D3118" s="5" t="s">
        <v>374</v>
      </c>
      <c r="E3118" s="6">
        <v>39</v>
      </c>
      <c r="F3118" s="3">
        <v>820.21</v>
      </c>
      <c r="G3118" s="3">
        <v>427.05</v>
      </c>
      <c r="H3118" s="8">
        <f t="shared" si="624"/>
        <v>10.950000000000001</v>
      </c>
      <c r="I3118" s="3">
        <v>393.16</v>
      </c>
      <c r="J3118" s="4">
        <v>0.48</v>
      </c>
      <c r="K3118" s="2" t="str">
        <f t="shared" si="625"/>
        <v>Monday</v>
      </c>
      <c r="L3118" s="5">
        <f t="shared" si="626"/>
        <v>43706</v>
      </c>
      <c r="M3118" s="2" t="str">
        <f t="shared" si="627"/>
        <v>Thursday</v>
      </c>
      <c r="N3118" s="2" t="str">
        <f t="shared" si="628"/>
        <v>Thursday</v>
      </c>
      <c r="O3118" s="12">
        <f t="shared" si="629"/>
        <v>0</v>
      </c>
      <c r="P3118" s="11" t="str">
        <f t="shared" si="630"/>
        <v>Low Cost per Unit</v>
      </c>
      <c r="Q3118" s="12">
        <f t="shared" si="631"/>
        <v>0</v>
      </c>
      <c r="R3118" s="12">
        <f t="shared" si="632"/>
        <v>24.606300000000001</v>
      </c>
      <c r="S3118" s="12">
        <f t="shared" si="633"/>
        <v>0</v>
      </c>
      <c r="T3118" s="12">
        <f t="shared" si="634"/>
        <v>0</v>
      </c>
      <c r="U3118" s="12">
        <f t="shared" si="635"/>
        <v>0</v>
      </c>
      <c r="V3118" s="13" t="str">
        <f t="shared" ca="1" si="636"/>
        <v>Greater Than 8 Weeks Old</v>
      </c>
    </row>
    <row r="3119" spans="1:22" x14ac:dyDescent="0.45">
      <c r="A3119" s="2" t="s">
        <v>118</v>
      </c>
      <c r="B3119" s="5">
        <v>43703</v>
      </c>
      <c r="C3119" s="5" t="s">
        <v>375</v>
      </c>
      <c r="D3119" s="5" t="s">
        <v>377</v>
      </c>
      <c r="E3119" s="6">
        <v>9</v>
      </c>
      <c r="F3119" s="3">
        <v>98.91</v>
      </c>
      <c r="G3119" s="3">
        <v>60.75</v>
      </c>
      <c r="H3119" s="8">
        <f t="shared" si="624"/>
        <v>6.75</v>
      </c>
      <c r="I3119" s="3">
        <v>38.159999999999997</v>
      </c>
      <c r="J3119" s="4">
        <v>0.39</v>
      </c>
      <c r="K3119" s="2" t="str">
        <f t="shared" si="625"/>
        <v>Monday</v>
      </c>
      <c r="L3119" s="5">
        <f t="shared" si="626"/>
        <v>43706</v>
      </c>
      <c r="M3119" s="2" t="str">
        <f t="shared" si="627"/>
        <v>Thursday</v>
      </c>
      <c r="N3119" s="2" t="str">
        <f t="shared" si="628"/>
        <v>Thursday</v>
      </c>
      <c r="O3119" s="12">
        <f t="shared" si="629"/>
        <v>0</v>
      </c>
      <c r="P3119" s="11" t="str">
        <f t="shared" si="630"/>
        <v>Low Cost per Unit</v>
      </c>
      <c r="Q3119" s="12">
        <f t="shared" si="631"/>
        <v>0</v>
      </c>
      <c r="R3119" s="12">
        <f t="shared" si="632"/>
        <v>2.9672999999999998</v>
      </c>
      <c r="S3119" s="12">
        <f t="shared" si="633"/>
        <v>0</v>
      </c>
      <c r="T3119" s="12">
        <f t="shared" si="634"/>
        <v>0</v>
      </c>
      <c r="U3119" s="12">
        <f t="shared" si="635"/>
        <v>0</v>
      </c>
      <c r="V3119" s="13" t="str">
        <f t="shared" ca="1" si="636"/>
        <v>Greater Than 8 Weeks Old</v>
      </c>
    </row>
    <row r="3120" spans="1:22" x14ac:dyDescent="0.45">
      <c r="A3120" s="2" t="s">
        <v>68</v>
      </c>
      <c r="B3120" s="5">
        <v>43703</v>
      </c>
      <c r="C3120" s="5" t="s">
        <v>375</v>
      </c>
      <c r="D3120" s="5" t="s">
        <v>377</v>
      </c>
      <c r="E3120" s="6">
        <v>35</v>
      </c>
      <c r="F3120" s="3">
        <v>283.14999999999998</v>
      </c>
      <c r="G3120" s="3">
        <v>82.95</v>
      </c>
      <c r="H3120" s="8">
        <f t="shared" si="624"/>
        <v>2.37</v>
      </c>
      <c r="I3120" s="3">
        <v>200.2</v>
      </c>
      <c r="J3120" s="4">
        <v>0.71</v>
      </c>
      <c r="K3120" s="2" t="str">
        <f t="shared" si="625"/>
        <v>Monday</v>
      </c>
      <c r="L3120" s="5">
        <f t="shared" si="626"/>
        <v>43706</v>
      </c>
      <c r="M3120" s="2" t="str">
        <f t="shared" si="627"/>
        <v>Thursday</v>
      </c>
      <c r="N3120" s="2" t="str">
        <f t="shared" si="628"/>
        <v>Thursday</v>
      </c>
      <c r="O3120" s="12">
        <f t="shared" si="629"/>
        <v>0</v>
      </c>
      <c r="P3120" s="11" t="str">
        <f t="shared" si="630"/>
        <v>Low Cost per Unit</v>
      </c>
      <c r="Q3120" s="12">
        <f t="shared" si="631"/>
        <v>0</v>
      </c>
      <c r="R3120" s="12">
        <f t="shared" si="632"/>
        <v>8.4944999999999986</v>
      </c>
      <c r="S3120" s="12">
        <f t="shared" si="633"/>
        <v>0</v>
      </c>
      <c r="T3120" s="12">
        <f t="shared" si="634"/>
        <v>0</v>
      </c>
      <c r="U3120" s="12">
        <f t="shared" si="635"/>
        <v>0</v>
      </c>
      <c r="V3120" s="13" t="str">
        <f t="shared" ca="1" si="636"/>
        <v>Greater Than 8 Weeks Old</v>
      </c>
    </row>
    <row r="3121" spans="1:22" x14ac:dyDescent="0.45">
      <c r="A3121" s="2" t="s">
        <v>69</v>
      </c>
      <c r="B3121" s="5">
        <v>43703</v>
      </c>
      <c r="C3121" s="5" t="s">
        <v>375</v>
      </c>
      <c r="D3121" s="5" t="s">
        <v>377</v>
      </c>
      <c r="E3121" s="6">
        <v>45</v>
      </c>
      <c r="F3121" s="3">
        <v>437.55</v>
      </c>
      <c r="G3121" s="3">
        <v>270</v>
      </c>
      <c r="H3121" s="8">
        <f t="shared" si="624"/>
        <v>6</v>
      </c>
      <c r="I3121" s="3">
        <v>167.55</v>
      </c>
      <c r="J3121" s="4">
        <v>0.38</v>
      </c>
      <c r="K3121" s="2" t="str">
        <f t="shared" si="625"/>
        <v>Monday</v>
      </c>
      <c r="L3121" s="5">
        <f t="shared" si="626"/>
        <v>43706</v>
      </c>
      <c r="M3121" s="2" t="str">
        <f t="shared" si="627"/>
        <v>Thursday</v>
      </c>
      <c r="N3121" s="2" t="str">
        <f t="shared" si="628"/>
        <v>Thursday</v>
      </c>
      <c r="O3121" s="12">
        <f t="shared" si="629"/>
        <v>0</v>
      </c>
      <c r="P3121" s="11" t="str">
        <f t="shared" si="630"/>
        <v>Low Cost per Unit</v>
      </c>
      <c r="Q3121" s="12">
        <f t="shared" si="631"/>
        <v>0</v>
      </c>
      <c r="R3121" s="12">
        <f t="shared" si="632"/>
        <v>13.1265</v>
      </c>
      <c r="S3121" s="12">
        <f t="shared" si="633"/>
        <v>0</v>
      </c>
      <c r="T3121" s="12">
        <f t="shared" si="634"/>
        <v>0</v>
      </c>
      <c r="U3121" s="12">
        <f t="shared" si="635"/>
        <v>0</v>
      </c>
      <c r="V3121" s="13" t="str">
        <f t="shared" ca="1" si="636"/>
        <v>Greater Than 8 Weeks Old</v>
      </c>
    </row>
    <row r="3122" spans="1:22" x14ac:dyDescent="0.45">
      <c r="A3122" s="2" t="s">
        <v>167</v>
      </c>
      <c r="B3122" s="5">
        <v>43703</v>
      </c>
      <c r="C3122" s="5" t="s">
        <v>378</v>
      </c>
      <c r="D3122" s="5" t="s">
        <v>379</v>
      </c>
      <c r="E3122" s="6">
        <v>25</v>
      </c>
      <c r="F3122" s="3">
        <v>499.75</v>
      </c>
      <c r="G3122" s="3">
        <v>186</v>
      </c>
      <c r="H3122" s="8">
        <f t="shared" si="624"/>
        <v>7.44</v>
      </c>
      <c r="I3122" s="3">
        <v>313.75</v>
      </c>
      <c r="J3122" s="4">
        <v>0.63</v>
      </c>
      <c r="K3122" s="2" t="str">
        <f t="shared" si="625"/>
        <v>Monday</v>
      </c>
      <c r="L3122" s="5">
        <f t="shared" si="626"/>
        <v>43706</v>
      </c>
      <c r="M3122" s="2" t="str">
        <f t="shared" si="627"/>
        <v>Thursday</v>
      </c>
      <c r="N3122" s="2" t="str">
        <f t="shared" si="628"/>
        <v>Thursday</v>
      </c>
      <c r="O3122" s="12">
        <f t="shared" si="629"/>
        <v>0</v>
      </c>
      <c r="P3122" s="11" t="str">
        <f t="shared" si="630"/>
        <v>Low Cost per Unit</v>
      </c>
      <c r="Q3122" s="12">
        <f t="shared" si="631"/>
        <v>0</v>
      </c>
      <c r="R3122" s="12">
        <f t="shared" si="632"/>
        <v>14.9925</v>
      </c>
      <c r="S3122" s="12">
        <f t="shared" si="633"/>
        <v>0</v>
      </c>
      <c r="T3122" s="12">
        <f t="shared" si="634"/>
        <v>0</v>
      </c>
      <c r="U3122" s="12">
        <f t="shared" si="635"/>
        <v>0</v>
      </c>
      <c r="V3122" s="13" t="str">
        <f t="shared" ca="1" si="636"/>
        <v>Greater Than 8 Weeks Old</v>
      </c>
    </row>
    <row r="3123" spans="1:22" x14ac:dyDescent="0.45">
      <c r="A3123" s="2" t="s">
        <v>70</v>
      </c>
      <c r="B3123" s="5">
        <v>43703</v>
      </c>
      <c r="C3123" s="5" t="s">
        <v>378</v>
      </c>
      <c r="D3123" s="5" t="s">
        <v>379</v>
      </c>
      <c r="E3123" s="6">
        <v>14</v>
      </c>
      <c r="F3123" s="3">
        <v>279.86</v>
      </c>
      <c r="G3123" s="3">
        <v>86.24</v>
      </c>
      <c r="H3123" s="8">
        <f t="shared" si="624"/>
        <v>6.1599999999999993</v>
      </c>
      <c r="I3123" s="3">
        <v>193.62</v>
      </c>
      <c r="J3123" s="4">
        <v>0.69</v>
      </c>
      <c r="K3123" s="2" t="str">
        <f t="shared" si="625"/>
        <v>Monday</v>
      </c>
      <c r="L3123" s="5">
        <f t="shared" si="626"/>
        <v>43706</v>
      </c>
      <c r="M3123" s="2" t="str">
        <f t="shared" si="627"/>
        <v>Thursday</v>
      </c>
      <c r="N3123" s="2" t="str">
        <f t="shared" si="628"/>
        <v>Thursday</v>
      </c>
      <c r="O3123" s="12">
        <f t="shared" si="629"/>
        <v>0</v>
      </c>
      <c r="P3123" s="11" t="str">
        <f t="shared" si="630"/>
        <v>Low Cost per Unit</v>
      </c>
      <c r="Q3123" s="12">
        <f t="shared" si="631"/>
        <v>0</v>
      </c>
      <c r="R3123" s="12">
        <f t="shared" si="632"/>
        <v>8.3957999999999995</v>
      </c>
      <c r="S3123" s="12">
        <f t="shared" si="633"/>
        <v>0</v>
      </c>
      <c r="T3123" s="12">
        <f t="shared" si="634"/>
        <v>0</v>
      </c>
      <c r="U3123" s="12">
        <f t="shared" si="635"/>
        <v>0</v>
      </c>
      <c r="V3123" s="13" t="str">
        <f t="shared" ca="1" si="636"/>
        <v>Greater Than 8 Weeks Old</v>
      </c>
    </row>
    <row r="3124" spans="1:22" x14ac:dyDescent="0.45">
      <c r="A3124" s="2" t="s">
        <v>72</v>
      </c>
      <c r="B3124" s="5">
        <v>43703</v>
      </c>
      <c r="C3124" s="5" t="s">
        <v>378</v>
      </c>
      <c r="D3124" s="5" t="s">
        <v>379</v>
      </c>
      <c r="E3124" s="6">
        <v>1</v>
      </c>
      <c r="F3124" s="3">
        <v>115</v>
      </c>
      <c r="G3124" s="3">
        <v>42.08</v>
      </c>
      <c r="H3124" s="8">
        <f t="shared" si="624"/>
        <v>42.08</v>
      </c>
      <c r="I3124" s="3">
        <v>72.92</v>
      </c>
      <c r="J3124" s="4">
        <v>0.63</v>
      </c>
      <c r="K3124" s="2" t="str">
        <f t="shared" si="625"/>
        <v>Monday</v>
      </c>
      <c r="L3124" s="5">
        <f t="shared" si="626"/>
        <v>43706</v>
      </c>
      <c r="M3124" s="2" t="str">
        <f t="shared" si="627"/>
        <v>Thursday</v>
      </c>
      <c r="N3124" s="2" t="str">
        <f t="shared" si="628"/>
        <v>Thursday</v>
      </c>
      <c r="O3124" s="12">
        <f t="shared" si="629"/>
        <v>0</v>
      </c>
      <c r="P3124" s="11" t="str">
        <f t="shared" si="630"/>
        <v>High Cost per Unit</v>
      </c>
      <c r="Q3124" s="12">
        <f t="shared" si="631"/>
        <v>0</v>
      </c>
      <c r="R3124" s="12">
        <f t="shared" si="632"/>
        <v>0</v>
      </c>
      <c r="S3124" s="12">
        <f t="shared" si="633"/>
        <v>0</v>
      </c>
      <c r="T3124" s="12">
        <f t="shared" si="634"/>
        <v>0</v>
      </c>
      <c r="U3124" s="12">
        <f t="shared" si="635"/>
        <v>0</v>
      </c>
      <c r="V3124" s="13" t="str">
        <f t="shared" ca="1" si="636"/>
        <v>Greater Than 8 Weeks Old</v>
      </c>
    </row>
    <row r="3125" spans="1:22" x14ac:dyDescent="0.45">
      <c r="A3125" s="2" t="s">
        <v>226</v>
      </c>
      <c r="B3125" s="5">
        <v>43703</v>
      </c>
      <c r="C3125" s="5" t="s">
        <v>378</v>
      </c>
      <c r="D3125" s="5" t="s">
        <v>379</v>
      </c>
      <c r="E3125" s="6">
        <v>14</v>
      </c>
      <c r="F3125" s="3">
        <v>279.86</v>
      </c>
      <c r="G3125" s="3">
        <v>160.72</v>
      </c>
      <c r="H3125" s="8">
        <f t="shared" si="624"/>
        <v>11.48</v>
      </c>
      <c r="I3125" s="3">
        <v>119.14</v>
      </c>
      <c r="J3125" s="4">
        <v>0.43</v>
      </c>
      <c r="K3125" s="2" t="str">
        <f t="shared" si="625"/>
        <v>Monday</v>
      </c>
      <c r="L3125" s="5">
        <f t="shared" si="626"/>
        <v>43706</v>
      </c>
      <c r="M3125" s="2" t="str">
        <f t="shared" si="627"/>
        <v>Thursday</v>
      </c>
      <c r="N3125" s="2" t="str">
        <f t="shared" si="628"/>
        <v>Thursday</v>
      </c>
      <c r="O3125" s="12">
        <f t="shared" si="629"/>
        <v>0</v>
      </c>
      <c r="P3125" s="11" t="str">
        <f t="shared" si="630"/>
        <v>Low Cost per Unit</v>
      </c>
      <c r="Q3125" s="12">
        <f t="shared" si="631"/>
        <v>0</v>
      </c>
      <c r="R3125" s="12">
        <f t="shared" si="632"/>
        <v>8.3957999999999995</v>
      </c>
      <c r="S3125" s="12">
        <f t="shared" si="633"/>
        <v>0</v>
      </c>
      <c r="T3125" s="12">
        <f t="shared" si="634"/>
        <v>0</v>
      </c>
      <c r="U3125" s="12">
        <f t="shared" si="635"/>
        <v>0</v>
      </c>
      <c r="V3125" s="13" t="str">
        <f t="shared" ca="1" si="636"/>
        <v>Greater Than 8 Weeks Old</v>
      </c>
    </row>
    <row r="3126" spans="1:22" x14ac:dyDescent="0.45">
      <c r="A3126" s="2" t="s">
        <v>227</v>
      </c>
      <c r="B3126" s="5">
        <v>43703</v>
      </c>
      <c r="C3126" s="5" t="s">
        <v>378</v>
      </c>
      <c r="D3126" s="5" t="s">
        <v>379</v>
      </c>
      <c r="E3126" s="6">
        <v>19</v>
      </c>
      <c r="F3126" s="3">
        <v>379.81</v>
      </c>
      <c r="G3126" s="3">
        <v>218.12</v>
      </c>
      <c r="H3126" s="8">
        <f t="shared" si="624"/>
        <v>11.48</v>
      </c>
      <c r="I3126" s="3">
        <v>161.69</v>
      </c>
      <c r="J3126" s="4">
        <v>0.43</v>
      </c>
      <c r="K3126" s="2" t="str">
        <f t="shared" si="625"/>
        <v>Monday</v>
      </c>
      <c r="L3126" s="5">
        <f t="shared" si="626"/>
        <v>43706</v>
      </c>
      <c r="M3126" s="2" t="str">
        <f t="shared" si="627"/>
        <v>Thursday</v>
      </c>
      <c r="N3126" s="2" t="str">
        <f t="shared" si="628"/>
        <v>Thursday</v>
      </c>
      <c r="O3126" s="12">
        <f t="shared" si="629"/>
        <v>0</v>
      </c>
      <c r="P3126" s="11" t="str">
        <f t="shared" si="630"/>
        <v>Low Cost per Unit</v>
      </c>
      <c r="Q3126" s="12">
        <f t="shared" si="631"/>
        <v>0</v>
      </c>
      <c r="R3126" s="12">
        <f t="shared" si="632"/>
        <v>11.394299999999999</v>
      </c>
      <c r="S3126" s="12">
        <f t="shared" si="633"/>
        <v>0</v>
      </c>
      <c r="T3126" s="12">
        <f t="shared" si="634"/>
        <v>0</v>
      </c>
      <c r="U3126" s="12">
        <f t="shared" si="635"/>
        <v>0</v>
      </c>
      <c r="V3126" s="13" t="str">
        <f t="shared" ca="1" si="636"/>
        <v>Greater Than 8 Weeks Old</v>
      </c>
    </row>
    <row r="3127" spans="1:22" x14ac:dyDescent="0.45">
      <c r="A3127" s="2" t="s">
        <v>228</v>
      </c>
      <c r="B3127" s="5">
        <v>43703</v>
      </c>
      <c r="C3127" s="5" t="s">
        <v>378</v>
      </c>
      <c r="D3127" s="5" t="s">
        <v>379</v>
      </c>
      <c r="E3127" s="6">
        <v>7</v>
      </c>
      <c r="F3127" s="3">
        <v>139.93</v>
      </c>
      <c r="G3127" s="3">
        <v>80.36</v>
      </c>
      <c r="H3127" s="8">
        <f t="shared" si="624"/>
        <v>11.48</v>
      </c>
      <c r="I3127" s="3">
        <v>59.57</v>
      </c>
      <c r="J3127" s="4">
        <v>0.43</v>
      </c>
      <c r="K3127" s="2" t="str">
        <f t="shared" si="625"/>
        <v>Monday</v>
      </c>
      <c r="L3127" s="5">
        <f t="shared" si="626"/>
        <v>43706</v>
      </c>
      <c r="M3127" s="2" t="str">
        <f t="shared" si="627"/>
        <v>Thursday</v>
      </c>
      <c r="N3127" s="2" t="str">
        <f t="shared" si="628"/>
        <v>Thursday</v>
      </c>
      <c r="O3127" s="12">
        <f t="shared" si="629"/>
        <v>0</v>
      </c>
      <c r="P3127" s="11" t="str">
        <f t="shared" si="630"/>
        <v>Low Cost per Unit</v>
      </c>
      <c r="Q3127" s="12">
        <f t="shared" si="631"/>
        <v>0</v>
      </c>
      <c r="R3127" s="12">
        <f t="shared" si="632"/>
        <v>4.1978999999999997</v>
      </c>
      <c r="S3127" s="12">
        <f t="shared" si="633"/>
        <v>0</v>
      </c>
      <c r="T3127" s="12">
        <f t="shared" si="634"/>
        <v>0</v>
      </c>
      <c r="U3127" s="12">
        <f t="shared" si="635"/>
        <v>0</v>
      </c>
      <c r="V3127" s="13" t="str">
        <f t="shared" ca="1" si="636"/>
        <v>Greater Than 8 Weeks Old</v>
      </c>
    </row>
    <row r="3128" spans="1:22" x14ac:dyDescent="0.45">
      <c r="A3128" s="2" t="s">
        <v>254</v>
      </c>
      <c r="B3128" s="5">
        <v>43703</v>
      </c>
      <c r="C3128" s="5" t="s">
        <v>383</v>
      </c>
      <c r="D3128" s="5" t="s">
        <v>384</v>
      </c>
      <c r="E3128" s="6">
        <v>2</v>
      </c>
      <c r="F3128" s="3">
        <v>58</v>
      </c>
      <c r="G3128" s="3">
        <v>25</v>
      </c>
      <c r="H3128" s="8">
        <f t="shared" si="624"/>
        <v>12.5</v>
      </c>
      <c r="I3128" s="3">
        <v>33</v>
      </c>
      <c r="J3128" s="4">
        <v>0.56999999999999995</v>
      </c>
      <c r="K3128" s="2" t="str">
        <f t="shared" si="625"/>
        <v>Monday</v>
      </c>
      <c r="L3128" s="5">
        <f t="shared" si="626"/>
        <v>43706</v>
      </c>
      <c r="M3128" s="2" t="str">
        <f t="shared" si="627"/>
        <v>Thursday</v>
      </c>
      <c r="N3128" s="2" t="str">
        <f t="shared" si="628"/>
        <v>Thursday</v>
      </c>
      <c r="O3128" s="12">
        <f t="shared" si="629"/>
        <v>0</v>
      </c>
      <c r="P3128" s="11" t="str">
        <f t="shared" si="630"/>
        <v>Low Cost per Unit</v>
      </c>
      <c r="Q3128" s="12">
        <f t="shared" si="631"/>
        <v>0</v>
      </c>
      <c r="R3128" s="12">
        <f t="shared" si="632"/>
        <v>1.74</v>
      </c>
      <c r="S3128" s="12">
        <f t="shared" si="633"/>
        <v>0</v>
      </c>
      <c r="T3128" s="12">
        <f t="shared" si="634"/>
        <v>0</v>
      </c>
      <c r="U3128" s="12">
        <f t="shared" si="635"/>
        <v>0</v>
      </c>
      <c r="V3128" s="13" t="str">
        <f t="shared" ca="1" si="636"/>
        <v>Greater Than 8 Weeks Old</v>
      </c>
    </row>
    <row r="3129" spans="1:22" x14ac:dyDescent="0.45">
      <c r="A3129" s="2" t="s">
        <v>255</v>
      </c>
      <c r="B3129" s="5">
        <v>43703</v>
      </c>
      <c r="C3129" s="5" t="s">
        <v>375</v>
      </c>
      <c r="D3129" s="5" t="s">
        <v>377</v>
      </c>
      <c r="E3129" s="6">
        <v>1</v>
      </c>
      <c r="F3129" s="3">
        <v>20</v>
      </c>
      <c r="G3129" s="3">
        <v>7.12</v>
      </c>
      <c r="H3129" s="8">
        <f t="shared" si="624"/>
        <v>7.12</v>
      </c>
      <c r="I3129" s="3">
        <v>12.88</v>
      </c>
      <c r="J3129" s="4">
        <v>0.64</v>
      </c>
      <c r="K3129" s="2" t="str">
        <f t="shared" si="625"/>
        <v>Monday</v>
      </c>
      <c r="L3129" s="5">
        <f t="shared" si="626"/>
        <v>43706</v>
      </c>
      <c r="M3129" s="2" t="str">
        <f t="shared" si="627"/>
        <v>Thursday</v>
      </c>
      <c r="N3129" s="2" t="str">
        <f t="shared" si="628"/>
        <v>Thursday</v>
      </c>
      <c r="O3129" s="12">
        <f t="shared" si="629"/>
        <v>0</v>
      </c>
      <c r="P3129" s="11" t="str">
        <f t="shared" si="630"/>
        <v>Low Cost per Unit</v>
      </c>
      <c r="Q3129" s="12">
        <f t="shared" si="631"/>
        <v>0</v>
      </c>
      <c r="R3129" s="12">
        <f t="shared" si="632"/>
        <v>0</v>
      </c>
      <c r="S3129" s="12">
        <f t="shared" si="633"/>
        <v>0</v>
      </c>
      <c r="T3129" s="12">
        <f t="shared" si="634"/>
        <v>0</v>
      </c>
      <c r="U3129" s="12">
        <f t="shared" si="635"/>
        <v>0</v>
      </c>
      <c r="V3129" s="13" t="str">
        <f t="shared" ca="1" si="636"/>
        <v>Greater Than 8 Weeks Old</v>
      </c>
    </row>
    <row r="3130" spans="1:22" x14ac:dyDescent="0.45">
      <c r="A3130" s="2" t="s">
        <v>229</v>
      </c>
      <c r="B3130" s="5">
        <v>43703</v>
      </c>
      <c r="C3130" s="5" t="s">
        <v>375</v>
      </c>
      <c r="D3130" s="5" t="s">
        <v>377</v>
      </c>
      <c r="E3130" s="6">
        <v>2</v>
      </c>
      <c r="F3130" s="3">
        <v>40</v>
      </c>
      <c r="G3130" s="3">
        <v>14.24</v>
      </c>
      <c r="H3130" s="8">
        <f t="shared" si="624"/>
        <v>7.12</v>
      </c>
      <c r="I3130" s="3">
        <v>25.76</v>
      </c>
      <c r="J3130" s="4">
        <v>0.64</v>
      </c>
      <c r="K3130" s="2" t="str">
        <f t="shared" si="625"/>
        <v>Monday</v>
      </c>
      <c r="L3130" s="5">
        <f t="shared" si="626"/>
        <v>43706</v>
      </c>
      <c r="M3130" s="2" t="str">
        <f t="shared" si="627"/>
        <v>Thursday</v>
      </c>
      <c r="N3130" s="2" t="str">
        <f t="shared" si="628"/>
        <v>Thursday</v>
      </c>
      <c r="O3130" s="12">
        <f t="shared" si="629"/>
        <v>0</v>
      </c>
      <c r="P3130" s="11" t="str">
        <f t="shared" si="630"/>
        <v>Low Cost per Unit</v>
      </c>
      <c r="Q3130" s="12">
        <f t="shared" si="631"/>
        <v>0</v>
      </c>
      <c r="R3130" s="12">
        <f t="shared" si="632"/>
        <v>1.2</v>
      </c>
      <c r="S3130" s="12">
        <f t="shared" si="633"/>
        <v>0</v>
      </c>
      <c r="T3130" s="12">
        <f t="shared" si="634"/>
        <v>0</v>
      </c>
      <c r="U3130" s="12">
        <f t="shared" si="635"/>
        <v>0</v>
      </c>
      <c r="V3130" s="13" t="str">
        <f t="shared" ca="1" si="636"/>
        <v>Greater Than 8 Weeks Old</v>
      </c>
    </row>
    <row r="3131" spans="1:22" x14ac:dyDescent="0.45">
      <c r="A3131" s="2" t="s">
        <v>264</v>
      </c>
      <c r="B3131" s="5">
        <v>43703</v>
      </c>
      <c r="C3131" s="5" t="s">
        <v>375</v>
      </c>
      <c r="D3131" s="5" t="s">
        <v>377</v>
      </c>
      <c r="E3131" s="6">
        <v>1</v>
      </c>
      <c r="F3131" s="3">
        <v>20</v>
      </c>
      <c r="G3131" s="3">
        <v>7.12</v>
      </c>
      <c r="H3131" s="8">
        <f t="shared" si="624"/>
        <v>7.12</v>
      </c>
      <c r="I3131" s="3">
        <v>12.88</v>
      </c>
      <c r="J3131" s="4">
        <v>0.64</v>
      </c>
      <c r="K3131" s="2" t="str">
        <f t="shared" si="625"/>
        <v>Monday</v>
      </c>
      <c r="L3131" s="5">
        <f t="shared" si="626"/>
        <v>43706</v>
      </c>
      <c r="M3131" s="2" t="str">
        <f t="shared" si="627"/>
        <v>Thursday</v>
      </c>
      <c r="N3131" s="2" t="str">
        <f t="shared" si="628"/>
        <v>Thursday</v>
      </c>
      <c r="O3131" s="12">
        <f t="shared" si="629"/>
        <v>0</v>
      </c>
      <c r="P3131" s="11" t="str">
        <f t="shared" si="630"/>
        <v>Low Cost per Unit</v>
      </c>
      <c r="Q3131" s="12">
        <f t="shared" si="631"/>
        <v>0</v>
      </c>
      <c r="R3131" s="12">
        <f t="shared" si="632"/>
        <v>0</v>
      </c>
      <c r="S3131" s="12">
        <f t="shared" si="633"/>
        <v>0</v>
      </c>
      <c r="T3131" s="12">
        <f t="shared" si="634"/>
        <v>0</v>
      </c>
      <c r="U3131" s="12">
        <f t="shared" si="635"/>
        <v>0</v>
      </c>
      <c r="V3131" s="13" t="str">
        <f t="shared" ca="1" si="636"/>
        <v>Greater Than 8 Weeks Old</v>
      </c>
    </row>
    <row r="3132" spans="1:22" x14ac:dyDescent="0.45">
      <c r="A3132" s="2" t="s">
        <v>230</v>
      </c>
      <c r="B3132" s="5">
        <v>43703</v>
      </c>
      <c r="C3132" s="5" t="s">
        <v>383</v>
      </c>
      <c r="D3132" s="5" t="s">
        <v>384</v>
      </c>
      <c r="E3132" s="6">
        <v>10</v>
      </c>
      <c r="F3132" s="3">
        <v>129.9</v>
      </c>
      <c r="G3132" s="3">
        <v>60</v>
      </c>
      <c r="H3132" s="8">
        <f t="shared" si="624"/>
        <v>6</v>
      </c>
      <c r="I3132" s="3">
        <v>69.900000000000006</v>
      </c>
      <c r="J3132" s="4">
        <v>0.54</v>
      </c>
      <c r="K3132" s="2" t="str">
        <f t="shared" si="625"/>
        <v>Monday</v>
      </c>
      <c r="L3132" s="5">
        <f t="shared" si="626"/>
        <v>43706</v>
      </c>
      <c r="M3132" s="2" t="str">
        <f t="shared" si="627"/>
        <v>Thursday</v>
      </c>
      <c r="N3132" s="2" t="str">
        <f t="shared" si="628"/>
        <v>Thursday</v>
      </c>
      <c r="O3132" s="12">
        <f t="shared" si="629"/>
        <v>0</v>
      </c>
      <c r="P3132" s="11" t="str">
        <f t="shared" si="630"/>
        <v>Low Cost per Unit</v>
      </c>
      <c r="Q3132" s="12">
        <f t="shared" si="631"/>
        <v>0</v>
      </c>
      <c r="R3132" s="12">
        <f t="shared" si="632"/>
        <v>3.8970000000000002</v>
      </c>
      <c r="S3132" s="12">
        <f t="shared" si="633"/>
        <v>0</v>
      </c>
      <c r="T3132" s="12">
        <f t="shared" si="634"/>
        <v>0</v>
      </c>
      <c r="U3132" s="12">
        <f t="shared" si="635"/>
        <v>0</v>
      </c>
      <c r="V3132" s="13" t="str">
        <f t="shared" ca="1" si="636"/>
        <v>Greater Than 8 Weeks Old</v>
      </c>
    </row>
    <row r="3133" spans="1:22" x14ac:dyDescent="0.45">
      <c r="A3133" s="2" t="s">
        <v>153</v>
      </c>
      <c r="B3133" s="5">
        <v>43703</v>
      </c>
      <c r="C3133" s="5" t="s">
        <v>383</v>
      </c>
      <c r="D3133" s="5" t="s">
        <v>398</v>
      </c>
      <c r="E3133" s="6">
        <v>4</v>
      </c>
      <c r="F3133" s="3">
        <v>104</v>
      </c>
      <c r="G3133" s="3">
        <v>35.520000000000003</v>
      </c>
      <c r="H3133" s="8">
        <f t="shared" si="624"/>
        <v>8.8800000000000008</v>
      </c>
      <c r="I3133" s="3">
        <v>68.48</v>
      </c>
      <c r="J3133" s="4">
        <v>0.66</v>
      </c>
      <c r="K3133" s="2" t="str">
        <f t="shared" si="625"/>
        <v>Monday</v>
      </c>
      <c r="L3133" s="5">
        <f t="shared" si="626"/>
        <v>43706</v>
      </c>
      <c r="M3133" s="2" t="str">
        <f t="shared" si="627"/>
        <v>Thursday</v>
      </c>
      <c r="N3133" s="2" t="str">
        <f t="shared" si="628"/>
        <v>Thursday</v>
      </c>
      <c r="O3133" s="12">
        <f t="shared" si="629"/>
        <v>0</v>
      </c>
      <c r="P3133" s="11" t="str">
        <f t="shared" si="630"/>
        <v>Low Cost per Unit</v>
      </c>
      <c r="Q3133" s="12">
        <f t="shared" si="631"/>
        <v>0</v>
      </c>
      <c r="R3133" s="12">
        <f t="shared" si="632"/>
        <v>3.12</v>
      </c>
      <c r="S3133" s="12">
        <f t="shared" si="633"/>
        <v>0</v>
      </c>
      <c r="T3133" s="12">
        <f t="shared" si="634"/>
        <v>0</v>
      </c>
      <c r="U3133" s="12">
        <f t="shared" si="635"/>
        <v>0</v>
      </c>
      <c r="V3133" s="13" t="str">
        <f t="shared" ca="1" si="636"/>
        <v>Greater Than 8 Weeks Old</v>
      </c>
    </row>
    <row r="3134" spans="1:22" x14ac:dyDescent="0.45">
      <c r="A3134" s="2" t="s">
        <v>154</v>
      </c>
      <c r="B3134" s="5">
        <v>43703</v>
      </c>
      <c r="C3134" s="5" t="s">
        <v>369</v>
      </c>
      <c r="D3134" s="5" t="s">
        <v>372</v>
      </c>
      <c r="E3134" s="6">
        <v>3</v>
      </c>
      <c r="F3134" s="3">
        <v>117</v>
      </c>
      <c r="G3134" s="3">
        <v>42.75</v>
      </c>
      <c r="H3134" s="8">
        <f t="shared" si="624"/>
        <v>14.25</v>
      </c>
      <c r="I3134" s="3">
        <v>74.25</v>
      </c>
      <c r="J3134" s="4">
        <v>0.63</v>
      </c>
      <c r="K3134" s="2" t="str">
        <f t="shared" si="625"/>
        <v>Monday</v>
      </c>
      <c r="L3134" s="5">
        <f t="shared" si="626"/>
        <v>43706</v>
      </c>
      <c r="M3134" s="2" t="str">
        <f t="shared" si="627"/>
        <v>Thursday</v>
      </c>
      <c r="N3134" s="2" t="str">
        <f t="shared" si="628"/>
        <v>Thursday</v>
      </c>
      <c r="O3134" s="12">
        <f t="shared" si="629"/>
        <v>0</v>
      </c>
      <c r="P3134" s="11" t="str">
        <f t="shared" si="630"/>
        <v>Low Cost per Unit</v>
      </c>
      <c r="Q3134" s="12">
        <f t="shared" si="631"/>
        <v>0</v>
      </c>
      <c r="R3134" s="12">
        <f t="shared" si="632"/>
        <v>3.51</v>
      </c>
      <c r="S3134" s="12">
        <f t="shared" si="633"/>
        <v>0</v>
      </c>
      <c r="T3134" s="12">
        <f t="shared" si="634"/>
        <v>0</v>
      </c>
      <c r="U3134" s="12">
        <f t="shared" si="635"/>
        <v>0</v>
      </c>
      <c r="V3134" s="13" t="str">
        <f t="shared" ca="1" si="636"/>
        <v>Greater Than 8 Weeks Old</v>
      </c>
    </row>
    <row r="3135" spans="1:22" x14ac:dyDescent="0.45">
      <c r="A3135" s="2" t="s">
        <v>284</v>
      </c>
      <c r="B3135" s="5">
        <v>43703</v>
      </c>
      <c r="C3135" s="5" t="s">
        <v>369</v>
      </c>
      <c r="D3135" s="5" t="s">
        <v>372</v>
      </c>
      <c r="E3135" s="6">
        <v>1</v>
      </c>
      <c r="F3135" s="3">
        <v>10.99</v>
      </c>
      <c r="G3135" s="3">
        <v>5.25</v>
      </c>
      <c r="H3135" s="8">
        <f t="shared" si="624"/>
        <v>5.25</v>
      </c>
      <c r="I3135" s="3">
        <v>5.74</v>
      </c>
      <c r="J3135" s="4">
        <v>0.52</v>
      </c>
      <c r="K3135" s="2" t="str">
        <f t="shared" si="625"/>
        <v>Monday</v>
      </c>
      <c r="L3135" s="5">
        <f t="shared" si="626"/>
        <v>43706</v>
      </c>
      <c r="M3135" s="2" t="str">
        <f t="shared" si="627"/>
        <v>Thursday</v>
      </c>
      <c r="N3135" s="2" t="str">
        <f t="shared" si="628"/>
        <v>Thursday</v>
      </c>
      <c r="O3135" s="12">
        <f t="shared" si="629"/>
        <v>0</v>
      </c>
      <c r="P3135" s="11" t="str">
        <f t="shared" si="630"/>
        <v>Low Cost per Unit</v>
      </c>
      <c r="Q3135" s="12">
        <f t="shared" si="631"/>
        <v>0</v>
      </c>
      <c r="R3135" s="12">
        <f t="shared" si="632"/>
        <v>0</v>
      </c>
      <c r="S3135" s="12">
        <f t="shared" si="633"/>
        <v>0</v>
      </c>
      <c r="T3135" s="12">
        <f t="shared" si="634"/>
        <v>0</v>
      </c>
      <c r="U3135" s="12">
        <f t="shared" si="635"/>
        <v>0</v>
      </c>
      <c r="V3135" s="13" t="str">
        <f t="shared" ca="1" si="636"/>
        <v>Greater Than 8 Weeks Old</v>
      </c>
    </row>
    <row r="3136" spans="1:22" x14ac:dyDescent="0.45">
      <c r="A3136" s="2" t="s">
        <v>180</v>
      </c>
      <c r="B3136" s="5">
        <v>43703</v>
      </c>
      <c r="C3136" s="5" t="s">
        <v>369</v>
      </c>
      <c r="D3136" s="5" t="s">
        <v>372</v>
      </c>
      <c r="E3136" s="6">
        <v>8</v>
      </c>
      <c r="F3136" s="3">
        <v>87.92</v>
      </c>
      <c r="G3136" s="3">
        <v>46.08</v>
      </c>
      <c r="H3136" s="8">
        <f t="shared" si="624"/>
        <v>5.76</v>
      </c>
      <c r="I3136" s="3">
        <v>41.84</v>
      </c>
      <c r="J3136" s="4">
        <v>0.48</v>
      </c>
      <c r="K3136" s="2" t="str">
        <f t="shared" si="625"/>
        <v>Monday</v>
      </c>
      <c r="L3136" s="5">
        <f t="shared" si="626"/>
        <v>43706</v>
      </c>
      <c r="M3136" s="2" t="str">
        <f t="shared" si="627"/>
        <v>Thursday</v>
      </c>
      <c r="N3136" s="2" t="str">
        <f t="shared" si="628"/>
        <v>Thursday</v>
      </c>
      <c r="O3136" s="12">
        <f t="shared" si="629"/>
        <v>0</v>
      </c>
      <c r="P3136" s="11" t="str">
        <f t="shared" si="630"/>
        <v>Low Cost per Unit</v>
      </c>
      <c r="Q3136" s="12">
        <f t="shared" si="631"/>
        <v>0</v>
      </c>
      <c r="R3136" s="12">
        <f t="shared" si="632"/>
        <v>2.6375999999999999</v>
      </c>
      <c r="S3136" s="12">
        <f t="shared" si="633"/>
        <v>0</v>
      </c>
      <c r="T3136" s="12">
        <f t="shared" si="634"/>
        <v>0</v>
      </c>
      <c r="U3136" s="12">
        <f t="shared" si="635"/>
        <v>0</v>
      </c>
      <c r="V3136" s="13" t="str">
        <f t="shared" ca="1" si="636"/>
        <v>Greater Than 8 Weeks Old</v>
      </c>
    </row>
    <row r="3137" spans="1:22" x14ac:dyDescent="0.45">
      <c r="A3137" s="2" t="s">
        <v>125</v>
      </c>
      <c r="B3137" s="5">
        <v>43703</v>
      </c>
      <c r="C3137" s="5" t="s">
        <v>369</v>
      </c>
      <c r="D3137" s="5" t="s">
        <v>372</v>
      </c>
      <c r="E3137" s="6">
        <v>2</v>
      </c>
      <c r="F3137" s="3">
        <v>80</v>
      </c>
      <c r="G3137" s="3">
        <v>15.38</v>
      </c>
      <c r="H3137" s="8">
        <f t="shared" si="624"/>
        <v>7.69</v>
      </c>
      <c r="I3137" s="3">
        <v>64.62</v>
      </c>
      <c r="J3137" s="4">
        <v>0.81</v>
      </c>
      <c r="K3137" s="2" t="str">
        <f t="shared" si="625"/>
        <v>Monday</v>
      </c>
      <c r="L3137" s="5">
        <f t="shared" si="626"/>
        <v>43706</v>
      </c>
      <c r="M3137" s="2" t="str">
        <f t="shared" si="627"/>
        <v>Thursday</v>
      </c>
      <c r="N3137" s="2" t="str">
        <f t="shared" si="628"/>
        <v>Thursday</v>
      </c>
      <c r="O3137" s="12">
        <f t="shared" si="629"/>
        <v>0</v>
      </c>
      <c r="P3137" s="11" t="str">
        <f t="shared" si="630"/>
        <v>Low Cost per Unit</v>
      </c>
      <c r="Q3137" s="12">
        <f t="shared" si="631"/>
        <v>0</v>
      </c>
      <c r="R3137" s="12">
        <f t="shared" si="632"/>
        <v>2.4</v>
      </c>
      <c r="S3137" s="12">
        <f t="shared" si="633"/>
        <v>0</v>
      </c>
      <c r="T3137" s="12">
        <f t="shared" si="634"/>
        <v>0</v>
      </c>
      <c r="U3137" s="12">
        <f t="shared" si="635"/>
        <v>0</v>
      </c>
      <c r="V3137" s="13" t="str">
        <f t="shared" ca="1" si="636"/>
        <v>Greater Than 8 Weeks Old</v>
      </c>
    </row>
    <row r="3138" spans="1:22" x14ac:dyDescent="0.45">
      <c r="A3138" s="2" t="s">
        <v>311</v>
      </c>
      <c r="B3138" s="5">
        <v>43703</v>
      </c>
      <c r="C3138" s="5" t="s">
        <v>371</v>
      </c>
      <c r="D3138" s="5" t="s">
        <v>371</v>
      </c>
      <c r="E3138" s="6">
        <v>3</v>
      </c>
      <c r="F3138" s="3">
        <v>20.97</v>
      </c>
      <c r="G3138" s="3">
        <v>8.3699999999999992</v>
      </c>
      <c r="H3138" s="8">
        <f t="shared" si="624"/>
        <v>2.7899999999999996</v>
      </c>
      <c r="I3138" s="3">
        <v>12.6</v>
      </c>
      <c r="J3138" s="4">
        <v>0.6</v>
      </c>
      <c r="K3138" s="2" t="str">
        <f t="shared" si="625"/>
        <v>Monday</v>
      </c>
      <c r="L3138" s="5">
        <f t="shared" si="626"/>
        <v>43706</v>
      </c>
      <c r="M3138" s="2" t="str">
        <f t="shared" si="627"/>
        <v>Thursday</v>
      </c>
      <c r="N3138" s="2" t="str">
        <f t="shared" si="628"/>
        <v>Thursday</v>
      </c>
      <c r="O3138" s="12">
        <f t="shared" si="629"/>
        <v>0</v>
      </c>
      <c r="P3138" s="11" t="str">
        <f t="shared" si="630"/>
        <v>Low Cost per Unit</v>
      </c>
      <c r="Q3138" s="12">
        <f t="shared" si="631"/>
        <v>0</v>
      </c>
      <c r="R3138" s="12">
        <f t="shared" si="632"/>
        <v>0.62909999999999999</v>
      </c>
      <c r="S3138" s="12">
        <f t="shared" si="633"/>
        <v>0</v>
      </c>
      <c r="T3138" s="12">
        <f t="shared" si="634"/>
        <v>0</v>
      </c>
      <c r="U3138" s="12">
        <f t="shared" si="635"/>
        <v>0</v>
      </c>
      <c r="V3138" s="13" t="str">
        <f t="shared" ca="1" si="636"/>
        <v>Greater Than 8 Weeks Old</v>
      </c>
    </row>
    <row r="3139" spans="1:22" x14ac:dyDescent="0.45">
      <c r="A3139" s="2" t="s">
        <v>83</v>
      </c>
      <c r="B3139" s="5">
        <v>43703</v>
      </c>
      <c r="C3139" s="5" t="s">
        <v>383</v>
      </c>
      <c r="D3139" s="5" t="s">
        <v>398</v>
      </c>
      <c r="E3139" s="6">
        <v>1</v>
      </c>
      <c r="F3139" s="3">
        <v>3</v>
      </c>
      <c r="G3139" s="3">
        <v>0.72</v>
      </c>
      <c r="H3139" s="8">
        <f t="shared" ref="H3139:H3202" si="637">G3139/E3139</f>
        <v>0.72</v>
      </c>
      <c r="I3139" s="3">
        <v>2.2799999999999998</v>
      </c>
      <c r="J3139" s="4">
        <v>0.76</v>
      </c>
      <c r="K3139" s="2" t="str">
        <f t="shared" ref="K3139:K3202" si="638">TEXT(B3139,"dddd")</f>
        <v>Monday</v>
      </c>
      <c r="L3139" s="5">
        <f t="shared" ref="L3139:L3202" si="639">B3139+3</f>
        <v>43706</v>
      </c>
      <c r="M3139" s="2" t="str">
        <f t="shared" ref="M3139:M3202" si="640">TEXT(L3139,"dddd")</f>
        <v>Thursday</v>
      </c>
      <c r="N3139" s="2" t="str">
        <f t="shared" ref="N3139:N3202" si="641">IF(M3139="Sunday","Monday",M3139)</f>
        <v>Thursday</v>
      </c>
      <c r="O3139" s="12">
        <f t="shared" ref="O3139:O3202" si="642">IF(TEXT(B3139,"dddd")="Tuesday",E3139*0.05,0)</f>
        <v>0</v>
      </c>
      <c r="P3139" s="11" t="str">
        <f t="shared" ref="P3139:P3202" si="643">IF(H3139&gt;AVERAGE(H:H),"High Cost per Unit","Low Cost per Unit")</f>
        <v>Low Cost per Unit</v>
      </c>
      <c r="Q3139" s="12">
        <f t="shared" ref="Q3139:Q3202" si="644">IF(D3139="Masks",F3139*0.1,0)</f>
        <v>0</v>
      </c>
      <c r="R3139" s="12">
        <f t="shared" ref="R3139:R3202" si="645">IF(E3139&gt;1,F3139*0.03,0)</f>
        <v>0</v>
      </c>
      <c r="S3139" s="12">
        <f t="shared" ref="S3139:S3202" si="646">IF(D3139="Accessories",F3139*0.15,0)</f>
        <v>0</v>
      </c>
      <c r="T3139" s="12">
        <f t="shared" ref="T3139:T3202" si="647">IF(AND(K3139="Saturday",C3139="Fitness"),F3139*0.1,0)</f>
        <v>0</v>
      </c>
      <c r="U3139" s="12">
        <f t="shared" ref="U3139:U3202" si="648">IF(AND(K3139="Friday",C3139="Automotive"),F3139*0.2,0)</f>
        <v>0</v>
      </c>
      <c r="V3139" s="13" t="str">
        <f t="shared" ref="V3139:V3202" ca="1" si="649">IF(ABS(TODAY()-B3139)&gt;56,"Greater Than 8 Weeks Old","Less Than 8 Weeks Old")</f>
        <v>Greater Than 8 Weeks Old</v>
      </c>
    </row>
    <row r="3140" spans="1:22" x14ac:dyDescent="0.45">
      <c r="A3140" s="2" t="s">
        <v>83</v>
      </c>
      <c r="B3140" s="5">
        <v>43703</v>
      </c>
      <c r="C3140" s="5" t="s">
        <v>383</v>
      </c>
      <c r="D3140" s="5" t="s">
        <v>398</v>
      </c>
      <c r="E3140" s="6">
        <v>1</v>
      </c>
      <c r="F3140" s="3">
        <v>5</v>
      </c>
      <c r="G3140" s="3">
        <v>1.44</v>
      </c>
      <c r="H3140" s="8">
        <f t="shared" si="637"/>
        <v>1.44</v>
      </c>
      <c r="I3140" s="3">
        <v>3.56</v>
      </c>
      <c r="J3140" s="4">
        <v>0.71</v>
      </c>
      <c r="K3140" s="2" t="str">
        <f t="shared" si="638"/>
        <v>Monday</v>
      </c>
      <c r="L3140" s="5">
        <f t="shared" si="639"/>
        <v>43706</v>
      </c>
      <c r="M3140" s="2" t="str">
        <f t="shared" si="640"/>
        <v>Thursday</v>
      </c>
      <c r="N3140" s="2" t="str">
        <f t="shared" si="641"/>
        <v>Thursday</v>
      </c>
      <c r="O3140" s="12">
        <f t="shared" si="642"/>
        <v>0</v>
      </c>
      <c r="P3140" s="11" t="str">
        <f t="shared" si="643"/>
        <v>Low Cost per Unit</v>
      </c>
      <c r="Q3140" s="12">
        <f t="shared" si="644"/>
        <v>0</v>
      </c>
      <c r="R3140" s="12">
        <f t="shared" si="645"/>
        <v>0</v>
      </c>
      <c r="S3140" s="12">
        <f t="shared" si="646"/>
        <v>0</v>
      </c>
      <c r="T3140" s="12">
        <f t="shared" si="647"/>
        <v>0</v>
      </c>
      <c r="U3140" s="12">
        <f t="shared" si="648"/>
        <v>0</v>
      </c>
      <c r="V3140" s="13" t="str">
        <f t="shared" ca="1" si="649"/>
        <v>Greater Than 8 Weeks Old</v>
      </c>
    </row>
    <row r="3141" spans="1:22" x14ac:dyDescent="0.45">
      <c r="A3141" s="2" t="s">
        <v>232</v>
      </c>
      <c r="B3141" s="5">
        <v>43703</v>
      </c>
      <c r="C3141" s="5" t="s">
        <v>383</v>
      </c>
      <c r="D3141" s="5" t="s">
        <v>398</v>
      </c>
      <c r="E3141" s="6">
        <v>16</v>
      </c>
      <c r="F3141" s="3">
        <v>479.84</v>
      </c>
      <c r="G3141" s="3">
        <v>254.88</v>
      </c>
      <c r="H3141" s="8">
        <f t="shared" si="637"/>
        <v>15.93</v>
      </c>
      <c r="I3141" s="3">
        <v>224.96</v>
      </c>
      <c r="J3141" s="4">
        <v>0.47</v>
      </c>
      <c r="K3141" s="2" t="str">
        <f t="shared" si="638"/>
        <v>Monday</v>
      </c>
      <c r="L3141" s="5">
        <f t="shared" si="639"/>
        <v>43706</v>
      </c>
      <c r="M3141" s="2" t="str">
        <f t="shared" si="640"/>
        <v>Thursday</v>
      </c>
      <c r="N3141" s="2" t="str">
        <f t="shared" si="641"/>
        <v>Thursday</v>
      </c>
      <c r="O3141" s="12">
        <f t="shared" si="642"/>
        <v>0</v>
      </c>
      <c r="P3141" s="11" t="str">
        <f t="shared" si="643"/>
        <v>Low Cost per Unit</v>
      </c>
      <c r="Q3141" s="12">
        <f t="shared" si="644"/>
        <v>0</v>
      </c>
      <c r="R3141" s="12">
        <f t="shared" si="645"/>
        <v>14.395199999999999</v>
      </c>
      <c r="S3141" s="12">
        <f t="shared" si="646"/>
        <v>0</v>
      </c>
      <c r="T3141" s="12">
        <f t="shared" si="647"/>
        <v>0</v>
      </c>
      <c r="U3141" s="12">
        <f t="shared" si="648"/>
        <v>0</v>
      </c>
      <c r="V3141" s="13" t="str">
        <f t="shared" ca="1" si="649"/>
        <v>Greater Than 8 Weeks Old</v>
      </c>
    </row>
    <row r="3142" spans="1:22" x14ac:dyDescent="0.45">
      <c r="A3142" s="2" t="s">
        <v>279</v>
      </c>
      <c r="B3142" s="5">
        <v>43703</v>
      </c>
      <c r="C3142" s="5" t="s">
        <v>378</v>
      </c>
      <c r="D3142" s="5" t="s">
        <v>379</v>
      </c>
      <c r="E3142" s="6">
        <v>1</v>
      </c>
      <c r="F3142" s="3">
        <v>16</v>
      </c>
      <c r="G3142" s="3">
        <v>6.75</v>
      </c>
      <c r="H3142" s="8">
        <f t="shared" si="637"/>
        <v>6.75</v>
      </c>
      <c r="I3142" s="3">
        <v>9.25</v>
      </c>
      <c r="J3142" s="4">
        <v>0.57999999999999996</v>
      </c>
      <c r="K3142" s="2" t="str">
        <f t="shared" si="638"/>
        <v>Monday</v>
      </c>
      <c r="L3142" s="5">
        <f t="shared" si="639"/>
        <v>43706</v>
      </c>
      <c r="M3142" s="2" t="str">
        <f t="shared" si="640"/>
        <v>Thursday</v>
      </c>
      <c r="N3142" s="2" t="str">
        <f t="shared" si="641"/>
        <v>Thursday</v>
      </c>
      <c r="O3142" s="12">
        <f t="shared" si="642"/>
        <v>0</v>
      </c>
      <c r="P3142" s="11" t="str">
        <f t="shared" si="643"/>
        <v>Low Cost per Unit</v>
      </c>
      <c r="Q3142" s="12">
        <f t="shared" si="644"/>
        <v>0</v>
      </c>
      <c r="R3142" s="12">
        <f t="shared" si="645"/>
        <v>0</v>
      </c>
      <c r="S3142" s="12">
        <f t="shared" si="646"/>
        <v>0</v>
      </c>
      <c r="T3142" s="12">
        <f t="shared" si="647"/>
        <v>0</v>
      </c>
      <c r="U3142" s="12">
        <f t="shared" si="648"/>
        <v>0</v>
      </c>
      <c r="V3142" s="13" t="str">
        <f t="shared" ca="1" si="649"/>
        <v>Greater Than 8 Weeks Old</v>
      </c>
    </row>
    <row r="3143" spans="1:22" x14ac:dyDescent="0.45">
      <c r="A3143" s="2" t="s">
        <v>86</v>
      </c>
      <c r="B3143" s="5">
        <v>43703</v>
      </c>
      <c r="C3143" s="5" t="s">
        <v>383</v>
      </c>
      <c r="D3143" s="5" t="s">
        <v>398</v>
      </c>
      <c r="E3143" s="6">
        <v>2</v>
      </c>
      <c r="F3143" s="3">
        <v>84</v>
      </c>
      <c r="G3143" s="3">
        <v>24.76</v>
      </c>
      <c r="H3143" s="8">
        <f t="shared" si="637"/>
        <v>12.38</v>
      </c>
      <c r="I3143" s="3">
        <v>59.24</v>
      </c>
      <c r="J3143" s="4">
        <v>0.71</v>
      </c>
      <c r="K3143" s="2" t="str">
        <f t="shared" si="638"/>
        <v>Monday</v>
      </c>
      <c r="L3143" s="5">
        <f t="shared" si="639"/>
        <v>43706</v>
      </c>
      <c r="M3143" s="2" t="str">
        <f t="shared" si="640"/>
        <v>Thursday</v>
      </c>
      <c r="N3143" s="2" t="str">
        <f t="shared" si="641"/>
        <v>Thursday</v>
      </c>
      <c r="O3143" s="12">
        <f t="shared" si="642"/>
        <v>0</v>
      </c>
      <c r="P3143" s="11" t="str">
        <f t="shared" si="643"/>
        <v>Low Cost per Unit</v>
      </c>
      <c r="Q3143" s="12">
        <f t="shared" si="644"/>
        <v>0</v>
      </c>
      <c r="R3143" s="12">
        <f t="shared" si="645"/>
        <v>2.52</v>
      </c>
      <c r="S3143" s="12">
        <f t="shared" si="646"/>
        <v>0</v>
      </c>
      <c r="T3143" s="12">
        <f t="shared" si="647"/>
        <v>0</v>
      </c>
      <c r="U3143" s="12">
        <f t="shared" si="648"/>
        <v>0</v>
      </c>
      <c r="V3143" s="13" t="str">
        <f t="shared" ca="1" si="649"/>
        <v>Greater Than 8 Weeks Old</v>
      </c>
    </row>
    <row r="3144" spans="1:22" x14ac:dyDescent="0.45">
      <c r="A3144" s="2" t="s">
        <v>128</v>
      </c>
      <c r="B3144" s="5">
        <v>43703</v>
      </c>
      <c r="C3144" s="5" t="s">
        <v>383</v>
      </c>
      <c r="D3144" s="5" t="s">
        <v>398</v>
      </c>
      <c r="E3144" s="6">
        <v>1</v>
      </c>
      <c r="F3144" s="3">
        <v>21</v>
      </c>
      <c r="G3144" s="3">
        <v>7.43</v>
      </c>
      <c r="H3144" s="8">
        <f t="shared" si="637"/>
        <v>7.43</v>
      </c>
      <c r="I3144" s="3">
        <v>13.57</v>
      </c>
      <c r="J3144" s="4">
        <v>0.65</v>
      </c>
      <c r="K3144" s="2" t="str">
        <f t="shared" si="638"/>
        <v>Monday</v>
      </c>
      <c r="L3144" s="5">
        <f t="shared" si="639"/>
        <v>43706</v>
      </c>
      <c r="M3144" s="2" t="str">
        <f t="shared" si="640"/>
        <v>Thursday</v>
      </c>
      <c r="N3144" s="2" t="str">
        <f t="shared" si="641"/>
        <v>Thursday</v>
      </c>
      <c r="O3144" s="12">
        <f t="shared" si="642"/>
        <v>0</v>
      </c>
      <c r="P3144" s="11" t="str">
        <f t="shared" si="643"/>
        <v>Low Cost per Unit</v>
      </c>
      <c r="Q3144" s="12">
        <f t="shared" si="644"/>
        <v>0</v>
      </c>
      <c r="R3144" s="12">
        <f t="shared" si="645"/>
        <v>0</v>
      </c>
      <c r="S3144" s="12">
        <f t="shared" si="646"/>
        <v>0</v>
      </c>
      <c r="T3144" s="12">
        <f t="shared" si="647"/>
        <v>0</v>
      </c>
      <c r="U3144" s="12">
        <f t="shared" si="648"/>
        <v>0</v>
      </c>
      <c r="V3144" s="13" t="str">
        <f t="shared" ca="1" si="649"/>
        <v>Greater Than 8 Weeks Old</v>
      </c>
    </row>
    <row r="3145" spans="1:22" x14ac:dyDescent="0.45">
      <c r="A3145" s="2" t="s">
        <v>129</v>
      </c>
      <c r="B3145" s="5">
        <v>43703</v>
      </c>
      <c r="C3145" s="5" t="s">
        <v>383</v>
      </c>
      <c r="D3145" s="5" t="s">
        <v>398</v>
      </c>
      <c r="E3145" s="6">
        <v>3</v>
      </c>
      <c r="F3145" s="3">
        <v>48</v>
      </c>
      <c r="G3145" s="3">
        <v>14.64</v>
      </c>
      <c r="H3145" s="8">
        <f t="shared" si="637"/>
        <v>4.88</v>
      </c>
      <c r="I3145" s="3">
        <v>33.36</v>
      </c>
      <c r="J3145" s="4">
        <v>0.7</v>
      </c>
      <c r="K3145" s="2" t="str">
        <f t="shared" si="638"/>
        <v>Monday</v>
      </c>
      <c r="L3145" s="5">
        <f t="shared" si="639"/>
        <v>43706</v>
      </c>
      <c r="M3145" s="2" t="str">
        <f t="shared" si="640"/>
        <v>Thursday</v>
      </c>
      <c r="N3145" s="2" t="str">
        <f t="shared" si="641"/>
        <v>Thursday</v>
      </c>
      <c r="O3145" s="12">
        <f t="shared" si="642"/>
        <v>0</v>
      </c>
      <c r="P3145" s="11" t="str">
        <f t="shared" si="643"/>
        <v>Low Cost per Unit</v>
      </c>
      <c r="Q3145" s="12">
        <f t="shared" si="644"/>
        <v>0</v>
      </c>
      <c r="R3145" s="12">
        <f t="shared" si="645"/>
        <v>1.44</v>
      </c>
      <c r="S3145" s="12">
        <f t="shared" si="646"/>
        <v>0</v>
      </c>
      <c r="T3145" s="12">
        <f t="shared" si="647"/>
        <v>0</v>
      </c>
      <c r="U3145" s="12">
        <f t="shared" si="648"/>
        <v>0</v>
      </c>
      <c r="V3145" s="13" t="str">
        <f t="shared" ca="1" si="649"/>
        <v>Greater Than 8 Weeks Old</v>
      </c>
    </row>
    <row r="3146" spans="1:22" x14ac:dyDescent="0.45">
      <c r="A3146" s="2" t="s">
        <v>233</v>
      </c>
      <c r="B3146" s="5">
        <v>43703</v>
      </c>
      <c r="C3146" s="5" t="s">
        <v>383</v>
      </c>
      <c r="D3146" s="5" t="s">
        <v>384</v>
      </c>
      <c r="E3146" s="6">
        <v>2</v>
      </c>
      <c r="F3146" s="3">
        <v>16</v>
      </c>
      <c r="G3146" s="3">
        <v>7.42</v>
      </c>
      <c r="H3146" s="8">
        <f t="shared" si="637"/>
        <v>3.71</v>
      </c>
      <c r="I3146" s="3">
        <v>8.58</v>
      </c>
      <c r="J3146" s="4">
        <v>0.54</v>
      </c>
      <c r="K3146" s="2" t="str">
        <f t="shared" si="638"/>
        <v>Monday</v>
      </c>
      <c r="L3146" s="5">
        <f t="shared" si="639"/>
        <v>43706</v>
      </c>
      <c r="M3146" s="2" t="str">
        <f t="shared" si="640"/>
        <v>Thursday</v>
      </c>
      <c r="N3146" s="2" t="str">
        <f t="shared" si="641"/>
        <v>Thursday</v>
      </c>
      <c r="O3146" s="12">
        <f t="shared" si="642"/>
        <v>0</v>
      </c>
      <c r="P3146" s="11" t="str">
        <f t="shared" si="643"/>
        <v>Low Cost per Unit</v>
      </c>
      <c r="Q3146" s="12">
        <f t="shared" si="644"/>
        <v>0</v>
      </c>
      <c r="R3146" s="12">
        <f t="shared" si="645"/>
        <v>0.48</v>
      </c>
      <c r="S3146" s="12">
        <f t="shared" si="646"/>
        <v>0</v>
      </c>
      <c r="T3146" s="12">
        <f t="shared" si="647"/>
        <v>0</v>
      </c>
      <c r="U3146" s="12">
        <f t="shared" si="648"/>
        <v>0</v>
      </c>
      <c r="V3146" s="13" t="str">
        <f t="shared" ca="1" si="649"/>
        <v>Greater Than 8 Weeks Old</v>
      </c>
    </row>
    <row r="3147" spans="1:22" x14ac:dyDescent="0.45">
      <c r="A3147" s="2" t="s">
        <v>87</v>
      </c>
      <c r="B3147" s="5">
        <v>43703</v>
      </c>
      <c r="C3147" s="5" t="s">
        <v>383</v>
      </c>
      <c r="D3147" s="5" t="s">
        <v>399</v>
      </c>
      <c r="E3147" s="6">
        <v>1</v>
      </c>
      <c r="F3147" s="3">
        <v>20</v>
      </c>
      <c r="G3147" s="3">
        <v>8.1999999999999993</v>
      </c>
      <c r="H3147" s="8">
        <f t="shared" si="637"/>
        <v>8.1999999999999993</v>
      </c>
      <c r="I3147" s="3">
        <v>11.8</v>
      </c>
      <c r="J3147" s="4">
        <v>0.59</v>
      </c>
      <c r="K3147" s="2" t="str">
        <f t="shared" si="638"/>
        <v>Monday</v>
      </c>
      <c r="L3147" s="5">
        <f t="shared" si="639"/>
        <v>43706</v>
      </c>
      <c r="M3147" s="2" t="str">
        <f t="shared" si="640"/>
        <v>Thursday</v>
      </c>
      <c r="N3147" s="2" t="str">
        <f t="shared" si="641"/>
        <v>Thursday</v>
      </c>
      <c r="O3147" s="12">
        <f t="shared" si="642"/>
        <v>0</v>
      </c>
      <c r="P3147" s="11" t="str">
        <f t="shared" si="643"/>
        <v>Low Cost per Unit</v>
      </c>
      <c r="Q3147" s="12">
        <f t="shared" si="644"/>
        <v>0</v>
      </c>
      <c r="R3147" s="12">
        <f t="shared" si="645"/>
        <v>0</v>
      </c>
      <c r="S3147" s="12">
        <f t="shared" si="646"/>
        <v>0</v>
      </c>
      <c r="T3147" s="12">
        <f t="shared" si="647"/>
        <v>0</v>
      </c>
      <c r="U3147" s="12">
        <f t="shared" si="648"/>
        <v>0</v>
      </c>
      <c r="V3147" s="13" t="str">
        <f t="shared" ca="1" si="649"/>
        <v>Greater Than 8 Weeks Old</v>
      </c>
    </row>
    <row r="3148" spans="1:22" x14ac:dyDescent="0.45">
      <c r="A3148" s="2" t="s">
        <v>265</v>
      </c>
      <c r="B3148" s="5">
        <v>43703</v>
      </c>
      <c r="C3148" s="5" t="s">
        <v>383</v>
      </c>
      <c r="D3148" s="5" t="s">
        <v>399</v>
      </c>
      <c r="E3148" s="6">
        <v>19</v>
      </c>
      <c r="F3148" s="3">
        <v>357.01</v>
      </c>
      <c r="G3148" s="3">
        <v>349.22</v>
      </c>
      <c r="H3148" s="8">
        <f t="shared" si="637"/>
        <v>18.380000000000003</v>
      </c>
      <c r="I3148" s="3">
        <v>7.79</v>
      </c>
      <c r="J3148" s="4">
        <v>0.02</v>
      </c>
      <c r="K3148" s="2" t="str">
        <f t="shared" si="638"/>
        <v>Monday</v>
      </c>
      <c r="L3148" s="5">
        <f t="shared" si="639"/>
        <v>43706</v>
      </c>
      <c r="M3148" s="2" t="str">
        <f t="shared" si="640"/>
        <v>Thursday</v>
      </c>
      <c r="N3148" s="2" t="str">
        <f t="shared" si="641"/>
        <v>Thursday</v>
      </c>
      <c r="O3148" s="12">
        <f t="shared" si="642"/>
        <v>0</v>
      </c>
      <c r="P3148" s="11" t="str">
        <f t="shared" si="643"/>
        <v>High Cost per Unit</v>
      </c>
      <c r="Q3148" s="12">
        <f t="shared" si="644"/>
        <v>0</v>
      </c>
      <c r="R3148" s="12">
        <f t="shared" si="645"/>
        <v>10.7103</v>
      </c>
      <c r="S3148" s="12">
        <f t="shared" si="646"/>
        <v>0</v>
      </c>
      <c r="T3148" s="12">
        <f t="shared" si="647"/>
        <v>0</v>
      </c>
      <c r="U3148" s="12">
        <f t="shared" si="648"/>
        <v>0</v>
      </c>
      <c r="V3148" s="13" t="str">
        <f t="shared" ca="1" si="649"/>
        <v>Greater Than 8 Weeks Old</v>
      </c>
    </row>
    <row r="3149" spans="1:22" x14ac:dyDescent="0.45">
      <c r="A3149" s="2" t="s">
        <v>88</v>
      </c>
      <c r="B3149" s="5">
        <v>43703</v>
      </c>
      <c r="C3149" s="5" t="s">
        <v>376</v>
      </c>
      <c r="D3149" s="5" t="s">
        <v>377</v>
      </c>
      <c r="E3149" s="6">
        <v>3</v>
      </c>
      <c r="F3149" s="3">
        <v>135</v>
      </c>
      <c r="G3149" s="3">
        <v>48.96</v>
      </c>
      <c r="H3149" s="8">
        <f t="shared" si="637"/>
        <v>16.32</v>
      </c>
      <c r="I3149" s="3">
        <v>86.04</v>
      </c>
      <c r="J3149" s="4">
        <v>0.64</v>
      </c>
      <c r="K3149" s="2" t="str">
        <f t="shared" si="638"/>
        <v>Monday</v>
      </c>
      <c r="L3149" s="5">
        <f t="shared" si="639"/>
        <v>43706</v>
      </c>
      <c r="M3149" s="2" t="str">
        <f t="shared" si="640"/>
        <v>Thursday</v>
      </c>
      <c r="N3149" s="2" t="str">
        <f t="shared" si="641"/>
        <v>Thursday</v>
      </c>
      <c r="O3149" s="12">
        <f t="shared" si="642"/>
        <v>0</v>
      </c>
      <c r="P3149" s="11" t="str">
        <f t="shared" si="643"/>
        <v>Low Cost per Unit</v>
      </c>
      <c r="Q3149" s="12">
        <f t="shared" si="644"/>
        <v>0</v>
      </c>
      <c r="R3149" s="12">
        <f t="shared" si="645"/>
        <v>4.05</v>
      </c>
      <c r="S3149" s="12">
        <f t="shared" si="646"/>
        <v>0</v>
      </c>
      <c r="T3149" s="12">
        <f t="shared" si="647"/>
        <v>0</v>
      </c>
      <c r="U3149" s="12">
        <f t="shared" si="648"/>
        <v>0</v>
      </c>
      <c r="V3149" s="13" t="str">
        <f t="shared" ca="1" si="649"/>
        <v>Greater Than 8 Weeks Old</v>
      </c>
    </row>
    <row r="3150" spans="1:22" x14ac:dyDescent="0.45">
      <c r="A3150" s="2" t="s">
        <v>89</v>
      </c>
      <c r="B3150" s="5">
        <v>43703</v>
      </c>
      <c r="C3150" s="5" t="s">
        <v>386</v>
      </c>
      <c r="D3150" s="5" t="s">
        <v>387</v>
      </c>
      <c r="E3150" s="6">
        <v>2</v>
      </c>
      <c r="F3150" s="3">
        <v>198</v>
      </c>
      <c r="G3150" s="3">
        <v>74.84</v>
      </c>
      <c r="H3150" s="8">
        <f t="shared" si="637"/>
        <v>37.42</v>
      </c>
      <c r="I3150" s="3">
        <v>123.16</v>
      </c>
      <c r="J3150" s="4">
        <v>0.62</v>
      </c>
      <c r="K3150" s="2" t="str">
        <f t="shared" si="638"/>
        <v>Monday</v>
      </c>
      <c r="L3150" s="5">
        <f t="shared" si="639"/>
        <v>43706</v>
      </c>
      <c r="M3150" s="2" t="str">
        <f t="shared" si="640"/>
        <v>Thursday</v>
      </c>
      <c r="N3150" s="2" t="str">
        <f t="shared" si="641"/>
        <v>Thursday</v>
      </c>
      <c r="O3150" s="12">
        <f t="shared" si="642"/>
        <v>0</v>
      </c>
      <c r="P3150" s="11" t="str">
        <f t="shared" si="643"/>
        <v>High Cost per Unit</v>
      </c>
      <c r="Q3150" s="12">
        <f t="shared" si="644"/>
        <v>0</v>
      </c>
      <c r="R3150" s="12">
        <f t="shared" si="645"/>
        <v>5.9399999999999995</v>
      </c>
      <c r="S3150" s="12">
        <f t="shared" si="646"/>
        <v>0</v>
      </c>
      <c r="T3150" s="12">
        <f t="shared" si="647"/>
        <v>0</v>
      </c>
      <c r="U3150" s="12">
        <f t="shared" si="648"/>
        <v>0</v>
      </c>
      <c r="V3150" s="13" t="str">
        <f t="shared" ca="1" si="649"/>
        <v>Greater Than 8 Weeks Old</v>
      </c>
    </row>
    <row r="3151" spans="1:22" x14ac:dyDescent="0.45">
      <c r="A3151" s="2" t="s">
        <v>285</v>
      </c>
      <c r="B3151" s="5">
        <v>43703</v>
      </c>
      <c r="C3151" s="5" t="s">
        <v>383</v>
      </c>
      <c r="D3151" s="5" t="s">
        <v>398</v>
      </c>
      <c r="E3151" s="6">
        <v>1</v>
      </c>
      <c r="F3151" s="3">
        <v>59</v>
      </c>
      <c r="G3151" s="3">
        <v>28.87</v>
      </c>
      <c r="H3151" s="8">
        <f t="shared" si="637"/>
        <v>28.87</v>
      </c>
      <c r="I3151" s="3">
        <v>30.13</v>
      </c>
      <c r="J3151" s="4">
        <v>0.51</v>
      </c>
      <c r="K3151" s="2" t="str">
        <f t="shared" si="638"/>
        <v>Monday</v>
      </c>
      <c r="L3151" s="5">
        <f t="shared" si="639"/>
        <v>43706</v>
      </c>
      <c r="M3151" s="2" t="str">
        <f t="shared" si="640"/>
        <v>Thursday</v>
      </c>
      <c r="N3151" s="2" t="str">
        <f t="shared" si="641"/>
        <v>Thursday</v>
      </c>
      <c r="O3151" s="12">
        <f t="shared" si="642"/>
        <v>0</v>
      </c>
      <c r="P3151" s="11" t="str">
        <f t="shared" si="643"/>
        <v>High Cost per Unit</v>
      </c>
      <c r="Q3151" s="12">
        <f t="shared" si="644"/>
        <v>0</v>
      </c>
      <c r="R3151" s="12">
        <f t="shared" si="645"/>
        <v>0</v>
      </c>
      <c r="S3151" s="12">
        <f t="shared" si="646"/>
        <v>0</v>
      </c>
      <c r="T3151" s="12">
        <f t="shared" si="647"/>
        <v>0</v>
      </c>
      <c r="U3151" s="12">
        <f t="shared" si="648"/>
        <v>0</v>
      </c>
      <c r="V3151" s="13" t="str">
        <f t="shared" ca="1" si="649"/>
        <v>Greater Than 8 Weeks Old</v>
      </c>
    </row>
    <row r="3152" spans="1:22" x14ac:dyDescent="0.45">
      <c r="A3152" s="2" t="s">
        <v>234</v>
      </c>
      <c r="B3152" s="5">
        <v>43703</v>
      </c>
      <c r="C3152" s="5" t="s">
        <v>369</v>
      </c>
      <c r="D3152" s="5" t="s">
        <v>372</v>
      </c>
      <c r="E3152" s="6">
        <v>16</v>
      </c>
      <c r="F3152" s="3">
        <v>319.83999999999997</v>
      </c>
      <c r="G3152" s="3">
        <v>143.52000000000001</v>
      </c>
      <c r="H3152" s="8">
        <f t="shared" si="637"/>
        <v>8.9700000000000006</v>
      </c>
      <c r="I3152" s="3">
        <v>176.32</v>
      </c>
      <c r="J3152" s="4">
        <v>0.55000000000000004</v>
      </c>
      <c r="K3152" s="2" t="str">
        <f t="shared" si="638"/>
        <v>Monday</v>
      </c>
      <c r="L3152" s="5">
        <f t="shared" si="639"/>
        <v>43706</v>
      </c>
      <c r="M3152" s="2" t="str">
        <f t="shared" si="640"/>
        <v>Thursday</v>
      </c>
      <c r="N3152" s="2" t="str">
        <f t="shared" si="641"/>
        <v>Thursday</v>
      </c>
      <c r="O3152" s="12">
        <f t="shared" si="642"/>
        <v>0</v>
      </c>
      <c r="P3152" s="11" t="str">
        <f t="shared" si="643"/>
        <v>Low Cost per Unit</v>
      </c>
      <c r="Q3152" s="12">
        <f t="shared" si="644"/>
        <v>0</v>
      </c>
      <c r="R3152" s="12">
        <f t="shared" si="645"/>
        <v>9.5951999999999984</v>
      </c>
      <c r="S3152" s="12">
        <f t="shared" si="646"/>
        <v>0</v>
      </c>
      <c r="T3152" s="12">
        <f t="shared" si="647"/>
        <v>0</v>
      </c>
      <c r="U3152" s="12">
        <f t="shared" si="648"/>
        <v>0</v>
      </c>
      <c r="V3152" s="13" t="str">
        <f t="shared" ca="1" si="649"/>
        <v>Greater Than 8 Weeks Old</v>
      </c>
    </row>
    <row r="3153" spans="1:22" x14ac:dyDescent="0.45">
      <c r="A3153" s="2" t="s">
        <v>90</v>
      </c>
      <c r="B3153" s="5">
        <v>43703</v>
      </c>
      <c r="C3153" s="5" t="s">
        <v>378</v>
      </c>
      <c r="D3153" s="5" t="s">
        <v>379</v>
      </c>
      <c r="E3153" s="6">
        <v>4</v>
      </c>
      <c r="F3153" s="3">
        <v>396</v>
      </c>
      <c r="G3153" s="3">
        <v>143.88</v>
      </c>
      <c r="H3153" s="8">
        <f t="shared" si="637"/>
        <v>35.97</v>
      </c>
      <c r="I3153" s="3">
        <v>252.12</v>
      </c>
      <c r="J3153" s="4">
        <v>0.64</v>
      </c>
      <c r="K3153" s="2" t="str">
        <f t="shared" si="638"/>
        <v>Monday</v>
      </c>
      <c r="L3153" s="5">
        <f t="shared" si="639"/>
        <v>43706</v>
      </c>
      <c r="M3153" s="2" t="str">
        <f t="shared" si="640"/>
        <v>Thursday</v>
      </c>
      <c r="N3153" s="2" t="str">
        <f t="shared" si="641"/>
        <v>Thursday</v>
      </c>
      <c r="O3153" s="12">
        <f t="shared" si="642"/>
        <v>0</v>
      </c>
      <c r="P3153" s="11" t="str">
        <f t="shared" si="643"/>
        <v>High Cost per Unit</v>
      </c>
      <c r="Q3153" s="12">
        <f t="shared" si="644"/>
        <v>0</v>
      </c>
      <c r="R3153" s="12">
        <f t="shared" si="645"/>
        <v>11.879999999999999</v>
      </c>
      <c r="S3153" s="12">
        <f t="shared" si="646"/>
        <v>0</v>
      </c>
      <c r="T3153" s="12">
        <f t="shared" si="647"/>
        <v>0</v>
      </c>
      <c r="U3153" s="12">
        <f t="shared" si="648"/>
        <v>0</v>
      </c>
      <c r="V3153" s="13" t="str">
        <f t="shared" ca="1" si="649"/>
        <v>Greater Than 8 Weeks Old</v>
      </c>
    </row>
    <row r="3154" spans="1:22" x14ac:dyDescent="0.45">
      <c r="A3154" s="2" t="s">
        <v>156</v>
      </c>
      <c r="B3154" s="5">
        <v>43703</v>
      </c>
      <c r="C3154" s="5" t="s">
        <v>386</v>
      </c>
      <c r="D3154" s="5" t="s">
        <v>387</v>
      </c>
      <c r="E3154" s="6">
        <v>4</v>
      </c>
      <c r="F3154" s="3">
        <v>263.95999999999998</v>
      </c>
      <c r="G3154" s="3">
        <v>149.68</v>
      </c>
      <c r="H3154" s="8">
        <f t="shared" si="637"/>
        <v>37.42</v>
      </c>
      <c r="I3154" s="3">
        <v>114.28</v>
      </c>
      <c r="J3154" s="4">
        <v>0.43</v>
      </c>
      <c r="K3154" s="2" t="str">
        <f t="shared" si="638"/>
        <v>Monday</v>
      </c>
      <c r="L3154" s="5">
        <f t="shared" si="639"/>
        <v>43706</v>
      </c>
      <c r="M3154" s="2" t="str">
        <f t="shared" si="640"/>
        <v>Thursday</v>
      </c>
      <c r="N3154" s="2" t="str">
        <f t="shared" si="641"/>
        <v>Thursday</v>
      </c>
      <c r="O3154" s="12">
        <f t="shared" si="642"/>
        <v>0</v>
      </c>
      <c r="P3154" s="11" t="str">
        <f t="shared" si="643"/>
        <v>High Cost per Unit</v>
      </c>
      <c r="Q3154" s="12">
        <f t="shared" si="644"/>
        <v>0</v>
      </c>
      <c r="R3154" s="12">
        <f t="shared" si="645"/>
        <v>7.9187999999999992</v>
      </c>
      <c r="S3154" s="12">
        <f t="shared" si="646"/>
        <v>0</v>
      </c>
      <c r="T3154" s="12">
        <f t="shared" si="647"/>
        <v>0</v>
      </c>
      <c r="U3154" s="12">
        <f t="shared" si="648"/>
        <v>0</v>
      </c>
      <c r="V3154" s="13" t="str">
        <f t="shared" ca="1" si="649"/>
        <v>Greater Than 8 Weeks Old</v>
      </c>
    </row>
    <row r="3155" spans="1:22" x14ac:dyDescent="0.45">
      <c r="A3155" s="2" t="s">
        <v>130</v>
      </c>
      <c r="B3155" s="5">
        <v>43703</v>
      </c>
      <c r="C3155" s="5" t="s">
        <v>386</v>
      </c>
      <c r="D3155" s="5" t="s">
        <v>388</v>
      </c>
      <c r="E3155" s="6">
        <v>4</v>
      </c>
      <c r="F3155" s="3">
        <v>199.96</v>
      </c>
      <c r="G3155" s="3">
        <v>95.88</v>
      </c>
      <c r="H3155" s="8">
        <f t="shared" si="637"/>
        <v>23.97</v>
      </c>
      <c r="I3155" s="3">
        <v>104.08</v>
      </c>
      <c r="J3155" s="4">
        <v>0.52</v>
      </c>
      <c r="K3155" s="2" t="str">
        <f t="shared" si="638"/>
        <v>Monday</v>
      </c>
      <c r="L3155" s="5">
        <f t="shared" si="639"/>
        <v>43706</v>
      </c>
      <c r="M3155" s="2" t="str">
        <f t="shared" si="640"/>
        <v>Thursday</v>
      </c>
      <c r="N3155" s="2" t="str">
        <f t="shared" si="641"/>
        <v>Thursday</v>
      </c>
      <c r="O3155" s="12">
        <f t="shared" si="642"/>
        <v>0</v>
      </c>
      <c r="P3155" s="11" t="str">
        <f t="shared" si="643"/>
        <v>High Cost per Unit</v>
      </c>
      <c r="Q3155" s="12">
        <f t="shared" si="644"/>
        <v>0</v>
      </c>
      <c r="R3155" s="12">
        <f t="shared" si="645"/>
        <v>5.9988000000000001</v>
      </c>
      <c r="S3155" s="12">
        <f t="shared" si="646"/>
        <v>0</v>
      </c>
      <c r="T3155" s="12">
        <f t="shared" si="647"/>
        <v>0</v>
      </c>
      <c r="U3155" s="12">
        <f t="shared" si="648"/>
        <v>0</v>
      </c>
      <c r="V3155" s="13" t="str">
        <f t="shared" ca="1" si="649"/>
        <v>Greater Than 8 Weeks Old</v>
      </c>
    </row>
    <row r="3156" spans="1:22" x14ac:dyDescent="0.45">
      <c r="A3156" s="2" t="s">
        <v>143</v>
      </c>
      <c r="B3156" s="5">
        <v>43703</v>
      </c>
      <c r="C3156" s="5" t="s">
        <v>386</v>
      </c>
      <c r="D3156" s="5" t="s">
        <v>395</v>
      </c>
      <c r="E3156" s="6">
        <v>1</v>
      </c>
      <c r="F3156" s="3">
        <v>29</v>
      </c>
      <c r="G3156" s="3">
        <v>10.77</v>
      </c>
      <c r="H3156" s="8">
        <f t="shared" si="637"/>
        <v>10.77</v>
      </c>
      <c r="I3156" s="3">
        <v>18.23</v>
      </c>
      <c r="J3156" s="4">
        <v>0.63</v>
      </c>
      <c r="K3156" s="2" t="str">
        <f t="shared" si="638"/>
        <v>Monday</v>
      </c>
      <c r="L3156" s="5">
        <f t="shared" si="639"/>
        <v>43706</v>
      </c>
      <c r="M3156" s="2" t="str">
        <f t="shared" si="640"/>
        <v>Thursday</v>
      </c>
      <c r="N3156" s="2" t="str">
        <f t="shared" si="641"/>
        <v>Thursday</v>
      </c>
      <c r="O3156" s="12">
        <f t="shared" si="642"/>
        <v>0</v>
      </c>
      <c r="P3156" s="11" t="str">
        <f t="shared" si="643"/>
        <v>Low Cost per Unit</v>
      </c>
      <c r="Q3156" s="12">
        <f t="shared" si="644"/>
        <v>0</v>
      </c>
      <c r="R3156" s="12">
        <f t="shared" si="645"/>
        <v>0</v>
      </c>
      <c r="S3156" s="12">
        <f t="shared" si="646"/>
        <v>0</v>
      </c>
      <c r="T3156" s="12">
        <f t="shared" si="647"/>
        <v>0</v>
      </c>
      <c r="U3156" s="12">
        <f t="shared" si="648"/>
        <v>0</v>
      </c>
      <c r="V3156" s="13" t="str">
        <f t="shared" ca="1" si="649"/>
        <v>Greater Than 8 Weeks Old</v>
      </c>
    </row>
    <row r="3157" spans="1:22" x14ac:dyDescent="0.45">
      <c r="A3157" s="2" t="s">
        <v>314</v>
      </c>
      <c r="B3157" s="5">
        <v>43703</v>
      </c>
      <c r="C3157" s="5" t="s">
        <v>371</v>
      </c>
      <c r="D3157" s="5" t="s">
        <v>371</v>
      </c>
      <c r="E3157" s="6">
        <v>4</v>
      </c>
      <c r="F3157" s="3">
        <v>75.959999999999994</v>
      </c>
      <c r="G3157" s="3">
        <v>68</v>
      </c>
      <c r="H3157" s="8">
        <f t="shared" si="637"/>
        <v>17</v>
      </c>
      <c r="I3157" s="3">
        <v>7.96</v>
      </c>
      <c r="J3157" s="4">
        <v>0.1</v>
      </c>
      <c r="K3157" s="2" t="str">
        <f t="shared" si="638"/>
        <v>Monday</v>
      </c>
      <c r="L3157" s="5">
        <f t="shared" si="639"/>
        <v>43706</v>
      </c>
      <c r="M3157" s="2" t="str">
        <f t="shared" si="640"/>
        <v>Thursday</v>
      </c>
      <c r="N3157" s="2" t="str">
        <f t="shared" si="641"/>
        <v>Thursday</v>
      </c>
      <c r="O3157" s="12">
        <f t="shared" si="642"/>
        <v>0</v>
      </c>
      <c r="P3157" s="11" t="str">
        <f t="shared" si="643"/>
        <v>High Cost per Unit</v>
      </c>
      <c r="Q3157" s="12">
        <f t="shared" si="644"/>
        <v>0</v>
      </c>
      <c r="R3157" s="12">
        <f t="shared" si="645"/>
        <v>2.2787999999999999</v>
      </c>
      <c r="S3157" s="12">
        <f t="shared" si="646"/>
        <v>0</v>
      </c>
      <c r="T3157" s="12">
        <f t="shared" si="647"/>
        <v>0</v>
      </c>
      <c r="U3157" s="12">
        <f t="shared" si="648"/>
        <v>0</v>
      </c>
      <c r="V3157" s="13" t="str">
        <f t="shared" ca="1" si="649"/>
        <v>Greater Than 8 Weeks Old</v>
      </c>
    </row>
    <row r="3158" spans="1:22" x14ac:dyDescent="0.45">
      <c r="A3158" s="2" t="s">
        <v>318</v>
      </c>
      <c r="B3158" s="5">
        <v>43703</v>
      </c>
      <c r="C3158" s="5" t="s">
        <v>371</v>
      </c>
      <c r="D3158" s="5" t="s">
        <v>371</v>
      </c>
      <c r="E3158" s="6">
        <v>1</v>
      </c>
      <c r="F3158" s="3">
        <v>18.989999999999998</v>
      </c>
      <c r="G3158" s="3">
        <v>15</v>
      </c>
      <c r="H3158" s="8">
        <f t="shared" si="637"/>
        <v>15</v>
      </c>
      <c r="I3158" s="3">
        <v>3.99</v>
      </c>
      <c r="J3158" s="4">
        <v>0.21</v>
      </c>
      <c r="K3158" s="2" t="str">
        <f t="shared" si="638"/>
        <v>Monday</v>
      </c>
      <c r="L3158" s="5">
        <f t="shared" si="639"/>
        <v>43706</v>
      </c>
      <c r="M3158" s="2" t="str">
        <f t="shared" si="640"/>
        <v>Thursday</v>
      </c>
      <c r="N3158" s="2" t="str">
        <f t="shared" si="641"/>
        <v>Thursday</v>
      </c>
      <c r="O3158" s="12">
        <f t="shared" si="642"/>
        <v>0</v>
      </c>
      <c r="P3158" s="11" t="str">
        <f t="shared" si="643"/>
        <v>Low Cost per Unit</v>
      </c>
      <c r="Q3158" s="12">
        <f t="shared" si="644"/>
        <v>0</v>
      </c>
      <c r="R3158" s="12">
        <f t="shared" si="645"/>
        <v>0</v>
      </c>
      <c r="S3158" s="12">
        <f t="shared" si="646"/>
        <v>0</v>
      </c>
      <c r="T3158" s="12">
        <f t="shared" si="647"/>
        <v>0</v>
      </c>
      <c r="U3158" s="12">
        <f t="shared" si="648"/>
        <v>0</v>
      </c>
      <c r="V3158" s="13" t="str">
        <f t="shared" ca="1" si="649"/>
        <v>Greater Than 8 Weeks Old</v>
      </c>
    </row>
    <row r="3159" spans="1:22" x14ac:dyDescent="0.45">
      <c r="A3159" s="2" t="s">
        <v>315</v>
      </c>
      <c r="B3159" s="5">
        <v>43703</v>
      </c>
      <c r="C3159" s="5" t="s">
        <v>371</v>
      </c>
      <c r="D3159" s="5" t="s">
        <v>371</v>
      </c>
      <c r="E3159" s="6">
        <v>6</v>
      </c>
      <c r="F3159" s="3">
        <v>113.94</v>
      </c>
      <c r="G3159" s="3">
        <v>90</v>
      </c>
      <c r="H3159" s="8">
        <f t="shared" si="637"/>
        <v>15</v>
      </c>
      <c r="I3159" s="3">
        <v>23.94</v>
      </c>
      <c r="J3159" s="4">
        <v>0.21</v>
      </c>
      <c r="K3159" s="2" t="str">
        <f t="shared" si="638"/>
        <v>Monday</v>
      </c>
      <c r="L3159" s="5">
        <f t="shared" si="639"/>
        <v>43706</v>
      </c>
      <c r="M3159" s="2" t="str">
        <f t="shared" si="640"/>
        <v>Thursday</v>
      </c>
      <c r="N3159" s="2" t="str">
        <f t="shared" si="641"/>
        <v>Thursday</v>
      </c>
      <c r="O3159" s="12">
        <f t="shared" si="642"/>
        <v>0</v>
      </c>
      <c r="P3159" s="11" t="str">
        <f t="shared" si="643"/>
        <v>Low Cost per Unit</v>
      </c>
      <c r="Q3159" s="12">
        <f t="shared" si="644"/>
        <v>0</v>
      </c>
      <c r="R3159" s="12">
        <f t="shared" si="645"/>
        <v>3.4181999999999997</v>
      </c>
      <c r="S3159" s="12">
        <f t="shared" si="646"/>
        <v>0</v>
      </c>
      <c r="T3159" s="12">
        <f t="shared" si="647"/>
        <v>0</v>
      </c>
      <c r="U3159" s="12">
        <f t="shared" si="648"/>
        <v>0</v>
      </c>
      <c r="V3159" s="13" t="str">
        <f t="shared" ca="1" si="649"/>
        <v>Greater Than 8 Weeks Old</v>
      </c>
    </row>
    <row r="3160" spans="1:22" x14ac:dyDescent="0.45">
      <c r="A3160" s="2" t="s">
        <v>289</v>
      </c>
      <c r="B3160" s="5">
        <v>43703</v>
      </c>
      <c r="C3160" s="5" t="s">
        <v>378</v>
      </c>
      <c r="D3160" s="5" t="s">
        <v>397</v>
      </c>
      <c r="E3160" s="6">
        <v>1</v>
      </c>
      <c r="F3160" s="3">
        <v>69</v>
      </c>
      <c r="G3160" s="3">
        <v>30</v>
      </c>
      <c r="H3160" s="8">
        <f t="shared" si="637"/>
        <v>30</v>
      </c>
      <c r="I3160" s="3">
        <v>39</v>
      </c>
      <c r="J3160" s="4">
        <v>0.56999999999999995</v>
      </c>
      <c r="K3160" s="2" t="str">
        <f t="shared" si="638"/>
        <v>Monday</v>
      </c>
      <c r="L3160" s="5">
        <f t="shared" si="639"/>
        <v>43706</v>
      </c>
      <c r="M3160" s="2" t="str">
        <f t="shared" si="640"/>
        <v>Thursday</v>
      </c>
      <c r="N3160" s="2" t="str">
        <f t="shared" si="641"/>
        <v>Thursday</v>
      </c>
      <c r="O3160" s="12">
        <f t="shared" si="642"/>
        <v>0</v>
      </c>
      <c r="P3160" s="11" t="str">
        <f t="shared" si="643"/>
        <v>High Cost per Unit</v>
      </c>
      <c r="Q3160" s="12">
        <f t="shared" si="644"/>
        <v>0</v>
      </c>
      <c r="R3160" s="12">
        <f t="shared" si="645"/>
        <v>0</v>
      </c>
      <c r="S3160" s="12">
        <f t="shared" si="646"/>
        <v>0</v>
      </c>
      <c r="T3160" s="12">
        <f t="shared" si="647"/>
        <v>0</v>
      </c>
      <c r="U3160" s="12">
        <f t="shared" si="648"/>
        <v>0</v>
      </c>
      <c r="V3160" s="13" t="str">
        <f t="shared" ca="1" si="649"/>
        <v>Greater Than 8 Weeks Old</v>
      </c>
    </row>
    <row r="3161" spans="1:22" x14ac:dyDescent="0.45">
      <c r="A3161" s="2" t="s">
        <v>92</v>
      </c>
      <c r="B3161" s="5">
        <v>43704</v>
      </c>
      <c r="C3161" s="5" t="s">
        <v>367</v>
      </c>
      <c r="D3161" s="5" t="s">
        <v>368</v>
      </c>
      <c r="E3161" s="6">
        <v>2</v>
      </c>
      <c r="F3161" s="3">
        <v>118</v>
      </c>
      <c r="G3161" s="3">
        <v>40.6</v>
      </c>
      <c r="H3161" s="8">
        <f t="shared" si="637"/>
        <v>20.3</v>
      </c>
      <c r="I3161" s="3">
        <v>77.400000000000006</v>
      </c>
      <c r="J3161" s="4">
        <v>0.66</v>
      </c>
      <c r="K3161" s="2" t="str">
        <f t="shared" si="638"/>
        <v>Tuesday</v>
      </c>
      <c r="L3161" s="5">
        <f t="shared" si="639"/>
        <v>43707</v>
      </c>
      <c r="M3161" s="2" t="str">
        <f t="shared" si="640"/>
        <v>Friday</v>
      </c>
      <c r="N3161" s="2" t="str">
        <f t="shared" si="641"/>
        <v>Friday</v>
      </c>
      <c r="O3161" s="12">
        <f t="shared" si="642"/>
        <v>0.1</v>
      </c>
      <c r="P3161" s="11" t="str">
        <f t="shared" si="643"/>
        <v>High Cost per Unit</v>
      </c>
      <c r="Q3161" s="12">
        <f t="shared" si="644"/>
        <v>11.8</v>
      </c>
      <c r="R3161" s="12">
        <f t="shared" si="645"/>
        <v>3.54</v>
      </c>
      <c r="S3161" s="12">
        <f t="shared" si="646"/>
        <v>0</v>
      </c>
      <c r="T3161" s="12">
        <f t="shared" si="647"/>
        <v>0</v>
      </c>
      <c r="U3161" s="12">
        <f t="shared" si="648"/>
        <v>0</v>
      </c>
      <c r="V3161" s="13" t="str">
        <f t="shared" ca="1" si="649"/>
        <v>Greater Than 8 Weeks Old</v>
      </c>
    </row>
    <row r="3162" spans="1:22" x14ac:dyDescent="0.45">
      <c r="A3162" s="2" t="s">
        <v>145</v>
      </c>
      <c r="B3162" s="5">
        <v>43704</v>
      </c>
      <c r="C3162" s="5" t="s">
        <v>367</v>
      </c>
      <c r="D3162" s="5" t="s">
        <v>368</v>
      </c>
      <c r="E3162" s="6">
        <v>4</v>
      </c>
      <c r="F3162" s="3">
        <v>236</v>
      </c>
      <c r="G3162" s="3">
        <v>90.6</v>
      </c>
      <c r="H3162" s="8">
        <f t="shared" si="637"/>
        <v>22.65</v>
      </c>
      <c r="I3162" s="3">
        <v>145.4</v>
      </c>
      <c r="J3162" s="4">
        <v>0.62</v>
      </c>
      <c r="K3162" s="2" t="str">
        <f t="shared" si="638"/>
        <v>Tuesday</v>
      </c>
      <c r="L3162" s="5">
        <f t="shared" si="639"/>
        <v>43707</v>
      </c>
      <c r="M3162" s="2" t="str">
        <f t="shared" si="640"/>
        <v>Friday</v>
      </c>
      <c r="N3162" s="2" t="str">
        <f t="shared" si="641"/>
        <v>Friday</v>
      </c>
      <c r="O3162" s="12">
        <f t="shared" si="642"/>
        <v>0.2</v>
      </c>
      <c r="P3162" s="11" t="str">
        <f t="shared" si="643"/>
        <v>High Cost per Unit</v>
      </c>
      <c r="Q3162" s="12">
        <f t="shared" si="644"/>
        <v>23.6</v>
      </c>
      <c r="R3162" s="12">
        <f t="shared" si="645"/>
        <v>7.08</v>
      </c>
      <c r="S3162" s="12">
        <f t="shared" si="646"/>
        <v>0</v>
      </c>
      <c r="T3162" s="12">
        <f t="shared" si="647"/>
        <v>0</v>
      </c>
      <c r="U3162" s="12">
        <f t="shared" si="648"/>
        <v>0</v>
      </c>
      <c r="V3162" s="13" t="str">
        <f t="shared" ca="1" si="649"/>
        <v>Greater Than 8 Weeks Old</v>
      </c>
    </row>
    <row r="3163" spans="1:22" x14ac:dyDescent="0.45">
      <c r="A3163" s="2" t="s">
        <v>319</v>
      </c>
      <c r="B3163" s="5">
        <v>43704</v>
      </c>
      <c r="C3163" s="5" t="s">
        <v>367</v>
      </c>
      <c r="D3163" s="5" t="s">
        <v>368</v>
      </c>
      <c r="E3163" s="6">
        <v>10</v>
      </c>
      <c r="F3163" s="3">
        <v>349.9</v>
      </c>
      <c r="G3163" s="3">
        <v>227</v>
      </c>
      <c r="H3163" s="8">
        <f t="shared" si="637"/>
        <v>22.7</v>
      </c>
      <c r="I3163" s="3">
        <v>122.9</v>
      </c>
      <c r="J3163" s="4">
        <v>0.35</v>
      </c>
      <c r="K3163" s="2" t="str">
        <f t="shared" si="638"/>
        <v>Tuesday</v>
      </c>
      <c r="L3163" s="5">
        <f t="shared" si="639"/>
        <v>43707</v>
      </c>
      <c r="M3163" s="2" t="str">
        <f t="shared" si="640"/>
        <v>Friday</v>
      </c>
      <c r="N3163" s="2" t="str">
        <f t="shared" si="641"/>
        <v>Friday</v>
      </c>
      <c r="O3163" s="12">
        <f t="shared" si="642"/>
        <v>0.5</v>
      </c>
      <c r="P3163" s="11" t="str">
        <f t="shared" si="643"/>
        <v>High Cost per Unit</v>
      </c>
      <c r="Q3163" s="12">
        <f t="shared" si="644"/>
        <v>34.99</v>
      </c>
      <c r="R3163" s="12">
        <f t="shared" si="645"/>
        <v>10.496999999999998</v>
      </c>
      <c r="S3163" s="12">
        <f t="shared" si="646"/>
        <v>0</v>
      </c>
      <c r="T3163" s="12">
        <f t="shared" si="647"/>
        <v>0</v>
      </c>
      <c r="U3163" s="12">
        <f t="shared" si="648"/>
        <v>0</v>
      </c>
      <c r="V3163" s="13" t="str">
        <f t="shared" ca="1" si="649"/>
        <v>Greater Than 8 Weeks Old</v>
      </c>
    </row>
    <row r="3164" spans="1:22" x14ac:dyDescent="0.45">
      <c r="A3164" s="2" t="s">
        <v>6</v>
      </c>
      <c r="B3164" s="5">
        <v>43704</v>
      </c>
      <c r="C3164" s="5" t="s">
        <v>367</v>
      </c>
      <c r="D3164" s="5" t="s">
        <v>368</v>
      </c>
      <c r="E3164" s="6">
        <v>3</v>
      </c>
      <c r="F3164" s="3">
        <v>165</v>
      </c>
      <c r="G3164" s="3">
        <v>63.69</v>
      </c>
      <c r="H3164" s="8">
        <f t="shared" si="637"/>
        <v>21.23</v>
      </c>
      <c r="I3164" s="3">
        <v>101.31</v>
      </c>
      <c r="J3164" s="4">
        <v>0.61</v>
      </c>
      <c r="K3164" s="2" t="str">
        <f t="shared" si="638"/>
        <v>Tuesday</v>
      </c>
      <c r="L3164" s="5">
        <f t="shared" si="639"/>
        <v>43707</v>
      </c>
      <c r="M3164" s="2" t="str">
        <f t="shared" si="640"/>
        <v>Friday</v>
      </c>
      <c r="N3164" s="2" t="str">
        <f t="shared" si="641"/>
        <v>Friday</v>
      </c>
      <c r="O3164" s="12">
        <f t="shared" si="642"/>
        <v>0.15000000000000002</v>
      </c>
      <c r="P3164" s="11" t="str">
        <f t="shared" si="643"/>
        <v>High Cost per Unit</v>
      </c>
      <c r="Q3164" s="12">
        <f t="shared" si="644"/>
        <v>16.5</v>
      </c>
      <c r="R3164" s="12">
        <f t="shared" si="645"/>
        <v>4.95</v>
      </c>
      <c r="S3164" s="12">
        <f t="shared" si="646"/>
        <v>0</v>
      </c>
      <c r="T3164" s="12">
        <f t="shared" si="647"/>
        <v>0</v>
      </c>
      <c r="U3164" s="12">
        <f t="shared" si="648"/>
        <v>0</v>
      </c>
      <c r="V3164" s="13" t="str">
        <f t="shared" ca="1" si="649"/>
        <v>Greater Than 8 Weeks Old</v>
      </c>
    </row>
    <row r="3165" spans="1:22" x14ac:dyDescent="0.45">
      <c r="A3165" s="2" t="s">
        <v>237</v>
      </c>
      <c r="B3165" s="5">
        <v>43704</v>
      </c>
      <c r="C3165" s="5" t="s">
        <v>367</v>
      </c>
      <c r="D3165" s="5" t="s">
        <v>368</v>
      </c>
      <c r="E3165" s="6">
        <v>1</v>
      </c>
      <c r="F3165" s="3">
        <v>50</v>
      </c>
      <c r="G3165" s="3">
        <v>17.649999999999999</v>
      </c>
      <c r="H3165" s="8">
        <f t="shared" si="637"/>
        <v>17.649999999999999</v>
      </c>
      <c r="I3165" s="3">
        <v>32.35</v>
      </c>
      <c r="J3165" s="4">
        <v>0.65</v>
      </c>
      <c r="K3165" s="2" t="str">
        <f t="shared" si="638"/>
        <v>Tuesday</v>
      </c>
      <c r="L3165" s="5">
        <f t="shared" si="639"/>
        <v>43707</v>
      </c>
      <c r="M3165" s="2" t="str">
        <f t="shared" si="640"/>
        <v>Friday</v>
      </c>
      <c r="N3165" s="2" t="str">
        <f t="shared" si="641"/>
        <v>Friday</v>
      </c>
      <c r="O3165" s="12">
        <f t="shared" si="642"/>
        <v>0.05</v>
      </c>
      <c r="P3165" s="11" t="str">
        <f t="shared" si="643"/>
        <v>High Cost per Unit</v>
      </c>
      <c r="Q3165" s="12">
        <f t="shared" si="644"/>
        <v>5</v>
      </c>
      <c r="R3165" s="12">
        <f t="shared" si="645"/>
        <v>0</v>
      </c>
      <c r="S3165" s="12">
        <f t="shared" si="646"/>
        <v>0</v>
      </c>
      <c r="T3165" s="12">
        <f t="shared" si="647"/>
        <v>0</v>
      </c>
      <c r="U3165" s="12">
        <f t="shared" si="648"/>
        <v>0</v>
      </c>
      <c r="V3165" s="13" t="str">
        <f t="shared" ca="1" si="649"/>
        <v>Greater Than 8 Weeks Old</v>
      </c>
    </row>
    <row r="3166" spans="1:22" x14ac:dyDescent="0.45">
      <c r="A3166" s="2" t="s">
        <v>146</v>
      </c>
      <c r="B3166" s="5">
        <v>43704</v>
      </c>
      <c r="C3166" s="5" t="s">
        <v>367</v>
      </c>
      <c r="D3166" s="5" t="s">
        <v>368</v>
      </c>
      <c r="E3166" s="6">
        <v>1</v>
      </c>
      <c r="F3166" s="3">
        <v>65</v>
      </c>
      <c r="G3166" s="3">
        <v>11.72</v>
      </c>
      <c r="H3166" s="8">
        <f t="shared" si="637"/>
        <v>11.72</v>
      </c>
      <c r="I3166" s="3">
        <v>53.28</v>
      </c>
      <c r="J3166" s="4">
        <v>0.82</v>
      </c>
      <c r="K3166" s="2" t="str">
        <f t="shared" si="638"/>
        <v>Tuesday</v>
      </c>
      <c r="L3166" s="5">
        <f t="shared" si="639"/>
        <v>43707</v>
      </c>
      <c r="M3166" s="2" t="str">
        <f t="shared" si="640"/>
        <v>Friday</v>
      </c>
      <c r="N3166" s="2" t="str">
        <f t="shared" si="641"/>
        <v>Friday</v>
      </c>
      <c r="O3166" s="12">
        <f t="shared" si="642"/>
        <v>0.05</v>
      </c>
      <c r="P3166" s="11" t="str">
        <f t="shared" si="643"/>
        <v>Low Cost per Unit</v>
      </c>
      <c r="Q3166" s="12">
        <f t="shared" si="644"/>
        <v>6.5</v>
      </c>
      <c r="R3166" s="12">
        <f t="shared" si="645"/>
        <v>0</v>
      </c>
      <c r="S3166" s="12">
        <f t="shared" si="646"/>
        <v>0</v>
      </c>
      <c r="T3166" s="12">
        <f t="shared" si="647"/>
        <v>0</v>
      </c>
      <c r="U3166" s="12">
        <f t="shared" si="648"/>
        <v>0</v>
      </c>
      <c r="V3166" s="13" t="str">
        <f t="shared" ca="1" si="649"/>
        <v>Greater Than 8 Weeks Old</v>
      </c>
    </row>
    <row r="3167" spans="1:22" x14ac:dyDescent="0.45">
      <c r="A3167" s="2" t="s">
        <v>208</v>
      </c>
      <c r="B3167" s="5">
        <v>43704</v>
      </c>
      <c r="C3167" s="5" t="s">
        <v>367</v>
      </c>
      <c r="D3167" s="5" t="s">
        <v>368</v>
      </c>
      <c r="E3167" s="6">
        <v>14</v>
      </c>
      <c r="F3167" s="3">
        <v>447.86</v>
      </c>
      <c r="G3167" s="3">
        <v>205.1</v>
      </c>
      <c r="H3167" s="8">
        <f t="shared" si="637"/>
        <v>14.65</v>
      </c>
      <c r="I3167" s="3">
        <v>242.76</v>
      </c>
      <c r="J3167" s="4">
        <v>0.54</v>
      </c>
      <c r="K3167" s="2" t="str">
        <f t="shared" si="638"/>
        <v>Tuesday</v>
      </c>
      <c r="L3167" s="5">
        <f t="shared" si="639"/>
        <v>43707</v>
      </c>
      <c r="M3167" s="2" t="str">
        <f t="shared" si="640"/>
        <v>Friday</v>
      </c>
      <c r="N3167" s="2" t="str">
        <f t="shared" si="641"/>
        <v>Friday</v>
      </c>
      <c r="O3167" s="12">
        <f t="shared" si="642"/>
        <v>0.70000000000000007</v>
      </c>
      <c r="P3167" s="11" t="str">
        <f t="shared" si="643"/>
        <v>Low Cost per Unit</v>
      </c>
      <c r="Q3167" s="12">
        <f t="shared" si="644"/>
        <v>44.786000000000001</v>
      </c>
      <c r="R3167" s="12">
        <f t="shared" si="645"/>
        <v>13.4358</v>
      </c>
      <c r="S3167" s="12">
        <f t="shared" si="646"/>
        <v>0</v>
      </c>
      <c r="T3167" s="12">
        <f t="shared" si="647"/>
        <v>0</v>
      </c>
      <c r="U3167" s="12">
        <f t="shared" si="648"/>
        <v>0</v>
      </c>
      <c r="V3167" s="13" t="str">
        <f t="shared" ca="1" si="649"/>
        <v>Greater Than 8 Weeks Old</v>
      </c>
    </row>
    <row r="3168" spans="1:22" x14ac:dyDescent="0.45">
      <c r="A3168" s="2" t="s">
        <v>174</v>
      </c>
      <c r="B3168" s="5">
        <v>43704</v>
      </c>
      <c r="C3168" s="5" t="s">
        <v>367</v>
      </c>
      <c r="D3168" s="5" t="s">
        <v>368</v>
      </c>
      <c r="E3168" s="6">
        <v>1</v>
      </c>
      <c r="F3168" s="3">
        <v>55</v>
      </c>
      <c r="G3168" s="3">
        <v>16.399999999999999</v>
      </c>
      <c r="H3168" s="8">
        <f t="shared" si="637"/>
        <v>16.399999999999999</v>
      </c>
      <c r="I3168" s="3">
        <v>38.6</v>
      </c>
      <c r="J3168" s="4">
        <v>0.7</v>
      </c>
      <c r="K3168" s="2" t="str">
        <f t="shared" si="638"/>
        <v>Tuesday</v>
      </c>
      <c r="L3168" s="5">
        <f t="shared" si="639"/>
        <v>43707</v>
      </c>
      <c r="M3168" s="2" t="str">
        <f t="shared" si="640"/>
        <v>Friday</v>
      </c>
      <c r="N3168" s="2" t="str">
        <f t="shared" si="641"/>
        <v>Friday</v>
      </c>
      <c r="O3168" s="12">
        <f t="shared" si="642"/>
        <v>0.05</v>
      </c>
      <c r="P3168" s="11" t="str">
        <f t="shared" si="643"/>
        <v>Low Cost per Unit</v>
      </c>
      <c r="Q3168" s="12">
        <f t="shared" si="644"/>
        <v>5.5</v>
      </c>
      <c r="R3168" s="12">
        <f t="shared" si="645"/>
        <v>0</v>
      </c>
      <c r="S3168" s="12">
        <f t="shared" si="646"/>
        <v>0</v>
      </c>
      <c r="T3168" s="12">
        <f t="shared" si="647"/>
        <v>0</v>
      </c>
      <c r="U3168" s="12">
        <f t="shared" si="648"/>
        <v>0</v>
      </c>
      <c r="V3168" s="13" t="str">
        <f t="shared" ca="1" si="649"/>
        <v>Greater Than 8 Weeks Old</v>
      </c>
    </row>
    <row r="3169" spans="1:22" x14ac:dyDescent="0.45">
      <c r="A3169" s="2" t="s">
        <v>209</v>
      </c>
      <c r="B3169" s="5">
        <v>43704</v>
      </c>
      <c r="C3169" s="5" t="s">
        <v>369</v>
      </c>
      <c r="D3169" s="5" t="s">
        <v>370</v>
      </c>
      <c r="E3169" s="6">
        <v>12</v>
      </c>
      <c r="F3169" s="3">
        <v>534.1</v>
      </c>
      <c r="G3169" s="3">
        <v>330</v>
      </c>
      <c r="H3169" s="8">
        <f t="shared" si="637"/>
        <v>27.5</v>
      </c>
      <c r="I3169" s="3">
        <v>204.1</v>
      </c>
      <c r="J3169" s="4">
        <v>0.38</v>
      </c>
      <c r="K3169" s="2" t="str">
        <f t="shared" si="638"/>
        <v>Tuesday</v>
      </c>
      <c r="L3169" s="5">
        <f t="shared" si="639"/>
        <v>43707</v>
      </c>
      <c r="M3169" s="2" t="str">
        <f t="shared" si="640"/>
        <v>Friday</v>
      </c>
      <c r="N3169" s="2" t="str">
        <f t="shared" si="641"/>
        <v>Friday</v>
      </c>
      <c r="O3169" s="12">
        <f t="shared" si="642"/>
        <v>0.60000000000000009</v>
      </c>
      <c r="P3169" s="11" t="str">
        <f t="shared" si="643"/>
        <v>High Cost per Unit</v>
      </c>
      <c r="Q3169" s="12">
        <f t="shared" si="644"/>
        <v>0</v>
      </c>
      <c r="R3169" s="12">
        <f t="shared" si="645"/>
        <v>16.023</v>
      </c>
      <c r="S3169" s="12">
        <f t="shared" si="646"/>
        <v>0</v>
      </c>
      <c r="T3169" s="12">
        <f t="shared" si="647"/>
        <v>0</v>
      </c>
      <c r="U3169" s="12">
        <f t="shared" si="648"/>
        <v>0</v>
      </c>
      <c r="V3169" s="13" t="str">
        <f t="shared" ca="1" si="649"/>
        <v>Greater Than 8 Weeks Old</v>
      </c>
    </row>
    <row r="3170" spans="1:22" x14ac:dyDescent="0.45">
      <c r="A3170" s="2" t="s">
        <v>295</v>
      </c>
      <c r="B3170" s="5">
        <v>43704</v>
      </c>
      <c r="C3170" s="5" t="s">
        <v>371</v>
      </c>
      <c r="D3170" s="5" t="s">
        <v>371</v>
      </c>
      <c r="E3170" s="6">
        <v>11</v>
      </c>
      <c r="F3170" s="3">
        <v>76.89</v>
      </c>
      <c r="G3170" s="3">
        <v>49.17</v>
      </c>
      <c r="H3170" s="8">
        <f t="shared" si="637"/>
        <v>4.47</v>
      </c>
      <c r="I3170" s="3">
        <v>27.72</v>
      </c>
      <c r="J3170" s="4">
        <v>0.36</v>
      </c>
      <c r="K3170" s="2" t="str">
        <f t="shared" si="638"/>
        <v>Tuesday</v>
      </c>
      <c r="L3170" s="5">
        <f t="shared" si="639"/>
        <v>43707</v>
      </c>
      <c r="M3170" s="2" t="str">
        <f t="shared" si="640"/>
        <v>Friday</v>
      </c>
      <c r="N3170" s="2" t="str">
        <f t="shared" si="641"/>
        <v>Friday</v>
      </c>
      <c r="O3170" s="12">
        <f t="shared" si="642"/>
        <v>0.55000000000000004</v>
      </c>
      <c r="P3170" s="11" t="str">
        <f t="shared" si="643"/>
        <v>Low Cost per Unit</v>
      </c>
      <c r="Q3170" s="12">
        <f t="shared" si="644"/>
        <v>0</v>
      </c>
      <c r="R3170" s="12">
        <f t="shared" si="645"/>
        <v>2.3066999999999998</v>
      </c>
      <c r="S3170" s="12">
        <f t="shared" si="646"/>
        <v>0</v>
      </c>
      <c r="T3170" s="12">
        <f t="shared" si="647"/>
        <v>0</v>
      </c>
      <c r="U3170" s="12">
        <f t="shared" si="648"/>
        <v>0</v>
      </c>
      <c r="V3170" s="13" t="str">
        <f t="shared" ca="1" si="649"/>
        <v>Greater Than 8 Weeks Old</v>
      </c>
    </row>
    <row r="3171" spans="1:22" x14ac:dyDescent="0.45">
      <c r="A3171" s="2" t="s">
        <v>213</v>
      </c>
      <c r="B3171" s="5">
        <v>43704</v>
      </c>
      <c r="C3171" s="5" t="s">
        <v>369</v>
      </c>
      <c r="D3171" s="5" t="s">
        <v>374</v>
      </c>
      <c r="E3171" s="6">
        <v>15</v>
      </c>
      <c r="F3171" s="3">
        <v>315</v>
      </c>
      <c r="G3171" s="3">
        <v>107.55</v>
      </c>
      <c r="H3171" s="8">
        <f t="shared" si="637"/>
        <v>7.17</v>
      </c>
      <c r="I3171" s="3">
        <v>207.45</v>
      </c>
      <c r="J3171" s="4">
        <v>0.66</v>
      </c>
      <c r="K3171" s="2" t="str">
        <f t="shared" si="638"/>
        <v>Tuesday</v>
      </c>
      <c r="L3171" s="5">
        <f t="shared" si="639"/>
        <v>43707</v>
      </c>
      <c r="M3171" s="2" t="str">
        <f t="shared" si="640"/>
        <v>Friday</v>
      </c>
      <c r="N3171" s="2" t="str">
        <f t="shared" si="641"/>
        <v>Friday</v>
      </c>
      <c r="O3171" s="12">
        <f t="shared" si="642"/>
        <v>0.75</v>
      </c>
      <c r="P3171" s="11" t="str">
        <f t="shared" si="643"/>
        <v>Low Cost per Unit</v>
      </c>
      <c r="Q3171" s="12">
        <f t="shared" si="644"/>
        <v>0</v>
      </c>
      <c r="R3171" s="12">
        <f t="shared" si="645"/>
        <v>9.4499999999999993</v>
      </c>
      <c r="S3171" s="12">
        <f t="shared" si="646"/>
        <v>0</v>
      </c>
      <c r="T3171" s="12">
        <f t="shared" si="647"/>
        <v>0</v>
      </c>
      <c r="U3171" s="12">
        <f t="shared" si="648"/>
        <v>0</v>
      </c>
      <c r="V3171" s="13" t="str">
        <f t="shared" ca="1" si="649"/>
        <v>Greater Than 8 Weeks Old</v>
      </c>
    </row>
    <row r="3172" spans="1:22" x14ac:dyDescent="0.45">
      <c r="A3172" s="2" t="s">
        <v>176</v>
      </c>
      <c r="B3172" s="5">
        <v>43704</v>
      </c>
      <c r="C3172" s="5" t="s">
        <v>369</v>
      </c>
      <c r="D3172" s="5" t="s">
        <v>375</v>
      </c>
      <c r="E3172" s="6">
        <v>1</v>
      </c>
      <c r="F3172" s="3">
        <v>5</v>
      </c>
      <c r="G3172" s="3">
        <v>0.25</v>
      </c>
      <c r="H3172" s="8">
        <f t="shared" si="637"/>
        <v>0.25</v>
      </c>
      <c r="I3172" s="3">
        <v>4.75</v>
      </c>
      <c r="J3172" s="4">
        <v>0.95</v>
      </c>
      <c r="K3172" s="2" t="str">
        <f t="shared" si="638"/>
        <v>Tuesday</v>
      </c>
      <c r="L3172" s="5">
        <f t="shared" si="639"/>
        <v>43707</v>
      </c>
      <c r="M3172" s="2" t="str">
        <f t="shared" si="640"/>
        <v>Friday</v>
      </c>
      <c r="N3172" s="2" t="str">
        <f t="shared" si="641"/>
        <v>Friday</v>
      </c>
      <c r="O3172" s="12">
        <f t="shared" si="642"/>
        <v>0.05</v>
      </c>
      <c r="P3172" s="11" t="str">
        <f t="shared" si="643"/>
        <v>Low Cost per Unit</v>
      </c>
      <c r="Q3172" s="12">
        <f t="shared" si="644"/>
        <v>0</v>
      </c>
      <c r="R3172" s="12">
        <f t="shared" si="645"/>
        <v>0</v>
      </c>
      <c r="S3172" s="12">
        <f t="shared" si="646"/>
        <v>0.75</v>
      </c>
      <c r="T3172" s="12">
        <f t="shared" si="647"/>
        <v>0</v>
      </c>
      <c r="U3172" s="12">
        <f t="shared" si="648"/>
        <v>0</v>
      </c>
      <c r="V3172" s="13" t="str">
        <f t="shared" ca="1" si="649"/>
        <v>Greater Than 8 Weeks Old</v>
      </c>
    </row>
    <row r="3173" spans="1:22" x14ac:dyDescent="0.45">
      <c r="A3173" s="2" t="s">
        <v>15</v>
      </c>
      <c r="B3173" s="5">
        <v>43704</v>
      </c>
      <c r="C3173" s="5" t="s">
        <v>369</v>
      </c>
      <c r="D3173" s="5" t="s">
        <v>375</v>
      </c>
      <c r="E3173" s="6">
        <v>6</v>
      </c>
      <c r="F3173" s="3">
        <v>192</v>
      </c>
      <c r="G3173" s="3">
        <v>33</v>
      </c>
      <c r="H3173" s="8">
        <f t="shared" si="637"/>
        <v>5.5</v>
      </c>
      <c r="I3173" s="3">
        <v>159</v>
      </c>
      <c r="J3173" s="4">
        <v>0.83</v>
      </c>
      <c r="K3173" s="2" t="str">
        <f t="shared" si="638"/>
        <v>Tuesday</v>
      </c>
      <c r="L3173" s="5">
        <f t="shared" si="639"/>
        <v>43707</v>
      </c>
      <c r="M3173" s="2" t="str">
        <f t="shared" si="640"/>
        <v>Friday</v>
      </c>
      <c r="N3173" s="2" t="str">
        <f t="shared" si="641"/>
        <v>Friday</v>
      </c>
      <c r="O3173" s="12">
        <f t="shared" si="642"/>
        <v>0.30000000000000004</v>
      </c>
      <c r="P3173" s="11" t="str">
        <f t="shared" si="643"/>
        <v>Low Cost per Unit</v>
      </c>
      <c r="Q3173" s="12">
        <f t="shared" si="644"/>
        <v>0</v>
      </c>
      <c r="R3173" s="12">
        <f t="shared" si="645"/>
        <v>5.76</v>
      </c>
      <c r="S3173" s="12">
        <f t="shared" si="646"/>
        <v>28.799999999999997</v>
      </c>
      <c r="T3173" s="12">
        <f t="shared" si="647"/>
        <v>0</v>
      </c>
      <c r="U3173" s="12">
        <f t="shared" si="648"/>
        <v>0</v>
      </c>
      <c r="V3173" s="13" t="str">
        <f t="shared" ca="1" si="649"/>
        <v>Greater Than 8 Weeks Old</v>
      </c>
    </row>
    <row r="3174" spans="1:22" x14ac:dyDescent="0.45">
      <c r="A3174" s="2" t="s">
        <v>135</v>
      </c>
      <c r="B3174" s="5">
        <v>43704</v>
      </c>
      <c r="C3174" s="5" t="s">
        <v>369</v>
      </c>
      <c r="D3174" s="5" t="s">
        <v>375</v>
      </c>
      <c r="E3174" s="6">
        <v>5</v>
      </c>
      <c r="F3174" s="3">
        <v>29.95</v>
      </c>
      <c r="G3174" s="3">
        <v>10.5</v>
      </c>
      <c r="H3174" s="8">
        <f t="shared" si="637"/>
        <v>2.1</v>
      </c>
      <c r="I3174" s="3">
        <v>19.45</v>
      </c>
      <c r="J3174" s="4">
        <v>0.65</v>
      </c>
      <c r="K3174" s="2" t="str">
        <f t="shared" si="638"/>
        <v>Tuesday</v>
      </c>
      <c r="L3174" s="5">
        <f t="shared" si="639"/>
        <v>43707</v>
      </c>
      <c r="M3174" s="2" t="str">
        <f t="shared" si="640"/>
        <v>Friday</v>
      </c>
      <c r="N3174" s="2" t="str">
        <f t="shared" si="641"/>
        <v>Friday</v>
      </c>
      <c r="O3174" s="12">
        <f t="shared" si="642"/>
        <v>0.25</v>
      </c>
      <c r="P3174" s="11" t="str">
        <f t="shared" si="643"/>
        <v>Low Cost per Unit</v>
      </c>
      <c r="Q3174" s="12">
        <f t="shared" si="644"/>
        <v>0</v>
      </c>
      <c r="R3174" s="12">
        <f t="shared" si="645"/>
        <v>0.89849999999999997</v>
      </c>
      <c r="S3174" s="12">
        <f t="shared" si="646"/>
        <v>4.4924999999999997</v>
      </c>
      <c r="T3174" s="12">
        <f t="shared" si="647"/>
        <v>0</v>
      </c>
      <c r="U3174" s="12">
        <f t="shared" si="648"/>
        <v>0</v>
      </c>
      <c r="V3174" s="13" t="str">
        <f t="shared" ca="1" si="649"/>
        <v>Greater Than 8 Weeks Old</v>
      </c>
    </row>
    <row r="3175" spans="1:22" x14ac:dyDescent="0.45">
      <c r="A3175" s="2" t="s">
        <v>98</v>
      </c>
      <c r="B3175" s="5">
        <v>43704</v>
      </c>
      <c r="C3175" s="5" t="s">
        <v>376</v>
      </c>
      <c r="D3175" s="5" t="s">
        <v>377</v>
      </c>
      <c r="E3175" s="6">
        <v>10</v>
      </c>
      <c r="F3175" s="3">
        <v>199.9</v>
      </c>
      <c r="G3175" s="3">
        <v>79.400000000000006</v>
      </c>
      <c r="H3175" s="8">
        <f t="shared" si="637"/>
        <v>7.94</v>
      </c>
      <c r="I3175" s="3">
        <v>120.5</v>
      </c>
      <c r="J3175" s="4">
        <v>0.6</v>
      </c>
      <c r="K3175" s="2" t="str">
        <f t="shared" si="638"/>
        <v>Tuesday</v>
      </c>
      <c r="L3175" s="5">
        <f t="shared" si="639"/>
        <v>43707</v>
      </c>
      <c r="M3175" s="2" t="str">
        <f t="shared" si="640"/>
        <v>Friday</v>
      </c>
      <c r="N3175" s="2" t="str">
        <f t="shared" si="641"/>
        <v>Friday</v>
      </c>
      <c r="O3175" s="12">
        <f t="shared" si="642"/>
        <v>0.5</v>
      </c>
      <c r="P3175" s="11" t="str">
        <f t="shared" si="643"/>
        <v>Low Cost per Unit</v>
      </c>
      <c r="Q3175" s="12">
        <f t="shared" si="644"/>
        <v>0</v>
      </c>
      <c r="R3175" s="12">
        <f t="shared" si="645"/>
        <v>5.9969999999999999</v>
      </c>
      <c r="S3175" s="12">
        <f t="shared" si="646"/>
        <v>0</v>
      </c>
      <c r="T3175" s="12">
        <f t="shared" si="647"/>
        <v>0</v>
      </c>
      <c r="U3175" s="12">
        <f t="shared" si="648"/>
        <v>0</v>
      </c>
      <c r="V3175" s="13" t="str">
        <f t="shared" ca="1" si="649"/>
        <v>Greater Than 8 Weeks Old</v>
      </c>
    </row>
    <row r="3176" spans="1:22" x14ac:dyDescent="0.45">
      <c r="A3176" s="2" t="s">
        <v>16</v>
      </c>
      <c r="B3176" s="5">
        <v>43704</v>
      </c>
      <c r="C3176" s="5" t="s">
        <v>375</v>
      </c>
      <c r="D3176" s="5" t="s">
        <v>377</v>
      </c>
      <c r="E3176" s="6">
        <v>27</v>
      </c>
      <c r="F3176" s="3">
        <v>323.73</v>
      </c>
      <c r="G3176" s="3">
        <v>121.5</v>
      </c>
      <c r="H3176" s="8">
        <f t="shared" si="637"/>
        <v>4.5</v>
      </c>
      <c r="I3176" s="3">
        <v>202.23</v>
      </c>
      <c r="J3176" s="4">
        <v>0.62</v>
      </c>
      <c r="K3176" s="2" t="str">
        <f t="shared" si="638"/>
        <v>Tuesday</v>
      </c>
      <c r="L3176" s="5">
        <f t="shared" si="639"/>
        <v>43707</v>
      </c>
      <c r="M3176" s="2" t="str">
        <f t="shared" si="640"/>
        <v>Friday</v>
      </c>
      <c r="N3176" s="2" t="str">
        <f t="shared" si="641"/>
        <v>Friday</v>
      </c>
      <c r="O3176" s="12">
        <f t="shared" si="642"/>
        <v>1.35</v>
      </c>
      <c r="P3176" s="11" t="str">
        <f t="shared" si="643"/>
        <v>Low Cost per Unit</v>
      </c>
      <c r="Q3176" s="12">
        <f t="shared" si="644"/>
        <v>0</v>
      </c>
      <c r="R3176" s="12">
        <f t="shared" si="645"/>
        <v>9.7119</v>
      </c>
      <c r="S3176" s="12">
        <f t="shared" si="646"/>
        <v>0</v>
      </c>
      <c r="T3176" s="12">
        <f t="shared" si="647"/>
        <v>0</v>
      </c>
      <c r="U3176" s="12">
        <f t="shared" si="648"/>
        <v>0</v>
      </c>
      <c r="V3176" s="13" t="str">
        <f t="shared" ca="1" si="649"/>
        <v>Greater Than 8 Weeks Old</v>
      </c>
    </row>
    <row r="3177" spans="1:22" x14ac:dyDescent="0.45">
      <c r="A3177" s="2" t="s">
        <v>17</v>
      </c>
      <c r="B3177" s="5">
        <v>43704</v>
      </c>
      <c r="C3177" s="5" t="s">
        <v>376</v>
      </c>
      <c r="D3177" s="5" t="s">
        <v>377</v>
      </c>
      <c r="E3177" s="6">
        <v>27</v>
      </c>
      <c r="F3177" s="3">
        <v>296.73</v>
      </c>
      <c r="G3177" s="3">
        <v>167.4</v>
      </c>
      <c r="H3177" s="8">
        <f t="shared" si="637"/>
        <v>6.2</v>
      </c>
      <c r="I3177" s="3">
        <v>129.33000000000001</v>
      </c>
      <c r="J3177" s="4">
        <v>0.44</v>
      </c>
      <c r="K3177" s="2" t="str">
        <f t="shared" si="638"/>
        <v>Tuesday</v>
      </c>
      <c r="L3177" s="5">
        <f t="shared" si="639"/>
        <v>43707</v>
      </c>
      <c r="M3177" s="2" t="str">
        <f t="shared" si="640"/>
        <v>Friday</v>
      </c>
      <c r="N3177" s="2" t="str">
        <f t="shared" si="641"/>
        <v>Friday</v>
      </c>
      <c r="O3177" s="12">
        <f t="shared" si="642"/>
        <v>1.35</v>
      </c>
      <c r="P3177" s="11" t="str">
        <f t="shared" si="643"/>
        <v>Low Cost per Unit</v>
      </c>
      <c r="Q3177" s="12">
        <f t="shared" si="644"/>
        <v>0</v>
      </c>
      <c r="R3177" s="12">
        <f t="shared" si="645"/>
        <v>8.9018999999999995</v>
      </c>
      <c r="S3177" s="12">
        <f t="shared" si="646"/>
        <v>0</v>
      </c>
      <c r="T3177" s="12">
        <f t="shared" si="647"/>
        <v>0</v>
      </c>
      <c r="U3177" s="12">
        <f t="shared" si="648"/>
        <v>0</v>
      </c>
      <c r="V3177" s="13" t="str">
        <f t="shared" ca="1" si="649"/>
        <v>Greater Than 8 Weeks Old</v>
      </c>
    </row>
    <row r="3178" spans="1:22" x14ac:dyDescent="0.45">
      <c r="A3178" s="2" t="s">
        <v>239</v>
      </c>
      <c r="B3178" s="5">
        <v>43704</v>
      </c>
      <c r="C3178" s="5" t="s">
        <v>376</v>
      </c>
      <c r="D3178" s="5" t="s">
        <v>377</v>
      </c>
      <c r="E3178" s="6">
        <v>14</v>
      </c>
      <c r="F3178" s="3">
        <v>209.86</v>
      </c>
      <c r="G3178" s="3">
        <v>92.4</v>
      </c>
      <c r="H3178" s="8">
        <f t="shared" si="637"/>
        <v>6.6000000000000005</v>
      </c>
      <c r="I3178" s="3">
        <v>117.46</v>
      </c>
      <c r="J3178" s="4">
        <v>0.56000000000000005</v>
      </c>
      <c r="K3178" s="2" t="str">
        <f t="shared" si="638"/>
        <v>Tuesday</v>
      </c>
      <c r="L3178" s="5">
        <f t="shared" si="639"/>
        <v>43707</v>
      </c>
      <c r="M3178" s="2" t="str">
        <f t="shared" si="640"/>
        <v>Friday</v>
      </c>
      <c r="N3178" s="2" t="str">
        <f t="shared" si="641"/>
        <v>Friday</v>
      </c>
      <c r="O3178" s="12">
        <f t="shared" si="642"/>
        <v>0.70000000000000007</v>
      </c>
      <c r="P3178" s="11" t="str">
        <f t="shared" si="643"/>
        <v>Low Cost per Unit</v>
      </c>
      <c r="Q3178" s="12">
        <f t="shared" si="644"/>
        <v>0</v>
      </c>
      <c r="R3178" s="12">
        <f t="shared" si="645"/>
        <v>6.2957999999999998</v>
      </c>
      <c r="S3178" s="12">
        <f t="shared" si="646"/>
        <v>0</v>
      </c>
      <c r="T3178" s="12">
        <f t="shared" si="647"/>
        <v>0</v>
      </c>
      <c r="U3178" s="12">
        <f t="shared" si="648"/>
        <v>0</v>
      </c>
      <c r="V3178" s="13" t="str">
        <f t="shared" ca="1" si="649"/>
        <v>Greater Than 8 Weeks Old</v>
      </c>
    </row>
    <row r="3179" spans="1:22" x14ac:dyDescent="0.45">
      <c r="A3179" s="2" t="s">
        <v>18</v>
      </c>
      <c r="B3179" s="5">
        <v>43704</v>
      </c>
      <c r="C3179" s="5" t="s">
        <v>376</v>
      </c>
      <c r="D3179" s="5" t="s">
        <v>377</v>
      </c>
      <c r="E3179" s="6">
        <v>6</v>
      </c>
      <c r="F3179" s="3">
        <v>150</v>
      </c>
      <c r="G3179" s="3">
        <v>40.799999999999997</v>
      </c>
      <c r="H3179" s="8">
        <f t="shared" si="637"/>
        <v>6.8</v>
      </c>
      <c r="I3179" s="3">
        <v>109.2</v>
      </c>
      <c r="J3179" s="4">
        <v>0.73</v>
      </c>
      <c r="K3179" s="2" t="str">
        <f t="shared" si="638"/>
        <v>Tuesday</v>
      </c>
      <c r="L3179" s="5">
        <f t="shared" si="639"/>
        <v>43707</v>
      </c>
      <c r="M3179" s="2" t="str">
        <f t="shared" si="640"/>
        <v>Friday</v>
      </c>
      <c r="N3179" s="2" t="str">
        <f t="shared" si="641"/>
        <v>Friday</v>
      </c>
      <c r="O3179" s="12">
        <f t="shared" si="642"/>
        <v>0.30000000000000004</v>
      </c>
      <c r="P3179" s="11" t="str">
        <f t="shared" si="643"/>
        <v>Low Cost per Unit</v>
      </c>
      <c r="Q3179" s="12">
        <f t="shared" si="644"/>
        <v>0</v>
      </c>
      <c r="R3179" s="12">
        <f t="shared" si="645"/>
        <v>4.5</v>
      </c>
      <c r="S3179" s="12">
        <f t="shared" si="646"/>
        <v>0</v>
      </c>
      <c r="T3179" s="12">
        <f t="shared" si="647"/>
        <v>0</v>
      </c>
      <c r="U3179" s="12">
        <f t="shared" si="648"/>
        <v>0</v>
      </c>
      <c r="V3179" s="13" t="str">
        <f t="shared" ca="1" si="649"/>
        <v>Greater Than 8 Weeks Old</v>
      </c>
    </row>
    <row r="3180" spans="1:22" x14ac:dyDescent="0.45">
      <c r="A3180" s="2" t="s">
        <v>19</v>
      </c>
      <c r="B3180" s="5">
        <v>43704</v>
      </c>
      <c r="C3180" s="5" t="s">
        <v>378</v>
      </c>
      <c r="D3180" s="5" t="s">
        <v>379</v>
      </c>
      <c r="E3180" s="6">
        <v>1</v>
      </c>
      <c r="F3180" s="3">
        <v>69</v>
      </c>
      <c r="G3180" s="3">
        <v>20.059999999999999</v>
      </c>
      <c r="H3180" s="8">
        <f t="shared" si="637"/>
        <v>20.059999999999999</v>
      </c>
      <c r="I3180" s="3">
        <v>48.94</v>
      </c>
      <c r="J3180" s="4">
        <v>0.71</v>
      </c>
      <c r="K3180" s="2" t="str">
        <f t="shared" si="638"/>
        <v>Tuesday</v>
      </c>
      <c r="L3180" s="5">
        <f t="shared" si="639"/>
        <v>43707</v>
      </c>
      <c r="M3180" s="2" t="str">
        <f t="shared" si="640"/>
        <v>Friday</v>
      </c>
      <c r="N3180" s="2" t="str">
        <f t="shared" si="641"/>
        <v>Friday</v>
      </c>
      <c r="O3180" s="12">
        <f t="shared" si="642"/>
        <v>0.05</v>
      </c>
      <c r="P3180" s="11" t="str">
        <f t="shared" si="643"/>
        <v>High Cost per Unit</v>
      </c>
      <c r="Q3180" s="12">
        <f t="shared" si="644"/>
        <v>0</v>
      </c>
      <c r="R3180" s="12">
        <f t="shared" si="645"/>
        <v>0</v>
      </c>
      <c r="S3180" s="12">
        <f t="shared" si="646"/>
        <v>0</v>
      </c>
      <c r="T3180" s="12">
        <f t="shared" si="647"/>
        <v>0</v>
      </c>
      <c r="U3180" s="12">
        <f t="shared" si="648"/>
        <v>0</v>
      </c>
      <c r="V3180" s="13" t="str">
        <f t="shared" ca="1" si="649"/>
        <v>Greater Than 8 Weeks Old</v>
      </c>
    </row>
    <row r="3181" spans="1:22" x14ac:dyDescent="0.45">
      <c r="A3181" s="2" t="s">
        <v>21</v>
      </c>
      <c r="B3181" s="5">
        <v>43704</v>
      </c>
      <c r="C3181" s="5" t="s">
        <v>376</v>
      </c>
      <c r="D3181" s="5" t="s">
        <v>377</v>
      </c>
      <c r="E3181" s="6">
        <v>2</v>
      </c>
      <c r="F3181" s="3">
        <v>44</v>
      </c>
      <c r="G3181" s="3">
        <v>12.7</v>
      </c>
      <c r="H3181" s="8">
        <f t="shared" si="637"/>
        <v>6.35</v>
      </c>
      <c r="I3181" s="3">
        <v>31.3</v>
      </c>
      <c r="J3181" s="4">
        <v>0.71</v>
      </c>
      <c r="K3181" s="2" t="str">
        <f t="shared" si="638"/>
        <v>Tuesday</v>
      </c>
      <c r="L3181" s="5">
        <f t="shared" si="639"/>
        <v>43707</v>
      </c>
      <c r="M3181" s="2" t="str">
        <f t="shared" si="640"/>
        <v>Friday</v>
      </c>
      <c r="N3181" s="2" t="str">
        <f t="shared" si="641"/>
        <v>Friday</v>
      </c>
      <c r="O3181" s="12">
        <f t="shared" si="642"/>
        <v>0.1</v>
      </c>
      <c r="P3181" s="11" t="str">
        <f t="shared" si="643"/>
        <v>Low Cost per Unit</v>
      </c>
      <c r="Q3181" s="12">
        <f t="shared" si="644"/>
        <v>0</v>
      </c>
      <c r="R3181" s="12">
        <f t="shared" si="645"/>
        <v>1.3199999999999998</v>
      </c>
      <c r="S3181" s="12">
        <f t="shared" si="646"/>
        <v>0</v>
      </c>
      <c r="T3181" s="12">
        <f t="shared" si="647"/>
        <v>0</v>
      </c>
      <c r="U3181" s="12">
        <f t="shared" si="648"/>
        <v>0</v>
      </c>
      <c r="V3181" s="13" t="str">
        <f t="shared" ca="1" si="649"/>
        <v>Greater Than 8 Weeks Old</v>
      </c>
    </row>
    <row r="3182" spans="1:22" x14ac:dyDescent="0.45">
      <c r="A3182" s="2" t="s">
        <v>215</v>
      </c>
      <c r="B3182" s="5">
        <v>43704</v>
      </c>
      <c r="C3182" s="5" t="s">
        <v>378</v>
      </c>
      <c r="D3182" s="5" t="s">
        <v>379</v>
      </c>
      <c r="E3182" s="6">
        <v>20</v>
      </c>
      <c r="F3182" s="3">
        <v>199.8</v>
      </c>
      <c r="G3182" s="3">
        <v>76</v>
      </c>
      <c r="H3182" s="8">
        <f t="shared" si="637"/>
        <v>3.8</v>
      </c>
      <c r="I3182" s="3">
        <v>123.8</v>
      </c>
      <c r="J3182" s="4">
        <v>0.62</v>
      </c>
      <c r="K3182" s="2" t="str">
        <f t="shared" si="638"/>
        <v>Tuesday</v>
      </c>
      <c r="L3182" s="5">
        <f t="shared" si="639"/>
        <v>43707</v>
      </c>
      <c r="M3182" s="2" t="str">
        <f t="shared" si="640"/>
        <v>Friday</v>
      </c>
      <c r="N3182" s="2" t="str">
        <f t="shared" si="641"/>
        <v>Friday</v>
      </c>
      <c r="O3182" s="12">
        <f t="shared" si="642"/>
        <v>1</v>
      </c>
      <c r="P3182" s="11" t="str">
        <f t="shared" si="643"/>
        <v>Low Cost per Unit</v>
      </c>
      <c r="Q3182" s="12">
        <f t="shared" si="644"/>
        <v>0</v>
      </c>
      <c r="R3182" s="12">
        <f t="shared" si="645"/>
        <v>5.9939999999999998</v>
      </c>
      <c r="S3182" s="12">
        <f t="shared" si="646"/>
        <v>0</v>
      </c>
      <c r="T3182" s="12">
        <f t="shared" si="647"/>
        <v>0</v>
      </c>
      <c r="U3182" s="12">
        <f t="shared" si="648"/>
        <v>0</v>
      </c>
      <c r="V3182" s="13" t="str">
        <f t="shared" ca="1" si="649"/>
        <v>Greater Than 8 Weeks Old</v>
      </c>
    </row>
    <row r="3183" spans="1:22" x14ac:dyDescent="0.45">
      <c r="A3183" s="2" t="s">
        <v>22</v>
      </c>
      <c r="B3183" s="5">
        <v>43704</v>
      </c>
      <c r="C3183" s="5" t="s">
        <v>380</v>
      </c>
      <c r="D3183" s="5" t="s">
        <v>381</v>
      </c>
      <c r="E3183" s="6">
        <v>12</v>
      </c>
      <c r="F3183" s="3">
        <v>179.88</v>
      </c>
      <c r="G3183" s="3">
        <v>64.8</v>
      </c>
      <c r="H3183" s="8">
        <f t="shared" si="637"/>
        <v>5.3999999999999995</v>
      </c>
      <c r="I3183" s="3">
        <v>115.08</v>
      </c>
      <c r="J3183" s="4">
        <v>0.64</v>
      </c>
      <c r="K3183" s="2" t="str">
        <f t="shared" si="638"/>
        <v>Tuesday</v>
      </c>
      <c r="L3183" s="5">
        <f t="shared" si="639"/>
        <v>43707</v>
      </c>
      <c r="M3183" s="2" t="str">
        <f t="shared" si="640"/>
        <v>Friday</v>
      </c>
      <c r="N3183" s="2" t="str">
        <f t="shared" si="641"/>
        <v>Friday</v>
      </c>
      <c r="O3183" s="12">
        <f t="shared" si="642"/>
        <v>0.60000000000000009</v>
      </c>
      <c r="P3183" s="11" t="str">
        <f t="shared" si="643"/>
        <v>Low Cost per Unit</v>
      </c>
      <c r="Q3183" s="12">
        <f t="shared" si="644"/>
        <v>0</v>
      </c>
      <c r="R3183" s="12">
        <f t="shared" si="645"/>
        <v>5.3963999999999999</v>
      </c>
      <c r="S3183" s="12">
        <f t="shared" si="646"/>
        <v>0</v>
      </c>
      <c r="T3183" s="12">
        <f t="shared" si="647"/>
        <v>0</v>
      </c>
      <c r="U3183" s="12">
        <f t="shared" si="648"/>
        <v>0</v>
      </c>
      <c r="V3183" s="13" t="str">
        <f t="shared" ca="1" si="649"/>
        <v>Greater Than 8 Weeks Old</v>
      </c>
    </row>
    <row r="3184" spans="1:22" x14ac:dyDescent="0.45">
      <c r="A3184" s="2" t="s">
        <v>162</v>
      </c>
      <c r="B3184" s="5">
        <v>43704</v>
      </c>
      <c r="C3184" s="5" t="s">
        <v>383</v>
      </c>
      <c r="D3184" s="5" t="s">
        <v>384</v>
      </c>
      <c r="E3184" s="6">
        <v>19</v>
      </c>
      <c r="F3184" s="3">
        <v>151.81</v>
      </c>
      <c r="G3184" s="3">
        <v>60.8</v>
      </c>
      <c r="H3184" s="8">
        <f t="shared" si="637"/>
        <v>3.1999999999999997</v>
      </c>
      <c r="I3184" s="3">
        <v>91.01</v>
      </c>
      <c r="J3184" s="4">
        <v>0.6</v>
      </c>
      <c r="K3184" s="2" t="str">
        <f t="shared" si="638"/>
        <v>Tuesday</v>
      </c>
      <c r="L3184" s="5">
        <f t="shared" si="639"/>
        <v>43707</v>
      </c>
      <c r="M3184" s="2" t="str">
        <f t="shared" si="640"/>
        <v>Friday</v>
      </c>
      <c r="N3184" s="2" t="str">
        <f t="shared" si="641"/>
        <v>Friday</v>
      </c>
      <c r="O3184" s="12">
        <f t="shared" si="642"/>
        <v>0.95000000000000007</v>
      </c>
      <c r="P3184" s="11" t="str">
        <f t="shared" si="643"/>
        <v>Low Cost per Unit</v>
      </c>
      <c r="Q3184" s="12">
        <f t="shared" si="644"/>
        <v>0</v>
      </c>
      <c r="R3184" s="12">
        <f t="shared" si="645"/>
        <v>4.5542999999999996</v>
      </c>
      <c r="S3184" s="12">
        <f t="shared" si="646"/>
        <v>0</v>
      </c>
      <c r="T3184" s="12">
        <f t="shared" si="647"/>
        <v>0</v>
      </c>
      <c r="U3184" s="12">
        <f t="shared" si="648"/>
        <v>0</v>
      </c>
      <c r="V3184" s="13" t="str">
        <f t="shared" ca="1" si="649"/>
        <v>Greater Than 8 Weeks Old</v>
      </c>
    </row>
    <row r="3185" spans="1:22" x14ac:dyDescent="0.45">
      <c r="A3185" s="2" t="s">
        <v>216</v>
      </c>
      <c r="B3185" s="5">
        <v>43704</v>
      </c>
      <c r="C3185" s="5" t="s">
        <v>383</v>
      </c>
      <c r="D3185" s="5" t="s">
        <v>385</v>
      </c>
      <c r="E3185" s="6">
        <v>16</v>
      </c>
      <c r="F3185" s="3">
        <v>143.84</v>
      </c>
      <c r="G3185" s="3">
        <v>68.8</v>
      </c>
      <c r="H3185" s="8">
        <f t="shared" si="637"/>
        <v>4.3</v>
      </c>
      <c r="I3185" s="3">
        <v>75.040000000000006</v>
      </c>
      <c r="J3185" s="4">
        <v>0.52</v>
      </c>
      <c r="K3185" s="2" t="str">
        <f t="shared" si="638"/>
        <v>Tuesday</v>
      </c>
      <c r="L3185" s="5">
        <f t="shared" si="639"/>
        <v>43707</v>
      </c>
      <c r="M3185" s="2" t="str">
        <f t="shared" si="640"/>
        <v>Friday</v>
      </c>
      <c r="N3185" s="2" t="str">
        <f t="shared" si="641"/>
        <v>Friday</v>
      </c>
      <c r="O3185" s="12">
        <f t="shared" si="642"/>
        <v>0.8</v>
      </c>
      <c r="P3185" s="11" t="str">
        <f t="shared" si="643"/>
        <v>Low Cost per Unit</v>
      </c>
      <c r="Q3185" s="12">
        <f t="shared" si="644"/>
        <v>0</v>
      </c>
      <c r="R3185" s="12">
        <f t="shared" si="645"/>
        <v>4.3151999999999999</v>
      </c>
      <c r="S3185" s="12">
        <f t="shared" si="646"/>
        <v>0</v>
      </c>
      <c r="T3185" s="12">
        <f t="shared" si="647"/>
        <v>0</v>
      </c>
      <c r="U3185" s="12">
        <f t="shared" si="648"/>
        <v>0</v>
      </c>
      <c r="V3185" s="13" t="str">
        <f t="shared" ca="1" si="649"/>
        <v>Greater Than 8 Weeks Old</v>
      </c>
    </row>
    <row r="3186" spans="1:22" x14ac:dyDescent="0.45">
      <c r="A3186" s="2" t="s">
        <v>217</v>
      </c>
      <c r="B3186" s="5">
        <v>43704</v>
      </c>
      <c r="C3186" s="5" t="s">
        <v>383</v>
      </c>
      <c r="D3186" s="5" t="s">
        <v>385</v>
      </c>
      <c r="E3186" s="6">
        <v>12</v>
      </c>
      <c r="F3186" s="3">
        <v>107.88</v>
      </c>
      <c r="G3186" s="3">
        <v>47.76</v>
      </c>
      <c r="H3186" s="8">
        <f t="shared" si="637"/>
        <v>3.98</v>
      </c>
      <c r="I3186" s="3">
        <v>60.12</v>
      </c>
      <c r="J3186" s="4">
        <v>0.56000000000000005</v>
      </c>
      <c r="K3186" s="2" t="str">
        <f t="shared" si="638"/>
        <v>Tuesday</v>
      </c>
      <c r="L3186" s="5">
        <f t="shared" si="639"/>
        <v>43707</v>
      </c>
      <c r="M3186" s="2" t="str">
        <f t="shared" si="640"/>
        <v>Friday</v>
      </c>
      <c r="N3186" s="2" t="str">
        <f t="shared" si="641"/>
        <v>Friday</v>
      </c>
      <c r="O3186" s="12">
        <f t="shared" si="642"/>
        <v>0.60000000000000009</v>
      </c>
      <c r="P3186" s="11" t="str">
        <f t="shared" si="643"/>
        <v>Low Cost per Unit</v>
      </c>
      <c r="Q3186" s="12">
        <f t="shared" si="644"/>
        <v>0</v>
      </c>
      <c r="R3186" s="12">
        <f t="shared" si="645"/>
        <v>3.2363999999999997</v>
      </c>
      <c r="S3186" s="12">
        <f t="shared" si="646"/>
        <v>0</v>
      </c>
      <c r="T3186" s="12">
        <f t="shared" si="647"/>
        <v>0</v>
      </c>
      <c r="U3186" s="12">
        <f t="shared" si="648"/>
        <v>0</v>
      </c>
      <c r="V3186" s="13" t="str">
        <f t="shared" ca="1" si="649"/>
        <v>Greater Than 8 Weeks Old</v>
      </c>
    </row>
    <row r="3187" spans="1:22" x14ac:dyDescent="0.45">
      <c r="A3187" s="2" t="s">
        <v>23</v>
      </c>
      <c r="B3187" s="5">
        <v>43704</v>
      </c>
      <c r="C3187" s="5" t="s">
        <v>383</v>
      </c>
      <c r="D3187" s="5" t="s">
        <v>385</v>
      </c>
      <c r="E3187" s="6">
        <v>5</v>
      </c>
      <c r="F3187" s="3">
        <v>70</v>
      </c>
      <c r="G3187" s="3">
        <v>13.75</v>
      </c>
      <c r="H3187" s="8">
        <f t="shared" si="637"/>
        <v>2.75</v>
      </c>
      <c r="I3187" s="3">
        <v>56.25</v>
      </c>
      <c r="J3187" s="4">
        <v>0.8</v>
      </c>
      <c r="K3187" s="2" t="str">
        <f t="shared" si="638"/>
        <v>Tuesday</v>
      </c>
      <c r="L3187" s="5">
        <f t="shared" si="639"/>
        <v>43707</v>
      </c>
      <c r="M3187" s="2" t="str">
        <f t="shared" si="640"/>
        <v>Friday</v>
      </c>
      <c r="N3187" s="2" t="str">
        <f t="shared" si="641"/>
        <v>Friday</v>
      </c>
      <c r="O3187" s="12">
        <f t="shared" si="642"/>
        <v>0.25</v>
      </c>
      <c r="P3187" s="11" t="str">
        <f t="shared" si="643"/>
        <v>Low Cost per Unit</v>
      </c>
      <c r="Q3187" s="12">
        <f t="shared" si="644"/>
        <v>0</v>
      </c>
      <c r="R3187" s="12">
        <f t="shared" si="645"/>
        <v>2.1</v>
      </c>
      <c r="S3187" s="12">
        <f t="shared" si="646"/>
        <v>0</v>
      </c>
      <c r="T3187" s="12">
        <f t="shared" si="647"/>
        <v>0</v>
      </c>
      <c r="U3187" s="12">
        <f t="shared" si="648"/>
        <v>0</v>
      </c>
      <c r="V3187" s="13" t="str">
        <f t="shared" ca="1" si="649"/>
        <v>Greater Than 8 Weeks Old</v>
      </c>
    </row>
    <row r="3188" spans="1:22" x14ac:dyDescent="0.45">
      <c r="A3188" s="2" t="s">
        <v>136</v>
      </c>
      <c r="B3188" s="5">
        <v>43704</v>
      </c>
      <c r="C3188" s="5" t="s">
        <v>376</v>
      </c>
      <c r="D3188" s="5" t="s">
        <v>377</v>
      </c>
      <c r="E3188" s="6">
        <v>52</v>
      </c>
      <c r="F3188" s="3">
        <v>363.48</v>
      </c>
      <c r="G3188" s="3">
        <v>91</v>
      </c>
      <c r="H3188" s="8">
        <f t="shared" si="637"/>
        <v>1.75</v>
      </c>
      <c r="I3188" s="3">
        <v>272.48</v>
      </c>
      <c r="J3188" s="4">
        <v>0.75</v>
      </c>
      <c r="K3188" s="2" t="str">
        <f t="shared" si="638"/>
        <v>Tuesday</v>
      </c>
      <c r="L3188" s="5">
        <f t="shared" si="639"/>
        <v>43707</v>
      </c>
      <c r="M3188" s="2" t="str">
        <f t="shared" si="640"/>
        <v>Friday</v>
      </c>
      <c r="N3188" s="2" t="str">
        <f t="shared" si="641"/>
        <v>Friday</v>
      </c>
      <c r="O3188" s="12">
        <f t="shared" si="642"/>
        <v>2.6</v>
      </c>
      <c r="P3188" s="11" t="str">
        <f t="shared" si="643"/>
        <v>Low Cost per Unit</v>
      </c>
      <c r="Q3188" s="12">
        <f t="shared" si="644"/>
        <v>0</v>
      </c>
      <c r="R3188" s="12">
        <f t="shared" si="645"/>
        <v>10.904400000000001</v>
      </c>
      <c r="S3188" s="12">
        <f t="shared" si="646"/>
        <v>0</v>
      </c>
      <c r="T3188" s="12">
        <f t="shared" si="647"/>
        <v>0</v>
      </c>
      <c r="U3188" s="12">
        <f t="shared" si="648"/>
        <v>0</v>
      </c>
      <c r="V3188" s="13" t="str">
        <f t="shared" ca="1" si="649"/>
        <v>Greater Than 8 Weeks Old</v>
      </c>
    </row>
    <row r="3189" spans="1:22" x14ac:dyDescent="0.45">
      <c r="A3189" s="2" t="s">
        <v>24</v>
      </c>
      <c r="B3189" s="5">
        <v>43704</v>
      </c>
      <c r="C3189" s="5" t="s">
        <v>375</v>
      </c>
      <c r="D3189" s="5" t="s">
        <v>377</v>
      </c>
      <c r="E3189" s="6">
        <v>10</v>
      </c>
      <c r="F3189" s="3">
        <v>89.91</v>
      </c>
      <c r="G3189" s="3">
        <v>29.5</v>
      </c>
      <c r="H3189" s="8">
        <f t="shared" si="637"/>
        <v>2.95</v>
      </c>
      <c r="I3189" s="3">
        <v>60.41</v>
      </c>
      <c r="J3189" s="4">
        <v>0.67</v>
      </c>
      <c r="K3189" s="2" t="str">
        <f t="shared" si="638"/>
        <v>Tuesday</v>
      </c>
      <c r="L3189" s="5">
        <f t="shared" si="639"/>
        <v>43707</v>
      </c>
      <c r="M3189" s="2" t="str">
        <f t="shared" si="640"/>
        <v>Friday</v>
      </c>
      <c r="N3189" s="2" t="str">
        <f t="shared" si="641"/>
        <v>Friday</v>
      </c>
      <c r="O3189" s="12">
        <f t="shared" si="642"/>
        <v>0.5</v>
      </c>
      <c r="P3189" s="11" t="str">
        <f t="shared" si="643"/>
        <v>Low Cost per Unit</v>
      </c>
      <c r="Q3189" s="12">
        <f t="shared" si="644"/>
        <v>0</v>
      </c>
      <c r="R3189" s="12">
        <f t="shared" si="645"/>
        <v>2.6972999999999998</v>
      </c>
      <c r="S3189" s="12">
        <f t="shared" si="646"/>
        <v>0</v>
      </c>
      <c r="T3189" s="12">
        <f t="shared" si="647"/>
        <v>0</v>
      </c>
      <c r="U3189" s="12">
        <f t="shared" si="648"/>
        <v>0</v>
      </c>
      <c r="V3189" s="13" t="str">
        <f t="shared" ca="1" si="649"/>
        <v>Greater Than 8 Weeks Old</v>
      </c>
    </row>
    <row r="3190" spans="1:22" x14ac:dyDescent="0.45">
      <c r="A3190" s="2" t="s">
        <v>99</v>
      </c>
      <c r="B3190" s="5">
        <v>43704</v>
      </c>
      <c r="C3190" s="5" t="s">
        <v>378</v>
      </c>
      <c r="D3190" s="5" t="s">
        <v>379</v>
      </c>
      <c r="E3190" s="6">
        <v>2</v>
      </c>
      <c r="F3190" s="3">
        <v>44</v>
      </c>
      <c r="G3190" s="3">
        <v>4.0999999999999996</v>
      </c>
      <c r="H3190" s="8">
        <f t="shared" si="637"/>
        <v>2.0499999999999998</v>
      </c>
      <c r="I3190" s="3">
        <v>39.9</v>
      </c>
      <c r="J3190" s="4">
        <v>0.91</v>
      </c>
      <c r="K3190" s="2" t="str">
        <f t="shared" si="638"/>
        <v>Tuesday</v>
      </c>
      <c r="L3190" s="5">
        <f t="shared" si="639"/>
        <v>43707</v>
      </c>
      <c r="M3190" s="2" t="str">
        <f t="shared" si="640"/>
        <v>Friday</v>
      </c>
      <c r="N3190" s="2" t="str">
        <f t="shared" si="641"/>
        <v>Friday</v>
      </c>
      <c r="O3190" s="12">
        <f t="shared" si="642"/>
        <v>0.1</v>
      </c>
      <c r="P3190" s="11" t="str">
        <f t="shared" si="643"/>
        <v>Low Cost per Unit</v>
      </c>
      <c r="Q3190" s="12">
        <f t="shared" si="644"/>
        <v>0</v>
      </c>
      <c r="R3190" s="12">
        <f t="shared" si="645"/>
        <v>1.3199999999999998</v>
      </c>
      <c r="S3190" s="12">
        <f t="shared" si="646"/>
        <v>0</v>
      </c>
      <c r="T3190" s="12">
        <f t="shared" si="647"/>
        <v>0</v>
      </c>
      <c r="U3190" s="12">
        <f t="shared" si="648"/>
        <v>0</v>
      </c>
      <c r="V3190" s="13" t="str">
        <f t="shared" ca="1" si="649"/>
        <v>Greater Than 8 Weeks Old</v>
      </c>
    </row>
    <row r="3191" spans="1:22" x14ac:dyDescent="0.45">
      <c r="A3191" s="2" t="s">
        <v>26</v>
      </c>
      <c r="B3191" s="5">
        <v>43704</v>
      </c>
      <c r="C3191" s="5" t="s">
        <v>378</v>
      </c>
      <c r="D3191" s="5" t="s">
        <v>379</v>
      </c>
      <c r="E3191" s="6">
        <v>1</v>
      </c>
      <c r="F3191" s="3">
        <v>65</v>
      </c>
      <c r="G3191" s="3">
        <v>16.2</v>
      </c>
      <c r="H3191" s="8">
        <f t="shared" si="637"/>
        <v>16.2</v>
      </c>
      <c r="I3191" s="3">
        <v>48.8</v>
      </c>
      <c r="J3191" s="4">
        <v>0.75</v>
      </c>
      <c r="K3191" s="2" t="str">
        <f t="shared" si="638"/>
        <v>Tuesday</v>
      </c>
      <c r="L3191" s="5">
        <f t="shared" si="639"/>
        <v>43707</v>
      </c>
      <c r="M3191" s="2" t="str">
        <f t="shared" si="640"/>
        <v>Friday</v>
      </c>
      <c r="N3191" s="2" t="str">
        <f t="shared" si="641"/>
        <v>Friday</v>
      </c>
      <c r="O3191" s="12">
        <f t="shared" si="642"/>
        <v>0.05</v>
      </c>
      <c r="P3191" s="11" t="str">
        <f t="shared" si="643"/>
        <v>Low Cost per Unit</v>
      </c>
      <c r="Q3191" s="12">
        <f t="shared" si="644"/>
        <v>0</v>
      </c>
      <c r="R3191" s="12">
        <f t="shared" si="645"/>
        <v>0</v>
      </c>
      <c r="S3191" s="12">
        <f t="shared" si="646"/>
        <v>0</v>
      </c>
      <c r="T3191" s="12">
        <f t="shared" si="647"/>
        <v>0</v>
      </c>
      <c r="U3191" s="12">
        <f t="shared" si="648"/>
        <v>0</v>
      </c>
      <c r="V3191" s="13" t="str">
        <f t="shared" ca="1" si="649"/>
        <v>Greater Than 8 Weeks Old</v>
      </c>
    </row>
    <row r="3192" spans="1:22" x14ac:dyDescent="0.45">
      <c r="A3192" s="2" t="s">
        <v>219</v>
      </c>
      <c r="B3192" s="5">
        <v>43704</v>
      </c>
      <c r="C3192" s="5" t="s">
        <v>380</v>
      </c>
      <c r="D3192" s="5" t="s">
        <v>381</v>
      </c>
      <c r="E3192" s="6">
        <v>5</v>
      </c>
      <c r="F3192" s="3">
        <v>95</v>
      </c>
      <c r="G3192" s="3">
        <v>22.5</v>
      </c>
      <c r="H3192" s="8">
        <f t="shared" si="637"/>
        <v>4.5</v>
      </c>
      <c r="I3192" s="3">
        <v>72.5</v>
      </c>
      <c r="J3192" s="4">
        <v>0.76</v>
      </c>
      <c r="K3192" s="2" t="str">
        <f t="shared" si="638"/>
        <v>Tuesday</v>
      </c>
      <c r="L3192" s="5">
        <f t="shared" si="639"/>
        <v>43707</v>
      </c>
      <c r="M3192" s="2" t="str">
        <f t="shared" si="640"/>
        <v>Friday</v>
      </c>
      <c r="N3192" s="2" t="str">
        <f t="shared" si="641"/>
        <v>Friday</v>
      </c>
      <c r="O3192" s="12">
        <f t="shared" si="642"/>
        <v>0.25</v>
      </c>
      <c r="P3192" s="11" t="str">
        <f t="shared" si="643"/>
        <v>Low Cost per Unit</v>
      </c>
      <c r="Q3192" s="12">
        <f t="shared" si="644"/>
        <v>0</v>
      </c>
      <c r="R3192" s="12">
        <f t="shared" si="645"/>
        <v>2.85</v>
      </c>
      <c r="S3192" s="12">
        <f t="shared" si="646"/>
        <v>0</v>
      </c>
      <c r="T3192" s="12">
        <f t="shared" si="647"/>
        <v>0</v>
      </c>
      <c r="U3192" s="12">
        <f t="shared" si="648"/>
        <v>0</v>
      </c>
      <c r="V3192" s="13" t="str">
        <f t="shared" ca="1" si="649"/>
        <v>Greater Than 8 Weeks Old</v>
      </c>
    </row>
    <row r="3193" spans="1:22" x14ac:dyDescent="0.45">
      <c r="A3193" s="2" t="s">
        <v>27</v>
      </c>
      <c r="B3193" s="5">
        <v>43704</v>
      </c>
      <c r="C3193" s="5" t="s">
        <v>380</v>
      </c>
      <c r="D3193" s="5" t="s">
        <v>381</v>
      </c>
      <c r="E3193" s="6">
        <v>28</v>
      </c>
      <c r="F3193" s="3">
        <v>252.72</v>
      </c>
      <c r="G3193" s="3">
        <v>82.6</v>
      </c>
      <c r="H3193" s="8">
        <f t="shared" si="637"/>
        <v>2.9499999999999997</v>
      </c>
      <c r="I3193" s="3">
        <v>170.12</v>
      </c>
      <c r="J3193" s="4">
        <v>0.67</v>
      </c>
      <c r="K3193" s="2" t="str">
        <f t="shared" si="638"/>
        <v>Tuesday</v>
      </c>
      <c r="L3193" s="5">
        <f t="shared" si="639"/>
        <v>43707</v>
      </c>
      <c r="M3193" s="2" t="str">
        <f t="shared" si="640"/>
        <v>Friday</v>
      </c>
      <c r="N3193" s="2" t="str">
        <f t="shared" si="641"/>
        <v>Friday</v>
      </c>
      <c r="O3193" s="12">
        <f t="shared" si="642"/>
        <v>1.4000000000000001</v>
      </c>
      <c r="P3193" s="11" t="str">
        <f t="shared" si="643"/>
        <v>Low Cost per Unit</v>
      </c>
      <c r="Q3193" s="12">
        <f t="shared" si="644"/>
        <v>0</v>
      </c>
      <c r="R3193" s="12">
        <f t="shared" si="645"/>
        <v>7.5815999999999999</v>
      </c>
      <c r="S3193" s="12">
        <f t="shared" si="646"/>
        <v>0</v>
      </c>
      <c r="T3193" s="12">
        <f t="shared" si="647"/>
        <v>0</v>
      </c>
      <c r="U3193" s="12">
        <f t="shared" si="648"/>
        <v>0</v>
      </c>
      <c r="V3193" s="13" t="str">
        <f t="shared" ca="1" si="649"/>
        <v>Greater Than 8 Weeks Old</v>
      </c>
    </row>
    <row r="3194" spans="1:22" x14ac:dyDescent="0.45">
      <c r="A3194" s="2" t="s">
        <v>240</v>
      </c>
      <c r="B3194" s="5">
        <v>43704</v>
      </c>
      <c r="C3194" s="5" t="s">
        <v>371</v>
      </c>
      <c r="D3194" s="5" t="s">
        <v>371</v>
      </c>
      <c r="E3194" s="6">
        <v>8</v>
      </c>
      <c r="F3194" s="3">
        <v>87.92</v>
      </c>
      <c r="G3194" s="3">
        <v>30</v>
      </c>
      <c r="H3194" s="8">
        <f t="shared" si="637"/>
        <v>3.75</v>
      </c>
      <c r="I3194" s="3">
        <v>57.92</v>
      </c>
      <c r="J3194" s="4">
        <v>0.66</v>
      </c>
      <c r="K3194" s="2" t="str">
        <f t="shared" si="638"/>
        <v>Tuesday</v>
      </c>
      <c r="L3194" s="5">
        <f t="shared" si="639"/>
        <v>43707</v>
      </c>
      <c r="M3194" s="2" t="str">
        <f t="shared" si="640"/>
        <v>Friday</v>
      </c>
      <c r="N3194" s="2" t="str">
        <f t="shared" si="641"/>
        <v>Friday</v>
      </c>
      <c r="O3194" s="12">
        <f t="shared" si="642"/>
        <v>0.4</v>
      </c>
      <c r="P3194" s="11" t="str">
        <f t="shared" si="643"/>
        <v>Low Cost per Unit</v>
      </c>
      <c r="Q3194" s="12">
        <f t="shared" si="644"/>
        <v>0</v>
      </c>
      <c r="R3194" s="12">
        <f t="shared" si="645"/>
        <v>2.6375999999999999</v>
      </c>
      <c r="S3194" s="12">
        <f t="shared" si="646"/>
        <v>0</v>
      </c>
      <c r="T3194" s="12">
        <f t="shared" si="647"/>
        <v>0</v>
      </c>
      <c r="U3194" s="12">
        <f t="shared" si="648"/>
        <v>0</v>
      </c>
      <c r="V3194" s="13" t="str">
        <f t="shared" ca="1" si="649"/>
        <v>Greater Than 8 Weeks Old</v>
      </c>
    </row>
    <row r="3195" spans="1:22" x14ac:dyDescent="0.45">
      <c r="A3195" s="2" t="s">
        <v>163</v>
      </c>
      <c r="B3195" s="5">
        <v>43704</v>
      </c>
      <c r="C3195" s="5" t="s">
        <v>380</v>
      </c>
      <c r="D3195" s="5" t="s">
        <v>381</v>
      </c>
      <c r="E3195" s="6">
        <v>21</v>
      </c>
      <c r="F3195" s="3">
        <v>189.81</v>
      </c>
      <c r="G3195" s="3">
        <v>78.75</v>
      </c>
      <c r="H3195" s="8">
        <f t="shared" si="637"/>
        <v>3.75</v>
      </c>
      <c r="I3195" s="3">
        <v>111.06</v>
      </c>
      <c r="J3195" s="4">
        <v>0.59</v>
      </c>
      <c r="K3195" s="2" t="str">
        <f t="shared" si="638"/>
        <v>Tuesday</v>
      </c>
      <c r="L3195" s="5">
        <f t="shared" si="639"/>
        <v>43707</v>
      </c>
      <c r="M3195" s="2" t="str">
        <f t="shared" si="640"/>
        <v>Friday</v>
      </c>
      <c r="N3195" s="2" t="str">
        <f t="shared" si="641"/>
        <v>Friday</v>
      </c>
      <c r="O3195" s="12">
        <f t="shared" si="642"/>
        <v>1.05</v>
      </c>
      <c r="P3195" s="11" t="str">
        <f t="shared" si="643"/>
        <v>Low Cost per Unit</v>
      </c>
      <c r="Q3195" s="12">
        <f t="shared" si="644"/>
        <v>0</v>
      </c>
      <c r="R3195" s="12">
        <f t="shared" si="645"/>
        <v>5.6943000000000001</v>
      </c>
      <c r="S3195" s="12">
        <f t="shared" si="646"/>
        <v>0</v>
      </c>
      <c r="T3195" s="12">
        <f t="shared" si="647"/>
        <v>0</v>
      </c>
      <c r="U3195" s="12">
        <f t="shared" si="648"/>
        <v>0</v>
      </c>
      <c r="V3195" s="13" t="str">
        <f t="shared" ca="1" si="649"/>
        <v>Greater Than 8 Weeks Old</v>
      </c>
    </row>
    <row r="3196" spans="1:22" x14ac:dyDescent="0.45">
      <c r="A3196" s="2" t="s">
        <v>325</v>
      </c>
      <c r="B3196" s="5">
        <v>43704</v>
      </c>
      <c r="C3196" s="5" t="s">
        <v>386</v>
      </c>
      <c r="D3196" s="5" t="s">
        <v>387</v>
      </c>
      <c r="E3196" s="6">
        <v>1</v>
      </c>
      <c r="F3196" s="3">
        <v>14</v>
      </c>
      <c r="G3196" s="3">
        <v>2.2999999999999998</v>
      </c>
      <c r="H3196" s="8">
        <f t="shared" si="637"/>
        <v>2.2999999999999998</v>
      </c>
      <c r="I3196" s="3">
        <v>11.7</v>
      </c>
      <c r="J3196" s="4">
        <v>0.84</v>
      </c>
      <c r="K3196" s="2" t="str">
        <f t="shared" si="638"/>
        <v>Tuesday</v>
      </c>
      <c r="L3196" s="5">
        <f t="shared" si="639"/>
        <v>43707</v>
      </c>
      <c r="M3196" s="2" t="str">
        <f t="shared" si="640"/>
        <v>Friday</v>
      </c>
      <c r="N3196" s="2" t="str">
        <f t="shared" si="641"/>
        <v>Friday</v>
      </c>
      <c r="O3196" s="12">
        <f t="shared" si="642"/>
        <v>0.05</v>
      </c>
      <c r="P3196" s="11" t="str">
        <f t="shared" si="643"/>
        <v>Low Cost per Unit</v>
      </c>
      <c r="Q3196" s="12">
        <f t="shared" si="644"/>
        <v>0</v>
      </c>
      <c r="R3196" s="12">
        <f t="shared" si="645"/>
        <v>0</v>
      </c>
      <c r="S3196" s="12">
        <f t="shared" si="646"/>
        <v>0</v>
      </c>
      <c r="T3196" s="12">
        <f t="shared" si="647"/>
        <v>0</v>
      </c>
      <c r="U3196" s="12">
        <f t="shared" si="648"/>
        <v>0</v>
      </c>
      <c r="V3196" s="13" t="str">
        <f t="shared" ca="1" si="649"/>
        <v>Greater Than 8 Weeks Old</v>
      </c>
    </row>
    <row r="3197" spans="1:22" x14ac:dyDescent="0.45">
      <c r="A3197" s="2" t="s">
        <v>29</v>
      </c>
      <c r="B3197" s="5">
        <v>43704</v>
      </c>
      <c r="C3197" s="5" t="s">
        <v>369</v>
      </c>
      <c r="D3197" s="5" t="s">
        <v>389</v>
      </c>
      <c r="E3197" s="6">
        <v>8</v>
      </c>
      <c r="F3197" s="3">
        <v>583.91999999999996</v>
      </c>
      <c r="G3197" s="3">
        <v>302.72000000000003</v>
      </c>
      <c r="H3197" s="8">
        <f t="shared" si="637"/>
        <v>37.840000000000003</v>
      </c>
      <c r="I3197" s="3">
        <v>281.2</v>
      </c>
      <c r="J3197" s="4">
        <v>0.48</v>
      </c>
      <c r="K3197" s="2" t="str">
        <f t="shared" si="638"/>
        <v>Tuesday</v>
      </c>
      <c r="L3197" s="5">
        <f t="shared" si="639"/>
        <v>43707</v>
      </c>
      <c r="M3197" s="2" t="str">
        <f t="shared" si="640"/>
        <v>Friday</v>
      </c>
      <c r="N3197" s="2" t="str">
        <f t="shared" si="641"/>
        <v>Friday</v>
      </c>
      <c r="O3197" s="12">
        <f t="shared" si="642"/>
        <v>0.4</v>
      </c>
      <c r="P3197" s="11" t="str">
        <f t="shared" si="643"/>
        <v>High Cost per Unit</v>
      </c>
      <c r="Q3197" s="12">
        <f t="shared" si="644"/>
        <v>0</v>
      </c>
      <c r="R3197" s="12">
        <f t="shared" si="645"/>
        <v>17.517599999999998</v>
      </c>
      <c r="S3197" s="12">
        <f t="shared" si="646"/>
        <v>0</v>
      </c>
      <c r="T3197" s="12">
        <f t="shared" si="647"/>
        <v>0</v>
      </c>
      <c r="U3197" s="12">
        <f t="shared" si="648"/>
        <v>0</v>
      </c>
      <c r="V3197" s="13" t="str">
        <f t="shared" ca="1" si="649"/>
        <v>Greater Than 8 Weeks Old</v>
      </c>
    </row>
    <row r="3198" spans="1:22" x14ac:dyDescent="0.45">
      <c r="A3198" s="2" t="s">
        <v>102</v>
      </c>
      <c r="B3198" s="5">
        <v>43704</v>
      </c>
      <c r="C3198" s="5" t="s">
        <v>369</v>
      </c>
      <c r="D3198" s="5" t="s">
        <v>389</v>
      </c>
      <c r="E3198" s="6">
        <v>1</v>
      </c>
      <c r="F3198" s="3">
        <v>394.99</v>
      </c>
      <c r="G3198" s="3">
        <v>172</v>
      </c>
      <c r="H3198" s="8">
        <f t="shared" si="637"/>
        <v>172</v>
      </c>
      <c r="I3198" s="3">
        <v>222.99</v>
      </c>
      <c r="J3198" s="4">
        <v>0.56000000000000005</v>
      </c>
      <c r="K3198" s="2" t="str">
        <f t="shared" si="638"/>
        <v>Tuesday</v>
      </c>
      <c r="L3198" s="5">
        <f t="shared" si="639"/>
        <v>43707</v>
      </c>
      <c r="M3198" s="2" t="str">
        <f t="shared" si="640"/>
        <v>Friday</v>
      </c>
      <c r="N3198" s="2" t="str">
        <f t="shared" si="641"/>
        <v>Friday</v>
      </c>
      <c r="O3198" s="12">
        <f t="shared" si="642"/>
        <v>0.05</v>
      </c>
      <c r="P3198" s="11" t="str">
        <f t="shared" si="643"/>
        <v>High Cost per Unit</v>
      </c>
      <c r="Q3198" s="12">
        <f t="shared" si="644"/>
        <v>0</v>
      </c>
      <c r="R3198" s="12">
        <f t="shared" si="645"/>
        <v>0</v>
      </c>
      <c r="S3198" s="12">
        <f t="shared" si="646"/>
        <v>0</v>
      </c>
      <c r="T3198" s="12">
        <f t="shared" si="647"/>
        <v>0</v>
      </c>
      <c r="U3198" s="12">
        <f t="shared" si="648"/>
        <v>0</v>
      </c>
      <c r="V3198" s="13" t="str">
        <f t="shared" ca="1" si="649"/>
        <v>Greater Than 8 Weeks Old</v>
      </c>
    </row>
    <row r="3199" spans="1:22" x14ac:dyDescent="0.45">
      <c r="A3199" s="2" t="s">
        <v>103</v>
      </c>
      <c r="B3199" s="5">
        <v>43704</v>
      </c>
      <c r="C3199" s="5" t="s">
        <v>375</v>
      </c>
      <c r="D3199" s="5" t="s">
        <v>382</v>
      </c>
      <c r="E3199" s="6">
        <v>1</v>
      </c>
      <c r="F3199" s="3">
        <v>38.99</v>
      </c>
      <c r="G3199" s="3">
        <v>12</v>
      </c>
      <c r="H3199" s="8">
        <f t="shared" si="637"/>
        <v>12</v>
      </c>
      <c r="I3199" s="3">
        <v>26.99</v>
      </c>
      <c r="J3199" s="4">
        <v>0.69</v>
      </c>
      <c r="K3199" s="2" t="str">
        <f t="shared" si="638"/>
        <v>Tuesday</v>
      </c>
      <c r="L3199" s="5">
        <f t="shared" si="639"/>
        <v>43707</v>
      </c>
      <c r="M3199" s="2" t="str">
        <f t="shared" si="640"/>
        <v>Friday</v>
      </c>
      <c r="N3199" s="2" t="str">
        <f t="shared" si="641"/>
        <v>Friday</v>
      </c>
      <c r="O3199" s="12">
        <f t="shared" si="642"/>
        <v>0.05</v>
      </c>
      <c r="P3199" s="11" t="str">
        <f t="shared" si="643"/>
        <v>Low Cost per Unit</v>
      </c>
      <c r="Q3199" s="12">
        <f t="shared" si="644"/>
        <v>0</v>
      </c>
      <c r="R3199" s="12">
        <f t="shared" si="645"/>
        <v>0</v>
      </c>
      <c r="S3199" s="12">
        <f t="shared" si="646"/>
        <v>0</v>
      </c>
      <c r="T3199" s="12">
        <f t="shared" si="647"/>
        <v>0</v>
      </c>
      <c r="U3199" s="12">
        <f t="shared" si="648"/>
        <v>0</v>
      </c>
      <c r="V3199" s="13" t="str">
        <f t="shared" ca="1" si="649"/>
        <v>Greater Than 8 Weeks Old</v>
      </c>
    </row>
    <row r="3200" spans="1:22" x14ac:dyDescent="0.45">
      <c r="A3200" s="2" t="s">
        <v>33</v>
      </c>
      <c r="B3200" s="5">
        <v>43704</v>
      </c>
      <c r="C3200" s="5" t="s">
        <v>375</v>
      </c>
      <c r="D3200" s="5" t="s">
        <v>382</v>
      </c>
      <c r="E3200" s="6">
        <v>1</v>
      </c>
      <c r="F3200" s="3">
        <v>109</v>
      </c>
      <c r="G3200" s="3">
        <v>33.15</v>
      </c>
      <c r="H3200" s="8">
        <f t="shared" si="637"/>
        <v>33.15</v>
      </c>
      <c r="I3200" s="3">
        <v>75.849999999999994</v>
      </c>
      <c r="J3200" s="4">
        <v>0.7</v>
      </c>
      <c r="K3200" s="2" t="str">
        <f t="shared" si="638"/>
        <v>Tuesday</v>
      </c>
      <c r="L3200" s="5">
        <f t="shared" si="639"/>
        <v>43707</v>
      </c>
      <c r="M3200" s="2" t="str">
        <f t="shared" si="640"/>
        <v>Friday</v>
      </c>
      <c r="N3200" s="2" t="str">
        <f t="shared" si="641"/>
        <v>Friday</v>
      </c>
      <c r="O3200" s="12">
        <f t="shared" si="642"/>
        <v>0.05</v>
      </c>
      <c r="P3200" s="11" t="str">
        <f t="shared" si="643"/>
        <v>High Cost per Unit</v>
      </c>
      <c r="Q3200" s="12">
        <f t="shared" si="644"/>
        <v>0</v>
      </c>
      <c r="R3200" s="12">
        <f t="shared" si="645"/>
        <v>0</v>
      </c>
      <c r="S3200" s="12">
        <f t="shared" si="646"/>
        <v>0</v>
      </c>
      <c r="T3200" s="12">
        <f t="shared" si="647"/>
        <v>0</v>
      </c>
      <c r="U3200" s="12">
        <f t="shared" si="648"/>
        <v>0</v>
      </c>
      <c r="V3200" s="13" t="str">
        <f t="shared" ca="1" si="649"/>
        <v>Greater Than 8 Weeks Old</v>
      </c>
    </row>
    <row r="3201" spans="1:22" x14ac:dyDescent="0.45">
      <c r="A3201" s="2" t="s">
        <v>149</v>
      </c>
      <c r="B3201" s="5">
        <v>43704</v>
      </c>
      <c r="C3201" s="5" t="s">
        <v>375</v>
      </c>
      <c r="D3201" s="5" t="s">
        <v>382</v>
      </c>
      <c r="E3201" s="6">
        <v>3</v>
      </c>
      <c r="F3201" s="3">
        <v>87</v>
      </c>
      <c r="G3201" s="3">
        <v>16.8</v>
      </c>
      <c r="H3201" s="8">
        <f t="shared" si="637"/>
        <v>5.6000000000000005</v>
      </c>
      <c r="I3201" s="3">
        <v>70.2</v>
      </c>
      <c r="J3201" s="4">
        <v>0.81</v>
      </c>
      <c r="K3201" s="2" t="str">
        <f t="shared" si="638"/>
        <v>Tuesday</v>
      </c>
      <c r="L3201" s="5">
        <f t="shared" si="639"/>
        <v>43707</v>
      </c>
      <c r="M3201" s="2" t="str">
        <f t="shared" si="640"/>
        <v>Friday</v>
      </c>
      <c r="N3201" s="2" t="str">
        <f t="shared" si="641"/>
        <v>Friday</v>
      </c>
      <c r="O3201" s="12">
        <f t="shared" si="642"/>
        <v>0.15000000000000002</v>
      </c>
      <c r="P3201" s="11" t="str">
        <f t="shared" si="643"/>
        <v>Low Cost per Unit</v>
      </c>
      <c r="Q3201" s="12">
        <f t="shared" si="644"/>
        <v>0</v>
      </c>
      <c r="R3201" s="12">
        <f t="shared" si="645"/>
        <v>2.61</v>
      </c>
      <c r="S3201" s="12">
        <f t="shared" si="646"/>
        <v>0</v>
      </c>
      <c r="T3201" s="12">
        <f t="shared" si="647"/>
        <v>0</v>
      </c>
      <c r="U3201" s="12">
        <f t="shared" si="648"/>
        <v>0</v>
      </c>
      <c r="V3201" s="13" t="str">
        <f t="shared" ca="1" si="649"/>
        <v>Greater Than 8 Weeks Old</v>
      </c>
    </row>
    <row r="3202" spans="1:22" x14ac:dyDescent="0.45">
      <c r="A3202" s="2" t="s">
        <v>34</v>
      </c>
      <c r="B3202" s="5">
        <v>43704</v>
      </c>
      <c r="C3202" s="5" t="s">
        <v>375</v>
      </c>
      <c r="D3202" s="5" t="s">
        <v>392</v>
      </c>
      <c r="E3202" s="6">
        <v>1</v>
      </c>
      <c r="F3202" s="3">
        <v>39</v>
      </c>
      <c r="G3202" s="3">
        <v>10.85</v>
      </c>
      <c r="H3202" s="8">
        <f t="shared" si="637"/>
        <v>10.85</v>
      </c>
      <c r="I3202" s="3">
        <v>28.15</v>
      </c>
      <c r="J3202" s="4">
        <v>0.72</v>
      </c>
      <c r="K3202" s="2" t="str">
        <f t="shared" si="638"/>
        <v>Tuesday</v>
      </c>
      <c r="L3202" s="5">
        <f t="shared" si="639"/>
        <v>43707</v>
      </c>
      <c r="M3202" s="2" t="str">
        <f t="shared" si="640"/>
        <v>Friday</v>
      </c>
      <c r="N3202" s="2" t="str">
        <f t="shared" si="641"/>
        <v>Friday</v>
      </c>
      <c r="O3202" s="12">
        <f t="shared" si="642"/>
        <v>0.05</v>
      </c>
      <c r="P3202" s="11" t="str">
        <f t="shared" si="643"/>
        <v>Low Cost per Unit</v>
      </c>
      <c r="Q3202" s="12">
        <f t="shared" si="644"/>
        <v>0</v>
      </c>
      <c r="R3202" s="12">
        <f t="shared" si="645"/>
        <v>0</v>
      </c>
      <c r="S3202" s="12">
        <f t="shared" si="646"/>
        <v>0</v>
      </c>
      <c r="T3202" s="12">
        <f t="shared" si="647"/>
        <v>0</v>
      </c>
      <c r="U3202" s="12">
        <f t="shared" si="648"/>
        <v>0</v>
      </c>
      <c r="V3202" s="13" t="str">
        <f t="shared" ca="1" si="649"/>
        <v>Greater Than 8 Weeks Old</v>
      </c>
    </row>
    <row r="3203" spans="1:22" x14ac:dyDescent="0.45">
      <c r="A3203" s="2" t="s">
        <v>35</v>
      </c>
      <c r="B3203" s="5">
        <v>43704</v>
      </c>
      <c r="C3203" s="5" t="s">
        <v>375</v>
      </c>
      <c r="D3203" s="5" t="s">
        <v>392</v>
      </c>
      <c r="E3203" s="6">
        <v>9</v>
      </c>
      <c r="F3203" s="3">
        <v>323.91000000000003</v>
      </c>
      <c r="G3203" s="3">
        <v>99</v>
      </c>
      <c r="H3203" s="8">
        <f t="shared" ref="H3203:H3266" si="650">G3203/E3203</f>
        <v>11</v>
      </c>
      <c r="I3203" s="3">
        <v>224.91</v>
      </c>
      <c r="J3203" s="4">
        <v>0.69</v>
      </c>
      <c r="K3203" s="2" t="str">
        <f t="shared" ref="K3203:K3266" si="651">TEXT(B3203,"dddd")</f>
        <v>Tuesday</v>
      </c>
      <c r="L3203" s="5">
        <f t="shared" ref="L3203:L3266" si="652">B3203+3</f>
        <v>43707</v>
      </c>
      <c r="M3203" s="2" t="str">
        <f t="shared" ref="M3203:M3266" si="653">TEXT(L3203,"dddd")</f>
        <v>Friday</v>
      </c>
      <c r="N3203" s="2" t="str">
        <f t="shared" ref="N3203:N3266" si="654">IF(M3203="Sunday","Monday",M3203)</f>
        <v>Friday</v>
      </c>
      <c r="O3203" s="12">
        <f t="shared" ref="O3203:O3266" si="655">IF(TEXT(B3203,"dddd")="Tuesday",E3203*0.05,0)</f>
        <v>0.45</v>
      </c>
      <c r="P3203" s="11" t="str">
        <f t="shared" ref="P3203:P3266" si="656">IF(H3203&gt;AVERAGE(H:H),"High Cost per Unit","Low Cost per Unit")</f>
        <v>Low Cost per Unit</v>
      </c>
      <c r="Q3203" s="12">
        <f t="shared" ref="Q3203:Q3266" si="657">IF(D3203="Masks",F3203*0.1,0)</f>
        <v>0</v>
      </c>
      <c r="R3203" s="12">
        <f t="shared" ref="R3203:R3266" si="658">IF(E3203&gt;1,F3203*0.03,0)</f>
        <v>9.7172999999999998</v>
      </c>
      <c r="S3203" s="12">
        <f t="shared" ref="S3203:S3266" si="659">IF(D3203="Accessories",F3203*0.15,0)</f>
        <v>0</v>
      </c>
      <c r="T3203" s="12">
        <f t="shared" ref="T3203:T3266" si="660">IF(AND(K3203="Saturday",C3203="Fitness"),F3203*0.1,0)</f>
        <v>0</v>
      </c>
      <c r="U3203" s="12">
        <f t="shared" ref="U3203:U3266" si="661">IF(AND(K3203="Friday",C3203="Automotive"),F3203*0.2,0)</f>
        <v>0</v>
      </c>
      <c r="V3203" s="13" t="str">
        <f t="shared" ref="V3203:V3266" ca="1" si="662">IF(ABS(TODAY()-B3203)&gt;56,"Greater Than 8 Weeks Old","Less Than 8 Weeks Old")</f>
        <v>Greater Than 8 Weeks Old</v>
      </c>
    </row>
    <row r="3204" spans="1:22" x14ac:dyDescent="0.45">
      <c r="A3204" s="2" t="s">
        <v>150</v>
      </c>
      <c r="B3204" s="5">
        <v>43704</v>
      </c>
      <c r="C3204" s="5" t="s">
        <v>375</v>
      </c>
      <c r="D3204" s="5" t="s">
        <v>392</v>
      </c>
      <c r="E3204" s="6">
        <v>4</v>
      </c>
      <c r="F3204" s="3">
        <v>15.96</v>
      </c>
      <c r="G3204" s="3">
        <v>5.6</v>
      </c>
      <c r="H3204" s="8">
        <f t="shared" si="650"/>
        <v>1.4</v>
      </c>
      <c r="I3204" s="3">
        <v>10.36</v>
      </c>
      <c r="J3204" s="4">
        <v>0.65</v>
      </c>
      <c r="K3204" s="2" t="str">
        <f t="shared" si="651"/>
        <v>Tuesday</v>
      </c>
      <c r="L3204" s="5">
        <f t="shared" si="652"/>
        <v>43707</v>
      </c>
      <c r="M3204" s="2" t="str">
        <f t="shared" si="653"/>
        <v>Friday</v>
      </c>
      <c r="N3204" s="2" t="str">
        <f t="shared" si="654"/>
        <v>Friday</v>
      </c>
      <c r="O3204" s="12">
        <f t="shared" si="655"/>
        <v>0.2</v>
      </c>
      <c r="P3204" s="11" t="str">
        <f t="shared" si="656"/>
        <v>Low Cost per Unit</v>
      </c>
      <c r="Q3204" s="12">
        <f t="shared" si="657"/>
        <v>0</v>
      </c>
      <c r="R3204" s="12">
        <f t="shared" si="658"/>
        <v>0.4788</v>
      </c>
      <c r="S3204" s="12">
        <f t="shared" si="659"/>
        <v>0</v>
      </c>
      <c r="T3204" s="12">
        <f t="shared" si="660"/>
        <v>0</v>
      </c>
      <c r="U3204" s="12">
        <f t="shared" si="661"/>
        <v>0</v>
      </c>
      <c r="V3204" s="13" t="str">
        <f t="shared" ca="1" si="662"/>
        <v>Greater Than 8 Weeks Old</v>
      </c>
    </row>
    <row r="3205" spans="1:22" x14ac:dyDescent="0.45">
      <c r="A3205" s="2" t="s">
        <v>204</v>
      </c>
      <c r="B3205" s="5">
        <v>43704</v>
      </c>
      <c r="C3205" s="5" t="s">
        <v>375</v>
      </c>
      <c r="D3205" s="5" t="s">
        <v>392</v>
      </c>
      <c r="E3205" s="6">
        <v>1</v>
      </c>
      <c r="F3205" s="3">
        <v>26</v>
      </c>
      <c r="G3205" s="3">
        <v>6</v>
      </c>
      <c r="H3205" s="8">
        <f t="shared" si="650"/>
        <v>6</v>
      </c>
      <c r="I3205" s="3">
        <v>20</v>
      </c>
      <c r="J3205" s="4">
        <v>0.77</v>
      </c>
      <c r="K3205" s="2" t="str">
        <f t="shared" si="651"/>
        <v>Tuesday</v>
      </c>
      <c r="L3205" s="5">
        <f t="shared" si="652"/>
        <v>43707</v>
      </c>
      <c r="M3205" s="2" t="str">
        <f t="shared" si="653"/>
        <v>Friday</v>
      </c>
      <c r="N3205" s="2" t="str">
        <f t="shared" si="654"/>
        <v>Friday</v>
      </c>
      <c r="O3205" s="12">
        <f t="shared" si="655"/>
        <v>0.05</v>
      </c>
      <c r="P3205" s="11" t="str">
        <f t="shared" si="656"/>
        <v>Low Cost per Unit</v>
      </c>
      <c r="Q3205" s="12">
        <f t="shared" si="657"/>
        <v>0</v>
      </c>
      <c r="R3205" s="12">
        <f t="shared" si="658"/>
        <v>0</v>
      </c>
      <c r="S3205" s="12">
        <f t="shared" si="659"/>
        <v>0</v>
      </c>
      <c r="T3205" s="12">
        <f t="shared" si="660"/>
        <v>0</v>
      </c>
      <c r="U3205" s="12">
        <f t="shared" si="661"/>
        <v>0</v>
      </c>
      <c r="V3205" s="13" t="str">
        <f t="shared" ca="1" si="662"/>
        <v>Greater Than 8 Weeks Old</v>
      </c>
    </row>
    <row r="3206" spans="1:22" x14ac:dyDescent="0.45">
      <c r="A3206" s="2" t="s">
        <v>151</v>
      </c>
      <c r="B3206" s="5">
        <v>43704</v>
      </c>
      <c r="C3206" s="5" t="s">
        <v>375</v>
      </c>
      <c r="D3206" s="5" t="s">
        <v>392</v>
      </c>
      <c r="E3206" s="6">
        <v>1</v>
      </c>
      <c r="F3206" s="3">
        <v>60</v>
      </c>
      <c r="G3206" s="3">
        <v>16.8</v>
      </c>
      <c r="H3206" s="8">
        <f t="shared" si="650"/>
        <v>16.8</v>
      </c>
      <c r="I3206" s="3">
        <v>43.2</v>
      </c>
      <c r="J3206" s="4">
        <v>0.72</v>
      </c>
      <c r="K3206" s="2" t="str">
        <f t="shared" si="651"/>
        <v>Tuesday</v>
      </c>
      <c r="L3206" s="5">
        <f t="shared" si="652"/>
        <v>43707</v>
      </c>
      <c r="M3206" s="2" t="str">
        <f t="shared" si="653"/>
        <v>Friday</v>
      </c>
      <c r="N3206" s="2" t="str">
        <f t="shared" si="654"/>
        <v>Friday</v>
      </c>
      <c r="O3206" s="12">
        <f t="shared" si="655"/>
        <v>0.05</v>
      </c>
      <c r="P3206" s="11" t="str">
        <f t="shared" si="656"/>
        <v>Low Cost per Unit</v>
      </c>
      <c r="Q3206" s="12">
        <f t="shared" si="657"/>
        <v>0</v>
      </c>
      <c r="R3206" s="12">
        <f t="shared" si="658"/>
        <v>0</v>
      </c>
      <c r="S3206" s="12">
        <f t="shared" si="659"/>
        <v>0</v>
      </c>
      <c r="T3206" s="12">
        <f t="shared" si="660"/>
        <v>0</v>
      </c>
      <c r="U3206" s="12">
        <f t="shared" si="661"/>
        <v>0</v>
      </c>
      <c r="V3206" s="13" t="str">
        <f t="shared" ca="1" si="662"/>
        <v>Greater Than 8 Weeks Old</v>
      </c>
    </row>
    <row r="3207" spans="1:22" x14ac:dyDescent="0.45">
      <c r="A3207" s="2" t="s">
        <v>188</v>
      </c>
      <c r="B3207" s="5">
        <v>43704</v>
      </c>
      <c r="C3207" s="5" t="s">
        <v>375</v>
      </c>
      <c r="D3207" s="5" t="s">
        <v>382</v>
      </c>
      <c r="E3207" s="6">
        <v>2</v>
      </c>
      <c r="F3207" s="3">
        <v>120</v>
      </c>
      <c r="G3207" s="3">
        <v>29.2</v>
      </c>
      <c r="H3207" s="8">
        <f t="shared" si="650"/>
        <v>14.6</v>
      </c>
      <c r="I3207" s="3">
        <v>90.8</v>
      </c>
      <c r="J3207" s="4">
        <v>0.76</v>
      </c>
      <c r="K3207" s="2" t="str">
        <f t="shared" si="651"/>
        <v>Tuesday</v>
      </c>
      <c r="L3207" s="5">
        <f t="shared" si="652"/>
        <v>43707</v>
      </c>
      <c r="M3207" s="2" t="str">
        <f t="shared" si="653"/>
        <v>Friday</v>
      </c>
      <c r="N3207" s="2" t="str">
        <f t="shared" si="654"/>
        <v>Friday</v>
      </c>
      <c r="O3207" s="12">
        <f t="shared" si="655"/>
        <v>0.1</v>
      </c>
      <c r="P3207" s="11" t="str">
        <f t="shared" si="656"/>
        <v>Low Cost per Unit</v>
      </c>
      <c r="Q3207" s="12">
        <f t="shared" si="657"/>
        <v>0</v>
      </c>
      <c r="R3207" s="12">
        <f t="shared" si="658"/>
        <v>3.5999999999999996</v>
      </c>
      <c r="S3207" s="12">
        <f t="shared" si="659"/>
        <v>0</v>
      </c>
      <c r="T3207" s="12">
        <f t="shared" si="660"/>
        <v>0</v>
      </c>
      <c r="U3207" s="12">
        <f t="shared" si="661"/>
        <v>0</v>
      </c>
      <c r="V3207" s="13" t="str">
        <f t="shared" ca="1" si="662"/>
        <v>Greater Than 8 Weeks Old</v>
      </c>
    </row>
    <row r="3208" spans="1:22" x14ac:dyDescent="0.45">
      <c r="A3208" s="2" t="s">
        <v>189</v>
      </c>
      <c r="B3208" s="5">
        <v>43704</v>
      </c>
      <c r="C3208" s="5" t="s">
        <v>375</v>
      </c>
      <c r="D3208" s="5" t="s">
        <v>382</v>
      </c>
      <c r="E3208" s="6">
        <v>1</v>
      </c>
      <c r="F3208" s="3">
        <v>9</v>
      </c>
      <c r="G3208" s="3">
        <v>2.95</v>
      </c>
      <c r="H3208" s="8">
        <f t="shared" si="650"/>
        <v>2.95</v>
      </c>
      <c r="I3208" s="3">
        <v>6.05</v>
      </c>
      <c r="J3208" s="4">
        <v>0.67</v>
      </c>
      <c r="K3208" s="2" t="str">
        <f t="shared" si="651"/>
        <v>Tuesday</v>
      </c>
      <c r="L3208" s="5">
        <f t="shared" si="652"/>
        <v>43707</v>
      </c>
      <c r="M3208" s="2" t="str">
        <f t="shared" si="653"/>
        <v>Friday</v>
      </c>
      <c r="N3208" s="2" t="str">
        <f t="shared" si="654"/>
        <v>Friday</v>
      </c>
      <c r="O3208" s="12">
        <f t="shared" si="655"/>
        <v>0.05</v>
      </c>
      <c r="P3208" s="11" t="str">
        <f t="shared" si="656"/>
        <v>Low Cost per Unit</v>
      </c>
      <c r="Q3208" s="12">
        <f t="shared" si="657"/>
        <v>0</v>
      </c>
      <c r="R3208" s="12">
        <f t="shared" si="658"/>
        <v>0</v>
      </c>
      <c r="S3208" s="12">
        <f t="shared" si="659"/>
        <v>0</v>
      </c>
      <c r="T3208" s="12">
        <f t="shared" si="660"/>
        <v>0</v>
      </c>
      <c r="U3208" s="12">
        <f t="shared" si="661"/>
        <v>0</v>
      </c>
      <c r="V3208" s="13" t="str">
        <f t="shared" ca="1" si="662"/>
        <v>Greater Than 8 Weeks Old</v>
      </c>
    </row>
    <row r="3209" spans="1:22" x14ac:dyDescent="0.45">
      <c r="A3209" s="2" t="s">
        <v>220</v>
      </c>
      <c r="B3209" s="5">
        <v>43704</v>
      </c>
      <c r="C3209" s="5" t="s">
        <v>371</v>
      </c>
      <c r="D3209" s="5" t="s">
        <v>371</v>
      </c>
      <c r="E3209" s="6">
        <v>9</v>
      </c>
      <c r="F3209" s="3">
        <v>116.91</v>
      </c>
      <c r="G3209" s="3">
        <v>49.5</v>
      </c>
      <c r="H3209" s="8">
        <f t="shared" si="650"/>
        <v>5.5</v>
      </c>
      <c r="I3209" s="3">
        <v>67.41</v>
      </c>
      <c r="J3209" s="4">
        <v>0.57999999999999996</v>
      </c>
      <c r="K3209" s="2" t="str">
        <f t="shared" si="651"/>
        <v>Tuesday</v>
      </c>
      <c r="L3209" s="5">
        <f t="shared" si="652"/>
        <v>43707</v>
      </c>
      <c r="M3209" s="2" t="str">
        <f t="shared" si="653"/>
        <v>Friday</v>
      </c>
      <c r="N3209" s="2" t="str">
        <f t="shared" si="654"/>
        <v>Friday</v>
      </c>
      <c r="O3209" s="12">
        <f t="shared" si="655"/>
        <v>0.45</v>
      </c>
      <c r="P3209" s="11" t="str">
        <f t="shared" si="656"/>
        <v>Low Cost per Unit</v>
      </c>
      <c r="Q3209" s="12">
        <f t="shared" si="657"/>
        <v>0</v>
      </c>
      <c r="R3209" s="12">
        <f t="shared" si="658"/>
        <v>3.5072999999999999</v>
      </c>
      <c r="S3209" s="12">
        <f t="shared" si="659"/>
        <v>0</v>
      </c>
      <c r="T3209" s="12">
        <f t="shared" si="660"/>
        <v>0</v>
      </c>
      <c r="U3209" s="12">
        <f t="shared" si="661"/>
        <v>0</v>
      </c>
      <c r="V3209" s="13" t="str">
        <f t="shared" ca="1" si="662"/>
        <v>Greater Than 8 Weeks Old</v>
      </c>
    </row>
    <row r="3210" spans="1:22" x14ac:dyDescent="0.45">
      <c r="A3210" s="2" t="s">
        <v>300</v>
      </c>
      <c r="B3210" s="5">
        <v>43704</v>
      </c>
      <c r="C3210" s="5" t="s">
        <v>371</v>
      </c>
      <c r="D3210" s="5" t="s">
        <v>371</v>
      </c>
      <c r="E3210" s="6">
        <v>6</v>
      </c>
      <c r="F3210" s="3">
        <v>59.94</v>
      </c>
      <c r="G3210" s="3">
        <v>49.5</v>
      </c>
      <c r="H3210" s="8">
        <f t="shared" si="650"/>
        <v>8.25</v>
      </c>
      <c r="I3210" s="3">
        <v>10.44</v>
      </c>
      <c r="J3210" s="4">
        <v>0.17</v>
      </c>
      <c r="K3210" s="2" t="str">
        <f t="shared" si="651"/>
        <v>Tuesday</v>
      </c>
      <c r="L3210" s="5">
        <f t="shared" si="652"/>
        <v>43707</v>
      </c>
      <c r="M3210" s="2" t="str">
        <f t="shared" si="653"/>
        <v>Friday</v>
      </c>
      <c r="N3210" s="2" t="str">
        <f t="shared" si="654"/>
        <v>Friday</v>
      </c>
      <c r="O3210" s="12">
        <f t="shared" si="655"/>
        <v>0.30000000000000004</v>
      </c>
      <c r="P3210" s="11" t="str">
        <f t="shared" si="656"/>
        <v>Low Cost per Unit</v>
      </c>
      <c r="Q3210" s="12">
        <f t="shared" si="657"/>
        <v>0</v>
      </c>
      <c r="R3210" s="12">
        <f t="shared" si="658"/>
        <v>1.7981999999999998</v>
      </c>
      <c r="S3210" s="12">
        <f t="shared" si="659"/>
        <v>0</v>
      </c>
      <c r="T3210" s="12">
        <f t="shared" si="660"/>
        <v>0</v>
      </c>
      <c r="U3210" s="12">
        <f t="shared" si="661"/>
        <v>0</v>
      </c>
      <c r="V3210" s="13" t="str">
        <f t="shared" ca="1" si="662"/>
        <v>Greater Than 8 Weeks Old</v>
      </c>
    </row>
    <row r="3211" spans="1:22" x14ac:dyDescent="0.45">
      <c r="A3211" s="2" t="s">
        <v>43</v>
      </c>
      <c r="B3211" s="5">
        <v>43704</v>
      </c>
      <c r="C3211" s="5" t="s">
        <v>375</v>
      </c>
      <c r="D3211" s="5" t="s">
        <v>382</v>
      </c>
      <c r="E3211" s="6">
        <v>20</v>
      </c>
      <c r="F3211" s="3">
        <v>599.79999999999995</v>
      </c>
      <c r="G3211" s="3">
        <v>240</v>
      </c>
      <c r="H3211" s="8">
        <f t="shared" si="650"/>
        <v>12</v>
      </c>
      <c r="I3211" s="3">
        <v>359.8</v>
      </c>
      <c r="J3211" s="4">
        <v>0.6</v>
      </c>
      <c r="K3211" s="2" t="str">
        <f t="shared" si="651"/>
        <v>Tuesday</v>
      </c>
      <c r="L3211" s="5">
        <f t="shared" si="652"/>
        <v>43707</v>
      </c>
      <c r="M3211" s="2" t="str">
        <f t="shared" si="653"/>
        <v>Friday</v>
      </c>
      <c r="N3211" s="2" t="str">
        <f t="shared" si="654"/>
        <v>Friday</v>
      </c>
      <c r="O3211" s="12">
        <f t="shared" si="655"/>
        <v>1</v>
      </c>
      <c r="P3211" s="11" t="str">
        <f t="shared" si="656"/>
        <v>Low Cost per Unit</v>
      </c>
      <c r="Q3211" s="12">
        <f t="shared" si="657"/>
        <v>0</v>
      </c>
      <c r="R3211" s="12">
        <f t="shared" si="658"/>
        <v>17.993999999999996</v>
      </c>
      <c r="S3211" s="12">
        <f t="shared" si="659"/>
        <v>0</v>
      </c>
      <c r="T3211" s="12">
        <f t="shared" si="660"/>
        <v>0</v>
      </c>
      <c r="U3211" s="12">
        <f t="shared" si="661"/>
        <v>0</v>
      </c>
      <c r="V3211" s="13" t="str">
        <f t="shared" ca="1" si="662"/>
        <v>Greater Than 8 Weeks Old</v>
      </c>
    </row>
    <row r="3212" spans="1:22" x14ac:dyDescent="0.45">
      <c r="A3212" s="2" t="s">
        <v>104</v>
      </c>
      <c r="B3212" s="5">
        <v>43704</v>
      </c>
      <c r="C3212" s="5" t="s">
        <v>383</v>
      </c>
      <c r="D3212" s="5" t="s">
        <v>384</v>
      </c>
      <c r="E3212" s="6">
        <v>2</v>
      </c>
      <c r="F3212" s="3">
        <v>36</v>
      </c>
      <c r="G3212" s="3">
        <v>11</v>
      </c>
      <c r="H3212" s="8">
        <f t="shared" si="650"/>
        <v>5.5</v>
      </c>
      <c r="I3212" s="3">
        <v>25</v>
      </c>
      <c r="J3212" s="4">
        <v>0.69</v>
      </c>
      <c r="K3212" s="2" t="str">
        <f t="shared" si="651"/>
        <v>Tuesday</v>
      </c>
      <c r="L3212" s="5">
        <f t="shared" si="652"/>
        <v>43707</v>
      </c>
      <c r="M3212" s="2" t="str">
        <f t="shared" si="653"/>
        <v>Friday</v>
      </c>
      <c r="N3212" s="2" t="str">
        <f t="shared" si="654"/>
        <v>Friday</v>
      </c>
      <c r="O3212" s="12">
        <f t="shared" si="655"/>
        <v>0.1</v>
      </c>
      <c r="P3212" s="11" t="str">
        <f t="shared" si="656"/>
        <v>Low Cost per Unit</v>
      </c>
      <c r="Q3212" s="12">
        <f t="shared" si="657"/>
        <v>0</v>
      </c>
      <c r="R3212" s="12">
        <f t="shared" si="658"/>
        <v>1.08</v>
      </c>
      <c r="S3212" s="12">
        <f t="shared" si="659"/>
        <v>0</v>
      </c>
      <c r="T3212" s="12">
        <f t="shared" si="660"/>
        <v>0</v>
      </c>
      <c r="U3212" s="12">
        <f t="shared" si="661"/>
        <v>0</v>
      </c>
      <c r="V3212" s="13" t="str">
        <f t="shared" ca="1" si="662"/>
        <v>Greater Than 8 Weeks Old</v>
      </c>
    </row>
    <row r="3213" spans="1:22" x14ac:dyDescent="0.45">
      <c r="A3213" s="2" t="s">
        <v>259</v>
      </c>
      <c r="B3213" s="5">
        <v>43704</v>
      </c>
      <c r="C3213" s="5" t="s">
        <v>383</v>
      </c>
      <c r="D3213" s="5" t="s">
        <v>391</v>
      </c>
      <c r="E3213" s="6">
        <v>46</v>
      </c>
      <c r="F3213" s="3">
        <v>597.54</v>
      </c>
      <c r="G3213" s="3">
        <v>246.1</v>
      </c>
      <c r="H3213" s="8">
        <f t="shared" si="650"/>
        <v>5.35</v>
      </c>
      <c r="I3213" s="3">
        <v>351.44</v>
      </c>
      <c r="J3213" s="4">
        <v>0.59</v>
      </c>
      <c r="K3213" s="2" t="str">
        <f t="shared" si="651"/>
        <v>Tuesday</v>
      </c>
      <c r="L3213" s="5">
        <f t="shared" si="652"/>
        <v>43707</v>
      </c>
      <c r="M3213" s="2" t="str">
        <f t="shared" si="653"/>
        <v>Friday</v>
      </c>
      <c r="N3213" s="2" t="str">
        <f t="shared" si="654"/>
        <v>Friday</v>
      </c>
      <c r="O3213" s="12">
        <f t="shared" si="655"/>
        <v>2.3000000000000003</v>
      </c>
      <c r="P3213" s="11" t="str">
        <f t="shared" si="656"/>
        <v>Low Cost per Unit</v>
      </c>
      <c r="Q3213" s="12">
        <f t="shared" si="657"/>
        <v>0</v>
      </c>
      <c r="R3213" s="12">
        <f t="shared" si="658"/>
        <v>17.926199999999998</v>
      </c>
      <c r="S3213" s="12">
        <f t="shared" si="659"/>
        <v>0</v>
      </c>
      <c r="T3213" s="12">
        <f t="shared" si="660"/>
        <v>0</v>
      </c>
      <c r="U3213" s="12">
        <f t="shared" si="661"/>
        <v>0</v>
      </c>
      <c r="V3213" s="13" t="str">
        <f t="shared" ca="1" si="662"/>
        <v>Greater Than 8 Weeks Old</v>
      </c>
    </row>
    <row r="3214" spans="1:22" x14ac:dyDescent="0.45">
      <c r="A3214" s="2" t="s">
        <v>242</v>
      </c>
      <c r="B3214" s="5">
        <v>43704</v>
      </c>
      <c r="C3214" s="5" t="s">
        <v>369</v>
      </c>
      <c r="D3214" s="5" t="s">
        <v>393</v>
      </c>
      <c r="E3214" s="6">
        <v>4</v>
      </c>
      <c r="F3214" s="3">
        <v>248.36</v>
      </c>
      <c r="G3214" s="3">
        <v>122.56</v>
      </c>
      <c r="H3214" s="8">
        <f t="shared" si="650"/>
        <v>30.64</v>
      </c>
      <c r="I3214" s="3">
        <v>125.8</v>
      </c>
      <c r="J3214" s="4">
        <v>0.51</v>
      </c>
      <c r="K3214" s="2" t="str">
        <f t="shared" si="651"/>
        <v>Tuesday</v>
      </c>
      <c r="L3214" s="5">
        <f t="shared" si="652"/>
        <v>43707</v>
      </c>
      <c r="M3214" s="2" t="str">
        <f t="shared" si="653"/>
        <v>Friday</v>
      </c>
      <c r="N3214" s="2" t="str">
        <f t="shared" si="654"/>
        <v>Friday</v>
      </c>
      <c r="O3214" s="12">
        <f t="shared" si="655"/>
        <v>0.2</v>
      </c>
      <c r="P3214" s="11" t="str">
        <f t="shared" si="656"/>
        <v>High Cost per Unit</v>
      </c>
      <c r="Q3214" s="12">
        <f t="shared" si="657"/>
        <v>0</v>
      </c>
      <c r="R3214" s="12">
        <f t="shared" si="658"/>
        <v>7.4508000000000001</v>
      </c>
      <c r="S3214" s="12">
        <f t="shared" si="659"/>
        <v>0</v>
      </c>
      <c r="T3214" s="12">
        <f t="shared" si="660"/>
        <v>0</v>
      </c>
      <c r="U3214" s="12">
        <f t="shared" si="661"/>
        <v>0</v>
      </c>
      <c r="V3214" s="13" t="str">
        <f t="shared" ca="1" si="662"/>
        <v>Greater Than 8 Weeks Old</v>
      </c>
    </row>
    <row r="3215" spans="1:22" x14ac:dyDescent="0.45">
      <c r="A3215" s="2" t="s">
        <v>221</v>
      </c>
      <c r="B3215" s="5">
        <v>43704</v>
      </c>
      <c r="C3215" s="5" t="s">
        <v>369</v>
      </c>
      <c r="D3215" s="5" t="s">
        <v>372</v>
      </c>
      <c r="E3215" s="6">
        <v>32</v>
      </c>
      <c r="F3215" s="3">
        <v>1415.78</v>
      </c>
      <c r="G3215" s="3">
        <v>980.48</v>
      </c>
      <c r="H3215" s="8">
        <f t="shared" si="650"/>
        <v>30.64</v>
      </c>
      <c r="I3215" s="3">
        <v>435.3</v>
      </c>
      <c r="J3215" s="4">
        <v>0.31</v>
      </c>
      <c r="K3215" s="2" t="str">
        <f t="shared" si="651"/>
        <v>Tuesday</v>
      </c>
      <c r="L3215" s="5">
        <f t="shared" si="652"/>
        <v>43707</v>
      </c>
      <c r="M3215" s="2" t="str">
        <f t="shared" si="653"/>
        <v>Friday</v>
      </c>
      <c r="N3215" s="2" t="str">
        <f t="shared" si="654"/>
        <v>Friday</v>
      </c>
      <c r="O3215" s="12">
        <f t="shared" si="655"/>
        <v>1.6</v>
      </c>
      <c r="P3215" s="11" t="str">
        <f t="shared" si="656"/>
        <v>High Cost per Unit</v>
      </c>
      <c r="Q3215" s="12">
        <f t="shared" si="657"/>
        <v>0</v>
      </c>
      <c r="R3215" s="12">
        <f t="shared" si="658"/>
        <v>42.473399999999998</v>
      </c>
      <c r="S3215" s="12">
        <f t="shared" si="659"/>
        <v>0</v>
      </c>
      <c r="T3215" s="12">
        <f t="shared" si="660"/>
        <v>0</v>
      </c>
      <c r="U3215" s="12">
        <f t="shared" si="661"/>
        <v>0</v>
      </c>
      <c r="V3215" s="13" t="str">
        <f t="shared" ca="1" si="662"/>
        <v>Greater Than 8 Weeks Old</v>
      </c>
    </row>
    <row r="3216" spans="1:22" x14ac:dyDescent="0.45">
      <c r="A3216" s="2" t="s">
        <v>184</v>
      </c>
      <c r="B3216" s="5">
        <v>43704</v>
      </c>
      <c r="C3216" s="5" t="s">
        <v>371</v>
      </c>
      <c r="D3216" s="5" t="s">
        <v>371</v>
      </c>
      <c r="E3216" s="6">
        <v>39</v>
      </c>
      <c r="F3216" s="3">
        <v>1101.6199999999999</v>
      </c>
      <c r="G3216" s="3">
        <v>858</v>
      </c>
      <c r="H3216" s="8">
        <f t="shared" si="650"/>
        <v>22</v>
      </c>
      <c r="I3216" s="3">
        <v>243.62</v>
      </c>
      <c r="J3216" s="4">
        <v>0.22</v>
      </c>
      <c r="K3216" s="2" t="str">
        <f t="shared" si="651"/>
        <v>Tuesday</v>
      </c>
      <c r="L3216" s="5">
        <f t="shared" si="652"/>
        <v>43707</v>
      </c>
      <c r="M3216" s="2" t="str">
        <f t="shared" si="653"/>
        <v>Friday</v>
      </c>
      <c r="N3216" s="2" t="str">
        <f t="shared" si="654"/>
        <v>Friday</v>
      </c>
      <c r="O3216" s="12">
        <f t="shared" si="655"/>
        <v>1.9500000000000002</v>
      </c>
      <c r="P3216" s="11" t="str">
        <f t="shared" si="656"/>
        <v>High Cost per Unit</v>
      </c>
      <c r="Q3216" s="12">
        <f t="shared" si="657"/>
        <v>0</v>
      </c>
      <c r="R3216" s="12">
        <f t="shared" si="658"/>
        <v>33.048599999999993</v>
      </c>
      <c r="S3216" s="12">
        <f t="shared" si="659"/>
        <v>0</v>
      </c>
      <c r="T3216" s="12">
        <f t="shared" si="660"/>
        <v>0</v>
      </c>
      <c r="U3216" s="12">
        <f t="shared" si="661"/>
        <v>0</v>
      </c>
      <c r="V3216" s="13" t="str">
        <f t="shared" ca="1" si="662"/>
        <v>Greater Than 8 Weeks Old</v>
      </c>
    </row>
    <row r="3217" spans="1:22" x14ac:dyDescent="0.45">
      <c r="A3217" s="2" t="s">
        <v>106</v>
      </c>
      <c r="B3217" s="5">
        <v>43704</v>
      </c>
      <c r="C3217" s="5" t="s">
        <v>369</v>
      </c>
      <c r="D3217" s="5" t="s">
        <v>393</v>
      </c>
      <c r="E3217" s="6">
        <v>1</v>
      </c>
      <c r="F3217" s="3">
        <v>99</v>
      </c>
      <c r="G3217" s="3">
        <v>30</v>
      </c>
      <c r="H3217" s="8">
        <f t="shared" si="650"/>
        <v>30</v>
      </c>
      <c r="I3217" s="3">
        <v>69</v>
      </c>
      <c r="J3217" s="4">
        <v>0.7</v>
      </c>
      <c r="K3217" s="2" t="str">
        <f t="shared" si="651"/>
        <v>Tuesday</v>
      </c>
      <c r="L3217" s="5">
        <f t="shared" si="652"/>
        <v>43707</v>
      </c>
      <c r="M3217" s="2" t="str">
        <f t="shared" si="653"/>
        <v>Friday</v>
      </c>
      <c r="N3217" s="2" t="str">
        <f t="shared" si="654"/>
        <v>Friday</v>
      </c>
      <c r="O3217" s="12">
        <f t="shared" si="655"/>
        <v>0.05</v>
      </c>
      <c r="P3217" s="11" t="str">
        <f t="shared" si="656"/>
        <v>High Cost per Unit</v>
      </c>
      <c r="Q3217" s="12">
        <f t="shared" si="657"/>
        <v>0</v>
      </c>
      <c r="R3217" s="12">
        <f t="shared" si="658"/>
        <v>0</v>
      </c>
      <c r="S3217" s="12">
        <f t="shared" si="659"/>
        <v>0</v>
      </c>
      <c r="T3217" s="12">
        <f t="shared" si="660"/>
        <v>0</v>
      </c>
      <c r="U3217" s="12">
        <f t="shared" si="661"/>
        <v>0</v>
      </c>
      <c r="V3217" s="13" t="str">
        <f t="shared" ca="1" si="662"/>
        <v>Greater Than 8 Weeks Old</v>
      </c>
    </row>
    <row r="3218" spans="1:22" x14ac:dyDescent="0.45">
      <c r="A3218" s="2" t="s">
        <v>287</v>
      </c>
      <c r="B3218" s="5">
        <v>43704</v>
      </c>
      <c r="C3218" s="5" t="s">
        <v>371</v>
      </c>
      <c r="D3218" s="5" t="s">
        <v>371</v>
      </c>
      <c r="E3218" s="6">
        <v>18</v>
      </c>
      <c r="F3218" s="3">
        <v>1547.82</v>
      </c>
      <c r="G3218" s="3">
        <v>864</v>
      </c>
      <c r="H3218" s="8">
        <f t="shared" si="650"/>
        <v>48</v>
      </c>
      <c r="I3218" s="3">
        <v>683.82</v>
      </c>
      <c r="J3218" s="4">
        <v>0.44</v>
      </c>
      <c r="K3218" s="2" t="str">
        <f t="shared" si="651"/>
        <v>Tuesday</v>
      </c>
      <c r="L3218" s="5">
        <f t="shared" si="652"/>
        <v>43707</v>
      </c>
      <c r="M3218" s="2" t="str">
        <f t="shared" si="653"/>
        <v>Friday</v>
      </c>
      <c r="N3218" s="2" t="str">
        <f t="shared" si="654"/>
        <v>Friday</v>
      </c>
      <c r="O3218" s="12">
        <f t="shared" si="655"/>
        <v>0.9</v>
      </c>
      <c r="P3218" s="11" t="str">
        <f t="shared" si="656"/>
        <v>High Cost per Unit</v>
      </c>
      <c r="Q3218" s="12">
        <f t="shared" si="657"/>
        <v>0</v>
      </c>
      <c r="R3218" s="12">
        <f t="shared" si="658"/>
        <v>46.434599999999996</v>
      </c>
      <c r="S3218" s="12">
        <f t="shared" si="659"/>
        <v>0</v>
      </c>
      <c r="T3218" s="12">
        <f t="shared" si="660"/>
        <v>0</v>
      </c>
      <c r="U3218" s="12">
        <f t="shared" si="661"/>
        <v>0</v>
      </c>
      <c r="V3218" s="13" t="str">
        <f t="shared" ca="1" si="662"/>
        <v>Greater Than 8 Weeks Old</v>
      </c>
    </row>
    <row r="3219" spans="1:22" x14ac:dyDescent="0.45">
      <c r="A3219" s="2" t="s">
        <v>302</v>
      </c>
      <c r="B3219" s="5">
        <v>43704</v>
      </c>
      <c r="C3219" s="5" t="s">
        <v>369</v>
      </c>
      <c r="D3219" s="5" t="s">
        <v>372</v>
      </c>
      <c r="E3219" s="6">
        <v>7</v>
      </c>
      <c r="F3219" s="3">
        <v>132.93</v>
      </c>
      <c r="G3219" s="3">
        <v>73.5</v>
      </c>
      <c r="H3219" s="8">
        <f t="shared" si="650"/>
        <v>10.5</v>
      </c>
      <c r="I3219" s="3">
        <v>59.43</v>
      </c>
      <c r="J3219" s="4">
        <v>0.45</v>
      </c>
      <c r="K3219" s="2" t="str">
        <f t="shared" si="651"/>
        <v>Tuesday</v>
      </c>
      <c r="L3219" s="5">
        <f t="shared" si="652"/>
        <v>43707</v>
      </c>
      <c r="M3219" s="2" t="str">
        <f t="shared" si="653"/>
        <v>Friday</v>
      </c>
      <c r="N3219" s="2" t="str">
        <f t="shared" si="654"/>
        <v>Friday</v>
      </c>
      <c r="O3219" s="12">
        <f t="shared" si="655"/>
        <v>0.35000000000000003</v>
      </c>
      <c r="P3219" s="11" t="str">
        <f t="shared" si="656"/>
        <v>Low Cost per Unit</v>
      </c>
      <c r="Q3219" s="12">
        <f t="shared" si="657"/>
        <v>0</v>
      </c>
      <c r="R3219" s="12">
        <f t="shared" si="658"/>
        <v>3.9879000000000002</v>
      </c>
      <c r="S3219" s="12">
        <f t="shared" si="659"/>
        <v>0</v>
      </c>
      <c r="T3219" s="12">
        <f t="shared" si="660"/>
        <v>0</v>
      </c>
      <c r="U3219" s="12">
        <f t="shared" si="661"/>
        <v>0</v>
      </c>
      <c r="V3219" s="13" t="str">
        <f t="shared" ca="1" si="662"/>
        <v>Greater Than 8 Weeks Old</v>
      </c>
    </row>
    <row r="3220" spans="1:22" x14ac:dyDescent="0.45">
      <c r="A3220" s="2" t="s">
        <v>288</v>
      </c>
      <c r="B3220" s="5">
        <v>43704</v>
      </c>
      <c r="C3220" s="5" t="s">
        <v>367</v>
      </c>
      <c r="D3220" s="5" t="s">
        <v>368</v>
      </c>
      <c r="E3220" s="6">
        <v>9</v>
      </c>
      <c r="F3220" s="3">
        <v>404.91</v>
      </c>
      <c r="G3220" s="3">
        <v>162</v>
      </c>
      <c r="H3220" s="8">
        <f t="shared" si="650"/>
        <v>18</v>
      </c>
      <c r="I3220" s="3">
        <v>242.91</v>
      </c>
      <c r="J3220" s="4">
        <v>0.6</v>
      </c>
      <c r="K3220" s="2" t="str">
        <f t="shared" si="651"/>
        <v>Tuesday</v>
      </c>
      <c r="L3220" s="5">
        <f t="shared" si="652"/>
        <v>43707</v>
      </c>
      <c r="M3220" s="2" t="str">
        <f t="shared" si="653"/>
        <v>Friday</v>
      </c>
      <c r="N3220" s="2" t="str">
        <f t="shared" si="654"/>
        <v>Friday</v>
      </c>
      <c r="O3220" s="12">
        <f t="shared" si="655"/>
        <v>0.45</v>
      </c>
      <c r="P3220" s="11" t="str">
        <f t="shared" si="656"/>
        <v>High Cost per Unit</v>
      </c>
      <c r="Q3220" s="12">
        <f t="shared" si="657"/>
        <v>40.491000000000007</v>
      </c>
      <c r="R3220" s="12">
        <f t="shared" si="658"/>
        <v>12.1473</v>
      </c>
      <c r="S3220" s="12">
        <f t="shared" si="659"/>
        <v>0</v>
      </c>
      <c r="T3220" s="12">
        <f t="shared" si="660"/>
        <v>0</v>
      </c>
      <c r="U3220" s="12">
        <f t="shared" si="661"/>
        <v>0</v>
      </c>
      <c r="V3220" s="13" t="str">
        <f t="shared" ca="1" si="662"/>
        <v>Greater Than 8 Weeks Old</v>
      </c>
    </row>
    <row r="3221" spans="1:22" x14ac:dyDescent="0.45">
      <c r="A3221" s="2" t="s">
        <v>223</v>
      </c>
      <c r="B3221" s="5">
        <v>43704</v>
      </c>
      <c r="C3221" s="5" t="s">
        <v>367</v>
      </c>
      <c r="D3221" s="5" t="s">
        <v>368</v>
      </c>
      <c r="E3221" s="6">
        <v>3</v>
      </c>
      <c r="F3221" s="3">
        <v>121.47</v>
      </c>
      <c r="G3221" s="3">
        <v>54</v>
      </c>
      <c r="H3221" s="8">
        <f t="shared" si="650"/>
        <v>18</v>
      </c>
      <c r="I3221" s="3">
        <v>67.47</v>
      </c>
      <c r="J3221" s="4">
        <v>0.56000000000000005</v>
      </c>
      <c r="K3221" s="2" t="str">
        <f t="shared" si="651"/>
        <v>Tuesday</v>
      </c>
      <c r="L3221" s="5">
        <f t="shared" si="652"/>
        <v>43707</v>
      </c>
      <c r="M3221" s="2" t="str">
        <f t="shared" si="653"/>
        <v>Friday</v>
      </c>
      <c r="N3221" s="2" t="str">
        <f t="shared" si="654"/>
        <v>Friday</v>
      </c>
      <c r="O3221" s="12">
        <f t="shared" si="655"/>
        <v>0.15000000000000002</v>
      </c>
      <c r="P3221" s="11" t="str">
        <f t="shared" si="656"/>
        <v>High Cost per Unit</v>
      </c>
      <c r="Q3221" s="12">
        <f t="shared" si="657"/>
        <v>12.147</v>
      </c>
      <c r="R3221" s="12">
        <f t="shared" si="658"/>
        <v>3.6440999999999999</v>
      </c>
      <c r="S3221" s="12">
        <f t="shared" si="659"/>
        <v>0</v>
      </c>
      <c r="T3221" s="12">
        <f t="shared" si="660"/>
        <v>0</v>
      </c>
      <c r="U3221" s="12">
        <f t="shared" si="661"/>
        <v>0</v>
      </c>
      <c r="V3221" s="13" t="str">
        <f t="shared" ca="1" si="662"/>
        <v>Greater Than 8 Weeks Old</v>
      </c>
    </row>
    <row r="3222" spans="1:22" x14ac:dyDescent="0.45">
      <c r="A3222" s="2" t="s">
        <v>178</v>
      </c>
      <c r="B3222" s="5">
        <v>43704</v>
      </c>
      <c r="C3222" s="5" t="s">
        <v>369</v>
      </c>
      <c r="D3222" s="5" t="s">
        <v>394</v>
      </c>
      <c r="E3222" s="6">
        <v>1</v>
      </c>
      <c r="F3222" s="3">
        <v>59</v>
      </c>
      <c r="G3222" s="3">
        <v>20.99</v>
      </c>
      <c r="H3222" s="8">
        <f t="shared" si="650"/>
        <v>20.99</v>
      </c>
      <c r="I3222" s="3">
        <v>38.01</v>
      </c>
      <c r="J3222" s="4">
        <v>0.64</v>
      </c>
      <c r="K3222" s="2" t="str">
        <f t="shared" si="651"/>
        <v>Tuesday</v>
      </c>
      <c r="L3222" s="5">
        <f t="shared" si="652"/>
        <v>43707</v>
      </c>
      <c r="M3222" s="2" t="str">
        <f t="shared" si="653"/>
        <v>Friday</v>
      </c>
      <c r="N3222" s="2" t="str">
        <f t="shared" si="654"/>
        <v>Friday</v>
      </c>
      <c r="O3222" s="12">
        <f t="shared" si="655"/>
        <v>0.05</v>
      </c>
      <c r="P3222" s="11" t="str">
        <f t="shared" si="656"/>
        <v>High Cost per Unit</v>
      </c>
      <c r="Q3222" s="12">
        <f t="shared" si="657"/>
        <v>0</v>
      </c>
      <c r="R3222" s="12">
        <f t="shared" si="658"/>
        <v>0</v>
      </c>
      <c r="S3222" s="12">
        <f t="shared" si="659"/>
        <v>0</v>
      </c>
      <c r="T3222" s="12">
        <f t="shared" si="660"/>
        <v>0</v>
      </c>
      <c r="U3222" s="12">
        <f t="shared" si="661"/>
        <v>0</v>
      </c>
      <c r="V3222" s="13" t="str">
        <f t="shared" ca="1" si="662"/>
        <v>Greater Than 8 Weeks Old</v>
      </c>
    </row>
    <row r="3223" spans="1:22" x14ac:dyDescent="0.45">
      <c r="A3223" s="2" t="s">
        <v>107</v>
      </c>
      <c r="B3223" s="5">
        <v>43704</v>
      </c>
      <c r="C3223" s="5" t="s">
        <v>375</v>
      </c>
      <c r="D3223" s="5" t="s">
        <v>377</v>
      </c>
      <c r="E3223" s="6">
        <v>15</v>
      </c>
      <c r="F3223" s="3">
        <v>179.85</v>
      </c>
      <c r="G3223" s="3">
        <v>60</v>
      </c>
      <c r="H3223" s="8">
        <f t="shared" si="650"/>
        <v>4</v>
      </c>
      <c r="I3223" s="3">
        <v>119.85</v>
      </c>
      <c r="J3223" s="4">
        <v>0.67</v>
      </c>
      <c r="K3223" s="2" t="str">
        <f t="shared" si="651"/>
        <v>Tuesday</v>
      </c>
      <c r="L3223" s="5">
        <f t="shared" si="652"/>
        <v>43707</v>
      </c>
      <c r="M3223" s="2" t="str">
        <f t="shared" si="653"/>
        <v>Friday</v>
      </c>
      <c r="N3223" s="2" t="str">
        <f t="shared" si="654"/>
        <v>Friday</v>
      </c>
      <c r="O3223" s="12">
        <f t="shared" si="655"/>
        <v>0.75</v>
      </c>
      <c r="P3223" s="11" t="str">
        <f t="shared" si="656"/>
        <v>Low Cost per Unit</v>
      </c>
      <c r="Q3223" s="12">
        <f t="shared" si="657"/>
        <v>0</v>
      </c>
      <c r="R3223" s="12">
        <f t="shared" si="658"/>
        <v>5.3954999999999993</v>
      </c>
      <c r="S3223" s="12">
        <f t="shared" si="659"/>
        <v>0</v>
      </c>
      <c r="T3223" s="12">
        <f t="shared" si="660"/>
        <v>0</v>
      </c>
      <c r="U3223" s="12">
        <f t="shared" si="661"/>
        <v>0</v>
      </c>
      <c r="V3223" s="13" t="str">
        <f t="shared" ca="1" si="662"/>
        <v>Greater Than 8 Weeks Old</v>
      </c>
    </row>
    <row r="3224" spans="1:22" x14ac:dyDescent="0.45">
      <c r="A3224" s="2" t="s">
        <v>48</v>
      </c>
      <c r="B3224" s="5">
        <v>43704</v>
      </c>
      <c r="C3224" s="5" t="s">
        <v>378</v>
      </c>
      <c r="D3224" s="5" t="s">
        <v>379</v>
      </c>
      <c r="E3224" s="6">
        <v>26</v>
      </c>
      <c r="F3224" s="3">
        <v>959.74</v>
      </c>
      <c r="G3224" s="3">
        <v>344.24</v>
      </c>
      <c r="H3224" s="8">
        <f t="shared" si="650"/>
        <v>13.24</v>
      </c>
      <c r="I3224" s="3">
        <v>615.5</v>
      </c>
      <c r="J3224" s="4">
        <v>0.64</v>
      </c>
      <c r="K3224" s="2" t="str">
        <f t="shared" si="651"/>
        <v>Tuesday</v>
      </c>
      <c r="L3224" s="5">
        <f t="shared" si="652"/>
        <v>43707</v>
      </c>
      <c r="M3224" s="2" t="str">
        <f t="shared" si="653"/>
        <v>Friday</v>
      </c>
      <c r="N3224" s="2" t="str">
        <f t="shared" si="654"/>
        <v>Friday</v>
      </c>
      <c r="O3224" s="12">
        <f t="shared" si="655"/>
        <v>1.3</v>
      </c>
      <c r="P3224" s="11" t="str">
        <f t="shared" si="656"/>
        <v>Low Cost per Unit</v>
      </c>
      <c r="Q3224" s="12">
        <f t="shared" si="657"/>
        <v>0</v>
      </c>
      <c r="R3224" s="12">
        <f t="shared" si="658"/>
        <v>28.792199999999998</v>
      </c>
      <c r="S3224" s="12">
        <f t="shared" si="659"/>
        <v>0</v>
      </c>
      <c r="T3224" s="12">
        <f t="shared" si="660"/>
        <v>0</v>
      </c>
      <c r="U3224" s="12">
        <f t="shared" si="661"/>
        <v>0</v>
      </c>
      <c r="V3224" s="13" t="str">
        <f t="shared" ca="1" si="662"/>
        <v>Greater Than 8 Weeks Old</v>
      </c>
    </row>
    <row r="3225" spans="1:22" x14ac:dyDescent="0.45">
      <c r="A3225" s="2" t="s">
        <v>108</v>
      </c>
      <c r="B3225" s="5">
        <v>43704</v>
      </c>
      <c r="C3225" s="5" t="s">
        <v>369</v>
      </c>
      <c r="D3225" s="5" t="s">
        <v>394</v>
      </c>
      <c r="E3225" s="6">
        <v>1</v>
      </c>
      <c r="F3225" s="3">
        <v>69</v>
      </c>
      <c r="G3225" s="3">
        <v>15</v>
      </c>
      <c r="H3225" s="8">
        <f t="shared" si="650"/>
        <v>15</v>
      </c>
      <c r="I3225" s="3">
        <v>54</v>
      </c>
      <c r="J3225" s="4">
        <v>0.78</v>
      </c>
      <c r="K3225" s="2" t="str">
        <f t="shared" si="651"/>
        <v>Tuesday</v>
      </c>
      <c r="L3225" s="5">
        <f t="shared" si="652"/>
        <v>43707</v>
      </c>
      <c r="M3225" s="2" t="str">
        <f t="shared" si="653"/>
        <v>Friday</v>
      </c>
      <c r="N3225" s="2" t="str">
        <f t="shared" si="654"/>
        <v>Friday</v>
      </c>
      <c r="O3225" s="12">
        <f t="shared" si="655"/>
        <v>0.05</v>
      </c>
      <c r="P3225" s="11" t="str">
        <f t="shared" si="656"/>
        <v>Low Cost per Unit</v>
      </c>
      <c r="Q3225" s="12">
        <f t="shared" si="657"/>
        <v>0</v>
      </c>
      <c r="R3225" s="12">
        <f t="shared" si="658"/>
        <v>0</v>
      </c>
      <c r="S3225" s="12">
        <f t="shared" si="659"/>
        <v>0</v>
      </c>
      <c r="T3225" s="12">
        <f t="shared" si="660"/>
        <v>0</v>
      </c>
      <c r="U3225" s="12">
        <f t="shared" si="661"/>
        <v>0</v>
      </c>
      <c r="V3225" s="13" t="str">
        <f t="shared" ca="1" si="662"/>
        <v>Greater Than 8 Weeks Old</v>
      </c>
    </row>
    <row r="3226" spans="1:22" x14ac:dyDescent="0.45">
      <c r="A3226" s="2" t="s">
        <v>304</v>
      </c>
      <c r="B3226" s="5">
        <v>43704</v>
      </c>
      <c r="C3226" s="5" t="s">
        <v>369</v>
      </c>
      <c r="D3226" s="5" t="s">
        <v>394</v>
      </c>
      <c r="E3226" s="6">
        <v>1</v>
      </c>
      <c r="F3226" s="3">
        <v>33.99</v>
      </c>
      <c r="G3226" s="3">
        <v>15</v>
      </c>
      <c r="H3226" s="8">
        <f t="shared" si="650"/>
        <v>15</v>
      </c>
      <c r="I3226" s="3">
        <v>18.989999999999998</v>
      </c>
      <c r="J3226" s="4">
        <v>0.56000000000000005</v>
      </c>
      <c r="K3226" s="2" t="str">
        <f t="shared" si="651"/>
        <v>Tuesday</v>
      </c>
      <c r="L3226" s="5">
        <f t="shared" si="652"/>
        <v>43707</v>
      </c>
      <c r="M3226" s="2" t="str">
        <f t="shared" si="653"/>
        <v>Friday</v>
      </c>
      <c r="N3226" s="2" t="str">
        <f t="shared" si="654"/>
        <v>Friday</v>
      </c>
      <c r="O3226" s="12">
        <f t="shared" si="655"/>
        <v>0.05</v>
      </c>
      <c r="P3226" s="11" t="str">
        <f t="shared" si="656"/>
        <v>Low Cost per Unit</v>
      </c>
      <c r="Q3226" s="12">
        <f t="shared" si="657"/>
        <v>0</v>
      </c>
      <c r="R3226" s="12">
        <f t="shared" si="658"/>
        <v>0</v>
      </c>
      <c r="S3226" s="12">
        <f t="shared" si="659"/>
        <v>0</v>
      </c>
      <c r="T3226" s="12">
        <f t="shared" si="660"/>
        <v>0</v>
      </c>
      <c r="U3226" s="12">
        <f t="shared" si="661"/>
        <v>0</v>
      </c>
      <c r="V3226" s="13" t="str">
        <f t="shared" ca="1" si="662"/>
        <v>Greater Than 8 Weeks Old</v>
      </c>
    </row>
    <row r="3227" spans="1:22" x14ac:dyDescent="0.45">
      <c r="A3227" s="2" t="s">
        <v>305</v>
      </c>
      <c r="B3227" s="5">
        <v>43704</v>
      </c>
      <c r="C3227" s="5" t="s">
        <v>371</v>
      </c>
      <c r="D3227" s="5" t="s">
        <v>371</v>
      </c>
      <c r="E3227" s="6">
        <v>1</v>
      </c>
      <c r="F3227" s="3">
        <v>33.99</v>
      </c>
      <c r="G3227" s="3">
        <v>13.5</v>
      </c>
      <c r="H3227" s="8">
        <f t="shared" si="650"/>
        <v>13.5</v>
      </c>
      <c r="I3227" s="3">
        <v>20.49</v>
      </c>
      <c r="J3227" s="4">
        <v>0.6</v>
      </c>
      <c r="K3227" s="2" t="str">
        <f t="shared" si="651"/>
        <v>Tuesday</v>
      </c>
      <c r="L3227" s="5">
        <f t="shared" si="652"/>
        <v>43707</v>
      </c>
      <c r="M3227" s="2" t="str">
        <f t="shared" si="653"/>
        <v>Friday</v>
      </c>
      <c r="N3227" s="2" t="str">
        <f t="shared" si="654"/>
        <v>Friday</v>
      </c>
      <c r="O3227" s="12">
        <f t="shared" si="655"/>
        <v>0.05</v>
      </c>
      <c r="P3227" s="11" t="str">
        <f t="shared" si="656"/>
        <v>Low Cost per Unit</v>
      </c>
      <c r="Q3227" s="12">
        <f t="shared" si="657"/>
        <v>0</v>
      </c>
      <c r="R3227" s="12">
        <f t="shared" si="658"/>
        <v>0</v>
      </c>
      <c r="S3227" s="12">
        <f t="shared" si="659"/>
        <v>0</v>
      </c>
      <c r="T3227" s="12">
        <f t="shared" si="660"/>
        <v>0</v>
      </c>
      <c r="U3227" s="12">
        <f t="shared" si="661"/>
        <v>0</v>
      </c>
      <c r="V3227" s="13" t="str">
        <f t="shared" ca="1" si="662"/>
        <v>Greater Than 8 Weeks Old</v>
      </c>
    </row>
    <row r="3228" spans="1:22" x14ac:dyDescent="0.45">
      <c r="A3228" s="2" t="s">
        <v>111</v>
      </c>
      <c r="B3228" s="5">
        <v>43704</v>
      </c>
      <c r="C3228" s="5" t="s">
        <v>386</v>
      </c>
      <c r="D3228" s="5" t="s">
        <v>388</v>
      </c>
      <c r="E3228" s="6">
        <v>2</v>
      </c>
      <c r="F3228" s="3">
        <v>280</v>
      </c>
      <c r="G3228" s="3">
        <v>86.52</v>
      </c>
      <c r="H3228" s="8">
        <f t="shared" si="650"/>
        <v>43.26</v>
      </c>
      <c r="I3228" s="3">
        <v>193.48</v>
      </c>
      <c r="J3228" s="4">
        <v>0.69</v>
      </c>
      <c r="K3228" s="2" t="str">
        <f t="shared" si="651"/>
        <v>Tuesday</v>
      </c>
      <c r="L3228" s="5">
        <f t="shared" si="652"/>
        <v>43707</v>
      </c>
      <c r="M3228" s="2" t="str">
        <f t="shared" si="653"/>
        <v>Friday</v>
      </c>
      <c r="N3228" s="2" t="str">
        <f t="shared" si="654"/>
        <v>Friday</v>
      </c>
      <c r="O3228" s="12">
        <f t="shared" si="655"/>
        <v>0.1</v>
      </c>
      <c r="P3228" s="11" t="str">
        <f t="shared" si="656"/>
        <v>High Cost per Unit</v>
      </c>
      <c r="Q3228" s="12">
        <f t="shared" si="657"/>
        <v>0</v>
      </c>
      <c r="R3228" s="12">
        <f t="shared" si="658"/>
        <v>8.4</v>
      </c>
      <c r="S3228" s="12">
        <f t="shared" si="659"/>
        <v>0</v>
      </c>
      <c r="T3228" s="12">
        <f t="shared" si="660"/>
        <v>0</v>
      </c>
      <c r="U3228" s="12">
        <f t="shared" si="661"/>
        <v>0</v>
      </c>
      <c r="V3228" s="13" t="str">
        <f t="shared" ca="1" si="662"/>
        <v>Greater Than 8 Weeks Old</v>
      </c>
    </row>
    <row r="3229" spans="1:22" x14ac:dyDescent="0.45">
      <c r="A3229" s="2" t="s">
        <v>247</v>
      </c>
      <c r="B3229" s="5">
        <v>43704</v>
      </c>
      <c r="C3229" s="5" t="s">
        <v>369</v>
      </c>
      <c r="D3229" s="5" t="s">
        <v>389</v>
      </c>
      <c r="E3229" s="6">
        <v>4</v>
      </c>
      <c r="F3229" s="3">
        <v>1199.96</v>
      </c>
      <c r="G3229" s="3">
        <v>540</v>
      </c>
      <c r="H3229" s="8">
        <f t="shared" si="650"/>
        <v>135</v>
      </c>
      <c r="I3229" s="3">
        <v>659.96</v>
      </c>
      <c r="J3229" s="4">
        <v>0.55000000000000004</v>
      </c>
      <c r="K3229" s="2" t="str">
        <f t="shared" si="651"/>
        <v>Tuesday</v>
      </c>
      <c r="L3229" s="5">
        <f t="shared" si="652"/>
        <v>43707</v>
      </c>
      <c r="M3229" s="2" t="str">
        <f t="shared" si="653"/>
        <v>Friday</v>
      </c>
      <c r="N3229" s="2" t="str">
        <f t="shared" si="654"/>
        <v>Friday</v>
      </c>
      <c r="O3229" s="12">
        <f t="shared" si="655"/>
        <v>0.2</v>
      </c>
      <c r="P3229" s="11" t="str">
        <f t="shared" si="656"/>
        <v>High Cost per Unit</v>
      </c>
      <c r="Q3229" s="12">
        <f t="shared" si="657"/>
        <v>0</v>
      </c>
      <c r="R3229" s="12">
        <f t="shared" si="658"/>
        <v>35.998800000000003</v>
      </c>
      <c r="S3229" s="12">
        <f t="shared" si="659"/>
        <v>0</v>
      </c>
      <c r="T3229" s="12">
        <f t="shared" si="660"/>
        <v>0</v>
      </c>
      <c r="U3229" s="12">
        <f t="shared" si="661"/>
        <v>0</v>
      </c>
      <c r="V3229" s="13" t="str">
        <f t="shared" ca="1" si="662"/>
        <v>Greater Than 8 Weeks Old</v>
      </c>
    </row>
    <row r="3230" spans="1:22" x14ac:dyDescent="0.45">
      <c r="A3230" s="2" t="s">
        <v>165</v>
      </c>
      <c r="B3230" s="5">
        <v>43704</v>
      </c>
      <c r="C3230" s="5" t="s">
        <v>375</v>
      </c>
      <c r="D3230" s="5" t="s">
        <v>382</v>
      </c>
      <c r="E3230" s="6">
        <v>27</v>
      </c>
      <c r="F3230" s="3">
        <v>350.73</v>
      </c>
      <c r="G3230" s="3">
        <v>86.4</v>
      </c>
      <c r="H3230" s="8">
        <f t="shared" si="650"/>
        <v>3.2</v>
      </c>
      <c r="I3230" s="3">
        <v>264.33</v>
      </c>
      <c r="J3230" s="4">
        <v>0.75</v>
      </c>
      <c r="K3230" s="2" t="str">
        <f t="shared" si="651"/>
        <v>Tuesday</v>
      </c>
      <c r="L3230" s="5">
        <f t="shared" si="652"/>
        <v>43707</v>
      </c>
      <c r="M3230" s="2" t="str">
        <f t="shared" si="653"/>
        <v>Friday</v>
      </c>
      <c r="N3230" s="2" t="str">
        <f t="shared" si="654"/>
        <v>Friday</v>
      </c>
      <c r="O3230" s="12">
        <f t="shared" si="655"/>
        <v>1.35</v>
      </c>
      <c r="P3230" s="11" t="str">
        <f t="shared" si="656"/>
        <v>Low Cost per Unit</v>
      </c>
      <c r="Q3230" s="12">
        <f t="shared" si="657"/>
        <v>0</v>
      </c>
      <c r="R3230" s="12">
        <f t="shared" si="658"/>
        <v>10.5219</v>
      </c>
      <c r="S3230" s="12">
        <f t="shared" si="659"/>
        <v>0</v>
      </c>
      <c r="T3230" s="12">
        <f t="shared" si="660"/>
        <v>0</v>
      </c>
      <c r="U3230" s="12">
        <f t="shared" si="661"/>
        <v>0</v>
      </c>
      <c r="V3230" s="13" t="str">
        <f t="shared" ca="1" si="662"/>
        <v>Greater Than 8 Weeks Old</v>
      </c>
    </row>
    <row r="3231" spans="1:22" x14ac:dyDescent="0.45">
      <c r="A3231" s="2" t="s">
        <v>112</v>
      </c>
      <c r="B3231" s="5">
        <v>43704</v>
      </c>
      <c r="C3231" s="5" t="s">
        <v>386</v>
      </c>
      <c r="D3231" s="5" t="s">
        <v>395</v>
      </c>
      <c r="E3231" s="6">
        <v>4</v>
      </c>
      <c r="F3231" s="3">
        <v>100</v>
      </c>
      <c r="G3231" s="3">
        <v>19</v>
      </c>
      <c r="H3231" s="8">
        <f t="shared" si="650"/>
        <v>4.75</v>
      </c>
      <c r="I3231" s="3">
        <v>81</v>
      </c>
      <c r="J3231" s="4">
        <v>0.81</v>
      </c>
      <c r="K3231" s="2" t="str">
        <f t="shared" si="651"/>
        <v>Tuesday</v>
      </c>
      <c r="L3231" s="5">
        <f t="shared" si="652"/>
        <v>43707</v>
      </c>
      <c r="M3231" s="2" t="str">
        <f t="shared" si="653"/>
        <v>Friday</v>
      </c>
      <c r="N3231" s="2" t="str">
        <f t="shared" si="654"/>
        <v>Friday</v>
      </c>
      <c r="O3231" s="12">
        <f t="shared" si="655"/>
        <v>0.2</v>
      </c>
      <c r="P3231" s="11" t="str">
        <f t="shared" si="656"/>
        <v>Low Cost per Unit</v>
      </c>
      <c r="Q3231" s="12">
        <f t="shared" si="657"/>
        <v>0</v>
      </c>
      <c r="R3231" s="12">
        <f t="shared" si="658"/>
        <v>3</v>
      </c>
      <c r="S3231" s="12">
        <f t="shared" si="659"/>
        <v>0</v>
      </c>
      <c r="T3231" s="12">
        <f t="shared" si="660"/>
        <v>0</v>
      </c>
      <c r="U3231" s="12">
        <f t="shared" si="661"/>
        <v>0</v>
      </c>
      <c r="V3231" s="13" t="str">
        <f t="shared" ca="1" si="662"/>
        <v>Greater Than 8 Weeks Old</v>
      </c>
    </row>
    <row r="3232" spans="1:22" x14ac:dyDescent="0.45">
      <c r="A3232" s="2" t="s">
        <v>51</v>
      </c>
      <c r="B3232" s="5">
        <v>43704</v>
      </c>
      <c r="C3232" s="5" t="s">
        <v>375</v>
      </c>
      <c r="D3232" s="5" t="s">
        <v>382</v>
      </c>
      <c r="E3232" s="6">
        <v>1</v>
      </c>
      <c r="F3232" s="3">
        <v>99</v>
      </c>
      <c r="G3232" s="3">
        <v>24</v>
      </c>
      <c r="H3232" s="8">
        <f t="shared" si="650"/>
        <v>24</v>
      </c>
      <c r="I3232" s="3">
        <v>75</v>
      </c>
      <c r="J3232" s="4">
        <v>0.76</v>
      </c>
      <c r="K3232" s="2" t="str">
        <f t="shared" si="651"/>
        <v>Tuesday</v>
      </c>
      <c r="L3232" s="5">
        <f t="shared" si="652"/>
        <v>43707</v>
      </c>
      <c r="M3232" s="2" t="str">
        <f t="shared" si="653"/>
        <v>Friday</v>
      </c>
      <c r="N3232" s="2" t="str">
        <f t="shared" si="654"/>
        <v>Friday</v>
      </c>
      <c r="O3232" s="12">
        <f t="shared" si="655"/>
        <v>0.05</v>
      </c>
      <c r="P3232" s="11" t="str">
        <f t="shared" si="656"/>
        <v>High Cost per Unit</v>
      </c>
      <c r="Q3232" s="12">
        <f t="shared" si="657"/>
        <v>0</v>
      </c>
      <c r="R3232" s="12">
        <f t="shared" si="658"/>
        <v>0</v>
      </c>
      <c r="S3232" s="12">
        <f t="shared" si="659"/>
        <v>0</v>
      </c>
      <c r="T3232" s="12">
        <f t="shared" si="660"/>
        <v>0</v>
      </c>
      <c r="U3232" s="12">
        <f t="shared" si="661"/>
        <v>0</v>
      </c>
      <c r="V3232" s="13" t="str">
        <f t="shared" ca="1" si="662"/>
        <v>Greater Than 8 Weeks Old</v>
      </c>
    </row>
    <row r="3233" spans="1:22" x14ac:dyDescent="0.45">
      <c r="A3233" s="2" t="s">
        <v>52</v>
      </c>
      <c r="B3233" s="5">
        <v>43704</v>
      </c>
      <c r="C3233" s="5" t="s">
        <v>375</v>
      </c>
      <c r="D3233" s="5" t="s">
        <v>382</v>
      </c>
      <c r="E3233" s="6">
        <v>1</v>
      </c>
      <c r="F3233" s="3">
        <v>49</v>
      </c>
      <c r="G3233" s="3">
        <v>18</v>
      </c>
      <c r="H3233" s="8">
        <f t="shared" si="650"/>
        <v>18</v>
      </c>
      <c r="I3233" s="3">
        <v>31</v>
      </c>
      <c r="J3233" s="4">
        <v>0.63</v>
      </c>
      <c r="K3233" s="2" t="str">
        <f t="shared" si="651"/>
        <v>Tuesday</v>
      </c>
      <c r="L3233" s="5">
        <f t="shared" si="652"/>
        <v>43707</v>
      </c>
      <c r="M3233" s="2" t="str">
        <f t="shared" si="653"/>
        <v>Friday</v>
      </c>
      <c r="N3233" s="2" t="str">
        <f t="shared" si="654"/>
        <v>Friday</v>
      </c>
      <c r="O3233" s="12">
        <f t="shared" si="655"/>
        <v>0.05</v>
      </c>
      <c r="P3233" s="11" t="str">
        <f t="shared" si="656"/>
        <v>High Cost per Unit</v>
      </c>
      <c r="Q3233" s="12">
        <f t="shared" si="657"/>
        <v>0</v>
      </c>
      <c r="R3233" s="12">
        <f t="shared" si="658"/>
        <v>0</v>
      </c>
      <c r="S3233" s="12">
        <f t="shared" si="659"/>
        <v>0</v>
      </c>
      <c r="T3233" s="12">
        <f t="shared" si="660"/>
        <v>0</v>
      </c>
      <c r="U3233" s="12">
        <f t="shared" si="661"/>
        <v>0</v>
      </c>
      <c r="V3233" s="13" t="str">
        <f t="shared" ca="1" si="662"/>
        <v>Greater Than 8 Weeks Old</v>
      </c>
    </row>
    <row r="3234" spans="1:22" x14ac:dyDescent="0.45">
      <c r="A3234" s="2" t="s">
        <v>113</v>
      </c>
      <c r="B3234" s="5">
        <v>43704</v>
      </c>
      <c r="C3234" s="5" t="s">
        <v>383</v>
      </c>
      <c r="D3234" s="5" t="s">
        <v>384</v>
      </c>
      <c r="E3234" s="6">
        <v>1</v>
      </c>
      <c r="F3234" s="3">
        <v>13</v>
      </c>
      <c r="G3234" s="3">
        <v>1.85</v>
      </c>
      <c r="H3234" s="8">
        <f t="shared" si="650"/>
        <v>1.85</v>
      </c>
      <c r="I3234" s="3">
        <v>11.15</v>
      </c>
      <c r="J3234" s="4">
        <v>0.86</v>
      </c>
      <c r="K3234" s="2" t="str">
        <f t="shared" si="651"/>
        <v>Tuesday</v>
      </c>
      <c r="L3234" s="5">
        <f t="shared" si="652"/>
        <v>43707</v>
      </c>
      <c r="M3234" s="2" t="str">
        <f t="shared" si="653"/>
        <v>Friday</v>
      </c>
      <c r="N3234" s="2" t="str">
        <f t="shared" si="654"/>
        <v>Friday</v>
      </c>
      <c r="O3234" s="12">
        <f t="shared" si="655"/>
        <v>0.05</v>
      </c>
      <c r="P3234" s="11" t="str">
        <f t="shared" si="656"/>
        <v>Low Cost per Unit</v>
      </c>
      <c r="Q3234" s="12">
        <f t="shared" si="657"/>
        <v>0</v>
      </c>
      <c r="R3234" s="12">
        <f t="shared" si="658"/>
        <v>0</v>
      </c>
      <c r="S3234" s="12">
        <f t="shared" si="659"/>
        <v>0</v>
      </c>
      <c r="T3234" s="12">
        <f t="shared" si="660"/>
        <v>0</v>
      </c>
      <c r="U3234" s="12">
        <f t="shared" si="661"/>
        <v>0</v>
      </c>
      <c r="V3234" s="13" t="str">
        <f t="shared" ca="1" si="662"/>
        <v>Greater Than 8 Weeks Old</v>
      </c>
    </row>
    <row r="3235" spans="1:22" x14ac:dyDescent="0.45">
      <c r="A3235" s="2" t="s">
        <v>224</v>
      </c>
      <c r="B3235" s="5">
        <v>43704</v>
      </c>
      <c r="C3235" s="5" t="s">
        <v>383</v>
      </c>
      <c r="D3235" s="5" t="s">
        <v>384</v>
      </c>
      <c r="E3235" s="6">
        <v>28</v>
      </c>
      <c r="F3235" s="3">
        <v>363.72</v>
      </c>
      <c r="G3235" s="3">
        <v>168</v>
      </c>
      <c r="H3235" s="8">
        <f t="shared" si="650"/>
        <v>6</v>
      </c>
      <c r="I3235" s="3">
        <v>195.72</v>
      </c>
      <c r="J3235" s="4">
        <v>0.54</v>
      </c>
      <c r="K3235" s="2" t="str">
        <f t="shared" si="651"/>
        <v>Tuesday</v>
      </c>
      <c r="L3235" s="5">
        <f t="shared" si="652"/>
        <v>43707</v>
      </c>
      <c r="M3235" s="2" t="str">
        <f t="shared" si="653"/>
        <v>Friday</v>
      </c>
      <c r="N3235" s="2" t="str">
        <f t="shared" si="654"/>
        <v>Friday</v>
      </c>
      <c r="O3235" s="12">
        <f t="shared" si="655"/>
        <v>1.4000000000000001</v>
      </c>
      <c r="P3235" s="11" t="str">
        <f t="shared" si="656"/>
        <v>Low Cost per Unit</v>
      </c>
      <c r="Q3235" s="12">
        <f t="shared" si="657"/>
        <v>0</v>
      </c>
      <c r="R3235" s="12">
        <f t="shared" si="658"/>
        <v>10.9116</v>
      </c>
      <c r="S3235" s="12">
        <f t="shared" si="659"/>
        <v>0</v>
      </c>
      <c r="T3235" s="12">
        <f t="shared" si="660"/>
        <v>0</v>
      </c>
      <c r="U3235" s="12">
        <f t="shared" si="661"/>
        <v>0</v>
      </c>
      <c r="V3235" s="13" t="str">
        <f t="shared" ca="1" si="662"/>
        <v>Greater Than 8 Weeks Old</v>
      </c>
    </row>
    <row r="3236" spans="1:22" x14ac:dyDescent="0.45">
      <c r="A3236" s="2" t="s">
        <v>262</v>
      </c>
      <c r="B3236" s="5">
        <v>43704</v>
      </c>
      <c r="C3236" s="5" t="s">
        <v>383</v>
      </c>
      <c r="D3236" s="5" t="s">
        <v>384</v>
      </c>
      <c r="E3236" s="6">
        <v>6</v>
      </c>
      <c r="F3236" s="3">
        <v>59.94</v>
      </c>
      <c r="G3236" s="3">
        <v>26.4</v>
      </c>
      <c r="H3236" s="8">
        <f t="shared" si="650"/>
        <v>4.3999999999999995</v>
      </c>
      <c r="I3236" s="3">
        <v>33.54</v>
      </c>
      <c r="J3236" s="4">
        <v>0.56000000000000005</v>
      </c>
      <c r="K3236" s="2" t="str">
        <f t="shared" si="651"/>
        <v>Tuesday</v>
      </c>
      <c r="L3236" s="5">
        <f t="shared" si="652"/>
        <v>43707</v>
      </c>
      <c r="M3236" s="2" t="str">
        <f t="shared" si="653"/>
        <v>Friday</v>
      </c>
      <c r="N3236" s="2" t="str">
        <f t="shared" si="654"/>
        <v>Friday</v>
      </c>
      <c r="O3236" s="12">
        <f t="shared" si="655"/>
        <v>0.30000000000000004</v>
      </c>
      <c r="P3236" s="11" t="str">
        <f t="shared" si="656"/>
        <v>Low Cost per Unit</v>
      </c>
      <c r="Q3236" s="12">
        <f t="shared" si="657"/>
        <v>0</v>
      </c>
      <c r="R3236" s="12">
        <f t="shared" si="658"/>
        <v>1.7981999999999998</v>
      </c>
      <c r="S3236" s="12">
        <f t="shared" si="659"/>
        <v>0</v>
      </c>
      <c r="T3236" s="12">
        <f t="shared" si="660"/>
        <v>0</v>
      </c>
      <c r="U3236" s="12">
        <f t="shared" si="661"/>
        <v>0</v>
      </c>
      <c r="V3236" s="13" t="str">
        <f t="shared" ca="1" si="662"/>
        <v>Greater Than 8 Weeks Old</v>
      </c>
    </row>
    <row r="3237" spans="1:22" x14ac:dyDescent="0.45">
      <c r="A3237" s="2" t="s">
        <v>56</v>
      </c>
      <c r="B3237" s="5">
        <v>43704</v>
      </c>
      <c r="C3237" s="5" t="s">
        <v>383</v>
      </c>
      <c r="D3237" s="5" t="s">
        <v>391</v>
      </c>
      <c r="E3237" s="6">
        <v>1</v>
      </c>
      <c r="F3237" s="3">
        <v>59</v>
      </c>
      <c r="G3237" s="3">
        <v>21</v>
      </c>
      <c r="H3237" s="8">
        <f t="shared" si="650"/>
        <v>21</v>
      </c>
      <c r="I3237" s="3">
        <v>38</v>
      </c>
      <c r="J3237" s="4">
        <v>0.64</v>
      </c>
      <c r="K3237" s="2" t="str">
        <f t="shared" si="651"/>
        <v>Tuesday</v>
      </c>
      <c r="L3237" s="5">
        <f t="shared" si="652"/>
        <v>43707</v>
      </c>
      <c r="M3237" s="2" t="str">
        <f t="shared" si="653"/>
        <v>Friday</v>
      </c>
      <c r="N3237" s="2" t="str">
        <f t="shared" si="654"/>
        <v>Friday</v>
      </c>
      <c r="O3237" s="12">
        <f t="shared" si="655"/>
        <v>0.05</v>
      </c>
      <c r="P3237" s="11" t="str">
        <f t="shared" si="656"/>
        <v>High Cost per Unit</v>
      </c>
      <c r="Q3237" s="12">
        <f t="shared" si="657"/>
        <v>0</v>
      </c>
      <c r="R3237" s="12">
        <f t="shared" si="658"/>
        <v>0</v>
      </c>
      <c r="S3237" s="12">
        <f t="shared" si="659"/>
        <v>0</v>
      </c>
      <c r="T3237" s="12">
        <f t="shared" si="660"/>
        <v>0</v>
      </c>
      <c r="U3237" s="12">
        <f t="shared" si="661"/>
        <v>0</v>
      </c>
      <c r="V3237" s="13" t="str">
        <f t="shared" ca="1" si="662"/>
        <v>Greater Than 8 Weeks Old</v>
      </c>
    </row>
    <row r="3238" spans="1:22" x14ac:dyDescent="0.45">
      <c r="A3238" s="2" t="s">
        <v>116</v>
      </c>
      <c r="B3238" s="5">
        <v>43704</v>
      </c>
      <c r="C3238" s="5" t="s">
        <v>378</v>
      </c>
      <c r="D3238" s="5" t="s">
        <v>397</v>
      </c>
      <c r="E3238" s="6">
        <v>4</v>
      </c>
      <c r="F3238" s="3">
        <v>31.96</v>
      </c>
      <c r="G3238" s="3">
        <v>11.12</v>
      </c>
      <c r="H3238" s="8">
        <f t="shared" si="650"/>
        <v>2.78</v>
      </c>
      <c r="I3238" s="3">
        <v>20.84</v>
      </c>
      <c r="J3238" s="4">
        <v>0.65</v>
      </c>
      <c r="K3238" s="2" t="str">
        <f t="shared" si="651"/>
        <v>Tuesday</v>
      </c>
      <c r="L3238" s="5">
        <f t="shared" si="652"/>
        <v>43707</v>
      </c>
      <c r="M3238" s="2" t="str">
        <f t="shared" si="653"/>
        <v>Friday</v>
      </c>
      <c r="N3238" s="2" t="str">
        <f t="shared" si="654"/>
        <v>Friday</v>
      </c>
      <c r="O3238" s="12">
        <f t="shared" si="655"/>
        <v>0.2</v>
      </c>
      <c r="P3238" s="11" t="str">
        <f t="shared" si="656"/>
        <v>Low Cost per Unit</v>
      </c>
      <c r="Q3238" s="12">
        <f t="shared" si="657"/>
        <v>0</v>
      </c>
      <c r="R3238" s="12">
        <f t="shared" si="658"/>
        <v>0.95879999999999999</v>
      </c>
      <c r="S3238" s="12">
        <f t="shared" si="659"/>
        <v>0</v>
      </c>
      <c r="T3238" s="12">
        <f t="shared" si="660"/>
        <v>0</v>
      </c>
      <c r="U3238" s="12">
        <f t="shared" si="661"/>
        <v>0</v>
      </c>
      <c r="V3238" s="13" t="str">
        <f t="shared" ca="1" si="662"/>
        <v>Greater Than 8 Weeks Old</v>
      </c>
    </row>
    <row r="3239" spans="1:22" x14ac:dyDescent="0.45">
      <c r="A3239" s="2" t="s">
        <v>225</v>
      </c>
      <c r="B3239" s="5">
        <v>43704</v>
      </c>
      <c r="C3239" s="5" t="s">
        <v>383</v>
      </c>
      <c r="D3239" s="5" t="s">
        <v>398</v>
      </c>
      <c r="E3239" s="6">
        <v>1</v>
      </c>
      <c r="F3239" s="3">
        <v>69</v>
      </c>
      <c r="G3239" s="3">
        <v>31.25</v>
      </c>
      <c r="H3239" s="8">
        <f t="shared" si="650"/>
        <v>31.25</v>
      </c>
      <c r="I3239" s="3">
        <v>37.75</v>
      </c>
      <c r="J3239" s="4">
        <v>0.55000000000000004</v>
      </c>
      <c r="K3239" s="2" t="str">
        <f t="shared" si="651"/>
        <v>Tuesday</v>
      </c>
      <c r="L3239" s="5">
        <f t="shared" si="652"/>
        <v>43707</v>
      </c>
      <c r="M3239" s="2" t="str">
        <f t="shared" si="653"/>
        <v>Friday</v>
      </c>
      <c r="N3239" s="2" t="str">
        <f t="shared" si="654"/>
        <v>Friday</v>
      </c>
      <c r="O3239" s="12">
        <f t="shared" si="655"/>
        <v>0.05</v>
      </c>
      <c r="P3239" s="11" t="str">
        <f t="shared" si="656"/>
        <v>High Cost per Unit</v>
      </c>
      <c r="Q3239" s="12">
        <f t="shared" si="657"/>
        <v>0</v>
      </c>
      <c r="R3239" s="12">
        <f t="shared" si="658"/>
        <v>0</v>
      </c>
      <c r="S3239" s="12">
        <f t="shared" si="659"/>
        <v>0</v>
      </c>
      <c r="T3239" s="12">
        <f t="shared" si="660"/>
        <v>0</v>
      </c>
      <c r="U3239" s="12">
        <f t="shared" si="661"/>
        <v>0</v>
      </c>
      <c r="V3239" s="13" t="str">
        <f t="shared" ca="1" si="662"/>
        <v>Greater Than 8 Weeks Old</v>
      </c>
    </row>
    <row r="3240" spans="1:22" x14ac:dyDescent="0.45">
      <c r="A3240" s="2" t="s">
        <v>263</v>
      </c>
      <c r="B3240" s="5">
        <v>43704</v>
      </c>
      <c r="C3240" s="5" t="s">
        <v>383</v>
      </c>
      <c r="D3240" s="5" t="s">
        <v>384</v>
      </c>
      <c r="E3240" s="6">
        <v>1</v>
      </c>
      <c r="F3240" s="3">
        <v>32</v>
      </c>
      <c r="G3240" s="3">
        <v>12.8</v>
      </c>
      <c r="H3240" s="8">
        <f t="shared" si="650"/>
        <v>12.8</v>
      </c>
      <c r="I3240" s="3">
        <v>19.2</v>
      </c>
      <c r="J3240" s="4">
        <v>0.6</v>
      </c>
      <c r="K3240" s="2" t="str">
        <f t="shared" si="651"/>
        <v>Tuesday</v>
      </c>
      <c r="L3240" s="5">
        <f t="shared" si="652"/>
        <v>43707</v>
      </c>
      <c r="M3240" s="2" t="str">
        <f t="shared" si="653"/>
        <v>Friday</v>
      </c>
      <c r="N3240" s="2" t="str">
        <f t="shared" si="654"/>
        <v>Friday</v>
      </c>
      <c r="O3240" s="12">
        <f t="shared" si="655"/>
        <v>0.05</v>
      </c>
      <c r="P3240" s="11" t="str">
        <f t="shared" si="656"/>
        <v>Low Cost per Unit</v>
      </c>
      <c r="Q3240" s="12">
        <f t="shared" si="657"/>
        <v>0</v>
      </c>
      <c r="R3240" s="12">
        <f t="shared" si="658"/>
        <v>0</v>
      </c>
      <c r="S3240" s="12">
        <f t="shared" si="659"/>
        <v>0</v>
      </c>
      <c r="T3240" s="12">
        <f t="shared" si="660"/>
        <v>0</v>
      </c>
      <c r="U3240" s="12">
        <f t="shared" si="661"/>
        <v>0</v>
      </c>
      <c r="V3240" s="13" t="str">
        <f t="shared" ca="1" si="662"/>
        <v>Greater Than 8 Weeks Old</v>
      </c>
    </row>
    <row r="3241" spans="1:22" x14ac:dyDescent="0.45">
      <c r="A3241" s="2" t="s">
        <v>67</v>
      </c>
      <c r="B3241" s="5">
        <v>43704</v>
      </c>
      <c r="C3241" s="5" t="s">
        <v>369</v>
      </c>
      <c r="D3241" s="5" t="s">
        <v>374</v>
      </c>
      <c r="E3241" s="6">
        <v>54</v>
      </c>
      <c r="F3241" s="3">
        <v>1081.8599999999999</v>
      </c>
      <c r="G3241" s="3">
        <v>591.29999999999995</v>
      </c>
      <c r="H3241" s="8">
        <f t="shared" si="650"/>
        <v>10.95</v>
      </c>
      <c r="I3241" s="3">
        <v>490.56</v>
      </c>
      <c r="J3241" s="4">
        <v>0.45</v>
      </c>
      <c r="K3241" s="2" t="str">
        <f t="shared" si="651"/>
        <v>Tuesday</v>
      </c>
      <c r="L3241" s="5">
        <f t="shared" si="652"/>
        <v>43707</v>
      </c>
      <c r="M3241" s="2" t="str">
        <f t="shared" si="653"/>
        <v>Friday</v>
      </c>
      <c r="N3241" s="2" t="str">
        <f t="shared" si="654"/>
        <v>Friday</v>
      </c>
      <c r="O3241" s="12">
        <f t="shared" si="655"/>
        <v>2.7</v>
      </c>
      <c r="P3241" s="11" t="str">
        <f t="shared" si="656"/>
        <v>Low Cost per Unit</v>
      </c>
      <c r="Q3241" s="12">
        <f t="shared" si="657"/>
        <v>0</v>
      </c>
      <c r="R3241" s="12">
        <f t="shared" si="658"/>
        <v>32.455799999999996</v>
      </c>
      <c r="S3241" s="12">
        <f t="shared" si="659"/>
        <v>0</v>
      </c>
      <c r="T3241" s="12">
        <f t="shared" si="660"/>
        <v>0</v>
      </c>
      <c r="U3241" s="12">
        <f t="shared" si="661"/>
        <v>0</v>
      </c>
      <c r="V3241" s="13" t="str">
        <f t="shared" ca="1" si="662"/>
        <v>Greater Than 8 Weeks Old</v>
      </c>
    </row>
    <row r="3242" spans="1:22" x14ac:dyDescent="0.45">
      <c r="A3242" s="2" t="s">
        <v>118</v>
      </c>
      <c r="B3242" s="5">
        <v>43704</v>
      </c>
      <c r="C3242" s="5" t="s">
        <v>375</v>
      </c>
      <c r="D3242" s="5" t="s">
        <v>377</v>
      </c>
      <c r="E3242" s="6">
        <v>7</v>
      </c>
      <c r="F3242" s="3">
        <v>76.930000000000007</v>
      </c>
      <c r="G3242" s="3">
        <v>47.25</v>
      </c>
      <c r="H3242" s="8">
        <f t="shared" si="650"/>
        <v>6.75</v>
      </c>
      <c r="I3242" s="3">
        <v>29.68</v>
      </c>
      <c r="J3242" s="4">
        <v>0.39</v>
      </c>
      <c r="K3242" s="2" t="str">
        <f t="shared" si="651"/>
        <v>Tuesday</v>
      </c>
      <c r="L3242" s="5">
        <f t="shared" si="652"/>
        <v>43707</v>
      </c>
      <c r="M3242" s="2" t="str">
        <f t="shared" si="653"/>
        <v>Friday</v>
      </c>
      <c r="N3242" s="2" t="str">
        <f t="shared" si="654"/>
        <v>Friday</v>
      </c>
      <c r="O3242" s="12">
        <f t="shared" si="655"/>
        <v>0.35000000000000003</v>
      </c>
      <c r="P3242" s="11" t="str">
        <f t="shared" si="656"/>
        <v>Low Cost per Unit</v>
      </c>
      <c r="Q3242" s="12">
        <f t="shared" si="657"/>
        <v>0</v>
      </c>
      <c r="R3242" s="12">
        <f t="shared" si="658"/>
        <v>2.3079000000000001</v>
      </c>
      <c r="S3242" s="12">
        <f t="shared" si="659"/>
        <v>0</v>
      </c>
      <c r="T3242" s="12">
        <f t="shared" si="660"/>
        <v>0</v>
      </c>
      <c r="U3242" s="12">
        <f t="shared" si="661"/>
        <v>0</v>
      </c>
      <c r="V3242" s="13" t="str">
        <f t="shared" ca="1" si="662"/>
        <v>Greater Than 8 Weeks Old</v>
      </c>
    </row>
    <row r="3243" spans="1:22" x14ac:dyDescent="0.45">
      <c r="A3243" s="2" t="s">
        <v>68</v>
      </c>
      <c r="B3243" s="5">
        <v>43704</v>
      </c>
      <c r="C3243" s="5" t="s">
        <v>375</v>
      </c>
      <c r="D3243" s="5" t="s">
        <v>377</v>
      </c>
      <c r="E3243" s="6">
        <v>22</v>
      </c>
      <c r="F3243" s="3">
        <v>161.80000000000001</v>
      </c>
      <c r="G3243" s="3">
        <v>52.14</v>
      </c>
      <c r="H3243" s="8">
        <f t="shared" si="650"/>
        <v>2.37</v>
      </c>
      <c r="I3243" s="3">
        <v>109.66</v>
      </c>
      <c r="J3243" s="4">
        <v>0.68</v>
      </c>
      <c r="K3243" s="2" t="str">
        <f t="shared" si="651"/>
        <v>Tuesday</v>
      </c>
      <c r="L3243" s="5">
        <f t="shared" si="652"/>
        <v>43707</v>
      </c>
      <c r="M3243" s="2" t="str">
        <f t="shared" si="653"/>
        <v>Friday</v>
      </c>
      <c r="N3243" s="2" t="str">
        <f t="shared" si="654"/>
        <v>Friday</v>
      </c>
      <c r="O3243" s="12">
        <f t="shared" si="655"/>
        <v>1.1000000000000001</v>
      </c>
      <c r="P3243" s="11" t="str">
        <f t="shared" si="656"/>
        <v>Low Cost per Unit</v>
      </c>
      <c r="Q3243" s="12">
        <f t="shared" si="657"/>
        <v>0</v>
      </c>
      <c r="R3243" s="12">
        <f t="shared" si="658"/>
        <v>4.8540000000000001</v>
      </c>
      <c r="S3243" s="12">
        <f t="shared" si="659"/>
        <v>0</v>
      </c>
      <c r="T3243" s="12">
        <f t="shared" si="660"/>
        <v>0</v>
      </c>
      <c r="U3243" s="12">
        <f t="shared" si="661"/>
        <v>0</v>
      </c>
      <c r="V3243" s="13" t="str">
        <f t="shared" ca="1" si="662"/>
        <v>Greater Than 8 Weeks Old</v>
      </c>
    </row>
    <row r="3244" spans="1:22" x14ac:dyDescent="0.45">
      <c r="A3244" s="2" t="s">
        <v>69</v>
      </c>
      <c r="B3244" s="5">
        <v>43704</v>
      </c>
      <c r="C3244" s="5" t="s">
        <v>375</v>
      </c>
      <c r="D3244" s="5" t="s">
        <v>377</v>
      </c>
      <c r="E3244" s="6">
        <v>64</v>
      </c>
      <c r="F3244" s="3">
        <v>588.36</v>
      </c>
      <c r="G3244" s="3">
        <v>384</v>
      </c>
      <c r="H3244" s="8">
        <f t="shared" si="650"/>
        <v>6</v>
      </c>
      <c r="I3244" s="3">
        <v>204.36</v>
      </c>
      <c r="J3244" s="4">
        <v>0.35</v>
      </c>
      <c r="K3244" s="2" t="str">
        <f t="shared" si="651"/>
        <v>Tuesday</v>
      </c>
      <c r="L3244" s="5">
        <f t="shared" si="652"/>
        <v>43707</v>
      </c>
      <c r="M3244" s="2" t="str">
        <f t="shared" si="653"/>
        <v>Friday</v>
      </c>
      <c r="N3244" s="2" t="str">
        <f t="shared" si="654"/>
        <v>Friday</v>
      </c>
      <c r="O3244" s="12">
        <f t="shared" si="655"/>
        <v>3.2</v>
      </c>
      <c r="P3244" s="11" t="str">
        <f t="shared" si="656"/>
        <v>Low Cost per Unit</v>
      </c>
      <c r="Q3244" s="12">
        <f t="shared" si="657"/>
        <v>0</v>
      </c>
      <c r="R3244" s="12">
        <f t="shared" si="658"/>
        <v>17.6508</v>
      </c>
      <c r="S3244" s="12">
        <f t="shared" si="659"/>
        <v>0</v>
      </c>
      <c r="T3244" s="12">
        <f t="shared" si="660"/>
        <v>0</v>
      </c>
      <c r="U3244" s="12">
        <f t="shared" si="661"/>
        <v>0</v>
      </c>
      <c r="V3244" s="13" t="str">
        <f t="shared" ca="1" si="662"/>
        <v>Greater Than 8 Weeks Old</v>
      </c>
    </row>
    <row r="3245" spans="1:22" x14ac:dyDescent="0.45">
      <c r="A3245" s="2" t="s">
        <v>167</v>
      </c>
      <c r="B3245" s="5">
        <v>43704</v>
      </c>
      <c r="C3245" s="5" t="s">
        <v>378</v>
      </c>
      <c r="D3245" s="5" t="s">
        <v>379</v>
      </c>
      <c r="E3245" s="6">
        <v>7</v>
      </c>
      <c r="F3245" s="3">
        <v>139.93</v>
      </c>
      <c r="G3245" s="3">
        <v>52.08</v>
      </c>
      <c r="H3245" s="8">
        <f t="shared" si="650"/>
        <v>7.4399999999999995</v>
      </c>
      <c r="I3245" s="3">
        <v>87.85</v>
      </c>
      <c r="J3245" s="4">
        <v>0.63</v>
      </c>
      <c r="K3245" s="2" t="str">
        <f t="shared" si="651"/>
        <v>Tuesday</v>
      </c>
      <c r="L3245" s="5">
        <f t="shared" si="652"/>
        <v>43707</v>
      </c>
      <c r="M3245" s="2" t="str">
        <f t="shared" si="653"/>
        <v>Friday</v>
      </c>
      <c r="N3245" s="2" t="str">
        <f t="shared" si="654"/>
        <v>Friday</v>
      </c>
      <c r="O3245" s="12">
        <f t="shared" si="655"/>
        <v>0.35000000000000003</v>
      </c>
      <c r="P3245" s="11" t="str">
        <f t="shared" si="656"/>
        <v>Low Cost per Unit</v>
      </c>
      <c r="Q3245" s="12">
        <f t="shared" si="657"/>
        <v>0</v>
      </c>
      <c r="R3245" s="12">
        <f t="shared" si="658"/>
        <v>4.1978999999999997</v>
      </c>
      <c r="S3245" s="12">
        <f t="shared" si="659"/>
        <v>0</v>
      </c>
      <c r="T3245" s="12">
        <f t="shared" si="660"/>
        <v>0</v>
      </c>
      <c r="U3245" s="12">
        <f t="shared" si="661"/>
        <v>0</v>
      </c>
      <c r="V3245" s="13" t="str">
        <f t="shared" ca="1" si="662"/>
        <v>Greater Than 8 Weeks Old</v>
      </c>
    </row>
    <row r="3246" spans="1:22" x14ac:dyDescent="0.45">
      <c r="A3246" s="2" t="s">
        <v>70</v>
      </c>
      <c r="B3246" s="5">
        <v>43704</v>
      </c>
      <c r="C3246" s="5" t="s">
        <v>378</v>
      </c>
      <c r="D3246" s="5" t="s">
        <v>379</v>
      </c>
      <c r="E3246" s="6">
        <v>4</v>
      </c>
      <c r="F3246" s="3">
        <v>79.959999999999994</v>
      </c>
      <c r="G3246" s="3">
        <v>24.64</v>
      </c>
      <c r="H3246" s="8">
        <f t="shared" si="650"/>
        <v>6.16</v>
      </c>
      <c r="I3246" s="3">
        <v>55.32</v>
      </c>
      <c r="J3246" s="4">
        <v>0.69</v>
      </c>
      <c r="K3246" s="2" t="str">
        <f t="shared" si="651"/>
        <v>Tuesday</v>
      </c>
      <c r="L3246" s="5">
        <f t="shared" si="652"/>
        <v>43707</v>
      </c>
      <c r="M3246" s="2" t="str">
        <f t="shared" si="653"/>
        <v>Friday</v>
      </c>
      <c r="N3246" s="2" t="str">
        <f t="shared" si="654"/>
        <v>Friday</v>
      </c>
      <c r="O3246" s="12">
        <f t="shared" si="655"/>
        <v>0.2</v>
      </c>
      <c r="P3246" s="11" t="str">
        <f t="shared" si="656"/>
        <v>Low Cost per Unit</v>
      </c>
      <c r="Q3246" s="12">
        <f t="shared" si="657"/>
        <v>0</v>
      </c>
      <c r="R3246" s="12">
        <f t="shared" si="658"/>
        <v>2.3987999999999996</v>
      </c>
      <c r="S3246" s="12">
        <f t="shared" si="659"/>
        <v>0</v>
      </c>
      <c r="T3246" s="12">
        <f t="shared" si="660"/>
        <v>0</v>
      </c>
      <c r="U3246" s="12">
        <f t="shared" si="661"/>
        <v>0</v>
      </c>
      <c r="V3246" s="13" t="str">
        <f t="shared" ca="1" si="662"/>
        <v>Greater Than 8 Weeks Old</v>
      </c>
    </row>
    <row r="3247" spans="1:22" x14ac:dyDescent="0.45">
      <c r="A3247" s="2" t="s">
        <v>71</v>
      </c>
      <c r="B3247" s="5">
        <v>43704</v>
      </c>
      <c r="C3247" s="5" t="s">
        <v>378</v>
      </c>
      <c r="D3247" s="5" t="s">
        <v>379</v>
      </c>
      <c r="E3247" s="6">
        <v>1</v>
      </c>
      <c r="F3247" s="3">
        <v>58</v>
      </c>
      <c r="G3247" s="3">
        <v>16.579999999999998</v>
      </c>
      <c r="H3247" s="8">
        <f t="shared" si="650"/>
        <v>16.579999999999998</v>
      </c>
      <c r="I3247" s="3">
        <v>41.42</v>
      </c>
      <c r="J3247" s="4">
        <v>0.71</v>
      </c>
      <c r="K3247" s="2" t="str">
        <f t="shared" si="651"/>
        <v>Tuesday</v>
      </c>
      <c r="L3247" s="5">
        <f t="shared" si="652"/>
        <v>43707</v>
      </c>
      <c r="M3247" s="2" t="str">
        <f t="shared" si="653"/>
        <v>Friday</v>
      </c>
      <c r="N3247" s="2" t="str">
        <f t="shared" si="654"/>
        <v>Friday</v>
      </c>
      <c r="O3247" s="12">
        <f t="shared" si="655"/>
        <v>0.05</v>
      </c>
      <c r="P3247" s="11" t="str">
        <f t="shared" si="656"/>
        <v>Low Cost per Unit</v>
      </c>
      <c r="Q3247" s="12">
        <f t="shared" si="657"/>
        <v>0</v>
      </c>
      <c r="R3247" s="12">
        <f t="shared" si="658"/>
        <v>0</v>
      </c>
      <c r="S3247" s="12">
        <f t="shared" si="659"/>
        <v>0</v>
      </c>
      <c r="T3247" s="12">
        <f t="shared" si="660"/>
        <v>0</v>
      </c>
      <c r="U3247" s="12">
        <f t="shared" si="661"/>
        <v>0</v>
      </c>
      <c r="V3247" s="13" t="str">
        <f t="shared" ca="1" si="662"/>
        <v>Greater Than 8 Weeks Old</v>
      </c>
    </row>
    <row r="3248" spans="1:22" x14ac:dyDescent="0.45">
      <c r="A3248" s="2" t="s">
        <v>72</v>
      </c>
      <c r="B3248" s="5">
        <v>43704</v>
      </c>
      <c r="C3248" s="5" t="s">
        <v>378</v>
      </c>
      <c r="D3248" s="5" t="s">
        <v>379</v>
      </c>
      <c r="E3248" s="6">
        <v>1</v>
      </c>
      <c r="F3248" s="3">
        <v>115</v>
      </c>
      <c r="G3248" s="3">
        <v>42.08</v>
      </c>
      <c r="H3248" s="8">
        <f t="shared" si="650"/>
        <v>42.08</v>
      </c>
      <c r="I3248" s="3">
        <v>72.92</v>
      </c>
      <c r="J3248" s="4">
        <v>0.63</v>
      </c>
      <c r="K3248" s="2" t="str">
        <f t="shared" si="651"/>
        <v>Tuesday</v>
      </c>
      <c r="L3248" s="5">
        <f t="shared" si="652"/>
        <v>43707</v>
      </c>
      <c r="M3248" s="2" t="str">
        <f t="shared" si="653"/>
        <v>Friday</v>
      </c>
      <c r="N3248" s="2" t="str">
        <f t="shared" si="654"/>
        <v>Friday</v>
      </c>
      <c r="O3248" s="12">
        <f t="shared" si="655"/>
        <v>0.05</v>
      </c>
      <c r="P3248" s="11" t="str">
        <f t="shared" si="656"/>
        <v>High Cost per Unit</v>
      </c>
      <c r="Q3248" s="12">
        <f t="shared" si="657"/>
        <v>0</v>
      </c>
      <c r="R3248" s="12">
        <f t="shared" si="658"/>
        <v>0</v>
      </c>
      <c r="S3248" s="12">
        <f t="shared" si="659"/>
        <v>0</v>
      </c>
      <c r="T3248" s="12">
        <f t="shared" si="660"/>
        <v>0</v>
      </c>
      <c r="U3248" s="12">
        <f t="shared" si="661"/>
        <v>0</v>
      </c>
      <c r="V3248" s="13" t="str">
        <f t="shared" ca="1" si="662"/>
        <v>Greater Than 8 Weeks Old</v>
      </c>
    </row>
    <row r="3249" spans="1:22" x14ac:dyDescent="0.45">
      <c r="A3249" s="2" t="s">
        <v>226</v>
      </c>
      <c r="B3249" s="5">
        <v>43704</v>
      </c>
      <c r="C3249" s="5" t="s">
        <v>378</v>
      </c>
      <c r="D3249" s="5" t="s">
        <v>379</v>
      </c>
      <c r="E3249" s="6">
        <v>4</v>
      </c>
      <c r="F3249" s="3">
        <v>79.959999999999994</v>
      </c>
      <c r="G3249" s="3">
        <v>45.92</v>
      </c>
      <c r="H3249" s="8">
        <f t="shared" si="650"/>
        <v>11.48</v>
      </c>
      <c r="I3249" s="3">
        <v>34.04</v>
      </c>
      <c r="J3249" s="4">
        <v>0.43</v>
      </c>
      <c r="K3249" s="2" t="str">
        <f t="shared" si="651"/>
        <v>Tuesday</v>
      </c>
      <c r="L3249" s="5">
        <f t="shared" si="652"/>
        <v>43707</v>
      </c>
      <c r="M3249" s="2" t="str">
        <f t="shared" si="653"/>
        <v>Friday</v>
      </c>
      <c r="N3249" s="2" t="str">
        <f t="shared" si="654"/>
        <v>Friday</v>
      </c>
      <c r="O3249" s="12">
        <f t="shared" si="655"/>
        <v>0.2</v>
      </c>
      <c r="P3249" s="11" t="str">
        <f t="shared" si="656"/>
        <v>Low Cost per Unit</v>
      </c>
      <c r="Q3249" s="12">
        <f t="shared" si="657"/>
        <v>0</v>
      </c>
      <c r="R3249" s="12">
        <f t="shared" si="658"/>
        <v>2.3987999999999996</v>
      </c>
      <c r="S3249" s="12">
        <f t="shared" si="659"/>
        <v>0</v>
      </c>
      <c r="T3249" s="12">
        <f t="shared" si="660"/>
        <v>0</v>
      </c>
      <c r="U3249" s="12">
        <f t="shared" si="661"/>
        <v>0</v>
      </c>
      <c r="V3249" s="13" t="str">
        <f t="shared" ca="1" si="662"/>
        <v>Greater Than 8 Weeks Old</v>
      </c>
    </row>
    <row r="3250" spans="1:22" x14ac:dyDescent="0.45">
      <c r="A3250" s="2" t="s">
        <v>227</v>
      </c>
      <c r="B3250" s="5">
        <v>43704</v>
      </c>
      <c r="C3250" s="5" t="s">
        <v>378</v>
      </c>
      <c r="D3250" s="5" t="s">
        <v>379</v>
      </c>
      <c r="E3250" s="6">
        <v>10</v>
      </c>
      <c r="F3250" s="3">
        <v>199.9</v>
      </c>
      <c r="G3250" s="3">
        <v>114.8</v>
      </c>
      <c r="H3250" s="8">
        <f t="shared" si="650"/>
        <v>11.48</v>
      </c>
      <c r="I3250" s="3">
        <v>85.1</v>
      </c>
      <c r="J3250" s="4">
        <v>0.43</v>
      </c>
      <c r="K3250" s="2" t="str">
        <f t="shared" si="651"/>
        <v>Tuesday</v>
      </c>
      <c r="L3250" s="5">
        <f t="shared" si="652"/>
        <v>43707</v>
      </c>
      <c r="M3250" s="2" t="str">
        <f t="shared" si="653"/>
        <v>Friday</v>
      </c>
      <c r="N3250" s="2" t="str">
        <f t="shared" si="654"/>
        <v>Friday</v>
      </c>
      <c r="O3250" s="12">
        <f t="shared" si="655"/>
        <v>0.5</v>
      </c>
      <c r="P3250" s="11" t="str">
        <f t="shared" si="656"/>
        <v>Low Cost per Unit</v>
      </c>
      <c r="Q3250" s="12">
        <f t="shared" si="657"/>
        <v>0</v>
      </c>
      <c r="R3250" s="12">
        <f t="shared" si="658"/>
        <v>5.9969999999999999</v>
      </c>
      <c r="S3250" s="12">
        <f t="shared" si="659"/>
        <v>0</v>
      </c>
      <c r="T3250" s="12">
        <f t="shared" si="660"/>
        <v>0</v>
      </c>
      <c r="U3250" s="12">
        <f t="shared" si="661"/>
        <v>0</v>
      </c>
      <c r="V3250" s="13" t="str">
        <f t="shared" ca="1" si="662"/>
        <v>Greater Than 8 Weeks Old</v>
      </c>
    </row>
    <row r="3251" spans="1:22" x14ac:dyDescent="0.45">
      <c r="A3251" s="2" t="s">
        <v>228</v>
      </c>
      <c r="B3251" s="5">
        <v>43704</v>
      </c>
      <c r="C3251" s="5" t="s">
        <v>378</v>
      </c>
      <c r="D3251" s="5" t="s">
        <v>379</v>
      </c>
      <c r="E3251" s="6">
        <v>8</v>
      </c>
      <c r="F3251" s="3">
        <v>159.91999999999999</v>
      </c>
      <c r="G3251" s="3">
        <v>91.84</v>
      </c>
      <c r="H3251" s="8">
        <f t="shared" si="650"/>
        <v>11.48</v>
      </c>
      <c r="I3251" s="3">
        <v>68.08</v>
      </c>
      <c r="J3251" s="4">
        <v>0.43</v>
      </c>
      <c r="K3251" s="2" t="str">
        <f t="shared" si="651"/>
        <v>Tuesday</v>
      </c>
      <c r="L3251" s="5">
        <f t="shared" si="652"/>
        <v>43707</v>
      </c>
      <c r="M3251" s="2" t="str">
        <f t="shared" si="653"/>
        <v>Friday</v>
      </c>
      <c r="N3251" s="2" t="str">
        <f t="shared" si="654"/>
        <v>Friday</v>
      </c>
      <c r="O3251" s="12">
        <f t="shared" si="655"/>
        <v>0.4</v>
      </c>
      <c r="P3251" s="11" t="str">
        <f t="shared" si="656"/>
        <v>Low Cost per Unit</v>
      </c>
      <c r="Q3251" s="12">
        <f t="shared" si="657"/>
        <v>0</v>
      </c>
      <c r="R3251" s="12">
        <f t="shared" si="658"/>
        <v>4.7975999999999992</v>
      </c>
      <c r="S3251" s="12">
        <f t="shared" si="659"/>
        <v>0</v>
      </c>
      <c r="T3251" s="12">
        <f t="shared" si="660"/>
        <v>0</v>
      </c>
      <c r="U3251" s="12">
        <f t="shared" si="661"/>
        <v>0</v>
      </c>
      <c r="V3251" s="13" t="str">
        <f t="shared" ca="1" si="662"/>
        <v>Greater Than 8 Weeks Old</v>
      </c>
    </row>
    <row r="3252" spans="1:22" x14ac:dyDescent="0.45">
      <c r="A3252" s="2" t="s">
        <v>254</v>
      </c>
      <c r="B3252" s="5">
        <v>43704</v>
      </c>
      <c r="C3252" s="5" t="s">
        <v>383</v>
      </c>
      <c r="D3252" s="5" t="s">
        <v>384</v>
      </c>
      <c r="E3252" s="6">
        <v>4</v>
      </c>
      <c r="F3252" s="3">
        <v>116</v>
      </c>
      <c r="G3252" s="3">
        <v>50</v>
      </c>
      <c r="H3252" s="8">
        <f t="shared" si="650"/>
        <v>12.5</v>
      </c>
      <c r="I3252" s="3">
        <v>66</v>
      </c>
      <c r="J3252" s="4">
        <v>0.56999999999999995</v>
      </c>
      <c r="K3252" s="2" t="str">
        <f t="shared" si="651"/>
        <v>Tuesday</v>
      </c>
      <c r="L3252" s="5">
        <f t="shared" si="652"/>
        <v>43707</v>
      </c>
      <c r="M3252" s="2" t="str">
        <f t="shared" si="653"/>
        <v>Friday</v>
      </c>
      <c r="N3252" s="2" t="str">
        <f t="shared" si="654"/>
        <v>Friday</v>
      </c>
      <c r="O3252" s="12">
        <f t="shared" si="655"/>
        <v>0.2</v>
      </c>
      <c r="P3252" s="11" t="str">
        <f t="shared" si="656"/>
        <v>Low Cost per Unit</v>
      </c>
      <c r="Q3252" s="12">
        <f t="shared" si="657"/>
        <v>0</v>
      </c>
      <c r="R3252" s="12">
        <f t="shared" si="658"/>
        <v>3.48</v>
      </c>
      <c r="S3252" s="12">
        <f t="shared" si="659"/>
        <v>0</v>
      </c>
      <c r="T3252" s="12">
        <f t="shared" si="660"/>
        <v>0</v>
      </c>
      <c r="U3252" s="12">
        <f t="shared" si="661"/>
        <v>0</v>
      </c>
      <c r="V3252" s="13" t="str">
        <f t="shared" ca="1" si="662"/>
        <v>Greater Than 8 Weeks Old</v>
      </c>
    </row>
    <row r="3253" spans="1:22" x14ac:dyDescent="0.45">
      <c r="A3253" s="2" t="s">
        <v>276</v>
      </c>
      <c r="B3253" s="5">
        <v>43704</v>
      </c>
      <c r="C3253" s="5" t="s">
        <v>375</v>
      </c>
      <c r="D3253" s="5" t="s">
        <v>377</v>
      </c>
      <c r="E3253" s="6">
        <v>1</v>
      </c>
      <c r="F3253" s="3">
        <v>20</v>
      </c>
      <c r="G3253" s="3">
        <v>7.12</v>
      </c>
      <c r="H3253" s="8">
        <f t="shared" si="650"/>
        <v>7.12</v>
      </c>
      <c r="I3253" s="3">
        <v>12.88</v>
      </c>
      <c r="J3253" s="4">
        <v>0.64</v>
      </c>
      <c r="K3253" s="2" t="str">
        <f t="shared" si="651"/>
        <v>Tuesday</v>
      </c>
      <c r="L3253" s="5">
        <f t="shared" si="652"/>
        <v>43707</v>
      </c>
      <c r="M3253" s="2" t="str">
        <f t="shared" si="653"/>
        <v>Friday</v>
      </c>
      <c r="N3253" s="2" t="str">
        <f t="shared" si="654"/>
        <v>Friday</v>
      </c>
      <c r="O3253" s="12">
        <f t="shared" si="655"/>
        <v>0.05</v>
      </c>
      <c r="P3253" s="11" t="str">
        <f t="shared" si="656"/>
        <v>Low Cost per Unit</v>
      </c>
      <c r="Q3253" s="12">
        <f t="shared" si="657"/>
        <v>0</v>
      </c>
      <c r="R3253" s="12">
        <f t="shared" si="658"/>
        <v>0</v>
      </c>
      <c r="S3253" s="12">
        <f t="shared" si="659"/>
        <v>0</v>
      </c>
      <c r="T3253" s="12">
        <f t="shared" si="660"/>
        <v>0</v>
      </c>
      <c r="U3253" s="12">
        <f t="shared" si="661"/>
        <v>0</v>
      </c>
      <c r="V3253" s="13" t="str">
        <f t="shared" ca="1" si="662"/>
        <v>Greater Than 8 Weeks Old</v>
      </c>
    </row>
    <row r="3254" spans="1:22" x14ac:dyDescent="0.45">
      <c r="A3254" s="2" t="s">
        <v>230</v>
      </c>
      <c r="B3254" s="5">
        <v>43704</v>
      </c>
      <c r="C3254" s="5" t="s">
        <v>383</v>
      </c>
      <c r="D3254" s="5" t="s">
        <v>384</v>
      </c>
      <c r="E3254" s="6">
        <v>6</v>
      </c>
      <c r="F3254" s="3">
        <v>77.94</v>
      </c>
      <c r="G3254" s="3">
        <v>36</v>
      </c>
      <c r="H3254" s="8">
        <f t="shared" si="650"/>
        <v>6</v>
      </c>
      <c r="I3254" s="3">
        <v>41.94</v>
      </c>
      <c r="J3254" s="4">
        <v>0.54</v>
      </c>
      <c r="K3254" s="2" t="str">
        <f t="shared" si="651"/>
        <v>Tuesday</v>
      </c>
      <c r="L3254" s="5">
        <f t="shared" si="652"/>
        <v>43707</v>
      </c>
      <c r="M3254" s="2" t="str">
        <f t="shared" si="653"/>
        <v>Friday</v>
      </c>
      <c r="N3254" s="2" t="str">
        <f t="shared" si="654"/>
        <v>Friday</v>
      </c>
      <c r="O3254" s="12">
        <f t="shared" si="655"/>
        <v>0.30000000000000004</v>
      </c>
      <c r="P3254" s="11" t="str">
        <f t="shared" si="656"/>
        <v>Low Cost per Unit</v>
      </c>
      <c r="Q3254" s="12">
        <f t="shared" si="657"/>
        <v>0</v>
      </c>
      <c r="R3254" s="12">
        <f t="shared" si="658"/>
        <v>2.3382000000000001</v>
      </c>
      <c r="S3254" s="12">
        <f t="shared" si="659"/>
        <v>0</v>
      </c>
      <c r="T3254" s="12">
        <f t="shared" si="660"/>
        <v>0</v>
      </c>
      <c r="U3254" s="12">
        <f t="shared" si="661"/>
        <v>0</v>
      </c>
      <c r="V3254" s="13" t="str">
        <f t="shared" ca="1" si="662"/>
        <v>Greater Than 8 Weeks Old</v>
      </c>
    </row>
    <row r="3255" spans="1:22" x14ac:dyDescent="0.45">
      <c r="A3255" s="2" t="s">
        <v>153</v>
      </c>
      <c r="B3255" s="5">
        <v>43704</v>
      </c>
      <c r="C3255" s="5" t="s">
        <v>383</v>
      </c>
      <c r="D3255" s="5" t="s">
        <v>398</v>
      </c>
      <c r="E3255" s="6">
        <v>2</v>
      </c>
      <c r="F3255" s="3">
        <v>52</v>
      </c>
      <c r="G3255" s="3">
        <v>17.760000000000002</v>
      </c>
      <c r="H3255" s="8">
        <f t="shared" si="650"/>
        <v>8.8800000000000008</v>
      </c>
      <c r="I3255" s="3">
        <v>34.24</v>
      </c>
      <c r="J3255" s="4">
        <v>0.66</v>
      </c>
      <c r="K3255" s="2" t="str">
        <f t="shared" si="651"/>
        <v>Tuesday</v>
      </c>
      <c r="L3255" s="5">
        <f t="shared" si="652"/>
        <v>43707</v>
      </c>
      <c r="M3255" s="2" t="str">
        <f t="shared" si="653"/>
        <v>Friday</v>
      </c>
      <c r="N3255" s="2" t="str">
        <f t="shared" si="654"/>
        <v>Friday</v>
      </c>
      <c r="O3255" s="12">
        <f t="shared" si="655"/>
        <v>0.1</v>
      </c>
      <c r="P3255" s="11" t="str">
        <f t="shared" si="656"/>
        <v>Low Cost per Unit</v>
      </c>
      <c r="Q3255" s="12">
        <f t="shared" si="657"/>
        <v>0</v>
      </c>
      <c r="R3255" s="12">
        <f t="shared" si="658"/>
        <v>1.56</v>
      </c>
      <c r="S3255" s="12">
        <f t="shared" si="659"/>
        <v>0</v>
      </c>
      <c r="T3255" s="12">
        <f t="shared" si="660"/>
        <v>0</v>
      </c>
      <c r="U3255" s="12">
        <f t="shared" si="661"/>
        <v>0</v>
      </c>
      <c r="V3255" s="13" t="str">
        <f t="shared" ca="1" si="662"/>
        <v>Greater Than 8 Weeks Old</v>
      </c>
    </row>
    <row r="3256" spans="1:22" x14ac:dyDescent="0.45">
      <c r="A3256" s="2" t="s">
        <v>124</v>
      </c>
      <c r="B3256" s="5">
        <v>43704</v>
      </c>
      <c r="C3256" s="5" t="s">
        <v>369</v>
      </c>
      <c r="D3256" s="5" t="s">
        <v>372</v>
      </c>
      <c r="E3256" s="6">
        <v>1</v>
      </c>
      <c r="F3256" s="3">
        <v>39</v>
      </c>
      <c r="G3256" s="3">
        <v>9.4499999999999993</v>
      </c>
      <c r="H3256" s="8">
        <f t="shared" si="650"/>
        <v>9.4499999999999993</v>
      </c>
      <c r="I3256" s="3">
        <v>29.55</v>
      </c>
      <c r="J3256" s="4">
        <v>0.76</v>
      </c>
      <c r="K3256" s="2" t="str">
        <f t="shared" si="651"/>
        <v>Tuesday</v>
      </c>
      <c r="L3256" s="5">
        <f t="shared" si="652"/>
        <v>43707</v>
      </c>
      <c r="M3256" s="2" t="str">
        <f t="shared" si="653"/>
        <v>Friday</v>
      </c>
      <c r="N3256" s="2" t="str">
        <f t="shared" si="654"/>
        <v>Friday</v>
      </c>
      <c r="O3256" s="12">
        <f t="shared" si="655"/>
        <v>0.05</v>
      </c>
      <c r="P3256" s="11" t="str">
        <f t="shared" si="656"/>
        <v>Low Cost per Unit</v>
      </c>
      <c r="Q3256" s="12">
        <f t="shared" si="657"/>
        <v>0</v>
      </c>
      <c r="R3256" s="12">
        <f t="shared" si="658"/>
        <v>0</v>
      </c>
      <c r="S3256" s="12">
        <f t="shared" si="659"/>
        <v>0</v>
      </c>
      <c r="T3256" s="12">
        <f t="shared" si="660"/>
        <v>0</v>
      </c>
      <c r="U3256" s="12">
        <f t="shared" si="661"/>
        <v>0</v>
      </c>
      <c r="V3256" s="13" t="str">
        <f t="shared" ca="1" si="662"/>
        <v>Greater Than 8 Weeks Old</v>
      </c>
    </row>
    <row r="3257" spans="1:22" x14ac:dyDescent="0.45">
      <c r="A3257" s="2" t="s">
        <v>180</v>
      </c>
      <c r="B3257" s="5">
        <v>43704</v>
      </c>
      <c r="C3257" s="5" t="s">
        <v>369</v>
      </c>
      <c r="D3257" s="5" t="s">
        <v>372</v>
      </c>
      <c r="E3257" s="6">
        <v>4</v>
      </c>
      <c r="F3257" s="3">
        <v>43.96</v>
      </c>
      <c r="G3257" s="3">
        <v>23.04</v>
      </c>
      <c r="H3257" s="8">
        <f t="shared" si="650"/>
        <v>5.76</v>
      </c>
      <c r="I3257" s="3">
        <v>20.92</v>
      </c>
      <c r="J3257" s="4">
        <v>0.48</v>
      </c>
      <c r="K3257" s="2" t="str">
        <f t="shared" si="651"/>
        <v>Tuesday</v>
      </c>
      <c r="L3257" s="5">
        <f t="shared" si="652"/>
        <v>43707</v>
      </c>
      <c r="M3257" s="2" t="str">
        <f t="shared" si="653"/>
        <v>Friday</v>
      </c>
      <c r="N3257" s="2" t="str">
        <f t="shared" si="654"/>
        <v>Friday</v>
      </c>
      <c r="O3257" s="12">
        <f t="shared" si="655"/>
        <v>0.2</v>
      </c>
      <c r="P3257" s="11" t="str">
        <f t="shared" si="656"/>
        <v>Low Cost per Unit</v>
      </c>
      <c r="Q3257" s="12">
        <f t="shared" si="657"/>
        <v>0</v>
      </c>
      <c r="R3257" s="12">
        <f t="shared" si="658"/>
        <v>1.3188</v>
      </c>
      <c r="S3257" s="12">
        <f t="shared" si="659"/>
        <v>0</v>
      </c>
      <c r="T3257" s="12">
        <f t="shared" si="660"/>
        <v>0</v>
      </c>
      <c r="U3257" s="12">
        <f t="shared" si="661"/>
        <v>0</v>
      </c>
      <c r="V3257" s="13" t="str">
        <f t="shared" ca="1" si="662"/>
        <v>Greater Than 8 Weeks Old</v>
      </c>
    </row>
    <row r="3258" spans="1:22" x14ac:dyDescent="0.45">
      <c r="A3258" s="2" t="s">
        <v>181</v>
      </c>
      <c r="B3258" s="5">
        <v>43704</v>
      </c>
      <c r="C3258" s="5" t="s">
        <v>369</v>
      </c>
      <c r="D3258" s="5" t="s">
        <v>372</v>
      </c>
      <c r="E3258" s="6">
        <v>1</v>
      </c>
      <c r="F3258" s="3">
        <v>30</v>
      </c>
      <c r="G3258" s="3">
        <v>7.8</v>
      </c>
      <c r="H3258" s="8">
        <f t="shared" si="650"/>
        <v>7.8</v>
      </c>
      <c r="I3258" s="3">
        <v>22.2</v>
      </c>
      <c r="J3258" s="4">
        <v>0.74</v>
      </c>
      <c r="K3258" s="2" t="str">
        <f t="shared" si="651"/>
        <v>Tuesday</v>
      </c>
      <c r="L3258" s="5">
        <f t="shared" si="652"/>
        <v>43707</v>
      </c>
      <c r="M3258" s="2" t="str">
        <f t="shared" si="653"/>
        <v>Friday</v>
      </c>
      <c r="N3258" s="2" t="str">
        <f t="shared" si="654"/>
        <v>Friday</v>
      </c>
      <c r="O3258" s="12">
        <f t="shared" si="655"/>
        <v>0.05</v>
      </c>
      <c r="P3258" s="11" t="str">
        <f t="shared" si="656"/>
        <v>Low Cost per Unit</v>
      </c>
      <c r="Q3258" s="12">
        <f t="shared" si="657"/>
        <v>0</v>
      </c>
      <c r="R3258" s="12">
        <f t="shared" si="658"/>
        <v>0</v>
      </c>
      <c r="S3258" s="12">
        <f t="shared" si="659"/>
        <v>0</v>
      </c>
      <c r="T3258" s="12">
        <f t="shared" si="660"/>
        <v>0</v>
      </c>
      <c r="U3258" s="12">
        <f t="shared" si="661"/>
        <v>0</v>
      </c>
      <c r="V3258" s="13" t="str">
        <f t="shared" ca="1" si="662"/>
        <v>Greater Than 8 Weeks Old</v>
      </c>
    </row>
    <row r="3259" spans="1:22" x14ac:dyDescent="0.45">
      <c r="A3259" s="2" t="s">
        <v>125</v>
      </c>
      <c r="B3259" s="5">
        <v>43704</v>
      </c>
      <c r="C3259" s="5" t="s">
        <v>369</v>
      </c>
      <c r="D3259" s="5" t="s">
        <v>372</v>
      </c>
      <c r="E3259" s="6">
        <v>1</v>
      </c>
      <c r="F3259" s="3">
        <v>40</v>
      </c>
      <c r="G3259" s="3">
        <v>7.69</v>
      </c>
      <c r="H3259" s="8">
        <f t="shared" si="650"/>
        <v>7.69</v>
      </c>
      <c r="I3259" s="3">
        <v>32.31</v>
      </c>
      <c r="J3259" s="4">
        <v>0.81</v>
      </c>
      <c r="K3259" s="2" t="str">
        <f t="shared" si="651"/>
        <v>Tuesday</v>
      </c>
      <c r="L3259" s="5">
        <f t="shared" si="652"/>
        <v>43707</v>
      </c>
      <c r="M3259" s="2" t="str">
        <f t="shared" si="653"/>
        <v>Friday</v>
      </c>
      <c r="N3259" s="2" t="str">
        <f t="shared" si="654"/>
        <v>Friday</v>
      </c>
      <c r="O3259" s="12">
        <f t="shared" si="655"/>
        <v>0.05</v>
      </c>
      <c r="P3259" s="11" t="str">
        <f t="shared" si="656"/>
        <v>Low Cost per Unit</v>
      </c>
      <c r="Q3259" s="12">
        <f t="shared" si="657"/>
        <v>0</v>
      </c>
      <c r="R3259" s="12">
        <f t="shared" si="658"/>
        <v>0</v>
      </c>
      <c r="S3259" s="12">
        <f t="shared" si="659"/>
        <v>0</v>
      </c>
      <c r="T3259" s="12">
        <f t="shared" si="660"/>
        <v>0</v>
      </c>
      <c r="U3259" s="12">
        <f t="shared" si="661"/>
        <v>0</v>
      </c>
      <c r="V3259" s="13" t="str">
        <f t="shared" ca="1" si="662"/>
        <v>Greater Than 8 Weeks Old</v>
      </c>
    </row>
    <row r="3260" spans="1:22" x14ac:dyDescent="0.45">
      <c r="A3260" s="2" t="s">
        <v>311</v>
      </c>
      <c r="B3260" s="5">
        <v>43704</v>
      </c>
      <c r="C3260" s="5" t="s">
        <v>371</v>
      </c>
      <c r="D3260" s="5" t="s">
        <v>371</v>
      </c>
      <c r="E3260" s="6">
        <v>2</v>
      </c>
      <c r="F3260" s="3">
        <v>13.98</v>
      </c>
      <c r="G3260" s="3">
        <v>5.58</v>
      </c>
      <c r="H3260" s="8">
        <f t="shared" si="650"/>
        <v>2.79</v>
      </c>
      <c r="I3260" s="3">
        <v>8.4</v>
      </c>
      <c r="J3260" s="4">
        <v>0.6</v>
      </c>
      <c r="K3260" s="2" t="str">
        <f t="shared" si="651"/>
        <v>Tuesday</v>
      </c>
      <c r="L3260" s="5">
        <f t="shared" si="652"/>
        <v>43707</v>
      </c>
      <c r="M3260" s="2" t="str">
        <f t="shared" si="653"/>
        <v>Friday</v>
      </c>
      <c r="N3260" s="2" t="str">
        <f t="shared" si="654"/>
        <v>Friday</v>
      </c>
      <c r="O3260" s="12">
        <f t="shared" si="655"/>
        <v>0.1</v>
      </c>
      <c r="P3260" s="11" t="str">
        <f t="shared" si="656"/>
        <v>Low Cost per Unit</v>
      </c>
      <c r="Q3260" s="12">
        <f t="shared" si="657"/>
        <v>0</v>
      </c>
      <c r="R3260" s="12">
        <f t="shared" si="658"/>
        <v>0.4194</v>
      </c>
      <c r="S3260" s="12">
        <f t="shared" si="659"/>
        <v>0</v>
      </c>
      <c r="T3260" s="12">
        <f t="shared" si="660"/>
        <v>0</v>
      </c>
      <c r="U3260" s="12">
        <f t="shared" si="661"/>
        <v>0</v>
      </c>
      <c r="V3260" s="13" t="str">
        <f t="shared" ca="1" si="662"/>
        <v>Greater Than 8 Weeks Old</v>
      </c>
    </row>
    <row r="3261" spans="1:22" x14ac:dyDescent="0.45">
      <c r="A3261" s="2" t="s">
        <v>232</v>
      </c>
      <c r="B3261" s="5">
        <v>43704</v>
      </c>
      <c r="C3261" s="5" t="s">
        <v>383</v>
      </c>
      <c r="D3261" s="5" t="s">
        <v>398</v>
      </c>
      <c r="E3261" s="6">
        <v>13</v>
      </c>
      <c r="F3261" s="3">
        <v>389.87</v>
      </c>
      <c r="G3261" s="3">
        <v>207.09</v>
      </c>
      <c r="H3261" s="8">
        <f t="shared" si="650"/>
        <v>15.93</v>
      </c>
      <c r="I3261" s="3">
        <v>182.78</v>
      </c>
      <c r="J3261" s="4">
        <v>0.47</v>
      </c>
      <c r="K3261" s="2" t="str">
        <f t="shared" si="651"/>
        <v>Tuesday</v>
      </c>
      <c r="L3261" s="5">
        <f t="shared" si="652"/>
        <v>43707</v>
      </c>
      <c r="M3261" s="2" t="str">
        <f t="shared" si="653"/>
        <v>Friday</v>
      </c>
      <c r="N3261" s="2" t="str">
        <f t="shared" si="654"/>
        <v>Friday</v>
      </c>
      <c r="O3261" s="12">
        <f t="shared" si="655"/>
        <v>0.65</v>
      </c>
      <c r="P3261" s="11" t="str">
        <f t="shared" si="656"/>
        <v>Low Cost per Unit</v>
      </c>
      <c r="Q3261" s="12">
        <f t="shared" si="657"/>
        <v>0</v>
      </c>
      <c r="R3261" s="12">
        <f t="shared" si="658"/>
        <v>11.696099999999999</v>
      </c>
      <c r="S3261" s="12">
        <f t="shared" si="659"/>
        <v>0</v>
      </c>
      <c r="T3261" s="12">
        <f t="shared" si="660"/>
        <v>0</v>
      </c>
      <c r="U3261" s="12">
        <f t="shared" si="661"/>
        <v>0</v>
      </c>
      <c r="V3261" s="13" t="str">
        <f t="shared" ca="1" si="662"/>
        <v>Greater Than 8 Weeks Old</v>
      </c>
    </row>
    <row r="3262" spans="1:22" x14ac:dyDescent="0.45">
      <c r="A3262" s="2" t="s">
        <v>279</v>
      </c>
      <c r="B3262" s="5">
        <v>43704</v>
      </c>
      <c r="C3262" s="5" t="s">
        <v>378</v>
      </c>
      <c r="D3262" s="5" t="s">
        <v>379</v>
      </c>
      <c r="E3262" s="6">
        <v>3</v>
      </c>
      <c r="F3262" s="3">
        <v>48</v>
      </c>
      <c r="G3262" s="3">
        <v>20.25</v>
      </c>
      <c r="H3262" s="8">
        <f t="shared" si="650"/>
        <v>6.75</v>
      </c>
      <c r="I3262" s="3">
        <v>27.75</v>
      </c>
      <c r="J3262" s="4">
        <v>0.57999999999999996</v>
      </c>
      <c r="K3262" s="2" t="str">
        <f t="shared" si="651"/>
        <v>Tuesday</v>
      </c>
      <c r="L3262" s="5">
        <f t="shared" si="652"/>
        <v>43707</v>
      </c>
      <c r="M3262" s="2" t="str">
        <f t="shared" si="653"/>
        <v>Friday</v>
      </c>
      <c r="N3262" s="2" t="str">
        <f t="shared" si="654"/>
        <v>Friday</v>
      </c>
      <c r="O3262" s="12">
        <f t="shared" si="655"/>
        <v>0.15000000000000002</v>
      </c>
      <c r="P3262" s="11" t="str">
        <f t="shared" si="656"/>
        <v>Low Cost per Unit</v>
      </c>
      <c r="Q3262" s="12">
        <f t="shared" si="657"/>
        <v>0</v>
      </c>
      <c r="R3262" s="12">
        <f t="shared" si="658"/>
        <v>1.44</v>
      </c>
      <c r="S3262" s="12">
        <f t="shared" si="659"/>
        <v>0</v>
      </c>
      <c r="T3262" s="12">
        <f t="shared" si="660"/>
        <v>0</v>
      </c>
      <c r="U3262" s="12">
        <f t="shared" si="661"/>
        <v>0</v>
      </c>
      <c r="V3262" s="13" t="str">
        <f t="shared" ca="1" si="662"/>
        <v>Greater Than 8 Weeks Old</v>
      </c>
    </row>
    <row r="3263" spans="1:22" x14ac:dyDescent="0.45">
      <c r="A3263" s="2" t="s">
        <v>86</v>
      </c>
      <c r="B3263" s="5">
        <v>43704</v>
      </c>
      <c r="C3263" s="5" t="s">
        <v>383</v>
      </c>
      <c r="D3263" s="5" t="s">
        <v>398</v>
      </c>
      <c r="E3263" s="6">
        <v>3</v>
      </c>
      <c r="F3263" s="3">
        <v>126</v>
      </c>
      <c r="G3263" s="3">
        <v>37.14</v>
      </c>
      <c r="H3263" s="8">
        <f t="shared" si="650"/>
        <v>12.38</v>
      </c>
      <c r="I3263" s="3">
        <v>88.86</v>
      </c>
      <c r="J3263" s="4">
        <v>0.71</v>
      </c>
      <c r="K3263" s="2" t="str">
        <f t="shared" si="651"/>
        <v>Tuesday</v>
      </c>
      <c r="L3263" s="5">
        <f t="shared" si="652"/>
        <v>43707</v>
      </c>
      <c r="M3263" s="2" t="str">
        <f t="shared" si="653"/>
        <v>Friday</v>
      </c>
      <c r="N3263" s="2" t="str">
        <f t="shared" si="654"/>
        <v>Friday</v>
      </c>
      <c r="O3263" s="12">
        <f t="shared" si="655"/>
        <v>0.15000000000000002</v>
      </c>
      <c r="P3263" s="11" t="str">
        <f t="shared" si="656"/>
        <v>Low Cost per Unit</v>
      </c>
      <c r="Q3263" s="12">
        <f t="shared" si="657"/>
        <v>0</v>
      </c>
      <c r="R3263" s="12">
        <f t="shared" si="658"/>
        <v>3.78</v>
      </c>
      <c r="S3263" s="12">
        <f t="shared" si="659"/>
        <v>0</v>
      </c>
      <c r="T3263" s="12">
        <f t="shared" si="660"/>
        <v>0</v>
      </c>
      <c r="U3263" s="12">
        <f t="shared" si="661"/>
        <v>0</v>
      </c>
      <c r="V3263" s="13" t="str">
        <f t="shared" ca="1" si="662"/>
        <v>Greater Than 8 Weeks Old</v>
      </c>
    </row>
    <row r="3264" spans="1:22" x14ac:dyDescent="0.45">
      <c r="A3264" s="2" t="s">
        <v>129</v>
      </c>
      <c r="B3264" s="5">
        <v>43704</v>
      </c>
      <c r="C3264" s="5" t="s">
        <v>383</v>
      </c>
      <c r="D3264" s="5" t="s">
        <v>398</v>
      </c>
      <c r="E3264" s="6">
        <v>3</v>
      </c>
      <c r="F3264" s="3">
        <v>48</v>
      </c>
      <c r="G3264" s="3">
        <v>14.64</v>
      </c>
      <c r="H3264" s="8">
        <f t="shared" si="650"/>
        <v>4.88</v>
      </c>
      <c r="I3264" s="3">
        <v>33.36</v>
      </c>
      <c r="J3264" s="4">
        <v>0.7</v>
      </c>
      <c r="K3264" s="2" t="str">
        <f t="shared" si="651"/>
        <v>Tuesday</v>
      </c>
      <c r="L3264" s="5">
        <f t="shared" si="652"/>
        <v>43707</v>
      </c>
      <c r="M3264" s="2" t="str">
        <f t="shared" si="653"/>
        <v>Friday</v>
      </c>
      <c r="N3264" s="2" t="str">
        <f t="shared" si="654"/>
        <v>Friday</v>
      </c>
      <c r="O3264" s="12">
        <f t="shared" si="655"/>
        <v>0.15000000000000002</v>
      </c>
      <c r="P3264" s="11" t="str">
        <f t="shared" si="656"/>
        <v>Low Cost per Unit</v>
      </c>
      <c r="Q3264" s="12">
        <f t="shared" si="657"/>
        <v>0</v>
      </c>
      <c r="R3264" s="12">
        <f t="shared" si="658"/>
        <v>1.44</v>
      </c>
      <c r="S3264" s="12">
        <f t="shared" si="659"/>
        <v>0</v>
      </c>
      <c r="T3264" s="12">
        <f t="shared" si="660"/>
        <v>0</v>
      </c>
      <c r="U3264" s="12">
        <f t="shared" si="661"/>
        <v>0</v>
      </c>
      <c r="V3264" s="13" t="str">
        <f t="shared" ca="1" si="662"/>
        <v>Greater Than 8 Weeks Old</v>
      </c>
    </row>
    <row r="3265" spans="1:22" x14ac:dyDescent="0.45">
      <c r="A3265" s="2" t="s">
        <v>233</v>
      </c>
      <c r="B3265" s="5">
        <v>43704</v>
      </c>
      <c r="C3265" s="5" t="s">
        <v>383</v>
      </c>
      <c r="D3265" s="5" t="s">
        <v>384</v>
      </c>
      <c r="E3265" s="6">
        <v>1</v>
      </c>
      <c r="F3265" s="3">
        <v>8</v>
      </c>
      <c r="G3265" s="3">
        <v>3.71</v>
      </c>
      <c r="H3265" s="8">
        <f t="shared" si="650"/>
        <v>3.71</v>
      </c>
      <c r="I3265" s="3">
        <v>4.29</v>
      </c>
      <c r="J3265" s="4">
        <v>0.54</v>
      </c>
      <c r="K3265" s="2" t="str">
        <f t="shared" si="651"/>
        <v>Tuesday</v>
      </c>
      <c r="L3265" s="5">
        <f t="shared" si="652"/>
        <v>43707</v>
      </c>
      <c r="M3265" s="2" t="str">
        <f t="shared" si="653"/>
        <v>Friday</v>
      </c>
      <c r="N3265" s="2" t="str">
        <f t="shared" si="654"/>
        <v>Friday</v>
      </c>
      <c r="O3265" s="12">
        <f t="shared" si="655"/>
        <v>0.05</v>
      </c>
      <c r="P3265" s="11" t="str">
        <f t="shared" si="656"/>
        <v>Low Cost per Unit</v>
      </c>
      <c r="Q3265" s="12">
        <f t="shared" si="657"/>
        <v>0</v>
      </c>
      <c r="R3265" s="12">
        <f t="shared" si="658"/>
        <v>0</v>
      </c>
      <c r="S3265" s="12">
        <f t="shared" si="659"/>
        <v>0</v>
      </c>
      <c r="T3265" s="12">
        <f t="shared" si="660"/>
        <v>0</v>
      </c>
      <c r="U3265" s="12">
        <f t="shared" si="661"/>
        <v>0</v>
      </c>
      <c r="V3265" s="13" t="str">
        <f t="shared" ca="1" si="662"/>
        <v>Greater Than 8 Weeks Old</v>
      </c>
    </row>
    <row r="3266" spans="1:22" x14ac:dyDescent="0.45">
      <c r="A3266" s="2" t="s">
        <v>87</v>
      </c>
      <c r="B3266" s="5">
        <v>43704</v>
      </c>
      <c r="C3266" s="5" t="s">
        <v>383</v>
      </c>
      <c r="D3266" s="5" t="s">
        <v>399</v>
      </c>
      <c r="E3266" s="6">
        <v>1</v>
      </c>
      <c r="F3266" s="3">
        <v>20</v>
      </c>
      <c r="G3266" s="3">
        <v>8.1999999999999993</v>
      </c>
      <c r="H3266" s="8">
        <f t="shared" si="650"/>
        <v>8.1999999999999993</v>
      </c>
      <c r="I3266" s="3">
        <v>11.8</v>
      </c>
      <c r="J3266" s="4">
        <v>0.59</v>
      </c>
      <c r="K3266" s="2" t="str">
        <f t="shared" si="651"/>
        <v>Tuesday</v>
      </c>
      <c r="L3266" s="5">
        <f t="shared" si="652"/>
        <v>43707</v>
      </c>
      <c r="M3266" s="2" t="str">
        <f t="shared" si="653"/>
        <v>Friday</v>
      </c>
      <c r="N3266" s="2" t="str">
        <f t="shared" si="654"/>
        <v>Friday</v>
      </c>
      <c r="O3266" s="12">
        <f t="shared" si="655"/>
        <v>0.05</v>
      </c>
      <c r="P3266" s="11" t="str">
        <f t="shared" si="656"/>
        <v>Low Cost per Unit</v>
      </c>
      <c r="Q3266" s="12">
        <f t="shared" si="657"/>
        <v>0</v>
      </c>
      <c r="R3266" s="12">
        <f t="shared" si="658"/>
        <v>0</v>
      </c>
      <c r="S3266" s="12">
        <f t="shared" si="659"/>
        <v>0</v>
      </c>
      <c r="T3266" s="12">
        <f t="shared" si="660"/>
        <v>0</v>
      </c>
      <c r="U3266" s="12">
        <f t="shared" si="661"/>
        <v>0</v>
      </c>
      <c r="V3266" s="13" t="str">
        <f t="shared" ca="1" si="662"/>
        <v>Greater Than 8 Weeks Old</v>
      </c>
    </row>
    <row r="3267" spans="1:22" x14ac:dyDescent="0.45">
      <c r="A3267" s="2" t="s">
        <v>88</v>
      </c>
      <c r="B3267" s="5">
        <v>43704</v>
      </c>
      <c r="C3267" s="5" t="s">
        <v>376</v>
      </c>
      <c r="D3267" s="5" t="s">
        <v>377</v>
      </c>
      <c r="E3267" s="6">
        <v>3</v>
      </c>
      <c r="F3267" s="3">
        <v>135</v>
      </c>
      <c r="G3267" s="3">
        <v>48.96</v>
      </c>
      <c r="H3267" s="8">
        <f t="shared" ref="H3267:H3330" si="663">G3267/E3267</f>
        <v>16.32</v>
      </c>
      <c r="I3267" s="3">
        <v>86.04</v>
      </c>
      <c r="J3267" s="4">
        <v>0.64</v>
      </c>
      <c r="K3267" s="2" t="str">
        <f t="shared" ref="K3267:K3330" si="664">TEXT(B3267,"dddd")</f>
        <v>Tuesday</v>
      </c>
      <c r="L3267" s="5">
        <f t="shared" ref="L3267:L3330" si="665">B3267+3</f>
        <v>43707</v>
      </c>
      <c r="M3267" s="2" t="str">
        <f t="shared" ref="M3267:M3330" si="666">TEXT(L3267,"dddd")</f>
        <v>Friday</v>
      </c>
      <c r="N3267" s="2" t="str">
        <f t="shared" ref="N3267:N3330" si="667">IF(M3267="Sunday","Monday",M3267)</f>
        <v>Friday</v>
      </c>
      <c r="O3267" s="12">
        <f t="shared" ref="O3267:O3330" si="668">IF(TEXT(B3267,"dddd")="Tuesday",E3267*0.05,0)</f>
        <v>0.15000000000000002</v>
      </c>
      <c r="P3267" s="11" t="str">
        <f t="shared" ref="P3267:P3330" si="669">IF(H3267&gt;AVERAGE(H:H),"High Cost per Unit","Low Cost per Unit")</f>
        <v>Low Cost per Unit</v>
      </c>
      <c r="Q3267" s="12">
        <f t="shared" ref="Q3267:Q3330" si="670">IF(D3267="Masks",F3267*0.1,0)</f>
        <v>0</v>
      </c>
      <c r="R3267" s="12">
        <f t="shared" ref="R3267:R3330" si="671">IF(E3267&gt;1,F3267*0.03,0)</f>
        <v>4.05</v>
      </c>
      <c r="S3267" s="12">
        <f t="shared" ref="S3267:S3330" si="672">IF(D3267="Accessories",F3267*0.15,0)</f>
        <v>0</v>
      </c>
      <c r="T3267" s="12">
        <f t="shared" ref="T3267:T3330" si="673">IF(AND(K3267="Saturday",C3267="Fitness"),F3267*0.1,0)</f>
        <v>0</v>
      </c>
      <c r="U3267" s="12">
        <f t="shared" ref="U3267:U3330" si="674">IF(AND(K3267="Friday",C3267="Automotive"),F3267*0.2,0)</f>
        <v>0</v>
      </c>
      <c r="V3267" s="13" t="str">
        <f t="shared" ref="V3267:V3330" ca="1" si="675">IF(ABS(TODAY()-B3267)&gt;56,"Greater Than 8 Weeks Old","Less Than 8 Weeks Old")</f>
        <v>Greater Than 8 Weeks Old</v>
      </c>
    </row>
    <row r="3268" spans="1:22" x14ac:dyDescent="0.45">
      <c r="A3268" s="2" t="s">
        <v>89</v>
      </c>
      <c r="B3268" s="5">
        <v>43704</v>
      </c>
      <c r="C3268" s="5" t="s">
        <v>386</v>
      </c>
      <c r="D3268" s="5" t="s">
        <v>387</v>
      </c>
      <c r="E3268" s="6">
        <v>2</v>
      </c>
      <c r="F3268" s="3">
        <v>198</v>
      </c>
      <c r="G3268" s="3">
        <v>74.84</v>
      </c>
      <c r="H3268" s="8">
        <f t="shared" si="663"/>
        <v>37.42</v>
      </c>
      <c r="I3268" s="3">
        <v>123.16</v>
      </c>
      <c r="J3268" s="4">
        <v>0.62</v>
      </c>
      <c r="K3268" s="2" t="str">
        <f t="shared" si="664"/>
        <v>Tuesday</v>
      </c>
      <c r="L3268" s="5">
        <f t="shared" si="665"/>
        <v>43707</v>
      </c>
      <c r="M3268" s="2" t="str">
        <f t="shared" si="666"/>
        <v>Friday</v>
      </c>
      <c r="N3268" s="2" t="str">
        <f t="shared" si="667"/>
        <v>Friday</v>
      </c>
      <c r="O3268" s="12">
        <f t="shared" si="668"/>
        <v>0.1</v>
      </c>
      <c r="P3268" s="11" t="str">
        <f t="shared" si="669"/>
        <v>High Cost per Unit</v>
      </c>
      <c r="Q3268" s="12">
        <f t="shared" si="670"/>
        <v>0</v>
      </c>
      <c r="R3268" s="12">
        <f t="shared" si="671"/>
        <v>5.9399999999999995</v>
      </c>
      <c r="S3268" s="12">
        <f t="shared" si="672"/>
        <v>0</v>
      </c>
      <c r="T3268" s="12">
        <f t="shared" si="673"/>
        <v>0</v>
      </c>
      <c r="U3268" s="12">
        <f t="shared" si="674"/>
        <v>0</v>
      </c>
      <c r="V3268" s="13" t="str">
        <f t="shared" ca="1" si="675"/>
        <v>Greater Than 8 Weeks Old</v>
      </c>
    </row>
    <row r="3269" spans="1:22" x14ac:dyDescent="0.45">
      <c r="A3269" s="2" t="s">
        <v>234</v>
      </c>
      <c r="B3269" s="5">
        <v>43704</v>
      </c>
      <c r="C3269" s="5" t="s">
        <v>369</v>
      </c>
      <c r="D3269" s="5" t="s">
        <v>372</v>
      </c>
      <c r="E3269" s="6">
        <v>11</v>
      </c>
      <c r="F3269" s="3">
        <v>219.89</v>
      </c>
      <c r="G3269" s="3">
        <v>98.67</v>
      </c>
      <c r="H3269" s="8">
        <f t="shared" si="663"/>
        <v>8.9700000000000006</v>
      </c>
      <c r="I3269" s="3">
        <v>121.22</v>
      </c>
      <c r="J3269" s="4">
        <v>0.55000000000000004</v>
      </c>
      <c r="K3269" s="2" t="str">
        <f t="shared" si="664"/>
        <v>Tuesday</v>
      </c>
      <c r="L3269" s="5">
        <f t="shared" si="665"/>
        <v>43707</v>
      </c>
      <c r="M3269" s="2" t="str">
        <f t="shared" si="666"/>
        <v>Friday</v>
      </c>
      <c r="N3269" s="2" t="str">
        <f t="shared" si="667"/>
        <v>Friday</v>
      </c>
      <c r="O3269" s="12">
        <f t="shared" si="668"/>
        <v>0.55000000000000004</v>
      </c>
      <c r="P3269" s="11" t="str">
        <f t="shared" si="669"/>
        <v>Low Cost per Unit</v>
      </c>
      <c r="Q3269" s="12">
        <f t="shared" si="670"/>
        <v>0</v>
      </c>
      <c r="R3269" s="12">
        <f t="shared" si="671"/>
        <v>6.5966999999999993</v>
      </c>
      <c r="S3269" s="12">
        <f t="shared" si="672"/>
        <v>0</v>
      </c>
      <c r="T3269" s="12">
        <f t="shared" si="673"/>
        <v>0</v>
      </c>
      <c r="U3269" s="12">
        <f t="shared" si="674"/>
        <v>0</v>
      </c>
      <c r="V3269" s="13" t="str">
        <f t="shared" ca="1" si="675"/>
        <v>Greater Than 8 Weeks Old</v>
      </c>
    </row>
    <row r="3270" spans="1:22" x14ac:dyDescent="0.45">
      <c r="A3270" s="2" t="s">
        <v>90</v>
      </c>
      <c r="B3270" s="5">
        <v>43704</v>
      </c>
      <c r="C3270" s="5" t="s">
        <v>378</v>
      </c>
      <c r="D3270" s="5" t="s">
        <v>379</v>
      </c>
      <c r="E3270" s="6">
        <v>4</v>
      </c>
      <c r="F3270" s="3">
        <v>396</v>
      </c>
      <c r="G3270" s="3">
        <v>143.88</v>
      </c>
      <c r="H3270" s="8">
        <f t="shared" si="663"/>
        <v>35.97</v>
      </c>
      <c r="I3270" s="3">
        <v>252.12</v>
      </c>
      <c r="J3270" s="4">
        <v>0.64</v>
      </c>
      <c r="K3270" s="2" t="str">
        <f t="shared" si="664"/>
        <v>Tuesday</v>
      </c>
      <c r="L3270" s="5">
        <f t="shared" si="665"/>
        <v>43707</v>
      </c>
      <c r="M3270" s="2" t="str">
        <f t="shared" si="666"/>
        <v>Friday</v>
      </c>
      <c r="N3270" s="2" t="str">
        <f t="shared" si="667"/>
        <v>Friday</v>
      </c>
      <c r="O3270" s="12">
        <f t="shared" si="668"/>
        <v>0.2</v>
      </c>
      <c r="P3270" s="11" t="str">
        <f t="shared" si="669"/>
        <v>High Cost per Unit</v>
      </c>
      <c r="Q3270" s="12">
        <f t="shared" si="670"/>
        <v>0</v>
      </c>
      <c r="R3270" s="12">
        <f t="shared" si="671"/>
        <v>11.879999999999999</v>
      </c>
      <c r="S3270" s="12">
        <f t="shared" si="672"/>
        <v>0</v>
      </c>
      <c r="T3270" s="12">
        <f t="shared" si="673"/>
        <v>0</v>
      </c>
      <c r="U3270" s="12">
        <f t="shared" si="674"/>
        <v>0</v>
      </c>
      <c r="V3270" s="13" t="str">
        <f t="shared" ca="1" si="675"/>
        <v>Greater Than 8 Weeks Old</v>
      </c>
    </row>
    <row r="3271" spans="1:22" x14ac:dyDescent="0.45">
      <c r="A3271" s="2" t="s">
        <v>156</v>
      </c>
      <c r="B3271" s="5">
        <v>43704</v>
      </c>
      <c r="C3271" s="5" t="s">
        <v>386</v>
      </c>
      <c r="D3271" s="5" t="s">
        <v>387</v>
      </c>
      <c r="E3271" s="6">
        <v>4</v>
      </c>
      <c r="F3271" s="3">
        <v>263.95999999999998</v>
      </c>
      <c r="G3271" s="3">
        <v>149.68</v>
      </c>
      <c r="H3271" s="8">
        <f t="shared" si="663"/>
        <v>37.42</v>
      </c>
      <c r="I3271" s="3">
        <v>114.28</v>
      </c>
      <c r="J3271" s="4">
        <v>0.43</v>
      </c>
      <c r="K3271" s="2" t="str">
        <f t="shared" si="664"/>
        <v>Tuesday</v>
      </c>
      <c r="L3271" s="5">
        <f t="shared" si="665"/>
        <v>43707</v>
      </c>
      <c r="M3271" s="2" t="str">
        <f t="shared" si="666"/>
        <v>Friday</v>
      </c>
      <c r="N3271" s="2" t="str">
        <f t="shared" si="667"/>
        <v>Friday</v>
      </c>
      <c r="O3271" s="12">
        <f t="shared" si="668"/>
        <v>0.2</v>
      </c>
      <c r="P3271" s="11" t="str">
        <f t="shared" si="669"/>
        <v>High Cost per Unit</v>
      </c>
      <c r="Q3271" s="12">
        <f t="shared" si="670"/>
        <v>0</v>
      </c>
      <c r="R3271" s="12">
        <f t="shared" si="671"/>
        <v>7.9187999999999992</v>
      </c>
      <c r="S3271" s="12">
        <f t="shared" si="672"/>
        <v>0</v>
      </c>
      <c r="T3271" s="12">
        <f t="shared" si="673"/>
        <v>0</v>
      </c>
      <c r="U3271" s="12">
        <f t="shared" si="674"/>
        <v>0</v>
      </c>
      <c r="V3271" s="13" t="str">
        <f t="shared" ca="1" si="675"/>
        <v>Greater Than 8 Weeks Old</v>
      </c>
    </row>
    <row r="3272" spans="1:22" x14ac:dyDescent="0.45">
      <c r="A3272" s="2" t="s">
        <v>130</v>
      </c>
      <c r="B3272" s="5">
        <v>43704</v>
      </c>
      <c r="C3272" s="5" t="s">
        <v>386</v>
      </c>
      <c r="D3272" s="5" t="s">
        <v>388</v>
      </c>
      <c r="E3272" s="6">
        <v>5</v>
      </c>
      <c r="F3272" s="3">
        <v>249.95</v>
      </c>
      <c r="G3272" s="3">
        <v>119.85</v>
      </c>
      <c r="H3272" s="8">
        <f t="shared" si="663"/>
        <v>23.97</v>
      </c>
      <c r="I3272" s="3">
        <v>130.1</v>
      </c>
      <c r="J3272" s="4">
        <v>0.52</v>
      </c>
      <c r="K3272" s="2" t="str">
        <f t="shared" si="664"/>
        <v>Tuesday</v>
      </c>
      <c r="L3272" s="5">
        <f t="shared" si="665"/>
        <v>43707</v>
      </c>
      <c r="M3272" s="2" t="str">
        <f t="shared" si="666"/>
        <v>Friday</v>
      </c>
      <c r="N3272" s="2" t="str">
        <f t="shared" si="667"/>
        <v>Friday</v>
      </c>
      <c r="O3272" s="12">
        <f t="shared" si="668"/>
        <v>0.25</v>
      </c>
      <c r="P3272" s="11" t="str">
        <f t="shared" si="669"/>
        <v>High Cost per Unit</v>
      </c>
      <c r="Q3272" s="12">
        <f t="shared" si="670"/>
        <v>0</v>
      </c>
      <c r="R3272" s="12">
        <f t="shared" si="671"/>
        <v>7.4984999999999991</v>
      </c>
      <c r="S3272" s="12">
        <f t="shared" si="672"/>
        <v>0</v>
      </c>
      <c r="T3272" s="12">
        <f t="shared" si="673"/>
        <v>0</v>
      </c>
      <c r="U3272" s="12">
        <f t="shared" si="674"/>
        <v>0</v>
      </c>
      <c r="V3272" s="13" t="str">
        <f t="shared" ca="1" si="675"/>
        <v>Greater Than 8 Weeks Old</v>
      </c>
    </row>
    <row r="3273" spans="1:22" x14ac:dyDescent="0.45">
      <c r="A3273" s="2" t="s">
        <v>314</v>
      </c>
      <c r="B3273" s="5">
        <v>43704</v>
      </c>
      <c r="C3273" s="5" t="s">
        <v>371</v>
      </c>
      <c r="D3273" s="5" t="s">
        <v>371</v>
      </c>
      <c r="E3273" s="6">
        <v>3</v>
      </c>
      <c r="F3273" s="3">
        <v>56.97</v>
      </c>
      <c r="G3273" s="3">
        <v>51</v>
      </c>
      <c r="H3273" s="8">
        <f t="shared" si="663"/>
        <v>17</v>
      </c>
      <c r="I3273" s="3">
        <v>5.97</v>
      </c>
      <c r="J3273" s="4">
        <v>0.1</v>
      </c>
      <c r="K3273" s="2" t="str">
        <f t="shared" si="664"/>
        <v>Tuesday</v>
      </c>
      <c r="L3273" s="5">
        <f t="shared" si="665"/>
        <v>43707</v>
      </c>
      <c r="M3273" s="2" t="str">
        <f t="shared" si="666"/>
        <v>Friday</v>
      </c>
      <c r="N3273" s="2" t="str">
        <f t="shared" si="667"/>
        <v>Friday</v>
      </c>
      <c r="O3273" s="12">
        <f t="shared" si="668"/>
        <v>0.15000000000000002</v>
      </c>
      <c r="P3273" s="11" t="str">
        <f t="shared" si="669"/>
        <v>High Cost per Unit</v>
      </c>
      <c r="Q3273" s="12">
        <f t="shared" si="670"/>
        <v>0</v>
      </c>
      <c r="R3273" s="12">
        <f t="shared" si="671"/>
        <v>1.7090999999999998</v>
      </c>
      <c r="S3273" s="12">
        <f t="shared" si="672"/>
        <v>0</v>
      </c>
      <c r="T3273" s="12">
        <f t="shared" si="673"/>
        <v>0</v>
      </c>
      <c r="U3273" s="12">
        <f t="shared" si="674"/>
        <v>0</v>
      </c>
      <c r="V3273" s="13" t="str">
        <f t="shared" ca="1" si="675"/>
        <v>Greater Than 8 Weeks Old</v>
      </c>
    </row>
    <row r="3274" spans="1:22" x14ac:dyDescent="0.45">
      <c r="A3274" s="2" t="s">
        <v>318</v>
      </c>
      <c r="B3274" s="5">
        <v>43704</v>
      </c>
      <c r="C3274" s="5" t="s">
        <v>371</v>
      </c>
      <c r="D3274" s="5" t="s">
        <v>371</v>
      </c>
      <c r="E3274" s="6">
        <v>1</v>
      </c>
      <c r="F3274" s="3">
        <v>18.989999999999998</v>
      </c>
      <c r="G3274" s="3">
        <v>15</v>
      </c>
      <c r="H3274" s="8">
        <f t="shared" si="663"/>
        <v>15</v>
      </c>
      <c r="I3274" s="3">
        <v>3.99</v>
      </c>
      <c r="J3274" s="4">
        <v>0.21</v>
      </c>
      <c r="K3274" s="2" t="str">
        <f t="shared" si="664"/>
        <v>Tuesday</v>
      </c>
      <c r="L3274" s="5">
        <f t="shared" si="665"/>
        <v>43707</v>
      </c>
      <c r="M3274" s="2" t="str">
        <f t="shared" si="666"/>
        <v>Friday</v>
      </c>
      <c r="N3274" s="2" t="str">
        <f t="shared" si="667"/>
        <v>Friday</v>
      </c>
      <c r="O3274" s="12">
        <f t="shared" si="668"/>
        <v>0.05</v>
      </c>
      <c r="P3274" s="11" t="str">
        <f t="shared" si="669"/>
        <v>Low Cost per Unit</v>
      </c>
      <c r="Q3274" s="12">
        <f t="shared" si="670"/>
        <v>0</v>
      </c>
      <c r="R3274" s="12">
        <f t="shared" si="671"/>
        <v>0</v>
      </c>
      <c r="S3274" s="12">
        <f t="shared" si="672"/>
        <v>0</v>
      </c>
      <c r="T3274" s="12">
        <f t="shared" si="673"/>
        <v>0</v>
      </c>
      <c r="U3274" s="12">
        <f t="shared" si="674"/>
        <v>0</v>
      </c>
      <c r="V3274" s="13" t="str">
        <f t="shared" ca="1" si="675"/>
        <v>Greater Than 8 Weeks Old</v>
      </c>
    </row>
    <row r="3275" spans="1:22" x14ac:dyDescent="0.45">
      <c r="A3275" s="2" t="s">
        <v>315</v>
      </c>
      <c r="B3275" s="5">
        <v>43704</v>
      </c>
      <c r="C3275" s="5" t="s">
        <v>371</v>
      </c>
      <c r="D3275" s="5" t="s">
        <v>371</v>
      </c>
      <c r="E3275" s="6">
        <v>3</v>
      </c>
      <c r="F3275" s="3">
        <v>56.97</v>
      </c>
      <c r="G3275" s="3">
        <v>45</v>
      </c>
      <c r="H3275" s="8">
        <f t="shared" si="663"/>
        <v>15</v>
      </c>
      <c r="I3275" s="3">
        <v>11.97</v>
      </c>
      <c r="J3275" s="4">
        <v>0.21</v>
      </c>
      <c r="K3275" s="2" t="str">
        <f t="shared" si="664"/>
        <v>Tuesday</v>
      </c>
      <c r="L3275" s="5">
        <f t="shared" si="665"/>
        <v>43707</v>
      </c>
      <c r="M3275" s="2" t="str">
        <f t="shared" si="666"/>
        <v>Friday</v>
      </c>
      <c r="N3275" s="2" t="str">
        <f t="shared" si="667"/>
        <v>Friday</v>
      </c>
      <c r="O3275" s="12">
        <f t="shared" si="668"/>
        <v>0.15000000000000002</v>
      </c>
      <c r="P3275" s="11" t="str">
        <f t="shared" si="669"/>
        <v>Low Cost per Unit</v>
      </c>
      <c r="Q3275" s="12">
        <f t="shared" si="670"/>
        <v>0</v>
      </c>
      <c r="R3275" s="12">
        <f t="shared" si="671"/>
        <v>1.7090999999999998</v>
      </c>
      <c r="S3275" s="12">
        <f t="shared" si="672"/>
        <v>0</v>
      </c>
      <c r="T3275" s="12">
        <f t="shared" si="673"/>
        <v>0</v>
      </c>
      <c r="U3275" s="12">
        <f t="shared" si="674"/>
        <v>0</v>
      </c>
      <c r="V3275" s="13" t="str">
        <f t="shared" ca="1" si="675"/>
        <v>Greater Than 8 Weeks Old</v>
      </c>
    </row>
    <row r="3276" spans="1:22" x14ac:dyDescent="0.45">
      <c r="A3276" s="2" t="s">
        <v>91</v>
      </c>
      <c r="B3276" s="5">
        <v>43705</v>
      </c>
      <c r="C3276" s="5" t="s">
        <v>367</v>
      </c>
      <c r="D3276" s="5" t="s">
        <v>368</v>
      </c>
      <c r="E3276" s="6">
        <v>2</v>
      </c>
      <c r="F3276" s="3">
        <v>110</v>
      </c>
      <c r="G3276" s="3">
        <v>25.3</v>
      </c>
      <c r="H3276" s="8">
        <f t="shared" si="663"/>
        <v>12.65</v>
      </c>
      <c r="I3276" s="3">
        <v>84.7</v>
      </c>
      <c r="J3276" s="4">
        <v>0.77</v>
      </c>
      <c r="K3276" s="2" t="str">
        <f t="shared" si="664"/>
        <v>Wednesday</v>
      </c>
      <c r="L3276" s="5">
        <f t="shared" si="665"/>
        <v>43708</v>
      </c>
      <c r="M3276" s="2" t="str">
        <f t="shared" si="666"/>
        <v>Saturday</v>
      </c>
      <c r="N3276" s="2" t="str">
        <f t="shared" si="667"/>
        <v>Saturday</v>
      </c>
      <c r="O3276" s="12">
        <f t="shared" si="668"/>
        <v>0</v>
      </c>
      <c r="P3276" s="11" t="str">
        <f t="shared" si="669"/>
        <v>Low Cost per Unit</v>
      </c>
      <c r="Q3276" s="12">
        <f t="shared" si="670"/>
        <v>11</v>
      </c>
      <c r="R3276" s="12">
        <f t="shared" si="671"/>
        <v>3.3</v>
      </c>
      <c r="S3276" s="12">
        <f t="shared" si="672"/>
        <v>0</v>
      </c>
      <c r="T3276" s="12">
        <f t="shared" si="673"/>
        <v>0</v>
      </c>
      <c r="U3276" s="12">
        <f t="shared" si="674"/>
        <v>0</v>
      </c>
      <c r="V3276" s="13" t="str">
        <f t="shared" ca="1" si="675"/>
        <v>Greater Than 8 Weeks Old</v>
      </c>
    </row>
    <row r="3277" spans="1:22" x14ac:dyDescent="0.45">
      <c r="A3277" s="2" t="s">
        <v>267</v>
      </c>
      <c r="B3277" s="5">
        <v>43705</v>
      </c>
      <c r="C3277" s="5" t="s">
        <v>367</v>
      </c>
      <c r="D3277" s="5" t="s">
        <v>368</v>
      </c>
      <c r="E3277" s="6">
        <v>2</v>
      </c>
      <c r="F3277" s="3">
        <v>110</v>
      </c>
      <c r="G3277" s="3">
        <v>35.46</v>
      </c>
      <c r="H3277" s="8">
        <f t="shared" si="663"/>
        <v>17.73</v>
      </c>
      <c r="I3277" s="3">
        <v>74.540000000000006</v>
      </c>
      <c r="J3277" s="4">
        <v>0.68</v>
      </c>
      <c r="K3277" s="2" t="str">
        <f t="shared" si="664"/>
        <v>Wednesday</v>
      </c>
      <c r="L3277" s="5">
        <f t="shared" si="665"/>
        <v>43708</v>
      </c>
      <c r="M3277" s="2" t="str">
        <f t="shared" si="666"/>
        <v>Saturday</v>
      </c>
      <c r="N3277" s="2" t="str">
        <f t="shared" si="667"/>
        <v>Saturday</v>
      </c>
      <c r="O3277" s="12">
        <f t="shared" si="668"/>
        <v>0</v>
      </c>
      <c r="P3277" s="11" t="str">
        <f t="shared" si="669"/>
        <v>High Cost per Unit</v>
      </c>
      <c r="Q3277" s="12">
        <f t="shared" si="670"/>
        <v>11</v>
      </c>
      <c r="R3277" s="12">
        <f t="shared" si="671"/>
        <v>3.3</v>
      </c>
      <c r="S3277" s="12">
        <f t="shared" si="672"/>
        <v>0</v>
      </c>
      <c r="T3277" s="12">
        <f t="shared" si="673"/>
        <v>0</v>
      </c>
      <c r="U3277" s="12">
        <f t="shared" si="674"/>
        <v>0</v>
      </c>
      <c r="V3277" s="13" t="str">
        <f t="shared" ca="1" si="675"/>
        <v>Greater Than 8 Weeks Old</v>
      </c>
    </row>
    <row r="3278" spans="1:22" x14ac:dyDescent="0.45">
      <c r="A3278" s="2" t="s">
        <v>92</v>
      </c>
      <c r="B3278" s="5">
        <v>43705</v>
      </c>
      <c r="C3278" s="5" t="s">
        <v>367</v>
      </c>
      <c r="D3278" s="5" t="s">
        <v>368</v>
      </c>
      <c r="E3278" s="6">
        <v>2</v>
      </c>
      <c r="F3278" s="3">
        <v>118</v>
      </c>
      <c r="G3278" s="3">
        <v>40.6</v>
      </c>
      <c r="H3278" s="8">
        <f t="shared" si="663"/>
        <v>20.3</v>
      </c>
      <c r="I3278" s="3">
        <v>77.400000000000006</v>
      </c>
      <c r="J3278" s="4">
        <v>0.66</v>
      </c>
      <c r="K3278" s="2" t="str">
        <f t="shared" si="664"/>
        <v>Wednesday</v>
      </c>
      <c r="L3278" s="5">
        <f t="shared" si="665"/>
        <v>43708</v>
      </c>
      <c r="M3278" s="2" t="str">
        <f t="shared" si="666"/>
        <v>Saturday</v>
      </c>
      <c r="N3278" s="2" t="str">
        <f t="shared" si="667"/>
        <v>Saturday</v>
      </c>
      <c r="O3278" s="12">
        <f t="shared" si="668"/>
        <v>0</v>
      </c>
      <c r="P3278" s="11" t="str">
        <f t="shared" si="669"/>
        <v>High Cost per Unit</v>
      </c>
      <c r="Q3278" s="12">
        <f t="shared" si="670"/>
        <v>11.8</v>
      </c>
      <c r="R3278" s="12">
        <f t="shared" si="671"/>
        <v>3.54</v>
      </c>
      <c r="S3278" s="12">
        <f t="shared" si="672"/>
        <v>0</v>
      </c>
      <c r="T3278" s="12">
        <f t="shared" si="673"/>
        <v>0</v>
      </c>
      <c r="U3278" s="12">
        <f t="shared" si="674"/>
        <v>0</v>
      </c>
      <c r="V3278" s="13" t="str">
        <f t="shared" ca="1" si="675"/>
        <v>Greater Than 8 Weeks Old</v>
      </c>
    </row>
    <row r="3279" spans="1:22" x14ac:dyDescent="0.45">
      <c r="A3279" s="2" t="s">
        <v>145</v>
      </c>
      <c r="B3279" s="5">
        <v>43705</v>
      </c>
      <c r="C3279" s="5" t="s">
        <v>367</v>
      </c>
      <c r="D3279" s="5" t="s">
        <v>368</v>
      </c>
      <c r="E3279" s="6">
        <v>1</v>
      </c>
      <c r="F3279" s="3">
        <v>59</v>
      </c>
      <c r="G3279" s="3">
        <v>22.65</v>
      </c>
      <c r="H3279" s="8">
        <f t="shared" si="663"/>
        <v>22.65</v>
      </c>
      <c r="I3279" s="3">
        <v>36.35</v>
      </c>
      <c r="J3279" s="4">
        <v>0.62</v>
      </c>
      <c r="K3279" s="2" t="str">
        <f t="shared" si="664"/>
        <v>Wednesday</v>
      </c>
      <c r="L3279" s="5">
        <f t="shared" si="665"/>
        <v>43708</v>
      </c>
      <c r="M3279" s="2" t="str">
        <f t="shared" si="666"/>
        <v>Saturday</v>
      </c>
      <c r="N3279" s="2" t="str">
        <f t="shared" si="667"/>
        <v>Saturday</v>
      </c>
      <c r="O3279" s="12">
        <f t="shared" si="668"/>
        <v>0</v>
      </c>
      <c r="P3279" s="11" t="str">
        <f t="shared" si="669"/>
        <v>High Cost per Unit</v>
      </c>
      <c r="Q3279" s="12">
        <f t="shared" si="670"/>
        <v>5.9</v>
      </c>
      <c r="R3279" s="12">
        <f t="shared" si="671"/>
        <v>0</v>
      </c>
      <c r="S3279" s="12">
        <f t="shared" si="672"/>
        <v>0</v>
      </c>
      <c r="T3279" s="12">
        <f t="shared" si="673"/>
        <v>0</v>
      </c>
      <c r="U3279" s="12">
        <f t="shared" si="674"/>
        <v>0</v>
      </c>
      <c r="V3279" s="13" t="str">
        <f t="shared" ca="1" si="675"/>
        <v>Greater Than 8 Weeks Old</v>
      </c>
    </row>
    <row r="3280" spans="1:22" x14ac:dyDescent="0.45">
      <c r="A3280" s="2" t="s">
        <v>6</v>
      </c>
      <c r="B3280" s="5">
        <v>43705</v>
      </c>
      <c r="C3280" s="5" t="s">
        <v>367</v>
      </c>
      <c r="D3280" s="5" t="s">
        <v>368</v>
      </c>
      <c r="E3280" s="6">
        <v>3</v>
      </c>
      <c r="F3280" s="3">
        <v>165</v>
      </c>
      <c r="G3280" s="3">
        <v>63.69</v>
      </c>
      <c r="H3280" s="8">
        <f t="shared" si="663"/>
        <v>21.23</v>
      </c>
      <c r="I3280" s="3">
        <v>101.31</v>
      </c>
      <c r="J3280" s="4">
        <v>0.61</v>
      </c>
      <c r="K3280" s="2" t="str">
        <f t="shared" si="664"/>
        <v>Wednesday</v>
      </c>
      <c r="L3280" s="5">
        <f t="shared" si="665"/>
        <v>43708</v>
      </c>
      <c r="M3280" s="2" t="str">
        <f t="shared" si="666"/>
        <v>Saturday</v>
      </c>
      <c r="N3280" s="2" t="str">
        <f t="shared" si="667"/>
        <v>Saturday</v>
      </c>
      <c r="O3280" s="12">
        <f t="shared" si="668"/>
        <v>0</v>
      </c>
      <c r="P3280" s="11" t="str">
        <f t="shared" si="669"/>
        <v>High Cost per Unit</v>
      </c>
      <c r="Q3280" s="12">
        <f t="shared" si="670"/>
        <v>16.5</v>
      </c>
      <c r="R3280" s="12">
        <f t="shared" si="671"/>
        <v>4.95</v>
      </c>
      <c r="S3280" s="12">
        <f t="shared" si="672"/>
        <v>0</v>
      </c>
      <c r="T3280" s="12">
        <f t="shared" si="673"/>
        <v>0</v>
      </c>
      <c r="U3280" s="12">
        <f t="shared" si="674"/>
        <v>0</v>
      </c>
      <c r="V3280" s="13" t="str">
        <f t="shared" ca="1" si="675"/>
        <v>Greater Than 8 Weeks Old</v>
      </c>
    </row>
    <row r="3281" spans="1:22" x14ac:dyDescent="0.45">
      <c r="A3281" s="2" t="s">
        <v>7</v>
      </c>
      <c r="B3281" s="5">
        <v>43705</v>
      </c>
      <c r="C3281" s="5" t="s">
        <v>367</v>
      </c>
      <c r="D3281" s="5" t="s">
        <v>368</v>
      </c>
      <c r="E3281" s="6">
        <v>2</v>
      </c>
      <c r="F3281" s="3">
        <v>118</v>
      </c>
      <c r="G3281" s="3">
        <v>46.04</v>
      </c>
      <c r="H3281" s="8">
        <f t="shared" si="663"/>
        <v>23.02</v>
      </c>
      <c r="I3281" s="3">
        <v>71.959999999999994</v>
      </c>
      <c r="J3281" s="4">
        <v>0.61</v>
      </c>
      <c r="K3281" s="2" t="str">
        <f t="shared" si="664"/>
        <v>Wednesday</v>
      </c>
      <c r="L3281" s="5">
        <f t="shared" si="665"/>
        <v>43708</v>
      </c>
      <c r="M3281" s="2" t="str">
        <f t="shared" si="666"/>
        <v>Saturday</v>
      </c>
      <c r="N3281" s="2" t="str">
        <f t="shared" si="667"/>
        <v>Saturday</v>
      </c>
      <c r="O3281" s="12">
        <f t="shared" si="668"/>
        <v>0</v>
      </c>
      <c r="P3281" s="11" t="str">
        <f t="shared" si="669"/>
        <v>High Cost per Unit</v>
      </c>
      <c r="Q3281" s="12">
        <f t="shared" si="670"/>
        <v>11.8</v>
      </c>
      <c r="R3281" s="12">
        <f t="shared" si="671"/>
        <v>3.54</v>
      </c>
      <c r="S3281" s="12">
        <f t="shared" si="672"/>
        <v>0</v>
      </c>
      <c r="T3281" s="12">
        <f t="shared" si="673"/>
        <v>0</v>
      </c>
      <c r="U3281" s="12">
        <f t="shared" si="674"/>
        <v>0</v>
      </c>
      <c r="V3281" s="13" t="str">
        <f t="shared" ca="1" si="675"/>
        <v>Greater Than 8 Weeks Old</v>
      </c>
    </row>
    <row r="3282" spans="1:22" x14ac:dyDescent="0.45">
      <c r="A3282" s="2" t="s">
        <v>237</v>
      </c>
      <c r="B3282" s="5">
        <v>43705</v>
      </c>
      <c r="C3282" s="5" t="s">
        <v>367</v>
      </c>
      <c r="D3282" s="5" t="s">
        <v>368</v>
      </c>
      <c r="E3282" s="6">
        <v>2</v>
      </c>
      <c r="F3282" s="3">
        <v>100</v>
      </c>
      <c r="G3282" s="3">
        <v>35.299999999999997</v>
      </c>
      <c r="H3282" s="8">
        <f t="shared" si="663"/>
        <v>17.649999999999999</v>
      </c>
      <c r="I3282" s="3">
        <v>64.7</v>
      </c>
      <c r="J3282" s="4">
        <v>0.65</v>
      </c>
      <c r="K3282" s="2" t="str">
        <f t="shared" si="664"/>
        <v>Wednesday</v>
      </c>
      <c r="L3282" s="5">
        <f t="shared" si="665"/>
        <v>43708</v>
      </c>
      <c r="M3282" s="2" t="str">
        <f t="shared" si="666"/>
        <v>Saturday</v>
      </c>
      <c r="N3282" s="2" t="str">
        <f t="shared" si="667"/>
        <v>Saturday</v>
      </c>
      <c r="O3282" s="12">
        <f t="shared" si="668"/>
        <v>0</v>
      </c>
      <c r="P3282" s="11" t="str">
        <f t="shared" si="669"/>
        <v>High Cost per Unit</v>
      </c>
      <c r="Q3282" s="12">
        <f t="shared" si="670"/>
        <v>10</v>
      </c>
      <c r="R3282" s="12">
        <f t="shared" si="671"/>
        <v>3</v>
      </c>
      <c r="S3282" s="12">
        <f t="shared" si="672"/>
        <v>0</v>
      </c>
      <c r="T3282" s="12">
        <f t="shared" si="673"/>
        <v>0</v>
      </c>
      <c r="U3282" s="12">
        <f t="shared" si="674"/>
        <v>0</v>
      </c>
      <c r="V3282" s="13" t="str">
        <f t="shared" ca="1" si="675"/>
        <v>Greater Than 8 Weeks Old</v>
      </c>
    </row>
    <row r="3283" spans="1:22" x14ac:dyDescent="0.45">
      <c r="A3283" s="2" t="s">
        <v>147</v>
      </c>
      <c r="B3283" s="5">
        <v>43705</v>
      </c>
      <c r="C3283" s="5" t="s">
        <v>367</v>
      </c>
      <c r="D3283" s="5" t="s">
        <v>368</v>
      </c>
      <c r="E3283" s="6">
        <v>1</v>
      </c>
      <c r="F3283" s="3">
        <v>79</v>
      </c>
      <c r="G3283" s="3">
        <v>19.940000000000001</v>
      </c>
      <c r="H3283" s="8">
        <f t="shared" si="663"/>
        <v>19.940000000000001</v>
      </c>
      <c r="I3283" s="3">
        <v>59.06</v>
      </c>
      <c r="J3283" s="4">
        <v>0.75</v>
      </c>
      <c r="K3283" s="2" t="str">
        <f t="shared" si="664"/>
        <v>Wednesday</v>
      </c>
      <c r="L3283" s="5">
        <f t="shared" si="665"/>
        <v>43708</v>
      </c>
      <c r="M3283" s="2" t="str">
        <f t="shared" si="666"/>
        <v>Saturday</v>
      </c>
      <c r="N3283" s="2" t="str">
        <f t="shared" si="667"/>
        <v>Saturday</v>
      </c>
      <c r="O3283" s="12">
        <f t="shared" si="668"/>
        <v>0</v>
      </c>
      <c r="P3283" s="11" t="str">
        <f t="shared" si="669"/>
        <v>High Cost per Unit</v>
      </c>
      <c r="Q3283" s="12">
        <f t="shared" si="670"/>
        <v>7.9</v>
      </c>
      <c r="R3283" s="12">
        <f t="shared" si="671"/>
        <v>0</v>
      </c>
      <c r="S3283" s="12">
        <f t="shared" si="672"/>
        <v>0</v>
      </c>
      <c r="T3283" s="12">
        <f t="shared" si="673"/>
        <v>0</v>
      </c>
      <c r="U3283" s="12">
        <f t="shared" si="674"/>
        <v>0</v>
      </c>
      <c r="V3283" s="13" t="str">
        <f t="shared" ca="1" si="675"/>
        <v>Greater Than 8 Weeks Old</v>
      </c>
    </row>
    <row r="3284" spans="1:22" x14ac:dyDescent="0.45">
      <c r="A3284" s="2" t="s">
        <v>95</v>
      </c>
      <c r="B3284" s="5">
        <v>43705</v>
      </c>
      <c r="C3284" s="5" t="s">
        <v>367</v>
      </c>
      <c r="D3284" s="5" t="s">
        <v>368</v>
      </c>
      <c r="E3284" s="6">
        <v>1</v>
      </c>
      <c r="F3284" s="3">
        <v>89</v>
      </c>
      <c r="G3284" s="3">
        <v>32.520000000000003</v>
      </c>
      <c r="H3284" s="8">
        <f t="shared" si="663"/>
        <v>32.520000000000003</v>
      </c>
      <c r="I3284" s="3">
        <v>56.48</v>
      </c>
      <c r="J3284" s="4">
        <v>0.63</v>
      </c>
      <c r="K3284" s="2" t="str">
        <f t="shared" si="664"/>
        <v>Wednesday</v>
      </c>
      <c r="L3284" s="5">
        <f t="shared" si="665"/>
        <v>43708</v>
      </c>
      <c r="M3284" s="2" t="str">
        <f t="shared" si="666"/>
        <v>Saturday</v>
      </c>
      <c r="N3284" s="2" t="str">
        <f t="shared" si="667"/>
        <v>Saturday</v>
      </c>
      <c r="O3284" s="12">
        <f t="shared" si="668"/>
        <v>0</v>
      </c>
      <c r="P3284" s="11" t="str">
        <f t="shared" si="669"/>
        <v>High Cost per Unit</v>
      </c>
      <c r="Q3284" s="12">
        <f t="shared" si="670"/>
        <v>8.9</v>
      </c>
      <c r="R3284" s="12">
        <f t="shared" si="671"/>
        <v>0</v>
      </c>
      <c r="S3284" s="12">
        <f t="shared" si="672"/>
        <v>0</v>
      </c>
      <c r="T3284" s="12">
        <f t="shared" si="673"/>
        <v>0</v>
      </c>
      <c r="U3284" s="12">
        <f t="shared" si="674"/>
        <v>0</v>
      </c>
      <c r="V3284" s="13" t="str">
        <f t="shared" ca="1" si="675"/>
        <v>Greater Than 8 Weeks Old</v>
      </c>
    </row>
    <row r="3285" spans="1:22" x14ac:dyDescent="0.45">
      <c r="A3285" s="2" t="s">
        <v>172</v>
      </c>
      <c r="B3285" s="5">
        <v>43705</v>
      </c>
      <c r="C3285" s="5" t="s">
        <v>367</v>
      </c>
      <c r="D3285" s="5" t="s">
        <v>368</v>
      </c>
      <c r="E3285" s="6">
        <v>1</v>
      </c>
      <c r="F3285" s="3">
        <v>85</v>
      </c>
      <c r="G3285" s="3">
        <v>24.68</v>
      </c>
      <c r="H3285" s="8">
        <f t="shared" si="663"/>
        <v>24.68</v>
      </c>
      <c r="I3285" s="3">
        <v>60.32</v>
      </c>
      <c r="J3285" s="4">
        <v>0.71</v>
      </c>
      <c r="K3285" s="2" t="str">
        <f t="shared" si="664"/>
        <v>Wednesday</v>
      </c>
      <c r="L3285" s="5">
        <f t="shared" si="665"/>
        <v>43708</v>
      </c>
      <c r="M3285" s="2" t="str">
        <f t="shared" si="666"/>
        <v>Saturday</v>
      </c>
      <c r="N3285" s="2" t="str">
        <f t="shared" si="667"/>
        <v>Saturday</v>
      </c>
      <c r="O3285" s="12">
        <f t="shared" si="668"/>
        <v>0</v>
      </c>
      <c r="P3285" s="11" t="str">
        <f t="shared" si="669"/>
        <v>High Cost per Unit</v>
      </c>
      <c r="Q3285" s="12">
        <f t="shared" si="670"/>
        <v>8.5</v>
      </c>
      <c r="R3285" s="12">
        <f t="shared" si="671"/>
        <v>0</v>
      </c>
      <c r="S3285" s="12">
        <f t="shared" si="672"/>
        <v>0</v>
      </c>
      <c r="T3285" s="12">
        <f t="shared" si="673"/>
        <v>0</v>
      </c>
      <c r="U3285" s="12">
        <f t="shared" si="674"/>
        <v>0</v>
      </c>
      <c r="V3285" s="13" t="str">
        <f t="shared" ca="1" si="675"/>
        <v>Greater Than 8 Weeks Old</v>
      </c>
    </row>
    <row r="3286" spans="1:22" x14ac:dyDescent="0.45">
      <c r="A3286" s="2" t="s">
        <v>208</v>
      </c>
      <c r="B3286" s="5">
        <v>43705</v>
      </c>
      <c r="C3286" s="5" t="s">
        <v>367</v>
      </c>
      <c r="D3286" s="5" t="s">
        <v>368</v>
      </c>
      <c r="E3286" s="6">
        <v>4</v>
      </c>
      <c r="F3286" s="3">
        <v>127.96</v>
      </c>
      <c r="G3286" s="3">
        <v>58.6</v>
      </c>
      <c r="H3286" s="8">
        <f t="shared" si="663"/>
        <v>14.65</v>
      </c>
      <c r="I3286" s="3">
        <v>69.36</v>
      </c>
      <c r="J3286" s="4">
        <v>0.54</v>
      </c>
      <c r="K3286" s="2" t="str">
        <f t="shared" si="664"/>
        <v>Wednesday</v>
      </c>
      <c r="L3286" s="5">
        <f t="shared" si="665"/>
        <v>43708</v>
      </c>
      <c r="M3286" s="2" t="str">
        <f t="shared" si="666"/>
        <v>Saturday</v>
      </c>
      <c r="N3286" s="2" t="str">
        <f t="shared" si="667"/>
        <v>Saturday</v>
      </c>
      <c r="O3286" s="12">
        <f t="shared" si="668"/>
        <v>0</v>
      </c>
      <c r="P3286" s="11" t="str">
        <f t="shared" si="669"/>
        <v>Low Cost per Unit</v>
      </c>
      <c r="Q3286" s="12">
        <f t="shared" si="670"/>
        <v>12.795999999999999</v>
      </c>
      <c r="R3286" s="12">
        <f t="shared" si="671"/>
        <v>3.8387999999999995</v>
      </c>
      <c r="S3286" s="12">
        <f t="shared" si="672"/>
        <v>0</v>
      </c>
      <c r="T3286" s="12">
        <f t="shared" si="673"/>
        <v>0</v>
      </c>
      <c r="U3286" s="12">
        <f t="shared" si="674"/>
        <v>0</v>
      </c>
      <c r="V3286" s="13" t="str">
        <f t="shared" ca="1" si="675"/>
        <v>Greater Than 8 Weeks Old</v>
      </c>
    </row>
    <row r="3287" spans="1:22" x14ac:dyDescent="0.45">
      <c r="A3287" s="2" t="s">
        <v>286</v>
      </c>
      <c r="B3287" s="5">
        <v>43705</v>
      </c>
      <c r="C3287" s="5" t="s">
        <v>367</v>
      </c>
      <c r="D3287" s="5" t="s">
        <v>368</v>
      </c>
      <c r="E3287" s="6">
        <v>1</v>
      </c>
      <c r="F3287" s="3">
        <v>75</v>
      </c>
      <c r="G3287" s="3">
        <v>16.2</v>
      </c>
      <c r="H3287" s="8">
        <f t="shared" si="663"/>
        <v>16.2</v>
      </c>
      <c r="I3287" s="3">
        <v>58.8</v>
      </c>
      <c r="J3287" s="4">
        <v>0.78</v>
      </c>
      <c r="K3287" s="2" t="str">
        <f t="shared" si="664"/>
        <v>Wednesday</v>
      </c>
      <c r="L3287" s="5">
        <f t="shared" si="665"/>
        <v>43708</v>
      </c>
      <c r="M3287" s="2" t="str">
        <f t="shared" si="666"/>
        <v>Saturday</v>
      </c>
      <c r="N3287" s="2" t="str">
        <f t="shared" si="667"/>
        <v>Saturday</v>
      </c>
      <c r="O3287" s="12">
        <f t="shared" si="668"/>
        <v>0</v>
      </c>
      <c r="P3287" s="11" t="str">
        <f t="shared" si="669"/>
        <v>Low Cost per Unit</v>
      </c>
      <c r="Q3287" s="12">
        <f t="shared" si="670"/>
        <v>7.5</v>
      </c>
      <c r="R3287" s="12">
        <f t="shared" si="671"/>
        <v>0</v>
      </c>
      <c r="S3287" s="12">
        <f t="shared" si="672"/>
        <v>0</v>
      </c>
      <c r="T3287" s="12">
        <f t="shared" si="673"/>
        <v>0</v>
      </c>
      <c r="U3287" s="12">
        <f t="shared" si="674"/>
        <v>0</v>
      </c>
      <c r="V3287" s="13" t="str">
        <f t="shared" ca="1" si="675"/>
        <v>Greater Than 8 Weeks Old</v>
      </c>
    </row>
    <row r="3288" spans="1:22" x14ac:dyDescent="0.45">
      <c r="A3288" s="2" t="s">
        <v>201</v>
      </c>
      <c r="B3288" s="5">
        <v>43705</v>
      </c>
      <c r="C3288" s="5" t="s">
        <v>367</v>
      </c>
      <c r="D3288" s="5" t="s">
        <v>368</v>
      </c>
      <c r="E3288" s="6">
        <v>1</v>
      </c>
      <c r="F3288" s="3">
        <v>65</v>
      </c>
      <c r="G3288" s="3">
        <v>19</v>
      </c>
      <c r="H3288" s="8">
        <f t="shared" si="663"/>
        <v>19</v>
      </c>
      <c r="I3288" s="3">
        <v>46</v>
      </c>
      <c r="J3288" s="4">
        <v>0.71</v>
      </c>
      <c r="K3288" s="2" t="str">
        <f t="shared" si="664"/>
        <v>Wednesday</v>
      </c>
      <c r="L3288" s="5">
        <f t="shared" si="665"/>
        <v>43708</v>
      </c>
      <c r="M3288" s="2" t="str">
        <f t="shared" si="666"/>
        <v>Saturday</v>
      </c>
      <c r="N3288" s="2" t="str">
        <f t="shared" si="667"/>
        <v>Saturday</v>
      </c>
      <c r="O3288" s="12">
        <f t="shared" si="668"/>
        <v>0</v>
      </c>
      <c r="P3288" s="11" t="str">
        <f t="shared" si="669"/>
        <v>High Cost per Unit</v>
      </c>
      <c r="Q3288" s="12">
        <f t="shared" si="670"/>
        <v>6.5</v>
      </c>
      <c r="R3288" s="12">
        <f t="shared" si="671"/>
        <v>0</v>
      </c>
      <c r="S3288" s="12">
        <f t="shared" si="672"/>
        <v>0</v>
      </c>
      <c r="T3288" s="12">
        <f t="shared" si="673"/>
        <v>0</v>
      </c>
      <c r="U3288" s="12">
        <f t="shared" si="674"/>
        <v>0</v>
      </c>
      <c r="V3288" s="13" t="str">
        <f t="shared" ca="1" si="675"/>
        <v>Greater Than 8 Weeks Old</v>
      </c>
    </row>
    <row r="3289" spans="1:22" x14ac:dyDescent="0.45">
      <c r="A3289" s="2" t="s">
        <v>134</v>
      </c>
      <c r="B3289" s="5">
        <v>43705</v>
      </c>
      <c r="C3289" s="5" t="s">
        <v>367</v>
      </c>
      <c r="D3289" s="5" t="s">
        <v>368</v>
      </c>
      <c r="E3289" s="6">
        <v>1</v>
      </c>
      <c r="F3289" s="3">
        <v>57</v>
      </c>
      <c r="G3289" s="3">
        <v>19.93</v>
      </c>
      <c r="H3289" s="8">
        <f t="shared" si="663"/>
        <v>19.93</v>
      </c>
      <c r="I3289" s="3">
        <v>37.07</v>
      </c>
      <c r="J3289" s="4">
        <v>0.65</v>
      </c>
      <c r="K3289" s="2" t="str">
        <f t="shared" si="664"/>
        <v>Wednesday</v>
      </c>
      <c r="L3289" s="5">
        <f t="shared" si="665"/>
        <v>43708</v>
      </c>
      <c r="M3289" s="2" t="str">
        <f t="shared" si="666"/>
        <v>Saturday</v>
      </c>
      <c r="N3289" s="2" t="str">
        <f t="shared" si="667"/>
        <v>Saturday</v>
      </c>
      <c r="O3289" s="12">
        <f t="shared" si="668"/>
        <v>0</v>
      </c>
      <c r="P3289" s="11" t="str">
        <f t="shared" si="669"/>
        <v>High Cost per Unit</v>
      </c>
      <c r="Q3289" s="12">
        <f t="shared" si="670"/>
        <v>5.7</v>
      </c>
      <c r="R3289" s="12">
        <f t="shared" si="671"/>
        <v>0</v>
      </c>
      <c r="S3289" s="12">
        <f t="shared" si="672"/>
        <v>0</v>
      </c>
      <c r="T3289" s="12">
        <f t="shared" si="673"/>
        <v>0</v>
      </c>
      <c r="U3289" s="12">
        <f t="shared" si="674"/>
        <v>0</v>
      </c>
      <c r="V3289" s="13" t="str">
        <f t="shared" ca="1" si="675"/>
        <v>Greater Than 8 Weeks Old</v>
      </c>
    </row>
    <row r="3290" spans="1:22" x14ac:dyDescent="0.45">
      <c r="A3290" s="2" t="s">
        <v>209</v>
      </c>
      <c r="B3290" s="5">
        <v>43705</v>
      </c>
      <c r="C3290" s="5" t="s">
        <v>369</v>
      </c>
      <c r="D3290" s="5" t="s">
        <v>370</v>
      </c>
      <c r="E3290" s="6">
        <v>11</v>
      </c>
      <c r="F3290" s="3">
        <v>485.1</v>
      </c>
      <c r="G3290" s="3">
        <v>302.5</v>
      </c>
      <c r="H3290" s="8">
        <f t="shared" si="663"/>
        <v>27.5</v>
      </c>
      <c r="I3290" s="3">
        <v>182.6</v>
      </c>
      <c r="J3290" s="4">
        <v>0.38</v>
      </c>
      <c r="K3290" s="2" t="str">
        <f t="shared" si="664"/>
        <v>Wednesday</v>
      </c>
      <c r="L3290" s="5">
        <f t="shared" si="665"/>
        <v>43708</v>
      </c>
      <c r="M3290" s="2" t="str">
        <f t="shared" si="666"/>
        <v>Saturday</v>
      </c>
      <c r="N3290" s="2" t="str">
        <f t="shared" si="667"/>
        <v>Saturday</v>
      </c>
      <c r="O3290" s="12">
        <f t="shared" si="668"/>
        <v>0</v>
      </c>
      <c r="P3290" s="11" t="str">
        <f t="shared" si="669"/>
        <v>High Cost per Unit</v>
      </c>
      <c r="Q3290" s="12">
        <f t="shared" si="670"/>
        <v>0</v>
      </c>
      <c r="R3290" s="12">
        <f t="shared" si="671"/>
        <v>14.553000000000001</v>
      </c>
      <c r="S3290" s="12">
        <f t="shared" si="672"/>
        <v>0</v>
      </c>
      <c r="T3290" s="12">
        <f t="shared" si="673"/>
        <v>0</v>
      </c>
      <c r="U3290" s="12">
        <f t="shared" si="674"/>
        <v>0</v>
      </c>
      <c r="V3290" s="13" t="str">
        <f t="shared" ca="1" si="675"/>
        <v>Greater Than 8 Weeks Old</v>
      </c>
    </row>
    <row r="3291" spans="1:22" x14ac:dyDescent="0.45">
      <c r="A3291" s="2" t="s">
        <v>10</v>
      </c>
      <c r="B3291" s="5">
        <v>43705</v>
      </c>
      <c r="C3291" s="5" t="s">
        <v>369</v>
      </c>
      <c r="D3291" s="5" t="s">
        <v>372</v>
      </c>
      <c r="E3291" s="6">
        <v>1</v>
      </c>
      <c r="F3291" s="3">
        <v>45</v>
      </c>
      <c r="G3291" s="3">
        <v>16.21</v>
      </c>
      <c r="H3291" s="8">
        <f t="shared" si="663"/>
        <v>16.21</v>
      </c>
      <c r="I3291" s="3">
        <v>28.79</v>
      </c>
      <c r="J3291" s="4">
        <v>0.64</v>
      </c>
      <c r="K3291" s="2" t="str">
        <f t="shared" si="664"/>
        <v>Wednesday</v>
      </c>
      <c r="L3291" s="5">
        <f t="shared" si="665"/>
        <v>43708</v>
      </c>
      <c r="M3291" s="2" t="str">
        <f t="shared" si="666"/>
        <v>Saturday</v>
      </c>
      <c r="N3291" s="2" t="str">
        <f t="shared" si="667"/>
        <v>Saturday</v>
      </c>
      <c r="O3291" s="12">
        <f t="shared" si="668"/>
        <v>0</v>
      </c>
      <c r="P3291" s="11" t="str">
        <f t="shared" si="669"/>
        <v>Low Cost per Unit</v>
      </c>
      <c r="Q3291" s="12">
        <f t="shared" si="670"/>
        <v>0</v>
      </c>
      <c r="R3291" s="12">
        <f t="shared" si="671"/>
        <v>0</v>
      </c>
      <c r="S3291" s="12">
        <f t="shared" si="672"/>
        <v>0</v>
      </c>
      <c r="T3291" s="12">
        <f t="shared" si="673"/>
        <v>0</v>
      </c>
      <c r="U3291" s="12">
        <f t="shared" si="674"/>
        <v>0</v>
      </c>
      <c r="V3291" s="13" t="str">
        <f t="shared" ca="1" si="675"/>
        <v>Greater Than 8 Weeks Old</v>
      </c>
    </row>
    <row r="3292" spans="1:22" x14ac:dyDescent="0.45">
      <c r="A3292" s="2" t="s">
        <v>295</v>
      </c>
      <c r="B3292" s="5">
        <v>43705</v>
      </c>
      <c r="C3292" s="5" t="s">
        <v>371</v>
      </c>
      <c r="D3292" s="5" t="s">
        <v>371</v>
      </c>
      <c r="E3292" s="6">
        <v>5</v>
      </c>
      <c r="F3292" s="3">
        <v>34.950000000000003</v>
      </c>
      <c r="G3292" s="3">
        <v>22.35</v>
      </c>
      <c r="H3292" s="8">
        <f t="shared" si="663"/>
        <v>4.4700000000000006</v>
      </c>
      <c r="I3292" s="3">
        <v>12.6</v>
      </c>
      <c r="J3292" s="4">
        <v>0.36</v>
      </c>
      <c r="K3292" s="2" t="str">
        <f t="shared" si="664"/>
        <v>Wednesday</v>
      </c>
      <c r="L3292" s="5">
        <f t="shared" si="665"/>
        <v>43708</v>
      </c>
      <c r="M3292" s="2" t="str">
        <f t="shared" si="666"/>
        <v>Saturday</v>
      </c>
      <c r="N3292" s="2" t="str">
        <f t="shared" si="667"/>
        <v>Saturday</v>
      </c>
      <c r="O3292" s="12">
        <f t="shared" si="668"/>
        <v>0</v>
      </c>
      <c r="P3292" s="11" t="str">
        <f t="shared" si="669"/>
        <v>Low Cost per Unit</v>
      </c>
      <c r="Q3292" s="12">
        <f t="shared" si="670"/>
        <v>0</v>
      </c>
      <c r="R3292" s="12">
        <f t="shared" si="671"/>
        <v>1.0485</v>
      </c>
      <c r="S3292" s="12">
        <f t="shared" si="672"/>
        <v>0</v>
      </c>
      <c r="T3292" s="12">
        <f t="shared" si="673"/>
        <v>0</v>
      </c>
      <c r="U3292" s="12">
        <f t="shared" si="674"/>
        <v>0</v>
      </c>
      <c r="V3292" s="13" t="str">
        <f t="shared" ca="1" si="675"/>
        <v>Greater Than 8 Weeks Old</v>
      </c>
    </row>
    <row r="3293" spans="1:22" x14ac:dyDescent="0.45">
      <c r="A3293" s="2" t="s">
        <v>213</v>
      </c>
      <c r="B3293" s="5">
        <v>43705</v>
      </c>
      <c r="C3293" s="5" t="s">
        <v>369</v>
      </c>
      <c r="D3293" s="5" t="s">
        <v>374</v>
      </c>
      <c r="E3293" s="6">
        <v>16</v>
      </c>
      <c r="F3293" s="3">
        <v>336</v>
      </c>
      <c r="G3293" s="3">
        <v>114.72</v>
      </c>
      <c r="H3293" s="8">
        <f t="shared" si="663"/>
        <v>7.17</v>
      </c>
      <c r="I3293" s="3">
        <v>221.28</v>
      </c>
      <c r="J3293" s="4">
        <v>0.66</v>
      </c>
      <c r="K3293" s="2" t="str">
        <f t="shared" si="664"/>
        <v>Wednesday</v>
      </c>
      <c r="L3293" s="5">
        <f t="shared" si="665"/>
        <v>43708</v>
      </c>
      <c r="M3293" s="2" t="str">
        <f t="shared" si="666"/>
        <v>Saturday</v>
      </c>
      <c r="N3293" s="2" t="str">
        <f t="shared" si="667"/>
        <v>Saturday</v>
      </c>
      <c r="O3293" s="12">
        <f t="shared" si="668"/>
        <v>0</v>
      </c>
      <c r="P3293" s="11" t="str">
        <f t="shared" si="669"/>
        <v>Low Cost per Unit</v>
      </c>
      <c r="Q3293" s="12">
        <f t="shared" si="670"/>
        <v>0</v>
      </c>
      <c r="R3293" s="12">
        <f t="shared" si="671"/>
        <v>10.08</v>
      </c>
      <c r="S3293" s="12">
        <f t="shared" si="672"/>
        <v>0</v>
      </c>
      <c r="T3293" s="12">
        <f t="shared" si="673"/>
        <v>0</v>
      </c>
      <c r="U3293" s="12">
        <f t="shared" si="674"/>
        <v>0</v>
      </c>
      <c r="V3293" s="13" t="str">
        <f t="shared" ca="1" si="675"/>
        <v>Greater Than 8 Weeks Old</v>
      </c>
    </row>
    <row r="3294" spans="1:22" x14ac:dyDescent="0.45">
      <c r="A3294" s="2" t="s">
        <v>176</v>
      </c>
      <c r="B3294" s="5">
        <v>43705</v>
      </c>
      <c r="C3294" s="5" t="s">
        <v>369</v>
      </c>
      <c r="D3294" s="5" t="s">
        <v>375</v>
      </c>
      <c r="E3294" s="6">
        <v>1</v>
      </c>
      <c r="F3294" s="3">
        <v>5</v>
      </c>
      <c r="G3294" s="3">
        <v>0.25</v>
      </c>
      <c r="H3294" s="8">
        <f t="shared" si="663"/>
        <v>0.25</v>
      </c>
      <c r="I3294" s="3">
        <v>4.75</v>
      </c>
      <c r="J3294" s="4">
        <v>0.95</v>
      </c>
      <c r="K3294" s="2" t="str">
        <f t="shared" si="664"/>
        <v>Wednesday</v>
      </c>
      <c r="L3294" s="5">
        <f t="shared" si="665"/>
        <v>43708</v>
      </c>
      <c r="M3294" s="2" t="str">
        <f t="shared" si="666"/>
        <v>Saturday</v>
      </c>
      <c r="N3294" s="2" t="str">
        <f t="shared" si="667"/>
        <v>Saturday</v>
      </c>
      <c r="O3294" s="12">
        <f t="shared" si="668"/>
        <v>0</v>
      </c>
      <c r="P3294" s="11" t="str">
        <f t="shared" si="669"/>
        <v>Low Cost per Unit</v>
      </c>
      <c r="Q3294" s="12">
        <f t="shared" si="670"/>
        <v>0</v>
      </c>
      <c r="R3294" s="12">
        <f t="shared" si="671"/>
        <v>0</v>
      </c>
      <c r="S3294" s="12">
        <f t="shared" si="672"/>
        <v>0.75</v>
      </c>
      <c r="T3294" s="12">
        <f t="shared" si="673"/>
        <v>0</v>
      </c>
      <c r="U3294" s="12">
        <f t="shared" si="674"/>
        <v>0</v>
      </c>
      <c r="V3294" s="13" t="str">
        <f t="shared" ca="1" si="675"/>
        <v>Greater Than 8 Weeks Old</v>
      </c>
    </row>
    <row r="3295" spans="1:22" x14ac:dyDescent="0.45">
      <c r="A3295" s="2" t="s">
        <v>15</v>
      </c>
      <c r="B3295" s="5">
        <v>43705</v>
      </c>
      <c r="C3295" s="5" t="s">
        <v>369</v>
      </c>
      <c r="D3295" s="5" t="s">
        <v>375</v>
      </c>
      <c r="E3295" s="6">
        <v>3</v>
      </c>
      <c r="F3295" s="3">
        <v>96</v>
      </c>
      <c r="G3295" s="3">
        <v>16.5</v>
      </c>
      <c r="H3295" s="8">
        <f t="shared" si="663"/>
        <v>5.5</v>
      </c>
      <c r="I3295" s="3">
        <v>79.5</v>
      </c>
      <c r="J3295" s="4">
        <v>0.83</v>
      </c>
      <c r="K3295" s="2" t="str">
        <f t="shared" si="664"/>
        <v>Wednesday</v>
      </c>
      <c r="L3295" s="5">
        <f t="shared" si="665"/>
        <v>43708</v>
      </c>
      <c r="M3295" s="2" t="str">
        <f t="shared" si="666"/>
        <v>Saturday</v>
      </c>
      <c r="N3295" s="2" t="str">
        <f t="shared" si="667"/>
        <v>Saturday</v>
      </c>
      <c r="O3295" s="12">
        <f t="shared" si="668"/>
        <v>0</v>
      </c>
      <c r="P3295" s="11" t="str">
        <f t="shared" si="669"/>
        <v>Low Cost per Unit</v>
      </c>
      <c r="Q3295" s="12">
        <f t="shared" si="670"/>
        <v>0</v>
      </c>
      <c r="R3295" s="12">
        <f t="shared" si="671"/>
        <v>2.88</v>
      </c>
      <c r="S3295" s="12">
        <f t="shared" si="672"/>
        <v>14.399999999999999</v>
      </c>
      <c r="T3295" s="12">
        <f t="shared" si="673"/>
        <v>0</v>
      </c>
      <c r="U3295" s="12">
        <f t="shared" si="674"/>
        <v>0</v>
      </c>
      <c r="V3295" s="13" t="str">
        <f t="shared" ca="1" si="675"/>
        <v>Greater Than 8 Weeks Old</v>
      </c>
    </row>
    <row r="3296" spans="1:22" x14ac:dyDescent="0.45">
      <c r="A3296" s="2" t="s">
        <v>135</v>
      </c>
      <c r="B3296" s="5">
        <v>43705</v>
      </c>
      <c r="C3296" s="5" t="s">
        <v>369</v>
      </c>
      <c r="D3296" s="5" t="s">
        <v>375</v>
      </c>
      <c r="E3296" s="6">
        <v>3</v>
      </c>
      <c r="F3296" s="3">
        <v>17.97</v>
      </c>
      <c r="G3296" s="3">
        <v>6.3</v>
      </c>
      <c r="H3296" s="8">
        <f t="shared" si="663"/>
        <v>2.1</v>
      </c>
      <c r="I3296" s="3">
        <v>11.67</v>
      </c>
      <c r="J3296" s="4">
        <v>0.65</v>
      </c>
      <c r="K3296" s="2" t="str">
        <f t="shared" si="664"/>
        <v>Wednesday</v>
      </c>
      <c r="L3296" s="5">
        <f t="shared" si="665"/>
        <v>43708</v>
      </c>
      <c r="M3296" s="2" t="str">
        <f t="shared" si="666"/>
        <v>Saturday</v>
      </c>
      <c r="N3296" s="2" t="str">
        <f t="shared" si="667"/>
        <v>Saturday</v>
      </c>
      <c r="O3296" s="12">
        <f t="shared" si="668"/>
        <v>0</v>
      </c>
      <c r="P3296" s="11" t="str">
        <f t="shared" si="669"/>
        <v>Low Cost per Unit</v>
      </c>
      <c r="Q3296" s="12">
        <f t="shared" si="670"/>
        <v>0</v>
      </c>
      <c r="R3296" s="12">
        <f t="shared" si="671"/>
        <v>0.53909999999999991</v>
      </c>
      <c r="S3296" s="12">
        <f t="shared" si="672"/>
        <v>2.6954999999999996</v>
      </c>
      <c r="T3296" s="12">
        <f t="shared" si="673"/>
        <v>0</v>
      </c>
      <c r="U3296" s="12">
        <f t="shared" si="674"/>
        <v>0</v>
      </c>
      <c r="V3296" s="13" t="str">
        <f t="shared" ca="1" si="675"/>
        <v>Greater Than 8 Weeks Old</v>
      </c>
    </row>
    <row r="3297" spans="1:22" x14ac:dyDescent="0.45">
      <c r="A3297" s="2" t="s">
        <v>98</v>
      </c>
      <c r="B3297" s="5">
        <v>43705</v>
      </c>
      <c r="C3297" s="5" t="s">
        <v>376</v>
      </c>
      <c r="D3297" s="5" t="s">
        <v>377</v>
      </c>
      <c r="E3297" s="6">
        <v>20</v>
      </c>
      <c r="F3297" s="3">
        <v>399.8</v>
      </c>
      <c r="G3297" s="3">
        <v>158.80000000000001</v>
      </c>
      <c r="H3297" s="8">
        <f t="shared" si="663"/>
        <v>7.94</v>
      </c>
      <c r="I3297" s="3">
        <v>241</v>
      </c>
      <c r="J3297" s="4">
        <v>0.6</v>
      </c>
      <c r="K3297" s="2" t="str">
        <f t="shared" si="664"/>
        <v>Wednesday</v>
      </c>
      <c r="L3297" s="5">
        <f t="shared" si="665"/>
        <v>43708</v>
      </c>
      <c r="M3297" s="2" t="str">
        <f t="shared" si="666"/>
        <v>Saturday</v>
      </c>
      <c r="N3297" s="2" t="str">
        <f t="shared" si="667"/>
        <v>Saturday</v>
      </c>
      <c r="O3297" s="12">
        <f t="shared" si="668"/>
        <v>0</v>
      </c>
      <c r="P3297" s="11" t="str">
        <f t="shared" si="669"/>
        <v>Low Cost per Unit</v>
      </c>
      <c r="Q3297" s="12">
        <f t="shared" si="670"/>
        <v>0</v>
      </c>
      <c r="R3297" s="12">
        <f t="shared" si="671"/>
        <v>11.994</v>
      </c>
      <c r="S3297" s="12">
        <f t="shared" si="672"/>
        <v>0</v>
      </c>
      <c r="T3297" s="12">
        <f t="shared" si="673"/>
        <v>0</v>
      </c>
      <c r="U3297" s="12">
        <f t="shared" si="674"/>
        <v>0</v>
      </c>
      <c r="V3297" s="13" t="str">
        <f t="shared" ca="1" si="675"/>
        <v>Greater Than 8 Weeks Old</v>
      </c>
    </row>
    <row r="3298" spans="1:22" x14ac:dyDescent="0.45">
      <c r="A3298" s="2" t="s">
        <v>16</v>
      </c>
      <c r="B3298" s="5">
        <v>43705</v>
      </c>
      <c r="C3298" s="5" t="s">
        <v>375</v>
      </c>
      <c r="D3298" s="5" t="s">
        <v>377</v>
      </c>
      <c r="E3298" s="6">
        <v>28</v>
      </c>
      <c r="F3298" s="3">
        <v>335.72</v>
      </c>
      <c r="G3298" s="3">
        <v>126</v>
      </c>
      <c r="H3298" s="8">
        <f t="shared" si="663"/>
        <v>4.5</v>
      </c>
      <c r="I3298" s="3">
        <v>209.72</v>
      </c>
      <c r="J3298" s="4">
        <v>0.62</v>
      </c>
      <c r="K3298" s="2" t="str">
        <f t="shared" si="664"/>
        <v>Wednesday</v>
      </c>
      <c r="L3298" s="5">
        <f t="shared" si="665"/>
        <v>43708</v>
      </c>
      <c r="M3298" s="2" t="str">
        <f t="shared" si="666"/>
        <v>Saturday</v>
      </c>
      <c r="N3298" s="2" t="str">
        <f t="shared" si="667"/>
        <v>Saturday</v>
      </c>
      <c r="O3298" s="12">
        <f t="shared" si="668"/>
        <v>0</v>
      </c>
      <c r="P3298" s="11" t="str">
        <f t="shared" si="669"/>
        <v>Low Cost per Unit</v>
      </c>
      <c r="Q3298" s="12">
        <f t="shared" si="670"/>
        <v>0</v>
      </c>
      <c r="R3298" s="12">
        <f t="shared" si="671"/>
        <v>10.0716</v>
      </c>
      <c r="S3298" s="12">
        <f t="shared" si="672"/>
        <v>0</v>
      </c>
      <c r="T3298" s="12">
        <f t="shared" si="673"/>
        <v>0</v>
      </c>
      <c r="U3298" s="12">
        <f t="shared" si="674"/>
        <v>0</v>
      </c>
      <c r="V3298" s="13" t="str">
        <f t="shared" ca="1" si="675"/>
        <v>Greater Than 8 Weeks Old</v>
      </c>
    </row>
    <row r="3299" spans="1:22" x14ac:dyDescent="0.45">
      <c r="A3299" s="2" t="s">
        <v>17</v>
      </c>
      <c r="B3299" s="5">
        <v>43705</v>
      </c>
      <c r="C3299" s="5" t="s">
        <v>376</v>
      </c>
      <c r="D3299" s="5" t="s">
        <v>377</v>
      </c>
      <c r="E3299" s="6">
        <v>37</v>
      </c>
      <c r="F3299" s="3">
        <v>406.63</v>
      </c>
      <c r="G3299" s="3">
        <v>229.4</v>
      </c>
      <c r="H3299" s="8">
        <f t="shared" si="663"/>
        <v>6.2</v>
      </c>
      <c r="I3299" s="3">
        <v>177.23</v>
      </c>
      <c r="J3299" s="4">
        <v>0.44</v>
      </c>
      <c r="K3299" s="2" t="str">
        <f t="shared" si="664"/>
        <v>Wednesday</v>
      </c>
      <c r="L3299" s="5">
        <f t="shared" si="665"/>
        <v>43708</v>
      </c>
      <c r="M3299" s="2" t="str">
        <f t="shared" si="666"/>
        <v>Saturday</v>
      </c>
      <c r="N3299" s="2" t="str">
        <f t="shared" si="667"/>
        <v>Saturday</v>
      </c>
      <c r="O3299" s="12">
        <f t="shared" si="668"/>
        <v>0</v>
      </c>
      <c r="P3299" s="11" t="str">
        <f t="shared" si="669"/>
        <v>Low Cost per Unit</v>
      </c>
      <c r="Q3299" s="12">
        <f t="shared" si="670"/>
        <v>0</v>
      </c>
      <c r="R3299" s="12">
        <f t="shared" si="671"/>
        <v>12.1989</v>
      </c>
      <c r="S3299" s="12">
        <f t="shared" si="672"/>
        <v>0</v>
      </c>
      <c r="T3299" s="12">
        <f t="shared" si="673"/>
        <v>0</v>
      </c>
      <c r="U3299" s="12">
        <f t="shared" si="674"/>
        <v>0</v>
      </c>
      <c r="V3299" s="13" t="str">
        <f t="shared" ca="1" si="675"/>
        <v>Greater Than 8 Weeks Old</v>
      </c>
    </row>
    <row r="3300" spans="1:22" x14ac:dyDescent="0.45">
      <c r="A3300" s="2" t="s">
        <v>239</v>
      </c>
      <c r="B3300" s="5">
        <v>43705</v>
      </c>
      <c r="C3300" s="5" t="s">
        <v>376</v>
      </c>
      <c r="D3300" s="5" t="s">
        <v>377</v>
      </c>
      <c r="E3300" s="6">
        <v>19</v>
      </c>
      <c r="F3300" s="3">
        <v>284.81</v>
      </c>
      <c r="G3300" s="3">
        <v>125.4</v>
      </c>
      <c r="H3300" s="8">
        <f t="shared" si="663"/>
        <v>6.6000000000000005</v>
      </c>
      <c r="I3300" s="3">
        <v>159.41</v>
      </c>
      <c r="J3300" s="4">
        <v>0.56000000000000005</v>
      </c>
      <c r="K3300" s="2" t="str">
        <f t="shared" si="664"/>
        <v>Wednesday</v>
      </c>
      <c r="L3300" s="5">
        <f t="shared" si="665"/>
        <v>43708</v>
      </c>
      <c r="M3300" s="2" t="str">
        <f t="shared" si="666"/>
        <v>Saturday</v>
      </c>
      <c r="N3300" s="2" t="str">
        <f t="shared" si="667"/>
        <v>Saturday</v>
      </c>
      <c r="O3300" s="12">
        <f t="shared" si="668"/>
        <v>0</v>
      </c>
      <c r="P3300" s="11" t="str">
        <f t="shared" si="669"/>
        <v>Low Cost per Unit</v>
      </c>
      <c r="Q3300" s="12">
        <f t="shared" si="670"/>
        <v>0</v>
      </c>
      <c r="R3300" s="12">
        <f t="shared" si="671"/>
        <v>8.5442999999999998</v>
      </c>
      <c r="S3300" s="12">
        <f t="shared" si="672"/>
        <v>0</v>
      </c>
      <c r="T3300" s="12">
        <f t="shared" si="673"/>
        <v>0</v>
      </c>
      <c r="U3300" s="12">
        <f t="shared" si="674"/>
        <v>0</v>
      </c>
      <c r="V3300" s="13" t="str">
        <f t="shared" ca="1" si="675"/>
        <v>Greater Than 8 Weeks Old</v>
      </c>
    </row>
    <row r="3301" spans="1:22" x14ac:dyDescent="0.45">
      <c r="A3301" s="2" t="s">
        <v>18</v>
      </c>
      <c r="B3301" s="5">
        <v>43705</v>
      </c>
      <c r="C3301" s="5" t="s">
        <v>376</v>
      </c>
      <c r="D3301" s="5" t="s">
        <v>377</v>
      </c>
      <c r="E3301" s="6">
        <v>2</v>
      </c>
      <c r="F3301" s="3">
        <v>50</v>
      </c>
      <c r="G3301" s="3">
        <v>13.6</v>
      </c>
      <c r="H3301" s="8">
        <f t="shared" si="663"/>
        <v>6.8</v>
      </c>
      <c r="I3301" s="3">
        <v>36.4</v>
      </c>
      <c r="J3301" s="4">
        <v>0.73</v>
      </c>
      <c r="K3301" s="2" t="str">
        <f t="shared" si="664"/>
        <v>Wednesday</v>
      </c>
      <c r="L3301" s="5">
        <f t="shared" si="665"/>
        <v>43708</v>
      </c>
      <c r="M3301" s="2" t="str">
        <f t="shared" si="666"/>
        <v>Saturday</v>
      </c>
      <c r="N3301" s="2" t="str">
        <f t="shared" si="667"/>
        <v>Saturday</v>
      </c>
      <c r="O3301" s="12">
        <f t="shared" si="668"/>
        <v>0</v>
      </c>
      <c r="P3301" s="11" t="str">
        <f t="shared" si="669"/>
        <v>Low Cost per Unit</v>
      </c>
      <c r="Q3301" s="12">
        <f t="shared" si="670"/>
        <v>0</v>
      </c>
      <c r="R3301" s="12">
        <f t="shared" si="671"/>
        <v>1.5</v>
      </c>
      <c r="S3301" s="12">
        <f t="shared" si="672"/>
        <v>0</v>
      </c>
      <c r="T3301" s="12">
        <f t="shared" si="673"/>
        <v>0</v>
      </c>
      <c r="U3301" s="12">
        <f t="shared" si="674"/>
        <v>0</v>
      </c>
      <c r="V3301" s="13" t="str">
        <f t="shared" ca="1" si="675"/>
        <v>Greater Than 8 Weeks Old</v>
      </c>
    </row>
    <row r="3302" spans="1:22" x14ac:dyDescent="0.45">
      <c r="A3302" s="2" t="s">
        <v>19</v>
      </c>
      <c r="B3302" s="5">
        <v>43705</v>
      </c>
      <c r="C3302" s="5" t="s">
        <v>378</v>
      </c>
      <c r="D3302" s="5" t="s">
        <v>379</v>
      </c>
      <c r="E3302" s="6">
        <v>4</v>
      </c>
      <c r="F3302" s="3">
        <v>276</v>
      </c>
      <c r="G3302" s="3">
        <v>80.239999999999995</v>
      </c>
      <c r="H3302" s="8">
        <f t="shared" si="663"/>
        <v>20.059999999999999</v>
      </c>
      <c r="I3302" s="3">
        <v>195.76</v>
      </c>
      <c r="J3302" s="4">
        <v>0.71</v>
      </c>
      <c r="K3302" s="2" t="str">
        <f t="shared" si="664"/>
        <v>Wednesday</v>
      </c>
      <c r="L3302" s="5">
        <f t="shared" si="665"/>
        <v>43708</v>
      </c>
      <c r="M3302" s="2" t="str">
        <f t="shared" si="666"/>
        <v>Saturday</v>
      </c>
      <c r="N3302" s="2" t="str">
        <f t="shared" si="667"/>
        <v>Saturday</v>
      </c>
      <c r="O3302" s="12">
        <f t="shared" si="668"/>
        <v>0</v>
      </c>
      <c r="P3302" s="11" t="str">
        <f t="shared" si="669"/>
        <v>High Cost per Unit</v>
      </c>
      <c r="Q3302" s="12">
        <f t="shared" si="670"/>
        <v>0</v>
      </c>
      <c r="R3302" s="12">
        <f t="shared" si="671"/>
        <v>8.2799999999999994</v>
      </c>
      <c r="S3302" s="12">
        <f t="shared" si="672"/>
        <v>0</v>
      </c>
      <c r="T3302" s="12">
        <f t="shared" si="673"/>
        <v>0</v>
      </c>
      <c r="U3302" s="12">
        <f t="shared" si="674"/>
        <v>0</v>
      </c>
      <c r="V3302" s="13" t="str">
        <f t="shared" ca="1" si="675"/>
        <v>Greater Than 8 Weeks Old</v>
      </c>
    </row>
    <row r="3303" spans="1:22" x14ac:dyDescent="0.45">
      <c r="A3303" s="2" t="s">
        <v>20</v>
      </c>
      <c r="B3303" s="5">
        <v>43705</v>
      </c>
      <c r="C3303" s="5" t="s">
        <v>376</v>
      </c>
      <c r="D3303" s="5" t="s">
        <v>377</v>
      </c>
      <c r="E3303" s="6">
        <v>2</v>
      </c>
      <c r="F3303" s="3">
        <v>44</v>
      </c>
      <c r="G3303" s="3">
        <v>10.5</v>
      </c>
      <c r="H3303" s="8">
        <f t="shared" si="663"/>
        <v>5.25</v>
      </c>
      <c r="I3303" s="3">
        <v>33.5</v>
      </c>
      <c r="J3303" s="4">
        <v>0.76</v>
      </c>
      <c r="K3303" s="2" t="str">
        <f t="shared" si="664"/>
        <v>Wednesday</v>
      </c>
      <c r="L3303" s="5">
        <f t="shared" si="665"/>
        <v>43708</v>
      </c>
      <c r="M3303" s="2" t="str">
        <f t="shared" si="666"/>
        <v>Saturday</v>
      </c>
      <c r="N3303" s="2" t="str">
        <f t="shared" si="667"/>
        <v>Saturday</v>
      </c>
      <c r="O3303" s="12">
        <f t="shared" si="668"/>
        <v>0</v>
      </c>
      <c r="P3303" s="11" t="str">
        <f t="shared" si="669"/>
        <v>Low Cost per Unit</v>
      </c>
      <c r="Q3303" s="12">
        <f t="shared" si="670"/>
        <v>0</v>
      </c>
      <c r="R3303" s="12">
        <f t="shared" si="671"/>
        <v>1.3199999999999998</v>
      </c>
      <c r="S3303" s="12">
        <f t="shared" si="672"/>
        <v>0</v>
      </c>
      <c r="T3303" s="12">
        <f t="shared" si="673"/>
        <v>0</v>
      </c>
      <c r="U3303" s="12">
        <f t="shared" si="674"/>
        <v>0</v>
      </c>
      <c r="V3303" s="13" t="str">
        <f t="shared" ca="1" si="675"/>
        <v>Greater Than 8 Weeks Old</v>
      </c>
    </row>
    <row r="3304" spans="1:22" x14ac:dyDescent="0.45">
      <c r="A3304" s="2" t="s">
        <v>21</v>
      </c>
      <c r="B3304" s="5">
        <v>43705</v>
      </c>
      <c r="C3304" s="5" t="s">
        <v>376</v>
      </c>
      <c r="D3304" s="5" t="s">
        <v>377</v>
      </c>
      <c r="E3304" s="6">
        <v>5</v>
      </c>
      <c r="F3304" s="3">
        <v>110</v>
      </c>
      <c r="G3304" s="3">
        <v>31.75</v>
      </c>
      <c r="H3304" s="8">
        <f t="shared" si="663"/>
        <v>6.35</v>
      </c>
      <c r="I3304" s="3">
        <v>78.25</v>
      </c>
      <c r="J3304" s="4">
        <v>0.71</v>
      </c>
      <c r="K3304" s="2" t="str">
        <f t="shared" si="664"/>
        <v>Wednesday</v>
      </c>
      <c r="L3304" s="5">
        <f t="shared" si="665"/>
        <v>43708</v>
      </c>
      <c r="M3304" s="2" t="str">
        <f t="shared" si="666"/>
        <v>Saturday</v>
      </c>
      <c r="N3304" s="2" t="str">
        <f t="shared" si="667"/>
        <v>Saturday</v>
      </c>
      <c r="O3304" s="12">
        <f t="shared" si="668"/>
        <v>0</v>
      </c>
      <c r="P3304" s="11" t="str">
        <f t="shared" si="669"/>
        <v>Low Cost per Unit</v>
      </c>
      <c r="Q3304" s="12">
        <f t="shared" si="670"/>
        <v>0</v>
      </c>
      <c r="R3304" s="12">
        <f t="shared" si="671"/>
        <v>3.3</v>
      </c>
      <c r="S3304" s="12">
        <f t="shared" si="672"/>
        <v>0</v>
      </c>
      <c r="T3304" s="12">
        <f t="shared" si="673"/>
        <v>0</v>
      </c>
      <c r="U3304" s="12">
        <f t="shared" si="674"/>
        <v>0</v>
      </c>
      <c r="V3304" s="13" t="str">
        <f t="shared" ca="1" si="675"/>
        <v>Greater Than 8 Weeks Old</v>
      </c>
    </row>
    <row r="3305" spans="1:22" x14ac:dyDescent="0.45">
      <c r="A3305" s="2" t="s">
        <v>215</v>
      </c>
      <c r="B3305" s="5">
        <v>43705</v>
      </c>
      <c r="C3305" s="5" t="s">
        <v>378</v>
      </c>
      <c r="D3305" s="5" t="s">
        <v>379</v>
      </c>
      <c r="E3305" s="6">
        <v>37</v>
      </c>
      <c r="F3305" s="3">
        <v>369.63</v>
      </c>
      <c r="G3305" s="3">
        <v>140.6</v>
      </c>
      <c r="H3305" s="8">
        <f t="shared" si="663"/>
        <v>3.8</v>
      </c>
      <c r="I3305" s="3">
        <v>229.03</v>
      </c>
      <c r="J3305" s="4">
        <v>0.62</v>
      </c>
      <c r="K3305" s="2" t="str">
        <f t="shared" si="664"/>
        <v>Wednesday</v>
      </c>
      <c r="L3305" s="5">
        <f t="shared" si="665"/>
        <v>43708</v>
      </c>
      <c r="M3305" s="2" t="str">
        <f t="shared" si="666"/>
        <v>Saturday</v>
      </c>
      <c r="N3305" s="2" t="str">
        <f t="shared" si="667"/>
        <v>Saturday</v>
      </c>
      <c r="O3305" s="12">
        <f t="shared" si="668"/>
        <v>0</v>
      </c>
      <c r="P3305" s="11" t="str">
        <f t="shared" si="669"/>
        <v>Low Cost per Unit</v>
      </c>
      <c r="Q3305" s="12">
        <f t="shared" si="670"/>
        <v>0</v>
      </c>
      <c r="R3305" s="12">
        <f t="shared" si="671"/>
        <v>11.088899999999999</v>
      </c>
      <c r="S3305" s="12">
        <f t="shared" si="672"/>
        <v>0</v>
      </c>
      <c r="T3305" s="12">
        <f t="shared" si="673"/>
        <v>0</v>
      </c>
      <c r="U3305" s="12">
        <f t="shared" si="674"/>
        <v>0</v>
      </c>
      <c r="V3305" s="13" t="str">
        <f t="shared" ca="1" si="675"/>
        <v>Greater Than 8 Weeks Old</v>
      </c>
    </row>
    <row r="3306" spans="1:22" x14ac:dyDescent="0.45">
      <c r="A3306" s="2" t="s">
        <v>22</v>
      </c>
      <c r="B3306" s="5">
        <v>43705</v>
      </c>
      <c r="C3306" s="5" t="s">
        <v>380</v>
      </c>
      <c r="D3306" s="5" t="s">
        <v>381</v>
      </c>
      <c r="E3306" s="6">
        <v>14</v>
      </c>
      <c r="F3306" s="3">
        <v>209.86</v>
      </c>
      <c r="G3306" s="3">
        <v>75.599999999999994</v>
      </c>
      <c r="H3306" s="8">
        <f t="shared" si="663"/>
        <v>5.3999999999999995</v>
      </c>
      <c r="I3306" s="3">
        <v>134.26</v>
      </c>
      <c r="J3306" s="4">
        <v>0.64</v>
      </c>
      <c r="K3306" s="2" t="str">
        <f t="shared" si="664"/>
        <v>Wednesday</v>
      </c>
      <c r="L3306" s="5">
        <f t="shared" si="665"/>
        <v>43708</v>
      </c>
      <c r="M3306" s="2" t="str">
        <f t="shared" si="666"/>
        <v>Saturday</v>
      </c>
      <c r="N3306" s="2" t="str">
        <f t="shared" si="667"/>
        <v>Saturday</v>
      </c>
      <c r="O3306" s="12">
        <f t="shared" si="668"/>
        <v>0</v>
      </c>
      <c r="P3306" s="11" t="str">
        <f t="shared" si="669"/>
        <v>Low Cost per Unit</v>
      </c>
      <c r="Q3306" s="12">
        <f t="shared" si="670"/>
        <v>0</v>
      </c>
      <c r="R3306" s="12">
        <f t="shared" si="671"/>
        <v>6.2957999999999998</v>
      </c>
      <c r="S3306" s="12">
        <f t="shared" si="672"/>
        <v>0</v>
      </c>
      <c r="T3306" s="12">
        <f t="shared" si="673"/>
        <v>0</v>
      </c>
      <c r="U3306" s="12">
        <f t="shared" si="674"/>
        <v>0</v>
      </c>
      <c r="V3306" s="13" t="str">
        <f t="shared" ca="1" si="675"/>
        <v>Greater Than 8 Weeks Old</v>
      </c>
    </row>
    <row r="3307" spans="1:22" x14ac:dyDescent="0.45">
      <c r="A3307" s="2" t="s">
        <v>162</v>
      </c>
      <c r="B3307" s="5">
        <v>43705</v>
      </c>
      <c r="C3307" s="5" t="s">
        <v>383</v>
      </c>
      <c r="D3307" s="5" t="s">
        <v>384</v>
      </c>
      <c r="E3307" s="6">
        <v>36</v>
      </c>
      <c r="F3307" s="3">
        <v>287.64</v>
      </c>
      <c r="G3307" s="3">
        <v>115.2</v>
      </c>
      <c r="H3307" s="8">
        <f t="shared" si="663"/>
        <v>3.2</v>
      </c>
      <c r="I3307" s="3">
        <v>172.44</v>
      </c>
      <c r="J3307" s="4">
        <v>0.6</v>
      </c>
      <c r="K3307" s="2" t="str">
        <f t="shared" si="664"/>
        <v>Wednesday</v>
      </c>
      <c r="L3307" s="5">
        <f t="shared" si="665"/>
        <v>43708</v>
      </c>
      <c r="M3307" s="2" t="str">
        <f t="shared" si="666"/>
        <v>Saturday</v>
      </c>
      <c r="N3307" s="2" t="str">
        <f t="shared" si="667"/>
        <v>Saturday</v>
      </c>
      <c r="O3307" s="12">
        <f t="shared" si="668"/>
        <v>0</v>
      </c>
      <c r="P3307" s="11" t="str">
        <f t="shared" si="669"/>
        <v>Low Cost per Unit</v>
      </c>
      <c r="Q3307" s="12">
        <f t="shared" si="670"/>
        <v>0</v>
      </c>
      <c r="R3307" s="12">
        <f t="shared" si="671"/>
        <v>8.6291999999999991</v>
      </c>
      <c r="S3307" s="12">
        <f t="shared" si="672"/>
        <v>0</v>
      </c>
      <c r="T3307" s="12">
        <f t="shared" si="673"/>
        <v>0</v>
      </c>
      <c r="U3307" s="12">
        <f t="shared" si="674"/>
        <v>0</v>
      </c>
      <c r="V3307" s="13" t="str">
        <f t="shared" ca="1" si="675"/>
        <v>Greater Than 8 Weeks Old</v>
      </c>
    </row>
    <row r="3308" spans="1:22" x14ac:dyDescent="0.45">
      <c r="A3308" s="2" t="s">
        <v>216</v>
      </c>
      <c r="B3308" s="5">
        <v>43705</v>
      </c>
      <c r="C3308" s="5" t="s">
        <v>383</v>
      </c>
      <c r="D3308" s="5" t="s">
        <v>385</v>
      </c>
      <c r="E3308" s="6">
        <v>16</v>
      </c>
      <c r="F3308" s="3">
        <v>143.84</v>
      </c>
      <c r="G3308" s="3">
        <v>68.8</v>
      </c>
      <c r="H3308" s="8">
        <f t="shared" si="663"/>
        <v>4.3</v>
      </c>
      <c r="I3308" s="3">
        <v>75.040000000000006</v>
      </c>
      <c r="J3308" s="4">
        <v>0.52</v>
      </c>
      <c r="K3308" s="2" t="str">
        <f t="shared" si="664"/>
        <v>Wednesday</v>
      </c>
      <c r="L3308" s="5">
        <f t="shared" si="665"/>
        <v>43708</v>
      </c>
      <c r="M3308" s="2" t="str">
        <f t="shared" si="666"/>
        <v>Saturday</v>
      </c>
      <c r="N3308" s="2" t="str">
        <f t="shared" si="667"/>
        <v>Saturday</v>
      </c>
      <c r="O3308" s="12">
        <f t="shared" si="668"/>
        <v>0</v>
      </c>
      <c r="P3308" s="11" t="str">
        <f t="shared" si="669"/>
        <v>Low Cost per Unit</v>
      </c>
      <c r="Q3308" s="12">
        <f t="shared" si="670"/>
        <v>0</v>
      </c>
      <c r="R3308" s="12">
        <f t="shared" si="671"/>
        <v>4.3151999999999999</v>
      </c>
      <c r="S3308" s="12">
        <f t="shared" si="672"/>
        <v>0</v>
      </c>
      <c r="T3308" s="12">
        <f t="shared" si="673"/>
        <v>0</v>
      </c>
      <c r="U3308" s="12">
        <f t="shared" si="674"/>
        <v>0</v>
      </c>
      <c r="V3308" s="13" t="str">
        <f t="shared" ca="1" si="675"/>
        <v>Greater Than 8 Weeks Old</v>
      </c>
    </row>
    <row r="3309" spans="1:22" x14ac:dyDescent="0.45">
      <c r="A3309" s="2" t="s">
        <v>217</v>
      </c>
      <c r="B3309" s="5">
        <v>43705</v>
      </c>
      <c r="C3309" s="5" t="s">
        <v>383</v>
      </c>
      <c r="D3309" s="5" t="s">
        <v>385</v>
      </c>
      <c r="E3309" s="6">
        <v>20</v>
      </c>
      <c r="F3309" s="3">
        <v>179.8</v>
      </c>
      <c r="G3309" s="3">
        <v>79.599999999999994</v>
      </c>
      <c r="H3309" s="8">
        <f t="shared" si="663"/>
        <v>3.9799999999999995</v>
      </c>
      <c r="I3309" s="3">
        <v>100.2</v>
      </c>
      <c r="J3309" s="4">
        <v>0.56000000000000005</v>
      </c>
      <c r="K3309" s="2" t="str">
        <f t="shared" si="664"/>
        <v>Wednesday</v>
      </c>
      <c r="L3309" s="5">
        <f t="shared" si="665"/>
        <v>43708</v>
      </c>
      <c r="M3309" s="2" t="str">
        <f t="shared" si="666"/>
        <v>Saturday</v>
      </c>
      <c r="N3309" s="2" t="str">
        <f t="shared" si="667"/>
        <v>Saturday</v>
      </c>
      <c r="O3309" s="12">
        <f t="shared" si="668"/>
        <v>0</v>
      </c>
      <c r="P3309" s="11" t="str">
        <f t="shared" si="669"/>
        <v>Low Cost per Unit</v>
      </c>
      <c r="Q3309" s="12">
        <f t="shared" si="670"/>
        <v>0</v>
      </c>
      <c r="R3309" s="12">
        <f t="shared" si="671"/>
        <v>5.3940000000000001</v>
      </c>
      <c r="S3309" s="12">
        <f t="shared" si="672"/>
        <v>0</v>
      </c>
      <c r="T3309" s="12">
        <f t="shared" si="673"/>
        <v>0</v>
      </c>
      <c r="U3309" s="12">
        <f t="shared" si="674"/>
        <v>0</v>
      </c>
      <c r="V3309" s="13" t="str">
        <f t="shared" ca="1" si="675"/>
        <v>Greater Than 8 Weeks Old</v>
      </c>
    </row>
    <row r="3310" spans="1:22" x14ac:dyDescent="0.45">
      <c r="A3310" s="2" t="s">
        <v>23</v>
      </c>
      <c r="B3310" s="5">
        <v>43705</v>
      </c>
      <c r="C3310" s="5" t="s">
        <v>383</v>
      </c>
      <c r="D3310" s="5" t="s">
        <v>385</v>
      </c>
      <c r="E3310" s="6">
        <v>4</v>
      </c>
      <c r="F3310" s="3">
        <v>56</v>
      </c>
      <c r="G3310" s="3">
        <v>11</v>
      </c>
      <c r="H3310" s="8">
        <f t="shared" si="663"/>
        <v>2.75</v>
      </c>
      <c r="I3310" s="3">
        <v>45</v>
      </c>
      <c r="J3310" s="4">
        <v>0.8</v>
      </c>
      <c r="K3310" s="2" t="str">
        <f t="shared" si="664"/>
        <v>Wednesday</v>
      </c>
      <c r="L3310" s="5">
        <f t="shared" si="665"/>
        <v>43708</v>
      </c>
      <c r="M3310" s="2" t="str">
        <f t="shared" si="666"/>
        <v>Saturday</v>
      </c>
      <c r="N3310" s="2" t="str">
        <f t="shared" si="667"/>
        <v>Saturday</v>
      </c>
      <c r="O3310" s="12">
        <f t="shared" si="668"/>
        <v>0</v>
      </c>
      <c r="P3310" s="11" t="str">
        <f t="shared" si="669"/>
        <v>Low Cost per Unit</v>
      </c>
      <c r="Q3310" s="12">
        <f t="shared" si="670"/>
        <v>0</v>
      </c>
      <c r="R3310" s="12">
        <f t="shared" si="671"/>
        <v>1.68</v>
      </c>
      <c r="S3310" s="12">
        <f t="shared" si="672"/>
        <v>0</v>
      </c>
      <c r="T3310" s="12">
        <f t="shared" si="673"/>
        <v>0</v>
      </c>
      <c r="U3310" s="12">
        <f t="shared" si="674"/>
        <v>0</v>
      </c>
      <c r="V3310" s="13" t="str">
        <f t="shared" ca="1" si="675"/>
        <v>Greater Than 8 Weeks Old</v>
      </c>
    </row>
    <row r="3311" spans="1:22" x14ac:dyDescent="0.45">
      <c r="A3311" s="2" t="s">
        <v>136</v>
      </c>
      <c r="B3311" s="5">
        <v>43705</v>
      </c>
      <c r="C3311" s="5" t="s">
        <v>376</v>
      </c>
      <c r="D3311" s="5" t="s">
        <v>377</v>
      </c>
      <c r="E3311" s="6">
        <v>46</v>
      </c>
      <c r="F3311" s="3">
        <v>321.54000000000002</v>
      </c>
      <c r="G3311" s="3">
        <v>80.5</v>
      </c>
      <c r="H3311" s="8">
        <f t="shared" si="663"/>
        <v>1.75</v>
      </c>
      <c r="I3311" s="3">
        <v>241.04</v>
      </c>
      <c r="J3311" s="4">
        <v>0.75</v>
      </c>
      <c r="K3311" s="2" t="str">
        <f t="shared" si="664"/>
        <v>Wednesday</v>
      </c>
      <c r="L3311" s="5">
        <f t="shared" si="665"/>
        <v>43708</v>
      </c>
      <c r="M3311" s="2" t="str">
        <f t="shared" si="666"/>
        <v>Saturday</v>
      </c>
      <c r="N3311" s="2" t="str">
        <f t="shared" si="667"/>
        <v>Saturday</v>
      </c>
      <c r="O3311" s="12">
        <f t="shared" si="668"/>
        <v>0</v>
      </c>
      <c r="P3311" s="11" t="str">
        <f t="shared" si="669"/>
        <v>Low Cost per Unit</v>
      </c>
      <c r="Q3311" s="12">
        <f t="shared" si="670"/>
        <v>0</v>
      </c>
      <c r="R3311" s="12">
        <f t="shared" si="671"/>
        <v>9.6462000000000003</v>
      </c>
      <c r="S3311" s="12">
        <f t="shared" si="672"/>
        <v>0</v>
      </c>
      <c r="T3311" s="12">
        <f t="shared" si="673"/>
        <v>0</v>
      </c>
      <c r="U3311" s="12">
        <f t="shared" si="674"/>
        <v>0</v>
      </c>
      <c r="V3311" s="13" t="str">
        <f t="shared" ca="1" si="675"/>
        <v>Greater Than 8 Weeks Old</v>
      </c>
    </row>
    <row r="3312" spans="1:22" x14ac:dyDescent="0.45">
      <c r="A3312" s="2" t="s">
        <v>24</v>
      </c>
      <c r="B3312" s="5">
        <v>43705</v>
      </c>
      <c r="C3312" s="5" t="s">
        <v>375</v>
      </c>
      <c r="D3312" s="5" t="s">
        <v>377</v>
      </c>
      <c r="E3312" s="6">
        <v>38</v>
      </c>
      <c r="F3312" s="3">
        <v>379.62</v>
      </c>
      <c r="G3312" s="3">
        <v>112.1</v>
      </c>
      <c r="H3312" s="8">
        <f t="shared" si="663"/>
        <v>2.9499999999999997</v>
      </c>
      <c r="I3312" s="3">
        <v>267.52</v>
      </c>
      <c r="J3312" s="4">
        <v>0.7</v>
      </c>
      <c r="K3312" s="2" t="str">
        <f t="shared" si="664"/>
        <v>Wednesday</v>
      </c>
      <c r="L3312" s="5">
        <f t="shared" si="665"/>
        <v>43708</v>
      </c>
      <c r="M3312" s="2" t="str">
        <f t="shared" si="666"/>
        <v>Saturday</v>
      </c>
      <c r="N3312" s="2" t="str">
        <f t="shared" si="667"/>
        <v>Saturday</v>
      </c>
      <c r="O3312" s="12">
        <f t="shared" si="668"/>
        <v>0</v>
      </c>
      <c r="P3312" s="11" t="str">
        <f t="shared" si="669"/>
        <v>Low Cost per Unit</v>
      </c>
      <c r="Q3312" s="12">
        <f t="shared" si="670"/>
        <v>0</v>
      </c>
      <c r="R3312" s="12">
        <f t="shared" si="671"/>
        <v>11.3886</v>
      </c>
      <c r="S3312" s="12">
        <f t="shared" si="672"/>
        <v>0</v>
      </c>
      <c r="T3312" s="12">
        <f t="shared" si="673"/>
        <v>0</v>
      </c>
      <c r="U3312" s="12">
        <f t="shared" si="674"/>
        <v>0</v>
      </c>
      <c r="V3312" s="13" t="str">
        <f t="shared" ca="1" si="675"/>
        <v>Greater Than 8 Weeks Old</v>
      </c>
    </row>
    <row r="3313" spans="1:22" x14ac:dyDescent="0.45">
      <c r="A3313" s="2" t="s">
        <v>99</v>
      </c>
      <c r="B3313" s="5">
        <v>43705</v>
      </c>
      <c r="C3313" s="5" t="s">
        <v>378</v>
      </c>
      <c r="D3313" s="5" t="s">
        <v>379</v>
      </c>
      <c r="E3313" s="6">
        <v>3</v>
      </c>
      <c r="F3313" s="3">
        <v>66</v>
      </c>
      <c r="G3313" s="3">
        <v>6.15</v>
      </c>
      <c r="H3313" s="8">
        <f t="shared" si="663"/>
        <v>2.0500000000000003</v>
      </c>
      <c r="I3313" s="3">
        <v>59.85</v>
      </c>
      <c r="J3313" s="4">
        <v>0.91</v>
      </c>
      <c r="K3313" s="2" t="str">
        <f t="shared" si="664"/>
        <v>Wednesday</v>
      </c>
      <c r="L3313" s="5">
        <f t="shared" si="665"/>
        <v>43708</v>
      </c>
      <c r="M3313" s="2" t="str">
        <f t="shared" si="666"/>
        <v>Saturday</v>
      </c>
      <c r="N3313" s="2" t="str">
        <f t="shared" si="667"/>
        <v>Saturday</v>
      </c>
      <c r="O3313" s="12">
        <f t="shared" si="668"/>
        <v>0</v>
      </c>
      <c r="P3313" s="11" t="str">
        <f t="shared" si="669"/>
        <v>Low Cost per Unit</v>
      </c>
      <c r="Q3313" s="12">
        <f t="shared" si="670"/>
        <v>0</v>
      </c>
      <c r="R3313" s="12">
        <f t="shared" si="671"/>
        <v>1.98</v>
      </c>
      <c r="S3313" s="12">
        <f t="shared" si="672"/>
        <v>0</v>
      </c>
      <c r="T3313" s="12">
        <f t="shared" si="673"/>
        <v>0</v>
      </c>
      <c r="U3313" s="12">
        <f t="shared" si="674"/>
        <v>0</v>
      </c>
      <c r="V3313" s="13" t="str">
        <f t="shared" ca="1" si="675"/>
        <v>Greater Than 8 Weeks Old</v>
      </c>
    </row>
    <row r="3314" spans="1:22" x14ac:dyDescent="0.45">
      <c r="A3314" s="2" t="s">
        <v>26</v>
      </c>
      <c r="B3314" s="5">
        <v>43705</v>
      </c>
      <c r="C3314" s="5" t="s">
        <v>378</v>
      </c>
      <c r="D3314" s="5" t="s">
        <v>379</v>
      </c>
      <c r="E3314" s="6">
        <v>1</v>
      </c>
      <c r="F3314" s="3">
        <v>65</v>
      </c>
      <c r="G3314" s="3">
        <v>16.2</v>
      </c>
      <c r="H3314" s="8">
        <f t="shared" si="663"/>
        <v>16.2</v>
      </c>
      <c r="I3314" s="3">
        <v>48.8</v>
      </c>
      <c r="J3314" s="4">
        <v>0.75</v>
      </c>
      <c r="K3314" s="2" t="str">
        <f t="shared" si="664"/>
        <v>Wednesday</v>
      </c>
      <c r="L3314" s="5">
        <f t="shared" si="665"/>
        <v>43708</v>
      </c>
      <c r="M3314" s="2" t="str">
        <f t="shared" si="666"/>
        <v>Saturday</v>
      </c>
      <c r="N3314" s="2" t="str">
        <f t="shared" si="667"/>
        <v>Saturday</v>
      </c>
      <c r="O3314" s="12">
        <f t="shared" si="668"/>
        <v>0</v>
      </c>
      <c r="P3314" s="11" t="str">
        <f t="shared" si="669"/>
        <v>Low Cost per Unit</v>
      </c>
      <c r="Q3314" s="12">
        <f t="shared" si="670"/>
        <v>0</v>
      </c>
      <c r="R3314" s="12">
        <f t="shared" si="671"/>
        <v>0</v>
      </c>
      <c r="S3314" s="12">
        <f t="shared" si="672"/>
        <v>0</v>
      </c>
      <c r="T3314" s="12">
        <f t="shared" si="673"/>
        <v>0</v>
      </c>
      <c r="U3314" s="12">
        <f t="shared" si="674"/>
        <v>0</v>
      </c>
      <c r="V3314" s="13" t="str">
        <f t="shared" ca="1" si="675"/>
        <v>Greater Than 8 Weeks Old</v>
      </c>
    </row>
    <row r="3315" spans="1:22" x14ac:dyDescent="0.45">
      <c r="A3315" s="2" t="s">
        <v>219</v>
      </c>
      <c r="B3315" s="5">
        <v>43705</v>
      </c>
      <c r="C3315" s="5" t="s">
        <v>380</v>
      </c>
      <c r="D3315" s="5" t="s">
        <v>381</v>
      </c>
      <c r="E3315" s="6">
        <v>7</v>
      </c>
      <c r="F3315" s="3">
        <v>133</v>
      </c>
      <c r="G3315" s="3">
        <v>31.5</v>
      </c>
      <c r="H3315" s="8">
        <f t="shared" si="663"/>
        <v>4.5</v>
      </c>
      <c r="I3315" s="3">
        <v>101.5</v>
      </c>
      <c r="J3315" s="4">
        <v>0.76</v>
      </c>
      <c r="K3315" s="2" t="str">
        <f t="shared" si="664"/>
        <v>Wednesday</v>
      </c>
      <c r="L3315" s="5">
        <f t="shared" si="665"/>
        <v>43708</v>
      </c>
      <c r="M3315" s="2" t="str">
        <f t="shared" si="666"/>
        <v>Saturday</v>
      </c>
      <c r="N3315" s="2" t="str">
        <f t="shared" si="667"/>
        <v>Saturday</v>
      </c>
      <c r="O3315" s="12">
        <f t="shared" si="668"/>
        <v>0</v>
      </c>
      <c r="P3315" s="11" t="str">
        <f t="shared" si="669"/>
        <v>Low Cost per Unit</v>
      </c>
      <c r="Q3315" s="12">
        <f t="shared" si="670"/>
        <v>0</v>
      </c>
      <c r="R3315" s="12">
        <f t="shared" si="671"/>
        <v>3.9899999999999998</v>
      </c>
      <c r="S3315" s="12">
        <f t="shared" si="672"/>
        <v>0</v>
      </c>
      <c r="T3315" s="12">
        <f t="shared" si="673"/>
        <v>0</v>
      </c>
      <c r="U3315" s="12">
        <f t="shared" si="674"/>
        <v>0</v>
      </c>
      <c r="V3315" s="13" t="str">
        <f t="shared" ca="1" si="675"/>
        <v>Greater Than 8 Weeks Old</v>
      </c>
    </row>
    <row r="3316" spans="1:22" x14ac:dyDescent="0.45">
      <c r="A3316" s="2" t="s">
        <v>100</v>
      </c>
      <c r="B3316" s="5">
        <v>43705</v>
      </c>
      <c r="C3316" s="5" t="s">
        <v>380</v>
      </c>
      <c r="D3316" s="5" t="s">
        <v>381</v>
      </c>
      <c r="E3316" s="6">
        <v>1</v>
      </c>
      <c r="F3316" s="3">
        <v>17</v>
      </c>
      <c r="G3316" s="3">
        <v>2.99</v>
      </c>
      <c r="H3316" s="8">
        <f t="shared" si="663"/>
        <v>2.99</v>
      </c>
      <c r="I3316" s="3">
        <v>14.01</v>
      </c>
      <c r="J3316" s="4">
        <v>0.82</v>
      </c>
      <c r="K3316" s="2" t="str">
        <f t="shared" si="664"/>
        <v>Wednesday</v>
      </c>
      <c r="L3316" s="5">
        <f t="shared" si="665"/>
        <v>43708</v>
      </c>
      <c r="M3316" s="2" t="str">
        <f t="shared" si="666"/>
        <v>Saturday</v>
      </c>
      <c r="N3316" s="2" t="str">
        <f t="shared" si="667"/>
        <v>Saturday</v>
      </c>
      <c r="O3316" s="12">
        <f t="shared" si="668"/>
        <v>0</v>
      </c>
      <c r="P3316" s="11" t="str">
        <f t="shared" si="669"/>
        <v>Low Cost per Unit</v>
      </c>
      <c r="Q3316" s="12">
        <f t="shared" si="670"/>
        <v>0</v>
      </c>
      <c r="R3316" s="12">
        <f t="shared" si="671"/>
        <v>0</v>
      </c>
      <c r="S3316" s="12">
        <f t="shared" si="672"/>
        <v>0</v>
      </c>
      <c r="T3316" s="12">
        <f t="shared" si="673"/>
        <v>0</v>
      </c>
      <c r="U3316" s="12">
        <f t="shared" si="674"/>
        <v>0</v>
      </c>
      <c r="V3316" s="13" t="str">
        <f t="shared" ca="1" si="675"/>
        <v>Greater Than 8 Weeks Old</v>
      </c>
    </row>
    <row r="3317" spans="1:22" x14ac:dyDescent="0.45">
      <c r="A3317" s="2" t="s">
        <v>27</v>
      </c>
      <c r="B3317" s="5">
        <v>43705</v>
      </c>
      <c r="C3317" s="5" t="s">
        <v>380</v>
      </c>
      <c r="D3317" s="5" t="s">
        <v>381</v>
      </c>
      <c r="E3317" s="6">
        <v>28</v>
      </c>
      <c r="F3317" s="3">
        <v>255.72</v>
      </c>
      <c r="G3317" s="3">
        <v>82.6</v>
      </c>
      <c r="H3317" s="8">
        <f t="shared" si="663"/>
        <v>2.9499999999999997</v>
      </c>
      <c r="I3317" s="3">
        <v>173.12</v>
      </c>
      <c r="J3317" s="4">
        <v>0.68</v>
      </c>
      <c r="K3317" s="2" t="str">
        <f t="shared" si="664"/>
        <v>Wednesday</v>
      </c>
      <c r="L3317" s="5">
        <f t="shared" si="665"/>
        <v>43708</v>
      </c>
      <c r="M3317" s="2" t="str">
        <f t="shared" si="666"/>
        <v>Saturday</v>
      </c>
      <c r="N3317" s="2" t="str">
        <f t="shared" si="667"/>
        <v>Saturday</v>
      </c>
      <c r="O3317" s="12">
        <f t="shared" si="668"/>
        <v>0</v>
      </c>
      <c r="P3317" s="11" t="str">
        <f t="shared" si="669"/>
        <v>Low Cost per Unit</v>
      </c>
      <c r="Q3317" s="12">
        <f t="shared" si="670"/>
        <v>0</v>
      </c>
      <c r="R3317" s="12">
        <f t="shared" si="671"/>
        <v>7.6715999999999998</v>
      </c>
      <c r="S3317" s="12">
        <f t="shared" si="672"/>
        <v>0</v>
      </c>
      <c r="T3317" s="12">
        <f t="shared" si="673"/>
        <v>0</v>
      </c>
      <c r="U3317" s="12">
        <f t="shared" si="674"/>
        <v>0</v>
      </c>
      <c r="V3317" s="13" t="str">
        <f t="shared" ca="1" si="675"/>
        <v>Greater Than 8 Weeks Old</v>
      </c>
    </row>
    <row r="3318" spans="1:22" x14ac:dyDescent="0.45">
      <c r="A3318" s="2" t="s">
        <v>240</v>
      </c>
      <c r="B3318" s="5">
        <v>43705</v>
      </c>
      <c r="C3318" s="5" t="s">
        <v>371</v>
      </c>
      <c r="D3318" s="5" t="s">
        <v>371</v>
      </c>
      <c r="E3318" s="6">
        <v>11</v>
      </c>
      <c r="F3318" s="3">
        <v>120.89</v>
      </c>
      <c r="G3318" s="3">
        <v>41.25</v>
      </c>
      <c r="H3318" s="8">
        <f t="shared" si="663"/>
        <v>3.75</v>
      </c>
      <c r="I3318" s="3">
        <v>79.64</v>
      </c>
      <c r="J3318" s="4">
        <v>0.66</v>
      </c>
      <c r="K3318" s="2" t="str">
        <f t="shared" si="664"/>
        <v>Wednesday</v>
      </c>
      <c r="L3318" s="5">
        <f t="shared" si="665"/>
        <v>43708</v>
      </c>
      <c r="M3318" s="2" t="str">
        <f t="shared" si="666"/>
        <v>Saturday</v>
      </c>
      <c r="N3318" s="2" t="str">
        <f t="shared" si="667"/>
        <v>Saturday</v>
      </c>
      <c r="O3318" s="12">
        <f t="shared" si="668"/>
        <v>0</v>
      </c>
      <c r="P3318" s="11" t="str">
        <f t="shared" si="669"/>
        <v>Low Cost per Unit</v>
      </c>
      <c r="Q3318" s="12">
        <f t="shared" si="670"/>
        <v>0</v>
      </c>
      <c r="R3318" s="12">
        <f t="shared" si="671"/>
        <v>3.6267</v>
      </c>
      <c r="S3318" s="12">
        <f t="shared" si="672"/>
        <v>0</v>
      </c>
      <c r="T3318" s="12">
        <f t="shared" si="673"/>
        <v>0</v>
      </c>
      <c r="U3318" s="12">
        <f t="shared" si="674"/>
        <v>0</v>
      </c>
      <c r="V3318" s="13" t="str">
        <f t="shared" ca="1" si="675"/>
        <v>Greater Than 8 Weeks Old</v>
      </c>
    </row>
    <row r="3319" spans="1:22" x14ac:dyDescent="0.45">
      <c r="A3319" s="2" t="s">
        <v>163</v>
      </c>
      <c r="B3319" s="5">
        <v>43705</v>
      </c>
      <c r="C3319" s="5" t="s">
        <v>380</v>
      </c>
      <c r="D3319" s="5" t="s">
        <v>381</v>
      </c>
      <c r="E3319" s="6">
        <v>14</v>
      </c>
      <c r="F3319" s="3">
        <v>139.86000000000001</v>
      </c>
      <c r="G3319" s="3">
        <v>52.5</v>
      </c>
      <c r="H3319" s="8">
        <f t="shared" si="663"/>
        <v>3.75</v>
      </c>
      <c r="I3319" s="3">
        <v>87.36</v>
      </c>
      <c r="J3319" s="4">
        <v>0.62</v>
      </c>
      <c r="K3319" s="2" t="str">
        <f t="shared" si="664"/>
        <v>Wednesday</v>
      </c>
      <c r="L3319" s="5">
        <f t="shared" si="665"/>
        <v>43708</v>
      </c>
      <c r="M3319" s="2" t="str">
        <f t="shared" si="666"/>
        <v>Saturday</v>
      </c>
      <c r="N3319" s="2" t="str">
        <f t="shared" si="667"/>
        <v>Saturday</v>
      </c>
      <c r="O3319" s="12">
        <f t="shared" si="668"/>
        <v>0</v>
      </c>
      <c r="P3319" s="11" t="str">
        <f t="shared" si="669"/>
        <v>Low Cost per Unit</v>
      </c>
      <c r="Q3319" s="12">
        <f t="shared" si="670"/>
        <v>0</v>
      </c>
      <c r="R3319" s="12">
        <f t="shared" si="671"/>
        <v>4.1958000000000002</v>
      </c>
      <c r="S3319" s="12">
        <f t="shared" si="672"/>
        <v>0</v>
      </c>
      <c r="T3319" s="12">
        <f t="shared" si="673"/>
        <v>0</v>
      </c>
      <c r="U3319" s="12">
        <f t="shared" si="674"/>
        <v>0</v>
      </c>
      <c r="V3319" s="13" t="str">
        <f t="shared" ca="1" si="675"/>
        <v>Greater Than 8 Weeks Old</v>
      </c>
    </row>
    <row r="3320" spans="1:22" x14ac:dyDescent="0.45">
      <c r="A3320" s="2" t="s">
        <v>273</v>
      </c>
      <c r="B3320" s="5">
        <v>43705</v>
      </c>
      <c r="C3320" s="5" t="s">
        <v>386</v>
      </c>
      <c r="D3320" s="5" t="s">
        <v>388</v>
      </c>
      <c r="E3320" s="6">
        <v>1</v>
      </c>
      <c r="F3320" s="3">
        <v>69.989999999999995</v>
      </c>
      <c r="G3320" s="3">
        <v>21.51</v>
      </c>
      <c r="H3320" s="8">
        <f t="shared" si="663"/>
        <v>21.51</v>
      </c>
      <c r="I3320" s="3">
        <v>48.48</v>
      </c>
      <c r="J3320" s="4">
        <v>0.69</v>
      </c>
      <c r="K3320" s="2" t="str">
        <f t="shared" si="664"/>
        <v>Wednesday</v>
      </c>
      <c r="L3320" s="5">
        <f t="shared" si="665"/>
        <v>43708</v>
      </c>
      <c r="M3320" s="2" t="str">
        <f t="shared" si="666"/>
        <v>Saturday</v>
      </c>
      <c r="N3320" s="2" t="str">
        <f t="shared" si="667"/>
        <v>Saturday</v>
      </c>
      <c r="O3320" s="12">
        <f t="shared" si="668"/>
        <v>0</v>
      </c>
      <c r="P3320" s="11" t="str">
        <f t="shared" si="669"/>
        <v>High Cost per Unit</v>
      </c>
      <c r="Q3320" s="12">
        <f t="shared" si="670"/>
        <v>0</v>
      </c>
      <c r="R3320" s="12">
        <f t="shared" si="671"/>
        <v>0</v>
      </c>
      <c r="S3320" s="12">
        <f t="shared" si="672"/>
        <v>0</v>
      </c>
      <c r="T3320" s="12">
        <f t="shared" si="673"/>
        <v>0</v>
      </c>
      <c r="U3320" s="12">
        <f t="shared" si="674"/>
        <v>0</v>
      </c>
      <c r="V3320" s="13" t="str">
        <f t="shared" ca="1" si="675"/>
        <v>Greater Than 8 Weeks Old</v>
      </c>
    </row>
    <row r="3321" spans="1:22" x14ac:dyDescent="0.45">
      <c r="A3321" s="2" t="s">
        <v>29</v>
      </c>
      <c r="B3321" s="5">
        <v>43705</v>
      </c>
      <c r="C3321" s="5" t="s">
        <v>369</v>
      </c>
      <c r="D3321" s="5" t="s">
        <v>389</v>
      </c>
      <c r="E3321" s="6">
        <v>5</v>
      </c>
      <c r="F3321" s="3">
        <v>364.95</v>
      </c>
      <c r="G3321" s="3">
        <v>189.2</v>
      </c>
      <c r="H3321" s="8">
        <f t="shared" si="663"/>
        <v>37.839999999999996</v>
      </c>
      <c r="I3321" s="3">
        <v>175.75</v>
      </c>
      <c r="J3321" s="4">
        <v>0.48</v>
      </c>
      <c r="K3321" s="2" t="str">
        <f t="shared" si="664"/>
        <v>Wednesday</v>
      </c>
      <c r="L3321" s="5">
        <f t="shared" si="665"/>
        <v>43708</v>
      </c>
      <c r="M3321" s="2" t="str">
        <f t="shared" si="666"/>
        <v>Saturday</v>
      </c>
      <c r="N3321" s="2" t="str">
        <f t="shared" si="667"/>
        <v>Saturday</v>
      </c>
      <c r="O3321" s="12">
        <f t="shared" si="668"/>
        <v>0</v>
      </c>
      <c r="P3321" s="11" t="str">
        <f t="shared" si="669"/>
        <v>High Cost per Unit</v>
      </c>
      <c r="Q3321" s="12">
        <f t="shared" si="670"/>
        <v>0</v>
      </c>
      <c r="R3321" s="12">
        <f t="shared" si="671"/>
        <v>10.948499999999999</v>
      </c>
      <c r="S3321" s="12">
        <f t="shared" si="672"/>
        <v>0</v>
      </c>
      <c r="T3321" s="12">
        <f t="shared" si="673"/>
        <v>0</v>
      </c>
      <c r="U3321" s="12">
        <f t="shared" si="674"/>
        <v>0</v>
      </c>
      <c r="V3321" s="13" t="str">
        <f t="shared" ca="1" si="675"/>
        <v>Greater Than 8 Weeks Old</v>
      </c>
    </row>
    <row r="3322" spans="1:22" x14ac:dyDescent="0.45">
      <c r="A3322" s="2" t="s">
        <v>101</v>
      </c>
      <c r="B3322" s="5">
        <v>43705</v>
      </c>
      <c r="C3322" s="5" t="s">
        <v>369</v>
      </c>
      <c r="D3322" s="5" t="s">
        <v>389</v>
      </c>
      <c r="E3322" s="6">
        <v>1</v>
      </c>
      <c r="F3322" s="3">
        <v>29</v>
      </c>
      <c r="G3322" s="3">
        <v>9.75</v>
      </c>
      <c r="H3322" s="8">
        <f t="shared" si="663"/>
        <v>9.75</v>
      </c>
      <c r="I3322" s="3">
        <v>19.25</v>
      </c>
      <c r="J3322" s="4">
        <v>0.66</v>
      </c>
      <c r="K3322" s="2" t="str">
        <f t="shared" si="664"/>
        <v>Wednesday</v>
      </c>
      <c r="L3322" s="5">
        <f t="shared" si="665"/>
        <v>43708</v>
      </c>
      <c r="M3322" s="2" t="str">
        <f t="shared" si="666"/>
        <v>Saturday</v>
      </c>
      <c r="N3322" s="2" t="str">
        <f t="shared" si="667"/>
        <v>Saturday</v>
      </c>
      <c r="O3322" s="12">
        <f t="shared" si="668"/>
        <v>0</v>
      </c>
      <c r="P3322" s="11" t="str">
        <f t="shared" si="669"/>
        <v>Low Cost per Unit</v>
      </c>
      <c r="Q3322" s="12">
        <f t="shared" si="670"/>
        <v>0</v>
      </c>
      <c r="R3322" s="12">
        <f t="shared" si="671"/>
        <v>0</v>
      </c>
      <c r="S3322" s="12">
        <f t="shared" si="672"/>
        <v>0</v>
      </c>
      <c r="T3322" s="12">
        <f t="shared" si="673"/>
        <v>0</v>
      </c>
      <c r="U3322" s="12">
        <f t="shared" si="674"/>
        <v>0</v>
      </c>
      <c r="V3322" s="13" t="str">
        <f t="shared" ca="1" si="675"/>
        <v>Greater Than 8 Weeks Old</v>
      </c>
    </row>
    <row r="3323" spans="1:22" x14ac:dyDescent="0.45">
      <c r="A3323" s="2" t="s">
        <v>194</v>
      </c>
      <c r="B3323" s="5">
        <v>43705</v>
      </c>
      <c r="C3323" s="5" t="s">
        <v>369</v>
      </c>
      <c r="D3323" s="5" t="s">
        <v>389</v>
      </c>
      <c r="E3323" s="6">
        <v>2</v>
      </c>
      <c r="F3323" s="3">
        <v>170</v>
      </c>
      <c r="G3323" s="3">
        <v>48</v>
      </c>
      <c r="H3323" s="8">
        <f t="shared" si="663"/>
        <v>24</v>
      </c>
      <c r="I3323" s="3">
        <v>122</v>
      </c>
      <c r="J3323" s="4">
        <v>0.72</v>
      </c>
      <c r="K3323" s="2" t="str">
        <f t="shared" si="664"/>
        <v>Wednesday</v>
      </c>
      <c r="L3323" s="5">
        <f t="shared" si="665"/>
        <v>43708</v>
      </c>
      <c r="M3323" s="2" t="str">
        <f t="shared" si="666"/>
        <v>Saturday</v>
      </c>
      <c r="N3323" s="2" t="str">
        <f t="shared" si="667"/>
        <v>Saturday</v>
      </c>
      <c r="O3323" s="12">
        <f t="shared" si="668"/>
        <v>0</v>
      </c>
      <c r="P3323" s="11" t="str">
        <f t="shared" si="669"/>
        <v>High Cost per Unit</v>
      </c>
      <c r="Q3323" s="12">
        <f t="shared" si="670"/>
        <v>0</v>
      </c>
      <c r="R3323" s="12">
        <f t="shared" si="671"/>
        <v>5.0999999999999996</v>
      </c>
      <c r="S3323" s="12">
        <f t="shared" si="672"/>
        <v>0</v>
      </c>
      <c r="T3323" s="12">
        <f t="shared" si="673"/>
        <v>0</v>
      </c>
      <c r="U3323" s="12">
        <f t="shared" si="674"/>
        <v>0</v>
      </c>
      <c r="V3323" s="13" t="str">
        <f t="shared" ca="1" si="675"/>
        <v>Greater Than 8 Weeks Old</v>
      </c>
    </row>
    <row r="3324" spans="1:22" x14ac:dyDescent="0.45">
      <c r="A3324" s="2" t="s">
        <v>102</v>
      </c>
      <c r="B3324" s="5">
        <v>43705</v>
      </c>
      <c r="C3324" s="5" t="s">
        <v>369</v>
      </c>
      <c r="D3324" s="5" t="s">
        <v>389</v>
      </c>
      <c r="E3324" s="6">
        <v>1</v>
      </c>
      <c r="F3324" s="3">
        <v>394.99</v>
      </c>
      <c r="G3324" s="3">
        <v>172</v>
      </c>
      <c r="H3324" s="8">
        <f t="shared" si="663"/>
        <v>172</v>
      </c>
      <c r="I3324" s="3">
        <v>222.99</v>
      </c>
      <c r="J3324" s="4">
        <v>0.56000000000000005</v>
      </c>
      <c r="K3324" s="2" t="str">
        <f t="shared" si="664"/>
        <v>Wednesday</v>
      </c>
      <c r="L3324" s="5">
        <f t="shared" si="665"/>
        <v>43708</v>
      </c>
      <c r="M3324" s="2" t="str">
        <f t="shared" si="666"/>
        <v>Saturday</v>
      </c>
      <c r="N3324" s="2" t="str">
        <f t="shared" si="667"/>
        <v>Saturday</v>
      </c>
      <c r="O3324" s="12">
        <f t="shared" si="668"/>
        <v>0</v>
      </c>
      <c r="P3324" s="11" t="str">
        <f t="shared" si="669"/>
        <v>High Cost per Unit</v>
      </c>
      <c r="Q3324" s="12">
        <f t="shared" si="670"/>
        <v>0</v>
      </c>
      <c r="R3324" s="12">
        <f t="shared" si="671"/>
        <v>0</v>
      </c>
      <c r="S3324" s="12">
        <f t="shared" si="672"/>
        <v>0</v>
      </c>
      <c r="T3324" s="12">
        <f t="shared" si="673"/>
        <v>0</v>
      </c>
      <c r="U3324" s="12">
        <f t="shared" si="674"/>
        <v>0</v>
      </c>
      <c r="V3324" s="13" t="str">
        <f t="shared" ca="1" si="675"/>
        <v>Greater Than 8 Weeks Old</v>
      </c>
    </row>
    <row r="3325" spans="1:22" x14ac:dyDescent="0.45">
      <c r="A3325" s="2" t="s">
        <v>103</v>
      </c>
      <c r="B3325" s="5">
        <v>43705</v>
      </c>
      <c r="C3325" s="5" t="s">
        <v>375</v>
      </c>
      <c r="D3325" s="5" t="s">
        <v>382</v>
      </c>
      <c r="E3325" s="6">
        <v>7</v>
      </c>
      <c r="F3325" s="3">
        <v>428.99</v>
      </c>
      <c r="G3325" s="3">
        <v>84</v>
      </c>
      <c r="H3325" s="8">
        <f t="shared" si="663"/>
        <v>12</v>
      </c>
      <c r="I3325" s="3">
        <v>344.99</v>
      </c>
      <c r="J3325" s="4">
        <v>0.8</v>
      </c>
      <c r="K3325" s="2" t="str">
        <f t="shared" si="664"/>
        <v>Wednesday</v>
      </c>
      <c r="L3325" s="5">
        <f t="shared" si="665"/>
        <v>43708</v>
      </c>
      <c r="M3325" s="2" t="str">
        <f t="shared" si="666"/>
        <v>Saturday</v>
      </c>
      <c r="N3325" s="2" t="str">
        <f t="shared" si="667"/>
        <v>Saturday</v>
      </c>
      <c r="O3325" s="12">
        <f t="shared" si="668"/>
        <v>0</v>
      </c>
      <c r="P3325" s="11" t="str">
        <f t="shared" si="669"/>
        <v>Low Cost per Unit</v>
      </c>
      <c r="Q3325" s="12">
        <f t="shared" si="670"/>
        <v>0</v>
      </c>
      <c r="R3325" s="12">
        <f t="shared" si="671"/>
        <v>12.8697</v>
      </c>
      <c r="S3325" s="12">
        <f t="shared" si="672"/>
        <v>0</v>
      </c>
      <c r="T3325" s="12">
        <f t="shared" si="673"/>
        <v>0</v>
      </c>
      <c r="U3325" s="12">
        <f t="shared" si="674"/>
        <v>0</v>
      </c>
      <c r="V3325" s="13" t="str">
        <f t="shared" ca="1" si="675"/>
        <v>Greater Than 8 Weeks Old</v>
      </c>
    </row>
    <row r="3326" spans="1:22" x14ac:dyDescent="0.45">
      <c r="A3326" s="2" t="s">
        <v>33</v>
      </c>
      <c r="B3326" s="5">
        <v>43705</v>
      </c>
      <c r="C3326" s="5" t="s">
        <v>375</v>
      </c>
      <c r="D3326" s="5" t="s">
        <v>382</v>
      </c>
      <c r="E3326" s="6">
        <v>4</v>
      </c>
      <c r="F3326" s="3">
        <v>436</v>
      </c>
      <c r="G3326" s="3">
        <v>132.6</v>
      </c>
      <c r="H3326" s="8">
        <f t="shared" si="663"/>
        <v>33.15</v>
      </c>
      <c r="I3326" s="3">
        <v>303.39999999999998</v>
      </c>
      <c r="J3326" s="4">
        <v>0.7</v>
      </c>
      <c r="K3326" s="2" t="str">
        <f t="shared" si="664"/>
        <v>Wednesday</v>
      </c>
      <c r="L3326" s="5">
        <f t="shared" si="665"/>
        <v>43708</v>
      </c>
      <c r="M3326" s="2" t="str">
        <f t="shared" si="666"/>
        <v>Saturday</v>
      </c>
      <c r="N3326" s="2" t="str">
        <f t="shared" si="667"/>
        <v>Saturday</v>
      </c>
      <c r="O3326" s="12">
        <f t="shared" si="668"/>
        <v>0</v>
      </c>
      <c r="P3326" s="11" t="str">
        <f t="shared" si="669"/>
        <v>High Cost per Unit</v>
      </c>
      <c r="Q3326" s="12">
        <f t="shared" si="670"/>
        <v>0</v>
      </c>
      <c r="R3326" s="12">
        <f t="shared" si="671"/>
        <v>13.08</v>
      </c>
      <c r="S3326" s="12">
        <f t="shared" si="672"/>
        <v>0</v>
      </c>
      <c r="T3326" s="12">
        <f t="shared" si="673"/>
        <v>0</v>
      </c>
      <c r="U3326" s="12">
        <f t="shared" si="674"/>
        <v>0</v>
      </c>
      <c r="V3326" s="13" t="str">
        <f t="shared" ca="1" si="675"/>
        <v>Greater Than 8 Weeks Old</v>
      </c>
    </row>
    <row r="3327" spans="1:22" x14ac:dyDescent="0.45">
      <c r="A3327" s="2" t="s">
        <v>149</v>
      </c>
      <c r="B3327" s="5">
        <v>43705</v>
      </c>
      <c r="C3327" s="5" t="s">
        <v>375</v>
      </c>
      <c r="D3327" s="5" t="s">
        <v>382</v>
      </c>
      <c r="E3327" s="6">
        <v>3</v>
      </c>
      <c r="F3327" s="3">
        <v>87</v>
      </c>
      <c r="G3327" s="3">
        <v>16.8</v>
      </c>
      <c r="H3327" s="8">
        <f t="shared" si="663"/>
        <v>5.6000000000000005</v>
      </c>
      <c r="I3327" s="3">
        <v>70.2</v>
      </c>
      <c r="J3327" s="4">
        <v>0.81</v>
      </c>
      <c r="K3327" s="2" t="str">
        <f t="shared" si="664"/>
        <v>Wednesday</v>
      </c>
      <c r="L3327" s="5">
        <f t="shared" si="665"/>
        <v>43708</v>
      </c>
      <c r="M3327" s="2" t="str">
        <f t="shared" si="666"/>
        <v>Saturday</v>
      </c>
      <c r="N3327" s="2" t="str">
        <f t="shared" si="667"/>
        <v>Saturday</v>
      </c>
      <c r="O3327" s="12">
        <f t="shared" si="668"/>
        <v>0</v>
      </c>
      <c r="P3327" s="11" t="str">
        <f t="shared" si="669"/>
        <v>Low Cost per Unit</v>
      </c>
      <c r="Q3327" s="12">
        <f t="shared" si="670"/>
        <v>0</v>
      </c>
      <c r="R3327" s="12">
        <f t="shared" si="671"/>
        <v>2.61</v>
      </c>
      <c r="S3327" s="12">
        <f t="shared" si="672"/>
        <v>0</v>
      </c>
      <c r="T3327" s="12">
        <f t="shared" si="673"/>
        <v>0</v>
      </c>
      <c r="U3327" s="12">
        <f t="shared" si="674"/>
        <v>0</v>
      </c>
      <c r="V3327" s="13" t="str">
        <f t="shared" ca="1" si="675"/>
        <v>Greater Than 8 Weeks Old</v>
      </c>
    </row>
    <row r="3328" spans="1:22" x14ac:dyDescent="0.45">
      <c r="A3328" s="2" t="s">
        <v>35</v>
      </c>
      <c r="B3328" s="5">
        <v>43705</v>
      </c>
      <c r="C3328" s="5" t="s">
        <v>375</v>
      </c>
      <c r="D3328" s="5" t="s">
        <v>392</v>
      </c>
      <c r="E3328" s="6">
        <v>8</v>
      </c>
      <c r="F3328" s="3">
        <v>287.92</v>
      </c>
      <c r="G3328" s="3">
        <v>88</v>
      </c>
      <c r="H3328" s="8">
        <f t="shared" si="663"/>
        <v>11</v>
      </c>
      <c r="I3328" s="3">
        <v>199.92</v>
      </c>
      <c r="J3328" s="4">
        <v>0.69</v>
      </c>
      <c r="K3328" s="2" t="str">
        <f t="shared" si="664"/>
        <v>Wednesday</v>
      </c>
      <c r="L3328" s="5">
        <f t="shared" si="665"/>
        <v>43708</v>
      </c>
      <c r="M3328" s="2" t="str">
        <f t="shared" si="666"/>
        <v>Saturday</v>
      </c>
      <c r="N3328" s="2" t="str">
        <f t="shared" si="667"/>
        <v>Saturday</v>
      </c>
      <c r="O3328" s="12">
        <f t="shared" si="668"/>
        <v>0</v>
      </c>
      <c r="P3328" s="11" t="str">
        <f t="shared" si="669"/>
        <v>Low Cost per Unit</v>
      </c>
      <c r="Q3328" s="12">
        <f t="shared" si="670"/>
        <v>0</v>
      </c>
      <c r="R3328" s="12">
        <f t="shared" si="671"/>
        <v>8.6376000000000008</v>
      </c>
      <c r="S3328" s="12">
        <f t="shared" si="672"/>
        <v>0</v>
      </c>
      <c r="T3328" s="12">
        <f t="shared" si="673"/>
        <v>0</v>
      </c>
      <c r="U3328" s="12">
        <f t="shared" si="674"/>
        <v>0</v>
      </c>
      <c r="V3328" s="13" t="str">
        <f t="shared" ca="1" si="675"/>
        <v>Greater Than 8 Weeks Old</v>
      </c>
    </row>
    <row r="3329" spans="1:22" x14ac:dyDescent="0.45">
      <c r="A3329" s="2" t="s">
        <v>150</v>
      </c>
      <c r="B3329" s="5">
        <v>43705</v>
      </c>
      <c r="C3329" s="5" t="s">
        <v>375</v>
      </c>
      <c r="D3329" s="5" t="s">
        <v>392</v>
      </c>
      <c r="E3329" s="6">
        <v>8</v>
      </c>
      <c r="F3329" s="3">
        <v>31.92</v>
      </c>
      <c r="G3329" s="3">
        <v>11.2</v>
      </c>
      <c r="H3329" s="8">
        <f t="shared" si="663"/>
        <v>1.4</v>
      </c>
      <c r="I3329" s="3">
        <v>20.72</v>
      </c>
      <c r="J3329" s="4">
        <v>0.65</v>
      </c>
      <c r="K3329" s="2" t="str">
        <f t="shared" si="664"/>
        <v>Wednesday</v>
      </c>
      <c r="L3329" s="5">
        <f t="shared" si="665"/>
        <v>43708</v>
      </c>
      <c r="M3329" s="2" t="str">
        <f t="shared" si="666"/>
        <v>Saturday</v>
      </c>
      <c r="N3329" s="2" t="str">
        <f t="shared" si="667"/>
        <v>Saturday</v>
      </c>
      <c r="O3329" s="12">
        <f t="shared" si="668"/>
        <v>0</v>
      </c>
      <c r="P3329" s="11" t="str">
        <f t="shared" si="669"/>
        <v>Low Cost per Unit</v>
      </c>
      <c r="Q3329" s="12">
        <f t="shared" si="670"/>
        <v>0</v>
      </c>
      <c r="R3329" s="12">
        <f t="shared" si="671"/>
        <v>0.95760000000000001</v>
      </c>
      <c r="S3329" s="12">
        <f t="shared" si="672"/>
        <v>0</v>
      </c>
      <c r="T3329" s="12">
        <f t="shared" si="673"/>
        <v>0</v>
      </c>
      <c r="U3329" s="12">
        <f t="shared" si="674"/>
        <v>0</v>
      </c>
      <c r="V3329" s="13" t="str">
        <f t="shared" ca="1" si="675"/>
        <v>Greater Than 8 Weeks Old</v>
      </c>
    </row>
    <row r="3330" spans="1:22" x14ac:dyDescent="0.45">
      <c r="A3330" s="2" t="s">
        <v>204</v>
      </c>
      <c r="B3330" s="5">
        <v>43705</v>
      </c>
      <c r="C3330" s="5" t="s">
        <v>375</v>
      </c>
      <c r="D3330" s="5" t="s">
        <v>392</v>
      </c>
      <c r="E3330" s="6">
        <v>1</v>
      </c>
      <c r="F3330" s="3">
        <v>26</v>
      </c>
      <c r="G3330" s="3">
        <v>6</v>
      </c>
      <c r="H3330" s="8">
        <f t="shared" si="663"/>
        <v>6</v>
      </c>
      <c r="I3330" s="3">
        <v>20</v>
      </c>
      <c r="J3330" s="4">
        <v>0.77</v>
      </c>
      <c r="K3330" s="2" t="str">
        <f t="shared" si="664"/>
        <v>Wednesday</v>
      </c>
      <c r="L3330" s="5">
        <f t="shared" si="665"/>
        <v>43708</v>
      </c>
      <c r="M3330" s="2" t="str">
        <f t="shared" si="666"/>
        <v>Saturday</v>
      </c>
      <c r="N3330" s="2" t="str">
        <f t="shared" si="667"/>
        <v>Saturday</v>
      </c>
      <c r="O3330" s="12">
        <f t="shared" si="668"/>
        <v>0</v>
      </c>
      <c r="P3330" s="11" t="str">
        <f t="shared" si="669"/>
        <v>Low Cost per Unit</v>
      </c>
      <c r="Q3330" s="12">
        <f t="shared" si="670"/>
        <v>0</v>
      </c>
      <c r="R3330" s="12">
        <f t="shared" si="671"/>
        <v>0</v>
      </c>
      <c r="S3330" s="12">
        <f t="shared" si="672"/>
        <v>0</v>
      </c>
      <c r="T3330" s="12">
        <f t="shared" si="673"/>
        <v>0</v>
      </c>
      <c r="U3330" s="12">
        <f t="shared" si="674"/>
        <v>0</v>
      </c>
      <c r="V3330" s="13" t="str">
        <f t="shared" ca="1" si="675"/>
        <v>Greater Than 8 Weeks Old</v>
      </c>
    </row>
    <row r="3331" spans="1:22" x14ac:dyDescent="0.45">
      <c r="A3331" s="2" t="s">
        <v>151</v>
      </c>
      <c r="B3331" s="5">
        <v>43705</v>
      </c>
      <c r="C3331" s="5" t="s">
        <v>375</v>
      </c>
      <c r="D3331" s="5" t="s">
        <v>392</v>
      </c>
      <c r="E3331" s="6">
        <v>2</v>
      </c>
      <c r="F3331" s="3">
        <v>120</v>
      </c>
      <c r="G3331" s="3">
        <v>33.6</v>
      </c>
      <c r="H3331" s="8">
        <f t="shared" ref="H3331:H3394" si="676">G3331/E3331</f>
        <v>16.8</v>
      </c>
      <c r="I3331" s="3">
        <v>86.4</v>
      </c>
      <c r="J3331" s="4">
        <v>0.72</v>
      </c>
      <c r="K3331" s="2" t="str">
        <f t="shared" ref="K3331:K3394" si="677">TEXT(B3331,"dddd")</f>
        <v>Wednesday</v>
      </c>
      <c r="L3331" s="5">
        <f t="shared" ref="L3331:L3394" si="678">B3331+3</f>
        <v>43708</v>
      </c>
      <c r="M3331" s="2" t="str">
        <f t="shared" ref="M3331:M3394" si="679">TEXT(L3331,"dddd")</f>
        <v>Saturday</v>
      </c>
      <c r="N3331" s="2" t="str">
        <f t="shared" ref="N3331:N3394" si="680">IF(M3331="Sunday","Monday",M3331)</f>
        <v>Saturday</v>
      </c>
      <c r="O3331" s="12">
        <f t="shared" ref="O3331:O3394" si="681">IF(TEXT(B3331,"dddd")="Tuesday",E3331*0.05,0)</f>
        <v>0</v>
      </c>
      <c r="P3331" s="11" t="str">
        <f t="shared" ref="P3331:P3394" si="682">IF(H3331&gt;AVERAGE(H:H),"High Cost per Unit","Low Cost per Unit")</f>
        <v>Low Cost per Unit</v>
      </c>
      <c r="Q3331" s="12">
        <f t="shared" ref="Q3331:Q3394" si="683">IF(D3331="Masks",F3331*0.1,0)</f>
        <v>0</v>
      </c>
      <c r="R3331" s="12">
        <f t="shared" ref="R3331:R3394" si="684">IF(E3331&gt;1,F3331*0.03,0)</f>
        <v>3.5999999999999996</v>
      </c>
      <c r="S3331" s="12">
        <f t="shared" ref="S3331:S3394" si="685">IF(D3331="Accessories",F3331*0.15,0)</f>
        <v>0</v>
      </c>
      <c r="T3331" s="12">
        <f t="shared" ref="T3331:T3394" si="686">IF(AND(K3331="Saturday",C3331="Fitness"),F3331*0.1,0)</f>
        <v>0</v>
      </c>
      <c r="U3331" s="12">
        <f t="shared" ref="U3331:U3394" si="687">IF(AND(K3331="Friday",C3331="Automotive"),F3331*0.2,0)</f>
        <v>0</v>
      </c>
      <c r="V3331" s="13" t="str">
        <f t="shared" ref="V3331:V3394" ca="1" si="688">IF(ABS(TODAY()-B3331)&gt;56,"Greater Than 8 Weeks Old","Less Than 8 Weeks Old")</f>
        <v>Greater Than 8 Weeks Old</v>
      </c>
    </row>
    <row r="3332" spans="1:22" x14ac:dyDescent="0.45">
      <c r="A3332" s="2" t="s">
        <v>188</v>
      </c>
      <c r="B3332" s="5">
        <v>43705</v>
      </c>
      <c r="C3332" s="5" t="s">
        <v>375</v>
      </c>
      <c r="D3332" s="5" t="s">
        <v>382</v>
      </c>
      <c r="E3332" s="6">
        <v>1</v>
      </c>
      <c r="F3332" s="3">
        <v>60</v>
      </c>
      <c r="G3332" s="3">
        <v>14.6</v>
      </c>
      <c r="H3332" s="8">
        <f t="shared" si="676"/>
        <v>14.6</v>
      </c>
      <c r="I3332" s="3">
        <v>45.4</v>
      </c>
      <c r="J3332" s="4">
        <v>0.76</v>
      </c>
      <c r="K3332" s="2" t="str">
        <f t="shared" si="677"/>
        <v>Wednesday</v>
      </c>
      <c r="L3332" s="5">
        <f t="shared" si="678"/>
        <v>43708</v>
      </c>
      <c r="M3332" s="2" t="str">
        <f t="shared" si="679"/>
        <v>Saturday</v>
      </c>
      <c r="N3332" s="2" t="str">
        <f t="shared" si="680"/>
        <v>Saturday</v>
      </c>
      <c r="O3332" s="12">
        <f t="shared" si="681"/>
        <v>0</v>
      </c>
      <c r="P3332" s="11" t="str">
        <f t="shared" si="682"/>
        <v>Low Cost per Unit</v>
      </c>
      <c r="Q3332" s="12">
        <f t="shared" si="683"/>
        <v>0</v>
      </c>
      <c r="R3332" s="12">
        <f t="shared" si="684"/>
        <v>0</v>
      </c>
      <c r="S3332" s="12">
        <f t="shared" si="685"/>
        <v>0</v>
      </c>
      <c r="T3332" s="12">
        <f t="shared" si="686"/>
        <v>0</v>
      </c>
      <c r="U3332" s="12">
        <f t="shared" si="687"/>
        <v>0</v>
      </c>
      <c r="V3332" s="13" t="str">
        <f t="shared" ca="1" si="688"/>
        <v>Greater Than 8 Weeks Old</v>
      </c>
    </row>
    <row r="3333" spans="1:22" x14ac:dyDescent="0.45">
      <c r="A3333" s="2" t="s">
        <v>41</v>
      </c>
      <c r="B3333" s="5">
        <v>43705</v>
      </c>
      <c r="C3333" s="5" t="s">
        <v>375</v>
      </c>
      <c r="D3333" s="5" t="s">
        <v>382</v>
      </c>
      <c r="E3333" s="6">
        <v>2</v>
      </c>
      <c r="F3333" s="3">
        <v>38</v>
      </c>
      <c r="G3333" s="3">
        <v>8.6999999999999993</v>
      </c>
      <c r="H3333" s="8">
        <f t="shared" si="676"/>
        <v>4.3499999999999996</v>
      </c>
      <c r="I3333" s="3">
        <v>29.3</v>
      </c>
      <c r="J3333" s="4">
        <v>0.77</v>
      </c>
      <c r="K3333" s="2" t="str">
        <f t="shared" si="677"/>
        <v>Wednesday</v>
      </c>
      <c r="L3333" s="5">
        <f t="shared" si="678"/>
        <v>43708</v>
      </c>
      <c r="M3333" s="2" t="str">
        <f t="shared" si="679"/>
        <v>Saturday</v>
      </c>
      <c r="N3333" s="2" t="str">
        <f t="shared" si="680"/>
        <v>Saturday</v>
      </c>
      <c r="O3333" s="12">
        <f t="shared" si="681"/>
        <v>0</v>
      </c>
      <c r="P3333" s="11" t="str">
        <f t="shared" si="682"/>
        <v>Low Cost per Unit</v>
      </c>
      <c r="Q3333" s="12">
        <f t="shared" si="683"/>
        <v>0</v>
      </c>
      <c r="R3333" s="12">
        <f t="shared" si="684"/>
        <v>1.1399999999999999</v>
      </c>
      <c r="S3333" s="12">
        <f t="shared" si="685"/>
        <v>0</v>
      </c>
      <c r="T3333" s="12">
        <f t="shared" si="686"/>
        <v>0</v>
      </c>
      <c r="U3333" s="12">
        <f t="shared" si="687"/>
        <v>0</v>
      </c>
      <c r="V3333" s="13" t="str">
        <f t="shared" ca="1" si="688"/>
        <v>Greater Than 8 Weeks Old</v>
      </c>
    </row>
    <row r="3334" spans="1:22" x14ac:dyDescent="0.45">
      <c r="A3334" s="2" t="s">
        <v>42</v>
      </c>
      <c r="B3334" s="5">
        <v>43705</v>
      </c>
      <c r="C3334" s="5" t="s">
        <v>375</v>
      </c>
      <c r="D3334" s="5" t="s">
        <v>382</v>
      </c>
      <c r="E3334" s="6">
        <v>2</v>
      </c>
      <c r="F3334" s="3">
        <v>58</v>
      </c>
      <c r="G3334" s="3">
        <v>22.7</v>
      </c>
      <c r="H3334" s="8">
        <f t="shared" si="676"/>
        <v>11.35</v>
      </c>
      <c r="I3334" s="3">
        <v>35.299999999999997</v>
      </c>
      <c r="J3334" s="4">
        <v>0.61</v>
      </c>
      <c r="K3334" s="2" t="str">
        <f t="shared" si="677"/>
        <v>Wednesday</v>
      </c>
      <c r="L3334" s="5">
        <f t="shared" si="678"/>
        <v>43708</v>
      </c>
      <c r="M3334" s="2" t="str">
        <f t="shared" si="679"/>
        <v>Saturday</v>
      </c>
      <c r="N3334" s="2" t="str">
        <f t="shared" si="680"/>
        <v>Saturday</v>
      </c>
      <c r="O3334" s="12">
        <f t="shared" si="681"/>
        <v>0</v>
      </c>
      <c r="P3334" s="11" t="str">
        <f t="shared" si="682"/>
        <v>Low Cost per Unit</v>
      </c>
      <c r="Q3334" s="12">
        <f t="shared" si="683"/>
        <v>0</v>
      </c>
      <c r="R3334" s="12">
        <f t="shared" si="684"/>
        <v>1.74</v>
      </c>
      <c r="S3334" s="12">
        <f t="shared" si="685"/>
        <v>0</v>
      </c>
      <c r="T3334" s="12">
        <f t="shared" si="686"/>
        <v>0</v>
      </c>
      <c r="U3334" s="12">
        <f t="shared" si="687"/>
        <v>0</v>
      </c>
      <c r="V3334" s="13" t="str">
        <f t="shared" ca="1" si="688"/>
        <v>Greater Than 8 Weeks Old</v>
      </c>
    </row>
    <row r="3335" spans="1:22" x14ac:dyDescent="0.45">
      <c r="A3335" s="2" t="s">
        <v>220</v>
      </c>
      <c r="B3335" s="5">
        <v>43705</v>
      </c>
      <c r="C3335" s="5" t="s">
        <v>371</v>
      </c>
      <c r="D3335" s="5" t="s">
        <v>371</v>
      </c>
      <c r="E3335" s="6">
        <v>11</v>
      </c>
      <c r="F3335" s="3">
        <v>142.88999999999999</v>
      </c>
      <c r="G3335" s="3">
        <v>60.5</v>
      </c>
      <c r="H3335" s="8">
        <f t="shared" si="676"/>
        <v>5.5</v>
      </c>
      <c r="I3335" s="3">
        <v>82.39</v>
      </c>
      <c r="J3335" s="4">
        <v>0.57999999999999996</v>
      </c>
      <c r="K3335" s="2" t="str">
        <f t="shared" si="677"/>
        <v>Wednesday</v>
      </c>
      <c r="L3335" s="5">
        <f t="shared" si="678"/>
        <v>43708</v>
      </c>
      <c r="M3335" s="2" t="str">
        <f t="shared" si="679"/>
        <v>Saturday</v>
      </c>
      <c r="N3335" s="2" t="str">
        <f t="shared" si="680"/>
        <v>Saturday</v>
      </c>
      <c r="O3335" s="12">
        <f t="shared" si="681"/>
        <v>0</v>
      </c>
      <c r="P3335" s="11" t="str">
        <f t="shared" si="682"/>
        <v>Low Cost per Unit</v>
      </c>
      <c r="Q3335" s="12">
        <f t="shared" si="683"/>
        <v>0</v>
      </c>
      <c r="R3335" s="12">
        <f t="shared" si="684"/>
        <v>4.2866999999999997</v>
      </c>
      <c r="S3335" s="12">
        <f t="shared" si="685"/>
        <v>0</v>
      </c>
      <c r="T3335" s="12">
        <f t="shared" si="686"/>
        <v>0</v>
      </c>
      <c r="U3335" s="12">
        <f t="shared" si="687"/>
        <v>0</v>
      </c>
      <c r="V3335" s="13" t="str">
        <f t="shared" ca="1" si="688"/>
        <v>Greater Than 8 Weeks Old</v>
      </c>
    </row>
    <row r="3336" spans="1:22" x14ac:dyDescent="0.45">
      <c r="A3336" s="2" t="s">
        <v>43</v>
      </c>
      <c r="B3336" s="5">
        <v>43705</v>
      </c>
      <c r="C3336" s="5" t="s">
        <v>375</v>
      </c>
      <c r="D3336" s="5" t="s">
        <v>382</v>
      </c>
      <c r="E3336" s="6">
        <v>18</v>
      </c>
      <c r="F3336" s="3">
        <v>539.82000000000005</v>
      </c>
      <c r="G3336" s="3">
        <v>216</v>
      </c>
      <c r="H3336" s="8">
        <f t="shared" si="676"/>
        <v>12</v>
      </c>
      <c r="I3336" s="3">
        <v>323.82</v>
      </c>
      <c r="J3336" s="4">
        <v>0.6</v>
      </c>
      <c r="K3336" s="2" t="str">
        <f t="shared" si="677"/>
        <v>Wednesday</v>
      </c>
      <c r="L3336" s="5">
        <f t="shared" si="678"/>
        <v>43708</v>
      </c>
      <c r="M3336" s="2" t="str">
        <f t="shared" si="679"/>
        <v>Saturday</v>
      </c>
      <c r="N3336" s="2" t="str">
        <f t="shared" si="680"/>
        <v>Saturday</v>
      </c>
      <c r="O3336" s="12">
        <f t="shared" si="681"/>
        <v>0</v>
      </c>
      <c r="P3336" s="11" t="str">
        <f t="shared" si="682"/>
        <v>Low Cost per Unit</v>
      </c>
      <c r="Q3336" s="12">
        <f t="shared" si="683"/>
        <v>0</v>
      </c>
      <c r="R3336" s="12">
        <f t="shared" si="684"/>
        <v>16.194600000000001</v>
      </c>
      <c r="S3336" s="12">
        <f t="shared" si="685"/>
        <v>0</v>
      </c>
      <c r="T3336" s="12">
        <f t="shared" si="686"/>
        <v>0</v>
      </c>
      <c r="U3336" s="12">
        <f t="shared" si="687"/>
        <v>0</v>
      </c>
      <c r="V3336" s="13" t="str">
        <f t="shared" ca="1" si="688"/>
        <v>Greater Than 8 Weeks Old</v>
      </c>
    </row>
    <row r="3337" spans="1:22" x14ac:dyDescent="0.45">
      <c r="A3337" s="2" t="s">
        <v>242</v>
      </c>
      <c r="B3337" s="5">
        <v>43705</v>
      </c>
      <c r="C3337" s="5" t="s">
        <v>369</v>
      </c>
      <c r="D3337" s="5" t="s">
        <v>393</v>
      </c>
      <c r="E3337" s="6">
        <v>6</v>
      </c>
      <c r="F3337" s="3">
        <v>372.54</v>
      </c>
      <c r="G3337" s="3">
        <v>183.84</v>
      </c>
      <c r="H3337" s="8">
        <f t="shared" si="676"/>
        <v>30.64</v>
      </c>
      <c r="I3337" s="3">
        <v>188.7</v>
      </c>
      <c r="J3337" s="4">
        <v>0.51</v>
      </c>
      <c r="K3337" s="2" t="str">
        <f t="shared" si="677"/>
        <v>Wednesday</v>
      </c>
      <c r="L3337" s="5">
        <f t="shared" si="678"/>
        <v>43708</v>
      </c>
      <c r="M3337" s="2" t="str">
        <f t="shared" si="679"/>
        <v>Saturday</v>
      </c>
      <c r="N3337" s="2" t="str">
        <f t="shared" si="680"/>
        <v>Saturday</v>
      </c>
      <c r="O3337" s="12">
        <f t="shared" si="681"/>
        <v>0</v>
      </c>
      <c r="P3337" s="11" t="str">
        <f t="shared" si="682"/>
        <v>High Cost per Unit</v>
      </c>
      <c r="Q3337" s="12">
        <f t="shared" si="683"/>
        <v>0</v>
      </c>
      <c r="R3337" s="12">
        <f t="shared" si="684"/>
        <v>11.1762</v>
      </c>
      <c r="S3337" s="12">
        <f t="shared" si="685"/>
        <v>0</v>
      </c>
      <c r="T3337" s="12">
        <f t="shared" si="686"/>
        <v>0</v>
      </c>
      <c r="U3337" s="12">
        <f t="shared" si="687"/>
        <v>0</v>
      </c>
      <c r="V3337" s="13" t="str">
        <f t="shared" ca="1" si="688"/>
        <v>Greater Than 8 Weeks Old</v>
      </c>
    </row>
    <row r="3338" spans="1:22" x14ac:dyDescent="0.45">
      <c r="A3338" s="2" t="s">
        <v>221</v>
      </c>
      <c r="B3338" s="5">
        <v>43705</v>
      </c>
      <c r="C3338" s="5" t="s">
        <v>369</v>
      </c>
      <c r="D3338" s="5" t="s">
        <v>372</v>
      </c>
      <c r="E3338" s="6">
        <v>37</v>
      </c>
      <c r="F3338" s="3">
        <v>1646.03</v>
      </c>
      <c r="G3338" s="3">
        <v>1133.68</v>
      </c>
      <c r="H3338" s="8">
        <f t="shared" si="676"/>
        <v>30.64</v>
      </c>
      <c r="I3338" s="3">
        <v>512.35</v>
      </c>
      <c r="J3338" s="4">
        <v>0.31</v>
      </c>
      <c r="K3338" s="2" t="str">
        <f t="shared" si="677"/>
        <v>Wednesday</v>
      </c>
      <c r="L3338" s="5">
        <f t="shared" si="678"/>
        <v>43708</v>
      </c>
      <c r="M3338" s="2" t="str">
        <f t="shared" si="679"/>
        <v>Saturday</v>
      </c>
      <c r="N3338" s="2" t="str">
        <f t="shared" si="680"/>
        <v>Saturday</v>
      </c>
      <c r="O3338" s="12">
        <f t="shared" si="681"/>
        <v>0</v>
      </c>
      <c r="P3338" s="11" t="str">
        <f t="shared" si="682"/>
        <v>High Cost per Unit</v>
      </c>
      <c r="Q3338" s="12">
        <f t="shared" si="683"/>
        <v>0</v>
      </c>
      <c r="R3338" s="12">
        <f t="shared" si="684"/>
        <v>49.380899999999997</v>
      </c>
      <c r="S3338" s="12">
        <f t="shared" si="685"/>
        <v>0</v>
      </c>
      <c r="T3338" s="12">
        <f t="shared" si="686"/>
        <v>0</v>
      </c>
      <c r="U3338" s="12">
        <f t="shared" si="687"/>
        <v>0</v>
      </c>
      <c r="V3338" s="13" t="str">
        <f t="shared" ca="1" si="688"/>
        <v>Greater Than 8 Weeks Old</v>
      </c>
    </row>
    <row r="3339" spans="1:22" x14ac:dyDescent="0.45">
      <c r="A3339" s="2" t="s">
        <v>44</v>
      </c>
      <c r="B3339" s="5">
        <v>43705</v>
      </c>
      <c r="C3339" s="5" t="s">
        <v>369</v>
      </c>
      <c r="D3339" s="5" t="s">
        <v>393</v>
      </c>
      <c r="E3339" s="6">
        <v>3</v>
      </c>
      <c r="F3339" s="3">
        <v>297</v>
      </c>
      <c r="G3339" s="3">
        <v>96</v>
      </c>
      <c r="H3339" s="8">
        <f t="shared" si="676"/>
        <v>32</v>
      </c>
      <c r="I3339" s="3">
        <v>201</v>
      </c>
      <c r="J3339" s="4">
        <v>0.68</v>
      </c>
      <c r="K3339" s="2" t="str">
        <f t="shared" si="677"/>
        <v>Wednesday</v>
      </c>
      <c r="L3339" s="5">
        <f t="shared" si="678"/>
        <v>43708</v>
      </c>
      <c r="M3339" s="2" t="str">
        <f t="shared" si="679"/>
        <v>Saturday</v>
      </c>
      <c r="N3339" s="2" t="str">
        <f t="shared" si="680"/>
        <v>Saturday</v>
      </c>
      <c r="O3339" s="12">
        <f t="shared" si="681"/>
        <v>0</v>
      </c>
      <c r="P3339" s="11" t="str">
        <f t="shared" si="682"/>
        <v>High Cost per Unit</v>
      </c>
      <c r="Q3339" s="12">
        <f t="shared" si="683"/>
        <v>0</v>
      </c>
      <c r="R3339" s="12">
        <f t="shared" si="684"/>
        <v>8.91</v>
      </c>
      <c r="S3339" s="12">
        <f t="shared" si="685"/>
        <v>0</v>
      </c>
      <c r="T3339" s="12">
        <f t="shared" si="686"/>
        <v>0</v>
      </c>
      <c r="U3339" s="12">
        <f t="shared" si="687"/>
        <v>0</v>
      </c>
      <c r="V3339" s="13" t="str">
        <f t="shared" ca="1" si="688"/>
        <v>Greater Than 8 Weeks Old</v>
      </c>
    </row>
    <row r="3340" spans="1:22" x14ac:dyDescent="0.45">
      <c r="A3340" s="2" t="s">
        <v>184</v>
      </c>
      <c r="B3340" s="5">
        <v>43705</v>
      </c>
      <c r="C3340" s="5" t="s">
        <v>371</v>
      </c>
      <c r="D3340" s="5" t="s">
        <v>371</v>
      </c>
      <c r="E3340" s="6">
        <v>93</v>
      </c>
      <c r="F3340" s="3">
        <v>2707.07</v>
      </c>
      <c r="G3340" s="3">
        <v>2046</v>
      </c>
      <c r="H3340" s="8">
        <f t="shared" si="676"/>
        <v>22</v>
      </c>
      <c r="I3340" s="3">
        <v>661.07</v>
      </c>
      <c r="J3340" s="4">
        <v>0.24</v>
      </c>
      <c r="K3340" s="2" t="str">
        <f t="shared" si="677"/>
        <v>Wednesday</v>
      </c>
      <c r="L3340" s="5">
        <f t="shared" si="678"/>
        <v>43708</v>
      </c>
      <c r="M3340" s="2" t="str">
        <f t="shared" si="679"/>
        <v>Saturday</v>
      </c>
      <c r="N3340" s="2" t="str">
        <f t="shared" si="680"/>
        <v>Saturday</v>
      </c>
      <c r="O3340" s="12">
        <f t="shared" si="681"/>
        <v>0</v>
      </c>
      <c r="P3340" s="11" t="str">
        <f t="shared" si="682"/>
        <v>High Cost per Unit</v>
      </c>
      <c r="Q3340" s="12">
        <f t="shared" si="683"/>
        <v>0</v>
      </c>
      <c r="R3340" s="12">
        <f t="shared" si="684"/>
        <v>81.212100000000007</v>
      </c>
      <c r="S3340" s="12">
        <f t="shared" si="685"/>
        <v>0</v>
      </c>
      <c r="T3340" s="12">
        <f t="shared" si="686"/>
        <v>0</v>
      </c>
      <c r="U3340" s="12">
        <f t="shared" si="687"/>
        <v>0</v>
      </c>
      <c r="V3340" s="13" t="str">
        <f t="shared" ca="1" si="688"/>
        <v>Greater Than 8 Weeks Old</v>
      </c>
    </row>
    <row r="3341" spans="1:22" x14ac:dyDescent="0.45">
      <c r="A3341" s="2" t="s">
        <v>106</v>
      </c>
      <c r="B3341" s="5">
        <v>43705</v>
      </c>
      <c r="C3341" s="5" t="s">
        <v>369</v>
      </c>
      <c r="D3341" s="5" t="s">
        <v>393</v>
      </c>
      <c r="E3341" s="6">
        <v>1</v>
      </c>
      <c r="F3341" s="3">
        <v>99</v>
      </c>
      <c r="G3341" s="3">
        <v>30</v>
      </c>
      <c r="H3341" s="8">
        <f t="shared" si="676"/>
        <v>30</v>
      </c>
      <c r="I3341" s="3">
        <v>69</v>
      </c>
      <c r="J3341" s="4">
        <v>0.7</v>
      </c>
      <c r="K3341" s="2" t="str">
        <f t="shared" si="677"/>
        <v>Wednesday</v>
      </c>
      <c r="L3341" s="5">
        <f t="shared" si="678"/>
        <v>43708</v>
      </c>
      <c r="M3341" s="2" t="str">
        <f t="shared" si="679"/>
        <v>Saturday</v>
      </c>
      <c r="N3341" s="2" t="str">
        <f t="shared" si="680"/>
        <v>Saturday</v>
      </c>
      <c r="O3341" s="12">
        <f t="shared" si="681"/>
        <v>0</v>
      </c>
      <c r="P3341" s="11" t="str">
        <f t="shared" si="682"/>
        <v>High Cost per Unit</v>
      </c>
      <c r="Q3341" s="12">
        <f t="shared" si="683"/>
        <v>0</v>
      </c>
      <c r="R3341" s="12">
        <f t="shared" si="684"/>
        <v>0</v>
      </c>
      <c r="S3341" s="12">
        <f t="shared" si="685"/>
        <v>0</v>
      </c>
      <c r="T3341" s="12">
        <f t="shared" si="686"/>
        <v>0</v>
      </c>
      <c r="U3341" s="12">
        <f t="shared" si="687"/>
        <v>0</v>
      </c>
      <c r="V3341" s="13" t="str">
        <f t="shared" ca="1" si="688"/>
        <v>Greater Than 8 Weeks Old</v>
      </c>
    </row>
    <row r="3342" spans="1:22" x14ac:dyDescent="0.45">
      <c r="A3342" s="2" t="s">
        <v>287</v>
      </c>
      <c r="B3342" s="5">
        <v>43705</v>
      </c>
      <c r="C3342" s="5" t="s">
        <v>371</v>
      </c>
      <c r="D3342" s="5" t="s">
        <v>371</v>
      </c>
      <c r="E3342" s="6">
        <v>35</v>
      </c>
      <c r="F3342" s="3">
        <v>3009.65</v>
      </c>
      <c r="G3342" s="3">
        <v>1680</v>
      </c>
      <c r="H3342" s="8">
        <f t="shared" si="676"/>
        <v>48</v>
      </c>
      <c r="I3342" s="3">
        <v>1329.65</v>
      </c>
      <c r="J3342" s="4">
        <v>0.44</v>
      </c>
      <c r="K3342" s="2" t="str">
        <f t="shared" si="677"/>
        <v>Wednesday</v>
      </c>
      <c r="L3342" s="5">
        <f t="shared" si="678"/>
        <v>43708</v>
      </c>
      <c r="M3342" s="2" t="str">
        <f t="shared" si="679"/>
        <v>Saturday</v>
      </c>
      <c r="N3342" s="2" t="str">
        <f t="shared" si="680"/>
        <v>Saturday</v>
      </c>
      <c r="O3342" s="12">
        <f t="shared" si="681"/>
        <v>0</v>
      </c>
      <c r="P3342" s="11" t="str">
        <f t="shared" si="682"/>
        <v>High Cost per Unit</v>
      </c>
      <c r="Q3342" s="12">
        <f t="shared" si="683"/>
        <v>0</v>
      </c>
      <c r="R3342" s="12">
        <f t="shared" si="684"/>
        <v>90.289500000000004</v>
      </c>
      <c r="S3342" s="12">
        <f t="shared" si="685"/>
        <v>0</v>
      </c>
      <c r="T3342" s="12">
        <f t="shared" si="686"/>
        <v>0</v>
      </c>
      <c r="U3342" s="12">
        <f t="shared" si="687"/>
        <v>0</v>
      </c>
      <c r="V3342" s="13" t="str">
        <f t="shared" ca="1" si="688"/>
        <v>Greater Than 8 Weeks Old</v>
      </c>
    </row>
    <row r="3343" spans="1:22" x14ac:dyDescent="0.45">
      <c r="A3343" s="2" t="s">
        <v>302</v>
      </c>
      <c r="B3343" s="5">
        <v>43705</v>
      </c>
      <c r="C3343" s="5" t="s">
        <v>369</v>
      </c>
      <c r="D3343" s="5" t="s">
        <v>372</v>
      </c>
      <c r="E3343" s="6">
        <v>6</v>
      </c>
      <c r="F3343" s="3">
        <v>113.94</v>
      </c>
      <c r="G3343" s="3">
        <v>63</v>
      </c>
      <c r="H3343" s="8">
        <f t="shared" si="676"/>
        <v>10.5</v>
      </c>
      <c r="I3343" s="3">
        <v>50.94</v>
      </c>
      <c r="J3343" s="4">
        <v>0.45</v>
      </c>
      <c r="K3343" s="2" t="str">
        <f t="shared" si="677"/>
        <v>Wednesday</v>
      </c>
      <c r="L3343" s="5">
        <f t="shared" si="678"/>
        <v>43708</v>
      </c>
      <c r="M3343" s="2" t="str">
        <f t="shared" si="679"/>
        <v>Saturday</v>
      </c>
      <c r="N3343" s="2" t="str">
        <f t="shared" si="680"/>
        <v>Saturday</v>
      </c>
      <c r="O3343" s="12">
        <f t="shared" si="681"/>
        <v>0</v>
      </c>
      <c r="P3343" s="11" t="str">
        <f t="shared" si="682"/>
        <v>Low Cost per Unit</v>
      </c>
      <c r="Q3343" s="12">
        <f t="shared" si="683"/>
        <v>0</v>
      </c>
      <c r="R3343" s="12">
        <f t="shared" si="684"/>
        <v>3.4181999999999997</v>
      </c>
      <c r="S3343" s="12">
        <f t="shared" si="685"/>
        <v>0</v>
      </c>
      <c r="T3343" s="12">
        <f t="shared" si="686"/>
        <v>0</v>
      </c>
      <c r="U3343" s="12">
        <f t="shared" si="687"/>
        <v>0</v>
      </c>
      <c r="V3343" s="13" t="str">
        <f t="shared" ca="1" si="688"/>
        <v>Greater Than 8 Weeks Old</v>
      </c>
    </row>
    <row r="3344" spans="1:22" x14ac:dyDescent="0.45">
      <c r="A3344" s="2" t="s">
        <v>288</v>
      </c>
      <c r="B3344" s="5">
        <v>43705</v>
      </c>
      <c r="C3344" s="5" t="s">
        <v>367</v>
      </c>
      <c r="D3344" s="5" t="s">
        <v>368</v>
      </c>
      <c r="E3344" s="6">
        <v>11</v>
      </c>
      <c r="F3344" s="3">
        <v>494.89</v>
      </c>
      <c r="G3344" s="3">
        <v>198</v>
      </c>
      <c r="H3344" s="8">
        <f t="shared" si="676"/>
        <v>18</v>
      </c>
      <c r="I3344" s="3">
        <v>296.89</v>
      </c>
      <c r="J3344" s="4">
        <v>0.6</v>
      </c>
      <c r="K3344" s="2" t="str">
        <f t="shared" si="677"/>
        <v>Wednesday</v>
      </c>
      <c r="L3344" s="5">
        <f t="shared" si="678"/>
        <v>43708</v>
      </c>
      <c r="M3344" s="2" t="str">
        <f t="shared" si="679"/>
        <v>Saturday</v>
      </c>
      <c r="N3344" s="2" t="str">
        <f t="shared" si="680"/>
        <v>Saturday</v>
      </c>
      <c r="O3344" s="12">
        <f t="shared" si="681"/>
        <v>0</v>
      </c>
      <c r="P3344" s="11" t="str">
        <f t="shared" si="682"/>
        <v>High Cost per Unit</v>
      </c>
      <c r="Q3344" s="12">
        <f t="shared" si="683"/>
        <v>49.489000000000004</v>
      </c>
      <c r="R3344" s="12">
        <f t="shared" si="684"/>
        <v>14.846699999999998</v>
      </c>
      <c r="S3344" s="12">
        <f t="shared" si="685"/>
        <v>0</v>
      </c>
      <c r="T3344" s="12">
        <f t="shared" si="686"/>
        <v>0</v>
      </c>
      <c r="U3344" s="12">
        <f t="shared" si="687"/>
        <v>0</v>
      </c>
      <c r="V3344" s="13" t="str">
        <f t="shared" ca="1" si="688"/>
        <v>Greater Than 8 Weeks Old</v>
      </c>
    </row>
    <row r="3345" spans="1:22" x14ac:dyDescent="0.45">
      <c r="A3345" s="2" t="s">
        <v>223</v>
      </c>
      <c r="B3345" s="5">
        <v>43705</v>
      </c>
      <c r="C3345" s="5" t="s">
        <v>367</v>
      </c>
      <c r="D3345" s="5" t="s">
        <v>368</v>
      </c>
      <c r="E3345" s="6">
        <v>13</v>
      </c>
      <c r="F3345" s="3">
        <v>526.37</v>
      </c>
      <c r="G3345" s="3">
        <v>234</v>
      </c>
      <c r="H3345" s="8">
        <f t="shared" si="676"/>
        <v>18</v>
      </c>
      <c r="I3345" s="3">
        <v>292.37</v>
      </c>
      <c r="J3345" s="4">
        <v>0.56000000000000005</v>
      </c>
      <c r="K3345" s="2" t="str">
        <f t="shared" si="677"/>
        <v>Wednesday</v>
      </c>
      <c r="L3345" s="5">
        <f t="shared" si="678"/>
        <v>43708</v>
      </c>
      <c r="M3345" s="2" t="str">
        <f t="shared" si="679"/>
        <v>Saturday</v>
      </c>
      <c r="N3345" s="2" t="str">
        <f t="shared" si="680"/>
        <v>Saturday</v>
      </c>
      <c r="O3345" s="12">
        <f t="shared" si="681"/>
        <v>0</v>
      </c>
      <c r="P3345" s="11" t="str">
        <f t="shared" si="682"/>
        <v>High Cost per Unit</v>
      </c>
      <c r="Q3345" s="12">
        <f t="shared" si="683"/>
        <v>52.637</v>
      </c>
      <c r="R3345" s="12">
        <f t="shared" si="684"/>
        <v>15.7911</v>
      </c>
      <c r="S3345" s="12">
        <f t="shared" si="685"/>
        <v>0</v>
      </c>
      <c r="T3345" s="12">
        <f t="shared" si="686"/>
        <v>0</v>
      </c>
      <c r="U3345" s="12">
        <f t="shared" si="687"/>
        <v>0</v>
      </c>
      <c r="V3345" s="13" t="str">
        <f t="shared" ca="1" si="688"/>
        <v>Greater Than 8 Weeks Old</v>
      </c>
    </row>
    <row r="3346" spans="1:22" x14ac:dyDescent="0.45">
      <c r="A3346" s="2" t="s">
        <v>178</v>
      </c>
      <c r="B3346" s="5">
        <v>43705</v>
      </c>
      <c r="C3346" s="5" t="s">
        <v>369</v>
      </c>
      <c r="D3346" s="5" t="s">
        <v>394</v>
      </c>
      <c r="E3346" s="6">
        <v>2</v>
      </c>
      <c r="F3346" s="3">
        <v>118</v>
      </c>
      <c r="G3346" s="3">
        <v>41.98</v>
      </c>
      <c r="H3346" s="8">
        <f t="shared" si="676"/>
        <v>20.99</v>
      </c>
      <c r="I3346" s="3">
        <v>76.02</v>
      </c>
      <c r="J3346" s="4">
        <v>0.64</v>
      </c>
      <c r="K3346" s="2" t="str">
        <f t="shared" si="677"/>
        <v>Wednesday</v>
      </c>
      <c r="L3346" s="5">
        <f t="shared" si="678"/>
        <v>43708</v>
      </c>
      <c r="M3346" s="2" t="str">
        <f t="shared" si="679"/>
        <v>Saturday</v>
      </c>
      <c r="N3346" s="2" t="str">
        <f t="shared" si="680"/>
        <v>Saturday</v>
      </c>
      <c r="O3346" s="12">
        <f t="shared" si="681"/>
        <v>0</v>
      </c>
      <c r="P3346" s="11" t="str">
        <f t="shared" si="682"/>
        <v>High Cost per Unit</v>
      </c>
      <c r="Q3346" s="12">
        <f t="shared" si="683"/>
        <v>0</v>
      </c>
      <c r="R3346" s="12">
        <f t="shared" si="684"/>
        <v>3.54</v>
      </c>
      <c r="S3346" s="12">
        <f t="shared" si="685"/>
        <v>0</v>
      </c>
      <c r="T3346" s="12">
        <f t="shared" si="686"/>
        <v>0</v>
      </c>
      <c r="U3346" s="12">
        <f t="shared" si="687"/>
        <v>0</v>
      </c>
      <c r="V3346" s="13" t="str">
        <f t="shared" ca="1" si="688"/>
        <v>Greater Than 8 Weeks Old</v>
      </c>
    </row>
    <row r="3347" spans="1:22" x14ac:dyDescent="0.45">
      <c r="A3347" s="2" t="s">
        <v>107</v>
      </c>
      <c r="B3347" s="5">
        <v>43705</v>
      </c>
      <c r="C3347" s="5" t="s">
        <v>375</v>
      </c>
      <c r="D3347" s="5" t="s">
        <v>377</v>
      </c>
      <c r="E3347" s="6">
        <v>32</v>
      </c>
      <c r="F3347" s="3">
        <v>383.68</v>
      </c>
      <c r="G3347" s="3">
        <v>128</v>
      </c>
      <c r="H3347" s="8">
        <f t="shared" si="676"/>
        <v>4</v>
      </c>
      <c r="I3347" s="3">
        <v>255.68</v>
      </c>
      <c r="J3347" s="4">
        <v>0.67</v>
      </c>
      <c r="K3347" s="2" t="str">
        <f t="shared" si="677"/>
        <v>Wednesday</v>
      </c>
      <c r="L3347" s="5">
        <f t="shared" si="678"/>
        <v>43708</v>
      </c>
      <c r="M3347" s="2" t="str">
        <f t="shared" si="679"/>
        <v>Saturday</v>
      </c>
      <c r="N3347" s="2" t="str">
        <f t="shared" si="680"/>
        <v>Saturday</v>
      </c>
      <c r="O3347" s="12">
        <f t="shared" si="681"/>
        <v>0</v>
      </c>
      <c r="P3347" s="11" t="str">
        <f t="shared" si="682"/>
        <v>Low Cost per Unit</v>
      </c>
      <c r="Q3347" s="12">
        <f t="shared" si="683"/>
        <v>0</v>
      </c>
      <c r="R3347" s="12">
        <f t="shared" si="684"/>
        <v>11.510400000000001</v>
      </c>
      <c r="S3347" s="12">
        <f t="shared" si="685"/>
        <v>0</v>
      </c>
      <c r="T3347" s="12">
        <f t="shared" si="686"/>
        <v>0</v>
      </c>
      <c r="U3347" s="12">
        <f t="shared" si="687"/>
        <v>0</v>
      </c>
      <c r="V3347" s="13" t="str">
        <f t="shared" ca="1" si="688"/>
        <v>Greater Than 8 Weeks Old</v>
      </c>
    </row>
    <row r="3348" spans="1:22" x14ac:dyDescent="0.45">
      <c r="A3348" s="2" t="s">
        <v>48</v>
      </c>
      <c r="B3348" s="5">
        <v>43705</v>
      </c>
      <c r="C3348" s="5" t="s">
        <v>378</v>
      </c>
      <c r="D3348" s="5" t="s">
        <v>379</v>
      </c>
      <c r="E3348" s="6">
        <v>31</v>
      </c>
      <c r="F3348" s="3">
        <v>1115.69</v>
      </c>
      <c r="G3348" s="3">
        <v>410.44</v>
      </c>
      <c r="H3348" s="8">
        <f t="shared" si="676"/>
        <v>13.24</v>
      </c>
      <c r="I3348" s="3">
        <v>705.25</v>
      </c>
      <c r="J3348" s="4">
        <v>0.63</v>
      </c>
      <c r="K3348" s="2" t="str">
        <f t="shared" si="677"/>
        <v>Wednesday</v>
      </c>
      <c r="L3348" s="5">
        <f t="shared" si="678"/>
        <v>43708</v>
      </c>
      <c r="M3348" s="2" t="str">
        <f t="shared" si="679"/>
        <v>Saturday</v>
      </c>
      <c r="N3348" s="2" t="str">
        <f t="shared" si="680"/>
        <v>Saturday</v>
      </c>
      <c r="O3348" s="12">
        <f t="shared" si="681"/>
        <v>0</v>
      </c>
      <c r="P3348" s="11" t="str">
        <f t="shared" si="682"/>
        <v>Low Cost per Unit</v>
      </c>
      <c r="Q3348" s="12">
        <f t="shared" si="683"/>
        <v>0</v>
      </c>
      <c r="R3348" s="12">
        <f t="shared" si="684"/>
        <v>33.470700000000001</v>
      </c>
      <c r="S3348" s="12">
        <f t="shared" si="685"/>
        <v>0</v>
      </c>
      <c r="T3348" s="12">
        <f t="shared" si="686"/>
        <v>0</v>
      </c>
      <c r="U3348" s="12">
        <f t="shared" si="687"/>
        <v>0</v>
      </c>
      <c r="V3348" s="13" t="str">
        <f t="shared" ca="1" si="688"/>
        <v>Greater Than 8 Weeks Old</v>
      </c>
    </row>
    <row r="3349" spans="1:22" x14ac:dyDescent="0.45">
      <c r="A3349" s="2" t="s">
        <v>108</v>
      </c>
      <c r="B3349" s="5">
        <v>43705</v>
      </c>
      <c r="C3349" s="5" t="s">
        <v>369</v>
      </c>
      <c r="D3349" s="5" t="s">
        <v>394</v>
      </c>
      <c r="E3349" s="6">
        <v>5</v>
      </c>
      <c r="F3349" s="3">
        <v>345</v>
      </c>
      <c r="G3349" s="3">
        <v>75</v>
      </c>
      <c r="H3349" s="8">
        <f t="shared" si="676"/>
        <v>15</v>
      </c>
      <c r="I3349" s="3">
        <v>270</v>
      </c>
      <c r="J3349" s="4">
        <v>0.78</v>
      </c>
      <c r="K3349" s="2" t="str">
        <f t="shared" si="677"/>
        <v>Wednesday</v>
      </c>
      <c r="L3349" s="5">
        <f t="shared" si="678"/>
        <v>43708</v>
      </c>
      <c r="M3349" s="2" t="str">
        <f t="shared" si="679"/>
        <v>Saturday</v>
      </c>
      <c r="N3349" s="2" t="str">
        <f t="shared" si="680"/>
        <v>Saturday</v>
      </c>
      <c r="O3349" s="12">
        <f t="shared" si="681"/>
        <v>0</v>
      </c>
      <c r="P3349" s="11" t="str">
        <f t="shared" si="682"/>
        <v>Low Cost per Unit</v>
      </c>
      <c r="Q3349" s="12">
        <f t="shared" si="683"/>
        <v>0</v>
      </c>
      <c r="R3349" s="12">
        <f t="shared" si="684"/>
        <v>10.35</v>
      </c>
      <c r="S3349" s="12">
        <f t="shared" si="685"/>
        <v>0</v>
      </c>
      <c r="T3349" s="12">
        <f t="shared" si="686"/>
        <v>0</v>
      </c>
      <c r="U3349" s="12">
        <f t="shared" si="687"/>
        <v>0</v>
      </c>
      <c r="V3349" s="13" t="str">
        <f t="shared" ca="1" si="688"/>
        <v>Greater Than 8 Weeks Old</v>
      </c>
    </row>
    <row r="3350" spans="1:22" x14ac:dyDescent="0.45">
      <c r="A3350" s="2" t="s">
        <v>165</v>
      </c>
      <c r="B3350" s="5">
        <v>43705</v>
      </c>
      <c r="C3350" s="5" t="s">
        <v>375</v>
      </c>
      <c r="D3350" s="5" t="s">
        <v>382</v>
      </c>
      <c r="E3350" s="6">
        <v>31</v>
      </c>
      <c r="F3350" s="3">
        <v>402.69</v>
      </c>
      <c r="G3350" s="3">
        <v>99.2</v>
      </c>
      <c r="H3350" s="8">
        <f t="shared" si="676"/>
        <v>3.2</v>
      </c>
      <c r="I3350" s="3">
        <v>303.49</v>
      </c>
      <c r="J3350" s="4">
        <v>0.75</v>
      </c>
      <c r="K3350" s="2" t="str">
        <f t="shared" si="677"/>
        <v>Wednesday</v>
      </c>
      <c r="L3350" s="5">
        <f t="shared" si="678"/>
        <v>43708</v>
      </c>
      <c r="M3350" s="2" t="str">
        <f t="shared" si="679"/>
        <v>Saturday</v>
      </c>
      <c r="N3350" s="2" t="str">
        <f t="shared" si="680"/>
        <v>Saturday</v>
      </c>
      <c r="O3350" s="12">
        <f t="shared" si="681"/>
        <v>0</v>
      </c>
      <c r="P3350" s="11" t="str">
        <f t="shared" si="682"/>
        <v>Low Cost per Unit</v>
      </c>
      <c r="Q3350" s="12">
        <f t="shared" si="683"/>
        <v>0</v>
      </c>
      <c r="R3350" s="12">
        <f t="shared" si="684"/>
        <v>12.0807</v>
      </c>
      <c r="S3350" s="12">
        <f t="shared" si="685"/>
        <v>0</v>
      </c>
      <c r="T3350" s="12">
        <f t="shared" si="686"/>
        <v>0</v>
      </c>
      <c r="U3350" s="12">
        <f t="shared" si="687"/>
        <v>0</v>
      </c>
      <c r="V3350" s="13" t="str">
        <f t="shared" ca="1" si="688"/>
        <v>Greater Than 8 Weeks Old</v>
      </c>
    </row>
    <row r="3351" spans="1:22" x14ac:dyDescent="0.45">
      <c r="A3351" s="2" t="s">
        <v>112</v>
      </c>
      <c r="B3351" s="5">
        <v>43705</v>
      </c>
      <c r="C3351" s="5" t="s">
        <v>386</v>
      </c>
      <c r="D3351" s="5" t="s">
        <v>395</v>
      </c>
      <c r="E3351" s="6">
        <v>3</v>
      </c>
      <c r="F3351" s="3">
        <v>75</v>
      </c>
      <c r="G3351" s="3">
        <v>14.25</v>
      </c>
      <c r="H3351" s="8">
        <f t="shared" si="676"/>
        <v>4.75</v>
      </c>
      <c r="I3351" s="3">
        <v>60.75</v>
      </c>
      <c r="J3351" s="4">
        <v>0.81</v>
      </c>
      <c r="K3351" s="2" t="str">
        <f t="shared" si="677"/>
        <v>Wednesday</v>
      </c>
      <c r="L3351" s="5">
        <f t="shared" si="678"/>
        <v>43708</v>
      </c>
      <c r="M3351" s="2" t="str">
        <f t="shared" si="679"/>
        <v>Saturday</v>
      </c>
      <c r="N3351" s="2" t="str">
        <f t="shared" si="680"/>
        <v>Saturday</v>
      </c>
      <c r="O3351" s="12">
        <f t="shared" si="681"/>
        <v>0</v>
      </c>
      <c r="P3351" s="11" t="str">
        <f t="shared" si="682"/>
        <v>Low Cost per Unit</v>
      </c>
      <c r="Q3351" s="12">
        <f t="shared" si="683"/>
        <v>0</v>
      </c>
      <c r="R3351" s="12">
        <f t="shared" si="684"/>
        <v>2.25</v>
      </c>
      <c r="S3351" s="12">
        <f t="shared" si="685"/>
        <v>0</v>
      </c>
      <c r="T3351" s="12">
        <f t="shared" si="686"/>
        <v>0</v>
      </c>
      <c r="U3351" s="12">
        <f t="shared" si="687"/>
        <v>0</v>
      </c>
      <c r="V3351" s="13" t="str">
        <f t="shared" ca="1" si="688"/>
        <v>Greater Than 8 Weeks Old</v>
      </c>
    </row>
    <row r="3352" spans="1:22" x14ac:dyDescent="0.45">
      <c r="A3352" s="2" t="s">
        <v>51</v>
      </c>
      <c r="B3352" s="5">
        <v>43705</v>
      </c>
      <c r="C3352" s="5" t="s">
        <v>375</v>
      </c>
      <c r="D3352" s="5" t="s">
        <v>382</v>
      </c>
      <c r="E3352" s="6">
        <v>1</v>
      </c>
      <c r="F3352" s="3">
        <v>99</v>
      </c>
      <c r="G3352" s="3">
        <v>24</v>
      </c>
      <c r="H3352" s="8">
        <f t="shared" si="676"/>
        <v>24</v>
      </c>
      <c r="I3352" s="3">
        <v>75</v>
      </c>
      <c r="J3352" s="4">
        <v>0.76</v>
      </c>
      <c r="K3352" s="2" t="str">
        <f t="shared" si="677"/>
        <v>Wednesday</v>
      </c>
      <c r="L3352" s="5">
        <f t="shared" si="678"/>
        <v>43708</v>
      </c>
      <c r="M3352" s="2" t="str">
        <f t="shared" si="679"/>
        <v>Saturday</v>
      </c>
      <c r="N3352" s="2" t="str">
        <f t="shared" si="680"/>
        <v>Saturday</v>
      </c>
      <c r="O3352" s="12">
        <f t="shared" si="681"/>
        <v>0</v>
      </c>
      <c r="P3352" s="11" t="str">
        <f t="shared" si="682"/>
        <v>High Cost per Unit</v>
      </c>
      <c r="Q3352" s="12">
        <f t="shared" si="683"/>
        <v>0</v>
      </c>
      <c r="R3352" s="12">
        <f t="shared" si="684"/>
        <v>0</v>
      </c>
      <c r="S3352" s="12">
        <f t="shared" si="685"/>
        <v>0</v>
      </c>
      <c r="T3352" s="12">
        <f t="shared" si="686"/>
        <v>0</v>
      </c>
      <c r="U3352" s="12">
        <f t="shared" si="687"/>
        <v>0</v>
      </c>
      <c r="V3352" s="13" t="str">
        <f t="shared" ca="1" si="688"/>
        <v>Greater Than 8 Weeks Old</v>
      </c>
    </row>
    <row r="3353" spans="1:22" x14ac:dyDescent="0.45">
      <c r="A3353" s="2" t="s">
        <v>224</v>
      </c>
      <c r="B3353" s="5">
        <v>43705</v>
      </c>
      <c r="C3353" s="5" t="s">
        <v>383</v>
      </c>
      <c r="D3353" s="5" t="s">
        <v>384</v>
      </c>
      <c r="E3353" s="6">
        <v>21</v>
      </c>
      <c r="F3353" s="3">
        <v>272.79000000000002</v>
      </c>
      <c r="G3353" s="3">
        <v>126</v>
      </c>
      <c r="H3353" s="8">
        <f t="shared" si="676"/>
        <v>6</v>
      </c>
      <c r="I3353" s="3">
        <v>146.79</v>
      </c>
      <c r="J3353" s="4">
        <v>0.54</v>
      </c>
      <c r="K3353" s="2" t="str">
        <f t="shared" si="677"/>
        <v>Wednesday</v>
      </c>
      <c r="L3353" s="5">
        <f t="shared" si="678"/>
        <v>43708</v>
      </c>
      <c r="M3353" s="2" t="str">
        <f t="shared" si="679"/>
        <v>Saturday</v>
      </c>
      <c r="N3353" s="2" t="str">
        <f t="shared" si="680"/>
        <v>Saturday</v>
      </c>
      <c r="O3353" s="12">
        <f t="shared" si="681"/>
        <v>0</v>
      </c>
      <c r="P3353" s="11" t="str">
        <f t="shared" si="682"/>
        <v>Low Cost per Unit</v>
      </c>
      <c r="Q3353" s="12">
        <f t="shared" si="683"/>
        <v>0</v>
      </c>
      <c r="R3353" s="12">
        <f t="shared" si="684"/>
        <v>8.1837</v>
      </c>
      <c r="S3353" s="12">
        <f t="shared" si="685"/>
        <v>0</v>
      </c>
      <c r="T3353" s="12">
        <f t="shared" si="686"/>
        <v>0</v>
      </c>
      <c r="U3353" s="12">
        <f t="shared" si="687"/>
        <v>0</v>
      </c>
      <c r="V3353" s="13" t="str">
        <f t="shared" ca="1" si="688"/>
        <v>Greater Than 8 Weeks Old</v>
      </c>
    </row>
    <row r="3354" spans="1:22" x14ac:dyDescent="0.45">
      <c r="A3354" s="2" t="s">
        <v>262</v>
      </c>
      <c r="B3354" s="5">
        <v>43705</v>
      </c>
      <c r="C3354" s="5" t="s">
        <v>383</v>
      </c>
      <c r="D3354" s="5" t="s">
        <v>384</v>
      </c>
      <c r="E3354" s="6">
        <v>10</v>
      </c>
      <c r="F3354" s="3">
        <v>99.9</v>
      </c>
      <c r="G3354" s="3">
        <v>44</v>
      </c>
      <c r="H3354" s="8">
        <f t="shared" si="676"/>
        <v>4.4000000000000004</v>
      </c>
      <c r="I3354" s="3">
        <v>55.9</v>
      </c>
      <c r="J3354" s="4">
        <v>0.56000000000000005</v>
      </c>
      <c r="K3354" s="2" t="str">
        <f t="shared" si="677"/>
        <v>Wednesday</v>
      </c>
      <c r="L3354" s="5">
        <f t="shared" si="678"/>
        <v>43708</v>
      </c>
      <c r="M3354" s="2" t="str">
        <f t="shared" si="679"/>
        <v>Saturday</v>
      </c>
      <c r="N3354" s="2" t="str">
        <f t="shared" si="680"/>
        <v>Saturday</v>
      </c>
      <c r="O3354" s="12">
        <f t="shared" si="681"/>
        <v>0</v>
      </c>
      <c r="P3354" s="11" t="str">
        <f t="shared" si="682"/>
        <v>Low Cost per Unit</v>
      </c>
      <c r="Q3354" s="12">
        <f t="shared" si="683"/>
        <v>0</v>
      </c>
      <c r="R3354" s="12">
        <f t="shared" si="684"/>
        <v>2.9969999999999999</v>
      </c>
      <c r="S3354" s="12">
        <f t="shared" si="685"/>
        <v>0</v>
      </c>
      <c r="T3354" s="12">
        <f t="shared" si="686"/>
        <v>0</v>
      </c>
      <c r="U3354" s="12">
        <f t="shared" si="687"/>
        <v>0</v>
      </c>
      <c r="V3354" s="13" t="str">
        <f t="shared" ca="1" si="688"/>
        <v>Greater Than 8 Weeks Old</v>
      </c>
    </row>
    <row r="3355" spans="1:22" x14ac:dyDescent="0.45">
      <c r="A3355" s="2" t="s">
        <v>196</v>
      </c>
      <c r="B3355" s="5">
        <v>43705</v>
      </c>
      <c r="C3355" s="5" t="s">
        <v>378</v>
      </c>
      <c r="D3355" s="5" t="s">
        <v>397</v>
      </c>
      <c r="E3355" s="6">
        <v>2</v>
      </c>
      <c r="F3355" s="3">
        <v>44</v>
      </c>
      <c r="G3355" s="3">
        <v>9.32</v>
      </c>
      <c r="H3355" s="8">
        <f t="shared" si="676"/>
        <v>4.66</v>
      </c>
      <c r="I3355" s="3">
        <v>34.68</v>
      </c>
      <c r="J3355" s="4">
        <v>0.79</v>
      </c>
      <c r="K3355" s="2" t="str">
        <f t="shared" si="677"/>
        <v>Wednesday</v>
      </c>
      <c r="L3355" s="5">
        <f t="shared" si="678"/>
        <v>43708</v>
      </c>
      <c r="M3355" s="2" t="str">
        <f t="shared" si="679"/>
        <v>Saturday</v>
      </c>
      <c r="N3355" s="2" t="str">
        <f t="shared" si="680"/>
        <v>Saturday</v>
      </c>
      <c r="O3355" s="12">
        <f t="shared" si="681"/>
        <v>0</v>
      </c>
      <c r="P3355" s="11" t="str">
        <f t="shared" si="682"/>
        <v>Low Cost per Unit</v>
      </c>
      <c r="Q3355" s="12">
        <f t="shared" si="683"/>
        <v>0</v>
      </c>
      <c r="R3355" s="12">
        <f t="shared" si="684"/>
        <v>1.3199999999999998</v>
      </c>
      <c r="S3355" s="12">
        <f t="shared" si="685"/>
        <v>0</v>
      </c>
      <c r="T3355" s="12">
        <f t="shared" si="686"/>
        <v>0</v>
      </c>
      <c r="U3355" s="12">
        <f t="shared" si="687"/>
        <v>0</v>
      </c>
      <c r="V3355" s="13" t="str">
        <f t="shared" ca="1" si="688"/>
        <v>Greater Than 8 Weeks Old</v>
      </c>
    </row>
    <row r="3356" spans="1:22" x14ac:dyDescent="0.45">
      <c r="A3356" s="2" t="s">
        <v>116</v>
      </c>
      <c r="B3356" s="5">
        <v>43705</v>
      </c>
      <c r="C3356" s="5" t="s">
        <v>378</v>
      </c>
      <c r="D3356" s="5" t="s">
        <v>397</v>
      </c>
      <c r="E3356" s="6">
        <v>14</v>
      </c>
      <c r="F3356" s="3">
        <v>111.86</v>
      </c>
      <c r="G3356" s="3">
        <v>38.92</v>
      </c>
      <c r="H3356" s="8">
        <f t="shared" si="676"/>
        <v>2.7800000000000002</v>
      </c>
      <c r="I3356" s="3">
        <v>72.94</v>
      </c>
      <c r="J3356" s="4">
        <v>0.65</v>
      </c>
      <c r="K3356" s="2" t="str">
        <f t="shared" si="677"/>
        <v>Wednesday</v>
      </c>
      <c r="L3356" s="5">
        <f t="shared" si="678"/>
        <v>43708</v>
      </c>
      <c r="M3356" s="2" t="str">
        <f t="shared" si="679"/>
        <v>Saturday</v>
      </c>
      <c r="N3356" s="2" t="str">
        <f t="shared" si="680"/>
        <v>Saturday</v>
      </c>
      <c r="O3356" s="12">
        <f t="shared" si="681"/>
        <v>0</v>
      </c>
      <c r="P3356" s="11" t="str">
        <f t="shared" si="682"/>
        <v>Low Cost per Unit</v>
      </c>
      <c r="Q3356" s="12">
        <f t="shared" si="683"/>
        <v>0</v>
      </c>
      <c r="R3356" s="12">
        <f t="shared" si="684"/>
        <v>3.3557999999999999</v>
      </c>
      <c r="S3356" s="12">
        <f t="shared" si="685"/>
        <v>0</v>
      </c>
      <c r="T3356" s="12">
        <f t="shared" si="686"/>
        <v>0</v>
      </c>
      <c r="U3356" s="12">
        <f t="shared" si="687"/>
        <v>0</v>
      </c>
      <c r="V3356" s="13" t="str">
        <f t="shared" ca="1" si="688"/>
        <v>Greater Than 8 Weeks Old</v>
      </c>
    </row>
    <row r="3357" spans="1:22" x14ac:dyDescent="0.45">
      <c r="A3357" s="2" t="s">
        <v>62</v>
      </c>
      <c r="B3357" s="5">
        <v>43705</v>
      </c>
      <c r="C3357" s="5" t="s">
        <v>383</v>
      </c>
      <c r="D3357" s="5" t="s">
        <v>398</v>
      </c>
      <c r="E3357" s="6">
        <v>1</v>
      </c>
      <c r="F3357" s="3">
        <v>32</v>
      </c>
      <c r="G3357" s="3">
        <v>11.2</v>
      </c>
      <c r="H3357" s="8">
        <f t="shared" si="676"/>
        <v>11.2</v>
      </c>
      <c r="I3357" s="3">
        <v>20.8</v>
      </c>
      <c r="J3357" s="4">
        <v>0.65</v>
      </c>
      <c r="K3357" s="2" t="str">
        <f t="shared" si="677"/>
        <v>Wednesday</v>
      </c>
      <c r="L3357" s="5">
        <f t="shared" si="678"/>
        <v>43708</v>
      </c>
      <c r="M3357" s="2" t="str">
        <f t="shared" si="679"/>
        <v>Saturday</v>
      </c>
      <c r="N3357" s="2" t="str">
        <f t="shared" si="680"/>
        <v>Saturday</v>
      </c>
      <c r="O3357" s="12">
        <f t="shared" si="681"/>
        <v>0</v>
      </c>
      <c r="P3357" s="11" t="str">
        <f t="shared" si="682"/>
        <v>Low Cost per Unit</v>
      </c>
      <c r="Q3357" s="12">
        <f t="shared" si="683"/>
        <v>0</v>
      </c>
      <c r="R3357" s="12">
        <f t="shared" si="684"/>
        <v>0</v>
      </c>
      <c r="S3357" s="12">
        <f t="shared" si="685"/>
        <v>0</v>
      </c>
      <c r="T3357" s="12">
        <f t="shared" si="686"/>
        <v>0</v>
      </c>
      <c r="U3357" s="12">
        <f t="shared" si="687"/>
        <v>0</v>
      </c>
      <c r="V3357" s="13" t="str">
        <f t="shared" ca="1" si="688"/>
        <v>Greater Than 8 Weeks Old</v>
      </c>
    </row>
    <row r="3358" spans="1:22" x14ac:dyDescent="0.45">
      <c r="A3358" s="2" t="s">
        <v>225</v>
      </c>
      <c r="B3358" s="5">
        <v>43705</v>
      </c>
      <c r="C3358" s="5" t="s">
        <v>383</v>
      </c>
      <c r="D3358" s="5" t="s">
        <v>398</v>
      </c>
      <c r="E3358" s="6">
        <v>2</v>
      </c>
      <c r="F3358" s="3">
        <v>138</v>
      </c>
      <c r="G3358" s="3">
        <v>62.5</v>
      </c>
      <c r="H3358" s="8">
        <f t="shared" si="676"/>
        <v>31.25</v>
      </c>
      <c r="I3358" s="3">
        <v>75.5</v>
      </c>
      <c r="J3358" s="4">
        <v>0.55000000000000004</v>
      </c>
      <c r="K3358" s="2" t="str">
        <f t="shared" si="677"/>
        <v>Wednesday</v>
      </c>
      <c r="L3358" s="5">
        <f t="shared" si="678"/>
        <v>43708</v>
      </c>
      <c r="M3358" s="2" t="str">
        <f t="shared" si="679"/>
        <v>Saturday</v>
      </c>
      <c r="N3358" s="2" t="str">
        <f t="shared" si="680"/>
        <v>Saturday</v>
      </c>
      <c r="O3358" s="12">
        <f t="shared" si="681"/>
        <v>0</v>
      </c>
      <c r="P3358" s="11" t="str">
        <f t="shared" si="682"/>
        <v>High Cost per Unit</v>
      </c>
      <c r="Q3358" s="12">
        <f t="shared" si="683"/>
        <v>0</v>
      </c>
      <c r="R3358" s="12">
        <f t="shared" si="684"/>
        <v>4.1399999999999997</v>
      </c>
      <c r="S3358" s="12">
        <f t="shared" si="685"/>
        <v>0</v>
      </c>
      <c r="T3358" s="12">
        <f t="shared" si="686"/>
        <v>0</v>
      </c>
      <c r="U3358" s="12">
        <f t="shared" si="687"/>
        <v>0</v>
      </c>
      <c r="V3358" s="13" t="str">
        <f t="shared" ca="1" si="688"/>
        <v>Greater Than 8 Weeks Old</v>
      </c>
    </row>
    <row r="3359" spans="1:22" x14ac:dyDescent="0.45">
      <c r="A3359" s="2" t="s">
        <v>166</v>
      </c>
      <c r="B3359" s="5">
        <v>43705</v>
      </c>
      <c r="C3359" s="5" t="s">
        <v>369</v>
      </c>
      <c r="D3359" s="5" t="s">
        <v>372</v>
      </c>
      <c r="E3359" s="6">
        <v>1</v>
      </c>
      <c r="F3359" s="3">
        <v>35</v>
      </c>
      <c r="G3359" s="3">
        <v>9.9499999999999993</v>
      </c>
      <c r="H3359" s="8">
        <f t="shared" si="676"/>
        <v>9.9499999999999993</v>
      </c>
      <c r="I3359" s="3">
        <v>25.05</v>
      </c>
      <c r="J3359" s="4">
        <v>0.72</v>
      </c>
      <c r="K3359" s="2" t="str">
        <f t="shared" si="677"/>
        <v>Wednesday</v>
      </c>
      <c r="L3359" s="5">
        <f t="shared" si="678"/>
        <v>43708</v>
      </c>
      <c r="M3359" s="2" t="str">
        <f t="shared" si="679"/>
        <v>Saturday</v>
      </c>
      <c r="N3359" s="2" t="str">
        <f t="shared" si="680"/>
        <v>Saturday</v>
      </c>
      <c r="O3359" s="12">
        <f t="shared" si="681"/>
        <v>0</v>
      </c>
      <c r="P3359" s="11" t="str">
        <f t="shared" si="682"/>
        <v>Low Cost per Unit</v>
      </c>
      <c r="Q3359" s="12">
        <f t="shared" si="683"/>
        <v>0</v>
      </c>
      <c r="R3359" s="12">
        <f t="shared" si="684"/>
        <v>0</v>
      </c>
      <c r="S3359" s="12">
        <f t="shared" si="685"/>
        <v>0</v>
      </c>
      <c r="T3359" s="12">
        <f t="shared" si="686"/>
        <v>0</v>
      </c>
      <c r="U3359" s="12">
        <f t="shared" si="687"/>
        <v>0</v>
      </c>
      <c r="V3359" s="13" t="str">
        <f t="shared" ca="1" si="688"/>
        <v>Greater Than 8 Weeks Old</v>
      </c>
    </row>
    <row r="3360" spans="1:22" x14ac:dyDescent="0.45">
      <c r="A3360" s="2" t="s">
        <v>263</v>
      </c>
      <c r="B3360" s="5">
        <v>43705</v>
      </c>
      <c r="C3360" s="5" t="s">
        <v>383</v>
      </c>
      <c r="D3360" s="5" t="s">
        <v>384</v>
      </c>
      <c r="E3360" s="6">
        <v>4</v>
      </c>
      <c r="F3360" s="3">
        <v>128</v>
      </c>
      <c r="G3360" s="3">
        <v>51.2</v>
      </c>
      <c r="H3360" s="8">
        <f t="shared" si="676"/>
        <v>12.8</v>
      </c>
      <c r="I3360" s="3">
        <v>76.8</v>
      </c>
      <c r="J3360" s="4">
        <v>0.6</v>
      </c>
      <c r="K3360" s="2" t="str">
        <f t="shared" si="677"/>
        <v>Wednesday</v>
      </c>
      <c r="L3360" s="5">
        <f t="shared" si="678"/>
        <v>43708</v>
      </c>
      <c r="M3360" s="2" t="str">
        <f t="shared" si="679"/>
        <v>Saturday</v>
      </c>
      <c r="N3360" s="2" t="str">
        <f t="shared" si="680"/>
        <v>Saturday</v>
      </c>
      <c r="O3360" s="12">
        <f t="shared" si="681"/>
        <v>0</v>
      </c>
      <c r="P3360" s="11" t="str">
        <f t="shared" si="682"/>
        <v>Low Cost per Unit</v>
      </c>
      <c r="Q3360" s="12">
        <f t="shared" si="683"/>
        <v>0</v>
      </c>
      <c r="R3360" s="12">
        <f t="shared" si="684"/>
        <v>3.84</v>
      </c>
      <c r="S3360" s="12">
        <f t="shared" si="685"/>
        <v>0</v>
      </c>
      <c r="T3360" s="12">
        <f t="shared" si="686"/>
        <v>0</v>
      </c>
      <c r="U3360" s="12">
        <f t="shared" si="687"/>
        <v>0</v>
      </c>
      <c r="V3360" s="13" t="str">
        <f t="shared" ca="1" si="688"/>
        <v>Greater Than 8 Weeks Old</v>
      </c>
    </row>
    <row r="3361" spans="1:22" x14ac:dyDescent="0.45">
      <c r="A3361" s="2" t="s">
        <v>67</v>
      </c>
      <c r="B3361" s="5">
        <v>43705</v>
      </c>
      <c r="C3361" s="5" t="s">
        <v>369</v>
      </c>
      <c r="D3361" s="5" t="s">
        <v>374</v>
      </c>
      <c r="E3361" s="6">
        <v>71</v>
      </c>
      <c r="F3361" s="3">
        <v>1391.9</v>
      </c>
      <c r="G3361" s="3">
        <v>777.45</v>
      </c>
      <c r="H3361" s="8">
        <f t="shared" si="676"/>
        <v>10.950000000000001</v>
      </c>
      <c r="I3361" s="3">
        <v>614.45000000000005</v>
      </c>
      <c r="J3361" s="4">
        <v>0.44</v>
      </c>
      <c r="K3361" s="2" t="str">
        <f t="shared" si="677"/>
        <v>Wednesday</v>
      </c>
      <c r="L3361" s="5">
        <f t="shared" si="678"/>
        <v>43708</v>
      </c>
      <c r="M3361" s="2" t="str">
        <f t="shared" si="679"/>
        <v>Saturday</v>
      </c>
      <c r="N3361" s="2" t="str">
        <f t="shared" si="680"/>
        <v>Saturday</v>
      </c>
      <c r="O3361" s="12">
        <f t="shared" si="681"/>
        <v>0</v>
      </c>
      <c r="P3361" s="11" t="str">
        <f t="shared" si="682"/>
        <v>Low Cost per Unit</v>
      </c>
      <c r="Q3361" s="12">
        <f t="shared" si="683"/>
        <v>0</v>
      </c>
      <c r="R3361" s="12">
        <f t="shared" si="684"/>
        <v>41.756999999999998</v>
      </c>
      <c r="S3361" s="12">
        <f t="shared" si="685"/>
        <v>0</v>
      </c>
      <c r="T3361" s="12">
        <f t="shared" si="686"/>
        <v>0</v>
      </c>
      <c r="U3361" s="12">
        <f t="shared" si="687"/>
        <v>0</v>
      </c>
      <c r="V3361" s="13" t="str">
        <f t="shared" ca="1" si="688"/>
        <v>Greater Than 8 Weeks Old</v>
      </c>
    </row>
    <row r="3362" spans="1:22" x14ac:dyDescent="0.45">
      <c r="A3362" s="2" t="s">
        <v>118</v>
      </c>
      <c r="B3362" s="5">
        <v>43705</v>
      </c>
      <c r="C3362" s="5" t="s">
        <v>375</v>
      </c>
      <c r="D3362" s="5" t="s">
        <v>377</v>
      </c>
      <c r="E3362" s="6">
        <v>16</v>
      </c>
      <c r="F3362" s="3">
        <v>175.84</v>
      </c>
      <c r="G3362" s="3">
        <v>108</v>
      </c>
      <c r="H3362" s="8">
        <f t="shared" si="676"/>
        <v>6.75</v>
      </c>
      <c r="I3362" s="3">
        <v>67.84</v>
      </c>
      <c r="J3362" s="4">
        <v>0.39</v>
      </c>
      <c r="K3362" s="2" t="str">
        <f t="shared" si="677"/>
        <v>Wednesday</v>
      </c>
      <c r="L3362" s="5">
        <f t="shared" si="678"/>
        <v>43708</v>
      </c>
      <c r="M3362" s="2" t="str">
        <f t="shared" si="679"/>
        <v>Saturday</v>
      </c>
      <c r="N3362" s="2" t="str">
        <f t="shared" si="680"/>
        <v>Saturday</v>
      </c>
      <c r="O3362" s="12">
        <f t="shared" si="681"/>
        <v>0</v>
      </c>
      <c r="P3362" s="11" t="str">
        <f t="shared" si="682"/>
        <v>Low Cost per Unit</v>
      </c>
      <c r="Q3362" s="12">
        <f t="shared" si="683"/>
        <v>0</v>
      </c>
      <c r="R3362" s="12">
        <f t="shared" si="684"/>
        <v>5.2751999999999999</v>
      </c>
      <c r="S3362" s="12">
        <f t="shared" si="685"/>
        <v>0</v>
      </c>
      <c r="T3362" s="12">
        <f t="shared" si="686"/>
        <v>0</v>
      </c>
      <c r="U3362" s="12">
        <f t="shared" si="687"/>
        <v>0</v>
      </c>
      <c r="V3362" s="13" t="str">
        <f t="shared" ca="1" si="688"/>
        <v>Greater Than 8 Weeks Old</v>
      </c>
    </row>
    <row r="3363" spans="1:22" x14ac:dyDescent="0.45">
      <c r="A3363" s="2" t="s">
        <v>68</v>
      </c>
      <c r="B3363" s="5">
        <v>43705</v>
      </c>
      <c r="C3363" s="5" t="s">
        <v>375</v>
      </c>
      <c r="D3363" s="5" t="s">
        <v>377</v>
      </c>
      <c r="E3363" s="6">
        <v>45</v>
      </c>
      <c r="F3363" s="3">
        <v>356.86</v>
      </c>
      <c r="G3363" s="3">
        <v>106.65</v>
      </c>
      <c r="H3363" s="8">
        <f t="shared" si="676"/>
        <v>2.37</v>
      </c>
      <c r="I3363" s="3">
        <v>250.21</v>
      </c>
      <c r="J3363" s="4">
        <v>0.7</v>
      </c>
      <c r="K3363" s="2" t="str">
        <f t="shared" si="677"/>
        <v>Wednesday</v>
      </c>
      <c r="L3363" s="5">
        <f t="shared" si="678"/>
        <v>43708</v>
      </c>
      <c r="M3363" s="2" t="str">
        <f t="shared" si="679"/>
        <v>Saturday</v>
      </c>
      <c r="N3363" s="2" t="str">
        <f t="shared" si="680"/>
        <v>Saturday</v>
      </c>
      <c r="O3363" s="12">
        <f t="shared" si="681"/>
        <v>0</v>
      </c>
      <c r="P3363" s="11" t="str">
        <f t="shared" si="682"/>
        <v>Low Cost per Unit</v>
      </c>
      <c r="Q3363" s="12">
        <f t="shared" si="683"/>
        <v>0</v>
      </c>
      <c r="R3363" s="12">
        <f t="shared" si="684"/>
        <v>10.7058</v>
      </c>
      <c r="S3363" s="12">
        <f t="shared" si="685"/>
        <v>0</v>
      </c>
      <c r="T3363" s="12">
        <f t="shared" si="686"/>
        <v>0</v>
      </c>
      <c r="U3363" s="12">
        <f t="shared" si="687"/>
        <v>0</v>
      </c>
      <c r="V3363" s="13" t="str">
        <f t="shared" ca="1" si="688"/>
        <v>Greater Than 8 Weeks Old</v>
      </c>
    </row>
    <row r="3364" spans="1:22" x14ac:dyDescent="0.45">
      <c r="A3364" s="2" t="s">
        <v>69</v>
      </c>
      <c r="B3364" s="5">
        <v>43705</v>
      </c>
      <c r="C3364" s="5" t="s">
        <v>375</v>
      </c>
      <c r="D3364" s="5" t="s">
        <v>377</v>
      </c>
      <c r="E3364" s="6">
        <v>63</v>
      </c>
      <c r="F3364" s="3">
        <v>575.37</v>
      </c>
      <c r="G3364" s="3">
        <v>378</v>
      </c>
      <c r="H3364" s="8">
        <f t="shared" si="676"/>
        <v>6</v>
      </c>
      <c r="I3364" s="3">
        <v>197.37</v>
      </c>
      <c r="J3364" s="4">
        <v>0.34</v>
      </c>
      <c r="K3364" s="2" t="str">
        <f t="shared" si="677"/>
        <v>Wednesday</v>
      </c>
      <c r="L3364" s="5">
        <f t="shared" si="678"/>
        <v>43708</v>
      </c>
      <c r="M3364" s="2" t="str">
        <f t="shared" si="679"/>
        <v>Saturday</v>
      </c>
      <c r="N3364" s="2" t="str">
        <f t="shared" si="680"/>
        <v>Saturday</v>
      </c>
      <c r="O3364" s="12">
        <f t="shared" si="681"/>
        <v>0</v>
      </c>
      <c r="P3364" s="11" t="str">
        <f t="shared" si="682"/>
        <v>Low Cost per Unit</v>
      </c>
      <c r="Q3364" s="12">
        <f t="shared" si="683"/>
        <v>0</v>
      </c>
      <c r="R3364" s="12">
        <f t="shared" si="684"/>
        <v>17.261099999999999</v>
      </c>
      <c r="S3364" s="12">
        <f t="shared" si="685"/>
        <v>0</v>
      </c>
      <c r="T3364" s="12">
        <f t="shared" si="686"/>
        <v>0</v>
      </c>
      <c r="U3364" s="12">
        <f t="shared" si="687"/>
        <v>0</v>
      </c>
      <c r="V3364" s="13" t="str">
        <f t="shared" ca="1" si="688"/>
        <v>Greater Than 8 Weeks Old</v>
      </c>
    </row>
    <row r="3365" spans="1:22" x14ac:dyDescent="0.45">
      <c r="A3365" s="2" t="s">
        <v>167</v>
      </c>
      <c r="B3365" s="5">
        <v>43705</v>
      </c>
      <c r="C3365" s="5" t="s">
        <v>378</v>
      </c>
      <c r="D3365" s="5" t="s">
        <v>379</v>
      </c>
      <c r="E3365" s="6">
        <v>13</v>
      </c>
      <c r="F3365" s="3">
        <v>259.87</v>
      </c>
      <c r="G3365" s="3">
        <v>96.72</v>
      </c>
      <c r="H3365" s="8">
        <f t="shared" si="676"/>
        <v>7.4399999999999995</v>
      </c>
      <c r="I3365" s="3">
        <v>163.15</v>
      </c>
      <c r="J3365" s="4">
        <v>0.63</v>
      </c>
      <c r="K3365" s="2" t="str">
        <f t="shared" si="677"/>
        <v>Wednesday</v>
      </c>
      <c r="L3365" s="5">
        <f t="shared" si="678"/>
        <v>43708</v>
      </c>
      <c r="M3365" s="2" t="str">
        <f t="shared" si="679"/>
        <v>Saturday</v>
      </c>
      <c r="N3365" s="2" t="str">
        <f t="shared" si="680"/>
        <v>Saturday</v>
      </c>
      <c r="O3365" s="12">
        <f t="shared" si="681"/>
        <v>0</v>
      </c>
      <c r="P3365" s="11" t="str">
        <f t="shared" si="682"/>
        <v>Low Cost per Unit</v>
      </c>
      <c r="Q3365" s="12">
        <f t="shared" si="683"/>
        <v>0</v>
      </c>
      <c r="R3365" s="12">
        <f t="shared" si="684"/>
        <v>7.7961</v>
      </c>
      <c r="S3365" s="12">
        <f t="shared" si="685"/>
        <v>0</v>
      </c>
      <c r="T3365" s="12">
        <f t="shared" si="686"/>
        <v>0</v>
      </c>
      <c r="U3365" s="12">
        <f t="shared" si="687"/>
        <v>0</v>
      </c>
      <c r="V3365" s="13" t="str">
        <f t="shared" ca="1" si="688"/>
        <v>Greater Than 8 Weeks Old</v>
      </c>
    </row>
    <row r="3366" spans="1:22" x14ac:dyDescent="0.45">
      <c r="A3366" s="2" t="s">
        <v>70</v>
      </c>
      <c r="B3366" s="5">
        <v>43705</v>
      </c>
      <c r="C3366" s="5" t="s">
        <v>378</v>
      </c>
      <c r="D3366" s="5" t="s">
        <v>379</v>
      </c>
      <c r="E3366" s="6">
        <v>5</v>
      </c>
      <c r="F3366" s="3">
        <v>99.95</v>
      </c>
      <c r="G3366" s="3">
        <v>30.8</v>
      </c>
      <c r="H3366" s="8">
        <f t="shared" si="676"/>
        <v>6.16</v>
      </c>
      <c r="I3366" s="3">
        <v>69.150000000000006</v>
      </c>
      <c r="J3366" s="4">
        <v>0.69</v>
      </c>
      <c r="K3366" s="2" t="str">
        <f t="shared" si="677"/>
        <v>Wednesday</v>
      </c>
      <c r="L3366" s="5">
        <f t="shared" si="678"/>
        <v>43708</v>
      </c>
      <c r="M3366" s="2" t="str">
        <f t="shared" si="679"/>
        <v>Saturday</v>
      </c>
      <c r="N3366" s="2" t="str">
        <f t="shared" si="680"/>
        <v>Saturday</v>
      </c>
      <c r="O3366" s="12">
        <f t="shared" si="681"/>
        <v>0</v>
      </c>
      <c r="P3366" s="11" t="str">
        <f t="shared" si="682"/>
        <v>Low Cost per Unit</v>
      </c>
      <c r="Q3366" s="12">
        <f t="shared" si="683"/>
        <v>0</v>
      </c>
      <c r="R3366" s="12">
        <f t="shared" si="684"/>
        <v>2.9984999999999999</v>
      </c>
      <c r="S3366" s="12">
        <f t="shared" si="685"/>
        <v>0</v>
      </c>
      <c r="T3366" s="12">
        <f t="shared" si="686"/>
        <v>0</v>
      </c>
      <c r="U3366" s="12">
        <f t="shared" si="687"/>
        <v>0</v>
      </c>
      <c r="V3366" s="13" t="str">
        <f t="shared" ca="1" si="688"/>
        <v>Greater Than 8 Weeks Old</v>
      </c>
    </row>
    <row r="3367" spans="1:22" x14ac:dyDescent="0.45">
      <c r="A3367" s="2" t="s">
        <v>227</v>
      </c>
      <c r="B3367" s="5">
        <v>43705</v>
      </c>
      <c r="C3367" s="5" t="s">
        <v>378</v>
      </c>
      <c r="D3367" s="5" t="s">
        <v>379</v>
      </c>
      <c r="E3367" s="6">
        <v>23</v>
      </c>
      <c r="F3367" s="3">
        <v>459.77</v>
      </c>
      <c r="G3367" s="3">
        <v>264.04000000000002</v>
      </c>
      <c r="H3367" s="8">
        <f t="shared" si="676"/>
        <v>11.48</v>
      </c>
      <c r="I3367" s="3">
        <v>195.73</v>
      </c>
      <c r="J3367" s="4">
        <v>0.43</v>
      </c>
      <c r="K3367" s="2" t="str">
        <f t="shared" si="677"/>
        <v>Wednesday</v>
      </c>
      <c r="L3367" s="5">
        <f t="shared" si="678"/>
        <v>43708</v>
      </c>
      <c r="M3367" s="2" t="str">
        <f t="shared" si="679"/>
        <v>Saturday</v>
      </c>
      <c r="N3367" s="2" t="str">
        <f t="shared" si="680"/>
        <v>Saturday</v>
      </c>
      <c r="O3367" s="12">
        <f t="shared" si="681"/>
        <v>0</v>
      </c>
      <c r="P3367" s="11" t="str">
        <f t="shared" si="682"/>
        <v>Low Cost per Unit</v>
      </c>
      <c r="Q3367" s="12">
        <f t="shared" si="683"/>
        <v>0</v>
      </c>
      <c r="R3367" s="12">
        <f t="shared" si="684"/>
        <v>13.793099999999999</v>
      </c>
      <c r="S3367" s="12">
        <f t="shared" si="685"/>
        <v>0</v>
      </c>
      <c r="T3367" s="12">
        <f t="shared" si="686"/>
        <v>0</v>
      </c>
      <c r="U3367" s="12">
        <f t="shared" si="687"/>
        <v>0</v>
      </c>
      <c r="V3367" s="13" t="str">
        <f t="shared" ca="1" si="688"/>
        <v>Greater Than 8 Weeks Old</v>
      </c>
    </row>
    <row r="3368" spans="1:22" x14ac:dyDescent="0.45">
      <c r="A3368" s="2" t="s">
        <v>228</v>
      </c>
      <c r="B3368" s="5">
        <v>43705</v>
      </c>
      <c r="C3368" s="5" t="s">
        <v>378</v>
      </c>
      <c r="D3368" s="5" t="s">
        <v>379</v>
      </c>
      <c r="E3368" s="6">
        <v>15</v>
      </c>
      <c r="F3368" s="3">
        <v>299.85000000000002</v>
      </c>
      <c r="G3368" s="3">
        <v>172.2</v>
      </c>
      <c r="H3368" s="8">
        <f t="shared" si="676"/>
        <v>11.479999999999999</v>
      </c>
      <c r="I3368" s="3">
        <v>127.65</v>
      </c>
      <c r="J3368" s="4">
        <v>0.43</v>
      </c>
      <c r="K3368" s="2" t="str">
        <f t="shared" si="677"/>
        <v>Wednesday</v>
      </c>
      <c r="L3368" s="5">
        <f t="shared" si="678"/>
        <v>43708</v>
      </c>
      <c r="M3368" s="2" t="str">
        <f t="shared" si="679"/>
        <v>Saturday</v>
      </c>
      <c r="N3368" s="2" t="str">
        <f t="shared" si="680"/>
        <v>Saturday</v>
      </c>
      <c r="O3368" s="12">
        <f t="shared" si="681"/>
        <v>0</v>
      </c>
      <c r="P3368" s="11" t="str">
        <f t="shared" si="682"/>
        <v>Low Cost per Unit</v>
      </c>
      <c r="Q3368" s="12">
        <f t="shared" si="683"/>
        <v>0</v>
      </c>
      <c r="R3368" s="12">
        <f t="shared" si="684"/>
        <v>8.9954999999999998</v>
      </c>
      <c r="S3368" s="12">
        <f t="shared" si="685"/>
        <v>0</v>
      </c>
      <c r="T3368" s="12">
        <f t="shared" si="686"/>
        <v>0</v>
      </c>
      <c r="U3368" s="12">
        <f t="shared" si="687"/>
        <v>0</v>
      </c>
      <c r="V3368" s="13" t="str">
        <f t="shared" ca="1" si="688"/>
        <v>Greater Than 8 Weeks Old</v>
      </c>
    </row>
    <row r="3369" spans="1:22" x14ac:dyDescent="0.45">
      <c r="A3369" s="2" t="s">
        <v>254</v>
      </c>
      <c r="B3369" s="5">
        <v>43705</v>
      </c>
      <c r="C3369" s="5" t="s">
        <v>383</v>
      </c>
      <c r="D3369" s="5" t="s">
        <v>384</v>
      </c>
      <c r="E3369" s="6">
        <v>2</v>
      </c>
      <c r="F3369" s="3">
        <v>58</v>
      </c>
      <c r="G3369" s="3">
        <v>25</v>
      </c>
      <c r="H3369" s="8">
        <f t="shared" si="676"/>
        <v>12.5</v>
      </c>
      <c r="I3369" s="3">
        <v>33</v>
      </c>
      <c r="J3369" s="4">
        <v>0.56999999999999995</v>
      </c>
      <c r="K3369" s="2" t="str">
        <f t="shared" si="677"/>
        <v>Wednesday</v>
      </c>
      <c r="L3369" s="5">
        <f t="shared" si="678"/>
        <v>43708</v>
      </c>
      <c r="M3369" s="2" t="str">
        <f t="shared" si="679"/>
        <v>Saturday</v>
      </c>
      <c r="N3369" s="2" t="str">
        <f t="shared" si="680"/>
        <v>Saturday</v>
      </c>
      <c r="O3369" s="12">
        <f t="shared" si="681"/>
        <v>0</v>
      </c>
      <c r="P3369" s="11" t="str">
        <f t="shared" si="682"/>
        <v>Low Cost per Unit</v>
      </c>
      <c r="Q3369" s="12">
        <f t="shared" si="683"/>
        <v>0</v>
      </c>
      <c r="R3369" s="12">
        <f t="shared" si="684"/>
        <v>1.74</v>
      </c>
      <c r="S3369" s="12">
        <f t="shared" si="685"/>
        <v>0</v>
      </c>
      <c r="T3369" s="12">
        <f t="shared" si="686"/>
        <v>0</v>
      </c>
      <c r="U3369" s="12">
        <f t="shared" si="687"/>
        <v>0</v>
      </c>
      <c r="V3369" s="13" t="str">
        <f t="shared" ca="1" si="688"/>
        <v>Greater Than 8 Weeks Old</v>
      </c>
    </row>
    <row r="3370" spans="1:22" x14ac:dyDescent="0.45">
      <c r="A3370" s="2" t="s">
        <v>229</v>
      </c>
      <c r="B3370" s="5">
        <v>43705</v>
      </c>
      <c r="C3370" s="5" t="s">
        <v>375</v>
      </c>
      <c r="D3370" s="5" t="s">
        <v>377</v>
      </c>
      <c r="E3370" s="6">
        <v>2</v>
      </c>
      <c r="F3370" s="3">
        <v>40</v>
      </c>
      <c r="G3370" s="3">
        <v>14.24</v>
      </c>
      <c r="H3370" s="8">
        <f t="shared" si="676"/>
        <v>7.12</v>
      </c>
      <c r="I3370" s="3">
        <v>25.76</v>
      </c>
      <c r="J3370" s="4">
        <v>0.64</v>
      </c>
      <c r="K3370" s="2" t="str">
        <f t="shared" si="677"/>
        <v>Wednesday</v>
      </c>
      <c r="L3370" s="5">
        <f t="shared" si="678"/>
        <v>43708</v>
      </c>
      <c r="M3370" s="2" t="str">
        <f t="shared" si="679"/>
        <v>Saturday</v>
      </c>
      <c r="N3370" s="2" t="str">
        <f t="shared" si="680"/>
        <v>Saturday</v>
      </c>
      <c r="O3370" s="12">
        <f t="shared" si="681"/>
        <v>0</v>
      </c>
      <c r="P3370" s="11" t="str">
        <f t="shared" si="682"/>
        <v>Low Cost per Unit</v>
      </c>
      <c r="Q3370" s="12">
        <f t="shared" si="683"/>
        <v>0</v>
      </c>
      <c r="R3370" s="12">
        <f t="shared" si="684"/>
        <v>1.2</v>
      </c>
      <c r="S3370" s="12">
        <f t="shared" si="685"/>
        <v>0</v>
      </c>
      <c r="T3370" s="12">
        <f t="shared" si="686"/>
        <v>0</v>
      </c>
      <c r="U3370" s="12">
        <f t="shared" si="687"/>
        <v>0</v>
      </c>
      <c r="V3370" s="13" t="str">
        <f t="shared" ca="1" si="688"/>
        <v>Greater Than 8 Weeks Old</v>
      </c>
    </row>
    <row r="3371" spans="1:22" x14ac:dyDescent="0.45">
      <c r="A3371" s="2" t="s">
        <v>276</v>
      </c>
      <c r="B3371" s="5">
        <v>43705</v>
      </c>
      <c r="C3371" s="5" t="s">
        <v>375</v>
      </c>
      <c r="D3371" s="5" t="s">
        <v>377</v>
      </c>
      <c r="E3371" s="6">
        <v>1</v>
      </c>
      <c r="F3371" s="3">
        <v>20</v>
      </c>
      <c r="G3371" s="3">
        <v>7.12</v>
      </c>
      <c r="H3371" s="8">
        <f t="shared" si="676"/>
        <v>7.12</v>
      </c>
      <c r="I3371" s="3">
        <v>12.88</v>
      </c>
      <c r="J3371" s="4">
        <v>0.64</v>
      </c>
      <c r="K3371" s="2" t="str">
        <f t="shared" si="677"/>
        <v>Wednesday</v>
      </c>
      <c r="L3371" s="5">
        <f t="shared" si="678"/>
        <v>43708</v>
      </c>
      <c r="M3371" s="2" t="str">
        <f t="shared" si="679"/>
        <v>Saturday</v>
      </c>
      <c r="N3371" s="2" t="str">
        <f t="shared" si="680"/>
        <v>Saturday</v>
      </c>
      <c r="O3371" s="12">
        <f t="shared" si="681"/>
        <v>0</v>
      </c>
      <c r="P3371" s="11" t="str">
        <f t="shared" si="682"/>
        <v>Low Cost per Unit</v>
      </c>
      <c r="Q3371" s="12">
        <f t="shared" si="683"/>
        <v>0</v>
      </c>
      <c r="R3371" s="12">
        <f t="shared" si="684"/>
        <v>0</v>
      </c>
      <c r="S3371" s="12">
        <f t="shared" si="685"/>
        <v>0</v>
      </c>
      <c r="T3371" s="12">
        <f t="shared" si="686"/>
        <v>0</v>
      </c>
      <c r="U3371" s="12">
        <f t="shared" si="687"/>
        <v>0</v>
      </c>
      <c r="V3371" s="13" t="str">
        <f t="shared" ca="1" si="688"/>
        <v>Greater Than 8 Weeks Old</v>
      </c>
    </row>
    <row r="3372" spans="1:22" x14ac:dyDescent="0.45">
      <c r="A3372" s="2" t="s">
        <v>230</v>
      </c>
      <c r="B3372" s="5">
        <v>43705</v>
      </c>
      <c r="C3372" s="5" t="s">
        <v>383</v>
      </c>
      <c r="D3372" s="5" t="s">
        <v>384</v>
      </c>
      <c r="E3372" s="6">
        <v>7</v>
      </c>
      <c r="F3372" s="3">
        <v>90.93</v>
      </c>
      <c r="G3372" s="3">
        <v>42</v>
      </c>
      <c r="H3372" s="8">
        <f t="shared" si="676"/>
        <v>6</v>
      </c>
      <c r="I3372" s="3">
        <v>48.93</v>
      </c>
      <c r="J3372" s="4">
        <v>0.54</v>
      </c>
      <c r="K3372" s="2" t="str">
        <f t="shared" si="677"/>
        <v>Wednesday</v>
      </c>
      <c r="L3372" s="5">
        <f t="shared" si="678"/>
        <v>43708</v>
      </c>
      <c r="M3372" s="2" t="str">
        <f t="shared" si="679"/>
        <v>Saturday</v>
      </c>
      <c r="N3372" s="2" t="str">
        <f t="shared" si="680"/>
        <v>Saturday</v>
      </c>
      <c r="O3372" s="12">
        <f t="shared" si="681"/>
        <v>0</v>
      </c>
      <c r="P3372" s="11" t="str">
        <f t="shared" si="682"/>
        <v>Low Cost per Unit</v>
      </c>
      <c r="Q3372" s="12">
        <f t="shared" si="683"/>
        <v>0</v>
      </c>
      <c r="R3372" s="12">
        <f t="shared" si="684"/>
        <v>2.7279</v>
      </c>
      <c r="S3372" s="12">
        <f t="shared" si="685"/>
        <v>0</v>
      </c>
      <c r="T3372" s="12">
        <f t="shared" si="686"/>
        <v>0</v>
      </c>
      <c r="U3372" s="12">
        <f t="shared" si="687"/>
        <v>0</v>
      </c>
      <c r="V3372" s="13" t="str">
        <f t="shared" ca="1" si="688"/>
        <v>Greater Than 8 Weeks Old</v>
      </c>
    </row>
    <row r="3373" spans="1:22" x14ac:dyDescent="0.45">
      <c r="A3373" s="2" t="s">
        <v>153</v>
      </c>
      <c r="B3373" s="5">
        <v>43705</v>
      </c>
      <c r="C3373" s="5" t="s">
        <v>383</v>
      </c>
      <c r="D3373" s="5" t="s">
        <v>398</v>
      </c>
      <c r="E3373" s="6">
        <v>2</v>
      </c>
      <c r="F3373" s="3">
        <v>52</v>
      </c>
      <c r="G3373" s="3">
        <v>17.760000000000002</v>
      </c>
      <c r="H3373" s="8">
        <f t="shared" si="676"/>
        <v>8.8800000000000008</v>
      </c>
      <c r="I3373" s="3">
        <v>34.24</v>
      </c>
      <c r="J3373" s="4">
        <v>0.66</v>
      </c>
      <c r="K3373" s="2" t="str">
        <f t="shared" si="677"/>
        <v>Wednesday</v>
      </c>
      <c r="L3373" s="5">
        <f t="shared" si="678"/>
        <v>43708</v>
      </c>
      <c r="M3373" s="2" t="str">
        <f t="shared" si="679"/>
        <v>Saturday</v>
      </c>
      <c r="N3373" s="2" t="str">
        <f t="shared" si="680"/>
        <v>Saturday</v>
      </c>
      <c r="O3373" s="12">
        <f t="shared" si="681"/>
        <v>0</v>
      </c>
      <c r="P3373" s="11" t="str">
        <f t="shared" si="682"/>
        <v>Low Cost per Unit</v>
      </c>
      <c r="Q3373" s="12">
        <f t="shared" si="683"/>
        <v>0</v>
      </c>
      <c r="R3373" s="12">
        <f t="shared" si="684"/>
        <v>1.56</v>
      </c>
      <c r="S3373" s="12">
        <f t="shared" si="685"/>
        <v>0</v>
      </c>
      <c r="T3373" s="12">
        <f t="shared" si="686"/>
        <v>0</v>
      </c>
      <c r="U3373" s="12">
        <f t="shared" si="687"/>
        <v>0</v>
      </c>
      <c r="V3373" s="13" t="str">
        <f t="shared" ca="1" si="688"/>
        <v>Greater Than 8 Weeks Old</v>
      </c>
    </row>
    <row r="3374" spans="1:22" x14ac:dyDescent="0.45">
      <c r="A3374" s="2" t="s">
        <v>124</v>
      </c>
      <c r="B3374" s="5">
        <v>43705</v>
      </c>
      <c r="C3374" s="5" t="s">
        <v>369</v>
      </c>
      <c r="D3374" s="5" t="s">
        <v>372</v>
      </c>
      <c r="E3374" s="6">
        <v>1</v>
      </c>
      <c r="F3374" s="3">
        <v>39</v>
      </c>
      <c r="G3374" s="3">
        <v>9.4499999999999993</v>
      </c>
      <c r="H3374" s="8">
        <f t="shared" si="676"/>
        <v>9.4499999999999993</v>
      </c>
      <c r="I3374" s="3">
        <v>29.55</v>
      </c>
      <c r="J3374" s="4">
        <v>0.76</v>
      </c>
      <c r="K3374" s="2" t="str">
        <f t="shared" si="677"/>
        <v>Wednesday</v>
      </c>
      <c r="L3374" s="5">
        <f t="shared" si="678"/>
        <v>43708</v>
      </c>
      <c r="M3374" s="2" t="str">
        <f t="shared" si="679"/>
        <v>Saturday</v>
      </c>
      <c r="N3374" s="2" t="str">
        <f t="shared" si="680"/>
        <v>Saturday</v>
      </c>
      <c r="O3374" s="12">
        <f t="shared" si="681"/>
        <v>0</v>
      </c>
      <c r="P3374" s="11" t="str">
        <f t="shared" si="682"/>
        <v>Low Cost per Unit</v>
      </c>
      <c r="Q3374" s="12">
        <f t="shared" si="683"/>
        <v>0</v>
      </c>
      <c r="R3374" s="12">
        <f t="shared" si="684"/>
        <v>0</v>
      </c>
      <c r="S3374" s="12">
        <f t="shared" si="685"/>
        <v>0</v>
      </c>
      <c r="T3374" s="12">
        <f t="shared" si="686"/>
        <v>0</v>
      </c>
      <c r="U3374" s="12">
        <f t="shared" si="687"/>
        <v>0</v>
      </c>
      <c r="V3374" s="13" t="str">
        <f t="shared" ca="1" si="688"/>
        <v>Greater Than 8 Weeks Old</v>
      </c>
    </row>
    <row r="3375" spans="1:22" x14ac:dyDescent="0.45">
      <c r="A3375" s="2" t="s">
        <v>180</v>
      </c>
      <c r="B3375" s="5">
        <v>43705</v>
      </c>
      <c r="C3375" s="5" t="s">
        <v>369</v>
      </c>
      <c r="D3375" s="5" t="s">
        <v>372</v>
      </c>
      <c r="E3375" s="6">
        <v>7</v>
      </c>
      <c r="F3375" s="3">
        <v>76.930000000000007</v>
      </c>
      <c r="G3375" s="3">
        <v>40.32</v>
      </c>
      <c r="H3375" s="8">
        <f t="shared" si="676"/>
        <v>5.76</v>
      </c>
      <c r="I3375" s="3">
        <v>36.61</v>
      </c>
      <c r="J3375" s="4">
        <v>0.48</v>
      </c>
      <c r="K3375" s="2" t="str">
        <f t="shared" si="677"/>
        <v>Wednesday</v>
      </c>
      <c r="L3375" s="5">
        <f t="shared" si="678"/>
        <v>43708</v>
      </c>
      <c r="M3375" s="2" t="str">
        <f t="shared" si="679"/>
        <v>Saturday</v>
      </c>
      <c r="N3375" s="2" t="str">
        <f t="shared" si="680"/>
        <v>Saturday</v>
      </c>
      <c r="O3375" s="12">
        <f t="shared" si="681"/>
        <v>0</v>
      </c>
      <c r="P3375" s="11" t="str">
        <f t="shared" si="682"/>
        <v>Low Cost per Unit</v>
      </c>
      <c r="Q3375" s="12">
        <f t="shared" si="683"/>
        <v>0</v>
      </c>
      <c r="R3375" s="12">
        <f t="shared" si="684"/>
        <v>2.3079000000000001</v>
      </c>
      <c r="S3375" s="12">
        <f t="shared" si="685"/>
        <v>0</v>
      </c>
      <c r="T3375" s="12">
        <f t="shared" si="686"/>
        <v>0</v>
      </c>
      <c r="U3375" s="12">
        <f t="shared" si="687"/>
        <v>0</v>
      </c>
      <c r="V3375" s="13" t="str">
        <f t="shared" ca="1" si="688"/>
        <v>Greater Than 8 Weeks Old</v>
      </c>
    </row>
    <row r="3376" spans="1:22" x14ac:dyDescent="0.45">
      <c r="A3376" s="2" t="s">
        <v>181</v>
      </c>
      <c r="B3376" s="5">
        <v>43705</v>
      </c>
      <c r="C3376" s="5" t="s">
        <v>369</v>
      </c>
      <c r="D3376" s="5" t="s">
        <v>372</v>
      </c>
      <c r="E3376" s="6">
        <v>5</v>
      </c>
      <c r="F3376" s="3">
        <v>150</v>
      </c>
      <c r="G3376" s="3">
        <v>39</v>
      </c>
      <c r="H3376" s="8">
        <f t="shared" si="676"/>
        <v>7.8</v>
      </c>
      <c r="I3376" s="3">
        <v>111</v>
      </c>
      <c r="J3376" s="4">
        <v>0.74</v>
      </c>
      <c r="K3376" s="2" t="str">
        <f t="shared" si="677"/>
        <v>Wednesday</v>
      </c>
      <c r="L3376" s="5">
        <f t="shared" si="678"/>
        <v>43708</v>
      </c>
      <c r="M3376" s="2" t="str">
        <f t="shared" si="679"/>
        <v>Saturday</v>
      </c>
      <c r="N3376" s="2" t="str">
        <f t="shared" si="680"/>
        <v>Saturday</v>
      </c>
      <c r="O3376" s="12">
        <f t="shared" si="681"/>
        <v>0</v>
      </c>
      <c r="P3376" s="11" t="str">
        <f t="shared" si="682"/>
        <v>Low Cost per Unit</v>
      </c>
      <c r="Q3376" s="12">
        <f t="shared" si="683"/>
        <v>0</v>
      </c>
      <c r="R3376" s="12">
        <f t="shared" si="684"/>
        <v>4.5</v>
      </c>
      <c r="S3376" s="12">
        <f t="shared" si="685"/>
        <v>0</v>
      </c>
      <c r="T3376" s="12">
        <f t="shared" si="686"/>
        <v>0</v>
      </c>
      <c r="U3376" s="12">
        <f t="shared" si="687"/>
        <v>0</v>
      </c>
      <c r="V3376" s="13" t="str">
        <f t="shared" ca="1" si="688"/>
        <v>Greater Than 8 Weeks Old</v>
      </c>
    </row>
    <row r="3377" spans="1:22" x14ac:dyDescent="0.45">
      <c r="A3377" s="2" t="s">
        <v>83</v>
      </c>
      <c r="B3377" s="5">
        <v>43705</v>
      </c>
      <c r="C3377" s="5" t="s">
        <v>383</v>
      </c>
      <c r="D3377" s="5" t="s">
        <v>398</v>
      </c>
      <c r="E3377" s="6">
        <v>1</v>
      </c>
      <c r="F3377" s="3">
        <v>3</v>
      </c>
      <c r="G3377" s="3">
        <v>0.72</v>
      </c>
      <c r="H3377" s="8">
        <f t="shared" si="676"/>
        <v>0.72</v>
      </c>
      <c r="I3377" s="3">
        <v>2.2799999999999998</v>
      </c>
      <c r="J3377" s="4">
        <v>0.76</v>
      </c>
      <c r="K3377" s="2" t="str">
        <f t="shared" si="677"/>
        <v>Wednesday</v>
      </c>
      <c r="L3377" s="5">
        <f t="shared" si="678"/>
        <v>43708</v>
      </c>
      <c r="M3377" s="2" t="str">
        <f t="shared" si="679"/>
        <v>Saturday</v>
      </c>
      <c r="N3377" s="2" t="str">
        <f t="shared" si="680"/>
        <v>Saturday</v>
      </c>
      <c r="O3377" s="12">
        <f t="shared" si="681"/>
        <v>0</v>
      </c>
      <c r="P3377" s="11" t="str">
        <f t="shared" si="682"/>
        <v>Low Cost per Unit</v>
      </c>
      <c r="Q3377" s="12">
        <f t="shared" si="683"/>
        <v>0</v>
      </c>
      <c r="R3377" s="12">
        <f t="shared" si="684"/>
        <v>0</v>
      </c>
      <c r="S3377" s="12">
        <f t="shared" si="685"/>
        <v>0</v>
      </c>
      <c r="T3377" s="12">
        <f t="shared" si="686"/>
        <v>0</v>
      </c>
      <c r="U3377" s="12">
        <f t="shared" si="687"/>
        <v>0</v>
      </c>
      <c r="V3377" s="13" t="str">
        <f t="shared" ca="1" si="688"/>
        <v>Greater Than 8 Weeks Old</v>
      </c>
    </row>
    <row r="3378" spans="1:22" x14ac:dyDescent="0.45">
      <c r="A3378" s="2" t="s">
        <v>232</v>
      </c>
      <c r="B3378" s="5">
        <v>43705</v>
      </c>
      <c r="C3378" s="5" t="s">
        <v>383</v>
      </c>
      <c r="D3378" s="5" t="s">
        <v>398</v>
      </c>
      <c r="E3378" s="6">
        <v>22</v>
      </c>
      <c r="F3378" s="3">
        <v>659.78</v>
      </c>
      <c r="G3378" s="3">
        <v>350.46</v>
      </c>
      <c r="H3378" s="8">
        <f t="shared" si="676"/>
        <v>15.93</v>
      </c>
      <c r="I3378" s="3">
        <v>309.32</v>
      </c>
      <c r="J3378" s="4">
        <v>0.47</v>
      </c>
      <c r="K3378" s="2" t="str">
        <f t="shared" si="677"/>
        <v>Wednesday</v>
      </c>
      <c r="L3378" s="5">
        <f t="shared" si="678"/>
        <v>43708</v>
      </c>
      <c r="M3378" s="2" t="str">
        <f t="shared" si="679"/>
        <v>Saturday</v>
      </c>
      <c r="N3378" s="2" t="str">
        <f t="shared" si="680"/>
        <v>Saturday</v>
      </c>
      <c r="O3378" s="12">
        <f t="shared" si="681"/>
        <v>0</v>
      </c>
      <c r="P3378" s="11" t="str">
        <f t="shared" si="682"/>
        <v>Low Cost per Unit</v>
      </c>
      <c r="Q3378" s="12">
        <f t="shared" si="683"/>
        <v>0</v>
      </c>
      <c r="R3378" s="12">
        <f t="shared" si="684"/>
        <v>19.793399999999998</v>
      </c>
      <c r="S3378" s="12">
        <f t="shared" si="685"/>
        <v>0</v>
      </c>
      <c r="T3378" s="12">
        <f t="shared" si="686"/>
        <v>0</v>
      </c>
      <c r="U3378" s="12">
        <f t="shared" si="687"/>
        <v>0</v>
      </c>
      <c r="V3378" s="13" t="str">
        <f t="shared" ca="1" si="688"/>
        <v>Greater Than 8 Weeks Old</v>
      </c>
    </row>
    <row r="3379" spans="1:22" x14ac:dyDescent="0.45">
      <c r="A3379" s="2" t="s">
        <v>279</v>
      </c>
      <c r="B3379" s="5">
        <v>43705</v>
      </c>
      <c r="C3379" s="5" t="s">
        <v>378</v>
      </c>
      <c r="D3379" s="5" t="s">
        <v>379</v>
      </c>
      <c r="E3379" s="6">
        <v>2</v>
      </c>
      <c r="F3379" s="3">
        <v>32</v>
      </c>
      <c r="G3379" s="3">
        <v>13.5</v>
      </c>
      <c r="H3379" s="8">
        <f t="shared" si="676"/>
        <v>6.75</v>
      </c>
      <c r="I3379" s="3">
        <v>18.5</v>
      </c>
      <c r="J3379" s="4">
        <v>0.57999999999999996</v>
      </c>
      <c r="K3379" s="2" t="str">
        <f t="shared" si="677"/>
        <v>Wednesday</v>
      </c>
      <c r="L3379" s="5">
        <f t="shared" si="678"/>
        <v>43708</v>
      </c>
      <c r="M3379" s="2" t="str">
        <f t="shared" si="679"/>
        <v>Saturday</v>
      </c>
      <c r="N3379" s="2" t="str">
        <f t="shared" si="680"/>
        <v>Saturday</v>
      </c>
      <c r="O3379" s="12">
        <f t="shared" si="681"/>
        <v>0</v>
      </c>
      <c r="P3379" s="11" t="str">
        <f t="shared" si="682"/>
        <v>Low Cost per Unit</v>
      </c>
      <c r="Q3379" s="12">
        <f t="shared" si="683"/>
        <v>0</v>
      </c>
      <c r="R3379" s="12">
        <f t="shared" si="684"/>
        <v>0.96</v>
      </c>
      <c r="S3379" s="12">
        <f t="shared" si="685"/>
        <v>0</v>
      </c>
      <c r="T3379" s="12">
        <f t="shared" si="686"/>
        <v>0</v>
      </c>
      <c r="U3379" s="12">
        <f t="shared" si="687"/>
        <v>0</v>
      </c>
      <c r="V3379" s="13" t="str">
        <f t="shared" ca="1" si="688"/>
        <v>Greater Than 8 Weeks Old</v>
      </c>
    </row>
    <row r="3380" spans="1:22" x14ac:dyDescent="0.45">
      <c r="A3380" s="2" t="s">
        <v>86</v>
      </c>
      <c r="B3380" s="5">
        <v>43705</v>
      </c>
      <c r="C3380" s="5" t="s">
        <v>383</v>
      </c>
      <c r="D3380" s="5" t="s">
        <v>398</v>
      </c>
      <c r="E3380" s="6">
        <v>4</v>
      </c>
      <c r="F3380" s="3">
        <v>168</v>
      </c>
      <c r="G3380" s="3">
        <v>49.52</v>
      </c>
      <c r="H3380" s="8">
        <f t="shared" si="676"/>
        <v>12.38</v>
      </c>
      <c r="I3380" s="3">
        <v>118.48</v>
      </c>
      <c r="J3380" s="4">
        <v>0.71</v>
      </c>
      <c r="K3380" s="2" t="str">
        <f t="shared" si="677"/>
        <v>Wednesday</v>
      </c>
      <c r="L3380" s="5">
        <f t="shared" si="678"/>
        <v>43708</v>
      </c>
      <c r="M3380" s="2" t="str">
        <f t="shared" si="679"/>
        <v>Saturday</v>
      </c>
      <c r="N3380" s="2" t="str">
        <f t="shared" si="680"/>
        <v>Saturday</v>
      </c>
      <c r="O3380" s="12">
        <f t="shared" si="681"/>
        <v>0</v>
      </c>
      <c r="P3380" s="11" t="str">
        <f t="shared" si="682"/>
        <v>Low Cost per Unit</v>
      </c>
      <c r="Q3380" s="12">
        <f t="shared" si="683"/>
        <v>0</v>
      </c>
      <c r="R3380" s="12">
        <f t="shared" si="684"/>
        <v>5.04</v>
      </c>
      <c r="S3380" s="12">
        <f t="shared" si="685"/>
        <v>0</v>
      </c>
      <c r="T3380" s="12">
        <f t="shared" si="686"/>
        <v>0</v>
      </c>
      <c r="U3380" s="12">
        <f t="shared" si="687"/>
        <v>0</v>
      </c>
      <c r="V3380" s="13" t="str">
        <f t="shared" ca="1" si="688"/>
        <v>Greater Than 8 Weeks Old</v>
      </c>
    </row>
    <row r="3381" spans="1:22" x14ac:dyDescent="0.45">
      <c r="A3381" s="2" t="s">
        <v>128</v>
      </c>
      <c r="B3381" s="5">
        <v>43705</v>
      </c>
      <c r="C3381" s="5" t="s">
        <v>383</v>
      </c>
      <c r="D3381" s="5" t="s">
        <v>398</v>
      </c>
      <c r="E3381" s="6">
        <v>2</v>
      </c>
      <c r="F3381" s="3">
        <v>42</v>
      </c>
      <c r="G3381" s="3">
        <v>14.86</v>
      </c>
      <c r="H3381" s="8">
        <f t="shared" si="676"/>
        <v>7.43</v>
      </c>
      <c r="I3381" s="3">
        <v>27.14</v>
      </c>
      <c r="J3381" s="4">
        <v>0.65</v>
      </c>
      <c r="K3381" s="2" t="str">
        <f t="shared" si="677"/>
        <v>Wednesday</v>
      </c>
      <c r="L3381" s="5">
        <f t="shared" si="678"/>
        <v>43708</v>
      </c>
      <c r="M3381" s="2" t="str">
        <f t="shared" si="679"/>
        <v>Saturday</v>
      </c>
      <c r="N3381" s="2" t="str">
        <f t="shared" si="680"/>
        <v>Saturday</v>
      </c>
      <c r="O3381" s="12">
        <f t="shared" si="681"/>
        <v>0</v>
      </c>
      <c r="P3381" s="11" t="str">
        <f t="shared" si="682"/>
        <v>Low Cost per Unit</v>
      </c>
      <c r="Q3381" s="12">
        <f t="shared" si="683"/>
        <v>0</v>
      </c>
      <c r="R3381" s="12">
        <f t="shared" si="684"/>
        <v>1.26</v>
      </c>
      <c r="S3381" s="12">
        <f t="shared" si="685"/>
        <v>0</v>
      </c>
      <c r="T3381" s="12">
        <f t="shared" si="686"/>
        <v>0</v>
      </c>
      <c r="U3381" s="12">
        <f t="shared" si="687"/>
        <v>0</v>
      </c>
      <c r="V3381" s="13" t="str">
        <f t="shared" ca="1" si="688"/>
        <v>Greater Than 8 Weeks Old</v>
      </c>
    </row>
    <row r="3382" spans="1:22" x14ac:dyDescent="0.45">
      <c r="A3382" s="2" t="s">
        <v>129</v>
      </c>
      <c r="B3382" s="5">
        <v>43705</v>
      </c>
      <c r="C3382" s="5" t="s">
        <v>383</v>
      </c>
      <c r="D3382" s="5" t="s">
        <v>398</v>
      </c>
      <c r="E3382" s="6">
        <v>2</v>
      </c>
      <c r="F3382" s="3">
        <v>32</v>
      </c>
      <c r="G3382" s="3">
        <v>9.76</v>
      </c>
      <c r="H3382" s="8">
        <f t="shared" si="676"/>
        <v>4.88</v>
      </c>
      <c r="I3382" s="3">
        <v>22.24</v>
      </c>
      <c r="J3382" s="4">
        <v>0.7</v>
      </c>
      <c r="K3382" s="2" t="str">
        <f t="shared" si="677"/>
        <v>Wednesday</v>
      </c>
      <c r="L3382" s="5">
        <f t="shared" si="678"/>
        <v>43708</v>
      </c>
      <c r="M3382" s="2" t="str">
        <f t="shared" si="679"/>
        <v>Saturday</v>
      </c>
      <c r="N3382" s="2" t="str">
        <f t="shared" si="680"/>
        <v>Saturday</v>
      </c>
      <c r="O3382" s="12">
        <f t="shared" si="681"/>
        <v>0</v>
      </c>
      <c r="P3382" s="11" t="str">
        <f t="shared" si="682"/>
        <v>Low Cost per Unit</v>
      </c>
      <c r="Q3382" s="12">
        <f t="shared" si="683"/>
        <v>0</v>
      </c>
      <c r="R3382" s="12">
        <f t="shared" si="684"/>
        <v>0.96</v>
      </c>
      <c r="S3382" s="12">
        <f t="shared" si="685"/>
        <v>0</v>
      </c>
      <c r="T3382" s="12">
        <f t="shared" si="686"/>
        <v>0</v>
      </c>
      <c r="U3382" s="12">
        <f t="shared" si="687"/>
        <v>0</v>
      </c>
      <c r="V3382" s="13" t="str">
        <f t="shared" ca="1" si="688"/>
        <v>Greater Than 8 Weeks Old</v>
      </c>
    </row>
    <row r="3383" spans="1:22" x14ac:dyDescent="0.45">
      <c r="A3383" s="2" t="s">
        <v>233</v>
      </c>
      <c r="B3383" s="5">
        <v>43705</v>
      </c>
      <c r="C3383" s="5" t="s">
        <v>383</v>
      </c>
      <c r="D3383" s="5" t="s">
        <v>384</v>
      </c>
      <c r="E3383" s="6">
        <v>4</v>
      </c>
      <c r="F3383" s="3">
        <v>32</v>
      </c>
      <c r="G3383" s="3">
        <v>14.83</v>
      </c>
      <c r="H3383" s="8">
        <f t="shared" si="676"/>
        <v>3.7075</v>
      </c>
      <c r="I3383" s="3">
        <v>17.170000000000002</v>
      </c>
      <c r="J3383" s="4">
        <v>0.54</v>
      </c>
      <c r="K3383" s="2" t="str">
        <f t="shared" si="677"/>
        <v>Wednesday</v>
      </c>
      <c r="L3383" s="5">
        <f t="shared" si="678"/>
        <v>43708</v>
      </c>
      <c r="M3383" s="2" t="str">
        <f t="shared" si="679"/>
        <v>Saturday</v>
      </c>
      <c r="N3383" s="2" t="str">
        <f t="shared" si="680"/>
        <v>Saturday</v>
      </c>
      <c r="O3383" s="12">
        <f t="shared" si="681"/>
        <v>0</v>
      </c>
      <c r="P3383" s="11" t="str">
        <f t="shared" si="682"/>
        <v>Low Cost per Unit</v>
      </c>
      <c r="Q3383" s="12">
        <f t="shared" si="683"/>
        <v>0</v>
      </c>
      <c r="R3383" s="12">
        <f t="shared" si="684"/>
        <v>0.96</v>
      </c>
      <c r="S3383" s="12">
        <f t="shared" si="685"/>
        <v>0</v>
      </c>
      <c r="T3383" s="12">
        <f t="shared" si="686"/>
        <v>0</v>
      </c>
      <c r="U3383" s="12">
        <f t="shared" si="687"/>
        <v>0</v>
      </c>
      <c r="V3383" s="13" t="str">
        <f t="shared" ca="1" si="688"/>
        <v>Greater Than 8 Weeks Old</v>
      </c>
    </row>
    <row r="3384" spans="1:22" x14ac:dyDescent="0.45">
      <c r="A3384" s="2" t="s">
        <v>88</v>
      </c>
      <c r="B3384" s="5">
        <v>43705</v>
      </c>
      <c r="C3384" s="5" t="s">
        <v>376</v>
      </c>
      <c r="D3384" s="5" t="s">
        <v>377</v>
      </c>
      <c r="E3384" s="6">
        <v>1</v>
      </c>
      <c r="F3384" s="3">
        <v>45</v>
      </c>
      <c r="G3384" s="3">
        <v>16.32</v>
      </c>
      <c r="H3384" s="8">
        <f t="shared" si="676"/>
        <v>16.32</v>
      </c>
      <c r="I3384" s="3">
        <v>28.68</v>
      </c>
      <c r="J3384" s="4">
        <v>0.64</v>
      </c>
      <c r="K3384" s="2" t="str">
        <f t="shared" si="677"/>
        <v>Wednesday</v>
      </c>
      <c r="L3384" s="5">
        <f t="shared" si="678"/>
        <v>43708</v>
      </c>
      <c r="M3384" s="2" t="str">
        <f t="shared" si="679"/>
        <v>Saturday</v>
      </c>
      <c r="N3384" s="2" t="str">
        <f t="shared" si="680"/>
        <v>Saturday</v>
      </c>
      <c r="O3384" s="12">
        <f t="shared" si="681"/>
        <v>0</v>
      </c>
      <c r="P3384" s="11" t="str">
        <f t="shared" si="682"/>
        <v>Low Cost per Unit</v>
      </c>
      <c r="Q3384" s="12">
        <f t="shared" si="683"/>
        <v>0</v>
      </c>
      <c r="R3384" s="12">
        <f t="shared" si="684"/>
        <v>0</v>
      </c>
      <c r="S3384" s="12">
        <f t="shared" si="685"/>
        <v>0</v>
      </c>
      <c r="T3384" s="12">
        <f t="shared" si="686"/>
        <v>0</v>
      </c>
      <c r="U3384" s="12">
        <f t="shared" si="687"/>
        <v>0</v>
      </c>
      <c r="V3384" s="13" t="str">
        <f t="shared" ca="1" si="688"/>
        <v>Greater Than 8 Weeks Old</v>
      </c>
    </row>
    <row r="3385" spans="1:22" x14ac:dyDescent="0.45">
      <c r="A3385" s="2" t="s">
        <v>285</v>
      </c>
      <c r="B3385" s="5">
        <v>43705</v>
      </c>
      <c r="C3385" s="5" t="s">
        <v>383</v>
      </c>
      <c r="D3385" s="5" t="s">
        <v>398</v>
      </c>
      <c r="E3385" s="6">
        <v>1</v>
      </c>
      <c r="F3385" s="3">
        <v>59</v>
      </c>
      <c r="G3385" s="3">
        <v>28.87</v>
      </c>
      <c r="H3385" s="8">
        <f t="shared" si="676"/>
        <v>28.87</v>
      </c>
      <c r="I3385" s="3">
        <v>30.13</v>
      </c>
      <c r="J3385" s="4">
        <v>0.51</v>
      </c>
      <c r="K3385" s="2" t="str">
        <f t="shared" si="677"/>
        <v>Wednesday</v>
      </c>
      <c r="L3385" s="5">
        <f t="shared" si="678"/>
        <v>43708</v>
      </c>
      <c r="M3385" s="2" t="str">
        <f t="shared" si="679"/>
        <v>Saturday</v>
      </c>
      <c r="N3385" s="2" t="str">
        <f t="shared" si="680"/>
        <v>Saturday</v>
      </c>
      <c r="O3385" s="12">
        <f t="shared" si="681"/>
        <v>0</v>
      </c>
      <c r="P3385" s="11" t="str">
        <f t="shared" si="682"/>
        <v>High Cost per Unit</v>
      </c>
      <c r="Q3385" s="12">
        <f t="shared" si="683"/>
        <v>0</v>
      </c>
      <c r="R3385" s="12">
        <f t="shared" si="684"/>
        <v>0</v>
      </c>
      <c r="S3385" s="12">
        <f t="shared" si="685"/>
        <v>0</v>
      </c>
      <c r="T3385" s="12">
        <f t="shared" si="686"/>
        <v>0</v>
      </c>
      <c r="U3385" s="12">
        <f t="shared" si="687"/>
        <v>0</v>
      </c>
      <c r="V3385" s="13" t="str">
        <f t="shared" ca="1" si="688"/>
        <v>Greater Than 8 Weeks Old</v>
      </c>
    </row>
    <row r="3386" spans="1:22" x14ac:dyDescent="0.45">
      <c r="A3386" s="2" t="s">
        <v>234</v>
      </c>
      <c r="B3386" s="5">
        <v>43705</v>
      </c>
      <c r="C3386" s="5" t="s">
        <v>369</v>
      </c>
      <c r="D3386" s="5" t="s">
        <v>372</v>
      </c>
      <c r="E3386" s="6">
        <v>15</v>
      </c>
      <c r="F3386" s="3">
        <v>299.85000000000002</v>
      </c>
      <c r="G3386" s="3">
        <v>134.55000000000001</v>
      </c>
      <c r="H3386" s="8">
        <f t="shared" si="676"/>
        <v>8.9700000000000006</v>
      </c>
      <c r="I3386" s="3">
        <v>165.3</v>
      </c>
      <c r="J3386" s="4">
        <v>0.55000000000000004</v>
      </c>
      <c r="K3386" s="2" t="str">
        <f t="shared" si="677"/>
        <v>Wednesday</v>
      </c>
      <c r="L3386" s="5">
        <f t="shared" si="678"/>
        <v>43708</v>
      </c>
      <c r="M3386" s="2" t="str">
        <f t="shared" si="679"/>
        <v>Saturday</v>
      </c>
      <c r="N3386" s="2" t="str">
        <f t="shared" si="680"/>
        <v>Saturday</v>
      </c>
      <c r="O3386" s="12">
        <f t="shared" si="681"/>
        <v>0</v>
      </c>
      <c r="P3386" s="11" t="str">
        <f t="shared" si="682"/>
        <v>Low Cost per Unit</v>
      </c>
      <c r="Q3386" s="12">
        <f t="shared" si="683"/>
        <v>0</v>
      </c>
      <c r="R3386" s="12">
        <f t="shared" si="684"/>
        <v>8.9954999999999998</v>
      </c>
      <c r="S3386" s="12">
        <f t="shared" si="685"/>
        <v>0</v>
      </c>
      <c r="T3386" s="12">
        <f t="shared" si="686"/>
        <v>0</v>
      </c>
      <c r="U3386" s="12">
        <f t="shared" si="687"/>
        <v>0</v>
      </c>
      <c r="V3386" s="13" t="str">
        <f t="shared" ca="1" si="688"/>
        <v>Greater Than 8 Weeks Old</v>
      </c>
    </row>
    <row r="3387" spans="1:22" x14ac:dyDescent="0.45">
      <c r="A3387" s="2" t="s">
        <v>90</v>
      </c>
      <c r="B3387" s="5">
        <v>43705</v>
      </c>
      <c r="C3387" s="5" t="s">
        <v>378</v>
      </c>
      <c r="D3387" s="5" t="s">
        <v>379</v>
      </c>
      <c r="E3387" s="6">
        <v>6</v>
      </c>
      <c r="F3387" s="3">
        <v>594</v>
      </c>
      <c r="G3387" s="3">
        <v>215.82</v>
      </c>
      <c r="H3387" s="8">
        <f t="shared" si="676"/>
        <v>35.97</v>
      </c>
      <c r="I3387" s="3">
        <v>378.18</v>
      </c>
      <c r="J3387" s="4">
        <v>0.64</v>
      </c>
      <c r="K3387" s="2" t="str">
        <f t="shared" si="677"/>
        <v>Wednesday</v>
      </c>
      <c r="L3387" s="5">
        <f t="shared" si="678"/>
        <v>43708</v>
      </c>
      <c r="M3387" s="2" t="str">
        <f t="shared" si="679"/>
        <v>Saturday</v>
      </c>
      <c r="N3387" s="2" t="str">
        <f t="shared" si="680"/>
        <v>Saturday</v>
      </c>
      <c r="O3387" s="12">
        <f t="shared" si="681"/>
        <v>0</v>
      </c>
      <c r="P3387" s="11" t="str">
        <f t="shared" si="682"/>
        <v>High Cost per Unit</v>
      </c>
      <c r="Q3387" s="12">
        <f t="shared" si="683"/>
        <v>0</v>
      </c>
      <c r="R3387" s="12">
        <f t="shared" si="684"/>
        <v>17.82</v>
      </c>
      <c r="S3387" s="12">
        <f t="shared" si="685"/>
        <v>0</v>
      </c>
      <c r="T3387" s="12">
        <f t="shared" si="686"/>
        <v>0</v>
      </c>
      <c r="U3387" s="12">
        <f t="shared" si="687"/>
        <v>0</v>
      </c>
      <c r="V3387" s="13" t="str">
        <f t="shared" ca="1" si="688"/>
        <v>Greater Than 8 Weeks Old</v>
      </c>
    </row>
    <row r="3388" spans="1:22" x14ac:dyDescent="0.45">
      <c r="A3388" s="2" t="s">
        <v>156</v>
      </c>
      <c r="B3388" s="5">
        <v>43705</v>
      </c>
      <c r="C3388" s="5" t="s">
        <v>386</v>
      </c>
      <c r="D3388" s="5" t="s">
        <v>387</v>
      </c>
      <c r="E3388" s="6">
        <v>3</v>
      </c>
      <c r="F3388" s="3">
        <v>131.97999999999999</v>
      </c>
      <c r="G3388" s="3">
        <v>112.26</v>
      </c>
      <c r="H3388" s="8">
        <f t="shared" si="676"/>
        <v>37.42</v>
      </c>
      <c r="I3388" s="3">
        <v>19.72</v>
      </c>
      <c r="J3388" s="4">
        <v>0.15</v>
      </c>
      <c r="K3388" s="2" t="str">
        <f t="shared" si="677"/>
        <v>Wednesday</v>
      </c>
      <c r="L3388" s="5">
        <f t="shared" si="678"/>
        <v>43708</v>
      </c>
      <c r="M3388" s="2" t="str">
        <f t="shared" si="679"/>
        <v>Saturday</v>
      </c>
      <c r="N3388" s="2" t="str">
        <f t="shared" si="680"/>
        <v>Saturday</v>
      </c>
      <c r="O3388" s="12">
        <f t="shared" si="681"/>
        <v>0</v>
      </c>
      <c r="P3388" s="11" t="str">
        <f t="shared" si="682"/>
        <v>High Cost per Unit</v>
      </c>
      <c r="Q3388" s="12">
        <f t="shared" si="683"/>
        <v>0</v>
      </c>
      <c r="R3388" s="12">
        <f t="shared" si="684"/>
        <v>3.9593999999999996</v>
      </c>
      <c r="S3388" s="12">
        <f t="shared" si="685"/>
        <v>0</v>
      </c>
      <c r="T3388" s="12">
        <f t="shared" si="686"/>
        <v>0</v>
      </c>
      <c r="U3388" s="12">
        <f t="shared" si="687"/>
        <v>0</v>
      </c>
      <c r="V3388" s="13" t="str">
        <f t="shared" ca="1" si="688"/>
        <v>Greater Than 8 Weeks Old</v>
      </c>
    </row>
    <row r="3389" spans="1:22" x14ac:dyDescent="0.45">
      <c r="A3389" s="2" t="s">
        <v>130</v>
      </c>
      <c r="B3389" s="5">
        <v>43705</v>
      </c>
      <c r="C3389" s="5" t="s">
        <v>386</v>
      </c>
      <c r="D3389" s="5" t="s">
        <v>388</v>
      </c>
      <c r="E3389" s="6">
        <v>10</v>
      </c>
      <c r="F3389" s="3">
        <v>499.9</v>
      </c>
      <c r="G3389" s="3">
        <v>239.7</v>
      </c>
      <c r="H3389" s="8">
        <f t="shared" si="676"/>
        <v>23.97</v>
      </c>
      <c r="I3389" s="3">
        <v>260.2</v>
      </c>
      <c r="J3389" s="4">
        <v>0.52</v>
      </c>
      <c r="K3389" s="2" t="str">
        <f t="shared" si="677"/>
        <v>Wednesday</v>
      </c>
      <c r="L3389" s="5">
        <f t="shared" si="678"/>
        <v>43708</v>
      </c>
      <c r="M3389" s="2" t="str">
        <f t="shared" si="679"/>
        <v>Saturday</v>
      </c>
      <c r="N3389" s="2" t="str">
        <f t="shared" si="680"/>
        <v>Saturday</v>
      </c>
      <c r="O3389" s="12">
        <f t="shared" si="681"/>
        <v>0</v>
      </c>
      <c r="P3389" s="11" t="str">
        <f t="shared" si="682"/>
        <v>High Cost per Unit</v>
      </c>
      <c r="Q3389" s="12">
        <f t="shared" si="683"/>
        <v>0</v>
      </c>
      <c r="R3389" s="12">
        <f t="shared" si="684"/>
        <v>14.996999999999998</v>
      </c>
      <c r="S3389" s="12">
        <f t="shared" si="685"/>
        <v>0</v>
      </c>
      <c r="T3389" s="12">
        <f t="shared" si="686"/>
        <v>0</v>
      </c>
      <c r="U3389" s="12">
        <f t="shared" si="687"/>
        <v>0</v>
      </c>
      <c r="V3389" s="13" t="str">
        <f t="shared" ca="1" si="688"/>
        <v>Greater Than 8 Weeks Old</v>
      </c>
    </row>
    <row r="3390" spans="1:22" x14ac:dyDescent="0.45">
      <c r="A3390" s="2" t="s">
        <v>143</v>
      </c>
      <c r="B3390" s="5">
        <v>43705</v>
      </c>
      <c r="C3390" s="5" t="s">
        <v>386</v>
      </c>
      <c r="D3390" s="5" t="s">
        <v>395</v>
      </c>
      <c r="E3390" s="6">
        <v>1</v>
      </c>
      <c r="F3390" s="3">
        <v>29</v>
      </c>
      <c r="G3390" s="3">
        <v>10.77</v>
      </c>
      <c r="H3390" s="8">
        <f t="shared" si="676"/>
        <v>10.77</v>
      </c>
      <c r="I3390" s="3">
        <v>18.23</v>
      </c>
      <c r="J3390" s="4">
        <v>0.63</v>
      </c>
      <c r="K3390" s="2" t="str">
        <f t="shared" si="677"/>
        <v>Wednesday</v>
      </c>
      <c r="L3390" s="5">
        <f t="shared" si="678"/>
        <v>43708</v>
      </c>
      <c r="M3390" s="2" t="str">
        <f t="shared" si="679"/>
        <v>Saturday</v>
      </c>
      <c r="N3390" s="2" t="str">
        <f t="shared" si="680"/>
        <v>Saturday</v>
      </c>
      <c r="O3390" s="12">
        <f t="shared" si="681"/>
        <v>0</v>
      </c>
      <c r="P3390" s="11" t="str">
        <f t="shared" si="682"/>
        <v>Low Cost per Unit</v>
      </c>
      <c r="Q3390" s="12">
        <f t="shared" si="683"/>
        <v>0</v>
      </c>
      <c r="R3390" s="12">
        <f t="shared" si="684"/>
        <v>0</v>
      </c>
      <c r="S3390" s="12">
        <f t="shared" si="685"/>
        <v>0</v>
      </c>
      <c r="T3390" s="12">
        <f t="shared" si="686"/>
        <v>0</v>
      </c>
      <c r="U3390" s="12">
        <f t="shared" si="687"/>
        <v>0</v>
      </c>
      <c r="V3390" s="13" t="str">
        <f t="shared" ca="1" si="688"/>
        <v>Greater Than 8 Weeks Old</v>
      </c>
    </row>
    <row r="3391" spans="1:22" x14ac:dyDescent="0.45">
      <c r="A3391" s="2" t="s">
        <v>314</v>
      </c>
      <c r="B3391" s="5">
        <v>43705</v>
      </c>
      <c r="C3391" s="5" t="s">
        <v>371</v>
      </c>
      <c r="D3391" s="5" t="s">
        <v>371</v>
      </c>
      <c r="E3391" s="6">
        <v>3</v>
      </c>
      <c r="F3391" s="3">
        <v>61.97</v>
      </c>
      <c r="G3391" s="3">
        <v>51</v>
      </c>
      <c r="H3391" s="8">
        <f t="shared" si="676"/>
        <v>17</v>
      </c>
      <c r="I3391" s="3">
        <v>10.97</v>
      </c>
      <c r="J3391" s="4">
        <v>0.18</v>
      </c>
      <c r="K3391" s="2" t="str">
        <f t="shared" si="677"/>
        <v>Wednesday</v>
      </c>
      <c r="L3391" s="5">
        <f t="shared" si="678"/>
        <v>43708</v>
      </c>
      <c r="M3391" s="2" t="str">
        <f t="shared" si="679"/>
        <v>Saturday</v>
      </c>
      <c r="N3391" s="2" t="str">
        <f t="shared" si="680"/>
        <v>Saturday</v>
      </c>
      <c r="O3391" s="12">
        <f t="shared" si="681"/>
        <v>0</v>
      </c>
      <c r="P3391" s="11" t="str">
        <f t="shared" si="682"/>
        <v>High Cost per Unit</v>
      </c>
      <c r="Q3391" s="12">
        <f t="shared" si="683"/>
        <v>0</v>
      </c>
      <c r="R3391" s="12">
        <f t="shared" si="684"/>
        <v>1.8591</v>
      </c>
      <c r="S3391" s="12">
        <f t="shared" si="685"/>
        <v>0</v>
      </c>
      <c r="T3391" s="12">
        <f t="shared" si="686"/>
        <v>0</v>
      </c>
      <c r="U3391" s="12">
        <f t="shared" si="687"/>
        <v>0</v>
      </c>
      <c r="V3391" s="13" t="str">
        <f t="shared" ca="1" si="688"/>
        <v>Greater Than 8 Weeks Old</v>
      </c>
    </row>
    <row r="3392" spans="1:22" x14ac:dyDescent="0.45">
      <c r="A3392" s="2" t="s">
        <v>315</v>
      </c>
      <c r="B3392" s="5">
        <v>43705</v>
      </c>
      <c r="C3392" s="5" t="s">
        <v>371</v>
      </c>
      <c r="D3392" s="5" t="s">
        <v>371</v>
      </c>
      <c r="E3392" s="6">
        <v>4</v>
      </c>
      <c r="F3392" s="3">
        <v>75.959999999999994</v>
      </c>
      <c r="G3392" s="3">
        <v>60</v>
      </c>
      <c r="H3392" s="8">
        <f t="shared" si="676"/>
        <v>15</v>
      </c>
      <c r="I3392" s="3">
        <v>15.96</v>
      </c>
      <c r="J3392" s="4">
        <v>0.21</v>
      </c>
      <c r="K3392" s="2" t="str">
        <f t="shared" si="677"/>
        <v>Wednesday</v>
      </c>
      <c r="L3392" s="5">
        <f t="shared" si="678"/>
        <v>43708</v>
      </c>
      <c r="M3392" s="2" t="str">
        <f t="shared" si="679"/>
        <v>Saturday</v>
      </c>
      <c r="N3392" s="2" t="str">
        <f t="shared" si="680"/>
        <v>Saturday</v>
      </c>
      <c r="O3392" s="12">
        <f t="shared" si="681"/>
        <v>0</v>
      </c>
      <c r="P3392" s="11" t="str">
        <f t="shared" si="682"/>
        <v>Low Cost per Unit</v>
      </c>
      <c r="Q3392" s="12">
        <f t="shared" si="683"/>
        <v>0</v>
      </c>
      <c r="R3392" s="12">
        <f t="shared" si="684"/>
        <v>2.2787999999999999</v>
      </c>
      <c r="S3392" s="12">
        <f t="shared" si="685"/>
        <v>0</v>
      </c>
      <c r="T3392" s="12">
        <f t="shared" si="686"/>
        <v>0</v>
      </c>
      <c r="U3392" s="12">
        <f t="shared" si="687"/>
        <v>0</v>
      </c>
      <c r="V3392" s="13" t="str">
        <f t="shared" ca="1" si="688"/>
        <v>Greater Than 8 Weeks Old</v>
      </c>
    </row>
    <row r="3393" spans="1:22" x14ac:dyDescent="0.45">
      <c r="A3393" s="2" t="s">
        <v>235</v>
      </c>
      <c r="B3393" s="5">
        <v>43705</v>
      </c>
      <c r="C3393" s="5" t="s">
        <v>375</v>
      </c>
      <c r="D3393" s="5" t="s">
        <v>382</v>
      </c>
      <c r="E3393" s="6">
        <v>1</v>
      </c>
      <c r="F3393" s="3">
        <v>35</v>
      </c>
      <c r="G3393" s="3">
        <v>15</v>
      </c>
      <c r="H3393" s="8">
        <f t="shared" si="676"/>
        <v>15</v>
      </c>
      <c r="I3393" s="3">
        <v>20</v>
      </c>
      <c r="J3393" s="4">
        <v>0.56999999999999995</v>
      </c>
      <c r="K3393" s="2" t="str">
        <f t="shared" si="677"/>
        <v>Wednesday</v>
      </c>
      <c r="L3393" s="5">
        <f t="shared" si="678"/>
        <v>43708</v>
      </c>
      <c r="M3393" s="2" t="str">
        <f t="shared" si="679"/>
        <v>Saturday</v>
      </c>
      <c r="N3393" s="2" t="str">
        <f t="shared" si="680"/>
        <v>Saturday</v>
      </c>
      <c r="O3393" s="12">
        <f t="shared" si="681"/>
        <v>0</v>
      </c>
      <c r="P3393" s="11" t="str">
        <f t="shared" si="682"/>
        <v>Low Cost per Unit</v>
      </c>
      <c r="Q3393" s="12">
        <f t="shared" si="683"/>
        <v>0</v>
      </c>
      <c r="R3393" s="12">
        <f t="shared" si="684"/>
        <v>0</v>
      </c>
      <c r="S3393" s="12">
        <f t="shared" si="685"/>
        <v>0</v>
      </c>
      <c r="T3393" s="12">
        <f t="shared" si="686"/>
        <v>0</v>
      </c>
      <c r="U3393" s="12">
        <f t="shared" si="687"/>
        <v>0</v>
      </c>
      <c r="V3393" s="13" t="str">
        <f t="shared" ca="1" si="688"/>
        <v>Greater Than 8 Weeks Old</v>
      </c>
    </row>
    <row r="3394" spans="1:22" x14ac:dyDescent="0.45">
      <c r="A3394" s="2" t="s">
        <v>280</v>
      </c>
      <c r="B3394" s="5">
        <v>43705</v>
      </c>
      <c r="C3394" s="5" t="s">
        <v>390</v>
      </c>
      <c r="D3394" s="5" t="s">
        <v>391</v>
      </c>
      <c r="E3394" s="6">
        <v>2</v>
      </c>
      <c r="F3394" s="3">
        <v>378</v>
      </c>
      <c r="G3394" s="3">
        <v>184</v>
      </c>
      <c r="H3394" s="8">
        <f t="shared" si="676"/>
        <v>92</v>
      </c>
      <c r="I3394" s="3">
        <v>194</v>
      </c>
      <c r="J3394" s="4">
        <v>0.51</v>
      </c>
      <c r="K3394" s="2" t="str">
        <f t="shared" si="677"/>
        <v>Wednesday</v>
      </c>
      <c r="L3394" s="5">
        <f t="shared" si="678"/>
        <v>43708</v>
      </c>
      <c r="M3394" s="2" t="str">
        <f t="shared" si="679"/>
        <v>Saturday</v>
      </c>
      <c r="N3394" s="2" t="str">
        <f t="shared" si="680"/>
        <v>Saturday</v>
      </c>
      <c r="O3394" s="12">
        <f t="shared" si="681"/>
        <v>0</v>
      </c>
      <c r="P3394" s="11" t="str">
        <f t="shared" si="682"/>
        <v>High Cost per Unit</v>
      </c>
      <c r="Q3394" s="12">
        <f t="shared" si="683"/>
        <v>0</v>
      </c>
      <c r="R3394" s="12">
        <f t="shared" si="684"/>
        <v>11.34</v>
      </c>
      <c r="S3394" s="12">
        <f t="shared" si="685"/>
        <v>0</v>
      </c>
      <c r="T3394" s="12">
        <f t="shared" si="686"/>
        <v>0</v>
      </c>
      <c r="U3394" s="12">
        <f t="shared" si="687"/>
        <v>0</v>
      </c>
      <c r="V3394" s="13" t="str">
        <f t="shared" ca="1" si="688"/>
        <v>Greater Than 8 Weeks Old</v>
      </c>
    </row>
    <row r="3395" spans="1:22" x14ac:dyDescent="0.45">
      <c r="A3395" s="2" t="s">
        <v>289</v>
      </c>
      <c r="B3395" s="5">
        <v>43705</v>
      </c>
      <c r="C3395" s="5" t="s">
        <v>378</v>
      </c>
      <c r="D3395" s="5" t="s">
        <v>397</v>
      </c>
      <c r="E3395" s="6">
        <v>2</v>
      </c>
      <c r="F3395" s="3">
        <v>138</v>
      </c>
      <c r="G3395" s="3">
        <v>60</v>
      </c>
      <c r="H3395" s="8">
        <f t="shared" ref="H3395:H3458" si="689">G3395/E3395</f>
        <v>30</v>
      </c>
      <c r="I3395" s="3">
        <v>78</v>
      </c>
      <c r="J3395" s="4">
        <v>0.56999999999999995</v>
      </c>
      <c r="K3395" s="2" t="str">
        <f t="shared" ref="K3395:K3458" si="690">TEXT(B3395,"dddd")</f>
        <v>Wednesday</v>
      </c>
      <c r="L3395" s="5">
        <f t="shared" ref="L3395:L3458" si="691">B3395+3</f>
        <v>43708</v>
      </c>
      <c r="M3395" s="2" t="str">
        <f t="shared" ref="M3395:M3458" si="692">TEXT(L3395,"dddd")</f>
        <v>Saturday</v>
      </c>
      <c r="N3395" s="2" t="str">
        <f t="shared" ref="N3395:N3458" si="693">IF(M3395="Sunday","Monday",M3395)</f>
        <v>Saturday</v>
      </c>
      <c r="O3395" s="12">
        <f t="shared" ref="O3395:O3458" si="694">IF(TEXT(B3395,"dddd")="Tuesday",E3395*0.05,0)</f>
        <v>0</v>
      </c>
      <c r="P3395" s="11" t="str">
        <f t="shared" ref="P3395:P3458" si="695">IF(H3395&gt;AVERAGE(H:H),"High Cost per Unit","Low Cost per Unit")</f>
        <v>High Cost per Unit</v>
      </c>
      <c r="Q3395" s="12">
        <f t="shared" ref="Q3395:Q3458" si="696">IF(D3395="Masks",F3395*0.1,0)</f>
        <v>0</v>
      </c>
      <c r="R3395" s="12">
        <f t="shared" ref="R3395:R3458" si="697">IF(E3395&gt;1,F3395*0.03,0)</f>
        <v>4.1399999999999997</v>
      </c>
      <c r="S3395" s="12">
        <f t="shared" ref="S3395:S3458" si="698">IF(D3395="Accessories",F3395*0.15,0)</f>
        <v>0</v>
      </c>
      <c r="T3395" s="12">
        <f t="shared" ref="T3395:T3458" si="699">IF(AND(K3395="Saturday",C3395="Fitness"),F3395*0.1,0)</f>
        <v>0</v>
      </c>
      <c r="U3395" s="12">
        <f t="shared" ref="U3395:U3458" si="700">IF(AND(K3395="Friday",C3395="Automotive"),F3395*0.2,0)</f>
        <v>0</v>
      </c>
      <c r="V3395" s="13" t="str">
        <f t="shared" ref="V3395:V3458" ca="1" si="701">IF(ABS(TODAY()-B3395)&gt;56,"Greater Than 8 Weeks Old","Less Than 8 Weeks Old")</f>
        <v>Greater Than 8 Weeks Old</v>
      </c>
    </row>
    <row r="3396" spans="1:22" x14ac:dyDescent="0.45">
      <c r="A3396" s="2" t="s">
        <v>236</v>
      </c>
      <c r="B3396" s="5">
        <v>43706</v>
      </c>
      <c r="C3396" s="5" t="s">
        <v>367</v>
      </c>
      <c r="D3396" s="5" t="s">
        <v>368</v>
      </c>
      <c r="E3396" s="6">
        <v>1</v>
      </c>
      <c r="F3396" s="3">
        <v>55</v>
      </c>
      <c r="G3396" s="3">
        <v>17.649999999999999</v>
      </c>
      <c r="H3396" s="8">
        <f t="shared" si="689"/>
        <v>17.649999999999999</v>
      </c>
      <c r="I3396" s="3">
        <v>37.35</v>
      </c>
      <c r="J3396" s="4">
        <v>0.68</v>
      </c>
      <c r="K3396" s="2" t="str">
        <f t="shared" si="690"/>
        <v>Thursday</v>
      </c>
      <c r="L3396" s="5">
        <f t="shared" si="691"/>
        <v>43709</v>
      </c>
      <c r="M3396" s="2" t="str">
        <f t="shared" si="692"/>
        <v>Sunday</v>
      </c>
      <c r="N3396" s="2" t="str">
        <f t="shared" si="693"/>
        <v>Monday</v>
      </c>
      <c r="O3396" s="12">
        <f t="shared" si="694"/>
        <v>0</v>
      </c>
      <c r="P3396" s="11" t="str">
        <f t="shared" si="695"/>
        <v>High Cost per Unit</v>
      </c>
      <c r="Q3396" s="12">
        <f t="shared" si="696"/>
        <v>5.5</v>
      </c>
      <c r="R3396" s="12">
        <f t="shared" si="697"/>
        <v>0</v>
      </c>
      <c r="S3396" s="12">
        <f t="shared" si="698"/>
        <v>0</v>
      </c>
      <c r="T3396" s="12">
        <f t="shared" si="699"/>
        <v>0</v>
      </c>
      <c r="U3396" s="12">
        <f t="shared" si="700"/>
        <v>0</v>
      </c>
      <c r="V3396" s="13" t="str">
        <f t="shared" ca="1" si="701"/>
        <v>Greater Than 8 Weeks Old</v>
      </c>
    </row>
    <row r="3397" spans="1:22" x14ac:dyDescent="0.45">
      <c r="A3397" s="2" t="s">
        <v>91</v>
      </c>
      <c r="B3397" s="5">
        <v>43706</v>
      </c>
      <c r="C3397" s="5" t="s">
        <v>367</v>
      </c>
      <c r="D3397" s="5" t="s">
        <v>368</v>
      </c>
      <c r="E3397" s="6">
        <v>2</v>
      </c>
      <c r="F3397" s="3">
        <v>110</v>
      </c>
      <c r="G3397" s="3">
        <v>25.3</v>
      </c>
      <c r="H3397" s="8">
        <f t="shared" si="689"/>
        <v>12.65</v>
      </c>
      <c r="I3397" s="3">
        <v>84.7</v>
      </c>
      <c r="J3397" s="4">
        <v>0.77</v>
      </c>
      <c r="K3397" s="2" t="str">
        <f t="shared" si="690"/>
        <v>Thursday</v>
      </c>
      <c r="L3397" s="5">
        <f t="shared" si="691"/>
        <v>43709</v>
      </c>
      <c r="M3397" s="2" t="str">
        <f t="shared" si="692"/>
        <v>Sunday</v>
      </c>
      <c r="N3397" s="2" t="str">
        <f t="shared" si="693"/>
        <v>Monday</v>
      </c>
      <c r="O3397" s="12">
        <f t="shared" si="694"/>
        <v>0</v>
      </c>
      <c r="P3397" s="11" t="str">
        <f t="shared" si="695"/>
        <v>Low Cost per Unit</v>
      </c>
      <c r="Q3397" s="12">
        <f t="shared" si="696"/>
        <v>11</v>
      </c>
      <c r="R3397" s="12">
        <f t="shared" si="697"/>
        <v>3.3</v>
      </c>
      <c r="S3397" s="12">
        <f t="shared" si="698"/>
        <v>0</v>
      </c>
      <c r="T3397" s="12">
        <f t="shared" si="699"/>
        <v>0</v>
      </c>
      <c r="U3397" s="12">
        <f t="shared" si="700"/>
        <v>0</v>
      </c>
      <c r="V3397" s="13" t="str">
        <f t="shared" ca="1" si="701"/>
        <v>Greater Than 8 Weeks Old</v>
      </c>
    </row>
    <row r="3398" spans="1:22" x14ac:dyDescent="0.45">
      <c r="A3398" s="2" t="s">
        <v>267</v>
      </c>
      <c r="B3398" s="5">
        <v>43706</v>
      </c>
      <c r="C3398" s="5" t="s">
        <v>367</v>
      </c>
      <c r="D3398" s="5" t="s">
        <v>368</v>
      </c>
      <c r="E3398" s="6">
        <v>1</v>
      </c>
      <c r="F3398" s="3">
        <v>55</v>
      </c>
      <c r="G3398" s="3">
        <v>17.73</v>
      </c>
      <c r="H3398" s="8">
        <f t="shared" si="689"/>
        <v>17.73</v>
      </c>
      <c r="I3398" s="3">
        <v>37.270000000000003</v>
      </c>
      <c r="J3398" s="4">
        <v>0.68</v>
      </c>
      <c r="K3398" s="2" t="str">
        <f t="shared" si="690"/>
        <v>Thursday</v>
      </c>
      <c r="L3398" s="5">
        <f t="shared" si="691"/>
        <v>43709</v>
      </c>
      <c r="M3398" s="2" t="str">
        <f t="shared" si="692"/>
        <v>Sunday</v>
      </c>
      <c r="N3398" s="2" t="str">
        <f t="shared" si="693"/>
        <v>Monday</v>
      </c>
      <c r="O3398" s="12">
        <f t="shared" si="694"/>
        <v>0</v>
      </c>
      <c r="P3398" s="11" t="str">
        <f t="shared" si="695"/>
        <v>High Cost per Unit</v>
      </c>
      <c r="Q3398" s="12">
        <f t="shared" si="696"/>
        <v>5.5</v>
      </c>
      <c r="R3398" s="12">
        <f t="shared" si="697"/>
        <v>0</v>
      </c>
      <c r="S3398" s="12">
        <f t="shared" si="698"/>
        <v>0</v>
      </c>
      <c r="T3398" s="12">
        <f t="shared" si="699"/>
        <v>0</v>
      </c>
      <c r="U3398" s="12">
        <f t="shared" si="700"/>
        <v>0</v>
      </c>
      <c r="V3398" s="13" t="str">
        <f t="shared" ca="1" si="701"/>
        <v>Greater Than 8 Weeks Old</v>
      </c>
    </row>
    <row r="3399" spans="1:22" x14ac:dyDescent="0.45">
      <c r="A3399" s="2" t="s">
        <v>92</v>
      </c>
      <c r="B3399" s="5">
        <v>43706</v>
      </c>
      <c r="C3399" s="5" t="s">
        <v>367</v>
      </c>
      <c r="D3399" s="5" t="s">
        <v>368</v>
      </c>
      <c r="E3399" s="6">
        <v>3</v>
      </c>
      <c r="F3399" s="3">
        <v>177</v>
      </c>
      <c r="G3399" s="3">
        <v>60.9</v>
      </c>
      <c r="H3399" s="8">
        <f t="shared" si="689"/>
        <v>20.3</v>
      </c>
      <c r="I3399" s="3">
        <v>116.1</v>
      </c>
      <c r="J3399" s="4">
        <v>0.66</v>
      </c>
      <c r="K3399" s="2" t="str">
        <f t="shared" si="690"/>
        <v>Thursday</v>
      </c>
      <c r="L3399" s="5">
        <f t="shared" si="691"/>
        <v>43709</v>
      </c>
      <c r="M3399" s="2" t="str">
        <f t="shared" si="692"/>
        <v>Sunday</v>
      </c>
      <c r="N3399" s="2" t="str">
        <f t="shared" si="693"/>
        <v>Monday</v>
      </c>
      <c r="O3399" s="12">
        <f t="shared" si="694"/>
        <v>0</v>
      </c>
      <c r="P3399" s="11" t="str">
        <f t="shared" si="695"/>
        <v>High Cost per Unit</v>
      </c>
      <c r="Q3399" s="12">
        <f t="shared" si="696"/>
        <v>17.7</v>
      </c>
      <c r="R3399" s="12">
        <f t="shared" si="697"/>
        <v>5.31</v>
      </c>
      <c r="S3399" s="12">
        <f t="shared" si="698"/>
        <v>0</v>
      </c>
      <c r="T3399" s="12">
        <f t="shared" si="699"/>
        <v>0</v>
      </c>
      <c r="U3399" s="12">
        <f t="shared" si="700"/>
        <v>0</v>
      </c>
      <c r="V3399" s="13" t="str">
        <f t="shared" ca="1" si="701"/>
        <v>Greater Than 8 Weeks Old</v>
      </c>
    </row>
    <row r="3400" spans="1:22" x14ac:dyDescent="0.45">
      <c r="A3400" s="2" t="s">
        <v>145</v>
      </c>
      <c r="B3400" s="5">
        <v>43706</v>
      </c>
      <c r="C3400" s="5" t="s">
        <v>367</v>
      </c>
      <c r="D3400" s="5" t="s">
        <v>368</v>
      </c>
      <c r="E3400" s="6">
        <v>1</v>
      </c>
      <c r="F3400" s="3">
        <v>59</v>
      </c>
      <c r="G3400" s="3">
        <v>22.65</v>
      </c>
      <c r="H3400" s="8">
        <f t="shared" si="689"/>
        <v>22.65</v>
      </c>
      <c r="I3400" s="3">
        <v>36.35</v>
      </c>
      <c r="J3400" s="4">
        <v>0.62</v>
      </c>
      <c r="K3400" s="2" t="str">
        <f t="shared" si="690"/>
        <v>Thursday</v>
      </c>
      <c r="L3400" s="5">
        <f t="shared" si="691"/>
        <v>43709</v>
      </c>
      <c r="M3400" s="2" t="str">
        <f t="shared" si="692"/>
        <v>Sunday</v>
      </c>
      <c r="N3400" s="2" t="str">
        <f t="shared" si="693"/>
        <v>Monday</v>
      </c>
      <c r="O3400" s="12">
        <f t="shared" si="694"/>
        <v>0</v>
      </c>
      <c r="P3400" s="11" t="str">
        <f t="shared" si="695"/>
        <v>High Cost per Unit</v>
      </c>
      <c r="Q3400" s="12">
        <f t="shared" si="696"/>
        <v>5.9</v>
      </c>
      <c r="R3400" s="12">
        <f t="shared" si="697"/>
        <v>0</v>
      </c>
      <c r="S3400" s="12">
        <f t="shared" si="698"/>
        <v>0</v>
      </c>
      <c r="T3400" s="12">
        <f t="shared" si="699"/>
        <v>0</v>
      </c>
      <c r="U3400" s="12">
        <f t="shared" si="700"/>
        <v>0</v>
      </c>
      <c r="V3400" s="13" t="str">
        <f t="shared" ca="1" si="701"/>
        <v>Greater Than 8 Weeks Old</v>
      </c>
    </row>
    <row r="3401" spans="1:22" x14ac:dyDescent="0.45">
      <c r="A3401" s="2" t="s">
        <v>6</v>
      </c>
      <c r="B3401" s="5">
        <v>43706</v>
      </c>
      <c r="C3401" s="5" t="s">
        <v>367</v>
      </c>
      <c r="D3401" s="5" t="s">
        <v>368</v>
      </c>
      <c r="E3401" s="6">
        <v>1</v>
      </c>
      <c r="F3401" s="3">
        <v>55</v>
      </c>
      <c r="G3401" s="3">
        <v>21.23</v>
      </c>
      <c r="H3401" s="8">
        <f t="shared" si="689"/>
        <v>21.23</v>
      </c>
      <c r="I3401" s="3">
        <v>33.770000000000003</v>
      </c>
      <c r="J3401" s="4">
        <v>0.61</v>
      </c>
      <c r="K3401" s="2" t="str">
        <f t="shared" si="690"/>
        <v>Thursday</v>
      </c>
      <c r="L3401" s="5">
        <f t="shared" si="691"/>
        <v>43709</v>
      </c>
      <c r="M3401" s="2" t="str">
        <f t="shared" si="692"/>
        <v>Sunday</v>
      </c>
      <c r="N3401" s="2" t="str">
        <f t="shared" si="693"/>
        <v>Monday</v>
      </c>
      <c r="O3401" s="12">
        <f t="shared" si="694"/>
        <v>0</v>
      </c>
      <c r="P3401" s="11" t="str">
        <f t="shared" si="695"/>
        <v>High Cost per Unit</v>
      </c>
      <c r="Q3401" s="12">
        <f t="shared" si="696"/>
        <v>5.5</v>
      </c>
      <c r="R3401" s="12">
        <f t="shared" si="697"/>
        <v>0</v>
      </c>
      <c r="S3401" s="12">
        <f t="shared" si="698"/>
        <v>0</v>
      </c>
      <c r="T3401" s="12">
        <f t="shared" si="699"/>
        <v>0</v>
      </c>
      <c r="U3401" s="12">
        <f t="shared" si="700"/>
        <v>0</v>
      </c>
      <c r="V3401" s="13" t="str">
        <f t="shared" ca="1" si="701"/>
        <v>Greater Than 8 Weeks Old</v>
      </c>
    </row>
    <row r="3402" spans="1:22" x14ac:dyDescent="0.45">
      <c r="A3402" s="2" t="s">
        <v>7</v>
      </c>
      <c r="B3402" s="5">
        <v>43706</v>
      </c>
      <c r="C3402" s="5" t="s">
        <v>367</v>
      </c>
      <c r="D3402" s="5" t="s">
        <v>368</v>
      </c>
      <c r="E3402" s="6">
        <v>1</v>
      </c>
      <c r="F3402" s="3">
        <v>59</v>
      </c>
      <c r="G3402" s="3">
        <v>23.02</v>
      </c>
      <c r="H3402" s="8">
        <f t="shared" si="689"/>
        <v>23.02</v>
      </c>
      <c r="I3402" s="3">
        <v>35.979999999999997</v>
      </c>
      <c r="J3402" s="4">
        <v>0.61</v>
      </c>
      <c r="K3402" s="2" t="str">
        <f t="shared" si="690"/>
        <v>Thursday</v>
      </c>
      <c r="L3402" s="5">
        <f t="shared" si="691"/>
        <v>43709</v>
      </c>
      <c r="M3402" s="2" t="str">
        <f t="shared" si="692"/>
        <v>Sunday</v>
      </c>
      <c r="N3402" s="2" t="str">
        <f t="shared" si="693"/>
        <v>Monday</v>
      </c>
      <c r="O3402" s="12">
        <f t="shared" si="694"/>
        <v>0</v>
      </c>
      <c r="P3402" s="11" t="str">
        <f t="shared" si="695"/>
        <v>High Cost per Unit</v>
      </c>
      <c r="Q3402" s="12">
        <f t="shared" si="696"/>
        <v>5.9</v>
      </c>
      <c r="R3402" s="12">
        <f t="shared" si="697"/>
        <v>0</v>
      </c>
      <c r="S3402" s="12">
        <f t="shared" si="698"/>
        <v>0</v>
      </c>
      <c r="T3402" s="12">
        <f t="shared" si="699"/>
        <v>0</v>
      </c>
      <c r="U3402" s="12">
        <f t="shared" si="700"/>
        <v>0</v>
      </c>
      <c r="V3402" s="13" t="str">
        <f t="shared" ca="1" si="701"/>
        <v>Greater Than 8 Weeks Old</v>
      </c>
    </row>
    <row r="3403" spans="1:22" x14ac:dyDescent="0.45">
      <c r="A3403" s="2" t="s">
        <v>326</v>
      </c>
      <c r="B3403" s="5">
        <v>43706</v>
      </c>
      <c r="C3403" s="5" t="s">
        <v>367</v>
      </c>
      <c r="D3403" s="5" t="s">
        <v>368</v>
      </c>
      <c r="E3403" s="6">
        <v>1</v>
      </c>
      <c r="F3403" s="3">
        <v>50</v>
      </c>
      <c r="G3403" s="3">
        <v>14.9</v>
      </c>
      <c r="H3403" s="8">
        <f t="shared" si="689"/>
        <v>14.9</v>
      </c>
      <c r="I3403" s="3">
        <v>35.1</v>
      </c>
      <c r="J3403" s="4">
        <v>0.7</v>
      </c>
      <c r="K3403" s="2" t="str">
        <f t="shared" si="690"/>
        <v>Thursday</v>
      </c>
      <c r="L3403" s="5">
        <f t="shared" si="691"/>
        <v>43709</v>
      </c>
      <c r="M3403" s="2" t="str">
        <f t="shared" si="692"/>
        <v>Sunday</v>
      </c>
      <c r="N3403" s="2" t="str">
        <f t="shared" si="693"/>
        <v>Monday</v>
      </c>
      <c r="O3403" s="12">
        <f t="shared" si="694"/>
        <v>0</v>
      </c>
      <c r="P3403" s="11" t="str">
        <f t="shared" si="695"/>
        <v>Low Cost per Unit</v>
      </c>
      <c r="Q3403" s="12">
        <f t="shared" si="696"/>
        <v>5</v>
      </c>
      <c r="R3403" s="12">
        <f t="shared" si="697"/>
        <v>0</v>
      </c>
      <c r="S3403" s="12">
        <f t="shared" si="698"/>
        <v>0</v>
      </c>
      <c r="T3403" s="12">
        <f t="shared" si="699"/>
        <v>0</v>
      </c>
      <c r="U3403" s="12">
        <f t="shared" si="700"/>
        <v>0</v>
      </c>
      <c r="V3403" s="13" t="str">
        <f t="shared" ca="1" si="701"/>
        <v>Greater Than 8 Weeks Old</v>
      </c>
    </row>
    <row r="3404" spans="1:22" x14ac:dyDescent="0.45">
      <c r="A3404" s="2" t="s">
        <v>237</v>
      </c>
      <c r="B3404" s="5">
        <v>43706</v>
      </c>
      <c r="C3404" s="5" t="s">
        <v>367</v>
      </c>
      <c r="D3404" s="5" t="s">
        <v>368</v>
      </c>
      <c r="E3404" s="6">
        <v>1</v>
      </c>
      <c r="F3404" s="3">
        <v>50</v>
      </c>
      <c r="G3404" s="3">
        <v>17.649999999999999</v>
      </c>
      <c r="H3404" s="8">
        <f t="shared" si="689"/>
        <v>17.649999999999999</v>
      </c>
      <c r="I3404" s="3">
        <v>32.35</v>
      </c>
      <c r="J3404" s="4">
        <v>0.65</v>
      </c>
      <c r="K3404" s="2" t="str">
        <f t="shared" si="690"/>
        <v>Thursday</v>
      </c>
      <c r="L3404" s="5">
        <f t="shared" si="691"/>
        <v>43709</v>
      </c>
      <c r="M3404" s="2" t="str">
        <f t="shared" si="692"/>
        <v>Sunday</v>
      </c>
      <c r="N3404" s="2" t="str">
        <f t="shared" si="693"/>
        <v>Monday</v>
      </c>
      <c r="O3404" s="12">
        <f t="shared" si="694"/>
        <v>0</v>
      </c>
      <c r="P3404" s="11" t="str">
        <f t="shared" si="695"/>
        <v>High Cost per Unit</v>
      </c>
      <c r="Q3404" s="12">
        <f t="shared" si="696"/>
        <v>5</v>
      </c>
      <c r="R3404" s="12">
        <f t="shared" si="697"/>
        <v>0</v>
      </c>
      <c r="S3404" s="12">
        <f t="shared" si="698"/>
        <v>0</v>
      </c>
      <c r="T3404" s="12">
        <f t="shared" si="699"/>
        <v>0</v>
      </c>
      <c r="U3404" s="12">
        <f t="shared" si="700"/>
        <v>0</v>
      </c>
      <c r="V3404" s="13" t="str">
        <f t="shared" ca="1" si="701"/>
        <v>Greater Than 8 Weeks Old</v>
      </c>
    </row>
    <row r="3405" spans="1:22" x14ac:dyDescent="0.45">
      <c r="A3405" s="2" t="s">
        <v>146</v>
      </c>
      <c r="B3405" s="5">
        <v>43706</v>
      </c>
      <c r="C3405" s="5" t="s">
        <v>367</v>
      </c>
      <c r="D3405" s="5" t="s">
        <v>368</v>
      </c>
      <c r="E3405" s="6">
        <v>1</v>
      </c>
      <c r="F3405" s="3">
        <v>65</v>
      </c>
      <c r="G3405" s="3">
        <v>11.72</v>
      </c>
      <c r="H3405" s="8">
        <f t="shared" si="689"/>
        <v>11.72</v>
      </c>
      <c r="I3405" s="3">
        <v>53.28</v>
      </c>
      <c r="J3405" s="4">
        <v>0.82</v>
      </c>
      <c r="K3405" s="2" t="str">
        <f t="shared" si="690"/>
        <v>Thursday</v>
      </c>
      <c r="L3405" s="5">
        <f t="shared" si="691"/>
        <v>43709</v>
      </c>
      <c r="M3405" s="2" t="str">
        <f t="shared" si="692"/>
        <v>Sunday</v>
      </c>
      <c r="N3405" s="2" t="str">
        <f t="shared" si="693"/>
        <v>Monday</v>
      </c>
      <c r="O3405" s="12">
        <f t="shared" si="694"/>
        <v>0</v>
      </c>
      <c r="P3405" s="11" t="str">
        <f t="shared" si="695"/>
        <v>Low Cost per Unit</v>
      </c>
      <c r="Q3405" s="12">
        <f t="shared" si="696"/>
        <v>6.5</v>
      </c>
      <c r="R3405" s="12">
        <f t="shared" si="697"/>
        <v>0</v>
      </c>
      <c r="S3405" s="12">
        <f t="shared" si="698"/>
        <v>0</v>
      </c>
      <c r="T3405" s="12">
        <f t="shared" si="699"/>
        <v>0</v>
      </c>
      <c r="U3405" s="12">
        <f t="shared" si="700"/>
        <v>0</v>
      </c>
      <c r="V3405" s="13" t="str">
        <f t="shared" ca="1" si="701"/>
        <v>Greater Than 8 Weeks Old</v>
      </c>
    </row>
    <row r="3406" spans="1:22" x14ac:dyDescent="0.45">
      <c r="A3406" s="2" t="s">
        <v>147</v>
      </c>
      <c r="B3406" s="5">
        <v>43706</v>
      </c>
      <c r="C3406" s="5" t="s">
        <v>367</v>
      </c>
      <c r="D3406" s="5" t="s">
        <v>368</v>
      </c>
      <c r="E3406" s="6">
        <v>1</v>
      </c>
      <c r="F3406" s="3">
        <v>79</v>
      </c>
      <c r="G3406" s="3">
        <v>19.940000000000001</v>
      </c>
      <c r="H3406" s="8">
        <f t="shared" si="689"/>
        <v>19.940000000000001</v>
      </c>
      <c r="I3406" s="3">
        <v>59.06</v>
      </c>
      <c r="J3406" s="4">
        <v>0.75</v>
      </c>
      <c r="K3406" s="2" t="str">
        <f t="shared" si="690"/>
        <v>Thursday</v>
      </c>
      <c r="L3406" s="5">
        <f t="shared" si="691"/>
        <v>43709</v>
      </c>
      <c r="M3406" s="2" t="str">
        <f t="shared" si="692"/>
        <v>Sunday</v>
      </c>
      <c r="N3406" s="2" t="str">
        <f t="shared" si="693"/>
        <v>Monday</v>
      </c>
      <c r="O3406" s="12">
        <f t="shared" si="694"/>
        <v>0</v>
      </c>
      <c r="P3406" s="11" t="str">
        <f t="shared" si="695"/>
        <v>High Cost per Unit</v>
      </c>
      <c r="Q3406" s="12">
        <f t="shared" si="696"/>
        <v>7.9</v>
      </c>
      <c r="R3406" s="12">
        <f t="shared" si="697"/>
        <v>0</v>
      </c>
      <c r="S3406" s="12">
        <f t="shared" si="698"/>
        <v>0</v>
      </c>
      <c r="T3406" s="12">
        <f t="shared" si="699"/>
        <v>0</v>
      </c>
      <c r="U3406" s="12">
        <f t="shared" si="700"/>
        <v>0</v>
      </c>
      <c r="V3406" s="13" t="str">
        <f t="shared" ca="1" si="701"/>
        <v>Greater Than 8 Weeks Old</v>
      </c>
    </row>
    <row r="3407" spans="1:22" x14ac:dyDescent="0.45">
      <c r="A3407" s="2" t="s">
        <v>286</v>
      </c>
      <c r="B3407" s="5">
        <v>43706</v>
      </c>
      <c r="C3407" s="5" t="s">
        <v>367</v>
      </c>
      <c r="D3407" s="5" t="s">
        <v>368</v>
      </c>
      <c r="E3407" s="6">
        <v>2</v>
      </c>
      <c r="F3407" s="3">
        <v>150</v>
      </c>
      <c r="G3407" s="3">
        <v>32.4</v>
      </c>
      <c r="H3407" s="8">
        <f t="shared" si="689"/>
        <v>16.2</v>
      </c>
      <c r="I3407" s="3">
        <v>117.6</v>
      </c>
      <c r="J3407" s="4">
        <v>0.78</v>
      </c>
      <c r="K3407" s="2" t="str">
        <f t="shared" si="690"/>
        <v>Thursday</v>
      </c>
      <c r="L3407" s="5">
        <f t="shared" si="691"/>
        <v>43709</v>
      </c>
      <c r="M3407" s="2" t="str">
        <f t="shared" si="692"/>
        <v>Sunday</v>
      </c>
      <c r="N3407" s="2" t="str">
        <f t="shared" si="693"/>
        <v>Monday</v>
      </c>
      <c r="O3407" s="12">
        <f t="shared" si="694"/>
        <v>0</v>
      </c>
      <c r="P3407" s="11" t="str">
        <f t="shared" si="695"/>
        <v>Low Cost per Unit</v>
      </c>
      <c r="Q3407" s="12">
        <f t="shared" si="696"/>
        <v>15</v>
      </c>
      <c r="R3407" s="12">
        <f t="shared" si="697"/>
        <v>4.5</v>
      </c>
      <c r="S3407" s="12">
        <f t="shared" si="698"/>
        <v>0</v>
      </c>
      <c r="T3407" s="12">
        <f t="shared" si="699"/>
        <v>0</v>
      </c>
      <c r="U3407" s="12">
        <f t="shared" si="700"/>
        <v>0</v>
      </c>
      <c r="V3407" s="13" t="str">
        <f t="shared" ca="1" si="701"/>
        <v>Greater Than 8 Weeks Old</v>
      </c>
    </row>
    <row r="3408" spans="1:22" x14ac:dyDescent="0.45">
      <c r="A3408" s="2" t="s">
        <v>134</v>
      </c>
      <c r="B3408" s="5">
        <v>43706</v>
      </c>
      <c r="C3408" s="5" t="s">
        <v>367</v>
      </c>
      <c r="D3408" s="5" t="s">
        <v>368</v>
      </c>
      <c r="E3408" s="6">
        <v>4</v>
      </c>
      <c r="F3408" s="3">
        <v>228</v>
      </c>
      <c r="G3408" s="3">
        <v>79.72</v>
      </c>
      <c r="H3408" s="8">
        <f t="shared" si="689"/>
        <v>19.93</v>
      </c>
      <c r="I3408" s="3">
        <v>148.28</v>
      </c>
      <c r="J3408" s="4">
        <v>0.65</v>
      </c>
      <c r="K3408" s="2" t="str">
        <f t="shared" si="690"/>
        <v>Thursday</v>
      </c>
      <c r="L3408" s="5">
        <f t="shared" si="691"/>
        <v>43709</v>
      </c>
      <c r="M3408" s="2" t="str">
        <f t="shared" si="692"/>
        <v>Sunday</v>
      </c>
      <c r="N3408" s="2" t="str">
        <f t="shared" si="693"/>
        <v>Monday</v>
      </c>
      <c r="O3408" s="12">
        <f t="shared" si="694"/>
        <v>0</v>
      </c>
      <c r="P3408" s="11" t="str">
        <f t="shared" si="695"/>
        <v>High Cost per Unit</v>
      </c>
      <c r="Q3408" s="12">
        <f t="shared" si="696"/>
        <v>22.8</v>
      </c>
      <c r="R3408" s="12">
        <f t="shared" si="697"/>
        <v>6.84</v>
      </c>
      <c r="S3408" s="12">
        <f t="shared" si="698"/>
        <v>0</v>
      </c>
      <c r="T3408" s="12">
        <f t="shared" si="699"/>
        <v>0</v>
      </c>
      <c r="U3408" s="12">
        <f t="shared" si="700"/>
        <v>0</v>
      </c>
      <c r="V3408" s="13" t="str">
        <f t="shared" ca="1" si="701"/>
        <v>Greater Than 8 Weeks Old</v>
      </c>
    </row>
    <row r="3409" spans="1:22" x14ac:dyDescent="0.45">
      <c r="A3409" s="2" t="s">
        <v>209</v>
      </c>
      <c r="B3409" s="5">
        <v>43706</v>
      </c>
      <c r="C3409" s="5" t="s">
        <v>369</v>
      </c>
      <c r="D3409" s="5" t="s">
        <v>370</v>
      </c>
      <c r="E3409" s="6">
        <v>1</v>
      </c>
      <c r="F3409" s="3">
        <v>44.1</v>
      </c>
      <c r="G3409" s="3">
        <v>27.5</v>
      </c>
      <c r="H3409" s="8">
        <f t="shared" si="689"/>
        <v>27.5</v>
      </c>
      <c r="I3409" s="3">
        <v>16.600000000000001</v>
      </c>
      <c r="J3409" s="4">
        <v>0.38</v>
      </c>
      <c r="K3409" s="2" t="str">
        <f t="shared" si="690"/>
        <v>Thursday</v>
      </c>
      <c r="L3409" s="5">
        <f t="shared" si="691"/>
        <v>43709</v>
      </c>
      <c r="M3409" s="2" t="str">
        <f t="shared" si="692"/>
        <v>Sunday</v>
      </c>
      <c r="N3409" s="2" t="str">
        <f t="shared" si="693"/>
        <v>Monday</v>
      </c>
      <c r="O3409" s="12">
        <f t="shared" si="694"/>
        <v>0</v>
      </c>
      <c r="P3409" s="11" t="str">
        <f t="shared" si="695"/>
        <v>High Cost per Unit</v>
      </c>
      <c r="Q3409" s="12">
        <f t="shared" si="696"/>
        <v>0</v>
      </c>
      <c r="R3409" s="12">
        <f t="shared" si="697"/>
        <v>0</v>
      </c>
      <c r="S3409" s="12">
        <f t="shared" si="698"/>
        <v>0</v>
      </c>
      <c r="T3409" s="12">
        <f t="shared" si="699"/>
        <v>0</v>
      </c>
      <c r="U3409" s="12">
        <f t="shared" si="700"/>
        <v>0</v>
      </c>
      <c r="V3409" s="13" t="str">
        <f t="shared" ca="1" si="701"/>
        <v>Greater Than 8 Weeks Old</v>
      </c>
    </row>
    <row r="3410" spans="1:22" x14ac:dyDescent="0.45">
      <c r="A3410" s="2" t="s">
        <v>295</v>
      </c>
      <c r="B3410" s="5">
        <v>43706</v>
      </c>
      <c r="C3410" s="5" t="s">
        <v>371</v>
      </c>
      <c r="D3410" s="5" t="s">
        <v>371</v>
      </c>
      <c r="E3410" s="6">
        <v>2</v>
      </c>
      <c r="F3410" s="3">
        <v>13.98</v>
      </c>
      <c r="G3410" s="3">
        <v>8.94</v>
      </c>
      <c r="H3410" s="8">
        <f t="shared" si="689"/>
        <v>4.47</v>
      </c>
      <c r="I3410" s="3">
        <v>5.04</v>
      </c>
      <c r="J3410" s="4">
        <v>0.36</v>
      </c>
      <c r="K3410" s="2" t="str">
        <f t="shared" si="690"/>
        <v>Thursday</v>
      </c>
      <c r="L3410" s="5">
        <f t="shared" si="691"/>
        <v>43709</v>
      </c>
      <c r="M3410" s="2" t="str">
        <f t="shared" si="692"/>
        <v>Sunday</v>
      </c>
      <c r="N3410" s="2" t="str">
        <f t="shared" si="693"/>
        <v>Monday</v>
      </c>
      <c r="O3410" s="12">
        <f t="shared" si="694"/>
        <v>0</v>
      </c>
      <c r="P3410" s="11" t="str">
        <f t="shared" si="695"/>
        <v>Low Cost per Unit</v>
      </c>
      <c r="Q3410" s="12">
        <f t="shared" si="696"/>
        <v>0</v>
      </c>
      <c r="R3410" s="12">
        <f t="shared" si="697"/>
        <v>0.4194</v>
      </c>
      <c r="S3410" s="12">
        <f t="shared" si="698"/>
        <v>0</v>
      </c>
      <c r="T3410" s="12">
        <f t="shared" si="699"/>
        <v>0</v>
      </c>
      <c r="U3410" s="12">
        <f t="shared" si="700"/>
        <v>0</v>
      </c>
      <c r="V3410" s="13" t="str">
        <f t="shared" ca="1" si="701"/>
        <v>Greater Than 8 Weeks Old</v>
      </c>
    </row>
    <row r="3411" spans="1:22" x14ac:dyDescent="0.45">
      <c r="A3411" s="2" t="s">
        <v>271</v>
      </c>
      <c r="B3411" s="5">
        <v>43706</v>
      </c>
      <c r="C3411" s="5" t="s">
        <v>369</v>
      </c>
      <c r="D3411" s="5" t="s">
        <v>373</v>
      </c>
      <c r="E3411" s="6">
        <v>1</v>
      </c>
      <c r="F3411" s="3">
        <v>58</v>
      </c>
      <c r="G3411" s="3">
        <v>19</v>
      </c>
      <c r="H3411" s="8">
        <f t="shared" si="689"/>
        <v>19</v>
      </c>
      <c r="I3411" s="3">
        <v>39</v>
      </c>
      <c r="J3411" s="4">
        <v>0.67</v>
      </c>
      <c r="K3411" s="2" t="str">
        <f t="shared" si="690"/>
        <v>Thursday</v>
      </c>
      <c r="L3411" s="5">
        <f t="shared" si="691"/>
        <v>43709</v>
      </c>
      <c r="M3411" s="2" t="str">
        <f t="shared" si="692"/>
        <v>Sunday</v>
      </c>
      <c r="N3411" s="2" t="str">
        <f t="shared" si="693"/>
        <v>Monday</v>
      </c>
      <c r="O3411" s="12">
        <f t="shared" si="694"/>
        <v>0</v>
      </c>
      <c r="P3411" s="11" t="str">
        <f t="shared" si="695"/>
        <v>High Cost per Unit</v>
      </c>
      <c r="Q3411" s="12">
        <f t="shared" si="696"/>
        <v>0</v>
      </c>
      <c r="R3411" s="12">
        <f t="shared" si="697"/>
        <v>0</v>
      </c>
      <c r="S3411" s="12">
        <f t="shared" si="698"/>
        <v>0</v>
      </c>
      <c r="T3411" s="12">
        <f t="shared" si="699"/>
        <v>0</v>
      </c>
      <c r="U3411" s="12">
        <f t="shared" si="700"/>
        <v>0</v>
      </c>
      <c r="V3411" s="13" t="str">
        <f t="shared" ca="1" si="701"/>
        <v>Greater Than 8 Weeks Old</v>
      </c>
    </row>
    <row r="3412" spans="1:22" x14ac:dyDescent="0.45">
      <c r="A3412" s="2" t="s">
        <v>272</v>
      </c>
      <c r="B3412" s="5">
        <v>43706</v>
      </c>
      <c r="C3412" s="5" t="s">
        <v>369</v>
      </c>
      <c r="D3412" s="5" t="s">
        <v>373</v>
      </c>
      <c r="E3412" s="6">
        <v>1</v>
      </c>
      <c r="F3412" s="3">
        <v>52</v>
      </c>
      <c r="G3412" s="3">
        <v>17.420000000000002</v>
      </c>
      <c r="H3412" s="8">
        <f t="shared" si="689"/>
        <v>17.420000000000002</v>
      </c>
      <c r="I3412" s="3">
        <v>34.58</v>
      </c>
      <c r="J3412" s="4">
        <v>0.67</v>
      </c>
      <c r="K3412" s="2" t="str">
        <f t="shared" si="690"/>
        <v>Thursday</v>
      </c>
      <c r="L3412" s="5">
        <f t="shared" si="691"/>
        <v>43709</v>
      </c>
      <c r="M3412" s="2" t="str">
        <f t="shared" si="692"/>
        <v>Sunday</v>
      </c>
      <c r="N3412" s="2" t="str">
        <f t="shared" si="693"/>
        <v>Monday</v>
      </c>
      <c r="O3412" s="12">
        <f t="shared" si="694"/>
        <v>0</v>
      </c>
      <c r="P3412" s="11" t="str">
        <f t="shared" si="695"/>
        <v>High Cost per Unit</v>
      </c>
      <c r="Q3412" s="12">
        <f t="shared" si="696"/>
        <v>0</v>
      </c>
      <c r="R3412" s="12">
        <f t="shared" si="697"/>
        <v>0</v>
      </c>
      <c r="S3412" s="12">
        <f t="shared" si="698"/>
        <v>0</v>
      </c>
      <c r="T3412" s="12">
        <f t="shared" si="699"/>
        <v>0</v>
      </c>
      <c r="U3412" s="12">
        <f t="shared" si="700"/>
        <v>0</v>
      </c>
      <c r="V3412" s="13" t="str">
        <f t="shared" ca="1" si="701"/>
        <v>Greater Than 8 Weeks Old</v>
      </c>
    </row>
    <row r="3413" spans="1:22" x14ac:dyDescent="0.45">
      <c r="A3413" s="2" t="s">
        <v>193</v>
      </c>
      <c r="B3413" s="5">
        <v>43706</v>
      </c>
      <c r="C3413" s="5" t="s">
        <v>369</v>
      </c>
      <c r="D3413" s="5" t="s">
        <v>372</v>
      </c>
      <c r="E3413" s="6">
        <v>1</v>
      </c>
      <c r="F3413" s="3">
        <v>52</v>
      </c>
      <c r="G3413" s="3">
        <v>14.5</v>
      </c>
      <c r="H3413" s="8">
        <f t="shared" si="689"/>
        <v>14.5</v>
      </c>
      <c r="I3413" s="3">
        <v>37.5</v>
      </c>
      <c r="J3413" s="4">
        <v>0.72</v>
      </c>
      <c r="K3413" s="2" t="str">
        <f t="shared" si="690"/>
        <v>Thursday</v>
      </c>
      <c r="L3413" s="5">
        <f t="shared" si="691"/>
        <v>43709</v>
      </c>
      <c r="M3413" s="2" t="str">
        <f t="shared" si="692"/>
        <v>Sunday</v>
      </c>
      <c r="N3413" s="2" t="str">
        <f t="shared" si="693"/>
        <v>Monday</v>
      </c>
      <c r="O3413" s="12">
        <f t="shared" si="694"/>
        <v>0</v>
      </c>
      <c r="P3413" s="11" t="str">
        <f t="shared" si="695"/>
        <v>Low Cost per Unit</v>
      </c>
      <c r="Q3413" s="12">
        <f t="shared" si="696"/>
        <v>0</v>
      </c>
      <c r="R3413" s="12">
        <f t="shared" si="697"/>
        <v>0</v>
      </c>
      <c r="S3413" s="12">
        <f t="shared" si="698"/>
        <v>0</v>
      </c>
      <c r="T3413" s="12">
        <f t="shared" si="699"/>
        <v>0</v>
      </c>
      <c r="U3413" s="12">
        <f t="shared" si="700"/>
        <v>0</v>
      </c>
      <c r="V3413" s="13" t="str">
        <f t="shared" ca="1" si="701"/>
        <v>Greater Than 8 Weeks Old</v>
      </c>
    </row>
    <row r="3414" spans="1:22" x14ac:dyDescent="0.45">
      <c r="A3414" s="2" t="s">
        <v>213</v>
      </c>
      <c r="B3414" s="5">
        <v>43706</v>
      </c>
      <c r="C3414" s="5" t="s">
        <v>369</v>
      </c>
      <c r="D3414" s="5" t="s">
        <v>374</v>
      </c>
      <c r="E3414" s="6">
        <v>12</v>
      </c>
      <c r="F3414" s="3">
        <v>252</v>
      </c>
      <c r="G3414" s="3">
        <v>86.04</v>
      </c>
      <c r="H3414" s="8">
        <f t="shared" si="689"/>
        <v>7.1700000000000008</v>
      </c>
      <c r="I3414" s="3">
        <v>165.96</v>
      </c>
      <c r="J3414" s="4">
        <v>0.66</v>
      </c>
      <c r="K3414" s="2" t="str">
        <f t="shared" si="690"/>
        <v>Thursday</v>
      </c>
      <c r="L3414" s="5">
        <f t="shared" si="691"/>
        <v>43709</v>
      </c>
      <c r="M3414" s="2" t="str">
        <f t="shared" si="692"/>
        <v>Sunday</v>
      </c>
      <c r="N3414" s="2" t="str">
        <f t="shared" si="693"/>
        <v>Monday</v>
      </c>
      <c r="O3414" s="12">
        <f t="shared" si="694"/>
        <v>0</v>
      </c>
      <c r="P3414" s="11" t="str">
        <f t="shared" si="695"/>
        <v>Low Cost per Unit</v>
      </c>
      <c r="Q3414" s="12">
        <f t="shared" si="696"/>
        <v>0</v>
      </c>
      <c r="R3414" s="12">
        <f t="shared" si="697"/>
        <v>7.56</v>
      </c>
      <c r="S3414" s="12">
        <f t="shared" si="698"/>
        <v>0</v>
      </c>
      <c r="T3414" s="12">
        <f t="shared" si="699"/>
        <v>0</v>
      </c>
      <c r="U3414" s="12">
        <f t="shared" si="700"/>
        <v>0</v>
      </c>
      <c r="V3414" s="13" t="str">
        <f t="shared" ca="1" si="701"/>
        <v>Greater Than 8 Weeks Old</v>
      </c>
    </row>
    <row r="3415" spans="1:22" x14ac:dyDescent="0.45">
      <c r="A3415" s="2" t="s">
        <v>15</v>
      </c>
      <c r="B3415" s="5">
        <v>43706</v>
      </c>
      <c r="C3415" s="5" t="s">
        <v>369</v>
      </c>
      <c r="D3415" s="5" t="s">
        <v>375</v>
      </c>
      <c r="E3415" s="6">
        <v>2</v>
      </c>
      <c r="F3415" s="3">
        <v>64</v>
      </c>
      <c r="G3415" s="3">
        <v>11</v>
      </c>
      <c r="H3415" s="8">
        <f t="shared" si="689"/>
        <v>5.5</v>
      </c>
      <c r="I3415" s="3">
        <v>53</v>
      </c>
      <c r="J3415" s="4">
        <v>0.83</v>
      </c>
      <c r="K3415" s="2" t="str">
        <f t="shared" si="690"/>
        <v>Thursday</v>
      </c>
      <c r="L3415" s="5">
        <f t="shared" si="691"/>
        <v>43709</v>
      </c>
      <c r="M3415" s="2" t="str">
        <f t="shared" si="692"/>
        <v>Sunday</v>
      </c>
      <c r="N3415" s="2" t="str">
        <f t="shared" si="693"/>
        <v>Monday</v>
      </c>
      <c r="O3415" s="12">
        <f t="shared" si="694"/>
        <v>0</v>
      </c>
      <c r="P3415" s="11" t="str">
        <f t="shared" si="695"/>
        <v>Low Cost per Unit</v>
      </c>
      <c r="Q3415" s="12">
        <f t="shared" si="696"/>
        <v>0</v>
      </c>
      <c r="R3415" s="12">
        <f t="shared" si="697"/>
        <v>1.92</v>
      </c>
      <c r="S3415" s="12">
        <f t="shared" si="698"/>
        <v>9.6</v>
      </c>
      <c r="T3415" s="12">
        <f t="shared" si="699"/>
        <v>0</v>
      </c>
      <c r="U3415" s="12">
        <f t="shared" si="700"/>
        <v>0</v>
      </c>
      <c r="V3415" s="13" t="str">
        <f t="shared" ca="1" si="701"/>
        <v>Greater Than 8 Weeks Old</v>
      </c>
    </row>
    <row r="3416" spans="1:22" x14ac:dyDescent="0.45">
      <c r="A3416" s="2" t="s">
        <v>135</v>
      </c>
      <c r="B3416" s="5">
        <v>43706</v>
      </c>
      <c r="C3416" s="5" t="s">
        <v>369</v>
      </c>
      <c r="D3416" s="5" t="s">
        <v>375</v>
      </c>
      <c r="E3416" s="6">
        <v>2</v>
      </c>
      <c r="F3416" s="3">
        <v>11.98</v>
      </c>
      <c r="G3416" s="3">
        <v>4.2</v>
      </c>
      <c r="H3416" s="8">
        <f t="shared" si="689"/>
        <v>2.1</v>
      </c>
      <c r="I3416" s="3">
        <v>7.78</v>
      </c>
      <c r="J3416" s="4">
        <v>0.65</v>
      </c>
      <c r="K3416" s="2" t="str">
        <f t="shared" si="690"/>
        <v>Thursday</v>
      </c>
      <c r="L3416" s="5">
        <f t="shared" si="691"/>
        <v>43709</v>
      </c>
      <c r="M3416" s="2" t="str">
        <f t="shared" si="692"/>
        <v>Sunday</v>
      </c>
      <c r="N3416" s="2" t="str">
        <f t="shared" si="693"/>
        <v>Monday</v>
      </c>
      <c r="O3416" s="12">
        <f t="shared" si="694"/>
        <v>0</v>
      </c>
      <c r="P3416" s="11" t="str">
        <f t="shared" si="695"/>
        <v>Low Cost per Unit</v>
      </c>
      <c r="Q3416" s="12">
        <f t="shared" si="696"/>
        <v>0</v>
      </c>
      <c r="R3416" s="12">
        <f t="shared" si="697"/>
        <v>0.3594</v>
      </c>
      <c r="S3416" s="12">
        <f t="shared" si="698"/>
        <v>1.7969999999999999</v>
      </c>
      <c r="T3416" s="12">
        <f t="shared" si="699"/>
        <v>0</v>
      </c>
      <c r="U3416" s="12">
        <f t="shared" si="700"/>
        <v>0</v>
      </c>
      <c r="V3416" s="13" t="str">
        <f t="shared" ca="1" si="701"/>
        <v>Greater Than 8 Weeks Old</v>
      </c>
    </row>
    <row r="3417" spans="1:22" x14ac:dyDescent="0.45">
      <c r="A3417" s="2" t="s">
        <v>98</v>
      </c>
      <c r="B3417" s="5">
        <v>43706</v>
      </c>
      <c r="C3417" s="5" t="s">
        <v>376</v>
      </c>
      <c r="D3417" s="5" t="s">
        <v>377</v>
      </c>
      <c r="E3417" s="6">
        <v>9</v>
      </c>
      <c r="F3417" s="3">
        <v>179.91</v>
      </c>
      <c r="G3417" s="3">
        <v>71.459999999999994</v>
      </c>
      <c r="H3417" s="8">
        <f t="shared" si="689"/>
        <v>7.9399999999999995</v>
      </c>
      <c r="I3417" s="3">
        <v>108.45</v>
      </c>
      <c r="J3417" s="4">
        <v>0.6</v>
      </c>
      <c r="K3417" s="2" t="str">
        <f t="shared" si="690"/>
        <v>Thursday</v>
      </c>
      <c r="L3417" s="5">
        <f t="shared" si="691"/>
        <v>43709</v>
      </c>
      <c r="M3417" s="2" t="str">
        <f t="shared" si="692"/>
        <v>Sunday</v>
      </c>
      <c r="N3417" s="2" t="str">
        <f t="shared" si="693"/>
        <v>Monday</v>
      </c>
      <c r="O3417" s="12">
        <f t="shared" si="694"/>
        <v>0</v>
      </c>
      <c r="P3417" s="11" t="str">
        <f t="shared" si="695"/>
        <v>Low Cost per Unit</v>
      </c>
      <c r="Q3417" s="12">
        <f t="shared" si="696"/>
        <v>0</v>
      </c>
      <c r="R3417" s="12">
        <f t="shared" si="697"/>
        <v>5.3972999999999995</v>
      </c>
      <c r="S3417" s="12">
        <f t="shared" si="698"/>
        <v>0</v>
      </c>
      <c r="T3417" s="12">
        <f t="shared" si="699"/>
        <v>0</v>
      </c>
      <c r="U3417" s="12">
        <f t="shared" si="700"/>
        <v>0</v>
      </c>
      <c r="V3417" s="13" t="str">
        <f t="shared" ca="1" si="701"/>
        <v>Greater Than 8 Weeks Old</v>
      </c>
    </row>
    <row r="3418" spans="1:22" x14ac:dyDescent="0.45">
      <c r="A3418" s="2" t="s">
        <v>16</v>
      </c>
      <c r="B3418" s="5">
        <v>43706</v>
      </c>
      <c r="C3418" s="5" t="s">
        <v>375</v>
      </c>
      <c r="D3418" s="5" t="s">
        <v>377</v>
      </c>
      <c r="E3418" s="6">
        <v>20</v>
      </c>
      <c r="F3418" s="3">
        <v>239.8</v>
      </c>
      <c r="G3418" s="3">
        <v>90</v>
      </c>
      <c r="H3418" s="8">
        <f t="shared" si="689"/>
        <v>4.5</v>
      </c>
      <c r="I3418" s="3">
        <v>149.80000000000001</v>
      </c>
      <c r="J3418" s="4">
        <v>0.62</v>
      </c>
      <c r="K3418" s="2" t="str">
        <f t="shared" si="690"/>
        <v>Thursday</v>
      </c>
      <c r="L3418" s="5">
        <f t="shared" si="691"/>
        <v>43709</v>
      </c>
      <c r="M3418" s="2" t="str">
        <f t="shared" si="692"/>
        <v>Sunday</v>
      </c>
      <c r="N3418" s="2" t="str">
        <f t="shared" si="693"/>
        <v>Monday</v>
      </c>
      <c r="O3418" s="12">
        <f t="shared" si="694"/>
        <v>0</v>
      </c>
      <c r="P3418" s="11" t="str">
        <f t="shared" si="695"/>
        <v>Low Cost per Unit</v>
      </c>
      <c r="Q3418" s="12">
        <f t="shared" si="696"/>
        <v>0</v>
      </c>
      <c r="R3418" s="12">
        <f t="shared" si="697"/>
        <v>7.194</v>
      </c>
      <c r="S3418" s="12">
        <f t="shared" si="698"/>
        <v>0</v>
      </c>
      <c r="T3418" s="12">
        <f t="shared" si="699"/>
        <v>0</v>
      </c>
      <c r="U3418" s="12">
        <f t="shared" si="700"/>
        <v>0</v>
      </c>
      <c r="V3418" s="13" t="str">
        <f t="shared" ca="1" si="701"/>
        <v>Greater Than 8 Weeks Old</v>
      </c>
    </row>
    <row r="3419" spans="1:22" x14ac:dyDescent="0.45">
      <c r="A3419" s="2" t="s">
        <v>17</v>
      </c>
      <c r="B3419" s="5">
        <v>43706</v>
      </c>
      <c r="C3419" s="5" t="s">
        <v>376</v>
      </c>
      <c r="D3419" s="5" t="s">
        <v>377</v>
      </c>
      <c r="E3419" s="6">
        <v>21</v>
      </c>
      <c r="F3419" s="3">
        <v>248.8</v>
      </c>
      <c r="G3419" s="3">
        <v>130.19999999999999</v>
      </c>
      <c r="H3419" s="8">
        <f t="shared" si="689"/>
        <v>6.1999999999999993</v>
      </c>
      <c r="I3419" s="3">
        <v>118.6</v>
      </c>
      <c r="J3419" s="4">
        <v>0.48</v>
      </c>
      <c r="K3419" s="2" t="str">
        <f t="shared" si="690"/>
        <v>Thursday</v>
      </c>
      <c r="L3419" s="5">
        <f t="shared" si="691"/>
        <v>43709</v>
      </c>
      <c r="M3419" s="2" t="str">
        <f t="shared" si="692"/>
        <v>Sunday</v>
      </c>
      <c r="N3419" s="2" t="str">
        <f t="shared" si="693"/>
        <v>Monday</v>
      </c>
      <c r="O3419" s="12">
        <f t="shared" si="694"/>
        <v>0</v>
      </c>
      <c r="P3419" s="11" t="str">
        <f t="shared" si="695"/>
        <v>Low Cost per Unit</v>
      </c>
      <c r="Q3419" s="12">
        <f t="shared" si="696"/>
        <v>0</v>
      </c>
      <c r="R3419" s="12">
        <f t="shared" si="697"/>
        <v>7.4640000000000004</v>
      </c>
      <c r="S3419" s="12">
        <f t="shared" si="698"/>
        <v>0</v>
      </c>
      <c r="T3419" s="12">
        <f t="shared" si="699"/>
        <v>0</v>
      </c>
      <c r="U3419" s="12">
        <f t="shared" si="700"/>
        <v>0</v>
      </c>
      <c r="V3419" s="13" t="str">
        <f t="shared" ca="1" si="701"/>
        <v>Greater Than 8 Weeks Old</v>
      </c>
    </row>
    <row r="3420" spans="1:22" x14ac:dyDescent="0.45">
      <c r="A3420" s="2" t="s">
        <v>239</v>
      </c>
      <c r="B3420" s="5">
        <v>43706</v>
      </c>
      <c r="C3420" s="5" t="s">
        <v>376</v>
      </c>
      <c r="D3420" s="5" t="s">
        <v>377</v>
      </c>
      <c r="E3420" s="6">
        <v>10</v>
      </c>
      <c r="F3420" s="3">
        <v>149.9</v>
      </c>
      <c r="G3420" s="3">
        <v>66</v>
      </c>
      <c r="H3420" s="8">
        <f t="shared" si="689"/>
        <v>6.6</v>
      </c>
      <c r="I3420" s="3">
        <v>83.9</v>
      </c>
      <c r="J3420" s="4">
        <v>0.56000000000000005</v>
      </c>
      <c r="K3420" s="2" t="str">
        <f t="shared" si="690"/>
        <v>Thursday</v>
      </c>
      <c r="L3420" s="5">
        <f t="shared" si="691"/>
        <v>43709</v>
      </c>
      <c r="M3420" s="2" t="str">
        <f t="shared" si="692"/>
        <v>Sunday</v>
      </c>
      <c r="N3420" s="2" t="str">
        <f t="shared" si="693"/>
        <v>Monday</v>
      </c>
      <c r="O3420" s="12">
        <f t="shared" si="694"/>
        <v>0</v>
      </c>
      <c r="P3420" s="11" t="str">
        <f t="shared" si="695"/>
        <v>Low Cost per Unit</v>
      </c>
      <c r="Q3420" s="12">
        <f t="shared" si="696"/>
        <v>0</v>
      </c>
      <c r="R3420" s="12">
        <f t="shared" si="697"/>
        <v>4.4969999999999999</v>
      </c>
      <c r="S3420" s="12">
        <f t="shared" si="698"/>
        <v>0</v>
      </c>
      <c r="T3420" s="12">
        <f t="shared" si="699"/>
        <v>0</v>
      </c>
      <c r="U3420" s="12">
        <f t="shared" si="700"/>
        <v>0</v>
      </c>
      <c r="V3420" s="13" t="str">
        <f t="shared" ca="1" si="701"/>
        <v>Greater Than 8 Weeks Old</v>
      </c>
    </row>
    <row r="3421" spans="1:22" x14ac:dyDescent="0.45">
      <c r="A3421" s="2" t="s">
        <v>18</v>
      </c>
      <c r="B3421" s="5">
        <v>43706</v>
      </c>
      <c r="C3421" s="5" t="s">
        <v>376</v>
      </c>
      <c r="D3421" s="5" t="s">
        <v>377</v>
      </c>
      <c r="E3421" s="6">
        <v>4</v>
      </c>
      <c r="F3421" s="3">
        <v>100</v>
      </c>
      <c r="G3421" s="3">
        <v>27.2</v>
      </c>
      <c r="H3421" s="8">
        <f t="shared" si="689"/>
        <v>6.8</v>
      </c>
      <c r="I3421" s="3">
        <v>72.8</v>
      </c>
      <c r="J3421" s="4">
        <v>0.73</v>
      </c>
      <c r="K3421" s="2" t="str">
        <f t="shared" si="690"/>
        <v>Thursday</v>
      </c>
      <c r="L3421" s="5">
        <f t="shared" si="691"/>
        <v>43709</v>
      </c>
      <c r="M3421" s="2" t="str">
        <f t="shared" si="692"/>
        <v>Sunday</v>
      </c>
      <c r="N3421" s="2" t="str">
        <f t="shared" si="693"/>
        <v>Monday</v>
      </c>
      <c r="O3421" s="12">
        <f t="shared" si="694"/>
        <v>0</v>
      </c>
      <c r="P3421" s="11" t="str">
        <f t="shared" si="695"/>
        <v>Low Cost per Unit</v>
      </c>
      <c r="Q3421" s="12">
        <f t="shared" si="696"/>
        <v>0</v>
      </c>
      <c r="R3421" s="12">
        <f t="shared" si="697"/>
        <v>3</v>
      </c>
      <c r="S3421" s="12">
        <f t="shared" si="698"/>
        <v>0</v>
      </c>
      <c r="T3421" s="12">
        <f t="shared" si="699"/>
        <v>0</v>
      </c>
      <c r="U3421" s="12">
        <f t="shared" si="700"/>
        <v>0</v>
      </c>
      <c r="V3421" s="13" t="str">
        <f t="shared" ca="1" si="701"/>
        <v>Greater Than 8 Weeks Old</v>
      </c>
    </row>
    <row r="3422" spans="1:22" x14ac:dyDescent="0.45">
      <c r="A3422" s="2" t="s">
        <v>19</v>
      </c>
      <c r="B3422" s="5">
        <v>43706</v>
      </c>
      <c r="C3422" s="5" t="s">
        <v>378</v>
      </c>
      <c r="D3422" s="5" t="s">
        <v>379</v>
      </c>
      <c r="E3422" s="6">
        <v>1</v>
      </c>
      <c r="F3422" s="3">
        <v>69</v>
      </c>
      <c r="G3422" s="3">
        <v>20.059999999999999</v>
      </c>
      <c r="H3422" s="8">
        <f t="shared" si="689"/>
        <v>20.059999999999999</v>
      </c>
      <c r="I3422" s="3">
        <v>48.94</v>
      </c>
      <c r="J3422" s="4">
        <v>0.71</v>
      </c>
      <c r="K3422" s="2" t="str">
        <f t="shared" si="690"/>
        <v>Thursday</v>
      </c>
      <c r="L3422" s="5">
        <f t="shared" si="691"/>
        <v>43709</v>
      </c>
      <c r="M3422" s="2" t="str">
        <f t="shared" si="692"/>
        <v>Sunday</v>
      </c>
      <c r="N3422" s="2" t="str">
        <f t="shared" si="693"/>
        <v>Monday</v>
      </c>
      <c r="O3422" s="12">
        <f t="shared" si="694"/>
        <v>0</v>
      </c>
      <c r="P3422" s="11" t="str">
        <f t="shared" si="695"/>
        <v>High Cost per Unit</v>
      </c>
      <c r="Q3422" s="12">
        <f t="shared" si="696"/>
        <v>0</v>
      </c>
      <c r="R3422" s="12">
        <f t="shared" si="697"/>
        <v>0</v>
      </c>
      <c r="S3422" s="12">
        <f t="shared" si="698"/>
        <v>0</v>
      </c>
      <c r="T3422" s="12">
        <f t="shared" si="699"/>
        <v>0</v>
      </c>
      <c r="U3422" s="12">
        <f t="shared" si="700"/>
        <v>0</v>
      </c>
      <c r="V3422" s="13" t="str">
        <f t="shared" ca="1" si="701"/>
        <v>Greater Than 8 Weeks Old</v>
      </c>
    </row>
    <row r="3423" spans="1:22" x14ac:dyDescent="0.45">
      <c r="A3423" s="2" t="s">
        <v>20</v>
      </c>
      <c r="B3423" s="5">
        <v>43706</v>
      </c>
      <c r="C3423" s="5" t="s">
        <v>376</v>
      </c>
      <c r="D3423" s="5" t="s">
        <v>377</v>
      </c>
      <c r="E3423" s="6">
        <v>2</v>
      </c>
      <c r="F3423" s="3">
        <v>44</v>
      </c>
      <c r="G3423" s="3">
        <v>10.5</v>
      </c>
      <c r="H3423" s="8">
        <f t="shared" si="689"/>
        <v>5.25</v>
      </c>
      <c r="I3423" s="3">
        <v>33.5</v>
      </c>
      <c r="J3423" s="4">
        <v>0.76</v>
      </c>
      <c r="K3423" s="2" t="str">
        <f t="shared" si="690"/>
        <v>Thursday</v>
      </c>
      <c r="L3423" s="5">
        <f t="shared" si="691"/>
        <v>43709</v>
      </c>
      <c r="M3423" s="2" t="str">
        <f t="shared" si="692"/>
        <v>Sunday</v>
      </c>
      <c r="N3423" s="2" t="str">
        <f t="shared" si="693"/>
        <v>Monday</v>
      </c>
      <c r="O3423" s="12">
        <f t="shared" si="694"/>
        <v>0</v>
      </c>
      <c r="P3423" s="11" t="str">
        <f t="shared" si="695"/>
        <v>Low Cost per Unit</v>
      </c>
      <c r="Q3423" s="12">
        <f t="shared" si="696"/>
        <v>0</v>
      </c>
      <c r="R3423" s="12">
        <f t="shared" si="697"/>
        <v>1.3199999999999998</v>
      </c>
      <c r="S3423" s="12">
        <f t="shared" si="698"/>
        <v>0</v>
      </c>
      <c r="T3423" s="12">
        <f t="shared" si="699"/>
        <v>0</v>
      </c>
      <c r="U3423" s="12">
        <f t="shared" si="700"/>
        <v>0</v>
      </c>
      <c r="V3423" s="13" t="str">
        <f t="shared" ca="1" si="701"/>
        <v>Greater Than 8 Weeks Old</v>
      </c>
    </row>
    <row r="3424" spans="1:22" x14ac:dyDescent="0.45">
      <c r="A3424" s="2" t="s">
        <v>21</v>
      </c>
      <c r="B3424" s="5">
        <v>43706</v>
      </c>
      <c r="C3424" s="5" t="s">
        <v>376</v>
      </c>
      <c r="D3424" s="5" t="s">
        <v>377</v>
      </c>
      <c r="E3424" s="6">
        <v>5</v>
      </c>
      <c r="F3424" s="3">
        <v>110</v>
      </c>
      <c r="G3424" s="3">
        <v>31.75</v>
      </c>
      <c r="H3424" s="8">
        <f t="shared" si="689"/>
        <v>6.35</v>
      </c>
      <c r="I3424" s="3">
        <v>78.25</v>
      </c>
      <c r="J3424" s="4">
        <v>0.71</v>
      </c>
      <c r="K3424" s="2" t="str">
        <f t="shared" si="690"/>
        <v>Thursday</v>
      </c>
      <c r="L3424" s="5">
        <f t="shared" si="691"/>
        <v>43709</v>
      </c>
      <c r="M3424" s="2" t="str">
        <f t="shared" si="692"/>
        <v>Sunday</v>
      </c>
      <c r="N3424" s="2" t="str">
        <f t="shared" si="693"/>
        <v>Monday</v>
      </c>
      <c r="O3424" s="12">
        <f t="shared" si="694"/>
        <v>0</v>
      </c>
      <c r="P3424" s="11" t="str">
        <f t="shared" si="695"/>
        <v>Low Cost per Unit</v>
      </c>
      <c r="Q3424" s="12">
        <f t="shared" si="696"/>
        <v>0</v>
      </c>
      <c r="R3424" s="12">
        <f t="shared" si="697"/>
        <v>3.3</v>
      </c>
      <c r="S3424" s="12">
        <f t="shared" si="698"/>
        <v>0</v>
      </c>
      <c r="T3424" s="12">
        <f t="shared" si="699"/>
        <v>0</v>
      </c>
      <c r="U3424" s="12">
        <f t="shared" si="700"/>
        <v>0</v>
      </c>
      <c r="V3424" s="13" t="str">
        <f t="shared" ca="1" si="701"/>
        <v>Greater Than 8 Weeks Old</v>
      </c>
    </row>
    <row r="3425" spans="1:22" x14ac:dyDescent="0.45">
      <c r="A3425" s="2" t="s">
        <v>215</v>
      </c>
      <c r="B3425" s="5">
        <v>43706</v>
      </c>
      <c r="C3425" s="5" t="s">
        <v>378</v>
      </c>
      <c r="D3425" s="5" t="s">
        <v>379</v>
      </c>
      <c r="E3425" s="6">
        <v>20</v>
      </c>
      <c r="F3425" s="3">
        <v>199.8</v>
      </c>
      <c r="G3425" s="3">
        <v>76</v>
      </c>
      <c r="H3425" s="8">
        <f t="shared" si="689"/>
        <v>3.8</v>
      </c>
      <c r="I3425" s="3">
        <v>123.8</v>
      </c>
      <c r="J3425" s="4">
        <v>0.62</v>
      </c>
      <c r="K3425" s="2" t="str">
        <f t="shared" si="690"/>
        <v>Thursday</v>
      </c>
      <c r="L3425" s="5">
        <f t="shared" si="691"/>
        <v>43709</v>
      </c>
      <c r="M3425" s="2" t="str">
        <f t="shared" si="692"/>
        <v>Sunday</v>
      </c>
      <c r="N3425" s="2" t="str">
        <f t="shared" si="693"/>
        <v>Monday</v>
      </c>
      <c r="O3425" s="12">
        <f t="shared" si="694"/>
        <v>0</v>
      </c>
      <c r="P3425" s="11" t="str">
        <f t="shared" si="695"/>
        <v>Low Cost per Unit</v>
      </c>
      <c r="Q3425" s="12">
        <f t="shared" si="696"/>
        <v>0</v>
      </c>
      <c r="R3425" s="12">
        <f t="shared" si="697"/>
        <v>5.9939999999999998</v>
      </c>
      <c r="S3425" s="12">
        <f t="shared" si="698"/>
        <v>0</v>
      </c>
      <c r="T3425" s="12">
        <f t="shared" si="699"/>
        <v>0</v>
      </c>
      <c r="U3425" s="12">
        <f t="shared" si="700"/>
        <v>0</v>
      </c>
      <c r="V3425" s="13" t="str">
        <f t="shared" ca="1" si="701"/>
        <v>Greater Than 8 Weeks Old</v>
      </c>
    </row>
    <row r="3426" spans="1:22" x14ac:dyDescent="0.45">
      <c r="A3426" s="2" t="s">
        <v>22</v>
      </c>
      <c r="B3426" s="5">
        <v>43706</v>
      </c>
      <c r="C3426" s="5" t="s">
        <v>380</v>
      </c>
      <c r="D3426" s="5" t="s">
        <v>381</v>
      </c>
      <c r="E3426" s="6">
        <v>9</v>
      </c>
      <c r="F3426" s="3">
        <v>154.93</v>
      </c>
      <c r="G3426" s="3">
        <v>48.6</v>
      </c>
      <c r="H3426" s="8">
        <f t="shared" si="689"/>
        <v>5.4</v>
      </c>
      <c r="I3426" s="3">
        <v>106.33</v>
      </c>
      <c r="J3426" s="4">
        <v>0.69</v>
      </c>
      <c r="K3426" s="2" t="str">
        <f t="shared" si="690"/>
        <v>Thursday</v>
      </c>
      <c r="L3426" s="5">
        <f t="shared" si="691"/>
        <v>43709</v>
      </c>
      <c r="M3426" s="2" t="str">
        <f t="shared" si="692"/>
        <v>Sunday</v>
      </c>
      <c r="N3426" s="2" t="str">
        <f t="shared" si="693"/>
        <v>Monday</v>
      </c>
      <c r="O3426" s="12">
        <f t="shared" si="694"/>
        <v>0</v>
      </c>
      <c r="P3426" s="11" t="str">
        <f t="shared" si="695"/>
        <v>Low Cost per Unit</v>
      </c>
      <c r="Q3426" s="12">
        <f t="shared" si="696"/>
        <v>0</v>
      </c>
      <c r="R3426" s="12">
        <f t="shared" si="697"/>
        <v>4.6478999999999999</v>
      </c>
      <c r="S3426" s="12">
        <f t="shared" si="698"/>
        <v>0</v>
      </c>
      <c r="T3426" s="12">
        <f t="shared" si="699"/>
        <v>0</v>
      </c>
      <c r="U3426" s="12">
        <f t="shared" si="700"/>
        <v>0</v>
      </c>
      <c r="V3426" s="13" t="str">
        <f t="shared" ca="1" si="701"/>
        <v>Greater Than 8 Weeks Old</v>
      </c>
    </row>
    <row r="3427" spans="1:22" x14ac:dyDescent="0.45">
      <c r="A3427" s="2" t="s">
        <v>162</v>
      </c>
      <c r="B3427" s="5">
        <v>43706</v>
      </c>
      <c r="C3427" s="5" t="s">
        <v>383</v>
      </c>
      <c r="D3427" s="5" t="s">
        <v>384</v>
      </c>
      <c r="E3427" s="6">
        <v>17</v>
      </c>
      <c r="F3427" s="3">
        <v>162.86000000000001</v>
      </c>
      <c r="G3427" s="3">
        <v>54.4</v>
      </c>
      <c r="H3427" s="8">
        <f t="shared" si="689"/>
        <v>3.1999999999999997</v>
      </c>
      <c r="I3427" s="3">
        <v>108.46</v>
      </c>
      <c r="J3427" s="4">
        <v>0.67</v>
      </c>
      <c r="K3427" s="2" t="str">
        <f t="shared" si="690"/>
        <v>Thursday</v>
      </c>
      <c r="L3427" s="5">
        <f t="shared" si="691"/>
        <v>43709</v>
      </c>
      <c r="M3427" s="2" t="str">
        <f t="shared" si="692"/>
        <v>Sunday</v>
      </c>
      <c r="N3427" s="2" t="str">
        <f t="shared" si="693"/>
        <v>Monday</v>
      </c>
      <c r="O3427" s="12">
        <f t="shared" si="694"/>
        <v>0</v>
      </c>
      <c r="P3427" s="11" t="str">
        <f t="shared" si="695"/>
        <v>Low Cost per Unit</v>
      </c>
      <c r="Q3427" s="12">
        <f t="shared" si="696"/>
        <v>0</v>
      </c>
      <c r="R3427" s="12">
        <f t="shared" si="697"/>
        <v>4.8858000000000006</v>
      </c>
      <c r="S3427" s="12">
        <f t="shared" si="698"/>
        <v>0</v>
      </c>
      <c r="T3427" s="12">
        <f t="shared" si="699"/>
        <v>0</v>
      </c>
      <c r="U3427" s="12">
        <f t="shared" si="700"/>
        <v>0</v>
      </c>
      <c r="V3427" s="13" t="str">
        <f t="shared" ca="1" si="701"/>
        <v>Greater Than 8 Weeks Old</v>
      </c>
    </row>
    <row r="3428" spans="1:22" x14ac:dyDescent="0.45">
      <c r="A3428" s="2" t="s">
        <v>216</v>
      </c>
      <c r="B3428" s="5">
        <v>43706</v>
      </c>
      <c r="C3428" s="5" t="s">
        <v>383</v>
      </c>
      <c r="D3428" s="5" t="s">
        <v>385</v>
      </c>
      <c r="E3428" s="6">
        <v>11</v>
      </c>
      <c r="F3428" s="3">
        <v>98.89</v>
      </c>
      <c r="G3428" s="3">
        <v>47.3</v>
      </c>
      <c r="H3428" s="8">
        <f t="shared" si="689"/>
        <v>4.3</v>
      </c>
      <c r="I3428" s="3">
        <v>51.59</v>
      </c>
      <c r="J3428" s="4">
        <v>0.52</v>
      </c>
      <c r="K3428" s="2" t="str">
        <f t="shared" si="690"/>
        <v>Thursday</v>
      </c>
      <c r="L3428" s="5">
        <f t="shared" si="691"/>
        <v>43709</v>
      </c>
      <c r="M3428" s="2" t="str">
        <f t="shared" si="692"/>
        <v>Sunday</v>
      </c>
      <c r="N3428" s="2" t="str">
        <f t="shared" si="693"/>
        <v>Monday</v>
      </c>
      <c r="O3428" s="12">
        <f t="shared" si="694"/>
        <v>0</v>
      </c>
      <c r="P3428" s="11" t="str">
        <f t="shared" si="695"/>
        <v>Low Cost per Unit</v>
      </c>
      <c r="Q3428" s="12">
        <f t="shared" si="696"/>
        <v>0</v>
      </c>
      <c r="R3428" s="12">
        <f t="shared" si="697"/>
        <v>2.9666999999999999</v>
      </c>
      <c r="S3428" s="12">
        <f t="shared" si="698"/>
        <v>0</v>
      </c>
      <c r="T3428" s="12">
        <f t="shared" si="699"/>
        <v>0</v>
      </c>
      <c r="U3428" s="12">
        <f t="shared" si="700"/>
        <v>0</v>
      </c>
      <c r="V3428" s="13" t="str">
        <f t="shared" ca="1" si="701"/>
        <v>Greater Than 8 Weeks Old</v>
      </c>
    </row>
    <row r="3429" spans="1:22" x14ac:dyDescent="0.45">
      <c r="A3429" s="2" t="s">
        <v>217</v>
      </c>
      <c r="B3429" s="5">
        <v>43706</v>
      </c>
      <c r="C3429" s="5" t="s">
        <v>383</v>
      </c>
      <c r="D3429" s="5" t="s">
        <v>385</v>
      </c>
      <c r="E3429" s="6">
        <v>8</v>
      </c>
      <c r="F3429" s="3">
        <v>71.92</v>
      </c>
      <c r="G3429" s="3">
        <v>31.84</v>
      </c>
      <c r="H3429" s="8">
        <f t="shared" si="689"/>
        <v>3.98</v>
      </c>
      <c r="I3429" s="3">
        <v>40.08</v>
      </c>
      <c r="J3429" s="4">
        <v>0.56000000000000005</v>
      </c>
      <c r="K3429" s="2" t="str">
        <f t="shared" si="690"/>
        <v>Thursday</v>
      </c>
      <c r="L3429" s="5">
        <f t="shared" si="691"/>
        <v>43709</v>
      </c>
      <c r="M3429" s="2" t="str">
        <f t="shared" si="692"/>
        <v>Sunday</v>
      </c>
      <c r="N3429" s="2" t="str">
        <f t="shared" si="693"/>
        <v>Monday</v>
      </c>
      <c r="O3429" s="12">
        <f t="shared" si="694"/>
        <v>0</v>
      </c>
      <c r="P3429" s="11" t="str">
        <f t="shared" si="695"/>
        <v>Low Cost per Unit</v>
      </c>
      <c r="Q3429" s="12">
        <f t="shared" si="696"/>
        <v>0</v>
      </c>
      <c r="R3429" s="12">
        <f t="shared" si="697"/>
        <v>2.1576</v>
      </c>
      <c r="S3429" s="12">
        <f t="shared" si="698"/>
        <v>0</v>
      </c>
      <c r="T3429" s="12">
        <f t="shared" si="699"/>
        <v>0</v>
      </c>
      <c r="U3429" s="12">
        <f t="shared" si="700"/>
        <v>0</v>
      </c>
      <c r="V3429" s="13" t="str">
        <f t="shared" ca="1" si="701"/>
        <v>Greater Than 8 Weeks Old</v>
      </c>
    </row>
    <row r="3430" spans="1:22" x14ac:dyDescent="0.45">
      <c r="A3430" s="2" t="s">
        <v>23</v>
      </c>
      <c r="B3430" s="5">
        <v>43706</v>
      </c>
      <c r="C3430" s="5" t="s">
        <v>383</v>
      </c>
      <c r="D3430" s="5" t="s">
        <v>385</v>
      </c>
      <c r="E3430" s="6">
        <v>3</v>
      </c>
      <c r="F3430" s="3">
        <v>42</v>
      </c>
      <c r="G3430" s="3">
        <v>8.25</v>
      </c>
      <c r="H3430" s="8">
        <f t="shared" si="689"/>
        <v>2.75</v>
      </c>
      <c r="I3430" s="3">
        <v>33.75</v>
      </c>
      <c r="J3430" s="4">
        <v>0.8</v>
      </c>
      <c r="K3430" s="2" t="str">
        <f t="shared" si="690"/>
        <v>Thursday</v>
      </c>
      <c r="L3430" s="5">
        <f t="shared" si="691"/>
        <v>43709</v>
      </c>
      <c r="M3430" s="2" t="str">
        <f t="shared" si="692"/>
        <v>Sunday</v>
      </c>
      <c r="N3430" s="2" t="str">
        <f t="shared" si="693"/>
        <v>Monday</v>
      </c>
      <c r="O3430" s="12">
        <f t="shared" si="694"/>
        <v>0</v>
      </c>
      <c r="P3430" s="11" t="str">
        <f t="shared" si="695"/>
        <v>Low Cost per Unit</v>
      </c>
      <c r="Q3430" s="12">
        <f t="shared" si="696"/>
        <v>0</v>
      </c>
      <c r="R3430" s="12">
        <f t="shared" si="697"/>
        <v>1.26</v>
      </c>
      <c r="S3430" s="12">
        <f t="shared" si="698"/>
        <v>0</v>
      </c>
      <c r="T3430" s="12">
        <f t="shared" si="699"/>
        <v>0</v>
      </c>
      <c r="U3430" s="12">
        <f t="shared" si="700"/>
        <v>0</v>
      </c>
      <c r="V3430" s="13" t="str">
        <f t="shared" ca="1" si="701"/>
        <v>Greater Than 8 Weeks Old</v>
      </c>
    </row>
    <row r="3431" spans="1:22" x14ac:dyDescent="0.45">
      <c r="A3431" s="2" t="s">
        <v>136</v>
      </c>
      <c r="B3431" s="5">
        <v>43706</v>
      </c>
      <c r="C3431" s="5" t="s">
        <v>376</v>
      </c>
      <c r="D3431" s="5" t="s">
        <v>377</v>
      </c>
      <c r="E3431" s="6">
        <v>20</v>
      </c>
      <c r="F3431" s="3">
        <v>143.81</v>
      </c>
      <c r="G3431" s="3">
        <v>35</v>
      </c>
      <c r="H3431" s="8">
        <f t="shared" si="689"/>
        <v>1.75</v>
      </c>
      <c r="I3431" s="3">
        <v>108.81</v>
      </c>
      <c r="J3431" s="4">
        <v>0.76</v>
      </c>
      <c r="K3431" s="2" t="str">
        <f t="shared" si="690"/>
        <v>Thursday</v>
      </c>
      <c r="L3431" s="5">
        <f t="shared" si="691"/>
        <v>43709</v>
      </c>
      <c r="M3431" s="2" t="str">
        <f t="shared" si="692"/>
        <v>Sunday</v>
      </c>
      <c r="N3431" s="2" t="str">
        <f t="shared" si="693"/>
        <v>Monday</v>
      </c>
      <c r="O3431" s="12">
        <f t="shared" si="694"/>
        <v>0</v>
      </c>
      <c r="P3431" s="11" t="str">
        <f t="shared" si="695"/>
        <v>Low Cost per Unit</v>
      </c>
      <c r="Q3431" s="12">
        <f t="shared" si="696"/>
        <v>0</v>
      </c>
      <c r="R3431" s="12">
        <f t="shared" si="697"/>
        <v>4.3143000000000002</v>
      </c>
      <c r="S3431" s="12">
        <f t="shared" si="698"/>
        <v>0</v>
      </c>
      <c r="T3431" s="12">
        <f t="shared" si="699"/>
        <v>0</v>
      </c>
      <c r="U3431" s="12">
        <f t="shared" si="700"/>
        <v>0</v>
      </c>
      <c r="V3431" s="13" t="str">
        <f t="shared" ca="1" si="701"/>
        <v>Greater Than 8 Weeks Old</v>
      </c>
    </row>
    <row r="3432" spans="1:22" x14ac:dyDescent="0.45">
      <c r="A3432" s="2" t="s">
        <v>24</v>
      </c>
      <c r="B3432" s="5">
        <v>43706</v>
      </c>
      <c r="C3432" s="5" t="s">
        <v>375</v>
      </c>
      <c r="D3432" s="5" t="s">
        <v>377</v>
      </c>
      <c r="E3432" s="6">
        <v>15</v>
      </c>
      <c r="F3432" s="3">
        <v>149.85</v>
      </c>
      <c r="G3432" s="3">
        <v>44.25</v>
      </c>
      <c r="H3432" s="8">
        <f t="shared" si="689"/>
        <v>2.95</v>
      </c>
      <c r="I3432" s="3">
        <v>105.6</v>
      </c>
      <c r="J3432" s="4">
        <v>0.7</v>
      </c>
      <c r="K3432" s="2" t="str">
        <f t="shared" si="690"/>
        <v>Thursday</v>
      </c>
      <c r="L3432" s="5">
        <f t="shared" si="691"/>
        <v>43709</v>
      </c>
      <c r="M3432" s="2" t="str">
        <f t="shared" si="692"/>
        <v>Sunday</v>
      </c>
      <c r="N3432" s="2" t="str">
        <f t="shared" si="693"/>
        <v>Monday</v>
      </c>
      <c r="O3432" s="12">
        <f t="shared" si="694"/>
        <v>0</v>
      </c>
      <c r="P3432" s="11" t="str">
        <f t="shared" si="695"/>
        <v>Low Cost per Unit</v>
      </c>
      <c r="Q3432" s="12">
        <f t="shared" si="696"/>
        <v>0</v>
      </c>
      <c r="R3432" s="12">
        <f t="shared" si="697"/>
        <v>4.4954999999999998</v>
      </c>
      <c r="S3432" s="12">
        <f t="shared" si="698"/>
        <v>0</v>
      </c>
      <c r="T3432" s="12">
        <f t="shared" si="699"/>
        <v>0</v>
      </c>
      <c r="U3432" s="12">
        <f t="shared" si="700"/>
        <v>0</v>
      </c>
      <c r="V3432" s="13" t="str">
        <f t="shared" ca="1" si="701"/>
        <v>Greater Than 8 Weeks Old</v>
      </c>
    </row>
    <row r="3433" spans="1:22" x14ac:dyDescent="0.45">
      <c r="A3433" s="2" t="s">
        <v>99</v>
      </c>
      <c r="B3433" s="5">
        <v>43706</v>
      </c>
      <c r="C3433" s="5" t="s">
        <v>378</v>
      </c>
      <c r="D3433" s="5" t="s">
        <v>379</v>
      </c>
      <c r="E3433" s="6">
        <v>1</v>
      </c>
      <c r="F3433" s="3">
        <v>22</v>
      </c>
      <c r="G3433" s="3">
        <v>2.0499999999999998</v>
      </c>
      <c r="H3433" s="8">
        <f t="shared" si="689"/>
        <v>2.0499999999999998</v>
      </c>
      <c r="I3433" s="3">
        <v>19.95</v>
      </c>
      <c r="J3433" s="4">
        <v>0.91</v>
      </c>
      <c r="K3433" s="2" t="str">
        <f t="shared" si="690"/>
        <v>Thursday</v>
      </c>
      <c r="L3433" s="5">
        <f t="shared" si="691"/>
        <v>43709</v>
      </c>
      <c r="M3433" s="2" t="str">
        <f t="shared" si="692"/>
        <v>Sunday</v>
      </c>
      <c r="N3433" s="2" t="str">
        <f t="shared" si="693"/>
        <v>Monday</v>
      </c>
      <c r="O3433" s="12">
        <f t="shared" si="694"/>
        <v>0</v>
      </c>
      <c r="P3433" s="11" t="str">
        <f t="shared" si="695"/>
        <v>Low Cost per Unit</v>
      </c>
      <c r="Q3433" s="12">
        <f t="shared" si="696"/>
        <v>0</v>
      </c>
      <c r="R3433" s="12">
        <f t="shared" si="697"/>
        <v>0</v>
      </c>
      <c r="S3433" s="12">
        <f t="shared" si="698"/>
        <v>0</v>
      </c>
      <c r="T3433" s="12">
        <f t="shared" si="699"/>
        <v>0</v>
      </c>
      <c r="U3433" s="12">
        <f t="shared" si="700"/>
        <v>0</v>
      </c>
      <c r="V3433" s="13" t="str">
        <f t="shared" ca="1" si="701"/>
        <v>Greater Than 8 Weeks Old</v>
      </c>
    </row>
    <row r="3434" spans="1:22" x14ac:dyDescent="0.45">
      <c r="A3434" s="2" t="s">
        <v>219</v>
      </c>
      <c r="B3434" s="5">
        <v>43706</v>
      </c>
      <c r="C3434" s="5" t="s">
        <v>380</v>
      </c>
      <c r="D3434" s="5" t="s">
        <v>381</v>
      </c>
      <c r="E3434" s="6">
        <v>1</v>
      </c>
      <c r="F3434" s="3">
        <v>19</v>
      </c>
      <c r="G3434" s="3">
        <v>4.5</v>
      </c>
      <c r="H3434" s="8">
        <f t="shared" si="689"/>
        <v>4.5</v>
      </c>
      <c r="I3434" s="3">
        <v>14.5</v>
      </c>
      <c r="J3434" s="4">
        <v>0.76</v>
      </c>
      <c r="K3434" s="2" t="str">
        <f t="shared" si="690"/>
        <v>Thursday</v>
      </c>
      <c r="L3434" s="5">
        <f t="shared" si="691"/>
        <v>43709</v>
      </c>
      <c r="M3434" s="2" t="str">
        <f t="shared" si="692"/>
        <v>Sunday</v>
      </c>
      <c r="N3434" s="2" t="str">
        <f t="shared" si="693"/>
        <v>Monday</v>
      </c>
      <c r="O3434" s="12">
        <f t="shared" si="694"/>
        <v>0</v>
      </c>
      <c r="P3434" s="11" t="str">
        <f t="shared" si="695"/>
        <v>Low Cost per Unit</v>
      </c>
      <c r="Q3434" s="12">
        <f t="shared" si="696"/>
        <v>0</v>
      </c>
      <c r="R3434" s="12">
        <f t="shared" si="697"/>
        <v>0</v>
      </c>
      <c r="S3434" s="12">
        <f t="shared" si="698"/>
        <v>0</v>
      </c>
      <c r="T3434" s="12">
        <f t="shared" si="699"/>
        <v>0</v>
      </c>
      <c r="U3434" s="12">
        <f t="shared" si="700"/>
        <v>0</v>
      </c>
      <c r="V3434" s="13" t="str">
        <f t="shared" ca="1" si="701"/>
        <v>Greater Than 8 Weeks Old</v>
      </c>
    </row>
    <row r="3435" spans="1:22" x14ac:dyDescent="0.45">
      <c r="A3435" s="2" t="s">
        <v>100</v>
      </c>
      <c r="B3435" s="5">
        <v>43706</v>
      </c>
      <c r="C3435" s="5" t="s">
        <v>380</v>
      </c>
      <c r="D3435" s="5" t="s">
        <v>381</v>
      </c>
      <c r="E3435" s="6">
        <v>2</v>
      </c>
      <c r="F3435" s="3">
        <v>34</v>
      </c>
      <c r="G3435" s="3">
        <v>5.98</v>
      </c>
      <c r="H3435" s="8">
        <f t="shared" si="689"/>
        <v>2.99</v>
      </c>
      <c r="I3435" s="3">
        <v>28.02</v>
      </c>
      <c r="J3435" s="4">
        <v>0.82</v>
      </c>
      <c r="K3435" s="2" t="str">
        <f t="shared" si="690"/>
        <v>Thursday</v>
      </c>
      <c r="L3435" s="5">
        <f t="shared" si="691"/>
        <v>43709</v>
      </c>
      <c r="M3435" s="2" t="str">
        <f t="shared" si="692"/>
        <v>Sunday</v>
      </c>
      <c r="N3435" s="2" t="str">
        <f t="shared" si="693"/>
        <v>Monday</v>
      </c>
      <c r="O3435" s="12">
        <f t="shared" si="694"/>
        <v>0</v>
      </c>
      <c r="P3435" s="11" t="str">
        <f t="shared" si="695"/>
        <v>Low Cost per Unit</v>
      </c>
      <c r="Q3435" s="12">
        <f t="shared" si="696"/>
        <v>0</v>
      </c>
      <c r="R3435" s="12">
        <f t="shared" si="697"/>
        <v>1.02</v>
      </c>
      <c r="S3435" s="12">
        <f t="shared" si="698"/>
        <v>0</v>
      </c>
      <c r="T3435" s="12">
        <f t="shared" si="699"/>
        <v>0</v>
      </c>
      <c r="U3435" s="12">
        <f t="shared" si="700"/>
        <v>0</v>
      </c>
      <c r="V3435" s="13" t="str">
        <f t="shared" ca="1" si="701"/>
        <v>Greater Than 8 Weeks Old</v>
      </c>
    </row>
    <row r="3436" spans="1:22" x14ac:dyDescent="0.45">
      <c r="A3436" s="2" t="s">
        <v>27</v>
      </c>
      <c r="B3436" s="5">
        <v>43706</v>
      </c>
      <c r="C3436" s="5" t="s">
        <v>380</v>
      </c>
      <c r="D3436" s="5" t="s">
        <v>381</v>
      </c>
      <c r="E3436" s="6">
        <v>15</v>
      </c>
      <c r="F3436" s="3">
        <v>157.87</v>
      </c>
      <c r="G3436" s="3">
        <v>44.25</v>
      </c>
      <c r="H3436" s="8">
        <f t="shared" si="689"/>
        <v>2.95</v>
      </c>
      <c r="I3436" s="3">
        <v>113.62</v>
      </c>
      <c r="J3436" s="4">
        <v>0.72</v>
      </c>
      <c r="K3436" s="2" t="str">
        <f t="shared" si="690"/>
        <v>Thursday</v>
      </c>
      <c r="L3436" s="5">
        <f t="shared" si="691"/>
        <v>43709</v>
      </c>
      <c r="M3436" s="2" t="str">
        <f t="shared" si="692"/>
        <v>Sunday</v>
      </c>
      <c r="N3436" s="2" t="str">
        <f t="shared" si="693"/>
        <v>Monday</v>
      </c>
      <c r="O3436" s="12">
        <f t="shared" si="694"/>
        <v>0</v>
      </c>
      <c r="P3436" s="11" t="str">
        <f t="shared" si="695"/>
        <v>Low Cost per Unit</v>
      </c>
      <c r="Q3436" s="12">
        <f t="shared" si="696"/>
        <v>0</v>
      </c>
      <c r="R3436" s="12">
        <f t="shared" si="697"/>
        <v>4.7360999999999995</v>
      </c>
      <c r="S3436" s="12">
        <f t="shared" si="698"/>
        <v>0</v>
      </c>
      <c r="T3436" s="12">
        <f t="shared" si="699"/>
        <v>0</v>
      </c>
      <c r="U3436" s="12">
        <f t="shared" si="700"/>
        <v>0</v>
      </c>
      <c r="V3436" s="13" t="str">
        <f t="shared" ca="1" si="701"/>
        <v>Greater Than 8 Weeks Old</v>
      </c>
    </row>
    <row r="3437" spans="1:22" x14ac:dyDescent="0.45">
      <c r="A3437" s="2" t="s">
        <v>240</v>
      </c>
      <c r="B3437" s="5">
        <v>43706</v>
      </c>
      <c r="C3437" s="5" t="s">
        <v>371</v>
      </c>
      <c r="D3437" s="5" t="s">
        <v>371</v>
      </c>
      <c r="E3437" s="6">
        <v>3</v>
      </c>
      <c r="F3437" s="3">
        <v>32.97</v>
      </c>
      <c r="G3437" s="3">
        <v>11.25</v>
      </c>
      <c r="H3437" s="8">
        <f t="shared" si="689"/>
        <v>3.75</v>
      </c>
      <c r="I3437" s="3">
        <v>21.72</v>
      </c>
      <c r="J3437" s="4">
        <v>0.66</v>
      </c>
      <c r="K3437" s="2" t="str">
        <f t="shared" si="690"/>
        <v>Thursday</v>
      </c>
      <c r="L3437" s="5">
        <f t="shared" si="691"/>
        <v>43709</v>
      </c>
      <c r="M3437" s="2" t="str">
        <f t="shared" si="692"/>
        <v>Sunday</v>
      </c>
      <c r="N3437" s="2" t="str">
        <f t="shared" si="693"/>
        <v>Monday</v>
      </c>
      <c r="O3437" s="12">
        <f t="shared" si="694"/>
        <v>0</v>
      </c>
      <c r="P3437" s="11" t="str">
        <f t="shared" si="695"/>
        <v>Low Cost per Unit</v>
      </c>
      <c r="Q3437" s="12">
        <f t="shared" si="696"/>
        <v>0</v>
      </c>
      <c r="R3437" s="12">
        <f t="shared" si="697"/>
        <v>0.98909999999999998</v>
      </c>
      <c r="S3437" s="12">
        <f t="shared" si="698"/>
        <v>0</v>
      </c>
      <c r="T3437" s="12">
        <f t="shared" si="699"/>
        <v>0</v>
      </c>
      <c r="U3437" s="12">
        <f t="shared" si="700"/>
        <v>0</v>
      </c>
      <c r="V3437" s="13" t="str">
        <f t="shared" ca="1" si="701"/>
        <v>Greater Than 8 Weeks Old</v>
      </c>
    </row>
    <row r="3438" spans="1:22" x14ac:dyDescent="0.45">
      <c r="A3438" s="2" t="s">
        <v>163</v>
      </c>
      <c r="B3438" s="5">
        <v>43706</v>
      </c>
      <c r="C3438" s="5" t="s">
        <v>380</v>
      </c>
      <c r="D3438" s="5" t="s">
        <v>381</v>
      </c>
      <c r="E3438" s="6">
        <v>8</v>
      </c>
      <c r="F3438" s="3">
        <v>89.93</v>
      </c>
      <c r="G3438" s="3">
        <v>30</v>
      </c>
      <c r="H3438" s="8">
        <f t="shared" si="689"/>
        <v>3.75</v>
      </c>
      <c r="I3438" s="3">
        <v>59.93</v>
      </c>
      <c r="J3438" s="4">
        <v>0.67</v>
      </c>
      <c r="K3438" s="2" t="str">
        <f t="shared" si="690"/>
        <v>Thursday</v>
      </c>
      <c r="L3438" s="5">
        <f t="shared" si="691"/>
        <v>43709</v>
      </c>
      <c r="M3438" s="2" t="str">
        <f t="shared" si="692"/>
        <v>Sunday</v>
      </c>
      <c r="N3438" s="2" t="str">
        <f t="shared" si="693"/>
        <v>Monday</v>
      </c>
      <c r="O3438" s="12">
        <f t="shared" si="694"/>
        <v>0</v>
      </c>
      <c r="P3438" s="11" t="str">
        <f t="shared" si="695"/>
        <v>Low Cost per Unit</v>
      </c>
      <c r="Q3438" s="12">
        <f t="shared" si="696"/>
        <v>0</v>
      </c>
      <c r="R3438" s="12">
        <f t="shared" si="697"/>
        <v>2.6979000000000002</v>
      </c>
      <c r="S3438" s="12">
        <f t="shared" si="698"/>
        <v>0</v>
      </c>
      <c r="T3438" s="12">
        <f t="shared" si="699"/>
        <v>0</v>
      </c>
      <c r="U3438" s="12">
        <f t="shared" si="700"/>
        <v>0</v>
      </c>
      <c r="V3438" s="13" t="str">
        <f t="shared" ca="1" si="701"/>
        <v>Greater Than 8 Weeks Old</v>
      </c>
    </row>
    <row r="3439" spans="1:22" x14ac:dyDescent="0.45">
      <c r="A3439" s="2" t="s">
        <v>29</v>
      </c>
      <c r="B3439" s="5">
        <v>43706</v>
      </c>
      <c r="C3439" s="5" t="s">
        <v>369</v>
      </c>
      <c r="D3439" s="5" t="s">
        <v>389</v>
      </c>
      <c r="E3439" s="6">
        <v>3</v>
      </c>
      <c r="F3439" s="3">
        <v>254.98</v>
      </c>
      <c r="G3439" s="3">
        <v>113.52</v>
      </c>
      <c r="H3439" s="8">
        <f t="shared" si="689"/>
        <v>37.839999999999996</v>
      </c>
      <c r="I3439" s="3">
        <v>141.46</v>
      </c>
      <c r="J3439" s="4">
        <v>0.55000000000000004</v>
      </c>
      <c r="K3439" s="2" t="str">
        <f t="shared" si="690"/>
        <v>Thursday</v>
      </c>
      <c r="L3439" s="5">
        <f t="shared" si="691"/>
        <v>43709</v>
      </c>
      <c r="M3439" s="2" t="str">
        <f t="shared" si="692"/>
        <v>Sunday</v>
      </c>
      <c r="N3439" s="2" t="str">
        <f t="shared" si="693"/>
        <v>Monday</v>
      </c>
      <c r="O3439" s="12">
        <f t="shared" si="694"/>
        <v>0</v>
      </c>
      <c r="P3439" s="11" t="str">
        <f t="shared" si="695"/>
        <v>High Cost per Unit</v>
      </c>
      <c r="Q3439" s="12">
        <f t="shared" si="696"/>
        <v>0</v>
      </c>
      <c r="R3439" s="12">
        <f t="shared" si="697"/>
        <v>7.6493999999999991</v>
      </c>
      <c r="S3439" s="12">
        <f t="shared" si="698"/>
        <v>0</v>
      </c>
      <c r="T3439" s="12">
        <f t="shared" si="699"/>
        <v>0</v>
      </c>
      <c r="U3439" s="12">
        <f t="shared" si="700"/>
        <v>0</v>
      </c>
      <c r="V3439" s="13" t="str">
        <f t="shared" ca="1" si="701"/>
        <v>Greater Than 8 Weeks Old</v>
      </c>
    </row>
    <row r="3440" spans="1:22" x14ac:dyDescent="0.45">
      <c r="A3440" s="2" t="s">
        <v>101</v>
      </c>
      <c r="B3440" s="5">
        <v>43706</v>
      </c>
      <c r="C3440" s="5" t="s">
        <v>369</v>
      </c>
      <c r="D3440" s="5" t="s">
        <v>389</v>
      </c>
      <c r="E3440" s="6">
        <v>1</v>
      </c>
      <c r="F3440" s="3">
        <v>29</v>
      </c>
      <c r="G3440" s="3">
        <v>9.75</v>
      </c>
      <c r="H3440" s="8">
        <f t="shared" si="689"/>
        <v>9.75</v>
      </c>
      <c r="I3440" s="3">
        <v>19.25</v>
      </c>
      <c r="J3440" s="4">
        <v>0.66</v>
      </c>
      <c r="K3440" s="2" t="str">
        <f t="shared" si="690"/>
        <v>Thursday</v>
      </c>
      <c r="L3440" s="5">
        <f t="shared" si="691"/>
        <v>43709</v>
      </c>
      <c r="M3440" s="2" t="str">
        <f t="shared" si="692"/>
        <v>Sunday</v>
      </c>
      <c r="N3440" s="2" t="str">
        <f t="shared" si="693"/>
        <v>Monday</v>
      </c>
      <c r="O3440" s="12">
        <f t="shared" si="694"/>
        <v>0</v>
      </c>
      <c r="P3440" s="11" t="str">
        <f t="shared" si="695"/>
        <v>Low Cost per Unit</v>
      </c>
      <c r="Q3440" s="12">
        <f t="shared" si="696"/>
        <v>0</v>
      </c>
      <c r="R3440" s="12">
        <f t="shared" si="697"/>
        <v>0</v>
      </c>
      <c r="S3440" s="12">
        <f t="shared" si="698"/>
        <v>0</v>
      </c>
      <c r="T3440" s="12">
        <f t="shared" si="699"/>
        <v>0</v>
      </c>
      <c r="U3440" s="12">
        <f t="shared" si="700"/>
        <v>0</v>
      </c>
      <c r="V3440" s="13" t="str">
        <f t="shared" ca="1" si="701"/>
        <v>Greater Than 8 Weeks Old</v>
      </c>
    </row>
    <row r="3441" spans="1:22" x14ac:dyDescent="0.45">
      <c r="A3441" s="2" t="s">
        <v>103</v>
      </c>
      <c r="B3441" s="5">
        <v>43706</v>
      </c>
      <c r="C3441" s="5" t="s">
        <v>375</v>
      </c>
      <c r="D3441" s="5" t="s">
        <v>382</v>
      </c>
      <c r="E3441" s="6">
        <v>2</v>
      </c>
      <c r="F3441" s="3">
        <v>130</v>
      </c>
      <c r="G3441" s="3">
        <v>24</v>
      </c>
      <c r="H3441" s="8">
        <f t="shared" si="689"/>
        <v>12</v>
      </c>
      <c r="I3441" s="3">
        <v>106</v>
      </c>
      <c r="J3441" s="4">
        <v>0.82</v>
      </c>
      <c r="K3441" s="2" t="str">
        <f t="shared" si="690"/>
        <v>Thursday</v>
      </c>
      <c r="L3441" s="5">
        <f t="shared" si="691"/>
        <v>43709</v>
      </c>
      <c r="M3441" s="2" t="str">
        <f t="shared" si="692"/>
        <v>Sunday</v>
      </c>
      <c r="N3441" s="2" t="str">
        <f t="shared" si="693"/>
        <v>Monday</v>
      </c>
      <c r="O3441" s="12">
        <f t="shared" si="694"/>
        <v>0</v>
      </c>
      <c r="P3441" s="11" t="str">
        <f t="shared" si="695"/>
        <v>Low Cost per Unit</v>
      </c>
      <c r="Q3441" s="12">
        <f t="shared" si="696"/>
        <v>0</v>
      </c>
      <c r="R3441" s="12">
        <f t="shared" si="697"/>
        <v>3.9</v>
      </c>
      <c r="S3441" s="12">
        <f t="shared" si="698"/>
        <v>0</v>
      </c>
      <c r="T3441" s="12">
        <f t="shared" si="699"/>
        <v>0</v>
      </c>
      <c r="U3441" s="12">
        <f t="shared" si="700"/>
        <v>0</v>
      </c>
      <c r="V3441" s="13" t="str">
        <f t="shared" ca="1" si="701"/>
        <v>Greater Than 8 Weeks Old</v>
      </c>
    </row>
    <row r="3442" spans="1:22" x14ac:dyDescent="0.45">
      <c r="A3442" s="2" t="s">
        <v>139</v>
      </c>
      <c r="B3442" s="5">
        <v>43706</v>
      </c>
      <c r="C3442" s="5" t="s">
        <v>375</v>
      </c>
      <c r="D3442" s="5" t="s">
        <v>382</v>
      </c>
      <c r="E3442" s="6">
        <v>2</v>
      </c>
      <c r="F3442" s="3">
        <v>150</v>
      </c>
      <c r="G3442" s="3">
        <v>37.9</v>
      </c>
      <c r="H3442" s="8">
        <f t="shared" si="689"/>
        <v>18.95</v>
      </c>
      <c r="I3442" s="3">
        <v>112.1</v>
      </c>
      <c r="J3442" s="4">
        <v>0.75</v>
      </c>
      <c r="K3442" s="2" t="str">
        <f t="shared" si="690"/>
        <v>Thursday</v>
      </c>
      <c r="L3442" s="5">
        <f t="shared" si="691"/>
        <v>43709</v>
      </c>
      <c r="M3442" s="2" t="str">
        <f t="shared" si="692"/>
        <v>Sunday</v>
      </c>
      <c r="N3442" s="2" t="str">
        <f t="shared" si="693"/>
        <v>Monday</v>
      </c>
      <c r="O3442" s="12">
        <f t="shared" si="694"/>
        <v>0</v>
      </c>
      <c r="P3442" s="11" t="str">
        <f t="shared" si="695"/>
        <v>High Cost per Unit</v>
      </c>
      <c r="Q3442" s="12">
        <f t="shared" si="696"/>
        <v>0</v>
      </c>
      <c r="R3442" s="12">
        <f t="shared" si="697"/>
        <v>4.5</v>
      </c>
      <c r="S3442" s="12">
        <f t="shared" si="698"/>
        <v>0</v>
      </c>
      <c r="T3442" s="12">
        <f t="shared" si="699"/>
        <v>0</v>
      </c>
      <c r="U3442" s="12">
        <f t="shared" si="700"/>
        <v>0</v>
      </c>
      <c r="V3442" s="13" t="str">
        <f t="shared" ca="1" si="701"/>
        <v>Greater Than 8 Weeks Old</v>
      </c>
    </row>
    <row r="3443" spans="1:22" x14ac:dyDescent="0.45">
      <c r="A3443" s="2" t="s">
        <v>33</v>
      </c>
      <c r="B3443" s="5">
        <v>43706</v>
      </c>
      <c r="C3443" s="5" t="s">
        <v>375</v>
      </c>
      <c r="D3443" s="5" t="s">
        <v>382</v>
      </c>
      <c r="E3443" s="6">
        <v>5</v>
      </c>
      <c r="F3443" s="3">
        <v>545</v>
      </c>
      <c r="G3443" s="3">
        <v>165.75</v>
      </c>
      <c r="H3443" s="8">
        <f t="shared" si="689"/>
        <v>33.15</v>
      </c>
      <c r="I3443" s="3">
        <v>379.25</v>
      </c>
      <c r="J3443" s="4">
        <v>0.7</v>
      </c>
      <c r="K3443" s="2" t="str">
        <f t="shared" si="690"/>
        <v>Thursday</v>
      </c>
      <c r="L3443" s="5">
        <f t="shared" si="691"/>
        <v>43709</v>
      </c>
      <c r="M3443" s="2" t="str">
        <f t="shared" si="692"/>
        <v>Sunday</v>
      </c>
      <c r="N3443" s="2" t="str">
        <f t="shared" si="693"/>
        <v>Monday</v>
      </c>
      <c r="O3443" s="12">
        <f t="shared" si="694"/>
        <v>0</v>
      </c>
      <c r="P3443" s="11" t="str">
        <f t="shared" si="695"/>
        <v>High Cost per Unit</v>
      </c>
      <c r="Q3443" s="12">
        <f t="shared" si="696"/>
        <v>0</v>
      </c>
      <c r="R3443" s="12">
        <f t="shared" si="697"/>
        <v>16.349999999999998</v>
      </c>
      <c r="S3443" s="12">
        <f t="shared" si="698"/>
        <v>0</v>
      </c>
      <c r="T3443" s="12">
        <f t="shared" si="699"/>
        <v>0</v>
      </c>
      <c r="U3443" s="12">
        <f t="shared" si="700"/>
        <v>0</v>
      </c>
      <c r="V3443" s="13" t="str">
        <f t="shared" ca="1" si="701"/>
        <v>Greater Than 8 Weeks Old</v>
      </c>
    </row>
    <row r="3444" spans="1:22" x14ac:dyDescent="0.45">
      <c r="A3444" s="2" t="s">
        <v>149</v>
      </c>
      <c r="B3444" s="5">
        <v>43706</v>
      </c>
      <c r="C3444" s="5" t="s">
        <v>375</v>
      </c>
      <c r="D3444" s="5" t="s">
        <v>382</v>
      </c>
      <c r="E3444" s="6">
        <v>1</v>
      </c>
      <c r="F3444" s="3">
        <v>29</v>
      </c>
      <c r="G3444" s="3">
        <v>5.6</v>
      </c>
      <c r="H3444" s="8">
        <f t="shared" si="689"/>
        <v>5.6</v>
      </c>
      <c r="I3444" s="3">
        <v>23.4</v>
      </c>
      <c r="J3444" s="4">
        <v>0.81</v>
      </c>
      <c r="K3444" s="2" t="str">
        <f t="shared" si="690"/>
        <v>Thursday</v>
      </c>
      <c r="L3444" s="5">
        <f t="shared" si="691"/>
        <v>43709</v>
      </c>
      <c r="M3444" s="2" t="str">
        <f t="shared" si="692"/>
        <v>Sunday</v>
      </c>
      <c r="N3444" s="2" t="str">
        <f t="shared" si="693"/>
        <v>Monday</v>
      </c>
      <c r="O3444" s="12">
        <f t="shared" si="694"/>
        <v>0</v>
      </c>
      <c r="P3444" s="11" t="str">
        <f t="shared" si="695"/>
        <v>Low Cost per Unit</v>
      </c>
      <c r="Q3444" s="12">
        <f t="shared" si="696"/>
        <v>0</v>
      </c>
      <c r="R3444" s="12">
        <f t="shared" si="697"/>
        <v>0</v>
      </c>
      <c r="S3444" s="12">
        <f t="shared" si="698"/>
        <v>0</v>
      </c>
      <c r="T3444" s="12">
        <f t="shared" si="699"/>
        <v>0</v>
      </c>
      <c r="U3444" s="12">
        <f t="shared" si="700"/>
        <v>0</v>
      </c>
      <c r="V3444" s="13" t="str">
        <f t="shared" ca="1" si="701"/>
        <v>Greater Than 8 Weeks Old</v>
      </c>
    </row>
    <row r="3445" spans="1:22" x14ac:dyDescent="0.45">
      <c r="A3445" s="2" t="s">
        <v>34</v>
      </c>
      <c r="B3445" s="5">
        <v>43706</v>
      </c>
      <c r="C3445" s="5" t="s">
        <v>375</v>
      </c>
      <c r="D3445" s="5" t="s">
        <v>392</v>
      </c>
      <c r="E3445" s="6">
        <v>3</v>
      </c>
      <c r="F3445" s="3">
        <v>117</v>
      </c>
      <c r="G3445" s="3">
        <v>32.549999999999997</v>
      </c>
      <c r="H3445" s="8">
        <f t="shared" si="689"/>
        <v>10.85</v>
      </c>
      <c r="I3445" s="3">
        <v>84.45</v>
      </c>
      <c r="J3445" s="4">
        <v>0.72</v>
      </c>
      <c r="K3445" s="2" t="str">
        <f t="shared" si="690"/>
        <v>Thursday</v>
      </c>
      <c r="L3445" s="5">
        <f t="shared" si="691"/>
        <v>43709</v>
      </c>
      <c r="M3445" s="2" t="str">
        <f t="shared" si="692"/>
        <v>Sunday</v>
      </c>
      <c r="N3445" s="2" t="str">
        <f t="shared" si="693"/>
        <v>Monday</v>
      </c>
      <c r="O3445" s="12">
        <f t="shared" si="694"/>
        <v>0</v>
      </c>
      <c r="P3445" s="11" t="str">
        <f t="shared" si="695"/>
        <v>Low Cost per Unit</v>
      </c>
      <c r="Q3445" s="12">
        <f t="shared" si="696"/>
        <v>0</v>
      </c>
      <c r="R3445" s="12">
        <f t="shared" si="697"/>
        <v>3.51</v>
      </c>
      <c r="S3445" s="12">
        <f t="shared" si="698"/>
        <v>0</v>
      </c>
      <c r="T3445" s="12">
        <f t="shared" si="699"/>
        <v>0</v>
      </c>
      <c r="U3445" s="12">
        <f t="shared" si="700"/>
        <v>0</v>
      </c>
      <c r="V3445" s="13" t="str">
        <f t="shared" ca="1" si="701"/>
        <v>Greater Than 8 Weeks Old</v>
      </c>
    </row>
    <row r="3446" spans="1:22" x14ac:dyDescent="0.45">
      <c r="A3446" s="2" t="s">
        <v>35</v>
      </c>
      <c r="B3446" s="5">
        <v>43706</v>
      </c>
      <c r="C3446" s="5" t="s">
        <v>375</v>
      </c>
      <c r="D3446" s="5" t="s">
        <v>392</v>
      </c>
      <c r="E3446" s="6">
        <v>3</v>
      </c>
      <c r="F3446" s="3">
        <v>107.97</v>
      </c>
      <c r="G3446" s="3">
        <v>33</v>
      </c>
      <c r="H3446" s="8">
        <f t="shared" si="689"/>
        <v>11</v>
      </c>
      <c r="I3446" s="3">
        <v>74.97</v>
      </c>
      <c r="J3446" s="4">
        <v>0.69</v>
      </c>
      <c r="K3446" s="2" t="str">
        <f t="shared" si="690"/>
        <v>Thursday</v>
      </c>
      <c r="L3446" s="5">
        <f t="shared" si="691"/>
        <v>43709</v>
      </c>
      <c r="M3446" s="2" t="str">
        <f t="shared" si="692"/>
        <v>Sunday</v>
      </c>
      <c r="N3446" s="2" t="str">
        <f t="shared" si="693"/>
        <v>Monday</v>
      </c>
      <c r="O3446" s="12">
        <f t="shared" si="694"/>
        <v>0</v>
      </c>
      <c r="P3446" s="11" t="str">
        <f t="shared" si="695"/>
        <v>Low Cost per Unit</v>
      </c>
      <c r="Q3446" s="12">
        <f t="shared" si="696"/>
        <v>0</v>
      </c>
      <c r="R3446" s="12">
        <f t="shared" si="697"/>
        <v>3.2390999999999996</v>
      </c>
      <c r="S3446" s="12">
        <f t="shared" si="698"/>
        <v>0</v>
      </c>
      <c r="T3446" s="12">
        <f t="shared" si="699"/>
        <v>0</v>
      </c>
      <c r="U3446" s="12">
        <f t="shared" si="700"/>
        <v>0</v>
      </c>
      <c r="V3446" s="13" t="str">
        <f t="shared" ca="1" si="701"/>
        <v>Greater Than 8 Weeks Old</v>
      </c>
    </row>
    <row r="3447" spans="1:22" x14ac:dyDescent="0.45">
      <c r="A3447" s="2" t="s">
        <v>150</v>
      </c>
      <c r="B3447" s="5">
        <v>43706</v>
      </c>
      <c r="C3447" s="5" t="s">
        <v>375</v>
      </c>
      <c r="D3447" s="5" t="s">
        <v>392</v>
      </c>
      <c r="E3447" s="6">
        <v>4</v>
      </c>
      <c r="F3447" s="3">
        <v>15.96</v>
      </c>
      <c r="G3447" s="3">
        <v>5.6</v>
      </c>
      <c r="H3447" s="8">
        <f t="shared" si="689"/>
        <v>1.4</v>
      </c>
      <c r="I3447" s="3">
        <v>10.36</v>
      </c>
      <c r="J3447" s="4">
        <v>0.65</v>
      </c>
      <c r="K3447" s="2" t="str">
        <f t="shared" si="690"/>
        <v>Thursday</v>
      </c>
      <c r="L3447" s="5">
        <f t="shared" si="691"/>
        <v>43709</v>
      </c>
      <c r="M3447" s="2" t="str">
        <f t="shared" si="692"/>
        <v>Sunday</v>
      </c>
      <c r="N3447" s="2" t="str">
        <f t="shared" si="693"/>
        <v>Monday</v>
      </c>
      <c r="O3447" s="12">
        <f t="shared" si="694"/>
        <v>0</v>
      </c>
      <c r="P3447" s="11" t="str">
        <f t="shared" si="695"/>
        <v>Low Cost per Unit</v>
      </c>
      <c r="Q3447" s="12">
        <f t="shared" si="696"/>
        <v>0</v>
      </c>
      <c r="R3447" s="12">
        <f t="shared" si="697"/>
        <v>0.4788</v>
      </c>
      <c r="S3447" s="12">
        <f t="shared" si="698"/>
        <v>0</v>
      </c>
      <c r="T3447" s="12">
        <f t="shared" si="699"/>
        <v>0</v>
      </c>
      <c r="U3447" s="12">
        <f t="shared" si="700"/>
        <v>0</v>
      </c>
      <c r="V3447" s="13" t="str">
        <f t="shared" ca="1" si="701"/>
        <v>Greater Than 8 Weeks Old</v>
      </c>
    </row>
    <row r="3448" spans="1:22" x14ac:dyDescent="0.45">
      <c r="A3448" s="2" t="s">
        <v>39</v>
      </c>
      <c r="B3448" s="5">
        <v>43706</v>
      </c>
      <c r="C3448" s="5" t="s">
        <v>375</v>
      </c>
      <c r="D3448" s="5" t="s">
        <v>382</v>
      </c>
      <c r="E3448" s="6">
        <v>2</v>
      </c>
      <c r="F3448" s="3">
        <v>24</v>
      </c>
      <c r="G3448" s="3">
        <v>3</v>
      </c>
      <c r="H3448" s="8">
        <f t="shared" si="689"/>
        <v>1.5</v>
      </c>
      <c r="I3448" s="3">
        <v>21</v>
      </c>
      <c r="J3448" s="4">
        <v>0.88</v>
      </c>
      <c r="K3448" s="2" t="str">
        <f t="shared" si="690"/>
        <v>Thursday</v>
      </c>
      <c r="L3448" s="5">
        <f t="shared" si="691"/>
        <v>43709</v>
      </c>
      <c r="M3448" s="2" t="str">
        <f t="shared" si="692"/>
        <v>Sunday</v>
      </c>
      <c r="N3448" s="2" t="str">
        <f t="shared" si="693"/>
        <v>Monday</v>
      </c>
      <c r="O3448" s="12">
        <f t="shared" si="694"/>
        <v>0</v>
      </c>
      <c r="P3448" s="11" t="str">
        <f t="shared" si="695"/>
        <v>Low Cost per Unit</v>
      </c>
      <c r="Q3448" s="12">
        <f t="shared" si="696"/>
        <v>0</v>
      </c>
      <c r="R3448" s="12">
        <f t="shared" si="697"/>
        <v>0.72</v>
      </c>
      <c r="S3448" s="12">
        <f t="shared" si="698"/>
        <v>0</v>
      </c>
      <c r="T3448" s="12">
        <f t="shared" si="699"/>
        <v>0</v>
      </c>
      <c r="U3448" s="12">
        <f t="shared" si="700"/>
        <v>0</v>
      </c>
      <c r="V3448" s="13" t="str">
        <f t="shared" ca="1" si="701"/>
        <v>Greater Than 8 Weeks Old</v>
      </c>
    </row>
    <row r="3449" spans="1:22" x14ac:dyDescent="0.45">
      <c r="A3449" s="2" t="s">
        <v>42</v>
      </c>
      <c r="B3449" s="5">
        <v>43706</v>
      </c>
      <c r="C3449" s="5" t="s">
        <v>375</v>
      </c>
      <c r="D3449" s="5" t="s">
        <v>382</v>
      </c>
      <c r="E3449" s="6">
        <v>2</v>
      </c>
      <c r="F3449" s="3">
        <v>58</v>
      </c>
      <c r="G3449" s="3">
        <v>22.7</v>
      </c>
      <c r="H3449" s="8">
        <f t="shared" si="689"/>
        <v>11.35</v>
      </c>
      <c r="I3449" s="3">
        <v>35.299999999999997</v>
      </c>
      <c r="J3449" s="4">
        <v>0.61</v>
      </c>
      <c r="K3449" s="2" t="str">
        <f t="shared" si="690"/>
        <v>Thursday</v>
      </c>
      <c r="L3449" s="5">
        <f t="shared" si="691"/>
        <v>43709</v>
      </c>
      <c r="M3449" s="2" t="str">
        <f t="shared" si="692"/>
        <v>Sunday</v>
      </c>
      <c r="N3449" s="2" t="str">
        <f t="shared" si="693"/>
        <v>Monday</v>
      </c>
      <c r="O3449" s="12">
        <f t="shared" si="694"/>
        <v>0</v>
      </c>
      <c r="P3449" s="11" t="str">
        <f t="shared" si="695"/>
        <v>Low Cost per Unit</v>
      </c>
      <c r="Q3449" s="12">
        <f t="shared" si="696"/>
        <v>0</v>
      </c>
      <c r="R3449" s="12">
        <f t="shared" si="697"/>
        <v>1.74</v>
      </c>
      <c r="S3449" s="12">
        <f t="shared" si="698"/>
        <v>0</v>
      </c>
      <c r="T3449" s="12">
        <f t="shared" si="699"/>
        <v>0</v>
      </c>
      <c r="U3449" s="12">
        <f t="shared" si="700"/>
        <v>0</v>
      </c>
      <c r="V3449" s="13" t="str">
        <f t="shared" ca="1" si="701"/>
        <v>Greater Than 8 Weeks Old</v>
      </c>
    </row>
    <row r="3450" spans="1:22" x14ac:dyDescent="0.45">
      <c r="A3450" s="2" t="s">
        <v>220</v>
      </c>
      <c r="B3450" s="5">
        <v>43706</v>
      </c>
      <c r="C3450" s="5" t="s">
        <v>371</v>
      </c>
      <c r="D3450" s="5" t="s">
        <v>371</v>
      </c>
      <c r="E3450" s="6">
        <v>6</v>
      </c>
      <c r="F3450" s="3">
        <v>77.94</v>
      </c>
      <c r="G3450" s="3">
        <v>33</v>
      </c>
      <c r="H3450" s="8">
        <f t="shared" si="689"/>
        <v>5.5</v>
      </c>
      <c r="I3450" s="3">
        <v>44.94</v>
      </c>
      <c r="J3450" s="4">
        <v>0.57999999999999996</v>
      </c>
      <c r="K3450" s="2" t="str">
        <f t="shared" si="690"/>
        <v>Thursday</v>
      </c>
      <c r="L3450" s="5">
        <f t="shared" si="691"/>
        <v>43709</v>
      </c>
      <c r="M3450" s="2" t="str">
        <f t="shared" si="692"/>
        <v>Sunday</v>
      </c>
      <c r="N3450" s="2" t="str">
        <f t="shared" si="693"/>
        <v>Monday</v>
      </c>
      <c r="O3450" s="12">
        <f t="shared" si="694"/>
        <v>0</v>
      </c>
      <c r="P3450" s="11" t="str">
        <f t="shared" si="695"/>
        <v>Low Cost per Unit</v>
      </c>
      <c r="Q3450" s="12">
        <f t="shared" si="696"/>
        <v>0</v>
      </c>
      <c r="R3450" s="12">
        <f t="shared" si="697"/>
        <v>2.3382000000000001</v>
      </c>
      <c r="S3450" s="12">
        <f t="shared" si="698"/>
        <v>0</v>
      </c>
      <c r="T3450" s="12">
        <f t="shared" si="699"/>
        <v>0</v>
      </c>
      <c r="U3450" s="12">
        <f t="shared" si="700"/>
        <v>0</v>
      </c>
      <c r="V3450" s="13" t="str">
        <f t="shared" ca="1" si="701"/>
        <v>Greater Than 8 Weeks Old</v>
      </c>
    </row>
    <row r="3451" spans="1:22" x14ac:dyDescent="0.45">
      <c r="A3451" s="2" t="s">
        <v>300</v>
      </c>
      <c r="B3451" s="5">
        <v>43706</v>
      </c>
      <c r="C3451" s="5" t="s">
        <v>371</v>
      </c>
      <c r="D3451" s="5" t="s">
        <v>371</v>
      </c>
      <c r="E3451" s="6">
        <v>6</v>
      </c>
      <c r="F3451" s="3">
        <v>59.94</v>
      </c>
      <c r="G3451" s="3">
        <v>49.5</v>
      </c>
      <c r="H3451" s="8">
        <f t="shared" si="689"/>
        <v>8.25</v>
      </c>
      <c r="I3451" s="3">
        <v>10.44</v>
      </c>
      <c r="J3451" s="4">
        <v>0.17</v>
      </c>
      <c r="K3451" s="2" t="str">
        <f t="shared" si="690"/>
        <v>Thursday</v>
      </c>
      <c r="L3451" s="5">
        <f t="shared" si="691"/>
        <v>43709</v>
      </c>
      <c r="M3451" s="2" t="str">
        <f t="shared" si="692"/>
        <v>Sunday</v>
      </c>
      <c r="N3451" s="2" t="str">
        <f t="shared" si="693"/>
        <v>Monday</v>
      </c>
      <c r="O3451" s="12">
        <f t="shared" si="694"/>
        <v>0</v>
      </c>
      <c r="P3451" s="11" t="str">
        <f t="shared" si="695"/>
        <v>Low Cost per Unit</v>
      </c>
      <c r="Q3451" s="12">
        <f t="shared" si="696"/>
        <v>0</v>
      </c>
      <c r="R3451" s="12">
        <f t="shared" si="697"/>
        <v>1.7981999999999998</v>
      </c>
      <c r="S3451" s="12">
        <f t="shared" si="698"/>
        <v>0</v>
      </c>
      <c r="T3451" s="12">
        <f t="shared" si="699"/>
        <v>0</v>
      </c>
      <c r="U3451" s="12">
        <f t="shared" si="700"/>
        <v>0</v>
      </c>
      <c r="V3451" s="13" t="str">
        <f t="shared" ca="1" si="701"/>
        <v>Greater Than 8 Weeks Old</v>
      </c>
    </row>
    <row r="3452" spans="1:22" x14ac:dyDescent="0.45">
      <c r="A3452" s="2" t="s">
        <v>43</v>
      </c>
      <c r="B3452" s="5">
        <v>43706</v>
      </c>
      <c r="C3452" s="5" t="s">
        <v>375</v>
      </c>
      <c r="D3452" s="5" t="s">
        <v>382</v>
      </c>
      <c r="E3452" s="6">
        <v>4</v>
      </c>
      <c r="F3452" s="3">
        <v>119.96</v>
      </c>
      <c r="G3452" s="3">
        <v>48</v>
      </c>
      <c r="H3452" s="8">
        <f t="shared" si="689"/>
        <v>12</v>
      </c>
      <c r="I3452" s="3">
        <v>71.959999999999994</v>
      </c>
      <c r="J3452" s="4">
        <v>0.6</v>
      </c>
      <c r="K3452" s="2" t="str">
        <f t="shared" si="690"/>
        <v>Thursday</v>
      </c>
      <c r="L3452" s="5">
        <f t="shared" si="691"/>
        <v>43709</v>
      </c>
      <c r="M3452" s="2" t="str">
        <f t="shared" si="692"/>
        <v>Sunday</v>
      </c>
      <c r="N3452" s="2" t="str">
        <f t="shared" si="693"/>
        <v>Monday</v>
      </c>
      <c r="O3452" s="12">
        <f t="shared" si="694"/>
        <v>0</v>
      </c>
      <c r="P3452" s="11" t="str">
        <f t="shared" si="695"/>
        <v>Low Cost per Unit</v>
      </c>
      <c r="Q3452" s="12">
        <f t="shared" si="696"/>
        <v>0</v>
      </c>
      <c r="R3452" s="12">
        <f t="shared" si="697"/>
        <v>3.5987999999999998</v>
      </c>
      <c r="S3452" s="12">
        <f t="shared" si="698"/>
        <v>0</v>
      </c>
      <c r="T3452" s="12">
        <f t="shared" si="699"/>
        <v>0</v>
      </c>
      <c r="U3452" s="12">
        <f t="shared" si="700"/>
        <v>0</v>
      </c>
      <c r="V3452" s="13" t="str">
        <f t="shared" ca="1" si="701"/>
        <v>Greater Than 8 Weeks Old</v>
      </c>
    </row>
    <row r="3453" spans="1:22" x14ac:dyDescent="0.45">
      <c r="A3453" s="2" t="s">
        <v>104</v>
      </c>
      <c r="B3453" s="5">
        <v>43706</v>
      </c>
      <c r="C3453" s="5" t="s">
        <v>383</v>
      </c>
      <c r="D3453" s="5" t="s">
        <v>384</v>
      </c>
      <c r="E3453" s="6">
        <v>1</v>
      </c>
      <c r="F3453" s="3">
        <v>18</v>
      </c>
      <c r="G3453" s="3">
        <v>5.5</v>
      </c>
      <c r="H3453" s="8">
        <f t="shared" si="689"/>
        <v>5.5</v>
      </c>
      <c r="I3453" s="3">
        <v>12.5</v>
      </c>
      <c r="J3453" s="4">
        <v>0.69</v>
      </c>
      <c r="K3453" s="2" t="str">
        <f t="shared" si="690"/>
        <v>Thursday</v>
      </c>
      <c r="L3453" s="5">
        <f t="shared" si="691"/>
        <v>43709</v>
      </c>
      <c r="M3453" s="2" t="str">
        <f t="shared" si="692"/>
        <v>Sunday</v>
      </c>
      <c r="N3453" s="2" t="str">
        <f t="shared" si="693"/>
        <v>Monday</v>
      </c>
      <c r="O3453" s="12">
        <f t="shared" si="694"/>
        <v>0</v>
      </c>
      <c r="P3453" s="11" t="str">
        <f t="shared" si="695"/>
        <v>Low Cost per Unit</v>
      </c>
      <c r="Q3453" s="12">
        <f t="shared" si="696"/>
        <v>0</v>
      </c>
      <c r="R3453" s="12">
        <f t="shared" si="697"/>
        <v>0</v>
      </c>
      <c r="S3453" s="12">
        <f t="shared" si="698"/>
        <v>0</v>
      </c>
      <c r="T3453" s="12">
        <f t="shared" si="699"/>
        <v>0</v>
      </c>
      <c r="U3453" s="12">
        <f t="shared" si="700"/>
        <v>0</v>
      </c>
      <c r="V3453" s="13" t="str">
        <f t="shared" ca="1" si="701"/>
        <v>Greater Than 8 Weeks Old</v>
      </c>
    </row>
    <row r="3454" spans="1:22" x14ac:dyDescent="0.45">
      <c r="A3454" s="2" t="s">
        <v>242</v>
      </c>
      <c r="B3454" s="5">
        <v>43706</v>
      </c>
      <c r="C3454" s="5" t="s">
        <v>369</v>
      </c>
      <c r="D3454" s="5" t="s">
        <v>393</v>
      </c>
      <c r="E3454" s="6">
        <v>3</v>
      </c>
      <c r="F3454" s="3">
        <v>223.18</v>
      </c>
      <c r="G3454" s="3">
        <v>91.92</v>
      </c>
      <c r="H3454" s="8">
        <f t="shared" si="689"/>
        <v>30.64</v>
      </c>
      <c r="I3454" s="3">
        <v>131.26</v>
      </c>
      <c r="J3454" s="4">
        <v>0.59</v>
      </c>
      <c r="K3454" s="2" t="str">
        <f t="shared" si="690"/>
        <v>Thursday</v>
      </c>
      <c r="L3454" s="5">
        <f t="shared" si="691"/>
        <v>43709</v>
      </c>
      <c r="M3454" s="2" t="str">
        <f t="shared" si="692"/>
        <v>Sunday</v>
      </c>
      <c r="N3454" s="2" t="str">
        <f t="shared" si="693"/>
        <v>Monday</v>
      </c>
      <c r="O3454" s="12">
        <f t="shared" si="694"/>
        <v>0</v>
      </c>
      <c r="P3454" s="11" t="str">
        <f t="shared" si="695"/>
        <v>High Cost per Unit</v>
      </c>
      <c r="Q3454" s="12">
        <f t="shared" si="696"/>
        <v>0</v>
      </c>
      <c r="R3454" s="12">
        <f t="shared" si="697"/>
        <v>6.6954000000000002</v>
      </c>
      <c r="S3454" s="12">
        <f t="shared" si="698"/>
        <v>0</v>
      </c>
      <c r="T3454" s="12">
        <f t="shared" si="699"/>
        <v>0</v>
      </c>
      <c r="U3454" s="12">
        <f t="shared" si="700"/>
        <v>0</v>
      </c>
      <c r="V3454" s="13" t="str">
        <f t="shared" ca="1" si="701"/>
        <v>Greater Than 8 Weeks Old</v>
      </c>
    </row>
    <row r="3455" spans="1:22" x14ac:dyDescent="0.45">
      <c r="A3455" s="2" t="s">
        <v>221</v>
      </c>
      <c r="B3455" s="5">
        <v>43706</v>
      </c>
      <c r="C3455" s="5" t="s">
        <v>369</v>
      </c>
      <c r="D3455" s="5" t="s">
        <v>372</v>
      </c>
      <c r="E3455" s="6">
        <v>21</v>
      </c>
      <c r="F3455" s="3">
        <v>935.69</v>
      </c>
      <c r="G3455" s="3">
        <v>643.44000000000005</v>
      </c>
      <c r="H3455" s="8">
        <f t="shared" si="689"/>
        <v>30.640000000000004</v>
      </c>
      <c r="I3455" s="3">
        <v>292.25</v>
      </c>
      <c r="J3455" s="4">
        <v>0.31</v>
      </c>
      <c r="K3455" s="2" t="str">
        <f t="shared" si="690"/>
        <v>Thursday</v>
      </c>
      <c r="L3455" s="5">
        <f t="shared" si="691"/>
        <v>43709</v>
      </c>
      <c r="M3455" s="2" t="str">
        <f t="shared" si="692"/>
        <v>Sunday</v>
      </c>
      <c r="N3455" s="2" t="str">
        <f t="shared" si="693"/>
        <v>Monday</v>
      </c>
      <c r="O3455" s="12">
        <f t="shared" si="694"/>
        <v>0</v>
      </c>
      <c r="P3455" s="11" t="str">
        <f t="shared" si="695"/>
        <v>High Cost per Unit</v>
      </c>
      <c r="Q3455" s="12">
        <f t="shared" si="696"/>
        <v>0</v>
      </c>
      <c r="R3455" s="12">
        <f t="shared" si="697"/>
        <v>28.070700000000002</v>
      </c>
      <c r="S3455" s="12">
        <f t="shared" si="698"/>
        <v>0</v>
      </c>
      <c r="T3455" s="12">
        <f t="shared" si="699"/>
        <v>0</v>
      </c>
      <c r="U3455" s="12">
        <f t="shared" si="700"/>
        <v>0</v>
      </c>
      <c r="V3455" s="13" t="str">
        <f t="shared" ca="1" si="701"/>
        <v>Greater Than 8 Weeks Old</v>
      </c>
    </row>
    <row r="3456" spans="1:22" x14ac:dyDescent="0.45">
      <c r="A3456" s="2" t="s">
        <v>44</v>
      </c>
      <c r="B3456" s="5">
        <v>43706</v>
      </c>
      <c r="C3456" s="5" t="s">
        <v>369</v>
      </c>
      <c r="D3456" s="5" t="s">
        <v>393</v>
      </c>
      <c r="E3456" s="6">
        <v>2</v>
      </c>
      <c r="F3456" s="3">
        <v>198</v>
      </c>
      <c r="G3456" s="3">
        <v>64</v>
      </c>
      <c r="H3456" s="8">
        <f t="shared" si="689"/>
        <v>32</v>
      </c>
      <c r="I3456" s="3">
        <v>134</v>
      </c>
      <c r="J3456" s="4">
        <v>0.68</v>
      </c>
      <c r="K3456" s="2" t="str">
        <f t="shared" si="690"/>
        <v>Thursday</v>
      </c>
      <c r="L3456" s="5">
        <f t="shared" si="691"/>
        <v>43709</v>
      </c>
      <c r="M3456" s="2" t="str">
        <f t="shared" si="692"/>
        <v>Sunday</v>
      </c>
      <c r="N3456" s="2" t="str">
        <f t="shared" si="693"/>
        <v>Monday</v>
      </c>
      <c r="O3456" s="12">
        <f t="shared" si="694"/>
        <v>0</v>
      </c>
      <c r="P3456" s="11" t="str">
        <f t="shared" si="695"/>
        <v>High Cost per Unit</v>
      </c>
      <c r="Q3456" s="12">
        <f t="shared" si="696"/>
        <v>0</v>
      </c>
      <c r="R3456" s="12">
        <f t="shared" si="697"/>
        <v>5.9399999999999995</v>
      </c>
      <c r="S3456" s="12">
        <f t="shared" si="698"/>
        <v>0</v>
      </c>
      <c r="T3456" s="12">
        <f t="shared" si="699"/>
        <v>0</v>
      </c>
      <c r="U3456" s="12">
        <f t="shared" si="700"/>
        <v>0</v>
      </c>
      <c r="V3456" s="13" t="str">
        <f t="shared" ca="1" si="701"/>
        <v>Greater Than 8 Weeks Old</v>
      </c>
    </row>
    <row r="3457" spans="1:22" x14ac:dyDescent="0.45">
      <c r="A3457" s="2" t="s">
        <v>184</v>
      </c>
      <c r="B3457" s="5">
        <v>43706</v>
      </c>
      <c r="C3457" s="5" t="s">
        <v>371</v>
      </c>
      <c r="D3457" s="5" t="s">
        <v>371</v>
      </c>
      <c r="E3457" s="6">
        <v>42</v>
      </c>
      <c r="F3457" s="3">
        <v>1188.5899999999999</v>
      </c>
      <c r="G3457" s="3">
        <v>924</v>
      </c>
      <c r="H3457" s="8">
        <f t="shared" si="689"/>
        <v>22</v>
      </c>
      <c r="I3457" s="3">
        <v>264.58999999999997</v>
      </c>
      <c r="J3457" s="4">
        <v>0.22</v>
      </c>
      <c r="K3457" s="2" t="str">
        <f t="shared" si="690"/>
        <v>Thursday</v>
      </c>
      <c r="L3457" s="5">
        <f t="shared" si="691"/>
        <v>43709</v>
      </c>
      <c r="M3457" s="2" t="str">
        <f t="shared" si="692"/>
        <v>Sunday</v>
      </c>
      <c r="N3457" s="2" t="str">
        <f t="shared" si="693"/>
        <v>Monday</v>
      </c>
      <c r="O3457" s="12">
        <f t="shared" si="694"/>
        <v>0</v>
      </c>
      <c r="P3457" s="11" t="str">
        <f t="shared" si="695"/>
        <v>High Cost per Unit</v>
      </c>
      <c r="Q3457" s="12">
        <f t="shared" si="696"/>
        <v>0</v>
      </c>
      <c r="R3457" s="12">
        <f t="shared" si="697"/>
        <v>35.657699999999998</v>
      </c>
      <c r="S3457" s="12">
        <f t="shared" si="698"/>
        <v>0</v>
      </c>
      <c r="T3457" s="12">
        <f t="shared" si="699"/>
        <v>0</v>
      </c>
      <c r="U3457" s="12">
        <f t="shared" si="700"/>
        <v>0</v>
      </c>
      <c r="V3457" s="13" t="str">
        <f t="shared" ca="1" si="701"/>
        <v>Greater Than 8 Weeks Old</v>
      </c>
    </row>
    <row r="3458" spans="1:22" x14ac:dyDescent="0.45">
      <c r="A3458" s="2" t="s">
        <v>287</v>
      </c>
      <c r="B3458" s="5">
        <v>43706</v>
      </c>
      <c r="C3458" s="5" t="s">
        <v>371</v>
      </c>
      <c r="D3458" s="5" t="s">
        <v>371</v>
      </c>
      <c r="E3458" s="6">
        <v>20</v>
      </c>
      <c r="F3458" s="3">
        <v>1840.83</v>
      </c>
      <c r="G3458" s="3">
        <v>960</v>
      </c>
      <c r="H3458" s="8">
        <f t="shared" si="689"/>
        <v>48</v>
      </c>
      <c r="I3458" s="3">
        <v>880.83</v>
      </c>
      <c r="J3458" s="4">
        <v>0.48</v>
      </c>
      <c r="K3458" s="2" t="str">
        <f t="shared" si="690"/>
        <v>Thursday</v>
      </c>
      <c r="L3458" s="5">
        <f t="shared" si="691"/>
        <v>43709</v>
      </c>
      <c r="M3458" s="2" t="str">
        <f t="shared" si="692"/>
        <v>Sunday</v>
      </c>
      <c r="N3458" s="2" t="str">
        <f t="shared" si="693"/>
        <v>Monday</v>
      </c>
      <c r="O3458" s="12">
        <f t="shared" si="694"/>
        <v>0</v>
      </c>
      <c r="P3458" s="11" t="str">
        <f t="shared" si="695"/>
        <v>High Cost per Unit</v>
      </c>
      <c r="Q3458" s="12">
        <f t="shared" si="696"/>
        <v>0</v>
      </c>
      <c r="R3458" s="12">
        <f t="shared" si="697"/>
        <v>55.224899999999998</v>
      </c>
      <c r="S3458" s="12">
        <f t="shared" si="698"/>
        <v>0</v>
      </c>
      <c r="T3458" s="12">
        <f t="shared" si="699"/>
        <v>0</v>
      </c>
      <c r="U3458" s="12">
        <f t="shared" si="700"/>
        <v>0</v>
      </c>
      <c r="V3458" s="13" t="str">
        <f t="shared" ca="1" si="701"/>
        <v>Greater Than 8 Weeks Old</v>
      </c>
    </row>
    <row r="3459" spans="1:22" x14ac:dyDescent="0.45">
      <c r="A3459" s="2" t="s">
        <v>244</v>
      </c>
      <c r="B3459" s="5">
        <v>43706</v>
      </c>
      <c r="C3459" s="5" t="s">
        <v>369</v>
      </c>
      <c r="D3459" s="5" t="s">
        <v>372</v>
      </c>
      <c r="E3459" s="6">
        <v>1</v>
      </c>
      <c r="F3459" s="3">
        <v>22.99</v>
      </c>
      <c r="G3459" s="3">
        <v>10.8</v>
      </c>
      <c r="H3459" s="8">
        <f t="shared" ref="H3459:H3522" si="702">G3459/E3459</f>
        <v>10.8</v>
      </c>
      <c r="I3459" s="3">
        <v>12.19</v>
      </c>
      <c r="J3459" s="4">
        <v>0.53</v>
      </c>
      <c r="K3459" s="2" t="str">
        <f t="shared" ref="K3459:K3522" si="703">TEXT(B3459,"dddd")</f>
        <v>Thursday</v>
      </c>
      <c r="L3459" s="5">
        <f t="shared" ref="L3459:L3522" si="704">B3459+3</f>
        <v>43709</v>
      </c>
      <c r="M3459" s="2" t="str">
        <f t="shared" ref="M3459:M3522" si="705">TEXT(L3459,"dddd")</f>
        <v>Sunday</v>
      </c>
      <c r="N3459" s="2" t="str">
        <f t="shared" ref="N3459:N3522" si="706">IF(M3459="Sunday","Monday",M3459)</f>
        <v>Monday</v>
      </c>
      <c r="O3459" s="12">
        <f t="shared" ref="O3459:O3522" si="707">IF(TEXT(B3459,"dddd")="Tuesday",E3459*0.05,0)</f>
        <v>0</v>
      </c>
      <c r="P3459" s="11" t="str">
        <f t="shared" ref="P3459:P3522" si="708">IF(H3459&gt;AVERAGE(H:H),"High Cost per Unit","Low Cost per Unit")</f>
        <v>Low Cost per Unit</v>
      </c>
      <c r="Q3459" s="12">
        <f t="shared" ref="Q3459:Q3522" si="709">IF(D3459="Masks",F3459*0.1,0)</f>
        <v>0</v>
      </c>
      <c r="R3459" s="12">
        <f t="shared" ref="R3459:R3522" si="710">IF(E3459&gt;1,F3459*0.03,0)</f>
        <v>0</v>
      </c>
      <c r="S3459" s="12">
        <f t="shared" ref="S3459:S3522" si="711">IF(D3459="Accessories",F3459*0.15,0)</f>
        <v>0</v>
      </c>
      <c r="T3459" s="12">
        <f t="shared" ref="T3459:T3522" si="712">IF(AND(K3459="Saturday",C3459="Fitness"),F3459*0.1,0)</f>
        <v>0</v>
      </c>
      <c r="U3459" s="12">
        <f t="shared" ref="U3459:U3522" si="713">IF(AND(K3459="Friday",C3459="Automotive"),F3459*0.2,0)</f>
        <v>0</v>
      </c>
      <c r="V3459" s="13" t="str">
        <f t="shared" ref="V3459:V3522" ca="1" si="714">IF(ABS(TODAY()-B3459)&gt;56,"Greater Than 8 Weeks Old","Less Than 8 Weeks Old")</f>
        <v>Greater Than 8 Weeks Old</v>
      </c>
    </row>
    <row r="3460" spans="1:22" x14ac:dyDescent="0.45">
      <c r="A3460" s="2" t="s">
        <v>302</v>
      </c>
      <c r="B3460" s="5">
        <v>43706</v>
      </c>
      <c r="C3460" s="5" t="s">
        <v>369</v>
      </c>
      <c r="D3460" s="5" t="s">
        <v>372</v>
      </c>
      <c r="E3460" s="6">
        <v>6</v>
      </c>
      <c r="F3460" s="3">
        <v>113.94</v>
      </c>
      <c r="G3460" s="3">
        <v>63</v>
      </c>
      <c r="H3460" s="8">
        <f t="shared" si="702"/>
        <v>10.5</v>
      </c>
      <c r="I3460" s="3">
        <v>50.94</v>
      </c>
      <c r="J3460" s="4">
        <v>0.45</v>
      </c>
      <c r="K3460" s="2" t="str">
        <f t="shared" si="703"/>
        <v>Thursday</v>
      </c>
      <c r="L3460" s="5">
        <f t="shared" si="704"/>
        <v>43709</v>
      </c>
      <c r="M3460" s="2" t="str">
        <f t="shared" si="705"/>
        <v>Sunday</v>
      </c>
      <c r="N3460" s="2" t="str">
        <f t="shared" si="706"/>
        <v>Monday</v>
      </c>
      <c r="O3460" s="12">
        <f t="shared" si="707"/>
        <v>0</v>
      </c>
      <c r="P3460" s="11" t="str">
        <f t="shared" si="708"/>
        <v>Low Cost per Unit</v>
      </c>
      <c r="Q3460" s="12">
        <f t="shared" si="709"/>
        <v>0</v>
      </c>
      <c r="R3460" s="12">
        <f t="shared" si="710"/>
        <v>3.4181999999999997</v>
      </c>
      <c r="S3460" s="12">
        <f t="shared" si="711"/>
        <v>0</v>
      </c>
      <c r="T3460" s="12">
        <f t="shared" si="712"/>
        <v>0</v>
      </c>
      <c r="U3460" s="12">
        <f t="shared" si="713"/>
        <v>0</v>
      </c>
      <c r="V3460" s="13" t="str">
        <f t="shared" ca="1" si="714"/>
        <v>Greater Than 8 Weeks Old</v>
      </c>
    </row>
    <row r="3461" spans="1:22" x14ac:dyDescent="0.45">
      <c r="A3461" s="2" t="s">
        <v>288</v>
      </c>
      <c r="B3461" s="5">
        <v>43706</v>
      </c>
      <c r="C3461" s="5" t="s">
        <v>367</v>
      </c>
      <c r="D3461" s="5" t="s">
        <v>368</v>
      </c>
      <c r="E3461" s="6">
        <v>4</v>
      </c>
      <c r="F3461" s="3">
        <v>168.98</v>
      </c>
      <c r="G3461" s="3">
        <v>72</v>
      </c>
      <c r="H3461" s="8">
        <f t="shared" si="702"/>
        <v>18</v>
      </c>
      <c r="I3461" s="3">
        <v>96.98</v>
      </c>
      <c r="J3461" s="4">
        <v>0.56999999999999995</v>
      </c>
      <c r="K3461" s="2" t="str">
        <f t="shared" si="703"/>
        <v>Thursday</v>
      </c>
      <c r="L3461" s="5">
        <f t="shared" si="704"/>
        <v>43709</v>
      </c>
      <c r="M3461" s="2" t="str">
        <f t="shared" si="705"/>
        <v>Sunday</v>
      </c>
      <c r="N3461" s="2" t="str">
        <f t="shared" si="706"/>
        <v>Monday</v>
      </c>
      <c r="O3461" s="12">
        <f t="shared" si="707"/>
        <v>0</v>
      </c>
      <c r="P3461" s="11" t="str">
        <f t="shared" si="708"/>
        <v>High Cost per Unit</v>
      </c>
      <c r="Q3461" s="12">
        <f t="shared" si="709"/>
        <v>16.898</v>
      </c>
      <c r="R3461" s="12">
        <f t="shared" si="710"/>
        <v>5.0693999999999999</v>
      </c>
      <c r="S3461" s="12">
        <f t="shared" si="711"/>
        <v>0</v>
      </c>
      <c r="T3461" s="12">
        <f t="shared" si="712"/>
        <v>0</v>
      </c>
      <c r="U3461" s="12">
        <f t="shared" si="713"/>
        <v>0</v>
      </c>
      <c r="V3461" s="13" t="str">
        <f t="shared" ca="1" si="714"/>
        <v>Greater Than 8 Weeks Old</v>
      </c>
    </row>
    <row r="3462" spans="1:22" x14ac:dyDescent="0.45">
      <c r="A3462" s="2" t="s">
        <v>223</v>
      </c>
      <c r="B3462" s="5">
        <v>43706</v>
      </c>
      <c r="C3462" s="5" t="s">
        <v>367</v>
      </c>
      <c r="D3462" s="5" t="s">
        <v>368</v>
      </c>
      <c r="E3462" s="6">
        <v>3</v>
      </c>
      <c r="F3462" s="3">
        <v>121.47</v>
      </c>
      <c r="G3462" s="3">
        <v>54</v>
      </c>
      <c r="H3462" s="8">
        <f t="shared" si="702"/>
        <v>18</v>
      </c>
      <c r="I3462" s="3">
        <v>67.47</v>
      </c>
      <c r="J3462" s="4">
        <v>0.56000000000000005</v>
      </c>
      <c r="K3462" s="2" t="str">
        <f t="shared" si="703"/>
        <v>Thursday</v>
      </c>
      <c r="L3462" s="5">
        <f t="shared" si="704"/>
        <v>43709</v>
      </c>
      <c r="M3462" s="2" t="str">
        <f t="shared" si="705"/>
        <v>Sunday</v>
      </c>
      <c r="N3462" s="2" t="str">
        <f t="shared" si="706"/>
        <v>Monday</v>
      </c>
      <c r="O3462" s="12">
        <f t="shared" si="707"/>
        <v>0</v>
      </c>
      <c r="P3462" s="11" t="str">
        <f t="shared" si="708"/>
        <v>High Cost per Unit</v>
      </c>
      <c r="Q3462" s="12">
        <f t="shared" si="709"/>
        <v>12.147</v>
      </c>
      <c r="R3462" s="12">
        <f t="shared" si="710"/>
        <v>3.6440999999999999</v>
      </c>
      <c r="S3462" s="12">
        <f t="shared" si="711"/>
        <v>0</v>
      </c>
      <c r="T3462" s="12">
        <f t="shared" si="712"/>
        <v>0</v>
      </c>
      <c r="U3462" s="12">
        <f t="shared" si="713"/>
        <v>0</v>
      </c>
      <c r="V3462" s="13" t="str">
        <f t="shared" ca="1" si="714"/>
        <v>Greater Than 8 Weeks Old</v>
      </c>
    </row>
    <row r="3463" spans="1:22" x14ac:dyDescent="0.45">
      <c r="A3463" s="2" t="s">
        <v>107</v>
      </c>
      <c r="B3463" s="5">
        <v>43706</v>
      </c>
      <c r="C3463" s="5" t="s">
        <v>375</v>
      </c>
      <c r="D3463" s="5" t="s">
        <v>377</v>
      </c>
      <c r="E3463" s="6">
        <v>18</v>
      </c>
      <c r="F3463" s="3">
        <v>223.83</v>
      </c>
      <c r="G3463" s="3">
        <v>72</v>
      </c>
      <c r="H3463" s="8">
        <f t="shared" si="702"/>
        <v>4</v>
      </c>
      <c r="I3463" s="3">
        <v>151.83000000000001</v>
      </c>
      <c r="J3463" s="4">
        <v>0.68</v>
      </c>
      <c r="K3463" s="2" t="str">
        <f t="shared" si="703"/>
        <v>Thursday</v>
      </c>
      <c r="L3463" s="5">
        <f t="shared" si="704"/>
        <v>43709</v>
      </c>
      <c r="M3463" s="2" t="str">
        <f t="shared" si="705"/>
        <v>Sunday</v>
      </c>
      <c r="N3463" s="2" t="str">
        <f t="shared" si="706"/>
        <v>Monday</v>
      </c>
      <c r="O3463" s="12">
        <f t="shared" si="707"/>
        <v>0</v>
      </c>
      <c r="P3463" s="11" t="str">
        <f t="shared" si="708"/>
        <v>Low Cost per Unit</v>
      </c>
      <c r="Q3463" s="12">
        <f t="shared" si="709"/>
        <v>0</v>
      </c>
      <c r="R3463" s="12">
        <f t="shared" si="710"/>
        <v>6.7149000000000001</v>
      </c>
      <c r="S3463" s="12">
        <f t="shared" si="711"/>
        <v>0</v>
      </c>
      <c r="T3463" s="12">
        <f t="shared" si="712"/>
        <v>0</v>
      </c>
      <c r="U3463" s="12">
        <f t="shared" si="713"/>
        <v>0</v>
      </c>
      <c r="V3463" s="13" t="str">
        <f t="shared" ca="1" si="714"/>
        <v>Greater Than 8 Weeks Old</v>
      </c>
    </row>
    <row r="3464" spans="1:22" x14ac:dyDescent="0.45">
      <c r="A3464" s="2" t="s">
        <v>48</v>
      </c>
      <c r="B3464" s="5">
        <v>43706</v>
      </c>
      <c r="C3464" s="5" t="s">
        <v>378</v>
      </c>
      <c r="D3464" s="5" t="s">
        <v>379</v>
      </c>
      <c r="E3464" s="6">
        <v>21</v>
      </c>
      <c r="F3464" s="3">
        <v>832.82</v>
      </c>
      <c r="G3464" s="3">
        <v>278.04000000000002</v>
      </c>
      <c r="H3464" s="8">
        <f t="shared" si="702"/>
        <v>13.24</v>
      </c>
      <c r="I3464" s="3">
        <v>554.78</v>
      </c>
      <c r="J3464" s="4">
        <v>0.67</v>
      </c>
      <c r="K3464" s="2" t="str">
        <f t="shared" si="703"/>
        <v>Thursday</v>
      </c>
      <c r="L3464" s="5">
        <f t="shared" si="704"/>
        <v>43709</v>
      </c>
      <c r="M3464" s="2" t="str">
        <f t="shared" si="705"/>
        <v>Sunday</v>
      </c>
      <c r="N3464" s="2" t="str">
        <f t="shared" si="706"/>
        <v>Monday</v>
      </c>
      <c r="O3464" s="12">
        <f t="shared" si="707"/>
        <v>0</v>
      </c>
      <c r="P3464" s="11" t="str">
        <f t="shared" si="708"/>
        <v>Low Cost per Unit</v>
      </c>
      <c r="Q3464" s="12">
        <f t="shared" si="709"/>
        <v>0</v>
      </c>
      <c r="R3464" s="12">
        <f t="shared" si="710"/>
        <v>24.9846</v>
      </c>
      <c r="S3464" s="12">
        <f t="shared" si="711"/>
        <v>0</v>
      </c>
      <c r="T3464" s="12">
        <f t="shared" si="712"/>
        <v>0</v>
      </c>
      <c r="U3464" s="12">
        <f t="shared" si="713"/>
        <v>0</v>
      </c>
      <c r="V3464" s="13" t="str">
        <f t="shared" ca="1" si="714"/>
        <v>Greater Than 8 Weeks Old</v>
      </c>
    </row>
    <row r="3465" spans="1:22" x14ac:dyDescent="0.45">
      <c r="A3465" s="2" t="s">
        <v>108</v>
      </c>
      <c r="B3465" s="5">
        <v>43706</v>
      </c>
      <c r="C3465" s="5" t="s">
        <v>369</v>
      </c>
      <c r="D3465" s="5" t="s">
        <v>394</v>
      </c>
      <c r="E3465" s="6">
        <v>3</v>
      </c>
      <c r="F3465" s="3">
        <v>207</v>
      </c>
      <c r="G3465" s="3">
        <v>45</v>
      </c>
      <c r="H3465" s="8">
        <f t="shared" si="702"/>
        <v>15</v>
      </c>
      <c r="I3465" s="3">
        <v>162</v>
      </c>
      <c r="J3465" s="4">
        <v>0.78</v>
      </c>
      <c r="K3465" s="2" t="str">
        <f t="shared" si="703"/>
        <v>Thursday</v>
      </c>
      <c r="L3465" s="5">
        <f t="shared" si="704"/>
        <v>43709</v>
      </c>
      <c r="M3465" s="2" t="str">
        <f t="shared" si="705"/>
        <v>Sunday</v>
      </c>
      <c r="N3465" s="2" t="str">
        <f t="shared" si="706"/>
        <v>Monday</v>
      </c>
      <c r="O3465" s="12">
        <f t="shared" si="707"/>
        <v>0</v>
      </c>
      <c r="P3465" s="11" t="str">
        <f t="shared" si="708"/>
        <v>Low Cost per Unit</v>
      </c>
      <c r="Q3465" s="12">
        <f t="shared" si="709"/>
        <v>0</v>
      </c>
      <c r="R3465" s="12">
        <f t="shared" si="710"/>
        <v>6.21</v>
      </c>
      <c r="S3465" s="12">
        <f t="shared" si="711"/>
        <v>0</v>
      </c>
      <c r="T3465" s="12">
        <f t="shared" si="712"/>
        <v>0</v>
      </c>
      <c r="U3465" s="12">
        <f t="shared" si="713"/>
        <v>0</v>
      </c>
      <c r="V3465" s="13" t="str">
        <f t="shared" ca="1" si="714"/>
        <v>Greater Than 8 Weeks Old</v>
      </c>
    </row>
    <row r="3466" spans="1:22" x14ac:dyDescent="0.45">
      <c r="A3466" s="2" t="s">
        <v>109</v>
      </c>
      <c r="B3466" s="5">
        <v>43706</v>
      </c>
      <c r="C3466" s="5" t="s">
        <v>380</v>
      </c>
      <c r="D3466" s="5" t="s">
        <v>381</v>
      </c>
      <c r="E3466" s="6">
        <v>1</v>
      </c>
      <c r="F3466" s="3">
        <v>19</v>
      </c>
      <c r="G3466" s="3">
        <v>6</v>
      </c>
      <c r="H3466" s="8">
        <f t="shared" si="702"/>
        <v>6</v>
      </c>
      <c r="I3466" s="3">
        <v>13</v>
      </c>
      <c r="J3466" s="4">
        <v>0.68</v>
      </c>
      <c r="K3466" s="2" t="str">
        <f t="shared" si="703"/>
        <v>Thursday</v>
      </c>
      <c r="L3466" s="5">
        <f t="shared" si="704"/>
        <v>43709</v>
      </c>
      <c r="M3466" s="2" t="str">
        <f t="shared" si="705"/>
        <v>Sunday</v>
      </c>
      <c r="N3466" s="2" t="str">
        <f t="shared" si="706"/>
        <v>Monday</v>
      </c>
      <c r="O3466" s="12">
        <f t="shared" si="707"/>
        <v>0</v>
      </c>
      <c r="P3466" s="11" t="str">
        <f t="shared" si="708"/>
        <v>Low Cost per Unit</v>
      </c>
      <c r="Q3466" s="12">
        <f t="shared" si="709"/>
        <v>0</v>
      </c>
      <c r="R3466" s="12">
        <f t="shared" si="710"/>
        <v>0</v>
      </c>
      <c r="S3466" s="12">
        <f t="shared" si="711"/>
        <v>0</v>
      </c>
      <c r="T3466" s="12">
        <f t="shared" si="712"/>
        <v>0</v>
      </c>
      <c r="U3466" s="12">
        <f t="shared" si="713"/>
        <v>0</v>
      </c>
      <c r="V3466" s="13" t="str">
        <f t="shared" ca="1" si="714"/>
        <v>Greater Than 8 Weeks Old</v>
      </c>
    </row>
    <row r="3467" spans="1:22" x14ac:dyDescent="0.45">
      <c r="A3467" s="2" t="s">
        <v>247</v>
      </c>
      <c r="B3467" s="5">
        <v>43706</v>
      </c>
      <c r="C3467" s="5" t="s">
        <v>369</v>
      </c>
      <c r="D3467" s="5" t="s">
        <v>389</v>
      </c>
      <c r="E3467" s="6">
        <v>1</v>
      </c>
      <c r="F3467" s="3">
        <v>299.99</v>
      </c>
      <c r="G3467" s="3">
        <v>135</v>
      </c>
      <c r="H3467" s="8">
        <f t="shared" si="702"/>
        <v>135</v>
      </c>
      <c r="I3467" s="3">
        <v>164.99</v>
      </c>
      <c r="J3467" s="4">
        <v>0.55000000000000004</v>
      </c>
      <c r="K3467" s="2" t="str">
        <f t="shared" si="703"/>
        <v>Thursday</v>
      </c>
      <c r="L3467" s="5">
        <f t="shared" si="704"/>
        <v>43709</v>
      </c>
      <c r="M3467" s="2" t="str">
        <f t="shared" si="705"/>
        <v>Sunday</v>
      </c>
      <c r="N3467" s="2" t="str">
        <f t="shared" si="706"/>
        <v>Monday</v>
      </c>
      <c r="O3467" s="12">
        <f t="shared" si="707"/>
        <v>0</v>
      </c>
      <c r="P3467" s="11" t="str">
        <f t="shared" si="708"/>
        <v>High Cost per Unit</v>
      </c>
      <c r="Q3467" s="12">
        <f t="shared" si="709"/>
        <v>0</v>
      </c>
      <c r="R3467" s="12">
        <f t="shared" si="710"/>
        <v>0</v>
      </c>
      <c r="S3467" s="12">
        <f t="shared" si="711"/>
        <v>0</v>
      </c>
      <c r="T3467" s="12">
        <f t="shared" si="712"/>
        <v>0</v>
      </c>
      <c r="U3467" s="12">
        <f t="shared" si="713"/>
        <v>0</v>
      </c>
      <c r="V3467" s="13" t="str">
        <f t="shared" ca="1" si="714"/>
        <v>Greater Than 8 Weeks Old</v>
      </c>
    </row>
    <row r="3468" spans="1:22" x14ac:dyDescent="0.45">
      <c r="A3468" s="2" t="s">
        <v>261</v>
      </c>
      <c r="B3468" s="5">
        <v>43706</v>
      </c>
      <c r="C3468" s="5" t="s">
        <v>369</v>
      </c>
      <c r="D3468" s="5" t="s">
        <v>389</v>
      </c>
      <c r="E3468" s="6">
        <v>1</v>
      </c>
      <c r="F3468" s="3">
        <v>999</v>
      </c>
      <c r="G3468" s="3">
        <v>498</v>
      </c>
      <c r="H3468" s="8">
        <f t="shared" si="702"/>
        <v>498</v>
      </c>
      <c r="I3468" s="3">
        <v>501</v>
      </c>
      <c r="J3468" s="4">
        <v>0.5</v>
      </c>
      <c r="K3468" s="2" t="str">
        <f t="shared" si="703"/>
        <v>Thursday</v>
      </c>
      <c r="L3468" s="5">
        <f t="shared" si="704"/>
        <v>43709</v>
      </c>
      <c r="M3468" s="2" t="str">
        <f t="shared" si="705"/>
        <v>Sunday</v>
      </c>
      <c r="N3468" s="2" t="str">
        <f t="shared" si="706"/>
        <v>Monday</v>
      </c>
      <c r="O3468" s="12">
        <f t="shared" si="707"/>
        <v>0</v>
      </c>
      <c r="P3468" s="11" t="str">
        <f t="shared" si="708"/>
        <v>High Cost per Unit</v>
      </c>
      <c r="Q3468" s="12">
        <f t="shared" si="709"/>
        <v>0</v>
      </c>
      <c r="R3468" s="12">
        <f t="shared" si="710"/>
        <v>0</v>
      </c>
      <c r="S3468" s="12">
        <f t="shared" si="711"/>
        <v>0</v>
      </c>
      <c r="T3468" s="12">
        <f t="shared" si="712"/>
        <v>0</v>
      </c>
      <c r="U3468" s="12">
        <f t="shared" si="713"/>
        <v>0</v>
      </c>
      <c r="V3468" s="13" t="str">
        <f t="shared" ca="1" si="714"/>
        <v>Greater Than 8 Weeks Old</v>
      </c>
    </row>
    <row r="3469" spans="1:22" x14ac:dyDescent="0.45">
      <c r="A3469" s="2" t="s">
        <v>165</v>
      </c>
      <c r="B3469" s="5">
        <v>43706</v>
      </c>
      <c r="C3469" s="5" t="s">
        <v>375</v>
      </c>
      <c r="D3469" s="5" t="s">
        <v>382</v>
      </c>
      <c r="E3469" s="6">
        <v>29</v>
      </c>
      <c r="F3469" s="3">
        <v>403.74</v>
      </c>
      <c r="G3469" s="3">
        <v>92.8</v>
      </c>
      <c r="H3469" s="8">
        <f t="shared" si="702"/>
        <v>3.1999999999999997</v>
      </c>
      <c r="I3469" s="3">
        <v>310.94</v>
      </c>
      <c r="J3469" s="4">
        <v>0.77</v>
      </c>
      <c r="K3469" s="2" t="str">
        <f t="shared" si="703"/>
        <v>Thursday</v>
      </c>
      <c r="L3469" s="5">
        <f t="shared" si="704"/>
        <v>43709</v>
      </c>
      <c r="M3469" s="2" t="str">
        <f t="shared" si="705"/>
        <v>Sunday</v>
      </c>
      <c r="N3469" s="2" t="str">
        <f t="shared" si="706"/>
        <v>Monday</v>
      </c>
      <c r="O3469" s="12">
        <f t="shared" si="707"/>
        <v>0</v>
      </c>
      <c r="P3469" s="11" t="str">
        <f t="shared" si="708"/>
        <v>Low Cost per Unit</v>
      </c>
      <c r="Q3469" s="12">
        <f t="shared" si="709"/>
        <v>0</v>
      </c>
      <c r="R3469" s="12">
        <f t="shared" si="710"/>
        <v>12.1122</v>
      </c>
      <c r="S3469" s="12">
        <f t="shared" si="711"/>
        <v>0</v>
      </c>
      <c r="T3469" s="12">
        <f t="shared" si="712"/>
        <v>0</v>
      </c>
      <c r="U3469" s="12">
        <f t="shared" si="713"/>
        <v>0</v>
      </c>
      <c r="V3469" s="13" t="str">
        <f t="shared" ca="1" si="714"/>
        <v>Greater Than 8 Weeks Old</v>
      </c>
    </row>
    <row r="3470" spans="1:22" x14ac:dyDescent="0.45">
      <c r="A3470" s="2" t="s">
        <v>112</v>
      </c>
      <c r="B3470" s="5">
        <v>43706</v>
      </c>
      <c r="C3470" s="5" t="s">
        <v>386</v>
      </c>
      <c r="D3470" s="5" t="s">
        <v>395</v>
      </c>
      <c r="E3470" s="6">
        <v>1</v>
      </c>
      <c r="F3470" s="3">
        <v>25</v>
      </c>
      <c r="G3470" s="3">
        <v>4.75</v>
      </c>
      <c r="H3470" s="8">
        <f t="shared" si="702"/>
        <v>4.75</v>
      </c>
      <c r="I3470" s="3">
        <v>20.25</v>
      </c>
      <c r="J3470" s="4">
        <v>0.81</v>
      </c>
      <c r="K3470" s="2" t="str">
        <f t="shared" si="703"/>
        <v>Thursday</v>
      </c>
      <c r="L3470" s="5">
        <f t="shared" si="704"/>
        <v>43709</v>
      </c>
      <c r="M3470" s="2" t="str">
        <f t="shared" si="705"/>
        <v>Sunday</v>
      </c>
      <c r="N3470" s="2" t="str">
        <f t="shared" si="706"/>
        <v>Monday</v>
      </c>
      <c r="O3470" s="12">
        <f t="shared" si="707"/>
        <v>0</v>
      </c>
      <c r="P3470" s="11" t="str">
        <f t="shared" si="708"/>
        <v>Low Cost per Unit</v>
      </c>
      <c r="Q3470" s="12">
        <f t="shared" si="709"/>
        <v>0</v>
      </c>
      <c r="R3470" s="12">
        <f t="shared" si="710"/>
        <v>0</v>
      </c>
      <c r="S3470" s="12">
        <f t="shared" si="711"/>
        <v>0</v>
      </c>
      <c r="T3470" s="12">
        <f t="shared" si="712"/>
        <v>0</v>
      </c>
      <c r="U3470" s="12">
        <f t="shared" si="713"/>
        <v>0</v>
      </c>
      <c r="V3470" s="13" t="str">
        <f t="shared" ca="1" si="714"/>
        <v>Greater Than 8 Weeks Old</v>
      </c>
    </row>
    <row r="3471" spans="1:22" x14ac:dyDescent="0.45">
      <c r="A3471" s="2" t="s">
        <v>224</v>
      </c>
      <c r="B3471" s="5">
        <v>43706</v>
      </c>
      <c r="C3471" s="5" t="s">
        <v>383</v>
      </c>
      <c r="D3471" s="5" t="s">
        <v>384</v>
      </c>
      <c r="E3471" s="6">
        <v>16</v>
      </c>
      <c r="F3471" s="3">
        <v>213.85</v>
      </c>
      <c r="G3471" s="3">
        <v>96</v>
      </c>
      <c r="H3471" s="8">
        <f t="shared" si="702"/>
        <v>6</v>
      </c>
      <c r="I3471" s="3">
        <v>117.85</v>
      </c>
      <c r="J3471" s="4">
        <v>0.55000000000000004</v>
      </c>
      <c r="K3471" s="2" t="str">
        <f t="shared" si="703"/>
        <v>Thursday</v>
      </c>
      <c r="L3471" s="5">
        <f t="shared" si="704"/>
        <v>43709</v>
      </c>
      <c r="M3471" s="2" t="str">
        <f t="shared" si="705"/>
        <v>Sunday</v>
      </c>
      <c r="N3471" s="2" t="str">
        <f t="shared" si="706"/>
        <v>Monday</v>
      </c>
      <c r="O3471" s="12">
        <f t="shared" si="707"/>
        <v>0</v>
      </c>
      <c r="P3471" s="11" t="str">
        <f t="shared" si="708"/>
        <v>Low Cost per Unit</v>
      </c>
      <c r="Q3471" s="12">
        <f t="shared" si="709"/>
        <v>0</v>
      </c>
      <c r="R3471" s="12">
        <f t="shared" si="710"/>
        <v>6.4154999999999998</v>
      </c>
      <c r="S3471" s="12">
        <f t="shared" si="711"/>
        <v>0</v>
      </c>
      <c r="T3471" s="12">
        <f t="shared" si="712"/>
        <v>0</v>
      </c>
      <c r="U3471" s="12">
        <f t="shared" si="713"/>
        <v>0</v>
      </c>
      <c r="V3471" s="13" t="str">
        <f t="shared" ca="1" si="714"/>
        <v>Greater Than 8 Weeks Old</v>
      </c>
    </row>
    <row r="3472" spans="1:22" x14ac:dyDescent="0.45">
      <c r="A3472" s="2" t="s">
        <v>262</v>
      </c>
      <c r="B3472" s="5">
        <v>43706</v>
      </c>
      <c r="C3472" s="5" t="s">
        <v>383</v>
      </c>
      <c r="D3472" s="5" t="s">
        <v>384</v>
      </c>
      <c r="E3472" s="6">
        <v>3</v>
      </c>
      <c r="F3472" s="3">
        <v>29.97</v>
      </c>
      <c r="G3472" s="3">
        <v>13.2</v>
      </c>
      <c r="H3472" s="8">
        <f t="shared" si="702"/>
        <v>4.3999999999999995</v>
      </c>
      <c r="I3472" s="3">
        <v>16.77</v>
      </c>
      <c r="J3472" s="4">
        <v>0.56000000000000005</v>
      </c>
      <c r="K3472" s="2" t="str">
        <f t="shared" si="703"/>
        <v>Thursday</v>
      </c>
      <c r="L3472" s="5">
        <f t="shared" si="704"/>
        <v>43709</v>
      </c>
      <c r="M3472" s="2" t="str">
        <f t="shared" si="705"/>
        <v>Sunday</v>
      </c>
      <c r="N3472" s="2" t="str">
        <f t="shared" si="706"/>
        <v>Monday</v>
      </c>
      <c r="O3472" s="12">
        <f t="shared" si="707"/>
        <v>0</v>
      </c>
      <c r="P3472" s="11" t="str">
        <f t="shared" si="708"/>
        <v>Low Cost per Unit</v>
      </c>
      <c r="Q3472" s="12">
        <f t="shared" si="709"/>
        <v>0</v>
      </c>
      <c r="R3472" s="12">
        <f t="shared" si="710"/>
        <v>0.8990999999999999</v>
      </c>
      <c r="S3472" s="12">
        <f t="shared" si="711"/>
        <v>0</v>
      </c>
      <c r="T3472" s="12">
        <f t="shared" si="712"/>
        <v>0</v>
      </c>
      <c r="U3472" s="12">
        <f t="shared" si="713"/>
        <v>0</v>
      </c>
      <c r="V3472" s="13" t="str">
        <f t="shared" ca="1" si="714"/>
        <v>Greater Than 8 Weeks Old</v>
      </c>
    </row>
    <row r="3473" spans="1:22" x14ac:dyDescent="0.45">
      <c r="A3473" s="2" t="s">
        <v>249</v>
      </c>
      <c r="B3473" s="5">
        <v>43706</v>
      </c>
      <c r="C3473" s="5" t="s">
        <v>383</v>
      </c>
      <c r="D3473" s="5" t="s">
        <v>384</v>
      </c>
      <c r="E3473" s="6">
        <v>1</v>
      </c>
      <c r="F3473" s="3">
        <v>10.46</v>
      </c>
      <c r="G3473" s="3">
        <v>3</v>
      </c>
      <c r="H3473" s="8">
        <f t="shared" si="702"/>
        <v>3</v>
      </c>
      <c r="I3473" s="3">
        <v>7.46</v>
      </c>
      <c r="J3473" s="4">
        <v>0.71</v>
      </c>
      <c r="K3473" s="2" t="str">
        <f t="shared" si="703"/>
        <v>Thursday</v>
      </c>
      <c r="L3473" s="5">
        <f t="shared" si="704"/>
        <v>43709</v>
      </c>
      <c r="M3473" s="2" t="str">
        <f t="shared" si="705"/>
        <v>Sunday</v>
      </c>
      <c r="N3473" s="2" t="str">
        <f t="shared" si="706"/>
        <v>Monday</v>
      </c>
      <c r="O3473" s="12">
        <f t="shared" si="707"/>
        <v>0</v>
      </c>
      <c r="P3473" s="11" t="str">
        <f t="shared" si="708"/>
        <v>Low Cost per Unit</v>
      </c>
      <c r="Q3473" s="12">
        <f t="shared" si="709"/>
        <v>0</v>
      </c>
      <c r="R3473" s="12">
        <f t="shared" si="710"/>
        <v>0</v>
      </c>
      <c r="S3473" s="12">
        <f t="shared" si="711"/>
        <v>0</v>
      </c>
      <c r="T3473" s="12">
        <f t="shared" si="712"/>
        <v>0</v>
      </c>
      <c r="U3473" s="12">
        <f t="shared" si="713"/>
        <v>0</v>
      </c>
      <c r="V3473" s="13" t="str">
        <f t="shared" ca="1" si="714"/>
        <v>Greater Than 8 Weeks Old</v>
      </c>
    </row>
    <row r="3474" spans="1:22" x14ac:dyDescent="0.45">
      <c r="A3474" s="2" t="s">
        <v>56</v>
      </c>
      <c r="B3474" s="5">
        <v>43706</v>
      </c>
      <c r="C3474" s="5" t="s">
        <v>383</v>
      </c>
      <c r="D3474" s="5" t="s">
        <v>391</v>
      </c>
      <c r="E3474" s="6">
        <v>1</v>
      </c>
      <c r="F3474" s="3">
        <v>59</v>
      </c>
      <c r="G3474" s="3">
        <v>21</v>
      </c>
      <c r="H3474" s="8">
        <f t="shared" si="702"/>
        <v>21</v>
      </c>
      <c r="I3474" s="3">
        <v>38</v>
      </c>
      <c r="J3474" s="4">
        <v>0.64</v>
      </c>
      <c r="K3474" s="2" t="str">
        <f t="shared" si="703"/>
        <v>Thursday</v>
      </c>
      <c r="L3474" s="5">
        <f t="shared" si="704"/>
        <v>43709</v>
      </c>
      <c r="M3474" s="2" t="str">
        <f t="shared" si="705"/>
        <v>Sunday</v>
      </c>
      <c r="N3474" s="2" t="str">
        <f t="shared" si="706"/>
        <v>Monday</v>
      </c>
      <c r="O3474" s="12">
        <f t="shared" si="707"/>
        <v>0</v>
      </c>
      <c r="P3474" s="11" t="str">
        <f t="shared" si="708"/>
        <v>High Cost per Unit</v>
      </c>
      <c r="Q3474" s="12">
        <f t="shared" si="709"/>
        <v>0</v>
      </c>
      <c r="R3474" s="12">
        <f t="shared" si="710"/>
        <v>0</v>
      </c>
      <c r="S3474" s="12">
        <f t="shared" si="711"/>
        <v>0</v>
      </c>
      <c r="T3474" s="12">
        <f t="shared" si="712"/>
        <v>0</v>
      </c>
      <c r="U3474" s="12">
        <f t="shared" si="713"/>
        <v>0</v>
      </c>
      <c r="V3474" s="13" t="str">
        <f t="shared" ca="1" si="714"/>
        <v>Greater Than 8 Weeks Old</v>
      </c>
    </row>
    <row r="3475" spans="1:22" x14ac:dyDescent="0.45">
      <c r="A3475" s="2" t="s">
        <v>59</v>
      </c>
      <c r="B3475" s="5">
        <v>43706</v>
      </c>
      <c r="C3475" s="5" t="s">
        <v>378</v>
      </c>
      <c r="D3475" s="5" t="s">
        <v>396</v>
      </c>
      <c r="E3475" s="6">
        <v>1</v>
      </c>
      <c r="F3475" s="3">
        <v>36</v>
      </c>
      <c r="G3475" s="3">
        <v>11.8</v>
      </c>
      <c r="H3475" s="8">
        <f t="shared" si="702"/>
        <v>11.8</v>
      </c>
      <c r="I3475" s="3">
        <v>24.2</v>
      </c>
      <c r="J3475" s="4">
        <v>0.67</v>
      </c>
      <c r="K3475" s="2" t="str">
        <f t="shared" si="703"/>
        <v>Thursday</v>
      </c>
      <c r="L3475" s="5">
        <f t="shared" si="704"/>
        <v>43709</v>
      </c>
      <c r="M3475" s="2" t="str">
        <f t="shared" si="705"/>
        <v>Sunday</v>
      </c>
      <c r="N3475" s="2" t="str">
        <f t="shared" si="706"/>
        <v>Monday</v>
      </c>
      <c r="O3475" s="12">
        <f t="shared" si="707"/>
        <v>0</v>
      </c>
      <c r="P3475" s="11" t="str">
        <f t="shared" si="708"/>
        <v>Low Cost per Unit</v>
      </c>
      <c r="Q3475" s="12">
        <f t="shared" si="709"/>
        <v>0</v>
      </c>
      <c r="R3475" s="12">
        <f t="shared" si="710"/>
        <v>0</v>
      </c>
      <c r="S3475" s="12">
        <f t="shared" si="711"/>
        <v>0</v>
      </c>
      <c r="T3475" s="12">
        <f t="shared" si="712"/>
        <v>0</v>
      </c>
      <c r="U3475" s="12">
        <f t="shared" si="713"/>
        <v>0</v>
      </c>
      <c r="V3475" s="13" t="str">
        <f t="shared" ca="1" si="714"/>
        <v>Greater Than 8 Weeks Old</v>
      </c>
    </row>
    <row r="3476" spans="1:22" x14ac:dyDescent="0.45">
      <c r="A3476" s="2" t="s">
        <v>116</v>
      </c>
      <c r="B3476" s="5">
        <v>43706</v>
      </c>
      <c r="C3476" s="5" t="s">
        <v>378</v>
      </c>
      <c r="D3476" s="5" t="s">
        <v>397</v>
      </c>
      <c r="E3476" s="6">
        <v>3</v>
      </c>
      <c r="F3476" s="3">
        <v>23.97</v>
      </c>
      <c r="G3476" s="3">
        <v>8.34</v>
      </c>
      <c r="H3476" s="8">
        <f t="shared" si="702"/>
        <v>2.78</v>
      </c>
      <c r="I3476" s="3">
        <v>15.63</v>
      </c>
      <c r="J3476" s="4">
        <v>0.65</v>
      </c>
      <c r="K3476" s="2" t="str">
        <f t="shared" si="703"/>
        <v>Thursday</v>
      </c>
      <c r="L3476" s="5">
        <f t="shared" si="704"/>
        <v>43709</v>
      </c>
      <c r="M3476" s="2" t="str">
        <f t="shared" si="705"/>
        <v>Sunday</v>
      </c>
      <c r="N3476" s="2" t="str">
        <f t="shared" si="706"/>
        <v>Monday</v>
      </c>
      <c r="O3476" s="12">
        <f t="shared" si="707"/>
        <v>0</v>
      </c>
      <c r="P3476" s="11" t="str">
        <f t="shared" si="708"/>
        <v>Low Cost per Unit</v>
      </c>
      <c r="Q3476" s="12">
        <f t="shared" si="709"/>
        <v>0</v>
      </c>
      <c r="R3476" s="12">
        <f t="shared" si="710"/>
        <v>0.71909999999999996</v>
      </c>
      <c r="S3476" s="12">
        <f t="shared" si="711"/>
        <v>0</v>
      </c>
      <c r="T3476" s="12">
        <f t="shared" si="712"/>
        <v>0</v>
      </c>
      <c r="U3476" s="12">
        <f t="shared" si="713"/>
        <v>0</v>
      </c>
      <c r="V3476" s="13" t="str">
        <f t="shared" ca="1" si="714"/>
        <v>Greater Than 8 Weeks Old</v>
      </c>
    </row>
    <row r="3477" spans="1:22" x14ac:dyDescent="0.45">
      <c r="A3477" s="2" t="s">
        <v>62</v>
      </c>
      <c r="B3477" s="5">
        <v>43706</v>
      </c>
      <c r="C3477" s="5" t="s">
        <v>383</v>
      </c>
      <c r="D3477" s="5" t="s">
        <v>398</v>
      </c>
      <c r="E3477" s="6">
        <v>2</v>
      </c>
      <c r="F3477" s="3">
        <v>64</v>
      </c>
      <c r="G3477" s="3">
        <v>22.4</v>
      </c>
      <c r="H3477" s="8">
        <f t="shared" si="702"/>
        <v>11.2</v>
      </c>
      <c r="I3477" s="3">
        <v>41.6</v>
      </c>
      <c r="J3477" s="4">
        <v>0.65</v>
      </c>
      <c r="K3477" s="2" t="str">
        <f t="shared" si="703"/>
        <v>Thursday</v>
      </c>
      <c r="L3477" s="5">
        <f t="shared" si="704"/>
        <v>43709</v>
      </c>
      <c r="M3477" s="2" t="str">
        <f t="shared" si="705"/>
        <v>Sunday</v>
      </c>
      <c r="N3477" s="2" t="str">
        <f t="shared" si="706"/>
        <v>Monday</v>
      </c>
      <c r="O3477" s="12">
        <f t="shared" si="707"/>
        <v>0</v>
      </c>
      <c r="P3477" s="11" t="str">
        <f t="shared" si="708"/>
        <v>Low Cost per Unit</v>
      </c>
      <c r="Q3477" s="12">
        <f t="shared" si="709"/>
        <v>0</v>
      </c>
      <c r="R3477" s="12">
        <f t="shared" si="710"/>
        <v>1.92</v>
      </c>
      <c r="S3477" s="12">
        <f t="shared" si="711"/>
        <v>0</v>
      </c>
      <c r="T3477" s="12">
        <f t="shared" si="712"/>
        <v>0</v>
      </c>
      <c r="U3477" s="12">
        <f t="shared" si="713"/>
        <v>0</v>
      </c>
      <c r="V3477" s="13" t="str">
        <f t="shared" ca="1" si="714"/>
        <v>Greater Than 8 Weeks Old</v>
      </c>
    </row>
    <row r="3478" spans="1:22" x14ac:dyDescent="0.45">
      <c r="A3478" s="2" t="s">
        <v>225</v>
      </c>
      <c r="B3478" s="5">
        <v>43706</v>
      </c>
      <c r="C3478" s="5" t="s">
        <v>383</v>
      </c>
      <c r="D3478" s="5" t="s">
        <v>398</v>
      </c>
      <c r="E3478" s="6">
        <v>4</v>
      </c>
      <c r="F3478" s="3">
        <v>276</v>
      </c>
      <c r="G3478" s="3">
        <v>125</v>
      </c>
      <c r="H3478" s="8">
        <f t="shared" si="702"/>
        <v>31.25</v>
      </c>
      <c r="I3478" s="3">
        <v>151</v>
      </c>
      <c r="J3478" s="4">
        <v>0.55000000000000004</v>
      </c>
      <c r="K3478" s="2" t="str">
        <f t="shared" si="703"/>
        <v>Thursday</v>
      </c>
      <c r="L3478" s="5">
        <f t="shared" si="704"/>
        <v>43709</v>
      </c>
      <c r="M3478" s="2" t="str">
        <f t="shared" si="705"/>
        <v>Sunday</v>
      </c>
      <c r="N3478" s="2" t="str">
        <f t="shared" si="706"/>
        <v>Monday</v>
      </c>
      <c r="O3478" s="12">
        <f t="shared" si="707"/>
        <v>0</v>
      </c>
      <c r="P3478" s="11" t="str">
        <f t="shared" si="708"/>
        <v>High Cost per Unit</v>
      </c>
      <c r="Q3478" s="12">
        <f t="shared" si="709"/>
        <v>0</v>
      </c>
      <c r="R3478" s="12">
        <f t="shared" si="710"/>
        <v>8.2799999999999994</v>
      </c>
      <c r="S3478" s="12">
        <f t="shared" si="711"/>
        <v>0</v>
      </c>
      <c r="T3478" s="12">
        <f t="shared" si="712"/>
        <v>0</v>
      </c>
      <c r="U3478" s="12">
        <f t="shared" si="713"/>
        <v>0</v>
      </c>
      <c r="V3478" s="13" t="str">
        <f t="shared" ca="1" si="714"/>
        <v>Greater Than 8 Weeks Old</v>
      </c>
    </row>
    <row r="3479" spans="1:22" x14ac:dyDescent="0.45">
      <c r="A3479" s="2" t="s">
        <v>166</v>
      </c>
      <c r="B3479" s="5">
        <v>43706</v>
      </c>
      <c r="C3479" s="5" t="s">
        <v>369</v>
      </c>
      <c r="D3479" s="5" t="s">
        <v>372</v>
      </c>
      <c r="E3479" s="6">
        <v>1</v>
      </c>
      <c r="F3479" s="3">
        <v>35</v>
      </c>
      <c r="G3479" s="3">
        <v>9.9499999999999993</v>
      </c>
      <c r="H3479" s="8">
        <f t="shared" si="702"/>
        <v>9.9499999999999993</v>
      </c>
      <c r="I3479" s="3">
        <v>25.05</v>
      </c>
      <c r="J3479" s="4">
        <v>0.72</v>
      </c>
      <c r="K3479" s="2" t="str">
        <f t="shared" si="703"/>
        <v>Thursday</v>
      </c>
      <c r="L3479" s="5">
        <f t="shared" si="704"/>
        <v>43709</v>
      </c>
      <c r="M3479" s="2" t="str">
        <f t="shared" si="705"/>
        <v>Sunday</v>
      </c>
      <c r="N3479" s="2" t="str">
        <f t="shared" si="706"/>
        <v>Monday</v>
      </c>
      <c r="O3479" s="12">
        <f t="shared" si="707"/>
        <v>0</v>
      </c>
      <c r="P3479" s="11" t="str">
        <f t="shared" si="708"/>
        <v>Low Cost per Unit</v>
      </c>
      <c r="Q3479" s="12">
        <f t="shared" si="709"/>
        <v>0</v>
      </c>
      <c r="R3479" s="12">
        <f t="shared" si="710"/>
        <v>0</v>
      </c>
      <c r="S3479" s="12">
        <f t="shared" si="711"/>
        <v>0</v>
      </c>
      <c r="T3479" s="12">
        <f t="shared" si="712"/>
        <v>0</v>
      </c>
      <c r="U3479" s="12">
        <f t="shared" si="713"/>
        <v>0</v>
      </c>
      <c r="V3479" s="13" t="str">
        <f t="shared" ca="1" si="714"/>
        <v>Greater Than 8 Weeks Old</v>
      </c>
    </row>
    <row r="3480" spans="1:22" x14ac:dyDescent="0.45">
      <c r="A3480" s="2" t="s">
        <v>263</v>
      </c>
      <c r="B3480" s="5">
        <v>43706</v>
      </c>
      <c r="C3480" s="5" t="s">
        <v>383</v>
      </c>
      <c r="D3480" s="5" t="s">
        <v>384</v>
      </c>
      <c r="E3480" s="6">
        <v>1</v>
      </c>
      <c r="F3480" s="3">
        <v>32</v>
      </c>
      <c r="G3480" s="3">
        <v>12.8</v>
      </c>
      <c r="H3480" s="8">
        <f t="shared" si="702"/>
        <v>12.8</v>
      </c>
      <c r="I3480" s="3">
        <v>19.2</v>
      </c>
      <c r="J3480" s="4">
        <v>0.6</v>
      </c>
      <c r="K3480" s="2" t="str">
        <f t="shared" si="703"/>
        <v>Thursday</v>
      </c>
      <c r="L3480" s="5">
        <f t="shared" si="704"/>
        <v>43709</v>
      </c>
      <c r="M3480" s="2" t="str">
        <f t="shared" si="705"/>
        <v>Sunday</v>
      </c>
      <c r="N3480" s="2" t="str">
        <f t="shared" si="706"/>
        <v>Monday</v>
      </c>
      <c r="O3480" s="12">
        <f t="shared" si="707"/>
        <v>0</v>
      </c>
      <c r="P3480" s="11" t="str">
        <f t="shared" si="708"/>
        <v>Low Cost per Unit</v>
      </c>
      <c r="Q3480" s="12">
        <f t="shared" si="709"/>
        <v>0</v>
      </c>
      <c r="R3480" s="12">
        <f t="shared" si="710"/>
        <v>0</v>
      </c>
      <c r="S3480" s="12">
        <f t="shared" si="711"/>
        <v>0</v>
      </c>
      <c r="T3480" s="12">
        <f t="shared" si="712"/>
        <v>0</v>
      </c>
      <c r="U3480" s="12">
        <f t="shared" si="713"/>
        <v>0</v>
      </c>
      <c r="V3480" s="13" t="str">
        <f t="shared" ca="1" si="714"/>
        <v>Greater Than 8 Weeks Old</v>
      </c>
    </row>
    <row r="3481" spans="1:22" x14ac:dyDescent="0.45">
      <c r="A3481" s="2" t="s">
        <v>67</v>
      </c>
      <c r="B3481" s="5">
        <v>43706</v>
      </c>
      <c r="C3481" s="5" t="s">
        <v>369</v>
      </c>
      <c r="D3481" s="5" t="s">
        <v>374</v>
      </c>
      <c r="E3481" s="6">
        <v>38</v>
      </c>
      <c r="F3481" s="3">
        <v>829.75</v>
      </c>
      <c r="G3481" s="3">
        <v>416.1</v>
      </c>
      <c r="H3481" s="8">
        <f t="shared" si="702"/>
        <v>10.950000000000001</v>
      </c>
      <c r="I3481" s="3">
        <v>413.65</v>
      </c>
      <c r="J3481" s="4">
        <v>0.5</v>
      </c>
      <c r="K3481" s="2" t="str">
        <f t="shared" si="703"/>
        <v>Thursday</v>
      </c>
      <c r="L3481" s="5">
        <f t="shared" si="704"/>
        <v>43709</v>
      </c>
      <c r="M3481" s="2" t="str">
        <f t="shared" si="705"/>
        <v>Sunday</v>
      </c>
      <c r="N3481" s="2" t="str">
        <f t="shared" si="706"/>
        <v>Monday</v>
      </c>
      <c r="O3481" s="12">
        <f t="shared" si="707"/>
        <v>0</v>
      </c>
      <c r="P3481" s="11" t="str">
        <f t="shared" si="708"/>
        <v>Low Cost per Unit</v>
      </c>
      <c r="Q3481" s="12">
        <f t="shared" si="709"/>
        <v>0</v>
      </c>
      <c r="R3481" s="12">
        <f t="shared" si="710"/>
        <v>24.892499999999998</v>
      </c>
      <c r="S3481" s="12">
        <f t="shared" si="711"/>
        <v>0</v>
      </c>
      <c r="T3481" s="12">
        <f t="shared" si="712"/>
        <v>0</v>
      </c>
      <c r="U3481" s="12">
        <f t="shared" si="713"/>
        <v>0</v>
      </c>
      <c r="V3481" s="13" t="str">
        <f t="shared" ca="1" si="714"/>
        <v>Greater Than 8 Weeks Old</v>
      </c>
    </row>
    <row r="3482" spans="1:22" x14ac:dyDescent="0.45">
      <c r="A3482" s="2" t="s">
        <v>118</v>
      </c>
      <c r="B3482" s="5">
        <v>43706</v>
      </c>
      <c r="C3482" s="5" t="s">
        <v>375</v>
      </c>
      <c r="D3482" s="5" t="s">
        <v>377</v>
      </c>
      <c r="E3482" s="6">
        <v>7</v>
      </c>
      <c r="F3482" s="3">
        <v>88.94</v>
      </c>
      <c r="G3482" s="3">
        <v>47.25</v>
      </c>
      <c r="H3482" s="8">
        <f t="shared" si="702"/>
        <v>6.75</v>
      </c>
      <c r="I3482" s="3">
        <v>41.69</v>
      </c>
      <c r="J3482" s="4">
        <v>0.47</v>
      </c>
      <c r="K3482" s="2" t="str">
        <f t="shared" si="703"/>
        <v>Thursday</v>
      </c>
      <c r="L3482" s="5">
        <f t="shared" si="704"/>
        <v>43709</v>
      </c>
      <c r="M3482" s="2" t="str">
        <f t="shared" si="705"/>
        <v>Sunday</v>
      </c>
      <c r="N3482" s="2" t="str">
        <f t="shared" si="706"/>
        <v>Monday</v>
      </c>
      <c r="O3482" s="12">
        <f t="shared" si="707"/>
        <v>0</v>
      </c>
      <c r="P3482" s="11" t="str">
        <f t="shared" si="708"/>
        <v>Low Cost per Unit</v>
      </c>
      <c r="Q3482" s="12">
        <f t="shared" si="709"/>
        <v>0</v>
      </c>
      <c r="R3482" s="12">
        <f t="shared" si="710"/>
        <v>2.6681999999999997</v>
      </c>
      <c r="S3482" s="12">
        <f t="shared" si="711"/>
        <v>0</v>
      </c>
      <c r="T3482" s="12">
        <f t="shared" si="712"/>
        <v>0</v>
      </c>
      <c r="U3482" s="12">
        <f t="shared" si="713"/>
        <v>0</v>
      </c>
      <c r="V3482" s="13" t="str">
        <f t="shared" ca="1" si="714"/>
        <v>Greater Than 8 Weeks Old</v>
      </c>
    </row>
    <row r="3483" spans="1:22" x14ac:dyDescent="0.45">
      <c r="A3483" s="2" t="s">
        <v>68</v>
      </c>
      <c r="B3483" s="5">
        <v>43706</v>
      </c>
      <c r="C3483" s="5" t="s">
        <v>375</v>
      </c>
      <c r="D3483" s="5" t="s">
        <v>377</v>
      </c>
      <c r="E3483" s="6">
        <v>32</v>
      </c>
      <c r="F3483" s="3">
        <v>288.61</v>
      </c>
      <c r="G3483" s="3">
        <v>75.84</v>
      </c>
      <c r="H3483" s="8">
        <f t="shared" si="702"/>
        <v>2.37</v>
      </c>
      <c r="I3483" s="3">
        <v>212.77</v>
      </c>
      <c r="J3483" s="4">
        <v>0.74</v>
      </c>
      <c r="K3483" s="2" t="str">
        <f t="shared" si="703"/>
        <v>Thursday</v>
      </c>
      <c r="L3483" s="5">
        <f t="shared" si="704"/>
        <v>43709</v>
      </c>
      <c r="M3483" s="2" t="str">
        <f t="shared" si="705"/>
        <v>Sunday</v>
      </c>
      <c r="N3483" s="2" t="str">
        <f t="shared" si="706"/>
        <v>Monday</v>
      </c>
      <c r="O3483" s="12">
        <f t="shared" si="707"/>
        <v>0</v>
      </c>
      <c r="P3483" s="11" t="str">
        <f t="shared" si="708"/>
        <v>Low Cost per Unit</v>
      </c>
      <c r="Q3483" s="12">
        <f t="shared" si="709"/>
        <v>0</v>
      </c>
      <c r="R3483" s="12">
        <f t="shared" si="710"/>
        <v>8.6583000000000006</v>
      </c>
      <c r="S3483" s="12">
        <f t="shared" si="711"/>
        <v>0</v>
      </c>
      <c r="T3483" s="12">
        <f t="shared" si="712"/>
        <v>0</v>
      </c>
      <c r="U3483" s="12">
        <f t="shared" si="713"/>
        <v>0</v>
      </c>
      <c r="V3483" s="13" t="str">
        <f t="shared" ca="1" si="714"/>
        <v>Greater Than 8 Weeks Old</v>
      </c>
    </row>
    <row r="3484" spans="1:22" x14ac:dyDescent="0.45">
      <c r="A3484" s="2" t="s">
        <v>69</v>
      </c>
      <c r="B3484" s="5">
        <v>43706</v>
      </c>
      <c r="C3484" s="5" t="s">
        <v>375</v>
      </c>
      <c r="D3484" s="5" t="s">
        <v>377</v>
      </c>
      <c r="E3484" s="6">
        <v>38</v>
      </c>
      <c r="F3484" s="3">
        <v>355.63</v>
      </c>
      <c r="G3484" s="3">
        <v>228</v>
      </c>
      <c r="H3484" s="8">
        <f t="shared" si="702"/>
        <v>6</v>
      </c>
      <c r="I3484" s="3">
        <v>127.63</v>
      </c>
      <c r="J3484" s="4">
        <v>0.36</v>
      </c>
      <c r="K3484" s="2" t="str">
        <f t="shared" si="703"/>
        <v>Thursday</v>
      </c>
      <c r="L3484" s="5">
        <f t="shared" si="704"/>
        <v>43709</v>
      </c>
      <c r="M3484" s="2" t="str">
        <f t="shared" si="705"/>
        <v>Sunday</v>
      </c>
      <c r="N3484" s="2" t="str">
        <f t="shared" si="706"/>
        <v>Monday</v>
      </c>
      <c r="O3484" s="12">
        <f t="shared" si="707"/>
        <v>0</v>
      </c>
      <c r="P3484" s="11" t="str">
        <f t="shared" si="708"/>
        <v>Low Cost per Unit</v>
      </c>
      <c r="Q3484" s="12">
        <f t="shared" si="709"/>
        <v>0</v>
      </c>
      <c r="R3484" s="12">
        <f t="shared" si="710"/>
        <v>10.668899999999999</v>
      </c>
      <c r="S3484" s="12">
        <f t="shared" si="711"/>
        <v>0</v>
      </c>
      <c r="T3484" s="12">
        <f t="shared" si="712"/>
        <v>0</v>
      </c>
      <c r="U3484" s="12">
        <f t="shared" si="713"/>
        <v>0</v>
      </c>
      <c r="V3484" s="13" t="str">
        <f t="shared" ca="1" si="714"/>
        <v>Greater Than 8 Weeks Old</v>
      </c>
    </row>
    <row r="3485" spans="1:22" x14ac:dyDescent="0.45">
      <c r="A3485" s="2" t="s">
        <v>167</v>
      </c>
      <c r="B3485" s="5">
        <v>43706</v>
      </c>
      <c r="C3485" s="5" t="s">
        <v>378</v>
      </c>
      <c r="D3485" s="5" t="s">
        <v>379</v>
      </c>
      <c r="E3485" s="6">
        <v>7</v>
      </c>
      <c r="F3485" s="3">
        <v>149.94999999999999</v>
      </c>
      <c r="G3485" s="3">
        <v>52.08</v>
      </c>
      <c r="H3485" s="8">
        <f t="shared" si="702"/>
        <v>7.4399999999999995</v>
      </c>
      <c r="I3485" s="3">
        <v>97.87</v>
      </c>
      <c r="J3485" s="4">
        <v>0.65</v>
      </c>
      <c r="K3485" s="2" t="str">
        <f t="shared" si="703"/>
        <v>Thursday</v>
      </c>
      <c r="L3485" s="5">
        <f t="shared" si="704"/>
        <v>43709</v>
      </c>
      <c r="M3485" s="2" t="str">
        <f t="shared" si="705"/>
        <v>Sunday</v>
      </c>
      <c r="N3485" s="2" t="str">
        <f t="shared" si="706"/>
        <v>Monday</v>
      </c>
      <c r="O3485" s="12">
        <f t="shared" si="707"/>
        <v>0</v>
      </c>
      <c r="P3485" s="11" t="str">
        <f t="shared" si="708"/>
        <v>Low Cost per Unit</v>
      </c>
      <c r="Q3485" s="12">
        <f t="shared" si="709"/>
        <v>0</v>
      </c>
      <c r="R3485" s="12">
        <f t="shared" si="710"/>
        <v>4.4984999999999991</v>
      </c>
      <c r="S3485" s="12">
        <f t="shared" si="711"/>
        <v>0</v>
      </c>
      <c r="T3485" s="12">
        <f t="shared" si="712"/>
        <v>0</v>
      </c>
      <c r="U3485" s="12">
        <f t="shared" si="713"/>
        <v>0</v>
      </c>
      <c r="V3485" s="13" t="str">
        <f t="shared" ca="1" si="714"/>
        <v>Greater Than 8 Weeks Old</v>
      </c>
    </row>
    <row r="3486" spans="1:22" x14ac:dyDescent="0.45">
      <c r="A3486" s="2" t="s">
        <v>70</v>
      </c>
      <c r="B3486" s="5">
        <v>43706</v>
      </c>
      <c r="C3486" s="5" t="s">
        <v>378</v>
      </c>
      <c r="D3486" s="5" t="s">
        <v>379</v>
      </c>
      <c r="E3486" s="6">
        <v>3</v>
      </c>
      <c r="F3486" s="3">
        <v>59.97</v>
      </c>
      <c r="G3486" s="3">
        <v>18.48</v>
      </c>
      <c r="H3486" s="8">
        <f t="shared" si="702"/>
        <v>6.16</v>
      </c>
      <c r="I3486" s="3">
        <v>41.49</v>
      </c>
      <c r="J3486" s="4">
        <v>0.69</v>
      </c>
      <c r="K3486" s="2" t="str">
        <f t="shared" si="703"/>
        <v>Thursday</v>
      </c>
      <c r="L3486" s="5">
        <f t="shared" si="704"/>
        <v>43709</v>
      </c>
      <c r="M3486" s="2" t="str">
        <f t="shared" si="705"/>
        <v>Sunday</v>
      </c>
      <c r="N3486" s="2" t="str">
        <f t="shared" si="706"/>
        <v>Monday</v>
      </c>
      <c r="O3486" s="12">
        <f t="shared" si="707"/>
        <v>0</v>
      </c>
      <c r="P3486" s="11" t="str">
        <f t="shared" si="708"/>
        <v>Low Cost per Unit</v>
      </c>
      <c r="Q3486" s="12">
        <f t="shared" si="709"/>
        <v>0</v>
      </c>
      <c r="R3486" s="12">
        <f t="shared" si="710"/>
        <v>1.7990999999999999</v>
      </c>
      <c r="S3486" s="12">
        <f t="shared" si="711"/>
        <v>0</v>
      </c>
      <c r="T3486" s="12">
        <f t="shared" si="712"/>
        <v>0</v>
      </c>
      <c r="U3486" s="12">
        <f t="shared" si="713"/>
        <v>0</v>
      </c>
      <c r="V3486" s="13" t="str">
        <f t="shared" ca="1" si="714"/>
        <v>Greater Than 8 Weeks Old</v>
      </c>
    </row>
    <row r="3487" spans="1:22" x14ac:dyDescent="0.45">
      <c r="A3487" s="2" t="s">
        <v>227</v>
      </c>
      <c r="B3487" s="5">
        <v>43706</v>
      </c>
      <c r="C3487" s="5" t="s">
        <v>378</v>
      </c>
      <c r="D3487" s="5" t="s">
        <v>379</v>
      </c>
      <c r="E3487" s="6">
        <v>9</v>
      </c>
      <c r="F3487" s="3">
        <v>189.93</v>
      </c>
      <c r="G3487" s="3">
        <v>103.32</v>
      </c>
      <c r="H3487" s="8">
        <f t="shared" si="702"/>
        <v>11.479999999999999</v>
      </c>
      <c r="I3487" s="3">
        <v>86.61</v>
      </c>
      <c r="J3487" s="4">
        <v>0.46</v>
      </c>
      <c r="K3487" s="2" t="str">
        <f t="shared" si="703"/>
        <v>Thursday</v>
      </c>
      <c r="L3487" s="5">
        <f t="shared" si="704"/>
        <v>43709</v>
      </c>
      <c r="M3487" s="2" t="str">
        <f t="shared" si="705"/>
        <v>Sunday</v>
      </c>
      <c r="N3487" s="2" t="str">
        <f t="shared" si="706"/>
        <v>Monday</v>
      </c>
      <c r="O3487" s="12">
        <f t="shared" si="707"/>
        <v>0</v>
      </c>
      <c r="P3487" s="11" t="str">
        <f t="shared" si="708"/>
        <v>Low Cost per Unit</v>
      </c>
      <c r="Q3487" s="12">
        <f t="shared" si="709"/>
        <v>0</v>
      </c>
      <c r="R3487" s="12">
        <f t="shared" si="710"/>
        <v>5.6978999999999997</v>
      </c>
      <c r="S3487" s="12">
        <f t="shared" si="711"/>
        <v>0</v>
      </c>
      <c r="T3487" s="12">
        <f t="shared" si="712"/>
        <v>0</v>
      </c>
      <c r="U3487" s="12">
        <f t="shared" si="713"/>
        <v>0</v>
      </c>
      <c r="V3487" s="13" t="str">
        <f t="shared" ca="1" si="714"/>
        <v>Greater Than 8 Weeks Old</v>
      </c>
    </row>
    <row r="3488" spans="1:22" x14ac:dyDescent="0.45">
      <c r="A3488" s="2" t="s">
        <v>228</v>
      </c>
      <c r="B3488" s="5">
        <v>43706</v>
      </c>
      <c r="C3488" s="5" t="s">
        <v>378</v>
      </c>
      <c r="D3488" s="5" t="s">
        <v>379</v>
      </c>
      <c r="E3488" s="6">
        <v>8</v>
      </c>
      <c r="F3488" s="3">
        <v>159.91999999999999</v>
      </c>
      <c r="G3488" s="3">
        <v>91.84</v>
      </c>
      <c r="H3488" s="8">
        <f t="shared" si="702"/>
        <v>11.48</v>
      </c>
      <c r="I3488" s="3">
        <v>68.08</v>
      </c>
      <c r="J3488" s="4">
        <v>0.43</v>
      </c>
      <c r="K3488" s="2" t="str">
        <f t="shared" si="703"/>
        <v>Thursday</v>
      </c>
      <c r="L3488" s="5">
        <f t="shared" si="704"/>
        <v>43709</v>
      </c>
      <c r="M3488" s="2" t="str">
        <f t="shared" si="705"/>
        <v>Sunday</v>
      </c>
      <c r="N3488" s="2" t="str">
        <f t="shared" si="706"/>
        <v>Monday</v>
      </c>
      <c r="O3488" s="12">
        <f t="shared" si="707"/>
        <v>0</v>
      </c>
      <c r="P3488" s="11" t="str">
        <f t="shared" si="708"/>
        <v>Low Cost per Unit</v>
      </c>
      <c r="Q3488" s="12">
        <f t="shared" si="709"/>
        <v>0</v>
      </c>
      <c r="R3488" s="12">
        <f t="shared" si="710"/>
        <v>4.7975999999999992</v>
      </c>
      <c r="S3488" s="12">
        <f t="shared" si="711"/>
        <v>0</v>
      </c>
      <c r="T3488" s="12">
        <f t="shared" si="712"/>
        <v>0</v>
      </c>
      <c r="U3488" s="12">
        <f t="shared" si="713"/>
        <v>0</v>
      </c>
      <c r="V3488" s="13" t="str">
        <f t="shared" ca="1" si="714"/>
        <v>Greater Than 8 Weeks Old</v>
      </c>
    </row>
    <row r="3489" spans="1:22" x14ac:dyDescent="0.45">
      <c r="A3489" s="2" t="s">
        <v>254</v>
      </c>
      <c r="B3489" s="5">
        <v>43706</v>
      </c>
      <c r="C3489" s="5" t="s">
        <v>383</v>
      </c>
      <c r="D3489" s="5" t="s">
        <v>384</v>
      </c>
      <c r="E3489" s="6">
        <v>2</v>
      </c>
      <c r="F3489" s="3">
        <v>58</v>
      </c>
      <c r="G3489" s="3">
        <v>25</v>
      </c>
      <c r="H3489" s="8">
        <f t="shared" si="702"/>
        <v>12.5</v>
      </c>
      <c r="I3489" s="3">
        <v>33</v>
      </c>
      <c r="J3489" s="4">
        <v>0.56999999999999995</v>
      </c>
      <c r="K3489" s="2" t="str">
        <f t="shared" si="703"/>
        <v>Thursday</v>
      </c>
      <c r="L3489" s="5">
        <f t="shared" si="704"/>
        <v>43709</v>
      </c>
      <c r="M3489" s="2" t="str">
        <f t="shared" si="705"/>
        <v>Sunday</v>
      </c>
      <c r="N3489" s="2" t="str">
        <f t="shared" si="706"/>
        <v>Monday</v>
      </c>
      <c r="O3489" s="12">
        <f t="shared" si="707"/>
        <v>0</v>
      </c>
      <c r="P3489" s="11" t="str">
        <f t="shared" si="708"/>
        <v>Low Cost per Unit</v>
      </c>
      <c r="Q3489" s="12">
        <f t="shared" si="709"/>
        <v>0</v>
      </c>
      <c r="R3489" s="12">
        <f t="shared" si="710"/>
        <v>1.74</v>
      </c>
      <c r="S3489" s="12">
        <f t="shared" si="711"/>
        <v>0</v>
      </c>
      <c r="T3489" s="12">
        <f t="shared" si="712"/>
        <v>0</v>
      </c>
      <c r="U3489" s="12">
        <f t="shared" si="713"/>
        <v>0</v>
      </c>
      <c r="V3489" s="13" t="str">
        <f t="shared" ca="1" si="714"/>
        <v>Greater Than 8 Weeks Old</v>
      </c>
    </row>
    <row r="3490" spans="1:22" x14ac:dyDescent="0.45">
      <c r="A3490" s="2" t="s">
        <v>229</v>
      </c>
      <c r="B3490" s="5">
        <v>43706</v>
      </c>
      <c r="C3490" s="5" t="s">
        <v>375</v>
      </c>
      <c r="D3490" s="5" t="s">
        <v>377</v>
      </c>
      <c r="E3490" s="6">
        <v>2</v>
      </c>
      <c r="F3490" s="3">
        <v>40</v>
      </c>
      <c r="G3490" s="3">
        <v>14.24</v>
      </c>
      <c r="H3490" s="8">
        <f t="shared" si="702"/>
        <v>7.12</v>
      </c>
      <c r="I3490" s="3">
        <v>25.76</v>
      </c>
      <c r="J3490" s="4">
        <v>0.64</v>
      </c>
      <c r="K3490" s="2" t="str">
        <f t="shared" si="703"/>
        <v>Thursday</v>
      </c>
      <c r="L3490" s="5">
        <f t="shared" si="704"/>
        <v>43709</v>
      </c>
      <c r="M3490" s="2" t="str">
        <f t="shared" si="705"/>
        <v>Sunday</v>
      </c>
      <c r="N3490" s="2" t="str">
        <f t="shared" si="706"/>
        <v>Monday</v>
      </c>
      <c r="O3490" s="12">
        <f t="shared" si="707"/>
        <v>0</v>
      </c>
      <c r="P3490" s="11" t="str">
        <f t="shared" si="708"/>
        <v>Low Cost per Unit</v>
      </c>
      <c r="Q3490" s="12">
        <f t="shared" si="709"/>
        <v>0</v>
      </c>
      <c r="R3490" s="12">
        <f t="shared" si="710"/>
        <v>1.2</v>
      </c>
      <c r="S3490" s="12">
        <f t="shared" si="711"/>
        <v>0</v>
      </c>
      <c r="T3490" s="12">
        <f t="shared" si="712"/>
        <v>0</v>
      </c>
      <c r="U3490" s="12">
        <f t="shared" si="713"/>
        <v>0</v>
      </c>
      <c r="V3490" s="13" t="str">
        <f t="shared" ca="1" si="714"/>
        <v>Greater Than 8 Weeks Old</v>
      </c>
    </row>
    <row r="3491" spans="1:22" x14ac:dyDescent="0.45">
      <c r="A3491" s="2" t="s">
        <v>276</v>
      </c>
      <c r="B3491" s="5">
        <v>43706</v>
      </c>
      <c r="C3491" s="5" t="s">
        <v>375</v>
      </c>
      <c r="D3491" s="5" t="s">
        <v>377</v>
      </c>
      <c r="E3491" s="6">
        <v>2</v>
      </c>
      <c r="F3491" s="3">
        <v>40</v>
      </c>
      <c r="G3491" s="3">
        <v>14.24</v>
      </c>
      <c r="H3491" s="8">
        <f t="shared" si="702"/>
        <v>7.12</v>
      </c>
      <c r="I3491" s="3">
        <v>25.76</v>
      </c>
      <c r="J3491" s="4">
        <v>0.64</v>
      </c>
      <c r="K3491" s="2" t="str">
        <f t="shared" si="703"/>
        <v>Thursday</v>
      </c>
      <c r="L3491" s="5">
        <f t="shared" si="704"/>
        <v>43709</v>
      </c>
      <c r="M3491" s="2" t="str">
        <f t="shared" si="705"/>
        <v>Sunday</v>
      </c>
      <c r="N3491" s="2" t="str">
        <f t="shared" si="706"/>
        <v>Monday</v>
      </c>
      <c r="O3491" s="12">
        <f t="shared" si="707"/>
        <v>0</v>
      </c>
      <c r="P3491" s="11" t="str">
        <f t="shared" si="708"/>
        <v>Low Cost per Unit</v>
      </c>
      <c r="Q3491" s="12">
        <f t="shared" si="709"/>
        <v>0</v>
      </c>
      <c r="R3491" s="12">
        <f t="shared" si="710"/>
        <v>1.2</v>
      </c>
      <c r="S3491" s="12">
        <f t="shared" si="711"/>
        <v>0</v>
      </c>
      <c r="T3491" s="12">
        <f t="shared" si="712"/>
        <v>0</v>
      </c>
      <c r="U3491" s="12">
        <f t="shared" si="713"/>
        <v>0</v>
      </c>
      <c r="V3491" s="13" t="str">
        <f t="shared" ca="1" si="714"/>
        <v>Greater Than 8 Weeks Old</v>
      </c>
    </row>
    <row r="3492" spans="1:22" x14ac:dyDescent="0.45">
      <c r="A3492" s="2" t="s">
        <v>264</v>
      </c>
      <c r="B3492" s="5">
        <v>43706</v>
      </c>
      <c r="C3492" s="5" t="s">
        <v>375</v>
      </c>
      <c r="D3492" s="5" t="s">
        <v>377</v>
      </c>
      <c r="E3492" s="6">
        <v>1</v>
      </c>
      <c r="F3492" s="3">
        <v>20</v>
      </c>
      <c r="G3492" s="3">
        <v>7.12</v>
      </c>
      <c r="H3492" s="8">
        <f t="shared" si="702"/>
        <v>7.12</v>
      </c>
      <c r="I3492" s="3">
        <v>12.88</v>
      </c>
      <c r="J3492" s="4">
        <v>0.64</v>
      </c>
      <c r="K3492" s="2" t="str">
        <f t="shared" si="703"/>
        <v>Thursday</v>
      </c>
      <c r="L3492" s="5">
        <f t="shared" si="704"/>
        <v>43709</v>
      </c>
      <c r="M3492" s="2" t="str">
        <f t="shared" si="705"/>
        <v>Sunday</v>
      </c>
      <c r="N3492" s="2" t="str">
        <f t="shared" si="706"/>
        <v>Monday</v>
      </c>
      <c r="O3492" s="12">
        <f t="shared" si="707"/>
        <v>0</v>
      </c>
      <c r="P3492" s="11" t="str">
        <f t="shared" si="708"/>
        <v>Low Cost per Unit</v>
      </c>
      <c r="Q3492" s="12">
        <f t="shared" si="709"/>
        <v>0</v>
      </c>
      <c r="R3492" s="12">
        <f t="shared" si="710"/>
        <v>0</v>
      </c>
      <c r="S3492" s="12">
        <f t="shared" si="711"/>
        <v>0</v>
      </c>
      <c r="T3492" s="12">
        <f t="shared" si="712"/>
        <v>0</v>
      </c>
      <c r="U3492" s="12">
        <f t="shared" si="713"/>
        <v>0</v>
      </c>
      <c r="V3492" s="13" t="str">
        <f t="shared" ca="1" si="714"/>
        <v>Greater Than 8 Weeks Old</v>
      </c>
    </row>
    <row r="3493" spans="1:22" x14ac:dyDescent="0.45">
      <c r="A3493" s="2" t="s">
        <v>230</v>
      </c>
      <c r="B3493" s="5">
        <v>43706</v>
      </c>
      <c r="C3493" s="5" t="s">
        <v>383</v>
      </c>
      <c r="D3493" s="5" t="s">
        <v>384</v>
      </c>
      <c r="E3493" s="6">
        <v>6</v>
      </c>
      <c r="F3493" s="3">
        <v>77.94</v>
      </c>
      <c r="G3493" s="3">
        <v>36</v>
      </c>
      <c r="H3493" s="8">
        <f t="shared" si="702"/>
        <v>6</v>
      </c>
      <c r="I3493" s="3">
        <v>41.94</v>
      </c>
      <c r="J3493" s="4">
        <v>0.54</v>
      </c>
      <c r="K3493" s="2" t="str">
        <f t="shared" si="703"/>
        <v>Thursday</v>
      </c>
      <c r="L3493" s="5">
        <f t="shared" si="704"/>
        <v>43709</v>
      </c>
      <c r="M3493" s="2" t="str">
        <f t="shared" si="705"/>
        <v>Sunday</v>
      </c>
      <c r="N3493" s="2" t="str">
        <f t="shared" si="706"/>
        <v>Monday</v>
      </c>
      <c r="O3493" s="12">
        <f t="shared" si="707"/>
        <v>0</v>
      </c>
      <c r="P3493" s="11" t="str">
        <f t="shared" si="708"/>
        <v>Low Cost per Unit</v>
      </c>
      <c r="Q3493" s="12">
        <f t="shared" si="709"/>
        <v>0</v>
      </c>
      <c r="R3493" s="12">
        <f t="shared" si="710"/>
        <v>2.3382000000000001</v>
      </c>
      <c r="S3493" s="12">
        <f t="shared" si="711"/>
        <v>0</v>
      </c>
      <c r="T3493" s="12">
        <f t="shared" si="712"/>
        <v>0</v>
      </c>
      <c r="U3493" s="12">
        <f t="shared" si="713"/>
        <v>0</v>
      </c>
      <c r="V3493" s="13" t="str">
        <f t="shared" ca="1" si="714"/>
        <v>Greater Than 8 Weeks Old</v>
      </c>
    </row>
    <row r="3494" spans="1:22" x14ac:dyDescent="0.45">
      <c r="A3494" s="2" t="s">
        <v>153</v>
      </c>
      <c r="B3494" s="5">
        <v>43706</v>
      </c>
      <c r="C3494" s="5" t="s">
        <v>383</v>
      </c>
      <c r="D3494" s="5" t="s">
        <v>398</v>
      </c>
      <c r="E3494" s="6">
        <v>1</v>
      </c>
      <c r="F3494" s="3">
        <v>26</v>
      </c>
      <c r="G3494" s="3">
        <v>8.8800000000000008</v>
      </c>
      <c r="H3494" s="8">
        <f t="shared" si="702"/>
        <v>8.8800000000000008</v>
      </c>
      <c r="I3494" s="3">
        <v>17.12</v>
      </c>
      <c r="J3494" s="4">
        <v>0.66</v>
      </c>
      <c r="K3494" s="2" t="str">
        <f t="shared" si="703"/>
        <v>Thursday</v>
      </c>
      <c r="L3494" s="5">
        <f t="shared" si="704"/>
        <v>43709</v>
      </c>
      <c r="M3494" s="2" t="str">
        <f t="shared" si="705"/>
        <v>Sunday</v>
      </c>
      <c r="N3494" s="2" t="str">
        <f t="shared" si="706"/>
        <v>Monday</v>
      </c>
      <c r="O3494" s="12">
        <f t="shared" si="707"/>
        <v>0</v>
      </c>
      <c r="P3494" s="11" t="str">
        <f t="shared" si="708"/>
        <v>Low Cost per Unit</v>
      </c>
      <c r="Q3494" s="12">
        <f t="shared" si="709"/>
        <v>0</v>
      </c>
      <c r="R3494" s="12">
        <f t="shared" si="710"/>
        <v>0</v>
      </c>
      <c r="S3494" s="12">
        <f t="shared" si="711"/>
        <v>0</v>
      </c>
      <c r="T3494" s="12">
        <f t="shared" si="712"/>
        <v>0</v>
      </c>
      <c r="U3494" s="12">
        <f t="shared" si="713"/>
        <v>0</v>
      </c>
      <c r="V3494" s="13" t="str">
        <f t="shared" ca="1" si="714"/>
        <v>Greater Than 8 Weeks Old</v>
      </c>
    </row>
    <row r="3495" spans="1:22" x14ac:dyDescent="0.45">
      <c r="A3495" s="2" t="s">
        <v>284</v>
      </c>
      <c r="B3495" s="5">
        <v>43706</v>
      </c>
      <c r="C3495" s="5" t="s">
        <v>369</v>
      </c>
      <c r="D3495" s="5" t="s">
        <v>372</v>
      </c>
      <c r="E3495" s="6">
        <v>1</v>
      </c>
      <c r="F3495" s="3">
        <v>10.99</v>
      </c>
      <c r="G3495" s="3">
        <v>5.25</v>
      </c>
      <c r="H3495" s="8">
        <f t="shared" si="702"/>
        <v>5.25</v>
      </c>
      <c r="I3495" s="3">
        <v>5.74</v>
      </c>
      <c r="J3495" s="4">
        <v>0.52</v>
      </c>
      <c r="K3495" s="2" t="str">
        <f t="shared" si="703"/>
        <v>Thursday</v>
      </c>
      <c r="L3495" s="5">
        <f t="shared" si="704"/>
        <v>43709</v>
      </c>
      <c r="M3495" s="2" t="str">
        <f t="shared" si="705"/>
        <v>Sunday</v>
      </c>
      <c r="N3495" s="2" t="str">
        <f t="shared" si="706"/>
        <v>Monday</v>
      </c>
      <c r="O3495" s="12">
        <f t="shared" si="707"/>
        <v>0</v>
      </c>
      <c r="P3495" s="11" t="str">
        <f t="shared" si="708"/>
        <v>Low Cost per Unit</v>
      </c>
      <c r="Q3495" s="12">
        <f t="shared" si="709"/>
        <v>0</v>
      </c>
      <c r="R3495" s="12">
        <f t="shared" si="710"/>
        <v>0</v>
      </c>
      <c r="S3495" s="12">
        <f t="shared" si="711"/>
        <v>0</v>
      </c>
      <c r="T3495" s="12">
        <f t="shared" si="712"/>
        <v>0</v>
      </c>
      <c r="U3495" s="12">
        <f t="shared" si="713"/>
        <v>0</v>
      </c>
      <c r="V3495" s="13" t="str">
        <f t="shared" ca="1" si="714"/>
        <v>Greater Than 8 Weeks Old</v>
      </c>
    </row>
    <row r="3496" spans="1:22" x14ac:dyDescent="0.45">
      <c r="A3496" s="2" t="s">
        <v>180</v>
      </c>
      <c r="B3496" s="5">
        <v>43706</v>
      </c>
      <c r="C3496" s="5" t="s">
        <v>369</v>
      </c>
      <c r="D3496" s="5" t="s">
        <v>372</v>
      </c>
      <c r="E3496" s="6">
        <v>6</v>
      </c>
      <c r="F3496" s="3">
        <v>65.94</v>
      </c>
      <c r="G3496" s="3">
        <v>34.56</v>
      </c>
      <c r="H3496" s="8">
        <f t="shared" si="702"/>
        <v>5.7600000000000007</v>
      </c>
      <c r="I3496" s="3">
        <v>31.38</v>
      </c>
      <c r="J3496" s="4">
        <v>0.48</v>
      </c>
      <c r="K3496" s="2" t="str">
        <f t="shared" si="703"/>
        <v>Thursday</v>
      </c>
      <c r="L3496" s="5">
        <f t="shared" si="704"/>
        <v>43709</v>
      </c>
      <c r="M3496" s="2" t="str">
        <f t="shared" si="705"/>
        <v>Sunday</v>
      </c>
      <c r="N3496" s="2" t="str">
        <f t="shared" si="706"/>
        <v>Monday</v>
      </c>
      <c r="O3496" s="12">
        <f t="shared" si="707"/>
        <v>0</v>
      </c>
      <c r="P3496" s="11" t="str">
        <f t="shared" si="708"/>
        <v>Low Cost per Unit</v>
      </c>
      <c r="Q3496" s="12">
        <f t="shared" si="709"/>
        <v>0</v>
      </c>
      <c r="R3496" s="12">
        <f t="shared" si="710"/>
        <v>1.9782</v>
      </c>
      <c r="S3496" s="12">
        <f t="shared" si="711"/>
        <v>0</v>
      </c>
      <c r="T3496" s="12">
        <f t="shared" si="712"/>
        <v>0</v>
      </c>
      <c r="U3496" s="12">
        <f t="shared" si="713"/>
        <v>0</v>
      </c>
      <c r="V3496" s="13" t="str">
        <f t="shared" ca="1" si="714"/>
        <v>Greater Than 8 Weeks Old</v>
      </c>
    </row>
    <row r="3497" spans="1:22" x14ac:dyDescent="0.45">
      <c r="A3497" s="2" t="s">
        <v>199</v>
      </c>
      <c r="B3497" s="5">
        <v>43706</v>
      </c>
      <c r="C3497" s="5" t="s">
        <v>369</v>
      </c>
      <c r="D3497" s="5" t="s">
        <v>372</v>
      </c>
      <c r="E3497" s="6">
        <v>1</v>
      </c>
      <c r="F3497" s="3">
        <v>19</v>
      </c>
      <c r="G3497" s="3">
        <v>4.05</v>
      </c>
      <c r="H3497" s="8">
        <f t="shared" si="702"/>
        <v>4.05</v>
      </c>
      <c r="I3497" s="3">
        <v>14.95</v>
      </c>
      <c r="J3497" s="4">
        <v>0.79</v>
      </c>
      <c r="K3497" s="2" t="str">
        <f t="shared" si="703"/>
        <v>Thursday</v>
      </c>
      <c r="L3497" s="5">
        <f t="shared" si="704"/>
        <v>43709</v>
      </c>
      <c r="M3497" s="2" t="str">
        <f t="shared" si="705"/>
        <v>Sunday</v>
      </c>
      <c r="N3497" s="2" t="str">
        <f t="shared" si="706"/>
        <v>Monday</v>
      </c>
      <c r="O3497" s="12">
        <f t="shared" si="707"/>
        <v>0</v>
      </c>
      <c r="P3497" s="11" t="str">
        <f t="shared" si="708"/>
        <v>Low Cost per Unit</v>
      </c>
      <c r="Q3497" s="12">
        <f t="shared" si="709"/>
        <v>0</v>
      </c>
      <c r="R3497" s="12">
        <f t="shared" si="710"/>
        <v>0</v>
      </c>
      <c r="S3497" s="12">
        <f t="shared" si="711"/>
        <v>0</v>
      </c>
      <c r="T3497" s="12">
        <f t="shared" si="712"/>
        <v>0</v>
      </c>
      <c r="U3497" s="12">
        <f t="shared" si="713"/>
        <v>0</v>
      </c>
      <c r="V3497" s="13" t="str">
        <f t="shared" ca="1" si="714"/>
        <v>Greater Than 8 Weeks Old</v>
      </c>
    </row>
    <row r="3498" spans="1:22" x14ac:dyDescent="0.45">
      <c r="A3498" s="2" t="s">
        <v>125</v>
      </c>
      <c r="B3498" s="5">
        <v>43706</v>
      </c>
      <c r="C3498" s="5" t="s">
        <v>369</v>
      </c>
      <c r="D3498" s="5" t="s">
        <v>372</v>
      </c>
      <c r="E3498" s="6">
        <v>1</v>
      </c>
      <c r="F3498" s="3">
        <v>40</v>
      </c>
      <c r="G3498" s="3">
        <v>7.69</v>
      </c>
      <c r="H3498" s="8">
        <f t="shared" si="702"/>
        <v>7.69</v>
      </c>
      <c r="I3498" s="3">
        <v>32.31</v>
      </c>
      <c r="J3498" s="4">
        <v>0.81</v>
      </c>
      <c r="K3498" s="2" t="str">
        <f t="shared" si="703"/>
        <v>Thursday</v>
      </c>
      <c r="L3498" s="5">
        <f t="shared" si="704"/>
        <v>43709</v>
      </c>
      <c r="M3498" s="2" t="str">
        <f t="shared" si="705"/>
        <v>Sunday</v>
      </c>
      <c r="N3498" s="2" t="str">
        <f t="shared" si="706"/>
        <v>Monday</v>
      </c>
      <c r="O3498" s="12">
        <f t="shared" si="707"/>
        <v>0</v>
      </c>
      <c r="P3498" s="11" t="str">
        <f t="shared" si="708"/>
        <v>Low Cost per Unit</v>
      </c>
      <c r="Q3498" s="12">
        <f t="shared" si="709"/>
        <v>0</v>
      </c>
      <c r="R3498" s="12">
        <f t="shared" si="710"/>
        <v>0</v>
      </c>
      <c r="S3498" s="12">
        <f t="shared" si="711"/>
        <v>0</v>
      </c>
      <c r="T3498" s="12">
        <f t="shared" si="712"/>
        <v>0</v>
      </c>
      <c r="U3498" s="12">
        <f t="shared" si="713"/>
        <v>0</v>
      </c>
      <c r="V3498" s="13" t="str">
        <f t="shared" ca="1" si="714"/>
        <v>Greater Than 8 Weeks Old</v>
      </c>
    </row>
    <row r="3499" spans="1:22" x14ac:dyDescent="0.45">
      <c r="A3499" s="2" t="s">
        <v>83</v>
      </c>
      <c r="B3499" s="5">
        <v>43706</v>
      </c>
      <c r="C3499" s="5" t="s">
        <v>383</v>
      </c>
      <c r="D3499" s="5" t="s">
        <v>398</v>
      </c>
      <c r="E3499" s="6">
        <v>2</v>
      </c>
      <c r="F3499" s="3">
        <v>6</v>
      </c>
      <c r="G3499" s="3">
        <v>1.44</v>
      </c>
      <c r="H3499" s="8">
        <f t="shared" si="702"/>
        <v>0.72</v>
      </c>
      <c r="I3499" s="3">
        <v>4.5599999999999996</v>
      </c>
      <c r="J3499" s="4">
        <v>0.76</v>
      </c>
      <c r="K3499" s="2" t="str">
        <f t="shared" si="703"/>
        <v>Thursday</v>
      </c>
      <c r="L3499" s="5">
        <f t="shared" si="704"/>
        <v>43709</v>
      </c>
      <c r="M3499" s="2" t="str">
        <f t="shared" si="705"/>
        <v>Sunday</v>
      </c>
      <c r="N3499" s="2" t="str">
        <f t="shared" si="706"/>
        <v>Monday</v>
      </c>
      <c r="O3499" s="12">
        <f t="shared" si="707"/>
        <v>0</v>
      </c>
      <c r="P3499" s="11" t="str">
        <f t="shared" si="708"/>
        <v>Low Cost per Unit</v>
      </c>
      <c r="Q3499" s="12">
        <f t="shared" si="709"/>
        <v>0</v>
      </c>
      <c r="R3499" s="12">
        <f t="shared" si="710"/>
        <v>0.18</v>
      </c>
      <c r="S3499" s="12">
        <f t="shared" si="711"/>
        <v>0</v>
      </c>
      <c r="T3499" s="12">
        <f t="shared" si="712"/>
        <v>0</v>
      </c>
      <c r="U3499" s="12">
        <f t="shared" si="713"/>
        <v>0</v>
      </c>
      <c r="V3499" s="13" t="str">
        <f t="shared" ca="1" si="714"/>
        <v>Greater Than 8 Weeks Old</v>
      </c>
    </row>
    <row r="3500" spans="1:22" x14ac:dyDescent="0.45">
      <c r="A3500" s="2" t="s">
        <v>83</v>
      </c>
      <c r="B3500" s="5">
        <v>43706</v>
      </c>
      <c r="C3500" s="5" t="s">
        <v>383</v>
      </c>
      <c r="D3500" s="5" t="s">
        <v>398</v>
      </c>
      <c r="E3500" s="6">
        <v>1</v>
      </c>
      <c r="F3500" s="3">
        <v>9</v>
      </c>
      <c r="G3500" s="3">
        <v>2.88</v>
      </c>
      <c r="H3500" s="8">
        <f t="shared" si="702"/>
        <v>2.88</v>
      </c>
      <c r="I3500" s="3">
        <v>6.12</v>
      </c>
      <c r="J3500" s="4">
        <v>0.68</v>
      </c>
      <c r="K3500" s="2" t="str">
        <f t="shared" si="703"/>
        <v>Thursday</v>
      </c>
      <c r="L3500" s="5">
        <f t="shared" si="704"/>
        <v>43709</v>
      </c>
      <c r="M3500" s="2" t="str">
        <f t="shared" si="705"/>
        <v>Sunday</v>
      </c>
      <c r="N3500" s="2" t="str">
        <f t="shared" si="706"/>
        <v>Monday</v>
      </c>
      <c r="O3500" s="12">
        <f t="shared" si="707"/>
        <v>0</v>
      </c>
      <c r="P3500" s="11" t="str">
        <f t="shared" si="708"/>
        <v>Low Cost per Unit</v>
      </c>
      <c r="Q3500" s="12">
        <f t="shared" si="709"/>
        <v>0</v>
      </c>
      <c r="R3500" s="12">
        <f t="shared" si="710"/>
        <v>0</v>
      </c>
      <c r="S3500" s="12">
        <f t="shared" si="711"/>
        <v>0</v>
      </c>
      <c r="T3500" s="12">
        <f t="shared" si="712"/>
        <v>0</v>
      </c>
      <c r="U3500" s="12">
        <f t="shared" si="713"/>
        <v>0</v>
      </c>
      <c r="V3500" s="13" t="str">
        <f t="shared" ca="1" si="714"/>
        <v>Greater Than 8 Weeks Old</v>
      </c>
    </row>
    <row r="3501" spans="1:22" x14ac:dyDescent="0.45">
      <c r="A3501" s="2" t="s">
        <v>83</v>
      </c>
      <c r="B3501" s="5">
        <v>43706</v>
      </c>
      <c r="C3501" s="5" t="s">
        <v>383</v>
      </c>
      <c r="D3501" s="5" t="s">
        <v>398</v>
      </c>
      <c r="E3501" s="6">
        <v>1</v>
      </c>
      <c r="F3501" s="3">
        <v>22</v>
      </c>
      <c r="G3501" s="3">
        <v>7.2</v>
      </c>
      <c r="H3501" s="8">
        <f t="shared" si="702"/>
        <v>7.2</v>
      </c>
      <c r="I3501" s="3">
        <v>14.8</v>
      </c>
      <c r="J3501" s="4">
        <v>0.67</v>
      </c>
      <c r="K3501" s="2" t="str">
        <f t="shared" si="703"/>
        <v>Thursday</v>
      </c>
      <c r="L3501" s="5">
        <f t="shared" si="704"/>
        <v>43709</v>
      </c>
      <c r="M3501" s="2" t="str">
        <f t="shared" si="705"/>
        <v>Sunday</v>
      </c>
      <c r="N3501" s="2" t="str">
        <f t="shared" si="706"/>
        <v>Monday</v>
      </c>
      <c r="O3501" s="12">
        <f t="shared" si="707"/>
        <v>0</v>
      </c>
      <c r="P3501" s="11" t="str">
        <f t="shared" si="708"/>
        <v>Low Cost per Unit</v>
      </c>
      <c r="Q3501" s="12">
        <f t="shared" si="709"/>
        <v>0</v>
      </c>
      <c r="R3501" s="12">
        <f t="shared" si="710"/>
        <v>0</v>
      </c>
      <c r="S3501" s="12">
        <f t="shared" si="711"/>
        <v>0</v>
      </c>
      <c r="T3501" s="12">
        <f t="shared" si="712"/>
        <v>0</v>
      </c>
      <c r="U3501" s="12">
        <f t="shared" si="713"/>
        <v>0</v>
      </c>
      <c r="V3501" s="13" t="str">
        <f t="shared" ca="1" si="714"/>
        <v>Greater Than 8 Weeks Old</v>
      </c>
    </row>
    <row r="3502" spans="1:22" x14ac:dyDescent="0.45">
      <c r="A3502" s="2" t="s">
        <v>232</v>
      </c>
      <c r="B3502" s="5">
        <v>43706</v>
      </c>
      <c r="C3502" s="5" t="s">
        <v>383</v>
      </c>
      <c r="D3502" s="5" t="s">
        <v>398</v>
      </c>
      <c r="E3502" s="6">
        <v>12</v>
      </c>
      <c r="F3502" s="3">
        <v>359.88</v>
      </c>
      <c r="G3502" s="3">
        <v>191.16</v>
      </c>
      <c r="H3502" s="8">
        <f t="shared" si="702"/>
        <v>15.93</v>
      </c>
      <c r="I3502" s="3">
        <v>168.72</v>
      </c>
      <c r="J3502" s="4">
        <v>0.47</v>
      </c>
      <c r="K3502" s="2" t="str">
        <f t="shared" si="703"/>
        <v>Thursday</v>
      </c>
      <c r="L3502" s="5">
        <f t="shared" si="704"/>
        <v>43709</v>
      </c>
      <c r="M3502" s="2" t="str">
        <f t="shared" si="705"/>
        <v>Sunday</v>
      </c>
      <c r="N3502" s="2" t="str">
        <f t="shared" si="706"/>
        <v>Monday</v>
      </c>
      <c r="O3502" s="12">
        <f t="shared" si="707"/>
        <v>0</v>
      </c>
      <c r="P3502" s="11" t="str">
        <f t="shared" si="708"/>
        <v>Low Cost per Unit</v>
      </c>
      <c r="Q3502" s="12">
        <f t="shared" si="709"/>
        <v>0</v>
      </c>
      <c r="R3502" s="12">
        <f t="shared" si="710"/>
        <v>10.7964</v>
      </c>
      <c r="S3502" s="12">
        <f t="shared" si="711"/>
        <v>0</v>
      </c>
      <c r="T3502" s="12">
        <f t="shared" si="712"/>
        <v>0</v>
      </c>
      <c r="U3502" s="12">
        <f t="shared" si="713"/>
        <v>0</v>
      </c>
      <c r="V3502" s="13" t="str">
        <f t="shared" ca="1" si="714"/>
        <v>Greater Than 8 Weeks Old</v>
      </c>
    </row>
    <row r="3503" spans="1:22" x14ac:dyDescent="0.45">
      <c r="A3503" s="2" t="s">
        <v>86</v>
      </c>
      <c r="B3503" s="5">
        <v>43706</v>
      </c>
      <c r="C3503" s="5" t="s">
        <v>383</v>
      </c>
      <c r="D3503" s="5" t="s">
        <v>398</v>
      </c>
      <c r="E3503" s="6">
        <v>1</v>
      </c>
      <c r="F3503" s="3">
        <v>42</v>
      </c>
      <c r="G3503" s="3">
        <v>12.38</v>
      </c>
      <c r="H3503" s="8">
        <f t="shared" si="702"/>
        <v>12.38</v>
      </c>
      <c r="I3503" s="3">
        <v>29.62</v>
      </c>
      <c r="J3503" s="4">
        <v>0.71</v>
      </c>
      <c r="K3503" s="2" t="str">
        <f t="shared" si="703"/>
        <v>Thursday</v>
      </c>
      <c r="L3503" s="5">
        <f t="shared" si="704"/>
        <v>43709</v>
      </c>
      <c r="M3503" s="2" t="str">
        <f t="shared" si="705"/>
        <v>Sunday</v>
      </c>
      <c r="N3503" s="2" t="str">
        <f t="shared" si="706"/>
        <v>Monday</v>
      </c>
      <c r="O3503" s="12">
        <f t="shared" si="707"/>
        <v>0</v>
      </c>
      <c r="P3503" s="11" t="str">
        <f t="shared" si="708"/>
        <v>Low Cost per Unit</v>
      </c>
      <c r="Q3503" s="12">
        <f t="shared" si="709"/>
        <v>0</v>
      </c>
      <c r="R3503" s="12">
        <f t="shared" si="710"/>
        <v>0</v>
      </c>
      <c r="S3503" s="12">
        <f t="shared" si="711"/>
        <v>0</v>
      </c>
      <c r="T3503" s="12">
        <f t="shared" si="712"/>
        <v>0</v>
      </c>
      <c r="U3503" s="12">
        <f t="shared" si="713"/>
        <v>0</v>
      </c>
      <c r="V3503" s="13" t="str">
        <f t="shared" ca="1" si="714"/>
        <v>Greater Than 8 Weeks Old</v>
      </c>
    </row>
    <row r="3504" spans="1:22" x14ac:dyDescent="0.45">
      <c r="A3504" s="2" t="s">
        <v>129</v>
      </c>
      <c r="B3504" s="5">
        <v>43706</v>
      </c>
      <c r="C3504" s="5" t="s">
        <v>383</v>
      </c>
      <c r="D3504" s="5" t="s">
        <v>398</v>
      </c>
      <c r="E3504" s="6">
        <v>3</v>
      </c>
      <c r="F3504" s="3">
        <v>48</v>
      </c>
      <c r="G3504" s="3">
        <v>14.64</v>
      </c>
      <c r="H3504" s="8">
        <f t="shared" si="702"/>
        <v>4.88</v>
      </c>
      <c r="I3504" s="3">
        <v>33.36</v>
      </c>
      <c r="J3504" s="4">
        <v>0.7</v>
      </c>
      <c r="K3504" s="2" t="str">
        <f t="shared" si="703"/>
        <v>Thursday</v>
      </c>
      <c r="L3504" s="5">
        <f t="shared" si="704"/>
        <v>43709</v>
      </c>
      <c r="M3504" s="2" t="str">
        <f t="shared" si="705"/>
        <v>Sunday</v>
      </c>
      <c r="N3504" s="2" t="str">
        <f t="shared" si="706"/>
        <v>Monday</v>
      </c>
      <c r="O3504" s="12">
        <f t="shared" si="707"/>
        <v>0</v>
      </c>
      <c r="P3504" s="11" t="str">
        <f t="shared" si="708"/>
        <v>Low Cost per Unit</v>
      </c>
      <c r="Q3504" s="12">
        <f t="shared" si="709"/>
        <v>0</v>
      </c>
      <c r="R3504" s="12">
        <f t="shared" si="710"/>
        <v>1.44</v>
      </c>
      <c r="S3504" s="12">
        <f t="shared" si="711"/>
        <v>0</v>
      </c>
      <c r="T3504" s="12">
        <f t="shared" si="712"/>
        <v>0</v>
      </c>
      <c r="U3504" s="12">
        <f t="shared" si="713"/>
        <v>0</v>
      </c>
      <c r="V3504" s="13" t="str">
        <f t="shared" ca="1" si="714"/>
        <v>Greater Than 8 Weeks Old</v>
      </c>
    </row>
    <row r="3505" spans="1:22" x14ac:dyDescent="0.45">
      <c r="A3505" s="2" t="s">
        <v>233</v>
      </c>
      <c r="B3505" s="5">
        <v>43706</v>
      </c>
      <c r="C3505" s="5" t="s">
        <v>383</v>
      </c>
      <c r="D3505" s="5" t="s">
        <v>384</v>
      </c>
      <c r="E3505" s="6">
        <v>2</v>
      </c>
      <c r="F3505" s="3">
        <v>16</v>
      </c>
      <c r="G3505" s="3">
        <v>7.42</v>
      </c>
      <c r="H3505" s="8">
        <f t="shared" si="702"/>
        <v>3.71</v>
      </c>
      <c r="I3505" s="3">
        <v>8.58</v>
      </c>
      <c r="J3505" s="4">
        <v>0.54</v>
      </c>
      <c r="K3505" s="2" t="str">
        <f t="shared" si="703"/>
        <v>Thursday</v>
      </c>
      <c r="L3505" s="5">
        <f t="shared" si="704"/>
        <v>43709</v>
      </c>
      <c r="M3505" s="2" t="str">
        <f t="shared" si="705"/>
        <v>Sunday</v>
      </c>
      <c r="N3505" s="2" t="str">
        <f t="shared" si="706"/>
        <v>Monday</v>
      </c>
      <c r="O3505" s="12">
        <f t="shared" si="707"/>
        <v>0</v>
      </c>
      <c r="P3505" s="11" t="str">
        <f t="shared" si="708"/>
        <v>Low Cost per Unit</v>
      </c>
      <c r="Q3505" s="12">
        <f t="shared" si="709"/>
        <v>0</v>
      </c>
      <c r="R3505" s="12">
        <f t="shared" si="710"/>
        <v>0.48</v>
      </c>
      <c r="S3505" s="12">
        <f t="shared" si="711"/>
        <v>0</v>
      </c>
      <c r="T3505" s="12">
        <f t="shared" si="712"/>
        <v>0</v>
      </c>
      <c r="U3505" s="12">
        <f t="shared" si="713"/>
        <v>0</v>
      </c>
      <c r="V3505" s="13" t="str">
        <f t="shared" ca="1" si="714"/>
        <v>Greater Than 8 Weeks Old</v>
      </c>
    </row>
    <row r="3506" spans="1:22" x14ac:dyDescent="0.45">
      <c r="A3506" s="2" t="s">
        <v>87</v>
      </c>
      <c r="B3506" s="5">
        <v>43706</v>
      </c>
      <c r="C3506" s="5" t="s">
        <v>383</v>
      </c>
      <c r="D3506" s="5" t="s">
        <v>399</v>
      </c>
      <c r="E3506" s="6">
        <v>2</v>
      </c>
      <c r="F3506" s="3">
        <v>40</v>
      </c>
      <c r="G3506" s="3">
        <v>16.399999999999999</v>
      </c>
      <c r="H3506" s="8">
        <f t="shared" si="702"/>
        <v>8.1999999999999993</v>
      </c>
      <c r="I3506" s="3">
        <v>23.6</v>
      </c>
      <c r="J3506" s="4">
        <v>0.59</v>
      </c>
      <c r="K3506" s="2" t="str">
        <f t="shared" si="703"/>
        <v>Thursday</v>
      </c>
      <c r="L3506" s="5">
        <f t="shared" si="704"/>
        <v>43709</v>
      </c>
      <c r="M3506" s="2" t="str">
        <f t="shared" si="705"/>
        <v>Sunday</v>
      </c>
      <c r="N3506" s="2" t="str">
        <f t="shared" si="706"/>
        <v>Monday</v>
      </c>
      <c r="O3506" s="12">
        <f t="shared" si="707"/>
        <v>0</v>
      </c>
      <c r="P3506" s="11" t="str">
        <f t="shared" si="708"/>
        <v>Low Cost per Unit</v>
      </c>
      <c r="Q3506" s="12">
        <f t="shared" si="709"/>
        <v>0</v>
      </c>
      <c r="R3506" s="12">
        <f t="shared" si="710"/>
        <v>1.2</v>
      </c>
      <c r="S3506" s="12">
        <f t="shared" si="711"/>
        <v>0</v>
      </c>
      <c r="T3506" s="12">
        <f t="shared" si="712"/>
        <v>0</v>
      </c>
      <c r="U3506" s="12">
        <f t="shared" si="713"/>
        <v>0</v>
      </c>
      <c r="V3506" s="13" t="str">
        <f t="shared" ca="1" si="714"/>
        <v>Greater Than 8 Weeks Old</v>
      </c>
    </row>
    <row r="3507" spans="1:22" x14ac:dyDescent="0.45">
      <c r="A3507" s="2" t="s">
        <v>89</v>
      </c>
      <c r="B3507" s="5">
        <v>43706</v>
      </c>
      <c r="C3507" s="5" t="s">
        <v>386</v>
      </c>
      <c r="D3507" s="5" t="s">
        <v>387</v>
      </c>
      <c r="E3507" s="6">
        <v>1</v>
      </c>
      <c r="F3507" s="3">
        <v>99</v>
      </c>
      <c r="G3507" s="3">
        <v>37.42</v>
      </c>
      <c r="H3507" s="8">
        <f t="shared" si="702"/>
        <v>37.42</v>
      </c>
      <c r="I3507" s="3">
        <v>61.58</v>
      </c>
      <c r="J3507" s="4">
        <v>0.62</v>
      </c>
      <c r="K3507" s="2" t="str">
        <f t="shared" si="703"/>
        <v>Thursday</v>
      </c>
      <c r="L3507" s="5">
        <f t="shared" si="704"/>
        <v>43709</v>
      </c>
      <c r="M3507" s="2" t="str">
        <f t="shared" si="705"/>
        <v>Sunday</v>
      </c>
      <c r="N3507" s="2" t="str">
        <f t="shared" si="706"/>
        <v>Monday</v>
      </c>
      <c r="O3507" s="12">
        <f t="shared" si="707"/>
        <v>0</v>
      </c>
      <c r="P3507" s="11" t="str">
        <f t="shared" si="708"/>
        <v>High Cost per Unit</v>
      </c>
      <c r="Q3507" s="12">
        <f t="shared" si="709"/>
        <v>0</v>
      </c>
      <c r="R3507" s="12">
        <f t="shared" si="710"/>
        <v>0</v>
      </c>
      <c r="S3507" s="12">
        <f t="shared" si="711"/>
        <v>0</v>
      </c>
      <c r="T3507" s="12">
        <f t="shared" si="712"/>
        <v>0</v>
      </c>
      <c r="U3507" s="12">
        <f t="shared" si="713"/>
        <v>0</v>
      </c>
      <c r="V3507" s="13" t="str">
        <f t="shared" ca="1" si="714"/>
        <v>Greater Than 8 Weeks Old</v>
      </c>
    </row>
    <row r="3508" spans="1:22" x14ac:dyDescent="0.45">
      <c r="A3508" s="2" t="s">
        <v>234</v>
      </c>
      <c r="B3508" s="5">
        <v>43706</v>
      </c>
      <c r="C3508" s="5" t="s">
        <v>369</v>
      </c>
      <c r="D3508" s="5" t="s">
        <v>372</v>
      </c>
      <c r="E3508" s="6">
        <v>9</v>
      </c>
      <c r="F3508" s="3">
        <v>179.91</v>
      </c>
      <c r="G3508" s="3">
        <v>80.73</v>
      </c>
      <c r="H3508" s="8">
        <f t="shared" si="702"/>
        <v>8.9700000000000006</v>
      </c>
      <c r="I3508" s="3">
        <v>99.18</v>
      </c>
      <c r="J3508" s="4">
        <v>0.55000000000000004</v>
      </c>
      <c r="K3508" s="2" t="str">
        <f t="shared" si="703"/>
        <v>Thursday</v>
      </c>
      <c r="L3508" s="5">
        <f t="shared" si="704"/>
        <v>43709</v>
      </c>
      <c r="M3508" s="2" t="str">
        <f t="shared" si="705"/>
        <v>Sunday</v>
      </c>
      <c r="N3508" s="2" t="str">
        <f t="shared" si="706"/>
        <v>Monday</v>
      </c>
      <c r="O3508" s="12">
        <f t="shared" si="707"/>
        <v>0</v>
      </c>
      <c r="P3508" s="11" t="str">
        <f t="shared" si="708"/>
        <v>Low Cost per Unit</v>
      </c>
      <c r="Q3508" s="12">
        <f t="shared" si="709"/>
        <v>0</v>
      </c>
      <c r="R3508" s="12">
        <f t="shared" si="710"/>
        <v>5.3972999999999995</v>
      </c>
      <c r="S3508" s="12">
        <f t="shared" si="711"/>
        <v>0</v>
      </c>
      <c r="T3508" s="12">
        <f t="shared" si="712"/>
        <v>0</v>
      </c>
      <c r="U3508" s="12">
        <f t="shared" si="713"/>
        <v>0</v>
      </c>
      <c r="V3508" s="13" t="str">
        <f t="shared" ca="1" si="714"/>
        <v>Greater Than 8 Weeks Old</v>
      </c>
    </row>
    <row r="3509" spans="1:22" x14ac:dyDescent="0.45">
      <c r="A3509" s="2" t="s">
        <v>90</v>
      </c>
      <c r="B3509" s="5">
        <v>43706</v>
      </c>
      <c r="C3509" s="5" t="s">
        <v>378</v>
      </c>
      <c r="D3509" s="5" t="s">
        <v>379</v>
      </c>
      <c r="E3509" s="6">
        <v>4</v>
      </c>
      <c r="F3509" s="3">
        <v>396</v>
      </c>
      <c r="G3509" s="3">
        <v>143.88</v>
      </c>
      <c r="H3509" s="8">
        <f t="shared" si="702"/>
        <v>35.97</v>
      </c>
      <c r="I3509" s="3">
        <v>252.12</v>
      </c>
      <c r="J3509" s="4">
        <v>0.64</v>
      </c>
      <c r="K3509" s="2" t="str">
        <f t="shared" si="703"/>
        <v>Thursday</v>
      </c>
      <c r="L3509" s="5">
        <f t="shared" si="704"/>
        <v>43709</v>
      </c>
      <c r="M3509" s="2" t="str">
        <f t="shared" si="705"/>
        <v>Sunday</v>
      </c>
      <c r="N3509" s="2" t="str">
        <f t="shared" si="706"/>
        <v>Monday</v>
      </c>
      <c r="O3509" s="12">
        <f t="shared" si="707"/>
        <v>0</v>
      </c>
      <c r="P3509" s="11" t="str">
        <f t="shared" si="708"/>
        <v>High Cost per Unit</v>
      </c>
      <c r="Q3509" s="12">
        <f t="shared" si="709"/>
        <v>0</v>
      </c>
      <c r="R3509" s="12">
        <f t="shared" si="710"/>
        <v>11.879999999999999</v>
      </c>
      <c r="S3509" s="12">
        <f t="shared" si="711"/>
        <v>0</v>
      </c>
      <c r="T3509" s="12">
        <f t="shared" si="712"/>
        <v>0</v>
      </c>
      <c r="U3509" s="12">
        <f t="shared" si="713"/>
        <v>0</v>
      </c>
      <c r="V3509" s="13" t="str">
        <f t="shared" ca="1" si="714"/>
        <v>Greater Than 8 Weeks Old</v>
      </c>
    </row>
    <row r="3510" spans="1:22" x14ac:dyDescent="0.45">
      <c r="A3510" s="2" t="s">
        <v>156</v>
      </c>
      <c r="B3510" s="5">
        <v>43706</v>
      </c>
      <c r="C3510" s="5" t="s">
        <v>386</v>
      </c>
      <c r="D3510" s="5" t="s">
        <v>387</v>
      </c>
      <c r="E3510" s="6">
        <v>2</v>
      </c>
      <c r="F3510" s="3">
        <v>131.97999999999999</v>
      </c>
      <c r="G3510" s="3">
        <v>74.84</v>
      </c>
      <c r="H3510" s="8">
        <f t="shared" si="702"/>
        <v>37.42</v>
      </c>
      <c r="I3510" s="3">
        <v>57.14</v>
      </c>
      <c r="J3510" s="4">
        <v>0.43</v>
      </c>
      <c r="K3510" s="2" t="str">
        <f t="shared" si="703"/>
        <v>Thursday</v>
      </c>
      <c r="L3510" s="5">
        <f t="shared" si="704"/>
        <v>43709</v>
      </c>
      <c r="M3510" s="2" t="str">
        <f t="shared" si="705"/>
        <v>Sunday</v>
      </c>
      <c r="N3510" s="2" t="str">
        <f t="shared" si="706"/>
        <v>Monday</v>
      </c>
      <c r="O3510" s="12">
        <f t="shared" si="707"/>
        <v>0</v>
      </c>
      <c r="P3510" s="11" t="str">
        <f t="shared" si="708"/>
        <v>High Cost per Unit</v>
      </c>
      <c r="Q3510" s="12">
        <f t="shared" si="709"/>
        <v>0</v>
      </c>
      <c r="R3510" s="12">
        <f t="shared" si="710"/>
        <v>3.9593999999999996</v>
      </c>
      <c r="S3510" s="12">
        <f t="shared" si="711"/>
        <v>0</v>
      </c>
      <c r="T3510" s="12">
        <f t="shared" si="712"/>
        <v>0</v>
      </c>
      <c r="U3510" s="12">
        <f t="shared" si="713"/>
        <v>0</v>
      </c>
      <c r="V3510" s="13" t="str">
        <f t="shared" ca="1" si="714"/>
        <v>Greater Than 8 Weeks Old</v>
      </c>
    </row>
    <row r="3511" spans="1:22" x14ac:dyDescent="0.45">
      <c r="A3511" s="2" t="s">
        <v>130</v>
      </c>
      <c r="B3511" s="5">
        <v>43706</v>
      </c>
      <c r="C3511" s="5" t="s">
        <v>386</v>
      </c>
      <c r="D3511" s="5" t="s">
        <v>388</v>
      </c>
      <c r="E3511" s="6">
        <v>1</v>
      </c>
      <c r="F3511" s="3">
        <v>49.99</v>
      </c>
      <c r="G3511" s="3">
        <v>23.97</v>
      </c>
      <c r="H3511" s="8">
        <f t="shared" si="702"/>
        <v>23.97</v>
      </c>
      <c r="I3511" s="3">
        <v>26.02</v>
      </c>
      <c r="J3511" s="4">
        <v>0.52</v>
      </c>
      <c r="K3511" s="2" t="str">
        <f t="shared" si="703"/>
        <v>Thursday</v>
      </c>
      <c r="L3511" s="5">
        <f t="shared" si="704"/>
        <v>43709</v>
      </c>
      <c r="M3511" s="2" t="str">
        <f t="shared" si="705"/>
        <v>Sunday</v>
      </c>
      <c r="N3511" s="2" t="str">
        <f t="shared" si="706"/>
        <v>Monday</v>
      </c>
      <c r="O3511" s="12">
        <f t="shared" si="707"/>
        <v>0</v>
      </c>
      <c r="P3511" s="11" t="str">
        <f t="shared" si="708"/>
        <v>High Cost per Unit</v>
      </c>
      <c r="Q3511" s="12">
        <f t="shared" si="709"/>
        <v>0</v>
      </c>
      <c r="R3511" s="12">
        <f t="shared" si="710"/>
        <v>0</v>
      </c>
      <c r="S3511" s="12">
        <f t="shared" si="711"/>
        <v>0</v>
      </c>
      <c r="T3511" s="12">
        <f t="shared" si="712"/>
        <v>0</v>
      </c>
      <c r="U3511" s="12">
        <f t="shared" si="713"/>
        <v>0</v>
      </c>
      <c r="V3511" s="13" t="str">
        <f t="shared" ca="1" si="714"/>
        <v>Greater Than 8 Weeks Old</v>
      </c>
    </row>
    <row r="3512" spans="1:22" x14ac:dyDescent="0.45">
      <c r="A3512" s="2" t="s">
        <v>314</v>
      </c>
      <c r="B3512" s="5">
        <v>43706</v>
      </c>
      <c r="C3512" s="5" t="s">
        <v>371</v>
      </c>
      <c r="D3512" s="5" t="s">
        <v>371</v>
      </c>
      <c r="E3512" s="6">
        <v>3</v>
      </c>
      <c r="F3512" s="3">
        <v>56.97</v>
      </c>
      <c r="G3512" s="3">
        <v>51</v>
      </c>
      <c r="H3512" s="8">
        <f t="shared" si="702"/>
        <v>17</v>
      </c>
      <c r="I3512" s="3">
        <v>5.97</v>
      </c>
      <c r="J3512" s="4">
        <v>0.1</v>
      </c>
      <c r="K3512" s="2" t="str">
        <f t="shared" si="703"/>
        <v>Thursday</v>
      </c>
      <c r="L3512" s="5">
        <f t="shared" si="704"/>
        <v>43709</v>
      </c>
      <c r="M3512" s="2" t="str">
        <f t="shared" si="705"/>
        <v>Sunday</v>
      </c>
      <c r="N3512" s="2" t="str">
        <f t="shared" si="706"/>
        <v>Monday</v>
      </c>
      <c r="O3512" s="12">
        <f t="shared" si="707"/>
        <v>0</v>
      </c>
      <c r="P3512" s="11" t="str">
        <f t="shared" si="708"/>
        <v>High Cost per Unit</v>
      </c>
      <c r="Q3512" s="12">
        <f t="shared" si="709"/>
        <v>0</v>
      </c>
      <c r="R3512" s="12">
        <f t="shared" si="710"/>
        <v>1.7090999999999998</v>
      </c>
      <c r="S3512" s="12">
        <f t="shared" si="711"/>
        <v>0</v>
      </c>
      <c r="T3512" s="12">
        <f t="shared" si="712"/>
        <v>0</v>
      </c>
      <c r="U3512" s="12">
        <f t="shared" si="713"/>
        <v>0</v>
      </c>
      <c r="V3512" s="13" t="str">
        <f t="shared" ca="1" si="714"/>
        <v>Greater Than 8 Weeks Old</v>
      </c>
    </row>
    <row r="3513" spans="1:22" x14ac:dyDescent="0.45">
      <c r="A3513" s="2" t="s">
        <v>318</v>
      </c>
      <c r="B3513" s="5">
        <v>43706</v>
      </c>
      <c r="C3513" s="5" t="s">
        <v>371</v>
      </c>
      <c r="D3513" s="5" t="s">
        <v>371</v>
      </c>
      <c r="E3513" s="6">
        <v>2</v>
      </c>
      <c r="F3513" s="3">
        <v>37.979999999999997</v>
      </c>
      <c r="G3513" s="3">
        <v>30</v>
      </c>
      <c r="H3513" s="8">
        <f t="shared" si="702"/>
        <v>15</v>
      </c>
      <c r="I3513" s="3">
        <v>7.98</v>
      </c>
      <c r="J3513" s="4">
        <v>0.21</v>
      </c>
      <c r="K3513" s="2" t="str">
        <f t="shared" si="703"/>
        <v>Thursday</v>
      </c>
      <c r="L3513" s="5">
        <f t="shared" si="704"/>
        <v>43709</v>
      </c>
      <c r="M3513" s="2" t="str">
        <f t="shared" si="705"/>
        <v>Sunday</v>
      </c>
      <c r="N3513" s="2" t="str">
        <f t="shared" si="706"/>
        <v>Monday</v>
      </c>
      <c r="O3513" s="12">
        <f t="shared" si="707"/>
        <v>0</v>
      </c>
      <c r="P3513" s="11" t="str">
        <f t="shared" si="708"/>
        <v>Low Cost per Unit</v>
      </c>
      <c r="Q3513" s="12">
        <f t="shared" si="709"/>
        <v>0</v>
      </c>
      <c r="R3513" s="12">
        <f t="shared" si="710"/>
        <v>1.1394</v>
      </c>
      <c r="S3513" s="12">
        <f t="shared" si="711"/>
        <v>0</v>
      </c>
      <c r="T3513" s="12">
        <f t="shared" si="712"/>
        <v>0</v>
      </c>
      <c r="U3513" s="12">
        <f t="shared" si="713"/>
        <v>0</v>
      </c>
      <c r="V3513" s="13" t="str">
        <f t="shared" ca="1" si="714"/>
        <v>Greater Than 8 Weeks Old</v>
      </c>
    </row>
    <row r="3514" spans="1:22" x14ac:dyDescent="0.45">
      <c r="A3514" s="2" t="s">
        <v>315</v>
      </c>
      <c r="B3514" s="5">
        <v>43706</v>
      </c>
      <c r="C3514" s="5" t="s">
        <v>371</v>
      </c>
      <c r="D3514" s="5" t="s">
        <v>371</v>
      </c>
      <c r="E3514" s="6">
        <v>2</v>
      </c>
      <c r="F3514" s="3">
        <v>37.979999999999997</v>
      </c>
      <c r="G3514" s="3">
        <v>30</v>
      </c>
      <c r="H3514" s="8">
        <f t="shared" si="702"/>
        <v>15</v>
      </c>
      <c r="I3514" s="3">
        <v>7.98</v>
      </c>
      <c r="J3514" s="4">
        <v>0.21</v>
      </c>
      <c r="K3514" s="2" t="str">
        <f t="shared" si="703"/>
        <v>Thursday</v>
      </c>
      <c r="L3514" s="5">
        <f t="shared" si="704"/>
        <v>43709</v>
      </c>
      <c r="M3514" s="2" t="str">
        <f t="shared" si="705"/>
        <v>Sunday</v>
      </c>
      <c r="N3514" s="2" t="str">
        <f t="shared" si="706"/>
        <v>Monday</v>
      </c>
      <c r="O3514" s="12">
        <f t="shared" si="707"/>
        <v>0</v>
      </c>
      <c r="P3514" s="11" t="str">
        <f t="shared" si="708"/>
        <v>Low Cost per Unit</v>
      </c>
      <c r="Q3514" s="12">
        <f t="shared" si="709"/>
        <v>0</v>
      </c>
      <c r="R3514" s="12">
        <f t="shared" si="710"/>
        <v>1.1394</v>
      </c>
      <c r="S3514" s="12">
        <f t="shared" si="711"/>
        <v>0</v>
      </c>
      <c r="T3514" s="12">
        <f t="shared" si="712"/>
        <v>0</v>
      </c>
      <c r="U3514" s="12">
        <f t="shared" si="713"/>
        <v>0</v>
      </c>
      <c r="V3514" s="13" t="str">
        <f t="shared" ca="1" si="714"/>
        <v>Greater Than 8 Weeks Old</v>
      </c>
    </row>
    <row r="3515" spans="1:22" x14ac:dyDescent="0.45">
      <c r="A3515" s="2" t="s">
        <v>91</v>
      </c>
      <c r="B3515" s="5">
        <v>43707</v>
      </c>
      <c r="C3515" s="5" t="s">
        <v>367</v>
      </c>
      <c r="D3515" s="5" t="s">
        <v>368</v>
      </c>
      <c r="E3515" s="6">
        <v>1</v>
      </c>
      <c r="F3515" s="3">
        <v>55</v>
      </c>
      <c r="G3515" s="3">
        <v>12.65</v>
      </c>
      <c r="H3515" s="8">
        <f t="shared" si="702"/>
        <v>12.65</v>
      </c>
      <c r="I3515" s="3">
        <v>42.35</v>
      </c>
      <c r="J3515" s="4">
        <v>0.77</v>
      </c>
      <c r="K3515" s="2" t="str">
        <f t="shared" si="703"/>
        <v>Friday</v>
      </c>
      <c r="L3515" s="5">
        <f t="shared" si="704"/>
        <v>43710</v>
      </c>
      <c r="M3515" s="2" t="str">
        <f t="shared" si="705"/>
        <v>Monday</v>
      </c>
      <c r="N3515" s="2" t="str">
        <f t="shared" si="706"/>
        <v>Monday</v>
      </c>
      <c r="O3515" s="12">
        <f t="shared" si="707"/>
        <v>0</v>
      </c>
      <c r="P3515" s="11" t="str">
        <f t="shared" si="708"/>
        <v>Low Cost per Unit</v>
      </c>
      <c r="Q3515" s="12">
        <f t="shared" si="709"/>
        <v>5.5</v>
      </c>
      <c r="R3515" s="12">
        <f t="shared" si="710"/>
        <v>0</v>
      </c>
      <c r="S3515" s="12">
        <f t="shared" si="711"/>
        <v>0</v>
      </c>
      <c r="T3515" s="12">
        <f t="shared" si="712"/>
        <v>0</v>
      </c>
      <c r="U3515" s="12">
        <f t="shared" si="713"/>
        <v>0</v>
      </c>
      <c r="V3515" s="13" t="str">
        <f t="shared" ca="1" si="714"/>
        <v>Greater Than 8 Weeks Old</v>
      </c>
    </row>
    <row r="3516" spans="1:22" x14ac:dyDescent="0.45">
      <c r="A3516" s="2" t="s">
        <v>92</v>
      </c>
      <c r="B3516" s="5">
        <v>43707</v>
      </c>
      <c r="C3516" s="5" t="s">
        <v>367</v>
      </c>
      <c r="D3516" s="5" t="s">
        <v>368</v>
      </c>
      <c r="E3516" s="6">
        <v>3</v>
      </c>
      <c r="F3516" s="3">
        <v>177</v>
      </c>
      <c r="G3516" s="3">
        <v>60.9</v>
      </c>
      <c r="H3516" s="8">
        <f t="shared" si="702"/>
        <v>20.3</v>
      </c>
      <c r="I3516" s="3">
        <v>116.1</v>
      </c>
      <c r="J3516" s="4">
        <v>0.66</v>
      </c>
      <c r="K3516" s="2" t="str">
        <f t="shared" si="703"/>
        <v>Friday</v>
      </c>
      <c r="L3516" s="5">
        <f t="shared" si="704"/>
        <v>43710</v>
      </c>
      <c r="M3516" s="2" t="str">
        <f t="shared" si="705"/>
        <v>Monday</v>
      </c>
      <c r="N3516" s="2" t="str">
        <f t="shared" si="706"/>
        <v>Monday</v>
      </c>
      <c r="O3516" s="12">
        <f t="shared" si="707"/>
        <v>0</v>
      </c>
      <c r="P3516" s="11" t="str">
        <f t="shared" si="708"/>
        <v>High Cost per Unit</v>
      </c>
      <c r="Q3516" s="12">
        <f t="shared" si="709"/>
        <v>17.7</v>
      </c>
      <c r="R3516" s="12">
        <f t="shared" si="710"/>
        <v>5.31</v>
      </c>
      <c r="S3516" s="12">
        <f t="shared" si="711"/>
        <v>0</v>
      </c>
      <c r="T3516" s="12">
        <f t="shared" si="712"/>
        <v>0</v>
      </c>
      <c r="U3516" s="12">
        <f t="shared" si="713"/>
        <v>0</v>
      </c>
      <c r="V3516" s="13" t="str">
        <f t="shared" ca="1" si="714"/>
        <v>Greater Than 8 Weeks Old</v>
      </c>
    </row>
    <row r="3517" spans="1:22" x14ac:dyDescent="0.45">
      <c r="A3517" s="2" t="s">
        <v>7</v>
      </c>
      <c r="B3517" s="5">
        <v>43707</v>
      </c>
      <c r="C3517" s="5" t="s">
        <v>367</v>
      </c>
      <c r="D3517" s="5" t="s">
        <v>368</v>
      </c>
      <c r="E3517" s="6">
        <v>1</v>
      </c>
      <c r="F3517" s="3">
        <v>59</v>
      </c>
      <c r="G3517" s="3">
        <v>23.02</v>
      </c>
      <c r="H3517" s="8">
        <f t="shared" si="702"/>
        <v>23.02</v>
      </c>
      <c r="I3517" s="3">
        <v>35.979999999999997</v>
      </c>
      <c r="J3517" s="4">
        <v>0.61</v>
      </c>
      <c r="K3517" s="2" t="str">
        <f t="shared" si="703"/>
        <v>Friday</v>
      </c>
      <c r="L3517" s="5">
        <f t="shared" si="704"/>
        <v>43710</v>
      </c>
      <c r="M3517" s="2" t="str">
        <f t="shared" si="705"/>
        <v>Monday</v>
      </c>
      <c r="N3517" s="2" t="str">
        <f t="shared" si="706"/>
        <v>Monday</v>
      </c>
      <c r="O3517" s="12">
        <f t="shared" si="707"/>
        <v>0</v>
      </c>
      <c r="P3517" s="11" t="str">
        <f t="shared" si="708"/>
        <v>High Cost per Unit</v>
      </c>
      <c r="Q3517" s="12">
        <f t="shared" si="709"/>
        <v>5.9</v>
      </c>
      <c r="R3517" s="12">
        <f t="shared" si="710"/>
        <v>0</v>
      </c>
      <c r="S3517" s="12">
        <f t="shared" si="711"/>
        <v>0</v>
      </c>
      <c r="T3517" s="12">
        <f t="shared" si="712"/>
        <v>0</v>
      </c>
      <c r="U3517" s="12">
        <f t="shared" si="713"/>
        <v>0</v>
      </c>
      <c r="V3517" s="13" t="str">
        <f t="shared" ca="1" si="714"/>
        <v>Greater Than 8 Weeks Old</v>
      </c>
    </row>
    <row r="3518" spans="1:22" x14ac:dyDescent="0.45">
      <c r="A3518" s="2" t="s">
        <v>146</v>
      </c>
      <c r="B3518" s="5">
        <v>43707</v>
      </c>
      <c r="C3518" s="5" t="s">
        <v>367</v>
      </c>
      <c r="D3518" s="5" t="s">
        <v>368</v>
      </c>
      <c r="E3518" s="6">
        <v>1</v>
      </c>
      <c r="F3518" s="3">
        <v>50</v>
      </c>
      <c r="G3518" s="3">
        <v>11.72</v>
      </c>
      <c r="H3518" s="8">
        <f t="shared" si="702"/>
        <v>11.72</v>
      </c>
      <c r="I3518" s="3">
        <v>38.28</v>
      </c>
      <c r="J3518" s="4">
        <v>0.77</v>
      </c>
      <c r="K3518" s="2" t="str">
        <f t="shared" si="703"/>
        <v>Friday</v>
      </c>
      <c r="L3518" s="5">
        <f t="shared" si="704"/>
        <v>43710</v>
      </c>
      <c r="M3518" s="2" t="str">
        <f t="shared" si="705"/>
        <v>Monday</v>
      </c>
      <c r="N3518" s="2" t="str">
        <f t="shared" si="706"/>
        <v>Monday</v>
      </c>
      <c r="O3518" s="12">
        <f t="shared" si="707"/>
        <v>0</v>
      </c>
      <c r="P3518" s="11" t="str">
        <f t="shared" si="708"/>
        <v>Low Cost per Unit</v>
      </c>
      <c r="Q3518" s="12">
        <f t="shared" si="709"/>
        <v>5</v>
      </c>
      <c r="R3518" s="12">
        <f t="shared" si="710"/>
        <v>0</v>
      </c>
      <c r="S3518" s="12">
        <f t="shared" si="711"/>
        <v>0</v>
      </c>
      <c r="T3518" s="12">
        <f t="shared" si="712"/>
        <v>0</v>
      </c>
      <c r="U3518" s="12">
        <f t="shared" si="713"/>
        <v>0</v>
      </c>
      <c r="V3518" s="13" t="str">
        <f t="shared" ca="1" si="714"/>
        <v>Greater Than 8 Weeks Old</v>
      </c>
    </row>
    <row r="3519" spans="1:22" x14ac:dyDescent="0.45">
      <c r="A3519" s="2" t="s">
        <v>147</v>
      </c>
      <c r="B3519" s="5">
        <v>43707</v>
      </c>
      <c r="C3519" s="5" t="s">
        <v>367</v>
      </c>
      <c r="D3519" s="5" t="s">
        <v>368</v>
      </c>
      <c r="E3519" s="6">
        <v>1</v>
      </c>
      <c r="F3519" s="3">
        <v>79</v>
      </c>
      <c r="G3519" s="3">
        <v>19.940000000000001</v>
      </c>
      <c r="H3519" s="8">
        <f t="shared" si="702"/>
        <v>19.940000000000001</v>
      </c>
      <c r="I3519" s="3">
        <v>59.06</v>
      </c>
      <c r="J3519" s="4">
        <v>0.75</v>
      </c>
      <c r="K3519" s="2" t="str">
        <f t="shared" si="703"/>
        <v>Friday</v>
      </c>
      <c r="L3519" s="5">
        <f t="shared" si="704"/>
        <v>43710</v>
      </c>
      <c r="M3519" s="2" t="str">
        <f t="shared" si="705"/>
        <v>Monday</v>
      </c>
      <c r="N3519" s="2" t="str">
        <f t="shared" si="706"/>
        <v>Monday</v>
      </c>
      <c r="O3519" s="12">
        <f t="shared" si="707"/>
        <v>0</v>
      </c>
      <c r="P3519" s="11" t="str">
        <f t="shared" si="708"/>
        <v>High Cost per Unit</v>
      </c>
      <c r="Q3519" s="12">
        <f t="shared" si="709"/>
        <v>7.9</v>
      </c>
      <c r="R3519" s="12">
        <f t="shared" si="710"/>
        <v>0</v>
      </c>
      <c r="S3519" s="12">
        <f t="shared" si="711"/>
        <v>0</v>
      </c>
      <c r="T3519" s="12">
        <f t="shared" si="712"/>
        <v>0</v>
      </c>
      <c r="U3519" s="12">
        <f t="shared" si="713"/>
        <v>0</v>
      </c>
      <c r="V3519" s="13" t="str">
        <f t="shared" ca="1" si="714"/>
        <v>Greater Than 8 Weeks Old</v>
      </c>
    </row>
    <row r="3520" spans="1:22" x14ac:dyDescent="0.45">
      <c r="A3520" s="2" t="s">
        <v>286</v>
      </c>
      <c r="B3520" s="5">
        <v>43707</v>
      </c>
      <c r="C3520" s="5" t="s">
        <v>367</v>
      </c>
      <c r="D3520" s="5" t="s">
        <v>368</v>
      </c>
      <c r="E3520" s="6">
        <v>2</v>
      </c>
      <c r="F3520" s="3">
        <v>150</v>
      </c>
      <c r="G3520" s="3">
        <v>32.4</v>
      </c>
      <c r="H3520" s="8">
        <f t="shared" si="702"/>
        <v>16.2</v>
      </c>
      <c r="I3520" s="3">
        <v>117.6</v>
      </c>
      <c r="J3520" s="4">
        <v>0.78</v>
      </c>
      <c r="K3520" s="2" t="str">
        <f t="shared" si="703"/>
        <v>Friday</v>
      </c>
      <c r="L3520" s="5">
        <f t="shared" si="704"/>
        <v>43710</v>
      </c>
      <c r="M3520" s="2" t="str">
        <f t="shared" si="705"/>
        <v>Monday</v>
      </c>
      <c r="N3520" s="2" t="str">
        <f t="shared" si="706"/>
        <v>Monday</v>
      </c>
      <c r="O3520" s="12">
        <f t="shared" si="707"/>
        <v>0</v>
      </c>
      <c r="P3520" s="11" t="str">
        <f t="shared" si="708"/>
        <v>Low Cost per Unit</v>
      </c>
      <c r="Q3520" s="12">
        <f t="shared" si="709"/>
        <v>15</v>
      </c>
      <c r="R3520" s="12">
        <f t="shared" si="710"/>
        <v>4.5</v>
      </c>
      <c r="S3520" s="12">
        <f t="shared" si="711"/>
        <v>0</v>
      </c>
      <c r="T3520" s="12">
        <f t="shared" si="712"/>
        <v>0</v>
      </c>
      <c r="U3520" s="12">
        <f t="shared" si="713"/>
        <v>0</v>
      </c>
      <c r="V3520" s="13" t="str">
        <f t="shared" ca="1" si="714"/>
        <v>Greater Than 8 Weeks Old</v>
      </c>
    </row>
    <row r="3521" spans="1:22" x14ac:dyDescent="0.45">
      <c r="A3521" s="2" t="s">
        <v>271</v>
      </c>
      <c r="B3521" s="5">
        <v>43707</v>
      </c>
      <c r="C3521" s="5" t="s">
        <v>369</v>
      </c>
      <c r="D3521" s="5" t="s">
        <v>373</v>
      </c>
      <c r="E3521" s="6">
        <v>1</v>
      </c>
      <c r="F3521" s="3">
        <v>58</v>
      </c>
      <c r="G3521" s="3">
        <v>19</v>
      </c>
      <c r="H3521" s="8">
        <f t="shared" si="702"/>
        <v>19</v>
      </c>
      <c r="I3521" s="3">
        <v>39</v>
      </c>
      <c r="J3521" s="4">
        <v>0.67</v>
      </c>
      <c r="K3521" s="2" t="str">
        <f t="shared" si="703"/>
        <v>Friday</v>
      </c>
      <c r="L3521" s="5">
        <f t="shared" si="704"/>
        <v>43710</v>
      </c>
      <c r="M3521" s="2" t="str">
        <f t="shared" si="705"/>
        <v>Monday</v>
      </c>
      <c r="N3521" s="2" t="str">
        <f t="shared" si="706"/>
        <v>Monday</v>
      </c>
      <c r="O3521" s="12">
        <f t="shared" si="707"/>
        <v>0</v>
      </c>
      <c r="P3521" s="11" t="str">
        <f t="shared" si="708"/>
        <v>High Cost per Unit</v>
      </c>
      <c r="Q3521" s="12">
        <f t="shared" si="709"/>
        <v>0</v>
      </c>
      <c r="R3521" s="12">
        <f t="shared" si="710"/>
        <v>0</v>
      </c>
      <c r="S3521" s="12">
        <f t="shared" si="711"/>
        <v>0</v>
      </c>
      <c r="T3521" s="12">
        <f t="shared" si="712"/>
        <v>0</v>
      </c>
      <c r="U3521" s="12">
        <f t="shared" si="713"/>
        <v>0</v>
      </c>
      <c r="V3521" s="13" t="str">
        <f t="shared" ca="1" si="714"/>
        <v>Greater Than 8 Weeks Old</v>
      </c>
    </row>
    <row r="3522" spans="1:22" x14ac:dyDescent="0.45">
      <c r="A3522" s="2" t="s">
        <v>272</v>
      </c>
      <c r="B3522" s="5">
        <v>43707</v>
      </c>
      <c r="C3522" s="5" t="s">
        <v>369</v>
      </c>
      <c r="D3522" s="5" t="s">
        <v>373</v>
      </c>
      <c r="E3522" s="6">
        <v>1</v>
      </c>
      <c r="F3522" s="3">
        <v>52</v>
      </c>
      <c r="G3522" s="3">
        <v>17.420000000000002</v>
      </c>
      <c r="H3522" s="8">
        <f t="shared" si="702"/>
        <v>17.420000000000002</v>
      </c>
      <c r="I3522" s="3">
        <v>34.58</v>
      </c>
      <c r="J3522" s="4">
        <v>0.67</v>
      </c>
      <c r="K3522" s="2" t="str">
        <f t="shared" si="703"/>
        <v>Friday</v>
      </c>
      <c r="L3522" s="5">
        <f t="shared" si="704"/>
        <v>43710</v>
      </c>
      <c r="M3522" s="2" t="str">
        <f t="shared" si="705"/>
        <v>Monday</v>
      </c>
      <c r="N3522" s="2" t="str">
        <f t="shared" si="706"/>
        <v>Monday</v>
      </c>
      <c r="O3522" s="12">
        <f t="shared" si="707"/>
        <v>0</v>
      </c>
      <c r="P3522" s="11" t="str">
        <f t="shared" si="708"/>
        <v>High Cost per Unit</v>
      </c>
      <c r="Q3522" s="12">
        <f t="shared" si="709"/>
        <v>0</v>
      </c>
      <c r="R3522" s="12">
        <f t="shared" si="710"/>
        <v>0</v>
      </c>
      <c r="S3522" s="12">
        <f t="shared" si="711"/>
        <v>0</v>
      </c>
      <c r="T3522" s="12">
        <f t="shared" si="712"/>
        <v>0</v>
      </c>
      <c r="U3522" s="12">
        <f t="shared" si="713"/>
        <v>0</v>
      </c>
      <c r="V3522" s="13" t="str">
        <f t="shared" ca="1" si="714"/>
        <v>Greater Than 8 Weeks Old</v>
      </c>
    </row>
    <row r="3523" spans="1:22" x14ac:dyDescent="0.45">
      <c r="A3523" s="2" t="s">
        <v>213</v>
      </c>
      <c r="B3523" s="5">
        <v>43707</v>
      </c>
      <c r="C3523" s="5" t="s">
        <v>369</v>
      </c>
      <c r="D3523" s="5" t="s">
        <v>374</v>
      </c>
      <c r="E3523" s="6">
        <v>1</v>
      </c>
      <c r="F3523" s="3">
        <v>21</v>
      </c>
      <c r="G3523" s="3">
        <v>7.17</v>
      </c>
      <c r="H3523" s="8">
        <f t="shared" ref="H3523:H3586" si="715">G3523/E3523</f>
        <v>7.17</v>
      </c>
      <c r="I3523" s="3">
        <v>13.83</v>
      </c>
      <c r="J3523" s="4">
        <v>0.66</v>
      </c>
      <c r="K3523" s="2" t="str">
        <f t="shared" ref="K3523:K3586" si="716">TEXT(B3523,"dddd")</f>
        <v>Friday</v>
      </c>
      <c r="L3523" s="5">
        <f t="shared" ref="L3523:L3586" si="717">B3523+3</f>
        <v>43710</v>
      </c>
      <c r="M3523" s="2" t="str">
        <f t="shared" ref="M3523:M3586" si="718">TEXT(L3523,"dddd")</f>
        <v>Monday</v>
      </c>
      <c r="N3523" s="2" t="str">
        <f t="shared" ref="N3523:N3586" si="719">IF(M3523="Sunday","Monday",M3523)</f>
        <v>Monday</v>
      </c>
      <c r="O3523" s="12">
        <f t="shared" ref="O3523:O3586" si="720">IF(TEXT(B3523,"dddd")="Tuesday",E3523*0.05,0)</f>
        <v>0</v>
      </c>
      <c r="P3523" s="11" t="str">
        <f t="shared" ref="P3523:P3586" si="721">IF(H3523&gt;AVERAGE(H:H),"High Cost per Unit","Low Cost per Unit")</f>
        <v>Low Cost per Unit</v>
      </c>
      <c r="Q3523" s="12">
        <f t="shared" ref="Q3523:Q3586" si="722">IF(D3523="Masks",F3523*0.1,0)</f>
        <v>0</v>
      </c>
      <c r="R3523" s="12">
        <f t="shared" ref="R3523:R3586" si="723">IF(E3523&gt;1,F3523*0.03,0)</f>
        <v>0</v>
      </c>
      <c r="S3523" s="12">
        <f t="shared" ref="S3523:S3586" si="724">IF(D3523="Accessories",F3523*0.15,0)</f>
        <v>0</v>
      </c>
      <c r="T3523" s="12">
        <f t="shared" ref="T3523:T3586" si="725">IF(AND(K3523="Saturday",C3523="Fitness"),F3523*0.1,0)</f>
        <v>0</v>
      </c>
      <c r="U3523" s="12">
        <f t="shared" ref="U3523:U3586" si="726">IF(AND(K3523="Friday",C3523="Automotive"),F3523*0.2,0)</f>
        <v>0</v>
      </c>
      <c r="V3523" s="13" t="str">
        <f t="shared" ref="V3523:V3586" ca="1" si="727">IF(ABS(TODAY()-B3523)&gt;56,"Greater Than 8 Weeks Old","Less Than 8 Weeks Old")</f>
        <v>Greater Than 8 Weeks Old</v>
      </c>
    </row>
    <row r="3524" spans="1:22" x14ac:dyDescent="0.45">
      <c r="A3524" s="2" t="s">
        <v>15</v>
      </c>
      <c r="B3524" s="5">
        <v>43707</v>
      </c>
      <c r="C3524" s="5" t="s">
        <v>369</v>
      </c>
      <c r="D3524" s="5" t="s">
        <v>375</v>
      </c>
      <c r="E3524" s="6">
        <v>2</v>
      </c>
      <c r="F3524" s="3">
        <v>64</v>
      </c>
      <c r="G3524" s="3">
        <v>11</v>
      </c>
      <c r="H3524" s="8">
        <f t="shared" si="715"/>
        <v>5.5</v>
      </c>
      <c r="I3524" s="3">
        <v>53</v>
      </c>
      <c r="J3524" s="4">
        <v>0.83</v>
      </c>
      <c r="K3524" s="2" t="str">
        <f t="shared" si="716"/>
        <v>Friday</v>
      </c>
      <c r="L3524" s="5">
        <f t="shared" si="717"/>
        <v>43710</v>
      </c>
      <c r="M3524" s="2" t="str">
        <f t="shared" si="718"/>
        <v>Monday</v>
      </c>
      <c r="N3524" s="2" t="str">
        <f t="shared" si="719"/>
        <v>Monday</v>
      </c>
      <c r="O3524" s="12">
        <f t="shared" si="720"/>
        <v>0</v>
      </c>
      <c r="P3524" s="11" t="str">
        <f t="shared" si="721"/>
        <v>Low Cost per Unit</v>
      </c>
      <c r="Q3524" s="12">
        <f t="shared" si="722"/>
        <v>0</v>
      </c>
      <c r="R3524" s="12">
        <f t="shared" si="723"/>
        <v>1.92</v>
      </c>
      <c r="S3524" s="12">
        <f t="shared" si="724"/>
        <v>9.6</v>
      </c>
      <c r="T3524" s="12">
        <f t="shared" si="725"/>
        <v>0</v>
      </c>
      <c r="U3524" s="12">
        <f t="shared" si="726"/>
        <v>0</v>
      </c>
      <c r="V3524" s="13" t="str">
        <f t="shared" ca="1" si="727"/>
        <v>Greater Than 8 Weeks Old</v>
      </c>
    </row>
    <row r="3525" spans="1:22" x14ac:dyDescent="0.45">
      <c r="A3525" s="2" t="s">
        <v>98</v>
      </c>
      <c r="B3525" s="5">
        <v>43707</v>
      </c>
      <c r="C3525" s="5" t="s">
        <v>376</v>
      </c>
      <c r="D3525" s="5" t="s">
        <v>377</v>
      </c>
      <c r="E3525" s="6">
        <v>3</v>
      </c>
      <c r="F3525" s="3">
        <v>59.98</v>
      </c>
      <c r="G3525" s="3">
        <v>23.82</v>
      </c>
      <c r="H3525" s="8">
        <f t="shared" si="715"/>
        <v>7.94</v>
      </c>
      <c r="I3525" s="3">
        <v>36.159999999999997</v>
      </c>
      <c r="J3525" s="4">
        <v>0.6</v>
      </c>
      <c r="K3525" s="2" t="str">
        <f t="shared" si="716"/>
        <v>Friday</v>
      </c>
      <c r="L3525" s="5">
        <f t="shared" si="717"/>
        <v>43710</v>
      </c>
      <c r="M3525" s="2" t="str">
        <f t="shared" si="718"/>
        <v>Monday</v>
      </c>
      <c r="N3525" s="2" t="str">
        <f t="shared" si="719"/>
        <v>Monday</v>
      </c>
      <c r="O3525" s="12">
        <f t="shared" si="720"/>
        <v>0</v>
      </c>
      <c r="P3525" s="11" t="str">
        <f t="shared" si="721"/>
        <v>Low Cost per Unit</v>
      </c>
      <c r="Q3525" s="12">
        <f t="shared" si="722"/>
        <v>0</v>
      </c>
      <c r="R3525" s="12">
        <f t="shared" si="723"/>
        <v>1.7993999999999999</v>
      </c>
      <c r="S3525" s="12">
        <f t="shared" si="724"/>
        <v>0</v>
      </c>
      <c r="T3525" s="12">
        <f t="shared" si="725"/>
        <v>0</v>
      </c>
      <c r="U3525" s="12">
        <f t="shared" si="726"/>
        <v>11.996</v>
      </c>
      <c r="V3525" s="13" t="str">
        <f t="shared" ca="1" si="727"/>
        <v>Greater Than 8 Weeks Old</v>
      </c>
    </row>
    <row r="3526" spans="1:22" x14ac:dyDescent="0.45">
      <c r="A3526" s="2" t="s">
        <v>16</v>
      </c>
      <c r="B3526" s="5">
        <v>43707</v>
      </c>
      <c r="C3526" s="5" t="s">
        <v>375</v>
      </c>
      <c r="D3526" s="5" t="s">
        <v>377</v>
      </c>
      <c r="E3526" s="6">
        <v>1</v>
      </c>
      <c r="F3526" s="3">
        <v>25</v>
      </c>
      <c r="G3526" s="3">
        <v>4.5</v>
      </c>
      <c r="H3526" s="8">
        <f t="shared" si="715"/>
        <v>4.5</v>
      </c>
      <c r="I3526" s="3">
        <v>20.5</v>
      </c>
      <c r="J3526" s="4">
        <v>0.82</v>
      </c>
      <c r="K3526" s="2" t="str">
        <f t="shared" si="716"/>
        <v>Friday</v>
      </c>
      <c r="L3526" s="5">
        <f t="shared" si="717"/>
        <v>43710</v>
      </c>
      <c r="M3526" s="2" t="str">
        <f t="shared" si="718"/>
        <v>Monday</v>
      </c>
      <c r="N3526" s="2" t="str">
        <f t="shared" si="719"/>
        <v>Monday</v>
      </c>
      <c r="O3526" s="12">
        <f t="shared" si="720"/>
        <v>0</v>
      </c>
      <c r="P3526" s="11" t="str">
        <f t="shared" si="721"/>
        <v>Low Cost per Unit</v>
      </c>
      <c r="Q3526" s="12">
        <f t="shared" si="722"/>
        <v>0</v>
      </c>
      <c r="R3526" s="12">
        <f t="shared" si="723"/>
        <v>0</v>
      </c>
      <c r="S3526" s="12">
        <f t="shared" si="724"/>
        <v>0</v>
      </c>
      <c r="T3526" s="12">
        <f t="shared" si="725"/>
        <v>0</v>
      </c>
      <c r="U3526" s="12">
        <f t="shared" si="726"/>
        <v>0</v>
      </c>
      <c r="V3526" s="13" t="str">
        <f t="shared" ca="1" si="727"/>
        <v>Greater Than 8 Weeks Old</v>
      </c>
    </row>
    <row r="3527" spans="1:22" x14ac:dyDescent="0.45">
      <c r="A3527" s="2" t="s">
        <v>17</v>
      </c>
      <c r="B3527" s="5">
        <v>43707</v>
      </c>
      <c r="C3527" s="5" t="s">
        <v>376</v>
      </c>
      <c r="D3527" s="5" t="s">
        <v>377</v>
      </c>
      <c r="E3527" s="6">
        <v>5</v>
      </c>
      <c r="F3527" s="3">
        <v>54.95</v>
      </c>
      <c r="G3527" s="3">
        <v>31</v>
      </c>
      <c r="H3527" s="8">
        <f t="shared" si="715"/>
        <v>6.2</v>
      </c>
      <c r="I3527" s="3">
        <v>23.95</v>
      </c>
      <c r="J3527" s="4">
        <v>0.44</v>
      </c>
      <c r="K3527" s="2" t="str">
        <f t="shared" si="716"/>
        <v>Friday</v>
      </c>
      <c r="L3527" s="5">
        <f t="shared" si="717"/>
        <v>43710</v>
      </c>
      <c r="M3527" s="2" t="str">
        <f t="shared" si="718"/>
        <v>Monday</v>
      </c>
      <c r="N3527" s="2" t="str">
        <f t="shared" si="719"/>
        <v>Monday</v>
      </c>
      <c r="O3527" s="12">
        <f t="shared" si="720"/>
        <v>0</v>
      </c>
      <c r="P3527" s="11" t="str">
        <f t="shared" si="721"/>
        <v>Low Cost per Unit</v>
      </c>
      <c r="Q3527" s="12">
        <f t="shared" si="722"/>
        <v>0</v>
      </c>
      <c r="R3527" s="12">
        <f t="shared" si="723"/>
        <v>1.6485000000000001</v>
      </c>
      <c r="S3527" s="12">
        <f t="shared" si="724"/>
        <v>0</v>
      </c>
      <c r="T3527" s="12">
        <f t="shared" si="725"/>
        <v>0</v>
      </c>
      <c r="U3527" s="12">
        <f t="shared" si="726"/>
        <v>10.990000000000002</v>
      </c>
      <c r="V3527" s="13" t="str">
        <f t="shared" ca="1" si="727"/>
        <v>Greater Than 8 Weeks Old</v>
      </c>
    </row>
    <row r="3528" spans="1:22" x14ac:dyDescent="0.45">
      <c r="A3528" s="2" t="s">
        <v>239</v>
      </c>
      <c r="B3528" s="5">
        <v>43707</v>
      </c>
      <c r="C3528" s="5" t="s">
        <v>376</v>
      </c>
      <c r="D3528" s="5" t="s">
        <v>377</v>
      </c>
      <c r="E3528" s="6">
        <v>3</v>
      </c>
      <c r="F3528" s="3">
        <v>44.97</v>
      </c>
      <c r="G3528" s="3">
        <v>19.8</v>
      </c>
      <c r="H3528" s="8">
        <f t="shared" si="715"/>
        <v>6.6000000000000005</v>
      </c>
      <c r="I3528" s="3">
        <v>25.17</v>
      </c>
      <c r="J3528" s="4">
        <v>0.56000000000000005</v>
      </c>
      <c r="K3528" s="2" t="str">
        <f t="shared" si="716"/>
        <v>Friday</v>
      </c>
      <c r="L3528" s="5">
        <f t="shared" si="717"/>
        <v>43710</v>
      </c>
      <c r="M3528" s="2" t="str">
        <f t="shared" si="718"/>
        <v>Monday</v>
      </c>
      <c r="N3528" s="2" t="str">
        <f t="shared" si="719"/>
        <v>Monday</v>
      </c>
      <c r="O3528" s="12">
        <f t="shared" si="720"/>
        <v>0</v>
      </c>
      <c r="P3528" s="11" t="str">
        <f t="shared" si="721"/>
        <v>Low Cost per Unit</v>
      </c>
      <c r="Q3528" s="12">
        <f t="shared" si="722"/>
        <v>0</v>
      </c>
      <c r="R3528" s="12">
        <f t="shared" si="723"/>
        <v>1.3491</v>
      </c>
      <c r="S3528" s="12">
        <f t="shared" si="724"/>
        <v>0</v>
      </c>
      <c r="T3528" s="12">
        <f t="shared" si="725"/>
        <v>0</v>
      </c>
      <c r="U3528" s="12">
        <f t="shared" si="726"/>
        <v>8.9939999999999998</v>
      </c>
      <c r="V3528" s="13" t="str">
        <f t="shared" ca="1" si="727"/>
        <v>Greater Than 8 Weeks Old</v>
      </c>
    </row>
    <row r="3529" spans="1:22" x14ac:dyDescent="0.45">
      <c r="A3529" s="2" t="s">
        <v>19</v>
      </c>
      <c r="B3529" s="5">
        <v>43707</v>
      </c>
      <c r="C3529" s="5" t="s">
        <v>378</v>
      </c>
      <c r="D3529" s="5" t="s">
        <v>379</v>
      </c>
      <c r="E3529" s="6">
        <v>3</v>
      </c>
      <c r="F3529" s="3">
        <v>138</v>
      </c>
      <c r="G3529" s="3">
        <v>60.18</v>
      </c>
      <c r="H3529" s="8">
        <f t="shared" si="715"/>
        <v>20.059999999999999</v>
      </c>
      <c r="I3529" s="3">
        <v>77.819999999999993</v>
      </c>
      <c r="J3529" s="4">
        <v>0.56000000000000005</v>
      </c>
      <c r="K3529" s="2" t="str">
        <f t="shared" si="716"/>
        <v>Friday</v>
      </c>
      <c r="L3529" s="5">
        <f t="shared" si="717"/>
        <v>43710</v>
      </c>
      <c r="M3529" s="2" t="str">
        <f t="shared" si="718"/>
        <v>Monday</v>
      </c>
      <c r="N3529" s="2" t="str">
        <f t="shared" si="719"/>
        <v>Monday</v>
      </c>
      <c r="O3529" s="12">
        <f t="shared" si="720"/>
        <v>0</v>
      </c>
      <c r="P3529" s="11" t="str">
        <f t="shared" si="721"/>
        <v>High Cost per Unit</v>
      </c>
      <c r="Q3529" s="12">
        <f t="shared" si="722"/>
        <v>0</v>
      </c>
      <c r="R3529" s="12">
        <f t="shared" si="723"/>
        <v>4.1399999999999997</v>
      </c>
      <c r="S3529" s="12">
        <f t="shared" si="724"/>
        <v>0</v>
      </c>
      <c r="T3529" s="12">
        <f t="shared" si="725"/>
        <v>0</v>
      </c>
      <c r="U3529" s="12">
        <f t="shared" si="726"/>
        <v>0</v>
      </c>
      <c r="V3529" s="13" t="str">
        <f t="shared" ca="1" si="727"/>
        <v>Greater Than 8 Weeks Old</v>
      </c>
    </row>
    <row r="3530" spans="1:22" x14ac:dyDescent="0.45">
      <c r="A3530" s="2" t="s">
        <v>21</v>
      </c>
      <c r="B3530" s="5">
        <v>43707</v>
      </c>
      <c r="C3530" s="5" t="s">
        <v>376</v>
      </c>
      <c r="D3530" s="5" t="s">
        <v>377</v>
      </c>
      <c r="E3530" s="6">
        <v>1</v>
      </c>
      <c r="F3530" s="3">
        <v>22</v>
      </c>
      <c r="G3530" s="3">
        <v>6.35</v>
      </c>
      <c r="H3530" s="8">
        <f t="shared" si="715"/>
        <v>6.35</v>
      </c>
      <c r="I3530" s="3">
        <v>15.65</v>
      </c>
      <c r="J3530" s="4">
        <v>0.71</v>
      </c>
      <c r="K3530" s="2" t="str">
        <f t="shared" si="716"/>
        <v>Friday</v>
      </c>
      <c r="L3530" s="5">
        <f t="shared" si="717"/>
        <v>43710</v>
      </c>
      <c r="M3530" s="2" t="str">
        <f t="shared" si="718"/>
        <v>Monday</v>
      </c>
      <c r="N3530" s="2" t="str">
        <f t="shared" si="719"/>
        <v>Monday</v>
      </c>
      <c r="O3530" s="12">
        <f t="shared" si="720"/>
        <v>0</v>
      </c>
      <c r="P3530" s="11" t="str">
        <f t="shared" si="721"/>
        <v>Low Cost per Unit</v>
      </c>
      <c r="Q3530" s="12">
        <f t="shared" si="722"/>
        <v>0</v>
      </c>
      <c r="R3530" s="12">
        <f t="shared" si="723"/>
        <v>0</v>
      </c>
      <c r="S3530" s="12">
        <f t="shared" si="724"/>
        <v>0</v>
      </c>
      <c r="T3530" s="12">
        <f t="shared" si="725"/>
        <v>0</v>
      </c>
      <c r="U3530" s="12">
        <f t="shared" si="726"/>
        <v>4.4000000000000004</v>
      </c>
      <c r="V3530" s="13" t="str">
        <f t="shared" ca="1" si="727"/>
        <v>Greater Than 8 Weeks Old</v>
      </c>
    </row>
    <row r="3531" spans="1:22" x14ac:dyDescent="0.45">
      <c r="A3531" s="2" t="s">
        <v>215</v>
      </c>
      <c r="B3531" s="5">
        <v>43707</v>
      </c>
      <c r="C3531" s="5" t="s">
        <v>378</v>
      </c>
      <c r="D3531" s="5" t="s">
        <v>379</v>
      </c>
      <c r="E3531" s="6">
        <v>2</v>
      </c>
      <c r="F3531" s="3">
        <v>27.99</v>
      </c>
      <c r="G3531" s="3">
        <v>7.6</v>
      </c>
      <c r="H3531" s="8">
        <f t="shared" si="715"/>
        <v>3.8</v>
      </c>
      <c r="I3531" s="3">
        <v>20.39</v>
      </c>
      <c r="J3531" s="4">
        <v>0.73</v>
      </c>
      <c r="K3531" s="2" t="str">
        <f t="shared" si="716"/>
        <v>Friday</v>
      </c>
      <c r="L3531" s="5">
        <f t="shared" si="717"/>
        <v>43710</v>
      </c>
      <c r="M3531" s="2" t="str">
        <f t="shared" si="718"/>
        <v>Monday</v>
      </c>
      <c r="N3531" s="2" t="str">
        <f t="shared" si="719"/>
        <v>Monday</v>
      </c>
      <c r="O3531" s="12">
        <f t="shared" si="720"/>
        <v>0</v>
      </c>
      <c r="P3531" s="11" t="str">
        <f t="shared" si="721"/>
        <v>Low Cost per Unit</v>
      </c>
      <c r="Q3531" s="12">
        <f t="shared" si="722"/>
        <v>0</v>
      </c>
      <c r="R3531" s="12">
        <f t="shared" si="723"/>
        <v>0.83969999999999989</v>
      </c>
      <c r="S3531" s="12">
        <f t="shared" si="724"/>
        <v>0</v>
      </c>
      <c r="T3531" s="12">
        <f t="shared" si="725"/>
        <v>0</v>
      </c>
      <c r="U3531" s="12">
        <f t="shared" si="726"/>
        <v>0</v>
      </c>
      <c r="V3531" s="13" t="str">
        <f t="shared" ca="1" si="727"/>
        <v>Greater Than 8 Weeks Old</v>
      </c>
    </row>
    <row r="3532" spans="1:22" x14ac:dyDescent="0.45">
      <c r="A3532" s="2" t="s">
        <v>22</v>
      </c>
      <c r="B3532" s="5">
        <v>43707</v>
      </c>
      <c r="C3532" s="5" t="s">
        <v>380</v>
      </c>
      <c r="D3532" s="5" t="s">
        <v>381</v>
      </c>
      <c r="E3532" s="6">
        <v>3</v>
      </c>
      <c r="F3532" s="3">
        <v>47.98</v>
      </c>
      <c r="G3532" s="3">
        <v>16.2</v>
      </c>
      <c r="H3532" s="8">
        <f t="shared" si="715"/>
        <v>5.3999999999999995</v>
      </c>
      <c r="I3532" s="3">
        <v>31.78</v>
      </c>
      <c r="J3532" s="4">
        <v>0.66</v>
      </c>
      <c r="K3532" s="2" t="str">
        <f t="shared" si="716"/>
        <v>Friday</v>
      </c>
      <c r="L3532" s="5">
        <f t="shared" si="717"/>
        <v>43710</v>
      </c>
      <c r="M3532" s="2" t="str">
        <f t="shared" si="718"/>
        <v>Monday</v>
      </c>
      <c r="N3532" s="2" t="str">
        <f t="shared" si="719"/>
        <v>Monday</v>
      </c>
      <c r="O3532" s="12">
        <f t="shared" si="720"/>
        <v>0</v>
      </c>
      <c r="P3532" s="11" t="str">
        <f t="shared" si="721"/>
        <v>Low Cost per Unit</v>
      </c>
      <c r="Q3532" s="12">
        <f t="shared" si="722"/>
        <v>0</v>
      </c>
      <c r="R3532" s="12">
        <f t="shared" si="723"/>
        <v>1.4393999999999998</v>
      </c>
      <c r="S3532" s="12">
        <f t="shared" si="724"/>
        <v>0</v>
      </c>
      <c r="T3532" s="12">
        <f t="shared" si="725"/>
        <v>0</v>
      </c>
      <c r="U3532" s="12">
        <f t="shared" si="726"/>
        <v>0</v>
      </c>
      <c r="V3532" s="13" t="str">
        <f t="shared" ca="1" si="727"/>
        <v>Greater Than 8 Weeks Old</v>
      </c>
    </row>
    <row r="3533" spans="1:22" x14ac:dyDescent="0.45">
      <c r="A3533" s="2" t="s">
        <v>162</v>
      </c>
      <c r="B3533" s="5">
        <v>43707</v>
      </c>
      <c r="C3533" s="5" t="s">
        <v>383</v>
      </c>
      <c r="D3533" s="5" t="s">
        <v>384</v>
      </c>
      <c r="E3533" s="6">
        <v>7</v>
      </c>
      <c r="F3533" s="3">
        <v>73.95</v>
      </c>
      <c r="G3533" s="3">
        <v>22.4</v>
      </c>
      <c r="H3533" s="8">
        <f t="shared" si="715"/>
        <v>3.1999999999999997</v>
      </c>
      <c r="I3533" s="3">
        <v>51.55</v>
      </c>
      <c r="J3533" s="4">
        <v>0.7</v>
      </c>
      <c r="K3533" s="2" t="str">
        <f t="shared" si="716"/>
        <v>Friday</v>
      </c>
      <c r="L3533" s="5">
        <f t="shared" si="717"/>
        <v>43710</v>
      </c>
      <c r="M3533" s="2" t="str">
        <f t="shared" si="718"/>
        <v>Monday</v>
      </c>
      <c r="N3533" s="2" t="str">
        <f t="shared" si="719"/>
        <v>Monday</v>
      </c>
      <c r="O3533" s="12">
        <f t="shared" si="720"/>
        <v>0</v>
      </c>
      <c r="P3533" s="11" t="str">
        <f t="shared" si="721"/>
        <v>Low Cost per Unit</v>
      </c>
      <c r="Q3533" s="12">
        <f t="shared" si="722"/>
        <v>0</v>
      </c>
      <c r="R3533" s="12">
        <f t="shared" si="723"/>
        <v>2.2185000000000001</v>
      </c>
      <c r="S3533" s="12">
        <f t="shared" si="724"/>
        <v>0</v>
      </c>
      <c r="T3533" s="12">
        <f t="shared" si="725"/>
        <v>0</v>
      </c>
      <c r="U3533" s="12">
        <f t="shared" si="726"/>
        <v>0</v>
      </c>
      <c r="V3533" s="13" t="str">
        <f t="shared" ca="1" si="727"/>
        <v>Greater Than 8 Weeks Old</v>
      </c>
    </row>
    <row r="3534" spans="1:22" x14ac:dyDescent="0.45">
      <c r="A3534" s="2" t="s">
        <v>216</v>
      </c>
      <c r="B3534" s="5">
        <v>43707</v>
      </c>
      <c r="C3534" s="5" t="s">
        <v>383</v>
      </c>
      <c r="D3534" s="5" t="s">
        <v>385</v>
      </c>
      <c r="E3534" s="6">
        <v>4</v>
      </c>
      <c r="F3534" s="3">
        <v>26.98</v>
      </c>
      <c r="G3534" s="3">
        <v>17.2</v>
      </c>
      <c r="H3534" s="8">
        <f t="shared" si="715"/>
        <v>4.3</v>
      </c>
      <c r="I3534" s="3">
        <v>9.7799999999999994</v>
      </c>
      <c r="J3534" s="4">
        <v>0.36</v>
      </c>
      <c r="K3534" s="2" t="str">
        <f t="shared" si="716"/>
        <v>Friday</v>
      </c>
      <c r="L3534" s="5">
        <f t="shared" si="717"/>
        <v>43710</v>
      </c>
      <c r="M3534" s="2" t="str">
        <f t="shared" si="718"/>
        <v>Monday</v>
      </c>
      <c r="N3534" s="2" t="str">
        <f t="shared" si="719"/>
        <v>Monday</v>
      </c>
      <c r="O3534" s="12">
        <f t="shared" si="720"/>
        <v>0</v>
      </c>
      <c r="P3534" s="11" t="str">
        <f t="shared" si="721"/>
        <v>Low Cost per Unit</v>
      </c>
      <c r="Q3534" s="12">
        <f t="shared" si="722"/>
        <v>0</v>
      </c>
      <c r="R3534" s="12">
        <f t="shared" si="723"/>
        <v>0.80940000000000001</v>
      </c>
      <c r="S3534" s="12">
        <f t="shared" si="724"/>
        <v>0</v>
      </c>
      <c r="T3534" s="12">
        <f t="shared" si="725"/>
        <v>0</v>
      </c>
      <c r="U3534" s="12">
        <f t="shared" si="726"/>
        <v>0</v>
      </c>
      <c r="V3534" s="13" t="str">
        <f t="shared" ca="1" si="727"/>
        <v>Greater Than 8 Weeks Old</v>
      </c>
    </row>
    <row r="3535" spans="1:22" x14ac:dyDescent="0.45">
      <c r="A3535" s="2" t="s">
        <v>217</v>
      </c>
      <c r="B3535" s="5">
        <v>43707</v>
      </c>
      <c r="C3535" s="5" t="s">
        <v>383</v>
      </c>
      <c r="D3535" s="5" t="s">
        <v>385</v>
      </c>
      <c r="E3535" s="6">
        <v>1</v>
      </c>
      <c r="F3535" s="3">
        <v>13</v>
      </c>
      <c r="G3535" s="3">
        <v>3.98</v>
      </c>
      <c r="H3535" s="8">
        <f t="shared" si="715"/>
        <v>3.98</v>
      </c>
      <c r="I3535" s="3">
        <v>9.02</v>
      </c>
      <c r="J3535" s="4">
        <v>0.69</v>
      </c>
      <c r="K3535" s="2" t="str">
        <f t="shared" si="716"/>
        <v>Friday</v>
      </c>
      <c r="L3535" s="5">
        <f t="shared" si="717"/>
        <v>43710</v>
      </c>
      <c r="M3535" s="2" t="str">
        <f t="shared" si="718"/>
        <v>Monday</v>
      </c>
      <c r="N3535" s="2" t="str">
        <f t="shared" si="719"/>
        <v>Monday</v>
      </c>
      <c r="O3535" s="12">
        <f t="shared" si="720"/>
        <v>0</v>
      </c>
      <c r="P3535" s="11" t="str">
        <f t="shared" si="721"/>
        <v>Low Cost per Unit</v>
      </c>
      <c r="Q3535" s="12">
        <f t="shared" si="722"/>
        <v>0</v>
      </c>
      <c r="R3535" s="12">
        <f t="shared" si="723"/>
        <v>0</v>
      </c>
      <c r="S3535" s="12">
        <f t="shared" si="724"/>
        <v>0</v>
      </c>
      <c r="T3535" s="12">
        <f t="shared" si="725"/>
        <v>0</v>
      </c>
      <c r="U3535" s="12">
        <f t="shared" si="726"/>
        <v>0</v>
      </c>
      <c r="V3535" s="13" t="str">
        <f t="shared" ca="1" si="727"/>
        <v>Greater Than 8 Weeks Old</v>
      </c>
    </row>
    <row r="3536" spans="1:22" x14ac:dyDescent="0.45">
      <c r="A3536" s="2" t="s">
        <v>23</v>
      </c>
      <c r="B3536" s="5">
        <v>43707</v>
      </c>
      <c r="C3536" s="5" t="s">
        <v>383</v>
      </c>
      <c r="D3536" s="5" t="s">
        <v>385</v>
      </c>
      <c r="E3536" s="6">
        <v>1</v>
      </c>
      <c r="F3536" s="3">
        <v>14</v>
      </c>
      <c r="G3536" s="3">
        <v>2.75</v>
      </c>
      <c r="H3536" s="8">
        <f t="shared" si="715"/>
        <v>2.75</v>
      </c>
      <c r="I3536" s="3">
        <v>11.25</v>
      </c>
      <c r="J3536" s="4">
        <v>0.8</v>
      </c>
      <c r="K3536" s="2" t="str">
        <f t="shared" si="716"/>
        <v>Friday</v>
      </c>
      <c r="L3536" s="5">
        <f t="shared" si="717"/>
        <v>43710</v>
      </c>
      <c r="M3536" s="2" t="str">
        <f t="shared" si="718"/>
        <v>Monday</v>
      </c>
      <c r="N3536" s="2" t="str">
        <f t="shared" si="719"/>
        <v>Monday</v>
      </c>
      <c r="O3536" s="12">
        <f t="shared" si="720"/>
        <v>0</v>
      </c>
      <c r="P3536" s="11" t="str">
        <f t="shared" si="721"/>
        <v>Low Cost per Unit</v>
      </c>
      <c r="Q3536" s="12">
        <f t="shared" si="722"/>
        <v>0</v>
      </c>
      <c r="R3536" s="12">
        <f t="shared" si="723"/>
        <v>0</v>
      </c>
      <c r="S3536" s="12">
        <f t="shared" si="724"/>
        <v>0</v>
      </c>
      <c r="T3536" s="12">
        <f t="shared" si="725"/>
        <v>0</v>
      </c>
      <c r="U3536" s="12">
        <f t="shared" si="726"/>
        <v>0</v>
      </c>
      <c r="V3536" s="13" t="str">
        <f t="shared" ca="1" si="727"/>
        <v>Greater Than 8 Weeks Old</v>
      </c>
    </row>
    <row r="3537" spans="1:22" x14ac:dyDescent="0.45">
      <c r="A3537" s="2" t="s">
        <v>136</v>
      </c>
      <c r="B3537" s="5">
        <v>43707</v>
      </c>
      <c r="C3537" s="5" t="s">
        <v>376</v>
      </c>
      <c r="D3537" s="5" t="s">
        <v>377</v>
      </c>
      <c r="E3537" s="6">
        <v>4</v>
      </c>
      <c r="F3537" s="3">
        <v>28.97</v>
      </c>
      <c r="G3537" s="3">
        <v>7</v>
      </c>
      <c r="H3537" s="8">
        <f t="shared" si="715"/>
        <v>1.75</v>
      </c>
      <c r="I3537" s="3">
        <v>21.97</v>
      </c>
      <c r="J3537" s="4">
        <v>0.76</v>
      </c>
      <c r="K3537" s="2" t="str">
        <f t="shared" si="716"/>
        <v>Friday</v>
      </c>
      <c r="L3537" s="5">
        <f t="shared" si="717"/>
        <v>43710</v>
      </c>
      <c r="M3537" s="2" t="str">
        <f t="shared" si="718"/>
        <v>Monday</v>
      </c>
      <c r="N3537" s="2" t="str">
        <f t="shared" si="719"/>
        <v>Monday</v>
      </c>
      <c r="O3537" s="12">
        <f t="shared" si="720"/>
        <v>0</v>
      </c>
      <c r="P3537" s="11" t="str">
        <f t="shared" si="721"/>
        <v>Low Cost per Unit</v>
      </c>
      <c r="Q3537" s="12">
        <f t="shared" si="722"/>
        <v>0</v>
      </c>
      <c r="R3537" s="12">
        <f t="shared" si="723"/>
        <v>0.86909999999999998</v>
      </c>
      <c r="S3537" s="12">
        <f t="shared" si="724"/>
        <v>0</v>
      </c>
      <c r="T3537" s="12">
        <f t="shared" si="725"/>
        <v>0</v>
      </c>
      <c r="U3537" s="12">
        <f t="shared" si="726"/>
        <v>5.7940000000000005</v>
      </c>
      <c r="V3537" s="13" t="str">
        <f t="shared" ca="1" si="727"/>
        <v>Greater Than 8 Weeks Old</v>
      </c>
    </row>
    <row r="3538" spans="1:22" x14ac:dyDescent="0.45">
      <c r="A3538" s="2" t="s">
        <v>26</v>
      </c>
      <c r="B3538" s="5">
        <v>43707</v>
      </c>
      <c r="C3538" s="5" t="s">
        <v>378</v>
      </c>
      <c r="D3538" s="5" t="s">
        <v>379</v>
      </c>
      <c r="E3538" s="6">
        <v>1</v>
      </c>
      <c r="F3538" s="3">
        <v>65</v>
      </c>
      <c r="G3538" s="3">
        <v>16.2</v>
      </c>
      <c r="H3538" s="8">
        <f t="shared" si="715"/>
        <v>16.2</v>
      </c>
      <c r="I3538" s="3">
        <v>48.8</v>
      </c>
      <c r="J3538" s="4">
        <v>0.75</v>
      </c>
      <c r="K3538" s="2" t="str">
        <f t="shared" si="716"/>
        <v>Friday</v>
      </c>
      <c r="L3538" s="5">
        <f t="shared" si="717"/>
        <v>43710</v>
      </c>
      <c r="M3538" s="2" t="str">
        <f t="shared" si="718"/>
        <v>Monday</v>
      </c>
      <c r="N3538" s="2" t="str">
        <f t="shared" si="719"/>
        <v>Monday</v>
      </c>
      <c r="O3538" s="12">
        <f t="shared" si="720"/>
        <v>0</v>
      </c>
      <c r="P3538" s="11" t="str">
        <f t="shared" si="721"/>
        <v>Low Cost per Unit</v>
      </c>
      <c r="Q3538" s="12">
        <f t="shared" si="722"/>
        <v>0</v>
      </c>
      <c r="R3538" s="12">
        <f t="shared" si="723"/>
        <v>0</v>
      </c>
      <c r="S3538" s="12">
        <f t="shared" si="724"/>
        <v>0</v>
      </c>
      <c r="T3538" s="12">
        <f t="shared" si="725"/>
        <v>0</v>
      </c>
      <c r="U3538" s="12">
        <f t="shared" si="726"/>
        <v>0</v>
      </c>
      <c r="V3538" s="13" t="str">
        <f t="shared" ca="1" si="727"/>
        <v>Greater Than 8 Weeks Old</v>
      </c>
    </row>
    <row r="3539" spans="1:22" x14ac:dyDescent="0.45">
      <c r="A3539" s="2" t="s">
        <v>219</v>
      </c>
      <c r="B3539" s="5">
        <v>43707</v>
      </c>
      <c r="C3539" s="5" t="s">
        <v>380</v>
      </c>
      <c r="D3539" s="5" t="s">
        <v>381</v>
      </c>
      <c r="E3539" s="6">
        <v>3</v>
      </c>
      <c r="F3539" s="3">
        <v>57</v>
      </c>
      <c r="G3539" s="3">
        <v>13.5</v>
      </c>
      <c r="H3539" s="8">
        <f t="shared" si="715"/>
        <v>4.5</v>
      </c>
      <c r="I3539" s="3">
        <v>43.5</v>
      </c>
      <c r="J3539" s="4">
        <v>0.76</v>
      </c>
      <c r="K3539" s="2" t="str">
        <f t="shared" si="716"/>
        <v>Friday</v>
      </c>
      <c r="L3539" s="5">
        <f t="shared" si="717"/>
        <v>43710</v>
      </c>
      <c r="M3539" s="2" t="str">
        <f t="shared" si="718"/>
        <v>Monday</v>
      </c>
      <c r="N3539" s="2" t="str">
        <f t="shared" si="719"/>
        <v>Monday</v>
      </c>
      <c r="O3539" s="12">
        <f t="shared" si="720"/>
        <v>0</v>
      </c>
      <c r="P3539" s="11" t="str">
        <f t="shared" si="721"/>
        <v>Low Cost per Unit</v>
      </c>
      <c r="Q3539" s="12">
        <f t="shared" si="722"/>
        <v>0</v>
      </c>
      <c r="R3539" s="12">
        <f t="shared" si="723"/>
        <v>1.71</v>
      </c>
      <c r="S3539" s="12">
        <f t="shared" si="724"/>
        <v>0</v>
      </c>
      <c r="T3539" s="12">
        <f t="shared" si="725"/>
        <v>0</v>
      </c>
      <c r="U3539" s="12">
        <f t="shared" si="726"/>
        <v>0</v>
      </c>
      <c r="V3539" s="13" t="str">
        <f t="shared" ca="1" si="727"/>
        <v>Greater Than 8 Weeks Old</v>
      </c>
    </row>
    <row r="3540" spans="1:22" x14ac:dyDescent="0.45">
      <c r="A3540" s="2" t="s">
        <v>100</v>
      </c>
      <c r="B3540" s="5">
        <v>43707</v>
      </c>
      <c r="C3540" s="5" t="s">
        <v>380</v>
      </c>
      <c r="D3540" s="5" t="s">
        <v>381</v>
      </c>
      <c r="E3540" s="6">
        <v>1</v>
      </c>
      <c r="F3540" s="3">
        <v>17</v>
      </c>
      <c r="G3540" s="3">
        <v>2.99</v>
      </c>
      <c r="H3540" s="8">
        <f t="shared" si="715"/>
        <v>2.99</v>
      </c>
      <c r="I3540" s="3">
        <v>14.01</v>
      </c>
      <c r="J3540" s="4">
        <v>0.82</v>
      </c>
      <c r="K3540" s="2" t="str">
        <f t="shared" si="716"/>
        <v>Friday</v>
      </c>
      <c r="L3540" s="5">
        <f t="shared" si="717"/>
        <v>43710</v>
      </c>
      <c r="M3540" s="2" t="str">
        <f t="shared" si="718"/>
        <v>Monday</v>
      </c>
      <c r="N3540" s="2" t="str">
        <f t="shared" si="719"/>
        <v>Monday</v>
      </c>
      <c r="O3540" s="12">
        <f t="shared" si="720"/>
        <v>0</v>
      </c>
      <c r="P3540" s="11" t="str">
        <f t="shared" si="721"/>
        <v>Low Cost per Unit</v>
      </c>
      <c r="Q3540" s="12">
        <f t="shared" si="722"/>
        <v>0</v>
      </c>
      <c r="R3540" s="12">
        <f t="shared" si="723"/>
        <v>0</v>
      </c>
      <c r="S3540" s="12">
        <f t="shared" si="724"/>
        <v>0</v>
      </c>
      <c r="T3540" s="12">
        <f t="shared" si="725"/>
        <v>0</v>
      </c>
      <c r="U3540" s="12">
        <f t="shared" si="726"/>
        <v>0</v>
      </c>
      <c r="V3540" s="13" t="str">
        <f t="shared" ca="1" si="727"/>
        <v>Greater Than 8 Weeks Old</v>
      </c>
    </row>
    <row r="3541" spans="1:22" x14ac:dyDescent="0.45">
      <c r="A3541" s="2" t="s">
        <v>27</v>
      </c>
      <c r="B3541" s="5">
        <v>43707</v>
      </c>
      <c r="C3541" s="5" t="s">
        <v>380</v>
      </c>
      <c r="D3541" s="5" t="s">
        <v>381</v>
      </c>
      <c r="E3541" s="6">
        <v>6</v>
      </c>
      <c r="F3541" s="3">
        <v>64.95</v>
      </c>
      <c r="G3541" s="3">
        <v>17.7</v>
      </c>
      <c r="H3541" s="8">
        <f t="shared" si="715"/>
        <v>2.9499999999999997</v>
      </c>
      <c r="I3541" s="3">
        <v>47.25</v>
      </c>
      <c r="J3541" s="4">
        <v>0.73</v>
      </c>
      <c r="K3541" s="2" t="str">
        <f t="shared" si="716"/>
        <v>Friday</v>
      </c>
      <c r="L3541" s="5">
        <f t="shared" si="717"/>
        <v>43710</v>
      </c>
      <c r="M3541" s="2" t="str">
        <f t="shared" si="718"/>
        <v>Monday</v>
      </c>
      <c r="N3541" s="2" t="str">
        <f t="shared" si="719"/>
        <v>Monday</v>
      </c>
      <c r="O3541" s="12">
        <f t="shared" si="720"/>
        <v>0</v>
      </c>
      <c r="P3541" s="11" t="str">
        <f t="shared" si="721"/>
        <v>Low Cost per Unit</v>
      </c>
      <c r="Q3541" s="12">
        <f t="shared" si="722"/>
        <v>0</v>
      </c>
      <c r="R3541" s="12">
        <f t="shared" si="723"/>
        <v>1.9485000000000001</v>
      </c>
      <c r="S3541" s="12">
        <f t="shared" si="724"/>
        <v>0</v>
      </c>
      <c r="T3541" s="12">
        <f t="shared" si="725"/>
        <v>0</v>
      </c>
      <c r="U3541" s="12">
        <f t="shared" si="726"/>
        <v>0</v>
      </c>
      <c r="V3541" s="13" t="str">
        <f t="shared" ca="1" si="727"/>
        <v>Greater Than 8 Weeks Old</v>
      </c>
    </row>
    <row r="3542" spans="1:22" x14ac:dyDescent="0.45">
      <c r="A3542" s="2" t="s">
        <v>240</v>
      </c>
      <c r="B3542" s="5">
        <v>43707</v>
      </c>
      <c r="C3542" s="5" t="s">
        <v>371</v>
      </c>
      <c r="D3542" s="5" t="s">
        <v>371</v>
      </c>
      <c r="E3542" s="6">
        <v>2</v>
      </c>
      <c r="F3542" s="3">
        <v>32.99</v>
      </c>
      <c r="G3542" s="3">
        <v>7.5</v>
      </c>
      <c r="H3542" s="8">
        <f t="shared" si="715"/>
        <v>3.75</v>
      </c>
      <c r="I3542" s="3">
        <v>25.49</v>
      </c>
      <c r="J3542" s="4">
        <v>0.77</v>
      </c>
      <c r="K3542" s="2" t="str">
        <f t="shared" si="716"/>
        <v>Friday</v>
      </c>
      <c r="L3542" s="5">
        <f t="shared" si="717"/>
        <v>43710</v>
      </c>
      <c r="M3542" s="2" t="str">
        <f t="shared" si="718"/>
        <v>Monday</v>
      </c>
      <c r="N3542" s="2" t="str">
        <f t="shared" si="719"/>
        <v>Monday</v>
      </c>
      <c r="O3542" s="12">
        <f t="shared" si="720"/>
        <v>0</v>
      </c>
      <c r="P3542" s="11" t="str">
        <f t="shared" si="721"/>
        <v>Low Cost per Unit</v>
      </c>
      <c r="Q3542" s="12">
        <f t="shared" si="722"/>
        <v>0</v>
      </c>
      <c r="R3542" s="12">
        <f t="shared" si="723"/>
        <v>0.98970000000000002</v>
      </c>
      <c r="S3542" s="12">
        <f t="shared" si="724"/>
        <v>0</v>
      </c>
      <c r="T3542" s="12">
        <f t="shared" si="725"/>
        <v>0</v>
      </c>
      <c r="U3542" s="12">
        <f t="shared" si="726"/>
        <v>0</v>
      </c>
      <c r="V3542" s="13" t="str">
        <f t="shared" ca="1" si="727"/>
        <v>Greater Than 8 Weeks Old</v>
      </c>
    </row>
    <row r="3543" spans="1:22" x14ac:dyDescent="0.45">
      <c r="A3543" s="2" t="s">
        <v>163</v>
      </c>
      <c r="B3543" s="5">
        <v>43707</v>
      </c>
      <c r="C3543" s="5" t="s">
        <v>380</v>
      </c>
      <c r="D3543" s="5" t="s">
        <v>381</v>
      </c>
      <c r="E3543" s="6">
        <v>2</v>
      </c>
      <c r="F3543" s="3">
        <v>19.98</v>
      </c>
      <c r="G3543" s="3">
        <v>7.5</v>
      </c>
      <c r="H3543" s="8">
        <f t="shared" si="715"/>
        <v>3.75</v>
      </c>
      <c r="I3543" s="3">
        <v>12.48</v>
      </c>
      <c r="J3543" s="4">
        <v>0.62</v>
      </c>
      <c r="K3543" s="2" t="str">
        <f t="shared" si="716"/>
        <v>Friday</v>
      </c>
      <c r="L3543" s="5">
        <f t="shared" si="717"/>
        <v>43710</v>
      </c>
      <c r="M3543" s="2" t="str">
        <f t="shared" si="718"/>
        <v>Monday</v>
      </c>
      <c r="N3543" s="2" t="str">
        <f t="shared" si="719"/>
        <v>Monday</v>
      </c>
      <c r="O3543" s="12">
        <f t="shared" si="720"/>
        <v>0</v>
      </c>
      <c r="P3543" s="11" t="str">
        <f t="shared" si="721"/>
        <v>Low Cost per Unit</v>
      </c>
      <c r="Q3543" s="12">
        <f t="shared" si="722"/>
        <v>0</v>
      </c>
      <c r="R3543" s="12">
        <f t="shared" si="723"/>
        <v>0.59940000000000004</v>
      </c>
      <c r="S3543" s="12">
        <f t="shared" si="724"/>
        <v>0</v>
      </c>
      <c r="T3543" s="12">
        <f t="shared" si="725"/>
        <v>0</v>
      </c>
      <c r="U3543" s="12">
        <f t="shared" si="726"/>
        <v>0</v>
      </c>
      <c r="V3543" s="13" t="str">
        <f t="shared" ca="1" si="727"/>
        <v>Greater Than 8 Weeks Old</v>
      </c>
    </row>
    <row r="3544" spans="1:22" x14ac:dyDescent="0.45">
      <c r="A3544" s="2" t="s">
        <v>29</v>
      </c>
      <c r="B3544" s="5">
        <v>43707</v>
      </c>
      <c r="C3544" s="5" t="s">
        <v>369</v>
      </c>
      <c r="D3544" s="5" t="s">
        <v>389</v>
      </c>
      <c r="E3544" s="6">
        <v>3</v>
      </c>
      <c r="F3544" s="3">
        <v>290.99</v>
      </c>
      <c r="G3544" s="3">
        <v>113.52</v>
      </c>
      <c r="H3544" s="8">
        <f t="shared" si="715"/>
        <v>37.839999999999996</v>
      </c>
      <c r="I3544" s="3">
        <v>177.47</v>
      </c>
      <c r="J3544" s="4">
        <v>0.61</v>
      </c>
      <c r="K3544" s="2" t="str">
        <f t="shared" si="716"/>
        <v>Friday</v>
      </c>
      <c r="L3544" s="5">
        <f t="shared" si="717"/>
        <v>43710</v>
      </c>
      <c r="M3544" s="2" t="str">
        <f t="shared" si="718"/>
        <v>Monday</v>
      </c>
      <c r="N3544" s="2" t="str">
        <f t="shared" si="719"/>
        <v>Monday</v>
      </c>
      <c r="O3544" s="12">
        <f t="shared" si="720"/>
        <v>0</v>
      </c>
      <c r="P3544" s="11" t="str">
        <f t="shared" si="721"/>
        <v>High Cost per Unit</v>
      </c>
      <c r="Q3544" s="12">
        <f t="shared" si="722"/>
        <v>0</v>
      </c>
      <c r="R3544" s="12">
        <f t="shared" si="723"/>
        <v>8.7296999999999993</v>
      </c>
      <c r="S3544" s="12">
        <f t="shared" si="724"/>
        <v>0</v>
      </c>
      <c r="T3544" s="12">
        <f t="shared" si="725"/>
        <v>0</v>
      </c>
      <c r="U3544" s="12">
        <f t="shared" si="726"/>
        <v>0</v>
      </c>
      <c r="V3544" s="13" t="str">
        <f t="shared" ca="1" si="727"/>
        <v>Greater Than 8 Weeks Old</v>
      </c>
    </row>
    <row r="3545" spans="1:22" x14ac:dyDescent="0.45">
      <c r="A3545" s="2" t="s">
        <v>101</v>
      </c>
      <c r="B3545" s="5">
        <v>43707</v>
      </c>
      <c r="C3545" s="5" t="s">
        <v>369</v>
      </c>
      <c r="D3545" s="5" t="s">
        <v>389</v>
      </c>
      <c r="E3545" s="6">
        <v>1</v>
      </c>
      <c r="F3545" s="3">
        <v>29</v>
      </c>
      <c r="G3545" s="3">
        <v>9.75</v>
      </c>
      <c r="H3545" s="8">
        <f t="shared" si="715"/>
        <v>9.75</v>
      </c>
      <c r="I3545" s="3">
        <v>19.25</v>
      </c>
      <c r="J3545" s="4">
        <v>0.66</v>
      </c>
      <c r="K3545" s="2" t="str">
        <f t="shared" si="716"/>
        <v>Friday</v>
      </c>
      <c r="L3545" s="5">
        <f t="shared" si="717"/>
        <v>43710</v>
      </c>
      <c r="M3545" s="2" t="str">
        <f t="shared" si="718"/>
        <v>Monday</v>
      </c>
      <c r="N3545" s="2" t="str">
        <f t="shared" si="719"/>
        <v>Monday</v>
      </c>
      <c r="O3545" s="12">
        <f t="shared" si="720"/>
        <v>0</v>
      </c>
      <c r="P3545" s="11" t="str">
        <f t="shared" si="721"/>
        <v>Low Cost per Unit</v>
      </c>
      <c r="Q3545" s="12">
        <f t="shared" si="722"/>
        <v>0</v>
      </c>
      <c r="R3545" s="12">
        <f t="shared" si="723"/>
        <v>0</v>
      </c>
      <c r="S3545" s="12">
        <f t="shared" si="724"/>
        <v>0</v>
      </c>
      <c r="T3545" s="12">
        <f t="shared" si="725"/>
        <v>0</v>
      </c>
      <c r="U3545" s="12">
        <f t="shared" si="726"/>
        <v>0</v>
      </c>
      <c r="V3545" s="13" t="str">
        <f t="shared" ca="1" si="727"/>
        <v>Greater Than 8 Weeks Old</v>
      </c>
    </row>
    <row r="3546" spans="1:22" x14ac:dyDescent="0.45">
      <c r="A3546" s="2" t="s">
        <v>102</v>
      </c>
      <c r="B3546" s="5">
        <v>43707</v>
      </c>
      <c r="C3546" s="5" t="s">
        <v>369</v>
      </c>
      <c r="D3546" s="5" t="s">
        <v>389</v>
      </c>
      <c r="E3546" s="6">
        <v>1</v>
      </c>
      <c r="F3546" s="3">
        <v>495</v>
      </c>
      <c r="G3546" s="3">
        <v>172</v>
      </c>
      <c r="H3546" s="8">
        <f t="shared" si="715"/>
        <v>172</v>
      </c>
      <c r="I3546" s="3">
        <v>323</v>
      </c>
      <c r="J3546" s="4">
        <v>0.65</v>
      </c>
      <c r="K3546" s="2" t="str">
        <f t="shared" si="716"/>
        <v>Friday</v>
      </c>
      <c r="L3546" s="5">
        <f t="shared" si="717"/>
        <v>43710</v>
      </c>
      <c r="M3546" s="2" t="str">
        <f t="shared" si="718"/>
        <v>Monday</v>
      </c>
      <c r="N3546" s="2" t="str">
        <f t="shared" si="719"/>
        <v>Monday</v>
      </c>
      <c r="O3546" s="12">
        <f t="shared" si="720"/>
        <v>0</v>
      </c>
      <c r="P3546" s="11" t="str">
        <f t="shared" si="721"/>
        <v>High Cost per Unit</v>
      </c>
      <c r="Q3546" s="12">
        <f t="shared" si="722"/>
        <v>0</v>
      </c>
      <c r="R3546" s="12">
        <f t="shared" si="723"/>
        <v>0</v>
      </c>
      <c r="S3546" s="12">
        <f t="shared" si="724"/>
        <v>0</v>
      </c>
      <c r="T3546" s="12">
        <f t="shared" si="725"/>
        <v>0</v>
      </c>
      <c r="U3546" s="12">
        <f t="shared" si="726"/>
        <v>0</v>
      </c>
      <c r="V3546" s="13" t="str">
        <f t="shared" ca="1" si="727"/>
        <v>Greater Than 8 Weeks Old</v>
      </c>
    </row>
    <row r="3547" spans="1:22" x14ac:dyDescent="0.45">
      <c r="A3547" s="2" t="s">
        <v>103</v>
      </c>
      <c r="B3547" s="5">
        <v>43707</v>
      </c>
      <c r="C3547" s="5" t="s">
        <v>375</v>
      </c>
      <c r="D3547" s="5" t="s">
        <v>382</v>
      </c>
      <c r="E3547" s="6">
        <v>1</v>
      </c>
      <c r="F3547" s="3">
        <v>65</v>
      </c>
      <c r="G3547" s="3">
        <v>12</v>
      </c>
      <c r="H3547" s="8">
        <f t="shared" si="715"/>
        <v>12</v>
      </c>
      <c r="I3547" s="3">
        <v>53</v>
      </c>
      <c r="J3547" s="4">
        <v>0.82</v>
      </c>
      <c r="K3547" s="2" t="str">
        <f t="shared" si="716"/>
        <v>Friday</v>
      </c>
      <c r="L3547" s="5">
        <f t="shared" si="717"/>
        <v>43710</v>
      </c>
      <c r="M3547" s="2" t="str">
        <f t="shared" si="718"/>
        <v>Monday</v>
      </c>
      <c r="N3547" s="2" t="str">
        <f t="shared" si="719"/>
        <v>Monday</v>
      </c>
      <c r="O3547" s="12">
        <f t="shared" si="720"/>
        <v>0</v>
      </c>
      <c r="P3547" s="11" t="str">
        <f t="shared" si="721"/>
        <v>Low Cost per Unit</v>
      </c>
      <c r="Q3547" s="12">
        <f t="shared" si="722"/>
        <v>0</v>
      </c>
      <c r="R3547" s="12">
        <f t="shared" si="723"/>
        <v>0</v>
      </c>
      <c r="S3547" s="12">
        <f t="shared" si="724"/>
        <v>0</v>
      </c>
      <c r="T3547" s="12">
        <f t="shared" si="725"/>
        <v>0</v>
      </c>
      <c r="U3547" s="12">
        <f t="shared" si="726"/>
        <v>0</v>
      </c>
      <c r="V3547" s="13" t="str">
        <f t="shared" ca="1" si="727"/>
        <v>Greater Than 8 Weeks Old</v>
      </c>
    </row>
    <row r="3548" spans="1:22" x14ac:dyDescent="0.45">
      <c r="A3548" s="2" t="s">
        <v>139</v>
      </c>
      <c r="B3548" s="5">
        <v>43707</v>
      </c>
      <c r="C3548" s="5" t="s">
        <v>375</v>
      </c>
      <c r="D3548" s="5" t="s">
        <v>382</v>
      </c>
      <c r="E3548" s="6">
        <v>1</v>
      </c>
      <c r="F3548" s="3">
        <v>75</v>
      </c>
      <c r="G3548" s="3">
        <v>18.95</v>
      </c>
      <c r="H3548" s="8">
        <f t="shared" si="715"/>
        <v>18.95</v>
      </c>
      <c r="I3548" s="3">
        <v>56.05</v>
      </c>
      <c r="J3548" s="4">
        <v>0.75</v>
      </c>
      <c r="K3548" s="2" t="str">
        <f t="shared" si="716"/>
        <v>Friday</v>
      </c>
      <c r="L3548" s="5">
        <f t="shared" si="717"/>
        <v>43710</v>
      </c>
      <c r="M3548" s="2" t="str">
        <f t="shared" si="718"/>
        <v>Monday</v>
      </c>
      <c r="N3548" s="2" t="str">
        <f t="shared" si="719"/>
        <v>Monday</v>
      </c>
      <c r="O3548" s="12">
        <f t="shared" si="720"/>
        <v>0</v>
      </c>
      <c r="P3548" s="11" t="str">
        <f t="shared" si="721"/>
        <v>High Cost per Unit</v>
      </c>
      <c r="Q3548" s="12">
        <f t="shared" si="722"/>
        <v>0</v>
      </c>
      <c r="R3548" s="12">
        <f t="shared" si="723"/>
        <v>0</v>
      </c>
      <c r="S3548" s="12">
        <f t="shared" si="724"/>
        <v>0</v>
      </c>
      <c r="T3548" s="12">
        <f t="shared" si="725"/>
        <v>0</v>
      </c>
      <c r="U3548" s="12">
        <f t="shared" si="726"/>
        <v>0</v>
      </c>
      <c r="V3548" s="13" t="str">
        <f t="shared" ca="1" si="727"/>
        <v>Greater Than 8 Weeks Old</v>
      </c>
    </row>
    <row r="3549" spans="1:22" x14ac:dyDescent="0.45">
      <c r="A3549" s="2" t="s">
        <v>33</v>
      </c>
      <c r="B3549" s="5">
        <v>43707</v>
      </c>
      <c r="C3549" s="5" t="s">
        <v>375</v>
      </c>
      <c r="D3549" s="5" t="s">
        <v>382</v>
      </c>
      <c r="E3549" s="6">
        <v>4</v>
      </c>
      <c r="F3549" s="3">
        <v>436</v>
      </c>
      <c r="G3549" s="3">
        <v>132.6</v>
      </c>
      <c r="H3549" s="8">
        <f t="shared" si="715"/>
        <v>33.15</v>
      </c>
      <c r="I3549" s="3">
        <v>303.39999999999998</v>
      </c>
      <c r="J3549" s="4">
        <v>0.7</v>
      </c>
      <c r="K3549" s="2" t="str">
        <f t="shared" si="716"/>
        <v>Friday</v>
      </c>
      <c r="L3549" s="5">
        <f t="shared" si="717"/>
        <v>43710</v>
      </c>
      <c r="M3549" s="2" t="str">
        <f t="shared" si="718"/>
        <v>Monday</v>
      </c>
      <c r="N3549" s="2" t="str">
        <f t="shared" si="719"/>
        <v>Monday</v>
      </c>
      <c r="O3549" s="12">
        <f t="shared" si="720"/>
        <v>0</v>
      </c>
      <c r="P3549" s="11" t="str">
        <f t="shared" si="721"/>
        <v>High Cost per Unit</v>
      </c>
      <c r="Q3549" s="12">
        <f t="shared" si="722"/>
        <v>0</v>
      </c>
      <c r="R3549" s="12">
        <f t="shared" si="723"/>
        <v>13.08</v>
      </c>
      <c r="S3549" s="12">
        <f t="shared" si="724"/>
        <v>0</v>
      </c>
      <c r="T3549" s="12">
        <f t="shared" si="725"/>
        <v>0</v>
      </c>
      <c r="U3549" s="12">
        <f t="shared" si="726"/>
        <v>0</v>
      </c>
      <c r="V3549" s="13" t="str">
        <f t="shared" ca="1" si="727"/>
        <v>Greater Than 8 Weeks Old</v>
      </c>
    </row>
    <row r="3550" spans="1:22" x14ac:dyDescent="0.45">
      <c r="A3550" s="2" t="s">
        <v>34</v>
      </c>
      <c r="B3550" s="5">
        <v>43707</v>
      </c>
      <c r="C3550" s="5" t="s">
        <v>375</v>
      </c>
      <c r="D3550" s="5" t="s">
        <v>392</v>
      </c>
      <c r="E3550" s="6">
        <v>2</v>
      </c>
      <c r="F3550" s="3">
        <v>78</v>
      </c>
      <c r="G3550" s="3">
        <v>21.7</v>
      </c>
      <c r="H3550" s="8">
        <f t="shared" si="715"/>
        <v>10.85</v>
      </c>
      <c r="I3550" s="3">
        <v>56.3</v>
      </c>
      <c r="J3550" s="4">
        <v>0.72</v>
      </c>
      <c r="K3550" s="2" t="str">
        <f t="shared" si="716"/>
        <v>Friday</v>
      </c>
      <c r="L3550" s="5">
        <f t="shared" si="717"/>
        <v>43710</v>
      </c>
      <c r="M3550" s="2" t="str">
        <f t="shared" si="718"/>
        <v>Monday</v>
      </c>
      <c r="N3550" s="2" t="str">
        <f t="shared" si="719"/>
        <v>Monday</v>
      </c>
      <c r="O3550" s="12">
        <f t="shared" si="720"/>
        <v>0</v>
      </c>
      <c r="P3550" s="11" t="str">
        <f t="shared" si="721"/>
        <v>Low Cost per Unit</v>
      </c>
      <c r="Q3550" s="12">
        <f t="shared" si="722"/>
        <v>0</v>
      </c>
      <c r="R3550" s="12">
        <f t="shared" si="723"/>
        <v>2.34</v>
      </c>
      <c r="S3550" s="12">
        <f t="shared" si="724"/>
        <v>0</v>
      </c>
      <c r="T3550" s="12">
        <f t="shared" si="725"/>
        <v>0</v>
      </c>
      <c r="U3550" s="12">
        <f t="shared" si="726"/>
        <v>0</v>
      </c>
      <c r="V3550" s="13" t="str">
        <f t="shared" ca="1" si="727"/>
        <v>Greater Than 8 Weeks Old</v>
      </c>
    </row>
    <row r="3551" spans="1:22" x14ac:dyDescent="0.45">
      <c r="A3551" s="2" t="s">
        <v>35</v>
      </c>
      <c r="B3551" s="5">
        <v>43707</v>
      </c>
      <c r="C3551" s="5" t="s">
        <v>375</v>
      </c>
      <c r="D3551" s="5" t="s">
        <v>392</v>
      </c>
      <c r="E3551" s="6">
        <v>1</v>
      </c>
      <c r="F3551" s="3">
        <v>36</v>
      </c>
      <c r="G3551" s="3">
        <v>11</v>
      </c>
      <c r="H3551" s="8">
        <f t="shared" si="715"/>
        <v>11</v>
      </c>
      <c r="I3551" s="3">
        <v>25</v>
      </c>
      <c r="J3551" s="4">
        <v>0.69</v>
      </c>
      <c r="K3551" s="2" t="str">
        <f t="shared" si="716"/>
        <v>Friday</v>
      </c>
      <c r="L3551" s="5">
        <f t="shared" si="717"/>
        <v>43710</v>
      </c>
      <c r="M3551" s="2" t="str">
        <f t="shared" si="718"/>
        <v>Monday</v>
      </c>
      <c r="N3551" s="2" t="str">
        <f t="shared" si="719"/>
        <v>Monday</v>
      </c>
      <c r="O3551" s="12">
        <f t="shared" si="720"/>
        <v>0</v>
      </c>
      <c r="P3551" s="11" t="str">
        <f t="shared" si="721"/>
        <v>Low Cost per Unit</v>
      </c>
      <c r="Q3551" s="12">
        <f t="shared" si="722"/>
        <v>0</v>
      </c>
      <c r="R3551" s="12">
        <f t="shared" si="723"/>
        <v>0</v>
      </c>
      <c r="S3551" s="12">
        <f t="shared" si="724"/>
        <v>0</v>
      </c>
      <c r="T3551" s="12">
        <f t="shared" si="725"/>
        <v>0</v>
      </c>
      <c r="U3551" s="12">
        <f t="shared" si="726"/>
        <v>0</v>
      </c>
      <c r="V3551" s="13" t="str">
        <f t="shared" ca="1" si="727"/>
        <v>Greater Than 8 Weeks Old</v>
      </c>
    </row>
    <row r="3552" spans="1:22" x14ac:dyDescent="0.45">
      <c r="A3552" s="2" t="s">
        <v>150</v>
      </c>
      <c r="B3552" s="5">
        <v>43707</v>
      </c>
      <c r="C3552" s="5" t="s">
        <v>375</v>
      </c>
      <c r="D3552" s="5" t="s">
        <v>392</v>
      </c>
      <c r="E3552" s="6">
        <v>1</v>
      </c>
      <c r="F3552" s="3">
        <v>12</v>
      </c>
      <c r="G3552" s="3">
        <v>1.4</v>
      </c>
      <c r="H3552" s="8">
        <f t="shared" si="715"/>
        <v>1.4</v>
      </c>
      <c r="I3552" s="3">
        <v>10.6</v>
      </c>
      <c r="J3552" s="4">
        <v>0.88</v>
      </c>
      <c r="K3552" s="2" t="str">
        <f t="shared" si="716"/>
        <v>Friday</v>
      </c>
      <c r="L3552" s="5">
        <f t="shared" si="717"/>
        <v>43710</v>
      </c>
      <c r="M3552" s="2" t="str">
        <f t="shared" si="718"/>
        <v>Monday</v>
      </c>
      <c r="N3552" s="2" t="str">
        <f t="shared" si="719"/>
        <v>Monday</v>
      </c>
      <c r="O3552" s="12">
        <f t="shared" si="720"/>
        <v>0</v>
      </c>
      <c r="P3552" s="11" t="str">
        <f t="shared" si="721"/>
        <v>Low Cost per Unit</v>
      </c>
      <c r="Q3552" s="12">
        <f t="shared" si="722"/>
        <v>0</v>
      </c>
      <c r="R3552" s="12">
        <f t="shared" si="723"/>
        <v>0</v>
      </c>
      <c r="S3552" s="12">
        <f t="shared" si="724"/>
        <v>0</v>
      </c>
      <c r="T3552" s="12">
        <f t="shared" si="725"/>
        <v>0</v>
      </c>
      <c r="U3552" s="12">
        <f t="shared" si="726"/>
        <v>0</v>
      </c>
      <c r="V3552" s="13" t="str">
        <f t="shared" ca="1" si="727"/>
        <v>Greater Than 8 Weeks Old</v>
      </c>
    </row>
    <row r="3553" spans="1:22" x14ac:dyDescent="0.45">
      <c r="A3553" s="2" t="s">
        <v>39</v>
      </c>
      <c r="B3553" s="5">
        <v>43707</v>
      </c>
      <c r="C3553" s="5" t="s">
        <v>375</v>
      </c>
      <c r="D3553" s="5" t="s">
        <v>382</v>
      </c>
      <c r="E3553" s="6">
        <v>2</v>
      </c>
      <c r="F3553" s="3">
        <v>24</v>
      </c>
      <c r="G3553" s="3">
        <v>3</v>
      </c>
      <c r="H3553" s="8">
        <f t="shared" si="715"/>
        <v>1.5</v>
      </c>
      <c r="I3553" s="3">
        <v>21</v>
      </c>
      <c r="J3553" s="4">
        <v>0.88</v>
      </c>
      <c r="K3553" s="2" t="str">
        <f t="shared" si="716"/>
        <v>Friday</v>
      </c>
      <c r="L3553" s="5">
        <f t="shared" si="717"/>
        <v>43710</v>
      </c>
      <c r="M3553" s="2" t="str">
        <f t="shared" si="718"/>
        <v>Monday</v>
      </c>
      <c r="N3553" s="2" t="str">
        <f t="shared" si="719"/>
        <v>Monday</v>
      </c>
      <c r="O3553" s="12">
        <f t="shared" si="720"/>
        <v>0</v>
      </c>
      <c r="P3553" s="11" t="str">
        <f t="shared" si="721"/>
        <v>Low Cost per Unit</v>
      </c>
      <c r="Q3553" s="12">
        <f t="shared" si="722"/>
        <v>0</v>
      </c>
      <c r="R3553" s="12">
        <f t="shared" si="723"/>
        <v>0.72</v>
      </c>
      <c r="S3553" s="12">
        <f t="shared" si="724"/>
        <v>0</v>
      </c>
      <c r="T3553" s="12">
        <f t="shared" si="725"/>
        <v>0</v>
      </c>
      <c r="U3553" s="12">
        <f t="shared" si="726"/>
        <v>0</v>
      </c>
      <c r="V3553" s="13" t="str">
        <f t="shared" ca="1" si="727"/>
        <v>Greater Than 8 Weeks Old</v>
      </c>
    </row>
    <row r="3554" spans="1:22" x14ac:dyDescent="0.45">
      <c r="A3554" s="2" t="s">
        <v>42</v>
      </c>
      <c r="B3554" s="5">
        <v>43707</v>
      </c>
      <c r="C3554" s="5" t="s">
        <v>375</v>
      </c>
      <c r="D3554" s="5" t="s">
        <v>382</v>
      </c>
      <c r="E3554" s="6">
        <v>1</v>
      </c>
      <c r="F3554" s="3">
        <v>29</v>
      </c>
      <c r="G3554" s="3">
        <v>11.35</v>
      </c>
      <c r="H3554" s="8">
        <f t="shared" si="715"/>
        <v>11.35</v>
      </c>
      <c r="I3554" s="3">
        <v>17.649999999999999</v>
      </c>
      <c r="J3554" s="4">
        <v>0.61</v>
      </c>
      <c r="K3554" s="2" t="str">
        <f t="shared" si="716"/>
        <v>Friday</v>
      </c>
      <c r="L3554" s="5">
        <f t="shared" si="717"/>
        <v>43710</v>
      </c>
      <c r="M3554" s="2" t="str">
        <f t="shared" si="718"/>
        <v>Monday</v>
      </c>
      <c r="N3554" s="2" t="str">
        <f t="shared" si="719"/>
        <v>Monday</v>
      </c>
      <c r="O3554" s="12">
        <f t="shared" si="720"/>
        <v>0</v>
      </c>
      <c r="P3554" s="11" t="str">
        <f t="shared" si="721"/>
        <v>Low Cost per Unit</v>
      </c>
      <c r="Q3554" s="12">
        <f t="shared" si="722"/>
        <v>0</v>
      </c>
      <c r="R3554" s="12">
        <f t="shared" si="723"/>
        <v>0</v>
      </c>
      <c r="S3554" s="12">
        <f t="shared" si="724"/>
        <v>0</v>
      </c>
      <c r="T3554" s="12">
        <f t="shared" si="725"/>
        <v>0</v>
      </c>
      <c r="U3554" s="12">
        <f t="shared" si="726"/>
        <v>0</v>
      </c>
      <c r="V3554" s="13" t="str">
        <f t="shared" ca="1" si="727"/>
        <v>Greater Than 8 Weeks Old</v>
      </c>
    </row>
    <row r="3555" spans="1:22" x14ac:dyDescent="0.45">
      <c r="A3555" s="2" t="s">
        <v>242</v>
      </c>
      <c r="B3555" s="5">
        <v>43707</v>
      </c>
      <c r="C3555" s="5" t="s">
        <v>369</v>
      </c>
      <c r="D3555" s="5" t="s">
        <v>393</v>
      </c>
      <c r="E3555" s="6">
        <v>1</v>
      </c>
      <c r="F3555" s="3">
        <v>62.09</v>
      </c>
      <c r="G3555" s="3">
        <v>30.64</v>
      </c>
      <c r="H3555" s="8">
        <f t="shared" si="715"/>
        <v>30.64</v>
      </c>
      <c r="I3555" s="3">
        <v>31.45</v>
      </c>
      <c r="J3555" s="4">
        <v>0.51</v>
      </c>
      <c r="K3555" s="2" t="str">
        <f t="shared" si="716"/>
        <v>Friday</v>
      </c>
      <c r="L3555" s="5">
        <f t="shared" si="717"/>
        <v>43710</v>
      </c>
      <c r="M3555" s="2" t="str">
        <f t="shared" si="718"/>
        <v>Monday</v>
      </c>
      <c r="N3555" s="2" t="str">
        <f t="shared" si="719"/>
        <v>Monday</v>
      </c>
      <c r="O3555" s="12">
        <f t="shared" si="720"/>
        <v>0</v>
      </c>
      <c r="P3555" s="11" t="str">
        <f t="shared" si="721"/>
        <v>High Cost per Unit</v>
      </c>
      <c r="Q3555" s="12">
        <f t="shared" si="722"/>
        <v>0</v>
      </c>
      <c r="R3555" s="12">
        <f t="shared" si="723"/>
        <v>0</v>
      </c>
      <c r="S3555" s="12">
        <f t="shared" si="724"/>
        <v>0</v>
      </c>
      <c r="T3555" s="12">
        <f t="shared" si="725"/>
        <v>0</v>
      </c>
      <c r="U3555" s="12">
        <f t="shared" si="726"/>
        <v>0</v>
      </c>
      <c r="V3555" s="13" t="str">
        <f t="shared" ca="1" si="727"/>
        <v>Greater Than 8 Weeks Old</v>
      </c>
    </row>
    <row r="3556" spans="1:22" x14ac:dyDescent="0.45">
      <c r="A3556" s="2" t="s">
        <v>221</v>
      </c>
      <c r="B3556" s="5">
        <v>43707</v>
      </c>
      <c r="C3556" s="5" t="s">
        <v>369</v>
      </c>
      <c r="D3556" s="5" t="s">
        <v>372</v>
      </c>
      <c r="E3556" s="6">
        <v>5</v>
      </c>
      <c r="F3556" s="3">
        <v>335.17</v>
      </c>
      <c r="G3556" s="3">
        <v>153.19999999999999</v>
      </c>
      <c r="H3556" s="8">
        <f t="shared" si="715"/>
        <v>30.639999999999997</v>
      </c>
      <c r="I3556" s="3">
        <v>181.97</v>
      </c>
      <c r="J3556" s="4">
        <v>0.54</v>
      </c>
      <c r="K3556" s="2" t="str">
        <f t="shared" si="716"/>
        <v>Friday</v>
      </c>
      <c r="L3556" s="5">
        <f t="shared" si="717"/>
        <v>43710</v>
      </c>
      <c r="M3556" s="2" t="str">
        <f t="shared" si="718"/>
        <v>Monday</v>
      </c>
      <c r="N3556" s="2" t="str">
        <f t="shared" si="719"/>
        <v>Monday</v>
      </c>
      <c r="O3556" s="12">
        <f t="shared" si="720"/>
        <v>0</v>
      </c>
      <c r="P3556" s="11" t="str">
        <f t="shared" si="721"/>
        <v>High Cost per Unit</v>
      </c>
      <c r="Q3556" s="12">
        <f t="shared" si="722"/>
        <v>0</v>
      </c>
      <c r="R3556" s="12">
        <f t="shared" si="723"/>
        <v>10.055099999999999</v>
      </c>
      <c r="S3556" s="12">
        <f t="shared" si="724"/>
        <v>0</v>
      </c>
      <c r="T3556" s="12">
        <f t="shared" si="725"/>
        <v>0</v>
      </c>
      <c r="U3556" s="12">
        <f t="shared" si="726"/>
        <v>0</v>
      </c>
      <c r="V3556" s="13" t="str">
        <f t="shared" ca="1" si="727"/>
        <v>Greater Than 8 Weeks Old</v>
      </c>
    </row>
    <row r="3557" spans="1:22" x14ac:dyDescent="0.45">
      <c r="A3557" s="2" t="s">
        <v>44</v>
      </c>
      <c r="B3557" s="5">
        <v>43707</v>
      </c>
      <c r="C3557" s="5" t="s">
        <v>369</v>
      </c>
      <c r="D3557" s="5" t="s">
        <v>393</v>
      </c>
      <c r="E3557" s="6">
        <v>1</v>
      </c>
      <c r="F3557" s="3">
        <v>99</v>
      </c>
      <c r="G3557" s="3">
        <v>32</v>
      </c>
      <c r="H3557" s="8">
        <f t="shared" si="715"/>
        <v>32</v>
      </c>
      <c r="I3557" s="3">
        <v>67</v>
      </c>
      <c r="J3557" s="4">
        <v>0.68</v>
      </c>
      <c r="K3557" s="2" t="str">
        <f t="shared" si="716"/>
        <v>Friday</v>
      </c>
      <c r="L3557" s="5">
        <f t="shared" si="717"/>
        <v>43710</v>
      </c>
      <c r="M3557" s="2" t="str">
        <f t="shared" si="718"/>
        <v>Monday</v>
      </c>
      <c r="N3557" s="2" t="str">
        <f t="shared" si="719"/>
        <v>Monday</v>
      </c>
      <c r="O3557" s="12">
        <f t="shared" si="720"/>
        <v>0</v>
      </c>
      <c r="P3557" s="11" t="str">
        <f t="shared" si="721"/>
        <v>High Cost per Unit</v>
      </c>
      <c r="Q3557" s="12">
        <f t="shared" si="722"/>
        <v>0</v>
      </c>
      <c r="R3557" s="12">
        <f t="shared" si="723"/>
        <v>0</v>
      </c>
      <c r="S3557" s="12">
        <f t="shared" si="724"/>
        <v>0</v>
      </c>
      <c r="T3557" s="12">
        <f t="shared" si="725"/>
        <v>0</v>
      </c>
      <c r="U3557" s="12">
        <f t="shared" si="726"/>
        <v>0</v>
      </c>
      <c r="V3557" s="13" t="str">
        <f t="shared" ca="1" si="727"/>
        <v>Greater Than 8 Weeks Old</v>
      </c>
    </row>
    <row r="3558" spans="1:22" x14ac:dyDescent="0.45">
      <c r="A3558" s="2" t="s">
        <v>184</v>
      </c>
      <c r="B3558" s="5">
        <v>43707</v>
      </c>
      <c r="C3558" s="5" t="s">
        <v>371</v>
      </c>
      <c r="D3558" s="5" t="s">
        <v>371</v>
      </c>
      <c r="E3558" s="6">
        <v>5</v>
      </c>
      <c r="F3558" s="3">
        <v>256.97000000000003</v>
      </c>
      <c r="G3558" s="3">
        <v>110</v>
      </c>
      <c r="H3558" s="8">
        <f t="shared" si="715"/>
        <v>22</v>
      </c>
      <c r="I3558" s="3">
        <v>146.97</v>
      </c>
      <c r="J3558" s="4">
        <v>0.56999999999999995</v>
      </c>
      <c r="K3558" s="2" t="str">
        <f t="shared" si="716"/>
        <v>Friday</v>
      </c>
      <c r="L3558" s="5">
        <f t="shared" si="717"/>
        <v>43710</v>
      </c>
      <c r="M3558" s="2" t="str">
        <f t="shared" si="718"/>
        <v>Monday</v>
      </c>
      <c r="N3558" s="2" t="str">
        <f t="shared" si="719"/>
        <v>Monday</v>
      </c>
      <c r="O3558" s="12">
        <f t="shared" si="720"/>
        <v>0</v>
      </c>
      <c r="P3558" s="11" t="str">
        <f t="shared" si="721"/>
        <v>High Cost per Unit</v>
      </c>
      <c r="Q3558" s="12">
        <f t="shared" si="722"/>
        <v>0</v>
      </c>
      <c r="R3558" s="12">
        <f t="shared" si="723"/>
        <v>7.7091000000000003</v>
      </c>
      <c r="S3558" s="12">
        <f t="shared" si="724"/>
        <v>0</v>
      </c>
      <c r="T3558" s="12">
        <f t="shared" si="725"/>
        <v>0</v>
      </c>
      <c r="U3558" s="12">
        <f t="shared" si="726"/>
        <v>0</v>
      </c>
      <c r="V3558" s="13" t="str">
        <f t="shared" ca="1" si="727"/>
        <v>Greater Than 8 Weeks Old</v>
      </c>
    </row>
    <row r="3559" spans="1:22" x14ac:dyDescent="0.45">
      <c r="A3559" s="2" t="s">
        <v>287</v>
      </c>
      <c r="B3559" s="5">
        <v>43707</v>
      </c>
      <c r="C3559" s="5" t="s">
        <v>371</v>
      </c>
      <c r="D3559" s="5" t="s">
        <v>371</v>
      </c>
      <c r="E3559" s="6">
        <v>6</v>
      </c>
      <c r="F3559" s="3">
        <v>335.99</v>
      </c>
      <c r="G3559" s="3">
        <v>288</v>
      </c>
      <c r="H3559" s="8">
        <f t="shared" si="715"/>
        <v>48</v>
      </c>
      <c r="I3559" s="3">
        <v>47.99</v>
      </c>
      <c r="J3559" s="4">
        <v>0.14000000000000001</v>
      </c>
      <c r="K3559" s="2" t="str">
        <f t="shared" si="716"/>
        <v>Friday</v>
      </c>
      <c r="L3559" s="5">
        <f t="shared" si="717"/>
        <v>43710</v>
      </c>
      <c r="M3559" s="2" t="str">
        <f t="shared" si="718"/>
        <v>Monday</v>
      </c>
      <c r="N3559" s="2" t="str">
        <f t="shared" si="719"/>
        <v>Monday</v>
      </c>
      <c r="O3559" s="12">
        <f t="shared" si="720"/>
        <v>0</v>
      </c>
      <c r="P3559" s="11" t="str">
        <f t="shared" si="721"/>
        <v>High Cost per Unit</v>
      </c>
      <c r="Q3559" s="12">
        <f t="shared" si="722"/>
        <v>0</v>
      </c>
      <c r="R3559" s="12">
        <f t="shared" si="723"/>
        <v>10.079700000000001</v>
      </c>
      <c r="S3559" s="12">
        <f t="shared" si="724"/>
        <v>0</v>
      </c>
      <c r="T3559" s="12">
        <f t="shared" si="725"/>
        <v>0</v>
      </c>
      <c r="U3559" s="12">
        <f t="shared" si="726"/>
        <v>0</v>
      </c>
      <c r="V3559" s="13" t="str">
        <f t="shared" ca="1" si="727"/>
        <v>Greater Than 8 Weeks Old</v>
      </c>
    </row>
    <row r="3560" spans="1:22" x14ac:dyDescent="0.45">
      <c r="A3560" s="2" t="s">
        <v>302</v>
      </c>
      <c r="B3560" s="5">
        <v>43707</v>
      </c>
      <c r="C3560" s="5" t="s">
        <v>369</v>
      </c>
      <c r="D3560" s="5" t="s">
        <v>372</v>
      </c>
      <c r="E3560" s="6">
        <v>1</v>
      </c>
      <c r="F3560" s="3">
        <v>18.989999999999998</v>
      </c>
      <c r="G3560" s="3">
        <v>10.5</v>
      </c>
      <c r="H3560" s="8">
        <f t="shared" si="715"/>
        <v>10.5</v>
      </c>
      <c r="I3560" s="3">
        <v>8.49</v>
      </c>
      <c r="J3560" s="4">
        <v>0.45</v>
      </c>
      <c r="K3560" s="2" t="str">
        <f t="shared" si="716"/>
        <v>Friday</v>
      </c>
      <c r="L3560" s="5">
        <f t="shared" si="717"/>
        <v>43710</v>
      </c>
      <c r="M3560" s="2" t="str">
        <f t="shared" si="718"/>
        <v>Monday</v>
      </c>
      <c r="N3560" s="2" t="str">
        <f t="shared" si="719"/>
        <v>Monday</v>
      </c>
      <c r="O3560" s="12">
        <f t="shared" si="720"/>
        <v>0</v>
      </c>
      <c r="P3560" s="11" t="str">
        <f t="shared" si="721"/>
        <v>Low Cost per Unit</v>
      </c>
      <c r="Q3560" s="12">
        <f t="shared" si="722"/>
        <v>0</v>
      </c>
      <c r="R3560" s="12">
        <f t="shared" si="723"/>
        <v>0</v>
      </c>
      <c r="S3560" s="12">
        <f t="shared" si="724"/>
        <v>0</v>
      </c>
      <c r="T3560" s="12">
        <f t="shared" si="725"/>
        <v>0</v>
      </c>
      <c r="U3560" s="12">
        <f t="shared" si="726"/>
        <v>0</v>
      </c>
      <c r="V3560" s="13" t="str">
        <f t="shared" ca="1" si="727"/>
        <v>Greater Than 8 Weeks Old</v>
      </c>
    </row>
    <row r="3561" spans="1:22" x14ac:dyDescent="0.45">
      <c r="A3561" s="2" t="s">
        <v>178</v>
      </c>
      <c r="B3561" s="5">
        <v>43707</v>
      </c>
      <c r="C3561" s="5" t="s">
        <v>369</v>
      </c>
      <c r="D3561" s="5" t="s">
        <v>394</v>
      </c>
      <c r="E3561" s="6">
        <v>1</v>
      </c>
      <c r="F3561" s="3">
        <v>59</v>
      </c>
      <c r="G3561" s="3">
        <v>20.99</v>
      </c>
      <c r="H3561" s="8">
        <f t="shared" si="715"/>
        <v>20.99</v>
      </c>
      <c r="I3561" s="3">
        <v>38.01</v>
      </c>
      <c r="J3561" s="4">
        <v>0.64</v>
      </c>
      <c r="K3561" s="2" t="str">
        <f t="shared" si="716"/>
        <v>Friday</v>
      </c>
      <c r="L3561" s="5">
        <f t="shared" si="717"/>
        <v>43710</v>
      </c>
      <c r="M3561" s="2" t="str">
        <f t="shared" si="718"/>
        <v>Monday</v>
      </c>
      <c r="N3561" s="2" t="str">
        <f t="shared" si="719"/>
        <v>Monday</v>
      </c>
      <c r="O3561" s="12">
        <f t="shared" si="720"/>
        <v>0</v>
      </c>
      <c r="P3561" s="11" t="str">
        <f t="shared" si="721"/>
        <v>High Cost per Unit</v>
      </c>
      <c r="Q3561" s="12">
        <f t="shared" si="722"/>
        <v>0</v>
      </c>
      <c r="R3561" s="12">
        <f t="shared" si="723"/>
        <v>0</v>
      </c>
      <c r="S3561" s="12">
        <f t="shared" si="724"/>
        <v>0</v>
      </c>
      <c r="T3561" s="12">
        <f t="shared" si="725"/>
        <v>0</v>
      </c>
      <c r="U3561" s="12">
        <f t="shared" si="726"/>
        <v>0</v>
      </c>
      <c r="V3561" s="13" t="str">
        <f t="shared" ca="1" si="727"/>
        <v>Greater Than 8 Weeks Old</v>
      </c>
    </row>
    <row r="3562" spans="1:22" x14ac:dyDescent="0.45">
      <c r="A3562" s="2" t="s">
        <v>107</v>
      </c>
      <c r="B3562" s="5">
        <v>43707</v>
      </c>
      <c r="C3562" s="5" t="s">
        <v>375</v>
      </c>
      <c r="D3562" s="5" t="s">
        <v>377</v>
      </c>
      <c r="E3562" s="6">
        <v>1</v>
      </c>
      <c r="F3562" s="3">
        <v>20</v>
      </c>
      <c r="G3562" s="3">
        <v>4</v>
      </c>
      <c r="H3562" s="8">
        <f t="shared" si="715"/>
        <v>4</v>
      </c>
      <c r="I3562" s="3">
        <v>16</v>
      </c>
      <c r="J3562" s="4">
        <v>0.8</v>
      </c>
      <c r="K3562" s="2" t="str">
        <f t="shared" si="716"/>
        <v>Friday</v>
      </c>
      <c r="L3562" s="5">
        <f t="shared" si="717"/>
        <v>43710</v>
      </c>
      <c r="M3562" s="2" t="str">
        <f t="shared" si="718"/>
        <v>Monday</v>
      </c>
      <c r="N3562" s="2" t="str">
        <f t="shared" si="719"/>
        <v>Monday</v>
      </c>
      <c r="O3562" s="12">
        <f t="shared" si="720"/>
        <v>0</v>
      </c>
      <c r="P3562" s="11" t="str">
        <f t="shared" si="721"/>
        <v>Low Cost per Unit</v>
      </c>
      <c r="Q3562" s="12">
        <f t="shared" si="722"/>
        <v>0</v>
      </c>
      <c r="R3562" s="12">
        <f t="shared" si="723"/>
        <v>0</v>
      </c>
      <c r="S3562" s="12">
        <f t="shared" si="724"/>
        <v>0</v>
      </c>
      <c r="T3562" s="12">
        <f t="shared" si="725"/>
        <v>0</v>
      </c>
      <c r="U3562" s="12">
        <f t="shared" si="726"/>
        <v>0</v>
      </c>
      <c r="V3562" s="13" t="str">
        <f t="shared" ca="1" si="727"/>
        <v>Greater Than 8 Weeks Old</v>
      </c>
    </row>
    <row r="3563" spans="1:22" x14ac:dyDescent="0.45">
      <c r="A3563" s="2" t="s">
        <v>48</v>
      </c>
      <c r="B3563" s="5">
        <v>43707</v>
      </c>
      <c r="C3563" s="5" t="s">
        <v>378</v>
      </c>
      <c r="D3563" s="5" t="s">
        <v>379</v>
      </c>
      <c r="E3563" s="6">
        <v>3</v>
      </c>
      <c r="F3563" s="3">
        <v>130.97999999999999</v>
      </c>
      <c r="G3563" s="3">
        <v>39.72</v>
      </c>
      <c r="H3563" s="8">
        <f t="shared" si="715"/>
        <v>13.24</v>
      </c>
      <c r="I3563" s="3">
        <v>91.26</v>
      </c>
      <c r="J3563" s="4">
        <v>0.7</v>
      </c>
      <c r="K3563" s="2" t="str">
        <f t="shared" si="716"/>
        <v>Friday</v>
      </c>
      <c r="L3563" s="5">
        <f t="shared" si="717"/>
        <v>43710</v>
      </c>
      <c r="M3563" s="2" t="str">
        <f t="shared" si="718"/>
        <v>Monday</v>
      </c>
      <c r="N3563" s="2" t="str">
        <f t="shared" si="719"/>
        <v>Monday</v>
      </c>
      <c r="O3563" s="12">
        <f t="shared" si="720"/>
        <v>0</v>
      </c>
      <c r="P3563" s="11" t="str">
        <f t="shared" si="721"/>
        <v>Low Cost per Unit</v>
      </c>
      <c r="Q3563" s="12">
        <f t="shared" si="722"/>
        <v>0</v>
      </c>
      <c r="R3563" s="12">
        <f t="shared" si="723"/>
        <v>3.9293999999999993</v>
      </c>
      <c r="S3563" s="12">
        <f t="shared" si="724"/>
        <v>0</v>
      </c>
      <c r="T3563" s="12">
        <f t="shared" si="725"/>
        <v>0</v>
      </c>
      <c r="U3563" s="12">
        <f t="shared" si="726"/>
        <v>0</v>
      </c>
      <c r="V3563" s="13" t="str">
        <f t="shared" ca="1" si="727"/>
        <v>Greater Than 8 Weeks Old</v>
      </c>
    </row>
    <row r="3564" spans="1:22" x14ac:dyDescent="0.45">
      <c r="A3564" s="2" t="s">
        <v>108</v>
      </c>
      <c r="B3564" s="5">
        <v>43707</v>
      </c>
      <c r="C3564" s="5" t="s">
        <v>369</v>
      </c>
      <c r="D3564" s="5" t="s">
        <v>394</v>
      </c>
      <c r="E3564" s="6">
        <v>1</v>
      </c>
      <c r="F3564" s="3">
        <v>69</v>
      </c>
      <c r="G3564" s="3">
        <v>15</v>
      </c>
      <c r="H3564" s="8">
        <f t="shared" si="715"/>
        <v>15</v>
      </c>
      <c r="I3564" s="3">
        <v>54</v>
      </c>
      <c r="J3564" s="4">
        <v>0.78</v>
      </c>
      <c r="K3564" s="2" t="str">
        <f t="shared" si="716"/>
        <v>Friday</v>
      </c>
      <c r="L3564" s="5">
        <f t="shared" si="717"/>
        <v>43710</v>
      </c>
      <c r="M3564" s="2" t="str">
        <f t="shared" si="718"/>
        <v>Monday</v>
      </c>
      <c r="N3564" s="2" t="str">
        <f t="shared" si="719"/>
        <v>Monday</v>
      </c>
      <c r="O3564" s="12">
        <f t="shared" si="720"/>
        <v>0</v>
      </c>
      <c r="P3564" s="11" t="str">
        <f t="shared" si="721"/>
        <v>Low Cost per Unit</v>
      </c>
      <c r="Q3564" s="12">
        <f t="shared" si="722"/>
        <v>0</v>
      </c>
      <c r="R3564" s="12">
        <f t="shared" si="723"/>
        <v>0</v>
      </c>
      <c r="S3564" s="12">
        <f t="shared" si="724"/>
        <v>0</v>
      </c>
      <c r="T3564" s="12">
        <f t="shared" si="725"/>
        <v>0</v>
      </c>
      <c r="U3564" s="12">
        <f t="shared" si="726"/>
        <v>0</v>
      </c>
      <c r="V3564" s="13" t="str">
        <f t="shared" ca="1" si="727"/>
        <v>Greater Than 8 Weeks Old</v>
      </c>
    </row>
    <row r="3565" spans="1:22" x14ac:dyDescent="0.45">
      <c r="A3565" s="2" t="s">
        <v>109</v>
      </c>
      <c r="B3565" s="5">
        <v>43707</v>
      </c>
      <c r="C3565" s="5" t="s">
        <v>380</v>
      </c>
      <c r="D3565" s="5" t="s">
        <v>381</v>
      </c>
      <c r="E3565" s="6">
        <v>1</v>
      </c>
      <c r="F3565" s="3">
        <v>19</v>
      </c>
      <c r="G3565" s="3">
        <v>6</v>
      </c>
      <c r="H3565" s="8">
        <f t="shared" si="715"/>
        <v>6</v>
      </c>
      <c r="I3565" s="3">
        <v>13</v>
      </c>
      <c r="J3565" s="4">
        <v>0.68</v>
      </c>
      <c r="K3565" s="2" t="str">
        <f t="shared" si="716"/>
        <v>Friday</v>
      </c>
      <c r="L3565" s="5">
        <f t="shared" si="717"/>
        <v>43710</v>
      </c>
      <c r="M3565" s="2" t="str">
        <f t="shared" si="718"/>
        <v>Monday</v>
      </c>
      <c r="N3565" s="2" t="str">
        <f t="shared" si="719"/>
        <v>Monday</v>
      </c>
      <c r="O3565" s="12">
        <f t="shared" si="720"/>
        <v>0</v>
      </c>
      <c r="P3565" s="11" t="str">
        <f t="shared" si="721"/>
        <v>Low Cost per Unit</v>
      </c>
      <c r="Q3565" s="12">
        <f t="shared" si="722"/>
        <v>0</v>
      </c>
      <c r="R3565" s="12">
        <f t="shared" si="723"/>
        <v>0</v>
      </c>
      <c r="S3565" s="12">
        <f t="shared" si="724"/>
        <v>0</v>
      </c>
      <c r="T3565" s="12">
        <f t="shared" si="725"/>
        <v>0</v>
      </c>
      <c r="U3565" s="12">
        <f t="shared" si="726"/>
        <v>0</v>
      </c>
      <c r="V3565" s="13" t="str">
        <f t="shared" ca="1" si="727"/>
        <v>Greater Than 8 Weeks Old</v>
      </c>
    </row>
    <row r="3566" spans="1:22" x14ac:dyDescent="0.45">
      <c r="A3566" s="2" t="s">
        <v>111</v>
      </c>
      <c r="B3566" s="5">
        <v>43707</v>
      </c>
      <c r="C3566" s="5" t="s">
        <v>386</v>
      </c>
      <c r="D3566" s="5" t="s">
        <v>388</v>
      </c>
      <c r="E3566" s="6">
        <v>1</v>
      </c>
      <c r="F3566" s="3">
        <v>140</v>
      </c>
      <c r="G3566" s="3">
        <v>43.26</v>
      </c>
      <c r="H3566" s="8">
        <f t="shared" si="715"/>
        <v>43.26</v>
      </c>
      <c r="I3566" s="3">
        <v>96.74</v>
      </c>
      <c r="J3566" s="4">
        <v>0.69</v>
      </c>
      <c r="K3566" s="2" t="str">
        <f t="shared" si="716"/>
        <v>Friday</v>
      </c>
      <c r="L3566" s="5">
        <f t="shared" si="717"/>
        <v>43710</v>
      </c>
      <c r="M3566" s="2" t="str">
        <f t="shared" si="718"/>
        <v>Monday</v>
      </c>
      <c r="N3566" s="2" t="str">
        <f t="shared" si="719"/>
        <v>Monday</v>
      </c>
      <c r="O3566" s="12">
        <f t="shared" si="720"/>
        <v>0</v>
      </c>
      <c r="P3566" s="11" t="str">
        <f t="shared" si="721"/>
        <v>High Cost per Unit</v>
      </c>
      <c r="Q3566" s="12">
        <f t="shared" si="722"/>
        <v>0</v>
      </c>
      <c r="R3566" s="12">
        <f t="shared" si="723"/>
        <v>0</v>
      </c>
      <c r="S3566" s="12">
        <f t="shared" si="724"/>
        <v>0</v>
      </c>
      <c r="T3566" s="12">
        <f t="shared" si="725"/>
        <v>0</v>
      </c>
      <c r="U3566" s="12">
        <f t="shared" si="726"/>
        <v>0</v>
      </c>
      <c r="V3566" s="13" t="str">
        <f t="shared" ca="1" si="727"/>
        <v>Greater Than 8 Weeks Old</v>
      </c>
    </row>
    <row r="3567" spans="1:22" x14ac:dyDescent="0.45">
      <c r="A3567" s="2" t="s">
        <v>165</v>
      </c>
      <c r="B3567" s="5">
        <v>43707</v>
      </c>
      <c r="C3567" s="5" t="s">
        <v>375</v>
      </c>
      <c r="D3567" s="5" t="s">
        <v>382</v>
      </c>
      <c r="E3567" s="6">
        <v>4</v>
      </c>
      <c r="F3567" s="3">
        <v>51.96</v>
      </c>
      <c r="G3567" s="3">
        <v>12.8</v>
      </c>
      <c r="H3567" s="8">
        <f t="shared" si="715"/>
        <v>3.2</v>
      </c>
      <c r="I3567" s="3">
        <v>39.159999999999997</v>
      </c>
      <c r="J3567" s="4">
        <v>0.75</v>
      </c>
      <c r="K3567" s="2" t="str">
        <f t="shared" si="716"/>
        <v>Friday</v>
      </c>
      <c r="L3567" s="5">
        <f t="shared" si="717"/>
        <v>43710</v>
      </c>
      <c r="M3567" s="2" t="str">
        <f t="shared" si="718"/>
        <v>Monday</v>
      </c>
      <c r="N3567" s="2" t="str">
        <f t="shared" si="719"/>
        <v>Monday</v>
      </c>
      <c r="O3567" s="12">
        <f t="shared" si="720"/>
        <v>0</v>
      </c>
      <c r="P3567" s="11" t="str">
        <f t="shared" si="721"/>
        <v>Low Cost per Unit</v>
      </c>
      <c r="Q3567" s="12">
        <f t="shared" si="722"/>
        <v>0</v>
      </c>
      <c r="R3567" s="12">
        <f t="shared" si="723"/>
        <v>1.5588</v>
      </c>
      <c r="S3567" s="12">
        <f t="shared" si="724"/>
        <v>0</v>
      </c>
      <c r="T3567" s="12">
        <f t="shared" si="725"/>
        <v>0</v>
      </c>
      <c r="U3567" s="12">
        <f t="shared" si="726"/>
        <v>0</v>
      </c>
      <c r="V3567" s="13" t="str">
        <f t="shared" ca="1" si="727"/>
        <v>Greater Than 8 Weeks Old</v>
      </c>
    </row>
    <row r="3568" spans="1:22" x14ac:dyDescent="0.45">
      <c r="A3568" s="2" t="s">
        <v>225</v>
      </c>
      <c r="B3568" s="5">
        <v>43707</v>
      </c>
      <c r="C3568" s="5" t="s">
        <v>383</v>
      </c>
      <c r="D3568" s="5" t="s">
        <v>398</v>
      </c>
      <c r="E3568" s="6">
        <v>2</v>
      </c>
      <c r="F3568" s="3">
        <v>138</v>
      </c>
      <c r="G3568" s="3">
        <v>62.5</v>
      </c>
      <c r="H3568" s="8">
        <f t="shared" si="715"/>
        <v>31.25</v>
      </c>
      <c r="I3568" s="3">
        <v>75.5</v>
      </c>
      <c r="J3568" s="4">
        <v>0.55000000000000004</v>
      </c>
      <c r="K3568" s="2" t="str">
        <f t="shared" si="716"/>
        <v>Friday</v>
      </c>
      <c r="L3568" s="5">
        <f t="shared" si="717"/>
        <v>43710</v>
      </c>
      <c r="M3568" s="2" t="str">
        <f t="shared" si="718"/>
        <v>Monday</v>
      </c>
      <c r="N3568" s="2" t="str">
        <f t="shared" si="719"/>
        <v>Monday</v>
      </c>
      <c r="O3568" s="12">
        <f t="shared" si="720"/>
        <v>0</v>
      </c>
      <c r="P3568" s="11" t="str">
        <f t="shared" si="721"/>
        <v>High Cost per Unit</v>
      </c>
      <c r="Q3568" s="12">
        <f t="shared" si="722"/>
        <v>0</v>
      </c>
      <c r="R3568" s="12">
        <f t="shared" si="723"/>
        <v>4.1399999999999997</v>
      </c>
      <c r="S3568" s="12">
        <f t="shared" si="724"/>
        <v>0</v>
      </c>
      <c r="T3568" s="12">
        <f t="shared" si="725"/>
        <v>0</v>
      </c>
      <c r="U3568" s="12">
        <f t="shared" si="726"/>
        <v>0</v>
      </c>
      <c r="V3568" s="13" t="str">
        <f t="shared" ca="1" si="727"/>
        <v>Greater Than 8 Weeks Old</v>
      </c>
    </row>
    <row r="3569" spans="1:22" x14ac:dyDescent="0.45">
      <c r="A3569" s="2" t="s">
        <v>67</v>
      </c>
      <c r="B3569" s="5">
        <v>43707</v>
      </c>
      <c r="C3569" s="5" t="s">
        <v>369</v>
      </c>
      <c r="D3569" s="5" t="s">
        <v>374</v>
      </c>
      <c r="E3569" s="6">
        <v>5</v>
      </c>
      <c r="F3569" s="3">
        <v>117.16</v>
      </c>
      <c r="G3569" s="3">
        <v>54.75</v>
      </c>
      <c r="H3569" s="8">
        <f t="shared" si="715"/>
        <v>10.95</v>
      </c>
      <c r="I3569" s="3">
        <v>62.41</v>
      </c>
      <c r="J3569" s="4">
        <v>0.53</v>
      </c>
      <c r="K3569" s="2" t="str">
        <f t="shared" si="716"/>
        <v>Friday</v>
      </c>
      <c r="L3569" s="5">
        <f t="shared" si="717"/>
        <v>43710</v>
      </c>
      <c r="M3569" s="2" t="str">
        <f t="shared" si="718"/>
        <v>Monday</v>
      </c>
      <c r="N3569" s="2" t="str">
        <f t="shared" si="719"/>
        <v>Monday</v>
      </c>
      <c r="O3569" s="12">
        <f t="shared" si="720"/>
        <v>0</v>
      </c>
      <c r="P3569" s="11" t="str">
        <f t="shared" si="721"/>
        <v>Low Cost per Unit</v>
      </c>
      <c r="Q3569" s="12">
        <f t="shared" si="722"/>
        <v>0</v>
      </c>
      <c r="R3569" s="12">
        <f t="shared" si="723"/>
        <v>3.5147999999999997</v>
      </c>
      <c r="S3569" s="12">
        <f t="shared" si="724"/>
        <v>0</v>
      </c>
      <c r="T3569" s="12">
        <f t="shared" si="725"/>
        <v>0</v>
      </c>
      <c r="U3569" s="12">
        <f t="shared" si="726"/>
        <v>0</v>
      </c>
      <c r="V3569" s="13" t="str">
        <f t="shared" ca="1" si="727"/>
        <v>Greater Than 8 Weeks Old</v>
      </c>
    </row>
    <row r="3570" spans="1:22" x14ac:dyDescent="0.45">
      <c r="A3570" s="2" t="s">
        <v>118</v>
      </c>
      <c r="B3570" s="5">
        <v>43707</v>
      </c>
      <c r="C3570" s="5" t="s">
        <v>375</v>
      </c>
      <c r="D3570" s="5" t="s">
        <v>377</v>
      </c>
      <c r="E3570" s="6">
        <v>2</v>
      </c>
      <c r="F3570" s="3">
        <v>21.98</v>
      </c>
      <c r="G3570" s="3">
        <v>13.5</v>
      </c>
      <c r="H3570" s="8">
        <f t="shared" si="715"/>
        <v>6.75</v>
      </c>
      <c r="I3570" s="3">
        <v>8.48</v>
      </c>
      <c r="J3570" s="4">
        <v>0.39</v>
      </c>
      <c r="K3570" s="2" t="str">
        <f t="shared" si="716"/>
        <v>Friday</v>
      </c>
      <c r="L3570" s="5">
        <f t="shared" si="717"/>
        <v>43710</v>
      </c>
      <c r="M3570" s="2" t="str">
        <f t="shared" si="718"/>
        <v>Monday</v>
      </c>
      <c r="N3570" s="2" t="str">
        <f t="shared" si="719"/>
        <v>Monday</v>
      </c>
      <c r="O3570" s="12">
        <f t="shared" si="720"/>
        <v>0</v>
      </c>
      <c r="P3570" s="11" t="str">
        <f t="shared" si="721"/>
        <v>Low Cost per Unit</v>
      </c>
      <c r="Q3570" s="12">
        <f t="shared" si="722"/>
        <v>0</v>
      </c>
      <c r="R3570" s="12">
        <f t="shared" si="723"/>
        <v>0.65939999999999999</v>
      </c>
      <c r="S3570" s="12">
        <f t="shared" si="724"/>
        <v>0</v>
      </c>
      <c r="T3570" s="12">
        <f t="shared" si="725"/>
        <v>0</v>
      </c>
      <c r="U3570" s="12">
        <f t="shared" si="726"/>
        <v>0</v>
      </c>
      <c r="V3570" s="13" t="str">
        <f t="shared" ca="1" si="727"/>
        <v>Greater Than 8 Weeks Old</v>
      </c>
    </row>
    <row r="3571" spans="1:22" x14ac:dyDescent="0.45">
      <c r="A3571" s="2" t="s">
        <v>68</v>
      </c>
      <c r="B3571" s="5">
        <v>43707</v>
      </c>
      <c r="C3571" s="5" t="s">
        <v>375</v>
      </c>
      <c r="D3571" s="5" t="s">
        <v>377</v>
      </c>
      <c r="E3571" s="6">
        <v>4</v>
      </c>
      <c r="F3571" s="3">
        <v>36.270000000000003</v>
      </c>
      <c r="G3571" s="3">
        <v>9.48</v>
      </c>
      <c r="H3571" s="8">
        <f t="shared" si="715"/>
        <v>2.37</v>
      </c>
      <c r="I3571" s="3">
        <v>26.79</v>
      </c>
      <c r="J3571" s="4">
        <v>0.74</v>
      </c>
      <c r="K3571" s="2" t="str">
        <f t="shared" si="716"/>
        <v>Friday</v>
      </c>
      <c r="L3571" s="5">
        <f t="shared" si="717"/>
        <v>43710</v>
      </c>
      <c r="M3571" s="2" t="str">
        <f t="shared" si="718"/>
        <v>Monday</v>
      </c>
      <c r="N3571" s="2" t="str">
        <f t="shared" si="719"/>
        <v>Monday</v>
      </c>
      <c r="O3571" s="12">
        <f t="shared" si="720"/>
        <v>0</v>
      </c>
      <c r="P3571" s="11" t="str">
        <f t="shared" si="721"/>
        <v>Low Cost per Unit</v>
      </c>
      <c r="Q3571" s="12">
        <f t="shared" si="722"/>
        <v>0</v>
      </c>
      <c r="R3571" s="12">
        <f t="shared" si="723"/>
        <v>1.0881000000000001</v>
      </c>
      <c r="S3571" s="12">
        <f t="shared" si="724"/>
        <v>0</v>
      </c>
      <c r="T3571" s="12">
        <f t="shared" si="725"/>
        <v>0</v>
      </c>
      <c r="U3571" s="12">
        <f t="shared" si="726"/>
        <v>0</v>
      </c>
      <c r="V3571" s="13" t="str">
        <f t="shared" ca="1" si="727"/>
        <v>Greater Than 8 Weeks Old</v>
      </c>
    </row>
    <row r="3572" spans="1:22" x14ac:dyDescent="0.45">
      <c r="A3572" s="2" t="s">
        <v>69</v>
      </c>
      <c r="B3572" s="5">
        <v>43707</v>
      </c>
      <c r="C3572" s="5" t="s">
        <v>375</v>
      </c>
      <c r="D3572" s="5" t="s">
        <v>377</v>
      </c>
      <c r="E3572" s="6">
        <v>8</v>
      </c>
      <c r="F3572" s="3">
        <v>104.95</v>
      </c>
      <c r="G3572" s="3">
        <v>48</v>
      </c>
      <c r="H3572" s="8">
        <f t="shared" si="715"/>
        <v>6</v>
      </c>
      <c r="I3572" s="3">
        <v>56.95</v>
      </c>
      <c r="J3572" s="4">
        <v>0.54</v>
      </c>
      <c r="K3572" s="2" t="str">
        <f t="shared" si="716"/>
        <v>Friday</v>
      </c>
      <c r="L3572" s="5">
        <f t="shared" si="717"/>
        <v>43710</v>
      </c>
      <c r="M3572" s="2" t="str">
        <f t="shared" si="718"/>
        <v>Monday</v>
      </c>
      <c r="N3572" s="2" t="str">
        <f t="shared" si="719"/>
        <v>Monday</v>
      </c>
      <c r="O3572" s="12">
        <f t="shared" si="720"/>
        <v>0</v>
      </c>
      <c r="P3572" s="11" t="str">
        <f t="shared" si="721"/>
        <v>Low Cost per Unit</v>
      </c>
      <c r="Q3572" s="12">
        <f t="shared" si="722"/>
        <v>0</v>
      </c>
      <c r="R3572" s="12">
        <f t="shared" si="723"/>
        <v>3.1484999999999999</v>
      </c>
      <c r="S3572" s="12">
        <f t="shared" si="724"/>
        <v>0</v>
      </c>
      <c r="T3572" s="12">
        <f t="shared" si="725"/>
        <v>0</v>
      </c>
      <c r="U3572" s="12">
        <f t="shared" si="726"/>
        <v>0</v>
      </c>
      <c r="V3572" s="13" t="str">
        <f t="shared" ca="1" si="727"/>
        <v>Greater Than 8 Weeks Old</v>
      </c>
    </row>
    <row r="3573" spans="1:22" x14ac:dyDescent="0.45">
      <c r="A3573" s="2" t="s">
        <v>167</v>
      </c>
      <c r="B3573" s="5">
        <v>43707</v>
      </c>
      <c r="C3573" s="5" t="s">
        <v>378</v>
      </c>
      <c r="D3573" s="5" t="s">
        <v>379</v>
      </c>
      <c r="E3573" s="6">
        <v>1</v>
      </c>
      <c r="F3573" s="3">
        <v>19.989999999999998</v>
      </c>
      <c r="G3573" s="3">
        <v>7.44</v>
      </c>
      <c r="H3573" s="8">
        <f t="shared" si="715"/>
        <v>7.44</v>
      </c>
      <c r="I3573" s="3">
        <v>12.55</v>
      </c>
      <c r="J3573" s="4">
        <v>0.63</v>
      </c>
      <c r="K3573" s="2" t="str">
        <f t="shared" si="716"/>
        <v>Friday</v>
      </c>
      <c r="L3573" s="5">
        <f t="shared" si="717"/>
        <v>43710</v>
      </c>
      <c r="M3573" s="2" t="str">
        <f t="shared" si="718"/>
        <v>Monday</v>
      </c>
      <c r="N3573" s="2" t="str">
        <f t="shared" si="719"/>
        <v>Monday</v>
      </c>
      <c r="O3573" s="12">
        <f t="shared" si="720"/>
        <v>0</v>
      </c>
      <c r="P3573" s="11" t="str">
        <f t="shared" si="721"/>
        <v>Low Cost per Unit</v>
      </c>
      <c r="Q3573" s="12">
        <f t="shared" si="722"/>
        <v>0</v>
      </c>
      <c r="R3573" s="12">
        <f t="shared" si="723"/>
        <v>0</v>
      </c>
      <c r="S3573" s="12">
        <f t="shared" si="724"/>
        <v>0</v>
      </c>
      <c r="T3573" s="12">
        <f t="shared" si="725"/>
        <v>0</v>
      </c>
      <c r="U3573" s="12">
        <f t="shared" si="726"/>
        <v>0</v>
      </c>
      <c r="V3573" s="13" t="str">
        <f t="shared" ca="1" si="727"/>
        <v>Greater Than 8 Weeks Old</v>
      </c>
    </row>
    <row r="3574" spans="1:22" x14ac:dyDescent="0.45">
      <c r="A3574" s="2" t="s">
        <v>70</v>
      </c>
      <c r="B3574" s="5">
        <v>43707</v>
      </c>
      <c r="C3574" s="5" t="s">
        <v>378</v>
      </c>
      <c r="D3574" s="5" t="s">
        <v>379</v>
      </c>
      <c r="E3574" s="6">
        <v>2</v>
      </c>
      <c r="F3574" s="3">
        <v>19.989999999999998</v>
      </c>
      <c r="G3574" s="3">
        <v>12.32</v>
      </c>
      <c r="H3574" s="8">
        <f t="shared" si="715"/>
        <v>6.16</v>
      </c>
      <c r="I3574" s="3">
        <v>7.67</v>
      </c>
      <c r="J3574" s="4">
        <v>0.38</v>
      </c>
      <c r="K3574" s="2" t="str">
        <f t="shared" si="716"/>
        <v>Friday</v>
      </c>
      <c r="L3574" s="5">
        <f t="shared" si="717"/>
        <v>43710</v>
      </c>
      <c r="M3574" s="2" t="str">
        <f t="shared" si="718"/>
        <v>Monday</v>
      </c>
      <c r="N3574" s="2" t="str">
        <f t="shared" si="719"/>
        <v>Monday</v>
      </c>
      <c r="O3574" s="12">
        <f t="shared" si="720"/>
        <v>0</v>
      </c>
      <c r="P3574" s="11" t="str">
        <f t="shared" si="721"/>
        <v>Low Cost per Unit</v>
      </c>
      <c r="Q3574" s="12">
        <f t="shared" si="722"/>
        <v>0</v>
      </c>
      <c r="R3574" s="12">
        <f t="shared" si="723"/>
        <v>0.5996999999999999</v>
      </c>
      <c r="S3574" s="12">
        <f t="shared" si="724"/>
        <v>0</v>
      </c>
      <c r="T3574" s="12">
        <f t="shared" si="725"/>
        <v>0</v>
      </c>
      <c r="U3574" s="12">
        <f t="shared" si="726"/>
        <v>0</v>
      </c>
      <c r="V3574" s="13" t="str">
        <f t="shared" ca="1" si="727"/>
        <v>Greater Than 8 Weeks Old</v>
      </c>
    </row>
    <row r="3575" spans="1:22" x14ac:dyDescent="0.45">
      <c r="A3575" s="2" t="s">
        <v>71</v>
      </c>
      <c r="B3575" s="5">
        <v>43707</v>
      </c>
      <c r="C3575" s="5" t="s">
        <v>378</v>
      </c>
      <c r="D3575" s="5" t="s">
        <v>379</v>
      </c>
      <c r="E3575" s="6">
        <v>2</v>
      </c>
      <c r="F3575" s="3">
        <v>116</v>
      </c>
      <c r="G3575" s="3">
        <v>33.159999999999997</v>
      </c>
      <c r="H3575" s="8">
        <f t="shared" si="715"/>
        <v>16.579999999999998</v>
      </c>
      <c r="I3575" s="3">
        <v>82.84</v>
      </c>
      <c r="J3575" s="4">
        <v>0.71</v>
      </c>
      <c r="K3575" s="2" t="str">
        <f t="shared" si="716"/>
        <v>Friday</v>
      </c>
      <c r="L3575" s="5">
        <f t="shared" si="717"/>
        <v>43710</v>
      </c>
      <c r="M3575" s="2" t="str">
        <f t="shared" si="718"/>
        <v>Monday</v>
      </c>
      <c r="N3575" s="2" t="str">
        <f t="shared" si="719"/>
        <v>Monday</v>
      </c>
      <c r="O3575" s="12">
        <f t="shared" si="720"/>
        <v>0</v>
      </c>
      <c r="P3575" s="11" t="str">
        <f t="shared" si="721"/>
        <v>Low Cost per Unit</v>
      </c>
      <c r="Q3575" s="12">
        <f t="shared" si="722"/>
        <v>0</v>
      </c>
      <c r="R3575" s="12">
        <f t="shared" si="723"/>
        <v>3.48</v>
      </c>
      <c r="S3575" s="12">
        <f t="shared" si="724"/>
        <v>0</v>
      </c>
      <c r="T3575" s="12">
        <f t="shared" si="725"/>
        <v>0</v>
      </c>
      <c r="U3575" s="12">
        <f t="shared" si="726"/>
        <v>0</v>
      </c>
      <c r="V3575" s="13" t="str">
        <f t="shared" ca="1" si="727"/>
        <v>Greater Than 8 Weeks Old</v>
      </c>
    </row>
    <row r="3576" spans="1:22" x14ac:dyDescent="0.45">
      <c r="A3576" s="2" t="s">
        <v>226</v>
      </c>
      <c r="B3576" s="5">
        <v>43707</v>
      </c>
      <c r="C3576" s="5" t="s">
        <v>378</v>
      </c>
      <c r="D3576" s="5" t="s">
        <v>379</v>
      </c>
      <c r="E3576" s="6">
        <v>1</v>
      </c>
      <c r="F3576" s="3">
        <v>19.989999999999998</v>
      </c>
      <c r="G3576" s="3">
        <v>11.48</v>
      </c>
      <c r="H3576" s="8">
        <f t="shared" si="715"/>
        <v>11.48</v>
      </c>
      <c r="I3576" s="3">
        <v>8.51</v>
      </c>
      <c r="J3576" s="4">
        <v>0.43</v>
      </c>
      <c r="K3576" s="2" t="str">
        <f t="shared" si="716"/>
        <v>Friday</v>
      </c>
      <c r="L3576" s="5">
        <f t="shared" si="717"/>
        <v>43710</v>
      </c>
      <c r="M3576" s="2" t="str">
        <f t="shared" si="718"/>
        <v>Monday</v>
      </c>
      <c r="N3576" s="2" t="str">
        <f t="shared" si="719"/>
        <v>Monday</v>
      </c>
      <c r="O3576" s="12">
        <f t="shared" si="720"/>
        <v>0</v>
      </c>
      <c r="P3576" s="11" t="str">
        <f t="shared" si="721"/>
        <v>Low Cost per Unit</v>
      </c>
      <c r="Q3576" s="12">
        <f t="shared" si="722"/>
        <v>0</v>
      </c>
      <c r="R3576" s="12">
        <f t="shared" si="723"/>
        <v>0</v>
      </c>
      <c r="S3576" s="12">
        <f t="shared" si="724"/>
        <v>0</v>
      </c>
      <c r="T3576" s="12">
        <f t="shared" si="725"/>
        <v>0</v>
      </c>
      <c r="U3576" s="12">
        <f t="shared" si="726"/>
        <v>0</v>
      </c>
      <c r="V3576" s="13" t="str">
        <f t="shared" ca="1" si="727"/>
        <v>Greater Than 8 Weeks Old</v>
      </c>
    </row>
    <row r="3577" spans="1:22" x14ac:dyDescent="0.45">
      <c r="A3577" s="2" t="s">
        <v>227</v>
      </c>
      <c r="B3577" s="5">
        <v>43707</v>
      </c>
      <c r="C3577" s="5" t="s">
        <v>378</v>
      </c>
      <c r="D3577" s="5" t="s">
        <v>379</v>
      </c>
      <c r="E3577" s="6">
        <v>3</v>
      </c>
      <c r="F3577" s="3">
        <v>69.989999999999995</v>
      </c>
      <c r="G3577" s="3">
        <v>34.44</v>
      </c>
      <c r="H3577" s="8">
        <f t="shared" si="715"/>
        <v>11.479999999999999</v>
      </c>
      <c r="I3577" s="3">
        <v>35.549999999999997</v>
      </c>
      <c r="J3577" s="4">
        <v>0.51</v>
      </c>
      <c r="K3577" s="2" t="str">
        <f t="shared" si="716"/>
        <v>Friday</v>
      </c>
      <c r="L3577" s="5">
        <f t="shared" si="717"/>
        <v>43710</v>
      </c>
      <c r="M3577" s="2" t="str">
        <f t="shared" si="718"/>
        <v>Monday</v>
      </c>
      <c r="N3577" s="2" t="str">
        <f t="shared" si="719"/>
        <v>Monday</v>
      </c>
      <c r="O3577" s="12">
        <f t="shared" si="720"/>
        <v>0</v>
      </c>
      <c r="P3577" s="11" t="str">
        <f t="shared" si="721"/>
        <v>Low Cost per Unit</v>
      </c>
      <c r="Q3577" s="12">
        <f t="shared" si="722"/>
        <v>0</v>
      </c>
      <c r="R3577" s="12">
        <f t="shared" si="723"/>
        <v>2.0996999999999999</v>
      </c>
      <c r="S3577" s="12">
        <f t="shared" si="724"/>
        <v>0</v>
      </c>
      <c r="T3577" s="12">
        <f t="shared" si="725"/>
        <v>0</v>
      </c>
      <c r="U3577" s="12">
        <f t="shared" si="726"/>
        <v>0</v>
      </c>
      <c r="V3577" s="13" t="str">
        <f t="shared" ca="1" si="727"/>
        <v>Greater Than 8 Weeks Old</v>
      </c>
    </row>
    <row r="3578" spans="1:22" x14ac:dyDescent="0.45">
      <c r="A3578" s="2" t="s">
        <v>229</v>
      </c>
      <c r="B3578" s="5">
        <v>43707</v>
      </c>
      <c r="C3578" s="5" t="s">
        <v>375</v>
      </c>
      <c r="D3578" s="5" t="s">
        <v>377</v>
      </c>
      <c r="E3578" s="6">
        <v>3</v>
      </c>
      <c r="F3578" s="3">
        <v>60</v>
      </c>
      <c r="G3578" s="3">
        <v>21.36</v>
      </c>
      <c r="H3578" s="8">
        <f t="shared" si="715"/>
        <v>7.12</v>
      </c>
      <c r="I3578" s="3">
        <v>38.64</v>
      </c>
      <c r="J3578" s="4">
        <v>0.64</v>
      </c>
      <c r="K3578" s="2" t="str">
        <f t="shared" si="716"/>
        <v>Friday</v>
      </c>
      <c r="L3578" s="5">
        <f t="shared" si="717"/>
        <v>43710</v>
      </c>
      <c r="M3578" s="2" t="str">
        <f t="shared" si="718"/>
        <v>Monday</v>
      </c>
      <c r="N3578" s="2" t="str">
        <f t="shared" si="719"/>
        <v>Monday</v>
      </c>
      <c r="O3578" s="12">
        <f t="shared" si="720"/>
        <v>0</v>
      </c>
      <c r="P3578" s="11" t="str">
        <f t="shared" si="721"/>
        <v>Low Cost per Unit</v>
      </c>
      <c r="Q3578" s="12">
        <f t="shared" si="722"/>
        <v>0</v>
      </c>
      <c r="R3578" s="12">
        <f t="shared" si="723"/>
        <v>1.7999999999999998</v>
      </c>
      <c r="S3578" s="12">
        <f t="shared" si="724"/>
        <v>0</v>
      </c>
      <c r="T3578" s="12">
        <f t="shared" si="725"/>
        <v>0</v>
      </c>
      <c r="U3578" s="12">
        <f t="shared" si="726"/>
        <v>0</v>
      </c>
      <c r="V3578" s="13" t="str">
        <f t="shared" ca="1" si="727"/>
        <v>Greater Than 8 Weeks Old</v>
      </c>
    </row>
    <row r="3579" spans="1:22" x14ac:dyDescent="0.45">
      <c r="A3579" s="2" t="s">
        <v>153</v>
      </c>
      <c r="B3579" s="5">
        <v>43707</v>
      </c>
      <c r="C3579" s="5" t="s">
        <v>383</v>
      </c>
      <c r="D3579" s="5" t="s">
        <v>398</v>
      </c>
      <c r="E3579" s="6">
        <v>1</v>
      </c>
      <c r="F3579" s="3">
        <v>26</v>
      </c>
      <c r="G3579" s="3">
        <v>8.8800000000000008</v>
      </c>
      <c r="H3579" s="8">
        <f t="shared" si="715"/>
        <v>8.8800000000000008</v>
      </c>
      <c r="I3579" s="3">
        <v>17.12</v>
      </c>
      <c r="J3579" s="4">
        <v>0.66</v>
      </c>
      <c r="K3579" s="2" t="str">
        <f t="shared" si="716"/>
        <v>Friday</v>
      </c>
      <c r="L3579" s="5">
        <f t="shared" si="717"/>
        <v>43710</v>
      </c>
      <c r="M3579" s="2" t="str">
        <f t="shared" si="718"/>
        <v>Monday</v>
      </c>
      <c r="N3579" s="2" t="str">
        <f t="shared" si="719"/>
        <v>Monday</v>
      </c>
      <c r="O3579" s="12">
        <f t="shared" si="720"/>
        <v>0</v>
      </c>
      <c r="P3579" s="11" t="str">
        <f t="shared" si="721"/>
        <v>Low Cost per Unit</v>
      </c>
      <c r="Q3579" s="12">
        <f t="shared" si="722"/>
        <v>0</v>
      </c>
      <c r="R3579" s="12">
        <f t="shared" si="723"/>
        <v>0</v>
      </c>
      <c r="S3579" s="12">
        <f t="shared" si="724"/>
        <v>0</v>
      </c>
      <c r="T3579" s="12">
        <f t="shared" si="725"/>
        <v>0</v>
      </c>
      <c r="U3579" s="12">
        <f t="shared" si="726"/>
        <v>0</v>
      </c>
      <c r="V3579" s="13" t="str">
        <f t="shared" ca="1" si="727"/>
        <v>Greater Than 8 Weeks Old</v>
      </c>
    </row>
    <row r="3580" spans="1:22" x14ac:dyDescent="0.45">
      <c r="A3580" s="2" t="s">
        <v>154</v>
      </c>
      <c r="B3580" s="5">
        <v>43707</v>
      </c>
      <c r="C3580" s="5" t="s">
        <v>369</v>
      </c>
      <c r="D3580" s="5" t="s">
        <v>372</v>
      </c>
      <c r="E3580" s="6">
        <v>1</v>
      </c>
      <c r="F3580" s="3">
        <v>39</v>
      </c>
      <c r="G3580" s="3">
        <v>14.25</v>
      </c>
      <c r="H3580" s="8">
        <f t="shared" si="715"/>
        <v>14.25</v>
      </c>
      <c r="I3580" s="3">
        <v>24.75</v>
      </c>
      <c r="J3580" s="4">
        <v>0.63</v>
      </c>
      <c r="K3580" s="2" t="str">
        <f t="shared" si="716"/>
        <v>Friday</v>
      </c>
      <c r="L3580" s="5">
        <f t="shared" si="717"/>
        <v>43710</v>
      </c>
      <c r="M3580" s="2" t="str">
        <f t="shared" si="718"/>
        <v>Monday</v>
      </c>
      <c r="N3580" s="2" t="str">
        <f t="shared" si="719"/>
        <v>Monday</v>
      </c>
      <c r="O3580" s="12">
        <f t="shared" si="720"/>
        <v>0</v>
      </c>
      <c r="P3580" s="11" t="str">
        <f t="shared" si="721"/>
        <v>Low Cost per Unit</v>
      </c>
      <c r="Q3580" s="12">
        <f t="shared" si="722"/>
        <v>0</v>
      </c>
      <c r="R3580" s="12">
        <f t="shared" si="723"/>
        <v>0</v>
      </c>
      <c r="S3580" s="12">
        <f t="shared" si="724"/>
        <v>0</v>
      </c>
      <c r="T3580" s="12">
        <f t="shared" si="725"/>
        <v>0</v>
      </c>
      <c r="U3580" s="12">
        <f t="shared" si="726"/>
        <v>0</v>
      </c>
      <c r="V3580" s="13" t="str">
        <f t="shared" ca="1" si="727"/>
        <v>Greater Than 8 Weeks Old</v>
      </c>
    </row>
    <row r="3581" spans="1:22" x14ac:dyDescent="0.45">
      <c r="A3581" s="2" t="s">
        <v>124</v>
      </c>
      <c r="B3581" s="5">
        <v>43707</v>
      </c>
      <c r="C3581" s="5" t="s">
        <v>369</v>
      </c>
      <c r="D3581" s="5" t="s">
        <v>372</v>
      </c>
      <c r="E3581" s="6">
        <v>1</v>
      </c>
      <c r="F3581" s="3">
        <v>39</v>
      </c>
      <c r="G3581" s="3">
        <v>9.4499999999999993</v>
      </c>
      <c r="H3581" s="8">
        <f t="shared" si="715"/>
        <v>9.4499999999999993</v>
      </c>
      <c r="I3581" s="3">
        <v>29.55</v>
      </c>
      <c r="J3581" s="4">
        <v>0.76</v>
      </c>
      <c r="K3581" s="2" t="str">
        <f t="shared" si="716"/>
        <v>Friday</v>
      </c>
      <c r="L3581" s="5">
        <f t="shared" si="717"/>
        <v>43710</v>
      </c>
      <c r="M3581" s="2" t="str">
        <f t="shared" si="718"/>
        <v>Monday</v>
      </c>
      <c r="N3581" s="2" t="str">
        <f t="shared" si="719"/>
        <v>Monday</v>
      </c>
      <c r="O3581" s="12">
        <f t="shared" si="720"/>
        <v>0</v>
      </c>
      <c r="P3581" s="11" t="str">
        <f t="shared" si="721"/>
        <v>Low Cost per Unit</v>
      </c>
      <c r="Q3581" s="12">
        <f t="shared" si="722"/>
        <v>0</v>
      </c>
      <c r="R3581" s="12">
        <f t="shared" si="723"/>
        <v>0</v>
      </c>
      <c r="S3581" s="12">
        <f t="shared" si="724"/>
        <v>0</v>
      </c>
      <c r="T3581" s="12">
        <f t="shared" si="725"/>
        <v>0</v>
      </c>
      <c r="U3581" s="12">
        <f t="shared" si="726"/>
        <v>0</v>
      </c>
      <c r="V3581" s="13" t="str">
        <f t="shared" ca="1" si="727"/>
        <v>Greater Than 8 Weeks Old</v>
      </c>
    </row>
    <row r="3582" spans="1:22" x14ac:dyDescent="0.45">
      <c r="A3582" s="2" t="s">
        <v>180</v>
      </c>
      <c r="B3582" s="5">
        <v>43707</v>
      </c>
      <c r="C3582" s="5" t="s">
        <v>369</v>
      </c>
      <c r="D3582" s="5" t="s">
        <v>372</v>
      </c>
      <c r="E3582" s="6">
        <v>2</v>
      </c>
      <c r="F3582" s="3">
        <v>35.99</v>
      </c>
      <c r="G3582" s="3">
        <v>11.52</v>
      </c>
      <c r="H3582" s="8">
        <f t="shared" si="715"/>
        <v>5.76</v>
      </c>
      <c r="I3582" s="3">
        <v>24.47</v>
      </c>
      <c r="J3582" s="4">
        <v>0.68</v>
      </c>
      <c r="K3582" s="2" t="str">
        <f t="shared" si="716"/>
        <v>Friday</v>
      </c>
      <c r="L3582" s="5">
        <f t="shared" si="717"/>
        <v>43710</v>
      </c>
      <c r="M3582" s="2" t="str">
        <f t="shared" si="718"/>
        <v>Monday</v>
      </c>
      <c r="N3582" s="2" t="str">
        <f t="shared" si="719"/>
        <v>Monday</v>
      </c>
      <c r="O3582" s="12">
        <f t="shared" si="720"/>
        <v>0</v>
      </c>
      <c r="P3582" s="11" t="str">
        <f t="shared" si="721"/>
        <v>Low Cost per Unit</v>
      </c>
      <c r="Q3582" s="12">
        <f t="shared" si="722"/>
        <v>0</v>
      </c>
      <c r="R3582" s="12">
        <f t="shared" si="723"/>
        <v>1.0797000000000001</v>
      </c>
      <c r="S3582" s="12">
        <f t="shared" si="724"/>
        <v>0</v>
      </c>
      <c r="T3582" s="12">
        <f t="shared" si="725"/>
        <v>0</v>
      </c>
      <c r="U3582" s="12">
        <f t="shared" si="726"/>
        <v>0</v>
      </c>
      <c r="V3582" s="13" t="str">
        <f t="shared" ca="1" si="727"/>
        <v>Greater Than 8 Weeks Old</v>
      </c>
    </row>
    <row r="3583" spans="1:22" x14ac:dyDescent="0.45">
      <c r="A3583" s="2" t="s">
        <v>181</v>
      </c>
      <c r="B3583" s="5">
        <v>43707</v>
      </c>
      <c r="C3583" s="5" t="s">
        <v>369</v>
      </c>
      <c r="D3583" s="5" t="s">
        <v>372</v>
      </c>
      <c r="E3583" s="6">
        <v>1</v>
      </c>
      <c r="F3583" s="3">
        <v>30</v>
      </c>
      <c r="G3583" s="3">
        <v>7.8</v>
      </c>
      <c r="H3583" s="8">
        <f t="shared" si="715"/>
        <v>7.8</v>
      </c>
      <c r="I3583" s="3">
        <v>22.2</v>
      </c>
      <c r="J3583" s="4">
        <v>0.74</v>
      </c>
      <c r="K3583" s="2" t="str">
        <f t="shared" si="716"/>
        <v>Friday</v>
      </c>
      <c r="L3583" s="5">
        <f t="shared" si="717"/>
        <v>43710</v>
      </c>
      <c r="M3583" s="2" t="str">
        <f t="shared" si="718"/>
        <v>Monday</v>
      </c>
      <c r="N3583" s="2" t="str">
        <f t="shared" si="719"/>
        <v>Monday</v>
      </c>
      <c r="O3583" s="12">
        <f t="shared" si="720"/>
        <v>0</v>
      </c>
      <c r="P3583" s="11" t="str">
        <f t="shared" si="721"/>
        <v>Low Cost per Unit</v>
      </c>
      <c r="Q3583" s="12">
        <f t="shared" si="722"/>
        <v>0</v>
      </c>
      <c r="R3583" s="12">
        <f t="shared" si="723"/>
        <v>0</v>
      </c>
      <c r="S3583" s="12">
        <f t="shared" si="724"/>
        <v>0</v>
      </c>
      <c r="T3583" s="12">
        <f t="shared" si="725"/>
        <v>0</v>
      </c>
      <c r="U3583" s="12">
        <f t="shared" si="726"/>
        <v>0</v>
      </c>
      <c r="V3583" s="13" t="str">
        <f t="shared" ca="1" si="727"/>
        <v>Greater Than 8 Weeks Old</v>
      </c>
    </row>
    <row r="3584" spans="1:22" x14ac:dyDescent="0.45">
      <c r="A3584" s="2" t="s">
        <v>83</v>
      </c>
      <c r="B3584" s="5">
        <v>43707</v>
      </c>
      <c r="C3584" s="5" t="s">
        <v>383</v>
      </c>
      <c r="D3584" s="5" t="s">
        <v>398</v>
      </c>
      <c r="E3584" s="6">
        <v>2</v>
      </c>
      <c r="F3584" s="3">
        <v>6</v>
      </c>
      <c r="G3584" s="3">
        <v>1.44</v>
      </c>
      <c r="H3584" s="8">
        <f t="shared" si="715"/>
        <v>0.72</v>
      </c>
      <c r="I3584" s="3">
        <v>4.5599999999999996</v>
      </c>
      <c r="J3584" s="4">
        <v>0.76</v>
      </c>
      <c r="K3584" s="2" t="str">
        <f t="shared" si="716"/>
        <v>Friday</v>
      </c>
      <c r="L3584" s="5">
        <f t="shared" si="717"/>
        <v>43710</v>
      </c>
      <c r="M3584" s="2" t="str">
        <f t="shared" si="718"/>
        <v>Monday</v>
      </c>
      <c r="N3584" s="2" t="str">
        <f t="shared" si="719"/>
        <v>Monday</v>
      </c>
      <c r="O3584" s="12">
        <f t="shared" si="720"/>
        <v>0</v>
      </c>
      <c r="P3584" s="11" t="str">
        <f t="shared" si="721"/>
        <v>Low Cost per Unit</v>
      </c>
      <c r="Q3584" s="12">
        <f t="shared" si="722"/>
        <v>0</v>
      </c>
      <c r="R3584" s="12">
        <f t="shared" si="723"/>
        <v>0.18</v>
      </c>
      <c r="S3584" s="12">
        <f t="shared" si="724"/>
        <v>0</v>
      </c>
      <c r="T3584" s="12">
        <f t="shared" si="725"/>
        <v>0</v>
      </c>
      <c r="U3584" s="12">
        <f t="shared" si="726"/>
        <v>0</v>
      </c>
      <c r="V3584" s="13" t="str">
        <f t="shared" ca="1" si="727"/>
        <v>Greater Than 8 Weeks Old</v>
      </c>
    </row>
    <row r="3585" spans="1:22" x14ac:dyDescent="0.45">
      <c r="A3585" s="2" t="s">
        <v>232</v>
      </c>
      <c r="B3585" s="5">
        <v>43707</v>
      </c>
      <c r="C3585" s="5" t="s">
        <v>383</v>
      </c>
      <c r="D3585" s="5" t="s">
        <v>398</v>
      </c>
      <c r="E3585" s="6">
        <v>5</v>
      </c>
      <c r="F3585" s="3">
        <v>179.97</v>
      </c>
      <c r="G3585" s="3">
        <v>79.650000000000006</v>
      </c>
      <c r="H3585" s="8">
        <f t="shared" si="715"/>
        <v>15.930000000000001</v>
      </c>
      <c r="I3585" s="3">
        <v>100.32</v>
      </c>
      <c r="J3585" s="4">
        <v>0.56000000000000005</v>
      </c>
      <c r="K3585" s="2" t="str">
        <f t="shared" si="716"/>
        <v>Friday</v>
      </c>
      <c r="L3585" s="5">
        <f t="shared" si="717"/>
        <v>43710</v>
      </c>
      <c r="M3585" s="2" t="str">
        <f t="shared" si="718"/>
        <v>Monday</v>
      </c>
      <c r="N3585" s="2" t="str">
        <f t="shared" si="719"/>
        <v>Monday</v>
      </c>
      <c r="O3585" s="12">
        <f t="shared" si="720"/>
        <v>0</v>
      </c>
      <c r="P3585" s="11" t="str">
        <f t="shared" si="721"/>
        <v>Low Cost per Unit</v>
      </c>
      <c r="Q3585" s="12">
        <f t="shared" si="722"/>
        <v>0</v>
      </c>
      <c r="R3585" s="12">
        <f t="shared" si="723"/>
        <v>5.3990999999999998</v>
      </c>
      <c r="S3585" s="12">
        <f t="shared" si="724"/>
        <v>0</v>
      </c>
      <c r="T3585" s="12">
        <f t="shared" si="725"/>
        <v>0</v>
      </c>
      <c r="U3585" s="12">
        <f t="shared" si="726"/>
        <v>0</v>
      </c>
      <c r="V3585" s="13" t="str">
        <f t="shared" ca="1" si="727"/>
        <v>Greater Than 8 Weeks Old</v>
      </c>
    </row>
    <row r="3586" spans="1:22" x14ac:dyDescent="0.45">
      <c r="A3586" s="2" t="s">
        <v>279</v>
      </c>
      <c r="B3586" s="5">
        <v>43707</v>
      </c>
      <c r="C3586" s="5" t="s">
        <v>378</v>
      </c>
      <c r="D3586" s="5" t="s">
        <v>379</v>
      </c>
      <c r="E3586" s="6">
        <v>2</v>
      </c>
      <c r="F3586" s="3">
        <v>32</v>
      </c>
      <c r="G3586" s="3">
        <v>13.5</v>
      </c>
      <c r="H3586" s="8">
        <f t="shared" si="715"/>
        <v>6.75</v>
      </c>
      <c r="I3586" s="3">
        <v>18.5</v>
      </c>
      <c r="J3586" s="4">
        <v>0.57999999999999996</v>
      </c>
      <c r="K3586" s="2" t="str">
        <f t="shared" si="716"/>
        <v>Friday</v>
      </c>
      <c r="L3586" s="5">
        <f t="shared" si="717"/>
        <v>43710</v>
      </c>
      <c r="M3586" s="2" t="str">
        <f t="shared" si="718"/>
        <v>Monday</v>
      </c>
      <c r="N3586" s="2" t="str">
        <f t="shared" si="719"/>
        <v>Monday</v>
      </c>
      <c r="O3586" s="12">
        <f t="shared" si="720"/>
        <v>0</v>
      </c>
      <c r="P3586" s="11" t="str">
        <f t="shared" si="721"/>
        <v>Low Cost per Unit</v>
      </c>
      <c r="Q3586" s="12">
        <f t="shared" si="722"/>
        <v>0</v>
      </c>
      <c r="R3586" s="12">
        <f t="shared" si="723"/>
        <v>0.96</v>
      </c>
      <c r="S3586" s="12">
        <f t="shared" si="724"/>
        <v>0</v>
      </c>
      <c r="T3586" s="12">
        <f t="shared" si="725"/>
        <v>0</v>
      </c>
      <c r="U3586" s="12">
        <f t="shared" si="726"/>
        <v>0</v>
      </c>
      <c r="V3586" s="13" t="str">
        <f t="shared" ca="1" si="727"/>
        <v>Greater Than 8 Weeks Old</v>
      </c>
    </row>
    <row r="3587" spans="1:22" x14ac:dyDescent="0.45">
      <c r="A3587" s="2" t="s">
        <v>86</v>
      </c>
      <c r="B3587" s="5">
        <v>43707</v>
      </c>
      <c r="C3587" s="5" t="s">
        <v>383</v>
      </c>
      <c r="D3587" s="5" t="s">
        <v>398</v>
      </c>
      <c r="E3587" s="6">
        <v>2</v>
      </c>
      <c r="F3587" s="3">
        <v>84</v>
      </c>
      <c r="G3587" s="3">
        <v>24.76</v>
      </c>
      <c r="H3587" s="8">
        <f t="shared" ref="H3587:H3637" si="728">G3587/E3587</f>
        <v>12.38</v>
      </c>
      <c r="I3587" s="3">
        <v>59.24</v>
      </c>
      <c r="J3587" s="4">
        <v>0.71</v>
      </c>
      <c r="K3587" s="2" t="str">
        <f t="shared" ref="K3587:K3650" si="729">TEXT(B3587,"dddd")</f>
        <v>Friday</v>
      </c>
      <c r="L3587" s="5">
        <f t="shared" ref="L3587:L3650" si="730">B3587+3</f>
        <v>43710</v>
      </c>
      <c r="M3587" s="2" t="str">
        <f t="shared" ref="M3587:M3650" si="731">TEXT(L3587,"dddd")</f>
        <v>Monday</v>
      </c>
      <c r="N3587" s="2" t="str">
        <f t="shared" ref="N3587:N3650" si="732">IF(M3587="Sunday","Monday",M3587)</f>
        <v>Monday</v>
      </c>
      <c r="O3587" s="12">
        <f t="shared" ref="O3587:O3650" si="733">IF(TEXT(B3587,"dddd")="Tuesday",E3587*0.05,0)</f>
        <v>0</v>
      </c>
      <c r="P3587" s="11" t="str">
        <f t="shared" ref="P3587:P3650" si="734">IF(H3587&gt;AVERAGE(H:H),"High Cost per Unit","Low Cost per Unit")</f>
        <v>Low Cost per Unit</v>
      </c>
      <c r="Q3587" s="12">
        <f t="shared" ref="Q3587:Q3650" si="735">IF(D3587="Masks",F3587*0.1,0)</f>
        <v>0</v>
      </c>
      <c r="R3587" s="12">
        <f t="shared" ref="R3587:R3650" si="736">IF(E3587&gt;1,F3587*0.03,0)</f>
        <v>2.52</v>
      </c>
      <c r="S3587" s="12">
        <f t="shared" ref="S3587:S3650" si="737">IF(D3587="Accessories",F3587*0.15,0)</f>
        <v>0</v>
      </c>
      <c r="T3587" s="12">
        <f t="shared" ref="T3587:T3650" si="738">IF(AND(K3587="Saturday",C3587="Fitness"),F3587*0.1,0)</f>
        <v>0</v>
      </c>
      <c r="U3587" s="12">
        <f t="shared" ref="U3587:U3650" si="739">IF(AND(K3587="Friday",C3587="Automotive"),F3587*0.2,0)</f>
        <v>0</v>
      </c>
      <c r="V3587" s="13" t="str">
        <f t="shared" ref="V3587:V3650" ca="1" si="740">IF(ABS(TODAY()-B3587)&gt;56,"Greater Than 8 Weeks Old","Less Than 8 Weeks Old")</f>
        <v>Greater Than 8 Weeks Old</v>
      </c>
    </row>
    <row r="3588" spans="1:22" x14ac:dyDescent="0.45">
      <c r="A3588" s="2" t="s">
        <v>129</v>
      </c>
      <c r="B3588" s="5">
        <v>43707</v>
      </c>
      <c r="C3588" s="5" t="s">
        <v>383</v>
      </c>
      <c r="D3588" s="5" t="s">
        <v>398</v>
      </c>
      <c r="E3588" s="6">
        <v>2</v>
      </c>
      <c r="F3588" s="3">
        <v>16</v>
      </c>
      <c r="G3588" s="3">
        <v>9.76</v>
      </c>
      <c r="H3588" s="8">
        <f t="shared" si="728"/>
        <v>4.88</v>
      </c>
      <c r="I3588" s="3">
        <v>6.24</v>
      </c>
      <c r="J3588" s="4">
        <v>0.39</v>
      </c>
      <c r="K3588" s="2" t="str">
        <f t="shared" si="729"/>
        <v>Friday</v>
      </c>
      <c r="L3588" s="5">
        <f t="shared" si="730"/>
        <v>43710</v>
      </c>
      <c r="M3588" s="2" t="str">
        <f t="shared" si="731"/>
        <v>Monday</v>
      </c>
      <c r="N3588" s="2" t="str">
        <f t="shared" si="732"/>
        <v>Monday</v>
      </c>
      <c r="O3588" s="12">
        <f t="shared" si="733"/>
        <v>0</v>
      </c>
      <c r="P3588" s="11" t="str">
        <f t="shared" si="734"/>
        <v>Low Cost per Unit</v>
      </c>
      <c r="Q3588" s="12">
        <f t="shared" si="735"/>
        <v>0</v>
      </c>
      <c r="R3588" s="12">
        <f t="shared" si="736"/>
        <v>0.48</v>
      </c>
      <c r="S3588" s="12">
        <f t="shared" si="737"/>
        <v>0</v>
      </c>
      <c r="T3588" s="12">
        <f t="shared" si="738"/>
        <v>0</v>
      </c>
      <c r="U3588" s="12">
        <f t="shared" si="739"/>
        <v>0</v>
      </c>
      <c r="V3588" s="13" t="str">
        <f t="shared" ca="1" si="740"/>
        <v>Greater Than 8 Weeks Old</v>
      </c>
    </row>
    <row r="3589" spans="1:22" x14ac:dyDescent="0.45">
      <c r="A3589" s="2" t="s">
        <v>233</v>
      </c>
      <c r="B3589" s="5">
        <v>43707</v>
      </c>
      <c r="C3589" s="5" t="s">
        <v>383</v>
      </c>
      <c r="D3589" s="5" t="s">
        <v>384</v>
      </c>
      <c r="E3589" s="6">
        <v>1</v>
      </c>
      <c r="F3589" s="3">
        <v>8</v>
      </c>
      <c r="G3589" s="3">
        <v>3.71</v>
      </c>
      <c r="H3589" s="8">
        <f t="shared" si="728"/>
        <v>3.71</v>
      </c>
      <c r="I3589" s="3">
        <v>4.29</v>
      </c>
      <c r="J3589" s="4">
        <v>0.54</v>
      </c>
      <c r="K3589" s="2" t="str">
        <f t="shared" si="729"/>
        <v>Friday</v>
      </c>
      <c r="L3589" s="5">
        <f t="shared" si="730"/>
        <v>43710</v>
      </c>
      <c r="M3589" s="2" t="str">
        <f t="shared" si="731"/>
        <v>Monday</v>
      </c>
      <c r="N3589" s="2" t="str">
        <f t="shared" si="732"/>
        <v>Monday</v>
      </c>
      <c r="O3589" s="12">
        <f t="shared" si="733"/>
        <v>0</v>
      </c>
      <c r="P3589" s="11" t="str">
        <f t="shared" si="734"/>
        <v>Low Cost per Unit</v>
      </c>
      <c r="Q3589" s="12">
        <f t="shared" si="735"/>
        <v>0</v>
      </c>
      <c r="R3589" s="12">
        <f t="shared" si="736"/>
        <v>0</v>
      </c>
      <c r="S3589" s="12">
        <f t="shared" si="737"/>
        <v>0</v>
      </c>
      <c r="T3589" s="12">
        <f t="shared" si="738"/>
        <v>0</v>
      </c>
      <c r="U3589" s="12">
        <f t="shared" si="739"/>
        <v>0</v>
      </c>
      <c r="V3589" s="13" t="str">
        <f t="shared" ca="1" si="740"/>
        <v>Greater Than 8 Weeks Old</v>
      </c>
    </row>
    <row r="3590" spans="1:22" x14ac:dyDescent="0.45">
      <c r="A3590" s="2" t="s">
        <v>89</v>
      </c>
      <c r="B3590" s="5">
        <v>43707</v>
      </c>
      <c r="C3590" s="5" t="s">
        <v>386</v>
      </c>
      <c r="D3590" s="5" t="s">
        <v>387</v>
      </c>
      <c r="E3590" s="6">
        <v>1</v>
      </c>
      <c r="F3590" s="3">
        <v>99</v>
      </c>
      <c r="G3590" s="3">
        <v>37.42</v>
      </c>
      <c r="H3590" s="8">
        <f t="shared" si="728"/>
        <v>37.42</v>
      </c>
      <c r="I3590" s="3">
        <v>61.58</v>
      </c>
      <c r="J3590" s="4">
        <v>0.62</v>
      </c>
      <c r="K3590" s="2" t="str">
        <f t="shared" si="729"/>
        <v>Friday</v>
      </c>
      <c r="L3590" s="5">
        <f t="shared" si="730"/>
        <v>43710</v>
      </c>
      <c r="M3590" s="2" t="str">
        <f t="shared" si="731"/>
        <v>Monday</v>
      </c>
      <c r="N3590" s="2" t="str">
        <f t="shared" si="732"/>
        <v>Monday</v>
      </c>
      <c r="O3590" s="12">
        <f t="shared" si="733"/>
        <v>0</v>
      </c>
      <c r="P3590" s="11" t="str">
        <f t="shared" si="734"/>
        <v>High Cost per Unit</v>
      </c>
      <c r="Q3590" s="12">
        <f t="shared" si="735"/>
        <v>0</v>
      </c>
      <c r="R3590" s="12">
        <f t="shared" si="736"/>
        <v>0</v>
      </c>
      <c r="S3590" s="12">
        <f t="shared" si="737"/>
        <v>0</v>
      </c>
      <c r="T3590" s="12">
        <f t="shared" si="738"/>
        <v>0</v>
      </c>
      <c r="U3590" s="12">
        <f t="shared" si="739"/>
        <v>0</v>
      </c>
      <c r="V3590" s="13" t="str">
        <f t="shared" ca="1" si="740"/>
        <v>Greater Than 8 Weeks Old</v>
      </c>
    </row>
    <row r="3591" spans="1:22" x14ac:dyDescent="0.45">
      <c r="A3591" s="2" t="s">
        <v>285</v>
      </c>
      <c r="B3591" s="5">
        <v>43707</v>
      </c>
      <c r="C3591" s="5" t="s">
        <v>383</v>
      </c>
      <c r="D3591" s="5" t="s">
        <v>398</v>
      </c>
      <c r="E3591" s="6">
        <v>1</v>
      </c>
      <c r="F3591" s="3">
        <v>59</v>
      </c>
      <c r="G3591" s="3">
        <v>28.87</v>
      </c>
      <c r="H3591" s="8">
        <f t="shared" si="728"/>
        <v>28.87</v>
      </c>
      <c r="I3591" s="3">
        <v>30.13</v>
      </c>
      <c r="J3591" s="4">
        <v>0.51</v>
      </c>
      <c r="K3591" s="2" t="str">
        <f t="shared" si="729"/>
        <v>Friday</v>
      </c>
      <c r="L3591" s="5">
        <f t="shared" si="730"/>
        <v>43710</v>
      </c>
      <c r="M3591" s="2" t="str">
        <f t="shared" si="731"/>
        <v>Monday</v>
      </c>
      <c r="N3591" s="2" t="str">
        <f t="shared" si="732"/>
        <v>Monday</v>
      </c>
      <c r="O3591" s="12">
        <f t="shared" si="733"/>
        <v>0</v>
      </c>
      <c r="P3591" s="11" t="str">
        <f t="shared" si="734"/>
        <v>High Cost per Unit</v>
      </c>
      <c r="Q3591" s="12">
        <f t="shared" si="735"/>
        <v>0</v>
      </c>
      <c r="R3591" s="12">
        <f t="shared" si="736"/>
        <v>0</v>
      </c>
      <c r="S3591" s="12">
        <f t="shared" si="737"/>
        <v>0</v>
      </c>
      <c r="T3591" s="12">
        <f t="shared" si="738"/>
        <v>0</v>
      </c>
      <c r="U3591" s="12">
        <f t="shared" si="739"/>
        <v>0</v>
      </c>
      <c r="V3591" s="13" t="str">
        <f t="shared" ca="1" si="740"/>
        <v>Greater Than 8 Weeks Old</v>
      </c>
    </row>
    <row r="3592" spans="1:22" x14ac:dyDescent="0.45">
      <c r="A3592" s="2" t="s">
        <v>234</v>
      </c>
      <c r="B3592" s="5">
        <v>43707</v>
      </c>
      <c r="C3592" s="5" t="s">
        <v>369</v>
      </c>
      <c r="D3592" s="5" t="s">
        <v>372</v>
      </c>
      <c r="E3592" s="6">
        <v>3</v>
      </c>
      <c r="F3592" s="3">
        <v>74.98</v>
      </c>
      <c r="G3592" s="3">
        <v>26.91</v>
      </c>
      <c r="H3592" s="8">
        <f t="shared" si="728"/>
        <v>8.9700000000000006</v>
      </c>
      <c r="I3592" s="3">
        <v>48.07</v>
      </c>
      <c r="J3592" s="4">
        <v>0.64</v>
      </c>
      <c r="K3592" s="2" t="str">
        <f t="shared" si="729"/>
        <v>Friday</v>
      </c>
      <c r="L3592" s="5">
        <f t="shared" si="730"/>
        <v>43710</v>
      </c>
      <c r="M3592" s="2" t="str">
        <f t="shared" si="731"/>
        <v>Monday</v>
      </c>
      <c r="N3592" s="2" t="str">
        <f t="shared" si="732"/>
        <v>Monday</v>
      </c>
      <c r="O3592" s="12">
        <f t="shared" si="733"/>
        <v>0</v>
      </c>
      <c r="P3592" s="11" t="str">
        <f t="shared" si="734"/>
        <v>Low Cost per Unit</v>
      </c>
      <c r="Q3592" s="12">
        <f t="shared" si="735"/>
        <v>0</v>
      </c>
      <c r="R3592" s="12">
        <f t="shared" si="736"/>
        <v>2.2494000000000001</v>
      </c>
      <c r="S3592" s="12">
        <f t="shared" si="737"/>
        <v>0</v>
      </c>
      <c r="T3592" s="12">
        <f t="shared" si="738"/>
        <v>0</v>
      </c>
      <c r="U3592" s="12">
        <f t="shared" si="739"/>
        <v>0</v>
      </c>
      <c r="V3592" s="13" t="str">
        <f t="shared" ca="1" si="740"/>
        <v>Greater Than 8 Weeks Old</v>
      </c>
    </row>
    <row r="3593" spans="1:22" x14ac:dyDescent="0.45">
      <c r="A3593" s="2" t="s">
        <v>90</v>
      </c>
      <c r="B3593" s="5">
        <v>43707</v>
      </c>
      <c r="C3593" s="5" t="s">
        <v>378</v>
      </c>
      <c r="D3593" s="5" t="s">
        <v>379</v>
      </c>
      <c r="E3593" s="6">
        <v>1</v>
      </c>
      <c r="F3593" s="3">
        <v>99</v>
      </c>
      <c r="G3593" s="3">
        <v>35.97</v>
      </c>
      <c r="H3593" s="8">
        <f t="shared" si="728"/>
        <v>35.97</v>
      </c>
      <c r="I3593" s="3">
        <v>63.03</v>
      </c>
      <c r="J3593" s="4">
        <v>0.64</v>
      </c>
      <c r="K3593" s="2" t="str">
        <f t="shared" si="729"/>
        <v>Friday</v>
      </c>
      <c r="L3593" s="5">
        <f t="shared" si="730"/>
        <v>43710</v>
      </c>
      <c r="M3593" s="2" t="str">
        <f t="shared" si="731"/>
        <v>Monday</v>
      </c>
      <c r="N3593" s="2" t="str">
        <f t="shared" si="732"/>
        <v>Monday</v>
      </c>
      <c r="O3593" s="12">
        <f t="shared" si="733"/>
        <v>0</v>
      </c>
      <c r="P3593" s="11" t="str">
        <f t="shared" si="734"/>
        <v>High Cost per Unit</v>
      </c>
      <c r="Q3593" s="12">
        <f t="shared" si="735"/>
        <v>0</v>
      </c>
      <c r="R3593" s="12">
        <f t="shared" si="736"/>
        <v>0</v>
      </c>
      <c r="S3593" s="12">
        <f t="shared" si="737"/>
        <v>0</v>
      </c>
      <c r="T3593" s="12">
        <f t="shared" si="738"/>
        <v>0</v>
      </c>
      <c r="U3593" s="12">
        <f t="shared" si="739"/>
        <v>0</v>
      </c>
      <c r="V3593" s="13" t="str">
        <f t="shared" ca="1" si="740"/>
        <v>Greater Than 8 Weeks Old</v>
      </c>
    </row>
    <row r="3594" spans="1:22" x14ac:dyDescent="0.45">
      <c r="A3594" s="2" t="s">
        <v>314</v>
      </c>
      <c r="B3594" s="5">
        <v>43707</v>
      </c>
      <c r="C3594" s="5" t="s">
        <v>371</v>
      </c>
      <c r="D3594" s="5" t="s">
        <v>371</v>
      </c>
      <c r="E3594" s="6">
        <v>1</v>
      </c>
      <c r="F3594" s="3">
        <v>18.989999999999998</v>
      </c>
      <c r="G3594" s="3">
        <v>17</v>
      </c>
      <c r="H3594" s="8">
        <f t="shared" si="728"/>
        <v>17</v>
      </c>
      <c r="I3594" s="3">
        <v>1.99</v>
      </c>
      <c r="J3594" s="4">
        <v>0.1</v>
      </c>
      <c r="K3594" s="2" t="str">
        <f t="shared" si="729"/>
        <v>Friday</v>
      </c>
      <c r="L3594" s="5">
        <f t="shared" si="730"/>
        <v>43710</v>
      </c>
      <c r="M3594" s="2" t="str">
        <f t="shared" si="731"/>
        <v>Monday</v>
      </c>
      <c r="N3594" s="2" t="str">
        <f t="shared" si="732"/>
        <v>Monday</v>
      </c>
      <c r="O3594" s="12">
        <f t="shared" si="733"/>
        <v>0</v>
      </c>
      <c r="P3594" s="11" t="str">
        <f t="shared" si="734"/>
        <v>High Cost per Unit</v>
      </c>
      <c r="Q3594" s="12">
        <f t="shared" si="735"/>
        <v>0</v>
      </c>
      <c r="R3594" s="12">
        <f t="shared" si="736"/>
        <v>0</v>
      </c>
      <c r="S3594" s="12">
        <f t="shared" si="737"/>
        <v>0</v>
      </c>
      <c r="T3594" s="12">
        <f t="shared" si="738"/>
        <v>0</v>
      </c>
      <c r="U3594" s="12">
        <f t="shared" si="739"/>
        <v>0</v>
      </c>
      <c r="V3594" s="13" t="str">
        <f t="shared" ca="1" si="740"/>
        <v>Greater Than 8 Weeks Old</v>
      </c>
    </row>
    <row r="3595" spans="1:22" x14ac:dyDescent="0.45">
      <c r="A3595" s="2" t="s">
        <v>91</v>
      </c>
      <c r="B3595" s="5">
        <v>43708</v>
      </c>
      <c r="C3595" s="5" t="s">
        <v>367</v>
      </c>
      <c r="D3595" s="5" t="s">
        <v>368</v>
      </c>
      <c r="E3595" s="6">
        <v>1</v>
      </c>
      <c r="F3595" s="3">
        <v>55</v>
      </c>
      <c r="G3595" s="3">
        <v>12.65</v>
      </c>
      <c r="H3595" s="8">
        <f t="shared" si="728"/>
        <v>12.65</v>
      </c>
      <c r="I3595" s="3">
        <v>42.35</v>
      </c>
      <c r="J3595" s="4">
        <v>0.77</v>
      </c>
      <c r="K3595" s="2" t="str">
        <f t="shared" si="729"/>
        <v>Saturday</v>
      </c>
      <c r="L3595" s="5">
        <f t="shared" si="730"/>
        <v>43711</v>
      </c>
      <c r="M3595" s="2" t="str">
        <f t="shared" si="731"/>
        <v>Tuesday</v>
      </c>
      <c r="N3595" s="2" t="str">
        <f t="shared" si="732"/>
        <v>Tuesday</v>
      </c>
      <c r="O3595" s="12">
        <f t="shared" si="733"/>
        <v>0</v>
      </c>
      <c r="P3595" s="11" t="str">
        <f t="shared" si="734"/>
        <v>Low Cost per Unit</v>
      </c>
      <c r="Q3595" s="12">
        <f t="shared" si="735"/>
        <v>5.5</v>
      </c>
      <c r="R3595" s="12">
        <f t="shared" si="736"/>
        <v>0</v>
      </c>
      <c r="S3595" s="12">
        <f t="shared" si="737"/>
        <v>0</v>
      </c>
      <c r="T3595" s="12">
        <f t="shared" si="738"/>
        <v>0</v>
      </c>
      <c r="U3595" s="12">
        <f t="shared" si="739"/>
        <v>0</v>
      </c>
      <c r="V3595" s="13" t="str">
        <f t="shared" ca="1" si="740"/>
        <v>Greater Than 8 Weeks Old</v>
      </c>
    </row>
    <row r="3596" spans="1:22" x14ac:dyDescent="0.45">
      <c r="A3596" s="2" t="s">
        <v>92</v>
      </c>
      <c r="B3596" s="5">
        <v>43708</v>
      </c>
      <c r="C3596" s="5" t="s">
        <v>367</v>
      </c>
      <c r="D3596" s="5" t="s">
        <v>368</v>
      </c>
      <c r="E3596" s="6">
        <v>2</v>
      </c>
      <c r="F3596" s="3">
        <v>118</v>
      </c>
      <c r="G3596" s="3">
        <v>40.6</v>
      </c>
      <c r="H3596" s="8">
        <f t="shared" si="728"/>
        <v>20.3</v>
      </c>
      <c r="I3596" s="3">
        <v>77.400000000000006</v>
      </c>
      <c r="J3596" s="4">
        <v>0.66</v>
      </c>
      <c r="K3596" s="2" t="str">
        <f t="shared" si="729"/>
        <v>Saturday</v>
      </c>
      <c r="L3596" s="5">
        <f t="shared" si="730"/>
        <v>43711</v>
      </c>
      <c r="M3596" s="2" t="str">
        <f t="shared" si="731"/>
        <v>Tuesday</v>
      </c>
      <c r="N3596" s="2" t="str">
        <f t="shared" si="732"/>
        <v>Tuesday</v>
      </c>
      <c r="O3596" s="12">
        <f t="shared" si="733"/>
        <v>0</v>
      </c>
      <c r="P3596" s="11" t="str">
        <f t="shared" si="734"/>
        <v>High Cost per Unit</v>
      </c>
      <c r="Q3596" s="12">
        <f t="shared" si="735"/>
        <v>11.8</v>
      </c>
      <c r="R3596" s="12">
        <f t="shared" si="736"/>
        <v>3.54</v>
      </c>
      <c r="S3596" s="12">
        <f t="shared" si="737"/>
        <v>0</v>
      </c>
      <c r="T3596" s="12">
        <f t="shared" si="738"/>
        <v>0</v>
      </c>
      <c r="U3596" s="12">
        <f t="shared" si="739"/>
        <v>0</v>
      </c>
      <c r="V3596" s="13" t="str">
        <f t="shared" ca="1" si="740"/>
        <v>Greater Than 8 Weeks Old</v>
      </c>
    </row>
    <row r="3597" spans="1:22" x14ac:dyDescent="0.45">
      <c r="A3597" s="2" t="s">
        <v>174</v>
      </c>
      <c r="B3597" s="5">
        <v>43708</v>
      </c>
      <c r="C3597" s="5" t="s">
        <v>367</v>
      </c>
      <c r="D3597" s="5" t="s">
        <v>368</v>
      </c>
      <c r="E3597" s="6">
        <v>3</v>
      </c>
      <c r="F3597" s="3">
        <v>165</v>
      </c>
      <c r="G3597" s="3">
        <v>49.2</v>
      </c>
      <c r="H3597" s="8">
        <f t="shared" si="728"/>
        <v>16.400000000000002</v>
      </c>
      <c r="I3597" s="3">
        <v>115.8</v>
      </c>
      <c r="J3597" s="4">
        <v>0.7</v>
      </c>
      <c r="K3597" s="2" t="str">
        <f t="shared" si="729"/>
        <v>Saturday</v>
      </c>
      <c r="L3597" s="5">
        <f t="shared" si="730"/>
        <v>43711</v>
      </c>
      <c r="M3597" s="2" t="str">
        <f t="shared" si="731"/>
        <v>Tuesday</v>
      </c>
      <c r="N3597" s="2" t="str">
        <f t="shared" si="732"/>
        <v>Tuesday</v>
      </c>
      <c r="O3597" s="12">
        <f t="shared" si="733"/>
        <v>0</v>
      </c>
      <c r="P3597" s="11" t="str">
        <f t="shared" si="734"/>
        <v>Low Cost per Unit</v>
      </c>
      <c r="Q3597" s="12">
        <f t="shared" si="735"/>
        <v>16.5</v>
      </c>
      <c r="R3597" s="12">
        <f t="shared" si="736"/>
        <v>4.95</v>
      </c>
      <c r="S3597" s="12">
        <f t="shared" si="737"/>
        <v>0</v>
      </c>
      <c r="T3597" s="12">
        <f t="shared" si="738"/>
        <v>0</v>
      </c>
      <c r="U3597" s="12">
        <f t="shared" si="739"/>
        <v>0</v>
      </c>
      <c r="V3597" s="13" t="str">
        <f t="shared" ca="1" si="740"/>
        <v>Greater Than 8 Weeks Old</v>
      </c>
    </row>
    <row r="3598" spans="1:22" x14ac:dyDescent="0.45">
      <c r="A3598" s="2" t="s">
        <v>10</v>
      </c>
      <c r="B3598" s="5">
        <v>43708</v>
      </c>
      <c r="C3598" s="5" t="s">
        <v>369</v>
      </c>
      <c r="D3598" s="5" t="s">
        <v>372</v>
      </c>
      <c r="E3598" s="6">
        <v>3</v>
      </c>
      <c r="F3598" s="3">
        <v>135</v>
      </c>
      <c r="G3598" s="3">
        <v>48.63</v>
      </c>
      <c r="H3598" s="8">
        <f t="shared" si="728"/>
        <v>16.21</v>
      </c>
      <c r="I3598" s="3">
        <v>86.37</v>
      </c>
      <c r="J3598" s="4">
        <v>0.64</v>
      </c>
      <c r="K3598" s="2" t="str">
        <f t="shared" si="729"/>
        <v>Saturday</v>
      </c>
      <c r="L3598" s="5">
        <f t="shared" si="730"/>
        <v>43711</v>
      </c>
      <c r="M3598" s="2" t="str">
        <f t="shared" si="731"/>
        <v>Tuesday</v>
      </c>
      <c r="N3598" s="2" t="str">
        <f t="shared" si="732"/>
        <v>Tuesday</v>
      </c>
      <c r="O3598" s="12">
        <f t="shared" si="733"/>
        <v>0</v>
      </c>
      <c r="P3598" s="11" t="str">
        <f t="shared" si="734"/>
        <v>Low Cost per Unit</v>
      </c>
      <c r="Q3598" s="12">
        <f t="shared" si="735"/>
        <v>0</v>
      </c>
      <c r="R3598" s="12">
        <f t="shared" si="736"/>
        <v>4.05</v>
      </c>
      <c r="S3598" s="12">
        <f t="shared" si="737"/>
        <v>0</v>
      </c>
      <c r="T3598" s="12">
        <f t="shared" si="738"/>
        <v>13.5</v>
      </c>
      <c r="U3598" s="12">
        <f t="shared" si="739"/>
        <v>0</v>
      </c>
      <c r="V3598" s="13" t="str">
        <f t="shared" ca="1" si="740"/>
        <v>Greater Than 8 Weeks Old</v>
      </c>
    </row>
    <row r="3599" spans="1:22" x14ac:dyDescent="0.45">
      <c r="A3599" s="2" t="s">
        <v>296</v>
      </c>
      <c r="B3599" s="5">
        <v>43708</v>
      </c>
      <c r="C3599" s="5" t="s">
        <v>369</v>
      </c>
      <c r="D3599" s="5" t="s">
        <v>372</v>
      </c>
      <c r="E3599" s="6">
        <v>1</v>
      </c>
      <c r="F3599" s="3">
        <v>74</v>
      </c>
      <c r="G3599" s="3">
        <v>20.8</v>
      </c>
      <c r="H3599" s="8">
        <f t="shared" si="728"/>
        <v>20.8</v>
      </c>
      <c r="I3599" s="3">
        <v>53.2</v>
      </c>
      <c r="J3599" s="4">
        <v>0.72</v>
      </c>
      <c r="K3599" s="2" t="str">
        <f t="shared" si="729"/>
        <v>Saturday</v>
      </c>
      <c r="L3599" s="5">
        <f t="shared" si="730"/>
        <v>43711</v>
      </c>
      <c r="M3599" s="2" t="str">
        <f t="shared" si="731"/>
        <v>Tuesday</v>
      </c>
      <c r="N3599" s="2" t="str">
        <f t="shared" si="732"/>
        <v>Tuesday</v>
      </c>
      <c r="O3599" s="12">
        <f t="shared" si="733"/>
        <v>0</v>
      </c>
      <c r="P3599" s="11" t="str">
        <f t="shared" si="734"/>
        <v>High Cost per Unit</v>
      </c>
      <c r="Q3599" s="12">
        <f t="shared" si="735"/>
        <v>0</v>
      </c>
      <c r="R3599" s="12">
        <f t="shared" si="736"/>
        <v>0</v>
      </c>
      <c r="S3599" s="12">
        <f t="shared" si="737"/>
        <v>0</v>
      </c>
      <c r="T3599" s="12">
        <f t="shared" si="738"/>
        <v>7.4</v>
      </c>
      <c r="U3599" s="12">
        <f t="shared" si="739"/>
        <v>0</v>
      </c>
      <c r="V3599" s="13" t="str">
        <f t="shared" ca="1" si="740"/>
        <v>Greater Than 8 Weeks Old</v>
      </c>
    </row>
    <row r="3600" spans="1:22" x14ac:dyDescent="0.45">
      <c r="A3600" s="2" t="s">
        <v>213</v>
      </c>
      <c r="B3600" s="5">
        <v>43708</v>
      </c>
      <c r="C3600" s="5" t="s">
        <v>369</v>
      </c>
      <c r="D3600" s="5" t="s">
        <v>374</v>
      </c>
      <c r="E3600" s="6">
        <v>4</v>
      </c>
      <c r="F3600" s="3">
        <v>69</v>
      </c>
      <c r="G3600" s="3">
        <v>28.68</v>
      </c>
      <c r="H3600" s="8">
        <f t="shared" si="728"/>
        <v>7.17</v>
      </c>
      <c r="I3600" s="3">
        <v>40.32</v>
      </c>
      <c r="J3600" s="4">
        <v>0.57999999999999996</v>
      </c>
      <c r="K3600" s="2" t="str">
        <f t="shared" si="729"/>
        <v>Saturday</v>
      </c>
      <c r="L3600" s="5">
        <f t="shared" si="730"/>
        <v>43711</v>
      </c>
      <c r="M3600" s="2" t="str">
        <f t="shared" si="731"/>
        <v>Tuesday</v>
      </c>
      <c r="N3600" s="2" t="str">
        <f t="shared" si="732"/>
        <v>Tuesday</v>
      </c>
      <c r="O3600" s="12">
        <f t="shared" si="733"/>
        <v>0</v>
      </c>
      <c r="P3600" s="11" t="str">
        <f t="shared" si="734"/>
        <v>Low Cost per Unit</v>
      </c>
      <c r="Q3600" s="12">
        <f t="shared" si="735"/>
        <v>0</v>
      </c>
      <c r="R3600" s="12">
        <f t="shared" si="736"/>
        <v>2.0699999999999998</v>
      </c>
      <c r="S3600" s="12">
        <f t="shared" si="737"/>
        <v>0</v>
      </c>
      <c r="T3600" s="12">
        <f t="shared" si="738"/>
        <v>6.9</v>
      </c>
      <c r="U3600" s="12">
        <f t="shared" si="739"/>
        <v>0</v>
      </c>
      <c r="V3600" s="13" t="str">
        <f t="shared" ca="1" si="740"/>
        <v>Greater Than 8 Weeks Old</v>
      </c>
    </row>
    <row r="3601" spans="1:22" x14ac:dyDescent="0.45">
      <c r="A3601" s="2" t="s">
        <v>98</v>
      </c>
      <c r="B3601" s="5">
        <v>43708</v>
      </c>
      <c r="C3601" s="5" t="s">
        <v>376</v>
      </c>
      <c r="D3601" s="5" t="s">
        <v>377</v>
      </c>
      <c r="E3601" s="6">
        <v>3</v>
      </c>
      <c r="F3601" s="3">
        <v>59.99</v>
      </c>
      <c r="G3601" s="3">
        <v>23.82</v>
      </c>
      <c r="H3601" s="8">
        <f t="shared" si="728"/>
        <v>7.94</v>
      </c>
      <c r="I3601" s="3">
        <v>36.17</v>
      </c>
      <c r="J3601" s="4">
        <v>0.6</v>
      </c>
      <c r="K3601" s="2" t="str">
        <f t="shared" si="729"/>
        <v>Saturday</v>
      </c>
      <c r="L3601" s="5">
        <f t="shared" si="730"/>
        <v>43711</v>
      </c>
      <c r="M3601" s="2" t="str">
        <f t="shared" si="731"/>
        <v>Tuesday</v>
      </c>
      <c r="N3601" s="2" t="str">
        <f t="shared" si="732"/>
        <v>Tuesday</v>
      </c>
      <c r="O3601" s="12">
        <f t="shared" si="733"/>
        <v>0</v>
      </c>
      <c r="P3601" s="11" t="str">
        <f t="shared" si="734"/>
        <v>Low Cost per Unit</v>
      </c>
      <c r="Q3601" s="12">
        <f t="shared" si="735"/>
        <v>0</v>
      </c>
      <c r="R3601" s="12">
        <f t="shared" si="736"/>
        <v>1.7997000000000001</v>
      </c>
      <c r="S3601" s="12">
        <f t="shared" si="737"/>
        <v>0</v>
      </c>
      <c r="T3601" s="12">
        <f t="shared" si="738"/>
        <v>0</v>
      </c>
      <c r="U3601" s="12">
        <f t="shared" si="739"/>
        <v>0</v>
      </c>
      <c r="V3601" s="13" t="str">
        <f t="shared" ca="1" si="740"/>
        <v>Greater Than 8 Weeks Old</v>
      </c>
    </row>
    <row r="3602" spans="1:22" x14ac:dyDescent="0.45">
      <c r="A3602" s="2" t="s">
        <v>16</v>
      </c>
      <c r="B3602" s="5">
        <v>43708</v>
      </c>
      <c r="C3602" s="5" t="s">
        <v>375</v>
      </c>
      <c r="D3602" s="5" t="s">
        <v>377</v>
      </c>
      <c r="E3602" s="6">
        <v>2</v>
      </c>
      <c r="F3602" s="3">
        <v>31.99</v>
      </c>
      <c r="G3602" s="3">
        <v>9</v>
      </c>
      <c r="H3602" s="8">
        <f t="shared" si="728"/>
        <v>4.5</v>
      </c>
      <c r="I3602" s="3">
        <v>22.99</v>
      </c>
      <c r="J3602" s="4">
        <v>0.72</v>
      </c>
      <c r="K3602" s="2" t="str">
        <f t="shared" si="729"/>
        <v>Saturday</v>
      </c>
      <c r="L3602" s="5">
        <f t="shared" si="730"/>
        <v>43711</v>
      </c>
      <c r="M3602" s="2" t="str">
        <f t="shared" si="731"/>
        <v>Tuesday</v>
      </c>
      <c r="N3602" s="2" t="str">
        <f t="shared" si="732"/>
        <v>Tuesday</v>
      </c>
      <c r="O3602" s="12">
        <f t="shared" si="733"/>
        <v>0</v>
      </c>
      <c r="P3602" s="11" t="str">
        <f t="shared" si="734"/>
        <v>Low Cost per Unit</v>
      </c>
      <c r="Q3602" s="12">
        <f t="shared" si="735"/>
        <v>0</v>
      </c>
      <c r="R3602" s="12">
        <f t="shared" si="736"/>
        <v>0.95969999999999989</v>
      </c>
      <c r="S3602" s="12">
        <f t="shared" si="737"/>
        <v>0</v>
      </c>
      <c r="T3602" s="12">
        <f t="shared" si="738"/>
        <v>0</v>
      </c>
      <c r="U3602" s="12">
        <f t="shared" si="739"/>
        <v>0</v>
      </c>
      <c r="V3602" s="13" t="str">
        <f t="shared" ca="1" si="740"/>
        <v>Greater Than 8 Weeks Old</v>
      </c>
    </row>
    <row r="3603" spans="1:22" x14ac:dyDescent="0.45">
      <c r="A3603" s="2" t="s">
        <v>17</v>
      </c>
      <c r="B3603" s="5">
        <v>43708</v>
      </c>
      <c r="C3603" s="5" t="s">
        <v>376</v>
      </c>
      <c r="D3603" s="5" t="s">
        <v>377</v>
      </c>
      <c r="E3603" s="6">
        <v>1</v>
      </c>
      <c r="F3603" s="3">
        <v>10.99</v>
      </c>
      <c r="G3603" s="3">
        <v>6.2</v>
      </c>
      <c r="H3603" s="8">
        <f t="shared" si="728"/>
        <v>6.2</v>
      </c>
      <c r="I3603" s="3">
        <v>4.79</v>
      </c>
      <c r="J3603" s="4">
        <v>0.44</v>
      </c>
      <c r="K3603" s="2" t="str">
        <f t="shared" si="729"/>
        <v>Saturday</v>
      </c>
      <c r="L3603" s="5">
        <f t="shared" si="730"/>
        <v>43711</v>
      </c>
      <c r="M3603" s="2" t="str">
        <f t="shared" si="731"/>
        <v>Tuesday</v>
      </c>
      <c r="N3603" s="2" t="str">
        <f t="shared" si="732"/>
        <v>Tuesday</v>
      </c>
      <c r="O3603" s="12">
        <f t="shared" si="733"/>
        <v>0</v>
      </c>
      <c r="P3603" s="11" t="str">
        <f t="shared" si="734"/>
        <v>Low Cost per Unit</v>
      </c>
      <c r="Q3603" s="12">
        <f t="shared" si="735"/>
        <v>0</v>
      </c>
      <c r="R3603" s="12">
        <f t="shared" si="736"/>
        <v>0</v>
      </c>
      <c r="S3603" s="12">
        <f t="shared" si="737"/>
        <v>0</v>
      </c>
      <c r="T3603" s="12">
        <f t="shared" si="738"/>
        <v>0</v>
      </c>
      <c r="U3603" s="12">
        <f t="shared" si="739"/>
        <v>0</v>
      </c>
      <c r="V3603" s="13" t="str">
        <f t="shared" ca="1" si="740"/>
        <v>Greater Than 8 Weeks Old</v>
      </c>
    </row>
    <row r="3604" spans="1:22" x14ac:dyDescent="0.45">
      <c r="A3604" s="2" t="s">
        <v>18</v>
      </c>
      <c r="B3604" s="5">
        <v>43708</v>
      </c>
      <c r="C3604" s="5" t="s">
        <v>376</v>
      </c>
      <c r="D3604" s="5" t="s">
        <v>377</v>
      </c>
      <c r="E3604" s="6">
        <v>1</v>
      </c>
      <c r="F3604" s="3">
        <v>25</v>
      </c>
      <c r="G3604" s="3">
        <v>6.8</v>
      </c>
      <c r="H3604" s="8">
        <f t="shared" si="728"/>
        <v>6.8</v>
      </c>
      <c r="I3604" s="3">
        <v>18.2</v>
      </c>
      <c r="J3604" s="4">
        <v>0.73</v>
      </c>
      <c r="K3604" s="2" t="str">
        <f t="shared" si="729"/>
        <v>Saturday</v>
      </c>
      <c r="L3604" s="5">
        <f t="shared" si="730"/>
        <v>43711</v>
      </c>
      <c r="M3604" s="2" t="str">
        <f t="shared" si="731"/>
        <v>Tuesday</v>
      </c>
      <c r="N3604" s="2" t="str">
        <f t="shared" si="732"/>
        <v>Tuesday</v>
      </c>
      <c r="O3604" s="12">
        <f t="shared" si="733"/>
        <v>0</v>
      </c>
      <c r="P3604" s="11" t="str">
        <f t="shared" si="734"/>
        <v>Low Cost per Unit</v>
      </c>
      <c r="Q3604" s="12">
        <f t="shared" si="735"/>
        <v>0</v>
      </c>
      <c r="R3604" s="12">
        <f t="shared" si="736"/>
        <v>0</v>
      </c>
      <c r="S3604" s="12">
        <f t="shared" si="737"/>
        <v>0</v>
      </c>
      <c r="T3604" s="12">
        <f t="shared" si="738"/>
        <v>0</v>
      </c>
      <c r="U3604" s="12">
        <f t="shared" si="739"/>
        <v>0</v>
      </c>
      <c r="V3604" s="13" t="str">
        <f t="shared" ca="1" si="740"/>
        <v>Greater Than 8 Weeks Old</v>
      </c>
    </row>
    <row r="3605" spans="1:22" x14ac:dyDescent="0.45">
      <c r="A3605" s="2" t="s">
        <v>19</v>
      </c>
      <c r="B3605" s="5">
        <v>43708</v>
      </c>
      <c r="C3605" s="5" t="s">
        <v>378</v>
      </c>
      <c r="D3605" s="5" t="s">
        <v>379</v>
      </c>
      <c r="E3605" s="6">
        <v>1</v>
      </c>
      <c r="F3605" s="3">
        <v>69</v>
      </c>
      <c r="G3605" s="3">
        <v>20.059999999999999</v>
      </c>
      <c r="H3605" s="8">
        <f t="shared" si="728"/>
        <v>20.059999999999999</v>
      </c>
      <c r="I3605" s="3">
        <v>48.94</v>
      </c>
      <c r="J3605" s="4">
        <v>0.71</v>
      </c>
      <c r="K3605" s="2" t="str">
        <f t="shared" si="729"/>
        <v>Saturday</v>
      </c>
      <c r="L3605" s="5">
        <f t="shared" si="730"/>
        <v>43711</v>
      </c>
      <c r="M3605" s="2" t="str">
        <f t="shared" si="731"/>
        <v>Tuesday</v>
      </c>
      <c r="N3605" s="2" t="str">
        <f t="shared" si="732"/>
        <v>Tuesday</v>
      </c>
      <c r="O3605" s="12">
        <f t="shared" si="733"/>
        <v>0</v>
      </c>
      <c r="P3605" s="11" t="str">
        <f t="shared" si="734"/>
        <v>High Cost per Unit</v>
      </c>
      <c r="Q3605" s="12">
        <f t="shared" si="735"/>
        <v>0</v>
      </c>
      <c r="R3605" s="12">
        <f t="shared" si="736"/>
        <v>0</v>
      </c>
      <c r="S3605" s="12">
        <f t="shared" si="737"/>
        <v>0</v>
      </c>
      <c r="T3605" s="12">
        <f t="shared" si="738"/>
        <v>0</v>
      </c>
      <c r="U3605" s="12">
        <f t="shared" si="739"/>
        <v>0</v>
      </c>
      <c r="V3605" s="13" t="str">
        <f t="shared" ca="1" si="740"/>
        <v>Greater Than 8 Weeks Old</v>
      </c>
    </row>
    <row r="3606" spans="1:22" x14ac:dyDescent="0.45">
      <c r="A3606" s="2" t="s">
        <v>21</v>
      </c>
      <c r="B3606" s="5">
        <v>43708</v>
      </c>
      <c r="C3606" s="5" t="s">
        <v>376</v>
      </c>
      <c r="D3606" s="5" t="s">
        <v>377</v>
      </c>
      <c r="E3606" s="6">
        <v>3</v>
      </c>
      <c r="F3606" s="3">
        <v>66</v>
      </c>
      <c r="G3606" s="3">
        <v>19.05</v>
      </c>
      <c r="H3606" s="8">
        <f t="shared" si="728"/>
        <v>6.3500000000000005</v>
      </c>
      <c r="I3606" s="3">
        <v>46.95</v>
      </c>
      <c r="J3606" s="4">
        <v>0.71</v>
      </c>
      <c r="K3606" s="2" t="str">
        <f t="shared" si="729"/>
        <v>Saturday</v>
      </c>
      <c r="L3606" s="5">
        <f t="shared" si="730"/>
        <v>43711</v>
      </c>
      <c r="M3606" s="2" t="str">
        <f t="shared" si="731"/>
        <v>Tuesday</v>
      </c>
      <c r="N3606" s="2" t="str">
        <f t="shared" si="732"/>
        <v>Tuesday</v>
      </c>
      <c r="O3606" s="12">
        <f t="shared" si="733"/>
        <v>0</v>
      </c>
      <c r="P3606" s="11" t="str">
        <f t="shared" si="734"/>
        <v>Low Cost per Unit</v>
      </c>
      <c r="Q3606" s="12">
        <f t="shared" si="735"/>
        <v>0</v>
      </c>
      <c r="R3606" s="12">
        <f t="shared" si="736"/>
        <v>1.98</v>
      </c>
      <c r="S3606" s="12">
        <f t="shared" si="737"/>
        <v>0</v>
      </c>
      <c r="T3606" s="12">
        <f t="shared" si="738"/>
        <v>0</v>
      </c>
      <c r="U3606" s="12">
        <f t="shared" si="739"/>
        <v>0</v>
      </c>
      <c r="V3606" s="13" t="str">
        <f t="shared" ca="1" si="740"/>
        <v>Greater Than 8 Weeks Old</v>
      </c>
    </row>
    <row r="3607" spans="1:22" x14ac:dyDescent="0.45">
      <c r="A3607" s="2" t="s">
        <v>215</v>
      </c>
      <c r="B3607" s="5">
        <v>43708</v>
      </c>
      <c r="C3607" s="5" t="s">
        <v>378</v>
      </c>
      <c r="D3607" s="5" t="s">
        <v>379</v>
      </c>
      <c r="E3607" s="6">
        <v>2</v>
      </c>
      <c r="F3607" s="3">
        <v>27.99</v>
      </c>
      <c r="G3607" s="3">
        <v>7.6</v>
      </c>
      <c r="H3607" s="8">
        <f t="shared" si="728"/>
        <v>3.8</v>
      </c>
      <c r="I3607" s="3">
        <v>20.39</v>
      </c>
      <c r="J3607" s="4">
        <v>0.73</v>
      </c>
      <c r="K3607" s="2" t="str">
        <f t="shared" si="729"/>
        <v>Saturday</v>
      </c>
      <c r="L3607" s="5">
        <f t="shared" si="730"/>
        <v>43711</v>
      </c>
      <c r="M3607" s="2" t="str">
        <f t="shared" si="731"/>
        <v>Tuesday</v>
      </c>
      <c r="N3607" s="2" t="str">
        <f t="shared" si="732"/>
        <v>Tuesday</v>
      </c>
      <c r="O3607" s="12">
        <f t="shared" si="733"/>
        <v>0</v>
      </c>
      <c r="P3607" s="11" t="str">
        <f t="shared" si="734"/>
        <v>Low Cost per Unit</v>
      </c>
      <c r="Q3607" s="12">
        <f t="shared" si="735"/>
        <v>0</v>
      </c>
      <c r="R3607" s="12">
        <f t="shared" si="736"/>
        <v>0.83969999999999989</v>
      </c>
      <c r="S3607" s="12">
        <f t="shared" si="737"/>
        <v>0</v>
      </c>
      <c r="T3607" s="12">
        <f t="shared" si="738"/>
        <v>0</v>
      </c>
      <c r="U3607" s="12">
        <f t="shared" si="739"/>
        <v>0</v>
      </c>
      <c r="V3607" s="13" t="str">
        <f t="shared" ca="1" si="740"/>
        <v>Greater Than 8 Weeks Old</v>
      </c>
    </row>
    <row r="3608" spans="1:22" x14ac:dyDescent="0.45">
      <c r="A3608" s="2" t="s">
        <v>162</v>
      </c>
      <c r="B3608" s="5">
        <v>43708</v>
      </c>
      <c r="C3608" s="5" t="s">
        <v>383</v>
      </c>
      <c r="D3608" s="5" t="s">
        <v>384</v>
      </c>
      <c r="E3608" s="6">
        <v>7</v>
      </c>
      <c r="F3608" s="3">
        <v>55.98</v>
      </c>
      <c r="G3608" s="3">
        <v>22.4</v>
      </c>
      <c r="H3608" s="8">
        <f t="shared" si="728"/>
        <v>3.1999999999999997</v>
      </c>
      <c r="I3608" s="3">
        <v>33.58</v>
      </c>
      <c r="J3608" s="4">
        <v>0.6</v>
      </c>
      <c r="K3608" s="2" t="str">
        <f t="shared" si="729"/>
        <v>Saturday</v>
      </c>
      <c r="L3608" s="5">
        <f t="shared" si="730"/>
        <v>43711</v>
      </c>
      <c r="M3608" s="2" t="str">
        <f t="shared" si="731"/>
        <v>Tuesday</v>
      </c>
      <c r="N3608" s="2" t="str">
        <f t="shared" si="732"/>
        <v>Tuesday</v>
      </c>
      <c r="O3608" s="12">
        <f t="shared" si="733"/>
        <v>0</v>
      </c>
      <c r="P3608" s="11" t="str">
        <f t="shared" si="734"/>
        <v>Low Cost per Unit</v>
      </c>
      <c r="Q3608" s="12">
        <f t="shared" si="735"/>
        <v>0</v>
      </c>
      <c r="R3608" s="12">
        <f t="shared" si="736"/>
        <v>1.6793999999999998</v>
      </c>
      <c r="S3608" s="12">
        <f t="shared" si="737"/>
        <v>0</v>
      </c>
      <c r="T3608" s="12">
        <f t="shared" si="738"/>
        <v>0</v>
      </c>
      <c r="U3608" s="12">
        <f t="shared" si="739"/>
        <v>0</v>
      </c>
      <c r="V3608" s="13" t="str">
        <f t="shared" ca="1" si="740"/>
        <v>Greater Than 8 Weeks Old</v>
      </c>
    </row>
    <row r="3609" spans="1:22" x14ac:dyDescent="0.45">
      <c r="A3609" s="2" t="s">
        <v>216</v>
      </c>
      <c r="B3609" s="5">
        <v>43708</v>
      </c>
      <c r="C3609" s="5" t="s">
        <v>383</v>
      </c>
      <c r="D3609" s="5" t="s">
        <v>385</v>
      </c>
      <c r="E3609" s="6">
        <v>2</v>
      </c>
      <c r="F3609" s="3">
        <v>18</v>
      </c>
      <c r="G3609" s="3">
        <v>8.6</v>
      </c>
      <c r="H3609" s="8">
        <f t="shared" si="728"/>
        <v>4.3</v>
      </c>
      <c r="I3609" s="3">
        <v>9.4</v>
      </c>
      <c r="J3609" s="4">
        <v>0.52</v>
      </c>
      <c r="K3609" s="2" t="str">
        <f t="shared" si="729"/>
        <v>Saturday</v>
      </c>
      <c r="L3609" s="5">
        <f t="shared" si="730"/>
        <v>43711</v>
      </c>
      <c r="M3609" s="2" t="str">
        <f t="shared" si="731"/>
        <v>Tuesday</v>
      </c>
      <c r="N3609" s="2" t="str">
        <f t="shared" si="732"/>
        <v>Tuesday</v>
      </c>
      <c r="O3609" s="12">
        <f t="shared" si="733"/>
        <v>0</v>
      </c>
      <c r="P3609" s="11" t="str">
        <f t="shared" si="734"/>
        <v>Low Cost per Unit</v>
      </c>
      <c r="Q3609" s="12">
        <f t="shared" si="735"/>
        <v>0</v>
      </c>
      <c r="R3609" s="12">
        <f t="shared" si="736"/>
        <v>0.54</v>
      </c>
      <c r="S3609" s="12">
        <f t="shared" si="737"/>
        <v>0</v>
      </c>
      <c r="T3609" s="12">
        <f t="shared" si="738"/>
        <v>0</v>
      </c>
      <c r="U3609" s="12">
        <f t="shared" si="739"/>
        <v>0</v>
      </c>
      <c r="V3609" s="13" t="str">
        <f t="shared" ca="1" si="740"/>
        <v>Greater Than 8 Weeks Old</v>
      </c>
    </row>
    <row r="3610" spans="1:22" x14ac:dyDescent="0.45">
      <c r="A3610" s="2" t="s">
        <v>217</v>
      </c>
      <c r="B3610" s="5">
        <v>43708</v>
      </c>
      <c r="C3610" s="5" t="s">
        <v>383</v>
      </c>
      <c r="D3610" s="5" t="s">
        <v>385</v>
      </c>
      <c r="E3610" s="6">
        <v>2</v>
      </c>
      <c r="F3610" s="3">
        <v>18</v>
      </c>
      <c r="G3610" s="3">
        <v>7.96</v>
      </c>
      <c r="H3610" s="8">
        <f t="shared" si="728"/>
        <v>3.98</v>
      </c>
      <c r="I3610" s="3">
        <v>10.039999999999999</v>
      </c>
      <c r="J3610" s="4">
        <v>0.56000000000000005</v>
      </c>
      <c r="K3610" s="2" t="str">
        <f t="shared" si="729"/>
        <v>Saturday</v>
      </c>
      <c r="L3610" s="5">
        <f t="shared" si="730"/>
        <v>43711</v>
      </c>
      <c r="M3610" s="2" t="str">
        <f t="shared" si="731"/>
        <v>Tuesday</v>
      </c>
      <c r="N3610" s="2" t="str">
        <f t="shared" si="732"/>
        <v>Tuesday</v>
      </c>
      <c r="O3610" s="12">
        <f t="shared" si="733"/>
        <v>0</v>
      </c>
      <c r="P3610" s="11" t="str">
        <f t="shared" si="734"/>
        <v>Low Cost per Unit</v>
      </c>
      <c r="Q3610" s="12">
        <f t="shared" si="735"/>
        <v>0</v>
      </c>
      <c r="R3610" s="12">
        <f t="shared" si="736"/>
        <v>0.54</v>
      </c>
      <c r="S3610" s="12">
        <f t="shared" si="737"/>
        <v>0</v>
      </c>
      <c r="T3610" s="12">
        <f t="shared" si="738"/>
        <v>0</v>
      </c>
      <c r="U3610" s="12">
        <f t="shared" si="739"/>
        <v>0</v>
      </c>
      <c r="V3610" s="13" t="str">
        <f t="shared" ca="1" si="740"/>
        <v>Greater Than 8 Weeks Old</v>
      </c>
    </row>
    <row r="3611" spans="1:22" x14ac:dyDescent="0.45">
      <c r="A3611" s="2" t="s">
        <v>23</v>
      </c>
      <c r="B3611" s="5">
        <v>43708</v>
      </c>
      <c r="C3611" s="5" t="s">
        <v>383</v>
      </c>
      <c r="D3611" s="5" t="s">
        <v>385</v>
      </c>
      <c r="E3611" s="6">
        <v>2</v>
      </c>
      <c r="F3611" s="3">
        <v>28</v>
      </c>
      <c r="G3611" s="3">
        <v>5.5</v>
      </c>
      <c r="H3611" s="8">
        <f t="shared" si="728"/>
        <v>2.75</v>
      </c>
      <c r="I3611" s="3">
        <v>22.5</v>
      </c>
      <c r="J3611" s="4">
        <v>0.8</v>
      </c>
      <c r="K3611" s="2" t="str">
        <f t="shared" si="729"/>
        <v>Saturday</v>
      </c>
      <c r="L3611" s="5">
        <f t="shared" si="730"/>
        <v>43711</v>
      </c>
      <c r="M3611" s="2" t="str">
        <f t="shared" si="731"/>
        <v>Tuesday</v>
      </c>
      <c r="N3611" s="2" t="str">
        <f t="shared" si="732"/>
        <v>Tuesday</v>
      </c>
      <c r="O3611" s="12">
        <f t="shared" si="733"/>
        <v>0</v>
      </c>
      <c r="P3611" s="11" t="str">
        <f t="shared" si="734"/>
        <v>Low Cost per Unit</v>
      </c>
      <c r="Q3611" s="12">
        <f t="shared" si="735"/>
        <v>0</v>
      </c>
      <c r="R3611" s="12">
        <f t="shared" si="736"/>
        <v>0.84</v>
      </c>
      <c r="S3611" s="12">
        <f t="shared" si="737"/>
        <v>0</v>
      </c>
      <c r="T3611" s="12">
        <f t="shared" si="738"/>
        <v>0</v>
      </c>
      <c r="U3611" s="12">
        <f t="shared" si="739"/>
        <v>0</v>
      </c>
      <c r="V3611" s="13" t="str">
        <f t="shared" ca="1" si="740"/>
        <v>Greater Than 8 Weeks Old</v>
      </c>
    </row>
    <row r="3612" spans="1:22" x14ac:dyDescent="0.45">
      <c r="A3612" s="2" t="s">
        <v>136</v>
      </c>
      <c r="B3612" s="5">
        <v>43708</v>
      </c>
      <c r="C3612" s="5" t="s">
        <v>376</v>
      </c>
      <c r="D3612" s="5" t="s">
        <v>377</v>
      </c>
      <c r="E3612" s="6">
        <v>2</v>
      </c>
      <c r="F3612" s="3">
        <v>16</v>
      </c>
      <c r="G3612" s="3">
        <v>3.5</v>
      </c>
      <c r="H3612" s="8">
        <f t="shared" si="728"/>
        <v>1.75</v>
      </c>
      <c r="I3612" s="3">
        <v>12.5</v>
      </c>
      <c r="J3612" s="4">
        <v>0.78</v>
      </c>
      <c r="K3612" s="2" t="str">
        <f t="shared" si="729"/>
        <v>Saturday</v>
      </c>
      <c r="L3612" s="5">
        <f t="shared" si="730"/>
        <v>43711</v>
      </c>
      <c r="M3612" s="2" t="str">
        <f t="shared" si="731"/>
        <v>Tuesday</v>
      </c>
      <c r="N3612" s="2" t="str">
        <f t="shared" si="732"/>
        <v>Tuesday</v>
      </c>
      <c r="O3612" s="12">
        <f t="shared" si="733"/>
        <v>0</v>
      </c>
      <c r="P3612" s="11" t="str">
        <f t="shared" si="734"/>
        <v>Low Cost per Unit</v>
      </c>
      <c r="Q3612" s="12">
        <f t="shared" si="735"/>
        <v>0</v>
      </c>
      <c r="R3612" s="12">
        <f t="shared" si="736"/>
        <v>0.48</v>
      </c>
      <c r="S3612" s="12">
        <f t="shared" si="737"/>
        <v>0</v>
      </c>
      <c r="T3612" s="12">
        <f t="shared" si="738"/>
        <v>0</v>
      </c>
      <c r="U3612" s="12">
        <f t="shared" si="739"/>
        <v>0</v>
      </c>
      <c r="V3612" s="13" t="str">
        <f t="shared" ca="1" si="740"/>
        <v>Greater Than 8 Weeks Old</v>
      </c>
    </row>
    <row r="3613" spans="1:22" x14ac:dyDescent="0.45">
      <c r="A3613" s="2" t="s">
        <v>24</v>
      </c>
      <c r="B3613" s="5">
        <v>43708</v>
      </c>
      <c r="C3613" s="5" t="s">
        <v>375</v>
      </c>
      <c r="D3613" s="5" t="s">
        <v>377</v>
      </c>
      <c r="E3613" s="6">
        <v>5</v>
      </c>
      <c r="F3613" s="3">
        <v>69.989999999999995</v>
      </c>
      <c r="G3613" s="3">
        <v>14.75</v>
      </c>
      <c r="H3613" s="8">
        <f t="shared" si="728"/>
        <v>2.95</v>
      </c>
      <c r="I3613" s="3">
        <v>55.24</v>
      </c>
      <c r="J3613" s="4">
        <v>0.79</v>
      </c>
      <c r="K3613" s="2" t="str">
        <f t="shared" si="729"/>
        <v>Saturday</v>
      </c>
      <c r="L3613" s="5">
        <f t="shared" si="730"/>
        <v>43711</v>
      </c>
      <c r="M3613" s="2" t="str">
        <f t="shared" si="731"/>
        <v>Tuesday</v>
      </c>
      <c r="N3613" s="2" t="str">
        <f t="shared" si="732"/>
        <v>Tuesday</v>
      </c>
      <c r="O3613" s="12">
        <f t="shared" si="733"/>
        <v>0</v>
      </c>
      <c r="P3613" s="11" t="str">
        <f t="shared" si="734"/>
        <v>Low Cost per Unit</v>
      </c>
      <c r="Q3613" s="12">
        <f t="shared" si="735"/>
        <v>0</v>
      </c>
      <c r="R3613" s="12">
        <f t="shared" si="736"/>
        <v>2.0996999999999999</v>
      </c>
      <c r="S3613" s="12">
        <f t="shared" si="737"/>
        <v>0</v>
      </c>
      <c r="T3613" s="12">
        <f t="shared" si="738"/>
        <v>0</v>
      </c>
      <c r="U3613" s="12">
        <f t="shared" si="739"/>
        <v>0</v>
      </c>
      <c r="V3613" s="13" t="str">
        <f t="shared" ca="1" si="740"/>
        <v>Greater Than 8 Weeks Old</v>
      </c>
    </row>
    <row r="3614" spans="1:22" x14ac:dyDescent="0.45">
      <c r="A3614" s="2" t="s">
        <v>27</v>
      </c>
      <c r="B3614" s="5">
        <v>43708</v>
      </c>
      <c r="C3614" s="5" t="s">
        <v>380</v>
      </c>
      <c r="D3614" s="5" t="s">
        <v>381</v>
      </c>
      <c r="E3614" s="6">
        <v>4</v>
      </c>
      <c r="F3614" s="3">
        <v>48.98</v>
      </c>
      <c r="G3614" s="3">
        <v>11.8</v>
      </c>
      <c r="H3614" s="8">
        <f t="shared" si="728"/>
        <v>2.95</v>
      </c>
      <c r="I3614" s="3">
        <v>37.18</v>
      </c>
      <c r="J3614" s="4">
        <v>0.76</v>
      </c>
      <c r="K3614" s="2" t="str">
        <f t="shared" si="729"/>
        <v>Saturday</v>
      </c>
      <c r="L3614" s="5">
        <f t="shared" si="730"/>
        <v>43711</v>
      </c>
      <c r="M3614" s="2" t="str">
        <f t="shared" si="731"/>
        <v>Tuesday</v>
      </c>
      <c r="N3614" s="2" t="str">
        <f t="shared" si="732"/>
        <v>Tuesday</v>
      </c>
      <c r="O3614" s="12">
        <f t="shared" si="733"/>
        <v>0</v>
      </c>
      <c r="P3614" s="11" t="str">
        <f t="shared" si="734"/>
        <v>Low Cost per Unit</v>
      </c>
      <c r="Q3614" s="12">
        <f t="shared" si="735"/>
        <v>0</v>
      </c>
      <c r="R3614" s="12">
        <f t="shared" si="736"/>
        <v>1.4693999999999998</v>
      </c>
      <c r="S3614" s="12">
        <f t="shared" si="737"/>
        <v>0</v>
      </c>
      <c r="T3614" s="12">
        <f t="shared" si="738"/>
        <v>0</v>
      </c>
      <c r="U3614" s="12">
        <f t="shared" si="739"/>
        <v>0</v>
      </c>
      <c r="V3614" s="13" t="str">
        <f t="shared" ca="1" si="740"/>
        <v>Greater Than 8 Weeks Old</v>
      </c>
    </row>
    <row r="3615" spans="1:22" x14ac:dyDescent="0.45">
      <c r="A3615" s="2" t="s">
        <v>240</v>
      </c>
      <c r="B3615" s="5">
        <v>43708</v>
      </c>
      <c r="C3615" s="5" t="s">
        <v>371</v>
      </c>
      <c r="D3615" s="5" t="s">
        <v>371</v>
      </c>
      <c r="E3615" s="6">
        <v>1</v>
      </c>
      <c r="F3615" s="3">
        <v>18</v>
      </c>
      <c r="G3615" s="3">
        <v>3.75</v>
      </c>
      <c r="H3615" s="8">
        <f t="shared" si="728"/>
        <v>3.75</v>
      </c>
      <c r="I3615" s="3">
        <v>14.25</v>
      </c>
      <c r="J3615" s="4">
        <v>0.79</v>
      </c>
      <c r="K3615" s="2" t="str">
        <f t="shared" si="729"/>
        <v>Saturday</v>
      </c>
      <c r="L3615" s="5">
        <f t="shared" si="730"/>
        <v>43711</v>
      </c>
      <c r="M3615" s="2" t="str">
        <f t="shared" si="731"/>
        <v>Tuesday</v>
      </c>
      <c r="N3615" s="2" t="str">
        <f t="shared" si="732"/>
        <v>Tuesday</v>
      </c>
      <c r="O3615" s="12">
        <f t="shared" si="733"/>
        <v>0</v>
      </c>
      <c r="P3615" s="11" t="str">
        <f t="shared" si="734"/>
        <v>Low Cost per Unit</v>
      </c>
      <c r="Q3615" s="12">
        <f t="shared" si="735"/>
        <v>0</v>
      </c>
      <c r="R3615" s="12">
        <f t="shared" si="736"/>
        <v>0</v>
      </c>
      <c r="S3615" s="12">
        <f t="shared" si="737"/>
        <v>0</v>
      </c>
      <c r="T3615" s="12">
        <f t="shared" si="738"/>
        <v>0</v>
      </c>
      <c r="U3615" s="12">
        <f t="shared" si="739"/>
        <v>0</v>
      </c>
      <c r="V3615" s="13" t="str">
        <f t="shared" ca="1" si="740"/>
        <v>Greater Than 8 Weeks Old</v>
      </c>
    </row>
    <row r="3616" spans="1:22" x14ac:dyDescent="0.45">
      <c r="A3616" s="2" t="s">
        <v>163</v>
      </c>
      <c r="B3616" s="5">
        <v>43708</v>
      </c>
      <c r="C3616" s="5" t="s">
        <v>380</v>
      </c>
      <c r="D3616" s="5" t="s">
        <v>381</v>
      </c>
      <c r="E3616" s="6">
        <v>1</v>
      </c>
      <c r="F3616" s="3">
        <v>15</v>
      </c>
      <c r="G3616" s="3">
        <v>3.75</v>
      </c>
      <c r="H3616" s="8">
        <f t="shared" si="728"/>
        <v>3.75</v>
      </c>
      <c r="I3616" s="3">
        <v>11.25</v>
      </c>
      <c r="J3616" s="4">
        <v>0.75</v>
      </c>
      <c r="K3616" s="2" t="str">
        <f t="shared" si="729"/>
        <v>Saturday</v>
      </c>
      <c r="L3616" s="5">
        <f t="shared" si="730"/>
        <v>43711</v>
      </c>
      <c r="M3616" s="2" t="str">
        <f t="shared" si="731"/>
        <v>Tuesday</v>
      </c>
      <c r="N3616" s="2" t="str">
        <f t="shared" si="732"/>
        <v>Tuesday</v>
      </c>
      <c r="O3616" s="12">
        <f t="shared" si="733"/>
        <v>0</v>
      </c>
      <c r="P3616" s="11" t="str">
        <f t="shared" si="734"/>
        <v>Low Cost per Unit</v>
      </c>
      <c r="Q3616" s="12">
        <f t="shared" si="735"/>
        <v>0</v>
      </c>
      <c r="R3616" s="12">
        <f t="shared" si="736"/>
        <v>0</v>
      </c>
      <c r="S3616" s="12">
        <f t="shared" si="737"/>
        <v>0</v>
      </c>
      <c r="T3616" s="12">
        <f t="shared" si="738"/>
        <v>0</v>
      </c>
      <c r="U3616" s="12">
        <f t="shared" si="739"/>
        <v>0</v>
      </c>
      <c r="V3616" s="13" t="str">
        <f t="shared" ca="1" si="740"/>
        <v>Greater Than 8 Weeks Old</v>
      </c>
    </row>
    <row r="3617" spans="1:22" x14ac:dyDescent="0.45">
      <c r="A3617" s="2" t="s">
        <v>29</v>
      </c>
      <c r="B3617" s="5">
        <v>43708</v>
      </c>
      <c r="C3617" s="5" t="s">
        <v>369</v>
      </c>
      <c r="D3617" s="5" t="s">
        <v>389</v>
      </c>
      <c r="E3617" s="6">
        <v>1</v>
      </c>
      <c r="F3617" s="3">
        <v>109</v>
      </c>
      <c r="G3617" s="3">
        <v>37.840000000000003</v>
      </c>
      <c r="H3617" s="8">
        <f t="shared" si="728"/>
        <v>37.840000000000003</v>
      </c>
      <c r="I3617" s="3">
        <v>71.16</v>
      </c>
      <c r="J3617" s="4">
        <v>0.65</v>
      </c>
      <c r="K3617" s="2" t="str">
        <f t="shared" si="729"/>
        <v>Saturday</v>
      </c>
      <c r="L3617" s="5">
        <f t="shared" si="730"/>
        <v>43711</v>
      </c>
      <c r="M3617" s="2" t="str">
        <f t="shared" si="731"/>
        <v>Tuesday</v>
      </c>
      <c r="N3617" s="2" t="str">
        <f t="shared" si="732"/>
        <v>Tuesday</v>
      </c>
      <c r="O3617" s="12">
        <f t="shared" si="733"/>
        <v>0</v>
      </c>
      <c r="P3617" s="11" t="str">
        <f t="shared" si="734"/>
        <v>High Cost per Unit</v>
      </c>
      <c r="Q3617" s="12">
        <f t="shared" si="735"/>
        <v>0</v>
      </c>
      <c r="R3617" s="12">
        <f t="shared" si="736"/>
        <v>0</v>
      </c>
      <c r="S3617" s="12">
        <f t="shared" si="737"/>
        <v>0</v>
      </c>
      <c r="T3617" s="12">
        <f t="shared" si="738"/>
        <v>10.9</v>
      </c>
      <c r="U3617" s="12">
        <f t="shared" si="739"/>
        <v>0</v>
      </c>
      <c r="V3617" s="13" t="str">
        <f t="shared" ca="1" si="740"/>
        <v>Greater Than 8 Weeks Old</v>
      </c>
    </row>
    <row r="3618" spans="1:22" x14ac:dyDescent="0.45">
      <c r="A3618" s="2" t="s">
        <v>101</v>
      </c>
      <c r="B3618" s="5">
        <v>43708</v>
      </c>
      <c r="C3618" s="5" t="s">
        <v>369</v>
      </c>
      <c r="D3618" s="5" t="s">
        <v>389</v>
      </c>
      <c r="E3618" s="6">
        <v>1</v>
      </c>
      <c r="F3618" s="3">
        <v>29</v>
      </c>
      <c r="G3618" s="3">
        <v>9.75</v>
      </c>
      <c r="H3618" s="8">
        <f t="shared" si="728"/>
        <v>9.75</v>
      </c>
      <c r="I3618" s="3">
        <v>19.25</v>
      </c>
      <c r="J3618" s="4">
        <v>0.66</v>
      </c>
      <c r="K3618" s="2" t="str">
        <f t="shared" si="729"/>
        <v>Saturday</v>
      </c>
      <c r="L3618" s="5">
        <f t="shared" si="730"/>
        <v>43711</v>
      </c>
      <c r="M3618" s="2" t="str">
        <f t="shared" si="731"/>
        <v>Tuesday</v>
      </c>
      <c r="N3618" s="2" t="str">
        <f t="shared" si="732"/>
        <v>Tuesday</v>
      </c>
      <c r="O3618" s="12">
        <f t="shared" si="733"/>
        <v>0</v>
      </c>
      <c r="P3618" s="11" t="str">
        <f t="shared" si="734"/>
        <v>Low Cost per Unit</v>
      </c>
      <c r="Q3618" s="12">
        <f t="shared" si="735"/>
        <v>0</v>
      </c>
      <c r="R3618" s="12">
        <f t="shared" si="736"/>
        <v>0</v>
      </c>
      <c r="S3618" s="12">
        <f t="shared" si="737"/>
        <v>0</v>
      </c>
      <c r="T3618" s="12">
        <f t="shared" si="738"/>
        <v>2.9000000000000004</v>
      </c>
      <c r="U3618" s="12">
        <f t="shared" si="739"/>
        <v>0</v>
      </c>
      <c r="V3618" s="13" t="str">
        <f t="shared" ca="1" si="740"/>
        <v>Greater Than 8 Weeks Old</v>
      </c>
    </row>
    <row r="3619" spans="1:22" x14ac:dyDescent="0.45">
      <c r="A3619" s="2" t="s">
        <v>102</v>
      </c>
      <c r="B3619" s="5">
        <v>43708</v>
      </c>
      <c r="C3619" s="5" t="s">
        <v>369</v>
      </c>
      <c r="D3619" s="5" t="s">
        <v>389</v>
      </c>
      <c r="E3619" s="6">
        <v>2</v>
      </c>
      <c r="F3619" s="3">
        <v>990</v>
      </c>
      <c r="G3619" s="3">
        <v>344</v>
      </c>
      <c r="H3619" s="8">
        <f t="shared" si="728"/>
        <v>172</v>
      </c>
      <c r="I3619" s="3">
        <v>646</v>
      </c>
      <c r="J3619" s="4">
        <v>0.65</v>
      </c>
      <c r="K3619" s="2" t="str">
        <f t="shared" si="729"/>
        <v>Saturday</v>
      </c>
      <c r="L3619" s="5">
        <f t="shared" si="730"/>
        <v>43711</v>
      </c>
      <c r="M3619" s="2" t="str">
        <f t="shared" si="731"/>
        <v>Tuesday</v>
      </c>
      <c r="N3619" s="2" t="str">
        <f t="shared" si="732"/>
        <v>Tuesday</v>
      </c>
      <c r="O3619" s="12">
        <f t="shared" si="733"/>
        <v>0</v>
      </c>
      <c r="P3619" s="11" t="str">
        <f t="shared" si="734"/>
        <v>High Cost per Unit</v>
      </c>
      <c r="Q3619" s="12">
        <f t="shared" si="735"/>
        <v>0</v>
      </c>
      <c r="R3619" s="12">
        <f t="shared" si="736"/>
        <v>29.7</v>
      </c>
      <c r="S3619" s="12">
        <f t="shared" si="737"/>
        <v>0</v>
      </c>
      <c r="T3619" s="12">
        <f t="shared" si="738"/>
        <v>99</v>
      </c>
      <c r="U3619" s="12">
        <f t="shared" si="739"/>
        <v>0</v>
      </c>
      <c r="V3619" s="13" t="str">
        <f t="shared" ca="1" si="740"/>
        <v>Greater Than 8 Weeks Old</v>
      </c>
    </row>
    <row r="3620" spans="1:22" x14ac:dyDescent="0.45">
      <c r="A3620" s="2" t="s">
        <v>32</v>
      </c>
      <c r="B3620" s="5">
        <v>43708</v>
      </c>
      <c r="C3620" s="5" t="s">
        <v>369</v>
      </c>
      <c r="D3620" s="5" t="s">
        <v>389</v>
      </c>
      <c r="E3620" s="6">
        <v>2</v>
      </c>
      <c r="F3620" s="3">
        <v>56</v>
      </c>
      <c r="G3620" s="3">
        <v>12.8</v>
      </c>
      <c r="H3620" s="8">
        <f t="shared" si="728"/>
        <v>6.4</v>
      </c>
      <c r="I3620" s="3">
        <v>43.2</v>
      </c>
      <c r="J3620" s="4">
        <v>0.77</v>
      </c>
      <c r="K3620" s="2" t="str">
        <f t="shared" si="729"/>
        <v>Saturday</v>
      </c>
      <c r="L3620" s="5">
        <f t="shared" si="730"/>
        <v>43711</v>
      </c>
      <c r="M3620" s="2" t="str">
        <f t="shared" si="731"/>
        <v>Tuesday</v>
      </c>
      <c r="N3620" s="2" t="str">
        <f t="shared" si="732"/>
        <v>Tuesday</v>
      </c>
      <c r="O3620" s="12">
        <f t="shared" si="733"/>
        <v>0</v>
      </c>
      <c r="P3620" s="11" t="str">
        <f t="shared" si="734"/>
        <v>Low Cost per Unit</v>
      </c>
      <c r="Q3620" s="12">
        <f t="shared" si="735"/>
        <v>0</v>
      </c>
      <c r="R3620" s="12">
        <f t="shared" si="736"/>
        <v>1.68</v>
      </c>
      <c r="S3620" s="12">
        <f t="shared" si="737"/>
        <v>0</v>
      </c>
      <c r="T3620" s="12">
        <f t="shared" si="738"/>
        <v>5.6000000000000005</v>
      </c>
      <c r="U3620" s="12">
        <f t="shared" si="739"/>
        <v>0</v>
      </c>
      <c r="V3620" s="13" t="str">
        <f t="shared" ca="1" si="740"/>
        <v>Greater Than 8 Weeks Old</v>
      </c>
    </row>
    <row r="3621" spans="1:22" x14ac:dyDescent="0.45">
      <c r="A3621" s="2" t="s">
        <v>103</v>
      </c>
      <c r="B3621" s="5">
        <v>43708</v>
      </c>
      <c r="C3621" s="5" t="s">
        <v>375</v>
      </c>
      <c r="D3621" s="5" t="s">
        <v>382</v>
      </c>
      <c r="E3621" s="6">
        <v>1</v>
      </c>
      <c r="F3621" s="3">
        <v>65</v>
      </c>
      <c r="G3621" s="3">
        <v>12</v>
      </c>
      <c r="H3621" s="8">
        <f t="shared" si="728"/>
        <v>12</v>
      </c>
      <c r="I3621" s="3">
        <v>53</v>
      </c>
      <c r="J3621" s="4">
        <v>0.82</v>
      </c>
      <c r="K3621" s="2" t="str">
        <f t="shared" si="729"/>
        <v>Saturday</v>
      </c>
      <c r="L3621" s="5">
        <f t="shared" si="730"/>
        <v>43711</v>
      </c>
      <c r="M3621" s="2" t="str">
        <f t="shared" si="731"/>
        <v>Tuesday</v>
      </c>
      <c r="N3621" s="2" t="str">
        <f t="shared" si="732"/>
        <v>Tuesday</v>
      </c>
      <c r="O3621" s="12">
        <f t="shared" si="733"/>
        <v>0</v>
      </c>
      <c r="P3621" s="11" t="str">
        <f t="shared" si="734"/>
        <v>Low Cost per Unit</v>
      </c>
      <c r="Q3621" s="12">
        <f t="shared" si="735"/>
        <v>0</v>
      </c>
      <c r="R3621" s="12">
        <f t="shared" si="736"/>
        <v>0</v>
      </c>
      <c r="S3621" s="12">
        <f t="shared" si="737"/>
        <v>0</v>
      </c>
      <c r="T3621" s="12">
        <f t="shared" si="738"/>
        <v>0</v>
      </c>
      <c r="U3621" s="12">
        <f t="shared" si="739"/>
        <v>0</v>
      </c>
      <c r="V3621" s="13" t="str">
        <f t="shared" ca="1" si="740"/>
        <v>Greater Than 8 Weeks Old</v>
      </c>
    </row>
    <row r="3622" spans="1:22" x14ac:dyDescent="0.45">
      <c r="A3622" s="2" t="s">
        <v>139</v>
      </c>
      <c r="B3622" s="5">
        <v>43708</v>
      </c>
      <c r="C3622" s="5" t="s">
        <v>375</v>
      </c>
      <c r="D3622" s="5" t="s">
        <v>382</v>
      </c>
      <c r="E3622" s="6">
        <v>1</v>
      </c>
      <c r="F3622" s="3">
        <v>75</v>
      </c>
      <c r="G3622" s="3">
        <v>18.95</v>
      </c>
      <c r="H3622" s="8">
        <f t="shared" si="728"/>
        <v>18.95</v>
      </c>
      <c r="I3622" s="3">
        <v>56.05</v>
      </c>
      <c r="J3622" s="4">
        <v>0.75</v>
      </c>
      <c r="K3622" s="2" t="str">
        <f t="shared" si="729"/>
        <v>Saturday</v>
      </c>
      <c r="L3622" s="5">
        <f t="shared" si="730"/>
        <v>43711</v>
      </c>
      <c r="M3622" s="2" t="str">
        <f t="shared" si="731"/>
        <v>Tuesday</v>
      </c>
      <c r="N3622" s="2" t="str">
        <f t="shared" si="732"/>
        <v>Tuesday</v>
      </c>
      <c r="O3622" s="12">
        <f t="shared" si="733"/>
        <v>0</v>
      </c>
      <c r="P3622" s="11" t="str">
        <f t="shared" si="734"/>
        <v>High Cost per Unit</v>
      </c>
      <c r="Q3622" s="12">
        <f t="shared" si="735"/>
        <v>0</v>
      </c>
      <c r="R3622" s="12">
        <f t="shared" si="736"/>
        <v>0</v>
      </c>
      <c r="S3622" s="12">
        <f t="shared" si="737"/>
        <v>0</v>
      </c>
      <c r="T3622" s="12">
        <f t="shared" si="738"/>
        <v>0</v>
      </c>
      <c r="U3622" s="12">
        <f t="shared" si="739"/>
        <v>0</v>
      </c>
      <c r="V3622" s="13" t="str">
        <f t="shared" ca="1" si="740"/>
        <v>Greater Than 8 Weeks Old</v>
      </c>
    </row>
    <row r="3623" spans="1:22" x14ac:dyDescent="0.45">
      <c r="A3623" s="2" t="s">
        <v>34</v>
      </c>
      <c r="B3623" s="5">
        <v>43708</v>
      </c>
      <c r="C3623" s="5" t="s">
        <v>375</v>
      </c>
      <c r="D3623" s="5" t="s">
        <v>392</v>
      </c>
      <c r="E3623" s="6">
        <v>1</v>
      </c>
      <c r="F3623" s="3">
        <v>39</v>
      </c>
      <c r="G3623" s="3">
        <v>10.85</v>
      </c>
      <c r="H3623" s="8">
        <f t="shared" si="728"/>
        <v>10.85</v>
      </c>
      <c r="I3623" s="3">
        <v>28.15</v>
      </c>
      <c r="J3623" s="4">
        <v>0.72</v>
      </c>
      <c r="K3623" s="2" t="str">
        <f t="shared" si="729"/>
        <v>Saturday</v>
      </c>
      <c r="L3623" s="5">
        <f t="shared" si="730"/>
        <v>43711</v>
      </c>
      <c r="M3623" s="2" t="str">
        <f t="shared" si="731"/>
        <v>Tuesday</v>
      </c>
      <c r="N3623" s="2" t="str">
        <f t="shared" si="732"/>
        <v>Tuesday</v>
      </c>
      <c r="O3623" s="12">
        <f t="shared" si="733"/>
        <v>0</v>
      </c>
      <c r="P3623" s="11" t="str">
        <f t="shared" si="734"/>
        <v>Low Cost per Unit</v>
      </c>
      <c r="Q3623" s="12">
        <f t="shared" si="735"/>
        <v>0</v>
      </c>
      <c r="R3623" s="12">
        <f t="shared" si="736"/>
        <v>0</v>
      </c>
      <c r="S3623" s="12">
        <f t="shared" si="737"/>
        <v>0</v>
      </c>
      <c r="T3623" s="12">
        <f t="shared" si="738"/>
        <v>0</v>
      </c>
      <c r="U3623" s="12">
        <f t="shared" si="739"/>
        <v>0</v>
      </c>
      <c r="V3623" s="13" t="str">
        <f t="shared" ca="1" si="740"/>
        <v>Greater Than 8 Weeks Old</v>
      </c>
    </row>
    <row r="3624" spans="1:22" x14ac:dyDescent="0.45">
      <c r="A3624" s="2" t="s">
        <v>151</v>
      </c>
      <c r="B3624" s="5">
        <v>43708</v>
      </c>
      <c r="C3624" s="5" t="s">
        <v>375</v>
      </c>
      <c r="D3624" s="5" t="s">
        <v>392</v>
      </c>
      <c r="E3624" s="6">
        <v>1</v>
      </c>
      <c r="F3624" s="3">
        <v>60</v>
      </c>
      <c r="G3624" s="3">
        <v>16.8</v>
      </c>
      <c r="H3624" s="8">
        <f t="shared" si="728"/>
        <v>16.8</v>
      </c>
      <c r="I3624" s="3">
        <v>43.2</v>
      </c>
      <c r="J3624" s="4">
        <v>0.72</v>
      </c>
      <c r="K3624" s="2" t="str">
        <f t="shared" si="729"/>
        <v>Saturday</v>
      </c>
      <c r="L3624" s="5">
        <f t="shared" si="730"/>
        <v>43711</v>
      </c>
      <c r="M3624" s="2" t="str">
        <f t="shared" si="731"/>
        <v>Tuesday</v>
      </c>
      <c r="N3624" s="2" t="str">
        <f t="shared" si="732"/>
        <v>Tuesday</v>
      </c>
      <c r="O3624" s="12">
        <f t="shared" si="733"/>
        <v>0</v>
      </c>
      <c r="P3624" s="11" t="str">
        <f t="shared" si="734"/>
        <v>Low Cost per Unit</v>
      </c>
      <c r="Q3624" s="12">
        <f t="shared" si="735"/>
        <v>0</v>
      </c>
      <c r="R3624" s="12">
        <f t="shared" si="736"/>
        <v>0</v>
      </c>
      <c r="S3624" s="12">
        <f t="shared" si="737"/>
        <v>0</v>
      </c>
      <c r="T3624" s="12">
        <f t="shared" si="738"/>
        <v>0</v>
      </c>
      <c r="U3624" s="12">
        <f t="shared" si="739"/>
        <v>0</v>
      </c>
      <c r="V3624" s="13" t="str">
        <f t="shared" ca="1" si="740"/>
        <v>Greater Than 8 Weeks Old</v>
      </c>
    </row>
    <row r="3625" spans="1:22" x14ac:dyDescent="0.45">
      <c r="A3625" s="2" t="s">
        <v>41</v>
      </c>
      <c r="B3625" s="5">
        <v>43708</v>
      </c>
      <c r="C3625" s="5" t="s">
        <v>375</v>
      </c>
      <c r="D3625" s="5" t="s">
        <v>382</v>
      </c>
      <c r="E3625" s="6">
        <v>1</v>
      </c>
      <c r="F3625" s="3">
        <v>19</v>
      </c>
      <c r="G3625" s="3">
        <v>4.3499999999999996</v>
      </c>
      <c r="H3625" s="8">
        <f t="shared" si="728"/>
        <v>4.3499999999999996</v>
      </c>
      <c r="I3625" s="3">
        <v>14.65</v>
      </c>
      <c r="J3625" s="4">
        <v>0.77</v>
      </c>
      <c r="K3625" s="2" t="str">
        <f t="shared" si="729"/>
        <v>Saturday</v>
      </c>
      <c r="L3625" s="5">
        <f t="shared" si="730"/>
        <v>43711</v>
      </c>
      <c r="M3625" s="2" t="str">
        <f t="shared" si="731"/>
        <v>Tuesday</v>
      </c>
      <c r="N3625" s="2" t="str">
        <f t="shared" si="732"/>
        <v>Tuesday</v>
      </c>
      <c r="O3625" s="12">
        <f t="shared" si="733"/>
        <v>0</v>
      </c>
      <c r="P3625" s="11" t="str">
        <f t="shared" si="734"/>
        <v>Low Cost per Unit</v>
      </c>
      <c r="Q3625" s="12">
        <f t="shared" si="735"/>
        <v>0</v>
      </c>
      <c r="R3625" s="12">
        <f t="shared" si="736"/>
        <v>0</v>
      </c>
      <c r="S3625" s="12">
        <f t="shared" si="737"/>
        <v>0</v>
      </c>
      <c r="T3625" s="12">
        <f t="shared" si="738"/>
        <v>0</v>
      </c>
      <c r="U3625" s="12">
        <f t="shared" si="739"/>
        <v>0</v>
      </c>
      <c r="V3625" s="13" t="str">
        <f t="shared" ca="1" si="740"/>
        <v>Greater Than 8 Weeks Old</v>
      </c>
    </row>
    <row r="3626" spans="1:22" x14ac:dyDescent="0.45">
      <c r="A3626" s="2" t="s">
        <v>104</v>
      </c>
      <c r="B3626" s="5">
        <v>43708</v>
      </c>
      <c r="C3626" s="5" t="s">
        <v>383</v>
      </c>
      <c r="D3626" s="5" t="s">
        <v>384</v>
      </c>
      <c r="E3626" s="6">
        <v>1</v>
      </c>
      <c r="F3626" s="3">
        <v>18</v>
      </c>
      <c r="G3626" s="3">
        <v>5.5</v>
      </c>
      <c r="H3626" s="8">
        <f t="shared" si="728"/>
        <v>5.5</v>
      </c>
      <c r="I3626" s="3">
        <v>12.5</v>
      </c>
      <c r="J3626" s="4">
        <v>0.69</v>
      </c>
      <c r="K3626" s="2" t="str">
        <f t="shared" si="729"/>
        <v>Saturday</v>
      </c>
      <c r="L3626" s="5">
        <f t="shared" si="730"/>
        <v>43711</v>
      </c>
      <c r="M3626" s="2" t="str">
        <f t="shared" si="731"/>
        <v>Tuesday</v>
      </c>
      <c r="N3626" s="2" t="str">
        <f t="shared" si="732"/>
        <v>Tuesday</v>
      </c>
      <c r="O3626" s="12">
        <f t="shared" si="733"/>
        <v>0</v>
      </c>
      <c r="P3626" s="11" t="str">
        <f t="shared" si="734"/>
        <v>Low Cost per Unit</v>
      </c>
      <c r="Q3626" s="12">
        <f t="shared" si="735"/>
        <v>0</v>
      </c>
      <c r="R3626" s="12">
        <f t="shared" si="736"/>
        <v>0</v>
      </c>
      <c r="S3626" s="12">
        <f t="shared" si="737"/>
        <v>0</v>
      </c>
      <c r="T3626" s="12">
        <f t="shared" si="738"/>
        <v>0</v>
      </c>
      <c r="U3626" s="12">
        <f t="shared" si="739"/>
        <v>0</v>
      </c>
      <c r="V3626" s="13" t="str">
        <f t="shared" ca="1" si="740"/>
        <v>Greater Than 8 Weeks Old</v>
      </c>
    </row>
    <row r="3627" spans="1:22" x14ac:dyDescent="0.45">
      <c r="A3627" s="2" t="s">
        <v>242</v>
      </c>
      <c r="B3627" s="5">
        <v>43708</v>
      </c>
      <c r="C3627" s="5" t="s">
        <v>369</v>
      </c>
      <c r="D3627" s="5" t="s">
        <v>393</v>
      </c>
      <c r="E3627" s="6">
        <v>2</v>
      </c>
      <c r="F3627" s="3">
        <v>168</v>
      </c>
      <c r="G3627" s="3">
        <v>61.28</v>
      </c>
      <c r="H3627" s="8">
        <f t="shared" si="728"/>
        <v>30.64</v>
      </c>
      <c r="I3627" s="3">
        <v>106.72</v>
      </c>
      <c r="J3627" s="4">
        <v>0.64</v>
      </c>
      <c r="K3627" s="2" t="str">
        <f t="shared" si="729"/>
        <v>Saturday</v>
      </c>
      <c r="L3627" s="5">
        <f t="shared" si="730"/>
        <v>43711</v>
      </c>
      <c r="M3627" s="2" t="str">
        <f t="shared" si="731"/>
        <v>Tuesday</v>
      </c>
      <c r="N3627" s="2" t="str">
        <f t="shared" si="732"/>
        <v>Tuesday</v>
      </c>
      <c r="O3627" s="12">
        <f t="shared" si="733"/>
        <v>0</v>
      </c>
      <c r="P3627" s="11" t="str">
        <f t="shared" si="734"/>
        <v>High Cost per Unit</v>
      </c>
      <c r="Q3627" s="12">
        <f t="shared" si="735"/>
        <v>0</v>
      </c>
      <c r="R3627" s="12">
        <f t="shared" si="736"/>
        <v>5.04</v>
      </c>
      <c r="S3627" s="12">
        <f t="shared" si="737"/>
        <v>0</v>
      </c>
      <c r="T3627" s="12">
        <f t="shared" si="738"/>
        <v>16.8</v>
      </c>
      <c r="U3627" s="12">
        <f t="shared" si="739"/>
        <v>0</v>
      </c>
      <c r="V3627" s="13" t="str">
        <f t="shared" ca="1" si="740"/>
        <v>Greater Than 8 Weeks Old</v>
      </c>
    </row>
    <row r="3628" spans="1:22" x14ac:dyDescent="0.45">
      <c r="A3628" s="2" t="s">
        <v>221</v>
      </c>
      <c r="B3628" s="5">
        <v>43708</v>
      </c>
      <c r="C3628" s="5" t="s">
        <v>369</v>
      </c>
      <c r="D3628" s="5" t="s">
        <v>372</v>
      </c>
      <c r="E3628" s="6">
        <v>1</v>
      </c>
      <c r="F3628" s="3">
        <v>62</v>
      </c>
      <c r="G3628" s="3">
        <v>30.64</v>
      </c>
      <c r="H3628" s="8">
        <f t="shared" si="728"/>
        <v>30.64</v>
      </c>
      <c r="I3628" s="3">
        <v>31.36</v>
      </c>
      <c r="J3628" s="4">
        <v>0.51</v>
      </c>
      <c r="K3628" s="2" t="str">
        <f t="shared" si="729"/>
        <v>Saturday</v>
      </c>
      <c r="L3628" s="5">
        <f t="shared" si="730"/>
        <v>43711</v>
      </c>
      <c r="M3628" s="2" t="str">
        <f t="shared" si="731"/>
        <v>Tuesday</v>
      </c>
      <c r="N3628" s="2" t="str">
        <f t="shared" si="732"/>
        <v>Tuesday</v>
      </c>
      <c r="O3628" s="12">
        <f t="shared" si="733"/>
        <v>0</v>
      </c>
      <c r="P3628" s="11" t="str">
        <f t="shared" si="734"/>
        <v>High Cost per Unit</v>
      </c>
      <c r="Q3628" s="12">
        <f t="shared" si="735"/>
        <v>0</v>
      </c>
      <c r="R3628" s="12">
        <f t="shared" si="736"/>
        <v>0</v>
      </c>
      <c r="S3628" s="12">
        <f t="shared" si="737"/>
        <v>0</v>
      </c>
      <c r="T3628" s="12">
        <f t="shared" si="738"/>
        <v>6.2</v>
      </c>
      <c r="U3628" s="12">
        <f t="shared" si="739"/>
        <v>0</v>
      </c>
      <c r="V3628" s="13" t="str">
        <f t="shared" ca="1" si="740"/>
        <v>Greater Than 8 Weeks Old</v>
      </c>
    </row>
    <row r="3629" spans="1:22" x14ac:dyDescent="0.45">
      <c r="A3629" s="2" t="s">
        <v>44</v>
      </c>
      <c r="B3629" s="5">
        <v>43708</v>
      </c>
      <c r="C3629" s="5" t="s">
        <v>369</v>
      </c>
      <c r="D3629" s="5" t="s">
        <v>393</v>
      </c>
      <c r="E3629" s="6">
        <v>1</v>
      </c>
      <c r="F3629" s="3">
        <v>99</v>
      </c>
      <c r="G3629" s="3">
        <v>32</v>
      </c>
      <c r="H3629" s="8">
        <f t="shared" si="728"/>
        <v>32</v>
      </c>
      <c r="I3629" s="3">
        <v>67</v>
      </c>
      <c r="J3629" s="4">
        <v>0.68</v>
      </c>
      <c r="K3629" s="2" t="str">
        <f t="shared" si="729"/>
        <v>Saturday</v>
      </c>
      <c r="L3629" s="5">
        <f t="shared" si="730"/>
        <v>43711</v>
      </c>
      <c r="M3629" s="2" t="str">
        <f t="shared" si="731"/>
        <v>Tuesday</v>
      </c>
      <c r="N3629" s="2" t="str">
        <f t="shared" si="732"/>
        <v>Tuesday</v>
      </c>
      <c r="O3629" s="12">
        <f t="shared" si="733"/>
        <v>0</v>
      </c>
      <c r="P3629" s="11" t="str">
        <f t="shared" si="734"/>
        <v>High Cost per Unit</v>
      </c>
      <c r="Q3629" s="12">
        <f t="shared" si="735"/>
        <v>0</v>
      </c>
      <c r="R3629" s="12">
        <f t="shared" si="736"/>
        <v>0</v>
      </c>
      <c r="S3629" s="12">
        <f t="shared" si="737"/>
        <v>0</v>
      </c>
      <c r="T3629" s="12">
        <f t="shared" si="738"/>
        <v>9.9</v>
      </c>
      <c r="U3629" s="12">
        <f t="shared" si="739"/>
        <v>0</v>
      </c>
      <c r="V3629" s="13" t="str">
        <f t="shared" ca="1" si="740"/>
        <v>Greater Than 8 Weeks Old</v>
      </c>
    </row>
    <row r="3630" spans="1:22" x14ac:dyDescent="0.45">
      <c r="A3630" s="2" t="s">
        <v>184</v>
      </c>
      <c r="B3630" s="5">
        <v>43708</v>
      </c>
      <c r="C3630" s="5" t="s">
        <v>371</v>
      </c>
      <c r="D3630" s="5" t="s">
        <v>371</v>
      </c>
      <c r="E3630" s="6">
        <v>4</v>
      </c>
      <c r="F3630" s="3">
        <v>177.98</v>
      </c>
      <c r="G3630" s="3">
        <v>88</v>
      </c>
      <c r="H3630" s="8">
        <f t="shared" si="728"/>
        <v>22</v>
      </c>
      <c r="I3630" s="3">
        <v>89.98</v>
      </c>
      <c r="J3630" s="4">
        <v>0.51</v>
      </c>
      <c r="K3630" s="2" t="str">
        <f t="shared" si="729"/>
        <v>Saturday</v>
      </c>
      <c r="L3630" s="5">
        <f t="shared" si="730"/>
        <v>43711</v>
      </c>
      <c r="M3630" s="2" t="str">
        <f t="shared" si="731"/>
        <v>Tuesday</v>
      </c>
      <c r="N3630" s="2" t="str">
        <f t="shared" si="732"/>
        <v>Tuesday</v>
      </c>
      <c r="O3630" s="12">
        <f t="shared" si="733"/>
        <v>0</v>
      </c>
      <c r="P3630" s="11" t="str">
        <f t="shared" si="734"/>
        <v>High Cost per Unit</v>
      </c>
      <c r="Q3630" s="12">
        <f t="shared" si="735"/>
        <v>0</v>
      </c>
      <c r="R3630" s="12">
        <f t="shared" si="736"/>
        <v>5.3393999999999995</v>
      </c>
      <c r="S3630" s="12">
        <f t="shared" si="737"/>
        <v>0</v>
      </c>
      <c r="T3630" s="12">
        <f t="shared" si="738"/>
        <v>0</v>
      </c>
      <c r="U3630" s="12">
        <f t="shared" si="739"/>
        <v>0</v>
      </c>
      <c r="V3630" s="13" t="str">
        <f t="shared" ca="1" si="740"/>
        <v>Greater Than 8 Weeks Old</v>
      </c>
    </row>
    <row r="3631" spans="1:22" x14ac:dyDescent="0.45">
      <c r="A3631" s="2" t="s">
        <v>106</v>
      </c>
      <c r="B3631" s="5">
        <v>43708</v>
      </c>
      <c r="C3631" s="5" t="s">
        <v>369</v>
      </c>
      <c r="D3631" s="5" t="s">
        <v>393</v>
      </c>
      <c r="E3631" s="6">
        <v>1</v>
      </c>
      <c r="F3631" s="3">
        <v>99</v>
      </c>
      <c r="G3631" s="3">
        <v>30</v>
      </c>
      <c r="H3631" s="8">
        <f t="shared" si="728"/>
        <v>30</v>
      </c>
      <c r="I3631" s="3">
        <v>69</v>
      </c>
      <c r="J3631" s="4">
        <v>0.7</v>
      </c>
      <c r="K3631" s="2" t="str">
        <f t="shared" si="729"/>
        <v>Saturday</v>
      </c>
      <c r="L3631" s="5">
        <f t="shared" si="730"/>
        <v>43711</v>
      </c>
      <c r="M3631" s="2" t="str">
        <f t="shared" si="731"/>
        <v>Tuesday</v>
      </c>
      <c r="N3631" s="2" t="str">
        <f t="shared" si="732"/>
        <v>Tuesday</v>
      </c>
      <c r="O3631" s="12">
        <f t="shared" si="733"/>
        <v>0</v>
      </c>
      <c r="P3631" s="11" t="str">
        <f t="shared" si="734"/>
        <v>High Cost per Unit</v>
      </c>
      <c r="Q3631" s="12">
        <f t="shared" si="735"/>
        <v>0</v>
      </c>
      <c r="R3631" s="12">
        <f t="shared" si="736"/>
        <v>0</v>
      </c>
      <c r="S3631" s="12">
        <f t="shared" si="737"/>
        <v>0</v>
      </c>
      <c r="T3631" s="12">
        <f t="shared" si="738"/>
        <v>9.9</v>
      </c>
      <c r="U3631" s="12">
        <f t="shared" si="739"/>
        <v>0</v>
      </c>
      <c r="V3631" s="13" t="str">
        <f t="shared" ca="1" si="740"/>
        <v>Greater Than 8 Weeks Old</v>
      </c>
    </row>
    <row r="3632" spans="1:22" x14ac:dyDescent="0.45">
      <c r="A3632" s="2" t="s">
        <v>287</v>
      </c>
      <c r="B3632" s="5">
        <v>43708</v>
      </c>
      <c r="C3632" s="5" t="s">
        <v>371</v>
      </c>
      <c r="D3632" s="5" t="s">
        <v>371</v>
      </c>
      <c r="E3632" s="6">
        <v>3</v>
      </c>
      <c r="F3632" s="3">
        <v>335.99</v>
      </c>
      <c r="G3632" s="3">
        <v>144</v>
      </c>
      <c r="H3632" s="8">
        <f t="shared" si="728"/>
        <v>48</v>
      </c>
      <c r="I3632" s="3">
        <v>191.99</v>
      </c>
      <c r="J3632" s="4">
        <v>0.56999999999999995</v>
      </c>
      <c r="K3632" s="2" t="str">
        <f t="shared" si="729"/>
        <v>Saturday</v>
      </c>
      <c r="L3632" s="5">
        <f t="shared" si="730"/>
        <v>43711</v>
      </c>
      <c r="M3632" s="2" t="str">
        <f t="shared" si="731"/>
        <v>Tuesday</v>
      </c>
      <c r="N3632" s="2" t="str">
        <f t="shared" si="732"/>
        <v>Tuesday</v>
      </c>
      <c r="O3632" s="12">
        <f t="shared" si="733"/>
        <v>0</v>
      </c>
      <c r="P3632" s="11" t="str">
        <f t="shared" si="734"/>
        <v>High Cost per Unit</v>
      </c>
      <c r="Q3632" s="12">
        <f t="shared" si="735"/>
        <v>0</v>
      </c>
      <c r="R3632" s="12">
        <f t="shared" si="736"/>
        <v>10.079700000000001</v>
      </c>
      <c r="S3632" s="12">
        <f t="shared" si="737"/>
        <v>0</v>
      </c>
      <c r="T3632" s="12">
        <f t="shared" si="738"/>
        <v>0</v>
      </c>
      <c r="U3632" s="12">
        <f t="shared" si="739"/>
        <v>0</v>
      </c>
      <c r="V3632" s="13" t="str">
        <f t="shared" ca="1" si="740"/>
        <v>Greater Than 8 Weeks Old</v>
      </c>
    </row>
    <row r="3633" spans="1:22" x14ac:dyDescent="0.45">
      <c r="A3633" s="2" t="s">
        <v>223</v>
      </c>
      <c r="B3633" s="5">
        <v>43708</v>
      </c>
      <c r="C3633" s="5" t="s">
        <v>367</v>
      </c>
      <c r="D3633" s="5" t="s">
        <v>368</v>
      </c>
      <c r="E3633" s="6">
        <v>1</v>
      </c>
      <c r="F3633" s="3">
        <v>45</v>
      </c>
      <c r="G3633" s="3">
        <v>18</v>
      </c>
      <c r="H3633" s="8">
        <f t="shared" si="728"/>
        <v>18</v>
      </c>
      <c r="I3633" s="3">
        <v>27</v>
      </c>
      <c r="J3633" s="4">
        <v>0.6</v>
      </c>
      <c r="K3633" s="2" t="str">
        <f t="shared" si="729"/>
        <v>Saturday</v>
      </c>
      <c r="L3633" s="5">
        <f t="shared" si="730"/>
        <v>43711</v>
      </c>
      <c r="M3633" s="2" t="str">
        <f t="shared" si="731"/>
        <v>Tuesday</v>
      </c>
      <c r="N3633" s="2" t="str">
        <f t="shared" si="732"/>
        <v>Tuesday</v>
      </c>
      <c r="O3633" s="12">
        <f t="shared" si="733"/>
        <v>0</v>
      </c>
      <c r="P3633" s="11" t="str">
        <f t="shared" si="734"/>
        <v>High Cost per Unit</v>
      </c>
      <c r="Q3633" s="12">
        <f t="shared" si="735"/>
        <v>4.5</v>
      </c>
      <c r="R3633" s="12">
        <f t="shared" si="736"/>
        <v>0</v>
      </c>
      <c r="S3633" s="12">
        <f t="shared" si="737"/>
        <v>0</v>
      </c>
      <c r="T3633" s="12">
        <f t="shared" si="738"/>
        <v>0</v>
      </c>
      <c r="U3633" s="12">
        <f t="shared" si="739"/>
        <v>0</v>
      </c>
      <c r="V3633" s="13" t="str">
        <f t="shared" ca="1" si="740"/>
        <v>Greater Than 8 Weeks Old</v>
      </c>
    </row>
    <row r="3634" spans="1:22" x14ac:dyDescent="0.45">
      <c r="A3634" s="2" t="s">
        <v>107</v>
      </c>
      <c r="B3634" s="5">
        <v>43708</v>
      </c>
      <c r="C3634" s="5" t="s">
        <v>375</v>
      </c>
      <c r="D3634" s="5" t="s">
        <v>377</v>
      </c>
      <c r="E3634" s="6">
        <v>4</v>
      </c>
      <c r="F3634" s="3">
        <v>59.98</v>
      </c>
      <c r="G3634" s="3">
        <v>16</v>
      </c>
      <c r="H3634" s="8">
        <f t="shared" si="728"/>
        <v>4</v>
      </c>
      <c r="I3634" s="3">
        <v>43.98</v>
      </c>
      <c r="J3634" s="4">
        <v>0.73</v>
      </c>
      <c r="K3634" s="2" t="str">
        <f t="shared" si="729"/>
        <v>Saturday</v>
      </c>
      <c r="L3634" s="5">
        <f t="shared" si="730"/>
        <v>43711</v>
      </c>
      <c r="M3634" s="2" t="str">
        <f t="shared" si="731"/>
        <v>Tuesday</v>
      </c>
      <c r="N3634" s="2" t="str">
        <f t="shared" si="732"/>
        <v>Tuesday</v>
      </c>
      <c r="O3634" s="12">
        <f t="shared" si="733"/>
        <v>0</v>
      </c>
      <c r="P3634" s="11" t="str">
        <f t="shared" si="734"/>
        <v>Low Cost per Unit</v>
      </c>
      <c r="Q3634" s="12">
        <f t="shared" si="735"/>
        <v>0</v>
      </c>
      <c r="R3634" s="12">
        <f t="shared" si="736"/>
        <v>1.7993999999999999</v>
      </c>
      <c r="S3634" s="12">
        <f t="shared" si="737"/>
        <v>0</v>
      </c>
      <c r="T3634" s="12">
        <f t="shared" si="738"/>
        <v>0</v>
      </c>
      <c r="U3634" s="12">
        <f t="shared" si="739"/>
        <v>0</v>
      </c>
      <c r="V3634" s="13" t="str">
        <f t="shared" ca="1" si="740"/>
        <v>Greater Than 8 Weeks Old</v>
      </c>
    </row>
    <row r="3635" spans="1:22" x14ac:dyDescent="0.45">
      <c r="A3635" s="2" t="s">
        <v>48</v>
      </c>
      <c r="B3635" s="5">
        <v>43708</v>
      </c>
      <c r="C3635" s="5" t="s">
        <v>378</v>
      </c>
      <c r="D3635" s="5" t="s">
        <v>379</v>
      </c>
      <c r="E3635" s="6">
        <v>1</v>
      </c>
      <c r="F3635" s="3">
        <v>59</v>
      </c>
      <c r="G3635" s="3">
        <v>13.24</v>
      </c>
      <c r="H3635" s="8">
        <f t="shared" si="728"/>
        <v>13.24</v>
      </c>
      <c r="I3635" s="3">
        <v>45.76</v>
      </c>
      <c r="J3635" s="4">
        <v>0.78</v>
      </c>
      <c r="K3635" s="2" t="str">
        <f t="shared" si="729"/>
        <v>Saturday</v>
      </c>
      <c r="L3635" s="5">
        <f t="shared" si="730"/>
        <v>43711</v>
      </c>
      <c r="M3635" s="2" t="str">
        <f t="shared" si="731"/>
        <v>Tuesday</v>
      </c>
      <c r="N3635" s="2" t="str">
        <f t="shared" si="732"/>
        <v>Tuesday</v>
      </c>
      <c r="O3635" s="12">
        <f t="shared" si="733"/>
        <v>0</v>
      </c>
      <c r="P3635" s="11" t="str">
        <f t="shared" si="734"/>
        <v>Low Cost per Unit</v>
      </c>
      <c r="Q3635" s="12">
        <f t="shared" si="735"/>
        <v>0</v>
      </c>
      <c r="R3635" s="12">
        <f t="shared" si="736"/>
        <v>0</v>
      </c>
      <c r="S3635" s="12">
        <f t="shared" si="737"/>
        <v>0</v>
      </c>
      <c r="T3635" s="12">
        <f t="shared" si="738"/>
        <v>0</v>
      </c>
      <c r="U3635" s="12">
        <f t="shared" si="739"/>
        <v>0</v>
      </c>
      <c r="V3635" s="13" t="str">
        <f t="shared" ca="1" si="740"/>
        <v>Greater Than 8 Weeks Old</v>
      </c>
    </row>
    <row r="3636" spans="1:22" x14ac:dyDescent="0.45">
      <c r="A3636" s="2" t="s">
        <v>185</v>
      </c>
      <c r="B3636" s="5">
        <v>43708</v>
      </c>
      <c r="C3636" s="5" t="s">
        <v>378</v>
      </c>
      <c r="D3636" s="5" t="s">
        <v>379</v>
      </c>
      <c r="E3636" s="6">
        <v>1</v>
      </c>
      <c r="F3636" s="3">
        <v>129</v>
      </c>
      <c r="G3636" s="3">
        <v>40.17</v>
      </c>
      <c r="H3636" s="8">
        <f t="shared" si="728"/>
        <v>40.17</v>
      </c>
      <c r="I3636" s="3">
        <v>88.83</v>
      </c>
      <c r="J3636" s="4">
        <v>0.69</v>
      </c>
      <c r="K3636" s="2" t="str">
        <f t="shared" si="729"/>
        <v>Saturday</v>
      </c>
      <c r="L3636" s="5">
        <f t="shared" si="730"/>
        <v>43711</v>
      </c>
      <c r="M3636" s="2" t="str">
        <f t="shared" si="731"/>
        <v>Tuesday</v>
      </c>
      <c r="N3636" s="2" t="str">
        <f t="shared" si="732"/>
        <v>Tuesday</v>
      </c>
      <c r="O3636" s="12">
        <f t="shared" si="733"/>
        <v>0</v>
      </c>
      <c r="P3636" s="11" t="str">
        <f t="shared" si="734"/>
        <v>High Cost per Unit</v>
      </c>
      <c r="Q3636" s="12">
        <f t="shared" si="735"/>
        <v>0</v>
      </c>
      <c r="R3636" s="12">
        <f t="shared" si="736"/>
        <v>0</v>
      </c>
      <c r="S3636" s="12">
        <f t="shared" si="737"/>
        <v>0</v>
      </c>
      <c r="T3636" s="12">
        <f t="shared" si="738"/>
        <v>0</v>
      </c>
      <c r="U3636" s="12">
        <f t="shared" si="739"/>
        <v>0</v>
      </c>
      <c r="V3636" s="13" t="str">
        <f t="shared" ca="1" si="740"/>
        <v>Greater Than 8 Weeks Old</v>
      </c>
    </row>
    <row r="3637" spans="1:22" x14ac:dyDescent="0.45">
      <c r="A3637" s="2" t="s">
        <v>108</v>
      </c>
      <c r="B3637" s="5">
        <v>43708</v>
      </c>
      <c r="C3637" s="5" t="s">
        <v>369</v>
      </c>
      <c r="D3637" s="5" t="s">
        <v>394</v>
      </c>
      <c r="E3637" s="6">
        <v>3</v>
      </c>
      <c r="F3637" s="3">
        <v>207</v>
      </c>
      <c r="G3637" s="3">
        <v>45</v>
      </c>
      <c r="H3637" s="8">
        <f t="shared" si="728"/>
        <v>15</v>
      </c>
      <c r="I3637" s="3">
        <v>162</v>
      </c>
      <c r="J3637" s="4">
        <v>0.78</v>
      </c>
      <c r="K3637" s="2" t="str">
        <f t="shared" si="729"/>
        <v>Saturday</v>
      </c>
      <c r="L3637" s="5">
        <f t="shared" si="730"/>
        <v>43711</v>
      </c>
      <c r="M3637" s="2" t="str">
        <f t="shared" si="731"/>
        <v>Tuesday</v>
      </c>
      <c r="N3637" s="2" t="str">
        <f t="shared" si="732"/>
        <v>Tuesday</v>
      </c>
      <c r="O3637" s="12">
        <f t="shared" si="733"/>
        <v>0</v>
      </c>
      <c r="P3637" s="11" t="str">
        <f t="shared" si="734"/>
        <v>Low Cost per Unit</v>
      </c>
      <c r="Q3637" s="12">
        <f t="shared" si="735"/>
        <v>0</v>
      </c>
      <c r="R3637" s="12">
        <f t="shared" si="736"/>
        <v>6.21</v>
      </c>
      <c r="S3637" s="12">
        <f t="shared" si="737"/>
        <v>0</v>
      </c>
      <c r="T3637" s="12">
        <f t="shared" si="738"/>
        <v>20.700000000000003</v>
      </c>
      <c r="U3637" s="12">
        <f t="shared" si="739"/>
        <v>0</v>
      </c>
      <c r="V3637" s="13" t="str">
        <f t="shared" ca="1" si="740"/>
        <v>Greater Than 8 Weeks Old</v>
      </c>
    </row>
    <row r="3638" spans="1:22" x14ac:dyDescent="0.45">
      <c r="A3638" s="2" t="s">
        <v>165</v>
      </c>
      <c r="B3638" s="5">
        <v>43708</v>
      </c>
      <c r="C3638" s="5" t="s">
        <v>375</v>
      </c>
      <c r="D3638" s="5" t="s">
        <v>382</v>
      </c>
      <c r="E3638" s="6">
        <v>1</v>
      </c>
      <c r="F3638" s="3">
        <v>22</v>
      </c>
      <c r="G3638" s="3">
        <v>3.2</v>
      </c>
      <c r="H3638" s="8"/>
      <c r="I3638" s="3">
        <v>18.8</v>
      </c>
      <c r="J3638" s="4">
        <v>0.85</v>
      </c>
      <c r="K3638" s="2" t="str">
        <f t="shared" si="729"/>
        <v>Saturday</v>
      </c>
      <c r="L3638" s="5">
        <f t="shared" si="730"/>
        <v>43711</v>
      </c>
      <c r="M3638" s="2" t="str">
        <f t="shared" si="731"/>
        <v>Tuesday</v>
      </c>
      <c r="N3638" s="2" t="str">
        <f t="shared" si="732"/>
        <v>Tuesday</v>
      </c>
      <c r="O3638" s="12">
        <f t="shared" si="733"/>
        <v>0</v>
      </c>
      <c r="P3638" s="11" t="str">
        <f t="shared" si="734"/>
        <v>Low Cost per Unit</v>
      </c>
      <c r="Q3638" s="12">
        <f t="shared" si="735"/>
        <v>0</v>
      </c>
      <c r="R3638" s="12">
        <f t="shared" si="736"/>
        <v>0</v>
      </c>
      <c r="S3638" s="12">
        <f t="shared" si="737"/>
        <v>0</v>
      </c>
      <c r="T3638" s="12">
        <f t="shared" si="738"/>
        <v>0</v>
      </c>
      <c r="U3638" s="12">
        <f t="shared" si="739"/>
        <v>0</v>
      </c>
      <c r="V3638" s="13" t="str">
        <f t="shared" ca="1" si="740"/>
        <v>Greater Than 8 Weeks Old</v>
      </c>
    </row>
    <row r="3639" spans="1:22" x14ac:dyDescent="0.45">
      <c r="A3639" s="2" t="s">
        <v>112</v>
      </c>
      <c r="B3639" s="5">
        <v>43708</v>
      </c>
      <c r="C3639" s="5" t="s">
        <v>386</v>
      </c>
      <c r="D3639" s="5" t="s">
        <v>395</v>
      </c>
      <c r="E3639" s="6">
        <v>1</v>
      </c>
      <c r="F3639" s="3">
        <v>25</v>
      </c>
      <c r="G3639" s="3">
        <v>4.75</v>
      </c>
      <c r="H3639" s="8"/>
      <c r="I3639" s="3">
        <v>20.25</v>
      </c>
      <c r="J3639" s="4">
        <v>0.81</v>
      </c>
      <c r="K3639" s="2" t="str">
        <f t="shared" si="729"/>
        <v>Saturday</v>
      </c>
      <c r="L3639" s="5">
        <f t="shared" si="730"/>
        <v>43711</v>
      </c>
      <c r="M3639" s="2" t="str">
        <f t="shared" si="731"/>
        <v>Tuesday</v>
      </c>
      <c r="N3639" s="2" t="str">
        <f t="shared" si="732"/>
        <v>Tuesday</v>
      </c>
      <c r="O3639" s="12">
        <f t="shared" si="733"/>
        <v>0</v>
      </c>
      <c r="P3639" s="11" t="str">
        <f t="shared" si="734"/>
        <v>Low Cost per Unit</v>
      </c>
      <c r="Q3639" s="12">
        <f t="shared" si="735"/>
        <v>0</v>
      </c>
      <c r="R3639" s="12">
        <f t="shared" si="736"/>
        <v>0</v>
      </c>
      <c r="S3639" s="12">
        <f t="shared" si="737"/>
        <v>0</v>
      </c>
      <c r="T3639" s="12">
        <f t="shared" si="738"/>
        <v>0</v>
      </c>
      <c r="U3639" s="12">
        <f t="shared" si="739"/>
        <v>0</v>
      </c>
      <c r="V3639" s="13" t="str">
        <f t="shared" ca="1" si="740"/>
        <v>Greater Than 8 Weeks Old</v>
      </c>
    </row>
    <row r="3640" spans="1:22" x14ac:dyDescent="0.45">
      <c r="A3640" s="2" t="s">
        <v>51</v>
      </c>
      <c r="B3640" s="5">
        <v>43708</v>
      </c>
      <c r="C3640" s="5" t="s">
        <v>375</v>
      </c>
      <c r="D3640" s="5" t="s">
        <v>382</v>
      </c>
      <c r="E3640" s="6">
        <v>1</v>
      </c>
      <c r="F3640" s="3">
        <v>99</v>
      </c>
      <c r="G3640" s="3">
        <v>24</v>
      </c>
      <c r="H3640" s="8"/>
      <c r="I3640" s="3">
        <v>75</v>
      </c>
      <c r="J3640" s="4">
        <v>0.76</v>
      </c>
      <c r="K3640" s="2" t="str">
        <f t="shared" si="729"/>
        <v>Saturday</v>
      </c>
      <c r="L3640" s="5">
        <f t="shared" si="730"/>
        <v>43711</v>
      </c>
      <c r="M3640" s="2" t="str">
        <f t="shared" si="731"/>
        <v>Tuesday</v>
      </c>
      <c r="N3640" s="2" t="str">
        <f t="shared" si="732"/>
        <v>Tuesday</v>
      </c>
      <c r="O3640" s="12">
        <f t="shared" si="733"/>
        <v>0</v>
      </c>
      <c r="P3640" s="11" t="str">
        <f t="shared" si="734"/>
        <v>Low Cost per Unit</v>
      </c>
      <c r="Q3640" s="12">
        <f t="shared" si="735"/>
        <v>0</v>
      </c>
      <c r="R3640" s="12">
        <f t="shared" si="736"/>
        <v>0</v>
      </c>
      <c r="S3640" s="12">
        <f t="shared" si="737"/>
        <v>0</v>
      </c>
      <c r="T3640" s="12">
        <f t="shared" si="738"/>
        <v>0</v>
      </c>
      <c r="U3640" s="12">
        <f t="shared" si="739"/>
        <v>0</v>
      </c>
      <c r="V3640" s="13" t="str">
        <f t="shared" ca="1" si="740"/>
        <v>Greater Than 8 Weeks Old</v>
      </c>
    </row>
    <row r="3641" spans="1:22" x14ac:dyDescent="0.45">
      <c r="A3641" s="2" t="s">
        <v>113</v>
      </c>
      <c r="B3641" s="5">
        <v>43708</v>
      </c>
      <c r="C3641" s="5" t="s">
        <v>383</v>
      </c>
      <c r="D3641" s="5" t="s">
        <v>384</v>
      </c>
      <c r="E3641" s="6">
        <v>3</v>
      </c>
      <c r="F3641" s="3">
        <v>24</v>
      </c>
      <c r="G3641" s="3">
        <v>5.55</v>
      </c>
      <c r="H3641" s="8"/>
      <c r="I3641" s="3">
        <v>18.45</v>
      </c>
      <c r="J3641" s="4">
        <v>0.77</v>
      </c>
      <c r="K3641" s="2" t="str">
        <f t="shared" si="729"/>
        <v>Saturday</v>
      </c>
      <c r="L3641" s="5">
        <f t="shared" si="730"/>
        <v>43711</v>
      </c>
      <c r="M3641" s="2" t="str">
        <f t="shared" si="731"/>
        <v>Tuesday</v>
      </c>
      <c r="N3641" s="2" t="str">
        <f t="shared" si="732"/>
        <v>Tuesday</v>
      </c>
      <c r="O3641" s="12">
        <f t="shared" si="733"/>
        <v>0</v>
      </c>
      <c r="P3641" s="11" t="str">
        <f t="shared" si="734"/>
        <v>Low Cost per Unit</v>
      </c>
      <c r="Q3641" s="12">
        <f t="shared" si="735"/>
        <v>0</v>
      </c>
      <c r="R3641" s="12">
        <f t="shared" si="736"/>
        <v>0.72</v>
      </c>
      <c r="S3641" s="12">
        <f t="shared" si="737"/>
        <v>0</v>
      </c>
      <c r="T3641" s="12">
        <f t="shared" si="738"/>
        <v>0</v>
      </c>
      <c r="U3641" s="12">
        <f t="shared" si="739"/>
        <v>0</v>
      </c>
      <c r="V3641" s="13" t="str">
        <f t="shared" ca="1" si="740"/>
        <v>Greater Than 8 Weeks Old</v>
      </c>
    </row>
    <row r="3642" spans="1:22" x14ac:dyDescent="0.45">
      <c r="A3642" s="2" t="s">
        <v>224</v>
      </c>
      <c r="B3642" s="5">
        <v>43708</v>
      </c>
      <c r="C3642" s="5" t="s">
        <v>383</v>
      </c>
      <c r="D3642" s="5" t="s">
        <v>384</v>
      </c>
      <c r="E3642" s="6">
        <v>2</v>
      </c>
      <c r="F3642" s="3">
        <v>24</v>
      </c>
      <c r="G3642" s="3">
        <v>12</v>
      </c>
      <c r="H3642" s="8"/>
      <c r="I3642" s="3">
        <v>12</v>
      </c>
      <c r="J3642" s="4">
        <v>0.5</v>
      </c>
      <c r="K3642" s="2" t="str">
        <f t="shared" si="729"/>
        <v>Saturday</v>
      </c>
      <c r="L3642" s="5">
        <f t="shared" si="730"/>
        <v>43711</v>
      </c>
      <c r="M3642" s="2" t="str">
        <f t="shared" si="731"/>
        <v>Tuesday</v>
      </c>
      <c r="N3642" s="2" t="str">
        <f t="shared" si="732"/>
        <v>Tuesday</v>
      </c>
      <c r="O3642" s="12">
        <f t="shared" si="733"/>
        <v>0</v>
      </c>
      <c r="P3642" s="11" t="str">
        <f t="shared" si="734"/>
        <v>Low Cost per Unit</v>
      </c>
      <c r="Q3642" s="12">
        <f t="shared" si="735"/>
        <v>0</v>
      </c>
      <c r="R3642" s="12">
        <f t="shared" si="736"/>
        <v>0.72</v>
      </c>
      <c r="S3642" s="12">
        <f t="shared" si="737"/>
        <v>0</v>
      </c>
      <c r="T3642" s="12">
        <f t="shared" si="738"/>
        <v>0</v>
      </c>
      <c r="U3642" s="12">
        <f t="shared" si="739"/>
        <v>0</v>
      </c>
      <c r="V3642" s="13" t="str">
        <f t="shared" ca="1" si="740"/>
        <v>Greater Than 8 Weeks Old</v>
      </c>
    </row>
    <row r="3643" spans="1:22" x14ac:dyDescent="0.45">
      <c r="A3643" s="2" t="s">
        <v>62</v>
      </c>
      <c r="B3643" s="5">
        <v>43708</v>
      </c>
      <c r="C3643" s="5" t="s">
        <v>383</v>
      </c>
      <c r="D3643" s="5" t="s">
        <v>398</v>
      </c>
      <c r="E3643" s="6">
        <v>1</v>
      </c>
      <c r="F3643" s="3">
        <v>32</v>
      </c>
      <c r="G3643" s="3">
        <v>11.2</v>
      </c>
      <c r="H3643" s="8"/>
      <c r="I3643" s="3">
        <v>20.8</v>
      </c>
      <c r="J3643" s="4">
        <v>0.65</v>
      </c>
      <c r="K3643" s="2" t="str">
        <f t="shared" si="729"/>
        <v>Saturday</v>
      </c>
      <c r="L3643" s="5">
        <f t="shared" si="730"/>
        <v>43711</v>
      </c>
      <c r="M3643" s="2" t="str">
        <f t="shared" si="731"/>
        <v>Tuesday</v>
      </c>
      <c r="N3643" s="2" t="str">
        <f t="shared" si="732"/>
        <v>Tuesday</v>
      </c>
      <c r="O3643" s="12">
        <f t="shared" si="733"/>
        <v>0</v>
      </c>
      <c r="P3643" s="11" t="str">
        <f t="shared" si="734"/>
        <v>Low Cost per Unit</v>
      </c>
      <c r="Q3643" s="12">
        <f t="shared" si="735"/>
        <v>0</v>
      </c>
      <c r="R3643" s="12">
        <f t="shared" si="736"/>
        <v>0</v>
      </c>
      <c r="S3643" s="12">
        <f t="shared" si="737"/>
        <v>0</v>
      </c>
      <c r="T3643" s="12">
        <f t="shared" si="738"/>
        <v>0</v>
      </c>
      <c r="U3643" s="12">
        <f t="shared" si="739"/>
        <v>0</v>
      </c>
      <c r="V3643" s="13" t="str">
        <f t="shared" ca="1" si="740"/>
        <v>Greater Than 8 Weeks Old</v>
      </c>
    </row>
    <row r="3644" spans="1:22" x14ac:dyDescent="0.45">
      <c r="A3644" s="2" t="s">
        <v>67</v>
      </c>
      <c r="B3644" s="5">
        <v>43708</v>
      </c>
      <c r="C3644" s="5" t="s">
        <v>369</v>
      </c>
      <c r="D3644" s="5" t="s">
        <v>374</v>
      </c>
      <c r="E3644" s="6">
        <v>4</v>
      </c>
      <c r="F3644" s="3">
        <v>133.79</v>
      </c>
      <c r="G3644" s="3">
        <v>43.8</v>
      </c>
      <c r="H3644" s="8"/>
      <c r="I3644" s="3">
        <v>89.99</v>
      </c>
      <c r="J3644" s="4">
        <v>0.67</v>
      </c>
      <c r="K3644" s="2" t="str">
        <f t="shared" si="729"/>
        <v>Saturday</v>
      </c>
      <c r="L3644" s="5">
        <f t="shared" si="730"/>
        <v>43711</v>
      </c>
      <c r="M3644" s="2" t="str">
        <f t="shared" si="731"/>
        <v>Tuesday</v>
      </c>
      <c r="N3644" s="2" t="str">
        <f t="shared" si="732"/>
        <v>Tuesday</v>
      </c>
      <c r="O3644" s="12">
        <f t="shared" si="733"/>
        <v>0</v>
      </c>
      <c r="P3644" s="11" t="str">
        <f t="shared" si="734"/>
        <v>Low Cost per Unit</v>
      </c>
      <c r="Q3644" s="12">
        <f t="shared" si="735"/>
        <v>0</v>
      </c>
      <c r="R3644" s="12">
        <f t="shared" si="736"/>
        <v>4.0137</v>
      </c>
      <c r="S3644" s="12">
        <f t="shared" si="737"/>
        <v>0</v>
      </c>
      <c r="T3644" s="12">
        <f t="shared" si="738"/>
        <v>13.379</v>
      </c>
      <c r="U3644" s="12">
        <f t="shared" si="739"/>
        <v>0</v>
      </c>
      <c r="V3644" s="13" t="str">
        <f t="shared" ca="1" si="740"/>
        <v>Greater Than 8 Weeks Old</v>
      </c>
    </row>
    <row r="3645" spans="1:22" x14ac:dyDescent="0.45">
      <c r="A3645" s="2" t="s">
        <v>118</v>
      </c>
      <c r="B3645" s="5">
        <v>43708</v>
      </c>
      <c r="C3645" s="5" t="s">
        <v>375</v>
      </c>
      <c r="D3645" s="5" t="s">
        <v>377</v>
      </c>
      <c r="E3645" s="6">
        <v>1</v>
      </c>
      <c r="F3645" s="3">
        <v>10.99</v>
      </c>
      <c r="G3645" s="3">
        <v>6.75</v>
      </c>
      <c r="H3645" s="8"/>
      <c r="I3645" s="3">
        <v>4.24</v>
      </c>
      <c r="J3645" s="4">
        <v>0.39</v>
      </c>
      <c r="K3645" s="2" t="str">
        <f t="shared" si="729"/>
        <v>Saturday</v>
      </c>
      <c r="L3645" s="5">
        <f t="shared" si="730"/>
        <v>43711</v>
      </c>
      <c r="M3645" s="2" t="str">
        <f t="shared" si="731"/>
        <v>Tuesday</v>
      </c>
      <c r="N3645" s="2" t="str">
        <f t="shared" si="732"/>
        <v>Tuesday</v>
      </c>
      <c r="O3645" s="12">
        <f t="shared" si="733"/>
        <v>0</v>
      </c>
      <c r="P3645" s="11" t="str">
        <f t="shared" si="734"/>
        <v>Low Cost per Unit</v>
      </c>
      <c r="Q3645" s="12">
        <f t="shared" si="735"/>
        <v>0</v>
      </c>
      <c r="R3645" s="12">
        <f t="shared" si="736"/>
        <v>0</v>
      </c>
      <c r="S3645" s="12">
        <f t="shared" si="737"/>
        <v>0</v>
      </c>
      <c r="T3645" s="12">
        <f t="shared" si="738"/>
        <v>0</v>
      </c>
      <c r="U3645" s="12">
        <f t="shared" si="739"/>
        <v>0</v>
      </c>
      <c r="V3645" s="13" t="str">
        <f t="shared" ca="1" si="740"/>
        <v>Greater Than 8 Weeks Old</v>
      </c>
    </row>
    <row r="3646" spans="1:22" x14ac:dyDescent="0.45">
      <c r="A3646" s="2" t="s">
        <v>68</v>
      </c>
      <c r="B3646" s="5">
        <v>43708</v>
      </c>
      <c r="C3646" s="5" t="s">
        <v>375</v>
      </c>
      <c r="D3646" s="5" t="s">
        <v>377</v>
      </c>
      <c r="E3646" s="6">
        <v>1</v>
      </c>
      <c r="F3646" s="3">
        <v>12</v>
      </c>
      <c r="G3646" s="3">
        <v>2.37</v>
      </c>
      <c r="H3646" s="8"/>
      <c r="I3646" s="3">
        <v>9.6300000000000008</v>
      </c>
      <c r="J3646" s="4">
        <v>0.8</v>
      </c>
      <c r="K3646" s="2" t="str">
        <f t="shared" si="729"/>
        <v>Saturday</v>
      </c>
      <c r="L3646" s="5">
        <f t="shared" si="730"/>
        <v>43711</v>
      </c>
      <c r="M3646" s="2" t="str">
        <f t="shared" si="731"/>
        <v>Tuesday</v>
      </c>
      <c r="N3646" s="2" t="str">
        <f t="shared" si="732"/>
        <v>Tuesday</v>
      </c>
      <c r="O3646" s="12">
        <f t="shared" si="733"/>
        <v>0</v>
      </c>
      <c r="P3646" s="11" t="str">
        <f t="shared" si="734"/>
        <v>Low Cost per Unit</v>
      </c>
      <c r="Q3646" s="12">
        <f t="shared" si="735"/>
        <v>0</v>
      </c>
      <c r="R3646" s="12">
        <f t="shared" si="736"/>
        <v>0</v>
      </c>
      <c r="S3646" s="12">
        <f t="shared" si="737"/>
        <v>0</v>
      </c>
      <c r="T3646" s="12">
        <f t="shared" si="738"/>
        <v>0</v>
      </c>
      <c r="U3646" s="12">
        <f t="shared" si="739"/>
        <v>0</v>
      </c>
      <c r="V3646" s="13" t="str">
        <f t="shared" ca="1" si="740"/>
        <v>Greater Than 8 Weeks Old</v>
      </c>
    </row>
    <row r="3647" spans="1:22" x14ac:dyDescent="0.45">
      <c r="A3647" s="2" t="s">
        <v>69</v>
      </c>
      <c r="B3647" s="5">
        <v>43708</v>
      </c>
      <c r="C3647" s="5" t="s">
        <v>375</v>
      </c>
      <c r="D3647" s="5" t="s">
        <v>377</v>
      </c>
      <c r="E3647" s="6">
        <v>2</v>
      </c>
      <c r="F3647" s="3">
        <v>19.98</v>
      </c>
      <c r="G3647" s="3">
        <v>12</v>
      </c>
      <c r="H3647" s="8"/>
      <c r="I3647" s="3">
        <v>7.98</v>
      </c>
      <c r="J3647" s="4">
        <v>0.4</v>
      </c>
      <c r="K3647" s="2" t="str">
        <f t="shared" si="729"/>
        <v>Saturday</v>
      </c>
      <c r="L3647" s="5">
        <f t="shared" si="730"/>
        <v>43711</v>
      </c>
      <c r="M3647" s="2" t="str">
        <f t="shared" si="731"/>
        <v>Tuesday</v>
      </c>
      <c r="N3647" s="2" t="str">
        <f t="shared" si="732"/>
        <v>Tuesday</v>
      </c>
      <c r="O3647" s="12">
        <f t="shared" si="733"/>
        <v>0</v>
      </c>
      <c r="P3647" s="11" t="str">
        <f t="shared" si="734"/>
        <v>Low Cost per Unit</v>
      </c>
      <c r="Q3647" s="12">
        <f t="shared" si="735"/>
        <v>0</v>
      </c>
      <c r="R3647" s="12">
        <f t="shared" si="736"/>
        <v>0.59940000000000004</v>
      </c>
      <c r="S3647" s="12">
        <f t="shared" si="737"/>
        <v>0</v>
      </c>
      <c r="T3647" s="12">
        <f t="shared" si="738"/>
        <v>0</v>
      </c>
      <c r="U3647" s="12">
        <f t="shared" si="739"/>
        <v>0</v>
      </c>
      <c r="V3647" s="13" t="str">
        <f t="shared" ca="1" si="740"/>
        <v>Greater Than 8 Weeks Old</v>
      </c>
    </row>
    <row r="3648" spans="1:22" x14ac:dyDescent="0.45">
      <c r="A3648" s="2" t="s">
        <v>70</v>
      </c>
      <c r="B3648" s="5">
        <v>43708</v>
      </c>
      <c r="C3648" s="5" t="s">
        <v>378</v>
      </c>
      <c r="D3648" s="5" t="s">
        <v>379</v>
      </c>
      <c r="E3648" s="6">
        <v>1</v>
      </c>
      <c r="F3648" s="3">
        <v>20</v>
      </c>
      <c r="G3648" s="3">
        <v>6.16</v>
      </c>
      <c r="H3648" s="8"/>
      <c r="I3648" s="3">
        <v>13.84</v>
      </c>
      <c r="J3648" s="4">
        <v>0.69</v>
      </c>
      <c r="K3648" s="2" t="str">
        <f t="shared" si="729"/>
        <v>Saturday</v>
      </c>
      <c r="L3648" s="5">
        <f t="shared" si="730"/>
        <v>43711</v>
      </c>
      <c r="M3648" s="2" t="str">
        <f t="shared" si="731"/>
        <v>Tuesday</v>
      </c>
      <c r="N3648" s="2" t="str">
        <f t="shared" si="732"/>
        <v>Tuesday</v>
      </c>
      <c r="O3648" s="12">
        <f t="shared" si="733"/>
        <v>0</v>
      </c>
      <c r="P3648" s="11" t="str">
        <f t="shared" si="734"/>
        <v>Low Cost per Unit</v>
      </c>
      <c r="Q3648" s="12">
        <f t="shared" si="735"/>
        <v>0</v>
      </c>
      <c r="R3648" s="12">
        <f t="shared" si="736"/>
        <v>0</v>
      </c>
      <c r="S3648" s="12">
        <f t="shared" si="737"/>
        <v>0</v>
      </c>
      <c r="T3648" s="12">
        <f t="shared" si="738"/>
        <v>0</v>
      </c>
      <c r="U3648" s="12">
        <f t="shared" si="739"/>
        <v>0</v>
      </c>
      <c r="V3648" s="13" t="str">
        <f t="shared" ca="1" si="740"/>
        <v>Greater Than 8 Weeks Old</v>
      </c>
    </row>
    <row r="3649" spans="1:22" x14ac:dyDescent="0.45">
      <c r="A3649" s="2" t="s">
        <v>71</v>
      </c>
      <c r="B3649" s="5">
        <v>43708</v>
      </c>
      <c r="C3649" s="5" t="s">
        <v>378</v>
      </c>
      <c r="D3649" s="5" t="s">
        <v>379</v>
      </c>
      <c r="E3649" s="6">
        <v>1</v>
      </c>
      <c r="F3649" s="3">
        <v>58</v>
      </c>
      <c r="G3649" s="3">
        <v>16.579999999999998</v>
      </c>
      <c r="H3649" s="8"/>
      <c r="I3649" s="3">
        <v>41.42</v>
      </c>
      <c r="J3649" s="4">
        <v>0.71</v>
      </c>
      <c r="K3649" s="2" t="str">
        <f t="shared" si="729"/>
        <v>Saturday</v>
      </c>
      <c r="L3649" s="5">
        <f t="shared" si="730"/>
        <v>43711</v>
      </c>
      <c r="M3649" s="2" t="str">
        <f t="shared" si="731"/>
        <v>Tuesday</v>
      </c>
      <c r="N3649" s="2" t="str">
        <f t="shared" si="732"/>
        <v>Tuesday</v>
      </c>
      <c r="O3649" s="12">
        <f t="shared" si="733"/>
        <v>0</v>
      </c>
      <c r="P3649" s="11" t="str">
        <f t="shared" si="734"/>
        <v>Low Cost per Unit</v>
      </c>
      <c r="Q3649" s="12">
        <f t="shared" si="735"/>
        <v>0</v>
      </c>
      <c r="R3649" s="12">
        <f t="shared" si="736"/>
        <v>0</v>
      </c>
      <c r="S3649" s="12">
        <f t="shared" si="737"/>
        <v>0</v>
      </c>
      <c r="T3649" s="12">
        <f t="shared" si="738"/>
        <v>0</v>
      </c>
      <c r="U3649" s="12">
        <f t="shared" si="739"/>
        <v>0</v>
      </c>
      <c r="V3649" s="13" t="str">
        <f t="shared" ca="1" si="740"/>
        <v>Greater Than 8 Weeks Old</v>
      </c>
    </row>
    <row r="3650" spans="1:22" x14ac:dyDescent="0.45">
      <c r="A3650" s="2" t="s">
        <v>227</v>
      </c>
      <c r="B3650" s="5">
        <v>43708</v>
      </c>
      <c r="C3650" s="5" t="s">
        <v>378</v>
      </c>
      <c r="D3650" s="5" t="s">
        <v>379</v>
      </c>
      <c r="E3650" s="6">
        <v>1</v>
      </c>
      <c r="F3650" s="3">
        <v>25</v>
      </c>
      <c r="G3650" s="3">
        <v>11.48</v>
      </c>
      <c r="H3650" s="8"/>
      <c r="I3650" s="3">
        <v>13.52</v>
      </c>
      <c r="J3650" s="4">
        <v>0.54</v>
      </c>
      <c r="K3650" s="2" t="str">
        <f t="shared" si="729"/>
        <v>Saturday</v>
      </c>
      <c r="L3650" s="5">
        <f t="shared" si="730"/>
        <v>43711</v>
      </c>
      <c r="M3650" s="2" t="str">
        <f t="shared" si="731"/>
        <v>Tuesday</v>
      </c>
      <c r="N3650" s="2" t="str">
        <f t="shared" si="732"/>
        <v>Tuesday</v>
      </c>
      <c r="O3650" s="12">
        <f t="shared" si="733"/>
        <v>0</v>
      </c>
      <c r="P3650" s="11" t="str">
        <f t="shared" si="734"/>
        <v>Low Cost per Unit</v>
      </c>
      <c r="Q3650" s="12">
        <f t="shared" si="735"/>
        <v>0</v>
      </c>
      <c r="R3650" s="12">
        <f t="shared" si="736"/>
        <v>0</v>
      </c>
      <c r="S3650" s="12">
        <f t="shared" si="737"/>
        <v>0</v>
      </c>
      <c r="T3650" s="12">
        <f t="shared" si="738"/>
        <v>0</v>
      </c>
      <c r="U3650" s="12">
        <f t="shared" si="739"/>
        <v>0</v>
      </c>
      <c r="V3650" s="13" t="str">
        <f t="shared" ca="1" si="740"/>
        <v>Greater Than 8 Weeks Old</v>
      </c>
    </row>
    <row r="3651" spans="1:22" x14ac:dyDescent="0.45">
      <c r="A3651" s="2" t="s">
        <v>254</v>
      </c>
      <c r="B3651" s="5">
        <v>43708</v>
      </c>
      <c r="C3651" s="5" t="s">
        <v>383</v>
      </c>
      <c r="D3651" s="5" t="s">
        <v>384</v>
      </c>
      <c r="E3651" s="6">
        <v>1</v>
      </c>
      <c r="F3651" s="3">
        <v>29</v>
      </c>
      <c r="G3651" s="3">
        <v>12.5</v>
      </c>
      <c r="H3651" s="8"/>
      <c r="I3651" s="3">
        <v>16.5</v>
      </c>
      <c r="J3651" s="4">
        <v>0.56999999999999995</v>
      </c>
      <c r="K3651" s="2" t="str">
        <f t="shared" ref="K3651:K3660" si="741">TEXT(B3651,"dddd")</f>
        <v>Saturday</v>
      </c>
      <c r="L3651" s="5">
        <f t="shared" ref="L3651:L3660" si="742">B3651+3</f>
        <v>43711</v>
      </c>
      <c r="M3651" s="2" t="str">
        <f t="shared" ref="M3651:M3660" si="743">TEXT(L3651,"dddd")</f>
        <v>Tuesday</v>
      </c>
      <c r="N3651" s="2" t="str">
        <f t="shared" ref="N3651:N3660" si="744">IF(M3651="Sunday","Monday",M3651)</f>
        <v>Tuesday</v>
      </c>
      <c r="O3651" s="12">
        <f t="shared" ref="O3651:O3660" si="745">IF(TEXT(B3651,"dddd")="Tuesday",E3651*0.05,0)</f>
        <v>0</v>
      </c>
      <c r="P3651" s="11" t="str">
        <f t="shared" ref="P3651:P3660" si="746">IF(H3651&gt;AVERAGE(H:H),"High Cost per Unit","Low Cost per Unit")</f>
        <v>Low Cost per Unit</v>
      </c>
      <c r="Q3651" s="12">
        <f t="shared" ref="Q3651:Q3660" si="747">IF(D3651="Masks",F3651*0.1,0)</f>
        <v>0</v>
      </c>
      <c r="R3651" s="12">
        <f t="shared" ref="R3651:R3660" si="748">IF(E3651&gt;1,F3651*0.03,0)</f>
        <v>0</v>
      </c>
      <c r="S3651" s="12">
        <f t="shared" ref="S3651:S3660" si="749">IF(D3651="Accessories",F3651*0.15,0)</f>
        <v>0</v>
      </c>
      <c r="T3651" s="12">
        <f t="shared" ref="T3651:T3660" si="750">IF(AND(K3651="Saturday",C3651="Fitness"),F3651*0.1,0)</f>
        <v>0</v>
      </c>
      <c r="U3651" s="12">
        <f t="shared" ref="U3651:U3660" si="751">IF(AND(K3651="Friday",C3651="Automotive"),F3651*0.2,0)</f>
        <v>0</v>
      </c>
      <c r="V3651" s="13" t="str">
        <f t="shared" ref="V3651:V3660" ca="1" si="752">IF(ABS(TODAY()-B3651)&gt;56,"Greater Than 8 Weeks Old","Less Than 8 Weeks Old")</f>
        <v>Greater Than 8 Weeks Old</v>
      </c>
    </row>
    <row r="3652" spans="1:22" x14ac:dyDescent="0.45">
      <c r="A3652" s="2" t="s">
        <v>181</v>
      </c>
      <c r="B3652" s="5">
        <v>43708</v>
      </c>
      <c r="C3652" s="5" t="s">
        <v>369</v>
      </c>
      <c r="D3652" s="5" t="s">
        <v>372</v>
      </c>
      <c r="E3652" s="6">
        <v>3</v>
      </c>
      <c r="F3652" s="3">
        <v>90</v>
      </c>
      <c r="G3652" s="3">
        <v>23.4</v>
      </c>
      <c r="H3652" s="8"/>
      <c r="I3652" s="3">
        <v>66.599999999999994</v>
      </c>
      <c r="J3652" s="4">
        <v>0.74</v>
      </c>
      <c r="K3652" s="2" t="str">
        <f t="shared" si="741"/>
        <v>Saturday</v>
      </c>
      <c r="L3652" s="5">
        <f t="shared" si="742"/>
        <v>43711</v>
      </c>
      <c r="M3652" s="2" t="str">
        <f t="shared" si="743"/>
        <v>Tuesday</v>
      </c>
      <c r="N3652" s="2" t="str">
        <f t="shared" si="744"/>
        <v>Tuesday</v>
      </c>
      <c r="O3652" s="12">
        <f t="shared" si="745"/>
        <v>0</v>
      </c>
      <c r="P3652" s="11" t="str">
        <f t="shared" si="746"/>
        <v>Low Cost per Unit</v>
      </c>
      <c r="Q3652" s="12">
        <f t="shared" si="747"/>
        <v>0</v>
      </c>
      <c r="R3652" s="12">
        <f t="shared" si="748"/>
        <v>2.6999999999999997</v>
      </c>
      <c r="S3652" s="12">
        <f t="shared" si="749"/>
        <v>0</v>
      </c>
      <c r="T3652" s="12">
        <f t="shared" si="750"/>
        <v>9</v>
      </c>
      <c r="U3652" s="12">
        <f t="shared" si="751"/>
        <v>0</v>
      </c>
      <c r="V3652" s="13" t="str">
        <f t="shared" ca="1" si="752"/>
        <v>Greater Than 8 Weeks Old</v>
      </c>
    </row>
    <row r="3653" spans="1:22" x14ac:dyDescent="0.45">
      <c r="A3653" s="2" t="s">
        <v>125</v>
      </c>
      <c r="B3653" s="5">
        <v>43708</v>
      </c>
      <c r="C3653" s="5" t="s">
        <v>369</v>
      </c>
      <c r="D3653" s="5" t="s">
        <v>372</v>
      </c>
      <c r="E3653" s="6">
        <v>1</v>
      </c>
      <c r="F3653" s="3">
        <v>40</v>
      </c>
      <c r="G3653" s="3">
        <v>7.69</v>
      </c>
      <c r="H3653" s="8"/>
      <c r="I3653" s="3">
        <v>32.31</v>
      </c>
      <c r="J3653" s="4">
        <v>0.81</v>
      </c>
      <c r="K3653" s="2" t="str">
        <f t="shared" si="741"/>
        <v>Saturday</v>
      </c>
      <c r="L3653" s="5">
        <f t="shared" si="742"/>
        <v>43711</v>
      </c>
      <c r="M3653" s="2" t="str">
        <f t="shared" si="743"/>
        <v>Tuesday</v>
      </c>
      <c r="N3653" s="2" t="str">
        <f t="shared" si="744"/>
        <v>Tuesday</v>
      </c>
      <c r="O3653" s="12">
        <f t="shared" si="745"/>
        <v>0</v>
      </c>
      <c r="P3653" s="11" t="str">
        <f t="shared" si="746"/>
        <v>Low Cost per Unit</v>
      </c>
      <c r="Q3653" s="12">
        <f t="shared" si="747"/>
        <v>0</v>
      </c>
      <c r="R3653" s="12">
        <f t="shared" si="748"/>
        <v>0</v>
      </c>
      <c r="S3653" s="12">
        <f t="shared" si="749"/>
        <v>0</v>
      </c>
      <c r="T3653" s="12">
        <f t="shared" si="750"/>
        <v>4</v>
      </c>
      <c r="U3653" s="12">
        <f t="shared" si="751"/>
        <v>0</v>
      </c>
      <c r="V3653" s="13" t="str">
        <f t="shared" ca="1" si="752"/>
        <v>Greater Than 8 Weeks Old</v>
      </c>
    </row>
    <row r="3654" spans="1:22" x14ac:dyDescent="0.45">
      <c r="A3654" s="2" t="s">
        <v>83</v>
      </c>
      <c r="B3654" s="5">
        <v>43708</v>
      </c>
      <c r="C3654" s="5" t="s">
        <v>383</v>
      </c>
      <c r="D3654" s="5" t="s">
        <v>398</v>
      </c>
      <c r="E3654" s="6">
        <v>1</v>
      </c>
      <c r="F3654" s="3">
        <v>5</v>
      </c>
      <c r="G3654" s="3">
        <v>1.44</v>
      </c>
      <c r="H3654" s="8"/>
      <c r="I3654" s="3">
        <v>3.56</v>
      </c>
      <c r="J3654" s="4">
        <v>0.71</v>
      </c>
      <c r="K3654" s="2" t="str">
        <f t="shared" si="741"/>
        <v>Saturday</v>
      </c>
      <c r="L3654" s="5">
        <f t="shared" si="742"/>
        <v>43711</v>
      </c>
      <c r="M3654" s="2" t="str">
        <f t="shared" si="743"/>
        <v>Tuesday</v>
      </c>
      <c r="N3654" s="2" t="str">
        <f t="shared" si="744"/>
        <v>Tuesday</v>
      </c>
      <c r="O3654" s="12">
        <f t="shared" si="745"/>
        <v>0</v>
      </c>
      <c r="P3654" s="11" t="str">
        <f t="shared" si="746"/>
        <v>Low Cost per Unit</v>
      </c>
      <c r="Q3654" s="12">
        <f t="shared" si="747"/>
        <v>0</v>
      </c>
      <c r="R3654" s="12">
        <f t="shared" si="748"/>
        <v>0</v>
      </c>
      <c r="S3654" s="12">
        <f t="shared" si="749"/>
        <v>0</v>
      </c>
      <c r="T3654" s="12">
        <f t="shared" si="750"/>
        <v>0</v>
      </c>
      <c r="U3654" s="12">
        <f t="shared" si="751"/>
        <v>0</v>
      </c>
      <c r="V3654" s="13" t="str">
        <f t="shared" ca="1" si="752"/>
        <v>Greater Than 8 Weeks Old</v>
      </c>
    </row>
    <row r="3655" spans="1:22" x14ac:dyDescent="0.45">
      <c r="A3655" s="2" t="s">
        <v>232</v>
      </c>
      <c r="B3655" s="5">
        <v>43708</v>
      </c>
      <c r="C3655" s="5" t="s">
        <v>383</v>
      </c>
      <c r="D3655" s="5" t="s">
        <v>398</v>
      </c>
      <c r="E3655" s="6">
        <v>1</v>
      </c>
      <c r="F3655" s="3">
        <v>45</v>
      </c>
      <c r="G3655" s="3">
        <v>15.93</v>
      </c>
      <c r="H3655" s="8"/>
      <c r="I3655" s="3">
        <v>29.07</v>
      </c>
      <c r="J3655" s="4">
        <v>0.65</v>
      </c>
      <c r="K3655" s="2" t="str">
        <f t="shared" si="741"/>
        <v>Saturday</v>
      </c>
      <c r="L3655" s="5">
        <f t="shared" si="742"/>
        <v>43711</v>
      </c>
      <c r="M3655" s="2" t="str">
        <f t="shared" si="743"/>
        <v>Tuesday</v>
      </c>
      <c r="N3655" s="2" t="str">
        <f t="shared" si="744"/>
        <v>Tuesday</v>
      </c>
      <c r="O3655" s="12">
        <f t="shared" si="745"/>
        <v>0</v>
      </c>
      <c r="P3655" s="11" t="str">
        <f t="shared" si="746"/>
        <v>Low Cost per Unit</v>
      </c>
      <c r="Q3655" s="12">
        <f t="shared" si="747"/>
        <v>0</v>
      </c>
      <c r="R3655" s="12">
        <f t="shared" si="748"/>
        <v>0</v>
      </c>
      <c r="S3655" s="12">
        <f t="shared" si="749"/>
        <v>0</v>
      </c>
      <c r="T3655" s="12">
        <f t="shared" si="750"/>
        <v>0</v>
      </c>
      <c r="U3655" s="12">
        <f t="shared" si="751"/>
        <v>0</v>
      </c>
      <c r="V3655" s="13" t="str">
        <f t="shared" ca="1" si="752"/>
        <v>Greater Than 8 Weeks Old</v>
      </c>
    </row>
    <row r="3656" spans="1:22" x14ac:dyDescent="0.45">
      <c r="A3656" s="2" t="s">
        <v>233</v>
      </c>
      <c r="B3656" s="5">
        <v>43708</v>
      </c>
      <c r="C3656" s="5" t="s">
        <v>383</v>
      </c>
      <c r="D3656" s="5" t="s">
        <v>384</v>
      </c>
      <c r="E3656" s="6">
        <v>1</v>
      </c>
      <c r="F3656" s="3">
        <v>8</v>
      </c>
      <c r="G3656" s="3">
        <v>3.71</v>
      </c>
      <c r="H3656" s="8"/>
      <c r="I3656" s="3">
        <v>4.29</v>
      </c>
      <c r="J3656" s="4">
        <v>0.54</v>
      </c>
      <c r="K3656" s="2" t="str">
        <f t="shared" si="741"/>
        <v>Saturday</v>
      </c>
      <c r="L3656" s="5">
        <f t="shared" si="742"/>
        <v>43711</v>
      </c>
      <c r="M3656" s="2" t="str">
        <f t="shared" si="743"/>
        <v>Tuesday</v>
      </c>
      <c r="N3656" s="2" t="str">
        <f t="shared" si="744"/>
        <v>Tuesday</v>
      </c>
      <c r="O3656" s="12">
        <f t="shared" si="745"/>
        <v>0</v>
      </c>
      <c r="P3656" s="11" t="str">
        <f t="shared" si="746"/>
        <v>Low Cost per Unit</v>
      </c>
      <c r="Q3656" s="12">
        <f t="shared" si="747"/>
        <v>0</v>
      </c>
      <c r="R3656" s="12">
        <f t="shared" si="748"/>
        <v>0</v>
      </c>
      <c r="S3656" s="12">
        <f t="shared" si="749"/>
        <v>0</v>
      </c>
      <c r="T3656" s="12">
        <f t="shared" si="750"/>
        <v>0</v>
      </c>
      <c r="U3656" s="12">
        <f t="shared" si="751"/>
        <v>0</v>
      </c>
      <c r="V3656" s="13" t="str">
        <f t="shared" ca="1" si="752"/>
        <v>Greater Than 8 Weeks Old</v>
      </c>
    </row>
    <row r="3657" spans="1:22" x14ac:dyDescent="0.45">
      <c r="A3657" s="2" t="s">
        <v>88</v>
      </c>
      <c r="B3657" s="5">
        <v>43708</v>
      </c>
      <c r="C3657" s="5" t="s">
        <v>376</v>
      </c>
      <c r="D3657" s="5" t="s">
        <v>377</v>
      </c>
      <c r="E3657" s="6">
        <v>1</v>
      </c>
      <c r="F3657" s="3">
        <v>45</v>
      </c>
      <c r="G3657" s="3">
        <v>16.32</v>
      </c>
      <c r="H3657" s="8"/>
      <c r="I3657" s="3">
        <v>28.68</v>
      </c>
      <c r="J3657" s="4">
        <v>0.64</v>
      </c>
      <c r="K3657" s="2" t="str">
        <f t="shared" si="741"/>
        <v>Saturday</v>
      </c>
      <c r="L3657" s="5">
        <f t="shared" si="742"/>
        <v>43711</v>
      </c>
      <c r="M3657" s="2" t="str">
        <f t="shared" si="743"/>
        <v>Tuesday</v>
      </c>
      <c r="N3657" s="2" t="str">
        <f t="shared" si="744"/>
        <v>Tuesday</v>
      </c>
      <c r="O3657" s="12">
        <f t="shared" si="745"/>
        <v>0</v>
      </c>
      <c r="P3657" s="11" t="str">
        <f t="shared" si="746"/>
        <v>Low Cost per Unit</v>
      </c>
      <c r="Q3657" s="12">
        <f t="shared" si="747"/>
        <v>0</v>
      </c>
      <c r="R3657" s="12">
        <f t="shared" si="748"/>
        <v>0</v>
      </c>
      <c r="S3657" s="12">
        <f t="shared" si="749"/>
        <v>0</v>
      </c>
      <c r="T3657" s="12">
        <f t="shared" si="750"/>
        <v>0</v>
      </c>
      <c r="U3657" s="12">
        <f t="shared" si="751"/>
        <v>0</v>
      </c>
      <c r="V3657" s="13" t="str">
        <f t="shared" ca="1" si="752"/>
        <v>Greater Than 8 Weeks Old</v>
      </c>
    </row>
    <row r="3658" spans="1:22" x14ac:dyDescent="0.45">
      <c r="A3658" s="2" t="s">
        <v>89</v>
      </c>
      <c r="B3658" s="5">
        <v>43708</v>
      </c>
      <c r="C3658" s="5" t="s">
        <v>386</v>
      </c>
      <c r="D3658" s="5" t="s">
        <v>387</v>
      </c>
      <c r="E3658" s="6">
        <v>2</v>
      </c>
      <c r="F3658" s="3">
        <v>198</v>
      </c>
      <c r="G3658" s="3">
        <v>74.84</v>
      </c>
      <c r="H3658" s="8"/>
      <c r="I3658" s="3">
        <v>123.16</v>
      </c>
      <c r="J3658" s="4">
        <v>0.62</v>
      </c>
      <c r="K3658" s="2" t="str">
        <f t="shared" si="741"/>
        <v>Saturday</v>
      </c>
      <c r="L3658" s="5">
        <f t="shared" si="742"/>
        <v>43711</v>
      </c>
      <c r="M3658" s="2" t="str">
        <f t="shared" si="743"/>
        <v>Tuesday</v>
      </c>
      <c r="N3658" s="2" t="str">
        <f t="shared" si="744"/>
        <v>Tuesday</v>
      </c>
      <c r="O3658" s="12">
        <f t="shared" si="745"/>
        <v>0</v>
      </c>
      <c r="P3658" s="11" t="str">
        <f t="shared" si="746"/>
        <v>Low Cost per Unit</v>
      </c>
      <c r="Q3658" s="12">
        <f t="shared" si="747"/>
        <v>0</v>
      </c>
      <c r="R3658" s="12">
        <f t="shared" si="748"/>
        <v>5.9399999999999995</v>
      </c>
      <c r="S3658" s="12">
        <f t="shared" si="749"/>
        <v>0</v>
      </c>
      <c r="T3658" s="12">
        <f t="shared" si="750"/>
        <v>0</v>
      </c>
      <c r="U3658" s="12">
        <f t="shared" si="751"/>
        <v>0</v>
      </c>
      <c r="V3658" s="13" t="str">
        <f t="shared" ca="1" si="752"/>
        <v>Greater Than 8 Weeks Old</v>
      </c>
    </row>
    <row r="3659" spans="1:22" x14ac:dyDescent="0.45">
      <c r="A3659" s="2" t="s">
        <v>234</v>
      </c>
      <c r="B3659" s="5">
        <v>43708</v>
      </c>
      <c r="C3659" s="5" t="s">
        <v>369</v>
      </c>
      <c r="D3659" s="5" t="s">
        <v>372</v>
      </c>
      <c r="E3659" s="6">
        <v>1</v>
      </c>
      <c r="F3659" s="3">
        <v>25</v>
      </c>
      <c r="G3659" s="3">
        <v>8.9700000000000006</v>
      </c>
      <c r="H3659" s="8"/>
      <c r="I3659" s="3">
        <v>16.03</v>
      </c>
      <c r="J3659" s="4">
        <v>0.64</v>
      </c>
      <c r="K3659" s="2" t="str">
        <f t="shared" si="741"/>
        <v>Saturday</v>
      </c>
      <c r="L3659" s="5">
        <f t="shared" si="742"/>
        <v>43711</v>
      </c>
      <c r="M3659" s="2" t="str">
        <f t="shared" si="743"/>
        <v>Tuesday</v>
      </c>
      <c r="N3659" s="2" t="str">
        <f t="shared" si="744"/>
        <v>Tuesday</v>
      </c>
      <c r="O3659" s="12">
        <f t="shared" si="745"/>
        <v>0</v>
      </c>
      <c r="P3659" s="11" t="str">
        <f t="shared" si="746"/>
        <v>Low Cost per Unit</v>
      </c>
      <c r="Q3659" s="12">
        <f t="shared" si="747"/>
        <v>0</v>
      </c>
      <c r="R3659" s="12">
        <f t="shared" si="748"/>
        <v>0</v>
      </c>
      <c r="S3659" s="12">
        <f t="shared" si="749"/>
        <v>0</v>
      </c>
      <c r="T3659" s="12">
        <f t="shared" si="750"/>
        <v>2.5</v>
      </c>
      <c r="U3659" s="12">
        <f t="shared" si="751"/>
        <v>0</v>
      </c>
      <c r="V3659" s="13" t="str">
        <f t="shared" ca="1" si="752"/>
        <v>Greater Than 8 Weeks Old</v>
      </c>
    </row>
    <row r="3660" spans="1:22" x14ac:dyDescent="0.45">
      <c r="A3660" s="2" t="s">
        <v>130</v>
      </c>
      <c r="B3660" s="5">
        <v>43708</v>
      </c>
      <c r="C3660" s="5" t="s">
        <v>386</v>
      </c>
      <c r="D3660" s="5" t="s">
        <v>388</v>
      </c>
      <c r="E3660" s="6">
        <v>1</v>
      </c>
      <c r="F3660" s="3">
        <v>49.99</v>
      </c>
      <c r="G3660" s="3">
        <v>23.97</v>
      </c>
      <c r="H3660" s="8"/>
      <c r="I3660" s="3">
        <v>26.02</v>
      </c>
      <c r="J3660" s="4">
        <v>0.52</v>
      </c>
      <c r="K3660" s="2" t="str">
        <f t="shared" si="741"/>
        <v>Saturday</v>
      </c>
      <c r="L3660" s="5">
        <f t="shared" si="742"/>
        <v>43711</v>
      </c>
      <c r="M3660" s="2" t="str">
        <f t="shared" si="743"/>
        <v>Tuesday</v>
      </c>
      <c r="N3660" s="2" t="str">
        <f t="shared" si="744"/>
        <v>Tuesday</v>
      </c>
      <c r="O3660" s="12">
        <f t="shared" si="745"/>
        <v>0</v>
      </c>
      <c r="P3660" s="11" t="str">
        <f t="shared" si="746"/>
        <v>Low Cost per Unit</v>
      </c>
      <c r="Q3660" s="12">
        <f t="shared" si="747"/>
        <v>0</v>
      </c>
      <c r="R3660" s="12">
        <f t="shared" si="748"/>
        <v>0</v>
      </c>
      <c r="S3660" s="12">
        <f t="shared" si="749"/>
        <v>0</v>
      </c>
      <c r="T3660" s="12">
        <f t="shared" si="750"/>
        <v>0</v>
      </c>
      <c r="U3660" s="12">
        <f t="shared" si="751"/>
        <v>0</v>
      </c>
      <c r="V3660" s="13" t="str">
        <f t="shared" ca="1" si="752"/>
        <v>Greater Than 8 Weeks Old</v>
      </c>
    </row>
  </sheetData>
  <autoFilter ref="O1:O3660" xr:uid="{F49C0332-12A5-4D00-9E5A-EC48731A75A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2B056-A371-437E-9C86-29E711669E89}">
  <dimension ref="A1:M1729"/>
  <sheetViews>
    <sheetView workbookViewId="0">
      <selection sqref="A1:M1729"/>
    </sheetView>
  </sheetViews>
  <sheetFormatPr defaultRowHeight="13.5" x14ac:dyDescent="0.35"/>
  <cols>
    <col min="1" max="1" width="16.265625" style="2" bestFit="1" customWidth="1"/>
    <col min="2" max="2" width="13.53125" style="2" bestFit="1" customWidth="1"/>
    <col min="3" max="3" width="13.19921875" style="2" bestFit="1" customWidth="1"/>
    <col min="4" max="4" width="12.53125" style="2" bestFit="1" customWidth="1"/>
    <col min="5" max="5" width="10.796875" style="2" bestFit="1" customWidth="1"/>
    <col min="6" max="6" width="10.796875" style="3" customWidth="1"/>
    <col min="7" max="7" width="10.796875" style="2" customWidth="1"/>
    <col min="8" max="8" width="21.59765625" style="2" bestFit="1" customWidth="1"/>
    <col min="9" max="9" width="18.9296875" style="2" bestFit="1" customWidth="1"/>
    <col min="10" max="10" width="20.53125" style="2" bestFit="1" customWidth="1"/>
    <col min="11" max="11" width="19.3984375" style="2" bestFit="1" customWidth="1"/>
    <col min="12" max="12" width="10.265625" style="2" bestFit="1" customWidth="1"/>
    <col min="13" max="13" width="16.265625" style="2" bestFit="1" customWidth="1"/>
    <col min="14" max="16384" width="9.06640625" style="2"/>
  </cols>
  <sheetData>
    <row r="1" spans="1:13" ht="13.9" x14ac:dyDescent="0.4">
      <c r="A1" s="1" t="s">
        <v>358</v>
      </c>
      <c r="B1" s="1" t="s">
        <v>0</v>
      </c>
      <c r="C1" s="1" t="s">
        <v>3</v>
      </c>
      <c r="D1" s="1" t="s">
        <v>436</v>
      </c>
      <c r="E1" s="1" t="s">
        <v>446</v>
      </c>
      <c r="F1" s="19" t="s">
        <v>437</v>
      </c>
      <c r="G1" s="1" t="s">
        <v>438</v>
      </c>
      <c r="H1" s="1" t="s">
        <v>361</v>
      </c>
      <c r="I1" s="1" t="s">
        <v>439</v>
      </c>
      <c r="J1" s="1" t="s">
        <v>363</v>
      </c>
      <c r="K1" s="1" t="s">
        <v>440</v>
      </c>
      <c r="L1" s="1" t="s">
        <v>426</v>
      </c>
      <c r="M1" s="1" t="s">
        <v>441</v>
      </c>
    </row>
    <row r="2" spans="1:13" x14ac:dyDescent="0.35">
      <c r="A2" s="5">
        <v>43739</v>
      </c>
      <c r="B2" s="2" t="s">
        <v>171</v>
      </c>
      <c r="C2" s="3">
        <v>69</v>
      </c>
      <c r="D2" s="3">
        <v>16.5</v>
      </c>
      <c r="E2" s="3">
        <v>16.5</v>
      </c>
      <c r="F2" s="3">
        <v>69</v>
      </c>
      <c r="G2" s="2">
        <v>1</v>
      </c>
      <c r="H2" s="2" t="str">
        <f>TEXT(A2,"dddd")</f>
        <v>Tuesday</v>
      </c>
      <c r="I2" s="5">
        <f>A2+3</f>
        <v>43742</v>
      </c>
      <c r="J2" s="2" t="str">
        <f>TEXT(I2,"dddd")</f>
        <v>Friday</v>
      </c>
      <c r="K2" s="2" t="str">
        <f>IF(OR(H2="Mondayday",H2="Tuesday",H2="Wednesday",H2="Thursday",H2="Friday"),"Weekday","Weekend")</f>
        <v>Weekday</v>
      </c>
      <c r="L2" s="3">
        <f>IF(VLOOKUP(H2,Discount_Days!A:C,3,0)&gt;0,VLOOKUP(H2,Discount_Days!A:C,3,0)*NewSales_1001_1015!F2,0)</f>
        <v>3.45</v>
      </c>
      <c r="M2" s="3">
        <f>F2-L2</f>
        <v>65.55</v>
      </c>
    </row>
    <row r="3" spans="1:13" x14ac:dyDescent="0.35">
      <c r="A3" s="5">
        <v>43740</v>
      </c>
      <c r="B3" s="2" t="s">
        <v>171</v>
      </c>
      <c r="C3" s="3">
        <v>69</v>
      </c>
      <c r="D3" s="3">
        <v>15.9</v>
      </c>
      <c r="E3" s="3">
        <v>15.9</v>
      </c>
      <c r="F3" s="3">
        <v>69</v>
      </c>
      <c r="G3" s="2">
        <v>1</v>
      </c>
      <c r="H3" s="2" t="str">
        <f t="shared" ref="H3:H66" si="0">TEXT(A3,"dddd")</f>
        <v>Wednesday</v>
      </c>
      <c r="I3" s="5">
        <f t="shared" ref="I3:I66" si="1">A3+3</f>
        <v>43743</v>
      </c>
      <c r="J3" s="2" t="str">
        <f t="shared" ref="J3:J66" si="2">TEXT(I3,"dddd")</f>
        <v>Saturday</v>
      </c>
      <c r="K3" s="2" t="str">
        <f t="shared" ref="K3:K66" si="3">IF(OR(H3="Mondayday",H3="Tuesday",H3="Wednesday",H3="Thursday",H3="Friday"),"Weekday","Weekend")</f>
        <v>Weekday</v>
      </c>
      <c r="L3" s="3">
        <f>IF(VLOOKUP(H3,Discount_Days!A:C,3,0)&gt;0,VLOOKUP(H3,Discount_Days!A:C,3,0)*NewSales_1001_1015!F3,0)</f>
        <v>0</v>
      </c>
      <c r="M3" s="3">
        <f t="shared" ref="M3:M66" si="4">F3-L3</f>
        <v>69</v>
      </c>
    </row>
    <row r="4" spans="1:13" x14ac:dyDescent="0.35">
      <c r="A4" s="5">
        <v>43740</v>
      </c>
      <c r="B4" s="2" t="s">
        <v>171</v>
      </c>
      <c r="C4" s="3">
        <v>69</v>
      </c>
      <c r="D4" s="3">
        <v>16.5</v>
      </c>
      <c r="E4" s="3">
        <v>16.5</v>
      </c>
      <c r="F4" s="3">
        <v>69</v>
      </c>
      <c r="G4" s="2">
        <v>1</v>
      </c>
      <c r="H4" s="2" t="str">
        <f t="shared" si="0"/>
        <v>Wednesday</v>
      </c>
      <c r="I4" s="5">
        <f t="shared" si="1"/>
        <v>43743</v>
      </c>
      <c r="J4" s="2" t="str">
        <f t="shared" si="2"/>
        <v>Saturday</v>
      </c>
      <c r="K4" s="2" t="str">
        <f t="shared" si="3"/>
        <v>Weekday</v>
      </c>
      <c r="L4" s="3">
        <f>IF(VLOOKUP(H4,Discount_Days!A:C,3,0)&gt;0,VLOOKUP(H4,Discount_Days!A:C,3,0)*NewSales_1001_1015!F4,0)</f>
        <v>0</v>
      </c>
      <c r="M4" s="3">
        <f t="shared" si="4"/>
        <v>69</v>
      </c>
    </row>
    <row r="5" spans="1:13" x14ac:dyDescent="0.35">
      <c r="A5" s="5">
        <v>43741</v>
      </c>
      <c r="B5" s="2" t="s">
        <v>171</v>
      </c>
      <c r="C5" s="3">
        <v>69</v>
      </c>
      <c r="D5" s="3">
        <v>15.9</v>
      </c>
      <c r="E5" s="3">
        <v>15.9</v>
      </c>
      <c r="F5" s="3">
        <v>69</v>
      </c>
      <c r="G5" s="2">
        <v>1</v>
      </c>
      <c r="H5" s="2" t="str">
        <f t="shared" si="0"/>
        <v>Thursday</v>
      </c>
      <c r="I5" s="5">
        <f t="shared" si="1"/>
        <v>43744</v>
      </c>
      <c r="J5" s="2" t="str">
        <f t="shared" si="2"/>
        <v>Sunday</v>
      </c>
      <c r="K5" s="2" t="str">
        <f t="shared" si="3"/>
        <v>Weekday</v>
      </c>
      <c r="L5" s="3">
        <f>IF(VLOOKUP(H5,Discount_Days!A:C,3,0)&gt;0,VLOOKUP(H5,Discount_Days!A:C,3,0)*NewSales_1001_1015!F5,0)</f>
        <v>6.9</v>
      </c>
      <c r="M5" s="3">
        <f t="shared" si="4"/>
        <v>62.1</v>
      </c>
    </row>
    <row r="6" spans="1:13" x14ac:dyDescent="0.35">
      <c r="A6" s="5">
        <v>43742</v>
      </c>
      <c r="B6" s="2" t="s">
        <v>171</v>
      </c>
      <c r="C6" s="3">
        <v>69</v>
      </c>
      <c r="D6" s="3">
        <v>16.5</v>
      </c>
      <c r="E6" s="3">
        <v>16.5</v>
      </c>
      <c r="F6" s="3">
        <v>69</v>
      </c>
      <c r="G6" s="2">
        <v>1</v>
      </c>
      <c r="H6" s="2" t="str">
        <f t="shared" si="0"/>
        <v>Friday</v>
      </c>
      <c r="I6" s="5">
        <f t="shared" si="1"/>
        <v>43745</v>
      </c>
      <c r="J6" s="2" t="str">
        <f t="shared" si="2"/>
        <v>Monday</v>
      </c>
      <c r="K6" s="2" t="str">
        <f t="shared" si="3"/>
        <v>Weekday</v>
      </c>
      <c r="L6" s="3">
        <f>IF(VLOOKUP(H6,Discount_Days!A:C,3,0)&gt;0,VLOOKUP(H6,Discount_Days!A:C,3,0)*NewSales_1001_1015!F6,0)</f>
        <v>0</v>
      </c>
      <c r="M6" s="3">
        <f t="shared" si="4"/>
        <v>69</v>
      </c>
    </row>
    <row r="7" spans="1:13" x14ac:dyDescent="0.35">
      <c r="A7" s="5">
        <v>43743</v>
      </c>
      <c r="B7" s="2" t="s">
        <v>171</v>
      </c>
      <c r="C7" s="3">
        <v>69</v>
      </c>
      <c r="D7" s="3">
        <v>16.5</v>
      </c>
      <c r="E7" s="3">
        <v>33</v>
      </c>
      <c r="F7" s="3">
        <v>138</v>
      </c>
      <c r="G7" s="2">
        <v>2</v>
      </c>
      <c r="H7" s="2" t="str">
        <f t="shared" si="0"/>
        <v>Saturday</v>
      </c>
      <c r="I7" s="5">
        <f t="shared" si="1"/>
        <v>43746</v>
      </c>
      <c r="J7" s="2" t="str">
        <f t="shared" si="2"/>
        <v>Tuesday</v>
      </c>
      <c r="K7" s="2" t="str">
        <f t="shared" si="3"/>
        <v>Weekend</v>
      </c>
      <c r="L7" s="3">
        <f>IF(VLOOKUP(H7,Discount_Days!A:C,3,0)&gt;0,VLOOKUP(H7,Discount_Days!A:C,3,0)*NewSales_1001_1015!F7,0)</f>
        <v>0</v>
      </c>
      <c r="M7" s="3">
        <f t="shared" si="4"/>
        <v>138</v>
      </c>
    </row>
    <row r="8" spans="1:13" x14ac:dyDescent="0.35">
      <c r="A8" s="5">
        <v>43746</v>
      </c>
      <c r="B8" s="2" t="s">
        <v>171</v>
      </c>
      <c r="C8" s="3">
        <v>69</v>
      </c>
      <c r="D8" s="3">
        <v>16.5</v>
      </c>
      <c r="E8" s="3">
        <v>16.5</v>
      </c>
      <c r="F8" s="3">
        <v>69</v>
      </c>
      <c r="G8" s="2">
        <v>1</v>
      </c>
      <c r="H8" s="2" t="str">
        <f t="shared" si="0"/>
        <v>Tuesday</v>
      </c>
      <c r="I8" s="5">
        <f t="shared" si="1"/>
        <v>43749</v>
      </c>
      <c r="J8" s="2" t="str">
        <f t="shared" si="2"/>
        <v>Friday</v>
      </c>
      <c r="K8" s="2" t="str">
        <f t="shared" si="3"/>
        <v>Weekday</v>
      </c>
      <c r="L8" s="3">
        <f>IF(VLOOKUP(H8,Discount_Days!A:C,3,0)&gt;0,VLOOKUP(H8,Discount_Days!A:C,3,0)*NewSales_1001_1015!F8,0)</f>
        <v>3.45</v>
      </c>
      <c r="M8" s="3">
        <f t="shared" si="4"/>
        <v>65.55</v>
      </c>
    </row>
    <row r="9" spans="1:13" x14ac:dyDescent="0.35">
      <c r="A9" s="5">
        <v>43747</v>
      </c>
      <c r="B9" s="2" t="s">
        <v>171</v>
      </c>
      <c r="C9" s="3">
        <v>69</v>
      </c>
      <c r="D9" s="3">
        <v>16.5</v>
      </c>
      <c r="E9" s="3">
        <v>33</v>
      </c>
      <c r="F9" s="3">
        <v>138</v>
      </c>
      <c r="G9" s="2">
        <v>2</v>
      </c>
      <c r="H9" s="2" t="str">
        <f t="shared" si="0"/>
        <v>Wednesday</v>
      </c>
      <c r="I9" s="5">
        <f t="shared" si="1"/>
        <v>43750</v>
      </c>
      <c r="J9" s="2" t="str">
        <f t="shared" si="2"/>
        <v>Saturday</v>
      </c>
      <c r="K9" s="2" t="str">
        <f t="shared" si="3"/>
        <v>Weekday</v>
      </c>
      <c r="L9" s="3">
        <f>IF(VLOOKUP(H9,Discount_Days!A:C,3,0)&gt;0,VLOOKUP(H9,Discount_Days!A:C,3,0)*NewSales_1001_1015!F9,0)</f>
        <v>0</v>
      </c>
      <c r="M9" s="3">
        <f t="shared" si="4"/>
        <v>138</v>
      </c>
    </row>
    <row r="10" spans="1:13" x14ac:dyDescent="0.35">
      <c r="A10" s="5">
        <v>43739</v>
      </c>
      <c r="B10" s="2" t="s">
        <v>131</v>
      </c>
      <c r="C10" s="3">
        <v>55</v>
      </c>
      <c r="D10" s="3">
        <v>17.649999999999999</v>
      </c>
      <c r="E10" s="3">
        <v>17.649999999999999</v>
      </c>
      <c r="F10" s="3">
        <v>55</v>
      </c>
      <c r="G10" s="2">
        <v>1</v>
      </c>
      <c r="H10" s="2" t="str">
        <f t="shared" si="0"/>
        <v>Tuesday</v>
      </c>
      <c r="I10" s="5">
        <f t="shared" si="1"/>
        <v>43742</v>
      </c>
      <c r="J10" s="2" t="str">
        <f t="shared" si="2"/>
        <v>Friday</v>
      </c>
      <c r="K10" s="2" t="str">
        <f t="shared" si="3"/>
        <v>Weekday</v>
      </c>
      <c r="L10" s="3">
        <f>IF(VLOOKUP(H10,Discount_Days!A:C,3,0)&gt;0,VLOOKUP(H10,Discount_Days!A:C,3,0)*NewSales_1001_1015!F10,0)</f>
        <v>2.75</v>
      </c>
      <c r="M10" s="3">
        <f t="shared" si="4"/>
        <v>52.25</v>
      </c>
    </row>
    <row r="11" spans="1:13" x14ac:dyDescent="0.35">
      <c r="A11" s="5">
        <v>43741</v>
      </c>
      <c r="B11" s="2" t="s">
        <v>131</v>
      </c>
      <c r="C11" s="3">
        <v>55</v>
      </c>
      <c r="D11" s="3">
        <v>17.649999999999999</v>
      </c>
      <c r="E11" s="3">
        <v>17.649999999999999</v>
      </c>
      <c r="F11" s="3">
        <v>55</v>
      </c>
      <c r="G11" s="2">
        <v>1</v>
      </c>
      <c r="H11" s="2" t="str">
        <f t="shared" si="0"/>
        <v>Thursday</v>
      </c>
      <c r="I11" s="5">
        <f t="shared" si="1"/>
        <v>43744</v>
      </c>
      <c r="J11" s="2" t="str">
        <f t="shared" si="2"/>
        <v>Sunday</v>
      </c>
      <c r="K11" s="2" t="str">
        <f t="shared" si="3"/>
        <v>Weekday</v>
      </c>
      <c r="L11" s="3">
        <f>IF(VLOOKUP(H11,Discount_Days!A:C,3,0)&gt;0,VLOOKUP(H11,Discount_Days!A:C,3,0)*NewSales_1001_1015!F11,0)</f>
        <v>5.5</v>
      </c>
      <c r="M11" s="3">
        <f t="shared" si="4"/>
        <v>49.5</v>
      </c>
    </row>
    <row r="12" spans="1:13" x14ac:dyDescent="0.35">
      <c r="A12" s="5">
        <v>43742</v>
      </c>
      <c r="B12" s="2" t="s">
        <v>131</v>
      </c>
      <c r="C12" s="3">
        <v>26</v>
      </c>
      <c r="D12" s="3">
        <v>17.649999999999999</v>
      </c>
      <c r="E12" s="3">
        <v>70.599999999999994</v>
      </c>
      <c r="F12" s="3">
        <v>104</v>
      </c>
      <c r="G12" s="2">
        <v>4</v>
      </c>
      <c r="H12" s="2" t="str">
        <f t="shared" si="0"/>
        <v>Friday</v>
      </c>
      <c r="I12" s="5">
        <f t="shared" si="1"/>
        <v>43745</v>
      </c>
      <c r="J12" s="2" t="str">
        <f t="shared" si="2"/>
        <v>Monday</v>
      </c>
      <c r="K12" s="2" t="str">
        <f t="shared" si="3"/>
        <v>Weekday</v>
      </c>
      <c r="L12" s="3">
        <f>IF(VLOOKUP(H12,Discount_Days!A:C,3,0)&gt;0,VLOOKUP(H12,Discount_Days!A:C,3,0)*NewSales_1001_1015!F12,0)</f>
        <v>0</v>
      </c>
      <c r="M12" s="3">
        <f t="shared" si="4"/>
        <v>104</v>
      </c>
    </row>
    <row r="13" spans="1:13" x14ac:dyDescent="0.35">
      <c r="A13" s="5">
        <v>43743</v>
      </c>
      <c r="B13" s="2" t="s">
        <v>131</v>
      </c>
      <c r="C13" s="3">
        <v>55</v>
      </c>
      <c r="D13" s="3">
        <v>17.649999999999999</v>
      </c>
      <c r="E13" s="3">
        <v>17.649999999999999</v>
      </c>
      <c r="F13" s="3">
        <v>55</v>
      </c>
      <c r="G13" s="2">
        <v>1</v>
      </c>
      <c r="H13" s="2" t="str">
        <f t="shared" si="0"/>
        <v>Saturday</v>
      </c>
      <c r="I13" s="5">
        <f t="shared" si="1"/>
        <v>43746</v>
      </c>
      <c r="J13" s="2" t="str">
        <f t="shared" si="2"/>
        <v>Tuesday</v>
      </c>
      <c r="K13" s="2" t="str">
        <f t="shared" si="3"/>
        <v>Weekend</v>
      </c>
      <c r="L13" s="3">
        <f>IF(VLOOKUP(H13,Discount_Days!A:C,3,0)&gt;0,VLOOKUP(H13,Discount_Days!A:C,3,0)*NewSales_1001_1015!F13,0)</f>
        <v>0</v>
      </c>
      <c r="M13" s="3">
        <f t="shared" si="4"/>
        <v>55</v>
      </c>
    </row>
    <row r="14" spans="1:13" x14ac:dyDescent="0.35">
      <c r="A14" s="5">
        <v>43744</v>
      </c>
      <c r="B14" s="2" t="s">
        <v>131</v>
      </c>
      <c r="C14" s="3">
        <v>55</v>
      </c>
      <c r="D14" s="3">
        <v>17.649999999999999</v>
      </c>
      <c r="E14" s="3">
        <v>35.299999999999997</v>
      </c>
      <c r="F14" s="3">
        <v>110</v>
      </c>
      <c r="G14" s="2">
        <v>2</v>
      </c>
      <c r="H14" s="2" t="str">
        <f t="shared" si="0"/>
        <v>Sunday</v>
      </c>
      <c r="I14" s="5">
        <f t="shared" si="1"/>
        <v>43747</v>
      </c>
      <c r="J14" s="2" t="str">
        <f t="shared" si="2"/>
        <v>Wednesday</v>
      </c>
      <c r="K14" s="2" t="str">
        <f t="shared" si="3"/>
        <v>Weekend</v>
      </c>
      <c r="L14" s="3">
        <f>IF(VLOOKUP(H14,Discount_Days!A:C,3,0)&gt;0,VLOOKUP(H14,Discount_Days!A:C,3,0)*NewSales_1001_1015!F14,0)</f>
        <v>0</v>
      </c>
      <c r="M14" s="3">
        <f t="shared" si="4"/>
        <v>110</v>
      </c>
    </row>
    <row r="15" spans="1:13" x14ac:dyDescent="0.35">
      <c r="A15" s="5">
        <v>43746</v>
      </c>
      <c r="B15" s="2" t="s">
        <v>131</v>
      </c>
      <c r="C15" s="3">
        <v>55</v>
      </c>
      <c r="D15" s="3">
        <v>17.649999999999999</v>
      </c>
      <c r="E15" s="3">
        <v>17.649999999999999</v>
      </c>
      <c r="F15" s="3">
        <v>55</v>
      </c>
      <c r="G15" s="2">
        <v>1</v>
      </c>
      <c r="H15" s="2" t="str">
        <f t="shared" si="0"/>
        <v>Tuesday</v>
      </c>
      <c r="I15" s="5">
        <f t="shared" si="1"/>
        <v>43749</v>
      </c>
      <c r="J15" s="2" t="str">
        <f t="shared" si="2"/>
        <v>Friday</v>
      </c>
      <c r="K15" s="2" t="str">
        <f t="shared" si="3"/>
        <v>Weekday</v>
      </c>
      <c r="L15" s="3">
        <f>IF(VLOOKUP(H15,Discount_Days!A:C,3,0)&gt;0,VLOOKUP(H15,Discount_Days!A:C,3,0)*NewSales_1001_1015!F15,0)</f>
        <v>2.75</v>
      </c>
      <c r="M15" s="3">
        <f t="shared" si="4"/>
        <v>52.25</v>
      </c>
    </row>
    <row r="16" spans="1:13" x14ac:dyDescent="0.35">
      <c r="A16" s="5">
        <v>43747</v>
      </c>
      <c r="B16" s="2" t="s">
        <v>131</v>
      </c>
      <c r="C16" s="3">
        <v>61.16</v>
      </c>
      <c r="D16" s="3">
        <v>13.9</v>
      </c>
      <c r="E16" s="3">
        <v>13.9</v>
      </c>
      <c r="F16" s="3">
        <v>61.16</v>
      </c>
      <c r="G16" s="2">
        <v>1</v>
      </c>
      <c r="H16" s="2" t="str">
        <f t="shared" si="0"/>
        <v>Wednesday</v>
      </c>
      <c r="I16" s="5">
        <f t="shared" si="1"/>
        <v>43750</v>
      </c>
      <c r="J16" s="2" t="str">
        <f t="shared" si="2"/>
        <v>Saturday</v>
      </c>
      <c r="K16" s="2" t="str">
        <f t="shared" si="3"/>
        <v>Weekday</v>
      </c>
      <c r="L16" s="3">
        <f>IF(VLOOKUP(H16,Discount_Days!A:C,3,0)&gt;0,VLOOKUP(H16,Discount_Days!A:C,3,0)*NewSales_1001_1015!F16,0)</f>
        <v>0</v>
      </c>
      <c r="M16" s="3">
        <f t="shared" si="4"/>
        <v>61.16</v>
      </c>
    </row>
    <row r="17" spans="1:13" x14ac:dyDescent="0.35">
      <c r="A17" s="5">
        <v>43748</v>
      </c>
      <c r="B17" s="2" t="s">
        <v>131</v>
      </c>
      <c r="C17" s="3">
        <v>55</v>
      </c>
      <c r="D17" s="3">
        <v>17.649999999999999</v>
      </c>
      <c r="E17" s="3">
        <v>35.299999999999997</v>
      </c>
      <c r="F17" s="3">
        <v>110</v>
      </c>
      <c r="G17" s="2">
        <v>2</v>
      </c>
      <c r="H17" s="2" t="str">
        <f t="shared" si="0"/>
        <v>Thursday</v>
      </c>
      <c r="I17" s="5">
        <f t="shared" si="1"/>
        <v>43751</v>
      </c>
      <c r="J17" s="2" t="str">
        <f t="shared" si="2"/>
        <v>Sunday</v>
      </c>
      <c r="K17" s="2" t="str">
        <f t="shared" si="3"/>
        <v>Weekday</v>
      </c>
      <c r="L17" s="3">
        <f>IF(VLOOKUP(H17,Discount_Days!A:C,3,0)&gt;0,VLOOKUP(H17,Discount_Days!A:C,3,0)*NewSales_1001_1015!F17,0)</f>
        <v>11</v>
      </c>
      <c r="M17" s="3">
        <f t="shared" si="4"/>
        <v>99</v>
      </c>
    </row>
    <row r="18" spans="1:13" x14ac:dyDescent="0.35">
      <c r="A18" s="5">
        <v>43749</v>
      </c>
      <c r="B18" s="2" t="s">
        <v>131</v>
      </c>
      <c r="C18" s="3">
        <v>55</v>
      </c>
      <c r="D18" s="3">
        <v>13.9</v>
      </c>
      <c r="E18" s="3">
        <v>13.9</v>
      </c>
      <c r="F18" s="3">
        <v>55</v>
      </c>
      <c r="G18" s="2">
        <v>1</v>
      </c>
      <c r="H18" s="2" t="str">
        <f t="shared" si="0"/>
        <v>Friday</v>
      </c>
      <c r="I18" s="5">
        <f t="shared" si="1"/>
        <v>43752</v>
      </c>
      <c r="J18" s="2" t="str">
        <f t="shared" si="2"/>
        <v>Monday</v>
      </c>
      <c r="K18" s="2" t="str">
        <f t="shared" si="3"/>
        <v>Weekday</v>
      </c>
      <c r="L18" s="3">
        <f>IF(VLOOKUP(H18,Discount_Days!A:C,3,0)&gt;0,VLOOKUP(H18,Discount_Days!A:C,3,0)*NewSales_1001_1015!F18,0)</f>
        <v>0</v>
      </c>
      <c r="M18" s="3">
        <f t="shared" si="4"/>
        <v>55</v>
      </c>
    </row>
    <row r="19" spans="1:13" x14ac:dyDescent="0.35">
      <c r="A19" s="5">
        <v>43750</v>
      </c>
      <c r="B19" s="2" t="s">
        <v>131</v>
      </c>
      <c r="C19" s="3">
        <v>55</v>
      </c>
      <c r="D19" s="3">
        <v>17.649999999999999</v>
      </c>
      <c r="E19" s="3">
        <v>17.649999999999999</v>
      </c>
      <c r="F19" s="3">
        <v>55</v>
      </c>
      <c r="G19" s="2">
        <v>1</v>
      </c>
      <c r="H19" s="2" t="str">
        <f t="shared" si="0"/>
        <v>Saturday</v>
      </c>
      <c r="I19" s="5">
        <f t="shared" si="1"/>
        <v>43753</v>
      </c>
      <c r="J19" s="2" t="str">
        <f t="shared" si="2"/>
        <v>Tuesday</v>
      </c>
      <c r="K19" s="2" t="str">
        <f t="shared" si="3"/>
        <v>Weekend</v>
      </c>
      <c r="L19" s="3">
        <f>IF(VLOOKUP(H19,Discount_Days!A:C,3,0)&gt;0,VLOOKUP(H19,Discount_Days!A:C,3,0)*NewSales_1001_1015!F19,0)</f>
        <v>0</v>
      </c>
      <c r="M19" s="3">
        <f t="shared" si="4"/>
        <v>55</v>
      </c>
    </row>
    <row r="20" spans="1:13" x14ac:dyDescent="0.35">
      <c r="A20" s="5">
        <v>43751</v>
      </c>
      <c r="B20" s="2" t="s">
        <v>131</v>
      </c>
      <c r="C20" s="3">
        <v>55</v>
      </c>
      <c r="D20" s="3">
        <v>17.649999999999999</v>
      </c>
      <c r="E20" s="3">
        <v>17.649999999999999</v>
      </c>
      <c r="F20" s="3">
        <v>55</v>
      </c>
      <c r="G20" s="2">
        <v>1</v>
      </c>
      <c r="H20" s="2" t="str">
        <f t="shared" si="0"/>
        <v>Sunday</v>
      </c>
      <c r="I20" s="5">
        <f t="shared" si="1"/>
        <v>43754</v>
      </c>
      <c r="J20" s="2" t="str">
        <f t="shared" si="2"/>
        <v>Wednesday</v>
      </c>
      <c r="K20" s="2" t="str">
        <f t="shared" si="3"/>
        <v>Weekend</v>
      </c>
      <c r="L20" s="3">
        <f>IF(VLOOKUP(H20,Discount_Days!A:C,3,0)&gt;0,VLOOKUP(H20,Discount_Days!A:C,3,0)*NewSales_1001_1015!F20,0)</f>
        <v>0</v>
      </c>
      <c r="M20" s="3">
        <f t="shared" si="4"/>
        <v>55</v>
      </c>
    </row>
    <row r="21" spans="1:13" x14ac:dyDescent="0.35">
      <c r="A21" s="5">
        <v>43752</v>
      </c>
      <c r="B21" s="2" t="s">
        <v>131</v>
      </c>
      <c r="C21" s="3">
        <v>55</v>
      </c>
      <c r="D21" s="3">
        <v>17.649999999999999</v>
      </c>
      <c r="E21" s="3">
        <v>35.299999999999997</v>
      </c>
      <c r="F21" s="3">
        <v>110</v>
      </c>
      <c r="G21" s="2">
        <v>2</v>
      </c>
      <c r="H21" s="2" t="str">
        <f t="shared" si="0"/>
        <v>Monday</v>
      </c>
      <c r="I21" s="5">
        <f t="shared" si="1"/>
        <v>43755</v>
      </c>
      <c r="J21" s="2" t="str">
        <f t="shared" si="2"/>
        <v>Thursday</v>
      </c>
      <c r="K21" s="2" t="str">
        <f t="shared" si="3"/>
        <v>Weekend</v>
      </c>
      <c r="L21" s="3">
        <f>IF(VLOOKUP(H21,Discount_Days!A:C,3,0)&gt;0,VLOOKUP(H21,Discount_Days!A:C,3,0)*NewSales_1001_1015!F21,0)</f>
        <v>0</v>
      </c>
      <c r="M21" s="3">
        <f t="shared" si="4"/>
        <v>110</v>
      </c>
    </row>
    <row r="22" spans="1:13" x14ac:dyDescent="0.35">
      <c r="A22" s="5">
        <v>43753</v>
      </c>
      <c r="B22" s="2" t="s">
        <v>131</v>
      </c>
      <c r="C22" s="3">
        <v>61.44</v>
      </c>
      <c r="D22" s="3">
        <v>13.9</v>
      </c>
      <c r="E22" s="3">
        <v>27.8</v>
      </c>
      <c r="F22" s="3">
        <v>122.87</v>
      </c>
      <c r="G22" s="2">
        <v>2</v>
      </c>
      <c r="H22" s="2" t="str">
        <f t="shared" si="0"/>
        <v>Tuesday</v>
      </c>
      <c r="I22" s="5">
        <f t="shared" si="1"/>
        <v>43756</v>
      </c>
      <c r="J22" s="2" t="str">
        <f t="shared" si="2"/>
        <v>Friday</v>
      </c>
      <c r="K22" s="2" t="str">
        <f t="shared" si="3"/>
        <v>Weekday</v>
      </c>
      <c r="L22" s="3">
        <f>IF(VLOOKUP(H22,Discount_Days!A:C,3,0)&gt;0,VLOOKUP(H22,Discount_Days!A:C,3,0)*NewSales_1001_1015!F22,0)</f>
        <v>6.1435000000000004</v>
      </c>
      <c r="M22" s="3">
        <f t="shared" si="4"/>
        <v>116.7265</v>
      </c>
    </row>
    <row r="23" spans="1:13" x14ac:dyDescent="0.35">
      <c r="A23" s="5">
        <v>43744</v>
      </c>
      <c r="B23" s="2" t="s">
        <v>91</v>
      </c>
      <c r="C23" s="3">
        <v>61.14</v>
      </c>
      <c r="D23" s="3">
        <v>16.45</v>
      </c>
      <c r="E23" s="3">
        <v>16.45</v>
      </c>
      <c r="F23" s="3">
        <v>61.14</v>
      </c>
      <c r="G23" s="2">
        <v>1</v>
      </c>
      <c r="H23" s="2" t="str">
        <f t="shared" si="0"/>
        <v>Sunday</v>
      </c>
      <c r="I23" s="5">
        <f t="shared" si="1"/>
        <v>43747</v>
      </c>
      <c r="J23" s="2" t="str">
        <f t="shared" si="2"/>
        <v>Wednesday</v>
      </c>
      <c r="K23" s="2" t="str">
        <f t="shared" si="3"/>
        <v>Weekend</v>
      </c>
      <c r="L23" s="3">
        <f>IF(VLOOKUP(H23,Discount_Days!A:C,3,0)&gt;0,VLOOKUP(H23,Discount_Days!A:C,3,0)*NewSales_1001_1015!F23,0)</f>
        <v>0</v>
      </c>
      <c r="M23" s="3">
        <f t="shared" si="4"/>
        <v>61.14</v>
      </c>
    </row>
    <row r="24" spans="1:13" x14ac:dyDescent="0.35">
      <c r="A24" s="5">
        <v>43739</v>
      </c>
      <c r="B24" s="2" t="s">
        <v>92</v>
      </c>
      <c r="C24" s="3">
        <v>59</v>
      </c>
      <c r="D24" s="3">
        <v>20.3</v>
      </c>
      <c r="E24" s="3">
        <v>20.3</v>
      </c>
      <c r="F24" s="3">
        <v>59</v>
      </c>
      <c r="G24" s="2">
        <v>1</v>
      </c>
      <c r="H24" s="2" t="str">
        <f t="shared" si="0"/>
        <v>Tuesday</v>
      </c>
      <c r="I24" s="5">
        <f t="shared" si="1"/>
        <v>43742</v>
      </c>
      <c r="J24" s="2" t="str">
        <f t="shared" si="2"/>
        <v>Friday</v>
      </c>
      <c r="K24" s="2" t="str">
        <f t="shared" si="3"/>
        <v>Weekday</v>
      </c>
      <c r="L24" s="3">
        <f>IF(VLOOKUP(H24,Discount_Days!A:C,3,0)&gt;0,VLOOKUP(H24,Discount_Days!A:C,3,0)*NewSales_1001_1015!F24,0)</f>
        <v>2.95</v>
      </c>
      <c r="M24" s="3">
        <f t="shared" si="4"/>
        <v>56.05</v>
      </c>
    </row>
    <row r="25" spans="1:13" x14ac:dyDescent="0.35">
      <c r="A25" s="5">
        <v>43740</v>
      </c>
      <c r="B25" s="2" t="s">
        <v>92</v>
      </c>
      <c r="C25" s="3">
        <v>59</v>
      </c>
      <c r="D25" s="3">
        <v>20.3</v>
      </c>
      <c r="E25" s="3">
        <v>20.3</v>
      </c>
      <c r="F25" s="3">
        <v>59</v>
      </c>
      <c r="G25" s="2">
        <v>1</v>
      </c>
      <c r="H25" s="2" t="str">
        <f t="shared" si="0"/>
        <v>Wednesday</v>
      </c>
      <c r="I25" s="5">
        <f t="shared" si="1"/>
        <v>43743</v>
      </c>
      <c r="J25" s="2" t="str">
        <f t="shared" si="2"/>
        <v>Saturday</v>
      </c>
      <c r="K25" s="2" t="str">
        <f t="shared" si="3"/>
        <v>Weekday</v>
      </c>
      <c r="L25" s="3">
        <f>IF(VLOOKUP(H25,Discount_Days!A:C,3,0)&gt;0,VLOOKUP(H25,Discount_Days!A:C,3,0)*NewSales_1001_1015!F25,0)</f>
        <v>0</v>
      </c>
      <c r="M25" s="3">
        <f t="shared" si="4"/>
        <v>59</v>
      </c>
    </row>
    <row r="26" spans="1:13" x14ac:dyDescent="0.35">
      <c r="A26" s="5">
        <v>43741</v>
      </c>
      <c r="B26" s="2" t="s">
        <v>92</v>
      </c>
      <c r="C26" s="3">
        <v>59</v>
      </c>
      <c r="D26" s="3">
        <v>20.3</v>
      </c>
      <c r="E26" s="3">
        <v>60.9</v>
      </c>
      <c r="F26" s="3">
        <v>177</v>
      </c>
      <c r="G26" s="2">
        <v>3</v>
      </c>
      <c r="H26" s="2" t="str">
        <f t="shared" si="0"/>
        <v>Thursday</v>
      </c>
      <c r="I26" s="5">
        <f t="shared" si="1"/>
        <v>43744</v>
      </c>
      <c r="J26" s="2" t="str">
        <f t="shared" si="2"/>
        <v>Sunday</v>
      </c>
      <c r="K26" s="2" t="str">
        <f t="shared" si="3"/>
        <v>Weekday</v>
      </c>
      <c r="L26" s="3">
        <f>IF(VLOOKUP(H26,Discount_Days!A:C,3,0)&gt;0,VLOOKUP(H26,Discount_Days!A:C,3,0)*NewSales_1001_1015!F26,0)</f>
        <v>17.7</v>
      </c>
      <c r="M26" s="3">
        <f t="shared" si="4"/>
        <v>159.30000000000001</v>
      </c>
    </row>
    <row r="27" spans="1:13" x14ac:dyDescent="0.35">
      <c r="A27" s="5">
        <v>43742</v>
      </c>
      <c r="B27" s="2" t="s">
        <v>92</v>
      </c>
      <c r="C27" s="3">
        <v>30</v>
      </c>
      <c r="D27" s="3">
        <v>20.3</v>
      </c>
      <c r="E27" s="3">
        <v>121.8</v>
      </c>
      <c r="F27" s="3">
        <v>180</v>
      </c>
      <c r="G27" s="2">
        <v>6</v>
      </c>
      <c r="H27" s="2" t="str">
        <f t="shared" si="0"/>
        <v>Friday</v>
      </c>
      <c r="I27" s="5">
        <f t="shared" si="1"/>
        <v>43745</v>
      </c>
      <c r="J27" s="2" t="str">
        <f t="shared" si="2"/>
        <v>Monday</v>
      </c>
      <c r="K27" s="2" t="str">
        <f t="shared" si="3"/>
        <v>Weekday</v>
      </c>
      <c r="L27" s="3">
        <f>IF(VLOOKUP(H27,Discount_Days!A:C,3,0)&gt;0,VLOOKUP(H27,Discount_Days!A:C,3,0)*NewSales_1001_1015!F27,0)</f>
        <v>0</v>
      </c>
      <c r="M27" s="3">
        <f t="shared" si="4"/>
        <v>180</v>
      </c>
    </row>
    <row r="28" spans="1:13" x14ac:dyDescent="0.35">
      <c r="A28" s="5">
        <v>43743</v>
      </c>
      <c r="B28" s="2" t="s">
        <v>92</v>
      </c>
      <c r="C28" s="3">
        <v>59</v>
      </c>
      <c r="D28" s="3">
        <v>20.3</v>
      </c>
      <c r="E28" s="3">
        <v>20.3</v>
      </c>
      <c r="F28" s="3">
        <v>59</v>
      </c>
      <c r="G28" s="2">
        <v>1</v>
      </c>
      <c r="H28" s="2" t="str">
        <f t="shared" si="0"/>
        <v>Saturday</v>
      </c>
      <c r="I28" s="5">
        <f t="shared" si="1"/>
        <v>43746</v>
      </c>
      <c r="J28" s="2" t="str">
        <f t="shared" si="2"/>
        <v>Tuesday</v>
      </c>
      <c r="K28" s="2" t="str">
        <f t="shared" si="3"/>
        <v>Weekend</v>
      </c>
      <c r="L28" s="3">
        <f>IF(VLOOKUP(H28,Discount_Days!A:C,3,0)&gt;0,VLOOKUP(H28,Discount_Days!A:C,3,0)*NewSales_1001_1015!F28,0)</f>
        <v>0</v>
      </c>
      <c r="M28" s="3">
        <f t="shared" si="4"/>
        <v>59</v>
      </c>
    </row>
    <row r="29" spans="1:13" x14ac:dyDescent="0.35">
      <c r="A29" s="5">
        <v>43744</v>
      </c>
      <c r="B29" s="2" t="s">
        <v>92</v>
      </c>
      <c r="C29" s="3">
        <v>59</v>
      </c>
      <c r="D29" s="3">
        <v>20.3</v>
      </c>
      <c r="E29" s="3">
        <v>81.2</v>
      </c>
      <c r="F29" s="3">
        <v>236</v>
      </c>
      <c r="G29" s="2">
        <v>4</v>
      </c>
      <c r="H29" s="2" t="str">
        <f t="shared" si="0"/>
        <v>Sunday</v>
      </c>
      <c r="I29" s="5">
        <f t="shared" si="1"/>
        <v>43747</v>
      </c>
      <c r="J29" s="2" t="str">
        <f t="shared" si="2"/>
        <v>Wednesday</v>
      </c>
      <c r="K29" s="2" t="str">
        <f t="shared" si="3"/>
        <v>Weekend</v>
      </c>
      <c r="L29" s="3">
        <f>IF(VLOOKUP(H29,Discount_Days!A:C,3,0)&gt;0,VLOOKUP(H29,Discount_Days!A:C,3,0)*NewSales_1001_1015!F29,0)</f>
        <v>0</v>
      </c>
      <c r="M29" s="3">
        <f t="shared" si="4"/>
        <v>236</v>
      </c>
    </row>
    <row r="30" spans="1:13" x14ac:dyDescent="0.35">
      <c r="A30" s="5">
        <v>43745</v>
      </c>
      <c r="B30" s="2" t="s">
        <v>92</v>
      </c>
      <c r="C30" s="3">
        <v>59</v>
      </c>
      <c r="D30" s="3">
        <v>20.3</v>
      </c>
      <c r="E30" s="3">
        <v>40.6</v>
      </c>
      <c r="F30" s="3">
        <v>118</v>
      </c>
      <c r="G30" s="2">
        <v>2</v>
      </c>
      <c r="H30" s="2" t="str">
        <f t="shared" si="0"/>
        <v>Monday</v>
      </c>
      <c r="I30" s="5">
        <f t="shared" si="1"/>
        <v>43748</v>
      </c>
      <c r="J30" s="2" t="str">
        <f t="shared" si="2"/>
        <v>Thursday</v>
      </c>
      <c r="K30" s="2" t="str">
        <f t="shared" si="3"/>
        <v>Weekend</v>
      </c>
      <c r="L30" s="3">
        <f>IF(VLOOKUP(H30,Discount_Days!A:C,3,0)&gt;0,VLOOKUP(H30,Discount_Days!A:C,3,0)*NewSales_1001_1015!F30,0)</f>
        <v>0</v>
      </c>
      <c r="M30" s="3">
        <f t="shared" si="4"/>
        <v>118</v>
      </c>
    </row>
    <row r="31" spans="1:13" x14ac:dyDescent="0.35">
      <c r="A31" s="5">
        <v>43746</v>
      </c>
      <c r="B31" s="2" t="s">
        <v>92</v>
      </c>
      <c r="C31" s="3">
        <v>59</v>
      </c>
      <c r="D31" s="3">
        <v>20.3</v>
      </c>
      <c r="E31" s="3">
        <v>40.6</v>
      </c>
      <c r="F31" s="3">
        <v>118</v>
      </c>
      <c r="G31" s="2">
        <v>2</v>
      </c>
      <c r="H31" s="2" t="str">
        <f t="shared" si="0"/>
        <v>Tuesday</v>
      </c>
      <c r="I31" s="5">
        <f t="shared" si="1"/>
        <v>43749</v>
      </c>
      <c r="J31" s="2" t="str">
        <f t="shared" si="2"/>
        <v>Friday</v>
      </c>
      <c r="K31" s="2" t="str">
        <f t="shared" si="3"/>
        <v>Weekday</v>
      </c>
      <c r="L31" s="3">
        <f>IF(VLOOKUP(H31,Discount_Days!A:C,3,0)&gt;0,VLOOKUP(H31,Discount_Days!A:C,3,0)*NewSales_1001_1015!F31,0)</f>
        <v>5.9</v>
      </c>
      <c r="M31" s="3">
        <f t="shared" si="4"/>
        <v>112.1</v>
      </c>
    </row>
    <row r="32" spans="1:13" x14ac:dyDescent="0.35">
      <c r="A32" s="5">
        <v>43747</v>
      </c>
      <c r="B32" s="2" t="s">
        <v>92</v>
      </c>
      <c r="C32" s="3">
        <v>59</v>
      </c>
      <c r="D32" s="3">
        <v>20.3</v>
      </c>
      <c r="E32" s="3">
        <v>20.3</v>
      </c>
      <c r="F32" s="3">
        <v>59</v>
      </c>
      <c r="G32" s="2">
        <v>1</v>
      </c>
      <c r="H32" s="2" t="str">
        <f t="shared" si="0"/>
        <v>Wednesday</v>
      </c>
      <c r="I32" s="5">
        <f t="shared" si="1"/>
        <v>43750</v>
      </c>
      <c r="J32" s="2" t="str">
        <f t="shared" si="2"/>
        <v>Saturday</v>
      </c>
      <c r="K32" s="2" t="str">
        <f t="shared" si="3"/>
        <v>Weekday</v>
      </c>
      <c r="L32" s="3">
        <f>IF(VLOOKUP(H32,Discount_Days!A:C,3,0)&gt;0,VLOOKUP(H32,Discount_Days!A:C,3,0)*NewSales_1001_1015!F32,0)</f>
        <v>0</v>
      </c>
      <c r="M32" s="3">
        <f t="shared" si="4"/>
        <v>59</v>
      </c>
    </row>
    <row r="33" spans="1:13" x14ac:dyDescent="0.35">
      <c r="A33" s="5">
        <v>43749</v>
      </c>
      <c r="B33" s="2" t="s">
        <v>92</v>
      </c>
      <c r="C33" s="3">
        <v>59</v>
      </c>
      <c r="D33" s="3">
        <v>20.3</v>
      </c>
      <c r="E33" s="3">
        <v>40.6</v>
      </c>
      <c r="F33" s="3">
        <v>118</v>
      </c>
      <c r="G33" s="2">
        <v>2</v>
      </c>
      <c r="H33" s="2" t="str">
        <f t="shared" si="0"/>
        <v>Friday</v>
      </c>
      <c r="I33" s="5">
        <f t="shared" si="1"/>
        <v>43752</v>
      </c>
      <c r="J33" s="2" t="str">
        <f t="shared" si="2"/>
        <v>Monday</v>
      </c>
      <c r="K33" s="2" t="str">
        <f t="shared" si="3"/>
        <v>Weekday</v>
      </c>
      <c r="L33" s="3">
        <f>IF(VLOOKUP(H33,Discount_Days!A:C,3,0)&gt;0,VLOOKUP(H33,Discount_Days!A:C,3,0)*NewSales_1001_1015!F33,0)</f>
        <v>0</v>
      </c>
      <c r="M33" s="3">
        <f t="shared" si="4"/>
        <v>118</v>
      </c>
    </row>
    <row r="34" spans="1:13" x14ac:dyDescent="0.35">
      <c r="A34" s="5">
        <v>43750</v>
      </c>
      <c r="B34" s="2" t="s">
        <v>92</v>
      </c>
      <c r="C34" s="3">
        <v>59</v>
      </c>
      <c r="D34" s="3">
        <v>20.3</v>
      </c>
      <c r="E34" s="3">
        <v>60.9</v>
      </c>
      <c r="F34" s="3">
        <v>177</v>
      </c>
      <c r="G34" s="2">
        <v>3</v>
      </c>
      <c r="H34" s="2" t="str">
        <f t="shared" si="0"/>
        <v>Saturday</v>
      </c>
      <c r="I34" s="5">
        <f t="shared" si="1"/>
        <v>43753</v>
      </c>
      <c r="J34" s="2" t="str">
        <f t="shared" si="2"/>
        <v>Tuesday</v>
      </c>
      <c r="K34" s="2" t="str">
        <f t="shared" si="3"/>
        <v>Weekend</v>
      </c>
      <c r="L34" s="3">
        <f>IF(VLOOKUP(H34,Discount_Days!A:C,3,0)&gt;0,VLOOKUP(H34,Discount_Days!A:C,3,0)*NewSales_1001_1015!F34,0)</f>
        <v>0</v>
      </c>
      <c r="M34" s="3">
        <f t="shared" si="4"/>
        <v>177</v>
      </c>
    </row>
    <row r="35" spans="1:13" x14ac:dyDescent="0.35">
      <c r="A35" s="5">
        <v>43751</v>
      </c>
      <c r="B35" s="2" t="s">
        <v>92</v>
      </c>
      <c r="C35" s="3">
        <v>59</v>
      </c>
      <c r="D35" s="3">
        <v>20.3</v>
      </c>
      <c r="E35" s="3">
        <v>20.3</v>
      </c>
      <c r="F35" s="3">
        <v>59</v>
      </c>
      <c r="G35" s="2">
        <v>1</v>
      </c>
      <c r="H35" s="2" t="str">
        <f t="shared" si="0"/>
        <v>Sunday</v>
      </c>
      <c r="I35" s="5">
        <f t="shared" si="1"/>
        <v>43754</v>
      </c>
      <c r="J35" s="2" t="str">
        <f t="shared" si="2"/>
        <v>Wednesday</v>
      </c>
      <c r="K35" s="2" t="str">
        <f t="shared" si="3"/>
        <v>Weekend</v>
      </c>
      <c r="L35" s="3">
        <f>IF(VLOOKUP(H35,Discount_Days!A:C,3,0)&gt;0,VLOOKUP(H35,Discount_Days!A:C,3,0)*NewSales_1001_1015!F35,0)</f>
        <v>0</v>
      </c>
      <c r="M35" s="3">
        <f t="shared" si="4"/>
        <v>59</v>
      </c>
    </row>
    <row r="36" spans="1:13" x14ac:dyDescent="0.35">
      <c r="A36" s="5">
        <v>43752</v>
      </c>
      <c r="B36" s="2" t="s">
        <v>92</v>
      </c>
      <c r="C36" s="3">
        <v>59</v>
      </c>
      <c r="D36" s="3">
        <v>20.3</v>
      </c>
      <c r="E36" s="3">
        <v>60.9</v>
      </c>
      <c r="F36" s="3">
        <v>177</v>
      </c>
      <c r="G36" s="2">
        <v>3</v>
      </c>
      <c r="H36" s="2" t="str">
        <f t="shared" si="0"/>
        <v>Monday</v>
      </c>
      <c r="I36" s="5">
        <f t="shared" si="1"/>
        <v>43755</v>
      </c>
      <c r="J36" s="2" t="str">
        <f t="shared" si="2"/>
        <v>Thursday</v>
      </c>
      <c r="K36" s="2" t="str">
        <f t="shared" si="3"/>
        <v>Weekend</v>
      </c>
      <c r="L36" s="3">
        <f>IF(VLOOKUP(H36,Discount_Days!A:C,3,0)&gt;0,VLOOKUP(H36,Discount_Days!A:C,3,0)*NewSales_1001_1015!F36,0)</f>
        <v>0</v>
      </c>
      <c r="M36" s="3">
        <f t="shared" si="4"/>
        <v>177</v>
      </c>
    </row>
    <row r="37" spans="1:13" x14ac:dyDescent="0.35">
      <c r="A37" s="5">
        <v>43753</v>
      </c>
      <c r="B37" s="2" t="s">
        <v>92</v>
      </c>
      <c r="C37" s="3">
        <v>59</v>
      </c>
      <c r="D37" s="3">
        <v>20.3</v>
      </c>
      <c r="E37" s="3">
        <v>20.3</v>
      </c>
      <c r="F37" s="3">
        <v>59</v>
      </c>
      <c r="G37" s="2">
        <v>1</v>
      </c>
      <c r="H37" s="2" t="str">
        <f t="shared" si="0"/>
        <v>Tuesday</v>
      </c>
      <c r="I37" s="5">
        <f t="shared" si="1"/>
        <v>43756</v>
      </c>
      <c r="J37" s="2" t="str">
        <f t="shared" si="2"/>
        <v>Friday</v>
      </c>
      <c r="K37" s="2" t="str">
        <f t="shared" si="3"/>
        <v>Weekday</v>
      </c>
      <c r="L37" s="3">
        <f>IF(VLOOKUP(H37,Discount_Days!A:C,3,0)&gt;0,VLOOKUP(H37,Discount_Days!A:C,3,0)*NewSales_1001_1015!F37,0)</f>
        <v>2.95</v>
      </c>
      <c r="M37" s="3">
        <f t="shared" si="4"/>
        <v>56.05</v>
      </c>
    </row>
    <row r="38" spans="1:13" x14ac:dyDescent="0.35">
      <c r="A38" s="5">
        <v>43743</v>
      </c>
      <c r="B38" s="2" t="s">
        <v>192</v>
      </c>
      <c r="C38" s="3">
        <v>59</v>
      </c>
      <c r="D38" s="3">
        <v>13.9</v>
      </c>
      <c r="E38" s="3">
        <v>13.9</v>
      </c>
      <c r="F38" s="3">
        <v>59</v>
      </c>
      <c r="G38" s="2">
        <v>1</v>
      </c>
      <c r="H38" s="2" t="str">
        <f t="shared" si="0"/>
        <v>Saturday</v>
      </c>
      <c r="I38" s="5">
        <f t="shared" si="1"/>
        <v>43746</v>
      </c>
      <c r="J38" s="2" t="str">
        <f t="shared" si="2"/>
        <v>Tuesday</v>
      </c>
      <c r="K38" s="2" t="str">
        <f t="shared" si="3"/>
        <v>Weekend</v>
      </c>
      <c r="L38" s="3">
        <f>IF(VLOOKUP(H38,Discount_Days!A:C,3,0)&gt;0,VLOOKUP(H38,Discount_Days!A:C,3,0)*NewSales_1001_1015!F38,0)</f>
        <v>0</v>
      </c>
      <c r="M38" s="3">
        <f t="shared" si="4"/>
        <v>59</v>
      </c>
    </row>
    <row r="39" spans="1:13" x14ac:dyDescent="0.35">
      <c r="A39" s="5">
        <v>43753</v>
      </c>
      <c r="B39" s="2" t="s">
        <v>192</v>
      </c>
      <c r="C39" s="3">
        <v>59</v>
      </c>
      <c r="D39" s="3">
        <v>13.9</v>
      </c>
      <c r="E39" s="3">
        <v>13.9</v>
      </c>
      <c r="F39" s="3">
        <v>59</v>
      </c>
      <c r="G39" s="2">
        <v>1</v>
      </c>
      <c r="H39" s="2" t="str">
        <f t="shared" si="0"/>
        <v>Tuesday</v>
      </c>
      <c r="I39" s="5">
        <f t="shared" si="1"/>
        <v>43756</v>
      </c>
      <c r="J39" s="2" t="str">
        <f t="shared" si="2"/>
        <v>Friday</v>
      </c>
      <c r="K39" s="2" t="str">
        <f t="shared" si="3"/>
        <v>Weekday</v>
      </c>
      <c r="L39" s="3">
        <f>IF(VLOOKUP(H39,Discount_Days!A:C,3,0)&gt;0,VLOOKUP(H39,Discount_Days!A:C,3,0)*NewSales_1001_1015!F39,0)</f>
        <v>2.95</v>
      </c>
      <c r="M39" s="3">
        <f t="shared" si="4"/>
        <v>56.05</v>
      </c>
    </row>
    <row r="40" spans="1:13" x14ac:dyDescent="0.35">
      <c r="A40" s="5">
        <v>43740</v>
      </c>
      <c r="B40" s="2" t="s">
        <v>145</v>
      </c>
      <c r="C40" s="3">
        <v>59</v>
      </c>
      <c r="D40" s="3">
        <v>22.65</v>
      </c>
      <c r="E40" s="3">
        <v>22.65</v>
      </c>
      <c r="F40" s="3">
        <v>59</v>
      </c>
      <c r="G40" s="2">
        <v>1</v>
      </c>
      <c r="H40" s="2" t="str">
        <f t="shared" si="0"/>
        <v>Wednesday</v>
      </c>
      <c r="I40" s="5">
        <f t="shared" si="1"/>
        <v>43743</v>
      </c>
      <c r="J40" s="2" t="str">
        <f t="shared" si="2"/>
        <v>Saturday</v>
      </c>
      <c r="K40" s="2" t="str">
        <f t="shared" si="3"/>
        <v>Weekday</v>
      </c>
      <c r="L40" s="3">
        <f>IF(VLOOKUP(H40,Discount_Days!A:C,3,0)&gt;0,VLOOKUP(H40,Discount_Days!A:C,3,0)*NewSales_1001_1015!F40,0)</f>
        <v>0</v>
      </c>
      <c r="M40" s="3">
        <f t="shared" si="4"/>
        <v>59</v>
      </c>
    </row>
    <row r="41" spans="1:13" x14ac:dyDescent="0.35">
      <c r="A41" s="5">
        <v>43741</v>
      </c>
      <c r="B41" s="2" t="s">
        <v>145</v>
      </c>
      <c r="C41" s="3">
        <v>59</v>
      </c>
      <c r="D41" s="3">
        <v>22.65</v>
      </c>
      <c r="E41" s="3">
        <v>45.3</v>
      </c>
      <c r="F41" s="3">
        <v>118</v>
      </c>
      <c r="G41" s="2">
        <v>2</v>
      </c>
      <c r="H41" s="2" t="str">
        <f t="shared" si="0"/>
        <v>Thursday</v>
      </c>
      <c r="I41" s="5">
        <f t="shared" si="1"/>
        <v>43744</v>
      </c>
      <c r="J41" s="2" t="str">
        <f t="shared" si="2"/>
        <v>Sunday</v>
      </c>
      <c r="K41" s="2" t="str">
        <f t="shared" si="3"/>
        <v>Weekday</v>
      </c>
      <c r="L41" s="3">
        <f>IF(VLOOKUP(H41,Discount_Days!A:C,3,0)&gt;0,VLOOKUP(H41,Discount_Days!A:C,3,0)*NewSales_1001_1015!F41,0)</f>
        <v>11.8</v>
      </c>
      <c r="M41" s="3">
        <f t="shared" si="4"/>
        <v>106.2</v>
      </c>
    </row>
    <row r="42" spans="1:13" x14ac:dyDescent="0.35">
      <c r="A42" s="5">
        <v>43743</v>
      </c>
      <c r="B42" s="2" t="s">
        <v>145</v>
      </c>
      <c r="C42" s="3">
        <v>59</v>
      </c>
      <c r="D42" s="3">
        <v>22.65</v>
      </c>
      <c r="E42" s="3">
        <v>22.65</v>
      </c>
      <c r="F42" s="3">
        <v>59</v>
      </c>
      <c r="G42" s="2">
        <v>1</v>
      </c>
      <c r="H42" s="2" t="str">
        <f t="shared" si="0"/>
        <v>Saturday</v>
      </c>
      <c r="I42" s="5">
        <f t="shared" si="1"/>
        <v>43746</v>
      </c>
      <c r="J42" s="2" t="str">
        <f t="shared" si="2"/>
        <v>Tuesday</v>
      </c>
      <c r="K42" s="2" t="str">
        <f t="shared" si="3"/>
        <v>Weekend</v>
      </c>
      <c r="L42" s="3">
        <f>IF(VLOOKUP(H42,Discount_Days!A:C,3,0)&gt;0,VLOOKUP(H42,Discount_Days!A:C,3,0)*NewSales_1001_1015!F42,0)</f>
        <v>0</v>
      </c>
      <c r="M42" s="3">
        <f t="shared" si="4"/>
        <v>59</v>
      </c>
    </row>
    <row r="43" spans="1:13" x14ac:dyDescent="0.35">
      <c r="A43" s="5">
        <v>43744</v>
      </c>
      <c r="B43" s="2" t="s">
        <v>145</v>
      </c>
      <c r="C43" s="3">
        <v>65.290000000000006</v>
      </c>
      <c r="D43" s="3">
        <v>22.65</v>
      </c>
      <c r="E43" s="3">
        <v>22.65</v>
      </c>
      <c r="F43" s="3">
        <v>65.290000000000006</v>
      </c>
      <c r="G43" s="2">
        <v>1</v>
      </c>
      <c r="H43" s="2" t="str">
        <f t="shared" si="0"/>
        <v>Sunday</v>
      </c>
      <c r="I43" s="5">
        <f t="shared" si="1"/>
        <v>43747</v>
      </c>
      <c r="J43" s="2" t="str">
        <f t="shared" si="2"/>
        <v>Wednesday</v>
      </c>
      <c r="K43" s="2" t="str">
        <f t="shared" si="3"/>
        <v>Weekend</v>
      </c>
      <c r="L43" s="3">
        <f>IF(VLOOKUP(H43,Discount_Days!A:C,3,0)&gt;0,VLOOKUP(H43,Discount_Days!A:C,3,0)*NewSales_1001_1015!F43,0)</f>
        <v>0</v>
      </c>
      <c r="M43" s="3">
        <f t="shared" si="4"/>
        <v>65.290000000000006</v>
      </c>
    </row>
    <row r="44" spans="1:13" x14ac:dyDescent="0.35">
      <c r="A44" s="5">
        <v>43745</v>
      </c>
      <c r="B44" s="2" t="s">
        <v>145</v>
      </c>
      <c r="C44" s="3">
        <v>59</v>
      </c>
      <c r="D44" s="3">
        <v>22.65</v>
      </c>
      <c r="E44" s="3">
        <v>22.65</v>
      </c>
      <c r="F44" s="3">
        <v>59</v>
      </c>
      <c r="G44" s="2">
        <v>1</v>
      </c>
      <c r="H44" s="2" t="str">
        <f t="shared" si="0"/>
        <v>Monday</v>
      </c>
      <c r="I44" s="5">
        <f t="shared" si="1"/>
        <v>43748</v>
      </c>
      <c r="J44" s="2" t="str">
        <f t="shared" si="2"/>
        <v>Thursday</v>
      </c>
      <c r="K44" s="2" t="str">
        <f t="shared" si="3"/>
        <v>Weekend</v>
      </c>
      <c r="L44" s="3">
        <f>IF(VLOOKUP(H44,Discount_Days!A:C,3,0)&gt;0,VLOOKUP(H44,Discount_Days!A:C,3,0)*NewSales_1001_1015!F44,0)</f>
        <v>0</v>
      </c>
      <c r="M44" s="3">
        <f t="shared" si="4"/>
        <v>59</v>
      </c>
    </row>
    <row r="45" spans="1:13" x14ac:dyDescent="0.35">
      <c r="A45" s="5">
        <v>43746</v>
      </c>
      <c r="B45" s="2" t="s">
        <v>145</v>
      </c>
      <c r="C45" s="3">
        <v>59</v>
      </c>
      <c r="D45" s="3">
        <v>22.65</v>
      </c>
      <c r="E45" s="3">
        <v>67.95</v>
      </c>
      <c r="F45" s="3">
        <v>177</v>
      </c>
      <c r="G45" s="2">
        <v>3</v>
      </c>
      <c r="H45" s="2" t="str">
        <f t="shared" si="0"/>
        <v>Tuesday</v>
      </c>
      <c r="I45" s="5">
        <f t="shared" si="1"/>
        <v>43749</v>
      </c>
      <c r="J45" s="2" t="str">
        <f t="shared" si="2"/>
        <v>Friday</v>
      </c>
      <c r="K45" s="2" t="str">
        <f t="shared" si="3"/>
        <v>Weekday</v>
      </c>
      <c r="L45" s="3">
        <f>IF(VLOOKUP(H45,Discount_Days!A:C,3,0)&gt;0,VLOOKUP(H45,Discount_Days!A:C,3,0)*NewSales_1001_1015!F45,0)</f>
        <v>8.85</v>
      </c>
      <c r="M45" s="3">
        <f t="shared" si="4"/>
        <v>168.15</v>
      </c>
    </row>
    <row r="46" spans="1:13" x14ac:dyDescent="0.35">
      <c r="A46" s="5">
        <v>43747</v>
      </c>
      <c r="B46" s="2" t="s">
        <v>145</v>
      </c>
      <c r="C46" s="3">
        <v>59</v>
      </c>
      <c r="D46" s="3">
        <v>22.65</v>
      </c>
      <c r="E46" s="3">
        <v>22.65</v>
      </c>
      <c r="F46" s="3">
        <v>59</v>
      </c>
      <c r="G46" s="2">
        <v>1</v>
      </c>
      <c r="H46" s="2" t="str">
        <f t="shared" si="0"/>
        <v>Wednesday</v>
      </c>
      <c r="I46" s="5">
        <f t="shared" si="1"/>
        <v>43750</v>
      </c>
      <c r="J46" s="2" t="str">
        <f t="shared" si="2"/>
        <v>Saturday</v>
      </c>
      <c r="K46" s="2" t="str">
        <f t="shared" si="3"/>
        <v>Weekday</v>
      </c>
      <c r="L46" s="3">
        <f>IF(VLOOKUP(H46,Discount_Days!A:C,3,0)&gt;0,VLOOKUP(H46,Discount_Days!A:C,3,0)*NewSales_1001_1015!F46,0)</f>
        <v>0</v>
      </c>
      <c r="M46" s="3">
        <f t="shared" si="4"/>
        <v>59</v>
      </c>
    </row>
    <row r="47" spans="1:13" x14ac:dyDescent="0.35">
      <c r="A47" s="5">
        <v>43748</v>
      </c>
      <c r="B47" s="2" t="s">
        <v>145</v>
      </c>
      <c r="C47" s="3">
        <v>59</v>
      </c>
      <c r="D47" s="3">
        <v>22.65</v>
      </c>
      <c r="E47" s="3">
        <v>22.65</v>
      </c>
      <c r="F47" s="3">
        <v>59</v>
      </c>
      <c r="G47" s="2">
        <v>1</v>
      </c>
      <c r="H47" s="2" t="str">
        <f t="shared" si="0"/>
        <v>Thursday</v>
      </c>
      <c r="I47" s="5">
        <f t="shared" si="1"/>
        <v>43751</v>
      </c>
      <c r="J47" s="2" t="str">
        <f t="shared" si="2"/>
        <v>Sunday</v>
      </c>
      <c r="K47" s="2" t="str">
        <f t="shared" si="3"/>
        <v>Weekday</v>
      </c>
      <c r="L47" s="3">
        <f>IF(VLOOKUP(H47,Discount_Days!A:C,3,0)&gt;0,VLOOKUP(H47,Discount_Days!A:C,3,0)*NewSales_1001_1015!F47,0)</f>
        <v>5.9</v>
      </c>
      <c r="M47" s="3">
        <f t="shared" si="4"/>
        <v>53.1</v>
      </c>
    </row>
    <row r="48" spans="1:13" x14ac:dyDescent="0.35">
      <c r="A48" s="5">
        <v>43750</v>
      </c>
      <c r="B48" s="2" t="s">
        <v>145</v>
      </c>
      <c r="C48" s="3">
        <v>59</v>
      </c>
      <c r="D48" s="3">
        <v>22.65</v>
      </c>
      <c r="E48" s="3">
        <v>45.3</v>
      </c>
      <c r="F48" s="3">
        <v>118</v>
      </c>
      <c r="G48" s="2">
        <v>2</v>
      </c>
      <c r="H48" s="2" t="str">
        <f t="shared" si="0"/>
        <v>Saturday</v>
      </c>
      <c r="I48" s="5">
        <f t="shared" si="1"/>
        <v>43753</v>
      </c>
      <c r="J48" s="2" t="str">
        <f t="shared" si="2"/>
        <v>Tuesday</v>
      </c>
      <c r="K48" s="2" t="str">
        <f t="shared" si="3"/>
        <v>Weekend</v>
      </c>
      <c r="L48" s="3">
        <f>IF(VLOOKUP(H48,Discount_Days!A:C,3,0)&gt;0,VLOOKUP(H48,Discount_Days!A:C,3,0)*NewSales_1001_1015!F48,0)</f>
        <v>0</v>
      </c>
      <c r="M48" s="3">
        <f t="shared" si="4"/>
        <v>118</v>
      </c>
    </row>
    <row r="49" spans="1:13" x14ac:dyDescent="0.35">
      <c r="A49" s="5">
        <v>43751</v>
      </c>
      <c r="B49" s="2" t="s">
        <v>145</v>
      </c>
      <c r="C49" s="3">
        <v>59</v>
      </c>
      <c r="D49" s="3">
        <v>22.65</v>
      </c>
      <c r="E49" s="3">
        <v>22.65</v>
      </c>
      <c r="F49" s="3">
        <v>59</v>
      </c>
      <c r="G49" s="2">
        <v>1</v>
      </c>
      <c r="H49" s="2" t="str">
        <f t="shared" si="0"/>
        <v>Sunday</v>
      </c>
      <c r="I49" s="5">
        <f t="shared" si="1"/>
        <v>43754</v>
      </c>
      <c r="J49" s="2" t="str">
        <f t="shared" si="2"/>
        <v>Wednesday</v>
      </c>
      <c r="K49" s="2" t="str">
        <f t="shared" si="3"/>
        <v>Weekend</v>
      </c>
      <c r="L49" s="3">
        <f>IF(VLOOKUP(H49,Discount_Days!A:C,3,0)&gt;0,VLOOKUP(H49,Discount_Days!A:C,3,0)*NewSales_1001_1015!F49,0)</f>
        <v>0</v>
      </c>
      <c r="M49" s="3">
        <f t="shared" si="4"/>
        <v>59</v>
      </c>
    </row>
    <row r="50" spans="1:13" x14ac:dyDescent="0.35">
      <c r="A50" s="5">
        <v>43752</v>
      </c>
      <c r="B50" s="2" t="s">
        <v>145</v>
      </c>
      <c r="C50" s="3">
        <v>61.17</v>
      </c>
      <c r="D50" s="3">
        <v>22.65</v>
      </c>
      <c r="E50" s="3">
        <v>67.95</v>
      </c>
      <c r="F50" s="3">
        <v>183.51</v>
      </c>
      <c r="G50" s="2">
        <v>3</v>
      </c>
      <c r="H50" s="2" t="str">
        <f t="shared" si="0"/>
        <v>Monday</v>
      </c>
      <c r="I50" s="5">
        <f t="shared" si="1"/>
        <v>43755</v>
      </c>
      <c r="J50" s="2" t="str">
        <f t="shared" si="2"/>
        <v>Thursday</v>
      </c>
      <c r="K50" s="2" t="str">
        <f t="shared" si="3"/>
        <v>Weekend</v>
      </c>
      <c r="L50" s="3">
        <f>IF(VLOOKUP(H50,Discount_Days!A:C,3,0)&gt;0,VLOOKUP(H50,Discount_Days!A:C,3,0)*NewSales_1001_1015!F50,0)</f>
        <v>0</v>
      </c>
      <c r="M50" s="3">
        <f t="shared" si="4"/>
        <v>183.51</v>
      </c>
    </row>
    <row r="51" spans="1:13" x14ac:dyDescent="0.35">
      <c r="A51" s="5">
        <v>43753</v>
      </c>
      <c r="B51" s="2" t="s">
        <v>145</v>
      </c>
      <c r="C51" s="3">
        <v>59</v>
      </c>
      <c r="D51" s="3">
        <v>22.65</v>
      </c>
      <c r="E51" s="3">
        <v>22.65</v>
      </c>
      <c r="F51" s="3">
        <v>59</v>
      </c>
      <c r="G51" s="2">
        <v>1</v>
      </c>
      <c r="H51" s="2" t="str">
        <f t="shared" si="0"/>
        <v>Tuesday</v>
      </c>
      <c r="I51" s="5">
        <f t="shared" si="1"/>
        <v>43756</v>
      </c>
      <c r="J51" s="2" t="str">
        <f t="shared" si="2"/>
        <v>Friday</v>
      </c>
      <c r="K51" s="2" t="str">
        <f t="shared" si="3"/>
        <v>Weekday</v>
      </c>
      <c r="L51" s="3">
        <f>IF(VLOOKUP(H51,Discount_Days!A:C,3,0)&gt;0,VLOOKUP(H51,Discount_Days!A:C,3,0)*NewSales_1001_1015!F51,0)</f>
        <v>2.95</v>
      </c>
      <c r="M51" s="3">
        <f t="shared" si="4"/>
        <v>56.05</v>
      </c>
    </row>
    <row r="52" spans="1:13" x14ac:dyDescent="0.35">
      <c r="A52" s="5">
        <v>43739</v>
      </c>
      <c r="B52" s="2" t="s">
        <v>6</v>
      </c>
      <c r="C52" s="3">
        <v>55</v>
      </c>
      <c r="D52" s="3">
        <v>21.23</v>
      </c>
      <c r="E52" s="3">
        <v>21.23</v>
      </c>
      <c r="F52" s="3">
        <v>55</v>
      </c>
      <c r="G52" s="2">
        <v>1</v>
      </c>
      <c r="H52" s="2" t="str">
        <f t="shared" si="0"/>
        <v>Tuesday</v>
      </c>
      <c r="I52" s="5">
        <f t="shared" si="1"/>
        <v>43742</v>
      </c>
      <c r="J52" s="2" t="str">
        <f t="shared" si="2"/>
        <v>Friday</v>
      </c>
      <c r="K52" s="2" t="str">
        <f t="shared" si="3"/>
        <v>Weekday</v>
      </c>
      <c r="L52" s="3">
        <f>IF(VLOOKUP(H52,Discount_Days!A:C,3,0)&gt;0,VLOOKUP(H52,Discount_Days!A:C,3,0)*NewSales_1001_1015!F52,0)</f>
        <v>2.75</v>
      </c>
      <c r="M52" s="3">
        <f t="shared" si="4"/>
        <v>52.25</v>
      </c>
    </row>
    <row r="53" spans="1:13" x14ac:dyDescent="0.35">
      <c r="A53" s="5">
        <v>43740</v>
      </c>
      <c r="B53" s="2" t="s">
        <v>6</v>
      </c>
      <c r="C53" s="3">
        <v>55</v>
      </c>
      <c r="D53" s="3">
        <v>21.23</v>
      </c>
      <c r="E53" s="3">
        <v>63.69</v>
      </c>
      <c r="F53" s="3">
        <v>165</v>
      </c>
      <c r="G53" s="2">
        <v>3</v>
      </c>
      <c r="H53" s="2" t="str">
        <f t="shared" si="0"/>
        <v>Wednesday</v>
      </c>
      <c r="I53" s="5">
        <f t="shared" si="1"/>
        <v>43743</v>
      </c>
      <c r="J53" s="2" t="str">
        <f t="shared" si="2"/>
        <v>Saturday</v>
      </c>
      <c r="K53" s="2" t="str">
        <f t="shared" si="3"/>
        <v>Weekday</v>
      </c>
      <c r="L53" s="3">
        <f>IF(VLOOKUP(H53,Discount_Days!A:C,3,0)&gt;0,VLOOKUP(H53,Discount_Days!A:C,3,0)*NewSales_1001_1015!F53,0)</f>
        <v>0</v>
      </c>
      <c r="M53" s="3">
        <f t="shared" si="4"/>
        <v>165</v>
      </c>
    </row>
    <row r="54" spans="1:13" x14ac:dyDescent="0.35">
      <c r="A54" s="5">
        <v>43742</v>
      </c>
      <c r="B54" s="2" t="s">
        <v>6</v>
      </c>
      <c r="C54" s="3">
        <v>55</v>
      </c>
      <c r="D54" s="3">
        <v>21.23</v>
      </c>
      <c r="E54" s="3">
        <v>21.23</v>
      </c>
      <c r="F54" s="3">
        <v>55</v>
      </c>
      <c r="G54" s="2">
        <v>1</v>
      </c>
      <c r="H54" s="2" t="str">
        <f t="shared" si="0"/>
        <v>Friday</v>
      </c>
      <c r="I54" s="5">
        <f t="shared" si="1"/>
        <v>43745</v>
      </c>
      <c r="J54" s="2" t="str">
        <f t="shared" si="2"/>
        <v>Monday</v>
      </c>
      <c r="K54" s="2" t="str">
        <f t="shared" si="3"/>
        <v>Weekday</v>
      </c>
      <c r="L54" s="3">
        <f>IF(VLOOKUP(H54,Discount_Days!A:C,3,0)&gt;0,VLOOKUP(H54,Discount_Days!A:C,3,0)*NewSales_1001_1015!F54,0)</f>
        <v>0</v>
      </c>
      <c r="M54" s="3">
        <f t="shared" si="4"/>
        <v>55</v>
      </c>
    </row>
    <row r="55" spans="1:13" x14ac:dyDescent="0.35">
      <c r="A55" s="5">
        <v>43743</v>
      </c>
      <c r="B55" s="2" t="s">
        <v>6</v>
      </c>
      <c r="C55" s="3">
        <v>55</v>
      </c>
      <c r="D55" s="3">
        <v>21.23</v>
      </c>
      <c r="E55" s="3">
        <v>63.69</v>
      </c>
      <c r="F55" s="3">
        <v>165</v>
      </c>
      <c r="G55" s="2">
        <v>3</v>
      </c>
      <c r="H55" s="2" t="str">
        <f t="shared" si="0"/>
        <v>Saturday</v>
      </c>
      <c r="I55" s="5">
        <f t="shared" si="1"/>
        <v>43746</v>
      </c>
      <c r="J55" s="2" t="str">
        <f t="shared" si="2"/>
        <v>Tuesday</v>
      </c>
      <c r="K55" s="2" t="str">
        <f t="shared" si="3"/>
        <v>Weekend</v>
      </c>
      <c r="L55" s="3">
        <f>IF(VLOOKUP(H55,Discount_Days!A:C,3,0)&gt;0,VLOOKUP(H55,Discount_Days!A:C,3,0)*NewSales_1001_1015!F55,0)</f>
        <v>0</v>
      </c>
      <c r="M55" s="3">
        <f t="shared" si="4"/>
        <v>165</v>
      </c>
    </row>
    <row r="56" spans="1:13" x14ac:dyDescent="0.35">
      <c r="A56" s="5">
        <v>43744</v>
      </c>
      <c r="B56" s="2" t="s">
        <v>6</v>
      </c>
      <c r="C56" s="3">
        <v>55</v>
      </c>
      <c r="D56" s="3">
        <v>21.23</v>
      </c>
      <c r="E56" s="3">
        <v>21.23</v>
      </c>
      <c r="F56" s="3">
        <v>55</v>
      </c>
      <c r="G56" s="2">
        <v>1</v>
      </c>
      <c r="H56" s="2" t="str">
        <f t="shared" si="0"/>
        <v>Sunday</v>
      </c>
      <c r="I56" s="5">
        <f t="shared" si="1"/>
        <v>43747</v>
      </c>
      <c r="J56" s="2" t="str">
        <f t="shared" si="2"/>
        <v>Wednesday</v>
      </c>
      <c r="K56" s="2" t="str">
        <f t="shared" si="3"/>
        <v>Weekend</v>
      </c>
      <c r="L56" s="3">
        <f>IF(VLOOKUP(H56,Discount_Days!A:C,3,0)&gt;0,VLOOKUP(H56,Discount_Days!A:C,3,0)*NewSales_1001_1015!F56,0)</f>
        <v>0</v>
      </c>
      <c r="M56" s="3">
        <f t="shared" si="4"/>
        <v>55</v>
      </c>
    </row>
    <row r="57" spans="1:13" x14ac:dyDescent="0.35">
      <c r="A57" s="5">
        <v>43745</v>
      </c>
      <c r="B57" s="2" t="s">
        <v>6</v>
      </c>
      <c r="C57" s="3">
        <v>56.55</v>
      </c>
      <c r="D57" s="3">
        <v>21.23</v>
      </c>
      <c r="E57" s="3">
        <v>84.92</v>
      </c>
      <c r="F57" s="3">
        <v>226.21</v>
      </c>
      <c r="G57" s="2">
        <v>4</v>
      </c>
      <c r="H57" s="2" t="str">
        <f t="shared" si="0"/>
        <v>Monday</v>
      </c>
      <c r="I57" s="5">
        <f t="shared" si="1"/>
        <v>43748</v>
      </c>
      <c r="J57" s="2" t="str">
        <f t="shared" si="2"/>
        <v>Thursday</v>
      </c>
      <c r="K57" s="2" t="str">
        <f t="shared" si="3"/>
        <v>Weekend</v>
      </c>
      <c r="L57" s="3">
        <f>IF(VLOOKUP(H57,Discount_Days!A:C,3,0)&gt;0,VLOOKUP(H57,Discount_Days!A:C,3,0)*NewSales_1001_1015!F57,0)</f>
        <v>0</v>
      </c>
      <c r="M57" s="3">
        <f t="shared" si="4"/>
        <v>226.21</v>
      </c>
    </row>
    <row r="58" spans="1:13" x14ac:dyDescent="0.35">
      <c r="A58" s="5">
        <v>43747</v>
      </c>
      <c r="B58" s="2" t="s">
        <v>6</v>
      </c>
      <c r="C58" s="3">
        <v>55</v>
      </c>
      <c r="D58" s="3">
        <v>21.23</v>
      </c>
      <c r="E58" s="3">
        <v>21.23</v>
      </c>
      <c r="F58" s="3">
        <v>55</v>
      </c>
      <c r="G58" s="2">
        <v>1</v>
      </c>
      <c r="H58" s="2" t="str">
        <f t="shared" si="0"/>
        <v>Wednesday</v>
      </c>
      <c r="I58" s="5">
        <f t="shared" si="1"/>
        <v>43750</v>
      </c>
      <c r="J58" s="2" t="str">
        <f t="shared" si="2"/>
        <v>Saturday</v>
      </c>
      <c r="K58" s="2" t="str">
        <f t="shared" si="3"/>
        <v>Weekday</v>
      </c>
      <c r="L58" s="3">
        <f>IF(VLOOKUP(H58,Discount_Days!A:C,3,0)&gt;0,VLOOKUP(H58,Discount_Days!A:C,3,0)*NewSales_1001_1015!F58,0)</f>
        <v>0</v>
      </c>
      <c r="M58" s="3">
        <f t="shared" si="4"/>
        <v>55</v>
      </c>
    </row>
    <row r="59" spans="1:13" x14ac:dyDescent="0.35">
      <c r="A59" s="5">
        <v>43748</v>
      </c>
      <c r="B59" s="2" t="s">
        <v>6</v>
      </c>
      <c r="C59" s="3">
        <v>55</v>
      </c>
      <c r="D59" s="3">
        <v>21.23</v>
      </c>
      <c r="E59" s="3">
        <v>21.23</v>
      </c>
      <c r="F59" s="3">
        <v>55</v>
      </c>
      <c r="G59" s="2">
        <v>1</v>
      </c>
      <c r="H59" s="2" t="str">
        <f t="shared" si="0"/>
        <v>Thursday</v>
      </c>
      <c r="I59" s="5">
        <f t="shared" si="1"/>
        <v>43751</v>
      </c>
      <c r="J59" s="2" t="str">
        <f t="shared" si="2"/>
        <v>Sunday</v>
      </c>
      <c r="K59" s="2" t="str">
        <f t="shared" si="3"/>
        <v>Weekday</v>
      </c>
      <c r="L59" s="3">
        <f>IF(VLOOKUP(H59,Discount_Days!A:C,3,0)&gt;0,VLOOKUP(H59,Discount_Days!A:C,3,0)*NewSales_1001_1015!F59,0)</f>
        <v>5.5</v>
      </c>
      <c r="M59" s="3">
        <f t="shared" si="4"/>
        <v>49.5</v>
      </c>
    </row>
    <row r="60" spans="1:13" x14ac:dyDescent="0.35">
      <c r="A60" s="5">
        <v>43751</v>
      </c>
      <c r="B60" s="2" t="s">
        <v>6</v>
      </c>
      <c r="C60" s="3">
        <v>55</v>
      </c>
      <c r="D60" s="3">
        <v>21.23</v>
      </c>
      <c r="E60" s="3">
        <v>42.46</v>
      </c>
      <c r="F60" s="3">
        <v>110</v>
      </c>
      <c r="G60" s="2">
        <v>2</v>
      </c>
      <c r="H60" s="2" t="str">
        <f t="shared" si="0"/>
        <v>Sunday</v>
      </c>
      <c r="I60" s="5">
        <f t="shared" si="1"/>
        <v>43754</v>
      </c>
      <c r="J60" s="2" t="str">
        <f t="shared" si="2"/>
        <v>Wednesday</v>
      </c>
      <c r="K60" s="2" t="str">
        <f t="shared" si="3"/>
        <v>Weekend</v>
      </c>
      <c r="L60" s="3">
        <f>IF(VLOOKUP(H60,Discount_Days!A:C,3,0)&gt;0,VLOOKUP(H60,Discount_Days!A:C,3,0)*NewSales_1001_1015!F60,0)</f>
        <v>0</v>
      </c>
      <c r="M60" s="3">
        <f t="shared" si="4"/>
        <v>110</v>
      </c>
    </row>
    <row r="61" spans="1:13" x14ac:dyDescent="0.35">
      <c r="A61" s="5">
        <v>43753</v>
      </c>
      <c r="B61" s="2" t="s">
        <v>6</v>
      </c>
      <c r="C61" s="3">
        <v>55</v>
      </c>
      <c r="D61" s="3">
        <v>21.23</v>
      </c>
      <c r="E61" s="3">
        <v>21.23</v>
      </c>
      <c r="F61" s="3">
        <v>55</v>
      </c>
      <c r="G61" s="2">
        <v>1</v>
      </c>
      <c r="H61" s="2" t="str">
        <f t="shared" si="0"/>
        <v>Tuesday</v>
      </c>
      <c r="I61" s="5">
        <f t="shared" si="1"/>
        <v>43756</v>
      </c>
      <c r="J61" s="2" t="str">
        <f t="shared" si="2"/>
        <v>Friday</v>
      </c>
      <c r="K61" s="2" t="str">
        <f t="shared" si="3"/>
        <v>Weekday</v>
      </c>
      <c r="L61" s="3">
        <f>IF(VLOOKUP(H61,Discount_Days!A:C,3,0)&gt;0,VLOOKUP(H61,Discount_Days!A:C,3,0)*NewSales_1001_1015!F61,0)</f>
        <v>2.75</v>
      </c>
      <c r="M61" s="3">
        <f t="shared" si="4"/>
        <v>52.25</v>
      </c>
    </row>
    <row r="62" spans="1:13" x14ac:dyDescent="0.35">
      <c r="A62" s="5">
        <v>43740</v>
      </c>
      <c r="B62" s="2" t="s">
        <v>7</v>
      </c>
      <c r="C62" s="3">
        <v>59</v>
      </c>
      <c r="D62" s="3">
        <v>23.02</v>
      </c>
      <c r="E62" s="3">
        <v>46.04</v>
      </c>
      <c r="F62" s="3">
        <v>118</v>
      </c>
      <c r="G62" s="2">
        <v>2</v>
      </c>
      <c r="H62" s="2" t="str">
        <f t="shared" si="0"/>
        <v>Wednesday</v>
      </c>
      <c r="I62" s="5">
        <f t="shared" si="1"/>
        <v>43743</v>
      </c>
      <c r="J62" s="2" t="str">
        <f t="shared" si="2"/>
        <v>Saturday</v>
      </c>
      <c r="K62" s="2" t="str">
        <f t="shared" si="3"/>
        <v>Weekday</v>
      </c>
      <c r="L62" s="3">
        <f>IF(VLOOKUP(H62,Discount_Days!A:C,3,0)&gt;0,VLOOKUP(H62,Discount_Days!A:C,3,0)*NewSales_1001_1015!F62,0)</f>
        <v>0</v>
      </c>
      <c r="M62" s="3">
        <f t="shared" si="4"/>
        <v>118</v>
      </c>
    </row>
    <row r="63" spans="1:13" x14ac:dyDescent="0.35">
      <c r="A63" s="5">
        <v>43741</v>
      </c>
      <c r="B63" s="2" t="s">
        <v>7</v>
      </c>
      <c r="C63" s="3">
        <v>29.5</v>
      </c>
      <c r="D63" s="3">
        <v>23.02</v>
      </c>
      <c r="E63" s="3">
        <v>46.04</v>
      </c>
      <c r="F63" s="3">
        <v>59</v>
      </c>
      <c r="G63" s="2">
        <v>2</v>
      </c>
      <c r="H63" s="2" t="str">
        <f t="shared" si="0"/>
        <v>Thursday</v>
      </c>
      <c r="I63" s="5">
        <f t="shared" si="1"/>
        <v>43744</v>
      </c>
      <c r="J63" s="2" t="str">
        <f t="shared" si="2"/>
        <v>Sunday</v>
      </c>
      <c r="K63" s="2" t="str">
        <f t="shared" si="3"/>
        <v>Weekday</v>
      </c>
      <c r="L63" s="3">
        <f>IF(VLOOKUP(H63,Discount_Days!A:C,3,0)&gt;0,VLOOKUP(H63,Discount_Days!A:C,3,0)*NewSales_1001_1015!F63,0)</f>
        <v>5.9</v>
      </c>
      <c r="M63" s="3">
        <f t="shared" si="4"/>
        <v>53.1</v>
      </c>
    </row>
    <row r="64" spans="1:13" x14ac:dyDescent="0.35">
      <c r="A64" s="5">
        <v>43742</v>
      </c>
      <c r="B64" s="2" t="s">
        <v>7</v>
      </c>
      <c r="C64" s="3">
        <v>59</v>
      </c>
      <c r="D64" s="3">
        <v>23.02</v>
      </c>
      <c r="E64" s="3">
        <v>69.06</v>
      </c>
      <c r="F64" s="3">
        <v>177</v>
      </c>
      <c r="G64" s="2">
        <v>3</v>
      </c>
      <c r="H64" s="2" t="str">
        <f t="shared" si="0"/>
        <v>Friday</v>
      </c>
      <c r="I64" s="5">
        <f t="shared" si="1"/>
        <v>43745</v>
      </c>
      <c r="J64" s="2" t="str">
        <f t="shared" si="2"/>
        <v>Monday</v>
      </c>
      <c r="K64" s="2" t="str">
        <f t="shared" si="3"/>
        <v>Weekday</v>
      </c>
      <c r="L64" s="3">
        <f>IF(VLOOKUP(H64,Discount_Days!A:C,3,0)&gt;0,VLOOKUP(H64,Discount_Days!A:C,3,0)*NewSales_1001_1015!F64,0)</f>
        <v>0</v>
      </c>
      <c r="M64" s="3">
        <f t="shared" si="4"/>
        <v>177</v>
      </c>
    </row>
    <row r="65" spans="1:13" x14ac:dyDescent="0.35">
      <c r="A65" s="5">
        <v>43744</v>
      </c>
      <c r="B65" s="2" t="s">
        <v>7</v>
      </c>
      <c r="C65" s="3">
        <v>63.19</v>
      </c>
      <c r="D65" s="3">
        <v>23.02</v>
      </c>
      <c r="E65" s="3">
        <v>69.06</v>
      </c>
      <c r="F65" s="3">
        <v>189.58</v>
      </c>
      <c r="G65" s="2">
        <v>3</v>
      </c>
      <c r="H65" s="2" t="str">
        <f t="shared" si="0"/>
        <v>Sunday</v>
      </c>
      <c r="I65" s="5">
        <f t="shared" si="1"/>
        <v>43747</v>
      </c>
      <c r="J65" s="2" t="str">
        <f t="shared" si="2"/>
        <v>Wednesday</v>
      </c>
      <c r="K65" s="2" t="str">
        <f t="shared" si="3"/>
        <v>Weekend</v>
      </c>
      <c r="L65" s="3">
        <f>IF(VLOOKUP(H65,Discount_Days!A:C,3,0)&gt;0,VLOOKUP(H65,Discount_Days!A:C,3,0)*NewSales_1001_1015!F65,0)</f>
        <v>0</v>
      </c>
      <c r="M65" s="3">
        <f t="shared" si="4"/>
        <v>189.58</v>
      </c>
    </row>
    <row r="66" spans="1:13" x14ac:dyDescent="0.35">
      <c r="A66" s="5">
        <v>43745</v>
      </c>
      <c r="B66" s="2" t="s">
        <v>7</v>
      </c>
      <c r="C66" s="3">
        <v>62.14</v>
      </c>
      <c r="D66" s="3">
        <v>23.02</v>
      </c>
      <c r="E66" s="3">
        <v>46.04</v>
      </c>
      <c r="F66" s="3">
        <v>124.27</v>
      </c>
      <c r="G66" s="2">
        <v>2</v>
      </c>
      <c r="H66" s="2" t="str">
        <f t="shared" si="0"/>
        <v>Monday</v>
      </c>
      <c r="I66" s="5">
        <f t="shared" si="1"/>
        <v>43748</v>
      </c>
      <c r="J66" s="2" t="str">
        <f t="shared" si="2"/>
        <v>Thursday</v>
      </c>
      <c r="K66" s="2" t="str">
        <f t="shared" si="3"/>
        <v>Weekend</v>
      </c>
      <c r="L66" s="3">
        <f>IF(VLOOKUP(H66,Discount_Days!A:C,3,0)&gt;0,VLOOKUP(H66,Discount_Days!A:C,3,0)*NewSales_1001_1015!F66,0)</f>
        <v>0</v>
      </c>
      <c r="M66" s="3">
        <f t="shared" si="4"/>
        <v>124.27</v>
      </c>
    </row>
    <row r="67" spans="1:13" x14ac:dyDescent="0.35">
      <c r="A67" s="5">
        <v>43746</v>
      </c>
      <c r="B67" s="2" t="s">
        <v>7</v>
      </c>
      <c r="C67" s="3">
        <v>59</v>
      </c>
      <c r="D67" s="3">
        <v>23.02</v>
      </c>
      <c r="E67" s="3">
        <v>23.02</v>
      </c>
      <c r="F67" s="3">
        <v>59</v>
      </c>
      <c r="G67" s="2">
        <v>1</v>
      </c>
      <c r="H67" s="2" t="str">
        <f t="shared" ref="H67:H130" si="5">TEXT(A67,"dddd")</f>
        <v>Tuesday</v>
      </c>
      <c r="I67" s="5">
        <f t="shared" ref="I67:I130" si="6">A67+3</f>
        <v>43749</v>
      </c>
      <c r="J67" s="2" t="str">
        <f t="shared" ref="J67:J130" si="7">TEXT(I67,"dddd")</f>
        <v>Friday</v>
      </c>
      <c r="K67" s="2" t="str">
        <f t="shared" ref="K67:K130" si="8">IF(OR(H67="Mondayday",H67="Tuesday",H67="Wednesday",H67="Thursday",H67="Friday"),"Weekday","Weekend")</f>
        <v>Weekday</v>
      </c>
      <c r="L67" s="3">
        <f>IF(VLOOKUP(H67,Discount_Days!A:C,3,0)&gt;0,VLOOKUP(H67,Discount_Days!A:C,3,0)*NewSales_1001_1015!F67,0)</f>
        <v>2.95</v>
      </c>
      <c r="M67" s="3">
        <f t="shared" ref="M67:M130" si="9">F67-L67</f>
        <v>56.05</v>
      </c>
    </row>
    <row r="68" spans="1:13" x14ac:dyDescent="0.35">
      <c r="A68" s="5">
        <v>43748</v>
      </c>
      <c r="B68" s="2" t="s">
        <v>7</v>
      </c>
      <c r="C68" s="3">
        <v>59</v>
      </c>
      <c r="D68" s="3">
        <v>23.02</v>
      </c>
      <c r="E68" s="3">
        <v>46.04</v>
      </c>
      <c r="F68" s="3">
        <v>118</v>
      </c>
      <c r="G68" s="2">
        <v>2</v>
      </c>
      <c r="H68" s="2" t="str">
        <f t="shared" si="5"/>
        <v>Thursday</v>
      </c>
      <c r="I68" s="5">
        <f t="shared" si="6"/>
        <v>43751</v>
      </c>
      <c r="J68" s="2" t="str">
        <f t="shared" si="7"/>
        <v>Sunday</v>
      </c>
      <c r="K68" s="2" t="str">
        <f t="shared" si="8"/>
        <v>Weekday</v>
      </c>
      <c r="L68" s="3">
        <f>IF(VLOOKUP(H68,Discount_Days!A:C,3,0)&gt;0,VLOOKUP(H68,Discount_Days!A:C,3,0)*NewSales_1001_1015!F68,0)</f>
        <v>11.8</v>
      </c>
      <c r="M68" s="3">
        <f t="shared" si="9"/>
        <v>106.2</v>
      </c>
    </row>
    <row r="69" spans="1:13" x14ac:dyDescent="0.35">
      <c r="A69" s="5">
        <v>43749</v>
      </c>
      <c r="B69" s="2" t="s">
        <v>7</v>
      </c>
      <c r="C69" s="3">
        <v>59</v>
      </c>
      <c r="D69" s="3">
        <v>23.02</v>
      </c>
      <c r="E69" s="3">
        <v>23.02</v>
      </c>
      <c r="F69" s="3">
        <v>59</v>
      </c>
      <c r="G69" s="2">
        <v>1</v>
      </c>
      <c r="H69" s="2" t="str">
        <f t="shared" si="5"/>
        <v>Friday</v>
      </c>
      <c r="I69" s="5">
        <f t="shared" si="6"/>
        <v>43752</v>
      </c>
      <c r="J69" s="2" t="str">
        <f t="shared" si="7"/>
        <v>Monday</v>
      </c>
      <c r="K69" s="2" t="str">
        <f t="shared" si="8"/>
        <v>Weekday</v>
      </c>
      <c r="L69" s="3">
        <f>IF(VLOOKUP(H69,Discount_Days!A:C,3,0)&gt;0,VLOOKUP(H69,Discount_Days!A:C,3,0)*NewSales_1001_1015!F69,0)</f>
        <v>0</v>
      </c>
      <c r="M69" s="3">
        <f t="shared" si="9"/>
        <v>59</v>
      </c>
    </row>
    <row r="70" spans="1:13" x14ac:dyDescent="0.35">
      <c r="A70" s="5">
        <v>43750</v>
      </c>
      <c r="B70" s="2" t="s">
        <v>7</v>
      </c>
      <c r="C70" s="3">
        <v>59</v>
      </c>
      <c r="D70" s="3">
        <v>23.02</v>
      </c>
      <c r="E70" s="3">
        <v>23.02</v>
      </c>
      <c r="F70" s="3">
        <v>59</v>
      </c>
      <c r="G70" s="2">
        <v>1</v>
      </c>
      <c r="H70" s="2" t="str">
        <f t="shared" si="5"/>
        <v>Saturday</v>
      </c>
      <c r="I70" s="5">
        <f t="shared" si="6"/>
        <v>43753</v>
      </c>
      <c r="J70" s="2" t="str">
        <f t="shared" si="7"/>
        <v>Tuesday</v>
      </c>
      <c r="K70" s="2" t="str">
        <f t="shared" si="8"/>
        <v>Weekend</v>
      </c>
      <c r="L70" s="3">
        <f>IF(VLOOKUP(H70,Discount_Days!A:C,3,0)&gt;0,VLOOKUP(H70,Discount_Days!A:C,3,0)*NewSales_1001_1015!F70,0)</f>
        <v>0</v>
      </c>
      <c r="M70" s="3">
        <f t="shared" si="9"/>
        <v>59</v>
      </c>
    </row>
    <row r="71" spans="1:13" x14ac:dyDescent="0.35">
      <c r="A71" s="5">
        <v>43753</v>
      </c>
      <c r="B71" s="2" t="s">
        <v>7</v>
      </c>
      <c r="C71" s="3">
        <v>59</v>
      </c>
      <c r="D71" s="3">
        <v>23.02</v>
      </c>
      <c r="E71" s="3">
        <v>23.02</v>
      </c>
      <c r="F71" s="3">
        <v>59</v>
      </c>
      <c r="G71" s="2">
        <v>1</v>
      </c>
      <c r="H71" s="2" t="str">
        <f t="shared" si="5"/>
        <v>Tuesday</v>
      </c>
      <c r="I71" s="5">
        <f t="shared" si="6"/>
        <v>43756</v>
      </c>
      <c r="J71" s="2" t="str">
        <f t="shared" si="7"/>
        <v>Friday</v>
      </c>
      <c r="K71" s="2" t="str">
        <f t="shared" si="8"/>
        <v>Weekday</v>
      </c>
      <c r="L71" s="3">
        <f>IF(VLOOKUP(H71,Discount_Days!A:C,3,0)&gt;0,VLOOKUP(H71,Discount_Days!A:C,3,0)*NewSales_1001_1015!F71,0)</f>
        <v>2.95</v>
      </c>
      <c r="M71" s="3">
        <f t="shared" si="9"/>
        <v>56.05</v>
      </c>
    </row>
    <row r="72" spans="1:13" x14ac:dyDescent="0.35">
      <c r="A72" s="5">
        <v>43740</v>
      </c>
      <c r="B72" s="2" t="s">
        <v>93</v>
      </c>
      <c r="C72" s="3">
        <v>62</v>
      </c>
      <c r="D72" s="3">
        <v>23.31</v>
      </c>
      <c r="E72" s="3">
        <v>69.930000000000007</v>
      </c>
      <c r="F72" s="3">
        <v>186</v>
      </c>
      <c r="G72" s="2">
        <v>3</v>
      </c>
      <c r="H72" s="2" t="str">
        <f t="shared" si="5"/>
        <v>Wednesday</v>
      </c>
      <c r="I72" s="5">
        <f t="shared" si="6"/>
        <v>43743</v>
      </c>
      <c r="J72" s="2" t="str">
        <f t="shared" si="7"/>
        <v>Saturday</v>
      </c>
      <c r="K72" s="2" t="str">
        <f t="shared" si="8"/>
        <v>Weekday</v>
      </c>
      <c r="L72" s="3">
        <f>IF(VLOOKUP(H72,Discount_Days!A:C,3,0)&gt;0,VLOOKUP(H72,Discount_Days!A:C,3,0)*NewSales_1001_1015!F72,0)</f>
        <v>0</v>
      </c>
      <c r="M72" s="3">
        <f t="shared" si="9"/>
        <v>186</v>
      </c>
    </row>
    <row r="73" spans="1:13" x14ac:dyDescent="0.35">
      <c r="A73" s="5">
        <v>43742</v>
      </c>
      <c r="B73" s="2" t="s">
        <v>93</v>
      </c>
      <c r="C73" s="3">
        <v>62</v>
      </c>
      <c r="D73" s="3">
        <v>23.31</v>
      </c>
      <c r="E73" s="3">
        <v>23.31</v>
      </c>
      <c r="F73" s="3">
        <v>62</v>
      </c>
      <c r="G73" s="2">
        <v>1</v>
      </c>
      <c r="H73" s="2" t="str">
        <f t="shared" si="5"/>
        <v>Friday</v>
      </c>
      <c r="I73" s="5">
        <f t="shared" si="6"/>
        <v>43745</v>
      </c>
      <c r="J73" s="2" t="str">
        <f t="shared" si="7"/>
        <v>Monday</v>
      </c>
      <c r="K73" s="2" t="str">
        <f t="shared" si="8"/>
        <v>Weekday</v>
      </c>
      <c r="L73" s="3">
        <f>IF(VLOOKUP(H73,Discount_Days!A:C,3,0)&gt;0,VLOOKUP(H73,Discount_Days!A:C,3,0)*NewSales_1001_1015!F73,0)</f>
        <v>0</v>
      </c>
      <c r="M73" s="3">
        <f t="shared" si="9"/>
        <v>62</v>
      </c>
    </row>
    <row r="74" spans="1:13" x14ac:dyDescent="0.35">
      <c r="A74" s="5">
        <v>43745</v>
      </c>
      <c r="B74" s="2" t="s">
        <v>93</v>
      </c>
      <c r="C74" s="3">
        <v>62</v>
      </c>
      <c r="D74" s="3">
        <v>23.31</v>
      </c>
      <c r="E74" s="3">
        <v>23.31</v>
      </c>
      <c r="F74" s="3">
        <v>62</v>
      </c>
      <c r="G74" s="2">
        <v>1</v>
      </c>
      <c r="H74" s="2" t="str">
        <f t="shared" si="5"/>
        <v>Monday</v>
      </c>
      <c r="I74" s="5">
        <f t="shared" si="6"/>
        <v>43748</v>
      </c>
      <c r="J74" s="2" t="str">
        <f t="shared" si="7"/>
        <v>Thursday</v>
      </c>
      <c r="K74" s="2" t="str">
        <f t="shared" si="8"/>
        <v>Weekend</v>
      </c>
      <c r="L74" s="3">
        <f>IF(VLOOKUP(H74,Discount_Days!A:C,3,0)&gt;0,VLOOKUP(H74,Discount_Days!A:C,3,0)*NewSales_1001_1015!F74,0)</f>
        <v>0</v>
      </c>
      <c r="M74" s="3">
        <f t="shared" si="9"/>
        <v>62</v>
      </c>
    </row>
    <row r="75" spans="1:13" x14ac:dyDescent="0.35">
      <c r="A75" s="5">
        <v>43748</v>
      </c>
      <c r="B75" s="2" t="s">
        <v>93</v>
      </c>
      <c r="C75" s="3">
        <v>62</v>
      </c>
      <c r="D75" s="3">
        <v>23.31</v>
      </c>
      <c r="E75" s="3">
        <v>46.62</v>
      </c>
      <c r="F75" s="3">
        <v>124</v>
      </c>
      <c r="G75" s="2">
        <v>2</v>
      </c>
      <c r="H75" s="2" t="str">
        <f t="shared" si="5"/>
        <v>Thursday</v>
      </c>
      <c r="I75" s="5">
        <f t="shared" si="6"/>
        <v>43751</v>
      </c>
      <c r="J75" s="2" t="str">
        <f t="shared" si="7"/>
        <v>Sunday</v>
      </c>
      <c r="K75" s="2" t="str">
        <f t="shared" si="8"/>
        <v>Weekday</v>
      </c>
      <c r="L75" s="3">
        <f>IF(VLOOKUP(H75,Discount_Days!A:C,3,0)&gt;0,VLOOKUP(H75,Discount_Days!A:C,3,0)*NewSales_1001_1015!F75,0)</f>
        <v>12.4</v>
      </c>
      <c r="M75" s="3">
        <f t="shared" si="9"/>
        <v>111.6</v>
      </c>
    </row>
    <row r="76" spans="1:13" x14ac:dyDescent="0.35">
      <c r="A76" s="5">
        <v>43749</v>
      </c>
      <c r="B76" s="2" t="s">
        <v>93</v>
      </c>
      <c r="C76" s="3">
        <v>62</v>
      </c>
      <c r="D76" s="3">
        <v>23.31</v>
      </c>
      <c r="E76" s="3">
        <v>23.31</v>
      </c>
      <c r="F76" s="3">
        <v>62</v>
      </c>
      <c r="G76" s="2">
        <v>1</v>
      </c>
      <c r="H76" s="2" t="str">
        <f t="shared" si="5"/>
        <v>Friday</v>
      </c>
      <c r="I76" s="5">
        <f t="shared" si="6"/>
        <v>43752</v>
      </c>
      <c r="J76" s="2" t="str">
        <f t="shared" si="7"/>
        <v>Monday</v>
      </c>
      <c r="K76" s="2" t="str">
        <f t="shared" si="8"/>
        <v>Weekday</v>
      </c>
      <c r="L76" s="3">
        <f>IF(VLOOKUP(H76,Discount_Days!A:C,3,0)&gt;0,VLOOKUP(H76,Discount_Days!A:C,3,0)*NewSales_1001_1015!F76,0)</f>
        <v>0</v>
      </c>
      <c r="M76" s="3">
        <f t="shared" si="9"/>
        <v>62</v>
      </c>
    </row>
    <row r="77" spans="1:13" x14ac:dyDescent="0.35">
      <c r="A77" s="5">
        <v>43752</v>
      </c>
      <c r="B77" s="2" t="s">
        <v>93</v>
      </c>
      <c r="C77" s="3">
        <v>69.709999999999994</v>
      </c>
      <c r="D77" s="3">
        <v>19.55</v>
      </c>
      <c r="E77" s="3">
        <v>19.55</v>
      </c>
      <c r="F77" s="3">
        <v>69.709999999999994</v>
      </c>
      <c r="G77" s="2">
        <v>1</v>
      </c>
      <c r="H77" s="2" t="str">
        <f t="shared" si="5"/>
        <v>Monday</v>
      </c>
      <c r="I77" s="5">
        <f t="shared" si="6"/>
        <v>43755</v>
      </c>
      <c r="J77" s="2" t="str">
        <f t="shared" si="7"/>
        <v>Thursday</v>
      </c>
      <c r="K77" s="2" t="str">
        <f t="shared" si="8"/>
        <v>Weekend</v>
      </c>
      <c r="L77" s="3">
        <f>IF(VLOOKUP(H77,Discount_Days!A:C,3,0)&gt;0,VLOOKUP(H77,Discount_Days!A:C,3,0)*NewSales_1001_1015!F77,0)</f>
        <v>0</v>
      </c>
      <c r="M77" s="3">
        <f t="shared" si="9"/>
        <v>69.709999999999994</v>
      </c>
    </row>
    <row r="78" spans="1:13" x14ac:dyDescent="0.35">
      <c r="A78" s="5">
        <v>43753</v>
      </c>
      <c r="B78" s="2" t="s">
        <v>93</v>
      </c>
      <c r="C78" s="3">
        <v>62</v>
      </c>
      <c r="D78" s="3">
        <v>23.31</v>
      </c>
      <c r="E78" s="3">
        <v>69.930000000000007</v>
      </c>
      <c r="F78" s="3">
        <v>186</v>
      </c>
      <c r="G78" s="2">
        <v>3</v>
      </c>
      <c r="H78" s="2" t="str">
        <f t="shared" si="5"/>
        <v>Tuesday</v>
      </c>
      <c r="I78" s="5">
        <f t="shared" si="6"/>
        <v>43756</v>
      </c>
      <c r="J78" s="2" t="str">
        <f t="shared" si="7"/>
        <v>Friday</v>
      </c>
      <c r="K78" s="2" t="str">
        <f t="shared" si="8"/>
        <v>Weekday</v>
      </c>
      <c r="L78" s="3">
        <f>IF(VLOOKUP(H78,Discount_Days!A:C,3,0)&gt;0,VLOOKUP(H78,Discount_Days!A:C,3,0)*NewSales_1001_1015!F78,0)</f>
        <v>9.3000000000000007</v>
      </c>
      <c r="M78" s="3">
        <f t="shared" si="9"/>
        <v>176.7</v>
      </c>
    </row>
    <row r="79" spans="1:13" x14ac:dyDescent="0.35">
      <c r="A79" s="5">
        <v>43739</v>
      </c>
      <c r="B79" s="2" t="s">
        <v>157</v>
      </c>
      <c r="C79" s="3">
        <v>50</v>
      </c>
      <c r="D79" s="3">
        <v>17.649999999999999</v>
      </c>
      <c r="E79" s="3">
        <v>35.299999999999997</v>
      </c>
      <c r="F79" s="3">
        <v>100</v>
      </c>
      <c r="G79" s="2">
        <v>2</v>
      </c>
      <c r="H79" s="2" t="str">
        <f t="shared" si="5"/>
        <v>Tuesday</v>
      </c>
      <c r="I79" s="5">
        <f t="shared" si="6"/>
        <v>43742</v>
      </c>
      <c r="J79" s="2" t="str">
        <f t="shared" si="7"/>
        <v>Friday</v>
      </c>
      <c r="K79" s="2" t="str">
        <f t="shared" si="8"/>
        <v>Weekday</v>
      </c>
      <c r="L79" s="3">
        <f>IF(VLOOKUP(H79,Discount_Days!A:C,3,0)&gt;0,VLOOKUP(H79,Discount_Days!A:C,3,0)*NewSales_1001_1015!F79,0)</f>
        <v>5</v>
      </c>
      <c r="M79" s="3">
        <f t="shared" si="9"/>
        <v>95</v>
      </c>
    </row>
    <row r="80" spans="1:13" x14ac:dyDescent="0.35">
      <c r="A80" s="5">
        <v>43740</v>
      </c>
      <c r="B80" s="2" t="s">
        <v>157</v>
      </c>
      <c r="C80" s="3">
        <v>25</v>
      </c>
      <c r="D80" s="3">
        <v>17.649999999999999</v>
      </c>
      <c r="E80" s="3">
        <v>35.299999999999997</v>
      </c>
      <c r="F80" s="3">
        <v>50</v>
      </c>
      <c r="G80" s="2">
        <v>2</v>
      </c>
      <c r="H80" s="2" t="str">
        <f t="shared" si="5"/>
        <v>Wednesday</v>
      </c>
      <c r="I80" s="5">
        <f t="shared" si="6"/>
        <v>43743</v>
      </c>
      <c r="J80" s="2" t="str">
        <f t="shared" si="7"/>
        <v>Saturday</v>
      </c>
      <c r="K80" s="2" t="str">
        <f t="shared" si="8"/>
        <v>Weekday</v>
      </c>
      <c r="L80" s="3">
        <f>IF(VLOOKUP(H80,Discount_Days!A:C,3,0)&gt;0,VLOOKUP(H80,Discount_Days!A:C,3,0)*NewSales_1001_1015!F80,0)</f>
        <v>0</v>
      </c>
      <c r="M80" s="3">
        <f t="shared" si="9"/>
        <v>50</v>
      </c>
    </row>
    <row r="81" spans="1:13" x14ac:dyDescent="0.35">
      <c r="A81" s="5">
        <v>43741</v>
      </c>
      <c r="B81" s="2" t="s">
        <v>157</v>
      </c>
      <c r="C81" s="3">
        <v>50</v>
      </c>
      <c r="D81" s="3">
        <v>17.649999999999999</v>
      </c>
      <c r="E81" s="3">
        <v>52.95</v>
      </c>
      <c r="F81" s="3">
        <v>150</v>
      </c>
      <c r="G81" s="2">
        <v>3</v>
      </c>
      <c r="H81" s="2" t="str">
        <f t="shared" si="5"/>
        <v>Thursday</v>
      </c>
      <c r="I81" s="5">
        <f t="shared" si="6"/>
        <v>43744</v>
      </c>
      <c r="J81" s="2" t="str">
        <f t="shared" si="7"/>
        <v>Sunday</v>
      </c>
      <c r="K81" s="2" t="str">
        <f t="shared" si="8"/>
        <v>Weekday</v>
      </c>
      <c r="L81" s="3">
        <f>IF(VLOOKUP(H81,Discount_Days!A:C,3,0)&gt;0,VLOOKUP(H81,Discount_Days!A:C,3,0)*NewSales_1001_1015!F81,0)</f>
        <v>15</v>
      </c>
      <c r="M81" s="3">
        <f t="shared" si="9"/>
        <v>135</v>
      </c>
    </row>
    <row r="82" spans="1:13" x14ac:dyDescent="0.35">
      <c r="A82" s="5">
        <v>43742</v>
      </c>
      <c r="B82" s="2" t="s">
        <v>157</v>
      </c>
      <c r="C82" s="3">
        <v>50</v>
      </c>
      <c r="D82" s="3">
        <v>17.649999999999999</v>
      </c>
      <c r="E82" s="3">
        <v>52.95</v>
      </c>
      <c r="F82" s="3">
        <v>150</v>
      </c>
      <c r="G82" s="2">
        <v>3</v>
      </c>
      <c r="H82" s="2" t="str">
        <f t="shared" si="5"/>
        <v>Friday</v>
      </c>
      <c r="I82" s="5">
        <f t="shared" si="6"/>
        <v>43745</v>
      </c>
      <c r="J82" s="2" t="str">
        <f t="shared" si="7"/>
        <v>Monday</v>
      </c>
      <c r="K82" s="2" t="str">
        <f t="shared" si="8"/>
        <v>Weekday</v>
      </c>
      <c r="L82" s="3">
        <f>IF(VLOOKUP(H82,Discount_Days!A:C,3,0)&gt;0,VLOOKUP(H82,Discount_Days!A:C,3,0)*NewSales_1001_1015!F82,0)</f>
        <v>0</v>
      </c>
      <c r="M82" s="3">
        <f t="shared" si="9"/>
        <v>150</v>
      </c>
    </row>
    <row r="83" spans="1:13" x14ac:dyDescent="0.35">
      <c r="A83" s="5">
        <v>43744</v>
      </c>
      <c r="B83" s="2" t="s">
        <v>157</v>
      </c>
      <c r="C83" s="3">
        <v>50</v>
      </c>
      <c r="D83" s="3">
        <v>17.649999999999999</v>
      </c>
      <c r="E83" s="3">
        <v>52.95</v>
      </c>
      <c r="F83" s="3">
        <v>150</v>
      </c>
      <c r="G83" s="2">
        <v>3</v>
      </c>
      <c r="H83" s="2" t="str">
        <f t="shared" si="5"/>
        <v>Sunday</v>
      </c>
      <c r="I83" s="5">
        <f t="shared" si="6"/>
        <v>43747</v>
      </c>
      <c r="J83" s="2" t="str">
        <f t="shared" si="7"/>
        <v>Wednesday</v>
      </c>
      <c r="K83" s="2" t="str">
        <f t="shared" si="8"/>
        <v>Weekend</v>
      </c>
      <c r="L83" s="3">
        <f>IF(VLOOKUP(H83,Discount_Days!A:C,3,0)&gt;0,VLOOKUP(H83,Discount_Days!A:C,3,0)*NewSales_1001_1015!F83,0)</f>
        <v>0</v>
      </c>
      <c r="M83" s="3">
        <f t="shared" si="9"/>
        <v>150</v>
      </c>
    </row>
    <row r="84" spans="1:13" x14ac:dyDescent="0.35">
      <c r="A84" s="5">
        <v>43746</v>
      </c>
      <c r="B84" s="2" t="s">
        <v>157</v>
      </c>
      <c r="C84" s="3">
        <v>50</v>
      </c>
      <c r="D84" s="3">
        <v>17.649999999999999</v>
      </c>
      <c r="E84" s="3">
        <v>52.95</v>
      </c>
      <c r="F84" s="3">
        <v>150</v>
      </c>
      <c r="G84" s="2">
        <v>3</v>
      </c>
      <c r="H84" s="2" t="str">
        <f t="shared" si="5"/>
        <v>Tuesday</v>
      </c>
      <c r="I84" s="5">
        <f t="shared" si="6"/>
        <v>43749</v>
      </c>
      <c r="J84" s="2" t="str">
        <f t="shared" si="7"/>
        <v>Friday</v>
      </c>
      <c r="K84" s="2" t="str">
        <f t="shared" si="8"/>
        <v>Weekday</v>
      </c>
      <c r="L84" s="3">
        <f>IF(VLOOKUP(H84,Discount_Days!A:C,3,0)&gt;0,VLOOKUP(H84,Discount_Days!A:C,3,0)*NewSales_1001_1015!F84,0)</f>
        <v>7.5</v>
      </c>
      <c r="M84" s="3">
        <f t="shared" si="9"/>
        <v>142.5</v>
      </c>
    </row>
    <row r="85" spans="1:13" x14ac:dyDescent="0.35">
      <c r="A85" s="5">
        <v>43747</v>
      </c>
      <c r="B85" s="2" t="s">
        <v>157</v>
      </c>
      <c r="C85" s="3">
        <v>50</v>
      </c>
      <c r="D85" s="3">
        <v>17.649999999999999</v>
      </c>
      <c r="E85" s="3">
        <v>35.299999999999997</v>
      </c>
      <c r="F85" s="3">
        <v>100</v>
      </c>
      <c r="G85" s="2">
        <v>2</v>
      </c>
      <c r="H85" s="2" t="str">
        <f t="shared" si="5"/>
        <v>Wednesday</v>
      </c>
      <c r="I85" s="5">
        <f t="shared" si="6"/>
        <v>43750</v>
      </c>
      <c r="J85" s="2" t="str">
        <f t="shared" si="7"/>
        <v>Saturday</v>
      </c>
      <c r="K85" s="2" t="str">
        <f t="shared" si="8"/>
        <v>Weekday</v>
      </c>
      <c r="L85" s="3">
        <f>IF(VLOOKUP(H85,Discount_Days!A:C,3,0)&gt;0,VLOOKUP(H85,Discount_Days!A:C,3,0)*NewSales_1001_1015!F85,0)</f>
        <v>0</v>
      </c>
      <c r="M85" s="3">
        <f t="shared" si="9"/>
        <v>100</v>
      </c>
    </row>
    <row r="86" spans="1:13" x14ac:dyDescent="0.35">
      <c r="A86" s="5">
        <v>43748</v>
      </c>
      <c r="B86" s="2" t="s">
        <v>157</v>
      </c>
      <c r="C86" s="3">
        <v>50</v>
      </c>
      <c r="D86" s="3">
        <v>17.649999999999999</v>
      </c>
      <c r="E86" s="3">
        <v>35.299999999999997</v>
      </c>
      <c r="F86" s="3">
        <v>100</v>
      </c>
      <c r="G86" s="2">
        <v>2</v>
      </c>
      <c r="H86" s="2" t="str">
        <f t="shared" si="5"/>
        <v>Thursday</v>
      </c>
      <c r="I86" s="5">
        <f t="shared" si="6"/>
        <v>43751</v>
      </c>
      <c r="J86" s="2" t="str">
        <f t="shared" si="7"/>
        <v>Sunday</v>
      </c>
      <c r="K86" s="2" t="str">
        <f t="shared" si="8"/>
        <v>Weekday</v>
      </c>
      <c r="L86" s="3">
        <f>IF(VLOOKUP(H86,Discount_Days!A:C,3,0)&gt;0,VLOOKUP(H86,Discount_Days!A:C,3,0)*NewSales_1001_1015!F86,0)</f>
        <v>10</v>
      </c>
      <c r="M86" s="3">
        <f t="shared" si="9"/>
        <v>90</v>
      </c>
    </row>
    <row r="87" spans="1:13" x14ac:dyDescent="0.35">
      <c r="A87" s="5">
        <v>43749</v>
      </c>
      <c r="B87" s="2" t="s">
        <v>157</v>
      </c>
      <c r="C87" s="3">
        <v>50</v>
      </c>
      <c r="D87" s="3">
        <v>17.649999999999999</v>
      </c>
      <c r="E87" s="3">
        <v>35.299999999999997</v>
      </c>
      <c r="F87" s="3">
        <v>100</v>
      </c>
      <c r="G87" s="2">
        <v>2</v>
      </c>
      <c r="H87" s="2" t="str">
        <f t="shared" si="5"/>
        <v>Friday</v>
      </c>
      <c r="I87" s="5">
        <f t="shared" si="6"/>
        <v>43752</v>
      </c>
      <c r="J87" s="2" t="str">
        <f t="shared" si="7"/>
        <v>Monday</v>
      </c>
      <c r="K87" s="2" t="str">
        <f t="shared" si="8"/>
        <v>Weekday</v>
      </c>
      <c r="L87" s="3">
        <f>IF(VLOOKUP(H87,Discount_Days!A:C,3,0)&gt;0,VLOOKUP(H87,Discount_Days!A:C,3,0)*NewSales_1001_1015!F87,0)</f>
        <v>0</v>
      </c>
      <c r="M87" s="3">
        <f t="shared" si="9"/>
        <v>100</v>
      </c>
    </row>
    <row r="88" spans="1:13" x14ac:dyDescent="0.35">
      <c r="A88" s="5">
        <v>43750</v>
      </c>
      <c r="B88" s="2" t="s">
        <v>157</v>
      </c>
      <c r="C88" s="3">
        <v>50</v>
      </c>
      <c r="D88" s="3">
        <v>17.649999999999999</v>
      </c>
      <c r="E88" s="3">
        <v>70.599999999999994</v>
      </c>
      <c r="F88" s="3">
        <v>200</v>
      </c>
      <c r="G88" s="2">
        <v>4</v>
      </c>
      <c r="H88" s="2" t="str">
        <f t="shared" si="5"/>
        <v>Saturday</v>
      </c>
      <c r="I88" s="5">
        <f t="shared" si="6"/>
        <v>43753</v>
      </c>
      <c r="J88" s="2" t="str">
        <f t="shared" si="7"/>
        <v>Tuesday</v>
      </c>
      <c r="K88" s="2" t="str">
        <f t="shared" si="8"/>
        <v>Weekend</v>
      </c>
      <c r="L88" s="3">
        <f>IF(VLOOKUP(H88,Discount_Days!A:C,3,0)&gt;0,VLOOKUP(H88,Discount_Days!A:C,3,0)*NewSales_1001_1015!F88,0)</f>
        <v>0</v>
      </c>
      <c r="M88" s="3">
        <f t="shared" si="9"/>
        <v>200</v>
      </c>
    </row>
    <row r="89" spans="1:13" x14ac:dyDescent="0.35">
      <c r="A89" s="5">
        <v>43752</v>
      </c>
      <c r="B89" s="2" t="s">
        <v>157</v>
      </c>
      <c r="C89" s="3">
        <v>50</v>
      </c>
      <c r="D89" s="3">
        <v>17.649999999999999</v>
      </c>
      <c r="E89" s="3">
        <v>35.299999999999997</v>
      </c>
      <c r="F89" s="3">
        <v>100</v>
      </c>
      <c r="G89" s="2">
        <v>2</v>
      </c>
      <c r="H89" s="2" t="str">
        <f t="shared" si="5"/>
        <v>Monday</v>
      </c>
      <c r="I89" s="5">
        <f t="shared" si="6"/>
        <v>43755</v>
      </c>
      <c r="J89" s="2" t="str">
        <f t="shared" si="7"/>
        <v>Thursday</v>
      </c>
      <c r="K89" s="2" t="str">
        <f t="shared" si="8"/>
        <v>Weekend</v>
      </c>
      <c r="L89" s="3">
        <f>IF(VLOOKUP(H89,Discount_Days!A:C,3,0)&gt;0,VLOOKUP(H89,Discount_Days!A:C,3,0)*NewSales_1001_1015!F89,0)</f>
        <v>0</v>
      </c>
      <c r="M89" s="3">
        <f t="shared" si="9"/>
        <v>100</v>
      </c>
    </row>
    <row r="90" spans="1:13" x14ac:dyDescent="0.35">
      <c r="A90" s="5">
        <v>43753</v>
      </c>
      <c r="B90" s="2" t="s">
        <v>157</v>
      </c>
      <c r="C90" s="3">
        <v>50</v>
      </c>
      <c r="D90" s="3">
        <v>17.649999999999999</v>
      </c>
      <c r="E90" s="3">
        <v>17.649999999999999</v>
      </c>
      <c r="F90" s="3">
        <v>50</v>
      </c>
      <c r="G90" s="2">
        <v>1</v>
      </c>
      <c r="H90" s="2" t="str">
        <f t="shared" si="5"/>
        <v>Tuesday</v>
      </c>
      <c r="I90" s="5">
        <f t="shared" si="6"/>
        <v>43756</v>
      </c>
      <c r="J90" s="2" t="str">
        <f t="shared" si="7"/>
        <v>Friday</v>
      </c>
      <c r="K90" s="2" t="str">
        <f t="shared" si="8"/>
        <v>Weekday</v>
      </c>
      <c r="L90" s="3">
        <f>IF(VLOOKUP(H90,Discount_Days!A:C,3,0)&gt;0,VLOOKUP(H90,Discount_Days!A:C,3,0)*NewSales_1001_1015!F90,0)</f>
        <v>2.5</v>
      </c>
      <c r="M90" s="3">
        <f t="shared" si="9"/>
        <v>47.5</v>
      </c>
    </row>
    <row r="91" spans="1:13" x14ac:dyDescent="0.35">
      <c r="A91" s="5">
        <v>43743</v>
      </c>
      <c r="B91" s="2" t="s">
        <v>158</v>
      </c>
      <c r="C91" s="3">
        <v>50</v>
      </c>
      <c r="D91" s="3">
        <v>17.649999999999999</v>
      </c>
      <c r="E91" s="3">
        <v>35.299999999999997</v>
      </c>
      <c r="F91" s="3">
        <v>100</v>
      </c>
      <c r="G91" s="2">
        <v>2</v>
      </c>
      <c r="H91" s="2" t="str">
        <f t="shared" si="5"/>
        <v>Saturday</v>
      </c>
      <c r="I91" s="5">
        <f t="shared" si="6"/>
        <v>43746</v>
      </c>
      <c r="J91" s="2" t="str">
        <f t="shared" si="7"/>
        <v>Tuesday</v>
      </c>
      <c r="K91" s="2" t="str">
        <f t="shared" si="8"/>
        <v>Weekend</v>
      </c>
      <c r="L91" s="3">
        <f>IF(VLOOKUP(H91,Discount_Days!A:C,3,0)&gt;0,VLOOKUP(H91,Discount_Days!A:C,3,0)*NewSales_1001_1015!F91,0)</f>
        <v>0</v>
      </c>
      <c r="M91" s="3">
        <f t="shared" si="9"/>
        <v>100</v>
      </c>
    </row>
    <row r="92" spans="1:13" x14ac:dyDescent="0.35">
      <c r="A92" s="5">
        <v>43740</v>
      </c>
      <c r="B92" s="2" t="s">
        <v>146</v>
      </c>
      <c r="C92" s="3">
        <v>50</v>
      </c>
      <c r="D92" s="3">
        <v>11.72</v>
      </c>
      <c r="E92" s="3">
        <v>11.72</v>
      </c>
      <c r="F92" s="3">
        <v>50</v>
      </c>
      <c r="G92" s="2">
        <v>1</v>
      </c>
      <c r="H92" s="2" t="str">
        <f t="shared" si="5"/>
        <v>Wednesday</v>
      </c>
      <c r="I92" s="5">
        <f t="shared" si="6"/>
        <v>43743</v>
      </c>
      <c r="J92" s="2" t="str">
        <f t="shared" si="7"/>
        <v>Saturday</v>
      </c>
      <c r="K92" s="2" t="str">
        <f t="shared" si="8"/>
        <v>Weekday</v>
      </c>
      <c r="L92" s="3">
        <f>IF(VLOOKUP(H92,Discount_Days!A:C,3,0)&gt;0,VLOOKUP(H92,Discount_Days!A:C,3,0)*NewSales_1001_1015!F92,0)</f>
        <v>0</v>
      </c>
      <c r="M92" s="3">
        <f t="shared" si="9"/>
        <v>50</v>
      </c>
    </row>
    <row r="93" spans="1:13" x14ac:dyDescent="0.35">
      <c r="A93" s="5">
        <v>43742</v>
      </c>
      <c r="B93" s="2" t="s">
        <v>146</v>
      </c>
      <c r="C93" s="3">
        <v>50</v>
      </c>
      <c r="D93" s="3">
        <v>11.72</v>
      </c>
      <c r="E93" s="3">
        <v>11.72</v>
      </c>
      <c r="F93" s="3">
        <v>50</v>
      </c>
      <c r="G93" s="2">
        <v>1</v>
      </c>
      <c r="H93" s="2" t="str">
        <f t="shared" si="5"/>
        <v>Friday</v>
      </c>
      <c r="I93" s="5">
        <f t="shared" si="6"/>
        <v>43745</v>
      </c>
      <c r="J93" s="2" t="str">
        <f t="shared" si="7"/>
        <v>Monday</v>
      </c>
      <c r="K93" s="2" t="str">
        <f t="shared" si="8"/>
        <v>Weekday</v>
      </c>
      <c r="L93" s="3">
        <f>IF(VLOOKUP(H93,Discount_Days!A:C,3,0)&gt;0,VLOOKUP(H93,Discount_Days!A:C,3,0)*NewSales_1001_1015!F93,0)</f>
        <v>0</v>
      </c>
      <c r="M93" s="3">
        <f t="shared" si="9"/>
        <v>50</v>
      </c>
    </row>
    <row r="94" spans="1:13" x14ac:dyDescent="0.35">
      <c r="A94" s="5">
        <v>43744</v>
      </c>
      <c r="B94" s="2" t="s">
        <v>146</v>
      </c>
      <c r="C94" s="3">
        <v>50</v>
      </c>
      <c r="D94" s="3">
        <v>11.72</v>
      </c>
      <c r="E94" s="3">
        <v>11.72</v>
      </c>
      <c r="F94" s="3">
        <v>50</v>
      </c>
      <c r="G94" s="2">
        <v>1</v>
      </c>
      <c r="H94" s="2" t="str">
        <f t="shared" si="5"/>
        <v>Sunday</v>
      </c>
      <c r="I94" s="5">
        <f t="shared" si="6"/>
        <v>43747</v>
      </c>
      <c r="J94" s="2" t="str">
        <f t="shared" si="7"/>
        <v>Wednesday</v>
      </c>
      <c r="K94" s="2" t="str">
        <f t="shared" si="8"/>
        <v>Weekend</v>
      </c>
      <c r="L94" s="3">
        <f>IF(VLOOKUP(H94,Discount_Days!A:C,3,0)&gt;0,VLOOKUP(H94,Discount_Days!A:C,3,0)*NewSales_1001_1015!F94,0)</f>
        <v>0</v>
      </c>
      <c r="M94" s="3">
        <f t="shared" si="9"/>
        <v>50</v>
      </c>
    </row>
    <row r="95" spans="1:13" x14ac:dyDescent="0.35">
      <c r="A95" s="5">
        <v>43745</v>
      </c>
      <c r="B95" s="2" t="s">
        <v>146</v>
      </c>
      <c r="C95" s="3">
        <v>50</v>
      </c>
      <c r="D95" s="3">
        <v>11.72</v>
      </c>
      <c r="E95" s="3">
        <v>11.72</v>
      </c>
      <c r="F95" s="3">
        <v>50</v>
      </c>
      <c r="G95" s="2">
        <v>1</v>
      </c>
      <c r="H95" s="2" t="str">
        <f t="shared" si="5"/>
        <v>Monday</v>
      </c>
      <c r="I95" s="5">
        <f t="shared" si="6"/>
        <v>43748</v>
      </c>
      <c r="J95" s="2" t="str">
        <f t="shared" si="7"/>
        <v>Thursday</v>
      </c>
      <c r="K95" s="2" t="str">
        <f t="shared" si="8"/>
        <v>Weekend</v>
      </c>
      <c r="L95" s="3">
        <f>IF(VLOOKUP(H95,Discount_Days!A:C,3,0)&gt;0,VLOOKUP(H95,Discount_Days!A:C,3,0)*NewSales_1001_1015!F95,0)</f>
        <v>0</v>
      </c>
      <c r="M95" s="3">
        <f t="shared" si="9"/>
        <v>50</v>
      </c>
    </row>
    <row r="96" spans="1:13" x14ac:dyDescent="0.35">
      <c r="A96" s="5">
        <v>43747</v>
      </c>
      <c r="B96" s="2" t="s">
        <v>146</v>
      </c>
      <c r="C96" s="3">
        <v>50</v>
      </c>
      <c r="D96" s="3">
        <v>11.72</v>
      </c>
      <c r="E96" s="3">
        <v>11.72</v>
      </c>
      <c r="F96" s="3">
        <v>50</v>
      </c>
      <c r="G96" s="2">
        <v>1</v>
      </c>
      <c r="H96" s="2" t="str">
        <f t="shared" si="5"/>
        <v>Wednesday</v>
      </c>
      <c r="I96" s="5">
        <f t="shared" si="6"/>
        <v>43750</v>
      </c>
      <c r="J96" s="2" t="str">
        <f t="shared" si="7"/>
        <v>Saturday</v>
      </c>
      <c r="K96" s="2" t="str">
        <f t="shared" si="8"/>
        <v>Weekday</v>
      </c>
      <c r="L96" s="3">
        <f>IF(VLOOKUP(H96,Discount_Days!A:C,3,0)&gt;0,VLOOKUP(H96,Discount_Days!A:C,3,0)*NewSales_1001_1015!F96,0)</f>
        <v>0</v>
      </c>
      <c r="M96" s="3">
        <f t="shared" si="9"/>
        <v>50</v>
      </c>
    </row>
    <row r="97" spans="1:13" x14ac:dyDescent="0.35">
      <c r="A97" s="5">
        <v>43750</v>
      </c>
      <c r="B97" s="2" t="s">
        <v>146</v>
      </c>
      <c r="C97" s="3">
        <v>50</v>
      </c>
      <c r="D97" s="3">
        <v>11.72</v>
      </c>
      <c r="E97" s="3">
        <v>11.72</v>
      </c>
      <c r="F97" s="3">
        <v>50</v>
      </c>
      <c r="G97" s="2">
        <v>1</v>
      </c>
      <c r="H97" s="2" t="str">
        <f t="shared" si="5"/>
        <v>Saturday</v>
      </c>
      <c r="I97" s="5">
        <f t="shared" si="6"/>
        <v>43753</v>
      </c>
      <c r="J97" s="2" t="str">
        <f t="shared" si="7"/>
        <v>Tuesday</v>
      </c>
      <c r="K97" s="2" t="str">
        <f t="shared" si="8"/>
        <v>Weekend</v>
      </c>
      <c r="L97" s="3">
        <f>IF(VLOOKUP(H97,Discount_Days!A:C,3,0)&gt;0,VLOOKUP(H97,Discount_Days!A:C,3,0)*NewSales_1001_1015!F97,0)</f>
        <v>0</v>
      </c>
      <c r="M97" s="3">
        <f t="shared" si="9"/>
        <v>50</v>
      </c>
    </row>
    <row r="98" spans="1:13" x14ac:dyDescent="0.35">
      <c r="A98" s="5">
        <v>43751</v>
      </c>
      <c r="B98" s="2" t="s">
        <v>146</v>
      </c>
      <c r="C98" s="3">
        <v>50</v>
      </c>
      <c r="D98" s="3">
        <v>11.72</v>
      </c>
      <c r="E98" s="3">
        <v>11.72</v>
      </c>
      <c r="F98" s="3">
        <v>50</v>
      </c>
      <c r="G98" s="2">
        <v>1</v>
      </c>
      <c r="H98" s="2" t="str">
        <f t="shared" si="5"/>
        <v>Sunday</v>
      </c>
      <c r="I98" s="5">
        <f t="shared" si="6"/>
        <v>43754</v>
      </c>
      <c r="J98" s="2" t="str">
        <f t="shared" si="7"/>
        <v>Wednesday</v>
      </c>
      <c r="K98" s="2" t="str">
        <f t="shared" si="8"/>
        <v>Weekend</v>
      </c>
      <c r="L98" s="3">
        <f>IF(VLOOKUP(H98,Discount_Days!A:C,3,0)&gt;0,VLOOKUP(H98,Discount_Days!A:C,3,0)*NewSales_1001_1015!F98,0)</f>
        <v>0</v>
      </c>
      <c r="M98" s="3">
        <f t="shared" si="9"/>
        <v>50</v>
      </c>
    </row>
    <row r="99" spans="1:13" x14ac:dyDescent="0.35">
      <c r="A99" s="5">
        <v>43753</v>
      </c>
      <c r="B99" s="2" t="s">
        <v>146</v>
      </c>
      <c r="C99" s="3">
        <v>50</v>
      </c>
      <c r="D99" s="3">
        <v>11.72</v>
      </c>
      <c r="E99" s="3">
        <v>11.72</v>
      </c>
      <c r="F99" s="3">
        <v>50</v>
      </c>
      <c r="G99" s="2">
        <v>1</v>
      </c>
      <c r="H99" s="2" t="str">
        <f t="shared" si="5"/>
        <v>Tuesday</v>
      </c>
      <c r="I99" s="5">
        <f t="shared" si="6"/>
        <v>43756</v>
      </c>
      <c r="J99" s="2" t="str">
        <f t="shared" si="7"/>
        <v>Friday</v>
      </c>
      <c r="K99" s="2" t="str">
        <f t="shared" si="8"/>
        <v>Weekday</v>
      </c>
      <c r="L99" s="3">
        <f>IF(VLOOKUP(H99,Discount_Days!A:C,3,0)&gt;0,VLOOKUP(H99,Discount_Days!A:C,3,0)*NewSales_1001_1015!F99,0)</f>
        <v>2.5</v>
      </c>
      <c r="M99" s="3">
        <f t="shared" si="9"/>
        <v>47.5</v>
      </c>
    </row>
    <row r="100" spans="1:13" x14ac:dyDescent="0.35">
      <c r="A100" s="5">
        <v>43740</v>
      </c>
      <c r="B100" s="2" t="s">
        <v>147</v>
      </c>
      <c r="C100" s="3">
        <v>39.5</v>
      </c>
      <c r="D100" s="3">
        <v>19.940000000000001</v>
      </c>
      <c r="E100" s="3">
        <v>39.880000000000003</v>
      </c>
      <c r="F100" s="3">
        <v>79</v>
      </c>
      <c r="G100" s="2">
        <v>2</v>
      </c>
      <c r="H100" s="2" t="str">
        <f t="shared" si="5"/>
        <v>Wednesday</v>
      </c>
      <c r="I100" s="5">
        <f t="shared" si="6"/>
        <v>43743</v>
      </c>
      <c r="J100" s="2" t="str">
        <f t="shared" si="7"/>
        <v>Saturday</v>
      </c>
      <c r="K100" s="2" t="str">
        <f t="shared" si="8"/>
        <v>Weekday</v>
      </c>
      <c r="L100" s="3">
        <f>IF(VLOOKUP(H100,Discount_Days!A:C,3,0)&gt;0,VLOOKUP(H100,Discount_Days!A:C,3,0)*NewSales_1001_1015!F100,0)</f>
        <v>0</v>
      </c>
      <c r="M100" s="3">
        <f t="shared" si="9"/>
        <v>79</v>
      </c>
    </row>
    <row r="101" spans="1:13" x14ac:dyDescent="0.35">
      <c r="A101" s="5">
        <v>43751</v>
      </c>
      <c r="B101" s="2" t="s">
        <v>147</v>
      </c>
      <c r="C101" s="3">
        <v>79</v>
      </c>
      <c r="D101" s="3">
        <v>19.940000000000001</v>
      </c>
      <c r="E101" s="3">
        <v>19.940000000000001</v>
      </c>
      <c r="F101" s="3">
        <v>79</v>
      </c>
      <c r="G101" s="2">
        <v>1</v>
      </c>
      <c r="H101" s="2" t="str">
        <f t="shared" si="5"/>
        <v>Sunday</v>
      </c>
      <c r="I101" s="5">
        <f t="shared" si="6"/>
        <v>43754</v>
      </c>
      <c r="J101" s="2" t="str">
        <f t="shared" si="7"/>
        <v>Wednesday</v>
      </c>
      <c r="K101" s="2" t="str">
        <f t="shared" si="8"/>
        <v>Weekend</v>
      </c>
      <c r="L101" s="3">
        <f>IF(VLOOKUP(H101,Discount_Days!A:C,3,0)&gt;0,VLOOKUP(H101,Discount_Days!A:C,3,0)*NewSales_1001_1015!F101,0)</f>
        <v>0</v>
      </c>
      <c r="M101" s="3">
        <f t="shared" si="9"/>
        <v>79</v>
      </c>
    </row>
    <row r="102" spans="1:13" x14ac:dyDescent="0.35">
      <c r="A102" s="5">
        <v>43742</v>
      </c>
      <c r="B102" s="2" t="s">
        <v>132</v>
      </c>
      <c r="C102" s="3">
        <v>50</v>
      </c>
      <c r="D102" s="3">
        <v>14.5</v>
      </c>
      <c r="E102" s="3">
        <v>29</v>
      </c>
      <c r="F102" s="3">
        <v>100</v>
      </c>
      <c r="G102" s="2">
        <v>2</v>
      </c>
      <c r="H102" s="2" t="str">
        <f t="shared" si="5"/>
        <v>Friday</v>
      </c>
      <c r="I102" s="5">
        <f t="shared" si="6"/>
        <v>43745</v>
      </c>
      <c r="J102" s="2" t="str">
        <f t="shared" si="7"/>
        <v>Monday</v>
      </c>
      <c r="K102" s="2" t="str">
        <f t="shared" si="8"/>
        <v>Weekday</v>
      </c>
      <c r="L102" s="3">
        <f>IF(VLOOKUP(H102,Discount_Days!A:C,3,0)&gt;0,VLOOKUP(H102,Discount_Days!A:C,3,0)*NewSales_1001_1015!F102,0)</f>
        <v>0</v>
      </c>
      <c r="M102" s="3">
        <f t="shared" si="9"/>
        <v>100</v>
      </c>
    </row>
    <row r="103" spans="1:13" x14ac:dyDescent="0.35">
      <c r="A103" s="5">
        <v>43743</v>
      </c>
      <c r="B103" s="2" t="s">
        <v>132</v>
      </c>
      <c r="C103" s="3">
        <v>50</v>
      </c>
      <c r="D103" s="3">
        <v>14.5</v>
      </c>
      <c r="E103" s="3">
        <v>14.5</v>
      </c>
      <c r="F103" s="3">
        <v>50</v>
      </c>
      <c r="G103" s="2">
        <v>1</v>
      </c>
      <c r="H103" s="2" t="str">
        <f t="shared" si="5"/>
        <v>Saturday</v>
      </c>
      <c r="I103" s="5">
        <f t="shared" si="6"/>
        <v>43746</v>
      </c>
      <c r="J103" s="2" t="str">
        <f t="shared" si="7"/>
        <v>Tuesday</v>
      </c>
      <c r="K103" s="2" t="str">
        <f t="shared" si="8"/>
        <v>Weekend</v>
      </c>
      <c r="L103" s="3">
        <f>IF(VLOOKUP(H103,Discount_Days!A:C,3,0)&gt;0,VLOOKUP(H103,Discount_Days!A:C,3,0)*NewSales_1001_1015!F103,0)</f>
        <v>0</v>
      </c>
      <c r="M103" s="3">
        <f t="shared" si="9"/>
        <v>50</v>
      </c>
    </row>
    <row r="104" spans="1:13" x14ac:dyDescent="0.35">
      <c r="A104" s="5">
        <v>43750</v>
      </c>
      <c r="B104" s="2" t="s">
        <v>132</v>
      </c>
      <c r="C104" s="3">
        <v>50</v>
      </c>
      <c r="D104" s="3">
        <v>14.5</v>
      </c>
      <c r="E104" s="3">
        <v>14.5</v>
      </c>
      <c r="F104" s="3">
        <v>50</v>
      </c>
      <c r="G104" s="2">
        <v>1</v>
      </c>
      <c r="H104" s="2" t="str">
        <f t="shared" si="5"/>
        <v>Saturday</v>
      </c>
      <c r="I104" s="5">
        <f t="shared" si="6"/>
        <v>43753</v>
      </c>
      <c r="J104" s="2" t="str">
        <f t="shared" si="7"/>
        <v>Tuesday</v>
      </c>
      <c r="K104" s="2" t="str">
        <f t="shared" si="8"/>
        <v>Weekend</v>
      </c>
      <c r="L104" s="3">
        <f>IF(VLOOKUP(H104,Discount_Days!A:C,3,0)&gt;0,VLOOKUP(H104,Discount_Days!A:C,3,0)*NewSales_1001_1015!F104,0)</f>
        <v>0</v>
      </c>
      <c r="M104" s="3">
        <f t="shared" si="9"/>
        <v>50</v>
      </c>
    </row>
    <row r="105" spans="1:13" x14ac:dyDescent="0.35">
      <c r="A105" s="5">
        <v>43743</v>
      </c>
      <c r="B105" s="2" t="s">
        <v>322</v>
      </c>
      <c r="C105" s="3">
        <v>62</v>
      </c>
      <c r="D105" s="3">
        <v>20.3</v>
      </c>
      <c r="E105" s="3">
        <v>40.6</v>
      </c>
      <c r="F105" s="3">
        <v>124</v>
      </c>
      <c r="G105" s="2">
        <v>2</v>
      </c>
      <c r="H105" s="2" t="str">
        <f t="shared" si="5"/>
        <v>Saturday</v>
      </c>
      <c r="I105" s="5">
        <f t="shared" si="6"/>
        <v>43746</v>
      </c>
      <c r="J105" s="2" t="str">
        <f t="shared" si="7"/>
        <v>Tuesday</v>
      </c>
      <c r="K105" s="2" t="str">
        <f t="shared" si="8"/>
        <v>Weekend</v>
      </c>
      <c r="L105" s="3">
        <f>IF(VLOOKUP(H105,Discount_Days!A:C,3,0)&gt;0,VLOOKUP(H105,Discount_Days!A:C,3,0)*NewSales_1001_1015!F105,0)</f>
        <v>0</v>
      </c>
      <c r="M105" s="3">
        <f t="shared" si="9"/>
        <v>124</v>
      </c>
    </row>
    <row r="106" spans="1:13" x14ac:dyDescent="0.35">
      <c r="A106" s="5">
        <v>43744</v>
      </c>
      <c r="B106" s="2" t="s">
        <v>322</v>
      </c>
      <c r="C106" s="3">
        <v>62</v>
      </c>
      <c r="D106" s="3">
        <v>20.3</v>
      </c>
      <c r="E106" s="3">
        <v>20.3</v>
      </c>
      <c r="F106" s="3">
        <v>62</v>
      </c>
      <c r="G106" s="2">
        <v>1</v>
      </c>
      <c r="H106" s="2" t="str">
        <f t="shared" si="5"/>
        <v>Sunday</v>
      </c>
      <c r="I106" s="5">
        <f t="shared" si="6"/>
        <v>43747</v>
      </c>
      <c r="J106" s="2" t="str">
        <f t="shared" si="7"/>
        <v>Wednesday</v>
      </c>
      <c r="K106" s="2" t="str">
        <f t="shared" si="8"/>
        <v>Weekend</v>
      </c>
      <c r="L106" s="3">
        <f>IF(VLOOKUP(H106,Discount_Days!A:C,3,0)&gt;0,VLOOKUP(H106,Discount_Days!A:C,3,0)*NewSales_1001_1015!F106,0)</f>
        <v>0</v>
      </c>
      <c r="M106" s="3">
        <f t="shared" si="9"/>
        <v>62</v>
      </c>
    </row>
    <row r="107" spans="1:13" x14ac:dyDescent="0.35">
      <c r="A107" s="5">
        <v>43753</v>
      </c>
      <c r="B107" s="2" t="s">
        <v>322</v>
      </c>
      <c r="C107" s="3">
        <v>62</v>
      </c>
      <c r="D107" s="3">
        <v>20.3</v>
      </c>
      <c r="E107" s="3">
        <v>40.6</v>
      </c>
      <c r="F107" s="3">
        <v>124</v>
      </c>
      <c r="G107" s="2">
        <v>2</v>
      </c>
      <c r="H107" s="2" t="str">
        <f t="shared" si="5"/>
        <v>Tuesday</v>
      </c>
      <c r="I107" s="5">
        <f t="shared" si="6"/>
        <v>43756</v>
      </c>
      <c r="J107" s="2" t="str">
        <f t="shared" si="7"/>
        <v>Friday</v>
      </c>
      <c r="K107" s="2" t="str">
        <f t="shared" si="8"/>
        <v>Weekday</v>
      </c>
      <c r="L107" s="3">
        <f>IF(VLOOKUP(H107,Discount_Days!A:C,3,0)&gt;0,VLOOKUP(H107,Discount_Days!A:C,3,0)*NewSales_1001_1015!F107,0)</f>
        <v>6.2</v>
      </c>
      <c r="M107" s="3">
        <f t="shared" si="9"/>
        <v>117.8</v>
      </c>
    </row>
    <row r="108" spans="1:13" x14ac:dyDescent="0.35">
      <c r="A108" s="5">
        <v>43742</v>
      </c>
      <c r="B108" s="2" t="s">
        <v>95</v>
      </c>
      <c r="C108" s="3">
        <v>89</v>
      </c>
      <c r="D108" s="3">
        <v>32.520000000000003</v>
      </c>
      <c r="E108" s="3">
        <v>32.520000000000003</v>
      </c>
      <c r="F108" s="3">
        <v>89</v>
      </c>
      <c r="G108" s="2">
        <v>1</v>
      </c>
      <c r="H108" s="2" t="str">
        <f t="shared" si="5"/>
        <v>Friday</v>
      </c>
      <c r="I108" s="5">
        <f t="shared" si="6"/>
        <v>43745</v>
      </c>
      <c r="J108" s="2" t="str">
        <f t="shared" si="7"/>
        <v>Monday</v>
      </c>
      <c r="K108" s="2" t="str">
        <f t="shared" si="8"/>
        <v>Weekday</v>
      </c>
      <c r="L108" s="3">
        <f>IF(VLOOKUP(H108,Discount_Days!A:C,3,0)&gt;0,VLOOKUP(H108,Discount_Days!A:C,3,0)*NewSales_1001_1015!F108,0)</f>
        <v>0</v>
      </c>
      <c r="M108" s="3">
        <f t="shared" si="9"/>
        <v>89</v>
      </c>
    </row>
    <row r="109" spans="1:13" x14ac:dyDescent="0.35">
      <c r="A109" s="5">
        <v>43744</v>
      </c>
      <c r="B109" s="2" t="s">
        <v>95</v>
      </c>
      <c r="C109" s="3">
        <v>89</v>
      </c>
      <c r="D109" s="3">
        <v>32.520000000000003</v>
      </c>
      <c r="E109" s="3">
        <v>32.520000000000003</v>
      </c>
      <c r="F109" s="3">
        <v>89</v>
      </c>
      <c r="G109" s="2">
        <v>1</v>
      </c>
      <c r="H109" s="2" t="str">
        <f t="shared" si="5"/>
        <v>Sunday</v>
      </c>
      <c r="I109" s="5">
        <f t="shared" si="6"/>
        <v>43747</v>
      </c>
      <c r="J109" s="2" t="str">
        <f t="shared" si="7"/>
        <v>Wednesday</v>
      </c>
      <c r="K109" s="2" t="str">
        <f t="shared" si="8"/>
        <v>Weekend</v>
      </c>
      <c r="L109" s="3">
        <f>IF(VLOOKUP(H109,Discount_Days!A:C,3,0)&gt;0,VLOOKUP(H109,Discount_Days!A:C,3,0)*NewSales_1001_1015!F109,0)</f>
        <v>0</v>
      </c>
      <c r="M109" s="3">
        <f t="shared" si="9"/>
        <v>89</v>
      </c>
    </row>
    <row r="110" spans="1:13" x14ac:dyDescent="0.35">
      <c r="A110" s="5">
        <v>43745</v>
      </c>
      <c r="B110" s="2" t="s">
        <v>95</v>
      </c>
      <c r="C110" s="3">
        <v>89</v>
      </c>
      <c r="D110" s="3">
        <v>32.520000000000003</v>
      </c>
      <c r="E110" s="3">
        <v>32.520000000000003</v>
      </c>
      <c r="F110" s="3">
        <v>89</v>
      </c>
      <c r="G110" s="2">
        <v>1</v>
      </c>
      <c r="H110" s="2" t="str">
        <f t="shared" si="5"/>
        <v>Monday</v>
      </c>
      <c r="I110" s="5">
        <f t="shared" si="6"/>
        <v>43748</v>
      </c>
      <c r="J110" s="2" t="str">
        <f t="shared" si="7"/>
        <v>Thursday</v>
      </c>
      <c r="K110" s="2" t="str">
        <f t="shared" si="8"/>
        <v>Weekend</v>
      </c>
      <c r="L110" s="3">
        <f>IF(VLOOKUP(H110,Discount_Days!A:C,3,0)&gt;0,VLOOKUP(H110,Discount_Days!A:C,3,0)*NewSales_1001_1015!F110,0)</f>
        <v>0</v>
      </c>
      <c r="M110" s="3">
        <f t="shared" si="9"/>
        <v>89</v>
      </c>
    </row>
    <row r="111" spans="1:13" x14ac:dyDescent="0.35">
      <c r="A111" s="5">
        <v>43747</v>
      </c>
      <c r="B111" s="2" t="s">
        <v>95</v>
      </c>
      <c r="C111" s="3">
        <v>89</v>
      </c>
      <c r="D111" s="3">
        <v>32.520000000000003</v>
      </c>
      <c r="E111" s="3">
        <v>32.520000000000003</v>
      </c>
      <c r="F111" s="3">
        <v>89</v>
      </c>
      <c r="G111" s="2">
        <v>1</v>
      </c>
      <c r="H111" s="2" t="str">
        <f t="shared" si="5"/>
        <v>Wednesday</v>
      </c>
      <c r="I111" s="5">
        <f t="shared" si="6"/>
        <v>43750</v>
      </c>
      <c r="J111" s="2" t="str">
        <f t="shared" si="7"/>
        <v>Saturday</v>
      </c>
      <c r="K111" s="2" t="str">
        <f t="shared" si="8"/>
        <v>Weekday</v>
      </c>
      <c r="L111" s="3">
        <f>IF(VLOOKUP(H111,Discount_Days!A:C,3,0)&gt;0,VLOOKUP(H111,Discount_Days!A:C,3,0)*NewSales_1001_1015!F111,0)</f>
        <v>0</v>
      </c>
      <c r="M111" s="3">
        <f t="shared" si="9"/>
        <v>89</v>
      </c>
    </row>
    <row r="112" spans="1:13" x14ac:dyDescent="0.35">
      <c r="A112" s="5">
        <v>43752</v>
      </c>
      <c r="B112" s="2" t="s">
        <v>95</v>
      </c>
      <c r="C112" s="3">
        <v>89</v>
      </c>
      <c r="D112" s="3">
        <v>32.520000000000003</v>
      </c>
      <c r="E112" s="3">
        <v>32.520000000000003</v>
      </c>
      <c r="F112" s="3">
        <v>89</v>
      </c>
      <c r="G112" s="2">
        <v>1</v>
      </c>
      <c r="H112" s="2" t="str">
        <f t="shared" si="5"/>
        <v>Monday</v>
      </c>
      <c r="I112" s="5">
        <f t="shared" si="6"/>
        <v>43755</v>
      </c>
      <c r="J112" s="2" t="str">
        <f t="shared" si="7"/>
        <v>Thursday</v>
      </c>
      <c r="K112" s="2" t="str">
        <f t="shared" si="8"/>
        <v>Weekend</v>
      </c>
      <c r="L112" s="3">
        <f>IF(VLOOKUP(H112,Discount_Days!A:C,3,0)&gt;0,VLOOKUP(H112,Discount_Days!A:C,3,0)*NewSales_1001_1015!F112,0)</f>
        <v>0</v>
      </c>
      <c r="M112" s="3">
        <f t="shared" si="9"/>
        <v>89</v>
      </c>
    </row>
    <row r="113" spans="1:13" x14ac:dyDescent="0.35">
      <c r="A113" s="5">
        <v>43753</v>
      </c>
      <c r="B113" s="2" t="s">
        <v>95</v>
      </c>
      <c r="C113" s="3">
        <v>89</v>
      </c>
      <c r="D113" s="3">
        <v>32.520000000000003</v>
      </c>
      <c r="E113" s="3">
        <v>32.520000000000003</v>
      </c>
      <c r="F113" s="3">
        <v>89</v>
      </c>
      <c r="G113" s="2">
        <v>1</v>
      </c>
      <c r="H113" s="2" t="str">
        <f t="shared" si="5"/>
        <v>Tuesday</v>
      </c>
      <c r="I113" s="5">
        <f t="shared" si="6"/>
        <v>43756</v>
      </c>
      <c r="J113" s="2" t="str">
        <f t="shared" si="7"/>
        <v>Friday</v>
      </c>
      <c r="K113" s="2" t="str">
        <f t="shared" si="8"/>
        <v>Weekday</v>
      </c>
      <c r="L113" s="3">
        <f>IF(VLOOKUP(H113,Discount_Days!A:C,3,0)&gt;0,VLOOKUP(H113,Discount_Days!A:C,3,0)*NewSales_1001_1015!F113,0)</f>
        <v>4.45</v>
      </c>
      <c r="M113" s="3">
        <f t="shared" si="9"/>
        <v>84.55</v>
      </c>
    </row>
    <row r="114" spans="1:13" x14ac:dyDescent="0.35">
      <c r="A114" s="5">
        <v>43744</v>
      </c>
      <c r="B114" s="2" t="s">
        <v>172</v>
      </c>
      <c r="C114" s="3">
        <v>85</v>
      </c>
      <c r="D114" s="3">
        <v>32.5</v>
      </c>
      <c r="E114" s="3">
        <v>32.5</v>
      </c>
      <c r="F114" s="3">
        <v>85</v>
      </c>
      <c r="G114" s="2">
        <v>1</v>
      </c>
      <c r="H114" s="2" t="str">
        <f t="shared" si="5"/>
        <v>Sunday</v>
      </c>
      <c r="I114" s="5">
        <f t="shared" si="6"/>
        <v>43747</v>
      </c>
      <c r="J114" s="2" t="str">
        <f t="shared" si="7"/>
        <v>Wednesday</v>
      </c>
      <c r="K114" s="2" t="str">
        <f t="shared" si="8"/>
        <v>Weekend</v>
      </c>
      <c r="L114" s="3">
        <f>IF(VLOOKUP(H114,Discount_Days!A:C,3,0)&gt;0,VLOOKUP(H114,Discount_Days!A:C,3,0)*NewSales_1001_1015!F114,0)</f>
        <v>0</v>
      </c>
      <c r="M114" s="3">
        <f t="shared" si="9"/>
        <v>85</v>
      </c>
    </row>
    <row r="115" spans="1:13" x14ac:dyDescent="0.35">
      <c r="A115" s="5">
        <v>43747</v>
      </c>
      <c r="B115" s="2" t="s">
        <v>172</v>
      </c>
      <c r="C115" s="3">
        <v>85</v>
      </c>
      <c r="D115" s="3">
        <v>32.5</v>
      </c>
      <c r="E115" s="3">
        <v>32.5</v>
      </c>
      <c r="F115" s="3">
        <v>85</v>
      </c>
      <c r="G115" s="2">
        <v>1</v>
      </c>
      <c r="H115" s="2" t="str">
        <f t="shared" si="5"/>
        <v>Wednesday</v>
      </c>
      <c r="I115" s="5">
        <f t="shared" si="6"/>
        <v>43750</v>
      </c>
      <c r="J115" s="2" t="str">
        <f t="shared" si="7"/>
        <v>Saturday</v>
      </c>
      <c r="K115" s="2" t="str">
        <f t="shared" si="8"/>
        <v>Weekday</v>
      </c>
      <c r="L115" s="3">
        <f>IF(VLOOKUP(H115,Discount_Days!A:C,3,0)&gt;0,VLOOKUP(H115,Discount_Days!A:C,3,0)*NewSales_1001_1015!F115,0)</f>
        <v>0</v>
      </c>
      <c r="M115" s="3">
        <f t="shared" si="9"/>
        <v>85</v>
      </c>
    </row>
    <row r="116" spans="1:13" x14ac:dyDescent="0.35">
      <c r="A116" s="5">
        <v>43748</v>
      </c>
      <c r="B116" s="2" t="s">
        <v>172</v>
      </c>
      <c r="C116" s="3">
        <v>85</v>
      </c>
      <c r="D116" s="3">
        <v>32.5</v>
      </c>
      <c r="E116" s="3">
        <v>32.5</v>
      </c>
      <c r="F116" s="3">
        <v>85</v>
      </c>
      <c r="G116" s="2">
        <v>1</v>
      </c>
      <c r="H116" s="2" t="str">
        <f t="shared" si="5"/>
        <v>Thursday</v>
      </c>
      <c r="I116" s="5">
        <f t="shared" si="6"/>
        <v>43751</v>
      </c>
      <c r="J116" s="2" t="str">
        <f t="shared" si="7"/>
        <v>Sunday</v>
      </c>
      <c r="K116" s="2" t="str">
        <f t="shared" si="8"/>
        <v>Weekday</v>
      </c>
      <c r="L116" s="3">
        <f>IF(VLOOKUP(H116,Discount_Days!A:C,3,0)&gt;0,VLOOKUP(H116,Discount_Days!A:C,3,0)*NewSales_1001_1015!F116,0)</f>
        <v>8.5</v>
      </c>
      <c r="M116" s="3">
        <f t="shared" si="9"/>
        <v>76.5</v>
      </c>
    </row>
    <row r="117" spans="1:13" x14ac:dyDescent="0.35">
      <c r="A117" s="5">
        <v>43750</v>
      </c>
      <c r="B117" s="2" t="s">
        <v>172</v>
      </c>
      <c r="C117" s="3">
        <v>85</v>
      </c>
      <c r="D117" s="3">
        <v>32.5</v>
      </c>
      <c r="E117" s="3">
        <v>32.5</v>
      </c>
      <c r="F117" s="3">
        <v>85</v>
      </c>
      <c r="G117" s="2">
        <v>1</v>
      </c>
      <c r="H117" s="2" t="str">
        <f t="shared" si="5"/>
        <v>Saturday</v>
      </c>
      <c r="I117" s="5">
        <f t="shared" si="6"/>
        <v>43753</v>
      </c>
      <c r="J117" s="2" t="str">
        <f t="shared" si="7"/>
        <v>Tuesday</v>
      </c>
      <c r="K117" s="2" t="str">
        <f t="shared" si="8"/>
        <v>Weekend</v>
      </c>
      <c r="L117" s="3">
        <f>IF(VLOOKUP(H117,Discount_Days!A:C,3,0)&gt;0,VLOOKUP(H117,Discount_Days!A:C,3,0)*NewSales_1001_1015!F117,0)</f>
        <v>0</v>
      </c>
      <c r="M117" s="3">
        <f t="shared" si="9"/>
        <v>85</v>
      </c>
    </row>
    <row r="118" spans="1:13" x14ac:dyDescent="0.35">
      <c r="A118" s="5">
        <v>43751</v>
      </c>
      <c r="B118" s="2" t="s">
        <v>172</v>
      </c>
      <c r="C118" s="3">
        <v>85</v>
      </c>
      <c r="D118" s="3">
        <v>32.5</v>
      </c>
      <c r="E118" s="3">
        <v>32.5</v>
      </c>
      <c r="F118" s="3">
        <v>85</v>
      </c>
      <c r="G118" s="2">
        <v>1</v>
      </c>
      <c r="H118" s="2" t="str">
        <f t="shared" si="5"/>
        <v>Sunday</v>
      </c>
      <c r="I118" s="5">
        <f t="shared" si="6"/>
        <v>43754</v>
      </c>
      <c r="J118" s="2" t="str">
        <f t="shared" si="7"/>
        <v>Wednesday</v>
      </c>
      <c r="K118" s="2" t="str">
        <f t="shared" si="8"/>
        <v>Weekend</v>
      </c>
      <c r="L118" s="3">
        <f>IF(VLOOKUP(H118,Discount_Days!A:C,3,0)&gt;0,VLOOKUP(H118,Discount_Days!A:C,3,0)*NewSales_1001_1015!F118,0)</f>
        <v>0</v>
      </c>
      <c r="M118" s="3">
        <f t="shared" si="9"/>
        <v>85</v>
      </c>
    </row>
    <row r="119" spans="1:13" x14ac:dyDescent="0.35">
      <c r="A119" s="5">
        <v>43739</v>
      </c>
      <c r="B119" s="2" t="s">
        <v>173</v>
      </c>
      <c r="C119" s="3">
        <v>109</v>
      </c>
      <c r="D119" s="3">
        <v>35.409999999999997</v>
      </c>
      <c r="E119" s="3">
        <v>35.409999999999997</v>
      </c>
      <c r="F119" s="3">
        <v>109</v>
      </c>
      <c r="G119" s="2">
        <v>1</v>
      </c>
      <c r="H119" s="2" t="str">
        <f t="shared" si="5"/>
        <v>Tuesday</v>
      </c>
      <c r="I119" s="5">
        <f t="shared" si="6"/>
        <v>43742</v>
      </c>
      <c r="J119" s="2" t="str">
        <f t="shared" si="7"/>
        <v>Friday</v>
      </c>
      <c r="K119" s="2" t="str">
        <f t="shared" si="8"/>
        <v>Weekday</v>
      </c>
      <c r="L119" s="3">
        <f>IF(VLOOKUP(H119,Discount_Days!A:C,3,0)&gt;0,VLOOKUP(H119,Discount_Days!A:C,3,0)*NewSales_1001_1015!F119,0)</f>
        <v>5.45</v>
      </c>
      <c r="M119" s="3">
        <f t="shared" si="9"/>
        <v>103.55</v>
      </c>
    </row>
    <row r="120" spans="1:13" x14ac:dyDescent="0.35">
      <c r="A120" s="5">
        <v>43740</v>
      </c>
      <c r="B120" s="2" t="s">
        <v>173</v>
      </c>
      <c r="C120" s="3">
        <v>109</v>
      </c>
      <c r="D120" s="3">
        <v>35.409999999999997</v>
      </c>
      <c r="E120" s="3">
        <v>70.819999999999993</v>
      </c>
      <c r="F120" s="3">
        <v>218</v>
      </c>
      <c r="G120" s="2">
        <v>2</v>
      </c>
      <c r="H120" s="2" t="str">
        <f t="shared" si="5"/>
        <v>Wednesday</v>
      </c>
      <c r="I120" s="5">
        <f t="shared" si="6"/>
        <v>43743</v>
      </c>
      <c r="J120" s="2" t="str">
        <f t="shared" si="7"/>
        <v>Saturday</v>
      </c>
      <c r="K120" s="2" t="str">
        <f t="shared" si="8"/>
        <v>Weekday</v>
      </c>
      <c r="L120" s="3">
        <f>IF(VLOOKUP(H120,Discount_Days!A:C,3,0)&gt;0,VLOOKUP(H120,Discount_Days!A:C,3,0)*NewSales_1001_1015!F120,0)</f>
        <v>0</v>
      </c>
      <c r="M120" s="3">
        <f t="shared" si="9"/>
        <v>218</v>
      </c>
    </row>
    <row r="121" spans="1:13" x14ac:dyDescent="0.35">
      <c r="A121" s="5">
        <v>43742</v>
      </c>
      <c r="B121" s="2" t="s">
        <v>173</v>
      </c>
      <c r="C121" s="3">
        <v>109</v>
      </c>
      <c r="D121" s="3">
        <v>35.409999999999997</v>
      </c>
      <c r="E121" s="3">
        <v>35.409999999999997</v>
      </c>
      <c r="F121" s="3">
        <v>109</v>
      </c>
      <c r="G121" s="2">
        <v>1</v>
      </c>
      <c r="H121" s="2" t="str">
        <f t="shared" si="5"/>
        <v>Friday</v>
      </c>
      <c r="I121" s="5">
        <f t="shared" si="6"/>
        <v>43745</v>
      </c>
      <c r="J121" s="2" t="str">
        <f t="shared" si="7"/>
        <v>Monday</v>
      </c>
      <c r="K121" s="2" t="str">
        <f t="shared" si="8"/>
        <v>Weekday</v>
      </c>
      <c r="L121" s="3">
        <f>IF(VLOOKUP(H121,Discount_Days!A:C,3,0)&gt;0,VLOOKUP(H121,Discount_Days!A:C,3,0)*NewSales_1001_1015!F121,0)</f>
        <v>0</v>
      </c>
      <c r="M121" s="3">
        <f t="shared" si="9"/>
        <v>109</v>
      </c>
    </row>
    <row r="122" spans="1:13" x14ac:dyDescent="0.35">
      <c r="A122" s="5">
        <v>43747</v>
      </c>
      <c r="B122" s="2" t="s">
        <v>173</v>
      </c>
      <c r="C122" s="3">
        <v>109</v>
      </c>
      <c r="D122" s="3">
        <v>35.409999999999997</v>
      </c>
      <c r="E122" s="3">
        <v>70.819999999999993</v>
      </c>
      <c r="F122" s="3">
        <v>218</v>
      </c>
      <c r="G122" s="2">
        <v>2</v>
      </c>
      <c r="H122" s="2" t="str">
        <f t="shared" si="5"/>
        <v>Wednesday</v>
      </c>
      <c r="I122" s="5">
        <f t="shared" si="6"/>
        <v>43750</v>
      </c>
      <c r="J122" s="2" t="str">
        <f t="shared" si="7"/>
        <v>Saturday</v>
      </c>
      <c r="K122" s="2" t="str">
        <f t="shared" si="8"/>
        <v>Weekday</v>
      </c>
      <c r="L122" s="3">
        <f>IF(VLOOKUP(H122,Discount_Days!A:C,3,0)&gt;0,VLOOKUP(H122,Discount_Days!A:C,3,0)*NewSales_1001_1015!F122,0)</f>
        <v>0</v>
      </c>
      <c r="M122" s="3">
        <f t="shared" si="9"/>
        <v>218</v>
      </c>
    </row>
    <row r="123" spans="1:13" x14ac:dyDescent="0.35">
      <c r="A123" s="5">
        <v>43748</v>
      </c>
      <c r="B123" s="2" t="s">
        <v>173</v>
      </c>
      <c r="C123" s="3">
        <v>0</v>
      </c>
      <c r="D123" s="3">
        <v>35.409999999999997</v>
      </c>
      <c r="E123" s="3">
        <v>35.409999999999997</v>
      </c>
      <c r="F123" s="3">
        <v>0</v>
      </c>
      <c r="G123" s="2">
        <v>1</v>
      </c>
      <c r="H123" s="2" t="str">
        <f t="shared" si="5"/>
        <v>Thursday</v>
      </c>
      <c r="I123" s="5">
        <f t="shared" si="6"/>
        <v>43751</v>
      </c>
      <c r="J123" s="2" t="str">
        <f t="shared" si="7"/>
        <v>Sunday</v>
      </c>
      <c r="K123" s="2" t="str">
        <f t="shared" si="8"/>
        <v>Weekday</v>
      </c>
      <c r="L123" s="3">
        <f>IF(VLOOKUP(H123,Discount_Days!A:C,3,0)&gt;0,VLOOKUP(H123,Discount_Days!A:C,3,0)*NewSales_1001_1015!F123,0)</f>
        <v>0</v>
      </c>
      <c r="M123" s="3">
        <f t="shared" si="9"/>
        <v>0</v>
      </c>
    </row>
    <row r="124" spans="1:13" x14ac:dyDescent="0.35">
      <c r="A124" s="5">
        <v>43750</v>
      </c>
      <c r="B124" s="2" t="s">
        <v>173</v>
      </c>
      <c r="C124" s="3">
        <v>109</v>
      </c>
      <c r="D124" s="3">
        <v>35.409999999999997</v>
      </c>
      <c r="E124" s="3">
        <v>35.409999999999997</v>
      </c>
      <c r="F124" s="3">
        <v>109</v>
      </c>
      <c r="G124" s="2">
        <v>1</v>
      </c>
      <c r="H124" s="2" t="str">
        <f t="shared" si="5"/>
        <v>Saturday</v>
      </c>
      <c r="I124" s="5">
        <f t="shared" si="6"/>
        <v>43753</v>
      </c>
      <c r="J124" s="2" t="str">
        <f t="shared" si="7"/>
        <v>Tuesday</v>
      </c>
      <c r="K124" s="2" t="str">
        <f t="shared" si="8"/>
        <v>Weekend</v>
      </c>
      <c r="L124" s="3">
        <f>IF(VLOOKUP(H124,Discount_Days!A:C,3,0)&gt;0,VLOOKUP(H124,Discount_Days!A:C,3,0)*NewSales_1001_1015!F124,0)</f>
        <v>0</v>
      </c>
      <c r="M124" s="3">
        <f t="shared" si="9"/>
        <v>109</v>
      </c>
    </row>
    <row r="125" spans="1:13" x14ac:dyDescent="0.35">
      <c r="A125" s="5">
        <v>43753</v>
      </c>
      <c r="B125" s="2" t="s">
        <v>173</v>
      </c>
      <c r="C125" s="3">
        <v>109</v>
      </c>
      <c r="D125" s="3">
        <v>35.409999999999997</v>
      </c>
      <c r="E125" s="3">
        <v>35.409999999999997</v>
      </c>
      <c r="F125" s="3">
        <v>109</v>
      </c>
      <c r="G125" s="2">
        <v>1</v>
      </c>
      <c r="H125" s="2" t="str">
        <f t="shared" si="5"/>
        <v>Tuesday</v>
      </c>
      <c r="I125" s="5">
        <f t="shared" si="6"/>
        <v>43756</v>
      </c>
      <c r="J125" s="2" t="str">
        <f t="shared" si="7"/>
        <v>Friday</v>
      </c>
      <c r="K125" s="2" t="str">
        <f t="shared" si="8"/>
        <v>Weekday</v>
      </c>
      <c r="L125" s="3">
        <f>IF(VLOOKUP(H125,Discount_Days!A:C,3,0)&gt;0,VLOOKUP(H125,Discount_Days!A:C,3,0)*NewSales_1001_1015!F125,0)</f>
        <v>5.45</v>
      </c>
      <c r="M125" s="3">
        <f t="shared" si="9"/>
        <v>103.55</v>
      </c>
    </row>
    <row r="126" spans="1:13" x14ac:dyDescent="0.35">
      <c r="A126" s="5">
        <v>43748</v>
      </c>
      <c r="B126" s="2" t="s">
        <v>159</v>
      </c>
      <c r="C126" s="3">
        <v>79</v>
      </c>
      <c r="D126" s="3">
        <v>27.17</v>
      </c>
      <c r="E126" s="3">
        <v>27.17</v>
      </c>
      <c r="F126" s="3">
        <v>79</v>
      </c>
      <c r="G126" s="2">
        <v>1</v>
      </c>
      <c r="H126" s="2" t="str">
        <f t="shared" si="5"/>
        <v>Thursday</v>
      </c>
      <c r="I126" s="5">
        <f t="shared" si="6"/>
        <v>43751</v>
      </c>
      <c r="J126" s="2" t="str">
        <f t="shared" si="7"/>
        <v>Sunday</v>
      </c>
      <c r="K126" s="2" t="str">
        <f t="shared" si="8"/>
        <v>Weekday</v>
      </c>
      <c r="L126" s="3">
        <f>IF(VLOOKUP(H126,Discount_Days!A:C,3,0)&gt;0,VLOOKUP(H126,Discount_Days!A:C,3,0)*NewSales_1001_1015!F126,0)</f>
        <v>7.9</v>
      </c>
      <c r="M126" s="3">
        <f t="shared" si="9"/>
        <v>71.099999999999994</v>
      </c>
    </row>
    <row r="127" spans="1:13" x14ac:dyDescent="0.35">
      <c r="A127" s="5">
        <v>43749</v>
      </c>
      <c r="B127" s="2" t="s">
        <v>159</v>
      </c>
      <c r="C127" s="3">
        <v>79</v>
      </c>
      <c r="D127" s="3">
        <v>27.17</v>
      </c>
      <c r="E127" s="3">
        <v>27.17</v>
      </c>
      <c r="F127" s="3">
        <v>79</v>
      </c>
      <c r="G127" s="2">
        <v>1</v>
      </c>
      <c r="H127" s="2" t="str">
        <f t="shared" si="5"/>
        <v>Friday</v>
      </c>
      <c r="I127" s="5">
        <f t="shared" si="6"/>
        <v>43752</v>
      </c>
      <c r="J127" s="2" t="str">
        <f t="shared" si="7"/>
        <v>Monday</v>
      </c>
      <c r="K127" s="2" t="str">
        <f t="shared" si="8"/>
        <v>Weekday</v>
      </c>
      <c r="L127" s="3">
        <f>IF(VLOOKUP(H127,Discount_Days!A:C,3,0)&gt;0,VLOOKUP(H127,Discount_Days!A:C,3,0)*NewSales_1001_1015!F127,0)</f>
        <v>0</v>
      </c>
      <c r="M127" s="3">
        <f t="shared" si="9"/>
        <v>79</v>
      </c>
    </row>
    <row r="128" spans="1:13" x14ac:dyDescent="0.35">
      <c r="A128" s="5">
        <v>43744</v>
      </c>
      <c r="B128" s="2" t="s">
        <v>187</v>
      </c>
      <c r="C128" s="3">
        <v>75</v>
      </c>
      <c r="D128" s="3">
        <v>20.98</v>
      </c>
      <c r="E128" s="3">
        <v>20.98</v>
      </c>
      <c r="F128" s="3">
        <v>75</v>
      </c>
      <c r="G128" s="2">
        <v>1</v>
      </c>
      <c r="H128" s="2" t="str">
        <f t="shared" si="5"/>
        <v>Sunday</v>
      </c>
      <c r="I128" s="5">
        <f t="shared" si="6"/>
        <v>43747</v>
      </c>
      <c r="J128" s="2" t="str">
        <f t="shared" si="7"/>
        <v>Wednesday</v>
      </c>
      <c r="K128" s="2" t="str">
        <f t="shared" si="8"/>
        <v>Weekend</v>
      </c>
      <c r="L128" s="3">
        <f>IF(VLOOKUP(H128,Discount_Days!A:C,3,0)&gt;0,VLOOKUP(H128,Discount_Days!A:C,3,0)*NewSales_1001_1015!F128,0)</f>
        <v>0</v>
      </c>
      <c r="M128" s="3">
        <f t="shared" si="9"/>
        <v>75</v>
      </c>
    </row>
    <row r="129" spans="1:13" x14ac:dyDescent="0.35">
      <c r="A129" s="5">
        <v>43748</v>
      </c>
      <c r="B129" s="2" t="s">
        <v>187</v>
      </c>
      <c r="C129" s="3">
        <v>75</v>
      </c>
      <c r="D129" s="3">
        <v>20.98</v>
      </c>
      <c r="E129" s="3">
        <v>20.98</v>
      </c>
      <c r="F129" s="3">
        <v>75</v>
      </c>
      <c r="G129" s="2">
        <v>1</v>
      </c>
      <c r="H129" s="2" t="str">
        <f t="shared" si="5"/>
        <v>Thursday</v>
      </c>
      <c r="I129" s="5">
        <f t="shared" si="6"/>
        <v>43751</v>
      </c>
      <c r="J129" s="2" t="str">
        <f t="shared" si="7"/>
        <v>Sunday</v>
      </c>
      <c r="K129" s="2" t="str">
        <f t="shared" si="8"/>
        <v>Weekday</v>
      </c>
      <c r="L129" s="3">
        <f>IF(VLOOKUP(H129,Discount_Days!A:C,3,0)&gt;0,VLOOKUP(H129,Discount_Days!A:C,3,0)*NewSales_1001_1015!F129,0)</f>
        <v>7.5</v>
      </c>
      <c r="M129" s="3">
        <f t="shared" si="9"/>
        <v>67.5</v>
      </c>
    </row>
    <row r="130" spans="1:13" x14ac:dyDescent="0.35">
      <c r="A130" s="5">
        <v>43746</v>
      </c>
      <c r="B130" s="2" t="s">
        <v>286</v>
      </c>
      <c r="C130" s="3">
        <v>75</v>
      </c>
      <c r="D130" s="3">
        <v>16.2</v>
      </c>
      <c r="E130" s="3">
        <v>16.2</v>
      </c>
      <c r="F130" s="3">
        <v>75</v>
      </c>
      <c r="G130" s="2">
        <v>1</v>
      </c>
      <c r="H130" s="2" t="str">
        <f t="shared" si="5"/>
        <v>Tuesday</v>
      </c>
      <c r="I130" s="5">
        <f t="shared" si="6"/>
        <v>43749</v>
      </c>
      <c r="J130" s="2" t="str">
        <f t="shared" si="7"/>
        <v>Friday</v>
      </c>
      <c r="K130" s="2" t="str">
        <f t="shared" si="8"/>
        <v>Weekday</v>
      </c>
      <c r="L130" s="3">
        <f>IF(VLOOKUP(H130,Discount_Days!A:C,3,0)&gt;0,VLOOKUP(H130,Discount_Days!A:C,3,0)*NewSales_1001_1015!F130,0)</f>
        <v>3.75</v>
      </c>
      <c r="M130" s="3">
        <f t="shared" si="9"/>
        <v>71.25</v>
      </c>
    </row>
    <row r="131" spans="1:13" x14ac:dyDescent="0.35">
      <c r="A131" s="5">
        <v>43751</v>
      </c>
      <c r="B131" s="2" t="s">
        <v>286</v>
      </c>
      <c r="C131" s="3">
        <v>75</v>
      </c>
      <c r="D131" s="3">
        <v>16.2</v>
      </c>
      <c r="E131" s="3">
        <v>16.2</v>
      </c>
      <c r="F131" s="3">
        <v>75</v>
      </c>
      <c r="G131" s="2">
        <v>1</v>
      </c>
      <c r="H131" s="2" t="str">
        <f t="shared" ref="H131:H194" si="10">TEXT(A131,"dddd")</f>
        <v>Sunday</v>
      </c>
      <c r="I131" s="5">
        <f t="shared" ref="I131:I194" si="11">A131+3</f>
        <v>43754</v>
      </c>
      <c r="J131" s="2" t="str">
        <f t="shared" ref="J131:J194" si="12">TEXT(I131,"dddd")</f>
        <v>Wednesday</v>
      </c>
      <c r="K131" s="2" t="str">
        <f t="shared" ref="K131:K194" si="13">IF(OR(H131="Mondayday",H131="Tuesday",H131="Wednesday",H131="Thursday",H131="Friday"),"Weekday","Weekend")</f>
        <v>Weekend</v>
      </c>
      <c r="L131" s="3">
        <f>IF(VLOOKUP(H131,Discount_Days!A:C,3,0)&gt;0,VLOOKUP(H131,Discount_Days!A:C,3,0)*NewSales_1001_1015!F131,0)</f>
        <v>0</v>
      </c>
      <c r="M131" s="3">
        <f t="shared" ref="M131:M194" si="14">F131-L131</f>
        <v>75</v>
      </c>
    </row>
    <row r="132" spans="1:13" x14ac:dyDescent="0.35">
      <c r="A132" s="5">
        <v>43748</v>
      </c>
      <c r="B132" s="2" t="s">
        <v>201</v>
      </c>
      <c r="C132" s="3">
        <v>71.73</v>
      </c>
      <c r="D132" s="3">
        <v>19</v>
      </c>
      <c r="E132" s="3">
        <v>19</v>
      </c>
      <c r="F132" s="3">
        <v>71.73</v>
      </c>
      <c r="G132" s="2">
        <v>1</v>
      </c>
      <c r="H132" s="2" t="str">
        <f t="shared" si="10"/>
        <v>Thursday</v>
      </c>
      <c r="I132" s="5">
        <f t="shared" si="11"/>
        <v>43751</v>
      </c>
      <c r="J132" s="2" t="str">
        <f t="shared" si="12"/>
        <v>Sunday</v>
      </c>
      <c r="K132" s="2" t="str">
        <f t="shared" si="13"/>
        <v>Weekday</v>
      </c>
      <c r="L132" s="3">
        <f>IF(VLOOKUP(H132,Discount_Days!A:C,3,0)&gt;0,VLOOKUP(H132,Discount_Days!A:C,3,0)*NewSales_1001_1015!F132,0)</f>
        <v>7.1730000000000009</v>
      </c>
      <c r="M132" s="3">
        <f t="shared" si="14"/>
        <v>64.557000000000002</v>
      </c>
    </row>
    <row r="133" spans="1:13" x14ac:dyDescent="0.35">
      <c r="A133" s="5">
        <v>43753</v>
      </c>
      <c r="B133" s="2" t="s">
        <v>201</v>
      </c>
      <c r="C133" s="3">
        <v>71.88</v>
      </c>
      <c r="D133" s="3">
        <v>19</v>
      </c>
      <c r="E133" s="3">
        <v>19</v>
      </c>
      <c r="F133" s="3">
        <v>71.88</v>
      </c>
      <c r="G133" s="2">
        <v>1</v>
      </c>
      <c r="H133" s="2" t="str">
        <f t="shared" si="10"/>
        <v>Tuesday</v>
      </c>
      <c r="I133" s="5">
        <f t="shared" si="11"/>
        <v>43756</v>
      </c>
      <c r="J133" s="2" t="str">
        <f t="shared" si="12"/>
        <v>Friday</v>
      </c>
      <c r="K133" s="2" t="str">
        <f t="shared" si="13"/>
        <v>Weekday</v>
      </c>
      <c r="L133" s="3">
        <f>IF(VLOOKUP(H133,Discount_Days!A:C,3,0)&gt;0,VLOOKUP(H133,Discount_Days!A:C,3,0)*NewSales_1001_1015!F133,0)</f>
        <v>3.5939999999999999</v>
      </c>
      <c r="M133" s="3">
        <f t="shared" si="14"/>
        <v>68.286000000000001</v>
      </c>
    </row>
    <row r="134" spans="1:13" x14ac:dyDescent="0.35">
      <c r="A134" s="5">
        <v>43740</v>
      </c>
      <c r="B134" s="2" t="s">
        <v>270</v>
      </c>
      <c r="C134" s="3">
        <v>65</v>
      </c>
      <c r="D134" s="3">
        <v>24.58</v>
      </c>
      <c r="E134" s="3">
        <v>24.58</v>
      </c>
      <c r="F134" s="3">
        <v>65</v>
      </c>
      <c r="G134" s="2">
        <v>1</v>
      </c>
      <c r="H134" s="2" t="str">
        <f t="shared" si="10"/>
        <v>Wednesday</v>
      </c>
      <c r="I134" s="5">
        <f t="shared" si="11"/>
        <v>43743</v>
      </c>
      <c r="J134" s="2" t="str">
        <f t="shared" si="12"/>
        <v>Saturday</v>
      </c>
      <c r="K134" s="2" t="str">
        <f t="shared" si="13"/>
        <v>Weekday</v>
      </c>
      <c r="L134" s="3">
        <f>IF(VLOOKUP(H134,Discount_Days!A:C,3,0)&gt;0,VLOOKUP(H134,Discount_Days!A:C,3,0)*NewSales_1001_1015!F134,0)</f>
        <v>0</v>
      </c>
      <c r="M134" s="3">
        <f t="shared" si="14"/>
        <v>65</v>
      </c>
    </row>
    <row r="135" spans="1:13" x14ac:dyDescent="0.35">
      <c r="A135" s="5">
        <v>43750</v>
      </c>
      <c r="B135" s="2" t="s">
        <v>270</v>
      </c>
      <c r="C135" s="3">
        <v>72.900000000000006</v>
      </c>
      <c r="D135" s="3">
        <v>24.58</v>
      </c>
      <c r="E135" s="3">
        <v>24.58</v>
      </c>
      <c r="F135" s="3">
        <v>72.900000000000006</v>
      </c>
      <c r="G135" s="2">
        <v>1</v>
      </c>
      <c r="H135" s="2" t="str">
        <f t="shared" si="10"/>
        <v>Saturday</v>
      </c>
      <c r="I135" s="5">
        <f t="shared" si="11"/>
        <v>43753</v>
      </c>
      <c r="J135" s="2" t="str">
        <f t="shared" si="12"/>
        <v>Tuesday</v>
      </c>
      <c r="K135" s="2" t="str">
        <f t="shared" si="13"/>
        <v>Weekend</v>
      </c>
      <c r="L135" s="3">
        <f>IF(VLOOKUP(H135,Discount_Days!A:C,3,0)&gt;0,VLOOKUP(H135,Discount_Days!A:C,3,0)*NewSales_1001_1015!F135,0)</f>
        <v>0</v>
      </c>
      <c r="M135" s="3">
        <f t="shared" si="14"/>
        <v>72.900000000000006</v>
      </c>
    </row>
    <row r="136" spans="1:13" x14ac:dyDescent="0.35">
      <c r="A136" s="5">
        <v>43743</v>
      </c>
      <c r="B136" s="2" t="s">
        <v>182</v>
      </c>
      <c r="C136" s="3">
        <v>60</v>
      </c>
      <c r="D136" s="3">
        <v>14.25</v>
      </c>
      <c r="E136" s="3">
        <v>14.25</v>
      </c>
      <c r="F136" s="3">
        <v>60</v>
      </c>
      <c r="G136" s="2">
        <v>1</v>
      </c>
      <c r="H136" s="2" t="str">
        <f t="shared" si="10"/>
        <v>Saturday</v>
      </c>
      <c r="I136" s="5">
        <f t="shared" si="11"/>
        <v>43746</v>
      </c>
      <c r="J136" s="2" t="str">
        <f t="shared" si="12"/>
        <v>Tuesday</v>
      </c>
      <c r="K136" s="2" t="str">
        <f t="shared" si="13"/>
        <v>Weekend</v>
      </c>
      <c r="L136" s="3">
        <f>IF(VLOOKUP(H136,Discount_Days!A:C,3,0)&gt;0,VLOOKUP(H136,Discount_Days!A:C,3,0)*NewSales_1001_1015!F136,0)</f>
        <v>0</v>
      </c>
      <c r="M136" s="3">
        <f t="shared" si="14"/>
        <v>60</v>
      </c>
    </row>
    <row r="137" spans="1:13" x14ac:dyDescent="0.35">
      <c r="A137" s="5">
        <v>43744</v>
      </c>
      <c r="B137" s="2" t="s">
        <v>182</v>
      </c>
      <c r="C137" s="3">
        <v>60</v>
      </c>
      <c r="D137" s="3">
        <v>14.25</v>
      </c>
      <c r="E137" s="3">
        <v>14.25</v>
      </c>
      <c r="F137" s="3">
        <v>60</v>
      </c>
      <c r="G137" s="2">
        <v>1</v>
      </c>
      <c r="H137" s="2" t="str">
        <f t="shared" si="10"/>
        <v>Sunday</v>
      </c>
      <c r="I137" s="5">
        <f t="shared" si="11"/>
        <v>43747</v>
      </c>
      <c r="J137" s="2" t="str">
        <f t="shared" si="12"/>
        <v>Wednesday</v>
      </c>
      <c r="K137" s="2" t="str">
        <f t="shared" si="13"/>
        <v>Weekend</v>
      </c>
      <c r="L137" s="3">
        <f>IF(VLOOKUP(H137,Discount_Days!A:C,3,0)&gt;0,VLOOKUP(H137,Discount_Days!A:C,3,0)*NewSales_1001_1015!F137,0)</f>
        <v>0</v>
      </c>
      <c r="M137" s="3">
        <f t="shared" si="14"/>
        <v>60</v>
      </c>
    </row>
    <row r="138" spans="1:13" x14ac:dyDescent="0.35">
      <c r="A138" s="5">
        <v>43740</v>
      </c>
      <c r="B138" s="2" t="s">
        <v>8</v>
      </c>
      <c r="C138" s="3">
        <v>78</v>
      </c>
      <c r="D138" s="3">
        <v>26.93</v>
      </c>
      <c r="E138" s="3">
        <v>26.93</v>
      </c>
      <c r="F138" s="3">
        <v>78</v>
      </c>
      <c r="G138" s="2">
        <v>1</v>
      </c>
      <c r="H138" s="2" t="str">
        <f t="shared" si="10"/>
        <v>Wednesday</v>
      </c>
      <c r="I138" s="5">
        <f t="shared" si="11"/>
        <v>43743</v>
      </c>
      <c r="J138" s="2" t="str">
        <f t="shared" si="12"/>
        <v>Saturday</v>
      </c>
      <c r="K138" s="2" t="str">
        <f t="shared" si="13"/>
        <v>Weekday</v>
      </c>
      <c r="L138" s="3">
        <f>IF(VLOOKUP(H138,Discount_Days!A:C,3,0)&gt;0,VLOOKUP(H138,Discount_Days!A:C,3,0)*NewSales_1001_1015!F138,0)</f>
        <v>0</v>
      </c>
      <c r="M138" s="3">
        <f t="shared" si="14"/>
        <v>78</v>
      </c>
    </row>
    <row r="139" spans="1:13" x14ac:dyDescent="0.35">
      <c r="A139" s="5">
        <v>43744</v>
      </c>
      <c r="B139" s="2" t="s">
        <v>8</v>
      </c>
      <c r="C139" s="3">
        <v>78</v>
      </c>
      <c r="D139" s="3">
        <v>26.93</v>
      </c>
      <c r="E139" s="3">
        <v>26.93</v>
      </c>
      <c r="F139" s="3">
        <v>78</v>
      </c>
      <c r="G139" s="2">
        <v>1</v>
      </c>
      <c r="H139" s="2" t="str">
        <f t="shared" si="10"/>
        <v>Sunday</v>
      </c>
      <c r="I139" s="5">
        <f t="shared" si="11"/>
        <v>43747</v>
      </c>
      <c r="J139" s="2" t="str">
        <f t="shared" si="12"/>
        <v>Wednesday</v>
      </c>
      <c r="K139" s="2" t="str">
        <f t="shared" si="13"/>
        <v>Weekend</v>
      </c>
      <c r="L139" s="3">
        <f>IF(VLOOKUP(H139,Discount_Days!A:C,3,0)&gt;0,VLOOKUP(H139,Discount_Days!A:C,3,0)*NewSales_1001_1015!F139,0)</f>
        <v>0</v>
      </c>
      <c r="M139" s="3">
        <f t="shared" si="14"/>
        <v>78</v>
      </c>
    </row>
    <row r="140" spans="1:13" x14ac:dyDescent="0.35">
      <c r="A140" s="5">
        <v>43748</v>
      </c>
      <c r="B140" s="2" t="s">
        <v>8</v>
      </c>
      <c r="C140" s="3">
        <v>78</v>
      </c>
      <c r="D140" s="3">
        <v>26.93</v>
      </c>
      <c r="E140" s="3">
        <v>26.93</v>
      </c>
      <c r="F140" s="3">
        <v>78</v>
      </c>
      <c r="G140" s="2">
        <v>1</v>
      </c>
      <c r="H140" s="2" t="str">
        <f t="shared" si="10"/>
        <v>Thursday</v>
      </c>
      <c r="I140" s="5">
        <f t="shared" si="11"/>
        <v>43751</v>
      </c>
      <c r="J140" s="2" t="str">
        <f t="shared" si="12"/>
        <v>Sunday</v>
      </c>
      <c r="K140" s="2" t="str">
        <f t="shared" si="13"/>
        <v>Weekday</v>
      </c>
      <c r="L140" s="3">
        <f>IF(VLOOKUP(H140,Discount_Days!A:C,3,0)&gt;0,VLOOKUP(H140,Discount_Days!A:C,3,0)*NewSales_1001_1015!F140,0)</f>
        <v>7.8000000000000007</v>
      </c>
      <c r="M140" s="3">
        <f t="shared" si="14"/>
        <v>70.2</v>
      </c>
    </row>
    <row r="141" spans="1:13" x14ac:dyDescent="0.35">
      <c r="A141" s="5">
        <v>43749</v>
      </c>
      <c r="B141" s="2" t="s">
        <v>8</v>
      </c>
      <c r="C141" s="3">
        <v>78</v>
      </c>
      <c r="D141" s="3">
        <v>26.93</v>
      </c>
      <c r="E141" s="3">
        <v>26.93</v>
      </c>
      <c r="F141" s="3">
        <v>78</v>
      </c>
      <c r="G141" s="2">
        <v>1</v>
      </c>
      <c r="H141" s="2" t="str">
        <f t="shared" si="10"/>
        <v>Friday</v>
      </c>
      <c r="I141" s="5">
        <f t="shared" si="11"/>
        <v>43752</v>
      </c>
      <c r="J141" s="2" t="str">
        <f t="shared" si="12"/>
        <v>Monday</v>
      </c>
      <c r="K141" s="2" t="str">
        <f t="shared" si="13"/>
        <v>Weekday</v>
      </c>
      <c r="L141" s="3">
        <f>IF(VLOOKUP(H141,Discount_Days!A:C,3,0)&gt;0,VLOOKUP(H141,Discount_Days!A:C,3,0)*NewSales_1001_1015!F141,0)</f>
        <v>0</v>
      </c>
      <c r="M141" s="3">
        <f t="shared" si="14"/>
        <v>78</v>
      </c>
    </row>
    <row r="142" spans="1:13" x14ac:dyDescent="0.35">
      <c r="A142" s="5">
        <v>43750</v>
      </c>
      <c r="B142" s="2" t="s">
        <v>8</v>
      </c>
      <c r="C142" s="3">
        <v>78</v>
      </c>
      <c r="D142" s="3">
        <v>26.93</v>
      </c>
      <c r="E142" s="3">
        <v>26.93</v>
      </c>
      <c r="F142" s="3">
        <v>78</v>
      </c>
      <c r="G142" s="2">
        <v>1</v>
      </c>
      <c r="H142" s="2" t="str">
        <f t="shared" si="10"/>
        <v>Saturday</v>
      </c>
      <c r="I142" s="5">
        <f t="shared" si="11"/>
        <v>43753</v>
      </c>
      <c r="J142" s="2" t="str">
        <f t="shared" si="12"/>
        <v>Tuesday</v>
      </c>
      <c r="K142" s="2" t="str">
        <f t="shared" si="13"/>
        <v>Weekend</v>
      </c>
      <c r="L142" s="3">
        <f>IF(VLOOKUP(H142,Discount_Days!A:C,3,0)&gt;0,VLOOKUP(H142,Discount_Days!A:C,3,0)*NewSales_1001_1015!F142,0)</f>
        <v>0</v>
      </c>
      <c r="M142" s="3">
        <f t="shared" si="14"/>
        <v>78</v>
      </c>
    </row>
    <row r="143" spans="1:13" x14ac:dyDescent="0.35">
      <c r="A143" s="5">
        <v>43751</v>
      </c>
      <c r="B143" s="2" t="s">
        <v>8</v>
      </c>
      <c r="C143" s="3">
        <v>78</v>
      </c>
      <c r="D143" s="3">
        <v>26.93</v>
      </c>
      <c r="E143" s="3">
        <v>26.93</v>
      </c>
      <c r="F143" s="3">
        <v>78</v>
      </c>
      <c r="G143" s="2">
        <v>1</v>
      </c>
      <c r="H143" s="2" t="str">
        <f t="shared" si="10"/>
        <v>Sunday</v>
      </c>
      <c r="I143" s="5">
        <f t="shared" si="11"/>
        <v>43754</v>
      </c>
      <c r="J143" s="2" t="str">
        <f t="shared" si="12"/>
        <v>Wednesday</v>
      </c>
      <c r="K143" s="2" t="str">
        <f t="shared" si="13"/>
        <v>Weekend</v>
      </c>
      <c r="L143" s="3">
        <f>IF(VLOOKUP(H143,Discount_Days!A:C,3,0)&gt;0,VLOOKUP(H143,Discount_Days!A:C,3,0)*NewSales_1001_1015!F143,0)</f>
        <v>0</v>
      </c>
      <c r="M143" s="3">
        <f t="shared" si="14"/>
        <v>78</v>
      </c>
    </row>
    <row r="144" spans="1:13" x14ac:dyDescent="0.35">
      <c r="A144" s="5">
        <v>43752</v>
      </c>
      <c r="B144" s="2" t="s">
        <v>8</v>
      </c>
      <c r="C144" s="3">
        <v>78</v>
      </c>
      <c r="D144" s="3">
        <v>26.93</v>
      </c>
      <c r="E144" s="3">
        <v>26.93</v>
      </c>
      <c r="F144" s="3">
        <v>78</v>
      </c>
      <c r="G144" s="2">
        <v>1</v>
      </c>
      <c r="H144" s="2" t="str">
        <f t="shared" si="10"/>
        <v>Monday</v>
      </c>
      <c r="I144" s="5">
        <f t="shared" si="11"/>
        <v>43755</v>
      </c>
      <c r="J144" s="2" t="str">
        <f t="shared" si="12"/>
        <v>Thursday</v>
      </c>
      <c r="K144" s="2" t="str">
        <f t="shared" si="13"/>
        <v>Weekend</v>
      </c>
      <c r="L144" s="3">
        <f>IF(VLOOKUP(H144,Discount_Days!A:C,3,0)&gt;0,VLOOKUP(H144,Discount_Days!A:C,3,0)*NewSales_1001_1015!F144,0)</f>
        <v>0</v>
      </c>
      <c r="M144" s="3">
        <f t="shared" si="14"/>
        <v>78</v>
      </c>
    </row>
    <row r="145" spans="1:13" x14ac:dyDescent="0.35">
      <c r="A145" s="5">
        <v>43743</v>
      </c>
      <c r="B145" s="2" t="s">
        <v>174</v>
      </c>
      <c r="C145" s="3">
        <v>55</v>
      </c>
      <c r="D145" s="3">
        <v>16.399999999999999</v>
      </c>
      <c r="E145" s="3">
        <v>16.399999999999999</v>
      </c>
      <c r="F145" s="3">
        <v>55</v>
      </c>
      <c r="G145" s="2">
        <v>1</v>
      </c>
      <c r="H145" s="2" t="str">
        <f t="shared" si="10"/>
        <v>Saturday</v>
      </c>
      <c r="I145" s="5">
        <f t="shared" si="11"/>
        <v>43746</v>
      </c>
      <c r="J145" s="2" t="str">
        <f t="shared" si="12"/>
        <v>Tuesday</v>
      </c>
      <c r="K145" s="2" t="str">
        <f t="shared" si="13"/>
        <v>Weekend</v>
      </c>
      <c r="L145" s="3">
        <f>IF(VLOOKUP(H145,Discount_Days!A:C,3,0)&gt;0,VLOOKUP(H145,Discount_Days!A:C,3,0)*NewSales_1001_1015!F145,0)</f>
        <v>0</v>
      </c>
      <c r="M145" s="3">
        <f t="shared" si="14"/>
        <v>55</v>
      </c>
    </row>
    <row r="146" spans="1:13" x14ac:dyDescent="0.35">
      <c r="A146" s="5">
        <v>43750</v>
      </c>
      <c r="B146" s="2" t="s">
        <v>174</v>
      </c>
      <c r="C146" s="3">
        <v>55</v>
      </c>
      <c r="D146" s="3">
        <v>16.399999999999999</v>
      </c>
      <c r="E146" s="3">
        <v>16.399999999999999</v>
      </c>
      <c r="F146" s="3">
        <v>55</v>
      </c>
      <c r="G146" s="2">
        <v>1</v>
      </c>
      <c r="H146" s="2" t="str">
        <f t="shared" si="10"/>
        <v>Saturday</v>
      </c>
      <c r="I146" s="5">
        <f t="shared" si="11"/>
        <v>43753</v>
      </c>
      <c r="J146" s="2" t="str">
        <f t="shared" si="12"/>
        <v>Tuesday</v>
      </c>
      <c r="K146" s="2" t="str">
        <f t="shared" si="13"/>
        <v>Weekend</v>
      </c>
      <c r="L146" s="3">
        <f>IF(VLOOKUP(H146,Discount_Days!A:C,3,0)&gt;0,VLOOKUP(H146,Discount_Days!A:C,3,0)*NewSales_1001_1015!F146,0)</f>
        <v>0</v>
      </c>
      <c r="M146" s="3">
        <f t="shared" si="14"/>
        <v>55</v>
      </c>
    </row>
    <row r="147" spans="1:13" x14ac:dyDescent="0.35">
      <c r="A147" s="5">
        <v>43753</v>
      </c>
      <c r="B147" s="2" t="s">
        <v>174</v>
      </c>
      <c r="C147" s="3">
        <v>55</v>
      </c>
      <c r="D147" s="3">
        <v>16.399999999999999</v>
      </c>
      <c r="E147" s="3">
        <v>16.399999999999999</v>
      </c>
      <c r="F147" s="3">
        <v>55</v>
      </c>
      <c r="G147" s="2">
        <v>1</v>
      </c>
      <c r="H147" s="2" t="str">
        <f t="shared" si="10"/>
        <v>Tuesday</v>
      </c>
      <c r="I147" s="5">
        <f t="shared" si="11"/>
        <v>43756</v>
      </c>
      <c r="J147" s="2" t="str">
        <f t="shared" si="12"/>
        <v>Friday</v>
      </c>
      <c r="K147" s="2" t="str">
        <f t="shared" si="13"/>
        <v>Weekday</v>
      </c>
      <c r="L147" s="3">
        <f>IF(VLOOKUP(H147,Discount_Days!A:C,3,0)&gt;0,VLOOKUP(H147,Discount_Days!A:C,3,0)*NewSales_1001_1015!F147,0)</f>
        <v>2.75</v>
      </c>
      <c r="M147" s="3">
        <f t="shared" si="14"/>
        <v>52.25</v>
      </c>
    </row>
    <row r="148" spans="1:13" x14ac:dyDescent="0.35">
      <c r="A148" s="5">
        <v>43739</v>
      </c>
      <c r="B148" s="2" t="s">
        <v>134</v>
      </c>
      <c r="C148" s="3">
        <v>63.79</v>
      </c>
      <c r="D148" s="3">
        <v>19.93</v>
      </c>
      <c r="E148" s="3">
        <v>19.93</v>
      </c>
      <c r="F148" s="3">
        <v>63.79</v>
      </c>
      <c r="G148" s="2">
        <v>1</v>
      </c>
      <c r="H148" s="2" t="str">
        <f t="shared" si="10"/>
        <v>Tuesday</v>
      </c>
      <c r="I148" s="5">
        <f t="shared" si="11"/>
        <v>43742</v>
      </c>
      <c r="J148" s="2" t="str">
        <f t="shared" si="12"/>
        <v>Friday</v>
      </c>
      <c r="K148" s="2" t="str">
        <f t="shared" si="13"/>
        <v>Weekday</v>
      </c>
      <c r="L148" s="3">
        <f>IF(VLOOKUP(H148,Discount_Days!A:C,3,0)&gt;0,VLOOKUP(H148,Discount_Days!A:C,3,0)*NewSales_1001_1015!F148,0)</f>
        <v>3.1895000000000002</v>
      </c>
      <c r="M148" s="3">
        <f t="shared" si="14"/>
        <v>60.600499999999997</v>
      </c>
    </row>
    <row r="149" spans="1:13" x14ac:dyDescent="0.35">
      <c r="A149" s="5">
        <v>43750</v>
      </c>
      <c r="B149" s="2" t="s">
        <v>134</v>
      </c>
      <c r="C149" s="3">
        <v>64.569999999999993</v>
      </c>
      <c r="D149" s="3">
        <v>19.93</v>
      </c>
      <c r="E149" s="3">
        <v>19.93</v>
      </c>
      <c r="F149" s="3">
        <v>64.569999999999993</v>
      </c>
      <c r="G149" s="2">
        <v>1</v>
      </c>
      <c r="H149" s="2" t="str">
        <f t="shared" si="10"/>
        <v>Saturday</v>
      </c>
      <c r="I149" s="5">
        <f t="shared" si="11"/>
        <v>43753</v>
      </c>
      <c r="J149" s="2" t="str">
        <f t="shared" si="12"/>
        <v>Tuesday</v>
      </c>
      <c r="K149" s="2" t="str">
        <f t="shared" si="13"/>
        <v>Weekend</v>
      </c>
      <c r="L149" s="3">
        <f>IF(VLOOKUP(H149,Discount_Days!A:C,3,0)&gt;0,VLOOKUP(H149,Discount_Days!A:C,3,0)*NewSales_1001_1015!F149,0)</f>
        <v>0</v>
      </c>
      <c r="M149" s="3">
        <f t="shared" si="14"/>
        <v>64.569999999999993</v>
      </c>
    </row>
    <row r="150" spans="1:13" x14ac:dyDescent="0.35">
      <c r="A150" s="5">
        <v>43744</v>
      </c>
      <c r="B150" s="2" t="s">
        <v>183</v>
      </c>
      <c r="C150" s="3">
        <v>62.15</v>
      </c>
      <c r="D150" s="3">
        <v>18.75</v>
      </c>
      <c r="E150" s="3">
        <v>37.5</v>
      </c>
      <c r="F150" s="3">
        <v>124.29</v>
      </c>
      <c r="G150" s="2">
        <v>2</v>
      </c>
      <c r="H150" s="2" t="str">
        <f t="shared" si="10"/>
        <v>Sunday</v>
      </c>
      <c r="I150" s="5">
        <f t="shared" si="11"/>
        <v>43747</v>
      </c>
      <c r="J150" s="2" t="str">
        <f t="shared" si="12"/>
        <v>Wednesday</v>
      </c>
      <c r="K150" s="2" t="str">
        <f t="shared" si="13"/>
        <v>Weekend</v>
      </c>
      <c r="L150" s="3">
        <f>IF(VLOOKUP(H150,Discount_Days!A:C,3,0)&gt;0,VLOOKUP(H150,Discount_Days!A:C,3,0)*NewSales_1001_1015!F150,0)</f>
        <v>0</v>
      </c>
      <c r="M150" s="3">
        <f t="shared" si="14"/>
        <v>124.29</v>
      </c>
    </row>
    <row r="151" spans="1:13" x14ac:dyDescent="0.35">
      <c r="A151" s="5">
        <v>43745</v>
      </c>
      <c r="B151" s="2" t="s">
        <v>183</v>
      </c>
      <c r="C151" s="3">
        <v>59</v>
      </c>
      <c r="D151" s="3">
        <v>18.75</v>
      </c>
      <c r="E151" s="3">
        <v>37.5</v>
      </c>
      <c r="F151" s="3">
        <v>118</v>
      </c>
      <c r="G151" s="2">
        <v>2</v>
      </c>
      <c r="H151" s="2" t="str">
        <f t="shared" si="10"/>
        <v>Monday</v>
      </c>
      <c r="I151" s="5">
        <f t="shared" si="11"/>
        <v>43748</v>
      </c>
      <c r="J151" s="2" t="str">
        <f t="shared" si="12"/>
        <v>Thursday</v>
      </c>
      <c r="K151" s="2" t="str">
        <f t="shared" si="13"/>
        <v>Weekend</v>
      </c>
      <c r="L151" s="3">
        <f>IF(VLOOKUP(H151,Discount_Days!A:C,3,0)&gt;0,VLOOKUP(H151,Discount_Days!A:C,3,0)*NewSales_1001_1015!F151,0)</f>
        <v>0</v>
      </c>
      <c r="M151" s="3">
        <f t="shared" si="14"/>
        <v>118</v>
      </c>
    </row>
    <row r="152" spans="1:13" x14ac:dyDescent="0.35">
      <c r="A152" s="5">
        <v>43749</v>
      </c>
      <c r="B152" s="2" t="s">
        <v>183</v>
      </c>
      <c r="C152" s="3">
        <v>59</v>
      </c>
      <c r="D152" s="3">
        <v>18.75</v>
      </c>
      <c r="E152" s="3">
        <v>18.75</v>
      </c>
      <c r="F152" s="3">
        <v>59</v>
      </c>
      <c r="G152" s="2">
        <v>1</v>
      </c>
      <c r="H152" s="2" t="str">
        <f t="shared" si="10"/>
        <v>Friday</v>
      </c>
      <c r="I152" s="5">
        <f t="shared" si="11"/>
        <v>43752</v>
      </c>
      <c r="J152" s="2" t="str">
        <f t="shared" si="12"/>
        <v>Monday</v>
      </c>
      <c r="K152" s="2" t="str">
        <f t="shared" si="13"/>
        <v>Weekday</v>
      </c>
      <c r="L152" s="3">
        <f>IF(VLOOKUP(H152,Discount_Days!A:C,3,0)&gt;0,VLOOKUP(H152,Discount_Days!A:C,3,0)*NewSales_1001_1015!F152,0)</f>
        <v>0</v>
      </c>
      <c r="M152" s="3">
        <f t="shared" si="14"/>
        <v>59</v>
      </c>
    </row>
    <row r="153" spans="1:13" x14ac:dyDescent="0.35">
      <c r="A153" s="5">
        <v>43752</v>
      </c>
      <c r="B153" s="2" t="s">
        <v>183</v>
      </c>
      <c r="C153" s="3">
        <v>59</v>
      </c>
      <c r="D153" s="3">
        <v>18.75</v>
      </c>
      <c r="E153" s="3">
        <v>18.75</v>
      </c>
      <c r="F153" s="3">
        <v>59</v>
      </c>
      <c r="G153" s="2">
        <v>1</v>
      </c>
      <c r="H153" s="2" t="str">
        <f t="shared" si="10"/>
        <v>Monday</v>
      </c>
      <c r="I153" s="5">
        <f t="shared" si="11"/>
        <v>43755</v>
      </c>
      <c r="J153" s="2" t="str">
        <f t="shared" si="12"/>
        <v>Thursday</v>
      </c>
      <c r="K153" s="2" t="str">
        <f t="shared" si="13"/>
        <v>Weekend</v>
      </c>
      <c r="L153" s="3">
        <f>IF(VLOOKUP(H153,Discount_Days!A:C,3,0)&gt;0,VLOOKUP(H153,Discount_Days!A:C,3,0)*NewSales_1001_1015!F153,0)</f>
        <v>0</v>
      </c>
      <c r="M153" s="3">
        <f t="shared" si="14"/>
        <v>59</v>
      </c>
    </row>
    <row r="154" spans="1:13" x14ac:dyDescent="0.35">
      <c r="A154" s="5">
        <v>43753</v>
      </c>
      <c r="B154" s="2" t="s">
        <v>183</v>
      </c>
      <c r="C154" s="3">
        <v>59</v>
      </c>
      <c r="D154" s="3">
        <v>18.75</v>
      </c>
      <c r="E154" s="3">
        <v>18.75</v>
      </c>
      <c r="F154" s="3">
        <v>59</v>
      </c>
      <c r="G154" s="2">
        <v>1</v>
      </c>
      <c r="H154" s="2" t="str">
        <f t="shared" si="10"/>
        <v>Tuesday</v>
      </c>
      <c r="I154" s="5">
        <f t="shared" si="11"/>
        <v>43756</v>
      </c>
      <c r="J154" s="2" t="str">
        <f t="shared" si="12"/>
        <v>Friday</v>
      </c>
      <c r="K154" s="2" t="str">
        <f t="shared" si="13"/>
        <v>Weekday</v>
      </c>
      <c r="L154" s="3">
        <f>IF(VLOOKUP(H154,Discount_Days!A:C,3,0)&gt;0,VLOOKUP(H154,Discount_Days!A:C,3,0)*NewSales_1001_1015!F154,0)</f>
        <v>2.95</v>
      </c>
      <c r="M154" s="3">
        <f t="shared" si="14"/>
        <v>56.05</v>
      </c>
    </row>
    <row r="155" spans="1:13" x14ac:dyDescent="0.35">
      <c r="A155" s="5">
        <v>43753</v>
      </c>
      <c r="B155" s="2" t="s">
        <v>160</v>
      </c>
      <c r="C155" s="3">
        <v>22</v>
      </c>
      <c r="D155" s="3">
        <v>5.65</v>
      </c>
      <c r="E155" s="3">
        <v>11.3</v>
      </c>
      <c r="F155" s="3">
        <v>44</v>
      </c>
      <c r="G155" s="2">
        <v>2</v>
      </c>
      <c r="H155" s="2" t="str">
        <f t="shared" si="10"/>
        <v>Tuesday</v>
      </c>
      <c r="I155" s="5">
        <f t="shared" si="11"/>
        <v>43756</v>
      </c>
      <c r="J155" s="2" t="str">
        <f t="shared" si="12"/>
        <v>Friday</v>
      </c>
      <c r="K155" s="2" t="str">
        <f t="shared" si="13"/>
        <v>Weekday</v>
      </c>
      <c r="L155" s="3">
        <f>IF(VLOOKUP(H155,Discount_Days!A:C,3,0)&gt;0,VLOOKUP(H155,Discount_Days!A:C,3,0)*NewSales_1001_1015!F155,0)</f>
        <v>2.2000000000000002</v>
      </c>
      <c r="M155" s="3">
        <f t="shared" si="14"/>
        <v>41.8</v>
      </c>
    </row>
    <row r="156" spans="1:13" x14ac:dyDescent="0.35">
      <c r="A156" s="5">
        <v>43747</v>
      </c>
      <c r="B156" s="2" t="s">
        <v>96</v>
      </c>
      <c r="C156" s="3">
        <v>35</v>
      </c>
      <c r="D156" s="3">
        <v>8.77</v>
      </c>
      <c r="E156" s="3">
        <v>17.54</v>
      </c>
      <c r="F156" s="3">
        <v>70</v>
      </c>
      <c r="G156" s="2">
        <v>2</v>
      </c>
      <c r="H156" s="2" t="str">
        <f t="shared" si="10"/>
        <v>Wednesday</v>
      </c>
      <c r="I156" s="5">
        <f t="shared" si="11"/>
        <v>43750</v>
      </c>
      <c r="J156" s="2" t="str">
        <f t="shared" si="12"/>
        <v>Saturday</v>
      </c>
      <c r="K156" s="2" t="str">
        <f t="shared" si="13"/>
        <v>Weekday</v>
      </c>
      <c r="L156" s="3">
        <f>IF(VLOOKUP(H156,Discount_Days!A:C,3,0)&gt;0,VLOOKUP(H156,Discount_Days!A:C,3,0)*NewSales_1001_1015!F156,0)</f>
        <v>0</v>
      </c>
      <c r="M156" s="3">
        <f t="shared" si="14"/>
        <v>70</v>
      </c>
    </row>
    <row r="157" spans="1:13" x14ac:dyDescent="0.35">
      <c r="A157" s="5">
        <v>43749</v>
      </c>
      <c r="B157" s="2" t="s">
        <v>96</v>
      </c>
      <c r="C157" s="3">
        <v>35</v>
      </c>
      <c r="D157" s="3">
        <v>8.77</v>
      </c>
      <c r="E157" s="3">
        <v>8.77</v>
      </c>
      <c r="F157" s="3">
        <v>35</v>
      </c>
      <c r="G157" s="2">
        <v>1</v>
      </c>
      <c r="H157" s="2" t="str">
        <f t="shared" si="10"/>
        <v>Friday</v>
      </c>
      <c r="I157" s="5">
        <f t="shared" si="11"/>
        <v>43752</v>
      </c>
      <c r="J157" s="2" t="str">
        <f t="shared" si="12"/>
        <v>Monday</v>
      </c>
      <c r="K157" s="2" t="str">
        <f t="shared" si="13"/>
        <v>Weekday</v>
      </c>
      <c r="L157" s="3">
        <f>IF(VLOOKUP(H157,Discount_Days!A:C,3,0)&gt;0,VLOOKUP(H157,Discount_Days!A:C,3,0)*NewSales_1001_1015!F157,0)</f>
        <v>0</v>
      </c>
      <c r="M157" s="3">
        <f t="shared" si="14"/>
        <v>35</v>
      </c>
    </row>
    <row r="158" spans="1:13" x14ac:dyDescent="0.35">
      <c r="A158" s="5">
        <v>43751</v>
      </c>
      <c r="B158" s="2" t="s">
        <v>96</v>
      </c>
      <c r="C158" s="3">
        <v>35</v>
      </c>
      <c r="D158" s="3">
        <v>8.77</v>
      </c>
      <c r="E158" s="3">
        <v>8.77</v>
      </c>
      <c r="F158" s="3">
        <v>35</v>
      </c>
      <c r="G158" s="2">
        <v>1</v>
      </c>
      <c r="H158" s="2" t="str">
        <f t="shared" si="10"/>
        <v>Sunday</v>
      </c>
      <c r="I158" s="5">
        <f t="shared" si="11"/>
        <v>43754</v>
      </c>
      <c r="J158" s="2" t="str">
        <f t="shared" si="12"/>
        <v>Wednesday</v>
      </c>
      <c r="K158" s="2" t="str">
        <f t="shared" si="13"/>
        <v>Weekend</v>
      </c>
      <c r="L158" s="3">
        <f>IF(VLOOKUP(H158,Discount_Days!A:C,3,0)&gt;0,VLOOKUP(H158,Discount_Days!A:C,3,0)*NewSales_1001_1015!F158,0)</f>
        <v>0</v>
      </c>
      <c r="M158" s="3">
        <f t="shared" si="14"/>
        <v>35</v>
      </c>
    </row>
    <row r="159" spans="1:13" x14ac:dyDescent="0.35">
      <c r="A159" s="5">
        <v>43744</v>
      </c>
      <c r="B159" s="2" t="s">
        <v>9</v>
      </c>
      <c r="C159" s="3">
        <v>29</v>
      </c>
      <c r="D159" s="3">
        <v>11.01</v>
      </c>
      <c r="E159" s="3">
        <v>11.01</v>
      </c>
      <c r="F159" s="3">
        <v>29</v>
      </c>
      <c r="G159" s="2">
        <v>1</v>
      </c>
      <c r="H159" s="2" t="str">
        <f t="shared" si="10"/>
        <v>Sunday</v>
      </c>
      <c r="I159" s="5">
        <f t="shared" si="11"/>
        <v>43747</v>
      </c>
      <c r="J159" s="2" t="str">
        <f t="shared" si="12"/>
        <v>Wednesday</v>
      </c>
      <c r="K159" s="2" t="str">
        <f t="shared" si="13"/>
        <v>Weekend</v>
      </c>
      <c r="L159" s="3">
        <f>IF(VLOOKUP(H159,Discount_Days!A:C,3,0)&gt;0,VLOOKUP(H159,Discount_Days!A:C,3,0)*NewSales_1001_1015!F159,0)</f>
        <v>0</v>
      </c>
      <c r="M159" s="3">
        <f t="shared" si="14"/>
        <v>29</v>
      </c>
    </row>
    <row r="160" spans="1:13" x14ac:dyDescent="0.35">
      <c r="A160" s="5">
        <v>43746</v>
      </c>
      <c r="B160" s="2" t="s">
        <v>9</v>
      </c>
      <c r="C160" s="3">
        <v>29</v>
      </c>
      <c r="D160" s="3">
        <v>11.01</v>
      </c>
      <c r="E160" s="3">
        <v>11.01</v>
      </c>
      <c r="F160" s="3">
        <v>29</v>
      </c>
      <c r="G160" s="2">
        <v>1</v>
      </c>
      <c r="H160" s="2" t="str">
        <f t="shared" si="10"/>
        <v>Tuesday</v>
      </c>
      <c r="I160" s="5">
        <f t="shared" si="11"/>
        <v>43749</v>
      </c>
      <c r="J160" s="2" t="str">
        <f t="shared" si="12"/>
        <v>Friday</v>
      </c>
      <c r="K160" s="2" t="str">
        <f t="shared" si="13"/>
        <v>Weekday</v>
      </c>
      <c r="L160" s="3">
        <f>IF(VLOOKUP(H160,Discount_Days!A:C,3,0)&gt;0,VLOOKUP(H160,Discount_Days!A:C,3,0)*NewSales_1001_1015!F160,0)</f>
        <v>1.4500000000000002</v>
      </c>
      <c r="M160" s="3">
        <f t="shared" si="14"/>
        <v>27.55</v>
      </c>
    </row>
    <row r="161" spans="1:13" x14ac:dyDescent="0.35">
      <c r="A161" s="5">
        <v>43748</v>
      </c>
      <c r="B161" s="2" t="s">
        <v>9</v>
      </c>
      <c r="C161" s="3">
        <v>29</v>
      </c>
      <c r="D161" s="3">
        <v>11.01</v>
      </c>
      <c r="E161" s="3">
        <v>11.01</v>
      </c>
      <c r="F161" s="3">
        <v>29</v>
      </c>
      <c r="G161" s="2">
        <v>1</v>
      </c>
      <c r="H161" s="2" t="str">
        <f t="shared" si="10"/>
        <v>Thursday</v>
      </c>
      <c r="I161" s="5">
        <f t="shared" si="11"/>
        <v>43751</v>
      </c>
      <c r="J161" s="2" t="str">
        <f t="shared" si="12"/>
        <v>Sunday</v>
      </c>
      <c r="K161" s="2" t="str">
        <f t="shared" si="13"/>
        <v>Weekday</v>
      </c>
      <c r="L161" s="3">
        <f>IF(VLOOKUP(H161,Discount_Days!A:C,3,0)&gt;0,VLOOKUP(H161,Discount_Days!A:C,3,0)*NewSales_1001_1015!F161,0)</f>
        <v>2.9000000000000004</v>
      </c>
      <c r="M161" s="3">
        <f t="shared" si="14"/>
        <v>26.1</v>
      </c>
    </row>
    <row r="162" spans="1:13" x14ac:dyDescent="0.35">
      <c r="A162" s="5">
        <v>43749</v>
      </c>
      <c r="B162" s="2" t="s">
        <v>9</v>
      </c>
      <c r="C162" s="3">
        <v>29</v>
      </c>
      <c r="D162" s="3">
        <v>11.01</v>
      </c>
      <c r="E162" s="3">
        <v>11.01</v>
      </c>
      <c r="F162" s="3">
        <v>29</v>
      </c>
      <c r="G162" s="2">
        <v>1</v>
      </c>
      <c r="H162" s="2" t="str">
        <f t="shared" si="10"/>
        <v>Friday</v>
      </c>
      <c r="I162" s="5">
        <f t="shared" si="11"/>
        <v>43752</v>
      </c>
      <c r="J162" s="2" t="str">
        <f t="shared" si="12"/>
        <v>Monday</v>
      </c>
      <c r="K162" s="2" t="str">
        <f t="shared" si="13"/>
        <v>Weekday</v>
      </c>
      <c r="L162" s="3">
        <f>IF(VLOOKUP(H162,Discount_Days!A:C,3,0)&gt;0,VLOOKUP(H162,Discount_Days!A:C,3,0)*NewSales_1001_1015!F162,0)</f>
        <v>0</v>
      </c>
      <c r="M162" s="3">
        <f t="shared" si="14"/>
        <v>29</v>
      </c>
    </row>
    <row r="163" spans="1:13" x14ac:dyDescent="0.35">
      <c r="A163" s="5">
        <v>43751</v>
      </c>
      <c r="B163" s="2" t="s">
        <v>9</v>
      </c>
      <c r="C163" s="3">
        <v>33.33</v>
      </c>
      <c r="D163" s="3">
        <v>11.01</v>
      </c>
      <c r="E163" s="3">
        <v>11.01</v>
      </c>
      <c r="F163" s="3">
        <v>33.33</v>
      </c>
      <c r="G163" s="2">
        <v>1</v>
      </c>
      <c r="H163" s="2" t="str">
        <f t="shared" si="10"/>
        <v>Sunday</v>
      </c>
      <c r="I163" s="5">
        <f t="shared" si="11"/>
        <v>43754</v>
      </c>
      <c r="J163" s="2" t="str">
        <f t="shared" si="12"/>
        <v>Wednesday</v>
      </c>
      <c r="K163" s="2" t="str">
        <f t="shared" si="13"/>
        <v>Weekend</v>
      </c>
      <c r="L163" s="3">
        <f>IF(VLOOKUP(H163,Discount_Days!A:C,3,0)&gt;0,VLOOKUP(H163,Discount_Days!A:C,3,0)*NewSales_1001_1015!F163,0)</f>
        <v>0</v>
      </c>
      <c r="M163" s="3">
        <f t="shared" si="14"/>
        <v>33.33</v>
      </c>
    </row>
    <row r="164" spans="1:13" x14ac:dyDescent="0.35">
      <c r="A164" s="5">
        <v>43753</v>
      </c>
      <c r="B164" s="2" t="s">
        <v>9</v>
      </c>
      <c r="C164" s="3">
        <v>29</v>
      </c>
      <c r="D164" s="3">
        <v>11.01</v>
      </c>
      <c r="E164" s="3">
        <v>22.02</v>
      </c>
      <c r="F164" s="3">
        <v>58</v>
      </c>
      <c r="G164" s="2">
        <v>2</v>
      </c>
      <c r="H164" s="2" t="str">
        <f t="shared" si="10"/>
        <v>Tuesday</v>
      </c>
      <c r="I164" s="5">
        <f t="shared" si="11"/>
        <v>43756</v>
      </c>
      <c r="J164" s="2" t="str">
        <f t="shared" si="12"/>
        <v>Friday</v>
      </c>
      <c r="K164" s="2" t="str">
        <f t="shared" si="13"/>
        <v>Weekday</v>
      </c>
      <c r="L164" s="3">
        <f>IF(VLOOKUP(H164,Discount_Days!A:C,3,0)&gt;0,VLOOKUP(H164,Discount_Days!A:C,3,0)*NewSales_1001_1015!F164,0)</f>
        <v>2.9000000000000004</v>
      </c>
      <c r="M164" s="3">
        <f t="shared" si="14"/>
        <v>55.1</v>
      </c>
    </row>
    <row r="165" spans="1:13" x14ac:dyDescent="0.35">
      <c r="A165" s="5">
        <v>43751</v>
      </c>
      <c r="B165" s="2" t="s">
        <v>10</v>
      </c>
      <c r="C165" s="3">
        <v>45</v>
      </c>
      <c r="D165" s="3">
        <v>16.21</v>
      </c>
      <c r="E165" s="3">
        <v>16.21</v>
      </c>
      <c r="F165" s="3">
        <v>45</v>
      </c>
      <c r="G165" s="2">
        <v>1</v>
      </c>
      <c r="H165" s="2" t="str">
        <f t="shared" si="10"/>
        <v>Sunday</v>
      </c>
      <c r="I165" s="5">
        <f t="shared" si="11"/>
        <v>43754</v>
      </c>
      <c r="J165" s="2" t="str">
        <f t="shared" si="12"/>
        <v>Wednesday</v>
      </c>
      <c r="K165" s="2" t="str">
        <f t="shared" si="13"/>
        <v>Weekend</v>
      </c>
      <c r="L165" s="3">
        <f>IF(VLOOKUP(H165,Discount_Days!A:C,3,0)&gt;0,VLOOKUP(H165,Discount_Days!A:C,3,0)*NewSales_1001_1015!F165,0)</f>
        <v>0</v>
      </c>
      <c r="M165" s="3">
        <f t="shared" si="14"/>
        <v>45</v>
      </c>
    </row>
    <row r="166" spans="1:13" x14ac:dyDescent="0.35">
      <c r="A166" s="5">
        <v>43752</v>
      </c>
      <c r="B166" s="2" t="s">
        <v>10</v>
      </c>
      <c r="C166" s="3">
        <v>45</v>
      </c>
      <c r="D166" s="3">
        <v>16.21</v>
      </c>
      <c r="E166" s="3">
        <v>16.21</v>
      </c>
      <c r="F166" s="3">
        <v>45</v>
      </c>
      <c r="G166" s="2">
        <v>1</v>
      </c>
      <c r="H166" s="2" t="str">
        <f t="shared" si="10"/>
        <v>Monday</v>
      </c>
      <c r="I166" s="5">
        <f t="shared" si="11"/>
        <v>43755</v>
      </c>
      <c r="J166" s="2" t="str">
        <f t="shared" si="12"/>
        <v>Thursday</v>
      </c>
      <c r="K166" s="2" t="str">
        <f t="shared" si="13"/>
        <v>Weekend</v>
      </c>
      <c r="L166" s="3">
        <f>IF(VLOOKUP(H166,Discount_Days!A:C,3,0)&gt;0,VLOOKUP(H166,Discount_Days!A:C,3,0)*NewSales_1001_1015!F166,0)</f>
        <v>0</v>
      </c>
      <c r="M166" s="3">
        <f t="shared" si="14"/>
        <v>45</v>
      </c>
    </row>
    <row r="167" spans="1:13" x14ac:dyDescent="0.35">
      <c r="A167" s="5">
        <v>43753</v>
      </c>
      <c r="B167" s="2" t="s">
        <v>10</v>
      </c>
      <c r="C167" s="3">
        <v>51</v>
      </c>
      <c r="D167" s="3">
        <v>12.15</v>
      </c>
      <c r="E167" s="3">
        <v>12.15</v>
      </c>
      <c r="F167" s="3">
        <v>51</v>
      </c>
      <c r="G167" s="2">
        <v>1</v>
      </c>
      <c r="H167" s="2" t="str">
        <f t="shared" si="10"/>
        <v>Tuesday</v>
      </c>
      <c r="I167" s="5">
        <f t="shared" si="11"/>
        <v>43756</v>
      </c>
      <c r="J167" s="2" t="str">
        <f t="shared" si="12"/>
        <v>Friday</v>
      </c>
      <c r="K167" s="2" t="str">
        <f t="shared" si="13"/>
        <v>Weekday</v>
      </c>
      <c r="L167" s="3">
        <f>IF(VLOOKUP(H167,Discount_Days!A:C,3,0)&gt;0,VLOOKUP(H167,Discount_Days!A:C,3,0)*NewSales_1001_1015!F167,0)</f>
        <v>2.5500000000000003</v>
      </c>
      <c r="M167" s="3">
        <f t="shared" si="14"/>
        <v>48.45</v>
      </c>
    </row>
    <row r="168" spans="1:13" x14ac:dyDescent="0.35">
      <c r="A168" s="5">
        <v>43739</v>
      </c>
      <c r="B168" s="2" t="s">
        <v>11</v>
      </c>
      <c r="C168" s="3">
        <v>17</v>
      </c>
      <c r="D168" s="3">
        <v>3</v>
      </c>
      <c r="E168" s="3">
        <v>3</v>
      </c>
      <c r="F168" s="3">
        <v>17</v>
      </c>
      <c r="G168" s="2">
        <v>1</v>
      </c>
      <c r="H168" s="2" t="str">
        <f t="shared" si="10"/>
        <v>Tuesday</v>
      </c>
      <c r="I168" s="5">
        <f t="shared" si="11"/>
        <v>43742</v>
      </c>
      <c r="J168" s="2" t="str">
        <f t="shared" si="12"/>
        <v>Friday</v>
      </c>
      <c r="K168" s="2" t="str">
        <f t="shared" si="13"/>
        <v>Weekday</v>
      </c>
      <c r="L168" s="3">
        <f>IF(VLOOKUP(H168,Discount_Days!A:C,3,0)&gt;0,VLOOKUP(H168,Discount_Days!A:C,3,0)*NewSales_1001_1015!F168,0)</f>
        <v>0.85000000000000009</v>
      </c>
      <c r="M168" s="3">
        <f t="shared" si="14"/>
        <v>16.149999999999999</v>
      </c>
    </row>
    <row r="169" spans="1:13" x14ac:dyDescent="0.35">
      <c r="A169" s="5">
        <v>43741</v>
      </c>
      <c r="B169" s="2" t="s">
        <v>11</v>
      </c>
      <c r="C169" s="3">
        <v>17</v>
      </c>
      <c r="D169" s="3">
        <v>3</v>
      </c>
      <c r="E169" s="3">
        <v>3</v>
      </c>
      <c r="F169" s="3">
        <v>17</v>
      </c>
      <c r="G169" s="2">
        <v>1</v>
      </c>
      <c r="H169" s="2" t="str">
        <f t="shared" si="10"/>
        <v>Thursday</v>
      </c>
      <c r="I169" s="5">
        <f t="shared" si="11"/>
        <v>43744</v>
      </c>
      <c r="J169" s="2" t="str">
        <f t="shared" si="12"/>
        <v>Sunday</v>
      </c>
      <c r="K169" s="2" t="str">
        <f t="shared" si="13"/>
        <v>Weekday</v>
      </c>
      <c r="L169" s="3">
        <f>IF(VLOOKUP(H169,Discount_Days!A:C,3,0)&gt;0,VLOOKUP(H169,Discount_Days!A:C,3,0)*NewSales_1001_1015!F169,0)</f>
        <v>1.7000000000000002</v>
      </c>
      <c r="M169" s="3">
        <f t="shared" si="14"/>
        <v>15.3</v>
      </c>
    </row>
    <row r="170" spans="1:13" x14ac:dyDescent="0.35">
      <c r="A170" s="5">
        <v>43742</v>
      </c>
      <c r="B170" s="2" t="s">
        <v>11</v>
      </c>
      <c r="C170" s="3">
        <v>17</v>
      </c>
      <c r="D170" s="3">
        <v>3</v>
      </c>
      <c r="E170" s="3">
        <v>3</v>
      </c>
      <c r="F170" s="3">
        <v>17</v>
      </c>
      <c r="G170" s="2">
        <v>1</v>
      </c>
      <c r="H170" s="2" t="str">
        <f t="shared" si="10"/>
        <v>Friday</v>
      </c>
      <c r="I170" s="5">
        <f t="shared" si="11"/>
        <v>43745</v>
      </c>
      <c r="J170" s="2" t="str">
        <f t="shared" si="12"/>
        <v>Monday</v>
      </c>
      <c r="K170" s="2" t="str">
        <f t="shared" si="13"/>
        <v>Weekday</v>
      </c>
      <c r="L170" s="3">
        <f>IF(VLOOKUP(H170,Discount_Days!A:C,3,0)&gt;0,VLOOKUP(H170,Discount_Days!A:C,3,0)*NewSales_1001_1015!F170,0)</f>
        <v>0</v>
      </c>
      <c r="M170" s="3">
        <f t="shared" si="14"/>
        <v>17</v>
      </c>
    </row>
    <row r="171" spans="1:13" x14ac:dyDescent="0.35">
      <c r="A171" s="5">
        <v>43743</v>
      </c>
      <c r="B171" s="2" t="s">
        <v>11</v>
      </c>
      <c r="C171" s="3">
        <v>17</v>
      </c>
      <c r="D171" s="3">
        <v>3</v>
      </c>
      <c r="E171" s="3">
        <v>6</v>
      </c>
      <c r="F171" s="3">
        <v>34</v>
      </c>
      <c r="G171" s="2">
        <v>2</v>
      </c>
      <c r="H171" s="2" t="str">
        <f t="shared" si="10"/>
        <v>Saturday</v>
      </c>
      <c r="I171" s="5">
        <f t="shared" si="11"/>
        <v>43746</v>
      </c>
      <c r="J171" s="2" t="str">
        <f t="shared" si="12"/>
        <v>Tuesday</v>
      </c>
      <c r="K171" s="2" t="str">
        <f t="shared" si="13"/>
        <v>Weekend</v>
      </c>
      <c r="L171" s="3">
        <f>IF(VLOOKUP(H171,Discount_Days!A:C,3,0)&gt;0,VLOOKUP(H171,Discount_Days!A:C,3,0)*NewSales_1001_1015!F171,0)</f>
        <v>0</v>
      </c>
      <c r="M171" s="3">
        <f t="shared" si="14"/>
        <v>34</v>
      </c>
    </row>
    <row r="172" spans="1:13" x14ac:dyDescent="0.35">
      <c r="A172" s="5">
        <v>43745</v>
      </c>
      <c r="B172" s="2" t="s">
        <v>11</v>
      </c>
      <c r="C172" s="3">
        <v>17</v>
      </c>
      <c r="D172" s="3">
        <v>3</v>
      </c>
      <c r="E172" s="3">
        <v>6</v>
      </c>
      <c r="F172" s="3">
        <v>34</v>
      </c>
      <c r="G172" s="2">
        <v>2</v>
      </c>
      <c r="H172" s="2" t="str">
        <f t="shared" si="10"/>
        <v>Monday</v>
      </c>
      <c r="I172" s="5">
        <f t="shared" si="11"/>
        <v>43748</v>
      </c>
      <c r="J172" s="2" t="str">
        <f t="shared" si="12"/>
        <v>Thursday</v>
      </c>
      <c r="K172" s="2" t="str">
        <f t="shared" si="13"/>
        <v>Weekend</v>
      </c>
      <c r="L172" s="3">
        <f>IF(VLOOKUP(H172,Discount_Days!A:C,3,0)&gt;0,VLOOKUP(H172,Discount_Days!A:C,3,0)*NewSales_1001_1015!F172,0)</f>
        <v>0</v>
      </c>
      <c r="M172" s="3">
        <f t="shared" si="14"/>
        <v>34</v>
      </c>
    </row>
    <row r="173" spans="1:13" x14ac:dyDescent="0.35">
      <c r="A173" s="5">
        <v>43747</v>
      </c>
      <c r="B173" s="2" t="s">
        <v>148</v>
      </c>
      <c r="C173" s="3">
        <v>48</v>
      </c>
      <c r="D173" s="3">
        <v>14.3</v>
      </c>
      <c r="E173" s="3">
        <v>14.3</v>
      </c>
      <c r="F173" s="3">
        <v>48</v>
      </c>
      <c r="G173" s="2">
        <v>1</v>
      </c>
      <c r="H173" s="2" t="str">
        <f t="shared" si="10"/>
        <v>Wednesday</v>
      </c>
      <c r="I173" s="5">
        <f t="shared" si="11"/>
        <v>43750</v>
      </c>
      <c r="J173" s="2" t="str">
        <f t="shared" si="12"/>
        <v>Saturday</v>
      </c>
      <c r="K173" s="2" t="str">
        <f t="shared" si="13"/>
        <v>Weekday</v>
      </c>
      <c r="L173" s="3">
        <f>IF(VLOOKUP(H173,Discount_Days!A:C,3,0)&gt;0,VLOOKUP(H173,Discount_Days!A:C,3,0)*NewSales_1001_1015!F173,0)</f>
        <v>0</v>
      </c>
      <c r="M173" s="3">
        <f t="shared" si="14"/>
        <v>48</v>
      </c>
    </row>
    <row r="174" spans="1:13" x14ac:dyDescent="0.35">
      <c r="A174" s="5">
        <v>43750</v>
      </c>
      <c r="B174" s="2" t="s">
        <v>148</v>
      </c>
      <c r="C174" s="3">
        <v>54.15</v>
      </c>
      <c r="D174" s="3">
        <v>14.1</v>
      </c>
      <c r="E174" s="3">
        <v>14.1</v>
      </c>
      <c r="F174" s="3">
        <v>54.15</v>
      </c>
      <c r="G174" s="2">
        <v>1</v>
      </c>
      <c r="H174" s="2" t="str">
        <f t="shared" si="10"/>
        <v>Saturday</v>
      </c>
      <c r="I174" s="5">
        <f t="shared" si="11"/>
        <v>43753</v>
      </c>
      <c r="J174" s="2" t="str">
        <f t="shared" si="12"/>
        <v>Tuesday</v>
      </c>
      <c r="K174" s="2" t="str">
        <f t="shared" si="13"/>
        <v>Weekend</v>
      </c>
      <c r="L174" s="3">
        <f>IF(VLOOKUP(H174,Discount_Days!A:C,3,0)&gt;0,VLOOKUP(H174,Discount_Days!A:C,3,0)*NewSales_1001_1015!F174,0)</f>
        <v>0</v>
      </c>
      <c r="M174" s="3">
        <f t="shared" si="14"/>
        <v>54.15</v>
      </c>
    </row>
    <row r="175" spans="1:13" x14ac:dyDescent="0.35">
      <c r="A175" s="5">
        <v>43742</v>
      </c>
      <c r="B175" s="2" t="s">
        <v>175</v>
      </c>
      <c r="C175" s="3">
        <v>24.8</v>
      </c>
      <c r="D175" s="3">
        <v>17.12</v>
      </c>
      <c r="E175" s="3">
        <v>17.12</v>
      </c>
      <c r="F175" s="3">
        <v>24.8</v>
      </c>
      <c r="G175" s="2">
        <v>1</v>
      </c>
      <c r="H175" s="2" t="str">
        <f t="shared" si="10"/>
        <v>Friday</v>
      </c>
      <c r="I175" s="5">
        <f t="shared" si="11"/>
        <v>43745</v>
      </c>
      <c r="J175" s="2" t="str">
        <f t="shared" si="12"/>
        <v>Monday</v>
      </c>
      <c r="K175" s="2" t="str">
        <f t="shared" si="13"/>
        <v>Weekday</v>
      </c>
      <c r="L175" s="3">
        <f>IF(VLOOKUP(H175,Discount_Days!A:C,3,0)&gt;0,VLOOKUP(H175,Discount_Days!A:C,3,0)*NewSales_1001_1015!F175,0)</f>
        <v>0</v>
      </c>
      <c r="M175" s="3">
        <f t="shared" si="14"/>
        <v>24.8</v>
      </c>
    </row>
    <row r="176" spans="1:13" x14ac:dyDescent="0.35">
      <c r="A176" s="5">
        <v>43743</v>
      </c>
      <c r="B176" s="2" t="s">
        <v>175</v>
      </c>
      <c r="C176" s="3">
        <v>50</v>
      </c>
      <c r="D176" s="3">
        <v>17.12</v>
      </c>
      <c r="E176" s="3">
        <v>17.12</v>
      </c>
      <c r="F176" s="3">
        <v>50</v>
      </c>
      <c r="G176" s="2">
        <v>1</v>
      </c>
      <c r="H176" s="2" t="str">
        <f t="shared" si="10"/>
        <v>Saturday</v>
      </c>
      <c r="I176" s="5">
        <f t="shared" si="11"/>
        <v>43746</v>
      </c>
      <c r="J176" s="2" t="str">
        <f t="shared" si="12"/>
        <v>Tuesday</v>
      </c>
      <c r="K176" s="2" t="str">
        <f t="shared" si="13"/>
        <v>Weekend</v>
      </c>
      <c r="L176" s="3">
        <f>IF(VLOOKUP(H176,Discount_Days!A:C,3,0)&gt;0,VLOOKUP(H176,Discount_Days!A:C,3,0)*NewSales_1001_1015!F176,0)</f>
        <v>0</v>
      </c>
      <c r="M176" s="3">
        <f t="shared" si="14"/>
        <v>50</v>
      </c>
    </row>
    <row r="177" spans="1:13" x14ac:dyDescent="0.35">
      <c r="A177" s="5">
        <v>43746</v>
      </c>
      <c r="B177" s="2" t="s">
        <v>175</v>
      </c>
      <c r="C177" s="3">
        <v>50</v>
      </c>
      <c r="D177" s="3">
        <v>17.12</v>
      </c>
      <c r="E177" s="3">
        <v>17.12</v>
      </c>
      <c r="F177" s="3">
        <v>50</v>
      </c>
      <c r="G177" s="2">
        <v>1</v>
      </c>
      <c r="H177" s="2" t="str">
        <f t="shared" si="10"/>
        <v>Tuesday</v>
      </c>
      <c r="I177" s="5">
        <f t="shared" si="11"/>
        <v>43749</v>
      </c>
      <c r="J177" s="2" t="str">
        <f t="shared" si="12"/>
        <v>Friday</v>
      </c>
      <c r="K177" s="2" t="str">
        <f t="shared" si="13"/>
        <v>Weekday</v>
      </c>
      <c r="L177" s="3">
        <f>IF(VLOOKUP(H177,Discount_Days!A:C,3,0)&gt;0,VLOOKUP(H177,Discount_Days!A:C,3,0)*NewSales_1001_1015!F177,0)</f>
        <v>2.5</v>
      </c>
      <c r="M177" s="3">
        <f t="shared" si="14"/>
        <v>47.5</v>
      </c>
    </row>
    <row r="178" spans="1:13" x14ac:dyDescent="0.35">
      <c r="A178" s="5">
        <v>43750</v>
      </c>
      <c r="B178" s="2" t="s">
        <v>175</v>
      </c>
      <c r="C178" s="3">
        <v>50</v>
      </c>
      <c r="D178" s="3">
        <v>17.12</v>
      </c>
      <c r="E178" s="3">
        <v>17.12</v>
      </c>
      <c r="F178" s="3">
        <v>50</v>
      </c>
      <c r="G178" s="2">
        <v>1</v>
      </c>
      <c r="H178" s="2" t="str">
        <f t="shared" si="10"/>
        <v>Saturday</v>
      </c>
      <c r="I178" s="5">
        <f t="shared" si="11"/>
        <v>43753</v>
      </c>
      <c r="J178" s="2" t="str">
        <f t="shared" si="12"/>
        <v>Tuesday</v>
      </c>
      <c r="K178" s="2" t="str">
        <f t="shared" si="13"/>
        <v>Weekend</v>
      </c>
      <c r="L178" s="3">
        <f>IF(VLOOKUP(H178,Discount_Days!A:C,3,0)&gt;0,VLOOKUP(H178,Discount_Days!A:C,3,0)*NewSales_1001_1015!F178,0)</f>
        <v>0</v>
      </c>
      <c r="M178" s="3">
        <f t="shared" si="14"/>
        <v>50</v>
      </c>
    </row>
    <row r="179" spans="1:13" x14ac:dyDescent="0.35">
      <c r="A179" s="5">
        <v>43751</v>
      </c>
      <c r="B179" s="2" t="s">
        <v>175</v>
      </c>
      <c r="C179" s="3">
        <v>50</v>
      </c>
      <c r="D179" s="3">
        <v>17.12</v>
      </c>
      <c r="E179" s="3">
        <v>17.12</v>
      </c>
      <c r="F179" s="3">
        <v>50</v>
      </c>
      <c r="G179" s="2">
        <v>1</v>
      </c>
      <c r="H179" s="2" t="str">
        <f t="shared" si="10"/>
        <v>Sunday</v>
      </c>
      <c r="I179" s="5">
        <f t="shared" si="11"/>
        <v>43754</v>
      </c>
      <c r="J179" s="2" t="str">
        <f t="shared" si="12"/>
        <v>Wednesday</v>
      </c>
      <c r="K179" s="2" t="str">
        <f t="shared" si="13"/>
        <v>Weekend</v>
      </c>
      <c r="L179" s="3">
        <f>IF(VLOOKUP(H179,Discount_Days!A:C,3,0)&gt;0,VLOOKUP(H179,Discount_Days!A:C,3,0)*NewSales_1001_1015!F179,0)</f>
        <v>0</v>
      </c>
      <c r="M179" s="3">
        <f t="shared" si="14"/>
        <v>50</v>
      </c>
    </row>
    <row r="180" spans="1:13" x14ac:dyDescent="0.35">
      <c r="A180" s="5">
        <v>43741</v>
      </c>
      <c r="B180" s="2" t="s">
        <v>161</v>
      </c>
      <c r="C180" s="3">
        <v>32</v>
      </c>
      <c r="D180" s="3">
        <v>7.15</v>
      </c>
      <c r="E180" s="3">
        <v>7.15</v>
      </c>
      <c r="F180" s="3">
        <v>32</v>
      </c>
      <c r="G180" s="2">
        <v>1</v>
      </c>
      <c r="H180" s="2" t="str">
        <f t="shared" si="10"/>
        <v>Thursday</v>
      </c>
      <c r="I180" s="5">
        <f t="shared" si="11"/>
        <v>43744</v>
      </c>
      <c r="J180" s="2" t="str">
        <f t="shared" si="12"/>
        <v>Sunday</v>
      </c>
      <c r="K180" s="2" t="str">
        <f t="shared" si="13"/>
        <v>Weekday</v>
      </c>
      <c r="L180" s="3">
        <f>IF(VLOOKUP(H180,Discount_Days!A:C,3,0)&gt;0,VLOOKUP(H180,Discount_Days!A:C,3,0)*NewSales_1001_1015!F180,0)</f>
        <v>3.2</v>
      </c>
      <c r="M180" s="3">
        <f t="shared" si="14"/>
        <v>28.8</v>
      </c>
    </row>
    <row r="181" spans="1:13" x14ac:dyDescent="0.35">
      <c r="A181" s="5">
        <v>43744</v>
      </c>
      <c r="B181" s="2" t="s">
        <v>161</v>
      </c>
      <c r="C181" s="3">
        <v>32</v>
      </c>
      <c r="D181" s="3">
        <v>7.15</v>
      </c>
      <c r="E181" s="3">
        <v>7.15</v>
      </c>
      <c r="F181" s="3">
        <v>32</v>
      </c>
      <c r="G181" s="2">
        <v>1</v>
      </c>
      <c r="H181" s="2" t="str">
        <f t="shared" si="10"/>
        <v>Sunday</v>
      </c>
      <c r="I181" s="5">
        <f t="shared" si="11"/>
        <v>43747</v>
      </c>
      <c r="J181" s="2" t="str">
        <f t="shared" si="12"/>
        <v>Wednesday</v>
      </c>
      <c r="K181" s="2" t="str">
        <f t="shared" si="13"/>
        <v>Weekend</v>
      </c>
      <c r="L181" s="3">
        <f>IF(VLOOKUP(H181,Discount_Days!A:C,3,0)&gt;0,VLOOKUP(H181,Discount_Days!A:C,3,0)*NewSales_1001_1015!F181,0)</f>
        <v>0</v>
      </c>
      <c r="M181" s="3">
        <f t="shared" si="14"/>
        <v>32</v>
      </c>
    </row>
    <row r="182" spans="1:13" x14ac:dyDescent="0.35">
      <c r="A182" s="5">
        <v>43750</v>
      </c>
      <c r="B182" s="2" t="s">
        <v>12</v>
      </c>
      <c r="C182" s="3">
        <v>46.87</v>
      </c>
      <c r="D182" s="3">
        <v>12.85</v>
      </c>
      <c r="E182" s="3">
        <v>12.85</v>
      </c>
      <c r="F182" s="3">
        <v>46.87</v>
      </c>
      <c r="G182" s="2">
        <v>1</v>
      </c>
      <c r="H182" s="2" t="str">
        <f t="shared" si="10"/>
        <v>Saturday</v>
      </c>
      <c r="I182" s="5">
        <f t="shared" si="11"/>
        <v>43753</v>
      </c>
      <c r="J182" s="2" t="str">
        <f t="shared" si="12"/>
        <v>Tuesday</v>
      </c>
      <c r="K182" s="2" t="str">
        <f t="shared" si="13"/>
        <v>Weekend</v>
      </c>
      <c r="L182" s="3">
        <f>IF(VLOOKUP(H182,Discount_Days!A:C,3,0)&gt;0,VLOOKUP(H182,Discount_Days!A:C,3,0)*NewSales_1001_1015!F182,0)</f>
        <v>0</v>
      </c>
      <c r="M182" s="3">
        <f t="shared" si="14"/>
        <v>46.87</v>
      </c>
    </row>
    <row r="183" spans="1:13" x14ac:dyDescent="0.35">
      <c r="A183" s="5">
        <v>43742</v>
      </c>
      <c r="B183" s="2" t="s">
        <v>343</v>
      </c>
      <c r="C183" s="3">
        <v>32</v>
      </c>
      <c r="D183" s="3">
        <v>9.15</v>
      </c>
      <c r="E183" s="3">
        <v>9.15</v>
      </c>
      <c r="F183" s="3">
        <v>32</v>
      </c>
      <c r="G183" s="2">
        <v>1</v>
      </c>
      <c r="H183" s="2" t="str">
        <f t="shared" si="10"/>
        <v>Friday</v>
      </c>
      <c r="I183" s="5">
        <f t="shared" si="11"/>
        <v>43745</v>
      </c>
      <c r="J183" s="2" t="str">
        <f t="shared" si="12"/>
        <v>Monday</v>
      </c>
      <c r="K183" s="2" t="str">
        <f t="shared" si="13"/>
        <v>Weekday</v>
      </c>
      <c r="L183" s="3">
        <f>IF(VLOOKUP(H183,Discount_Days!A:C,3,0)&gt;0,VLOOKUP(H183,Discount_Days!A:C,3,0)*NewSales_1001_1015!F183,0)</f>
        <v>0</v>
      </c>
      <c r="M183" s="3">
        <f t="shared" si="14"/>
        <v>32</v>
      </c>
    </row>
    <row r="184" spans="1:13" x14ac:dyDescent="0.35">
      <c r="A184" s="5">
        <v>43753</v>
      </c>
      <c r="B184" s="2" t="s">
        <v>343</v>
      </c>
      <c r="C184" s="3">
        <v>32</v>
      </c>
      <c r="D184" s="3">
        <v>9.15</v>
      </c>
      <c r="E184" s="3">
        <v>9.15</v>
      </c>
      <c r="F184" s="3">
        <v>32</v>
      </c>
      <c r="G184" s="2">
        <v>1</v>
      </c>
      <c r="H184" s="2" t="str">
        <f t="shared" si="10"/>
        <v>Tuesday</v>
      </c>
      <c r="I184" s="5">
        <f t="shared" si="11"/>
        <v>43756</v>
      </c>
      <c r="J184" s="2" t="str">
        <f t="shared" si="12"/>
        <v>Friday</v>
      </c>
      <c r="K184" s="2" t="str">
        <f t="shared" si="13"/>
        <v>Weekday</v>
      </c>
      <c r="L184" s="3">
        <f>IF(VLOOKUP(H184,Discount_Days!A:C,3,0)&gt;0,VLOOKUP(H184,Discount_Days!A:C,3,0)*NewSales_1001_1015!F184,0)</f>
        <v>1.6</v>
      </c>
      <c r="M184" s="3">
        <f t="shared" si="14"/>
        <v>30.4</v>
      </c>
    </row>
    <row r="185" spans="1:13" x14ac:dyDescent="0.35">
      <c r="A185" s="5">
        <v>43745</v>
      </c>
      <c r="B185" s="2" t="s">
        <v>13</v>
      </c>
      <c r="C185" s="3">
        <v>42</v>
      </c>
      <c r="D185" s="3">
        <v>13.3</v>
      </c>
      <c r="E185" s="3">
        <v>13.3</v>
      </c>
      <c r="F185" s="3">
        <v>42</v>
      </c>
      <c r="G185" s="2">
        <v>1</v>
      </c>
      <c r="H185" s="2" t="str">
        <f t="shared" si="10"/>
        <v>Monday</v>
      </c>
      <c r="I185" s="5">
        <f t="shared" si="11"/>
        <v>43748</v>
      </c>
      <c r="J185" s="2" t="str">
        <f t="shared" si="12"/>
        <v>Thursday</v>
      </c>
      <c r="K185" s="2" t="str">
        <f t="shared" si="13"/>
        <v>Weekend</v>
      </c>
      <c r="L185" s="3">
        <f>IF(VLOOKUP(H185,Discount_Days!A:C,3,0)&gt;0,VLOOKUP(H185,Discount_Days!A:C,3,0)*NewSales_1001_1015!F185,0)</f>
        <v>0</v>
      </c>
      <c r="M185" s="3">
        <f t="shared" si="14"/>
        <v>42</v>
      </c>
    </row>
    <row r="186" spans="1:13" x14ac:dyDescent="0.35">
      <c r="A186" s="5">
        <v>43740</v>
      </c>
      <c r="B186" s="2" t="s">
        <v>14</v>
      </c>
      <c r="C186" s="3">
        <v>32</v>
      </c>
      <c r="D186" s="3">
        <v>11.81</v>
      </c>
      <c r="E186" s="3">
        <v>11.81</v>
      </c>
      <c r="F186" s="3">
        <v>32</v>
      </c>
      <c r="G186" s="2">
        <v>1</v>
      </c>
      <c r="H186" s="2" t="str">
        <f t="shared" si="10"/>
        <v>Wednesday</v>
      </c>
      <c r="I186" s="5">
        <f t="shared" si="11"/>
        <v>43743</v>
      </c>
      <c r="J186" s="2" t="str">
        <f t="shared" si="12"/>
        <v>Saturday</v>
      </c>
      <c r="K186" s="2" t="str">
        <f t="shared" si="13"/>
        <v>Weekday</v>
      </c>
      <c r="L186" s="3">
        <f>IF(VLOOKUP(H186,Discount_Days!A:C,3,0)&gt;0,VLOOKUP(H186,Discount_Days!A:C,3,0)*NewSales_1001_1015!F186,0)</f>
        <v>0</v>
      </c>
      <c r="M186" s="3">
        <f t="shared" si="14"/>
        <v>32</v>
      </c>
    </row>
    <row r="187" spans="1:13" x14ac:dyDescent="0.35">
      <c r="A187" s="5">
        <v>43743</v>
      </c>
      <c r="B187" s="2" t="s">
        <v>14</v>
      </c>
      <c r="C187" s="3">
        <v>32</v>
      </c>
      <c r="D187" s="3">
        <v>11.81</v>
      </c>
      <c r="E187" s="3">
        <v>11.81</v>
      </c>
      <c r="F187" s="3">
        <v>32</v>
      </c>
      <c r="G187" s="2">
        <v>1</v>
      </c>
      <c r="H187" s="2" t="str">
        <f t="shared" si="10"/>
        <v>Saturday</v>
      </c>
      <c r="I187" s="5">
        <f t="shared" si="11"/>
        <v>43746</v>
      </c>
      <c r="J187" s="2" t="str">
        <f t="shared" si="12"/>
        <v>Tuesday</v>
      </c>
      <c r="K187" s="2" t="str">
        <f t="shared" si="13"/>
        <v>Weekend</v>
      </c>
      <c r="L187" s="3">
        <f>IF(VLOOKUP(H187,Discount_Days!A:C,3,0)&gt;0,VLOOKUP(H187,Discount_Days!A:C,3,0)*NewSales_1001_1015!F187,0)</f>
        <v>0</v>
      </c>
      <c r="M187" s="3">
        <f t="shared" si="14"/>
        <v>32</v>
      </c>
    </row>
    <row r="188" spans="1:13" x14ac:dyDescent="0.35">
      <c r="A188" s="5">
        <v>43744</v>
      </c>
      <c r="B188" s="2" t="s">
        <v>14</v>
      </c>
      <c r="C188" s="3">
        <v>32</v>
      </c>
      <c r="D188" s="3">
        <v>11.81</v>
      </c>
      <c r="E188" s="3">
        <v>11.81</v>
      </c>
      <c r="F188" s="3">
        <v>32</v>
      </c>
      <c r="G188" s="2">
        <v>1</v>
      </c>
      <c r="H188" s="2" t="str">
        <f t="shared" si="10"/>
        <v>Sunday</v>
      </c>
      <c r="I188" s="5">
        <f t="shared" si="11"/>
        <v>43747</v>
      </c>
      <c r="J188" s="2" t="str">
        <f t="shared" si="12"/>
        <v>Wednesday</v>
      </c>
      <c r="K188" s="2" t="str">
        <f t="shared" si="13"/>
        <v>Weekend</v>
      </c>
      <c r="L188" s="3">
        <f>IF(VLOOKUP(H188,Discount_Days!A:C,3,0)&gt;0,VLOOKUP(H188,Discount_Days!A:C,3,0)*NewSales_1001_1015!F188,0)</f>
        <v>0</v>
      </c>
      <c r="M188" s="3">
        <f t="shared" si="14"/>
        <v>32</v>
      </c>
    </row>
    <row r="189" spans="1:13" x14ac:dyDescent="0.35">
      <c r="A189" s="5">
        <v>43748</v>
      </c>
      <c r="B189" s="2" t="s">
        <v>14</v>
      </c>
      <c r="C189" s="3">
        <v>32</v>
      </c>
      <c r="D189" s="3">
        <v>11.81</v>
      </c>
      <c r="E189" s="3">
        <v>11.81</v>
      </c>
      <c r="F189" s="3">
        <v>32</v>
      </c>
      <c r="G189" s="2">
        <v>1</v>
      </c>
      <c r="H189" s="2" t="str">
        <f t="shared" si="10"/>
        <v>Thursday</v>
      </c>
      <c r="I189" s="5">
        <f t="shared" si="11"/>
        <v>43751</v>
      </c>
      <c r="J189" s="2" t="str">
        <f t="shared" si="12"/>
        <v>Sunday</v>
      </c>
      <c r="K189" s="2" t="str">
        <f t="shared" si="13"/>
        <v>Weekday</v>
      </c>
      <c r="L189" s="3">
        <f>IF(VLOOKUP(H189,Discount_Days!A:C,3,0)&gt;0,VLOOKUP(H189,Discount_Days!A:C,3,0)*NewSales_1001_1015!F189,0)</f>
        <v>3.2</v>
      </c>
      <c r="M189" s="3">
        <f t="shared" si="14"/>
        <v>28.8</v>
      </c>
    </row>
    <row r="190" spans="1:13" x14ac:dyDescent="0.35">
      <c r="A190" s="5">
        <v>43750</v>
      </c>
      <c r="B190" s="2" t="s">
        <v>14</v>
      </c>
      <c r="C190" s="3">
        <v>32</v>
      </c>
      <c r="D190" s="3">
        <v>11.81</v>
      </c>
      <c r="E190" s="3">
        <v>23.62</v>
      </c>
      <c r="F190" s="3">
        <v>64</v>
      </c>
      <c r="G190" s="2">
        <v>2</v>
      </c>
      <c r="H190" s="2" t="str">
        <f t="shared" si="10"/>
        <v>Saturday</v>
      </c>
      <c r="I190" s="5">
        <f t="shared" si="11"/>
        <v>43753</v>
      </c>
      <c r="J190" s="2" t="str">
        <f t="shared" si="12"/>
        <v>Tuesday</v>
      </c>
      <c r="K190" s="2" t="str">
        <f t="shared" si="13"/>
        <v>Weekend</v>
      </c>
      <c r="L190" s="3">
        <f>IF(VLOOKUP(H190,Discount_Days!A:C,3,0)&gt;0,VLOOKUP(H190,Discount_Days!A:C,3,0)*NewSales_1001_1015!F190,0)</f>
        <v>0</v>
      </c>
      <c r="M190" s="3">
        <f t="shared" si="14"/>
        <v>64</v>
      </c>
    </row>
    <row r="191" spans="1:13" x14ac:dyDescent="0.35">
      <c r="A191" s="5">
        <v>43753</v>
      </c>
      <c r="B191" s="2" t="s">
        <v>14</v>
      </c>
      <c r="C191" s="3">
        <v>32</v>
      </c>
      <c r="D191" s="3">
        <v>11.81</v>
      </c>
      <c r="E191" s="3">
        <v>23.62</v>
      </c>
      <c r="F191" s="3">
        <v>64</v>
      </c>
      <c r="G191" s="2">
        <v>2</v>
      </c>
      <c r="H191" s="2" t="str">
        <f t="shared" si="10"/>
        <v>Tuesday</v>
      </c>
      <c r="I191" s="5">
        <f t="shared" si="11"/>
        <v>43756</v>
      </c>
      <c r="J191" s="2" t="str">
        <f t="shared" si="12"/>
        <v>Friday</v>
      </c>
      <c r="K191" s="2" t="str">
        <f t="shared" si="13"/>
        <v>Weekday</v>
      </c>
      <c r="L191" s="3">
        <f>IF(VLOOKUP(H191,Discount_Days!A:C,3,0)&gt;0,VLOOKUP(H191,Discount_Days!A:C,3,0)*NewSales_1001_1015!F191,0)</f>
        <v>3.2</v>
      </c>
      <c r="M191" s="3">
        <f t="shared" si="14"/>
        <v>60.8</v>
      </c>
    </row>
    <row r="192" spans="1:13" x14ac:dyDescent="0.35">
      <c r="A192" s="5">
        <v>43753</v>
      </c>
      <c r="B192" s="2" t="s">
        <v>272</v>
      </c>
      <c r="C192" s="3">
        <v>57.24</v>
      </c>
      <c r="D192" s="3">
        <v>13.3</v>
      </c>
      <c r="E192" s="3">
        <v>13.3</v>
      </c>
      <c r="F192" s="3">
        <v>57.24</v>
      </c>
      <c r="G192" s="2">
        <v>1</v>
      </c>
      <c r="H192" s="2" t="str">
        <f t="shared" si="10"/>
        <v>Tuesday</v>
      </c>
      <c r="I192" s="5">
        <f t="shared" si="11"/>
        <v>43756</v>
      </c>
      <c r="J192" s="2" t="str">
        <f t="shared" si="12"/>
        <v>Friday</v>
      </c>
      <c r="K192" s="2" t="str">
        <f t="shared" si="13"/>
        <v>Weekday</v>
      </c>
      <c r="L192" s="3">
        <f>IF(VLOOKUP(H192,Discount_Days!A:C,3,0)&gt;0,VLOOKUP(H192,Discount_Days!A:C,3,0)*NewSales_1001_1015!F192,0)</f>
        <v>2.8620000000000001</v>
      </c>
      <c r="M192" s="3">
        <f t="shared" si="14"/>
        <v>54.378</v>
      </c>
    </row>
    <row r="193" spans="1:13" x14ac:dyDescent="0.35">
      <c r="A193" s="5">
        <v>43741</v>
      </c>
      <c r="B193" s="2" t="s">
        <v>202</v>
      </c>
      <c r="C193" s="3">
        <v>89</v>
      </c>
      <c r="D193" s="3">
        <v>13</v>
      </c>
      <c r="E193" s="3">
        <v>13</v>
      </c>
      <c r="F193" s="3">
        <v>89</v>
      </c>
      <c r="G193" s="2">
        <v>1</v>
      </c>
      <c r="H193" s="2" t="str">
        <f t="shared" si="10"/>
        <v>Thursday</v>
      </c>
      <c r="I193" s="5">
        <f t="shared" si="11"/>
        <v>43744</v>
      </c>
      <c r="J193" s="2" t="str">
        <f t="shared" si="12"/>
        <v>Sunday</v>
      </c>
      <c r="K193" s="2" t="str">
        <f t="shared" si="13"/>
        <v>Weekday</v>
      </c>
      <c r="L193" s="3">
        <f>IF(VLOOKUP(H193,Discount_Days!A:C,3,0)&gt;0,VLOOKUP(H193,Discount_Days!A:C,3,0)*NewSales_1001_1015!F193,0)</f>
        <v>8.9</v>
      </c>
      <c r="M193" s="3">
        <f t="shared" si="14"/>
        <v>80.099999999999994</v>
      </c>
    </row>
    <row r="194" spans="1:13" x14ac:dyDescent="0.35">
      <c r="A194" s="5">
        <v>43742</v>
      </c>
      <c r="B194" s="2" t="s">
        <v>202</v>
      </c>
      <c r="C194" s="3">
        <v>89</v>
      </c>
      <c r="D194" s="3">
        <v>13</v>
      </c>
      <c r="E194" s="3">
        <v>13</v>
      </c>
      <c r="F194" s="3">
        <v>89</v>
      </c>
      <c r="G194" s="2">
        <v>1</v>
      </c>
      <c r="H194" s="2" t="str">
        <f t="shared" si="10"/>
        <v>Friday</v>
      </c>
      <c r="I194" s="5">
        <f t="shared" si="11"/>
        <v>43745</v>
      </c>
      <c r="J194" s="2" t="str">
        <f t="shared" si="12"/>
        <v>Monday</v>
      </c>
      <c r="K194" s="2" t="str">
        <f t="shared" si="13"/>
        <v>Weekday</v>
      </c>
      <c r="L194" s="3">
        <f>IF(VLOOKUP(H194,Discount_Days!A:C,3,0)&gt;0,VLOOKUP(H194,Discount_Days!A:C,3,0)*NewSales_1001_1015!F194,0)</f>
        <v>0</v>
      </c>
      <c r="M194" s="3">
        <f t="shared" si="14"/>
        <v>89</v>
      </c>
    </row>
    <row r="195" spans="1:13" x14ac:dyDescent="0.35">
      <c r="A195" s="5">
        <v>43750</v>
      </c>
      <c r="B195" s="2" t="s">
        <v>202</v>
      </c>
      <c r="C195" s="3">
        <v>89</v>
      </c>
      <c r="D195" s="3">
        <v>13</v>
      </c>
      <c r="E195" s="3">
        <v>13</v>
      </c>
      <c r="F195" s="3">
        <v>89</v>
      </c>
      <c r="G195" s="2">
        <v>1</v>
      </c>
      <c r="H195" s="2" t="str">
        <f t="shared" ref="H195:H258" si="15">TEXT(A195,"dddd")</f>
        <v>Saturday</v>
      </c>
      <c r="I195" s="5">
        <f t="shared" ref="I195:I258" si="16">A195+3</f>
        <v>43753</v>
      </c>
      <c r="J195" s="2" t="str">
        <f t="shared" ref="J195:J258" si="17">TEXT(I195,"dddd")</f>
        <v>Tuesday</v>
      </c>
      <c r="K195" s="2" t="str">
        <f t="shared" ref="K195:K258" si="18">IF(OR(H195="Mondayday",H195="Tuesday",H195="Wednesday",H195="Thursday",H195="Friday"),"Weekday","Weekend")</f>
        <v>Weekend</v>
      </c>
      <c r="L195" s="3">
        <f>IF(VLOOKUP(H195,Discount_Days!A:C,3,0)&gt;0,VLOOKUP(H195,Discount_Days!A:C,3,0)*NewSales_1001_1015!F195,0)</f>
        <v>0</v>
      </c>
      <c r="M195" s="3">
        <f t="shared" ref="M195:M258" si="19">F195-L195</f>
        <v>89</v>
      </c>
    </row>
    <row r="196" spans="1:13" x14ac:dyDescent="0.35">
      <c r="A196" s="5">
        <v>43739</v>
      </c>
      <c r="B196" s="2" t="s">
        <v>193</v>
      </c>
      <c r="C196" s="3">
        <v>52</v>
      </c>
      <c r="D196" s="3">
        <v>14.5</v>
      </c>
      <c r="E196" s="3">
        <v>29</v>
      </c>
      <c r="F196" s="3">
        <v>104</v>
      </c>
      <c r="G196" s="2">
        <v>2</v>
      </c>
      <c r="H196" s="2" t="str">
        <f t="shared" si="15"/>
        <v>Tuesday</v>
      </c>
      <c r="I196" s="5">
        <f t="shared" si="16"/>
        <v>43742</v>
      </c>
      <c r="J196" s="2" t="str">
        <f t="shared" si="17"/>
        <v>Friday</v>
      </c>
      <c r="K196" s="2" t="str">
        <f t="shared" si="18"/>
        <v>Weekday</v>
      </c>
      <c r="L196" s="3">
        <f>IF(VLOOKUP(H196,Discount_Days!A:C,3,0)&gt;0,VLOOKUP(H196,Discount_Days!A:C,3,0)*NewSales_1001_1015!F196,0)</f>
        <v>5.2</v>
      </c>
      <c r="M196" s="3">
        <f t="shared" si="19"/>
        <v>98.8</v>
      </c>
    </row>
    <row r="197" spans="1:13" x14ac:dyDescent="0.35">
      <c r="A197" s="5">
        <v>43744</v>
      </c>
      <c r="B197" s="2" t="s">
        <v>193</v>
      </c>
      <c r="C197" s="3">
        <v>52</v>
      </c>
      <c r="D197" s="3">
        <v>14.5</v>
      </c>
      <c r="E197" s="3">
        <v>14.5</v>
      </c>
      <c r="F197" s="3">
        <v>52</v>
      </c>
      <c r="G197" s="2">
        <v>1</v>
      </c>
      <c r="H197" s="2" t="str">
        <f t="shared" si="15"/>
        <v>Sunday</v>
      </c>
      <c r="I197" s="5">
        <f t="shared" si="16"/>
        <v>43747</v>
      </c>
      <c r="J197" s="2" t="str">
        <f t="shared" si="17"/>
        <v>Wednesday</v>
      </c>
      <c r="K197" s="2" t="str">
        <f t="shared" si="18"/>
        <v>Weekend</v>
      </c>
      <c r="L197" s="3">
        <f>IF(VLOOKUP(H197,Discount_Days!A:C,3,0)&gt;0,VLOOKUP(H197,Discount_Days!A:C,3,0)*NewSales_1001_1015!F197,0)</f>
        <v>0</v>
      </c>
      <c r="M197" s="3">
        <f t="shared" si="19"/>
        <v>52</v>
      </c>
    </row>
    <row r="198" spans="1:13" x14ac:dyDescent="0.35">
      <c r="A198" s="5">
        <v>43748</v>
      </c>
      <c r="B198" s="2" t="s">
        <v>193</v>
      </c>
      <c r="C198" s="3">
        <v>52</v>
      </c>
      <c r="D198" s="3">
        <v>14.5</v>
      </c>
      <c r="E198" s="3">
        <v>14.5</v>
      </c>
      <c r="F198" s="3">
        <v>52</v>
      </c>
      <c r="G198" s="2">
        <v>1</v>
      </c>
      <c r="H198" s="2" t="str">
        <f t="shared" si="15"/>
        <v>Thursday</v>
      </c>
      <c r="I198" s="5">
        <f t="shared" si="16"/>
        <v>43751</v>
      </c>
      <c r="J198" s="2" t="str">
        <f t="shared" si="17"/>
        <v>Sunday</v>
      </c>
      <c r="K198" s="2" t="str">
        <f t="shared" si="18"/>
        <v>Weekday</v>
      </c>
      <c r="L198" s="3">
        <f>IF(VLOOKUP(H198,Discount_Days!A:C,3,0)&gt;0,VLOOKUP(H198,Discount_Days!A:C,3,0)*NewSales_1001_1015!F198,0)</f>
        <v>5.2</v>
      </c>
      <c r="M198" s="3">
        <f t="shared" si="19"/>
        <v>46.8</v>
      </c>
    </row>
    <row r="199" spans="1:13" x14ac:dyDescent="0.35">
      <c r="A199" s="5">
        <v>43739</v>
      </c>
      <c r="B199" s="2" t="s">
        <v>213</v>
      </c>
      <c r="C199" s="3">
        <v>16</v>
      </c>
      <c r="D199" s="3">
        <v>7.17</v>
      </c>
      <c r="E199" s="3">
        <v>14.34</v>
      </c>
      <c r="F199" s="3">
        <v>32</v>
      </c>
      <c r="G199" s="2">
        <v>2</v>
      </c>
      <c r="H199" s="2" t="str">
        <f t="shared" si="15"/>
        <v>Tuesday</v>
      </c>
      <c r="I199" s="5">
        <f t="shared" si="16"/>
        <v>43742</v>
      </c>
      <c r="J199" s="2" t="str">
        <f t="shared" si="17"/>
        <v>Friday</v>
      </c>
      <c r="K199" s="2" t="str">
        <f t="shared" si="18"/>
        <v>Weekday</v>
      </c>
      <c r="L199" s="3">
        <f>IF(VLOOKUP(H199,Discount_Days!A:C,3,0)&gt;0,VLOOKUP(H199,Discount_Days!A:C,3,0)*NewSales_1001_1015!F199,0)</f>
        <v>1.6</v>
      </c>
      <c r="M199" s="3">
        <f t="shared" si="19"/>
        <v>30.4</v>
      </c>
    </row>
    <row r="200" spans="1:13" x14ac:dyDescent="0.35">
      <c r="A200" s="5">
        <v>43740</v>
      </c>
      <c r="B200" s="2" t="s">
        <v>213</v>
      </c>
      <c r="C200" s="3">
        <v>16</v>
      </c>
      <c r="D200" s="3">
        <v>7.17</v>
      </c>
      <c r="E200" s="3">
        <v>28.68</v>
      </c>
      <c r="F200" s="3">
        <v>64</v>
      </c>
      <c r="G200" s="2">
        <v>4</v>
      </c>
      <c r="H200" s="2" t="str">
        <f t="shared" si="15"/>
        <v>Wednesday</v>
      </c>
      <c r="I200" s="5">
        <f t="shared" si="16"/>
        <v>43743</v>
      </c>
      <c r="J200" s="2" t="str">
        <f t="shared" si="17"/>
        <v>Saturday</v>
      </c>
      <c r="K200" s="2" t="str">
        <f t="shared" si="18"/>
        <v>Weekday</v>
      </c>
      <c r="L200" s="3">
        <f>IF(VLOOKUP(H200,Discount_Days!A:C,3,0)&gt;0,VLOOKUP(H200,Discount_Days!A:C,3,0)*NewSales_1001_1015!F200,0)</f>
        <v>0</v>
      </c>
      <c r="M200" s="3">
        <f t="shared" si="19"/>
        <v>64</v>
      </c>
    </row>
    <row r="201" spans="1:13" x14ac:dyDescent="0.35">
      <c r="A201" s="5">
        <v>43741</v>
      </c>
      <c r="B201" s="2" t="s">
        <v>213</v>
      </c>
      <c r="C201" s="3">
        <v>16.2</v>
      </c>
      <c r="D201" s="3">
        <v>7.17</v>
      </c>
      <c r="E201" s="3">
        <v>57.36</v>
      </c>
      <c r="F201" s="3">
        <v>129.58000000000001</v>
      </c>
      <c r="G201" s="2">
        <v>8</v>
      </c>
      <c r="H201" s="2" t="str">
        <f t="shared" si="15"/>
        <v>Thursday</v>
      </c>
      <c r="I201" s="5">
        <f t="shared" si="16"/>
        <v>43744</v>
      </c>
      <c r="J201" s="2" t="str">
        <f t="shared" si="17"/>
        <v>Sunday</v>
      </c>
      <c r="K201" s="2" t="str">
        <f t="shared" si="18"/>
        <v>Weekday</v>
      </c>
      <c r="L201" s="3">
        <f>IF(VLOOKUP(H201,Discount_Days!A:C,3,0)&gt;0,VLOOKUP(H201,Discount_Days!A:C,3,0)*NewSales_1001_1015!F201,0)</f>
        <v>12.958000000000002</v>
      </c>
      <c r="M201" s="3">
        <f t="shared" si="19"/>
        <v>116.62200000000001</v>
      </c>
    </row>
    <row r="202" spans="1:13" x14ac:dyDescent="0.35">
      <c r="A202" s="5">
        <v>43742</v>
      </c>
      <c r="B202" s="2" t="s">
        <v>213</v>
      </c>
      <c r="C202" s="3">
        <v>16</v>
      </c>
      <c r="D202" s="3">
        <v>7.17</v>
      </c>
      <c r="E202" s="3">
        <v>14.34</v>
      </c>
      <c r="F202" s="3">
        <v>32</v>
      </c>
      <c r="G202" s="2">
        <v>2</v>
      </c>
      <c r="H202" s="2" t="str">
        <f t="shared" si="15"/>
        <v>Friday</v>
      </c>
      <c r="I202" s="5">
        <f t="shared" si="16"/>
        <v>43745</v>
      </c>
      <c r="J202" s="2" t="str">
        <f t="shared" si="17"/>
        <v>Monday</v>
      </c>
      <c r="K202" s="2" t="str">
        <f t="shared" si="18"/>
        <v>Weekday</v>
      </c>
      <c r="L202" s="3">
        <f>IF(VLOOKUP(H202,Discount_Days!A:C,3,0)&gt;0,VLOOKUP(H202,Discount_Days!A:C,3,0)*NewSales_1001_1015!F202,0)</f>
        <v>0</v>
      </c>
      <c r="M202" s="3">
        <f t="shared" si="19"/>
        <v>32</v>
      </c>
    </row>
    <row r="203" spans="1:13" x14ac:dyDescent="0.35">
      <c r="A203" s="5">
        <v>43743</v>
      </c>
      <c r="B203" s="2" t="s">
        <v>213</v>
      </c>
      <c r="C203" s="3">
        <v>16.809999999999999</v>
      </c>
      <c r="D203" s="3">
        <v>7.17</v>
      </c>
      <c r="E203" s="3">
        <v>28.68</v>
      </c>
      <c r="F203" s="3">
        <v>67.239999999999995</v>
      </c>
      <c r="G203" s="2">
        <v>4</v>
      </c>
      <c r="H203" s="2" t="str">
        <f t="shared" si="15"/>
        <v>Saturday</v>
      </c>
      <c r="I203" s="5">
        <f t="shared" si="16"/>
        <v>43746</v>
      </c>
      <c r="J203" s="2" t="str">
        <f t="shared" si="17"/>
        <v>Tuesday</v>
      </c>
      <c r="K203" s="2" t="str">
        <f t="shared" si="18"/>
        <v>Weekend</v>
      </c>
      <c r="L203" s="3">
        <f>IF(VLOOKUP(H203,Discount_Days!A:C,3,0)&gt;0,VLOOKUP(H203,Discount_Days!A:C,3,0)*NewSales_1001_1015!F203,0)</f>
        <v>0</v>
      </c>
      <c r="M203" s="3">
        <f t="shared" si="19"/>
        <v>67.239999999999995</v>
      </c>
    </row>
    <row r="204" spans="1:13" x14ac:dyDescent="0.35">
      <c r="A204" s="5">
        <v>43744</v>
      </c>
      <c r="B204" s="2" t="s">
        <v>213</v>
      </c>
      <c r="C204" s="3">
        <v>16</v>
      </c>
      <c r="D204" s="3">
        <v>7.17</v>
      </c>
      <c r="E204" s="3">
        <v>28.68</v>
      </c>
      <c r="F204" s="3">
        <v>64</v>
      </c>
      <c r="G204" s="2">
        <v>4</v>
      </c>
      <c r="H204" s="2" t="str">
        <f t="shared" si="15"/>
        <v>Sunday</v>
      </c>
      <c r="I204" s="5">
        <f t="shared" si="16"/>
        <v>43747</v>
      </c>
      <c r="J204" s="2" t="str">
        <f t="shared" si="17"/>
        <v>Wednesday</v>
      </c>
      <c r="K204" s="2" t="str">
        <f t="shared" si="18"/>
        <v>Weekend</v>
      </c>
      <c r="L204" s="3">
        <f>IF(VLOOKUP(H204,Discount_Days!A:C,3,0)&gt;0,VLOOKUP(H204,Discount_Days!A:C,3,0)*NewSales_1001_1015!F204,0)</f>
        <v>0</v>
      </c>
      <c r="M204" s="3">
        <f t="shared" si="19"/>
        <v>64</v>
      </c>
    </row>
    <row r="205" spans="1:13" x14ac:dyDescent="0.35">
      <c r="A205" s="5">
        <v>43745</v>
      </c>
      <c r="B205" s="2" t="s">
        <v>213</v>
      </c>
      <c r="C205" s="3">
        <v>16</v>
      </c>
      <c r="D205" s="3">
        <v>7.17</v>
      </c>
      <c r="E205" s="3">
        <v>14.34</v>
      </c>
      <c r="F205" s="3">
        <v>32</v>
      </c>
      <c r="G205" s="2">
        <v>2</v>
      </c>
      <c r="H205" s="2" t="str">
        <f t="shared" si="15"/>
        <v>Monday</v>
      </c>
      <c r="I205" s="5">
        <f t="shared" si="16"/>
        <v>43748</v>
      </c>
      <c r="J205" s="2" t="str">
        <f t="shared" si="17"/>
        <v>Thursday</v>
      </c>
      <c r="K205" s="2" t="str">
        <f t="shared" si="18"/>
        <v>Weekend</v>
      </c>
      <c r="L205" s="3">
        <f>IF(VLOOKUP(H205,Discount_Days!A:C,3,0)&gt;0,VLOOKUP(H205,Discount_Days!A:C,3,0)*NewSales_1001_1015!F205,0)</f>
        <v>0</v>
      </c>
      <c r="M205" s="3">
        <f t="shared" si="19"/>
        <v>32</v>
      </c>
    </row>
    <row r="206" spans="1:13" x14ac:dyDescent="0.35">
      <c r="A206" s="5">
        <v>43746</v>
      </c>
      <c r="B206" s="2" t="s">
        <v>213</v>
      </c>
      <c r="C206" s="3">
        <v>16</v>
      </c>
      <c r="D206" s="3">
        <v>7.17</v>
      </c>
      <c r="E206" s="3">
        <v>21.51</v>
      </c>
      <c r="F206" s="3">
        <v>48</v>
      </c>
      <c r="G206" s="2">
        <v>3</v>
      </c>
      <c r="H206" s="2" t="str">
        <f t="shared" si="15"/>
        <v>Tuesday</v>
      </c>
      <c r="I206" s="5">
        <f t="shared" si="16"/>
        <v>43749</v>
      </c>
      <c r="J206" s="2" t="str">
        <f t="shared" si="17"/>
        <v>Friday</v>
      </c>
      <c r="K206" s="2" t="str">
        <f t="shared" si="18"/>
        <v>Weekday</v>
      </c>
      <c r="L206" s="3">
        <f>IF(VLOOKUP(H206,Discount_Days!A:C,3,0)&gt;0,VLOOKUP(H206,Discount_Days!A:C,3,0)*NewSales_1001_1015!F206,0)</f>
        <v>2.4000000000000004</v>
      </c>
      <c r="M206" s="3">
        <f t="shared" si="19"/>
        <v>45.6</v>
      </c>
    </row>
    <row r="207" spans="1:13" x14ac:dyDescent="0.35">
      <c r="A207" s="5">
        <v>43747</v>
      </c>
      <c r="B207" s="2" t="s">
        <v>213</v>
      </c>
      <c r="C207" s="3">
        <v>16.54</v>
      </c>
      <c r="D207" s="3">
        <v>7.17</v>
      </c>
      <c r="E207" s="3">
        <v>21.51</v>
      </c>
      <c r="F207" s="3">
        <v>49.62</v>
      </c>
      <c r="G207" s="2">
        <v>3</v>
      </c>
      <c r="H207" s="2" t="str">
        <f t="shared" si="15"/>
        <v>Wednesday</v>
      </c>
      <c r="I207" s="5">
        <f t="shared" si="16"/>
        <v>43750</v>
      </c>
      <c r="J207" s="2" t="str">
        <f t="shared" si="17"/>
        <v>Saturday</v>
      </c>
      <c r="K207" s="2" t="str">
        <f t="shared" si="18"/>
        <v>Weekday</v>
      </c>
      <c r="L207" s="3">
        <f>IF(VLOOKUP(H207,Discount_Days!A:C,3,0)&gt;0,VLOOKUP(H207,Discount_Days!A:C,3,0)*NewSales_1001_1015!F207,0)</f>
        <v>0</v>
      </c>
      <c r="M207" s="3">
        <f t="shared" si="19"/>
        <v>49.62</v>
      </c>
    </row>
    <row r="208" spans="1:13" x14ac:dyDescent="0.35">
      <c r="A208" s="5">
        <v>43748</v>
      </c>
      <c r="B208" s="2" t="s">
        <v>213</v>
      </c>
      <c r="C208" s="3">
        <v>16.68</v>
      </c>
      <c r="D208" s="3">
        <v>7.17</v>
      </c>
      <c r="E208" s="3">
        <v>35.85</v>
      </c>
      <c r="F208" s="3">
        <v>83.38</v>
      </c>
      <c r="G208" s="2">
        <v>5</v>
      </c>
      <c r="H208" s="2" t="str">
        <f t="shared" si="15"/>
        <v>Thursday</v>
      </c>
      <c r="I208" s="5">
        <f t="shared" si="16"/>
        <v>43751</v>
      </c>
      <c r="J208" s="2" t="str">
        <f t="shared" si="17"/>
        <v>Sunday</v>
      </c>
      <c r="K208" s="2" t="str">
        <f t="shared" si="18"/>
        <v>Weekday</v>
      </c>
      <c r="L208" s="3">
        <f>IF(VLOOKUP(H208,Discount_Days!A:C,3,0)&gt;0,VLOOKUP(H208,Discount_Days!A:C,3,0)*NewSales_1001_1015!F208,0)</f>
        <v>8.3379999999999992</v>
      </c>
      <c r="M208" s="3">
        <f t="shared" si="19"/>
        <v>75.042000000000002</v>
      </c>
    </row>
    <row r="209" spans="1:13" x14ac:dyDescent="0.35">
      <c r="A209" s="5">
        <v>43749</v>
      </c>
      <c r="B209" s="2" t="s">
        <v>213</v>
      </c>
      <c r="C209" s="3">
        <v>16</v>
      </c>
      <c r="D209" s="3">
        <v>7.17</v>
      </c>
      <c r="E209" s="3">
        <v>28.68</v>
      </c>
      <c r="F209" s="3">
        <v>64</v>
      </c>
      <c r="G209" s="2">
        <v>4</v>
      </c>
      <c r="H209" s="2" t="str">
        <f t="shared" si="15"/>
        <v>Friday</v>
      </c>
      <c r="I209" s="5">
        <f t="shared" si="16"/>
        <v>43752</v>
      </c>
      <c r="J209" s="2" t="str">
        <f t="shared" si="17"/>
        <v>Monday</v>
      </c>
      <c r="K209" s="2" t="str">
        <f t="shared" si="18"/>
        <v>Weekday</v>
      </c>
      <c r="L209" s="3">
        <f>IF(VLOOKUP(H209,Discount_Days!A:C,3,0)&gt;0,VLOOKUP(H209,Discount_Days!A:C,3,0)*NewSales_1001_1015!F209,0)</f>
        <v>0</v>
      </c>
      <c r="M209" s="3">
        <f t="shared" si="19"/>
        <v>64</v>
      </c>
    </row>
    <row r="210" spans="1:13" x14ac:dyDescent="0.35">
      <c r="A210" s="5">
        <v>43750</v>
      </c>
      <c r="B210" s="2" t="s">
        <v>213</v>
      </c>
      <c r="C210" s="3">
        <v>16</v>
      </c>
      <c r="D210" s="3">
        <v>7.17</v>
      </c>
      <c r="E210" s="3">
        <v>7.17</v>
      </c>
      <c r="F210" s="3">
        <v>16</v>
      </c>
      <c r="G210" s="2">
        <v>1</v>
      </c>
      <c r="H210" s="2" t="str">
        <f t="shared" si="15"/>
        <v>Saturday</v>
      </c>
      <c r="I210" s="5">
        <f t="shared" si="16"/>
        <v>43753</v>
      </c>
      <c r="J210" s="2" t="str">
        <f t="shared" si="17"/>
        <v>Tuesday</v>
      </c>
      <c r="K210" s="2" t="str">
        <f t="shared" si="18"/>
        <v>Weekend</v>
      </c>
      <c r="L210" s="3">
        <f>IF(VLOOKUP(H210,Discount_Days!A:C,3,0)&gt;0,VLOOKUP(H210,Discount_Days!A:C,3,0)*NewSales_1001_1015!F210,0)</f>
        <v>0</v>
      </c>
      <c r="M210" s="3">
        <f t="shared" si="19"/>
        <v>16</v>
      </c>
    </row>
    <row r="211" spans="1:13" x14ac:dyDescent="0.35">
      <c r="A211" s="5">
        <v>43751</v>
      </c>
      <c r="B211" s="2" t="s">
        <v>213</v>
      </c>
      <c r="C211" s="3">
        <v>16</v>
      </c>
      <c r="D211" s="3">
        <v>7.17</v>
      </c>
      <c r="E211" s="3">
        <v>14.34</v>
      </c>
      <c r="F211" s="3">
        <v>32</v>
      </c>
      <c r="G211" s="2">
        <v>2</v>
      </c>
      <c r="H211" s="2" t="str">
        <f t="shared" si="15"/>
        <v>Sunday</v>
      </c>
      <c r="I211" s="5">
        <f t="shared" si="16"/>
        <v>43754</v>
      </c>
      <c r="J211" s="2" t="str">
        <f t="shared" si="17"/>
        <v>Wednesday</v>
      </c>
      <c r="K211" s="2" t="str">
        <f t="shared" si="18"/>
        <v>Weekend</v>
      </c>
      <c r="L211" s="3">
        <f>IF(VLOOKUP(H211,Discount_Days!A:C,3,0)&gt;0,VLOOKUP(H211,Discount_Days!A:C,3,0)*NewSales_1001_1015!F211,0)</f>
        <v>0</v>
      </c>
      <c r="M211" s="3">
        <f t="shared" si="19"/>
        <v>32</v>
      </c>
    </row>
    <row r="212" spans="1:13" x14ac:dyDescent="0.35">
      <c r="A212" s="5">
        <v>43752</v>
      </c>
      <c r="B212" s="2" t="s">
        <v>213</v>
      </c>
      <c r="C212" s="3">
        <v>16</v>
      </c>
      <c r="D212" s="3">
        <v>7.17</v>
      </c>
      <c r="E212" s="3">
        <v>35.85</v>
      </c>
      <c r="F212" s="3">
        <v>80</v>
      </c>
      <c r="G212" s="2">
        <v>5</v>
      </c>
      <c r="H212" s="2" t="str">
        <f t="shared" si="15"/>
        <v>Monday</v>
      </c>
      <c r="I212" s="5">
        <f t="shared" si="16"/>
        <v>43755</v>
      </c>
      <c r="J212" s="2" t="str">
        <f t="shared" si="17"/>
        <v>Thursday</v>
      </c>
      <c r="K212" s="2" t="str">
        <f t="shared" si="18"/>
        <v>Weekend</v>
      </c>
      <c r="L212" s="3">
        <f>IF(VLOOKUP(H212,Discount_Days!A:C,3,0)&gt;0,VLOOKUP(H212,Discount_Days!A:C,3,0)*NewSales_1001_1015!F212,0)</f>
        <v>0</v>
      </c>
      <c r="M212" s="3">
        <f t="shared" si="19"/>
        <v>80</v>
      </c>
    </row>
    <row r="213" spans="1:13" x14ac:dyDescent="0.35">
      <c r="A213" s="5">
        <v>43753</v>
      </c>
      <c r="B213" s="2" t="s">
        <v>213</v>
      </c>
      <c r="C213" s="3">
        <v>16.43</v>
      </c>
      <c r="D213" s="3">
        <v>7.17</v>
      </c>
      <c r="E213" s="3">
        <v>28.68</v>
      </c>
      <c r="F213" s="3">
        <v>65.709999999999994</v>
      </c>
      <c r="G213" s="2">
        <v>4</v>
      </c>
      <c r="H213" s="2" t="str">
        <f t="shared" si="15"/>
        <v>Tuesday</v>
      </c>
      <c r="I213" s="5">
        <f t="shared" si="16"/>
        <v>43756</v>
      </c>
      <c r="J213" s="2" t="str">
        <f t="shared" si="17"/>
        <v>Friday</v>
      </c>
      <c r="K213" s="2" t="str">
        <f t="shared" si="18"/>
        <v>Weekday</v>
      </c>
      <c r="L213" s="3">
        <f>IF(VLOOKUP(H213,Discount_Days!A:C,3,0)&gt;0,VLOOKUP(H213,Discount_Days!A:C,3,0)*NewSales_1001_1015!F213,0)</f>
        <v>3.2854999999999999</v>
      </c>
      <c r="M213" s="3">
        <f t="shared" si="19"/>
        <v>62.424499999999995</v>
      </c>
    </row>
    <row r="214" spans="1:13" x14ac:dyDescent="0.35">
      <c r="A214" s="5">
        <v>43740</v>
      </c>
      <c r="B214" s="2" t="s">
        <v>176</v>
      </c>
      <c r="C214" s="3">
        <v>2</v>
      </c>
      <c r="D214" s="3">
        <v>0.25</v>
      </c>
      <c r="E214" s="3">
        <v>0.75</v>
      </c>
      <c r="F214" s="3">
        <v>6</v>
      </c>
      <c r="G214" s="2">
        <v>3</v>
      </c>
      <c r="H214" s="2" t="str">
        <f t="shared" si="15"/>
        <v>Wednesday</v>
      </c>
      <c r="I214" s="5">
        <f t="shared" si="16"/>
        <v>43743</v>
      </c>
      <c r="J214" s="2" t="str">
        <f t="shared" si="17"/>
        <v>Saturday</v>
      </c>
      <c r="K214" s="2" t="str">
        <f t="shared" si="18"/>
        <v>Weekday</v>
      </c>
      <c r="L214" s="3">
        <f>IF(VLOOKUP(H214,Discount_Days!A:C,3,0)&gt;0,VLOOKUP(H214,Discount_Days!A:C,3,0)*NewSales_1001_1015!F214,0)</f>
        <v>0</v>
      </c>
      <c r="M214" s="3">
        <f t="shared" si="19"/>
        <v>6</v>
      </c>
    </row>
    <row r="215" spans="1:13" x14ac:dyDescent="0.35">
      <c r="A215" s="5">
        <v>43742</v>
      </c>
      <c r="B215" s="2" t="s">
        <v>176</v>
      </c>
      <c r="C215" s="3">
        <v>5</v>
      </c>
      <c r="D215" s="3">
        <v>0.25</v>
      </c>
      <c r="E215" s="3">
        <v>0.25</v>
      </c>
      <c r="F215" s="3">
        <v>5</v>
      </c>
      <c r="G215" s="2">
        <v>1</v>
      </c>
      <c r="H215" s="2" t="str">
        <f t="shared" si="15"/>
        <v>Friday</v>
      </c>
      <c r="I215" s="5">
        <f t="shared" si="16"/>
        <v>43745</v>
      </c>
      <c r="J215" s="2" t="str">
        <f t="shared" si="17"/>
        <v>Monday</v>
      </c>
      <c r="K215" s="2" t="str">
        <f t="shared" si="18"/>
        <v>Weekday</v>
      </c>
      <c r="L215" s="3">
        <f>IF(VLOOKUP(H215,Discount_Days!A:C,3,0)&gt;0,VLOOKUP(H215,Discount_Days!A:C,3,0)*NewSales_1001_1015!F215,0)</f>
        <v>0</v>
      </c>
      <c r="M215" s="3">
        <f t="shared" si="19"/>
        <v>5</v>
      </c>
    </row>
    <row r="216" spans="1:13" x14ac:dyDescent="0.35">
      <c r="A216" s="5">
        <v>43743</v>
      </c>
      <c r="B216" s="2" t="s">
        <v>176</v>
      </c>
      <c r="C216" s="3">
        <v>5</v>
      </c>
      <c r="D216" s="3">
        <v>0.25</v>
      </c>
      <c r="E216" s="3">
        <v>0.5</v>
      </c>
      <c r="F216" s="3">
        <v>10</v>
      </c>
      <c r="G216" s="2">
        <v>2</v>
      </c>
      <c r="H216" s="2" t="str">
        <f t="shared" si="15"/>
        <v>Saturday</v>
      </c>
      <c r="I216" s="5">
        <f t="shared" si="16"/>
        <v>43746</v>
      </c>
      <c r="J216" s="2" t="str">
        <f t="shared" si="17"/>
        <v>Tuesday</v>
      </c>
      <c r="K216" s="2" t="str">
        <f t="shared" si="18"/>
        <v>Weekend</v>
      </c>
      <c r="L216" s="3">
        <f>IF(VLOOKUP(H216,Discount_Days!A:C,3,0)&gt;0,VLOOKUP(H216,Discount_Days!A:C,3,0)*NewSales_1001_1015!F216,0)</f>
        <v>0</v>
      </c>
      <c r="M216" s="3">
        <f t="shared" si="19"/>
        <v>10</v>
      </c>
    </row>
    <row r="217" spans="1:13" x14ac:dyDescent="0.35">
      <c r="A217" s="5">
        <v>43749</v>
      </c>
      <c r="B217" s="2" t="s">
        <v>176</v>
      </c>
      <c r="C217" s="3">
        <v>5</v>
      </c>
      <c r="D217" s="3">
        <v>0.25</v>
      </c>
      <c r="E217" s="3">
        <v>0.5</v>
      </c>
      <c r="F217" s="3">
        <v>10</v>
      </c>
      <c r="G217" s="2">
        <v>2</v>
      </c>
      <c r="H217" s="2" t="str">
        <f t="shared" si="15"/>
        <v>Friday</v>
      </c>
      <c r="I217" s="5">
        <f t="shared" si="16"/>
        <v>43752</v>
      </c>
      <c r="J217" s="2" t="str">
        <f t="shared" si="17"/>
        <v>Monday</v>
      </c>
      <c r="K217" s="2" t="str">
        <f t="shared" si="18"/>
        <v>Weekday</v>
      </c>
      <c r="L217" s="3">
        <f>IF(VLOOKUP(H217,Discount_Days!A:C,3,0)&gt;0,VLOOKUP(H217,Discount_Days!A:C,3,0)*NewSales_1001_1015!F217,0)</f>
        <v>0</v>
      </c>
      <c r="M217" s="3">
        <f t="shared" si="19"/>
        <v>10</v>
      </c>
    </row>
    <row r="218" spans="1:13" x14ac:dyDescent="0.35">
      <c r="A218" s="5">
        <v>43751</v>
      </c>
      <c r="B218" s="2" t="s">
        <v>176</v>
      </c>
      <c r="C218" s="3">
        <v>5</v>
      </c>
      <c r="D218" s="3">
        <v>0.25</v>
      </c>
      <c r="E218" s="3">
        <v>0.25</v>
      </c>
      <c r="F218" s="3">
        <v>5</v>
      </c>
      <c r="G218" s="2">
        <v>1</v>
      </c>
      <c r="H218" s="2" t="str">
        <f t="shared" si="15"/>
        <v>Sunday</v>
      </c>
      <c r="I218" s="5">
        <f t="shared" si="16"/>
        <v>43754</v>
      </c>
      <c r="J218" s="2" t="str">
        <f t="shared" si="17"/>
        <v>Wednesday</v>
      </c>
      <c r="K218" s="2" t="str">
        <f t="shared" si="18"/>
        <v>Weekend</v>
      </c>
      <c r="L218" s="3">
        <f>IF(VLOOKUP(H218,Discount_Days!A:C,3,0)&gt;0,VLOOKUP(H218,Discount_Days!A:C,3,0)*NewSales_1001_1015!F218,0)</f>
        <v>0</v>
      </c>
      <c r="M218" s="3">
        <f t="shared" si="19"/>
        <v>5</v>
      </c>
    </row>
    <row r="219" spans="1:13" x14ac:dyDescent="0.35">
      <c r="A219" s="5">
        <v>43753</v>
      </c>
      <c r="B219" s="2" t="s">
        <v>176</v>
      </c>
      <c r="C219" s="3">
        <v>5</v>
      </c>
      <c r="D219" s="3">
        <v>0.25</v>
      </c>
      <c r="E219" s="3">
        <v>0.5</v>
      </c>
      <c r="F219" s="3">
        <v>10</v>
      </c>
      <c r="G219" s="2">
        <v>2</v>
      </c>
      <c r="H219" s="2" t="str">
        <f t="shared" si="15"/>
        <v>Tuesday</v>
      </c>
      <c r="I219" s="5">
        <f t="shared" si="16"/>
        <v>43756</v>
      </c>
      <c r="J219" s="2" t="str">
        <f t="shared" si="17"/>
        <v>Friday</v>
      </c>
      <c r="K219" s="2" t="str">
        <f t="shared" si="18"/>
        <v>Weekday</v>
      </c>
      <c r="L219" s="3">
        <f>IF(VLOOKUP(H219,Discount_Days!A:C,3,0)&gt;0,VLOOKUP(H219,Discount_Days!A:C,3,0)*NewSales_1001_1015!F219,0)</f>
        <v>0.5</v>
      </c>
      <c r="M219" s="3">
        <f t="shared" si="19"/>
        <v>9.5</v>
      </c>
    </row>
    <row r="220" spans="1:13" x14ac:dyDescent="0.35">
      <c r="A220" s="5">
        <v>43739</v>
      </c>
      <c r="B220" s="2" t="s">
        <v>15</v>
      </c>
      <c r="C220" s="3">
        <v>32</v>
      </c>
      <c r="D220" s="3">
        <v>5.5</v>
      </c>
      <c r="E220" s="3">
        <v>5.5</v>
      </c>
      <c r="F220" s="3">
        <v>32</v>
      </c>
      <c r="G220" s="2">
        <v>1</v>
      </c>
      <c r="H220" s="2" t="str">
        <f t="shared" si="15"/>
        <v>Tuesday</v>
      </c>
      <c r="I220" s="5">
        <f t="shared" si="16"/>
        <v>43742</v>
      </c>
      <c r="J220" s="2" t="str">
        <f t="shared" si="17"/>
        <v>Friday</v>
      </c>
      <c r="K220" s="2" t="str">
        <f t="shared" si="18"/>
        <v>Weekday</v>
      </c>
      <c r="L220" s="3">
        <f>IF(VLOOKUP(H220,Discount_Days!A:C,3,0)&gt;0,VLOOKUP(H220,Discount_Days!A:C,3,0)*NewSales_1001_1015!F220,0)</f>
        <v>1.6</v>
      </c>
      <c r="M220" s="3">
        <f t="shared" si="19"/>
        <v>30.4</v>
      </c>
    </row>
    <row r="221" spans="1:13" x14ac:dyDescent="0.35">
      <c r="A221" s="5">
        <v>43740</v>
      </c>
      <c r="B221" s="2" t="s">
        <v>15</v>
      </c>
      <c r="C221" s="3">
        <v>32</v>
      </c>
      <c r="D221" s="3">
        <v>5.5</v>
      </c>
      <c r="E221" s="3">
        <v>16.5</v>
      </c>
      <c r="F221" s="3">
        <v>96</v>
      </c>
      <c r="G221" s="2">
        <v>3</v>
      </c>
      <c r="H221" s="2" t="str">
        <f t="shared" si="15"/>
        <v>Wednesday</v>
      </c>
      <c r="I221" s="5">
        <f t="shared" si="16"/>
        <v>43743</v>
      </c>
      <c r="J221" s="2" t="str">
        <f t="shared" si="17"/>
        <v>Saturday</v>
      </c>
      <c r="K221" s="2" t="str">
        <f t="shared" si="18"/>
        <v>Weekday</v>
      </c>
      <c r="L221" s="3">
        <f>IF(VLOOKUP(H221,Discount_Days!A:C,3,0)&gt;0,VLOOKUP(H221,Discount_Days!A:C,3,0)*NewSales_1001_1015!F221,0)</f>
        <v>0</v>
      </c>
      <c r="M221" s="3">
        <f t="shared" si="19"/>
        <v>96</v>
      </c>
    </row>
    <row r="222" spans="1:13" x14ac:dyDescent="0.35">
      <c r="A222" s="5">
        <v>43741</v>
      </c>
      <c r="B222" s="2" t="s">
        <v>15</v>
      </c>
      <c r="C222" s="3">
        <v>32</v>
      </c>
      <c r="D222" s="3">
        <v>5.5</v>
      </c>
      <c r="E222" s="3">
        <v>5.5</v>
      </c>
      <c r="F222" s="3">
        <v>32</v>
      </c>
      <c r="G222" s="2">
        <v>1</v>
      </c>
      <c r="H222" s="2" t="str">
        <f t="shared" si="15"/>
        <v>Thursday</v>
      </c>
      <c r="I222" s="5">
        <f t="shared" si="16"/>
        <v>43744</v>
      </c>
      <c r="J222" s="2" t="str">
        <f t="shared" si="17"/>
        <v>Sunday</v>
      </c>
      <c r="K222" s="2" t="str">
        <f t="shared" si="18"/>
        <v>Weekday</v>
      </c>
      <c r="L222" s="3">
        <f>IF(VLOOKUP(H222,Discount_Days!A:C,3,0)&gt;0,VLOOKUP(H222,Discount_Days!A:C,3,0)*NewSales_1001_1015!F222,0)</f>
        <v>3.2</v>
      </c>
      <c r="M222" s="3">
        <f t="shared" si="19"/>
        <v>28.8</v>
      </c>
    </row>
    <row r="223" spans="1:13" x14ac:dyDescent="0.35">
      <c r="A223" s="5">
        <v>43742</v>
      </c>
      <c r="B223" s="2" t="s">
        <v>15</v>
      </c>
      <c r="C223" s="3">
        <v>32</v>
      </c>
      <c r="D223" s="3">
        <v>5.5</v>
      </c>
      <c r="E223" s="3">
        <v>5.5</v>
      </c>
      <c r="F223" s="3">
        <v>32</v>
      </c>
      <c r="G223" s="2">
        <v>1</v>
      </c>
      <c r="H223" s="2" t="str">
        <f t="shared" si="15"/>
        <v>Friday</v>
      </c>
      <c r="I223" s="5">
        <f t="shared" si="16"/>
        <v>43745</v>
      </c>
      <c r="J223" s="2" t="str">
        <f t="shared" si="17"/>
        <v>Monday</v>
      </c>
      <c r="K223" s="2" t="str">
        <f t="shared" si="18"/>
        <v>Weekday</v>
      </c>
      <c r="L223" s="3">
        <f>IF(VLOOKUP(H223,Discount_Days!A:C,3,0)&gt;0,VLOOKUP(H223,Discount_Days!A:C,3,0)*NewSales_1001_1015!F223,0)</f>
        <v>0</v>
      </c>
      <c r="M223" s="3">
        <f t="shared" si="19"/>
        <v>32</v>
      </c>
    </row>
    <row r="224" spans="1:13" x14ac:dyDescent="0.35">
      <c r="A224" s="5">
        <v>43743</v>
      </c>
      <c r="B224" s="2" t="s">
        <v>15</v>
      </c>
      <c r="C224" s="3">
        <v>32</v>
      </c>
      <c r="D224" s="3">
        <v>5.5</v>
      </c>
      <c r="E224" s="3">
        <v>5.5</v>
      </c>
      <c r="F224" s="3">
        <v>32</v>
      </c>
      <c r="G224" s="2">
        <v>1</v>
      </c>
      <c r="H224" s="2" t="str">
        <f t="shared" si="15"/>
        <v>Saturday</v>
      </c>
      <c r="I224" s="5">
        <f t="shared" si="16"/>
        <v>43746</v>
      </c>
      <c r="J224" s="2" t="str">
        <f t="shared" si="17"/>
        <v>Tuesday</v>
      </c>
      <c r="K224" s="2" t="str">
        <f t="shared" si="18"/>
        <v>Weekend</v>
      </c>
      <c r="L224" s="3">
        <f>IF(VLOOKUP(H224,Discount_Days!A:C,3,0)&gt;0,VLOOKUP(H224,Discount_Days!A:C,3,0)*NewSales_1001_1015!F224,0)</f>
        <v>0</v>
      </c>
      <c r="M224" s="3">
        <f t="shared" si="19"/>
        <v>32</v>
      </c>
    </row>
    <row r="225" spans="1:13" x14ac:dyDescent="0.35">
      <c r="A225" s="5">
        <v>43745</v>
      </c>
      <c r="B225" s="2" t="s">
        <v>15</v>
      </c>
      <c r="C225" s="3">
        <v>32</v>
      </c>
      <c r="D225" s="3">
        <v>5.5</v>
      </c>
      <c r="E225" s="3">
        <v>5.5</v>
      </c>
      <c r="F225" s="3">
        <v>32</v>
      </c>
      <c r="G225" s="2">
        <v>1</v>
      </c>
      <c r="H225" s="2" t="str">
        <f t="shared" si="15"/>
        <v>Monday</v>
      </c>
      <c r="I225" s="5">
        <f t="shared" si="16"/>
        <v>43748</v>
      </c>
      <c r="J225" s="2" t="str">
        <f t="shared" si="17"/>
        <v>Thursday</v>
      </c>
      <c r="K225" s="2" t="str">
        <f t="shared" si="18"/>
        <v>Weekend</v>
      </c>
      <c r="L225" s="3">
        <f>IF(VLOOKUP(H225,Discount_Days!A:C,3,0)&gt;0,VLOOKUP(H225,Discount_Days!A:C,3,0)*NewSales_1001_1015!F225,0)</f>
        <v>0</v>
      </c>
      <c r="M225" s="3">
        <f t="shared" si="19"/>
        <v>32</v>
      </c>
    </row>
    <row r="226" spans="1:13" x14ac:dyDescent="0.35">
      <c r="A226" s="5">
        <v>43747</v>
      </c>
      <c r="B226" s="2" t="s">
        <v>15</v>
      </c>
      <c r="C226" s="3">
        <v>32</v>
      </c>
      <c r="D226" s="3">
        <v>5.5</v>
      </c>
      <c r="E226" s="3">
        <v>5.5</v>
      </c>
      <c r="F226" s="3">
        <v>32</v>
      </c>
      <c r="G226" s="2">
        <v>1</v>
      </c>
      <c r="H226" s="2" t="str">
        <f t="shared" si="15"/>
        <v>Wednesday</v>
      </c>
      <c r="I226" s="5">
        <f t="shared" si="16"/>
        <v>43750</v>
      </c>
      <c r="J226" s="2" t="str">
        <f t="shared" si="17"/>
        <v>Saturday</v>
      </c>
      <c r="K226" s="2" t="str">
        <f t="shared" si="18"/>
        <v>Weekday</v>
      </c>
      <c r="L226" s="3">
        <f>IF(VLOOKUP(H226,Discount_Days!A:C,3,0)&gt;0,VLOOKUP(H226,Discount_Days!A:C,3,0)*NewSales_1001_1015!F226,0)</f>
        <v>0</v>
      </c>
      <c r="M226" s="3">
        <f t="shared" si="19"/>
        <v>32</v>
      </c>
    </row>
    <row r="227" spans="1:13" x14ac:dyDescent="0.35">
      <c r="A227" s="5">
        <v>43752</v>
      </c>
      <c r="B227" s="2" t="s">
        <v>15</v>
      </c>
      <c r="C227" s="3">
        <v>32</v>
      </c>
      <c r="D227" s="3">
        <v>5.5</v>
      </c>
      <c r="E227" s="3">
        <v>5.5</v>
      </c>
      <c r="F227" s="3">
        <v>32</v>
      </c>
      <c r="G227" s="2">
        <v>1</v>
      </c>
      <c r="H227" s="2" t="str">
        <f t="shared" si="15"/>
        <v>Monday</v>
      </c>
      <c r="I227" s="5">
        <f t="shared" si="16"/>
        <v>43755</v>
      </c>
      <c r="J227" s="2" t="str">
        <f t="shared" si="17"/>
        <v>Thursday</v>
      </c>
      <c r="K227" s="2" t="str">
        <f t="shared" si="18"/>
        <v>Weekend</v>
      </c>
      <c r="L227" s="3">
        <f>IF(VLOOKUP(H227,Discount_Days!A:C,3,0)&gt;0,VLOOKUP(H227,Discount_Days!A:C,3,0)*NewSales_1001_1015!F227,0)</f>
        <v>0</v>
      </c>
      <c r="M227" s="3">
        <f t="shared" si="19"/>
        <v>32</v>
      </c>
    </row>
    <row r="228" spans="1:13" x14ac:dyDescent="0.35">
      <c r="A228" s="5">
        <v>43753</v>
      </c>
      <c r="B228" s="2" t="s">
        <v>15</v>
      </c>
      <c r="C228" s="3">
        <v>32</v>
      </c>
      <c r="D228" s="3">
        <v>5.5</v>
      </c>
      <c r="E228" s="3">
        <v>16.5</v>
      </c>
      <c r="F228" s="3">
        <v>96</v>
      </c>
      <c r="G228" s="2">
        <v>3</v>
      </c>
      <c r="H228" s="2" t="str">
        <f t="shared" si="15"/>
        <v>Tuesday</v>
      </c>
      <c r="I228" s="5">
        <f t="shared" si="16"/>
        <v>43756</v>
      </c>
      <c r="J228" s="2" t="str">
        <f t="shared" si="17"/>
        <v>Friday</v>
      </c>
      <c r="K228" s="2" t="str">
        <f t="shared" si="18"/>
        <v>Weekday</v>
      </c>
      <c r="L228" s="3">
        <f>IF(VLOOKUP(H228,Discount_Days!A:C,3,0)&gt;0,VLOOKUP(H228,Discount_Days!A:C,3,0)*NewSales_1001_1015!F228,0)</f>
        <v>4.8000000000000007</v>
      </c>
      <c r="M228" s="3">
        <f t="shared" si="19"/>
        <v>91.2</v>
      </c>
    </row>
    <row r="229" spans="1:13" x14ac:dyDescent="0.35">
      <c r="A229" s="5">
        <v>43742</v>
      </c>
      <c r="B229" s="2" t="s">
        <v>97</v>
      </c>
      <c r="C229" s="3">
        <v>11</v>
      </c>
      <c r="D229" s="3">
        <v>2.6</v>
      </c>
      <c r="E229" s="3">
        <v>5.2</v>
      </c>
      <c r="F229" s="3">
        <v>22</v>
      </c>
      <c r="G229" s="2">
        <v>2</v>
      </c>
      <c r="H229" s="2" t="str">
        <f t="shared" si="15"/>
        <v>Friday</v>
      </c>
      <c r="I229" s="5">
        <f t="shared" si="16"/>
        <v>43745</v>
      </c>
      <c r="J229" s="2" t="str">
        <f t="shared" si="17"/>
        <v>Monday</v>
      </c>
      <c r="K229" s="2" t="str">
        <f t="shared" si="18"/>
        <v>Weekday</v>
      </c>
      <c r="L229" s="3">
        <f>IF(VLOOKUP(H229,Discount_Days!A:C,3,0)&gt;0,VLOOKUP(H229,Discount_Days!A:C,3,0)*NewSales_1001_1015!F229,0)</f>
        <v>0</v>
      </c>
      <c r="M229" s="3">
        <f t="shared" si="19"/>
        <v>22</v>
      </c>
    </row>
    <row r="230" spans="1:13" x14ac:dyDescent="0.35">
      <c r="A230" s="5">
        <v>43744</v>
      </c>
      <c r="B230" s="2" t="s">
        <v>97</v>
      </c>
      <c r="C230" s="3">
        <v>11</v>
      </c>
      <c r="D230" s="3">
        <v>2.6</v>
      </c>
      <c r="E230" s="3">
        <v>2.6</v>
      </c>
      <c r="F230" s="3">
        <v>11</v>
      </c>
      <c r="G230" s="2">
        <v>1</v>
      </c>
      <c r="H230" s="2" t="str">
        <f t="shared" si="15"/>
        <v>Sunday</v>
      </c>
      <c r="I230" s="5">
        <f t="shared" si="16"/>
        <v>43747</v>
      </c>
      <c r="J230" s="2" t="str">
        <f t="shared" si="17"/>
        <v>Wednesday</v>
      </c>
      <c r="K230" s="2" t="str">
        <f t="shared" si="18"/>
        <v>Weekend</v>
      </c>
      <c r="L230" s="3">
        <f>IF(VLOOKUP(H230,Discount_Days!A:C,3,0)&gt;0,VLOOKUP(H230,Discount_Days!A:C,3,0)*NewSales_1001_1015!F230,0)</f>
        <v>0</v>
      </c>
      <c r="M230" s="3">
        <f t="shared" si="19"/>
        <v>11</v>
      </c>
    </row>
    <row r="231" spans="1:13" x14ac:dyDescent="0.35">
      <c r="A231" s="5">
        <v>43747</v>
      </c>
      <c r="B231" s="2" t="s">
        <v>97</v>
      </c>
      <c r="C231" s="3">
        <v>11</v>
      </c>
      <c r="D231" s="3">
        <v>2.6</v>
      </c>
      <c r="E231" s="3">
        <v>2.6</v>
      </c>
      <c r="F231" s="3">
        <v>11</v>
      </c>
      <c r="G231" s="2">
        <v>1</v>
      </c>
      <c r="H231" s="2" t="str">
        <f t="shared" si="15"/>
        <v>Wednesday</v>
      </c>
      <c r="I231" s="5">
        <f t="shared" si="16"/>
        <v>43750</v>
      </c>
      <c r="J231" s="2" t="str">
        <f t="shared" si="17"/>
        <v>Saturday</v>
      </c>
      <c r="K231" s="2" t="str">
        <f t="shared" si="18"/>
        <v>Weekday</v>
      </c>
      <c r="L231" s="3">
        <f>IF(VLOOKUP(H231,Discount_Days!A:C,3,0)&gt;0,VLOOKUP(H231,Discount_Days!A:C,3,0)*NewSales_1001_1015!F231,0)</f>
        <v>0</v>
      </c>
      <c r="M231" s="3">
        <f t="shared" si="19"/>
        <v>11</v>
      </c>
    </row>
    <row r="232" spans="1:13" x14ac:dyDescent="0.35">
      <c r="A232" s="5">
        <v>43752</v>
      </c>
      <c r="B232" s="2" t="s">
        <v>97</v>
      </c>
      <c r="C232" s="3">
        <v>11.13</v>
      </c>
      <c r="D232" s="3">
        <v>2.58</v>
      </c>
      <c r="E232" s="3">
        <v>28.35</v>
      </c>
      <c r="F232" s="3">
        <v>122.48</v>
      </c>
      <c r="G232" s="2">
        <v>11</v>
      </c>
      <c r="H232" s="2" t="str">
        <f t="shared" si="15"/>
        <v>Monday</v>
      </c>
      <c r="I232" s="5">
        <f t="shared" si="16"/>
        <v>43755</v>
      </c>
      <c r="J232" s="2" t="str">
        <f t="shared" si="17"/>
        <v>Thursday</v>
      </c>
      <c r="K232" s="2" t="str">
        <f t="shared" si="18"/>
        <v>Weekend</v>
      </c>
      <c r="L232" s="3">
        <f>IF(VLOOKUP(H232,Discount_Days!A:C,3,0)&gt;0,VLOOKUP(H232,Discount_Days!A:C,3,0)*NewSales_1001_1015!F232,0)</f>
        <v>0</v>
      </c>
      <c r="M232" s="3">
        <f t="shared" si="19"/>
        <v>122.48</v>
      </c>
    </row>
    <row r="233" spans="1:13" x14ac:dyDescent="0.35">
      <c r="A233" s="5">
        <v>43744</v>
      </c>
      <c r="B233" s="2" t="s">
        <v>135</v>
      </c>
      <c r="C233" s="3">
        <v>8</v>
      </c>
      <c r="D233" s="3">
        <v>2.1</v>
      </c>
      <c r="E233" s="3">
        <v>2.1</v>
      </c>
      <c r="F233" s="3">
        <v>8</v>
      </c>
      <c r="G233" s="2">
        <v>1</v>
      </c>
      <c r="H233" s="2" t="str">
        <f t="shared" si="15"/>
        <v>Sunday</v>
      </c>
      <c r="I233" s="5">
        <f t="shared" si="16"/>
        <v>43747</v>
      </c>
      <c r="J233" s="2" t="str">
        <f t="shared" si="17"/>
        <v>Wednesday</v>
      </c>
      <c r="K233" s="2" t="str">
        <f t="shared" si="18"/>
        <v>Weekend</v>
      </c>
      <c r="L233" s="3">
        <f>IF(VLOOKUP(H233,Discount_Days!A:C,3,0)&gt;0,VLOOKUP(H233,Discount_Days!A:C,3,0)*NewSales_1001_1015!F233,0)</f>
        <v>0</v>
      </c>
      <c r="M233" s="3">
        <f t="shared" si="19"/>
        <v>8</v>
      </c>
    </row>
    <row r="234" spans="1:13" x14ac:dyDescent="0.35">
      <c r="A234" s="5">
        <v>43751</v>
      </c>
      <c r="B234" s="2" t="s">
        <v>135</v>
      </c>
      <c r="C234" s="3">
        <v>8</v>
      </c>
      <c r="D234" s="3">
        <v>2.1</v>
      </c>
      <c r="E234" s="3">
        <v>2.1</v>
      </c>
      <c r="F234" s="3">
        <v>8</v>
      </c>
      <c r="G234" s="2">
        <v>1</v>
      </c>
      <c r="H234" s="2" t="str">
        <f t="shared" si="15"/>
        <v>Sunday</v>
      </c>
      <c r="I234" s="5">
        <f t="shared" si="16"/>
        <v>43754</v>
      </c>
      <c r="J234" s="2" t="str">
        <f t="shared" si="17"/>
        <v>Wednesday</v>
      </c>
      <c r="K234" s="2" t="str">
        <f t="shared" si="18"/>
        <v>Weekend</v>
      </c>
      <c r="L234" s="3">
        <f>IF(VLOOKUP(H234,Discount_Days!A:C,3,0)&gt;0,VLOOKUP(H234,Discount_Days!A:C,3,0)*NewSales_1001_1015!F234,0)</f>
        <v>0</v>
      </c>
      <c r="M234" s="3">
        <f t="shared" si="19"/>
        <v>8</v>
      </c>
    </row>
    <row r="235" spans="1:13" x14ac:dyDescent="0.35">
      <c r="A235" s="5">
        <v>43752</v>
      </c>
      <c r="B235" s="2" t="s">
        <v>135</v>
      </c>
      <c r="C235" s="3">
        <v>8</v>
      </c>
      <c r="D235" s="3">
        <v>2.1</v>
      </c>
      <c r="E235" s="3">
        <v>8.4</v>
      </c>
      <c r="F235" s="3">
        <v>32</v>
      </c>
      <c r="G235" s="2">
        <v>4</v>
      </c>
      <c r="H235" s="2" t="str">
        <f t="shared" si="15"/>
        <v>Monday</v>
      </c>
      <c r="I235" s="5">
        <f t="shared" si="16"/>
        <v>43755</v>
      </c>
      <c r="J235" s="2" t="str">
        <f t="shared" si="17"/>
        <v>Thursday</v>
      </c>
      <c r="K235" s="2" t="str">
        <f t="shared" si="18"/>
        <v>Weekend</v>
      </c>
      <c r="L235" s="3">
        <f>IF(VLOOKUP(H235,Discount_Days!A:C,3,0)&gt;0,VLOOKUP(H235,Discount_Days!A:C,3,0)*NewSales_1001_1015!F235,0)</f>
        <v>0</v>
      </c>
      <c r="M235" s="3">
        <f t="shared" si="19"/>
        <v>32</v>
      </c>
    </row>
    <row r="236" spans="1:13" x14ac:dyDescent="0.35">
      <c r="A236" s="5">
        <v>43739</v>
      </c>
      <c r="B236" s="2" t="s">
        <v>98</v>
      </c>
      <c r="C236" s="3">
        <v>20.64</v>
      </c>
      <c r="D236" s="3">
        <v>7.94</v>
      </c>
      <c r="E236" s="3">
        <v>7.94</v>
      </c>
      <c r="F236" s="3">
        <v>20.64</v>
      </c>
      <c r="G236" s="2">
        <v>1</v>
      </c>
      <c r="H236" s="2" t="str">
        <f t="shared" si="15"/>
        <v>Tuesday</v>
      </c>
      <c r="I236" s="5">
        <f t="shared" si="16"/>
        <v>43742</v>
      </c>
      <c r="J236" s="2" t="str">
        <f t="shared" si="17"/>
        <v>Friday</v>
      </c>
      <c r="K236" s="2" t="str">
        <f t="shared" si="18"/>
        <v>Weekday</v>
      </c>
      <c r="L236" s="3">
        <f>IF(VLOOKUP(H236,Discount_Days!A:C,3,0)&gt;0,VLOOKUP(H236,Discount_Days!A:C,3,0)*NewSales_1001_1015!F236,0)</f>
        <v>1.032</v>
      </c>
      <c r="M236" s="3">
        <f t="shared" si="19"/>
        <v>19.608000000000001</v>
      </c>
    </row>
    <row r="237" spans="1:13" x14ac:dyDescent="0.35">
      <c r="A237" s="5">
        <v>43740</v>
      </c>
      <c r="B237" s="2" t="s">
        <v>98</v>
      </c>
      <c r="C237" s="3">
        <v>20</v>
      </c>
      <c r="D237" s="3">
        <v>7.94</v>
      </c>
      <c r="E237" s="3">
        <v>15.88</v>
      </c>
      <c r="F237" s="3">
        <v>40</v>
      </c>
      <c r="G237" s="2">
        <v>2</v>
      </c>
      <c r="H237" s="2" t="str">
        <f t="shared" si="15"/>
        <v>Wednesday</v>
      </c>
      <c r="I237" s="5">
        <f t="shared" si="16"/>
        <v>43743</v>
      </c>
      <c r="J237" s="2" t="str">
        <f t="shared" si="17"/>
        <v>Saturday</v>
      </c>
      <c r="K237" s="2" t="str">
        <f t="shared" si="18"/>
        <v>Weekday</v>
      </c>
      <c r="L237" s="3">
        <f>IF(VLOOKUP(H237,Discount_Days!A:C,3,0)&gt;0,VLOOKUP(H237,Discount_Days!A:C,3,0)*NewSales_1001_1015!F237,0)</f>
        <v>0</v>
      </c>
      <c r="M237" s="3">
        <f t="shared" si="19"/>
        <v>40</v>
      </c>
    </row>
    <row r="238" spans="1:13" x14ac:dyDescent="0.35">
      <c r="A238" s="5">
        <v>43741</v>
      </c>
      <c r="B238" s="2" t="s">
        <v>98</v>
      </c>
      <c r="C238" s="3">
        <v>13.33</v>
      </c>
      <c r="D238" s="3">
        <v>7.94</v>
      </c>
      <c r="E238" s="3">
        <v>23.82</v>
      </c>
      <c r="F238" s="3">
        <v>40</v>
      </c>
      <c r="G238" s="2">
        <v>3</v>
      </c>
      <c r="H238" s="2" t="str">
        <f t="shared" si="15"/>
        <v>Thursday</v>
      </c>
      <c r="I238" s="5">
        <f t="shared" si="16"/>
        <v>43744</v>
      </c>
      <c r="J238" s="2" t="str">
        <f t="shared" si="17"/>
        <v>Sunday</v>
      </c>
      <c r="K238" s="2" t="str">
        <f t="shared" si="18"/>
        <v>Weekday</v>
      </c>
      <c r="L238" s="3">
        <f>IF(VLOOKUP(H238,Discount_Days!A:C,3,0)&gt;0,VLOOKUP(H238,Discount_Days!A:C,3,0)*NewSales_1001_1015!F238,0)</f>
        <v>4</v>
      </c>
      <c r="M238" s="3">
        <f t="shared" si="19"/>
        <v>36</v>
      </c>
    </row>
    <row r="239" spans="1:13" x14ac:dyDescent="0.35">
      <c r="A239" s="5">
        <v>43742</v>
      </c>
      <c r="B239" s="2" t="s">
        <v>98</v>
      </c>
      <c r="C239" s="3">
        <v>20</v>
      </c>
      <c r="D239" s="3">
        <v>7.94</v>
      </c>
      <c r="E239" s="3">
        <v>7.94</v>
      </c>
      <c r="F239" s="3">
        <v>20</v>
      </c>
      <c r="G239" s="2">
        <v>1</v>
      </c>
      <c r="H239" s="2" t="str">
        <f t="shared" si="15"/>
        <v>Friday</v>
      </c>
      <c r="I239" s="5">
        <f t="shared" si="16"/>
        <v>43745</v>
      </c>
      <c r="J239" s="2" t="str">
        <f t="shared" si="17"/>
        <v>Monday</v>
      </c>
      <c r="K239" s="2" t="str">
        <f t="shared" si="18"/>
        <v>Weekday</v>
      </c>
      <c r="L239" s="3">
        <f>IF(VLOOKUP(H239,Discount_Days!A:C,3,0)&gt;0,VLOOKUP(H239,Discount_Days!A:C,3,0)*NewSales_1001_1015!F239,0)</f>
        <v>0</v>
      </c>
      <c r="M239" s="3">
        <f t="shared" si="19"/>
        <v>20</v>
      </c>
    </row>
    <row r="240" spans="1:13" x14ac:dyDescent="0.35">
      <c r="A240" s="5">
        <v>43743</v>
      </c>
      <c r="B240" s="2" t="s">
        <v>98</v>
      </c>
      <c r="C240" s="3">
        <v>20</v>
      </c>
      <c r="D240" s="3">
        <v>7.94</v>
      </c>
      <c r="E240" s="3">
        <v>7.94</v>
      </c>
      <c r="F240" s="3">
        <v>20</v>
      </c>
      <c r="G240" s="2">
        <v>1</v>
      </c>
      <c r="H240" s="2" t="str">
        <f t="shared" si="15"/>
        <v>Saturday</v>
      </c>
      <c r="I240" s="5">
        <f t="shared" si="16"/>
        <v>43746</v>
      </c>
      <c r="J240" s="2" t="str">
        <f t="shared" si="17"/>
        <v>Tuesday</v>
      </c>
      <c r="K240" s="2" t="str">
        <f t="shared" si="18"/>
        <v>Weekend</v>
      </c>
      <c r="L240" s="3">
        <f>IF(VLOOKUP(H240,Discount_Days!A:C,3,0)&gt;0,VLOOKUP(H240,Discount_Days!A:C,3,0)*NewSales_1001_1015!F240,0)</f>
        <v>0</v>
      </c>
      <c r="M240" s="3">
        <f t="shared" si="19"/>
        <v>20</v>
      </c>
    </row>
    <row r="241" spans="1:13" x14ac:dyDescent="0.35">
      <c r="A241" s="5">
        <v>43744</v>
      </c>
      <c r="B241" s="2" t="s">
        <v>98</v>
      </c>
      <c r="C241" s="3">
        <v>20</v>
      </c>
      <c r="D241" s="3">
        <v>7.94</v>
      </c>
      <c r="E241" s="3">
        <v>15.88</v>
      </c>
      <c r="F241" s="3">
        <v>40</v>
      </c>
      <c r="G241" s="2">
        <v>2</v>
      </c>
      <c r="H241" s="2" t="str">
        <f t="shared" si="15"/>
        <v>Sunday</v>
      </c>
      <c r="I241" s="5">
        <f t="shared" si="16"/>
        <v>43747</v>
      </c>
      <c r="J241" s="2" t="str">
        <f t="shared" si="17"/>
        <v>Wednesday</v>
      </c>
      <c r="K241" s="2" t="str">
        <f t="shared" si="18"/>
        <v>Weekend</v>
      </c>
      <c r="L241" s="3">
        <f>IF(VLOOKUP(H241,Discount_Days!A:C,3,0)&gt;0,VLOOKUP(H241,Discount_Days!A:C,3,0)*NewSales_1001_1015!F241,0)</f>
        <v>0</v>
      </c>
      <c r="M241" s="3">
        <f t="shared" si="19"/>
        <v>40</v>
      </c>
    </row>
    <row r="242" spans="1:13" x14ac:dyDescent="0.35">
      <c r="A242" s="5">
        <v>43745</v>
      </c>
      <c r="B242" s="2" t="s">
        <v>98</v>
      </c>
      <c r="C242" s="3">
        <v>20</v>
      </c>
      <c r="D242" s="3">
        <v>7.94</v>
      </c>
      <c r="E242" s="3">
        <v>7.94</v>
      </c>
      <c r="F242" s="3">
        <v>20</v>
      </c>
      <c r="G242" s="2">
        <v>1</v>
      </c>
      <c r="H242" s="2" t="str">
        <f t="shared" si="15"/>
        <v>Monday</v>
      </c>
      <c r="I242" s="5">
        <f t="shared" si="16"/>
        <v>43748</v>
      </c>
      <c r="J242" s="2" t="str">
        <f t="shared" si="17"/>
        <v>Thursday</v>
      </c>
      <c r="K242" s="2" t="str">
        <f t="shared" si="18"/>
        <v>Weekend</v>
      </c>
      <c r="L242" s="3">
        <f>IF(VLOOKUP(H242,Discount_Days!A:C,3,0)&gt;0,VLOOKUP(H242,Discount_Days!A:C,3,0)*NewSales_1001_1015!F242,0)</f>
        <v>0</v>
      </c>
      <c r="M242" s="3">
        <f t="shared" si="19"/>
        <v>20</v>
      </c>
    </row>
    <row r="243" spans="1:13" x14ac:dyDescent="0.35">
      <c r="A243" s="5">
        <v>43746</v>
      </c>
      <c r="B243" s="2" t="s">
        <v>98</v>
      </c>
      <c r="C243" s="3">
        <v>20</v>
      </c>
      <c r="D243" s="3">
        <v>7.94</v>
      </c>
      <c r="E243" s="3">
        <v>15.88</v>
      </c>
      <c r="F243" s="3">
        <v>40</v>
      </c>
      <c r="G243" s="2">
        <v>2</v>
      </c>
      <c r="H243" s="2" t="str">
        <f t="shared" si="15"/>
        <v>Tuesday</v>
      </c>
      <c r="I243" s="5">
        <f t="shared" si="16"/>
        <v>43749</v>
      </c>
      <c r="J243" s="2" t="str">
        <f t="shared" si="17"/>
        <v>Friday</v>
      </c>
      <c r="K243" s="2" t="str">
        <f t="shared" si="18"/>
        <v>Weekday</v>
      </c>
      <c r="L243" s="3">
        <f>IF(VLOOKUP(H243,Discount_Days!A:C,3,0)&gt;0,VLOOKUP(H243,Discount_Days!A:C,3,0)*NewSales_1001_1015!F243,0)</f>
        <v>2</v>
      </c>
      <c r="M243" s="3">
        <f t="shared" si="19"/>
        <v>38</v>
      </c>
    </row>
    <row r="244" spans="1:13" x14ac:dyDescent="0.35">
      <c r="A244" s="5">
        <v>43747</v>
      </c>
      <c r="B244" s="2" t="s">
        <v>98</v>
      </c>
      <c r="C244" s="3">
        <v>20</v>
      </c>
      <c r="D244" s="3">
        <v>7.94</v>
      </c>
      <c r="E244" s="3">
        <v>23.82</v>
      </c>
      <c r="F244" s="3">
        <v>60</v>
      </c>
      <c r="G244" s="2">
        <v>3</v>
      </c>
      <c r="H244" s="2" t="str">
        <f t="shared" si="15"/>
        <v>Wednesday</v>
      </c>
      <c r="I244" s="5">
        <f t="shared" si="16"/>
        <v>43750</v>
      </c>
      <c r="J244" s="2" t="str">
        <f t="shared" si="17"/>
        <v>Saturday</v>
      </c>
      <c r="K244" s="2" t="str">
        <f t="shared" si="18"/>
        <v>Weekday</v>
      </c>
      <c r="L244" s="3">
        <f>IF(VLOOKUP(H244,Discount_Days!A:C,3,0)&gt;0,VLOOKUP(H244,Discount_Days!A:C,3,0)*NewSales_1001_1015!F244,0)</f>
        <v>0</v>
      </c>
      <c r="M244" s="3">
        <f t="shared" si="19"/>
        <v>60</v>
      </c>
    </row>
    <row r="245" spans="1:13" x14ac:dyDescent="0.35">
      <c r="A245" s="5">
        <v>43748</v>
      </c>
      <c r="B245" s="2" t="s">
        <v>98</v>
      </c>
      <c r="C245" s="3">
        <v>20.96</v>
      </c>
      <c r="D245" s="3">
        <v>7.94</v>
      </c>
      <c r="E245" s="3">
        <v>23.82</v>
      </c>
      <c r="F245" s="3">
        <v>62.88</v>
      </c>
      <c r="G245" s="2">
        <v>3</v>
      </c>
      <c r="H245" s="2" t="str">
        <f t="shared" si="15"/>
        <v>Thursday</v>
      </c>
      <c r="I245" s="5">
        <f t="shared" si="16"/>
        <v>43751</v>
      </c>
      <c r="J245" s="2" t="str">
        <f t="shared" si="17"/>
        <v>Sunday</v>
      </c>
      <c r="K245" s="2" t="str">
        <f t="shared" si="18"/>
        <v>Weekday</v>
      </c>
      <c r="L245" s="3">
        <f>IF(VLOOKUP(H245,Discount_Days!A:C,3,0)&gt;0,VLOOKUP(H245,Discount_Days!A:C,3,0)*NewSales_1001_1015!F245,0)</f>
        <v>6.2880000000000003</v>
      </c>
      <c r="M245" s="3">
        <f t="shared" si="19"/>
        <v>56.591999999999999</v>
      </c>
    </row>
    <row r="246" spans="1:13" x14ac:dyDescent="0.35">
      <c r="A246" s="5">
        <v>43749</v>
      </c>
      <c r="B246" s="2" t="s">
        <v>98</v>
      </c>
      <c r="C246" s="3">
        <v>21.45</v>
      </c>
      <c r="D246" s="3">
        <v>7.94</v>
      </c>
      <c r="E246" s="3">
        <v>31.76</v>
      </c>
      <c r="F246" s="3">
        <v>85.8</v>
      </c>
      <c r="G246" s="2">
        <v>4</v>
      </c>
      <c r="H246" s="2" t="str">
        <f t="shared" si="15"/>
        <v>Friday</v>
      </c>
      <c r="I246" s="5">
        <f t="shared" si="16"/>
        <v>43752</v>
      </c>
      <c r="J246" s="2" t="str">
        <f t="shared" si="17"/>
        <v>Monday</v>
      </c>
      <c r="K246" s="2" t="str">
        <f t="shared" si="18"/>
        <v>Weekday</v>
      </c>
      <c r="L246" s="3">
        <f>IF(VLOOKUP(H246,Discount_Days!A:C,3,0)&gt;0,VLOOKUP(H246,Discount_Days!A:C,3,0)*NewSales_1001_1015!F246,0)</f>
        <v>0</v>
      </c>
      <c r="M246" s="3">
        <f t="shared" si="19"/>
        <v>85.8</v>
      </c>
    </row>
    <row r="247" spans="1:13" x14ac:dyDescent="0.35">
      <c r="A247" s="5">
        <v>43750</v>
      </c>
      <c r="B247" s="2" t="s">
        <v>98</v>
      </c>
      <c r="C247" s="3">
        <v>20</v>
      </c>
      <c r="D247" s="3">
        <v>7.94</v>
      </c>
      <c r="E247" s="3">
        <v>15.88</v>
      </c>
      <c r="F247" s="3">
        <v>40</v>
      </c>
      <c r="G247" s="2">
        <v>2</v>
      </c>
      <c r="H247" s="2" t="str">
        <f t="shared" si="15"/>
        <v>Saturday</v>
      </c>
      <c r="I247" s="5">
        <f t="shared" si="16"/>
        <v>43753</v>
      </c>
      <c r="J247" s="2" t="str">
        <f t="shared" si="17"/>
        <v>Tuesday</v>
      </c>
      <c r="K247" s="2" t="str">
        <f t="shared" si="18"/>
        <v>Weekend</v>
      </c>
      <c r="L247" s="3">
        <f>IF(VLOOKUP(H247,Discount_Days!A:C,3,0)&gt;0,VLOOKUP(H247,Discount_Days!A:C,3,0)*NewSales_1001_1015!F247,0)</f>
        <v>0</v>
      </c>
      <c r="M247" s="3">
        <f t="shared" si="19"/>
        <v>40</v>
      </c>
    </row>
    <row r="248" spans="1:13" x14ac:dyDescent="0.35">
      <c r="A248" s="5">
        <v>43751</v>
      </c>
      <c r="B248" s="2" t="s">
        <v>98</v>
      </c>
      <c r="C248" s="3">
        <v>20</v>
      </c>
      <c r="D248" s="3">
        <v>7.94</v>
      </c>
      <c r="E248" s="3">
        <v>15.88</v>
      </c>
      <c r="F248" s="3">
        <v>40</v>
      </c>
      <c r="G248" s="2">
        <v>2</v>
      </c>
      <c r="H248" s="2" t="str">
        <f t="shared" si="15"/>
        <v>Sunday</v>
      </c>
      <c r="I248" s="5">
        <f t="shared" si="16"/>
        <v>43754</v>
      </c>
      <c r="J248" s="2" t="str">
        <f t="shared" si="17"/>
        <v>Wednesday</v>
      </c>
      <c r="K248" s="2" t="str">
        <f t="shared" si="18"/>
        <v>Weekend</v>
      </c>
      <c r="L248" s="3">
        <f>IF(VLOOKUP(H248,Discount_Days!A:C,3,0)&gt;0,VLOOKUP(H248,Discount_Days!A:C,3,0)*NewSales_1001_1015!F248,0)</f>
        <v>0</v>
      </c>
      <c r="M248" s="3">
        <f t="shared" si="19"/>
        <v>40</v>
      </c>
    </row>
    <row r="249" spans="1:13" x14ac:dyDescent="0.35">
      <c r="A249" s="5">
        <v>43752</v>
      </c>
      <c r="B249" s="2" t="s">
        <v>98</v>
      </c>
      <c r="C249" s="3">
        <v>21.16</v>
      </c>
      <c r="D249" s="3">
        <v>7.94</v>
      </c>
      <c r="E249" s="3">
        <v>39.700000000000003</v>
      </c>
      <c r="F249" s="3">
        <v>105.78</v>
      </c>
      <c r="G249" s="2">
        <v>5</v>
      </c>
      <c r="H249" s="2" t="str">
        <f t="shared" si="15"/>
        <v>Monday</v>
      </c>
      <c r="I249" s="5">
        <f t="shared" si="16"/>
        <v>43755</v>
      </c>
      <c r="J249" s="2" t="str">
        <f t="shared" si="17"/>
        <v>Thursday</v>
      </c>
      <c r="K249" s="2" t="str">
        <f t="shared" si="18"/>
        <v>Weekend</v>
      </c>
      <c r="L249" s="3">
        <f>IF(VLOOKUP(H249,Discount_Days!A:C,3,0)&gt;0,VLOOKUP(H249,Discount_Days!A:C,3,0)*NewSales_1001_1015!F249,0)</f>
        <v>0</v>
      </c>
      <c r="M249" s="3">
        <f t="shared" si="19"/>
        <v>105.78</v>
      </c>
    </row>
    <row r="250" spans="1:13" x14ac:dyDescent="0.35">
      <c r="A250" s="5">
        <v>43739</v>
      </c>
      <c r="B250" s="2" t="s">
        <v>16</v>
      </c>
      <c r="C250" s="3">
        <v>20</v>
      </c>
      <c r="D250" s="3">
        <v>4.5</v>
      </c>
      <c r="E250" s="3">
        <v>9</v>
      </c>
      <c r="F250" s="3">
        <v>40</v>
      </c>
      <c r="G250" s="2">
        <v>2</v>
      </c>
      <c r="H250" s="2" t="str">
        <f t="shared" si="15"/>
        <v>Tuesday</v>
      </c>
      <c r="I250" s="5">
        <f t="shared" si="16"/>
        <v>43742</v>
      </c>
      <c r="J250" s="2" t="str">
        <f t="shared" si="17"/>
        <v>Friday</v>
      </c>
      <c r="K250" s="2" t="str">
        <f t="shared" si="18"/>
        <v>Weekday</v>
      </c>
      <c r="L250" s="3">
        <f>IF(VLOOKUP(H250,Discount_Days!A:C,3,0)&gt;0,VLOOKUP(H250,Discount_Days!A:C,3,0)*NewSales_1001_1015!F250,0)</f>
        <v>2</v>
      </c>
      <c r="M250" s="3">
        <f t="shared" si="19"/>
        <v>38</v>
      </c>
    </row>
    <row r="251" spans="1:13" x14ac:dyDescent="0.35">
      <c r="A251" s="5">
        <v>43740</v>
      </c>
      <c r="B251" s="2" t="s">
        <v>16</v>
      </c>
      <c r="C251" s="3">
        <v>20</v>
      </c>
      <c r="D251" s="3">
        <v>4.5</v>
      </c>
      <c r="E251" s="3">
        <v>4.5</v>
      </c>
      <c r="F251" s="3">
        <v>20</v>
      </c>
      <c r="G251" s="2">
        <v>1</v>
      </c>
      <c r="H251" s="2" t="str">
        <f t="shared" si="15"/>
        <v>Wednesday</v>
      </c>
      <c r="I251" s="5">
        <f t="shared" si="16"/>
        <v>43743</v>
      </c>
      <c r="J251" s="2" t="str">
        <f t="shared" si="17"/>
        <v>Saturday</v>
      </c>
      <c r="K251" s="2" t="str">
        <f t="shared" si="18"/>
        <v>Weekday</v>
      </c>
      <c r="L251" s="3">
        <f>IF(VLOOKUP(H251,Discount_Days!A:C,3,0)&gt;0,VLOOKUP(H251,Discount_Days!A:C,3,0)*NewSales_1001_1015!F251,0)</f>
        <v>0</v>
      </c>
      <c r="M251" s="3">
        <f t="shared" si="19"/>
        <v>20</v>
      </c>
    </row>
    <row r="252" spans="1:13" x14ac:dyDescent="0.35">
      <c r="A252" s="5">
        <v>43741</v>
      </c>
      <c r="B252" s="2" t="s">
        <v>16</v>
      </c>
      <c r="C252" s="3">
        <v>13.33</v>
      </c>
      <c r="D252" s="3">
        <v>4.5</v>
      </c>
      <c r="E252" s="3">
        <v>13.5</v>
      </c>
      <c r="F252" s="3">
        <v>40</v>
      </c>
      <c r="G252" s="2">
        <v>3</v>
      </c>
      <c r="H252" s="2" t="str">
        <f t="shared" si="15"/>
        <v>Thursday</v>
      </c>
      <c r="I252" s="5">
        <f t="shared" si="16"/>
        <v>43744</v>
      </c>
      <c r="J252" s="2" t="str">
        <f t="shared" si="17"/>
        <v>Sunday</v>
      </c>
      <c r="K252" s="2" t="str">
        <f t="shared" si="18"/>
        <v>Weekday</v>
      </c>
      <c r="L252" s="3">
        <f>IF(VLOOKUP(H252,Discount_Days!A:C,3,0)&gt;0,VLOOKUP(H252,Discount_Days!A:C,3,0)*NewSales_1001_1015!F252,0)</f>
        <v>4</v>
      </c>
      <c r="M252" s="3">
        <f t="shared" si="19"/>
        <v>36</v>
      </c>
    </row>
    <row r="253" spans="1:13" x14ac:dyDescent="0.35">
      <c r="A253" s="5">
        <v>43743</v>
      </c>
      <c r="B253" s="2" t="s">
        <v>16</v>
      </c>
      <c r="C253" s="3">
        <v>20</v>
      </c>
      <c r="D253" s="3">
        <v>4.5</v>
      </c>
      <c r="E253" s="3">
        <v>9</v>
      </c>
      <c r="F253" s="3">
        <v>40</v>
      </c>
      <c r="G253" s="2">
        <v>2</v>
      </c>
      <c r="H253" s="2" t="str">
        <f t="shared" si="15"/>
        <v>Saturday</v>
      </c>
      <c r="I253" s="5">
        <f t="shared" si="16"/>
        <v>43746</v>
      </c>
      <c r="J253" s="2" t="str">
        <f t="shared" si="17"/>
        <v>Tuesday</v>
      </c>
      <c r="K253" s="2" t="str">
        <f t="shared" si="18"/>
        <v>Weekend</v>
      </c>
      <c r="L253" s="3">
        <f>IF(VLOOKUP(H253,Discount_Days!A:C,3,0)&gt;0,VLOOKUP(H253,Discount_Days!A:C,3,0)*NewSales_1001_1015!F253,0)</f>
        <v>0</v>
      </c>
      <c r="M253" s="3">
        <f t="shared" si="19"/>
        <v>40</v>
      </c>
    </row>
    <row r="254" spans="1:13" x14ac:dyDescent="0.35">
      <c r="A254" s="5">
        <v>43744</v>
      </c>
      <c r="B254" s="2" t="s">
        <v>16</v>
      </c>
      <c r="C254" s="3">
        <v>20</v>
      </c>
      <c r="D254" s="3">
        <v>4.5</v>
      </c>
      <c r="E254" s="3">
        <v>9</v>
      </c>
      <c r="F254" s="3">
        <v>40</v>
      </c>
      <c r="G254" s="2">
        <v>2</v>
      </c>
      <c r="H254" s="2" t="str">
        <f t="shared" si="15"/>
        <v>Sunday</v>
      </c>
      <c r="I254" s="5">
        <f t="shared" si="16"/>
        <v>43747</v>
      </c>
      <c r="J254" s="2" t="str">
        <f t="shared" si="17"/>
        <v>Wednesday</v>
      </c>
      <c r="K254" s="2" t="str">
        <f t="shared" si="18"/>
        <v>Weekend</v>
      </c>
      <c r="L254" s="3">
        <f>IF(VLOOKUP(H254,Discount_Days!A:C,3,0)&gt;0,VLOOKUP(H254,Discount_Days!A:C,3,0)*NewSales_1001_1015!F254,0)</f>
        <v>0</v>
      </c>
      <c r="M254" s="3">
        <f t="shared" si="19"/>
        <v>40</v>
      </c>
    </row>
    <row r="255" spans="1:13" x14ac:dyDescent="0.35">
      <c r="A255" s="5">
        <v>43746</v>
      </c>
      <c r="B255" s="2" t="s">
        <v>16</v>
      </c>
      <c r="C255" s="3">
        <v>20</v>
      </c>
      <c r="D255" s="3">
        <v>4.5</v>
      </c>
      <c r="E255" s="3">
        <v>13.5</v>
      </c>
      <c r="F255" s="3">
        <v>60</v>
      </c>
      <c r="G255" s="2">
        <v>3</v>
      </c>
      <c r="H255" s="2" t="str">
        <f t="shared" si="15"/>
        <v>Tuesday</v>
      </c>
      <c r="I255" s="5">
        <f t="shared" si="16"/>
        <v>43749</v>
      </c>
      <c r="J255" s="2" t="str">
        <f t="shared" si="17"/>
        <v>Friday</v>
      </c>
      <c r="K255" s="2" t="str">
        <f t="shared" si="18"/>
        <v>Weekday</v>
      </c>
      <c r="L255" s="3">
        <f>IF(VLOOKUP(H255,Discount_Days!A:C,3,0)&gt;0,VLOOKUP(H255,Discount_Days!A:C,3,0)*NewSales_1001_1015!F255,0)</f>
        <v>3</v>
      </c>
      <c r="M255" s="3">
        <f t="shared" si="19"/>
        <v>57</v>
      </c>
    </row>
    <row r="256" spans="1:13" x14ac:dyDescent="0.35">
      <c r="A256" s="5">
        <v>43747</v>
      </c>
      <c r="B256" s="2" t="s">
        <v>16</v>
      </c>
      <c r="C256" s="3">
        <v>20</v>
      </c>
      <c r="D256" s="3">
        <v>4.5</v>
      </c>
      <c r="E256" s="3">
        <v>13.5</v>
      </c>
      <c r="F256" s="3">
        <v>60</v>
      </c>
      <c r="G256" s="2">
        <v>3</v>
      </c>
      <c r="H256" s="2" t="str">
        <f t="shared" si="15"/>
        <v>Wednesday</v>
      </c>
      <c r="I256" s="5">
        <f t="shared" si="16"/>
        <v>43750</v>
      </c>
      <c r="J256" s="2" t="str">
        <f t="shared" si="17"/>
        <v>Saturday</v>
      </c>
      <c r="K256" s="2" t="str">
        <f t="shared" si="18"/>
        <v>Weekday</v>
      </c>
      <c r="L256" s="3">
        <f>IF(VLOOKUP(H256,Discount_Days!A:C,3,0)&gt;0,VLOOKUP(H256,Discount_Days!A:C,3,0)*NewSales_1001_1015!F256,0)</f>
        <v>0</v>
      </c>
      <c r="M256" s="3">
        <f t="shared" si="19"/>
        <v>60</v>
      </c>
    </row>
    <row r="257" spans="1:13" x14ac:dyDescent="0.35">
      <c r="A257" s="5">
        <v>43748</v>
      </c>
      <c r="B257" s="2" t="s">
        <v>16</v>
      </c>
      <c r="C257" s="3">
        <v>20</v>
      </c>
      <c r="D257" s="3">
        <v>4.5</v>
      </c>
      <c r="E257" s="3">
        <v>4.5</v>
      </c>
      <c r="F257" s="3">
        <v>20</v>
      </c>
      <c r="G257" s="2">
        <v>1</v>
      </c>
      <c r="H257" s="2" t="str">
        <f t="shared" si="15"/>
        <v>Thursday</v>
      </c>
      <c r="I257" s="5">
        <f t="shared" si="16"/>
        <v>43751</v>
      </c>
      <c r="J257" s="2" t="str">
        <f t="shared" si="17"/>
        <v>Sunday</v>
      </c>
      <c r="K257" s="2" t="str">
        <f t="shared" si="18"/>
        <v>Weekday</v>
      </c>
      <c r="L257" s="3">
        <f>IF(VLOOKUP(H257,Discount_Days!A:C,3,0)&gt;0,VLOOKUP(H257,Discount_Days!A:C,3,0)*NewSales_1001_1015!F257,0)</f>
        <v>2</v>
      </c>
      <c r="M257" s="3">
        <f t="shared" si="19"/>
        <v>18</v>
      </c>
    </row>
    <row r="258" spans="1:13" x14ac:dyDescent="0.35">
      <c r="A258" s="5">
        <v>43749</v>
      </c>
      <c r="B258" s="2" t="s">
        <v>16</v>
      </c>
      <c r="C258" s="3">
        <v>20</v>
      </c>
      <c r="D258" s="3">
        <v>4.5</v>
      </c>
      <c r="E258" s="3">
        <v>4.5</v>
      </c>
      <c r="F258" s="3">
        <v>20</v>
      </c>
      <c r="G258" s="2">
        <v>1</v>
      </c>
      <c r="H258" s="2" t="str">
        <f t="shared" si="15"/>
        <v>Friday</v>
      </c>
      <c r="I258" s="5">
        <f t="shared" si="16"/>
        <v>43752</v>
      </c>
      <c r="J258" s="2" t="str">
        <f t="shared" si="17"/>
        <v>Monday</v>
      </c>
      <c r="K258" s="2" t="str">
        <f t="shared" si="18"/>
        <v>Weekday</v>
      </c>
      <c r="L258" s="3">
        <f>IF(VLOOKUP(H258,Discount_Days!A:C,3,0)&gt;0,VLOOKUP(H258,Discount_Days!A:C,3,0)*NewSales_1001_1015!F258,0)</f>
        <v>0</v>
      </c>
      <c r="M258" s="3">
        <f t="shared" si="19"/>
        <v>20</v>
      </c>
    </row>
    <row r="259" spans="1:13" x14ac:dyDescent="0.35">
      <c r="A259" s="5">
        <v>43750</v>
      </c>
      <c r="B259" s="2" t="s">
        <v>16</v>
      </c>
      <c r="C259" s="3">
        <v>20</v>
      </c>
      <c r="D259" s="3">
        <v>4.5</v>
      </c>
      <c r="E259" s="3">
        <v>4.5</v>
      </c>
      <c r="F259" s="3">
        <v>20</v>
      </c>
      <c r="G259" s="2">
        <v>1</v>
      </c>
      <c r="H259" s="2" t="str">
        <f t="shared" ref="H259:H322" si="20">TEXT(A259,"dddd")</f>
        <v>Saturday</v>
      </c>
      <c r="I259" s="5">
        <f t="shared" ref="I259:I322" si="21">A259+3</f>
        <v>43753</v>
      </c>
      <c r="J259" s="2" t="str">
        <f t="shared" ref="J259:J322" si="22">TEXT(I259,"dddd")</f>
        <v>Tuesday</v>
      </c>
      <c r="K259" s="2" t="str">
        <f t="shared" ref="K259:K322" si="23">IF(OR(H259="Mondayday",H259="Tuesday",H259="Wednesday",H259="Thursday",H259="Friday"),"Weekday","Weekend")</f>
        <v>Weekend</v>
      </c>
      <c r="L259" s="3">
        <f>IF(VLOOKUP(H259,Discount_Days!A:C,3,0)&gt;0,VLOOKUP(H259,Discount_Days!A:C,3,0)*NewSales_1001_1015!F259,0)</f>
        <v>0</v>
      </c>
      <c r="M259" s="3">
        <f t="shared" ref="M259:M322" si="24">F259-L259</f>
        <v>20</v>
      </c>
    </row>
    <row r="260" spans="1:13" x14ac:dyDescent="0.35">
      <c r="A260" s="5">
        <v>43751</v>
      </c>
      <c r="B260" s="2" t="s">
        <v>16</v>
      </c>
      <c r="C260" s="3">
        <v>22.91</v>
      </c>
      <c r="D260" s="3">
        <v>4.5</v>
      </c>
      <c r="E260" s="3">
        <v>4.5</v>
      </c>
      <c r="F260" s="3">
        <v>22.91</v>
      </c>
      <c r="G260" s="2">
        <v>1</v>
      </c>
      <c r="H260" s="2" t="str">
        <f t="shared" si="20"/>
        <v>Sunday</v>
      </c>
      <c r="I260" s="5">
        <f t="shared" si="21"/>
        <v>43754</v>
      </c>
      <c r="J260" s="2" t="str">
        <f t="shared" si="22"/>
        <v>Wednesday</v>
      </c>
      <c r="K260" s="2" t="str">
        <f t="shared" si="23"/>
        <v>Weekend</v>
      </c>
      <c r="L260" s="3">
        <f>IF(VLOOKUP(H260,Discount_Days!A:C,3,0)&gt;0,VLOOKUP(H260,Discount_Days!A:C,3,0)*NewSales_1001_1015!F260,0)</f>
        <v>0</v>
      </c>
      <c r="M260" s="3">
        <f t="shared" si="24"/>
        <v>22.91</v>
      </c>
    </row>
    <row r="261" spans="1:13" x14ac:dyDescent="0.35">
      <c r="A261" s="5">
        <v>43752</v>
      </c>
      <c r="B261" s="2" t="s">
        <v>16</v>
      </c>
      <c r="C261" s="3">
        <v>20</v>
      </c>
      <c r="D261" s="3">
        <v>4.5</v>
      </c>
      <c r="E261" s="3">
        <v>9</v>
      </c>
      <c r="F261" s="3">
        <v>40</v>
      </c>
      <c r="G261" s="2">
        <v>2</v>
      </c>
      <c r="H261" s="2" t="str">
        <f t="shared" si="20"/>
        <v>Monday</v>
      </c>
      <c r="I261" s="5">
        <f t="shared" si="21"/>
        <v>43755</v>
      </c>
      <c r="J261" s="2" t="str">
        <f t="shared" si="22"/>
        <v>Thursday</v>
      </c>
      <c r="K261" s="2" t="str">
        <f t="shared" si="23"/>
        <v>Weekend</v>
      </c>
      <c r="L261" s="3">
        <f>IF(VLOOKUP(H261,Discount_Days!A:C,3,0)&gt;0,VLOOKUP(H261,Discount_Days!A:C,3,0)*NewSales_1001_1015!F261,0)</f>
        <v>0</v>
      </c>
      <c r="M261" s="3">
        <f t="shared" si="24"/>
        <v>40</v>
      </c>
    </row>
    <row r="262" spans="1:13" x14ac:dyDescent="0.35">
      <c r="A262" s="5">
        <v>43753</v>
      </c>
      <c r="B262" s="2" t="s">
        <v>16</v>
      </c>
      <c r="C262" s="3">
        <v>20</v>
      </c>
      <c r="D262" s="3">
        <v>4.5</v>
      </c>
      <c r="E262" s="3">
        <v>9</v>
      </c>
      <c r="F262" s="3">
        <v>40</v>
      </c>
      <c r="G262" s="2">
        <v>2</v>
      </c>
      <c r="H262" s="2" t="str">
        <f t="shared" si="20"/>
        <v>Tuesday</v>
      </c>
      <c r="I262" s="5">
        <f t="shared" si="21"/>
        <v>43756</v>
      </c>
      <c r="J262" s="2" t="str">
        <f t="shared" si="22"/>
        <v>Friday</v>
      </c>
      <c r="K262" s="2" t="str">
        <f t="shared" si="23"/>
        <v>Weekday</v>
      </c>
      <c r="L262" s="3">
        <f>IF(VLOOKUP(H262,Discount_Days!A:C,3,0)&gt;0,VLOOKUP(H262,Discount_Days!A:C,3,0)*NewSales_1001_1015!F262,0)</f>
        <v>2</v>
      </c>
      <c r="M262" s="3">
        <f t="shared" si="24"/>
        <v>38</v>
      </c>
    </row>
    <row r="263" spans="1:13" x14ac:dyDescent="0.35">
      <c r="A263" s="5">
        <v>43739</v>
      </c>
      <c r="B263" s="2" t="s">
        <v>17</v>
      </c>
      <c r="C263" s="3">
        <v>25</v>
      </c>
      <c r="D263" s="3">
        <v>6.2</v>
      </c>
      <c r="E263" s="3">
        <v>6.2</v>
      </c>
      <c r="F263" s="3">
        <v>25</v>
      </c>
      <c r="G263" s="2">
        <v>1</v>
      </c>
      <c r="H263" s="2" t="str">
        <f t="shared" si="20"/>
        <v>Tuesday</v>
      </c>
      <c r="I263" s="5">
        <f t="shared" si="21"/>
        <v>43742</v>
      </c>
      <c r="J263" s="2" t="str">
        <f t="shared" si="22"/>
        <v>Friday</v>
      </c>
      <c r="K263" s="2" t="str">
        <f t="shared" si="23"/>
        <v>Weekday</v>
      </c>
      <c r="L263" s="3">
        <f>IF(VLOOKUP(H263,Discount_Days!A:C,3,0)&gt;0,VLOOKUP(H263,Discount_Days!A:C,3,0)*NewSales_1001_1015!F263,0)</f>
        <v>1.25</v>
      </c>
      <c r="M263" s="3">
        <f t="shared" si="24"/>
        <v>23.75</v>
      </c>
    </row>
    <row r="264" spans="1:13" x14ac:dyDescent="0.35">
      <c r="A264" s="5">
        <v>43740</v>
      </c>
      <c r="B264" s="2" t="s">
        <v>17</v>
      </c>
      <c r="C264" s="3">
        <v>25</v>
      </c>
      <c r="D264" s="3">
        <v>6.2</v>
      </c>
      <c r="E264" s="3">
        <v>12.4</v>
      </c>
      <c r="F264" s="3">
        <v>50</v>
      </c>
      <c r="G264" s="2">
        <v>2</v>
      </c>
      <c r="H264" s="2" t="str">
        <f t="shared" si="20"/>
        <v>Wednesday</v>
      </c>
      <c r="I264" s="5">
        <f t="shared" si="21"/>
        <v>43743</v>
      </c>
      <c r="J264" s="2" t="str">
        <f t="shared" si="22"/>
        <v>Saturday</v>
      </c>
      <c r="K264" s="2" t="str">
        <f t="shared" si="23"/>
        <v>Weekday</v>
      </c>
      <c r="L264" s="3">
        <f>IF(VLOOKUP(H264,Discount_Days!A:C,3,0)&gt;0,VLOOKUP(H264,Discount_Days!A:C,3,0)*NewSales_1001_1015!F264,0)</f>
        <v>0</v>
      </c>
      <c r="M264" s="3">
        <f t="shared" si="24"/>
        <v>50</v>
      </c>
    </row>
    <row r="265" spans="1:13" x14ac:dyDescent="0.35">
      <c r="A265" s="5">
        <v>43742</v>
      </c>
      <c r="B265" s="2" t="s">
        <v>17</v>
      </c>
      <c r="C265" s="3">
        <v>25</v>
      </c>
      <c r="D265" s="3">
        <v>6.2</v>
      </c>
      <c r="E265" s="3">
        <v>6.2</v>
      </c>
      <c r="F265" s="3">
        <v>25</v>
      </c>
      <c r="G265" s="2">
        <v>1</v>
      </c>
      <c r="H265" s="2" t="str">
        <f t="shared" si="20"/>
        <v>Friday</v>
      </c>
      <c r="I265" s="5">
        <f t="shared" si="21"/>
        <v>43745</v>
      </c>
      <c r="J265" s="2" t="str">
        <f t="shared" si="22"/>
        <v>Monday</v>
      </c>
      <c r="K265" s="2" t="str">
        <f t="shared" si="23"/>
        <v>Weekday</v>
      </c>
      <c r="L265" s="3">
        <f>IF(VLOOKUP(H265,Discount_Days!A:C,3,0)&gt;0,VLOOKUP(H265,Discount_Days!A:C,3,0)*NewSales_1001_1015!F265,0)</f>
        <v>0</v>
      </c>
      <c r="M265" s="3">
        <f t="shared" si="24"/>
        <v>25</v>
      </c>
    </row>
    <row r="266" spans="1:13" x14ac:dyDescent="0.35">
      <c r="A266" s="5">
        <v>43743</v>
      </c>
      <c r="B266" s="2" t="s">
        <v>17</v>
      </c>
      <c r="C266" s="3">
        <v>25</v>
      </c>
      <c r="D266" s="3">
        <v>6.2</v>
      </c>
      <c r="E266" s="3">
        <v>18.600000000000001</v>
      </c>
      <c r="F266" s="3">
        <v>75</v>
      </c>
      <c r="G266" s="2">
        <v>3</v>
      </c>
      <c r="H266" s="2" t="str">
        <f t="shared" si="20"/>
        <v>Saturday</v>
      </c>
      <c r="I266" s="5">
        <f t="shared" si="21"/>
        <v>43746</v>
      </c>
      <c r="J266" s="2" t="str">
        <f t="shared" si="22"/>
        <v>Tuesday</v>
      </c>
      <c r="K266" s="2" t="str">
        <f t="shared" si="23"/>
        <v>Weekend</v>
      </c>
      <c r="L266" s="3">
        <f>IF(VLOOKUP(H266,Discount_Days!A:C,3,0)&gt;0,VLOOKUP(H266,Discount_Days!A:C,3,0)*NewSales_1001_1015!F266,0)</f>
        <v>0</v>
      </c>
      <c r="M266" s="3">
        <f t="shared" si="24"/>
        <v>75</v>
      </c>
    </row>
    <row r="267" spans="1:13" x14ac:dyDescent="0.35">
      <c r="A267" s="5">
        <v>43744</v>
      </c>
      <c r="B267" s="2" t="s">
        <v>17</v>
      </c>
      <c r="C267" s="3">
        <v>25</v>
      </c>
      <c r="D267" s="3">
        <v>6.2</v>
      </c>
      <c r="E267" s="3">
        <v>24.8</v>
      </c>
      <c r="F267" s="3">
        <v>100</v>
      </c>
      <c r="G267" s="2">
        <v>4</v>
      </c>
      <c r="H267" s="2" t="str">
        <f t="shared" si="20"/>
        <v>Sunday</v>
      </c>
      <c r="I267" s="5">
        <f t="shared" si="21"/>
        <v>43747</v>
      </c>
      <c r="J267" s="2" t="str">
        <f t="shared" si="22"/>
        <v>Wednesday</v>
      </c>
      <c r="K267" s="2" t="str">
        <f t="shared" si="23"/>
        <v>Weekend</v>
      </c>
      <c r="L267" s="3">
        <f>IF(VLOOKUP(H267,Discount_Days!A:C,3,0)&gt;0,VLOOKUP(H267,Discount_Days!A:C,3,0)*NewSales_1001_1015!F267,0)</f>
        <v>0</v>
      </c>
      <c r="M267" s="3">
        <f t="shared" si="24"/>
        <v>100</v>
      </c>
    </row>
    <row r="268" spans="1:13" x14ac:dyDescent="0.35">
      <c r="A268" s="5">
        <v>43745</v>
      </c>
      <c r="B268" s="2" t="s">
        <v>17</v>
      </c>
      <c r="C268" s="3">
        <v>25</v>
      </c>
      <c r="D268" s="3">
        <v>6.2</v>
      </c>
      <c r="E268" s="3">
        <v>12.4</v>
      </c>
      <c r="F268" s="3">
        <v>50</v>
      </c>
      <c r="G268" s="2">
        <v>2</v>
      </c>
      <c r="H268" s="2" t="str">
        <f t="shared" si="20"/>
        <v>Monday</v>
      </c>
      <c r="I268" s="5">
        <f t="shared" si="21"/>
        <v>43748</v>
      </c>
      <c r="J268" s="2" t="str">
        <f t="shared" si="22"/>
        <v>Thursday</v>
      </c>
      <c r="K268" s="2" t="str">
        <f t="shared" si="23"/>
        <v>Weekend</v>
      </c>
      <c r="L268" s="3">
        <f>IF(VLOOKUP(H268,Discount_Days!A:C,3,0)&gt;0,VLOOKUP(H268,Discount_Days!A:C,3,0)*NewSales_1001_1015!F268,0)</f>
        <v>0</v>
      </c>
      <c r="M268" s="3">
        <f t="shared" si="24"/>
        <v>50</v>
      </c>
    </row>
    <row r="269" spans="1:13" x14ac:dyDescent="0.35">
      <c r="A269" s="5">
        <v>43746</v>
      </c>
      <c r="B269" s="2" t="s">
        <v>17</v>
      </c>
      <c r="C269" s="3">
        <v>25</v>
      </c>
      <c r="D269" s="3">
        <v>6.2</v>
      </c>
      <c r="E269" s="3">
        <v>12.4</v>
      </c>
      <c r="F269" s="3">
        <v>50</v>
      </c>
      <c r="G269" s="2">
        <v>2</v>
      </c>
      <c r="H269" s="2" t="str">
        <f t="shared" si="20"/>
        <v>Tuesday</v>
      </c>
      <c r="I269" s="5">
        <f t="shared" si="21"/>
        <v>43749</v>
      </c>
      <c r="J269" s="2" t="str">
        <f t="shared" si="22"/>
        <v>Friday</v>
      </c>
      <c r="K269" s="2" t="str">
        <f t="shared" si="23"/>
        <v>Weekday</v>
      </c>
      <c r="L269" s="3">
        <f>IF(VLOOKUP(H269,Discount_Days!A:C,3,0)&gt;0,VLOOKUP(H269,Discount_Days!A:C,3,0)*NewSales_1001_1015!F269,0)</f>
        <v>2.5</v>
      </c>
      <c r="M269" s="3">
        <f t="shared" si="24"/>
        <v>47.5</v>
      </c>
    </row>
    <row r="270" spans="1:13" x14ac:dyDescent="0.35">
      <c r="A270" s="5">
        <v>43747</v>
      </c>
      <c r="B270" s="2" t="s">
        <v>17</v>
      </c>
      <c r="C270" s="3">
        <v>25</v>
      </c>
      <c r="D270" s="3">
        <v>6.2</v>
      </c>
      <c r="E270" s="3">
        <v>12.4</v>
      </c>
      <c r="F270" s="3">
        <v>50</v>
      </c>
      <c r="G270" s="2">
        <v>2</v>
      </c>
      <c r="H270" s="2" t="str">
        <f t="shared" si="20"/>
        <v>Wednesday</v>
      </c>
      <c r="I270" s="5">
        <f t="shared" si="21"/>
        <v>43750</v>
      </c>
      <c r="J270" s="2" t="str">
        <f t="shared" si="22"/>
        <v>Saturday</v>
      </c>
      <c r="K270" s="2" t="str">
        <f t="shared" si="23"/>
        <v>Weekday</v>
      </c>
      <c r="L270" s="3">
        <f>IF(VLOOKUP(H270,Discount_Days!A:C,3,0)&gt;0,VLOOKUP(H270,Discount_Days!A:C,3,0)*NewSales_1001_1015!F270,0)</f>
        <v>0</v>
      </c>
      <c r="M270" s="3">
        <f t="shared" si="24"/>
        <v>50</v>
      </c>
    </row>
    <row r="271" spans="1:13" x14ac:dyDescent="0.35">
      <c r="A271" s="5">
        <v>43749</v>
      </c>
      <c r="B271" s="2" t="s">
        <v>17</v>
      </c>
      <c r="C271" s="3">
        <v>25</v>
      </c>
      <c r="D271" s="3">
        <v>6.2</v>
      </c>
      <c r="E271" s="3">
        <v>18.600000000000001</v>
      </c>
      <c r="F271" s="3">
        <v>75</v>
      </c>
      <c r="G271" s="2">
        <v>3</v>
      </c>
      <c r="H271" s="2" t="str">
        <f t="shared" si="20"/>
        <v>Friday</v>
      </c>
      <c r="I271" s="5">
        <f t="shared" si="21"/>
        <v>43752</v>
      </c>
      <c r="J271" s="2" t="str">
        <f t="shared" si="22"/>
        <v>Monday</v>
      </c>
      <c r="K271" s="2" t="str">
        <f t="shared" si="23"/>
        <v>Weekday</v>
      </c>
      <c r="L271" s="3">
        <f>IF(VLOOKUP(H271,Discount_Days!A:C,3,0)&gt;0,VLOOKUP(H271,Discount_Days!A:C,3,0)*NewSales_1001_1015!F271,0)</f>
        <v>0</v>
      </c>
      <c r="M271" s="3">
        <f t="shared" si="24"/>
        <v>75</v>
      </c>
    </row>
    <row r="272" spans="1:13" x14ac:dyDescent="0.35">
      <c r="A272" s="5">
        <v>43750</v>
      </c>
      <c r="B272" s="2" t="s">
        <v>17</v>
      </c>
      <c r="C272" s="3">
        <v>25</v>
      </c>
      <c r="D272" s="3">
        <v>6.2</v>
      </c>
      <c r="E272" s="3">
        <v>6.2</v>
      </c>
      <c r="F272" s="3">
        <v>25</v>
      </c>
      <c r="G272" s="2">
        <v>1</v>
      </c>
      <c r="H272" s="2" t="str">
        <f t="shared" si="20"/>
        <v>Saturday</v>
      </c>
      <c r="I272" s="5">
        <f t="shared" si="21"/>
        <v>43753</v>
      </c>
      <c r="J272" s="2" t="str">
        <f t="shared" si="22"/>
        <v>Tuesday</v>
      </c>
      <c r="K272" s="2" t="str">
        <f t="shared" si="23"/>
        <v>Weekend</v>
      </c>
      <c r="L272" s="3">
        <f>IF(VLOOKUP(H272,Discount_Days!A:C,3,0)&gt;0,VLOOKUP(H272,Discount_Days!A:C,3,0)*NewSales_1001_1015!F272,0)</f>
        <v>0</v>
      </c>
      <c r="M272" s="3">
        <f t="shared" si="24"/>
        <v>25</v>
      </c>
    </row>
    <row r="273" spans="1:13" x14ac:dyDescent="0.35">
      <c r="A273" s="5">
        <v>43753</v>
      </c>
      <c r="B273" s="2" t="s">
        <v>17</v>
      </c>
      <c r="C273" s="3">
        <v>25</v>
      </c>
      <c r="D273" s="3">
        <v>6.2</v>
      </c>
      <c r="E273" s="3">
        <v>6.2</v>
      </c>
      <c r="F273" s="3">
        <v>25</v>
      </c>
      <c r="G273" s="2">
        <v>1</v>
      </c>
      <c r="H273" s="2" t="str">
        <f t="shared" si="20"/>
        <v>Tuesday</v>
      </c>
      <c r="I273" s="5">
        <f t="shared" si="21"/>
        <v>43756</v>
      </c>
      <c r="J273" s="2" t="str">
        <f t="shared" si="22"/>
        <v>Friday</v>
      </c>
      <c r="K273" s="2" t="str">
        <f t="shared" si="23"/>
        <v>Weekday</v>
      </c>
      <c r="L273" s="3">
        <f>IF(VLOOKUP(H273,Discount_Days!A:C,3,0)&gt;0,VLOOKUP(H273,Discount_Days!A:C,3,0)*NewSales_1001_1015!F273,0)</f>
        <v>1.25</v>
      </c>
      <c r="M273" s="3">
        <f t="shared" si="24"/>
        <v>23.75</v>
      </c>
    </row>
    <row r="274" spans="1:13" x14ac:dyDescent="0.35">
      <c r="A274" s="5">
        <v>43739</v>
      </c>
      <c r="B274" s="2" t="s">
        <v>239</v>
      </c>
      <c r="C274" s="3">
        <v>15.48</v>
      </c>
      <c r="D274" s="3">
        <v>6.6</v>
      </c>
      <c r="E274" s="3">
        <v>6.6</v>
      </c>
      <c r="F274" s="3">
        <v>15.48</v>
      </c>
      <c r="G274" s="2">
        <v>1</v>
      </c>
      <c r="H274" s="2" t="str">
        <f t="shared" si="20"/>
        <v>Tuesday</v>
      </c>
      <c r="I274" s="5">
        <f t="shared" si="21"/>
        <v>43742</v>
      </c>
      <c r="J274" s="2" t="str">
        <f t="shared" si="22"/>
        <v>Friday</v>
      </c>
      <c r="K274" s="2" t="str">
        <f t="shared" si="23"/>
        <v>Weekday</v>
      </c>
      <c r="L274" s="3">
        <f>IF(VLOOKUP(H274,Discount_Days!A:C,3,0)&gt;0,VLOOKUP(H274,Discount_Days!A:C,3,0)*NewSales_1001_1015!F274,0)</f>
        <v>0.77400000000000002</v>
      </c>
      <c r="M274" s="3">
        <f t="shared" si="24"/>
        <v>14.706</v>
      </c>
    </row>
    <row r="275" spans="1:13" x14ac:dyDescent="0.35">
      <c r="A275" s="5">
        <v>43740</v>
      </c>
      <c r="B275" s="2" t="s">
        <v>239</v>
      </c>
      <c r="C275" s="3">
        <v>10</v>
      </c>
      <c r="D275" s="3">
        <v>6.6</v>
      </c>
      <c r="E275" s="3">
        <v>19.8</v>
      </c>
      <c r="F275" s="3">
        <v>30</v>
      </c>
      <c r="G275" s="2">
        <v>3</v>
      </c>
      <c r="H275" s="2" t="str">
        <f t="shared" si="20"/>
        <v>Wednesday</v>
      </c>
      <c r="I275" s="5">
        <f t="shared" si="21"/>
        <v>43743</v>
      </c>
      <c r="J275" s="2" t="str">
        <f t="shared" si="22"/>
        <v>Saturday</v>
      </c>
      <c r="K275" s="2" t="str">
        <f t="shared" si="23"/>
        <v>Weekday</v>
      </c>
      <c r="L275" s="3">
        <f>IF(VLOOKUP(H275,Discount_Days!A:C,3,0)&gt;0,VLOOKUP(H275,Discount_Days!A:C,3,0)*NewSales_1001_1015!F275,0)</f>
        <v>0</v>
      </c>
      <c r="M275" s="3">
        <f t="shared" si="24"/>
        <v>30</v>
      </c>
    </row>
    <row r="276" spans="1:13" x14ac:dyDescent="0.35">
      <c r="A276" s="5">
        <v>43741</v>
      </c>
      <c r="B276" s="2" t="s">
        <v>239</v>
      </c>
      <c r="C276" s="3">
        <v>16.29</v>
      </c>
      <c r="D276" s="3">
        <v>6.6</v>
      </c>
      <c r="E276" s="3">
        <v>13.2</v>
      </c>
      <c r="F276" s="3">
        <v>32.58</v>
      </c>
      <c r="G276" s="2">
        <v>2</v>
      </c>
      <c r="H276" s="2" t="str">
        <f t="shared" si="20"/>
        <v>Thursday</v>
      </c>
      <c r="I276" s="5">
        <f t="shared" si="21"/>
        <v>43744</v>
      </c>
      <c r="J276" s="2" t="str">
        <f t="shared" si="22"/>
        <v>Sunday</v>
      </c>
      <c r="K276" s="2" t="str">
        <f t="shared" si="23"/>
        <v>Weekday</v>
      </c>
      <c r="L276" s="3">
        <f>IF(VLOOKUP(H276,Discount_Days!A:C,3,0)&gt;0,VLOOKUP(H276,Discount_Days!A:C,3,0)*NewSales_1001_1015!F276,0)</f>
        <v>3.258</v>
      </c>
      <c r="M276" s="3">
        <f t="shared" si="24"/>
        <v>29.321999999999999</v>
      </c>
    </row>
    <row r="277" spans="1:13" x14ac:dyDescent="0.35">
      <c r="A277" s="5">
        <v>43743</v>
      </c>
      <c r="B277" s="2" t="s">
        <v>239</v>
      </c>
      <c r="C277" s="3">
        <v>15</v>
      </c>
      <c r="D277" s="3">
        <v>6.6</v>
      </c>
      <c r="E277" s="3">
        <v>19.8</v>
      </c>
      <c r="F277" s="3">
        <v>45</v>
      </c>
      <c r="G277" s="2">
        <v>3</v>
      </c>
      <c r="H277" s="2" t="str">
        <f t="shared" si="20"/>
        <v>Saturday</v>
      </c>
      <c r="I277" s="5">
        <f t="shared" si="21"/>
        <v>43746</v>
      </c>
      <c r="J277" s="2" t="str">
        <f t="shared" si="22"/>
        <v>Tuesday</v>
      </c>
      <c r="K277" s="2" t="str">
        <f t="shared" si="23"/>
        <v>Weekend</v>
      </c>
      <c r="L277" s="3">
        <f>IF(VLOOKUP(H277,Discount_Days!A:C,3,0)&gt;0,VLOOKUP(H277,Discount_Days!A:C,3,0)*NewSales_1001_1015!F277,0)</f>
        <v>0</v>
      </c>
      <c r="M277" s="3">
        <f t="shared" si="24"/>
        <v>45</v>
      </c>
    </row>
    <row r="278" spans="1:13" x14ac:dyDescent="0.35">
      <c r="A278" s="5">
        <v>43745</v>
      </c>
      <c r="B278" s="2" t="s">
        <v>239</v>
      </c>
      <c r="C278" s="3">
        <v>15</v>
      </c>
      <c r="D278" s="3">
        <v>6.6</v>
      </c>
      <c r="E278" s="3">
        <v>6.6</v>
      </c>
      <c r="F278" s="3">
        <v>15</v>
      </c>
      <c r="G278" s="2">
        <v>1</v>
      </c>
      <c r="H278" s="2" t="str">
        <f t="shared" si="20"/>
        <v>Monday</v>
      </c>
      <c r="I278" s="5">
        <f t="shared" si="21"/>
        <v>43748</v>
      </c>
      <c r="J278" s="2" t="str">
        <f t="shared" si="22"/>
        <v>Thursday</v>
      </c>
      <c r="K278" s="2" t="str">
        <f t="shared" si="23"/>
        <v>Weekend</v>
      </c>
      <c r="L278" s="3">
        <f>IF(VLOOKUP(H278,Discount_Days!A:C,3,0)&gt;0,VLOOKUP(H278,Discount_Days!A:C,3,0)*NewSales_1001_1015!F278,0)</f>
        <v>0</v>
      </c>
      <c r="M278" s="3">
        <f t="shared" si="24"/>
        <v>15</v>
      </c>
    </row>
    <row r="279" spans="1:13" x14ac:dyDescent="0.35">
      <c r="A279" s="5">
        <v>43746</v>
      </c>
      <c r="B279" s="2" t="s">
        <v>239</v>
      </c>
      <c r="C279" s="3">
        <v>15</v>
      </c>
      <c r="D279" s="3">
        <v>6.6</v>
      </c>
      <c r="E279" s="3">
        <v>6.6</v>
      </c>
      <c r="F279" s="3">
        <v>15</v>
      </c>
      <c r="G279" s="2">
        <v>1</v>
      </c>
      <c r="H279" s="2" t="str">
        <f t="shared" si="20"/>
        <v>Tuesday</v>
      </c>
      <c r="I279" s="5">
        <f t="shared" si="21"/>
        <v>43749</v>
      </c>
      <c r="J279" s="2" t="str">
        <f t="shared" si="22"/>
        <v>Friday</v>
      </c>
      <c r="K279" s="2" t="str">
        <f t="shared" si="23"/>
        <v>Weekday</v>
      </c>
      <c r="L279" s="3">
        <f>IF(VLOOKUP(H279,Discount_Days!A:C,3,0)&gt;0,VLOOKUP(H279,Discount_Days!A:C,3,0)*NewSales_1001_1015!F279,0)</f>
        <v>0.75</v>
      </c>
      <c r="M279" s="3">
        <f t="shared" si="24"/>
        <v>14.25</v>
      </c>
    </row>
    <row r="280" spans="1:13" x14ac:dyDescent="0.35">
      <c r="A280" s="5">
        <v>43747</v>
      </c>
      <c r="B280" s="2" t="s">
        <v>239</v>
      </c>
      <c r="C280" s="3">
        <v>15</v>
      </c>
      <c r="D280" s="3">
        <v>6.6</v>
      </c>
      <c r="E280" s="3">
        <v>19.8</v>
      </c>
      <c r="F280" s="3">
        <v>45</v>
      </c>
      <c r="G280" s="2">
        <v>3</v>
      </c>
      <c r="H280" s="2" t="str">
        <f t="shared" si="20"/>
        <v>Wednesday</v>
      </c>
      <c r="I280" s="5">
        <f t="shared" si="21"/>
        <v>43750</v>
      </c>
      <c r="J280" s="2" t="str">
        <f t="shared" si="22"/>
        <v>Saturday</v>
      </c>
      <c r="K280" s="2" t="str">
        <f t="shared" si="23"/>
        <v>Weekday</v>
      </c>
      <c r="L280" s="3">
        <f>IF(VLOOKUP(H280,Discount_Days!A:C,3,0)&gt;0,VLOOKUP(H280,Discount_Days!A:C,3,0)*NewSales_1001_1015!F280,0)</f>
        <v>0</v>
      </c>
      <c r="M280" s="3">
        <f t="shared" si="24"/>
        <v>45</v>
      </c>
    </row>
    <row r="281" spans="1:13" x14ac:dyDescent="0.35">
      <c r="A281" s="5">
        <v>43749</v>
      </c>
      <c r="B281" s="2" t="s">
        <v>239</v>
      </c>
      <c r="C281" s="3">
        <v>15</v>
      </c>
      <c r="D281" s="3">
        <v>6.6</v>
      </c>
      <c r="E281" s="3">
        <v>33</v>
      </c>
      <c r="F281" s="3">
        <v>75</v>
      </c>
      <c r="G281" s="2">
        <v>5</v>
      </c>
      <c r="H281" s="2" t="str">
        <f t="shared" si="20"/>
        <v>Friday</v>
      </c>
      <c r="I281" s="5">
        <f t="shared" si="21"/>
        <v>43752</v>
      </c>
      <c r="J281" s="2" t="str">
        <f t="shared" si="22"/>
        <v>Monday</v>
      </c>
      <c r="K281" s="2" t="str">
        <f t="shared" si="23"/>
        <v>Weekday</v>
      </c>
      <c r="L281" s="3">
        <f>IF(VLOOKUP(H281,Discount_Days!A:C,3,0)&gt;0,VLOOKUP(H281,Discount_Days!A:C,3,0)*NewSales_1001_1015!F281,0)</f>
        <v>0</v>
      </c>
      <c r="M281" s="3">
        <f t="shared" si="24"/>
        <v>75</v>
      </c>
    </row>
    <row r="282" spans="1:13" x14ac:dyDescent="0.35">
      <c r="A282" s="5">
        <v>43750</v>
      </c>
      <c r="B282" s="2" t="s">
        <v>239</v>
      </c>
      <c r="C282" s="3">
        <v>15</v>
      </c>
      <c r="D282" s="3">
        <v>6.6</v>
      </c>
      <c r="E282" s="3">
        <v>13.2</v>
      </c>
      <c r="F282" s="3">
        <v>30</v>
      </c>
      <c r="G282" s="2">
        <v>2</v>
      </c>
      <c r="H282" s="2" t="str">
        <f t="shared" si="20"/>
        <v>Saturday</v>
      </c>
      <c r="I282" s="5">
        <f t="shared" si="21"/>
        <v>43753</v>
      </c>
      <c r="J282" s="2" t="str">
        <f t="shared" si="22"/>
        <v>Tuesday</v>
      </c>
      <c r="K282" s="2" t="str">
        <f t="shared" si="23"/>
        <v>Weekend</v>
      </c>
      <c r="L282" s="3">
        <f>IF(VLOOKUP(H282,Discount_Days!A:C,3,0)&gt;0,VLOOKUP(H282,Discount_Days!A:C,3,0)*NewSales_1001_1015!F282,0)</f>
        <v>0</v>
      </c>
      <c r="M282" s="3">
        <f t="shared" si="24"/>
        <v>30</v>
      </c>
    </row>
    <row r="283" spans="1:13" x14ac:dyDescent="0.35">
      <c r="A283" s="5">
        <v>43751</v>
      </c>
      <c r="B283" s="2" t="s">
        <v>239</v>
      </c>
      <c r="C283" s="3">
        <v>15.63</v>
      </c>
      <c r="D283" s="3">
        <v>6.6</v>
      </c>
      <c r="E283" s="3">
        <v>6.6</v>
      </c>
      <c r="F283" s="3">
        <v>15.63</v>
      </c>
      <c r="G283" s="2">
        <v>1</v>
      </c>
      <c r="H283" s="2" t="str">
        <f t="shared" si="20"/>
        <v>Sunday</v>
      </c>
      <c r="I283" s="5">
        <f t="shared" si="21"/>
        <v>43754</v>
      </c>
      <c r="J283" s="2" t="str">
        <f t="shared" si="22"/>
        <v>Wednesday</v>
      </c>
      <c r="K283" s="2" t="str">
        <f t="shared" si="23"/>
        <v>Weekend</v>
      </c>
      <c r="L283" s="3">
        <f>IF(VLOOKUP(H283,Discount_Days!A:C,3,0)&gt;0,VLOOKUP(H283,Discount_Days!A:C,3,0)*NewSales_1001_1015!F283,0)</f>
        <v>0</v>
      </c>
      <c r="M283" s="3">
        <f t="shared" si="24"/>
        <v>15.63</v>
      </c>
    </row>
    <row r="284" spans="1:13" x14ac:dyDescent="0.35">
      <c r="A284" s="5">
        <v>43752</v>
      </c>
      <c r="B284" s="2" t="s">
        <v>239</v>
      </c>
      <c r="C284" s="3">
        <v>15.2</v>
      </c>
      <c r="D284" s="3">
        <v>6.6</v>
      </c>
      <c r="E284" s="3">
        <v>19.8</v>
      </c>
      <c r="F284" s="3">
        <v>45.61</v>
      </c>
      <c r="G284" s="2">
        <v>3</v>
      </c>
      <c r="H284" s="2" t="str">
        <f t="shared" si="20"/>
        <v>Monday</v>
      </c>
      <c r="I284" s="5">
        <f t="shared" si="21"/>
        <v>43755</v>
      </c>
      <c r="J284" s="2" t="str">
        <f t="shared" si="22"/>
        <v>Thursday</v>
      </c>
      <c r="K284" s="2" t="str">
        <f t="shared" si="23"/>
        <v>Weekend</v>
      </c>
      <c r="L284" s="3">
        <f>IF(VLOOKUP(H284,Discount_Days!A:C,3,0)&gt;0,VLOOKUP(H284,Discount_Days!A:C,3,0)*NewSales_1001_1015!F284,0)</f>
        <v>0</v>
      </c>
      <c r="M284" s="3">
        <f t="shared" si="24"/>
        <v>45.61</v>
      </c>
    </row>
    <row r="285" spans="1:13" x14ac:dyDescent="0.35">
      <c r="A285" s="5">
        <v>43753</v>
      </c>
      <c r="B285" s="2" t="s">
        <v>239</v>
      </c>
      <c r="C285" s="3">
        <v>15</v>
      </c>
      <c r="D285" s="3">
        <v>6.6</v>
      </c>
      <c r="E285" s="3">
        <v>13.2</v>
      </c>
      <c r="F285" s="3">
        <v>30</v>
      </c>
      <c r="G285" s="2">
        <v>2</v>
      </c>
      <c r="H285" s="2" t="str">
        <f t="shared" si="20"/>
        <v>Tuesday</v>
      </c>
      <c r="I285" s="5">
        <f t="shared" si="21"/>
        <v>43756</v>
      </c>
      <c r="J285" s="2" t="str">
        <f t="shared" si="22"/>
        <v>Friday</v>
      </c>
      <c r="K285" s="2" t="str">
        <f t="shared" si="23"/>
        <v>Weekday</v>
      </c>
      <c r="L285" s="3">
        <f>IF(VLOOKUP(H285,Discount_Days!A:C,3,0)&gt;0,VLOOKUP(H285,Discount_Days!A:C,3,0)*NewSales_1001_1015!F285,0)</f>
        <v>1.5</v>
      </c>
      <c r="M285" s="3">
        <f t="shared" si="24"/>
        <v>28.5</v>
      </c>
    </row>
    <row r="286" spans="1:13" x14ac:dyDescent="0.35">
      <c r="A286" s="5">
        <v>43739</v>
      </c>
      <c r="B286" s="2" t="s">
        <v>18</v>
      </c>
      <c r="C286" s="3">
        <v>25</v>
      </c>
      <c r="D286" s="3">
        <v>6.8</v>
      </c>
      <c r="E286" s="3">
        <v>13.6</v>
      </c>
      <c r="F286" s="3">
        <v>50</v>
      </c>
      <c r="G286" s="2">
        <v>2</v>
      </c>
      <c r="H286" s="2" t="str">
        <f t="shared" si="20"/>
        <v>Tuesday</v>
      </c>
      <c r="I286" s="5">
        <f t="shared" si="21"/>
        <v>43742</v>
      </c>
      <c r="J286" s="2" t="str">
        <f t="shared" si="22"/>
        <v>Friday</v>
      </c>
      <c r="K286" s="2" t="str">
        <f t="shared" si="23"/>
        <v>Weekday</v>
      </c>
      <c r="L286" s="3">
        <f>IF(VLOOKUP(H286,Discount_Days!A:C,3,0)&gt;0,VLOOKUP(H286,Discount_Days!A:C,3,0)*NewSales_1001_1015!F286,0)</f>
        <v>2.5</v>
      </c>
      <c r="M286" s="3">
        <f t="shared" si="24"/>
        <v>47.5</v>
      </c>
    </row>
    <row r="287" spans="1:13" x14ac:dyDescent="0.35">
      <c r="A287" s="5">
        <v>43741</v>
      </c>
      <c r="B287" s="2" t="s">
        <v>18</v>
      </c>
      <c r="C287" s="3">
        <v>25</v>
      </c>
      <c r="D287" s="3">
        <v>6.8</v>
      </c>
      <c r="E287" s="3">
        <v>13.6</v>
      </c>
      <c r="F287" s="3">
        <v>50</v>
      </c>
      <c r="G287" s="2">
        <v>2</v>
      </c>
      <c r="H287" s="2" t="str">
        <f t="shared" si="20"/>
        <v>Thursday</v>
      </c>
      <c r="I287" s="5">
        <f t="shared" si="21"/>
        <v>43744</v>
      </c>
      <c r="J287" s="2" t="str">
        <f t="shared" si="22"/>
        <v>Sunday</v>
      </c>
      <c r="K287" s="2" t="str">
        <f t="shared" si="23"/>
        <v>Weekday</v>
      </c>
      <c r="L287" s="3">
        <f>IF(VLOOKUP(H287,Discount_Days!A:C,3,0)&gt;0,VLOOKUP(H287,Discount_Days!A:C,3,0)*NewSales_1001_1015!F287,0)</f>
        <v>5</v>
      </c>
      <c r="M287" s="3">
        <f t="shared" si="24"/>
        <v>45</v>
      </c>
    </row>
    <row r="288" spans="1:13" x14ac:dyDescent="0.35">
      <c r="A288" s="5">
        <v>43743</v>
      </c>
      <c r="B288" s="2" t="s">
        <v>18</v>
      </c>
      <c r="C288" s="3">
        <v>25</v>
      </c>
      <c r="D288" s="3">
        <v>6.8</v>
      </c>
      <c r="E288" s="3">
        <v>6.8</v>
      </c>
      <c r="F288" s="3">
        <v>25</v>
      </c>
      <c r="G288" s="2">
        <v>1</v>
      </c>
      <c r="H288" s="2" t="str">
        <f t="shared" si="20"/>
        <v>Saturday</v>
      </c>
      <c r="I288" s="5">
        <f t="shared" si="21"/>
        <v>43746</v>
      </c>
      <c r="J288" s="2" t="str">
        <f t="shared" si="22"/>
        <v>Tuesday</v>
      </c>
      <c r="K288" s="2" t="str">
        <f t="shared" si="23"/>
        <v>Weekend</v>
      </c>
      <c r="L288" s="3">
        <f>IF(VLOOKUP(H288,Discount_Days!A:C,3,0)&gt;0,VLOOKUP(H288,Discount_Days!A:C,3,0)*NewSales_1001_1015!F288,0)</f>
        <v>0</v>
      </c>
      <c r="M288" s="3">
        <f t="shared" si="24"/>
        <v>25</v>
      </c>
    </row>
    <row r="289" spans="1:13" x14ac:dyDescent="0.35">
      <c r="A289" s="5">
        <v>43744</v>
      </c>
      <c r="B289" s="2" t="s">
        <v>18</v>
      </c>
      <c r="C289" s="3">
        <v>25</v>
      </c>
      <c r="D289" s="3">
        <v>6.8</v>
      </c>
      <c r="E289" s="3">
        <v>13.6</v>
      </c>
      <c r="F289" s="3">
        <v>50</v>
      </c>
      <c r="G289" s="2">
        <v>2</v>
      </c>
      <c r="H289" s="2" t="str">
        <f t="shared" si="20"/>
        <v>Sunday</v>
      </c>
      <c r="I289" s="5">
        <f t="shared" si="21"/>
        <v>43747</v>
      </c>
      <c r="J289" s="2" t="str">
        <f t="shared" si="22"/>
        <v>Wednesday</v>
      </c>
      <c r="K289" s="2" t="str">
        <f t="shared" si="23"/>
        <v>Weekend</v>
      </c>
      <c r="L289" s="3">
        <f>IF(VLOOKUP(H289,Discount_Days!A:C,3,0)&gt;0,VLOOKUP(H289,Discount_Days!A:C,3,0)*NewSales_1001_1015!F289,0)</f>
        <v>0</v>
      </c>
      <c r="M289" s="3">
        <f t="shared" si="24"/>
        <v>50</v>
      </c>
    </row>
    <row r="290" spans="1:13" x14ac:dyDescent="0.35">
      <c r="A290" s="5">
        <v>43745</v>
      </c>
      <c r="B290" s="2" t="s">
        <v>18</v>
      </c>
      <c r="C290" s="3">
        <v>25</v>
      </c>
      <c r="D290" s="3">
        <v>6.8</v>
      </c>
      <c r="E290" s="3">
        <v>13.6</v>
      </c>
      <c r="F290" s="3">
        <v>50</v>
      </c>
      <c r="G290" s="2">
        <v>2</v>
      </c>
      <c r="H290" s="2" t="str">
        <f t="shared" si="20"/>
        <v>Monday</v>
      </c>
      <c r="I290" s="5">
        <f t="shared" si="21"/>
        <v>43748</v>
      </c>
      <c r="J290" s="2" t="str">
        <f t="shared" si="22"/>
        <v>Thursday</v>
      </c>
      <c r="K290" s="2" t="str">
        <f t="shared" si="23"/>
        <v>Weekend</v>
      </c>
      <c r="L290" s="3">
        <f>IF(VLOOKUP(H290,Discount_Days!A:C,3,0)&gt;0,VLOOKUP(H290,Discount_Days!A:C,3,0)*NewSales_1001_1015!F290,0)</f>
        <v>0</v>
      </c>
      <c r="M290" s="3">
        <f t="shared" si="24"/>
        <v>50</v>
      </c>
    </row>
    <row r="291" spans="1:13" x14ac:dyDescent="0.35">
      <c r="A291" s="5">
        <v>43746</v>
      </c>
      <c r="B291" s="2" t="s">
        <v>18</v>
      </c>
      <c r="C291" s="3">
        <v>25</v>
      </c>
      <c r="D291" s="3">
        <v>6.8</v>
      </c>
      <c r="E291" s="3">
        <v>13.6</v>
      </c>
      <c r="F291" s="3">
        <v>50</v>
      </c>
      <c r="G291" s="2">
        <v>2</v>
      </c>
      <c r="H291" s="2" t="str">
        <f t="shared" si="20"/>
        <v>Tuesday</v>
      </c>
      <c r="I291" s="5">
        <f t="shared" si="21"/>
        <v>43749</v>
      </c>
      <c r="J291" s="2" t="str">
        <f t="shared" si="22"/>
        <v>Friday</v>
      </c>
      <c r="K291" s="2" t="str">
        <f t="shared" si="23"/>
        <v>Weekday</v>
      </c>
      <c r="L291" s="3">
        <f>IF(VLOOKUP(H291,Discount_Days!A:C,3,0)&gt;0,VLOOKUP(H291,Discount_Days!A:C,3,0)*NewSales_1001_1015!F291,0)</f>
        <v>2.5</v>
      </c>
      <c r="M291" s="3">
        <f t="shared" si="24"/>
        <v>47.5</v>
      </c>
    </row>
    <row r="292" spans="1:13" x14ac:dyDescent="0.35">
      <c r="A292" s="5">
        <v>43747</v>
      </c>
      <c r="B292" s="2" t="s">
        <v>18</v>
      </c>
      <c r="C292" s="3">
        <v>25</v>
      </c>
      <c r="D292" s="3">
        <v>6.8</v>
      </c>
      <c r="E292" s="3">
        <v>13.6</v>
      </c>
      <c r="F292" s="3">
        <v>50</v>
      </c>
      <c r="G292" s="2">
        <v>2</v>
      </c>
      <c r="H292" s="2" t="str">
        <f t="shared" si="20"/>
        <v>Wednesday</v>
      </c>
      <c r="I292" s="5">
        <f t="shared" si="21"/>
        <v>43750</v>
      </c>
      <c r="J292" s="2" t="str">
        <f t="shared" si="22"/>
        <v>Saturday</v>
      </c>
      <c r="K292" s="2" t="str">
        <f t="shared" si="23"/>
        <v>Weekday</v>
      </c>
      <c r="L292" s="3">
        <f>IF(VLOOKUP(H292,Discount_Days!A:C,3,0)&gt;0,VLOOKUP(H292,Discount_Days!A:C,3,0)*NewSales_1001_1015!F292,0)</f>
        <v>0</v>
      </c>
      <c r="M292" s="3">
        <f t="shared" si="24"/>
        <v>50</v>
      </c>
    </row>
    <row r="293" spans="1:13" x14ac:dyDescent="0.35">
      <c r="A293" s="5">
        <v>43748</v>
      </c>
      <c r="B293" s="2" t="s">
        <v>18</v>
      </c>
      <c r="C293" s="3">
        <v>25</v>
      </c>
      <c r="D293" s="3">
        <v>6.8</v>
      </c>
      <c r="E293" s="3">
        <v>20.399999999999999</v>
      </c>
      <c r="F293" s="3">
        <v>75</v>
      </c>
      <c r="G293" s="2">
        <v>3</v>
      </c>
      <c r="H293" s="2" t="str">
        <f t="shared" si="20"/>
        <v>Thursday</v>
      </c>
      <c r="I293" s="5">
        <f t="shared" si="21"/>
        <v>43751</v>
      </c>
      <c r="J293" s="2" t="str">
        <f t="shared" si="22"/>
        <v>Sunday</v>
      </c>
      <c r="K293" s="2" t="str">
        <f t="shared" si="23"/>
        <v>Weekday</v>
      </c>
      <c r="L293" s="3">
        <f>IF(VLOOKUP(H293,Discount_Days!A:C,3,0)&gt;0,VLOOKUP(H293,Discount_Days!A:C,3,0)*NewSales_1001_1015!F293,0)</f>
        <v>7.5</v>
      </c>
      <c r="M293" s="3">
        <f t="shared" si="24"/>
        <v>67.5</v>
      </c>
    </row>
    <row r="294" spans="1:13" x14ac:dyDescent="0.35">
      <c r="A294" s="5">
        <v>43749</v>
      </c>
      <c r="B294" s="2" t="s">
        <v>18</v>
      </c>
      <c r="C294" s="3">
        <v>25</v>
      </c>
      <c r="D294" s="3">
        <v>6.8</v>
      </c>
      <c r="E294" s="3">
        <v>13.6</v>
      </c>
      <c r="F294" s="3">
        <v>50</v>
      </c>
      <c r="G294" s="2">
        <v>2</v>
      </c>
      <c r="H294" s="2" t="str">
        <f t="shared" si="20"/>
        <v>Friday</v>
      </c>
      <c r="I294" s="5">
        <f t="shared" si="21"/>
        <v>43752</v>
      </c>
      <c r="J294" s="2" t="str">
        <f t="shared" si="22"/>
        <v>Monday</v>
      </c>
      <c r="K294" s="2" t="str">
        <f t="shared" si="23"/>
        <v>Weekday</v>
      </c>
      <c r="L294" s="3">
        <f>IF(VLOOKUP(H294,Discount_Days!A:C,3,0)&gt;0,VLOOKUP(H294,Discount_Days!A:C,3,0)*NewSales_1001_1015!F294,0)</f>
        <v>0</v>
      </c>
      <c r="M294" s="3">
        <f t="shared" si="24"/>
        <v>50</v>
      </c>
    </row>
    <row r="295" spans="1:13" x14ac:dyDescent="0.35">
      <c r="A295" s="5">
        <v>43750</v>
      </c>
      <c r="B295" s="2" t="s">
        <v>18</v>
      </c>
      <c r="C295" s="3">
        <v>25</v>
      </c>
      <c r="D295" s="3">
        <v>6.8</v>
      </c>
      <c r="E295" s="3">
        <v>13.6</v>
      </c>
      <c r="F295" s="3">
        <v>50</v>
      </c>
      <c r="G295" s="2">
        <v>2</v>
      </c>
      <c r="H295" s="2" t="str">
        <f t="shared" si="20"/>
        <v>Saturday</v>
      </c>
      <c r="I295" s="5">
        <f t="shared" si="21"/>
        <v>43753</v>
      </c>
      <c r="J295" s="2" t="str">
        <f t="shared" si="22"/>
        <v>Tuesday</v>
      </c>
      <c r="K295" s="2" t="str">
        <f t="shared" si="23"/>
        <v>Weekend</v>
      </c>
      <c r="L295" s="3">
        <f>IF(VLOOKUP(H295,Discount_Days!A:C,3,0)&gt;0,VLOOKUP(H295,Discount_Days!A:C,3,0)*NewSales_1001_1015!F295,0)</f>
        <v>0</v>
      </c>
      <c r="M295" s="3">
        <f t="shared" si="24"/>
        <v>50</v>
      </c>
    </row>
    <row r="296" spans="1:13" x14ac:dyDescent="0.35">
      <c r="A296" s="5">
        <v>43751</v>
      </c>
      <c r="B296" s="2" t="s">
        <v>18</v>
      </c>
      <c r="C296" s="3">
        <v>25</v>
      </c>
      <c r="D296" s="3">
        <v>6.8</v>
      </c>
      <c r="E296" s="3">
        <v>13.6</v>
      </c>
      <c r="F296" s="3">
        <v>50</v>
      </c>
      <c r="G296" s="2">
        <v>2</v>
      </c>
      <c r="H296" s="2" t="str">
        <f t="shared" si="20"/>
        <v>Sunday</v>
      </c>
      <c r="I296" s="5">
        <f t="shared" si="21"/>
        <v>43754</v>
      </c>
      <c r="J296" s="2" t="str">
        <f t="shared" si="22"/>
        <v>Wednesday</v>
      </c>
      <c r="K296" s="2" t="str">
        <f t="shared" si="23"/>
        <v>Weekend</v>
      </c>
      <c r="L296" s="3">
        <f>IF(VLOOKUP(H296,Discount_Days!A:C,3,0)&gt;0,VLOOKUP(H296,Discount_Days!A:C,3,0)*NewSales_1001_1015!F296,0)</f>
        <v>0</v>
      </c>
      <c r="M296" s="3">
        <f t="shared" si="24"/>
        <v>50</v>
      </c>
    </row>
    <row r="297" spans="1:13" x14ac:dyDescent="0.35">
      <c r="A297" s="5">
        <v>43752</v>
      </c>
      <c r="B297" s="2" t="s">
        <v>18</v>
      </c>
      <c r="C297" s="3">
        <v>25</v>
      </c>
      <c r="D297" s="3">
        <v>6.8</v>
      </c>
      <c r="E297" s="3">
        <v>6.8</v>
      </c>
      <c r="F297" s="3">
        <v>25</v>
      </c>
      <c r="G297" s="2">
        <v>1</v>
      </c>
      <c r="H297" s="2" t="str">
        <f t="shared" si="20"/>
        <v>Monday</v>
      </c>
      <c r="I297" s="5">
        <f t="shared" si="21"/>
        <v>43755</v>
      </c>
      <c r="J297" s="2" t="str">
        <f t="shared" si="22"/>
        <v>Thursday</v>
      </c>
      <c r="K297" s="2" t="str">
        <f t="shared" si="23"/>
        <v>Weekend</v>
      </c>
      <c r="L297" s="3">
        <f>IF(VLOOKUP(H297,Discount_Days!A:C,3,0)&gt;0,VLOOKUP(H297,Discount_Days!A:C,3,0)*NewSales_1001_1015!F297,0)</f>
        <v>0</v>
      </c>
      <c r="M297" s="3">
        <f t="shared" si="24"/>
        <v>25</v>
      </c>
    </row>
    <row r="298" spans="1:13" x14ac:dyDescent="0.35">
      <c r="A298" s="5">
        <v>43753</v>
      </c>
      <c r="B298" s="2" t="s">
        <v>18</v>
      </c>
      <c r="C298" s="3">
        <v>25</v>
      </c>
      <c r="D298" s="3">
        <v>6.8</v>
      </c>
      <c r="E298" s="3">
        <v>27.2</v>
      </c>
      <c r="F298" s="3">
        <v>100</v>
      </c>
      <c r="G298" s="2">
        <v>4</v>
      </c>
      <c r="H298" s="2" t="str">
        <f t="shared" si="20"/>
        <v>Tuesday</v>
      </c>
      <c r="I298" s="5">
        <f t="shared" si="21"/>
        <v>43756</v>
      </c>
      <c r="J298" s="2" t="str">
        <f t="shared" si="22"/>
        <v>Friday</v>
      </c>
      <c r="K298" s="2" t="str">
        <f t="shared" si="23"/>
        <v>Weekday</v>
      </c>
      <c r="L298" s="3">
        <f>IF(VLOOKUP(H298,Discount_Days!A:C,3,0)&gt;0,VLOOKUP(H298,Discount_Days!A:C,3,0)*NewSales_1001_1015!F298,0)</f>
        <v>5</v>
      </c>
      <c r="M298" s="3">
        <f t="shared" si="24"/>
        <v>95</v>
      </c>
    </row>
    <row r="299" spans="1:13" x14ac:dyDescent="0.35">
      <c r="A299" s="5">
        <v>43742</v>
      </c>
      <c r="B299" s="2" t="s">
        <v>19</v>
      </c>
      <c r="C299" s="3">
        <v>69</v>
      </c>
      <c r="D299" s="3">
        <v>20.059999999999999</v>
      </c>
      <c r="E299" s="3">
        <v>20.059999999999999</v>
      </c>
      <c r="F299" s="3">
        <v>69</v>
      </c>
      <c r="G299" s="2">
        <v>1</v>
      </c>
      <c r="H299" s="2" t="str">
        <f t="shared" si="20"/>
        <v>Friday</v>
      </c>
      <c r="I299" s="5">
        <f t="shared" si="21"/>
        <v>43745</v>
      </c>
      <c r="J299" s="2" t="str">
        <f t="shared" si="22"/>
        <v>Monday</v>
      </c>
      <c r="K299" s="2" t="str">
        <f t="shared" si="23"/>
        <v>Weekday</v>
      </c>
      <c r="L299" s="3">
        <f>IF(VLOOKUP(H299,Discount_Days!A:C,3,0)&gt;0,VLOOKUP(H299,Discount_Days!A:C,3,0)*NewSales_1001_1015!F299,0)</f>
        <v>0</v>
      </c>
      <c r="M299" s="3">
        <f t="shared" si="24"/>
        <v>69</v>
      </c>
    </row>
    <row r="300" spans="1:13" x14ac:dyDescent="0.35">
      <c r="A300" s="5">
        <v>43743</v>
      </c>
      <c r="B300" s="2" t="s">
        <v>19</v>
      </c>
      <c r="C300" s="3">
        <v>69</v>
      </c>
      <c r="D300" s="3">
        <v>20.059999999999999</v>
      </c>
      <c r="E300" s="3">
        <v>20.059999999999999</v>
      </c>
      <c r="F300" s="3">
        <v>69</v>
      </c>
      <c r="G300" s="2">
        <v>1</v>
      </c>
      <c r="H300" s="2" t="str">
        <f t="shared" si="20"/>
        <v>Saturday</v>
      </c>
      <c r="I300" s="5">
        <f t="shared" si="21"/>
        <v>43746</v>
      </c>
      <c r="J300" s="2" t="str">
        <f t="shared" si="22"/>
        <v>Tuesday</v>
      </c>
      <c r="K300" s="2" t="str">
        <f t="shared" si="23"/>
        <v>Weekend</v>
      </c>
      <c r="L300" s="3">
        <f>IF(VLOOKUP(H300,Discount_Days!A:C,3,0)&gt;0,VLOOKUP(H300,Discount_Days!A:C,3,0)*NewSales_1001_1015!F300,0)</f>
        <v>0</v>
      </c>
      <c r="M300" s="3">
        <f t="shared" si="24"/>
        <v>69</v>
      </c>
    </row>
    <row r="301" spans="1:13" x14ac:dyDescent="0.35">
      <c r="A301" s="5">
        <v>43744</v>
      </c>
      <c r="B301" s="2" t="s">
        <v>19</v>
      </c>
      <c r="C301" s="3">
        <v>69</v>
      </c>
      <c r="D301" s="3">
        <v>20.059999999999999</v>
      </c>
      <c r="E301" s="3">
        <v>80.239999999999995</v>
      </c>
      <c r="F301" s="3">
        <v>276</v>
      </c>
      <c r="G301" s="2">
        <v>4</v>
      </c>
      <c r="H301" s="2" t="str">
        <f t="shared" si="20"/>
        <v>Sunday</v>
      </c>
      <c r="I301" s="5">
        <f t="shared" si="21"/>
        <v>43747</v>
      </c>
      <c r="J301" s="2" t="str">
        <f t="shared" si="22"/>
        <v>Wednesday</v>
      </c>
      <c r="K301" s="2" t="str">
        <f t="shared" si="23"/>
        <v>Weekend</v>
      </c>
      <c r="L301" s="3">
        <f>IF(VLOOKUP(H301,Discount_Days!A:C,3,0)&gt;0,VLOOKUP(H301,Discount_Days!A:C,3,0)*NewSales_1001_1015!F301,0)</f>
        <v>0</v>
      </c>
      <c r="M301" s="3">
        <f t="shared" si="24"/>
        <v>276</v>
      </c>
    </row>
    <row r="302" spans="1:13" x14ac:dyDescent="0.35">
      <c r="A302" s="5">
        <v>43746</v>
      </c>
      <c r="B302" s="2" t="s">
        <v>19</v>
      </c>
      <c r="C302" s="3">
        <v>69</v>
      </c>
      <c r="D302" s="3">
        <v>20.059999999999999</v>
      </c>
      <c r="E302" s="3">
        <v>20.059999999999999</v>
      </c>
      <c r="F302" s="3">
        <v>69</v>
      </c>
      <c r="G302" s="2">
        <v>1</v>
      </c>
      <c r="H302" s="2" t="str">
        <f t="shared" si="20"/>
        <v>Tuesday</v>
      </c>
      <c r="I302" s="5">
        <f t="shared" si="21"/>
        <v>43749</v>
      </c>
      <c r="J302" s="2" t="str">
        <f t="shared" si="22"/>
        <v>Friday</v>
      </c>
      <c r="K302" s="2" t="str">
        <f t="shared" si="23"/>
        <v>Weekday</v>
      </c>
      <c r="L302" s="3">
        <f>IF(VLOOKUP(H302,Discount_Days!A:C,3,0)&gt;0,VLOOKUP(H302,Discount_Days!A:C,3,0)*NewSales_1001_1015!F302,0)</f>
        <v>3.45</v>
      </c>
      <c r="M302" s="3">
        <f t="shared" si="24"/>
        <v>65.55</v>
      </c>
    </row>
    <row r="303" spans="1:13" x14ac:dyDescent="0.35">
      <c r="A303" s="5">
        <v>43749</v>
      </c>
      <c r="B303" s="2" t="s">
        <v>19</v>
      </c>
      <c r="C303" s="3">
        <v>69</v>
      </c>
      <c r="D303" s="3">
        <v>20.059999999999999</v>
      </c>
      <c r="E303" s="3">
        <v>20.059999999999999</v>
      </c>
      <c r="F303" s="3">
        <v>69</v>
      </c>
      <c r="G303" s="2">
        <v>1</v>
      </c>
      <c r="H303" s="2" t="str">
        <f t="shared" si="20"/>
        <v>Friday</v>
      </c>
      <c r="I303" s="5">
        <f t="shared" si="21"/>
        <v>43752</v>
      </c>
      <c r="J303" s="2" t="str">
        <f t="shared" si="22"/>
        <v>Monday</v>
      </c>
      <c r="K303" s="2" t="str">
        <f t="shared" si="23"/>
        <v>Weekday</v>
      </c>
      <c r="L303" s="3">
        <f>IF(VLOOKUP(H303,Discount_Days!A:C,3,0)&gt;0,VLOOKUP(H303,Discount_Days!A:C,3,0)*NewSales_1001_1015!F303,0)</f>
        <v>0</v>
      </c>
      <c r="M303" s="3">
        <f t="shared" si="24"/>
        <v>69</v>
      </c>
    </row>
    <row r="304" spans="1:13" x14ac:dyDescent="0.35">
      <c r="A304" s="5">
        <v>43753</v>
      </c>
      <c r="B304" s="2" t="s">
        <v>19</v>
      </c>
      <c r="C304" s="3">
        <v>69</v>
      </c>
      <c r="D304" s="3">
        <v>20.059999999999999</v>
      </c>
      <c r="E304" s="3">
        <v>20.059999999999999</v>
      </c>
      <c r="F304" s="3">
        <v>69</v>
      </c>
      <c r="G304" s="2">
        <v>1</v>
      </c>
      <c r="H304" s="2" t="str">
        <f t="shared" si="20"/>
        <v>Tuesday</v>
      </c>
      <c r="I304" s="5">
        <f t="shared" si="21"/>
        <v>43756</v>
      </c>
      <c r="J304" s="2" t="str">
        <f t="shared" si="22"/>
        <v>Friday</v>
      </c>
      <c r="K304" s="2" t="str">
        <f t="shared" si="23"/>
        <v>Weekday</v>
      </c>
      <c r="L304" s="3">
        <f>IF(VLOOKUP(H304,Discount_Days!A:C,3,0)&gt;0,VLOOKUP(H304,Discount_Days!A:C,3,0)*NewSales_1001_1015!F304,0)</f>
        <v>3.45</v>
      </c>
      <c r="M304" s="3">
        <f t="shared" si="24"/>
        <v>65.55</v>
      </c>
    </row>
    <row r="305" spans="1:13" x14ac:dyDescent="0.35">
      <c r="A305" s="5">
        <v>43739</v>
      </c>
      <c r="B305" s="2" t="s">
        <v>20</v>
      </c>
      <c r="C305" s="3">
        <v>22</v>
      </c>
      <c r="D305" s="3">
        <v>5.25</v>
      </c>
      <c r="E305" s="3">
        <v>5.25</v>
      </c>
      <c r="F305" s="3">
        <v>22</v>
      </c>
      <c r="G305" s="2">
        <v>1</v>
      </c>
      <c r="H305" s="2" t="str">
        <f t="shared" si="20"/>
        <v>Tuesday</v>
      </c>
      <c r="I305" s="5">
        <f t="shared" si="21"/>
        <v>43742</v>
      </c>
      <c r="J305" s="2" t="str">
        <f t="shared" si="22"/>
        <v>Friday</v>
      </c>
      <c r="K305" s="2" t="str">
        <f t="shared" si="23"/>
        <v>Weekday</v>
      </c>
      <c r="L305" s="3">
        <f>IF(VLOOKUP(H305,Discount_Days!A:C,3,0)&gt;0,VLOOKUP(H305,Discount_Days!A:C,3,0)*NewSales_1001_1015!F305,0)</f>
        <v>1.1000000000000001</v>
      </c>
      <c r="M305" s="3">
        <f t="shared" si="24"/>
        <v>20.9</v>
      </c>
    </row>
    <row r="306" spans="1:13" x14ac:dyDescent="0.35">
      <c r="A306" s="5">
        <v>43741</v>
      </c>
      <c r="B306" s="2" t="s">
        <v>20</v>
      </c>
      <c r="C306" s="3">
        <v>22</v>
      </c>
      <c r="D306" s="3">
        <v>5.25</v>
      </c>
      <c r="E306" s="3">
        <v>10.5</v>
      </c>
      <c r="F306" s="3">
        <v>44</v>
      </c>
      <c r="G306" s="2">
        <v>2</v>
      </c>
      <c r="H306" s="2" t="str">
        <f t="shared" si="20"/>
        <v>Thursday</v>
      </c>
      <c r="I306" s="5">
        <f t="shared" si="21"/>
        <v>43744</v>
      </c>
      <c r="J306" s="2" t="str">
        <f t="shared" si="22"/>
        <v>Sunday</v>
      </c>
      <c r="K306" s="2" t="str">
        <f t="shared" si="23"/>
        <v>Weekday</v>
      </c>
      <c r="L306" s="3">
        <f>IF(VLOOKUP(H306,Discount_Days!A:C,3,0)&gt;0,VLOOKUP(H306,Discount_Days!A:C,3,0)*NewSales_1001_1015!F306,0)</f>
        <v>4.4000000000000004</v>
      </c>
      <c r="M306" s="3">
        <f t="shared" si="24"/>
        <v>39.6</v>
      </c>
    </row>
    <row r="307" spans="1:13" x14ac:dyDescent="0.35">
      <c r="A307" s="5">
        <v>43742</v>
      </c>
      <c r="B307" s="2" t="s">
        <v>20</v>
      </c>
      <c r="C307" s="3">
        <v>22</v>
      </c>
      <c r="D307" s="3">
        <v>5.25</v>
      </c>
      <c r="E307" s="3">
        <v>5.25</v>
      </c>
      <c r="F307" s="3">
        <v>22</v>
      </c>
      <c r="G307" s="2">
        <v>1</v>
      </c>
      <c r="H307" s="2" t="str">
        <f t="shared" si="20"/>
        <v>Friday</v>
      </c>
      <c r="I307" s="5">
        <f t="shared" si="21"/>
        <v>43745</v>
      </c>
      <c r="J307" s="2" t="str">
        <f t="shared" si="22"/>
        <v>Monday</v>
      </c>
      <c r="K307" s="2" t="str">
        <f t="shared" si="23"/>
        <v>Weekday</v>
      </c>
      <c r="L307" s="3">
        <f>IF(VLOOKUP(H307,Discount_Days!A:C,3,0)&gt;0,VLOOKUP(H307,Discount_Days!A:C,3,0)*NewSales_1001_1015!F307,0)</f>
        <v>0</v>
      </c>
      <c r="M307" s="3">
        <f t="shared" si="24"/>
        <v>22</v>
      </c>
    </row>
    <row r="308" spans="1:13" x14ac:dyDescent="0.35">
      <c r="A308" s="5">
        <v>43743</v>
      </c>
      <c r="B308" s="2" t="s">
        <v>20</v>
      </c>
      <c r="C308" s="3">
        <v>22</v>
      </c>
      <c r="D308" s="3">
        <v>5.25</v>
      </c>
      <c r="E308" s="3">
        <v>10.5</v>
      </c>
      <c r="F308" s="3">
        <v>44</v>
      </c>
      <c r="G308" s="2">
        <v>2</v>
      </c>
      <c r="H308" s="2" t="str">
        <f t="shared" si="20"/>
        <v>Saturday</v>
      </c>
      <c r="I308" s="5">
        <f t="shared" si="21"/>
        <v>43746</v>
      </c>
      <c r="J308" s="2" t="str">
        <f t="shared" si="22"/>
        <v>Tuesday</v>
      </c>
      <c r="K308" s="2" t="str">
        <f t="shared" si="23"/>
        <v>Weekend</v>
      </c>
      <c r="L308" s="3">
        <f>IF(VLOOKUP(H308,Discount_Days!A:C,3,0)&gt;0,VLOOKUP(H308,Discount_Days!A:C,3,0)*NewSales_1001_1015!F308,0)</f>
        <v>0</v>
      </c>
      <c r="M308" s="3">
        <f t="shared" si="24"/>
        <v>44</v>
      </c>
    </row>
    <row r="309" spans="1:13" x14ac:dyDescent="0.35">
      <c r="A309" s="5">
        <v>43744</v>
      </c>
      <c r="B309" s="2" t="s">
        <v>20</v>
      </c>
      <c r="C309" s="3">
        <v>22</v>
      </c>
      <c r="D309" s="3">
        <v>5.25</v>
      </c>
      <c r="E309" s="3">
        <v>5.25</v>
      </c>
      <c r="F309" s="3">
        <v>22</v>
      </c>
      <c r="G309" s="2">
        <v>1</v>
      </c>
      <c r="H309" s="2" t="str">
        <f t="shared" si="20"/>
        <v>Sunday</v>
      </c>
      <c r="I309" s="5">
        <f t="shared" si="21"/>
        <v>43747</v>
      </c>
      <c r="J309" s="2" t="str">
        <f t="shared" si="22"/>
        <v>Wednesday</v>
      </c>
      <c r="K309" s="2" t="str">
        <f t="shared" si="23"/>
        <v>Weekend</v>
      </c>
      <c r="L309" s="3">
        <f>IF(VLOOKUP(H309,Discount_Days!A:C,3,0)&gt;0,VLOOKUP(H309,Discount_Days!A:C,3,0)*NewSales_1001_1015!F309,0)</f>
        <v>0</v>
      </c>
      <c r="M309" s="3">
        <f t="shared" si="24"/>
        <v>22</v>
      </c>
    </row>
    <row r="310" spans="1:13" x14ac:dyDescent="0.35">
      <c r="A310" s="5">
        <v>43746</v>
      </c>
      <c r="B310" s="2" t="s">
        <v>20</v>
      </c>
      <c r="C310" s="3">
        <v>22</v>
      </c>
      <c r="D310" s="3">
        <v>5.25</v>
      </c>
      <c r="E310" s="3">
        <v>10.5</v>
      </c>
      <c r="F310" s="3">
        <v>44</v>
      </c>
      <c r="G310" s="2">
        <v>2</v>
      </c>
      <c r="H310" s="2" t="str">
        <f t="shared" si="20"/>
        <v>Tuesday</v>
      </c>
      <c r="I310" s="5">
        <f t="shared" si="21"/>
        <v>43749</v>
      </c>
      <c r="J310" s="2" t="str">
        <f t="shared" si="22"/>
        <v>Friday</v>
      </c>
      <c r="K310" s="2" t="str">
        <f t="shared" si="23"/>
        <v>Weekday</v>
      </c>
      <c r="L310" s="3">
        <f>IF(VLOOKUP(H310,Discount_Days!A:C,3,0)&gt;0,VLOOKUP(H310,Discount_Days!A:C,3,0)*NewSales_1001_1015!F310,0)</f>
        <v>2.2000000000000002</v>
      </c>
      <c r="M310" s="3">
        <f t="shared" si="24"/>
        <v>41.8</v>
      </c>
    </row>
    <row r="311" spans="1:13" x14ac:dyDescent="0.35">
      <c r="A311" s="5">
        <v>43747</v>
      </c>
      <c r="B311" s="2" t="s">
        <v>20</v>
      </c>
      <c r="C311" s="3">
        <v>22</v>
      </c>
      <c r="D311" s="3">
        <v>5.25</v>
      </c>
      <c r="E311" s="3">
        <v>5.25</v>
      </c>
      <c r="F311" s="3">
        <v>22</v>
      </c>
      <c r="G311" s="2">
        <v>1</v>
      </c>
      <c r="H311" s="2" t="str">
        <f t="shared" si="20"/>
        <v>Wednesday</v>
      </c>
      <c r="I311" s="5">
        <f t="shared" si="21"/>
        <v>43750</v>
      </c>
      <c r="J311" s="2" t="str">
        <f t="shared" si="22"/>
        <v>Saturday</v>
      </c>
      <c r="K311" s="2" t="str">
        <f t="shared" si="23"/>
        <v>Weekday</v>
      </c>
      <c r="L311" s="3">
        <f>IF(VLOOKUP(H311,Discount_Days!A:C,3,0)&gt;0,VLOOKUP(H311,Discount_Days!A:C,3,0)*NewSales_1001_1015!F311,0)</f>
        <v>0</v>
      </c>
      <c r="M311" s="3">
        <f t="shared" si="24"/>
        <v>22</v>
      </c>
    </row>
    <row r="312" spans="1:13" x14ac:dyDescent="0.35">
      <c r="A312" s="5">
        <v>43749</v>
      </c>
      <c r="B312" s="2" t="s">
        <v>20</v>
      </c>
      <c r="C312" s="3">
        <v>22</v>
      </c>
      <c r="D312" s="3">
        <v>5.25</v>
      </c>
      <c r="E312" s="3">
        <v>10.5</v>
      </c>
      <c r="F312" s="3">
        <v>44</v>
      </c>
      <c r="G312" s="2">
        <v>2</v>
      </c>
      <c r="H312" s="2" t="str">
        <f t="shared" si="20"/>
        <v>Friday</v>
      </c>
      <c r="I312" s="5">
        <f t="shared" si="21"/>
        <v>43752</v>
      </c>
      <c r="J312" s="2" t="str">
        <f t="shared" si="22"/>
        <v>Monday</v>
      </c>
      <c r="K312" s="2" t="str">
        <f t="shared" si="23"/>
        <v>Weekday</v>
      </c>
      <c r="L312" s="3">
        <f>IF(VLOOKUP(H312,Discount_Days!A:C,3,0)&gt;0,VLOOKUP(H312,Discount_Days!A:C,3,0)*NewSales_1001_1015!F312,0)</f>
        <v>0</v>
      </c>
      <c r="M312" s="3">
        <f t="shared" si="24"/>
        <v>44</v>
      </c>
    </row>
    <row r="313" spans="1:13" x14ac:dyDescent="0.35">
      <c r="A313" s="5">
        <v>43739</v>
      </c>
      <c r="B313" s="2" t="s">
        <v>21</v>
      </c>
      <c r="C313" s="3">
        <v>22</v>
      </c>
      <c r="D313" s="3">
        <v>6.35</v>
      </c>
      <c r="E313" s="3">
        <v>25.4</v>
      </c>
      <c r="F313" s="3">
        <v>88</v>
      </c>
      <c r="G313" s="2">
        <v>4</v>
      </c>
      <c r="H313" s="2" t="str">
        <f t="shared" si="20"/>
        <v>Tuesday</v>
      </c>
      <c r="I313" s="5">
        <f t="shared" si="21"/>
        <v>43742</v>
      </c>
      <c r="J313" s="2" t="str">
        <f t="shared" si="22"/>
        <v>Friday</v>
      </c>
      <c r="K313" s="2" t="str">
        <f t="shared" si="23"/>
        <v>Weekday</v>
      </c>
      <c r="L313" s="3">
        <f>IF(VLOOKUP(H313,Discount_Days!A:C,3,0)&gt;0,VLOOKUP(H313,Discount_Days!A:C,3,0)*NewSales_1001_1015!F313,0)</f>
        <v>4.4000000000000004</v>
      </c>
      <c r="M313" s="3">
        <f t="shared" si="24"/>
        <v>83.6</v>
      </c>
    </row>
    <row r="314" spans="1:13" x14ac:dyDescent="0.35">
      <c r="A314" s="5">
        <v>43741</v>
      </c>
      <c r="B314" s="2" t="s">
        <v>21</v>
      </c>
      <c r="C314" s="3">
        <v>22</v>
      </c>
      <c r="D314" s="3">
        <v>6.35</v>
      </c>
      <c r="E314" s="3">
        <v>38.1</v>
      </c>
      <c r="F314" s="3">
        <v>132</v>
      </c>
      <c r="G314" s="2">
        <v>6</v>
      </c>
      <c r="H314" s="2" t="str">
        <f t="shared" si="20"/>
        <v>Thursday</v>
      </c>
      <c r="I314" s="5">
        <f t="shared" si="21"/>
        <v>43744</v>
      </c>
      <c r="J314" s="2" t="str">
        <f t="shared" si="22"/>
        <v>Sunday</v>
      </c>
      <c r="K314" s="2" t="str">
        <f t="shared" si="23"/>
        <v>Weekday</v>
      </c>
      <c r="L314" s="3">
        <f>IF(VLOOKUP(H314,Discount_Days!A:C,3,0)&gt;0,VLOOKUP(H314,Discount_Days!A:C,3,0)*NewSales_1001_1015!F314,0)</f>
        <v>13.200000000000001</v>
      </c>
      <c r="M314" s="3">
        <f t="shared" si="24"/>
        <v>118.8</v>
      </c>
    </row>
    <row r="315" spans="1:13" x14ac:dyDescent="0.35">
      <c r="A315" s="5">
        <v>43742</v>
      </c>
      <c r="B315" s="2" t="s">
        <v>21</v>
      </c>
      <c r="C315" s="3">
        <v>16.5</v>
      </c>
      <c r="D315" s="3">
        <v>6.35</v>
      </c>
      <c r="E315" s="3">
        <v>25.4</v>
      </c>
      <c r="F315" s="3">
        <v>66</v>
      </c>
      <c r="G315" s="2">
        <v>4</v>
      </c>
      <c r="H315" s="2" t="str">
        <f t="shared" si="20"/>
        <v>Friday</v>
      </c>
      <c r="I315" s="5">
        <f t="shared" si="21"/>
        <v>43745</v>
      </c>
      <c r="J315" s="2" t="str">
        <f t="shared" si="22"/>
        <v>Monday</v>
      </c>
      <c r="K315" s="2" t="str">
        <f t="shared" si="23"/>
        <v>Weekday</v>
      </c>
      <c r="L315" s="3">
        <f>IF(VLOOKUP(H315,Discount_Days!A:C,3,0)&gt;0,VLOOKUP(H315,Discount_Days!A:C,3,0)*NewSales_1001_1015!F315,0)</f>
        <v>0</v>
      </c>
      <c r="M315" s="3">
        <f t="shared" si="24"/>
        <v>66</v>
      </c>
    </row>
    <row r="316" spans="1:13" x14ac:dyDescent="0.35">
      <c r="A316" s="5">
        <v>43743</v>
      </c>
      <c r="B316" s="2" t="s">
        <v>21</v>
      </c>
      <c r="C316" s="3">
        <v>22</v>
      </c>
      <c r="D316" s="3">
        <v>6.35</v>
      </c>
      <c r="E316" s="3">
        <v>6.35</v>
      </c>
      <c r="F316" s="3">
        <v>22</v>
      </c>
      <c r="G316" s="2">
        <v>1</v>
      </c>
      <c r="H316" s="2" t="str">
        <f t="shared" si="20"/>
        <v>Saturday</v>
      </c>
      <c r="I316" s="5">
        <f t="shared" si="21"/>
        <v>43746</v>
      </c>
      <c r="J316" s="2" t="str">
        <f t="shared" si="22"/>
        <v>Tuesday</v>
      </c>
      <c r="K316" s="2" t="str">
        <f t="shared" si="23"/>
        <v>Weekend</v>
      </c>
      <c r="L316" s="3">
        <f>IF(VLOOKUP(H316,Discount_Days!A:C,3,0)&gt;0,VLOOKUP(H316,Discount_Days!A:C,3,0)*NewSales_1001_1015!F316,0)</f>
        <v>0</v>
      </c>
      <c r="M316" s="3">
        <f t="shared" si="24"/>
        <v>22</v>
      </c>
    </row>
    <row r="317" spans="1:13" x14ac:dyDescent="0.35">
      <c r="A317" s="5">
        <v>43744</v>
      </c>
      <c r="B317" s="2" t="s">
        <v>21</v>
      </c>
      <c r="C317" s="3">
        <v>22</v>
      </c>
      <c r="D317" s="3">
        <v>6.35</v>
      </c>
      <c r="E317" s="3">
        <v>88.9</v>
      </c>
      <c r="F317" s="3">
        <v>308</v>
      </c>
      <c r="G317" s="2">
        <v>14</v>
      </c>
      <c r="H317" s="2" t="str">
        <f t="shared" si="20"/>
        <v>Sunday</v>
      </c>
      <c r="I317" s="5">
        <f t="shared" si="21"/>
        <v>43747</v>
      </c>
      <c r="J317" s="2" t="str">
        <f t="shared" si="22"/>
        <v>Wednesday</v>
      </c>
      <c r="K317" s="2" t="str">
        <f t="shared" si="23"/>
        <v>Weekend</v>
      </c>
      <c r="L317" s="3">
        <f>IF(VLOOKUP(H317,Discount_Days!A:C,3,0)&gt;0,VLOOKUP(H317,Discount_Days!A:C,3,0)*NewSales_1001_1015!F317,0)</f>
        <v>0</v>
      </c>
      <c r="M317" s="3">
        <f t="shared" si="24"/>
        <v>308</v>
      </c>
    </row>
    <row r="318" spans="1:13" x14ac:dyDescent="0.35">
      <c r="A318" s="5">
        <v>43745</v>
      </c>
      <c r="B318" s="2" t="s">
        <v>21</v>
      </c>
      <c r="C318" s="3">
        <v>22.33</v>
      </c>
      <c r="D318" s="3">
        <v>6.35</v>
      </c>
      <c r="E318" s="3">
        <v>69.849999999999994</v>
      </c>
      <c r="F318" s="3">
        <v>245.66</v>
      </c>
      <c r="G318" s="2">
        <v>11</v>
      </c>
      <c r="H318" s="2" t="str">
        <f t="shared" si="20"/>
        <v>Monday</v>
      </c>
      <c r="I318" s="5">
        <f t="shared" si="21"/>
        <v>43748</v>
      </c>
      <c r="J318" s="2" t="str">
        <f t="shared" si="22"/>
        <v>Thursday</v>
      </c>
      <c r="K318" s="2" t="str">
        <f t="shared" si="23"/>
        <v>Weekend</v>
      </c>
      <c r="L318" s="3">
        <f>IF(VLOOKUP(H318,Discount_Days!A:C,3,0)&gt;0,VLOOKUP(H318,Discount_Days!A:C,3,0)*NewSales_1001_1015!F318,0)</f>
        <v>0</v>
      </c>
      <c r="M318" s="3">
        <f t="shared" si="24"/>
        <v>245.66</v>
      </c>
    </row>
    <row r="319" spans="1:13" x14ac:dyDescent="0.35">
      <c r="A319" s="5">
        <v>43746</v>
      </c>
      <c r="B319" s="2" t="s">
        <v>21</v>
      </c>
      <c r="C319" s="3">
        <v>22</v>
      </c>
      <c r="D319" s="3">
        <v>6.35</v>
      </c>
      <c r="E319" s="3">
        <v>31.75</v>
      </c>
      <c r="F319" s="3">
        <v>110</v>
      </c>
      <c r="G319" s="2">
        <v>5</v>
      </c>
      <c r="H319" s="2" t="str">
        <f t="shared" si="20"/>
        <v>Tuesday</v>
      </c>
      <c r="I319" s="5">
        <f t="shared" si="21"/>
        <v>43749</v>
      </c>
      <c r="J319" s="2" t="str">
        <f t="shared" si="22"/>
        <v>Friday</v>
      </c>
      <c r="K319" s="2" t="str">
        <f t="shared" si="23"/>
        <v>Weekday</v>
      </c>
      <c r="L319" s="3">
        <f>IF(VLOOKUP(H319,Discount_Days!A:C,3,0)&gt;0,VLOOKUP(H319,Discount_Days!A:C,3,0)*NewSales_1001_1015!F319,0)</f>
        <v>5.5</v>
      </c>
      <c r="M319" s="3">
        <f t="shared" si="24"/>
        <v>104.5</v>
      </c>
    </row>
    <row r="320" spans="1:13" x14ac:dyDescent="0.35">
      <c r="A320" s="5">
        <v>43747</v>
      </c>
      <c r="B320" s="2" t="s">
        <v>21</v>
      </c>
      <c r="C320" s="3">
        <v>22</v>
      </c>
      <c r="D320" s="3">
        <v>6.35</v>
      </c>
      <c r="E320" s="3">
        <v>38.1</v>
      </c>
      <c r="F320" s="3">
        <v>132</v>
      </c>
      <c r="G320" s="2">
        <v>6</v>
      </c>
      <c r="H320" s="2" t="str">
        <f t="shared" si="20"/>
        <v>Wednesday</v>
      </c>
      <c r="I320" s="5">
        <f t="shared" si="21"/>
        <v>43750</v>
      </c>
      <c r="J320" s="2" t="str">
        <f t="shared" si="22"/>
        <v>Saturday</v>
      </c>
      <c r="K320" s="2" t="str">
        <f t="shared" si="23"/>
        <v>Weekday</v>
      </c>
      <c r="L320" s="3">
        <f>IF(VLOOKUP(H320,Discount_Days!A:C,3,0)&gt;0,VLOOKUP(H320,Discount_Days!A:C,3,0)*NewSales_1001_1015!F320,0)</f>
        <v>0</v>
      </c>
      <c r="M320" s="3">
        <f t="shared" si="24"/>
        <v>132</v>
      </c>
    </row>
    <row r="321" spans="1:13" x14ac:dyDescent="0.35">
      <c r="A321" s="5">
        <v>43748</v>
      </c>
      <c r="B321" s="2" t="s">
        <v>21</v>
      </c>
      <c r="C321" s="3">
        <v>16.5</v>
      </c>
      <c r="D321" s="3">
        <v>6.35</v>
      </c>
      <c r="E321" s="3">
        <v>25.4</v>
      </c>
      <c r="F321" s="3">
        <v>66</v>
      </c>
      <c r="G321" s="2">
        <v>4</v>
      </c>
      <c r="H321" s="2" t="str">
        <f t="shared" si="20"/>
        <v>Thursday</v>
      </c>
      <c r="I321" s="5">
        <f t="shared" si="21"/>
        <v>43751</v>
      </c>
      <c r="J321" s="2" t="str">
        <f t="shared" si="22"/>
        <v>Sunday</v>
      </c>
      <c r="K321" s="2" t="str">
        <f t="shared" si="23"/>
        <v>Weekday</v>
      </c>
      <c r="L321" s="3">
        <f>IF(VLOOKUP(H321,Discount_Days!A:C,3,0)&gt;0,VLOOKUP(H321,Discount_Days!A:C,3,0)*NewSales_1001_1015!F321,0)</f>
        <v>6.6000000000000005</v>
      </c>
      <c r="M321" s="3">
        <f t="shared" si="24"/>
        <v>59.4</v>
      </c>
    </row>
    <row r="322" spans="1:13" x14ac:dyDescent="0.35">
      <c r="A322" s="5">
        <v>43749</v>
      </c>
      <c r="B322" s="2" t="s">
        <v>21</v>
      </c>
      <c r="C322" s="3">
        <v>22.64</v>
      </c>
      <c r="D322" s="3">
        <v>6.35</v>
      </c>
      <c r="E322" s="3">
        <v>38.1</v>
      </c>
      <c r="F322" s="3">
        <v>135.86000000000001</v>
      </c>
      <c r="G322" s="2">
        <v>6</v>
      </c>
      <c r="H322" s="2" t="str">
        <f t="shared" si="20"/>
        <v>Friday</v>
      </c>
      <c r="I322" s="5">
        <f t="shared" si="21"/>
        <v>43752</v>
      </c>
      <c r="J322" s="2" t="str">
        <f t="shared" si="22"/>
        <v>Monday</v>
      </c>
      <c r="K322" s="2" t="str">
        <f t="shared" si="23"/>
        <v>Weekday</v>
      </c>
      <c r="L322" s="3">
        <f>IF(VLOOKUP(H322,Discount_Days!A:C,3,0)&gt;0,VLOOKUP(H322,Discount_Days!A:C,3,0)*NewSales_1001_1015!F322,0)</f>
        <v>0</v>
      </c>
      <c r="M322" s="3">
        <f t="shared" si="24"/>
        <v>135.86000000000001</v>
      </c>
    </row>
    <row r="323" spans="1:13" x14ac:dyDescent="0.35">
      <c r="A323" s="5">
        <v>43750</v>
      </c>
      <c r="B323" s="2" t="s">
        <v>21</v>
      </c>
      <c r="C323" s="3">
        <v>22.49</v>
      </c>
      <c r="D323" s="3">
        <v>6.35</v>
      </c>
      <c r="E323" s="3">
        <v>25.4</v>
      </c>
      <c r="F323" s="3">
        <v>89.96</v>
      </c>
      <c r="G323" s="2">
        <v>4</v>
      </c>
      <c r="H323" s="2" t="str">
        <f t="shared" ref="H323:H386" si="25">TEXT(A323,"dddd")</f>
        <v>Saturday</v>
      </c>
      <c r="I323" s="5">
        <f t="shared" ref="I323:I386" si="26">A323+3</f>
        <v>43753</v>
      </c>
      <c r="J323" s="2" t="str">
        <f t="shared" ref="J323:J386" si="27">TEXT(I323,"dddd")</f>
        <v>Tuesday</v>
      </c>
      <c r="K323" s="2" t="str">
        <f t="shared" ref="K323:K386" si="28">IF(OR(H323="Mondayday",H323="Tuesday",H323="Wednesday",H323="Thursday",H323="Friday"),"Weekday","Weekend")</f>
        <v>Weekend</v>
      </c>
      <c r="L323" s="3">
        <f>IF(VLOOKUP(H323,Discount_Days!A:C,3,0)&gt;0,VLOOKUP(H323,Discount_Days!A:C,3,0)*NewSales_1001_1015!F323,0)</f>
        <v>0</v>
      </c>
      <c r="M323" s="3">
        <f t="shared" ref="M323:M386" si="29">F323-L323</f>
        <v>89.96</v>
      </c>
    </row>
    <row r="324" spans="1:13" x14ac:dyDescent="0.35">
      <c r="A324" s="5">
        <v>43751</v>
      </c>
      <c r="B324" s="2" t="s">
        <v>21</v>
      </c>
      <c r="C324" s="3">
        <v>22</v>
      </c>
      <c r="D324" s="3">
        <v>6.35</v>
      </c>
      <c r="E324" s="3">
        <v>6.35</v>
      </c>
      <c r="F324" s="3">
        <v>22</v>
      </c>
      <c r="G324" s="2">
        <v>1</v>
      </c>
      <c r="H324" s="2" t="str">
        <f t="shared" si="25"/>
        <v>Sunday</v>
      </c>
      <c r="I324" s="5">
        <f t="shared" si="26"/>
        <v>43754</v>
      </c>
      <c r="J324" s="2" t="str">
        <f t="shared" si="27"/>
        <v>Wednesday</v>
      </c>
      <c r="K324" s="2" t="str">
        <f t="shared" si="28"/>
        <v>Weekend</v>
      </c>
      <c r="L324" s="3">
        <f>IF(VLOOKUP(H324,Discount_Days!A:C,3,0)&gt;0,VLOOKUP(H324,Discount_Days!A:C,3,0)*NewSales_1001_1015!F324,0)</f>
        <v>0</v>
      </c>
      <c r="M324" s="3">
        <f t="shared" si="29"/>
        <v>22</v>
      </c>
    </row>
    <row r="325" spans="1:13" x14ac:dyDescent="0.35">
      <c r="A325" s="5">
        <v>43752</v>
      </c>
      <c r="B325" s="2" t="s">
        <v>21</v>
      </c>
      <c r="C325" s="3">
        <v>23.94</v>
      </c>
      <c r="D325" s="3">
        <v>6.35</v>
      </c>
      <c r="E325" s="3">
        <v>12.7</v>
      </c>
      <c r="F325" s="3">
        <v>47.88</v>
      </c>
      <c r="G325" s="2">
        <v>2</v>
      </c>
      <c r="H325" s="2" t="str">
        <f t="shared" si="25"/>
        <v>Monday</v>
      </c>
      <c r="I325" s="5">
        <f t="shared" si="26"/>
        <v>43755</v>
      </c>
      <c r="J325" s="2" t="str">
        <f t="shared" si="27"/>
        <v>Thursday</v>
      </c>
      <c r="K325" s="2" t="str">
        <f t="shared" si="28"/>
        <v>Weekend</v>
      </c>
      <c r="L325" s="3">
        <f>IF(VLOOKUP(H325,Discount_Days!A:C,3,0)&gt;0,VLOOKUP(H325,Discount_Days!A:C,3,0)*NewSales_1001_1015!F325,0)</f>
        <v>0</v>
      </c>
      <c r="M325" s="3">
        <f t="shared" si="29"/>
        <v>47.88</v>
      </c>
    </row>
    <row r="326" spans="1:13" x14ac:dyDescent="0.35">
      <c r="A326" s="5">
        <v>43753</v>
      </c>
      <c r="B326" s="2" t="s">
        <v>21</v>
      </c>
      <c r="C326" s="3">
        <v>22.65</v>
      </c>
      <c r="D326" s="3">
        <v>6.35</v>
      </c>
      <c r="E326" s="3">
        <v>19.05</v>
      </c>
      <c r="F326" s="3">
        <v>67.959999999999994</v>
      </c>
      <c r="G326" s="2">
        <v>3</v>
      </c>
      <c r="H326" s="2" t="str">
        <f t="shared" si="25"/>
        <v>Tuesday</v>
      </c>
      <c r="I326" s="5">
        <f t="shared" si="26"/>
        <v>43756</v>
      </c>
      <c r="J326" s="2" t="str">
        <f t="shared" si="27"/>
        <v>Friday</v>
      </c>
      <c r="K326" s="2" t="str">
        <f t="shared" si="28"/>
        <v>Weekday</v>
      </c>
      <c r="L326" s="3">
        <f>IF(VLOOKUP(H326,Discount_Days!A:C,3,0)&gt;0,VLOOKUP(H326,Discount_Days!A:C,3,0)*NewSales_1001_1015!F326,0)</f>
        <v>3.3979999999999997</v>
      </c>
      <c r="M326" s="3">
        <f t="shared" si="29"/>
        <v>64.561999999999998</v>
      </c>
    </row>
    <row r="327" spans="1:13" x14ac:dyDescent="0.35">
      <c r="A327" s="5">
        <v>43739</v>
      </c>
      <c r="B327" s="2" t="s">
        <v>22</v>
      </c>
      <c r="C327" s="3">
        <v>18</v>
      </c>
      <c r="D327" s="3">
        <v>5.4</v>
      </c>
      <c r="E327" s="3">
        <v>5.4</v>
      </c>
      <c r="F327" s="3">
        <v>18</v>
      </c>
      <c r="G327" s="2">
        <v>1</v>
      </c>
      <c r="H327" s="2" t="str">
        <f t="shared" si="25"/>
        <v>Tuesday</v>
      </c>
      <c r="I327" s="5">
        <f t="shared" si="26"/>
        <v>43742</v>
      </c>
      <c r="J327" s="2" t="str">
        <f t="shared" si="27"/>
        <v>Friday</v>
      </c>
      <c r="K327" s="2" t="str">
        <f t="shared" si="28"/>
        <v>Weekday</v>
      </c>
      <c r="L327" s="3">
        <f>IF(VLOOKUP(H327,Discount_Days!A:C,3,0)&gt;0,VLOOKUP(H327,Discount_Days!A:C,3,0)*NewSales_1001_1015!F327,0)</f>
        <v>0.9</v>
      </c>
      <c r="M327" s="3">
        <f t="shared" si="29"/>
        <v>17.100000000000001</v>
      </c>
    </row>
    <row r="328" spans="1:13" x14ac:dyDescent="0.35">
      <c r="A328" s="5">
        <v>43740</v>
      </c>
      <c r="B328" s="2" t="s">
        <v>22</v>
      </c>
      <c r="C328" s="3">
        <v>18</v>
      </c>
      <c r="D328" s="3">
        <v>5.4</v>
      </c>
      <c r="E328" s="3">
        <v>5.4</v>
      </c>
      <c r="F328" s="3">
        <v>18</v>
      </c>
      <c r="G328" s="2">
        <v>1</v>
      </c>
      <c r="H328" s="2" t="str">
        <f t="shared" si="25"/>
        <v>Wednesday</v>
      </c>
      <c r="I328" s="5">
        <f t="shared" si="26"/>
        <v>43743</v>
      </c>
      <c r="J328" s="2" t="str">
        <f t="shared" si="27"/>
        <v>Saturday</v>
      </c>
      <c r="K328" s="2" t="str">
        <f t="shared" si="28"/>
        <v>Weekday</v>
      </c>
      <c r="L328" s="3">
        <f>IF(VLOOKUP(H328,Discount_Days!A:C,3,0)&gt;0,VLOOKUP(H328,Discount_Days!A:C,3,0)*NewSales_1001_1015!F328,0)</f>
        <v>0</v>
      </c>
      <c r="M328" s="3">
        <f t="shared" si="29"/>
        <v>18</v>
      </c>
    </row>
    <row r="329" spans="1:13" x14ac:dyDescent="0.35">
      <c r="A329" s="5">
        <v>43743</v>
      </c>
      <c r="B329" s="2" t="s">
        <v>22</v>
      </c>
      <c r="C329" s="3">
        <v>18</v>
      </c>
      <c r="D329" s="3">
        <v>5.4</v>
      </c>
      <c r="E329" s="3">
        <v>5.4</v>
      </c>
      <c r="F329" s="3">
        <v>18</v>
      </c>
      <c r="G329" s="2">
        <v>1</v>
      </c>
      <c r="H329" s="2" t="str">
        <f t="shared" si="25"/>
        <v>Saturday</v>
      </c>
      <c r="I329" s="5">
        <f t="shared" si="26"/>
        <v>43746</v>
      </c>
      <c r="J329" s="2" t="str">
        <f t="shared" si="27"/>
        <v>Tuesday</v>
      </c>
      <c r="K329" s="2" t="str">
        <f t="shared" si="28"/>
        <v>Weekend</v>
      </c>
      <c r="L329" s="3">
        <f>IF(VLOOKUP(H329,Discount_Days!A:C,3,0)&gt;0,VLOOKUP(H329,Discount_Days!A:C,3,0)*NewSales_1001_1015!F329,0)</f>
        <v>0</v>
      </c>
      <c r="M329" s="3">
        <f t="shared" si="29"/>
        <v>18</v>
      </c>
    </row>
    <row r="330" spans="1:13" x14ac:dyDescent="0.35">
      <c r="A330" s="5">
        <v>43744</v>
      </c>
      <c r="B330" s="2" t="s">
        <v>22</v>
      </c>
      <c r="C330" s="3">
        <v>18</v>
      </c>
      <c r="D330" s="3">
        <v>5.4</v>
      </c>
      <c r="E330" s="3">
        <v>5.4</v>
      </c>
      <c r="F330" s="3">
        <v>18</v>
      </c>
      <c r="G330" s="2">
        <v>1</v>
      </c>
      <c r="H330" s="2" t="str">
        <f t="shared" si="25"/>
        <v>Sunday</v>
      </c>
      <c r="I330" s="5">
        <f t="shared" si="26"/>
        <v>43747</v>
      </c>
      <c r="J330" s="2" t="str">
        <f t="shared" si="27"/>
        <v>Wednesday</v>
      </c>
      <c r="K330" s="2" t="str">
        <f t="shared" si="28"/>
        <v>Weekend</v>
      </c>
      <c r="L330" s="3">
        <f>IF(VLOOKUP(H330,Discount_Days!A:C,3,0)&gt;0,VLOOKUP(H330,Discount_Days!A:C,3,0)*NewSales_1001_1015!F330,0)</f>
        <v>0</v>
      </c>
      <c r="M330" s="3">
        <f t="shared" si="29"/>
        <v>18</v>
      </c>
    </row>
    <row r="331" spans="1:13" x14ac:dyDescent="0.35">
      <c r="A331" s="5">
        <v>43749</v>
      </c>
      <c r="B331" s="2" t="s">
        <v>22</v>
      </c>
      <c r="C331" s="3">
        <v>19.739999999999998</v>
      </c>
      <c r="D331" s="3">
        <v>5.4</v>
      </c>
      <c r="E331" s="3">
        <v>5.4</v>
      </c>
      <c r="F331" s="3">
        <v>19.739999999999998</v>
      </c>
      <c r="G331" s="2">
        <v>1</v>
      </c>
      <c r="H331" s="2" t="str">
        <f t="shared" si="25"/>
        <v>Friday</v>
      </c>
      <c r="I331" s="5">
        <f t="shared" si="26"/>
        <v>43752</v>
      </c>
      <c r="J331" s="2" t="str">
        <f t="shared" si="27"/>
        <v>Monday</v>
      </c>
      <c r="K331" s="2" t="str">
        <f t="shared" si="28"/>
        <v>Weekday</v>
      </c>
      <c r="L331" s="3">
        <f>IF(VLOOKUP(H331,Discount_Days!A:C,3,0)&gt;0,VLOOKUP(H331,Discount_Days!A:C,3,0)*NewSales_1001_1015!F331,0)</f>
        <v>0</v>
      </c>
      <c r="M331" s="3">
        <f t="shared" si="29"/>
        <v>19.739999999999998</v>
      </c>
    </row>
    <row r="332" spans="1:13" x14ac:dyDescent="0.35">
      <c r="A332" s="5">
        <v>43751</v>
      </c>
      <c r="B332" s="2" t="s">
        <v>22</v>
      </c>
      <c r="C332" s="3">
        <v>18</v>
      </c>
      <c r="D332" s="3">
        <v>5.4</v>
      </c>
      <c r="E332" s="3">
        <v>5.4</v>
      </c>
      <c r="F332" s="3">
        <v>18</v>
      </c>
      <c r="G332" s="2">
        <v>1</v>
      </c>
      <c r="H332" s="2" t="str">
        <f t="shared" si="25"/>
        <v>Sunday</v>
      </c>
      <c r="I332" s="5">
        <f t="shared" si="26"/>
        <v>43754</v>
      </c>
      <c r="J332" s="2" t="str">
        <f t="shared" si="27"/>
        <v>Wednesday</v>
      </c>
      <c r="K332" s="2" t="str">
        <f t="shared" si="28"/>
        <v>Weekend</v>
      </c>
      <c r="L332" s="3">
        <f>IF(VLOOKUP(H332,Discount_Days!A:C,3,0)&gt;0,VLOOKUP(H332,Discount_Days!A:C,3,0)*NewSales_1001_1015!F332,0)</f>
        <v>0</v>
      </c>
      <c r="M332" s="3">
        <f t="shared" si="29"/>
        <v>18</v>
      </c>
    </row>
    <row r="333" spans="1:13" x14ac:dyDescent="0.35">
      <c r="A333" s="5">
        <v>43752</v>
      </c>
      <c r="B333" s="2" t="s">
        <v>22</v>
      </c>
      <c r="C333" s="3">
        <v>18</v>
      </c>
      <c r="D333" s="3">
        <v>5.4</v>
      </c>
      <c r="E333" s="3">
        <v>5.4</v>
      </c>
      <c r="F333" s="3">
        <v>18</v>
      </c>
      <c r="G333" s="2">
        <v>1</v>
      </c>
      <c r="H333" s="2" t="str">
        <f t="shared" si="25"/>
        <v>Monday</v>
      </c>
      <c r="I333" s="5">
        <f t="shared" si="26"/>
        <v>43755</v>
      </c>
      <c r="J333" s="2" t="str">
        <f t="shared" si="27"/>
        <v>Thursday</v>
      </c>
      <c r="K333" s="2" t="str">
        <f t="shared" si="28"/>
        <v>Weekend</v>
      </c>
      <c r="L333" s="3">
        <f>IF(VLOOKUP(H333,Discount_Days!A:C,3,0)&gt;0,VLOOKUP(H333,Discount_Days!A:C,3,0)*NewSales_1001_1015!F333,0)</f>
        <v>0</v>
      </c>
      <c r="M333" s="3">
        <f t="shared" si="29"/>
        <v>18</v>
      </c>
    </row>
    <row r="334" spans="1:13" x14ac:dyDescent="0.35">
      <c r="A334" s="5">
        <v>43753</v>
      </c>
      <c r="B334" s="2" t="s">
        <v>22</v>
      </c>
      <c r="C334" s="3">
        <v>18.45</v>
      </c>
      <c r="D334" s="3">
        <v>5.4</v>
      </c>
      <c r="E334" s="3">
        <v>21.6</v>
      </c>
      <c r="F334" s="3">
        <v>73.78</v>
      </c>
      <c r="G334" s="2">
        <v>4</v>
      </c>
      <c r="H334" s="2" t="str">
        <f t="shared" si="25"/>
        <v>Tuesday</v>
      </c>
      <c r="I334" s="5">
        <f t="shared" si="26"/>
        <v>43756</v>
      </c>
      <c r="J334" s="2" t="str">
        <f t="shared" si="27"/>
        <v>Friday</v>
      </c>
      <c r="K334" s="2" t="str">
        <f t="shared" si="28"/>
        <v>Weekday</v>
      </c>
      <c r="L334" s="3">
        <f>IF(VLOOKUP(H334,Discount_Days!A:C,3,0)&gt;0,VLOOKUP(H334,Discount_Days!A:C,3,0)*NewSales_1001_1015!F334,0)</f>
        <v>3.6890000000000001</v>
      </c>
      <c r="M334" s="3">
        <f t="shared" si="29"/>
        <v>70.091000000000008</v>
      </c>
    </row>
    <row r="335" spans="1:13" x14ac:dyDescent="0.35">
      <c r="A335" s="5">
        <v>43739</v>
      </c>
      <c r="B335" s="2" t="s">
        <v>162</v>
      </c>
      <c r="C335" s="3">
        <v>8.6300000000000008</v>
      </c>
      <c r="D335" s="3">
        <v>3.2</v>
      </c>
      <c r="E335" s="3">
        <v>6.4</v>
      </c>
      <c r="F335" s="3">
        <v>17.260000000000002</v>
      </c>
      <c r="G335" s="2">
        <v>2</v>
      </c>
      <c r="H335" s="2" t="str">
        <f t="shared" si="25"/>
        <v>Tuesday</v>
      </c>
      <c r="I335" s="5">
        <f t="shared" si="26"/>
        <v>43742</v>
      </c>
      <c r="J335" s="2" t="str">
        <f t="shared" si="27"/>
        <v>Friday</v>
      </c>
      <c r="K335" s="2" t="str">
        <f t="shared" si="28"/>
        <v>Weekday</v>
      </c>
      <c r="L335" s="3">
        <f>IF(VLOOKUP(H335,Discount_Days!A:C,3,0)&gt;0,VLOOKUP(H335,Discount_Days!A:C,3,0)*NewSales_1001_1015!F335,0)</f>
        <v>0.8630000000000001</v>
      </c>
      <c r="M335" s="3">
        <f t="shared" si="29"/>
        <v>16.397000000000002</v>
      </c>
    </row>
    <row r="336" spans="1:13" x14ac:dyDescent="0.35">
      <c r="A336" s="5">
        <v>43740</v>
      </c>
      <c r="B336" s="2" t="s">
        <v>162</v>
      </c>
      <c r="C336" s="3">
        <v>8</v>
      </c>
      <c r="D336" s="3">
        <v>3.2</v>
      </c>
      <c r="E336" s="3">
        <v>9.6</v>
      </c>
      <c r="F336" s="3">
        <v>24</v>
      </c>
      <c r="G336" s="2">
        <v>3</v>
      </c>
      <c r="H336" s="2" t="str">
        <f t="shared" si="25"/>
        <v>Wednesday</v>
      </c>
      <c r="I336" s="5">
        <f t="shared" si="26"/>
        <v>43743</v>
      </c>
      <c r="J336" s="2" t="str">
        <f t="shared" si="27"/>
        <v>Saturday</v>
      </c>
      <c r="K336" s="2" t="str">
        <f t="shared" si="28"/>
        <v>Weekday</v>
      </c>
      <c r="L336" s="3">
        <f>IF(VLOOKUP(H336,Discount_Days!A:C,3,0)&gt;0,VLOOKUP(H336,Discount_Days!A:C,3,0)*NewSales_1001_1015!F336,0)</f>
        <v>0</v>
      </c>
      <c r="M336" s="3">
        <f t="shared" si="29"/>
        <v>24</v>
      </c>
    </row>
    <row r="337" spans="1:13" x14ac:dyDescent="0.35">
      <c r="A337" s="5">
        <v>43741</v>
      </c>
      <c r="B337" s="2" t="s">
        <v>162</v>
      </c>
      <c r="C337" s="3">
        <v>8</v>
      </c>
      <c r="D337" s="3">
        <v>3.2</v>
      </c>
      <c r="E337" s="3">
        <v>6.4</v>
      </c>
      <c r="F337" s="3">
        <v>16</v>
      </c>
      <c r="G337" s="2">
        <v>2</v>
      </c>
      <c r="H337" s="2" t="str">
        <f t="shared" si="25"/>
        <v>Thursday</v>
      </c>
      <c r="I337" s="5">
        <f t="shared" si="26"/>
        <v>43744</v>
      </c>
      <c r="J337" s="2" t="str">
        <f t="shared" si="27"/>
        <v>Sunday</v>
      </c>
      <c r="K337" s="2" t="str">
        <f t="shared" si="28"/>
        <v>Weekday</v>
      </c>
      <c r="L337" s="3">
        <f>IF(VLOOKUP(H337,Discount_Days!A:C,3,0)&gt;0,VLOOKUP(H337,Discount_Days!A:C,3,0)*NewSales_1001_1015!F337,0)</f>
        <v>1.6</v>
      </c>
      <c r="M337" s="3">
        <f t="shared" si="29"/>
        <v>14.4</v>
      </c>
    </row>
    <row r="338" spans="1:13" x14ac:dyDescent="0.35">
      <c r="A338" s="5">
        <v>43742</v>
      </c>
      <c r="B338" s="2" t="s">
        <v>162</v>
      </c>
      <c r="C338" s="3">
        <v>6.77</v>
      </c>
      <c r="D338" s="3">
        <v>3.2</v>
      </c>
      <c r="E338" s="3">
        <v>41.6</v>
      </c>
      <c r="F338" s="3">
        <v>88</v>
      </c>
      <c r="G338" s="2">
        <v>13</v>
      </c>
      <c r="H338" s="2" t="str">
        <f t="shared" si="25"/>
        <v>Friday</v>
      </c>
      <c r="I338" s="5">
        <f t="shared" si="26"/>
        <v>43745</v>
      </c>
      <c r="J338" s="2" t="str">
        <f t="shared" si="27"/>
        <v>Monday</v>
      </c>
      <c r="K338" s="2" t="str">
        <f t="shared" si="28"/>
        <v>Weekday</v>
      </c>
      <c r="L338" s="3">
        <f>IF(VLOOKUP(H338,Discount_Days!A:C,3,0)&gt;0,VLOOKUP(H338,Discount_Days!A:C,3,0)*NewSales_1001_1015!F338,0)</f>
        <v>0</v>
      </c>
      <c r="M338" s="3">
        <f t="shared" si="29"/>
        <v>88</v>
      </c>
    </row>
    <row r="339" spans="1:13" x14ac:dyDescent="0.35">
      <c r="A339" s="5">
        <v>43744</v>
      </c>
      <c r="B339" s="2" t="s">
        <v>162</v>
      </c>
      <c r="C339" s="3">
        <v>8.33</v>
      </c>
      <c r="D339" s="3">
        <v>3.2</v>
      </c>
      <c r="E339" s="3">
        <v>12.8</v>
      </c>
      <c r="F339" s="3">
        <v>33.33</v>
      </c>
      <c r="G339" s="2">
        <v>4</v>
      </c>
      <c r="H339" s="2" t="str">
        <f t="shared" si="25"/>
        <v>Sunday</v>
      </c>
      <c r="I339" s="5">
        <f t="shared" si="26"/>
        <v>43747</v>
      </c>
      <c r="J339" s="2" t="str">
        <f t="shared" si="27"/>
        <v>Wednesday</v>
      </c>
      <c r="K339" s="2" t="str">
        <f t="shared" si="28"/>
        <v>Weekend</v>
      </c>
      <c r="L339" s="3">
        <f>IF(VLOOKUP(H339,Discount_Days!A:C,3,0)&gt;0,VLOOKUP(H339,Discount_Days!A:C,3,0)*NewSales_1001_1015!F339,0)</f>
        <v>0</v>
      </c>
      <c r="M339" s="3">
        <f t="shared" si="29"/>
        <v>33.33</v>
      </c>
    </row>
    <row r="340" spans="1:13" x14ac:dyDescent="0.35">
      <c r="A340" s="5">
        <v>43745</v>
      </c>
      <c r="B340" s="2" t="s">
        <v>162</v>
      </c>
      <c r="C340" s="3">
        <v>8</v>
      </c>
      <c r="D340" s="3">
        <v>3.2</v>
      </c>
      <c r="E340" s="3">
        <v>6.4</v>
      </c>
      <c r="F340" s="3">
        <v>16</v>
      </c>
      <c r="G340" s="2">
        <v>2</v>
      </c>
      <c r="H340" s="2" t="str">
        <f t="shared" si="25"/>
        <v>Monday</v>
      </c>
      <c r="I340" s="5">
        <f t="shared" si="26"/>
        <v>43748</v>
      </c>
      <c r="J340" s="2" t="str">
        <f t="shared" si="27"/>
        <v>Thursday</v>
      </c>
      <c r="K340" s="2" t="str">
        <f t="shared" si="28"/>
        <v>Weekend</v>
      </c>
      <c r="L340" s="3">
        <f>IF(VLOOKUP(H340,Discount_Days!A:C,3,0)&gt;0,VLOOKUP(H340,Discount_Days!A:C,3,0)*NewSales_1001_1015!F340,0)</f>
        <v>0</v>
      </c>
      <c r="M340" s="3">
        <f t="shared" si="29"/>
        <v>16</v>
      </c>
    </row>
    <row r="341" spans="1:13" x14ac:dyDescent="0.35">
      <c r="A341" s="5">
        <v>43746</v>
      </c>
      <c r="B341" s="2" t="s">
        <v>162</v>
      </c>
      <c r="C341" s="3">
        <v>8</v>
      </c>
      <c r="D341" s="3">
        <v>3.2</v>
      </c>
      <c r="E341" s="3">
        <v>6.4</v>
      </c>
      <c r="F341" s="3">
        <v>16</v>
      </c>
      <c r="G341" s="2">
        <v>2</v>
      </c>
      <c r="H341" s="2" t="str">
        <f t="shared" si="25"/>
        <v>Tuesday</v>
      </c>
      <c r="I341" s="5">
        <f t="shared" si="26"/>
        <v>43749</v>
      </c>
      <c r="J341" s="2" t="str">
        <f t="shared" si="27"/>
        <v>Friday</v>
      </c>
      <c r="K341" s="2" t="str">
        <f t="shared" si="28"/>
        <v>Weekday</v>
      </c>
      <c r="L341" s="3">
        <f>IF(VLOOKUP(H341,Discount_Days!A:C,3,0)&gt;0,VLOOKUP(H341,Discount_Days!A:C,3,0)*NewSales_1001_1015!F341,0)</f>
        <v>0.8</v>
      </c>
      <c r="M341" s="3">
        <f t="shared" si="29"/>
        <v>15.2</v>
      </c>
    </row>
    <row r="342" spans="1:13" x14ac:dyDescent="0.35">
      <c r="A342" s="5">
        <v>43748</v>
      </c>
      <c r="B342" s="2" t="s">
        <v>162</v>
      </c>
      <c r="C342" s="3">
        <v>9.36</v>
      </c>
      <c r="D342" s="3">
        <v>3.2</v>
      </c>
      <c r="E342" s="3">
        <v>3.2</v>
      </c>
      <c r="F342" s="3">
        <v>9.36</v>
      </c>
      <c r="G342" s="2">
        <v>1</v>
      </c>
      <c r="H342" s="2" t="str">
        <f t="shared" si="25"/>
        <v>Thursday</v>
      </c>
      <c r="I342" s="5">
        <f t="shared" si="26"/>
        <v>43751</v>
      </c>
      <c r="J342" s="2" t="str">
        <f t="shared" si="27"/>
        <v>Sunday</v>
      </c>
      <c r="K342" s="2" t="str">
        <f t="shared" si="28"/>
        <v>Weekday</v>
      </c>
      <c r="L342" s="3">
        <f>IF(VLOOKUP(H342,Discount_Days!A:C,3,0)&gt;0,VLOOKUP(H342,Discount_Days!A:C,3,0)*NewSales_1001_1015!F342,0)</f>
        <v>0.93599999999999994</v>
      </c>
      <c r="M342" s="3">
        <f t="shared" si="29"/>
        <v>8.4239999999999995</v>
      </c>
    </row>
    <row r="343" spans="1:13" x14ac:dyDescent="0.35">
      <c r="A343" s="5">
        <v>43749</v>
      </c>
      <c r="B343" s="2" t="s">
        <v>162</v>
      </c>
      <c r="C343" s="3">
        <v>8</v>
      </c>
      <c r="D343" s="3">
        <v>3.2</v>
      </c>
      <c r="E343" s="3">
        <v>3.2</v>
      </c>
      <c r="F343" s="3">
        <v>8</v>
      </c>
      <c r="G343" s="2">
        <v>1</v>
      </c>
      <c r="H343" s="2" t="str">
        <f t="shared" si="25"/>
        <v>Friday</v>
      </c>
      <c r="I343" s="5">
        <f t="shared" si="26"/>
        <v>43752</v>
      </c>
      <c r="J343" s="2" t="str">
        <f t="shared" si="27"/>
        <v>Monday</v>
      </c>
      <c r="K343" s="2" t="str">
        <f t="shared" si="28"/>
        <v>Weekday</v>
      </c>
      <c r="L343" s="3">
        <f>IF(VLOOKUP(H343,Discount_Days!A:C,3,0)&gt;0,VLOOKUP(H343,Discount_Days!A:C,3,0)*NewSales_1001_1015!F343,0)</f>
        <v>0</v>
      </c>
      <c r="M343" s="3">
        <f t="shared" si="29"/>
        <v>8</v>
      </c>
    </row>
    <row r="344" spans="1:13" x14ac:dyDescent="0.35">
      <c r="A344" s="5">
        <v>43750</v>
      </c>
      <c r="B344" s="2" t="s">
        <v>162</v>
      </c>
      <c r="C344" s="3">
        <v>8</v>
      </c>
      <c r="D344" s="3">
        <v>3.2</v>
      </c>
      <c r="E344" s="3">
        <v>6.4</v>
      </c>
      <c r="F344" s="3">
        <v>16</v>
      </c>
      <c r="G344" s="2">
        <v>2</v>
      </c>
      <c r="H344" s="2" t="str">
        <f t="shared" si="25"/>
        <v>Saturday</v>
      </c>
      <c r="I344" s="5">
        <f t="shared" si="26"/>
        <v>43753</v>
      </c>
      <c r="J344" s="2" t="str">
        <f t="shared" si="27"/>
        <v>Tuesday</v>
      </c>
      <c r="K344" s="2" t="str">
        <f t="shared" si="28"/>
        <v>Weekend</v>
      </c>
      <c r="L344" s="3">
        <f>IF(VLOOKUP(H344,Discount_Days!A:C,3,0)&gt;0,VLOOKUP(H344,Discount_Days!A:C,3,0)*NewSales_1001_1015!F344,0)</f>
        <v>0</v>
      </c>
      <c r="M344" s="3">
        <f t="shared" si="29"/>
        <v>16</v>
      </c>
    </row>
    <row r="345" spans="1:13" x14ac:dyDescent="0.35">
      <c r="A345" s="5">
        <v>43751</v>
      </c>
      <c r="B345" s="2" t="s">
        <v>162</v>
      </c>
      <c r="C345" s="3">
        <v>8</v>
      </c>
      <c r="D345" s="3">
        <v>3.2</v>
      </c>
      <c r="E345" s="3">
        <v>9.6</v>
      </c>
      <c r="F345" s="3">
        <v>24</v>
      </c>
      <c r="G345" s="2">
        <v>3</v>
      </c>
      <c r="H345" s="2" t="str">
        <f t="shared" si="25"/>
        <v>Sunday</v>
      </c>
      <c r="I345" s="5">
        <f t="shared" si="26"/>
        <v>43754</v>
      </c>
      <c r="J345" s="2" t="str">
        <f t="shared" si="27"/>
        <v>Wednesday</v>
      </c>
      <c r="K345" s="2" t="str">
        <f t="shared" si="28"/>
        <v>Weekend</v>
      </c>
      <c r="L345" s="3">
        <f>IF(VLOOKUP(H345,Discount_Days!A:C,3,0)&gt;0,VLOOKUP(H345,Discount_Days!A:C,3,0)*NewSales_1001_1015!F345,0)</f>
        <v>0</v>
      </c>
      <c r="M345" s="3">
        <f t="shared" si="29"/>
        <v>24</v>
      </c>
    </row>
    <row r="346" spans="1:13" x14ac:dyDescent="0.35">
      <c r="A346" s="5">
        <v>43752</v>
      </c>
      <c r="B346" s="2" t="s">
        <v>162</v>
      </c>
      <c r="C346" s="3">
        <v>8</v>
      </c>
      <c r="D346" s="3">
        <v>3.2</v>
      </c>
      <c r="E346" s="3">
        <v>6.4</v>
      </c>
      <c r="F346" s="3">
        <v>16</v>
      </c>
      <c r="G346" s="2">
        <v>2</v>
      </c>
      <c r="H346" s="2" t="str">
        <f t="shared" si="25"/>
        <v>Monday</v>
      </c>
      <c r="I346" s="5">
        <f t="shared" si="26"/>
        <v>43755</v>
      </c>
      <c r="J346" s="2" t="str">
        <f t="shared" si="27"/>
        <v>Thursday</v>
      </c>
      <c r="K346" s="2" t="str">
        <f t="shared" si="28"/>
        <v>Weekend</v>
      </c>
      <c r="L346" s="3">
        <f>IF(VLOOKUP(H346,Discount_Days!A:C,3,0)&gt;0,VLOOKUP(H346,Discount_Days!A:C,3,0)*NewSales_1001_1015!F346,0)</f>
        <v>0</v>
      </c>
      <c r="M346" s="3">
        <f t="shared" si="29"/>
        <v>16</v>
      </c>
    </row>
    <row r="347" spans="1:13" x14ac:dyDescent="0.35">
      <c r="A347" s="5">
        <v>43753</v>
      </c>
      <c r="B347" s="2" t="s">
        <v>162</v>
      </c>
      <c r="C347" s="3">
        <v>8</v>
      </c>
      <c r="D347" s="3">
        <v>3.2</v>
      </c>
      <c r="E347" s="3">
        <v>6.4</v>
      </c>
      <c r="F347" s="3">
        <v>16</v>
      </c>
      <c r="G347" s="2">
        <v>2</v>
      </c>
      <c r="H347" s="2" t="str">
        <f t="shared" si="25"/>
        <v>Tuesday</v>
      </c>
      <c r="I347" s="5">
        <f t="shared" si="26"/>
        <v>43756</v>
      </c>
      <c r="J347" s="2" t="str">
        <f t="shared" si="27"/>
        <v>Friday</v>
      </c>
      <c r="K347" s="2" t="str">
        <f t="shared" si="28"/>
        <v>Weekday</v>
      </c>
      <c r="L347" s="3">
        <f>IF(VLOOKUP(H347,Discount_Days!A:C,3,0)&gt;0,VLOOKUP(H347,Discount_Days!A:C,3,0)*NewSales_1001_1015!F347,0)</f>
        <v>0.8</v>
      </c>
      <c r="M347" s="3">
        <f t="shared" si="29"/>
        <v>15.2</v>
      </c>
    </row>
    <row r="348" spans="1:13" x14ac:dyDescent="0.35">
      <c r="A348" s="5">
        <v>43739</v>
      </c>
      <c r="B348" s="2" t="s">
        <v>216</v>
      </c>
      <c r="C348" s="3">
        <v>9</v>
      </c>
      <c r="D348" s="3">
        <v>4.3</v>
      </c>
      <c r="E348" s="3">
        <v>8.6</v>
      </c>
      <c r="F348" s="3">
        <v>18</v>
      </c>
      <c r="G348" s="2">
        <v>2</v>
      </c>
      <c r="H348" s="2" t="str">
        <f t="shared" si="25"/>
        <v>Tuesday</v>
      </c>
      <c r="I348" s="5">
        <f t="shared" si="26"/>
        <v>43742</v>
      </c>
      <c r="J348" s="2" t="str">
        <f t="shared" si="27"/>
        <v>Friday</v>
      </c>
      <c r="K348" s="2" t="str">
        <f t="shared" si="28"/>
        <v>Weekday</v>
      </c>
      <c r="L348" s="3">
        <f>IF(VLOOKUP(H348,Discount_Days!A:C,3,0)&gt;0,VLOOKUP(H348,Discount_Days!A:C,3,0)*NewSales_1001_1015!F348,0)</f>
        <v>0.9</v>
      </c>
      <c r="M348" s="3">
        <f t="shared" si="29"/>
        <v>17.100000000000001</v>
      </c>
    </row>
    <row r="349" spans="1:13" x14ac:dyDescent="0.35">
      <c r="A349" s="5">
        <v>43741</v>
      </c>
      <c r="B349" s="2" t="s">
        <v>216</v>
      </c>
      <c r="C349" s="3">
        <v>9</v>
      </c>
      <c r="D349" s="3">
        <v>4.3</v>
      </c>
      <c r="E349" s="3">
        <v>4.3</v>
      </c>
      <c r="F349" s="3">
        <v>9</v>
      </c>
      <c r="G349" s="2">
        <v>1</v>
      </c>
      <c r="H349" s="2" t="str">
        <f t="shared" si="25"/>
        <v>Thursday</v>
      </c>
      <c r="I349" s="5">
        <f t="shared" si="26"/>
        <v>43744</v>
      </c>
      <c r="J349" s="2" t="str">
        <f t="shared" si="27"/>
        <v>Sunday</v>
      </c>
      <c r="K349" s="2" t="str">
        <f t="shared" si="28"/>
        <v>Weekday</v>
      </c>
      <c r="L349" s="3">
        <f>IF(VLOOKUP(H349,Discount_Days!A:C,3,0)&gt;0,VLOOKUP(H349,Discount_Days!A:C,3,0)*NewSales_1001_1015!F349,0)</f>
        <v>0.9</v>
      </c>
      <c r="M349" s="3">
        <f t="shared" si="29"/>
        <v>8.1</v>
      </c>
    </row>
    <row r="350" spans="1:13" x14ac:dyDescent="0.35">
      <c r="A350" s="5">
        <v>43743</v>
      </c>
      <c r="B350" s="2" t="s">
        <v>216</v>
      </c>
      <c r="C350" s="3">
        <v>9</v>
      </c>
      <c r="D350" s="3">
        <v>4.3</v>
      </c>
      <c r="E350" s="3">
        <v>17.2</v>
      </c>
      <c r="F350" s="3">
        <v>36</v>
      </c>
      <c r="G350" s="2">
        <v>4</v>
      </c>
      <c r="H350" s="2" t="str">
        <f t="shared" si="25"/>
        <v>Saturday</v>
      </c>
      <c r="I350" s="5">
        <f t="shared" si="26"/>
        <v>43746</v>
      </c>
      <c r="J350" s="2" t="str">
        <f t="shared" si="27"/>
        <v>Tuesday</v>
      </c>
      <c r="K350" s="2" t="str">
        <f t="shared" si="28"/>
        <v>Weekend</v>
      </c>
      <c r="L350" s="3">
        <f>IF(VLOOKUP(H350,Discount_Days!A:C,3,0)&gt;0,VLOOKUP(H350,Discount_Days!A:C,3,0)*NewSales_1001_1015!F350,0)</f>
        <v>0</v>
      </c>
      <c r="M350" s="3">
        <f t="shared" si="29"/>
        <v>36</v>
      </c>
    </row>
    <row r="351" spans="1:13" x14ac:dyDescent="0.35">
      <c r="A351" s="5">
        <v>43744</v>
      </c>
      <c r="B351" s="2" t="s">
        <v>216</v>
      </c>
      <c r="C351" s="3">
        <v>9</v>
      </c>
      <c r="D351" s="3">
        <v>4.3</v>
      </c>
      <c r="E351" s="3">
        <v>8.6</v>
      </c>
      <c r="F351" s="3">
        <v>18</v>
      </c>
      <c r="G351" s="2">
        <v>2</v>
      </c>
      <c r="H351" s="2" t="str">
        <f t="shared" si="25"/>
        <v>Sunday</v>
      </c>
      <c r="I351" s="5">
        <f t="shared" si="26"/>
        <v>43747</v>
      </c>
      <c r="J351" s="2" t="str">
        <f t="shared" si="27"/>
        <v>Wednesday</v>
      </c>
      <c r="K351" s="2" t="str">
        <f t="shared" si="28"/>
        <v>Weekend</v>
      </c>
      <c r="L351" s="3">
        <f>IF(VLOOKUP(H351,Discount_Days!A:C,3,0)&gt;0,VLOOKUP(H351,Discount_Days!A:C,3,0)*NewSales_1001_1015!F351,0)</f>
        <v>0</v>
      </c>
      <c r="M351" s="3">
        <f t="shared" si="29"/>
        <v>18</v>
      </c>
    </row>
    <row r="352" spans="1:13" x14ac:dyDescent="0.35">
      <c r="A352" s="5">
        <v>43745</v>
      </c>
      <c r="B352" s="2" t="s">
        <v>216</v>
      </c>
      <c r="C352" s="3">
        <v>9</v>
      </c>
      <c r="D352" s="3">
        <v>4.3</v>
      </c>
      <c r="E352" s="3">
        <v>12.9</v>
      </c>
      <c r="F352" s="3">
        <v>27</v>
      </c>
      <c r="G352" s="2">
        <v>3</v>
      </c>
      <c r="H352" s="2" t="str">
        <f t="shared" si="25"/>
        <v>Monday</v>
      </c>
      <c r="I352" s="5">
        <f t="shared" si="26"/>
        <v>43748</v>
      </c>
      <c r="J352" s="2" t="str">
        <f t="shared" si="27"/>
        <v>Thursday</v>
      </c>
      <c r="K352" s="2" t="str">
        <f t="shared" si="28"/>
        <v>Weekend</v>
      </c>
      <c r="L352" s="3">
        <f>IF(VLOOKUP(H352,Discount_Days!A:C,3,0)&gt;0,VLOOKUP(H352,Discount_Days!A:C,3,0)*NewSales_1001_1015!F352,0)</f>
        <v>0</v>
      </c>
      <c r="M352" s="3">
        <f t="shared" si="29"/>
        <v>27</v>
      </c>
    </row>
    <row r="353" spans="1:13" x14ac:dyDescent="0.35">
      <c r="A353" s="5">
        <v>43746</v>
      </c>
      <c r="B353" s="2" t="s">
        <v>216</v>
      </c>
      <c r="C353" s="3">
        <v>9</v>
      </c>
      <c r="D353" s="3">
        <v>4.07</v>
      </c>
      <c r="E353" s="3">
        <v>12.2</v>
      </c>
      <c r="F353" s="3">
        <v>27</v>
      </c>
      <c r="G353" s="2">
        <v>3</v>
      </c>
      <c r="H353" s="2" t="str">
        <f t="shared" si="25"/>
        <v>Tuesday</v>
      </c>
      <c r="I353" s="5">
        <f t="shared" si="26"/>
        <v>43749</v>
      </c>
      <c r="J353" s="2" t="str">
        <f t="shared" si="27"/>
        <v>Friday</v>
      </c>
      <c r="K353" s="2" t="str">
        <f t="shared" si="28"/>
        <v>Weekday</v>
      </c>
      <c r="L353" s="3">
        <f>IF(VLOOKUP(H353,Discount_Days!A:C,3,0)&gt;0,VLOOKUP(H353,Discount_Days!A:C,3,0)*NewSales_1001_1015!F353,0)</f>
        <v>1.35</v>
      </c>
      <c r="M353" s="3">
        <f t="shared" si="29"/>
        <v>25.65</v>
      </c>
    </row>
    <row r="354" spans="1:13" x14ac:dyDescent="0.35">
      <c r="A354" s="5">
        <v>43747</v>
      </c>
      <c r="B354" s="2" t="s">
        <v>216</v>
      </c>
      <c r="C354" s="3">
        <v>9</v>
      </c>
      <c r="D354" s="3">
        <v>3.95</v>
      </c>
      <c r="E354" s="3">
        <v>3.95</v>
      </c>
      <c r="F354" s="3">
        <v>9</v>
      </c>
      <c r="G354" s="2">
        <v>1</v>
      </c>
      <c r="H354" s="2" t="str">
        <f t="shared" si="25"/>
        <v>Wednesday</v>
      </c>
      <c r="I354" s="5">
        <f t="shared" si="26"/>
        <v>43750</v>
      </c>
      <c r="J354" s="2" t="str">
        <f t="shared" si="27"/>
        <v>Saturday</v>
      </c>
      <c r="K354" s="2" t="str">
        <f t="shared" si="28"/>
        <v>Weekday</v>
      </c>
      <c r="L354" s="3">
        <f>IF(VLOOKUP(H354,Discount_Days!A:C,3,0)&gt;0,VLOOKUP(H354,Discount_Days!A:C,3,0)*NewSales_1001_1015!F354,0)</f>
        <v>0</v>
      </c>
      <c r="M354" s="3">
        <f t="shared" si="29"/>
        <v>9</v>
      </c>
    </row>
    <row r="355" spans="1:13" x14ac:dyDescent="0.35">
      <c r="A355" s="5">
        <v>43748</v>
      </c>
      <c r="B355" s="2" t="s">
        <v>216</v>
      </c>
      <c r="C355" s="3">
        <v>9</v>
      </c>
      <c r="D355" s="3">
        <v>3.95</v>
      </c>
      <c r="E355" s="3">
        <v>3.95</v>
      </c>
      <c r="F355" s="3">
        <v>9</v>
      </c>
      <c r="G355" s="2">
        <v>1</v>
      </c>
      <c r="H355" s="2" t="str">
        <f t="shared" si="25"/>
        <v>Thursday</v>
      </c>
      <c r="I355" s="5">
        <f t="shared" si="26"/>
        <v>43751</v>
      </c>
      <c r="J355" s="2" t="str">
        <f t="shared" si="27"/>
        <v>Sunday</v>
      </c>
      <c r="K355" s="2" t="str">
        <f t="shared" si="28"/>
        <v>Weekday</v>
      </c>
      <c r="L355" s="3">
        <f>IF(VLOOKUP(H355,Discount_Days!A:C,3,0)&gt;0,VLOOKUP(H355,Discount_Days!A:C,3,0)*NewSales_1001_1015!F355,0)</f>
        <v>0.9</v>
      </c>
      <c r="M355" s="3">
        <f t="shared" si="29"/>
        <v>8.1</v>
      </c>
    </row>
    <row r="356" spans="1:13" x14ac:dyDescent="0.35">
      <c r="A356" s="5">
        <v>43739</v>
      </c>
      <c r="B356" s="2" t="s">
        <v>217</v>
      </c>
      <c r="C356" s="3">
        <v>9</v>
      </c>
      <c r="D356" s="3">
        <v>3.98</v>
      </c>
      <c r="E356" s="3">
        <v>7.96</v>
      </c>
      <c r="F356" s="3">
        <v>18</v>
      </c>
      <c r="G356" s="2">
        <v>2</v>
      </c>
      <c r="H356" s="2" t="str">
        <f t="shared" si="25"/>
        <v>Tuesday</v>
      </c>
      <c r="I356" s="5">
        <f t="shared" si="26"/>
        <v>43742</v>
      </c>
      <c r="J356" s="2" t="str">
        <f t="shared" si="27"/>
        <v>Friday</v>
      </c>
      <c r="K356" s="2" t="str">
        <f t="shared" si="28"/>
        <v>Weekday</v>
      </c>
      <c r="L356" s="3">
        <f>IF(VLOOKUP(H356,Discount_Days!A:C,3,0)&gt;0,VLOOKUP(H356,Discount_Days!A:C,3,0)*NewSales_1001_1015!F356,0)</f>
        <v>0.9</v>
      </c>
      <c r="M356" s="3">
        <f t="shared" si="29"/>
        <v>17.100000000000001</v>
      </c>
    </row>
    <row r="357" spans="1:13" x14ac:dyDescent="0.35">
      <c r="A357" s="5">
        <v>43740</v>
      </c>
      <c r="B357" s="2" t="s">
        <v>217</v>
      </c>
      <c r="C357" s="3">
        <v>9</v>
      </c>
      <c r="D357" s="3">
        <v>3.98</v>
      </c>
      <c r="E357" s="3">
        <v>15.92</v>
      </c>
      <c r="F357" s="3">
        <v>36</v>
      </c>
      <c r="G357" s="2">
        <v>4</v>
      </c>
      <c r="H357" s="2" t="str">
        <f t="shared" si="25"/>
        <v>Wednesday</v>
      </c>
      <c r="I357" s="5">
        <f t="shared" si="26"/>
        <v>43743</v>
      </c>
      <c r="J357" s="2" t="str">
        <f t="shared" si="27"/>
        <v>Saturday</v>
      </c>
      <c r="K357" s="2" t="str">
        <f t="shared" si="28"/>
        <v>Weekday</v>
      </c>
      <c r="L357" s="3">
        <f>IF(VLOOKUP(H357,Discount_Days!A:C,3,0)&gt;0,VLOOKUP(H357,Discount_Days!A:C,3,0)*NewSales_1001_1015!F357,0)</f>
        <v>0</v>
      </c>
      <c r="M357" s="3">
        <f t="shared" si="29"/>
        <v>36</v>
      </c>
    </row>
    <row r="358" spans="1:13" x14ac:dyDescent="0.35">
      <c r="A358" s="5">
        <v>43741</v>
      </c>
      <c r="B358" s="2" t="s">
        <v>217</v>
      </c>
      <c r="C358" s="3">
        <v>9</v>
      </c>
      <c r="D358" s="3">
        <v>3.98</v>
      </c>
      <c r="E358" s="3">
        <v>3.98</v>
      </c>
      <c r="F358" s="3">
        <v>9</v>
      </c>
      <c r="G358" s="2">
        <v>1</v>
      </c>
      <c r="H358" s="2" t="str">
        <f t="shared" si="25"/>
        <v>Thursday</v>
      </c>
      <c r="I358" s="5">
        <f t="shared" si="26"/>
        <v>43744</v>
      </c>
      <c r="J358" s="2" t="str">
        <f t="shared" si="27"/>
        <v>Sunday</v>
      </c>
      <c r="K358" s="2" t="str">
        <f t="shared" si="28"/>
        <v>Weekday</v>
      </c>
      <c r="L358" s="3">
        <f>IF(VLOOKUP(H358,Discount_Days!A:C,3,0)&gt;0,VLOOKUP(H358,Discount_Days!A:C,3,0)*NewSales_1001_1015!F358,0)</f>
        <v>0.9</v>
      </c>
      <c r="M358" s="3">
        <f t="shared" si="29"/>
        <v>8.1</v>
      </c>
    </row>
    <row r="359" spans="1:13" x14ac:dyDescent="0.35">
      <c r="A359" s="5">
        <v>43742</v>
      </c>
      <c r="B359" s="2" t="s">
        <v>217</v>
      </c>
      <c r="C359" s="3">
        <v>7.28</v>
      </c>
      <c r="D359" s="3">
        <v>3.98</v>
      </c>
      <c r="E359" s="3">
        <v>15.92</v>
      </c>
      <c r="F359" s="3">
        <v>29.1</v>
      </c>
      <c r="G359" s="2">
        <v>4</v>
      </c>
      <c r="H359" s="2" t="str">
        <f t="shared" si="25"/>
        <v>Friday</v>
      </c>
      <c r="I359" s="5">
        <f t="shared" si="26"/>
        <v>43745</v>
      </c>
      <c r="J359" s="2" t="str">
        <f t="shared" si="27"/>
        <v>Monday</v>
      </c>
      <c r="K359" s="2" t="str">
        <f t="shared" si="28"/>
        <v>Weekday</v>
      </c>
      <c r="L359" s="3">
        <f>IF(VLOOKUP(H359,Discount_Days!A:C,3,0)&gt;0,VLOOKUP(H359,Discount_Days!A:C,3,0)*NewSales_1001_1015!F359,0)</f>
        <v>0</v>
      </c>
      <c r="M359" s="3">
        <f t="shared" si="29"/>
        <v>29.1</v>
      </c>
    </row>
    <row r="360" spans="1:13" x14ac:dyDescent="0.35">
      <c r="A360" s="5">
        <v>43743</v>
      </c>
      <c r="B360" s="2" t="s">
        <v>217</v>
      </c>
      <c r="C360" s="3">
        <v>9</v>
      </c>
      <c r="D360" s="3">
        <v>3.98</v>
      </c>
      <c r="E360" s="3">
        <v>7.96</v>
      </c>
      <c r="F360" s="3">
        <v>18</v>
      </c>
      <c r="G360" s="2">
        <v>2</v>
      </c>
      <c r="H360" s="2" t="str">
        <f t="shared" si="25"/>
        <v>Saturday</v>
      </c>
      <c r="I360" s="5">
        <f t="shared" si="26"/>
        <v>43746</v>
      </c>
      <c r="J360" s="2" t="str">
        <f t="shared" si="27"/>
        <v>Tuesday</v>
      </c>
      <c r="K360" s="2" t="str">
        <f t="shared" si="28"/>
        <v>Weekend</v>
      </c>
      <c r="L360" s="3">
        <f>IF(VLOOKUP(H360,Discount_Days!A:C,3,0)&gt;0,VLOOKUP(H360,Discount_Days!A:C,3,0)*NewSales_1001_1015!F360,0)</f>
        <v>0</v>
      </c>
      <c r="M360" s="3">
        <f t="shared" si="29"/>
        <v>18</v>
      </c>
    </row>
    <row r="361" spans="1:13" x14ac:dyDescent="0.35">
      <c r="A361" s="5">
        <v>43744</v>
      </c>
      <c r="B361" s="2" t="s">
        <v>217</v>
      </c>
      <c r="C361" s="3">
        <v>9</v>
      </c>
      <c r="D361" s="3">
        <v>3.98</v>
      </c>
      <c r="E361" s="3">
        <v>3.98</v>
      </c>
      <c r="F361" s="3">
        <v>9</v>
      </c>
      <c r="G361" s="2">
        <v>1</v>
      </c>
      <c r="H361" s="2" t="str">
        <f t="shared" si="25"/>
        <v>Sunday</v>
      </c>
      <c r="I361" s="5">
        <f t="shared" si="26"/>
        <v>43747</v>
      </c>
      <c r="J361" s="2" t="str">
        <f t="shared" si="27"/>
        <v>Wednesday</v>
      </c>
      <c r="K361" s="2" t="str">
        <f t="shared" si="28"/>
        <v>Weekend</v>
      </c>
      <c r="L361" s="3">
        <f>IF(VLOOKUP(H361,Discount_Days!A:C,3,0)&gt;0,VLOOKUP(H361,Discount_Days!A:C,3,0)*NewSales_1001_1015!F361,0)</f>
        <v>0</v>
      </c>
      <c r="M361" s="3">
        <f t="shared" si="29"/>
        <v>9</v>
      </c>
    </row>
    <row r="362" spans="1:13" x14ac:dyDescent="0.35">
      <c r="A362" s="5">
        <v>43745</v>
      </c>
      <c r="B362" s="2" t="s">
        <v>217</v>
      </c>
      <c r="C362" s="3">
        <v>9</v>
      </c>
      <c r="D362" s="3">
        <v>3.98</v>
      </c>
      <c r="E362" s="3">
        <v>19.899999999999999</v>
      </c>
      <c r="F362" s="3">
        <v>45</v>
      </c>
      <c r="G362" s="2">
        <v>5</v>
      </c>
      <c r="H362" s="2" t="str">
        <f t="shared" si="25"/>
        <v>Monday</v>
      </c>
      <c r="I362" s="5">
        <f t="shared" si="26"/>
        <v>43748</v>
      </c>
      <c r="J362" s="2" t="str">
        <f t="shared" si="27"/>
        <v>Thursday</v>
      </c>
      <c r="K362" s="2" t="str">
        <f t="shared" si="28"/>
        <v>Weekend</v>
      </c>
      <c r="L362" s="3">
        <f>IF(VLOOKUP(H362,Discount_Days!A:C,3,0)&gt;0,VLOOKUP(H362,Discount_Days!A:C,3,0)*NewSales_1001_1015!F362,0)</f>
        <v>0</v>
      </c>
      <c r="M362" s="3">
        <f t="shared" si="29"/>
        <v>45</v>
      </c>
    </row>
    <row r="363" spans="1:13" x14ac:dyDescent="0.35">
      <c r="A363" s="5">
        <v>43746</v>
      </c>
      <c r="B363" s="2" t="s">
        <v>217</v>
      </c>
      <c r="C363" s="3">
        <v>9</v>
      </c>
      <c r="D363" s="3">
        <v>3.98</v>
      </c>
      <c r="E363" s="3">
        <v>11.94</v>
      </c>
      <c r="F363" s="3">
        <v>27</v>
      </c>
      <c r="G363" s="2">
        <v>3</v>
      </c>
      <c r="H363" s="2" t="str">
        <f t="shared" si="25"/>
        <v>Tuesday</v>
      </c>
      <c r="I363" s="5">
        <f t="shared" si="26"/>
        <v>43749</v>
      </c>
      <c r="J363" s="2" t="str">
        <f t="shared" si="27"/>
        <v>Friday</v>
      </c>
      <c r="K363" s="2" t="str">
        <f t="shared" si="28"/>
        <v>Weekday</v>
      </c>
      <c r="L363" s="3">
        <f>IF(VLOOKUP(H363,Discount_Days!A:C,3,0)&gt;0,VLOOKUP(H363,Discount_Days!A:C,3,0)*NewSales_1001_1015!F363,0)</f>
        <v>1.35</v>
      </c>
      <c r="M363" s="3">
        <f t="shared" si="29"/>
        <v>25.65</v>
      </c>
    </row>
    <row r="364" spans="1:13" x14ac:dyDescent="0.35">
      <c r="A364" s="5">
        <v>43747</v>
      </c>
      <c r="B364" s="2" t="s">
        <v>217</v>
      </c>
      <c r="C364" s="3">
        <v>9</v>
      </c>
      <c r="D364" s="3">
        <v>3.98</v>
      </c>
      <c r="E364" s="3">
        <v>19.899999999999999</v>
      </c>
      <c r="F364" s="3">
        <v>45</v>
      </c>
      <c r="G364" s="2">
        <v>5</v>
      </c>
      <c r="H364" s="2" t="str">
        <f t="shared" si="25"/>
        <v>Wednesday</v>
      </c>
      <c r="I364" s="5">
        <f t="shared" si="26"/>
        <v>43750</v>
      </c>
      <c r="J364" s="2" t="str">
        <f t="shared" si="27"/>
        <v>Saturday</v>
      </c>
      <c r="K364" s="2" t="str">
        <f t="shared" si="28"/>
        <v>Weekday</v>
      </c>
      <c r="L364" s="3">
        <f>IF(VLOOKUP(H364,Discount_Days!A:C,3,0)&gt;0,VLOOKUP(H364,Discount_Days!A:C,3,0)*NewSales_1001_1015!F364,0)</f>
        <v>0</v>
      </c>
      <c r="M364" s="3">
        <f t="shared" si="29"/>
        <v>45</v>
      </c>
    </row>
    <row r="365" spans="1:13" x14ac:dyDescent="0.35">
      <c r="A365" s="5">
        <v>43748</v>
      </c>
      <c r="B365" s="2" t="s">
        <v>217</v>
      </c>
      <c r="C365" s="3">
        <v>9</v>
      </c>
      <c r="D365" s="3">
        <v>3.98</v>
      </c>
      <c r="E365" s="3">
        <v>3.98</v>
      </c>
      <c r="F365" s="3">
        <v>9</v>
      </c>
      <c r="G365" s="2">
        <v>1</v>
      </c>
      <c r="H365" s="2" t="str">
        <f t="shared" si="25"/>
        <v>Thursday</v>
      </c>
      <c r="I365" s="5">
        <f t="shared" si="26"/>
        <v>43751</v>
      </c>
      <c r="J365" s="2" t="str">
        <f t="shared" si="27"/>
        <v>Sunday</v>
      </c>
      <c r="K365" s="2" t="str">
        <f t="shared" si="28"/>
        <v>Weekday</v>
      </c>
      <c r="L365" s="3">
        <f>IF(VLOOKUP(H365,Discount_Days!A:C,3,0)&gt;0,VLOOKUP(H365,Discount_Days!A:C,3,0)*NewSales_1001_1015!F365,0)</f>
        <v>0.9</v>
      </c>
      <c r="M365" s="3">
        <f t="shared" si="29"/>
        <v>8.1</v>
      </c>
    </row>
    <row r="366" spans="1:13" x14ac:dyDescent="0.35">
      <c r="A366" s="5">
        <v>43749</v>
      </c>
      <c r="B366" s="2" t="s">
        <v>217</v>
      </c>
      <c r="C366" s="3">
        <v>7.16</v>
      </c>
      <c r="D366" s="3">
        <v>3.98</v>
      </c>
      <c r="E366" s="3">
        <v>39.799999999999997</v>
      </c>
      <c r="F366" s="3">
        <v>71.599999999999994</v>
      </c>
      <c r="G366" s="2">
        <v>10</v>
      </c>
      <c r="H366" s="2" t="str">
        <f t="shared" si="25"/>
        <v>Friday</v>
      </c>
      <c r="I366" s="5">
        <f t="shared" si="26"/>
        <v>43752</v>
      </c>
      <c r="J366" s="2" t="str">
        <f t="shared" si="27"/>
        <v>Monday</v>
      </c>
      <c r="K366" s="2" t="str">
        <f t="shared" si="28"/>
        <v>Weekday</v>
      </c>
      <c r="L366" s="3">
        <f>IF(VLOOKUP(H366,Discount_Days!A:C,3,0)&gt;0,VLOOKUP(H366,Discount_Days!A:C,3,0)*NewSales_1001_1015!F366,0)</f>
        <v>0</v>
      </c>
      <c r="M366" s="3">
        <f t="shared" si="29"/>
        <v>71.599999999999994</v>
      </c>
    </row>
    <row r="367" spans="1:13" x14ac:dyDescent="0.35">
      <c r="A367" s="5">
        <v>43750</v>
      </c>
      <c r="B367" s="2" t="s">
        <v>217</v>
      </c>
      <c r="C367" s="3">
        <v>9</v>
      </c>
      <c r="D367" s="3">
        <v>3.98</v>
      </c>
      <c r="E367" s="3">
        <v>11.94</v>
      </c>
      <c r="F367" s="3">
        <v>27</v>
      </c>
      <c r="G367" s="2">
        <v>3</v>
      </c>
      <c r="H367" s="2" t="str">
        <f t="shared" si="25"/>
        <v>Saturday</v>
      </c>
      <c r="I367" s="5">
        <f t="shared" si="26"/>
        <v>43753</v>
      </c>
      <c r="J367" s="2" t="str">
        <f t="shared" si="27"/>
        <v>Tuesday</v>
      </c>
      <c r="K367" s="2" t="str">
        <f t="shared" si="28"/>
        <v>Weekend</v>
      </c>
      <c r="L367" s="3">
        <f>IF(VLOOKUP(H367,Discount_Days!A:C,3,0)&gt;0,VLOOKUP(H367,Discount_Days!A:C,3,0)*NewSales_1001_1015!F367,0)</f>
        <v>0</v>
      </c>
      <c r="M367" s="3">
        <f t="shared" si="29"/>
        <v>27</v>
      </c>
    </row>
    <row r="368" spans="1:13" x14ac:dyDescent="0.35">
      <c r="A368" s="5">
        <v>43751</v>
      </c>
      <c r="B368" s="2" t="s">
        <v>217</v>
      </c>
      <c r="C368" s="3">
        <v>9</v>
      </c>
      <c r="D368" s="3">
        <v>3.98</v>
      </c>
      <c r="E368" s="3">
        <v>3.98</v>
      </c>
      <c r="F368" s="3">
        <v>9</v>
      </c>
      <c r="G368" s="2">
        <v>1</v>
      </c>
      <c r="H368" s="2" t="str">
        <f t="shared" si="25"/>
        <v>Sunday</v>
      </c>
      <c r="I368" s="5">
        <f t="shared" si="26"/>
        <v>43754</v>
      </c>
      <c r="J368" s="2" t="str">
        <f t="shared" si="27"/>
        <v>Wednesday</v>
      </c>
      <c r="K368" s="2" t="str">
        <f t="shared" si="28"/>
        <v>Weekend</v>
      </c>
      <c r="L368" s="3">
        <f>IF(VLOOKUP(H368,Discount_Days!A:C,3,0)&gt;0,VLOOKUP(H368,Discount_Days!A:C,3,0)*NewSales_1001_1015!F368,0)</f>
        <v>0</v>
      </c>
      <c r="M368" s="3">
        <f t="shared" si="29"/>
        <v>9</v>
      </c>
    </row>
    <row r="369" spans="1:13" x14ac:dyDescent="0.35">
      <c r="A369" s="5">
        <v>43753</v>
      </c>
      <c r="B369" s="2" t="s">
        <v>217</v>
      </c>
      <c r="C369" s="3">
        <v>9</v>
      </c>
      <c r="D369" s="3">
        <v>3.98</v>
      </c>
      <c r="E369" s="3">
        <v>7.96</v>
      </c>
      <c r="F369" s="3">
        <v>18</v>
      </c>
      <c r="G369" s="2">
        <v>2</v>
      </c>
      <c r="H369" s="2" t="str">
        <f t="shared" si="25"/>
        <v>Tuesday</v>
      </c>
      <c r="I369" s="5">
        <f t="shared" si="26"/>
        <v>43756</v>
      </c>
      <c r="J369" s="2" t="str">
        <f t="shared" si="27"/>
        <v>Friday</v>
      </c>
      <c r="K369" s="2" t="str">
        <f t="shared" si="28"/>
        <v>Weekday</v>
      </c>
      <c r="L369" s="3">
        <f>IF(VLOOKUP(H369,Discount_Days!A:C,3,0)&gt;0,VLOOKUP(H369,Discount_Days!A:C,3,0)*NewSales_1001_1015!F369,0)</f>
        <v>0.9</v>
      </c>
      <c r="M369" s="3">
        <f t="shared" si="29"/>
        <v>17.100000000000001</v>
      </c>
    </row>
    <row r="370" spans="1:13" x14ac:dyDescent="0.35">
      <c r="A370" s="5">
        <v>43739</v>
      </c>
      <c r="B370" s="2" t="s">
        <v>23</v>
      </c>
      <c r="C370" s="3">
        <v>14</v>
      </c>
      <c r="D370" s="3">
        <v>2.75</v>
      </c>
      <c r="E370" s="3">
        <v>2.75</v>
      </c>
      <c r="F370" s="3">
        <v>14</v>
      </c>
      <c r="G370" s="2">
        <v>1</v>
      </c>
      <c r="H370" s="2" t="str">
        <f t="shared" si="25"/>
        <v>Tuesday</v>
      </c>
      <c r="I370" s="5">
        <f t="shared" si="26"/>
        <v>43742</v>
      </c>
      <c r="J370" s="2" t="str">
        <f t="shared" si="27"/>
        <v>Friday</v>
      </c>
      <c r="K370" s="2" t="str">
        <f t="shared" si="28"/>
        <v>Weekday</v>
      </c>
      <c r="L370" s="3">
        <f>IF(VLOOKUP(H370,Discount_Days!A:C,3,0)&gt;0,VLOOKUP(H370,Discount_Days!A:C,3,0)*NewSales_1001_1015!F370,0)</f>
        <v>0.70000000000000007</v>
      </c>
      <c r="M370" s="3">
        <f t="shared" si="29"/>
        <v>13.3</v>
      </c>
    </row>
    <row r="371" spans="1:13" x14ac:dyDescent="0.35">
      <c r="A371" s="5">
        <v>43740</v>
      </c>
      <c r="B371" s="2" t="s">
        <v>23</v>
      </c>
      <c r="C371" s="3">
        <v>14</v>
      </c>
      <c r="D371" s="3">
        <v>2.75</v>
      </c>
      <c r="E371" s="3">
        <v>5.5</v>
      </c>
      <c r="F371" s="3">
        <v>28</v>
      </c>
      <c r="G371" s="2">
        <v>2</v>
      </c>
      <c r="H371" s="2" t="str">
        <f t="shared" si="25"/>
        <v>Wednesday</v>
      </c>
      <c r="I371" s="5">
        <f t="shared" si="26"/>
        <v>43743</v>
      </c>
      <c r="J371" s="2" t="str">
        <f t="shared" si="27"/>
        <v>Saturday</v>
      </c>
      <c r="K371" s="2" t="str">
        <f t="shared" si="28"/>
        <v>Weekday</v>
      </c>
      <c r="L371" s="3">
        <f>IF(VLOOKUP(H371,Discount_Days!A:C,3,0)&gt;0,VLOOKUP(H371,Discount_Days!A:C,3,0)*NewSales_1001_1015!F371,0)</f>
        <v>0</v>
      </c>
      <c r="M371" s="3">
        <f t="shared" si="29"/>
        <v>28</v>
      </c>
    </row>
    <row r="372" spans="1:13" x14ac:dyDescent="0.35">
      <c r="A372" s="5">
        <v>43742</v>
      </c>
      <c r="B372" s="2" t="s">
        <v>23</v>
      </c>
      <c r="C372" s="3">
        <v>14</v>
      </c>
      <c r="D372" s="3">
        <v>2.75</v>
      </c>
      <c r="E372" s="3">
        <v>5.5</v>
      </c>
      <c r="F372" s="3">
        <v>28</v>
      </c>
      <c r="G372" s="2">
        <v>2</v>
      </c>
      <c r="H372" s="2" t="str">
        <f t="shared" si="25"/>
        <v>Friday</v>
      </c>
      <c r="I372" s="5">
        <f t="shared" si="26"/>
        <v>43745</v>
      </c>
      <c r="J372" s="2" t="str">
        <f t="shared" si="27"/>
        <v>Monday</v>
      </c>
      <c r="K372" s="2" t="str">
        <f t="shared" si="28"/>
        <v>Weekday</v>
      </c>
      <c r="L372" s="3">
        <f>IF(VLOOKUP(H372,Discount_Days!A:C,3,0)&gt;0,VLOOKUP(H372,Discount_Days!A:C,3,0)*NewSales_1001_1015!F372,0)</f>
        <v>0</v>
      </c>
      <c r="M372" s="3">
        <f t="shared" si="29"/>
        <v>28</v>
      </c>
    </row>
    <row r="373" spans="1:13" x14ac:dyDescent="0.35">
      <c r="A373" s="5">
        <v>43744</v>
      </c>
      <c r="B373" s="2" t="s">
        <v>23</v>
      </c>
      <c r="C373" s="3">
        <v>14</v>
      </c>
      <c r="D373" s="3">
        <v>2.75</v>
      </c>
      <c r="E373" s="3">
        <v>8.25</v>
      </c>
      <c r="F373" s="3">
        <v>42</v>
      </c>
      <c r="G373" s="2">
        <v>3</v>
      </c>
      <c r="H373" s="2" t="str">
        <f t="shared" si="25"/>
        <v>Sunday</v>
      </c>
      <c r="I373" s="5">
        <f t="shared" si="26"/>
        <v>43747</v>
      </c>
      <c r="J373" s="2" t="str">
        <f t="shared" si="27"/>
        <v>Wednesday</v>
      </c>
      <c r="K373" s="2" t="str">
        <f t="shared" si="28"/>
        <v>Weekend</v>
      </c>
      <c r="L373" s="3">
        <f>IF(VLOOKUP(H373,Discount_Days!A:C,3,0)&gt;0,VLOOKUP(H373,Discount_Days!A:C,3,0)*NewSales_1001_1015!F373,0)</f>
        <v>0</v>
      </c>
      <c r="M373" s="3">
        <f t="shared" si="29"/>
        <v>42</v>
      </c>
    </row>
    <row r="374" spans="1:13" x14ac:dyDescent="0.35">
      <c r="A374" s="5">
        <v>43745</v>
      </c>
      <c r="B374" s="2" t="s">
        <v>23</v>
      </c>
      <c r="C374" s="3">
        <v>14</v>
      </c>
      <c r="D374" s="3">
        <v>2.75</v>
      </c>
      <c r="E374" s="3">
        <v>2.75</v>
      </c>
      <c r="F374" s="3">
        <v>14</v>
      </c>
      <c r="G374" s="2">
        <v>1</v>
      </c>
      <c r="H374" s="2" t="str">
        <f t="shared" si="25"/>
        <v>Monday</v>
      </c>
      <c r="I374" s="5">
        <f t="shared" si="26"/>
        <v>43748</v>
      </c>
      <c r="J374" s="2" t="str">
        <f t="shared" si="27"/>
        <v>Thursday</v>
      </c>
      <c r="K374" s="2" t="str">
        <f t="shared" si="28"/>
        <v>Weekend</v>
      </c>
      <c r="L374" s="3">
        <f>IF(VLOOKUP(H374,Discount_Days!A:C,3,0)&gt;0,VLOOKUP(H374,Discount_Days!A:C,3,0)*NewSales_1001_1015!F374,0)</f>
        <v>0</v>
      </c>
      <c r="M374" s="3">
        <f t="shared" si="29"/>
        <v>14</v>
      </c>
    </row>
    <row r="375" spans="1:13" x14ac:dyDescent="0.35">
      <c r="A375" s="5">
        <v>43746</v>
      </c>
      <c r="B375" s="2" t="s">
        <v>23</v>
      </c>
      <c r="C375" s="3">
        <v>14</v>
      </c>
      <c r="D375" s="3">
        <v>2.75</v>
      </c>
      <c r="E375" s="3">
        <v>5.5</v>
      </c>
      <c r="F375" s="3">
        <v>28</v>
      </c>
      <c r="G375" s="2">
        <v>2</v>
      </c>
      <c r="H375" s="2" t="str">
        <f t="shared" si="25"/>
        <v>Tuesday</v>
      </c>
      <c r="I375" s="5">
        <f t="shared" si="26"/>
        <v>43749</v>
      </c>
      <c r="J375" s="2" t="str">
        <f t="shared" si="27"/>
        <v>Friday</v>
      </c>
      <c r="K375" s="2" t="str">
        <f t="shared" si="28"/>
        <v>Weekday</v>
      </c>
      <c r="L375" s="3">
        <f>IF(VLOOKUP(H375,Discount_Days!A:C,3,0)&gt;0,VLOOKUP(H375,Discount_Days!A:C,3,0)*NewSales_1001_1015!F375,0)</f>
        <v>1.4000000000000001</v>
      </c>
      <c r="M375" s="3">
        <f t="shared" si="29"/>
        <v>26.6</v>
      </c>
    </row>
    <row r="376" spans="1:13" x14ac:dyDescent="0.35">
      <c r="A376" s="5">
        <v>43748</v>
      </c>
      <c r="B376" s="2" t="s">
        <v>23</v>
      </c>
      <c r="C376" s="3">
        <v>14</v>
      </c>
      <c r="D376" s="3">
        <v>2.75</v>
      </c>
      <c r="E376" s="3">
        <v>8.25</v>
      </c>
      <c r="F376" s="3">
        <v>42</v>
      </c>
      <c r="G376" s="2">
        <v>3</v>
      </c>
      <c r="H376" s="2" t="str">
        <f t="shared" si="25"/>
        <v>Thursday</v>
      </c>
      <c r="I376" s="5">
        <f t="shared" si="26"/>
        <v>43751</v>
      </c>
      <c r="J376" s="2" t="str">
        <f t="shared" si="27"/>
        <v>Sunday</v>
      </c>
      <c r="K376" s="2" t="str">
        <f t="shared" si="28"/>
        <v>Weekday</v>
      </c>
      <c r="L376" s="3">
        <f>IF(VLOOKUP(H376,Discount_Days!A:C,3,0)&gt;0,VLOOKUP(H376,Discount_Days!A:C,3,0)*NewSales_1001_1015!F376,0)</f>
        <v>4.2</v>
      </c>
      <c r="M376" s="3">
        <f t="shared" si="29"/>
        <v>37.799999999999997</v>
      </c>
    </row>
    <row r="377" spans="1:13" x14ac:dyDescent="0.35">
      <c r="A377" s="5">
        <v>43749</v>
      </c>
      <c r="B377" s="2" t="s">
        <v>23</v>
      </c>
      <c r="C377" s="3">
        <v>8.8699999999999992</v>
      </c>
      <c r="D377" s="3">
        <v>5.15</v>
      </c>
      <c r="E377" s="3">
        <v>30.9</v>
      </c>
      <c r="F377" s="3">
        <v>53.2</v>
      </c>
      <c r="G377" s="2">
        <v>6</v>
      </c>
      <c r="H377" s="2" t="str">
        <f t="shared" si="25"/>
        <v>Friday</v>
      </c>
      <c r="I377" s="5">
        <f t="shared" si="26"/>
        <v>43752</v>
      </c>
      <c r="J377" s="2" t="str">
        <f t="shared" si="27"/>
        <v>Monday</v>
      </c>
      <c r="K377" s="2" t="str">
        <f t="shared" si="28"/>
        <v>Weekday</v>
      </c>
      <c r="L377" s="3">
        <f>IF(VLOOKUP(H377,Discount_Days!A:C,3,0)&gt;0,VLOOKUP(H377,Discount_Days!A:C,3,0)*NewSales_1001_1015!F377,0)</f>
        <v>0</v>
      </c>
      <c r="M377" s="3">
        <f t="shared" si="29"/>
        <v>53.2</v>
      </c>
    </row>
    <row r="378" spans="1:13" x14ac:dyDescent="0.35">
      <c r="A378" s="5">
        <v>43750</v>
      </c>
      <c r="B378" s="2" t="s">
        <v>23</v>
      </c>
      <c r="C378" s="3">
        <v>14.82</v>
      </c>
      <c r="D378" s="3">
        <v>3.95</v>
      </c>
      <c r="E378" s="3">
        <v>7.9</v>
      </c>
      <c r="F378" s="3">
        <v>29.63</v>
      </c>
      <c r="G378" s="2">
        <v>2</v>
      </c>
      <c r="H378" s="2" t="str">
        <f t="shared" si="25"/>
        <v>Saturday</v>
      </c>
      <c r="I378" s="5">
        <f t="shared" si="26"/>
        <v>43753</v>
      </c>
      <c r="J378" s="2" t="str">
        <f t="shared" si="27"/>
        <v>Tuesday</v>
      </c>
      <c r="K378" s="2" t="str">
        <f t="shared" si="28"/>
        <v>Weekend</v>
      </c>
      <c r="L378" s="3">
        <f>IF(VLOOKUP(H378,Discount_Days!A:C,3,0)&gt;0,VLOOKUP(H378,Discount_Days!A:C,3,0)*NewSales_1001_1015!F378,0)</f>
        <v>0</v>
      </c>
      <c r="M378" s="3">
        <f t="shared" si="29"/>
        <v>29.63</v>
      </c>
    </row>
    <row r="379" spans="1:13" x14ac:dyDescent="0.35">
      <c r="A379" s="5">
        <v>43751</v>
      </c>
      <c r="B379" s="2" t="s">
        <v>23</v>
      </c>
      <c r="C379" s="3">
        <v>14</v>
      </c>
      <c r="D379" s="3">
        <v>5.15</v>
      </c>
      <c r="E379" s="3">
        <v>10.3</v>
      </c>
      <c r="F379" s="3">
        <v>28</v>
      </c>
      <c r="G379" s="2">
        <v>2</v>
      </c>
      <c r="H379" s="2" t="str">
        <f t="shared" si="25"/>
        <v>Sunday</v>
      </c>
      <c r="I379" s="5">
        <f t="shared" si="26"/>
        <v>43754</v>
      </c>
      <c r="J379" s="2" t="str">
        <f t="shared" si="27"/>
        <v>Wednesday</v>
      </c>
      <c r="K379" s="2" t="str">
        <f t="shared" si="28"/>
        <v>Weekend</v>
      </c>
      <c r="L379" s="3">
        <f>IF(VLOOKUP(H379,Discount_Days!A:C,3,0)&gt;0,VLOOKUP(H379,Discount_Days!A:C,3,0)*NewSales_1001_1015!F379,0)</f>
        <v>0</v>
      </c>
      <c r="M379" s="3">
        <f t="shared" si="29"/>
        <v>28</v>
      </c>
    </row>
    <row r="380" spans="1:13" x14ac:dyDescent="0.35">
      <c r="A380" s="5">
        <v>43752</v>
      </c>
      <c r="B380" s="2" t="s">
        <v>23</v>
      </c>
      <c r="C380" s="3">
        <v>14</v>
      </c>
      <c r="D380" s="3">
        <v>5.15</v>
      </c>
      <c r="E380" s="3">
        <v>5.15</v>
      </c>
      <c r="F380" s="3">
        <v>14</v>
      </c>
      <c r="G380" s="2">
        <v>1</v>
      </c>
      <c r="H380" s="2" t="str">
        <f t="shared" si="25"/>
        <v>Monday</v>
      </c>
      <c r="I380" s="5">
        <f t="shared" si="26"/>
        <v>43755</v>
      </c>
      <c r="J380" s="2" t="str">
        <f t="shared" si="27"/>
        <v>Thursday</v>
      </c>
      <c r="K380" s="2" t="str">
        <f t="shared" si="28"/>
        <v>Weekend</v>
      </c>
      <c r="L380" s="3">
        <f>IF(VLOOKUP(H380,Discount_Days!A:C,3,0)&gt;0,VLOOKUP(H380,Discount_Days!A:C,3,0)*NewSales_1001_1015!F380,0)</f>
        <v>0</v>
      </c>
      <c r="M380" s="3">
        <f t="shared" si="29"/>
        <v>14</v>
      </c>
    </row>
    <row r="381" spans="1:13" x14ac:dyDescent="0.35">
      <c r="A381" s="5">
        <v>43753</v>
      </c>
      <c r="B381" s="2" t="s">
        <v>23</v>
      </c>
      <c r="C381" s="3">
        <v>14</v>
      </c>
      <c r="D381" s="3">
        <v>5.15</v>
      </c>
      <c r="E381" s="3">
        <v>5.15</v>
      </c>
      <c r="F381" s="3">
        <v>14</v>
      </c>
      <c r="G381" s="2">
        <v>1</v>
      </c>
      <c r="H381" s="2" t="str">
        <f t="shared" si="25"/>
        <v>Tuesday</v>
      </c>
      <c r="I381" s="5">
        <f t="shared" si="26"/>
        <v>43756</v>
      </c>
      <c r="J381" s="2" t="str">
        <f t="shared" si="27"/>
        <v>Friday</v>
      </c>
      <c r="K381" s="2" t="str">
        <f t="shared" si="28"/>
        <v>Weekday</v>
      </c>
      <c r="L381" s="3">
        <f>IF(VLOOKUP(H381,Discount_Days!A:C,3,0)&gt;0,VLOOKUP(H381,Discount_Days!A:C,3,0)*NewSales_1001_1015!F381,0)</f>
        <v>0.70000000000000007</v>
      </c>
      <c r="M381" s="3">
        <f t="shared" si="29"/>
        <v>13.3</v>
      </c>
    </row>
    <row r="382" spans="1:13" x14ac:dyDescent="0.35">
      <c r="A382" s="5">
        <v>43739</v>
      </c>
      <c r="B382" s="2" t="s">
        <v>330</v>
      </c>
      <c r="C382" s="3">
        <v>75</v>
      </c>
      <c r="D382" s="3">
        <v>44</v>
      </c>
      <c r="E382" s="3">
        <v>836</v>
      </c>
      <c r="F382" s="3">
        <v>1425</v>
      </c>
      <c r="G382" s="2">
        <v>19</v>
      </c>
      <c r="H382" s="2" t="str">
        <f t="shared" si="25"/>
        <v>Tuesday</v>
      </c>
      <c r="I382" s="5">
        <f t="shared" si="26"/>
        <v>43742</v>
      </c>
      <c r="J382" s="2" t="str">
        <f t="shared" si="27"/>
        <v>Friday</v>
      </c>
      <c r="K382" s="2" t="str">
        <f t="shared" si="28"/>
        <v>Weekday</v>
      </c>
      <c r="L382" s="3">
        <f>IF(VLOOKUP(H382,Discount_Days!A:C,3,0)&gt;0,VLOOKUP(H382,Discount_Days!A:C,3,0)*NewSales_1001_1015!F382,0)</f>
        <v>71.25</v>
      </c>
      <c r="M382" s="3">
        <f t="shared" si="29"/>
        <v>1353.75</v>
      </c>
    </row>
    <row r="383" spans="1:13" x14ac:dyDescent="0.35">
      <c r="A383" s="5">
        <v>43740</v>
      </c>
      <c r="B383" s="2" t="s">
        <v>330</v>
      </c>
      <c r="C383" s="3">
        <v>75</v>
      </c>
      <c r="D383" s="3">
        <v>44</v>
      </c>
      <c r="E383" s="3">
        <v>880</v>
      </c>
      <c r="F383" s="3">
        <v>1500</v>
      </c>
      <c r="G383" s="2">
        <v>20</v>
      </c>
      <c r="H383" s="2" t="str">
        <f t="shared" si="25"/>
        <v>Wednesday</v>
      </c>
      <c r="I383" s="5">
        <f t="shared" si="26"/>
        <v>43743</v>
      </c>
      <c r="J383" s="2" t="str">
        <f t="shared" si="27"/>
        <v>Saturday</v>
      </c>
      <c r="K383" s="2" t="str">
        <f t="shared" si="28"/>
        <v>Weekday</v>
      </c>
      <c r="L383" s="3">
        <f>IF(VLOOKUP(H383,Discount_Days!A:C,3,0)&gt;0,VLOOKUP(H383,Discount_Days!A:C,3,0)*NewSales_1001_1015!F383,0)</f>
        <v>0</v>
      </c>
      <c r="M383" s="3">
        <f t="shared" si="29"/>
        <v>1500</v>
      </c>
    </row>
    <row r="384" spans="1:13" x14ac:dyDescent="0.35">
      <c r="A384" s="5">
        <v>43741</v>
      </c>
      <c r="B384" s="2" t="s">
        <v>330</v>
      </c>
      <c r="C384" s="3">
        <v>75</v>
      </c>
      <c r="D384" s="3">
        <v>44</v>
      </c>
      <c r="E384" s="3">
        <v>924</v>
      </c>
      <c r="F384" s="3">
        <v>1575</v>
      </c>
      <c r="G384" s="2">
        <v>21</v>
      </c>
      <c r="H384" s="2" t="str">
        <f t="shared" si="25"/>
        <v>Thursday</v>
      </c>
      <c r="I384" s="5">
        <f t="shared" si="26"/>
        <v>43744</v>
      </c>
      <c r="J384" s="2" t="str">
        <f t="shared" si="27"/>
        <v>Sunday</v>
      </c>
      <c r="K384" s="2" t="str">
        <f t="shared" si="28"/>
        <v>Weekday</v>
      </c>
      <c r="L384" s="3">
        <f>IF(VLOOKUP(H384,Discount_Days!A:C,3,0)&gt;0,VLOOKUP(H384,Discount_Days!A:C,3,0)*NewSales_1001_1015!F384,0)</f>
        <v>157.5</v>
      </c>
      <c r="M384" s="3">
        <f t="shared" si="29"/>
        <v>1417.5</v>
      </c>
    </row>
    <row r="385" spans="1:13" x14ac:dyDescent="0.35">
      <c r="A385" s="5">
        <v>43742</v>
      </c>
      <c r="B385" s="2" t="s">
        <v>330</v>
      </c>
      <c r="C385" s="3">
        <v>68.180000000000007</v>
      </c>
      <c r="D385" s="3">
        <v>44</v>
      </c>
      <c r="E385" s="3">
        <v>484</v>
      </c>
      <c r="F385" s="3">
        <v>750</v>
      </c>
      <c r="G385" s="2">
        <v>11</v>
      </c>
      <c r="H385" s="2" t="str">
        <f t="shared" si="25"/>
        <v>Friday</v>
      </c>
      <c r="I385" s="5">
        <f t="shared" si="26"/>
        <v>43745</v>
      </c>
      <c r="J385" s="2" t="str">
        <f t="shared" si="27"/>
        <v>Monday</v>
      </c>
      <c r="K385" s="2" t="str">
        <f t="shared" si="28"/>
        <v>Weekday</v>
      </c>
      <c r="L385" s="3">
        <f>IF(VLOOKUP(H385,Discount_Days!A:C,3,0)&gt;0,VLOOKUP(H385,Discount_Days!A:C,3,0)*NewSales_1001_1015!F385,0)</f>
        <v>0</v>
      </c>
      <c r="M385" s="3">
        <f t="shared" si="29"/>
        <v>750</v>
      </c>
    </row>
    <row r="386" spans="1:13" x14ac:dyDescent="0.35">
      <c r="A386" s="5">
        <v>43743</v>
      </c>
      <c r="B386" s="2" t="s">
        <v>330</v>
      </c>
      <c r="C386" s="3">
        <v>75</v>
      </c>
      <c r="D386" s="3">
        <v>44</v>
      </c>
      <c r="E386" s="3">
        <v>572</v>
      </c>
      <c r="F386" s="3">
        <v>975</v>
      </c>
      <c r="G386" s="2">
        <v>13</v>
      </c>
      <c r="H386" s="2" t="str">
        <f t="shared" si="25"/>
        <v>Saturday</v>
      </c>
      <c r="I386" s="5">
        <f t="shared" si="26"/>
        <v>43746</v>
      </c>
      <c r="J386" s="2" t="str">
        <f t="shared" si="27"/>
        <v>Tuesday</v>
      </c>
      <c r="K386" s="2" t="str">
        <f t="shared" si="28"/>
        <v>Weekend</v>
      </c>
      <c r="L386" s="3">
        <f>IF(VLOOKUP(H386,Discount_Days!A:C,3,0)&gt;0,VLOOKUP(H386,Discount_Days!A:C,3,0)*NewSales_1001_1015!F386,0)</f>
        <v>0</v>
      </c>
      <c r="M386" s="3">
        <f t="shared" si="29"/>
        <v>975</v>
      </c>
    </row>
    <row r="387" spans="1:13" x14ac:dyDescent="0.35">
      <c r="A387" s="5">
        <v>43744</v>
      </c>
      <c r="B387" s="2" t="s">
        <v>330</v>
      </c>
      <c r="C387" s="3">
        <v>75</v>
      </c>
      <c r="D387" s="3">
        <v>44</v>
      </c>
      <c r="E387" s="3">
        <v>440</v>
      </c>
      <c r="F387" s="3">
        <v>750</v>
      </c>
      <c r="G387" s="2">
        <v>10</v>
      </c>
      <c r="H387" s="2" t="str">
        <f t="shared" ref="H387:H450" si="30">TEXT(A387,"dddd")</f>
        <v>Sunday</v>
      </c>
      <c r="I387" s="5">
        <f t="shared" ref="I387:I450" si="31">A387+3</f>
        <v>43747</v>
      </c>
      <c r="J387" s="2" t="str">
        <f t="shared" ref="J387:J450" si="32">TEXT(I387,"dddd")</f>
        <v>Wednesday</v>
      </c>
      <c r="K387" s="2" t="str">
        <f t="shared" ref="K387:K450" si="33">IF(OR(H387="Mondayday",H387="Tuesday",H387="Wednesday",H387="Thursday",H387="Friday"),"Weekday","Weekend")</f>
        <v>Weekend</v>
      </c>
      <c r="L387" s="3">
        <f>IF(VLOOKUP(H387,Discount_Days!A:C,3,0)&gt;0,VLOOKUP(H387,Discount_Days!A:C,3,0)*NewSales_1001_1015!F387,0)</f>
        <v>0</v>
      </c>
      <c r="M387" s="3">
        <f t="shared" ref="M387:M450" si="34">F387-L387</f>
        <v>750</v>
      </c>
    </row>
    <row r="388" spans="1:13" x14ac:dyDescent="0.35">
      <c r="A388" s="5">
        <v>43745</v>
      </c>
      <c r="B388" s="2" t="s">
        <v>330</v>
      </c>
      <c r="C388" s="3">
        <v>69.23</v>
      </c>
      <c r="D388" s="3">
        <v>44</v>
      </c>
      <c r="E388" s="3">
        <v>572</v>
      </c>
      <c r="F388" s="3">
        <v>900</v>
      </c>
      <c r="G388" s="2">
        <v>13</v>
      </c>
      <c r="H388" s="2" t="str">
        <f t="shared" si="30"/>
        <v>Monday</v>
      </c>
      <c r="I388" s="5">
        <f t="shared" si="31"/>
        <v>43748</v>
      </c>
      <c r="J388" s="2" t="str">
        <f t="shared" si="32"/>
        <v>Thursday</v>
      </c>
      <c r="K388" s="2" t="str">
        <f t="shared" si="33"/>
        <v>Weekend</v>
      </c>
      <c r="L388" s="3">
        <f>IF(VLOOKUP(H388,Discount_Days!A:C,3,0)&gt;0,VLOOKUP(H388,Discount_Days!A:C,3,0)*NewSales_1001_1015!F388,0)</f>
        <v>0</v>
      </c>
      <c r="M388" s="3">
        <f t="shared" si="34"/>
        <v>900</v>
      </c>
    </row>
    <row r="389" spans="1:13" x14ac:dyDescent="0.35">
      <c r="A389" s="5">
        <v>43746</v>
      </c>
      <c r="B389" s="2" t="s">
        <v>330</v>
      </c>
      <c r="C389" s="3">
        <v>75</v>
      </c>
      <c r="D389" s="3">
        <v>44</v>
      </c>
      <c r="E389" s="3">
        <v>1144</v>
      </c>
      <c r="F389" s="3">
        <v>1950</v>
      </c>
      <c r="G389" s="2">
        <v>26</v>
      </c>
      <c r="H389" s="2" t="str">
        <f t="shared" si="30"/>
        <v>Tuesday</v>
      </c>
      <c r="I389" s="5">
        <f t="shared" si="31"/>
        <v>43749</v>
      </c>
      <c r="J389" s="2" t="str">
        <f t="shared" si="32"/>
        <v>Friday</v>
      </c>
      <c r="K389" s="2" t="str">
        <f t="shared" si="33"/>
        <v>Weekday</v>
      </c>
      <c r="L389" s="3">
        <f>IF(VLOOKUP(H389,Discount_Days!A:C,3,0)&gt;0,VLOOKUP(H389,Discount_Days!A:C,3,0)*NewSales_1001_1015!F389,0)</f>
        <v>97.5</v>
      </c>
      <c r="M389" s="3">
        <f t="shared" si="34"/>
        <v>1852.5</v>
      </c>
    </row>
    <row r="390" spans="1:13" x14ac:dyDescent="0.35">
      <c r="A390" s="5">
        <v>43747</v>
      </c>
      <c r="B390" s="2" t="s">
        <v>330</v>
      </c>
      <c r="C390" s="3">
        <v>75</v>
      </c>
      <c r="D390" s="3">
        <v>44</v>
      </c>
      <c r="E390" s="3">
        <v>616</v>
      </c>
      <c r="F390" s="3">
        <v>1050</v>
      </c>
      <c r="G390" s="2">
        <v>14</v>
      </c>
      <c r="H390" s="2" t="str">
        <f t="shared" si="30"/>
        <v>Wednesday</v>
      </c>
      <c r="I390" s="5">
        <f t="shared" si="31"/>
        <v>43750</v>
      </c>
      <c r="J390" s="2" t="str">
        <f t="shared" si="32"/>
        <v>Saturday</v>
      </c>
      <c r="K390" s="2" t="str">
        <f t="shared" si="33"/>
        <v>Weekday</v>
      </c>
      <c r="L390" s="3">
        <f>IF(VLOOKUP(H390,Discount_Days!A:C,3,0)&gt;0,VLOOKUP(H390,Discount_Days!A:C,3,0)*NewSales_1001_1015!F390,0)</f>
        <v>0</v>
      </c>
      <c r="M390" s="3">
        <f t="shared" si="34"/>
        <v>1050</v>
      </c>
    </row>
    <row r="391" spans="1:13" x14ac:dyDescent="0.35">
      <c r="A391" s="5">
        <v>43748</v>
      </c>
      <c r="B391" s="2" t="s">
        <v>330</v>
      </c>
      <c r="C391" s="3">
        <v>75</v>
      </c>
      <c r="D391" s="3">
        <v>44</v>
      </c>
      <c r="E391" s="3">
        <v>616</v>
      </c>
      <c r="F391" s="3">
        <v>1050</v>
      </c>
      <c r="G391" s="2">
        <v>14</v>
      </c>
      <c r="H391" s="2" t="str">
        <f t="shared" si="30"/>
        <v>Thursday</v>
      </c>
      <c r="I391" s="5">
        <f t="shared" si="31"/>
        <v>43751</v>
      </c>
      <c r="J391" s="2" t="str">
        <f t="shared" si="32"/>
        <v>Sunday</v>
      </c>
      <c r="K391" s="2" t="str">
        <f t="shared" si="33"/>
        <v>Weekday</v>
      </c>
      <c r="L391" s="3">
        <f>IF(VLOOKUP(H391,Discount_Days!A:C,3,0)&gt;0,VLOOKUP(H391,Discount_Days!A:C,3,0)*NewSales_1001_1015!F391,0)</f>
        <v>105</v>
      </c>
      <c r="M391" s="3">
        <f t="shared" si="34"/>
        <v>945</v>
      </c>
    </row>
    <row r="392" spans="1:13" x14ac:dyDescent="0.35">
      <c r="A392" s="5">
        <v>43749</v>
      </c>
      <c r="B392" s="2" t="s">
        <v>330</v>
      </c>
      <c r="C392" s="3">
        <v>75</v>
      </c>
      <c r="D392" s="3">
        <v>44</v>
      </c>
      <c r="E392" s="3">
        <v>704</v>
      </c>
      <c r="F392" s="3">
        <v>1200</v>
      </c>
      <c r="G392" s="2">
        <v>16</v>
      </c>
      <c r="H392" s="2" t="str">
        <f t="shared" si="30"/>
        <v>Friday</v>
      </c>
      <c r="I392" s="5">
        <f t="shared" si="31"/>
        <v>43752</v>
      </c>
      <c r="J392" s="2" t="str">
        <f t="shared" si="32"/>
        <v>Monday</v>
      </c>
      <c r="K392" s="2" t="str">
        <f t="shared" si="33"/>
        <v>Weekday</v>
      </c>
      <c r="L392" s="3">
        <f>IF(VLOOKUP(H392,Discount_Days!A:C,3,0)&gt;0,VLOOKUP(H392,Discount_Days!A:C,3,0)*NewSales_1001_1015!F392,0)</f>
        <v>0</v>
      </c>
      <c r="M392" s="3">
        <f t="shared" si="34"/>
        <v>1200</v>
      </c>
    </row>
    <row r="393" spans="1:13" x14ac:dyDescent="0.35">
      <c r="A393" s="5">
        <v>43750</v>
      </c>
      <c r="B393" s="2" t="s">
        <v>330</v>
      </c>
      <c r="C393" s="3">
        <v>75</v>
      </c>
      <c r="D393" s="3">
        <v>44</v>
      </c>
      <c r="E393" s="3">
        <v>264</v>
      </c>
      <c r="F393" s="3">
        <v>450</v>
      </c>
      <c r="G393" s="2">
        <v>6</v>
      </c>
      <c r="H393" s="2" t="str">
        <f t="shared" si="30"/>
        <v>Saturday</v>
      </c>
      <c r="I393" s="5">
        <f t="shared" si="31"/>
        <v>43753</v>
      </c>
      <c r="J393" s="2" t="str">
        <f t="shared" si="32"/>
        <v>Tuesday</v>
      </c>
      <c r="K393" s="2" t="str">
        <f t="shared" si="33"/>
        <v>Weekend</v>
      </c>
      <c r="L393" s="3">
        <f>IF(VLOOKUP(H393,Discount_Days!A:C,3,0)&gt;0,VLOOKUP(H393,Discount_Days!A:C,3,0)*NewSales_1001_1015!F393,0)</f>
        <v>0</v>
      </c>
      <c r="M393" s="3">
        <f t="shared" si="34"/>
        <v>450</v>
      </c>
    </row>
    <row r="394" spans="1:13" x14ac:dyDescent="0.35">
      <c r="A394" s="5">
        <v>43751</v>
      </c>
      <c r="B394" s="2" t="s">
        <v>330</v>
      </c>
      <c r="C394" s="3">
        <v>75</v>
      </c>
      <c r="D394" s="3">
        <v>44</v>
      </c>
      <c r="E394" s="3">
        <v>968</v>
      </c>
      <c r="F394" s="3">
        <v>1650</v>
      </c>
      <c r="G394" s="2">
        <v>22</v>
      </c>
      <c r="H394" s="2" t="str">
        <f t="shared" si="30"/>
        <v>Sunday</v>
      </c>
      <c r="I394" s="5">
        <f t="shared" si="31"/>
        <v>43754</v>
      </c>
      <c r="J394" s="2" t="str">
        <f t="shared" si="32"/>
        <v>Wednesday</v>
      </c>
      <c r="K394" s="2" t="str">
        <f t="shared" si="33"/>
        <v>Weekend</v>
      </c>
      <c r="L394" s="3">
        <f>IF(VLOOKUP(H394,Discount_Days!A:C,3,0)&gt;0,VLOOKUP(H394,Discount_Days!A:C,3,0)*NewSales_1001_1015!F394,0)</f>
        <v>0</v>
      </c>
      <c r="M394" s="3">
        <f t="shared" si="34"/>
        <v>1650</v>
      </c>
    </row>
    <row r="395" spans="1:13" x14ac:dyDescent="0.35">
      <c r="A395" s="5">
        <v>43752</v>
      </c>
      <c r="B395" s="2" t="s">
        <v>330</v>
      </c>
      <c r="C395" s="3">
        <v>66.67</v>
      </c>
      <c r="D395" s="3">
        <v>44</v>
      </c>
      <c r="E395" s="3">
        <v>396</v>
      </c>
      <c r="F395" s="3">
        <v>600</v>
      </c>
      <c r="G395" s="2">
        <v>9</v>
      </c>
      <c r="H395" s="2" t="str">
        <f t="shared" si="30"/>
        <v>Monday</v>
      </c>
      <c r="I395" s="5">
        <f t="shared" si="31"/>
        <v>43755</v>
      </c>
      <c r="J395" s="2" t="str">
        <f t="shared" si="32"/>
        <v>Thursday</v>
      </c>
      <c r="K395" s="2" t="str">
        <f t="shared" si="33"/>
        <v>Weekend</v>
      </c>
      <c r="L395" s="3">
        <f>IF(VLOOKUP(H395,Discount_Days!A:C,3,0)&gt;0,VLOOKUP(H395,Discount_Days!A:C,3,0)*NewSales_1001_1015!F395,0)</f>
        <v>0</v>
      </c>
      <c r="M395" s="3">
        <f t="shared" si="34"/>
        <v>600</v>
      </c>
    </row>
    <row r="396" spans="1:13" x14ac:dyDescent="0.35">
      <c r="A396" s="5">
        <v>43753</v>
      </c>
      <c r="B396" s="2" t="s">
        <v>330</v>
      </c>
      <c r="C396" s="3">
        <v>75</v>
      </c>
      <c r="D396" s="3">
        <v>44</v>
      </c>
      <c r="E396" s="3">
        <v>1276</v>
      </c>
      <c r="F396" s="3">
        <v>2175</v>
      </c>
      <c r="G396" s="2">
        <v>29</v>
      </c>
      <c r="H396" s="2" t="str">
        <f t="shared" si="30"/>
        <v>Tuesday</v>
      </c>
      <c r="I396" s="5">
        <f t="shared" si="31"/>
        <v>43756</v>
      </c>
      <c r="J396" s="2" t="str">
        <f t="shared" si="32"/>
        <v>Friday</v>
      </c>
      <c r="K396" s="2" t="str">
        <f t="shared" si="33"/>
        <v>Weekday</v>
      </c>
      <c r="L396" s="3">
        <f>IF(VLOOKUP(H396,Discount_Days!A:C,3,0)&gt;0,VLOOKUP(H396,Discount_Days!A:C,3,0)*NewSales_1001_1015!F396,0)</f>
        <v>108.75</v>
      </c>
      <c r="M396" s="3">
        <f t="shared" si="34"/>
        <v>2066.25</v>
      </c>
    </row>
    <row r="397" spans="1:13" x14ac:dyDescent="0.35">
      <c r="A397" s="5">
        <v>43739</v>
      </c>
      <c r="B397" s="2" t="s">
        <v>136</v>
      </c>
      <c r="C397" s="3">
        <v>8</v>
      </c>
      <c r="D397" s="3">
        <v>1.75</v>
      </c>
      <c r="E397" s="3">
        <v>10.5</v>
      </c>
      <c r="F397" s="3">
        <v>48</v>
      </c>
      <c r="G397" s="2">
        <v>6</v>
      </c>
      <c r="H397" s="2" t="str">
        <f t="shared" si="30"/>
        <v>Tuesday</v>
      </c>
      <c r="I397" s="5">
        <f t="shared" si="31"/>
        <v>43742</v>
      </c>
      <c r="J397" s="2" t="str">
        <f t="shared" si="32"/>
        <v>Friday</v>
      </c>
      <c r="K397" s="2" t="str">
        <f t="shared" si="33"/>
        <v>Weekday</v>
      </c>
      <c r="L397" s="3">
        <f>IF(VLOOKUP(H397,Discount_Days!A:C,3,0)&gt;0,VLOOKUP(H397,Discount_Days!A:C,3,0)*NewSales_1001_1015!F397,0)</f>
        <v>2.4000000000000004</v>
      </c>
      <c r="M397" s="3">
        <f t="shared" si="34"/>
        <v>45.6</v>
      </c>
    </row>
    <row r="398" spans="1:13" x14ac:dyDescent="0.35">
      <c r="A398" s="5">
        <v>43740</v>
      </c>
      <c r="B398" s="2" t="s">
        <v>136</v>
      </c>
      <c r="C398" s="3">
        <v>8</v>
      </c>
      <c r="D398" s="3">
        <v>1.75</v>
      </c>
      <c r="E398" s="3">
        <v>12.25</v>
      </c>
      <c r="F398" s="3">
        <v>56</v>
      </c>
      <c r="G398" s="2">
        <v>7</v>
      </c>
      <c r="H398" s="2" t="str">
        <f t="shared" si="30"/>
        <v>Wednesday</v>
      </c>
      <c r="I398" s="5">
        <f t="shared" si="31"/>
        <v>43743</v>
      </c>
      <c r="J398" s="2" t="str">
        <f t="shared" si="32"/>
        <v>Saturday</v>
      </c>
      <c r="K398" s="2" t="str">
        <f t="shared" si="33"/>
        <v>Weekday</v>
      </c>
      <c r="L398" s="3">
        <f>IF(VLOOKUP(H398,Discount_Days!A:C,3,0)&gt;0,VLOOKUP(H398,Discount_Days!A:C,3,0)*NewSales_1001_1015!F398,0)</f>
        <v>0</v>
      </c>
      <c r="M398" s="3">
        <f t="shared" si="34"/>
        <v>56</v>
      </c>
    </row>
    <row r="399" spans="1:13" x14ac:dyDescent="0.35">
      <c r="A399" s="5">
        <v>43741</v>
      </c>
      <c r="B399" s="2" t="s">
        <v>136</v>
      </c>
      <c r="C399" s="3">
        <v>7.39</v>
      </c>
      <c r="D399" s="3">
        <v>1.75</v>
      </c>
      <c r="E399" s="3">
        <v>19.25</v>
      </c>
      <c r="F399" s="3">
        <v>81.31</v>
      </c>
      <c r="G399" s="2">
        <v>11</v>
      </c>
      <c r="H399" s="2" t="str">
        <f t="shared" si="30"/>
        <v>Thursday</v>
      </c>
      <c r="I399" s="5">
        <f t="shared" si="31"/>
        <v>43744</v>
      </c>
      <c r="J399" s="2" t="str">
        <f t="shared" si="32"/>
        <v>Sunday</v>
      </c>
      <c r="K399" s="2" t="str">
        <f t="shared" si="33"/>
        <v>Weekday</v>
      </c>
      <c r="L399" s="3">
        <f>IF(VLOOKUP(H399,Discount_Days!A:C,3,0)&gt;0,VLOOKUP(H399,Discount_Days!A:C,3,0)*NewSales_1001_1015!F399,0)</f>
        <v>8.1310000000000002</v>
      </c>
      <c r="M399" s="3">
        <f t="shared" si="34"/>
        <v>73.179000000000002</v>
      </c>
    </row>
    <row r="400" spans="1:13" x14ac:dyDescent="0.35">
      <c r="A400" s="5">
        <v>43742</v>
      </c>
      <c r="B400" s="2" t="s">
        <v>136</v>
      </c>
      <c r="C400" s="3">
        <v>8</v>
      </c>
      <c r="D400" s="3">
        <v>1.75</v>
      </c>
      <c r="E400" s="3">
        <v>21</v>
      </c>
      <c r="F400" s="3">
        <v>96</v>
      </c>
      <c r="G400" s="2">
        <v>12</v>
      </c>
      <c r="H400" s="2" t="str">
        <f t="shared" si="30"/>
        <v>Friday</v>
      </c>
      <c r="I400" s="5">
        <f t="shared" si="31"/>
        <v>43745</v>
      </c>
      <c r="J400" s="2" t="str">
        <f t="shared" si="32"/>
        <v>Monday</v>
      </c>
      <c r="K400" s="2" t="str">
        <f t="shared" si="33"/>
        <v>Weekday</v>
      </c>
      <c r="L400" s="3">
        <f>IF(VLOOKUP(H400,Discount_Days!A:C,3,0)&gt;0,VLOOKUP(H400,Discount_Days!A:C,3,0)*NewSales_1001_1015!F400,0)</f>
        <v>0</v>
      </c>
      <c r="M400" s="3">
        <f t="shared" si="34"/>
        <v>96</v>
      </c>
    </row>
    <row r="401" spans="1:13" x14ac:dyDescent="0.35">
      <c r="A401" s="5">
        <v>43743</v>
      </c>
      <c r="B401" s="2" t="s">
        <v>136</v>
      </c>
      <c r="C401" s="3">
        <v>8</v>
      </c>
      <c r="D401" s="3">
        <v>1.75</v>
      </c>
      <c r="E401" s="3">
        <v>29.75</v>
      </c>
      <c r="F401" s="3">
        <v>136</v>
      </c>
      <c r="G401" s="2">
        <v>17</v>
      </c>
      <c r="H401" s="2" t="str">
        <f t="shared" si="30"/>
        <v>Saturday</v>
      </c>
      <c r="I401" s="5">
        <f t="shared" si="31"/>
        <v>43746</v>
      </c>
      <c r="J401" s="2" t="str">
        <f t="shared" si="32"/>
        <v>Tuesday</v>
      </c>
      <c r="K401" s="2" t="str">
        <f t="shared" si="33"/>
        <v>Weekend</v>
      </c>
      <c r="L401" s="3">
        <f>IF(VLOOKUP(H401,Discount_Days!A:C,3,0)&gt;0,VLOOKUP(H401,Discount_Days!A:C,3,0)*NewSales_1001_1015!F401,0)</f>
        <v>0</v>
      </c>
      <c r="M401" s="3">
        <f t="shared" si="34"/>
        <v>136</v>
      </c>
    </row>
    <row r="402" spans="1:13" x14ac:dyDescent="0.35">
      <c r="A402" s="5">
        <v>43744</v>
      </c>
      <c r="B402" s="2" t="s">
        <v>136</v>
      </c>
      <c r="C402" s="3">
        <v>8.27</v>
      </c>
      <c r="D402" s="3">
        <v>1.75</v>
      </c>
      <c r="E402" s="3">
        <v>17.5</v>
      </c>
      <c r="F402" s="3">
        <v>82.66</v>
      </c>
      <c r="G402" s="2">
        <v>10</v>
      </c>
      <c r="H402" s="2" t="str">
        <f t="shared" si="30"/>
        <v>Sunday</v>
      </c>
      <c r="I402" s="5">
        <f t="shared" si="31"/>
        <v>43747</v>
      </c>
      <c r="J402" s="2" t="str">
        <f t="shared" si="32"/>
        <v>Wednesday</v>
      </c>
      <c r="K402" s="2" t="str">
        <f t="shared" si="33"/>
        <v>Weekend</v>
      </c>
      <c r="L402" s="3">
        <f>IF(VLOOKUP(H402,Discount_Days!A:C,3,0)&gt;0,VLOOKUP(H402,Discount_Days!A:C,3,0)*NewSales_1001_1015!F402,0)</f>
        <v>0</v>
      </c>
      <c r="M402" s="3">
        <f t="shared" si="34"/>
        <v>82.66</v>
      </c>
    </row>
    <row r="403" spans="1:13" x14ac:dyDescent="0.35">
      <c r="A403" s="5">
        <v>43745</v>
      </c>
      <c r="B403" s="2" t="s">
        <v>136</v>
      </c>
      <c r="C403" s="3">
        <v>8</v>
      </c>
      <c r="D403" s="3">
        <v>1.75</v>
      </c>
      <c r="E403" s="3">
        <v>12.25</v>
      </c>
      <c r="F403" s="3">
        <v>56</v>
      </c>
      <c r="G403" s="2">
        <v>7</v>
      </c>
      <c r="H403" s="2" t="str">
        <f t="shared" si="30"/>
        <v>Monday</v>
      </c>
      <c r="I403" s="5">
        <f t="shared" si="31"/>
        <v>43748</v>
      </c>
      <c r="J403" s="2" t="str">
        <f t="shared" si="32"/>
        <v>Thursday</v>
      </c>
      <c r="K403" s="2" t="str">
        <f t="shared" si="33"/>
        <v>Weekend</v>
      </c>
      <c r="L403" s="3">
        <f>IF(VLOOKUP(H403,Discount_Days!A:C,3,0)&gt;0,VLOOKUP(H403,Discount_Days!A:C,3,0)*NewSales_1001_1015!F403,0)</f>
        <v>0</v>
      </c>
      <c r="M403" s="3">
        <f t="shared" si="34"/>
        <v>56</v>
      </c>
    </row>
    <row r="404" spans="1:13" x14ac:dyDescent="0.35">
      <c r="A404" s="5">
        <v>43746</v>
      </c>
      <c r="B404" s="2" t="s">
        <v>136</v>
      </c>
      <c r="C404" s="3">
        <v>8</v>
      </c>
      <c r="D404" s="3">
        <v>1.75</v>
      </c>
      <c r="E404" s="3">
        <v>7</v>
      </c>
      <c r="F404" s="3">
        <v>32</v>
      </c>
      <c r="G404" s="2">
        <v>4</v>
      </c>
      <c r="H404" s="2" t="str">
        <f t="shared" si="30"/>
        <v>Tuesday</v>
      </c>
      <c r="I404" s="5">
        <f t="shared" si="31"/>
        <v>43749</v>
      </c>
      <c r="J404" s="2" t="str">
        <f t="shared" si="32"/>
        <v>Friday</v>
      </c>
      <c r="K404" s="2" t="str">
        <f t="shared" si="33"/>
        <v>Weekday</v>
      </c>
      <c r="L404" s="3">
        <f>IF(VLOOKUP(H404,Discount_Days!A:C,3,0)&gt;0,VLOOKUP(H404,Discount_Days!A:C,3,0)*NewSales_1001_1015!F404,0)</f>
        <v>1.6</v>
      </c>
      <c r="M404" s="3">
        <f t="shared" si="34"/>
        <v>30.4</v>
      </c>
    </row>
    <row r="405" spans="1:13" x14ac:dyDescent="0.35">
      <c r="A405" s="5">
        <v>43747</v>
      </c>
      <c r="B405" s="2" t="s">
        <v>136</v>
      </c>
      <c r="C405" s="3">
        <v>8</v>
      </c>
      <c r="D405" s="3">
        <v>1.75</v>
      </c>
      <c r="E405" s="3">
        <v>5.25</v>
      </c>
      <c r="F405" s="3">
        <v>24</v>
      </c>
      <c r="G405" s="2">
        <v>3</v>
      </c>
      <c r="H405" s="2" t="str">
        <f t="shared" si="30"/>
        <v>Wednesday</v>
      </c>
      <c r="I405" s="5">
        <f t="shared" si="31"/>
        <v>43750</v>
      </c>
      <c r="J405" s="2" t="str">
        <f t="shared" si="32"/>
        <v>Saturday</v>
      </c>
      <c r="K405" s="2" t="str">
        <f t="shared" si="33"/>
        <v>Weekday</v>
      </c>
      <c r="L405" s="3">
        <f>IF(VLOOKUP(H405,Discount_Days!A:C,3,0)&gt;0,VLOOKUP(H405,Discount_Days!A:C,3,0)*NewSales_1001_1015!F405,0)</f>
        <v>0</v>
      </c>
      <c r="M405" s="3">
        <f t="shared" si="34"/>
        <v>24</v>
      </c>
    </row>
    <row r="406" spans="1:13" x14ac:dyDescent="0.35">
      <c r="A406" s="5">
        <v>43748</v>
      </c>
      <c r="B406" s="2" t="s">
        <v>136</v>
      </c>
      <c r="C406" s="3">
        <v>8.34</v>
      </c>
      <c r="D406" s="3">
        <v>1.75</v>
      </c>
      <c r="E406" s="3">
        <v>7</v>
      </c>
      <c r="F406" s="3">
        <v>33.36</v>
      </c>
      <c r="G406" s="2">
        <v>4</v>
      </c>
      <c r="H406" s="2" t="str">
        <f t="shared" si="30"/>
        <v>Thursday</v>
      </c>
      <c r="I406" s="5">
        <f t="shared" si="31"/>
        <v>43751</v>
      </c>
      <c r="J406" s="2" t="str">
        <f t="shared" si="32"/>
        <v>Sunday</v>
      </c>
      <c r="K406" s="2" t="str">
        <f t="shared" si="33"/>
        <v>Weekday</v>
      </c>
      <c r="L406" s="3">
        <f>IF(VLOOKUP(H406,Discount_Days!A:C,3,0)&gt;0,VLOOKUP(H406,Discount_Days!A:C,3,0)*NewSales_1001_1015!F406,0)</f>
        <v>3.3360000000000003</v>
      </c>
      <c r="M406" s="3">
        <f t="shared" si="34"/>
        <v>30.024000000000001</v>
      </c>
    </row>
    <row r="407" spans="1:13" x14ac:dyDescent="0.35">
      <c r="A407" s="5">
        <v>43749</v>
      </c>
      <c r="B407" s="2" t="s">
        <v>136</v>
      </c>
      <c r="C407" s="3">
        <v>8</v>
      </c>
      <c r="D407" s="3">
        <v>1.75</v>
      </c>
      <c r="E407" s="3">
        <v>15.75</v>
      </c>
      <c r="F407" s="3">
        <v>72</v>
      </c>
      <c r="G407" s="2">
        <v>9</v>
      </c>
      <c r="H407" s="2" t="str">
        <f t="shared" si="30"/>
        <v>Friday</v>
      </c>
      <c r="I407" s="5">
        <f t="shared" si="31"/>
        <v>43752</v>
      </c>
      <c r="J407" s="2" t="str">
        <f t="shared" si="32"/>
        <v>Monday</v>
      </c>
      <c r="K407" s="2" t="str">
        <f t="shared" si="33"/>
        <v>Weekday</v>
      </c>
      <c r="L407" s="3">
        <f>IF(VLOOKUP(H407,Discount_Days!A:C,3,0)&gt;0,VLOOKUP(H407,Discount_Days!A:C,3,0)*NewSales_1001_1015!F407,0)</f>
        <v>0</v>
      </c>
      <c r="M407" s="3">
        <f t="shared" si="34"/>
        <v>72</v>
      </c>
    </row>
    <row r="408" spans="1:13" x14ac:dyDescent="0.35">
      <c r="A408" s="5">
        <v>43750</v>
      </c>
      <c r="B408" s="2" t="s">
        <v>136</v>
      </c>
      <c r="C408" s="3">
        <v>8</v>
      </c>
      <c r="D408" s="3">
        <v>1.75</v>
      </c>
      <c r="E408" s="3">
        <v>3.5</v>
      </c>
      <c r="F408" s="3">
        <v>16</v>
      </c>
      <c r="G408" s="2">
        <v>2</v>
      </c>
      <c r="H408" s="2" t="str">
        <f t="shared" si="30"/>
        <v>Saturday</v>
      </c>
      <c r="I408" s="5">
        <f t="shared" si="31"/>
        <v>43753</v>
      </c>
      <c r="J408" s="2" t="str">
        <f t="shared" si="32"/>
        <v>Tuesday</v>
      </c>
      <c r="K408" s="2" t="str">
        <f t="shared" si="33"/>
        <v>Weekend</v>
      </c>
      <c r="L408" s="3">
        <f>IF(VLOOKUP(H408,Discount_Days!A:C,3,0)&gt;0,VLOOKUP(H408,Discount_Days!A:C,3,0)*NewSales_1001_1015!F408,0)</f>
        <v>0</v>
      </c>
      <c r="M408" s="3">
        <f t="shared" si="34"/>
        <v>16</v>
      </c>
    </row>
    <row r="409" spans="1:13" x14ac:dyDescent="0.35">
      <c r="A409" s="5">
        <v>43751</v>
      </c>
      <c r="B409" s="2" t="s">
        <v>136</v>
      </c>
      <c r="C409" s="3">
        <v>8</v>
      </c>
      <c r="D409" s="3">
        <v>1.75</v>
      </c>
      <c r="E409" s="3">
        <v>10.5</v>
      </c>
      <c r="F409" s="3">
        <v>48</v>
      </c>
      <c r="G409" s="2">
        <v>6</v>
      </c>
      <c r="H409" s="2" t="str">
        <f t="shared" si="30"/>
        <v>Sunday</v>
      </c>
      <c r="I409" s="5">
        <f t="shared" si="31"/>
        <v>43754</v>
      </c>
      <c r="J409" s="2" t="str">
        <f t="shared" si="32"/>
        <v>Wednesday</v>
      </c>
      <c r="K409" s="2" t="str">
        <f t="shared" si="33"/>
        <v>Weekend</v>
      </c>
      <c r="L409" s="3">
        <f>IF(VLOOKUP(H409,Discount_Days!A:C,3,0)&gt;0,VLOOKUP(H409,Discount_Days!A:C,3,0)*NewSales_1001_1015!F409,0)</f>
        <v>0</v>
      </c>
      <c r="M409" s="3">
        <f t="shared" si="34"/>
        <v>48</v>
      </c>
    </row>
    <row r="410" spans="1:13" x14ac:dyDescent="0.35">
      <c r="A410" s="5">
        <v>43752</v>
      </c>
      <c r="B410" s="2" t="s">
        <v>136</v>
      </c>
      <c r="C410" s="3">
        <v>8.69</v>
      </c>
      <c r="D410" s="3">
        <v>1.75</v>
      </c>
      <c r="E410" s="3">
        <v>3.5</v>
      </c>
      <c r="F410" s="3">
        <v>17.37</v>
      </c>
      <c r="G410" s="2">
        <v>2</v>
      </c>
      <c r="H410" s="2" t="str">
        <f t="shared" si="30"/>
        <v>Monday</v>
      </c>
      <c r="I410" s="5">
        <f t="shared" si="31"/>
        <v>43755</v>
      </c>
      <c r="J410" s="2" t="str">
        <f t="shared" si="32"/>
        <v>Thursday</v>
      </c>
      <c r="K410" s="2" t="str">
        <f t="shared" si="33"/>
        <v>Weekend</v>
      </c>
      <c r="L410" s="3">
        <f>IF(VLOOKUP(H410,Discount_Days!A:C,3,0)&gt;0,VLOOKUP(H410,Discount_Days!A:C,3,0)*NewSales_1001_1015!F410,0)</f>
        <v>0</v>
      </c>
      <c r="M410" s="3">
        <f t="shared" si="34"/>
        <v>17.37</v>
      </c>
    </row>
    <row r="411" spans="1:13" x14ac:dyDescent="0.35">
      <c r="A411" s="5">
        <v>43753</v>
      </c>
      <c r="B411" s="2" t="s">
        <v>136</v>
      </c>
      <c r="C411" s="3">
        <v>8</v>
      </c>
      <c r="D411" s="3">
        <v>1.75</v>
      </c>
      <c r="E411" s="3">
        <v>12.25</v>
      </c>
      <c r="F411" s="3">
        <v>56</v>
      </c>
      <c r="G411" s="2">
        <v>7</v>
      </c>
      <c r="H411" s="2" t="str">
        <f t="shared" si="30"/>
        <v>Tuesday</v>
      </c>
      <c r="I411" s="5">
        <f t="shared" si="31"/>
        <v>43756</v>
      </c>
      <c r="J411" s="2" t="str">
        <f t="shared" si="32"/>
        <v>Friday</v>
      </c>
      <c r="K411" s="2" t="str">
        <f t="shared" si="33"/>
        <v>Weekday</v>
      </c>
      <c r="L411" s="3">
        <f>IF(VLOOKUP(H411,Discount_Days!A:C,3,0)&gt;0,VLOOKUP(H411,Discount_Days!A:C,3,0)*NewSales_1001_1015!F411,0)</f>
        <v>2.8000000000000003</v>
      </c>
      <c r="M411" s="3">
        <f t="shared" si="34"/>
        <v>53.2</v>
      </c>
    </row>
    <row r="412" spans="1:13" x14ac:dyDescent="0.35">
      <c r="A412" s="5">
        <v>43739</v>
      </c>
      <c r="B412" s="2" t="s">
        <v>24</v>
      </c>
      <c r="C412" s="3">
        <v>15</v>
      </c>
      <c r="D412" s="3">
        <v>2.95</v>
      </c>
      <c r="E412" s="3">
        <v>5.9</v>
      </c>
      <c r="F412" s="3">
        <v>30</v>
      </c>
      <c r="G412" s="2">
        <v>2</v>
      </c>
      <c r="H412" s="2" t="str">
        <f t="shared" si="30"/>
        <v>Tuesday</v>
      </c>
      <c r="I412" s="5">
        <f t="shared" si="31"/>
        <v>43742</v>
      </c>
      <c r="J412" s="2" t="str">
        <f t="shared" si="32"/>
        <v>Friday</v>
      </c>
      <c r="K412" s="2" t="str">
        <f t="shared" si="33"/>
        <v>Weekday</v>
      </c>
      <c r="L412" s="3">
        <f>IF(VLOOKUP(H412,Discount_Days!A:C,3,0)&gt;0,VLOOKUP(H412,Discount_Days!A:C,3,0)*NewSales_1001_1015!F412,0)</f>
        <v>1.5</v>
      </c>
      <c r="M412" s="3">
        <f t="shared" si="34"/>
        <v>28.5</v>
      </c>
    </row>
    <row r="413" spans="1:13" x14ac:dyDescent="0.35">
      <c r="A413" s="5">
        <v>43740</v>
      </c>
      <c r="B413" s="2" t="s">
        <v>24</v>
      </c>
      <c r="C413" s="3">
        <v>15</v>
      </c>
      <c r="D413" s="3">
        <v>2.95</v>
      </c>
      <c r="E413" s="3">
        <v>5.9</v>
      </c>
      <c r="F413" s="3">
        <v>30</v>
      </c>
      <c r="G413" s="2">
        <v>2</v>
      </c>
      <c r="H413" s="2" t="str">
        <f t="shared" si="30"/>
        <v>Wednesday</v>
      </c>
      <c r="I413" s="5">
        <f t="shared" si="31"/>
        <v>43743</v>
      </c>
      <c r="J413" s="2" t="str">
        <f t="shared" si="32"/>
        <v>Saturday</v>
      </c>
      <c r="K413" s="2" t="str">
        <f t="shared" si="33"/>
        <v>Weekday</v>
      </c>
      <c r="L413" s="3">
        <f>IF(VLOOKUP(H413,Discount_Days!A:C,3,0)&gt;0,VLOOKUP(H413,Discount_Days!A:C,3,0)*NewSales_1001_1015!F413,0)</f>
        <v>0</v>
      </c>
      <c r="M413" s="3">
        <f t="shared" si="34"/>
        <v>30</v>
      </c>
    </row>
    <row r="414" spans="1:13" x14ac:dyDescent="0.35">
      <c r="A414" s="5">
        <v>43741</v>
      </c>
      <c r="B414" s="2" t="s">
        <v>24</v>
      </c>
      <c r="C414" s="3">
        <v>15</v>
      </c>
      <c r="D414" s="3">
        <v>2.95</v>
      </c>
      <c r="E414" s="3">
        <v>2.95</v>
      </c>
      <c r="F414" s="3">
        <v>15</v>
      </c>
      <c r="G414" s="2">
        <v>1</v>
      </c>
      <c r="H414" s="2" t="str">
        <f t="shared" si="30"/>
        <v>Thursday</v>
      </c>
      <c r="I414" s="5">
        <f t="shared" si="31"/>
        <v>43744</v>
      </c>
      <c r="J414" s="2" t="str">
        <f t="shared" si="32"/>
        <v>Sunday</v>
      </c>
      <c r="K414" s="2" t="str">
        <f t="shared" si="33"/>
        <v>Weekday</v>
      </c>
      <c r="L414" s="3">
        <f>IF(VLOOKUP(H414,Discount_Days!A:C,3,0)&gt;0,VLOOKUP(H414,Discount_Days!A:C,3,0)*NewSales_1001_1015!F414,0)</f>
        <v>1.5</v>
      </c>
      <c r="M414" s="3">
        <f t="shared" si="34"/>
        <v>13.5</v>
      </c>
    </row>
    <row r="415" spans="1:13" x14ac:dyDescent="0.35">
      <c r="A415" s="5">
        <v>43742</v>
      </c>
      <c r="B415" s="2" t="s">
        <v>24</v>
      </c>
      <c r="C415" s="3">
        <v>15</v>
      </c>
      <c r="D415" s="3">
        <v>2.95</v>
      </c>
      <c r="E415" s="3">
        <v>5.9</v>
      </c>
      <c r="F415" s="3">
        <v>30</v>
      </c>
      <c r="G415" s="2">
        <v>2</v>
      </c>
      <c r="H415" s="2" t="str">
        <f t="shared" si="30"/>
        <v>Friday</v>
      </c>
      <c r="I415" s="5">
        <f t="shared" si="31"/>
        <v>43745</v>
      </c>
      <c r="J415" s="2" t="str">
        <f t="shared" si="32"/>
        <v>Monday</v>
      </c>
      <c r="K415" s="2" t="str">
        <f t="shared" si="33"/>
        <v>Weekday</v>
      </c>
      <c r="L415" s="3">
        <f>IF(VLOOKUP(H415,Discount_Days!A:C,3,0)&gt;0,VLOOKUP(H415,Discount_Days!A:C,3,0)*NewSales_1001_1015!F415,0)</f>
        <v>0</v>
      </c>
      <c r="M415" s="3">
        <f t="shared" si="34"/>
        <v>30</v>
      </c>
    </row>
    <row r="416" spans="1:13" x14ac:dyDescent="0.35">
      <c r="A416" s="5">
        <v>43744</v>
      </c>
      <c r="B416" s="2" t="s">
        <v>24</v>
      </c>
      <c r="C416" s="3">
        <v>15</v>
      </c>
      <c r="D416" s="3">
        <v>2.95</v>
      </c>
      <c r="E416" s="3">
        <v>8.85</v>
      </c>
      <c r="F416" s="3">
        <v>45</v>
      </c>
      <c r="G416" s="2">
        <v>3</v>
      </c>
      <c r="H416" s="2" t="str">
        <f t="shared" si="30"/>
        <v>Sunday</v>
      </c>
      <c r="I416" s="5">
        <f t="shared" si="31"/>
        <v>43747</v>
      </c>
      <c r="J416" s="2" t="str">
        <f t="shared" si="32"/>
        <v>Wednesday</v>
      </c>
      <c r="K416" s="2" t="str">
        <f t="shared" si="33"/>
        <v>Weekend</v>
      </c>
      <c r="L416" s="3">
        <f>IF(VLOOKUP(H416,Discount_Days!A:C,3,0)&gt;0,VLOOKUP(H416,Discount_Days!A:C,3,0)*NewSales_1001_1015!F416,0)</f>
        <v>0</v>
      </c>
      <c r="M416" s="3">
        <f t="shared" si="34"/>
        <v>45</v>
      </c>
    </row>
    <row r="417" spans="1:13" x14ac:dyDescent="0.35">
      <c r="A417" s="5">
        <v>43745</v>
      </c>
      <c r="B417" s="2" t="s">
        <v>24</v>
      </c>
      <c r="C417" s="3">
        <v>15</v>
      </c>
      <c r="D417" s="3">
        <v>2.95</v>
      </c>
      <c r="E417" s="3">
        <v>11.8</v>
      </c>
      <c r="F417" s="3">
        <v>60</v>
      </c>
      <c r="G417" s="2">
        <v>4</v>
      </c>
      <c r="H417" s="2" t="str">
        <f t="shared" si="30"/>
        <v>Monday</v>
      </c>
      <c r="I417" s="5">
        <f t="shared" si="31"/>
        <v>43748</v>
      </c>
      <c r="J417" s="2" t="str">
        <f t="shared" si="32"/>
        <v>Thursday</v>
      </c>
      <c r="K417" s="2" t="str">
        <f t="shared" si="33"/>
        <v>Weekend</v>
      </c>
      <c r="L417" s="3">
        <f>IF(VLOOKUP(H417,Discount_Days!A:C,3,0)&gt;0,VLOOKUP(H417,Discount_Days!A:C,3,0)*NewSales_1001_1015!F417,0)</f>
        <v>0</v>
      </c>
      <c r="M417" s="3">
        <f t="shared" si="34"/>
        <v>60</v>
      </c>
    </row>
    <row r="418" spans="1:13" x14ac:dyDescent="0.35">
      <c r="A418" s="5">
        <v>43746</v>
      </c>
      <c r="B418" s="2" t="s">
        <v>24</v>
      </c>
      <c r="C418" s="3">
        <v>15</v>
      </c>
      <c r="D418" s="3">
        <v>2.95</v>
      </c>
      <c r="E418" s="3">
        <v>2.95</v>
      </c>
      <c r="F418" s="3">
        <v>15</v>
      </c>
      <c r="G418" s="2">
        <v>1</v>
      </c>
      <c r="H418" s="2" t="str">
        <f t="shared" si="30"/>
        <v>Tuesday</v>
      </c>
      <c r="I418" s="5">
        <f t="shared" si="31"/>
        <v>43749</v>
      </c>
      <c r="J418" s="2" t="str">
        <f t="shared" si="32"/>
        <v>Friday</v>
      </c>
      <c r="K418" s="2" t="str">
        <f t="shared" si="33"/>
        <v>Weekday</v>
      </c>
      <c r="L418" s="3">
        <f>IF(VLOOKUP(H418,Discount_Days!A:C,3,0)&gt;0,VLOOKUP(H418,Discount_Days!A:C,3,0)*NewSales_1001_1015!F418,0)</f>
        <v>0.75</v>
      </c>
      <c r="M418" s="3">
        <f t="shared" si="34"/>
        <v>14.25</v>
      </c>
    </row>
    <row r="419" spans="1:13" x14ac:dyDescent="0.35">
      <c r="A419" s="5">
        <v>43747</v>
      </c>
      <c r="B419" s="2" t="s">
        <v>24</v>
      </c>
      <c r="C419" s="3">
        <v>15</v>
      </c>
      <c r="D419" s="3">
        <v>2.95</v>
      </c>
      <c r="E419" s="3">
        <v>5.9</v>
      </c>
      <c r="F419" s="3">
        <v>30</v>
      </c>
      <c r="G419" s="2">
        <v>2</v>
      </c>
      <c r="H419" s="2" t="str">
        <f t="shared" si="30"/>
        <v>Wednesday</v>
      </c>
      <c r="I419" s="5">
        <f t="shared" si="31"/>
        <v>43750</v>
      </c>
      <c r="J419" s="2" t="str">
        <f t="shared" si="32"/>
        <v>Saturday</v>
      </c>
      <c r="K419" s="2" t="str">
        <f t="shared" si="33"/>
        <v>Weekday</v>
      </c>
      <c r="L419" s="3">
        <f>IF(VLOOKUP(H419,Discount_Days!A:C,3,0)&gt;0,VLOOKUP(H419,Discount_Days!A:C,3,0)*NewSales_1001_1015!F419,0)</f>
        <v>0</v>
      </c>
      <c r="M419" s="3">
        <f t="shared" si="34"/>
        <v>30</v>
      </c>
    </row>
    <row r="420" spans="1:13" x14ac:dyDescent="0.35">
      <c r="A420" s="5">
        <v>43748</v>
      </c>
      <c r="B420" s="2" t="s">
        <v>24</v>
      </c>
      <c r="C420" s="3">
        <v>15</v>
      </c>
      <c r="D420" s="3">
        <v>2.95</v>
      </c>
      <c r="E420" s="3">
        <v>2.95</v>
      </c>
      <c r="F420" s="3">
        <v>15</v>
      </c>
      <c r="G420" s="2">
        <v>1</v>
      </c>
      <c r="H420" s="2" t="str">
        <f t="shared" si="30"/>
        <v>Thursday</v>
      </c>
      <c r="I420" s="5">
        <f t="shared" si="31"/>
        <v>43751</v>
      </c>
      <c r="J420" s="2" t="str">
        <f t="shared" si="32"/>
        <v>Sunday</v>
      </c>
      <c r="K420" s="2" t="str">
        <f t="shared" si="33"/>
        <v>Weekday</v>
      </c>
      <c r="L420" s="3">
        <f>IF(VLOOKUP(H420,Discount_Days!A:C,3,0)&gt;0,VLOOKUP(H420,Discount_Days!A:C,3,0)*NewSales_1001_1015!F420,0)</f>
        <v>1.5</v>
      </c>
      <c r="M420" s="3">
        <f t="shared" si="34"/>
        <v>13.5</v>
      </c>
    </row>
    <row r="421" spans="1:13" x14ac:dyDescent="0.35">
      <c r="A421" s="5">
        <v>43749</v>
      </c>
      <c r="B421" s="2" t="s">
        <v>24</v>
      </c>
      <c r="C421" s="3">
        <v>15</v>
      </c>
      <c r="D421" s="3">
        <v>2.95</v>
      </c>
      <c r="E421" s="3">
        <v>5.9</v>
      </c>
      <c r="F421" s="3">
        <v>30</v>
      </c>
      <c r="G421" s="2">
        <v>2</v>
      </c>
      <c r="H421" s="2" t="str">
        <f t="shared" si="30"/>
        <v>Friday</v>
      </c>
      <c r="I421" s="5">
        <f t="shared" si="31"/>
        <v>43752</v>
      </c>
      <c r="J421" s="2" t="str">
        <f t="shared" si="32"/>
        <v>Monday</v>
      </c>
      <c r="K421" s="2" t="str">
        <f t="shared" si="33"/>
        <v>Weekday</v>
      </c>
      <c r="L421" s="3">
        <f>IF(VLOOKUP(H421,Discount_Days!A:C,3,0)&gt;0,VLOOKUP(H421,Discount_Days!A:C,3,0)*NewSales_1001_1015!F421,0)</f>
        <v>0</v>
      </c>
      <c r="M421" s="3">
        <f t="shared" si="34"/>
        <v>30</v>
      </c>
    </row>
    <row r="422" spans="1:13" x14ac:dyDescent="0.35">
      <c r="A422" s="5">
        <v>43751</v>
      </c>
      <c r="B422" s="2" t="s">
        <v>24</v>
      </c>
      <c r="C422" s="3">
        <v>15</v>
      </c>
      <c r="D422" s="3">
        <v>2.95</v>
      </c>
      <c r="E422" s="3">
        <v>2.95</v>
      </c>
      <c r="F422" s="3">
        <v>15</v>
      </c>
      <c r="G422" s="2">
        <v>1</v>
      </c>
      <c r="H422" s="2" t="str">
        <f t="shared" si="30"/>
        <v>Sunday</v>
      </c>
      <c r="I422" s="5">
        <f t="shared" si="31"/>
        <v>43754</v>
      </c>
      <c r="J422" s="2" t="str">
        <f t="shared" si="32"/>
        <v>Wednesday</v>
      </c>
      <c r="K422" s="2" t="str">
        <f t="shared" si="33"/>
        <v>Weekend</v>
      </c>
      <c r="L422" s="3">
        <f>IF(VLOOKUP(H422,Discount_Days!A:C,3,0)&gt;0,VLOOKUP(H422,Discount_Days!A:C,3,0)*NewSales_1001_1015!F422,0)</f>
        <v>0</v>
      </c>
      <c r="M422" s="3">
        <f t="shared" si="34"/>
        <v>15</v>
      </c>
    </row>
    <row r="423" spans="1:13" x14ac:dyDescent="0.35">
      <c r="A423" s="5">
        <v>43752</v>
      </c>
      <c r="B423" s="2" t="s">
        <v>24</v>
      </c>
      <c r="C423" s="3">
        <v>15</v>
      </c>
      <c r="D423" s="3">
        <v>2.95</v>
      </c>
      <c r="E423" s="3">
        <v>5.9</v>
      </c>
      <c r="F423" s="3">
        <v>30</v>
      </c>
      <c r="G423" s="2">
        <v>2</v>
      </c>
      <c r="H423" s="2" t="str">
        <f t="shared" si="30"/>
        <v>Monday</v>
      </c>
      <c r="I423" s="5">
        <f t="shared" si="31"/>
        <v>43755</v>
      </c>
      <c r="J423" s="2" t="str">
        <f t="shared" si="32"/>
        <v>Thursday</v>
      </c>
      <c r="K423" s="2" t="str">
        <f t="shared" si="33"/>
        <v>Weekend</v>
      </c>
      <c r="L423" s="3">
        <f>IF(VLOOKUP(H423,Discount_Days!A:C,3,0)&gt;0,VLOOKUP(H423,Discount_Days!A:C,3,0)*NewSales_1001_1015!F423,0)</f>
        <v>0</v>
      </c>
      <c r="M423" s="3">
        <f t="shared" si="34"/>
        <v>30</v>
      </c>
    </row>
    <row r="424" spans="1:13" x14ac:dyDescent="0.35">
      <c r="A424" s="5">
        <v>43753</v>
      </c>
      <c r="B424" s="2" t="s">
        <v>24</v>
      </c>
      <c r="C424" s="3">
        <v>15</v>
      </c>
      <c r="D424" s="3">
        <v>2.95</v>
      </c>
      <c r="E424" s="3">
        <v>17.7</v>
      </c>
      <c r="F424" s="3">
        <v>90</v>
      </c>
      <c r="G424" s="2">
        <v>6</v>
      </c>
      <c r="H424" s="2" t="str">
        <f t="shared" si="30"/>
        <v>Tuesday</v>
      </c>
      <c r="I424" s="5">
        <f t="shared" si="31"/>
        <v>43756</v>
      </c>
      <c r="J424" s="2" t="str">
        <f t="shared" si="32"/>
        <v>Friday</v>
      </c>
      <c r="K424" s="2" t="str">
        <f t="shared" si="33"/>
        <v>Weekday</v>
      </c>
      <c r="L424" s="3">
        <f>IF(VLOOKUP(H424,Discount_Days!A:C,3,0)&gt;0,VLOOKUP(H424,Discount_Days!A:C,3,0)*NewSales_1001_1015!F424,0)</f>
        <v>4.5</v>
      </c>
      <c r="M424" s="3">
        <f t="shared" si="34"/>
        <v>85.5</v>
      </c>
    </row>
    <row r="425" spans="1:13" x14ac:dyDescent="0.35">
      <c r="A425" s="5">
        <v>43739</v>
      </c>
      <c r="B425" s="2" t="s">
        <v>25</v>
      </c>
      <c r="C425" s="3">
        <v>36</v>
      </c>
      <c r="D425" s="3">
        <v>7.95</v>
      </c>
      <c r="E425" s="3">
        <v>7.95</v>
      </c>
      <c r="F425" s="3">
        <v>36</v>
      </c>
      <c r="G425" s="2">
        <v>1</v>
      </c>
      <c r="H425" s="2" t="str">
        <f t="shared" si="30"/>
        <v>Tuesday</v>
      </c>
      <c r="I425" s="5">
        <f t="shared" si="31"/>
        <v>43742</v>
      </c>
      <c r="J425" s="2" t="str">
        <f t="shared" si="32"/>
        <v>Friday</v>
      </c>
      <c r="K425" s="2" t="str">
        <f t="shared" si="33"/>
        <v>Weekday</v>
      </c>
      <c r="L425" s="3">
        <f>IF(VLOOKUP(H425,Discount_Days!A:C,3,0)&gt;0,VLOOKUP(H425,Discount_Days!A:C,3,0)*NewSales_1001_1015!F425,0)</f>
        <v>1.8</v>
      </c>
      <c r="M425" s="3">
        <f t="shared" si="34"/>
        <v>34.200000000000003</v>
      </c>
    </row>
    <row r="426" spans="1:13" x14ac:dyDescent="0.35">
      <c r="A426" s="5">
        <v>43740</v>
      </c>
      <c r="B426" s="2" t="s">
        <v>25</v>
      </c>
      <c r="C426" s="3">
        <v>18</v>
      </c>
      <c r="D426" s="3">
        <v>7.95</v>
      </c>
      <c r="E426" s="3">
        <v>15.9</v>
      </c>
      <c r="F426" s="3">
        <v>36</v>
      </c>
      <c r="G426" s="2">
        <v>2</v>
      </c>
      <c r="H426" s="2" t="str">
        <f t="shared" si="30"/>
        <v>Wednesday</v>
      </c>
      <c r="I426" s="5">
        <f t="shared" si="31"/>
        <v>43743</v>
      </c>
      <c r="J426" s="2" t="str">
        <f t="shared" si="32"/>
        <v>Saturday</v>
      </c>
      <c r="K426" s="2" t="str">
        <f t="shared" si="33"/>
        <v>Weekday</v>
      </c>
      <c r="L426" s="3">
        <f>IF(VLOOKUP(H426,Discount_Days!A:C,3,0)&gt;0,VLOOKUP(H426,Discount_Days!A:C,3,0)*NewSales_1001_1015!F426,0)</f>
        <v>0</v>
      </c>
      <c r="M426" s="3">
        <f t="shared" si="34"/>
        <v>36</v>
      </c>
    </row>
    <row r="427" spans="1:13" x14ac:dyDescent="0.35">
      <c r="A427" s="5">
        <v>43745</v>
      </c>
      <c r="B427" s="2" t="s">
        <v>25</v>
      </c>
      <c r="C427" s="3">
        <v>36</v>
      </c>
      <c r="D427" s="3">
        <v>7.95</v>
      </c>
      <c r="E427" s="3">
        <v>15.9</v>
      </c>
      <c r="F427" s="3">
        <v>72</v>
      </c>
      <c r="G427" s="2">
        <v>2</v>
      </c>
      <c r="H427" s="2" t="str">
        <f t="shared" si="30"/>
        <v>Monday</v>
      </c>
      <c r="I427" s="5">
        <f t="shared" si="31"/>
        <v>43748</v>
      </c>
      <c r="J427" s="2" t="str">
        <f t="shared" si="32"/>
        <v>Thursday</v>
      </c>
      <c r="K427" s="2" t="str">
        <f t="shared" si="33"/>
        <v>Weekend</v>
      </c>
      <c r="L427" s="3">
        <f>IF(VLOOKUP(H427,Discount_Days!A:C,3,0)&gt;0,VLOOKUP(H427,Discount_Days!A:C,3,0)*NewSales_1001_1015!F427,0)</f>
        <v>0</v>
      </c>
      <c r="M427" s="3">
        <f t="shared" si="34"/>
        <v>72</v>
      </c>
    </row>
    <row r="428" spans="1:13" x14ac:dyDescent="0.35">
      <c r="A428" s="5">
        <v>43746</v>
      </c>
      <c r="B428" s="2" t="s">
        <v>25</v>
      </c>
      <c r="C428" s="3">
        <v>36</v>
      </c>
      <c r="D428" s="3">
        <v>7.95</v>
      </c>
      <c r="E428" s="3">
        <v>15.9</v>
      </c>
      <c r="F428" s="3">
        <v>72</v>
      </c>
      <c r="G428" s="2">
        <v>2</v>
      </c>
      <c r="H428" s="2" t="str">
        <f t="shared" si="30"/>
        <v>Tuesday</v>
      </c>
      <c r="I428" s="5">
        <f t="shared" si="31"/>
        <v>43749</v>
      </c>
      <c r="J428" s="2" t="str">
        <f t="shared" si="32"/>
        <v>Friday</v>
      </c>
      <c r="K428" s="2" t="str">
        <f t="shared" si="33"/>
        <v>Weekday</v>
      </c>
      <c r="L428" s="3">
        <f>IF(VLOOKUP(H428,Discount_Days!A:C,3,0)&gt;0,VLOOKUP(H428,Discount_Days!A:C,3,0)*NewSales_1001_1015!F428,0)</f>
        <v>3.6</v>
      </c>
      <c r="M428" s="3">
        <f t="shared" si="34"/>
        <v>68.400000000000006</v>
      </c>
    </row>
    <row r="429" spans="1:13" x14ac:dyDescent="0.35">
      <c r="A429" s="5">
        <v>43747</v>
      </c>
      <c r="B429" s="2" t="s">
        <v>25</v>
      </c>
      <c r="C429" s="3">
        <v>36</v>
      </c>
      <c r="D429" s="3">
        <v>7.95</v>
      </c>
      <c r="E429" s="3">
        <v>7.95</v>
      </c>
      <c r="F429" s="3">
        <v>36</v>
      </c>
      <c r="G429" s="2">
        <v>1</v>
      </c>
      <c r="H429" s="2" t="str">
        <f t="shared" si="30"/>
        <v>Wednesday</v>
      </c>
      <c r="I429" s="5">
        <f t="shared" si="31"/>
        <v>43750</v>
      </c>
      <c r="J429" s="2" t="str">
        <f t="shared" si="32"/>
        <v>Saturday</v>
      </c>
      <c r="K429" s="2" t="str">
        <f t="shared" si="33"/>
        <v>Weekday</v>
      </c>
      <c r="L429" s="3">
        <f>IF(VLOOKUP(H429,Discount_Days!A:C,3,0)&gt;0,VLOOKUP(H429,Discount_Days!A:C,3,0)*NewSales_1001_1015!F429,0)</f>
        <v>0</v>
      </c>
      <c r="M429" s="3">
        <f t="shared" si="34"/>
        <v>36</v>
      </c>
    </row>
    <row r="430" spans="1:13" x14ac:dyDescent="0.35">
      <c r="A430" s="5">
        <v>43748</v>
      </c>
      <c r="B430" s="2" t="s">
        <v>25</v>
      </c>
      <c r="C430" s="3">
        <v>36</v>
      </c>
      <c r="D430" s="3">
        <v>7.95</v>
      </c>
      <c r="E430" s="3">
        <v>15.9</v>
      </c>
      <c r="F430" s="3">
        <v>72</v>
      </c>
      <c r="G430" s="2">
        <v>2</v>
      </c>
      <c r="H430" s="2" t="str">
        <f t="shared" si="30"/>
        <v>Thursday</v>
      </c>
      <c r="I430" s="5">
        <f t="shared" si="31"/>
        <v>43751</v>
      </c>
      <c r="J430" s="2" t="str">
        <f t="shared" si="32"/>
        <v>Sunday</v>
      </c>
      <c r="K430" s="2" t="str">
        <f t="shared" si="33"/>
        <v>Weekday</v>
      </c>
      <c r="L430" s="3">
        <f>IF(VLOOKUP(H430,Discount_Days!A:C,3,0)&gt;0,VLOOKUP(H430,Discount_Days!A:C,3,0)*NewSales_1001_1015!F430,0)</f>
        <v>7.2</v>
      </c>
      <c r="M430" s="3">
        <f t="shared" si="34"/>
        <v>64.8</v>
      </c>
    </row>
    <row r="431" spans="1:13" x14ac:dyDescent="0.35">
      <c r="A431" s="5">
        <v>43749</v>
      </c>
      <c r="B431" s="2" t="s">
        <v>25</v>
      </c>
      <c r="C431" s="3">
        <v>40.68</v>
      </c>
      <c r="D431" s="3">
        <v>7.95</v>
      </c>
      <c r="E431" s="3">
        <v>23.85</v>
      </c>
      <c r="F431" s="3">
        <v>122.04</v>
      </c>
      <c r="G431" s="2">
        <v>3</v>
      </c>
      <c r="H431" s="2" t="str">
        <f t="shared" si="30"/>
        <v>Friday</v>
      </c>
      <c r="I431" s="5">
        <f t="shared" si="31"/>
        <v>43752</v>
      </c>
      <c r="J431" s="2" t="str">
        <f t="shared" si="32"/>
        <v>Monday</v>
      </c>
      <c r="K431" s="2" t="str">
        <f t="shared" si="33"/>
        <v>Weekday</v>
      </c>
      <c r="L431" s="3">
        <f>IF(VLOOKUP(H431,Discount_Days!A:C,3,0)&gt;0,VLOOKUP(H431,Discount_Days!A:C,3,0)*NewSales_1001_1015!F431,0)</f>
        <v>0</v>
      </c>
      <c r="M431" s="3">
        <f t="shared" si="34"/>
        <v>122.04</v>
      </c>
    </row>
    <row r="432" spans="1:13" x14ac:dyDescent="0.35">
      <c r="A432" s="5">
        <v>43750</v>
      </c>
      <c r="B432" s="2" t="s">
        <v>25</v>
      </c>
      <c r="C432" s="3">
        <v>36</v>
      </c>
      <c r="D432" s="3">
        <v>7.95</v>
      </c>
      <c r="E432" s="3">
        <v>7.95</v>
      </c>
      <c r="F432" s="3">
        <v>36</v>
      </c>
      <c r="G432" s="2">
        <v>1</v>
      </c>
      <c r="H432" s="2" t="str">
        <f t="shared" si="30"/>
        <v>Saturday</v>
      </c>
      <c r="I432" s="5">
        <f t="shared" si="31"/>
        <v>43753</v>
      </c>
      <c r="J432" s="2" t="str">
        <f t="shared" si="32"/>
        <v>Tuesday</v>
      </c>
      <c r="K432" s="2" t="str">
        <f t="shared" si="33"/>
        <v>Weekend</v>
      </c>
      <c r="L432" s="3">
        <f>IF(VLOOKUP(H432,Discount_Days!A:C,3,0)&gt;0,VLOOKUP(H432,Discount_Days!A:C,3,0)*NewSales_1001_1015!F432,0)</f>
        <v>0</v>
      </c>
      <c r="M432" s="3">
        <f t="shared" si="34"/>
        <v>36</v>
      </c>
    </row>
    <row r="433" spans="1:13" x14ac:dyDescent="0.35">
      <c r="A433" s="5">
        <v>43751</v>
      </c>
      <c r="B433" s="2" t="s">
        <v>25</v>
      </c>
      <c r="C433" s="3">
        <v>36</v>
      </c>
      <c r="D433" s="3">
        <v>7.95</v>
      </c>
      <c r="E433" s="3">
        <v>7.95</v>
      </c>
      <c r="F433" s="3">
        <v>36</v>
      </c>
      <c r="G433" s="2">
        <v>1</v>
      </c>
      <c r="H433" s="2" t="str">
        <f t="shared" si="30"/>
        <v>Sunday</v>
      </c>
      <c r="I433" s="5">
        <f t="shared" si="31"/>
        <v>43754</v>
      </c>
      <c r="J433" s="2" t="str">
        <f t="shared" si="32"/>
        <v>Wednesday</v>
      </c>
      <c r="K433" s="2" t="str">
        <f t="shared" si="33"/>
        <v>Weekend</v>
      </c>
      <c r="L433" s="3">
        <f>IF(VLOOKUP(H433,Discount_Days!A:C,3,0)&gt;0,VLOOKUP(H433,Discount_Days!A:C,3,0)*NewSales_1001_1015!F433,0)</f>
        <v>0</v>
      </c>
      <c r="M433" s="3">
        <f t="shared" si="34"/>
        <v>36</v>
      </c>
    </row>
    <row r="434" spans="1:13" x14ac:dyDescent="0.35">
      <c r="A434" s="5">
        <v>43753</v>
      </c>
      <c r="B434" s="2" t="s">
        <v>25</v>
      </c>
      <c r="C434" s="3">
        <v>36</v>
      </c>
      <c r="D434" s="3">
        <v>7.95</v>
      </c>
      <c r="E434" s="3">
        <v>7.95</v>
      </c>
      <c r="F434" s="3">
        <v>36</v>
      </c>
      <c r="G434" s="2">
        <v>1</v>
      </c>
      <c r="H434" s="2" t="str">
        <f t="shared" si="30"/>
        <v>Tuesday</v>
      </c>
      <c r="I434" s="5">
        <f t="shared" si="31"/>
        <v>43756</v>
      </c>
      <c r="J434" s="2" t="str">
        <f t="shared" si="32"/>
        <v>Friday</v>
      </c>
      <c r="K434" s="2" t="str">
        <f t="shared" si="33"/>
        <v>Weekday</v>
      </c>
      <c r="L434" s="3">
        <f>IF(VLOOKUP(H434,Discount_Days!A:C,3,0)&gt;0,VLOOKUP(H434,Discount_Days!A:C,3,0)*NewSales_1001_1015!F434,0)</f>
        <v>1.8</v>
      </c>
      <c r="M434" s="3">
        <f t="shared" si="34"/>
        <v>34.200000000000003</v>
      </c>
    </row>
    <row r="435" spans="1:13" x14ac:dyDescent="0.35">
      <c r="A435" s="5">
        <v>43739</v>
      </c>
      <c r="B435" s="2" t="s">
        <v>99</v>
      </c>
      <c r="C435" s="3">
        <v>10</v>
      </c>
      <c r="D435" s="3">
        <v>2.0499999999999998</v>
      </c>
      <c r="E435" s="3">
        <v>4.0999999999999996</v>
      </c>
      <c r="F435" s="3">
        <v>20</v>
      </c>
      <c r="G435" s="2">
        <v>2</v>
      </c>
      <c r="H435" s="2" t="str">
        <f t="shared" si="30"/>
        <v>Tuesday</v>
      </c>
      <c r="I435" s="5">
        <f t="shared" si="31"/>
        <v>43742</v>
      </c>
      <c r="J435" s="2" t="str">
        <f t="shared" si="32"/>
        <v>Friday</v>
      </c>
      <c r="K435" s="2" t="str">
        <f t="shared" si="33"/>
        <v>Weekday</v>
      </c>
      <c r="L435" s="3">
        <f>IF(VLOOKUP(H435,Discount_Days!A:C,3,0)&gt;0,VLOOKUP(H435,Discount_Days!A:C,3,0)*NewSales_1001_1015!F435,0)</f>
        <v>1</v>
      </c>
      <c r="M435" s="3">
        <f t="shared" si="34"/>
        <v>19</v>
      </c>
    </row>
    <row r="436" spans="1:13" x14ac:dyDescent="0.35">
      <c r="A436" s="5">
        <v>43740</v>
      </c>
      <c r="B436" s="2" t="s">
        <v>99</v>
      </c>
      <c r="C436" s="3">
        <v>10</v>
      </c>
      <c r="D436" s="3">
        <v>2.0499999999999998</v>
      </c>
      <c r="E436" s="3">
        <v>4.0999999999999996</v>
      </c>
      <c r="F436" s="3">
        <v>20</v>
      </c>
      <c r="G436" s="2">
        <v>2</v>
      </c>
      <c r="H436" s="2" t="str">
        <f t="shared" si="30"/>
        <v>Wednesday</v>
      </c>
      <c r="I436" s="5">
        <f t="shared" si="31"/>
        <v>43743</v>
      </c>
      <c r="J436" s="2" t="str">
        <f t="shared" si="32"/>
        <v>Saturday</v>
      </c>
      <c r="K436" s="2" t="str">
        <f t="shared" si="33"/>
        <v>Weekday</v>
      </c>
      <c r="L436" s="3">
        <f>IF(VLOOKUP(H436,Discount_Days!A:C,3,0)&gt;0,VLOOKUP(H436,Discount_Days!A:C,3,0)*NewSales_1001_1015!F436,0)</f>
        <v>0</v>
      </c>
      <c r="M436" s="3">
        <f t="shared" si="34"/>
        <v>20</v>
      </c>
    </row>
    <row r="437" spans="1:13" x14ac:dyDescent="0.35">
      <c r="A437" s="5">
        <v>43742</v>
      </c>
      <c r="B437" s="2" t="s">
        <v>99</v>
      </c>
      <c r="C437" s="3">
        <v>10</v>
      </c>
      <c r="D437" s="3">
        <v>2.0499999999999998</v>
      </c>
      <c r="E437" s="3">
        <v>6.15</v>
      </c>
      <c r="F437" s="3">
        <v>30</v>
      </c>
      <c r="G437" s="2">
        <v>3</v>
      </c>
      <c r="H437" s="2" t="str">
        <f t="shared" si="30"/>
        <v>Friday</v>
      </c>
      <c r="I437" s="5">
        <f t="shared" si="31"/>
        <v>43745</v>
      </c>
      <c r="J437" s="2" t="str">
        <f t="shared" si="32"/>
        <v>Monday</v>
      </c>
      <c r="K437" s="2" t="str">
        <f t="shared" si="33"/>
        <v>Weekday</v>
      </c>
      <c r="L437" s="3">
        <f>IF(VLOOKUP(H437,Discount_Days!A:C,3,0)&gt;0,VLOOKUP(H437,Discount_Days!A:C,3,0)*NewSales_1001_1015!F437,0)</f>
        <v>0</v>
      </c>
      <c r="M437" s="3">
        <f t="shared" si="34"/>
        <v>30</v>
      </c>
    </row>
    <row r="438" spans="1:13" x14ac:dyDescent="0.35">
      <c r="A438" s="5">
        <v>43743</v>
      </c>
      <c r="B438" s="2" t="s">
        <v>99</v>
      </c>
      <c r="C438" s="3">
        <v>10</v>
      </c>
      <c r="D438" s="3">
        <v>2.0499999999999998</v>
      </c>
      <c r="E438" s="3">
        <v>4.0999999999999996</v>
      </c>
      <c r="F438" s="3">
        <v>20</v>
      </c>
      <c r="G438" s="2">
        <v>2</v>
      </c>
      <c r="H438" s="2" t="str">
        <f t="shared" si="30"/>
        <v>Saturday</v>
      </c>
      <c r="I438" s="5">
        <f t="shared" si="31"/>
        <v>43746</v>
      </c>
      <c r="J438" s="2" t="str">
        <f t="shared" si="32"/>
        <v>Tuesday</v>
      </c>
      <c r="K438" s="2" t="str">
        <f t="shared" si="33"/>
        <v>Weekend</v>
      </c>
      <c r="L438" s="3">
        <f>IF(VLOOKUP(H438,Discount_Days!A:C,3,0)&gt;0,VLOOKUP(H438,Discount_Days!A:C,3,0)*NewSales_1001_1015!F438,0)</f>
        <v>0</v>
      </c>
      <c r="M438" s="3">
        <f t="shared" si="34"/>
        <v>20</v>
      </c>
    </row>
    <row r="439" spans="1:13" x14ac:dyDescent="0.35">
      <c r="A439" s="5">
        <v>43746</v>
      </c>
      <c r="B439" s="2" t="s">
        <v>99</v>
      </c>
      <c r="C439" s="3">
        <v>10</v>
      </c>
      <c r="D439" s="3">
        <v>2.0499999999999998</v>
      </c>
      <c r="E439" s="3">
        <v>4.0999999999999996</v>
      </c>
      <c r="F439" s="3">
        <v>20</v>
      </c>
      <c r="G439" s="2">
        <v>2</v>
      </c>
      <c r="H439" s="2" t="str">
        <f t="shared" si="30"/>
        <v>Tuesday</v>
      </c>
      <c r="I439" s="5">
        <f t="shared" si="31"/>
        <v>43749</v>
      </c>
      <c r="J439" s="2" t="str">
        <f t="shared" si="32"/>
        <v>Friday</v>
      </c>
      <c r="K439" s="2" t="str">
        <f t="shared" si="33"/>
        <v>Weekday</v>
      </c>
      <c r="L439" s="3">
        <f>IF(VLOOKUP(H439,Discount_Days!A:C,3,0)&gt;0,VLOOKUP(H439,Discount_Days!A:C,3,0)*NewSales_1001_1015!F439,0)</f>
        <v>1</v>
      </c>
      <c r="M439" s="3">
        <f t="shared" si="34"/>
        <v>19</v>
      </c>
    </row>
    <row r="440" spans="1:13" x14ac:dyDescent="0.35">
      <c r="A440" s="5">
        <v>43747</v>
      </c>
      <c r="B440" s="2" t="s">
        <v>99</v>
      </c>
      <c r="C440" s="3">
        <v>10</v>
      </c>
      <c r="D440" s="3">
        <v>2.0499999999999998</v>
      </c>
      <c r="E440" s="3">
        <v>6.15</v>
      </c>
      <c r="F440" s="3">
        <v>30</v>
      </c>
      <c r="G440" s="2">
        <v>3</v>
      </c>
      <c r="H440" s="2" t="str">
        <f t="shared" si="30"/>
        <v>Wednesday</v>
      </c>
      <c r="I440" s="5">
        <f t="shared" si="31"/>
        <v>43750</v>
      </c>
      <c r="J440" s="2" t="str">
        <f t="shared" si="32"/>
        <v>Saturday</v>
      </c>
      <c r="K440" s="2" t="str">
        <f t="shared" si="33"/>
        <v>Weekday</v>
      </c>
      <c r="L440" s="3">
        <f>IF(VLOOKUP(H440,Discount_Days!A:C,3,0)&gt;0,VLOOKUP(H440,Discount_Days!A:C,3,0)*NewSales_1001_1015!F440,0)</f>
        <v>0</v>
      </c>
      <c r="M440" s="3">
        <f t="shared" si="34"/>
        <v>30</v>
      </c>
    </row>
    <row r="441" spans="1:13" x14ac:dyDescent="0.35">
      <c r="A441" s="5">
        <v>43748</v>
      </c>
      <c r="B441" s="2" t="s">
        <v>99</v>
      </c>
      <c r="C441" s="3">
        <v>10</v>
      </c>
      <c r="D441" s="3">
        <v>2.0499999999999998</v>
      </c>
      <c r="E441" s="3">
        <v>6.15</v>
      </c>
      <c r="F441" s="3">
        <v>30</v>
      </c>
      <c r="G441" s="2">
        <v>3</v>
      </c>
      <c r="H441" s="2" t="str">
        <f t="shared" si="30"/>
        <v>Thursday</v>
      </c>
      <c r="I441" s="5">
        <f t="shared" si="31"/>
        <v>43751</v>
      </c>
      <c r="J441" s="2" t="str">
        <f t="shared" si="32"/>
        <v>Sunday</v>
      </c>
      <c r="K441" s="2" t="str">
        <f t="shared" si="33"/>
        <v>Weekday</v>
      </c>
      <c r="L441" s="3">
        <f>IF(VLOOKUP(H441,Discount_Days!A:C,3,0)&gt;0,VLOOKUP(H441,Discount_Days!A:C,3,0)*NewSales_1001_1015!F441,0)</f>
        <v>3</v>
      </c>
      <c r="M441" s="3">
        <f t="shared" si="34"/>
        <v>27</v>
      </c>
    </row>
    <row r="442" spans="1:13" x14ac:dyDescent="0.35">
      <c r="A442" s="5">
        <v>43749</v>
      </c>
      <c r="B442" s="2" t="s">
        <v>99</v>
      </c>
      <c r="C442" s="3">
        <v>10</v>
      </c>
      <c r="D442" s="3">
        <v>2.0499999999999998</v>
      </c>
      <c r="E442" s="3">
        <v>2.0499999999999998</v>
      </c>
      <c r="F442" s="3">
        <v>10</v>
      </c>
      <c r="G442" s="2">
        <v>1</v>
      </c>
      <c r="H442" s="2" t="str">
        <f t="shared" si="30"/>
        <v>Friday</v>
      </c>
      <c r="I442" s="5">
        <f t="shared" si="31"/>
        <v>43752</v>
      </c>
      <c r="J442" s="2" t="str">
        <f t="shared" si="32"/>
        <v>Monday</v>
      </c>
      <c r="K442" s="2" t="str">
        <f t="shared" si="33"/>
        <v>Weekday</v>
      </c>
      <c r="L442" s="3">
        <f>IF(VLOOKUP(H442,Discount_Days!A:C,3,0)&gt;0,VLOOKUP(H442,Discount_Days!A:C,3,0)*NewSales_1001_1015!F442,0)</f>
        <v>0</v>
      </c>
      <c r="M442" s="3">
        <f t="shared" si="34"/>
        <v>10</v>
      </c>
    </row>
    <row r="443" spans="1:13" x14ac:dyDescent="0.35">
      <c r="A443" s="5">
        <v>43751</v>
      </c>
      <c r="B443" s="2" t="s">
        <v>99</v>
      </c>
      <c r="C443" s="3">
        <v>10</v>
      </c>
      <c r="D443" s="3">
        <v>2.0499999999999998</v>
      </c>
      <c r="E443" s="3">
        <v>2.0499999999999998</v>
      </c>
      <c r="F443" s="3">
        <v>10</v>
      </c>
      <c r="G443" s="2">
        <v>1</v>
      </c>
      <c r="H443" s="2" t="str">
        <f t="shared" si="30"/>
        <v>Sunday</v>
      </c>
      <c r="I443" s="5">
        <f t="shared" si="31"/>
        <v>43754</v>
      </c>
      <c r="J443" s="2" t="str">
        <f t="shared" si="32"/>
        <v>Wednesday</v>
      </c>
      <c r="K443" s="2" t="str">
        <f t="shared" si="33"/>
        <v>Weekend</v>
      </c>
      <c r="L443" s="3">
        <f>IF(VLOOKUP(H443,Discount_Days!A:C,3,0)&gt;0,VLOOKUP(H443,Discount_Days!A:C,3,0)*NewSales_1001_1015!F443,0)</f>
        <v>0</v>
      </c>
      <c r="M443" s="3">
        <f t="shared" si="34"/>
        <v>10</v>
      </c>
    </row>
    <row r="444" spans="1:13" x14ac:dyDescent="0.35">
      <c r="A444" s="5">
        <v>43744</v>
      </c>
      <c r="B444" s="2" t="s">
        <v>26</v>
      </c>
      <c r="C444" s="3">
        <v>67.17</v>
      </c>
      <c r="D444" s="3">
        <v>16.2</v>
      </c>
      <c r="E444" s="3">
        <v>48.6</v>
      </c>
      <c r="F444" s="3">
        <v>201.51</v>
      </c>
      <c r="G444" s="2">
        <v>3</v>
      </c>
      <c r="H444" s="2" t="str">
        <f t="shared" si="30"/>
        <v>Sunday</v>
      </c>
      <c r="I444" s="5">
        <f t="shared" si="31"/>
        <v>43747</v>
      </c>
      <c r="J444" s="2" t="str">
        <f t="shared" si="32"/>
        <v>Wednesday</v>
      </c>
      <c r="K444" s="2" t="str">
        <f t="shared" si="33"/>
        <v>Weekend</v>
      </c>
      <c r="L444" s="3">
        <f>IF(VLOOKUP(H444,Discount_Days!A:C,3,0)&gt;0,VLOOKUP(H444,Discount_Days!A:C,3,0)*NewSales_1001_1015!F444,0)</f>
        <v>0</v>
      </c>
      <c r="M444" s="3">
        <f t="shared" si="34"/>
        <v>201.51</v>
      </c>
    </row>
    <row r="445" spans="1:13" x14ac:dyDescent="0.35">
      <c r="A445" s="5">
        <v>43745</v>
      </c>
      <c r="B445" s="2" t="s">
        <v>26</v>
      </c>
      <c r="C445" s="3">
        <v>65</v>
      </c>
      <c r="D445" s="3">
        <v>16.2</v>
      </c>
      <c r="E445" s="3">
        <v>32.4</v>
      </c>
      <c r="F445" s="3">
        <v>130</v>
      </c>
      <c r="G445" s="2">
        <v>2</v>
      </c>
      <c r="H445" s="2" t="str">
        <f t="shared" si="30"/>
        <v>Monday</v>
      </c>
      <c r="I445" s="5">
        <f t="shared" si="31"/>
        <v>43748</v>
      </c>
      <c r="J445" s="2" t="str">
        <f t="shared" si="32"/>
        <v>Thursday</v>
      </c>
      <c r="K445" s="2" t="str">
        <f t="shared" si="33"/>
        <v>Weekend</v>
      </c>
      <c r="L445" s="3">
        <f>IF(VLOOKUP(H445,Discount_Days!A:C,3,0)&gt;0,VLOOKUP(H445,Discount_Days!A:C,3,0)*NewSales_1001_1015!F445,0)</f>
        <v>0</v>
      </c>
      <c r="M445" s="3">
        <f t="shared" si="34"/>
        <v>130</v>
      </c>
    </row>
    <row r="446" spans="1:13" x14ac:dyDescent="0.35">
      <c r="A446" s="5">
        <v>43747</v>
      </c>
      <c r="B446" s="2" t="s">
        <v>26</v>
      </c>
      <c r="C446" s="3">
        <v>65</v>
      </c>
      <c r="D446" s="3">
        <v>16.2</v>
      </c>
      <c r="E446" s="3">
        <v>16.2</v>
      </c>
      <c r="F446" s="3">
        <v>65</v>
      </c>
      <c r="G446" s="2">
        <v>1</v>
      </c>
      <c r="H446" s="2" t="str">
        <f t="shared" si="30"/>
        <v>Wednesday</v>
      </c>
      <c r="I446" s="5">
        <f t="shared" si="31"/>
        <v>43750</v>
      </c>
      <c r="J446" s="2" t="str">
        <f t="shared" si="32"/>
        <v>Saturday</v>
      </c>
      <c r="K446" s="2" t="str">
        <f t="shared" si="33"/>
        <v>Weekday</v>
      </c>
      <c r="L446" s="3">
        <f>IF(VLOOKUP(H446,Discount_Days!A:C,3,0)&gt;0,VLOOKUP(H446,Discount_Days!A:C,3,0)*NewSales_1001_1015!F446,0)</f>
        <v>0</v>
      </c>
      <c r="M446" s="3">
        <f t="shared" si="34"/>
        <v>65</v>
      </c>
    </row>
    <row r="447" spans="1:13" x14ac:dyDescent="0.35">
      <c r="A447" s="5">
        <v>43749</v>
      </c>
      <c r="B447" s="2" t="s">
        <v>26</v>
      </c>
      <c r="C447" s="3">
        <v>65</v>
      </c>
      <c r="D447" s="3">
        <v>16.2</v>
      </c>
      <c r="E447" s="3">
        <v>16.2</v>
      </c>
      <c r="F447" s="3">
        <v>65</v>
      </c>
      <c r="G447" s="2">
        <v>1</v>
      </c>
      <c r="H447" s="2" t="str">
        <f t="shared" si="30"/>
        <v>Friday</v>
      </c>
      <c r="I447" s="5">
        <f t="shared" si="31"/>
        <v>43752</v>
      </c>
      <c r="J447" s="2" t="str">
        <f t="shared" si="32"/>
        <v>Monday</v>
      </c>
      <c r="K447" s="2" t="str">
        <f t="shared" si="33"/>
        <v>Weekday</v>
      </c>
      <c r="L447" s="3">
        <f>IF(VLOOKUP(H447,Discount_Days!A:C,3,0)&gt;0,VLOOKUP(H447,Discount_Days!A:C,3,0)*NewSales_1001_1015!F447,0)</f>
        <v>0</v>
      </c>
      <c r="M447" s="3">
        <f t="shared" si="34"/>
        <v>65</v>
      </c>
    </row>
    <row r="448" spans="1:13" x14ac:dyDescent="0.35">
      <c r="A448" s="5">
        <v>43741</v>
      </c>
      <c r="B448" s="2" t="s">
        <v>331</v>
      </c>
      <c r="C448" s="3">
        <v>10</v>
      </c>
      <c r="D448" s="3">
        <v>6.5</v>
      </c>
      <c r="E448" s="3">
        <v>6.5</v>
      </c>
      <c r="F448" s="3">
        <v>10</v>
      </c>
      <c r="G448" s="2">
        <v>1</v>
      </c>
      <c r="H448" s="2" t="str">
        <f t="shared" si="30"/>
        <v>Thursday</v>
      </c>
      <c r="I448" s="5">
        <f t="shared" si="31"/>
        <v>43744</v>
      </c>
      <c r="J448" s="2" t="str">
        <f t="shared" si="32"/>
        <v>Sunday</v>
      </c>
      <c r="K448" s="2" t="str">
        <f t="shared" si="33"/>
        <v>Weekday</v>
      </c>
      <c r="L448" s="3">
        <f>IF(VLOOKUP(H448,Discount_Days!A:C,3,0)&gt;0,VLOOKUP(H448,Discount_Days!A:C,3,0)*NewSales_1001_1015!F448,0)</f>
        <v>1</v>
      </c>
      <c r="M448" s="3">
        <f t="shared" si="34"/>
        <v>9</v>
      </c>
    </row>
    <row r="449" spans="1:13" x14ac:dyDescent="0.35">
      <c r="A449" s="5">
        <v>43744</v>
      </c>
      <c r="B449" s="2" t="s">
        <v>331</v>
      </c>
      <c r="C449" s="3">
        <v>10</v>
      </c>
      <c r="D449" s="3">
        <v>6.5</v>
      </c>
      <c r="E449" s="3">
        <v>6.5</v>
      </c>
      <c r="F449" s="3">
        <v>10</v>
      </c>
      <c r="G449" s="2">
        <v>1</v>
      </c>
      <c r="H449" s="2" t="str">
        <f t="shared" si="30"/>
        <v>Sunday</v>
      </c>
      <c r="I449" s="5">
        <f t="shared" si="31"/>
        <v>43747</v>
      </c>
      <c r="J449" s="2" t="str">
        <f t="shared" si="32"/>
        <v>Wednesday</v>
      </c>
      <c r="K449" s="2" t="str">
        <f t="shared" si="33"/>
        <v>Weekend</v>
      </c>
      <c r="L449" s="3">
        <f>IF(VLOOKUP(H449,Discount_Days!A:C,3,0)&gt;0,VLOOKUP(H449,Discount_Days!A:C,3,0)*NewSales_1001_1015!F449,0)</f>
        <v>0</v>
      </c>
      <c r="M449" s="3">
        <f t="shared" si="34"/>
        <v>10</v>
      </c>
    </row>
    <row r="450" spans="1:13" x14ac:dyDescent="0.35">
      <c r="A450" s="5">
        <v>43745</v>
      </c>
      <c r="B450" s="2" t="s">
        <v>331</v>
      </c>
      <c r="C450" s="3">
        <v>10</v>
      </c>
      <c r="D450" s="3">
        <v>6.5</v>
      </c>
      <c r="E450" s="3">
        <v>13</v>
      </c>
      <c r="F450" s="3">
        <v>20</v>
      </c>
      <c r="G450" s="2">
        <v>2</v>
      </c>
      <c r="H450" s="2" t="str">
        <f t="shared" si="30"/>
        <v>Monday</v>
      </c>
      <c r="I450" s="5">
        <f t="shared" si="31"/>
        <v>43748</v>
      </c>
      <c r="J450" s="2" t="str">
        <f t="shared" si="32"/>
        <v>Thursday</v>
      </c>
      <c r="K450" s="2" t="str">
        <f t="shared" si="33"/>
        <v>Weekend</v>
      </c>
      <c r="L450" s="3">
        <f>IF(VLOOKUP(H450,Discount_Days!A:C,3,0)&gt;0,VLOOKUP(H450,Discount_Days!A:C,3,0)*NewSales_1001_1015!F450,0)</f>
        <v>0</v>
      </c>
      <c r="M450" s="3">
        <f t="shared" si="34"/>
        <v>20</v>
      </c>
    </row>
    <row r="451" spans="1:13" x14ac:dyDescent="0.35">
      <c r="A451" s="5">
        <v>43748</v>
      </c>
      <c r="B451" s="2" t="s">
        <v>331</v>
      </c>
      <c r="C451" s="3">
        <v>10</v>
      </c>
      <c r="D451" s="3">
        <v>6.5</v>
      </c>
      <c r="E451" s="3">
        <v>6.5</v>
      </c>
      <c r="F451" s="3">
        <v>10</v>
      </c>
      <c r="G451" s="2">
        <v>1</v>
      </c>
      <c r="H451" s="2" t="str">
        <f t="shared" ref="H451:H514" si="35">TEXT(A451,"dddd")</f>
        <v>Thursday</v>
      </c>
      <c r="I451" s="5">
        <f t="shared" ref="I451:I514" si="36">A451+3</f>
        <v>43751</v>
      </c>
      <c r="J451" s="2" t="str">
        <f t="shared" ref="J451:J514" si="37">TEXT(I451,"dddd")</f>
        <v>Sunday</v>
      </c>
      <c r="K451" s="2" t="str">
        <f t="shared" ref="K451:K514" si="38">IF(OR(H451="Mondayday",H451="Tuesday",H451="Wednesday",H451="Thursday",H451="Friday"),"Weekday","Weekend")</f>
        <v>Weekday</v>
      </c>
      <c r="L451" s="3">
        <f>IF(VLOOKUP(H451,Discount_Days!A:C,3,0)&gt;0,VLOOKUP(H451,Discount_Days!A:C,3,0)*NewSales_1001_1015!F451,0)</f>
        <v>1</v>
      </c>
      <c r="M451" s="3">
        <f t="shared" ref="M451:M514" si="39">F451-L451</f>
        <v>9</v>
      </c>
    </row>
    <row r="452" spans="1:13" x14ac:dyDescent="0.35">
      <c r="A452" s="5">
        <v>43749</v>
      </c>
      <c r="B452" s="2" t="s">
        <v>331</v>
      </c>
      <c r="C452" s="3">
        <v>10</v>
      </c>
      <c r="D452" s="3">
        <v>6.5</v>
      </c>
      <c r="E452" s="3">
        <v>6.5</v>
      </c>
      <c r="F452" s="3">
        <v>10</v>
      </c>
      <c r="G452" s="2">
        <v>1</v>
      </c>
      <c r="H452" s="2" t="str">
        <f t="shared" si="35"/>
        <v>Friday</v>
      </c>
      <c r="I452" s="5">
        <f t="shared" si="36"/>
        <v>43752</v>
      </c>
      <c r="J452" s="2" t="str">
        <f t="shared" si="37"/>
        <v>Monday</v>
      </c>
      <c r="K452" s="2" t="str">
        <f t="shared" si="38"/>
        <v>Weekday</v>
      </c>
      <c r="L452" s="3">
        <f>IF(VLOOKUP(H452,Discount_Days!A:C,3,0)&gt;0,VLOOKUP(H452,Discount_Days!A:C,3,0)*NewSales_1001_1015!F452,0)</f>
        <v>0</v>
      </c>
      <c r="M452" s="3">
        <f t="shared" si="39"/>
        <v>10</v>
      </c>
    </row>
    <row r="453" spans="1:13" x14ac:dyDescent="0.35">
      <c r="A453" s="5">
        <v>43750</v>
      </c>
      <c r="B453" s="2" t="s">
        <v>331</v>
      </c>
      <c r="C453" s="3">
        <v>10</v>
      </c>
      <c r="D453" s="3">
        <v>6.5</v>
      </c>
      <c r="E453" s="3">
        <v>6.5</v>
      </c>
      <c r="F453" s="3">
        <v>10</v>
      </c>
      <c r="G453" s="2">
        <v>1</v>
      </c>
      <c r="H453" s="2" t="str">
        <f t="shared" si="35"/>
        <v>Saturday</v>
      </c>
      <c r="I453" s="5">
        <f t="shared" si="36"/>
        <v>43753</v>
      </c>
      <c r="J453" s="2" t="str">
        <f t="shared" si="37"/>
        <v>Tuesday</v>
      </c>
      <c r="K453" s="2" t="str">
        <f t="shared" si="38"/>
        <v>Weekend</v>
      </c>
      <c r="L453" s="3">
        <f>IF(VLOOKUP(H453,Discount_Days!A:C,3,0)&gt;0,VLOOKUP(H453,Discount_Days!A:C,3,0)*NewSales_1001_1015!F453,0)</f>
        <v>0</v>
      </c>
      <c r="M453" s="3">
        <f t="shared" si="39"/>
        <v>10</v>
      </c>
    </row>
    <row r="454" spans="1:13" x14ac:dyDescent="0.35">
      <c r="A454" s="5">
        <v>43751</v>
      </c>
      <c r="B454" s="2" t="s">
        <v>331</v>
      </c>
      <c r="C454" s="3">
        <v>10</v>
      </c>
      <c r="D454" s="3">
        <v>6.5</v>
      </c>
      <c r="E454" s="3">
        <v>6.5</v>
      </c>
      <c r="F454" s="3">
        <v>10</v>
      </c>
      <c r="G454" s="2">
        <v>1</v>
      </c>
      <c r="H454" s="2" t="str">
        <f t="shared" si="35"/>
        <v>Sunday</v>
      </c>
      <c r="I454" s="5">
        <f t="shared" si="36"/>
        <v>43754</v>
      </c>
      <c r="J454" s="2" t="str">
        <f t="shared" si="37"/>
        <v>Wednesday</v>
      </c>
      <c r="K454" s="2" t="str">
        <f t="shared" si="38"/>
        <v>Weekend</v>
      </c>
      <c r="L454" s="3">
        <f>IF(VLOOKUP(H454,Discount_Days!A:C,3,0)&gt;0,VLOOKUP(H454,Discount_Days!A:C,3,0)*NewSales_1001_1015!F454,0)</f>
        <v>0</v>
      </c>
      <c r="M454" s="3">
        <f t="shared" si="39"/>
        <v>10</v>
      </c>
    </row>
    <row r="455" spans="1:13" x14ac:dyDescent="0.35">
      <c r="A455" s="5">
        <v>43739</v>
      </c>
      <c r="B455" s="2" t="s">
        <v>137</v>
      </c>
      <c r="C455" s="3">
        <v>19</v>
      </c>
      <c r="D455" s="3">
        <v>4.5</v>
      </c>
      <c r="E455" s="3">
        <v>4.5</v>
      </c>
      <c r="F455" s="3">
        <v>19</v>
      </c>
      <c r="G455" s="2">
        <v>1</v>
      </c>
      <c r="H455" s="2" t="str">
        <f t="shared" si="35"/>
        <v>Tuesday</v>
      </c>
      <c r="I455" s="5">
        <f t="shared" si="36"/>
        <v>43742</v>
      </c>
      <c r="J455" s="2" t="str">
        <f t="shared" si="37"/>
        <v>Friday</v>
      </c>
      <c r="K455" s="2" t="str">
        <f t="shared" si="38"/>
        <v>Weekday</v>
      </c>
      <c r="L455" s="3">
        <f>IF(VLOOKUP(H455,Discount_Days!A:C,3,0)&gt;0,VLOOKUP(H455,Discount_Days!A:C,3,0)*NewSales_1001_1015!F455,0)</f>
        <v>0.95000000000000007</v>
      </c>
      <c r="M455" s="3">
        <f t="shared" si="39"/>
        <v>18.05</v>
      </c>
    </row>
    <row r="456" spans="1:13" x14ac:dyDescent="0.35">
      <c r="A456" s="5">
        <v>43740</v>
      </c>
      <c r="B456" s="2" t="s">
        <v>137</v>
      </c>
      <c r="C456" s="3">
        <v>19</v>
      </c>
      <c r="D456" s="3">
        <v>4.5</v>
      </c>
      <c r="E456" s="3">
        <v>13.5</v>
      </c>
      <c r="F456" s="3">
        <v>57</v>
      </c>
      <c r="G456" s="2">
        <v>3</v>
      </c>
      <c r="H456" s="2" t="str">
        <f t="shared" si="35"/>
        <v>Wednesday</v>
      </c>
      <c r="I456" s="5">
        <f t="shared" si="36"/>
        <v>43743</v>
      </c>
      <c r="J456" s="2" t="str">
        <f t="shared" si="37"/>
        <v>Saturday</v>
      </c>
      <c r="K456" s="2" t="str">
        <f t="shared" si="38"/>
        <v>Weekday</v>
      </c>
      <c r="L456" s="3">
        <f>IF(VLOOKUP(H456,Discount_Days!A:C,3,0)&gt;0,VLOOKUP(H456,Discount_Days!A:C,3,0)*NewSales_1001_1015!F456,0)</f>
        <v>0</v>
      </c>
      <c r="M456" s="3">
        <f t="shared" si="39"/>
        <v>57</v>
      </c>
    </row>
    <row r="457" spans="1:13" x14ac:dyDescent="0.35">
      <c r="A457" s="5">
        <v>43742</v>
      </c>
      <c r="B457" s="2" t="s">
        <v>137</v>
      </c>
      <c r="C457" s="3">
        <v>19</v>
      </c>
      <c r="D457" s="3">
        <v>4.5</v>
      </c>
      <c r="E457" s="3">
        <v>22.5</v>
      </c>
      <c r="F457" s="3">
        <v>95</v>
      </c>
      <c r="G457" s="2">
        <v>5</v>
      </c>
      <c r="H457" s="2" t="str">
        <f t="shared" si="35"/>
        <v>Friday</v>
      </c>
      <c r="I457" s="5">
        <f t="shared" si="36"/>
        <v>43745</v>
      </c>
      <c r="J457" s="2" t="str">
        <f t="shared" si="37"/>
        <v>Monday</v>
      </c>
      <c r="K457" s="2" t="str">
        <f t="shared" si="38"/>
        <v>Weekday</v>
      </c>
      <c r="L457" s="3">
        <f>IF(VLOOKUP(H457,Discount_Days!A:C,3,0)&gt;0,VLOOKUP(H457,Discount_Days!A:C,3,0)*NewSales_1001_1015!F457,0)</f>
        <v>0</v>
      </c>
      <c r="M457" s="3">
        <f t="shared" si="39"/>
        <v>95</v>
      </c>
    </row>
    <row r="458" spans="1:13" x14ac:dyDescent="0.35">
      <c r="A458" s="5">
        <v>43743</v>
      </c>
      <c r="B458" s="2" t="s">
        <v>137</v>
      </c>
      <c r="C458" s="3">
        <v>19</v>
      </c>
      <c r="D458" s="3">
        <v>4.5</v>
      </c>
      <c r="E458" s="3">
        <v>4.5</v>
      </c>
      <c r="F458" s="3">
        <v>19</v>
      </c>
      <c r="G458" s="2">
        <v>1</v>
      </c>
      <c r="H458" s="2" t="str">
        <f t="shared" si="35"/>
        <v>Saturday</v>
      </c>
      <c r="I458" s="5">
        <f t="shared" si="36"/>
        <v>43746</v>
      </c>
      <c r="J458" s="2" t="str">
        <f t="shared" si="37"/>
        <v>Tuesday</v>
      </c>
      <c r="K458" s="2" t="str">
        <f t="shared" si="38"/>
        <v>Weekend</v>
      </c>
      <c r="L458" s="3">
        <f>IF(VLOOKUP(H458,Discount_Days!A:C,3,0)&gt;0,VLOOKUP(H458,Discount_Days!A:C,3,0)*NewSales_1001_1015!F458,0)</f>
        <v>0</v>
      </c>
      <c r="M458" s="3">
        <f t="shared" si="39"/>
        <v>19</v>
      </c>
    </row>
    <row r="459" spans="1:13" x14ac:dyDescent="0.35">
      <c r="A459" s="5">
        <v>43744</v>
      </c>
      <c r="B459" s="2" t="s">
        <v>137</v>
      </c>
      <c r="C459" s="3">
        <v>19</v>
      </c>
      <c r="D459" s="3">
        <v>4.5</v>
      </c>
      <c r="E459" s="3">
        <v>36</v>
      </c>
      <c r="F459" s="3">
        <v>152</v>
      </c>
      <c r="G459" s="2">
        <v>8</v>
      </c>
      <c r="H459" s="2" t="str">
        <f t="shared" si="35"/>
        <v>Sunday</v>
      </c>
      <c r="I459" s="5">
        <f t="shared" si="36"/>
        <v>43747</v>
      </c>
      <c r="J459" s="2" t="str">
        <f t="shared" si="37"/>
        <v>Wednesday</v>
      </c>
      <c r="K459" s="2" t="str">
        <f t="shared" si="38"/>
        <v>Weekend</v>
      </c>
      <c r="L459" s="3">
        <f>IF(VLOOKUP(H459,Discount_Days!A:C,3,0)&gt;0,VLOOKUP(H459,Discount_Days!A:C,3,0)*NewSales_1001_1015!F459,0)</f>
        <v>0</v>
      </c>
      <c r="M459" s="3">
        <f t="shared" si="39"/>
        <v>152</v>
      </c>
    </row>
    <row r="460" spans="1:13" x14ac:dyDescent="0.35">
      <c r="A460" s="5">
        <v>43745</v>
      </c>
      <c r="B460" s="2" t="s">
        <v>137</v>
      </c>
      <c r="C460" s="3">
        <v>19</v>
      </c>
      <c r="D460" s="3">
        <v>4.5</v>
      </c>
      <c r="E460" s="3">
        <v>13.5</v>
      </c>
      <c r="F460" s="3">
        <v>57</v>
      </c>
      <c r="G460" s="2">
        <v>3</v>
      </c>
      <c r="H460" s="2" t="str">
        <f t="shared" si="35"/>
        <v>Monday</v>
      </c>
      <c r="I460" s="5">
        <f t="shared" si="36"/>
        <v>43748</v>
      </c>
      <c r="J460" s="2" t="str">
        <f t="shared" si="37"/>
        <v>Thursday</v>
      </c>
      <c r="K460" s="2" t="str">
        <f t="shared" si="38"/>
        <v>Weekend</v>
      </c>
      <c r="L460" s="3">
        <f>IF(VLOOKUP(H460,Discount_Days!A:C,3,0)&gt;0,VLOOKUP(H460,Discount_Days!A:C,3,0)*NewSales_1001_1015!F460,0)</f>
        <v>0</v>
      </c>
      <c r="M460" s="3">
        <f t="shared" si="39"/>
        <v>57</v>
      </c>
    </row>
    <row r="461" spans="1:13" x14ac:dyDescent="0.35">
      <c r="A461" s="5">
        <v>43746</v>
      </c>
      <c r="B461" s="2" t="s">
        <v>137</v>
      </c>
      <c r="C461" s="3">
        <v>19</v>
      </c>
      <c r="D461" s="3">
        <v>4.5</v>
      </c>
      <c r="E461" s="3">
        <v>22.5</v>
      </c>
      <c r="F461" s="3">
        <v>95</v>
      </c>
      <c r="G461" s="2">
        <v>5</v>
      </c>
      <c r="H461" s="2" t="str">
        <f t="shared" si="35"/>
        <v>Tuesday</v>
      </c>
      <c r="I461" s="5">
        <f t="shared" si="36"/>
        <v>43749</v>
      </c>
      <c r="J461" s="2" t="str">
        <f t="shared" si="37"/>
        <v>Friday</v>
      </c>
      <c r="K461" s="2" t="str">
        <f t="shared" si="38"/>
        <v>Weekday</v>
      </c>
      <c r="L461" s="3">
        <f>IF(VLOOKUP(H461,Discount_Days!A:C,3,0)&gt;0,VLOOKUP(H461,Discount_Days!A:C,3,0)*NewSales_1001_1015!F461,0)</f>
        <v>4.75</v>
      </c>
      <c r="M461" s="3">
        <f t="shared" si="39"/>
        <v>90.25</v>
      </c>
    </row>
    <row r="462" spans="1:13" x14ac:dyDescent="0.35">
      <c r="A462" s="5">
        <v>43747</v>
      </c>
      <c r="B462" s="2" t="s">
        <v>137</v>
      </c>
      <c r="C462" s="3">
        <v>19</v>
      </c>
      <c r="D462" s="3">
        <v>4.5</v>
      </c>
      <c r="E462" s="3">
        <v>22.5</v>
      </c>
      <c r="F462" s="3">
        <v>95</v>
      </c>
      <c r="G462" s="2">
        <v>5</v>
      </c>
      <c r="H462" s="2" t="str">
        <f t="shared" si="35"/>
        <v>Wednesday</v>
      </c>
      <c r="I462" s="5">
        <f t="shared" si="36"/>
        <v>43750</v>
      </c>
      <c r="J462" s="2" t="str">
        <f t="shared" si="37"/>
        <v>Saturday</v>
      </c>
      <c r="K462" s="2" t="str">
        <f t="shared" si="38"/>
        <v>Weekday</v>
      </c>
      <c r="L462" s="3">
        <f>IF(VLOOKUP(H462,Discount_Days!A:C,3,0)&gt;0,VLOOKUP(H462,Discount_Days!A:C,3,0)*NewSales_1001_1015!F462,0)</f>
        <v>0</v>
      </c>
      <c r="M462" s="3">
        <f t="shared" si="39"/>
        <v>95</v>
      </c>
    </row>
    <row r="463" spans="1:13" x14ac:dyDescent="0.35">
      <c r="A463" s="5">
        <v>43748</v>
      </c>
      <c r="B463" s="2" t="s">
        <v>137</v>
      </c>
      <c r="C463" s="3">
        <v>19</v>
      </c>
      <c r="D463" s="3">
        <v>4.5</v>
      </c>
      <c r="E463" s="3">
        <v>9</v>
      </c>
      <c r="F463" s="3">
        <v>38</v>
      </c>
      <c r="G463" s="2">
        <v>2</v>
      </c>
      <c r="H463" s="2" t="str">
        <f t="shared" si="35"/>
        <v>Thursday</v>
      </c>
      <c r="I463" s="5">
        <f t="shared" si="36"/>
        <v>43751</v>
      </c>
      <c r="J463" s="2" t="str">
        <f t="shared" si="37"/>
        <v>Sunday</v>
      </c>
      <c r="K463" s="2" t="str">
        <f t="shared" si="38"/>
        <v>Weekday</v>
      </c>
      <c r="L463" s="3">
        <f>IF(VLOOKUP(H463,Discount_Days!A:C,3,0)&gt;0,VLOOKUP(H463,Discount_Days!A:C,3,0)*NewSales_1001_1015!F463,0)</f>
        <v>3.8000000000000003</v>
      </c>
      <c r="M463" s="3">
        <f t="shared" si="39"/>
        <v>34.200000000000003</v>
      </c>
    </row>
    <row r="464" spans="1:13" x14ac:dyDescent="0.35">
      <c r="A464" s="5">
        <v>43750</v>
      </c>
      <c r="B464" s="2" t="s">
        <v>137</v>
      </c>
      <c r="C464" s="3">
        <v>19</v>
      </c>
      <c r="D464" s="3">
        <v>4.5</v>
      </c>
      <c r="E464" s="3">
        <v>4.5</v>
      </c>
      <c r="F464" s="3">
        <v>19</v>
      </c>
      <c r="G464" s="2">
        <v>1</v>
      </c>
      <c r="H464" s="2" t="str">
        <f t="shared" si="35"/>
        <v>Saturday</v>
      </c>
      <c r="I464" s="5">
        <f t="shared" si="36"/>
        <v>43753</v>
      </c>
      <c r="J464" s="2" t="str">
        <f t="shared" si="37"/>
        <v>Tuesday</v>
      </c>
      <c r="K464" s="2" t="str">
        <f t="shared" si="38"/>
        <v>Weekend</v>
      </c>
      <c r="L464" s="3">
        <f>IF(VLOOKUP(H464,Discount_Days!A:C,3,0)&gt;0,VLOOKUP(H464,Discount_Days!A:C,3,0)*NewSales_1001_1015!F464,0)</f>
        <v>0</v>
      </c>
      <c r="M464" s="3">
        <f t="shared" si="39"/>
        <v>19</v>
      </c>
    </row>
    <row r="465" spans="1:13" x14ac:dyDescent="0.35">
      <c r="A465" s="5">
        <v>43751</v>
      </c>
      <c r="B465" s="2" t="s">
        <v>137</v>
      </c>
      <c r="C465" s="3">
        <v>19</v>
      </c>
      <c r="D465" s="3">
        <v>4.5</v>
      </c>
      <c r="E465" s="3">
        <v>4.5</v>
      </c>
      <c r="F465" s="3">
        <v>19</v>
      </c>
      <c r="G465" s="2">
        <v>1</v>
      </c>
      <c r="H465" s="2" t="str">
        <f t="shared" si="35"/>
        <v>Sunday</v>
      </c>
      <c r="I465" s="5">
        <f t="shared" si="36"/>
        <v>43754</v>
      </c>
      <c r="J465" s="2" t="str">
        <f t="shared" si="37"/>
        <v>Wednesday</v>
      </c>
      <c r="K465" s="2" t="str">
        <f t="shared" si="38"/>
        <v>Weekend</v>
      </c>
      <c r="L465" s="3">
        <f>IF(VLOOKUP(H465,Discount_Days!A:C,3,0)&gt;0,VLOOKUP(H465,Discount_Days!A:C,3,0)*NewSales_1001_1015!F465,0)</f>
        <v>0</v>
      </c>
      <c r="M465" s="3">
        <f t="shared" si="39"/>
        <v>19</v>
      </c>
    </row>
    <row r="466" spans="1:13" x14ac:dyDescent="0.35">
      <c r="A466" s="5">
        <v>43752</v>
      </c>
      <c r="B466" s="2" t="s">
        <v>137</v>
      </c>
      <c r="C466" s="3">
        <v>19</v>
      </c>
      <c r="D466" s="3">
        <v>4.5</v>
      </c>
      <c r="E466" s="3">
        <v>4.5</v>
      </c>
      <c r="F466" s="3">
        <v>19</v>
      </c>
      <c r="G466" s="2">
        <v>1</v>
      </c>
      <c r="H466" s="2" t="str">
        <f t="shared" si="35"/>
        <v>Monday</v>
      </c>
      <c r="I466" s="5">
        <f t="shared" si="36"/>
        <v>43755</v>
      </c>
      <c r="J466" s="2" t="str">
        <f t="shared" si="37"/>
        <v>Thursday</v>
      </c>
      <c r="K466" s="2" t="str">
        <f t="shared" si="38"/>
        <v>Weekend</v>
      </c>
      <c r="L466" s="3">
        <f>IF(VLOOKUP(H466,Discount_Days!A:C,3,0)&gt;0,VLOOKUP(H466,Discount_Days!A:C,3,0)*NewSales_1001_1015!F466,0)</f>
        <v>0</v>
      </c>
      <c r="M466" s="3">
        <f t="shared" si="39"/>
        <v>19</v>
      </c>
    </row>
    <row r="467" spans="1:13" x14ac:dyDescent="0.35">
      <c r="A467" s="5">
        <v>43753</v>
      </c>
      <c r="B467" s="2" t="s">
        <v>137</v>
      </c>
      <c r="C467" s="3">
        <v>19</v>
      </c>
      <c r="D467" s="3">
        <v>4.5</v>
      </c>
      <c r="E467" s="3">
        <v>27</v>
      </c>
      <c r="F467" s="3">
        <v>114</v>
      </c>
      <c r="G467" s="2">
        <v>6</v>
      </c>
      <c r="H467" s="2" t="str">
        <f t="shared" si="35"/>
        <v>Tuesday</v>
      </c>
      <c r="I467" s="5">
        <f t="shared" si="36"/>
        <v>43756</v>
      </c>
      <c r="J467" s="2" t="str">
        <f t="shared" si="37"/>
        <v>Friday</v>
      </c>
      <c r="K467" s="2" t="str">
        <f t="shared" si="38"/>
        <v>Weekday</v>
      </c>
      <c r="L467" s="3">
        <f>IF(VLOOKUP(H467,Discount_Days!A:C,3,0)&gt;0,VLOOKUP(H467,Discount_Days!A:C,3,0)*NewSales_1001_1015!F467,0)</f>
        <v>5.7</v>
      </c>
      <c r="M467" s="3">
        <f t="shared" si="39"/>
        <v>108.3</v>
      </c>
    </row>
    <row r="468" spans="1:13" x14ac:dyDescent="0.35">
      <c r="A468" s="5">
        <v>43740</v>
      </c>
      <c r="B468" s="2" t="s">
        <v>100</v>
      </c>
      <c r="C468" s="3">
        <v>12</v>
      </c>
      <c r="D468" s="3">
        <v>2.99</v>
      </c>
      <c r="E468" s="3">
        <v>2.99</v>
      </c>
      <c r="F468" s="3">
        <v>12</v>
      </c>
      <c r="G468" s="2">
        <v>1</v>
      </c>
      <c r="H468" s="2" t="str">
        <f t="shared" si="35"/>
        <v>Wednesday</v>
      </c>
      <c r="I468" s="5">
        <f t="shared" si="36"/>
        <v>43743</v>
      </c>
      <c r="J468" s="2" t="str">
        <f t="shared" si="37"/>
        <v>Saturday</v>
      </c>
      <c r="K468" s="2" t="str">
        <f t="shared" si="38"/>
        <v>Weekday</v>
      </c>
      <c r="L468" s="3">
        <f>IF(VLOOKUP(H468,Discount_Days!A:C,3,0)&gt;0,VLOOKUP(H468,Discount_Days!A:C,3,0)*NewSales_1001_1015!F468,0)</f>
        <v>0</v>
      </c>
      <c r="M468" s="3">
        <f t="shared" si="39"/>
        <v>12</v>
      </c>
    </row>
    <row r="469" spans="1:13" x14ac:dyDescent="0.35">
      <c r="A469" s="5">
        <v>43741</v>
      </c>
      <c r="B469" s="2" t="s">
        <v>100</v>
      </c>
      <c r="C469" s="3">
        <v>12</v>
      </c>
      <c r="D469" s="3">
        <v>2.99</v>
      </c>
      <c r="E469" s="3">
        <v>2.99</v>
      </c>
      <c r="F469" s="3">
        <v>12</v>
      </c>
      <c r="G469" s="2">
        <v>1</v>
      </c>
      <c r="H469" s="2" t="str">
        <f t="shared" si="35"/>
        <v>Thursday</v>
      </c>
      <c r="I469" s="5">
        <f t="shared" si="36"/>
        <v>43744</v>
      </c>
      <c r="J469" s="2" t="str">
        <f t="shared" si="37"/>
        <v>Sunday</v>
      </c>
      <c r="K469" s="2" t="str">
        <f t="shared" si="38"/>
        <v>Weekday</v>
      </c>
      <c r="L469" s="3">
        <f>IF(VLOOKUP(H469,Discount_Days!A:C,3,0)&gt;0,VLOOKUP(H469,Discount_Days!A:C,3,0)*NewSales_1001_1015!F469,0)</f>
        <v>1.2000000000000002</v>
      </c>
      <c r="M469" s="3">
        <f t="shared" si="39"/>
        <v>10.8</v>
      </c>
    </row>
    <row r="470" spans="1:13" x14ac:dyDescent="0.35">
      <c r="A470" s="5">
        <v>43742</v>
      </c>
      <c r="B470" s="2" t="s">
        <v>100</v>
      </c>
      <c r="C470" s="3">
        <v>12</v>
      </c>
      <c r="D470" s="3">
        <v>2.99</v>
      </c>
      <c r="E470" s="3">
        <v>5.98</v>
      </c>
      <c r="F470" s="3">
        <v>24</v>
      </c>
      <c r="G470" s="2">
        <v>2</v>
      </c>
      <c r="H470" s="2" t="str">
        <f t="shared" si="35"/>
        <v>Friday</v>
      </c>
      <c r="I470" s="5">
        <f t="shared" si="36"/>
        <v>43745</v>
      </c>
      <c r="J470" s="2" t="str">
        <f t="shared" si="37"/>
        <v>Monday</v>
      </c>
      <c r="K470" s="2" t="str">
        <f t="shared" si="38"/>
        <v>Weekday</v>
      </c>
      <c r="L470" s="3">
        <f>IF(VLOOKUP(H470,Discount_Days!A:C,3,0)&gt;0,VLOOKUP(H470,Discount_Days!A:C,3,0)*NewSales_1001_1015!F470,0)</f>
        <v>0</v>
      </c>
      <c r="M470" s="3">
        <f t="shared" si="39"/>
        <v>24</v>
      </c>
    </row>
    <row r="471" spans="1:13" x14ac:dyDescent="0.35">
      <c r="A471" s="5">
        <v>43743</v>
      </c>
      <c r="B471" s="2" t="s">
        <v>100</v>
      </c>
      <c r="C471" s="3">
        <v>12</v>
      </c>
      <c r="D471" s="3">
        <v>2.99</v>
      </c>
      <c r="E471" s="3">
        <v>2.99</v>
      </c>
      <c r="F471" s="3">
        <v>12</v>
      </c>
      <c r="G471" s="2">
        <v>1</v>
      </c>
      <c r="H471" s="2" t="str">
        <f t="shared" si="35"/>
        <v>Saturday</v>
      </c>
      <c r="I471" s="5">
        <f t="shared" si="36"/>
        <v>43746</v>
      </c>
      <c r="J471" s="2" t="str">
        <f t="shared" si="37"/>
        <v>Tuesday</v>
      </c>
      <c r="K471" s="2" t="str">
        <f t="shared" si="38"/>
        <v>Weekend</v>
      </c>
      <c r="L471" s="3">
        <f>IF(VLOOKUP(H471,Discount_Days!A:C,3,0)&gt;0,VLOOKUP(H471,Discount_Days!A:C,3,0)*NewSales_1001_1015!F471,0)</f>
        <v>0</v>
      </c>
      <c r="M471" s="3">
        <f t="shared" si="39"/>
        <v>12</v>
      </c>
    </row>
    <row r="472" spans="1:13" x14ac:dyDescent="0.35">
      <c r="A472" s="5">
        <v>43744</v>
      </c>
      <c r="B472" s="2" t="s">
        <v>100</v>
      </c>
      <c r="C472" s="3">
        <v>12</v>
      </c>
      <c r="D472" s="3">
        <v>2.99</v>
      </c>
      <c r="E472" s="3">
        <v>5.98</v>
      </c>
      <c r="F472" s="3">
        <v>24</v>
      </c>
      <c r="G472" s="2">
        <v>2</v>
      </c>
      <c r="H472" s="2" t="str">
        <f t="shared" si="35"/>
        <v>Sunday</v>
      </c>
      <c r="I472" s="5">
        <f t="shared" si="36"/>
        <v>43747</v>
      </c>
      <c r="J472" s="2" t="str">
        <f t="shared" si="37"/>
        <v>Wednesday</v>
      </c>
      <c r="K472" s="2" t="str">
        <f t="shared" si="38"/>
        <v>Weekend</v>
      </c>
      <c r="L472" s="3">
        <f>IF(VLOOKUP(H472,Discount_Days!A:C,3,0)&gt;0,VLOOKUP(H472,Discount_Days!A:C,3,0)*NewSales_1001_1015!F472,0)</f>
        <v>0</v>
      </c>
      <c r="M472" s="3">
        <f t="shared" si="39"/>
        <v>24</v>
      </c>
    </row>
    <row r="473" spans="1:13" x14ac:dyDescent="0.35">
      <c r="A473" s="5">
        <v>43745</v>
      </c>
      <c r="B473" s="2" t="s">
        <v>100</v>
      </c>
      <c r="C473" s="3">
        <v>12</v>
      </c>
      <c r="D473" s="3">
        <v>2.99</v>
      </c>
      <c r="E473" s="3">
        <v>5.98</v>
      </c>
      <c r="F473" s="3">
        <v>24</v>
      </c>
      <c r="G473" s="2">
        <v>2</v>
      </c>
      <c r="H473" s="2" t="str">
        <f t="shared" si="35"/>
        <v>Monday</v>
      </c>
      <c r="I473" s="5">
        <f t="shared" si="36"/>
        <v>43748</v>
      </c>
      <c r="J473" s="2" t="str">
        <f t="shared" si="37"/>
        <v>Thursday</v>
      </c>
      <c r="K473" s="2" t="str">
        <f t="shared" si="38"/>
        <v>Weekend</v>
      </c>
      <c r="L473" s="3">
        <f>IF(VLOOKUP(H473,Discount_Days!A:C,3,0)&gt;0,VLOOKUP(H473,Discount_Days!A:C,3,0)*NewSales_1001_1015!F473,0)</f>
        <v>0</v>
      </c>
      <c r="M473" s="3">
        <f t="shared" si="39"/>
        <v>24</v>
      </c>
    </row>
    <row r="474" spans="1:13" x14ac:dyDescent="0.35">
      <c r="A474" s="5">
        <v>43746</v>
      </c>
      <c r="B474" s="2" t="s">
        <v>100</v>
      </c>
      <c r="C474" s="3">
        <v>12</v>
      </c>
      <c r="D474" s="3">
        <v>2.99</v>
      </c>
      <c r="E474" s="3">
        <v>11.96</v>
      </c>
      <c r="F474" s="3">
        <v>48</v>
      </c>
      <c r="G474" s="2">
        <v>4</v>
      </c>
      <c r="H474" s="2" t="str">
        <f t="shared" si="35"/>
        <v>Tuesday</v>
      </c>
      <c r="I474" s="5">
        <f t="shared" si="36"/>
        <v>43749</v>
      </c>
      <c r="J474" s="2" t="str">
        <f t="shared" si="37"/>
        <v>Friday</v>
      </c>
      <c r="K474" s="2" t="str">
        <f t="shared" si="38"/>
        <v>Weekday</v>
      </c>
      <c r="L474" s="3">
        <f>IF(VLOOKUP(H474,Discount_Days!A:C,3,0)&gt;0,VLOOKUP(H474,Discount_Days!A:C,3,0)*NewSales_1001_1015!F474,0)</f>
        <v>2.4000000000000004</v>
      </c>
      <c r="M474" s="3">
        <f t="shared" si="39"/>
        <v>45.6</v>
      </c>
    </row>
    <row r="475" spans="1:13" x14ac:dyDescent="0.35">
      <c r="A475" s="5">
        <v>43747</v>
      </c>
      <c r="B475" s="2" t="s">
        <v>100</v>
      </c>
      <c r="C475" s="3">
        <v>12</v>
      </c>
      <c r="D475" s="3">
        <v>2.99</v>
      </c>
      <c r="E475" s="3">
        <v>2.99</v>
      </c>
      <c r="F475" s="3">
        <v>12</v>
      </c>
      <c r="G475" s="2">
        <v>1</v>
      </c>
      <c r="H475" s="2" t="str">
        <f t="shared" si="35"/>
        <v>Wednesday</v>
      </c>
      <c r="I475" s="5">
        <f t="shared" si="36"/>
        <v>43750</v>
      </c>
      <c r="J475" s="2" t="str">
        <f t="shared" si="37"/>
        <v>Saturday</v>
      </c>
      <c r="K475" s="2" t="str">
        <f t="shared" si="38"/>
        <v>Weekday</v>
      </c>
      <c r="L475" s="3">
        <f>IF(VLOOKUP(H475,Discount_Days!A:C,3,0)&gt;0,VLOOKUP(H475,Discount_Days!A:C,3,0)*NewSales_1001_1015!F475,0)</f>
        <v>0</v>
      </c>
      <c r="M475" s="3">
        <f t="shared" si="39"/>
        <v>12</v>
      </c>
    </row>
    <row r="476" spans="1:13" x14ac:dyDescent="0.35">
      <c r="A476" s="5">
        <v>43748</v>
      </c>
      <c r="B476" s="2" t="s">
        <v>100</v>
      </c>
      <c r="C476" s="3">
        <v>12</v>
      </c>
      <c r="D476" s="3">
        <v>2.99</v>
      </c>
      <c r="E476" s="3">
        <v>5.98</v>
      </c>
      <c r="F476" s="3">
        <v>24</v>
      </c>
      <c r="G476" s="2">
        <v>2</v>
      </c>
      <c r="H476" s="2" t="str">
        <f t="shared" si="35"/>
        <v>Thursday</v>
      </c>
      <c r="I476" s="5">
        <f t="shared" si="36"/>
        <v>43751</v>
      </c>
      <c r="J476" s="2" t="str">
        <f t="shared" si="37"/>
        <v>Sunday</v>
      </c>
      <c r="K476" s="2" t="str">
        <f t="shared" si="38"/>
        <v>Weekday</v>
      </c>
      <c r="L476" s="3">
        <f>IF(VLOOKUP(H476,Discount_Days!A:C,3,0)&gt;0,VLOOKUP(H476,Discount_Days!A:C,3,0)*NewSales_1001_1015!F476,0)</f>
        <v>2.4000000000000004</v>
      </c>
      <c r="M476" s="3">
        <f t="shared" si="39"/>
        <v>21.6</v>
      </c>
    </row>
    <row r="477" spans="1:13" x14ac:dyDescent="0.35">
      <c r="A477" s="5">
        <v>43751</v>
      </c>
      <c r="B477" s="2" t="s">
        <v>100</v>
      </c>
      <c r="C477" s="3">
        <v>12.5</v>
      </c>
      <c r="D477" s="3">
        <v>2.99</v>
      </c>
      <c r="E477" s="3">
        <v>2.99</v>
      </c>
      <c r="F477" s="3">
        <v>12.5</v>
      </c>
      <c r="G477" s="2">
        <v>1</v>
      </c>
      <c r="H477" s="2" t="str">
        <f t="shared" si="35"/>
        <v>Sunday</v>
      </c>
      <c r="I477" s="5">
        <f t="shared" si="36"/>
        <v>43754</v>
      </c>
      <c r="J477" s="2" t="str">
        <f t="shared" si="37"/>
        <v>Wednesday</v>
      </c>
      <c r="K477" s="2" t="str">
        <f t="shared" si="38"/>
        <v>Weekend</v>
      </c>
      <c r="L477" s="3">
        <f>IF(VLOOKUP(H477,Discount_Days!A:C,3,0)&gt;0,VLOOKUP(H477,Discount_Days!A:C,3,0)*NewSales_1001_1015!F477,0)</f>
        <v>0</v>
      </c>
      <c r="M477" s="3">
        <f t="shared" si="39"/>
        <v>12.5</v>
      </c>
    </row>
    <row r="478" spans="1:13" x14ac:dyDescent="0.35">
      <c r="A478" s="5">
        <v>43753</v>
      </c>
      <c r="B478" s="2" t="s">
        <v>100</v>
      </c>
      <c r="C478" s="3">
        <v>12.33</v>
      </c>
      <c r="D478" s="3">
        <v>2.99</v>
      </c>
      <c r="E478" s="3">
        <v>8.9700000000000006</v>
      </c>
      <c r="F478" s="3">
        <v>36.99</v>
      </c>
      <c r="G478" s="2">
        <v>3</v>
      </c>
      <c r="H478" s="2" t="str">
        <f t="shared" si="35"/>
        <v>Tuesday</v>
      </c>
      <c r="I478" s="5">
        <f t="shared" si="36"/>
        <v>43756</v>
      </c>
      <c r="J478" s="2" t="str">
        <f t="shared" si="37"/>
        <v>Friday</v>
      </c>
      <c r="K478" s="2" t="str">
        <f t="shared" si="38"/>
        <v>Weekday</v>
      </c>
      <c r="L478" s="3">
        <f>IF(VLOOKUP(H478,Discount_Days!A:C,3,0)&gt;0,VLOOKUP(H478,Discount_Days!A:C,3,0)*NewSales_1001_1015!F478,0)</f>
        <v>1.8495000000000001</v>
      </c>
      <c r="M478" s="3">
        <f t="shared" si="39"/>
        <v>35.140500000000003</v>
      </c>
    </row>
    <row r="479" spans="1:13" x14ac:dyDescent="0.35">
      <c r="A479" s="5">
        <v>43739</v>
      </c>
      <c r="B479" s="2" t="s">
        <v>27</v>
      </c>
      <c r="C479" s="3">
        <v>15</v>
      </c>
      <c r="D479" s="3">
        <v>2.95</v>
      </c>
      <c r="E479" s="3">
        <v>5.9</v>
      </c>
      <c r="F479" s="3">
        <v>30</v>
      </c>
      <c r="G479" s="2">
        <v>2</v>
      </c>
      <c r="H479" s="2" t="str">
        <f t="shared" si="35"/>
        <v>Tuesday</v>
      </c>
      <c r="I479" s="5">
        <f t="shared" si="36"/>
        <v>43742</v>
      </c>
      <c r="J479" s="2" t="str">
        <f t="shared" si="37"/>
        <v>Friday</v>
      </c>
      <c r="K479" s="2" t="str">
        <f t="shared" si="38"/>
        <v>Weekday</v>
      </c>
      <c r="L479" s="3">
        <f>IF(VLOOKUP(H479,Discount_Days!A:C,3,0)&gt;0,VLOOKUP(H479,Discount_Days!A:C,3,0)*NewSales_1001_1015!F479,0)</f>
        <v>1.5</v>
      </c>
      <c r="M479" s="3">
        <f t="shared" si="39"/>
        <v>28.5</v>
      </c>
    </row>
    <row r="480" spans="1:13" x14ac:dyDescent="0.35">
      <c r="A480" s="5">
        <v>43740</v>
      </c>
      <c r="B480" s="2" t="s">
        <v>27</v>
      </c>
      <c r="C480" s="3">
        <v>15</v>
      </c>
      <c r="D480" s="3">
        <v>2.95</v>
      </c>
      <c r="E480" s="3">
        <v>5.9</v>
      </c>
      <c r="F480" s="3">
        <v>30</v>
      </c>
      <c r="G480" s="2">
        <v>2</v>
      </c>
      <c r="H480" s="2" t="str">
        <f t="shared" si="35"/>
        <v>Wednesday</v>
      </c>
      <c r="I480" s="5">
        <f t="shared" si="36"/>
        <v>43743</v>
      </c>
      <c r="J480" s="2" t="str">
        <f t="shared" si="37"/>
        <v>Saturday</v>
      </c>
      <c r="K480" s="2" t="str">
        <f t="shared" si="38"/>
        <v>Weekday</v>
      </c>
      <c r="L480" s="3">
        <f>IF(VLOOKUP(H480,Discount_Days!A:C,3,0)&gt;0,VLOOKUP(H480,Discount_Days!A:C,3,0)*NewSales_1001_1015!F480,0)</f>
        <v>0</v>
      </c>
      <c r="M480" s="3">
        <f t="shared" si="39"/>
        <v>30</v>
      </c>
    </row>
    <row r="481" spans="1:13" x14ac:dyDescent="0.35">
      <c r="A481" s="5">
        <v>43741</v>
      </c>
      <c r="B481" s="2" t="s">
        <v>27</v>
      </c>
      <c r="C481" s="3">
        <v>15</v>
      </c>
      <c r="D481" s="3">
        <v>2.95</v>
      </c>
      <c r="E481" s="3">
        <v>2.95</v>
      </c>
      <c r="F481" s="3">
        <v>15</v>
      </c>
      <c r="G481" s="2">
        <v>1</v>
      </c>
      <c r="H481" s="2" t="str">
        <f t="shared" si="35"/>
        <v>Thursday</v>
      </c>
      <c r="I481" s="5">
        <f t="shared" si="36"/>
        <v>43744</v>
      </c>
      <c r="J481" s="2" t="str">
        <f t="shared" si="37"/>
        <v>Sunday</v>
      </c>
      <c r="K481" s="2" t="str">
        <f t="shared" si="38"/>
        <v>Weekday</v>
      </c>
      <c r="L481" s="3">
        <f>IF(VLOOKUP(H481,Discount_Days!A:C,3,0)&gt;0,VLOOKUP(H481,Discount_Days!A:C,3,0)*NewSales_1001_1015!F481,0)</f>
        <v>1.5</v>
      </c>
      <c r="M481" s="3">
        <f t="shared" si="39"/>
        <v>13.5</v>
      </c>
    </row>
    <row r="482" spans="1:13" x14ac:dyDescent="0.35">
      <c r="A482" s="5">
        <v>43742</v>
      </c>
      <c r="B482" s="2" t="s">
        <v>27</v>
      </c>
      <c r="C482" s="3">
        <v>15</v>
      </c>
      <c r="D482" s="3">
        <v>2.95</v>
      </c>
      <c r="E482" s="3">
        <v>5.9</v>
      </c>
      <c r="F482" s="3">
        <v>30</v>
      </c>
      <c r="G482" s="2">
        <v>2</v>
      </c>
      <c r="H482" s="2" t="str">
        <f t="shared" si="35"/>
        <v>Friday</v>
      </c>
      <c r="I482" s="5">
        <f t="shared" si="36"/>
        <v>43745</v>
      </c>
      <c r="J482" s="2" t="str">
        <f t="shared" si="37"/>
        <v>Monday</v>
      </c>
      <c r="K482" s="2" t="str">
        <f t="shared" si="38"/>
        <v>Weekday</v>
      </c>
      <c r="L482" s="3">
        <f>IF(VLOOKUP(H482,Discount_Days!A:C,3,0)&gt;0,VLOOKUP(H482,Discount_Days!A:C,3,0)*NewSales_1001_1015!F482,0)</f>
        <v>0</v>
      </c>
      <c r="M482" s="3">
        <f t="shared" si="39"/>
        <v>30</v>
      </c>
    </row>
    <row r="483" spans="1:13" x14ac:dyDescent="0.35">
      <c r="A483" s="5">
        <v>43743</v>
      </c>
      <c r="B483" s="2" t="s">
        <v>27</v>
      </c>
      <c r="C483" s="3">
        <v>15.87</v>
      </c>
      <c r="D483" s="3">
        <v>2.95</v>
      </c>
      <c r="E483" s="3">
        <v>8.85</v>
      </c>
      <c r="F483" s="3">
        <v>47.62</v>
      </c>
      <c r="G483" s="2">
        <v>3</v>
      </c>
      <c r="H483" s="2" t="str">
        <f t="shared" si="35"/>
        <v>Saturday</v>
      </c>
      <c r="I483" s="5">
        <f t="shared" si="36"/>
        <v>43746</v>
      </c>
      <c r="J483" s="2" t="str">
        <f t="shared" si="37"/>
        <v>Tuesday</v>
      </c>
      <c r="K483" s="2" t="str">
        <f t="shared" si="38"/>
        <v>Weekend</v>
      </c>
      <c r="L483" s="3">
        <f>IF(VLOOKUP(H483,Discount_Days!A:C,3,0)&gt;0,VLOOKUP(H483,Discount_Days!A:C,3,0)*NewSales_1001_1015!F483,0)</f>
        <v>0</v>
      </c>
      <c r="M483" s="3">
        <f t="shared" si="39"/>
        <v>47.62</v>
      </c>
    </row>
    <row r="484" spans="1:13" x14ac:dyDescent="0.35">
      <c r="A484" s="5">
        <v>43744</v>
      </c>
      <c r="B484" s="2" t="s">
        <v>27</v>
      </c>
      <c r="C484" s="3">
        <v>15.44</v>
      </c>
      <c r="D484" s="3">
        <v>2.95</v>
      </c>
      <c r="E484" s="3">
        <v>17.7</v>
      </c>
      <c r="F484" s="3">
        <v>92.62</v>
      </c>
      <c r="G484" s="2">
        <v>6</v>
      </c>
      <c r="H484" s="2" t="str">
        <f t="shared" si="35"/>
        <v>Sunday</v>
      </c>
      <c r="I484" s="5">
        <f t="shared" si="36"/>
        <v>43747</v>
      </c>
      <c r="J484" s="2" t="str">
        <f t="shared" si="37"/>
        <v>Wednesday</v>
      </c>
      <c r="K484" s="2" t="str">
        <f t="shared" si="38"/>
        <v>Weekend</v>
      </c>
      <c r="L484" s="3">
        <f>IF(VLOOKUP(H484,Discount_Days!A:C,3,0)&gt;0,VLOOKUP(H484,Discount_Days!A:C,3,0)*NewSales_1001_1015!F484,0)</f>
        <v>0</v>
      </c>
      <c r="M484" s="3">
        <f t="shared" si="39"/>
        <v>92.62</v>
      </c>
    </row>
    <row r="485" spans="1:13" x14ac:dyDescent="0.35">
      <c r="A485" s="5">
        <v>43745</v>
      </c>
      <c r="B485" s="2" t="s">
        <v>27</v>
      </c>
      <c r="C485" s="3">
        <v>15</v>
      </c>
      <c r="D485" s="3">
        <v>2.95</v>
      </c>
      <c r="E485" s="3">
        <v>8.85</v>
      </c>
      <c r="F485" s="3">
        <v>45</v>
      </c>
      <c r="G485" s="2">
        <v>3</v>
      </c>
      <c r="H485" s="2" t="str">
        <f t="shared" si="35"/>
        <v>Monday</v>
      </c>
      <c r="I485" s="5">
        <f t="shared" si="36"/>
        <v>43748</v>
      </c>
      <c r="J485" s="2" t="str">
        <f t="shared" si="37"/>
        <v>Thursday</v>
      </c>
      <c r="K485" s="2" t="str">
        <f t="shared" si="38"/>
        <v>Weekend</v>
      </c>
      <c r="L485" s="3">
        <f>IF(VLOOKUP(H485,Discount_Days!A:C,3,0)&gt;0,VLOOKUP(H485,Discount_Days!A:C,3,0)*NewSales_1001_1015!F485,0)</f>
        <v>0</v>
      </c>
      <c r="M485" s="3">
        <f t="shared" si="39"/>
        <v>45</v>
      </c>
    </row>
    <row r="486" spans="1:13" x14ac:dyDescent="0.35">
      <c r="A486" s="5">
        <v>43747</v>
      </c>
      <c r="B486" s="2" t="s">
        <v>27</v>
      </c>
      <c r="C486" s="3">
        <v>15</v>
      </c>
      <c r="D486" s="3">
        <v>2.95</v>
      </c>
      <c r="E486" s="3">
        <v>2.95</v>
      </c>
      <c r="F486" s="3">
        <v>15</v>
      </c>
      <c r="G486" s="2">
        <v>1</v>
      </c>
      <c r="H486" s="2" t="str">
        <f t="shared" si="35"/>
        <v>Wednesday</v>
      </c>
      <c r="I486" s="5">
        <f t="shared" si="36"/>
        <v>43750</v>
      </c>
      <c r="J486" s="2" t="str">
        <f t="shared" si="37"/>
        <v>Saturday</v>
      </c>
      <c r="K486" s="2" t="str">
        <f t="shared" si="38"/>
        <v>Weekday</v>
      </c>
      <c r="L486" s="3">
        <f>IF(VLOOKUP(H486,Discount_Days!A:C,3,0)&gt;0,VLOOKUP(H486,Discount_Days!A:C,3,0)*NewSales_1001_1015!F486,0)</f>
        <v>0</v>
      </c>
      <c r="M486" s="3">
        <f t="shared" si="39"/>
        <v>15</v>
      </c>
    </row>
    <row r="487" spans="1:13" x14ac:dyDescent="0.35">
      <c r="A487" s="5">
        <v>43748</v>
      </c>
      <c r="B487" s="2" t="s">
        <v>27</v>
      </c>
      <c r="C487" s="3">
        <v>16.91</v>
      </c>
      <c r="D487" s="3">
        <v>2.95</v>
      </c>
      <c r="E487" s="3">
        <v>14.75</v>
      </c>
      <c r="F487" s="3">
        <v>84.54</v>
      </c>
      <c r="G487" s="2">
        <v>5</v>
      </c>
      <c r="H487" s="2" t="str">
        <f t="shared" si="35"/>
        <v>Thursday</v>
      </c>
      <c r="I487" s="5">
        <f t="shared" si="36"/>
        <v>43751</v>
      </c>
      <c r="J487" s="2" t="str">
        <f t="shared" si="37"/>
        <v>Sunday</v>
      </c>
      <c r="K487" s="2" t="str">
        <f t="shared" si="38"/>
        <v>Weekday</v>
      </c>
      <c r="L487" s="3">
        <f>IF(VLOOKUP(H487,Discount_Days!A:C,3,0)&gt;0,VLOOKUP(H487,Discount_Days!A:C,3,0)*NewSales_1001_1015!F487,0)</f>
        <v>8.4540000000000006</v>
      </c>
      <c r="M487" s="3">
        <f t="shared" si="39"/>
        <v>76.086000000000013</v>
      </c>
    </row>
    <row r="488" spans="1:13" x14ac:dyDescent="0.35">
      <c r="A488" s="5">
        <v>43749</v>
      </c>
      <c r="B488" s="2" t="s">
        <v>27</v>
      </c>
      <c r="C488" s="3">
        <v>15</v>
      </c>
      <c r="D488" s="3">
        <v>2.95</v>
      </c>
      <c r="E488" s="3">
        <v>8.85</v>
      </c>
      <c r="F488" s="3">
        <v>45</v>
      </c>
      <c r="G488" s="2">
        <v>3</v>
      </c>
      <c r="H488" s="2" t="str">
        <f t="shared" si="35"/>
        <v>Friday</v>
      </c>
      <c r="I488" s="5">
        <f t="shared" si="36"/>
        <v>43752</v>
      </c>
      <c r="J488" s="2" t="str">
        <f t="shared" si="37"/>
        <v>Monday</v>
      </c>
      <c r="K488" s="2" t="str">
        <f t="shared" si="38"/>
        <v>Weekday</v>
      </c>
      <c r="L488" s="3">
        <f>IF(VLOOKUP(H488,Discount_Days!A:C,3,0)&gt;0,VLOOKUP(H488,Discount_Days!A:C,3,0)*NewSales_1001_1015!F488,0)</f>
        <v>0</v>
      </c>
      <c r="M488" s="3">
        <f t="shared" si="39"/>
        <v>45</v>
      </c>
    </row>
    <row r="489" spans="1:13" x14ac:dyDescent="0.35">
      <c r="A489" s="5">
        <v>43750</v>
      </c>
      <c r="B489" s="2" t="s">
        <v>27</v>
      </c>
      <c r="C489" s="3">
        <v>17.399999999999999</v>
      </c>
      <c r="D489" s="3">
        <v>2.95</v>
      </c>
      <c r="E489" s="3">
        <v>5.9</v>
      </c>
      <c r="F489" s="3">
        <v>34.79</v>
      </c>
      <c r="G489" s="2">
        <v>2</v>
      </c>
      <c r="H489" s="2" t="str">
        <f t="shared" si="35"/>
        <v>Saturday</v>
      </c>
      <c r="I489" s="5">
        <f t="shared" si="36"/>
        <v>43753</v>
      </c>
      <c r="J489" s="2" t="str">
        <f t="shared" si="37"/>
        <v>Tuesday</v>
      </c>
      <c r="K489" s="2" t="str">
        <f t="shared" si="38"/>
        <v>Weekend</v>
      </c>
      <c r="L489" s="3">
        <f>IF(VLOOKUP(H489,Discount_Days!A:C,3,0)&gt;0,VLOOKUP(H489,Discount_Days!A:C,3,0)*NewSales_1001_1015!F489,0)</f>
        <v>0</v>
      </c>
      <c r="M489" s="3">
        <f t="shared" si="39"/>
        <v>34.79</v>
      </c>
    </row>
    <row r="490" spans="1:13" x14ac:dyDescent="0.35">
      <c r="A490" s="5">
        <v>43751</v>
      </c>
      <c r="B490" s="2" t="s">
        <v>27</v>
      </c>
      <c r="C490" s="3">
        <v>15</v>
      </c>
      <c r="D490" s="3">
        <v>2.95</v>
      </c>
      <c r="E490" s="3">
        <v>2.95</v>
      </c>
      <c r="F490" s="3">
        <v>15</v>
      </c>
      <c r="G490" s="2">
        <v>1</v>
      </c>
      <c r="H490" s="2" t="str">
        <f t="shared" si="35"/>
        <v>Sunday</v>
      </c>
      <c r="I490" s="5">
        <f t="shared" si="36"/>
        <v>43754</v>
      </c>
      <c r="J490" s="2" t="str">
        <f t="shared" si="37"/>
        <v>Wednesday</v>
      </c>
      <c r="K490" s="2" t="str">
        <f t="shared" si="38"/>
        <v>Weekend</v>
      </c>
      <c r="L490" s="3">
        <f>IF(VLOOKUP(H490,Discount_Days!A:C,3,0)&gt;0,VLOOKUP(H490,Discount_Days!A:C,3,0)*NewSales_1001_1015!F490,0)</f>
        <v>0</v>
      </c>
      <c r="M490" s="3">
        <f t="shared" si="39"/>
        <v>15</v>
      </c>
    </row>
    <row r="491" spans="1:13" x14ac:dyDescent="0.35">
      <c r="A491" s="5">
        <v>43752</v>
      </c>
      <c r="B491" s="2" t="s">
        <v>27</v>
      </c>
      <c r="C491" s="3">
        <v>15.68</v>
      </c>
      <c r="D491" s="3">
        <v>2.95</v>
      </c>
      <c r="E491" s="3">
        <v>20.65</v>
      </c>
      <c r="F491" s="3">
        <v>109.77</v>
      </c>
      <c r="G491" s="2">
        <v>7</v>
      </c>
      <c r="H491" s="2" t="str">
        <f t="shared" si="35"/>
        <v>Monday</v>
      </c>
      <c r="I491" s="5">
        <f t="shared" si="36"/>
        <v>43755</v>
      </c>
      <c r="J491" s="2" t="str">
        <f t="shared" si="37"/>
        <v>Thursday</v>
      </c>
      <c r="K491" s="2" t="str">
        <f t="shared" si="38"/>
        <v>Weekend</v>
      </c>
      <c r="L491" s="3">
        <f>IF(VLOOKUP(H491,Discount_Days!A:C,3,0)&gt;0,VLOOKUP(H491,Discount_Days!A:C,3,0)*NewSales_1001_1015!F491,0)</f>
        <v>0</v>
      </c>
      <c r="M491" s="3">
        <f t="shared" si="39"/>
        <v>109.77</v>
      </c>
    </row>
    <row r="492" spans="1:13" x14ac:dyDescent="0.35">
      <c r="A492" s="5">
        <v>43753</v>
      </c>
      <c r="B492" s="2" t="s">
        <v>27</v>
      </c>
      <c r="C492" s="3">
        <v>16.2</v>
      </c>
      <c r="D492" s="3">
        <v>2.95</v>
      </c>
      <c r="E492" s="3">
        <v>23.6</v>
      </c>
      <c r="F492" s="3">
        <v>129.57</v>
      </c>
      <c r="G492" s="2">
        <v>8</v>
      </c>
      <c r="H492" s="2" t="str">
        <f t="shared" si="35"/>
        <v>Tuesday</v>
      </c>
      <c r="I492" s="5">
        <f t="shared" si="36"/>
        <v>43756</v>
      </c>
      <c r="J492" s="2" t="str">
        <f t="shared" si="37"/>
        <v>Friday</v>
      </c>
      <c r="K492" s="2" t="str">
        <f t="shared" si="38"/>
        <v>Weekday</v>
      </c>
      <c r="L492" s="3">
        <f>IF(VLOOKUP(H492,Discount_Days!A:C,3,0)&gt;0,VLOOKUP(H492,Discount_Days!A:C,3,0)*NewSales_1001_1015!F492,0)</f>
        <v>6.4785000000000004</v>
      </c>
      <c r="M492" s="3">
        <f t="shared" si="39"/>
        <v>123.0915</v>
      </c>
    </row>
    <row r="493" spans="1:13" x14ac:dyDescent="0.35">
      <c r="A493" s="5">
        <v>43742</v>
      </c>
      <c r="B493" s="2" t="s">
        <v>163</v>
      </c>
      <c r="C493" s="3">
        <v>15</v>
      </c>
      <c r="D493" s="3">
        <v>3.75</v>
      </c>
      <c r="E493" s="3">
        <v>3.75</v>
      </c>
      <c r="F493" s="3">
        <v>15</v>
      </c>
      <c r="G493" s="2">
        <v>1</v>
      </c>
      <c r="H493" s="2" t="str">
        <f t="shared" si="35"/>
        <v>Friday</v>
      </c>
      <c r="I493" s="5">
        <f t="shared" si="36"/>
        <v>43745</v>
      </c>
      <c r="J493" s="2" t="str">
        <f t="shared" si="37"/>
        <v>Monday</v>
      </c>
      <c r="K493" s="2" t="str">
        <f t="shared" si="38"/>
        <v>Weekday</v>
      </c>
      <c r="L493" s="3">
        <f>IF(VLOOKUP(H493,Discount_Days!A:C,3,0)&gt;0,VLOOKUP(H493,Discount_Days!A:C,3,0)*NewSales_1001_1015!F493,0)</f>
        <v>0</v>
      </c>
      <c r="M493" s="3">
        <f t="shared" si="39"/>
        <v>15</v>
      </c>
    </row>
    <row r="494" spans="1:13" x14ac:dyDescent="0.35">
      <c r="A494" s="5">
        <v>43743</v>
      </c>
      <c r="B494" s="2" t="s">
        <v>163</v>
      </c>
      <c r="C494" s="3">
        <v>17.62</v>
      </c>
      <c r="D494" s="3">
        <v>3.75</v>
      </c>
      <c r="E494" s="3">
        <v>3.75</v>
      </c>
      <c r="F494" s="3">
        <v>17.62</v>
      </c>
      <c r="G494" s="2">
        <v>1</v>
      </c>
      <c r="H494" s="2" t="str">
        <f t="shared" si="35"/>
        <v>Saturday</v>
      </c>
      <c r="I494" s="5">
        <f t="shared" si="36"/>
        <v>43746</v>
      </c>
      <c r="J494" s="2" t="str">
        <f t="shared" si="37"/>
        <v>Tuesday</v>
      </c>
      <c r="K494" s="2" t="str">
        <f t="shared" si="38"/>
        <v>Weekend</v>
      </c>
      <c r="L494" s="3">
        <f>IF(VLOOKUP(H494,Discount_Days!A:C,3,0)&gt;0,VLOOKUP(H494,Discount_Days!A:C,3,0)*NewSales_1001_1015!F494,0)</f>
        <v>0</v>
      </c>
      <c r="M494" s="3">
        <f t="shared" si="39"/>
        <v>17.62</v>
      </c>
    </row>
    <row r="495" spans="1:13" x14ac:dyDescent="0.35">
      <c r="A495" s="5">
        <v>43745</v>
      </c>
      <c r="B495" s="2" t="s">
        <v>163</v>
      </c>
      <c r="C495" s="3">
        <v>15</v>
      </c>
      <c r="D495" s="3">
        <v>3.75</v>
      </c>
      <c r="E495" s="3">
        <v>3.75</v>
      </c>
      <c r="F495" s="3">
        <v>15</v>
      </c>
      <c r="G495" s="2">
        <v>1</v>
      </c>
      <c r="H495" s="2" t="str">
        <f t="shared" si="35"/>
        <v>Monday</v>
      </c>
      <c r="I495" s="5">
        <f t="shared" si="36"/>
        <v>43748</v>
      </c>
      <c r="J495" s="2" t="str">
        <f t="shared" si="37"/>
        <v>Thursday</v>
      </c>
      <c r="K495" s="2" t="str">
        <f t="shared" si="38"/>
        <v>Weekend</v>
      </c>
      <c r="L495" s="3">
        <f>IF(VLOOKUP(H495,Discount_Days!A:C,3,0)&gt;0,VLOOKUP(H495,Discount_Days!A:C,3,0)*NewSales_1001_1015!F495,0)</f>
        <v>0</v>
      </c>
      <c r="M495" s="3">
        <f t="shared" si="39"/>
        <v>15</v>
      </c>
    </row>
    <row r="496" spans="1:13" x14ac:dyDescent="0.35">
      <c r="A496" s="5">
        <v>43746</v>
      </c>
      <c r="B496" s="2" t="s">
        <v>163</v>
      </c>
      <c r="C496" s="3">
        <v>15</v>
      </c>
      <c r="D496" s="3">
        <v>3.75</v>
      </c>
      <c r="E496" s="3">
        <v>3.75</v>
      </c>
      <c r="F496" s="3">
        <v>15</v>
      </c>
      <c r="G496" s="2">
        <v>1</v>
      </c>
      <c r="H496" s="2" t="str">
        <f t="shared" si="35"/>
        <v>Tuesday</v>
      </c>
      <c r="I496" s="5">
        <f t="shared" si="36"/>
        <v>43749</v>
      </c>
      <c r="J496" s="2" t="str">
        <f t="shared" si="37"/>
        <v>Friday</v>
      </c>
      <c r="K496" s="2" t="str">
        <f t="shared" si="38"/>
        <v>Weekday</v>
      </c>
      <c r="L496" s="3">
        <f>IF(VLOOKUP(H496,Discount_Days!A:C,3,0)&gt;0,VLOOKUP(H496,Discount_Days!A:C,3,0)*NewSales_1001_1015!F496,0)</f>
        <v>0.75</v>
      </c>
      <c r="M496" s="3">
        <f t="shared" si="39"/>
        <v>14.25</v>
      </c>
    </row>
    <row r="497" spans="1:13" x14ac:dyDescent="0.35">
      <c r="A497" s="5">
        <v>43747</v>
      </c>
      <c r="B497" s="2" t="s">
        <v>163</v>
      </c>
      <c r="C497" s="3">
        <v>15</v>
      </c>
      <c r="D497" s="3">
        <v>3.75</v>
      </c>
      <c r="E497" s="3">
        <v>3.75</v>
      </c>
      <c r="F497" s="3">
        <v>15</v>
      </c>
      <c r="G497" s="2">
        <v>1</v>
      </c>
      <c r="H497" s="2" t="str">
        <f t="shared" si="35"/>
        <v>Wednesday</v>
      </c>
      <c r="I497" s="5">
        <f t="shared" si="36"/>
        <v>43750</v>
      </c>
      <c r="J497" s="2" t="str">
        <f t="shared" si="37"/>
        <v>Saturday</v>
      </c>
      <c r="K497" s="2" t="str">
        <f t="shared" si="38"/>
        <v>Weekday</v>
      </c>
      <c r="L497" s="3">
        <f>IF(VLOOKUP(H497,Discount_Days!A:C,3,0)&gt;0,VLOOKUP(H497,Discount_Days!A:C,3,0)*NewSales_1001_1015!F497,0)</f>
        <v>0</v>
      </c>
      <c r="M497" s="3">
        <f t="shared" si="39"/>
        <v>15</v>
      </c>
    </row>
    <row r="498" spans="1:13" x14ac:dyDescent="0.35">
      <c r="A498" s="5">
        <v>43750</v>
      </c>
      <c r="B498" s="2" t="s">
        <v>163</v>
      </c>
      <c r="C498" s="3">
        <v>15</v>
      </c>
      <c r="D498" s="3">
        <v>3.75</v>
      </c>
      <c r="E498" s="3">
        <v>11.25</v>
      </c>
      <c r="F498" s="3">
        <v>45</v>
      </c>
      <c r="G498" s="2">
        <v>3</v>
      </c>
      <c r="H498" s="2" t="str">
        <f t="shared" si="35"/>
        <v>Saturday</v>
      </c>
      <c r="I498" s="5">
        <f t="shared" si="36"/>
        <v>43753</v>
      </c>
      <c r="J498" s="2" t="str">
        <f t="shared" si="37"/>
        <v>Tuesday</v>
      </c>
      <c r="K498" s="2" t="str">
        <f t="shared" si="38"/>
        <v>Weekend</v>
      </c>
      <c r="L498" s="3">
        <f>IF(VLOOKUP(H498,Discount_Days!A:C,3,0)&gt;0,VLOOKUP(H498,Discount_Days!A:C,3,0)*NewSales_1001_1015!F498,0)</f>
        <v>0</v>
      </c>
      <c r="M498" s="3">
        <f t="shared" si="39"/>
        <v>45</v>
      </c>
    </row>
    <row r="499" spans="1:13" x14ac:dyDescent="0.35">
      <c r="A499" s="5">
        <v>43753</v>
      </c>
      <c r="B499" s="2" t="s">
        <v>163</v>
      </c>
      <c r="C499" s="3">
        <v>15</v>
      </c>
      <c r="D499" s="3">
        <v>3.75</v>
      </c>
      <c r="E499" s="3">
        <v>3.75</v>
      </c>
      <c r="F499" s="3">
        <v>15</v>
      </c>
      <c r="G499" s="2">
        <v>1</v>
      </c>
      <c r="H499" s="2" t="str">
        <f t="shared" si="35"/>
        <v>Tuesday</v>
      </c>
      <c r="I499" s="5">
        <f t="shared" si="36"/>
        <v>43756</v>
      </c>
      <c r="J499" s="2" t="str">
        <f t="shared" si="37"/>
        <v>Friday</v>
      </c>
      <c r="K499" s="2" t="str">
        <f t="shared" si="38"/>
        <v>Weekday</v>
      </c>
      <c r="L499" s="3">
        <f>IF(VLOOKUP(H499,Discount_Days!A:C,3,0)&gt;0,VLOOKUP(H499,Discount_Days!A:C,3,0)*NewSales_1001_1015!F499,0)</f>
        <v>0.75</v>
      </c>
      <c r="M499" s="3">
        <f t="shared" si="39"/>
        <v>14.25</v>
      </c>
    </row>
    <row r="500" spans="1:13" x14ac:dyDescent="0.35">
      <c r="A500" s="5">
        <v>43744</v>
      </c>
      <c r="B500" s="2" t="s">
        <v>203</v>
      </c>
      <c r="C500" s="3">
        <v>12</v>
      </c>
      <c r="D500" s="3">
        <v>2.8</v>
      </c>
      <c r="E500" s="3">
        <v>2.8</v>
      </c>
      <c r="F500" s="3">
        <v>12</v>
      </c>
      <c r="G500" s="2">
        <v>1</v>
      </c>
      <c r="H500" s="2" t="str">
        <f t="shared" si="35"/>
        <v>Sunday</v>
      </c>
      <c r="I500" s="5">
        <f t="shared" si="36"/>
        <v>43747</v>
      </c>
      <c r="J500" s="2" t="str">
        <f t="shared" si="37"/>
        <v>Wednesday</v>
      </c>
      <c r="K500" s="2" t="str">
        <f t="shared" si="38"/>
        <v>Weekend</v>
      </c>
      <c r="L500" s="3">
        <f>IF(VLOOKUP(H500,Discount_Days!A:C,3,0)&gt;0,VLOOKUP(H500,Discount_Days!A:C,3,0)*NewSales_1001_1015!F500,0)</f>
        <v>0</v>
      </c>
      <c r="M500" s="3">
        <f t="shared" si="39"/>
        <v>12</v>
      </c>
    </row>
    <row r="501" spans="1:13" x14ac:dyDescent="0.35">
      <c r="A501" s="5">
        <v>43746</v>
      </c>
      <c r="B501" s="2" t="s">
        <v>203</v>
      </c>
      <c r="C501" s="3">
        <v>12</v>
      </c>
      <c r="D501" s="3">
        <v>2.8</v>
      </c>
      <c r="E501" s="3">
        <v>2.8</v>
      </c>
      <c r="F501" s="3">
        <v>12</v>
      </c>
      <c r="G501" s="2">
        <v>1</v>
      </c>
      <c r="H501" s="2" t="str">
        <f t="shared" si="35"/>
        <v>Tuesday</v>
      </c>
      <c r="I501" s="5">
        <f t="shared" si="36"/>
        <v>43749</v>
      </c>
      <c r="J501" s="2" t="str">
        <f t="shared" si="37"/>
        <v>Friday</v>
      </c>
      <c r="K501" s="2" t="str">
        <f t="shared" si="38"/>
        <v>Weekday</v>
      </c>
      <c r="L501" s="3">
        <f>IF(VLOOKUP(H501,Discount_Days!A:C,3,0)&gt;0,VLOOKUP(H501,Discount_Days!A:C,3,0)*NewSales_1001_1015!F501,0)</f>
        <v>0.60000000000000009</v>
      </c>
      <c r="M501" s="3">
        <f t="shared" si="39"/>
        <v>11.4</v>
      </c>
    </row>
    <row r="502" spans="1:13" x14ac:dyDescent="0.35">
      <c r="A502" s="5">
        <v>43747</v>
      </c>
      <c r="B502" s="2" t="s">
        <v>203</v>
      </c>
      <c r="C502" s="3">
        <v>12</v>
      </c>
      <c r="D502" s="3">
        <v>2.8</v>
      </c>
      <c r="E502" s="3">
        <v>2.8</v>
      </c>
      <c r="F502" s="3">
        <v>12</v>
      </c>
      <c r="G502" s="2">
        <v>1</v>
      </c>
      <c r="H502" s="2" t="str">
        <f t="shared" si="35"/>
        <v>Wednesday</v>
      </c>
      <c r="I502" s="5">
        <f t="shared" si="36"/>
        <v>43750</v>
      </c>
      <c r="J502" s="2" t="str">
        <f t="shared" si="37"/>
        <v>Saturday</v>
      </c>
      <c r="K502" s="2" t="str">
        <f t="shared" si="38"/>
        <v>Weekday</v>
      </c>
      <c r="L502" s="3">
        <f>IF(VLOOKUP(H502,Discount_Days!A:C,3,0)&gt;0,VLOOKUP(H502,Discount_Days!A:C,3,0)*NewSales_1001_1015!F502,0)</f>
        <v>0</v>
      </c>
      <c r="M502" s="3">
        <f t="shared" si="39"/>
        <v>12</v>
      </c>
    </row>
    <row r="503" spans="1:13" x14ac:dyDescent="0.35">
      <c r="A503" s="5">
        <v>43739</v>
      </c>
      <c r="B503" s="2" t="s">
        <v>177</v>
      </c>
      <c r="C503" s="3">
        <v>10</v>
      </c>
      <c r="D503" s="3">
        <v>0.75</v>
      </c>
      <c r="E503" s="3">
        <v>0.75</v>
      </c>
      <c r="F503" s="3">
        <v>10</v>
      </c>
      <c r="G503" s="2">
        <v>1</v>
      </c>
      <c r="H503" s="2" t="str">
        <f t="shared" si="35"/>
        <v>Tuesday</v>
      </c>
      <c r="I503" s="5">
        <f t="shared" si="36"/>
        <v>43742</v>
      </c>
      <c r="J503" s="2" t="str">
        <f t="shared" si="37"/>
        <v>Friday</v>
      </c>
      <c r="K503" s="2" t="str">
        <f t="shared" si="38"/>
        <v>Weekday</v>
      </c>
      <c r="L503" s="3">
        <f>IF(VLOOKUP(H503,Discount_Days!A:C,3,0)&gt;0,VLOOKUP(H503,Discount_Days!A:C,3,0)*NewSales_1001_1015!F503,0)</f>
        <v>0.5</v>
      </c>
      <c r="M503" s="3">
        <f t="shared" si="39"/>
        <v>9.5</v>
      </c>
    </row>
    <row r="504" spans="1:13" x14ac:dyDescent="0.35">
      <c r="A504" s="5">
        <v>43741</v>
      </c>
      <c r="B504" s="2" t="s">
        <v>177</v>
      </c>
      <c r="C504" s="3">
        <v>10</v>
      </c>
      <c r="D504" s="3">
        <v>0.75</v>
      </c>
      <c r="E504" s="3">
        <v>0.75</v>
      </c>
      <c r="F504" s="3">
        <v>10</v>
      </c>
      <c r="G504" s="2">
        <v>1</v>
      </c>
      <c r="H504" s="2" t="str">
        <f t="shared" si="35"/>
        <v>Thursday</v>
      </c>
      <c r="I504" s="5">
        <f t="shared" si="36"/>
        <v>43744</v>
      </c>
      <c r="J504" s="2" t="str">
        <f t="shared" si="37"/>
        <v>Sunday</v>
      </c>
      <c r="K504" s="2" t="str">
        <f t="shared" si="38"/>
        <v>Weekday</v>
      </c>
      <c r="L504" s="3">
        <f>IF(VLOOKUP(H504,Discount_Days!A:C,3,0)&gt;0,VLOOKUP(H504,Discount_Days!A:C,3,0)*NewSales_1001_1015!F504,0)</f>
        <v>1</v>
      </c>
      <c r="M504" s="3">
        <f t="shared" si="39"/>
        <v>9</v>
      </c>
    </row>
    <row r="505" spans="1:13" x14ac:dyDescent="0.35">
      <c r="A505" s="5">
        <v>43744</v>
      </c>
      <c r="B505" s="2" t="s">
        <v>177</v>
      </c>
      <c r="C505" s="3">
        <v>10</v>
      </c>
      <c r="D505" s="3">
        <v>0.75</v>
      </c>
      <c r="E505" s="3">
        <v>0.75</v>
      </c>
      <c r="F505" s="3">
        <v>10</v>
      </c>
      <c r="G505" s="2">
        <v>1</v>
      </c>
      <c r="H505" s="2" t="str">
        <f t="shared" si="35"/>
        <v>Sunday</v>
      </c>
      <c r="I505" s="5">
        <f t="shared" si="36"/>
        <v>43747</v>
      </c>
      <c r="J505" s="2" t="str">
        <f t="shared" si="37"/>
        <v>Wednesday</v>
      </c>
      <c r="K505" s="2" t="str">
        <f t="shared" si="38"/>
        <v>Weekend</v>
      </c>
      <c r="L505" s="3">
        <f>IF(VLOOKUP(H505,Discount_Days!A:C,3,0)&gt;0,VLOOKUP(H505,Discount_Days!A:C,3,0)*NewSales_1001_1015!F505,0)</f>
        <v>0</v>
      </c>
      <c r="M505" s="3">
        <f t="shared" si="39"/>
        <v>10</v>
      </c>
    </row>
    <row r="506" spans="1:13" x14ac:dyDescent="0.35">
      <c r="A506" s="5">
        <v>43746</v>
      </c>
      <c r="B506" s="2" t="s">
        <v>177</v>
      </c>
      <c r="C506" s="3">
        <v>10</v>
      </c>
      <c r="D506" s="3">
        <v>0.75</v>
      </c>
      <c r="E506" s="3">
        <v>2.25</v>
      </c>
      <c r="F506" s="3">
        <v>30</v>
      </c>
      <c r="G506" s="2">
        <v>3</v>
      </c>
      <c r="H506" s="2" t="str">
        <f t="shared" si="35"/>
        <v>Tuesday</v>
      </c>
      <c r="I506" s="5">
        <f t="shared" si="36"/>
        <v>43749</v>
      </c>
      <c r="J506" s="2" t="str">
        <f t="shared" si="37"/>
        <v>Friday</v>
      </c>
      <c r="K506" s="2" t="str">
        <f t="shared" si="38"/>
        <v>Weekday</v>
      </c>
      <c r="L506" s="3">
        <f>IF(VLOOKUP(H506,Discount_Days!A:C,3,0)&gt;0,VLOOKUP(H506,Discount_Days!A:C,3,0)*NewSales_1001_1015!F506,0)</f>
        <v>1.5</v>
      </c>
      <c r="M506" s="3">
        <f t="shared" si="39"/>
        <v>28.5</v>
      </c>
    </row>
    <row r="507" spans="1:13" x14ac:dyDescent="0.35">
      <c r="A507" s="5">
        <v>43751</v>
      </c>
      <c r="B507" s="2" t="s">
        <v>177</v>
      </c>
      <c r="C507" s="3">
        <v>10</v>
      </c>
      <c r="D507" s="3">
        <v>0.75</v>
      </c>
      <c r="E507" s="3">
        <v>0.75</v>
      </c>
      <c r="F507" s="3">
        <v>10</v>
      </c>
      <c r="G507" s="2">
        <v>1</v>
      </c>
      <c r="H507" s="2" t="str">
        <f t="shared" si="35"/>
        <v>Sunday</v>
      </c>
      <c r="I507" s="5">
        <f t="shared" si="36"/>
        <v>43754</v>
      </c>
      <c r="J507" s="2" t="str">
        <f t="shared" si="37"/>
        <v>Wednesday</v>
      </c>
      <c r="K507" s="2" t="str">
        <f t="shared" si="38"/>
        <v>Weekend</v>
      </c>
      <c r="L507" s="3">
        <f>IF(VLOOKUP(H507,Discount_Days!A:C,3,0)&gt;0,VLOOKUP(H507,Discount_Days!A:C,3,0)*NewSales_1001_1015!F507,0)</f>
        <v>0</v>
      </c>
      <c r="M507" s="3">
        <f t="shared" si="39"/>
        <v>10</v>
      </c>
    </row>
    <row r="508" spans="1:13" x14ac:dyDescent="0.35">
      <c r="A508" s="5">
        <v>43739</v>
      </c>
      <c r="B508" s="2" t="s">
        <v>138</v>
      </c>
      <c r="C508" s="3">
        <v>20</v>
      </c>
      <c r="D508" s="3">
        <v>4.6500000000000004</v>
      </c>
      <c r="E508" s="3">
        <v>4.6500000000000004</v>
      </c>
      <c r="F508" s="3">
        <v>20</v>
      </c>
      <c r="G508" s="2">
        <v>1</v>
      </c>
      <c r="H508" s="2" t="str">
        <f t="shared" si="35"/>
        <v>Tuesday</v>
      </c>
      <c r="I508" s="5">
        <f t="shared" si="36"/>
        <v>43742</v>
      </c>
      <c r="J508" s="2" t="str">
        <f t="shared" si="37"/>
        <v>Friday</v>
      </c>
      <c r="K508" s="2" t="str">
        <f t="shared" si="38"/>
        <v>Weekday</v>
      </c>
      <c r="L508" s="3">
        <f>IF(VLOOKUP(H508,Discount_Days!A:C,3,0)&gt;0,VLOOKUP(H508,Discount_Days!A:C,3,0)*NewSales_1001_1015!F508,0)</f>
        <v>1</v>
      </c>
      <c r="M508" s="3">
        <f t="shared" si="39"/>
        <v>19</v>
      </c>
    </row>
    <row r="509" spans="1:13" x14ac:dyDescent="0.35">
      <c r="A509" s="5">
        <v>43741</v>
      </c>
      <c r="B509" s="2" t="s">
        <v>138</v>
      </c>
      <c r="C509" s="3">
        <v>20</v>
      </c>
      <c r="D509" s="3">
        <v>4.6500000000000004</v>
      </c>
      <c r="E509" s="3">
        <v>4.6500000000000004</v>
      </c>
      <c r="F509" s="3">
        <v>20</v>
      </c>
      <c r="G509" s="2">
        <v>1</v>
      </c>
      <c r="H509" s="2" t="str">
        <f t="shared" si="35"/>
        <v>Thursday</v>
      </c>
      <c r="I509" s="5">
        <f t="shared" si="36"/>
        <v>43744</v>
      </c>
      <c r="J509" s="2" t="str">
        <f t="shared" si="37"/>
        <v>Sunday</v>
      </c>
      <c r="K509" s="2" t="str">
        <f t="shared" si="38"/>
        <v>Weekday</v>
      </c>
      <c r="L509" s="3">
        <f>IF(VLOOKUP(H509,Discount_Days!A:C,3,0)&gt;0,VLOOKUP(H509,Discount_Days!A:C,3,0)*NewSales_1001_1015!F509,0)</f>
        <v>2</v>
      </c>
      <c r="M509" s="3">
        <f t="shared" si="39"/>
        <v>18</v>
      </c>
    </row>
    <row r="510" spans="1:13" x14ac:dyDescent="0.35">
      <c r="A510" s="5">
        <v>43743</v>
      </c>
      <c r="B510" s="2" t="s">
        <v>138</v>
      </c>
      <c r="C510" s="3">
        <v>20</v>
      </c>
      <c r="D510" s="3">
        <v>4.6500000000000004</v>
      </c>
      <c r="E510" s="3">
        <v>4.6500000000000004</v>
      </c>
      <c r="F510" s="3">
        <v>20</v>
      </c>
      <c r="G510" s="2">
        <v>1</v>
      </c>
      <c r="H510" s="2" t="str">
        <f t="shared" si="35"/>
        <v>Saturday</v>
      </c>
      <c r="I510" s="5">
        <f t="shared" si="36"/>
        <v>43746</v>
      </c>
      <c r="J510" s="2" t="str">
        <f t="shared" si="37"/>
        <v>Tuesday</v>
      </c>
      <c r="K510" s="2" t="str">
        <f t="shared" si="38"/>
        <v>Weekend</v>
      </c>
      <c r="L510" s="3">
        <f>IF(VLOOKUP(H510,Discount_Days!A:C,3,0)&gt;0,VLOOKUP(H510,Discount_Days!A:C,3,0)*NewSales_1001_1015!F510,0)</f>
        <v>0</v>
      </c>
      <c r="M510" s="3">
        <f t="shared" si="39"/>
        <v>20</v>
      </c>
    </row>
    <row r="511" spans="1:13" x14ac:dyDescent="0.35">
      <c r="A511" s="5">
        <v>43746</v>
      </c>
      <c r="B511" s="2" t="s">
        <v>138</v>
      </c>
      <c r="C511" s="3">
        <v>20</v>
      </c>
      <c r="D511" s="3">
        <v>4.6500000000000004</v>
      </c>
      <c r="E511" s="3">
        <v>9.3000000000000007</v>
      </c>
      <c r="F511" s="3">
        <v>40</v>
      </c>
      <c r="G511" s="2">
        <v>2</v>
      </c>
      <c r="H511" s="2" t="str">
        <f t="shared" si="35"/>
        <v>Tuesday</v>
      </c>
      <c r="I511" s="5">
        <f t="shared" si="36"/>
        <v>43749</v>
      </c>
      <c r="J511" s="2" t="str">
        <f t="shared" si="37"/>
        <v>Friday</v>
      </c>
      <c r="K511" s="2" t="str">
        <f t="shared" si="38"/>
        <v>Weekday</v>
      </c>
      <c r="L511" s="3">
        <f>IF(VLOOKUP(H511,Discount_Days!A:C,3,0)&gt;0,VLOOKUP(H511,Discount_Days!A:C,3,0)*NewSales_1001_1015!F511,0)</f>
        <v>2</v>
      </c>
      <c r="M511" s="3">
        <f t="shared" si="39"/>
        <v>38</v>
      </c>
    </row>
    <row r="512" spans="1:13" x14ac:dyDescent="0.35">
      <c r="A512" s="5">
        <v>43747</v>
      </c>
      <c r="B512" s="2" t="s">
        <v>138</v>
      </c>
      <c r="C512" s="3">
        <v>20</v>
      </c>
      <c r="D512" s="3">
        <v>4.6500000000000004</v>
      </c>
      <c r="E512" s="3">
        <v>4.6500000000000004</v>
      </c>
      <c r="F512" s="3">
        <v>20</v>
      </c>
      <c r="G512" s="2">
        <v>1</v>
      </c>
      <c r="H512" s="2" t="str">
        <f t="shared" si="35"/>
        <v>Wednesday</v>
      </c>
      <c r="I512" s="5">
        <f t="shared" si="36"/>
        <v>43750</v>
      </c>
      <c r="J512" s="2" t="str">
        <f t="shared" si="37"/>
        <v>Saturday</v>
      </c>
      <c r="K512" s="2" t="str">
        <f t="shared" si="38"/>
        <v>Weekday</v>
      </c>
      <c r="L512" s="3">
        <f>IF(VLOOKUP(H512,Discount_Days!A:C,3,0)&gt;0,VLOOKUP(H512,Discount_Days!A:C,3,0)*NewSales_1001_1015!F512,0)</f>
        <v>0</v>
      </c>
      <c r="M512" s="3">
        <f t="shared" si="39"/>
        <v>20</v>
      </c>
    </row>
    <row r="513" spans="1:13" x14ac:dyDescent="0.35">
      <c r="A513" s="5">
        <v>43751</v>
      </c>
      <c r="B513" s="2" t="s">
        <v>138</v>
      </c>
      <c r="C513" s="3">
        <v>20</v>
      </c>
      <c r="D513" s="3">
        <v>4.6500000000000004</v>
      </c>
      <c r="E513" s="3">
        <v>4.6500000000000004</v>
      </c>
      <c r="F513" s="3">
        <v>20</v>
      </c>
      <c r="G513" s="2">
        <v>1</v>
      </c>
      <c r="H513" s="2" t="str">
        <f t="shared" si="35"/>
        <v>Sunday</v>
      </c>
      <c r="I513" s="5">
        <f t="shared" si="36"/>
        <v>43754</v>
      </c>
      <c r="J513" s="2" t="str">
        <f t="shared" si="37"/>
        <v>Wednesday</v>
      </c>
      <c r="K513" s="2" t="str">
        <f t="shared" si="38"/>
        <v>Weekend</v>
      </c>
      <c r="L513" s="3">
        <f>IF(VLOOKUP(H513,Discount_Days!A:C,3,0)&gt;0,VLOOKUP(H513,Discount_Days!A:C,3,0)*NewSales_1001_1015!F513,0)</f>
        <v>0</v>
      </c>
      <c r="M513" s="3">
        <f t="shared" si="39"/>
        <v>20</v>
      </c>
    </row>
    <row r="514" spans="1:13" x14ac:dyDescent="0.35">
      <c r="A514" s="5">
        <v>43741</v>
      </c>
      <c r="B514" s="2" t="s">
        <v>28</v>
      </c>
      <c r="C514" s="3">
        <v>399</v>
      </c>
      <c r="D514" s="3">
        <v>119</v>
      </c>
      <c r="E514" s="3">
        <v>238</v>
      </c>
      <c r="F514" s="3">
        <v>798</v>
      </c>
      <c r="G514" s="2">
        <v>2</v>
      </c>
      <c r="H514" s="2" t="str">
        <f t="shared" si="35"/>
        <v>Thursday</v>
      </c>
      <c r="I514" s="5">
        <f t="shared" si="36"/>
        <v>43744</v>
      </c>
      <c r="J514" s="2" t="str">
        <f t="shared" si="37"/>
        <v>Sunday</v>
      </c>
      <c r="K514" s="2" t="str">
        <f t="shared" si="38"/>
        <v>Weekday</v>
      </c>
      <c r="L514" s="3">
        <f>IF(VLOOKUP(H514,Discount_Days!A:C,3,0)&gt;0,VLOOKUP(H514,Discount_Days!A:C,3,0)*NewSales_1001_1015!F514,0)</f>
        <v>79.800000000000011</v>
      </c>
      <c r="M514" s="3">
        <f t="shared" si="39"/>
        <v>718.2</v>
      </c>
    </row>
    <row r="515" spans="1:13" x14ac:dyDescent="0.35">
      <c r="A515" s="5">
        <v>43742</v>
      </c>
      <c r="B515" s="2" t="s">
        <v>28</v>
      </c>
      <c r="C515" s="3">
        <v>0</v>
      </c>
      <c r="D515" s="3">
        <v>119</v>
      </c>
      <c r="E515" s="3">
        <v>119</v>
      </c>
      <c r="F515" s="3">
        <v>0</v>
      </c>
      <c r="G515" s="2">
        <v>1</v>
      </c>
      <c r="H515" s="2" t="str">
        <f t="shared" ref="H515:H578" si="40">TEXT(A515,"dddd")</f>
        <v>Friday</v>
      </c>
      <c r="I515" s="5">
        <f t="shared" ref="I515:I578" si="41">A515+3</f>
        <v>43745</v>
      </c>
      <c r="J515" s="2" t="str">
        <f t="shared" ref="J515:J578" si="42">TEXT(I515,"dddd")</f>
        <v>Monday</v>
      </c>
      <c r="K515" s="2" t="str">
        <f t="shared" ref="K515:K578" si="43">IF(OR(H515="Mondayday",H515="Tuesday",H515="Wednesday",H515="Thursday",H515="Friday"),"Weekday","Weekend")</f>
        <v>Weekday</v>
      </c>
      <c r="L515" s="3">
        <f>IF(VLOOKUP(H515,Discount_Days!A:C,3,0)&gt;0,VLOOKUP(H515,Discount_Days!A:C,3,0)*NewSales_1001_1015!F515,0)</f>
        <v>0</v>
      </c>
      <c r="M515" s="3">
        <f t="shared" ref="M515:M578" si="44">F515-L515</f>
        <v>0</v>
      </c>
    </row>
    <row r="516" spans="1:13" x14ac:dyDescent="0.35">
      <c r="A516" s="5">
        <v>43745</v>
      </c>
      <c r="B516" s="2" t="s">
        <v>28</v>
      </c>
      <c r="C516" s="3">
        <v>399</v>
      </c>
      <c r="D516" s="3">
        <v>119</v>
      </c>
      <c r="E516" s="3">
        <v>119</v>
      </c>
      <c r="F516" s="3">
        <v>399</v>
      </c>
      <c r="G516" s="2">
        <v>1</v>
      </c>
      <c r="H516" s="2" t="str">
        <f t="shared" si="40"/>
        <v>Monday</v>
      </c>
      <c r="I516" s="5">
        <f t="shared" si="41"/>
        <v>43748</v>
      </c>
      <c r="J516" s="2" t="str">
        <f t="shared" si="42"/>
        <v>Thursday</v>
      </c>
      <c r="K516" s="2" t="str">
        <f t="shared" si="43"/>
        <v>Weekend</v>
      </c>
      <c r="L516" s="3">
        <f>IF(VLOOKUP(H516,Discount_Days!A:C,3,0)&gt;0,VLOOKUP(H516,Discount_Days!A:C,3,0)*NewSales_1001_1015!F516,0)</f>
        <v>0</v>
      </c>
      <c r="M516" s="3">
        <f t="shared" si="44"/>
        <v>399</v>
      </c>
    </row>
    <row r="517" spans="1:13" x14ac:dyDescent="0.35">
      <c r="A517" s="5">
        <v>43753</v>
      </c>
      <c r="B517" s="2" t="s">
        <v>28</v>
      </c>
      <c r="C517" s="3">
        <v>399</v>
      </c>
      <c r="D517" s="3">
        <v>119</v>
      </c>
      <c r="E517" s="3">
        <v>119</v>
      </c>
      <c r="F517" s="3">
        <v>399</v>
      </c>
      <c r="G517" s="2">
        <v>1</v>
      </c>
      <c r="H517" s="2" t="str">
        <f t="shared" si="40"/>
        <v>Tuesday</v>
      </c>
      <c r="I517" s="5">
        <f t="shared" si="41"/>
        <v>43756</v>
      </c>
      <c r="J517" s="2" t="str">
        <f t="shared" si="42"/>
        <v>Friday</v>
      </c>
      <c r="K517" s="2" t="str">
        <f t="shared" si="43"/>
        <v>Weekday</v>
      </c>
      <c r="L517" s="3">
        <f>IF(VLOOKUP(H517,Discount_Days!A:C,3,0)&gt;0,VLOOKUP(H517,Discount_Days!A:C,3,0)*NewSales_1001_1015!F517,0)</f>
        <v>19.950000000000003</v>
      </c>
      <c r="M517" s="3">
        <f t="shared" si="44"/>
        <v>379.05</v>
      </c>
    </row>
    <row r="518" spans="1:13" x14ac:dyDescent="0.35">
      <c r="A518" s="5">
        <v>43739</v>
      </c>
      <c r="B518" s="2" t="s">
        <v>29</v>
      </c>
      <c r="C518" s="3">
        <v>109</v>
      </c>
      <c r="D518" s="3">
        <v>37.840000000000003</v>
      </c>
      <c r="E518" s="3">
        <v>37.840000000000003</v>
      </c>
      <c r="F518" s="3">
        <v>109</v>
      </c>
      <c r="G518" s="2">
        <v>1</v>
      </c>
      <c r="H518" s="2" t="str">
        <f t="shared" si="40"/>
        <v>Tuesday</v>
      </c>
      <c r="I518" s="5">
        <f t="shared" si="41"/>
        <v>43742</v>
      </c>
      <c r="J518" s="2" t="str">
        <f t="shared" si="42"/>
        <v>Friday</v>
      </c>
      <c r="K518" s="2" t="str">
        <f t="shared" si="43"/>
        <v>Weekday</v>
      </c>
      <c r="L518" s="3">
        <f>IF(VLOOKUP(H518,Discount_Days!A:C,3,0)&gt;0,VLOOKUP(H518,Discount_Days!A:C,3,0)*NewSales_1001_1015!F518,0)</f>
        <v>5.45</v>
      </c>
      <c r="M518" s="3">
        <f t="shared" si="44"/>
        <v>103.55</v>
      </c>
    </row>
    <row r="519" spans="1:13" x14ac:dyDescent="0.35">
      <c r="A519" s="5">
        <v>43740</v>
      </c>
      <c r="B519" s="2" t="s">
        <v>29</v>
      </c>
      <c r="C519" s="3">
        <v>109</v>
      </c>
      <c r="D519" s="3">
        <v>37.840000000000003</v>
      </c>
      <c r="E519" s="3">
        <v>37.840000000000003</v>
      </c>
      <c r="F519" s="3">
        <v>109</v>
      </c>
      <c r="G519" s="2">
        <v>1</v>
      </c>
      <c r="H519" s="2" t="str">
        <f t="shared" si="40"/>
        <v>Wednesday</v>
      </c>
      <c r="I519" s="5">
        <f t="shared" si="41"/>
        <v>43743</v>
      </c>
      <c r="J519" s="2" t="str">
        <f t="shared" si="42"/>
        <v>Saturday</v>
      </c>
      <c r="K519" s="2" t="str">
        <f t="shared" si="43"/>
        <v>Weekday</v>
      </c>
      <c r="L519" s="3">
        <f>IF(VLOOKUP(H519,Discount_Days!A:C,3,0)&gt;0,VLOOKUP(H519,Discount_Days!A:C,3,0)*NewSales_1001_1015!F519,0)</f>
        <v>0</v>
      </c>
      <c r="M519" s="3">
        <f t="shared" si="44"/>
        <v>109</v>
      </c>
    </row>
    <row r="520" spans="1:13" x14ac:dyDescent="0.35">
      <c r="A520" s="5">
        <v>43741</v>
      </c>
      <c r="B520" s="2" t="s">
        <v>29</v>
      </c>
      <c r="C520" s="3">
        <v>109</v>
      </c>
      <c r="D520" s="3">
        <v>37.840000000000003</v>
      </c>
      <c r="E520" s="3">
        <v>37.840000000000003</v>
      </c>
      <c r="F520" s="3">
        <v>109</v>
      </c>
      <c r="G520" s="2">
        <v>1</v>
      </c>
      <c r="H520" s="2" t="str">
        <f t="shared" si="40"/>
        <v>Thursday</v>
      </c>
      <c r="I520" s="5">
        <f t="shared" si="41"/>
        <v>43744</v>
      </c>
      <c r="J520" s="2" t="str">
        <f t="shared" si="42"/>
        <v>Sunday</v>
      </c>
      <c r="K520" s="2" t="str">
        <f t="shared" si="43"/>
        <v>Weekday</v>
      </c>
      <c r="L520" s="3">
        <f>IF(VLOOKUP(H520,Discount_Days!A:C,3,0)&gt;0,VLOOKUP(H520,Discount_Days!A:C,3,0)*NewSales_1001_1015!F520,0)</f>
        <v>10.9</v>
      </c>
      <c r="M520" s="3">
        <f t="shared" si="44"/>
        <v>98.1</v>
      </c>
    </row>
    <row r="521" spans="1:13" x14ac:dyDescent="0.35">
      <c r="A521" s="5">
        <v>43743</v>
      </c>
      <c r="B521" s="2" t="s">
        <v>29</v>
      </c>
      <c r="C521" s="3">
        <v>121.25</v>
      </c>
      <c r="D521" s="3">
        <v>37.840000000000003</v>
      </c>
      <c r="E521" s="3">
        <v>37.840000000000003</v>
      </c>
      <c r="F521" s="3">
        <v>121.25</v>
      </c>
      <c r="G521" s="2">
        <v>1</v>
      </c>
      <c r="H521" s="2" t="str">
        <f t="shared" si="40"/>
        <v>Saturday</v>
      </c>
      <c r="I521" s="5">
        <f t="shared" si="41"/>
        <v>43746</v>
      </c>
      <c r="J521" s="2" t="str">
        <f t="shared" si="42"/>
        <v>Tuesday</v>
      </c>
      <c r="K521" s="2" t="str">
        <f t="shared" si="43"/>
        <v>Weekend</v>
      </c>
      <c r="L521" s="3">
        <f>IF(VLOOKUP(H521,Discount_Days!A:C,3,0)&gt;0,VLOOKUP(H521,Discount_Days!A:C,3,0)*NewSales_1001_1015!F521,0)</f>
        <v>0</v>
      </c>
      <c r="M521" s="3">
        <f t="shared" si="44"/>
        <v>121.25</v>
      </c>
    </row>
    <row r="522" spans="1:13" x14ac:dyDescent="0.35">
      <c r="A522" s="5">
        <v>43744</v>
      </c>
      <c r="B522" s="2" t="s">
        <v>29</v>
      </c>
      <c r="C522" s="3">
        <v>109</v>
      </c>
      <c r="D522" s="3">
        <v>37.840000000000003</v>
      </c>
      <c r="E522" s="3">
        <v>75.680000000000007</v>
      </c>
      <c r="F522" s="3">
        <v>218</v>
      </c>
      <c r="G522" s="2">
        <v>2</v>
      </c>
      <c r="H522" s="2" t="str">
        <f t="shared" si="40"/>
        <v>Sunday</v>
      </c>
      <c r="I522" s="5">
        <f t="shared" si="41"/>
        <v>43747</v>
      </c>
      <c r="J522" s="2" t="str">
        <f t="shared" si="42"/>
        <v>Wednesday</v>
      </c>
      <c r="K522" s="2" t="str">
        <f t="shared" si="43"/>
        <v>Weekend</v>
      </c>
      <c r="L522" s="3">
        <f>IF(VLOOKUP(H522,Discount_Days!A:C,3,0)&gt;0,VLOOKUP(H522,Discount_Days!A:C,3,0)*NewSales_1001_1015!F522,0)</f>
        <v>0</v>
      </c>
      <c r="M522" s="3">
        <f t="shared" si="44"/>
        <v>218</v>
      </c>
    </row>
    <row r="523" spans="1:13" x14ac:dyDescent="0.35">
      <c r="A523" s="5">
        <v>43745</v>
      </c>
      <c r="B523" s="2" t="s">
        <v>29</v>
      </c>
      <c r="C523" s="3">
        <v>121.14</v>
      </c>
      <c r="D523" s="3">
        <v>37.840000000000003</v>
      </c>
      <c r="E523" s="3">
        <v>37.840000000000003</v>
      </c>
      <c r="F523" s="3">
        <v>121.14</v>
      </c>
      <c r="G523" s="2">
        <v>1</v>
      </c>
      <c r="H523" s="2" t="str">
        <f t="shared" si="40"/>
        <v>Monday</v>
      </c>
      <c r="I523" s="5">
        <f t="shared" si="41"/>
        <v>43748</v>
      </c>
      <c r="J523" s="2" t="str">
        <f t="shared" si="42"/>
        <v>Thursday</v>
      </c>
      <c r="K523" s="2" t="str">
        <f t="shared" si="43"/>
        <v>Weekend</v>
      </c>
      <c r="L523" s="3">
        <f>IF(VLOOKUP(H523,Discount_Days!A:C,3,0)&gt;0,VLOOKUP(H523,Discount_Days!A:C,3,0)*NewSales_1001_1015!F523,0)</f>
        <v>0</v>
      </c>
      <c r="M523" s="3">
        <f t="shared" si="44"/>
        <v>121.14</v>
      </c>
    </row>
    <row r="524" spans="1:13" x14ac:dyDescent="0.35">
      <c r="A524" s="5">
        <v>43746</v>
      </c>
      <c r="B524" s="2" t="s">
        <v>29</v>
      </c>
      <c r="C524" s="3">
        <v>109</v>
      </c>
      <c r="D524" s="3">
        <v>37.840000000000003</v>
      </c>
      <c r="E524" s="3">
        <v>75.680000000000007</v>
      </c>
      <c r="F524" s="3">
        <v>218</v>
      </c>
      <c r="G524" s="2">
        <v>2</v>
      </c>
      <c r="H524" s="2" t="str">
        <f t="shared" si="40"/>
        <v>Tuesday</v>
      </c>
      <c r="I524" s="5">
        <f t="shared" si="41"/>
        <v>43749</v>
      </c>
      <c r="J524" s="2" t="str">
        <f t="shared" si="42"/>
        <v>Friday</v>
      </c>
      <c r="K524" s="2" t="str">
        <f t="shared" si="43"/>
        <v>Weekday</v>
      </c>
      <c r="L524" s="3">
        <f>IF(VLOOKUP(H524,Discount_Days!A:C,3,0)&gt;0,VLOOKUP(H524,Discount_Days!A:C,3,0)*NewSales_1001_1015!F524,0)</f>
        <v>10.9</v>
      </c>
      <c r="M524" s="3">
        <f t="shared" si="44"/>
        <v>207.1</v>
      </c>
    </row>
    <row r="525" spans="1:13" x14ac:dyDescent="0.35">
      <c r="A525" s="5">
        <v>43747</v>
      </c>
      <c r="B525" s="2" t="s">
        <v>29</v>
      </c>
      <c r="C525" s="3">
        <v>109</v>
      </c>
      <c r="D525" s="3">
        <v>37.840000000000003</v>
      </c>
      <c r="E525" s="3">
        <v>113.52</v>
      </c>
      <c r="F525" s="3">
        <v>327</v>
      </c>
      <c r="G525" s="2">
        <v>3</v>
      </c>
      <c r="H525" s="2" t="str">
        <f t="shared" si="40"/>
        <v>Wednesday</v>
      </c>
      <c r="I525" s="5">
        <f t="shared" si="41"/>
        <v>43750</v>
      </c>
      <c r="J525" s="2" t="str">
        <f t="shared" si="42"/>
        <v>Saturday</v>
      </c>
      <c r="K525" s="2" t="str">
        <f t="shared" si="43"/>
        <v>Weekday</v>
      </c>
      <c r="L525" s="3">
        <f>IF(VLOOKUP(H525,Discount_Days!A:C,3,0)&gt;0,VLOOKUP(H525,Discount_Days!A:C,3,0)*NewSales_1001_1015!F525,0)</f>
        <v>0</v>
      </c>
      <c r="M525" s="3">
        <f t="shared" si="44"/>
        <v>327</v>
      </c>
    </row>
    <row r="526" spans="1:13" x14ac:dyDescent="0.35">
      <c r="A526" s="5">
        <v>43748</v>
      </c>
      <c r="B526" s="2" t="s">
        <v>29</v>
      </c>
      <c r="C526" s="3">
        <v>109</v>
      </c>
      <c r="D526" s="3">
        <v>37.840000000000003</v>
      </c>
      <c r="E526" s="3">
        <v>75.680000000000007</v>
      </c>
      <c r="F526" s="3">
        <v>218</v>
      </c>
      <c r="G526" s="2">
        <v>2</v>
      </c>
      <c r="H526" s="2" t="str">
        <f t="shared" si="40"/>
        <v>Thursday</v>
      </c>
      <c r="I526" s="5">
        <f t="shared" si="41"/>
        <v>43751</v>
      </c>
      <c r="J526" s="2" t="str">
        <f t="shared" si="42"/>
        <v>Sunday</v>
      </c>
      <c r="K526" s="2" t="str">
        <f t="shared" si="43"/>
        <v>Weekday</v>
      </c>
      <c r="L526" s="3">
        <f>IF(VLOOKUP(H526,Discount_Days!A:C,3,0)&gt;0,VLOOKUP(H526,Discount_Days!A:C,3,0)*NewSales_1001_1015!F526,0)</f>
        <v>21.8</v>
      </c>
      <c r="M526" s="3">
        <f t="shared" si="44"/>
        <v>196.2</v>
      </c>
    </row>
    <row r="527" spans="1:13" x14ac:dyDescent="0.35">
      <c r="A527" s="5">
        <v>43749</v>
      </c>
      <c r="B527" s="2" t="s">
        <v>29</v>
      </c>
      <c r="C527" s="3">
        <v>109</v>
      </c>
      <c r="D527" s="3">
        <v>37.840000000000003</v>
      </c>
      <c r="E527" s="3">
        <v>37.840000000000003</v>
      </c>
      <c r="F527" s="3">
        <v>109</v>
      </c>
      <c r="G527" s="2">
        <v>1</v>
      </c>
      <c r="H527" s="2" t="str">
        <f t="shared" si="40"/>
        <v>Friday</v>
      </c>
      <c r="I527" s="5">
        <f t="shared" si="41"/>
        <v>43752</v>
      </c>
      <c r="J527" s="2" t="str">
        <f t="shared" si="42"/>
        <v>Monday</v>
      </c>
      <c r="K527" s="2" t="str">
        <f t="shared" si="43"/>
        <v>Weekday</v>
      </c>
      <c r="L527" s="3">
        <f>IF(VLOOKUP(H527,Discount_Days!A:C,3,0)&gt;0,VLOOKUP(H527,Discount_Days!A:C,3,0)*NewSales_1001_1015!F527,0)</f>
        <v>0</v>
      </c>
      <c r="M527" s="3">
        <f t="shared" si="44"/>
        <v>109</v>
      </c>
    </row>
    <row r="528" spans="1:13" x14ac:dyDescent="0.35">
      <c r="A528" s="5">
        <v>43750</v>
      </c>
      <c r="B528" s="2" t="s">
        <v>29</v>
      </c>
      <c r="C528" s="3">
        <v>109</v>
      </c>
      <c r="D528" s="3">
        <v>37.840000000000003</v>
      </c>
      <c r="E528" s="3">
        <v>37.840000000000003</v>
      </c>
      <c r="F528" s="3">
        <v>109</v>
      </c>
      <c r="G528" s="2">
        <v>1</v>
      </c>
      <c r="H528" s="2" t="str">
        <f t="shared" si="40"/>
        <v>Saturday</v>
      </c>
      <c r="I528" s="5">
        <f t="shared" si="41"/>
        <v>43753</v>
      </c>
      <c r="J528" s="2" t="str">
        <f t="shared" si="42"/>
        <v>Tuesday</v>
      </c>
      <c r="K528" s="2" t="str">
        <f t="shared" si="43"/>
        <v>Weekend</v>
      </c>
      <c r="L528" s="3">
        <f>IF(VLOOKUP(H528,Discount_Days!A:C,3,0)&gt;0,VLOOKUP(H528,Discount_Days!A:C,3,0)*NewSales_1001_1015!F528,0)</f>
        <v>0</v>
      </c>
      <c r="M528" s="3">
        <f t="shared" si="44"/>
        <v>109</v>
      </c>
    </row>
    <row r="529" spans="1:13" x14ac:dyDescent="0.35">
      <c r="A529" s="5">
        <v>43751</v>
      </c>
      <c r="B529" s="2" t="s">
        <v>29</v>
      </c>
      <c r="C529" s="3">
        <v>109</v>
      </c>
      <c r="D529" s="3">
        <v>37.840000000000003</v>
      </c>
      <c r="E529" s="3">
        <v>75.680000000000007</v>
      </c>
      <c r="F529" s="3">
        <v>218</v>
      </c>
      <c r="G529" s="2">
        <v>2</v>
      </c>
      <c r="H529" s="2" t="str">
        <f t="shared" si="40"/>
        <v>Sunday</v>
      </c>
      <c r="I529" s="5">
        <f t="shared" si="41"/>
        <v>43754</v>
      </c>
      <c r="J529" s="2" t="str">
        <f t="shared" si="42"/>
        <v>Wednesday</v>
      </c>
      <c r="K529" s="2" t="str">
        <f t="shared" si="43"/>
        <v>Weekend</v>
      </c>
      <c r="L529" s="3">
        <f>IF(VLOOKUP(H529,Discount_Days!A:C,3,0)&gt;0,VLOOKUP(H529,Discount_Days!A:C,3,0)*NewSales_1001_1015!F529,0)</f>
        <v>0</v>
      </c>
      <c r="M529" s="3">
        <f t="shared" si="44"/>
        <v>218</v>
      </c>
    </row>
    <row r="530" spans="1:13" x14ac:dyDescent="0.35">
      <c r="A530" s="5">
        <v>43753</v>
      </c>
      <c r="B530" s="2" t="s">
        <v>29</v>
      </c>
      <c r="C530" s="3">
        <v>115.25</v>
      </c>
      <c r="D530" s="3">
        <v>37.840000000000003</v>
      </c>
      <c r="E530" s="3">
        <v>75.680000000000007</v>
      </c>
      <c r="F530" s="3">
        <v>230.49</v>
      </c>
      <c r="G530" s="2">
        <v>2</v>
      </c>
      <c r="H530" s="2" t="str">
        <f t="shared" si="40"/>
        <v>Tuesday</v>
      </c>
      <c r="I530" s="5">
        <f t="shared" si="41"/>
        <v>43756</v>
      </c>
      <c r="J530" s="2" t="str">
        <f t="shared" si="42"/>
        <v>Friday</v>
      </c>
      <c r="K530" s="2" t="str">
        <f t="shared" si="43"/>
        <v>Weekday</v>
      </c>
      <c r="L530" s="3">
        <f>IF(VLOOKUP(H530,Discount_Days!A:C,3,0)&gt;0,VLOOKUP(H530,Discount_Days!A:C,3,0)*NewSales_1001_1015!F530,0)</f>
        <v>11.524500000000002</v>
      </c>
      <c r="M530" s="3">
        <f t="shared" si="44"/>
        <v>218.96550000000002</v>
      </c>
    </row>
    <row r="531" spans="1:13" x14ac:dyDescent="0.35">
      <c r="A531" s="5">
        <v>43741</v>
      </c>
      <c r="B531" s="2" t="s">
        <v>101</v>
      </c>
      <c r="C531" s="3">
        <v>29</v>
      </c>
      <c r="D531" s="3">
        <v>9.75</v>
      </c>
      <c r="E531" s="3">
        <v>9.75</v>
      </c>
      <c r="F531" s="3">
        <v>29</v>
      </c>
      <c r="G531" s="2">
        <v>1</v>
      </c>
      <c r="H531" s="2" t="str">
        <f t="shared" si="40"/>
        <v>Thursday</v>
      </c>
      <c r="I531" s="5">
        <f t="shared" si="41"/>
        <v>43744</v>
      </c>
      <c r="J531" s="2" t="str">
        <f t="shared" si="42"/>
        <v>Sunday</v>
      </c>
      <c r="K531" s="2" t="str">
        <f t="shared" si="43"/>
        <v>Weekday</v>
      </c>
      <c r="L531" s="3">
        <f>IF(VLOOKUP(H531,Discount_Days!A:C,3,0)&gt;0,VLOOKUP(H531,Discount_Days!A:C,3,0)*NewSales_1001_1015!F531,0)</f>
        <v>2.9000000000000004</v>
      </c>
      <c r="M531" s="3">
        <f t="shared" si="44"/>
        <v>26.1</v>
      </c>
    </row>
    <row r="532" spans="1:13" x14ac:dyDescent="0.35">
      <c r="A532" s="5">
        <v>43745</v>
      </c>
      <c r="B532" s="2" t="s">
        <v>101</v>
      </c>
      <c r="C532" s="3">
        <v>33.130000000000003</v>
      </c>
      <c r="D532" s="3">
        <v>9.75</v>
      </c>
      <c r="E532" s="3">
        <v>9.75</v>
      </c>
      <c r="F532" s="3">
        <v>33.130000000000003</v>
      </c>
      <c r="G532" s="2">
        <v>1</v>
      </c>
      <c r="H532" s="2" t="str">
        <f t="shared" si="40"/>
        <v>Monday</v>
      </c>
      <c r="I532" s="5">
        <f t="shared" si="41"/>
        <v>43748</v>
      </c>
      <c r="J532" s="2" t="str">
        <f t="shared" si="42"/>
        <v>Thursday</v>
      </c>
      <c r="K532" s="2" t="str">
        <f t="shared" si="43"/>
        <v>Weekend</v>
      </c>
      <c r="L532" s="3">
        <f>IF(VLOOKUP(H532,Discount_Days!A:C,3,0)&gt;0,VLOOKUP(H532,Discount_Days!A:C,3,0)*NewSales_1001_1015!F532,0)</f>
        <v>0</v>
      </c>
      <c r="M532" s="3">
        <f t="shared" si="44"/>
        <v>33.130000000000003</v>
      </c>
    </row>
    <row r="533" spans="1:13" x14ac:dyDescent="0.35">
      <c r="A533" s="5">
        <v>43746</v>
      </c>
      <c r="B533" s="2" t="s">
        <v>101</v>
      </c>
      <c r="C533" s="3">
        <v>29</v>
      </c>
      <c r="D533" s="3">
        <v>9.75</v>
      </c>
      <c r="E533" s="3">
        <v>9.75</v>
      </c>
      <c r="F533" s="3">
        <v>29</v>
      </c>
      <c r="G533" s="2">
        <v>1</v>
      </c>
      <c r="H533" s="2" t="str">
        <f t="shared" si="40"/>
        <v>Tuesday</v>
      </c>
      <c r="I533" s="5">
        <f t="shared" si="41"/>
        <v>43749</v>
      </c>
      <c r="J533" s="2" t="str">
        <f t="shared" si="42"/>
        <v>Friday</v>
      </c>
      <c r="K533" s="2" t="str">
        <f t="shared" si="43"/>
        <v>Weekday</v>
      </c>
      <c r="L533" s="3">
        <f>IF(VLOOKUP(H533,Discount_Days!A:C,3,0)&gt;0,VLOOKUP(H533,Discount_Days!A:C,3,0)*NewSales_1001_1015!F533,0)</f>
        <v>1.4500000000000002</v>
      </c>
      <c r="M533" s="3">
        <f t="shared" si="44"/>
        <v>27.55</v>
      </c>
    </row>
    <row r="534" spans="1:13" x14ac:dyDescent="0.35">
      <c r="A534" s="5">
        <v>43747</v>
      </c>
      <c r="B534" s="2" t="s">
        <v>101</v>
      </c>
      <c r="C534" s="3">
        <v>29</v>
      </c>
      <c r="D534" s="3">
        <v>9.75</v>
      </c>
      <c r="E534" s="3">
        <v>9.75</v>
      </c>
      <c r="F534" s="3">
        <v>29</v>
      </c>
      <c r="G534" s="2">
        <v>1</v>
      </c>
      <c r="H534" s="2" t="str">
        <f t="shared" si="40"/>
        <v>Wednesday</v>
      </c>
      <c r="I534" s="5">
        <f t="shared" si="41"/>
        <v>43750</v>
      </c>
      <c r="J534" s="2" t="str">
        <f t="shared" si="42"/>
        <v>Saturday</v>
      </c>
      <c r="K534" s="2" t="str">
        <f t="shared" si="43"/>
        <v>Weekday</v>
      </c>
      <c r="L534" s="3">
        <f>IF(VLOOKUP(H534,Discount_Days!A:C,3,0)&gt;0,VLOOKUP(H534,Discount_Days!A:C,3,0)*NewSales_1001_1015!F534,0)</f>
        <v>0</v>
      </c>
      <c r="M534" s="3">
        <f t="shared" si="44"/>
        <v>29</v>
      </c>
    </row>
    <row r="535" spans="1:13" x14ac:dyDescent="0.35">
      <c r="A535" s="5">
        <v>43750</v>
      </c>
      <c r="B535" s="2" t="s">
        <v>101</v>
      </c>
      <c r="C535" s="3">
        <v>29</v>
      </c>
      <c r="D535" s="3">
        <v>9.75</v>
      </c>
      <c r="E535" s="3">
        <v>9.75</v>
      </c>
      <c r="F535" s="3">
        <v>29</v>
      </c>
      <c r="G535" s="2">
        <v>1</v>
      </c>
      <c r="H535" s="2" t="str">
        <f t="shared" si="40"/>
        <v>Saturday</v>
      </c>
      <c r="I535" s="5">
        <f t="shared" si="41"/>
        <v>43753</v>
      </c>
      <c r="J535" s="2" t="str">
        <f t="shared" si="42"/>
        <v>Tuesday</v>
      </c>
      <c r="K535" s="2" t="str">
        <f t="shared" si="43"/>
        <v>Weekend</v>
      </c>
      <c r="L535" s="3">
        <f>IF(VLOOKUP(H535,Discount_Days!A:C,3,0)&gt;0,VLOOKUP(H535,Discount_Days!A:C,3,0)*NewSales_1001_1015!F535,0)</f>
        <v>0</v>
      </c>
      <c r="M535" s="3">
        <f t="shared" si="44"/>
        <v>29</v>
      </c>
    </row>
    <row r="536" spans="1:13" x14ac:dyDescent="0.35">
      <c r="A536" s="5">
        <v>43753</v>
      </c>
      <c r="B536" s="2" t="s">
        <v>101</v>
      </c>
      <c r="C536" s="3">
        <v>29</v>
      </c>
      <c r="D536" s="3">
        <v>9.75</v>
      </c>
      <c r="E536" s="3">
        <v>9.75</v>
      </c>
      <c r="F536" s="3">
        <v>29</v>
      </c>
      <c r="G536" s="2">
        <v>1</v>
      </c>
      <c r="H536" s="2" t="str">
        <f t="shared" si="40"/>
        <v>Tuesday</v>
      </c>
      <c r="I536" s="5">
        <f t="shared" si="41"/>
        <v>43756</v>
      </c>
      <c r="J536" s="2" t="str">
        <f t="shared" si="42"/>
        <v>Friday</v>
      </c>
      <c r="K536" s="2" t="str">
        <f t="shared" si="43"/>
        <v>Weekday</v>
      </c>
      <c r="L536" s="3">
        <f>IF(VLOOKUP(H536,Discount_Days!A:C,3,0)&gt;0,VLOOKUP(H536,Discount_Days!A:C,3,0)*NewSales_1001_1015!F536,0)</f>
        <v>1.4500000000000002</v>
      </c>
      <c r="M536" s="3">
        <f t="shared" si="44"/>
        <v>27.55</v>
      </c>
    </row>
    <row r="537" spans="1:13" x14ac:dyDescent="0.35">
      <c r="A537" s="5">
        <v>43741</v>
      </c>
      <c r="B537" s="2" t="s">
        <v>30</v>
      </c>
      <c r="C537" s="3">
        <v>0</v>
      </c>
      <c r="D537" s="3">
        <v>32.4</v>
      </c>
      <c r="E537" s="3">
        <v>32.4</v>
      </c>
      <c r="F537" s="3">
        <v>0</v>
      </c>
      <c r="G537" s="2">
        <v>1</v>
      </c>
      <c r="H537" s="2" t="str">
        <f t="shared" si="40"/>
        <v>Thursday</v>
      </c>
      <c r="I537" s="5">
        <f t="shared" si="41"/>
        <v>43744</v>
      </c>
      <c r="J537" s="2" t="str">
        <f t="shared" si="42"/>
        <v>Sunday</v>
      </c>
      <c r="K537" s="2" t="str">
        <f t="shared" si="43"/>
        <v>Weekday</v>
      </c>
      <c r="L537" s="3">
        <f>IF(VLOOKUP(H537,Discount_Days!A:C,3,0)&gt;0,VLOOKUP(H537,Discount_Days!A:C,3,0)*NewSales_1001_1015!F537,0)</f>
        <v>0</v>
      </c>
      <c r="M537" s="3">
        <f t="shared" si="44"/>
        <v>0</v>
      </c>
    </row>
    <row r="538" spans="1:13" x14ac:dyDescent="0.35">
      <c r="A538" s="5">
        <v>43748</v>
      </c>
      <c r="B538" s="2" t="s">
        <v>30</v>
      </c>
      <c r="C538" s="3">
        <v>109.16</v>
      </c>
      <c r="D538" s="3">
        <v>32.4</v>
      </c>
      <c r="E538" s="3">
        <v>32.4</v>
      </c>
      <c r="F538" s="3">
        <v>109.16</v>
      </c>
      <c r="G538" s="2">
        <v>1</v>
      </c>
      <c r="H538" s="2" t="str">
        <f t="shared" si="40"/>
        <v>Thursday</v>
      </c>
      <c r="I538" s="5">
        <f t="shared" si="41"/>
        <v>43751</v>
      </c>
      <c r="J538" s="2" t="str">
        <f t="shared" si="42"/>
        <v>Sunday</v>
      </c>
      <c r="K538" s="2" t="str">
        <f t="shared" si="43"/>
        <v>Weekday</v>
      </c>
      <c r="L538" s="3">
        <f>IF(VLOOKUP(H538,Discount_Days!A:C,3,0)&gt;0,VLOOKUP(H538,Discount_Days!A:C,3,0)*NewSales_1001_1015!F538,0)</f>
        <v>10.916</v>
      </c>
      <c r="M538" s="3">
        <f t="shared" si="44"/>
        <v>98.244</v>
      </c>
    </row>
    <row r="539" spans="1:13" x14ac:dyDescent="0.35">
      <c r="A539" s="5">
        <v>43751</v>
      </c>
      <c r="B539" s="2" t="s">
        <v>30</v>
      </c>
      <c r="C539" s="3">
        <v>111.43</v>
      </c>
      <c r="D539" s="3">
        <v>32.4</v>
      </c>
      <c r="E539" s="3">
        <v>32.4</v>
      </c>
      <c r="F539" s="3">
        <v>111.43</v>
      </c>
      <c r="G539" s="2">
        <v>1</v>
      </c>
      <c r="H539" s="2" t="str">
        <f t="shared" si="40"/>
        <v>Sunday</v>
      </c>
      <c r="I539" s="5">
        <f t="shared" si="41"/>
        <v>43754</v>
      </c>
      <c r="J539" s="2" t="str">
        <f t="shared" si="42"/>
        <v>Wednesday</v>
      </c>
      <c r="K539" s="2" t="str">
        <f t="shared" si="43"/>
        <v>Weekend</v>
      </c>
      <c r="L539" s="3">
        <f>IF(VLOOKUP(H539,Discount_Days!A:C,3,0)&gt;0,VLOOKUP(H539,Discount_Days!A:C,3,0)*NewSales_1001_1015!F539,0)</f>
        <v>0</v>
      </c>
      <c r="M539" s="3">
        <f t="shared" si="44"/>
        <v>111.43</v>
      </c>
    </row>
    <row r="540" spans="1:13" x14ac:dyDescent="0.35">
      <c r="A540" s="5">
        <v>43753</v>
      </c>
      <c r="B540" s="2" t="s">
        <v>30</v>
      </c>
      <c r="C540" s="3">
        <v>99</v>
      </c>
      <c r="D540" s="3">
        <v>32.4</v>
      </c>
      <c r="E540" s="3">
        <v>32.4</v>
      </c>
      <c r="F540" s="3">
        <v>99</v>
      </c>
      <c r="G540" s="2">
        <v>1</v>
      </c>
      <c r="H540" s="2" t="str">
        <f t="shared" si="40"/>
        <v>Tuesday</v>
      </c>
      <c r="I540" s="5">
        <f t="shared" si="41"/>
        <v>43756</v>
      </c>
      <c r="J540" s="2" t="str">
        <f t="shared" si="42"/>
        <v>Friday</v>
      </c>
      <c r="K540" s="2" t="str">
        <f t="shared" si="43"/>
        <v>Weekday</v>
      </c>
      <c r="L540" s="3">
        <f>IF(VLOOKUP(H540,Discount_Days!A:C,3,0)&gt;0,VLOOKUP(H540,Discount_Days!A:C,3,0)*NewSales_1001_1015!F540,0)</f>
        <v>4.95</v>
      </c>
      <c r="M540" s="3">
        <f t="shared" si="44"/>
        <v>94.05</v>
      </c>
    </row>
    <row r="541" spans="1:13" x14ac:dyDescent="0.35">
      <c r="A541" s="5">
        <v>43739</v>
      </c>
      <c r="B541" s="2" t="s">
        <v>194</v>
      </c>
      <c r="C541" s="3">
        <v>85</v>
      </c>
      <c r="D541" s="3">
        <v>24</v>
      </c>
      <c r="E541" s="3">
        <v>48</v>
      </c>
      <c r="F541" s="3">
        <v>170</v>
      </c>
      <c r="G541" s="2">
        <v>2</v>
      </c>
      <c r="H541" s="2" t="str">
        <f t="shared" si="40"/>
        <v>Tuesday</v>
      </c>
      <c r="I541" s="5">
        <f t="shared" si="41"/>
        <v>43742</v>
      </c>
      <c r="J541" s="2" t="str">
        <f t="shared" si="42"/>
        <v>Friday</v>
      </c>
      <c r="K541" s="2" t="str">
        <f t="shared" si="43"/>
        <v>Weekday</v>
      </c>
      <c r="L541" s="3">
        <f>IF(VLOOKUP(H541,Discount_Days!A:C,3,0)&gt;0,VLOOKUP(H541,Discount_Days!A:C,3,0)*NewSales_1001_1015!F541,0)</f>
        <v>8.5</v>
      </c>
      <c r="M541" s="3">
        <f t="shared" si="44"/>
        <v>161.5</v>
      </c>
    </row>
    <row r="542" spans="1:13" x14ac:dyDescent="0.35">
      <c r="A542" s="5">
        <v>43747</v>
      </c>
      <c r="B542" s="2" t="s">
        <v>194</v>
      </c>
      <c r="C542" s="3">
        <v>95.31</v>
      </c>
      <c r="D542" s="3">
        <v>24</v>
      </c>
      <c r="E542" s="3">
        <v>24</v>
      </c>
      <c r="F542" s="3">
        <v>95.31</v>
      </c>
      <c r="G542" s="2">
        <v>1</v>
      </c>
      <c r="H542" s="2" t="str">
        <f t="shared" si="40"/>
        <v>Wednesday</v>
      </c>
      <c r="I542" s="5">
        <f t="shared" si="41"/>
        <v>43750</v>
      </c>
      <c r="J542" s="2" t="str">
        <f t="shared" si="42"/>
        <v>Saturday</v>
      </c>
      <c r="K542" s="2" t="str">
        <f t="shared" si="43"/>
        <v>Weekday</v>
      </c>
      <c r="L542" s="3">
        <f>IF(VLOOKUP(H542,Discount_Days!A:C,3,0)&gt;0,VLOOKUP(H542,Discount_Days!A:C,3,0)*NewSales_1001_1015!F542,0)</f>
        <v>0</v>
      </c>
      <c r="M542" s="3">
        <f t="shared" si="44"/>
        <v>95.31</v>
      </c>
    </row>
    <row r="543" spans="1:13" x14ac:dyDescent="0.35">
      <c r="A543" s="5">
        <v>43748</v>
      </c>
      <c r="B543" s="2" t="s">
        <v>194</v>
      </c>
      <c r="C543" s="3">
        <v>93.57</v>
      </c>
      <c r="D543" s="3">
        <v>24</v>
      </c>
      <c r="E543" s="3">
        <v>24</v>
      </c>
      <c r="F543" s="3">
        <v>93.57</v>
      </c>
      <c r="G543" s="2">
        <v>1</v>
      </c>
      <c r="H543" s="2" t="str">
        <f t="shared" si="40"/>
        <v>Thursday</v>
      </c>
      <c r="I543" s="5">
        <f t="shared" si="41"/>
        <v>43751</v>
      </c>
      <c r="J543" s="2" t="str">
        <f t="shared" si="42"/>
        <v>Sunday</v>
      </c>
      <c r="K543" s="2" t="str">
        <f t="shared" si="43"/>
        <v>Weekday</v>
      </c>
      <c r="L543" s="3">
        <f>IF(VLOOKUP(H543,Discount_Days!A:C,3,0)&gt;0,VLOOKUP(H543,Discount_Days!A:C,3,0)*NewSales_1001_1015!F543,0)</f>
        <v>9.3569999999999993</v>
      </c>
      <c r="M543" s="3">
        <f t="shared" si="44"/>
        <v>84.212999999999994</v>
      </c>
    </row>
    <row r="544" spans="1:13" x14ac:dyDescent="0.35">
      <c r="A544" s="5">
        <v>43751</v>
      </c>
      <c r="B544" s="2" t="s">
        <v>194</v>
      </c>
      <c r="C544" s="3">
        <v>95.81</v>
      </c>
      <c r="D544" s="3">
        <v>24</v>
      </c>
      <c r="E544" s="3">
        <v>24</v>
      </c>
      <c r="F544" s="3">
        <v>95.81</v>
      </c>
      <c r="G544" s="2">
        <v>1</v>
      </c>
      <c r="H544" s="2" t="str">
        <f t="shared" si="40"/>
        <v>Sunday</v>
      </c>
      <c r="I544" s="5">
        <f t="shared" si="41"/>
        <v>43754</v>
      </c>
      <c r="J544" s="2" t="str">
        <f t="shared" si="42"/>
        <v>Wednesday</v>
      </c>
      <c r="K544" s="2" t="str">
        <f t="shared" si="43"/>
        <v>Weekend</v>
      </c>
      <c r="L544" s="3">
        <f>IF(VLOOKUP(H544,Discount_Days!A:C,3,0)&gt;0,VLOOKUP(H544,Discount_Days!A:C,3,0)*NewSales_1001_1015!F544,0)</f>
        <v>0</v>
      </c>
      <c r="M544" s="3">
        <f t="shared" si="44"/>
        <v>95.81</v>
      </c>
    </row>
    <row r="545" spans="1:13" x14ac:dyDescent="0.35">
      <c r="A545" s="5">
        <v>43753</v>
      </c>
      <c r="B545" s="2" t="s">
        <v>194</v>
      </c>
      <c r="C545" s="3">
        <v>85</v>
      </c>
      <c r="D545" s="3">
        <v>24</v>
      </c>
      <c r="E545" s="3">
        <v>24</v>
      </c>
      <c r="F545" s="3">
        <v>85</v>
      </c>
      <c r="G545" s="2">
        <v>1</v>
      </c>
      <c r="H545" s="2" t="str">
        <f t="shared" si="40"/>
        <v>Tuesday</v>
      </c>
      <c r="I545" s="5">
        <f t="shared" si="41"/>
        <v>43756</v>
      </c>
      <c r="J545" s="2" t="str">
        <f t="shared" si="42"/>
        <v>Friday</v>
      </c>
      <c r="K545" s="2" t="str">
        <f t="shared" si="43"/>
        <v>Weekday</v>
      </c>
      <c r="L545" s="3">
        <f>IF(VLOOKUP(H545,Discount_Days!A:C,3,0)&gt;0,VLOOKUP(H545,Discount_Days!A:C,3,0)*NewSales_1001_1015!F545,0)</f>
        <v>4.25</v>
      </c>
      <c r="M545" s="3">
        <f t="shared" si="44"/>
        <v>80.75</v>
      </c>
    </row>
    <row r="546" spans="1:13" x14ac:dyDescent="0.35">
      <c r="A546" s="5">
        <v>43739</v>
      </c>
      <c r="B546" s="2" t="s">
        <v>102</v>
      </c>
      <c r="C546" s="3">
        <v>495</v>
      </c>
      <c r="D546" s="3">
        <v>172</v>
      </c>
      <c r="E546" s="3">
        <v>172</v>
      </c>
      <c r="F546" s="3">
        <v>495</v>
      </c>
      <c r="G546" s="2">
        <v>1</v>
      </c>
      <c r="H546" s="2" t="str">
        <f t="shared" si="40"/>
        <v>Tuesday</v>
      </c>
      <c r="I546" s="5">
        <f t="shared" si="41"/>
        <v>43742</v>
      </c>
      <c r="J546" s="2" t="str">
        <f t="shared" si="42"/>
        <v>Friday</v>
      </c>
      <c r="K546" s="2" t="str">
        <f t="shared" si="43"/>
        <v>Weekday</v>
      </c>
      <c r="L546" s="3">
        <f>IF(VLOOKUP(H546,Discount_Days!A:C,3,0)&gt;0,VLOOKUP(H546,Discount_Days!A:C,3,0)*NewSales_1001_1015!F546,0)</f>
        <v>24.75</v>
      </c>
      <c r="M546" s="3">
        <f t="shared" si="44"/>
        <v>470.25</v>
      </c>
    </row>
    <row r="547" spans="1:13" x14ac:dyDescent="0.35">
      <c r="A547" s="5">
        <v>43741</v>
      </c>
      <c r="B547" s="2" t="s">
        <v>102</v>
      </c>
      <c r="C547" s="3">
        <v>495</v>
      </c>
      <c r="D547" s="3">
        <v>172</v>
      </c>
      <c r="E547" s="3">
        <v>172</v>
      </c>
      <c r="F547" s="3">
        <v>495</v>
      </c>
      <c r="G547" s="2">
        <v>1</v>
      </c>
      <c r="H547" s="2" t="str">
        <f t="shared" si="40"/>
        <v>Thursday</v>
      </c>
      <c r="I547" s="5">
        <f t="shared" si="41"/>
        <v>43744</v>
      </c>
      <c r="J547" s="2" t="str">
        <f t="shared" si="42"/>
        <v>Sunday</v>
      </c>
      <c r="K547" s="2" t="str">
        <f t="shared" si="43"/>
        <v>Weekday</v>
      </c>
      <c r="L547" s="3">
        <f>IF(VLOOKUP(H547,Discount_Days!A:C,3,0)&gt;0,VLOOKUP(H547,Discount_Days!A:C,3,0)*NewSales_1001_1015!F547,0)</f>
        <v>49.5</v>
      </c>
      <c r="M547" s="3">
        <f t="shared" si="44"/>
        <v>445.5</v>
      </c>
    </row>
    <row r="548" spans="1:13" x14ac:dyDescent="0.35">
      <c r="A548" s="5">
        <v>43743</v>
      </c>
      <c r="B548" s="2" t="s">
        <v>102</v>
      </c>
      <c r="C548" s="3">
        <v>495</v>
      </c>
      <c r="D548" s="3">
        <v>172</v>
      </c>
      <c r="E548" s="3">
        <v>172</v>
      </c>
      <c r="F548" s="3">
        <v>495</v>
      </c>
      <c r="G548" s="2">
        <v>1</v>
      </c>
      <c r="H548" s="2" t="str">
        <f t="shared" si="40"/>
        <v>Saturday</v>
      </c>
      <c r="I548" s="5">
        <f t="shared" si="41"/>
        <v>43746</v>
      </c>
      <c r="J548" s="2" t="str">
        <f t="shared" si="42"/>
        <v>Tuesday</v>
      </c>
      <c r="K548" s="2" t="str">
        <f t="shared" si="43"/>
        <v>Weekend</v>
      </c>
      <c r="L548" s="3">
        <f>IF(VLOOKUP(H548,Discount_Days!A:C,3,0)&gt;0,VLOOKUP(H548,Discount_Days!A:C,3,0)*NewSales_1001_1015!F548,0)</f>
        <v>0</v>
      </c>
      <c r="M548" s="3">
        <f t="shared" si="44"/>
        <v>495</v>
      </c>
    </row>
    <row r="549" spans="1:13" x14ac:dyDescent="0.35">
      <c r="A549" s="5">
        <v>43746</v>
      </c>
      <c r="B549" s="2" t="s">
        <v>102</v>
      </c>
      <c r="C549" s="3">
        <v>503.35</v>
      </c>
      <c r="D549" s="3">
        <v>172</v>
      </c>
      <c r="E549" s="3">
        <v>344</v>
      </c>
      <c r="F549" s="3">
        <v>1006.69</v>
      </c>
      <c r="G549" s="2">
        <v>2</v>
      </c>
      <c r="H549" s="2" t="str">
        <f t="shared" si="40"/>
        <v>Tuesday</v>
      </c>
      <c r="I549" s="5">
        <f t="shared" si="41"/>
        <v>43749</v>
      </c>
      <c r="J549" s="2" t="str">
        <f t="shared" si="42"/>
        <v>Friday</v>
      </c>
      <c r="K549" s="2" t="str">
        <f t="shared" si="43"/>
        <v>Weekday</v>
      </c>
      <c r="L549" s="3">
        <f>IF(VLOOKUP(H549,Discount_Days!A:C,3,0)&gt;0,VLOOKUP(H549,Discount_Days!A:C,3,0)*NewSales_1001_1015!F549,0)</f>
        <v>50.334500000000006</v>
      </c>
      <c r="M549" s="3">
        <f t="shared" si="44"/>
        <v>956.35550000000001</v>
      </c>
    </row>
    <row r="550" spans="1:13" x14ac:dyDescent="0.35">
      <c r="A550" s="5">
        <v>43747</v>
      </c>
      <c r="B550" s="2" t="s">
        <v>102</v>
      </c>
      <c r="C550" s="3">
        <v>512.79999999999995</v>
      </c>
      <c r="D550" s="3">
        <v>172</v>
      </c>
      <c r="E550" s="3">
        <v>344</v>
      </c>
      <c r="F550" s="3">
        <v>1025.5999999999999</v>
      </c>
      <c r="G550" s="2">
        <v>2</v>
      </c>
      <c r="H550" s="2" t="str">
        <f t="shared" si="40"/>
        <v>Wednesday</v>
      </c>
      <c r="I550" s="5">
        <f t="shared" si="41"/>
        <v>43750</v>
      </c>
      <c r="J550" s="2" t="str">
        <f t="shared" si="42"/>
        <v>Saturday</v>
      </c>
      <c r="K550" s="2" t="str">
        <f t="shared" si="43"/>
        <v>Weekday</v>
      </c>
      <c r="L550" s="3">
        <f>IF(VLOOKUP(H550,Discount_Days!A:C,3,0)&gt;0,VLOOKUP(H550,Discount_Days!A:C,3,0)*NewSales_1001_1015!F550,0)</f>
        <v>0</v>
      </c>
      <c r="M550" s="3">
        <f t="shared" si="44"/>
        <v>1025.5999999999999</v>
      </c>
    </row>
    <row r="551" spans="1:13" x14ac:dyDescent="0.35">
      <c r="A551" s="5">
        <v>43748</v>
      </c>
      <c r="B551" s="2" t="s">
        <v>102</v>
      </c>
      <c r="C551" s="3">
        <v>511.49</v>
      </c>
      <c r="D551" s="3">
        <v>172</v>
      </c>
      <c r="E551" s="3">
        <v>172</v>
      </c>
      <c r="F551" s="3">
        <v>511.49</v>
      </c>
      <c r="G551" s="2">
        <v>1</v>
      </c>
      <c r="H551" s="2" t="str">
        <f t="shared" si="40"/>
        <v>Thursday</v>
      </c>
      <c r="I551" s="5">
        <f t="shared" si="41"/>
        <v>43751</v>
      </c>
      <c r="J551" s="2" t="str">
        <f t="shared" si="42"/>
        <v>Sunday</v>
      </c>
      <c r="K551" s="2" t="str">
        <f t="shared" si="43"/>
        <v>Weekday</v>
      </c>
      <c r="L551" s="3">
        <f>IF(VLOOKUP(H551,Discount_Days!A:C,3,0)&gt;0,VLOOKUP(H551,Discount_Days!A:C,3,0)*NewSales_1001_1015!F551,0)</f>
        <v>51.149000000000001</v>
      </c>
      <c r="M551" s="3">
        <f t="shared" si="44"/>
        <v>460.34100000000001</v>
      </c>
    </row>
    <row r="552" spans="1:13" x14ac:dyDescent="0.35">
      <c r="A552" s="5">
        <v>43749</v>
      </c>
      <c r="B552" s="2" t="s">
        <v>102</v>
      </c>
      <c r="C552" s="3">
        <v>495</v>
      </c>
      <c r="D552" s="3">
        <v>172</v>
      </c>
      <c r="E552" s="3">
        <v>172</v>
      </c>
      <c r="F552" s="3">
        <v>495</v>
      </c>
      <c r="G552" s="2">
        <v>1</v>
      </c>
      <c r="H552" s="2" t="str">
        <f t="shared" si="40"/>
        <v>Friday</v>
      </c>
      <c r="I552" s="5">
        <f t="shared" si="41"/>
        <v>43752</v>
      </c>
      <c r="J552" s="2" t="str">
        <f t="shared" si="42"/>
        <v>Monday</v>
      </c>
      <c r="K552" s="2" t="str">
        <f t="shared" si="43"/>
        <v>Weekday</v>
      </c>
      <c r="L552" s="3">
        <f>IF(VLOOKUP(H552,Discount_Days!A:C,3,0)&gt;0,VLOOKUP(H552,Discount_Days!A:C,3,0)*NewSales_1001_1015!F552,0)</f>
        <v>0</v>
      </c>
      <c r="M552" s="3">
        <f t="shared" si="44"/>
        <v>495</v>
      </c>
    </row>
    <row r="553" spans="1:13" x14ac:dyDescent="0.35">
      <c r="A553" s="5">
        <v>43750</v>
      </c>
      <c r="B553" s="2" t="s">
        <v>102</v>
      </c>
      <c r="C553" s="3">
        <v>495</v>
      </c>
      <c r="D553" s="3">
        <v>172</v>
      </c>
      <c r="E553" s="3">
        <v>172</v>
      </c>
      <c r="F553" s="3">
        <v>495</v>
      </c>
      <c r="G553" s="2">
        <v>1</v>
      </c>
      <c r="H553" s="2" t="str">
        <f t="shared" si="40"/>
        <v>Saturday</v>
      </c>
      <c r="I553" s="5">
        <f t="shared" si="41"/>
        <v>43753</v>
      </c>
      <c r="J553" s="2" t="str">
        <f t="shared" si="42"/>
        <v>Tuesday</v>
      </c>
      <c r="K553" s="2" t="str">
        <f t="shared" si="43"/>
        <v>Weekend</v>
      </c>
      <c r="L553" s="3">
        <f>IF(VLOOKUP(H553,Discount_Days!A:C,3,0)&gt;0,VLOOKUP(H553,Discount_Days!A:C,3,0)*NewSales_1001_1015!F553,0)</f>
        <v>0</v>
      </c>
      <c r="M553" s="3">
        <f t="shared" si="44"/>
        <v>495</v>
      </c>
    </row>
    <row r="554" spans="1:13" x14ac:dyDescent="0.35">
      <c r="A554" s="5">
        <v>43751</v>
      </c>
      <c r="B554" s="2" t="s">
        <v>102</v>
      </c>
      <c r="C554" s="3">
        <v>515.47</v>
      </c>
      <c r="D554" s="3">
        <v>172</v>
      </c>
      <c r="E554" s="3">
        <v>172</v>
      </c>
      <c r="F554" s="3">
        <v>515.47</v>
      </c>
      <c r="G554" s="2">
        <v>1</v>
      </c>
      <c r="H554" s="2" t="str">
        <f t="shared" si="40"/>
        <v>Sunday</v>
      </c>
      <c r="I554" s="5">
        <f t="shared" si="41"/>
        <v>43754</v>
      </c>
      <c r="J554" s="2" t="str">
        <f t="shared" si="42"/>
        <v>Wednesday</v>
      </c>
      <c r="K554" s="2" t="str">
        <f t="shared" si="43"/>
        <v>Weekend</v>
      </c>
      <c r="L554" s="3">
        <f>IF(VLOOKUP(H554,Discount_Days!A:C,3,0)&gt;0,VLOOKUP(H554,Discount_Days!A:C,3,0)*NewSales_1001_1015!F554,0)</f>
        <v>0</v>
      </c>
      <c r="M554" s="3">
        <f t="shared" si="44"/>
        <v>515.47</v>
      </c>
    </row>
    <row r="555" spans="1:13" x14ac:dyDescent="0.35">
      <c r="A555" s="5">
        <v>43753</v>
      </c>
      <c r="B555" s="2" t="s">
        <v>102</v>
      </c>
      <c r="C555" s="3">
        <v>500.51</v>
      </c>
      <c r="D555" s="3">
        <v>172</v>
      </c>
      <c r="E555" s="3">
        <v>516</v>
      </c>
      <c r="F555" s="3">
        <v>1501.52</v>
      </c>
      <c r="G555" s="2">
        <v>3</v>
      </c>
      <c r="H555" s="2" t="str">
        <f t="shared" si="40"/>
        <v>Tuesday</v>
      </c>
      <c r="I555" s="5">
        <f t="shared" si="41"/>
        <v>43756</v>
      </c>
      <c r="J555" s="2" t="str">
        <f t="shared" si="42"/>
        <v>Friday</v>
      </c>
      <c r="K555" s="2" t="str">
        <f t="shared" si="43"/>
        <v>Weekday</v>
      </c>
      <c r="L555" s="3">
        <f>IF(VLOOKUP(H555,Discount_Days!A:C,3,0)&gt;0,VLOOKUP(H555,Discount_Days!A:C,3,0)*NewSales_1001_1015!F555,0)</f>
        <v>75.076000000000008</v>
      </c>
      <c r="M555" s="3">
        <f t="shared" si="44"/>
        <v>1426.444</v>
      </c>
    </row>
    <row r="556" spans="1:13" x14ac:dyDescent="0.35">
      <c r="A556" s="5">
        <v>43744</v>
      </c>
      <c r="B556" s="2" t="s">
        <v>31</v>
      </c>
      <c r="C556" s="3">
        <v>649</v>
      </c>
      <c r="D556" s="3">
        <v>241.75</v>
      </c>
      <c r="E556" s="3">
        <v>241.75</v>
      </c>
      <c r="F556" s="3">
        <v>649</v>
      </c>
      <c r="G556" s="2">
        <v>1</v>
      </c>
      <c r="H556" s="2" t="str">
        <f t="shared" si="40"/>
        <v>Sunday</v>
      </c>
      <c r="I556" s="5">
        <f t="shared" si="41"/>
        <v>43747</v>
      </c>
      <c r="J556" s="2" t="str">
        <f t="shared" si="42"/>
        <v>Wednesday</v>
      </c>
      <c r="K556" s="2" t="str">
        <f t="shared" si="43"/>
        <v>Weekend</v>
      </c>
      <c r="L556" s="3">
        <f>IF(VLOOKUP(H556,Discount_Days!A:C,3,0)&gt;0,VLOOKUP(H556,Discount_Days!A:C,3,0)*NewSales_1001_1015!F556,0)</f>
        <v>0</v>
      </c>
      <c r="M556" s="3">
        <f t="shared" si="44"/>
        <v>649</v>
      </c>
    </row>
    <row r="557" spans="1:13" x14ac:dyDescent="0.35">
      <c r="A557" s="5">
        <v>43746</v>
      </c>
      <c r="B557" s="2" t="s">
        <v>31</v>
      </c>
      <c r="C557" s="3">
        <v>649</v>
      </c>
      <c r="D557" s="3">
        <v>241.75</v>
      </c>
      <c r="E557" s="3">
        <v>241.75</v>
      </c>
      <c r="F557" s="3">
        <v>649</v>
      </c>
      <c r="G557" s="2">
        <v>1</v>
      </c>
      <c r="H557" s="2" t="str">
        <f t="shared" si="40"/>
        <v>Tuesday</v>
      </c>
      <c r="I557" s="5">
        <f t="shared" si="41"/>
        <v>43749</v>
      </c>
      <c r="J557" s="2" t="str">
        <f t="shared" si="42"/>
        <v>Friday</v>
      </c>
      <c r="K557" s="2" t="str">
        <f t="shared" si="43"/>
        <v>Weekday</v>
      </c>
      <c r="L557" s="3">
        <f>IF(VLOOKUP(H557,Discount_Days!A:C,3,0)&gt;0,VLOOKUP(H557,Discount_Days!A:C,3,0)*NewSales_1001_1015!F557,0)</f>
        <v>32.450000000000003</v>
      </c>
      <c r="M557" s="3">
        <f t="shared" si="44"/>
        <v>616.54999999999995</v>
      </c>
    </row>
    <row r="558" spans="1:13" x14ac:dyDescent="0.35">
      <c r="A558" s="5">
        <v>43750</v>
      </c>
      <c r="B558" s="2" t="s">
        <v>31</v>
      </c>
      <c r="C558" s="3">
        <v>649</v>
      </c>
      <c r="D558" s="3">
        <v>241.75</v>
      </c>
      <c r="E558" s="3">
        <v>725.25</v>
      </c>
      <c r="F558" s="3">
        <v>1947</v>
      </c>
      <c r="G558" s="2">
        <v>3</v>
      </c>
      <c r="H558" s="2" t="str">
        <f t="shared" si="40"/>
        <v>Saturday</v>
      </c>
      <c r="I558" s="5">
        <f t="shared" si="41"/>
        <v>43753</v>
      </c>
      <c r="J558" s="2" t="str">
        <f t="shared" si="42"/>
        <v>Tuesday</v>
      </c>
      <c r="K558" s="2" t="str">
        <f t="shared" si="43"/>
        <v>Weekend</v>
      </c>
      <c r="L558" s="3">
        <f>IF(VLOOKUP(H558,Discount_Days!A:C,3,0)&gt;0,VLOOKUP(H558,Discount_Days!A:C,3,0)*NewSales_1001_1015!F558,0)</f>
        <v>0</v>
      </c>
      <c r="M558" s="3">
        <f t="shared" si="44"/>
        <v>1947</v>
      </c>
    </row>
    <row r="559" spans="1:13" x14ac:dyDescent="0.35">
      <c r="A559" s="5">
        <v>43739</v>
      </c>
      <c r="B559" s="2" t="s">
        <v>32</v>
      </c>
      <c r="C559" s="3">
        <v>28</v>
      </c>
      <c r="D559" s="3">
        <v>6.95</v>
      </c>
      <c r="E559" s="3">
        <v>6.95</v>
      </c>
      <c r="F559" s="3">
        <v>28</v>
      </c>
      <c r="G559" s="2">
        <v>1</v>
      </c>
      <c r="H559" s="2" t="str">
        <f t="shared" si="40"/>
        <v>Tuesday</v>
      </c>
      <c r="I559" s="5">
        <f t="shared" si="41"/>
        <v>43742</v>
      </c>
      <c r="J559" s="2" t="str">
        <f t="shared" si="42"/>
        <v>Friday</v>
      </c>
      <c r="K559" s="2" t="str">
        <f t="shared" si="43"/>
        <v>Weekday</v>
      </c>
      <c r="L559" s="3">
        <f>IF(VLOOKUP(H559,Discount_Days!A:C,3,0)&gt;0,VLOOKUP(H559,Discount_Days!A:C,3,0)*NewSales_1001_1015!F559,0)</f>
        <v>1.4000000000000001</v>
      </c>
      <c r="M559" s="3">
        <f t="shared" si="44"/>
        <v>26.6</v>
      </c>
    </row>
    <row r="560" spans="1:13" x14ac:dyDescent="0.35">
      <c r="A560" s="5">
        <v>43742</v>
      </c>
      <c r="B560" s="2" t="s">
        <v>32</v>
      </c>
      <c r="C560" s="3">
        <v>28</v>
      </c>
      <c r="D560" s="3">
        <v>6.95</v>
      </c>
      <c r="E560" s="3">
        <v>6.95</v>
      </c>
      <c r="F560" s="3">
        <v>28</v>
      </c>
      <c r="G560" s="2">
        <v>1</v>
      </c>
      <c r="H560" s="2" t="str">
        <f t="shared" si="40"/>
        <v>Friday</v>
      </c>
      <c r="I560" s="5">
        <f t="shared" si="41"/>
        <v>43745</v>
      </c>
      <c r="J560" s="2" t="str">
        <f t="shared" si="42"/>
        <v>Monday</v>
      </c>
      <c r="K560" s="2" t="str">
        <f t="shared" si="43"/>
        <v>Weekday</v>
      </c>
      <c r="L560" s="3">
        <f>IF(VLOOKUP(H560,Discount_Days!A:C,3,0)&gt;0,VLOOKUP(H560,Discount_Days!A:C,3,0)*NewSales_1001_1015!F560,0)</f>
        <v>0</v>
      </c>
      <c r="M560" s="3">
        <f t="shared" si="44"/>
        <v>28</v>
      </c>
    </row>
    <row r="561" spans="1:13" x14ac:dyDescent="0.35">
      <c r="A561" s="5">
        <v>43744</v>
      </c>
      <c r="B561" s="2" t="s">
        <v>32</v>
      </c>
      <c r="C561" s="3">
        <v>28</v>
      </c>
      <c r="D561" s="3">
        <v>6.95</v>
      </c>
      <c r="E561" s="3">
        <v>6.95</v>
      </c>
      <c r="F561" s="3">
        <v>28</v>
      </c>
      <c r="G561" s="2">
        <v>1</v>
      </c>
      <c r="H561" s="2" t="str">
        <f t="shared" si="40"/>
        <v>Sunday</v>
      </c>
      <c r="I561" s="5">
        <f t="shared" si="41"/>
        <v>43747</v>
      </c>
      <c r="J561" s="2" t="str">
        <f t="shared" si="42"/>
        <v>Wednesday</v>
      </c>
      <c r="K561" s="2" t="str">
        <f t="shared" si="43"/>
        <v>Weekend</v>
      </c>
      <c r="L561" s="3">
        <f>IF(VLOOKUP(H561,Discount_Days!A:C,3,0)&gt;0,VLOOKUP(H561,Discount_Days!A:C,3,0)*NewSales_1001_1015!F561,0)</f>
        <v>0</v>
      </c>
      <c r="M561" s="3">
        <f t="shared" si="44"/>
        <v>28</v>
      </c>
    </row>
    <row r="562" spans="1:13" x14ac:dyDescent="0.35">
      <c r="A562" s="5">
        <v>43746</v>
      </c>
      <c r="B562" s="2" t="s">
        <v>32</v>
      </c>
      <c r="C562" s="3">
        <v>28</v>
      </c>
      <c r="D562" s="3">
        <v>6.95</v>
      </c>
      <c r="E562" s="3">
        <v>6.95</v>
      </c>
      <c r="F562" s="3">
        <v>28</v>
      </c>
      <c r="G562" s="2">
        <v>1</v>
      </c>
      <c r="H562" s="2" t="str">
        <f t="shared" si="40"/>
        <v>Tuesday</v>
      </c>
      <c r="I562" s="5">
        <f t="shared" si="41"/>
        <v>43749</v>
      </c>
      <c r="J562" s="2" t="str">
        <f t="shared" si="42"/>
        <v>Friday</v>
      </c>
      <c r="K562" s="2" t="str">
        <f t="shared" si="43"/>
        <v>Weekday</v>
      </c>
      <c r="L562" s="3">
        <f>IF(VLOOKUP(H562,Discount_Days!A:C,3,0)&gt;0,VLOOKUP(H562,Discount_Days!A:C,3,0)*NewSales_1001_1015!F562,0)</f>
        <v>1.4000000000000001</v>
      </c>
      <c r="M562" s="3">
        <f t="shared" si="44"/>
        <v>26.6</v>
      </c>
    </row>
    <row r="563" spans="1:13" x14ac:dyDescent="0.35">
      <c r="A563" s="5">
        <v>43747</v>
      </c>
      <c r="B563" s="2" t="s">
        <v>32</v>
      </c>
      <c r="C563" s="3">
        <v>31.08</v>
      </c>
      <c r="D563" s="3">
        <v>6.95</v>
      </c>
      <c r="E563" s="3">
        <v>6.95</v>
      </c>
      <c r="F563" s="3">
        <v>31.08</v>
      </c>
      <c r="G563" s="2">
        <v>1</v>
      </c>
      <c r="H563" s="2" t="str">
        <f t="shared" si="40"/>
        <v>Wednesday</v>
      </c>
      <c r="I563" s="5">
        <f t="shared" si="41"/>
        <v>43750</v>
      </c>
      <c r="J563" s="2" t="str">
        <f t="shared" si="42"/>
        <v>Saturday</v>
      </c>
      <c r="K563" s="2" t="str">
        <f t="shared" si="43"/>
        <v>Weekday</v>
      </c>
      <c r="L563" s="3">
        <f>IF(VLOOKUP(H563,Discount_Days!A:C,3,0)&gt;0,VLOOKUP(H563,Discount_Days!A:C,3,0)*NewSales_1001_1015!F563,0)</f>
        <v>0</v>
      </c>
      <c r="M563" s="3">
        <f t="shared" si="44"/>
        <v>31.08</v>
      </c>
    </row>
    <row r="564" spans="1:13" x14ac:dyDescent="0.35">
      <c r="A564" s="5">
        <v>43751</v>
      </c>
      <c r="B564" s="2" t="s">
        <v>32</v>
      </c>
      <c r="C564" s="3">
        <v>31.25</v>
      </c>
      <c r="D564" s="3">
        <v>6.95</v>
      </c>
      <c r="E564" s="3">
        <v>6.95</v>
      </c>
      <c r="F564" s="3">
        <v>31.25</v>
      </c>
      <c r="G564" s="2">
        <v>1</v>
      </c>
      <c r="H564" s="2" t="str">
        <f t="shared" si="40"/>
        <v>Sunday</v>
      </c>
      <c r="I564" s="5">
        <f t="shared" si="41"/>
        <v>43754</v>
      </c>
      <c r="J564" s="2" t="str">
        <f t="shared" si="42"/>
        <v>Wednesday</v>
      </c>
      <c r="K564" s="2" t="str">
        <f t="shared" si="43"/>
        <v>Weekend</v>
      </c>
      <c r="L564" s="3">
        <f>IF(VLOOKUP(H564,Discount_Days!A:C,3,0)&gt;0,VLOOKUP(H564,Discount_Days!A:C,3,0)*NewSales_1001_1015!F564,0)</f>
        <v>0</v>
      </c>
      <c r="M564" s="3">
        <f t="shared" si="44"/>
        <v>31.25</v>
      </c>
    </row>
    <row r="565" spans="1:13" x14ac:dyDescent="0.35">
      <c r="A565" s="5">
        <v>43739</v>
      </c>
      <c r="B565" s="2" t="s">
        <v>103</v>
      </c>
      <c r="C565" s="3">
        <v>65</v>
      </c>
      <c r="D565" s="3">
        <v>12</v>
      </c>
      <c r="E565" s="3">
        <v>24</v>
      </c>
      <c r="F565" s="3">
        <v>130</v>
      </c>
      <c r="G565" s="2">
        <v>2</v>
      </c>
      <c r="H565" s="2" t="str">
        <f t="shared" si="40"/>
        <v>Tuesday</v>
      </c>
      <c r="I565" s="5">
        <f t="shared" si="41"/>
        <v>43742</v>
      </c>
      <c r="J565" s="2" t="str">
        <f t="shared" si="42"/>
        <v>Friday</v>
      </c>
      <c r="K565" s="2" t="str">
        <f t="shared" si="43"/>
        <v>Weekday</v>
      </c>
      <c r="L565" s="3">
        <f>IF(VLOOKUP(H565,Discount_Days!A:C,3,0)&gt;0,VLOOKUP(H565,Discount_Days!A:C,3,0)*NewSales_1001_1015!F565,0)</f>
        <v>6.5</v>
      </c>
      <c r="M565" s="3">
        <f t="shared" si="44"/>
        <v>123.5</v>
      </c>
    </row>
    <row r="566" spans="1:13" x14ac:dyDescent="0.35">
      <c r="A566" s="5">
        <v>43740</v>
      </c>
      <c r="B566" s="2" t="s">
        <v>103</v>
      </c>
      <c r="C566" s="3">
        <v>65</v>
      </c>
      <c r="D566" s="3">
        <v>12</v>
      </c>
      <c r="E566" s="3">
        <v>48</v>
      </c>
      <c r="F566" s="3">
        <v>260</v>
      </c>
      <c r="G566" s="2">
        <v>4</v>
      </c>
      <c r="H566" s="2" t="str">
        <f t="shared" si="40"/>
        <v>Wednesday</v>
      </c>
      <c r="I566" s="5">
        <f t="shared" si="41"/>
        <v>43743</v>
      </c>
      <c r="J566" s="2" t="str">
        <f t="shared" si="42"/>
        <v>Saturday</v>
      </c>
      <c r="K566" s="2" t="str">
        <f t="shared" si="43"/>
        <v>Weekday</v>
      </c>
      <c r="L566" s="3">
        <f>IF(VLOOKUP(H566,Discount_Days!A:C,3,0)&gt;0,VLOOKUP(H566,Discount_Days!A:C,3,0)*NewSales_1001_1015!F566,0)</f>
        <v>0</v>
      </c>
      <c r="M566" s="3">
        <f t="shared" si="44"/>
        <v>260</v>
      </c>
    </row>
    <row r="567" spans="1:13" x14ac:dyDescent="0.35">
      <c r="A567" s="5">
        <v>43741</v>
      </c>
      <c r="B567" s="2" t="s">
        <v>103</v>
      </c>
      <c r="C567" s="3">
        <v>65</v>
      </c>
      <c r="D567" s="3">
        <v>12</v>
      </c>
      <c r="E567" s="3">
        <v>48</v>
      </c>
      <c r="F567" s="3">
        <v>260</v>
      </c>
      <c r="G567" s="2">
        <v>4</v>
      </c>
      <c r="H567" s="2" t="str">
        <f t="shared" si="40"/>
        <v>Thursday</v>
      </c>
      <c r="I567" s="5">
        <f t="shared" si="41"/>
        <v>43744</v>
      </c>
      <c r="J567" s="2" t="str">
        <f t="shared" si="42"/>
        <v>Sunday</v>
      </c>
      <c r="K567" s="2" t="str">
        <f t="shared" si="43"/>
        <v>Weekday</v>
      </c>
      <c r="L567" s="3">
        <f>IF(VLOOKUP(H567,Discount_Days!A:C,3,0)&gt;0,VLOOKUP(H567,Discount_Days!A:C,3,0)*NewSales_1001_1015!F567,0)</f>
        <v>26</v>
      </c>
      <c r="M567" s="3">
        <f t="shared" si="44"/>
        <v>234</v>
      </c>
    </row>
    <row r="568" spans="1:13" x14ac:dyDescent="0.35">
      <c r="A568" s="5">
        <v>43743</v>
      </c>
      <c r="B568" s="2" t="s">
        <v>103</v>
      </c>
      <c r="C568" s="3">
        <v>67.17</v>
      </c>
      <c r="D568" s="3">
        <v>12</v>
      </c>
      <c r="E568" s="3">
        <v>36</v>
      </c>
      <c r="F568" s="3">
        <v>201.51</v>
      </c>
      <c r="G568" s="2">
        <v>3</v>
      </c>
      <c r="H568" s="2" t="str">
        <f t="shared" si="40"/>
        <v>Saturday</v>
      </c>
      <c r="I568" s="5">
        <f t="shared" si="41"/>
        <v>43746</v>
      </c>
      <c r="J568" s="2" t="str">
        <f t="shared" si="42"/>
        <v>Tuesday</v>
      </c>
      <c r="K568" s="2" t="str">
        <f t="shared" si="43"/>
        <v>Weekend</v>
      </c>
      <c r="L568" s="3">
        <f>IF(VLOOKUP(H568,Discount_Days!A:C,3,0)&gt;0,VLOOKUP(H568,Discount_Days!A:C,3,0)*NewSales_1001_1015!F568,0)</f>
        <v>0</v>
      </c>
      <c r="M568" s="3">
        <f t="shared" si="44"/>
        <v>201.51</v>
      </c>
    </row>
    <row r="569" spans="1:13" x14ac:dyDescent="0.35">
      <c r="A569" s="5">
        <v>43744</v>
      </c>
      <c r="B569" s="2" t="s">
        <v>103</v>
      </c>
      <c r="C569" s="3">
        <v>68.260000000000005</v>
      </c>
      <c r="D569" s="3">
        <v>12</v>
      </c>
      <c r="E569" s="3">
        <v>24</v>
      </c>
      <c r="F569" s="3">
        <v>136.51</v>
      </c>
      <c r="G569" s="2">
        <v>2</v>
      </c>
      <c r="H569" s="2" t="str">
        <f t="shared" si="40"/>
        <v>Sunday</v>
      </c>
      <c r="I569" s="5">
        <f t="shared" si="41"/>
        <v>43747</v>
      </c>
      <c r="J569" s="2" t="str">
        <f t="shared" si="42"/>
        <v>Wednesday</v>
      </c>
      <c r="K569" s="2" t="str">
        <f t="shared" si="43"/>
        <v>Weekend</v>
      </c>
      <c r="L569" s="3">
        <f>IF(VLOOKUP(H569,Discount_Days!A:C,3,0)&gt;0,VLOOKUP(H569,Discount_Days!A:C,3,0)*NewSales_1001_1015!F569,0)</f>
        <v>0</v>
      </c>
      <c r="M569" s="3">
        <f t="shared" si="44"/>
        <v>136.51</v>
      </c>
    </row>
    <row r="570" spans="1:13" x14ac:dyDescent="0.35">
      <c r="A570" s="5">
        <v>43745</v>
      </c>
      <c r="B570" s="2" t="s">
        <v>103</v>
      </c>
      <c r="C570" s="3">
        <v>68.22</v>
      </c>
      <c r="D570" s="3">
        <v>12</v>
      </c>
      <c r="E570" s="3">
        <v>24</v>
      </c>
      <c r="F570" s="3">
        <v>136.43</v>
      </c>
      <c r="G570" s="2">
        <v>2</v>
      </c>
      <c r="H570" s="2" t="str">
        <f t="shared" si="40"/>
        <v>Monday</v>
      </c>
      <c r="I570" s="5">
        <f t="shared" si="41"/>
        <v>43748</v>
      </c>
      <c r="J570" s="2" t="str">
        <f t="shared" si="42"/>
        <v>Thursday</v>
      </c>
      <c r="K570" s="2" t="str">
        <f t="shared" si="43"/>
        <v>Weekend</v>
      </c>
      <c r="L570" s="3">
        <f>IF(VLOOKUP(H570,Discount_Days!A:C,3,0)&gt;0,VLOOKUP(H570,Discount_Days!A:C,3,0)*NewSales_1001_1015!F570,0)</f>
        <v>0</v>
      </c>
      <c r="M570" s="3">
        <f t="shared" si="44"/>
        <v>136.43</v>
      </c>
    </row>
    <row r="571" spans="1:13" x14ac:dyDescent="0.35">
      <c r="A571" s="5">
        <v>43746</v>
      </c>
      <c r="B571" s="2" t="s">
        <v>103</v>
      </c>
      <c r="C571" s="3">
        <v>50.39</v>
      </c>
      <c r="D571" s="3">
        <v>12</v>
      </c>
      <c r="E571" s="3">
        <v>48</v>
      </c>
      <c r="F571" s="3">
        <v>201.54</v>
      </c>
      <c r="G571" s="2">
        <v>4</v>
      </c>
      <c r="H571" s="2" t="str">
        <f t="shared" si="40"/>
        <v>Tuesday</v>
      </c>
      <c r="I571" s="5">
        <f t="shared" si="41"/>
        <v>43749</v>
      </c>
      <c r="J571" s="2" t="str">
        <f t="shared" si="42"/>
        <v>Friday</v>
      </c>
      <c r="K571" s="2" t="str">
        <f t="shared" si="43"/>
        <v>Weekday</v>
      </c>
      <c r="L571" s="3">
        <f>IF(VLOOKUP(H571,Discount_Days!A:C,3,0)&gt;0,VLOOKUP(H571,Discount_Days!A:C,3,0)*NewSales_1001_1015!F571,0)</f>
        <v>10.077</v>
      </c>
      <c r="M571" s="3">
        <f t="shared" si="44"/>
        <v>191.46299999999999</v>
      </c>
    </row>
    <row r="572" spans="1:13" x14ac:dyDescent="0.35">
      <c r="A572" s="5">
        <v>43747</v>
      </c>
      <c r="B572" s="2" t="s">
        <v>103</v>
      </c>
      <c r="C572" s="3">
        <v>65</v>
      </c>
      <c r="D572" s="3">
        <v>12</v>
      </c>
      <c r="E572" s="3">
        <v>12</v>
      </c>
      <c r="F572" s="3">
        <v>65</v>
      </c>
      <c r="G572" s="2">
        <v>1</v>
      </c>
      <c r="H572" s="2" t="str">
        <f t="shared" si="40"/>
        <v>Wednesday</v>
      </c>
      <c r="I572" s="5">
        <f t="shared" si="41"/>
        <v>43750</v>
      </c>
      <c r="J572" s="2" t="str">
        <f t="shared" si="42"/>
        <v>Saturday</v>
      </c>
      <c r="K572" s="2" t="str">
        <f t="shared" si="43"/>
        <v>Weekday</v>
      </c>
      <c r="L572" s="3">
        <f>IF(VLOOKUP(H572,Discount_Days!A:C,3,0)&gt;0,VLOOKUP(H572,Discount_Days!A:C,3,0)*NewSales_1001_1015!F572,0)</f>
        <v>0</v>
      </c>
      <c r="M572" s="3">
        <f t="shared" si="44"/>
        <v>65</v>
      </c>
    </row>
    <row r="573" spans="1:13" x14ac:dyDescent="0.35">
      <c r="A573" s="5">
        <v>43748</v>
      </c>
      <c r="B573" s="2" t="s">
        <v>103</v>
      </c>
      <c r="C573" s="3">
        <v>65</v>
      </c>
      <c r="D573" s="3">
        <v>12</v>
      </c>
      <c r="E573" s="3">
        <v>48</v>
      </c>
      <c r="F573" s="3">
        <v>260</v>
      </c>
      <c r="G573" s="2">
        <v>4</v>
      </c>
      <c r="H573" s="2" t="str">
        <f t="shared" si="40"/>
        <v>Thursday</v>
      </c>
      <c r="I573" s="5">
        <f t="shared" si="41"/>
        <v>43751</v>
      </c>
      <c r="J573" s="2" t="str">
        <f t="shared" si="42"/>
        <v>Sunday</v>
      </c>
      <c r="K573" s="2" t="str">
        <f t="shared" si="43"/>
        <v>Weekday</v>
      </c>
      <c r="L573" s="3">
        <f>IF(VLOOKUP(H573,Discount_Days!A:C,3,0)&gt;0,VLOOKUP(H573,Discount_Days!A:C,3,0)*NewSales_1001_1015!F573,0)</f>
        <v>26</v>
      </c>
      <c r="M573" s="3">
        <f t="shared" si="44"/>
        <v>234</v>
      </c>
    </row>
    <row r="574" spans="1:13" x14ac:dyDescent="0.35">
      <c r="A574" s="5">
        <v>43749</v>
      </c>
      <c r="B574" s="2" t="s">
        <v>103</v>
      </c>
      <c r="C574" s="3">
        <v>32.5</v>
      </c>
      <c r="D574" s="3">
        <v>12</v>
      </c>
      <c r="E574" s="3">
        <v>24</v>
      </c>
      <c r="F574" s="3">
        <v>65</v>
      </c>
      <c r="G574" s="2">
        <v>2</v>
      </c>
      <c r="H574" s="2" t="str">
        <f t="shared" si="40"/>
        <v>Friday</v>
      </c>
      <c r="I574" s="5">
        <f t="shared" si="41"/>
        <v>43752</v>
      </c>
      <c r="J574" s="2" t="str">
        <f t="shared" si="42"/>
        <v>Monday</v>
      </c>
      <c r="K574" s="2" t="str">
        <f t="shared" si="43"/>
        <v>Weekday</v>
      </c>
      <c r="L574" s="3">
        <f>IF(VLOOKUP(H574,Discount_Days!A:C,3,0)&gt;0,VLOOKUP(H574,Discount_Days!A:C,3,0)*NewSales_1001_1015!F574,0)</f>
        <v>0</v>
      </c>
      <c r="M574" s="3">
        <f t="shared" si="44"/>
        <v>65</v>
      </c>
    </row>
    <row r="575" spans="1:13" x14ac:dyDescent="0.35">
      <c r="A575" s="5">
        <v>43750</v>
      </c>
      <c r="B575" s="2" t="s">
        <v>103</v>
      </c>
      <c r="C575" s="3">
        <v>66.14</v>
      </c>
      <c r="D575" s="3">
        <v>12</v>
      </c>
      <c r="E575" s="3">
        <v>72</v>
      </c>
      <c r="F575" s="3">
        <v>396.86</v>
      </c>
      <c r="G575" s="2">
        <v>6</v>
      </c>
      <c r="H575" s="2" t="str">
        <f t="shared" si="40"/>
        <v>Saturday</v>
      </c>
      <c r="I575" s="5">
        <f t="shared" si="41"/>
        <v>43753</v>
      </c>
      <c r="J575" s="2" t="str">
        <f t="shared" si="42"/>
        <v>Tuesday</v>
      </c>
      <c r="K575" s="2" t="str">
        <f t="shared" si="43"/>
        <v>Weekend</v>
      </c>
      <c r="L575" s="3">
        <f>IF(VLOOKUP(H575,Discount_Days!A:C,3,0)&gt;0,VLOOKUP(H575,Discount_Days!A:C,3,0)*NewSales_1001_1015!F575,0)</f>
        <v>0</v>
      </c>
      <c r="M575" s="3">
        <f t="shared" si="44"/>
        <v>396.86</v>
      </c>
    </row>
    <row r="576" spans="1:13" x14ac:dyDescent="0.35">
      <c r="A576" s="5">
        <v>43751</v>
      </c>
      <c r="B576" s="2" t="s">
        <v>103</v>
      </c>
      <c r="C576" s="3">
        <v>65</v>
      </c>
      <c r="D576" s="3">
        <v>12</v>
      </c>
      <c r="E576" s="3">
        <v>12</v>
      </c>
      <c r="F576" s="3">
        <v>65</v>
      </c>
      <c r="G576" s="2">
        <v>1</v>
      </c>
      <c r="H576" s="2" t="str">
        <f t="shared" si="40"/>
        <v>Sunday</v>
      </c>
      <c r="I576" s="5">
        <f t="shared" si="41"/>
        <v>43754</v>
      </c>
      <c r="J576" s="2" t="str">
        <f t="shared" si="42"/>
        <v>Wednesday</v>
      </c>
      <c r="K576" s="2" t="str">
        <f t="shared" si="43"/>
        <v>Weekend</v>
      </c>
      <c r="L576" s="3">
        <f>IF(VLOOKUP(H576,Discount_Days!A:C,3,0)&gt;0,VLOOKUP(H576,Discount_Days!A:C,3,0)*NewSales_1001_1015!F576,0)</f>
        <v>0</v>
      </c>
      <c r="M576" s="3">
        <f t="shared" si="44"/>
        <v>65</v>
      </c>
    </row>
    <row r="577" spans="1:13" x14ac:dyDescent="0.35">
      <c r="A577" s="5">
        <v>43753</v>
      </c>
      <c r="B577" s="2" t="s">
        <v>103</v>
      </c>
      <c r="C577" s="3">
        <v>65</v>
      </c>
      <c r="D577" s="3">
        <v>12</v>
      </c>
      <c r="E577" s="3">
        <v>36</v>
      </c>
      <c r="F577" s="3">
        <v>195</v>
      </c>
      <c r="G577" s="2">
        <v>3</v>
      </c>
      <c r="H577" s="2" t="str">
        <f t="shared" si="40"/>
        <v>Tuesday</v>
      </c>
      <c r="I577" s="5">
        <f t="shared" si="41"/>
        <v>43756</v>
      </c>
      <c r="J577" s="2" t="str">
        <f t="shared" si="42"/>
        <v>Friday</v>
      </c>
      <c r="K577" s="2" t="str">
        <f t="shared" si="43"/>
        <v>Weekday</v>
      </c>
      <c r="L577" s="3">
        <f>IF(VLOOKUP(H577,Discount_Days!A:C,3,0)&gt;0,VLOOKUP(H577,Discount_Days!A:C,3,0)*NewSales_1001_1015!F577,0)</f>
        <v>9.75</v>
      </c>
      <c r="M577" s="3">
        <f t="shared" si="44"/>
        <v>185.25</v>
      </c>
    </row>
    <row r="578" spans="1:13" x14ac:dyDescent="0.35">
      <c r="A578" s="5">
        <v>43741</v>
      </c>
      <c r="B578" s="2" t="s">
        <v>139</v>
      </c>
      <c r="C578" s="3">
        <v>37.5</v>
      </c>
      <c r="D578" s="3">
        <v>18.95</v>
      </c>
      <c r="E578" s="3">
        <v>37.9</v>
      </c>
      <c r="F578" s="3">
        <v>75</v>
      </c>
      <c r="G578" s="2">
        <v>2</v>
      </c>
      <c r="H578" s="2" t="str">
        <f t="shared" si="40"/>
        <v>Thursday</v>
      </c>
      <c r="I578" s="5">
        <f t="shared" si="41"/>
        <v>43744</v>
      </c>
      <c r="J578" s="2" t="str">
        <f t="shared" si="42"/>
        <v>Sunday</v>
      </c>
      <c r="K578" s="2" t="str">
        <f t="shared" si="43"/>
        <v>Weekday</v>
      </c>
      <c r="L578" s="3">
        <f>IF(VLOOKUP(H578,Discount_Days!A:C,3,0)&gt;0,VLOOKUP(H578,Discount_Days!A:C,3,0)*NewSales_1001_1015!F578,0)</f>
        <v>7.5</v>
      </c>
      <c r="M578" s="3">
        <f t="shared" si="44"/>
        <v>67.5</v>
      </c>
    </row>
    <row r="579" spans="1:13" x14ac:dyDescent="0.35">
      <c r="A579" s="5">
        <v>43744</v>
      </c>
      <c r="B579" s="2" t="s">
        <v>139</v>
      </c>
      <c r="C579" s="3">
        <v>78.959999999999994</v>
      </c>
      <c r="D579" s="3">
        <v>18.95</v>
      </c>
      <c r="E579" s="3">
        <v>37.9</v>
      </c>
      <c r="F579" s="3">
        <v>157.91</v>
      </c>
      <c r="G579" s="2">
        <v>2</v>
      </c>
      <c r="H579" s="2" t="str">
        <f t="shared" ref="H579:H642" si="45">TEXT(A579,"dddd")</f>
        <v>Sunday</v>
      </c>
      <c r="I579" s="5">
        <f t="shared" ref="I579:I642" si="46">A579+3</f>
        <v>43747</v>
      </c>
      <c r="J579" s="2" t="str">
        <f t="shared" ref="J579:J642" si="47">TEXT(I579,"dddd")</f>
        <v>Wednesday</v>
      </c>
      <c r="K579" s="2" t="str">
        <f t="shared" ref="K579:K642" si="48">IF(OR(H579="Mondayday",H579="Tuesday",H579="Wednesday",H579="Thursday",H579="Friday"),"Weekday","Weekend")</f>
        <v>Weekend</v>
      </c>
      <c r="L579" s="3">
        <f>IF(VLOOKUP(H579,Discount_Days!A:C,3,0)&gt;0,VLOOKUP(H579,Discount_Days!A:C,3,0)*NewSales_1001_1015!F579,0)</f>
        <v>0</v>
      </c>
      <c r="M579" s="3">
        <f t="shared" ref="M579:M642" si="49">F579-L579</f>
        <v>157.91</v>
      </c>
    </row>
    <row r="580" spans="1:13" x14ac:dyDescent="0.35">
      <c r="A580" s="5">
        <v>43746</v>
      </c>
      <c r="B580" s="2" t="s">
        <v>139</v>
      </c>
      <c r="C580" s="3">
        <v>0</v>
      </c>
      <c r="D580" s="3">
        <v>18.95</v>
      </c>
      <c r="E580" s="3">
        <v>18.95</v>
      </c>
      <c r="F580" s="3">
        <v>0</v>
      </c>
      <c r="G580" s="2">
        <v>1</v>
      </c>
      <c r="H580" s="2" t="str">
        <f t="shared" si="45"/>
        <v>Tuesday</v>
      </c>
      <c r="I580" s="5">
        <f t="shared" si="46"/>
        <v>43749</v>
      </c>
      <c r="J580" s="2" t="str">
        <f t="shared" si="47"/>
        <v>Friday</v>
      </c>
      <c r="K580" s="2" t="str">
        <f t="shared" si="48"/>
        <v>Weekday</v>
      </c>
      <c r="L580" s="3">
        <f>IF(VLOOKUP(H580,Discount_Days!A:C,3,0)&gt;0,VLOOKUP(H580,Discount_Days!A:C,3,0)*NewSales_1001_1015!F580,0)</f>
        <v>0</v>
      </c>
      <c r="M580" s="3">
        <f t="shared" si="49"/>
        <v>0</v>
      </c>
    </row>
    <row r="581" spans="1:13" x14ac:dyDescent="0.35">
      <c r="A581" s="5">
        <v>43747</v>
      </c>
      <c r="B581" s="2" t="s">
        <v>139</v>
      </c>
      <c r="C581" s="3">
        <v>82.91</v>
      </c>
      <c r="D581" s="3">
        <v>18.95</v>
      </c>
      <c r="E581" s="3">
        <v>18.95</v>
      </c>
      <c r="F581" s="3">
        <v>82.91</v>
      </c>
      <c r="G581" s="2">
        <v>1</v>
      </c>
      <c r="H581" s="2" t="str">
        <f t="shared" si="45"/>
        <v>Wednesday</v>
      </c>
      <c r="I581" s="5">
        <f t="shared" si="46"/>
        <v>43750</v>
      </c>
      <c r="J581" s="2" t="str">
        <f t="shared" si="47"/>
        <v>Saturday</v>
      </c>
      <c r="K581" s="2" t="str">
        <f t="shared" si="48"/>
        <v>Weekday</v>
      </c>
      <c r="L581" s="3">
        <f>IF(VLOOKUP(H581,Discount_Days!A:C,3,0)&gt;0,VLOOKUP(H581,Discount_Days!A:C,3,0)*NewSales_1001_1015!F581,0)</f>
        <v>0</v>
      </c>
      <c r="M581" s="3">
        <f t="shared" si="49"/>
        <v>82.91</v>
      </c>
    </row>
    <row r="582" spans="1:13" x14ac:dyDescent="0.35">
      <c r="A582" s="5">
        <v>43750</v>
      </c>
      <c r="B582" s="2" t="s">
        <v>139</v>
      </c>
      <c r="C582" s="3">
        <v>75</v>
      </c>
      <c r="D582" s="3">
        <v>18.95</v>
      </c>
      <c r="E582" s="3">
        <v>37.9</v>
      </c>
      <c r="F582" s="3">
        <v>150</v>
      </c>
      <c r="G582" s="2">
        <v>2</v>
      </c>
      <c r="H582" s="2" t="str">
        <f t="shared" si="45"/>
        <v>Saturday</v>
      </c>
      <c r="I582" s="5">
        <f t="shared" si="46"/>
        <v>43753</v>
      </c>
      <c r="J582" s="2" t="str">
        <f t="shared" si="47"/>
        <v>Tuesday</v>
      </c>
      <c r="K582" s="2" t="str">
        <f t="shared" si="48"/>
        <v>Weekend</v>
      </c>
      <c r="L582" s="3">
        <f>IF(VLOOKUP(H582,Discount_Days!A:C,3,0)&gt;0,VLOOKUP(H582,Discount_Days!A:C,3,0)*NewSales_1001_1015!F582,0)</f>
        <v>0</v>
      </c>
      <c r="M582" s="3">
        <f t="shared" si="49"/>
        <v>150</v>
      </c>
    </row>
    <row r="583" spans="1:13" x14ac:dyDescent="0.35">
      <c r="A583" s="5">
        <v>43752</v>
      </c>
      <c r="B583" s="2" t="s">
        <v>139</v>
      </c>
      <c r="C583" s="3">
        <v>75</v>
      </c>
      <c r="D583" s="3">
        <v>18.95</v>
      </c>
      <c r="E583" s="3">
        <v>18.95</v>
      </c>
      <c r="F583" s="3">
        <v>75</v>
      </c>
      <c r="G583" s="2">
        <v>1</v>
      </c>
      <c r="H583" s="2" t="str">
        <f t="shared" si="45"/>
        <v>Monday</v>
      </c>
      <c r="I583" s="5">
        <f t="shared" si="46"/>
        <v>43755</v>
      </c>
      <c r="J583" s="2" t="str">
        <f t="shared" si="47"/>
        <v>Thursday</v>
      </c>
      <c r="K583" s="2" t="str">
        <f t="shared" si="48"/>
        <v>Weekend</v>
      </c>
      <c r="L583" s="3">
        <f>IF(VLOOKUP(H583,Discount_Days!A:C,3,0)&gt;0,VLOOKUP(H583,Discount_Days!A:C,3,0)*NewSales_1001_1015!F583,0)</f>
        <v>0</v>
      </c>
      <c r="M583" s="3">
        <f t="shared" si="49"/>
        <v>75</v>
      </c>
    </row>
    <row r="584" spans="1:13" x14ac:dyDescent="0.35">
      <c r="A584" s="5">
        <v>43753</v>
      </c>
      <c r="B584" s="2" t="s">
        <v>139</v>
      </c>
      <c r="C584" s="3">
        <v>75</v>
      </c>
      <c r="D584" s="3">
        <v>18.95</v>
      </c>
      <c r="E584" s="3">
        <v>56.85</v>
      </c>
      <c r="F584" s="3">
        <v>225</v>
      </c>
      <c r="G584" s="2">
        <v>3</v>
      </c>
      <c r="H584" s="2" t="str">
        <f t="shared" si="45"/>
        <v>Tuesday</v>
      </c>
      <c r="I584" s="5">
        <f t="shared" si="46"/>
        <v>43756</v>
      </c>
      <c r="J584" s="2" t="str">
        <f t="shared" si="47"/>
        <v>Friday</v>
      </c>
      <c r="K584" s="2" t="str">
        <f t="shared" si="48"/>
        <v>Weekday</v>
      </c>
      <c r="L584" s="3">
        <f>IF(VLOOKUP(H584,Discount_Days!A:C,3,0)&gt;0,VLOOKUP(H584,Discount_Days!A:C,3,0)*NewSales_1001_1015!F584,0)</f>
        <v>11.25</v>
      </c>
      <c r="M584" s="3">
        <f t="shared" si="49"/>
        <v>213.75</v>
      </c>
    </row>
    <row r="585" spans="1:13" x14ac:dyDescent="0.35">
      <c r="A585" s="5">
        <v>43739</v>
      </c>
      <c r="B585" s="2" t="s">
        <v>33</v>
      </c>
      <c r="C585" s="3">
        <v>109</v>
      </c>
      <c r="D585" s="3">
        <v>33.15</v>
      </c>
      <c r="E585" s="3">
        <v>33.15</v>
      </c>
      <c r="F585" s="3">
        <v>109</v>
      </c>
      <c r="G585" s="2">
        <v>1</v>
      </c>
      <c r="H585" s="2" t="str">
        <f t="shared" si="45"/>
        <v>Tuesday</v>
      </c>
      <c r="I585" s="5">
        <f t="shared" si="46"/>
        <v>43742</v>
      </c>
      <c r="J585" s="2" t="str">
        <f t="shared" si="47"/>
        <v>Friday</v>
      </c>
      <c r="K585" s="2" t="str">
        <f t="shared" si="48"/>
        <v>Weekday</v>
      </c>
      <c r="L585" s="3">
        <f>IF(VLOOKUP(H585,Discount_Days!A:C,3,0)&gt;0,VLOOKUP(H585,Discount_Days!A:C,3,0)*NewSales_1001_1015!F585,0)</f>
        <v>5.45</v>
      </c>
      <c r="M585" s="3">
        <f t="shared" si="49"/>
        <v>103.55</v>
      </c>
    </row>
    <row r="586" spans="1:13" x14ac:dyDescent="0.35">
      <c r="A586" s="5">
        <v>43740</v>
      </c>
      <c r="B586" s="2" t="s">
        <v>33</v>
      </c>
      <c r="C586" s="3">
        <v>109</v>
      </c>
      <c r="D586" s="3">
        <v>33.15</v>
      </c>
      <c r="E586" s="3">
        <v>66.3</v>
      </c>
      <c r="F586" s="3">
        <v>218</v>
      </c>
      <c r="G586" s="2">
        <v>2</v>
      </c>
      <c r="H586" s="2" t="str">
        <f t="shared" si="45"/>
        <v>Wednesday</v>
      </c>
      <c r="I586" s="5">
        <f t="shared" si="46"/>
        <v>43743</v>
      </c>
      <c r="J586" s="2" t="str">
        <f t="shared" si="47"/>
        <v>Saturday</v>
      </c>
      <c r="K586" s="2" t="str">
        <f t="shared" si="48"/>
        <v>Weekday</v>
      </c>
      <c r="L586" s="3">
        <f>IF(VLOOKUP(H586,Discount_Days!A:C,3,0)&gt;0,VLOOKUP(H586,Discount_Days!A:C,3,0)*NewSales_1001_1015!F586,0)</f>
        <v>0</v>
      </c>
      <c r="M586" s="3">
        <f t="shared" si="49"/>
        <v>218</v>
      </c>
    </row>
    <row r="587" spans="1:13" x14ac:dyDescent="0.35">
      <c r="A587" s="5">
        <v>43741</v>
      </c>
      <c r="B587" s="2" t="s">
        <v>33</v>
      </c>
      <c r="C587" s="3">
        <v>109</v>
      </c>
      <c r="D587" s="3">
        <v>33.15</v>
      </c>
      <c r="E587" s="3">
        <v>66.3</v>
      </c>
      <c r="F587" s="3">
        <v>218</v>
      </c>
      <c r="G587" s="2">
        <v>2</v>
      </c>
      <c r="H587" s="2" t="str">
        <f t="shared" si="45"/>
        <v>Thursday</v>
      </c>
      <c r="I587" s="5">
        <f t="shared" si="46"/>
        <v>43744</v>
      </c>
      <c r="J587" s="2" t="str">
        <f t="shared" si="47"/>
        <v>Sunday</v>
      </c>
      <c r="K587" s="2" t="str">
        <f t="shared" si="48"/>
        <v>Weekday</v>
      </c>
      <c r="L587" s="3">
        <f>IF(VLOOKUP(H587,Discount_Days!A:C,3,0)&gt;0,VLOOKUP(H587,Discount_Days!A:C,3,0)*NewSales_1001_1015!F587,0)</f>
        <v>21.8</v>
      </c>
      <c r="M587" s="3">
        <f t="shared" si="49"/>
        <v>196.2</v>
      </c>
    </row>
    <row r="588" spans="1:13" x14ac:dyDescent="0.35">
      <c r="A588" s="5">
        <v>43742</v>
      </c>
      <c r="B588" s="2" t="s">
        <v>33</v>
      </c>
      <c r="C588" s="3">
        <v>109</v>
      </c>
      <c r="D588" s="3">
        <v>33.15</v>
      </c>
      <c r="E588" s="3">
        <v>33.15</v>
      </c>
      <c r="F588" s="3">
        <v>109</v>
      </c>
      <c r="G588" s="2">
        <v>1</v>
      </c>
      <c r="H588" s="2" t="str">
        <f t="shared" si="45"/>
        <v>Friday</v>
      </c>
      <c r="I588" s="5">
        <f t="shared" si="46"/>
        <v>43745</v>
      </c>
      <c r="J588" s="2" t="str">
        <f t="shared" si="47"/>
        <v>Monday</v>
      </c>
      <c r="K588" s="2" t="str">
        <f t="shared" si="48"/>
        <v>Weekday</v>
      </c>
      <c r="L588" s="3">
        <f>IF(VLOOKUP(H588,Discount_Days!A:C,3,0)&gt;0,VLOOKUP(H588,Discount_Days!A:C,3,0)*NewSales_1001_1015!F588,0)</f>
        <v>0</v>
      </c>
      <c r="M588" s="3">
        <f t="shared" si="49"/>
        <v>109</v>
      </c>
    </row>
    <row r="589" spans="1:13" x14ac:dyDescent="0.35">
      <c r="A589" s="5">
        <v>43744</v>
      </c>
      <c r="B589" s="2" t="s">
        <v>33</v>
      </c>
      <c r="C589" s="3">
        <v>109</v>
      </c>
      <c r="D589" s="3">
        <v>33.15</v>
      </c>
      <c r="E589" s="3">
        <v>33.15</v>
      </c>
      <c r="F589" s="3">
        <v>109</v>
      </c>
      <c r="G589" s="2">
        <v>1</v>
      </c>
      <c r="H589" s="2" t="str">
        <f t="shared" si="45"/>
        <v>Sunday</v>
      </c>
      <c r="I589" s="5">
        <f t="shared" si="46"/>
        <v>43747</v>
      </c>
      <c r="J589" s="2" t="str">
        <f t="shared" si="47"/>
        <v>Wednesday</v>
      </c>
      <c r="K589" s="2" t="str">
        <f t="shared" si="48"/>
        <v>Weekend</v>
      </c>
      <c r="L589" s="3">
        <f>IF(VLOOKUP(H589,Discount_Days!A:C,3,0)&gt;0,VLOOKUP(H589,Discount_Days!A:C,3,0)*NewSales_1001_1015!F589,0)</f>
        <v>0</v>
      </c>
      <c r="M589" s="3">
        <f t="shared" si="49"/>
        <v>109</v>
      </c>
    </row>
    <row r="590" spans="1:13" x14ac:dyDescent="0.35">
      <c r="A590" s="5">
        <v>43745</v>
      </c>
      <c r="B590" s="2" t="s">
        <v>33</v>
      </c>
      <c r="C590" s="3">
        <v>109</v>
      </c>
      <c r="D590" s="3">
        <v>33.15</v>
      </c>
      <c r="E590" s="3">
        <v>33.15</v>
      </c>
      <c r="F590" s="3">
        <v>109</v>
      </c>
      <c r="G590" s="2">
        <v>1</v>
      </c>
      <c r="H590" s="2" t="str">
        <f t="shared" si="45"/>
        <v>Monday</v>
      </c>
      <c r="I590" s="5">
        <f t="shared" si="46"/>
        <v>43748</v>
      </c>
      <c r="J590" s="2" t="str">
        <f t="shared" si="47"/>
        <v>Thursday</v>
      </c>
      <c r="K590" s="2" t="str">
        <f t="shared" si="48"/>
        <v>Weekend</v>
      </c>
      <c r="L590" s="3">
        <f>IF(VLOOKUP(H590,Discount_Days!A:C,3,0)&gt;0,VLOOKUP(H590,Discount_Days!A:C,3,0)*NewSales_1001_1015!F590,0)</f>
        <v>0</v>
      </c>
      <c r="M590" s="3">
        <f t="shared" si="49"/>
        <v>109</v>
      </c>
    </row>
    <row r="591" spans="1:13" x14ac:dyDescent="0.35">
      <c r="A591" s="5">
        <v>43746</v>
      </c>
      <c r="B591" s="2" t="s">
        <v>33</v>
      </c>
      <c r="C591" s="3">
        <v>109</v>
      </c>
      <c r="D591" s="3">
        <v>33.15</v>
      </c>
      <c r="E591" s="3">
        <v>132.6</v>
      </c>
      <c r="F591" s="3">
        <v>436</v>
      </c>
      <c r="G591" s="2">
        <v>4</v>
      </c>
      <c r="H591" s="2" t="str">
        <f t="shared" si="45"/>
        <v>Tuesday</v>
      </c>
      <c r="I591" s="5">
        <f t="shared" si="46"/>
        <v>43749</v>
      </c>
      <c r="J591" s="2" t="str">
        <f t="shared" si="47"/>
        <v>Friday</v>
      </c>
      <c r="K591" s="2" t="str">
        <f t="shared" si="48"/>
        <v>Weekday</v>
      </c>
      <c r="L591" s="3">
        <f>IF(VLOOKUP(H591,Discount_Days!A:C,3,0)&gt;0,VLOOKUP(H591,Discount_Days!A:C,3,0)*NewSales_1001_1015!F591,0)</f>
        <v>21.8</v>
      </c>
      <c r="M591" s="3">
        <f t="shared" si="49"/>
        <v>414.2</v>
      </c>
    </row>
    <row r="592" spans="1:13" x14ac:dyDescent="0.35">
      <c r="A592" s="5">
        <v>43747</v>
      </c>
      <c r="B592" s="2" t="s">
        <v>33</v>
      </c>
      <c r="C592" s="3">
        <v>109</v>
      </c>
      <c r="D592" s="3">
        <v>33.15</v>
      </c>
      <c r="E592" s="3">
        <v>33.15</v>
      </c>
      <c r="F592" s="3">
        <v>109</v>
      </c>
      <c r="G592" s="2">
        <v>1</v>
      </c>
      <c r="H592" s="2" t="str">
        <f t="shared" si="45"/>
        <v>Wednesday</v>
      </c>
      <c r="I592" s="5">
        <f t="shared" si="46"/>
        <v>43750</v>
      </c>
      <c r="J592" s="2" t="str">
        <f t="shared" si="47"/>
        <v>Saturday</v>
      </c>
      <c r="K592" s="2" t="str">
        <f t="shared" si="48"/>
        <v>Weekday</v>
      </c>
      <c r="L592" s="3">
        <f>IF(VLOOKUP(H592,Discount_Days!A:C,3,0)&gt;0,VLOOKUP(H592,Discount_Days!A:C,3,0)*NewSales_1001_1015!F592,0)</f>
        <v>0</v>
      </c>
      <c r="M592" s="3">
        <f t="shared" si="49"/>
        <v>109</v>
      </c>
    </row>
    <row r="593" spans="1:13" x14ac:dyDescent="0.35">
      <c r="A593" s="5">
        <v>43748</v>
      </c>
      <c r="B593" s="2" t="s">
        <v>33</v>
      </c>
      <c r="C593" s="3">
        <v>113.32</v>
      </c>
      <c r="D593" s="3">
        <v>33.15</v>
      </c>
      <c r="E593" s="3">
        <v>33.15</v>
      </c>
      <c r="F593" s="3">
        <v>113.32</v>
      </c>
      <c r="G593" s="2">
        <v>1</v>
      </c>
      <c r="H593" s="2" t="str">
        <f t="shared" si="45"/>
        <v>Thursday</v>
      </c>
      <c r="I593" s="5">
        <f t="shared" si="46"/>
        <v>43751</v>
      </c>
      <c r="J593" s="2" t="str">
        <f t="shared" si="47"/>
        <v>Sunday</v>
      </c>
      <c r="K593" s="2" t="str">
        <f t="shared" si="48"/>
        <v>Weekday</v>
      </c>
      <c r="L593" s="3">
        <f>IF(VLOOKUP(H593,Discount_Days!A:C,3,0)&gt;0,VLOOKUP(H593,Discount_Days!A:C,3,0)*NewSales_1001_1015!F593,0)</f>
        <v>11.332000000000001</v>
      </c>
      <c r="M593" s="3">
        <f t="shared" si="49"/>
        <v>101.988</v>
      </c>
    </row>
    <row r="594" spans="1:13" x14ac:dyDescent="0.35">
      <c r="A594" s="5">
        <v>43749</v>
      </c>
      <c r="B594" s="2" t="s">
        <v>33</v>
      </c>
      <c r="C594" s="3">
        <v>109</v>
      </c>
      <c r="D594" s="3">
        <v>33.15</v>
      </c>
      <c r="E594" s="3">
        <v>33.15</v>
      </c>
      <c r="F594" s="3">
        <v>109</v>
      </c>
      <c r="G594" s="2">
        <v>1</v>
      </c>
      <c r="H594" s="2" t="str">
        <f t="shared" si="45"/>
        <v>Friday</v>
      </c>
      <c r="I594" s="5">
        <f t="shared" si="46"/>
        <v>43752</v>
      </c>
      <c r="J594" s="2" t="str">
        <f t="shared" si="47"/>
        <v>Monday</v>
      </c>
      <c r="K594" s="2" t="str">
        <f t="shared" si="48"/>
        <v>Weekday</v>
      </c>
      <c r="L594" s="3">
        <f>IF(VLOOKUP(H594,Discount_Days!A:C,3,0)&gt;0,VLOOKUP(H594,Discount_Days!A:C,3,0)*NewSales_1001_1015!F594,0)</f>
        <v>0</v>
      </c>
      <c r="M594" s="3">
        <f t="shared" si="49"/>
        <v>109</v>
      </c>
    </row>
    <row r="595" spans="1:13" x14ac:dyDescent="0.35">
      <c r="A595" s="5">
        <v>43750</v>
      </c>
      <c r="B595" s="2" t="s">
        <v>33</v>
      </c>
      <c r="C595" s="3">
        <v>109</v>
      </c>
      <c r="D595" s="3">
        <v>33.15</v>
      </c>
      <c r="E595" s="3">
        <v>66.3</v>
      </c>
      <c r="F595" s="3">
        <v>218</v>
      </c>
      <c r="G595" s="2">
        <v>2</v>
      </c>
      <c r="H595" s="2" t="str">
        <f t="shared" si="45"/>
        <v>Saturday</v>
      </c>
      <c r="I595" s="5">
        <f t="shared" si="46"/>
        <v>43753</v>
      </c>
      <c r="J595" s="2" t="str">
        <f t="shared" si="47"/>
        <v>Tuesday</v>
      </c>
      <c r="K595" s="2" t="str">
        <f t="shared" si="48"/>
        <v>Weekend</v>
      </c>
      <c r="L595" s="3">
        <f>IF(VLOOKUP(H595,Discount_Days!A:C,3,0)&gt;0,VLOOKUP(H595,Discount_Days!A:C,3,0)*NewSales_1001_1015!F595,0)</f>
        <v>0</v>
      </c>
      <c r="M595" s="3">
        <f t="shared" si="49"/>
        <v>218</v>
      </c>
    </row>
    <row r="596" spans="1:13" x14ac:dyDescent="0.35">
      <c r="A596" s="5">
        <v>43753</v>
      </c>
      <c r="B596" s="2" t="s">
        <v>33</v>
      </c>
      <c r="C596" s="3">
        <v>109</v>
      </c>
      <c r="D596" s="3">
        <v>33.15</v>
      </c>
      <c r="E596" s="3">
        <v>33.15</v>
      </c>
      <c r="F596" s="3">
        <v>109</v>
      </c>
      <c r="G596" s="2">
        <v>1</v>
      </c>
      <c r="H596" s="2" t="str">
        <f t="shared" si="45"/>
        <v>Tuesday</v>
      </c>
      <c r="I596" s="5">
        <f t="shared" si="46"/>
        <v>43756</v>
      </c>
      <c r="J596" s="2" t="str">
        <f t="shared" si="47"/>
        <v>Friday</v>
      </c>
      <c r="K596" s="2" t="str">
        <f t="shared" si="48"/>
        <v>Weekday</v>
      </c>
      <c r="L596" s="3">
        <f>IF(VLOOKUP(H596,Discount_Days!A:C,3,0)&gt;0,VLOOKUP(H596,Discount_Days!A:C,3,0)*NewSales_1001_1015!F596,0)</f>
        <v>5.45</v>
      </c>
      <c r="M596" s="3">
        <f t="shared" si="49"/>
        <v>103.55</v>
      </c>
    </row>
    <row r="597" spans="1:13" x14ac:dyDescent="0.35">
      <c r="A597" s="5">
        <v>43739</v>
      </c>
      <c r="B597" s="2" t="s">
        <v>149</v>
      </c>
      <c r="C597" s="3">
        <v>22</v>
      </c>
      <c r="D597" s="3">
        <v>5.6</v>
      </c>
      <c r="E597" s="3">
        <v>5.6</v>
      </c>
      <c r="F597" s="3">
        <v>22</v>
      </c>
      <c r="G597" s="2">
        <v>1</v>
      </c>
      <c r="H597" s="2" t="str">
        <f t="shared" si="45"/>
        <v>Tuesday</v>
      </c>
      <c r="I597" s="5">
        <f t="shared" si="46"/>
        <v>43742</v>
      </c>
      <c r="J597" s="2" t="str">
        <f t="shared" si="47"/>
        <v>Friday</v>
      </c>
      <c r="K597" s="2" t="str">
        <f t="shared" si="48"/>
        <v>Weekday</v>
      </c>
      <c r="L597" s="3">
        <f>IF(VLOOKUP(H597,Discount_Days!A:C,3,0)&gt;0,VLOOKUP(H597,Discount_Days!A:C,3,0)*NewSales_1001_1015!F597,0)</f>
        <v>1.1000000000000001</v>
      </c>
      <c r="M597" s="3">
        <f t="shared" si="49"/>
        <v>20.9</v>
      </c>
    </row>
    <row r="598" spans="1:13" x14ac:dyDescent="0.35">
      <c r="A598" s="5">
        <v>43742</v>
      </c>
      <c r="B598" s="2" t="s">
        <v>149</v>
      </c>
      <c r="C598" s="3">
        <v>22</v>
      </c>
      <c r="D598" s="3">
        <v>5.6</v>
      </c>
      <c r="E598" s="3">
        <v>5.6</v>
      </c>
      <c r="F598" s="3">
        <v>22</v>
      </c>
      <c r="G598" s="2">
        <v>1</v>
      </c>
      <c r="H598" s="2" t="str">
        <f t="shared" si="45"/>
        <v>Friday</v>
      </c>
      <c r="I598" s="5">
        <f t="shared" si="46"/>
        <v>43745</v>
      </c>
      <c r="J598" s="2" t="str">
        <f t="shared" si="47"/>
        <v>Monday</v>
      </c>
      <c r="K598" s="2" t="str">
        <f t="shared" si="48"/>
        <v>Weekday</v>
      </c>
      <c r="L598" s="3">
        <f>IF(VLOOKUP(H598,Discount_Days!A:C,3,0)&gt;0,VLOOKUP(H598,Discount_Days!A:C,3,0)*NewSales_1001_1015!F598,0)</f>
        <v>0</v>
      </c>
      <c r="M598" s="3">
        <f t="shared" si="49"/>
        <v>22</v>
      </c>
    </row>
    <row r="599" spans="1:13" x14ac:dyDescent="0.35">
      <c r="A599" s="5">
        <v>43743</v>
      </c>
      <c r="B599" s="2" t="s">
        <v>149</v>
      </c>
      <c r="C599" s="3">
        <v>22</v>
      </c>
      <c r="D599" s="3">
        <v>5.6</v>
      </c>
      <c r="E599" s="3">
        <v>11.2</v>
      </c>
      <c r="F599" s="3">
        <v>44</v>
      </c>
      <c r="G599" s="2">
        <v>2</v>
      </c>
      <c r="H599" s="2" t="str">
        <f t="shared" si="45"/>
        <v>Saturday</v>
      </c>
      <c r="I599" s="5">
        <f t="shared" si="46"/>
        <v>43746</v>
      </c>
      <c r="J599" s="2" t="str">
        <f t="shared" si="47"/>
        <v>Tuesday</v>
      </c>
      <c r="K599" s="2" t="str">
        <f t="shared" si="48"/>
        <v>Weekend</v>
      </c>
      <c r="L599" s="3">
        <f>IF(VLOOKUP(H599,Discount_Days!A:C,3,0)&gt;0,VLOOKUP(H599,Discount_Days!A:C,3,0)*NewSales_1001_1015!F599,0)</f>
        <v>0</v>
      </c>
      <c r="M599" s="3">
        <f t="shared" si="49"/>
        <v>44</v>
      </c>
    </row>
    <row r="600" spans="1:13" x14ac:dyDescent="0.35">
      <c r="A600" s="5">
        <v>43745</v>
      </c>
      <c r="B600" s="2" t="s">
        <v>149</v>
      </c>
      <c r="C600" s="3">
        <v>22</v>
      </c>
      <c r="D600" s="3">
        <v>5.6</v>
      </c>
      <c r="E600" s="3">
        <v>5.6</v>
      </c>
      <c r="F600" s="3">
        <v>22</v>
      </c>
      <c r="G600" s="2">
        <v>1</v>
      </c>
      <c r="H600" s="2" t="str">
        <f t="shared" si="45"/>
        <v>Monday</v>
      </c>
      <c r="I600" s="5">
        <f t="shared" si="46"/>
        <v>43748</v>
      </c>
      <c r="J600" s="2" t="str">
        <f t="shared" si="47"/>
        <v>Thursday</v>
      </c>
      <c r="K600" s="2" t="str">
        <f t="shared" si="48"/>
        <v>Weekend</v>
      </c>
      <c r="L600" s="3">
        <f>IF(VLOOKUP(H600,Discount_Days!A:C,3,0)&gt;0,VLOOKUP(H600,Discount_Days!A:C,3,0)*NewSales_1001_1015!F600,0)</f>
        <v>0</v>
      </c>
      <c r="M600" s="3">
        <f t="shared" si="49"/>
        <v>22</v>
      </c>
    </row>
    <row r="601" spans="1:13" x14ac:dyDescent="0.35">
      <c r="A601" s="5">
        <v>43746</v>
      </c>
      <c r="B601" s="2" t="s">
        <v>149</v>
      </c>
      <c r="C601" s="3">
        <v>22</v>
      </c>
      <c r="D601" s="3">
        <v>5.6</v>
      </c>
      <c r="E601" s="3">
        <v>5.6</v>
      </c>
      <c r="F601" s="3">
        <v>22</v>
      </c>
      <c r="G601" s="2">
        <v>1</v>
      </c>
      <c r="H601" s="2" t="str">
        <f t="shared" si="45"/>
        <v>Tuesday</v>
      </c>
      <c r="I601" s="5">
        <f t="shared" si="46"/>
        <v>43749</v>
      </c>
      <c r="J601" s="2" t="str">
        <f t="shared" si="47"/>
        <v>Friday</v>
      </c>
      <c r="K601" s="2" t="str">
        <f t="shared" si="48"/>
        <v>Weekday</v>
      </c>
      <c r="L601" s="3">
        <f>IF(VLOOKUP(H601,Discount_Days!A:C,3,0)&gt;0,VLOOKUP(H601,Discount_Days!A:C,3,0)*NewSales_1001_1015!F601,0)</f>
        <v>1.1000000000000001</v>
      </c>
      <c r="M601" s="3">
        <f t="shared" si="49"/>
        <v>20.9</v>
      </c>
    </row>
    <row r="602" spans="1:13" x14ac:dyDescent="0.35">
      <c r="A602" s="5">
        <v>43748</v>
      </c>
      <c r="B602" s="2" t="s">
        <v>149</v>
      </c>
      <c r="C602" s="3">
        <v>22.48</v>
      </c>
      <c r="D602" s="3">
        <v>5.6</v>
      </c>
      <c r="E602" s="3">
        <v>22.4</v>
      </c>
      <c r="F602" s="3">
        <v>89.91</v>
      </c>
      <c r="G602" s="2">
        <v>4</v>
      </c>
      <c r="H602" s="2" t="str">
        <f t="shared" si="45"/>
        <v>Thursday</v>
      </c>
      <c r="I602" s="5">
        <f t="shared" si="46"/>
        <v>43751</v>
      </c>
      <c r="J602" s="2" t="str">
        <f t="shared" si="47"/>
        <v>Sunday</v>
      </c>
      <c r="K602" s="2" t="str">
        <f t="shared" si="48"/>
        <v>Weekday</v>
      </c>
      <c r="L602" s="3">
        <f>IF(VLOOKUP(H602,Discount_Days!A:C,3,0)&gt;0,VLOOKUP(H602,Discount_Days!A:C,3,0)*NewSales_1001_1015!F602,0)</f>
        <v>8.9909999999999997</v>
      </c>
      <c r="M602" s="3">
        <f t="shared" si="49"/>
        <v>80.918999999999997</v>
      </c>
    </row>
    <row r="603" spans="1:13" x14ac:dyDescent="0.35">
      <c r="A603" s="5">
        <v>43751</v>
      </c>
      <c r="B603" s="2" t="s">
        <v>149</v>
      </c>
      <c r="C603" s="3">
        <v>22</v>
      </c>
      <c r="D603" s="3">
        <v>5.6</v>
      </c>
      <c r="E603" s="3">
        <v>11.2</v>
      </c>
      <c r="F603" s="3">
        <v>44</v>
      </c>
      <c r="G603" s="2">
        <v>2</v>
      </c>
      <c r="H603" s="2" t="str">
        <f t="shared" si="45"/>
        <v>Sunday</v>
      </c>
      <c r="I603" s="5">
        <f t="shared" si="46"/>
        <v>43754</v>
      </c>
      <c r="J603" s="2" t="str">
        <f t="shared" si="47"/>
        <v>Wednesday</v>
      </c>
      <c r="K603" s="2" t="str">
        <f t="shared" si="48"/>
        <v>Weekend</v>
      </c>
      <c r="L603" s="3">
        <f>IF(VLOOKUP(H603,Discount_Days!A:C,3,0)&gt;0,VLOOKUP(H603,Discount_Days!A:C,3,0)*NewSales_1001_1015!F603,0)</f>
        <v>0</v>
      </c>
      <c r="M603" s="3">
        <f t="shared" si="49"/>
        <v>44</v>
      </c>
    </row>
    <row r="604" spans="1:13" x14ac:dyDescent="0.35">
      <c r="A604" s="5">
        <v>43752</v>
      </c>
      <c r="B604" s="2" t="s">
        <v>149</v>
      </c>
      <c r="C604" s="3">
        <v>22</v>
      </c>
      <c r="D604" s="3">
        <v>5.6</v>
      </c>
      <c r="E604" s="3">
        <v>11.2</v>
      </c>
      <c r="F604" s="3">
        <v>44</v>
      </c>
      <c r="G604" s="2">
        <v>2</v>
      </c>
      <c r="H604" s="2" t="str">
        <f t="shared" si="45"/>
        <v>Monday</v>
      </c>
      <c r="I604" s="5">
        <f t="shared" si="46"/>
        <v>43755</v>
      </c>
      <c r="J604" s="2" t="str">
        <f t="shared" si="47"/>
        <v>Thursday</v>
      </c>
      <c r="K604" s="2" t="str">
        <f t="shared" si="48"/>
        <v>Weekend</v>
      </c>
      <c r="L604" s="3">
        <f>IF(VLOOKUP(H604,Discount_Days!A:C,3,0)&gt;0,VLOOKUP(H604,Discount_Days!A:C,3,0)*NewSales_1001_1015!F604,0)</f>
        <v>0</v>
      </c>
      <c r="M604" s="3">
        <f t="shared" si="49"/>
        <v>44</v>
      </c>
    </row>
    <row r="605" spans="1:13" x14ac:dyDescent="0.35">
      <c r="A605" s="5">
        <v>43753</v>
      </c>
      <c r="B605" s="2" t="s">
        <v>149</v>
      </c>
      <c r="C605" s="3">
        <v>22</v>
      </c>
      <c r="D605" s="3">
        <v>5.6</v>
      </c>
      <c r="E605" s="3">
        <v>22.4</v>
      </c>
      <c r="F605" s="3">
        <v>88</v>
      </c>
      <c r="G605" s="2">
        <v>4</v>
      </c>
      <c r="H605" s="2" t="str">
        <f t="shared" si="45"/>
        <v>Tuesday</v>
      </c>
      <c r="I605" s="5">
        <f t="shared" si="46"/>
        <v>43756</v>
      </c>
      <c r="J605" s="2" t="str">
        <f t="shared" si="47"/>
        <v>Friday</v>
      </c>
      <c r="K605" s="2" t="str">
        <f t="shared" si="48"/>
        <v>Weekday</v>
      </c>
      <c r="L605" s="3">
        <f>IF(VLOOKUP(H605,Discount_Days!A:C,3,0)&gt;0,VLOOKUP(H605,Discount_Days!A:C,3,0)*NewSales_1001_1015!F605,0)</f>
        <v>4.4000000000000004</v>
      </c>
      <c r="M605" s="3">
        <f t="shared" si="49"/>
        <v>83.6</v>
      </c>
    </row>
    <row r="606" spans="1:13" x14ac:dyDescent="0.35">
      <c r="A606" s="5">
        <v>43744</v>
      </c>
      <c r="B606" s="2" t="s">
        <v>34</v>
      </c>
      <c r="C606" s="3">
        <v>39</v>
      </c>
      <c r="D606" s="3">
        <v>10.85</v>
      </c>
      <c r="E606" s="3">
        <v>10.85</v>
      </c>
      <c r="F606" s="3">
        <v>39</v>
      </c>
      <c r="G606" s="2">
        <v>1</v>
      </c>
      <c r="H606" s="2" t="str">
        <f t="shared" si="45"/>
        <v>Sunday</v>
      </c>
      <c r="I606" s="5">
        <f t="shared" si="46"/>
        <v>43747</v>
      </c>
      <c r="J606" s="2" t="str">
        <f t="shared" si="47"/>
        <v>Wednesday</v>
      </c>
      <c r="K606" s="2" t="str">
        <f t="shared" si="48"/>
        <v>Weekend</v>
      </c>
      <c r="L606" s="3">
        <f>IF(VLOOKUP(H606,Discount_Days!A:C,3,0)&gt;0,VLOOKUP(H606,Discount_Days!A:C,3,0)*NewSales_1001_1015!F606,0)</f>
        <v>0</v>
      </c>
      <c r="M606" s="3">
        <f t="shared" si="49"/>
        <v>39</v>
      </c>
    </row>
    <row r="607" spans="1:13" x14ac:dyDescent="0.35">
      <c r="A607" s="5">
        <v>43747</v>
      </c>
      <c r="B607" s="2" t="s">
        <v>34</v>
      </c>
      <c r="C607" s="3">
        <v>39</v>
      </c>
      <c r="D607" s="3">
        <v>10.85</v>
      </c>
      <c r="E607" s="3">
        <v>21.7</v>
      </c>
      <c r="F607" s="3">
        <v>78</v>
      </c>
      <c r="G607" s="2">
        <v>2</v>
      </c>
      <c r="H607" s="2" t="str">
        <f t="shared" si="45"/>
        <v>Wednesday</v>
      </c>
      <c r="I607" s="5">
        <f t="shared" si="46"/>
        <v>43750</v>
      </c>
      <c r="J607" s="2" t="str">
        <f t="shared" si="47"/>
        <v>Saturday</v>
      </c>
      <c r="K607" s="2" t="str">
        <f t="shared" si="48"/>
        <v>Weekday</v>
      </c>
      <c r="L607" s="3">
        <f>IF(VLOOKUP(H607,Discount_Days!A:C,3,0)&gt;0,VLOOKUP(H607,Discount_Days!A:C,3,0)*NewSales_1001_1015!F607,0)</f>
        <v>0</v>
      </c>
      <c r="M607" s="3">
        <f t="shared" si="49"/>
        <v>78</v>
      </c>
    </row>
    <row r="608" spans="1:13" x14ac:dyDescent="0.35">
      <c r="A608" s="5">
        <v>43742</v>
      </c>
      <c r="B608" s="2" t="s">
        <v>35</v>
      </c>
      <c r="C608" s="3">
        <v>36</v>
      </c>
      <c r="D608" s="3">
        <v>11</v>
      </c>
      <c r="E608" s="3">
        <v>11</v>
      </c>
      <c r="F608" s="3">
        <v>36</v>
      </c>
      <c r="G608" s="2">
        <v>1</v>
      </c>
      <c r="H608" s="2" t="str">
        <f t="shared" si="45"/>
        <v>Friday</v>
      </c>
      <c r="I608" s="5">
        <f t="shared" si="46"/>
        <v>43745</v>
      </c>
      <c r="J608" s="2" t="str">
        <f t="shared" si="47"/>
        <v>Monday</v>
      </c>
      <c r="K608" s="2" t="str">
        <f t="shared" si="48"/>
        <v>Weekday</v>
      </c>
      <c r="L608" s="3">
        <f>IF(VLOOKUP(H608,Discount_Days!A:C,3,0)&gt;0,VLOOKUP(H608,Discount_Days!A:C,3,0)*NewSales_1001_1015!F608,0)</f>
        <v>0</v>
      </c>
      <c r="M608" s="3">
        <f t="shared" si="49"/>
        <v>36</v>
      </c>
    </row>
    <row r="609" spans="1:13" x14ac:dyDescent="0.35">
      <c r="A609" s="5">
        <v>43743</v>
      </c>
      <c r="B609" s="2" t="s">
        <v>35</v>
      </c>
      <c r="C609" s="3">
        <v>36</v>
      </c>
      <c r="D609" s="3">
        <v>11</v>
      </c>
      <c r="E609" s="3">
        <v>11</v>
      </c>
      <c r="F609" s="3">
        <v>36</v>
      </c>
      <c r="G609" s="2">
        <v>1</v>
      </c>
      <c r="H609" s="2" t="str">
        <f t="shared" si="45"/>
        <v>Saturday</v>
      </c>
      <c r="I609" s="5">
        <f t="shared" si="46"/>
        <v>43746</v>
      </c>
      <c r="J609" s="2" t="str">
        <f t="shared" si="47"/>
        <v>Tuesday</v>
      </c>
      <c r="K609" s="2" t="str">
        <f t="shared" si="48"/>
        <v>Weekend</v>
      </c>
      <c r="L609" s="3">
        <f>IF(VLOOKUP(H609,Discount_Days!A:C,3,0)&gt;0,VLOOKUP(H609,Discount_Days!A:C,3,0)*NewSales_1001_1015!F609,0)</f>
        <v>0</v>
      </c>
      <c r="M609" s="3">
        <f t="shared" si="49"/>
        <v>36</v>
      </c>
    </row>
    <row r="610" spans="1:13" x14ac:dyDescent="0.35">
      <c r="A610" s="5">
        <v>43745</v>
      </c>
      <c r="B610" s="2" t="s">
        <v>35</v>
      </c>
      <c r="C610" s="3">
        <v>36</v>
      </c>
      <c r="D610" s="3">
        <v>11</v>
      </c>
      <c r="E610" s="3">
        <v>11</v>
      </c>
      <c r="F610" s="3">
        <v>36</v>
      </c>
      <c r="G610" s="2">
        <v>1</v>
      </c>
      <c r="H610" s="2" t="str">
        <f t="shared" si="45"/>
        <v>Monday</v>
      </c>
      <c r="I610" s="5">
        <f t="shared" si="46"/>
        <v>43748</v>
      </c>
      <c r="J610" s="2" t="str">
        <f t="shared" si="47"/>
        <v>Thursday</v>
      </c>
      <c r="K610" s="2" t="str">
        <f t="shared" si="48"/>
        <v>Weekend</v>
      </c>
      <c r="L610" s="3">
        <f>IF(VLOOKUP(H610,Discount_Days!A:C,3,0)&gt;0,VLOOKUP(H610,Discount_Days!A:C,3,0)*NewSales_1001_1015!F610,0)</f>
        <v>0</v>
      </c>
      <c r="M610" s="3">
        <f t="shared" si="49"/>
        <v>36</v>
      </c>
    </row>
    <row r="611" spans="1:13" x14ac:dyDescent="0.35">
      <c r="A611" s="5">
        <v>43748</v>
      </c>
      <c r="B611" s="2" t="s">
        <v>35</v>
      </c>
      <c r="C611" s="3">
        <v>36</v>
      </c>
      <c r="D611" s="3">
        <v>11</v>
      </c>
      <c r="E611" s="3">
        <v>11</v>
      </c>
      <c r="F611" s="3">
        <v>36</v>
      </c>
      <c r="G611" s="2">
        <v>1</v>
      </c>
      <c r="H611" s="2" t="str">
        <f t="shared" si="45"/>
        <v>Thursday</v>
      </c>
      <c r="I611" s="5">
        <f t="shared" si="46"/>
        <v>43751</v>
      </c>
      <c r="J611" s="2" t="str">
        <f t="shared" si="47"/>
        <v>Sunday</v>
      </c>
      <c r="K611" s="2" t="str">
        <f t="shared" si="48"/>
        <v>Weekday</v>
      </c>
      <c r="L611" s="3">
        <f>IF(VLOOKUP(H611,Discount_Days!A:C,3,0)&gt;0,VLOOKUP(H611,Discount_Days!A:C,3,0)*NewSales_1001_1015!F611,0)</f>
        <v>3.6</v>
      </c>
      <c r="M611" s="3">
        <f t="shared" si="49"/>
        <v>32.4</v>
      </c>
    </row>
    <row r="612" spans="1:13" x14ac:dyDescent="0.35">
      <c r="A612" s="5">
        <v>43749</v>
      </c>
      <c r="B612" s="2" t="s">
        <v>35</v>
      </c>
      <c r="C612" s="3">
        <v>36</v>
      </c>
      <c r="D612" s="3">
        <v>11</v>
      </c>
      <c r="E612" s="3">
        <v>11</v>
      </c>
      <c r="F612" s="3">
        <v>36</v>
      </c>
      <c r="G612" s="2">
        <v>1</v>
      </c>
      <c r="H612" s="2" t="str">
        <f t="shared" si="45"/>
        <v>Friday</v>
      </c>
      <c r="I612" s="5">
        <f t="shared" si="46"/>
        <v>43752</v>
      </c>
      <c r="J612" s="2" t="str">
        <f t="shared" si="47"/>
        <v>Monday</v>
      </c>
      <c r="K612" s="2" t="str">
        <f t="shared" si="48"/>
        <v>Weekday</v>
      </c>
      <c r="L612" s="3">
        <f>IF(VLOOKUP(H612,Discount_Days!A:C,3,0)&gt;0,VLOOKUP(H612,Discount_Days!A:C,3,0)*NewSales_1001_1015!F612,0)</f>
        <v>0</v>
      </c>
      <c r="M612" s="3">
        <f t="shared" si="49"/>
        <v>36</v>
      </c>
    </row>
    <row r="613" spans="1:13" x14ac:dyDescent="0.35">
      <c r="A613" s="5">
        <v>43750</v>
      </c>
      <c r="B613" s="2" t="s">
        <v>35</v>
      </c>
      <c r="C613" s="3">
        <v>36</v>
      </c>
      <c r="D613" s="3">
        <v>11</v>
      </c>
      <c r="E613" s="3">
        <v>11</v>
      </c>
      <c r="F613" s="3">
        <v>36</v>
      </c>
      <c r="G613" s="2">
        <v>1</v>
      </c>
      <c r="H613" s="2" t="str">
        <f t="shared" si="45"/>
        <v>Saturday</v>
      </c>
      <c r="I613" s="5">
        <f t="shared" si="46"/>
        <v>43753</v>
      </c>
      <c r="J613" s="2" t="str">
        <f t="shared" si="47"/>
        <v>Tuesday</v>
      </c>
      <c r="K613" s="2" t="str">
        <f t="shared" si="48"/>
        <v>Weekend</v>
      </c>
      <c r="L613" s="3">
        <f>IF(VLOOKUP(H613,Discount_Days!A:C,3,0)&gt;0,VLOOKUP(H613,Discount_Days!A:C,3,0)*NewSales_1001_1015!F613,0)</f>
        <v>0</v>
      </c>
      <c r="M613" s="3">
        <f t="shared" si="49"/>
        <v>36</v>
      </c>
    </row>
    <row r="614" spans="1:13" x14ac:dyDescent="0.35">
      <c r="A614" s="5">
        <v>43752</v>
      </c>
      <c r="B614" s="2" t="s">
        <v>35</v>
      </c>
      <c r="C614" s="3">
        <v>36</v>
      </c>
      <c r="D614" s="3">
        <v>11</v>
      </c>
      <c r="E614" s="3">
        <v>11</v>
      </c>
      <c r="F614" s="3">
        <v>36</v>
      </c>
      <c r="G614" s="2">
        <v>1</v>
      </c>
      <c r="H614" s="2" t="str">
        <f t="shared" si="45"/>
        <v>Monday</v>
      </c>
      <c r="I614" s="5">
        <f t="shared" si="46"/>
        <v>43755</v>
      </c>
      <c r="J614" s="2" t="str">
        <f t="shared" si="47"/>
        <v>Thursday</v>
      </c>
      <c r="K614" s="2" t="str">
        <f t="shared" si="48"/>
        <v>Weekend</v>
      </c>
      <c r="L614" s="3">
        <f>IF(VLOOKUP(H614,Discount_Days!A:C,3,0)&gt;0,VLOOKUP(H614,Discount_Days!A:C,3,0)*NewSales_1001_1015!F614,0)</f>
        <v>0</v>
      </c>
      <c r="M614" s="3">
        <f t="shared" si="49"/>
        <v>36</v>
      </c>
    </row>
    <row r="615" spans="1:13" x14ac:dyDescent="0.35">
      <c r="A615" s="5">
        <v>43753</v>
      </c>
      <c r="B615" s="2" t="s">
        <v>35</v>
      </c>
      <c r="C615" s="3">
        <v>36</v>
      </c>
      <c r="D615" s="3">
        <v>11</v>
      </c>
      <c r="E615" s="3">
        <v>33</v>
      </c>
      <c r="F615" s="3">
        <v>108</v>
      </c>
      <c r="G615" s="2">
        <v>3</v>
      </c>
      <c r="H615" s="2" t="str">
        <f t="shared" si="45"/>
        <v>Tuesday</v>
      </c>
      <c r="I615" s="5">
        <f t="shared" si="46"/>
        <v>43756</v>
      </c>
      <c r="J615" s="2" t="str">
        <f t="shared" si="47"/>
        <v>Friday</v>
      </c>
      <c r="K615" s="2" t="str">
        <f t="shared" si="48"/>
        <v>Weekday</v>
      </c>
      <c r="L615" s="3">
        <f>IF(VLOOKUP(H615,Discount_Days!A:C,3,0)&gt;0,VLOOKUP(H615,Discount_Days!A:C,3,0)*NewSales_1001_1015!F615,0)</f>
        <v>5.4</v>
      </c>
      <c r="M615" s="3">
        <f t="shared" si="49"/>
        <v>102.6</v>
      </c>
    </row>
    <row r="616" spans="1:13" x14ac:dyDescent="0.35">
      <c r="A616" s="5">
        <v>43745</v>
      </c>
      <c r="B616" s="2" t="s">
        <v>36</v>
      </c>
      <c r="C616" s="3">
        <v>35</v>
      </c>
      <c r="D616" s="3">
        <v>5.65</v>
      </c>
      <c r="E616" s="3">
        <v>5.65</v>
      </c>
      <c r="F616" s="3">
        <v>35</v>
      </c>
      <c r="G616" s="2">
        <v>1</v>
      </c>
      <c r="H616" s="2" t="str">
        <f t="shared" si="45"/>
        <v>Monday</v>
      </c>
      <c r="I616" s="5">
        <f t="shared" si="46"/>
        <v>43748</v>
      </c>
      <c r="J616" s="2" t="str">
        <f t="shared" si="47"/>
        <v>Thursday</v>
      </c>
      <c r="K616" s="2" t="str">
        <f t="shared" si="48"/>
        <v>Weekend</v>
      </c>
      <c r="L616" s="3">
        <f>IF(VLOOKUP(H616,Discount_Days!A:C,3,0)&gt;0,VLOOKUP(H616,Discount_Days!A:C,3,0)*NewSales_1001_1015!F616,0)</f>
        <v>0</v>
      </c>
      <c r="M616" s="3">
        <f t="shared" si="49"/>
        <v>35</v>
      </c>
    </row>
    <row r="617" spans="1:13" x14ac:dyDescent="0.35">
      <c r="A617" s="5">
        <v>43753</v>
      </c>
      <c r="B617" s="2" t="s">
        <v>36</v>
      </c>
      <c r="C617" s="3">
        <v>35</v>
      </c>
      <c r="D617" s="3">
        <v>5.65</v>
      </c>
      <c r="E617" s="3">
        <v>5.65</v>
      </c>
      <c r="F617" s="3">
        <v>35</v>
      </c>
      <c r="G617" s="2">
        <v>1</v>
      </c>
      <c r="H617" s="2" t="str">
        <f t="shared" si="45"/>
        <v>Tuesday</v>
      </c>
      <c r="I617" s="5">
        <f t="shared" si="46"/>
        <v>43756</v>
      </c>
      <c r="J617" s="2" t="str">
        <f t="shared" si="47"/>
        <v>Friday</v>
      </c>
      <c r="K617" s="2" t="str">
        <f t="shared" si="48"/>
        <v>Weekday</v>
      </c>
      <c r="L617" s="3">
        <f>IF(VLOOKUP(H617,Discount_Days!A:C,3,0)&gt;0,VLOOKUP(H617,Discount_Days!A:C,3,0)*NewSales_1001_1015!F617,0)</f>
        <v>1.75</v>
      </c>
      <c r="M617" s="3">
        <f t="shared" si="49"/>
        <v>33.25</v>
      </c>
    </row>
    <row r="618" spans="1:13" x14ac:dyDescent="0.35">
      <c r="A618" s="5">
        <v>43745</v>
      </c>
      <c r="B618" s="2" t="s">
        <v>37</v>
      </c>
      <c r="C618" s="3">
        <v>29</v>
      </c>
      <c r="D618" s="3">
        <v>5.15</v>
      </c>
      <c r="E618" s="3">
        <v>10.3</v>
      </c>
      <c r="F618" s="3">
        <v>58</v>
      </c>
      <c r="G618" s="2">
        <v>2</v>
      </c>
      <c r="H618" s="2" t="str">
        <f t="shared" si="45"/>
        <v>Monday</v>
      </c>
      <c r="I618" s="5">
        <f t="shared" si="46"/>
        <v>43748</v>
      </c>
      <c r="J618" s="2" t="str">
        <f t="shared" si="47"/>
        <v>Thursday</v>
      </c>
      <c r="K618" s="2" t="str">
        <f t="shared" si="48"/>
        <v>Weekend</v>
      </c>
      <c r="L618" s="3">
        <f>IF(VLOOKUP(H618,Discount_Days!A:C,3,0)&gt;0,VLOOKUP(H618,Discount_Days!A:C,3,0)*NewSales_1001_1015!F618,0)</f>
        <v>0</v>
      </c>
      <c r="M618" s="3">
        <f t="shared" si="49"/>
        <v>58</v>
      </c>
    </row>
    <row r="619" spans="1:13" x14ac:dyDescent="0.35">
      <c r="A619" s="5">
        <v>43753</v>
      </c>
      <c r="B619" s="2" t="s">
        <v>37</v>
      </c>
      <c r="C619" s="3">
        <v>29</v>
      </c>
      <c r="D619" s="3">
        <v>5.15</v>
      </c>
      <c r="E619" s="3">
        <v>5.15</v>
      </c>
      <c r="F619" s="3">
        <v>29</v>
      </c>
      <c r="G619" s="2">
        <v>1</v>
      </c>
      <c r="H619" s="2" t="str">
        <f t="shared" si="45"/>
        <v>Tuesday</v>
      </c>
      <c r="I619" s="5">
        <f t="shared" si="46"/>
        <v>43756</v>
      </c>
      <c r="J619" s="2" t="str">
        <f t="shared" si="47"/>
        <v>Friday</v>
      </c>
      <c r="K619" s="2" t="str">
        <f t="shared" si="48"/>
        <v>Weekday</v>
      </c>
      <c r="L619" s="3">
        <f>IF(VLOOKUP(H619,Discount_Days!A:C,3,0)&gt;0,VLOOKUP(H619,Discount_Days!A:C,3,0)*NewSales_1001_1015!F619,0)</f>
        <v>1.4500000000000002</v>
      </c>
      <c r="M619" s="3">
        <f t="shared" si="49"/>
        <v>27.55</v>
      </c>
    </row>
    <row r="620" spans="1:13" x14ac:dyDescent="0.35">
      <c r="A620" s="5">
        <v>43744</v>
      </c>
      <c r="B620" s="2" t="s">
        <v>38</v>
      </c>
      <c r="C620" s="3">
        <v>16.54</v>
      </c>
      <c r="D620" s="3">
        <v>3.7</v>
      </c>
      <c r="E620" s="3">
        <v>11.1</v>
      </c>
      <c r="F620" s="3">
        <v>49.62</v>
      </c>
      <c r="G620" s="2">
        <v>3</v>
      </c>
      <c r="H620" s="2" t="str">
        <f t="shared" si="45"/>
        <v>Sunday</v>
      </c>
      <c r="I620" s="5">
        <f t="shared" si="46"/>
        <v>43747</v>
      </c>
      <c r="J620" s="2" t="str">
        <f t="shared" si="47"/>
        <v>Wednesday</v>
      </c>
      <c r="K620" s="2" t="str">
        <f t="shared" si="48"/>
        <v>Weekend</v>
      </c>
      <c r="L620" s="3">
        <f>IF(VLOOKUP(H620,Discount_Days!A:C,3,0)&gt;0,VLOOKUP(H620,Discount_Days!A:C,3,0)*NewSales_1001_1015!F620,0)</f>
        <v>0</v>
      </c>
      <c r="M620" s="3">
        <f t="shared" si="49"/>
        <v>49.62</v>
      </c>
    </row>
    <row r="621" spans="1:13" x14ac:dyDescent="0.35">
      <c r="A621" s="5">
        <v>43746</v>
      </c>
      <c r="B621" s="2" t="s">
        <v>38</v>
      </c>
      <c r="C621" s="3">
        <v>16</v>
      </c>
      <c r="D621" s="3">
        <v>3.7</v>
      </c>
      <c r="E621" s="3">
        <v>7.4</v>
      </c>
      <c r="F621" s="3">
        <v>32</v>
      </c>
      <c r="G621" s="2">
        <v>2</v>
      </c>
      <c r="H621" s="2" t="str">
        <f t="shared" si="45"/>
        <v>Tuesday</v>
      </c>
      <c r="I621" s="5">
        <f t="shared" si="46"/>
        <v>43749</v>
      </c>
      <c r="J621" s="2" t="str">
        <f t="shared" si="47"/>
        <v>Friday</v>
      </c>
      <c r="K621" s="2" t="str">
        <f t="shared" si="48"/>
        <v>Weekday</v>
      </c>
      <c r="L621" s="3">
        <f>IF(VLOOKUP(H621,Discount_Days!A:C,3,0)&gt;0,VLOOKUP(H621,Discount_Days!A:C,3,0)*NewSales_1001_1015!F621,0)</f>
        <v>1.6</v>
      </c>
      <c r="M621" s="3">
        <f t="shared" si="49"/>
        <v>30.4</v>
      </c>
    </row>
    <row r="622" spans="1:13" x14ac:dyDescent="0.35">
      <c r="A622" s="5">
        <v>43747</v>
      </c>
      <c r="B622" s="2" t="s">
        <v>38</v>
      </c>
      <c r="C622" s="3">
        <v>16</v>
      </c>
      <c r="D622" s="3">
        <v>3.7</v>
      </c>
      <c r="E622" s="3">
        <v>3.7</v>
      </c>
      <c r="F622" s="3">
        <v>16</v>
      </c>
      <c r="G622" s="2">
        <v>1</v>
      </c>
      <c r="H622" s="2" t="str">
        <f t="shared" si="45"/>
        <v>Wednesday</v>
      </c>
      <c r="I622" s="5">
        <f t="shared" si="46"/>
        <v>43750</v>
      </c>
      <c r="J622" s="2" t="str">
        <f t="shared" si="47"/>
        <v>Saturday</v>
      </c>
      <c r="K622" s="2" t="str">
        <f t="shared" si="48"/>
        <v>Weekday</v>
      </c>
      <c r="L622" s="3">
        <f>IF(VLOOKUP(H622,Discount_Days!A:C,3,0)&gt;0,VLOOKUP(H622,Discount_Days!A:C,3,0)*NewSales_1001_1015!F622,0)</f>
        <v>0</v>
      </c>
      <c r="M622" s="3">
        <f t="shared" si="49"/>
        <v>16</v>
      </c>
    </row>
    <row r="623" spans="1:13" x14ac:dyDescent="0.35">
      <c r="A623" s="5">
        <v>43750</v>
      </c>
      <c r="B623" s="2" t="s">
        <v>38</v>
      </c>
      <c r="C623" s="3">
        <v>16</v>
      </c>
      <c r="D623" s="3">
        <v>3.7</v>
      </c>
      <c r="E623" s="3">
        <v>7.4</v>
      </c>
      <c r="F623" s="3">
        <v>32</v>
      </c>
      <c r="G623" s="2">
        <v>2</v>
      </c>
      <c r="H623" s="2" t="str">
        <f t="shared" si="45"/>
        <v>Saturday</v>
      </c>
      <c r="I623" s="5">
        <f t="shared" si="46"/>
        <v>43753</v>
      </c>
      <c r="J623" s="2" t="str">
        <f t="shared" si="47"/>
        <v>Tuesday</v>
      </c>
      <c r="K623" s="2" t="str">
        <f t="shared" si="48"/>
        <v>Weekend</v>
      </c>
      <c r="L623" s="3">
        <f>IF(VLOOKUP(H623,Discount_Days!A:C,3,0)&gt;0,VLOOKUP(H623,Discount_Days!A:C,3,0)*NewSales_1001_1015!F623,0)</f>
        <v>0</v>
      </c>
      <c r="M623" s="3">
        <f t="shared" si="49"/>
        <v>32</v>
      </c>
    </row>
    <row r="624" spans="1:13" x14ac:dyDescent="0.35">
      <c r="A624" s="5">
        <v>43751</v>
      </c>
      <c r="B624" s="2" t="s">
        <v>38</v>
      </c>
      <c r="C624" s="3">
        <v>16</v>
      </c>
      <c r="D624" s="3">
        <v>3.7</v>
      </c>
      <c r="E624" s="3">
        <v>3.7</v>
      </c>
      <c r="F624" s="3">
        <v>16</v>
      </c>
      <c r="G624" s="2">
        <v>1</v>
      </c>
      <c r="H624" s="2" t="str">
        <f t="shared" si="45"/>
        <v>Sunday</v>
      </c>
      <c r="I624" s="5">
        <f t="shared" si="46"/>
        <v>43754</v>
      </c>
      <c r="J624" s="2" t="str">
        <f t="shared" si="47"/>
        <v>Wednesday</v>
      </c>
      <c r="K624" s="2" t="str">
        <f t="shared" si="48"/>
        <v>Weekend</v>
      </c>
      <c r="L624" s="3">
        <f>IF(VLOOKUP(H624,Discount_Days!A:C,3,0)&gt;0,VLOOKUP(H624,Discount_Days!A:C,3,0)*NewSales_1001_1015!F624,0)</f>
        <v>0</v>
      </c>
      <c r="M624" s="3">
        <f t="shared" si="49"/>
        <v>16</v>
      </c>
    </row>
    <row r="625" spans="1:13" x14ac:dyDescent="0.35">
      <c r="A625" s="5">
        <v>43747</v>
      </c>
      <c r="B625" s="2" t="s">
        <v>150</v>
      </c>
      <c r="C625" s="3">
        <v>4</v>
      </c>
      <c r="D625" s="3">
        <v>1.4</v>
      </c>
      <c r="E625" s="3">
        <v>2.8</v>
      </c>
      <c r="F625" s="3">
        <v>8</v>
      </c>
      <c r="G625" s="2">
        <v>2</v>
      </c>
      <c r="H625" s="2" t="str">
        <f t="shared" si="45"/>
        <v>Wednesday</v>
      </c>
      <c r="I625" s="5">
        <f t="shared" si="46"/>
        <v>43750</v>
      </c>
      <c r="J625" s="2" t="str">
        <f t="shared" si="47"/>
        <v>Saturday</v>
      </c>
      <c r="K625" s="2" t="str">
        <f t="shared" si="48"/>
        <v>Weekday</v>
      </c>
      <c r="L625" s="3">
        <f>IF(VLOOKUP(H625,Discount_Days!A:C,3,0)&gt;0,VLOOKUP(H625,Discount_Days!A:C,3,0)*NewSales_1001_1015!F625,0)</f>
        <v>0</v>
      </c>
      <c r="M625" s="3">
        <f t="shared" si="49"/>
        <v>8</v>
      </c>
    </row>
    <row r="626" spans="1:13" x14ac:dyDescent="0.35">
      <c r="A626" s="5">
        <v>43753</v>
      </c>
      <c r="B626" s="2" t="s">
        <v>150</v>
      </c>
      <c r="C626" s="3">
        <v>4</v>
      </c>
      <c r="D626" s="3">
        <v>1.4</v>
      </c>
      <c r="E626" s="3">
        <v>1.4</v>
      </c>
      <c r="F626" s="3">
        <v>4</v>
      </c>
      <c r="G626" s="2">
        <v>1</v>
      </c>
      <c r="H626" s="2" t="str">
        <f t="shared" si="45"/>
        <v>Tuesday</v>
      </c>
      <c r="I626" s="5">
        <f t="shared" si="46"/>
        <v>43756</v>
      </c>
      <c r="J626" s="2" t="str">
        <f t="shared" si="47"/>
        <v>Friday</v>
      </c>
      <c r="K626" s="2" t="str">
        <f t="shared" si="48"/>
        <v>Weekday</v>
      </c>
      <c r="L626" s="3">
        <f>IF(VLOOKUP(H626,Discount_Days!A:C,3,0)&gt;0,VLOOKUP(H626,Discount_Days!A:C,3,0)*NewSales_1001_1015!F626,0)</f>
        <v>0.2</v>
      </c>
      <c r="M626" s="3">
        <f t="shared" si="49"/>
        <v>3.8</v>
      </c>
    </row>
    <row r="627" spans="1:13" x14ac:dyDescent="0.35">
      <c r="A627" s="5">
        <v>43746</v>
      </c>
      <c r="B627" s="2" t="s">
        <v>204</v>
      </c>
      <c r="C627" s="3">
        <v>26</v>
      </c>
      <c r="D627" s="3">
        <v>6</v>
      </c>
      <c r="E627" s="3">
        <v>6</v>
      </c>
      <c r="F627" s="3">
        <v>26</v>
      </c>
      <c r="G627" s="2">
        <v>1</v>
      </c>
      <c r="H627" s="2" t="str">
        <f t="shared" si="45"/>
        <v>Tuesday</v>
      </c>
      <c r="I627" s="5">
        <f t="shared" si="46"/>
        <v>43749</v>
      </c>
      <c r="J627" s="2" t="str">
        <f t="shared" si="47"/>
        <v>Friday</v>
      </c>
      <c r="K627" s="2" t="str">
        <f t="shared" si="48"/>
        <v>Weekday</v>
      </c>
      <c r="L627" s="3">
        <f>IF(VLOOKUP(H627,Discount_Days!A:C,3,0)&gt;0,VLOOKUP(H627,Discount_Days!A:C,3,0)*NewSales_1001_1015!F627,0)</f>
        <v>1.3</v>
      </c>
      <c r="M627" s="3">
        <f t="shared" si="49"/>
        <v>24.7</v>
      </c>
    </row>
    <row r="628" spans="1:13" x14ac:dyDescent="0.35">
      <c r="A628" s="5">
        <v>43747</v>
      </c>
      <c r="B628" s="2" t="s">
        <v>204</v>
      </c>
      <c r="C628" s="3">
        <v>26</v>
      </c>
      <c r="D628" s="3">
        <v>6</v>
      </c>
      <c r="E628" s="3">
        <v>6</v>
      </c>
      <c r="F628" s="3">
        <v>26</v>
      </c>
      <c r="G628" s="2">
        <v>1</v>
      </c>
      <c r="H628" s="2" t="str">
        <f t="shared" si="45"/>
        <v>Wednesday</v>
      </c>
      <c r="I628" s="5">
        <f t="shared" si="46"/>
        <v>43750</v>
      </c>
      <c r="J628" s="2" t="str">
        <f t="shared" si="47"/>
        <v>Saturday</v>
      </c>
      <c r="K628" s="2" t="str">
        <f t="shared" si="48"/>
        <v>Weekday</v>
      </c>
      <c r="L628" s="3">
        <f>IF(VLOOKUP(H628,Discount_Days!A:C,3,0)&gt;0,VLOOKUP(H628,Discount_Days!A:C,3,0)*NewSales_1001_1015!F628,0)</f>
        <v>0</v>
      </c>
      <c r="M628" s="3">
        <f t="shared" si="49"/>
        <v>26</v>
      </c>
    </row>
    <row r="629" spans="1:13" x14ac:dyDescent="0.35">
      <c r="A629" s="5">
        <v>43741</v>
      </c>
      <c r="B629" s="2" t="s">
        <v>151</v>
      </c>
      <c r="C629" s="3">
        <v>60</v>
      </c>
      <c r="D629" s="3">
        <v>16.8</v>
      </c>
      <c r="E629" s="3">
        <v>16.8</v>
      </c>
      <c r="F629" s="3">
        <v>60</v>
      </c>
      <c r="G629" s="2">
        <v>1</v>
      </c>
      <c r="H629" s="2" t="str">
        <f t="shared" si="45"/>
        <v>Thursday</v>
      </c>
      <c r="I629" s="5">
        <f t="shared" si="46"/>
        <v>43744</v>
      </c>
      <c r="J629" s="2" t="str">
        <f t="shared" si="47"/>
        <v>Sunday</v>
      </c>
      <c r="K629" s="2" t="str">
        <f t="shared" si="48"/>
        <v>Weekday</v>
      </c>
      <c r="L629" s="3">
        <f>IF(VLOOKUP(H629,Discount_Days!A:C,3,0)&gt;0,VLOOKUP(H629,Discount_Days!A:C,3,0)*NewSales_1001_1015!F629,0)</f>
        <v>6</v>
      </c>
      <c r="M629" s="3">
        <f t="shared" si="49"/>
        <v>54</v>
      </c>
    </row>
    <row r="630" spans="1:13" x14ac:dyDescent="0.35">
      <c r="A630" s="5">
        <v>43742</v>
      </c>
      <c r="B630" s="2" t="s">
        <v>151</v>
      </c>
      <c r="C630" s="3">
        <v>60</v>
      </c>
      <c r="D630" s="3">
        <v>16.8</v>
      </c>
      <c r="E630" s="3">
        <v>50.4</v>
      </c>
      <c r="F630" s="3">
        <v>180</v>
      </c>
      <c r="G630" s="2">
        <v>3</v>
      </c>
      <c r="H630" s="2" t="str">
        <f t="shared" si="45"/>
        <v>Friday</v>
      </c>
      <c r="I630" s="5">
        <f t="shared" si="46"/>
        <v>43745</v>
      </c>
      <c r="J630" s="2" t="str">
        <f t="shared" si="47"/>
        <v>Monday</v>
      </c>
      <c r="K630" s="2" t="str">
        <f t="shared" si="48"/>
        <v>Weekday</v>
      </c>
      <c r="L630" s="3">
        <f>IF(VLOOKUP(H630,Discount_Days!A:C,3,0)&gt;0,VLOOKUP(H630,Discount_Days!A:C,3,0)*NewSales_1001_1015!F630,0)</f>
        <v>0</v>
      </c>
      <c r="M630" s="3">
        <f t="shared" si="49"/>
        <v>180</v>
      </c>
    </row>
    <row r="631" spans="1:13" x14ac:dyDescent="0.35">
      <c r="A631" s="5">
        <v>43743</v>
      </c>
      <c r="B631" s="2" t="s">
        <v>151</v>
      </c>
      <c r="C631" s="3">
        <v>60</v>
      </c>
      <c r="D631" s="3">
        <v>16.8</v>
      </c>
      <c r="E631" s="3">
        <v>16.8</v>
      </c>
      <c r="F631" s="3">
        <v>60</v>
      </c>
      <c r="G631" s="2">
        <v>1</v>
      </c>
      <c r="H631" s="2" t="str">
        <f t="shared" si="45"/>
        <v>Saturday</v>
      </c>
      <c r="I631" s="5">
        <f t="shared" si="46"/>
        <v>43746</v>
      </c>
      <c r="J631" s="2" t="str">
        <f t="shared" si="47"/>
        <v>Tuesday</v>
      </c>
      <c r="K631" s="2" t="str">
        <f t="shared" si="48"/>
        <v>Weekend</v>
      </c>
      <c r="L631" s="3">
        <f>IF(VLOOKUP(H631,Discount_Days!A:C,3,0)&gt;0,VLOOKUP(H631,Discount_Days!A:C,3,0)*NewSales_1001_1015!F631,0)</f>
        <v>0</v>
      </c>
      <c r="M631" s="3">
        <f t="shared" si="49"/>
        <v>60</v>
      </c>
    </row>
    <row r="632" spans="1:13" x14ac:dyDescent="0.35">
      <c r="A632" s="5">
        <v>43745</v>
      </c>
      <c r="B632" s="2" t="s">
        <v>151</v>
      </c>
      <c r="C632" s="3">
        <v>60</v>
      </c>
      <c r="D632" s="3">
        <v>16.8</v>
      </c>
      <c r="E632" s="3">
        <v>16.8</v>
      </c>
      <c r="F632" s="3">
        <v>60</v>
      </c>
      <c r="G632" s="2">
        <v>1</v>
      </c>
      <c r="H632" s="2" t="str">
        <f t="shared" si="45"/>
        <v>Monday</v>
      </c>
      <c r="I632" s="5">
        <f t="shared" si="46"/>
        <v>43748</v>
      </c>
      <c r="J632" s="2" t="str">
        <f t="shared" si="47"/>
        <v>Thursday</v>
      </c>
      <c r="K632" s="2" t="str">
        <f t="shared" si="48"/>
        <v>Weekend</v>
      </c>
      <c r="L632" s="3">
        <f>IF(VLOOKUP(H632,Discount_Days!A:C,3,0)&gt;0,VLOOKUP(H632,Discount_Days!A:C,3,0)*NewSales_1001_1015!F632,0)</f>
        <v>0</v>
      </c>
      <c r="M632" s="3">
        <f t="shared" si="49"/>
        <v>60</v>
      </c>
    </row>
    <row r="633" spans="1:13" x14ac:dyDescent="0.35">
      <c r="A633" s="5">
        <v>43746</v>
      </c>
      <c r="B633" s="2" t="s">
        <v>151</v>
      </c>
      <c r="C633" s="3">
        <v>0</v>
      </c>
      <c r="D633" s="3">
        <v>16.8</v>
      </c>
      <c r="E633" s="3">
        <v>16.8</v>
      </c>
      <c r="F633" s="3">
        <v>0</v>
      </c>
      <c r="G633" s="2">
        <v>1</v>
      </c>
      <c r="H633" s="2" t="str">
        <f t="shared" si="45"/>
        <v>Tuesday</v>
      </c>
      <c r="I633" s="5">
        <f t="shared" si="46"/>
        <v>43749</v>
      </c>
      <c r="J633" s="2" t="str">
        <f t="shared" si="47"/>
        <v>Friday</v>
      </c>
      <c r="K633" s="2" t="str">
        <f t="shared" si="48"/>
        <v>Weekday</v>
      </c>
      <c r="L633" s="3">
        <f>IF(VLOOKUP(H633,Discount_Days!A:C,3,0)&gt;0,VLOOKUP(H633,Discount_Days!A:C,3,0)*NewSales_1001_1015!F633,0)</f>
        <v>0</v>
      </c>
      <c r="M633" s="3">
        <f t="shared" si="49"/>
        <v>0</v>
      </c>
    </row>
    <row r="634" spans="1:13" x14ac:dyDescent="0.35">
      <c r="A634" s="5">
        <v>43747</v>
      </c>
      <c r="B634" s="2" t="s">
        <v>151</v>
      </c>
      <c r="C634" s="3">
        <v>60</v>
      </c>
      <c r="D634" s="3">
        <v>16.8</v>
      </c>
      <c r="E634" s="3">
        <v>16.8</v>
      </c>
      <c r="F634" s="3">
        <v>60</v>
      </c>
      <c r="G634" s="2">
        <v>1</v>
      </c>
      <c r="H634" s="2" t="str">
        <f t="shared" si="45"/>
        <v>Wednesday</v>
      </c>
      <c r="I634" s="5">
        <f t="shared" si="46"/>
        <v>43750</v>
      </c>
      <c r="J634" s="2" t="str">
        <f t="shared" si="47"/>
        <v>Saturday</v>
      </c>
      <c r="K634" s="2" t="str">
        <f t="shared" si="48"/>
        <v>Weekday</v>
      </c>
      <c r="L634" s="3">
        <f>IF(VLOOKUP(H634,Discount_Days!A:C,3,0)&gt;0,VLOOKUP(H634,Discount_Days!A:C,3,0)*NewSales_1001_1015!F634,0)</f>
        <v>0</v>
      </c>
      <c r="M634" s="3">
        <f t="shared" si="49"/>
        <v>60</v>
      </c>
    </row>
    <row r="635" spans="1:13" x14ac:dyDescent="0.35">
      <c r="A635" s="5">
        <v>43748</v>
      </c>
      <c r="B635" s="2" t="s">
        <v>151</v>
      </c>
      <c r="C635" s="3">
        <v>60</v>
      </c>
      <c r="D635" s="3">
        <v>16.8</v>
      </c>
      <c r="E635" s="3">
        <v>16.8</v>
      </c>
      <c r="F635" s="3">
        <v>60</v>
      </c>
      <c r="G635" s="2">
        <v>1</v>
      </c>
      <c r="H635" s="2" t="str">
        <f t="shared" si="45"/>
        <v>Thursday</v>
      </c>
      <c r="I635" s="5">
        <f t="shared" si="46"/>
        <v>43751</v>
      </c>
      <c r="J635" s="2" t="str">
        <f t="shared" si="47"/>
        <v>Sunday</v>
      </c>
      <c r="K635" s="2" t="str">
        <f t="shared" si="48"/>
        <v>Weekday</v>
      </c>
      <c r="L635" s="3">
        <f>IF(VLOOKUP(H635,Discount_Days!A:C,3,0)&gt;0,VLOOKUP(H635,Discount_Days!A:C,3,0)*NewSales_1001_1015!F635,0)</f>
        <v>6</v>
      </c>
      <c r="M635" s="3">
        <f t="shared" si="49"/>
        <v>54</v>
      </c>
    </row>
    <row r="636" spans="1:13" x14ac:dyDescent="0.35">
      <c r="A636" s="5">
        <v>43749</v>
      </c>
      <c r="B636" s="2" t="s">
        <v>151</v>
      </c>
      <c r="C636" s="3">
        <v>60</v>
      </c>
      <c r="D636" s="3">
        <v>16.8</v>
      </c>
      <c r="E636" s="3">
        <v>16.8</v>
      </c>
      <c r="F636" s="3">
        <v>60</v>
      </c>
      <c r="G636" s="2">
        <v>1</v>
      </c>
      <c r="H636" s="2" t="str">
        <f t="shared" si="45"/>
        <v>Friday</v>
      </c>
      <c r="I636" s="5">
        <f t="shared" si="46"/>
        <v>43752</v>
      </c>
      <c r="J636" s="2" t="str">
        <f t="shared" si="47"/>
        <v>Monday</v>
      </c>
      <c r="K636" s="2" t="str">
        <f t="shared" si="48"/>
        <v>Weekday</v>
      </c>
      <c r="L636" s="3">
        <f>IF(VLOOKUP(H636,Discount_Days!A:C,3,0)&gt;0,VLOOKUP(H636,Discount_Days!A:C,3,0)*NewSales_1001_1015!F636,0)</f>
        <v>0</v>
      </c>
      <c r="M636" s="3">
        <f t="shared" si="49"/>
        <v>60</v>
      </c>
    </row>
    <row r="637" spans="1:13" x14ac:dyDescent="0.35">
      <c r="A637" s="5">
        <v>43751</v>
      </c>
      <c r="B637" s="2" t="s">
        <v>151</v>
      </c>
      <c r="C637" s="3">
        <v>60</v>
      </c>
      <c r="D637" s="3">
        <v>16.8</v>
      </c>
      <c r="E637" s="3">
        <v>16.8</v>
      </c>
      <c r="F637" s="3">
        <v>60</v>
      </c>
      <c r="G637" s="2">
        <v>1</v>
      </c>
      <c r="H637" s="2" t="str">
        <f t="shared" si="45"/>
        <v>Sunday</v>
      </c>
      <c r="I637" s="5">
        <f t="shared" si="46"/>
        <v>43754</v>
      </c>
      <c r="J637" s="2" t="str">
        <f t="shared" si="47"/>
        <v>Wednesday</v>
      </c>
      <c r="K637" s="2" t="str">
        <f t="shared" si="48"/>
        <v>Weekend</v>
      </c>
      <c r="L637" s="3">
        <f>IF(VLOOKUP(H637,Discount_Days!A:C,3,0)&gt;0,VLOOKUP(H637,Discount_Days!A:C,3,0)*NewSales_1001_1015!F637,0)</f>
        <v>0</v>
      </c>
      <c r="M637" s="3">
        <f t="shared" si="49"/>
        <v>60</v>
      </c>
    </row>
    <row r="638" spans="1:13" x14ac:dyDescent="0.35">
      <c r="A638" s="5">
        <v>43752</v>
      </c>
      <c r="B638" s="2" t="s">
        <v>151</v>
      </c>
      <c r="C638" s="3">
        <v>67.63</v>
      </c>
      <c r="D638" s="3">
        <v>16.8</v>
      </c>
      <c r="E638" s="3">
        <v>16.8</v>
      </c>
      <c r="F638" s="3">
        <v>67.63</v>
      </c>
      <c r="G638" s="2">
        <v>1</v>
      </c>
      <c r="H638" s="2" t="str">
        <f t="shared" si="45"/>
        <v>Monday</v>
      </c>
      <c r="I638" s="5">
        <f t="shared" si="46"/>
        <v>43755</v>
      </c>
      <c r="J638" s="2" t="str">
        <f t="shared" si="47"/>
        <v>Thursday</v>
      </c>
      <c r="K638" s="2" t="str">
        <f t="shared" si="48"/>
        <v>Weekend</v>
      </c>
      <c r="L638" s="3">
        <f>IF(VLOOKUP(H638,Discount_Days!A:C,3,0)&gt;0,VLOOKUP(H638,Discount_Days!A:C,3,0)*NewSales_1001_1015!F638,0)</f>
        <v>0</v>
      </c>
      <c r="M638" s="3">
        <f t="shared" si="49"/>
        <v>67.63</v>
      </c>
    </row>
    <row r="639" spans="1:13" x14ac:dyDescent="0.35">
      <c r="A639" s="5">
        <v>43741</v>
      </c>
      <c r="B639" s="2" t="s">
        <v>39</v>
      </c>
      <c r="C639" s="3">
        <v>0</v>
      </c>
      <c r="D639" s="3">
        <v>1.5</v>
      </c>
      <c r="E639" s="3">
        <v>1.5</v>
      </c>
      <c r="F639" s="3">
        <v>0</v>
      </c>
      <c r="G639" s="2">
        <v>1</v>
      </c>
      <c r="H639" s="2" t="str">
        <f t="shared" si="45"/>
        <v>Thursday</v>
      </c>
      <c r="I639" s="5">
        <f t="shared" si="46"/>
        <v>43744</v>
      </c>
      <c r="J639" s="2" t="str">
        <f t="shared" si="47"/>
        <v>Sunday</v>
      </c>
      <c r="K639" s="2" t="str">
        <f t="shared" si="48"/>
        <v>Weekday</v>
      </c>
      <c r="L639" s="3">
        <f>IF(VLOOKUP(H639,Discount_Days!A:C,3,0)&gt;0,VLOOKUP(H639,Discount_Days!A:C,3,0)*NewSales_1001_1015!F639,0)</f>
        <v>0</v>
      </c>
      <c r="M639" s="3">
        <f t="shared" si="49"/>
        <v>0</v>
      </c>
    </row>
    <row r="640" spans="1:13" x14ac:dyDescent="0.35">
      <c r="A640" s="5">
        <v>43743</v>
      </c>
      <c r="B640" s="2" t="s">
        <v>39</v>
      </c>
      <c r="C640" s="3">
        <v>8</v>
      </c>
      <c r="D640" s="3">
        <v>1.5</v>
      </c>
      <c r="E640" s="3">
        <v>1.5</v>
      </c>
      <c r="F640" s="3">
        <v>8</v>
      </c>
      <c r="G640" s="2">
        <v>1</v>
      </c>
      <c r="H640" s="2" t="str">
        <f t="shared" si="45"/>
        <v>Saturday</v>
      </c>
      <c r="I640" s="5">
        <f t="shared" si="46"/>
        <v>43746</v>
      </c>
      <c r="J640" s="2" t="str">
        <f t="shared" si="47"/>
        <v>Tuesday</v>
      </c>
      <c r="K640" s="2" t="str">
        <f t="shared" si="48"/>
        <v>Weekend</v>
      </c>
      <c r="L640" s="3">
        <f>IF(VLOOKUP(H640,Discount_Days!A:C,3,0)&gt;0,VLOOKUP(H640,Discount_Days!A:C,3,0)*NewSales_1001_1015!F640,0)</f>
        <v>0</v>
      </c>
      <c r="M640" s="3">
        <f t="shared" si="49"/>
        <v>8</v>
      </c>
    </row>
    <row r="641" spans="1:13" x14ac:dyDescent="0.35">
      <c r="A641" s="5">
        <v>43745</v>
      </c>
      <c r="B641" s="2" t="s">
        <v>39</v>
      </c>
      <c r="C641" s="3">
        <v>8</v>
      </c>
      <c r="D641" s="3">
        <v>1.5</v>
      </c>
      <c r="E641" s="3">
        <v>12</v>
      </c>
      <c r="F641" s="3">
        <v>64</v>
      </c>
      <c r="G641" s="2">
        <v>8</v>
      </c>
      <c r="H641" s="2" t="str">
        <f t="shared" si="45"/>
        <v>Monday</v>
      </c>
      <c r="I641" s="5">
        <f t="shared" si="46"/>
        <v>43748</v>
      </c>
      <c r="J641" s="2" t="str">
        <f t="shared" si="47"/>
        <v>Thursday</v>
      </c>
      <c r="K641" s="2" t="str">
        <f t="shared" si="48"/>
        <v>Weekend</v>
      </c>
      <c r="L641" s="3">
        <f>IF(VLOOKUP(H641,Discount_Days!A:C,3,0)&gt;0,VLOOKUP(H641,Discount_Days!A:C,3,0)*NewSales_1001_1015!F641,0)</f>
        <v>0</v>
      </c>
      <c r="M641" s="3">
        <f t="shared" si="49"/>
        <v>64</v>
      </c>
    </row>
    <row r="642" spans="1:13" x14ac:dyDescent="0.35">
      <c r="A642" s="5">
        <v>43747</v>
      </c>
      <c r="B642" s="2" t="s">
        <v>39</v>
      </c>
      <c r="C642" s="3">
        <v>0</v>
      </c>
      <c r="D642" s="3">
        <v>1.5</v>
      </c>
      <c r="E642" s="3">
        <v>3</v>
      </c>
      <c r="F642" s="3">
        <v>0</v>
      </c>
      <c r="G642" s="2">
        <v>2</v>
      </c>
      <c r="H642" s="2" t="str">
        <f t="shared" si="45"/>
        <v>Wednesday</v>
      </c>
      <c r="I642" s="5">
        <f t="shared" si="46"/>
        <v>43750</v>
      </c>
      <c r="J642" s="2" t="str">
        <f t="shared" si="47"/>
        <v>Saturday</v>
      </c>
      <c r="K642" s="2" t="str">
        <f t="shared" si="48"/>
        <v>Weekday</v>
      </c>
      <c r="L642" s="3">
        <f>IF(VLOOKUP(H642,Discount_Days!A:C,3,0)&gt;0,VLOOKUP(H642,Discount_Days!A:C,3,0)*NewSales_1001_1015!F642,0)</f>
        <v>0</v>
      </c>
      <c r="M642" s="3">
        <f t="shared" si="49"/>
        <v>0</v>
      </c>
    </row>
    <row r="643" spans="1:13" x14ac:dyDescent="0.35">
      <c r="A643" s="5">
        <v>43750</v>
      </c>
      <c r="B643" s="2" t="s">
        <v>39</v>
      </c>
      <c r="C643" s="3">
        <v>8</v>
      </c>
      <c r="D643" s="3">
        <v>1.5</v>
      </c>
      <c r="E643" s="3">
        <v>3</v>
      </c>
      <c r="F643" s="3">
        <v>16</v>
      </c>
      <c r="G643" s="2">
        <v>2</v>
      </c>
      <c r="H643" s="2" t="str">
        <f t="shared" ref="H643:H706" si="50">TEXT(A643,"dddd")</f>
        <v>Saturday</v>
      </c>
      <c r="I643" s="5">
        <f t="shared" ref="I643:I706" si="51">A643+3</f>
        <v>43753</v>
      </c>
      <c r="J643" s="2" t="str">
        <f t="shared" ref="J643:J706" si="52">TEXT(I643,"dddd")</f>
        <v>Tuesday</v>
      </c>
      <c r="K643" s="2" t="str">
        <f t="shared" ref="K643:K706" si="53">IF(OR(H643="Mondayday",H643="Tuesday",H643="Wednesday",H643="Thursday",H643="Friday"),"Weekday","Weekend")</f>
        <v>Weekend</v>
      </c>
      <c r="L643" s="3">
        <f>IF(VLOOKUP(H643,Discount_Days!A:C,3,0)&gt;0,VLOOKUP(H643,Discount_Days!A:C,3,0)*NewSales_1001_1015!F643,0)</f>
        <v>0</v>
      </c>
      <c r="M643" s="3">
        <f t="shared" ref="M643:M706" si="54">F643-L643</f>
        <v>16</v>
      </c>
    </row>
    <row r="644" spans="1:13" x14ac:dyDescent="0.35">
      <c r="A644" s="5">
        <v>43747</v>
      </c>
      <c r="B644" s="2" t="s">
        <v>40</v>
      </c>
      <c r="C644" s="3">
        <v>19</v>
      </c>
      <c r="D644" s="3">
        <v>7</v>
      </c>
      <c r="E644" s="3">
        <v>7</v>
      </c>
      <c r="F644" s="3">
        <v>19</v>
      </c>
      <c r="G644" s="2">
        <v>1</v>
      </c>
      <c r="H644" s="2" t="str">
        <f t="shared" si="50"/>
        <v>Wednesday</v>
      </c>
      <c r="I644" s="5">
        <f t="shared" si="51"/>
        <v>43750</v>
      </c>
      <c r="J644" s="2" t="str">
        <f t="shared" si="52"/>
        <v>Saturday</v>
      </c>
      <c r="K644" s="2" t="str">
        <f t="shared" si="53"/>
        <v>Weekday</v>
      </c>
      <c r="L644" s="3">
        <f>IF(VLOOKUP(H644,Discount_Days!A:C,3,0)&gt;0,VLOOKUP(H644,Discount_Days!A:C,3,0)*NewSales_1001_1015!F644,0)</f>
        <v>0</v>
      </c>
      <c r="M644" s="3">
        <f t="shared" si="54"/>
        <v>19</v>
      </c>
    </row>
    <row r="645" spans="1:13" x14ac:dyDescent="0.35">
      <c r="A645" s="5">
        <v>43750</v>
      </c>
      <c r="B645" s="2" t="s">
        <v>40</v>
      </c>
      <c r="C645" s="3">
        <v>19</v>
      </c>
      <c r="D645" s="3">
        <v>7</v>
      </c>
      <c r="E645" s="3">
        <v>7</v>
      </c>
      <c r="F645" s="3">
        <v>19</v>
      </c>
      <c r="G645" s="2">
        <v>1</v>
      </c>
      <c r="H645" s="2" t="str">
        <f t="shared" si="50"/>
        <v>Saturday</v>
      </c>
      <c r="I645" s="5">
        <f t="shared" si="51"/>
        <v>43753</v>
      </c>
      <c r="J645" s="2" t="str">
        <f t="shared" si="52"/>
        <v>Tuesday</v>
      </c>
      <c r="K645" s="2" t="str">
        <f t="shared" si="53"/>
        <v>Weekend</v>
      </c>
      <c r="L645" s="3">
        <f>IF(VLOOKUP(H645,Discount_Days!A:C,3,0)&gt;0,VLOOKUP(H645,Discount_Days!A:C,3,0)*NewSales_1001_1015!F645,0)</f>
        <v>0</v>
      </c>
      <c r="M645" s="3">
        <f t="shared" si="54"/>
        <v>19</v>
      </c>
    </row>
    <row r="646" spans="1:13" x14ac:dyDescent="0.35">
      <c r="A646" s="5">
        <v>43742</v>
      </c>
      <c r="B646" s="2" t="s">
        <v>188</v>
      </c>
      <c r="C646" s="3">
        <v>23.4</v>
      </c>
      <c r="D646" s="3">
        <v>14.6</v>
      </c>
      <c r="E646" s="3">
        <v>29.2</v>
      </c>
      <c r="F646" s="3">
        <v>46.8</v>
      </c>
      <c r="G646" s="2">
        <v>2</v>
      </c>
      <c r="H646" s="2" t="str">
        <f t="shared" si="50"/>
        <v>Friday</v>
      </c>
      <c r="I646" s="5">
        <f t="shared" si="51"/>
        <v>43745</v>
      </c>
      <c r="J646" s="2" t="str">
        <f t="shared" si="52"/>
        <v>Monday</v>
      </c>
      <c r="K646" s="2" t="str">
        <f t="shared" si="53"/>
        <v>Weekday</v>
      </c>
      <c r="L646" s="3">
        <f>IF(VLOOKUP(H646,Discount_Days!A:C,3,0)&gt;0,VLOOKUP(H646,Discount_Days!A:C,3,0)*NewSales_1001_1015!F646,0)</f>
        <v>0</v>
      </c>
      <c r="M646" s="3">
        <f t="shared" si="54"/>
        <v>46.8</v>
      </c>
    </row>
    <row r="647" spans="1:13" x14ac:dyDescent="0.35">
      <c r="A647" s="5">
        <v>43745</v>
      </c>
      <c r="B647" s="2" t="s">
        <v>188</v>
      </c>
      <c r="C647" s="3">
        <v>67.430000000000007</v>
      </c>
      <c r="D647" s="3">
        <v>14.6</v>
      </c>
      <c r="E647" s="3">
        <v>14.6</v>
      </c>
      <c r="F647" s="3">
        <v>67.430000000000007</v>
      </c>
      <c r="G647" s="2">
        <v>1</v>
      </c>
      <c r="H647" s="2" t="str">
        <f t="shared" si="50"/>
        <v>Monday</v>
      </c>
      <c r="I647" s="5">
        <f t="shared" si="51"/>
        <v>43748</v>
      </c>
      <c r="J647" s="2" t="str">
        <f t="shared" si="52"/>
        <v>Thursday</v>
      </c>
      <c r="K647" s="2" t="str">
        <f t="shared" si="53"/>
        <v>Weekend</v>
      </c>
      <c r="L647" s="3">
        <f>IF(VLOOKUP(H647,Discount_Days!A:C,3,0)&gt;0,VLOOKUP(H647,Discount_Days!A:C,3,0)*NewSales_1001_1015!F647,0)</f>
        <v>0</v>
      </c>
      <c r="M647" s="3">
        <f t="shared" si="54"/>
        <v>67.430000000000007</v>
      </c>
    </row>
    <row r="648" spans="1:13" x14ac:dyDescent="0.35">
      <c r="A648" s="5">
        <v>43753</v>
      </c>
      <c r="B648" s="2" t="s">
        <v>188</v>
      </c>
      <c r="C648" s="3">
        <v>60</v>
      </c>
      <c r="D648" s="3">
        <v>14.6</v>
      </c>
      <c r="E648" s="3">
        <v>14.6</v>
      </c>
      <c r="F648" s="3">
        <v>60</v>
      </c>
      <c r="G648" s="2">
        <v>1</v>
      </c>
      <c r="H648" s="2" t="str">
        <f t="shared" si="50"/>
        <v>Tuesday</v>
      </c>
      <c r="I648" s="5">
        <f t="shared" si="51"/>
        <v>43756</v>
      </c>
      <c r="J648" s="2" t="str">
        <f t="shared" si="52"/>
        <v>Friday</v>
      </c>
      <c r="K648" s="2" t="str">
        <f t="shared" si="53"/>
        <v>Weekday</v>
      </c>
      <c r="L648" s="3">
        <f>IF(VLOOKUP(H648,Discount_Days!A:C,3,0)&gt;0,VLOOKUP(H648,Discount_Days!A:C,3,0)*NewSales_1001_1015!F648,0)</f>
        <v>3</v>
      </c>
      <c r="M648" s="3">
        <f t="shared" si="54"/>
        <v>57</v>
      </c>
    </row>
    <row r="649" spans="1:13" x14ac:dyDescent="0.35">
      <c r="A649" s="5">
        <v>43750</v>
      </c>
      <c r="B649" s="2" t="s">
        <v>189</v>
      </c>
      <c r="C649" s="3">
        <v>9</v>
      </c>
      <c r="D649" s="3">
        <v>2.95</v>
      </c>
      <c r="E649" s="3">
        <v>2.95</v>
      </c>
      <c r="F649" s="3">
        <v>9</v>
      </c>
      <c r="G649" s="2">
        <v>1</v>
      </c>
      <c r="H649" s="2" t="str">
        <f t="shared" si="50"/>
        <v>Saturday</v>
      </c>
      <c r="I649" s="5">
        <f t="shared" si="51"/>
        <v>43753</v>
      </c>
      <c r="J649" s="2" t="str">
        <f t="shared" si="52"/>
        <v>Tuesday</v>
      </c>
      <c r="K649" s="2" t="str">
        <f t="shared" si="53"/>
        <v>Weekend</v>
      </c>
      <c r="L649" s="3">
        <f>IF(VLOOKUP(H649,Discount_Days!A:C,3,0)&gt;0,VLOOKUP(H649,Discount_Days!A:C,3,0)*NewSales_1001_1015!F649,0)</f>
        <v>0</v>
      </c>
      <c r="M649" s="3">
        <f t="shared" si="54"/>
        <v>9</v>
      </c>
    </row>
    <row r="650" spans="1:13" x14ac:dyDescent="0.35">
      <c r="A650" s="5">
        <v>43743</v>
      </c>
      <c r="B650" s="2" t="s">
        <v>41</v>
      </c>
      <c r="C650" s="3">
        <v>19.690000000000001</v>
      </c>
      <c r="D650" s="3">
        <v>4.3499999999999996</v>
      </c>
      <c r="E650" s="3">
        <v>4.3499999999999996</v>
      </c>
      <c r="F650" s="3">
        <v>19.690000000000001</v>
      </c>
      <c r="G650" s="2">
        <v>1</v>
      </c>
      <c r="H650" s="2" t="str">
        <f t="shared" si="50"/>
        <v>Saturday</v>
      </c>
      <c r="I650" s="5">
        <f t="shared" si="51"/>
        <v>43746</v>
      </c>
      <c r="J650" s="2" t="str">
        <f t="shared" si="52"/>
        <v>Tuesday</v>
      </c>
      <c r="K650" s="2" t="str">
        <f t="shared" si="53"/>
        <v>Weekend</v>
      </c>
      <c r="L650" s="3">
        <f>IF(VLOOKUP(H650,Discount_Days!A:C,3,0)&gt;0,VLOOKUP(H650,Discount_Days!A:C,3,0)*NewSales_1001_1015!F650,0)</f>
        <v>0</v>
      </c>
      <c r="M650" s="3">
        <f t="shared" si="54"/>
        <v>19.690000000000001</v>
      </c>
    </row>
    <row r="651" spans="1:13" x14ac:dyDescent="0.35">
      <c r="A651" s="5">
        <v>43740</v>
      </c>
      <c r="B651" s="2" t="s">
        <v>42</v>
      </c>
      <c r="C651" s="3">
        <v>29</v>
      </c>
      <c r="D651" s="3">
        <v>11.35</v>
      </c>
      <c r="E651" s="3">
        <v>11.35</v>
      </c>
      <c r="F651" s="3">
        <v>29</v>
      </c>
      <c r="G651" s="2">
        <v>1</v>
      </c>
      <c r="H651" s="2" t="str">
        <f t="shared" si="50"/>
        <v>Wednesday</v>
      </c>
      <c r="I651" s="5">
        <f t="shared" si="51"/>
        <v>43743</v>
      </c>
      <c r="J651" s="2" t="str">
        <f t="shared" si="52"/>
        <v>Saturday</v>
      </c>
      <c r="K651" s="2" t="str">
        <f t="shared" si="53"/>
        <v>Weekday</v>
      </c>
      <c r="L651" s="3">
        <f>IF(VLOOKUP(H651,Discount_Days!A:C,3,0)&gt;0,VLOOKUP(H651,Discount_Days!A:C,3,0)*NewSales_1001_1015!F651,0)</f>
        <v>0</v>
      </c>
      <c r="M651" s="3">
        <f t="shared" si="54"/>
        <v>29</v>
      </c>
    </row>
    <row r="652" spans="1:13" x14ac:dyDescent="0.35">
      <c r="A652" s="5">
        <v>43744</v>
      </c>
      <c r="B652" s="2" t="s">
        <v>42</v>
      </c>
      <c r="C652" s="3">
        <v>29</v>
      </c>
      <c r="D652" s="3">
        <v>11.35</v>
      </c>
      <c r="E652" s="3">
        <v>11.35</v>
      </c>
      <c r="F652" s="3">
        <v>29</v>
      </c>
      <c r="G652" s="2">
        <v>1</v>
      </c>
      <c r="H652" s="2" t="str">
        <f t="shared" si="50"/>
        <v>Sunday</v>
      </c>
      <c r="I652" s="5">
        <f t="shared" si="51"/>
        <v>43747</v>
      </c>
      <c r="J652" s="2" t="str">
        <f t="shared" si="52"/>
        <v>Wednesday</v>
      </c>
      <c r="K652" s="2" t="str">
        <f t="shared" si="53"/>
        <v>Weekend</v>
      </c>
      <c r="L652" s="3">
        <f>IF(VLOOKUP(H652,Discount_Days!A:C,3,0)&gt;0,VLOOKUP(H652,Discount_Days!A:C,3,0)*NewSales_1001_1015!F652,0)</f>
        <v>0</v>
      </c>
      <c r="M652" s="3">
        <f t="shared" si="54"/>
        <v>29</v>
      </c>
    </row>
    <row r="653" spans="1:13" x14ac:dyDescent="0.35">
      <c r="A653" s="5">
        <v>43745</v>
      </c>
      <c r="B653" s="2" t="s">
        <v>42</v>
      </c>
      <c r="C653" s="3">
        <v>29</v>
      </c>
      <c r="D653" s="3">
        <v>11.35</v>
      </c>
      <c r="E653" s="3">
        <v>11.35</v>
      </c>
      <c r="F653" s="3">
        <v>29</v>
      </c>
      <c r="G653" s="2">
        <v>1</v>
      </c>
      <c r="H653" s="2" t="str">
        <f t="shared" si="50"/>
        <v>Monday</v>
      </c>
      <c r="I653" s="5">
        <f t="shared" si="51"/>
        <v>43748</v>
      </c>
      <c r="J653" s="2" t="str">
        <f t="shared" si="52"/>
        <v>Thursday</v>
      </c>
      <c r="K653" s="2" t="str">
        <f t="shared" si="53"/>
        <v>Weekend</v>
      </c>
      <c r="L653" s="3">
        <f>IF(VLOOKUP(H653,Discount_Days!A:C,3,0)&gt;0,VLOOKUP(H653,Discount_Days!A:C,3,0)*NewSales_1001_1015!F653,0)</f>
        <v>0</v>
      </c>
      <c r="M653" s="3">
        <f t="shared" si="54"/>
        <v>29</v>
      </c>
    </row>
    <row r="654" spans="1:13" x14ac:dyDescent="0.35">
      <c r="A654" s="5">
        <v>43746</v>
      </c>
      <c r="B654" s="2" t="s">
        <v>42</v>
      </c>
      <c r="C654" s="3">
        <v>0</v>
      </c>
      <c r="D654" s="3">
        <v>11.35</v>
      </c>
      <c r="E654" s="3">
        <v>11.35</v>
      </c>
      <c r="F654" s="3">
        <v>0</v>
      </c>
      <c r="G654" s="2">
        <v>1</v>
      </c>
      <c r="H654" s="2" t="str">
        <f t="shared" si="50"/>
        <v>Tuesday</v>
      </c>
      <c r="I654" s="5">
        <f t="shared" si="51"/>
        <v>43749</v>
      </c>
      <c r="J654" s="2" t="str">
        <f t="shared" si="52"/>
        <v>Friday</v>
      </c>
      <c r="K654" s="2" t="str">
        <f t="shared" si="53"/>
        <v>Weekday</v>
      </c>
      <c r="L654" s="3">
        <f>IF(VLOOKUP(H654,Discount_Days!A:C,3,0)&gt;0,VLOOKUP(H654,Discount_Days!A:C,3,0)*NewSales_1001_1015!F654,0)</f>
        <v>0</v>
      </c>
      <c r="M654" s="3">
        <f t="shared" si="54"/>
        <v>0</v>
      </c>
    </row>
    <row r="655" spans="1:13" x14ac:dyDescent="0.35">
      <c r="A655" s="5">
        <v>43747</v>
      </c>
      <c r="B655" s="2" t="s">
        <v>42</v>
      </c>
      <c r="C655" s="3">
        <v>29</v>
      </c>
      <c r="D655" s="3">
        <v>11.35</v>
      </c>
      <c r="E655" s="3">
        <v>22.7</v>
      </c>
      <c r="F655" s="3">
        <v>58</v>
      </c>
      <c r="G655" s="2">
        <v>2</v>
      </c>
      <c r="H655" s="2" t="str">
        <f t="shared" si="50"/>
        <v>Wednesday</v>
      </c>
      <c r="I655" s="5">
        <f t="shared" si="51"/>
        <v>43750</v>
      </c>
      <c r="J655" s="2" t="str">
        <f t="shared" si="52"/>
        <v>Saturday</v>
      </c>
      <c r="K655" s="2" t="str">
        <f t="shared" si="53"/>
        <v>Weekday</v>
      </c>
      <c r="L655" s="3">
        <f>IF(VLOOKUP(H655,Discount_Days!A:C,3,0)&gt;0,VLOOKUP(H655,Discount_Days!A:C,3,0)*NewSales_1001_1015!F655,0)</f>
        <v>0</v>
      </c>
      <c r="M655" s="3">
        <f t="shared" si="54"/>
        <v>58</v>
      </c>
    </row>
    <row r="656" spans="1:13" x14ac:dyDescent="0.35">
      <c r="A656" s="5">
        <v>43750</v>
      </c>
      <c r="B656" s="2" t="s">
        <v>42</v>
      </c>
      <c r="C656" s="3">
        <v>29</v>
      </c>
      <c r="D656" s="3">
        <v>11.35</v>
      </c>
      <c r="E656" s="3">
        <v>11.35</v>
      </c>
      <c r="F656" s="3">
        <v>29</v>
      </c>
      <c r="G656" s="2">
        <v>1</v>
      </c>
      <c r="H656" s="2" t="str">
        <f t="shared" si="50"/>
        <v>Saturday</v>
      </c>
      <c r="I656" s="5">
        <f t="shared" si="51"/>
        <v>43753</v>
      </c>
      <c r="J656" s="2" t="str">
        <f t="shared" si="52"/>
        <v>Tuesday</v>
      </c>
      <c r="K656" s="2" t="str">
        <f t="shared" si="53"/>
        <v>Weekend</v>
      </c>
      <c r="L656" s="3">
        <f>IF(VLOOKUP(H656,Discount_Days!A:C,3,0)&gt;0,VLOOKUP(H656,Discount_Days!A:C,3,0)*NewSales_1001_1015!F656,0)</f>
        <v>0</v>
      </c>
      <c r="M656" s="3">
        <f t="shared" si="54"/>
        <v>29</v>
      </c>
    </row>
    <row r="657" spans="1:13" x14ac:dyDescent="0.35">
      <c r="A657" s="5">
        <v>43753</v>
      </c>
      <c r="B657" s="2" t="s">
        <v>42</v>
      </c>
      <c r="C657" s="3">
        <v>29</v>
      </c>
      <c r="D657" s="3">
        <v>11.35</v>
      </c>
      <c r="E657" s="3">
        <v>34.049999999999997</v>
      </c>
      <c r="F657" s="3">
        <v>87</v>
      </c>
      <c r="G657" s="2">
        <v>3</v>
      </c>
      <c r="H657" s="2" t="str">
        <f t="shared" si="50"/>
        <v>Tuesday</v>
      </c>
      <c r="I657" s="5">
        <f t="shared" si="51"/>
        <v>43756</v>
      </c>
      <c r="J657" s="2" t="str">
        <f t="shared" si="52"/>
        <v>Friday</v>
      </c>
      <c r="K657" s="2" t="str">
        <f t="shared" si="53"/>
        <v>Weekday</v>
      </c>
      <c r="L657" s="3">
        <f>IF(VLOOKUP(H657,Discount_Days!A:C,3,0)&gt;0,VLOOKUP(H657,Discount_Days!A:C,3,0)*NewSales_1001_1015!F657,0)</f>
        <v>4.3500000000000005</v>
      </c>
      <c r="M657" s="3">
        <f t="shared" si="54"/>
        <v>82.65</v>
      </c>
    </row>
    <row r="658" spans="1:13" x14ac:dyDescent="0.35">
      <c r="A658" s="5">
        <v>43746</v>
      </c>
      <c r="B658" s="2" t="s">
        <v>140</v>
      </c>
      <c r="C658" s="3">
        <v>35</v>
      </c>
      <c r="D658" s="3">
        <v>8.1</v>
      </c>
      <c r="E658" s="3">
        <v>16.2</v>
      </c>
      <c r="F658" s="3">
        <v>70</v>
      </c>
      <c r="G658" s="2">
        <v>2</v>
      </c>
      <c r="H658" s="2" t="str">
        <f t="shared" si="50"/>
        <v>Tuesday</v>
      </c>
      <c r="I658" s="5">
        <f t="shared" si="51"/>
        <v>43749</v>
      </c>
      <c r="J658" s="2" t="str">
        <f t="shared" si="52"/>
        <v>Friday</v>
      </c>
      <c r="K658" s="2" t="str">
        <f t="shared" si="53"/>
        <v>Weekday</v>
      </c>
      <c r="L658" s="3">
        <f>IF(VLOOKUP(H658,Discount_Days!A:C,3,0)&gt;0,VLOOKUP(H658,Discount_Days!A:C,3,0)*NewSales_1001_1015!F658,0)</f>
        <v>3.5</v>
      </c>
      <c r="M658" s="3">
        <f t="shared" si="54"/>
        <v>66.5</v>
      </c>
    </row>
    <row r="659" spans="1:13" x14ac:dyDescent="0.35">
      <c r="A659" s="5">
        <v>43747</v>
      </c>
      <c r="B659" s="2" t="s">
        <v>140</v>
      </c>
      <c r="C659" s="3">
        <v>35</v>
      </c>
      <c r="D659" s="3">
        <v>8.1</v>
      </c>
      <c r="E659" s="3">
        <v>8.1</v>
      </c>
      <c r="F659" s="3">
        <v>35</v>
      </c>
      <c r="G659" s="2">
        <v>1</v>
      </c>
      <c r="H659" s="2" t="str">
        <f t="shared" si="50"/>
        <v>Wednesday</v>
      </c>
      <c r="I659" s="5">
        <f t="shared" si="51"/>
        <v>43750</v>
      </c>
      <c r="J659" s="2" t="str">
        <f t="shared" si="52"/>
        <v>Saturday</v>
      </c>
      <c r="K659" s="2" t="str">
        <f t="shared" si="53"/>
        <v>Weekday</v>
      </c>
      <c r="L659" s="3">
        <f>IF(VLOOKUP(H659,Discount_Days!A:C,3,0)&gt;0,VLOOKUP(H659,Discount_Days!A:C,3,0)*NewSales_1001_1015!F659,0)</f>
        <v>0</v>
      </c>
      <c r="M659" s="3">
        <f t="shared" si="54"/>
        <v>35</v>
      </c>
    </row>
    <row r="660" spans="1:13" x14ac:dyDescent="0.35">
      <c r="A660" s="5">
        <v>43748</v>
      </c>
      <c r="B660" s="2" t="s">
        <v>140</v>
      </c>
      <c r="C660" s="3">
        <v>38.47</v>
      </c>
      <c r="D660" s="3">
        <v>4.05</v>
      </c>
      <c r="E660" s="3">
        <v>8.1</v>
      </c>
      <c r="F660" s="3">
        <v>76.94</v>
      </c>
      <c r="G660" s="2">
        <v>2</v>
      </c>
      <c r="H660" s="2" t="str">
        <f t="shared" si="50"/>
        <v>Thursday</v>
      </c>
      <c r="I660" s="5">
        <f t="shared" si="51"/>
        <v>43751</v>
      </c>
      <c r="J660" s="2" t="str">
        <f t="shared" si="52"/>
        <v>Sunday</v>
      </c>
      <c r="K660" s="2" t="str">
        <f t="shared" si="53"/>
        <v>Weekday</v>
      </c>
      <c r="L660" s="3">
        <f>IF(VLOOKUP(H660,Discount_Days!A:C,3,0)&gt;0,VLOOKUP(H660,Discount_Days!A:C,3,0)*NewSales_1001_1015!F660,0)</f>
        <v>7.694</v>
      </c>
      <c r="M660" s="3">
        <f t="shared" si="54"/>
        <v>69.245999999999995</v>
      </c>
    </row>
    <row r="661" spans="1:13" x14ac:dyDescent="0.35">
      <c r="A661" s="5">
        <v>43745</v>
      </c>
      <c r="B661" s="2" t="s">
        <v>43</v>
      </c>
      <c r="C661" s="3">
        <v>19.170000000000002</v>
      </c>
      <c r="D661" s="3">
        <v>12</v>
      </c>
      <c r="E661" s="3">
        <v>24</v>
      </c>
      <c r="F661" s="3">
        <v>38.340000000000003</v>
      </c>
      <c r="G661" s="2">
        <v>2</v>
      </c>
      <c r="H661" s="2" t="str">
        <f t="shared" si="50"/>
        <v>Monday</v>
      </c>
      <c r="I661" s="5">
        <f t="shared" si="51"/>
        <v>43748</v>
      </c>
      <c r="J661" s="2" t="str">
        <f t="shared" si="52"/>
        <v>Thursday</v>
      </c>
      <c r="K661" s="2" t="str">
        <f t="shared" si="53"/>
        <v>Weekend</v>
      </c>
      <c r="L661" s="3">
        <f>IF(VLOOKUP(H661,Discount_Days!A:C,3,0)&gt;0,VLOOKUP(H661,Discount_Days!A:C,3,0)*NewSales_1001_1015!F661,0)</f>
        <v>0</v>
      </c>
      <c r="M661" s="3">
        <f t="shared" si="54"/>
        <v>38.340000000000003</v>
      </c>
    </row>
    <row r="662" spans="1:13" x14ac:dyDescent="0.35">
      <c r="A662" s="5">
        <v>43746</v>
      </c>
      <c r="B662" s="2" t="s">
        <v>43</v>
      </c>
      <c r="C662" s="3">
        <v>35</v>
      </c>
      <c r="D662" s="3">
        <v>12</v>
      </c>
      <c r="E662" s="3">
        <v>12</v>
      </c>
      <c r="F662" s="3">
        <v>35</v>
      </c>
      <c r="G662" s="2">
        <v>1</v>
      </c>
      <c r="H662" s="2" t="str">
        <f t="shared" si="50"/>
        <v>Tuesday</v>
      </c>
      <c r="I662" s="5">
        <f t="shared" si="51"/>
        <v>43749</v>
      </c>
      <c r="J662" s="2" t="str">
        <f t="shared" si="52"/>
        <v>Friday</v>
      </c>
      <c r="K662" s="2" t="str">
        <f t="shared" si="53"/>
        <v>Weekday</v>
      </c>
      <c r="L662" s="3">
        <f>IF(VLOOKUP(H662,Discount_Days!A:C,3,0)&gt;0,VLOOKUP(H662,Discount_Days!A:C,3,0)*NewSales_1001_1015!F662,0)</f>
        <v>1.75</v>
      </c>
      <c r="M662" s="3">
        <f t="shared" si="54"/>
        <v>33.25</v>
      </c>
    </row>
    <row r="663" spans="1:13" x14ac:dyDescent="0.35">
      <c r="A663" s="5">
        <v>43748</v>
      </c>
      <c r="B663" s="2" t="s">
        <v>43</v>
      </c>
      <c r="C663" s="3">
        <v>37.53</v>
      </c>
      <c r="D663" s="3">
        <v>12</v>
      </c>
      <c r="E663" s="3">
        <v>48</v>
      </c>
      <c r="F663" s="3">
        <v>150.11000000000001</v>
      </c>
      <c r="G663" s="2">
        <v>4</v>
      </c>
      <c r="H663" s="2" t="str">
        <f t="shared" si="50"/>
        <v>Thursday</v>
      </c>
      <c r="I663" s="5">
        <f t="shared" si="51"/>
        <v>43751</v>
      </c>
      <c r="J663" s="2" t="str">
        <f t="shared" si="52"/>
        <v>Sunday</v>
      </c>
      <c r="K663" s="2" t="str">
        <f t="shared" si="53"/>
        <v>Weekday</v>
      </c>
      <c r="L663" s="3">
        <f>IF(VLOOKUP(H663,Discount_Days!A:C,3,0)&gt;0,VLOOKUP(H663,Discount_Days!A:C,3,0)*NewSales_1001_1015!F663,0)</f>
        <v>15.011000000000003</v>
      </c>
      <c r="M663" s="3">
        <f t="shared" si="54"/>
        <v>135.09900000000002</v>
      </c>
    </row>
    <row r="664" spans="1:13" x14ac:dyDescent="0.35">
      <c r="A664" s="5">
        <v>43749</v>
      </c>
      <c r="B664" s="2" t="s">
        <v>43</v>
      </c>
      <c r="C664" s="3">
        <v>35</v>
      </c>
      <c r="D664" s="3">
        <v>12</v>
      </c>
      <c r="E664" s="3">
        <v>12</v>
      </c>
      <c r="F664" s="3">
        <v>35</v>
      </c>
      <c r="G664" s="2">
        <v>1</v>
      </c>
      <c r="H664" s="2" t="str">
        <f t="shared" si="50"/>
        <v>Friday</v>
      </c>
      <c r="I664" s="5">
        <f t="shared" si="51"/>
        <v>43752</v>
      </c>
      <c r="J664" s="2" t="str">
        <f t="shared" si="52"/>
        <v>Monday</v>
      </c>
      <c r="K664" s="2" t="str">
        <f t="shared" si="53"/>
        <v>Weekday</v>
      </c>
      <c r="L664" s="3">
        <f>IF(VLOOKUP(H664,Discount_Days!A:C,3,0)&gt;0,VLOOKUP(H664,Discount_Days!A:C,3,0)*NewSales_1001_1015!F664,0)</f>
        <v>0</v>
      </c>
      <c r="M664" s="3">
        <f t="shared" si="54"/>
        <v>35</v>
      </c>
    </row>
    <row r="665" spans="1:13" x14ac:dyDescent="0.35">
      <c r="A665" s="5">
        <v>43753</v>
      </c>
      <c r="B665" s="2" t="s">
        <v>43</v>
      </c>
      <c r="C665" s="3">
        <v>35.89</v>
      </c>
      <c r="D665" s="3">
        <v>12</v>
      </c>
      <c r="E665" s="3">
        <v>48</v>
      </c>
      <c r="F665" s="3">
        <v>143.54</v>
      </c>
      <c r="G665" s="2">
        <v>4</v>
      </c>
      <c r="H665" s="2" t="str">
        <f t="shared" si="50"/>
        <v>Tuesday</v>
      </c>
      <c r="I665" s="5">
        <f t="shared" si="51"/>
        <v>43756</v>
      </c>
      <c r="J665" s="2" t="str">
        <f t="shared" si="52"/>
        <v>Friday</v>
      </c>
      <c r="K665" s="2" t="str">
        <f t="shared" si="53"/>
        <v>Weekday</v>
      </c>
      <c r="L665" s="3">
        <f>IF(VLOOKUP(H665,Discount_Days!A:C,3,0)&gt;0,VLOOKUP(H665,Discount_Days!A:C,3,0)*NewSales_1001_1015!F665,0)</f>
        <v>7.1769999999999996</v>
      </c>
      <c r="M665" s="3">
        <f t="shared" si="54"/>
        <v>136.363</v>
      </c>
    </row>
    <row r="666" spans="1:13" x14ac:dyDescent="0.35">
      <c r="A666" s="5">
        <v>43740</v>
      </c>
      <c r="B666" s="2" t="s">
        <v>104</v>
      </c>
      <c r="C666" s="3">
        <v>18</v>
      </c>
      <c r="D666" s="3">
        <v>5.5</v>
      </c>
      <c r="E666" s="3">
        <v>5.5</v>
      </c>
      <c r="F666" s="3">
        <v>18</v>
      </c>
      <c r="G666" s="2">
        <v>1</v>
      </c>
      <c r="H666" s="2" t="str">
        <f t="shared" si="50"/>
        <v>Wednesday</v>
      </c>
      <c r="I666" s="5">
        <f t="shared" si="51"/>
        <v>43743</v>
      </c>
      <c r="J666" s="2" t="str">
        <f t="shared" si="52"/>
        <v>Saturday</v>
      </c>
      <c r="K666" s="2" t="str">
        <f t="shared" si="53"/>
        <v>Weekday</v>
      </c>
      <c r="L666" s="3">
        <f>IF(VLOOKUP(H666,Discount_Days!A:C,3,0)&gt;0,VLOOKUP(H666,Discount_Days!A:C,3,0)*NewSales_1001_1015!F666,0)</f>
        <v>0</v>
      </c>
      <c r="M666" s="3">
        <f t="shared" si="54"/>
        <v>18</v>
      </c>
    </row>
    <row r="667" spans="1:13" x14ac:dyDescent="0.35">
      <c r="A667" s="5">
        <v>43741</v>
      </c>
      <c r="B667" s="2" t="s">
        <v>104</v>
      </c>
      <c r="C667" s="3">
        <v>18</v>
      </c>
      <c r="D667" s="3">
        <v>5.5</v>
      </c>
      <c r="E667" s="3">
        <v>11</v>
      </c>
      <c r="F667" s="3">
        <v>36</v>
      </c>
      <c r="G667" s="2">
        <v>2</v>
      </c>
      <c r="H667" s="2" t="str">
        <f t="shared" si="50"/>
        <v>Thursday</v>
      </c>
      <c r="I667" s="5">
        <f t="shared" si="51"/>
        <v>43744</v>
      </c>
      <c r="J667" s="2" t="str">
        <f t="shared" si="52"/>
        <v>Sunday</v>
      </c>
      <c r="K667" s="2" t="str">
        <f t="shared" si="53"/>
        <v>Weekday</v>
      </c>
      <c r="L667" s="3">
        <f>IF(VLOOKUP(H667,Discount_Days!A:C,3,0)&gt;0,VLOOKUP(H667,Discount_Days!A:C,3,0)*NewSales_1001_1015!F667,0)</f>
        <v>3.6</v>
      </c>
      <c r="M667" s="3">
        <f t="shared" si="54"/>
        <v>32.4</v>
      </c>
    </row>
    <row r="668" spans="1:13" x14ac:dyDescent="0.35">
      <c r="A668" s="5">
        <v>43742</v>
      </c>
      <c r="B668" s="2" t="s">
        <v>104</v>
      </c>
      <c r="C668" s="3">
        <v>18</v>
      </c>
      <c r="D668" s="3">
        <v>5.5</v>
      </c>
      <c r="E668" s="3">
        <v>5.5</v>
      </c>
      <c r="F668" s="3">
        <v>18</v>
      </c>
      <c r="G668" s="2">
        <v>1</v>
      </c>
      <c r="H668" s="2" t="str">
        <f t="shared" si="50"/>
        <v>Friday</v>
      </c>
      <c r="I668" s="5">
        <f t="shared" si="51"/>
        <v>43745</v>
      </c>
      <c r="J668" s="2" t="str">
        <f t="shared" si="52"/>
        <v>Monday</v>
      </c>
      <c r="K668" s="2" t="str">
        <f t="shared" si="53"/>
        <v>Weekday</v>
      </c>
      <c r="L668" s="3">
        <f>IF(VLOOKUP(H668,Discount_Days!A:C,3,0)&gt;0,VLOOKUP(H668,Discount_Days!A:C,3,0)*NewSales_1001_1015!F668,0)</f>
        <v>0</v>
      </c>
      <c r="M668" s="3">
        <f t="shared" si="54"/>
        <v>18</v>
      </c>
    </row>
    <row r="669" spans="1:13" x14ac:dyDescent="0.35">
      <c r="A669" s="5">
        <v>43743</v>
      </c>
      <c r="B669" s="2" t="s">
        <v>104</v>
      </c>
      <c r="C669" s="3">
        <v>18</v>
      </c>
      <c r="D669" s="3">
        <v>5.5</v>
      </c>
      <c r="E669" s="3">
        <v>5.5</v>
      </c>
      <c r="F669" s="3">
        <v>18</v>
      </c>
      <c r="G669" s="2">
        <v>1</v>
      </c>
      <c r="H669" s="2" t="str">
        <f t="shared" si="50"/>
        <v>Saturday</v>
      </c>
      <c r="I669" s="5">
        <f t="shared" si="51"/>
        <v>43746</v>
      </c>
      <c r="J669" s="2" t="str">
        <f t="shared" si="52"/>
        <v>Tuesday</v>
      </c>
      <c r="K669" s="2" t="str">
        <f t="shared" si="53"/>
        <v>Weekend</v>
      </c>
      <c r="L669" s="3">
        <f>IF(VLOOKUP(H669,Discount_Days!A:C,3,0)&gt;0,VLOOKUP(H669,Discount_Days!A:C,3,0)*NewSales_1001_1015!F669,0)</f>
        <v>0</v>
      </c>
      <c r="M669" s="3">
        <f t="shared" si="54"/>
        <v>18</v>
      </c>
    </row>
    <row r="670" spans="1:13" x14ac:dyDescent="0.35">
      <c r="A670" s="5">
        <v>43745</v>
      </c>
      <c r="B670" s="2" t="s">
        <v>104</v>
      </c>
      <c r="C670" s="3">
        <v>18</v>
      </c>
      <c r="D670" s="3">
        <v>5.5</v>
      </c>
      <c r="E670" s="3">
        <v>5.5</v>
      </c>
      <c r="F670" s="3">
        <v>18</v>
      </c>
      <c r="G670" s="2">
        <v>1</v>
      </c>
      <c r="H670" s="2" t="str">
        <f t="shared" si="50"/>
        <v>Monday</v>
      </c>
      <c r="I670" s="5">
        <f t="shared" si="51"/>
        <v>43748</v>
      </c>
      <c r="J670" s="2" t="str">
        <f t="shared" si="52"/>
        <v>Thursday</v>
      </c>
      <c r="K670" s="2" t="str">
        <f t="shared" si="53"/>
        <v>Weekend</v>
      </c>
      <c r="L670" s="3">
        <f>IF(VLOOKUP(H670,Discount_Days!A:C,3,0)&gt;0,VLOOKUP(H670,Discount_Days!A:C,3,0)*NewSales_1001_1015!F670,0)</f>
        <v>0</v>
      </c>
      <c r="M670" s="3">
        <f t="shared" si="54"/>
        <v>18</v>
      </c>
    </row>
    <row r="671" spans="1:13" x14ac:dyDescent="0.35">
      <c r="A671" s="5">
        <v>43746</v>
      </c>
      <c r="B671" s="2" t="s">
        <v>104</v>
      </c>
      <c r="C671" s="3">
        <v>18</v>
      </c>
      <c r="D671" s="3">
        <v>5.5</v>
      </c>
      <c r="E671" s="3">
        <v>5.5</v>
      </c>
      <c r="F671" s="3">
        <v>18</v>
      </c>
      <c r="G671" s="2">
        <v>1</v>
      </c>
      <c r="H671" s="2" t="str">
        <f t="shared" si="50"/>
        <v>Tuesday</v>
      </c>
      <c r="I671" s="5">
        <f t="shared" si="51"/>
        <v>43749</v>
      </c>
      <c r="J671" s="2" t="str">
        <f t="shared" si="52"/>
        <v>Friday</v>
      </c>
      <c r="K671" s="2" t="str">
        <f t="shared" si="53"/>
        <v>Weekday</v>
      </c>
      <c r="L671" s="3">
        <f>IF(VLOOKUP(H671,Discount_Days!A:C,3,0)&gt;0,VLOOKUP(H671,Discount_Days!A:C,3,0)*NewSales_1001_1015!F671,0)</f>
        <v>0.9</v>
      </c>
      <c r="M671" s="3">
        <f t="shared" si="54"/>
        <v>17.100000000000001</v>
      </c>
    </row>
    <row r="672" spans="1:13" x14ac:dyDescent="0.35">
      <c r="A672" s="5">
        <v>43752</v>
      </c>
      <c r="B672" s="2" t="s">
        <v>104</v>
      </c>
      <c r="C672" s="3">
        <v>18</v>
      </c>
      <c r="D672" s="3">
        <v>5.5</v>
      </c>
      <c r="E672" s="3">
        <v>5.5</v>
      </c>
      <c r="F672" s="3">
        <v>18</v>
      </c>
      <c r="G672" s="2">
        <v>1</v>
      </c>
      <c r="H672" s="2" t="str">
        <f t="shared" si="50"/>
        <v>Monday</v>
      </c>
      <c r="I672" s="5">
        <f t="shared" si="51"/>
        <v>43755</v>
      </c>
      <c r="J672" s="2" t="str">
        <f t="shared" si="52"/>
        <v>Thursday</v>
      </c>
      <c r="K672" s="2" t="str">
        <f t="shared" si="53"/>
        <v>Weekend</v>
      </c>
      <c r="L672" s="3">
        <f>IF(VLOOKUP(H672,Discount_Days!A:C,3,0)&gt;0,VLOOKUP(H672,Discount_Days!A:C,3,0)*NewSales_1001_1015!F672,0)</f>
        <v>0</v>
      </c>
      <c r="M672" s="3">
        <f t="shared" si="54"/>
        <v>18</v>
      </c>
    </row>
    <row r="673" spans="1:13" x14ac:dyDescent="0.35">
      <c r="A673" s="5">
        <v>43744</v>
      </c>
      <c r="B673" s="2" t="s">
        <v>105</v>
      </c>
      <c r="C673" s="3">
        <v>29</v>
      </c>
      <c r="D673" s="3">
        <v>8</v>
      </c>
      <c r="E673" s="3">
        <v>24</v>
      </c>
      <c r="F673" s="3">
        <v>87</v>
      </c>
      <c r="G673" s="2">
        <v>3</v>
      </c>
      <c r="H673" s="2" t="str">
        <f t="shared" si="50"/>
        <v>Sunday</v>
      </c>
      <c r="I673" s="5">
        <f t="shared" si="51"/>
        <v>43747</v>
      </c>
      <c r="J673" s="2" t="str">
        <f t="shared" si="52"/>
        <v>Wednesday</v>
      </c>
      <c r="K673" s="2" t="str">
        <f t="shared" si="53"/>
        <v>Weekend</v>
      </c>
      <c r="L673" s="3">
        <f>IF(VLOOKUP(H673,Discount_Days!A:C,3,0)&gt;0,VLOOKUP(H673,Discount_Days!A:C,3,0)*NewSales_1001_1015!F673,0)</f>
        <v>0</v>
      </c>
      <c r="M673" s="3">
        <f t="shared" si="54"/>
        <v>87</v>
      </c>
    </row>
    <row r="674" spans="1:13" x14ac:dyDescent="0.35">
      <c r="A674" s="5">
        <v>43745</v>
      </c>
      <c r="B674" s="2" t="s">
        <v>105</v>
      </c>
      <c r="C674" s="3">
        <v>29</v>
      </c>
      <c r="D674" s="3">
        <v>8</v>
      </c>
      <c r="E674" s="3">
        <v>8</v>
      </c>
      <c r="F674" s="3">
        <v>29</v>
      </c>
      <c r="G674" s="2">
        <v>1</v>
      </c>
      <c r="H674" s="2" t="str">
        <f t="shared" si="50"/>
        <v>Monday</v>
      </c>
      <c r="I674" s="5">
        <f t="shared" si="51"/>
        <v>43748</v>
      </c>
      <c r="J674" s="2" t="str">
        <f t="shared" si="52"/>
        <v>Thursday</v>
      </c>
      <c r="K674" s="2" t="str">
        <f t="shared" si="53"/>
        <v>Weekend</v>
      </c>
      <c r="L674" s="3">
        <f>IF(VLOOKUP(H674,Discount_Days!A:C,3,0)&gt;0,VLOOKUP(H674,Discount_Days!A:C,3,0)*NewSales_1001_1015!F674,0)</f>
        <v>0</v>
      </c>
      <c r="M674" s="3">
        <f t="shared" si="54"/>
        <v>29</v>
      </c>
    </row>
    <row r="675" spans="1:13" x14ac:dyDescent="0.35">
      <c r="A675" s="5">
        <v>43746</v>
      </c>
      <c r="B675" s="2" t="s">
        <v>105</v>
      </c>
      <c r="C675" s="3">
        <v>29</v>
      </c>
      <c r="D675" s="3">
        <v>8</v>
      </c>
      <c r="E675" s="3">
        <v>8</v>
      </c>
      <c r="F675" s="3">
        <v>29</v>
      </c>
      <c r="G675" s="2">
        <v>1</v>
      </c>
      <c r="H675" s="2" t="str">
        <f t="shared" si="50"/>
        <v>Tuesday</v>
      </c>
      <c r="I675" s="5">
        <f t="shared" si="51"/>
        <v>43749</v>
      </c>
      <c r="J675" s="2" t="str">
        <f t="shared" si="52"/>
        <v>Friday</v>
      </c>
      <c r="K675" s="2" t="str">
        <f t="shared" si="53"/>
        <v>Weekday</v>
      </c>
      <c r="L675" s="3">
        <f>IF(VLOOKUP(H675,Discount_Days!A:C,3,0)&gt;0,VLOOKUP(H675,Discount_Days!A:C,3,0)*NewSales_1001_1015!F675,0)</f>
        <v>1.4500000000000002</v>
      </c>
      <c r="M675" s="3">
        <f t="shared" si="54"/>
        <v>27.55</v>
      </c>
    </row>
    <row r="676" spans="1:13" x14ac:dyDescent="0.35">
      <c r="A676" s="5">
        <v>43747</v>
      </c>
      <c r="B676" s="2" t="s">
        <v>105</v>
      </c>
      <c r="C676" s="3">
        <v>29</v>
      </c>
      <c r="D676" s="3">
        <v>8</v>
      </c>
      <c r="E676" s="3">
        <v>8</v>
      </c>
      <c r="F676" s="3">
        <v>29</v>
      </c>
      <c r="G676" s="2">
        <v>1</v>
      </c>
      <c r="H676" s="2" t="str">
        <f t="shared" si="50"/>
        <v>Wednesday</v>
      </c>
      <c r="I676" s="5">
        <f t="shared" si="51"/>
        <v>43750</v>
      </c>
      <c r="J676" s="2" t="str">
        <f t="shared" si="52"/>
        <v>Saturday</v>
      </c>
      <c r="K676" s="2" t="str">
        <f t="shared" si="53"/>
        <v>Weekday</v>
      </c>
      <c r="L676" s="3">
        <f>IF(VLOOKUP(H676,Discount_Days!A:C,3,0)&gt;0,VLOOKUP(H676,Discount_Days!A:C,3,0)*NewSales_1001_1015!F676,0)</f>
        <v>0</v>
      </c>
      <c r="M676" s="3">
        <f t="shared" si="54"/>
        <v>29</v>
      </c>
    </row>
    <row r="677" spans="1:13" x14ac:dyDescent="0.35">
      <c r="A677" s="5">
        <v>43749</v>
      </c>
      <c r="B677" s="2" t="s">
        <v>105</v>
      </c>
      <c r="C677" s="3">
        <v>29</v>
      </c>
      <c r="D677" s="3">
        <v>8</v>
      </c>
      <c r="E677" s="3">
        <v>8</v>
      </c>
      <c r="F677" s="3">
        <v>29</v>
      </c>
      <c r="G677" s="2">
        <v>1</v>
      </c>
      <c r="H677" s="2" t="str">
        <f t="shared" si="50"/>
        <v>Friday</v>
      </c>
      <c r="I677" s="5">
        <f t="shared" si="51"/>
        <v>43752</v>
      </c>
      <c r="J677" s="2" t="str">
        <f t="shared" si="52"/>
        <v>Monday</v>
      </c>
      <c r="K677" s="2" t="str">
        <f t="shared" si="53"/>
        <v>Weekday</v>
      </c>
      <c r="L677" s="3">
        <f>IF(VLOOKUP(H677,Discount_Days!A:C,3,0)&gt;0,VLOOKUP(H677,Discount_Days!A:C,3,0)*NewSales_1001_1015!F677,0)</f>
        <v>0</v>
      </c>
      <c r="M677" s="3">
        <f t="shared" si="54"/>
        <v>29</v>
      </c>
    </row>
    <row r="678" spans="1:13" x14ac:dyDescent="0.35">
      <c r="A678" s="5">
        <v>43750</v>
      </c>
      <c r="B678" s="2" t="s">
        <v>105</v>
      </c>
      <c r="C678" s="3">
        <v>29</v>
      </c>
      <c r="D678" s="3">
        <v>8</v>
      </c>
      <c r="E678" s="3">
        <v>24</v>
      </c>
      <c r="F678" s="3">
        <v>87</v>
      </c>
      <c r="G678" s="2">
        <v>3</v>
      </c>
      <c r="H678" s="2" t="str">
        <f t="shared" si="50"/>
        <v>Saturday</v>
      </c>
      <c r="I678" s="5">
        <f t="shared" si="51"/>
        <v>43753</v>
      </c>
      <c r="J678" s="2" t="str">
        <f t="shared" si="52"/>
        <v>Tuesday</v>
      </c>
      <c r="K678" s="2" t="str">
        <f t="shared" si="53"/>
        <v>Weekend</v>
      </c>
      <c r="L678" s="3">
        <f>IF(VLOOKUP(H678,Discount_Days!A:C,3,0)&gt;0,VLOOKUP(H678,Discount_Days!A:C,3,0)*NewSales_1001_1015!F678,0)</f>
        <v>0</v>
      </c>
      <c r="M678" s="3">
        <f t="shared" si="54"/>
        <v>87</v>
      </c>
    </row>
    <row r="679" spans="1:13" x14ac:dyDescent="0.35">
      <c r="A679" s="5">
        <v>43753</v>
      </c>
      <c r="B679" s="2" t="s">
        <v>105</v>
      </c>
      <c r="C679" s="3">
        <v>29</v>
      </c>
      <c r="D679" s="3">
        <v>8</v>
      </c>
      <c r="E679" s="3">
        <v>8</v>
      </c>
      <c r="F679" s="3">
        <v>29</v>
      </c>
      <c r="G679" s="2">
        <v>1</v>
      </c>
      <c r="H679" s="2" t="str">
        <f t="shared" si="50"/>
        <v>Tuesday</v>
      </c>
      <c r="I679" s="5">
        <f t="shared" si="51"/>
        <v>43756</v>
      </c>
      <c r="J679" s="2" t="str">
        <f t="shared" si="52"/>
        <v>Friday</v>
      </c>
      <c r="K679" s="2" t="str">
        <f t="shared" si="53"/>
        <v>Weekday</v>
      </c>
      <c r="L679" s="3">
        <f>IF(VLOOKUP(H679,Discount_Days!A:C,3,0)&gt;0,VLOOKUP(H679,Discount_Days!A:C,3,0)*NewSales_1001_1015!F679,0)</f>
        <v>1.4500000000000002</v>
      </c>
      <c r="M679" s="3">
        <f t="shared" si="54"/>
        <v>27.55</v>
      </c>
    </row>
    <row r="680" spans="1:13" x14ac:dyDescent="0.35">
      <c r="A680" s="5">
        <v>43739</v>
      </c>
      <c r="B680" s="2" t="s">
        <v>242</v>
      </c>
      <c r="C680" s="3">
        <v>69</v>
      </c>
      <c r="D680" s="3">
        <v>30.64</v>
      </c>
      <c r="E680" s="3">
        <v>30.64</v>
      </c>
      <c r="F680" s="3">
        <v>69</v>
      </c>
      <c r="G680" s="2">
        <v>1</v>
      </c>
      <c r="H680" s="2" t="str">
        <f t="shared" si="50"/>
        <v>Tuesday</v>
      </c>
      <c r="I680" s="5">
        <f t="shared" si="51"/>
        <v>43742</v>
      </c>
      <c r="J680" s="2" t="str">
        <f t="shared" si="52"/>
        <v>Friday</v>
      </c>
      <c r="K680" s="2" t="str">
        <f t="shared" si="53"/>
        <v>Weekday</v>
      </c>
      <c r="L680" s="3">
        <f>IF(VLOOKUP(H680,Discount_Days!A:C,3,0)&gt;0,VLOOKUP(H680,Discount_Days!A:C,3,0)*NewSales_1001_1015!F680,0)</f>
        <v>3.45</v>
      </c>
      <c r="M680" s="3">
        <f t="shared" si="54"/>
        <v>65.55</v>
      </c>
    </row>
    <row r="681" spans="1:13" x14ac:dyDescent="0.35">
      <c r="A681" s="5">
        <v>43740</v>
      </c>
      <c r="B681" s="2" t="s">
        <v>242</v>
      </c>
      <c r="C681" s="3">
        <v>69</v>
      </c>
      <c r="D681" s="3">
        <v>30.64</v>
      </c>
      <c r="E681" s="3">
        <v>30.64</v>
      </c>
      <c r="F681" s="3">
        <v>69</v>
      </c>
      <c r="G681" s="2">
        <v>1</v>
      </c>
      <c r="H681" s="2" t="str">
        <f t="shared" si="50"/>
        <v>Wednesday</v>
      </c>
      <c r="I681" s="5">
        <f t="shared" si="51"/>
        <v>43743</v>
      </c>
      <c r="J681" s="2" t="str">
        <f t="shared" si="52"/>
        <v>Saturday</v>
      </c>
      <c r="K681" s="2" t="str">
        <f t="shared" si="53"/>
        <v>Weekday</v>
      </c>
      <c r="L681" s="3">
        <f>IF(VLOOKUP(H681,Discount_Days!A:C,3,0)&gt;0,VLOOKUP(H681,Discount_Days!A:C,3,0)*NewSales_1001_1015!F681,0)</f>
        <v>0</v>
      </c>
      <c r="M681" s="3">
        <f t="shared" si="54"/>
        <v>69</v>
      </c>
    </row>
    <row r="682" spans="1:13" x14ac:dyDescent="0.35">
      <c r="A682" s="5">
        <v>43741</v>
      </c>
      <c r="B682" s="2" t="s">
        <v>242</v>
      </c>
      <c r="C682" s="3">
        <v>69</v>
      </c>
      <c r="D682" s="3">
        <v>30.64</v>
      </c>
      <c r="E682" s="3">
        <v>61.28</v>
      </c>
      <c r="F682" s="3">
        <v>138</v>
      </c>
      <c r="G682" s="2">
        <v>2</v>
      </c>
      <c r="H682" s="2" t="str">
        <f t="shared" si="50"/>
        <v>Thursday</v>
      </c>
      <c r="I682" s="5">
        <f t="shared" si="51"/>
        <v>43744</v>
      </c>
      <c r="J682" s="2" t="str">
        <f t="shared" si="52"/>
        <v>Sunday</v>
      </c>
      <c r="K682" s="2" t="str">
        <f t="shared" si="53"/>
        <v>Weekday</v>
      </c>
      <c r="L682" s="3">
        <f>IF(VLOOKUP(H682,Discount_Days!A:C,3,0)&gt;0,VLOOKUP(H682,Discount_Days!A:C,3,0)*NewSales_1001_1015!F682,0)</f>
        <v>13.8</v>
      </c>
      <c r="M682" s="3">
        <f t="shared" si="54"/>
        <v>124.2</v>
      </c>
    </row>
    <row r="683" spans="1:13" x14ac:dyDescent="0.35">
      <c r="A683" s="5">
        <v>43744</v>
      </c>
      <c r="B683" s="2" t="s">
        <v>242</v>
      </c>
      <c r="C683" s="3">
        <v>69</v>
      </c>
      <c r="D683" s="3">
        <v>30.64</v>
      </c>
      <c r="E683" s="3">
        <v>61.28</v>
      </c>
      <c r="F683" s="3">
        <v>138</v>
      </c>
      <c r="G683" s="2">
        <v>2</v>
      </c>
      <c r="H683" s="2" t="str">
        <f t="shared" si="50"/>
        <v>Sunday</v>
      </c>
      <c r="I683" s="5">
        <f t="shared" si="51"/>
        <v>43747</v>
      </c>
      <c r="J683" s="2" t="str">
        <f t="shared" si="52"/>
        <v>Wednesday</v>
      </c>
      <c r="K683" s="2" t="str">
        <f t="shared" si="53"/>
        <v>Weekend</v>
      </c>
      <c r="L683" s="3">
        <f>IF(VLOOKUP(H683,Discount_Days!A:C,3,0)&gt;0,VLOOKUP(H683,Discount_Days!A:C,3,0)*NewSales_1001_1015!F683,0)</f>
        <v>0</v>
      </c>
      <c r="M683" s="3">
        <f t="shared" si="54"/>
        <v>138</v>
      </c>
    </row>
    <row r="684" spans="1:13" x14ac:dyDescent="0.35">
      <c r="A684" s="5">
        <v>43745</v>
      </c>
      <c r="B684" s="2" t="s">
        <v>242</v>
      </c>
      <c r="C684" s="3">
        <v>69</v>
      </c>
      <c r="D684" s="3">
        <v>30.64</v>
      </c>
      <c r="E684" s="3">
        <v>91.92</v>
      </c>
      <c r="F684" s="3">
        <v>207</v>
      </c>
      <c r="G684" s="2">
        <v>3</v>
      </c>
      <c r="H684" s="2" t="str">
        <f t="shared" si="50"/>
        <v>Monday</v>
      </c>
      <c r="I684" s="5">
        <f t="shared" si="51"/>
        <v>43748</v>
      </c>
      <c r="J684" s="2" t="str">
        <f t="shared" si="52"/>
        <v>Thursday</v>
      </c>
      <c r="K684" s="2" t="str">
        <f t="shared" si="53"/>
        <v>Weekend</v>
      </c>
      <c r="L684" s="3">
        <f>IF(VLOOKUP(H684,Discount_Days!A:C,3,0)&gt;0,VLOOKUP(H684,Discount_Days!A:C,3,0)*NewSales_1001_1015!F684,0)</f>
        <v>0</v>
      </c>
      <c r="M684" s="3">
        <f t="shared" si="54"/>
        <v>207</v>
      </c>
    </row>
    <row r="685" spans="1:13" x14ac:dyDescent="0.35">
      <c r="A685" s="5">
        <v>43747</v>
      </c>
      <c r="B685" s="2" t="s">
        <v>242</v>
      </c>
      <c r="C685" s="3">
        <v>69</v>
      </c>
      <c r="D685" s="3">
        <v>30.64</v>
      </c>
      <c r="E685" s="3">
        <v>61.28</v>
      </c>
      <c r="F685" s="3">
        <v>138</v>
      </c>
      <c r="G685" s="2">
        <v>2</v>
      </c>
      <c r="H685" s="2" t="str">
        <f t="shared" si="50"/>
        <v>Wednesday</v>
      </c>
      <c r="I685" s="5">
        <f t="shared" si="51"/>
        <v>43750</v>
      </c>
      <c r="J685" s="2" t="str">
        <f t="shared" si="52"/>
        <v>Saturday</v>
      </c>
      <c r="K685" s="2" t="str">
        <f t="shared" si="53"/>
        <v>Weekday</v>
      </c>
      <c r="L685" s="3">
        <f>IF(VLOOKUP(H685,Discount_Days!A:C,3,0)&gt;0,VLOOKUP(H685,Discount_Days!A:C,3,0)*NewSales_1001_1015!F685,0)</f>
        <v>0</v>
      </c>
      <c r="M685" s="3">
        <f t="shared" si="54"/>
        <v>138</v>
      </c>
    </row>
    <row r="686" spans="1:13" x14ac:dyDescent="0.35">
      <c r="A686" s="5">
        <v>43748</v>
      </c>
      <c r="B686" s="2" t="s">
        <v>242</v>
      </c>
      <c r="C686" s="3">
        <v>69</v>
      </c>
      <c r="D686" s="3">
        <v>30.64</v>
      </c>
      <c r="E686" s="3">
        <v>30.64</v>
      </c>
      <c r="F686" s="3">
        <v>69</v>
      </c>
      <c r="G686" s="2">
        <v>1</v>
      </c>
      <c r="H686" s="2" t="str">
        <f t="shared" si="50"/>
        <v>Thursday</v>
      </c>
      <c r="I686" s="5">
        <f t="shared" si="51"/>
        <v>43751</v>
      </c>
      <c r="J686" s="2" t="str">
        <f t="shared" si="52"/>
        <v>Sunday</v>
      </c>
      <c r="K686" s="2" t="str">
        <f t="shared" si="53"/>
        <v>Weekday</v>
      </c>
      <c r="L686" s="3">
        <f>IF(VLOOKUP(H686,Discount_Days!A:C,3,0)&gt;0,VLOOKUP(H686,Discount_Days!A:C,3,0)*NewSales_1001_1015!F686,0)</f>
        <v>6.9</v>
      </c>
      <c r="M686" s="3">
        <f t="shared" si="54"/>
        <v>62.1</v>
      </c>
    </row>
    <row r="687" spans="1:13" x14ac:dyDescent="0.35">
      <c r="A687" s="5">
        <v>43753</v>
      </c>
      <c r="B687" s="2" t="s">
        <v>242</v>
      </c>
      <c r="C687" s="3">
        <v>69</v>
      </c>
      <c r="D687" s="3">
        <v>30.64</v>
      </c>
      <c r="E687" s="3">
        <v>30.64</v>
      </c>
      <c r="F687" s="3">
        <v>69</v>
      </c>
      <c r="G687" s="2">
        <v>1</v>
      </c>
      <c r="H687" s="2" t="str">
        <f t="shared" si="50"/>
        <v>Tuesday</v>
      </c>
      <c r="I687" s="5">
        <f t="shared" si="51"/>
        <v>43756</v>
      </c>
      <c r="J687" s="2" t="str">
        <f t="shared" si="52"/>
        <v>Friday</v>
      </c>
      <c r="K687" s="2" t="str">
        <f t="shared" si="53"/>
        <v>Weekday</v>
      </c>
      <c r="L687" s="3">
        <f>IF(VLOOKUP(H687,Discount_Days!A:C,3,0)&gt;0,VLOOKUP(H687,Discount_Days!A:C,3,0)*NewSales_1001_1015!F687,0)</f>
        <v>3.45</v>
      </c>
      <c r="M687" s="3">
        <f t="shared" si="54"/>
        <v>65.55</v>
      </c>
    </row>
    <row r="688" spans="1:13" x14ac:dyDescent="0.35">
      <c r="A688" s="5">
        <v>43739</v>
      </c>
      <c r="B688" s="2" t="s">
        <v>221</v>
      </c>
      <c r="C688" s="3">
        <v>62</v>
      </c>
      <c r="D688" s="3">
        <v>30.64</v>
      </c>
      <c r="E688" s="3">
        <v>30.64</v>
      </c>
      <c r="F688" s="3">
        <v>62</v>
      </c>
      <c r="G688" s="2">
        <v>1</v>
      </c>
      <c r="H688" s="2" t="str">
        <f t="shared" si="50"/>
        <v>Tuesday</v>
      </c>
      <c r="I688" s="5">
        <f t="shared" si="51"/>
        <v>43742</v>
      </c>
      <c r="J688" s="2" t="str">
        <f t="shared" si="52"/>
        <v>Friday</v>
      </c>
      <c r="K688" s="2" t="str">
        <f t="shared" si="53"/>
        <v>Weekday</v>
      </c>
      <c r="L688" s="3">
        <f>IF(VLOOKUP(H688,Discount_Days!A:C,3,0)&gt;0,VLOOKUP(H688,Discount_Days!A:C,3,0)*NewSales_1001_1015!F688,0)</f>
        <v>3.1</v>
      </c>
      <c r="M688" s="3">
        <f t="shared" si="54"/>
        <v>58.9</v>
      </c>
    </row>
    <row r="689" spans="1:13" x14ac:dyDescent="0.35">
      <c r="A689" s="5">
        <v>43741</v>
      </c>
      <c r="B689" s="2" t="s">
        <v>221</v>
      </c>
      <c r="C689" s="3">
        <v>62</v>
      </c>
      <c r="D689" s="3">
        <v>30.64</v>
      </c>
      <c r="E689" s="3">
        <v>30.64</v>
      </c>
      <c r="F689" s="3">
        <v>62</v>
      </c>
      <c r="G689" s="2">
        <v>1</v>
      </c>
      <c r="H689" s="2" t="str">
        <f t="shared" si="50"/>
        <v>Thursday</v>
      </c>
      <c r="I689" s="5">
        <f t="shared" si="51"/>
        <v>43744</v>
      </c>
      <c r="J689" s="2" t="str">
        <f t="shared" si="52"/>
        <v>Sunday</v>
      </c>
      <c r="K689" s="2" t="str">
        <f t="shared" si="53"/>
        <v>Weekday</v>
      </c>
      <c r="L689" s="3">
        <f>IF(VLOOKUP(H689,Discount_Days!A:C,3,0)&gt;0,VLOOKUP(H689,Discount_Days!A:C,3,0)*NewSales_1001_1015!F689,0)</f>
        <v>6.2</v>
      </c>
      <c r="M689" s="3">
        <f t="shared" si="54"/>
        <v>55.8</v>
      </c>
    </row>
    <row r="690" spans="1:13" x14ac:dyDescent="0.35">
      <c r="A690" s="5">
        <v>43742</v>
      </c>
      <c r="B690" s="2" t="s">
        <v>221</v>
      </c>
      <c r="C690" s="3">
        <v>62</v>
      </c>
      <c r="D690" s="3">
        <v>30.64</v>
      </c>
      <c r="E690" s="3">
        <v>91.92</v>
      </c>
      <c r="F690" s="3">
        <v>186</v>
      </c>
      <c r="G690" s="2">
        <v>3</v>
      </c>
      <c r="H690" s="2" t="str">
        <f t="shared" si="50"/>
        <v>Friday</v>
      </c>
      <c r="I690" s="5">
        <f t="shared" si="51"/>
        <v>43745</v>
      </c>
      <c r="J690" s="2" t="str">
        <f t="shared" si="52"/>
        <v>Monday</v>
      </c>
      <c r="K690" s="2" t="str">
        <f t="shared" si="53"/>
        <v>Weekday</v>
      </c>
      <c r="L690" s="3">
        <f>IF(VLOOKUP(H690,Discount_Days!A:C,3,0)&gt;0,VLOOKUP(H690,Discount_Days!A:C,3,0)*NewSales_1001_1015!F690,0)</f>
        <v>0</v>
      </c>
      <c r="M690" s="3">
        <f t="shared" si="54"/>
        <v>186</v>
      </c>
    </row>
    <row r="691" spans="1:13" x14ac:dyDescent="0.35">
      <c r="A691" s="5">
        <v>43743</v>
      </c>
      <c r="B691" s="2" t="s">
        <v>221</v>
      </c>
      <c r="C691" s="3">
        <v>62</v>
      </c>
      <c r="D691" s="3">
        <v>30.64</v>
      </c>
      <c r="E691" s="3">
        <v>61.28</v>
      </c>
      <c r="F691" s="3">
        <v>124</v>
      </c>
      <c r="G691" s="2">
        <v>2</v>
      </c>
      <c r="H691" s="2" t="str">
        <f t="shared" si="50"/>
        <v>Saturday</v>
      </c>
      <c r="I691" s="5">
        <f t="shared" si="51"/>
        <v>43746</v>
      </c>
      <c r="J691" s="2" t="str">
        <f t="shared" si="52"/>
        <v>Tuesday</v>
      </c>
      <c r="K691" s="2" t="str">
        <f t="shared" si="53"/>
        <v>Weekend</v>
      </c>
      <c r="L691" s="3">
        <f>IF(VLOOKUP(H691,Discount_Days!A:C,3,0)&gt;0,VLOOKUP(H691,Discount_Days!A:C,3,0)*NewSales_1001_1015!F691,0)</f>
        <v>0</v>
      </c>
      <c r="M691" s="3">
        <f t="shared" si="54"/>
        <v>124</v>
      </c>
    </row>
    <row r="692" spans="1:13" x14ac:dyDescent="0.35">
      <c r="A692" s="5">
        <v>43745</v>
      </c>
      <c r="B692" s="2" t="s">
        <v>221</v>
      </c>
      <c r="C692" s="3">
        <v>46.5</v>
      </c>
      <c r="D692" s="3">
        <v>30.64</v>
      </c>
      <c r="E692" s="3">
        <v>122.56</v>
      </c>
      <c r="F692" s="3">
        <v>186</v>
      </c>
      <c r="G692" s="2">
        <v>4</v>
      </c>
      <c r="H692" s="2" t="str">
        <f t="shared" si="50"/>
        <v>Monday</v>
      </c>
      <c r="I692" s="5">
        <f t="shared" si="51"/>
        <v>43748</v>
      </c>
      <c r="J692" s="2" t="str">
        <f t="shared" si="52"/>
        <v>Thursday</v>
      </c>
      <c r="K692" s="2" t="str">
        <f t="shared" si="53"/>
        <v>Weekend</v>
      </c>
      <c r="L692" s="3">
        <f>IF(VLOOKUP(H692,Discount_Days!A:C,3,0)&gt;0,VLOOKUP(H692,Discount_Days!A:C,3,0)*NewSales_1001_1015!F692,0)</f>
        <v>0</v>
      </c>
      <c r="M692" s="3">
        <f t="shared" si="54"/>
        <v>186</v>
      </c>
    </row>
    <row r="693" spans="1:13" x14ac:dyDescent="0.35">
      <c r="A693" s="5">
        <v>43746</v>
      </c>
      <c r="B693" s="2" t="s">
        <v>221</v>
      </c>
      <c r="C693" s="3">
        <v>62</v>
      </c>
      <c r="D693" s="3">
        <v>30.64</v>
      </c>
      <c r="E693" s="3">
        <v>30.64</v>
      </c>
      <c r="F693" s="3">
        <v>62</v>
      </c>
      <c r="G693" s="2">
        <v>1</v>
      </c>
      <c r="H693" s="2" t="str">
        <f t="shared" si="50"/>
        <v>Tuesday</v>
      </c>
      <c r="I693" s="5">
        <f t="shared" si="51"/>
        <v>43749</v>
      </c>
      <c r="J693" s="2" t="str">
        <f t="shared" si="52"/>
        <v>Friday</v>
      </c>
      <c r="K693" s="2" t="str">
        <f t="shared" si="53"/>
        <v>Weekday</v>
      </c>
      <c r="L693" s="3">
        <f>IF(VLOOKUP(H693,Discount_Days!A:C,3,0)&gt;0,VLOOKUP(H693,Discount_Days!A:C,3,0)*NewSales_1001_1015!F693,0)</f>
        <v>3.1</v>
      </c>
      <c r="M693" s="3">
        <f t="shared" si="54"/>
        <v>58.9</v>
      </c>
    </row>
    <row r="694" spans="1:13" x14ac:dyDescent="0.35">
      <c r="A694" s="5">
        <v>43747</v>
      </c>
      <c r="B694" s="2" t="s">
        <v>221</v>
      </c>
      <c r="C694" s="3">
        <v>31</v>
      </c>
      <c r="D694" s="3">
        <v>30.64</v>
      </c>
      <c r="E694" s="3">
        <v>61.28</v>
      </c>
      <c r="F694" s="3">
        <v>62</v>
      </c>
      <c r="G694" s="2">
        <v>2</v>
      </c>
      <c r="H694" s="2" t="str">
        <f t="shared" si="50"/>
        <v>Wednesday</v>
      </c>
      <c r="I694" s="5">
        <f t="shared" si="51"/>
        <v>43750</v>
      </c>
      <c r="J694" s="2" t="str">
        <f t="shared" si="52"/>
        <v>Saturday</v>
      </c>
      <c r="K694" s="2" t="str">
        <f t="shared" si="53"/>
        <v>Weekday</v>
      </c>
      <c r="L694" s="3">
        <f>IF(VLOOKUP(H694,Discount_Days!A:C,3,0)&gt;0,VLOOKUP(H694,Discount_Days!A:C,3,0)*NewSales_1001_1015!F694,0)</f>
        <v>0</v>
      </c>
      <c r="M694" s="3">
        <f t="shared" si="54"/>
        <v>62</v>
      </c>
    </row>
    <row r="695" spans="1:13" x14ac:dyDescent="0.35">
      <c r="A695" s="5">
        <v>43750</v>
      </c>
      <c r="B695" s="2" t="s">
        <v>221</v>
      </c>
      <c r="C695" s="3">
        <v>62</v>
      </c>
      <c r="D695" s="3">
        <v>30.64</v>
      </c>
      <c r="E695" s="3">
        <v>30.64</v>
      </c>
      <c r="F695" s="3">
        <v>62</v>
      </c>
      <c r="G695" s="2">
        <v>1</v>
      </c>
      <c r="H695" s="2" t="str">
        <f t="shared" si="50"/>
        <v>Saturday</v>
      </c>
      <c r="I695" s="5">
        <f t="shared" si="51"/>
        <v>43753</v>
      </c>
      <c r="J695" s="2" t="str">
        <f t="shared" si="52"/>
        <v>Tuesday</v>
      </c>
      <c r="K695" s="2" t="str">
        <f t="shared" si="53"/>
        <v>Weekend</v>
      </c>
      <c r="L695" s="3">
        <f>IF(VLOOKUP(H695,Discount_Days!A:C,3,0)&gt;0,VLOOKUP(H695,Discount_Days!A:C,3,0)*NewSales_1001_1015!F695,0)</f>
        <v>0</v>
      </c>
      <c r="M695" s="3">
        <f t="shared" si="54"/>
        <v>62</v>
      </c>
    </row>
    <row r="696" spans="1:13" x14ac:dyDescent="0.35">
      <c r="A696" s="5">
        <v>43739</v>
      </c>
      <c r="B696" s="2" t="s">
        <v>44</v>
      </c>
      <c r="C696" s="3">
        <v>99</v>
      </c>
      <c r="D696" s="3">
        <v>32</v>
      </c>
      <c r="E696" s="3">
        <v>32</v>
      </c>
      <c r="F696" s="3">
        <v>99</v>
      </c>
      <c r="G696" s="2">
        <v>1</v>
      </c>
      <c r="H696" s="2" t="str">
        <f t="shared" si="50"/>
        <v>Tuesday</v>
      </c>
      <c r="I696" s="5">
        <f t="shared" si="51"/>
        <v>43742</v>
      </c>
      <c r="J696" s="2" t="str">
        <f t="shared" si="52"/>
        <v>Friday</v>
      </c>
      <c r="K696" s="2" t="str">
        <f t="shared" si="53"/>
        <v>Weekday</v>
      </c>
      <c r="L696" s="3">
        <f>IF(VLOOKUP(H696,Discount_Days!A:C,3,0)&gt;0,VLOOKUP(H696,Discount_Days!A:C,3,0)*NewSales_1001_1015!F696,0)</f>
        <v>4.95</v>
      </c>
      <c r="M696" s="3">
        <f t="shared" si="54"/>
        <v>94.05</v>
      </c>
    </row>
    <row r="697" spans="1:13" x14ac:dyDescent="0.35">
      <c r="A697" s="5">
        <v>43741</v>
      </c>
      <c r="B697" s="2" t="s">
        <v>44</v>
      </c>
      <c r="C697" s="3">
        <v>99</v>
      </c>
      <c r="D697" s="3">
        <v>32</v>
      </c>
      <c r="E697" s="3">
        <v>32</v>
      </c>
      <c r="F697" s="3">
        <v>99</v>
      </c>
      <c r="G697" s="2">
        <v>1</v>
      </c>
      <c r="H697" s="2" t="str">
        <f t="shared" si="50"/>
        <v>Thursday</v>
      </c>
      <c r="I697" s="5">
        <f t="shared" si="51"/>
        <v>43744</v>
      </c>
      <c r="J697" s="2" t="str">
        <f t="shared" si="52"/>
        <v>Sunday</v>
      </c>
      <c r="K697" s="2" t="str">
        <f t="shared" si="53"/>
        <v>Weekday</v>
      </c>
      <c r="L697" s="3">
        <f>IF(VLOOKUP(H697,Discount_Days!A:C,3,0)&gt;0,VLOOKUP(H697,Discount_Days!A:C,3,0)*NewSales_1001_1015!F697,0)</f>
        <v>9.9</v>
      </c>
      <c r="M697" s="3">
        <f t="shared" si="54"/>
        <v>89.1</v>
      </c>
    </row>
    <row r="698" spans="1:13" x14ac:dyDescent="0.35">
      <c r="A698" s="5">
        <v>43746</v>
      </c>
      <c r="B698" s="2" t="s">
        <v>44</v>
      </c>
      <c r="C698" s="3">
        <v>99</v>
      </c>
      <c r="D698" s="3">
        <v>32</v>
      </c>
      <c r="E698" s="3">
        <v>64</v>
      </c>
      <c r="F698" s="3">
        <v>198</v>
      </c>
      <c r="G698" s="2">
        <v>2</v>
      </c>
      <c r="H698" s="2" t="str">
        <f t="shared" si="50"/>
        <v>Tuesday</v>
      </c>
      <c r="I698" s="5">
        <f t="shared" si="51"/>
        <v>43749</v>
      </c>
      <c r="J698" s="2" t="str">
        <f t="shared" si="52"/>
        <v>Friday</v>
      </c>
      <c r="K698" s="2" t="str">
        <f t="shared" si="53"/>
        <v>Weekday</v>
      </c>
      <c r="L698" s="3">
        <f>IF(VLOOKUP(H698,Discount_Days!A:C,3,0)&gt;0,VLOOKUP(H698,Discount_Days!A:C,3,0)*NewSales_1001_1015!F698,0)</f>
        <v>9.9</v>
      </c>
      <c r="M698" s="3">
        <f t="shared" si="54"/>
        <v>188.1</v>
      </c>
    </row>
    <row r="699" spans="1:13" x14ac:dyDescent="0.35">
      <c r="A699" s="5">
        <v>43747</v>
      </c>
      <c r="B699" s="2" t="s">
        <v>44</v>
      </c>
      <c r="C699" s="3">
        <v>99</v>
      </c>
      <c r="D699" s="3">
        <v>32</v>
      </c>
      <c r="E699" s="3">
        <v>64</v>
      </c>
      <c r="F699" s="3">
        <v>198</v>
      </c>
      <c r="G699" s="2">
        <v>2</v>
      </c>
      <c r="H699" s="2" t="str">
        <f t="shared" si="50"/>
        <v>Wednesday</v>
      </c>
      <c r="I699" s="5">
        <f t="shared" si="51"/>
        <v>43750</v>
      </c>
      <c r="J699" s="2" t="str">
        <f t="shared" si="52"/>
        <v>Saturday</v>
      </c>
      <c r="K699" s="2" t="str">
        <f t="shared" si="53"/>
        <v>Weekday</v>
      </c>
      <c r="L699" s="3">
        <f>IF(VLOOKUP(H699,Discount_Days!A:C,3,0)&gt;0,VLOOKUP(H699,Discount_Days!A:C,3,0)*NewSales_1001_1015!F699,0)</f>
        <v>0</v>
      </c>
      <c r="M699" s="3">
        <f t="shared" si="54"/>
        <v>198</v>
      </c>
    </row>
    <row r="700" spans="1:13" x14ac:dyDescent="0.35">
      <c r="A700" s="5">
        <v>43749</v>
      </c>
      <c r="B700" s="2" t="s">
        <v>44</v>
      </c>
      <c r="C700" s="3">
        <v>99</v>
      </c>
      <c r="D700" s="3">
        <v>32</v>
      </c>
      <c r="E700" s="3">
        <v>64</v>
      </c>
      <c r="F700" s="3">
        <v>198</v>
      </c>
      <c r="G700" s="2">
        <v>2</v>
      </c>
      <c r="H700" s="2" t="str">
        <f t="shared" si="50"/>
        <v>Friday</v>
      </c>
      <c r="I700" s="5">
        <f t="shared" si="51"/>
        <v>43752</v>
      </c>
      <c r="J700" s="2" t="str">
        <f t="shared" si="52"/>
        <v>Monday</v>
      </c>
      <c r="K700" s="2" t="str">
        <f t="shared" si="53"/>
        <v>Weekday</v>
      </c>
      <c r="L700" s="3">
        <f>IF(VLOOKUP(H700,Discount_Days!A:C,3,0)&gt;0,VLOOKUP(H700,Discount_Days!A:C,3,0)*NewSales_1001_1015!F700,0)</f>
        <v>0</v>
      </c>
      <c r="M700" s="3">
        <f t="shared" si="54"/>
        <v>198</v>
      </c>
    </row>
    <row r="701" spans="1:13" x14ac:dyDescent="0.35">
      <c r="A701" s="5">
        <v>43750</v>
      </c>
      <c r="B701" s="2" t="s">
        <v>44</v>
      </c>
      <c r="C701" s="3">
        <v>99</v>
      </c>
      <c r="D701" s="3">
        <v>32</v>
      </c>
      <c r="E701" s="3">
        <v>32</v>
      </c>
      <c r="F701" s="3">
        <v>99</v>
      </c>
      <c r="G701" s="2">
        <v>1</v>
      </c>
      <c r="H701" s="2" t="str">
        <f t="shared" si="50"/>
        <v>Saturday</v>
      </c>
      <c r="I701" s="5">
        <f t="shared" si="51"/>
        <v>43753</v>
      </c>
      <c r="J701" s="2" t="str">
        <f t="shared" si="52"/>
        <v>Tuesday</v>
      </c>
      <c r="K701" s="2" t="str">
        <f t="shared" si="53"/>
        <v>Weekend</v>
      </c>
      <c r="L701" s="3">
        <f>IF(VLOOKUP(H701,Discount_Days!A:C,3,0)&gt;0,VLOOKUP(H701,Discount_Days!A:C,3,0)*NewSales_1001_1015!F701,0)</f>
        <v>0</v>
      </c>
      <c r="M701" s="3">
        <f t="shared" si="54"/>
        <v>99</v>
      </c>
    </row>
    <row r="702" spans="1:13" x14ac:dyDescent="0.35">
      <c r="A702" s="5">
        <v>43751</v>
      </c>
      <c r="B702" s="2" t="s">
        <v>44</v>
      </c>
      <c r="C702" s="3">
        <v>0</v>
      </c>
      <c r="D702" s="3">
        <v>32</v>
      </c>
      <c r="E702" s="3">
        <v>32</v>
      </c>
      <c r="F702" s="3">
        <v>0</v>
      </c>
      <c r="G702" s="2">
        <v>1</v>
      </c>
      <c r="H702" s="2" t="str">
        <f t="shared" si="50"/>
        <v>Sunday</v>
      </c>
      <c r="I702" s="5">
        <f t="shared" si="51"/>
        <v>43754</v>
      </c>
      <c r="J702" s="2" t="str">
        <f t="shared" si="52"/>
        <v>Wednesday</v>
      </c>
      <c r="K702" s="2" t="str">
        <f t="shared" si="53"/>
        <v>Weekend</v>
      </c>
      <c r="L702" s="3">
        <f>IF(VLOOKUP(H702,Discount_Days!A:C,3,0)&gt;0,VLOOKUP(H702,Discount_Days!A:C,3,0)*NewSales_1001_1015!F702,0)</f>
        <v>0</v>
      </c>
      <c r="M702" s="3">
        <f t="shared" si="54"/>
        <v>0</v>
      </c>
    </row>
    <row r="703" spans="1:13" x14ac:dyDescent="0.35">
      <c r="A703" s="5">
        <v>43753</v>
      </c>
      <c r="B703" s="2" t="s">
        <v>44</v>
      </c>
      <c r="C703" s="3">
        <v>99</v>
      </c>
      <c r="D703" s="3">
        <v>32</v>
      </c>
      <c r="E703" s="3">
        <v>64</v>
      </c>
      <c r="F703" s="3">
        <v>198</v>
      </c>
      <c r="G703" s="2">
        <v>2</v>
      </c>
      <c r="H703" s="2" t="str">
        <f t="shared" si="50"/>
        <v>Tuesday</v>
      </c>
      <c r="I703" s="5">
        <f t="shared" si="51"/>
        <v>43756</v>
      </c>
      <c r="J703" s="2" t="str">
        <f t="shared" si="52"/>
        <v>Friday</v>
      </c>
      <c r="K703" s="2" t="str">
        <f t="shared" si="53"/>
        <v>Weekday</v>
      </c>
      <c r="L703" s="3">
        <f>IF(VLOOKUP(H703,Discount_Days!A:C,3,0)&gt;0,VLOOKUP(H703,Discount_Days!A:C,3,0)*NewSales_1001_1015!F703,0)</f>
        <v>9.9</v>
      </c>
      <c r="M703" s="3">
        <f t="shared" si="54"/>
        <v>188.1</v>
      </c>
    </row>
    <row r="704" spans="1:13" x14ac:dyDescent="0.35">
      <c r="A704" s="5">
        <v>43739</v>
      </c>
      <c r="B704" s="2" t="s">
        <v>152</v>
      </c>
      <c r="C704" s="3">
        <v>119</v>
      </c>
      <c r="D704" s="3">
        <v>37.5</v>
      </c>
      <c r="E704" s="3">
        <v>187.5</v>
      </c>
      <c r="F704" s="3">
        <v>595</v>
      </c>
      <c r="G704" s="2">
        <v>5</v>
      </c>
      <c r="H704" s="2" t="str">
        <f t="shared" si="50"/>
        <v>Tuesday</v>
      </c>
      <c r="I704" s="5">
        <f t="shared" si="51"/>
        <v>43742</v>
      </c>
      <c r="J704" s="2" t="str">
        <f t="shared" si="52"/>
        <v>Friday</v>
      </c>
      <c r="K704" s="2" t="str">
        <f t="shared" si="53"/>
        <v>Weekday</v>
      </c>
      <c r="L704" s="3">
        <f>IF(VLOOKUP(H704,Discount_Days!A:C,3,0)&gt;0,VLOOKUP(H704,Discount_Days!A:C,3,0)*NewSales_1001_1015!F704,0)</f>
        <v>29.75</v>
      </c>
      <c r="M704" s="3">
        <f t="shared" si="54"/>
        <v>565.25</v>
      </c>
    </row>
    <row r="705" spans="1:13" x14ac:dyDescent="0.35">
      <c r="A705" s="5">
        <v>43740</v>
      </c>
      <c r="B705" s="2" t="s">
        <v>152</v>
      </c>
      <c r="C705" s="3">
        <v>119</v>
      </c>
      <c r="D705" s="3">
        <v>37.5</v>
      </c>
      <c r="E705" s="3">
        <v>37.5</v>
      </c>
      <c r="F705" s="3">
        <v>119</v>
      </c>
      <c r="G705" s="2">
        <v>1</v>
      </c>
      <c r="H705" s="2" t="str">
        <f t="shared" si="50"/>
        <v>Wednesday</v>
      </c>
      <c r="I705" s="5">
        <f t="shared" si="51"/>
        <v>43743</v>
      </c>
      <c r="J705" s="2" t="str">
        <f t="shared" si="52"/>
        <v>Saturday</v>
      </c>
      <c r="K705" s="2" t="str">
        <f t="shared" si="53"/>
        <v>Weekday</v>
      </c>
      <c r="L705" s="3">
        <f>IF(VLOOKUP(H705,Discount_Days!A:C,3,0)&gt;0,VLOOKUP(H705,Discount_Days!A:C,3,0)*NewSales_1001_1015!F705,0)</f>
        <v>0</v>
      </c>
      <c r="M705" s="3">
        <f t="shared" si="54"/>
        <v>119</v>
      </c>
    </row>
    <row r="706" spans="1:13" x14ac:dyDescent="0.35">
      <c r="A706" s="5">
        <v>43741</v>
      </c>
      <c r="B706" s="2" t="s">
        <v>152</v>
      </c>
      <c r="C706" s="3">
        <v>119</v>
      </c>
      <c r="D706" s="3">
        <v>37.5</v>
      </c>
      <c r="E706" s="3">
        <v>75</v>
      </c>
      <c r="F706" s="3">
        <v>238</v>
      </c>
      <c r="G706" s="2">
        <v>2</v>
      </c>
      <c r="H706" s="2" t="str">
        <f t="shared" si="50"/>
        <v>Thursday</v>
      </c>
      <c r="I706" s="5">
        <f t="shared" si="51"/>
        <v>43744</v>
      </c>
      <c r="J706" s="2" t="str">
        <f t="shared" si="52"/>
        <v>Sunday</v>
      </c>
      <c r="K706" s="2" t="str">
        <f t="shared" si="53"/>
        <v>Weekday</v>
      </c>
      <c r="L706" s="3">
        <f>IF(VLOOKUP(H706,Discount_Days!A:C,3,0)&gt;0,VLOOKUP(H706,Discount_Days!A:C,3,0)*NewSales_1001_1015!F706,0)</f>
        <v>23.8</v>
      </c>
      <c r="M706" s="3">
        <f t="shared" si="54"/>
        <v>214.2</v>
      </c>
    </row>
    <row r="707" spans="1:13" x14ac:dyDescent="0.35">
      <c r="A707" s="5">
        <v>43742</v>
      </c>
      <c r="B707" s="2" t="s">
        <v>152</v>
      </c>
      <c r="C707" s="3">
        <v>119</v>
      </c>
      <c r="D707" s="3">
        <v>37.5</v>
      </c>
      <c r="E707" s="3">
        <v>37.5</v>
      </c>
      <c r="F707" s="3">
        <v>119</v>
      </c>
      <c r="G707" s="2">
        <v>1</v>
      </c>
      <c r="H707" s="2" t="str">
        <f t="shared" ref="H707:H770" si="55">TEXT(A707,"dddd")</f>
        <v>Friday</v>
      </c>
      <c r="I707" s="5">
        <f t="shared" ref="I707:I770" si="56">A707+3</f>
        <v>43745</v>
      </c>
      <c r="J707" s="2" t="str">
        <f t="shared" ref="J707:J770" si="57">TEXT(I707,"dddd")</f>
        <v>Monday</v>
      </c>
      <c r="K707" s="2" t="str">
        <f t="shared" ref="K707:K770" si="58">IF(OR(H707="Mondayday",H707="Tuesday",H707="Wednesday",H707="Thursday",H707="Friday"),"Weekday","Weekend")</f>
        <v>Weekday</v>
      </c>
      <c r="L707" s="3">
        <f>IF(VLOOKUP(H707,Discount_Days!A:C,3,0)&gt;0,VLOOKUP(H707,Discount_Days!A:C,3,0)*NewSales_1001_1015!F707,0)</f>
        <v>0</v>
      </c>
      <c r="M707" s="3">
        <f t="shared" ref="M707:M770" si="59">F707-L707</f>
        <v>119</v>
      </c>
    </row>
    <row r="708" spans="1:13" x14ac:dyDescent="0.35">
      <c r="A708" s="5">
        <v>43743</v>
      </c>
      <c r="B708" s="2" t="s">
        <v>152</v>
      </c>
      <c r="C708" s="3">
        <v>119</v>
      </c>
      <c r="D708" s="3">
        <v>37.5</v>
      </c>
      <c r="E708" s="3">
        <v>150</v>
      </c>
      <c r="F708" s="3">
        <v>476</v>
      </c>
      <c r="G708" s="2">
        <v>4</v>
      </c>
      <c r="H708" s="2" t="str">
        <f t="shared" si="55"/>
        <v>Saturday</v>
      </c>
      <c r="I708" s="5">
        <f t="shared" si="56"/>
        <v>43746</v>
      </c>
      <c r="J708" s="2" t="str">
        <f t="shared" si="57"/>
        <v>Tuesday</v>
      </c>
      <c r="K708" s="2" t="str">
        <f t="shared" si="58"/>
        <v>Weekend</v>
      </c>
      <c r="L708" s="3">
        <f>IF(VLOOKUP(H708,Discount_Days!A:C,3,0)&gt;0,VLOOKUP(H708,Discount_Days!A:C,3,0)*NewSales_1001_1015!F708,0)</f>
        <v>0</v>
      </c>
      <c r="M708" s="3">
        <f t="shared" si="59"/>
        <v>476</v>
      </c>
    </row>
    <row r="709" spans="1:13" x14ac:dyDescent="0.35">
      <c r="A709" s="5">
        <v>43744</v>
      </c>
      <c r="B709" s="2" t="s">
        <v>152</v>
      </c>
      <c r="C709" s="3">
        <v>119</v>
      </c>
      <c r="D709" s="3">
        <v>37.5</v>
      </c>
      <c r="E709" s="3">
        <v>75</v>
      </c>
      <c r="F709" s="3">
        <v>238</v>
      </c>
      <c r="G709" s="2">
        <v>2</v>
      </c>
      <c r="H709" s="2" t="str">
        <f t="shared" si="55"/>
        <v>Sunday</v>
      </c>
      <c r="I709" s="5">
        <f t="shared" si="56"/>
        <v>43747</v>
      </c>
      <c r="J709" s="2" t="str">
        <f t="shared" si="57"/>
        <v>Wednesday</v>
      </c>
      <c r="K709" s="2" t="str">
        <f t="shared" si="58"/>
        <v>Weekend</v>
      </c>
      <c r="L709" s="3">
        <f>IF(VLOOKUP(H709,Discount_Days!A:C,3,0)&gt;0,VLOOKUP(H709,Discount_Days!A:C,3,0)*NewSales_1001_1015!F709,0)</f>
        <v>0</v>
      </c>
      <c r="M709" s="3">
        <f t="shared" si="59"/>
        <v>238</v>
      </c>
    </row>
    <row r="710" spans="1:13" x14ac:dyDescent="0.35">
      <c r="A710" s="5">
        <v>43745</v>
      </c>
      <c r="B710" s="2" t="s">
        <v>152</v>
      </c>
      <c r="C710" s="3">
        <v>119</v>
      </c>
      <c r="D710" s="3">
        <v>37.5</v>
      </c>
      <c r="E710" s="3">
        <v>112.5</v>
      </c>
      <c r="F710" s="3">
        <v>357</v>
      </c>
      <c r="G710" s="2">
        <v>3</v>
      </c>
      <c r="H710" s="2" t="str">
        <f t="shared" si="55"/>
        <v>Monday</v>
      </c>
      <c r="I710" s="5">
        <f t="shared" si="56"/>
        <v>43748</v>
      </c>
      <c r="J710" s="2" t="str">
        <f t="shared" si="57"/>
        <v>Thursday</v>
      </c>
      <c r="K710" s="2" t="str">
        <f t="shared" si="58"/>
        <v>Weekend</v>
      </c>
      <c r="L710" s="3">
        <f>IF(VLOOKUP(H710,Discount_Days!A:C,3,0)&gt;0,VLOOKUP(H710,Discount_Days!A:C,3,0)*NewSales_1001_1015!F710,0)</f>
        <v>0</v>
      </c>
      <c r="M710" s="3">
        <f t="shared" si="59"/>
        <v>357</v>
      </c>
    </row>
    <row r="711" spans="1:13" x14ac:dyDescent="0.35">
      <c r="A711" s="5">
        <v>43746</v>
      </c>
      <c r="B711" s="2" t="s">
        <v>152</v>
      </c>
      <c r="C711" s="3">
        <v>119</v>
      </c>
      <c r="D711" s="3">
        <v>37.5</v>
      </c>
      <c r="E711" s="3">
        <v>112.5</v>
      </c>
      <c r="F711" s="3">
        <v>357</v>
      </c>
      <c r="G711" s="2">
        <v>3</v>
      </c>
      <c r="H711" s="2" t="str">
        <f t="shared" si="55"/>
        <v>Tuesday</v>
      </c>
      <c r="I711" s="5">
        <f t="shared" si="56"/>
        <v>43749</v>
      </c>
      <c r="J711" s="2" t="str">
        <f t="shared" si="57"/>
        <v>Friday</v>
      </c>
      <c r="K711" s="2" t="str">
        <f t="shared" si="58"/>
        <v>Weekday</v>
      </c>
      <c r="L711" s="3">
        <f>IF(VLOOKUP(H711,Discount_Days!A:C,3,0)&gt;0,VLOOKUP(H711,Discount_Days!A:C,3,0)*NewSales_1001_1015!F711,0)</f>
        <v>17.850000000000001</v>
      </c>
      <c r="M711" s="3">
        <f t="shared" si="59"/>
        <v>339.15</v>
      </c>
    </row>
    <row r="712" spans="1:13" x14ac:dyDescent="0.35">
      <c r="A712" s="5">
        <v>43747</v>
      </c>
      <c r="B712" s="2" t="s">
        <v>152</v>
      </c>
      <c r="C712" s="3">
        <v>0</v>
      </c>
      <c r="D712" s="3">
        <v>37.5</v>
      </c>
      <c r="E712" s="3">
        <v>37.5</v>
      </c>
      <c r="F712" s="3">
        <v>0</v>
      </c>
      <c r="G712" s="2">
        <v>1</v>
      </c>
      <c r="H712" s="2" t="str">
        <f t="shared" si="55"/>
        <v>Wednesday</v>
      </c>
      <c r="I712" s="5">
        <f t="shared" si="56"/>
        <v>43750</v>
      </c>
      <c r="J712" s="2" t="str">
        <f t="shared" si="57"/>
        <v>Saturday</v>
      </c>
      <c r="K712" s="2" t="str">
        <f t="shared" si="58"/>
        <v>Weekday</v>
      </c>
      <c r="L712" s="3">
        <f>IF(VLOOKUP(H712,Discount_Days!A:C,3,0)&gt;0,VLOOKUP(H712,Discount_Days!A:C,3,0)*NewSales_1001_1015!F712,0)</f>
        <v>0</v>
      </c>
      <c r="M712" s="3">
        <f t="shared" si="59"/>
        <v>0</v>
      </c>
    </row>
    <row r="713" spans="1:13" x14ac:dyDescent="0.35">
      <c r="A713" s="5">
        <v>43748</v>
      </c>
      <c r="B713" s="2" t="s">
        <v>152</v>
      </c>
      <c r="C713" s="3">
        <v>59.5</v>
      </c>
      <c r="D713" s="3">
        <v>37.5</v>
      </c>
      <c r="E713" s="3">
        <v>75</v>
      </c>
      <c r="F713" s="3">
        <v>119</v>
      </c>
      <c r="G713" s="2">
        <v>2</v>
      </c>
      <c r="H713" s="2" t="str">
        <f t="shared" si="55"/>
        <v>Thursday</v>
      </c>
      <c r="I713" s="5">
        <f t="shared" si="56"/>
        <v>43751</v>
      </c>
      <c r="J713" s="2" t="str">
        <f t="shared" si="57"/>
        <v>Sunday</v>
      </c>
      <c r="K713" s="2" t="str">
        <f t="shared" si="58"/>
        <v>Weekday</v>
      </c>
      <c r="L713" s="3">
        <f>IF(VLOOKUP(H713,Discount_Days!A:C,3,0)&gt;0,VLOOKUP(H713,Discount_Days!A:C,3,0)*NewSales_1001_1015!F713,0)</f>
        <v>11.9</v>
      </c>
      <c r="M713" s="3">
        <f t="shared" si="59"/>
        <v>107.1</v>
      </c>
    </row>
    <row r="714" spans="1:13" x14ac:dyDescent="0.35">
      <c r="A714" s="5">
        <v>43749</v>
      </c>
      <c r="B714" s="2" t="s">
        <v>152</v>
      </c>
      <c r="C714" s="3">
        <v>119</v>
      </c>
      <c r="D714" s="3">
        <v>37.5</v>
      </c>
      <c r="E714" s="3">
        <v>112.5</v>
      </c>
      <c r="F714" s="3">
        <v>357</v>
      </c>
      <c r="G714" s="2">
        <v>3</v>
      </c>
      <c r="H714" s="2" t="str">
        <f t="shared" si="55"/>
        <v>Friday</v>
      </c>
      <c r="I714" s="5">
        <f t="shared" si="56"/>
        <v>43752</v>
      </c>
      <c r="J714" s="2" t="str">
        <f t="shared" si="57"/>
        <v>Monday</v>
      </c>
      <c r="K714" s="2" t="str">
        <f t="shared" si="58"/>
        <v>Weekday</v>
      </c>
      <c r="L714" s="3">
        <f>IF(VLOOKUP(H714,Discount_Days!A:C,3,0)&gt;0,VLOOKUP(H714,Discount_Days!A:C,3,0)*NewSales_1001_1015!F714,0)</f>
        <v>0</v>
      </c>
      <c r="M714" s="3">
        <f t="shared" si="59"/>
        <v>357</v>
      </c>
    </row>
    <row r="715" spans="1:13" x14ac:dyDescent="0.35">
      <c r="A715" s="5">
        <v>43750</v>
      </c>
      <c r="B715" s="2" t="s">
        <v>152</v>
      </c>
      <c r="C715" s="3">
        <v>119</v>
      </c>
      <c r="D715" s="3">
        <v>37.5</v>
      </c>
      <c r="E715" s="3">
        <v>112.5</v>
      </c>
      <c r="F715" s="3">
        <v>357</v>
      </c>
      <c r="G715" s="2">
        <v>3</v>
      </c>
      <c r="H715" s="2" t="str">
        <f t="shared" si="55"/>
        <v>Saturday</v>
      </c>
      <c r="I715" s="5">
        <f t="shared" si="56"/>
        <v>43753</v>
      </c>
      <c r="J715" s="2" t="str">
        <f t="shared" si="57"/>
        <v>Tuesday</v>
      </c>
      <c r="K715" s="2" t="str">
        <f t="shared" si="58"/>
        <v>Weekend</v>
      </c>
      <c r="L715" s="3">
        <f>IF(VLOOKUP(H715,Discount_Days!A:C,3,0)&gt;0,VLOOKUP(H715,Discount_Days!A:C,3,0)*NewSales_1001_1015!F715,0)</f>
        <v>0</v>
      </c>
      <c r="M715" s="3">
        <f t="shared" si="59"/>
        <v>357</v>
      </c>
    </row>
    <row r="716" spans="1:13" x14ac:dyDescent="0.35">
      <c r="A716" s="5">
        <v>43751</v>
      </c>
      <c r="B716" s="2" t="s">
        <v>152</v>
      </c>
      <c r="C716" s="3">
        <v>119</v>
      </c>
      <c r="D716" s="3">
        <v>37.5</v>
      </c>
      <c r="E716" s="3">
        <v>112.5</v>
      </c>
      <c r="F716" s="3">
        <v>357</v>
      </c>
      <c r="G716" s="2">
        <v>3</v>
      </c>
      <c r="H716" s="2" t="str">
        <f t="shared" si="55"/>
        <v>Sunday</v>
      </c>
      <c r="I716" s="5">
        <f t="shared" si="56"/>
        <v>43754</v>
      </c>
      <c r="J716" s="2" t="str">
        <f t="shared" si="57"/>
        <v>Wednesday</v>
      </c>
      <c r="K716" s="2" t="str">
        <f t="shared" si="58"/>
        <v>Weekend</v>
      </c>
      <c r="L716" s="3">
        <f>IF(VLOOKUP(H716,Discount_Days!A:C,3,0)&gt;0,VLOOKUP(H716,Discount_Days!A:C,3,0)*NewSales_1001_1015!F716,0)</f>
        <v>0</v>
      </c>
      <c r="M716" s="3">
        <f t="shared" si="59"/>
        <v>357</v>
      </c>
    </row>
    <row r="717" spans="1:13" x14ac:dyDescent="0.35">
      <c r="A717" s="5">
        <v>43752</v>
      </c>
      <c r="B717" s="2" t="s">
        <v>152</v>
      </c>
      <c r="C717" s="3">
        <v>119</v>
      </c>
      <c r="D717" s="3">
        <v>37.5</v>
      </c>
      <c r="E717" s="3">
        <v>37.5</v>
      </c>
      <c r="F717" s="3">
        <v>119</v>
      </c>
      <c r="G717" s="2">
        <v>1</v>
      </c>
      <c r="H717" s="2" t="str">
        <f t="shared" si="55"/>
        <v>Monday</v>
      </c>
      <c r="I717" s="5">
        <f t="shared" si="56"/>
        <v>43755</v>
      </c>
      <c r="J717" s="2" t="str">
        <f t="shared" si="57"/>
        <v>Thursday</v>
      </c>
      <c r="K717" s="2" t="str">
        <f t="shared" si="58"/>
        <v>Weekend</v>
      </c>
      <c r="L717" s="3">
        <f>IF(VLOOKUP(H717,Discount_Days!A:C,3,0)&gt;0,VLOOKUP(H717,Discount_Days!A:C,3,0)*NewSales_1001_1015!F717,0)</f>
        <v>0</v>
      </c>
      <c r="M717" s="3">
        <f t="shared" si="59"/>
        <v>119</v>
      </c>
    </row>
    <row r="718" spans="1:13" x14ac:dyDescent="0.35">
      <c r="A718" s="5">
        <v>43753</v>
      </c>
      <c r="B718" s="2" t="s">
        <v>152</v>
      </c>
      <c r="C718" s="3">
        <v>119</v>
      </c>
      <c r="D718" s="3">
        <v>37.5</v>
      </c>
      <c r="E718" s="3">
        <v>150</v>
      </c>
      <c r="F718" s="3">
        <v>476</v>
      </c>
      <c r="G718" s="2">
        <v>4</v>
      </c>
      <c r="H718" s="2" t="str">
        <f t="shared" si="55"/>
        <v>Tuesday</v>
      </c>
      <c r="I718" s="5">
        <f t="shared" si="56"/>
        <v>43756</v>
      </c>
      <c r="J718" s="2" t="str">
        <f t="shared" si="57"/>
        <v>Friday</v>
      </c>
      <c r="K718" s="2" t="str">
        <f t="shared" si="58"/>
        <v>Weekday</v>
      </c>
      <c r="L718" s="3">
        <f>IF(VLOOKUP(H718,Discount_Days!A:C,3,0)&gt;0,VLOOKUP(H718,Discount_Days!A:C,3,0)*NewSales_1001_1015!F718,0)</f>
        <v>23.8</v>
      </c>
      <c r="M718" s="3">
        <f t="shared" si="59"/>
        <v>452.2</v>
      </c>
    </row>
    <row r="719" spans="1:13" x14ac:dyDescent="0.35">
      <c r="A719" s="5">
        <v>43739</v>
      </c>
      <c r="B719" s="2" t="s">
        <v>184</v>
      </c>
      <c r="C719" s="3">
        <v>60</v>
      </c>
      <c r="D719" s="3">
        <v>22</v>
      </c>
      <c r="E719" s="3">
        <v>22</v>
      </c>
      <c r="F719" s="3">
        <v>60</v>
      </c>
      <c r="G719" s="2">
        <v>1</v>
      </c>
      <c r="H719" s="2" t="str">
        <f t="shared" si="55"/>
        <v>Tuesday</v>
      </c>
      <c r="I719" s="5">
        <f t="shared" si="56"/>
        <v>43742</v>
      </c>
      <c r="J719" s="2" t="str">
        <f t="shared" si="57"/>
        <v>Friday</v>
      </c>
      <c r="K719" s="2" t="str">
        <f t="shared" si="58"/>
        <v>Weekday</v>
      </c>
      <c r="L719" s="3">
        <f>IF(VLOOKUP(H719,Discount_Days!A:C,3,0)&gt;0,VLOOKUP(H719,Discount_Days!A:C,3,0)*NewSales_1001_1015!F719,0)</f>
        <v>3</v>
      </c>
      <c r="M719" s="3">
        <f t="shared" si="59"/>
        <v>57</v>
      </c>
    </row>
    <row r="720" spans="1:13" x14ac:dyDescent="0.35">
      <c r="A720" s="5">
        <v>43740</v>
      </c>
      <c r="B720" s="2" t="s">
        <v>184</v>
      </c>
      <c r="C720" s="3">
        <v>60</v>
      </c>
      <c r="D720" s="3">
        <v>22</v>
      </c>
      <c r="E720" s="3">
        <v>66</v>
      </c>
      <c r="F720" s="3">
        <v>180</v>
      </c>
      <c r="G720" s="2">
        <v>3</v>
      </c>
      <c r="H720" s="2" t="str">
        <f t="shared" si="55"/>
        <v>Wednesday</v>
      </c>
      <c r="I720" s="5">
        <f t="shared" si="56"/>
        <v>43743</v>
      </c>
      <c r="J720" s="2" t="str">
        <f t="shared" si="57"/>
        <v>Saturday</v>
      </c>
      <c r="K720" s="2" t="str">
        <f t="shared" si="58"/>
        <v>Weekday</v>
      </c>
      <c r="L720" s="3">
        <f>IF(VLOOKUP(H720,Discount_Days!A:C,3,0)&gt;0,VLOOKUP(H720,Discount_Days!A:C,3,0)*NewSales_1001_1015!F720,0)</f>
        <v>0</v>
      </c>
      <c r="M720" s="3">
        <f t="shared" si="59"/>
        <v>180</v>
      </c>
    </row>
    <row r="721" spans="1:13" x14ac:dyDescent="0.35">
      <c r="A721" s="5">
        <v>43741</v>
      </c>
      <c r="B721" s="2" t="s">
        <v>184</v>
      </c>
      <c r="C721" s="3">
        <v>30</v>
      </c>
      <c r="D721" s="3">
        <v>22</v>
      </c>
      <c r="E721" s="3">
        <v>44</v>
      </c>
      <c r="F721" s="3">
        <v>60</v>
      </c>
      <c r="G721" s="2">
        <v>2</v>
      </c>
      <c r="H721" s="2" t="str">
        <f t="shared" si="55"/>
        <v>Thursday</v>
      </c>
      <c r="I721" s="5">
        <f t="shared" si="56"/>
        <v>43744</v>
      </c>
      <c r="J721" s="2" t="str">
        <f t="shared" si="57"/>
        <v>Sunday</v>
      </c>
      <c r="K721" s="2" t="str">
        <f t="shared" si="58"/>
        <v>Weekday</v>
      </c>
      <c r="L721" s="3">
        <f>IF(VLOOKUP(H721,Discount_Days!A:C,3,0)&gt;0,VLOOKUP(H721,Discount_Days!A:C,3,0)*NewSales_1001_1015!F721,0)</f>
        <v>6</v>
      </c>
      <c r="M721" s="3">
        <f t="shared" si="59"/>
        <v>54</v>
      </c>
    </row>
    <row r="722" spans="1:13" x14ac:dyDescent="0.35">
      <c r="A722" s="5">
        <v>43743</v>
      </c>
      <c r="B722" s="2" t="s">
        <v>184</v>
      </c>
      <c r="C722" s="3">
        <v>60</v>
      </c>
      <c r="D722" s="3">
        <v>22</v>
      </c>
      <c r="E722" s="3">
        <v>22</v>
      </c>
      <c r="F722" s="3">
        <v>60</v>
      </c>
      <c r="G722" s="2">
        <v>1</v>
      </c>
      <c r="H722" s="2" t="str">
        <f t="shared" si="55"/>
        <v>Saturday</v>
      </c>
      <c r="I722" s="5">
        <f t="shared" si="56"/>
        <v>43746</v>
      </c>
      <c r="J722" s="2" t="str">
        <f t="shared" si="57"/>
        <v>Tuesday</v>
      </c>
      <c r="K722" s="2" t="str">
        <f t="shared" si="58"/>
        <v>Weekend</v>
      </c>
      <c r="L722" s="3">
        <f>IF(VLOOKUP(H722,Discount_Days!A:C,3,0)&gt;0,VLOOKUP(H722,Discount_Days!A:C,3,0)*NewSales_1001_1015!F722,0)</f>
        <v>0</v>
      </c>
      <c r="M722" s="3">
        <f t="shared" si="59"/>
        <v>60</v>
      </c>
    </row>
    <row r="723" spans="1:13" x14ac:dyDescent="0.35">
      <c r="A723" s="5">
        <v>43744</v>
      </c>
      <c r="B723" s="2" t="s">
        <v>184</v>
      </c>
      <c r="C723" s="3">
        <v>60</v>
      </c>
      <c r="D723" s="3">
        <v>22</v>
      </c>
      <c r="E723" s="3">
        <v>22</v>
      </c>
      <c r="F723" s="3">
        <v>60</v>
      </c>
      <c r="G723" s="2">
        <v>1</v>
      </c>
      <c r="H723" s="2" t="str">
        <f t="shared" si="55"/>
        <v>Sunday</v>
      </c>
      <c r="I723" s="5">
        <f t="shared" si="56"/>
        <v>43747</v>
      </c>
      <c r="J723" s="2" t="str">
        <f t="shared" si="57"/>
        <v>Wednesday</v>
      </c>
      <c r="K723" s="2" t="str">
        <f t="shared" si="58"/>
        <v>Weekend</v>
      </c>
      <c r="L723" s="3">
        <f>IF(VLOOKUP(H723,Discount_Days!A:C,3,0)&gt;0,VLOOKUP(H723,Discount_Days!A:C,3,0)*NewSales_1001_1015!F723,0)</f>
        <v>0</v>
      </c>
      <c r="M723" s="3">
        <f t="shared" si="59"/>
        <v>60</v>
      </c>
    </row>
    <row r="724" spans="1:13" x14ac:dyDescent="0.35">
      <c r="A724" s="5">
        <v>43745</v>
      </c>
      <c r="B724" s="2" t="s">
        <v>184</v>
      </c>
      <c r="C724" s="3">
        <v>60</v>
      </c>
      <c r="D724" s="3">
        <v>22</v>
      </c>
      <c r="E724" s="3">
        <v>66</v>
      </c>
      <c r="F724" s="3">
        <v>180</v>
      </c>
      <c r="G724" s="2">
        <v>3</v>
      </c>
      <c r="H724" s="2" t="str">
        <f t="shared" si="55"/>
        <v>Monday</v>
      </c>
      <c r="I724" s="5">
        <f t="shared" si="56"/>
        <v>43748</v>
      </c>
      <c r="J724" s="2" t="str">
        <f t="shared" si="57"/>
        <v>Thursday</v>
      </c>
      <c r="K724" s="2" t="str">
        <f t="shared" si="58"/>
        <v>Weekend</v>
      </c>
      <c r="L724" s="3">
        <f>IF(VLOOKUP(H724,Discount_Days!A:C,3,0)&gt;0,VLOOKUP(H724,Discount_Days!A:C,3,0)*NewSales_1001_1015!F724,0)</f>
        <v>0</v>
      </c>
      <c r="M724" s="3">
        <f t="shared" si="59"/>
        <v>180</v>
      </c>
    </row>
    <row r="725" spans="1:13" x14ac:dyDescent="0.35">
      <c r="A725" s="5">
        <v>43746</v>
      </c>
      <c r="B725" s="2" t="s">
        <v>184</v>
      </c>
      <c r="C725" s="3">
        <v>60</v>
      </c>
      <c r="D725" s="3">
        <v>22</v>
      </c>
      <c r="E725" s="3">
        <v>22</v>
      </c>
      <c r="F725" s="3">
        <v>60</v>
      </c>
      <c r="G725" s="2">
        <v>1</v>
      </c>
      <c r="H725" s="2" t="str">
        <f t="shared" si="55"/>
        <v>Tuesday</v>
      </c>
      <c r="I725" s="5">
        <f t="shared" si="56"/>
        <v>43749</v>
      </c>
      <c r="J725" s="2" t="str">
        <f t="shared" si="57"/>
        <v>Friday</v>
      </c>
      <c r="K725" s="2" t="str">
        <f t="shared" si="58"/>
        <v>Weekday</v>
      </c>
      <c r="L725" s="3">
        <f>IF(VLOOKUP(H725,Discount_Days!A:C,3,0)&gt;0,VLOOKUP(H725,Discount_Days!A:C,3,0)*NewSales_1001_1015!F725,0)</f>
        <v>3</v>
      </c>
      <c r="M725" s="3">
        <f t="shared" si="59"/>
        <v>57</v>
      </c>
    </row>
    <row r="726" spans="1:13" x14ac:dyDescent="0.35">
      <c r="A726" s="5">
        <v>43747</v>
      </c>
      <c r="B726" s="2" t="s">
        <v>184</v>
      </c>
      <c r="C726" s="3">
        <v>60</v>
      </c>
      <c r="D726" s="3">
        <v>22</v>
      </c>
      <c r="E726" s="3">
        <v>22</v>
      </c>
      <c r="F726" s="3">
        <v>60</v>
      </c>
      <c r="G726" s="2">
        <v>1</v>
      </c>
      <c r="H726" s="2" t="str">
        <f t="shared" si="55"/>
        <v>Wednesday</v>
      </c>
      <c r="I726" s="5">
        <f t="shared" si="56"/>
        <v>43750</v>
      </c>
      <c r="J726" s="2" t="str">
        <f t="shared" si="57"/>
        <v>Saturday</v>
      </c>
      <c r="K726" s="2" t="str">
        <f t="shared" si="58"/>
        <v>Weekday</v>
      </c>
      <c r="L726" s="3">
        <f>IF(VLOOKUP(H726,Discount_Days!A:C,3,0)&gt;0,VLOOKUP(H726,Discount_Days!A:C,3,0)*NewSales_1001_1015!F726,0)</f>
        <v>0</v>
      </c>
      <c r="M726" s="3">
        <f t="shared" si="59"/>
        <v>60</v>
      </c>
    </row>
    <row r="727" spans="1:13" x14ac:dyDescent="0.35">
      <c r="A727" s="5">
        <v>43748</v>
      </c>
      <c r="B727" s="2" t="s">
        <v>184</v>
      </c>
      <c r="C727" s="3">
        <v>60</v>
      </c>
      <c r="D727" s="3">
        <v>22</v>
      </c>
      <c r="E727" s="3">
        <v>110</v>
      </c>
      <c r="F727" s="3">
        <v>300</v>
      </c>
      <c r="G727" s="2">
        <v>5</v>
      </c>
      <c r="H727" s="2" t="str">
        <f t="shared" si="55"/>
        <v>Thursday</v>
      </c>
      <c r="I727" s="5">
        <f t="shared" si="56"/>
        <v>43751</v>
      </c>
      <c r="J727" s="2" t="str">
        <f t="shared" si="57"/>
        <v>Sunday</v>
      </c>
      <c r="K727" s="2" t="str">
        <f t="shared" si="58"/>
        <v>Weekday</v>
      </c>
      <c r="L727" s="3">
        <f>IF(VLOOKUP(H727,Discount_Days!A:C,3,0)&gt;0,VLOOKUP(H727,Discount_Days!A:C,3,0)*NewSales_1001_1015!F727,0)</f>
        <v>30</v>
      </c>
      <c r="M727" s="3">
        <f t="shared" si="59"/>
        <v>270</v>
      </c>
    </row>
    <row r="728" spans="1:13" x14ac:dyDescent="0.35">
      <c r="A728" s="5">
        <v>43749</v>
      </c>
      <c r="B728" s="2" t="s">
        <v>184</v>
      </c>
      <c r="C728" s="3">
        <v>60</v>
      </c>
      <c r="D728" s="3">
        <v>22</v>
      </c>
      <c r="E728" s="3">
        <v>22</v>
      </c>
      <c r="F728" s="3">
        <v>60</v>
      </c>
      <c r="G728" s="2">
        <v>1</v>
      </c>
      <c r="H728" s="2" t="str">
        <f t="shared" si="55"/>
        <v>Friday</v>
      </c>
      <c r="I728" s="5">
        <f t="shared" si="56"/>
        <v>43752</v>
      </c>
      <c r="J728" s="2" t="str">
        <f t="shared" si="57"/>
        <v>Monday</v>
      </c>
      <c r="K728" s="2" t="str">
        <f t="shared" si="58"/>
        <v>Weekday</v>
      </c>
      <c r="L728" s="3">
        <f>IF(VLOOKUP(H728,Discount_Days!A:C,3,0)&gt;0,VLOOKUP(H728,Discount_Days!A:C,3,0)*NewSales_1001_1015!F728,0)</f>
        <v>0</v>
      </c>
      <c r="M728" s="3">
        <f t="shared" si="59"/>
        <v>60</v>
      </c>
    </row>
    <row r="729" spans="1:13" x14ac:dyDescent="0.35">
      <c r="A729" s="5">
        <v>43750</v>
      </c>
      <c r="B729" s="2" t="s">
        <v>184</v>
      </c>
      <c r="C729" s="3">
        <v>60</v>
      </c>
      <c r="D729" s="3">
        <v>22</v>
      </c>
      <c r="E729" s="3">
        <v>44</v>
      </c>
      <c r="F729" s="3">
        <v>120</v>
      </c>
      <c r="G729" s="2">
        <v>2</v>
      </c>
      <c r="H729" s="2" t="str">
        <f t="shared" si="55"/>
        <v>Saturday</v>
      </c>
      <c r="I729" s="5">
        <f t="shared" si="56"/>
        <v>43753</v>
      </c>
      <c r="J729" s="2" t="str">
        <f t="shared" si="57"/>
        <v>Tuesday</v>
      </c>
      <c r="K729" s="2" t="str">
        <f t="shared" si="58"/>
        <v>Weekend</v>
      </c>
      <c r="L729" s="3">
        <f>IF(VLOOKUP(H729,Discount_Days!A:C,3,0)&gt;0,VLOOKUP(H729,Discount_Days!A:C,3,0)*NewSales_1001_1015!F729,0)</f>
        <v>0</v>
      </c>
      <c r="M729" s="3">
        <f t="shared" si="59"/>
        <v>120</v>
      </c>
    </row>
    <row r="730" spans="1:13" x14ac:dyDescent="0.35">
      <c r="A730" s="5">
        <v>43751</v>
      </c>
      <c r="B730" s="2" t="s">
        <v>184</v>
      </c>
      <c r="C730" s="3">
        <v>60</v>
      </c>
      <c r="D730" s="3">
        <v>22</v>
      </c>
      <c r="E730" s="3">
        <v>66</v>
      </c>
      <c r="F730" s="3">
        <v>180</v>
      </c>
      <c r="G730" s="2">
        <v>3</v>
      </c>
      <c r="H730" s="2" t="str">
        <f t="shared" si="55"/>
        <v>Sunday</v>
      </c>
      <c r="I730" s="5">
        <f t="shared" si="56"/>
        <v>43754</v>
      </c>
      <c r="J730" s="2" t="str">
        <f t="shared" si="57"/>
        <v>Wednesday</v>
      </c>
      <c r="K730" s="2" t="str">
        <f t="shared" si="58"/>
        <v>Weekend</v>
      </c>
      <c r="L730" s="3">
        <f>IF(VLOOKUP(H730,Discount_Days!A:C,3,0)&gt;0,VLOOKUP(H730,Discount_Days!A:C,3,0)*NewSales_1001_1015!F730,0)</f>
        <v>0</v>
      </c>
      <c r="M730" s="3">
        <f t="shared" si="59"/>
        <v>180</v>
      </c>
    </row>
    <row r="731" spans="1:13" x14ac:dyDescent="0.35">
      <c r="A731" s="5">
        <v>43752</v>
      </c>
      <c r="B731" s="2" t="s">
        <v>184</v>
      </c>
      <c r="C731" s="3">
        <v>60</v>
      </c>
      <c r="D731" s="3">
        <v>22</v>
      </c>
      <c r="E731" s="3">
        <v>44</v>
      </c>
      <c r="F731" s="3">
        <v>120</v>
      </c>
      <c r="G731" s="2">
        <v>2</v>
      </c>
      <c r="H731" s="2" t="str">
        <f t="shared" si="55"/>
        <v>Monday</v>
      </c>
      <c r="I731" s="5">
        <f t="shared" si="56"/>
        <v>43755</v>
      </c>
      <c r="J731" s="2" t="str">
        <f t="shared" si="57"/>
        <v>Thursday</v>
      </c>
      <c r="K731" s="2" t="str">
        <f t="shared" si="58"/>
        <v>Weekend</v>
      </c>
      <c r="L731" s="3">
        <f>IF(VLOOKUP(H731,Discount_Days!A:C,3,0)&gt;0,VLOOKUP(H731,Discount_Days!A:C,3,0)*NewSales_1001_1015!F731,0)</f>
        <v>0</v>
      </c>
      <c r="M731" s="3">
        <f t="shared" si="59"/>
        <v>120</v>
      </c>
    </row>
    <row r="732" spans="1:13" x14ac:dyDescent="0.35">
      <c r="A732" s="5">
        <v>43753</v>
      </c>
      <c r="B732" s="2" t="s">
        <v>184</v>
      </c>
      <c r="C732" s="3">
        <v>60</v>
      </c>
      <c r="D732" s="3">
        <v>22</v>
      </c>
      <c r="E732" s="3">
        <v>44</v>
      </c>
      <c r="F732" s="3">
        <v>120</v>
      </c>
      <c r="G732" s="2">
        <v>2</v>
      </c>
      <c r="H732" s="2" t="str">
        <f t="shared" si="55"/>
        <v>Tuesday</v>
      </c>
      <c r="I732" s="5">
        <f t="shared" si="56"/>
        <v>43756</v>
      </c>
      <c r="J732" s="2" t="str">
        <f t="shared" si="57"/>
        <v>Friday</v>
      </c>
      <c r="K732" s="2" t="str">
        <f t="shared" si="58"/>
        <v>Weekday</v>
      </c>
      <c r="L732" s="3">
        <f>IF(VLOOKUP(H732,Discount_Days!A:C,3,0)&gt;0,VLOOKUP(H732,Discount_Days!A:C,3,0)*NewSales_1001_1015!F732,0)</f>
        <v>6</v>
      </c>
      <c r="M732" s="3">
        <f t="shared" si="59"/>
        <v>114</v>
      </c>
    </row>
    <row r="733" spans="1:13" x14ac:dyDescent="0.35">
      <c r="A733" s="5">
        <v>43739</v>
      </c>
      <c r="B733" s="2" t="s">
        <v>45</v>
      </c>
      <c r="C733" s="3">
        <v>87.72</v>
      </c>
      <c r="D733" s="3">
        <v>30</v>
      </c>
      <c r="E733" s="3">
        <v>30</v>
      </c>
      <c r="F733" s="3">
        <v>87.72</v>
      </c>
      <c r="G733" s="2">
        <v>1</v>
      </c>
      <c r="H733" s="2" t="str">
        <f t="shared" si="55"/>
        <v>Tuesday</v>
      </c>
      <c r="I733" s="5">
        <f t="shared" si="56"/>
        <v>43742</v>
      </c>
      <c r="J733" s="2" t="str">
        <f t="shared" si="57"/>
        <v>Friday</v>
      </c>
      <c r="K733" s="2" t="str">
        <f t="shared" si="58"/>
        <v>Weekday</v>
      </c>
      <c r="L733" s="3">
        <f>IF(VLOOKUP(H733,Discount_Days!A:C,3,0)&gt;0,VLOOKUP(H733,Discount_Days!A:C,3,0)*NewSales_1001_1015!F733,0)</f>
        <v>4.3860000000000001</v>
      </c>
      <c r="M733" s="3">
        <f t="shared" si="59"/>
        <v>83.334000000000003</v>
      </c>
    </row>
    <row r="734" spans="1:13" x14ac:dyDescent="0.35">
      <c r="A734" s="5">
        <v>43741</v>
      </c>
      <c r="B734" s="2" t="s">
        <v>45</v>
      </c>
      <c r="C734" s="3">
        <v>79</v>
      </c>
      <c r="D734" s="3">
        <v>30</v>
      </c>
      <c r="E734" s="3">
        <v>90</v>
      </c>
      <c r="F734" s="3">
        <v>237</v>
      </c>
      <c r="G734" s="2">
        <v>3</v>
      </c>
      <c r="H734" s="2" t="str">
        <f t="shared" si="55"/>
        <v>Thursday</v>
      </c>
      <c r="I734" s="5">
        <f t="shared" si="56"/>
        <v>43744</v>
      </c>
      <c r="J734" s="2" t="str">
        <f t="shared" si="57"/>
        <v>Sunday</v>
      </c>
      <c r="K734" s="2" t="str">
        <f t="shared" si="58"/>
        <v>Weekday</v>
      </c>
      <c r="L734" s="3">
        <f>IF(VLOOKUP(H734,Discount_Days!A:C,3,0)&gt;0,VLOOKUP(H734,Discount_Days!A:C,3,0)*NewSales_1001_1015!F734,0)</f>
        <v>23.700000000000003</v>
      </c>
      <c r="M734" s="3">
        <f t="shared" si="59"/>
        <v>213.3</v>
      </c>
    </row>
    <row r="735" spans="1:13" x14ac:dyDescent="0.35">
      <c r="A735" s="5">
        <v>43742</v>
      </c>
      <c r="B735" s="2" t="s">
        <v>45</v>
      </c>
      <c r="C735" s="3">
        <v>79</v>
      </c>
      <c r="D735" s="3">
        <v>30</v>
      </c>
      <c r="E735" s="3">
        <v>120</v>
      </c>
      <c r="F735" s="3">
        <v>316</v>
      </c>
      <c r="G735" s="2">
        <v>4</v>
      </c>
      <c r="H735" s="2" t="str">
        <f t="shared" si="55"/>
        <v>Friday</v>
      </c>
      <c r="I735" s="5">
        <f t="shared" si="56"/>
        <v>43745</v>
      </c>
      <c r="J735" s="2" t="str">
        <f t="shared" si="57"/>
        <v>Monday</v>
      </c>
      <c r="K735" s="2" t="str">
        <f t="shared" si="58"/>
        <v>Weekday</v>
      </c>
      <c r="L735" s="3">
        <f>IF(VLOOKUP(H735,Discount_Days!A:C,3,0)&gt;0,VLOOKUP(H735,Discount_Days!A:C,3,0)*NewSales_1001_1015!F735,0)</f>
        <v>0</v>
      </c>
      <c r="M735" s="3">
        <f t="shared" si="59"/>
        <v>316</v>
      </c>
    </row>
    <row r="736" spans="1:13" x14ac:dyDescent="0.35">
      <c r="A736" s="5">
        <v>43743</v>
      </c>
      <c r="B736" s="2" t="s">
        <v>45</v>
      </c>
      <c r="C736" s="3">
        <v>83.55</v>
      </c>
      <c r="D736" s="3">
        <v>30</v>
      </c>
      <c r="E736" s="3">
        <v>60</v>
      </c>
      <c r="F736" s="3">
        <v>167.09</v>
      </c>
      <c r="G736" s="2">
        <v>2</v>
      </c>
      <c r="H736" s="2" t="str">
        <f t="shared" si="55"/>
        <v>Saturday</v>
      </c>
      <c r="I736" s="5">
        <f t="shared" si="56"/>
        <v>43746</v>
      </c>
      <c r="J736" s="2" t="str">
        <f t="shared" si="57"/>
        <v>Tuesday</v>
      </c>
      <c r="K736" s="2" t="str">
        <f t="shared" si="58"/>
        <v>Weekend</v>
      </c>
      <c r="L736" s="3">
        <f>IF(VLOOKUP(H736,Discount_Days!A:C,3,0)&gt;0,VLOOKUP(H736,Discount_Days!A:C,3,0)*NewSales_1001_1015!F736,0)</f>
        <v>0</v>
      </c>
      <c r="M736" s="3">
        <f t="shared" si="59"/>
        <v>167.09</v>
      </c>
    </row>
    <row r="737" spans="1:13" x14ac:dyDescent="0.35">
      <c r="A737" s="5">
        <v>43744</v>
      </c>
      <c r="B737" s="2" t="s">
        <v>45</v>
      </c>
      <c r="C737" s="3">
        <v>79</v>
      </c>
      <c r="D737" s="3">
        <v>30</v>
      </c>
      <c r="E737" s="3">
        <v>30</v>
      </c>
      <c r="F737" s="3">
        <v>79</v>
      </c>
      <c r="G737" s="2">
        <v>1</v>
      </c>
      <c r="H737" s="2" t="str">
        <f t="shared" si="55"/>
        <v>Sunday</v>
      </c>
      <c r="I737" s="5">
        <f t="shared" si="56"/>
        <v>43747</v>
      </c>
      <c r="J737" s="2" t="str">
        <f t="shared" si="57"/>
        <v>Wednesday</v>
      </c>
      <c r="K737" s="2" t="str">
        <f t="shared" si="58"/>
        <v>Weekend</v>
      </c>
      <c r="L737" s="3">
        <f>IF(VLOOKUP(H737,Discount_Days!A:C,3,0)&gt;0,VLOOKUP(H737,Discount_Days!A:C,3,0)*NewSales_1001_1015!F737,0)</f>
        <v>0</v>
      </c>
      <c r="M737" s="3">
        <f t="shared" si="59"/>
        <v>79</v>
      </c>
    </row>
    <row r="738" spans="1:13" x14ac:dyDescent="0.35">
      <c r="A738" s="5">
        <v>43746</v>
      </c>
      <c r="B738" s="2" t="s">
        <v>45</v>
      </c>
      <c r="C738" s="3">
        <v>79</v>
      </c>
      <c r="D738" s="3">
        <v>30</v>
      </c>
      <c r="E738" s="3">
        <v>60</v>
      </c>
      <c r="F738" s="3">
        <v>158</v>
      </c>
      <c r="G738" s="2">
        <v>2</v>
      </c>
      <c r="H738" s="2" t="str">
        <f t="shared" si="55"/>
        <v>Tuesday</v>
      </c>
      <c r="I738" s="5">
        <f t="shared" si="56"/>
        <v>43749</v>
      </c>
      <c r="J738" s="2" t="str">
        <f t="shared" si="57"/>
        <v>Friday</v>
      </c>
      <c r="K738" s="2" t="str">
        <f t="shared" si="58"/>
        <v>Weekday</v>
      </c>
      <c r="L738" s="3">
        <f>IF(VLOOKUP(H738,Discount_Days!A:C,3,0)&gt;0,VLOOKUP(H738,Discount_Days!A:C,3,0)*NewSales_1001_1015!F738,0)</f>
        <v>7.9</v>
      </c>
      <c r="M738" s="3">
        <f t="shared" si="59"/>
        <v>150.1</v>
      </c>
    </row>
    <row r="739" spans="1:13" x14ac:dyDescent="0.35">
      <c r="A739" s="5">
        <v>43747</v>
      </c>
      <c r="B739" s="2" t="s">
        <v>45</v>
      </c>
      <c r="C739" s="3">
        <v>79</v>
      </c>
      <c r="D739" s="3">
        <v>30</v>
      </c>
      <c r="E739" s="3">
        <v>30</v>
      </c>
      <c r="F739" s="3">
        <v>79</v>
      </c>
      <c r="G739" s="2">
        <v>1</v>
      </c>
      <c r="H739" s="2" t="str">
        <f t="shared" si="55"/>
        <v>Wednesday</v>
      </c>
      <c r="I739" s="5">
        <f t="shared" si="56"/>
        <v>43750</v>
      </c>
      <c r="J739" s="2" t="str">
        <f t="shared" si="57"/>
        <v>Saturday</v>
      </c>
      <c r="K739" s="2" t="str">
        <f t="shared" si="58"/>
        <v>Weekday</v>
      </c>
      <c r="L739" s="3">
        <f>IF(VLOOKUP(H739,Discount_Days!A:C,3,0)&gt;0,VLOOKUP(H739,Discount_Days!A:C,3,0)*NewSales_1001_1015!F739,0)</f>
        <v>0</v>
      </c>
      <c r="M739" s="3">
        <f t="shared" si="59"/>
        <v>79</v>
      </c>
    </row>
    <row r="740" spans="1:13" x14ac:dyDescent="0.35">
      <c r="A740" s="5">
        <v>43749</v>
      </c>
      <c r="B740" s="2" t="s">
        <v>45</v>
      </c>
      <c r="C740" s="3">
        <v>79</v>
      </c>
      <c r="D740" s="3">
        <v>30</v>
      </c>
      <c r="E740" s="3">
        <v>60</v>
      </c>
      <c r="F740" s="3">
        <v>158</v>
      </c>
      <c r="G740" s="2">
        <v>2</v>
      </c>
      <c r="H740" s="2" t="str">
        <f t="shared" si="55"/>
        <v>Friday</v>
      </c>
      <c r="I740" s="5">
        <f t="shared" si="56"/>
        <v>43752</v>
      </c>
      <c r="J740" s="2" t="str">
        <f t="shared" si="57"/>
        <v>Monday</v>
      </c>
      <c r="K740" s="2" t="str">
        <f t="shared" si="58"/>
        <v>Weekday</v>
      </c>
      <c r="L740" s="3">
        <f>IF(VLOOKUP(H740,Discount_Days!A:C,3,0)&gt;0,VLOOKUP(H740,Discount_Days!A:C,3,0)*NewSales_1001_1015!F740,0)</f>
        <v>0</v>
      </c>
      <c r="M740" s="3">
        <f t="shared" si="59"/>
        <v>158</v>
      </c>
    </row>
    <row r="741" spans="1:13" x14ac:dyDescent="0.35">
      <c r="A741" s="5">
        <v>43752</v>
      </c>
      <c r="B741" s="2" t="s">
        <v>45</v>
      </c>
      <c r="C741" s="3">
        <v>79</v>
      </c>
      <c r="D741" s="3">
        <v>30</v>
      </c>
      <c r="E741" s="3">
        <v>30</v>
      </c>
      <c r="F741" s="3">
        <v>79</v>
      </c>
      <c r="G741" s="2">
        <v>1</v>
      </c>
      <c r="H741" s="2" t="str">
        <f t="shared" si="55"/>
        <v>Monday</v>
      </c>
      <c r="I741" s="5">
        <f t="shared" si="56"/>
        <v>43755</v>
      </c>
      <c r="J741" s="2" t="str">
        <f t="shared" si="57"/>
        <v>Thursday</v>
      </c>
      <c r="K741" s="2" t="str">
        <f t="shared" si="58"/>
        <v>Weekend</v>
      </c>
      <c r="L741" s="3">
        <f>IF(VLOOKUP(H741,Discount_Days!A:C,3,0)&gt;0,VLOOKUP(H741,Discount_Days!A:C,3,0)*NewSales_1001_1015!F741,0)</f>
        <v>0</v>
      </c>
      <c r="M741" s="3">
        <f t="shared" si="59"/>
        <v>79</v>
      </c>
    </row>
    <row r="742" spans="1:13" x14ac:dyDescent="0.35">
      <c r="A742" s="5">
        <v>43753</v>
      </c>
      <c r="B742" s="2" t="s">
        <v>45</v>
      </c>
      <c r="C742" s="3">
        <v>80.650000000000006</v>
      </c>
      <c r="D742" s="3">
        <v>30</v>
      </c>
      <c r="E742" s="3">
        <v>60</v>
      </c>
      <c r="F742" s="3">
        <v>161.30000000000001</v>
      </c>
      <c r="G742" s="2">
        <v>2</v>
      </c>
      <c r="H742" s="2" t="str">
        <f t="shared" si="55"/>
        <v>Tuesday</v>
      </c>
      <c r="I742" s="5">
        <f t="shared" si="56"/>
        <v>43756</v>
      </c>
      <c r="J742" s="2" t="str">
        <f t="shared" si="57"/>
        <v>Friday</v>
      </c>
      <c r="K742" s="2" t="str">
        <f t="shared" si="58"/>
        <v>Weekday</v>
      </c>
      <c r="L742" s="3">
        <f>IF(VLOOKUP(H742,Discount_Days!A:C,3,0)&gt;0,VLOOKUP(H742,Discount_Days!A:C,3,0)*NewSales_1001_1015!F742,0)</f>
        <v>8.0650000000000013</v>
      </c>
      <c r="M742" s="3">
        <f t="shared" si="59"/>
        <v>153.23500000000001</v>
      </c>
    </row>
    <row r="743" spans="1:13" x14ac:dyDescent="0.35">
      <c r="A743" s="5">
        <v>43740</v>
      </c>
      <c r="B743" s="2" t="s">
        <v>205</v>
      </c>
      <c r="C743" s="3">
        <v>0</v>
      </c>
      <c r="D743" s="3">
        <v>13.85</v>
      </c>
      <c r="E743" s="3">
        <v>13.85</v>
      </c>
      <c r="F743" s="3">
        <v>0</v>
      </c>
      <c r="G743" s="2">
        <v>1</v>
      </c>
      <c r="H743" s="2" t="str">
        <f t="shared" si="55"/>
        <v>Wednesday</v>
      </c>
      <c r="I743" s="5">
        <f t="shared" si="56"/>
        <v>43743</v>
      </c>
      <c r="J743" s="2" t="str">
        <f t="shared" si="57"/>
        <v>Saturday</v>
      </c>
      <c r="K743" s="2" t="str">
        <f t="shared" si="58"/>
        <v>Weekday</v>
      </c>
      <c r="L743" s="3">
        <f>IF(VLOOKUP(H743,Discount_Days!A:C,3,0)&gt;0,VLOOKUP(H743,Discount_Days!A:C,3,0)*NewSales_1001_1015!F743,0)</f>
        <v>0</v>
      </c>
      <c r="M743" s="3">
        <f t="shared" si="59"/>
        <v>0</v>
      </c>
    </row>
    <row r="744" spans="1:13" x14ac:dyDescent="0.35">
      <c r="A744" s="5">
        <v>43744</v>
      </c>
      <c r="B744" s="2" t="s">
        <v>205</v>
      </c>
      <c r="C744" s="3">
        <v>50</v>
      </c>
      <c r="D744" s="3">
        <v>13.85</v>
      </c>
      <c r="E744" s="3">
        <v>13.85</v>
      </c>
      <c r="F744" s="3">
        <v>50</v>
      </c>
      <c r="G744" s="2">
        <v>1</v>
      </c>
      <c r="H744" s="2" t="str">
        <f t="shared" si="55"/>
        <v>Sunday</v>
      </c>
      <c r="I744" s="5">
        <f t="shared" si="56"/>
        <v>43747</v>
      </c>
      <c r="J744" s="2" t="str">
        <f t="shared" si="57"/>
        <v>Wednesday</v>
      </c>
      <c r="K744" s="2" t="str">
        <f t="shared" si="58"/>
        <v>Weekend</v>
      </c>
      <c r="L744" s="3">
        <f>IF(VLOOKUP(H744,Discount_Days!A:C,3,0)&gt;0,VLOOKUP(H744,Discount_Days!A:C,3,0)*NewSales_1001_1015!F744,0)</f>
        <v>0</v>
      </c>
      <c r="M744" s="3">
        <f t="shared" si="59"/>
        <v>50</v>
      </c>
    </row>
    <row r="745" spans="1:13" x14ac:dyDescent="0.35">
      <c r="A745" s="5">
        <v>43753</v>
      </c>
      <c r="B745" s="2" t="s">
        <v>205</v>
      </c>
      <c r="C745" s="3">
        <v>50</v>
      </c>
      <c r="D745" s="3">
        <v>13.85</v>
      </c>
      <c r="E745" s="3">
        <v>13.85</v>
      </c>
      <c r="F745" s="3">
        <v>50</v>
      </c>
      <c r="G745" s="2">
        <v>1</v>
      </c>
      <c r="H745" s="2" t="str">
        <f t="shared" si="55"/>
        <v>Tuesday</v>
      </c>
      <c r="I745" s="5">
        <f t="shared" si="56"/>
        <v>43756</v>
      </c>
      <c r="J745" s="2" t="str">
        <f t="shared" si="57"/>
        <v>Friday</v>
      </c>
      <c r="K745" s="2" t="str">
        <f t="shared" si="58"/>
        <v>Weekday</v>
      </c>
      <c r="L745" s="3">
        <f>IF(VLOOKUP(H745,Discount_Days!A:C,3,0)&gt;0,VLOOKUP(H745,Discount_Days!A:C,3,0)*NewSales_1001_1015!F745,0)</f>
        <v>2.5</v>
      </c>
      <c r="M745" s="3">
        <f t="shared" si="59"/>
        <v>47.5</v>
      </c>
    </row>
    <row r="746" spans="1:13" x14ac:dyDescent="0.35">
      <c r="A746" s="5">
        <v>43740</v>
      </c>
      <c r="B746" s="2" t="s">
        <v>46</v>
      </c>
      <c r="C746" s="3">
        <v>62.5</v>
      </c>
      <c r="D746" s="3">
        <v>48</v>
      </c>
      <c r="E746" s="3">
        <v>96</v>
      </c>
      <c r="F746" s="3">
        <v>125</v>
      </c>
      <c r="G746" s="2">
        <v>2</v>
      </c>
      <c r="H746" s="2" t="str">
        <f t="shared" si="55"/>
        <v>Wednesday</v>
      </c>
      <c r="I746" s="5">
        <f t="shared" si="56"/>
        <v>43743</v>
      </c>
      <c r="J746" s="2" t="str">
        <f t="shared" si="57"/>
        <v>Saturday</v>
      </c>
      <c r="K746" s="2" t="str">
        <f t="shared" si="58"/>
        <v>Weekday</v>
      </c>
      <c r="L746" s="3">
        <f>IF(VLOOKUP(H746,Discount_Days!A:C,3,0)&gt;0,VLOOKUP(H746,Discount_Days!A:C,3,0)*NewSales_1001_1015!F746,0)</f>
        <v>0</v>
      </c>
      <c r="M746" s="3">
        <f t="shared" si="59"/>
        <v>125</v>
      </c>
    </row>
    <row r="747" spans="1:13" x14ac:dyDescent="0.35">
      <c r="A747" s="5">
        <v>43741</v>
      </c>
      <c r="B747" s="2" t="s">
        <v>46</v>
      </c>
      <c r="C747" s="3">
        <v>62.5</v>
      </c>
      <c r="D747" s="3">
        <v>48</v>
      </c>
      <c r="E747" s="3">
        <v>96</v>
      </c>
      <c r="F747" s="3">
        <v>125</v>
      </c>
      <c r="G747" s="2">
        <v>2</v>
      </c>
      <c r="H747" s="2" t="str">
        <f t="shared" si="55"/>
        <v>Thursday</v>
      </c>
      <c r="I747" s="5">
        <f t="shared" si="56"/>
        <v>43744</v>
      </c>
      <c r="J747" s="2" t="str">
        <f t="shared" si="57"/>
        <v>Sunday</v>
      </c>
      <c r="K747" s="2" t="str">
        <f t="shared" si="58"/>
        <v>Weekday</v>
      </c>
      <c r="L747" s="3">
        <f>IF(VLOOKUP(H747,Discount_Days!A:C,3,0)&gt;0,VLOOKUP(H747,Discount_Days!A:C,3,0)*NewSales_1001_1015!F747,0)</f>
        <v>12.5</v>
      </c>
      <c r="M747" s="3">
        <f t="shared" si="59"/>
        <v>112.5</v>
      </c>
    </row>
    <row r="748" spans="1:13" x14ac:dyDescent="0.35">
      <c r="A748" s="5">
        <v>43742</v>
      </c>
      <c r="B748" s="2" t="s">
        <v>46</v>
      </c>
      <c r="C748" s="3">
        <v>62.5</v>
      </c>
      <c r="D748" s="3">
        <v>48</v>
      </c>
      <c r="E748" s="3">
        <v>96</v>
      </c>
      <c r="F748" s="3">
        <v>125</v>
      </c>
      <c r="G748" s="2">
        <v>2</v>
      </c>
      <c r="H748" s="2" t="str">
        <f t="shared" si="55"/>
        <v>Friday</v>
      </c>
      <c r="I748" s="5">
        <f t="shared" si="56"/>
        <v>43745</v>
      </c>
      <c r="J748" s="2" t="str">
        <f t="shared" si="57"/>
        <v>Monday</v>
      </c>
      <c r="K748" s="2" t="str">
        <f t="shared" si="58"/>
        <v>Weekday</v>
      </c>
      <c r="L748" s="3">
        <f>IF(VLOOKUP(H748,Discount_Days!A:C,3,0)&gt;0,VLOOKUP(H748,Discount_Days!A:C,3,0)*NewSales_1001_1015!F748,0)</f>
        <v>0</v>
      </c>
      <c r="M748" s="3">
        <f t="shared" si="59"/>
        <v>125</v>
      </c>
    </row>
    <row r="749" spans="1:13" x14ac:dyDescent="0.35">
      <c r="A749" s="5">
        <v>43743</v>
      </c>
      <c r="B749" s="2" t="s">
        <v>46</v>
      </c>
      <c r="C749" s="3">
        <v>128.03</v>
      </c>
      <c r="D749" s="3">
        <v>48</v>
      </c>
      <c r="E749" s="3">
        <v>144</v>
      </c>
      <c r="F749" s="3">
        <v>384.08</v>
      </c>
      <c r="G749" s="2">
        <v>3</v>
      </c>
      <c r="H749" s="2" t="str">
        <f t="shared" si="55"/>
        <v>Saturday</v>
      </c>
      <c r="I749" s="5">
        <f t="shared" si="56"/>
        <v>43746</v>
      </c>
      <c r="J749" s="2" t="str">
        <f t="shared" si="57"/>
        <v>Tuesday</v>
      </c>
      <c r="K749" s="2" t="str">
        <f t="shared" si="58"/>
        <v>Weekend</v>
      </c>
      <c r="L749" s="3">
        <f>IF(VLOOKUP(H749,Discount_Days!A:C,3,0)&gt;0,VLOOKUP(H749,Discount_Days!A:C,3,0)*NewSales_1001_1015!F749,0)</f>
        <v>0</v>
      </c>
      <c r="M749" s="3">
        <f t="shared" si="59"/>
        <v>384.08</v>
      </c>
    </row>
    <row r="750" spans="1:13" x14ac:dyDescent="0.35">
      <c r="A750" s="5">
        <v>43744</v>
      </c>
      <c r="B750" s="2" t="s">
        <v>46</v>
      </c>
      <c r="C750" s="3">
        <v>126.14</v>
      </c>
      <c r="D750" s="3">
        <v>48</v>
      </c>
      <c r="E750" s="3">
        <v>192</v>
      </c>
      <c r="F750" s="3">
        <v>504.54</v>
      </c>
      <c r="G750" s="2">
        <v>4</v>
      </c>
      <c r="H750" s="2" t="str">
        <f t="shared" si="55"/>
        <v>Sunday</v>
      </c>
      <c r="I750" s="5">
        <f t="shared" si="56"/>
        <v>43747</v>
      </c>
      <c r="J750" s="2" t="str">
        <f t="shared" si="57"/>
        <v>Wednesday</v>
      </c>
      <c r="K750" s="2" t="str">
        <f t="shared" si="58"/>
        <v>Weekend</v>
      </c>
      <c r="L750" s="3">
        <f>IF(VLOOKUP(H750,Discount_Days!A:C,3,0)&gt;0,VLOOKUP(H750,Discount_Days!A:C,3,0)*NewSales_1001_1015!F750,0)</f>
        <v>0</v>
      </c>
      <c r="M750" s="3">
        <f t="shared" si="59"/>
        <v>504.54</v>
      </c>
    </row>
    <row r="751" spans="1:13" x14ac:dyDescent="0.35">
      <c r="A751" s="5">
        <v>43745</v>
      </c>
      <c r="B751" s="2" t="s">
        <v>46</v>
      </c>
      <c r="C751" s="3">
        <v>95.39</v>
      </c>
      <c r="D751" s="3">
        <v>48</v>
      </c>
      <c r="E751" s="3">
        <v>192</v>
      </c>
      <c r="F751" s="3">
        <v>381.57</v>
      </c>
      <c r="G751" s="2">
        <v>4</v>
      </c>
      <c r="H751" s="2" t="str">
        <f t="shared" si="55"/>
        <v>Monday</v>
      </c>
      <c r="I751" s="5">
        <f t="shared" si="56"/>
        <v>43748</v>
      </c>
      <c r="J751" s="2" t="str">
        <f t="shared" si="57"/>
        <v>Thursday</v>
      </c>
      <c r="K751" s="2" t="str">
        <f t="shared" si="58"/>
        <v>Weekend</v>
      </c>
      <c r="L751" s="3">
        <f>IF(VLOOKUP(H751,Discount_Days!A:C,3,0)&gt;0,VLOOKUP(H751,Discount_Days!A:C,3,0)*NewSales_1001_1015!F751,0)</f>
        <v>0</v>
      </c>
      <c r="M751" s="3">
        <f t="shared" si="59"/>
        <v>381.57</v>
      </c>
    </row>
    <row r="752" spans="1:13" x14ac:dyDescent="0.35">
      <c r="A752" s="5">
        <v>43746</v>
      </c>
      <c r="B752" s="2" t="s">
        <v>46</v>
      </c>
      <c r="C752" s="3">
        <v>64.62</v>
      </c>
      <c r="D752" s="3">
        <v>48</v>
      </c>
      <c r="E752" s="3">
        <v>96</v>
      </c>
      <c r="F752" s="3">
        <v>129.24</v>
      </c>
      <c r="G752" s="2">
        <v>2</v>
      </c>
      <c r="H752" s="2" t="str">
        <f t="shared" si="55"/>
        <v>Tuesday</v>
      </c>
      <c r="I752" s="5">
        <f t="shared" si="56"/>
        <v>43749</v>
      </c>
      <c r="J752" s="2" t="str">
        <f t="shared" si="57"/>
        <v>Friday</v>
      </c>
      <c r="K752" s="2" t="str">
        <f t="shared" si="58"/>
        <v>Weekday</v>
      </c>
      <c r="L752" s="3">
        <f>IF(VLOOKUP(H752,Discount_Days!A:C,3,0)&gt;0,VLOOKUP(H752,Discount_Days!A:C,3,0)*NewSales_1001_1015!F752,0)</f>
        <v>6.4620000000000006</v>
      </c>
      <c r="M752" s="3">
        <f t="shared" si="59"/>
        <v>122.77800000000001</v>
      </c>
    </row>
    <row r="753" spans="1:13" x14ac:dyDescent="0.35">
      <c r="A753" s="5">
        <v>43747</v>
      </c>
      <c r="B753" s="2" t="s">
        <v>46</v>
      </c>
      <c r="C753" s="3">
        <v>125</v>
      </c>
      <c r="D753" s="3">
        <v>48</v>
      </c>
      <c r="E753" s="3">
        <v>96</v>
      </c>
      <c r="F753" s="3">
        <v>250</v>
      </c>
      <c r="G753" s="2">
        <v>2</v>
      </c>
      <c r="H753" s="2" t="str">
        <f t="shared" si="55"/>
        <v>Wednesday</v>
      </c>
      <c r="I753" s="5">
        <f t="shared" si="56"/>
        <v>43750</v>
      </c>
      <c r="J753" s="2" t="str">
        <f t="shared" si="57"/>
        <v>Saturday</v>
      </c>
      <c r="K753" s="2" t="str">
        <f t="shared" si="58"/>
        <v>Weekday</v>
      </c>
      <c r="L753" s="3">
        <f>IF(VLOOKUP(H753,Discount_Days!A:C,3,0)&gt;0,VLOOKUP(H753,Discount_Days!A:C,3,0)*NewSales_1001_1015!F753,0)</f>
        <v>0</v>
      </c>
      <c r="M753" s="3">
        <f t="shared" si="59"/>
        <v>250</v>
      </c>
    </row>
    <row r="754" spans="1:13" x14ac:dyDescent="0.35">
      <c r="A754" s="5">
        <v>43748</v>
      </c>
      <c r="B754" s="2" t="s">
        <v>46</v>
      </c>
      <c r="C754" s="3">
        <v>0</v>
      </c>
      <c r="D754" s="3">
        <v>48</v>
      </c>
      <c r="E754" s="3">
        <v>48</v>
      </c>
      <c r="F754" s="3">
        <v>0</v>
      </c>
      <c r="G754" s="2">
        <v>1</v>
      </c>
      <c r="H754" s="2" t="str">
        <f t="shared" si="55"/>
        <v>Thursday</v>
      </c>
      <c r="I754" s="5">
        <f t="shared" si="56"/>
        <v>43751</v>
      </c>
      <c r="J754" s="2" t="str">
        <f t="shared" si="57"/>
        <v>Sunday</v>
      </c>
      <c r="K754" s="2" t="str">
        <f t="shared" si="58"/>
        <v>Weekday</v>
      </c>
      <c r="L754" s="3">
        <f>IF(VLOOKUP(H754,Discount_Days!A:C,3,0)&gt;0,VLOOKUP(H754,Discount_Days!A:C,3,0)*NewSales_1001_1015!F754,0)</f>
        <v>0</v>
      </c>
      <c r="M754" s="3">
        <f t="shared" si="59"/>
        <v>0</v>
      </c>
    </row>
    <row r="755" spans="1:13" x14ac:dyDescent="0.35">
      <c r="A755" s="5">
        <v>43749</v>
      </c>
      <c r="B755" s="2" t="s">
        <v>46</v>
      </c>
      <c r="C755" s="3">
        <v>83.33</v>
      </c>
      <c r="D755" s="3">
        <v>48</v>
      </c>
      <c r="E755" s="3">
        <v>144</v>
      </c>
      <c r="F755" s="3">
        <v>250</v>
      </c>
      <c r="G755" s="2">
        <v>3</v>
      </c>
      <c r="H755" s="2" t="str">
        <f t="shared" si="55"/>
        <v>Friday</v>
      </c>
      <c r="I755" s="5">
        <f t="shared" si="56"/>
        <v>43752</v>
      </c>
      <c r="J755" s="2" t="str">
        <f t="shared" si="57"/>
        <v>Monday</v>
      </c>
      <c r="K755" s="2" t="str">
        <f t="shared" si="58"/>
        <v>Weekday</v>
      </c>
      <c r="L755" s="3">
        <f>IF(VLOOKUP(H755,Discount_Days!A:C,3,0)&gt;0,VLOOKUP(H755,Discount_Days!A:C,3,0)*NewSales_1001_1015!F755,0)</f>
        <v>0</v>
      </c>
      <c r="M755" s="3">
        <f t="shared" si="59"/>
        <v>250</v>
      </c>
    </row>
    <row r="756" spans="1:13" x14ac:dyDescent="0.35">
      <c r="A756" s="5">
        <v>43750</v>
      </c>
      <c r="B756" s="2" t="s">
        <v>46</v>
      </c>
      <c r="C756" s="3">
        <v>125</v>
      </c>
      <c r="D756" s="3">
        <v>48</v>
      </c>
      <c r="E756" s="3">
        <v>192</v>
      </c>
      <c r="F756" s="3">
        <v>500</v>
      </c>
      <c r="G756" s="2">
        <v>4</v>
      </c>
      <c r="H756" s="2" t="str">
        <f t="shared" si="55"/>
        <v>Saturday</v>
      </c>
      <c r="I756" s="5">
        <f t="shared" si="56"/>
        <v>43753</v>
      </c>
      <c r="J756" s="2" t="str">
        <f t="shared" si="57"/>
        <v>Tuesday</v>
      </c>
      <c r="K756" s="2" t="str">
        <f t="shared" si="58"/>
        <v>Weekend</v>
      </c>
      <c r="L756" s="3">
        <f>IF(VLOOKUP(H756,Discount_Days!A:C,3,0)&gt;0,VLOOKUP(H756,Discount_Days!A:C,3,0)*NewSales_1001_1015!F756,0)</f>
        <v>0</v>
      </c>
      <c r="M756" s="3">
        <f t="shared" si="59"/>
        <v>500</v>
      </c>
    </row>
    <row r="757" spans="1:13" x14ac:dyDescent="0.35">
      <c r="A757" s="5">
        <v>43751</v>
      </c>
      <c r="B757" s="2" t="s">
        <v>46</v>
      </c>
      <c r="C757" s="3">
        <v>125</v>
      </c>
      <c r="D757" s="3">
        <v>48</v>
      </c>
      <c r="E757" s="3">
        <v>96</v>
      </c>
      <c r="F757" s="3">
        <v>250</v>
      </c>
      <c r="G757" s="2">
        <v>2</v>
      </c>
      <c r="H757" s="2" t="str">
        <f t="shared" si="55"/>
        <v>Sunday</v>
      </c>
      <c r="I757" s="5">
        <f t="shared" si="56"/>
        <v>43754</v>
      </c>
      <c r="J757" s="2" t="str">
        <f t="shared" si="57"/>
        <v>Wednesday</v>
      </c>
      <c r="K757" s="2" t="str">
        <f t="shared" si="58"/>
        <v>Weekend</v>
      </c>
      <c r="L757" s="3">
        <f>IF(VLOOKUP(H757,Discount_Days!A:C,3,0)&gt;0,VLOOKUP(H757,Discount_Days!A:C,3,0)*NewSales_1001_1015!F757,0)</f>
        <v>0</v>
      </c>
      <c r="M757" s="3">
        <f t="shared" si="59"/>
        <v>250</v>
      </c>
    </row>
    <row r="758" spans="1:13" x14ac:dyDescent="0.35">
      <c r="A758" s="5">
        <v>43752</v>
      </c>
      <c r="B758" s="2" t="s">
        <v>46</v>
      </c>
      <c r="C758" s="3">
        <v>85.04</v>
      </c>
      <c r="D758" s="3">
        <v>48</v>
      </c>
      <c r="E758" s="3">
        <v>144</v>
      </c>
      <c r="F758" s="3">
        <v>255.13</v>
      </c>
      <c r="G758" s="2">
        <v>3</v>
      </c>
      <c r="H758" s="2" t="str">
        <f t="shared" si="55"/>
        <v>Monday</v>
      </c>
      <c r="I758" s="5">
        <f t="shared" si="56"/>
        <v>43755</v>
      </c>
      <c r="J758" s="2" t="str">
        <f t="shared" si="57"/>
        <v>Thursday</v>
      </c>
      <c r="K758" s="2" t="str">
        <f t="shared" si="58"/>
        <v>Weekend</v>
      </c>
      <c r="L758" s="3">
        <f>IF(VLOOKUP(H758,Discount_Days!A:C,3,0)&gt;0,VLOOKUP(H758,Discount_Days!A:C,3,0)*NewSales_1001_1015!F758,0)</f>
        <v>0</v>
      </c>
      <c r="M758" s="3">
        <f t="shared" si="59"/>
        <v>255.13</v>
      </c>
    </row>
    <row r="759" spans="1:13" x14ac:dyDescent="0.35">
      <c r="A759" s="5">
        <v>43753</v>
      </c>
      <c r="B759" s="2" t="s">
        <v>46</v>
      </c>
      <c r="C759" s="3">
        <v>125</v>
      </c>
      <c r="D759" s="3">
        <v>48</v>
      </c>
      <c r="E759" s="3">
        <v>192</v>
      </c>
      <c r="F759" s="3">
        <v>500</v>
      </c>
      <c r="G759" s="2">
        <v>4</v>
      </c>
      <c r="H759" s="2" t="str">
        <f t="shared" si="55"/>
        <v>Tuesday</v>
      </c>
      <c r="I759" s="5">
        <f t="shared" si="56"/>
        <v>43756</v>
      </c>
      <c r="J759" s="2" t="str">
        <f t="shared" si="57"/>
        <v>Friday</v>
      </c>
      <c r="K759" s="2" t="str">
        <f t="shared" si="58"/>
        <v>Weekday</v>
      </c>
      <c r="L759" s="3">
        <f>IF(VLOOKUP(H759,Discount_Days!A:C,3,0)&gt;0,VLOOKUP(H759,Discount_Days!A:C,3,0)*NewSales_1001_1015!F759,0)</f>
        <v>25</v>
      </c>
      <c r="M759" s="3">
        <f t="shared" si="59"/>
        <v>475</v>
      </c>
    </row>
    <row r="760" spans="1:13" x14ac:dyDescent="0.35">
      <c r="A760" s="5">
        <v>43739</v>
      </c>
      <c r="B760" s="2" t="s">
        <v>302</v>
      </c>
      <c r="C760" s="3">
        <v>25</v>
      </c>
      <c r="D760" s="3">
        <v>10.5</v>
      </c>
      <c r="E760" s="3">
        <v>10.5</v>
      </c>
      <c r="F760" s="3">
        <v>25</v>
      </c>
      <c r="G760" s="2">
        <v>1</v>
      </c>
      <c r="H760" s="2" t="str">
        <f t="shared" si="55"/>
        <v>Tuesday</v>
      </c>
      <c r="I760" s="5">
        <f t="shared" si="56"/>
        <v>43742</v>
      </c>
      <c r="J760" s="2" t="str">
        <f t="shared" si="57"/>
        <v>Friday</v>
      </c>
      <c r="K760" s="2" t="str">
        <f t="shared" si="58"/>
        <v>Weekday</v>
      </c>
      <c r="L760" s="3">
        <f>IF(VLOOKUP(H760,Discount_Days!A:C,3,0)&gt;0,VLOOKUP(H760,Discount_Days!A:C,3,0)*NewSales_1001_1015!F760,0)</f>
        <v>1.25</v>
      </c>
      <c r="M760" s="3">
        <f t="shared" si="59"/>
        <v>23.75</v>
      </c>
    </row>
    <row r="761" spans="1:13" x14ac:dyDescent="0.35">
      <c r="A761" s="5">
        <v>43743</v>
      </c>
      <c r="B761" s="2" t="s">
        <v>302</v>
      </c>
      <c r="C761" s="3">
        <v>25</v>
      </c>
      <c r="D761" s="3">
        <v>10.5</v>
      </c>
      <c r="E761" s="3">
        <v>21</v>
      </c>
      <c r="F761" s="3">
        <v>50</v>
      </c>
      <c r="G761" s="2">
        <v>2</v>
      </c>
      <c r="H761" s="2" t="str">
        <f t="shared" si="55"/>
        <v>Saturday</v>
      </c>
      <c r="I761" s="5">
        <f t="shared" si="56"/>
        <v>43746</v>
      </c>
      <c r="J761" s="2" t="str">
        <f t="shared" si="57"/>
        <v>Tuesday</v>
      </c>
      <c r="K761" s="2" t="str">
        <f t="shared" si="58"/>
        <v>Weekend</v>
      </c>
      <c r="L761" s="3">
        <f>IF(VLOOKUP(H761,Discount_Days!A:C,3,0)&gt;0,VLOOKUP(H761,Discount_Days!A:C,3,0)*NewSales_1001_1015!F761,0)</f>
        <v>0</v>
      </c>
      <c r="M761" s="3">
        <f t="shared" si="59"/>
        <v>50</v>
      </c>
    </row>
    <row r="762" spans="1:13" x14ac:dyDescent="0.35">
      <c r="A762" s="5">
        <v>43744</v>
      </c>
      <c r="B762" s="2" t="s">
        <v>302</v>
      </c>
      <c r="C762" s="3">
        <v>25</v>
      </c>
      <c r="D762" s="3">
        <v>10.5</v>
      </c>
      <c r="E762" s="3">
        <v>21</v>
      </c>
      <c r="F762" s="3">
        <v>50</v>
      </c>
      <c r="G762" s="2">
        <v>2</v>
      </c>
      <c r="H762" s="2" t="str">
        <f t="shared" si="55"/>
        <v>Sunday</v>
      </c>
      <c r="I762" s="5">
        <f t="shared" si="56"/>
        <v>43747</v>
      </c>
      <c r="J762" s="2" t="str">
        <f t="shared" si="57"/>
        <v>Wednesday</v>
      </c>
      <c r="K762" s="2" t="str">
        <f t="shared" si="58"/>
        <v>Weekend</v>
      </c>
      <c r="L762" s="3">
        <f>IF(VLOOKUP(H762,Discount_Days!A:C,3,0)&gt;0,VLOOKUP(H762,Discount_Days!A:C,3,0)*NewSales_1001_1015!F762,0)</f>
        <v>0</v>
      </c>
      <c r="M762" s="3">
        <f t="shared" si="59"/>
        <v>50</v>
      </c>
    </row>
    <row r="763" spans="1:13" x14ac:dyDescent="0.35">
      <c r="A763" s="5">
        <v>43749</v>
      </c>
      <c r="B763" s="2" t="s">
        <v>302</v>
      </c>
      <c r="C763" s="3">
        <v>25</v>
      </c>
      <c r="D763" s="3">
        <v>10.5</v>
      </c>
      <c r="E763" s="3">
        <v>10.5</v>
      </c>
      <c r="F763" s="3">
        <v>25</v>
      </c>
      <c r="G763" s="2">
        <v>1</v>
      </c>
      <c r="H763" s="2" t="str">
        <f t="shared" si="55"/>
        <v>Friday</v>
      </c>
      <c r="I763" s="5">
        <f t="shared" si="56"/>
        <v>43752</v>
      </c>
      <c r="J763" s="2" t="str">
        <f t="shared" si="57"/>
        <v>Monday</v>
      </c>
      <c r="K763" s="2" t="str">
        <f t="shared" si="58"/>
        <v>Weekday</v>
      </c>
      <c r="L763" s="3">
        <f>IF(VLOOKUP(H763,Discount_Days!A:C,3,0)&gt;0,VLOOKUP(H763,Discount_Days!A:C,3,0)*NewSales_1001_1015!F763,0)</f>
        <v>0</v>
      </c>
      <c r="M763" s="3">
        <f t="shared" si="59"/>
        <v>25</v>
      </c>
    </row>
    <row r="764" spans="1:13" x14ac:dyDescent="0.35">
      <c r="A764" s="5">
        <v>43750</v>
      </c>
      <c r="B764" s="2" t="s">
        <v>302</v>
      </c>
      <c r="C764" s="3">
        <v>25</v>
      </c>
      <c r="D764" s="3">
        <v>10.5</v>
      </c>
      <c r="E764" s="3">
        <v>10.5</v>
      </c>
      <c r="F764" s="3">
        <v>25</v>
      </c>
      <c r="G764" s="2">
        <v>1</v>
      </c>
      <c r="H764" s="2" t="str">
        <f t="shared" si="55"/>
        <v>Saturday</v>
      </c>
      <c r="I764" s="5">
        <f t="shared" si="56"/>
        <v>43753</v>
      </c>
      <c r="J764" s="2" t="str">
        <f t="shared" si="57"/>
        <v>Tuesday</v>
      </c>
      <c r="K764" s="2" t="str">
        <f t="shared" si="58"/>
        <v>Weekend</v>
      </c>
      <c r="L764" s="3">
        <f>IF(VLOOKUP(H764,Discount_Days!A:C,3,0)&gt;0,VLOOKUP(H764,Discount_Days!A:C,3,0)*NewSales_1001_1015!F764,0)</f>
        <v>0</v>
      </c>
      <c r="M764" s="3">
        <f t="shared" si="59"/>
        <v>25</v>
      </c>
    </row>
    <row r="765" spans="1:13" x14ac:dyDescent="0.35">
      <c r="A765" s="5">
        <v>43739</v>
      </c>
      <c r="B765" s="2" t="s">
        <v>338</v>
      </c>
      <c r="C765" s="3">
        <v>39</v>
      </c>
      <c r="D765" s="3">
        <v>18</v>
      </c>
      <c r="E765" s="3">
        <v>72</v>
      </c>
      <c r="F765" s="3">
        <v>156</v>
      </c>
      <c r="G765" s="2">
        <v>4</v>
      </c>
      <c r="H765" s="2" t="str">
        <f t="shared" si="55"/>
        <v>Tuesday</v>
      </c>
      <c r="I765" s="5">
        <f t="shared" si="56"/>
        <v>43742</v>
      </c>
      <c r="J765" s="2" t="str">
        <f t="shared" si="57"/>
        <v>Friday</v>
      </c>
      <c r="K765" s="2" t="str">
        <f t="shared" si="58"/>
        <v>Weekday</v>
      </c>
      <c r="L765" s="3">
        <f>IF(VLOOKUP(H765,Discount_Days!A:C,3,0)&gt;0,VLOOKUP(H765,Discount_Days!A:C,3,0)*NewSales_1001_1015!F765,0)</f>
        <v>7.8000000000000007</v>
      </c>
      <c r="M765" s="3">
        <f t="shared" si="59"/>
        <v>148.19999999999999</v>
      </c>
    </row>
    <row r="766" spans="1:13" x14ac:dyDescent="0.35">
      <c r="A766" s="5">
        <v>43740</v>
      </c>
      <c r="B766" s="2" t="s">
        <v>338</v>
      </c>
      <c r="C766" s="3">
        <v>39</v>
      </c>
      <c r="D766" s="3">
        <v>18</v>
      </c>
      <c r="E766" s="3">
        <v>18</v>
      </c>
      <c r="F766" s="3">
        <v>39</v>
      </c>
      <c r="G766" s="2">
        <v>1</v>
      </c>
      <c r="H766" s="2" t="str">
        <f t="shared" si="55"/>
        <v>Wednesday</v>
      </c>
      <c r="I766" s="5">
        <f t="shared" si="56"/>
        <v>43743</v>
      </c>
      <c r="J766" s="2" t="str">
        <f t="shared" si="57"/>
        <v>Saturday</v>
      </c>
      <c r="K766" s="2" t="str">
        <f t="shared" si="58"/>
        <v>Weekday</v>
      </c>
      <c r="L766" s="3">
        <f>IF(VLOOKUP(H766,Discount_Days!A:C,3,0)&gt;0,VLOOKUP(H766,Discount_Days!A:C,3,0)*NewSales_1001_1015!F766,0)</f>
        <v>0</v>
      </c>
      <c r="M766" s="3">
        <f t="shared" si="59"/>
        <v>39</v>
      </c>
    </row>
    <row r="767" spans="1:13" x14ac:dyDescent="0.35">
      <c r="A767" s="5">
        <v>43741</v>
      </c>
      <c r="B767" s="2" t="s">
        <v>338</v>
      </c>
      <c r="C767" s="3">
        <v>39</v>
      </c>
      <c r="D767" s="3">
        <v>18</v>
      </c>
      <c r="E767" s="3">
        <v>18</v>
      </c>
      <c r="F767" s="3">
        <v>39</v>
      </c>
      <c r="G767" s="2">
        <v>1</v>
      </c>
      <c r="H767" s="2" t="str">
        <f t="shared" si="55"/>
        <v>Thursday</v>
      </c>
      <c r="I767" s="5">
        <f t="shared" si="56"/>
        <v>43744</v>
      </c>
      <c r="J767" s="2" t="str">
        <f t="shared" si="57"/>
        <v>Sunday</v>
      </c>
      <c r="K767" s="2" t="str">
        <f t="shared" si="58"/>
        <v>Weekday</v>
      </c>
      <c r="L767" s="3">
        <f>IF(VLOOKUP(H767,Discount_Days!A:C,3,0)&gt;0,VLOOKUP(H767,Discount_Days!A:C,3,0)*NewSales_1001_1015!F767,0)</f>
        <v>3.9000000000000004</v>
      </c>
      <c r="M767" s="3">
        <f t="shared" si="59"/>
        <v>35.1</v>
      </c>
    </row>
    <row r="768" spans="1:13" x14ac:dyDescent="0.35">
      <c r="A768" s="5">
        <v>43744</v>
      </c>
      <c r="B768" s="2" t="s">
        <v>338</v>
      </c>
      <c r="C768" s="3">
        <v>39</v>
      </c>
      <c r="D768" s="3">
        <v>18</v>
      </c>
      <c r="E768" s="3">
        <v>18</v>
      </c>
      <c r="F768" s="3">
        <v>39</v>
      </c>
      <c r="G768" s="2">
        <v>1</v>
      </c>
      <c r="H768" s="2" t="str">
        <f t="shared" si="55"/>
        <v>Sunday</v>
      </c>
      <c r="I768" s="5">
        <f t="shared" si="56"/>
        <v>43747</v>
      </c>
      <c r="J768" s="2" t="str">
        <f t="shared" si="57"/>
        <v>Wednesday</v>
      </c>
      <c r="K768" s="2" t="str">
        <f t="shared" si="58"/>
        <v>Weekend</v>
      </c>
      <c r="L768" s="3">
        <f>IF(VLOOKUP(H768,Discount_Days!A:C,3,0)&gt;0,VLOOKUP(H768,Discount_Days!A:C,3,0)*NewSales_1001_1015!F768,0)</f>
        <v>0</v>
      </c>
      <c r="M768" s="3">
        <f t="shared" si="59"/>
        <v>39</v>
      </c>
    </row>
    <row r="769" spans="1:13" x14ac:dyDescent="0.35">
      <c r="A769" s="5">
        <v>43745</v>
      </c>
      <c r="B769" s="2" t="s">
        <v>338</v>
      </c>
      <c r="C769" s="3">
        <v>39</v>
      </c>
      <c r="D769" s="3">
        <v>18</v>
      </c>
      <c r="E769" s="3">
        <v>18</v>
      </c>
      <c r="F769" s="3">
        <v>39</v>
      </c>
      <c r="G769" s="2">
        <v>1</v>
      </c>
      <c r="H769" s="2" t="str">
        <f t="shared" si="55"/>
        <v>Monday</v>
      </c>
      <c r="I769" s="5">
        <f t="shared" si="56"/>
        <v>43748</v>
      </c>
      <c r="J769" s="2" t="str">
        <f t="shared" si="57"/>
        <v>Thursday</v>
      </c>
      <c r="K769" s="2" t="str">
        <f t="shared" si="58"/>
        <v>Weekend</v>
      </c>
      <c r="L769" s="3">
        <f>IF(VLOOKUP(H769,Discount_Days!A:C,3,0)&gt;0,VLOOKUP(H769,Discount_Days!A:C,3,0)*NewSales_1001_1015!F769,0)</f>
        <v>0</v>
      </c>
      <c r="M769" s="3">
        <f t="shared" si="59"/>
        <v>39</v>
      </c>
    </row>
    <row r="770" spans="1:13" x14ac:dyDescent="0.35">
      <c r="A770" s="5">
        <v>43748</v>
      </c>
      <c r="B770" s="2" t="s">
        <v>338</v>
      </c>
      <c r="C770" s="3">
        <v>39</v>
      </c>
      <c r="D770" s="3">
        <v>18</v>
      </c>
      <c r="E770" s="3">
        <v>36</v>
      </c>
      <c r="F770" s="3">
        <v>78</v>
      </c>
      <c r="G770" s="2">
        <v>2</v>
      </c>
      <c r="H770" s="2" t="str">
        <f t="shared" si="55"/>
        <v>Thursday</v>
      </c>
      <c r="I770" s="5">
        <f t="shared" si="56"/>
        <v>43751</v>
      </c>
      <c r="J770" s="2" t="str">
        <f t="shared" si="57"/>
        <v>Sunday</v>
      </c>
      <c r="K770" s="2" t="str">
        <f t="shared" si="58"/>
        <v>Weekday</v>
      </c>
      <c r="L770" s="3">
        <f>IF(VLOOKUP(H770,Discount_Days!A:C,3,0)&gt;0,VLOOKUP(H770,Discount_Days!A:C,3,0)*NewSales_1001_1015!F770,0)</f>
        <v>7.8000000000000007</v>
      </c>
      <c r="M770" s="3">
        <f t="shared" si="59"/>
        <v>70.2</v>
      </c>
    </row>
    <row r="771" spans="1:13" x14ac:dyDescent="0.35">
      <c r="A771" s="5">
        <v>43739</v>
      </c>
      <c r="B771" s="2" t="s">
        <v>339</v>
      </c>
      <c r="C771" s="3">
        <v>39</v>
      </c>
      <c r="D771" s="3">
        <v>18</v>
      </c>
      <c r="E771" s="3">
        <v>72</v>
      </c>
      <c r="F771" s="3">
        <v>156</v>
      </c>
      <c r="G771" s="2">
        <v>4</v>
      </c>
      <c r="H771" s="2" t="str">
        <f t="shared" ref="H771:H834" si="60">TEXT(A771,"dddd")</f>
        <v>Tuesday</v>
      </c>
      <c r="I771" s="5">
        <f t="shared" ref="I771:I834" si="61">A771+3</f>
        <v>43742</v>
      </c>
      <c r="J771" s="2" t="str">
        <f t="shared" ref="J771:J834" si="62">TEXT(I771,"dddd")</f>
        <v>Friday</v>
      </c>
      <c r="K771" s="2" t="str">
        <f t="shared" ref="K771:K834" si="63">IF(OR(H771="Mondayday",H771="Tuesday",H771="Wednesday",H771="Thursday",H771="Friday"),"Weekday","Weekend")</f>
        <v>Weekday</v>
      </c>
      <c r="L771" s="3">
        <f>IF(VLOOKUP(H771,Discount_Days!A:C,3,0)&gt;0,VLOOKUP(H771,Discount_Days!A:C,3,0)*NewSales_1001_1015!F771,0)</f>
        <v>7.8000000000000007</v>
      </c>
      <c r="M771" s="3">
        <f t="shared" ref="M771:M834" si="64">F771-L771</f>
        <v>148.19999999999999</v>
      </c>
    </row>
    <row r="772" spans="1:13" x14ac:dyDescent="0.35">
      <c r="A772" s="5">
        <v>43740</v>
      </c>
      <c r="B772" s="2" t="s">
        <v>339</v>
      </c>
      <c r="C772" s="3">
        <v>39</v>
      </c>
      <c r="D772" s="3">
        <v>18</v>
      </c>
      <c r="E772" s="3">
        <v>18</v>
      </c>
      <c r="F772" s="3">
        <v>39</v>
      </c>
      <c r="G772" s="2">
        <v>1</v>
      </c>
      <c r="H772" s="2" t="str">
        <f t="shared" si="60"/>
        <v>Wednesday</v>
      </c>
      <c r="I772" s="5">
        <f t="shared" si="61"/>
        <v>43743</v>
      </c>
      <c r="J772" s="2" t="str">
        <f t="shared" si="62"/>
        <v>Saturday</v>
      </c>
      <c r="K772" s="2" t="str">
        <f t="shared" si="63"/>
        <v>Weekday</v>
      </c>
      <c r="L772" s="3">
        <f>IF(VLOOKUP(H772,Discount_Days!A:C,3,0)&gt;0,VLOOKUP(H772,Discount_Days!A:C,3,0)*NewSales_1001_1015!F772,0)</f>
        <v>0</v>
      </c>
      <c r="M772" s="3">
        <f t="shared" si="64"/>
        <v>39</v>
      </c>
    </row>
    <row r="773" spans="1:13" x14ac:dyDescent="0.35">
      <c r="A773" s="5">
        <v>43741</v>
      </c>
      <c r="B773" s="2" t="s">
        <v>339</v>
      </c>
      <c r="C773" s="3">
        <v>39</v>
      </c>
      <c r="D773" s="3">
        <v>18</v>
      </c>
      <c r="E773" s="3">
        <v>36</v>
      </c>
      <c r="F773" s="3">
        <v>78</v>
      </c>
      <c r="G773" s="2">
        <v>2</v>
      </c>
      <c r="H773" s="2" t="str">
        <f t="shared" si="60"/>
        <v>Thursday</v>
      </c>
      <c r="I773" s="5">
        <f t="shared" si="61"/>
        <v>43744</v>
      </c>
      <c r="J773" s="2" t="str">
        <f t="shared" si="62"/>
        <v>Sunday</v>
      </c>
      <c r="K773" s="2" t="str">
        <f t="shared" si="63"/>
        <v>Weekday</v>
      </c>
      <c r="L773" s="3">
        <f>IF(VLOOKUP(H773,Discount_Days!A:C,3,0)&gt;0,VLOOKUP(H773,Discount_Days!A:C,3,0)*NewSales_1001_1015!F773,0)</f>
        <v>7.8000000000000007</v>
      </c>
      <c r="M773" s="3">
        <f t="shared" si="64"/>
        <v>70.2</v>
      </c>
    </row>
    <row r="774" spans="1:13" x14ac:dyDescent="0.35">
      <c r="A774" s="5">
        <v>43744</v>
      </c>
      <c r="B774" s="2" t="s">
        <v>339</v>
      </c>
      <c r="C774" s="3">
        <v>43.53</v>
      </c>
      <c r="D774" s="3">
        <v>18</v>
      </c>
      <c r="E774" s="3">
        <v>18</v>
      </c>
      <c r="F774" s="3">
        <v>43.53</v>
      </c>
      <c r="G774" s="2">
        <v>1</v>
      </c>
      <c r="H774" s="2" t="str">
        <f t="shared" si="60"/>
        <v>Sunday</v>
      </c>
      <c r="I774" s="5">
        <f t="shared" si="61"/>
        <v>43747</v>
      </c>
      <c r="J774" s="2" t="str">
        <f t="shared" si="62"/>
        <v>Wednesday</v>
      </c>
      <c r="K774" s="2" t="str">
        <f t="shared" si="63"/>
        <v>Weekend</v>
      </c>
      <c r="L774" s="3">
        <f>IF(VLOOKUP(H774,Discount_Days!A:C,3,0)&gt;0,VLOOKUP(H774,Discount_Days!A:C,3,0)*NewSales_1001_1015!F774,0)</f>
        <v>0</v>
      </c>
      <c r="M774" s="3">
        <f t="shared" si="64"/>
        <v>43.53</v>
      </c>
    </row>
    <row r="775" spans="1:13" x14ac:dyDescent="0.35">
      <c r="A775" s="5">
        <v>43745</v>
      </c>
      <c r="B775" s="2" t="s">
        <v>339</v>
      </c>
      <c r="C775" s="3">
        <v>40.520000000000003</v>
      </c>
      <c r="D775" s="3">
        <v>18</v>
      </c>
      <c r="E775" s="3">
        <v>54</v>
      </c>
      <c r="F775" s="3">
        <v>121.57</v>
      </c>
      <c r="G775" s="2">
        <v>3</v>
      </c>
      <c r="H775" s="2" t="str">
        <f t="shared" si="60"/>
        <v>Monday</v>
      </c>
      <c r="I775" s="5">
        <f t="shared" si="61"/>
        <v>43748</v>
      </c>
      <c r="J775" s="2" t="str">
        <f t="shared" si="62"/>
        <v>Thursday</v>
      </c>
      <c r="K775" s="2" t="str">
        <f t="shared" si="63"/>
        <v>Weekend</v>
      </c>
      <c r="L775" s="3">
        <f>IF(VLOOKUP(H775,Discount_Days!A:C,3,0)&gt;0,VLOOKUP(H775,Discount_Days!A:C,3,0)*NewSales_1001_1015!F775,0)</f>
        <v>0</v>
      </c>
      <c r="M775" s="3">
        <f t="shared" si="64"/>
        <v>121.57</v>
      </c>
    </row>
    <row r="776" spans="1:13" x14ac:dyDescent="0.35">
      <c r="A776" s="5">
        <v>43746</v>
      </c>
      <c r="B776" s="2" t="s">
        <v>339</v>
      </c>
      <c r="C776" s="3">
        <v>39</v>
      </c>
      <c r="D776" s="3">
        <v>18</v>
      </c>
      <c r="E776" s="3">
        <v>18</v>
      </c>
      <c r="F776" s="3">
        <v>39</v>
      </c>
      <c r="G776" s="2">
        <v>1</v>
      </c>
      <c r="H776" s="2" t="str">
        <f t="shared" si="60"/>
        <v>Tuesday</v>
      </c>
      <c r="I776" s="5">
        <f t="shared" si="61"/>
        <v>43749</v>
      </c>
      <c r="J776" s="2" t="str">
        <f t="shared" si="62"/>
        <v>Friday</v>
      </c>
      <c r="K776" s="2" t="str">
        <f t="shared" si="63"/>
        <v>Weekday</v>
      </c>
      <c r="L776" s="3">
        <f>IF(VLOOKUP(H776,Discount_Days!A:C,3,0)&gt;0,VLOOKUP(H776,Discount_Days!A:C,3,0)*NewSales_1001_1015!F776,0)</f>
        <v>1.9500000000000002</v>
      </c>
      <c r="M776" s="3">
        <f t="shared" si="64"/>
        <v>37.049999999999997</v>
      </c>
    </row>
    <row r="777" spans="1:13" x14ac:dyDescent="0.35">
      <c r="A777" s="5">
        <v>43748</v>
      </c>
      <c r="B777" s="2" t="s">
        <v>339</v>
      </c>
      <c r="C777" s="3">
        <v>39</v>
      </c>
      <c r="D777" s="3">
        <v>18</v>
      </c>
      <c r="E777" s="3">
        <v>18</v>
      </c>
      <c r="F777" s="3">
        <v>39</v>
      </c>
      <c r="G777" s="2">
        <v>1</v>
      </c>
      <c r="H777" s="2" t="str">
        <f t="shared" si="60"/>
        <v>Thursday</v>
      </c>
      <c r="I777" s="5">
        <f t="shared" si="61"/>
        <v>43751</v>
      </c>
      <c r="J777" s="2" t="str">
        <f t="shared" si="62"/>
        <v>Sunday</v>
      </c>
      <c r="K777" s="2" t="str">
        <f t="shared" si="63"/>
        <v>Weekday</v>
      </c>
      <c r="L777" s="3">
        <f>IF(VLOOKUP(H777,Discount_Days!A:C,3,0)&gt;0,VLOOKUP(H777,Discount_Days!A:C,3,0)*NewSales_1001_1015!F777,0)</f>
        <v>3.9000000000000004</v>
      </c>
      <c r="M777" s="3">
        <f t="shared" si="64"/>
        <v>35.1</v>
      </c>
    </row>
    <row r="778" spans="1:13" x14ac:dyDescent="0.35">
      <c r="A778" s="5">
        <v>43749</v>
      </c>
      <c r="B778" s="2" t="s">
        <v>339</v>
      </c>
      <c r="C778" s="3">
        <v>39</v>
      </c>
      <c r="D778" s="3">
        <v>18</v>
      </c>
      <c r="E778" s="3">
        <v>54</v>
      </c>
      <c r="F778" s="3">
        <v>117</v>
      </c>
      <c r="G778" s="2">
        <v>3</v>
      </c>
      <c r="H778" s="2" t="str">
        <f t="shared" si="60"/>
        <v>Friday</v>
      </c>
      <c r="I778" s="5">
        <f t="shared" si="61"/>
        <v>43752</v>
      </c>
      <c r="J778" s="2" t="str">
        <f t="shared" si="62"/>
        <v>Monday</v>
      </c>
      <c r="K778" s="2" t="str">
        <f t="shared" si="63"/>
        <v>Weekday</v>
      </c>
      <c r="L778" s="3">
        <f>IF(VLOOKUP(H778,Discount_Days!A:C,3,0)&gt;0,VLOOKUP(H778,Discount_Days!A:C,3,0)*NewSales_1001_1015!F778,0)</f>
        <v>0</v>
      </c>
      <c r="M778" s="3">
        <f t="shared" si="64"/>
        <v>117</v>
      </c>
    </row>
    <row r="779" spans="1:13" x14ac:dyDescent="0.35">
      <c r="A779" s="5">
        <v>43750</v>
      </c>
      <c r="B779" s="2" t="s">
        <v>339</v>
      </c>
      <c r="C779" s="3">
        <v>39</v>
      </c>
      <c r="D779" s="3">
        <v>18</v>
      </c>
      <c r="E779" s="3">
        <v>36</v>
      </c>
      <c r="F779" s="3">
        <v>78</v>
      </c>
      <c r="G779" s="2">
        <v>2</v>
      </c>
      <c r="H779" s="2" t="str">
        <f t="shared" si="60"/>
        <v>Saturday</v>
      </c>
      <c r="I779" s="5">
        <f t="shared" si="61"/>
        <v>43753</v>
      </c>
      <c r="J779" s="2" t="str">
        <f t="shared" si="62"/>
        <v>Tuesday</v>
      </c>
      <c r="K779" s="2" t="str">
        <f t="shared" si="63"/>
        <v>Weekend</v>
      </c>
      <c r="L779" s="3">
        <f>IF(VLOOKUP(H779,Discount_Days!A:C,3,0)&gt;0,VLOOKUP(H779,Discount_Days!A:C,3,0)*NewSales_1001_1015!F779,0)</f>
        <v>0</v>
      </c>
      <c r="M779" s="3">
        <f t="shared" si="64"/>
        <v>78</v>
      </c>
    </row>
    <row r="780" spans="1:13" x14ac:dyDescent="0.35">
      <c r="A780" s="5">
        <v>43751</v>
      </c>
      <c r="B780" s="2" t="s">
        <v>339</v>
      </c>
      <c r="C780" s="3">
        <v>39</v>
      </c>
      <c r="D780" s="3">
        <v>18</v>
      </c>
      <c r="E780" s="3">
        <v>18</v>
      </c>
      <c r="F780" s="3">
        <v>39</v>
      </c>
      <c r="G780" s="2">
        <v>1</v>
      </c>
      <c r="H780" s="2" t="str">
        <f t="shared" si="60"/>
        <v>Sunday</v>
      </c>
      <c r="I780" s="5">
        <f t="shared" si="61"/>
        <v>43754</v>
      </c>
      <c r="J780" s="2" t="str">
        <f t="shared" si="62"/>
        <v>Wednesday</v>
      </c>
      <c r="K780" s="2" t="str">
        <f t="shared" si="63"/>
        <v>Weekend</v>
      </c>
      <c r="L780" s="3">
        <f>IF(VLOOKUP(H780,Discount_Days!A:C,3,0)&gt;0,VLOOKUP(H780,Discount_Days!A:C,3,0)*NewSales_1001_1015!F780,0)</f>
        <v>0</v>
      </c>
      <c r="M780" s="3">
        <f t="shared" si="64"/>
        <v>39</v>
      </c>
    </row>
    <row r="781" spans="1:13" x14ac:dyDescent="0.35">
      <c r="A781" s="5">
        <v>43752</v>
      </c>
      <c r="B781" s="2" t="s">
        <v>339</v>
      </c>
      <c r="C781" s="3">
        <v>39</v>
      </c>
      <c r="D781" s="3">
        <v>18</v>
      </c>
      <c r="E781" s="3">
        <v>18</v>
      </c>
      <c r="F781" s="3">
        <v>39</v>
      </c>
      <c r="G781" s="2">
        <v>1</v>
      </c>
      <c r="H781" s="2" t="str">
        <f t="shared" si="60"/>
        <v>Monday</v>
      </c>
      <c r="I781" s="5">
        <f t="shared" si="61"/>
        <v>43755</v>
      </c>
      <c r="J781" s="2" t="str">
        <f t="shared" si="62"/>
        <v>Thursday</v>
      </c>
      <c r="K781" s="2" t="str">
        <f t="shared" si="63"/>
        <v>Weekend</v>
      </c>
      <c r="L781" s="3">
        <f>IF(VLOOKUP(H781,Discount_Days!A:C,3,0)&gt;0,VLOOKUP(H781,Discount_Days!A:C,3,0)*NewSales_1001_1015!F781,0)</f>
        <v>0</v>
      </c>
      <c r="M781" s="3">
        <f t="shared" si="64"/>
        <v>39</v>
      </c>
    </row>
    <row r="782" spans="1:13" x14ac:dyDescent="0.35">
      <c r="A782" s="5">
        <v>43753</v>
      </c>
      <c r="B782" s="2" t="s">
        <v>339</v>
      </c>
      <c r="C782" s="3">
        <v>39</v>
      </c>
      <c r="D782" s="3">
        <v>18</v>
      </c>
      <c r="E782" s="3">
        <v>36</v>
      </c>
      <c r="F782" s="3">
        <v>78</v>
      </c>
      <c r="G782" s="2">
        <v>2</v>
      </c>
      <c r="H782" s="2" t="str">
        <f t="shared" si="60"/>
        <v>Tuesday</v>
      </c>
      <c r="I782" s="5">
        <f t="shared" si="61"/>
        <v>43756</v>
      </c>
      <c r="J782" s="2" t="str">
        <f t="shared" si="62"/>
        <v>Friday</v>
      </c>
      <c r="K782" s="2" t="str">
        <f t="shared" si="63"/>
        <v>Weekday</v>
      </c>
      <c r="L782" s="3">
        <f>IF(VLOOKUP(H782,Discount_Days!A:C,3,0)&gt;0,VLOOKUP(H782,Discount_Days!A:C,3,0)*NewSales_1001_1015!F782,0)</f>
        <v>3.9000000000000004</v>
      </c>
      <c r="M782" s="3">
        <f t="shared" si="64"/>
        <v>74.099999999999994</v>
      </c>
    </row>
    <row r="783" spans="1:13" x14ac:dyDescent="0.35">
      <c r="A783" s="5">
        <v>43741</v>
      </c>
      <c r="B783" s="2" t="s">
        <v>178</v>
      </c>
      <c r="C783" s="3">
        <v>59</v>
      </c>
      <c r="D783" s="3">
        <v>20.99</v>
      </c>
      <c r="E783" s="3">
        <v>20.99</v>
      </c>
      <c r="F783" s="3">
        <v>59</v>
      </c>
      <c r="G783" s="2">
        <v>1</v>
      </c>
      <c r="H783" s="2" t="str">
        <f t="shared" si="60"/>
        <v>Thursday</v>
      </c>
      <c r="I783" s="5">
        <f t="shared" si="61"/>
        <v>43744</v>
      </c>
      <c r="J783" s="2" t="str">
        <f t="shared" si="62"/>
        <v>Sunday</v>
      </c>
      <c r="K783" s="2" t="str">
        <f t="shared" si="63"/>
        <v>Weekday</v>
      </c>
      <c r="L783" s="3">
        <f>IF(VLOOKUP(H783,Discount_Days!A:C,3,0)&gt;0,VLOOKUP(H783,Discount_Days!A:C,3,0)*NewSales_1001_1015!F783,0)</f>
        <v>5.9</v>
      </c>
      <c r="M783" s="3">
        <f t="shared" si="64"/>
        <v>53.1</v>
      </c>
    </row>
    <row r="784" spans="1:13" x14ac:dyDescent="0.35">
      <c r="A784" s="5">
        <v>43743</v>
      </c>
      <c r="B784" s="2" t="s">
        <v>178</v>
      </c>
      <c r="C784" s="3">
        <v>59</v>
      </c>
      <c r="D784" s="3">
        <v>20.99</v>
      </c>
      <c r="E784" s="3">
        <v>20.99</v>
      </c>
      <c r="F784" s="3">
        <v>59</v>
      </c>
      <c r="G784" s="2">
        <v>1</v>
      </c>
      <c r="H784" s="2" t="str">
        <f t="shared" si="60"/>
        <v>Saturday</v>
      </c>
      <c r="I784" s="5">
        <f t="shared" si="61"/>
        <v>43746</v>
      </c>
      <c r="J784" s="2" t="str">
        <f t="shared" si="62"/>
        <v>Tuesday</v>
      </c>
      <c r="K784" s="2" t="str">
        <f t="shared" si="63"/>
        <v>Weekend</v>
      </c>
      <c r="L784" s="3">
        <f>IF(VLOOKUP(H784,Discount_Days!A:C,3,0)&gt;0,VLOOKUP(H784,Discount_Days!A:C,3,0)*NewSales_1001_1015!F784,0)</f>
        <v>0</v>
      </c>
      <c r="M784" s="3">
        <f t="shared" si="64"/>
        <v>59</v>
      </c>
    </row>
    <row r="785" spans="1:13" x14ac:dyDescent="0.35">
      <c r="A785" s="5">
        <v>43744</v>
      </c>
      <c r="B785" s="2" t="s">
        <v>178</v>
      </c>
      <c r="C785" s="3">
        <v>59</v>
      </c>
      <c r="D785" s="3">
        <v>20.99</v>
      </c>
      <c r="E785" s="3">
        <v>20.99</v>
      </c>
      <c r="F785" s="3">
        <v>59</v>
      </c>
      <c r="G785" s="2">
        <v>1</v>
      </c>
      <c r="H785" s="2" t="str">
        <f t="shared" si="60"/>
        <v>Sunday</v>
      </c>
      <c r="I785" s="5">
        <f t="shared" si="61"/>
        <v>43747</v>
      </c>
      <c r="J785" s="2" t="str">
        <f t="shared" si="62"/>
        <v>Wednesday</v>
      </c>
      <c r="K785" s="2" t="str">
        <f t="shared" si="63"/>
        <v>Weekend</v>
      </c>
      <c r="L785" s="3">
        <f>IF(VLOOKUP(H785,Discount_Days!A:C,3,0)&gt;0,VLOOKUP(H785,Discount_Days!A:C,3,0)*NewSales_1001_1015!F785,0)</f>
        <v>0</v>
      </c>
      <c r="M785" s="3">
        <f t="shared" si="64"/>
        <v>59</v>
      </c>
    </row>
    <row r="786" spans="1:13" x14ac:dyDescent="0.35">
      <c r="A786" s="5">
        <v>43746</v>
      </c>
      <c r="B786" s="2" t="s">
        <v>178</v>
      </c>
      <c r="C786" s="3">
        <v>0</v>
      </c>
      <c r="D786" s="3">
        <v>20.99</v>
      </c>
      <c r="E786" s="3">
        <v>20.99</v>
      </c>
      <c r="F786" s="3">
        <v>0</v>
      </c>
      <c r="G786" s="2">
        <v>1</v>
      </c>
      <c r="H786" s="2" t="str">
        <f t="shared" si="60"/>
        <v>Tuesday</v>
      </c>
      <c r="I786" s="5">
        <f t="shared" si="61"/>
        <v>43749</v>
      </c>
      <c r="J786" s="2" t="str">
        <f t="shared" si="62"/>
        <v>Friday</v>
      </c>
      <c r="K786" s="2" t="str">
        <f t="shared" si="63"/>
        <v>Weekday</v>
      </c>
      <c r="L786" s="3">
        <f>IF(VLOOKUP(H786,Discount_Days!A:C,3,0)&gt;0,VLOOKUP(H786,Discount_Days!A:C,3,0)*NewSales_1001_1015!F786,0)</f>
        <v>0</v>
      </c>
      <c r="M786" s="3">
        <f t="shared" si="64"/>
        <v>0</v>
      </c>
    </row>
    <row r="787" spans="1:13" x14ac:dyDescent="0.35">
      <c r="A787" s="5">
        <v>43747</v>
      </c>
      <c r="B787" s="2" t="s">
        <v>178</v>
      </c>
      <c r="C787" s="3">
        <v>59</v>
      </c>
      <c r="D787" s="3">
        <v>20.99</v>
      </c>
      <c r="E787" s="3">
        <v>20.99</v>
      </c>
      <c r="F787" s="3">
        <v>59</v>
      </c>
      <c r="G787" s="2">
        <v>1</v>
      </c>
      <c r="H787" s="2" t="str">
        <f t="shared" si="60"/>
        <v>Wednesday</v>
      </c>
      <c r="I787" s="5">
        <f t="shared" si="61"/>
        <v>43750</v>
      </c>
      <c r="J787" s="2" t="str">
        <f t="shared" si="62"/>
        <v>Saturday</v>
      </c>
      <c r="K787" s="2" t="str">
        <f t="shared" si="63"/>
        <v>Weekday</v>
      </c>
      <c r="L787" s="3">
        <f>IF(VLOOKUP(H787,Discount_Days!A:C,3,0)&gt;0,VLOOKUP(H787,Discount_Days!A:C,3,0)*NewSales_1001_1015!F787,0)</f>
        <v>0</v>
      </c>
      <c r="M787" s="3">
        <f t="shared" si="64"/>
        <v>59</v>
      </c>
    </row>
    <row r="788" spans="1:13" x14ac:dyDescent="0.35">
      <c r="A788" s="5">
        <v>43750</v>
      </c>
      <c r="B788" s="2" t="s">
        <v>178</v>
      </c>
      <c r="C788" s="3">
        <v>59</v>
      </c>
      <c r="D788" s="3">
        <v>20.99</v>
      </c>
      <c r="E788" s="3">
        <v>20.99</v>
      </c>
      <c r="F788" s="3">
        <v>59</v>
      </c>
      <c r="G788" s="2">
        <v>1</v>
      </c>
      <c r="H788" s="2" t="str">
        <f t="shared" si="60"/>
        <v>Saturday</v>
      </c>
      <c r="I788" s="5">
        <f t="shared" si="61"/>
        <v>43753</v>
      </c>
      <c r="J788" s="2" t="str">
        <f t="shared" si="62"/>
        <v>Tuesday</v>
      </c>
      <c r="K788" s="2" t="str">
        <f t="shared" si="63"/>
        <v>Weekend</v>
      </c>
      <c r="L788" s="3">
        <f>IF(VLOOKUP(H788,Discount_Days!A:C,3,0)&gt;0,VLOOKUP(H788,Discount_Days!A:C,3,0)*NewSales_1001_1015!F788,0)</f>
        <v>0</v>
      </c>
      <c r="M788" s="3">
        <f t="shared" si="64"/>
        <v>59</v>
      </c>
    </row>
    <row r="789" spans="1:13" x14ac:dyDescent="0.35">
      <c r="A789" s="5">
        <v>43741</v>
      </c>
      <c r="B789" s="2" t="s">
        <v>206</v>
      </c>
      <c r="C789" s="3">
        <v>50</v>
      </c>
      <c r="D789" s="3">
        <v>15.6</v>
      </c>
      <c r="E789" s="3">
        <v>31.2</v>
      </c>
      <c r="F789" s="3">
        <v>100</v>
      </c>
      <c r="G789" s="2">
        <v>2</v>
      </c>
      <c r="H789" s="2" t="str">
        <f t="shared" si="60"/>
        <v>Thursday</v>
      </c>
      <c r="I789" s="5">
        <f t="shared" si="61"/>
        <v>43744</v>
      </c>
      <c r="J789" s="2" t="str">
        <f t="shared" si="62"/>
        <v>Sunday</v>
      </c>
      <c r="K789" s="2" t="str">
        <f t="shared" si="63"/>
        <v>Weekday</v>
      </c>
      <c r="L789" s="3">
        <f>IF(VLOOKUP(H789,Discount_Days!A:C,3,0)&gt;0,VLOOKUP(H789,Discount_Days!A:C,3,0)*NewSales_1001_1015!F789,0)</f>
        <v>10</v>
      </c>
      <c r="M789" s="3">
        <f t="shared" si="64"/>
        <v>90</v>
      </c>
    </row>
    <row r="790" spans="1:13" x14ac:dyDescent="0.35">
      <c r="A790" s="5">
        <v>43742</v>
      </c>
      <c r="B790" s="2" t="s">
        <v>206</v>
      </c>
      <c r="C790" s="3">
        <v>50</v>
      </c>
      <c r="D790" s="3">
        <v>15.6</v>
      </c>
      <c r="E790" s="3">
        <v>31.2</v>
      </c>
      <c r="F790" s="3">
        <v>100</v>
      </c>
      <c r="G790" s="2">
        <v>2</v>
      </c>
      <c r="H790" s="2" t="str">
        <f t="shared" si="60"/>
        <v>Friday</v>
      </c>
      <c r="I790" s="5">
        <f t="shared" si="61"/>
        <v>43745</v>
      </c>
      <c r="J790" s="2" t="str">
        <f t="shared" si="62"/>
        <v>Monday</v>
      </c>
      <c r="K790" s="2" t="str">
        <f t="shared" si="63"/>
        <v>Weekday</v>
      </c>
      <c r="L790" s="3">
        <f>IF(VLOOKUP(H790,Discount_Days!A:C,3,0)&gt;0,VLOOKUP(H790,Discount_Days!A:C,3,0)*NewSales_1001_1015!F790,0)</f>
        <v>0</v>
      </c>
      <c r="M790" s="3">
        <f t="shared" si="64"/>
        <v>100</v>
      </c>
    </row>
    <row r="791" spans="1:13" x14ac:dyDescent="0.35">
      <c r="A791" s="5">
        <v>43744</v>
      </c>
      <c r="B791" s="2" t="s">
        <v>206</v>
      </c>
      <c r="C791" s="3">
        <v>50</v>
      </c>
      <c r="D791" s="3">
        <v>15.6</v>
      </c>
      <c r="E791" s="3">
        <v>31.2</v>
      </c>
      <c r="F791" s="3">
        <v>100</v>
      </c>
      <c r="G791" s="2">
        <v>2</v>
      </c>
      <c r="H791" s="2" t="str">
        <f t="shared" si="60"/>
        <v>Sunday</v>
      </c>
      <c r="I791" s="5">
        <f t="shared" si="61"/>
        <v>43747</v>
      </c>
      <c r="J791" s="2" t="str">
        <f t="shared" si="62"/>
        <v>Wednesday</v>
      </c>
      <c r="K791" s="2" t="str">
        <f t="shared" si="63"/>
        <v>Weekend</v>
      </c>
      <c r="L791" s="3">
        <f>IF(VLOOKUP(H791,Discount_Days!A:C,3,0)&gt;0,VLOOKUP(H791,Discount_Days!A:C,3,0)*NewSales_1001_1015!F791,0)</f>
        <v>0</v>
      </c>
      <c r="M791" s="3">
        <f t="shared" si="64"/>
        <v>100</v>
      </c>
    </row>
    <row r="792" spans="1:13" x14ac:dyDescent="0.35">
      <c r="A792" s="5">
        <v>43745</v>
      </c>
      <c r="B792" s="2" t="s">
        <v>206</v>
      </c>
      <c r="C792" s="3">
        <v>50</v>
      </c>
      <c r="D792" s="3">
        <v>15.6</v>
      </c>
      <c r="E792" s="3">
        <v>15.6</v>
      </c>
      <c r="F792" s="3">
        <v>50</v>
      </c>
      <c r="G792" s="2">
        <v>1</v>
      </c>
      <c r="H792" s="2" t="str">
        <f t="shared" si="60"/>
        <v>Monday</v>
      </c>
      <c r="I792" s="5">
        <f t="shared" si="61"/>
        <v>43748</v>
      </c>
      <c r="J792" s="2" t="str">
        <f t="shared" si="62"/>
        <v>Thursday</v>
      </c>
      <c r="K792" s="2" t="str">
        <f t="shared" si="63"/>
        <v>Weekend</v>
      </c>
      <c r="L792" s="3">
        <f>IF(VLOOKUP(H792,Discount_Days!A:C,3,0)&gt;0,VLOOKUP(H792,Discount_Days!A:C,3,0)*NewSales_1001_1015!F792,0)</f>
        <v>0</v>
      </c>
      <c r="M792" s="3">
        <f t="shared" si="64"/>
        <v>50</v>
      </c>
    </row>
    <row r="793" spans="1:13" x14ac:dyDescent="0.35">
      <c r="A793" s="5">
        <v>43746</v>
      </c>
      <c r="B793" s="2" t="s">
        <v>206</v>
      </c>
      <c r="C793" s="3">
        <v>50</v>
      </c>
      <c r="D793" s="3">
        <v>15.6</v>
      </c>
      <c r="E793" s="3">
        <v>15.6</v>
      </c>
      <c r="F793" s="3">
        <v>50</v>
      </c>
      <c r="G793" s="2">
        <v>1</v>
      </c>
      <c r="H793" s="2" t="str">
        <f t="shared" si="60"/>
        <v>Tuesday</v>
      </c>
      <c r="I793" s="5">
        <f t="shared" si="61"/>
        <v>43749</v>
      </c>
      <c r="J793" s="2" t="str">
        <f t="shared" si="62"/>
        <v>Friday</v>
      </c>
      <c r="K793" s="2" t="str">
        <f t="shared" si="63"/>
        <v>Weekday</v>
      </c>
      <c r="L793" s="3">
        <f>IF(VLOOKUP(H793,Discount_Days!A:C,3,0)&gt;0,VLOOKUP(H793,Discount_Days!A:C,3,0)*NewSales_1001_1015!F793,0)</f>
        <v>2.5</v>
      </c>
      <c r="M793" s="3">
        <f t="shared" si="64"/>
        <v>47.5</v>
      </c>
    </row>
    <row r="794" spans="1:13" x14ac:dyDescent="0.35">
      <c r="A794" s="5">
        <v>43747</v>
      </c>
      <c r="B794" s="2" t="s">
        <v>206</v>
      </c>
      <c r="C794" s="3">
        <v>50</v>
      </c>
      <c r="D794" s="3">
        <v>15.6</v>
      </c>
      <c r="E794" s="3">
        <v>15.6</v>
      </c>
      <c r="F794" s="3">
        <v>50</v>
      </c>
      <c r="G794" s="2">
        <v>1</v>
      </c>
      <c r="H794" s="2" t="str">
        <f t="shared" si="60"/>
        <v>Wednesday</v>
      </c>
      <c r="I794" s="5">
        <f t="shared" si="61"/>
        <v>43750</v>
      </c>
      <c r="J794" s="2" t="str">
        <f t="shared" si="62"/>
        <v>Saturday</v>
      </c>
      <c r="K794" s="2" t="str">
        <f t="shared" si="63"/>
        <v>Weekday</v>
      </c>
      <c r="L794" s="3">
        <f>IF(VLOOKUP(H794,Discount_Days!A:C,3,0)&gt;0,VLOOKUP(H794,Discount_Days!A:C,3,0)*NewSales_1001_1015!F794,0)</f>
        <v>0</v>
      </c>
      <c r="M794" s="3">
        <f t="shared" si="64"/>
        <v>50</v>
      </c>
    </row>
    <row r="795" spans="1:13" x14ac:dyDescent="0.35">
      <c r="A795" s="5">
        <v>43748</v>
      </c>
      <c r="B795" s="2" t="s">
        <v>206</v>
      </c>
      <c r="C795" s="3">
        <v>50</v>
      </c>
      <c r="D795" s="3">
        <v>15.6</v>
      </c>
      <c r="E795" s="3">
        <v>15.6</v>
      </c>
      <c r="F795" s="3">
        <v>50</v>
      </c>
      <c r="G795" s="2">
        <v>1</v>
      </c>
      <c r="H795" s="2" t="str">
        <f t="shared" si="60"/>
        <v>Thursday</v>
      </c>
      <c r="I795" s="5">
        <f t="shared" si="61"/>
        <v>43751</v>
      </c>
      <c r="J795" s="2" t="str">
        <f t="shared" si="62"/>
        <v>Sunday</v>
      </c>
      <c r="K795" s="2" t="str">
        <f t="shared" si="63"/>
        <v>Weekday</v>
      </c>
      <c r="L795" s="3">
        <f>IF(VLOOKUP(H795,Discount_Days!A:C,3,0)&gt;0,VLOOKUP(H795,Discount_Days!A:C,3,0)*NewSales_1001_1015!F795,0)</f>
        <v>5</v>
      </c>
      <c r="M795" s="3">
        <f t="shared" si="64"/>
        <v>45</v>
      </c>
    </row>
    <row r="796" spans="1:13" x14ac:dyDescent="0.35">
      <c r="A796" s="5">
        <v>43752</v>
      </c>
      <c r="B796" s="2" t="s">
        <v>206</v>
      </c>
      <c r="C796" s="3">
        <v>50</v>
      </c>
      <c r="D796" s="3">
        <v>15.6</v>
      </c>
      <c r="E796" s="3">
        <v>15.6</v>
      </c>
      <c r="F796" s="3">
        <v>50</v>
      </c>
      <c r="G796" s="2">
        <v>1</v>
      </c>
      <c r="H796" s="2" t="str">
        <f t="shared" si="60"/>
        <v>Monday</v>
      </c>
      <c r="I796" s="5">
        <f t="shared" si="61"/>
        <v>43755</v>
      </c>
      <c r="J796" s="2" t="str">
        <f t="shared" si="62"/>
        <v>Thursday</v>
      </c>
      <c r="K796" s="2" t="str">
        <f t="shared" si="63"/>
        <v>Weekend</v>
      </c>
      <c r="L796" s="3">
        <f>IF(VLOOKUP(H796,Discount_Days!A:C,3,0)&gt;0,VLOOKUP(H796,Discount_Days!A:C,3,0)*NewSales_1001_1015!F796,0)</f>
        <v>0</v>
      </c>
      <c r="M796" s="3">
        <f t="shared" si="64"/>
        <v>50</v>
      </c>
    </row>
    <row r="797" spans="1:13" x14ac:dyDescent="0.35">
      <c r="A797" s="5">
        <v>43739</v>
      </c>
      <c r="B797" s="2" t="s">
        <v>107</v>
      </c>
      <c r="C797" s="3">
        <v>18</v>
      </c>
      <c r="D797" s="3">
        <v>4</v>
      </c>
      <c r="E797" s="3">
        <v>4</v>
      </c>
      <c r="F797" s="3">
        <v>18</v>
      </c>
      <c r="G797" s="2">
        <v>1</v>
      </c>
      <c r="H797" s="2" t="str">
        <f t="shared" si="60"/>
        <v>Tuesday</v>
      </c>
      <c r="I797" s="5">
        <f t="shared" si="61"/>
        <v>43742</v>
      </c>
      <c r="J797" s="2" t="str">
        <f t="shared" si="62"/>
        <v>Friday</v>
      </c>
      <c r="K797" s="2" t="str">
        <f t="shared" si="63"/>
        <v>Weekday</v>
      </c>
      <c r="L797" s="3">
        <f>IF(VLOOKUP(H797,Discount_Days!A:C,3,0)&gt;0,VLOOKUP(H797,Discount_Days!A:C,3,0)*NewSales_1001_1015!F797,0)</f>
        <v>0.9</v>
      </c>
      <c r="M797" s="3">
        <f t="shared" si="64"/>
        <v>17.100000000000001</v>
      </c>
    </row>
    <row r="798" spans="1:13" x14ac:dyDescent="0.35">
      <c r="A798" s="5">
        <v>43743</v>
      </c>
      <c r="B798" s="2" t="s">
        <v>107</v>
      </c>
      <c r="C798" s="3">
        <v>18</v>
      </c>
      <c r="D798" s="3">
        <v>4</v>
      </c>
      <c r="E798" s="3">
        <v>4</v>
      </c>
      <c r="F798" s="3">
        <v>18</v>
      </c>
      <c r="G798" s="2">
        <v>1</v>
      </c>
      <c r="H798" s="2" t="str">
        <f t="shared" si="60"/>
        <v>Saturday</v>
      </c>
      <c r="I798" s="5">
        <f t="shared" si="61"/>
        <v>43746</v>
      </c>
      <c r="J798" s="2" t="str">
        <f t="shared" si="62"/>
        <v>Tuesday</v>
      </c>
      <c r="K798" s="2" t="str">
        <f t="shared" si="63"/>
        <v>Weekend</v>
      </c>
      <c r="L798" s="3">
        <f>IF(VLOOKUP(H798,Discount_Days!A:C,3,0)&gt;0,VLOOKUP(H798,Discount_Days!A:C,3,0)*NewSales_1001_1015!F798,0)</f>
        <v>0</v>
      </c>
      <c r="M798" s="3">
        <f t="shared" si="64"/>
        <v>18</v>
      </c>
    </row>
    <row r="799" spans="1:13" x14ac:dyDescent="0.35">
      <c r="A799" s="5">
        <v>43744</v>
      </c>
      <c r="B799" s="2" t="s">
        <v>107</v>
      </c>
      <c r="C799" s="3">
        <v>18</v>
      </c>
      <c r="D799" s="3">
        <v>4</v>
      </c>
      <c r="E799" s="3">
        <v>4</v>
      </c>
      <c r="F799" s="3">
        <v>18</v>
      </c>
      <c r="G799" s="2">
        <v>1</v>
      </c>
      <c r="H799" s="2" t="str">
        <f t="shared" si="60"/>
        <v>Sunday</v>
      </c>
      <c r="I799" s="5">
        <f t="shared" si="61"/>
        <v>43747</v>
      </c>
      <c r="J799" s="2" t="str">
        <f t="shared" si="62"/>
        <v>Wednesday</v>
      </c>
      <c r="K799" s="2" t="str">
        <f t="shared" si="63"/>
        <v>Weekend</v>
      </c>
      <c r="L799" s="3">
        <f>IF(VLOOKUP(H799,Discount_Days!A:C,3,0)&gt;0,VLOOKUP(H799,Discount_Days!A:C,3,0)*NewSales_1001_1015!F799,0)</f>
        <v>0</v>
      </c>
      <c r="M799" s="3">
        <f t="shared" si="64"/>
        <v>18</v>
      </c>
    </row>
    <row r="800" spans="1:13" x14ac:dyDescent="0.35">
      <c r="A800" s="5">
        <v>43745</v>
      </c>
      <c r="B800" s="2" t="s">
        <v>107</v>
      </c>
      <c r="C800" s="3">
        <v>18</v>
      </c>
      <c r="D800" s="3">
        <v>4</v>
      </c>
      <c r="E800" s="3">
        <v>4</v>
      </c>
      <c r="F800" s="3">
        <v>18</v>
      </c>
      <c r="G800" s="2">
        <v>1</v>
      </c>
      <c r="H800" s="2" t="str">
        <f t="shared" si="60"/>
        <v>Monday</v>
      </c>
      <c r="I800" s="5">
        <f t="shared" si="61"/>
        <v>43748</v>
      </c>
      <c r="J800" s="2" t="str">
        <f t="shared" si="62"/>
        <v>Thursday</v>
      </c>
      <c r="K800" s="2" t="str">
        <f t="shared" si="63"/>
        <v>Weekend</v>
      </c>
      <c r="L800" s="3">
        <f>IF(VLOOKUP(H800,Discount_Days!A:C,3,0)&gt;0,VLOOKUP(H800,Discount_Days!A:C,3,0)*NewSales_1001_1015!F800,0)</f>
        <v>0</v>
      </c>
      <c r="M800" s="3">
        <f t="shared" si="64"/>
        <v>18</v>
      </c>
    </row>
    <row r="801" spans="1:13" x14ac:dyDescent="0.35">
      <c r="A801" s="5">
        <v>43746</v>
      </c>
      <c r="B801" s="2" t="s">
        <v>107</v>
      </c>
      <c r="C801" s="3">
        <v>18</v>
      </c>
      <c r="D801" s="3">
        <v>4</v>
      </c>
      <c r="E801" s="3">
        <v>4</v>
      </c>
      <c r="F801" s="3">
        <v>18</v>
      </c>
      <c r="G801" s="2">
        <v>1</v>
      </c>
      <c r="H801" s="2" t="str">
        <f t="shared" si="60"/>
        <v>Tuesday</v>
      </c>
      <c r="I801" s="5">
        <f t="shared" si="61"/>
        <v>43749</v>
      </c>
      <c r="J801" s="2" t="str">
        <f t="shared" si="62"/>
        <v>Friday</v>
      </c>
      <c r="K801" s="2" t="str">
        <f t="shared" si="63"/>
        <v>Weekday</v>
      </c>
      <c r="L801" s="3">
        <f>IF(VLOOKUP(H801,Discount_Days!A:C,3,0)&gt;0,VLOOKUP(H801,Discount_Days!A:C,3,0)*NewSales_1001_1015!F801,0)</f>
        <v>0.9</v>
      </c>
      <c r="M801" s="3">
        <f t="shared" si="64"/>
        <v>17.100000000000001</v>
      </c>
    </row>
    <row r="802" spans="1:13" x14ac:dyDescent="0.35">
      <c r="A802" s="5">
        <v>43747</v>
      </c>
      <c r="B802" s="2" t="s">
        <v>107</v>
      </c>
      <c r="C802" s="3">
        <v>18</v>
      </c>
      <c r="D802" s="3">
        <v>4</v>
      </c>
      <c r="E802" s="3">
        <v>8</v>
      </c>
      <c r="F802" s="3">
        <v>36</v>
      </c>
      <c r="G802" s="2">
        <v>2</v>
      </c>
      <c r="H802" s="2" t="str">
        <f t="shared" si="60"/>
        <v>Wednesday</v>
      </c>
      <c r="I802" s="5">
        <f t="shared" si="61"/>
        <v>43750</v>
      </c>
      <c r="J802" s="2" t="str">
        <f t="shared" si="62"/>
        <v>Saturday</v>
      </c>
      <c r="K802" s="2" t="str">
        <f t="shared" si="63"/>
        <v>Weekday</v>
      </c>
      <c r="L802" s="3">
        <f>IF(VLOOKUP(H802,Discount_Days!A:C,3,0)&gt;0,VLOOKUP(H802,Discount_Days!A:C,3,0)*NewSales_1001_1015!F802,0)</f>
        <v>0</v>
      </c>
      <c r="M802" s="3">
        <f t="shared" si="64"/>
        <v>36</v>
      </c>
    </row>
    <row r="803" spans="1:13" x14ac:dyDescent="0.35">
      <c r="A803" s="5">
        <v>43748</v>
      </c>
      <c r="B803" s="2" t="s">
        <v>107</v>
      </c>
      <c r="C803" s="3">
        <v>18</v>
      </c>
      <c r="D803" s="3">
        <v>4</v>
      </c>
      <c r="E803" s="3">
        <v>8</v>
      </c>
      <c r="F803" s="3">
        <v>36</v>
      </c>
      <c r="G803" s="2">
        <v>2</v>
      </c>
      <c r="H803" s="2" t="str">
        <f t="shared" si="60"/>
        <v>Thursday</v>
      </c>
      <c r="I803" s="5">
        <f t="shared" si="61"/>
        <v>43751</v>
      </c>
      <c r="J803" s="2" t="str">
        <f t="shared" si="62"/>
        <v>Sunday</v>
      </c>
      <c r="K803" s="2" t="str">
        <f t="shared" si="63"/>
        <v>Weekday</v>
      </c>
      <c r="L803" s="3">
        <f>IF(VLOOKUP(H803,Discount_Days!A:C,3,0)&gt;0,VLOOKUP(H803,Discount_Days!A:C,3,0)*NewSales_1001_1015!F803,0)</f>
        <v>3.6</v>
      </c>
      <c r="M803" s="3">
        <f t="shared" si="64"/>
        <v>32.4</v>
      </c>
    </row>
    <row r="804" spans="1:13" x14ac:dyDescent="0.35">
      <c r="A804" s="5">
        <v>43739</v>
      </c>
      <c r="B804" s="2" t="s">
        <v>47</v>
      </c>
      <c r="C804" s="3">
        <v>29</v>
      </c>
      <c r="D804" s="3">
        <v>8.2899999999999991</v>
      </c>
      <c r="E804" s="3">
        <v>8.2899999999999991</v>
      </c>
      <c r="F804" s="3">
        <v>29</v>
      </c>
      <c r="G804" s="2">
        <v>1</v>
      </c>
      <c r="H804" s="2" t="str">
        <f t="shared" si="60"/>
        <v>Tuesday</v>
      </c>
      <c r="I804" s="5">
        <f t="shared" si="61"/>
        <v>43742</v>
      </c>
      <c r="J804" s="2" t="str">
        <f t="shared" si="62"/>
        <v>Friday</v>
      </c>
      <c r="K804" s="2" t="str">
        <f t="shared" si="63"/>
        <v>Weekday</v>
      </c>
      <c r="L804" s="3">
        <f>IF(VLOOKUP(H804,Discount_Days!A:C,3,0)&gt;0,VLOOKUP(H804,Discount_Days!A:C,3,0)*NewSales_1001_1015!F804,0)</f>
        <v>1.4500000000000002</v>
      </c>
      <c r="M804" s="3">
        <f t="shared" si="64"/>
        <v>27.55</v>
      </c>
    </row>
    <row r="805" spans="1:13" x14ac:dyDescent="0.35">
      <c r="A805" s="5">
        <v>43740</v>
      </c>
      <c r="B805" s="2" t="s">
        <v>47</v>
      </c>
      <c r="C805" s="3">
        <v>29</v>
      </c>
      <c r="D805" s="3">
        <v>8.2899999999999991</v>
      </c>
      <c r="E805" s="3">
        <v>33.159999999999997</v>
      </c>
      <c r="F805" s="3">
        <v>116</v>
      </c>
      <c r="G805" s="2">
        <v>4</v>
      </c>
      <c r="H805" s="2" t="str">
        <f t="shared" si="60"/>
        <v>Wednesday</v>
      </c>
      <c r="I805" s="5">
        <f t="shared" si="61"/>
        <v>43743</v>
      </c>
      <c r="J805" s="2" t="str">
        <f t="shared" si="62"/>
        <v>Saturday</v>
      </c>
      <c r="K805" s="2" t="str">
        <f t="shared" si="63"/>
        <v>Weekday</v>
      </c>
      <c r="L805" s="3">
        <f>IF(VLOOKUP(H805,Discount_Days!A:C,3,0)&gt;0,VLOOKUP(H805,Discount_Days!A:C,3,0)*NewSales_1001_1015!F805,0)</f>
        <v>0</v>
      </c>
      <c r="M805" s="3">
        <f t="shared" si="64"/>
        <v>116</v>
      </c>
    </row>
    <row r="806" spans="1:13" x14ac:dyDescent="0.35">
      <c r="A806" s="5">
        <v>43741</v>
      </c>
      <c r="B806" s="2" t="s">
        <v>47</v>
      </c>
      <c r="C806" s="3">
        <v>29</v>
      </c>
      <c r="D806" s="3">
        <v>8.2899999999999991</v>
      </c>
      <c r="E806" s="3">
        <v>49.74</v>
      </c>
      <c r="F806" s="3">
        <v>174</v>
      </c>
      <c r="G806" s="2">
        <v>6</v>
      </c>
      <c r="H806" s="2" t="str">
        <f t="shared" si="60"/>
        <v>Thursday</v>
      </c>
      <c r="I806" s="5">
        <f t="shared" si="61"/>
        <v>43744</v>
      </c>
      <c r="J806" s="2" t="str">
        <f t="shared" si="62"/>
        <v>Sunday</v>
      </c>
      <c r="K806" s="2" t="str">
        <f t="shared" si="63"/>
        <v>Weekday</v>
      </c>
      <c r="L806" s="3">
        <f>IF(VLOOKUP(H806,Discount_Days!A:C,3,0)&gt;0,VLOOKUP(H806,Discount_Days!A:C,3,0)*NewSales_1001_1015!F806,0)</f>
        <v>17.400000000000002</v>
      </c>
      <c r="M806" s="3">
        <f t="shared" si="64"/>
        <v>156.6</v>
      </c>
    </row>
    <row r="807" spans="1:13" x14ac:dyDescent="0.35">
      <c r="A807" s="5">
        <v>43743</v>
      </c>
      <c r="B807" s="2" t="s">
        <v>47</v>
      </c>
      <c r="C807" s="3">
        <v>29</v>
      </c>
      <c r="D807" s="3">
        <v>8.2899999999999991</v>
      </c>
      <c r="E807" s="3">
        <v>16.579999999999998</v>
      </c>
      <c r="F807" s="3">
        <v>58</v>
      </c>
      <c r="G807" s="2">
        <v>2</v>
      </c>
      <c r="H807" s="2" t="str">
        <f t="shared" si="60"/>
        <v>Saturday</v>
      </c>
      <c r="I807" s="5">
        <f t="shared" si="61"/>
        <v>43746</v>
      </c>
      <c r="J807" s="2" t="str">
        <f t="shared" si="62"/>
        <v>Tuesday</v>
      </c>
      <c r="K807" s="2" t="str">
        <f t="shared" si="63"/>
        <v>Weekend</v>
      </c>
      <c r="L807" s="3">
        <f>IF(VLOOKUP(H807,Discount_Days!A:C,3,0)&gt;0,VLOOKUP(H807,Discount_Days!A:C,3,0)*NewSales_1001_1015!F807,0)</f>
        <v>0</v>
      </c>
      <c r="M807" s="3">
        <f t="shared" si="64"/>
        <v>58</v>
      </c>
    </row>
    <row r="808" spans="1:13" x14ac:dyDescent="0.35">
      <c r="A808" s="5">
        <v>43744</v>
      </c>
      <c r="B808" s="2" t="s">
        <v>47</v>
      </c>
      <c r="C808" s="3">
        <v>29</v>
      </c>
      <c r="D808" s="3">
        <v>8.2899999999999991</v>
      </c>
      <c r="E808" s="3">
        <v>207.25</v>
      </c>
      <c r="F808" s="3">
        <v>725</v>
      </c>
      <c r="G808" s="2">
        <v>25</v>
      </c>
      <c r="H808" s="2" t="str">
        <f t="shared" si="60"/>
        <v>Sunday</v>
      </c>
      <c r="I808" s="5">
        <f t="shared" si="61"/>
        <v>43747</v>
      </c>
      <c r="J808" s="2" t="str">
        <f t="shared" si="62"/>
        <v>Wednesday</v>
      </c>
      <c r="K808" s="2" t="str">
        <f t="shared" si="63"/>
        <v>Weekend</v>
      </c>
      <c r="L808" s="3">
        <f>IF(VLOOKUP(H808,Discount_Days!A:C,3,0)&gt;0,VLOOKUP(H808,Discount_Days!A:C,3,0)*NewSales_1001_1015!F808,0)</f>
        <v>0</v>
      </c>
      <c r="M808" s="3">
        <f t="shared" si="64"/>
        <v>725</v>
      </c>
    </row>
    <row r="809" spans="1:13" x14ac:dyDescent="0.35">
      <c r="A809" s="5">
        <v>43745</v>
      </c>
      <c r="B809" s="2" t="s">
        <v>47</v>
      </c>
      <c r="C809" s="3">
        <v>29</v>
      </c>
      <c r="D809" s="3">
        <v>8.2899999999999991</v>
      </c>
      <c r="E809" s="3">
        <v>99.48</v>
      </c>
      <c r="F809" s="3">
        <v>348</v>
      </c>
      <c r="G809" s="2">
        <v>12</v>
      </c>
      <c r="H809" s="2" t="str">
        <f t="shared" si="60"/>
        <v>Monday</v>
      </c>
      <c r="I809" s="5">
        <f t="shared" si="61"/>
        <v>43748</v>
      </c>
      <c r="J809" s="2" t="str">
        <f t="shared" si="62"/>
        <v>Thursday</v>
      </c>
      <c r="K809" s="2" t="str">
        <f t="shared" si="63"/>
        <v>Weekend</v>
      </c>
      <c r="L809" s="3">
        <f>IF(VLOOKUP(H809,Discount_Days!A:C,3,0)&gt;0,VLOOKUP(H809,Discount_Days!A:C,3,0)*NewSales_1001_1015!F809,0)</f>
        <v>0</v>
      </c>
      <c r="M809" s="3">
        <f t="shared" si="64"/>
        <v>348</v>
      </c>
    </row>
    <row r="810" spans="1:13" x14ac:dyDescent="0.35">
      <c r="A810" s="5">
        <v>43746</v>
      </c>
      <c r="B810" s="2" t="s">
        <v>47</v>
      </c>
      <c r="C810" s="3">
        <v>29</v>
      </c>
      <c r="D810" s="3">
        <v>8.2899999999999991</v>
      </c>
      <c r="E810" s="3">
        <v>24.87</v>
      </c>
      <c r="F810" s="3">
        <v>87</v>
      </c>
      <c r="G810" s="2">
        <v>3</v>
      </c>
      <c r="H810" s="2" t="str">
        <f t="shared" si="60"/>
        <v>Tuesday</v>
      </c>
      <c r="I810" s="5">
        <f t="shared" si="61"/>
        <v>43749</v>
      </c>
      <c r="J810" s="2" t="str">
        <f t="shared" si="62"/>
        <v>Friday</v>
      </c>
      <c r="K810" s="2" t="str">
        <f t="shared" si="63"/>
        <v>Weekday</v>
      </c>
      <c r="L810" s="3">
        <f>IF(VLOOKUP(H810,Discount_Days!A:C,3,0)&gt;0,VLOOKUP(H810,Discount_Days!A:C,3,0)*NewSales_1001_1015!F810,0)</f>
        <v>4.3500000000000005</v>
      </c>
      <c r="M810" s="3">
        <f t="shared" si="64"/>
        <v>82.65</v>
      </c>
    </row>
    <row r="811" spans="1:13" x14ac:dyDescent="0.35">
      <c r="A811" s="5">
        <v>43747</v>
      </c>
      <c r="B811" s="2" t="s">
        <v>47</v>
      </c>
      <c r="C811" s="3">
        <v>29</v>
      </c>
      <c r="D811" s="3">
        <v>8.2899999999999991</v>
      </c>
      <c r="E811" s="3">
        <v>58.03</v>
      </c>
      <c r="F811" s="3">
        <v>203</v>
      </c>
      <c r="G811" s="2">
        <v>7</v>
      </c>
      <c r="H811" s="2" t="str">
        <f t="shared" si="60"/>
        <v>Wednesday</v>
      </c>
      <c r="I811" s="5">
        <f t="shared" si="61"/>
        <v>43750</v>
      </c>
      <c r="J811" s="2" t="str">
        <f t="shared" si="62"/>
        <v>Saturday</v>
      </c>
      <c r="K811" s="2" t="str">
        <f t="shared" si="63"/>
        <v>Weekday</v>
      </c>
      <c r="L811" s="3">
        <f>IF(VLOOKUP(H811,Discount_Days!A:C,3,0)&gt;0,VLOOKUP(H811,Discount_Days!A:C,3,0)*NewSales_1001_1015!F811,0)</f>
        <v>0</v>
      </c>
      <c r="M811" s="3">
        <f t="shared" si="64"/>
        <v>203</v>
      </c>
    </row>
    <row r="812" spans="1:13" x14ac:dyDescent="0.35">
      <c r="A812" s="5">
        <v>43748</v>
      </c>
      <c r="B812" s="2" t="s">
        <v>47</v>
      </c>
      <c r="C812" s="3">
        <v>29.17</v>
      </c>
      <c r="D812" s="3">
        <v>8.2899999999999991</v>
      </c>
      <c r="E812" s="3">
        <v>58.03</v>
      </c>
      <c r="F812" s="3">
        <v>204.19</v>
      </c>
      <c r="G812" s="2">
        <v>7</v>
      </c>
      <c r="H812" s="2" t="str">
        <f t="shared" si="60"/>
        <v>Thursday</v>
      </c>
      <c r="I812" s="5">
        <f t="shared" si="61"/>
        <v>43751</v>
      </c>
      <c r="J812" s="2" t="str">
        <f t="shared" si="62"/>
        <v>Sunday</v>
      </c>
      <c r="K812" s="2" t="str">
        <f t="shared" si="63"/>
        <v>Weekday</v>
      </c>
      <c r="L812" s="3">
        <f>IF(VLOOKUP(H812,Discount_Days!A:C,3,0)&gt;0,VLOOKUP(H812,Discount_Days!A:C,3,0)*NewSales_1001_1015!F812,0)</f>
        <v>20.419</v>
      </c>
      <c r="M812" s="3">
        <f t="shared" si="64"/>
        <v>183.77099999999999</v>
      </c>
    </row>
    <row r="813" spans="1:13" x14ac:dyDescent="0.35">
      <c r="A813" s="5">
        <v>43749</v>
      </c>
      <c r="B813" s="2" t="s">
        <v>47</v>
      </c>
      <c r="C813" s="3">
        <v>29</v>
      </c>
      <c r="D813" s="3">
        <v>8.2899999999999991</v>
      </c>
      <c r="E813" s="3">
        <v>16.579999999999998</v>
      </c>
      <c r="F813" s="3">
        <v>58</v>
      </c>
      <c r="G813" s="2">
        <v>2</v>
      </c>
      <c r="H813" s="2" t="str">
        <f t="shared" si="60"/>
        <v>Friday</v>
      </c>
      <c r="I813" s="5">
        <f t="shared" si="61"/>
        <v>43752</v>
      </c>
      <c r="J813" s="2" t="str">
        <f t="shared" si="62"/>
        <v>Monday</v>
      </c>
      <c r="K813" s="2" t="str">
        <f t="shared" si="63"/>
        <v>Weekday</v>
      </c>
      <c r="L813" s="3">
        <f>IF(VLOOKUP(H813,Discount_Days!A:C,3,0)&gt;0,VLOOKUP(H813,Discount_Days!A:C,3,0)*NewSales_1001_1015!F813,0)</f>
        <v>0</v>
      </c>
      <c r="M813" s="3">
        <f t="shared" si="64"/>
        <v>58</v>
      </c>
    </row>
    <row r="814" spans="1:13" x14ac:dyDescent="0.35">
      <c r="A814" s="5">
        <v>43750</v>
      </c>
      <c r="B814" s="2" t="s">
        <v>47</v>
      </c>
      <c r="C814" s="3">
        <v>29.6</v>
      </c>
      <c r="D814" s="3">
        <v>8.2899999999999991</v>
      </c>
      <c r="E814" s="3">
        <v>16.579999999999998</v>
      </c>
      <c r="F814" s="3">
        <v>59.2</v>
      </c>
      <c r="G814" s="2">
        <v>2</v>
      </c>
      <c r="H814" s="2" t="str">
        <f t="shared" si="60"/>
        <v>Saturday</v>
      </c>
      <c r="I814" s="5">
        <f t="shared" si="61"/>
        <v>43753</v>
      </c>
      <c r="J814" s="2" t="str">
        <f t="shared" si="62"/>
        <v>Tuesday</v>
      </c>
      <c r="K814" s="2" t="str">
        <f t="shared" si="63"/>
        <v>Weekend</v>
      </c>
      <c r="L814" s="3">
        <f>IF(VLOOKUP(H814,Discount_Days!A:C,3,0)&gt;0,VLOOKUP(H814,Discount_Days!A:C,3,0)*NewSales_1001_1015!F814,0)</f>
        <v>0</v>
      </c>
      <c r="M814" s="3">
        <f t="shared" si="64"/>
        <v>59.2</v>
      </c>
    </row>
    <row r="815" spans="1:13" x14ac:dyDescent="0.35">
      <c r="A815" s="5">
        <v>43751</v>
      </c>
      <c r="B815" s="2" t="s">
        <v>47</v>
      </c>
      <c r="C815" s="3">
        <v>29.24</v>
      </c>
      <c r="D815" s="3">
        <v>8.2899999999999991</v>
      </c>
      <c r="E815" s="3">
        <v>41.45</v>
      </c>
      <c r="F815" s="3">
        <v>146.19999999999999</v>
      </c>
      <c r="G815" s="2">
        <v>5</v>
      </c>
      <c r="H815" s="2" t="str">
        <f t="shared" si="60"/>
        <v>Sunday</v>
      </c>
      <c r="I815" s="5">
        <f t="shared" si="61"/>
        <v>43754</v>
      </c>
      <c r="J815" s="2" t="str">
        <f t="shared" si="62"/>
        <v>Wednesday</v>
      </c>
      <c r="K815" s="2" t="str">
        <f t="shared" si="63"/>
        <v>Weekend</v>
      </c>
      <c r="L815" s="3">
        <f>IF(VLOOKUP(H815,Discount_Days!A:C,3,0)&gt;0,VLOOKUP(H815,Discount_Days!A:C,3,0)*NewSales_1001_1015!F815,0)</f>
        <v>0</v>
      </c>
      <c r="M815" s="3">
        <f t="shared" si="64"/>
        <v>146.19999999999999</v>
      </c>
    </row>
    <row r="816" spans="1:13" x14ac:dyDescent="0.35">
      <c r="A816" s="5">
        <v>43752</v>
      </c>
      <c r="B816" s="2" t="s">
        <v>47</v>
      </c>
      <c r="C816" s="3">
        <v>29</v>
      </c>
      <c r="D816" s="3">
        <v>8.2899999999999991</v>
      </c>
      <c r="E816" s="3">
        <v>16.579999999999998</v>
      </c>
      <c r="F816" s="3">
        <v>58</v>
      </c>
      <c r="G816" s="2">
        <v>2</v>
      </c>
      <c r="H816" s="2" t="str">
        <f t="shared" si="60"/>
        <v>Monday</v>
      </c>
      <c r="I816" s="5">
        <f t="shared" si="61"/>
        <v>43755</v>
      </c>
      <c r="J816" s="2" t="str">
        <f t="shared" si="62"/>
        <v>Thursday</v>
      </c>
      <c r="K816" s="2" t="str">
        <f t="shared" si="63"/>
        <v>Weekend</v>
      </c>
      <c r="L816" s="3">
        <f>IF(VLOOKUP(H816,Discount_Days!A:C,3,0)&gt;0,VLOOKUP(H816,Discount_Days!A:C,3,0)*NewSales_1001_1015!F816,0)</f>
        <v>0</v>
      </c>
      <c r="M816" s="3">
        <f t="shared" si="64"/>
        <v>58</v>
      </c>
    </row>
    <row r="817" spans="1:13" x14ac:dyDescent="0.35">
      <c r="A817" s="5">
        <v>43753</v>
      </c>
      <c r="B817" s="2" t="s">
        <v>47</v>
      </c>
      <c r="C817" s="3">
        <v>29.15</v>
      </c>
      <c r="D817" s="3">
        <v>8.2899999999999991</v>
      </c>
      <c r="E817" s="3">
        <v>66.319999999999993</v>
      </c>
      <c r="F817" s="3">
        <v>233.18</v>
      </c>
      <c r="G817" s="2">
        <v>8</v>
      </c>
      <c r="H817" s="2" t="str">
        <f t="shared" si="60"/>
        <v>Tuesday</v>
      </c>
      <c r="I817" s="5">
        <f t="shared" si="61"/>
        <v>43756</v>
      </c>
      <c r="J817" s="2" t="str">
        <f t="shared" si="62"/>
        <v>Friday</v>
      </c>
      <c r="K817" s="2" t="str">
        <f t="shared" si="63"/>
        <v>Weekday</v>
      </c>
      <c r="L817" s="3">
        <f>IF(VLOOKUP(H817,Discount_Days!A:C,3,0)&gt;0,VLOOKUP(H817,Discount_Days!A:C,3,0)*NewSales_1001_1015!F817,0)</f>
        <v>11.659000000000001</v>
      </c>
      <c r="M817" s="3">
        <f t="shared" si="64"/>
        <v>221.52100000000002</v>
      </c>
    </row>
    <row r="818" spans="1:13" x14ac:dyDescent="0.35">
      <c r="A818" s="5">
        <v>43739</v>
      </c>
      <c r="B818" s="2" t="s">
        <v>48</v>
      </c>
      <c r="C818" s="3">
        <v>59</v>
      </c>
      <c r="D818" s="3">
        <v>13.24</v>
      </c>
      <c r="E818" s="3">
        <v>66.2</v>
      </c>
      <c r="F818" s="3">
        <v>295</v>
      </c>
      <c r="G818" s="2">
        <v>5</v>
      </c>
      <c r="H818" s="2" t="str">
        <f t="shared" si="60"/>
        <v>Tuesday</v>
      </c>
      <c r="I818" s="5">
        <f t="shared" si="61"/>
        <v>43742</v>
      </c>
      <c r="J818" s="2" t="str">
        <f t="shared" si="62"/>
        <v>Friday</v>
      </c>
      <c r="K818" s="2" t="str">
        <f t="shared" si="63"/>
        <v>Weekday</v>
      </c>
      <c r="L818" s="3">
        <f>IF(VLOOKUP(H818,Discount_Days!A:C,3,0)&gt;0,VLOOKUP(H818,Discount_Days!A:C,3,0)*NewSales_1001_1015!F818,0)</f>
        <v>14.75</v>
      </c>
      <c r="M818" s="3">
        <f t="shared" si="64"/>
        <v>280.25</v>
      </c>
    </row>
    <row r="819" spans="1:13" x14ac:dyDescent="0.35">
      <c r="A819" s="5">
        <v>43743</v>
      </c>
      <c r="B819" s="2" t="s">
        <v>48</v>
      </c>
      <c r="C819" s="3">
        <v>59</v>
      </c>
      <c r="D819" s="3">
        <v>13.24</v>
      </c>
      <c r="E819" s="3">
        <v>39.72</v>
      </c>
      <c r="F819" s="3">
        <v>177</v>
      </c>
      <c r="G819" s="2">
        <v>3</v>
      </c>
      <c r="H819" s="2" t="str">
        <f t="shared" si="60"/>
        <v>Saturday</v>
      </c>
      <c r="I819" s="5">
        <f t="shared" si="61"/>
        <v>43746</v>
      </c>
      <c r="J819" s="2" t="str">
        <f t="shared" si="62"/>
        <v>Tuesday</v>
      </c>
      <c r="K819" s="2" t="str">
        <f t="shared" si="63"/>
        <v>Weekend</v>
      </c>
      <c r="L819" s="3">
        <f>IF(VLOOKUP(H819,Discount_Days!A:C,3,0)&gt;0,VLOOKUP(H819,Discount_Days!A:C,3,0)*NewSales_1001_1015!F819,0)</f>
        <v>0</v>
      </c>
      <c r="M819" s="3">
        <f t="shared" si="64"/>
        <v>177</v>
      </c>
    </row>
    <row r="820" spans="1:13" x14ac:dyDescent="0.35">
      <c r="A820" s="5">
        <v>43744</v>
      </c>
      <c r="B820" s="2" t="s">
        <v>48</v>
      </c>
      <c r="C820" s="3">
        <v>57.21</v>
      </c>
      <c r="D820" s="3">
        <v>13.24</v>
      </c>
      <c r="E820" s="3">
        <v>52.96</v>
      </c>
      <c r="F820" s="3">
        <v>228.82</v>
      </c>
      <c r="G820" s="2">
        <v>4</v>
      </c>
      <c r="H820" s="2" t="str">
        <f t="shared" si="60"/>
        <v>Sunday</v>
      </c>
      <c r="I820" s="5">
        <f t="shared" si="61"/>
        <v>43747</v>
      </c>
      <c r="J820" s="2" t="str">
        <f t="shared" si="62"/>
        <v>Wednesday</v>
      </c>
      <c r="K820" s="2" t="str">
        <f t="shared" si="63"/>
        <v>Weekend</v>
      </c>
      <c r="L820" s="3">
        <f>IF(VLOOKUP(H820,Discount_Days!A:C,3,0)&gt;0,VLOOKUP(H820,Discount_Days!A:C,3,0)*NewSales_1001_1015!F820,0)</f>
        <v>0</v>
      </c>
      <c r="M820" s="3">
        <f t="shared" si="64"/>
        <v>228.82</v>
      </c>
    </row>
    <row r="821" spans="1:13" x14ac:dyDescent="0.35">
      <c r="A821" s="5">
        <v>43746</v>
      </c>
      <c r="B821" s="2" t="s">
        <v>48</v>
      </c>
      <c r="C821" s="3">
        <v>57.55</v>
      </c>
      <c r="D821" s="3">
        <v>13.24</v>
      </c>
      <c r="E821" s="3">
        <v>66.2</v>
      </c>
      <c r="F821" s="3">
        <v>287.75</v>
      </c>
      <c r="G821" s="2">
        <v>5</v>
      </c>
      <c r="H821" s="2" t="str">
        <f t="shared" si="60"/>
        <v>Tuesday</v>
      </c>
      <c r="I821" s="5">
        <f t="shared" si="61"/>
        <v>43749</v>
      </c>
      <c r="J821" s="2" t="str">
        <f t="shared" si="62"/>
        <v>Friday</v>
      </c>
      <c r="K821" s="2" t="str">
        <f t="shared" si="63"/>
        <v>Weekday</v>
      </c>
      <c r="L821" s="3">
        <f>IF(VLOOKUP(H821,Discount_Days!A:C,3,0)&gt;0,VLOOKUP(H821,Discount_Days!A:C,3,0)*NewSales_1001_1015!F821,0)</f>
        <v>14.387500000000001</v>
      </c>
      <c r="M821" s="3">
        <f t="shared" si="64"/>
        <v>273.36250000000001</v>
      </c>
    </row>
    <row r="822" spans="1:13" x14ac:dyDescent="0.35">
      <c r="A822" s="5">
        <v>43748</v>
      </c>
      <c r="B822" s="2" t="s">
        <v>48</v>
      </c>
      <c r="C822" s="3">
        <v>59</v>
      </c>
      <c r="D822" s="3">
        <v>13.24</v>
      </c>
      <c r="E822" s="3">
        <v>13.24</v>
      </c>
      <c r="F822" s="3">
        <v>59</v>
      </c>
      <c r="G822" s="2">
        <v>1</v>
      </c>
      <c r="H822" s="2" t="str">
        <f t="shared" si="60"/>
        <v>Thursday</v>
      </c>
      <c r="I822" s="5">
        <f t="shared" si="61"/>
        <v>43751</v>
      </c>
      <c r="J822" s="2" t="str">
        <f t="shared" si="62"/>
        <v>Sunday</v>
      </c>
      <c r="K822" s="2" t="str">
        <f t="shared" si="63"/>
        <v>Weekday</v>
      </c>
      <c r="L822" s="3">
        <f>IF(VLOOKUP(H822,Discount_Days!A:C,3,0)&gt;0,VLOOKUP(H822,Discount_Days!A:C,3,0)*NewSales_1001_1015!F822,0)</f>
        <v>5.9</v>
      </c>
      <c r="M822" s="3">
        <f t="shared" si="64"/>
        <v>53.1</v>
      </c>
    </row>
    <row r="823" spans="1:13" x14ac:dyDescent="0.35">
      <c r="A823" s="5">
        <v>43751</v>
      </c>
      <c r="B823" s="2" t="s">
        <v>48</v>
      </c>
      <c r="C823" s="3">
        <v>52.07</v>
      </c>
      <c r="D823" s="3">
        <v>13.24</v>
      </c>
      <c r="E823" s="3">
        <v>13.24</v>
      </c>
      <c r="F823" s="3">
        <v>52.07</v>
      </c>
      <c r="G823" s="2">
        <v>1</v>
      </c>
      <c r="H823" s="2" t="str">
        <f t="shared" si="60"/>
        <v>Sunday</v>
      </c>
      <c r="I823" s="5">
        <f t="shared" si="61"/>
        <v>43754</v>
      </c>
      <c r="J823" s="2" t="str">
        <f t="shared" si="62"/>
        <v>Wednesday</v>
      </c>
      <c r="K823" s="2" t="str">
        <f t="shared" si="63"/>
        <v>Weekend</v>
      </c>
      <c r="L823" s="3">
        <f>IF(VLOOKUP(H823,Discount_Days!A:C,3,0)&gt;0,VLOOKUP(H823,Discount_Days!A:C,3,0)*NewSales_1001_1015!F823,0)</f>
        <v>0</v>
      </c>
      <c r="M823" s="3">
        <f t="shared" si="64"/>
        <v>52.07</v>
      </c>
    </row>
    <row r="824" spans="1:13" x14ac:dyDescent="0.35">
      <c r="A824" s="5">
        <v>43752</v>
      </c>
      <c r="B824" s="2" t="s">
        <v>48</v>
      </c>
      <c r="C824" s="3">
        <v>59</v>
      </c>
      <c r="D824" s="3">
        <v>13.24</v>
      </c>
      <c r="E824" s="3">
        <v>26.48</v>
      </c>
      <c r="F824" s="3">
        <v>118</v>
      </c>
      <c r="G824" s="2">
        <v>2</v>
      </c>
      <c r="H824" s="2" t="str">
        <f t="shared" si="60"/>
        <v>Monday</v>
      </c>
      <c r="I824" s="5">
        <f t="shared" si="61"/>
        <v>43755</v>
      </c>
      <c r="J824" s="2" t="str">
        <f t="shared" si="62"/>
        <v>Thursday</v>
      </c>
      <c r="K824" s="2" t="str">
        <f t="shared" si="63"/>
        <v>Weekend</v>
      </c>
      <c r="L824" s="3">
        <f>IF(VLOOKUP(H824,Discount_Days!A:C,3,0)&gt;0,VLOOKUP(H824,Discount_Days!A:C,3,0)*NewSales_1001_1015!F824,0)</f>
        <v>0</v>
      </c>
      <c r="M824" s="3">
        <f t="shared" si="64"/>
        <v>118</v>
      </c>
    </row>
    <row r="825" spans="1:13" x14ac:dyDescent="0.35">
      <c r="A825" s="5">
        <v>43753</v>
      </c>
      <c r="B825" s="2" t="s">
        <v>48</v>
      </c>
      <c r="C825" s="3">
        <v>55.55</v>
      </c>
      <c r="D825" s="3">
        <v>13.24</v>
      </c>
      <c r="E825" s="3">
        <v>26.48</v>
      </c>
      <c r="F825" s="3">
        <v>111.09</v>
      </c>
      <c r="G825" s="2">
        <v>2</v>
      </c>
      <c r="H825" s="2" t="str">
        <f t="shared" si="60"/>
        <v>Tuesday</v>
      </c>
      <c r="I825" s="5">
        <f t="shared" si="61"/>
        <v>43756</v>
      </c>
      <c r="J825" s="2" t="str">
        <f t="shared" si="62"/>
        <v>Friday</v>
      </c>
      <c r="K825" s="2" t="str">
        <f t="shared" si="63"/>
        <v>Weekday</v>
      </c>
      <c r="L825" s="3">
        <f>IF(VLOOKUP(H825,Discount_Days!A:C,3,0)&gt;0,VLOOKUP(H825,Discount_Days!A:C,3,0)*NewSales_1001_1015!F825,0)</f>
        <v>5.5545000000000009</v>
      </c>
      <c r="M825" s="3">
        <f t="shared" si="64"/>
        <v>105.5355</v>
      </c>
    </row>
    <row r="826" spans="1:13" x14ac:dyDescent="0.35">
      <c r="A826" s="5">
        <v>43739</v>
      </c>
      <c r="B826" s="2" t="s">
        <v>49</v>
      </c>
      <c r="C826" s="3">
        <v>49</v>
      </c>
      <c r="D826" s="3">
        <v>11.36</v>
      </c>
      <c r="E826" s="3">
        <v>11.36</v>
      </c>
      <c r="F826" s="3">
        <v>49</v>
      </c>
      <c r="G826" s="2">
        <v>1</v>
      </c>
      <c r="H826" s="2" t="str">
        <f t="shared" si="60"/>
        <v>Tuesday</v>
      </c>
      <c r="I826" s="5">
        <f t="shared" si="61"/>
        <v>43742</v>
      </c>
      <c r="J826" s="2" t="str">
        <f t="shared" si="62"/>
        <v>Friday</v>
      </c>
      <c r="K826" s="2" t="str">
        <f t="shared" si="63"/>
        <v>Weekday</v>
      </c>
      <c r="L826" s="3">
        <f>IF(VLOOKUP(H826,Discount_Days!A:C,3,0)&gt;0,VLOOKUP(H826,Discount_Days!A:C,3,0)*NewSales_1001_1015!F826,0)</f>
        <v>2.4500000000000002</v>
      </c>
      <c r="M826" s="3">
        <f t="shared" si="64"/>
        <v>46.55</v>
      </c>
    </row>
    <row r="827" spans="1:13" x14ac:dyDescent="0.35">
      <c r="A827" s="5">
        <v>43741</v>
      </c>
      <c r="B827" s="2" t="s">
        <v>49</v>
      </c>
      <c r="C827" s="3">
        <v>49</v>
      </c>
      <c r="D827" s="3">
        <v>11.36</v>
      </c>
      <c r="E827" s="3">
        <v>22.72</v>
      </c>
      <c r="F827" s="3">
        <v>98</v>
      </c>
      <c r="G827" s="2">
        <v>2</v>
      </c>
      <c r="H827" s="2" t="str">
        <f t="shared" si="60"/>
        <v>Thursday</v>
      </c>
      <c r="I827" s="5">
        <f t="shared" si="61"/>
        <v>43744</v>
      </c>
      <c r="J827" s="2" t="str">
        <f t="shared" si="62"/>
        <v>Sunday</v>
      </c>
      <c r="K827" s="2" t="str">
        <f t="shared" si="63"/>
        <v>Weekday</v>
      </c>
      <c r="L827" s="3">
        <f>IF(VLOOKUP(H827,Discount_Days!A:C,3,0)&gt;0,VLOOKUP(H827,Discount_Days!A:C,3,0)*NewSales_1001_1015!F827,0)</f>
        <v>9.8000000000000007</v>
      </c>
      <c r="M827" s="3">
        <f t="shared" si="64"/>
        <v>88.2</v>
      </c>
    </row>
    <row r="828" spans="1:13" x14ac:dyDescent="0.35">
      <c r="A828" s="5">
        <v>43743</v>
      </c>
      <c r="B828" s="2" t="s">
        <v>49</v>
      </c>
      <c r="C828" s="3">
        <v>49</v>
      </c>
      <c r="D828" s="3">
        <v>11.36</v>
      </c>
      <c r="E828" s="3">
        <v>11.36</v>
      </c>
      <c r="F828" s="3">
        <v>49</v>
      </c>
      <c r="G828" s="2">
        <v>1</v>
      </c>
      <c r="H828" s="2" t="str">
        <f t="shared" si="60"/>
        <v>Saturday</v>
      </c>
      <c r="I828" s="5">
        <f t="shared" si="61"/>
        <v>43746</v>
      </c>
      <c r="J828" s="2" t="str">
        <f t="shared" si="62"/>
        <v>Tuesday</v>
      </c>
      <c r="K828" s="2" t="str">
        <f t="shared" si="63"/>
        <v>Weekend</v>
      </c>
      <c r="L828" s="3">
        <f>IF(VLOOKUP(H828,Discount_Days!A:C,3,0)&gt;0,VLOOKUP(H828,Discount_Days!A:C,3,0)*NewSales_1001_1015!F828,0)</f>
        <v>0</v>
      </c>
      <c r="M828" s="3">
        <f t="shared" si="64"/>
        <v>49</v>
      </c>
    </row>
    <row r="829" spans="1:13" x14ac:dyDescent="0.35">
      <c r="A829" s="5">
        <v>43747</v>
      </c>
      <c r="B829" s="2" t="s">
        <v>49</v>
      </c>
      <c r="C829" s="3">
        <v>49</v>
      </c>
      <c r="D829" s="3">
        <v>11.36</v>
      </c>
      <c r="E829" s="3">
        <v>11.36</v>
      </c>
      <c r="F829" s="3">
        <v>49</v>
      </c>
      <c r="G829" s="2">
        <v>1</v>
      </c>
      <c r="H829" s="2" t="str">
        <f t="shared" si="60"/>
        <v>Wednesday</v>
      </c>
      <c r="I829" s="5">
        <f t="shared" si="61"/>
        <v>43750</v>
      </c>
      <c r="J829" s="2" t="str">
        <f t="shared" si="62"/>
        <v>Saturday</v>
      </c>
      <c r="K829" s="2" t="str">
        <f t="shared" si="63"/>
        <v>Weekday</v>
      </c>
      <c r="L829" s="3">
        <f>IF(VLOOKUP(H829,Discount_Days!A:C,3,0)&gt;0,VLOOKUP(H829,Discount_Days!A:C,3,0)*NewSales_1001_1015!F829,0)</f>
        <v>0</v>
      </c>
      <c r="M829" s="3">
        <f t="shared" si="64"/>
        <v>49</v>
      </c>
    </row>
    <row r="830" spans="1:13" x14ac:dyDescent="0.35">
      <c r="A830" s="5">
        <v>43749</v>
      </c>
      <c r="B830" s="2" t="s">
        <v>49</v>
      </c>
      <c r="C830" s="3">
        <v>49</v>
      </c>
      <c r="D830" s="3">
        <v>11.36</v>
      </c>
      <c r="E830" s="3">
        <v>11.36</v>
      </c>
      <c r="F830" s="3">
        <v>49</v>
      </c>
      <c r="G830" s="2">
        <v>1</v>
      </c>
      <c r="H830" s="2" t="str">
        <f t="shared" si="60"/>
        <v>Friday</v>
      </c>
      <c r="I830" s="5">
        <f t="shared" si="61"/>
        <v>43752</v>
      </c>
      <c r="J830" s="2" t="str">
        <f t="shared" si="62"/>
        <v>Monday</v>
      </c>
      <c r="K830" s="2" t="str">
        <f t="shared" si="63"/>
        <v>Weekday</v>
      </c>
      <c r="L830" s="3">
        <f>IF(VLOOKUP(H830,Discount_Days!A:C,3,0)&gt;0,VLOOKUP(H830,Discount_Days!A:C,3,0)*NewSales_1001_1015!F830,0)</f>
        <v>0</v>
      </c>
      <c r="M830" s="3">
        <f t="shared" si="64"/>
        <v>49</v>
      </c>
    </row>
    <row r="831" spans="1:13" x14ac:dyDescent="0.35">
      <c r="A831" s="5">
        <v>43753</v>
      </c>
      <c r="B831" s="2" t="s">
        <v>49</v>
      </c>
      <c r="C831" s="3">
        <v>49</v>
      </c>
      <c r="D831" s="3">
        <v>11.36</v>
      </c>
      <c r="E831" s="3">
        <v>11.36</v>
      </c>
      <c r="F831" s="3">
        <v>49</v>
      </c>
      <c r="G831" s="2">
        <v>1</v>
      </c>
      <c r="H831" s="2" t="str">
        <f t="shared" si="60"/>
        <v>Tuesday</v>
      </c>
      <c r="I831" s="5">
        <f t="shared" si="61"/>
        <v>43756</v>
      </c>
      <c r="J831" s="2" t="str">
        <f t="shared" si="62"/>
        <v>Friday</v>
      </c>
      <c r="K831" s="2" t="str">
        <f t="shared" si="63"/>
        <v>Weekday</v>
      </c>
      <c r="L831" s="3">
        <f>IF(VLOOKUP(H831,Discount_Days!A:C,3,0)&gt;0,VLOOKUP(H831,Discount_Days!A:C,3,0)*NewSales_1001_1015!F831,0)</f>
        <v>2.4500000000000002</v>
      </c>
      <c r="M831" s="3">
        <f t="shared" si="64"/>
        <v>46.55</v>
      </c>
    </row>
    <row r="832" spans="1:13" x14ac:dyDescent="0.35">
      <c r="A832" s="5">
        <v>43739</v>
      </c>
      <c r="B832" s="2" t="s">
        <v>185</v>
      </c>
      <c r="C832" s="3">
        <v>129</v>
      </c>
      <c r="D832" s="3">
        <v>41.13</v>
      </c>
      <c r="E832" s="3">
        <v>82.26</v>
      </c>
      <c r="F832" s="3">
        <v>258</v>
      </c>
      <c r="G832" s="2">
        <v>2</v>
      </c>
      <c r="H832" s="2" t="str">
        <f t="shared" si="60"/>
        <v>Tuesday</v>
      </c>
      <c r="I832" s="5">
        <f t="shared" si="61"/>
        <v>43742</v>
      </c>
      <c r="J832" s="2" t="str">
        <f t="shared" si="62"/>
        <v>Friday</v>
      </c>
      <c r="K832" s="2" t="str">
        <f t="shared" si="63"/>
        <v>Weekday</v>
      </c>
      <c r="L832" s="3">
        <f>IF(VLOOKUP(H832,Discount_Days!A:C,3,0)&gt;0,VLOOKUP(H832,Discount_Days!A:C,3,0)*NewSales_1001_1015!F832,0)</f>
        <v>12.9</v>
      </c>
      <c r="M832" s="3">
        <f t="shared" si="64"/>
        <v>245.1</v>
      </c>
    </row>
    <row r="833" spans="1:13" x14ac:dyDescent="0.35">
      <c r="A833" s="5">
        <v>43742</v>
      </c>
      <c r="B833" s="2" t="s">
        <v>185</v>
      </c>
      <c r="C833" s="3">
        <v>129</v>
      </c>
      <c r="D833" s="3">
        <v>41.13</v>
      </c>
      <c r="E833" s="3">
        <v>41.13</v>
      </c>
      <c r="F833" s="3">
        <v>129</v>
      </c>
      <c r="G833" s="2">
        <v>1</v>
      </c>
      <c r="H833" s="2" t="str">
        <f t="shared" si="60"/>
        <v>Friday</v>
      </c>
      <c r="I833" s="5">
        <f t="shared" si="61"/>
        <v>43745</v>
      </c>
      <c r="J833" s="2" t="str">
        <f t="shared" si="62"/>
        <v>Monday</v>
      </c>
      <c r="K833" s="2" t="str">
        <f t="shared" si="63"/>
        <v>Weekday</v>
      </c>
      <c r="L833" s="3">
        <f>IF(VLOOKUP(H833,Discount_Days!A:C,3,0)&gt;0,VLOOKUP(H833,Discount_Days!A:C,3,0)*NewSales_1001_1015!F833,0)</f>
        <v>0</v>
      </c>
      <c r="M833" s="3">
        <f t="shared" si="64"/>
        <v>129</v>
      </c>
    </row>
    <row r="834" spans="1:13" x14ac:dyDescent="0.35">
      <c r="A834" s="5">
        <v>43744</v>
      </c>
      <c r="B834" s="2" t="s">
        <v>185</v>
      </c>
      <c r="C834" s="3">
        <v>129</v>
      </c>
      <c r="D834" s="3">
        <v>41.13</v>
      </c>
      <c r="E834" s="3">
        <v>41.13</v>
      </c>
      <c r="F834" s="3">
        <v>129</v>
      </c>
      <c r="G834" s="2">
        <v>1</v>
      </c>
      <c r="H834" s="2" t="str">
        <f t="shared" si="60"/>
        <v>Sunday</v>
      </c>
      <c r="I834" s="5">
        <f t="shared" si="61"/>
        <v>43747</v>
      </c>
      <c r="J834" s="2" t="str">
        <f t="shared" si="62"/>
        <v>Wednesday</v>
      </c>
      <c r="K834" s="2" t="str">
        <f t="shared" si="63"/>
        <v>Weekend</v>
      </c>
      <c r="L834" s="3">
        <f>IF(VLOOKUP(H834,Discount_Days!A:C,3,0)&gt;0,VLOOKUP(H834,Discount_Days!A:C,3,0)*NewSales_1001_1015!F834,0)</f>
        <v>0</v>
      </c>
      <c r="M834" s="3">
        <f t="shared" si="64"/>
        <v>129</v>
      </c>
    </row>
    <row r="835" spans="1:13" x14ac:dyDescent="0.35">
      <c r="A835" s="5">
        <v>43745</v>
      </c>
      <c r="B835" s="2" t="s">
        <v>185</v>
      </c>
      <c r="C835" s="3">
        <v>129</v>
      </c>
      <c r="D835" s="3">
        <v>41.13</v>
      </c>
      <c r="E835" s="3">
        <v>82.26</v>
      </c>
      <c r="F835" s="3">
        <v>258</v>
      </c>
      <c r="G835" s="2">
        <v>2</v>
      </c>
      <c r="H835" s="2" t="str">
        <f t="shared" ref="H835:H898" si="65">TEXT(A835,"dddd")</f>
        <v>Monday</v>
      </c>
      <c r="I835" s="5">
        <f t="shared" ref="I835:I898" si="66">A835+3</f>
        <v>43748</v>
      </c>
      <c r="J835" s="2" t="str">
        <f t="shared" ref="J835:J898" si="67">TEXT(I835,"dddd")</f>
        <v>Thursday</v>
      </c>
      <c r="K835" s="2" t="str">
        <f t="shared" ref="K835:K898" si="68">IF(OR(H835="Mondayday",H835="Tuesday",H835="Wednesday",H835="Thursday",H835="Friday"),"Weekday","Weekend")</f>
        <v>Weekend</v>
      </c>
      <c r="L835" s="3">
        <f>IF(VLOOKUP(H835,Discount_Days!A:C,3,0)&gt;0,VLOOKUP(H835,Discount_Days!A:C,3,0)*NewSales_1001_1015!F835,0)</f>
        <v>0</v>
      </c>
      <c r="M835" s="3">
        <f t="shared" ref="M835:M898" si="69">F835-L835</f>
        <v>258</v>
      </c>
    </row>
    <row r="836" spans="1:13" x14ac:dyDescent="0.35">
      <c r="A836" s="5">
        <v>43747</v>
      </c>
      <c r="B836" s="2" t="s">
        <v>185</v>
      </c>
      <c r="C836" s="3">
        <v>0</v>
      </c>
      <c r="D836" s="3">
        <v>41.13</v>
      </c>
      <c r="E836" s="3">
        <v>41.13</v>
      </c>
      <c r="F836" s="3">
        <v>0</v>
      </c>
      <c r="G836" s="2">
        <v>1</v>
      </c>
      <c r="H836" s="2" t="str">
        <f t="shared" si="65"/>
        <v>Wednesday</v>
      </c>
      <c r="I836" s="5">
        <f t="shared" si="66"/>
        <v>43750</v>
      </c>
      <c r="J836" s="2" t="str">
        <f t="shared" si="67"/>
        <v>Saturday</v>
      </c>
      <c r="K836" s="2" t="str">
        <f t="shared" si="68"/>
        <v>Weekday</v>
      </c>
      <c r="L836" s="3">
        <f>IF(VLOOKUP(H836,Discount_Days!A:C,3,0)&gt;0,VLOOKUP(H836,Discount_Days!A:C,3,0)*NewSales_1001_1015!F836,0)</f>
        <v>0</v>
      </c>
      <c r="M836" s="3">
        <f t="shared" si="69"/>
        <v>0</v>
      </c>
    </row>
    <row r="837" spans="1:13" x14ac:dyDescent="0.35">
      <c r="A837" s="5">
        <v>43748</v>
      </c>
      <c r="B837" s="2" t="s">
        <v>185</v>
      </c>
      <c r="C837" s="3">
        <v>129</v>
      </c>
      <c r="D837" s="3">
        <v>41.13</v>
      </c>
      <c r="E837" s="3">
        <v>41.13</v>
      </c>
      <c r="F837" s="3">
        <v>129</v>
      </c>
      <c r="G837" s="2">
        <v>1</v>
      </c>
      <c r="H837" s="2" t="str">
        <f t="shared" si="65"/>
        <v>Thursday</v>
      </c>
      <c r="I837" s="5">
        <f t="shared" si="66"/>
        <v>43751</v>
      </c>
      <c r="J837" s="2" t="str">
        <f t="shared" si="67"/>
        <v>Sunday</v>
      </c>
      <c r="K837" s="2" t="str">
        <f t="shared" si="68"/>
        <v>Weekday</v>
      </c>
      <c r="L837" s="3">
        <f>IF(VLOOKUP(H837,Discount_Days!A:C,3,0)&gt;0,VLOOKUP(H837,Discount_Days!A:C,3,0)*NewSales_1001_1015!F837,0)</f>
        <v>12.9</v>
      </c>
      <c r="M837" s="3">
        <f t="shared" si="69"/>
        <v>116.1</v>
      </c>
    </row>
    <row r="838" spans="1:13" x14ac:dyDescent="0.35">
      <c r="A838" s="5">
        <v>43749</v>
      </c>
      <c r="B838" s="2" t="s">
        <v>185</v>
      </c>
      <c r="C838" s="3">
        <v>129</v>
      </c>
      <c r="D838" s="3">
        <v>41.13</v>
      </c>
      <c r="E838" s="3">
        <v>41.13</v>
      </c>
      <c r="F838" s="3">
        <v>129</v>
      </c>
      <c r="G838" s="2">
        <v>1</v>
      </c>
      <c r="H838" s="2" t="str">
        <f t="shared" si="65"/>
        <v>Friday</v>
      </c>
      <c r="I838" s="5">
        <f t="shared" si="66"/>
        <v>43752</v>
      </c>
      <c r="J838" s="2" t="str">
        <f t="shared" si="67"/>
        <v>Monday</v>
      </c>
      <c r="K838" s="2" t="str">
        <f t="shared" si="68"/>
        <v>Weekday</v>
      </c>
      <c r="L838" s="3">
        <f>IF(VLOOKUP(H838,Discount_Days!A:C,3,0)&gt;0,VLOOKUP(H838,Discount_Days!A:C,3,0)*NewSales_1001_1015!F838,0)</f>
        <v>0</v>
      </c>
      <c r="M838" s="3">
        <f t="shared" si="69"/>
        <v>129</v>
      </c>
    </row>
    <row r="839" spans="1:13" x14ac:dyDescent="0.35">
      <c r="A839" s="5">
        <v>43751</v>
      </c>
      <c r="B839" s="2" t="s">
        <v>185</v>
      </c>
      <c r="C839" s="3">
        <v>129</v>
      </c>
      <c r="D839" s="3">
        <v>41.13</v>
      </c>
      <c r="E839" s="3">
        <v>41.13</v>
      </c>
      <c r="F839" s="3">
        <v>129</v>
      </c>
      <c r="G839" s="2">
        <v>1</v>
      </c>
      <c r="H839" s="2" t="str">
        <f t="shared" si="65"/>
        <v>Sunday</v>
      </c>
      <c r="I839" s="5">
        <f t="shared" si="66"/>
        <v>43754</v>
      </c>
      <c r="J839" s="2" t="str">
        <f t="shared" si="67"/>
        <v>Wednesday</v>
      </c>
      <c r="K839" s="2" t="str">
        <f t="shared" si="68"/>
        <v>Weekend</v>
      </c>
      <c r="L839" s="3">
        <f>IF(VLOOKUP(H839,Discount_Days!A:C,3,0)&gt;0,VLOOKUP(H839,Discount_Days!A:C,3,0)*NewSales_1001_1015!F839,0)</f>
        <v>0</v>
      </c>
      <c r="M839" s="3">
        <f t="shared" si="69"/>
        <v>129</v>
      </c>
    </row>
    <row r="840" spans="1:13" x14ac:dyDescent="0.35">
      <c r="A840" s="5">
        <v>43752</v>
      </c>
      <c r="B840" s="2" t="s">
        <v>185</v>
      </c>
      <c r="C840" s="3">
        <v>129</v>
      </c>
      <c r="D840" s="3">
        <v>41.13</v>
      </c>
      <c r="E840" s="3">
        <v>82.26</v>
      </c>
      <c r="F840" s="3">
        <v>258</v>
      </c>
      <c r="G840" s="2">
        <v>2</v>
      </c>
      <c r="H840" s="2" t="str">
        <f t="shared" si="65"/>
        <v>Monday</v>
      </c>
      <c r="I840" s="5">
        <f t="shared" si="66"/>
        <v>43755</v>
      </c>
      <c r="J840" s="2" t="str">
        <f t="shared" si="67"/>
        <v>Thursday</v>
      </c>
      <c r="K840" s="2" t="str">
        <f t="shared" si="68"/>
        <v>Weekend</v>
      </c>
      <c r="L840" s="3">
        <f>IF(VLOOKUP(H840,Discount_Days!A:C,3,0)&gt;0,VLOOKUP(H840,Discount_Days!A:C,3,0)*NewSales_1001_1015!F840,0)</f>
        <v>0</v>
      </c>
      <c r="M840" s="3">
        <f t="shared" si="69"/>
        <v>258</v>
      </c>
    </row>
    <row r="841" spans="1:13" x14ac:dyDescent="0.35">
      <c r="A841" s="5">
        <v>43742</v>
      </c>
      <c r="B841" s="2" t="s">
        <v>108</v>
      </c>
      <c r="C841" s="3">
        <v>0</v>
      </c>
      <c r="D841" s="3">
        <v>15</v>
      </c>
      <c r="E841" s="3">
        <v>15</v>
      </c>
      <c r="F841" s="3">
        <v>0</v>
      </c>
      <c r="G841" s="2">
        <v>1</v>
      </c>
      <c r="H841" s="2" t="str">
        <f t="shared" si="65"/>
        <v>Friday</v>
      </c>
      <c r="I841" s="5">
        <f t="shared" si="66"/>
        <v>43745</v>
      </c>
      <c r="J841" s="2" t="str">
        <f t="shared" si="67"/>
        <v>Monday</v>
      </c>
      <c r="K841" s="2" t="str">
        <f t="shared" si="68"/>
        <v>Weekday</v>
      </c>
      <c r="L841" s="3">
        <f>IF(VLOOKUP(H841,Discount_Days!A:C,3,0)&gt;0,VLOOKUP(H841,Discount_Days!A:C,3,0)*NewSales_1001_1015!F841,0)</f>
        <v>0</v>
      </c>
      <c r="M841" s="3">
        <f t="shared" si="69"/>
        <v>0</v>
      </c>
    </row>
    <row r="842" spans="1:13" x14ac:dyDescent="0.35">
      <c r="A842" s="5">
        <v>43746</v>
      </c>
      <c r="B842" s="2" t="s">
        <v>108</v>
      </c>
      <c r="C842" s="3">
        <v>0</v>
      </c>
      <c r="D842" s="3">
        <v>15</v>
      </c>
      <c r="E842" s="3">
        <v>15</v>
      </c>
      <c r="F842" s="3">
        <v>0</v>
      </c>
      <c r="G842" s="2">
        <v>1</v>
      </c>
      <c r="H842" s="2" t="str">
        <f t="shared" si="65"/>
        <v>Tuesday</v>
      </c>
      <c r="I842" s="5">
        <f t="shared" si="66"/>
        <v>43749</v>
      </c>
      <c r="J842" s="2" t="str">
        <f t="shared" si="67"/>
        <v>Friday</v>
      </c>
      <c r="K842" s="2" t="str">
        <f t="shared" si="68"/>
        <v>Weekday</v>
      </c>
      <c r="L842" s="3">
        <f>IF(VLOOKUP(H842,Discount_Days!A:C,3,0)&gt;0,VLOOKUP(H842,Discount_Days!A:C,3,0)*NewSales_1001_1015!F842,0)</f>
        <v>0</v>
      </c>
      <c r="M842" s="3">
        <f t="shared" si="69"/>
        <v>0</v>
      </c>
    </row>
    <row r="843" spans="1:13" x14ac:dyDescent="0.35">
      <c r="A843" s="5">
        <v>43747</v>
      </c>
      <c r="B843" s="2" t="s">
        <v>108</v>
      </c>
      <c r="C843" s="3">
        <v>69</v>
      </c>
      <c r="D843" s="3">
        <v>15</v>
      </c>
      <c r="E843" s="3">
        <v>30</v>
      </c>
      <c r="F843" s="3">
        <v>138</v>
      </c>
      <c r="G843" s="2">
        <v>2</v>
      </c>
      <c r="H843" s="2" t="str">
        <f t="shared" si="65"/>
        <v>Wednesday</v>
      </c>
      <c r="I843" s="5">
        <f t="shared" si="66"/>
        <v>43750</v>
      </c>
      <c r="J843" s="2" t="str">
        <f t="shared" si="67"/>
        <v>Saturday</v>
      </c>
      <c r="K843" s="2" t="str">
        <f t="shared" si="68"/>
        <v>Weekday</v>
      </c>
      <c r="L843" s="3">
        <f>IF(VLOOKUP(H843,Discount_Days!A:C,3,0)&gt;0,VLOOKUP(H843,Discount_Days!A:C,3,0)*NewSales_1001_1015!F843,0)</f>
        <v>0</v>
      </c>
      <c r="M843" s="3">
        <f t="shared" si="69"/>
        <v>138</v>
      </c>
    </row>
    <row r="844" spans="1:13" x14ac:dyDescent="0.35">
      <c r="A844" s="5">
        <v>43750</v>
      </c>
      <c r="B844" s="2" t="s">
        <v>108</v>
      </c>
      <c r="C844" s="3">
        <v>69</v>
      </c>
      <c r="D844" s="3">
        <v>15</v>
      </c>
      <c r="E844" s="3">
        <v>15</v>
      </c>
      <c r="F844" s="3">
        <v>69</v>
      </c>
      <c r="G844" s="2">
        <v>1</v>
      </c>
      <c r="H844" s="2" t="str">
        <f t="shared" si="65"/>
        <v>Saturday</v>
      </c>
      <c r="I844" s="5">
        <f t="shared" si="66"/>
        <v>43753</v>
      </c>
      <c r="J844" s="2" t="str">
        <f t="shared" si="67"/>
        <v>Tuesday</v>
      </c>
      <c r="K844" s="2" t="str">
        <f t="shared" si="68"/>
        <v>Weekend</v>
      </c>
      <c r="L844" s="3">
        <f>IF(VLOOKUP(H844,Discount_Days!A:C,3,0)&gt;0,VLOOKUP(H844,Discount_Days!A:C,3,0)*NewSales_1001_1015!F844,0)</f>
        <v>0</v>
      </c>
      <c r="M844" s="3">
        <f t="shared" si="69"/>
        <v>69</v>
      </c>
    </row>
    <row r="845" spans="1:13" x14ac:dyDescent="0.35">
      <c r="A845" s="5">
        <v>43752</v>
      </c>
      <c r="B845" s="2" t="s">
        <v>108</v>
      </c>
      <c r="C845" s="3">
        <v>69</v>
      </c>
      <c r="D845" s="3">
        <v>15</v>
      </c>
      <c r="E845" s="3">
        <v>15</v>
      </c>
      <c r="F845" s="3">
        <v>69</v>
      </c>
      <c r="G845" s="2">
        <v>1</v>
      </c>
      <c r="H845" s="2" t="str">
        <f t="shared" si="65"/>
        <v>Monday</v>
      </c>
      <c r="I845" s="5">
        <f t="shared" si="66"/>
        <v>43755</v>
      </c>
      <c r="J845" s="2" t="str">
        <f t="shared" si="67"/>
        <v>Thursday</v>
      </c>
      <c r="K845" s="2" t="str">
        <f t="shared" si="68"/>
        <v>Weekend</v>
      </c>
      <c r="L845" s="3">
        <f>IF(VLOOKUP(H845,Discount_Days!A:C,3,0)&gt;0,VLOOKUP(H845,Discount_Days!A:C,3,0)*NewSales_1001_1015!F845,0)</f>
        <v>0</v>
      </c>
      <c r="M845" s="3">
        <f t="shared" si="69"/>
        <v>69</v>
      </c>
    </row>
    <row r="846" spans="1:13" x14ac:dyDescent="0.35">
      <c r="A846" s="5">
        <v>43739</v>
      </c>
      <c r="B846" s="2" t="s">
        <v>109</v>
      </c>
      <c r="C846" s="3">
        <v>19</v>
      </c>
      <c r="D846" s="3">
        <v>6</v>
      </c>
      <c r="E846" s="3">
        <v>6</v>
      </c>
      <c r="F846" s="3">
        <v>19</v>
      </c>
      <c r="G846" s="2">
        <v>1</v>
      </c>
      <c r="H846" s="2" t="str">
        <f t="shared" si="65"/>
        <v>Tuesday</v>
      </c>
      <c r="I846" s="5">
        <f t="shared" si="66"/>
        <v>43742</v>
      </c>
      <c r="J846" s="2" t="str">
        <f t="shared" si="67"/>
        <v>Friday</v>
      </c>
      <c r="K846" s="2" t="str">
        <f t="shared" si="68"/>
        <v>Weekday</v>
      </c>
      <c r="L846" s="3">
        <f>IF(VLOOKUP(H846,Discount_Days!A:C,3,0)&gt;0,VLOOKUP(H846,Discount_Days!A:C,3,0)*NewSales_1001_1015!F846,0)</f>
        <v>0.95000000000000007</v>
      </c>
      <c r="M846" s="3">
        <f t="shared" si="69"/>
        <v>18.05</v>
      </c>
    </row>
    <row r="847" spans="1:13" x14ac:dyDescent="0.35">
      <c r="A847" s="5">
        <v>43740</v>
      </c>
      <c r="B847" s="2" t="s">
        <v>109</v>
      </c>
      <c r="C847" s="3">
        <v>19</v>
      </c>
      <c r="D847" s="3">
        <v>6</v>
      </c>
      <c r="E847" s="3">
        <v>12</v>
      </c>
      <c r="F847" s="3">
        <v>38</v>
      </c>
      <c r="G847" s="2">
        <v>2</v>
      </c>
      <c r="H847" s="2" t="str">
        <f t="shared" si="65"/>
        <v>Wednesday</v>
      </c>
      <c r="I847" s="5">
        <f t="shared" si="66"/>
        <v>43743</v>
      </c>
      <c r="J847" s="2" t="str">
        <f t="shared" si="67"/>
        <v>Saturday</v>
      </c>
      <c r="K847" s="2" t="str">
        <f t="shared" si="68"/>
        <v>Weekday</v>
      </c>
      <c r="L847" s="3">
        <f>IF(VLOOKUP(H847,Discount_Days!A:C,3,0)&gt;0,VLOOKUP(H847,Discount_Days!A:C,3,0)*NewSales_1001_1015!F847,0)</f>
        <v>0</v>
      </c>
      <c r="M847" s="3">
        <f t="shared" si="69"/>
        <v>38</v>
      </c>
    </row>
    <row r="848" spans="1:13" x14ac:dyDescent="0.35">
      <c r="A848" s="5">
        <v>43741</v>
      </c>
      <c r="B848" s="2" t="s">
        <v>109</v>
      </c>
      <c r="C848" s="3">
        <v>19</v>
      </c>
      <c r="D848" s="3">
        <v>6</v>
      </c>
      <c r="E848" s="3">
        <v>6</v>
      </c>
      <c r="F848" s="3">
        <v>19</v>
      </c>
      <c r="G848" s="2">
        <v>1</v>
      </c>
      <c r="H848" s="2" t="str">
        <f t="shared" si="65"/>
        <v>Thursday</v>
      </c>
      <c r="I848" s="5">
        <f t="shared" si="66"/>
        <v>43744</v>
      </c>
      <c r="J848" s="2" t="str">
        <f t="shared" si="67"/>
        <v>Sunday</v>
      </c>
      <c r="K848" s="2" t="str">
        <f t="shared" si="68"/>
        <v>Weekday</v>
      </c>
      <c r="L848" s="3">
        <f>IF(VLOOKUP(H848,Discount_Days!A:C,3,0)&gt;0,VLOOKUP(H848,Discount_Days!A:C,3,0)*NewSales_1001_1015!F848,0)</f>
        <v>1.9000000000000001</v>
      </c>
      <c r="M848" s="3">
        <f t="shared" si="69"/>
        <v>17.100000000000001</v>
      </c>
    </row>
    <row r="849" spans="1:13" x14ac:dyDescent="0.35">
      <c r="A849" s="5">
        <v>43743</v>
      </c>
      <c r="B849" s="2" t="s">
        <v>109</v>
      </c>
      <c r="C849" s="3">
        <v>19</v>
      </c>
      <c r="D849" s="3">
        <v>6</v>
      </c>
      <c r="E849" s="3">
        <v>6</v>
      </c>
      <c r="F849" s="3">
        <v>19</v>
      </c>
      <c r="G849" s="2">
        <v>1</v>
      </c>
      <c r="H849" s="2" t="str">
        <f t="shared" si="65"/>
        <v>Saturday</v>
      </c>
      <c r="I849" s="5">
        <f t="shared" si="66"/>
        <v>43746</v>
      </c>
      <c r="J849" s="2" t="str">
        <f t="shared" si="67"/>
        <v>Tuesday</v>
      </c>
      <c r="K849" s="2" t="str">
        <f t="shared" si="68"/>
        <v>Weekend</v>
      </c>
      <c r="L849" s="3">
        <f>IF(VLOOKUP(H849,Discount_Days!A:C,3,0)&gt;0,VLOOKUP(H849,Discount_Days!A:C,3,0)*NewSales_1001_1015!F849,0)</f>
        <v>0</v>
      </c>
      <c r="M849" s="3">
        <f t="shared" si="69"/>
        <v>19</v>
      </c>
    </row>
    <row r="850" spans="1:13" x14ac:dyDescent="0.35">
      <c r="A850" s="5">
        <v>43745</v>
      </c>
      <c r="B850" s="2" t="s">
        <v>109</v>
      </c>
      <c r="C850" s="3">
        <v>19</v>
      </c>
      <c r="D850" s="3">
        <v>6</v>
      </c>
      <c r="E850" s="3">
        <v>6</v>
      </c>
      <c r="F850" s="3">
        <v>19</v>
      </c>
      <c r="G850" s="2">
        <v>1</v>
      </c>
      <c r="H850" s="2" t="str">
        <f t="shared" si="65"/>
        <v>Monday</v>
      </c>
      <c r="I850" s="5">
        <f t="shared" si="66"/>
        <v>43748</v>
      </c>
      <c r="J850" s="2" t="str">
        <f t="shared" si="67"/>
        <v>Thursday</v>
      </c>
      <c r="K850" s="2" t="str">
        <f t="shared" si="68"/>
        <v>Weekend</v>
      </c>
      <c r="L850" s="3">
        <f>IF(VLOOKUP(H850,Discount_Days!A:C,3,0)&gt;0,VLOOKUP(H850,Discount_Days!A:C,3,0)*NewSales_1001_1015!F850,0)</f>
        <v>0</v>
      </c>
      <c r="M850" s="3">
        <f t="shared" si="69"/>
        <v>19</v>
      </c>
    </row>
    <row r="851" spans="1:13" x14ac:dyDescent="0.35">
      <c r="A851" s="5">
        <v>43747</v>
      </c>
      <c r="B851" s="2" t="s">
        <v>109</v>
      </c>
      <c r="C851" s="3">
        <v>19</v>
      </c>
      <c r="D851" s="3">
        <v>6</v>
      </c>
      <c r="E851" s="3">
        <v>6</v>
      </c>
      <c r="F851" s="3">
        <v>19</v>
      </c>
      <c r="G851" s="2">
        <v>1</v>
      </c>
      <c r="H851" s="2" t="str">
        <f t="shared" si="65"/>
        <v>Wednesday</v>
      </c>
      <c r="I851" s="5">
        <f t="shared" si="66"/>
        <v>43750</v>
      </c>
      <c r="J851" s="2" t="str">
        <f t="shared" si="67"/>
        <v>Saturday</v>
      </c>
      <c r="K851" s="2" t="str">
        <f t="shared" si="68"/>
        <v>Weekday</v>
      </c>
      <c r="L851" s="3">
        <f>IF(VLOOKUP(H851,Discount_Days!A:C,3,0)&gt;0,VLOOKUP(H851,Discount_Days!A:C,3,0)*NewSales_1001_1015!F851,0)</f>
        <v>0</v>
      </c>
      <c r="M851" s="3">
        <f t="shared" si="69"/>
        <v>19</v>
      </c>
    </row>
    <row r="852" spans="1:13" x14ac:dyDescent="0.35">
      <c r="A852" s="5">
        <v>43750</v>
      </c>
      <c r="B852" s="2" t="s">
        <v>109</v>
      </c>
      <c r="C852" s="3">
        <v>19</v>
      </c>
      <c r="D852" s="3">
        <v>6</v>
      </c>
      <c r="E852" s="3">
        <v>6</v>
      </c>
      <c r="F852" s="3">
        <v>19</v>
      </c>
      <c r="G852" s="2">
        <v>1</v>
      </c>
      <c r="H852" s="2" t="str">
        <f t="shared" si="65"/>
        <v>Saturday</v>
      </c>
      <c r="I852" s="5">
        <f t="shared" si="66"/>
        <v>43753</v>
      </c>
      <c r="J852" s="2" t="str">
        <f t="shared" si="67"/>
        <v>Tuesday</v>
      </c>
      <c r="K852" s="2" t="str">
        <f t="shared" si="68"/>
        <v>Weekend</v>
      </c>
      <c r="L852" s="3">
        <f>IF(VLOOKUP(H852,Discount_Days!A:C,3,0)&gt;0,VLOOKUP(H852,Discount_Days!A:C,3,0)*NewSales_1001_1015!F852,0)</f>
        <v>0</v>
      </c>
      <c r="M852" s="3">
        <f t="shared" si="69"/>
        <v>19</v>
      </c>
    </row>
    <row r="853" spans="1:13" x14ac:dyDescent="0.35">
      <c r="A853" s="5">
        <v>43740</v>
      </c>
      <c r="B853" s="2" t="s">
        <v>110</v>
      </c>
      <c r="C853" s="3">
        <v>25</v>
      </c>
      <c r="D853" s="3">
        <v>9.2799999999999994</v>
      </c>
      <c r="E853" s="3">
        <v>9.2799999999999994</v>
      </c>
      <c r="F853" s="3">
        <v>25</v>
      </c>
      <c r="G853" s="2">
        <v>1</v>
      </c>
      <c r="H853" s="2" t="str">
        <f t="shared" si="65"/>
        <v>Wednesday</v>
      </c>
      <c r="I853" s="5">
        <f t="shared" si="66"/>
        <v>43743</v>
      </c>
      <c r="J853" s="2" t="str">
        <f t="shared" si="67"/>
        <v>Saturday</v>
      </c>
      <c r="K853" s="2" t="str">
        <f t="shared" si="68"/>
        <v>Weekday</v>
      </c>
      <c r="L853" s="3">
        <f>IF(VLOOKUP(H853,Discount_Days!A:C,3,0)&gt;0,VLOOKUP(H853,Discount_Days!A:C,3,0)*NewSales_1001_1015!F853,0)</f>
        <v>0</v>
      </c>
      <c r="M853" s="3">
        <f t="shared" si="69"/>
        <v>25</v>
      </c>
    </row>
    <row r="854" spans="1:13" x14ac:dyDescent="0.35">
      <c r="A854" s="5">
        <v>43743</v>
      </c>
      <c r="B854" s="2" t="s">
        <v>110</v>
      </c>
      <c r="C854" s="3">
        <v>25</v>
      </c>
      <c r="D854" s="3">
        <v>9.2799999999999994</v>
      </c>
      <c r="E854" s="3">
        <v>9.2799999999999994</v>
      </c>
      <c r="F854" s="3">
        <v>25</v>
      </c>
      <c r="G854" s="2">
        <v>1</v>
      </c>
      <c r="H854" s="2" t="str">
        <f t="shared" si="65"/>
        <v>Saturday</v>
      </c>
      <c r="I854" s="5">
        <f t="shared" si="66"/>
        <v>43746</v>
      </c>
      <c r="J854" s="2" t="str">
        <f t="shared" si="67"/>
        <v>Tuesday</v>
      </c>
      <c r="K854" s="2" t="str">
        <f t="shared" si="68"/>
        <v>Weekend</v>
      </c>
      <c r="L854" s="3">
        <f>IF(VLOOKUP(H854,Discount_Days!A:C,3,0)&gt;0,VLOOKUP(H854,Discount_Days!A:C,3,0)*NewSales_1001_1015!F854,0)</f>
        <v>0</v>
      </c>
      <c r="M854" s="3">
        <f t="shared" si="69"/>
        <v>25</v>
      </c>
    </row>
    <row r="855" spans="1:13" x14ac:dyDescent="0.35">
      <c r="A855" s="5">
        <v>43747</v>
      </c>
      <c r="B855" s="2" t="s">
        <v>110</v>
      </c>
      <c r="C855" s="3">
        <v>25</v>
      </c>
      <c r="D855" s="3">
        <v>9.2799999999999994</v>
      </c>
      <c r="E855" s="3">
        <v>9.2799999999999994</v>
      </c>
      <c r="F855" s="3">
        <v>25</v>
      </c>
      <c r="G855" s="2">
        <v>1</v>
      </c>
      <c r="H855" s="2" t="str">
        <f t="shared" si="65"/>
        <v>Wednesday</v>
      </c>
      <c r="I855" s="5">
        <f t="shared" si="66"/>
        <v>43750</v>
      </c>
      <c r="J855" s="2" t="str">
        <f t="shared" si="67"/>
        <v>Saturday</v>
      </c>
      <c r="K855" s="2" t="str">
        <f t="shared" si="68"/>
        <v>Weekday</v>
      </c>
      <c r="L855" s="3">
        <f>IF(VLOOKUP(H855,Discount_Days!A:C,3,0)&gt;0,VLOOKUP(H855,Discount_Days!A:C,3,0)*NewSales_1001_1015!F855,0)</f>
        <v>0</v>
      </c>
      <c r="M855" s="3">
        <f t="shared" si="69"/>
        <v>25</v>
      </c>
    </row>
    <row r="856" spans="1:13" x14ac:dyDescent="0.35">
      <c r="A856" s="5">
        <v>43751</v>
      </c>
      <c r="B856" s="2" t="s">
        <v>110</v>
      </c>
      <c r="C856" s="3">
        <v>25</v>
      </c>
      <c r="D856" s="3">
        <v>9.2799999999999994</v>
      </c>
      <c r="E856" s="3">
        <v>18.559999999999999</v>
      </c>
      <c r="F856" s="3">
        <v>50</v>
      </c>
      <c r="G856" s="2">
        <v>2</v>
      </c>
      <c r="H856" s="2" t="str">
        <f t="shared" si="65"/>
        <v>Sunday</v>
      </c>
      <c r="I856" s="5">
        <f t="shared" si="66"/>
        <v>43754</v>
      </c>
      <c r="J856" s="2" t="str">
        <f t="shared" si="67"/>
        <v>Wednesday</v>
      </c>
      <c r="K856" s="2" t="str">
        <f t="shared" si="68"/>
        <v>Weekend</v>
      </c>
      <c r="L856" s="3">
        <f>IF(VLOOKUP(H856,Discount_Days!A:C,3,0)&gt;0,VLOOKUP(H856,Discount_Days!A:C,3,0)*NewSales_1001_1015!F856,0)</f>
        <v>0</v>
      </c>
      <c r="M856" s="3">
        <f t="shared" si="69"/>
        <v>50</v>
      </c>
    </row>
    <row r="857" spans="1:13" x14ac:dyDescent="0.35">
      <c r="A857" s="5">
        <v>43739</v>
      </c>
      <c r="B857" s="2" t="s">
        <v>179</v>
      </c>
      <c r="C857" s="3">
        <v>25</v>
      </c>
      <c r="D857" s="3">
        <v>7.35</v>
      </c>
      <c r="E857" s="3">
        <v>22.05</v>
      </c>
      <c r="F857" s="3">
        <v>75</v>
      </c>
      <c r="G857" s="2">
        <v>3</v>
      </c>
      <c r="H857" s="2" t="str">
        <f t="shared" si="65"/>
        <v>Tuesday</v>
      </c>
      <c r="I857" s="5">
        <f t="shared" si="66"/>
        <v>43742</v>
      </c>
      <c r="J857" s="2" t="str">
        <f t="shared" si="67"/>
        <v>Friday</v>
      </c>
      <c r="K857" s="2" t="str">
        <f t="shared" si="68"/>
        <v>Weekday</v>
      </c>
      <c r="L857" s="3">
        <f>IF(VLOOKUP(H857,Discount_Days!A:C,3,0)&gt;0,VLOOKUP(H857,Discount_Days!A:C,3,0)*NewSales_1001_1015!F857,0)</f>
        <v>3.75</v>
      </c>
      <c r="M857" s="3">
        <f t="shared" si="69"/>
        <v>71.25</v>
      </c>
    </row>
    <row r="858" spans="1:13" x14ac:dyDescent="0.35">
      <c r="A858" s="5">
        <v>43740</v>
      </c>
      <c r="B858" s="2" t="s">
        <v>179</v>
      </c>
      <c r="C858" s="3">
        <v>25</v>
      </c>
      <c r="D858" s="3">
        <v>7.35</v>
      </c>
      <c r="E858" s="3">
        <v>7.35</v>
      </c>
      <c r="F858" s="3">
        <v>25</v>
      </c>
      <c r="G858" s="2">
        <v>1</v>
      </c>
      <c r="H858" s="2" t="str">
        <f t="shared" si="65"/>
        <v>Wednesday</v>
      </c>
      <c r="I858" s="5">
        <f t="shared" si="66"/>
        <v>43743</v>
      </c>
      <c r="J858" s="2" t="str">
        <f t="shared" si="67"/>
        <v>Saturday</v>
      </c>
      <c r="K858" s="2" t="str">
        <f t="shared" si="68"/>
        <v>Weekday</v>
      </c>
      <c r="L858" s="3">
        <f>IF(VLOOKUP(H858,Discount_Days!A:C,3,0)&gt;0,VLOOKUP(H858,Discount_Days!A:C,3,0)*NewSales_1001_1015!F858,0)</f>
        <v>0</v>
      </c>
      <c r="M858" s="3">
        <f t="shared" si="69"/>
        <v>25</v>
      </c>
    </row>
    <row r="859" spans="1:13" x14ac:dyDescent="0.35">
      <c r="A859" s="5">
        <v>43742</v>
      </c>
      <c r="B859" s="2" t="s">
        <v>179</v>
      </c>
      <c r="C859" s="3">
        <v>25</v>
      </c>
      <c r="D859" s="3">
        <v>7.35</v>
      </c>
      <c r="E859" s="3">
        <v>14.7</v>
      </c>
      <c r="F859" s="3">
        <v>50</v>
      </c>
      <c r="G859" s="2">
        <v>2</v>
      </c>
      <c r="H859" s="2" t="str">
        <f t="shared" si="65"/>
        <v>Friday</v>
      </c>
      <c r="I859" s="5">
        <f t="shared" si="66"/>
        <v>43745</v>
      </c>
      <c r="J859" s="2" t="str">
        <f t="shared" si="67"/>
        <v>Monday</v>
      </c>
      <c r="K859" s="2" t="str">
        <f t="shared" si="68"/>
        <v>Weekday</v>
      </c>
      <c r="L859" s="3">
        <f>IF(VLOOKUP(H859,Discount_Days!A:C,3,0)&gt;0,VLOOKUP(H859,Discount_Days!A:C,3,0)*NewSales_1001_1015!F859,0)</f>
        <v>0</v>
      </c>
      <c r="M859" s="3">
        <f t="shared" si="69"/>
        <v>50</v>
      </c>
    </row>
    <row r="860" spans="1:13" x14ac:dyDescent="0.35">
      <c r="A860" s="5">
        <v>43743</v>
      </c>
      <c r="B860" s="2" t="s">
        <v>179</v>
      </c>
      <c r="C860" s="3">
        <v>25</v>
      </c>
      <c r="D860" s="3">
        <v>7.35</v>
      </c>
      <c r="E860" s="3">
        <v>7.35</v>
      </c>
      <c r="F860" s="3">
        <v>25</v>
      </c>
      <c r="G860" s="2">
        <v>1</v>
      </c>
      <c r="H860" s="2" t="str">
        <f t="shared" si="65"/>
        <v>Saturday</v>
      </c>
      <c r="I860" s="5">
        <f t="shared" si="66"/>
        <v>43746</v>
      </c>
      <c r="J860" s="2" t="str">
        <f t="shared" si="67"/>
        <v>Tuesday</v>
      </c>
      <c r="K860" s="2" t="str">
        <f t="shared" si="68"/>
        <v>Weekend</v>
      </c>
      <c r="L860" s="3">
        <f>IF(VLOOKUP(H860,Discount_Days!A:C,3,0)&gt;0,VLOOKUP(H860,Discount_Days!A:C,3,0)*NewSales_1001_1015!F860,0)</f>
        <v>0</v>
      </c>
      <c r="M860" s="3">
        <f t="shared" si="69"/>
        <v>25</v>
      </c>
    </row>
    <row r="861" spans="1:13" x14ac:dyDescent="0.35">
      <c r="A861" s="5">
        <v>43744</v>
      </c>
      <c r="B861" s="2" t="s">
        <v>179</v>
      </c>
      <c r="C861" s="3">
        <v>25</v>
      </c>
      <c r="D861" s="3">
        <v>7.35</v>
      </c>
      <c r="E861" s="3">
        <v>14.7</v>
      </c>
      <c r="F861" s="3">
        <v>50</v>
      </c>
      <c r="G861" s="2">
        <v>2</v>
      </c>
      <c r="H861" s="2" t="str">
        <f t="shared" si="65"/>
        <v>Sunday</v>
      </c>
      <c r="I861" s="5">
        <f t="shared" si="66"/>
        <v>43747</v>
      </c>
      <c r="J861" s="2" t="str">
        <f t="shared" si="67"/>
        <v>Wednesday</v>
      </c>
      <c r="K861" s="2" t="str">
        <f t="shared" si="68"/>
        <v>Weekend</v>
      </c>
      <c r="L861" s="3">
        <f>IF(VLOOKUP(H861,Discount_Days!A:C,3,0)&gt;0,VLOOKUP(H861,Discount_Days!A:C,3,0)*NewSales_1001_1015!F861,0)</f>
        <v>0</v>
      </c>
      <c r="M861" s="3">
        <f t="shared" si="69"/>
        <v>50</v>
      </c>
    </row>
    <row r="862" spans="1:13" x14ac:dyDescent="0.35">
      <c r="A862" s="5">
        <v>43745</v>
      </c>
      <c r="B862" s="2" t="s">
        <v>179</v>
      </c>
      <c r="C862" s="3">
        <v>25</v>
      </c>
      <c r="D862" s="3">
        <v>7.35</v>
      </c>
      <c r="E862" s="3">
        <v>7.35</v>
      </c>
      <c r="F862" s="3">
        <v>25</v>
      </c>
      <c r="G862" s="2">
        <v>1</v>
      </c>
      <c r="H862" s="2" t="str">
        <f t="shared" si="65"/>
        <v>Monday</v>
      </c>
      <c r="I862" s="5">
        <f t="shared" si="66"/>
        <v>43748</v>
      </c>
      <c r="J862" s="2" t="str">
        <f t="shared" si="67"/>
        <v>Thursday</v>
      </c>
      <c r="K862" s="2" t="str">
        <f t="shared" si="68"/>
        <v>Weekend</v>
      </c>
      <c r="L862" s="3">
        <f>IF(VLOOKUP(H862,Discount_Days!A:C,3,0)&gt;0,VLOOKUP(H862,Discount_Days!A:C,3,0)*NewSales_1001_1015!F862,0)</f>
        <v>0</v>
      </c>
      <c r="M862" s="3">
        <f t="shared" si="69"/>
        <v>25</v>
      </c>
    </row>
    <row r="863" spans="1:13" x14ac:dyDescent="0.35">
      <c r="A863" s="5">
        <v>43746</v>
      </c>
      <c r="B863" s="2" t="s">
        <v>179</v>
      </c>
      <c r="C863" s="3">
        <v>25</v>
      </c>
      <c r="D863" s="3">
        <v>7.35</v>
      </c>
      <c r="E863" s="3">
        <v>22.05</v>
      </c>
      <c r="F863" s="3">
        <v>75</v>
      </c>
      <c r="G863" s="2">
        <v>3</v>
      </c>
      <c r="H863" s="2" t="str">
        <f t="shared" si="65"/>
        <v>Tuesday</v>
      </c>
      <c r="I863" s="5">
        <f t="shared" si="66"/>
        <v>43749</v>
      </c>
      <c r="J863" s="2" t="str">
        <f t="shared" si="67"/>
        <v>Friday</v>
      </c>
      <c r="K863" s="2" t="str">
        <f t="shared" si="68"/>
        <v>Weekday</v>
      </c>
      <c r="L863" s="3">
        <f>IF(VLOOKUP(H863,Discount_Days!A:C,3,0)&gt;0,VLOOKUP(H863,Discount_Days!A:C,3,0)*NewSales_1001_1015!F863,0)</f>
        <v>3.75</v>
      </c>
      <c r="M863" s="3">
        <f t="shared" si="69"/>
        <v>71.25</v>
      </c>
    </row>
    <row r="864" spans="1:13" x14ac:dyDescent="0.35">
      <c r="A864" s="5">
        <v>43747</v>
      </c>
      <c r="B864" s="2" t="s">
        <v>179</v>
      </c>
      <c r="C864" s="3">
        <v>25</v>
      </c>
      <c r="D864" s="3">
        <v>7.35</v>
      </c>
      <c r="E864" s="3">
        <v>29.4</v>
      </c>
      <c r="F864" s="3">
        <v>100</v>
      </c>
      <c r="G864" s="2">
        <v>4</v>
      </c>
      <c r="H864" s="2" t="str">
        <f t="shared" si="65"/>
        <v>Wednesday</v>
      </c>
      <c r="I864" s="5">
        <f t="shared" si="66"/>
        <v>43750</v>
      </c>
      <c r="J864" s="2" t="str">
        <f t="shared" si="67"/>
        <v>Saturday</v>
      </c>
      <c r="K864" s="2" t="str">
        <f t="shared" si="68"/>
        <v>Weekday</v>
      </c>
      <c r="L864" s="3">
        <f>IF(VLOOKUP(H864,Discount_Days!A:C,3,0)&gt;0,VLOOKUP(H864,Discount_Days!A:C,3,0)*NewSales_1001_1015!F864,0)</f>
        <v>0</v>
      </c>
      <c r="M864" s="3">
        <f t="shared" si="69"/>
        <v>100</v>
      </c>
    </row>
    <row r="865" spans="1:13" x14ac:dyDescent="0.35">
      <c r="A865" s="5">
        <v>43748</v>
      </c>
      <c r="B865" s="2" t="s">
        <v>179</v>
      </c>
      <c r="C865" s="3">
        <v>25</v>
      </c>
      <c r="D865" s="3">
        <v>7.35</v>
      </c>
      <c r="E865" s="3">
        <v>7.35</v>
      </c>
      <c r="F865" s="3">
        <v>25</v>
      </c>
      <c r="G865" s="2">
        <v>1</v>
      </c>
      <c r="H865" s="2" t="str">
        <f t="shared" si="65"/>
        <v>Thursday</v>
      </c>
      <c r="I865" s="5">
        <f t="shared" si="66"/>
        <v>43751</v>
      </c>
      <c r="J865" s="2" t="str">
        <f t="shared" si="67"/>
        <v>Sunday</v>
      </c>
      <c r="K865" s="2" t="str">
        <f t="shared" si="68"/>
        <v>Weekday</v>
      </c>
      <c r="L865" s="3">
        <f>IF(VLOOKUP(H865,Discount_Days!A:C,3,0)&gt;0,VLOOKUP(H865,Discount_Days!A:C,3,0)*NewSales_1001_1015!F865,0)</f>
        <v>2.5</v>
      </c>
      <c r="M865" s="3">
        <f t="shared" si="69"/>
        <v>22.5</v>
      </c>
    </row>
    <row r="866" spans="1:13" x14ac:dyDescent="0.35">
      <c r="A866" s="5">
        <v>43749</v>
      </c>
      <c r="B866" s="2" t="s">
        <v>179</v>
      </c>
      <c r="C866" s="3">
        <v>25</v>
      </c>
      <c r="D866" s="3">
        <v>7.35</v>
      </c>
      <c r="E866" s="3">
        <v>7.35</v>
      </c>
      <c r="F866" s="3">
        <v>25</v>
      </c>
      <c r="G866" s="2">
        <v>1</v>
      </c>
      <c r="H866" s="2" t="str">
        <f t="shared" si="65"/>
        <v>Friday</v>
      </c>
      <c r="I866" s="5">
        <f t="shared" si="66"/>
        <v>43752</v>
      </c>
      <c r="J866" s="2" t="str">
        <f t="shared" si="67"/>
        <v>Monday</v>
      </c>
      <c r="K866" s="2" t="str">
        <f t="shared" si="68"/>
        <v>Weekday</v>
      </c>
      <c r="L866" s="3">
        <f>IF(VLOOKUP(H866,Discount_Days!A:C,3,0)&gt;0,VLOOKUP(H866,Discount_Days!A:C,3,0)*NewSales_1001_1015!F866,0)</f>
        <v>0</v>
      </c>
      <c r="M866" s="3">
        <f t="shared" si="69"/>
        <v>25</v>
      </c>
    </row>
    <row r="867" spans="1:13" x14ac:dyDescent="0.35">
      <c r="A867" s="5">
        <v>43752</v>
      </c>
      <c r="B867" s="2" t="s">
        <v>179</v>
      </c>
      <c r="C867" s="3">
        <v>25</v>
      </c>
      <c r="D867" s="3">
        <v>7.35</v>
      </c>
      <c r="E867" s="3">
        <v>14.7</v>
      </c>
      <c r="F867" s="3">
        <v>50</v>
      </c>
      <c r="G867" s="2">
        <v>2</v>
      </c>
      <c r="H867" s="2" t="str">
        <f t="shared" si="65"/>
        <v>Monday</v>
      </c>
      <c r="I867" s="5">
        <f t="shared" si="66"/>
        <v>43755</v>
      </c>
      <c r="J867" s="2" t="str">
        <f t="shared" si="67"/>
        <v>Thursday</v>
      </c>
      <c r="K867" s="2" t="str">
        <f t="shared" si="68"/>
        <v>Weekend</v>
      </c>
      <c r="L867" s="3">
        <f>IF(VLOOKUP(H867,Discount_Days!A:C,3,0)&gt;0,VLOOKUP(H867,Discount_Days!A:C,3,0)*NewSales_1001_1015!F867,0)</f>
        <v>0</v>
      </c>
      <c r="M867" s="3">
        <f t="shared" si="69"/>
        <v>50</v>
      </c>
    </row>
    <row r="868" spans="1:13" x14ac:dyDescent="0.35">
      <c r="A868" s="5">
        <v>43753</v>
      </c>
      <c r="B868" s="2" t="s">
        <v>179</v>
      </c>
      <c r="C868" s="3">
        <v>25</v>
      </c>
      <c r="D868" s="3">
        <v>7.35</v>
      </c>
      <c r="E868" s="3">
        <v>7.35</v>
      </c>
      <c r="F868" s="3">
        <v>25</v>
      </c>
      <c r="G868" s="2">
        <v>1</v>
      </c>
      <c r="H868" s="2" t="str">
        <f t="shared" si="65"/>
        <v>Tuesday</v>
      </c>
      <c r="I868" s="5">
        <f t="shared" si="66"/>
        <v>43756</v>
      </c>
      <c r="J868" s="2" t="str">
        <f t="shared" si="67"/>
        <v>Friday</v>
      </c>
      <c r="K868" s="2" t="str">
        <f t="shared" si="68"/>
        <v>Weekday</v>
      </c>
      <c r="L868" s="3">
        <f>IF(VLOOKUP(H868,Discount_Days!A:C,3,0)&gt;0,VLOOKUP(H868,Discount_Days!A:C,3,0)*NewSales_1001_1015!F868,0)</f>
        <v>1.25</v>
      </c>
      <c r="M868" s="3">
        <f t="shared" si="69"/>
        <v>23.75</v>
      </c>
    </row>
    <row r="869" spans="1:13" x14ac:dyDescent="0.35">
      <c r="A869" s="5">
        <v>43741</v>
      </c>
      <c r="B869" s="2" t="s">
        <v>164</v>
      </c>
      <c r="C869" s="3">
        <v>69</v>
      </c>
      <c r="D869" s="3">
        <v>18</v>
      </c>
      <c r="E869" s="3">
        <v>18</v>
      </c>
      <c r="F869" s="3">
        <v>69</v>
      </c>
      <c r="G869" s="2">
        <v>1</v>
      </c>
      <c r="H869" s="2" t="str">
        <f t="shared" si="65"/>
        <v>Thursday</v>
      </c>
      <c r="I869" s="5">
        <f t="shared" si="66"/>
        <v>43744</v>
      </c>
      <c r="J869" s="2" t="str">
        <f t="shared" si="67"/>
        <v>Sunday</v>
      </c>
      <c r="K869" s="2" t="str">
        <f t="shared" si="68"/>
        <v>Weekday</v>
      </c>
      <c r="L869" s="3">
        <f>IF(VLOOKUP(H869,Discount_Days!A:C,3,0)&gt;0,VLOOKUP(H869,Discount_Days!A:C,3,0)*NewSales_1001_1015!F869,0)</f>
        <v>6.9</v>
      </c>
      <c r="M869" s="3">
        <f t="shared" si="69"/>
        <v>62.1</v>
      </c>
    </row>
    <row r="870" spans="1:13" x14ac:dyDescent="0.35">
      <c r="A870" s="5">
        <v>43742</v>
      </c>
      <c r="B870" s="2" t="s">
        <v>164</v>
      </c>
      <c r="C870" s="3">
        <v>69</v>
      </c>
      <c r="D870" s="3">
        <v>18</v>
      </c>
      <c r="E870" s="3">
        <v>54</v>
      </c>
      <c r="F870" s="3">
        <v>207</v>
      </c>
      <c r="G870" s="2">
        <v>3</v>
      </c>
      <c r="H870" s="2" t="str">
        <f t="shared" si="65"/>
        <v>Friday</v>
      </c>
      <c r="I870" s="5">
        <f t="shared" si="66"/>
        <v>43745</v>
      </c>
      <c r="J870" s="2" t="str">
        <f t="shared" si="67"/>
        <v>Monday</v>
      </c>
      <c r="K870" s="2" t="str">
        <f t="shared" si="68"/>
        <v>Weekday</v>
      </c>
      <c r="L870" s="3">
        <f>IF(VLOOKUP(H870,Discount_Days!A:C,3,0)&gt;0,VLOOKUP(H870,Discount_Days!A:C,3,0)*NewSales_1001_1015!F870,0)</f>
        <v>0</v>
      </c>
      <c r="M870" s="3">
        <f t="shared" si="69"/>
        <v>207</v>
      </c>
    </row>
    <row r="871" spans="1:13" x14ac:dyDescent="0.35">
      <c r="A871" s="5">
        <v>43743</v>
      </c>
      <c r="B871" s="2" t="s">
        <v>164</v>
      </c>
      <c r="C871" s="3">
        <v>73.37</v>
      </c>
      <c r="D871" s="3">
        <v>18</v>
      </c>
      <c r="E871" s="3">
        <v>36</v>
      </c>
      <c r="F871" s="3">
        <v>146.72999999999999</v>
      </c>
      <c r="G871" s="2">
        <v>2</v>
      </c>
      <c r="H871" s="2" t="str">
        <f t="shared" si="65"/>
        <v>Saturday</v>
      </c>
      <c r="I871" s="5">
        <f t="shared" si="66"/>
        <v>43746</v>
      </c>
      <c r="J871" s="2" t="str">
        <f t="shared" si="67"/>
        <v>Tuesday</v>
      </c>
      <c r="K871" s="2" t="str">
        <f t="shared" si="68"/>
        <v>Weekend</v>
      </c>
      <c r="L871" s="3">
        <f>IF(VLOOKUP(H871,Discount_Days!A:C,3,0)&gt;0,VLOOKUP(H871,Discount_Days!A:C,3,0)*NewSales_1001_1015!F871,0)</f>
        <v>0</v>
      </c>
      <c r="M871" s="3">
        <f t="shared" si="69"/>
        <v>146.72999999999999</v>
      </c>
    </row>
    <row r="872" spans="1:13" x14ac:dyDescent="0.35">
      <c r="A872" s="5">
        <v>43744</v>
      </c>
      <c r="B872" s="2" t="s">
        <v>164</v>
      </c>
      <c r="C872" s="3">
        <v>69</v>
      </c>
      <c r="D872" s="3">
        <v>18</v>
      </c>
      <c r="E872" s="3">
        <v>36</v>
      </c>
      <c r="F872" s="3">
        <v>138</v>
      </c>
      <c r="G872" s="2">
        <v>2</v>
      </c>
      <c r="H872" s="2" t="str">
        <f t="shared" si="65"/>
        <v>Sunday</v>
      </c>
      <c r="I872" s="5">
        <f t="shared" si="66"/>
        <v>43747</v>
      </c>
      <c r="J872" s="2" t="str">
        <f t="shared" si="67"/>
        <v>Wednesday</v>
      </c>
      <c r="K872" s="2" t="str">
        <f t="shared" si="68"/>
        <v>Weekend</v>
      </c>
      <c r="L872" s="3">
        <f>IF(VLOOKUP(H872,Discount_Days!A:C,3,0)&gt;0,VLOOKUP(H872,Discount_Days!A:C,3,0)*NewSales_1001_1015!F872,0)</f>
        <v>0</v>
      </c>
      <c r="M872" s="3">
        <f t="shared" si="69"/>
        <v>138</v>
      </c>
    </row>
    <row r="873" spans="1:13" x14ac:dyDescent="0.35">
      <c r="A873" s="5">
        <v>43745</v>
      </c>
      <c r="B873" s="2" t="s">
        <v>164</v>
      </c>
      <c r="C873" s="3">
        <v>69</v>
      </c>
      <c r="D873" s="3">
        <v>18</v>
      </c>
      <c r="E873" s="3">
        <v>36</v>
      </c>
      <c r="F873" s="3">
        <v>138</v>
      </c>
      <c r="G873" s="2">
        <v>2</v>
      </c>
      <c r="H873" s="2" t="str">
        <f t="shared" si="65"/>
        <v>Monday</v>
      </c>
      <c r="I873" s="5">
        <f t="shared" si="66"/>
        <v>43748</v>
      </c>
      <c r="J873" s="2" t="str">
        <f t="shared" si="67"/>
        <v>Thursday</v>
      </c>
      <c r="K873" s="2" t="str">
        <f t="shared" si="68"/>
        <v>Weekend</v>
      </c>
      <c r="L873" s="3">
        <f>IF(VLOOKUP(H873,Discount_Days!A:C,3,0)&gt;0,VLOOKUP(H873,Discount_Days!A:C,3,0)*NewSales_1001_1015!F873,0)</f>
        <v>0</v>
      </c>
      <c r="M873" s="3">
        <f t="shared" si="69"/>
        <v>138</v>
      </c>
    </row>
    <row r="874" spans="1:13" x14ac:dyDescent="0.35">
      <c r="A874" s="5">
        <v>43748</v>
      </c>
      <c r="B874" s="2" t="s">
        <v>164</v>
      </c>
      <c r="C874" s="3">
        <v>69</v>
      </c>
      <c r="D874" s="3">
        <v>18</v>
      </c>
      <c r="E874" s="3">
        <v>18</v>
      </c>
      <c r="F874" s="3">
        <v>69</v>
      </c>
      <c r="G874" s="2">
        <v>1</v>
      </c>
      <c r="H874" s="2" t="str">
        <f t="shared" si="65"/>
        <v>Thursday</v>
      </c>
      <c r="I874" s="5">
        <f t="shared" si="66"/>
        <v>43751</v>
      </c>
      <c r="J874" s="2" t="str">
        <f t="shared" si="67"/>
        <v>Sunday</v>
      </c>
      <c r="K874" s="2" t="str">
        <f t="shared" si="68"/>
        <v>Weekday</v>
      </c>
      <c r="L874" s="3">
        <f>IF(VLOOKUP(H874,Discount_Days!A:C,3,0)&gt;0,VLOOKUP(H874,Discount_Days!A:C,3,0)*NewSales_1001_1015!F874,0)</f>
        <v>6.9</v>
      </c>
      <c r="M874" s="3">
        <f t="shared" si="69"/>
        <v>62.1</v>
      </c>
    </row>
    <row r="875" spans="1:13" x14ac:dyDescent="0.35">
      <c r="A875" s="5">
        <v>43749</v>
      </c>
      <c r="B875" s="2" t="s">
        <v>164</v>
      </c>
      <c r="C875" s="3">
        <v>69</v>
      </c>
      <c r="D875" s="3">
        <v>18</v>
      </c>
      <c r="E875" s="3">
        <v>54</v>
      </c>
      <c r="F875" s="3">
        <v>207</v>
      </c>
      <c r="G875" s="2">
        <v>3</v>
      </c>
      <c r="H875" s="2" t="str">
        <f t="shared" si="65"/>
        <v>Friday</v>
      </c>
      <c r="I875" s="5">
        <f t="shared" si="66"/>
        <v>43752</v>
      </c>
      <c r="J875" s="2" t="str">
        <f t="shared" si="67"/>
        <v>Monday</v>
      </c>
      <c r="K875" s="2" t="str">
        <f t="shared" si="68"/>
        <v>Weekday</v>
      </c>
      <c r="L875" s="3">
        <f>IF(VLOOKUP(H875,Discount_Days!A:C,3,0)&gt;0,VLOOKUP(H875,Discount_Days!A:C,3,0)*NewSales_1001_1015!F875,0)</f>
        <v>0</v>
      </c>
      <c r="M875" s="3">
        <f t="shared" si="69"/>
        <v>207</v>
      </c>
    </row>
    <row r="876" spans="1:13" x14ac:dyDescent="0.35">
      <c r="A876" s="5">
        <v>43750</v>
      </c>
      <c r="B876" s="2" t="s">
        <v>164</v>
      </c>
      <c r="C876" s="3">
        <v>69</v>
      </c>
      <c r="D876" s="3">
        <v>18</v>
      </c>
      <c r="E876" s="3">
        <v>18</v>
      </c>
      <c r="F876" s="3">
        <v>69</v>
      </c>
      <c r="G876" s="2">
        <v>1</v>
      </c>
      <c r="H876" s="2" t="str">
        <f t="shared" si="65"/>
        <v>Saturday</v>
      </c>
      <c r="I876" s="5">
        <f t="shared" si="66"/>
        <v>43753</v>
      </c>
      <c r="J876" s="2" t="str">
        <f t="shared" si="67"/>
        <v>Tuesday</v>
      </c>
      <c r="K876" s="2" t="str">
        <f t="shared" si="68"/>
        <v>Weekend</v>
      </c>
      <c r="L876" s="3">
        <f>IF(VLOOKUP(H876,Discount_Days!A:C,3,0)&gt;0,VLOOKUP(H876,Discount_Days!A:C,3,0)*NewSales_1001_1015!F876,0)</f>
        <v>0</v>
      </c>
      <c r="M876" s="3">
        <f t="shared" si="69"/>
        <v>69</v>
      </c>
    </row>
    <row r="877" spans="1:13" x14ac:dyDescent="0.35">
      <c r="A877" s="5">
        <v>43751</v>
      </c>
      <c r="B877" s="2" t="s">
        <v>164</v>
      </c>
      <c r="C877" s="3">
        <v>69</v>
      </c>
      <c r="D877" s="3">
        <v>18</v>
      </c>
      <c r="E877" s="3">
        <v>36</v>
      </c>
      <c r="F877" s="3">
        <v>138</v>
      </c>
      <c r="G877" s="2">
        <v>2</v>
      </c>
      <c r="H877" s="2" t="str">
        <f t="shared" si="65"/>
        <v>Sunday</v>
      </c>
      <c r="I877" s="5">
        <f t="shared" si="66"/>
        <v>43754</v>
      </c>
      <c r="J877" s="2" t="str">
        <f t="shared" si="67"/>
        <v>Wednesday</v>
      </c>
      <c r="K877" s="2" t="str">
        <f t="shared" si="68"/>
        <v>Weekend</v>
      </c>
      <c r="L877" s="3">
        <f>IF(VLOOKUP(H877,Discount_Days!A:C,3,0)&gt;0,VLOOKUP(H877,Discount_Days!A:C,3,0)*NewSales_1001_1015!F877,0)</f>
        <v>0</v>
      </c>
      <c r="M877" s="3">
        <f t="shared" si="69"/>
        <v>138</v>
      </c>
    </row>
    <row r="878" spans="1:13" x14ac:dyDescent="0.35">
      <c r="A878" s="5">
        <v>43752</v>
      </c>
      <c r="B878" s="2" t="s">
        <v>164</v>
      </c>
      <c r="C878" s="3">
        <v>69</v>
      </c>
      <c r="D878" s="3">
        <v>18</v>
      </c>
      <c r="E878" s="3">
        <v>18</v>
      </c>
      <c r="F878" s="3">
        <v>69</v>
      </c>
      <c r="G878" s="2">
        <v>1</v>
      </c>
      <c r="H878" s="2" t="str">
        <f t="shared" si="65"/>
        <v>Monday</v>
      </c>
      <c r="I878" s="5">
        <f t="shared" si="66"/>
        <v>43755</v>
      </c>
      <c r="J878" s="2" t="str">
        <f t="shared" si="67"/>
        <v>Thursday</v>
      </c>
      <c r="K878" s="2" t="str">
        <f t="shared" si="68"/>
        <v>Weekend</v>
      </c>
      <c r="L878" s="3">
        <f>IF(VLOOKUP(H878,Discount_Days!A:C,3,0)&gt;0,VLOOKUP(H878,Discount_Days!A:C,3,0)*NewSales_1001_1015!F878,0)</f>
        <v>0</v>
      </c>
      <c r="M878" s="3">
        <f t="shared" si="69"/>
        <v>69</v>
      </c>
    </row>
    <row r="879" spans="1:13" x14ac:dyDescent="0.35">
      <c r="A879" s="5">
        <v>43753</v>
      </c>
      <c r="B879" s="2" t="s">
        <v>164</v>
      </c>
      <c r="C879" s="3">
        <v>69</v>
      </c>
      <c r="D879" s="3">
        <v>18</v>
      </c>
      <c r="E879" s="3">
        <v>36</v>
      </c>
      <c r="F879" s="3">
        <v>138</v>
      </c>
      <c r="G879" s="2">
        <v>2</v>
      </c>
      <c r="H879" s="2" t="str">
        <f t="shared" si="65"/>
        <v>Tuesday</v>
      </c>
      <c r="I879" s="5">
        <f t="shared" si="66"/>
        <v>43756</v>
      </c>
      <c r="J879" s="2" t="str">
        <f t="shared" si="67"/>
        <v>Friday</v>
      </c>
      <c r="K879" s="2" t="str">
        <f t="shared" si="68"/>
        <v>Weekday</v>
      </c>
      <c r="L879" s="3">
        <f>IF(VLOOKUP(H879,Discount_Days!A:C,3,0)&gt;0,VLOOKUP(H879,Discount_Days!A:C,3,0)*NewSales_1001_1015!F879,0)</f>
        <v>6.9</v>
      </c>
      <c r="M879" s="3">
        <f t="shared" si="69"/>
        <v>131.1</v>
      </c>
    </row>
    <row r="880" spans="1:13" x14ac:dyDescent="0.35">
      <c r="A880" s="5">
        <v>43745</v>
      </c>
      <c r="B880" s="2" t="s">
        <v>111</v>
      </c>
      <c r="C880" s="3">
        <v>140</v>
      </c>
      <c r="D880" s="3">
        <v>43.26</v>
      </c>
      <c r="E880" s="3">
        <v>43.26</v>
      </c>
      <c r="F880" s="3">
        <v>140</v>
      </c>
      <c r="G880" s="2">
        <v>1</v>
      </c>
      <c r="H880" s="2" t="str">
        <f t="shared" si="65"/>
        <v>Monday</v>
      </c>
      <c r="I880" s="5">
        <f t="shared" si="66"/>
        <v>43748</v>
      </c>
      <c r="J880" s="2" t="str">
        <f t="shared" si="67"/>
        <v>Thursday</v>
      </c>
      <c r="K880" s="2" t="str">
        <f t="shared" si="68"/>
        <v>Weekend</v>
      </c>
      <c r="L880" s="3">
        <f>IF(VLOOKUP(H880,Discount_Days!A:C,3,0)&gt;0,VLOOKUP(H880,Discount_Days!A:C,3,0)*NewSales_1001_1015!F880,0)</f>
        <v>0</v>
      </c>
      <c r="M880" s="3">
        <f t="shared" si="69"/>
        <v>140</v>
      </c>
    </row>
    <row r="881" spans="1:13" x14ac:dyDescent="0.35">
      <c r="A881" s="5">
        <v>43753</v>
      </c>
      <c r="B881" s="2" t="s">
        <v>111</v>
      </c>
      <c r="C881" s="3">
        <v>140</v>
      </c>
      <c r="D881" s="3">
        <v>43.26</v>
      </c>
      <c r="E881" s="3">
        <v>43.26</v>
      </c>
      <c r="F881" s="3">
        <v>140</v>
      </c>
      <c r="G881" s="2">
        <v>1</v>
      </c>
      <c r="H881" s="2" t="str">
        <f t="shared" si="65"/>
        <v>Tuesday</v>
      </c>
      <c r="I881" s="5">
        <f t="shared" si="66"/>
        <v>43756</v>
      </c>
      <c r="J881" s="2" t="str">
        <f t="shared" si="67"/>
        <v>Friday</v>
      </c>
      <c r="K881" s="2" t="str">
        <f t="shared" si="68"/>
        <v>Weekday</v>
      </c>
      <c r="L881" s="3">
        <f>IF(VLOOKUP(H881,Discount_Days!A:C,3,0)&gt;0,VLOOKUP(H881,Discount_Days!A:C,3,0)*NewSales_1001_1015!F881,0)</f>
        <v>7</v>
      </c>
      <c r="M881" s="3">
        <f t="shared" si="69"/>
        <v>133</v>
      </c>
    </row>
    <row r="882" spans="1:13" x14ac:dyDescent="0.35">
      <c r="A882" s="5">
        <v>43752</v>
      </c>
      <c r="B882" s="2" t="s">
        <v>195</v>
      </c>
      <c r="C882" s="3">
        <v>400</v>
      </c>
      <c r="D882" s="3">
        <v>135</v>
      </c>
      <c r="E882" s="3">
        <v>135</v>
      </c>
      <c r="F882" s="3">
        <v>400</v>
      </c>
      <c r="G882" s="2">
        <v>1</v>
      </c>
      <c r="H882" s="2" t="str">
        <f t="shared" si="65"/>
        <v>Monday</v>
      </c>
      <c r="I882" s="5">
        <f t="shared" si="66"/>
        <v>43755</v>
      </c>
      <c r="J882" s="2" t="str">
        <f t="shared" si="67"/>
        <v>Thursday</v>
      </c>
      <c r="K882" s="2" t="str">
        <f t="shared" si="68"/>
        <v>Weekend</v>
      </c>
      <c r="L882" s="3">
        <f>IF(VLOOKUP(H882,Discount_Days!A:C,3,0)&gt;0,VLOOKUP(H882,Discount_Days!A:C,3,0)*NewSales_1001_1015!F882,0)</f>
        <v>0</v>
      </c>
      <c r="M882" s="3">
        <f t="shared" si="69"/>
        <v>400</v>
      </c>
    </row>
    <row r="883" spans="1:13" x14ac:dyDescent="0.35">
      <c r="A883" s="5">
        <v>43740</v>
      </c>
      <c r="B883" s="2" t="s">
        <v>324</v>
      </c>
      <c r="C883" s="3">
        <v>550</v>
      </c>
      <c r="D883" s="3">
        <v>225</v>
      </c>
      <c r="E883" s="3">
        <v>225</v>
      </c>
      <c r="F883" s="3">
        <v>550</v>
      </c>
      <c r="G883" s="2">
        <v>1</v>
      </c>
      <c r="H883" s="2" t="str">
        <f t="shared" si="65"/>
        <v>Wednesday</v>
      </c>
      <c r="I883" s="5">
        <f t="shared" si="66"/>
        <v>43743</v>
      </c>
      <c r="J883" s="2" t="str">
        <f t="shared" si="67"/>
        <v>Saturday</v>
      </c>
      <c r="K883" s="2" t="str">
        <f t="shared" si="68"/>
        <v>Weekday</v>
      </c>
      <c r="L883" s="3">
        <f>IF(VLOOKUP(H883,Discount_Days!A:C,3,0)&gt;0,VLOOKUP(H883,Discount_Days!A:C,3,0)*NewSales_1001_1015!F883,0)</f>
        <v>0</v>
      </c>
      <c r="M883" s="3">
        <f t="shared" si="69"/>
        <v>550</v>
      </c>
    </row>
    <row r="884" spans="1:13" x14ac:dyDescent="0.35">
      <c r="A884" s="5">
        <v>43739</v>
      </c>
      <c r="B884" s="2" t="s">
        <v>165</v>
      </c>
      <c r="C884" s="3">
        <v>22</v>
      </c>
      <c r="D884" s="3">
        <v>3.2</v>
      </c>
      <c r="E884" s="3">
        <v>3.2</v>
      </c>
      <c r="F884" s="3">
        <v>22</v>
      </c>
      <c r="G884" s="2">
        <v>1</v>
      </c>
      <c r="H884" s="2" t="str">
        <f t="shared" si="65"/>
        <v>Tuesday</v>
      </c>
      <c r="I884" s="5">
        <f t="shared" si="66"/>
        <v>43742</v>
      </c>
      <c r="J884" s="2" t="str">
        <f t="shared" si="67"/>
        <v>Friday</v>
      </c>
      <c r="K884" s="2" t="str">
        <f t="shared" si="68"/>
        <v>Weekday</v>
      </c>
      <c r="L884" s="3">
        <f>IF(VLOOKUP(H884,Discount_Days!A:C,3,0)&gt;0,VLOOKUP(H884,Discount_Days!A:C,3,0)*NewSales_1001_1015!F884,0)</f>
        <v>1.1000000000000001</v>
      </c>
      <c r="M884" s="3">
        <f t="shared" si="69"/>
        <v>20.9</v>
      </c>
    </row>
    <row r="885" spans="1:13" x14ac:dyDescent="0.35">
      <c r="A885" s="5">
        <v>43741</v>
      </c>
      <c r="B885" s="2" t="s">
        <v>165</v>
      </c>
      <c r="C885" s="3">
        <v>22</v>
      </c>
      <c r="D885" s="3">
        <v>3.2</v>
      </c>
      <c r="E885" s="3">
        <v>3.2</v>
      </c>
      <c r="F885" s="3">
        <v>22</v>
      </c>
      <c r="G885" s="2">
        <v>1</v>
      </c>
      <c r="H885" s="2" t="str">
        <f t="shared" si="65"/>
        <v>Thursday</v>
      </c>
      <c r="I885" s="5">
        <f t="shared" si="66"/>
        <v>43744</v>
      </c>
      <c r="J885" s="2" t="str">
        <f t="shared" si="67"/>
        <v>Sunday</v>
      </c>
      <c r="K885" s="2" t="str">
        <f t="shared" si="68"/>
        <v>Weekday</v>
      </c>
      <c r="L885" s="3">
        <f>IF(VLOOKUP(H885,Discount_Days!A:C,3,0)&gt;0,VLOOKUP(H885,Discount_Days!A:C,3,0)*NewSales_1001_1015!F885,0)</f>
        <v>2.2000000000000002</v>
      </c>
      <c r="M885" s="3">
        <f t="shared" si="69"/>
        <v>19.8</v>
      </c>
    </row>
    <row r="886" spans="1:13" x14ac:dyDescent="0.35">
      <c r="A886" s="5">
        <v>43742</v>
      </c>
      <c r="B886" s="2" t="s">
        <v>165</v>
      </c>
      <c r="C886" s="3">
        <v>22</v>
      </c>
      <c r="D886" s="3">
        <v>3.2</v>
      </c>
      <c r="E886" s="3">
        <v>3.2</v>
      </c>
      <c r="F886" s="3">
        <v>22</v>
      </c>
      <c r="G886" s="2">
        <v>1</v>
      </c>
      <c r="H886" s="2" t="str">
        <f t="shared" si="65"/>
        <v>Friday</v>
      </c>
      <c r="I886" s="5">
        <f t="shared" si="66"/>
        <v>43745</v>
      </c>
      <c r="J886" s="2" t="str">
        <f t="shared" si="67"/>
        <v>Monday</v>
      </c>
      <c r="K886" s="2" t="str">
        <f t="shared" si="68"/>
        <v>Weekday</v>
      </c>
      <c r="L886" s="3">
        <f>IF(VLOOKUP(H886,Discount_Days!A:C,3,0)&gt;0,VLOOKUP(H886,Discount_Days!A:C,3,0)*NewSales_1001_1015!F886,0)</f>
        <v>0</v>
      </c>
      <c r="M886" s="3">
        <f t="shared" si="69"/>
        <v>22</v>
      </c>
    </row>
    <row r="887" spans="1:13" x14ac:dyDescent="0.35">
      <c r="A887" s="5">
        <v>43745</v>
      </c>
      <c r="B887" s="2" t="s">
        <v>165</v>
      </c>
      <c r="C887" s="3">
        <v>22</v>
      </c>
      <c r="D887" s="3">
        <v>3.2</v>
      </c>
      <c r="E887" s="3">
        <v>6.4</v>
      </c>
      <c r="F887" s="3">
        <v>44</v>
      </c>
      <c r="G887" s="2">
        <v>2</v>
      </c>
      <c r="H887" s="2" t="str">
        <f t="shared" si="65"/>
        <v>Monday</v>
      </c>
      <c r="I887" s="5">
        <f t="shared" si="66"/>
        <v>43748</v>
      </c>
      <c r="J887" s="2" t="str">
        <f t="shared" si="67"/>
        <v>Thursday</v>
      </c>
      <c r="K887" s="2" t="str">
        <f t="shared" si="68"/>
        <v>Weekend</v>
      </c>
      <c r="L887" s="3">
        <f>IF(VLOOKUP(H887,Discount_Days!A:C,3,0)&gt;0,VLOOKUP(H887,Discount_Days!A:C,3,0)*NewSales_1001_1015!F887,0)</f>
        <v>0</v>
      </c>
      <c r="M887" s="3">
        <f t="shared" si="69"/>
        <v>44</v>
      </c>
    </row>
    <row r="888" spans="1:13" x14ac:dyDescent="0.35">
      <c r="A888" s="5">
        <v>43747</v>
      </c>
      <c r="B888" s="2" t="s">
        <v>165</v>
      </c>
      <c r="C888" s="3">
        <v>22</v>
      </c>
      <c r="D888" s="3">
        <v>3.2</v>
      </c>
      <c r="E888" s="3">
        <v>3.2</v>
      </c>
      <c r="F888" s="3">
        <v>22</v>
      </c>
      <c r="G888" s="2">
        <v>1</v>
      </c>
      <c r="H888" s="2" t="str">
        <f t="shared" si="65"/>
        <v>Wednesday</v>
      </c>
      <c r="I888" s="5">
        <f t="shared" si="66"/>
        <v>43750</v>
      </c>
      <c r="J888" s="2" t="str">
        <f t="shared" si="67"/>
        <v>Saturday</v>
      </c>
      <c r="K888" s="2" t="str">
        <f t="shared" si="68"/>
        <v>Weekday</v>
      </c>
      <c r="L888" s="3">
        <f>IF(VLOOKUP(H888,Discount_Days!A:C,3,0)&gt;0,VLOOKUP(H888,Discount_Days!A:C,3,0)*NewSales_1001_1015!F888,0)</f>
        <v>0</v>
      </c>
      <c r="M888" s="3">
        <f t="shared" si="69"/>
        <v>22</v>
      </c>
    </row>
    <row r="889" spans="1:13" x14ac:dyDescent="0.35">
      <c r="A889" s="5">
        <v>43748</v>
      </c>
      <c r="B889" s="2" t="s">
        <v>165</v>
      </c>
      <c r="C889" s="3">
        <v>23.92</v>
      </c>
      <c r="D889" s="3">
        <v>3.2</v>
      </c>
      <c r="E889" s="3">
        <v>3.2</v>
      </c>
      <c r="F889" s="3">
        <v>23.92</v>
      </c>
      <c r="G889" s="2">
        <v>1</v>
      </c>
      <c r="H889" s="2" t="str">
        <f t="shared" si="65"/>
        <v>Thursday</v>
      </c>
      <c r="I889" s="5">
        <f t="shared" si="66"/>
        <v>43751</v>
      </c>
      <c r="J889" s="2" t="str">
        <f t="shared" si="67"/>
        <v>Sunday</v>
      </c>
      <c r="K889" s="2" t="str">
        <f t="shared" si="68"/>
        <v>Weekday</v>
      </c>
      <c r="L889" s="3">
        <f>IF(VLOOKUP(H889,Discount_Days!A:C,3,0)&gt;0,VLOOKUP(H889,Discount_Days!A:C,3,0)*NewSales_1001_1015!F889,0)</f>
        <v>2.3920000000000003</v>
      </c>
      <c r="M889" s="3">
        <f t="shared" si="69"/>
        <v>21.528000000000002</v>
      </c>
    </row>
    <row r="890" spans="1:13" x14ac:dyDescent="0.35">
      <c r="A890" s="5">
        <v>43752</v>
      </c>
      <c r="B890" s="2" t="s">
        <v>165</v>
      </c>
      <c r="C890" s="3">
        <v>22.64</v>
      </c>
      <c r="D890" s="3">
        <v>3.2</v>
      </c>
      <c r="E890" s="3">
        <v>9.6</v>
      </c>
      <c r="F890" s="3">
        <v>67.930000000000007</v>
      </c>
      <c r="G890" s="2">
        <v>3</v>
      </c>
      <c r="H890" s="2" t="str">
        <f t="shared" si="65"/>
        <v>Monday</v>
      </c>
      <c r="I890" s="5">
        <f t="shared" si="66"/>
        <v>43755</v>
      </c>
      <c r="J890" s="2" t="str">
        <f t="shared" si="67"/>
        <v>Thursday</v>
      </c>
      <c r="K890" s="2" t="str">
        <f t="shared" si="68"/>
        <v>Weekend</v>
      </c>
      <c r="L890" s="3">
        <f>IF(VLOOKUP(H890,Discount_Days!A:C,3,0)&gt;0,VLOOKUP(H890,Discount_Days!A:C,3,0)*NewSales_1001_1015!F890,0)</f>
        <v>0</v>
      </c>
      <c r="M890" s="3">
        <f t="shared" si="69"/>
        <v>67.930000000000007</v>
      </c>
    </row>
    <row r="891" spans="1:13" x14ac:dyDescent="0.35">
      <c r="A891" s="5">
        <v>43753</v>
      </c>
      <c r="B891" s="2" t="s">
        <v>165</v>
      </c>
      <c r="C891" s="3">
        <v>23.94</v>
      </c>
      <c r="D891" s="3">
        <v>3.2</v>
      </c>
      <c r="E891" s="3">
        <v>6.4</v>
      </c>
      <c r="F891" s="3">
        <v>47.88</v>
      </c>
      <c r="G891" s="2">
        <v>2</v>
      </c>
      <c r="H891" s="2" t="str">
        <f t="shared" si="65"/>
        <v>Tuesday</v>
      </c>
      <c r="I891" s="5">
        <f t="shared" si="66"/>
        <v>43756</v>
      </c>
      <c r="J891" s="2" t="str">
        <f t="shared" si="67"/>
        <v>Friday</v>
      </c>
      <c r="K891" s="2" t="str">
        <f t="shared" si="68"/>
        <v>Weekday</v>
      </c>
      <c r="L891" s="3">
        <f>IF(VLOOKUP(H891,Discount_Days!A:C,3,0)&gt;0,VLOOKUP(H891,Discount_Days!A:C,3,0)*NewSales_1001_1015!F891,0)</f>
        <v>2.3940000000000001</v>
      </c>
      <c r="M891" s="3">
        <f t="shared" si="69"/>
        <v>45.486000000000004</v>
      </c>
    </row>
    <row r="892" spans="1:13" x14ac:dyDescent="0.35">
      <c r="A892" s="5">
        <v>43742</v>
      </c>
      <c r="B892" s="2" t="s">
        <v>50</v>
      </c>
      <c r="C892" s="3">
        <v>29</v>
      </c>
      <c r="D892" s="3">
        <v>7.2</v>
      </c>
      <c r="E892" s="3">
        <v>7.2</v>
      </c>
      <c r="F892" s="3">
        <v>29</v>
      </c>
      <c r="G892" s="2">
        <v>1</v>
      </c>
      <c r="H892" s="2" t="str">
        <f t="shared" si="65"/>
        <v>Friday</v>
      </c>
      <c r="I892" s="5">
        <f t="shared" si="66"/>
        <v>43745</v>
      </c>
      <c r="J892" s="2" t="str">
        <f t="shared" si="67"/>
        <v>Monday</v>
      </c>
      <c r="K892" s="2" t="str">
        <f t="shared" si="68"/>
        <v>Weekday</v>
      </c>
      <c r="L892" s="3">
        <f>IF(VLOOKUP(H892,Discount_Days!A:C,3,0)&gt;0,VLOOKUP(H892,Discount_Days!A:C,3,0)*NewSales_1001_1015!F892,0)</f>
        <v>0</v>
      </c>
      <c r="M892" s="3">
        <f t="shared" si="69"/>
        <v>29</v>
      </c>
    </row>
    <row r="893" spans="1:13" x14ac:dyDescent="0.35">
      <c r="A893" s="5">
        <v>43746</v>
      </c>
      <c r="B893" s="2" t="s">
        <v>50</v>
      </c>
      <c r="C893" s="3">
        <v>29</v>
      </c>
      <c r="D893" s="3">
        <v>7.2</v>
      </c>
      <c r="E893" s="3">
        <v>7.2</v>
      </c>
      <c r="F893" s="3">
        <v>29</v>
      </c>
      <c r="G893" s="2">
        <v>1</v>
      </c>
      <c r="H893" s="2" t="str">
        <f t="shared" si="65"/>
        <v>Tuesday</v>
      </c>
      <c r="I893" s="5">
        <f t="shared" si="66"/>
        <v>43749</v>
      </c>
      <c r="J893" s="2" t="str">
        <f t="shared" si="67"/>
        <v>Friday</v>
      </c>
      <c r="K893" s="2" t="str">
        <f t="shared" si="68"/>
        <v>Weekday</v>
      </c>
      <c r="L893" s="3">
        <f>IF(VLOOKUP(H893,Discount_Days!A:C,3,0)&gt;0,VLOOKUP(H893,Discount_Days!A:C,3,0)*NewSales_1001_1015!F893,0)</f>
        <v>1.4500000000000002</v>
      </c>
      <c r="M893" s="3">
        <f t="shared" si="69"/>
        <v>27.55</v>
      </c>
    </row>
    <row r="894" spans="1:13" x14ac:dyDescent="0.35">
      <c r="A894" s="5">
        <v>43747</v>
      </c>
      <c r="B894" s="2" t="s">
        <v>50</v>
      </c>
      <c r="C894" s="3">
        <v>29</v>
      </c>
      <c r="D894" s="3">
        <v>7.2</v>
      </c>
      <c r="E894" s="3">
        <v>14.4</v>
      </c>
      <c r="F894" s="3">
        <v>58</v>
      </c>
      <c r="G894" s="2">
        <v>2</v>
      </c>
      <c r="H894" s="2" t="str">
        <f t="shared" si="65"/>
        <v>Wednesday</v>
      </c>
      <c r="I894" s="5">
        <f t="shared" si="66"/>
        <v>43750</v>
      </c>
      <c r="J894" s="2" t="str">
        <f t="shared" si="67"/>
        <v>Saturday</v>
      </c>
      <c r="K894" s="2" t="str">
        <f t="shared" si="68"/>
        <v>Weekday</v>
      </c>
      <c r="L894" s="3">
        <f>IF(VLOOKUP(H894,Discount_Days!A:C,3,0)&gt;0,VLOOKUP(H894,Discount_Days!A:C,3,0)*NewSales_1001_1015!F894,0)</f>
        <v>0</v>
      </c>
      <c r="M894" s="3">
        <f t="shared" si="69"/>
        <v>58</v>
      </c>
    </row>
    <row r="895" spans="1:13" x14ac:dyDescent="0.35">
      <c r="A895" s="5">
        <v>43747</v>
      </c>
      <c r="B895" s="2" t="s">
        <v>50</v>
      </c>
      <c r="C895" s="3">
        <v>33.17</v>
      </c>
      <c r="D895" s="3">
        <v>7.2</v>
      </c>
      <c r="E895" s="3">
        <v>7.2</v>
      </c>
      <c r="F895" s="3">
        <v>33.17</v>
      </c>
      <c r="G895" s="2">
        <v>1</v>
      </c>
      <c r="H895" s="2" t="str">
        <f t="shared" si="65"/>
        <v>Wednesday</v>
      </c>
      <c r="I895" s="5">
        <f t="shared" si="66"/>
        <v>43750</v>
      </c>
      <c r="J895" s="2" t="str">
        <f t="shared" si="67"/>
        <v>Saturday</v>
      </c>
      <c r="K895" s="2" t="str">
        <f t="shared" si="68"/>
        <v>Weekday</v>
      </c>
      <c r="L895" s="3">
        <f>IF(VLOOKUP(H895,Discount_Days!A:C,3,0)&gt;0,VLOOKUP(H895,Discount_Days!A:C,3,0)*NewSales_1001_1015!F895,0)</f>
        <v>0</v>
      </c>
      <c r="M895" s="3">
        <f t="shared" si="69"/>
        <v>33.17</v>
      </c>
    </row>
    <row r="896" spans="1:13" x14ac:dyDescent="0.35">
      <c r="A896" s="5">
        <v>43748</v>
      </c>
      <c r="B896" s="2" t="s">
        <v>50</v>
      </c>
      <c r="C896" s="3">
        <v>29</v>
      </c>
      <c r="D896" s="3">
        <v>7.2</v>
      </c>
      <c r="E896" s="3">
        <v>7.2</v>
      </c>
      <c r="F896" s="3">
        <v>29</v>
      </c>
      <c r="G896" s="2">
        <v>1</v>
      </c>
      <c r="H896" s="2" t="str">
        <f t="shared" si="65"/>
        <v>Thursday</v>
      </c>
      <c r="I896" s="5">
        <f t="shared" si="66"/>
        <v>43751</v>
      </c>
      <c r="J896" s="2" t="str">
        <f t="shared" si="67"/>
        <v>Sunday</v>
      </c>
      <c r="K896" s="2" t="str">
        <f t="shared" si="68"/>
        <v>Weekday</v>
      </c>
      <c r="L896" s="3">
        <f>IF(VLOOKUP(H896,Discount_Days!A:C,3,0)&gt;0,VLOOKUP(H896,Discount_Days!A:C,3,0)*NewSales_1001_1015!F896,0)</f>
        <v>2.9000000000000004</v>
      </c>
      <c r="M896" s="3">
        <f t="shared" si="69"/>
        <v>26.1</v>
      </c>
    </row>
    <row r="897" spans="1:13" x14ac:dyDescent="0.35">
      <c r="A897" s="5">
        <v>43750</v>
      </c>
      <c r="B897" s="2" t="s">
        <v>50</v>
      </c>
      <c r="C897" s="3">
        <v>29</v>
      </c>
      <c r="D897" s="3">
        <v>7.2</v>
      </c>
      <c r="E897" s="3">
        <v>7.2</v>
      </c>
      <c r="F897" s="3">
        <v>29</v>
      </c>
      <c r="G897" s="2">
        <v>1</v>
      </c>
      <c r="H897" s="2" t="str">
        <f t="shared" si="65"/>
        <v>Saturday</v>
      </c>
      <c r="I897" s="5">
        <f t="shared" si="66"/>
        <v>43753</v>
      </c>
      <c r="J897" s="2" t="str">
        <f t="shared" si="67"/>
        <v>Tuesday</v>
      </c>
      <c r="K897" s="2" t="str">
        <f t="shared" si="68"/>
        <v>Weekend</v>
      </c>
      <c r="L897" s="3">
        <f>IF(VLOOKUP(H897,Discount_Days!A:C,3,0)&gt;0,VLOOKUP(H897,Discount_Days!A:C,3,0)*NewSales_1001_1015!F897,0)</f>
        <v>0</v>
      </c>
      <c r="M897" s="3">
        <f t="shared" si="69"/>
        <v>29</v>
      </c>
    </row>
    <row r="898" spans="1:13" x14ac:dyDescent="0.35">
      <c r="A898" s="5">
        <v>43752</v>
      </c>
      <c r="B898" s="2" t="s">
        <v>50</v>
      </c>
      <c r="C898" s="3">
        <v>29</v>
      </c>
      <c r="D898" s="3">
        <v>7.2</v>
      </c>
      <c r="E898" s="3">
        <v>14.4</v>
      </c>
      <c r="F898" s="3">
        <v>58</v>
      </c>
      <c r="G898" s="2">
        <v>2</v>
      </c>
      <c r="H898" s="2" t="str">
        <f t="shared" si="65"/>
        <v>Monday</v>
      </c>
      <c r="I898" s="5">
        <f t="shared" si="66"/>
        <v>43755</v>
      </c>
      <c r="J898" s="2" t="str">
        <f t="shared" si="67"/>
        <v>Thursday</v>
      </c>
      <c r="K898" s="2" t="str">
        <f t="shared" si="68"/>
        <v>Weekend</v>
      </c>
      <c r="L898" s="3">
        <f>IF(VLOOKUP(H898,Discount_Days!A:C,3,0)&gt;0,VLOOKUP(H898,Discount_Days!A:C,3,0)*NewSales_1001_1015!F898,0)</f>
        <v>0</v>
      </c>
      <c r="M898" s="3">
        <f t="shared" si="69"/>
        <v>58</v>
      </c>
    </row>
    <row r="899" spans="1:13" x14ac:dyDescent="0.35">
      <c r="A899" s="5">
        <v>43753</v>
      </c>
      <c r="B899" s="2" t="s">
        <v>50</v>
      </c>
      <c r="C899" s="3">
        <v>29</v>
      </c>
      <c r="D899" s="3">
        <v>7.2</v>
      </c>
      <c r="E899" s="3">
        <v>14.4</v>
      </c>
      <c r="F899" s="3">
        <v>58</v>
      </c>
      <c r="G899" s="2">
        <v>2</v>
      </c>
      <c r="H899" s="2" t="str">
        <f t="shared" ref="H899:H962" si="70">TEXT(A899,"dddd")</f>
        <v>Tuesday</v>
      </c>
      <c r="I899" s="5">
        <f t="shared" ref="I899:I962" si="71">A899+3</f>
        <v>43756</v>
      </c>
      <c r="J899" s="2" t="str">
        <f t="shared" ref="J899:J962" si="72">TEXT(I899,"dddd")</f>
        <v>Friday</v>
      </c>
      <c r="K899" s="2" t="str">
        <f t="shared" ref="K899:K962" si="73">IF(OR(H899="Mondayday",H899="Tuesday",H899="Wednesday",H899="Thursday",H899="Friday"),"Weekday","Weekend")</f>
        <v>Weekday</v>
      </c>
      <c r="L899" s="3">
        <f>IF(VLOOKUP(H899,Discount_Days!A:C,3,0)&gt;0,VLOOKUP(H899,Discount_Days!A:C,3,0)*NewSales_1001_1015!F899,0)</f>
        <v>2.9000000000000004</v>
      </c>
      <c r="M899" s="3">
        <f t="shared" ref="M899:M962" si="74">F899-L899</f>
        <v>55.1</v>
      </c>
    </row>
    <row r="900" spans="1:13" x14ac:dyDescent="0.35">
      <c r="A900" s="5">
        <v>43742</v>
      </c>
      <c r="B900" s="2" t="s">
        <v>112</v>
      </c>
      <c r="C900" s="3">
        <v>25</v>
      </c>
      <c r="D900" s="3">
        <v>4.75</v>
      </c>
      <c r="E900" s="3">
        <v>4.75</v>
      </c>
      <c r="F900" s="3">
        <v>25</v>
      </c>
      <c r="G900" s="2">
        <v>1</v>
      </c>
      <c r="H900" s="2" t="str">
        <f t="shared" si="70"/>
        <v>Friday</v>
      </c>
      <c r="I900" s="5">
        <f t="shared" si="71"/>
        <v>43745</v>
      </c>
      <c r="J900" s="2" t="str">
        <f t="shared" si="72"/>
        <v>Monday</v>
      </c>
      <c r="K900" s="2" t="str">
        <f t="shared" si="73"/>
        <v>Weekday</v>
      </c>
      <c r="L900" s="3">
        <f>IF(VLOOKUP(H900,Discount_Days!A:C,3,0)&gt;0,VLOOKUP(H900,Discount_Days!A:C,3,0)*NewSales_1001_1015!F900,0)</f>
        <v>0</v>
      </c>
      <c r="M900" s="3">
        <f t="shared" si="74"/>
        <v>25</v>
      </c>
    </row>
    <row r="901" spans="1:13" x14ac:dyDescent="0.35">
      <c r="A901" s="5">
        <v>43743</v>
      </c>
      <c r="B901" s="2" t="s">
        <v>112</v>
      </c>
      <c r="C901" s="3">
        <v>25</v>
      </c>
      <c r="D901" s="3">
        <v>4.75</v>
      </c>
      <c r="E901" s="3">
        <v>9.5</v>
      </c>
      <c r="F901" s="3">
        <v>50</v>
      </c>
      <c r="G901" s="2">
        <v>2</v>
      </c>
      <c r="H901" s="2" t="str">
        <f t="shared" si="70"/>
        <v>Saturday</v>
      </c>
      <c r="I901" s="5">
        <f t="shared" si="71"/>
        <v>43746</v>
      </c>
      <c r="J901" s="2" t="str">
        <f t="shared" si="72"/>
        <v>Tuesday</v>
      </c>
      <c r="K901" s="2" t="str">
        <f t="shared" si="73"/>
        <v>Weekend</v>
      </c>
      <c r="L901" s="3">
        <f>IF(VLOOKUP(H901,Discount_Days!A:C,3,0)&gt;0,VLOOKUP(H901,Discount_Days!A:C,3,0)*NewSales_1001_1015!F901,0)</f>
        <v>0</v>
      </c>
      <c r="M901" s="3">
        <f t="shared" si="74"/>
        <v>50</v>
      </c>
    </row>
    <row r="902" spans="1:13" x14ac:dyDescent="0.35">
      <c r="A902" s="5">
        <v>43744</v>
      </c>
      <c r="B902" s="2" t="s">
        <v>112</v>
      </c>
      <c r="C902" s="3">
        <v>25</v>
      </c>
      <c r="D902" s="3">
        <v>4.75</v>
      </c>
      <c r="E902" s="3">
        <v>14.25</v>
      </c>
      <c r="F902" s="3">
        <v>75</v>
      </c>
      <c r="G902" s="2">
        <v>3</v>
      </c>
      <c r="H902" s="2" t="str">
        <f t="shared" si="70"/>
        <v>Sunday</v>
      </c>
      <c r="I902" s="5">
        <f t="shared" si="71"/>
        <v>43747</v>
      </c>
      <c r="J902" s="2" t="str">
        <f t="shared" si="72"/>
        <v>Wednesday</v>
      </c>
      <c r="K902" s="2" t="str">
        <f t="shared" si="73"/>
        <v>Weekend</v>
      </c>
      <c r="L902" s="3">
        <f>IF(VLOOKUP(H902,Discount_Days!A:C,3,0)&gt;0,VLOOKUP(H902,Discount_Days!A:C,3,0)*NewSales_1001_1015!F902,0)</f>
        <v>0</v>
      </c>
      <c r="M902" s="3">
        <f t="shared" si="74"/>
        <v>75</v>
      </c>
    </row>
    <row r="903" spans="1:13" x14ac:dyDescent="0.35">
      <c r="A903" s="5">
        <v>43745</v>
      </c>
      <c r="B903" s="2" t="s">
        <v>112</v>
      </c>
      <c r="C903" s="3">
        <v>25</v>
      </c>
      <c r="D903" s="3">
        <v>4.75</v>
      </c>
      <c r="E903" s="3">
        <v>9.5</v>
      </c>
      <c r="F903" s="3">
        <v>50</v>
      </c>
      <c r="G903" s="2">
        <v>2</v>
      </c>
      <c r="H903" s="2" t="str">
        <f t="shared" si="70"/>
        <v>Monday</v>
      </c>
      <c r="I903" s="5">
        <f t="shared" si="71"/>
        <v>43748</v>
      </c>
      <c r="J903" s="2" t="str">
        <f t="shared" si="72"/>
        <v>Thursday</v>
      </c>
      <c r="K903" s="2" t="str">
        <f t="shared" si="73"/>
        <v>Weekend</v>
      </c>
      <c r="L903" s="3">
        <f>IF(VLOOKUP(H903,Discount_Days!A:C,3,0)&gt;0,VLOOKUP(H903,Discount_Days!A:C,3,0)*NewSales_1001_1015!F903,0)</f>
        <v>0</v>
      </c>
      <c r="M903" s="3">
        <f t="shared" si="74"/>
        <v>50</v>
      </c>
    </row>
    <row r="904" spans="1:13" x14ac:dyDescent="0.35">
      <c r="A904" s="5">
        <v>43746</v>
      </c>
      <c r="B904" s="2" t="s">
        <v>112</v>
      </c>
      <c r="C904" s="3">
        <v>25</v>
      </c>
      <c r="D904" s="3">
        <v>4.75</v>
      </c>
      <c r="E904" s="3">
        <v>4.75</v>
      </c>
      <c r="F904" s="3">
        <v>25</v>
      </c>
      <c r="G904" s="2">
        <v>1</v>
      </c>
      <c r="H904" s="2" t="str">
        <f t="shared" si="70"/>
        <v>Tuesday</v>
      </c>
      <c r="I904" s="5">
        <f t="shared" si="71"/>
        <v>43749</v>
      </c>
      <c r="J904" s="2" t="str">
        <f t="shared" si="72"/>
        <v>Friday</v>
      </c>
      <c r="K904" s="2" t="str">
        <f t="shared" si="73"/>
        <v>Weekday</v>
      </c>
      <c r="L904" s="3">
        <f>IF(VLOOKUP(H904,Discount_Days!A:C,3,0)&gt;0,VLOOKUP(H904,Discount_Days!A:C,3,0)*NewSales_1001_1015!F904,0)</f>
        <v>1.25</v>
      </c>
      <c r="M904" s="3">
        <f t="shared" si="74"/>
        <v>23.75</v>
      </c>
    </row>
    <row r="905" spans="1:13" x14ac:dyDescent="0.35">
      <c r="A905" s="5">
        <v>43747</v>
      </c>
      <c r="B905" s="2" t="s">
        <v>112</v>
      </c>
      <c r="C905" s="3">
        <v>25</v>
      </c>
      <c r="D905" s="3">
        <v>4.75</v>
      </c>
      <c r="E905" s="3">
        <v>4.75</v>
      </c>
      <c r="F905" s="3">
        <v>25</v>
      </c>
      <c r="G905" s="2">
        <v>1</v>
      </c>
      <c r="H905" s="2" t="str">
        <f t="shared" si="70"/>
        <v>Wednesday</v>
      </c>
      <c r="I905" s="5">
        <f t="shared" si="71"/>
        <v>43750</v>
      </c>
      <c r="J905" s="2" t="str">
        <f t="shared" si="72"/>
        <v>Saturday</v>
      </c>
      <c r="K905" s="2" t="str">
        <f t="shared" si="73"/>
        <v>Weekday</v>
      </c>
      <c r="L905" s="3">
        <f>IF(VLOOKUP(H905,Discount_Days!A:C,3,0)&gt;0,VLOOKUP(H905,Discount_Days!A:C,3,0)*NewSales_1001_1015!F905,0)</f>
        <v>0</v>
      </c>
      <c r="M905" s="3">
        <f t="shared" si="74"/>
        <v>25</v>
      </c>
    </row>
    <row r="906" spans="1:13" x14ac:dyDescent="0.35">
      <c r="A906" s="5">
        <v>43748</v>
      </c>
      <c r="B906" s="2" t="s">
        <v>112</v>
      </c>
      <c r="C906" s="3">
        <v>25</v>
      </c>
      <c r="D906" s="3">
        <v>4.75</v>
      </c>
      <c r="E906" s="3">
        <v>4.75</v>
      </c>
      <c r="F906" s="3">
        <v>25</v>
      </c>
      <c r="G906" s="2">
        <v>1</v>
      </c>
      <c r="H906" s="2" t="str">
        <f t="shared" si="70"/>
        <v>Thursday</v>
      </c>
      <c r="I906" s="5">
        <f t="shared" si="71"/>
        <v>43751</v>
      </c>
      <c r="J906" s="2" t="str">
        <f t="shared" si="72"/>
        <v>Sunday</v>
      </c>
      <c r="K906" s="2" t="str">
        <f t="shared" si="73"/>
        <v>Weekday</v>
      </c>
      <c r="L906" s="3">
        <f>IF(VLOOKUP(H906,Discount_Days!A:C,3,0)&gt;0,VLOOKUP(H906,Discount_Days!A:C,3,0)*NewSales_1001_1015!F906,0)</f>
        <v>2.5</v>
      </c>
      <c r="M906" s="3">
        <f t="shared" si="74"/>
        <v>22.5</v>
      </c>
    </row>
    <row r="907" spans="1:13" x14ac:dyDescent="0.35">
      <c r="A907" s="5">
        <v>43750</v>
      </c>
      <c r="B907" s="2" t="s">
        <v>112</v>
      </c>
      <c r="C907" s="3">
        <v>25</v>
      </c>
      <c r="D907" s="3">
        <v>4.75</v>
      </c>
      <c r="E907" s="3">
        <v>4.75</v>
      </c>
      <c r="F907" s="3">
        <v>25</v>
      </c>
      <c r="G907" s="2">
        <v>1</v>
      </c>
      <c r="H907" s="2" t="str">
        <f t="shared" si="70"/>
        <v>Saturday</v>
      </c>
      <c r="I907" s="5">
        <f t="shared" si="71"/>
        <v>43753</v>
      </c>
      <c r="J907" s="2" t="str">
        <f t="shared" si="72"/>
        <v>Tuesday</v>
      </c>
      <c r="K907" s="2" t="str">
        <f t="shared" si="73"/>
        <v>Weekend</v>
      </c>
      <c r="L907" s="3">
        <f>IF(VLOOKUP(H907,Discount_Days!A:C,3,0)&gt;0,VLOOKUP(H907,Discount_Days!A:C,3,0)*NewSales_1001_1015!F907,0)</f>
        <v>0</v>
      </c>
      <c r="M907" s="3">
        <f t="shared" si="74"/>
        <v>25</v>
      </c>
    </row>
    <row r="908" spans="1:13" x14ac:dyDescent="0.35">
      <c r="A908" s="5">
        <v>43751</v>
      </c>
      <c r="B908" s="2" t="s">
        <v>112</v>
      </c>
      <c r="C908" s="3">
        <v>25</v>
      </c>
      <c r="D908" s="3">
        <v>4.75</v>
      </c>
      <c r="E908" s="3">
        <v>4.75</v>
      </c>
      <c r="F908" s="3">
        <v>25</v>
      </c>
      <c r="G908" s="2">
        <v>1</v>
      </c>
      <c r="H908" s="2" t="str">
        <f t="shared" si="70"/>
        <v>Sunday</v>
      </c>
      <c r="I908" s="5">
        <f t="shared" si="71"/>
        <v>43754</v>
      </c>
      <c r="J908" s="2" t="str">
        <f t="shared" si="72"/>
        <v>Wednesday</v>
      </c>
      <c r="K908" s="2" t="str">
        <f t="shared" si="73"/>
        <v>Weekend</v>
      </c>
      <c r="L908" s="3">
        <f>IF(VLOOKUP(H908,Discount_Days!A:C,3,0)&gt;0,VLOOKUP(H908,Discount_Days!A:C,3,0)*NewSales_1001_1015!F908,0)</f>
        <v>0</v>
      </c>
      <c r="M908" s="3">
        <f t="shared" si="74"/>
        <v>25</v>
      </c>
    </row>
    <row r="909" spans="1:13" x14ac:dyDescent="0.35">
      <c r="A909" s="5">
        <v>43752</v>
      </c>
      <c r="B909" s="2" t="s">
        <v>112</v>
      </c>
      <c r="C909" s="3">
        <v>25</v>
      </c>
      <c r="D909" s="3">
        <v>4.75</v>
      </c>
      <c r="E909" s="3">
        <v>9.5</v>
      </c>
      <c r="F909" s="3">
        <v>50</v>
      </c>
      <c r="G909" s="2">
        <v>2</v>
      </c>
      <c r="H909" s="2" t="str">
        <f t="shared" si="70"/>
        <v>Monday</v>
      </c>
      <c r="I909" s="5">
        <f t="shared" si="71"/>
        <v>43755</v>
      </c>
      <c r="J909" s="2" t="str">
        <f t="shared" si="72"/>
        <v>Thursday</v>
      </c>
      <c r="K909" s="2" t="str">
        <f t="shared" si="73"/>
        <v>Weekend</v>
      </c>
      <c r="L909" s="3">
        <f>IF(VLOOKUP(H909,Discount_Days!A:C,3,0)&gt;0,VLOOKUP(H909,Discount_Days!A:C,3,0)*NewSales_1001_1015!F909,0)</f>
        <v>0</v>
      </c>
      <c r="M909" s="3">
        <f t="shared" si="74"/>
        <v>50</v>
      </c>
    </row>
    <row r="910" spans="1:13" x14ac:dyDescent="0.35">
      <c r="A910" s="5">
        <v>43753</v>
      </c>
      <c r="B910" s="2" t="s">
        <v>112</v>
      </c>
      <c r="C910" s="3">
        <v>25</v>
      </c>
      <c r="D910" s="3">
        <v>4.75</v>
      </c>
      <c r="E910" s="3">
        <v>4.75</v>
      </c>
      <c r="F910" s="3">
        <v>25</v>
      </c>
      <c r="G910" s="2">
        <v>1</v>
      </c>
      <c r="H910" s="2" t="str">
        <f t="shared" si="70"/>
        <v>Tuesday</v>
      </c>
      <c r="I910" s="5">
        <f t="shared" si="71"/>
        <v>43756</v>
      </c>
      <c r="J910" s="2" t="str">
        <f t="shared" si="72"/>
        <v>Friday</v>
      </c>
      <c r="K910" s="2" t="str">
        <f t="shared" si="73"/>
        <v>Weekday</v>
      </c>
      <c r="L910" s="3">
        <f>IF(VLOOKUP(H910,Discount_Days!A:C,3,0)&gt;0,VLOOKUP(H910,Discount_Days!A:C,3,0)*NewSales_1001_1015!F910,0)</f>
        <v>1.25</v>
      </c>
      <c r="M910" s="3">
        <f t="shared" si="74"/>
        <v>23.75</v>
      </c>
    </row>
    <row r="911" spans="1:13" x14ac:dyDescent="0.35">
      <c r="A911" s="5">
        <v>43739</v>
      </c>
      <c r="B911" s="2" t="s">
        <v>51</v>
      </c>
      <c r="C911" s="3">
        <v>99</v>
      </c>
      <c r="D911" s="3">
        <v>24</v>
      </c>
      <c r="E911" s="3">
        <v>24</v>
      </c>
      <c r="F911" s="3">
        <v>99</v>
      </c>
      <c r="G911" s="2">
        <v>1</v>
      </c>
      <c r="H911" s="2" t="str">
        <f t="shared" si="70"/>
        <v>Tuesday</v>
      </c>
      <c r="I911" s="5">
        <f t="shared" si="71"/>
        <v>43742</v>
      </c>
      <c r="J911" s="2" t="str">
        <f t="shared" si="72"/>
        <v>Friday</v>
      </c>
      <c r="K911" s="2" t="str">
        <f t="shared" si="73"/>
        <v>Weekday</v>
      </c>
      <c r="L911" s="3">
        <f>IF(VLOOKUP(H911,Discount_Days!A:C,3,0)&gt;0,VLOOKUP(H911,Discount_Days!A:C,3,0)*NewSales_1001_1015!F911,0)</f>
        <v>4.95</v>
      </c>
      <c r="M911" s="3">
        <f t="shared" si="74"/>
        <v>94.05</v>
      </c>
    </row>
    <row r="912" spans="1:13" x14ac:dyDescent="0.35">
      <c r="A912" s="5">
        <v>43740</v>
      </c>
      <c r="B912" s="2" t="s">
        <v>51</v>
      </c>
      <c r="C912" s="3">
        <v>99</v>
      </c>
      <c r="D912" s="3">
        <v>24</v>
      </c>
      <c r="E912" s="3">
        <v>48</v>
      </c>
      <c r="F912" s="3">
        <v>198</v>
      </c>
      <c r="G912" s="2">
        <v>2</v>
      </c>
      <c r="H912" s="2" t="str">
        <f t="shared" si="70"/>
        <v>Wednesday</v>
      </c>
      <c r="I912" s="5">
        <f t="shared" si="71"/>
        <v>43743</v>
      </c>
      <c r="J912" s="2" t="str">
        <f t="shared" si="72"/>
        <v>Saturday</v>
      </c>
      <c r="K912" s="2" t="str">
        <f t="shared" si="73"/>
        <v>Weekday</v>
      </c>
      <c r="L912" s="3">
        <f>IF(VLOOKUP(H912,Discount_Days!A:C,3,0)&gt;0,VLOOKUP(H912,Discount_Days!A:C,3,0)*NewSales_1001_1015!F912,0)</f>
        <v>0</v>
      </c>
      <c r="M912" s="3">
        <f t="shared" si="74"/>
        <v>198</v>
      </c>
    </row>
    <row r="913" spans="1:13" x14ac:dyDescent="0.35">
      <c r="A913" s="5">
        <v>43741</v>
      </c>
      <c r="B913" s="2" t="s">
        <v>51</v>
      </c>
      <c r="C913" s="3">
        <v>99</v>
      </c>
      <c r="D913" s="3">
        <v>24</v>
      </c>
      <c r="E913" s="3">
        <v>24</v>
      </c>
      <c r="F913" s="3">
        <v>99</v>
      </c>
      <c r="G913" s="2">
        <v>1</v>
      </c>
      <c r="H913" s="2" t="str">
        <f t="shared" si="70"/>
        <v>Thursday</v>
      </c>
      <c r="I913" s="5">
        <f t="shared" si="71"/>
        <v>43744</v>
      </c>
      <c r="J913" s="2" t="str">
        <f t="shared" si="72"/>
        <v>Sunday</v>
      </c>
      <c r="K913" s="2" t="str">
        <f t="shared" si="73"/>
        <v>Weekday</v>
      </c>
      <c r="L913" s="3">
        <f>IF(VLOOKUP(H913,Discount_Days!A:C,3,0)&gt;0,VLOOKUP(H913,Discount_Days!A:C,3,0)*NewSales_1001_1015!F913,0)</f>
        <v>9.9</v>
      </c>
      <c r="M913" s="3">
        <f t="shared" si="74"/>
        <v>89.1</v>
      </c>
    </row>
    <row r="914" spans="1:13" x14ac:dyDescent="0.35">
      <c r="A914" s="5">
        <v>43742</v>
      </c>
      <c r="B914" s="2" t="s">
        <v>51</v>
      </c>
      <c r="C914" s="3">
        <v>99</v>
      </c>
      <c r="D914" s="3">
        <v>24</v>
      </c>
      <c r="E914" s="3">
        <v>72</v>
      </c>
      <c r="F914" s="3">
        <v>297</v>
      </c>
      <c r="G914" s="2">
        <v>3</v>
      </c>
      <c r="H914" s="2" t="str">
        <f t="shared" si="70"/>
        <v>Friday</v>
      </c>
      <c r="I914" s="5">
        <f t="shared" si="71"/>
        <v>43745</v>
      </c>
      <c r="J914" s="2" t="str">
        <f t="shared" si="72"/>
        <v>Monday</v>
      </c>
      <c r="K914" s="2" t="str">
        <f t="shared" si="73"/>
        <v>Weekday</v>
      </c>
      <c r="L914" s="3">
        <f>IF(VLOOKUP(H914,Discount_Days!A:C,3,0)&gt;0,VLOOKUP(H914,Discount_Days!A:C,3,0)*NewSales_1001_1015!F914,0)</f>
        <v>0</v>
      </c>
      <c r="M914" s="3">
        <f t="shared" si="74"/>
        <v>297</v>
      </c>
    </row>
    <row r="915" spans="1:13" x14ac:dyDescent="0.35">
      <c r="A915" s="5">
        <v>43744</v>
      </c>
      <c r="B915" s="2" t="s">
        <v>51</v>
      </c>
      <c r="C915" s="3">
        <v>99</v>
      </c>
      <c r="D915" s="3">
        <v>24</v>
      </c>
      <c r="E915" s="3">
        <v>96</v>
      </c>
      <c r="F915" s="3">
        <v>396</v>
      </c>
      <c r="G915" s="2">
        <v>4</v>
      </c>
      <c r="H915" s="2" t="str">
        <f t="shared" si="70"/>
        <v>Sunday</v>
      </c>
      <c r="I915" s="5">
        <f t="shared" si="71"/>
        <v>43747</v>
      </c>
      <c r="J915" s="2" t="str">
        <f t="shared" si="72"/>
        <v>Wednesday</v>
      </c>
      <c r="K915" s="2" t="str">
        <f t="shared" si="73"/>
        <v>Weekend</v>
      </c>
      <c r="L915" s="3">
        <f>IF(VLOOKUP(H915,Discount_Days!A:C,3,0)&gt;0,VLOOKUP(H915,Discount_Days!A:C,3,0)*NewSales_1001_1015!F915,0)</f>
        <v>0</v>
      </c>
      <c r="M915" s="3">
        <f t="shared" si="74"/>
        <v>396</v>
      </c>
    </row>
    <row r="916" spans="1:13" x14ac:dyDescent="0.35">
      <c r="A916" s="5">
        <v>43745</v>
      </c>
      <c r="B916" s="2" t="s">
        <v>51</v>
      </c>
      <c r="C916" s="3">
        <v>99</v>
      </c>
      <c r="D916" s="3">
        <v>24</v>
      </c>
      <c r="E916" s="3">
        <v>24</v>
      </c>
      <c r="F916" s="3">
        <v>99</v>
      </c>
      <c r="G916" s="2">
        <v>1</v>
      </c>
      <c r="H916" s="2" t="str">
        <f t="shared" si="70"/>
        <v>Monday</v>
      </c>
      <c r="I916" s="5">
        <f t="shared" si="71"/>
        <v>43748</v>
      </c>
      <c r="J916" s="2" t="str">
        <f t="shared" si="72"/>
        <v>Thursday</v>
      </c>
      <c r="K916" s="2" t="str">
        <f t="shared" si="73"/>
        <v>Weekend</v>
      </c>
      <c r="L916" s="3">
        <f>IF(VLOOKUP(H916,Discount_Days!A:C,3,0)&gt;0,VLOOKUP(H916,Discount_Days!A:C,3,0)*NewSales_1001_1015!F916,0)</f>
        <v>0</v>
      </c>
      <c r="M916" s="3">
        <f t="shared" si="74"/>
        <v>99</v>
      </c>
    </row>
    <row r="917" spans="1:13" x14ac:dyDescent="0.35">
      <c r="A917" s="5">
        <v>43746</v>
      </c>
      <c r="B917" s="2" t="s">
        <v>51</v>
      </c>
      <c r="C917" s="3">
        <v>99</v>
      </c>
      <c r="D917" s="3">
        <v>24</v>
      </c>
      <c r="E917" s="3">
        <v>24</v>
      </c>
      <c r="F917" s="3">
        <v>99</v>
      </c>
      <c r="G917" s="2">
        <v>1</v>
      </c>
      <c r="H917" s="2" t="str">
        <f t="shared" si="70"/>
        <v>Tuesday</v>
      </c>
      <c r="I917" s="5">
        <f t="shared" si="71"/>
        <v>43749</v>
      </c>
      <c r="J917" s="2" t="str">
        <f t="shared" si="72"/>
        <v>Friday</v>
      </c>
      <c r="K917" s="2" t="str">
        <f t="shared" si="73"/>
        <v>Weekday</v>
      </c>
      <c r="L917" s="3">
        <f>IF(VLOOKUP(H917,Discount_Days!A:C,3,0)&gt;0,VLOOKUP(H917,Discount_Days!A:C,3,0)*NewSales_1001_1015!F917,0)</f>
        <v>4.95</v>
      </c>
      <c r="M917" s="3">
        <f t="shared" si="74"/>
        <v>94.05</v>
      </c>
    </row>
    <row r="918" spans="1:13" x14ac:dyDescent="0.35">
      <c r="A918" s="5">
        <v>43748</v>
      </c>
      <c r="B918" s="2" t="s">
        <v>51</v>
      </c>
      <c r="C918" s="3">
        <v>99</v>
      </c>
      <c r="D918" s="3">
        <v>24</v>
      </c>
      <c r="E918" s="3">
        <v>72</v>
      </c>
      <c r="F918" s="3">
        <v>297</v>
      </c>
      <c r="G918" s="2">
        <v>3</v>
      </c>
      <c r="H918" s="2" t="str">
        <f t="shared" si="70"/>
        <v>Thursday</v>
      </c>
      <c r="I918" s="5">
        <f t="shared" si="71"/>
        <v>43751</v>
      </c>
      <c r="J918" s="2" t="str">
        <f t="shared" si="72"/>
        <v>Sunday</v>
      </c>
      <c r="K918" s="2" t="str">
        <f t="shared" si="73"/>
        <v>Weekday</v>
      </c>
      <c r="L918" s="3">
        <f>IF(VLOOKUP(H918,Discount_Days!A:C,3,0)&gt;0,VLOOKUP(H918,Discount_Days!A:C,3,0)*NewSales_1001_1015!F918,0)</f>
        <v>29.700000000000003</v>
      </c>
      <c r="M918" s="3">
        <f t="shared" si="74"/>
        <v>267.3</v>
      </c>
    </row>
    <row r="919" spans="1:13" x14ac:dyDescent="0.35">
      <c r="A919" s="5">
        <v>43753</v>
      </c>
      <c r="B919" s="2" t="s">
        <v>51</v>
      </c>
      <c r="C919" s="3">
        <v>99</v>
      </c>
      <c r="D919" s="3">
        <v>24</v>
      </c>
      <c r="E919" s="3">
        <v>72</v>
      </c>
      <c r="F919" s="3">
        <v>297</v>
      </c>
      <c r="G919" s="2">
        <v>3</v>
      </c>
      <c r="H919" s="2" t="str">
        <f t="shared" si="70"/>
        <v>Tuesday</v>
      </c>
      <c r="I919" s="5">
        <f t="shared" si="71"/>
        <v>43756</v>
      </c>
      <c r="J919" s="2" t="str">
        <f t="shared" si="72"/>
        <v>Friday</v>
      </c>
      <c r="K919" s="2" t="str">
        <f t="shared" si="73"/>
        <v>Weekday</v>
      </c>
      <c r="L919" s="3">
        <f>IF(VLOOKUP(H919,Discount_Days!A:C,3,0)&gt;0,VLOOKUP(H919,Discount_Days!A:C,3,0)*NewSales_1001_1015!F919,0)</f>
        <v>14.850000000000001</v>
      </c>
      <c r="M919" s="3">
        <f t="shared" si="74"/>
        <v>282.14999999999998</v>
      </c>
    </row>
    <row r="920" spans="1:13" x14ac:dyDescent="0.35">
      <c r="A920" s="5">
        <v>43739</v>
      </c>
      <c r="B920" s="2" t="s">
        <v>113</v>
      </c>
      <c r="C920" s="3">
        <v>8</v>
      </c>
      <c r="D920" s="3">
        <v>1.85</v>
      </c>
      <c r="E920" s="3">
        <v>1.85</v>
      </c>
      <c r="F920" s="3">
        <v>8</v>
      </c>
      <c r="G920" s="2">
        <v>1</v>
      </c>
      <c r="H920" s="2" t="str">
        <f t="shared" si="70"/>
        <v>Tuesday</v>
      </c>
      <c r="I920" s="5">
        <f t="shared" si="71"/>
        <v>43742</v>
      </c>
      <c r="J920" s="2" t="str">
        <f t="shared" si="72"/>
        <v>Friday</v>
      </c>
      <c r="K920" s="2" t="str">
        <f t="shared" si="73"/>
        <v>Weekday</v>
      </c>
      <c r="L920" s="3">
        <f>IF(VLOOKUP(H920,Discount_Days!A:C,3,0)&gt;0,VLOOKUP(H920,Discount_Days!A:C,3,0)*NewSales_1001_1015!F920,0)</f>
        <v>0.4</v>
      </c>
      <c r="M920" s="3">
        <f t="shared" si="74"/>
        <v>7.6</v>
      </c>
    </row>
    <row r="921" spans="1:13" x14ac:dyDescent="0.35">
      <c r="A921" s="5">
        <v>43741</v>
      </c>
      <c r="B921" s="2" t="s">
        <v>113</v>
      </c>
      <c r="C921" s="3">
        <v>8</v>
      </c>
      <c r="D921" s="3">
        <v>1.85</v>
      </c>
      <c r="E921" s="3">
        <v>3.7</v>
      </c>
      <c r="F921" s="3">
        <v>16</v>
      </c>
      <c r="G921" s="2">
        <v>2</v>
      </c>
      <c r="H921" s="2" t="str">
        <f t="shared" si="70"/>
        <v>Thursday</v>
      </c>
      <c r="I921" s="5">
        <f t="shared" si="71"/>
        <v>43744</v>
      </c>
      <c r="J921" s="2" t="str">
        <f t="shared" si="72"/>
        <v>Sunday</v>
      </c>
      <c r="K921" s="2" t="str">
        <f t="shared" si="73"/>
        <v>Weekday</v>
      </c>
      <c r="L921" s="3">
        <f>IF(VLOOKUP(H921,Discount_Days!A:C,3,0)&gt;0,VLOOKUP(H921,Discount_Days!A:C,3,0)*NewSales_1001_1015!F921,0)</f>
        <v>1.6</v>
      </c>
      <c r="M921" s="3">
        <f t="shared" si="74"/>
        <v>14.4</v>
      </c>
    </row>
    <row r="922" spans="1:13" x14ac:dyDescent="0.35">
      <c r="A922" s="5">
        <v>43742</v>
      </c>
      <c r="B922" s="2" t="s">
        <v>113</v>
      </c>
      <c r="C922" s="3">
        <v>8</v>
      </c>
      <c r="D922" s="3">
        <v>1.85</v>
      </c>
      <c r="E922" s="3">
        <v>1.85</v>
      </c>
      <c r="F922" s="3">
        <v>8</v>
      </c>
      <c r="G922" s="2">
        <v>1</v>
      </c>
      <c r="H922" s="2" t="str">
        <f t="shared" si="70"/>
        <v>Friday</v>
      </c>
      <c r="I922" s="5">
        <f t="shared" si="71"/>
        <v>43745</v>
      </c>
      <c r="J922" s="2" t="str">
        <f t="shared" si="72"/>
        <v>Monday</v>
      </c>
      <c r="K922" s="2" t="str">
        <f t="shared" si="73"/>
        <v>Weekday</v>
      </c>
      <c r="L922" s="3">
        <f>IF(VLOOKUP(H922,Discount_Days!A:C,3,0)&gt;0,VLOOKUP(H922,Discount_Days!A:C,3,0)*NewSales_1001_1015!F922,0)</f>
        <v>0</v>
      </c>
      <c r="M922" s="3">
        <f t="shared" si="74"/>
        <v>8</v>
      </c>
    </row>
    <row r="923" spans="1:13" x14ac:dyDescent="0.35">
      <c r="A923" s="5">
        <v>43744</v>
      </c>
      <c r="B923" s="2" t="s">
        <v>113</v>
      </c>
      <c r="C923" s="3">
        <v>8</v>
      </c>
      <c r="D923" s="3">
        <v>1.85</v>
      </c>
      <c r="E923" s="3">
        <v>1.85</v>
      </c>
      <c r="F923" s="3">
        <v>8</v>
      </c>
      <c r="G923" s="2">
        <v>1</v>
      </c>
      <c r="H923" s="2" t="str">
        <f t="shared" si="70"/>
        <v>Sunday</v>
      </c>
      <c r="I923" s="5">
        <f t="shared" si="71"/>
        <v>43747</v>
      </c>
      <c r="J923" s="2" t="str">
        <f t="shared" si="72"/>
        <v>Wednesday</v>
      </c>
      <c r="K923" s="2" t="str">
        <f t="shared" si="73"/>
        <v>Weekend</v>
      </c>
      <c r="L923" s="3">
        <f>IF(VLOOKUP(H923,Discount_Days!A:C,3,0)&gt;0,VLOOKUP(H923,Discount_Days!A:C,3,0)*NewSales_1001_1015!F923,0)</f>
        <v>0</v>
      </c>
      <c r="M923" s="3">
        <f t="shared" si="74"/>
        <v>8</v>
      </c>
    </row>
    <row r="924" spans="1:13" x14ac:dyDescent="0.35">
      <c r="A924" s="5">
        <v>43749</v>
      </c>
      <c r="B924" s="2" t="s">
        <v>113</v>
      </c>
      <c r="C924" s="3">
        <v>8</v>
      </c>
      <c r="D924" s="3">
        <v>1.85</v>
      </c>
      <c r="E924" s="3">
        <v>1.85</v>
      </c>
      <c r="F924" s="3">
        <v>8</v>
      </c>
      <c r="G924" s="2">
        <v>1</v>
      </c>
      <c r="H924" s="2" t="str">
        <f t="shared" si="70"/>
        <v>Friday</v>
      </c>
      <c r="I924" s="5">
        <f t="shared" si="71"/>
        <v>43752</v>
      </c>
      <c r="J924" s="2" t="str">
        <f t="shared" si="72"/>
        <v>Monday</v>
      </c>
      <c r="K924" s="2" t="str">
        <f t="shared" si="73"/>
        <v>Weekday</v>
      </c>
      <c r="L924" s="3">
        <f>IF(VLOOKUP(H924,Discount_Days!A:C,3,0)&gt;0,VLOOKUP(H924,Discount_Days!A:C,3,0)*NewSales_1001_1015!F924,0)</f>
        <v>0</v>
      </c>
      <c r="M924" s="3">
        <f t="shared" si="74"/>
        <v>8</v>
      </c>
    </row>
    <row r="925" spans="1:13" x14ac:dyDescent="0.35">
      <c r="A925" s="5">
        <v>43750</v>
      </c>
      <c r="B925" s="2" t="s">
        <v>113</v>
      </c>
      <c r="C925" s="3">
        <v>8</v>
      </c>
      <c r="D925" s="3">
        <v>1.85</v>
      </c>
      <c r="E925" s="3">
        <v>5.55</v>
      </c>
      <c r="F925" s="3">
        <v>24</v>
      </c>
      <c r="G925" s="2">
        <v>3</v>
      </c>
      <c r="H925" s="2" t="str">
        <f t="shared" si="70"/>
        <v>Saturday</v>
      </c>
      <c r="I925" s="5">
        <f t="shared" si="71"/>
        <v>43753</v>
      </c>
      <c r="J925" s="2" t="str">
        <f t="shared" si="72"/>
        <v>Tuesday</v>
      </c>
      <c r="K925" s="2" t="str">
        <f t="shared" si="73"/>
        <v>Weekend</v>
      </c>
      <c r="L925" s="3">
        <f>IF(VLOOKUP(H925,Discount_Days!A:C,3,0)&gt;0,VLOOKUP(H925,Discount_Days!A:C,3,0)*NewSales_1001_1015!F925,0)</f>
        <v>0</v>
      </c>
      <c r="M925" s="3">
        <f t="shared" si="74"/>
        <v>24</v>
      </c>
    </row>
    <row r="926" spans="1:13" x14ac:dyDescent="0.35">
      <c r="A926" s="5">
        <v>43739</v>
      </c>
      <c r="B926" s="2" t="s">
        <v>224</v>
      </c>
      <c r="C926" s="3">
        <v>12</v>
      </c>
      <c r="D926" s="3">
        <v>6</v>
      </c>
      <c r="E926" s="3">
        <v>6</v>
      </c>
      <c r="F926" s="3">
        <v>12</v>
      </c>
      <c r="G926" s="2">
        <v>1</v>
      </c>
      <c r="H926" s="2" t="str">
        <f t="shared" si="70"/>
        <v>Tuesday</v>
      </c>
      <c r="I926" s="5">
        <f t="shared" si="71"/>
        <v>43742</v>
      </c>
      <c r="J926" s="2" t="str">
        <f t="shared" si="72"/>
        <v>Friday</v>
      </c>
      <c r="K926" s="2" t="str">
        <f t="shared" si="73"/>
        <v>Weekday</v>
      </c>
      <c r="L926" s="3">
        <f>IF(VLOOKUP(H926,Discount_Days!A:C,3,0)&gt;0,VLOOKUP(H926,Discount_Days!A:C,3,0)*NewSales_1001_1015!F926,0)</f>
        <v>0.60000000000000009</v>
      </c>
      <c r="M926" s="3">
        <f t="shared" si="74"/>
        <v>11.4</v>
      </c>
    </row>
    <row r="927" spans="1:13" x14ac:dyDescent="0.35">
      <c r="A927" s="5">
        <v>43740</v>
      </c>
      <c r="B927" s="2" t="s">
        <v>224</v>
      </c>
      <c r="C927" s="3">
        <v>12</v>
      </c>
      <c r="D927" s="3">
        <v>6</v>
      </c>
      <c r="E927" s="3">
        <v>12</v>
      </c>
      <c r="F927" s="3">
        <v>24</v>
      </c>
      <c r="G927" s="2">
        <v>2</v>
      </c>
      <c r="H927" s="2" t="str">
        <f t="shared" si="70"/>
        <v>Wednesday</v>
      </c>
      <c r="I927" s="5">
        <f t="shared" si="71"/>
        <v>43743</v>
      </c>
      <c r="J927" s="2" t="str">
        <f t="shared" si="72"/>
        <v>Saturday</v>
      </c>
      <c r="K927" s="2" t="str">
        <f t="shared" si="73"/>
        <v>Weekday</v>
      </c>
      <c r="L927" s="3">
        <f>IF(VLOOKUP(H927,Discount_Days!A:C,3,0)&gt;0,VLOOKUP(H927,Discount_Days!A:C,3,0)*NewSales_1001_1015!F927,0)</f>
        <v>0</v>
      </c>
      <c r="M927" s="3">
        <f t="shared" si="74"/>
        <v>24</v>
      </c>
    </row>
    <row r="928" spans="1:13" x14ac:dyDescent="0.35">
      <c r="A928" s="5">
        <v>43741</v>
      </c>
      <c r="B928" s="2" t="s">
        <v>224</v>
      </c>
      <c r="C928" s="3">
        <v>12</v>
      </c>
      <c r="D928" s="3">
        <v>6</v>
      </c>
      <c r="E928" s="3">
        <v>18</v>
      </c>
      <c r="F928" s="3">
        <v>36</v>
      </c>
      <c r="G928" s="2">
        <v>3</v>
      </c>
      <c r="H928" s="2" t="str">
        <f t="shared" si="70"/>
        <v>Thursday</v>
      </c>
      <c r="I928" s="5">
        <f t="shared" si="71"/>
        <v>43744</v>
      </c>
      <c r="J928" s="2" t="str">
        <f t="shared" si="72"/>
        <v>Sunday</v>
      </c>
      <c r="K928" s="2" t="str">
        <f t="shared" si="73"/>
        <v>Weekday</v>
      </c>
      <c r="L928" s="3">
        <f>IF(VLOOKUP(H928,Discount_Days!A:C,3,0)&gt;0,VLOOKUP(H928,Discount_Days!A:C,3,0)*NewSales_1001_1015!F928,0)</f>
        <v>3.6</v>
      </c>
      <c r="M928" s="3">
        <f t="shared" si="74"/>
        <v>32.4</v>
      </c>
    </row>
    <row r="929" spans="1:13" x14ac:dyDescent="0.35">
      <c r="A929" s="5">
        <v>43742</v>
      </c>
      <c r="B929" s="2" t="s">
        <v>224</v>
      </c>
      <c r="C929" s="3">
        <v>12</v>
      </c>
      <c r="D929" s="3">
        <v>6</v>
      </c>
      <c r="E929" s="3">
        <v>12</v>
      </c>
      <c r="F929" s="3">
        <v>24</v>
      </c>
      <c r="G929" s="2">
        <v>2</v>
      </c>
      <c r="H929" s="2" t="str">
        <f t="shared" si="70"/>
        <v>Friday</v>
      </c>
      <c r="I929" s="5">
        <f t="shared" si="71"/>
        <v>43745</v>
      </c>
      <c r="J929" s="2" t="str">
        <f t="shared" si="72"/>
        <v>Monday</v>
      </c>
      <c r="K929" s="2" t="str">
        <f t="shared" si="73"/>
        <v>Weekday</v>
      </c>
      <c r="L929" s="3">
        <f>IF(VLOOKUP(H929,Discount_Days!A:C,3,0)&gt;0,VLOOKUP(H929,Discount_Days!A:C,3,0)*NewSales_1001_1015!F929,0)</f>
        <v>0</v>
      </c>
      <c r="M929" s="3">
        <f t="shared" si="74"/>
        <v>24</v>
      </c>
    </row>
    <row r="930" spans="1:13" x14ac:dyDescent="0.35">
      <c r="A930" s="5">
        <v>43743</v>
      </c>
      <c r="B930" s="2" t="s">
        <v>224</v>
      </c>
      <c r="C930" s="3">
        <v>12</v>
      </c>
      <c r="D930" s="3">
        <v>6</v>
      </c>
      <c r="E930" s="3">
        <v>12</v>
      </c>
      <c r="F930" s="3">
        <v>24</v>
      </c>
      <c r="G930" s="2">
        <v>2</v>
      </c>
      <c r="H930" s="2" t="str">
        <f t="shared" si="70"/>
        <v>Saturday</v>
      </c>
      <c r="I930" s="5">
        <f t="shared" si="71"/>
        <v>43746</v>
      </c>
      <c r="J930" s="2" t="str">
        <f t="shared" si="72"/>
        <v>Tuesday</v>
      </c>
      <c r="K930" s="2" t="str">
        <f t="shared" si="73"/>
        <v>Weekend</v>
      </c>
      <c r="L930" s="3">
        <f>IF(VLOOKUP(H930,Discount_Days!A:C,3,0)&gt;0,VLOOKUP(H930,Discount_Days!A:C,3,0)*NewSales_1001_1015!F930,0)</f>
        <v>0</v>
      </c>
      <c r="M930" s="3">
        <f t="shared" si="74"/>
        <v>24</v>
      </c>
    </row>
    <row r="931" spans="1:13" x14ac:dyDescent="0.35">
      <c r="A931" s="5">
        <v>43744</v>
      </c>
      <c r="B931" s="2" t="s">
        <v>224</v>
      </c>
      <c r="C931" s="3">
        <v>12</v>
      </c>
      <c r="D931" s="3">
        <v>6</v>
      </c>
      <c r="E931" s="3">
        <v>6</v>
      </c>
      <c r="F931" s="3">
        <v>12</v>
      </c>
      <c r="G931" s="2">
        <v>1</v>
      </c>
      <c r="H931" s="2" t="str">
        <f t="shared" si="70"/>
        <v>Sunday</v>
      </c>
      <c r="I931" s="5">
        <f t="shared" si="71"/>
        <v>43747</v>
      </c>
      <c r="J931" s="2" t="str">
        <f t="shared" si="72"/>
        <v>Wednesday</v>
      </c>
      <c r="K931" s="2" t="str">
        <f t="shared" si="73"/>
        <v>Weekend</v>
      </c>
      <c r="L931" s="3">
        <f>IF(VLOOKUP(H931,Discount_Days!A:C,3,0)&gt;0,VLOOKUP(H931,Discount_Days!A:C,3,0)*NewSales_1001_1015!F931,0)</f>
        <v>0</v>
      </c>
      <c r="M931" s="3">
        <f t="shared" si="74"/>
        <v>12</v>
      </c>
    </row>
    <row r="932" spans="1:13" x14ac:dyDescent="0.35">
      <c r="A932" s="5">
        <v>43745</v>
      </c>
      <c r="B932" s="2" t="s">
        <v>224</v>
      </c>
      <c r="C932" s="3">
        <v>12</v>
      </c>
      <c r="D932" s="3">
        <v>6</v>
      </c>
      <c r="E932" s="3">
        <v>12</v>
      </c>
      <c r="F932" s="3">
        <v>24</v>
      </c>
      <c r="G932" s="2">
        <v>2</v>
      </c>
      <c r="H932" s="2" t="str">
        <f t="shared" si="70"/>
        <v>Monday</v>
      </c>
      <c r="I932" s="5">
        <f t="shared" si="71"/>
        <v>43748</v>
      </c>
      <c r="J932" s="2" t="str">
        <f t="shared" si="72"/>
        <v>Thursday</v>
      </c>
      <c r="K932" s="2" t="str">
        <f t="shared" si="73"/>
        <v>Weekend</v>
      </c>
      <c r="L932" s="3">
        <f>IF(VLOOKUP(H932,Discount_Days!A:C,3,0)&gt;0,VLOOKUP(H932,Discount_Days!A:C,3,0)*NewSales_1001_1015!F932,0)</f>
        <v>0</v>
      </c>
      <c r="M932" s="3">
        <f t="shared" si="74"/>
        <v>24</v>
      </c>
    </row>
    <row r="933" spans="1:13" x14ac:dyDescent="0.35">
      <c r="A933" s="5">
        <v>43746</v>
      </c>
      <c r="B933" s="2" t="s">
        <v>224</v>
      </c>
      <c r="C933" s="3">
        <v>12</v>
      </c>
      <c r="D933" s="3">
        <v>6</v>
      </c>
      <c r="E933" s="3">
        <v>24</v>
      </c>
      <c r="F933" s="3">
        <v>48</v>
      </c>
      <c r="G933" s="2">
        <v>4</v>
      </c>
      <c r="H933" s="2" t="str">
        <f t="shared" si="70"/>
        <v>Tuesday</v>
      </c>
      <c r="I933" s="5">
        <f t="shared" si="71"/>
        <v>43749</v>
      </c>
      <c r="J933" s="2" t="str">
        <f t="shared" si="72"/>
        <v>Friday</v>
      </c>
      <c r="K933" s="2" t="str">
        <f t="shared" si="73"/>
        <v>Weekday</v>
      </c>
      <c r="L933" s="3">
        <f>IF(VLOOKUP(H933,Discount_Days!A:C,3,0)&gt;0,VLOOKUP(H933,Discount_Days!A:C,3,0)*NewSales_1001_1015!F933,0)</f>
        <v>2.4000000000000004</v>
      </c>
      <c r="M933" s="3">
        <f t="shared" si="74"/>
        <v>45.6</v>
      </c>
    </row>
    <row r="934" spans="1:13" x14ac:dyDescent="0.35">
      <c r="A934" s="5">
        <v>43747</v>
      </c>
      <c r="B934" s="2" t="s">
        <v>224</v>
      </c>
      <c r="C934" s="3">
        <v>12</v>
      </c>
      <c r="D934" s="3">
        <v>6</v>
      </c>
      <c r="E934" s="3">
        <v>18</v>
      </c>
      <c r="F934" s="3">
        <v>36</v>
      </c>
      <c r="G934" s="2">
        <v>3</v>
      </c>
      <c r="H934" s="2" t="str">
        <f t="shared" si="70"/>
        <v>Wednesday</v>
      </c>
      <c r="I934" s="5">
        <f t="shared" si="71"/>
        <v>43750</v>
      </c>
      <c r="J934" s="2" t="str">
        <f t="shared" si="72"/>
        <v>Saturday</v>
      </c>
      <c r="K934" s="2" t="str">
        <f t="shared" si="73"/>
        <v>Weekday</v>
      </c>
      <c r="L934" s="3">
        <f>IF(VLOOKUP(H934,Discount_Days!A:C,3,0)&gt;0,VLOOKUP(H934,Discount_Days!A:C,3,0)*NewSales_1001_1015!F934,0)</f>
        <v>0</v>
      </c>
      <c r="M934" s="3">
        <f t="shared" si="74"/>
        <v>36</v>
      </c>
    </row>
    <row r="935" spans="1:13" x14ac:dyDescent="0.35">
      <c r="A935" s="5">
        <v>43748</v>
      </c>
      <c r="B935" s="2" t="s">
        <v>224</v>
      </c>
      <c r="C935" s="3">
        <v>12</v>
      </c>
      <c r="D935" s="3">
        <v>6</v>
      </c>
      <c r="E935" s="3">
        <v>6</v>
      </c>
      <c r="F935" s="3">
        <v>12</v>
      </c>
      <c r="G935" s="2">
        <v>1</v>
      </c>
      <c r="H935" s="2" t="str">
        <f t="shared" si="70"/>
        <v>Thursday</v>
      </c>
      <c r="I935" s="5">
        <f t="shared" si="71"/>
        <v>43751</v>
      </c>
      <c r="J935" s="2" t="str">
        <f t="shared" si="72"/>
        <v>Sunday</v>
      </c>
      <c r="K935" s="2" t="str">
        <f t="shared" si="73"/>
        <v>Weekday</v>
      </c>
      <c r="L935" s="3">
        <f>IF(VLOOKUP(H935,Discount_Days!A:C,3,0)&gt;0,VLOOKUP(H935,Discount_Days!A:C,3,0)*NewSales_1001_1015!F935,0)</f>
        <v>1.2000000000000002</v>
      </c>
      <c r="M935" s="3">
        <f t="shared" si="74"/>
        <v>10.8</v>
      </c>
    </row>
    <row r="936" spans="1:13" x14ac:dyDescent="0.35">
      <c r="A936" s="5">
        <v>43749</v>
      </c>
      <c r="B936" s="2" t="s">
        <v>224</v>
      </c>
      <c r="C936" s="3">
        <v>12</v>
      </c>
      <c r="D936" s="3">
        <v>6</v>
      </c>
      <c r="E936" s="3">
        <v>18</v>
      </c>
      <c r="F936" s="3">
        <v>36</v>
      </c>
      <c r="G936" s="2">
        <v>3</v>
      </c>
      <c r="H936" s="2" t="str">
        <f t="shared" si="70"/>
        <v>Friday</v>
      </c>
      <c r="I936" s="5">
        <f t="shared" si="71"/>
        <v>43752</v>
      </c>
      <c r="J936" s="2" t="str">
        <f t="shared" si="72"/>
        <v>Monday</v>
      </c>
      <c r="K936" s="2" t="str">
        <f t="shared" si="73"/>
        <v>Weekday</v>
      </c>
      <c r="L936" s="3">
        <f>IF(VLOOKUP(H936,Discount_Days!A:C,3,0)&gt;0,VLOOKUP(H936,Discount_Days!A:C,3,0)*NewSales_1001_1015!F936,0)</f>
        <v>0</v>
      </c>
      <c r="M936" s="3">
        <f t="shared" si="74"/>
        <v>36</v>
      </c>
    </row>
    <row r="937" spans="1:13" x14ac:dyDescent="0.35">
      <c r="A937" s="5">
        <v>43750</v>
      </c>
      <c r="B937" s="2" t="s">
        <v>224</v>
      </c>
      <c r="C937" s="3">
        <v>12</v>
      </c>
      <c r="D937" s="3">
        <v>6</v>
      </c>
      <c r="E937" s="3">
        <v>12</v>
      </c>
      <c r="F937" s="3">
        <v>24</v>
      </c>
      <c r="G937" s="2">
        <v>2</v>
      </c>
      <c r="H937" s="2" t="str">
        <f t="shared" si="70"/>
        <v>Saturday</v>
      </c>
      <c r="I937" s="5">
        <f t="shared" si="71"/>
        <v>43753</v>
      </c>
      <c r="J937" s="2" t="str">
        <f t="shared" si="72"/>
        <v>Tuesday</v>
      </c>
      <c r="K937" s="2" t="str">
        <f t="shared" si="73"/>
        <v>Weekend</v>
      </c>
      <c r="L937" s="3">
        <f>IF(VLOOKUP(H937,Discount_Days!A:C,3,0)&gt;0,VLOOKUP(H937,Discount_Days!A:C,3,0)*NewSales_1001_1015!F937,0)</f>
        <v>0</v>
      </c>
      <c r="M937" s="3">
        <f t="shared" si="74"/>
        <v>24</v>
      </c>
    </row>
    <row r="938" spans="1:13" x14ac:dyDescent="0.35">
      <c r="A938" s="5">
        <v>43751</v>
      </c>
      <c r="B938" s="2" t="s">
        <v>224</v>
      </c>
      <c r="C938" s="3">
        <v>12</v>
      </c>
      <c r="D938" s="3">
        <v>6</v>
      </c>
      <c r="E938" s="3">
        <v>6</v>
      </c>
      <c r="F938" s="3">
        <v>12</v>
      </c>
      <c r="G938" s="2">
        <v>1</v>
      </c>
      <c r="H938" s="2" t="str">
        <f t="shared" si="70"/>
        <v>Sunday</v>
      </c>
      <c r="I938" s="5">
        <f t="shared" si="71"/>
        <v>43754</v>
      </c>
      <c r="J938" s="2" t="str">
        <f t="shared" si="72"/>
        <v>Wednesday</v>
      </c>
      <c r="K938" s="2" t="str">
        <f t="shared" si="73"/>
        <v>Weekend</v>
      </c>
      <c r="L938" s="3">
        <f>IF(VLOOKUP(H938,Discount_Days!A:C,3,0)&gt;0,VLOOKUP(H938,Discount_Days!A:C,3,0)*NewSales_1001_1015!F938,0)</f>
        <v>0</v>
      </c>
      <c r="M938" s="3">
        <f t="shared" si="74"/>
        <v>12</v>
      </c>
    </row>
    <row r="939" spans="1:13" x14ac:dyDescent="0.35">
      <c r="A939" s="5">
        <v>43752</v>
      </c>
      <c r="B939" s="2" t="s">
        <v>224</v>
      </c>
      <c r="C939" s="3">
        <v>12</v>
      </c>
      <c r="D939" s="3">
        <v>6</v>
      </c>
      <c r="E939" s="3">
        <v>12</v>
      </c>
      <c r="F939" s="3">
        <v>24</v>
      </c>
      <c r="G939" s="2">
        <v>2</v>
      </c>
      <c r="H939" s="2" t="str">
        <f t="shared" si="70"/>
        <v>Monday</v>
      </c>
      <c r="I939" s="5">
        <f t="shared" si="71"/>
        <v>43755</v>
      </c>
      <c r="J939" s="2" t="str">
        <f t="shared" si="72"/>
        <v>Thursday</v>
      </c>
      <c r="K939" s="2" t="str">
        <f t="shared" si="73"/>
        <v>Weekend</v>
      </c>
      <c r="L939" s="3">
        <f>IF(VLOOKUP(H939,Discount_Days!A:C,3,0)&gt;0,VLOOKUP(H939,Discount_Days!A:C,3,0)*NewSales_1001_1015!F939,0)</f>
        <v>0</v>
      </c>
      <c r="M939" s="3">
        <f t="shared" si="74"/>
        <v>24</v>
      </c>
    </row>
    <row r="940" spans="1:13" x14ac:dyDescent="0.35">
      <c r="A940" s="5">
        <v>43753</v>
      </c>
      <c r="B940" s="2" t="s">
        <v>224</v>
      </c>
      <c r="C940" s="3">
        <v>12</v>
      </c>
      <c r="D940" s="3">
        <v>6</v>
      </c>
      <c r="E940" s="3">
        <v>6</v>
      </c>
      <c r="F940" s="3">
        <v>12</v>
      </c>
      <c r="G940" s="2">
        <v>1</v>
      </c>
      <c r="H940" s="2" t="str">
        <f t="shared" si="70"/>
        <v>Tuesday</v>
      </c>
      <c r="I940" s="5">
        <f t="shared" si="71"/>
        <v>43756</v>
      </c>
      <c r="J940" s="2" t="str">
        <f t="shared" si="72"/>
        <v>Friday</v>
      </c>
      <c r="K940" s="2" t="str">
        <f t="shared" si="73"/>
        <v>Weekday</v>
      </c>
      <c r="L940" s="3">
        <f>IF(VLOOKUP(H940,Discount_Days!A:C,3,0)&gt;0,VLOOKUP(H940,Discount_Days!A:C,3,0)*NewSales_1001_1015!F940,0)</f>
        <v>0.60000000000000009</v>
      </c>
      <c r="M940" s="3">
        <f t="shared" si="74"/>
        <v>11.4</v>
      </c>
    </row>
    <row r="941" spans="1:13" x14ac:dyDescent="0.35">
      <c r="A941" s="5">
        <v>43739</v>
      </c>
      <c r="B941" s="2" t="s">
        <v>53</v>
      </c>
      <c r="C941" s="3">
        <v>25</v>
      </c>
      <c r="D941" s="3">
        <v>7.4</v>
      </c>
      <c r="E941" s="3">
        <v>14.8</v>
      </c>
      <c r="F941" s="3">
        <v>50</v>
      </c>
      <c r="G941" s="2">
        <v>2</v>
      </c>
      <c r="H941" s="2" t="str">
        <f t="shared" si="70"/>
        <v>Tuesday</v>
      </c>
      <c r="I941" s="5">
        <f t="shared" si="71"/>
        <v>43742</v>
      </c>
      <c r="J941" s="2" t="str">
        <f t="shared" si="72"/>
        <v>Friday</v>
      </c>
      <c r="K941" s="2" t="str">
        <f t="shared" si="73"/>
        <v>Weekday</v>
      </c>
      <c r="L941" s="3">
        <f>IF(VLOOKUP(H941,Discount_Days!A:C,3,0)&gt;0,VLOOKUP(H941,Discount_Days!A:C,3,0)*NewSales_1001_1015!F941,0)</f>
        <v>2.5</v>
      </c>
      <c r="M941" s="3">
        <f t="shared" si="74"/>
        <v>47.5</v>
      </c>
    </row>
    <row r="942" spans="1:13" x14ac:dyDescent="0.35">
      <c r="A942" s="5">
        <v>43740</v>
      </c>
      <c r="B942" s="2" t="s">
        <v>53</v>
      </c>
      <c r="C942" s="3">
        <v>25</v>
      </c>
      <c r="D942" s="3">
        <v>7.4</v>
      </c>
      <c r="E942" s="3">
        <v>7.4</v>
      </c>
      <c r="F942" s="3">
        <v>25</v>
      </c>
      <c r="G942" s="2">
        <v>1</v>
      </c>
      <c r="H942" s="2" t="str">
        <f t="shared" si="70"/>
        <v>Wednesday</v>
      </c>
      <c r="I942" s="5">
        <f t="shared" si="71"/>
        <v>43743</v>
      </c>
      <c r="J942" s="2" t="str">
        <f t="shared" si="72"/>
        <v>Saturday</v>
      </c>
      <c r="K942" s="2" t="str">
        <f t="shared" si="73"/>
        <v>Weekday</v>
      </c>
      <c r="L942" s="3">
        <f>IF(VLOOKUP(H942,Discount_Days!A:C,3,0)&gt;0,VLOOKUP(H942,Discount_Days!A:C,3,0)*NewSales_1001_1015!F942,0)</f>
        <v>0</v>
      </c>
      <c r="M942" s="3">
        <f t="shared" si="74"/>
        <v>25</v>
      </c>
    </row>
    <row r="943" spans="1:13" x14ac:dyDescent="0.35">
      <c r="A943" s="5">
        <v>43740</v>
      </c>
      <c r="B943" s="2" t="s">
        <v>53</v>
      </c>
      <c r="C943" s="3">
        <v>25</v>
      </c>
      <c r="D943" s="3">
        <v>10.74</v>
      </c>
      <c r="E943" s="3">
        <v>10.74</v>
      </c>
      <c r="F943" s="3">
        <v>25</v>
      </c>
      <c r="G943" s="2">
        <v>1</v>
      </c>
      <c r="H943" s="2" t="str">
        <f t="shared" si="70"/>
        <v>Wednesday</v>
      </c>
      <c r="I943" s="5">
        <f t="shared" si="71"/>
        <v>43743</v>
      </c>
      <c r="J943" s="2" t="str">
        <f t="shared" si="72"/>
        <v>Saturday</v>
      </c>
      <c r="K943" s="2" t="str">
        <f t="shared" si="73"/>
        <v>Weekday</v>
      </c>
      <c r="L943" s="3">
        <f>IF(VLOOKUP(H943,Discount_Days!A:C,3,0)&gt;0,VLOOKUP(H943,Discount_Days!A:C,3,0)*NewSales_1001_1015!F943,0)</f>
        <v>0</v>
      </c>
      <c r="M943" s="3">
        <f t="shared" si="74"/>
        <v>25</v>
      </c>
    </row>
    <row r="944" spans="1:13" x14ac:dyDescent="0.35">
      <c r="A944" s="5">
        <v>43740</v>
      </c>
      <c r="B944" s="2" t="s">
        <v>53</v>
      </c>
      <c r="C944" s="3">
        <v>40</v>
      </c>
      <c r="D944" s="3">
        <v>14.8</v>
      </c>
      <c r="E944" s="3">
        <v>14.8</v>
      </c>
      <c r="F944" s="3">
        <v>40</v>
      </c>
      <c r="G944" s="2">
        <v>1</v>
      </c>
      <c r="H944" s="2" t="str">
        <f t="shared" si="70"/>
        <v>Wednesday</v>
      </c>
      <c r="I944" s="5">
        <f t="shared" si="71"/>
        <v>43743</v>
      </c>
      <c r="J944" s="2" t="str">
        <f t="shared" si="72"/>
        <v>Saturday</v>
      </c>
      <c r="K944" s="2" t="str">
        <f t="shared" si="73"/>
        <v>Weekday</v>
      </c>
      <c r="L944" s="3">
        <f>IF(VLOOKUP(H944,Discount_Days!A:C,3,0)&gt;0,VLOOKUP(H944,Discount_Days!A:C,3,0)*NewSales_1001_1015!F944,0)</f>
        <v>0</v>
      </c>
      <c r="M944" s="3">
        <f t="shared" si="74"/>
        <v>40</v>
      </c>
    </row>
    <row r="945" spans="1:13" x14ac:dyDescent="0.35">
      <c r="A945" s="5">
        <v>43741</v>
      </c>
      <c r="B945" s="2" t="s">
        <v>53</v>
      </c>
      <c r="C945" s="3">
        <v>15</v>
      </c>
      <c r="D945" s="3">
        <v>5.37</v>
      </c>
      <c r="E945" s="3">
        <v>5.37</v>
      </c>
      <c r="F945" s="3">
        <v>15</v>
      </c>
      <c r="G945" s="2">
        <v>1</v>
      </c>
      <c r="H945" s="2" t="str">
        <f t="shared" si="70"/>
        <v>Thursday</v>
      </c>
      <c r="I945" s="5">
        <f t="shared" si="71"/>
        <v>43744</v>
      </c>
      <c r="J945" s="2" t="str">
        <f t="shared" si="72"/>
        <v>Sunday</v>
      </c>
      <c r="K945" s="2" t="str">
        <f t="shared" si="73"/>
        <v>Weekday</v>
      </c>
      <c r="L945" s="3">
        <f>IF(VLOOKUP(H945,Discount_Days!A:C,3,0)&gt;0,VLOOKUP(H945,Discount_Days!A:C,3,0)*NewSales_1001_1015!F945,0)</f>
        <v>1.5</v>
      </c>
      <c r="M945" s="3">
        <f t="shared" si="74"/>
        <v>13.5</v>
      </c>
    </row>
    <row r="946" spans="1:13" x14ac:dyDescent="0.35">
      <c r="A946" s="5">
        <v>43741</v>
      </c>
      <c r="B946" s="2" t="s">
        <v>53</v>
      </c>
      <c r="C946" s="3">
        <v>25</v>
      </c>
      <c r="D946" s="3">
        <v>7.4</v>
      </c>
      <c r="E946" s="3">
        <v>14.8</v>
      </c>
      <c r="F946" s="3">
        <v>50</v>
      </c>
      <c r="G946" s="2">
        <v>2</v>
      </c>
      <c r="H946" s="2" t="str">
        <f t="shared" si="70"/>
        <v>Thursday</v>
      </c>
      <c r="I946" s="5">
        <f t="shared" si="71"/>
        <v>43744</v>
      </c>
      <c r="J946" s="2" t="str">
        <f t="shared" si="72"/>
        <v>Sunday</v>
      </c>
      <c r="K946" s="2" t="str">
        <f t="shared" si="73"/>
        <v>Weekday</v>
      </c>
      <c r="L946" s="3">
        <f>IF(VLOOKUP(H946,Discount_Days!A:C,3,0)&gt;0,VLOOKUP(H946,Discount_Days!A:C,3,0)*NewSales_1001_1015!F946,0)</f>
        <v>5</v>
      </c>
      <c r="M946" s="3">
        <f t="shared" si="74"/>
        <v>45</v>
      </c>
    </row>
    <row r="947" spans="1:13" x14ac:dyDescent="0.35">
      <c r="A947" s="5">
        <v>43741</v>
      </c>
      <c r="B947" s="2" t="s">
        <v>53</v>
      </c>
      <c r="C947" s="3">
        <v>25</v>
      </c>
      <c r="D947" s="3">
        <v>10.74</v>
      </c>
      <c r="E947" s="3">
        <v>21.48</v>
      </c>
      <c r="F947" s="3">
        <v>50</v>
      </c>
      <c r="G947" s="2">
        <v>2</v>
      </c>
      <c r="H947" s="2" t="str">
        <f t="shared" si="70"/>
        <v>Thursday</v>
      </c>
      <c r="I947" s="5">
        <f t="shared" si="71"/>
        <v>43744</v>
      </c>
      <c r="J947" s="2" t="str">
        <f t="shared" si="72"/>
        <v>Sunday</v>
      </c>
      <c r="K947" s="2" t="str">
        <f t="shared" si="73"/>
        <v>Weekday</v>
      </c>
      <c r="L947" s="3">
        <f>IF(VLOOKUP(H947,Discount_Days!A:C,3,0)&gt;0,VLOOKUP(H947,Discount_Days!A:C,3,0)*NewSales_1001_1015!F947,0)</f>
        <v>5</v>
      </c>
      <c r="M947" s="3">
        <f t="shared" si="74"/>
        <v>45</v>
      </c>
    </row>
    <row r="948" spans="1:13" x14ac:dyDescent="0.35">
      <c r="A948" s="5">
        <v>43742</v>
      </c>
      <c r="B948" s="2" t="s">
        <v>53</v>
      </c>
      <c r="C948" s="3">
        <v>15</v>
      </c>
      <c r="D948" s="3">
        <v>5.37</v>
      </c>
      <c r="E948" s="3">
        <v>5.37</v>
      </c>
      <c r="F948" s="3">
        <v>15</v>
      </c>
      <c r="G948" s="2">
        <v>1</v>
      </c>
      <c r="H948" s="2" t="str">
        <f t="shared" si="70"/>
        <v>Friday</v>
      </c>
      <c r="I948" s="5">
        <f t="shared" si="71"/>
        <v>43745</v>
      </c>
      <c r="J948" s="2" t="str">
        <f t="shared" si="72"/>
        <v>Monday</v>
      </c>
      <c r="K948" s="2" t="str">
        <f t="shared" si="73"/>
        <v>Weekday</v>
      </c>
      <c r="L948" s="3">
        <f>IF(VLOOKUP(H948,Discount_Days!A:C,3,0)&gt;0,VLOOKUP(H948,Discount_Days!A:C,3,0)*NewSales_1001_1015!F948,0)</f>
        <v>0</v>
      </c>
      <c r="M948" s="3">
        <f t="shared" si="74"/>
        <v>15</v>
      </c>
    </row>
    <row r="949" spans="1:13" x14ac:dyDescent="0.35">
      <c r="A949" s="5">
        <v>43742</v>
      </c>
      <c r="B949" s="2" t="s">
        <v>53</v>
      </c>
      <c r="C949" s="3">
        <v>25</v>
      </c>
      <c r="D949" s="3">
        <v>7.4</v>
      </c>
      <c r="E949" s="3">
        <v>14.8</v>
      </c>
      <c r="F949" s="3">
        <v>50</v>
      </c>
      <c r="G949" s="2">
        <v>2</v>
      </c>
      <c r="H949" s="2" t="str">
        <f t="shared" si="70"/>
        <v>Friday</v>
      </c>
      <c r="I949" s="5">
        <f t="shared" si="71"/>
        <v>43745</v>
      </c>
      <c r="J949" s="2" t="str">
        <f t="shared" si="72"/>
        <v>Monday</v>
      </c>
      <c r="K949" s="2" t="str">
        <f t="shared" si="73"/>
        <v>Weekday</v>
      </c>
      <c r="L949" s="3">
        <f>IF(VLOOKUP(H949,Discount_Days!A:C,3,0)&gt;0,VLOOKUP(H949,Discount_Days!A:C,3,0)*NewSales_1001_1015!F949,0)</f>
        <v>0</v>
      </c>
      <c r="M949" s="3">
        <f t="shared" si="74"/>
        <v>50</v>
      </c>
    </row>
    <row r="950" spans="1:13" x14ac:dyDescent="0.35">
      <c r="A950" s="5">
        <v>43744</v>
      </c>
      <c r="B950" s="2" t="s">
        <v>53</v>
      </c>
      <c r="C950" s="3">
        <v>15</v>
      </c>
      <c r="D950" s="3">
        <v>5.37</v>
      </c>
      <c r="E950" s="3">
        <v>5.37</v>
      </c>
      <c r="F950" s="3">
        <v>15</v>
      </c>
      <c r="G950" s="2">
        <v>1</v>
      </c>
      <c r="H950" s="2" t="str">
        <f t="shared" si="70"/>
        <v>Sunday</v>
      </c>
      <c r="I950" s="5">
        <f t="shared" si="71"/>
        <v>43747</v>
      </c>
      <c r="J950" s="2" t="str">
        <f t="shared" si="72"/>
        <v>Wednesday</v>
      </c>
      <c r="K950" s="2" t="str">
        <f t="shared" si="73"/>
        <v>Weekend</v>
      </c>
      <c r="L950" s="3">
        <f>IF(VLOOKUP(H950,Discount_Days!A:C,3,0)&gt;0,VLOOKUP(H950,Discount_Days!A:C,3,0)*NewSales_1001_1015!F950,0)</f>
        <v>0</v>
      </c>
      <c r="M950" s="3">
        <f t="shared" si="74"/>
        <v>15</v>
      </c>
    </row>
    <row r="951" spans="1:13" x14ac:dyDescent="0.35">
      <c r="A951" s="5">
        <v>43744</v>
      </c>
      <c r="B951" s="2" t="s">
        <v>53</v>
      </c>
      <c r="C951" s="3">
        <v>25</v>
      </c>
      <c r="D951" s="3">
        <v>7.4</v>
      </c>
      <c r="E951" s="3">
        <v>7.4</v>
      </c>
      <c r="F951" s="3">
        <v>25</v>
      </c>
      <c r="G951" s="2">
        <v>1</v>
      </c>
      <c r="H951" s="2" t="str">
        <f t="shared" si="70"/>
        <v>Sunday</v>
      </c>
      <c r="I951" s="5">
        <f t="shared" si="71"/>
        <v>43747</v>
      </c>
      <c r="J951" s="2" t="str">
        <f t="shared" si="72"/>
        <v>Wednesday</v>
      </c>
      <c r="K951" s="2" t="str">
        <f t="shared" si="73"/>
        <v>Weekend</v>
      </c>
      <c r="L951" s="3">
        <f>IF(VLOOKUP(H951,Discount_Days!A:C,3,0)&gt;0,VLOOKUP(H951,Discount_Days!A:C,3,0)*NewSales_1001_1015!F951,0)</f>
        <v>0</v>
      </c>
      <c r="M951" s="3">
        <f t="shared" si="74"/>
        <v>25</v>
      </c>
    </row>
    <row r="952" spans="1:13" x14ac:dyDescent="0.35">
      <c r="A952" s="5">
        <v>43744</v>
      </c>
      <c r="B952" s="2" t="s">
        <v>53</v>
      </c>
      <c r="C952" s="3">
        <v>40</v>
      </c>
      <c r="D952" s="3">
        <v>14.8</v>
      </c>
      <c r="E952" s="3">
        <v>29.6</v>
      </c>
      <c r="F952" s="3">
        <v>80</v>
      </c>
      <c r="G952" s="2">
        <v>2</v>
      </c>
      <c r="H952" s="2" t="str">
        <f t="shared" si="70"/>
        <v>Sunday</v>
      </c>
      <c r="I952" s="5">
        <f t="shared" si="71"/>
        <v>43747</v>
      </c>
      <c r="J952" s="2" t="str">
        <f t="shared" si="72"/>
        <v>Wednesday</v>
      </c>
      <c r="K952" s="2" t="str">
        <f t="shared" si="73"/>
        <v>Weekend</v>
      </c>
      <c r="L952" s="3">
        <f>IF(VLOOKUP(H952,Discount_Days!A:C,3,0)&gt;0,VLOOKUP(H952,Discount_Days!A:C,3,0)*NewSales_1001_1015!F952,0)</f>
        <v>0</v>
      </c>
      <c r="M952" s="3">
        <f t="shared" si="74"/>
        <v>80</v>
      </c>
    </row>
    <row r="953" spans="1:13" x14ac:dyDescent="0.35">
      <c r="A953" s="5">
        <v>43745</v>
      </c>
      <c r="B953" s="2" t="s">
        <v>53</v>
      </c>
      <c r="C953" s="3">
        <v>25</v>
      </c>
      <c r="D953" s="3">
        <v>7.4</v>
      </c>
      <c r="E953" s="3">
        <v>22.2</v>
      </c>
      <c r="F953" s="3">
        <v>75</v>
      </c>
      <c r="G953" s="2">
        <v>3</v>
      </c>
      <c r="H953" s="2" t="str">
        <f t="shared" si="70"/>
        <v>Monday</v>
      </c>
      <c r="I953" s="5">
        <f t="shared" si="71"/>
        <v>43748</v>
      </c>
      <c r="J953" s="2" t="str">
        <f t="shared" si="72"/>
        <v>Thursday</v>
      </c>
      <c r="K953" s="2" t="str">
        <f t="shared" si="73"/>
        <v>Weekend</v>
      </c>
      <c r="L953" s="3">
        <f>IF(VLOOKUP(H953,Discount_Days!A:C,3,0)&gt;0,VLOOKUP(H953,Discount_Days!A:C,3,0)*NewSales_1001_1015!F953,0)</f>
        <v>0</v>
      </c>
      <c r="M953" s="3">
        <f t="shared" si="74"/>
        <v>75</v>
      </c>
    </row>
    <row r="954" spans="1:13" x14ac:dyDescent="0.35">
      <c r="A954" s="5">
        <v>43745</v>
      </c>
      <c r="B954" s="2" t="s">
        <v>53</v>
      </c>
      <c r="C954" s="3">
        <v>40</v>
      </c>
      <c r="D954" s="3">
        <v>14.8</v>
      </c>
      <c r="E954" s="3">
        <v>14.8</v>
      </c>
      <c r="F954" s="3">
        <v>40</v>
      </c>
      <c r="G954" s="2">
        <v>1</v>
      </c>
      <c r="H954" s="2" t="str">
        <f t="shared" si="70"/>
        <v>Monday</v>
      </c>
      <c r="I954" s="5">
        <f t="shared" si="71"/>
        <v>43748</v>
      </c>
      <c r="J954" s="2" t="str">
        <f t="shared" si="72"/>
        <v>Thursday</v>
      </c>
      <c r="K954" s="2" t="str">
        <f t="shared" si="73"/>
        <v>Weekend</v>
      </c>
      <c r="L954" s="3">
        <f>IF(VLOOKUP(H954,Discount_Days!A:C,3,0)&gt;0,VLOOKUP(H954,Discount_Days!A:C,3,0)*NewSales_1001_1015!F954,0)</f>
        <v>0</v>
      </c>
      <c r="M954" s="3">
        <f t="shared" si="74"/>
        <v>40</v>
      </c>
    </row>
    <row r="955" spans="1:13" x14ac:dyDescent="0.35">
      <c r="A955" s="5">
        <v>43746</v>
      </c>
      <c r="B955" s="2" t="s">
        <v>53</v>
      </c>
      <c r="C955" s="3">
        <v>25</v>
      </c>
      <c r="D955" s="3">
        <v>7.4</v>
      </c>
      <c r="E955" s="3">
        <v>14.8</v>
      </c>
      <c r="F955" s="3">
        <v>50</v>
      </c>
      <c r="G955" s="2">
        <v>2</v>
      </c>
      <c r="H955" s="2" t="str">
        <f t="shared" si="70"/>
        <v>Tuesday</v>
      </c>
      <c r="I955" s="5">
        <f t="shared" si="71"/>
        <v>43749</v>
      </c>
      <c r="J955" s="2" t="str">
        <f t="shared" si="72"/>
        <v>Friday</v>
      </c>
      <c r="K955" s="2" t="str">
        <f t="shared" si="73"/>
        <v>Weekday</v>
      </c>
      <c r="L955" s="3">
        <f>IF(VLOOKUP(H955,Discount_Days!A:C,3,0)&gt;0,VLOOKUP(H955,Discount_Days!A:C,3,0)*NewSales_1001_1015!F955,0)</f>
        <v>2.5</v>
      </c>
      <c r="M955" s="3">
        <f t="shared" si="74"/>
        <v>47.5</v>
      </c>
    </row>
    <row r="956" spans="1:13" x14ac:dyDescent="0.35">
      <c r="A956" s="5">
        <v>43747</v>
      </c>
      <c r="B956" s="2" t="s">
        <v>53</v>
      </c>
      <c r="C956" s="3">
        <v>25</v>
      </c>
      <c r="D956" s="3">
        <v>7.4</v>
      </c>
      <c r="E956" s="3">
        <v>22.2</v>
      </c>
      <c r="F956" s="3">
        <v>75</v>
      </c>
      <c r="G956" s="2">
        <v>3</v>
      </c>
      <c r="H956" s="2" t="str">
        <f t="shared" si="70"/>
        <v>Wednesday</v>
      </c>
      <c r="I956" s="5">
        <f t="shared" si="71"/>
        <v>43750</v>
      </c>
      <c r="J956" s="2" t="str">
        <f t="shared" si="72"/>
        <v>Saturday</v>
      </c>
      <c r="K956" s="2" t="str">
        <f t="shared" si="73"/>
        <v>Weekday</v>
      </c>
      <c r="L956" s="3">
        <f>IF(VLOOKUP(H956,Discount_Days!A:C,3,0)&gt;0,VLOOKUP(H956,Discount_Days!A:C,3,0)*NewSales_1001_1015!F956,0)</f>
        <v>0</v>
      </c>
      <c r="M956" s="3">
        <f t="shared" si="74"/>
        <v>75</v>
      </c>
    </row>
    <row r="957" spans="1:13" x14ac:dyDescent="0.35">
      <c r="A957" s="5">
        <v>43748</v>
      </c>
      <c r="B957" s="2" t="s">
        <v>53</v>
      </c>
      <c r="C957" s="3">
        <v>25</v>
      </c>
      <c r="D957" s="3">
        <v>7.4</v>
      </c>
      <c r="E957" s="3">
        <v>29.6</v>
      </c>
      <c r="F957" s="3">
        <v>100</v>
      </c>
      <c r="G957" s="2">
        <v>4</v>
      </c>
      <c r="H957" s="2" t="str">
        <f t="shared" si="70"/>
        <v>Thursday</v>
      </c>
      <c r="I957" s="5">
        <f t="shared" si="71"/>
        <v>43751</v>
      </c>
      <c r="J957" s="2" t="str">
        <f t="shared" si="72"/>
        <v>Sunday</v>
      </c>
      <c r="K957" s="2" t="str">
        <f t="shared" si="73"/>
        <v>Weekday</v>
      </c>
      <c r="L957" s="3">
        <f>IF(VLOOKUP(H957,Discount_Days!A:C,3,0)&gt;0,VLOOKUP(H957,Discount_Days!A:C,3,0)*NewSales_1001_1015!F957,0)</f>
        <v>10</v>
      </c>
      <c r="M957" s="3">
        <f t="shared" si="74"/>
        <v>90</v>
      </c>
    </row>
    <row r="958" spans="1:13" x14ac:dyDescent="0.35">
      <c r="A958" s="5">
        <v>43749</v>
      </c>
      <c r="B958" s="2" t="s">
        <v>53</v>
      </c>
      <c r="C958" s="3">
        <v>10.5</v>
      </c>
      <c r="D958" s="3">
        <v>7.4</v>
      </c>
      <c r="E958" s="3">
        <v>44.4</v>
      </c>
      <c r="F958" s="3">
        <v>63</v>
      </c>
      <c r="G958" s="2">
        <v>6</v>
      </c>
      <c r="H958" s="2" t="str">
        <f t="shared" si="70"/>
        <v>Friday</v>
      </c>
      <c r="I958" s="5">
        <f t="shared" si="71"/>
        <v>43752</v>
      </c>
      <c r="J958" s="2" t="str">
        <f t="shared" si="72"/>
        <v>Monday</v>
      </c>
      <c r="K958" s="2" t="str">
        <f t="shared" si="73"/>
        <v>Weekday</v>
      </c>
      <c r="L958" s="3">
        <f>IF(VLOOKUP(H958,Discount_Days!A:C,3,0)&gt;0,VLOOKUP(H958,Discount_Days!A:C,3,0)*NewSales_1001_1015!F958,0)</f>
        <v>0</v>
      </c>
      <c r="M958" s="3">
        <f t="shared" si="74"/>
        <v>63</v>
      </c>
    </row>
    <row r="959" spans="1:13" x14ac:dyDescent="0.35">
      <c r="A959" s="5">
        <v>43749</v>
      </c>
      <c r="B959" s="2" t="s">
        <v>53</v>
      </c>
      <c r="C959" s="3">
        <v>25</v>
      </c>
      <c r="D959" s="3">
        <v>7.4</v>
      </c>
      <c r="E959" s="3">
        <v>7.4</v>
      </c>
      <c r="F959" s="3">
        <v>25</v>
      </c>
      <c r="G959" s="2">
        <v>1</v>
      </c>
      <c r="H959" s="2" t="str">
        <f t="shared" si="70"/>
        <v>Friday</v>
      </c>
      <c r="I959" s="5">
        <f t="shared" si="71"/>
        <v>43752</v>
      </c>
      <c r="J959" s="2" t="str">
        <f t="shared" si="72"/>
        <v>Monday</v>
      </c>
      <c r="K959" s="2" t="str">
        <f t="shared" si="73"/>
        <v>Weekday</v>
      </c>
      <c r="L959" s="3">
        <f>IF(VLOOKUP(H959,Discount_Days!A:C,3,0)&gt;0,VLOOKUP(H959,Discount_Days!A:C,3,0)*NewSales_1001_1015!F959,0)</f>
        <v>0</v>
      </c>
      <c r="M959" s="3">
        <f t="shared" si="74"/>
        <v>25</v>
      </c>
    </row>
    <row r="960" spans="1:13" x14ac:dyDescent="0.35">
      <c r="A960" s="5">
        <v>43749</v>
      </c>
      <c r="B960" s="2" t="s">
        <v>53</v>
      </c>
      <c r="C960" s="3">
        <v>25</v>
      </c>
      <c r="D960" s="3">
        <v>10.74</v>
      </c>
      <c r="E960" s="3">
        <v>21.48</v>
      </c>
      <c r="F960" s="3">
        <v>50</v>
      </c>
      <c r="G960" s="2">
        <v>2</v>
      </c>
      <c r="H960" s="2" t="str">
        <f t="shared" si="70"/>
        <v>Friday</v>
      </c>
      <c r="I960" s="5">
        <f t="shared" si="71"/>
        <v>43752</v>
      </c>
      <c r="J960" s="2" t="str">
        <f t="shared" si="72"/>
        <v>Monday</v>
      </c>
      <c r="K960" s="2" t="str">
        <f t="shared" si="73"/>
        <v>Weekday</v>
      </c>
      <c r="L960" s="3">
        <f>IF(VLOOKUP(H960,Discount_Days!A:C,3,0)&gt;0,VLOOKUP(H960,Discount_Days!A:C,3,0)*NewSales_1001_1015!F960,0)</f>
        <v>0</v>
      </c>
      <c r="M960" s="3">
        <f t="shared" si="74"/>
        <v>50</v>
      </c>
    </row>
    <row r="961" spans="1:13" x14ac:dyDescent="0.35">
      <c r="A961" s="5">
        <v>43749</v>
      </c>
      <c r="B961" s="2" t="s">
        <v>53</v>
      </c>
      <c r="C961" s="3">
        <v>40</v>
      </c>
      <c r="D961" s="3">
        <v>14.8</v>
      </c>
      <c r="E961" s="3">
        <v>14.8</v>
      </c>
      <c r="F961" s="3">
        <v>40</v>
      </c>
      <c r="G961" s="2">
        <v>1</v>
      </c>
      <c r="H961" s="2" t="str">
        <f t="shared" si="70"/>
        <v>Friday</v>
      </c>
      <c r="I961" s="5">
        <f t="shared" si="71"/>
        <v>43752</v>
      </c>
      <c r="J961" s="2" t="str">
        <f t="shared" si="72"/>
        <v>Monday</v>
      </c>
      <c r="K961" s="2" t="str">
        <f t="shared" si="73"/>
        <v>Weekday</v>
      </c>
      <c r="L961" s="3">
        <f>IF(VLOOKUP(H961,Discount_Days!A:C,3,0)&gt;0,VLOOKUP(H961,Discount_Days!A:C,3,0)*NewSales_1001_1015!F961,0)</f>
        <v>0</v>
      </c>
      <c r="M961" s="3">
        <f t="shared" si="74"/>
        <v>40</v>
      </c>
    </row>
    <row r="962" spans="1:13" x14ac:dyDescent="0.35">
      <c r="A962" s="5">
        <v>43750</v>
      </c>
      <c r="B962" s="2" t="s">
        <v>53</v>
      </c>
      <c r="C962" s="3">
        <v>15</v>
      </c>
      <c r="D962" s="3">
        <v>5.37</v>
      </c>
      <c r="E962" s="3">
        <v>5.37</v>
      </c>
      <c r="F962" s="3">
        <v>15</v>
      </c>
      <c r="G962" s="2">
        <v>1</v>
      </c>
      <c r="H962" s="2" t="str">
        <f t="shared" si="70"/>
        <v>Saturday</v>
      </c>
      <c r="I962" s="5">
        <f t="shared" si="71"/>
        <v>43753</v>
      </c>
      <c r="J962" s="2" t="str">
        <f t="shared" si="72"/>
        <v>Tuesday</v>
      </c>
      <c r="K962" s="2" t="str">
        <f t="shared" si="73"/>
        <v>Weekend</v>
      </c>
      <c r="L962" s="3">
        <f>IF(VLOOKUP(H962,Discount_Days!A:C,3,0)&gt;0,VLOOKUP(H962,Discount_Days!A:C,3,0)*NewSales_1001_1015!F962,0)</f>
        <v>0</v>
      </c>
      <c r="M962" s="3">
        <f t="shared" si="74"/>
        <v>15</v>
      </c>
    </row>
    <row r="963" spans="1:13" x14ac:dyDescent="0.35">
      <c r="A963" s="5">
        <v>43750</v>
      </c>
      <c r="B963" s="2" t="s">
        <v>53</v>
      </c>
      <c r="C963" s="3">
        <v>25</v>
      </c>
      <c r="D963" s="3">
        <v>7.4</v>
      </c>
      <c r="E963" s="3">
        <v>22.2</v>
      </c>
      <c r="F963" s="3">
        <v>75</v>
      </c>
      <c r="G963" s="2">
        <v>3</v>
      </c>
      <c r="H963" s="2" t="str">
        <f t="shared" ref="H963:H1026" si="75">TEXT(A963,"dddd")</f>
        <v>Saturday</v>
      </c>
      <c r="I963" s="5">
        <f t="shared" ref="I963:I1026" si="76">A963+3</f>
        <v>43753</v>
      </c>
      <c r="J963" s="2" t="str">
        <f t="shared" ref="J963:J1026" si="77">TEXT(I963,"dddd")</f>
        <v>Tuesday</v>
      </c>
      <c r="K963" s="2" t="str">
        <f t="shared" ref="K963:K1026" si="78">IF(OR(H963="Mondayday",H963="Tuesday",H963="Wednesday",H963="Thursday",H963="Friday"),"Weekday","Weekend")</f>
        <v>Weekend</v>
      </c>
      <c r="L963" s="3">
        <f>IF(VLOOKUP(H963,Discount_Days!A:C,3,0)&gt;0,VLOOKUP(H963,Discount_Days!A:C,3,0)*NewSales_1001_1015!F963,0)</f>
        <v>0</v>
      </c>
      <c r="M963" s="3">
        <f t="shared" ref="M963:M1026" si="79">F963-L963</f>
        <v>75</v>
      </c>
    </row>
    <row r="964" spans="1:13" x14ac:dyDescent="0.35">
      <c r="A964" s="5">
        <v>43750</v>
      </c>
      <c r="B964" s="2" t="s">
        <v>53</v>
      </c>
      <c r="C964" s="3">
        <v>25</v>
      </c>
      <c r="D964" s="3">
        <v>10.74</v>
      </c>
      <c r="E964" s="3">
        <v>21.48</v>
      </c>
      <c r="F964" s="3">
        <v>50</v>
      </c>
      <c r="G964" s="2">
        <v>2</v>
      </c>
      <c r="H964" s="2" t="str">
        <f t="shared" si="75"/>
        <v>Saturday</v>
      </c>
      <c r="I964" s="5">
        <f t="shared" si="76"/>
        <v>43753</v>
      </c>
      <c r="J964" s="2" t="str">
        <f t="shared" si="77"/>
        <v>Tuesday</v>
      </c>
      <c r="K964" s="2" t="str">
        <f t="shared" si="78"/>
        <v>Weekend</v>
      </c>
      <c r="L964" s="3">
        <f>IF(VLOOKUP(H964,Discount_Days!A:C,3,0)&gt;0,VLOOKUP(H964,Discount_Days!A:C,3,0)*NewSales_1001_1015!F964,0)</f>
        <v>0</v>
      </c>
      <c r="M964" s="3">
        <f t="shared" si="79"/>
        <v>50</v>
      </c>
    </row>
    <row r="965" spans="1:13" x14ac:dyDescent="0.35">
      <c r="A965" s="5">
        <v>43750</v>
      </c>
      <c r="B965" s="2" t="s">
        <v>53</v>
      </c>
      <c r="C965" s="3">
        <v>40</v>
      </c>
      <c r="D965" s="3">
        <v>14.8</v>
      </c>
      <c r="E965" s="3">
        <v>14.8</v>
      </c>
      <c r="F965" s="3">
        <v>40</v>
      </c>
      <c r="G965" s="2">
        <v>1</v>
      </c>
      <c r="H965" s="2" t="str">
        <f t="shared" si="75"/>
        <v>Saturday</v>
      </c>
      <c r="I965" s="5">
        <f t="shared" si="76"/>
        <v>43753</v>
      </c>
      <c r="J965" s="2" t="str">
        <f t="shared" si="77"/>
        <v>Tuesday</v>
      </c>
      <c r="K965" s="2" t="str">
        <f t="shared" si="78"/>
        <v>Weekend</v>
      </c>
      <c r="L965" s="3">
        <f>IF(VLOOKUP(H965,Discount_Days!A:C,3,0)&gt;0,VLOOKUP(H965,Discount_Days!A:C,3,0)*NewSales_1001_1015!F965,0)</f>
        <v>0</v>
      </c>
      <c r="M965" s="3">
        <f t="shared" si="79"/>
        <v>40</v>
      </c>
    </row>
    <row r="966" spans="1:13" x14ac:dyDescent="0.35">
      <c r="A966" s="5">
        <v>43751</v>
      </c>
      <c r="B966" s="2" t="s">
        <v>53</v>
      </c>
      <c r="C966" s="3">
        <v>25</v>
      </c>
      <c r="D966" s="3">
        <v>7.4</v>
      </c>
      <c r="E966" s="3">
        <v>7.4</v>
      </c>
      <c r="F966" s="3">
        <v>25</v>
      </c>
      <c r="G966" s="2">
        <v>1</v>
      </c>
      <c r="H966" s="2" t="str">
        <f t="shared" si="75"/>
        <v>Sunday</v>
      </c>
      <c r="I966" s="5">
        <f t="shared" si="76"/>
        <v>43754</v>
      </c>
      <c r="J966" s="2" t="str">
        <f t="shared" si="77"/>
        <v>Wednesday</v>
      </c>
      <c r="K966" s="2" t="str">
        <f t="shared" si="78"/>
        <v>Weekend</v>
      </c>
      <c r="L966" s="3">
        <f>IF(VLOOKUP(H966,Discount_Days!A:C,3,0)&gt;0,VLOOKUP(H966,Discount_Days!A:C,3,0)*NewSales_1001_1015!F966,0)</f>
        <v>0</v>
      </c>
      <c r="M966" s="3">
        <f t="shared" si="79"/>
        <v>25</v>
      </c>
    </row>
    <row r="967" spans="1:13" x14ac:dyDescent="0.35">
      <c r="A967" s="5">
        <v>43751</v>
      </c>
      <c r="B967" s="2" t="s">
        <v>53</v>
      </c>
      <c r="C967" s="3">
        <v>25</v>
      </c>
      <c r="D967" s="3">
        <v>10.74</v>
      </c>
      <c r="E967" s="3">
        <v>10.74</v>
      </c>
      <c r="F967" s="3">
        <v>25</v>
      </c>
      <c r="G967" s="2">
        <v>1</v>
      </c>
      <c r="H967" s="2" t="str">
        <f t="shared" si="75"/>
        <v>Sunday</v>
      </c>
      <c r="I967" s="5">
        <f t="shared" si="76"/>
        <v>43754</v>
      </c>
      <c r="J967" s="2" t="str">
        <f t="shared" si="77"/>
        <v>Wednesday</v>
      </c>
      <c r="K967" s="2" t="str">
        <f t="shared" si="78"/>
        <v>Weekend</v>
      </c>
      <c r="L967" s="3">
        <f>IF(VLOOKUP(H967,Discount_Days!A:C,3,0)&gt;0,VLOOKUP(H967,Discount_Days!A:C,3,0)*NewSales_1001_1015!F967,0)</f>
        <v>0</v>
      </c>
      <c r="M967" s="3">
        <f t="shared" si="79"/>
        <v>25</v>
      </c>
    </row>
    <row r="968" spans="1:13" x14ac:dyDescent="0.35">
      <c r="A968" s="5">
        <v>43751</v>
      </c>
      <c r="B968" s="2" t="s">
        <v>53</v>
      </c>
      <c r="C968" s="3">
        <v>40</v>
      </c>
      <c r="D968" s="3">
        <v>14.8</v>
      </c>
      <c r="E968" s="3">
        <v>29.6</v>
      </c>
      <c r="F968" s="3">
        <v>80</v>
      </c>
      <c r="G968" s="2">
        <v>2</v>
      </c>
      <c r="H968" s="2" t="str">
        <f t="shared" si="75"/>
        <v>Sunday</v>
      </c>
      <c r="I968" s="5">
        <f t="shared" si="76"/>
        <v>43754</v>
      </c>
      <c r="J968" s="2" t="str">
        <f t="shared" si="77"/>
        <v>Wednesday</v>
      </c>
      <c r="K968" s="2" t="str">
        <f t="shared" si="78"/>
        <v>Weekend</v>
      </c>
      <c r="L968" s="3">
        <f>IF(VLOOKUP(H968,Discount_Days!A:C,3,0)&gt;0,VLOOKUP(H968,Discount_Days!A:C,3,0)*NewSales_1001_1015!F968,0)</f>
        <v>0</v>
      </c>
      <c r="M968" s="3">
        <f t="shared" si="79"/>
        <v>80</v>
      </c>
    </row>
    <row r="969" spans="1:13" x14ac:dyDescent="0.35">
      <c r="A969" s="5">
        <v>43752</v>
      </c>
      <c r="B969" s="2" t="s">
        <v>53</v>
      </c>
      <c r="C969" s="3">
        <v>25</v>
      </c>
      <c r="D969" s="3">
        <v>7.4</v>
      </c>
      <c r="E969" s="3">
        <v>29.6</v>
      </c>
      <c r="F969" s="3">
        <v>100</v>
      </c>
      <c r="G969" s="2">
        <v>4</v>
      </c>
      <c r="H969" s="2" t="str">
        <f t="shared" si="75"/>
        <v>Monday</v>
      </c>
      <c r="I969" s="5">
        <f t="shared" si="76"/>
        <v>43755</v>
      </c>
      <c r="J969" s="2" t="str">
        <f t="shared" si="77"/>
        <v>Thursday</v>
      </c>
      <c r="K969" s="2" t="str">
        <f t="shared" si="78"/>
        <v>Weekend</v>
      </c>
      <c r="L969" s="3">
        <f>IF(VLOOKUP(H969,Discount_Days!A:C,3,0)&gt;0,VLOOKUP(H969,Discount_Days!A:C,3,0)*NewSales_1001_1015!F969,0)</f>
        <v>0</v>
      </c>
      <c r="M969" s="3">
        <f t="shared" si="79"/>
        <v>100</v>
      </c>
    </row>
    <row r="970" spans="1:13" x14ac:dyDescent="0.35">
      <c r="A970" s="5">
        <v>43753</v>
      </c>
      <c r="B970" s="2" t="s">
        <v>53</v>
      </c>
      <c r="C970" s="3">
        <v>15</v>
      </c>
      <c r="D970" s="3">
        <v>5.37</v>
      </c>
      <c r="E970" s="3">
        <v>5.37</v>
      </c>
      <c r="F970" s="3">
        <v>15</v>
      </c>
      <c r="G970" s="2">
        <v>1</v>
      </c>
      <c r="H970" s="2" t="str">
        <f t="shared" si="75"/>
        <v>Tuesday</v>
      </c>
      <c r="I970" s="5">
        <f t="shared" si="76"/>
        <v>43756</v>
      </c>
      <c r="J970" s="2" t="str">
        <f t="shared" si="77"/>
        <v>Friday</v>
      </c>
      <c r="K970" s="2" t="str">
        <f t="shared" si="78"/>
        <v>Weekday</v>
      </c>
      <c r="L970" s="3">
        <f>IF(VLOOKUP(H970,Discount_Days!A:C,3,0)&gt;0,VLOOKUP(H970,Discount_Days!A:C,3,0)*NewSales_1001_1015!F970,0)</f>
        <v>0.75</v>
      </c>
      <c r="M970" s="3">
        <f t="shared" si="79"/>
        <v>14.25</v>
      </c>
    </row>
    <row r="971" spans="1:13" x14ac:dyDescent="0.35">
      <c r="A971" s="5">
        <v>43753</v>
      </c>
      <c r="B971" s="2" t="s">
        <v>53</v>
      </c>
      <c r="C971" s="3">
        <v>25</v>
      </c>
      <c r="D971" s="3">
        <v>7.4</v>
      </c>
      <c r="E971" s="3">
        <v>37</v>
      </c>
      <c r="F971" s="3">
        <v>125</v>
      </c>
      <c r="G971" s="2">
        <v>5</v>
      </c>
      <c r="H971" s="2" t="str">
        <f t="shared" si="75"/>
        <v>Tuesday</v>
      </c>
      <c r="I971" s="5">
        <f t="shared" si="76"/>
        <v>43756</v>
      </c>
      <c r="J971" s="2" t="str">
        <f t="shared" si="77"/>
        <v>Friday</v>
      </c>
      <c r="K971" s="2" t="str">
        <f t="shared" si="78"/>
        <v>Weekday</v>
      </c>
      <c r="L971" s="3">
        <f>IF(VLOOKUP(H971,Discount_Days!A:C,3,0)&gt;0,VLOOKUP(H971,Discount_Days!A:C,3,0)*NewSales_1001_1015!F971,0)</f>
        <v>6.25</v>
      </c>
      <c r="M971" s="3">
        <f t="shared" si="79"/>
        <v>118.75</v>
      </c>
    </row>
    <row r="972" spans="1:13" x14ac:dyDescent="0.35">
      <c r="A972" s="5">
        <v>43753</v>
      </c>
      <c r="B972" s="2" t="s">
        <v>53</v>
      </c>
      <c r="C972" s="3">
        <v>40</v>
      </c>
      <c r="D972" s="3">
        <v>14.8</v>
      </c>
      <c r="E972" s="3">
        <v>14.8</v>
      </c>
      <c r="F972" s="3">
        <v>40</v>
      </c>
      <c r="G972" s="2">
        <v>1</v>
      </c>
      <c r="H972" s="2" t="str">
        <f t="shared" si="75"/>
        <v>Tuesday</v>
      </c>
      <c r="I972" s="5">
        <f t="shared" si="76"/>
        <v>43756</v>
      </c>
      <c r="J972" s="2" t="str">
        <f t="shared" si="77"/>
        <v>Friday</v>
      </c>
      <c r="K972" s="2" t="str">
        <f t="shared" si="78"/>
        <v>Weekday</v>
      </c>
      <c r="L972" s="3">
        <f>IF(VLOOKUP(H972,Discount_Days!A:C,3,0)&gt;0,VLOOKUP(H972,Discount_Days!A:C,3,0)*NewSales_1001_1015!F972,0)</f>
        <v>2</v>
      </c>
      <c r="M972" s="3">
        <f t="shared" si="79"/>
        <v>38</v>
      </c>
    </row>
    <row r="973" spans="1:13" x14ac:dyDescent="0.35">
      <c r="A973" s="5">
        <v>43739</v>
      </c>
      <c r="B973" s="2" t="s">
        <v>54</v>
      </c>
      <c r="C973" s="3">
        <v>15</v>
      </c>
      <c r="D973" s="3">
        <v>3.65</v>
      </c>
      <c r="E973" s="3">
        <v>3.65</v>
      </c>
      <c r="F973" s="3">
        <v>15</v>
      </c>
      <c r="G973" s="2">
        <v>1</v>
      </c>
      <c r="H973" s="2" t="str">
        <f t="shared" si="75"/>
        <v>Tuesday</v>
      </c>
      <c r="I973" s="5">
        <f t="shared" si="76"/>
        <v>43742</v>
      </c>
      <c r="J973" s="2" t="str">
        <f t="shared" si="77"/>
        <v>Friday</v>
      </c>
      <c r="K973" s="2" t="str">
        <f t="shared" si="78"/>
        <v>Weekday</v>
      </c>
      <c r="L973" s="3">
        <f>IF(VLOOKUP(H973,Discount_Days!A:C,3,0)&gt;0,VLOOKUP(H973,Discount_Days!A:C,3,0)*NewSales_1001_1015!F973,0)</f>
        <v>0.75</v>
      </c>
      <c r="M973" s="3">
        <f t="shared" si="79"/>
        <v>14.25</v>
      </c>
    </row>
    <row r="974" spans="1:13" x14ac:dyDescent="0.35">
      <c r="A974" s="5">
        <v>43739</v>
      </c>
      <c r="B974" s="2" t="s">
        <v>54</v>
      </c>
      <c r="C974" s="3">
        <v>25</v>
      </c>
      <c r="D974" s="3">
        <v>7.3</v>
      </c>
      <c r="E974" s="3">
        <v>7.3</v>
      </c>
      <c r="F974" s="3">
        <v>25</v>
      </c>
      <c r="G974" s="2">
        <v>1</v>
      </c>
      <c r="H974" s="2" t="str">
        <f t="shared" si="75"/>
        <v>Tuesday</v>
      </c>
      <c r="I974" s="5">
        <f t="shared" si="76"/>
        <v>43742</v>
      </c>
      <c r="J974" s="2" t="str">
        <f t="shared" si="77"/>
        <v>Friday</v>
      </c>
      <c r="K974" s="2" t="str">
        <f t="shared" si="78"/>
        <v>Weekday</v>
      </c>
      <c r="L974" s="3">
        <f>IF(VLOOKUP(H974,Discount_Days!A:C,3,0)&gt;0,VLOOKUP(H974,Discount_Days!A:C,3,0)*NewSales_1001_1015!F974,0)</f>
        <v>1.25</v>
      </c>
      <c r="M974" s="3">
        <f t="shared" si="79"/>
        <v>23.75</v>
      </c>
    </row>
    <row r="975" spans="1:13" x14ac:dyDescent="0.35">
      <c r="A975" s="5">
        <v>43740</v>
      </c>
      <c r="B975" s="2" t="s">
        <v>54</v>
      </c>
      <c r="C975" s="3">
        <v>25</v>
      </c>
      <c r="D975" s="3">
        <v>7.3</v>
      </c>
      <c r="E975" s="3">
        <v>7.3</v>
      </c>
      <c r="F975" s="3">
        <v>25</v>
      </c>
      <c r="G975" s="2">
        <v>1</v>
      </c>
      <c r="H975" s="2" t="str">
        <f t="shared" si="75"/>
        <v>Wednesday</v>
      </c>
      <c r="I975" s="5">
        <f t="shared" si="76"/>
        <v>43743</v>
      </c>
      <c r="J975" s="2" t="str">
        <f t="shared" si="77"/>
        <v>Saturday</v>
      </c>
      <c r="K975" s="2" t="str">
        <f t="shared" si="78"/>
        <v>Weekday</v>
      </c>
      <c r="L975" s="3">
        <f>IF(VLOOKUP(H975,Discount_Days!A:C,3,0)&gt;0,VLOOKUP(H975,Discount_Days!A:C,3,0)*NewSales_1001_1015!F975,0)</f>
        <v>0</v>
      </c>
      <c r="M975" s="3">
        <f t="shared" si="79"/>
        <v>25</v>
      </c>
    </row>
    <row r="976" spans="1:13" x14ac:dyDescent="0.35">
      <c r="A976" s="5">
        <v>43741</v>
      </c>
      <c r="B976" s="2" t="s">
        <v>54</v>
      </c>
      <c r="C976" s="3">
        <v>15</v>
      </c>
      <c r="D976" s="3">
        <v>3.65</v>
      </c>
      <c r="E976" s="3">
        <v>3.65</v>
      </c>
      <c r="F976" s="3">
        <v>15</v>
      </c>
      <c r="G976" s="2">
        <v>1</v>
      </c>
      <c r="H976" s="2" t="str">
        <f t="shared" si="75"/>
        <v>Thursday</v>
      </c>
      <c r="I976" s="5">
        <f t="shared" si="76"/>
        <v>43744</v>
      </c>
      <c r="J976" s="2" t="str">
        <f t="shared" si="77"/>
        <v>Sunday</v>
      </c>
      <c r="K976" s="2" t="str">
        <f t="shared" si="78"/>
        <v>Weekday</v>
      </c>
      <c r="L976" s="3">
        <f>IF(VLOOKUP(H976,Discount_Days!A:C,3,0)&gt;0,VLOOKUP(H976,Discount_Days!A:C,3,0)*NewSales_1001_1015!F976,0)</f>
        <v>1.5</v>
      </c>
      <c r="M976" s="3">
        <f t="shared" si="79"/>
        <v>13.5</v>
      </c>
    </row>
    <row r="977" spans="1:13" x14ac:dyDescent="0.35">
      <c r="A977" s="5">
        <v>43742</v>
      </c>
      <c r="B977" s="2" t="s">
        <v>54</v>
      </c>
      <c r="C977" s="3">
        <v>10</v>
      </c>
      <c r="D977" s="3">
        <v>3</v>
      </c>
      <c r="E977" s="3">
        <v>3</v>
      </c>
      <c r="F977" s="3">
        <v>10</v>
      </c>
      <c r="G977" s="2">
        <v>1</v>
      </c>
      <c r="H977" s="2" t="str">
        <f t="shared" si="75"/>
        <v>Friday</v>
      </c>
      <c r="I977" s="5">
        <f t="shared" si="76"/>
        <v>43745</v>
      </c>
      <c r="J977" s="2" t="str">
        <f t="shared" si="77"/>
        <v>Monday</v>
      </c>
      <c r="K977" s="2" t="str">
        <f t="shared" si="78"/>
        <v>Weekday</v>
      </c>
      <c r="L977" s="3">
        <f>IF(VLOOKUP(H977,Discount_Days!A:C,3,0)&gt;0,VLOOKUP(H977,Discount_Days!A:C,3,0)*NewSales_1001_1015!F977,0)</f>
        <v>0</v>
      </c>
      <c r="M977" s="3">
        <f t="shared" si="79"/>
        <v>10</v>
      </c>
    </row>
    <row r="978" spans="1:13" x14ac:dyDescent="0.35">
      <c r="A978" s="5">
        <v>43742</v>
      </c>
      <c r="B978" s="2" t="s">
        <v>54</v>
      </c>
      <c r="C978" s="3">
        <v>15</v>
      </c>
      <c r="D978" s="3">
        <v>3.65</v>
      </c>
      <c r="E978" s="3">
        <v>7.3</v>
      </c>
      <c r="F978" s="3">
        <v>30</v>
      </c>
      <c r="G978" s="2">
        <v>2</v>
      </c>
      <c r="H978" s="2" t="str">
        <f t="shared" si="75"/>
        <v>Friday</v>
      </c>
      <c r="I978" s="5">
        <f t="shared" si="76"/>
        <v>43745</v>
      </c>
      <c r="J978" s="2" t="str">
        <f t="shared" si="77"/>
        <v>Monday</v>
      </c>
      <c r="K978" s="2" t="str">
        <f t="shared" si="78"/>
        <v>Weekday</v>
      </c>
      <c r="L978" s="3">
        <f>IF(VLOOKUP(H978,Discount_Days!A:C,3,0)&gt;0,VLOOKUP(H978,Discount_Days!A:C,3,0)*NewSales_1001_1015!F978,0)</f>
        <v>0</v>
      </c>
      <c r="M978" s="3">
        <f t="shared" si="79"/>
        <v>30</v>
      </c>
    </row>
    <row r="979" spans="1:13" x14ac:dyDescent="0.35">
      <c r="A979" s="5">
        <v>43742</v>
      </c>
      <c r="B979" s="2" t="s">
        <v>54</v>
      </c>
      <c r="C979" s="3">
        <v>25</v>
      </c>
      <c r="D979" s="3">
        <v>7.3</v>
      </c>
      <c r="E979" s="3">
        <v>7.3</v>
      </c>
      <c r="F979" s="3">
        <v>25</v>
      </c>
      <c r="G979" s="2">
        <v>1</v>
      </c>
      <c r="H979" s="2" t="str">
        <f t="shared" si="75"/>
        <v>Friday</v>
      </c>
      <c r="I979" s="5">
        <f t="shared" si="76"/>
        <v>43745</v>
      </c>
      <c r="J979" s="2" t="str">
        <f t="shared" si="77"/>
        <v>Monday</v>
      </c>
      <c r="K979" s="2" t="str">
        <f t="shared" si="78"/>
        <v>Weekday</v>
      </c>
      <c r="L979" s="3">
        <f>IF(VLOOKUP(H979,Discount_Days!A:C,3,0)&gt;0,VLOOKUP(H979,Discount_Days!A:C,3,0)*NewSales_1001_1015!F979,0)</f>
        <v>0</v>
      </c>
      <c r="M979" s="3">
        <f t="shared" si="79"/>
        <v>25</v>
      </c>
    </row>
    <row r="980" spans="1:13" x14ac:dyDescent="0.35">
      <c r="A980" s="5">
        <v>43743</v>
      </c>
      <c r="B980" s="2" t="s">
        <v>54</v>
      </c>
      <c r="C980" s="3">
        <v>15</v>
      </c>
      <c r="D980" s="3">
        <v>3.65</v>
      </c>
      <c r="E980" s="3">
        <v>3.65</v>
      </c>
      <c r="F980" s="3">
        <v>15</v>
      </c>
      <c r="G980" s="2">
        <v>1</v>
      </c>
      <c r="H980" s="2" t="str">
        <f t="shared" si="75"/>
        <v>Saturday</v>
      </c>
      <c r="I980" s="5">
        <f t="shared" si="76"/>
        <v>43746</v>
      </c>
      <c r="J980" s="2" t="str">
        <f t="shared" si="77"/>
        <v>Tuesday</v>
      </c>
      <c r="K980" s="2" t="str">
        <f t="shared" si="78"/>
        <v>Weekend</v>
      </c>
      <c r="L980" s="3">
        <f>IF(VLOOKUP(H980,Discount_Days!A:C,3,0)&gt;0,VLOOKUP(H980,Discount_Days!A:C,3,0)*NewSales_1001_1015!F980,0)</f>
        <v>0</v>
      </c>
      <c r="M980" s="3">
        <f t="shared" si="79"/>
        <v>15</v>
      </c>
    </row>
    <row r="981" spans="1:13" x14ac:dyDescent="0.35">
      <c r="A981" s="5">
        <v>43744</v>
      </c>
      <c r="B981" s="2" t="s">
        <v>54</v>
      </c>
      <c r="C981" s="3">
        <v>15</v>
      </c>
      <c r="D981" s="3">
        <v>3.65</v>
      </c>
      <c r="E981" s="3">
        <v>3.65</v>
      </c>
      <c r="F981" s="3">
        <v>15</v>
      </c>
      <c r="G981" s="2">
        <v>1</v>
      </c>
      <c r="H981" s="2" t="str">
        <f t="shared" si="75"/>
        <v>Sunday</v>
      </c>
      <c r="I981" s="5">
        <f t="shared" si="76"/>
        <v>43747</v>
      </c>
      <c r="J981" s="2" t="str">
        <f t="shared" si="77"/>
        <v>Wednesday</v>
      </c>
      <c r="K981" s="2" t="str">
        <f t="shared" si="78"/>
        <v>Weekend</v>
      </c>
      <c r="L981" s="3">
        <f>IF(VLOOKUP(H981,Discount_Days!A:C,3,0)&gt;0,VLOOKUP(H981,Discount_Days!A:C,3,0)*NewSales_1001_1015!F981,0)</f>
        <v>0</v>
      </c>
      <c r="M981" s="3">
        <f t="shared" si="79"/>
        <v>15</v>
      </c>
    </row>
    <row r="982" spans="1:13" x14ac:dyDescent="0.35">
      <c r="A982" s="5">
        <v>43744</v>
      </c>
      <c r="B982" s="2" t="s">
        <v>54</v>
      </c>
      <c r="C982" s="3">
        <v>15</v>
      </c>
      <c r="D982" s="3">
        <v>6</v>
      </c>
      <c r="E982" s="3">
        <v>6</v>
      </c>
      <c r="F982" s="3">
        <v>15</v>
      </c>
      <c r="G982" s="2">
        <v>1</v>
      </c>
      <c r="H982" s="2" t="str">
        <f t="shared" si="75"/>
        <v>Sunday</v>
      </c>
      <c r="I982" s="5">
        <f t="shared" si="76"/>
        <v>43747</v>
      </c>
      <c r="J982" s="2" t="str">
        <f t="shared" si="77"/>
        <v>Wednesday</v>
      </c>
      <c r="K982" s="2" t="str">
        <f t="shared" si="78"/>
        <v>Weekend</v>
      </c>
      <c r="L982" s="3">
        <f>IF(VLOOKUP(H982,Discount_Days!A:C,3,0)&gt;0,VLOOKUP(H982,Discount_Days!A:C,3,0)*NewSales_1001_1015!F982,0)</f>
        <v>0</v>
      </c>
      <c r="M982" s="3">
        <f t="shared" si="79"/>
        <v>15</v>
      </c>
    </row>
    <row r="983" spans="1:13" x14ac:dyDescent="0.35">
      <c r="A983" s="5">
        <v>43744</v>
      </c>
      <c r="B983" s="2" t="s">
        <v>54</v>
      </c>
      <c r="C983" s="3">
        <v>25</v>
      </c>
      <c r="D983" s="3">
        <v>7.3</v>
      </c>
      <c r="E983" s="3">
        <v>7.3</v>
      </c>
      <c r="F983" s="3">
        <v>25</v>
      </c>
      <c r="G983" s="2">
        <v>1</v>
      </c>
      <c r="H983" s="2" t="str">
        <f t="shared" si="75"/>
        <v>Sunday</v>
      </c>
      <c r="I983" s="5">
        <f t="shared" si="76"/>
        <v>43747</v>
      </c>
      <c r="J983" s="2" t="str">
        <f t="shared" si="77"/>
        <v>Wednesday</v>
      </c>
      <c r="K983" s="2" t="str">
        <f t="shared" si="78"/>
        <v>Weekend</v>
      </c>
      <c r="L983" s="3">
        <f>IF(VLOOKUP(H983,Discount_Days!A:C,3,0)&gt;0,VLOOKUP(H983,Discount_Days!A:C,3,0)*NewSales_1001_1015!F983,0)</f>
        <v>0</v>
      </c>
      <c r="M983" s="3">
        <f t="shared" si="79"/>
        <v>25</v>
      </c>
    </row>
    <row r="984" spans="1:13" x14ac:dyDescent="0.35">
      <c r="A984" s="5">
        <v>43745</v>
      </c>
      <c r="B984" s="2" t="s">
        <v>54</v>
      </c>
      <c r="C984" s="3">
        <v>10</v>
      </c>
      <c r="D984" s="3">
        <v>3</v>
      </c>
      <c r="E984" s="3">
        <v>3</v>
      </c>
      <c r="F984" s="3">
        <v>10</v>
      </c>
      <c r="G984" s="2">
        <v>1</v>
      </c>
      <c r="H984" s="2" t="str">
        <f t="shared" si="75"/>
        <v>Monday</v>
      </c>
      <c r="I984" s="5">
        <f t="shared" si="76"/>
        <v>43748</v>
      </c>
      <c r="J984" s="2" t="str">
        <f t="shared" si="77"/>
        <v>Thursday</v>
      </c>
      <c r="K984" s="2" t="str">
        <f t="shared" si="78"/>
        <v>Weekend</v>
      </c>
      <c r="L984" s="3">
        <f>IF(VLOOKUP(H984,Discount_Days!A:C,3,0)&gt;0,VLOOKUP(H984,Discount_Days!A:C,3,0)*NewSales_1001_1015!F984,0)</f>
        <v>0</v>
      </c>
      <c r="M984" s="3">
        <f t="shared" si="79"/>
        <v>10</v>
      </c>
    </row>
    <row r="985" spans="1:13" x14ac:dyDescent="0.35">
      <c r="A985" s="5">
        <v>43745</v>
      </c>
      <c r="B985" s="2" t="s">
        <v>54</v>
      </c>
      <c r="C985" s="3">
        <v>15</v>
      </c>
      <c r="D985" s="3">
        <v>3.65</v>
      </c>
      <c r="E985" s="3">
        <v>3.65</v>
      </c>
      <c r="F985" s="3">
        <v>15</v>
      </c>
      <c r="G985" s="2">
        <v>1</v>
      </c>
      <c r="H985" s="2" t="str">
        <f t="shared" si="75"/>
        <v>Monday</v>
      </c>
      <c r="I985" s="5">
        <f t="shared" si="76"/>
        <v>43748</v>
      </c>
      <c r="J985" s="2" t="str">
        <f t="shared" si="77"/>
        <v>Thursday</v>
      </c>
      <c r="K985" s="2" t="str">
        <f t="shared" si="78"/>
        <v>Weekend</v>
      </c>
      <c r="L985" s="3">
        <f>IF(VLOOKUP(H985,Discount_Days!A:C,3,0)&gt;0,VLOOKUP(H985,Discount_Days!A:C,3,0)*NewSales_1001_1015!F985,0)</f>
        <v>0</v>
      </c>
      <c r="M985" s="3">
        <f t="shared" si="79"/>
        <v>15</v>
      </c>
    </row>
    <row r="986" spans="1:13" x14ac:dyDescent="0.35">
      <c r="A986" s="5">
        <v>43746</v>
      </c>
      <c r="B986" s="2" t="s">
        <v>54</v>
      </c>
      <c r="C986" s="3">
        <v>15</v>
      </c>
      <c r="D986" s="3">
        <v>3.65</v>
      </c>
      <c r="E986" s="3">
        <v>7.3</v>
      </c>
      <c r="F986" s="3">
        <v>30</v>
      </c>
      <c r="G986" s="2">
        <v>2</v>
      </c>
      <c r="H986" s="2" t="str">
        <f t="shared" si="75"/>
        <v>Tuesday</v>
      </c>
      <c r="I986" s="5">
        <f t="shared" si="76"/>
        <v>43749</v>
      </c>
      <c r="J986" s="2" t="str">
        <f t="shared" si="77"/>
        <v>Friday</v>
      </c>
      <c r="K986" s="2" t="str">
        <f t="shared" si="78"/>
        <v>Weekday</v>
      </c>
      <c r="L986" s="3">
        <f>IF(VLOOKUP(H986,Discount_Days!A:C,3,0)&gt;0,VLOOKUP(H986,Discount_Days!A:C,3,0)*NewSales_1001_1015!F986,0)</f>
        <v>1.5</v>
      </c>
      <c r="M986" s="3">
        <f t="shared" si="79"/>
        <v>28.5</v>
      </c>
    </row>
    <row r="987" spans="1:13" x14ac:dyDescent="0.35">
      <c r="A987" s="5">
        <v>43746</v>
      </c>
      <c r="B987" s="2" t="s">
        <v>54</v>
      </c>
      <c r="C987" s="3">
        <v>25</v>
      </c>
      <c r="D987" s="3">
        <v>7.3</v>
      </c>
      <c r="E987" s="3">
        <v>7.3</v>
      </c>
      <c r="F987" s="3">
        <v>25</v>
      </c>
      <c r="G987" s="2">
        <v>1</v>
      </c>
      <c r="H987" s="2" t="str">
        <f t="shared" si="75"/>
        <v>Tuesday</v>
      </c>
      <c r="I987" s="5">
        <f t="shared" si="76"/>
        <v>43749</v>
      </c>
      <c r="J987" s="2" t="str">
        <f t="shared" si="77"/>
        <v>Friday</v>
      </c>
      <c r="K987" s="2" t="str">
        <f t="shared" si="78"/>
        <v>Weekday</v>
      </c>
      <c r="L987" s="3">
        <f>IF(VLOOKUP(H987,Discount_Days!A:C,3,0)&gt;0,VLOOKUP(H987,Discount_Days!A:C,3,0)*NewSales_1001_1015!F987,0)</f>
        <v>1.25</v>
      </c>
      <c r="M987" s="3">
        <f t="shared" si="79"/>
        <v>23.75</v>
      </c>
    </row>
    <row r="988" spans="1:13" x14ac:dyDescent="0.35">
      <c r="A988" s="5">
        <v>43747</v>
      </c>
      <c r="B988" s="2" t="s">
        <v>54</v>
      </c>
      <c r="C988" s="3">
        <v>15</v>
      </c>
      <c r="D988" s="3">
        <v>3.65</v>
      </c>
      <c r="E988" s="3">
        <v>3.65</v>
      </c>
      <c r="F988" s="3">
        <v>15</v>
      </c>
      <c r="G988" s="2">
        <v>1</v>
      </c>
      <c r="H988" s="2" t="str">
        <f t="shared" si="75"/>
        <v>Wednesday</v>
      </c>
      <c r="I988" s="5">
        <f t="shared" si="76"/>
        <v>43750</v>
      </c>
      <c r="J988" s="2" t="str">
        <f t="shared" si="77"/>
        <v>Saturday</v>
      </c>
      <c r="K988" s="2" t="str">
        <f t="shared" si="78"/>
        <v>Weekday</v>
      </c>
      <c r="L988" s="3">
        <f>IF(VLOOKUP(H988,Discount_Days!A:C,3,0)&gt;0,VLOOKUP(H988,Discount_Days!A:C,3,0)*NewSales_1001_1015!F988,0)</f>
        <v>0</v>
      </c>
      <c r="M988" s="3">
        <f t="shared" si="79"/>
        <v>15</v>
      </c>
    </row>
    <row r="989" spans="1:13" x14ac:dyDescent="0.35">
      <c r="A989" s="5">
        <v>43748</v>
      </c>
      <c r="B989" s="2" t="s">
        <v>54</v>
      </c>
      <c r="C989" s="3">
        <v>15</v>
      </c>
      <c r="D989" s="3">
        <v>3.65</v>
      </c>
      <c r="E989" s="3">
        <v>3.65</v>
      </c>
      <c r="F989" s="3">
        <v>15</v>
      </c>
      <c r="G989" s="2">
        <v>1</v>
      </c>
      <c r="H989" s="2" t="str">
        <f t="shared" si="75"/>
        <v>Thursday</v>
      </c>
      <c r="I989" s="5">
        <f t="shared" si="76"/>
        <v>43751</v>
      </c>
      <c r="J989" s="2" t="str">
        <f t="shared" si="77"/>
        <v>Sunday</v>
      </c>
      <c r="K989" s="2" t="str">
        <f t="shared" si="78"/>
        <v>Weekday</v>
      </c>
      <c r="L989" s="3">
        <f>IF(VLOOKUP(H989,Discount_Days!A:C,3,0)&gt;0,VLOOKUP(H989,Discount_Days!A:C,3,0)*NewSales_1001_1015!F989,0)</f>
        <v>1.5</v>
      </c>
      <c r="M989" s="3">
        <f t="shared" si="79"/>
        <v>13.5</v>
      </c>
    </row>
    <row r="990" spans="1:13" x14ac:dyDescent="0.35">
      <c r="A990" s="5">
        <v>43748</v>
      </c>
      <c r="B990" s="2" t="s">
        <v>54</v>
      </c>
      <c r="C990" s="3">
        <v>15</v>
      </c>
      <c r="D990" s="3">
        <v>6</v>
      </c>
      <c r="E990" s="3">
        <v>12</v>
      </c>
      <c r="F990" s="3">
        <v>30</v>
      </c>
      <c r="G990" s="2">
        <v>2</v>
      </c>
      <c r="H990" s="2" t="str">
        <f t="shared" si="75"/>
        <v>Thursday</v>
      </c>
      <c r="I990" s="5">
        <f t="shared" si="76"/>
        <v>43751</v>
      </c>
      <c r="J990" s="2" t="str">
        <f t="shared" si="77"/>
        <v>Sunday</v>
      </c>
      <c r="K990" s="2" t="str">
        <f t="shared" si="78"/>
        <v>Weekday</v>
      </c>
      <c r="L990" s="3">
        <f>IF(VLOOKUP(H990,Discount_Days!A:C,3,0)&gt;0,VLOOKUP(H990,Discount_Days!A:C,3,0)*NewSales_1001_1015!F990,0)</f>
        <v>3</v>
      </c>
      <c r="M990" s="3">
        <f t="shared" si="79"/>
        <v>27</v>
      </c>
    </row>
    <row r="991" spans="1:13" x14ac:dyDescent="0.35">
      <c r="A991" s="5">
        <v>43748</v>
      </c>
      <c r="B991" s="2" t="s">
        <v>54</v>
      </c>
      <c r="C991" s="3">
        <v>25</v>
      </c>
      <c r="D991" s="3">
        <v>7.3</v>
      </c>
      <c r="E991" s="3">
        <v>7.3</v>
      </c>
      <c r="F991" s="3">
        <v>25</v>
      </c>
      <c r="G991" s="2">
        <v>1</v>
      </c>
      <c r="H991" s="2" t="str">
        <f t="shared" si="75"/>
        <v>Thursday</v>
      </c>
      <c r="I991" s="5">
        <f t="shared" si="76"/>
        <v>43751</v>
      </c>
      <c r="J991" s="2" t="str">
        <f t="shared" si="77"/>
        <v>Sunday</v>
      </c>
      <c r="K991" s="2" t="str">
        <f t="shared" si="78"/>
        <v>Weekday</v>
      </c>
      <c r="L991" s="3">
        <f>IF(VLOOKUP(H991,Discount_Days!A:C,3,0)&gt;0,VLOOKUP(H991,Discount_Days!A:C,3,0)*NewSales_1001_1015!F991,0)</f>
        <v>2.5</v>
      </c>
      <c r="M991" s="3">
        <f t="shared" si="79"/>
        <v>22.5</v>
      </c>
    </row>
    <row r="992" spans="1:13" x14ac:dyDescent="0.35">
      <c r="A992" s="5">
        <v>43749</v>
      </c>
      <c r="B992" s="2" t="s">
        <v>54</v>
      </c>
      <c r="C992" s="3">
        <v>6.4</v>
      </c>
      <c r="D992" s="3">
        <v>3.65</v>
      </c>
      <c r="E992" s="3">
        <v>21.9</v>
      </c>
      <c r="F992" s="3">
        <v>38.4</v>
      </c>
      <c r="G992" s="2">
        <v>6</v>
      </c>
      <c r="H992" s="2" t="str">
        <f t="shared" si="75"/>
        <v>Friday</v>
      </c>
      <c r="I992" s="5">
        <f t="shared" si="76"/>
        <v>43752</v>
      </c>
      <c r="J992" s="2" t="str">
        <f t="shared" si="77"/>
        <v>Monday</v>
      </c>
      <c r="K992" s="2" t="str">
        <f t="shared" si="78"/>
        <v>Weekday</v>
      </c>
      <c r="L992" s="3">
        <f>IF(VLOOKUP(H992,Discount_Days!A:C,3,0)&gt;0,VLOOKUP(H992,Discount_Days!A:C,3,0)*NewSales_1001_1015!F992,0)</f>
        <v>0</v>
      </c>
      <c r="M992" s="3">
        <f t="shared" si="79"/>
        <v>38.4</v>
      </c>
    </row>
    <row r="993" spans="1:13" x14ac:dyDescent="0.35">
      <c r="A993" s="5">
        <v>43749</v>
      </c>
      <c r="B993" s="2" t="s">
        <v>54</v>
      </c>
      <c r="C993" s="3">
        <v>10</v>
      </c>
      <c r="D993" s="3">
        <v>3</v>
      </c>
      <c r="E993" s="3">
        <v>3</v>
      </c>
      <c r="F993" s="3">
        <v>10</v>
      </c>
      <c r="G993" s="2">
        <v>1</v>
      </c>
      <c r="H993" s="2" t="str">
        <f t="shared" si="75"/>
        <v>Friday</v>
      </c>
      <c r="I993" s="5">
        <f t="shared" si="76"/>
        <v>43752</v>
      </c>
      <c r="J993" s="2" t="str">
        <f t="shared" si="77"/>
        <v>Monday</v>
      </c>
      <c r="K993" s="2" t="str">
        <f t="shared" si="78"/>
        <v>Weekday</v>
      </c>
      <c r="L993" s="3">
        <f>IF(VLOOKUP(H993,Discount_Days!A:C,3,0)&gt;0,VLOOKUP(H993,Discount_Days!A:C,3,0)*NewSales_1001_1015!F993,0)</f>
        <v>0</v>
      </c>
      <c r="M993" s="3">
        <f t="shared" si="79"/>
        <v>10</v>
      </c>
    </row>
    <row r="994" spans="1:13" x14ac:dyDescent="0.35">
      <c r="A994" s="5">
        <v>43749</v>
      </c>
      <c r="B994" s="2" t="s">
        <v>54</v>
      </c>
      <c r="C994" s="3">
        <v>15</v>
      </c>
      <c r="D994" s="3">
        <v>3.65</v>
      </c>
      <c r="E994" s="3">
        <v>7.3</v>
      </c>
      <c r="F994" s="3">
        <v>30</v>
      </c>
      <c r="G994" s="2">
        <v>2</v>
      </c>
      <c r="H994" s="2" t="str">
        <f t="shared" si="75"/>
        <v>Friday</v>
      </c>
      <c r="I994" s="5">
        <f t="shared" si="76"/>
        <v>43752</v>
      </c>
      <c r="J994" s="2" t="str">
        <f t="shared" si="77"/>
        <v>Monday</v>
      </c>
      <c r="K994" s="2" t="str">
        <f t="shared" si="78"/>
        <v>Weekday</v>
      </c>
      <c r="L994" s="3">
        <f>IF(VLOOKUP(H994,Discount_Days!A:C,3,0)&gt;0,VLOOKUP(H994,Discount_Days!A:C,3,0)*NewSales_1001_1015!F994,0)</f>
        <v>0</v>
      </c>
      <c r="M994" s="3">
        <f t="shared" si="79"/>
        <v>30</v>
      </c>
    </row>
    <row r="995" spans="1:13" x14ac:dyDescent="0.35">
      <c r="A995" s="5">
        <v>43750</v>
      </c>
      <c r="B995" s="2" t="s">
        <v>54</v>
      </c>
      <c r="C995" s="3">
        <v>15</v>
      </c>
      <c r="D995" s="3">
        <v>3.65</v>
      </c>
      <c r="E995" s="3">
        <v>7.3</v>
      </c>
      <c r="F995" s="3">
        <v>30</v>
      </c>
      <c r="G995" s="2">
        <v>2</v>
      </c>
      <c r="H995" s="2" t="str">
        <f t="shared" si="75"/>
        <v>Saturday</v>
      </c>
      <c r="I995" s="5">
        <f t="shared" si="76"/>
        <v>43753</v>
      </c>
      <c r="J995" s="2" t="str">
        <f t="shared" si="77"/>
        <v>Tuesday</v>
      </c>
      <c r="K995" s="2" t="str">
        <f t="shared" si="78"/>
        <v>Weekend</v>
      </c>
      <c r="L995" s="3">
        <f>IF(VLOOKUP(H995,Discount_Days!A:C,3,0)&gt;0,VLOOKUP(H995,Discount_Days!A:C,3,0)*NewSales_1001_1015!F995,0)</f>
        <v>0</v>
      </c>
      <c r="M995" s="3">
        <f t="shared" si="79"/>
        <v>30</v>
      </c>
    </row>
    <row r="996" spans="1:13" x14ac:dyDescent="0.35">
      <c r="A996" s="5">
        <v>43750</v>
      </c>
      <c r="B996" s="2" t="s">
        <v>54</v>
      </c>
      <c r="C996" s="3">
        <v>25</v>
      </c>
      <c r="D996" s="3">
        <v>7.3</v>
      </c>
      <c r="E996" s="3">
        <v>14.6</v>
      </c>
      <c r="F996" s="3">
        <v>50</v>
      </c>
      <c r="G996" s="2">
        <v>2</v>
      </c>
      <c r="H996" s="2" t="str">
        <f t="shared" si="75"/>
        <v>Saturday</v>
      </c>
      <c r="I996" s="5">
        <f t="shared" si="76"/>
        <v>43753</v>
      </c>
      <c r="J996" s="2" t="str">
        <f t="shared" si="77"/>
        <v>Tuesday</v>
      </c>
      <c r="K996" s="2" t="str">
        <f t="shared" si="78"/>
        <v>Weekend</v>
      </c>
      <c r="L996" s="3">
        <f>IF(VLOOKUP(H996,Discount_Days!A:C,3,0)&gt;0,VLOOKUP(H996,Discount_Days!A:C,3,0)*NewSales_1001_1015!F996,0)</f>
        <v>0</v>
      </c>
      <c r="M996" s="3">
        <f t="shared" si="79"/>
        <v>50</v>
      </c>
    </row>
    <row r="997" spans="1:13" x14ac:dyDescent="0.35">
      <c r="A997" s="5">
        <v>43751</v>
      </c>
      <c r="B997" s="2" t="s">
        <v>54</v>
      </c>
      <c r="C997" s="3">
        <v>15</v>
      </c>
      <c r="D997" s="3">
        <v>3.65</v>
      </c>
      <c r="E997" s="3">
        <v>18.25</v>
      </c>
      <c r="F997" s="3">
        <v>75</v>
      </c>
      <c r="G997" s="2">
        <v>5</v>
      </c>
      <c r="H997" s="2" t="str">
        <f t="shared" si="75"/>
        <v>Sunday</v>
      </c>
      <c r="I997" s="5">
        <f t="shared" si="76"/>
        <v>43754</v>
      </c>
      <c r="J997" s="2" t="str">
        <f t="shared" si="77"/>
        <v>Wednesday</v>
      </c>
      <c r="K997" s="2" t="str">
        <f t="shared" si="78"/>
        <v>Weekend</v>
      </c>
      <c r="L997" s="3">
        <f>IF(VLOOKUP(H997,Discount_Days!A:C,3,0)&gt;0,VLOOKUP(H997,Discount_Days!A:C,3,0)*NewSales_1001_1015!F997,0)</f>
        <v>0</v>
      </c>
      <c r="M997" s="3">
        <f t="shared" si="79"/>
        <v>75</v>
      </c>
    </row>
    <row r="998" spans="1:13" x14ac:dyDescent="0.35">
      <c r="A998" s="5">
        <v>43751</v>
      </c>
      <c r="B998" s="2" t="s">
        <v>54</v>
      </c>
      <c r="C998" s="3">
        <v>25</v>
      </c>
      <c r="D998" s="3">
        <v>7.3</v>
      </c>
      <c r="E998" s="3">
        <v>14.6</v>
      </c>
      <c r="F998" s="3">
        <v>50</v>
      </c>
      <c r="G998" s="2">
        <v>2</v>
      </c>
      <c r="H998" s="2" t="str">
        <f t="shared" si="75"/>
        <v>Sunday</v>
      </c>
      <c r="I998" s="5">
        <f t="shared" si="76"/>
        <v>43754</v>
      </c>
      <c r="J998" s="2" t="str">
        <f t="shared" si="77"/>
        <v>Wednesday</v>
      </c>
      <c r="K998" s="2" t="str">
        <f t="shared" si="78"/>
        <v>Weekend</v>
      </c>
      <c r="L998" s="3">
        <f>IF(VLOOKUP(H998,Discount_Days!A:C,3,0)&gt;0,VLOOKUP(H998,Discount_Days!A:C,3,0)*NewSales_1001_1015!F998,0)</f>
        <v>0</v>
      </c>
      <c r="M998" s="3">
        <f t="shared" si="79"/>
        <v>50</v>
      </c>
    </row>
    <row r="999" spans="1:13" x14ac:dyDescent="0.35">
      <c r="A999" s="5">
        <v>43752</v>
      </c>
      <c r="B999" s="2" t="s">
        <v>54</v>
      </c>
      <c r="C999" s="3">
        <v>10</v>
      </c>
      <c r="D999" s="3">
        <v>3</v>
      </c>
      <c r="E999" s="3">
        <v>3</v>
      </c>
      <c r="F999" s="3">
        <v>10</v>
      </c>
      <c r="G999" s="2">
        <v>1</v>
      </c>
      <c r="H999" s="2" t="str">
        <f t="shared" si="75"/>
        <v>Monday</v>
      </c>
      <c r="I999" s="5">
        <f t="shared" si="76"/>
        <v>43755</v>
      </c>
      <c r="J999" s="2" t="str">
        <f t="shared" si="77"/>
        <v>Thursday</v>
      </c>
      <c r="K999" s="2" t="str">
        <f t="shared" si="78"/>
        <v>Weekend</v>
      </c>
      <c r="L999" s="3">
        <f>IF(VLOOKUP(H999,Discount_Days!A:C,3,0)&gt;0,VLOOKUP(H999,Discount_Days!A:C,3,0)*NewSales_1001_1015!F999,0)</f>
        <v>0</v>
      </c>
      <c r="M999" s="3">
        <f t="shared" si="79"/>
        <v>10</v>
      </c>
    </row>
    <row r="1000" spans="1:13" x14ac:dyDescent="0.35">
      <c r="A1000" s="5">
        <v>43752</v>
      </c>
      <c r="B1000" s="2" t="s">
        <v>54</v>
      </c>
      <c r="C1000" s="3">
        <v>15</v>
      </c>
      <c r="D1000" s="3">
        <v>3.65</v>
      </c>
      <c r="E1000" s="3">
        <v>10.95</v>
      </c>
      <c r="F1000" s="3">
        <v>45</v>
      </c>
      <c r="G1000" s="2">
        <v>3</v>
      </c>
      <c r="H1000" s="2" t="str">
        <f t="shared" si="75"/>
        <v>Monday</v>
      </c>
      <c r="I1000" s="5">
        <f t="shared" si="76"/>
        <v>43755</v>
      </c>
      <c r="J1000" s="2" t="str">
        <f t="shared" si="77"/>
        <v>Thursday</v>
      </c>
      <c r="K1000" s="2" t="str">
        <f t="shared" si="78"/>
        <v>Weekend</v>
      </c>
      <c r="L1000" s="3">
        <f>IF(VLOOKUP(H1000,Discount_Days!A:C,3,0)&gt;0,VLOOKUP(H1000,Discount_Days!A:C,3,0)*NewSales_1001_1015!F1000,0)</f>
        <v>0</v>
      </c>
      <c r="M1000" s="3">
        <f t="shared" si="79"/>
        <v>45</v>
      </c>
    </row>
    <row r="1001" spans="1:13" x14ac:dyDescent="0.35">
      <c r="A1001" s="5">
        <v>43752</v>
      </c>
      <c r="B1001" s="2" t="s">
        <v>54</v>
      </c>
      <c r="C1001" s="3">
        <v>15</v>
      </c>
      <c r="D1001" s="3">
        <v>6</v>
      </c>
      <c r="E1001" s="3">
        <v>6</v>
      </c>
      <c r="F1001" s="3">
        <v>15</v>
      </c>
      <c r="G1001" s="2">
        <v>1</v>
      </c>
      <c r="H1001" s="2" t="str">
        <f t="shared" si="75"/>
        <v>Monday</v>
      </c>
      <c r="I1001" s="5">
        <f t="shared" si="76"/>
        <v>43755</v>
      </c>
      <c r="J1001" s="2" t="str">
        <f t="shared" si="77"/>
        <v>Thursday</v>
      </c>
      <c r="K1001" s="2" t="str">
        <f t="shared" si="78"/>
        <v>Weekend</v>
      </c>
      <c r="L1001" s="3">
        <f>IF(VLOOKUP(H1001,Discount_Days!A:C,3,0)&gt;0,VLOOKUP(H1001,Discount_Days!A:C,3,0)*NewSales_1001_1015!F1001,0)</f>
        <v>0</v>
      </c>
      <c r="M1001" s="3">
        <f t="shared" si="79"/>
        <v>15</v>
      </c>
    </row>
    <row r="1002" spans="1:13" x14ac:dyDescent="0.35">
      <c r="A1002" s="5">
        <v>43752</v>
      </c>
      <c r="B1002" s="2" t="s">
        <v>54</v>
      </c>
      <c r="C1002" s="3">
        <v>25</v>
      </c>
      <c r="D1002" s="3">
        <v>7.3</v>
      </c>
      <c r="E1002" s="3">
        <v>7.3</v>
      </c>
      <c r="F1002" s="3">
        <v>25</v>
      </c>
      <c r="G1002" s="2">
        <v>1</v>
      </c>
      <c r="H1002" s="2" t="str">
        <f t="shared" si="75"/>
        <v>Monday</v>
      </c>
      <c r="I1002" s="5">
        <f t="shared" si="76"/>
        <v>43755</v>
      </c>
      <c r="J1002" s="2" t="str">
        <f t="shared" si="77"/>
        <v>Thursday</v>
      </c>
      <c r="K1002" s="2" t="str">
        <f t="shared" si="78"/>
        <v>Weekend</v>
      </c>
      <c r="L1002" s="3">
        <f>IF(VLOOKUP(H1002,Discount_Days!A:C,3,0)&gt;0,VLOOKUP(H1002,Discount_Days!A:C,3,0)*NewSales_1001_1015!F1002,0)</f>
        <v>0</v>
      </c>
      <c r="M1002" s="3">
        <f t="shared" si="79"/>
        <v>25</v>
      </c>
    </row>
    <row r="1003" spans="1:13" x14ac:dyDescent="0.35">
      <c r="A1003" s="5">
        <v>43753</v>
      </c>
      <c r="B1003" s="2" t="s">
        <v>54</v>
      </c>
      <c r="C1003" s="3">
        <v>15</v>
      </c>
      <c r="D1003" s="3">
        <v>3.65</v>
      </c>
      <c r="E1003" s="3">
        <v>18.25</v>
      </c>
      <c r="F1003" s="3">
        <v>75</v>
      </c>
      <c r="G1003" s="2">
        <v>5</v>
      </c>
      <c r="H1003" s="2" t="str">
        <f t="shared" si="75"/>
        <v>Tuesday</v>
      </c>
      <c r="I1003" s="5">
        <f t="shared" si="76"/>
        <v>43756</v>
      </c>
      <c r="J1003" s="2" t="str">
        <f t="shared" si="77"/>
        <v>Friday</v>
      </c>
      <c r="K1003" s="2" t="str">
        <f t="shared" si="78"/>
        <v>Weekday</v>
      </c>
      <c r="L1003" s="3">
        <f>IF(VLOOKUP(H1003,Discount_Days!A:C,3,0)&gt;0,VLOOKUP(H1003,Discount_Days!A:C,3,0)*NewSales_1001_1015!F1003,0)</f>
        <v>3.75</v>
      </c>
      <c r="M1003" s="3">
        <f t="shared" si="79"/>
        <v>71.25</v>
      </c>
    </row>
    <row r="1004" spans="1:13" x14ac:dyDescent="0.35">
      <c r="A1004" s="5">
        <v>43753</v>
      </c>
      <c r="B1004" s="2" t="s">
        <v>54</v>
      </c>
      <c r="C1004" s="3">
        <v>15</v>
      </c>
      <c r="D1004" s="3">
        <v>6</v>
      </c>
      <c r="E1004" s="3">
        <v>12</v>
      </c>
      <c r="F1004" s="3">
        <v>30</v>
      </c>
      <c r="G1004" s="2">
        <v>2</v>
      </c>
      <c r="H1004" s="2" t="str">
        <f t="shared" si="75"/>
        <v>Tuesday</v>
      </c>
      <c r="I1004" s="5">
        <f t="shared" si="76"/>
        <v>43756</v>
      </c>
      <c r="J1004" s="2" t="str">
        <f t="shared" si="77"/>
        <v>Friday</v>
      </c>
      <c r="K1004" s="2" t="str">
        <f t="shared" si="78"/>
        <v>Weekday</v>
      </c>
      <c r="L1004" s="3">
        <f>IF(VLOOKUP(H1004,Discount_Days!A:C,3,0)&gt;0,VLOOKUP(H1004,Discount_Days!A:C,3,0)*NewSales_1001_1015!F1004,0)</f>
        <v>1.5</v>
      </c>
      <c r="M1004" s="3">
        <f t="shared" si="79"/>
        <v>28.5</v>
      </c>
    </row>
    <row r="1005" spans="1:13" x14ac:dyDescent="0.35">
      <c r="A1005" s="5">
        <v>43753</v>
      </c>
      <c r="B1005" s="2" t="s">
        <v>54</v>
      </c>
      <c r="C1005" s="3">
        <v>25</v>
      </c>
      <c r="D1005" s="3">
        <v>7.3</v>
      </c>
      <c r="E1005" s="3">
        <v>14.6</v>
      </c>
      <c r="F1005" s="3">
        <v>50</v>
      </c>
      <c r="G1005" s="2">
        <v>2</v>
      </c>
      <c r="H1005" s="2" t="str">
        <f t="shared" si="75"/>
        <v>Tuesday</v>
      </c>
      <c r="I1005" s="5">
        <f t="shared" si="76"/>
        <v>43756</v>
      </c>
      <c r="J1005" s="2" t="str">
        <f t="shared" si="77"/>
        <v>Friday</v>
      </c>
      <c r="K1005" s="2" t="str">
        <f t="shared" si="78"/>
        <v>Weekday</v>
      </c>
      <c r="L1005" s="3">
        <f>IF(VLOOKUP(H1005,Discount_Days!A:C,3,0)&gt;0,VLOOKUP(H1005,Discount_Days!A:C,3,0)*NewSales_1001_1015!F1005,0)</f>
        <v>2.5</v>
      </c>
      <c r="M1005" s="3">
        <f t="shared" si="79"/>
        <v>47.5</v>
      </c>
    </row>
    <row r="1006" spans="1:13" x14ac:dyDescent="0.35">
      <c r="A1006" s="5">
        <v>43739</v>
      </c>
      <c r="B1006" s="2" t="s">
        <v>262</v>
      </c>
      <c r="C1006" s="3">
        <v>10</v>
      </c>
      <c r="D1006" s="3">
        <v>4.4000000000000004</v>
      </c>
      <c r="E1006" s="3">
        <v>13.2</v>
      </c>
      <c r="F1006" s="3">
        <v>30</v>
      </c>
      <c r="G1006" s="2">
        <v>3</v>
      </c>
      <c r="H1006" s="2" t="str">
        <f t="shared" si="75"/>
        <v>Tuesday</v>
      </c>
      <c r="I1006" s="5">
        <f t="shared" si="76"/>
        <v>43742</v>
      </c>
      <c r="J1006" s="2" t="str">
        <f t="shared" si="77"/>
        <v>Friday</v>
      </c>
      <c r="K1006" s="2" t="str">
        <f t="shared" si="78"/>
        <v>Weekday</v>
      </c>
      <c r="L1006" s="3">
        <f>IF(VLOOKUP(H1006,Discount_Days!A:C,3,0)&gt;0,VLOOKUP(H1006,Discount_Days!A:C,3,0)*NewSales_1001_1015!F1006,0)</f>
        <v>1.5</v>
      </c>
      <c r="M1006" s="3">
        <f t="shared" si="79"/>
        <v>28.5</v>
      </c>
    </row>
    <row r="1007" spans="1:13" x14ac:dyDescent="0.35">
      <c r="A1007" s="5">
        <v>43740</v>
      </c>
      <c r="B1007" s="2" t="s">
        <v>262</v>
      </c>
      <c r="C1007" s="3">
        <v>10</v>
      </c>
      <c r="D1007" s="3">
        <v>4.4000000000000004</v>
      </c>
      <c r="E1007" s="3">
        <v>8.8000000000000007</v>
      </c>
      <c r="F1007" s="3">
        <v>20</v>
      </c>
      <c r="G1007" s="2">
        <v>2</v>
      </c>
      <c r="H1007" s="2" t="str">
        <f t="shared" si="75"/>
        <v>Wednesday</v>
      </c>
      <c r="I1007" s="5">
        <f t="shared" si="76"/>
        <v>43743</v>
      </c>
      <c r="J1007" s="2" t="str">
        <f t="shared" si="77"/>
        <v>Saturday</v>
      </c>
      <c r="K1007" s="2" t="str">
        <f t="shared" si="78"/>
        <v>Weekday</v>
      </c>
      <c r="L1007" s="3">
        <f>IF(VLOOKUP(H1007,Discount_Days!A:C,3,0)&gt;0,VLOOKUP(H1007,Discount_Days!A:C,3,0)*NewSales_1001_1015!F1007,0)</f>
        <v>0</v>
      </c>
      <c r="M1007" s="3">
        <f t="shared" si="79"/>
        <v>20</v>
      </c>
    </row>
    <row r="1008" spans="1:13" x14ac:dyDescent="0.35">
      <c r="A1008" s="5">
        <v>43746</v>
      </c>
      <c r="B1008" s="2" t="s">
        <v>262</v>
      </c>
      <c r="C1008" s="3">
        <v>10</v>
      </c>
      <c r="D1008" s="3">
        <v>4.4000000000000004</v>
      </c>
      <c r="E1008" s="3">
        <v>8.8000000000000007</v>
      </c>
      <c r="F1008" s="3">
        <v>20</v>
      </c>
      <c r="G1008" s="2">
        <v>2</v>
      </c>
      <c r="H1008" s="2" t="str">
        <f t="shared" si="75"/>
        <v>Tuesday</v>
      </c>
      <c r="I1008" s="5">
        <f t="shared" si="76"/>
        <v>43749</v>
      </c>
      <c r="J1008" s="2" t="str">
        <f t="shared" si="77"/>
        <v>Friday</v>
      </c>
      <c r="K1008" s="2" t="str">
        <f t="shared" si="78"/>
        <v>Weekday</v>
      </c>
      <c r="L1008" s="3">
        <f>IF(VLOOKUP(H1008,Discount_Days!A:C,3,0)&gt;0,VLOOKUP(H1008,Discount_Days!A:C,3,0)*NewSales_1001_1015!F1008,0)</f>
        <v>1</v>
      </c>
      <c r="M1008" s="3">
        <f t="shared" si="79"/>
        <v>19</v>
      </c>
    </row>
    <row r="1009" spans="1:13" x14ac:dyDescent="0.35">
      <c r="A1009" s="5">
        <v>43748</v>
      </c>
      <c r="B1009" s="2" t="s">
        <v>262</v>
      </c>
      <c r="C1009" s="3">
        <v>10</v>
      </c>
      <c r="D1009" s="3">
        <v>4.4000000000000004</v>
      </c>
      <c r="E1009" s="3">
        <v>4.4000000000000004</v>
      </c>
      <c r="F1009" s="3">
        <v>10</v>
      </c>
      <c r="G1009" s="2">
        <v>1</v>
      </c>
      <c r="H1009" s="2" t="str">
        <f t="shared" si="75"/>
        <v>Thursday</v>
      </c>
      <c r="I1009" s="5">
        <f t="shared" si="76"/>
        <v>43751</v>
      </c>
      <c r="J1009" s="2" t="str">
        <f t="shared" si="77"/>
        <v>Sunday</v>
      </c>
      <c r="K1009" s="2" t="str">
        <f t="shared" si="78"/>
        <v>Weekday</v>
      </c>
      <c r="L1009" s="3">
        <f>IF(VLOOKUP(H1009,Discount_Days!A:C,3,0)&gt;0,VLOOKUP(H1009,Discount_Days!A:C,3,0)*NewSales_1001_1015!F1009,0)</f>
        <v>1</v>
      </c>
      <c r="M1009" s="3">
        <f t="shared" si="79"/>
        <v>9</v>
      </c>
    </row>
    <row r="1010" spans="1:13" x14ac:dyDescent="0.35">
      <c r="A1010" s="5">
        <v>43749</v>
      </c>
      <c r="B1010" s="2" t="s">
        <v>262</v>
      </c>
      <c r="C1010" s="3">
        <v>10</v>
      </c>
      <c r="D1010" s="3">
        <v>4.4000000000000004</v>
      </c>
      <c r="E1010" s="3">
        <v>13.2</v>
      </c>
      <c r="F1010" s="3">
        <v>30</v>
      </c>
      <c r="G1010" s="2">
        <v>3</v>
      </c>
      <c r="H1010" s="2" t="str">
        <f t="shared" si="75"/>
        <v>Friday</v>
      </c>
      <c r="I1010" s="5">
        <f t="shared" si="76"/>
        <v>43752</v>
      </c>
      <c r="J1010" s="2" t="str">
        <f t="shared" si="77"/>
        <v>Monday</v>
      </c>
      <c r="K1010" s="2" t="str">
        <f t="shared" si="78"/>
        <v>Weekday</v>
      </c>
      <c r="L1010" s="3">
        <f>IF(VLOOKUP(H1010,Discount_Days!A:C,3,0)&gt;0,VLOOKUP(H1010,Discount_Days!A:C,3,0)*NewSales_1001_1015!F1010,0)</f>
        <v>0</v>
      </c>
      <c r="M1010" s="3">
        <f t="shared" si="79"/>
        <v>30</v>
      </c>
    </row>
    <row r="1011" spans="1:13" x14ac:dyDescent="0.35">
      <c r="A1011" s="5">
        <v>43752</v>
      </c>
      <c r="B1011" s="2" t="s">
        <v>262</v>
      </c>
      <c r="C1011" s="3">
        <v>10</v>
      </c>
      <c r="D1011" s="3">
        <v>4.4000000000000004</v>
      </c>
      <c r="E1011" s="3">
        <v>8.8000000000000007</v>
      </c>
      <c r="F1011" s="3">
        <v>20</v>
      </c>
      <c r="G1011" s="2">
        <v>2</v>
      </c>
      <c r="H1011" s="2" t="str">
        <f t="shared" si="75"/>
        <v>Monday</v>
      </c>
      <c r="I1011" s="5">
        <f t="shared" si="76"/>
        <v>43755</v>
      </c>
      <c r="J1011" s="2" t="str">
        <f t="shared" si="77"/>
        <v>Thursday</v>
      </c>
      <c r="K1011" s="2" t="str">
        <f t="shared" si="78"/>
        <v>Weekend</v>
      </c>
      <c r="L1011" s="3">
        <f>IF(VLOOKUP(H1011,Discount_Days!A:C,3,0)&gt;0,VLOOKUP(H1011,Discount_Days!A:C,3,0)*NewSales_1001_1015!F1011,0)</f>
        <v>0</v>
      </c>
      <c r="M1011" s="3">
        <f t="shared" si="79"/>
        <v>20</v>
      </c>
    </row>
    <row r="1012" spans="1:13" x14ac:dyDescent="0.35">
      <c r="A1012" s="5">
        <v>43753</v>
      </c>
      <c r="B1012" s="2" t="s">
        <v>262</v>
      </c>
      <c r="C1012" s="3">
        <v>10</v>
      </c>
      <c r="D1012" s="3">
        <v>4.4000000000000004</v>
      </c>
      <c r="E1012" s="3">
        <v>4.4000000000000004</v>
      </c>
      <c r="F1012" s="3">
        <v>10</v>
      </c>
      <c r="G1012" s="2">
        <v>1</v>
      </c>
      <c r="H1012" s="2" t="str">
        <f t="shared" si="75"/>
        <v>Tuesday</v>
      </c>
      <c r="I1012" s="5">
        <f t="shared" si="76"/>
        <v>43756</v>
      </c>
      <c r="J1012" s="2" t="str">
        <f t="shared" si="77"/>
        <v>Friday</v>
      </c>
      <c r="K1012" s="2" t="str">
        <f t="shared" si="78"/>
        <v>Weekday</v>
      </c>
      <c r="L1012" s="3">
        <f>IF(VLOOKUP(H1012,Discount_Days!A:C,3,0)&gt;0,VLOOKUP(H1012,Discount_Days!A:C,3,0)*NewSales_1001_1015!F1012,0)</f>
        <v>0.5</v>
      </c>
      <c r="M1012" s="3">
        <f t="shared" si="79"/>
        <v>9.5</v>
      </c>
    </row>
    <row r="1013" spans="1:13" x14ac:dyDescent="0.35">
      <c r="A1013" s="5">
        <v>43739</v>
      </c>
      <c r="B1013" s="2" t="s">
        <v>55</v>
      </c>
      <c r="C1013" s="3">
        <v>20</v>
      </c>
      <c r="D1013" s="3">
        <v>5.9</v>
      </c>
      <c r="E1013" s="3">
        <v>35.4</v>
      </c>
      <c r="F1013" s="3">
        <v>120</v>
      </c>
      <c r="G1013" s="2">
        <v>6</v>
      </c>
      <c r="H1013" s="2" t="str">
        <f t="shared" si="75"/>
        <v>Tuesday</v>
      </c>
      <c r="I1013" s="5">
        <f t="shared" si="76"/>
        <v>43742</v>
      </c>
      <c r="J1013" s="2" t="str">
        <f t="shared" si="77"/>
        <v>Friday</v>
      </c>
      <c r="K1013" s="2" t="str">
        <f t="shared" si="78"/>
        <v>Weekday</v>
      </c>
      <c r="L1013" s="3">
        <f>IF(VLOOKUP(H1013,Discount_Days!A:C,3,0)&gt;0,VLOOKUP(H1013,Discount_Days!A:C,3,0)*NewSales_1001_1015!F1013,0)</f>
        <v>6</v>
      </c>
      <c r="M1013" s="3">
        <f t="shared" si="79"/>
        <v>114</v>
      </c>
    </row>
    <row r="1014" spans="1:13" x14ac:dyDescent="0.35">
      <c r="A1014" s="5">
        <v>43739</v>
      </c>
      <c r="B1014" s="2" t="s">
        <v>55</v>
      </c>
      <c r="C1014" s="3">
        <v>36.020000000000003</v>
      </c>
      <c r="D1014" s="3">
        <v>9.83</v>
      </c>
      <c r="E1014" s="3">
        <v>29.5</v>
      </c>
      <c r="F1014" s="3">
        <v>108.07</v>
      </c>
      <c r="G1014" s="2">
        <v>3</v>
      </c>
      <c r="H1014" s="2" t="str">
        <f t="shared" si="75"/>
        <v>Tuesday</v>
      </c>
      <c r="I1014" s="5">
        <f t="shared" si="76"/>
        <v>43742</v>
      </c>
      <c r="J1014" s="2" t="str">
        <f t="shared" si="77"/>
        <v>Friday</v>
      </c>
      <c r="K1014" s="2" t="str">
        <f t="shared" si="78"/>
        <v>Weekday</v>
      </c>
      <c r="L1014" s="3">
        <f>IF(VLOOKUP(H1014,Discount_Days!A:C,3,0)&gt;0,VLOOKUP(H1014,Discount_Days!A:C,3,0)*NewSales_1001_1015!F1014,0)</f>
        <v>5.4035000000000002</v>
      </c>
      <c r="M1014" s="3">
        <f t="shared" si="79"/>
        <v>102.6665</v>
      </c>
    </row>
    <row r="1015" spans="1:13" x14ac:dyDescent="0.35">
      <c r="A1015" s="5">
        <v>43740</v>
      </c>
      <c r="B1015" s="2" t="s">
        <v>55</v>
      </c>
      <c r="C1015" s="3">
        <v>20</v>
      </c>
      <c r="D1015" s="3">
        <v>5.9</v>
      </c>
      <c r="E1015" s="3">
        <v>5.9</v>
      </c>
      <c r="F1015" s="3">
        <v>20</v>
      </c>
      <c r="G1015" s="2">
        <v>1</v>
      </c>
      <c r="H1015" s="2" t="str">
        <f t="shared" si="75"/>
        <v>Wednesday</v>
      </c>
      <c r="I1015" s="5">
        <f t="shared" si="76"/>
        <v>43743</v>
      </c>
      <c r="J1015" s="2" t="str">
        <f t="shared" si="77"/>
        <v>Saturday</v>
      </c>
      <c r="K1015" s="2" t="str">
        <f t="shared" si="78"/>
        <v>Weekday</v>
      </c>
      <c r="L1015" s="3">
        <f>IF(VLOOKUP(H1015,Discount_Days!A:C,3,0)&gt;0,VLOOKUP(H1015,Discount_Days!A:C,3,0)*NewSales_1001_1015!F1015,0)</f>
        <v>0</v>
      </c>
      <c r="M1015" s="3">
        <f t="shared" si="79"/>
        <v>20</v>
      </c>
    </row>
    <row r="1016" spans="1:13" x14ac:dyDescent="0.35">
      <c r="A1016" s="5">
        <v>43740</v>
      </c>
      <c r="B1016" s="2" t="s">
        <v>55</v>
      </c>
      <c r="C1016" s="3">
        <v>35</v>
      </c>
      <c r="D1016" s="3">
        <v>11.8</v>
      </c>
      <c r="E1016" s="3">
        <v>23.6</v>
      </c>
      <c r="F1016" s="3">
        <v>70</v>
      </c>
      <c r="G1016" s="2">
        <v>2</v>
      </c>
      <c r="H1016" s="2" t="str">
        <f t="shared" si="75"/>
        <v>Wednesday</v>
      </c>
      <c r="I1016" s="5">
        <f t="shared" si="76"/>
        <v>43743</v>
      </c>
      <c r="J1016" s="2" t="str">
        <f t="shared" si="77"/>
        <v>Saturday</v>
      </c>
      <c r="K1016" s="2" t="str">
        <f t="shared" si="78"/>
        <v>Weekday</v>
      </c>
      <c r="L1016" s="3">
        <f>IF(VLOOKUP(H1016,Discount_Days!A:C,3,0)&gt;0,VLOOKUP(H1016,Discount_Days!A:C,3,0)*NewSales_1001_1015!F1016,0)</f>
        <v>0</v>
      </c>
      <c r="M1016" s="3">
        <f t="shared" si="79"/>
        <v>70</v>
      </c>
    </row>
    <row r="1017" spans="1:13" x14ac:dyDescent="0.35">
      <c r="A1017" s="5">
        <v>43741</v>
      </c>
      <c r="B1017" s="2" t="s">
        <v>55</v>
      </c>
      <c r="C1017" s="3">
        <v>20</v>
      </c>
      <c r="D1017" s="3">
        <v>5.9</v>
      </c>
      <c r="E1017" s="3">
        <v>41.3</v>
      </c>
      <c r="F1017" s="3">
        <v>140</v>
      </c>
      <c r="G1017" s="2">
        <v>7</v>
      </c>
      <c r="H1017" s="2" t="str">
        <f t="shared" si="75"/>
        <v>Thursday</v>
      </c>
      <c r="I1017" s="5">
        <f t="shared" si="76"/>
        <v>43744</v>
      </c>
      <c r="J1017" s="2" t="str">
        <f t="shared" si="77"/>
        <v>Sunday</v>
      </c>
      <c r="K1017" s="2" t="str">
        <f t="shared" si="78"/>
        <v>Weekday</v>
      </c>
      <c r="L1017" s="3">
        <f>IF(VLOOKUP(H1017,Discount_Days!A:C,3,0)&gt;0,VLOOKUP(H1017,Discount_Days!A:C,3,0)*NewSales_1001_1015!F1017,0)</f>
        <v>14</v>
      </c>
      <c r="M1017" s="3">
        <f t="shared" si="79"/>
        <v>126</v>
      </c>
    </row>
    <row r="1018" spans="1:13" x14ac:dyDescent="0.35">
      <c r="A1018" s="5">
        <v>43741</v>
      </c>
      <c r="B1018" s="2" t="s">
        <v>55</v>
      </c>
      <c r="C1018" s="3">
        <v>35</v>
      </c>
      <c r="D1018" s="3">
        <v>11.8</v>
      </c>
      <c r="E1018" s="3">
        <v>47.2</v>
      </c>
      <c r="F1018" s="3">
        <v>140</v>
      </c>
      <c r="G1018" s="2">
        <v>4</v>
      </c>
      <c r="H1018" s="2" t="str">
        <f t="shared" si="75"/>
        <v>Thursday</v>
      </c>
      <c r="I1018" s="5">
        <f t="shared" si="76"/>
        <v>43744</v>
      </c>
      <c r="J1018" s="2" t="str">
        <f t="shared" si="77"/>
        <v>Sunday</v>
      </c>
      <c r="K1018" s="2" t="str">
        <f t="shared" si="78"/>
        <v>Weekday</v>
      </c>
      <c r="L1018" s="3">
        <f>IF(VLOOKUP(H1018,Discount_Days!A:C,3,0)&gt;0,VLOOKUP(H1018,Discount_Days!A:C,3,0)*NewSales_1001_1015!F1018,0)</f>
        <v>14</v>
      </c>
      <c r="M1018" s="3">
        <f t="shared" si="79"/>
        <v>126</v>
      </c>
    </row>
    <row r="1019" spans="1:13" x14ac:dyDescent="0.35">
      <c r="A1019" s="5">
        <v>43742</v>
      </c>
      <c r="B1019" s="2" t="s">
        <v>55</v>
      </c>
      <c r="C1019" s="3">
        <v>9.9</v>
      </c>
      <c r="D1019" s="3">
        <v>5.9</v>
      </c>
      <c r="E1019" s="3">
        <v>29.5</v>
      </c>
      <c r="F1019" s="3">
        <v>49.5</v>
      </c>
      <c r="G1019" s="2">
        <v>5</v>
      </c>
      <c r="H1019" s="2" t="str">
        <f t="shared" si="75"/>
        <v>Friday</v>
      </c>
      <c r="I1019" s="5">
        <f t="shared" si="76"/>
        <v>43745</v>
      </c>
      <c r="J1019" s="2" t="str">
        <f t="shared" si="77"/>
        <v>Monday</v>
      </c>
      <c r="K1019" s="2" t="str">
        <f t="shared" si="78"/>
        <v>Weekday</v>
      </c>
      <c r="L1019" s="3">
        <f>IF(VLOOKUP(H1019,Discount_Days!A:C,3,0)&gt;0,VLOOKUP(H1019,Discount_Days!A:C,3,0)*NewSales_1001_1015!F1019,0)</f>
        <v>0</v>
      </c>
      <c r="M1019" s="3">
        <f t="shared" si="79"/>
        <v>49.5</v>
      </c>
    </row>
    <row r="1020" spans="1:13" x14ac:dyDescent="0.35">
      <c r="A1020" s="5">
        <v>43742</v>
      </c>
      <c r="B1020" s="2" t="s">
        <v>55</v>
      </c>
      <c r="C1020" s="3">
        <v>20</v>
      </c>
      <c r="D1020" s="3">
        <v>5.9</v>
      </c>
      <c r="E1020" s="3">
        <v>41.3</v>
      </c>
      <c r="F1020" s="3">
        <v>140</v>
      </c>
      <c r="G1020" s="2">
        <v>7</v>
      </c>
      <c r="H1020" s="2" t="str">
        <f t="shared" si="75"/>
        <v>Friday</v>
      </c>
      <c r="I1020" s="5">
        <f t="shared" si="76"/>
        <v>43745</v>
      </c>
      <c r="J1020" s="2" t="str">
        <f t="shared" si="77"/>
        <v>Monday</v>
      </c>
      <c r="K1020" s="2" t="str">
        <f t="shared" si="78"/>
        <v>Weekday</v>
      </c>
      <c r="L1020" s="3">
        <f>IF(VLOOKUP(H1020,Discount_Days!A:C,3,0)&gt;0,VLOOKUP(H1020,Discount_Days!A:C,3,0)*NewSales_1001_1015!F1020,0)</f>
        <v>0</v>
      </c>
      <c r="M1020" s="3">
        <f t="shared" si="79"/>
        <v>140</v>
      </c>
    </row>
    <row r="1021" spans="1:13" x14ac:dyDescent="0.35">
      <c r="A1021" s="5">
        <v>43742</v>
      </c>
      <c r="B1021" s="2" t="s">
        <v>55</v>
      </c>
      <c r="C1021" s="3">
        <v>35</v>
      </c>
      <c r="D1021" s="3">
        <v>11.8</v>
      </c>
      <c r="E1021" s="3">
        <v>11.8</v>
      </c>
      <c r="F1021" s="3">
        <v>35</v>
      </c>
      <c r="G1021" s="2">
        <v>1</v>
      </c>
      <c r="H1021" s="2" t="str">
        <f t="shared" si="75"/>
        <v>Friday</v>
      </c>
      <c r="I1021" s="5">
        <f t="shared" si="76"/>
        <v>43745</v>
      </c>
      <c r="J1021" s="2" t="str">
        <f t="shared" si="77"/>
        <v>Monday</v>
      </c>
      <c r="K1021" s="2" t="str">
        <f t="shared" si="78"/>
        <v>Weekday</v>
      </c>
      <c r="L1021" s="3">
        <f>IF(VLOOKUP(H1021,Discount_Days!A:C,3,0)&gt;0,VLOOKUP(H1021,Discount_Days!A:C,3,0)*NewSales_1001_1015!F1021,0)</f>
        <v>0</v>
      </c>
      <c r="M1021" s="3">
        <f t="shared" si="79"/>
        <v>35</v>
      </c>
    </row>
    <row r="1022" spans="1:13" x14ac:dyDescent="0.35">
      <c r="A1022" s="5">
        <v>43743</v>
      </c>
      <c r="B1022" s="2" t="s">
        <v>55</v>
      </c>
      <c r="C1022" s="3">
        <v>20.56</v>
      </c>
      <c r="D1022" s="3">
        <v>5.9</v>
      </c>
      <c r="E1022" s="3">
        <v>29.5</v>
      </c>
      <c r="F1022" s="3">
        <v>102.8</v>
      </c>
      <c r="G1022" s="2">
        <v>5</v>
      </c>
      <c r="H1022" s="2" t="str">
        <f t="shared" si="75"/>
        <v>Saturday</v>
      </c>
      <c r="I1022" s="5">
        <f t="shared" si="76"/>
        <v>43746</v>
      </c>
      <c r="J1022" s="2" t="str">
        <f t="shared" si="77"/>
        <v>Tuesday</v>
      </c>
      <c r="K1022" s="2" t="str">
        <f t="shared" si="78"/>
        <v>Weekend</v>
      </c>
      <c r="L1022" s="3">
        <f>IF(VLOOKUP(H1022,Discount_Days!A:C,3,0)&gt;0,VLOOKUP(H1022,Discount_Days!A:C,3,0)*NewSales_1001_1015!F1022,0)</f>
        <v>0</v>
      </c>
      <c r="M1022" s="3">
        <f t="shared" si="79"/>
        <v>102.8</v>
      </c>
    </row>
    <row r="1023" spans="1:13" x14ac:dyDescent="0.35">
      <c r="A1023" s="5">
        <v>43743</v>
      </c>
      <c r="B1023" s="2" t="s">
        <v>55</v>
      </c>
      <c r="C1023" s="3">
        <v>35</v>
      </c>
      <c r="D1023" s="3">
        <v>11.8</v>
      </c>
      <c r="E1023" s="3">
        <v>23.6</v>
      </c>
      <c r="F1023" s="3">
        <v>70</v>
      </c>
      <c r="G1023" s="2">
        <v>2</v>
      </c>
      <c r="H1023" s="2" t="str">
        <f t="shared" si="75"/>
        <v>Saturday</v>
      </c>
      <c r="I1023" s="5">
        <f t="shared" si="76"/>
        <v>43746</v>
      </c>
      <c r="J1023" s="2" t="str">
        <f t="shared" si="77"/>
        <v>Tuesday</v>
      </c>
      <c r="K1023" s="2" t="str">
        <f t="shared" si="78"/>
        <v>Weekend</v>
      </c>
      <c r="L1023" s="3">
        <f>IF(VLOOKUP(H1023,Discount_Days!A:C,3,0)&gt;0,VLOOKUP(H1023,Discount_Days!A:C,3,0)*NewSales_1001_1015!F1023,0)</f>
        <v>0</v>
      </c>
      <c r="M1023" s="3">
        <f t="shared" si="79"/>
        <v>70</v>
      </c>
    </row>
    <row r="1024" spans="1:13" x14ac:dyDescent="0.35">
      <c r="A1024" s="5">
        <v>43744</v>
      </c>
      <c r="B1024" s="2" t="s">
        <v>55</v>
      </c>
      <c r="C1024" s="3">
        <v>20</v>
      </c>
      <c r="D1024" s="3">
        <v>5.9</v>
      </c>
      <c r="E1024" s="3">
        <v>53.1</v>
      </c>
      <c r="F1024" s="3">
        <v>180</v>
      </c>
      <c r="G1024" s="2">
        <v>9</v>
      </c>
      <c r="H1024" s="2" t="str">
        <f t="shared" si="75"/>
        <v>Sunday</v>
      </c>
      <c r="I1024" s="5">
        <f t="shared" si="76"/>
        <v>43747</v>
      </c>
      <c r="J1024" s="2" t="str">
        <f t="shared" si="77"/>
        <v>Wednesday</v>
      </c>
      <c r="K1024" s="2" t="str">
        <f t="shared" si="78"/>
        <v>Weekend</v>
      </c>
      <c r="L1024" s="3">
        <f>IF(VLOOKUP(H1024,Discount_Days!A:C,3,0)&gt;0,VLOOKUP(H1024,Discount_Days!A:C,3,0)*NewSales_1001_1015!F1024,0)</f>
        <v>0</v>
      </c>
      <c r="M1024" s="3">
        <f t="shared" si="79"/>
        <v>180</v>
      </c>
    </row>
    <row r="1025" spans="1:13" x14ac:dyDescent="0.35">
      <c r="A1025" s="5">
        <v>43744</v>
      </c>
      <c r="B1025" s="2" t="s">
        <v>55</v>
      </c>
      <c r="C1025" s="3">
        <v>35</v>
      </c>
      <c r="D1025" s="3">
        <v>11.8</v>
      </c>
      <c r="E1025" s="3">
        <v>23.6</v>
      </c>
      <c r="F1025" s="3">
        <v>70</v>
      </c>
      <c r="G1025" s="2">
        <v>2</v>
      </c>
      <c r="H1025" s="2" t="str">
        <f t="shared" si="75"/>
        <v>Sunday</v>
      </c>
      <c r="I1025" s="5">
        <f t="shared" si="76"/>
        <v>43747</v>
      </c>
      <c r="J1025" s="2" t="str">
        <f t="shared" si="77"/>
        <v>Wednesday</v>
      </c>
      <c r="K1025" s="2" t="str">
        <f t="shared" si="78"/>
        <v>Weekend</v>
      </c>
      <c r="L1025" s="3">
        <f>IF(VLOOKUP(H1025,Discount_Days!A:C,3,0)&gt;0,VLOOKUP(H1025,Discount_Days!A:C,3,0)*NewSales_1001_1015!F1025,0)</f>
        <v>0</v>
      </c>
      <c r="M1025" s="3">
        <f t="shared" si="79"/>
        <v>70</v>
      </c>
    </row>
    <row r="1026" spans="1:13" x14ac:dyDescent="0.35">
      <c r="A1026" s="5">
        <v>43745</v>
      </c>
      <c r="B1026" s="2" t="s">
        <v>55</v>
      </c>
      <c r="C1026" s="3">
        <v>20</v>
      </c>
      <c r="D1026" s="3">
        <v>5.9</v>
      </c>
      <c r="E1026" s="3">
        <v>29.5</v>
      </c>
      <c r="F1026" s="3">
        <v>100</v>
      </c>
      <c r="G1026" s="2">
        <v>5</v>
      </c>
      <c r="H1026" s="2" t="str">
        <f t="shared" si="75"/>
        <v>Monday</v>
      </c>
      <c r="I1026" s="5">
        <f t="shared" si="76"/>
        <v>43748</v>
      </c>
      <c r="J1026" s="2" t="str">
        <f t="shared" si="77"/>
        <v>Thursday</v>
      </c>
      <c r="K1026" s="2" t="str">
        <f t="shared" si="78"/>
        <v>Weekend</v>
      </c>
      <c r="L1026" s="3">
        <f>IF(VLOOKUP(H1026,Discount_Days!A:C,3,0)&gt;0,VLOOKUP(H1026,Discount_Days!A:C,3,0)*NewSales_1001_1015!F1026,0)</f>
        <v>0</v>
      </c>
      <c r="M1026" s="3">
        <f t="shared" si="79"/>
        <v>100</v>
      </c>
    </row>
    <row r="1027" spans="1:13" x14ac:dyDescent="0.35">
      <c r="A1027" s="5">
        <v>43745</v>
      </c>
      <c r="B1027" s="2" t="s">
        <v>55</v>
      </c>
      <c r="C1027" s="3">
        <v>35</v>
      </c>
      <c r="D1027" s="3">
        <v>11.8</v>
      </c>
      <c r="E1027" s="3">
        <v>11.8</v>
      </c>
      <c r="F1027" s="3">
        <v>35</v>
      </c>
      <c r="G1027" s="2">
        <v>1</v>
      </c>
      <c r="H1027" s="2" t="str">
        <f t="shared" ref="H1027:H1090" si="80">TEXT(A1027,"dddd")</f>
        <v>Monday</v>
      </c>
      <c r="I1027" s="5">
        <f t="shared" ref="I1027:I1090" si="81">A1027+3</f>
        <v>43748</v>
      </c>
      <c r="J1027" s="2" t="str">
        <f t="shared" ref="J1027:J1090" si="82">TEXT(I1027,"dddd")</f>
        <v>Thursday</v>
      </c>
      <c r="K1027" s="2" t="str">
        <f t="shared" ref="K1027:K1090" si="83">IF(OR(H1027="Mondayday",H1027="Tuesday",H1027="Wednesday",H1027="Thursday",H1027="Friday"),"Weekday","Weekend")</f>
        <v>Weekend</v>
      </c>
      <c r="L1027" s="3">
        <f>IF(VLOOKUP(H1027,Discount_Days!A:C,3,0)&gt;0,VLOOKUP(H1027,Discount_Days!A:C,3,0)*NewSales_1001_1015!F1027,0)</f>
        <v>0</v>
      </c>
      <c r="M1027" s="3">
        <f t="shared" ref="M1027:M1090" si="84">F1027-L1027</f>
        <v>35</v>
      </c>
    </row>
    <row r="1028" spans="1:13" x14ac:dyDescent="0.35">
      <c r="A1028" s="5">
        <v>43746</v>
      </c>
      <c r="B1028" s="2" t="s">
        <v>55</v>
      </c>
      <c r="C1028" s="3">
        <v>20</v>
      </c>
      <c r="D1028" s="3">
        <v>5.9</v>
      </c>
      <c r="E1028" s="3">
        <v>53.1</v>
      </c>
      <c r="F1028" s="3">
        <v>180</v>
      </c>
      <c r="G1028" s="2">
        <v>9</v>
      </c>
      <c r="H1028" s="2" t="str">
        <f t="shared" si="80"/>
        <v>Tuesday</v>
      </c>
      <c r="I1028" s="5">
        <f t="shared" si="81"/>
        <v>43749</v>
      </c>
      <c r="J1028" s="2" t="str">
        <f t="shared" si="82"/>
        <v>Friday</v>
      </c>
      <c r="K1028" s="2" t="str">
        <f t="shared" si="83"/>
        <v>Weekday</v>
      </c>
      <c r="L1028" s="3">
        <f>IF(VLOOKUP(H1028,Discount_Days!A:C,3,0)&gt;0,VLOOKUP(H1028,Discount_Days!A:C,3,0)*NewSales_1001_1015!F1028,0)</f>
        <v>9</v>
      </c>
      <c r="M1028" s="3">
        <f t="shared" si="84"/>
        <v>171</v>
      </c>
    </row>
    <row r="1029" spans="1:13" x14ac:dyDescent="0.35">
      <c r="A1029" s="5">
        <v>43746</v>
      </c>
      <c r="B1029" s="2" t="s">
        <v>55</v>
      </c>
      <c r="C1029" s="3">
        <v>35</v>
      </c>
      <c r="D1029" s="3">
        <v>11.8</v>
      </c>
      <c r="E1029" s="3">
        <v>23.6</v>
      </c>
      <c r="F1029" s="3">
        <v>70</v>
      </c>
      <c r="G1029" s="2">
        <v>2</v>
      </c>
      <c r="H1029" s="2" t="str">
        <f t="shared" si="80"/>
        <v>Tuesday</v>
      </c>
      <c r="I1029" s="5">
        <f t="shared" si="81"/>
        <v>43749</v>
      </c>
      <c r="J1029" s="2" t="str">
        <f t="shared" si="82"/>
        <v>Friday</v>
      </c>
      <c r="K1029" s="2" t="str">
        <f t="shared" si="83"/>
        <v>Weekday</v>
      </c>
      <c r="L1029" s="3">
        <f>IF(VLOOKUP(H1029,Discount_Days!A:C,3,0)&gt;0,VLOOKUP(H1029,Discount_Days!A:C,3,0)*NewSales_1001_1015!F1029,0)</f>
        <v>3.5</v>
      </c>
      <c r="M1029" s="3">
        <f t="shared" si="84"/>
        <v>66.5</v>
      </c>
    </row>
    <row r="1030" spans="1:13" x14ac:dyDescent="0.35">
      <c r="A1030" s="5">
        <v>43747</v>
      </c>
      <c r="B1030" s="2" t="s">
        <v>55</v>
      </c>
      <c r="C1030" s="3">
        <v>20</v>
      </c>
      <c r="D1030" s="3">
        <v>5.9</v>
      </c>
      <c r="E1030" s="3">
        <v>11.8</v>
      </c>
      <c r="F1030" s="3">
        <v>40</v>
      </c>
      <c r="G1030" s="2">
        <v>2</v>
      </c>
      <c r="H1030" s="2" t="str">
        <f t="shared" si="80"/>
        <v>Wednesday</v>
      </c>
      <c r="I1030" s="5">
        <f t="shared" si="81"/>
        <v>43750</v>
      </c>
      <c r="J1030" s="2" t="str">
        <f t="shared" si="82"/>
        <v>Saturday</v>
      </c>
      <c r="K1030" s="2" t="str">
        <f t="shared" si="83"/>
        <v>Weekday</v>
      </c>
      <c r="L1030" s="3">
        <f>IF(VLOOKUP(H1030,Discount_Days!A:C,3,0)&gt;0,VLOOKUP(H1030,Discount_Days!A:C,3,0)*NewSales_1001_1015!F1030,0)</f>
        <v>0</v>
      </c>
      <c r="M1030" s="3">
        <f t="shared" si="84"/>
        <v>40</v>
      </c>
    </row>
    <row r="1031" spans="1:13" x14ac:dyDescent="0.35">
      <c r="A1031" s="5">
        <v>43748</v>
      </c>
      <c r="B1031" s="2" t="s">
        <v>55</v>
      </c>
      <c r="C1031" s="3">
        <v>20</v>
      </c>
      <c r="D1031" s="3">
        <v>5.9</v>
      </c>
      <c r="E1031" s="3">
        <v>29.5</v>
      </c>
      <c r="F1031" s="3">
        <v>100</v>
      </c>
      <c r="G1031" s="2">
        <v>5</v>
      </c>
      <c r="H1031" s="2" t="str">
        <f t="shared" si="80"/>
        <v>Thursday</v>
      </c>
      <c r="I1031" s="5">
        <f t="shared" si="81"/>
        <v>43751</v>
      </c>
      <c r="J1031" s="2" t="str">
        <f t="shared" si="82"/>
        <v>Sunday</v>
      </c>
      <c r="K1031" s="2" t="str">
        <f t="shared" si="83"/>
        <v>Weekday</v>
      </c>
      <c r="L1031" s="3">
        <f>IF(VLOOKUP(H1031,Discount_Days!A:C,3,0)&gt;0,VLOOKUP(H1031,Discount_Days!A:C,3,0)*NewSales_1001_1015!F1031,0)</f>
        <v>10</v>
      </c>
      <c r="M1031" s="3">
        <f t="shared" si="84"/>
        <v>90</v>
      </c>
    </row>
    <row r="1032" spans="1:13" x14ac:dyDescent="0.35">
      <c r="A1032" s="5">
        <v>43748</v>
      </c>
      <c r="B1032" s="2" t="s">
        <v>55</v>
      </c>
      <c r="C1032" s="3">
        <v>35</v>
      </c>
      <c r="D1032" s="3">
        <v>11.8</v>
      </c>
      <c r="E1032" s="3">
        <v>59</v>
      </c>
      <c r="F1032" s="3">
        <v>175</v>
      </c>
      <c r="G1032" s="2">
        <v>5</v>
      </c>
      <c r="H1032" s="2" t="str">
        <f t="shared" si="80"/>
        <v>Thursday</v>
      </c>
      <c r="I1032" s="5">
        <f t="shared" si="81"/>
        <v>43751</v>
      </c>
      <c r="J1032" s="2" t="str">
        <f t="shared" si="82"/>
        <v>Sunday</v>
      </c>
      <c r="K1032" s="2" t="str">
        <f t="shared" si="83"/>
        <v>Weekday</v>
      </c>
      <c r="L1032" s="3">
        <f>IF(VLOOKUP(H1032,Discount_Days!A:C,3,0)&gt;0,VLOOKUP(H1032,Discount_Days!A:C,3,0)*NewSales_1001_1015!F1032,0)</f>
        <v>17.5</v>
      </c>
      <c r="M1032" s="3">
        <f t="shared" si="84"/>
        <v>157.5</v>
      </c>
    </row>
    <row r="1033" spans="1:13" x14ac:dyDescent="0.35">
      <c r="A1033" s="5">
        <v>43749</v>
      </c>
      <c r="B1033" s="2" t="s">
        <v>55</v>
      </c>
      <c r="C1033" s="3">
        <v>9.9</v>
      </c>
      <c r="D1033" s="3">
        <v>5.9</v>
      </c>
      <c r="E1033" s="3">
        <v>35.4</v>
      </c>
      <c r="F1033" s="3">
        <v>59.4</v>
      </c>
      <c r="G1033" s="2">
        <v>6</v>
      </c>
      <c r="H1033" s="2" t="str">
        <f t="shared" si="80"/>
        <v>Friday</v>
      </c>
      <c r="I1033" s="5">
        <f t="shared" si="81"/>
        <v>43752</v>
      </c>
      <c r="J1033" s="2" t="str">
        <f t="shared" si="82"/>
        <v>Monday</v>
      </c>
      <c r="K1033" s="2" t="str">
        <f t="shared" si="83"/>
        <v>Weekday</v>
      </c>
      <c r="L1033" s="3">
        <f>IF(VLOOKUP(H1033,Discount_Days!A:C,3,0)&gt;0,VLOOKUP(H1033,Discount_Days!A:C,3,0)*NewSales_1001_1015!F1033,0)</f>
        <v>0</v>
      </c>
      <c r="M1033" s="3">
        <f t="shared" si="84"/>
        <v>59.4</v>
      </c>
    </row>
    <row r="1034" spans="1:13" x14ac:dyDescent="0.35">
      <c r="A1034" s="5">
        <v>43749</v>
      </c>
      <c r="B1034" s="2" t="s">
        <v>55</v>
      </c>
      <c r="C1034" s="3">
        <v>20</v>
      </c>
      <c r="D1034" s="3">
        <v>5.9</v>
      </c>
      <c r="E1034" s="3">
        <v>11.8</v>
      </c>
      <c r="F1034" s="3">
        <v>40</v>
      </c>
      <c r="G1034" s="2">
        <v>2</v>
      </c>
      <c r="H1034" s="2" t="str">
        <f t="shared" si="80"/>
        <v>Friday</v>
      </c>
      <c r="I1034" s="5">
        <f t="shared" si="81"/>
        <v>43752</v>
      </c>
      <c r="J1034" s="2" t="str">
        <f t="shared" si="82"/>
        <v>Monday</v>
      </c>
      <c r="K1034" s="2" t="str">
        <f t="shared" si="83"/>
        <v>Weekday</v>
      </c>
      <c r="L1034" s="3">
        <f>IF(VLOOKUP(H1034,Discount_Days!A:C,3,0)&gt;0,VLOOKUP(H1034,Discount_Days!A:C,3,0)*NewSales_1001_1015!F1034,0)</f>
        <v>0</v>
      </c>
      <c r="M1034" s="3">
        <f t="shared" si="84"/>
        <v>40</v>
      </c>
    </row>
    <row r="1035" spans="1:13" x14ac:dyDescent="0.35">
      <c r="A1035" s="5">
        <v>43749</v>
      </c>
      <c r="B1035" s="2" t="s">
        <v>55</v>
      </c>
      <c r="C1035" s="3">
        <v>35</v>
      </c>
      <c r="D1035" s="3">
        <v>11.8</v>
      </c>
      <c r="E1035" s="3">
        <v>35.4</v>
      </c>
      <c r="F1035" s="3">
        <v>105</v>
      </c>
      <c r="G1035" s="2">
        <v>3</v>
      </c>
      <c r="H1035" s="2" t="str">
        <f t="shared" si="80"/>
        <v>Friday</v>
      </c>
      <c r="I1035" s="5">
        <f t="shared" si="81"/>
        <v>43752</v>
      </c>
      <c r="J1035" s="2" t="str">
        <f t="shared" si="82"/>
        <v>Monday</v>
      </c>
      <c r="K1035" s="2" t="str">
        <f t="shared" si="83"/>
        <v>Weekday</v>
      </c>
      <c r="L1035" s="3">
        <f>IF(VLOOKUP(H1035,Discount_Days!A:C,3,0)&gt;0,VLOOKUP(H1035,Discount_Days!A:C,3,0)*NewSales_1001_1015!F1035,0)</f>
        <v>0</v>
      </c>
      <c r="M1035" s="3">
        <f t="shared" si="84"/>
        <v>105</v>
      </c>
    </row>
    <row r="1036" spans="1:13" x14ac:dyDescent="0.35">
      <c r="A1036" s="5">
        <v>43750</v>
      </c>
      <c r="B1036" s="2" t="s">
        <v>55</v>
      </c>
      <c r="C1036" s="3">
        <v>20.420000000000002</v>
      </c>
      <c r="D1036" s="3">
        <v>5.9</v>
      </c>
      <c r="E1036" s="3">
        <v>41.3</v>
      </c>
      <c r="F1036" s="3">
        <v>142.91</v>
      </c>
      <c r="G1036" s="2">
        <v>7</v>
      </c>
      <c r="H1036" s="2" t="str">
        <f t="shared" si="80"/>
        <v>Saturday</v>
      </c>
      <c r="I1036" s="5">
        <f t="shared" si="81"/>
        <v>43753</v>
      </c>
      <c r="J1036" s="2" t="str">
        <f t="shared" si="82"/>
        <v>Tuesday</v>
      </c>
      <c r="K1036" s="2" t="str">
        <f t="shared" si="83"/>
        <v>Weekend</v>
      </c>
      <c r="L1036" s="3">
        <f>IF(VLOOKUP(H1036,Discount_Days!A:C,3,0)&gt;0,VLOOKUP(H1036,Discount_Days!A:C,3,0)*NewSales_1001_1015!F1036,0)</f>
        <v>0</v>
      </c>
      <c r="M1036" s="3">
        <f t="shared" si="84"/>
        <v>142.91</v>
      </c>
    </row>
    <row r="1037" spans="1:13" x14ac:dyDescent="0.35">
      <c r="A1037" s="5">
        <v>43750</v>
      </c>
      <c r="B1037" s="2" t="s">
        <v>55</v>
      </c>
      <c r="C1037" s="3">
        <v>35</v>
      </c>
      <c r="D1037" s="3">
        <v>11.8</v>
      </c>
      <c r="E1037" s="3">
        <v>23.6</v>
      </c>
      <c r="F1037" s="3">
        <v>70</v>
      </c>
      <c r="G1037" s="2">
        <v>2</v>
      </c>
      <c r="H1037" s="2" t="str">
        <f t="shared" si="80"/>
        <v>Saturday</v>
      </c>
      <c r="I1037" s="5">
        <f t="shared" si="81"/>
        <v>43753</v>
      </c>
      <c r="J1037" s="2" t="str">
        <f t="shared" si="82"/>
        <v>Tuesday</v>
      </c>
      <c r="K1037" s="2" t="str">
        <f t="shared" si="83"/>
        <v>Weekend</v>
      </c>
      <c r="L1037" s="3">
        <f>IF(VLOOKUP(H1037,Discount_Days!A:C,3,0)&gt;0,VLOOKUP(H1037,Discount_Days!A:C,3,0)*NewSales_1001_1015!F1037,0)</f>
        <v>0</v>
      </c>
      <c r="M1037" s="3">
        <f t="shared" si="84"/>
        <v>70</v>
      </c>
    </row>
    <row r="1038" spans="1:13" x14ac:dyDescent="0.35">
      <c r="A1038" s="5">
        <v>43751</v>
      </c>
      <c r="B1038" s="2" t="s">
        <v>55</v>
      </c>
      <c r="C1038" s="3">
        <v>20</v>
      </c>
      <c r="D1038" s="3">
        <v>5.9</v>
      </c>
      <c r="E1038" s="3">
        <v>41.3</v>
      </c>
      <c r="F1038" s="3">
        <v>140</v>
      </c>
      <c r="G1038" s="2">
        <v>7</v>
      </c>
      <c r="H1038" s="2" t="str">
        <f t="shared" si="80"/>
        <v>Sunday</v>
      </c>
      <c r="I1038" s="5">
        <f t="shared" si="81"/>
        <v>43754</v>
      </c>
      <c r="J1038" s="2" t="str">
        <f t="shared" si="82"/>
        <v>Wednesday</v>
      </c>
      <c r="K1038" s="2" t="str">
        <f t="shared" si="83"/>
        <v>Weekend</v>
      </c>
      <c r="L1038" s="3">
        <f>IF(VLOOKUP(H1038,Discount_Days!A:C,3,0)&gt;0,VLOOKUP(H1038,Discount_Days!A:C,3,0)*NewSales_1001_1015!F1038,0)</f>
        <v>0</v>
      </c>
      <c r="M1038" s="3">
        <f t="shared" si="84"/>
        <v>140</v>
      </c>
    </row>
    <row r="1039" spans="1:13" x14ac:dyDescent="0.35">
      <c r="A1039" s="5">
        <v>43752</v>
      </c>
      <c r="B1039" s="2" t="s">
        <v>55</v>
      </c>
      <c r="C1039" s="3">
        <v>20</v>
      </c>
      <c r="D1039" s="3">
        <v>5.9</v>
      </c>
      <c r="E1039" s="3">
        <v>29.5</v>
      </c>
      <c r="F1039" s="3">
        <v>100</v>
      </c>
      <c r="G1039" s="2">
        <v>5</v>
      </c>
      <c r="H1039" s="2" t="str">
        <f t="shared" si="80"/>
        <v>Monday</v>
      </c>
      <c r="I1039" s="5">
        <f t="shared" si="81"/>
        <v>43755</v>
      </c>
      <c r="J1039" s="2" t="str">
        <f t="shared" si="82"/>
        <v>Thursday</v>
      </c>
      <c r="K1039" s="2" t="str">
        <f t="shared" si="83"/>
        <v>Weekend</v>
      </c>
      <c r="L1039" s="3">
        <f>IF(VLOOKUP(H1039,Discount_Days!A:C,3,0)&gt;0,VLOOKUP(H1039,Discount_Days!A:C,3,0)*NewSales_1001_1015!F1039,0)</f>
        <v>0</v>
      </c>
      <c r="M1039" s="3">
        <f t="shared" si="84"/>
        <v>100</v>
      </c>
    </row>
    <row r="1040" spans="1:13" x14ac:dyDescent="0.35">
      <c r="A1040" s="5">
        <v>43753</v>
      </c>
      <c r="B1040" s="2" t="s">
        <v>55</v>
      </c>
      <c r="C1040" s="3">
        <v>20</v>
      </c>
      <c r="D1040" s="3">
        <v>5.9</v>
      </c>
      <c r="E1040" s="3">
        <v>23.6</v>
      </c>
      <c r="F1040" s="3">
        <v>80</v>
      </c>
      <c r="G1040" s="2">
        <v>4</v>
      </c>
      <c r="H1040" s="2" t="str">
        <f t="shared" si="80"/>
        <v>Tuesday</v>
      </c>
      <c r="I1040" s="5">
        <f t="shared" si="81"/>
        <v>43756</v>
      </c>
      <c r="J1040" s="2" t="str">
        <f t="shared" si="82"/>
        <v>Friday</v>
      </c>
      <c r="K1040" s="2" t="str">
        <f t="shared" si="83"/>
        <v>Weekday</v>
      </c>
      <c r="L1040" s="3">
        <f>IF(VLOOKUP(H1040,Discount_Days!A:C,3,0)&gt;0,VLOOKUP(H1040,Discount_Days!A:C,3,0)*NewSales_1001_1015!F1040,0)</f>
        <v>4</v>
      </c>
      <c r="M1040" s="3">
        <f t="shared" si="84"/>
        <v>76</v>
      </c>
    </row>
    <row r="1041" spans="1:13" x14ac:dyDescent="0.35">
      <c r="A1041" s="5">
        <v>43753</v>
      </c>
      <c r="B1041" s="2" t="s">
        <v>55</v>
      </c>
      <c r="C1041" s="3">
        <v>35</v>
      </c>
      <c r="D1041" s="3">
        <v>11.8</v>
      </c>
      <c r="E1041" s="3">
        <v>11.8</v>
      </c>
      <c r="F1041" s="3">
        <v>35</v>
      </c>
      <c r="G1041" s="2">
        <v>1</v>
      </c>
      <c r="H1041" s="2" t="str">
        <f t="shared" si="80"/>
        <v>Tuesday</v>
      </c>
      <c r="I1041" s="5">
        <f t="shared" si="81"/>
        <v>43756</v>
      </c>
      <c r="J1041" s="2" t="str">
        <f t="shared" si="82"/>
        <v>Friday</v>
      </c>
      <c r="K1041" s="2" t="str">
        <f t="shared" si="83"/>
        <v>Weekday</v>
      </c>
      <c r="L1041" s="3">
        <f>IF(VLOOKUP(H1041,Discount_Days!A:C,3,0)&gt;0,VLOOKUP(H1041,Discount_Days!A:C,3,0)*NewSales_1001_1015!F1041,0)</f>
        <v>1.75</v>
      </c>
      <c r="M1041" s="3">
        <f t="shared" si="84"/>
        <v>33.25</v>
      </c>
    </row>
    <row r="1042" spans="1:13" x14ac:dyDescent="0.35">
      <c r="A1042" s="5">
        <v>43740</v>
      </c>
      <c r="B1042" s="2" t="s">
        <v>56</v>
      </c>
      <c r="C1042" s="3">
        <v>59</v>
      </c>
      <c r="D1042" s="3">
        <v>21.5</v>
      </c>
      <c r="E1042" s="3">
        <v>21.5</v>
      </c>
      <c r="F1042" s="3">
        <v>59</v>
      </c>
      <c r="G1042" s="2">
        <v>1</v>
      </c>
      <c r="H1042" s="2" t="str">
        <f t="shared" si="80"/>
        <v>Wednesday</v>
      </c>
      <c r="I1042" s="5">
        <f t="shared" si="81"/>
        <v>43743</v>
      </c>
      <c r="J1042" s="2" t="str">
        <f t="shared" si="82"/>
        <v>Saturday</v>
      </c>
      <c r="K1042" s="2" t="str">
        <f t="shared" si="83"/>
        <v>Weekday</v>
      </c>
      <c r="L1042" s="3">
        <f>IF(VLOOKUP(H1042,Discount_Days!A:C,3,0)&gt;0,VLOOKUP(H1042,Discount_Days!A:C,3,0)*NewSales_1001_1015!F1042,0)</f>
        <v>0</v>
      </c>
      <c r="M1042" s="3">
        <f t="shared" si="84"/>
        <v>59</v>
      </c>
    </row>
    <row r="1043" spans="1:13" x14ac:dyDescent="0.35">
      <c r="A1043" s="5">
        <v>43744</v>
      </c>
      <c r="B1043" s="2" t="s">
        <v>56</v>
      </c>
      <c r="C1043" s="3">
        <v>59</v>
      </c>
      <c r="D1043" s="3">
        <v>21.5</v>
      </c>
      <c r="E1043" s="3">
        <v>21.5</v>
      </c>
      <c r="F1043" s="3">
        <v>59</v>
      </c>
      <c r="G1043" s="2">
        <v>1</v>
      </c>
      <c r="H1043" s="2" t="str">
        <f t="shared" si="80"/>
        <v>Sunday</v>
      </c>
      <c r="I1043" s="5">
        <f t="shared" si="81"/>
        <v>43747</v>
      </c>
      <c r="J1043" s="2" t="str">
        <f t="shared" si="82"/>
        <v>Wednesday</v>
      </c>
      <c r="K1043" s="2" t="str">
        <f t="shared" si="83"/>
        <v>Weekend</v>
      </c>
      <c r="L1043" s="3">
        <f>IF(VLOOKUP(H1043,Discount_Days!A:C,3,0)&gt;0,VLOOKUP(H1043,Discount_Days!A:C,3,0)*NewSales_1001_1015!F1043,0)</f>
        <v>0</v>
      </c>
      <c r="M1043" s="3">
        <f t="shared" si="84"/>
        <v>59</v>
      </c>
    </row>
    <row r="1044" spans="1:13" x14ac:dyDescent="0.35">
      <c r="A1044" s="5">
        <v>43745</v>
      </c>
      <c r="B1044" s="2" t="s">
        <v>56</v>
      </c>
      <c r="C1044" s="3">
        <v>59</v>
      </c>
      <c r="D1044" s="3">
        <v>21.5</v>
      </c>
      <c r="E1044" s="3">
        <v>21.5</v>
      </c>
      <c r="F1044" s="3">
        <v>59</v>
      </c>
      <c r="G1044" s="2">
        <v>1</v>
      </c>
      <c r="H1044" s="2" t="str">
        <f t="shared" si="80"/>
        <v>Monday</v>
      </c>
      <c r="I1044" s="5">
        <f t="shared" si="81"/>
        <v>43748</v>
      </c>
      <c r="J1044" s="2" t="str">
        <f t="shared" si="82"/>
        <v>Thursday</v>
      </c>
      <c r="K1044" s="2" t="str">
        <f t="shared" si="83"/>
        <v>Weekend</v>
      </c>
      <c r="L1044" s="3">
        <f>IF(VLOOKUP(H1044,Discount_Days!A:C,3,0)&gt;0,VLOOKUP(H1044,Discount_Days!A:C,3,0)*NewSales_1001_1015!F1044,0)</f>
        <v>0</v>
      </c>
      <c r="M1044" s="3">
        <f t="shared" si="84"/>
        <v>59</v>
      </c>
    </row>
    <row r="1045" spans="1:13" x14ac:dyDescent="0.35">
      <c r="A1045" s="5">
        <v>43750</v>
      </c>
      <c r="B1045" s="2" t="s">
        <v>56</v>
      </c>
      <c r="C1045" s="3">
        <v>59</v>
      </c>
      <c r="D1045" s="3">
        <v>21.5</v>
      </c>
      <c r="E1045" s="3">
        <v>21.5</v>
      </c>
      <c r="F1045" s="3">
        <v>59</v>
      </c>
      <c r="G1045" s="2">
        <v>1</v>
      </c>
      <c r="H1045" s="2" t="str">
        <f t="shared" si="80"/>
        <v>Saturday</v>
      </c>
      <c r="I1045" s="5">
        <f t="shared" si="81"/>
        <v>43753</v>
      </c>
      <c r="J1045" s="2" t="str">
        <f t="shared" si="82"/>
        <v>Tuesday</v>
      </c>
      <c r="K1045" s="2" t="str">
        <f t="shared" si="83"/>
        <v>Weekend</v>
      </c>
      <c r="L1045" s="3">
        <f>IF(VLOOKUP(H1045,Discount_Days!A:C,3,0)&gt;0,VLOOKUP(H1045,Discount_Days!A:C,3,0)*NewSales_1001_1015!F1045,0)</f>
        <v>0</v>
      </c>
      <c r="M1045" s="3">
        <f t="shared" si="84"/>
        <v>59</v>
      </c>
    </row>
    <row r="1046" spans="1:13" x14ac:dyDescent="0.35">
      <c r="A1046" s="5">
        <v>43752</v>
      </c>
      <c r="B1046" s="2" t="s">
        <v>56</v>
      </c>
      <c r="C1046" s="3">
        <v>59</v>
      </c>
      <c r="D1046" s="3">
        <v>21.5</v>
      </c>
      <c r="E1046" s="3">
        <v>21.5</v>
      </c>
      <c r="F1046" s="3">
        <v>59</v>
      </c>
      <c r="G1046" s="2">
        <v>1</v>
      </c>
      <c r="H1046" s="2" t="str">
        <f t="shared" si="80"/>
        <v>Monday</v>
      </c>
      <c r="I1046" s="5">
        <f t="shared" si="81"/>
        <v>43755</v>
      </c>
      <c r="J1046" s="2" t="str">
        <f t="shared" si="82"/>
        <v>Thursday</v>
      </c>
      <c r="K1046" s="2" t="str">
        <f t="shared" si="83"/>
        <v>Weekend</v>
      </c>
      <c r="L1046" s="3">
        <f>IF(VLOOKUP(H1046,Discount_Days!A:C,3,0)&gt;0,VLOOKUP(H1046,Discount_Days!A:C,3,0)*NewSales_1001_1015!F1046,0)</f>
        <v>0</v>
      </c>
      <c r="M1046" s="3">
        <f t="shared" si="84"/>
        <v>59</v>
      </c>
    </row>
    <row r="1047" spans="1:13" x14ac:dyDescent="0.35">
      <c r="A1047" s="5">
        <v>43739</v>
      </c>
      <c r="B1047" s="2" t="s">
        <v>57</v>
      </c>
      <c r="C1047" s="3">
        <v>45</v>
      </c>
      <c r="D1047" s="3">
        <v>16.8</v>
      </c>
      <c r="E1047" s="3">
        <v>16.8</v>
      </c>
      <c r="F1047" s="3">
        <v>45</v>
      </c>
      <c r="G1047" s="2">
        <v>1</v>
      </c>
      <c r="H1047" s="2" t="str">
        <f t="shared" si="80"/>
        <v>Tuesday</v>
      </c>
      <c r="I1047" s="5">
        <f t="shared" si="81"/>
        <v>43742</v>
      </c>
      <c r="J1047" s="2" t="str">
        <f t="shared" si="82"/>
        <v>Friday</v>
      </c>
      <c r="K1047" s="2" t="str">
        <f t="shared" si="83"/>
        <v>Weekday</v>
      </c>
      <c r="L1047" s="3">
        <f>IF(VLOOKUP(H1047,Discount_Days!A:C,3,0)&gt;0,VLOOKUP(H1047,Discount_Days!A:C,3,0)*NewSales_1001_1015!F1047,0)</f>
        <v>2.25</v>
      </c>
      <c r="M1047" s="3">
        <f t="shared" si="84"/>
        <v>42.75</v>
      </c>
    </row>
    <row r="1048" spans="1:13" x14ac:dyDescent="0.35">
      <c r="A1048" s="5">
        <v>43740</v>
      </c>
      <c r="B1048" s="2" t="s">
        <v>57</v>
      </c>
      <c r="C1048" s="3">
        <v>45</v>
      </c>
      <c r="D1048" s="3">
        <v>16.8</v>
      </c>
      <c r="E1048" s="3">
        <v>16.8</v>
      </c>
      <c r="F1048" s="3">
        <v>45</v>
      </c>
      <c r="G1048" s="2">
        <v>1</v>
      </c>
      <c r="H1048" s="2" t="str">
        <f t="shared" si="80"/>
        <v>Wednesday</v>
      </c>
      <c r="I1048" s="5">
        <f t="shared" si="81"/>
        <v>43743</v>
      </c>
      <c r="J1048" s="2" t="str">
        <f t="shared" si="82"/>
        <v>Saturday</v>
      </c>
      <c r="K1048" s="2" t="str">
        <f t="shared" si="83"/>
        <v>Weekday</v>
      </c>
      <c r="L1048" s="3">
        <f>IF(VLOOKUP(H1048,Discount_Days!A:C,3,0)&gt;0,VLOOKUP(H1048,Discount_Days!A:C,3,0)*NewSales_1001_1015!F1048,0)</f>
        <v>0</v>
      </c>
      <c r="M1048" s="3">
        <f t="shared" si="84"/>
        <v>45</v>
      </c>
    </row>
    <row r="1049" spans="1:13" x14ac:dyDescent="0.35">
      <c r="A1049" s="5">
        <v>43741</v>
      </c>
      <c r="B1049" s="2" t="s">
        <v>57</v>
      </c>
      <c r="C1049" s="3">
        <v>45</v>
      </c>
      <c r="D1049" s="3">
        <v>16.8</v>
      </c>
      <c r="E1049" s="3">
        <v>33.6</v>
      </c>
      <c r="F1049" s="3">
        <v>90</v>
      </c>
      <c r="G1049" s="2">
        <v>2</v>
      </c>
      <c r="H1049" s="2" t="str">
        <f t="shared" si="80"/>
        <v>Thursday</v>
      </c>
      <c r="I1049" s="5">
        <f t="shared" si="81"/>
        <v>43744</v>
      </c>
      <c r="J1049" s="2" t="str">
        <f t="shared" si="82"/>
        <v>Sunday</v>
      </c>
      <c r="K1049" s="2" t="str">
        <f t="shared" si="83"/>
        <v>Weekday</v>
      </c>
      <c r="L1049" s="3">
        <f>IF(VLOOKUP(H1049,Discount_Days!A:C,3,0)&gt;0,VLOOKUP(H1049,Discount_Days!A:C,3,0)*NewSales_1001_1015!F1049,0)</f>
        <v>9</v>
      </c>
      <c r="M1049" s="3">
        <f t="shared" si="84"/>
        <v>81</v>
      </c>
    </row>
    <row r="1050" spans="1:13" x14ac:dyDescent="0.35">
      <c r="A1050" s="5">
        <v>43742</v>
      </c>
      <c r="B1050" s="2" t="s">
        <v>57</v>
      </c>
      <c r="C1050" s="3">
        <v>45</v>
      </c>
      <c r="D1050" s="3">
        <v>16.8</v>
      </c>
      <c r="E1050" s="3">
        <v>16.8</v>
      </c>
      <c r="F1050" s="3">
        <v>45</v>
      </c>
      <c r="G1050" s="2">
        <v>1</v>
      </c>
      <c r="H1050" s="2" t="str">
        <f t="shared" si="80"/>
        <v>Friday</v>
      </c>
      <c r="I1050" s="5">
        <f t="shared" si="81"/>
        <v>43745</v>
      </c>
      <c r="J1050" s="2" t="str">
        <f t="shared" si="82"/>
        <v>Monday</v>
      </c>
      <c r="K1050" s="2" t="str">
        <f t="shared" si="83"/>
        <v>Weekday</v>
      </c>
      <c r="L1050" s="3">
        <f>IF(VLOOKUP(H1050,Discount_Days!A:C,3,0)&gt;0,VLOOKUP(H1050,Discount_Days!A:C,3,0)*NewSales_1001_1015!F1050,0)</f>
        <v>0</v>
      </c>
      <c r="M1050" s="3">
        <f t="shared" si="84"/>
        <v>45</v>
      </c>
    </row>
    <row r="1051" spans="1:13" x14ac:dyDescent="0.35">
      <c r="A1051" s="5">
        <v>43743</v>
      </c>
      <c r="B1051" s="2" t="s">
        <v>57</v>
      </c>
      <c r="C1051" s="3">
        <v>50.78</v>
      </c>
      <c r="D1051" s="3">
        <v>16.8</v>
      </c>
      <c r="E1051" s="3">
        <v>16.8</v>
      </c>
      <c r="F1051" s="3">
        <v>50.78</v>
      </c>
      <c r="G1051" s="2">
        <v>1</v>
      </c>
      <c r="H1051" s="2" t="str">
        <f t="shared" si="80"/>
        <v>Saturday</v>
      </c>
      <c r="I1051" s="5">
        <f t="shared" si="81"/>
        <v>43746</v>
      </c>
      <c r="J1051" s="2" t="str">
        <f t="shared" si="82"/>
        <v>Tuesday</v>
      </c>
      <c r="K1051" s="2" t="str">
        <f t="shared" si="83"/>
        <v>Weekend</v>
      </c>
      <c r="L1051" s="3">
        <f>IF(VLOOKUP(H1051,Discount_Days!A:C,3,0)&gt;0,VLOOKUP(H1051,Discount_Days!A:C,3,0)*NewSales_1001_1015!F1051,0)</f>
        <v>0</v>
      </c>
      <c r="M1051" s="3">
        <f t="shared" si="84"/>
        <v>50.78</v>
      </c>
    </row>
    <row r="1052" spans="1:13" x14ac:dyDescent="0.35">
      <c r="A1052" s="5">
        <v>43744</v>
      </c>
      <c r="B1052" s="2" t="s">
        <v>57</v>
      </c>
      <c r="C1052" s="3">
        <v>46.93</v>
      </c>
      <c r="D1052" s="3">
        <v>16.8</v>
      </c>
      <c r="E1052" s="3">
        <v>50.4</v>
      </c>
      <c r="F1052" s="3">
        <v>140.78</v>
      </c>
      <c r="G1052" s="2">
        <v>3</v>
      </c>
      <c r="H1052" s="2" t="str">
        <f t="shared" si="80"/>
        <v>Sunday</v>
      </c>
      <c r="I1052" s="5">
        <f t="shared" si="81"/>
        <v>43747</v>
      </c>
      <c r="J1052" s="2" t="str">
        <f t="shared" si="82"/>
        <v>Wednesday</v>
      </c>
      <c r="K1052" s="2" t="str">
        <f t="shared" si="83"/>
        <v>Weekend</v>
      </c>
      <c r="L1052" s="3">
        <f>IF(VLOOKUP(H1052,Discount_Days!A:C,3,0)&gt;0,VLOOKUP(H1052,Discount_Days!A:C,3,0)*NewSales_1001_1015!F1052,0)</f>
        <v>0</v>
      </c>
      <c r="M1052" s="3">
        <f t="shared" si="84"/>
        <v>140.78</v>
      </c>
    </row>
    <row r="1053" spans="1:13" x14ac:dyDescent="0.35">
      <c r="A1053" s="5">
        <v>43744</v>
      </c>
      <c r="B1053" s="2" t="s">
        <v>57</v>
      </c>
      <c r="C1053" s="3">
        <v>50.78</v>
      </c>
      <c r="D1053" s="3">
        <v>16.8</v>
      </c>
      <c r="E1053" s="3">
        <v>16.8</v>
      </c>
      <c r="F1053" s="3">
        <v>50.78</v>
      </c>
      <c r="G1053" s="2">
        <v>1</v>
      </c>
      <c r="H1053" s="2" t="str">
        <f t="shared" si="80"/>
        <v>Sunday</v>
      </c>
      <c r="I1053" s="5">
        <f t="shared" si="81"/>
        <v>43747</v>
      </c>
      <c r="J1053" s="2" t="str">
        <f t="shared" si="82"/>
        <v>Wednesday</v>
      </c>
      <c r="K1053" s="2" t="str">
        <f t="shared" si="83"/>
        <v>Weekend</v>
      </c>
      <c r="L1053" s="3">
        <f>IF(VLOOKUP(H1053,Discount_Days!A:C,3,0)&gt;0,VLOOKUP(H1053,Discount_Days!A:C,3,0)*NewSales_1001_1015!F1053,0)</f>
        <v>0</v>
      </c>
      <c r="M1053" s="3">
        <f t="shared" si="84"/>
        <v>50.78</v>
      </c>
    </row>
    <row r="1054" spans="1:13" x14ac:dyDescent="0.35">
      <c r="A1054" s="5">
        <v>43746</v>
      </c>
      <c r="B1054" s="2" t="s">
        <v>57</v>
      </c>
      <c r="C1054" s="3">
        <v>50.65</v>
      </c>
      <c r="D1054" s="3">
        <v>16.8</v>
      </c>
      <c r="E1054" s="3">
        <v>16.8</v>
      </c>
      <c r="F1054" s="3">
        <v>50.65</v>
      </c>
      <c r="G1054" s="2">
        <v>1</v>
      </c>
      <c r="H1054" s="2" t="str">
        <f t="shared" si="80"/>
        <v>Tuesday</v>
      </c>
      <c r="I1054" s="5">
        <f t="shared" si="81"/>
        <v>43749</v>
      </c>
      <c r="J1054" s="2" t="str">
        <f t="shared" si="82"/>
        <v>Friday</v>
      </c>
      <c r="K1054" s="2" t="str">
        <f t="shared" si="83"/>
        <v>Weekday</v>
      </c>
      <c r="L1054" s="3">
        <f>IF(VLOOKUP(H1054,Discount_Days!A:C,3,0)&gt;0,VLOOKUP(H1054,Discount_Days!A:C,3,0)*NewSales_1001_1015!F1054,0)</f>
        <v>2.5325000000000002</v>
      </c>
      <c r="M1054" s="3">
        <f t="shared" si="84"/>
        <v>48.1175</v>
      </c>
    </row>
    <row r="1055" spans="1:13" x14ac:dyDescent="0.35">
      <c r="A1055" s="5">
        <v>43748</v>
      </c>
      <c r="B1055" s="2" t="s">
        <v>57</v>
      </c>
      <c r="C1055" s="3">
        <v>0</v>
      </c>
      <c r="D1055" s="3">
        <v>16.8</v>
      </c>
      <c r="E1055" s="3">
        <v>16.8</v>
      </c>
      <c r="F1055" s="3">
        <v>0</v>
      </c>
      <c r="G1055" s="2">
        <v>1</v>
      </c>
      <c r="H1055" s="2" t="str">
        <f t="shared" si="80"/>
        <v>Thursday</v>
      </c>
      <c r="I1055" s="5">
        <f t="shared" si="81"/>
        <v>43751</v>
      </c>
      <c r="J1055" s="2" t="str">
        <f t="shared" si="82"/>
        <v>Sunday</v>
      </c>
      <c r="K1055" s="2" t="str">
        <f t="shared" si="83"/>
        <v>Weekday</v>
      </c>
      <c r="L1055" s="3">
        <f>IF(VLOOKUP(H1055,Discount_Days!A:C,3,0)&gt;0,VLOOKUP(H1055,Discount_Days!A:C,3,0)*NewSales_1001_1015!F1055,0)</f>
        <v>0</v>
      </c>
      <c r="M1055" s="3">
        <f t="shared" si="84"/>
        <v>0</v>
      </c>
    </row>
    <row r="1056" spans="1:13" x14ac:dyDescent="0.35">
      <c r="A1056" s="5">
        <v>43749</v>
      </c>
      <c r="B1056" s="2" t="s">
        <v>57</v>
      </c>
      <c r="C1056" s="3">
        <v>45</v>
      </c>
      <c r="D1056" s="3">
        <v>16.8</v>
      </c>
      <c r="E1056" s="3">
        <v>33.6</v>
      </c>
      <c r="F1056" s="3">
        <v>90</v>
      </c>
      <c r="G1056" s="2">
        <v>2</v>
      </c>
      <c r="H1056" s="2" t="str">
        <f t="shared" si="80"/>
        <v>Friday</v>
      </c>
      <c r="I1056" s="5">
        <f t="shared" si="81"/>
        <v>43752</v>
      </c>
      <c r="J1056" s="2" t="str">
        <f t="shared" si="82"/>
        <v>Monday</v>
      </c>
      <c r="K1056" s="2" t="str">
        <f t="shared" si="83"/>
        <v>Weekday</v>
      </c>
      <c r="L1056" s="3">
        <f>IF(VLOOKUP(H1056,Discount_Days!A:C,3,0)&gt;0,VLOOKUP(H1056,Discount_Days!A:C,3,0)*NewSales_1001_1015!F1056,0)</f>
        <v>0</v>
      </c>
      <c r="M1056" s="3">
        <f t="shared" si="84"/>
        <v>90</v>
      </c>
    </row>
    <row r="1057" spans="1:13" x14ac:dyDescent="0.35">
      <c r="A1057" s="5">
        <v>43750</v>
      </c>
      <c r="B1057" s="2" t="s">
        <v>57</v>
      </c>
      <c r="C1057" s="3">
        <v>48.02</v>
      </c>
      <c r="D1057" s="3">
        <v>16.8</v>
      </c>
      <c r="E1057" s="3">
        <v>33.6</v>
      </c>
      <c r="F1057" s="3">
        <v>96.03</v>
      </c>
      <c r="G1057" s="2">
        <v>2</v>
      </c>
      <c r="H1057" s="2" t="str">
        <f t="shared" si="80"/>
        <v>Saturday</v>
      </c>
      <c r="I1057" s="5">
        <f t="shared" si="81"/>
        <v>43753</v>
      </c>
      <c r="J1057" s="2" t="str">
        <f t="shared" si="82"/>
        <v>Tuesday</v>
      </c>
      <c r="K1057" s="2" t="str">
        <f t="shared" si="83"/>
        <v>Weekend</v>
      </c>
      <c r="L1057" s="3">
        <f>IF(VLOOKUP(H1057,Discount_Days!A:C,3,0)&gt;0,VLOOKUP(H1057,Discount_Days!A:C,3,0)*NewSales_1001_1015!F1057,0)</f>
        <v>0</v>
      </c>
      <c r="M1057" s="3">
        <f t="shared" si="84"/>
        <v>96.03</v>
      </c>
    </row>
    <row r="1058" spans="1:13" x14ac:dyDescent="0.35">
      <c r="A1058" s="5">
        <v>43753</v>
      </c>
      <c r="B1058" s="2" t="s">
        <v>57</v>
      </c>
      <c r="C1058" s="3">
        <v>0</v>
      </c>
      <c r="D1058" s="3">
        <v>16.8</v>
      </c>
      <c r="E1058" s="3">
        <v>16.8</v>
      </c>
      <c r="F1058" s="3">
        <v>0</v>
      </c>
      <c r="G1058" s="2">
        <v>1</v>
      </c>
      <c r="H1058" s="2" t="str">
        <f t="shared" si="80"/>
        <v>Tuesday</v>
      </c>
      <c r="I1058" s="5">
        <f t="shared" si="81"/>
        <v>43756</v>
      </c>
      <c r="J1058" s="2" t="str">
        <f t="shared" si="82"/>
        <v>Friday</v>
      </c>
      <c r="K1058" s="2" t="str">
        <f t="shared" si="83"/>
        <v>Weekday</v>
      </c>
      <c r="L1058" s="3">
        <f>IF(VLOOKUP(H1058,Discount_Days!A:C,3,0)&gt;0,VLOOKUP(H1058,Discount_Days!A:C,3,0)*NewSales_1001_1015!F1058,0)</f>
        <v>0</v>
      </c>
      <c r="M1058" s="3">
        <f t="shared" si="84"/>
        <v>0</v>
      </c>
    </row>
    <row r="1059" spans="1:13" x14ac:dyDescent="0.35">
      <c r="A1059" s="5">
        <v>43753</v>
      </c>
      <c r="B1059" s="2" t="s">
        <v>57</v>
      </c>
      <c r="C1059" s="3">
        <v>45</v>
      </c>
      <c r="D1059" s="3">
        <v>16.8</v>
      </c>
      <c r="E1059" s="3">
        <v>67.2</v>
      </c>
      <c r="F1059" s="3">
        <v>180</v>
      </c>
      <c r="G1059" s="2">
        <v>4</v>
      </c>
      <c r="H1059" s="2" t="str">
        <f t="shared" si="80"/>
        <v>Tuesday</v>
      </c>
      <c r="I1059" s="5">
        <f t="shared" si="81"/>
        <v>43756</v>
      </c>
      <c r="J1059" s="2" t="str">
        <f t="shared" si="82"/>
        <v>Friday</v>
      </c>
      <c r="K1059" s="2" t="str">
        <f t="shared" si="83"/>
        <v>Weekday</v>
      </c>
      <c r="L1059" s="3">
        <f>IF(VLOOKUP(H1059,Discount_Days!A:C,3,0)&gt;0,VLOOKUP(H1059,Discount_Days!A:C,3,0)*NewSales_1001_1015!F1059,0)</f>
        <v>9</v>
      </c>
      <c r="M1059" s="3">
        <f t="shared" si="84"/>
        <v>171</v>
      </c>
    </row>
    <row r="1060" spans="1:13" x14ac:dyDescent="0.35">
      <c r="A1060" s="5">
        <v>43740</v>
      </c>
      <c r="B1060" s="2" t="s">
        <v>332</v>
      </c>
      <c r="C1060" s="3">
        <v>49</v>
      </c>
      <c r="D1060" s="3">
        <v>22.07</v>
      </c>
      <c r="E1060" s="3">
        <v>22.07</v>
      </c>
      <c r="F1060" s="3">
        <v>49</v>
      </c>
      <c r="G1060" s="2">
        <v>1</v>
      </c>
      <c r="H1060" s="2" t="str">
        <f t="shared" si="80"/>
        <v>Wednesday</v>
      </c>
      <c r="I1060" s="5">
        <f t="shared" si="81"/>
        <v>43743</v>
      </c>
      <c r="J1060" s="2" t="str">
        <f t="shared" si="82"/>
        <v>Saturday</v>
      </c>
      <c r="K1060" s="2" t="str">
        <f t="shared" si="83"/>
        <v>Weekday</v>
      </c>
      <c r="L1060" s="3">
        <f>IF(VLOOKUP(H1060,Discount_Days!A:C,3,0)&gt;0,VLOOKUP(H1060,Discount_Days!A:C,3,0)*NewSales_1001_1015!F1060,0)</f>
        <v>0</v>
      </c>
      <c r="M1060" s="3">
        <f t="shared" si="84"/>
        <v>49</v>
      </c>
    </row>
    <row r="1061" spans="1:13" x14ac:dyDescent="0.35">
      <c r="A1061" s="5">
        <v>43743</v>
      </c>
      <c r="B1061" s="2" t="s">
        <v>332</v>
      </c>
      <c r="C1061" s="3">
        <v>49</v>
      </c>
      <c r="D1061" s="3">
        <v>22.07</v>
      </c>
      <c r="E1061" s="3">
        <v>22.07</v>
      </c>
      <c r="F1061" s="3">
        <v>49</v>
      </c>
      <c r="G1061" s="2">
        <v>1</v>
      </c>
      <c r="H1061" s="2" t="str">
        <f t="shared" si="80"/>
        <v>Saturday</v>
      </c>
      <c r="I1061" s="5">
        <f t="shared" si="81"/>
        <v>43746</v>
      </c>
      <c r="J1061" s="2" t="str">
        <f t="shared" si="82"/>
        <v>Tuesday</v>
      </c>
      <c r="K1061" s="2" t="str">
        <f t="shared" si="83"/>
        <v>Weekend</v>
      </c>
      <c r="L1061" s="3">
        <f>IF(VLOOKUP(H1061,Discount_Days!A:C,3,0)&gt;0,VLOOKUP(H1061,Discount_Days!A:C,3,0)*NewSales_1001_1015!F1061,0)</f>
        <v>0</v>
      </c>
      <c r="M1061" s="3">
        <f t="shared" si="84"/>
        <v>49</v>
      </c>
    </row>
    <row r="1062" spans="1:13" x14ac:dyDescent="0.35">
      <c r="A1062" s="5">
        <v>43744</v>
      </c>
      <c r="B1062" s="2" t="s">
        <v>332</v>
      </c>
      <c r="C1062" s="3">
        <v>49</v>
      </c>
      <c r="D1062" s="3">
        <v>22.07</v>
      </c>
      <c r="E1062" s="3">
        <v>44.14</v>
      </c>
      <c r="F1062" s="3">
        <v>98</v>
      </c>
      <c r="G1062" s="2">
        <v>2</v>
      </c>
      <c r="H1062" s="2" t="str">
        <f t="shared" si="80"/>
        <v>Sunday</v>
      </c>
      <c r="I1062" s="5">
        <f t="shared" si="81"/>
        <v>43747</v>
      </c>
      <c r="J1062" s="2" t="str">
        <f t="shared" si="82"/>
        <v>Wednesday</v>
      </c>
      <c r="K1062" s="2" t="str">
        <f t="shared" si="83"/>
        <v>Weekend</v>
      </c>
      <c r="L1062" s="3">
        <f>IF(VLOOKUP(H1062,Discount_Days!A:C,3,0)&gt;0,VLOOKUP(H1062,Discount_Days!A:C,3,0)*NewSales_1001_1015!F1062,0)</f>
        <v>0</v>
      </c>
      <c r="M1062" s="3">
        <f t="shared" si="84"/>
        <v>98</v>
      </c>
    </row>
    <row r="1063" spans="1:13" x14ac:dyDescent="0.35">
      <c r="A1063" s="5">
        <v>43745</v>
      </c>
      <c r="B1063" s="2" t="s">
        <v>332</v>
      </c>
      <c r="C1063" s="3">
        <v>49</v>
      </c>
      <c r="D1063" s="3">
        <v>22.07</v>
      </c>
      <c r="E1063" s="3">
        <v>22.07</v>
      </c>
      <c r="F1063" s="3">
        <v>49</v>
      </c>
      <c r="G1063" s="2">
        <v>1</v>
      </c>
      <c r="H1063" s="2" t="str">
        <f t="shared" si="80"/>
        <v>Monday</v>
      </c>
      <c r="I1063" s="5">
        <f t="shared" si="81"/>
        <v>43748</v>
      </c>
      <c r="J1063" s="2" t="str">
        <f t="shared" si="82"/>
        <v>Thursday</v>
      </c>
      <c r="K1063" s="2" t="str">
        <f t="shared" si="83"/>
        <v>Weekend</v>
      </c>
      <c r="L1063" s="3">
        <f>IF(VLOOKUP(H1063,Discount_Days!A:C,3,0)&gt;0,VLOOKUP(H1063,Discount_Days!A:C,3,0)*NewSales_1001_1015!F1063,0)</f>
        <v>0</v>
      </c>
      <c r="M1063" s="3">
        <f t="shared" si="84"/>
        <v>49</v>
      </c>
    </row>
    <row r="1064" spans="1:13" x14ac:dyDescent="0.35">
      <c r="A1064" s="5">
        <v>43748</v>
      </c>
      <c r="B1064" s="2" t="s">
        <v>332</v>
      </c>
      <c r="C1064" s="3">
        <v>0</v>
      </c>
      <c r="D1064" s="3">
        <v>22.07</v>
      </c>
      <c r="E1064" s="3">
        <v>22.07</v>
      </c>
      <c r="F1064" s="3">
        <v>0</v>
      </c>
      <c r="G1064" s="2">
        <v>1</v>
      </c>
      <c r="H1064" s="2" t="str">
        <f t="shared" si="80"/>
        <v>Thursday</v>
      </c>
      <c r="I1064" s="5">
        <f t="shared" si="81"/>
        <v>43751</v>
      </c>
      <c r="J1064" s="2" t="str">
        <f t="shared" si="82"/>
        <v>Sunday</v>
      </c>
      <c r="K1064" s="2" t="str">
        <f t="shared" si="83"/>
        <v>Weekday</v>
      </c>
      <c r="L1064" s="3">
        <f>IF(VLOOKUP(H1064,Discount_Days!A:C,3,0)&gt;0,VLOOKUP(H1064,Discount_Days!A:C,3,0)*NewSales_1001_1015!F1064,0)</f>
        <v>0</v>
      </c>
      <c r="M1064" s="3">
        <f t="shared" si="84"/>
        <v>0</v>
      </c>
    </row>
    <row r="1065" spans="1:13" x14ac:dyDescent="0.35">
      <c r="A1065" s="5">
        <v>43751</v>
      </c>
      <c r="B1065" s="2" t="s">
        <v>332</v>
      </c>
      <c r="C1065" s="3">
        <v>54.15</v>
      </c>
      <c r="D1065" s="3">
        <v>22.07</v>
      </c>
      <c r="E1065" s="3">
        <v>22.07</v>
      </c>
      <c r="F1065" s="3">
        <v>54.15</v>
      </c>
      <c r="G1065" s="2">
        <v>1</v>
      </c>
      <c r="H1065" s="2" t="str">
        <f t="shared" si="80"/>
        <v>Sunday</v>
      </c>
      <c r="I1065" s="5">
        <f t="shared" si="81"/>
        <v>43754</v>
      </c>
      <c r="J1065" s="2" t="str">
        <f t="shared" si="82"/>
        <v>Wednesday</v>
      </c>
      <c r="K1065" s="2" t="str">
        <f t="shared" si="83"/>
        <v>Weekend</v>
      </c>
      <c r="L1065" s="3">
        <f>IF(VLOOKUP(H1065,Discount_Days!A:C,3,0)&gt;0,VLOOKUP(H1065,Discount_Days!A:C,3,0)*NewSales_1001_1015!F1065,0)</f>
        <v>0</v>
      </c>
      <c r="M1065" s="3">
        <f t="shared" si="84"/>
        <v>54.15</v>
      </c>
    </row>
    <row r="1066" spans="1:13" x14ac:dyDescent="0.35">
      <c r="A1066" s="5">
        <v>43753</v>
      </c>
      <c r="B1066" s="2" t="s">
        <v>332</v>
      </c>
      <c r="C1066" s="3">
        <v>49</v>
      </c>
      <c r="D1066" s="3">
        <v>22.07</v>
      </c>
      <c r="E1066" s="3">
        <v>22.07</v>
      </c>
      <c r="F1066" s="3">
        <v>49</v>
      </c>
      <c r="G1066" s="2">
        <v>1</v>
      </c>
      <c r="H1066" s="2" t="str">
        <f t="shared" si="80"/>
        <v>Tuesday</v>
      </c>
      <c r="I1066" s="5">
        <f t="shared" si="81"/>
        <v>43756</v>
      </c>
      <c r="J1066" s="2" t="str">
        <f t="shared" si="82"/>
        <v>Friday</v>
      </c>
      <c r="K1066" s="2" t="str">
        <f t="shared" si="83"/>
        <v>Weekday</v>
      </c>
      <c r="L1066" s="3">
        <f>IF(VLOOKUP(H1066,Discount_Days!A:C,3,0)&gt;0,VLOOKUP(H1066,Discount_Days!A:C,3,0)*NewSales_1001_1015!F1066,0)</f>
        <v>2.4500000000000002</v>
      </c>
      <c r="M1066" s="3">
        <f t="shared" si="84"/>
        <v>46.55</v>
      </c>
    </row>
    <row r="1067" spans="1:13" x14ac:dyDescent="0.35">
      <c r="A1067" s="5">
        <v>43740</v>
      </c>
      <c r="B1067" s="2" t="s">
        <v>340</v>
      </c>
      <c r="C1067" s="3">
        <v>49</v>
      </c>
      <c r="D1067" s="3">
        <v>22.42</v>
      </c>
      <c r="E1067" s="3">
        <v>22.42</v>
      </c>
      <c r="F1067" s="3">
        <v>49</v>
      </c>
      <c r="G1067" s="2">
        <v>1</v>
      </c>
      <c r="H1067" s="2" t="str">
        <f t="shared" si="80"/>
        <v>Wednesday</v>
      </c>
      <c r="I1067" s="5">
        <f t="shared" si="81"/>
        <v>43743</v>
      </c>
      <c r="J1067" s="2" t="str">
        <f t="shared" si="82"/>
        <v>Saturday</v>
      </c>
      <c r="K1067" s="2" t="str">
        <f t="shared" si="83"/>
        <v>Weekday</v>
      </c>
      <c r="L1067" s="3">
        <f>IF(VLOOKUP(H1067,Discount_Days!A:C,3,0)&gt;0,VLOOKUP(H1067,Discount_Days!A:C,3,0)*NewSales_1001_1015!F1067,0)</f>
        <v>0</v>
      </c>
      <c r="M1067" s="3">
        <f t="shared" si="84"/>
        <v>49</v>
      </c>
    </row>
    <row r="1068" spans="1:13" x14ac:dyDescent="0.35">
      <c r="A1068" s="5">
        <v>43747</v>
      </c>
      <c r="B1068" s="2" t="s">
        <v>340</v>
      </c>
      <c r="C1068" s="3">
        <v>49</v>
      </c>
      <c r="D1068" s="3">
        <v>22.42</v>
      </c>
      <c r="E1068" s="3">
        <v>22.42</v>
      </c>
      <c r="F1068" s="3">
        <v>49</v>
      </c>
      <c r="G1068" s="2">
        <v>1</v>
      </c>
      <c r="H1068" s="2" t="str">
        <f t="shared" si="80"/>
        <v>Wednesday</v>
      </c>
      <c r="I1068" s="5">
        <f t="shared" si="81"/>
        <v>43750</v>
      </c>
      <c r="J1068" s="2" t="str">
        <f t="shared" si="82"/>
        <v>Saturday</v>
      </c>
      <c r="K1068" s="2" t="str">
        <f t="shared" si="83"/>
        <v>Weekday</v>
      </c>
      <c r="L1068" s="3">
        <f>IF(VLOOKUP(H1068,Discount_Days!A:C,3,0)&gt;0,VLOOKUP(H1068,Discount_Days!A:C,3,0)*NewSales_1001_1015!F1068,0)</f>
        <v>0</v>
      </c>
      <c r="M1068" s="3">
        <f t="shared" si="84"/>
        <v>49</v>
      </c>
    </row>
    <row r="1069" spans="1:13" x14ac:dyDescent="0.35">
      <c r="A1069" s="5">
        <v>43748</v>
      </c>
      <c r="B1069" s="2" t="s">
        <v>340</v>
      </c>
      <c r="C1069" s="3">
        <v>0</v>
      </c>
      <c r="D1069" s="3">
        <v>22.42</v>
      </c>
      <c r="E1069" s="3">
        <v>22.42</v>
      </c>
      <c r="F1069" s="3">
        <v>0</v>
      </c>
      <c r="G1069" s="2">
        <v>1</v>
      </c>
      <c r="H1069" s="2" t="str">
        <f t="shared" si="80"/>
        <v>Thursday</v>
      </c>
      <c r="I1069" s="5">
        <f t="shared" si="81"/>
        <v>43751</v>
      </c>
      <c r="J1069" s="2" t="str">
        <f t="shared" si="82"/>
        <v>Sunday</v>
      </c>
      <c r="K1069" s="2" t="str">
        <f t="shared" si="83"/>
        <v>Weekday</v>
      </c>
      <c r="L1069" s="3">
        <f>IF(VLOOKUP(H1069,Discount_Days!A:C,3,0)&gt;0,VLOOKUP(H1069,Discount_Days!A:C,3,0)*NewSales_1001_1015!F1069,0)</f>
        <v>0</v>
      </c>
      <c r="M1069" s="3">
        <f t="shared" si="84"/>
        <v>0</v>
      </c>
    </row>
    <row r="1070" spans="1:13" x14ac:dyDescent="0.35">
      <c r="A1070" s="5">
        <v>43739</v>
      </c>
      <c r="B1070" s="2" t="s">
        <v>58</v>
      </c>
      <c r="C1070" s="3">
        <v>89</v>
      </c>
      <c r="D1070" s="3">
        <v>35.01</v>
      </c>
      <c r="E1070" s="3">
        <v>35.01</v>
      </c>
      <c r="F1070" s="3">
        <v>89</v>
      </c>
      <c r="G1070" s="2">
        <v>1</v>
      </c>
      <c r="H1070" s="2" t="str">
        <f t="shared" si="80"/>
        <v>Tuesday</v>
      </c>
      <c r="I1070" s="5">
        <f t="shared" si="81"/>
        <v>43742</v>
      </c>
      <c r="J1070" s="2" t="str">
        <f t="shared" si="82"/>
        <v>Friday</v>
      </c>
      <c r="K1070" s="2" t="str">
        <f t="shared" si="83"/>
        <v>Weekday</v>
      </c>
      <c r="L1070" s="3">
        <f>IF(VLOOKUP(H1070,Discount_Days!A:C,3,0)&gt;0,VLOOKUP(H1070,Discount_Days!A:C,3,0)*NewSales_1001_1015!F1070,0)</f>
        <v>4.45</v>
      </c>
      <c r="M1070" s="3">
        <f t="shared" si="84"/>
        <v>84.55</v>
      </c>
    </row>
    <row r="1071" spans="1:13" x14ac:dyDescent="0.35">
      <c r="A1071" s="5">
        <v>43740</v>
      </c>
      <c r="B1071" s="2" t="s">
        <v>58</v>
      </c>
      <c r="C1071" s="3">
        <v>89</v>
      </c>
      <c r="D1071" s="3">
        <v>35.01</v>
      </c>
      <c r="E1071" s="3">
        <v>70.02</v>
      </c>
      <c r="F1071" s="3">
        <v>178</v>
      </c>
      <c r="G1071" s="2">
        <v>2</v>
      </c>
      <c r="H1071" s="2" t="str">
        <f t="shared" si="80"/>
        <v>Wednesday</v>
      </c>
      <c r="I1071" s="5">
        <f t="shared" si="81"/>
        <v>43743</v>
      </c>
      <c r="J1071" s="2" t="str">
        <f t="shared" si="82"/>
        <v>Saturday</v>
      </c>
      <c r="K1071" s="2" t="str">
        <f t="shared" si="83"/>
        <v>Weekday</v>
      </c>
      <c r="L1071" s="3">
        <f>IF(VLOOKUP(H1071,Discount_Days!A:C,3,0)&gt;0,VLOOKUP(H1071,Discount_Days!A:C,3,0)*NewSales_1001_1015!F1071,0)</f>
        <v>0</v>
      </c>
      <c r="M1071" s="3">
        <f t="shared" si="84"/>
        <v>178</v>
      </c>
    </row>
    <row r="1072" spans="1:13" x14ac:dyDescent="0.35">
      <c r="A1072" s="5">
        <v>43743</v>
      </c>
      <c r="B1072" s="2" t="s">
        <v>58</v>
      </c>
      <c r="C1072" s="3">
        <v>89</v>
      </c>
      <c r="D1072" s="3">
        <v>35.01</v>
      </c>
      <c r="E1072" s="3">
        <v>35.01</v>
      </c>
      <c r="F1072" s="3">
        <v>89</v>
      </c>
      <c r="G1072" s="2">
        <v>1</v>
      </c>
      <c r="H1072" s="2" t="str">
        <f t="shared" si="80"/>
        <v>Saturday</v>
      </c>
      <c r="I1072" s="5">
        <f t="shared" si="81"/>
        <v>43746</v>
      </c>
      <c r="J1072" s="2" t="str">
        <f t="shared" si="82"/>
        <v>Tuesday</v>
      </c>
      <c r="K1072" s="2" t="str">
        <f t="shared" si="83"/>
        <v>Weekend</v>
      </c>
      <c r="L1072" s="3">
        <f>IF(VLOOKUP(H1072,Discount_Days!A:C,3,0)&gt;0,VLOOKUP(H1072,Discount_Days!A:C,3,0)*NewSales_1001_1015!F1072,0)</f>
        <v>0</v>
      </c>
      <c r="M1072" s="3">
        <f t="shared" si="84"/>
        <v>89</v>
      </c>
    </row>
    <row r="1073" spans="1:13" x14ac:dyDescent="0.35">
      <c r="A1073" s="5">
        <v>43745</v>
      </c>
      <c r="B1073" s="2" t="s">
        <v>58</v>
      </c>
      <c r="C1073" s="3">
        <v>89</v>
      </c>
      <c r="D1073" s="3">
        <v>35.01</v>
      </c>
      <c r="E1073" s="3">
        <v>35.01</v>
      </c>
      <c r="F1073" s="3">
        <v>89</v>
      </c>
      <c r="G1073" s="2">
        <v>1</v>
      </c>
      <c r="H1073" s="2" t="str">
        <f t="shared" si="80"/>
        <v>Monday</v>
      </c>
      <c r="I1073" s="5">
        <f t="shared" si="81"/>
        <v>43748</v>
      </c>
      <c r="J1073" s="2" t="str">
        <f t="shared" si="82"/>
        <v>Thursday</v>
      </c>
      <c r="K1073" s="2" t="str">
        <f t="shared" si="83"/>
        <v>Weekend</v>
      </c>
      <c r="L1073" s="3">
        <f>IF(VLOOKUP(H1073,Discount_Days!A:C,3,0)&gt;0,VLOOKUP(H1073,Discount_Days!A:C,3,0)*NewSales_1001_1015!F1073,0)</f>
        <v>0</v>
      </c>
      <c r="M1073" s="3">
        <f t="shared" si="84"/>
        <v>89</v>
      </c>
    </row>
    <row r="1074" spans="1:13" x14ac:dyDescent="0.35">
      <c r="A1074" s="5">
        <v>43750</v>
      </c>
      <c r="B1074" s="2" t="s">
        <v>58</v>
      </c>
      <c r="C1074" s="3">
        <v>89</v>
      </c>
      <c r="D1074" s="3">
        <v>35.01</v>
      </c>
      <c r="E1074" s="3">
        <v>35.01</v>
      </c>
      <c r="F1074" s="3">
        <v>89</v>
      </c>
      <c r="G1074" s="2">
        <v>1</v>
      </c>
      <c r="H1074" s="2" t="str">
        <f t="shared" si="80"/>
        <v>Saturday</v>
      </c>
      <c r="I1074" s="5">
        <f t="shared" si="81"/>
        <v>43753</v>
      </c>
      <c r="J1074" s="2" t="str">
        <f t="shared" si="82"/>
        <v>Tuesday</v>
      </c>
      <c r="K1074" s="2" t="str">
        <f t="shared" si="83"/>
        <v>Weekend</v>
      </c>
      <c r="L1074" s="3">
        <f>IF(VLOOKUP(H1074,Discount_Days!A:C,3,0)&gt;0,VLOOKUP(H1074,Discount_Days!A:C,3,0)*NewSales_1001_1015!F1074,0)</f>
        <v>0</v>
      </c>
      <c r="M1074" s="3">
        <f t="shared" si="84"/>
        <v>89</v>
      </c>
    </row>
    <row r="1075" spans="1:13" x14ac:dyDescent="0.35">
      <c r="A1075" s="5">
        <v>43751</v>
      </c>
      <c r="B1075" s="2" t="s">
        <v>58</v>
      </c>
      <c r="C1075" s="3">
        <v>89</v>
      </c>
      <c r="D1075" s="3">
        <v>35.01</v>
      </c>
      <c r="E1075" s="3">
        <v>70.02</v>
      </c>
      <c r="F1075" s="3">
        <v>178</v>
      </c>
      <c r="G1075" s="2">
        <v>2</v>
      </c>
      <c r="H1075" s="2" t="str">
        <f t="shared" si="80"/>
        <v>Sunday</v>
      </c>
      <c r="I1075" s="5">
        <f t="shared" si="81"/>
        <v>43754</v>
      </c>
      <c r="J1075" s="2" t="str">
        <f t="shared" si="82"/>
        <v>Wednesday</v>
      </c>
      <c r="K1075" s="2" t="str">
        <f t="shared" si="83"/>
        <v>Weekend</v>
      </c>
      <c r="L1075" s="3">
        <f>IF(VLOOKUP(H1075,Discount_Days!A:C,3,0)&gt;0,VLOOKUP(H1075,Discount_Days!A:C,3,0)*NewSales_1001_1015!F1075,0)</f>
        <v>0</v>
      </c>
      <c r="M1075" s="3">
        <f t="shared" si="84"/>
        <v>178</v>
      </c>
    </row>
    <row r="1076" spans="1:13" x14ac:dyDescent="0.35">
      <c r="A1076" s="5">
        <v>43739</v>
      </c>
      <c r="B1076" s="2" t="s">
        <v>114</v>
      </c>
      <c r="C1076" s="3">
        <v>39</v>
      </c>
      <c r="D1076" s="3">
        <v>14.26</v>
      </c>
      <c r="E1076" s="3">
        <v>28.52</v>
      </c>
      <c r="F1076" s="3">
        <v>78</v>
      </c>
      <c r="G1076" s="2">
        <v>2</v>
      </c>
      <c r="H1076" s="2" t="str">
        <f t="shared" si="80"/>
        <v>Tuesday</v>
      </c>
      <c r="I1076" s="5">
        <f t="shared" si="81"/>
        <v>43742</v>
      </c>
      <c r="J1076" s="2" t="str">
        <f t="shared" si="82"/>
        <v>Friday</v>
      </c>
      <c r="K1076" s="2" t="str">
        <f t="shared" si="83"/>
        <v>Weekday</v>
      </c>
      <c r="L1076" s="3">
        <f>IF(VLOOKUP(H1076,Discount_Days!A:C,3,0)&gt;0,VLOOKUP(H1076,Discount_Days!A:C,3,0)*NewSales_1001_1015!F1076,0)</f>
        <v>3.9000000000000004</v>
      </c>
      <c r="M1076" s="3">
        <f t="shared" si="84"/>
        <v>74.099999999999994</v>
      </c>
    </row>
    <row r="1077" spans="1:13" x14ac:dyDescent="0.35">
      <c r="A1077" s="5">
        <v>43740</v>
      </c>
      <c r="B1077" s="2" t="s">
        <v>114</v>
      </c>
      <c r="C1077" s="3">
        <v>39</v>
      </c>
      <c r="D1077" s="3">
        <v>14.26</v>
      </c>
      <c r="E1077" s="3">
        <v>42.78</v>
      </c>
      <c r="F1077" s="3">
        <v>117</v>
      </c>
      <c r="G1077" s="2">
        <v>3</v>
      </c>
      <c r="H1077" s="2" t="str">
        <f t="shared" si="80"/>
        <v>Wednesday</v>
      </c>
      <c r="I1077" s="5">
        <f t="shared" si="81"/>
        <v>43743</v>
      </c>
      <c r="J1077" s="2" t="str">
        <f t="shared" si="82"/>
        <v>Saturday</v>
      </c>
      <c r="K1077" s="2" t="str">
        <f t="shared" si="83"/>
        <v>Weekday</v>
      </c>
      <c r="L1077" s="3">
        <f>IF(VLOOKUP(H1077,Discount_Days!A:C,3,0)&gt;0,VLOOKUP(H1077,Discount_Days!A:C,3,0)*NewSales_1001_1015!F1077,0)</f>
        <v>0</v>
      </c>
      <c r="M1077" s="3">
        <f t="shared" si="84"/>
        <v>117</v>
      </c>
    </row>
    <row r="1078" spans="1:13" x14ac:dyDescent="0.35">
      <c r="A1078" s="5">
        <v>43741</v>
      </c>
      <c r="B1078" s="2" t="s">
        <v>114</v>
      </c>
      <c r="C1078" s="3">
        <v>39</v>
      </c>
      <c r="D1078" s="3">
        <v>14.26</v>
      </c>
      <c r="E1078" s="3">
        <v>14.26</v>
      </c>
      <c r="F1078" s="3">
        <v>39</v>
      </c>
      <c r="G1078" s="2">
        <v>1</v>
      </c>
      <c r="H1078" s="2" t="str">
        <f t="shared" si="80"/>
        <v>Thursday</v>
      </c>
      <c r="I1078" s="5">
        <f t="shared" si="81"/>
        <v>43744</v>
      </c>
      <c r="J1078" s="2" t="str">
        <f t="shared" si="82"/>
        <v>Sunday</v>
      </c>
      <c r="K1078" s="2" t="str">
        <f t="shared" si="83"/>
        <v>Weekday</v>
      </c>
      <c r="L1078" s="3">
        <f>IF(VLOOKUP(H1078,Discount_Days!A:C,3,0)&gt;0,VLOOKUP(H1078,Discount_Days!A:C,3,0)*NewSales_1001_1015!F1078,0)</f>
        <v>3.9000000000000004</v>
      </c>
      <c r="M1078" s="3">
        <f t="shared" si="84"/>
        <v>35.1</v>
      </c>
    </row>
    <row r="1079" spans="1:13" x14ac:dyDescent="0.35">
      <c r="A1079" s="5">
        <v>43743</v>
      </c>
      <c r="B1079" s="2" t="s">
        <v>114</v>
      </c>
      <c r="C1079" s="3">
        <v>39</v>
      </c>
      <c r="D1079" s="3">
        <v>14.26</v>
      </c>
      <c r="E1079" s="3">
        <v>14.26</v>
      </c>
      <c r="F1079" s="3">
        <v>39</v>
      </c>
      <c r="G1079" s="2">
        <v>1</v>
      </c>
      <c r="H1079" s="2" t="str">
        <f t="shared" si="80"/>
        <v>Saturday</v>
      </c>
      <c r="I1079" s="5">
        <f t="shared" si="81"/>
        <v>43746</v>
      </c>
      <c r="J1079" s="2" t="str">
        <f t="shared" si="82"/>
        <v>Tuesday</v>
      </c>
      <c r="K1079" s="2" t="str">
        <f t="shared" si="83"/>
        <v>Weekend</v>
      </c>
      <c r="L1079" s="3">
        <f>IF(VLOOKUP(H1079,Discount_Days!A:C,3,0)&gt;0,VLOOKUP(H1079,Discount_Days!A:C,3,0)*NewSales_1001_1015!F1079,0)</f>
        <v>0</v>
      </c>
      <c r="M1079" s="3">
        <f t="shared" si="84"/>
        <v>39</v>
      </c>
    </row>
    <row r="1080" spans="1:13" x14ac:dyDescent="0.35">
      <c r="A1080" s="5">
        <v>43746</v>
      </c>
      <c r="B1080" s="2" t="s">
        <v>114</v>
      </c>
      <c r="C1080" s="3">
        <v>0</v>
      </c>
      <c r="D1080" s="3">
        <v>14.26</v>
      </c>
      <c r="E1080" s="3">
        <v>14.26</v>
      </c>
      <c r="F1080" s="3">
        <v>0</v>
      </c>
      <c r="G1080" s="2">
        <v>1</v>
      </c>
      <c r="H1080" s="2" t="str">
        <f t="shared" si="80"/>
        <v>Tuesday</v>
      </c>
      <c r="I1080" s="5">
        <f t="shared" si="81"/>
        <v>43749</v>
      </c>
      <c r="J1080" s="2" t="str">
        <f t="shared" si="82"/>
        <v>Friday</v>
      </c>
      <c r="K1080" s="2" t="str">
        <f t="shared" si="83"/>
        <v>Weekday</v>
      </c>
      <c r="L1080" s="3">
        <f>IF(VLOOKUP(H1080,Discount_Days!A:C,3,0)&gt;0,VLOOKUP(H1080,Discount_Days!A:C,3,0)*NewSales_1001_1015!F1080,0)</f>
        <v>0</v>
      </c>
      <c r="M1080" s="3">
        <f t="shared" si="84"/>
        <v>0</v>
      </c>
    </row>
    <row r="1081" spans="1:13" x14ac:dyDescent="0.35">
      <c r="A1081" s="5">
        <v>43748</v>
      </c>
      <c r="B1081" s="2" t="s">
        <v>114</v>
      </c>
      <c r="C1081" s="3">
        <v>0</v>
      </c>
      <c r="D1081" s="3">
        <v>14.26</v>
      </c>
      <c r="E1081" s="3">
        <v>14.26</v>
      </c>
      <c r="F1081" s="3">
        <v>0</v>
      </c>
      <c r="G1081" s="2">
        <v>1</v>
      </c>
      <c r="H1081" s="2" t="str">
        <f t="shared" si="80"/>
        <v>Thursday</v>
      </c>
      <c r="I1081" s="5">
        <f t="shared" si="81"/>
        <v>43751</v>
      </c>
      <c r="J1081" s="2" t="str">
        <f t="shared" si="82"/>
        <v>Sunday</v>
      </c>
      <c r="K1081" s="2" t="str">
        <f t="shared" si="83"/>
        <v>Weekday</v>
      </c>
      <c r="L1081" s="3">
        <f>IF(VLOOKUP(H1081,Discount_Days!A:C,3,0)&gt;0,VLOOKUP(H1081,Discount_Days!A:C,3,0)*NewSales_1001_1015!F1081,0)</f>
        <v>0</v>
      </c>
      <c r="M1081" s="3">
        <f t="shared" si="84"/>
        <v>0</v>
      </c>
    </row>
    <row r="1082" spans="1:13" x14ac:dyDescent="0.35">
      <c r="A1082" s="5">
        <v>43749</v>
      </c>
      <c r="B1082" s="2" t="s">
        <v>114</v>
      </c>
      <c r="C1082" s="3">
        <v>0</v>
      </c>
      <c r="D1082" s="3">
        <v>14.26</v>
      </c>
      <c r="E1082" s="3">
        <v>14.26</v>
      </c>
      <c r="F1082" s="3">
        <v>0</v>
      </c>
      <c r="G1082" s="2">
        <v>1</v>
      </c>
      <c r="H1082" s="2" t="str">
        <f t="shared" si="80"/>
        <v>Friday</v>
      </c>
      <c r="I1082" s="5">
        <f t="shared" si="81"/>
        <v>43752</v>
      </c>
      <c r="J1082" s="2" t="str">
        <f t="shared" si="82"/>
        <v>Monday</v>
      </c>
      <c r="K1082" s="2" t="str">
        <f t="shared" si="83"/>
        <v>Weekday</v>
      </c>
      <c r="L1082" s="3">
        <f>IF(VLOOKUP(H1082,Discount_Days!A:C,3,0)&gt;0,VLOOKUP(H1082,Discount_Days!A:C,3,0)*NewSales_1001_1015!F1082,0)</f>
        <v>0</v>
      </c>
      <c r="M1082" s="3">
        <f t="shared" si="84"/>
        <v>0</v>
      </c>
    </row>
    <row r="1083" spans="1:13" x14ac:dyDescent="0.35">
      <c r="A1083" s="5">
        <v>43749</v>
      </c>
      <c r="B1083" s="2" t="s">
        <v>114</v>
      </c>
      <c r="C1083" s="3">
        <v>39</v>
      </c>
      <c r="D1083" s="3">
        <v>14.26</v>
      </c>
      <c r="E1083" s="3">
        <v>14.26</v>
      </c>
      <c r="F1083" s="3">
        <v>39</v>
      </c>
      <c r="G1083" s="2">
        <v>1</v>
      </c>
      <c r="H1083" s="2" t="str">
        <f t="shared" si="80"/>
        <v>Friday</v>
      </c>
      <c r="I1083" s="5">
        <f t="shared" si="81"/>
        <v>43752</v>
      </c>
      <c r="J1083" s="2" t="str">
        <f t="shared" si="82"/>
        <v>Monday</v>
      </c>
      <c r="K1083" s="2" t="str">
        <f t="shared" si="83"/>
        <v>Weekday</v>
      </c>
      <c r="L1083" s="3">
        <f>IF(VLOOKUP(H1083,Discount_Days!A:C,3,0)&gt;0,VLOOKUP(H1083,Discount_Days!A:C,3,0)*NewSales_1001_1015!F1083,0)</f>
        <v>0</v>
      </c>
      <c r="M1083" s="3">
        <f t="shared" si="84"/>
        <v>39</v>
      </c>
    </row>
    <row r="1084" spans="1:13" x14ac:dyDescent="0.35">
      <c r="A1084" s="5">
        <v>43753</v>
      </c>
      <c r="B1084" s="2" t="s">
        <v>114</v>
      </c>
      <c r="C1084" s="3">
        <v>39</v>
      </c>
      <c r="D1084" s="3">
        <v>14.26</v>
      </c>
      <c r="E1084" s="3">
        <v>14.26</v>
      </c>
      <c r="F1084" s="3">
        <v>39</v>
      </c>
      <c r="G1084" s="2">
        <v>1</v>
      </c>
      <c r="H1084" s="2" t="str">
        <f t="shared" si="80"/>
        <v>Tuesday</v>
      </c>
      <c r="I1084" s="5">
        <f t="shared" si="81"/>
        <v>43756</v>
      </c>
      <c r="J1084" s="2" t="str">
        <f t="shared" si="82"/>
        <v>Friday</v>
      </c>
      <c r="K1084" s="2" t="str">
        <f t="shared" si="83"/>
        <v>Weekday</v>
      </c>
      <c r="L1084" s="3">
        <f>IF(VLOOKUP(H1084,Discount_Days!A:C,3,0)&gt;0,VLOOKUP(H1084,Discount_Days!A:C,3,0)*NewSales_1001_1015!F1084,0)</f>
        <v>1.9500000000000002</v>
      </c>
      <c r="M1084" s="3">
        <f t="shared" si="84"/>
        <v>37.049999999999997</v>
      </c>
    </row>
    <row r="1085" spans="1:13" x14ac:dyDescent="0.35">
      <c r="A1085" s="5">
        <v>43744</v>
      </c>
      <c r="B1085" s="2" t="s">
        <v>115</v>
      </c>
      <c r="C1085" s="3">
        <v>49</v>
      </c>
      <c r="D1085" s="3">
        <v>18.2</v>
      </c>
      <c r="E1085" s="3">
        <v>18.2</v>
      </c>
      <c r="F1085" s="3">
        <v>49</v>
      </c>
      <c r="G1085" s="2">
        <v>1</v>
      </c>
      <c r="H1085" s="2" t="str">
        <f t="shared" si="80"/>
        <v>Sunday</v>
      </c>
      <c r="I1085" s="5">
        <f t="shared" si="81"/>
        <v>43747</v>
      </c>
      <c r="J1085" s="2" t="str">
        <f t="shared" si="82"/>
        <v>Wednesday</v>
      </c>
      <c r="K1085" s="2" t="str">
        <f t="shared" si="83"/>
        <v>Weekend</v>
      </c>
      <c r="L1085" s="3">
        <f>IF(VLOOKUP(H1085,Discount_Days!A:C,3,0)&gt;0,VLOOKUP(H1085,Discount_Days!A:C,3,0)*NewSales_1001_1015!F1085,0)</f>
        <v>0</v>
      </c>
      <c r="M1085" s="3">
        <f t="shared" si="84"/>
        <v>49</v>
      </c>
    </row>
    <row r="1086" spans="1:13" x14ac:dyDescent="0.35">
      <c r="A1086" s="5">
        <v>43746</v>
      </c>
      <c r="B1086" s="2" t="s">
        <v>115</v>
      </c>
      <c r="C1086" s="3">
        <v>0</v>
      </c>
      <c r="D1086" s="3">
        <v>18.2</v>
      </c>
      <c r="E1086" s="3">
        <v>18.2</v>
      </c>
      <c r="F1086" s="3">
        <v>0</v>
      </c>
      <c r="G1086" s="2">
        <v>1</v>
      </c>
      <c r="H1086" s="2" t="str">
        <f t="shared" si="80"/>
        <v>Tuesday</v>
      </c>
      <c r="I1086" s="5">
        <f t="shared" si="81"/>
        <v>43749</v>
      </c>
      <c r="J1086" s="2" t="str">
        <f t="shared" si="82"/>
        <v>Friday</v>
      </c>
      <c r="K1086" s="2" t="str">
        <f t="shared" si="83"/>
        <v>Weekday</v>
      </c>
      <c r="L1086" s="3">
        <f>IF(VLOOKUP(H1086,Discount_Days!A:C,3,0)&gt;0,VLOOKUP(H1086,Discount_Days!A:C,3,0)*NewSales_1001_1015!F1086,0)</f>
        <v>0</v>
      </c>
      <c r="M1086" s="3">
        <f t="shared" si="84"/>
        <v>0</v>
      </c>
    </row>
    <row r="1087" spans="1:13" x14ac:dyDescent="0.35">
      <c r="A1087" s="5">
        <v>43749</v>
      </c>
      <c r="B1087" s="2" t="s">
        <v>115</v>
      </c>
      <c r="C1087" s="3">
        <v>49</v>
      </c>
      <c r="D1087" s="3">
        <v>18.2</v>
      </c>
      <c r="E1087" s="3">
        <v>18.2</v>
      </c>
      <c r="F1087" s="3">
        <v>49</v>
      </c>
      <c r="G1087" s="2">
        <v>1</v>
      </c>
      <c r="H1087" s="2" t="str">
        <f t="shared" si="80"/>
        <v>Friday</v>
      </c>
      <c r="I1087" s="5">
        <f t="shared" si="81"/>
        <v>43752</v>
      </c>
      <c r="J1087" s="2" t="str">
        <f t="shared" si="82"/>
        <v>Monday</v>
      </c>
      <c r="K1087" s="2" t="str">
        <f t="shared" si="83"/>
        <v>Weekday</v>
      </c>
      <c r="L1087" s="3">
        <f>IF(VLOOKUP(H1087,Discount_Days!A:C,3,0)&gt;0,VLOOKUP(H1087,Discount_Days!A:C,3,0)*NewSales_1001_1015!F1087,0)</f>
        <v>0</v>
      </c>
      <c r="M1087" s="3">
        <f t="shared" si="84"/>
        <v>49</v>
      </c>
    </row>
    <row r="1088" spans="1:13" x14ac:dyDescent="0.35">
      <c r="A1088" s="5">
        <v>43751</v>
      </c>
      <c r="B1088" s="2" t="s">
        <v>115</v>
      </c>
      <c r="C1088" s="3">
        <v>49</v>
      </c>
      <c r="D1088" s="3">
        <v>18.2</v>
      </c>
      <c r="E1088" s="3">
        <v>18.2</v>
      </c>
      <c r="F1088" s="3">
        <v>49</v>
      </c>
      <c r="G1088" s="2">
        <v>1</v>
      </c>
      <c r="H1088" s="2" t="str">
        <f t="shared" si="80"/>
        <v>Sunday</v>
      </c>
      <c r="I1088" s="5">
        <f t="shared" si="81"/>
        <v>43754</v>
      </c>
      <c r="J1088" s="2" t="str">
        <f t="shared" si="82"/>
        <v>Wednesday</v>
      </c>
      <c r="K1088" s="2" t="str">
        <f t="shared" si="83"/>
        <v>Weekend</v>
      </c>
      <c r="L1088" s="3">
        <f>IF(VLOOKUP(H1088,Discount_Days!A:C,3,0)&gt;0,VLOOKUP(H1088,Discount_Days!A:C,3,0)*NewSales_1001_1015!F1088,0)</f>
        <v>0</v>
      </c>
      <c r="M1088" s="3">
        <f t="shared" si="84"/>
        <v>49</v>
      </c>
    </row>
    <row r="1089" spans="1:13" x14ac:dyDescent="0.35">
      <c r="A1089" s="5">
        <v>43752</v>
      </c>
      <c r="B1089" s="2" t="s">
        <v>115</v>
      </c>
      <c r="C1089" s="3">
        <v>59.32</v>
      </c>
      <c r="D1089" s="3">
        <v>18.2</v>
      </c>
      <c r="E1089" s="3">
        <v>18.2</v>
      </c>
      <c r="F1089" s="3">
        <v>59.32</v>
      </c>
      <c r="G1089" s="2">
        <v>1</v>
      </c>
      <c r="H1089" s="2" t="str">
        <f t="shared" si="80"/>
        <v>Monday</v>
      </c>
      <c r="I1089" s="5">
        <f t="shared" si="81"/>
        <v>43755</v>
      </c>
      <c r="J1089" s="2" t="str">
        <f t="shared" si="82"/>
        <v>Thursday</v>
      </c>
      <c r="K1089" s="2" t="str">
        <f t="shared" si="83"/>
        <v>Weekend</v>
      </c>
      <c r="L1089" s="3">
        <f>IF(VLOOKUP(H1089,Discount_Days!A:C,3,0)&gt;0,VLOOKUP(H1089,Discount_Days!A:C,3,0)*NewSales_1001_1015!F1089,0)</f>
        <v>0</v>
      </c>
      <c r="M1089" s="3">
        <f t="shared" si="84"/>
        <v>59.32</v>
      </c>
    </row>
    <row r="1090" spans="1:13" x14ac:dyDescent="0.35">
      <c r="A1090" s="5">
        <v>43753</v>
      </c>
      <c r="B1090" s="2" t="s">
        <v>115</v>
      </c>
      <c r="C1090" s="3">
        <v>49</v>
      </c>
      <c r="D1090" s="3">
        <v>18.2</v>
      </c>
      <c r="E1090" s="3">
        <v>18.2</v>
      </c>
      <c r="F1090" s="3">
        <v>49</v>
      </c>
      <c r="G1090" s="2">
        <v>1</v>
      </c>
      <c r="H1090" s="2" t="str">
        <f t="shared" si="80"/>
        <v>Tuesday</v>
      </c>
      <c r="I1090" s="5">
        <f t="shared" si="81"/>
        <v>43756</v>
      </c>
      <c r="J1090" s="2" t="str">
        <f t="shared" si="82"/>
        <v>Friday</v>
      </c>
      <c r="K1090" s="2" t="str">
        <f t="shared" si="83"/>
        <v>Weekday</v>
      </c>
      <c r="L1090" s="3">
        <f>IF(VLOOKUP(H1090,Discount_Days!A:C,3,0)&gt;0,VLOOKUP(H1090,Discount_Days!A:C,3,0)*NewSales_1001_1015!F1090,0)</f>
        <v>2.4500000000000002</v>
      </c>
      <c r="M1090" s="3">
        <f t="shared" si="84"/>
        <v>46.55</v>
      </c>
    </row>
    <row r="1091" spans="1:13" x14ac:dyDescent="0.35">
      <c r="A1091" s="5">
        <v>43739</v>
      </c>
      <c r="B1091" s="2" t="s">
        <v>59</v>
      </c>
      <c r="C1091" s="3">
        <v>36</v>
      </c>
      <c r="D1091" s="3">
        <v>11.8</v>
      </c>
      <c r="E1091" s="3">
        <v>11.8</v>
      </c>
      <c r="F1091" s="3">
        <v>36</v>
      </c>
      <c r="G1091" s="2">
        <v>1</v>
      </c>
      <c r="H1091" s="2" t="str">
        <f t="shared" ref="H1091:H1154" si="85">TEXT(A1091,"dddd")</f>
        <v>Tuesday</v>
      </c>
      <c r="I1091" s="5">
        <f t="shared" ref="I1091:I1154" si="86">A1091+3</f>
        <v>43742</v>
      </c>
      <c r="J1091" s="2" t="str">
        <f t="shared" ref="J1091:J1154" si="87">TEXT(I1091,"dddd")</f>
        <v>Friday</v>
      </c>
      <c r="K1091" s="2" t="str">
        <f t="shared" ref="K1091:K1154" si="88">IF(OR(H1091="Mondayday",H1091="Tuesday",H1091="Wednesday",H1091="Thursday",H1091="Friday"),"Weekday","Weekend")</f>
        <v>Weekday</v>
      </c>
      <c r="L1091" s="3">
        <f>IF(VLOOKUP(H1091,Discount_Days!A:C,3,0)&gt;0,VLOOKUP(H1091,Discount_Days!A:C,3,0)*NewSales_1001_1015!F1091,0)</f>
        <v>1.8</v>
      </c>
      <c r="M1091" s="3">
        <f t="shared" ref="M1091:M1154" si="89">F1091-L1091</f>
        <v>34.200000000000003</v>
      </c>
    </row>
    <row r="1092" spans="1:13" x14ac:dyDescent="0.35">
      <c r="A1092" s="5">
        <v>43741</v>
      </c>
      <c r="B1092" s="2" t="s">
        <v>59</v>
      </c>
      <c r="C1092" s="3">
        <v>40.31</v>
      </c>
      <c r="D1092" s="3">
        <v>11.8</v>
      </c>
      <c r="E1092" s="3">
        <v>11.8</v>
      </c>
      <c r="F1092" s="3">
        <v>40.31</v>
      </c>
      <c r="G1092" s="2">
        <v>1</v>
      </c>
      <c r="H1092" s="2" t="str">
        <f t="shared" si="85"/>
        <v>Thursday</v>
      </c>
      <c r="I1092" s="5">
        <f t="shared" si="86"/>
        <v>43744</v>
      </c>
      <c r="J1092" s="2" t="str">
        <f t="shared" si="87"/>
        <v>Sunday</v>
      </c>
      <c r="K1092" s="2" t="str">
        <f t="shared" si="88"/>
        <v>Weekday</v>
      </c>
      <c r="L1092" s="3">
        <f>IF(VLOOKUP(H1092,Discount_Days!A:C,3,0)&gt;0,VLOOKUP(H1092,Discount_Days!A:C,3,0)*NewSales_1001_1015!F1092,0)</f>
        <v>4.0310000000000006</v>
      </c>
      <c r="M1092" s="3">
        <f t="shared" si="89"/>
        <v>36.279000000000003</v>
      </c>
    </row>
    <row r="1093" spans="1:13" x14ac:dyDescent="0.35">
      <c r="A1093" s="5">
        <v>43743</v>
      </c>
      <c r="B1093" s="2" t="s">
        <v>59</v>
      </c>
      <c r="C1093" s="3">
        <v>40.42</v>
      </c>
      <c r="D1093" s="3">
        <v>11.8</v>
      </c>
      <c r="E1093" s="3">
        <v>11.8</v>
      </c>
      <c r="F1093" s="3">
        <v>40.42</v>
      </c>
      <c r="G1093" s="2">
        <v>1</v>
      </c>
      <c r="H1093" s="2" t="str">
        <f t="shared" si="85"/>
        <v>Saturday</v>
      </c>
      <c r="I1093" s="5">
        <f t="shared" si="86"/>
        <v>43746</v>
      </c>
      <c r="J1093" s="2" t="str">
        <f t="shared" si="87"/>
        <v>Tuesday</v>
      </c>
      <c r="K1093" s="2" t="str">
        <f t="shared" si="88"/>
        <v>Weekend</v>
      </c>
      <c r="L1093" s="3">
        <f>IF(VLOOKUP(H1093,Discount_Days!A:C,3,0)&gt;0,VLOOKUP(H1093,Discount_Days!A:C,3,0)*NewSales_1001_1015!F1093,0)</f>
        <v>0</v>
      </c>
      <c r="M1093" s="3">
        <f t="shared" si="89"/>
        <v>40.42</v>
      </c>
    </row>
    <row r="1094" spans="1:13" x14ac:dyDescent="0.35">
      <c r="A1094" s="5">
        <v>43744</v>
      </c>
      <c r="B1094" s="2" t="s">
        <v>59</v>
      </c>
      <c r="C1094" s="3">
        <v>37.47</v>
      </c>
      <c r="D1094" s="3">
        <v>11.8</v>
      </c>
      <c r="E1094" s="3">
        <v>35.4</v>
      </c>
      <c r="F1094" s="3">
        <v>112.42</v>
      </c>
      <c r="G1094" s="2">
        <v>3</v>
      </c>
      <c r="H1094" s="2" t="str">
        <f t="shared" si="85"/>
        <v>Sunday</v>
      </c>
      <c r="I1094" s="5">
        <f t="shared" si="86"/>
        <v>43747</v>
      </c>
      <c r="J1094" s="2" t="str">
        <f t="shared" si="87"/>
        <v>Wednesday</v>
      </c>
      <c r="K1094" s="2" t="str">
        <f t="shared" si="88"/>
        <v>Weekend</v>
      </c>
      <c r="L1094" s="3">
        <f>IF(VLOOKUP(H1094,Discount_Days!A:C,3,0)&gt;0,VLOOKUP(H1094,Discount_Days!A:C,3,0)*NewSales_1001_1015!F1094,0)</f>
        <v>0</v>
      </c>
      <c r="M1094" s="3">
        <f t="shared" si="89"/>
        <v>112.42</v>
      </c>
    </row>
    <row r="1095" spans="1:13" x14ac:dyDescent="0.35">
      <c r="A1095" s="5">
        <v>43747</v>
      </c>
      <c r="B1095" s="2" t="s">
        <v>59</v>
      </c>
      <c r="C1095" s="3">
        <v>36</v>
      </c>
      <c r="D1095" s="3">
        <v>11.8</v>
      </c>
      <c r="E1095" s="3">
        <v>23.6</v>
      </c>
      <c r="F1095" s="3">
        <v>72</v>
      </c>
      <c r="G1095" s="2">
        <v>2</v>
      </c>
      <c r="H1095" s="2" t="str">
        <f t="shared" si="85"/>
        <v>Wednesday</v>
      </c>
      <c r="I1095" s="5">
        <f t="shared" si="86"/>
        <v>43750</v>
      </c>
      <c r="J1095" s="2" t="str">
        <f t="shared" si="87"/>
        <v>Saturday</v>
      </c>
      <c r="K1095" s="2" t="str">
        <f t="shared" si="88"/>
        <v>Weekday</v>
      </c>
      <c r="L1095" s="3">
        <f>IF(VLOOKUP(H1095,Discount_Days!A:C,3,0)&gt;0,VLOOKUP(H1095,Discount_Days!A:C,3,0)*NewSales_1001_1015!F1095,0)</f>
        <v>0</v>
      </c>
      <c r="M1095" s="3">
        <f t="shared" si="89"/>
        <v>72</v>
      </c>
    </row>
    <row r="1096" spans="1:13" x14ac:dyDescent="0.35">
      <c r="A1096" s="5">
        <v>43751</v>
      </c>
      <c r="B1096" s="2" t="s">
        <v>59</v>
      </c>
      <c r="C1096" s="3">
        <v>40.619999999999997</v>
      </c>
      <c r="D1096" s="3">
        <v>11.8</v>
      </c>
      <c r="E1096" s="3">
        <v>11.8</v>
      </c>
      <c r="F1096" s="3">
        <v>40.619999999999997</v>
      </c>
      <c r="G1096" s="2">
        <v>1</v>
      </c>
      <c r="H1096" s="2" t="str">
        <f t="shared" si="85"/>
        <v>Sunday</v>
      </c>
      <c r="I1096" s="5">
        <f t="shared" si="86"/>
        <v>43754</v>
      </c>
      <c r="J1096" s="2" t="str">
        <f t="shared" si="87"/>
        <v>Wednesday</v>
      </c>
      <c r="K1096" s="2" t="str">
        <f t="shared" si="88"/>
        <v>Weekend</v>
      </c>
      <c r="L1096" s="3">
        <f>IF(VLOOKUP(H1096,Discount_Days!A:C,3,0)&gt;0,VLOOKUP(H1096,Discount_Days!A:C,3,0)*NewSales_1001_1015!F1096,0)</f>
        <v>0</v>
      </c>
      <c r="M1096" s="3">
        <f t="shared" si="89"/>
        <v>40.619999999999997</v>
      </c>
    </row>
    <row r="1097" spans="1:13" x14ac:dyDescent="0.35">
      <c r="A1097" s="5">
        <v>43739</v>
      </c>
      <c r="B1097" s="2" t="s">
        <v>196</v>
      </c>
      <c r="C1097" s="3">
        <v>22</v>
      </c>
      <c r="D1097" s="3">
        <v>4.66</v>
      </c>
      <c r="E1097" s="3">
        <v>4.66</v>
      </c>
      <c r="F1097" s="3">
        <v>22</v>
      </c>
      <c r="G1097" s="2">
        <v>1</v>
      </c>
      <c r="H1097" s="2" t="str">
        <f t="shared" si="85"/>
        <v>Tuesday</v>
      </c>
      <c r="I1097" s="5">
        <f t="shared" si="86"/>
        <v>43742</v>
      </c>
      <c r="J1097" s="2" t="str">
        <f t="shared" si="87"/>
        <v>Friday</v>
      </c>
      <c r="K1097" s="2" t="str">
        <f t="shared" si="88"/>
        <v>Weekday</v>
      </c>
      <c r="L1097" s="3">
        <f>IF(VLOOKUP(H1097,Discount_Days!A:C,3,0)&gt;0,VLOOKUP(H1097,Discount_Days!A:C,3,0)*NewSales_1001_1015!F1097,0)</f>
        <v>1.1000000000000001</v>
      </c>
      <c r="M1097" s="3">
        <f t="shared" si="89"/>
        <v>20.9</v>
      </c>
    </row>
    <row r="1098" spans="1:13" x14ac:dyDescent="0.35">
      <c r="A1098" s="5">
        <v>43743</v>
      </c>
      <c r="B1098" s="2" t="s">
        <v>196</v>
      </c>
      <c r="C1098" s="3">
        <v>22</v>
      </c>
      <c r="D1098" s="3">
        <v>4.66</v>
      </c>
      <c r="E1098" s="3">
        <v>9.32</v>
      </c>
      <c r="F1098" s="3">
        <v>44</v>
      </c>
      <c r="G1098" s="2">
        <v>2</v>
      </c>
      <c r="H1098" s="2" t="str">
        <f t="shared" si="85"/>
        <v>Saturday</v>
      </c>
      <c r="I1098" s="5">
        <f t="shared" si="86"/>
        <v>43746</v>
      </c>
      <c r="J1098" s="2" t="str">
        <f t="shared" si="87"/>
        <v>Tuesday</v>
      </c>
      <c r="K1098" s="2" t="str">
        <f t="shared" si="88"/>
        <v>Weekend</v>
      </c>
      <c r="L1098" s="3">
        <f>IF(VLOOKUP(H1098,Discount_Days!A:C,3,0)&gt;0,VLOOKUP(H1098,Discount_Days!A:C,3,0)*NewSales_1001_1015!F1098,0)</f>
        <v>0</v>
      </c>
      <c r="M1098" s="3">
        <f t="shared" si="89"/>
        <v>44</v>
      </c>
    </row>
    <row r="1099" spans="1:13" x14ac:dyDescent="0.35">
      <c r="A1099" s="5">
        <v>43749</v>
      </c>
      <c r="B1099" s="2" t="s">
        <v>196</v>
      </c>
      <c r="C1099" s="3">
        <v>22</v>
      </c>
      <c r="D1099" s="3">
        <v>4.66</v>
      </c>
      <c r="E1099" s="3">
        <v>9.32</v>
      </c>
      <c r="F1099" s="3">
        <v>44</v>
      </c>
      <c r="G1099" s="2">
        <v>2</v>
      </c>
      <c r="H1099" s="2" t="str">
        <f t="shared" si="85"/>
        <v>Friday</v>
      </c>
      <c r="I1099" s="5">
        <f t="shared" si="86"/>
        <v>43752</v>
      </c>
      <c r="J1099" s="2" t="str">
        <f t="shared" si="87"/>
        <v>Monday</v>
      </c>
      <c r="K1099" s="2" t="str">
        <f t="shared" si="88"/>
        <v>Weekday</v>
      </c>
      <c r="L1099" s="3">
        <f>IF(VLOOKUP(H1099,Discount_Days!A:C,3,0)&gt;0,VLOOKUP(H1099,Discount_Days!A:C,3,0)*NewSales_1001_1015!F1099,0)</f>
        <v>0</v>
      </c>
      <c r="M1099" s="3">
        <f t="shared" si="89"/>
        <v>44</v>
      </c>
    </row>
    <row r="1100" spans="1:13" x14ac:dyDescent="0.35">
      <c r="A1100" s="5">
        <v>43753</v>
      </c>
      <c r="B1100" s="2" t="s">
        <v>196</v>
      </c>
      <c r="C1100" s="3">
        <v>22</v>
      </c>
      <c r="D1100" s="3">
        <v>4.66</v>
      </c>
      <c r="E1100" s="3">
        <v>13.98</v>
      </c>
      <c r="F1100" s="3">
        <v>66</v>
      </c>
      <c r="G1100" s="2">
        <v>3</v>
      </c>
      <c r="H1100" s="2" t="str">
        <f t="shared" si="85"/>
        <v>Tuesday</v>
      </c>
      <c r="I1100" s="5">
        <f t="shared" si="86"/>
        <v>43756</v>
      </c>
      <c r="J1100" s="2" t="str">
        <f t="shared" si="87"/>
        <v>Friday</v>
      </c>
      <c r="K1100" s="2" t="str">
        <f t="shared" si="88"/>
        <v>Weekday</v>
      </c>
      <c r="L1100" s="3">
        <f>IF(VLOOKUP(H1100,Discount_Days!A:C,3,0)&gt;0,VLOOKUP(H1100,Discount_Days!A:C,3,0)*NewSales_1001_1015!F1100,0)</f>
        <v>3.3000000000000003</v>
      </c>
      <c r="M1100" s="3">
        <f t="shared" si="89"/>
        <v>62.7</v>
      </c>
    </row>
    <row r="1101" spans="1:13" x14ac:dyDescent="0.35">
      <c r="A1101" s="5">
        <v>43741</v>
      </c>
      <c r="B1101" s="2" t="s">
        <v>116</v>
      </c>
      <c r="C1101" s="3">
        <v>0</v>
      </c>
      <c r="D1101" s="3">
        <v>2.78</v>
      </c>
      <c r="E1101" s="3">
        <v>2.78</v>
      </c>
      <c r="F1101" s="3">
        <v>0</v>
      </c>
      <c r="G1101" s="2">
        <v>1</v>
      </c>
      <c r="H1101" s="2" t="str">
        <f t="shared" si="85"/>
        <v>Thursday</v>
      </c>
      <c r="I1101" s="5">
        <f t="shared" si="86"/>
        <v>43744</v>
      </c>
      <c r="J1101" s="2" t="str">
        <f t="shared" si="87"/>
        <v>Sunday</v>
      </c>
      <c r="K1101" s="2" t="str">
        <f t="shared" si="88"/>
        <v>Weekday</v>
      </c>
      <c r="L1101" s="3">
        <f>IF(VLOOKUP(H1101,Discount_Days!A:C,3,0)&gt;0,VLOOKUP(H1101,Discount_Days!A:C,3,0)*NewSales_1001_1015!F1101,0)</f>
        <v>0</v>
      </c>
      <c r="M1101" s="3">
        <f t="shared" si="89"/>
        <v>0</v>
      </c>
    </row>
    <row r="1102" spans="1:13" x14ac:dyDescent="0.35">
      <c r="A1102" s="5">
        <v>43743</v>
      </c>
      <c r="B1102" s="2" t="s">
        <v>116</v>
      </c>
      <c r="C1102" s="3">
        <v>8</v>
      </c>
      <c r="D1102" s="3">
        <v>2.78</v>
      </c>
      <c r="E1102" s="3">
        <v>5.56</v>
      </c>
      <c r="F1102" s="3">
        <v>16</v>
      </c>
      <c r="G1102" s="2">
        <v>2</v>
      </c>
      <c r="H1102" s="2" t="str">
        <f t="shared" si="85"/>
        <v>Saturday</v>
      </c>
      <c r="I1102" s="5">
        <f t="shared" si="86"/>
        <v>43746</v>
      </c>
      <c r="J1102" s="2" t="str">
        <f t="shared" si="87"/>
        <v>Tuesday</v>
      </c>
      <c r="K1102" s="2" t="str">
        <f t="shared" si="88"/>
        <v>Weekend</v>
      </c>
      <c r="L1102" s="3">
        <f>IF(VLOOKUP(H1102,Discount_Days!A:C,3,0)&gt;0,VLOOKUP(H1102,Discount_Days!A:C,3,0)*NewSales_1001_1015!F1102,0)</f>
        <v>0</v>
      </c>
      <c r="M1102" s="3">
        <f t="shared" si="89"/>
        <v>16</v>
      </c>
    </row>
    <row r="1103" spans="1:13" x14ac:dyDescent="0.35">
      <c r="A1103" s="5">
        <v>43745</v>
      </c>
      <c r="B1103" s="2" t="s">
        <v>116</v>
      </c>
      <c r="C1103" s="3">
        <v>8</v>
      </c>
      <c r="D1103" s="3">
        <v>2.78</v>
      </c>
      <c r="E1103" s="3">
        <v>8.34</v>
      </c>
      <c r="F1103" s="3">
        <v>24</v>
      </c>
      <c r="G1103" s="2">
        <v>3</v>
      </c>
      <c r="H1103" s="2" t="str">
        <f t="shared" si="85"/>
        <v>Monday</v>
      </c>
      <c r="I1103" s="5">
        <f t="shared" si="86"/>
        <v>43748</v>
      </c>
      <c r="J1103" s="2" t="str">
        <f t="shared" si="87"/>
        <v>Thursday</v>
      </c>
      <c r="K1103" s="2" t="str">
        <f t="shared" si="88"/>
        <v>Weekend</v>
      </c>
      <c r="L1103" s="3">
        <f>IF(VLOOKUP(H1103,Discount_Days!A:C,3,0)&gt;0,VLOOKUP(H1103,Discount_Days!A:C,3,0)*NewSales_1001_1015!F1103,0)</f>
        <v>0</v>
      </c>
      <c r="M1103" s="3">
        <f t="shared" si="89"/>
        <v>24</v>
      </c>
    </row>
    <row r="1104" spans="1:13" x14ac:dyDescent="0.35">
      <c r="A1104" s="5">
        <v>43746</v>
      </c>
      <c r="B1104" s="2" t="s">
        <v>116</v>
      </c>
      <c r="C1104" s="3">
        <v>0</v>
      </c>
      <c r="D1104" s="3">
        <v>2.78</v>
      </c>
      <c r="E1104" s="3">
        <v>2.78</v>
      </c>
      <c r="F1104" s="3">
        <v>0</v>
      </c>
      <c r="G1104" s="2">
        <v>1</v>
      </c>
      <c r="H1104" s="2" t="str">
        <f t="shared" si="85"/>
        <v>Tuesday</v>
      </c>
      <c r="I1104" s="5">
        <f t="shared" si="86"/>
        <v>43749</v>
      </c>
      <c r="J1104" s="2" t="str">
        <f t="shared" si="87"/>
        <v>Friday</v>
      </c>
      <c r="K1104" s="2" t="str">
        <f t="shared" si="88"/>
        <v>Weekday</v>
      </c>
      <c r="L1104" s="3">
        <f>IF(VLOOKUP(H1104,Discount_Days!A:C,3,0)&gt;0,VLOOKUP(H1104,Discount_Days!A:C,3,0)*NewSales_1001_1015!F1104,0)</f>
        <v>0</v>
      </c>
      <c r="M1104" s="3">
        <f t="shared" si="89"/>
        <v>0</v>
      </c>
    </row>
    <row r="1105" spans="1:13" x14ac:dyDescent="0.35">
      <c r="A1105" s="5">
        <v>43747</v>
      </c>
      <c r="B1105" s="2" t="s">
        <v>116</v>
      </c>
      <c r="C1105" s="3">
        <v>8</v>
      </c>
      <c r="D1105" s="3">
        <v>2.78</v>
      </c>
      <c r="E1105" s="3">
        <v>5.56</v>
      </c>
      <c r="F1105" s="3">
        <v>16</v>
      </c>
      <c r="G1105" s="2">
        <v>2</v>
      </c>
      <c r="H1105" s="2" t="str">
        <f t="shared" si="85"/>
        <v>Wednesday</v>
      </c>
      <c r="I1105" s="5">
        <f t="shared" si="86"/>
        <v>43750</v>
      </c>
      <c r="J1105" s="2" t="str">
        <f t="shared" si="87"/>
        <v>Saturday</v>
      </c>
      <c r="K1105" s="2" t="str">
        <f t="shared" si="88"/>
        <v>Weekday</v>
      </c>
      <c r="L1105" s="3">
        <f>IF(VLOOKUP(H1105,Discount_Days!A:C,3,0)&gt;0,VLOOKUP(H1105,Discount_Days!A:C,3,0)*NewSales_1001_1015!F1105,0)</f>
        <v>0</v>
      </c>
      <c r="M1105" s="3">
        <f t="shared" si="89"/>
        <v>16</v>
      </c>
    </row>
    <row r="1106" spans="1:13" x14ac:dyDescent="0.35">
      <c r="A1106" s="5">
        <v>43749</v>
      </c>
      <c r="B1106" s="2" t="s">
        <v>116</v>
      </c>
      <c r="C1106" s="3">
        <v>9.35</v>
      </c>
      <c r="D1106" s="3">
        <v>2.78</v>
      </c>
      <c r="E1106" s="3">
        <v>2.78</v>
      </c>
      <c r="F1106" s="3">
        <v>9.35</v>
      </c>
      <c r="G1106" s="2">
        <v>1</v>
      </c>
      <c r="H1106" s="2" t="str">
        <f t="shared" si="85"/>
        <v>Friday</v>
      </c>
      <c r="I1106" s="5">
        <f t="shared" si="86"/>
        <v>43752</v>
      </c>
      <c r="J1106" s="2" t="str">
        <f t="shared" si="87"/>
        <v>Monday</v>
      </c>
      <c r="K1106" s="2" t="str">
        <f t="shared" si="88"/>
        <v>Weekday</v>
      </c>
      <c r="L1106" s="3">
        <f>IF(VLOOKUP(H1106,Discount_Days!A:C,3,0)&gt;0,VLOOKUP(H1106,Discount_Days!A:C,3,0)*NewSales_1001_1015!F1106,0)</f>
        <v>0</v>
      </c>
      <c r="M1106" s="3">
        <f t="shared" si="89"/>
        <v>9.35</v>
      </c>
    </row>
    <row r="1107" spans="1:13" x14ac:dyDescent="0.35">
      <c r="A1107" s="5">
        <v>43753</v>
      </c>
      <c r="B1107" s="2" t="s">
        <v>116</v>
      </c>
      <c r="C1107" s="3">
        <v>8</v>
      </c>
      <c r="D1107" s="3">
        <v>2.78</v>
      </c>
      <c r="E1107" s="3">
        <v>5.56</v>
      </c>
      <c r="F1107" s="3">
        <v>16</v>
      </c>
      <c r="G1107" s="2">
        <v>2</v>
      </c>
      <c r="H1107" s="2" t="str">
        <f t="shared" si="85"/>
        <v>Tuesday</v>
      </c>
      <c r="I1107" s="5">
        <f t="shared" si="86"/>
        <v>43756</v>
      </c>
      <c r="J1107" s="2" t="str">
        <f t="shared" si="87"/>
        <v>Friday</v>
      </c>
      <c r="K1107" s="2" t="str">
        <f t="shared" si="88"/>
        <v>Weekday</v>
      </c>
      <c r="L1107" s="3">
        <f>IF(VLOOKUP(H1107,Discount_Days!A:C,3,0)&gt;0,VLOOKUP(H1107,Discount_Days!A:C,3,0)*NewSales_1001_1015!F1107,0)</f>
        <v>0.8</v>
      </c>
      <c r="M1107" s="3">
        <f t="shared" si="89"/>
        <v>15.2</v>
      </c>
    </row>
    <row r="1108" spans="1:13" x14ac:dyDescent="0.35">
      <c r="A1108" s="5">
        <v>43739</v>
      </c>
      <c r="B1108" s="2" t="s">
        <v>60</v>
      </c>
      <c r="C1108" s="3">
        <v>29</v>
      </c>
      <c r="D1108" s="3">
        <v>10.199999999999999</v>
      </c>
      <c r="E1108" s="3">
        <v>10.199999999999999</v>
      </c>
      <c r="F1108" s="3">
        <v>29</v>
      </c>
      <c r="G1108" s="2">
        <v>1</v>
      </c>
      <c r="H1108" s="2" t="str">
        <f t="shared" si="85"/>
        <v>Tuesday</v>
      </c>
      <c r="I1108" s="5">
        <f t="shared" si="86"/>
        <v>43742</v>
      </c>
      <c r="J1108" s="2" t="str">
        <f t="shared" si="87"/>
        <v>Friday</v>
      </c>
      <c r="K1108" s="2" t="str">
        <f t="shared" si="88"/>
        <v>Weekday</v>
      </c>
      <c r="L1108" s="3">
        <f>IF(VLOOKUP(H1108,Discount_Days!A:C,3,0)&gt;0,VLOOKUP(H1108,Discount_Days!A:C,3,0)*NewSales_1001_1015!F1108,0)</f>
        <v>1.4500000000000002</v>
      </c>
      <c r="M1108" s="3">
        <f t="shared" si="89"/>
        <v>27.55</v>
      </c>
    </row>
    <row r="1109" spans="1:13" x14ac:dyDescent="0.35">
      <c r="A1109" s="5">
        <v>43740</v>
      </c>
      <c r="B1109" s="2" t="s">
        <v>60</v>
      </c>
      <c r="C1109" s="3">
        <v>29</v>
      </c>
      <c r="D1109" s="3">
        <v>10.199999999999999</v>
      </c>
      <c r="E1109" s="3">
        <v>71.400000000000006</v>
      </c>
      <c r="F1109" s="3">
        <v>203</v>
      </c>
      <c r="G1109" s="2">
        <v>7</v>
      </c>
      <c r="H1109" s="2" t="str">
        <f t="shared" si="85"/>
        <v>Wednesday</v>
      </c>
      <c r="I1109" s="5">
        <f t="shared" si="86"/>
        <v>43743</v>
      </c>
      <c r="J1109" s="2" t="str">
        <f t="shared" si="87"/>
        <v>Saturday</v>
      </c>
      <c r="K1109" s="2" t="str">
        <f t="shared" si="88"/>
        <v>Weekday</v>
      </c>
      <c r="L1109" s="3">
        <f>IF(VLOOKUP(H1109,Discount_Days!A:C,3,0)&gt;0,VLOOKUP(H1109,Discount_Days!A:C,3,0)*NewSales_1001_1015!F1109,0)</f>
        <v>0</v>
      </c>
      <c r="M1109" s="3">
        <f t="shared" si="89"/>
        <v>203</v>
      </c>
    </row>
    <row r="1110" spans="1:13" x14ac:dyDescent="0.35">
      <c r="A1110" s="5">
        <v>43741</v>
      </c>
      <c r="B1110" s="2" t="s">
        <v>60</v>
      </c>
      <c r="C1110" s="3">
        <v>29</v>
      </c>
      <c r="D1110" s="3">
        <v>10.199999999999999</v>
      </c>
      <c r="E1110" s="3">
        <v>20.399999999999999</v>
      </c>
      <c r="F1110" s="3">
        <v>58</v>
      </c>
      <c r="G1110" s="2">
        <v>2</v>
      </c>
      <c r="H1110" s="2" t="str">
        <f t="shared" si="85"/>
        <v>Thursday</v>
      </c>
      <c r="I1110" s="5">
        <f t="shared" si="86"/>
        <v>43744</v>
      </c>
      <c r="J1110" s="2" t="str">
        <f t="shared" si="87"/>
        <v>Sunday</v>
      </c>
      <c r="K1110" s="2" t="str">
        <f t="shared" si="88"/>
        <v>Weekday</v>
      </c>
      <c r="L1110" s="3">
        <f>IF(VLOOKUP(H1110,Discount_Days!A:C,3,0)&gt;0,VLOOKUP(H1110,Discount_Days!A:C,3,0)*NewSales_1001_1015!F1110,0)</f>
        <v>5.8000000000000007</v>
      </c>
      <c r="M1110" s="3">
        <f t="shared" si="89"/>
        <v>52.2</v>
      </c>
    </row>
    <row r="1111" spans="1:13" x14ac:dyDescent="0.35">
      <c r="A1111" s="5">
        <v>43742</v>
      </c>
      <c r="B1111" s="2" t="s">
        <v>60</v>
      </c>
      <c r="C1111" s="3">
        <v>29</v>
      </c>
      <c r="D1111" s="3">
        <v>10.199999999999999</v>
      </c>
      <c r="E1111" s="3">
        <v>51</v>
      </c>
      <c r="F1111" s="3">
        <v>145</v>
      </c>
      <c r="G1111" s="2">
        <v>5</v>
      </c>
      <c r="H1111" s="2" t="str">
        <f t="shared" si="85"/>
        <v>Friday</v>
      </c>
      <c r="I1111" s="5">
        <f t="shared" si="86"/>
        <v>43745</v>
      </c>
      <c r="J1111" s="2" t="str">
        <f t="shared" si="87"/>
        <v>Monday</v>
      </c>
      <c r="K1111" s="2" t="str">
        <f t="shared" si="88"/>
        <v>Weekday</v>
      </c>
      <c r="L1111" s="3">
        <f>IF(VLOOKUP(H1111,Discount_Days!A:C,3,0)&gt;0,VLOOKUP(H1111,Discount_Days!A:C,3,0)*NewSales_1001_1015!F1111,0)</f>
        <v>0</v>
      </c>
      <c r="M1111" s="3">
        <f t="shared" si="89"/>
        <v>145</v>
      </c>
    </row>
    <row r="1112" spans="1:13" x14ac:dyDescent="0.35">
      <c r="A1112" s="5">
        <v>43744</v>
      </c>
      <c r="B1112" s="2" t="s">
        <v>60</v>
      </c>
      <c r="C1112" s="3">
        <v>29</v>
      </c>
      <c r="D1112" s="3">
        <v>10.199999999999999</v>
      </c>
      <c r="E1112" s="3">
        <v>61.2</v>
      </c>
      <c r="F1112" s="3">
        <v>174</v>
      </c>
      <c r="G1112" s="2">
        <v>6</v>
      </c>
      <c r="H1112" s="2" t="str">
        <f t="shared" si="85"/>
        <v>Sunday</v>
      </c>
      <c r="I1112" s="5">
        <f t="shared" si="86"/>
        <v>43747</v>
      </c>
      <c r="J1112" s="2" t="str">
        <f t="shared" si="87"/>
        <v>Wednesday</v>
      </c>
      <c r="K1112" s="2" t="str">
        <f t="shared" si="88"/>
        <v>Weekend</v>
      </c>
      <c r="L1112" s="3">
        <f>IF(VLOOKUP(H1112,Discount_Days!A:C,3,0)&gt;0,VLOOKUP(H1112,Discount_Days!A:C,3,0)*NewSales_1001_1015!F1112,0)</f>
        <v>0</v>
      </c>
      <c r="M1112" s="3">
        <f t="shared" si="89"/>
        <v>174</v>
      </c>
    </row>
    <row r="1113" spans="1:13" x14ac:dyDescent="0.35">
      <c r="A1113" s="5">
        <v>43745</v>
      </c>
      <c r="B1113" s="2" t="s">
        <v>60</v>
      </c>
      <c r="C1113" s="3">
        <v>29</v>
      </c>
      <c r="D1113" s="3">
        <v>10.199999999999999</v>
      </c>
      <c r="E1113" s="3">
        <v>71.400000000000006</v>
      </c>
      <c r="F1113" s="3">
        <v>203</v>
      </c>
      <c r="G1113" s="2">
        <v>7</v>
      </c>
      <c r="H1113" s="2" t="str">
        <f t="shared" si="85"/>
        <v>Monday</v>
      </c>
      <c r="I1113" s="5">
        <f t="shared" si="86"/>
        <v>43748</v>
      </c>
      <c r="J1113" s="2" t="str">
        <f t="shared" si="87"/>
        <v>Thursday</v>
      </c>
      <c r="K1113" s="2" t="str">
        <f t="shared" si="88"/>
        <v>Weekend</v>
      </c>
      <c r="L1113" s="3">
        <f>IF(VLOOKUP(H1113,Discount_Days!A:C,3,0)&gt;0,VLOOKUP(H1113,Discount_Days!A:C,3,0)*NewSales_1001_1015!F1113,0)</f>
        <v>0</v>
      </c>
      <c r="M1113" s="3">
        <f t="shared" si="89"/>
        <v>203</v>
      </c>
    </row>
    <row r="1114" spans="1:13" x14ac:dyDescent="0.35">
      <c r="A1114" s="5">
        <v>43746</v>
      </c>
      <c r="B1114" s="2" t="s">
        <v>60</v>
      </c>
      <c r="C1114" s="3">
        <v>29</v>
      </c>
      <c r="D1114" s="3">
        <v>10.199999999999999</v>
      </c>
      <c r="E1114" s="3">
        <v>81.599999999999994</v>
      </c>
      <c r="F1114" s="3">
        <v>232</v>
      </c>
      <c r="G1114" s="2">
        <v>8</v>
      </c>
      <c r="H1114" s="2" t="str">
        <f t="shared" si="85"/>
        <v>Tuesday</v>
      </c>
      <c r="I1114" s="5">
        <f t="shared" si="86"/>
        <v>43749</v>
      </c>
      <c r="J1114" s="2" t="str">
        <f t="shared" si="87"/>
        <v>Friday</v>
      </c>
      <c r="K1114" s="2" t="str">
        <f t="shared" si="88"/>
        <v>Weekday</v>
      </c>
      <c r="L1114" s="3">
        <f>IF(VLOOKUP(H1114,Discount_Days!A:C,3,0)&gt;0,VLOOKUP(H1114,Discount_Days!A:C,3,0)*NewSales_1001_1015!F1114,0)</f>
        <v>11.600000000000001</v>
      </c>
      <c r="M1114" s="3">
        <f t="shared" si="89"/>
        <v>220.4</v>
      </c>
    </row>
    <row r="1115" spans="1:13" x14ac:dyDescent="0.35">
      <c r="A1115" s="5">
        <v>43747</v>
      </c>
      <c r="B1115" s="2" t="s">
        <v>60</v>
      </c>
      <c r="C1115" s="3">
        <v>29</v>
      </c>
      <c r="D1115" s="3">
        <v>10.199999999999999</v>
      </c>
      <c r="E1115" s="3">
        <v>40.799999999999997</v>
      </c>
      <c r="F1115" s="3">
        <v>116</v>
      </c>
      <c r="G1115" s="2">
        <v>4</v>
      </c>
      <c r="H1115" s="2" t="str">
        <f t="shared" si="85"/>
        <v>Wednesday</v>
      </c>
      <c r="I1115" s="5">
        <f t="shared" si="86"/>
        <v>43750</v>
      </c>
      <c r="J1115" s="2" t="str">
        <f t="shared" si="87"/>
        <v>Saturday</v>
      </c>
      <c r="K1115" s="2" t="str">
        <f t="shared" si="88"/>
        <v>Weekday</v>
      </c>
      <c r="L1115" s="3">
        <f>IF(VLOOKUP(H1115,Discount_Days!A:C,3,0)&gt;0,VLOOKUP(H1115,Discount_Days!A:C,3,0)*NewSales_1001_1015!F1115,0)</f>
        <v>0</v>
      </c>
      <c r="M1115" s="3">
        <f t="shared" si="89"/>
        <v>116</v>
      </c>
    </row>
    <row r="1116" spans="1:13" x14ac:dyDescent="0.35">
      <c r="A1116" s="5">
        <v>43748</v>
      </c>
      <c r="B1116" s="2" t="s">
        <v>60</v>
      </c>
      <c r="C1116" s="3">
        <v>29</v>
      </c>
      <c r="D1116" s="3">
        <v>10.199999999999999</v>
      </c>
      <c r="E1116" s="3">
        <v>51</v>
      </c>
      <c r="F1116" s="3">
        <v>145</v>
      </c>
      <c r="G1116" s="2">
        <v>5</v>
      </c>
      <c r="H1116" s="2" t="str">
        <f t="shared" si="85"/>
        <v>Thursday</v>
      </c>
      <c r="I1116" s="5">
        <f t="shared" si="86"/>
        <v>43751</v>
      </c>
      <c r="J1116" s="2" t="str">
        <f t="shared" si="87"/>
        <v>Sunday</v>
      </c>
      <c r="K1116" s="2" t="str">
        <f t="shared" si="88"/>
        <v>Weekday</v>
      </c>
      <c r="L1116" s="3">
        <f>IF(VLOOKUP(H1116,Discount_Days!A:C,3,0)&gt;0,VLOOKUP(H1116,Discount_Days!A:C,3,0)*NewSales_1001_1015!F1116,0)</f>
        <v>14.5</v>
      </c>
      <c r="M1116" s="3">
        <f t="shared" si="89"/>
        <v>130.5</v>
      </c>
    </row>
    <row r="1117" spans="1:13" x14ac:dyDescent="0.35">
      <c r="A1117" s="5">
        <v>43749</v>
      </c>
      <c r="B1117" s="2" t="s">
        <v>60</v>
      </c>
      <c r="C1117" s="3">
        <v>29</v>
      </c>
      <c r="D1117" s="3">
        <v>10.199999999999999</v>
      </c>
      <c r="E1117" s="3">
        <v>91.8</v>
      </c>
      <c r="F1117" s="3">
        <v>261</v>
      </c>
      <c r="G1117" s="2">
        <v>9</v>
      </c>
      <c r="H1117" s="2" t="str">
        <f t="shared" si="85"/>
        <v>Friday</v>
      </c>
      <c r="I1117" s="5">
        <f t="shared" si="86"/>
        <v>43752</v>
      </c>
      <c r="J1117" s="2" t="str">
        <f t="shared" si="87"/>
        <v>Monday</v>
      </c>
      <c r="K1117" s="2" t="str">
        <f t="shared" si="88"/>
        <v>Weekday</v>
      </c>
      <c r="L1117" s="3">
        <f>IF(VLOOKUP(H1117,Discount_Days!A:C,3,0)&gt;0,VLOOKUP(H1117,Discount_Days!A:C,3,0)*NewSales_1001_1015!F1117,0)</f>
        <v>0</v>
      </c>
      <c r="M1117" s="3">
        <f t="shared" si="89"/>
        <v>261</v>
      </c>
    </row>
    <row r="1118" spans="1:13" x14ac:dyDescent="0.35">
      <c r="A1118" s="5">
        <v>43750</v>
      </c>
      <c r="B1118" s="2" t="s">
        <v>60</v>
      </c>
      <c r="C1118" s="3">
        <v>29</v>
      </c>
      <c r="D1118" s="3">
        <v>10.199999999999999</v>
      </c>
      <c r="E1118" s="3">
        <v>51</v>
      </c>
      <c r="F1118" s="3">
        <v>145</v>
      </c>
      <c r="G1118" s="2">
        <v>5</v>
      </c>
      <c r="H1118" s="2" t="str">
        <f t="shared" si="85"/>
        <v>Saturday</v>
      </c>
      <c r="I1118" s="5">
        <f t="shared" si="86"/>
        <v>43753</v>
      </c>
      <c r="J1118" s="2" t="str">
        <f t="shared" si="87"/>
        <v>Tuesday</v>
      </c>
      <c r="K1118" s="2" t="str">
        <f t="shared" si="88"/>
        <v>Weekend</v>
      </c>
      <c r="L1118" s="3">
        <f>IF(VLOOKUP(H1118,Discount_Days!A:C,3,0)&gt;0,VLOOKUP(H1118,Discount_Days!A:C,3,0)*NewSales_1001_1015!F1118,0)</f>
        <v>0</v>
      </c>
      <c r="M1118" s="3">
        <f t="shared" si="89"/>
        <v>145</v>
      </c>
    </row>
    <row r="1119" spans="1:13" x14ac:dyDescent="0.35">
      <c r="A1119" s="5">
        <v>43751</v>
      </c>
      <c r="B1119" s="2" t="s">
        <v>60</v>
      </c>
      <c r="C1119" s="3">
        <v>29</v>
      </c>
      <c r="D1119" s="3">
        <v>10.199999999999999</v>
      </c>
      <c r="E1119" s="3">
        <v>20.399999999999999</v>
      </c>
      <c r="F1119" s="3">
        <v>58</v>
      </c>
      <c r="G1119" s="2">
        <v>2</v>
      </c>
      <c r="H1119" s="2" t="str">
        <f t="shared" si="85"/>
        <v>Sunday</v>
      </c>
      <c r="I1119" s="5">
        <f t="shared" si="86"/>
        <v>43754</v>
      </c>
      <c r="J1119" s="2" t="str">
        <f t="shared" si="87"/>
        <v>Wednesday</v>
      </c>
      <c r="K1119" s="2" t="str">
        <f t="shared" si="88"/>
        <v>Weekend</v>
      </c>
      <c r="L1119" s="3">
        <f>IF(VLOOKUP(H1119,Discount_Days!A:C,3,0)&gt;0,VLOOKUP(H1119,Discount_Days!A:C,3,0)*NewSales_1001_1015!F1119,0)</f>
        <v>0</v>
      </c>
      <c r="M1119" s="3">
        <f t="shared" si="89"/>
        <v>58</v>
      </c>
    </row>
    <row r="1120" spans="1:13" x14ac:dyDescent="0.35">
      <c r="A1120" s="5">
        <v>43752</v>
      </c>
      <c r="B1120" s="2" t="s">
        <v>60</v>
      </c>
      <c r="C1120" s="3">
        <v>29</v>
      </c>
      <c r="D1120" s="3">
        <v>10.199999999999999</v>
      </c>
      <c r="E1120" s="3">
        <v>20.399999999999999</v>
      </c>
      <c r="F1120" s="3">
        <v>58</v>
      </c>
      <c r="G1120" s="2">
        <v>2</v>
      </c>
      <c r="H1120" s="2" t="str">
        <f t="shared" si="85"/>
        <v>Monday</v>
      </c>
      <c r="I1120" s="5">
        <f t="shared" si="86"/>
        <v>43755</v>
      </c>
      <c r="J1120" s="2" t="str">
        <f t="shared" si="87"/>
        <v>Thursday</v>
      </c>
      <c r="K1120" s="2" t="str">
        <f t="shared" si="88"/>
        <v>Weekend</v>
      </c>
      <c r="L1120" s="3">
        <f>IF(VLOOKUP(H1120,Discount_Days!A:C,3,0)&gt;0,VLOOKUP(H1120,Discount_Days!A:C,3,0)*NewSales_1001_1015!F1120,0)</f>
        <v>0</v>
      </c>
      <c r="M1120" s="3">
        <f t="shared" si="89"/>
        <v>58</v>
      </c>
    </row>
    <row r="1121" spans="1:13" x14ac:dyDescent="0.35">
      <c r="A1121" s="5">
        <v>43753</v>
      </c>
      <c r="B1121" s="2" t="s">
        <v>60</v>
      </c>
      <c r="C1121" s="3">
        <v>29</v>
      </c>
      <c r="D1121" s="3">
        <v>10.199999999999999</v>
      </c>
      <c r="E1121" s="3">
        <v>51</v>
      </c>
      <c r="F1121" s="3">
        <v>145</v>
      </c>
      <c r="G1121" s="2">
        <v>5</v>
      </c>
      <c r="H1121" s="2" t="str">
        <f t="shared" si="85"/>
        <v>Tuesday</v>
      </c>
      <c r="I1121" s="5">
        <f t="shared" si="86"/>
        <v>43756</v>
      </c>
      <c r="J1121" s="2" t="str">
        <f t="shared" si="87"/>
        <v>Friday</v>
      </c>
      <c r="K1121" s="2" t="str">
        <f t="shared" si="88"/>
        <v>Weekday</v>
      </c>
      <c r="L1121" s="3">
        <f>IF(VLOOKUP(H1121,Discount_Days!A:C,3,0)&gt;0,VLOOKUP(H1121,Discount_Days!A:C,3,0)*NewSales_1001_1015!F1121,0)</f>
        <v>7.25</v>
      </c>
      <c r="M1121" s="3">
        <f t="shared" si="89"/>
        <v>137.75</v>
      </c>
    </row>
    <row r="1122" spans="1:13" x14ac:dyDescent="0.35">
      <c r="A1122" s="5">
        <v>43739</v>
      </c>
      <c r="B1122" s="2" t="s">
        <v>61</v>
      </c>
      <c r="C1122" s="3">
        <v>65</v>
      </c>
      <c r="D1122" s="3">
        <v>24</v>
      </c>
      <c r="E1122" s="3">
        <v>24</v>
      </c>
      <c r="F1122" s="3">
        <v>65</v>
      </c>
      <c r="G1122" s="2">
        <v>1</v>
      </c>
      <c r="H1122" s="2" t="str">
        <f t="shared" si="85"/>
        <v>Tuesday</v>
      </c>
      <c r="I1122" s="5">
        <f t="shared" si="86"/>
        <v>43742</v>
      </c>
      <c r="J1122" s="2" t="str">
        <f t="shared" si="87"/>
        <v>Friday</v>
      </c>
      <c r="K1122" s="2" t="str">
        <f t="shared" si="88"/>
        <v>Weekday</v>
      </c>
      <c r="L1122" s="3">
        <f>IF(VLOOKUP(H1122,Discount_Days!A:C,3,0)&gt;0,VLOOKUP(H1122,Discount_Days!A:C,3,0)*NewSales_1001_1015!F1122,0)</f>
        <v>3.25</v>
      </c>
      <c r="M1122" s="3">
        <f t="shared" si="89"/>
        <v>61.75</v>
      </c>
    </row>
    <row r="1123" spans="1:13" x14ac:dyDescent="0.35">
      <c r="A1123" s="5">
        <v>43739</v>
      </c>
      <c r="B1123" s="2" t="s">
        <v>61</v>
      </c>
      <c r="C1123" s="3">
        <v>67.41</v>
      </c>
      <c r="D1123" s="3">
        <v>24</v>
      </c>
      <c r="E1123" s="3">
        <v>72</v>
      </c>
      <c r="F1123" s="3">
        <v>202.22</v>
      </c>
      <c r="G1123" s="2">
        <v>3</v>
      </c>
      <c r="H1123" s="2" t="str">
        <f t="shared" si="85"/>
        <v>Tuesday</v>
      </c>
      <c r="I1123" s="5">
        <f t="shared" si="86"/>
        <v>43742</v>
      </c>
      <c r="J1123" s="2" t="str">
        <f t="shared" si="87"/>
        <v>Friday</v>
      </c>
      <c r="K1123" s="2" t="str">
        <f t="shared" si="88"/>
        <v>Weekday</v>
      </c>
      <c r="L1123" s="3">
        <f>IF(VLOOKUP(H1123,Discount_Days!A:C,3,0)&gt;0,VLOOKUP(H1123,Discount_Days!A:C,3,0)*NewSales_1001_1015!F1123,0)</f>
        <v>10.111000000000001</v>
      </c>
      <c r="M1123" s="3">
        <f t="shared" si="89"/>
        <v>192.10900000000001</v>
      </c>
    </row>
    <row r="1124" spans="1:13" x14ac:dyDescent="0.35">
      <c r="A1124" s="5">
        <v>43741</v>
      </c>
      <c r="B1124" s="2" t="s">
        <v>61</v>
      </c>
      <c r="C1124" s="3">
        <v>0</v>
      </c>
      <c r="D1124" s="3">
        <v>24</v>
      </c>
      <c r="E1124" s="3">
        <v>24</v>
      </c>
      <c r="F1124" s="3">
        <v>0</v>
      </c>
      <c r="G1124" s="2">
        <v>1</v>
      </c>
      <c r="H1124" s="2" t="str">
        <f t="shared" si="85"/>
        <v>Thursday</v>
      </c>
      <c r="I1124" s="5">
        <f t="shared" si="86"/>
        <v>43744</v>
      </c>
      <c r="J1124" s="2" t="str">
        <f t="shared" si="87"/>
        <v>Sunday</v>
      </c>
      <c r="K1124" s="2" t="str">
        <f t="shared" si="88"/>
        <v>Weekday</v>
      </c>
      <c r="L1124" s="3">
        <f>IF(VLOOKUP(H1124,Discount_Days!A:C,3,0)&gt;0,VLOOKUP(H1124,Discount_Days!A:C,3,0)*NewSales_1001_1015!F1124,0)</f>
        <v>0</v>
      </c>
      <c r="M1124" s="3">
        <f t="shared" si="89"/>
        <v>0</v>
      </c>
    </row>
    <row r="1125" spans="1:13" x14ac:dyDescent="0.35">
      <c r="A1125" s="5">
        <v>43741</v>
      </c>
      <c r="B1125" s="2" t="s">
        <v>61</v>
      </c>
      <c r="C1125" s="3">
        <v>65</v>
      </c>
      <c r="D1125" s="3">
        <v>24</v>
      </c>
      <c r="E1125" s="3">
        <v>24</v>
      </c>
      <c r="F1125" s="3">
        <v>65</v>
      </c>
      <c r="G1125" s="2">
        <v>1</v>
      </c>
      <c r="H1125" s="2" t="str">
        <f t="shared" si="85"/>
        <v>Thursday</v>
      </c>
      <c r="I1125" s="5">
        <f t="shared" si="86"/>
        <v>43744</v>
      </c>
      <c r="J1125" s="2" t="str">
        <f t="shared" si="87"/>
        <v>Sunday</v>
      </c>
      <c r="K1125" s="2" t="str">
        <f t="shared" si="88"/>
        <v>Weekday</v>
      </c>
      <c r="L1125" s="3">
        <f>IF(VLOOKUP(H1125,Discount_Days!A:C,3,0)&gt;0,VLOOKUP(H1125,Discount_Days!A:C,3,0)*NewSales_1001_1015!F1125,0)</f>
        <v>6.5</v>
      </c>
      <c r="M1125" s="3">
        <f t="shared" si="89"/>
        <v>58.5</v>
      </c>
    </row>
    <row r="1126" spans="1:13" x14ac:dyDescent="0.35">
      <c r="A1126" s="5">
        <v>43742</v>
      </c>
      <c r="B1126" s="2" t="s">
        <v>61</v>
      </c>
      <c r="C1126" s="3">
        <v>65</v>
      </c>
      <c r="D1126" s="3">
        <v>24</v>
      </c>
      <c r="E1126" s="3">
        <v>24</v>
      </c>
      <c r="F1126" s="3">
        <v>65</v>
      </c>
      <c r="G1126" s="2">
        <v>1</v>
      </c>
      <c r="H1126" s="2" t="str">
        <f t="shared" si="85"/>
        <v>Friday</v>
      </c>
      <c r="I1126" s="5">
        <f t="shared" si="86"/>
        <v>43745</v>
      </c>
      <c r="J1126" s="2" t="str">
        <f t="shared" si="87"/>
        <v>Monday</v>
      </c>
      <c r="K1126" s="2" t="str">
        <f t="shared" si="88"/>
        <v>Weekday</v>
      </c>
      <c r="L1126" s="3">
        <f>IF(VLOOKUP(H1126,Discount_Days!A:C,3,0)&gt;0,VLOOKUP(H1126,Discount_Days!A:C,3,0)*NewSales_1001_1015!F1126,0)</f>
        <v>0</v>
      </c>
      <c r="M1126" s="3">
        <f t="shared" si="89"/>
        <v>65</v>
      </c>
    </row>
    <row r="1127" spans="1:13" x14ac:dyDescent="0.35">
      <c r="A1127" s="5">
        <v>43743</v>
      </c>
      <c r="B1127" s="2" t="s">
        <v>61</v>
      </c>
      <c r="C1127" s="3">
        <v>65</v>
      </c>
      <c r="D1127" s="3">
        <v>24</v>
      </c>
      <c r="E1127" s="3">
        <v>24</v>
      </c>
      <c r="F1127" s="3">
        <v>65</v>
      </c>
      <c r="G1127" s="2">
        <v>1</v>
      </c>
      <c r="H1127" s="2" t="str">
        <f t="shared" si="85"/>
        <v>Saturday</v>
      </c>
      <c r="I1127" s="5">
        <f t="shared" si="86"/>
        <v>43746</v>
      </c>
      <c r="J1127" s="2" t="str">
        <f t="shared" si="87"/>
        <v>Tuesday</v>
      </c>
      <c r="K1127" s="2" t="str">
        <f t="shared" si="88"/>
        <v>Weekend</v>
      </c>
      <c r="L1127" s="3">
        <f>IF(VLOOKUP(H1127,Discount_Days!A:C,3,0)&gt;0,VLOOKUP(H1127,Discount_Days!A:C,3,0)*NewSales_1001_1015!F1127,0)</f>
        <v>0</v>
      </c>
      <c r="M1127" s="3">
        <f t="shared" si="89"/>
        <v>65</v>
      </c>
    </row>
    <row r="1128" spans="1:13" x14ac:dyDescent="0.35">
      <c r="A1128" s="5">
        <v>43744</v>
      </c>
      <c r="B1128" s="2" t="s">
        <v>61</v>
      </c>
      <c r="C1128" s="3">
        <v>68.260000000000005</v>
      </c>
      <c r="D1128" s="3">
        <v>24</v>
      </c>
      <c r="E1128" s="3">
        <v>96</v>
      </c>
      <c r="F1128" s="3">
        <v>273.02</v>
      </c>
      <c r="G1128" s="2">
        <v>4</v>
      </c>
      <c r="H1128" s="2" t="str">
        <f t="shared" si="85"/>
        <v>Sunday</v>
      </c>
      <c r="I1128" s="5">
        <f t="shared" si="86"/>
        <v>43747</v>
      </c>
      <c r="J1128" s="2" t="str">
        <f t="shared" si="87"/>
        <v>Wednesday</v>
      </c>
      <c r="K1128" s="2" t="str">
        <f t="shared" si="88"/>
        <v>Weekend</v>
      </c>
      <c r="L1128" s="3">
        <f>IF(VLOOKUP(H1128,Discount_Days!A:C,3,0)&gt;0,VLOOKUP(H1128,Discount_Days!A:C,3,0)*NewSales_1001_1015!F1128,0)</f>
        <v>0</v>
      </c>
      <c r="M1128" s="3">
        <f t="shared" si="89"/>
        <v>273.02</v>
      </c>
    </row>
    <row r="1129" spans="1:13" x14ac:dyDescent="0.35">
      <c r="A1129" s="5">
        <v>43745</v>
      </c>
      <c r="B1129" s="2" t="s">
        <v>61</v>
      </c>
      <c r="C1129" s="3">
        <v>65</v>
      </c>
      <c r="D1129" s="3">
        <v>24</v>
      </c>
      <c r="E1129" s="3">
        <v>96</v>
      </c>
      <c r="F1129" s="3">
        <v>260</v>
      </c>
      <c r="G1129" s="2">
        <v>4</v>
      </c>
      <c r="H1129" s="2" t="str">
        <f t="shared" si="85"/>
        <v>Monday</v>
      </c>
      <c r="I1129" s="5">
        <f t="shared" si="86"/>
        <v>43748</v>
      </c>
      <c r="J1129" s="2" t="str">
        <f t="shared" si="87"/>
        <v>Thursday</v>
      </c>
      <c r="K1129" s="2" t="str">
        <f t="shared" si="88"/>
        <v>Weekend</v>
      </c>
      <c r="L1129" s="3">
        <f>IF(VLOOKUP(H1129,Discount_Days!A:C,3,0)&gt;0,VLOOKUP(H1129,Discount_Days!A:C,3,0)*NewSales_1001_1015!F1129,0)</f>
        <v>0</v>
      </c>
      <c r="M1129" s="3">
        <f t="shared" si="89"/>
        <v>260</v>
      </c>
    </row>
    <row r="1130" spans="1:13" x14ac:dyDescent="0.35">
      <c r="A1130" s="5">
        <v>43746</v>
      </c>
      <c r="B1130" s="2" t="s">
        <v>61</v>
      </c>
      <c r="C1130" s="3">
        <v>65</v>
      </c>
      <c r="D1130" s="3">
        <v>24</v>
      </c>
      <c r="E1130" s="3">
        <v>48</v>
      </c>
      <c r="F1130" s="3">
        <v>130</v>
      </c>
      <c r="G1130" s="2">
        <v>2</v>
      </c>
      <c r="H1130" s="2" t="str">
        <f t="shared" si="85"/>
        <v>Tuesday</v>
      </c>
      <c r="I1130" s="5">
        <f t="shared" si="86"/>
        <v>43749</v>
      </c>
      <c r="J1130" s="2" t="str">
        <f t="shared" si="87"/>
        <v>Friday</v>
      </c>
      <c r="K1130" s="2" t="str">
        <f t="shared" si="88"/>
        <v>Weekday</v>
      </c>
      <c r="L1130" s="3">
        <f>IF(VLOOKUP(H1130,Discount_Days!A:C,3,0)&gt;0,VLOOKUP(H1130,Discount_Days!A:C,3,0)*NewSales_1001_1015!F1130,0)</f>
        <v>6.5</v>
      </c>
      <c r="M1130" s="3">
        <f t="shared" si="89"/>
        <v>123.5</v>
      </c>
    </row>
    <row r="1131" spans="1:13" x14ac:dyDescent="0.35">
      <c r="A1131" s="5">
        <v>43747</v>
      </c>
      <c r="B1131" s="2" t="s">
        <v>61</v>
      </c>
      <c r="C1131" s="3">
        <v>65</v>
      </c>
      <c r="D1131" s="3">
        <v>24</v>
      </c>
      <c r="E1131" s="3">
        <v>48</v>
      </c>
      <c r="F1131" s="3">
        <v>130</v>
      </c>
      <c r="G1131" s="2">
        <v>2</v>
      </c>
      <c r="H1131" s="2" t="str">
        <f t="shared" si="85"/>
        <v>Wednesday</v>
      </c>
      <c r="I1131" s="5">
        <f t="shared" si="86"/>
        <v>43750</v>
      </c>
      <c r="J1131" s="2" t="str">
        <f t="shared" si="87"/>
        <v>Saturday</v>
      </c>
      <c r="K1131" s="2" t="str">
        <f t="shared" si="88"/>
        <v>Weekday</v>
      </c>
      <c r="L1131" s="3">
        <f>IF(VLOOKUP(H1131,Discount_Days!A:C,3,0)&gt;0,VLOOKUP(H1131,Discount_Days!A:C,3,0)*NewSales_1001_1015!F1131,0)</f>
        <v>0</v>
      </c>
      <c r="M1131" s="3">
        <f t="shared" si="89"/>
        <v>130</v>
      </c>
    </row>
    <row r="1132" spans="1:13" x14ac:dyDescent="0.35">
      <c r="A1132" s="5">
        <v>43747</v>
      </c>
      <c r="B1132" s="2" t="s">
        <v>61</v>
      </c>
      <c r="C1132" s="3">
        <v>67.17</v>
      </c>
      <c r="D1132" s="3">
        <v>24</v>
      </c>
      <c r="E1132" s="3">
        <v>72</v>
      </c>
      <c r="F1132" s="3">
        <v>201.51</v>
      </c>
      <c r="G1132" s="2">
        <v>3</v>
      </c>
      <c r="H1132" s="2" t="str">
        <f t="shared" si="85"/>
        <v>Wednesday</v>
      </c>
      <c r="I1132" s="5">
        <f t="shared" si="86"/>
        <v>43750</v>
      </c>
      <c r="J1132" s="2" t="str">
        <f t="shared" si="87"/>
        <v>Saturday</v>
      </c>
      <c r="K1132" s="2" t="str">
        <f t="shared" si="88"/>
        <v>Weekday</v>
      </c>
      <c r="L1132" s="3">
        <f>IF(VLOOKUP(H1132,Discount_Days!A:C,3,0)&gt;0,VLOOKUP(H1132,Discount_Days!A:C,3,0)*NewSales_1001_1015!F1132,0)</f>
        <v>0</v>
      </c>
      <c r="M1132" s="3">
        <f t="shared" si="89"/>
        <v>201.51</v>
      </c>
    </row>
    <row r="1133" spans="1:13" x14ac:dyDescent="0.35">
      <c r="A1133" s="5">
        <v>43748</v>
      </c>
      <c r="B1133" s="2" t="s">
        <v>61</v>
      </c>
      <c r="C1133" s="3">
        <v>0</v>
      </c>
      <c r="D1133" s="3">
        <v>24</v>
      </c>
      <c r="E1133" s="3">
        <v>24</v>
      </c>
      <c r="F1133" s="3">
        <v>0</v>
      </c>
      <c r="G1133" s="2">
        <v>1</v>
      </c>
      <c r="H1133" s="2" t="str">
        <f t="shared" si="85"/>
        <v>Thursday</v>
      </c>
      <c r="I1133" s="5">
        <f t="shared" si="86"/>
        <v>43751</v>
      </c>
      <c r="J1133" s="2" t="str">
        <f t="shared" si="87"/>
        <v>Sunday</v>
      </c>
      <c r="K1133" s="2" t="str">
        <f t="shared" si="88"/>
        <v>Weekday</v>
      </c>
      <c r="L1133" s="3">
        <f>IF(VLOOKUP(H1133,Discount_Days!A:C,3,0)&gt;0,VLOOKUP(H1133,Discount_Days!A:C,3,0)*NewSales_1001_1015!F1133,0)</f>
        <v>0</v>
      </c>
      <c r="M1133" s="3">
        <f t="shared" si="89"/>
        <v>0</v>
      </c>
    </row>
    <row r="1134" spans="1:13" x14ac:dyDescent="0.35">
      <c r="A1134" s="5">
        <v>43748</v>
      </c>
      <c r="B1134" s="2" t="s">
        <v>61</v>
      </c>
      <c r="C1134" s="3">
        <v>65</v>
      </c>
      <c r="D1134" s="3">
        <v>24</v>
      </c>
      <c r="E1134" s="3">
        <v>24</v>
      </c>
      <c r="F1134" s="3">
        <v>65</v>
      </c>
      <c r="G1134" s="2">
        <v>1</v>
      </c>
      <c r="H1134" s="2" t="str">
        <f t="shared" si="85"/>
        <v>Thursday</v>
      </c>
      <c r="I1134" s="5">
        <f t="shared" si="86"/>
        <v>43751</v>
      </c>
      <c r="J1134" s="2" t="str">
        <f t="shared" si="87"/>
        <v>Sunday</v>
      </c>
      <c r="K1134" s="2" t="str">
        <f t="shared" si="88"/>
        <v>Weekday</v>
      </c>
      <c r="L1134" s="3">
        <f>IF(VLOOKUP(H1134,Discount_Days!A:C,3,0)&gt;0,VLOOKUP(H1134,Discount_Days!A:C,3,0)*NewSales_1001_1015!F1134,0)</f>
        <v>6.5</v>
      </c>
      <c r="M1134" s="3">
        <f t="shared" si="89"/>
        <v>58.5</v>
      </c>
    </row>
    <row r="1135" spans="1:13" x14ac:dyDescent="0.35">
      <c r="A1135" s="5">
        <v>43749</v>
      </c>
      <c r="B1135" s="2" t="s">
        <v>61</v>
      </c>
      <c r="C1135" s="3">
        <v>0</v>
      </c>
      <c r="D1135" s="3">
        <v>24</v>
      </c>
      <c r="E1135" s="3">
        <v>24</v>
      </c>
      <c r="F1135" s="3">
        <v>0</v>
      </c>
      <c r="G1135" s="2">
        <v>1</v>
      </c>
      <c r="H1135" s="2" t="str">
        <f t="shared" si="85"/>
        <v>Friday</v>
      </c>
      <c r="I1135" s="5">
        <f t="shared" si="86"/>
        <v>43752</v>
      </c>
      <c r="J1135" s="2" t="str">
        <f t="shared" si="87"/>
        <v>Monday</v>
      </c>
      <c r="K1135" s="2" t="str">
        <f t="shared" si="88"/>
        <v>Weekday</v>
      </c>
      <c r="L1135" s="3">
        <f>IF(VLOOKUP(H1135,Discount_Days!A:C,3,0)&gt;0,VLOOKUP(H1135,Discount_Days!A:C,3,0)*NewSales_1001_1015!F1135,0)</f>
        <v>0</v>
      </c>
      <c r="M1135" s="3">
        <f t="shared" si="89"/>
        <v>0</v>
      </c>
    </row>
    <row r="1136" spans="1:13" x14ac:dyDescent="0.35">
      <c r="A1136" s="5">
        <v>43749</v>
      </c>
      <c r="B1136" s="2" t="s">
        <v>61</v>
      </c>
      <c r="C1136" s="3">
        <v>66.16</v>
      </c>
      <c r="D1136" s="3">
        <v>24</v>
      </c>
      <c r="E1136" s="3">
        <v>144</v>
      </c>
      <c r="F1136" s="3">
        <v>396.97</v>
      </c>
      <c r="G1136" s="2">
        <v>6</v>
      </c>
      <c r="H1136" s="2" t="str">
        <f t="shared" si="85"/>
        <v>Friday</v>
      </c>
      <c r="I1136" s="5">
        <f t="shared" si="86"/>
        <v>43752</v>
      </c>
      <c r="J1136" s="2" t="str">
        <f t="shared" si="87"/>
        <v>Monday</v>
      </c>
      <c r="K1136" s="2" t="str">
        <f t="shared" si="88"/>
        <v>Weekday</v>
      </c>
      <c r="L1136" s="3">
        <f>IF(VLOOKUP(H1136,Discount_Days!A:C,3,0)&gt;0,VLOOKUP(H1136,Discount_Days!A:C,3,0)*NewSales_1001_1015!F1136,0)</f>
        <v>0</v>
      </c>
      <c r="M1136" s="3">
        <f t="shared" si="89"/>
        <v>396.97</v>
      </c>
    </row>
    <row r="1137" spans="1:13" x14ac:dyDescent="0.35">
      <c r="A1137" s="5">
        <v>43749</v>
      </c>
      <c r="B1137" s="2" t="s">
        <v>61</v>
      </c>
      <c r="C1137" s="3">
        <v>68.430000000000007</v>
      </c>
      <c r="D1137" s="3">
        <v>24</v>
      </c>
      <c r="E1137" s="3">
        <v>48</v>
      </c>
      <c r="F1137" s="3">
        <v>136.86000000000001</v>
      </c>
      <c r="G1137" s="2">
        <v>2</v>
      </c>
      <c r="H1137" s="2" t="str">
        <f t="shared" si="85"/>
        <v>Friday</v>
      </c>
      <c r="I1137" s="5">
        <f t="shared" si="86"/>
        <v>43752</v>
      </c>
      <c r="J1137" s="2" t="str">
        <f t="shared" si="87"/>
        <v>Monday</v>
      </c>
      <c r="K1137" s="2" t="str">
        <f t="shared" si="88"/>
        <v>Weekday</v>
      </c>
      <c r="L1137" s="3">
        <f>IF(VLOOKUP(H1137,Discount_Days!A:C,3,0)&gt;0,VLOOKUP(H1137,Discount_Days!A:C,3,0)*NewSales_1001_1015!F1137,0)</f>
        <v>0</v>
      </c>
      <c r="M1137" s="3">
        <f t="shared" si="89"/>
        <v>136.86000000000001</v>
      </c>
    </row>
    <row r="1138" spans="1:13" x14ac:dyDescent="0.35">
      <c r="A1138" s="5">
        <v>43750</v>
      </c>
      <c r="B1138" s="2" t="s">
        <v>61</v>
      </c>
      <c r="C1138" s="3">
        <v>65</v>
      </c>
      <c r="D1138" s="3">
        <v>24</v>
      </c>
      <c r="E1138" s="3">
        <v>144</v>
      </c>
      <c r="F1138" s="3">
        <v>390</v>
      </c>
      <c r="G1138" s="2">
        <v>6</v>
      </c>
      <c r="H1138" s="2" t="str">
        <f t="shared" si="85"/>
        <v>Saturday</v>
      </c>
      <c r="I1138" s="5">
        <f t="shared" si="86"/>
        <v>43753</v>
      </c>
      <c r="J1138" s="2" t="str">
        <f t="shared" si="87"/>
        <v>Tuesday</v>
      </c>
      <c r="K1138" s="2" t="str">
        <f t="shared" si="88"/>
        <v>Weekend</v>
      </c>
      <c r="L1138" s="3">
        <f>IF(VLOOKUP(H1138,Discount_Days!A:C,3,0)&gt;0,VLOOKUP(H1138,Discount_Days!A:C,3,0)*NewSales_1001_1015!F1138,0)</f>
        <v>0</v>
      </c>
      <c r="M1138" s="3">
        <f t="shared" si="89"/>
        <v>390</v>
      </c>
    </row>
    <row r="1139" spans="1:13" x14ac:dyDescent="0.35">
      <c r="A1139" s="5">
        <v>43752</v>
      </c>
      <c r="B1139" s="2" t="s">
        <v>61</v>
      </c>
      <c r="C1139" s="3">
        <v>65</v>
      </c>
      <c r="D1139" s="3">
        <v>24</v>
      </c>
      <c r="E1139" s="3">
        <v>96</v>
      </c>
      <c r="F1139" s="3">
        <v>260</v>
      </c>
      <c r="G1139" s="2">
        <v>4</v>
      </c>
      <c r="H1139" s="2" t="str">
        <f t="shared" si="85"/>
        <v>Monday</v>
      </c>
      <c r="I1139" s="5">
        <f t="shared" si="86"/>
        <v>43755</v>
      </c>
      <c r="J1139" s="2" t="str">
        <f t="shared" si="87"/>
        <v>Thursday</v>
      </c>
      <c r="K1139" s="2" t="str">
        <f t="shared" si="88"/>
        <v>Weekend</v>
      </c>
      <c r="L1139" s="3">
        <f>IF(VLOOKUP(H1139,Discount_Days!A:C,3,0)&gt;0,VLOOKUP(H1139,Discount_Days!A:C,3,0)*NewSales_1001_1015!F1139,0)</f>
        <v>0</v>
      </c>
      <c r="M1139" s="3">
        <f t="shared" si="89"/>
        <v>260</v>
      </c>
    </row>
    <row r="1140" spans="1:13" x14ac:dyDescent="0.35">
      <c r="A1140" s="5">
        <v>43753</v>
      </c>
      <c r="B1140" s="2" t="s">
        <v>61</v>
      </c>
      <c r="C1140" s="3">
        <v>65</v>
      </c>
      <c r="D1140" s="3">
        <v>24</v>
      </c>
      <c r="E1140" s="3">
        <v>48</v>
      </c>
      <c r="F1140" s="3">
        <v>130</v>
      </c>
      <c r="G1140" s="2">
        <v>2</v>
      </c>
      <c r="H1140" s="2" t="str">
        <f t="shared" si="85"/>
        <v>Tuesday</v>
      </c>
      <c r="I1140" s="5">
        <f t="shared" si="86"/>
        <v>43756</v>
      </c>
      <c r="J1140" s="2" t="str">
        <f t="shared" si="87"/>
        <v>Friday</v>
      </c>
      <c r="K1140" s="2" t="str">
        <f t="shared" si="88"/>
        <v>Weekday</v>
      </c>
      <c r="L1140" s="3">
        <f>IF(VLOOKUP(H1140,Discount_Days!A:C,3,0)&gt;0,VLOOKUP(H1140,Discount_Days!A:C,3,0)*NewSales_1001_1015!F1140,0)</f>
        <v>6.5</v>
      </c>
      <c r="M1140" s="3">
        <f t="shared" si="89"/>
        <v>123.5</v>
      </c>
    </row>
    <row r="1141" spans="1:13" x14ac:dyDescent="0.35">
      <c r="A1141" s="5">
        <v>43740</v>
      </c>
      <c r="B1141" s="2" t="s">
        <v>141</v>
      </c>
      <c r="C1141" s="3">
        <v>29</v>
      </c>
      <c r="D1141" s="3">
        <v>9.3000000000000007</v>
      </c>
      <c r="E1141" s="3">
        <v>27.9</v>
      </c>
      <c r="F1141" s="3">
        <v>87</v>
      </c>
      <c r="G1141" s="2">
        <v>3</v>
      </c>
      <c r="H1141" s="2" t="str">
        <f t="shared" si="85"/>
        <v>Wednesday</v>
      </c>
      <c r="I1141" s="5">
        <f t="shared" si="86"/>
        <v>43743</v>
      </c>
      <c r="J1141" s="2" t="str">
        <f t="shared" si="87"/>
        <v>Saturday</v>
      </c>
      <c r="K1141" s="2" t="str">
        <f t="shared" si="88"/>
        <v>Weekday</v>
      </c>
      <c r="L1141" s="3">
        <f>IF(VLOOKUP(H1141,Discount_Days!A:C,3,0)&gt;0,VLOOKUP(H1141,Discount_Days!A:C,3,0)*NewSales_1001_1015!F1141,0)</f>
        <v>0</v>
      </c>
      <c r="M1141" s="3">
        <f t="shared" si="89"/>
        <v>87</v>
      </c>
    </row>
    <row r="1142" spans="1:13" x14ac:dyDescent="0.35">
      <c r="A1142" s="5">
        <v>43741</v>
      </c>
      <c r="B1142" s="2" t="s">
        <v>141</v>
      </c>
      <c r="C1142" s="3">
        <v>29</v>
      </c>
      <c r="D1142" s="3">
        <v>9.3000000000000007</v>
      </c>
      <c r="E1142" s="3">
        <v>9.3000000000000007</v>
      </c>
      <c r="F1142" s="3">
        <v>29</v>
      </c>
      <c r="G1142" s="2">
        <v>1</v>
      </c>
      <c r="H1142" s="2" t="str">
        <f t="shared" si="85"/>
        <v>Thursday</v>
      </c>
      <c r="I1142" s="5">
        <f t="shared" si="86"/>
        <v>43744</v>
      </c>
      <c r="J1142" s="2" t="str">
        <f t="shared" si="87"/>
        <v>Sunday</v>
      </c>
      <c r="K1142" s="2" t="str">
        <f t="shared" si="88"/>
        <v>Weekday</v>
      </c>
      <c r="L1142" s="3">
        <f>IF(VLOOKUP(H1142,Discount_Days!A:C,3,0)&gt;0,VLOOKUP(H1142,Discount_Days!A:C,3,0)*NewSales_1001_1015!F1142,0)</f>
        <v>2.9000000000000004</v>
      </c>
      <c r="M1142" s="3">
        <f t="shared" si="89"/>
        <v>26.1</v>
      </c>
    </row>
    <row r="1143" spans="1:13" x14ac:dyDescent="0.35">
      <c r="A1143" s="5">
        <v>43742</v>
      </c>
      <c r="B1143" s="2" t="s">
        <v>141</v>
      </c>
      <c r="C1143" s="3">
        <v>29</v>
      </c>
      <c r="D1143" s="3">
        <v>9.3000000000000007</v>
      </c>
      <c r="E1143" s="3">
        <v>37.200000000000003</v>
      </c>
      <c r="F1143" s="3">
        <v>116</v>
      </c>
      <c r="G1143" s="2">
        <v>4</v>
      </c>
      <c r="H1143" s="2" t="str">
        <f t="shared" si="85"/>
        <v>Friday</v>
      </c>
      <c r="I1143" s="5">
        <f t="shared" si="86"/>
        <v>43745</v>
      </c>
      <c r="J1143" s="2" t="str">
        <f t="shared" si="87"/>
        <v>Monday</v>
      </c>
      <c r="K1143" s="2" t="str">
        <f t="shared" si="88"/>
        <v>Weekday</v>
      </c>
      <c r="L1143" s="3">
        <f>IF(VLOOKUP(H1143,Discount_Days!A:C,3,0)&gt;0,VLOOKUP(H1143,Discount_Days!A:C,3,0)*NewSales_1001_1015!F1143,0)</f>
        <v>0</v>
      </c>
      <c r="M1143" s="3">
        <f t="shared" si="89"/>
        <v>116</v>
      </c>
    </row>
    <row r="1144" spans="1:13" x14ac:dyDescent="0.35">
      <c r="A1144" s="5">
        <v>43743</v>
      </c>
      <c r="B1144" s="2" t="s">
        <v>141</v>
      </c>
      <c r="C1144" s="3">
        <v>29</v>
      </c>
      <c r="D1144" s="3">
        <v>9.3000000000000007</v>
      </c>
      <c r="E1144" s="3">
        <v>18.600000000000001</v>
      </c>
      <c r="F1144" s="3">
        <v>58</v>
      </c>
      <c r="G1144" s="2">
        <v>2</v>
      </c>
      <c r="H1144" s="2" t="str">
        <f t="shared" si="85"/>
        <v>Saturday</v>
      </c>
      <c r="I1144" s="5">
        <f t="shared" si="86"/>
        <v>43746</v>
      </c>
      <c r="J1144" s="2" t="str">
        <f t="shared" si="87"/>
        <v>Tuesday</v>
      </c>
      <c r="K1144" s="2" t="str">
        <f t="shared" si="88"/>
        <v>Weekend</v>
      </c>
      <c r="L1144" s="3">
        <f>IF(VLOOKUP(H1144,Discount_Days!A:C,3,0)&gt;0,VLOOKUP(H1144,Discount_Days!A:C,3,0)*NewSales_1001_1015!F1144,0)</f>
        <v>0</v>
      </c>
      <c r="M1144" s="3">
        <f t="shared" si="89"/>
        <v>58</v>
      </c>
    </row>
    <row r="1145" spans="1:13" x14ac:dyDescent="0.35">
      <c r="A1145" s="5">
        <v>43744</v>
      </c>
      <c r="B1145" s="2" t="s">
        <v>141</v>
      </c>
      <c r="C1145" s="3">
        <v>29</v>
      </c>
      <c r="D1145" s="3">
        <v>9.3000000000000007</v>
      </c>
      <c r="E1145" s="3">
        <v>37.200000000000003</v>
      </c>
      <c r="F1145" s="3">
        <v>116</v>
      </c>
      <c r="G1145" s="2">
        <v>4</v>
      </c>
      <c r="H1145" s="2" t="str">
        <f t="shared" si="85"/>
        <v>Sunday</v>
      </c>
      <c r="I1145" s="5">
        <f t="shared" si="86"/>
        <v>43747</v>
      </c>
      <c r="J1145" s="2" t="str">
        <f t="shared" si="87"/>
        <v>Wednesday</v>
      </c>
      <c r="K1145" s="2" t="str">
        <f t="shared" si="88"/>
        <v>Weekend</v>
      </c>
      <c r="L1145" s="3">
        <f>IF(VLOOKUP(H1145,Discount_Days!A:C,3,0)&gt;0,VLOOKUP(H1145,Discount_Days!A:C,3,0)*NewSales_1001_1015!F1145,0)</f>
        <v>0</v>
      </c>
      <c r="M1145" s="3">
        <f t="shared" si="89"/>
        <v>116</v>
      </c>
    </row>
    <row r="1146" spans="1:13" x14ac:dyDescent="0.35">
      <c r="A1146" s="5">
        <v>43745</v>
      </c>
      <c r="B1146" s="2" t="s">
        <v>141</v>
      </c>
      <c r="C1146" s="3">
        <v>29</v>
      </c>
      <c r="D1146" s="3">
        <v>9.3000000000000007</v>
      </c>
      <c r="E1146" s="3">
        <v>18.600000000000001</v>
      </c>
      <c r="F1146" s="3">
        <v>58</v>
      </c>
      <c r="G1146" s="2">
        <v>2</v>
      </c>
      <c r="H1146" s="2" t="str">
        <f t="shared" si="85"/>
        <v>Monday</v>
      </c>
      <c r="I1146" s="5">
        <f t="shared" si="86"/>
        <v>43748</v>
      </c>
      <c r="J1146" s="2" t="str">
        <f t="shared" si="87"/>
        <v>Thursday</v>
      </c>
      <c r="K1146" s="2" t="str">
        <f t="shared" si="88"/>
        <v>Weekend</v>
      </c>
      <c r="L1146" s="3">
        <f>IF(VLOOKUP(H1146,Discount_Days!A:C,3,0)&gt;0,VLOOKUP(H1146,Discount_Days!A:C,3,0)*NewSales_1001_1015!F1146,0)</f>
        <v>0</v>
      </c>
      <c r="M1146" s="3">
        <f t="shared" si="89"/>
        <v>58</v>
      </c>
    </row>
    <row r="1147" spans="1:13" x14ac:dyDescent="0.35">
      <c r="A1147" s="5">
        <v>43746</v>
      </c>
      <c r="B1147" s="2" t="s">
        <v>141</v>
      </c>
      <c r="C1147" s="3">
        <v>21.75</v>
      </c>
      <c r="D1147" s="3">
        <v>9.3000000000000007</v>
      </c>
      <c r="E1147" s="3">
        <v>37.200000000000003</v>
      </c>
      <c r="F1147" s="3">
        <v>87</v>
      </c>
      <c r="G1147" s="2">
        <v>4</v>
      </c>
      <c r="H1147" s="2" t="str">
        <f t="shared" si="85"/>
        <v>Tuesday</v>
      </c>
      <c r="I1147" s="5">
        <f t="shared" si="86"/>
        <v>43749</v>
      </c>
      <c r="J1147" s="2" t="str">
        <f t="shared" si="87"/>
        <v>Friday</v>
      </c>
      <c r="K1147" s="2" t="str">
        <f t="shared" si="88"/>
        <v>Weekday</v>
      </c>
      <c r="L1147" s="3">
        <f>IF(VLOOKUP(H1147,Discount_Days!A:C,3,0)&gt;0,VLOOKUP(H1147,Discount_Days!A:C,3,0)*NewSales_1001_1015!F1147,0)</f>
        <v>4.3500000000000005</v>
      </c>
      <c r="M1147" s="3">
        <f t="shared" si="89"/>
        <v>82.65</v>
      </c>
    </row>
    <row r="1148" spans="1:13" x14ac:dyDescent="0.35">
      <c r="A1148" s="5">
        <v>43747</v>
      </c>
      <c r="B1148" s="2" t="s">
        <v>141</v>
      </c>
      <c r="C1148" s="3">
        <v>29</v>
      </c>
      <c r="D1148" s="3">
        <v>9.3000000000000007</v>
      </c>
      <c r="E1148" s="3">
        <v>9.3000000000000007</v>
      </c>
      <c r="F1148" s="3">
        <v>29</v>
      </c>
      <c r="G1148" s="2">
        <v>1</v>
      </c>
      <c r="H1148" s="2" t="str">
        <f t="shared" si="85"/>
        <v>Wednesday</v>
      </c>
      <c r="I1148" s="5">
        <f t="shared" si="86"/>
        <v>43750</v>
      </c>
      <c r="J1148" s="2" t="str">
        <f t="shared" si="87"/>
        <v>Saturday</v>
      </c>
      <c r="K1148" s="2" t="str">
        <f t="shared" si="88"/>
        <v>Weekday</v>
      </c>
      <c r="L1148" s="3">
        <f>IF(VLOOKUP(H1148,Discount_Days!A:C,3,0)&gt;0,VLOOKUP(H1148,Discount_Days!A:C,3,0)*NewSales_1001_1015!F1148,0)</f>
        <v>0</v>
      </c>
      <c r="M1148" s="3">
        <f t="shared" si="89"/>
        <v>29</v>
      </c>
    </row>
    <row r="1149" spans="1:13" x14ac:dyDescent="0.35">
      <c r="A1149" s="5">
        <v>43748</v>
      </c>
      <c r="B1149" s="2" t="s">
        <v>141</v>
      </c>
      <c r="C1149" s="3">
        <v>29</v>
      </c>
      <c r="D1149" s="3">
        <v>9.3000000000000007</v>
      </c>
      <c r="E1149" s="3">
        <v>9.3000000000000007</v>
      </c>
      <c r="F1149" s="3">
        <v>29</v>
      </c>
      <c r="G1149" s="2">
        <v>1</v>
      </c>
      <c r="H1149" s="2" t="str">
        <f t="shared" si="85"/>
        <v>Thursday</v>
      </c>
      <c r="I1149" s="5">
        <f t="shared" si="86"/>
        <v>43751</v>
      </c>
      <c r="J1149" s="2" t="str">
        <f t="shared" si="87"/>
        <v>Sunday</v>
      </c>
      <c r="K1149" s="2" t="str">
        <f t="shared" si="88"/>
        <v>Weekday</v>
      </c>
      <c r="L1149" s="3">
        <f>IF(VLOOKUP(H1149,Discount_Days!A:C,3,0)&gt;0,VLOOKUP(H1149,Discount_Days!A:C,3,0)*NewSales_1001_1015!F1149,0)</f>
        <v>2.9000000000000004</v>
      </c>
      <c r="M1149" s="3">
        <f t="shared" si="89"/>
        <v>26.1</v>
      </c>
    </row>
    <row r="1150" spans="1:13" x14ac:dyDescent="0.35">
      <c r="A1150" s="5">
        <v>43749</v>
      </c>
      <c r="B1150" s="2" t="s">
        <v>141</v>
      </c>
      <c r="C1150" s="3">
        <v>14.5</v>
      </c>
      <c r="D1150" s="3">
        <v>9.3000000000000007</v>
      </c>
      <c r="E1150" s="3">
        <v>18.600000000000001</v>
      </c>
      <c r="F1150" s="3">
        <v>29</v>
      </c>
      <c r="G1150" s="2">
        <v>2</v>
      </c>
      <c r="H1150" s="2" t="str">
        <f t="shared" si="85"/>
        <v>Friday</v>
      </c>
      <c r="I1150" s="5">
        <f t="shared" si="86"/>
        <v>43752</v>
      </c>
      <c r="J1150" s="2" t="str">
        <f t="shared" si="87"/>
        <v>Monday</v>
      </c>
      <c r="K1150" s="2" t="str">
        <f t="shared" si="88"/>
        <v>Weekday</v>
      </c>
      <c r="L1150" s="3">
        <f>IF(VLOOKUP(H1150,Discount_Days!A:C,3,0)&gt;0,VLOOKUP(H1150,Discount_Days!A:C,3,0)*NewSales_1001_1015!F1150,0)</f>
        <v>0</v>
      </c>
      <c r="M1150" s="3">
        <f t="shared" si="89"/>
        <v>29</v>
      </c>
    </row>
    <row r="1151" spans="1:13" x14ac:dyDescent="0.35">
      <c r="A1151" s="5">
        <v>43750</v>
      </c>
      <c r="B1151" s="2" t="s">
        <v>141</v>
      </c>
      <c r="C1151" s="3">
        <v>29</v>
      </c>
      <c r="D1151" s="3">
        <v>9.3000000000000007</v>
      </c>
      <c r="E1151" s="3">
        <v>9.3000000000000007</v>
      </c>
      <c r="F1151" s="3">
        <v>29</v>
      </c>
      <c r="G1151" s="2">
        <v>1</v>
      </c>
      <c r="H1151" s="2" t="str">
        <f t="shared" si="85"/>
        <v>Saturday</v>
      </c>
      <c r="I1151" s="5">
        <f t="shared" si="86"/>
        <v>43753</v>
      </c>
      <c r="J1151" s="2" t="str">
        <f t="shared" si="87"/>
        <v>Tuesday</v>
      </c>
      <c r="K1151" s="2" t="str">
        <f t="shared" si="88"/>
        <v>Weekend</v>
      </c>
      <c r="L1151" s="3">
        <f>IF(VLOOKUP(H1151,Discount_Days!A:C,3,0)&gt;0,VLOOKUP(H1151,Discount_Days!A:C,3,0)*NewSales_1001_1015!F1151,0)</f>
        <v>0</v>
      </c>
      <c r="M1151" s="3">
        <f t="shared" si="89"/>
        <v>29</v>
      </c>
    </row>
    <row r="1152" spans="1:13" x14ac:dyDescent="0.35">
      <c r="A1152" s="5">
        <v>43752</v>
      </c>
      <c r="B1152" s="2" t="s">
        <v>141</v>
      </c>
      <c r="C1152" s="3">
        <v>29</v>
      </c>
      <c r="D1152" s="3">
        <v>9.3000000000000007</v>
      </c>
      <c r="E1152" s="3">
        <v>9.3000000000000007</v>
      </c>
      <c r="F1152" s="3">
        <v>29</v>
      </c>
      <c r="G1152" s="2">
        <v>1</v>
      </c>
      <c r="H1152" s="2" t="str">
        <f t="shared" si="85"/>
        <v>Monday</v>
      </c>
      <c r="I1152" s="5">
        <f t="shared" si="86"/>
        <v>43755</v>
      </c>
      <c r="J1152" s="2" t="str">
        <f t="shared" si="87"/>
        <v>Thursday</v>
      </c>
      <c r="K1152" s="2" t="str">
        <f t="shared" si="88"/>
        <v>Weekend</v>
      </c>
      <c r="L1152" s="3">
        <f>IF(VLOOKUP(H1152,Discount_Days!A:C,3,0)&gt;0,VLOOKUP(H1152,Discount_Days!A:C,3,0)*NewSales_1001_1015!F1152,0)</f>
        <v>0</v>
      </c>
      <c r="M1152" s="3">
        <f t="shared" si="89"/>
        <v>29</v>
      </c>
    </row>
    <row r="1153" spans="1:13" x14ac:dyDescent="0.35">
      <c r="A1153" s="5">
        <v>43739</v>
      </c>
      <c r="B1153" s="2" t="s">
        <v>117</v>
      </c>
      <c r="C1153" s="3">
        <v>0</v>
      </c>
      <c r="D1153" s="3">
        <v>5.25</v>
      </c>
      <c r="E1153" s="3">
        <v>10.5</v>
      </c>
      <c r="F1153" s="3">
        <v>0</v>
      </c>
      <c r="G1153" s="2">
        <v>2</v>
      </c>
      <c r="H1153" s="2" t="str">
        <f t="shared" si="85"/>
        <v>Tuesday</v>
      </c>
      <c r="I1153" s="5">
        <f t="shared" si="86"/>
        <v>43742</v>
      </c>
      <c r="J1153" s="2" t="str">
        <f t="shared" si="87"/>
        <v>Friday</v>
      </c>
      <c r="K1153" s="2" t="str">
        <f t="shared" si="88"/>
        <v>Weekday</v>
      </c>
      <c r="L1153" s="3">
        <f>IF(VLOOKUP(H1153,Discount_Days!A:C,3,0)&gt;0,VLOOKUP(H1153,Discount_Days!A:C,3,0)*NewSales_1001_1015!F1153,0)</f>
        <v>0</v>
      </c>
      <c r="M1153" s="3">
        <f t="shared" si="89"/>
        <v>0</v>
      </c>
    </row>
    <row r="1154" spans="1:13" x14ac:dyDescent="0.35">
      <c r="A1154" s="5">
        <v>43741</v>
      </c>
      <c r="B1154" s="2" t="s">
        <v>117</v>
      </c>
      <c r="C1154" s="3">
        <v>20</v>
      </c>
      <c r="D1154" s="3">
        <v>5.25</v>
      </c>
      <c r="E1154" s="3">
        <v>5.25</v>
      </c>
      <c r="F1154" s="3">
        <v>20</v>
      </c>
      <c r="G1154" s="2">
        <v>1</v>
      </c>
      <c r="H1154" s="2" t="str">
        <f t="shared" si="85"/>
        <v>Thursday</v>
      </c>
      <c r="I1154" s="5">
        <f t="shared" si="86"/>
        <v>43744</v>
      </c>
      <c r="J1154" s="2" t="str">
        <f t="shared" si="87"/>
        <v>Sunday</v>
      </c>
      <c r="K1154" s="2" t="str">
        <f t="shared" si="88"/>
        <v>Weekday</v>
      </c>
      <c r="L1154" s="3">
        <f>IF(VLOOKUP(H1154,Discount_Days!A:C,3,0)&gt;0,VLOOKUP(H1154,Discount_Days!A:C,3,0)*NewSales_1001_1015!F1154,0)</f>
        <v>2</v>
      </c>
      <c r="M1154" s="3">
        <f t="shared" si="89"/>
        <v>18</v>
      </c>
    </row>
    <row r="1155" spans="1:13" x14ac:dyDescent="0.35">
      <c r="A1155" s="5">
        <v>43743</v>
      </c>
      <c r="B1155" s="2" t="s">
        <v>117</v>
      </c>
      <c r="C1155" s="3">
        <v>20</v>
      </c>
      <c r="D1155" s="3">
        <v>5.25</v>
      </c>
      <c r="E1155" s="3">
        <v>5.25</v>
      </c>
      <c r="F1155" s="3">
        <v>20</v>
      </c>
      <c r="G1155" s="2">
        <v>1</v>
      </c>
      <c r="H1155" s="2" t="str">
        <f t="shared" ref="H1155:H1218" si="90">TEXT(A1155,"dddd")</f>
        <v>Saturday</v>
      </c>
      <c r="I1155" s="5">
        <f t="shared" ref="I1155:I1218" si="91">A1155+3</f>
        <v>43746</v>
      </c>
      <c r="J1155" s="2" t="str">
        <f t="shared" ref="J1155:J1218" si="92">TEXT(I1155,"dddd")</f>
        <v>Tuesday</v>
      </c>
      <c r="K1155" s="2" t="str">
        <f t="shared" ref="K1155:K1218" si="93">IF(OR(H1155="Mondayday",H1155="Tuesday",H1155="Wednesday",H1155="Thursday",H1155="Friday"),"Weekday","Weekend")</f>
        <v>Weekend</v>
      </c>
      <c r="L1155" s="3">
        <f>IF(VLOOKUP(H1155,Discount_Days!A:C,3,0)&gt;0,VLOOKUP(H1155,Discount_Days!A:C,3,0)*NewSales_1001_1015!F1155,0)</f>
        <v>0</v>
      </c>
      <c r="M1155" s="3">
        <f t="shared" ref="M1155:M1218" si="94">F1155-L1155</f>
        <v>20</v>
      </c>
    </row>
    <row r="1156" spans="1:13" x14ac:dyDescent="0.35">
      <c r="A1156" s="5">
        <v>43745</v>
      </c>
      <c r="B1156" s="2" t="s">
        <v>117</v>
      </c>
      <c r="C1156" s="3">
        <v>20</v>
      </c>
      <c r="D1156" s="3">
        <v>5.25</v>
      </c>
      <c r="E1156" s="3">
        <v>5.25</v>
      </c>
      <c r="F1156" s="3">
        <v>20</v>
      </c>
      <c r="G1156" s="2">
        <v>1</v>
      </c>
      <c r="H1156" s="2" t="str">
        <f t="shared" si="90"/>
        <v>Monday</v>
      </c>
      <c r="I1156" s="5">
        <f t="shared" si="91"/>
        <v>43748</v>
      </c>
      <c r="J1156" s="2" t="str">
        <f t="shared" si="92"/>
        <v>Thursday</v>
      </c>
      <c r="K1156" s="2" t="str">
        <f t="shared" si="93"/>
        <v>Weekend</v>
      </c>
      <c r="L1156" s="3">
        <f>IF(VLOOKUP(H1156,Discount_Days!A:C,3,0)&gt;0,VLOOKUP(H1156,Discount_Days!A:C,3,0)*NewSales_1001_1015!F1156,0)</f>
        <v>0</v>
      </c>
      <c r="M1156" s="3">
        <f t="shared" si="94"/>
        <v>20</v>
      </c>
    </row>
    <row r="1157" spans="1:13" x14ac:dyDescent="0.35">
      <c r="A1157" s="5">
        <v>43748</v>
      </c>
      <c r="B1157" s="2" t="s">
        <v>117</v>
      </c>
      <c r="C1157" s="3">
        <v>20</v>
      </c>
      <c r="D1157" s="3">
        <v>5.25</v>
      </c>
      <c r="E1157" s="3">
        <v>5.25</v>
      </c>
      <c r="F1157" s="3">
        <v>20</v>
      </c>
      <c r="G1157" s="2">
        <v>1</v>
      </c>
      <c r="H1157" s="2" t="str">
        <f t="shared" si="90"/>
        <v>Thursday</v>
      </c>
      <c r="I1157" s="5">
        <f t="shared" si="91"/>
        <v>43751</v>
      </c>
      <c r="J1157" s="2" t="str">
        <f t="shared" si="92"/>
        <v>Sunday</v>
      </c>
      <c r="K1157" s="2" t="str">
        <f t="shared" si="93"/>
        <v>Weekday</v>
      </c>
      <c r="L1157" s="3">
        <f>IF(VLOOKUP(H1157,Discount_Days!A:C,3,0)&gt;0,VLOOKUP(H1157,Discount_Days!A:C,3,0)*NewSales_1001_1015!F1157,0)</f>
        <v>2</v>
      </c>
      <c r="M1157" s="3">
        <f t="shared" si="94"/>
        <v>18</v>
      </c>
    </row>
    <row r="1158" spans="1:13" x14ac:dyDescent="0.35">
      <c r="A1158" s="5">
        <v>43752</v>
      </c>
      <c r="B1158" s="2" t="s">
        <v>117</v>
      </c>
      <c r="C1158" s="3">
        <v>20</v>
      </c>
      <c r="D1158" s="3">
        <v>5.25</v>
      </c>
      <c r="E1158" s="3">
        <v>10.5</v>
      </c>
      <c r="F1158" s="3">
        <v>40</v>
      </c>
      <c r="G1158" s="2">
        <v>2</v>
      </c>
      <c r="H1158" s="2" t="str">
        <f t="shared" si="90"/>
        <v>Monday</v>
      </c>
      <c r="I1158" s="5">
        <f t="shared" si="91"/>
        <v>43755</v>
      </c>
      <c r="J1158" s="2" t="str">
        <f t="shared" si="92"/>
        <v>Thursday</v>
      </c>
      <c r="K1158" s="2" t="str">
        <f t="shared" si="93"/>
        <v>Weekend</v>
      </c>
      <c r="L1158" s="3">
        <f>IF(VLOOKUP(H1158,Discount_Days!A:C,3,0)&gt;0,VLOOKUP(H1158,Discount_Days!A:C,3,0)*NewSales_1001_1015!F1158,0)</f>
        <v>0</v>
      </c>
      <c r="M1158" s="3">
        <f t="shared" si="94"/>
        <v>40</v>
      </c>
    </row>
    <row r="1159" spans="1:13" x14ac:dyDescent="0.35">
      <c r="A1159" s="5">
        <v>43746</v>
      </c>
      <c r="B1159" s="2" t="s">
        <v>62</v>
      </c>
      <c r="C1159" s="3">
        <v>32</v>
      </c>
      <c r="D1159" s="3">
        <v>11.2</v>
      </c>
      <c r="E1159" s="3">
        <v>22.4</v>
      </c>
      <c r="F1159" s="3">
        <v>64</v>
      </c>
      <c r="G1159" s="2">
        <v>2</v>
      </c>
      <c r="H1159" s="2" t="str">
        <f t="shared" si="90"/>
        <v>Tuesday</v>
      </c>
      <c r="I1159" s="5">
        <f t="shared" si="91"/>
        <v>43749</v>
      </c>
      <c r="J1159" s="2" t="str">
        <f t="shared" si="92"/>
        <v>Friday</v>
      </c>
      <c r="K1159" s="2" t="str">
        <f t="shared" si="93"/>
        <v>Weekday</v>
      </c>
      <c r="L1159" s="3">
        <f>IF(VLOOKUP(H1159,Discount_Days!A:C,3,0)&gt;0,VLOOKUP(H1159,Discount_Days!A:C,3,0)*NewSales_1001_1015!F1159,0)</f>
        <v>3.2</v>
      </c>
      <c r="M1159" s="3">
        <f t="shared" si="94"/>
        <v>60.8</v>
      </c>
    </row>
    <row r="1160" spans="1:13" x14ac:dyDescent="0.35">
      <c r="A1160" s="5">
        <v>43747</v>
      </c>
      <c r="B1160" s="2" t="s">
        <v>62</v>
      </c>
      <c r="C1160" s="3">
        <v>32</v>
      </c>
      <c r="D1160" s="3">
        <v>11.2</v>
      </c>
      <c r="E1160" s="3">
        <v>11.2</v>
      </c>
      <c r="F1160" s="3">
        <v>32</v>
      </c>
      <c r="G1160" s="2">
        <v>1</v>
      </c>
      <c r="H1160" s="2" t="str">
        <f t="shared" si="90"/>
        <v>Wednesday</v>
      </c>
      <c r="I1160" s="5">
        <f t="shared" si="91"/>
        <v>43750</v>
      </c>
      <c r="J1160" s="2" t="str">
        <f t="shared" si="92"/>
        <v>Saturday</v>
      </c>
      <c r="K1160" s="2" t="str">
        <f t="shared" si="93"/>
        <v>Weekday</v>
      </c>
      <c r="L1160" s="3">
        <f>IF(VLOOKUP(H1160,Discount_Days!A:C,3,0)&gt;0,VLOOKUP(H1160,Discount_Days!A:C,3,0)*NewSales_1001_1015!F1160,0)</f>
        <v>0</v>
      </c>
      <c r="M1160" s="3">
        <f t="shared" si="94"/>
        <v>32</v>
      </c>
    </row>
    <row r="1161" spans="1:13" x14ac:dyDescent="0.35">
      <c r="A1161" s="5">
        <v>43751</v>
      </c>
      <c r="B1161" s="2" t="s">
        <v>62</v>
      </c>
      <c r="C1161" s="3">
        <v>32</v>
      </c>
      <c r="D1161" s="3">
        <v>11.2</v>
      </c>
      <c r="E1161" s="3">
        <v>22.4</v>
      </c>
      <c r="F1161" s="3">
        <v>64</v>
      </c>
      <c r="G1161" s="2">
        <v>2</v>
      </c>
      <c r="H1161" s="2" t="str">
        <f t="shared" si="90"/>
        <v>Sunday</v>
      </c>
      <c r="I1161" s="5">
        <f t="shared" si="91"/>
        <v>43754</v>
      </c>
      <c r="J1161" s="2" t="str">
        <f t="shared" si="92"/>
        <v>Wednesday</v>
      </c>
      <c r="K1161" s="2" t="str">
        <f t="shared" si="93"/>
        <v>Weekend</v>
      </c>
      <c r="L1161" s="3">
        <f>IF(VLOOKUP(H1161,Discount_Days!A:C,3,0)&gt;0,VLOOKUP(H1161,Discount_Days!A:C,3,0)*NewSales_1001_1015!F1161,0)</f>
        <v>0</v>
      </c>
      <c r="M1161" s="3">
        <f t="shared" si="94"/>
        <v>64</v>
      </c>
    </row>
    <row r="1162" spans="1:13" x14ac:dyDescent="0.35">
      <c r="A1162" s="5">
        <v>43753</v>
      </c>
      <c r="B1162" s="2" t="s">
        <v>62</v>
      </c>
      <c r="C1162" s="3">
        <v>32</v>
      </c>
      <c r="D1162" s="3">
        <v>11.2</v>
      </c>
      <c r="E1162" s="3">
        <v>11.2</v>
      </c>
      <c r="F1162" s="3">
        <v>32</v>
      </c>
      <c r="G1162" s="2">
        <v>1</v>
      </c>
      <c r="H1162" s="2" t="str">
        <f t="shared" si="90"/>
        <v>Tuesday</v>
      </c>
      <c r="I1162" s="5">
        <f t="shared" si="91"/>
        <v>43756</v>
      </c>
      <c r="J1162" s="2" t="str">
        <f t="shared" si="92"/>
        <v>Friday</v>
      </c>
      <c r="K1162" s="2" t="str">
        <f t="shared" si="93"/>
        <v>Weekday</v>
      </c>
      <c r="L1162" s="3">
        <f>IF(VLOOKUP(H1162,Discount_Days!A:C,3,0)&gt;0,VLOOKUP(H1162,Discount_Days!A:C,3,0)*NewSales_1001_1015!F1162,0)</f>
        <v>1.6</v>
      </c>
      <c r="M1162" s="3">
        <f t="shared" si="94"/>
        <v>30.4</v>
      </c>
    </row>
    <row r="1163" spans="1:13" x14ac:dyDescent="0.35">
      <c r="A1163" s="5">
        <v>43739</v>
      </c>
      <c r="B1163" s="2" t="s">
        <v>225</v>
      </c>
      <c r="C1163" s="3">
        <v>69</v>
      </c>
      <c r="D1163" s="3">
        <v>31.25</v>
      </c>
      <c r="E1163" s="3">
        <v>62.5</v>
      </c>
      <c r="F1163" s="3">
        <v>138</v>
      </c>
      <c r="G1163" s="2">
        <v>2</v>
      </c>
      <c r="H1163" s="2" t="str">
        <f t="shared" si="90"/>
        <v>Tuesday</v>
      </c>
      <c r="I1163" s="5">
        <f t="shared" si="91"/>
        <v>43742</v>
      </c>
      <c r="J1163" s="2" t="str">
        <f t="shared" si="92"/>
        <v>Friday</v>
      </c>
      <c r="K1163" s="2" t="str">
        <f t="shared" si="93"/>
        <v>Weekday</v>
      </c>
      <c r="L1163" s="3">
        <f>IF(VLOOKUP(H1163,Discount_Days!A:C,3,0)&gt;0,VLOOKUP(H1163,Discount_Days!A:C,3,0)*NewSales_1001_1015!F1163,0)</f>
        <v>6.9</v>
      </c>
      <c r="M1163" s="3">
        <f t="shared" si="94"/>
        <v>131.1</v>
      </c>
    </row>
    <row r="1164" spans="1:13" x14ac:dyDescent="0.35">
      <c r="A1164" s="5">
        <v>43743</v>
      </c>
      <c r="B1164" s="2" t="s">
        <v>225</v>
      </c>
      <c r="C1164" s="3">
        <v>69</v>
      </c>
      <c r="D1164" s="3">
        <v>31.25</v>
      </c>
      <c r="E1164" s="3">
        <v>62.5</v>
      </c>
      <c r="F1164" s="3">
        <v>138</v>
      </c>
      <c r="G1164" s="2">
        <v>2</v>
      </c>
      <c r="H1164" s="2" t="str">
        <f t="shared" si="90"/>
        <v>Saturday</v>
      </c>
      <c r="I1164" s="5">
        <f t="shared" si="91"/>
        <v>43746</v>
      </c>
      <c r="J1164" s="2" t="str">
        <f t="shared" si="92"/>
        <v>Tuesday</v>
      </c>
      <c r="K1164" s="2" t="str">
        <f t="shared" si="93"/>
        <v>Weekend</v>
      </c>
      <c r="L1164" s="3">
        <f>IF(VLOOKUP(H1164,Discount_Days!A:C,3,0)&gt;0,VLOOKUP(H1164,Discount_Days!A:C,3,0)*NewSales_1001_1015!F1164,0)</f>
        <v>0</v>
      </c>
      <c r="M1164" s="3">
        <f t="shared" si="94"/>
        <v>138</v>
      </c>
    </row>
    <row r="1165" spans="1:13" x14ac:dyDescent="0.35">
      <c r="A1165" s="5">
        <v>43744</v>
      </c>
      <c r="B1165" s="2" t="s">
        <v>225</v>
      </c>
      <c r="C1165" s="3">
        <v>69</v>
      </c>
      <c r="D1165" s="3">
        <v>31.25</v>
      </c>
      <c r="E1165" s="3">
        <v>93.75</v>
      </c>
      <c r="F1165" s="3">
        <v>207</v>
      </c>
      <c r="G1165" s="2">
        <v>3</v>
      </c>
      <c r="H1165" s="2" t="str">
        <f t="shared" si="90"/>
        <v>Sunday</v>
      </c>
      <c r="I1165" s="5">
        <f t="shared" si="91"/>
        <v>43747</v>
      </c>
      <c r="J1165" s="2" t="str">
        <f t="shared" si="92"/>
        <v>Wednesday</v>
      </c>
      <c r="K1165" s="2" t="str">
        <f t="shared" si="93"/>
        <v>Weekend</v>
      </c>
      <c r="L1165" s="3">
        <f>IF(VLOOKUP(H1165,Discount_Days!A:C,3,0)&gt;0,VLOOKUP(H1165,Discount_Days!A:C,3,0)*NewSales_1001_1015!F1165,0)</f>
        <v>0</v>
      </c>
      <c r="M1165" s="3">
        <f t="shared" si="94"/>
        <v>207</v>
      </c>
    </row>
    <row r="1166" spans="1:13" x14ac:dyDescent="0.35">
      <c r="A1166" s="5">
        <v>43745</v>
      </c>
      <c r="B1166" s="2" t="s">
        <v>225</v>
      </c>
      <c r="C1166" s="3">
        <v>69</v>
      </c>
      <c r="D1166" s="3">
        <v>31.25</v>
      </c>
      <c r="E1166" s="3">
        <v>31.25</v>
      </c>
      <c r="F1166" s="3">
        <v>69</v>
      </c>
      <c r="G1166" s="2">
        <v>1</v>
      </c>
      <c r="H1166" s="2" t="str">
        <f t="shared" si="90"/>
        <v>Monday</v>
      </c>
      <c r="I1166" s="5">
        <f t="shared" si="91"/>
        <v>43748</v>
      </c>
      <c r="J1166" s="2" t="str">
        <f t="shared" si="92"/>
        <v>Thursday</v>
      </c>
      <c r="K1166" s="2" t="str">
        <f t="shared" si="93"/>
        <v>Weekend</v>
      </c>
      <c r="L1166" s="3">
        <f>IF(VLOOKUP(H1166,Discount_Days!A:C,3,0)&gt;0,VLOOKUP(H1166,Discount_Days!A:C,3,0)*NewSales_1001_1015!F1166,0)</f>
        <v>0</v>
      </c>
      <c r="M1166" s="3">
        <f t="shared" si="94"/>
        <v>69</v>
      </c>
    </row>
    <row r="1167" spans="1:13" x14ac:dyDescent="0.35">
      <c r="A1167" s="5">
        <v>43746</v>
      </c>
      <c r="B1167" s="2" t="s">
        <v>225</v>
      </c>
      <c r="C1167" s="3">
        <v>69</v>
      </c>
      <c r="D1167" s="3">
        <v>31.25</v>
      </c>
      <c r="E1167" s="3">
        <v>31.25</v>
      </c>
      <c r="F1167" s="3">
        <v>69</v>
      </c>
      <c r="G1167" s="2">
        <v>1</v>
      </c>
      <c r="H1167" s="2" t="str">
        <f t="shared" si="90"/>
        <v>Tuesday</v>
      </c>
      <c r="I1167" s="5">
        <f t="shared" si="91"/>
        <v>43749</v>
      </c>
      <c r="J1167" s="2" t="str">
        <f t="shared" si="92"/>
        <v>Friday</v>
      </c>
      <c r="K1167" s="2" t="str">
        <f t="shared" si="93"/>
        <v>Weekday</v>
      </c>
      <c r="L1167" s="3">
        <f>IF(VLOOKUP(H1167,Discount_Days!A:C,3,0)&gt;0,VLOOKUP(H1167,Discount_Days!A:C,3,0)*NewSales_1001_1015!F1167,0)</f>
        <v>3.45</v>
      </c>
      <c r="M1167" s="3">
        <f t="shared" si="94"/>
        <v>65.55</v>
      </c>
    </row>
    <row r="1168" spans="1:13" x14ac:dyDescent="0.35">
      <c r="A1168" s="5">
        <v>43747</v>
      </c>
      <c r="B1168" s="2" t="s">
        <v>225</v>
      </c>
      <c r="C1168" s="3">
        <v>69</v>
      </c>
      <c r="D1168" s="3">
        <v>31.25</v>
      </c>
      <c r="E1168" s="3">
        <v>31.25</v>
      </c>
      <c r="F1168" s="3">
        <v>69</v>
      </c>
      <c r="G1168" s="2">
        <v>1</v>
      </c>
      <c r="H1168" s="2" t="str">
        <f t="shared" si="90"/>
        <v>Wednesday</v>
      </c>
      <c r="I1168" s="5">
        <f t="shared" si="91"/>
        <v>43750</v>
      </c>
      <c r="J1168" s="2" t="str">
        <f t="shared" si="92"/>
        <v>Saturday</v>
      </c>
      <c r="K1168" s="2" t="str">
        <f t="shared" si="93"/>
        <v>Weekday</v>
      </c>
      <c r="L1168" s="3">
        <f>IF(VLOOKUP(H1168,Discount_Days!A:C,3,0)&gt;0,VLOOKUP(H1168,Discount_Days!A:C,3,0)*NewSales_1001_1015!F1168,0)</f>
        <v>0</v>
      </c>
      <c r="M1168" s="3">
        <f t="shared" si="94"/>
        <v>69</v>
      </c>
    </row>
    <row r="1169" spans="1:13" x14ac:dyDescent="0.35">
      <c r="A1169" s="5">
        <v>43750</v>
      </c>
      <c r="B1169" s="2" t="s">
        <v>225</v>
      </c>
      <c r="C1169" s="3">
        <v>69</v>
      </c>
      <c r="D1169" s="3">
        <v>31.25</v>
      </c>
      <c r="E1169" s="3">
        <v>93.75</v>
      </c>
      <c r="F1169" s="3">
        <v>207</v>
      </c>
      <c r="G1169" s="2">
        <v>3</v>
      </c>
      <c r="H1169" s="2" t="str">
        <f t="shared" si="90"/>
        <v>Saturday</v>
      </c>
      <c r="I1169" s="5">
        <f t="shared" si="91"/>
        <v>43753</v>
      </c>
      <c r="J1169" s="2" t="str">
        <f t="shared" si="92"/>
        <v>Tuesday</v>
      </c>
      <c r="K1169" s="2" t="str">
        <f t="shared" si="93"/>
        <v>Weekend</v>
      </c>
      <c r="L1169" s="3">
        <f>IF(VLOOKUP(H1169,Discount_Days!A:C,3,0)&gt;0,VLOOKUP(H1169,Discount_Days!A:C,3,0)*NewSales_1001_1015!F1169,0)</f>
        <v>0</v>
      </c>
      <c r="M1169" s="3">
        <f t="shared" si="94"/>
        <v>207</v>
      </c>
    </row>
    <row r="1170" spans="1:13" x14ac:dyDescent="0.35">
      <c r="A1170" s="5">
        <v>43753</v>
      </c>
      <c r="B1170" s="2" t="s">
        <v>225</v>
      </c>
      <c r="C1170" s="3">
        <v>69</v>
      </c>
      <c r="D1170" s="3">
        <v>31.25</v>
      </c>
      <c r="E1170" s="3">
        <v>31.25</v>
      </c>
      <c r="F1170" s="3">
        <v>69</v>
      </c>
      <c r="G1170" s="2">
        <v>1</v>
      </c>
      <c r="H1170" s="2" t="str">
        <f t="shared" si="90"/>
        <v>Tuesday</v>
      </c>
      <c r="I1170" s="5">
        <f t="shared" si="91"/>
        <v>43756</v>
      </c>
      <c r="J1170" s="2" t="str">
        <f t="shared" si="92"/>
        <v>Friday</v>
      </c>
      <c r="K1170" s="2" t="str">
        <f t="shared" si="93"/>
        <v>Weekday</v>
      </c>
      <c r="L1170" s="3">
        <f>IF(VLOOKUP(H1170,Discount_Days!A:C,3,0)&gt;0,VLOOKUP(H1170,Discount_Days!A:C,3,0)*NewSales_1001_1015!F1170,0)</f>
        <v>3.45</v>
      </c>
      <c r="M1170" s="3">
        <f t="shared" si="94"/>
        <v>65.55</v>
      </c>
    </row>
    <row r="1171" spans="1:13" x14ac:dyDescent="0.35">
      <c r="A1171" s="5">
        <v>43739</v>
      </c>
      <c r="B1171" s="2" t="s">
        <v>63</v>
      </c>
      <c r="C1171" s="3">
        <v>59</v>
      </c>
      <c r="D1171" s="3">
        <v>22.4</v>
      </c>
      <c r="E1171" s="3">
        <v>22.4</v>
      </c>
      <c r="F1171" s="3">
        <v>59</v>
      </c>
      <c r="G1171" s="2">
        <v>1</v>
      </c>
      <c r="H1171" s="2" t="str">
        <f t="shared" si="90"/>
        <v>Tuesday</v>
      </c>
      <c r="I1171" s="5">
        <f t="shared" si="91"/>
        <v>43742</v>
      </c>
      <c r="J1171" s="2" t="str">
        <f t="shared" si="92"/>
        <v>Friday</v>
      </c>
      <c r="K1171" s="2" t="str">
        <f t="shared" si="93"/>
        <v>Weekday</v>
      </c>
      <c r="L1171" s="3">
        <f>IF(VLOOKUP(H1171,Discount_Days!A:C,3,0)&gt;0,VLOOKUP(H1171,Discount_Days!A:C,3,0)*NewSales_1001_1015!F1171,0)</f>
        <v>2.95</v>
      </c>
      <c r="M1171" s="3">
        <f t="shared" si="94"/>
        <v>56.05</v>
      </c>
    </row>
    <row r="1172" spans="1:13" x14ac:dyDescent="0.35">
      <c r="A1172" s="5">
        <v>43740</v>
      </c>
      <c r="B1172" s="2" t="s">
        <v>63</v>
      </c>
      <c r="C1172" s="3">
        <v>59</v>
      </c>
      <c r="D1172" s="3">
        <v>22.4</v>
      </c>
      <c r="E1172" s="3">
        <v>22.4</v>
      </c>
      <c r="F1172" s="3">
        <v>59</v>
      </c>
      <c r="G1172" s="2">
        <v>1</v>
      </c>
      <c r="H1172" s="2" t="str">
        <f t="shared" si="90"/>
        <v>Wednesday</v>
      </c>
      <c r="I1172" s="5">
        <f t="shared" si="91"/>
        <v>43743</v>
      </c>
      <c r="J1172" s="2" t="str">
        <f t="shared" si="92"/>
        <v>Saturday</v>
      </c>
      <c r="K1172" s="2" t="str">
        <f t="shared" si="93"/>
        <v>Weekday</v>
      </c>
      <c r="L1172" s="3">
        <f>IF(VLOOKUP(H1172,Discount_Days!A:C,3,0)&gt;0,VLOOKUP(H1172,Discount_Days!A:C,3,0)*NewSales_1001_1015!F1172,0)</f>
        <v>0</v>
      </c>
      <c r="M1172" s="3">
        <f t="shared" si="94"/>
        <v>59</v>
      </c>
    </row>
    <row r="1173" spans="1:13" x14ac:dyDescent="0.35">
      <c r="A1173" s="5">
        <v>43741</v>
      </c>
      <c r="B1173" s="2" t="s">
        <v>63</v>
      </c>
      <c r="C1173" s="3">
        <v>59</v>
      </c>
      <c r="D1173" s="3">
        <v>22.4</v>
      </c>
      <c r="E1173" s="3">
        <v>22.4</v>
      </c>
      <c r="F1173" s="3">
        <v>59</v>
      </c>
      <c r="G1173" s="2">
        <v>1</v>
      </c>
      <c r="H1173" s="2" t="str">
        <f t="shared" si="90"/>
        <v>Thursday</v>
      </c>
      <c r="I1173" s="5">
        <f t="shared" si="91"/>
        <v>43744</v>
      </c>
      <c r="J1173" s="2" t="str">
        <f t="shared" si="92"/>
        <v>Sunday</v>
      </c>
      <c r="K1173" s="2" t="str">
        <f t="shared" si="93"/>
        <v>Weekday</v>
      </c>
      <c r="L1173" s="3">
        <f>IF(VLOOKUP(H1173,Discount_Days!A:C,3,0)&gt;0,VLOOKUP(H1173,Discount_Days!A:C,3,0)*NewSales_1001_1015!F1173,0)</f>
        <v>5.9</v>
      </c>
      <c r="M1173" s="3">
        <f t="shared" si="94"/>
        <v>53.1</v>
      </c>
    </row>
    <row r="1174" spans="1:13" x14ac:dyDescent="0.35">
      <c r="A1174" s="5">
        <v>43743</v>
      </c>
      <c r="B1174" s="2" t="s">
        <v>63</v>
      </c>
      <c r="C1174" s="3">
        <v>59</v>
      </c>
      <c r="D1174" s="3">
        <v>22.4</v>
      </c>
      <c r="E1174" s="3">
        <v>22.4</v>
      </c>
      <c r="F1174" s="3">
        <v>59</v>
      </c>
      <c r="G1174" s="2">
        <v>1</v>
      </c>
      <c r="H1174" s="2" t="str">
        <f t="shared" si="90"/>
        <v>Saturday</v>
      </c>
      <c r="I1174" s="5">
        <f t="shared" si="91"/>
        <v>43746</v>
      </c>
      <c r="J1174" s="2" t="str">
        <f t="shared" si="92"/>
        <v>Tuesday</v>
      </c>
      <c r="K1174" s="2" t="str">
        <f t="shared" si="93"/>
        <v>Weekend</v>
      </c>
      <c r="L1174" s="3">
        <f>IF(VLOOKUP(H1174,Discount_Days!A:C,3,0)&gt;0,VLOOKUP(H1174,Discount_Days!A:C,3,0)*NewSales_1001_1015!F1174,0)</f>
        <v>0</v>
      </c>
      <c r="M1174" s="3">
        <f t="shared" si="94"/>
        <v>59</v>
      </c>
    </row>
    <row r="1175" spans="1:13" x14ac:dyDescent="0.35">
      <c r="A1175" s="5">
        <v>43744</v>
      </c>
      <c r="B1175" s="2" t="s">
        <v>63</v>
      </c>
      <c r="C1175" s="3">
        <v>59</v>
      </c>
      <c r="D1175" s="3">
        <v>22.4</v>
      </c>
      <c r="E1175" s="3">
        <v>22.4</v>
      </c>
      <c r="F1175" s="3">
        <v>59</v>
      </c>
      <c r="G1175" s="2">
        <v>1</v>
      </c>
      <c r="H1175" s="2" t="str">
        <f t="shared" si="90"/>
        <v>Sunday</v>
      </c>
      <c r="I1175" s="5">
        <f t="shared" si="91"/>
        <v>43747</v>
      </c>
      <c r="J1175" s="2" t="str">
        <f t="shared" si="92"/>
        <v>Wednesday</v>
      </c>
      <c r="K1175" s="2" t="str">
        <f t="shared" si="93"/>
        <v>Weekend</v>
      </c>
      <c r="L1175" s="3">
        <f>IF(VLOOKUP(H1175,Discount_Days!A:C,3,0)&gt;0,VLOOKUP(H1175,Discount_Days!A:C,3,0)*NewSales_1001_1015!F1175,0)</f>
        <v>0</v>
      </c>
      <c r="M1175" s="3">
        <f t="shared" si="94"/>
        <v>59</v>
      </c>
    </row>
    <row r="1176" spans="1:13" x14ac:dyDescent="0.35">
      <c r="A1176" s="5">
        <v>43745</v>
      </c>
      <c r="B1176" s="2" t="s">
        <v>63</v>
      </c>
      <c r="C1176" s="3">
        <v>59</v>
      </c>
      <c r="D1176" s="3">
        <v>22.4</v>
      </c>
      <c r="E1176" s="3">
        <v>22.4</v>
      </c>
      <c r="F1176" s="3">
        <v>59</v>
      </c>
      <c r="G1176" s="2">
        <v>1</v>
      </c>
      <c r="H1176" s="2" t="str">
        <f t="shared" si="90"/>
        <v>Monday</v>
      </c>
      <c r="I1176" s="5">
        <f t="shared" si="91"/>
        <v>43748</v>
      </c>
      <c r="J1176" s="2" t="str">
        <f t="shared" si="92"/>
        <v>Thursday</v>
      </c>
      <c r="K1176" s="2" t="str">
        <f t="shared" si="93"/>
        <v>Weekend</v>
      </c>
      <c r="L1176" s="3">
        <f>IF(VLOOKUP(H1176,Discount_Days!A:C,3,0)&gt;0,VLOOKUP(H1176,Discount_Days!A:C,3,0)*NewSales_1001_1015!F1176,0)</f>
        <v>0</v>
      </c>
      <c r="M1176" s="3">
        <f t="shared" si="94"/>
        <v>59</v>
      </c>
    </row>
    <row r="1177" spans="1:13" x14ac:dyDescent="0.35">
      <c r="A1177" s="5">
        <v>43746</v>
      </c>
      <c r="B1177" s="2" t="s">
        <v>63</v>
      </c>
      <c r="C1177" s="3">
        <v>59</v>
      </c>
      <c r="D1177" s="3">
        <v>22.4</v>
      </c>
      <c r="E1177" s="3">
        <v>44.8</v>
      </c>
      <c r="F1177" s="3">
        <v>118</v>
      </c>
      <c r="G1177" s="2">
        <v>2</v>
      </c>
      <c r="H1177" s="2" t="str">
        <f t="shared" si="90"/>
        <v>Tuesday</v>
      </c>
      <c r="I1177" s="5">
        <f t="shared" si="91"/>
        <v>43749</v>
      </c>
      <c r="J1177" s="2" t="str">
        <f t="shared" si="92"/>
        <v>Friday</v>
      </c>
      <c r="K1177" s="2" t="str">
        <f t="shared" si="93"/>
        <v>Weekday</v>
      </c>
      <c r="L1177" s="3">
        <f>IF(VLOOKUP(H1177,Discount_Days!A:C,3,0)&gt;0,VLOOKUP(H1177,Discount_Days!A:C,3,0)*NewSales_1001_1015!F1177,0)</f>
        <v>5.9</v>
      </c>
      <c r="M1177" s="3">
        <f t="shared" si="94"/>
        <v>112.1</v>
      </c>
    </row>
    <row r="1178" spans="1:13" x14ac:dyDescent="0.35">
      <c r="A1178" s="5">
        <v>43747</v>
      </c>
      <c r="B1178" s="2" t="s">
        <v>63</v>
      </c>
      <c r="C1178" s="3">
        <v>59</v>
      </c>
      <c r="D1178" s="3">
        <v>22.4</v>
      </c>
      <c r="E1178" s="3">
        <v>22.4</v>
      </c>
      <c r="F1178" s="3">
        <v>59</v>
      </c>
      <c r="G1178" s="2">
        <v>1</v>
      </c>
      <c r="H1178" s="2" t="str">
        <f t="shared" si="90"/>
        <v>Wednesday</v>
      </c>
      <c r="I1178" s="5">
        <f t="shared" si="91"/>
        <v>43750</v>
      </c>
      <c r="J1178" s="2" t="str">
        <f t="shared" si="92"/>
        <v>Saturday</v>
      </c>
      <c r="K1178" s="2" t="str">
        <f t="shared" si="93"/>
        <v>Weekday</v>
      </c>
      <c r="L1178" s="3">
        <f>IF(VLOOKUP(H1178,Discount_Days!A:C,3,0)&gt;0,VLOOKUP(H1178,Discount_Days!A:C,3,0)*NewSales_1001_1015!F1178,0)</f>
        <v>0</v>
      </c>
      <c r="M1178" s="3">
        <f t="shared" si="94"/>
        <v>59</v>
      </c>
    </row>
    <row r="1179" spans="1:13" x14ac:dyDescent="0.35">
      <c r="A1179" s="5">
        <v>43752</v>
      </c>
      <c r="B1179" s="2" t="s">
        <v>63</v>
      </c>
      <c r="C1179" s="3">
        <v>59</v>
      </c>
      <c r="D1179" s="3">
        <v>22.4</v>
      </c>
      <c r="E1179" s="3">
        <v>44.8</v>
      </c>
      <c r="F1179" s="3">
        <v>118</v>
      </c>
      <c r="G1179" s="2">
        <v>2</v>
      </c>
      <c r="H1179" s="2" t="str">
        <f t="shared" si="90"/>
        <v>Monday</v>
      </c>
      <c r="I1179" s="5">
        <f t="shared" si="91"/>
        <v>43755</v>
      </c>
      <c r="J1179" s="2" t="str">
        <f t="shared" si="92"/>
        <v>Thursday</v>
      </c>
      <c r="K1179" s="2" t="str">
        <f t="shared" si="93"/>
        <v>Weekend</v>
      </c>
      <c r="L1179" s="3">
        <f>IF(VLOOKUP(H1179,Discount_Days!A:C,3,0)&gt;0,VLOOKUP(H1179,Discount_Days!A:C,3,0)*NewSales_1001_1015!F1179,0)</f>
        <v>0</v>
      </c>
      <c r="M1179" s="3">
        <f t="shared" si="94"/>
        <v>118</v>
      </c>
    </row>
    <row r="1180" spans="1:13" x14ac:dyDescent="0.35">
      <c r="A1180" s="5">
        <v>43753</v>
      </c>
      <c r="B1180" s="2" t="s">
        <v>63</v>
      </c>
      <c r="C1180" s="3">
        <v>59</v>
      </c>
      <c r="D1180" s="3">
        <v>22.4</v>
      </c>
      <c r="E1180" s="3">
        <v>44.8</v>
      </c>
      <c r="F1180" s="3">
        <v>118</v>
      </c>
      <c r="G1180" s="2">
        <v>2</v>
      </c>
      <c r="H1180" s="2" t="str">
        <f t="shared" si="90"/>
        <v>Tuesday</v>
      </c>
      <c r="I1180" s="5">
        <f t="shared" si="91"/>
        <v>43756</v>
      </c>
      <c r="J1180" s="2" t="str">
        <f t="shared" si="92"/>
        <v>Friday</v>
      </c>
      <c r="K1180" s="2" t="str">
        <f t="shared" si="93"/>
        <v>Weekday</v>
      </c>
      <c r="L1180" s="3">
        <f>IF(VLOOKUP(H1180,Discount_Days!A:C,3,0)&gt;0,VLOOKUP(H1180,Discount_Days!A:C,3,0)*NewSales_1001_1015!F1180,0)</f>
        <v>5.9</v>
      </c>
      <c r="M1180" s="3">
        <f t="shared" si="94"/>
        <v>112.1</v>
      </c>
    </row>
    <row r="1181" spans="1:13" x14ac:dyDescent="0.35">
      <c r="A1181" s="5">
        <v>43739</v>
      </c>
      <c r="B1181" s="2" t="s">
        <v>197</v>
      </c>
      <c r="C1181" s="3">
        <v>39</v>
      </c>
      <c r="D1181" s="3">
        <v>13</v>
      </c>
      <c r="E1181" s="3">
        <v>26</v>
      </c>
      <c r="F1181" s="3">
        <v>78</v>
      </c>
      <c r="G1181" s="2">
        <v>2</v>
      </c>
      <c r="H1181" s="2" t="str">
        <f t="shared" si="90"/>
        <v>Tuesday</v>
      </c>
      <c r="I1181" s="5">
        <f t="shared" si="91"/>
        <v>43742</v>
      </c>
      <c r="J1181" s="2" t="str">
        <f t="shared" si="92"/>
        <v>Friday</v>
      </c>
      <c r="K1181" s="2" t="str">
        <f t="shared" si="93"/>
        <v>Weekday</v>
      </c>
      <c r="L1181" s="3">
        <f>IF(VLOOKUP(H1181,Discount_Days!A:C,3,0)&gt;0,VLOOKUP(H1181,Discount_Days!A:C,3,0)*NewSales_1001_1015!F1181,0)</f>
        <v>3.9000000000000004</v>
      </c>
      <c r="M1181" s="3">
        <f t="shared" si="94"/>
        <v>74.099999999999994</v>
      </c>
    </row>
    <row r="1182" spans="1:13" x14ac:dyDescent="0.35">
      <c r="A1182" s="5">
        <v>43740</v>
      </c>
      <c r="B1182" s="2" t="s">
        <v>197</v>
      </c>
      <c r="C1182" s="3">
        <v>39</v>
      </c>
      <c r="D1182" s="3">
        <v>13</v>
      </c>
      <c r="E1182" s="3">
        <v>39</v>
      </c>
      <c r="F1182" s="3">
        <v>117</v>
      </c>
      <c r="G1182" s="2">
        <v>3</v>
      </c>
      <c r="H1182" s="2" t="str">
        <f t="shared" si="90"/>
        <v>Wednesday</v>
      </c>
      <c r="I1182" s="5">
        <f t="shared" si="91"/>
        <v>43743</v>
      </c>
      <c r="J1182" s="2" t="str">
        <f t="shared" si="92"/>
        <v>Saturday</v>
      </c>
      <c r="K1182" s="2" t="str">
        <f t="shared" si="93"/>
        <v>Weekday</v>
      </c>
      <c r="L1182" s="3">
        <f>IF(VLOOKUP(H1182,Discount_Days!A:C,3,0)&gt;0,VLOOKUP(H1182,Discount_Days!A:C,3,0)*NewSales_1001_1015!F1182,0)</f>
        <v>0</v>
      </c>
      <c r="M1182" s="3">
        <f t="shared" si="94"/>
        <v>117</v>
      </c>
    </row>
    <row r="1183" spans="1:13" x14ac:dyDescent="0.35">
      <c r="A1183" s="5">
        <v>43742</v>
      </c>
      <c r="B1183" s="2" t="s">
        <v>197</v>
      </c>
      <c r="C1183" s="3">
        <v>39</v>
      </c>
      <c r="D1183" s="3">
        <v>13</v>
      </c>
      <c r="E1183" s="3">
        <v>26</v>
      </c>
      <c r="F1183" s="3">
        <v>78</v>
      </c>
      <c r="G1183" s="2">
        <v>2</v>
      </c>
      <c r="H1183" s="2" t="str">
        <f t="shared" si="90"/>
        <v>Friday</v>
      </c>
      <c r="I1183" s="5">
        <f t="shared" si="91"/>
        <v>43745</v>
      </c>
      <c r="J1183" s="2" t="str">
        <f t="shared" si="92"/>
        <v>Monday</v>
      </c>
      <c r="K1183" s="2" t="str">
        <f t="shared" si="93"/>
        <v>Weekday</v>
      </c>
      <c r="L1183" s="3">
        <f>IF(VLOOKUP(H1183,Discount_Days!A:C,3,0)&gt;0,VLOOKUP(H1183,Discount_Days!A:C,3,0)*NewSales_1001_1015!F1183,0)</f>
        <v>0</v>
      </c>
      <c r="M1183" s="3">
        <f t="shared" si="94"/>
        <v>78</v>
      </c>
    </row>
    <row r="1184" spans="1:13" x14ac:dyDescent="0.35">
      <c r="A1184" s="5">
        <v>43744</v>
      </c>
      <c r="B1184" s="2" t="s">
        <v>197</v>
      </c>
      <c r="C1184" s="3">
        <v>39</v>
      </c>
      <c r="D1184" s="3">
        <v>13</v>
      </c>
      <c r="E1184" s="3">
        <v>13</v>
      </c>
      <c r="F1184" s="3">
        <v>39</v>
      </c>
      <c r="G1184" s="2">
        <v>1</v>
      </c>
      <c r="H1184" s="2" t="str">
        <f t="shared" si="90"/>
        <v>Sunday</v>
      </c>
      <c r="I1184" s="5">
        <f t="shared" si="91"/>
        <v>43747</v>
      </c>
      <c r="J1184" s="2" t="str">
        <f t="shared" si="92"/>
        <v>Wednesday</v>
      </c>
      <c r="K1184" s="2" t="str">
        <f t="shared" si="93"/>
        <v>Weekend</v>
      </c>
      <c r="L1184" s="3">
        <f>IF(VLOOKUP(H1184,Discount_Days!A:C,3,0)&gt;0,VLOOKUP(H1184,Discount_Days!A:C,3,0)*NewSales_1001_1015!F1184,0)</f>
        <v>0</v>
      </c>
      <c r="M1184" s="3">
        <f t="shared" si="94"/>
        <v>39</v>
      </c>
    </row>
    <row r="1185" spans="1:13" x14ac:dyDescent="0.35">
      <c r="A1185" s="5">
        <v>43747</v>
      </c>
      <c r="B1185" s="2" t="s">
        <v>197</v>
      </c>
      <c r="C1185" s="3">
        <v>39</v>
      </c>
      <c r="D1185" s="3">
        <v>13</v>
      </c>
      <c r="E1185" s="3">
        <v>13</v>
      </c>
      <c r="F1185" s="3">
        <v>39</v>
      </c>
      <c r="G1185" s="2">
        <v>1</v>
      </c>
      <c r="H1185" s="2" t="str">
        <f t="shared" si="90"/>
        <v>Wednesday</v>
      </c>
      <c r="I1185" s="5">
        <f t="shared" si="91"/>
        <v>43750</v>
      </c>
      <c r="J1185" s="2" t="str">
        <f t="shared" si="92"/>
        <v>Saturday</v>
      </c>
      <c r="K1185" s="2" t="str">
        <f t="shared" si="93"/>
        <v>Weekday</v>
      </c>
      <c r="L1185" s="3">
        <f>IF(VLOOKUP(H1185,Discount_Days!A:C,3,0)&gt;0,VLOOKUP(H1185,Discount_Days!A:C,3,0)*NewSales_1001_1015!F1185,0)</f>
        <v>0</v>
      </c>
      <c r="M1185" s="3">
        <f t="shared" si="94"/>
        <v>39</v>
      </c>
    </row>
    <row r="1186" spans="1:13" x14ac:dyDescent="0.35">
      <c r="A1186" s="5">
        <v>43750</v>
      </c>
      <c r="B1186" s="2" t="s">
        <v>197</v>
      </c>
      <c r="C1186" s="3">
        <v>39</v>
      </c>
      <c r="D1186" s="3">
        <v>13</v>
      </c>
      <c r="E1186" s="3">
        <v>52</v>
      </c>
      <c r="F1186" s="3">
        <v>156</v>
      </c>
      <c r="G1186" s="2">
        <v>4</v>
      </c>
      <c r="H1186" s="2" t="str">
        <f t="shared" si="90"/>
        <v>Saturday</v>
      </c>
      <c r="I1186" s="5">
        <f t="shared" si="91"/>
        <v>43753</v>
      </c>
      <c r="J1186" s="2" t="str">
        <f t="shared" si="92"/>
        <v>Tuesday</v>
      </c>
      <c r="K1186" s="2" t="str">
        <f t="shared" si="93"/>
        <v>Weekend</v>
      </c>
      <c r="L1186" s="3">
        <f>IF(VLOOKUP(H1186,Discount_Days!A:C,3,0)&gt;0,VLOOKUP(H1186,Discount_Days!A:C,3,0)*NewSales_1001_1015!F1186,0)</f>
        <v>0</v>
      </c>
      <c r="M1186" s="3">
        <f t="shared" si="94"/>
        <v>156</v>
      </c>
    </row>
    <row r="1187" spans="1:13" x14ac:dyDescent="0.35">
      <c r="A1187" s="5">
        <v>43751</v>
      </c>
      <c r="B1187" s="2" t="s">
        <v>197</v>
      </c>
      <c r="C1187" s="3">
        <v>39</v>
      </c>
      <c r="D1187" s="3">
        <v>13</v>
      </c>
      <c r="E1187" s="3">
        <v>13</v>
      </c>
      <c r="F1187" s="3">
        <v>39</v>
      </c>
      <c r="G1187" s="2">
        <v>1</v>
      </c>
      <c r="H1187" s="2" t="str">
        <f t="shared" si="90"/>
        <v>Sunday</v>
      </c>
      <c r="I1187" s="5">
        <f t="shared" si="91"/>
        <v>43754</v>
      </c>
      <c r="J1187" s="2" t="str">
        <f t="shared" si="92"/>
        <v>Wednesday</v>
      </c>
      <c r="K1187" s="2" t="str">
        <f t="shared" si="93"/>
        <v>Weekend</v>
      </c>
      <c r="L1187" s="3">
        <f>IF(VLOOKUP(H1187,Discount_Days!A:C,3,0)&gt;0,VLOOKUP(H1187,Discount_Days!A:C,3,0)*NewSales_1001_1015!F1187,0)</f>
        <v>0</v>
      </c>
      <c r="M1187" s="3">
        <f t="shared" si="94"/>
        <v>39</v>
      </c>
    </row>
    <row r="1188" spans="1:13" x14ac:dyDescent="0.35">
      <c r="A1188" s="5">
        <v>43752</v>
      </c>
      <c r="B1188" s="2" t="s">
        <v>197</v>
      </c>
      <c r="C1188" s="3">
        <v>39</v>
      </c>
      <c r="D1188" s="3">
        <v>13</v>
      </c>
      <c r="E1188" s="3">
        <v>26</v>
      </c>
      <c r="F1188" s="3">
        <v>78</v>
      </c>
      <c r="G1188" s="2">
        <v>2</v>
      </c>
      <c r="H1188" s="2" t="str">
        <f t="shared" si="90"/>
        <v>Monday</v>
      </c>
      <c r="I1188" s="5">
        <f t="shared" si="91"/>
        <v>43755</v>
      </c>
      <c r="J1188" s="2" t="str">
        <f t="shared" si="92"/>
        <v>Thursday</v>
      </c>
      <c r="K1188" s="2" t="str">
        <f t="shared" si="93"/>
        <v>Weekend</v>
      </c>
      <c r="L1188" s="3">
        <f>IF(VLOOKUP(H1188,Discount_Days!A:C,3,0)&gt;0,VLOOKUP(H1188,Discount_Days!A:C,3,0)*NewSales_1001_1015!F1188,0)</f>
        <v>0</v>
      </c>
      <c r="M1188" s="3">
        <f t="shared" si="94"/>
        <v>78</v>
      </c>
    </row>
    <row r="1189" spans="1:13" x14ac:dyDescent="0.35">
      <c r="A1189" s="5">
        <v>43753</v>
      </c>
      <c r="B1189" s="2" t="s">
        <v>197</v>
      </c>
      <c r="C1189" s="3">
        <v>39</v>
      </c>
      <c r="D1189" s="3">
        <v>13</v>
      </c>
      <c r="E1189" s="3">
        <v>39</v>
      </c>
      <c r="F1189" s="3">
        <v>117</v>
      </c>
      <c r="G1189" s="2">
        <v>3</v>
      </c>
      <c r="H1189" s="2" t="str">
        <f t="shared" si="90"/>
        <v>Tuesday</v>
      </c>
      <c r="I1189" s="5">
        <f t="shared" si="91"/>
        <v>43756</v>
      </c>
      <c r="J1189" s="2" t="str">
        <f t="shared" si="92"/>
        <v>Friday</v>
      </c>
      <c r="K1189" s="2" t="str">
        <f t="shared" si="93"/>
        <v>Weekday</v>
      </c>
      <c r="L1189" s="3">
        <f>IF(VLOOKUP(H1189,Discount_Days!A:C,3,0)&gt;0,VLOOKUP(H1189,Discount_Days!A:C,3,0)*NewSales_1001_1015!F1189,0)</f>
        <v>5.8500000000000005</v>
      </c>
      <c r="M1189" s="3">
        <f t="shared" si="94"/>
        <v>111.15</v>
      </c>
    </row>
    <row r="1190" spans="1:13" x14ac:dyDescent="0.35">
      <c r="A1190" s="5">
        <v>43739</v>
      </c>
      <c r="B1190" s="2" t="s">
        <v>166</v>
      </c>
      <c r="C1190" s="3">
        <v>35</v>
      </c>
      <c r="D1190" s="3">
        <v>9.9499999999999993</v>
      </c>
      <c r="E1190" s="3">
        <v>19.899999999999999</v>
      </c>
      <c r="F1190" s="3">
        <v>70</v>
      </c>
      <c r="G1190" s="2">
        <v>2</v>
      </c>
      <c r="H1190" s="2" t="str">
        <f t="shared" si="90"/>
        <v>Tuesday</v>
      </c>
      <c r="I1190" s="5">
        <f t="shared" si="91"/>
        <v>43742</v>
      </c>
      <c r="J1190" s="2" t="str">
        <f t="shared" si="92"/>
        <v>Friday</v>
      </c>
      <c r="K1190" s="2" t="str">
        <f t="shared" si="93"/>
        <v>Weekday</v>
      </c>
      <c r="L1190" s="3">
        <f>IF(VLOOKUP(H1190,Discount_Days!A:C,3,0)&gt;0,VLOOKUP(H1190,Discount_Days!A:C,3,0)*NewSales_1001_1015!F1190,0)</f>
        <v>3.5</v>
      </c>
      <c r="M1190" s="3">
        <f t="shared" si="94"/>
        <v>66.5</v>
      </c>
    </row>
    <row r="1191" spans="1:13" x14ac:dyDescent="0.35">
      <c r="A1191" s="5">
        <v>43745</v>
      </c>
      <c r="B1191" s="2" t="s">
        <v>166</v>
      </c>
      <c r="C1191" s="3">
        <v>35</v>
      </c>
      <c r="D1191" s="3">
        <v>9.9499999999999993</v>
      </c>
      <c r="E1191" s="3">
        <v>9.9499999999999993</v>
      </c>
      <c r="F1191" s="3">
        <v>35</v>
      </c>
      <c r="G1191" s="2">
        <v>1</v>
      </c>
      <c r="H1191" s="2" t="str">
        <f t="shared" si="90"/>
        <v>Monday</v>
      </c>
      <c r="I1191" s="5">
        <f t="shared" si="91"/>
        <v>43748</v>
      </c>
      <c r="J1191" s="2" t="str">
        <f t="shared" si="92"/>
        <v>Thursday</v>
      </c>
      <c r="K1191" s="2" t="str">
        <f t="shared" si="93"/>
        <v>Weekend</v>
      </c>
      <c r="L1191" s="3">
        <f>IF(VLOOKUP(H1191,Discount_Days!A:C,3,0)&gt;0,VLOOKUP(H1191,Discount_Days!A:C,3,0)*NewSales_1001_1015!F1191,0)</f>
        <v>0</v>
      </c>
      <c r="M1191" s="3">
        <f t="shared" si="94"/>
        <v>35</v>
      </c>
    </row>
    <row r="1192" spans="1:13" x14ac:dyDescent="0.35">
      <c r="A1192" s="5">
        <v>43752</v>
      </c>
      <c r="B1192" s="2" t="s">
        <v>166</v>
      </c>
      <c r="C1192" s="3">
        <v>35</v>
      </c>
      <c r="D1192" s="3">
        <v>9.9499999999999993</v>
      </c>
      <c r="E1192" s="3">
        <v>9.9499999999999993</v>
      </c>
      <c r="F1192" s="3">
        <v>35</v>
      </c>
      <c r="G1192" s="2">
        <v>1</v>
      </c>
      <c r="H1192" s="2" t="str">
        <f t="shared" si="90"/>
        <v>Monday</v>
      </c>
      <c r="I1192" s="5">
        <f t="shared" si="91"/>
        <v>43755</v>
      </c>
      <c r="J1192" s="2" t="str">
        <f t="shared" si="92"/>
        <v>Thursday</v>
      </c>
      <c r="K1192" s="2" t="str">
        <f t="shared" si="93"/>
        <v>Weekend</v>
      </c>
      <c r="L1192" s="3">
        <f>IF(VLOOKUP(H1192,Discount_Days!A:C,3,0)&gt;0,VLOOKUP(H1192,Discount_Days!A:C,3,0)*NewSales_1001_1015!F1192,0)</f>
        <v>0</v>
      </c>
      <c r="M1192" s="3">
        <f t="shared" si="94"/>
        <v>35</v>
      </c>
    </row>
    <row r="1193" spans="1:13" x14ac:dyDescent="0.35">
      <c r="A1193" s="5">
        <v>43740</v>
      </c>
      <c r="B1193" s="2" t="s">
        <v>64</v>
      </c>
      <c r="C1193" s="3">
        <v>11</v>
      </c>
      <c r="D1193" s="3">
        <v>2.8</v>
      </c>
      <c r="E1193" s="3">
        <v>5.6</v>
      </c>
      <c r="F1193" s="3">
        <v>22</v>
      </c>
      <c r="G1193" s="2">
        <v>2</v>
      </c>
      <c r="H1193" s="2" t="str">
        <f t="shared" si="90"/>
        <v>Wednesday</v>
      </c>
      <c r="I1193" s="5">
        <f t="shared" si="91"/>
        <v>43743</v>
      </c>
      <c r="J1193" s="2" t="str">
        <f t="shared" si="92"/>
        <v>Saturday</v>
      </c>
      <c r="K1193" s="2" t="str">
        <f t="shared" si="93"/>
        <v>Weekday</v>
      </c>
      <c r="L1193" s="3">
        <f>IF(VLOOKUP(H1193,Discount_Days!A:C,3,0)&gt;0,VLOOKUP(H1193,Discount_Days!A:C,3,0)*NewSales_1001_1015!F1193,0)</f>
        <v>0</v>
      </c>
      <c r="M1193" s="3">
        <f t="shared" si="94"/>
        <v>22</v>
      </c>
    </row>
    <row r="1194" spans="1:13" x14ac:dyDescent="0.35">
      <c r="A1194" s="5">
        <v>43741</v>
      </c>
      <c r="B1194" s="2" t="s">
        <v>64</v>
      </c>
      <c r="C1194" s="3">
        <v>11</v>
      </c>
      <c r="D1194" s="3">
        <v>2.8</v>
      </c>
      <c r="E1194" s="3">
        <v>2.8</v>
      </c>
      <c r="F1194" s="3">
        <v>11</v>
      </c>
      <c r="G1194" s="2">
        <v>1</v>
      </c>
      <c r="H1194" s="2" t="str">
        <f t="shared" si="90"/>
        <v>Thursday</v>
      </c>
      <c r="I1194" s="5">
        <f t="shared" si="91"/>
        <v>43744</v>
      </c>
      <c r="J1194" s="2" t="str">
        <f t="shared" si="92"/>
        <v>Sunday</v>
      </c>
      <c r="K1194" s="2" t="str">
        <f t="shared" si="93"/>
        <v>Weekday</v>
      </c>
      <c r="L1194" s="3">
        <f>IF(VLOOKUP(H1194,Discount_Days!A:C,3,0)&gt;0,VLOOKUP(H1194,Discount_Days!A:C,3,0)*NewSales_1001_1015!F1194,0)</f>
        <v>1.1000000000000001</v>
      </c>
      <c r="M1194" s="3">
        <f t="shared" si="94"/>
        <v>9.9</v>
      </c>
    </row>
    <row r="1195" spans="1:13" x14ac:dyDescent="0.35">
      <c r="A1195" s="5">
        <v>43744</v>
      </c>
      <c r="B1195" s="2" t="s">
        <v>64</v>
      </c>
      <c r="C1195" s="3">
        <v>11.48</v>
      </c>
      <c r="D1195" s="3">
        <v>2.8</v>
      </c>
      <c r="E1195" s="3">
        <v>8.4</v>
      </c>
      <c r="F1195" s="3">
        <v>34.44</v>
      </c>
      <c r="G1195" s="2">
        <v>3</v>
      </c>
      <c r="H1195" s="2" t="str">
        <f t="shared" si="90"/>
        <v>Sunday</v>
      </c>
      <c r="I1195" s="5">
        <f t="shared" si="91"/>
        <v>43747</v>
      </c>
      <c r="J1195" s="2" t="str">
        <f t="shared" si="92"/>
        <v>Wednesday</v>
      </c>
      <c r="K1195" s="2" t="str">
        <f t="shared" si="93"/>
        <v>Weekend</v>
      </c>
      <c r="L1195" s="3">
        <f>IF(VLOOKUP(H1195,Discount_Days!A:C,3,0)&gt;0,VLOOKUP(H1195,Discount_Days!A:C,3,0)*NewSales_1001_1015!F1195,0)</f>
        <v>0</v>
      </c>
      <c r="M1195" s="3">
        <f t="shared" si="94"/>
        <v>34.44</v>
      </c>
    </row>
    <row r="1196" spans="1:13" x14ac:dyDescent="0.35">
      <c r="A1196" s="5">
        <v>43745</v>
      </c>
      <c r="B1196" s="2" t="s">
        <v>64</v>
      </c>
      <c r="C1196" s="3">
        <v>11</v>
      </c>
      <c r="D1196" s="3">
        <v>2.8</v>
      </c>
      <c r="E1196" s="3">
        <v>5.6</v>
      </c>
      <c r="F1196" s="3">
        <v>22</v>
      </c>
      <c r="G1196" s="2">
        <v>2</v>
      </c>
      <c r="H1196" s="2" t="str">
        <f t="shared" si="90"/>
        <v>Monday</v>
      </c>
      <c r="I1196" s="5">
        <f t="shared" si="91"/>
        <v>43748</v>
      </c>
      <c r="J1196" s="2" t="str">
        <f t="shared" si="92"/>
        <v>Thursday</v>
      </c>
      <c r="K1196" s="2" t="str">
        <f t="shared" si="93"/>
        <v>Weekend</v>
      </c>
      <c r="L1196" s="3">
        <f>IF(VLOOKUP(H1196,Discount_Days!A:C,3,0)&gt;0,VLOOKUP(H1196,Discount_Days!A:C,3,0)*NewSales_1001_1015!F1196,0)</f>
        <v>0</v>
      </c>
      <c r="M1196" s="3">
        <f t="shared" si="94"/>
        <v>22</v>
      </c>
    </row>
    <row r="1197" spans="1:13" x14ac:dyDescent="0.35">
      <c r="A1197" s="5">
        <v>43746</v>
      </c>
      <c r="B1197" s="2" t="s">
        <v>64</v>
      </c>
      <c r="C1197" s="3">
        <v>11</v>
      </c>
      <c r="D1197" s="3">
        <v>2.8</v>
      </c>
      <c r="E1197" s="3">
        <v>11.2</v>
      </c>
      <c r="F1197" s="3">
        <v>44</v>
      </c>
      <c r="G1197" s="2">
        <v>4</v>
      </c>
      <c r="H1197" s="2" t="str">
        <f t="shared" si="90"/>
        <v>Tuesday</v>
      </c>
      <c r="I1197" s="5">
        <f t="shared" si="91"/>
        <v>43749</v>
      </c>
      <c r="J1197" s="2" t="str">
        <f t="shared" si="92"/>
        <v>Friday</v>
      </c>
      <c r="K1197" s="2" t="str">
        <f t="shared" si="93"/>
        <v>Weekday</v>
      </c>
      <c r="L1197" s="3">
        <f>IF(VLOOKUP(H1197,Discount_Days!A:C,3,0)&gt;0,VLOOKUP(H1197,Discount_Days!A:C,3,0)*NewSales_1001_1015!F1197,0)</f>
        <v>2.2000000000000002</v>
      </c>
      <c r="M1197" s="3">
        <f t="shared" si="94"/>
        <v>41.8</v>
      </c>
    </row>
    <row r="1198" spans="1:13" x14ac:dyDescent="0.35">
      <c r="A1198" s="5">
        <v>43748</v>
      </c>
      <c r="B1198" s="2" t="s">
        <v>64</v>
      </c>
      <c r="C1198" s="3">
        <v>11</v>
      </c>
      <c r="D1198" s="3">
        <v>2.8</v>
      </c>
      <c r="E1198" s="3">
        <v>2.8</v>
      </c>
      <c r="F1198" s="3">
        <v>11</v>
      </c>
      <c r="G1198" s="2">
        <v>1</v>
      </c>
      <c r="H1198" s="2" t="str">
        <f t="shared" si="90"/>
        <v>Thursday</v>
      </c>
      <c r="I1198" s="5">
        <f t="shared" si="91"/>
        <v>43751</v>
      </c>
      <c r="J1198" s="2" t="str">
        <f t="shared" si="92"/>
        <v>Sunday</v>
      </c>
      <c r="K1198" s="2" t="str">
        <f t="shared" si="93"/>
        <v>Weekday</v>
      </c>
      <c r="L1198" s="3">
        <f>IF(VLOOKUP(H1198,Discount_Days!A:C,3,0)&gt;0,VLOOKUP(H1198,Discount_Days!A:C,3,0)*NewSales_1001_1015!F1198,0)</f>
        <v>1.1000000000000001</v>
      </c>
      <c r="M1198" s="3">
        <f t="shared" si="94"/>
        <v>9.9</v>
      </c>
    </row>
    <row r="1199" spans="1:13" x14ac:dyDescent="0.35">
      <c r="A1199" s="5">
        <v>43752</v>
      </c>
      <c r="B1199" s="2" t="s">
        <v>64</v>
      </c>
      <c r="C1199" s="3">
        <v>11</v>
      </c>
      <c r="D1199" s="3">
        <v>2.8</v>
      </c>
      <c r="E1199" s="3">
        <v>8.4</v>
      </c>
      <c r="F1199" s="3">
        <v>33</v>
      </c>
      <c r="G1199" s="2">
        <v>3</v>
      </c>
      <c r="H1199" s="2" t="str">
        <f t="shared" si="90"/>
        <v>Monday</v>
      </c>
      <c r="I1199" s="5">
        <f t="shared" si="91"/>
        <v>43755</v>
      </c>
      <c r="J1199" s="2" t="str">
        <f t="shared" si="92"/>
        <v>Thursday</v>
      </c>
      <c r="K1199" s="2" t="str">
        <f t="shared" si="93"/>
        <v>Weekend</v>
      </c>
      <c r="L1199" s="3">
        <f>IF(VLOOKUP(H1199,Discount_Days!A:C,3,0)&gt;0,VLOOKUP(H1199,Discount_Days!A:C,3,0)*NewSales_1001_1015!F1199,0)</f>
        <v>0</v>
      </c>
      <c r="M1199" s="3">
        <f t="shared" si="94"/>
        <v>33</v>
      </c>
    </row>
    <row r="1200" spans="1:13" x14ac:dyDescent="0.35">
      <c r="A1200" s="5">
        <v>43740</v>
      </c>
      <c r="B1200" s="2" t="s">
        <v>251</v>
      </c>
      <c r="C1200" s="3">
        <v>19</v>
      </c>
      <c r="D1200" s="3">
        <v>11.04</v>
      </c>
      <c r="E1200" s="3">
        <v>11.04</v>
      </c>
      <c r="F1200" s="3">
        <v>19</v>
      </c>
      <c r="G1200" s="2">
        <v>1</v>
      </c>
      <c r="H1200" s="2" t="str">
        <f t="shared" si="90"/>
        <v>Wednesday</v>
      </c>
      <c r="I1200" s="5">
        <f t="shared" si="91"/>
        <v>43743</v>
      </c>
      <c r="J1200" s="2" t="str">
        <f t="shared" si="92"/>
        <v>Saturday</v>
      </c>
      <c r="K1200" s="2" t="str">
        <f t="shared" si="93"/>
        <v>Weekday</v>
      </c>
      <c r="L1200" s="3">
        <f>IF(VLOOKUP(H1200,Discount_Days!A:C,3,0)&gt;0,VLOOKUP(H1200,Discount_Days!A:C,3,0)*NewSales_1001_1015!F1200,0)</f>
        <v>0</v>
      </c>
      <c r="M1200" s="3">
        <f t="shared" si="94"/>
        <v>19</v>
      </c>
    </row>
    <row r="1201" spans="1:13" x14ac:dyDescent="0.35">
      <c r="A1201" s="5">
        <v>43741</v>
      </c>
      <c r="B1201" s="2" t="s">
        <v>251</v>
      </c>
      <c r="C1201" s="3">
        <v>19</v>
      </c>
      <c r="D1201" s="3">
        <v>11.04</v>
      </c>
      <c r="E1201" s="3">
        <v>11.04</v>
      </c>
      <c r="F1201" s="3">
        <v>19</v>
      </c>
      <c r="G1201" s="2">
        <v>1</v>
      </c>
      <c r="H1201" s="2" t="str">
        <f t="shared" si="90"/>
        <v>Thursday</v>
      </c>
      <c r="I1201" s="5">
        <f t="shared" si="91"/>
        <v>43744</v>
      </c>
      <c r="J1201" s="2" t="str">
        <f t="shared" si="92"/>
        <v>Sunday</v>
      </c>
      <c r="K1201" s="2" t="str">
        <f t="shared" si="93"/>
        <v>Weekday</v>
      </c>
      <c r="L1201" s="3">
        <f>IF(VLOOKUP(H1201,Discount_Days!A:C,3,0)&gt;0,VLOOKUP(H1201,Discount_Days!A:C,3,0)*NewSales_1001_1015!F1201,0)</f>
        <v>1.9000000000000001</v>
      </c>
      <c r="M1201" s="3">
        <f t="shared" si="94"/>
        <v>17.100000000000001</v>
      </c>
    </row>
    <row r="1202" spans="1:13" x14ac:dyDescent="0.35">
      <c r="A1202" s="5">
        <v>43742</v>
      </c>
      <c r="B1202" s="2" t="s">
        <v>251</v>
      </c>
      <c r="C1202" s="3">
        <v>19</v>
      </c>
      <c r="D1202" s="3">
        <v>11.04</v>
      </c>
      <c r="E1202" s="3">
        <v>11.04</v>
      </c>
      <c r="F1202" s="3">
        <v>19</v>
      </c>
      <c r="G1202" s="2">
        <v>1</v>
      </c>
      <c r="H1202" s="2" t="str">
        <f t="shared" si="90"/>
        <v>Friday</v>
      </c>
      <c r="I1202" s="5">
        <f t="shared" si="91"/>
        <v>43745</v>
      </c>
      <c r="J1202" s="2" t="str">
        <f t="shared" si="92"/>
        <v>Monday</v>
      </c>
      <c r="K1202" s="2" t="str">
        <f t="shared" si="93"/>
        <v>Weekday</v>
      </c>
      <c r="L1202" s="3">
        <f>IF(VLOOKUP(H1202,Discount_Days!A:C,3,0)&gt;0,VLOOKUP(H1202,Discount_Days!A:C,3,0)*NewSales_1001_1015!F1202,0)</f>
        <v>0</v>
      </c>
      <c r="M1202" s="3">
        <f t="shared" si="94"/>
        <v>19</v>
      </c>
    </row>
    <row r="1203" spans="1:13" x14ac:dyDescent="0.35">
      <c r="A1203" s="5">
        <v>43743</v>
      </c>
      <c r="B1203" s="2" t="s">
        <v>251</v>
      </c>
      <c r="C1203" s="3">
        <v>19</v>
      </c>
      <c r="D1203" s="3">
        <v>11.04</v>
      </c>
      <c r="E1203" s="3">
        <v>33.119999999999997</v>
      </c>
      <c r="F1203" s="3">
        <v>57</v>
      </c>
      <c r="G1203" s="2">
        <v>3</v>
      </c>
      <c r="H1203" s="2" t="str">
        <f t="shared" si="90"/>
        <v>Saturday</v>
      </c>
      <c r="I1203" s="5">
        <f t="shared" si="91"/>
        <v>43746</v>
      </c>
      <c r="J1203" s="2" t="str">
        <f t="shared" si="92"/>
        <v>Tuesday</v>
      </c>
      <c r="K1203" s="2" t="str">
        <f t="shared" si="93"/>
        <v>Weekend</v>
      </c>
      <c r="L1203" s="3">
        <f>IF(VLOOKUP(H1203,Discount_Days!A:C,3,0)&gt;0,VLOOKUP(H1203,Discount_Days!A:C,3,0)*NewSales_1001_1015!F1203,0)</f>
        <v>0</v>
      </c>
      <c r="M1203" s="3">
        <f t="shared" si="94"/>
        <v>57</v>
      </c>
    </row>
    <row r="1204" spans="1:13" x14ac:dyDescent="0.35">
      <c r="A1204" s="5">
        <v>43744</v>
      </c>
      <c r="B1204" s="2" t="s">
        <v>251</v>
      </c>
      <c r="C1204" s="3">
        <v>19</v>
      </c>
      <c r="D1204" s="3">
        <v>11.04</v>
      </c>
      <c r="E1204" s="3">
        <v>33.119999999999997</v>
      </c>
      <c r="F1204" s="3">
        <v>57</v>
      </c>
      <c r="G1204" s="2">
        <v>3</v>
      </c>
      <c r="H1204" s="2" t="str">
        <f t="shared" si="90"/>
        <v>Sunday</v>
      </c>
      <c r="I1204" s="5">
        <f t="shared" si="91"/>
        <v>43747</v>
      </c>
      <c r="J1204" s="2" t="str">
        <f t="shared" si="92"/>
        <v>Wednesday</v>
      </c>
      <c r="K1204" s="2" t="str">
        <f t="shared" si="93"/>
        <v>Weekend</v>
      </c>
      <c r="L1204" s="3">
        <f>IF(VLOOKUP(H1204,Discount_Days!A:C,3,0)&gt;0,VLOOKUP(H1204,Discount_Days!A:C,3,0)*NewSales_1001_1015!F1204,0)</f>
        <v>0</v>
      </c>
      <c r="M1204" s="3">
        <f t="shared" si="94"/>
        <v>57</v>
      </c>
    </row>
    <row r="1205" spans="1:13" x14ac:dyDescent="0.35">
      <c r="A1205" s="5">
        <v>43745</v>
      </c>
      <c r="B1205" s="2" t="s">
        <v>251</v>
      </c>
      <c r="C1205" s="3">
        <v>19</v>
      </c>
      <c r="D1205" s="3">
        <v>11.04</v>
      </c>
      <c r="E1205" s="3">
        <v>11.04</v>
      </c>
      <c r="F1205" s="3">
        <v>19</v>
      </c>
      <c r="G1205" s="2">
        <v>1</v>
      </c>
      <c r="H1205" s="2" t="str">
        <f t="shared" si="90"/>
        <v>Monday</v>
      </c>
      <c r="I1205" s="5">
        <f t="shared" si="91"/>
        <v>43748</v>
      </c>
      <c r="J1205" s="2" t="str">
        <f t="shared" si="92"/>
        <v>Thursday</v>
      </c>
      <c r="K1205" s="2" t="str">
        <f t="shared" si="93"/>
        <v>Weekend</v>
      </c>
      <c r="L1205" s="3">
        <f>IF(VLOOKUP(H1205,Discount_Days!A:C,3,0)&gt;0,VLOOKUP(H1205,Discount_Days!A:C,3,0)*NewSales_1001_1015!F1205,0)</f>
        <v>0</v>
      </c>
      <c r="M1205" s="3">
        <f t="shared" si="94"/>
        <v>19</v>
      </c>
    </row>
    <row r="1206" spans="1:13" x14ac:dyDescent="0.35">
      <c r="A1206" s="5">
        <v>43746</v>
      </c>
      <c r="B1206" s="2" t="s">
        <v>251</v>
      </c>
      <c r="C1206" s="3">
        <v>19</v>
      </c>
      <c r="D1206" s="3">
        <v>11.04</v>
      </c>
      <c r="E1206" s="3">
        <v>11.04</v>
      </c>
      <c r="F1206" s="3">
        <v>19</v>
      </c>
      <c r="G1206" s="2">
        <v>1</v>
      </c>
      <c r="H1206" s="2" t="str">
        <f t="shared" si="90"/>
        <v>Tuesday</v>
      </c>
      <c r="I1206" s="5">
        <f t="shared" si="91"/>
        <v>43749</v>
      </c>
      <c r="J1206" s="2" t="str">
        <f t="shared" si="92"/>
        <v>Friday</v>
      </c>
      <c r="K1206" s="2" t="str">
        <f t="shared" si="93"/>
        <v>Weekday</v>
      </c>
      <c r="L1206" s="3">
        <f>IF(VLOOKUP(H1206,Discount_Days!A:C,3,0)&gt;0,VLOOKUP(H1206,Discount_Days!A:C,3,0)*NewSales_1001_1015!F1206,0)</f>
        <v>0.95000000000000007</v>
      </c>
      <c r="M1206" s="3">
        <f t="shared" si="94"/>
        <v>18.05</v>
      </c>
    </row>
    <row r="1207" spans="1:13" x14ac:dyDescent="0.35">
      <c r="A1207" s="5">
        <v>43749</v>
      </c>
      <c r="B1207" s="2" t="s">
        <v>251</v>
      </c>
      <c r="C1207" s="3">
        <v>19</v>
      </c>
      <c r="D1207" s="3">
        <v>11.04</v>
      </c>
      <c r="E1207" s="3">
        <v>22.08</v>
      </c>
      <c r="F1207" s="3">
        <v>38</v>
      </c>
      <c r="G1207" s="2">
        <v>2</v>
      </c>
      <c r="H1207" s="2" t="str">
        <f t="shared" si="90"/>
        <v>Friday</v>
      </c>
      <c r="I1207" s="5">
        <f t="shared" si="91"/>
        <v>43752</v>
      </c>
      <c r="J1207" s="2" t="str">
        <f t="shared" si="92"/>
        <v>Monday</v>
      </c>
      <c r="K1207" s="2" t="str">
        <f t="shared" si="93"/>
        <v>Weekday</v>
      </c>
      <c r="L1207" s="3">
        <f>IF(VLOOKUP(H1207,Discount_Days!A:C,3,0)&gt;0,VLOOKUP(H1207,Discount_Days!A:C,3,0)*NewSales_1001_1015!F1207,0)</f>
        <v>0</v>
      </c>
      <c r="M1207" s="3">
        <f t="shared" si="94"/>
        <v>38</v>
      </c>
    </row>
    <row r="1208" spans="1:13" x14ac:dyDescent="0.35">
      <c r="A1208" s="5">
        <v>43750</v>
      </c>
      <c r="B1208" s="2" t="s">
        <v>251</v>
      </c>
      <c r="C1208" s="3">
        <v>19</v>
      </c>
      <c r="D1208" s="3">
        <v>11.04</v>
      </c>
      <c r="E1208" s="3">
        <v>11.04</v>
      </c>
      <c r="F1208" s="3">
        <v>19</v>
      </c>
      <c r="G1208" s="2">
        <v>1</v>
      </c>
      <c r="H1208" s="2" t="str">
        <f t="shared" si="90"/>
        <v>Saturday</v>
      </c>
      <c r="I1208" s="5">
        <f t="shared" si="91"/>
        <v>43753</v>
      </c>
      <c r="J1208" s="2" t="str">
        <f t="shared" si="92"/>
        <v>Tuesday</v>
      </c>
      <c r="K1208" s="2" t="str">
        <f t="shared" si="93"/>
        <v>Weekend</v>
      </c>
      <c r="L1208" s="3">
        <f>IF(VLOOKUP(H1208,Discount_Days!A:C,3,0)&gt;0,VLOOKUP(H1208,Discount_Days!A:C,3,0)*NewSales_1001_1015!F1208,0)</f>
        <v>0</v>
      </c>
      <c r="M1208" s="3">
        <f t="shared" si="94"/>
        <v>19</v>
      </c>
    </row>
    <row r="1209" spans="1:13" x14ac:dyDescent="0.35">
      <c r="A1209" s="5">
        <v>43751</v>
      </c>
      <c r="B1209" s="2" t="s">
        <v>251</v>
      </c>
      <c r="C1209" s="3">
        <v>19</v>
      </c>
      <c r="D1209" s="3">
        <v>11.04</v>
      </c>
      <c r="E1209" s="3">
        <v>11.04</v>
      </c>
      <c r="F1209" s="3">
        <v>19</v>
      </c>
      <c r="G1209" s="2">
        <v>1</v>
      </c>
      <c r="H1209" s="2" t="str">
        <f t="shared" si="90"/>
        <v>Sunday</v>
      </c>
      <c r="I1209" s="5">
        <f t="shared" si="91"/>
        <v>43754</v>
      </c>
      <c r="J1209" s="2" t="str">
        <f t="shared" si="92"/>
        <v>Wednesday</v>
      </c>
      <c r="K1209" s="2" t="str">
        <f t="shared" si="93"/>
        <v>Weekend</v>
      </c>
      <c r="L1209" s="3">
        <f>IF(VLOOKUP(H1209,Discount_Days!A:C,3,0)&gt;0,VLOOKUP(H1209,Discount_Days!A:C,3,0)*NewSales_1001_1015!F1209,0)</f>
        <v>0</v>
      </c>
      <c r="M1209" s="3">
        <f t="shared" si="94"/>
        <v>19</v>
      </c>
    </row>
    <row r="1210" spans="1:13" x14ac:dyDescent="0.35">
      <c r="A1210" s="5">
        <v>43752</v>
      </c>
      <c r="B1210" s="2" t="s">
        <v>251</v>
      </c>
      <c r="C1210" s="3">
        <v>20.81</v>
      </c>
      <c r="D1210" s="3">
        <v>11.04</v>
      </c>
      <c r="E1210" s="3">
        <v>11.04</v>
      </c>
      <c r="F1210" s="3">
        <v>20.81</v>
      </c>
      <c r="G1210" s="2">
        <v>1</v>
      </c>
      <c r="H1210" s="2" t="str">
        <f t="shared" si="90"/>
        <v>Monday</v>
      </c>
      <c r="I1210" s="5">
        <f t="shared" si="91"/>
        <v>43755</v>
      </c>
      <c r="J1210" s="2" t="str">
        <f t="shared" si="92"/>
        <v>Thursday</v>
      </c>
      <c r="K1210" s="2" t="str">
        <f t="shared" si="93"/>
        <v>Weekend</v>
      </c>
      <c r="L1210" s="3">
        <f>IF(VLOOKUP(H1210,Discount_Days!A:C,3,0)&gt;0,VLOOKUP(H1210,Discount_Days!A:C,3,0)*NewSales_1001_1015!F1210,0)</f>
        <v>0</v>
      </c>
      <c r="M1210" s="3">
        <f t="shared" si="94"/>
        <v>20.81</v>
      </c>
    </row>
    <row r="1211" spans="1:13" x14ac:dyDescent="0.35">
      <c r="A1211" s="5">
        <v>43753</v>
      </c>
      <c r="B1211" s="2" t="s">
        <v>251</v>
      </c>
      <c r="C1211" s="3">
        <v>19</v>
      </c>
      <c r="D1211" s="3">
        <v>11.04</v>
      </c>
      <c r="E1211" s="3">
        <v>11.04</v>
      </c>
      <c r="F1211" s="3">
        <v>19</v>
      </c>
      <c r="G1211" s="2">
        <v>1</v>
      </c>
      <c r="H1211" s="2" t="str">
        <f t="shared" si="90"/>
        <v>Tuesday</v>
      </c>
      <c r="I1211" s="5">
        <f t="shared" si="91"/>
        <v>43756</v>
      </c>
      <c r="J1211" s="2" t="str">
        <f t="shared" si="92"/>
        <v>Friday</v>
      </c>
      <c r="K1211" s="2" t="str">
        <f t="shared" si="93"/>
        <v>Weekday</v>
      </c>
      <c r="L1211" s="3">
        <f>IF(VLOOKUP(H1211,Discount_Days!A:C,3,0)&gt;0,VLOOKUP(H1211,Discount_Days!A:C,3,0)*NewSales_1001_1015!F1211,0)</f>
        <v>0.95000000000000007</v>
      </c>
      <c r="M1211" s="3">
        <f t="shared" si="94"/>
        <v>18.05</v>
      </c>
    </row>
    <row r="1212" spans="1:13" x14ac:dyDescent="0.35">
      <c r="A1212" s="5">
        <v>43742</v>
      </c>
      <c r="B1212" s="2" t="s">
        <v>65</v>
      </c>
      <c r="C1212" s="3">
        <v>13</v>
      </c>
      <c r="D1212" s="3">
        <v>3.12</v>
      </c>
      <c r="E1212" s="3">
        <v>3.12</v>
      </c>
      <c r="F1212" s="3">
        <v>13</v>
      </c>
      <c r="G1212" s="2">
        <v>1</v>
      </c>
      <c r="H1212" s="2" t="str">
        <f t="shared" si="90"/>
        <v>Friday</v>
      </c>
      <c r="I1212" s="5">
        <f t="shared" si="91"/>
        <v>43745</v>
      </c>
      <c r="J1212" s="2" t="str">
        <f t="shared" si="92"/>
        <v>Monday</v>
      </c>
      <c r="K1212" s="2" t="str">
        <f t="shared" si="93"/>
        <v>Weekday</v>
      </c>
      <c r="L1212" s="3">
        <f>IF(VLOOKUP(H1212,Discount_Days!A:C,3,0)&gt;0,VLOOKUP(H1212,Discount_Days!A:C,3,0)*NewSales_1001_1015!F1212,0)</f>
        <v>0</v>
      </c>
      <c r="M1212" s="3">
        <f t="shared" si="94"/>
        <v>13</v>
      </c>
    </row>
    <row r="1213" spans="1:13" x14ac:dyDescent="0.35">
      <c r="A1213" s="5">
        <v>43743</v>
      </c>
      <c r="B1213" s="2" t="s">
        <v>65</v>
      </c>
      <c r="C1213" s="3">
        <v>13</v>
      </c>
      <c r="D1213" s="3">
        <v>3.12</v>
      </c>
      <c r="E1213" s="3">
        <v>6.24</v>
      </c>
      <c r="F1213" s="3">
        <v>26</v>
      </c>
      <c r="G1213" s="2">
        <v>2</v>
      </c>
      <c r="H1213" s="2" t="str">
        <f t="shared" si="90"/>
        <v>Saturday</v>
      </c>
      <c r="I1213" s="5">
        <f t="shared" si="91"/>
        <v>43746</v>
      </c>
      <c r="J1213" s="2" t="str">
        <f t="shared" si="92"/>
        <v>Tuesday</v>
      </c>
      <c r="K1213" s="2" t="str">
        <f t="shared" si="93"/>
        <v>Weekend</v>
      </c>
      <c r="L1213" s="3">
        <f>IF(VLOOKUP(H1213,Discount_Days!A:C,3,0)&gt;0,VLOOKUP(H1213,Discount_Days!A:C,3,0)*NewSales_1001_1015!F1213,0)</f>
        <v>0</v>
      </c>
      <c r="M1213" s="3">
        <f t="shared" si="94"/>
        <v>26</v>
      </c>
    </row>
    <row r="1214" spans="1:13" x14ac:dyDescent="0.35">
      <c r="A1214" s="5">
        <v>43746</v>
      </c>
      <c r="B1214" s="2" t="s">
        <v>65</v>
      </c>
      <c r="C1214" s="3">
        <v>0</v>
      </c>
      <c r="D1214" s="3">
        <v>0</v>
      </c>
      <c r="E1214" s="3">
        <v>0</v>
      </c>
      <c r="F1214" s="3">
        <v>0</v>
      </c>
      <c r="G1214" s="2">
        <v>2</v>
      </c>
      <c r="H1214" s="2" t="str">
        <f t="shared" si="90"/>
        <v>Tuesday</v>
      </c>
      <c r="I1214" s="5">
        <f t="shared" si="91"/>
        <v>43749</v>
      </c>
      <c r="J1214" s="2" t="str">
        <f t="shared" si="92"/>
        <v>Friday</v>
      </c>
      <c r="K1214" s="2" t="str">
        <f t="shared" si="93"/>
        <v>Weekday</v>
      </c>
      <c r="L1214" s="3">
        <f>IF(VLOOKUP(H1214,Discount_Days!A:C,3,0)&gt;0,VLOOKUP(H1214,Discount_Days!A:C,3,0)*NewSales_1001_1015!F1214,0)</f>
        <v>0</v>
      </c>
      <c r="M1214" s="3">
        <f t="shared" si="94"/>
        <v>0</v>
      </c>
    </row>
    <row r="1215" spans="1:13" x14ac:dyDescent="0.35">
      <c r="A1215" s="5">
        <v>43746</v>
      </c>
      <c r="B1215" s="2" t="s">
        <v>65</v>
      </c>
      <c r="C1215" s="3">
        <v>13</v>
      </c>
      <c r="D1215" s="3">
        <v>3.12</v>
      </c>
      <c r="E1215" s="3">
        <v>3.12</v>
      </c>
      <c r="F1215" s="3">
        <v>13</v>
      </c>
      <c r="G1215" s="2">
        <v>1</v>
      </c>
      <c r="H1215" s="2" t="str">
        <f t="shared" si="90"/>
        <v>Tuesday</v>
      </c>
      <c r="I1215" s="5">
        <f t="shared" si="91"/>
        <v>43749</v>
      </c>
      <c r="J1215" s="2" t="str">
        <f t="shared" si="92"/>
        <v>Friday</v>
      </c>
      <c r="K1215" s="2" t="str">
        <f t="shared" si="93"/>
        <v>Weekday</v>
      </c>
      <c r="L1215" s="3">
        <f>IF(VLOOKUP(H1215,Discount_Days!A:C,3,0)&gt;0,VLOOKUP(H1215,Discount_Days!A:C,3,0)*NewSales_1001_1015!F1215,0)</f>
        <v>0.65</v>
      </c>
      <c r="M1215" s="3">
        <f t="shared" si="94"/>
        <v>12.35</v>
      </c>
    </row>
    <row r="1216" spans="1:13" x14ac:dyDescent="0.35">
      <c r="A1216" s="5">
        <v>43748</v>
      </c>
      <c r="B1216" s="2" t="s">
        <v>65</v>
      </c>
      <c r="C1216" s="3">
        <v>13</v>
      </c>
      <c r="D1216" s="3">
        <v>3.12</v>
      </c>
      <c r="E1216" s="3">
        <v>3.12</v>
      </c>
      <c r="F1216" s="3">
        <v>13</v>
      </c>
      <c r="G1216" s="2">
        <v>1</v>
      </c>
      <c r="H1216" s="2" t="str">
        <f t="shared" si="90"/>
        <v>Thursday</v>
      </c>
      <c r="I1216" s="5">
        <f t="shared" si="91"/>
        <v>43751</v>
      </c>
      <c r="J1216" s="2" t="str">
        <f t="shared" si="92"/>
        <v>Sunday</v>
      </c>
      <c r="K1216" s="2" t="str">
        <f t="shared" si="93"/>
        <v>Weekday</v>
      </c>
      <c r="L1216" s="3">
        <f>IF(VLOOKUP(H1216,Discount_Days!A:C,3,0)&gt;0,VLOOKUP(H1216,Discount_Days!A:C,3,0)*NewSales_1001_1015!F1216,0)</f>
        <v>1.3</v>
      </c>
      <c r="M1216" s="3">
        <f t="shared" si="94"/>
        <v>11.7</v>
      </c>
    </row>
    <row r="1217" spans="1:13" x14ac:dyDescent="0.35">
      <c r="A1217" s="5">
        <v>43749</v>
      </c>
      <c r="B1217" s="2" t="s">
        <v>65</v>
      </c>
      <c r="C1217" s="3">
        <v>5.2</v>
      </c>
      <c r="D1217" s="3">
        <v>3.12</v>
      </c>
      <c r="E1217" s="3">
        <v>18.72</v>
      </c>
      <c r="F1217" s="3">
        <v>31.2</v>
      </c>
      <c r="G1217" s="2">
        <v>6</v>
      </c>
      <c r="H1217" s="2" t="str">
        <f t="shared" si="90"/>
        <v>Friday</v>
      </c>
      <c r="I1217" s="5">
        <f t="shared" si="91"/>
        <v>43752</v>
      </c>
      <c r="J1217" s="2" t="str">
        <f t="shared" si="92"/>
        <v>Monday</v>
      </c>
      <c r="K1217" s="2" t="str">
        <f t="shared" si="93"/>
        <v>Weekday</v>
      </c>
      <c r="L1217" s="3">
        <f>IF(VLOOKUP(H1217,Discount_Days!A:C,3,0)&gt;0,VLOOKUP(H1217,Discount_Days!A:C,3,0)*NewSales_1001_1015!F1217,0)</f>
        <v>0</v>
      </c>
      <c r="M1217" s="3">
        <f t="shared" si="94"/>
        <v>31.2</v>
      </c>
    </row>
    <row r="1218" spans="1:13" x14ac:dyDescent="0.35">
      <c r="A1218" s="5">
        <v>43749</v>
      </c>
      <c r="B1218" s="2" t="s">
        <v>65</v>
      </c>
      <c r="C1218" s="3">
        <v>13</v>
      </c>
      <c r="D1218" s="3">
        <v>3.12</v>
      </c>
      <c r="E1218" s="3">
        <v>3.12</v>
      </c>
      <c r="F1218" s="3">
        <v>13</v>
      </c>
      <c r="G1218" s="2">
        <v>1</v>
      </c>
      <c r="H1218" s="2" t="str">
        <f t="shared" si="90"/>
        <v>Friday</v>
      </c>
      <c r="I1218" s="5">
        <f t="shared" si="91"/>
        <v>43752</v>
      </c>
      <c r="J1218" s="2" t="str">
        <f t="shared" si="92"/>
        <v>Monday</v>
      </c>
      <c r="K1218" s="2" t="str">
        <f t="shared" si="93"/>
        <v>Weekday</v>
      </c>
      <c r="L1218" s="3">
        <f>IF(VLOOKUP(H1218,Discount_Days!A:C,3,0)&gt;0,VLOOKUP(H1218,Discount_Days!A:C,3,0)*NewSales_1001_1015!F1218,0)</f>
        <v>0</v>
      </c>
      <c r="M1218" s="3">
        <f t="shared" si="94"/>
        <v>13</v>
      </c>
    </row>
    <row r="1219" spans="1:13" x14ac:dyDescent="0.35">
      <c r="A1219" s="5">
        <v>43739</v>
      </c>
      <c r="B1219" s="2" t="s">
        <v>66</v>
      </c>
      <c r="C1219" s="3">
        <v>16</v>
      </c>
      <c r="D1219" s="3">
        <v>3.75</v>
      </c>
      <c r="E1219" s="3">
        <v>18.75</v>
      </c>
      <c r="F1219" s="3">
        <v>80</v>
      </c>
      <c r="G1219" s="2">
        <v>5</v>
      </c>
      <c r="H1219" s="2" t="str">
        <f t="shared" ref="H1219:H1282" si="95">TEXT(A1219,"dddd")</f>
        <v>Tuesday</v>
      </c>
      <c r="I1219" s="5">
        <f t="shared" ref="I1219:I1282" si="96">A1219+3</f>
        <v>43742</v>
      </c>
      <c r="J1219" s="2" t="str">
        <f t="shared" ref="J1219:J1282" si="97">TEXT(I1219,"dddd")</f>
        <v>Friday</v>
      </c>
      <c r="K1219" s="2" t="str">
        <f t="shared" ref="K1219:K1282" si="98">IF(OR(H1219="Mondayday",H1219="Tuesday",H1219="Wednesday",H1219="Thursday",H1219="Friday"),"Weekday","Weekend")</f>
        <v>Weekday</v>
      </c>
      <c r="L1219" s="3">
        <f>IF(VLOOKUP(H1219,Discount_Days!A:C,3,0)&gt;0,VLOOKUP(H1219,Discount_Days!A:C,3,0)*NewSales_1001_1015!F1219,0)</f>
        <v>4</v>
      </c>
      <c r="M1219" s="3">
        <f t="shared" ref="M1219:M1282" si="99">F1219-L1219</f>
        <v>76</v>
      </c>
    </row>
    <row r="1220" spans="1:13" x14ac:dyDescent="0.35">
      <c r="A1220" s="5">
        <v>43740</v>
      </c>
      <c r="B1220" s="2" t="s">
        <v>66</v>
      </c>
      <c r="C1220" s="3">
        <v>16</v>
      </c>
      <c r="D1220" s="3">
        <v>3.75</v>
      </c>
      <c r="E1220" s="3">
        <v>22.5</v>
      </c>
      <c r="F1220" s="3">
        <v>96</v>
      </c>
      <c r="G1220" s="2">
        <v>6</v>
      </c>
      <c r="H1220" s="2" t="str">
        <f t="shared" si="95"/>
        <v>Wednesday</v>
      </c>
      <c r="I1220" s="5">
        <f t="shared" si="96"/>
        <v>43743</v>
      </c>
      <c r="J1220" s="2" t="str">
        <f t="shared" si="97"/>
        <v>Saturday</v>
      </c>
      <c r="K1220" s="2" t="str">
        <f t="shared" si="98"/>
        <v>Weekday</v>
      </c>
      <c r="L1220" s="3">
        <f>IF(VLOOKUP(H1220,Discount_Days!A:C,3,0)&gt;0,VLOOKUP(H1220,Discount_Days!A:C,3,0)*NewSales_1001_1015!F1220,0)</f>
        <v>0</v>
      </c>
      <c r="M1220" s="3">
        <f t="shared" si="99"/>
        <v>96</v>
      </c>
    </row>
    <row r="1221" spans="1:13" x14ac:dyDescent="0.35">
      <c r="A1221" s="5">
        <v>43741</v>
      </c>
      <c r="B1221" s="2" t="s">
        <v>66</v>
      </c>
      <c r="C1221" s="3">
        <v>16</v>
      </c>
      <c r="D1221" s="3">
        <v>3.75</v>
      </c>
      <c r="E1221" s="3">
        <v>7.5</v>
      </c>
      <c r="F1221" s="3">
        <v>32</v>
      </c>
      <c r="G1221" s="2">
        <v>2</v>
      </c>
      <c r="H1221" s="2" t="str">
        <f t="shared" si="95"/>
        <v>Thursday</v>
      </c>
      <c r="I1221" s="5">
        <f t="shared" si="96"/>
        <v>43744</v>
      </c>
      <c r="J1221" s="2" t="str">
        <f t="shared" si="97"/>
        <v>Sunday</v>
      </c>
      <c r="K1221" s="2" t="str">
        <f t="shared" si="98"/>
        <v>Weekday</v>
      </c>
      <c r="L1221" s="3">
        <f>IF(VLOOKUP(H1221,Discount_Days!A:C,3,0)&gt;0,VLOOKUP(H1221,Discount_Days!A:C,3,0)*NewSales_1001_1015!F1221,0)</f>
        <v>3.2</v>
      </c>
      <c r="M1221" s="3">
        <f t="shared" si="99"/>
        <v>28.8</v>
      </c>
    </row>
    <row r="1222" spans="1:13" x14ac:dyDescent="0.35">
      <c r="A1222" s="5">
        <v>43742</v>
      </c>
      <c r="B1222" s="2" t="s">
        <v>66</v>
      </c>
      <c r="C1222" s="3">
        <v>16</v>
      </c>
      <c r="D1222" s="3">
        <v>3.75</v>
      </c>
      <c r="E1222" s="3">
        <v>7.5</v>
      </c>
      <c r="F1222" s="3">
        <v>32</v>
      </c>
      <c r="G1222" s="2">
        <v>2</v>
      </c>
      <c r="H1222" s="2" t="str">
        <f t="shared" si="95"/>
        <v>Friday</v>
      </c>
      <c r="I1222" s="5">
        <f t="shared" si="96"/>
        <v>43745</v>
      </c>
      <c r="J1222" s="2" t="str">
        <f t="shared" si="97"/>
        <v>Monday</v>
      </c>
      <c r="K1222" s="2" t="str">
        <f t="shared" si="98"/>
        <v>Weekday</v>
      </c>
      <c r="L1222" s="3">
        <f>IF(VLOOKUP(H1222,Discount_Days!A:C,3,0)&gt;0,VLOOKUP(H1222,Discount_Days!A:C,3,0)*NewSales_1001_1015!F1222,0)</f>
        <v>0</v>
      </c>
      <c r="M1222" s="3">
        <f t="shared" si="99"/>
        <v>32</v>
      </c>
    </row>
    <row r="1223" spans="1:13" x14ac:dyDescent="0.35">
      <c r="A1223" s="5">
        <v>43743</v>
      </c>
      <c r="B1223" s="2" t="s">
        <v>66</v>
      </c>
      <c r="C1223" s="3">
        <v>16</v>
      </c>
      <c r="D1223" s="3">
        <v>3.75</v>
      </c>
      <c r="E1223" s="3">
        <v>15</v>
      </c>
      <c r="F1223" s="3">
        <v>64</v>
      </c>
      <c r="G1223" s="2">
        <v>4</v>
      </c>
      <c r="H1223" s="2" t="str">
        <f t="shared" si="95"/>
        <v>Saturday</v>
      </c>
      <c r="I1223" s="5">
        <f t="shared" si="96"/>
        <v>43746</v>
      </c>
      <c r="J1223" s="2" t="str">
        <f t="shared" si="97"/>
        <v>Tuesday</v>
      </c>
      <c r="K1223" s="2" t="str">
        <f t="shared" si="98"/>
        <v>Weekend</v>
      </c>
      <c r="L1223" s="3">
        <f>IF(VLOOKUP(H1223,Discount_Days!A:C,3,0)&gt;0,VLOOKUP(H1223,Discount_Days!A:C,3,0)*NewSales_1001_1015!F1223,0)</f>
        <v>0</v>
      </c>
      <c r="M1223" s="3">
        <f t="shared" si="99"/>
        <v>64</v>
      </c>
    </row>
    <row r="1224" spans="1:13" x14ac:dyDescent="0.35">
      <c r="A1224" s="5">
        <v>43744</v>
      </c>
      <c r="B1224" s="2" t="s">
        <v>66</v>
      </c>
      <c r="C1224" s="3">
        <v>16</v>
      </c>
      <c r="D1224" s="3">
        <v>3.75</v>
      </c>
      <c r="E1224" s="3">
        <v>26.25</v>
      </c>
      <c r="F1224" s="3">
        <v>112</v>
      </c>
      <c r="G1224" s="2">
        <v>7</v>
      </c>
      <c r="H1224" s="2" t="str">
        <f t="shared" si="95"/>
        <v>Sunday</v>
      </c>
      <c r="I1224" s="5">
        <f t="shared" si="96"/>
        <v>43747</v>
      </c>
      <c r="J1224" s="2" t="str">
        <f t="shared" si="97"/>
        <v>Wednesday</v>
      </c>
      <c r="K1224" s="2" t="str">
        <f t="shared" si="98"/>
        <v>Weekend</v>
      </c>
      <c r="L1224" s="3">
        <f>IF(VLOOKUP(H1224,Discount_Days!A:C,3,0)&gt;0,VLOOKUP(H1224,Discount_Days!A:C,3,0)*NewSales_1001_1015!F1224,0)</f>
        <v>0</v>
      </c>
      <c r="M1224" s="3">
        <f t="shared" si="99"/>
        <v>112</v>
      </c>
    </row>
    <row r="1225" spans="1:13" x14ac:dyDescent="0.35">
      <c r="A1225" s="5">
        <v>43745</v>
      </c>
      <c r="B1225" s="2" t="s">
        <v>66</v>
      </c>
      <c r="C1225" s="3">
        <v>16</v>
      </c>
      <c r="D1225" s="3">
        <v>3.75</v>
      </c>
      <c r="E1225" s="3">
        <v>11.25</v>
      </c>
      <c r="F1225" s="3">
        <v>48</v>
      </c>
      <c r="G1225" s="2">
        <v>3</v>
      </c>
      <c r="H1225" s="2" t="str">
        <f t="shared" si="95"/>
        <v>Monday</v>
      </c>
      <c r="I1225" s="5">
        <f t="shared" si="96"/>
        <v>43748</v>
      </c>
      <c r="J1225" s="2" t="str">
        <f t="shared" si="97"/>
        <v>Thursday</v>
      </c>
      <c r="K1225" s="2" t="str">
        <f t="shared" si="98"/>
        <v>Weekend</v>
      </c>
      <c r="L1225" s="3">
        <f>IF(VLOOKUP(H1225,Discount_Days!A:C,3,0)&gt;0,VLOOKUP(H1225,Discount_Days!A:C,3,0)*NewSales_1001_1015!F1225,0)</f>
        <v>0</v>
      </c>
      <c r="M1225" s="3">
        <f t="shared" si="99"/>
        <v>48</v>
      </c>
    </row>
    <row r="1226" spans="1:13" x14ac:dyDescent="0.35">
      <c r="A1226" s="5">
        <v>43746</v>
      </c>
      <c r="B1226" s="2" t="s">
        <v>66</v>
      </c>
      <c r="C1226" s="3">
        <v>16</v>
      </c>
      <c r="D1226" s="3">
        <v>3.75</v>
      </c>
      <c r="E1226" s="3">
        <v>22.5</v>
      </c>
      <c r="F1226" s="3">
        <v>96</v>
      </c>
      <c r="G1226" s="2">
        <v>6</v>
      </c>
      <c r="H1226" s="2" t="str">
        <f t="shared" si="95"/>
        <v>Tuesday</v>
      </c>
      <c r="I1226" s="5">
        <f t="shared" si="96"/>
        <v>43749</v>
      </c>
      <c r="J1226" s="2" t="str">
        <f t="shared" si="97"/>
        <v>Friday</v>
      </c>
      <c r="K1226" s="2" t="str">
        <f t="shared" si="98"/>
        <v>Weekday</v>
      </c>
      <c r="L1226" s="3">
        <f>IF(VLOOKUP(H1226,Discount_Days!A:C,3,0)&gt;0,VLOOKUP(H1226,Discount_Days!A:C,3,0)*NewSales_1001_1015!F1226,0)</f>
        <v>4.8000000000000007</v>
      </c>
      <c r="M1226" s="3">
        <f t="shared" si="99"/>
        <v>91.2</v>
      </c>
    </row>
    <row r="1227" spans="1:13" x14ac:dyDescent="0.35">
      <c r="A1227" s="5">
        <v>43747</v>
      </c>
      <c r="B1227" s="2" t="s">
        <v>66</v>
      </c>
      <c r="C1227" s="3">
        <v>16</v>
      </c>
      <c r="D1227" s="3">
        <v>3.75</v>
      </c>
      <c r="E1227" s="3">
        <v>3.75</v>
      </c>
      <c r="F1227" s="3">
        <v>16</v>
      </c>
      <c r="G1227" s="2">
        <v>1</v>
      </c>
      <c r="H1227" s="2" t="str">
        <f t="shared" si="95"/>
        <v>Wednesday</v>
      </c>
      <c r="I1227" s="5">
        <f t="shared" si="96"/>
        <v>43750</v>
      </c>
      <c r="J1227" s="2" t="str">
        <f t="shared" si="97"/>
        <v>Saturday</v>
      </c>
      <c r="K1227" s="2" t="str">
        <f t="shared" si="98"/>
        <v>Weekday</v>
      </c>
      <c r="L1227" s="3">
        <f>IF(VLOOKUP(H1227,Discount_Days!A:C,3,0)&gt;0,VLOOKUP(H1227,Discount_Days!A:C,3,0)*NewSales_1001_1015!F1227,0)</f>
        <v>0</v>
      </c>
      <c r="M1227" s="3">
        <f t="shared" si="99"/>
        <v>16</v>
      </c>
    </row>
    <row r="1228" spans="1:13" x14ac:dyDescent="0.35">
      <c r="A1228" s="5">
        <v>43748</v>
      </c>
      <c r="B1228" s="2" t="s">
        <v>66</v>
      </c>
      <c r="C1228" s="3">
        <v>17.12</v>
      </c>
      <c r="D1228" s="3">
        <v>2.72</v>
      </c>
      <c r="E1228" s="3">
        <v>8.15</v>
      </c>
      <c r="F1228" s="3">
        <v>51.36</v>
      </c>
      <c r="G1228" s="2">
        <v>3</v>
      </c>
      <c r="H1228" s="2" t="str">
        <f t="shared" si="95"/>
        <v>Thursday</v>
      </c>
      <c r="I1228" s="5">
        <f t="shared" si="96"/>
        <v>43751</v>
      </c>
      <c r="J1228" s="2" t="str">
        <f t="shared" si="97"/>
        <v>Sunday</v>
      </c>
      <c r="K1228" s="2" t="str">
        <f t="shared" si="98"/>
        <v>Weekday</v>
      </c>
      <c r="L1228" s="3">
        <f>IF(VLOOKUP(H1228,Discount_Days!A:C,3,0)&gt;0,VLOOKUP(H1228,Discount_Days!A:C,3,0)*NewSales_1001_1015!F1228,0)</f>
        <v>5.1360000000000001</v>
      </c>
      <c r="M1228" s="3">
        <f t="shared" si="99"/>
        <v>46.223999999999997</v>
      </c>
    </row>
    <row r="1229" spans="1:13" x14ac:dyDescent="0.35">
      <c r="A1229" s="5">
        <v>43749</v>
      </c>
      <c r="B1229" s="2" t="s">
        <v>66</v>
      </c>
      <c r="C1229" s="3">
        <v>16</v>
      </c>
      <c r="D1229" s="3">
        <v>3.75</v>
      </c>
      <c r="E1229" s="3">
        <v>11.25</v>
      </c>
      <c r="F1229" s="3">
        <v>48</v>
      </c>
      <c r="G1229" s="2">
        <v>3</v>
      </c>
      <c r="H1229" s="2" t="str">
        <f t="shared" si="95"/>
        <v>Friday</v>
      </c>
      <c r="I1229" s="5">
        <f t="shared" si="96"/>
        <v>43752</v>
      </c>
      <c r="J1229" s="2" t="str">
        <f t="shared" si="97"/>
        <v>Monday</v>
      </c>
      <c r="K1229" s="2" t="str">
        <f t="shared" si="98"/>
        <v>Weekday</v>
      </c>
      <c r="L1229" s="3">
        <f>IF(VLOOKUP(H1229,Discount_Days!A:C,3,0)&gt;0,VLOOKUP(H1229,Discount_Days!A:C,3,0)*NewSales_1001_1015!F1229,0)</f>
        <v>0</v>
      </c>
      <c r="M1229" s="3">
        <f t="shared" si="99"/>
        <v>48</v>
      </c>
    </row>
    <row r="1230" spans="1:13" x14ac:dyDescent="0.35">
      <c r="A1230" s="5">
        <v>43750</v>
      </c>
      <c r="B1230" s="2" t="s">
        <v>66</v>
      </c>
      <c r="C1230" s="3">
        <v>16</v>
      </c>
      <c r="D1230" s="3">
        <v>3.75</v>
      </c>
      <c r="E1230" s="3">
        <v>22.5</v>
      </c>
      <c r="F1230" s="3">
        <v>96</v>
      </c>
      <c r="G1230" s="2">
        <v>6</v>
      </c>
      <c r="H1230" s="2" t="str">
        <f t="shared" si="95"/>
        <v>Saturday</v>
      </c>
      <c r="I1230" s="5">
        <f t="shared" si="96"/>
        <v>43753</v>
      </c>
      <c r="J1230" s="2" t="str">
        <f t="shared" si="97"/>
        <v>Tuesday</v>
      </c>
      <c r="K1230" s="2" t="str">
        <f t="shared" si="98"/>
        <v>Weekend</v>
      </c>
      <c r="L1230" s="3">
        <f>IF(VLOOKUP(H1230,Discount_Days!A:C,3,0)&gt;0,VLOOKUP(H1230,Discount_Days!A:C,3,0)*NewSales_1001_1015!F1230,0)</f>
        <v>0</v>
      </c>
      <c r="M1230" s="3">
        <f t="shared" si="99"/>
        <v>96</v>
      </c>
    </row>
    <row r="1231" spans="1:13" x14ac:dyDescent="0.35">
      <c r="A1231" s="5">
        <v>43751</v>
      </c>
      <c r="B1231" s="2" t="s">
        <v>66</v>
      </c>
      <c r="C1231" s="3">
        <v>16</v>
      </c>
      <c r="D1231" s="3">
        <v>3.75</v>
      </c>
      <c r="E1231" s="3">
        <v>3.75</v>
      </c>
      <c r="F1231" s="3">
        <v>16</v>
      </c>
      <c r="G1231" s="2">
        <v>1</v>
      </c>
      <c r="H1231" s="2" t="str">
        <f t="shared" si="95"/>
        <v>Sunday</v>
      </c>
      <c r="I1231" s="5">
        <f t="shared" si="96"/>
        <v>43754</v>
      </c>
      <c r="J1231" s="2" t="str">
        <f t="shared" si="97"/>
        <v>Wednesday</v>
      </c>
      <c r="K1231" s="2" t="str">
        <f t="shared" si="98"/>
        <v>Weekend</v>
      </c>
      <c r="L1231" s="3">
        <f>IF(VLOOKUP(H1231,Discount_Days!A:C,3,0)&gt;0,VLOOKUP(H1231,Discount_Days!A:C,3,0)*NewSales_1001_1015!F1231,0)</f>
        <v>0</v>
      </c>
      <c r="M1231" s="3">
        <f t="shared" si="99"/>
        <v>16</v>
      </c>
    </row>
    <row r="1232" spans="1:13" x14ac:dyDescent="0.35">
      <c r="A1232" s="5">
        <v>43752</v>
      </c>
      <c r="B1232" s="2" t="s">
        <v>66</v>
      </c>
      <c r="C1232" s="3">
        <v>17.7</v>
      </c>
      <c r="D1232" s="3">
        <v>2.2000000000000002</v>
      </c>
      <c r="E1232" s="3">
        <v>2.2000000000000002</v>
      </c>
      <c r="F1232" s="3">
        <v>17.7</v>
      </c>
      <c r="G1232" s="2">
        <v>1</v>
      </c>
      <c r="H1232" s="2" t="str">
        <f t="shared" si="95"/>
        <v>Monday</v>
      </c>
      <c r="I1232" s="5">
        <f t="shared" si="96"/>
        <v>43755</v>
      </c>
      <c r="J1232" s="2" t="str">
        <f t="shared" si="97"/>
        <v>Thursday</v>
      </c>
      <c r="K1232" s="2" t="str">
        <f t="shared" si="98"/>
        <v>Weekend</v>
      </c>
      <c r="L1232" s="3">
        <f>IF(VLOOKUP(H1232,Discount_Days!A:C,3,0)&gt;0,VLOOKUP(H1232,Discount_Days!A:C,3,0)*NewSales_1001_1015!F1232,0)</f>
        <v>0</v>
      </c>
      <c r="M1232" s="3">
        <f t="shared" si="99"/>
        <v>17.7</v>
      </c>
    </row>
    <row r="1233" spans="1:13" x14ac:dyDescent="0.35">
      <c r="A1233" s="5">
        <v>43753</v>
      </c>
      <c r="B1233" s="2" t="s">
        <v>66</v>
      </c>
      <c r="C1233" s="3">
        <v>17.7</v>
      </c>
      <c r="D1233" s="3">
        <v>2.2000000000000002</v>
      </c>
      <c r="E1233" s="3">
        <v>2.2000000000000002</v>
      </c>
      <c r="F1233" s="3">
        <v>17.7</v>
      </c>
      <c r="G1233" s="2">
        <v>1</v>
      </c>
      <c r="H1233" s="2" t="str">
        <f t="shared" si="95"/>
        <v>Tuesday</v>
      </c>
      <c r="I1233" s="5">
        <f t="shared" si="96"/>
        <v>43756</v>
      </c>
      <c r="J1233" s="2" t="str">
        <f t="shared" si="97"/>
        <v>Friday</v>
      </c>
      <c r="K1233" s="2" t="str">
        <f t="shared" si="98"/>
        <v>Weekday</v>
      </c>
      <c r="L1233" s="3">
        <f>IF(VLOOKUP(H1233,Discount_Days!A:C,3,0)&gt;0,VLOOKUP(H1233,Discount_Days!A:C,3,0)*NewSales_1001_1015!F1233,0)</f>
        <v>0.88500000000000001</v>
      </c>
      <c r="M1233" s="3">
        <f t="shared" si="99"/>
        <v>16.814999999999998</v>
      </c>
    </row>
    <row r="1234" spans="1:13" x14ac:dyDescent="0.35">
      <c r="A1234" s="5">
        <v>43739</v>
      </c>
      <c r="B1234" s="2" t="s">
        <v>67</v>
      </c>
      <c r="C1234" s="3">
        <v>38</v>
      </c>
      <c r="D1234" s="3">
        <v>10.95</v>
      </c>
      <c r="E1234" s="3">
        <v>43.8</v>
      </c>
      <c r="F1234" s="3">
        <v>152</v>
      </c>
      <c r="G1234" s="2">
        <v>4</v>
      </c>
      <c r="H1234" s="2" t="str">
        <f t="shared" si="95"/>
        <v>Tuesday</v>
      </c>
      <c r="I1234" s="5">
        <f t="shared" si="96"/>
        <v>43742</v>
      </c>
      <c r="J1234" s="2" t="str">
        <f t="shared" si="97"/>
        <v>Friday</v>
      </c>
      <c r="K1234" s="2" t="str">
        <f t="shared" si="98"/>
        <v>Weekday</v>
      </c>
      <c r="L1234" s="3">
        <f>IF(VLOOKUP(H1234,Discount_Days!A:C,3,0)&gt;0,VLOOKUP(H1234,Discount_Days!A:C,3,0)*NewSales_1001_1015!F1234,0)</f>
        <v>7.6000000000000005</v>
      </c>
      <c r="M1234" s="3">
        <f t="shared" si="99"/>
        <v>144.4</v>
      </c>
    </row>
    <row r="1235" spans="1:13" x14ac:dyDescent="0.35">
      <c r="A1235" s="5">
        <v>43740</v>
      </c>
      <c r="B1235" s="2" t="s">
        <v>67</v>
      </c>
      <c r="C1235" s="3">
        <v>38</v>
      </c>
      <c r="D1235" s="3">
        <v>10.95</v>
      </c>
      <c r="E1235" s="3">
        <v>43.8</v>
      </c>
      <c r="F1235" s="3">
        <v>152</v>
      </c>
      <c r="G1235" s="2">
        <v>4</v>
      </c>
      <c r="H1235" s="2" t="str">
        <f t="shared" si="95"/>
        <v>Wednesday</v>
      </c>
      <c r="I1235" s="5">
        <f t="shared" si="96"/>
        <v>43743</v>
      </c>
      <c r="J1235" s="2" t="str">
        <f t="shared" si="97"/>
        <v>Saturday</v>
      </c>
      <c r="K1235" s="2" t="str">
        <f t="shared" si="98"/>
        <v>Weekday</v>
      </c>
      <c r="L1235" s="3">
        <f>IF(VLOOKUP(H1235,Discount_Days!A:C,3,0)&gt;0,VLOOKUP(H1235,Discount_Days!A:C,3,0)*NewSales_1001_1015!F1235,0)</f>
        <v>0</v>
      </c>
      <c r="M1235" s="3">
        <f t="shared" si="99"/>
        <v>152</v>
      </c>
    </row>
    <row r="1236" spans="1:13" x14ac:dyDescent="0.35">
      <c r="A1236" s="5">
        <v>43741</v>
      </c>
      <c r="B1236" s="2" t="s">
        <v>67</v>
      </c>
      <c r="C1236" s="3">
        <v>38.369999999999997</v>
      </c>
      <c r="D1236" s="3">
        <v>10.95</v>
      </c>
      <c r="E1236" s="3">
        <v>98.55</v>
      </c>
      <c r="F1236" s="3">
        <v>345.37</v>
      </c>
      <c r="G1236" s="2">
        <v>9</v>
      </c>
      <c r="H1236" s="2" t="str">
        <f t="shared" si="95"/>
        <v>Thursday</v>
      </c>
      <c r="I1236" s="5">
        <f t="shared" si="96"/>
        <v>43744</v>
      </c>
      <c r="J1236" s="2" t="str">
        <f t="shared" si="97"/>
        <v>Sunday</v>
      </c>
      <c r="K1236" s="2" t="str">
        <f t="shared" si="98"/>
        <v>Weekday</v>
      </c>
      <c r="L1236" s="3">
        <f>IF(VLOOKUP(H1236,Discount_Days!A:C,3,0)&gt;0,VLOOKUP(H1236,Discount_Days!A:C,3,0)*NewSales_1001_1015!F1236,0)</f>
        <v>34.536999999999999</v>
      </c>
      <c r="M1236" s="3">
        <f t="shared" si="99"/>
        <v>310.83300000000003</v>
      </c>
    </row>
    <row r="1237" spans="1:13" x14ac:dyDescent="0.35">
      <c r="A1237" s="5">
        <v>43742</v>
      </c>
      <c r="B1237" s="2" t="s">
        <v>67</v>
      </c>
      <c r="C1237" s="3">
        <v>38</v>
      </c>
      <c r="D1237" s="3">
        <v>10.95</v>
      </c>
      <c r="E1237" s="3">
        <v>54.75</v>
      </c>
      <c r="F1237" s="3">
        <v>190</v>
      </c>
      <c r="G1237" s="2">
        <v>5</v>
      </c>
      <c r="H1237" s="2" t="str">
        <f t="shared" si="95"/>
        <v>Friday</v>
      </c>
      <c r="I1237" s="5">
        <f t="shared" si="96"/>
        <v>43745</v>
      </c>
      <c r="J1237" s="2" t="str">
        <f t="shared" si="97"/>
        <v>Monday</v>
      </c>
      <c r="K1237" s="2" t="str">
        <f t="shared" si="98"/>
        <v>Weekday</v>
      </c>
      <c r="L1237" s="3">
        <f>IF(VLOOKUP(H1237,Discount_Days!A:C,3,0)&gt;0,VLOOKUP(H1237,Discount_Days!A:C,3,0)*NewSales_1001_1015!F1237,0)</f>
        <v>0</v>
      </c>
      <c r="M1237" s="3">
        <f t="shared" si="99"/>
        <v>190</v>
      </c>
    </row>
    <row r="1238" spans="1:13" x14ac:dyDescent="0.35">
      <c r="A1238" s="5">
        <v>43743</v>
      </c>
      <c r="B1238" s="2" t="s">
        <v>67</v>
      </c>
      <c r="C1238" s="3">
        <v>38.770000000000003</v>
      </c>
      <c r="D1238" s="3">
        <v>10.95</v>
      </c>
      <c r="E1238" s="3">
        <v>98.55</v>
      </c>
      <c r="F1238" s="3">
        <v>348.92</v>
      </c>
      <c r="G1238" s="2">
        <v>9</v>
      </c>
      <c r="H1238" s="2" t="str">
        <f t="shared" si="95"/>
        <v>Saturday</v>
      </c>
      <c r="I1238" s="5">
        <f t="shared" si="96"/>
        <v>43746</v>
      </c>
      <c r="J1238" s="2" t="str">
        <f t="shared" si="97"/>
        <v>Tuesday</v>
      </c>
      <c r="K1238" s="2" t="str">
        <f t="shared" si="98"/>
        <v>Weekend</v>
      </c>
      <c r="L1238" s="3">
        <f>IF(VLOOKUP(H1238,Discount_Days!A:C,3,0)&gt;0,VLOOKUP(H1238,Discount_Days!A:C,3,0)*NewSales_1001_1015!F1238,0)</f>
        <v>0</v>
      </c>
      <c r="M1238" s="3">
        <f t="shared" si="99"/>
        <v>348.92</v>
      </c>
    </row>
    <row r="1239" spans="1:13" x14ac:dyDescent="0.35">
      <c r="A1239" s="5">
        <v>43744</v>
      </c>
      <c r="B1239" s="2" t="s">
        <v>67</v>
      </c>
      <c r="C1239" s="3">
        <v>38.49</v>
      </c>
      <c r="D1239" s="3">
        <v>10.95</v>
      </c>
      <c r="E1239" s="3">
        <v>76.650000000000006</v>
      </c>
      <c r="F1239" s="3">
        <v>269.45999999999998</v>
      </c>
      <c r="G1239" s="2">
        <v>7</v>
      </c>
      <c r="H1239" s="2" t="str">
        <f t="shared" si="95"/>
        <v>Sunday</v>
      </c>
      <c r="I1239" s="5">
        <f t="shared" si="96"/>
        <v>43747</v>
      </c>
      <c r="J1239" s="2" t="str">
        <f t="shared" si="97"/>
        <v>Wednesday</v>
      </c>
      <c r="K1239" s="2" t="str">
        <f t="shared" si="98"/>
        <v>Weekend</v>
      </c>
      <c r="L1239" s="3">
        <f>IF(VLOOKUP(H1239,Discount_Days!A:C,3,0)&gt;0,VLOOKUP(H1239,Discount_Days!A:C,3,0)*NewSales_1001_1015!F1239,0)</f>
        <v>0</v>
      </c>
      <c r="M1239" s="3">
        <f t="shared" si="99"/>
        <v>269.45999999999998</v>
      </c>
    </row>
    <row r="1240" spans="1:13" x14ac:dyDescent="0.35">
      <c r="A1240" s="5">
        <v>43745</v>
      </c>
      <c r="B1240" s="2" t="s">
        <v>67</v>
      </c>
      <c r="C1240" s="3">
        <v>38</v>
      </c>
      <c r="D1240" s="3">
        <v>10.95</v>
      </c>
      <c r="E1240" s="3">
        <v>65.7</v>
      </c>
      <c r="F1240" s="3">
        <v>228</v>
      </c>
      <c r="G1240" s="2">
        <v>6</v>
      </c>
      <c r="H1240" s="2" t="str">
        <f t="shared" si="95"/>
        <v>Monday</v>
      </c>
      <c r="I1240" s="5">
        <f t="shared" si="96"/>
        <v>43748</v>
      </c>
      <c r="J1240" s="2" t="str">
        <f t="shared" si="97"/>
        <v>Thursday</v>
      </c>
      <c r="K1240" s="2" t="str">
        <f t="shared" si="98"/>
        <v>Weekend</v>
      </c>
      <c r="L1240" s="3">
        <f>IF(VLOOKUP(H1240,Discount_Days!A:C,3,0)&gt;0,VLOOKUP(H1240,Discount_Days!A:C,3,0)*NewSales_1001_1015!F1240,0)</f>
        <v>0</v>
      </c>
      <c r="M1240" s="3">
        <f t="shared" si="99"/>
        <v>228</v>
      </c>
    </row>
    <row r="1241" spans="1:13" x14ac:dyDescent="0.35">
      <c r="A1241" s="5">
        <v>43746</v>
      </c>
      <c r="B1241" s="2" t="s">
        <v>67</v>
      </c>
      <c r="C1241" s="3">
        <v>38</v>
      </c>
      <c r="D1241" s="3">
        <v>10.95</v>
      </c>
      <c r="E1241" s="3">
        <v>76.650000000000006</v>
      </c>
      <c r="F1241" s="3">
        <v>266</v>
      </c>
      <c r="G1241" s="2">
        <v>7</v>
      </c>
      <c r="H1241" s="2" t="str">
        <f t="shared" si="95"/>
        <v>Tuesday</v>
      </c>
      <c r="I1241" s="5">
        <f t="shared" si="96"/>
        <v>43749</v>
      </c>
      <c r="J1241" s="2" t="str">
        <f t="shared" si="97"/>
        <v>Friday</v>
      </c>
      <c r="K1241" s="2" t="str">
        <f t="shared" si="98"/>
        <v>Weekday</v>
      </c>
      <c r="L1241" s="3">
        <f>IF(VLOOKUP(H1241,Discount_Days!A:C,3,0)&gt;0,VLOOKUP(H1241,Discount_Days!A:C,3,0)*NewSales_1001_1015!F1241,0)</f>
        <v>13.3</v>
      </c>
      <c r="M1241" s="3">
        <f t="shared" si="99"/>
        <v>252.7</v>
      </c>
    </row>
    <row r="1242" spans="1:13" x14ac:dyDescent="0.35">
      <c r="A1242" s="5">
        <v>43747</v>
      </c>
      <c r="B1242" s="2" t="s">
        <v>67</v>
      </c>
      <c r="C1242" s="3">
        <v>38.57</v>
      </c>
      <c r="D1242" s="3">
        <v>10.95</v>
      </c>
      <c r="E1242" s="3">
        <v>65.7</v>
      </c>
      <c r="F1242" s="3">
        <v>231.44</v>
      </c>
      <c r="G1242" s="2">
        <v>6</v>
      </c>
      <c r="H1242" s="2" t="str">
        <f t="shared" si="95"/>
        <v>Wednesday</v>
      </c>
      <c r="I1242" s="5">
        <f t="shared" si="96"/>
        <v>43750</v>
      </c>
      <c r="J1242" s="2" t="str">
        <f t="shared" si="97"/>
        <v>Saturday</v>
      </c>
      <c r="K1242" s="2" t="str">
        <f t="shared" si="98"/>
        <v>Weekday</v>
      </c>
      <c r="L1242" s="3">
        <f>IF(VLOOKUP(H1242,Discount_Days!A:C,3,0)&gt;0,VLOOKUP(H1242,Discount_Days!A:C,3,0)*NewSales_1001_1015!F1242,0)</f>
        <v>0</v>
      </c>
      <c r="M1242" s="3">
        <f t="shared" si="99"/>
        <v>231.44</v>
      </c>
    </row>
    <row r="1243" spans="1:13" x14ac:dyDescent="0.35">
      <c r="A1243" s="5">
        <v>43748</v>
      </c>
      <c r="B1243" s="2" t="s">
        <v>67</v>
      </c>
      <c r="C1243" s="3">
        <v>38.520000000000003</v>
      </c>
      <c r="D1243" s="3">
        <v>10.95</v>
      </c>
      <c r="E1243" s="3">
        <v>76.650000000000006</v>
      </c>
      <c r="F1243" s="3">
        <v>269.64</v>
      </c>
      <c r="G1243" s="2">
        <v>7</v>
      </c>
      <c r="H1243" s="2" t="str">
        <f t="shared" si="95"/>
        <v>Thursday</v>
      </c>
      <c r="I1243" s="5">
        <f t="shared" si="96"/>
        <v>43751</v>
      </c>
      <c r="J1243" s="2" t="str">
        <f t="shared" si="97"/>
        <v>Sunday</v>
      </c>
      <c r="K1243" s="2" t="str">
        <f t="shared" si="98"/>
        <v>Weekday</v>
      </c>
      <c r="L1243" s="3">
        <f>IF(VLOOKUP(H1243,Discount_Days!A:C,3,0)&gt;0,VLOOKUP(H1243,Discount_Days!A:C,3,0)*NewSales_1001_1015!F1243,0)</f>
        <v>26.963999999999999</v>
      </c>
      <c r="M1243" s="3">
        <f t="shared" si="99"/>
        <v>242.67599999999999</v>
      </c>
    </row>
    <row r="1244" spans="1:13" x14ac:dyDescent="0.35">
      <c r="A1244" s="5">
        <v>43749</v>
      </c>
      <c r="B1244" s="2" t="s">
        <v>67</v>
      </c>
      <c r="C1244" s="3">
        <v>38</v>
      </c>
      <c r="D1244" s="3">
        <v>10.95</v>
      </c>
      <c r="E1244" s="3">
        <v>76.650000000000006</v>
      </c>
      <c r="F1244" s="3">
        <v>266</v>
      </c>
      <c r="G1244" s="2">
        <v>7</v>
      </c>
      <c r="H1244" s="2" t="str">
        <f t="shared" si="95"/>
        <v>Friday</v>
      </c>
      <c r="I1244" s="5">
        <f t="shared" si="96"/>
        <v>43752</v>
      </c>
      <c r="J1244" s="2" t="str">
        <f t="shared" si="97"/>
        <v>Monday</v>
      </c>
      <c r="K1244" s="2" t="str">
        <f t="shared" si="98"/>
        <v>Weekday</v>
      </c>
      <c r="L1244" s="3">
        <f>IF(VLOOKUP(H1244,Discount_Days!A:C,3,0)&gt;0,VLOOKUP(H1244,Discount_Days!A:C,3,0)*NewSales_1001_1015!F1244,0)</f>
        <v>0</v>
      </c>
      <c r="M1244" s="3">
        <f t="shared" si="99"/>
        <v>266</v>
      </c>
    </row>
    <row r="1245" spans="1:13" x14ac:dyDescent="0.35">
      <c r="A1245" s="5">
        <v>43750</v>
      </c>
      <c r="B1245" s="2" t="s">
        <v>67</v>
      </c>
      <c r="C1245" s="3">
        <v>38</v>
      </c>
      <c r="D1245" s="3">
        <v>10.95</v>
      </c>
      <c r="E1245" s="3">
        <v>65.7</v>
      </c>
      <c r="F1245" s="3">
        <v>228</v>
      </c>
      <c r="G1245" s="2">
        <v>6</v>
      </c>
      <c r="H1245" s="2" t="str">
        <f t="shared" si="95"/>
        <v>Saturday</v>
      </c>
      <c r="I1245" s="5">
        <f t="shared" si="96"/>
        <v>43753</v>
      </c>
      <c r="J1245" s="2" t="str">
        <f t="shared" si="97"/>
        <v>Tuesday</v>
      </c>
      <c r="K1245" s="2" t="str">
        <f t="shared" si="98"/>
        <v>Weekend</v>
      </c>
      <c r="L1245" s="3">
        <f>IF(VLOOKUP(H1245,Discount_Days!A:C,3,0)&gt;0,VLOOKUP(H1245,Discount_Days!A:C,3,0)*NewSales_1001_1015!F1245,0)</f>
        <v>0</v>
      </c>
      <c r="M1245" s="3">
        <f t="shared" si="99"/>
        <v>228</v>
      </c>
    </row>
    <row r="1246" spans="1:13" x14ac:dyDescent="0.35">
      <c r="A1246" s="5">
        <v>43751</v>
      </c>
      <c r="B1246" s="2" t="s">
        <v>67</v>
      </c>
      <c r="C1246" s="3">
        <v>38.729999999999997</v>
      </c>
      <c r="D1246" s="3">
        <v>10.95</v>
      </c>
      <c r="E1246" s="3">
        <v>54.75</v>
      </c>
      <c r="F1246" s="3">
        <v>193.66</v>
      </c>
      <c r="G1246" s="2">
        <v>5</v>
      </c>
      <c r="H1246" s="2" t="str">
        <f t="shared" si="95"/>
        <v>Sunday</v>
      </c>
      <c r="I1246" s="5">
        <f t="shared" si="96"/>
        <v>43754</v>
      </c>
      <c r="J1246" s="2" t="str">
        <f t="shared" si="97"/>
        <v>Wednesday</v>
      </c>
      <c r="K1246" s="2" t="str">
        <f t="shared" si="98"/>
        <v>Weekend</v>
      </c>
      <c r="L1246" s="3">
        <f>IF(VLOOKUP(H1246,Discount_Days!A:C,3,0)&gt;0,VLOOKUP(H1246,Discount_Days!A:C,3,0)*NewSales_1001_1015!F1246,0)</f>
        <v>0</v>
      </c>
      <c r="M1246" s="3">
        <f t="shared" si="99"/>
        <v>193.66</v>
      </c>
    </row>
    <row r="1247" spans="1:13" x14ac:dyDescent="0.35">
      <c r="A1247" s="5">
        <v>43752</v>
      </c>
      <c r="B1247" s="2" t="s">
        <v>67</v>
      </c>
      <c r="C1247" s="3">
        <v>38.909999999999997</v>
      </c>
      <c r="D1247" s="3">
        <v>10.95</v>
      </c>
      <c r="E1247" s="3">
        <v>87.6</v>
      </c>
      <c r="F1247" s="3">
        <v>311.24</v>
      </c>
      <c r="G1247" s="2">
        <v>8</v>
      </c>
      <c r="H1247" s="2" t="str">
        <f t="shared" si="95"/>
        <v>Monday</v>
      </c>
      <c r="I1247" s="5">
        <f t="shared" si="96"/>
        <v>43755</v>
      </c>
      <c r="J1247" s="2" t="str">
        <f t="shared" si="97"/>
        <v>Thursday</v>
      </c>
      <c r="K1247" s="2" t="str">
        <f t="shared" si="98"/>
        <v>Weekend</v>
      </c>
      <c r="L1247" s="3">
        <f>IF(VLOOKUP(H1247,Discount_Days!A:C,3,0)&gt;0,VLOOKUP(H1247,Discount_Days!A:C,3,0)*NewSales_1001_1015!F1247,0)</f>
        <v>0</v>
      </c>
      <c r="M1247" s="3">
        <f t="shared" si="99"/>
        <v>311.24</v>
      </c>
    </row>
    <row r="1248" spans="1:13" x14ac:dyDescent="0.35">
      <c r="A1248" s="5">
        <v>43753</v>
      </c>
      <c r="B1248" s="2" t="s">
        <v>67</v>
      </c>
      <c r="C1248" s="3">
        <v>38.46</v>
      </c>
      <c r="D1248" s="3">
        <v>10.95</v>
      </c>
      <c r="E1248" s="3">
        <v>87.6</v>
      </c>
      <c r="F1248" s="3">
        <v>307.67</v>
      </c>
      <c r="G1248" s="2">
        <v>8</v>
      </c>
      <c r="H1248" s="2" t="str">
        <f t="shared" si="95"/>
        <v>Tuesday</v>
      </c>
      <c r="I1248" s="5">
        <f t="shared" si="96"/>
        <v>43756</v>
      </c>
      <c r="J1248" s="2" t="str">
        <f t="shared" si="97"/>
        <v>Friday</v>
      </c>
      <c r="K1248" s="2" t="str">
        <f t="shared" si="98"/>
        <v>Weekday</v>
      </c>
      <c r="L1248" s="3">
        <f>IF(VLOOKUP(H1248,Discount_Days!A:C,3,0)&gt;0,VLOOKUP(H1248,Discount_Days!A:C,3,0)*NewSales_1001_1015!F1248,0)</f>
        <v>15.383500000000002</v>
      </c>
      <c r="M1248" s="3">
        <f t="shared" si="99"/>
        <v>292.28649999999999</v>
      </c>
    </row>
    <row r="1249" spans="1:13" x14ac:dyDescent="0.35">
      <c r="A1249" s="5">
        <v>43741</v>
      </c>
      <c r="B1249" s="2" t="s">
        <v>118</v>
      </c>
      <c r="C1249" s="3">
        <v>17</v>
      </c>
      <c r="D1249" s="3">
        <v>6.75</v>
      </c>
      <c r="E1249" s="3">
        <v>6.75</v>
      </c>
      <c r="F1249" s="3">
        <v>17</v>
      </c>
      <c r="G1249" s="2">
        <v>1</v>
      </c>
      <c r="H1249" s="2" t="str">
        <f t="shared" si="95"/>
        <v>Thursday</v>
      </c>
      <c r="I1249" s="5">
        <f t="shared" si="96"/>
        <v>43744</v>
      </c>
      <c r="J1249" s="2" t="str">
        <f t="shared" si="97"/>
        <v>Sunday</v>
      </c>
      <c r="K1249" s="2" t="str">
        <f t="shared" si="98"/>
        <v>Weekday</v>
      </c>
      <c r="L1249" s="3">
        <f>IF(VLOOKUP(H1249,Discount_Days!A:C,3,0)&gt;0,VLOOKUP(H1249,Discount_Days!A:C,3,0)*NewSales_1001_1015!F1249,0)</f>
        <v>1.7000000000000002</v>
      </c>
      <c r="M1249" s="3">
        <f t="shared" si="99"/>
        <v>15.3</v>
      </c>
    </row>
    <row r="1250" spans="1:13" x14ac:dyDescent="0.35">
      <c r="A1250" s="5">
        <v>43742</v>
      </c>
      <c r="B1250" s="2" t="s">
        <v>118</v>
      </c>
      <c r="C1250" s="3">
        <v>17</v>
      </c>
      <c r="D1250" s="3">
        <v>6.75</v>
      </c>
      <c r="E1250" s="3">
        <v>6.75</v>
      </c>
      <c r="F1250" s="3">
        <v>17</v>
      </c>
      <c r="G1250" s="2">
        <v>1</v>
      </c>
      <c r="H1250" s="2" t="str">
        <f t="shared" si="95"/>
        <v>Friday</v>
      </c>
      <c r="I1250" s="5">
        <f t="shared" si="96"/>
        <v>43745</v>
      </c>
      <c r="J1250" s="2" t="str">
        <f t="shared" si="97"/>
        <v>Monday</v>
      </c>
      <c r="K1250" s="2" t="str">
        <f t="shared" si="98"/>
        <v>Weekday</v>
      </c>
      <c r="L1250" s="3">
        <f>IF(VLOOKUP(H1250,Discount_Days!A:C,3,0)&gt;0,VLOOKUP(H1250,Discount_Days!A:C,3,0)*NewSales_1001_1015!F1250,0)</f>
        <v>0</v>
      </c>
      <c r="M1250" s="3">
        <f t="shared" si="99"/>
        <v>17</v>
      </c>
    </row>
    <row r="1251" spans="1:13" x14ac:dyDescent="0.35">
      <c r="A1251" s="5">
        <v>43743</v>
      </c>
      <c r="B1251" s="2" t="s">
        <v>118</v>
      </c>
      <c r="C1251" s="3">
        <v>17</v>
      </c>
      <c r="D1251" s="3">
        <v>6.75</v>
      </c>
      <c r="E1251" s="3">
        <v>27</v>
      </c>
      <c r="F1251" s="3">
        <v>68</v>
      </c>
      <c r="G1251" s="2">
        <v>4</v>
      </c>
      <c r="H1251" s="2" t="str">
        <f t="shared" si="95"/>
        <v>Saturday</v>
      </c>
      <c r="I1251" s="5">
        <f t="shared" si="96"/>
        <v>43746</v>
      </c>
      <c r="J1251" s="2" t="str">
        <f t="shared" si="97"/>
        <v>Tuesday</v>
      </c>
      <c r="K1251" s="2" t="str">
        <f t="shared" si="98"/>
        <v>Weekend</v>
      </c>
      <c r="L1251" s="3">
        <f>IF(VLOOKUP(H1251,Discount_Days!A:C,3,0)&gt;0,VLOOKUP(H1251,Discount_Days!A:C,3,0)*NewSales_1001_1015!F1251,0)</f>
        <v>0</v>
      </c>
      <c r="M1251" s="3">
        <f t="shared" si="99"/>
        <v>68</v>
      </c>
    </row>
    <row r="1252" spans="1:13" x14ac:dyDescent="0.35">
      <c r="A1252" s="5">
        <v>43744</v>
      </c>
      <c r="B1252" s="2" t="s">
        <v>118</v>
      </c>
      <c r="C1252" s="3">
        <v>17</v>
      </c>
      <c r="D1252" s="3">
        <v>6.75</v>
      </c>
      <c r="E1252" s="3">
        <v>20.25</v>
      </c>
      <c r="F1252" s="3">
        <v>51</v>
      </c>
      <c r="G1252" s="2">
        <v>3</v>
      </c>
      <c r="H1252" s="2" t="str">
        <f t="shared" si="95"/>
        <v>Sunday</v>
      </c>
      <c r="I1252" s="5">
        <f t="shared" si="96"/>
        <v>43747</v>
      </c>
      <c r="J1252" s="2" t="str">
        <f t="shared" si="97"/>
        <v>Wednesday</v>
      </c>
      <c r="K1252" s="2" t="str">
        <f t="shared" si="98"/>
        <v>Weekend</v>
      </c>
      <c r="L1252" s="3">
        <f>IF(VLOOKUP(H1252,Discount_Days!A:C,3,0)&gt;0,VLOOKUP(H1252,Discount_Days!A:C,3,0)*NewSales_1001_1015!F1252,0)</f>
        <v>0</v>
      </c>
      <c r="M1252" s="3">
        <f t="shared" si="99"/>
        <v>51</v>
      </c>
    </row>
    <row r="1253" spans="1:13" x14ac:dyDescent="0.35">
      <c r="A1253" s="5">
        <v>43745</v>
      </c>
      <c r="B1253" s="2" t="s">
        <v>118</v>
      </c>
      <c r="C1253" s="3">
        <v>17</v>
      </c>
      <c r="D1253" s="3">
        <v>6.75</v>
      </c>
      <c r="E1253" s="3">
        <v>6.75</v>
      </c>
      <c r="F1253" s="3">
        <v>17</v>
      </c>
      <c r="G1253" s="2">
        <v>1</v>
      </c>
      <c r="H1253" s="2" t="str">
        <f t="shared" si="95"/>
        <v>Monday</v>
      </c>
      <c r="I1253" s="5">
        <f t="shared" si="96"/>
        <v>43748</v>
      </c>
      <c r="J1253" s="2" t="str">
        <f t="shared" si="97"/>
        <v>Thursday</v>
      </c>
      <c r="K1253" s="2" t="str">
        <f t="shared" si="98"/>
        <v>Weekend</v>
      </c>
      <c r="L1253" s="3">
        <f>IF(VLOOKUP(H1253,Discount_Days!A:C,3,0)&gt;0,VLOOKUP(H1253,Discount_Days!A:C,3,0)*NewSales_1001_1015!F1253,0)</f>
        <v>0</v>
      </c>
      <c r="M1253" s="3">
        <f t="shared" si="99"/>
        <v>17</v>
      </c>
    </row>
    <row r="1254" spans="1:13" x14ac:dyDescent="0.35">
      <c r="A1254" s="5">
        <v>43746</v>
      </c>
      <c r="B1254" s="2" t="s">
        <v>118</v>
      </c>
      <c r="C1254" s="3">
        <v>17</v>
      </c>
      <c r="D1254" s="3">
        <v>6.75</v>
      </c>
      <c r="E1254" s="3">
        <v>13.5</v>
      </c>
      <c r="F1254" s="3">
        <v>34</v>
      </c>
      <c r="G1254" s="2">
        <v>2</v>
      </c>
      <c r="H1254" s="2" t="str">
        <f t="shared" si="95"/>
        <v>Tuesday</v>
      </c>
      <c r="I1254" s="5">
        <f t="shared" si="96"/>
        <v>43749</v>
      </c>
      <c r="J1254" s="2" t="str">
        <f t="shared" si="97"/>
        <v>Friday</v>
      </c>
      <c r="K1254" s="2" t="str">
        <f t="shared" si="98"/>
        <v>Weekday</v>
      </c>
      <c r="L1254" s="3">
        <f>IF(VLOOKUP(H1254,Discount_Days!A:C,3,0)&gt;0,VLOOKUP(H1254,Discount_Days!A:C,3,0)*NewSales_1001_1015!F1254,0)</f>
        <v>1.7000000000000002</v>
      </c>
      <c r="M1254" s="3">
        <f t="shared" si="99"/>
        <v>32.299999999999997</v>
      </c>
    </row>
    <row r="1255" spans="1:13" x14ac:dyDescent="0.35">
      <c r="A1255" s="5">
        <v>43747</v>
      </c>
      <c r="B1255" s="2" t="s">
        <v>118</v>
      </c>
      <c r="C1255" s="3">
        <v>1.7</v>
      </c>
      <c r="D1255" s="3">
        <v>6.75</v>
      </c>
      <c r="E1255" s="3">
        <v>6.75</v>
      </c>
      <c r="F1255" s="3">
        <v>1.7</v>
      </c>
      <c r="G1255" s="2">
        <v>1</v>
      </c>
      <c r="H1255" s="2" t="str">
        <f t="shared" si="95"/>
        <v>Wednesday</v>
      </c>
      <c r="I1255" s="5">
        <f t="shared" si="96"/>
        <v>43750</v>
      </c>
      <c r="J1255" s="2" t="str">
        <f t="shared" si="97"/>
        <v>Saturday</v>
      </c>
      <c r="K1255" s="2" t="str">
        <f t="shared" si="98"/>
        <v>Weekday</v>
      </c>
      <c r="L1255" s="3">
        <f>IF(VLOOKUP(H1255,Discount_Days!A:C,3,0)&gt;0,VLOOKUP(H1255,Discount_Days!A:C,3,0)*NewSales_1001_1015!F1255,0)</f>
        <v>0</v>
      </c>
      <c r="M1255" s="3">
        <f t="shared" si="99"/>
        <v>1.7</v>
      </c>
    </row>
    <row r="1256" spans="1:13" x14ac:dyDescent="0.35">
      <c r="A1256" s="5">
        <v>43748</v>
      </c>
      <c r="B1256" s="2" t="s">
        <v>118</v>
      </c>
      <c r="C1256" s="3">
        <v>17</v>
      </c>
      <c r="D1256" s="3">
        <v>6.75</v>
      </c>
      <c r="E1256" s="3">
        <v>6.75</v>
      </c>
      <c r="F1256" s="3">
        <v>17</v>
      </c>
      <c r="G1256" s="2">
        <v>1</v>
      </c>
      <c r="H1256" s="2" t="str">
        <f t="shared" si="95"/>
        <v>Thursday</v>
      </c>
      <c r="I1256" s="5">
        <f t="shared" si="96"/>
        <v>43751</v>
      </c>
      <c r="J1256" s="2" t="str">
        <f t="shared" si="97"/>
        <v>Sunday</v>
      </c>
      <c r="K1256" s="2" t="str">
        <f t="shared" si="98"/>
        <v>Weekday</v>
      </c>
      <c r="L1256" s="3">
        <f>IF(VLOOKUP(H1256,Discount_Days!A:C,3,0)&gt;0,VLOOKUP(H1256,Discount_Days!A:C,3,0)*NewSales_1001_1015!F1256,0)</f>
        <v>1.7000000000000002</v>
      </c>
      <c r="M1256" s="3">
        <f t="shared" si="99"/>
        <v>15.3</v>
      </c>
    </row>
    <row r="1257" spans="1:13" x14ac:dyDescent="0.35">
      <c r="A1257" s="5">
        <v>43749</v>
      </c>
      <c r="B1257" s="2" t="s">
        <v>118</v>
      </c>
      <c r="C1257" s="3">
        <v>17.559999999999999</v>
      </c>
      <c r="D1257" s="3">
        <v>6.75</v>
      </c>
      <c r="E1257" s="3">
        <v>33.75</v>
      </c>
      <c r="F1257" s="3">
        <v>87.82</v>
      </c>
      <c r="G1257" s="2">
        <v>5</v>
      </c>
      <c r="H1257" s="2" t="str">
        <f t="shared" si="95"/>
        <v>Friday</v>
      </c>
      <c r="I1257" s="5">
        <f t="shared" si="96"/>
        <v>43752</v>
      </c>
      <c r="J1257" s="2" t="str">
        <f t="shared" si="97"/>
        <v>Monday</v>
      </c>
      <c r="K1257" s="2" t="str">
        <f t="shared" si="98"/>
        <v>Weekday</v>
      </c>
      <c r="L1257" s="3">
        <f>IF(VLOOKUP(H1257,Discount_Days!A:C,3,0)&gt;0,VLOOKUP(H1257,Discount_Days!A:C,3,0)*NewSales_1001_1015!F1257,0)</f>
        <v>0</v>
      </c>
      <c r="M1257" s="3">
        <f t="shared" si="99"/>
        <v>87.82</v>
      </c>
    </row>
    <row r="1258" spans="1:13" x14ac:dyDescent="0.35">
      <c r="A1258" s="5">
        <v>43750</v>
      </c>
      <c r="B1258" s="2" t="s">
        <v>118</v>
      </c>
      <c r="C1258" s="3">
        <v>18.399999999999999</v>
      </c>
      <c r="D1258" s="3">
        <v>6.75</v>
      </c>
      <c r="E1258" s="3">
        <v>13.5</v>
      </c>
      <c r="F1258" s="3">
        <v>36.79</v>
      </c>
      <c r="G1258" s="2">
        <v>2</v>
      </c>
      <c r="H1258" s="2" t="str">
        <f t="shared" si="95"/>
        <v>Saturday</v>
      </c>
      <c r="I1258" s="5">
        <f t="shared" si="96"/>
        <v>43753</v>
      </c>
      <c r="J1258" s="2" t="str">
        <f t="shared" si="97"/>
        <v>Tuesday</v>
      </c>
      <c r="K1258" s="2" t="str">
        <f t="shared" si="98"/>
        <v>Weekend</v>
      </c>
      <c r="L1258" s="3">
        <f>IF(VLOOKUP(H1258,Discount_Days!A:C,3,0)&gt;0,VLOOKUP(H1258,Discount_Days!A:C,3,0)*NewSales_1001_1015!F1258,0)</f>
        <v>0</v>
      </c>
      <c r="M1258" s="3">
        <f t="shared" si="99"/>
        <v>36.79</v>
      </c>
    </row>
    <row r="1259" spans="1:13" x14ac:dyDescent="0.35">
      <c r="A1259" s="5">
        <v>43751</v>
      </c>
      <c r="B1259" s="2" t="s">
        <v>118</v>
      </c>
      <c r="C1259" s="3">
        <v>17</v>
      </c>
      <c r="D1259" s="3">
        <v>6.75</v>
      </c>
      <c r="E1259" s="3">
        <v>13.5</v>
      </c>
      <c r="F1259" s="3">
        <v>34</v>
      </c>
      <c r="G1259" s="2">
        <v>2</v>
      </c>
      <c r="H1259" s="2" t="str">
        <f t="shared" si="95"/>
        <v>Sunday</v>
      </c>
      <c r="I1259" s="5">
        <f t="shared" si="96"/>
        <v>43754</v>
      </c>
      <c r="J1259" s="2" t="str">
        <f t="shared" si="97"/>
        <v>Wednesday</v>
      </c>
      <c r="K1259" s="2" t="str">
        <f t="shared" si="98"/>
        <v>Weekend</v>
      </c>
      <c r="L1259" s="3">
        <f>IF(VLOOKUP(H1259,Discount_Days!A:C,3,0)&gt;0,VLOOKUP(H1259,Discount_Days!A:C,3,0)*NewSales_1001_1015!F1259,0)</f>
        <v>0</v>
      </c>
      <c r="M1259" s="3">
        <f t="shared" si="99"/>
        <v>34</v>
      </c>
    </row>
    <row r="1260" spans="1:13" x14ac:dyDescent="0.35">
      <c r="A1260" s="5">
        <v>43752</v>
      </c>
      <c r="B1260" s="2" t="s">
        <v>118</v>
      </c>
      <c r="C1260" s="3">
        <v>1.7</v>
      </c>
      <c r="D1260" s="3">
        <v>6.75</v>
      </c>
      <c r="E1260" s="3">
        <v>6.75</v>
      </c>
      <c r="F1260" s="3">
        <v>1.7</v>
      </c>
      <c r="G1260" s="2">
        <v>1</v>
      </c>
      <c r="H1260" s="2" t="str">
        <f t="shared" si="95"/>
        <v>Monday</v>
      </c>
      <c r="I1260" s="5">
        <f t="shared" si="96"/>
        <v>43755</v>
      </c>
      <c r="J1260" s="2" t="str">
        <f t="shared" si="97"/>
        <v>Thursday</v>
      </c>
      <c r="K1260" s="2" t="str">
        <f t="shared" si="98"/>
        <v>Weekend</v>
      </c>
      <c r="L1260" s="3">
        <f>IF(VLOOKUP(H1260,Discount_Days!A:C,3,0)&gt;0,VLOOKUP(H1260,Discount_Days!A:C,3,0)*NewSales_1001_1015!F1260,0)</f>
        <v>0</v>
      </c>
      <c r="M1260" s="3">
        <f t="shared" si="99"/>
        <v>1.7</v>
      </c>
    </row>
    <row r="1261" spans="1:13" x14ac:dyDescent="0.35">
      <c r="A1261" s="5">
        <v>43753</v>
      </c>
      <c r="B1261" s="2" t="s">
        <v>118</v>
      </c>
      <c r="C1261" s="3">
        <v>19.78</v>
      </c>
      <c r="D1261" s="3">
        <v>6.75</v>
      </c>
      <c r="E1261" s="3">
        <v>6.75</v>
      </c>
      <c r="F1261" s="3">
        <v>19.78</v>
      </c>
      <c r="G1261" s="2">
        <v>1</v>
      </c>
      <c r="H1261" s="2" t="str">
        <f t="shared" si="95"/>
        <v>Tuesday</v>
      </c>
      <c r="I1261" s="5">
        <f t="shared" si="96"/>
        <v>43756</v>
      </c>
      <c r="J1261" s="2" t="str">
        <f t="shared" si="97"/>
        <v>Friday</v>
      </c>
      <c r="K1261" s="2" t="str">
        <f t="shared" si="98"/>
        <v>Weekday</v>
      </c>
      <c r="L1261" s="3">
        <f>IF(VLOOKUP(H1261,Discount_Days!A:C,3,0)&gt;0,VLOOKUP(H1261,Discount_Days!A:C,3,0)*NewSales_1001_1015!F1261,0)</f>
        <v>0.9890000000000001</v>
      </c>
      <c r="M1261" s="3">
        <f t="shared" si="99"/>
        <v>18.791</v>
      </c>
    </row>
    <row r="1262" spans="1:13" x14ac:dyDescent="0.35">
      <c r="A1262" s="5">
        <v>43739</v>
      </c>
      <c r="B1262" s="2" t="s">
        <v>68</v>
      </c>
      <c r="C1262" s="3">
        <v>12</v>
      </c>
      <c r="D1262" s="3">
        <v>2.37</v>
      </c>
      <c r="E1262" s="3">
        <v>4.74</v>
      </c>
      <c r="F1262" s="3">
        <v>24</v>
      </c>
      <c r="G1262" s="2">
        <v>2</v>
      </c>
      <c r="H1262" s="2" t="str">
        <f t="shared" si="95"/>
        <v>Tuesday</v>
      </c>
      <c r="I1262" s="5">
        <f t="shared" si="96"/>
        <v>43742</v>
      </c>
      <c r="J1262" s="2" t="str">
        <f t="shared" si="97"/>
        <v>Friday</v>
      </c>
      <c r="K1262" s="2" t="str">
        <f t="shared" si="98"/>
        <v>Weekday</v>
      </c>
      <c r="L1262" s="3">
        <f>IF(VLOOKUP(H1262,Discount_Days!A:C,3,0)&gt;0,VLOOKUP(H1262,Discount_Days!A:C,3,0)*NewSales_1001_1015!F1262,0)</f>
        <v>1.2000000000000002</v>
      </c>
      <c r="M1262" s="3">
        <f t="shared" si="99"/>
        <v>22.8</v>
      </c>
    </row>
    <row r="1263" spans="1:13" x14ac:dyDescent="0.35">
      <c r="A1263" s="5">
        <v>43741</v>
      </c>
      <c r="B1263" s="2" t="s">
        <v>68</v>
      </c>
      <c r="C1263" s="3">
        <v>12.21</v>
      </c>
      <c r="D1263" s="3">
        <v>2.37</v>
      </c>
      <c r="E1263" s="3">
        <v>4.74</v>
      </c>
      <c r="F1263" s="3">
        <v>24.41</v>
      </c>
      <c r="G1263" s="2">
        <v>2</v>
      </c>
      <c r="H1263" s="2" t="str">
        <f t="shared" si="95"/>
        <v>Thursday</v>
      </c>
      <c r="I1263" s="5">
        <f t="shared" si="96"/>
        <v>43744</v>
      </c>
      <c r="J1263" s="2" t="str">
        <f t="shared" si="97"/>
        <v>Sunday</v>
      </c>
      <c r="K1263" s="2" t="str">
        <f t="shared" si="98"/>
        <v>Weekday</v>
      </c>
      <c r="L1263" s="3">
        <f>IF(VLOOKUP(H1263,Discount_Days!A:C,3,0)&gt;0,VLOOKUP(H1263,Discount_Days!A:C,3,0)*NewSales_1001_1015!F1263,0)</f>
        <v>2.4410000000000003</v>
      </c>
      <c r="M1263" s="3">
        <f t="shared" si="99"/>
        <v>21.969000000000001</v>
      </c>
    </row>
    <row r="1264" spans="1:13" x14ac:dyDescent="0.35">
      <c r="A1264" s="5">
        <v>43743</v>
      </c>
      <c r="B1264" s="2" t="s">
        <v>68</v>
      </c>
      <c r="C1264" s="3">
        <v>12</v>
      </c>
      <c r="D1264" s="3">
        <v>2.37</v>
      </c>
      <c r="E1264" s="3">
        <v>16.59</v>
      </c>
      <c r="F1264" s="3">
        <v>84</v>
      </c>
      <c r="G1264" s="2">
        <v>7</v>
      </c>
      <c r="H1264" s="2" t="str">
        <f t="shared" si="95"/>
        <v>Saturday</v>
      </c>
      <c r="I1264" s="5">
        <f t="shared" si="96"/>
        <v>43746</v>
      </c>
      <c r="J1264" s="2" t="str">
        <f t="shared" si="97"/>
        <v>Tuesday</v>
      </c>
      <c r="K1264" s="2" t="str">
        <f t="shared" si="98"/>
        <v>Weekend</v>
      </c>
      <c r="L1264" s="3">
        <f>IF(VLOOKUP(H1264,Discount_Days!A:C,3,0)&gt;0,VLOOKUP(H1264,Discount_Days!A:C,3,0)*NewSales_1001_1015!F1264,0)</f>
        <v>0</v>
      </c>
      <c r="M1264" s="3">
        <f t="shared" si="99"/>
        <v>84</v>
      </c>
    </row>
    <row r="1265" spans="1:13" x14ac:dyDescent="0.35">
      <c r="A1265" s="5">
        <v>43744</v>
      </c>
      <c r="B1265" s="2" t="s">
        <v>68</v>
      </c>
      <c r="C1265" s="3">
        <v>12</v>
      </c>
      <c r="D1265" s="3">
        <v>2.37</v>
      </c>
      <c r="E1265" s="3">
        <v>2.37</v>
      </c>
      <c r="F1265" s="3">
        <v>12</v>
      </c>
      <c r="G1265" s="2">
        <v>1</v>
      </c>
      <c r="H1265" s="2" t="str">
        <f t="shared" si="95"/>
        <v>Sunday</v>
      </c>
      <c r="I1265" s="5">
        <f t="shared" si="96"/>
        <v>43747</v>
      </c>
      <c r="J1265" s="2" t="str">
        <f t="shared" si="97"/>
        <v>Wednesday</v>
      </c>
      <c r="K1265" s="2" t="str">
        <f t="shared" si="98"/>
        <v>Weekend</v>
      </c>
      <c r="L1265" s="3">
        <f>IF(VLOOKUP(H1265,Discount_Days!A:C,3,0)&gt;0,VLOOKUP(H1265,Discount_Days!A:C,3,0)*NewSales_1001_1015!F1265,0)</f>
        <v>0</v>
      </c>
      <c r="M1265" s="3">
        <f t="shared" si="99"/>
        <v>12</v>
      </c>
    </row>
    <row r="1266" spans="1:13" x14ac:dyDescent="0.35">
      <c r="A1266" s="5">
        <v>43745</v>
      </c>
      <c r="B1266" s="2" t="s">
        <v>68</v>
      </c>
      <c r="C1266" s="3">
        <v>8</v>
      </c>
      <c r="D1266" s="3">
        <v>2.37</v>
      </c>
      <c r="E1266" s="3">
        <v>7.11</v>
      </c>
      <c r="F1266" s="3">
        <v>24</v>
      </c>
      <c r="G1266" s="2">
        <v>3</v>
      </c>
      <c r="H1266" s="2" t="str">
        <f t="shared" si="95"/>
        <v>Monday</v>
      </c>
      <c r="I1266" s="5">
        <f t="shared" si="96"/>
        <v>43748</v>
      </c>
      <c r="J1266" s="2" t="str">
        <f t="shared" si="97"/>
        <v>Thursday</v>
      </c>
      <c r="K1266" s="2" t="str">
        <f t="shared" si="98"/>
        <v>Weekend</v>
      </c>
      <c r="L1266" s="3">
        <f>IF(VLOOKUP(H1266,Discount_Days!A:C,3,0)&gt;0,VLOOKUP(H1266,Discount_Days!A:C,3,0)*NewSales_1001_1015!F1266,0)</f>
        <v>0</v>
      </c>
      <c r="M1266" s="3">
        <f t="shared" si="99"/>
        <v>24</v>
      </c>
    </row>
    <row r="1267" spans="1:13" x14ac:dyDescent="0.35">
      <c r="A1267" s="5">
        <v>43746</v>
      </c>
      <c r="B1267" s="2" t="s">
        <v>68</v>
      </c>
      <c r="C1267" s="3">
        <v>0</v>
      </c>
      <c r="D1267" s="3">
        <v>2.37</v>
      </c>
      <c r="E1267" s="3">
        <v>2.37</v>
      </c>
      <c r="F1267" s="3">
        <v>0</v>
      </c>
      <c r="G1267" s="2">
        <v>1</v>
      </c>
      <c r="H1267" s="2" t="str">
        <f t="shared" si="95"/>
        <v>Tuesday</v>
      </c>
      <c r="I1267" s="5">
        <f t="shared" si="96"/>
        <v>43749</v>
      </c>
      <c r="J1267" s="2" t="str">
        <f t="shared" si="97"/>
        <v>Friday</v>
      </c>
      <c r="K1267" s="2" t="str">
        <f t="shared" si="98"/>
        <v>Weekday</v>
      </c>
      <c r="L1267" s="3">
        <f>IF(VLOOKUP(H1267,Discount_Days!A:C,3,0)&gt;0,VLOOKUP(H1267,Discount_Days!A:C,3,0)*NewSales_1001_1015!F1267,0)</f>
        <v>0</v>
      </c>
      <c r="M1267" s="3">
        <f t="shared" si="99"/>
        <v>0</v>
      </c>
    </row>
    <row r="1268" spans="1:13" x14ac:dyDescent="0.35">
      <c r="A1268" s="5">
        <v>43747</v>
      </c>
      <c r="B1268" s="2" t="s">
        <v>68</v>
      </c>
      <c r="C1268" s="3">
        <v>6</v>
      </c>
      <c r="D1268" s="3">
        <v>2.37</v>
      </c>
      <c r="E1268" s="3">
        <v>4.74</v>
      </c>
      <c r="F1268" s="3">
        <v>12</v>
      </c>
      <c r="G1268" s="2">
        <v>2</v>
      </c>
      <c r="H1268" s="2" t="str">
        <f t="shared" si="95"/>
        <v>Wednesday</v>
      </c>
      <c r="I1268" s="5">
        <f t="shared" si="96"/>
        <v>43750</v>
      </c>
      <c r="J1268" s="2" t="str">
        <f t="shared" si="97"/>
        <v>Saturday</v>
      </c>
      <c r="K1268" s="2" t="str">
        <f t="shared" si="98"/>
        <v>Weekday</v>
      </c>
      <c r="L1268" s="3">
        <f>IF(VLOOKUP(H1268,Discount_Days!A:C,3,0)&gt;0,VLOOKUP(H1268,Discount_Days!A:C,3,0)*NewSales_1001_1015!F1268,0)</f>
        <v>0</v>
      </c>
      <c r="M1268" s="3">
        <f t="shared" si="99"/>
        <v>12</v>
      </c>
    </row>
    <row r="1269" spans="1:13" x14ac:dyDescent="0.35">
      <c r="A1269" s="5">
        <v>43748</v>
      </c>
      <c r="B1269" s="2" t="s">
        <v>68</v>
      </c>
      <c r="C1269" s="3">
        <v>0</v>
      </c>
      <c r="D1269" s="3">
        <v>2.37</v>
      </c>
      <c r="E1269" s="3">
        <v>2.37</v>
      </c>
      <c r="F1269" s="3">
        <v>0</v>
      </c>
      <c r="G1269" s="2">
        <v>1</v>
      </c>
      <c r="H1269" s="2" t="str">
        <f t="shared" si="95"/>
        <v>Thursday</v>
      </c>
      <c r="I1269" s="5">
        <f t="shared" si="96"/>
        <v>43751</v>
      </c>
      <c r="J1269" s="2" t="str">
        <f t="shared" si="97"/>
        <v>Sunday</v>
      </c>
      <c r="K1269" s="2" t="str">
        <f t="shared" si="98"/>
        <v>Weekday</v>
      </c>
      <c r="L1269" s="3">
        <f>IF(VLOOKUP(H1269,Discount_Days!A:C,3,0)&gt;0,VLOOKUP(H1269,Discount_Days!A:C,3,0)*NewSales_1001_1015!F1269,0)</f>
        <v>0</v>
      </c>
      <c r="M1269" s="3">
        <f t="shared" si="99"/>
        <v>0</v>
      </c>
    </row>
    <row r="1270" spans="1:13" x14ac:dyDescent="0.35">
      <c r="A1270" s="5">
        <v>43749</v>
      </c>
      <c r="B1270" s="2" t="s">
        <v>68</v>
      </c>
      <c r="C1270" s="3">
        <v>6</v>
      </c>
      <c r="D1270" s="3">
        <v>2.37</v>
      </c>
      <c r="E1270" s="3">
        <v>4.74</v>
      </c>
      <c r="F1270" s="3">
        <v>12</v>
      </c>
      <c r="G1270" s="2">
        <v>2</v>
      </c>
      <c r="H1270" s="2" t="str">
        <f t="shared" si="95"/>
        <v>Friday</v>
      </c>
      <c r="I1270" s="5">
        <f t="shared" si="96"/>
        <v>43752</v>
      </c>
      <c r="J1270" s="2" t="str">
        <f t="shared" si="97"/>
        <v>Monday</v>
      </c>
      <c r="K1270" s="2" t="str">
        <f t="shared" si="98"/>
        <v>Weekday</v>
      </c>
      <c r="L1270" s="3">
        <f>IF(VLOOKUP(H1270,Discount_Days!A:C,3,0)&gt;0,VLOOKUP(H1270,Discount_Days!A:C,3,0)*NewSales_1001_1015!F1270,0)</f>
        <v>0</v>
      </c>
      <c r="M1270" s="3">
        <f t="shared" si="99"/>
        <v>12</v>
      </c>
    </row>
    <row r="1271" spans="1:13" x14ac:dyDescent="0.35">
      <c r="A1271" s="5">
        <v>43750</v>
      </c>
      <c r="B1271" s="2" t="s">
        <v>68</v>
      </c>
      <c r="C1271" s="3">
        <v>12.13</v>
      </c>
      <c r="D1271" s="3">
        <v>2.37</v>
      </c>
      <c r="E1271" s="3">
        <v>9.48</v>
      </c>
      <c r="F1271" s="3">
        <v>48.5</v>
      </c>
      <c r="G1271" s="2">
        <v>4</v>
      </c>
      <c r="H1271" s="2" t="str">
        <f t="shared" si="95"/>
        <v>Saturday</v>
      </c>
      <c r="I1271" s="5">
        <f t="shared" si="96"/>
        <v>43753</v>
      </c>
      <c r="J1271" s="2" t="str">
        <f t="shared" si="97"/>
        <v>Tuesday</v>
      </c>
      <c r="K1271" s="2" t="str">
        <f t="shared" si="98"/>
        <v>Weekend</v>
      </c>
      <c r="L1271" s="3">
        <f>IF(VLOOKUP(H1271,Discount_Days!A:C,3,0)&gt;0,VLOOKUP(H1271,Discount_Days!A:C,3,0)*NewSales_1001_1015!F1271,0)</f>
        <v>0</v>
      </c>
      <c r="M1271" s="3">
        <f t="shared" si="99"/>
        <v>48.5</v>
      </c>
    </row>
    <row r="1272" spans="1:13" x14ac:dyDescent="0.35">
      <c r="A1272" s="5">
        <v>43751</v>
      </c>
      <c r="B1272" s="2" t="s">
        <v>68</v>
      </c>
      <c r="C1272" s="3">
        <v>12</v>
      </c>
      <c r="D1272" s="3">
        <v>2.37</v>
      </c>
      <c r="E1272" s="3">
        <v>2.37</v>
      </c>
      <c r="F1272" s="3">
        <v>12</v>
      </c>
      <c r="G1272" s="2">
        <v>1</v>
      </c>
      <c r="H1272" s="2" t="str">
        <f t="shared" si="95"/>
        <v>Sunday</v>
      </c>
      <c r="I1272" s="5">
        <f t="shared" si="96"/>
        <v>43754</v>
      </c>
      <c r="J1272" s="2" t="str">
        <f t="shared" si="97"/>
        <v>Wednesday</v>
      </c>
      <c r="K1272" s="2" t="str">
        <f t="shared" si="98"/>
        <v>Weekend</v>
      </c>
      <c r="L1272" s="3">
        <f>IF(VLOOKUP(H1272,Discount_Days!A:C,3,0)&gt;0,VLOOKUP(H1272,Discount_Days!A:C,3,0)*NewSales_1001_1015!F1272,0)</f>
        <v>0</v>
      </c>
      <c r="M1272" s="3">
        <f t="shared" si="99"/>
        <v>12</v>
      </c>
    </row>
    <row r="1273" spans="1:13" x14ac:dyDescent="0.35">
      <c r="A1273" s="5">
        <v>43752</v>
      </c>
      <c r="B1273" s="2" t="s">
        <v>68</v>
      </c>
      <c r="C1273" s="3">
        <v>12</v>
      </c>
      <c r="D1273" s="3">
        <v>2.37</v>
      </c>
      <c r="E1273" s="3">
        <v>2.37</v>
      </c>
      <c r="F1273" s="3">
        <v>12</v>
      </c>
      <c r="G1273" s="2">
        <v>1</v>
      </c>
      <c r="H1273" s="2" t="str">
        <f t="shared" si="95"/>
        <v>Monday</v>
      </c>
      <c r="I1273" s="5">
        <f t="shared" si="96"/>
        <v>43755</v>
      </c>
      <c r="J1273" s="2" t="str">
        <f t="shared" si="97"/>
        <v>Thursday</v>
      </c>
      <c r="K1273" s="2" t="str">
        <f t="shared" si="98"/>
        <v>Weekend</v>
      </c>
      <c r="L1273" s="3">
        <f>IF(VLOOKUP(H1273,Discount_Days!A:C,3,0)&gt;0,VLOOKUP(H1273,Discount_Days!A:C,3,0)*NewSales_1001_1015!F1273,0)</f>
        <v>0</v>
      </c>
      <c r="M1273" s="3">
        <f t="shared" si="99"/>
        <v>12</v>
      </c>
    </row>
    <row r="1274" spans="1:13" x14ac:dyDescent="0.35">
      <c r="A1274" s="5">
        <v>43753</v>
      </c>
      <c r="B1274" s="2" t="s">
        <v>68</v>
      </c>
      <c r="C1274" s="3">
        <v>9.6</v>
      </c>
      <c r="D1274" s="3">
        <v>2.37</v>
      </c>
      <c r="E1274" s="3">
        <v>11.85</v>
      </c>
      <c r="F1274" s="3">
        <v>48</v>
      </c>
      <c r="G1274" s="2">
        <v>5</v>
      </c>
      <c r="H1274" s="2" t="str">
        <f t="shared" si="95"/>
        <v>Tuesday</v>
      </c>
      <c r="I1274" s="5">
        <f t="shared" si="96"/>
        <v>43756</v>
      </c>
      <c r="J1274" s="2" t="str">
        <f t="shared" si="97"/>
        <v>Friday</v>
      </c>
      <c r="K1274" s="2" t="str">
        <f t="shared" si="98"/>
        <v>Weekday</v>
      </c>
      <c r="L1274" s="3">
        <f>IF(VLOOKUP(H1274,Discount_Days!A:C,3,0)&gt;0,VLOOKUP(H1274,Discount_Days!A:C,3,0)*NewSales_1001_1015!F1274,0)</f>
        <v>2.4000000000000004</v>
      </c>
      <c r="M1274" s="3">
        <f t="shared" si="99"/>
        <v>45.6</v>
      </c>
    </row>
    <row r="1275" spans="1:13" x14ac:dyDescent="0.35">
      <c r="A1275" s="5">
        <v>43740</v>
      </c>
      <c r="B1275" s="2" t="s">
        <v>69</v>
      </c>
      <c r="C1275" s="3">
        <v>20</v>
      </c>
      <c r="D1275" s="3">
        <v>6</v>
      </c>
      <c r="E1275" s="3">
        <v>48</v>
      </c>
      <c r="F1275" s="3">
        <v>160</v>
      </c>
      <c r="G1275" s="2">
        <v>8</v>
      </c>
      <c r="H1275" s="2" t="str">
        <f t="shared" si="95"/>
        <v>Wednesday</v>
      </c>
      <c r="I1275" s="5">
        <f t="shared" si="96"/>
        <v>43743</v>
      </c>
      <c r="J1275" s="2" t="str">
        <f t="shared" si="97"/>
        <v>Saturday</v>
      </c>
      <c r="K1275" s="2" t="str">
        <f t="shared" si="98"/>
        <v>Weekday</v>
      </c>
      <c r="L1275" s="3">
        <f>IF(VLOOKUP(H1275,Discount_Days!A:C,3,0)&gt;0,VLOOKUP(H1275,Discount_Days!A:C,3,0)*NewSales_1001_1015!F1275,0)</f>
        <v>0</v>
      </c>
      <c r="M1275" s="3">
        <f t="shared" si="99"/>
        <v>160</v>
      </c>
    </row>
    <row r="1276" spans="1:13" x14ac:dyDescent="0.35">
      <c r="A1276" s="5">
        <v>43741</v>
      </c>
      <c r="B1276" s="2" t="s">
        <v>69</v>
      </c>
      <c r="C1276" s="3">
        <v>20</v>
      </c>
      <c r="D1276" s="3">
        <v>6</v>
      </c>
      <c r="E1276" s="3">
        <v>12</v>
      </c>
      <c r="F1276" s="3">
        <v>40</v>
      </c>
      <c r="G1276" s="2">
        <v>2</v>
      </c>
      <c r="H1276" s="2" t="str">
        <f t="shared" si="95"/>
        <v>Thursday</v>
      </c>
      <c r="I1276" s="5">
        <f t="shared" si="96"/>
        <v>43744</v>
      </c>
      <c r="J1276" s="2" t="str">
        <f t="shared" si="97"/>
        <v>Sunday</v>
      </c>
      <c r="K1276" s="2" t="str">
        <f t="shared" si="98"/>
        <v>Weekday</v>
      </c>
      <c r="L1276" s="3">
        <f>IF(VLOOKUP(H1276,Discount_Days!A:C,3,0)&gt;0,VLOOKUP(H1276,Discount_Days!A:C,3,0)*NewSales_1001_1015!F1276,0)</f>
        <v>4</v>
      </c>
      <c r="M1276" s="3">
        <f t="shared" si="99"/>
        <v>36</v>
      </c>
    </row>
    <row r="1277" spans="1:13" x14ac:dyDescent="0.35">
      <c r="A1277" s="5">
        <v>43742</v>
      </c>
      <c r="B1277" s="2" t="s">
        <v>69</v>
      </c>
      <c r="C1277" s="3">
        <v>17.14</v>
      </c>
      <c r="D1277" s="3">
        <v>6</v>
      </c>
      <c r="E1277" s="3">
        <v>42</v>
      </c>
      <c r="F1277" s="3">
        <v>120</v>
      </c>
      <c r="G1277" s="2">
        <v>7</v>
      </c>
      <c r="H1277" s="2" t="str">
        <f t="shared" si="95"/>
        <v>Friday</v>
      </c>
      <c r="I1277" s="5">
        <f t="shared" si="96"/>
        <v>43745</v>
      </c>
      <c r="J1277" s="2" t="str">
        <f t="shared" si="97"/>
        <v>Monday</v>
      </c>
      <c r="K1277" s="2" t="str">
        <f t="shared" si="98"/>
        <v>Weekday</v>
      </c>
      <c r="L1277" s="3">
        <f>IF(VLOOKUP(H1277,Discount_Days!A:C,3,0)&gt;0,VLOOKUP(H1277,Discount_Days!A:C,3,0)*NewSales_1001_1015!F1277,0)</f>
        <v>0</v>
      </c>
      <c r="M1277" s="3">
        <f t="shared" si="99"/>
        <v>120</v>
      </c>
    </row>
    <row r="1278" spans="1:13" x14ac:dyDescent="0.35">
      <c r="A1278" s="5">
        <v>43743</v>
      </c>
      <c r="B1278" s="2" t="s">
        <v>69</v>
      </c>
      <c r="C1278" s="3">
        <v>20</v>
      </c>
      <c r="D1278" s="3">
        <v>6</v>
      </c>
      <c r="E1278" s="3">
        <v>6</v>
      </c>
      <c r="F1278" s="3">
        <v>20</v>
      </c>
      <c r="G1278" s="2">
        <v>1</v>
      </c>
      <c r="H1278" s="2" t="str">
        <f t="shared" si="95"/>
        <v>Saturday</v>
      </c>
      <c r="I1278" s="5">
        <f t="shared" si="96"/>
        <v>43746</v>
      </c>
      <c r="J1278" s="2" t="str">
        <f t="shared" si="97"/>
        <v>Tuesday</v>
      </c>
      <c r="K1278" s="2" t="str">
        <f t="shared" si="98"/>
        <v>Weekend</v>
      </c>
      <c r="L1278" s="3">
        <f>IF(VLOOKUP(H1278,Discount_Days!A:C,3,0)&gt;0,VLOOKUP(H1278,Discount_Days!A:C,3,0)*NewSales_1001_1015!F1278,0)</f>
        <v>0</v>
      </c>
      <c r="M1278" s="3">
        <f t="shared" si="99"/>
        <v>20</v>
      </c>
    </row>
    <row r="1279" spans="1:13" x14ac:dyDescent="0.35">
      <c r="A1279" s="5">
        <v>43744</v>
      </c>
      <c r="B1279" s="2" t="s">
        <v>69</v>
      </c>
      <c r="C1279" s="3">
        <v>20</v>
      </c>
      <c r="D1279" s="3">
        <v>6</v>
      </c>
      <c r="E1279" s="3">
        <v>12</v>
      </c>
      <c r="F1279" s="3">
        <v>40</v>
      </c>
      <c r="G1279" s="2">
        <v>2</v>
      </c>
      <c r="H1279" s="2" t="str">
        <f t="shared" si="95"/>
        <v>Sunday</v>
      </c>
      <c r="I1279" s="5">
        <f t="shared" si="96"/>
        <v>43747</v>
      </c>
      <c r="J1279" s="2" t="str">
        <f t="shared" si="97"/>
        <v>Wednesday</v>
      </c>
      <c r="K1279" s="2" t="str">
        <f t="shared" si="98"/>
        <v>Weekend</v>
      </c>
      <c r="L1279" s="3">
        <f>IF(VLOOKUP(H1279,Discount_Days!A:C,3,0)&gt;0,VLOOKUP(H1279,Discount_Days!A:C,3,0)*NewSales_1001_1015!F1279,0)</f>
        <v>0</v>
      </c>
      <c r="M1279" s="3">
        <f t="shared" si="99"/>
        <v>40</v>
      </c>
    </row>
    <row r="1280" spans="1:13" x14ac:dyDescent="0.35">
      <c r="A1280" s="5">
        <v>43745</v>
      </c>
      <c r="B1280" s="2" t="s">
        <v>69</v>
      </c>
      <c r="C1280" s="3">
        <v>20</v>
      </c>
      <c r="D1280" s="3">
        <v>6</v>
      </c>
      <c r="E1280" s="3">
        <v>12</v>
      </c>
      <c r="F1280" s="3">
        <v>40</v>
      </c>
      <c r="G1280" s="2">
        <v>2</v>
      </c>
      <c r="H1280" s="2" t="str">
        <f t="shared" si="95"/>
        <v>Monday</v>
      </c>
      <c r="I1280" s="5">
        <f t="shared" si="96"/>
        <v>43748</v>
      </c>
      <c r="J1280" s="2" t="str">
        <f t="shared" si="97"/>
        <v>Thursday</v>
      </c>
      <c r="K1280" s="2" t="str">
        <f t="shared" si="98"/>
        <v>Weekend</v>
      </c>
      <c r="L1280" s="3">
        <f>IF(VLOOKUP(H1280,Discount_Days!A:C,3,0)&gt;0,VLOOKUP(H1280,Discount_Days!A:C,3,0)*NewSales_1001_1015!F1280,0)</f>
        <v>0</v>
      </c>
      <c r="M1280" s="3">
        <f t="shared" si="99"/>
        <v>40</v>
      </c>
    </row>
    <row r="1281" spans="1:13" x14ac:dyDescent="0.35">
      <c r="A1281" s="5">
        <v>43746</v>
      </c>
      <c r="B1281" s="2" t="s">
        <v>69</v>
      </c>
      <c r="C1281" s="3">
        <v>20</v>
      </c>
      <c r="D1281" s="3">
        <v>6</v>
      </c>
      <c r="E1281" s="3">
        <v>24</v>
      </c>
      <c r="F1281" s="3">
        <v>80</v>
      </c>
      <c r="G1281" s="2">
        <v>4</v>
      </c>
      <c r="H1281" s="2" t="str">
        <f t="shared" si="95"/>
        <v>Tuesday</v>
      </c>
      <c r="I1281" s="5">
        <f t="shared" si="96"/>
        <v>43749</v>
      </c>
      <c r="J1281" s="2" t="str">
        <f t="shared" si="97"/>
        <v>Friday</v>
      </c>
      <c r="K1281" s="2" t="str">
        <f t="shared" si="98"/>
        <v>Weekday</v>
      </c>
      <c r="L1281" s="3">
        <f>IF(VLOOKUP(H1281,Discount_Days!A:C,3,0)&gt;0,VLOOKUP(H1281,Discount_Days!A:C,3,0)*NewSales_1001_1015!F1281,0)</f>
        <v>4</v>
      </c>
      <c r="M1281" s="3">
        <f t="shared" si="99"/>
        <v>76</v>
      </c>
    </row>
    <row r="1282" spans="1:13" x14ac:dyDescent="0.35">
      <c r="A1282" s="5">
        <v>43747</v>
      </c>
      <c r="B1282" s="2" t="s">
        <v>69</v>
      </c>
      <c r="C1282" s="3">
        <v>20</v>
      </c>
      <c r="D1282" s="3">
        <v>6</v>
      </c>
      <c r="E1282" s="3">
        <v>24</v>
      </c>
      <c r="F1282" s="3">
        <v>80</v>
      </c>
      <c r="G1282" s="2">
        <v>4</v>
      </c>
      <c r="H1282" s="2" t="str">
        <f t="shared" si="95"/>
        <v>Wednesday</v>
      </c>
      <c r="I1282" s="5">
        <f t="shared" si="96"/>
        <v>43750</v>
      </c>
      <c r="J1282" s="2" t="str">
        <f t="shared" si="97"/>
        <v>Saturday</v>
      </c>
      <c r="K1282" s="2" t="str">
        <f t="shared" si="98"/>
        <v>Weekday</v>
      </c>
      <c r="L1282" s="3">
        <f>IF(VLOOKUP(H1282,Discount_Days!A:C,3,0)&gt;0,VLOOKUP(H1282,Discount_Days!A:C,3,0)*NewSales_1001_1015!F1282,0)</f>
        <v>0</v>
      </c>
      <c r="M1282" s="3">
        <f t="shared" si="99"/>
        <v>80</v>
      </c>
    </row>
    <row r="1283" spans="1:13" x14ac:dyDescent="0.35">
      <c r="A1283" s="5">
        <v>43748</v>
      </c>
      <c r="B1283" s="2" t="s">
        <v>69</v>
      </c>
      <c r="C1283" s="3">
        <v>20</v>
      </c>
      <c r="D1283" s="3">
        <v>6</v>
      </c>
      <c r="E1283" s="3">
        <v>12</v>
      </c>
      <c r="F1283" s="3">
        <v>40</v>
      </c>
      <c r="G1283" s="2">
        <v>2</v>
      </c>
      <c r="H1283" s="2" t="str">
        <f t="shared" ref="H1283:H1346" si="100">TEXT(A1283,"dddd")</f>
        <v>Thursday</v>
      </c>
      <c r="I1283" s="5">
        <f t="shared" ref="I1283:I1346" si="101">A1283+3</f>
        <v>43751</v>
      </c>
      <c r="J1283" s="2" t="str">
        <f t="shared" ref="J1283:J1346" si="102">TEXT(I1283,"dddd")</f>
        <v>Sunday</v>
      </c>
      <c r="K1283" s="2" t="str">
        <f t="shared" ref="K1283:K1346" si="103">IF(OR(H1283="Mondayday",H1283="Tuesday",H1283="Wednesday",H1283="Thursday",H1283="Friday"),"Weekday","Weekend")</f>
        <v>Weekday</v>
      </c>
      <c r="L1283" s="3">
        <f>IF(VLOOKUP(H1283,Discount_Days!A:C,3,0)&gt;0,VLOOKUP(H1283,Discount_Days!A:C,3,0)*NewSales_1001_1015!F1283,0)</f>
        <v>4</v>
      </c>
      <c r="M1283" s="3">
        <f t="shared" ref="M1283:M1346" si="104">F1283-L1283</f>
        <v>36</v>
      </c>
    </row>
    <row r="1284" spans="1:13" x14ac:dyDescent="0.35">
      <c r="A1284" s="5">
        <v>43749</v>
      </c>
      <c r="B1284" s="2" t="s">
        <v>69</v>
      </c>
      <c r="C1284" s="3">
        <v>20</v>
      </c>
      <c r="D1284" s="3">
        <v>6</v>
      </c>
      <c r="E1284" s="3">
        <v>36</v>
      </c>
      <c r="F1284" s="3">
        <v>120</v>
      </c>
      <c r="G1284" s="2">
        <v>6</v>
      </c>
      <c r="H1284" s="2" t="str">
        <f t="shared" si="100"/>
        <v>Friday</v>
      </c>
      <c r="I1284" s="5">
        <f t="shared" si="101"/>
        <v>43752</v>
      </c>
      <c r="J1284" s="2" t="str">
        <f t="shared" si="102"/>
        <v>Monday</v>
      </c>
      <c r="K1284" s="2" t="str">
        <f t="shared" si="103"/>
        <v>Weekday</v>
      </c>
      <c r="L1284" s="3">
        <f>IF(VLOOKUP(H1284,Discount_Days!A:C,3,0)&gt;0,VLOOKUP(H1284,Discount_Days!A:C,3,0)*NewSales_1001_1015!F1284,0)</f>
        <v>0</v>
      </c>
      <c r="M1284" s="3">
        <f t="shared" si="104"/>
        <v>120</v>
      </c>
    </row>
    <row r="1285" spans="1:13" x14ac:dyDescent="0.35">
      <c r="A1285" s="5">
        <v>43750</v>
      </c>
      <c r="B1285" s="2" t="s">
        <v>69</v>
      </c>
      <c r="C1285" s="3">
        <v>20</v>
      </c>
      <c r="D1285" s="3">
        <v>6</v>
      </c>
      <c r="E1285" s="3">
        <v>18</v>
      </c>
      <c r="F1285" s="3">
        <v>60</v>
      </c>
      <c r="G1285" s="2">
        <v>3</v>
      </c>
      <c r="H1285" s="2" t="str">
        <f t="shared" si="100"/>
        <v>Saturday</v>
      </c>
      <c r="I1285" s="5">
        <f t="shared" si="101"/>
        <v>43753</v>
      </c>
      <c r="J1285" s="2" t="str">
        <f t="shared" si="102"/>
        <v>Tuesday</v>
      </c>
      <c r="K1285" s="2" t="str">
        <f t="shared" si="103"/>
        <v>Weekend</v>
      </c>
      <c r="L1285" s="3">
        <f>IF(VLOOKUP(H1285,Discount_Days!A:C,3,0)&gt;0,VLOOKUP(H1285,Discount_Days!A:C,3,0)*NewSales_1001_1015!F1285,0)</f>
        <v>0</v>
      </c>
      <c r="M1285" s="3">
        <f t="shared" si="104"/>
        <v>60</v>
      </c>
    </row>
    <row r="1286" spans="1:13" x14ac:dyDescent="0.35">
      <c r="A1286" s="5">
        <v>43751</v>
      </c>
      <c r="B1286" s="2" t="s">
        <v>69</v>
      </c>
      <c r="C1286" s="3">
        <v>20</v>
      </c>
      <c r="D1286" s="3">
        <v>6</v>
      </c>
      <c r="E1286" s="3">
        <v>12</v>
      </c>
      <c r="F1286" s="3">
        <v>40</v>
      </c>
      <c r="G1286" s="2">
        <v>2</v>
      </c>
      <c r="H1286" s="2" t="str">
        <f t="shared" si="100"/>
        <v>Sunday</v>
      </c>
      <c r="I1286" s="5">
        <f t="shared" si="101"/>
        <v>43754</v>
      </c>
      <c r="J1286" s="2" t="str">
        <f t="shared" si="102"/>
        <v>Wednesday</v>
      </c>
      <c r="K1286" s="2" t="str">
        <f t="shared" si="103"/>
        <v>Weekend</v>
      </c>
      <c r="L1286" s="3">
        <f>IF(VLOOKUP(H1286,Discount_Days!A:C,3,0)&gt;0,VLOOKUP(H1286,Discount_Days!A:C,3,0)*NewSales_1001_1015!F1286,0)</f>
        <v>0</v>
      </c>
      <c r="M1286" s="3">
        <f t="shared" si="104"/>
        <v>40</v>
      </c>
    </row>
    <row r="1287" spans="1:13" x14ac:dyDescent="0.35">
      <c r="A1287" s="5">
        <v>43752</v>
      </c>
      <c r="B1287" s="2" t="s">
        <v>69</v>
      </c>
      <c r="C1287" s="3">
        <v>20</v>
      </c>
      <c r="D1287" s="3">
        <v>6</v>
      </c>
      <c r="E1287" s="3">
        <v>6</v>
      </c>
      <c r="F1287" s="3">
        <v>20</v>
      </c>
      <c r="G1287" s="2">
        <v>1</v>
      </c>
      <c r="H1287" s="2" t="str">
        <f t="shared" si="100"/>
        <v>Monday</v>
      </c>
      <c r="I1287" s="5">
        <f t="shared" si="101"/>
        <v>43755</v>
      </c>
      <c r="J1287" s="2" t="str">
        <f t="shared" si="102"/>
        <v>Thursday</v>
      </c>
      <c r="K1287" s="2" t="str">
        <f t="shared" si="103"/>
        <v>Weekend</v>
      </c>
      <c r="L1287" s="3">
        <f>IF(VLOOKUP(H1287,Discount_Days!A:C,3,0)&gt;0,VLOOKUP(H1287,Discount_Days!A:C,3,0)*NewSales_1001_1015!F1287,0)</f>
        <v>0</v>
      </c>
      <c r="M1287" s="3">
        <f t="shared" si="104"/>
        <v>20</v>
      </c>
    </row>
    <row r="1288" spans="1:13" x14ac:dyDescent="0.35">
      <c r="A1288" s="5">
        <v>43753</v>
      </c>
      <c r="B1288" s="2" t="s">
        <v>69</v>
      </c>
      <c r="C1288" s="3">
        <v>20</v>
      </c>
      <c r="D1288" s="3">
        <v>6</v>
      </c>
      <c r="E1288" s="3">
        <v>12</v>
      </c>
      <c r="F1288" s="3">
        <v>40</v>
      </c>
      <c r="G1288" s="2">
        <v>2</v>
      </c>
      <c r="H1288" s="2" t="str">
        <f t="shared" si="100"/>
        <v>Tuesday</v>
      </c>
      <c r="I1288" s="5">
        <f t="shared" si="101"/>
        <v>43756</v>
      </c>
      <c r="J1288" s="2" t="str">
        <f t="shared" si="102"/>
        <v>Friday</v>
      </c>
      <c r="K1288" s="2" t="str">
        <f t="shared" si="103"/>
        <v>Weekday</v>
      </c>
      <c r="L1288" s="3">
        <f>IF(VLOOKUP(H1288,Discount_Days!A:C,3,0)&gt;0,VLOOKUP(H1288,Discount_Days!A:C,3,0)*NewSales_1001_1015!F1288,0)</f>
        <v>2</v>
      </c>
      <c r="M1288" s="3">
        <f t="shared" si="104"/>
        <v>38</v>
      </c>
    </row>
    <row r="1289" spans="1:13" x14ac:dyDescent="0.35">
      <c r="A1289" s="5">
        <v>43740</v>
      </c>
      <c r="B1289" s="2" t="s">
        <v>167</v>
      </c>
      <c r="C1289" s="3">
        <v>20</v>
      </c>
      <c r="D1289" s="3">
        <v>7.44</v>
      </c>
      <c r="E1289" s="3">
        <v>7.44</v>
      </c>
      <c r="F1289" s="3">
        <v>20</v>
      </c>
      <c r="G1289" s="2">
        <v>1</v>
      </c>
      <c r="H1289" s="2" t="str">
        <f t="shared" si="100"/>
        <v>Wednesday</v>
      </c>
      <c r="I1289" s="5">
        <f t="shared" si="101"/>
        <v>43743</v>
      </c>
      <c r="J1289" s="2" t="str">
        <f t="shared" si="102"/>
        <v>Saturday</v>
      </c>
      <c r="K1289" s="2" t="str">
        <f t="shared" si="103"/>
        <v>Weekday</v>
      </c>
      <c r="L1289" s="3">
        <f>IF(VLOOKUP(H1289,Discount_Days!A:C,3,0)&gt;0,VLOOKUP(H1289,Discount_Days!A:C,3,0)*NewSales_1001_1015!F1289,0)</f>
        <v>0</v>
      </c>
      <c r="M1289" s="3">
        <f t="shared" si="104"/>
        <v>20</v>
      </c>
    </row>
    <row r="1290" spans="1:13" x14ac:dyDescent="0.35">
      <c r="A1290" s="5">
        <v>43741</v>
      </c>
      <c r="B1290" s="2" t="s">
        <v>167</v>
      </c>
      <c r="C1290" s="3">
        <v>20</v>
      </c>
      <c r="D1290" s="3">
        <v>7.44</v>
      </c>
      <c r="E1290" s="3">
        <v>29.76</v>
      </c>
      <c r="F1290" s="3">
        <v>80</v>
      </c>
      <c r="G1290" s="2">
        <v>4</v>
      </c>
      <c r="H1290" s="2" t="str">
        <f t="shared" si="100"/>
        <v>Thursday</v>
      </c>
      <c r="I1290" s="5">
        <f t="shared" si="101"/>
        <v>43744</v>
      </c>
      <c r="J1290" s="2" t="str">
        <f t="shared" si="102"/>
        <v>Sunday</v>
      </c>
      <c r="K1290" s="2" t="str">
        <f t="shared" si="103"/>
        <v>Weekday</v>
      </c>
      <c r="L1290" s="3">
        <f>IF(VLOOKUP(H1290,Discount_Days!A:C,3,0)&gt;0,VLOOKUP(H1290,Discount_Days!A:C,3,0)*NewSales_1001_1015!F1290,0)</f>
        <v>8</v>
      </c>
      <c r="M1290" s="3">
        <f t="shared" si="104"/>
        <v>72</v>
      </c>
    </row>
    <row r="1291" spans="1:13" x14ac:dyDescent="0.35">
      <c r="A1291" s="5">
        <v>43742</v>
      </c>
      <c r="B1291" s="2" t="s">
        <v>167</v>
      </c>
      <c r="C1291" s="3">
        <v>20</v>
      </c>
      <c r="D1291" s="3">
        <v>7.44</v>
      </c>
      <c r="E1291" s="3">
        <v>29.76</v>
      </c>
      <c r="F1291" s="3">
        <v>80</v>
      </c>
      <c r="G1291" s="2">
        <v>4</v>
      </c>
      <c r="H1291" s="2" t="str">
        <f t="shared" si="100"/>
        <v>Friday</v>
      </c>
      <c r="I1291" s="5">
        <f t="shared" si="101"/>
        <v>43745</v>
      </c>
      <c r="J1291" s="2" t="str">
        <f t="shared" si="102"/>
        <v>Monday</v>
      </c>
      <c r="K1291" s="2" t="str">
        <f t="shared" si="103"/>
        <v>Weekday</v>
      </c>
      <c r="L1291" s="3">
        <f>IF(VLOOKUP(H1291,Discount_Days!A:C,3,0)&gt;0,VLOOKUP(H1291,Discount_Days!A:C,3,0)*NewSales_1001_1015!F1291,0)</f>
        <v>0</v>
      </c>
      <c r="M1291" s="3">
        <f t="shared" si="104"/>
        <v>80</v>
      </c>
    </row>
    <row r="1292" spans="1:13" x14ac:dyDescent="0.35">
      <c r="A1292" s="5">
        <v>43743</v>
      </c>
      <c r="B1292" s="2" t="s">
        <v>167</v>
      </c>
      <c r="C1292" s="3">
        <v>21.4</v>
      </c>
      <c r="D1292" s="3">
        <v>7.44</v>
      </c>
      <c r="E1292" s="3">
        <v>14.88</v>
      </c>
      <c r="F1292" s="3">
        <v>42.8</v>
      </c>
      <c r="G1292" s="2">
        <v>2</v>
      </c>
      <c r="H1292" s="2" t="str">
        <f t="shared" si="100"/>
        <v>Saturday</v>
      </c>
      <c r="I1292" s="5">
        <f t="shared" si="101"/>
        <v>43746</v>
      </c>
      <c r="J1292" s="2" t="str">
        <f t="shared" si="102"/>
        <v>Tuesday</v>
      </c>
      <c r="K1292" s="2" t="str">
        <f t="shared" si="103"/>
        <v>Weekend</v>
      </c>
      <c r="L1292" s="3">
        <f>IF(VLOOKUP(H1292,Discount_Days!A:C,3,0)&gt;0,VLOOKUP(H1292,Discount_Days!A:C,3,0)*NewSales_1001_1015!F1292,0)</f>
        <v>0</v>
      </c>
      <c r="M1292" s="3">
        <f t="shared" si="104"/>
        <v>42.8</v>
      </c>
    </row>
    <row r="1293" spans="1:13" x14ac:dyDescent="0.35">
      <c r="A1293" s="5">
        <v>43744</v>
      </c>
      <c r="B1293" s="2" t="s">
        <v>167</v>
      </c>
      <c r="C1293" s="3">
        <v>20</v>
      </c>
      <c r="D1293" s="3">
        <v>7.44</v>
      </c>
      <c r="E1293" s="3">
        <v>14.88</v>
      </c>
      <c r="F1293" s="3">
        <v>40</v>
      </c>
      <c r="G1293" s="2">
        <v>2</v>
      </c>
      <c r="H1293" s="2" t="str">
        <f t="shared" si="100"/>
        <v>Sunday</v>
      </c>
      <c r="I1293" s="5">
        <f t="shared" si="101"/>
        <v>43747</v>
      </c>
      <c r="J1293" s="2" t="str">
        <f t="shared" si="102"/>
        <v>Wednesday</v>
      </c>
      <c r="K1293" s="2" t="str">
        <f t="shared" si="103"/>
        <v>Weekend</v>
      </c>
      <c r="L1293" s="3">
        <f>IF(VLOOKUP(H1293,Discount_Days!A:C,3,0)&gt;0,VLOOKUP(H1293,Discount_Days!A:C,3,0)*NewSales_1001_1015!F1293,0)</f>
        <v>0</v>
      </c>
      <c r="M1293" s="3">
        <f t="shared" si="104"/>
        <v>40</v>
      </c>
    </row>
    <row r="1294" spans="1:13" x14ac:dyDescent="0.35">
      <c r="A1294" s="5">
        <v>43745</v>
      </c>
      <c r="B1294" s="2" t="s">
        <v>167</v>
      </c>
      <c r="C1294" s="3">
        <v>22.78</v>
      </c>
      <c r="D1294" s="3">
        <v>7.44</v>
      </c>
      <c r="E1294" s="3">
        <v>7.44</v>
      </c>
      <c r="F1294" s="3">
        <v>22.78</v>
      </c>
      <c r="G1294" s="2">
        <v>1</v>
      </c>
      <c r="H1294" s="2" t="str">
        <f t="shared" si="100"/>
        <v>Monday</v>
      </c>
      <c r="I1294" s="5">
        <f t="shared" si="101"/>
        <v>43748</v>
      </c>
      <c r="J1294" s="2" t="str">
        <f t="shared" si="102"/>
        <v>Thursday</v>
      </c>
      <c r="K1294" s="2" t="str">
        <f t="shared" si="103"/>
        <v>Weekend</v>
      </c>
      <c r="L1294" s="3">
        <f>IF(VLOOKUP(H1294,Discount_Days!A:C,3,0)&gt;0,VLOOKUP(H1294,Discount_Days!A:C,3,0)*NewSales_1001_1015!F1294,0)</f>
        <v>0</v>
      </c>
      <c r="M1294" s="3">
        <f t="shared" si="104"/>
        <v>22.78</v>
      </c>
    </row>
    <row r="1295" spans="1:13" x14ac:dyDescent="0.35">
      <c r="A1295" s="5">
        <v>43746</v>
      </c>
      <c r="B1295" s="2" t="s">
        <v>167</v>
      </c>
      <c r="C1295" s="3">
        <v>20</v>
      </c>
      <c r="D1295" s="3">
        <v>7.44</v>
      </c>
      <c r="E1295" s="3">
        <v>7.44</v>
      </c>
      <c r="F1295" s="3">
        <v>20</v>
      </c>
      <c r="G1295" s="2">
        <v>1</v>
      </c>
      <c r="H1295" s="2" t="str">
        <f t="shared" si="100"/>
        <v>Tuesday</v>
      </c>
      <c r="I1295" s="5">
        <f t="shared" si="101"/>
        <v>43749</v>
      </c>
      <c r="J1295" s="2" t="str">
        <f t="shared" si="102"/>
        <v>Friday</v>
      </c>
      <c r="K1295" s="2" t="str">
        <f t="shared" si="103"/>
        <v>Weekday</v>
      </c>
      <c r="L1295" s="3">
        <f>IF(VLOOKUP(H1295,Discount_Days!A:C,3,0)&gt;0,VLOOKUP(H1295,Discount_Days!A:C,3,0)*NewSales_1001_1015!F1295,0)</f>
        <v>1</v>
      </c>
      <c r="M1295" s="3">
        <f t="shared" si="104"/>
        <v>19</v>
      </c>
    </row>
    <row r="1296" spans="1:13" x14ac:dyDescent="0.35">
      <c r="A1296" s="5">
        <v>43747</v>
      </c>
      <c r="B1296" s="2" t="s">
        <v>167</v>
      </c>
      <c r="C1296" s="3">
        <v>20</v>
      </c>
      <c r="D1296" s="3">
        <v>7.44</v>
      </c>
      <c r="E1296" s="3">
        <v>7.44</v>
      </c>
      <c r="F1296" s="3">
        <v>20</v>
      </c>
      <c r="G1296" s="2">
        <v>1</v>
      </c>
      <c r="H1296" s="2" t="str">
        <f t="shared" si="100"/>
        <v>Wednesday</v>
      </c>
      <c r="I1296" s="5">
        <f t="shared" si="101"/>
        <v>43750</v>
      </c>
      <c r="J1296" s="2" t="str">
        <f t="shared" si="102"/>
        <v>Saturday</v>
      </c>
      <c r="K1296" s="2" t="str">
        <f t="shared" si="103"/>
        <v>Weekday</v>
      </c>
      <c r="L1296" s="3">
        <f>IF(VLOOKUP(H1296,Discount_Days!A:C,3,0)&gt;0,VLOOKUP(H1296,Discount_Days!A:C,3,0)*NewSales_1001_1015!F1296,0)</f>
        <v>0</v>
      </c>
      <c r="M1296" s="3">
        <f t="shared" si="104"/>
        <v>20</v>
      </c>
    </row>
    <row r="1297" spans="1:13" x14ac:dyDescent="0.35">
      <c r="A1297" s="5">
        <v>43748</v>
      </c>
      <c r="B1297" s="2" t="s">
        <v>167</v>
      </c>
      <c r="C1297" s="3">
        <v>20</v>
      </c>
      <c r="D1297" s="3">
        <v>7.44</v>
      </c>
      <c r="E1297" s="3">
        <v>7.44</v>
      </c>
      <c r="F1297" s="3">
        <v>20</v>
      </c>
      <c r="G1297" s="2">
        <v>1</v>
      </c>
      <c r="H1297" s="2" t="str">
        <f t="shared" si="100"/>
        <v>Thursday</v>
      </c>
      <c r="I1297" s="5">
        <f t="shared" si="101"/>
        <v>43751</v>
      </c>
      <c r="J1297" s="2" t="str">
        <f t="shared" si="102"/>
        <v>Sunday</v>
      </c>
      <c r="K1297" s="2" t="str">
        <f t="shared" si="103"/>
        <v>Weekday</v>
      </c>
      <c r="L1297" s="3">
        <f>IF(VLOOKUP(H1297,Discount_Days!A:C,3,0)&gt;0,VLOOKUP(H1297,Discount_Days!A:C,3,0)*NewSales_1001_1015!F1297,0)</f>
        <v>2</v>
      </c>
      <c r="M1297" s="3">
        <f t="shared" si="104"/>
        <v>18</v>
      </c>
    </row>
    <row r="1298" spans="1:13" x14ac:dyDescent="0.35">
      <c r="A1298" s="5">
        <v>43750</v>
      </c>
      <c r="B1298" s="2" t="s">
        <v>167</v>
      </c>
      <c r="C1298" s="3">
        <v>20</v>
      </c>
      <c r="D1298" s="3">
        <v>7.44</v>
      </c>
      <c r="E1298" s="3">
        <v>14.88</v>
      </c>
      <c r="F1298" s="3">
        <v>40</v>
      </c>
      <c r="G1298" s="2">
        <v>2</v>
      </c>
      <c r="H1298" s="2" t="str">
        <f t="shared" si="100"/>
        <v>Saturday</v>
      </c>
      <c r="I1298" s="5">
        <f t="shared" si="101"/>
        <v>43753</v>
      </c>
      <c r="J1298" s="2" t="str">
        <f t="shared" si="102"/>
        <v>Tuesday</v>
      </c>
      <c r="K1298" s="2" t="str">
        <f t="shared" si="103"/>
        <v>Weekend</v>
      </c>
      <c r="L1298" s="3">
        <f>IF(VLOOKUP(H1298,Discount_Days!A:C,3,0)&gt;0,VLOOKUP(H1298,Discount_Days!A:C,3,0)*NewSales_1001_1015!F1298,0)</f>
        <v>0</v>
      </c>
      <c r="M1298" s="3">
        <f t="shared" si="104"/>
        <v>40</v>
      </c>
    </row>
    <row r="1299" spans="1:13" x14ac:dyDescent="0.35">
      <c r="A1299" s="5">
        <v>43751</v>
      </c>
      <c r="B1299" s="2" t="s">
        <v>167</v>
      </c>
      <c r="C1299" s="3">
        <v>20.97</v>
      </c>
      <c r="D1299" s="3">
        <v>7.44</v>
      </c>
      <c r="E1299" s="3">
        <v>22.32</v>
      </c>
      <c r="F1299" s="3">
        <v>62.91</v>
      </c>
      <c r="G1299" s="2">
        <v>3</v>
      </c>
      <c r="H1299" s="2" t="str">
        <f t="shared" si="100"/>
        <v>Sunday</v>
      </c>
      <c r="I1299" s="5">
        <f t="shared" si="101"/>
        <v>43754</v>
      </c>
      <c r="J1299" s="2" t="str">
        <f t="shared" si="102"/>
        <v>Wednesday</v>
      </c>
      <c r="K1299" s="2" t="str">
        <f t="shared" si="103"/>
        <v>Weekend</v>
      </c>
      <c r="L1299" s="3">
        <f>IF(VLOOKUP(H1299,Discount_Days!A:C,3,0)&gt;0,VLOOKUP(H1299,Discount_Days!A:C,3,0)*NewSales_1001_1015!F1299,0)</f>
        <v>0</v>
      </c>
      <c r="M1299" s="3">
        <f t="shared" si="104"/>
        <v>62.91</v>
      </c>
    </row>
    <row r="1300" spans="1:13" x14ac:dyDescent="0.35">
      <c r="A1300" s="5">
        <v>43752</v>
      </c>
      <c r="B1300" s="2" t="s">
        <v>167</v>
      </c>
      <c r="C1300" s="3">
        <v>20</v>
      </c>
      <c r="D1300" s="3">
        <v>7.44</v>
      </c>
      <c r="E1300" s="3">
        <v>7.44</v>
      </c>
      <c r="F1300" s="3">
        <v>20</v>
      </c>
      <c r="G1300" s="2">
        <v>1</v>
      </c>
      <c r="H1300" s="2" t="str">
        <f t="shared" si="100"/>
        <v>Monday</v>
      </c>
      <c r="I1300" s="5">
        <f t="shared" si="101"/>
        <v>43755</v>
      </c>
      <c r="J1300" s="2" t="str">
        <f t="shared" si="102"/>
        <v>Thursday</v>
      </c>
      <c r="K1300" s="2" t="str">
        <f t="shared" si="103"/>
        <v>Weekend</v>
      </c>
      <c r="L1300" s="3">
        <f>IF(VLOOKUP(H1300,Discount_Days!A:C,3,0)&gt;0,VLOOKUP(H1300,Discount_Days!A:C,3,0)*NewSales_1001_1015!F1300,0)</f>
        <v>0</v>
      </c>
      <c r="M1300" s="3">
        <f t="shared" si="104"/>
        <v>20</v>
      </c>
    </row>
    <row r="1301" spans="1:13" x14ac:dyDescent="0.35">
      <c r="A1301" s="5">
        <v>43753</v>
      </c>
      <c r="B1301" s="2" t="s">
        <v>167</v>
      </c>
      <c r="C1301" s="3">
        <v>20</v>
      </c>
      <c r="D1301" s="3">
        <v>7.44</v>
      </c>
      <c r="E1301" s="3">
        <v>14.88</v>
      </c>
      <c r="F1301" s="3">
        <v>40</v>
      </c>
      <c r="G1301" s="2">
        <v>2</v>
      </c>
      <c r="H1301" s="2" t="str">
        <f t="shared" si="100"/>
        <v>Tuesday</v>
      </c>
      <c r="I1301" s="5">
        <f t="shared" si="101"/>
        <v>43756</v>
      </c>
      <c r="J1301" s="2" t="str">
        <f t="shared" si="102"/>
        <v>Friday</v>
      </c>
      <c r="K1301" s="2" t="str">
        <f t="shared" si="103"/>
        <v>Weekday</v>
      </c>
      <c r="L1301" s="3">
        <f>IF(VLOOKUP(H1301,Discount_Days!A:C,3,0)&gt;0,VLOOKUP(H1301,Discount_Days!A:C,3,0)*NewSales_1001_1015!F1301,0)</f>
        <v>2</v>
      </c>
      <c r="M1301" s="3">
        <f t="shared" si="104"/>
        <v>38</v>
      </c>
    </row>
    <row r="1302" spans="1:13" x14ac:dyDescent="0.35">
      <c r="A1302" s="5">
        <v>43740</v>
      </c>
      <c r="B1302" s="2" t="s">
        <v>70</v>
      </c>
      <c r="C1302" s="3">
        <v>20</v>
      </c>
      <c r="D1302" s="3">
        <v>6.16</v>
      </c>
      <c r="E1302" s="3">
        <v>6.16</v>
      </c>
      <c r="F1302" s="3">
        <v>20</v>
      </c>
      <c r="G1302" s="2">
        <v>1</v>
      </c>
      <c r="H1302" s="2" t="str">
        <f t="shared" si="100"/>
        <v>Wednesday</v>
      </c>
      <c r="I1302" s="5">
        <f t="shared" si="101"/>
        <v>43743</v>
      </c>
      <c r="J1302" s="2" t="str">
        <f t="shared" si="102"/>
        <v>Saturday</v>
      </c>
      <c r="K1302" s="2" t="str">
        <f t="shared" si="103"/>
        <v>Weekday</v>
      </c>
      <c r="L1302" s="3">
        <f>IF(VLOOKUP(H1302,Discount_Days!A:C,3,0)&gt;0,VLOOKUP(H1302,Discount_Days!A:C,3,0)*NewSales_1001_1015!F1302,0)</f>
        <v>0</v>
      </c>
      <c r="M1302" s="3">
        <f t="shared" si="104"/>
        <v>20</v>
      </c>
    </row>
    <row r="1303" spans="1:13" x14ac:dyDescent="0.35">
      <c r="A1303" s="5">
        <v>43742</v>
      </c>
      <c r="B1303" s="2" t="s">
        <v>70</v>
      </c>
      <c r="C1303" s="3">
        <v>20</v>
      </c>
      <c r="D1303" s="3">
        <v>6.16</v>
      </c>
      <c r="E1303" s="3">
        <v>6.16</v>
      </c>
      <c r="F1303" s="3">
        <v>20</v>
      </c>
      <c r="G1303" s="2">
        <v>1</v>
      </c>
      <c r="H1303" s="2" t="str">
        <f t="shared" si="100"/>
        <v>Friday</v>
      </c>
      <c r="I1303" s="5">
        <f t="shared" si="101"/>
        <v>43745</v>
      </c>
      <c r="J1303" s="2" t="str">
        <f t="shared" si="102"/>
        <v>Monday</v>
      </c>
      <c r="K1303" s="2" t="str">
        <f t="shared" si="103"/>
        <v>Weekday</v>
      </c>
      <c r="L1303" s="3">
        <f>IF(VLOOKUP(H1303,Discount_Days!A:C,3,0)&gt;0,VLOOKUP(H1303,Discount_Days!A:C,3,0)*NewSales_1001_1015!F1303,0)</f>
        <v>0</v>
      </c>
      <c r="M1303" s="3">
        <f t="shared" si="104"/>
        <v>20</v>
      </c>
    </row>
    <row r="1304" spans="1:13" x14ac:dyDescent="0.35">
      <c r="A1304" s="5">
        <v>43751</v>
      </c>
      <c r="B1304" s="2" t="s">
        <v>70</v>
      </c>
      <c r="C1304" s="3">
        <v>20</v>
      </c>
      <c r="D1304" s="3">
        <v>6.16</v>
      </c>
      <c r="E1304" s="3">
        <v>6.16</v>
      </c>
      <c r="F1304" s="3">
        <v>20</v>
      </c>
      <c r="G1304" s="2">
        <v>1</v>
      </c>
      <c r="H1304" s="2" t="str">
        <f t="shared" si="100"/>
        <v>Sunday</v>
      </c>
      <c r="I1304" s="5">
        <f t="shared" si="101"/>
        <v>43754</v>
      </c>
      <c r="J1304" s="2" t="str">
        <f t="shared" si="102"/>
        <v>Wednesday</v>
      </c>
      <c r="K1304" s="2" t="str">
        <f t="shared" si="103"/>
        <v>Weekend</v>
      </c>
      <c r="L1304" s="3">
        <f>IF(VLOOKUP(H1304,Discount_Days!A:C,3,0)&gt;0,VLOOKUP(H1304,Discount_Days!A:C,3,0)*NewSales_1001_1015!F1304,0)</f>
        <v>0</v>
      </c>
      <c r="M1304" s="3">
        <f t="shared" si="104"/>
        <v>20</v>
      </c>
    </row>
    <row r="1305" spans="1:13" x14ac:dyDescent="0.35">
      <c r="A1305" s="5">
        <v>43740</v>
      </c>
      <c r="B1305" s="2" t="s">
        <v>253</v>
      </c>
      <c r="C1305" s="3">
        <v>36</v>
      </c>
      <c r="D1305" s="3">
        <v>16.579999999999998</v>
      </c>
      <c r="E1305" s="3">
        <v>16.579999999999998</v>
      </c>
      <c r="F1305" s="3">
        <v>36</v>
      </c>
      <c r="G1305" s="2">
        <v>1</v>
      </c>
      <c r="H1305" s="2" t="str">
        <f t="shared" si="100"/>
        <v>Wednesday</v>
      </c>
      <c r="I1305" s="5">
        <f t="shared" si="101"/>
        <v>43743</v>
      </c>
      <c r="J1305" s="2" t="str">
        <f t="shared" si="102"/>
        <v>Saturday</v>
      </c>
      <c r="K1305" s="2" t="str">
        <f t="shared" si="103"/>
        <v>Weekday</v>
      </c>
      <c r="L1305" s="3">
        <f>IF(VLOOKUP(H1305,Discount_Days!A:C,3,0)&gt;0,VLOOKUP(H1305,Discount_Days!A:C,3,0)*NewSales_1001_1015!F1305,0)</f>
        <v>0</v>
      </c>
      <c r="M1305" s="3">
        <f t="shared" si="104"/>
        <v>36</v>
      </c>
    </row>
    <row r="1306" spans="1:13" x14ac:dyDescent="0.35">
      <c r="A1306" s="5">
        <v>43746</v>
      </c>
      <c r="B1306" s="2" t="s">
        <v>253</v>
      </c>
      <c r="C1306" s="3">
        <v>36</v>
      </c>
      <c r="D1306" s="3">
        <v>16.579999999999998</v>
      </c>
      <c r="E1306" s="3">
        <v>33.159999999999997</v>
      </c>
      <c r="F1306" s="3">
        <v>72</v>
      </c>
      <c r="G1306" s="2">
        <v>2</v>
      </c>
      <c r="H1306" s="2" t="str">
        <f t="shared" si="100"/>
        <v>Tuesday</v>
      </c>
      <c r="I1306" s="5">
        <f t="shared" si="101"/>
        <v>43749</v>
      </c>
      <c r="J1306" s="2" t="str">
        <f t="shared" si="102"/>
        <v>Friday</v>
      </c>
      <c r="K1306" s="2" t="str">
        <f t="shared" si="103"/>
        <v>Weekday</v>
      </c>
      <c r="L1306" s="3">
        <f>IF(VLOOKUP(H1306,Discount_Days!A:C,3,0)&gt;0,VLOOKUP(H1306,Discount_Days!A:C,3,0)*NewSales_1001_1015!F1306,0)</f>
        <v>3.6</v>
      </c>
      <c r="M1306" s="3">
        <f t="shared" si="104"/>
        <v>68.400000000000006</v>
      </c>
    </row>
    <row r="1307" spans="1:13" x14ac:dyDescent="0.35">
      <c r="A1307" s="5">
        <v>43739</v>
      </c>
      <c r="B1307" s="2" t="s">
        <v>71</v>
      </c>
      <c r="C1307" s="3">
        <v>58</v>
      </c>
      <c r="D1307" s="3">
        <v>16.579999999999998</v>
      </c>
      <c r="E1307" s="3">
        <v>16.579999999999998</v>
      </c>
      <c r="F1307" s="3">
        <v>58</v>
      </c>
      <c r="G1307" s="2">
        <v>1</v>
      </c>
      <c r="H1307" s="2" t="str">
        <f t="shared" si="100"/>
        <v>Tuesday</v>
      </c>
      <c r="I1307" s="5">
        <f t="shared" si="101"/>
        <v>43742</v>
      </c>
      <c r="J1307" s="2" t="str">
        <f t="shared" si="102"/>
        <v>Friday</v>
      </c>
      <c r="K1307" s="2" t="str">
        <f t="shared" si="103"/>
        <v>Weekday</v>
      </c>
      <c r="L1307" s="3">
        <f>IF(VLOOKUP(H1307,Discount_Days!A:C,3,0)&gt;0,VLOOKUP(H1307,Discount_Days!A:C,3,0)*NewSales_1001_1015!F1307,0)</f>
        <v>2.9000000000000004</v>
      </c>
      <c r="M1307" s="3">
        <f t="shared" si="104"/>
        <v>55.1</v>
      </c>
    </row>
    <row r="1308" spans="1:13" x14ac:dyDescent="0.35">
      <c r="A1308" s="5">
        <v>43744</v>
      </c>
      <c r="B1308" s="2" t="s">
        <v>71</v>
      </c>
      <c r="C1308" s="3">
        <v>58</v>
      </c>
      <c r="D1308" s="3">
        <v>16.579999999999998</v>
      </c>
      <c r="E1308" s="3">
        <v>16.579999999999998</v>
      </c>
      <c r="F1308" s="3">
        <v>58</v>
      </c>
      <c r="G1308" s="2">
        <v>1</v>
      </c>
      <c r="H1308" s="2" t="str">
        <f t="shared" si="100"/>
        <v>Sunday</v>
      </c>
      <c r="I1308" s="5">
        <f t="shared" si="101"/>
        <v>43747</v>
      </c>
      <c r="J1308" s="2" t="str">
        <f t="shared" si="102"/>
        <v>Wednesday</v>
      </c>
      <c r="K1308" s="2" t="str">
        <f t="shared" si="103"/>
        <v>Weekend</v>
      </c>
      <c r="L1308" s="3">
        <f>IF(VLOOKUP(H1308,Discount_Days!A:C,3,0)&gt;0,VLOOKUP(H1308,Discount_Days!A:C,3,0)*NewSales_1001_1015!F1308,0)</f>
        <v>0</v>
      </c>
      <c r="M1308" s="3">
        <f t="shared" si="104"/>
        <v>58</v>
      </c>
    </row>
    <row r="1309" spans="1:13" x14ac:dyDescent="0.35">
      <c r="A1309" s="5">
        <v>43745</v>
      </c>
      <c r="B1309" s="2" t="s">
        <v>71</v>
      </c>
      <c r="C1309" s="3">
        <v>58</v>
      </c>
      <c r="D1309" s="3">
        <v>16.579999999999998</v>
      </c>
      <c r="E1309" s="3">
        <v>33.159999999999997</v>
      </c>
      <c r="F1309" s="3">
        <v>116</v>
      </c>
      <c r="G1309" s="2">
        <v>2</v>
      </c>
      <c r="H1309" s="2" t="str">
        <f t="shared" si="100"/>
        <v>Monday</v>
      </c>
      <c r="I1309" s="5">
        <f t="shared" si="101"/>
        <v>43748</v>
      </c>
      <c r="J1309" s="2" t="str">
        <f t="shared" si="102"/>
        <v>Thursday</v>
      </c>
      <c r="K1309" s="2" t="str">
        <f t="shared" si="103"/>
        <v>Weekend</v>
      </c>
      <c r="L1309" s="3">
        <f>IF(VLOOKUP(H1309,Discount_Days!A:C,3,0)&gt;0,VLOOKUP(H1309,Discount_Days!A:C,3,0)*NewSales_1001_1015!F1309,0)</f>
        <v>0</v>
      </c>
      <c r="M1309" s="3">
        <f t="shared" si="104"/>
        <v>116</v>
      </c>
    </row>
    <row r="1310" spans="1:13" x14ac:dyDescent="0.35">
      <c r="A1310" s="5">
        <v>43749</v>
      </c>
      <c r="B1310" s="2" t="s">
        <v>71</v>
      </c>
      <c r="C1310" s="3">
        <v>58</v>
      </c>
      <c r="D1310" s="3">
        <v>16.579999999999998</v>
      </c>
      <c r="E1310" s="3">
        <v>16.579999999999998</v>
      </c>
      <c r="F1310" s="3">
        <v>58</v>
      </c>
      <c r="G1310" s="2">
        <v>1</v>
      </c>
      <c r="H1310" s="2" t="str">
        <f t="shared" si="100"/>
        <v>Friday</v>
      </c>
      <c r="I1310" s="5">
        <f t="shared" si="101"/>
        <v>43752</v>
      </c>
      <c r="J1310" s="2" t="str">
        <f t="shared" si="102"/>
        <v>Monday</v>
      </c>
      <c r="K1310" s="2" t="str">
        <f t="shared" si="103"/>
        <v>Weekday</v>
      </c>
      <c r="L1310" s="3">
        <f>IF(VLOOKUP(H1310,Discount_Days!A:C,3,0)&gt;0,VLOOKUP(H1310,Discount_Days!A:C,3,0)*NewSales_1001_1015!F1310,0)</f>
        <v>0</v>
      </c>
      <c r="M1310" s="3">
        <f t="shared" si="104"/>
        <v>58</v>
      </c>
    </row>
    <row r="1311" spans="1:13" x14ac:dyDescent="0.35">
      <c r="A1311" s="5">
        <v>43746</v>
      </c>
      <c r="B1311" s="2" t="s">
        <v>72</v>
      </c>
      <c r="C1311" s="3">
        <v>115</v>
      </c>
      <c r="D1311" s="3">
        <v>42.08</v>
      </c>
      <c r="E1311" s="3">
        <v>42.08</v>
      </c>
      <c r="F1311" s="3">
        <v>115</v>
      </c>
      <c r="G1311" s="2">
        <v>1</v>
      </c>
      <c r="H1311" s="2" t="str">
        <f t="shared" si="100"/>
        <v>Tuesday</v>
      </c>
      <c r="I1311" s="5">
        <f t="shared" si="101"/>
        <v>43749</v>
      </c>
      <c r="J1311" s="2" t="str">
        <f t="shared" si="102"/>
        <v>Friday</v>
      </c>
      <c r="K1311" s="2" t="str">
        <f t="shared" si="103"/>
        <v>Weekday</v>
      </c>
      <c r="L1311" s="3">
        <f>IF(VLOOKUP(H1311,Discount_Days!A:C,3,0)&gt;0,VLOOKUP(H1311,Discount_Days!A:C,3,0)*NewSales_1001_1015!F1311,0)</f>
        <v>5.75</v>
      </c>
      <c r="M1311" s="3">
        <f t="shared" si="104"/>
        <v>109.25</v>
      </c>
    </row>
    <row r="1312" spans="1:13" x14ac:dyDescent="0.35">
      <c r="A1312" s="5">
        <v>43747</v>
      </c>
      <c r="B1312" s="2" t="s">
        <v>72</v>
      </c>
      <c r="C1312" s="3">
        <v>0</v>
      </c>
      <c r="D1312" s="3">
        <v>42.08</v>
      </c>
      <c r="E1312" s="3">
        <v>42.08</v>
      </c>
      <c r="F1312" s="3">
        <v>0</v>
      </c>
      <c r="G1312" s="2">
        <v>1</v>
      </c>
      <c r="H1312" s="2" t="str">
        <f t="shared" si="100"/>
        <v>Wednesday</v>
      </c>
      <c r="I1312" s="5">
        <f t="shared" si="101"/>
        <v>43750</v>
      </c>
      <c r="J1312" s="2" t="str">
        <f t="shared" si="102"/>
        <v>Saturday</v>
      </c>
      <c r="K1312" s="2" t="str">
        <f t="shared" si="103"/>
        <v>Weekday</v>
      </c>
      <c r="L1312" s="3">
        <f>IF(VLOOKUP(H1312,Discount_Days!A:C,3,0)&gt;0,VLOOKUP(H1312,Discount_Days!A:C,3,0)*NewSales_1001_1015!F1312,0)</f>
        <v>0</v>
      </c>
      <c r="M1312" s="3">
        <f t="shared" si="104"/>
        <v>0</v>
      </c>
    </row>
    <row r="1313" spans="1:13" x14ac:dyDescent="0.35">
      <c r="A1313" s="5">
        <v>43749</v>
      </c>
      <c r="B1313" s="2" t="s">
        <v>72</v>
      </c>
      <c r="C1313" s="3">
        <v>115</v>
      </c>
      <c r="D1313" s="3">
        <v>42.08</v>
      </c>
      <c r="E1313" s="3">
        <v>42.08</v>
      </c>
      <c r="F1313" s="3">
        <v>115</v>
      </c>
      <c r="G1313" s="2">
        <v>1</v>
      </c>
      <c r="H1313" s="2" t="str">
        <f t="shared" si="100"/>
        <v>Friday</v>
      </c>
      <c r="I1313" s="5">
        <f t="shared" si="101"/>
        <v>43752</v>
      </c>
      <c r="J1313" s="2" t="str">
        <f t="shared" si="102"/>
        <v>Monday</v>
      </c>
      <c r="K1313" s="2" t="str">
        <f t="shared" si="103"/>
        <v>Weekday</v>
      </c>
      <c r="L1313" s="3">
        <f>IF(VLOOKUP(H1313,Discount_Days!A:C,3,0)&gt;0,VLOOKUP(H1313,Discount_Days!A:C,3,0)*NewSales_1001_1015!F1313,0)</f>
        <v>0</v>
      </c>
      <c r="M1313" s="3">
        <f t="shared" si="104"/>
        <v>115</v>
      </c>
    </row>
    <row r="1314" spans="1:13" x14ac:dyDescent="0.35">
      <c r="A1314" s="5">
        <v>43750</v>
      </c>
      <c r="B1314" s="2" t="s">
        <v>72</v>
      </c>
      <c r="C1314" s="3">
        <v>115</v>
      </c>
      <c r="D1314" s="3">
        <v>42.08</v>
      </c>
      <c r="E1314" s="3">
        <v>42.08</v>
      </c>
      <c r="F1314" s="3">
        <v>115</v>
      </c>
      <c r="G1314" s="2">
        <v>1</v>
      </c>
      <c r="H1314" s="2" t="str">
        <f t="shared" si="100"/>
        <v>Saturday</v>
      </c>
      <c r="I1314" s="5">
        <f t="shared" si="101"/>
        <v>43753</v>
      </c>
      <c r="J1314" s="2" t="str">
        <f t="shared" si="102"/>
        <v>Tuesday</v>
      </c>
      <c r="K1314" s="2" t="str">
        <f t="shared" si="103"/>
        <v>Weekend</v>
      </c>
      <c r="L1314" s="3">
        <f>IF(VLOOKUP(H1314,Discount_Days!A:C,3,0)&gt;0,VLOOKUP(H1314,Discount_Days!A:C,3,0)*NewSales_1001_1015!F1314,0)</f>
        <v>0</v>
      </c>
      <c r="M1314" s="3">
        <f t="shared" si="104"/>
        <v>115</v>
      </c>
    </row>
    <row r="1315" spans="1:13" x14ac:dyDescent="0.35">
      <c r="A1315" s="5">
        <v>43751</v>
      </c>
      <c r="B1315" s="2" t="s">
        <v>72</v>
      </c>
      <c r="C1315" s="3">
        <v>115</v>
      </c>
      <c r="D1315" s="3">
        <v>42.08</v>
      </c>
      <c r="E1315" s="3">
        <v>42.08</v>
      </c>
      <c r="F1315" s="3">
        <v>115</v>
      </c>
      <c r="G1315" s="2">
        <v>1</v>
      </c>
      <c r="H1315" s="2" t="str">
        <f t="shared" si="100"/>
        <v>Sunday</v>
      </c>
      <c r="I1315" s="5">
        <f t="shared" si="101"/>
        <v>43754</v>
      </c>
      <c r="J1315" s="2" t="str">
        <f t="shared" si="102"/>
        <v>Wednesday</v>
      </c>
      <c r="K1315" s="2" t="str">
        <f t="shared" si="103"/>
        <v>Weekend</v>
      </c>
      <c r="L1315" s="3">
        <f>IF(VLOOKUP(H1315,Discount_Days!A:C,3,0)&gt;0,VLOOKUP(H1315,Discount_Days!A:C,3,0)*NewSales_1001_1015!F1315,0)</f>
        <v>0</v>
      </c>
      <c r="M1315" s="3">
        <f t="shared" si="104"/>
        <v>115</v>
      </c>
    </row>
    <row r="1316" spans="1:13" x14ac:dyDescent="0.35">
      <c r="A1316" s="5">
        <v>43752</v>
      </c>
      <c r="B1316" s="2" t="s">
        <v>72</v>
      </c>
      <c r="C1316" s="3">
        <v>115</v>
      </c>
      <c r="D1316" s="3">
        <v>42.08</v>
      </c>
      <c r="E1316" s="3">
        <v>84.16</v>
      </c>
      <c r="F1316" s="3">
        <v>230</v>
      </c>
      <c r="G1316" s="2">
        <v>2</v>
      </c>
      <c r="H1316" s="2" t="str">
        <f t="shared" si="100"/>
        <v>Monday</v>
      </c>
      <c r="I1316" s="5">
        <f t="shared" si="101"/>
        <v>43755</v>
      </c>
      <c r="J1316" s="2" t="str">
        <f t="shared" si="102"/>
        <v>Thursday</v>
      </c>
      <c r="K1316" s="2" t="str">
        <f t="shared" si="103"/>
        <v>Weekend</v>
      </c>
      <c r="L1316" s="3">
        <f>IF(VLOOKUP(H1316,Discount_Days!A:C,3,0)&gt;0,VLOOKUP(H1316,Discount_Days!A:C,3,0)*NewSales_1001_1015!F1316,0)</f>
        <v>0</v>
      </c>
      <c r="M1316" s="3">
        <f t="shared" si="104"/>
        <v>230</v>
      </c>
    </row>
    <row r="1317" spans="1:13" x14ac:dyDescent="0.35">
      <c r="A1317" s="5">
        <v>43753</v>
      </c>
      <c r="B1317" s="2" t="s">
        <v>72</v>
      </c>
      <c r="C1317" s="3">
        <v>115</v>
      </c>
      <c r="D1317" s="3">
        <v>42.08</v>
      </c>
      <c r="E1317" s="3">
        <v>42.08</v>
      </c>
      <c r="F1317" s="3">
        <v>115</v>
      </c>
      <c r="G1317" s="2">
        <v>1</v>
      </c>
      <c r="H1317" s="2" t="str">
        <f t="shared" si="100"/>
        <v>Tuesday</v>
      </c>
      <c r="I1317" s="5">
        <f t="shared" si="101"/>
        <v>43756</v>
      </c>
      <c r="J1317" s="2" t="str">
        <f t="shared" si="102"/>
        <v>Friday</v>
      </c>
      <c r="K1317" s="2" t="str">
        <f t="shared" si="103"/>
        <v>Weekday</v>
      </c>
      <c r="L1317" s="3">
        <f>IF(VLOOKUP(H1317,Discount_Days!A:C,3,0)&gt;0,VLOOKUP(H1317,Discount_Days!A:C,3,0)*NewSales_1001_1015!F1317,0)</f>
        <v>5.75</v>
      </c>
      <c r="M1317" s="3">
        <f t="shared" si="104"/>
        <v>109.25</v>
      </c>
    </row>
    <row r="1318" spans="1:13" x14ac:dyDescent="0.35">
      <c r="A1318" s="5">
        <v>43739</v>
      </c>
      <c r="B1318" s="2" t="s">
        <v>226</v>
      </c>
      <c r="C1318" s="3">
        <v>0</v>
      </c>
      <c r="D1318" s="3">
        <v>11.48</v>
      </c>
      <c r="E1318" s="3">
        <v>11.48</v>
      </c>
      <c r="F1318" s="3">
        <v>0</v>
      </c>
      <c r="G1318" s="2">
        <v>1</v>
      </c>
      <c r="H1318" s="2" t="str">
        <f t="shared" si="100"/>
        <v>Tuesday</v>
      </c>
      <c r="I1318" s="5">
        <f t="shared" si="101"/>
        <v>43742</v>
      </c>
      <c r="J1318" s="2" t="str">
        <f t="shared" si="102"/>
        <v>Friday</v>
      </c>
      <c r="K1318" s="2" t="str">
        <f t="shared" si="103"/>
        <v>Weekday</v>
      </c>
      <c r="L1318" s="3">
        <f>IF(VLOOKUP(H1318,Discount_Days!A:C,3,0)&gt;0,VLOOKUP(H1318,Discount_Days!A:C,3,0)*NewSales_1001_1015!F1318,0)</f>
        <v>0</v>
      </c>
      <c r="M1318" s="3">
        <f t="shared" si="104"/>
        <v>0</v>
      </c>
    </row>
    <row r="1319" spans="1:13" x14ac:dyDescent="0.35">
      <c r="A1319" s="5">
        <v>43741</v>
      </c>
      <c r="B1319" s="2" t="s">
        <v>226</v>
      </c>
      <c r="C1319" s="3">
        <v>25</v>
      </c>
      <c r="D1319" s="3">
        <v>11.48</v>
      </c>
      <c r="E1319" s="3">
        <v>11.48</v>
      </c>
      <c r="F1319" s="3">
        <v>25</v>
      </c>
      <c r="G1319" s="2">
        <v>1</v>
      </c>
      <c r="H1319" s="2" t="str">
        <f t="shared" si="100"/>
        <v>Thursday</v>
      </c>
      <c r="I1319" s="5">
        <f t="shared" si="101"/>
        <v>43744</v>
      </c>
      <c r="J1319" s="2" t="str">
        <f t="shared" si="102"/>
        <v>Sunday</v>
      </c>
      <c r="K1319" s="2" t="str">
        <f t="shared" si="103"/>
        <v>Weekday</v>
      </c>
      <c r="L1319" s="3">
        <f>IF(VLOOKUP(H1319,Discount_Days!A:C,3,0)&gt;0,VLOOKUP(H1319,Discount_Days!A:C,3,0)*NewSales_1001_1015!F1319,0)</f>
        <v>2.5</v>
      </c>
      <c r="M1319" s="3">
        <f t="shared" si="104"/>
        <v>22.5</v>
      </c>
    </row>
    <row r="1320" spans="1:13" x14ac:dyDescent="0.35">
      <c r="A1320" s="5">
        <v>43744</v>
      </c>
      <c r="B1320" s="2" t="s">
        <v>226</v>
      </c>
      <c r="C1320" s="3">
        <v>25</v>
      </c>
      <c r="D1320" s="3">
        <v>11.48</v>
      </c>
      <c r="E1320" s="3">
        <v>22.96</v>
      </c>
      <c r="F1320" s="3">
        <v>50</v>
      </c>
      <c r="G1320" s="2">
        <v>2</v>
      </c>
      <c r="H1320" s="2" t="str">
        <f t="shared" si="100"/>
        <v>Sunday</v>
      </c>
      <c r="I1320" s="5">
        <f t="shared" si="101"/>
        <v>43747</v>
      </c>
      <c r="J1320" s="2" t="str">
        <f t="shared" si="102"/>
        <v>Wednesday</v>
      </c>
      <c r="K1320" s="2" t="str">
        <f t="shared" si="103"/>
        <v>Weekend</v>
      </c>
      <c r="L1320" s="3">
        <f>IF(VLOOKUP(H1320,Discount_Days!A:C,3,0)&gt;0,VLOOKUP(H1320,Discount_Days!A:C,3,0)*NewSales_1001_1015!F1320,0)</f>
        <v>0</v>
      </c>
      <c r="M1320" s="3">
        <f t="shared" si="104"/>
        <v>50</v>
      </c>
    </row>
    <row r="1321" spans="1:13" x14ac:dyDescent="0.35">
      <c r="A1321" s="5">
        <v>43745</v>
      </c>
      <c r="B1321" s="2" t="s">
        <v>226</v>
      </c>
      <c r="C1321" s="3">
        <v>25</v>
      </c>
      <c r="D1321" s="3">
        <v>11.48</v>
      </c>
      <c r="E1321" s="3">
        <v>11.48</v>
      </c>
      <c r="F1321" s="3">
        <v>25</v>
      </c>
      <c r="G1321" s="2">
        <v>1</v>
      </c>
      <c r="H1321" s="2" t="str">
        <f t="shared" si="100"/>
        <v>Monday</v>
      </c>
      <c r="I1321" s="5">
        <f t="shared" si="101"/>
        <v>43748</v>
      </c>
      <c r="J1321" s="2" t="str">
        <f t="shared" si="102"/>
        <v>Thursday</v>
      </c>
      <c r="K1321" s="2" t="str">
        <f t="shared" si="103"/>
        <v>Weekend</v>
      </c>
      <c r="L1321" s="3">
        <f>IF(VLOOKUP(H1321,Discount_Days!A:C,3,0)&gt;0,VLOOKUP(H1321,Discount_Days!A:C,3,0)*NewSales_1001_1015!F1321,0)</f>
        <v>0</v>
      </c>
      <c r="M1321" s="3">
        <f t="shared" si="104"/>
        <v>25</v>
      </c>
    </row>
    <row r="1322" spans="1:13" x14ac:dyDescent="0.35">
      <c r="A1322" s="5">
        <v>43746</v>
      </c>
      <c r="B1322" s="2" t="s">
        <v>226</v>
      </c>
      <c r="C1322" s="3">
        <v>25</v>
      </c>
      <c r="D1322" s="3">
        <v>11.48</v>
      </c>
      <c r="E1322" s="3">
        <v>11.48</v>
      </c>
      <c r="F1322" s="3">
        <v>25</v>
      </c>
      <c r="G1322" s="2">
        <v>1</v>
      </c>
      <c r="H1322" s="2" t="str">
        <f t="shared" si="100"/>
        <v>Tuesday</v>
      </c>
      <c r="I1322" s="5">
        <f t="shared" si="101"/>
        <v>43749</v>
      </c>
      <c r="J1322" s="2" t="str">
        <f t="shared" si="102"/>
        <v>Friday</v>
      </c>
      <c r="K1322" s="2" t="str">
        <f t="shared" si="103"/>
        <v>Weekday</v>
      </c>
      <c r="L1322" s="3">
        <f>IF(VLOOKUP(H1322,Discount_Days!A:C,3,0)&gt;0,VLOOKUP(H1322,Discount_Days!A:C,3,0)*NewSales_1001_1015!F1322,0)</f>
        <v>1.25</v>
      </c>
      <c r="M1322" s="3">
        <f t="shared" si="104"/>
        <v>23.75</v>
      </c>
    </row>
    <row r="1323" spans="1:13" x14ac:dyDescent="0.35">
      <c r="A1323" s="5">
        <v>43748</v>
      </c>
      <c r="B1323" s="2" t="s">
        <v>226</v>
      </c>
      <c r="C1323" s="3">
        <v>28.07</v>
      </c>
      <c r="D1323" s="3">
        <v>11.48</v>
      </c>
      <c r="E1323" s="3">
        <v>11.48</v>
      </c>
      <c r="F1323" s="3">
        <v>28.07</v>
      </c>
      <c r="G1323" s="2">
        <v>1</v>
      </c>
      <c r="H1323" s="2" t="str">
        <f t="shared" si="100"/>
        <v>Thursday</v>
      </c>
      <c r="I1323" s="5">
        <f t="shared" si="101"/>
        <v>43751</v>
      </c>
      <c r="J1323" s="2" t="str">
        <f t="shared" si="102"/>
        <v>Sunday</v>
      </c>
      <c r="K1323" s="2" t="str">
        <f t="shared" si="103"/>
        <v>Weekday</v>
      </c>
      <c r="L1323" s="3">
        <f>IF(VLOOKUP(H1323,Discount_Days!A:C,3,0)&gt;0,VLOOKUP(H1323,Discount_Days!A:C,3,0)*NewSales_1001_1015!F1323,0)</f>
        <v>2.8070000000000004</v>
      </c>
      <c r="M1323" s="3">
        <f t="shared" si="104"/>
        <v>25.262999999999998</v>
      </c>
    </row>
    <row r="1324" spans="1:13" x14ac:dyDescent="0.35">
      <c r="A1324" s="5">
        <v>43749</v>
      </c>
      <c r="B1324" s="2" t="s">
        <v>226</v>
      </c>
      <c r="C1324" s="3">
        <v>25</v>
      </c>
      <c r="D1324" s="3">
        <v>11.48</v>
      </c>
      <c r="E1324" s="3">
        <v>11.48</v>
      </c>
      <c r="F1324" s="3">
        <v>25</v>
      </c>
      <c r="G1324" s="2">
        <v>1</v>
      </c>
      <c r="H1324" s="2" t="str">
        <f t="shared" si="100"/>
        <v>Friday</v>
      </c>
      <c r="I1324" s="5">
        <f t="shared" si="101"/>
        <v>43752</v>
      </c>
      <c r="J1324" s="2" t="str">
        <f t="shared" si="102"/>
        <v>Monday</v>
      </c>
      <c r="K1324" s="2" t="str">
        <f t="shared" si="103"/>
        <v>Weekday</v>
      </c>
      <c r="L1324" s="3">
        <f>IF(VLOOKUP(H1324,Discount_Days!A:C,3,0)&gt;0,VLOOKUP(H1324,Discount_Days!A:C,3,0)*NewSales_1001_1015!F1324,0)</f>
        <v>0</v>
      </c>
      <c r="M1324" s="3">
        <f t="shared" si="104"/>
        <v>25</v>
      </c>
    </row>
    <row r="1325" spans="1:13" x14ac:dyDescent="0.35">
      <c r="A1325" s="5">
        <v>43751</v>
      </c>
      <c r="B1325" s="2" t="s">
        <v>226</v>
      </c>
      <c r="C1325" s="3">
        <v>25</v>
      </c>
      <c r="D1325" s="3">
        <v>11.48</v>
      </c>
      <c r="E1325" s="3">
        <v>11.48</v>
      </c>
      <c r="F1325" s="3">
        <v>25</v>
      </c>
      <c r="G1325" s="2">
        <v>1</v>
      </c>
      <c r="H1325" s="2" t="str">
        <f t="shared" si="100"/>
        <v>Sunday</v>
      </c>
      <c r="I1325" s="5">
        <f t="shared" si="101"/>
        <v>43754</v>
      </c>
      <c r="J1325" s="2" t="str">
        <f t="shared" si="102"/>
        <v>Wednesday</v>
      </c>
      <c r="K1325" s="2" t="str">
        <f t="shared" si="103"/>
        <v>Weekend</v>
      </c>
      <c r="L1325" s="3">
        <f>IF(VLOOKUP(H1325,Discount_Days!A:C,3,0)&gt;0,VLOOKUP(H1325,Discount_Days!A:C,3,0)*NewSales_1001_1015!F1325,0)</f>
        <v>0</v>
      </c>
      <c r="M1325" s="3">
        <f t="shared" si="104"/>
        <v>25</v>
      </c>
    </row>
    <row r="1326" spans="1:13" x14ac:dyDescent="0.35">
      <c r="A1326" s="5">
        <v>43752</v>
      </c>
      <c r="B1326" s="2" t="s">
        <v>226</v>
      </c>
      <c r="C1326" s="3">
        <v>25</v>
      </c>
      <c r="D1326" s="3">
        <v>11.48</v>
      </c>
      <c r="E1326" s="3">
        <v>22.96</v>
      </c>
      <c r="F1326" s="3">
        <v>50</v>
      </c>
      <c r="G1326" s="2">
        <v>2</v>
      </c>
      <c r="H1326" s="2" t="str">
        <f t="shared" si="100"/>
        <v>Monday</v>
      </c>
      <c r="I1326" s="5">
        <f t="shared" si="101"/>
        <v>43755</v>
      </c>
      <c r="J1326" s="2" t="str">
        <f t="shared" si="102"/>
        <v>Thursday</v>
      </c>
      <c r="K1326" s="2" t="str">
        <f t="shared" si="103"/>
        <v>Weekend</v>
      </c>
      <c r="L1326" s="3">
        <f>IF(VLOOKUP(H1326,Discount_Days!A:C,3,0)&gt;0,VLOOKUP(H1326,Discount_Days!A:C,3,0)*NewSales_1001_1015!F1326,0)</f>
        <v>0</v>
      </c>
      <c r="M1326" s="3">
        <f t="shared" si="104"/>
        <v>50</v>
      </c>
    </row>
    <row r="1327" spans="1:13" x14ac:dyDescent="0.35">
      <c r="A1327" s="5">
        <v>43739</v>
      </c>
      <c r="B1327" s="2" t="s">
        <v>227</v>
      </c>
      <c r="C1327" s="3">
        <v>25</v>
      </c>
      <c r="D1327" s="3">
        <v>11.48</v>
      </c>
      <c r="E1327" s="3">
        <v>11.48</v>
      </c>
      <c r="F1327" s="3">
        <v>25</v>
      </c>
      <c r="G1327" s="2">
        <v>1</v>
      </c>
      <c r="H1327" s="2" t="str">
        <f t="shared" si="100"/>
        <v>Tuesday</v>
      </c>
      <c r="I1327" s="5">
        <f t="shared" si="101"/>
        <v>43742</v>
      </c>
      <c r="J1327" s="2" t="str">
        <f t="shared" si="102"/>
        <v>Friday</v>
      </c>
      <c r="K1327" s="2" t="str">
        <f t="shared" si="103"/>
        <v>Weekday</v>
      </c>
      <c r="L1327" s="3">
        <f>IF(VLOOKUP(H1327,Discount_Days!A:C,3,0)&gt;0,VLOOKUP(H1327,Discount_Days!A:C,3,0)*NewSales_1001_1015!F1327,0)</f>
        <v>1.25</v>
      </c>
      <c r="M1327" s="3">
        <f t="shared" si="104"/>
        <v>23.75</v>
      </c>
    </row>
    <row r="1328" spans="1:13" x14ac:dyDescent="0.35">
      <c r="A1328" s="5">
        <v>43740</v>
      </c>
      <c r="B1328" s="2" t="s">
        <v>227</v>
      </c>
      <c r="C1328" s="3">
        <v>25</v>
      </c>
      <c r="D1328" s="3">
        <v>11.48</v>
      </c>
      <c r="E1328" s="3">
        <v>11.48</v>
      </c>
      <c r="F1328" s="3">
        <v>25</v>
      </c>
      <c r="G1328" s="2">
        <v>1</v>
      </c>
      <c r="H1328" s="2" t="str">
        <f t="shared" si="100"/>
        <v>Wednesday</v>
      </c>
      <c r="I1328" s="5">
        <f t="shared" si="101"/>
        <v>43743</v>
      </c>
      <c r="J1328" s="2" t="str">
        <f t="shared" si="102"/>
        <v>Saturday</v>
      </c>
      <c r="K1328" s="2" t="str">
        <f t="shared" si="103"/>
        <v>Weekday</v>
      </c>
      <c r="L1328" s="3">
        <f>IF(VLOOKUP(H1328,Discount_Days!A:C,3,0)&gt;0,VLOOKUP(H1328,Discount_Days!A:C,3,0)*NewSales_1001_1015!F1328,0)</f>
        <v>0</v>
      </c>
      <c r="M1328" s="3">
        <f t="shared" si="104"/>
        <v>25</v>
      </c>
    </row>
    <row r="1329" spans="1:13" x14ac:dyDescent="0.35">
      <c r="A1329" s="5">
        <v>43742</v>
      </c>
      <c r="B1329" s="2" t="s">
        <v>227</v>
      </c>
      <c r="C1329" s="3">
        <v>25</v>
      </c>
      <c r="D1329" s="3">
        <v>11.48</v>
      </c>
      <c r="E1329" s="3">
        <v>11.48</v>
      </c>
      <c r="F1329" s="3">
        <v>25</v>
      </c>
      <c r="G1329" s="2">
        <v>1</v>
      </c>
      <c r="H1329" s="2" t="str">
        <f t="shared" si="100"/>
        <v>Friday</v>
      </c>
      <c r="I1329" s="5">
        <f t="shared" si="101"/>
        <v>43745</v>
      </c>
      <c r="J1329" s="2" t="str">
        <f t="shared" si="102"/>
        <v>Monday</v>
      </c>
      <c r="K1329" s="2" t="str">
        <f t="shared" si="103"/>
        <v>Weekday</v>
      </c>
      <c r="L1329" s="3">
        <f>IF(VLOOKUP(H1329,Discount_Days!A:C,3,0)&gt;0,VLOOKUP(H1329,Discount_Days!A:C,3,0)*NewSales_1001_1015!F1329,0)</f>
        <v>0</v>
      </c>
      <c r="M1329" s="3">
        <f t="shared" si="104"/>
        <v>25</v>
      </c>
    </row>
    <row r="1330" spans="1:13" x14ac:dyDescent="0.35">
      <c r="A1330" s="5">
        <v>43746</v>
      </c>
      <c r="B1330" s="2" t="s">
        <v>227</v>
      </c>
      <c r="C1330" s="3">
        <v>25</v>
      </c>
      <c r="D1330" s="3">
        <v>11.48</v>
      </c>
      <c r="E1330" s="3">
        <v>11.48</v>
      </c>
      <c r="F1330" s="3">
        <v>25</v>
      </c>
      <c r="G1330" s="2">
        <v>1</v>
      </c>
      <c r="H1330" s="2" t="str">
        <f t="shared" si="100"/>
        <v>Tuesday</v>
      </c>
      <c r="I1330" s="5">
        <f t="shared" si="101"/>
        <v>43749</v>
      </c>
      <c r="J1330" s="2" t="str">
        <f t="shared" si="102"/>
        <v>Friday</v>
      </c>
      <c r="K1330" s="2" t="str">
        <f t="shared" si="103"/>
        <v>Weekday</v>
      </c>
      <c r="L1330" s="3">
        <f>IF(VLOOKUP(H1330,Discount_Days!A:C,3,0)&gt;0,VLOOKUP(H1330,Discount_Days!A:C,3,0)*NewSales_1001_1015!F1330,0)</f>
        <v>1.25</v>
      </c>
      <c r="M1330" s="3">
        <f t="shared" si="104"/>
        <v>23.75</v>
      </c>
    </row>
    <row r="1331" spans="1:13" x14ac:dyDescent="0.35">
      <c r="A1331" s="5">
        <v>43747</v>
      </c>
      <c r="B1331" s="2" t="s">
        <v>227</v>
      </c>
      <c r="C1331" s="3">
        <v>25</v>
      </c>
      <c r="D1331" s="3">
        <v>11.48</v>
      </c>
      <c r="E1331" s="3">
        <v>11.48</v>
      </c>
      <c r="F1331" s="3">
        <v>25</v>
      </c>
      <c r="G1331" s="2">
        <v>1</v>
      </c>
      <c r="H1331" s="2" t="str">
        <f t="shared" si="100"/>
        <v>Wednesday</v>
      </c>
      <c r="I1331" s="5">
        <f t="shared" si="101"/>
        <v>43750</v>
      </c>
      <c r="J1331" s="2" t="str">
        <f t="shared" si="102"/>
        <v>Saturday</v>
      </c>
      <c r="K1331" s="2" t="str">
        <f t="shared" si="103"/>
        <v>Weekday</v>
      </c>
      <c r="L1331" s="3">
        <f>IF(VLOOKUP(H1331,Discount_Days!A:C,3,0)&gt;0,VLOOKUP(H1331,Discount_Days!A:C,3,0)*NewSales_1001_1015!F1331,0)</f>
        <v>0</v>
      </c>
      <c r="M1331" s="3">
        <f t="shared" si="104"/>
        <v>25</v>
      </c>
    </row>
    <row r="1332" spans="1:13" x14ac:dyDescent="0.35">
      <c r="A1332" s="5">
        <v>43748</v>
      </c>
      <c r="B1332" s="2" t="s">
        <v>227</v>
      </c>
      <c r="C1332" s="3">
        <v>25</v>
      </c>
      <c r="D1332" s="3">
        <v>11.48</v>
      </c>
      <c r="E1332" s="3">
        <v>11.48</v>
      </c>
      <c r="F1332" s="3">
        <v>25</v>
      </c>
      <c r="G1332" s="2">
        <v>1</v>
      </c>
      <c r="H1332" s="2" t="str">
        <f t="shared" si="100"/>
        <v>Thursday</v>
      </c>
      <c r="I1332" s="5">
        <f t="shared" si="101"/>
        <v>43751</v>
      </c>
      <c r="J1332" s="2" t="str">
        <f t="shared" si="102"/>
        <v>Sunday</v>
      </c>
      <c r="K1332" s="2" t="str">
        <f t="shared" si="103"/>
        <v>Weekday</v>
      </c>
      <c r="L1332" s="3">
        <f>IF(VLOOKUP(H1332,Discount_Days!A:C,3,0)&gt;0,VLOOKUP(H1332,Discount_Days!A:C,3,0)*NewSales_1001_1015!F1332,0)</f>
        <v>2.5</v>
      </c>
      <c r="M1332" s="3">
        <f t="shared" si="104"/>
        <v>22.5</v>
      </c>
    </row>
    <row r="1333" spans="1:13" x14ac:dyDescent="0.35">
      <c r="A1333" s="5">
        <v>43750</v>
      </c>
      <c r="B1333" s="2" t="s">
        <v>227</v>
      </c>
      <c r="C1333" s="3">
        <v>25</v>
      </c>
      <c r="D1333" s="3">
        <v>11.48</v>
      </c>
      <c r="E1333" s="3">
        <v>11.48</v>
      </c>
      <c r="F1333" s="3">
        <v>25</v>
      </c>
      <c r="G1333" s="2">
        <v>1</v>
      </c>
      <c r="H1333" s="2" t="str">
        <f t="shared" si="100"/>
        <v>Saturday</v>
      </c>
      <c r="I1333" s="5">
        <f t="shared" si="101"/>
        <v>43753</v>
      </c>
      <c r="J1333" s="2" t="str">
        <f t="shared" si="102"/>
        <v>Tuesday</v>
      </c>
      <c r="K1333" s="2" t="str">
        <f t="shared" si="103"/>
        <v>Weekend</v>
      </c>
      <c r="L1333" s="3">
        <f>IF(VLOOKUP(H1333,Discount_Days!A:C,3,0)&gt;0,VLOOKUP(H1333,Discount_Days!A:C,3,0)*NewSales_1001_1015!F1333,0)</f>
        <v>0</v>
      </c>
      <c r="M1333" s="3">
        <f t="shared" si="104"/>
        <v>25</v>
      </c>
    </row>
    <row r="1334" spans="1:13" x14ac:dyDescent="0.35">
      <c r="A1334" s="5">
        <v>43751</v>
      </c>
      <c r="B1334" s="2" t="s">
        <v>227</v>
      </c>
      <c r="C1334" s="3">
        <v>25</v>
      </c>
      <c r="D1334" s="3">
        <v>11.48</v>
      </c>
      <c r="E1334" s="3">
        <v>11.48</v>
      </c>
      <c r="F1334" s="3">
        <v>25</v>
      </c>
      <c r="G1334" s="2">
        <v>1</v>
      </c>
      <c r="H1334" s="2" t="str">
        <f t="shared" si="100"/>
        <v>Sunday</v>
      </c>
      <c r="I1334" s="5">
        <f t="shared" si="101"/>
        <v>43754</v>
      </c>
      <c r="J1334" s="2" t="str">
        <f t="shared" si="102"/>
        <v>Wednesday</v>
      </c>
      <c r="K1334" s="2" t="str">
        <f t="shared" si="103"/>
        <v>Weekend</v>
      </c>
      <c r="L1334" s="3">
        <f>IF(VLOOKUP(H1334,Discount_Days!A:C,3,0)&gt;0,VLOOKUP(H1334,Discount_Days!A:C,3,0)*NewSales_1001_1015!F1334,0)</f>
        <v>0</v>
      </c>
      <c r="M1334" s="3">
        <f t="shared" si="104"/>
        <v>25</v>
      </c>
    </row>
    <row r="1335" spans="1:13" x14ac:dyDescent="0.35">
      <c r="A1335" s="5">
        <v>43752</v>
      </c>
      <c r="B1335" s="2" t="s">
        <v>227</v>
      </c>
      <c r="C1335" s="3">
        <v>25</v>
      </c>
      <c r="D1335" s="3">
        <v>11.48</v>
      </c>
      <c r="E1335" s="3">
        <v>11.48</v>
      </c>
      <c r="F1335" s="3">
        <v>25</v>
      </c>
      <c r="G1335" s="2">
        <v>1</v>
      </c>
      <c r="H1335" s="2" t="str">
        <f t="shared" si="100"/>
        <v>Monday</v>
      </c>
      <c r="I1335" s="5">
        <f t="shared" si="101"/>
        <v>43755</v>
      </c>
      <c r="J1335" s="2" t="str">
        <f t="shared" si="102"/>
        <v>Thursday</v>
      </c>
      <c r="K1335" s="2" t="str">
        <f t="shared" si="103"/>
        <v>Weekend</v>
      </c>
      <c r="L1335" s="3">
        <f>IF(VLOOKUP(H1335,Discount_Days!A:C,3,0)&gt;0,VLOOKUP(H1335,Discount_Days!A:C,3,0)*NewSales_1001_1015!F1335,0)</f>
        <v>0</v>
      </c>
      <c r="M1335" s="3">
        <f t="shared" si="104"/>
        <v>25</v>
      </c>
    </row>
    <row r="1336" spans="1:13" x14ac:dyDescent="0.35">
      <c r="A1336" s="5">
        <v>43753</v>
      </c>
      <c r="B1336" s="2" t="s">
        <v>227</v>
      </c>
      <c r="C1336" s="3">
        <v>25</v>
      </c>
      <c r="D1336" s="3">
        <v>11.48</v>
      </c>
      <c r="E1336" s="3">
        <v>11.48</v>
      </c>
      <c r="F1336" s="3">
        <v>25</v>
      </c>
      <c r="G1336" s="2">
        <v>1</v>
      </c>
      <c r="H1336" s="2" t="str">
        <f t="shared" si="100"/>
        <v>Tuesday</v>
      </c>
      <c r="I1336" s="5">
        <f t="shared" si="101"/>
        <v>43756</v>
      </c>
      <c r="J1336" s="2" t="str">
        <f t="shared" si="102"/>
        <v>Friday</v>
      </c>
      <c r="K1336" s="2" t="str">
        <f t="shared" si="103"/>
        <v>Weekday</v>
      </c>
      <c r="L1336" s="3">
        <f>IF(VLOOKUP(H1336,Discount_Days!A:C,3,0)&gt;0,VLOOKUP(H1336,Discount_Days!A:C,3,0)*NewSales_1001_1015!F1336,0)</f>
        <v>1.25</v>
      </c>
      <c r="M1336" s="3">
        <f t="shared" si="104"/>
        <v>23.75</v>
      </c>
    </row>
    <row r="1337" spans="1:13" x14ac:dyDescent="0.35">
      <c r="A1337" s="5">
        <v>43742</v>
      </c>
      <c r="B1337" s="2" t="s">
        <v>228</v>
      </c>
      <c r="C1337" s="3">
        <v>25</v>
      </c>
      <c r="D1337" s="3">
        <v>11.48</v>
      </c>
      <c r="E1337" s="3">
        <v>11.48</v>
      </c>
      <c r="F1337" s="3">
        <v>25</v>
      </c>
      <c r="G1337" s="2">
        <v>1</v>
      </c>
      <c r="H1337" s="2" t="str">
        <f t="shared" si="100"/>
        <v>Friday</v>
      </c>
      <c r="I1337" s="5">
        <f t="shared" si="101"/>
        <v>43745</v>
      </c>
      <c r="J1337" s="2" t="str">
        <f t="shared" si="102"/>
        <v>Monday</v>
      </c>
      <c r="K1337" s="2" t="str">
        <f t="shared" si="103"/>
        <v>Weekday</v>
      </c>
      <c r="L1337" s="3">
        <f>IF(VLOOKUP(H1337,Discount_Days!A:C,3,0)&gt;0,VLOOKUP(H1337,Discount_Days!A:C,3,0)*NewSales_1001_1015!F1337,0)</f>
        <v>0</v>
      </c>
      <c r="M1337" s="3">
        <f t="shared" si="104"/>
        <v>25</v>
      </c>
    </row>
    <row r="1338" spans="1:13" x14ac:dyDescent="0.35">
      <c r="A1338" s="5">
        <v>43745</v>
      </c>
      <c r="B1338" s="2" t="s">
        <v>228</v>
      </c>
      <c r="C1338" s="3">
        <v>25</v>
      </c>
      <c r="D1338" s="3">
        <v>11.48</v>
      </c>
      <c r="E1338" s="3">
        <v>11.48</v>
      </c>
      <c r="F1338" s="3">
        <v>25</v>
      </c>
      <c r="G1338" s="2">
        <v>1</v>
      </c>
      <c r="H1338" s="2" t="str">
        <f t="shared" si="100"/>
        <v>Monday</v>
      </c>
      <c r="I1338" s="5">
        <f t="shared" si="101"/>
        <v>43748</v>
      </c>
      <c r="J1338" s="2" t="str">
        <f t="shared" si="102"/>
        <v>Thursday</v>
      </c>
      <c r="K1338" s="2" t="str">
        <f t="shared" si="103"/>
        <v>Weekend</v>
      </c>
      <c r="L1338" s="3">
        <f>IF(VLOOKUP(H1338,Discount_Days!A:C,3,0)&gt;0,VLOOKUP(H1338,Discount_Days!A:C,3,0)*NewSales_1001_1015!F1338,0)</f>
        <v>0</v>
      </c>
      <c r="M1338" s="3">
        <f t="shared" si="104"/>
        <v>25</v>
      </c>
    </row>
    <row r="1339" spans="1:13" x14ac:dyDescent="0.35">
      <c r="A1339" s="5">
        <v>43746</v>
      </c>
      <c r="B1339" s="2" t="s">
        <v>228</v>
      </c>
      <c r="C1339" s="3">
        <v>25</v>
      </c>
      <c r="D1339" s="3">
        <v>11.48</v>
      </c>
      <c r="E1339" s="3">
        <v>11.48</v>
      </c>
      <c r="F1339" s="3">
        <v>25</v>
      </c>
      <c r="G1339" s="2">
        <v>1</v>
      </c>
      <c r="H1339" s="2" t="str">
        <f t="shared" si="100"/>
        <v>Tuesday</v>
      </c>
      <c r="I1339" s="5">
        <f t="shared" si="101"/>
        <v>43749</v>
      </c>
      <c r="J1339" s="2" t="str">
        <f t="shared" si="102"/>
        <v>Friday</v>
      </c>
      <c r="K1339" s="2" t="str">
        <f t="shared" si="103"/>
        <v>Weekday</v>
      </c>
      <c r="L1339" s="3">
        <f>IF(VLOOKUP(H1339,Discount_Days!A:C,3,0)&gt;0,VLOOKUP(H1339,Discount_Days!A:C,3,0)*NewSales_1001_1015!F1339,0)</f>
        <v>1.25</v>
      </c>
      <c r="M1339" s="3">
        <f t="shared" si="104"/>
        <v>23.75</v>
      </c>
    </row>
    <row r="1340" spans="1:13" x14ac:dyDescent="0.35">
      <c r="A1340" s="5">
        <v>43748</v>
      </c>
      <c r="B1340" s="2" t="s">
        <v>228</v>
      </c>
      <c r="C1340" s="3">
        <v>25</v>
      </c>
      <c r="D1340" s="3">
        <v>11.48</v>
      </c>
      <c r="E1340" s="3">
        <v>11.48</v>
      </c>
      <c r="F1340" s="3">
        <v>25</v>
      </c>
      <c r="G1340" s="2">
        <v>1</v>
      </c>
      <c r="H1340" s="2" t="str">
        <f t="shared" si="100"/>
        <v>Thursday</v>
      </c>
      <c r="I1340" s="5">
        <f t="shared" si="101"/>
        <v>43751</v>
      </c>
      <c r="J1340" s="2" t="str">
        <f t="shared" si="102"/>
        <v>Sunday</v>
      </c>
      <c r="K1340" s="2" t="str">
        <f t="shared" si="103"/>
        <v>Weekday</v>
      </c>
      <c r="L1340" s="3">
        <f>IF(VLOOKUP(H1340,Discount_Days!A:C,3,0)&gt;0,VLOOKUP(H1340,Discount_Days!A:C,3,0)*NewSales_1001_1015!F1340,0)</f>
        <v>2.5</v>
      </c>
      <c r="M1340" s="3">
        <f t="shared" si="104"/>
        <v>22.5</v>
      </c>
    </row>
    <row r="1341" spans="1:13" x14ac:dyDescent="0.35">
      <c r="A1341" s="5">
        <v>43750</v>
      </c>
      <c r="B1341" s="2" t="s">
        <v>228</v>
      </c>
      <c r="C1341" s="3">
        <v>25</v>
      </c>
      <c r="D1341" s="3">
        <v>11.48</v>
      </c>
      <c r="E1341" s="3">
        <v>11.48</v>
      </c>
      <c r="F1341" s="3">
        <v>25</v>
      </c>
      <c r="G1341" s="2">
        <v>1</v>
      </c>
      <c r="H1341" s="2" t="str">
        <f t="shared" si="100"/>
        <v>Saturday</v>
      </c>
      <c r="I1341" s="5">
        <f t="shared" si="101"/>
        <v>43753</v>
      </c>
      <c r="J1341" s="2" t="str">
        <f t="shared" si="102"/>
        <v>Tuesday</v>
      </c>
      <c r="K1341" s="2" t="str">
        <f t="shared" si="103"/>
        <v>Weekend</v>
      </c>
      <c r="L1341" s="3">
        <f>IF(VLOOKUP(H1341,Discount_Days!A:C,3,0)&gt;0,VLOOKUP(H1341,Discount_Days!A:C,3,0)*NewSales_1001_1015!F1341,0)</f>
        <v>0</v>
      </c>
      <c r="M1341" s="3">
        <f t="shared" si="104"/>
        <v>25</v>
      </c>
    </row>
    <row r="1342" spans="1:13" x14ac:dyDescent="0.35">
      <c r="A1342" s="5">
        <v>43739</v>
      </c>
      <c r="B1342" s="2" t="s">
        <v>190</v>
      </c>
      <c r="C1342" s="3">
        <v>9</v>
      </c>
      <c r="D1342" s="3">
        <v>3.4</v>
      </c>
      <c r="E1342" s="3">
        <v>27.2</v>
      </c>
      <c r="F1342" s="3">
        <v>72</v>
      </c>
      <c r="G1342" s="2">
        <v>8</v>
      </c>
      <c r="H1342" s="2" t="str">
        <f t="shared" si="100"/>
        <v>Tuesday</v>
      </c>
      <c r="I1342" s="5">
        <f t="shared" si="101"/>
        <v>43742</v>
      </c>
      <c r="J1342" s="2" t="str">
        <f t="shared" si="102"/>
        <v>Friday</v>
      </c>
      <c r="K1342" s="2" t="str">
        <f t="shared" si="103"/>
        <v>Weekday</v>
      </c>
      <c r="L1342" s="3">
        <f>IF(VLOOKUP(H1342,Discount_Days!A:C,3,0)&gt;0,VLOOKUP(H1342,Discount_Days!A:C,3,0)*NewSales_1001_1015!F1342,0)</f>
        <v>3.6</v>
      </c>
      <c r="M1342" s="3">
        <f t="shared" si="104"/>
        <v>68.400000000000006</v>
      </c>
    </row>
    <row r="1343" spans="1:13" x14ac:dyDescent="0.35">
      <c r="A1343" s="5">
        <v>43740</v>
      </c>
      <c r="B1343" s="2" t="s">
        <v>190</v>
      </c>
      <c r="C1343" s="3">
        <v>9</v>
      </c>
      <c r="D1343" s="3">
        <v>3.4</v>
      </c>
      <c r="E1343" s="3">
        <v>13.6</v>
      </c>
      <c r="F1343" s="3">
        <v>36</v>
      </c>
      <c r="G1343" s="2">
        <v>4</v>
      </c>
      <c r="H1343" s="2" t="str">
        <f t="shared" si="100"/>
        <v>Wednesday</v>
      </c>
      <c r="I1343" s="5">
        <f t="shared" si="101"/>
        <v>43743</v>
      </c>
      <c r="J1343" s="2" t="str">
        <f t="shared" si="102"/>
        <v>Saturday</v>
      </c>
      <c r="K1343" s="2" t="str">
        <f t="shared" si="103"/>
        <v>Weekday</v>
      </c>
      <c r="L1343" s="3">
        <f>IF(VLOOKUP(H1343,Discount_Days!A:C,3,0)&gt;0,VLOOKUP(H1343,Discount_Days!A:C,3,0)*NewSales_1001_1015!F1343,0)</f>
        <v>0</v>
      </c>
      <c r="M1343" s="3">
        <f t="shared" si="104"/>
        <v>36</v>
      </c>
    </row>
    <row r="1344" spans="1:13" x14ac:dyDescent="0.35">
      <c r="A1344" s="5">
        <v>43741</v>
      </c>
      <c r="B1344" s="2" t="s">
        <v>190</v>
      </c>
      <c r="C1344" s="3">
        <v>9</v>
      </c>
      <c r="D1344" s="3">
        <v>3.4</v>
      </c>
      <c r="E1344" s="3">
        <v>10.199999999999999</v>
      </c>
      <c r="F1344" s="3">
        <v>27</v>
      </c>
      <c r="G1344" s="2">
        <v>3</v>
      </c>
      <c r="H1344" s="2" t="str">
        <f t="shared" si="100"/>
        <v>Thursday</v>
      </c>
      <c r="I1344" s="5">
        <f t="shared" si="101"/>
        <v>43744</v>
      </c>
      <c r="J1344" s="2" t="str">
        <f t="shared" si="102"/>
        <v>Sunday</v>
      </c>
      <c r="K1344" s="2" t="str">
        <f t="shared" si="103"/>
        <v>Weekday</v>
      </c>
      <c r="L1344" s="3">
        <f>IF(VLOOKUP(H1344,Discount_Days!A:C,3,0)&gt;0,VLOOKUP(H1344,Discount_Days!A:C,3,0)*NewSales_1001_1015!F1344,0)</f>
        <v>2.7</v>
      </c>
      <c r="M1344" s="3">
        <f t="shared" si="104"/>
        <v>24.3</v>
      </c>
    </row>
    <row r="1345" spans="1:13" x14ac:dyDescent="0.35">
      <c r="A1345" s="5">
        <v>43742</v>
      </c>
      <c r="B1345" s="2" t="s">
        <v>190</v>
      </c>
      <c r="C1345" s="3">
        <v>9</v>
      </c>
      <c r="D1345" s="3">
        <v>3.4</v>
      </c>
      <c r="E1345" s="3">
        <v>10.199999999999999</v>
      </c>
      <c r="F1345" s="3">
        <v>27</v>
      </c>
      <c r="G1345" s="2">
        <v>3</v>
      </c>
      <c r="H1345" s="2" t="str">
        <f t="shared" si="100"/>
        <v>Friday</v>
      </c>
      <c r="I1345" s="5">
        <f t="shared" si="101"/>
        <v>43745</v>
      </c>
      <c r="J1345" s="2" t="str">
        <f t="shared" si="102"/>
        <v>Monday</v>
      </c>
      <c r="K1345" s="2" t="str">
        <f t="shared" si="103"/>
        <v>Weekday</v>
      </c>
      <c r="L1345" s="3">
        <f>IF(VLOOKUP(H1345,Discount_Days!A:C,3,0)&gt;0,VLOOKUP(H1345,Discount_Days!A:C,3,0)*NewSales_1001_1015!F1345,0)</f>
        <v>0</v>
      </c>
      <c r="M1345" s="3">
        <f t="shared" si="104"/>
        <v>27</v>
      </c>
    </row>
    <row r="1346" spans="1:13" x14ac:dyDescent="0.35">
      <c r="A1346" s="5">
        <v>43743</v>
      </c>
      <c r="B1346" s="2" t="s">
        <v>190</v>
      </c>
      <c r="C1346" s="3">
        <v>9</v>
      </c>
      <c r="D1346" s="3">
        <v>3.4</v>
      </c>
      <c r="E1346" s="3">
        <v>13.6</v>
      </c>
      <c r="F1346" s="3">
        <v>36</v>
      </c>
      <c r="G1346" s="2">
        <v>4</v>
      </c>
      <c r="H1346" s="2" t="str">
        <f t="shared" si="100"/>
        <v>Saturday</v>
      </c>
      <c r="I1346" s="5">
        <f t="shared" si="101"/>
        <v>43746</v>
      </c>
      <c r="J1346" s="2" t="str">
        <f t="shared" si="102"/>
        <v>Tuesday</v>
      </c>
      <c r="K1346" s="2" t="str">
        <f t="shared" si="103"/>
        <v>Weekend</v>
      </c>
      <c r="L1346" s="3">
        <f>IF(VLOOKUP(H1346,Discount_Days!A:C,3,0)&gt;0,VLOOKUP(H1346,Discount_Days!A:C,3,0)*NewSales_1001_1015!F1346,0)</f>
        <v>0</v>
      </c>
      <c r="M1346" s="3">
        <f t="shared" si="104"/>
        <v>36</v>
      </c>
    </row>
    <row r="1347" spans="1:13" x14ac:dyDescent="0.35">
      <c r="A1347" s="5">
        <v>43744</v>
      </c>
      <c r="B1347" s="2" t="s">
        <v>190</v>
      </c>
      <c r="C1347" s="3">
        <v>9</v>
      </c>
      <c r="D1347" s="3">
        <v>3.4</v>
      </c>
      <c r="E1347" s="3">
        <v>13.6</v>
      </c>
      <c r="F1347" s="3">
        <v>36</v>
      </c>
      <c r="G1347" s="2">
        <v>4</v>
      </c>
      <c r="H1347" s="2" t="str">
        <f t="shared" ref="H1347:H1410" si="105">TEXT(A1347,"dddd")</f>
        <v>Sunday</v>
      </c>
      <c r="I1347" s="5">
        <f t="shared" ref="I1347:I1410" si="106">A1347+3</f>
        <v>43747</v>
      </c>
      <c r="J1347" s="2" t="str">
        <f t="shared" ref="J1347:J1410" si="107">TEXT(I1347,"dddd")</f>
        <v>Wednesday</v>
      </c>
      <c r="K1347" s="2" t="str">
        <f t="shared" ref="K1347:K1410" si="108">IF(OR(H1347="Mondayday",H1347="Tuesday",H1347="Wednesday",H1347="Thursday",H1347="Friday"),"Weekday","Weekend")</f>
        <v>Weekend</v>
      </c>
      <c r="L1347" s="3">
        <f>IF(VLOOKUP(H1347,Discount_Days!A:C,3,0)&gt;0,VLOOKUP(H1347,Discount_Days!A:C,3,0)*NewSales_1001_1015!F1347,0)</f>
        <v>0</v>
      </c>
      <c r="M1347" s="3">
        <f t="shared" ref="M1347:M1410" si="109">F1347-L1347</f>
        <v>36</v>
      </c>
    </row>
    <row r="1348" spans="1:13" x14ac:dyDescent="0.35">
      <c r="A1348" s="5">
        <v>43745</v>
      </c>
      <c r="B1348" s="2" t="s">
        <v>190</v>
      </c>
      <c r="C1348" s="3">
        <v>9</v>
      </c>
      <c r="D1348" s="3">
        <v>3.4</v>
      </c>
      <c r="E1348" s="3">
        <v>6.8</v>
      </c>
      <c r="F1348" s="3">
        <v>18</v>
      </c>
      <c r="G1348" s="2">
        <v>2</v>
      </c>
      <c r="H1348" s="2" t="str">
        <f t="shared" si="105"/>
        <v>Monday</v>
      </c>
      <c r="I1348" s="5">
        <f t="shared" si="106"/>
        <v>43748</v>
      </c>
      <c r="J1348" s="2" t="str">
        <f t="shared" si="107"/>
        <v>Thursday</v>
      </c>
      <c r="K1348" s="2" t="str">
        <f t="shared" si="108"/>
        <v>Weekend</v>
      </c>
      <c r="L1348" s="3">
        <f>IF(VLOOKUP(H1348,Discount_Days!A:C,3,0)&gt;0,VLOOKUP(H1348,Discount_Days!A:C,3,0)*NewSales_1001_1015!F1348,0)</f>
        <v>0</v>
      </c>
      <c r="M1348" s="3">
        <f t="shared" si="109"/>
        <v>18</v>
      </c>
    </row>
    <row r="1349" spans="1:13" x14ac:dyDescent="0.35">
      <c r="A1349" s="5">
        <v>43746</v>
      </c>
      <c r="B1349" s="2" t="s">
        <v>190</v>
      </c>
      <c r="C1349" s="3">
        <v>9</v>
      </c>
      <c r="D1349" s="3">
        <v>3.4</v>
      </c>
      <c r="E1349" s="3">
        <v>3.4</v>
      </c>
      <c r="F1349" s="3">
        <v>9</v>
      </c>
      <c r="G1349" s="2">
        <v>1</v>
      </c>
      <c r="H1349" s="2" t="str">
        <f t="shared" si="105"/>
        <v>Tuesday</v>
      </c>
      <c r="I1349" s="5">
        <f t="shared" si="106"/>
        <v>43749</v>
      </c>
      <c r="J1349" s="2" t="str">
        <f t="shared" si="107"/>
        <v>Friday</v>
      </c>
      <c r="K1349" s="2" t="str">
        <f t="shared" si="108"/>
        <v>Weekday</v>
      </c>
      <c r="L1349" s="3">
        <f>IF(VLOOKUP(H1349,Discount_Days!A:C,3,0)&gt;0,VLOOKUP(H1349,Discount_Days!A:C,3,0)*NewSales_1001_1015!F1349,0)</f>
        <v>0.45</v>
      </c>
      <c r="M1349" s="3">
        <f t="shared" si="109"/>
        <v>8.5500000000000007</v>
      </c>
    </row>
    <row r="1350" spans="1:13" x14ac:dyDescent="0.35">
      <c r="A1350" s="5">
        <v>43748</v>
      </c>
      <c r="B1350" s="2" t="s">
        <v>190</v>
      </c>
      <c r="C1350" s="3">
        <v>9</v>
      </c>
      <c r="D1350" s="3">
        <v>3.4</v>
      </c>
      <c r="E1350" s="3">
        <v>3.4</v>
      </c>
      <c r="F1350" s="3">
        <v>9</v>
      </c>
      <c r="G1350" s="2">
        <v>1</v>
      </c>
      <c r="H1350" s="2" t="str">
        <f t="shared" si="105"/>
        <v>Thursday</v>
      </c>
      <c r="I1350" s="5">
        <f t="shared" si="106"/>
        <v>43751</v>
      </c>
      <c r="J1350" s="2" t="str">
        <f t="shared" si="107"/>
        <v>Sunday</v>
      </c>
      <c r="K1350" s="2" t="str">
        <f t="shared" si="108"/>
        <v>Weekday</v>
      </c>
      <c r="L1350" s="3">
        <f>IF(VLOOKUP(H1350,Discount_Days!A:C,3,0)&gt;0,VLOOKUP(H1350,Discount_Days!A:C,3,0)*NewSales_1001_1015!F1350,0)</f>
        <v>0.9</v>
      </c>
      <c r="M1350" s="3">
        <f t="shared" si="109"/>
        <v>8.1</v>
      </c>
    </row>
    <row r="1351" spans="1:13" x14ac:dyDescent="0.35">
      <c r="A1351" s="5">
        <v>43750</v>
      </c>
      <c r="B1351" s="2" t="s">
        <v>190</v>
      </c>
      <c r="C1351" s="3">
        <v>9</v>
      </c>
      <c r="D1351" s="3">
        <v>3.4</v>
      </c>
      <c r="E1351" s="3">
        <v>23.8</v>
      </c>
      <c r="F1351" s="3">
        <v>63</v>
      </c>
      <c r="G1351" s="2">
        <v>7</v>
      </c>
      <c r="H1351" s="2" t="str">
        <f t="shared" si="105"/>
        <v>Saturday</v>
      </c>
      <c r="I1351" s="5">
        <f t="shared" si="106"/>
        <v>43753</v>
      </c>
      <c r="J1351" s="2" t="str">
        <f t="shared" si="107"/>
        <v>Tuesday</v>
      </c>
      <c r="K1351" s="2" t="str">
        <f t="shared" si="108"/>
        <v>Weekend</v>
      </c>
      <c r="L1351" s="3">
        <f>IF(VLOOKUP(H1351,Discount_Days!A:C,3,0)&gt;0,VLOOKUP(H1351,Discount_Days!A:C,3,0)*NewSales_1001_1015!F1351,0)</f>
        <v>0</v>
      </c>
      <c r="M1351" s="3">
        <f t="shared" si="109"/>
        <v>63</v>
      </c>
    </row>
    <row r="1352" spans="1:13" x14ac:dyDescent="0.35">
      <c r="A1352" s="5">
        <v>43751</v>
      </c>
      <c r="B1352" s="2" t="s">
        <v>190</v>
      </c>
      <c r="C1352" s="3">
        <v>9</v>
      </c>
      <c r="D1352" s="3">
        <v>3.4</v>
      </c>
      <c r="E1352" s="3">
        <v>10.199999999999999</v>
      </c>
      <c r="F1352" s="3">
        <v>27</v>
      </c>
      <c r="G1352" s="2">
        <v>3</v>
      </c>
      <c r="H1352" s="2" t="str">
        <f t="shared" si="105"/>
        <v>Sunday</v>
      </c>
      <c r="I1352" s="5">
        <f t="shared" si="106"/>
        <v>43754</v>
      </c>
      <c r="J1352" s="2" t="str">
        <f t="shared" si="107"/>
        <v>Wednesday</v>
      </c>
      <c r="K1352" s="2" t="str">
        <f t="shared" si="108"/>
        <v>Weekend</v>
      </c>
      <c r="L1352" s="3">
        <f>IF(VLOOKUP(H1352,Discount_Days!A:C,3,0)&gt;0,VLOOKUP(H1352,Discount_Days!A:C,3,0)*NewSales_1001_1015!F1352,0)</f>
        <v>0</v>
      </c>
      <c r="M1352" s="3">
        <f t="shared" si="109"/>
        <v>27</v>
      </c>
    </row>
    <row r="1353" spans="1:13" x14ac:dyDescent="0.35">
      <c r="A1353" s="5">
        <v>43752</v>
      </c>
      <c r="B1353" s="2" t="s">
        <v>190</v>
      </c>
      <c r="C1353" s="3">
        <v>9</v>
      </c>
      <c r="D1353" s="3">
        <v>3.4</v>
      </c>
      <c r="E1353" s="3">
        <v>10.199999999999999</v>
      </c>
      <c r="F1353" s="3">
        <v>27</v>
      </c>
      <c r="G1353" s="2">
        <v>3</v>
      </c>
      <c r="H1353" s="2" t="str">
        <f t="shared" si="105"/>
        <v>Monday</v>
      </c>
      <c r="I1353" s="5">
        <f t="shared" si="106"/>
        <v>43755</v>
      </c>
      <c r="J1353" s="2" t="str">
        <f t="shared" si="107"/>
        <v>Thursday</v>
      </c>
      <c r="K1353" s="2" t="str">
        <f t="shared" si="108"/>
        <v>Weekend</v>
      </c>
      <c r="L1353" s="3">
        <f>IF(VLOOKUP(H1353,Discount_Days!A:C,3,0)&gt;0,VLOOKUP(H1353,Discount_Days!A:C,3,0)*NewSales_1001_1015!F1353,0)</f>
        <v>0</v>
      </c>
      <c r="M1353" s="3">
        <f t="shared" si="109"/>
        <v>27</v>
      </c>
    </row>
    <row r="1354" spans="1:13" x14ac:dyDescent="0.35">
      <c r="A1354" s="5">
        <v>43739</v>
      </c>
      <c r="B1354" s="2" t="s">
        <v>254</v>
      </c>
      <c r="C1354" s="3">
        <v>30.97</v>
      </c>
      <c r="D1354" s="3">
        <v>12.5</v>
      </c>
      <c r="E1354" s="3">
        <v>25</v>
      </c>
      <c r="F1354" s="3">
        <v>61.93</v>
      </c>
      <c r="G1354" s="2">
        <v>2</v>
      </c>
      <c r="H1354" s="2" t="str">
        <f t="shared" si="105"/>
        <v>Tuesday</v>
      </c>
      <c r="I1354" s="5">
        <f t="shared" si="106"/>
        <v>43742</v>
      </c>
      <c r="J1354" s="2" t="str">
        <f t="shared" si="107"/>
        <v>Friday</v>
      </c>
      <c r="K1354" s="2" t="str">
        <f t="shared" si="108"/>
        <v>Weekday</v>
      </c>
      <c r="L1354" s="3">
        <f>IF(VLOOKUP(H1354,Discount_Days!A:C,3,0)&gt;0,VLOOKUP(H1354,Discount_Days!A:C,3,0)*NewSales_1001_1015!F1354,0)</f>
        <v>3.0965000000000003</v>
      </c>
      <c r="M1354" s="3">
        <f t="shared" si="109"/>
        <v>58.833500000000001</v>
      </c>
    </row>
    <row r="1355" spans="1:13" x14ac:dyDescent="0.35">
      <c r="A1355" s="5">
        <v>43740</v>
      </c>
      <c r="B1355" s="2" t="s">
        <v>254</v>
      </c>
      <c r="C1355" s="3">
        <v>21.75</v>
      </c>
      <c r="D1355" s="3">
        <v>12.5</v>
      </c>
      <c r="E1355" s="3">
        <v>50</v>
      </c>
      <c r="F1355" s="3">
        <v>87</v>
      </c>
      <c r="G1355" s="2">
        <v>4</v>
      </c>
      <c r="H1355" s="2" t="str">
        <f t="shared" si="105"/>
        <v>Wednesday</v>
      </c>
      <c r="I1355" s="5">
        <f t="shared" si="106"/>
        <v>43743</v>
      </c>
      <c r="J1355" s="2" t="str">
        <f t="shared" si="107"/>
        <v>Saturday</v>
      </c>
      <c r="K1355" s="2" t="str">
        <f t="shared" si="108"/>
        <v>Weekday</v>
      </c>
      <c r="L1355" s="3">
        <f>IF(VLOOKUP(H1355,Discount_Days!A:C,3,0)&gt;0,VLOOKUP(H1355,Discount_Days!A:C,3,0)*NewSales_1001_1015!F1355,0)</f>
        <v>0</v>
      </c>
      <c r="M1355" s="3">
        <f t="shared" si="109"/>
        <v>87</v>
      </c>
    </row>
    <row r="1356" spans="1:13" x14ac:dyDescent="0.35">
      <c r="A1356" s="5">
        <v>43741</v>
      </c>
      <c r="B1356" s="2" t="s">
        <v>254</v>
      </c>
      <c r="C1356" s="3">
        <v>29</v>
      </c>
      <c r="D1356" s="3">
        <v>12.5</v>
      </c>
      <c r="E1356" s="3">
        <v>50</v>
      </c>
      <c r="F1356" s="3">
        <v>116</v>
      </c>
      <c r="G1356" s="2">
        <v>4</v>
      </c>
      <c r="H1356" s="2" t="str">
        <f t="shared" si="105"/>
        <v>Thursday</v>
      </c>
      <c r="I1356" s="5">
        <f t="shared" si="106"/>
        <v>43744</v>
      </c>
      <c r="J1356" s="2" t="str">
        <f t="shared" si="107"/>
        <v>Sunday</v>
      </c>
      <c r="K1356" s="2" t="str">
        <f t="shared" si="108"/>
        <v>Weekday</v>
      </c>
      <c r="L1356" s="3">
        <f>IF(VLOOKUP(H1356,Discount_Days!A:C,3,0)&gt;0,VLOOKUP(H1356,Discount_Days!A:C,3,0)*NewSales_1001_1015!F1356,0)</f>
        <v>11.600000000000001</v>
      </c>
      <c r="M1356" s="3">
        <f t="shared" si="109"/>
        <v>104.4</v>
      </c>
    </row>
    <row r="1357" spans="1:13" x14ac:dyDescent="0.35">
      <c r="A1357" s="5">
        <v>43745</v>
      </c>
      <c r="B1357" s="2" t="s">
        <v>254</v>
      </c>
      <c r="C1357" s="3">
        <v>29</v>
      </c>
      <c r="D1357" s="3">
        <v>12.5</v>
      </c>
      <c r="E1357" s="3">
        <v>25</v>
      </c>
      <c r="F1357" s="3">
        <v>58</v>
      </c>
      <c r="G1357" s="2">
        <v>2</v>
      </c>
      <c r="H1357" s="2" t="str">
        <f t="shared" si="105"/>
        <v>Monday</v>
      </c>
      <c r="I1357" s="5">
        <f t="shared" si="106"/>
        <v>43748</v>
      </c>
      <c r="J1357" s="2" t="str">
        <f t="shared" si="107"/>
        <v>Thursday</v>
      </c>
      <c r="K1357" s="2" t="str">
        <f t="shared" si="108"/>
        <v>Weekend</v>
      </c>
      <c r="L1357" s="3">
        <f>IF(VLOOKUP(H1357,Discount_Days!A:C,3,0)&gt;0,VLOOKUP(H1357,Discount_Days!A:C,3,0)*NewSales_1001_1015!F1357,0)</f>
        <v>0</v>
      </c>
      <c r="M1357" s="3">
        <f t="shared" si="109"/>
        <v>58</v>
      </c>
    </row>
    <row r="1358" spans="1:13" x14ac:dyDescent="0.35">
      <c r="A1358" s="5">
        <v>43746</v>
      </c>
      <c r="B1358" s="2" t="s">
        <v>254</v>
      </c>
      <c r="C1358" s="3">
        <v>29</v>
      </c>
      <c r="D1358" s="3">
        <v>12.5</v>
      </c>
      <c r="E1358" s="3">
        <v>50</v>
      </c>
      <c r="F1358" s="3">
        <v>116</v>
      </c>
      <c r="G1358" s="2">
        <v>4</v>
      </c>
      <c r="H1358" s="2" t="str">
        <f t="shared" si="105"/>
        <v>Tuesday</v>
      </c>
      <c r="I1358" s="5">
        <f t="shared" si="106"/>
        <v>43749</v>
      </c>
      <c r="J1358" s="2" t="str">
        <f t="shared" si="107"/>
        <v>Friday</v>
      </c>
      <c r="K1358" s="2" t="str">
        <f t="shared" si="108"/>
        <v>Weekday</v>
      </c>
      <c r="L1358" s="3">
        <f>IF(VLOOKUP(H1358,Discount_Days!A:C,3,0)&gt;0,VLOOKUP(H1358,Discount_Days!A:C,3,0)*NewSales_1001_1015!F1358,0)</f>
        <v>5.8000000000000007</v>
      </c>
      <c r="M1358" s="3">
        <f t="shared" si="109"/>
        <v>110.2</v>
      </c>
    </row>
    <row r="1359" spans="1:13" x14ac:dyDescent="0.35">
      <c r="A1359" s="5">
        <v>43749</v>
      </c>
      <c r="B1359" s="2" t="s">
        <v>254</v>
      </c>
      <c r="C1359" s="3">
        <v>29</v>
      </c>
      <c r="D1359" s="3">
        <v>12.5</v>
      </c>
      <c r="E1359" s="3">
        <v>25</v>
      </c>
      <c r="F1359" s="3">
        <v>58</v>
      </c>
      <c r="G1359" s="2">
        <v>2</v>
      </c>
      <c r="H1359" s="2" t="str">
        <f t="shared" si="105"/>
        <v>Friday</v>
      </c>
      <c r="I1359" s="5">
        <f t="shared" si="106"/>
        <v>43752</v>
      </c>
      <c r="J1359" s="2" t="str">
        <f t="shared" si="107"/>
        <v>Monday</v>
      </c>
      <c r="K1359" s="2" t="str">
        <f t="shared" si="108"/>
        <v>Weekday</v>
      </c>
      <c r="L1359" s="3">
        <f>IF(VLOOKUP(H1359,Discount_Days!A:C,3,0)&gt;0,VLOOKUP(H1359,Discount_Days!A:C,3,0)*NewSales_1001_1015!F1359,0)</f>
        <v>0</v>
      </c>
      <c r="M1359" s="3">
        <f t="shared" si="109"/>
        <v>58</v>
      </c>
    </row>
    <row r="1360" spans="1:13" x14ac:dyDescent="0.35">
      <c r="A1360" s="5">
        <v>43750</v>
      </c>
      <c r="B1360" s="2" t="s">
        <v>254</v>
      </c>
      <c r="C1360" s="3">
        <v>29</v>
      </c>
      <c r="D1360" s="3">
        <v>12.5</v>
      </c>
      <c r="E1360" s="3">
        <v>12.5</v>
      </c>
      <c r="F1360" s="3">
        <v>29</v>
      </c>
      <c r="G1360" s="2">
        <v>1</v>
      </c>
      <c r="H1360" s="2" t="str">
        <f t="shared" si="105"/>
        <v>Saturday</v>
      </c>
      <c r="I1360" s="5">
        <f t="shared" si="106"/>
        <v>43753</v>
      </c>
      <c r="J1360" s="2" t="str">
        <f t="shared" si="107"/>
        <v>Tuesday</v>
      </c>
      <c r="K1360" s="2" t="str">
        <f t="shared" si="108"/>
        <v>Weekend</v>
      </c>
      <c r="L1360" s="3">
        <f>IF(VLOOKUP(H1360,Discount_Days!A:C,3,0)&gt;0,VLOOKUP(H1360,Discount_Days!A:C,3,0)*NewSales_1001_1015!F1360,0)</f>
        <v>0</v>
      </c>
      <c r="M1360" s="3">
        <f t="shared" si="109"/>
        <v>29</v>
      </c>
    </row>
    <row r="1361" spans="1:13" x14ac:dyDescent="0.35">
      <c r="A1361" s="5">
        <v>43751</v>
      </c>
      <c r="B1361" s="2" t="s">
        <v>254</v>
      </c>
      <c r="C1361" s="3">
        <v>29</v>
      </c>
      <c r="D1361" s="3">
        <v>12.5</v>
      </c>
      <c r="E1361" s="3">
        <v>50</v>
      </c>
      <c r="F1361" s="3">
        <v>116</v>
      </c>
      <c r="G1361" s="2">
        <v>4</v>
      </c>
      <c r="H1361" s="2" t="str">
        <f t="shared" si="105"/>
        <v>Sunday</v>
      </c>
      <c r="I1361" s="5">
        <f t="shared" si="106"/>
        <v>43754</v>
      </c>
      <c r="J1361" s="2" t="str">
        <f t="shared" si="107"/>
        <v>Wednesday</v>
      </c>
      <c r="K1361" s="2" t="str">
        <f t="shared" si="108"/>
        <v>Weekend</v>
      </c>
      <c r="L1361" s="3">
        <f>IF(VLOOKUP(H1361,Discount_Days!A:C,3,0)&gt;0,VLOOKUP(H1361,Discount_Days!A:C,3,0)*NewSales_1001_1015!F1361,0)</f>
        <v>0</v>
      </c>
      <c r="M1361" s="3">
        <f t="shared" si="109"/>
        <v>116</v>
      </c>
    </row>
    <row r="1362" spans="1:13" x14ac:dyDescent="0.35">
      <c r="A1362" s="5">
        <v>43752</v>
      </c>
      <c r="B1362" s="2" t="s">
        <v>254</v>
      </c>
      <c r="C1362" s="3">
        <v>29</v>
      </c>
      <c r="D1362" s="3">
        <v>12.5</v>
      </c>
      <c r="E1362" s="3">
        <v>37.5</v>
      </c>
      <c r="F1362" s="3">
        <v>87</v>
      </c>
      <c r="G1362" s="2">
        <v>3</v>
      </c>
      <c r="H1362" s="2" t="str">
        <f t="shared" si="105"/>
        <v>Monday</v>
      </c>
      <c r="I1362" s="5">
        <f t="shared" si="106"/>
        <v>43755</v>
      </c>
      <c r="J1362" s="2" t="str">
        <f t="shared" si="107"/>
        <v>Thursday</v>
      </c>
      <c r="K1362" s="2" t="str">
        <f t="shared" si="108"/>
        <v>Weekend</v>
      </c>
      <c r="L1362" s="3">
        <f>IF(VLOOKUP(H1362,Discount_Days!A:C,3,0)&gt;0,VLOOKUP(H1362,Discount_Days!A:C,3,0)*NewSales_1001_1015!F1362,0)</f>
        <v>0</v>
      </c>
      <c r="M1362" s="3">
        <f t="shared" si="109"/>
        <v>87</v>
      </c>
    </row>
    <row r="1363" spans="1:13" x14ac:dyDescent="0.35">
      <c r="A1363" s="5">
        <v>43753</v>
      </c>
      <c r="B1363" s="2" t="s">
        <v>254</v>
      </c>
      <c r="C1363" s="3">
        <v>29</v>
      </c>
      <c r="D1363" s="3">
        <v>12.5</v>
      </c>
      <c r="E1363" s="3">
        <v>37.5</v>
      </c>
      <c r="F1363" s="3">
        <v>87</v>
      </c>
      <c r="G1363" s="2">
        <v>3</v>
      </c>
      <c r="H1363" s="2" t="str">
        <f t="shared" si="105"/>
        <v>Tuesday</v>
      </c>
      <c r="I1363" s="5">
        <f t="shared" si="106"/>
        <v>43756</v>
      </c>
      <c r="J1363" s="2" t="str">
        <f t="shared" si="107"/>
        <v>Friday</v>
      </c>
      <c r="K1363" s="2" t="str">
        <f t="shared" si="108"/>
        <v>Weekday</v>
      </c>
      <c r="L1363" s="3">
        <f>IF(VLOOKUP(H1363,Discount_Days!A:C,3,0)&gt;0,VLOOKUP(H1363,Discount_Days!A:C,3,0)*NewSales_1001_1015!F1363,0)</f>
        <v>4.3500000000000005</v>
      </c>
      <c r="M1363" s="3">
        <f t="shared" si="109"/>
        <v>82.65</v>
      </c>
    </row>
    <row r="1364" spans="1:13" x14ac:dyDescent="0.35">
      <c r="A1364" s="5">
        <v>43739</v>
      </c>
      <c r="B1364" s="2" t="s">
        <v>73</v>
      </c>
      <c r="C1364" s="3">
        <v>40</v>
      </c>
      <c r="D1364" s="3">
        <v>10.55</v>
      </c>
      <c r="E1364" s="3">
        <v>21.1</v>
      </c>
      <c r="F1364" s="3">
        <v>80</v>
      </c>
      <c r="G1364" s="2">
        <v>2</v>
      </c>
      <c r="H1364" s="2" t="str">
        <f t="shared" si="105"/>
        <v>Tuesday</v>
      </c>
      <c r="I1364" s="5">
        <f t="shared" si="106"/>
        <v>43742</v>
      </c>
      <c r="J1364" s="2" t="str">
        <f t="shared" si="107"/>
        <v>Friday</v>
      </c>
      <c r="K1364" s="2" t="str">
        <f t="shared" si="108"/>
        <v>Weekday</v>
      </c>
      <c r="L1364" s="3">
        <f>IF(VLOOKUP(H1364,Discount_Days!A:C,3,0)&gt;0,VLOOKUP(H1364,Discount_Days!A:C,3,0)*NewSales_1001_1015!F1364,0)</f>
        <v>4</v>
      </c>
      <c r="M1364" s="3">
        <f t="shared" si="109"/>
        <v>76</v>
      </c>
    </row>
    <row r="1365" spans="1:13" x14ac:dyDescent="0.35">
      <c r="A1365" s="5">
        <v>43741</v>
      </c>
      <c r="B1365" s="2" t="s">
        <v>73</v>
      </c>
      <c r="C1365" s="3">
        <v>40</v>
      </c>
      <c r="D1365" s="3">
        <v>10.55</v>
      </c>
      <c r="E1365" s="3">
        <v>42.2</v>
      </c>
      <c r="F1365" s="3">
        <v>160</v>
      </c>
      <c r="G1365" s="2">
        <v>4</v>
      </c>
      <c r="H1365" s="2" t="str">
        <f t="shared" si="105"/>
        <v>Thursday</v>
      </c>
      <c r="I1365" s="5">
        <f t="shared" si="106"/>
        <v>43744</v>
      </c>
      <c r="J1365" s="2" t="str">
        <f t="shared" si="107"/>
        <v>Sunday</v>
      </c>
      <c r="K1365" s="2" t="str">
        <f t="shared" si="108"/>
        <v>Weekday</v>
      </c>
      <c r="L1365" s="3">
        <f>IF(VLOOKUP(H1365,Discount_Days!A:C,3,0)&gt;0,VLOOKUP(H1365,Discount_Days!A:C,3,0)*NewSales_1001_1015!F1365,0)</f>
        <v>16</v>
      </c>
      <c r="M1365" s="3">
        <f t="shared" si="109"/>
        <v>144</v>
      </c>
    </row>
    <row r="1366" spans="1:13" x14ac:dyDescent="0.35">
      <c r="A1366" s="5">
        <v>43742</v>
      </c>
      <c r="B1366" s="2" t="s">
        <v>73</v>
      </c>
      <c r="C1366" s="3">
        <v>40</v>
      </c>
      <c r="D1366" s="3">
        <v>10.55</v>
      </c>
      <c r="E1366" s="3">
        <v>10.55</v>
      </c>
      <c r="F1366" s="3">
        <v>40</v>
      </c>
      <c r="G1366" s="2">
        <v>1</v>
      </c>
      <c r="H1366" s="2" t="str">
        <f t="shared" si="105"/>
        <v>Friday</v>
      </c>
      <c r="I1366" s="5">
        <f t="shared" si="106"/>
        <v>43745</v>
      </c>
      <c r="J1366" s="2" t="str">
        <f t="shared" si="107"/>
        <v>Monday</v>
      </c>
      <c r="K1366" s="2" t="str">
        <f t="shared" si="108"/>
        <v>Weekday</v>
      </c>
      <c r="L1366" s="3">
        <f>IF(VLOOKUP(H1366,Discount_Days!A:C,3,0)&gt;0,VLOOKUP(H1366,Discount_Days!A:C,3,0)*NewSales_1001_1015!F1366,0)</f>
        <v>0</v>
      </c>
      <c r="M1366" s="3">
        <f t="shared" si="109"/>
        <v>40</v>
      </c>
    </row>
    <row r="1367" spans="1:13" x14ac:dyDescent="0.35">
      <c r="A1367" s="5">
        <v>43743</v>
      </c>
      <c r="B1367" s="2" t="s">
        <v>73</v>
      </c>
      <c r="C1367" s="3">
        <v>40</v>
      </c>
      <c r="D1367" s="3">
        <v>10.55</v>
      </c>
      <c r="E1367" s="3">
        <v>21.1</v>
      </c>
      <c r="F1367" s="3">
        <v>80</v>
      </c>
      <c r="G1367" s="2">
        <v>2</v>
      </c>
      <c r="H1367" s="2" t="str">
        <f t="shared" si="105"/>
        <v>Saturday</v>
      </c>
      <c r="I1367" s="5">
        <f t="shared" si="106"/>
        <v>43746</v>
      </c>
      <c r="J1367" s="2" t="str">
        <f t="shared" si="107"/>
        <v>Tuesday</v>
      </c>
      <c r="K1367" s="2" t="str">
        <f t="shared" si="108"/>
        <v>Weekend</v>
      </c>
      <c r="L1367" s="3">
        <f>IF(VLOOKUP(H1367,Discount_Days!A:C,3,0)&gt;0,VLOOKUP(H1367,Discount_Days!A:C,3,0)*NewSales_1001_1015!F1367,0)</f>
        <v>0</v>
      </c>
      <c r="M1367" s="3">
        <f t="shared" si="109"/>
        <v>80</v>
      </c>
    </row>
    <row r="1368" spans="1:13" x14ac:dyDescent="0.35">
      <c r="A1368" s="5">
        <v>43745</v>
      </c>
      <c r="B1368" s="2" t="s">
        <v>73</v>
      </c>
      <c r="C1368" s="3">
        <v>40</v>
      </c>
      <c r="D1368" s="3">
        <v>10.55</v>
      </c>
      <c r="E1368" s="3">
        <v>10.55</v>
      </c>
      <c r="F1368" s="3">
        <v>40</v>
      </c>
      <c r="G1368" s="2">
        <v>1</v>
      </c>
      <c r="H1368" s="2" t="str">
        <f t="shared" si="105"/>
        <v>Monday</v>
      </c>
      <c r="I1368" s="5">
        <f t="shared" si="106"/>
        <v>43748</v>
      </c>
      <c r="J1368" s="2" t="str">
        <f t="shared" si="107"/>
        <v>Thursday</v>
      </c>
      <c r="K1368" s="2" t="str">
        <f t="shared" si="108"/>
        <v>Weekend</v>
      </c>
      <c r="L1368" s="3">
        <f>IF(VLOOKUP(H1368,Discount_Days!A:C,3,0)&gt;0,VLOOKUP(H1368,Discount_Days!A:C,3,0)*NewSales_1001_1015!F1368,0)</f>
        <v>0</v>
      </c>
      <c r="M1368" s="3">
        <f t="shared" si="109"/>
        <v>40</v>
      </c>
    </row>
    <row r="1369" spans="1:13" x14ac:dyDescent="0.35">
      <c r="A1369" s="5">
        <v>43746</v>
      </c>
      <c r="B1369" s="2" t="s">
        <v>73</v>
      </c>
      <c r="C1369" s="3">
        <v>40</v>
      </c>
      <c r="D1369" s="3">
        <v>10.55</v>
      </c>
      <c r="E1369" s="3">
        <v>10.55</v>
      </c>
      <c r="F1369" s="3">
        <v>40</v>
      </c>
      <c r="G1369" s="2">
        <v>1</v>
      </c>
      <c r="H1369" s="2" t="str">
        <f t="shared" si="105"/>
        <v>Tuesday</v>
      </c>
      <c r="I1369" s="5">
        <f t="shared" si="106"/>
        <v>43749</v>
      </c>
      <c r="J1369" s="2" t="str">
        <f t="shared" si="107"/>
        <v>Friday</v>
      </c>
      <c r="K1369" s="2" t="str">
        <f t="shared" si="108"/>
        <v>Weekday</v>
      </c>
      <c r="L1369" s="3">
        <f>IF(VLOOKUP(H1369,Discount_Days!A:C,3,0)&gt;0,VLOOKUP(H1369,Discount_Days!A:C,3,0)*NewSales_1001_1015!F1369,0)</f>
        <v>2</v>
      </c>
      <c r="M1369" s="3">
        <f t="shared" si="109"/>
        <v>38</v>
      </c>
    </row>
    <row r="1370" spans="1:13" x14ac:dyDescent="0.35">
      <c r="A1370" s="5">
        <v>43748</v>
      </c>
      <c r="B1370" s="2" t="s">
        <v>73</v>
      </c>
      <c r="C1370" s="3">
        <v>48.86</v>
      </c>
      <c r="D1370" s="3">
        <v>10.55</v>
      </c>
      <c r="E1370" s="3">
        <v>10.55</v>
      </c>
      <c r="F1370" s="3">
        <v>48.86</v>
      </c>
      <c r="G1370" s="2">
        <v>1</v>
      </c>
      <c r="H1370" s="2" t="str">
        <f t="shared" si="105"/>
        <v>Thursday</v>
      </c>
      <c r="I1370" s="5">
        <f t="shared" si="106"/>
        <v>43751</v>
      </c>
      <c r="J1370" s="2" t="str">
        <f t="shared" si="107"/>
        <v>Sunday</v>
      </c>
      <c r="K1370" s="2" t="str">
        <f t="shared" si="108"/>
        <v>Weekday</v>
      </c>
      <c r="L1370" s="3">
        <f>IF(VLOOKUP(H1370,Discount_Days!A:C,3,0)&gt;0,VLOOKUP(H1370,Discount_Days!A:C,3,0)*NewSales_1001_1015!F1370,0)</f>
        <v>4.8860000000000001</v>
      </c>
      <c r="M1370" s="3">
        <f t="shared" si="109"/>
        <v>43.973999999999997</v>
      </c>
    </row>
    <row r="1371" spans="1:13" x14ac:dyDescent="0.35">
      <c r="A1371" s="5">
        <v>43749</v>
      </c>
      <c r="B1371" s="2" t="s">
        <v>73</v>
      </c>
      <c r="C1371" s="3">
        <v>40</v>
      </c>
      <c r="D1371" s="3">
        <v>10.55</v>
      </c>
      <c r="E1371" s="3">
        <v>10.55</v>
      </c>
      <c r="F1371" s="3">
        <v>40</v>
      </c>
      <c r="G1371" s="2">
        <v>1</v>
      </c>
      <c r="H1371" s="2" t="str">
        <f t="shared" si="105"/>
        <v>Friday</v>
      </c>
      <c r="I1371" s="5">
        <f t="shared" si="106"/>
        <v>43752</v>
      </c>
      <c r="J1371" s="2" t="str">
        <f t="shared" si="107"/>
        <v>Monday</v>
      </c>
      <c r="K1371" s="2" t="str">
        <f t="shared" si="108"/>
        <v>Weekday</v>
      </c>
      <c r="L1371" s="3">
        <f>IF(VLOOKUP(H1371,Discount_Days!A:C,3,0)&gt;0,VLOOKUP(H1371,Discount_Days!A:C,3,0)*NewSales_1001_1015!F1371,0)</f>
        <v>0</v>
      </c>
      <c r="M1371" s="3">
        <f t="shared" si="109"/>
        <v>40</v>
      </c>
    </row>
    <row r="1372" spans="1:13" x14ac:dyDescent="0.35">
      <c r="A1372" s="5">
        <v>43749</v>
      </c>
      <c r="B1372" s="2" t="s">
        <v>73</v>
      </c>
      <c r="C1372" s="3">
        <v>48.83</v>
      </c>
      <c r="D1372" s="3">
        <v>10.55</v>
      </c>
      <c r="E1372" s="3">
        <v>10.55</v>
      </c>
      <c r="F1372" s="3">
        <v>48.83</v>
      </c>
      <c r="G1372" s="2">
        <v>1</v>
      </c>
      <c r="H1372" s="2" t="str">
        <f t="shared" si="105"/>
        <v>Friday</v>
      </c>
      <c r="I1372" s="5">
        <f t="shared" si="106"/>
        <v>43752</v>
      </c>
      <c r="J1372" s="2" t="str">
        <f t="shared" si="107"/>
        <v>Monday</v>
      </c>
      <c r="K1372" s="2" t="str">
        <f t="shared" si="108"/>
        <v>Weekday</v>
      </c>
      <c r="L1372" s="3">
        <f>IF(VLOOKUP(H1372,Discount_Days!A:C,3,0)&gt;0,VLOOKUP(H1372,Discount_Days!A:C,3,0)*NewSales_1001_1015!F1372,0)</f>
        <v>0</v>
      </c>
      <c r="M1372" s="3">
        <f t="shared" si="109"/>
        <v>48.83</v>
      </c>
    </row>
    <row r="1373" spans="1:13" x14ac:dyDescent="0.35">
      <c r="A1373" s="5">
        <v>43750</v>
      </c>
      <c r="B1373" s="2" t="s">
        <v>73</v>
      </c>
      <c r="C1373" s="3">
        <v>40</v>
      </c>
      <c r="D1373" s="3">
        <v>10.55</v>
      </c>
      <c r="E1373" s="3">
        <v>10.55</v>
      </c>
      <c r="F1373" s="3">
        <v>40</v>
      </c>
      <c r="G1373" s="2">
        <v>1</v>
      </c>
      <c r="H1373" s="2" t="str">
        <f t="shared" si="105"/>
        <v>Saturday</v>
      </c>
      <c r="I1373" s="5">
        <f t="shared" si="106"/>
        <v>43753</v>
      </c>
      <c r="J1373" s="2" t="str">
        <f t="shared" si="107"/>
        <v>Tuesday</v>
      </c>
      <c r="K1373" s="2" t="str">
        <f t="shared" si="108"/>
        <v>Weekend</v>
      </c>
      <c r="L1373" s="3">
        <f>IF(VLOOKUP(H1373,Discount_Days!A:C,3,0)&gt;0,VLOOKUP(H1373,Discount_Days!A:C,3,0)*NewSales_1001_1015!F1373,0)</f>
        <v>0</v>
      </c>
      <c r="M1373" s="3">
        <f t="shared" si="109"/>
        <v>40</v>
      </c>
    </row>
    <row r="1374" spans="1:13" x14ac:dyDescent="0.35">
      <c r="A1374" s="5">
        <v>43752</v>
      </c>
      <c r="B1374" s="2" t="s">
        <v>73</v>
      </c>
      <c r="C1374" s="3">
        <v>48.9</v>
      </c>
      <c r="D1374" s="3">
        <v>10.55</v>
      </c>
      <c r="E1374" s="3">
        <v>10.55</v>
      </c>
      <c r="F1374" s="3">
        <v>48.9</v>
      </c>
      <c r="G1374" s="2">
        <v>1</v>
      </c>
      <c r="H1374" s="2" t="str">
        <f t="shared" si="105"/>
        <v>Monday</v>
      </c>
      <c r="I1374" s="5">
        <f t="shared" si="106"/>
        <v>43755</v>
      </c>
      <c r="J1374" s="2" t="str">
        <f t="shared" si="107"/>
        <v>Thursday</v>
      </c>
      <c r="K1374" s="2" t="str">
        <f t="shared" si="108"/>
        <v>Weekend</v>
      </c>
      <c r="L1374" s="3">
        <f>IF(VLOOKUP(H1374,Discount_Days!A:C,3,0)&gt;0,VLOOKUP(H1374,Discount_Days!A:C,3,0)*NewSales_1001_1015!F1374,0)</f>
        <v>0</v>
      </c>
      <c r="M1374" s="3">
        <f t="shared" si="109"/>
        <v>48.9</v>
      </c>
    </row>
    <row r="1375" spans="1:13" x14ac:dyDescent="0.35">
      <c r="A1375" s="5">
        <v>43739</v>
      </c>
      <c r="B1375" s="2" t="s">
        <v>74</v>
      </c>
      <c r="C1375" s="3">
        <v>25</v>
      </c>
      <c r="D1375" s="3">
        <v>4.4000000000000004</v>
      </c>
      <c r="E1375" s="3">
        <v>22</v>
      </c>
      <c r="F1375" s="3">
        <v>125</v>
      </c>
      <c r="G1375" s="2">
        <v>5</v>
      </c>
      <c r="H1375" s="2" t="str">
        <f t="shared" si="105"/>
        <v>Tuesday</v>
      </c>
      <c r="I1375" s="5">
        <f t="shared" si="106"/>
        <v>43742</v>
      </c>
      <c r="J1375" s="2" t="str">
        <f t="shared" si="107"/>
        <v>Friday</v>
      </c>
      <c r="K1375" s="2" t="str">
        <f t="shared" si="108"/>
        <v>Weekday</v>
      </c>
      <c r="L1375" s="3">
        <f>IF(VLOOKUP(H1375,Discount_Days!A:C,3,0)&gt;0,VLOOKUP(H1375,Discount_Days!A:C,3,0)*NewSales_1001_1015!F1375,0)</f>
        <v>6.25</v>
      </c>
      <c r="M1375" s="3">
        <f t="shared" si="109"/>
        <v>118.75</v>
      </c>
    </row>
    <row r="1376" spans="1:13" x14ac:dyDescent="0.35">
      <c r="A1376" s="5">
        <v>43740</v>
      </c>
      <c r="B1376" s="2" t="s">
        <v>74</v>
      </c>
      <c r="C1376" s="3">
        <v>25</v>
      </c>
      <c r="D1376" s="3">
        <v>4.4000000000000004</v>
      </c>
      <c r="E1376" s="3">
        <v>13.2</v>
      </c>
      <c r="F1376" s="3">
        <v>75</v>
      </c>
      <c r="G1376" s="2">
        <v>3</v>
      </c>
      <c r="H1376" s="2" t="str">
        <f t="shared" si="105"/>
        <v>Wednesday</v>
      </c>
      <c r="I1376" s="5">
        <f t="shared" si="106"/>
        <v>43743</v>
      </c>
      <c r="J1376" s="2" t="str">
        <f t="shared" si="107"/>
        <v>Saturday</v>
      </c>
      <c r="K1376" s="2" t="str">
        <f t="shared" si="108"/>
        <v>Weekday</v>
      </c>
      <c r="L1376" s="3">
        <f>IF(VLOOKUP(H1376,Discount_Days!A:C,3,0)&gt;0,VLOOKUP(H1376,Discount_Days!A:C,3,0)*NewSales_1001_1015!F1376,0)</f>
        <v>0</v>
      </c>
      <c r="M1376" s="3">
        <f t="shared" si="109"/>
        <v>75</v>
      </c>
    </row>
    <row r="1377" spans="1:13" x14ac:dyDescent="0.35">
      <c r="A1377" s="5">
        <v>43741</v>
      </c>
      <c r="B1377" s="2" t="s">
        <v>74</v>
      </c>
      <c r="C1377" s="3">
        <v>25</v>
      </c>
      <c r="D1377" s="3">
        <v>4.4000000000000004</v>
      </c>
      <c r="E1377" s="3">
        <v>8.8000000000000007</v>
      </c>
      <c r="F1377" s="3">
        <v>50</v>
      </c>
      <c r="G1377" s="2">
        <v>2</v>
      </c>
      <c r="H1377" s="2" t="str">
        <f t="shared" si="105"/>
        <v>Thursday</v>
      </c>
      <c r="I1377" s="5">
        <f t="shared" si="106"/>
        <v>43744</v>
      </c>
      <c r="J1377" s="2" t="str">
        <f t="shared" si="107"/>
        <v>Sunday</v>
      </c>
      <c r="K1377" s="2" t="str">
        <f t="shared" si="108"/>
        <v>Weekday</v>
      </c>
      <c r="L1377" s="3">
        <f>IF(VLOOKUP(H1377,Discount_Days!A:C,3,0)&gt;0,VLOOKUP(H1377,Discount_Days!A:C,3,0)*NewSales_1001_1015!F1377,0)</f>
        <v>5</v>
      </c>
      <c r="M1377" s="3">
        <f t="shared" si="109"/>
        <v>45</v>
      </c>
    </row>
    <row r="1378" spans="1:13" x14ac:dyDescent="0.35">
      <c r="A1378" s="5">
        <v>43742</v>
      </c>
      <c r="B1378" s="2" t="s">
        <v>74</v>
      </c>
      <c r="C1378" s="3">
        <v>25</v>
      </c>
      <c r="D1378" s="3">
        <v>4.4000000000000004</v>
      </c>
      <c r="E1378" s="3">
        <v>4.4000000000000004</v>
      </c>
      <c r="F1378" s="3">
        <v>25</v>
      </c>
      <c r="G1378" s="2">
        <v>1</v>
      </c>
      <c r="H1378" s="2" t="str">
        <f t="shared" si="105"/>
        <v>Friday</v>
      </c>
      <c r="I1378" s="5">
        <f t="shared" si="106"/>
        <v>43745</v>
      </c>
      <c r="J1378" s="2" t="str">
        <f t="shared" si="107"/>
        <v>Monday</v>
      </c>
      <c r="K1378" s="2" t="str">
        <f t="shared" si="108"/>
        <v>Weekday</v>
      </c>
      <c r="L1378" s="3">
        <f>IF(VLOOKUP(H1378,Discount_Days!A:C,3,0)&gt;0,VLOOKUP(H1378,Discount_Days!A:C,3,0)*NewSales_1001_1015!F1378,0)</f>
        <v>0</v>
      </c>
      <c r="M1378" s="3">
        <f t="shared" si="109"/>
        <v>25</v>
      </c>
    </row>
    <row r="1379" spans="1:13" x14ac:dyDescent="0.35">
      <c r="A1379" s="5">
        <v>43743</v>
      </c>
      <c r="B1379" s="2" t="s">
        <v>74</v>
      </c>
      <c r="C1379" s="3">
        <v>25</v>
      </c>
      <c r="D1379" s="3">
        <v>4.4000000000000004</v>
      </c>
      <c r="E1379" s="3">
        <v>4.4000000000000004</v>
      </c>
      <c r="F1379" s="3">
        <v>25</v>
      </c>
      <c r="G1379" s="2">
        <v>1</v>
      </c>
      <c r="H1379" s="2" t="str">
        <f t="shared" si="105"/>
        <v>Saturday</v>
      </c>
      <c r="I1379" s="5">
        <f t="shared" si="106"/>
        <v>43746</v>
      </c>
      <c r="J1379" s="2" t="str">
        <f t="shared" si="107"/>
        <v>Tuesday</v>
      </c>
      <c r="K1379" s="2" t="str">
        <f t="shared" si="108"/>
        <v>Weekend</v>
      </c>
      <c r="L1379" s="3">
        <f>IF(VLOOKUP(H1379,Discount_Days!A:C,3,0)&gt;0,VLOOKUP(H1379,Discount_Days!A:C,3,0)*NewSales_1001_1015!F1379,0)</f>
        <v>0</v>
      </c>
      <c r="M1379" s="3">
        <f t="shared" si="109"/>
        <v>25</v>
      </c>
    </row>
    <row r="1380" spans="1:13" x14ac:dyDescent="0.35">
      <c r="A1380" s="5">
        <v>43743</v>
      </c>
      <c r="B1380" s="2" t="s">
        <v>74</v>
      </c>
      <c r="C1380" s="3">
        <v>30.06</v>
      </c>
      <c r="D1380" s="3">
        <v>4.4000000000000004</v>
      </c>
      <c r="E1380" s="3">
        <v>4.4000000000000004</v>
      </c>
      <c r="F1380" s="3">
        <v>30.06</v>
      </c>
      <c r="G1380" s="2">
        <v>1</v>
      </c>
      <c r="H1380" s="2" t="str">
        <f t="shared" si="105"/>
        <v>Saturday</v>
      </c>
      <c r="I1380" s="5">
        <f t="shared" si="106"/>
        <v>43746</v>
      </c>
      <c r="J1380" s="2" t="str">
        <f t="shared" si="107"/>
        <v>Tuesday</v>
      </c>
      <c r="K1380" s="2" t="str">
        <f t="shared" si="108"/>
        <v>Weekend</v>
      </c>
      <c r="L1380" s="3">
        <f>IF(VLOOKUP(H1380,Discount_Days!A:C,3,0)&gt;0,VLOOKUP(H1380,Discount_Days!A:C,3,0)*NewSales_1001_1015!F1380,0)</f>
        <v>0</v>
      </c>
      <c r="M1380" s="3">
        <f t="shared" si="109"/>
        <v>30.06</v>
      </c>
    </row>
    <row r="1381" spans="1:13" x14ac:dyDescent="0.35">
      <c r="A1381" s="5">
        <v>43745</v>
      </c>
      <c r="B1381" s="2" t="s">
        <v>74</v>
      </c>
      <c r="C1381" s="3">
        <v>25</v>
      </c>
      <c r="D1381" s="3">
        <v>4.4000000000000004</v>
      </c>
      <c r="E1381" s="3">
        <v>8.8000000000000007</v>
      </c>
      <c r="F1381" s="3">
        <v>50</v>
      </c>
      <c r="G1381" s="2">
        <v>2</v>
      </c>
      <c r="H1381" s="2" t="str">
        <f t="shared" si="105"/>
        <v>Monday</v>
      </c>
      <c r="I1381" s="5">
        <f t="shared" si="106"/>
        <v>43748</v>
      </c>
      <c r="J1381" s="2" t="str">
        <f t="shared" si="107"/>
        <v>Thursday</v>
      </c>
      <c r="K1381" s="2" t="str">
        <f t="shared" si="108"/>
        <v>Weekend</v>
      </c>
      <c r="L1381" s="3">
        <f>IF(VLOOKUP(H1381,Discount_Days!A:C,3,0)&gt;0,VLOOKUP(H1381,Discount_Days!A:C,3,0)*NewSales_1001_1015!F1381,0)</f>
        <v>0</v>
      </c>
      <c r="M1381" s="3">
        <f t="shared" si="109"/>
        <v>50</v>
      </c>
    </row>
    <row r="1382" spans="1:13" x14ac:dyDescent="0.35">
      <c r="A1382" s="5">
        <v>43746</v>
      </c>
      <c r="B1382" s="2" t="s">
        <v>74</v>
      </c>
      <c r="C1382" s="3">
        <v>0</v>
      </c>
      <c r="D1382" s="3">
        <v>4.4000000000000004</v>
      </c>
      <c r="E1382" s="3">
        <v>17.600000000000001</v>
      </c>
      <c r="F1382" s="3">
        <v>0</v>
      </c>
      <c r="G1382" s="2">
        <v>4</v>
      </c>
      <c r="H1382" s="2" t="str">
        <f t="shared" si="105"/>
        <v>Tuesday</v>
      </c>
      <c r="I1382" s="5">
        <f t="shared" si="106"/>
        <v>43749</v>
      </c>
      <c r="J1382" s="2" t="str">
        <f t="shared" si="107"/>
        <v>Friday</v>
      </c>
      <c r="K1382" s="2" t="str">
        <f t="shared" si="108"/>
        <v>Weekday</v>
      </c>
      <c r="L1382" s="3">
        <f>IF(VLOOKUP(H1382,Discount_Days!A:C,3,0)&gt;0,VLOOKUP(H1382,Discount_Days!A:C,3,0)*NewSales_1001_1015!F1382,0)</f>
        <v>0</v>
      </c>
      <c r="M1382" s="3">
        <f t="shared" si="109"/>
        <v>0</v>
      </c>
    </row>
    <row r="1383" spans="1:13" x14ac:dyDescent="0.35">
      <c r="A1383" s="5">
        <v>43747</v>
      </c>
      <c r="B1383" s="2" t="s">
        <v>74</v>
      </c>
      <c r="C1383" s="3">
        <v>25</v>
      </c>
      <c r="D1383" s="3">
        <v>4.4000000000000004</v>
      </c>
      <c r="E1383" s="3">
        <v>4.4000000000000004</v>
      </c>
      <c r="F1383" s="3">
        <v>25</v>
      </c>
      <c r="G1383" s="2">
        <v>1</v>
      </c>
      <c r="H1383" s="2" t="str">
        <f t="shared" si="105"/>
        <v>Wednesday</v>
      </c>
      <c r="I1383" s="5">
        <f t="shared" si="106"/>
        <v>43750</v>
      </c>
      <c r="J1383" s="2" t="str">
        <f t="shared" si="107"/>
        <v>Saturday</v>
      </c>
      <c r="K1383" s="2" t="str">
        <f t="shared" si="108"/>
        <v>Weekday</v>
      </c>
      <c r="L1383" s="3">
        <f>IF(VLOOKUP(H1383,Discount_Days!A:C,3,0)&gt;0,VLOOKUP(H1383,Discount_Days!A:C,3,0)*NewSales_1001_1015!F1383,0)</f>
        <v>0</v>
      </c>
      <c r="M1383" s="3">
        <f t="shared" si="109"/>
        <v>25</v>
      </c>
    </row>
    <row r="1384" spans="1:13" x14ac:dyDescent="0.35">
      <c r="A1384" s="5">
        <v>43748</v>
      </c>
      <c r="B1384" s="2" t="s">
        <v>74</v>
      </c>
      <c r="C1384" s="3">
        <v>0</v>
      </c>
      <c r="D1384" s="3">
        <v>4.4000000000000004</v>
      </c>
      <c r="E1384" s="3">
        <v>13.2</v>
      </c>
      <c r="F1384" s="3">
        <v>0</v>
      </c>
      <c r="G1384" s="2">
        <v>3</v>
      </c>
      <c r="H1384" s="2" t="str">
        <f t="shared" si="105"/>
        <v>Thursday</v>
      </c>
      <c r="I1384" s="5">
        <f t="shared" si="106"/>
        <v>43751</v>
      </c>
      <c r="J1384" s="2" t="str">
        <f t="shared" si="107"/>
        <v>Sunday</v>
      </c>
      <c r="K1384" s="2" t="str">
        <f t="shared" si="108"/>
        <v>Weekday</v>
      </c>
      <c r="L1384" s="3">
        <f>IF(VLOOKUP(H1384,Discount_Days!A:C,3,0)&gt;0,VLOOKUP(H1384,Discount_Days!A:C,3,0)*NewSales_1001_1015!F1384,0)</f>
        <v>0</v>
      </c>
      <c r="M1384" s="3">
        <f t="shared" si="109"/>
        <v>0</v>
      </c>
    </row>
    <row r="1385" spans="1:13" x14ac:dyDescent="0.35">
      <c r="A1385" s="5">
        <v>43748</v>
      </c>
      <c r="B1385" s="2" t="s">
        <v>74</v>
      </c>
      <c r="C1385" s="3">
        <v>30.19</v>
      </c>
      <c r="D1385" s="3">
        <v>4.4000000000000004</v>
      </c>
      <c r="E1385" s="3">
        <v>4.4000000000000004</v>
      </c>
      <c r="F1385" s="3">
        <v>30.19</v>
      </c>
      <c r="G1385" s="2">
        <v>1</v>
      </c>
      <c r="H1385" s="2" t="str">
        <f t="shared" si="105"/>
        <v>Thursday</v>
      </c>
      <c r="I1385" s="5">
        <f t="shared" si="106"/>
        <v>43751</v>
      </c>
      <c r="J1385" s="2" t="str">
        <f t="shared" si="107"/>
        <v>Sunday</v>
      </c>
      <c r="K1385" s="2" t="str">
        <f t="shared" si="108"/>
        <v>Weekday</v>
      </c>
      <c r="L1385" s="3">
        <f>IF(VLOOKUP(H1385,Discount_Days!A:C,3,0)&gt;0,VLOOKUP(H1385,Discount_Days!A:C,3,0)*NewSales_1001_1015!F1385,0)</f>
        <v>3.0190000000000001</v>
      </c>
      <c r="M1385" s="3">
        <f t="shared" si="109"/>
        <v>27.170999999999999</v>
      </c>
    </row>
    <row r="1386" spans="1:13" x14ac:dyDescent="0.35">
      <c r="A1386" s="5">
        <v>43749</v>
      </c>
      <c r="B1386" s="2" t="s">
        <v>74</v>
      </c>
      <c r="C1386" s="3">
        <v>25</v>
      </c>
      <c r="D1386" s="3">
        <v>4.4000000000000004</v>
      </c>
      <c r="E1386" s="3">
        <v>8.8000000000000007</v>
      </c>
      <c r="F1386" s="3">
        <v>50</v>
      </c>
      <c r="G1386" s="2">
        <v>2</v>
      </c>
      <c r="H1386" s="2" t="str">
        <f t="shared" si="105"/>
        <v>Friday</v>
      </c>
      <c r="I1386" s="5">
        <f t="shared" si="106"/>
        <v>43752</v>
      </c>
      <c r="J1386" s="2" t="str">
        <f t="shared" si="107"/>
        <v>Monday</v>
      </c>
      <c r="K1386" s="2" t="str">
        <f t="shared" si="108"/>
        <v>Weekday</v>
      </c>
      <c r="L1386" s="3">
        <f>IF(VLOOKUP(H1386,Discount_Days!A:C,3,0)&gt;0,VLOOKUP(H1386,Discount_Days!A:C,3,0)*NewSales_1001_1015!F1386,0)</f>
        <v>0</v>
      </c>
      <c r="M1386" s="3">
        <f t="shared" si="109"/>
        <v>50</v>
      </c>
    </row>
    <row r="1387" spans="1:13" x14ac:dyDescent="0.35">
      <c r="A1387" s="5">
        <v>43751</v>
      </c>
      <c r="B1387" s="2" t="s">
        <v>74</v>
      </c>
      <c r="C1387" s="3">
        <v>25</v>
      </c>
      <c r="D1387" s="3">
        <v>4.4000000000000004</v>
      </c>
      <c r="E1387" s="3">
        <v>4.4000000000000004</v>
      </c>
      <c r="F1387" s="3">
        <v>25</v>
      </c>
      <c r="G1387" s="2">
        <v>1</v>
      </c>
      <c r="H1387" s="2" t="str">
        <f t="shared" si="105"/>
        <v>Sunday</v>
      </c>
      <c r="I1387" s="5">
        <f t="shared" si="106"/>
        <v>43754</v>
      </c>
      <c r="J1387" s="2" t="str">
        <f t="shared" si="107"/>
        <v>Wednesday</v>
      </c>
      <c r="K1387" s="2" t="str">
        <f t="shared" si="108"/>
        <v>Weekend</v>
      </c>
      <c r="L1387" s="3">
        <f>IF(VLOOKUP(H1387,Discount_Days!A:C,3,0)&gt;0,VLOOKUP(H1387,Discount_Days!A:C,3,0)*NewSales_1001_1015!F1387,0)</f>
        <v>0</v>
      </c>
      <c r="M1387" s="3">
        <f t="shared" si="109"/>
        <v>25</v>
      </c>
    </row>
    <row r="1388" spans="1:13" x14ac:dyDescent="0.35">
      <c r="A1388" s="5">
        <v>43752</v>
      </c>
      <c r="B1388" s="2" t="s">
        <v>74</v>
      </c>
      <c r="C1388" s="3">
        <v>25</v>
      </c>
      <c r="D1388" s="3">
        <v>4.4000000000000004</v>
      </c>
      <c r="E1388" s="3">
        <v>8.8000000000000007</v>
      </c>
      <c r="F1388" s="3">
        <v>50</v>
      </c>
      <c r="G1388" s="2">
        <v>2</v>
      </c>
      <c r="H1388" s="2" t="str">
        <f t="shared" si="105"/>
        <v>Monday</v>
      </c>
      <c r="I1388" s="5">
        <f t="shared" si="106"/>
        <v>43755</v>
      </c>
      <c r="J1388" s="2" t="str">
        <f t="shared" si="107"/>
        <v>Thursday</v>
      </c>
      <c r="K1388" s="2" t="str">
        <f t="shared" si="108"/>
        <v>Weekend</v>
      </c>
      <c r="L1388" s="3">
        <f>IF(VLOOKUP(H1388,Discount_Days!A:C,3,0)&gt;0,VLOOKUP(H1388,Discount_Days!A:C,3,0)*NewSales_1001_1015!F1388,0)</f>
        <v>0</v>
      </c>
      <c r="M1388" s="3">
        <f t="shared" si="109"/>
        <v>50</v>
      </c>
    </row>
    <row r="1389" spans="1:13" x14ac:dyDescent="0.35">
      <c r="A1389" s="5">
        <v>43753</v>
      </c>
      <c r="B1389" s="2" t="s">
        <v>74</v>
      </c>
      <c r="C1389" s="3">
        <v>25</v>
      </c>
      <c r="D1389" s="3">
        <v>4.4000000000000004</v>
      </c>
      <c r="E1389" s="3">
        <v>26.4</v>
      </c>
      <c r="F1389" s="3">
        <v>150</v>
      </c>
      <c r="G1389" s="2">
        <v>6</v>
      </c>
      <c r="H1389" s="2" t="str">
        <f t="shared" si="105"/>
        <v>Tuesday</v>
      </c>
      <c r="I1389" s="5">
        <f t="shared" si="106"/>
        <v>43756</v>
      </c>
      <c r="J1389" s="2" t="str">
        <f t="shared" si="107"/>
        <v>Friday</v>
      </c>
      <c r="K1389" s="2" t="str">
        <f t="shared" si="108"/>
        <v>Weekday</v>
      </c>
      <c r="L1389" s="3">
        <f>IF(VLOOKUP(H1389,Discount_Days!A:C,3,0)&gt;0,VLOOKUP(H1389,Discount_Days!A:C,3,0)*NewSales_1001_1015!F1389,0)</f>
        <v>7.5</v>
      </c>
      <c r="M1389" s="3">
        <f t="shared" si="109"/>
        <v>142.5</v>
      </c>
    </row>
    <row r="1390" spans="1:13" x14ac:dyDescent="0.35">
      <c r="A1390" s="5">
        <v>43739</v>
      </c>
      <c r="B1390" s="2" t="s">
        <v>75</v>
      </c>
      <c r="C1390" s="3">
        <v>25</v>
      </c>
      <c r="D1390" s="3">
        <v>4.4000000000000004</v>
      </c>
      <c r="E1390" s="3">
        <v>13.2</v>
      </c>
      <c r="F1390" s="3">
        <v>75</v>
      </c>
      <c r="G1390" s="2">
        <v>3</v>
      </c>
      <c r="H1390" s="2" t="str">
        <f t="shared" si="105"/>
        <v>Tuesday</v>
      </c>
      <c r="I1390" s="5">
        <f t="shared" si="106"/>
        <v>43742</v>
      </c>
      <c r="J1390" s="2" t="str">
        <f t="shared" si="107"/>
        <v>Friday</v>
      </c>
      <c r="K1390" s="2" t="str">
        <f t="shared" si="108"/>
        <v>Weekday</v>
      </c>
      <c r="L1390" s="3">
        <f>IF(VLOOKUP(H1390,Discount_Days!A:C,3,0)&gt;0,VLOOKUP(H1390,Discount_Days!A:C,3,0)*NewSales_1001_1015!F1390,0)</f>
        <v>3.75</v>
      </c>
      <c r="M1390" s="3">
        <f t="shared" si="109"/>
        <v>71.25</v>
      </c>
    </row>
    <row r="1391" spans="1:13" x14ac:dyDescent="0.35">
      <c r="A1391" s="5">
        <v>43740</v>
      </c>
      <c r="B1391" s="2" t="s">
        <v>75</v>
      </c>
      <c r="C1391" s="3">
        <v>25</v>
      </c>
      <c r="D1391" s="3">
        <v>4.4000000000000004</v>
      </c>
      <c r="E1391" s="3">
        <v>13.2</v>
      </c>
      <c r="F1391" s="3">
        <v>75</v>
      </c>
      <c r="G1391" s="2">
        <v>3</v>
      </c>
      <c r="H1391" s="2" t="str">
        <f t="shared" si="105"/>
        <v>Wednesday</v>
      </c>
      <c r="I1391" s="5">
        <f t="shared" si="106"/>
        <v>43743</v>
      </c>
      <c r="J1391" s="2" t="str">
        <f t="shared" si="107"/>
        <v>Saturday</v>
      </c>
      <c r="K1391" s="2" t="str">
        <f t="shared" si="108"/>
        <v>Weekday</v>
      </c>
      <c r="L1391" s="3">
        <f>IF(VLOOKUP(H1391,Discount_Days!A:C,3,0)&gt;0,VLOOKUP(H1391,Discount_Days!A:C,3,0)*NewSales_1001_1015!F1391,0)</f>
        <v>0</v>
      </c>
      <c r="M1391" s="3">
        <f t="shared" si="109"/>
        <v>75</v>
      </c>
    </row>
    <row r="1392" spans="1:13" x14ac:dyDescent="0.35">
      <c r="A1392" s="5">
        <v>43742</v>
      </c>
      <c r="B1392" s="2" t="s">
        <v>75</v>
      </c>
      <c r="C1392" s="3">
        <v>25</v>
      </c>
      <c r="D1392" s="3">
        <v>4.4000000000000004</v>
      </c>
      <c r="E1392" s="3">
        <v>4.4000000000000004</v>
      </c>
      <c r="F1392" s="3">
        <v>25</v>
      </c>
      <c r="G1392" s="2">
        <v>1</v>
      </c>
      <c r="H1392" s="2" t="str">
        <f t="shared" si="105"/>
        <v>Friday</v>
      </c>
      <c r="I1392" s="5">
        <f t="shared" si="106"/>
        <v>43745</v>
      </c>
      <c r="J1392" s="2" t="str">
        <f t="shared" si="107"/>
        <v>Monday</v>
      </c>
      <c r="K1392" s="2" t="str">
        <f t="shared" si="108"/>
        <v>Weekday</v>
      </c>
      <c r="L1392" s="3">
        <f>IF(VLOOKUP(H1392,Discount_Days!A:C,3,0)&gt;0,VLOOKUP(H1392,Discount_Days!A:C,3,0)*NewSales_1001_1015!F1392,0)</f>
        <v>0</v>
      </c>
      <c r="M1392" s="3">
        <f t="shared" si="109"/>
        <v>25</v>
      </c>
    </row>
    <row r="1393" spans="1:13" x14ac:dyDescent="0.35">
      <c r="A1393" s="5">
        <v>43743</v>
      </c>
      <c r="B1393" s="2" t="s">
        <v>75</v>
      </c>
      <c r="C1393" s="3">
        <v>25</v>
      </c>
      <c r="D1393" s="3">
        <v>4.4000000000000004</v>
      </c>
      <c r="E1393" s="3">
        <v>4.4000000000000004</v>
      </c>
      <c r="F1393" s="3">
        <v>25</v>
      </c>
      <c r="G1393" s="2">
        <v>1</v>
      </c>
      <c r="H1393" s="2" t="str">
        <f t="shared" si="105"/>
        <v>Saturday</v>
      </c>
      <c r="I1393" s="5">
        <f t="shared" si="106"/>
        <v>43746</v>
      </c>
      <c r="J1393" s="2" t="str">
        <f t="shared" si="107"/>
        <v>Tuesday</v>
      </c>
      <c r="K1393" s="2" t="str">
        <f t="shared" si="108"/>
        <v>Weekend</v>
      </c>
      <c r="L1393" s="3">
        <f>IF(VLOOKUP(H1393,Discount_Days!A:C,3,0)&gt;0,VLOOKUP(H1393,Discount_Days!A:C,3,0)*NewSales_1001_1015!F1393,0)</f>
        <v>0</v>
      </c>
      <c r="M1393" s="3">
        <f t="shared" si="109"/>
        <v>25</v>
      </c>
    </row>
    <row r="1394" spans="1:13" x14ac:dyDescent="0.35">
      <c r="A1394" s="5">
        <v>43743</v>
      </c>
      <c r="B1394" s="2" t="s">
        <v>75</v>
      </c>
      <c r="C1394" s="3">
        <v>30.06</v>
      </c>
      <c r="D1394" s="3">
        <v>4.4000000000000004</v>
      </c>
      <c r="E1394" s="3">
        <v>4.4000000000000004</v>
      </c>
      <c r="F1394" s="3">
        <v>30.06</v>
      </c>
      <c r="G1394" s="2">
        <v>1</v>
      </c>
      <c r="H1394" s="2" t="str">
        <f t="shared" si="105"/>
        <v>Saturday</v>
      </c>
      <c r="I1394" s="5">
        <f t="shared" si="106"/>
        <v>43746</v>
      </c>
      <c r="J1394" s="2" t="str">
        <f t="shared" si="107"/>
        <v>Tuesday</v>
      </c>
      <c r="K1394" s="2" t="str">
        <f t="shared" si="108"/>
        <v>Weekend</v>
      </c>
      <c r="L1394" s="3">
        <f>IF(VLOOKUP(H1394,Discount_Days!A:C,3,0)&gt;0,VLOOKUP(H1394,Discount_Days!A:C,3,0)*NewSales_1001_1015!F1394,0)</f>
        <v>0</v>
      </c>
      <c r="M1394" s="3">
        <f t="shared" si="109"/>
        <v>30.06</v>
      </c>
    </row>
    <row r="1395" spans="1:13" x14ac:dyDescent="0.35">
      <c r="A1395" s="5">
        <v>43745</v>
      </c>
      <c r="B1395" s="2" t="s">
        <v>75</v>
      </c>
      <c r="C1395" s="3">
        <v>25</v>
      </c>
      <c r="D1395" s="3">
        <v>4.4000000000000004</v>
      </c>
      <c r="E1395" s="3">
        <v>8.8000000000000007</v>
      </c>
      <c r="F1395" s="3">
        <v>50</v>
      </c>
      <c r="G1395" s="2">
        <v>2</v>
      </c>
      <c r="H1395" s="2" t="str">
        <f t="shared" si="105"/>
        <v>Monday</v>
      </c>
      <c r="I1395" s="5">
        <f t="shared" si="106"/>
        <v>43748</v>
      </c>
      <c r="J1395" s="2" t="str">
        <f t="shared" si="107"/>
        <v>Thursday</v>
      </c>
      <c r="K1395" s="2" t="str">
        <f t="shared" si="108"/>
        <v>Weekend</v>
      </c>
      <c r="L1395" s="3">
        <f>IF(VLOOKUP(H1395,Discount_Days!A:C,3,0)&gt;0,VLOOKUP(H1395,Discount_Days!A:C,3,0)*NewSales_1001_1015!F1395,0)</f>
        <v>0</v>
      </c>
      <c r="M1395" s="3">
        <f t="shared" si="109"/>
        <v>50</v>
      </c>
    </row>
    <row r="1396" spans="1:13" x14ac:dyDescent="0.35">
      <c r="A1396" s="5">
        <v>43746</v>
      </c>
      <c r="B1396" s="2" t="s">
        <v>75</v>
      </c>
      <c r="C1396" s="3">
        <v>0</v>
      </c>
      <c r="D1396" s="3">
        <v>4.4000000000000004</v>
      </c>
      <c r="E1396" s="3">
        <v>22</v>
      </c>
      <c r="F1396" s="3">
        <v>0</v>
      </c>
      <c r="G1396" s="2">
        <v>5</v>
      </c>
      <c r="H1396" s="2" t="str">
        <f t="shared" si="105"/>
        <v>Tuesday</v>
      </c>
      <c r="I1396" s="5">
        <f t="shared" si="106"/>
        <v>43749</v>
      </c>
      <c r="J1396" s="2" t="str">
        <f t="shared" si="107"/>
        <v>Friday</v>
      </c>
      <c r="K1396" s="2" t="str">
        <f t="shared" si="108"/>
        <v>Weekday</v>
      </c>
      <c r="L1396" s="3">
        <f>IF(VLOOKUP(H1396,Discount_Days!A:C,3,0)&gt;0,VLOOKUP(H1396,Discount_Days!A:C,3,0)*NewSales_1001_1015!F1396,0)</f>
        <v>0</v>
      </c>
      <c r="M1396" s="3">
        <f t="shared" si="109"/>
        <v>0</v>
      </c>
    </row>
    <row r="1397" spans="1:13" x14ac:dyDescent="0.35">
      <c r="A1397" s="5">
        <v>43746</v>
      </c>
      <c r="B1397" s="2" t="s">
        <v>75</v>
      </c>
      <c r="C1397" s="3">
        <v>29.98</v>
      </c>
      <c r="D1397" s="3">
        <v>4.4000000000000004</v>
      </c>
      <c r="E1397" s="3">
        <v>4.4000000000000004</v>
      </c>
      <c r="F1397" s="3">
        <v>29.98</v>
      </c>
      <c r="G1397" s="2">
        <v>1</v>
      </c>
      <c r="H1397" s="2" t="str">
        <f t="shared" si="105"/>
        <v>Tuesday</v>
      </c>
      <c r="I1397" s="5">
        <f t="shared" si="106"/>
        <v>43749</v>
      </c>
      <c r="J1397" s="2" t="str">
        <f t="shared" si="107"/>
        <v>Friday</v>
      </c>
      <c r="K1397" s="2" t="str">
        <f t="shared" si="108"/>
        <v>Weekday</v>
      </c>
      <c r="L1397" s="3">
        <f>IF(VLOOKUP(H1397,Discount_Days!A:C,3,0)&gt;0,VLOOKUP(H1397,Discount_Days!A:C,3,0)*NewSales_1001_1015!F1397,0)</f>
        <v>1.4990000000000001</v>
      </c>
      <c r="M1397" s="3">
        <f t="shared" si="109"/>
        <v>28.481000000000002</v>
      </c>
    </row>
    <row r="1398" spans="1:13" x14ac:dyDescent="0.35">
      <c r="A1398" s="5">
        <v>43747</v>
      </c>
      <c r="B1398" s="2" t="s">
        <v>75</v>
      </c>
      <c r="C1398" s="3">
        <v>25</v>
      </c>
      <c r="D1398" s="3">
        <v>4.4000000000000004</v>
      </c>
      <c r="E1398" s="3">
        <v>8.8000000000000007</v>
      </c>
      <c r="F1398" s="3">
        <v>50</v>
      </c>
      <c r="G1398" s="2">
        <v>2</v>
      </c>
      <c r="H1398" s="2" t="str">
        <f t="shared" si="105"/>
        <v>Wednesday</v>
      </c>
      <c r="I1398" s="5">
        <f t="shared" si="106"/>
        <v>43750</v>
      </c>
      <c r="J1398" s="2" t="str">
        <f t="shared" si="107"/>
        <v>Saturday</v>
      </c>
      <c r="K1398" s="2" t="str">
        <f t="shared" si="108"/>
        <v>Weekday</v>
      </c>
      <c r="L1398" s="3">
        <f>IF(VLOOKUP(H1398,Discount_Days!A:C,3,0)&gt;0,VLOOKUP(H1398,Discount_Days!A:C,3,0)*NewSales_1001_1015!F1398,0)</f>
        <v>0</v>
      </c>
      <c r="M1398" s="3">
        <f t="shared" si="109"/>
        <v>50</v>
      </c>
    </row>
    <row r="1399" spans="1:13" x14ac:dyDescent="0.35">
      <c r="A1399" s="5">
        <v>43748</v>
      </c>
      <c r="B1399" s="2" t="s">
        <v>75</v>
      </c>
      <c r="C1399" s="3">
        <v>0</v>
      </c>
      <c r="D1399" s="3">
        <v>4.4000000000000004</v>
      </c>
      <c r="E1399" s="3">
        <v>13.2</v>
      </c>
      <c r="F1399" s="3">
        <v>0</v>
      </c>
      <c r="G1399" s="2">
        <v>3</v>
      </c>
      <c r="H1399" s="2" t="str">
        <f t="shared" si="105"/>
        <v>Thursday</v>
      </c>
      <c r="I1399" s="5">
        <f t="shared" si="106"/>
        <v>43751</v>
      </c>
      <c r="J1399" s="2" t="str">
        <f t="shared" si="107"/>
        <v>Sunday</v>
      </c>
      <c r="K1399" s="2" t="str">
        <f t="shared" si="108"/>
        <v>Weekday</v>
      </c>
      <c r="L1399" s="3">
        <f>IF(VLOOKUP(H1399,Discount_Days!A:C,3,0)&gt;0,VLOOKUP(H1399,Discount_Days!A:C,3,0)*NewSales_1001_1015!F1399,0)</f>
        <v>0</v>
      </c>
      <c r="M1399" s="3">
        <f t="shared" si="109"/>
        <v>0</v>
      </c>
    </row>
    <row r="1400" spans="1:13" x14ac:dyDescent="0.35">
      <c r="A1400" s="5">
        <v>43748</v>
      </c>
      <c r="B1400" s="2" t="s">
        <v>75</v>
      </c>
      <c r="C1400" s="3">
        <v>25</v>
      </c>
      <c r="D1400" s="3">
        <v>4.4000000000000004</v>
      </c>
      <c r="E1400" s="3">
        <v>4.4000000000000004</v>
      </c>
      <c r="F1400" s="3">
        <v>25</v>
      </c>
      <c r="G1400" s="2">
        <v>1</v>
      </c>
      <c r="H1400" s="2" t="str">
        <f t="shared" si="105"/>
        <v>Thursday</v>
      </c>
      <c r="I1400" s="5">
        <f t="shared" si="106"/>
        <v>43751</v>
      </c>
      <c r="J1400" s="2" t="str">
        <f t="shared" si="107"/>
        <v>Sunday</v>
      </c>
      <c r="K1400" s="2" t="str">
        <f t="shared" si="108"/>
        <v>Weekday</v>
      </c>
      <c r="L1400" s="3">
        <f>IF(VLOOKUP(H1400,Discount_Days!A:C,3,0)&gt;0,VLOOKUP(H1400,Discount_Days!A:C,3,0)*NewSales_1001_1015!F1400,0)</f>
        <v>2.5</v>
      </c>
      <c r="M1400" s="3">
        <f t="shared" si="109"/>
        <v>22.5</v>
      </c>
    </row>
    <row r="1401" spans="1:13" x14ac:dyDescent="0.35">
      <c r="A1401" s="5">
        <v>43749</v>
      </c>
      <c r="B1401" s="2" t="s">
        <v>75</v>
      </c>
      <c r="C1401" s="3">
        <v>25</v>
      </c>
      <c r="D1401" s="3">
        <v>4.4000000000000004</v>
      </c>
      <c r="E1401" s="3">
        <v>4.4000000000000004</v>
      </c>
      <c r="F1401" s="3">
        <v>25</v>
      </c>
      <c r="G1401" s="2">
        <v>1</v>
      </c>
      <c r="H1401" s="2" t="str">
        <f t="shared" si="105"/>
        <v>Friday</v>
      </c>
      <c r="I1401" s="5">
        <f t="shared" si="106"/>
        <v>43752</v>
      </c>
      <c r="J1401" s="2" t="str">
        <f t="shared" si="107"/>
        <v>Monday</v>
      </c>
      <c r="K1401" s="2" t="str">
        <f t="shared" si="108"/>
        <v>Weekday</v>
      </c>
      <c r="L1401" s="3">
        <f>IF(VLOOKUP(H1401,Discount_Days!A:C,3,0)&gt;0,VLOOKUP(H1401,Discount_Days!A:C,3,0)*NewSales_1001_1015!F1401,0)</f>
        <v>0</v>
      </c>
      <c r="M1401" s="3">
        <f t="shared" si="109"/>
        <v>25</v>
      </c>
    </row>
    <row r="1402" spans="1:13" x14ac:dyDescent="0.35">
      <c r="A1402" s="5">
        <v>43750</v>
      </c>
      <c r="B1402" s="2" t="s">
        <v>75</v>
      </c>
      <c r="C1402" s="3">
        <v>25</v>
      </c>
      <c r="D1402" s="3">
        <v>4.4000000000000004</v>
      </c>
      <c r="E1402" s="3">
        <v>4.4000000000000004</v>
      </c>
      <c r="F1402" s="3">
        <v>25</v>
      </c>
      <c r="G1402" s="2">
        <v>1</v>
      </c>
      <c r="H1402" s="2" t="str">
        <f t="shared" si="105"/>
        <v>Saturday</v>
      </c>
      <c r="I1402" s="5">
        <f t="shared" si="106"/>
        <v>43753</v>
      </c>
      <c r="J1402" s="2" t="str">
        <f t="shared" si="107"/>
        <v>Tuesday</v>
      </c>
      <c r="K1402" s="2" t="str">
        <f t="shared" si="108"/>
        <v>Weekend</v>
      </c>
      <c r="L1402" s="3">
        <f>IF(VLOOKUP(H1402,Discount_Days!A:C,3,0)&gt;0,VLOOKUP(H1402,Discount_Days!A:C,3,0)*NewSales_1001_1015!F1402,0)</f>
        <v>0</v>
      </c>
      <c r="M1402" s="3">
        <f t="shared" si="109"/>
        <v>25</v>
      </c>
    </row>
    <row r="1403" spans="1:13" x14ac:dyDescent="0.35">
      <c r="A1403" s="5">
        <v>43751</v>
      </c>
      <c r="B1403" s="2" t="s">
        <v>75</v>
      </c>
      <c r="C1403" s="3">
        <v>25</v>
      </c>
      <c r="D1403" s="3">
        <v>4.4000000000000004</v>
      </c>
      <c r="E1403" s="3">
        <v>8.8000000000000007</v>
      </c>
      <c r="F1403" s="3">
        <v>50</v>
      </c>
      <c r="G1403" s="2">
        <v>2</v>
      </c>
      <c r="H1403" s="2" t="str">
        <f t="shared" si="105"/>
        <v>Sunday</v>
      </c>
      <c r="I1403" s="5">
        <f t="shared" si="106"/>
        <v>43754</v>
      </c>
      <c r="J1403" s="2" t="str">
        <f t="shared" si="107"/>
        <v>Wednesday</v>
      </c>
      <c r="K1403" s="2" t="str">
        <f t="shared" si="108"/>
        <v>Weekend</v>
      </c>
      <c r="L1403" s="3">
        <f>IF(VLOOKUP(H1403,Discount_Days!A:C,3,0)&gt;0,VLOOKUP(H1403,Discount_Days!A:C,3,0)*NewSales_1001_1015!F1403,0)</f>
        <v>0</v>
      </c>
      <c r="M1403" s="3">
        <f t="shared" si="109"/>
        <v>50</v>
      </c>
    </row>
    <row r="1404" spans="1:13" x14ac:dyDescent="0.35">
      <c r="A1404" s="5">
        <v>43752</v>
      </c>
      <c r="B1404" s="2" t="s">
        <v>75</v>
      </c>
      <c r="C1404" s="3">
        <v>25</v>
      </c>
      <c r="D1404" s="3">
        <v>4.4000000000000004</v>
      </c>
      <c r="E1404" s="3">
        <v>4.4000000000000004</v>
      </c>
      <c r="F1404" s="3">
        <v>25</v>
      </c>
      <c r="G1404" s="2">
        <v>1</v>
      </c>
      <c r="H1404" s="2" t="str">
        <f t="shared" si="105"/>
        <v>Monday</v>
      </c>
      <c r="I1404" s="5">
        <f t="shared" si="106"/>
        <v>43755</v>
      </c>
      <c r="J1404" s="2" t="str">
        <f t="shared" si="107"/>
        <v>Thursday</v>
      </c>
      <c r="K1404" s="2" t="str">
        <f t="shared" si="108"/>
        <v>Weekend</v>
      </c>
      <c r="L1404" s="3">
        <f>IF(VLOOKUP(H1404,Discount_Days!A:C,3,0)&gt;0,VLOOKUP(H1404,Discount_Days!A:C,3,0)*NewSales_1001_1015!F1404,0)</f>
        <v>0</v>
      </c>
      <c r="M1404" s="3">
        <f t="shared" si="109"/>
        <v>25</v>
      </c>
    </row>
    <row r="1405" spans="1:13" x14ac:dyDescent="0.35">
      <c r="A1405" s="5">
        <v>43753</v>
      </c>
      <c r="B1405" s="2" t="s">
        <v>75</v>
      </c>
      <c r="C1405" s="3">
        <v>25</v>
      </c>
      <c r="D1405" s="3">
        <v>4.4000000000000004</v>
      </c>
      <c r="E1405" s="3">
        <v>22</v>
      </c>
      <c r="F1405" s="3">
        <v>125</v>
      </c>
      <c r="G1405" s="2">
        <v>5</v>
      </c>
      <c r="H1405" s="2" t="str">
        <f t="shared" si="105"/>
        <v>Tuesday</v>
      </c>
      <c r="I1405" s="5">
        <f t="shared" si="106"/>
        <v>43756</v>
      </c>
      <c r="J1405" s="2" t="str">
        <f t="shared" si="107"/>
        <v>Friday</v>
      </c>
      <c r="K1405" s="2" t="str">
        <f t="shared" si="108"/>
        <v>Weekday</v>
      </c>
      <c r="L1405" s="3">
        <f>IF(VLOOKUP(H1405,Discount_Days!A:C,3,0)&gt;0,VLOOKUP(H1405,Discount_Days!A:C,3,0)*NewSales_1001_1015!F1405,0)</f>
        <v>6.25</v>
      </c>
      <c r="M1405" s="3">
        <f t="shared" si="109"/>
        <v>118.75</v>
      </c>
    </row>
    <row r="1406" spans="1:13" x14ac:dyDescent="0.35">
      <c r="A1406" s="5">
        <v>43741</v>
      </c>
      <c r="B1406" s="2" t="s">
        <v>76</v>
      </c>
      <c r="C1406" s="3">
        <v>55</v>
      </c>
      <c r="D1406" s="3">
        <v>13.13</v>
      </c>
      <c r="E1406" s="3">
        <v>13.13</v>
      </c>
      <c r="F1406" s="3">
        <v>55</v>
      </c>
      <c r="G1406" s="2">
        <v>1</v>
      </c>
      <c r="H1406" s="2" t="str">
        <f t="shared" si="105"/>
        <v>Thursday</v>
      </c>
      <c r="I1406" s="5">
        <f t="shared" si="106"/>
        <v>43744</v>
      </c>
      <c r="J1406" s="2" t="str">
        <f t="shared" si="107"/>
        <v>Sunday</v>
      </c>
      <c r="K1406" s="2" t="str">
        <f t="shared" si="108"/>
        <v>Weekday</v>
      </c>
      <c r="L1406" s="3">
        <f>IF(VLOOKUP(H1406,Discount_Days!A:C,3,0)&gt;0,VLOOKUP(H1406,Discount_Days!A:C,3,0)*NewSales_1001_1015!F1406,0)</f>
        <v>5.5</v>
      </c>
      <c r="M1406" s="3">
        <f t="shared" si="109"/>
        <v>49.5</v>
      </c>
    </row>
    <row r="1407" spans="1:13" x14ac:dyDescent="0.35">
      <c r="A1407" s="5">
        <v>43742</v>
      </c>
      <c r="B1407" s="2" t="s">
        <v>76</v>
      </c>
      <c r="C1407" s="3">
        <v>55</v>
      </c>
      <c r="D1407" s="3">
        <v>13.13</v>
      </c>
      <c r="E1407" s="3">
        <v>26.26</v>
      </c>
      <c r="F1407" s="3">
        <v>110</v>
      </c>
      <c r="G1407" s="2">
        <v>2</v>
      </c>
      <c r="H1407" s="2" t="str">
        <f t="shared" si="105"/>
        <v>Friday</v>
      </c>
      <c r="I1407" s="5">
        <f t="shared" si="106"/>
        <v>43745</v>
      </c>
      <c r="J1407" s="2" t="str">
        <f t="shared" si="107"/>
        <v>Monday</v>
      </c>
      <c r="K1407" s="2" t="str">
        <f t="shared" si="108"/>
        <v>Weekday</v>
      </c>
      <c r="L1407" s="3">
        <f>IF(VLOOKUP(H1407,Discount_Days!A:C,3,0)&gt;0,VLOOKUP(H1407,Discount_Days!A:C,3,0)*NewSales_1001_1015!F1407,0)</f>
        <v>0</v>
      </c>
      <c r="M1407" s="3">
        <f t="shared" si="109"/>
        <v>110</v>
      </c>
    </row>
    <row r="1408" spans="1:13" x14ac:dyDescent="0.35">
      <c r="A1408" s="5">
        <v>43743</v>
      </c>
      <c r="B1408" s="2" t="s">
        <v>76</v>
      </c>
      <c r="C1408" s="3">
        <v>57</v>
      </c>
      <c r="D1408" s="3">
        <v>13.13</v>
      </c>
      <c r="E1408" s="3">
        <v>13.13</v>
      </c>
      <c r="F1408" s="3">
        <v>57</v>
      </c>
      <c r="G1408" s="2">
        <v>1</v>
      </c>
      <c r="H1408" s="2" t="str">
        <f t="shared" si="105"/>
        <v>Saturday</v>
      </c>
      <c r="I1408" s="5">
        <f t="shared" si="106"/>
        <v>43746</v>
      </c>
      <c r="J1408" s="2" t="str">
        <f t="shared" si="107"/>
        <v>Tuesday</v>
      </c>
      <c r="K1408" s="2" t="str">
        <f t="shared" si="108"/>
        <v>Weekend</v>
      </c>
      <c r="L1408" s="3">
        <f>IF(VLOOKUP(H1408,Discount_Days!A:C,3,0)&gt;0,VLOOKUP(H1408,Discount_Days!A:C,3,0)*NewSales_1001_1015!F1408,0)</f>
        <v>0</v>
      </c>
      <c r="M1408" s="3">
        <f t="shared" si="109"/>
        <v>57</v>
      </c>
    </row>
    <row r="1409" spans="1:13" x14ac:dyDescent="0.35">
      <c r="A1409" s="5">
        <v>43744</v>
      </c>
      <c r="B1409" s="2" t="s">
        <v>76</v>
      </c>
      <c r="C1409" s="3">
        <v>55</v>
      </c>
      <c r="D1409" s="3">
        <v>13.13</v>
      </c>
      <c r="E1409" s="3">
        <v>26.26</v>
      </c>
      <c r="F1409" s="3">
        <v>110</v>
      </c>
      <c r="G1409" s="2">
        <v>2</v>
      </c>
      <c r="H1409" s="2" t="str">
        <f t="shared" si="105"/>
        <v>Sunday</v>
      </c>
      <c r="I1409" s="5">
        <f t="shared" si="106"/>
        <v>43747</v>
      </c>
      <c r="J1409" s="2" t="str">
        <f t="shared" si="107"/>
        <v>Wednesday</v>
      </c>
      <c r="K1409" s="2" t="str">
        <f t="shared" si="108"/>
        <v>Weekend</v>
      </c>
      <c r="L1409" s="3">
        <f>IF(VLOOKUP(H1409,Discount_Days!A:C,3,0)&gt;0,VLOOKUP(H1409,Discount_Days!A:C,3,0)*NewSales_1001_1015!F1409,0)</f>
        <v>0</v>
      </c>
      <c r="M1409" s="3">
        <f t="shared" si="109"/>
        <v>110</v>
      </c>
    </row>
    <row r="1410" spans="1:13" x14ac:dyDescent="0.35">
      <c r="A1410" s="5">
        <v>43745</v>
      </c>
      <c r="B1410" s="2" t="s">
        <v>76</v>
      </c>
      <c r="C1410" s="3">
        <v>55</v>
      </c>
      <c r="D1410" s="3">
        <v>13.13</v>
      </c>
      <c r="E1410" s="3">
        <v>13.13</v>
      </c>
      <c r="F1410" s="3">
        <v>55</v>
      </c>
      <c r="G1410" s="2">
        <v>1</v>
      </c>
      <c r="H1410" s="2" t="str">
        <f t="shared" si="105"/>
        <v>Monday</v>
      </c>
      <c r="I1410" s="5">
        <f t="shared" si="106"/>
        <v>43748</v>
      </c>
      <c r="J1410" s="2" t="str">
        <f t="shared" si="107"/>
        <v>Thursday</v>
      </c>
      <c r="K1410" s="2" t="str">
        <f t="shared" si="108"/>
        <v>Weekend</v>
      </c>
      <c r="L1410" s="3">
        <f>IF(VLOOKUP(H1410,Discount_Days!A:C,3,0)&gt;0,VLOOKUP(H1410,Discount_Days!A:C,3,0)*NewSales_1001_1015!F1410,0)</f>
        <v>0</v>
      </c>
      <c r="M1410" s="3">
        <f t="shared" si="109"/>
        <v>55</v>
      </c>
    </row>
    <row r="1411" spans="1:13" x14ac:dyDescent="0.35">
      <c r="A1411" s="5">
        <v>43747</v>
      </c>
      <c r="B1411" s="2" t="s">
        <v>76</v>
      </c>
      <c r="C1411" s="3">
        <v>55</v>
      </c>
      <c r="D1411" s="3">
        <v>13.13</v>
      </c>
      <c r="E1411" s="3">
        <v>13.13</v>
      </c>
      <c r="F1411" s="3">
        <v>55</v>
      </c>
      <c r="G1411" s="2">
        <v>1</v>
      </c>
      <c r="H1411" s="2" t="str">
        <f t="shared" ref="H1411:H1474" si="110">TEXT(A1411,"dddd")</f>
        <v>Wednesday</v>
      </c>
      <c r="I1411" s="5">
        <f t="shared" ref="I1411:I1474" si="111">A1411+3</f>
        <v>43750</v>
      </c>
      <c r="J1411" s="2" t="str">
        <f t="shared" ref="J1411:J1474" si="112">TEXT(I1411,"dddd")</f>
        <v>Saturday</v>
      </c>
      <c r="K1411" s="2" t="str">
        <f t="shared" ref="K1411:K1474" si="113">IF(OR(H1411="Mondayday",H1411="Tuesday",H1411="Wednesday",H1411="Thursday",H1411="Friday"),"Weekday","Weekend")</f>
        <v>Weekday</v>
      </c>
      <c r="L1411" s="3">
        <f>IF(VLOOKUP(H1411,Discount_Days!A:C,3,0)&gt;0,VLOOKUP(H1411,Discount_Days!A:C,3,0)*NewSales_1001_1015!F1411,0)</f>
        <v>0</v>
      </c>
      <c r="M1411" s="3">
        <f t="shared" ref="M1411:M1474" si="114">F1411-L1411</f>
        <v>55</v>
      </c>
    </row>
    <row r="1412" spans="1:13" x14ac:dyDescent="0.35">
      <c r="A1412" s="5">
        <v>43749</v>
      </c>
      <c r="B1412" s="2" t="s">
        <v>76</v>
      </c>
      <c r="C1412" s="3">
        <v>0</v>
      </c>
      <c r="D1412" s="3">
        <v>13.13</v>
      </c>
      <c r="E1412" s="3">
        <v>13.13</v>
      </c>
      <c r="F1412" s="3">
        <v>0</v>
      </c>
      <c r="G1412" s="2">
        <v>1</v>
      </c>
      <c r="H1412" s="2" t="str">
        <f t="shared" si="110"/>
        <v>Friday</v>
      </c>
      <c r="I1412" s="5">
        <f t="shared" si="111"/>
        <v>43752</v>
      </c>
      <c r="J1412" s="2" t="str">
        <f t="shared" si="112"/>
        <v>Monday</v>
      </c>
      <c r="K1412" s="2" t="str">
        <f t="shared" si="113"/>
        <v>Weekday</v>
      </c>
      <c r="L1412" s="3">
        <f>IF(VLOOKUP(H1412,Discount_Days!A:C,3,0)&gt;0,VLOOKUP(H1412,Discount_Days!A:C,3,0)*NewSales_1001_1015!F1412,0)</f>
        <v>0</v>
      </c>
      <c r="M1412" s="3">
        <f t="shared" si="114"/>
        <v>0</v>
      </c>
    </row>
    <row r="1413" spans="1:13" x14ac:dyDescent="0.35">
      <c r="A1413" s="5">
        <v>43749</v>
      </c>
      <c r="B1413" s="2" t="s">
        <v>76</v>
      </c>
      <c r="C1413" s="3">
        <v>55</v>
      </c>
      <c r="D1413" s="3">
        <v>13.13</v>
      </c>
      <c r="E1413" s="3">
        <v>26.26</v>
      </c>
      <c r="F1413" s="3">
        <v>110</v>
      </c>
      <c r="G1413" s="2">
        <v>2</v>
      </c>
      <c r="H1413" s="2" t="str">
        <f t="shared" si="110"/>
        <v>Friday</v>
      </c>
      <c r="I1413" s="5">
        <f t="shared" si="111"/>
        <v>43752</v>
      </c>
      <c r="J1413" s="2" t="str">
        <f t="shared" si="112"/>
        <v>Monday</v>
      </c>
      <c r="K1413" s="2" t="str">
        <f t="shared" si="113"/>
        <v>Weekday</v>
      </c>
      <c r="L1413" s="3">
        <f>IF(VLOOKUP(H1413,Discount_Days!A:C,3,0)&gt;0,VLOOKUP(H1413,Discount_Days!A:C,3,0)*NewSales_1001_1015!F1413,0)</f>
        <v>0</v>
      </c>
      <c r="M1413" s="3">
        <f t="shared" si="114"/>
        <v>110</v>
      </c>
    </row>
    <row r="1414" spans="1:13" x14ac:dyDescent="0.35">
      <c r="A1414" s="5">
        <v>43753</v>
      </c>
      <c r="B1414" s="2" t="s">
        <v>76</v>
      </c>
      <c r="C1414" s="3">
        <v>55.74</v>
      </c>
      <c r="D1414" s="3">
        <v>13.13</v>
      </c>
      <c r="E1414" s="3">
        <v>39.39</v>
      </c>
      <c r="F1414" s="3">
        <v>167.23</v>
      </c>
      <c r="G1414" s="2">
        <v>3</v>
      </c>
      <c r="H1414" s="2" t="str">
        <f t="shared" si="110"/>
        <v>Tuesday</v>
      </c>
      <c r="I1414" s="5">
        <f t="shared" si="111"/>
        <v>43756</v>
      </c>
      <c r="J1414" s="2" t="str">
        <f t="shared" si="112"/>
        <v>Friday</v>
      </c>
      <c r="K1414" s="2" t="str">
        <f t="shared" si="113"/>
        <v>Weekday</v>
      </c>
      <c r="L1414" s="3">
        <f>IF(VLOOKUP(H1414,Discount_Days!A:C,3,0)&gt;0,VLOOKUP(H1414,Discount_Days!A:C,3,0)*NewSales_1001_1015!F1414,0)</f>
        <v>8.3614999999999995</v>
      </c>
      <c r="M1414" s="3">
        <f t="shared" si="114"/>
        <v>158.86849999999998</v>
      </c>
    </row>
    <row r="1415" spans="1:13" x14ac:dyDescent="0.35">
      <c r="A1415" s="5">
        <v>43739</v>
      </c>
      <c r="B1415" s="2" t="s">
        <v>119</v>
      </c>
      <c r="C1415" s="3">
        <v>29</v>
      </c>
      <c r="D1415" s="3">
        <v>5.69</v>
      </c>
      <c r="E1415" s="3">
        <v>11.38</v>
      </c>
      <c r="F1415" s="3">
        <v>58</v>
      </c>
      <c r="G1415" s="2">
        <v>2</v>
      </c>
      <c r="H1415" s="2" t="str">
        <f t="shared" si="110"/>
        <v>Tuesday</v>
      </c>
      <c r="I1415" s="5">
        <f t="shared" si="111"/>
        <v>43742</v>
      </c>
      <c r="J1415" s="2" t="str">
        <f t="shared" si="112"/>
        <v>Friday</v>
      </c>
      <c r="K1415" s="2" t="str">
        <f t="shared" si="113"/>
        <v>Weekday</v>
      </c>
      <c r="L1415" s="3">
        <f>IF(VLOOKUP(H1415,Discount_Days!A:C,3,0)&gt;0,VLOOKUP(H1415,Discount_Days!A:C,3,0)*NewSales_1001_1015!F1415,0)</f>
        <v>2.9000000000000004</v>
      </c>
      <c r="M1415" s="3">
        <f t="shared" si="114"/>
        <v>55.1</v>
      </c>
    </row>
    <row r="1416" spans="1:13" x14ac:dyDescent="0.35">
      <c r="A1416" s="5">
        <v>43740</v>
      </c>
      <c r="B1416" s="2" t="s">
        <v>119</v>
      </c>
      <c r="C1416" s="3">
        <v>29</v>
      </c>
      <c r="D1416" s="3">
        <v>5.69</v>
      </c>
      <c r="E1416" s="3">
        <v>28.45</v>
      </c>
      <c r="F1416" s="3">
        <v>145</v>
      </c>
      <c r="G1416" s="2">
        <v>5</v>
      </c>
      <c r="H1416" s="2" t="str">
        <f t="shared" si="110"/>
        <v>Wednesday</v>
      </c>
      <c r="I1416" s="5">
        <f t="shared" si="111"/>
        <v>43743</v>
      </c>
      <c r="J1416" s="2" t="str">
        <f t="shared" si="112"/>
        <v>Saturday</v>
      </c>
      <c r="K1416" s="2" t="str">
        <f t="shared" si="113"/>
        <v>Weekday</v>
      </c>
      <c r="L1416" s="3">
        <f>IF(VLOOKUP(H1416,Discount_Days!A:C,3,0)&gt;0,VLOOKUP(H1416,Discount_Days!A:C,3,0)*NewSales_1001_1015!F1416,0)</f>
        <v>0</v>
      </c>
      <c r="M1416" s="3">
        <f t="shared" si="114"/>
        <v>145</v>
      </c>
    </row>
    <row r="1417" spans="1:13" x14ac:dyDescent="0.35">
      <c r="A1417" s="5">
        <v>43741</v>
      </c>
      <c r="B1417" s="2" t="s">
        <v>119</v>
      </c>
      <c r="C1417" s="3">
        <v>29</v>
      </c>
      <c r="D1417" s="3">
        <v>5.69</v>
      </c>
      <c r="E1417" s="3">
        <v>5.69</v>
      </c>
      <c r="F1417" s="3">
        <v>29</v>
      </c>
      <c r="G1417" s="2">
        <v>1</v>
      </c>
      <c r="H1417" s="2" t="str">
        <f t="shared" si="110"/>
        <v>Thursday</v>
      </c>
      <c r="I1417" s="5">
        <f t="shared" si="111"/>
        <v>43744</v>
      </c>
      <c r="J1417" s="2" t="str">
        <f t="shared" si="112"/>
        <v>Sunday</v>
      </c>
      <c r="K1417" s="2" t="str">
        <f t="shared" si="113"/>
        <v>Weekday</v>
      </c>
      <c r="L1417" s="3">
        <f>IF(VLOOKUP(H1417,Discount_Days!A:C,3,0)&gt;0,VLOOKUP(H1417,Discount_Days!A:C,3,0)*NewSales_1001_1015!F1417,0)</f>
        <v>2.9000000000000004</v>
      </c>
      <c r="M1417" s="3">
        <f t="shared" si="114"/>
        <v>26.1</v>
      </c>
    </row>
    <row r="1418" spans="1:13" x14ac:dyDescent="0.35">
      <c r="A1418" s="5">
        <v>43743</v>
      </c>
      <c r="B1418" s="2" t="s">
        <v>119</v>
      </c>
      <c r="C1418" s="3">
        <v>29</v>
      </c>
      <c r="D1418" s="3">
        <v>5.69</v>
      </c>
      <c r="E1418" s="3">
        <v>5.69</v>
      </c>
      <c r="F1418" s="3">
        <v>29</v>
      </c>
      <c r="G1418" s="2">
        <v>1</v>
      </c>
      <c r="H1418" s="2" t="str">
        <f t="shared" si="110"/>
        <v>Saturday</v>
      </c>
      <c r="I1418" s="5">
        <f t="shared" si="111"/>
        <v>43746</v>
      </c>
      <c r="J1418" s="2" t="str">
        <f t="shared" si="112"/>
        <v>Tuesday</v>
      </c>
      <c r="K1418" s="2" t="str">
        <f t="shared" si="113"/>
        <v>Weekend</v>
      </c>
      <c r="L1418" s="3">
        <f>IF(VLOOKUP(H1418,Discount_Days!A:C,3,0)&gt;0,VLOOKUP(H1418,Discount_Days!A:C,3,0)*NewSales_1001_1015!F1418,0)</f>
        <v>0</v>
      </c>
      <c r="M1418" s="3">
        <f t="shared" si="114"/>
        <v>29</v>
      </c>
    </row>
    <row r="1419" spans="1:13" x14ac:dyDescent="0.35">
      <c r="A1419" s="5">
        <v>43744</v>
      </c>
      <c r="B1419" s="2" t="s">
        <v>119</v>
      </c>
      <c r="C1419" s="3">
        <v>29</v>
      </c>
      <c r="D1419" s="3">
        <v>5.69</v>
      </c>
      <c r="E1419" s="3">
        <v>5.69</v>
      </c>
      <c r="F1419" s="3">
        <v>29</v>
      </c>
      <c r="G1419" s="2">
        <v>1</v>
      </c>
      <c r="H1419" s="2" t="str">
        <f t="shared" si="110"/>
        <v>Sunday</v>
      </c>
      <c r="I1419" s="5">
        <f t="shared" si="111"/>
        <v>43747</v>
      </c>
      <c r="J1419" s="2" t="str">
        <f t="shared" si="112"/>
        <v>Wednesday</v>
      </c>
      <c r="K1419" s="2" t="str">
        <f t="shared" si="113"/>
        <v>Weekend</v>
      </c>
      <c r="L1419" s="3">
        <f>IF(VLOOKUP(H1419,Discount_Days!A:C,3,0)&gt;0,VLOOKUP(H1419,Discount_Days!A:C,3,0)*NewSales_1001_1015!F1419,0)</f>
        <v>0</v>
      </c>
      <c r="M1419" s="3">
        <f t="shared" si="114"/>
        <v>29</v>
      </c>
    </row>
    <row r="1420" spans="1:13" x14ac:dyDescent="0.35">
      <c r="A1420" s="5">
        <v>43745</v>
      </c>
      <c r="B1420" s="2" t="s">
        <v>119</v>
      </c>
      <c r="C1420" s="3">
        <v>29</v>
      </c>
      <c r="D1420" s="3">
        <v>5.69</v>
      </c>
      <c r="E1420" s="3">
        <v>5.69</v>
      </c>
      <c r="F1420" s="3">
        <v>29</v>
      </c>
      <c r="G1420" s="2">
        <v>1</v>
      </c>
      <c r="H1420" s="2" t="str">
        <f t="shared" si="110"/>
        <v>Monday</v>
      </c>
      <c r="I1420" s="5">
        <f t="shared" si="111"/>
        <v>43748</v>
      </c>
      <c r="J1420" s="2" t="str">
        <f t="shared" si="112"/>
        <v>Thursday</v>
      </c>
      <c r="K1420" s="2" t="str">
        <f t="shared" si="113"/>
        <v>Weekend</v>
      </c>
      <c r="L1420" s="3">
        <f>IF(VLOOKUP(H1420,Discount_Days!A:C,3,0)&gt;0,VLOOKUP(H1420,Discount_Days!A:C,3,0)*NewSales_1001_1015!F1420,0)</f>
        <v>0</v>
      </c>
      <c r="M1420" s="3">
        <f t="shared" si="114"/>
        <v>29</v>
      </c>
    </row>
    <row r="1421" spans="1:13" x14ac:dyDescent="0.35">
      <c r="A1421" s="5">
        <v>43746</v>
      </c>
      <c r="B1421" s="2" t="s">
        <v>119</v>
      </c>
      <c r="C1421" s="3">
        <v>0</v>
      </c>
      <c r="D1421" s="3">
        <v>5.69</v>
      </c>
      <c r="E1421" s="3">
        <v>22.76</v>
      </c>
      <c r="F1421" s="3">
        <v>0</v>
      </c>
      <c r="G1421" s="2">
        <v>4</v>
      </c>
      <c r="H1421" s="2" t="str">
        <f t="shared" si="110"/>
        <v>Tuesday</v>
      </c>
      <c r="I1421" s="5">
        <f t="shared" si="111"/>
        <v>43749</v>
      </c>
      <c r="J1421" s="2" t="str">
        <f t="shared" si="112"/>
        <v>Friday</v>
      </c>
      <c r="K1421" s="2" t="str">
        <f t="shared" si="113"/>
        <v>Weekday</v>
      </c>
      <c r="L1421" s="3">
        <f>IF(VLOOKUP(H1421,Discount_Days!A:C,3,0)&gt;0,VLOOKUP(H1421,Discount_Days!A:C,3,0)*NewSales_1001_1015!F1421,0)</f>
        <v>0</v>
      </c>
      <c r="M1421" s="3">
        <f t="shared" si="114"/>
        <v>0</v>
      </c>
    </row>
    <row r="1422" spans="1:13" x14ac:dyDescent="0.35">
      <c r="A1422" s="5">
        <v>43746</v>
      </c>
      <c r="B1422" s="2" t="s">
        <v>119</v>
      </c>
      <c r="C1422" s="3">
        <v>29</v>
      </c>
      <c r="D1422" s="3">
        <v>5.69</v>
      </c>
      <c r="E1422" s="3">
        <v>5.69</v>
      </c>
      <c r="F1422" s="3">
        <v>29</v>
      </c>
      <c r="G1422" s="2">
        <v>1</v>
      </c>
      <c r="H1422" s="2" t="str">
        <f t="shared" si="110"/>
        <v>Tuesday</v>
      </c>
      <c r="I1422" s="5">
        <f t="shared" si="111"/>
        <v>43749</v>
      </c>
      <c r="J1422" s="2" t="str">
        <f t="shared" si="112"/>
        <v>Friday</v>
      </c>
      <c r="K1422" s="2" t="str">
        <f t="shared" si="113"/>
        <v>Weekday</v>
      </c>
      <c r="L1422" s="3">
        <f>IF(VLOOKUP(H1422,Discount_Days!A:C,3,0)&gt;0,VLOOKUP(H1422,Discount_Days!A:C,3,0)*NewSales_1001_1015!F1422,0)</f>
        <v>1.4500000000000002</v>
      </c>
      <c r="M1422" s="3">
        <f t="shared" si="114"/>
        <v>27.55</v>
      </c>
    </row>
    <row r="1423" spans="1:13" x14ac:dyDescent="0.35">
      <c r="A1423" s="5">
        <v>43747</v>
      </c>
      <c r="B1423" s="2" t="s">
        <v>119</v>
      </c>
      <c r="C1423" s="3">
        <v>29</v>
      </c>
      <c r="D1423" s="3">
        <v>5.69</v>
      </c>
      <c r="E1423" s="3">
        <v>5.69</v>
      </c>
      <c r="F1423" s="3">
        <v>29</v>
      </c>
      <c r="G1423" s="2">
        <v>1</v>
      </c>
      <c r="H1423" s="2" t="str">
        <f t="shared" si="110"/>
        <v>Wednesday</v>
      </c>
      <c r="I1423" s="5">
        <f t="shared" si="111"/>
        <v>43750</v>
      </c>
      <c r="J1423" s="2" t="str">
        <f t="shared" si="112"/>
        <v>Saturday</v>
      </c>
      <c r="K1423" s="2" t="str">
        <f t="shared" si="113"/>
        <v>Weekday</v>
      </c>
      <c r="L1423" s="3">
        <f>IF(VLOOKUP(H1423,Discount_Days!A:C,3,0)&gt;0,VLOOKUP(H1423,Discount_Days!A:C,3,0)*NewSales_1001_1015!F1423,0)</f>
        <v>0</v>
      </c>
      <c r="M1423" s="3">
        <f t="shared" si="114"/>
        <v>29</v>
      </c>
    </row>
    <row r="1424" spans="1:13" x14ac:dyDescent="0.35">
      <c r="A1424" s="5">
        <v>43749</v>
      </c>
      <c r="B1424" s="2" t="s">
        <v>119</v>
      </c>
      <c r="C1424" s="3">
        <v>29</v>
      </c>
      <c r="D1424" s="3">
        <v>5.69</v>
      </c>
      <c r="E1424" s="3">
        <v>17.07</v>
      </c>
      <c r="F1424" s="3">
        <v>87</v>
      </c>
      <c r="G1424" s="2">
        <v>3</v>
      </c>
      <c r="H1424" s="2" t="str">
        <f t="shared" si="110"/>
        <v>Friday</v>
      </c>
      <c r="I1424" s="5">
        <f t="shared" si="111"/>
        <v>43752</v>
      </c>
      <c r="J1424" s="2" t="str">
        <f t="shared" si="112"/>
        <v>Monday</v>
      </c>
      <c r="K1424" s="2" t="str">
        <f t="shared" si="113"/>
        <v>Weekday</v>
      </c>
      <c r="L1424" s="3">
        <f>IF(VLOOKUP(H1424,Discount_Days!A:C,3,0)&gt;0,VLOOKUP(H1424,Discount_Days!A:C,3,0)*NewSales_1001_1015!F1424,0)</f>
        <v>0</v>
      </c>
      <c r="M1424" s="3">
        <f t="shared" si="114"/>
        <v>87</v>
      </c>
    </row>
    <row r="1425" spans="1:13" x14ac:dyDescent="0.35">
      <c r="A1425" s="5">
        <v>43750</v>
      </c>
      <c r="B1425" s="2" t="s">
        <v>119</v>
      </c>
      <c r="C1425" s="3">
        <v>29</v>
      </c>
      <c r="D1425" s="3">
        <v>5.69</v>
      </c>
      <c r="E1425" s="3">
        <v>5.69</v>
      </c>
      <c r="F1425" s="3">
        <v>29</v>
      </c>
      <c r="G1425" s="2">
        <v>1</v>
      </c>
      <c r="H1425" s="2" t="str">
        <f t="shared" si="110"/>
        <v>Saturday</v>
      </c>
      <c r="I1425" s="5">
        <f t="shared" si="111"/>
        <v>43753</v>
      </c>
      <c r="J1425" s="2" t="str">
        <f t="shared" si="112"/>
        <v>Tuesday</v>
      </c>
      <c r="K1425" s="2" t="str">
        <f t="shared" si="113"/>
        <v>Weekend</v>
      </c>
      <c r="L1425" s="3">
        <f>IF(VLOOKUP(H1425,Discount_Days!A:C,3,0)&gt;0,VLOOKUP(H1425,Discount_Days!A:C,3,0)*NewSales_1001_1015!F1425,0)</f>
        <v>0</v>
      </c>
      <c r="M1425" s="3">
        <f t="shared" si="114"/>
        <v>29</v>
      </c>
    </row>
    <row r="1426" spans="1:13" x14ac:dyDescent="0.35">
      <c r="A1426" s="5">
        <v>43753</v>
      </c>
      <c r="B1426" s="2" t="s">
        <v>119</v>
      </c>
      <c r="C1426" s="3">
        <v>29</v>
      </c>
      <c r="D1426" s="3">
        <v>5.69</v>
      </c>
      <c r="E1426" s="3">
        <v>11.38</v>
      </c>
      <c r="F1426" s="3">
        <v>58</v>
      </c>
      <c r="G1426" s="2">
        <v>2</v>
      </c>
      <c r="H1426" s="2" t="str">
        <f t="shared" si="110"/>
        <v>Tuesday</v>
      </c>
      <c r="I1426" s="5">
        <f t="shared" si="111"/>
        <v>43756</v>
      </c>
      <c r="J1426" s="2" t="str">
        <f t="shared" si="112"/>
        <v>Friday</v>
      </c>
      <c r="K1426" s="2" t="str">
        <f t="shared" si="113"/>
        <v>Weekday</v>
      </c>
      <c r="L1426" s="3">
        <f>IF(VLOOKUP(H1426,Discount_Days!A:C,3,0)&gt;0,VLOOKUP(H1426,Discount_Days!A:C,3,0)*NewSales_1001_1015!F1426,0)</f>
        <v>2.9000000000000004</v>
      </c>
      <c r="M1426" s="3">
        <f t="shared" si="114"/>
        <v>55.1</v>
      </c>
    </row>
    <row r="1427" spans="1:13" x14ac:dyDescent="0.35">
      <c r="A1427" s="5">
        <v>43740</v>
      </c>
      <c r="B1427" s="2" t="s">
        <v>120</v>
      </c>
      <c r="C1427" s="3">
        <v>29</v>
      </c>
      <c r="D1427" s="3">
        <v>5.69</v>
      </c>
      <c r="E1427" s="3">
        <v>5.69</v>
      </c>
      <c r="F1427" s="3">
        <v>29</v>
      </c>
      <c r="G1427" s="2">
        <v>1</v>
      </c>
      <c r="H1427" s="2" t="str">
        <f t="shared" si="110"/>
        <v>Wednesday</v>
      </c>
      <c r="I1427" s="5">
        <f t="shared" si="111"/>
        <v>43743</v>
      </c>
      <c r="J1427" s="2" t="str">
        <f t="shared" si="112"/>
        <v>Saturday</v>
      </c>
      <c r="K1427" s="2" t="str">
        <f t="shared" si="113"/>
        <v>Weekday</v>
      </c>
      <c r="L1427" s="3">
        <f>IF(VLOOKUP(H1427,Discount_Days!A:C,3,0)&gt;0,VLOOKUP(H1427,Discount_Days!A:C,3,0)*NewSales_1001_1015!F1427,0)</f>
        <v>0</v>
      </c>
      <c r="M1427" s="3">
        <f t="shared" si="114"/>
        <v>29</v>
      </c>
    </row>
    <row r="1428" spans="1:13" x14ac:dyDescent="0.35">
      <c r="A1428" s="5">
        <v>43741</v>
      </c>
      <c r="B1428" s="2" t="s">
        <v>120</v>
      </c>
      <c r="C1428" s="3">
        <v>29</v>
      </c>
      <c r="D1428" s="3">
        <v>5.69</v>
      </c>
      <c r="E1428" s="3">
        <v>11.38</v>
      </c>
      <c r="F1428" s="3">
        <v>58</v>
      </c>
      <c r="G1428" s="2">
        <v>2</v>
      </c>
      <c r="H1428" s="2" t="str">
        <f t="shared" si="110"/>
        <v>Thursday</v>
      </c>
      <c r="I1428" s="5">
        <f t="shared" si="111"/>
        <v>43744</v>
      </c>
      <c r="J1428" s="2" t="str">
        <f t="shared" si="112"/>
        <v>Sunday</v>
      </c>
      <c r="K1428" s="2" t="str">
        <f t="shared" si="113"/>
        <v>Weekday</v>
      </c>
      <c r="L1428" s="3">
        <f>IF(VLOOKUP(H1428,Discount_Days!A:C,3,0)&gt;0,VLOOKUP(H1428,Discount_Days!A:C,3,0)*NewSales_1001_1015!F1428,0)</f>
        <v>5.8000000000000007</v>
      </c>
      <c r="M1428" s="3">
        <f t="shared" si="114"/>
        <v>52.2</v>
      </c>
    </row>
    <row r="1429" spans="1:13" x14ac:dyDescent="0.35">
      <c r="A1429" s="5">
        <v>43743</v>
      </c>
      <c r="B1429" s="2" t="s">
        <v>120</v>
      </c>
      <c r="C1429" s="3">
        <v>29</v>
      </c>
      <c r="D1429" s="3">
        <v>5.69</v>
      </c>
      <c r="E1429" s="3">
        <v>5.69</v>
      </c>
      <c r="F1429" s="3">
        <v>29</v>
      </c>
      <c r="G1429" s="2">
        <v>1</v>
      </c>
      <c r="H1429" s="2" t="str">
        <f t="shared" si="110"/>
        <v>Saturday</v>
      </c>
      <c r="I1429" s="5">
        <f t="shared" si="111"/>
        <v>43746</v>
      </c>
      <c r="J1429" s="2" t="str">
        <f t="shared" si="112"/>
        <v>Tuesday</v>
      </c>
      <c r="K1429" s="2" t="str">
        <f t="shared" si="113"/>
        <v>Weekend</v>
      </c>
      <c r="L1429" s="3">
        <f>IF(VLOOKUP(H1429,Discount_Days!A:C,3,0)&gt;0,VLOOKUP(H1429,Discount_Days!A:C,3,0)*NewSales_1001_1015!F1429,0)</f>
        <v>0</v>
      </c>
      <c r="M1429" s="3">
        <f t="shared" si="114"/>
        <v>29</v>
      </c>
    </row>
    <row r="1430" spans="1:13" x14ac:dyDescent="0.35">
      <c r="A1430" s="5">
        <v>43745</v>
      </c>
      <c r="B1430" s="2" t="s">
        <v>120</v>
      </c>
      <c r="C1430" s="3">
        <v>30.72</v>
      </c>
      <c r="D1430" s="3">
        <v>5.69</v>
      </c>
      <c r="E1430" s="3">
        <v>17.07</v>
      </c>
      <c r="F1430" s="3">
        <v>92.17</v>
      </c>
      <c r="G1430" s="2">
        <v>3</v>
      </c>
      <c r="H1430" s="2" t="str">
        <f t="shared" si="110"/>
        <v>Monday</v>
      </c>
      <c r="I1430" s="5">
        <f t="shared" si="111"/>
        <v>43748</v>
      </c>
      <c r="J1430" s="2" t="str">
        <f t="shared" si="112"/>
        <v>Thursday</v>
      </c>
      <c r="K1430" s="2" t="str">
        <f t="shared" si="113"/>
        <v>Weekend</v>
      </c>
      <c r="L1430" s="3">
        <f>IF(VLOOKUP(H1430,Discount_Days!A:C,3,0)&gt;0,VLOOKUP(H1430,Discount_Days!A:C,3,0)*NewSales_1001_1015!F1430,0)</f>
        <v>0</v>
      </c>
      <c r="M1430" s="3">
        <f t="shared" si="114"/>
        <v>92.17</v>
      </c>
    </row>
    <row r="1431" spans="1:13" x14ac:dyDescent="0.35">
      <c r="A1431" s="5">
        <v>43746</v>
      </c>
      <c r="B1431" s="2" t="s">
        <v>120</v>
      </c>
      <c r="C1431" s="3">
        <v>0</v>
      </c>
      <c r="D1431" s="3">
        <v>5.69</v>
      </c>
      <c r="E1431" s="3">
        <v>28.45</v>
      </c>
      <c r="F1431" s="3">
        <v>0</v>
      </c>
      <c r="G1431" s="2">
        <v>5</v>
      </c>
      <c r="H1431" s="2" t="str">
        <f t="shared" si="110"/>
        <v>Tuesday</v>
      </c>
      <c r="I1431" s="5">
        <f t="shared" si="111"/>
        <v>43749</v>
      </c>
      <c r="J1431" s="2" t="str">
        <f t="shared" si="112"/>
        <v>Friday</v>
      </c>
      <c r="K1431" s="2" t="str">
        <f t="shared" si="113"/>
        <v>Weekday</v>
      </c>
      <c r="L1431" s="3">
        <f>IF(VLOOKUP(H1431,Discount_Days!A:C,3,0)&gt;0,VLOOKUP(H1431,Discount_Days!A:C,3,0)*NewSales_1001_1015!F1431,0)</f>
        <v>0</v>
      </c>
      <c r="M1431" s="3">
        <f t="shared" si="114"/>
        <v>0</v>
      </c>
    </row>
    <row r="1432" spans="1:13" x14ac:dyDescent="0.35">
      <c r="A1432" s="5">
        <v>43746</v>
      </c>
      <c r="B1432" s="2" t="s">
        <v>120</v>
      </c>
      <c r="C1432" s="3">
        <v>29</v>
      </c>
      <c r="D1432" s="3">
        <v>5.69</v>
      </c>
      <c r="E1432" s="3">
        <v>5.69</v>
      </c>
      <c r="F1432" s="3">
        <v>29</v>
      </c>
      <c r="G1432" s="2">
        <v>1</v>
      </c>
      <c r="H1432" s="2" t="str">
        <f t="shared" si="110"/>
        <v>Tuesday</v>
      </c>
      <c r="I1432" s="5">
        <f t="shared" si="111"/>
        <v>43749</v>
      </c>
      <c r="J1432" s="2" t="str">
        <f t="shared" si="112"/>
        <v>Friday</v>
      </c>
      <c r="K1432" s="2" t="str">
        <f t="shared" si="113"/>
        <v>Weekday</v>
      </c>
      <c r="L1432" s="3">
        <f>IF(VLOOKUP(H1432,Discount_Days!A:C,3,0)&gt;0,VLOOKUP(H1432,Discount_Days!A:C,3,0)*NewSales_1001_1015!F1432,0)</f>
        <v>1.4500000000000002</v>
      </c>
      <c r="M1432" s="3">
        <f t="shared" si="114"/>
        <v>27.55</v>
      </c>
    </row>
    <row r="1433" spans="1:13" x14ac:dyDescent="0.35">
      <c r="A1433" s="5">
        <v>43747</v>
      </c>
      <c r="B1433" s="2" t="s">
        <v>120</v>
      </c>
      <c r="C1433" s="3">
        <v>29</v>
      </c>
      <c r="D1433" s="3">
        <v>5.69</v>
      </c>
      <c r="E1433" s="3">
        <v>5.69</v>
      </c>
      <c r="F1433" s="3">
        <v>29</v>
      </c>
      <c r="G1433" s="2">
        <v>1</v>
      </c>
      <c r="H1433" s="2" t="str">
        <f t="shared" si="110"/>
        <v>Wednesday</v>
      </c>
      <c r="I1433" s="5">
        <f t="shared" si="111"/>
        <v>43750</v>
      </c>
      <c r="J1433" s="2" t="str">
        <f t="shared" si="112"/>
        <v>Saturday</v>
      </c>
      <c r="K1433" s="2" t="str">
        <f t="shared" si="113"/>
        <v>Weekday</v>
      </c>
      <c r="L1433" s="3">
        <f>IF(VLOOKUP(H1433,Discount_Days!A:C,3,0)&gt;0,VLOOKUP(H1433,Discount_Days!A:C,3,0)*NewSales_1001_1015!F1433,0)</f>
        <v>0</v>
      </c>
      <c r="M1433" s="3">
        <f t="shared" si="114"/>
        <v>29</v>
      </c>
    </row>
    <row r="1434" spans="1:13" x14ac:dyDescent="0.35">
      <c r="A1434" s="5">
        <v>43748</v>
      </c>
      <c r="B1434" s="2" t="s">
        <v>120</v>
      </c>
      <c r="C1434" s="3">
        <v>0</v>
      </c>
      <c r="D1434" s="3">
        <v>5.69</v>
      </c>
      <c r="E1434" s="3">
        <v>11.38</v>
      </c>
      <c r="F1434" s="3">
        <v>0</v>
      </c>
      <c r="G1434" s="2">
        <v>2</v>
      </c>
      <c r="H1434" s="2" t="str">
        <f t="shared" si="110"/>
        <v>Thursday</v>
      </c>
      <c r="I1434" s="5">
        <f t="shared" si="111"/>
        <v>43751</v>
      </c>
      <c r="J1434" s="2" t="str">
        <f t="shared" si="112"/>
        <v>Sunday</v>
      </c>
      <c r="K1434" s="2" t="str">
        <f t="shared" si="113"/>
        <v>Weekday</v>
      </c>
      <c r="L1434" s="3">
        <f>IF(VLOOKUP(H1434,Discount_Days!A:C,3,0)&gt;0,VLOOKUP(H1434,Discount_Days!A:C,3,0)*NewSales_1001_1015!F1434,0)</f>
        <v>0</v>
      </c>
      <c r="M1434" s="3">
        <f t="shared" si="114"/>
        <v>0</v>
      </c>
    </row>
    <row r="1435" spans="1:13" x14ac:dyDescent="0.35">
      <c r="A1435" s="5">
        <v>43749</v>
      </c>
      <c r="B1435" s="2" t="s">
        <v>120</v>
      </c>
      <c r="C1435" s="3">
        <v>29</v>
      </c>
      <c r="D1435" s="3">
        <v>5.69</v>
      </c>
      <c r="E1435" s="3">
        <v>5.69</v>
      </c>
      <c r="F1435" s="3">
        <v>29</v>
      </c>
      <c r="G1435" s="2">
        <v>1</v>
      </c>
      <c r="H1435" s="2" t="str">
        <f t="shared" si="110"/>
        <v>Friday</v>
      </c>
      <c r="I1435" s="5">
        <f t="shared" si="111"/>
        <v>43752</v>
      </c>
      <c r="J1435" s="2" t="str">
        <f t="shared" si="112"/>
        <v>Monday</v>
      </c>
      <c r="K1435" s="2" t="str">
        <f t="shared" si="113"/>
        <v>Weekday</v>
      </c>
      <c r="L1435" s="3">
        <f>IF(VLOOKUP(H1435,Discount_Days!A:C,3,0)&gt;0,VLOOKUP(H1435,Discount_Days!A:C,3,0)*NewSales_1001_1015!F1435,0)</f>
        <v>0</v>
      </c>
      <c r="M1435" s="3">
        <f t="shared" si="114"/>
        <v>29</v>
      </c>
    </row>
    <row r="1436" spans="1:13" x14ac:dyDescent="0.35">
      <c r="A1436" s="5">
        <v>43751</v>
      </c>
      <c r="B1436" s="2" t="s">
        <v>120</v>
      </c>
      <c r="C1436" s="3">
        <v>34.369999999999997</v>
      </c>
      <c r="D1436" s="3">
        <v>5.69</v>
      </c>
      <c r="E1436" s="3">
        <v>5.69</v>
      </c>
      <c r="F1436" s="3">
        <v>34.369999999999997</v>
      </c>
      <c r="G1436" s="2">
        <v>1</v>
      </c>
      <c r="H1436" s="2" t="str">
        <f t="shared" si="110"/>
        <v>Sunday</v>
      </c>
      <c r="I1436" s="5">
        <f t="shared" si="111"/>
        <v>43754</v>
      </c>
      <c r="J1436" s="2" t="str">
        <f t="shared" si="112"/>
        <v>Wednesday</v>
      </c>
      <c r="K1436" s="2" t="str">
        <f t="shared" si="113"/>
        <v>Weekend</v>
      </c>
      <c r="L1436" s="3">
        <f>IF(VLOOKUP(H1436,Discount_Days!A:C,3,0)&gt;0,VLOOKUP(H1436,Discount_Days!A:C,3,0)*NewSales_1001_1015!F1436,0)</f>
        <v>0</v>
      </c>
      <c r="M1436" s="3">
        <f t="shared" si="114"/>
        <v>34.369999999999997</v>
      </c>
    </row>
    <row r="1437" spans="1:13" x14ac:dyDescent="0.35">
      <c r="A1437" s="5">
        <v>43753</v>
      </c>
      <c r="B1437" s="2" t="s">
        <v>120</v>
      </c>
      <c r="C1437" s="3">
        <v>29</v>
      </c>
      <c r="D1437" s="3">
        <v>5.69</v>
      </c>
      <c r="E1437" s="3">
        <v>22.76</v>
      </c>
      <c r="F1437" s="3">
        <v>116</v>
      </c>
      <c r="G1437" s="2">
        <v>4</v>
      </c>
      <c r="H1437" s="2" t="str">
        <f t="shared" si="110"/>
        <v>Tuesday</v>
      </c>
      <c r="I1437" s="5">
        <f t="shared" si="111"/>
        <v>43756</v>
      </c>
      <c r="J1437" s="2" t="str">
        <f t="shared" si="112"/>
        <v>Friday</v>
      </c>
      <c r="K1437" s="2" t="str">
        <f t="shared" si="113"/>
        <v>Weekday</v>
      </c>
      <c r="L1437" s="3">
        <f>IF(VLOOKUP(H1437,Discount_Days!A:C,3,0)&gt;0,VLOOKUP(H1437,Discount_Days!A:C,3,0)*NewSales_1001_1015!F1437,0)</f>
        <v>5.8000000000000007</v>
      </c>
      <c r="M1437" s="3">
        <f t="shared" si="114"/>
        <v>110.2</v>
      </c>
    </row>
    <row r="1438" spans="1:13" x14ac:dyDescent="0.35">
      <c r="A1438" s="5">
        <v>43742</v>
      </c>
      <c r="B1438" s="2" t="s">
        <v>77</v>
      </c>
      <c r="C1438" s="3">
        <v>48.72</v>
      </c>
      <c r="D1438" s="3">
        <v>12.35</v>
      </c>
      <c r="E1438" s="3">
        <v>12.35</v>
      </c>
      <c r="F1438" s="3">
        <v>48.72</v>
      </c>
      <c r="G1438" s="2">
        <v>1</v>
      </c>
      <c r="H1438" s="2" t="str">
        <f t="shared" si="110"/>
        <v>Friday</v>
      </c>
      <c r="I1438" s="5">
        <f t="shared" si="111"/>
        <v>43745</v>
      </c>
      <c r="J1438" s="2" t="str">
        <f t="shared" si="112"/>
        <v>Monday</v>
      </c>
      <c r="K1438" s="2" t="str">
        <f t="shared" si="113"/>
        <v>Weekday</v>
      </c>
      <c r="L1438" s="3">
        <f>IF(VLOOKUP(H1438,Discount_Days!A:C,3,0)&gt;0,VLOOKUP(H1438,Discount_Days!A:C,3,0)*NewSales_1001_1015!F1438,0)</f>
        <v>0</v>
      </c>
      <c r="M1438" s="3">
        <f t="shared" si="114"/>
        <v>48.72</v>
      </c>
    </row>
    <row r="1439" spans="1:13" x14ac:dyDescent="0.35">
      <c r="A1439" s="5">
        <v>43744</v>
      </c>
      <c r="B1439" s="2" t="s">
        <v>77</v>
      </c>
      <c r="C1439" s="3">
        <v>48.7</v>
      </c>
      <c r="D1439" s="3">
        <v>12.35</v>
      </c>
      <c r="E1439" s="3">
        <v>12.35</v>
      </c>
      <c r="F1439" s="3">
        <v>48.7</v>
      </c>
      <c r="G1439" s="2">
        <v>1</v>
      </c>
      <c r="H1439" s="2" t="str">
        <f t="shared" si="110"/>
        <v>Sunday</v>
      </c>
      <c r="I1439" s="5">
        <f t="shared" si="111"/>
        <v>43747</v>
      </c>
      <c r="J1439" s="2" t="str">
        <f t="shared" si="112"/>
        <v>Wednesday</v>
      </c>
      <c r="K1439" s="2" t="str">
        <f t="shared" si="113"/>
        <v>Weekend</v>
      </c>
      <c r="L1439" s="3">
        <f>IF(VLOOKUP(H1439,Discount_Days!A:C,3,0)&gt;0,VLOOKUP(H1439,Discount_Days!A:C,3,0)*NewSales_1001_1015!F1439,0)</f>
        <v>0</v>
      </c>
      <c r="M1439" s="3">
        <f t="shared" si="114"/>
        <v>48.7</v>
      </c>
    </row>
    <row r="1440" spans="1:13" x14ac:dyDescent="0.35">
      <c r="A1440" s="5">
        <v>43745</v>
      </c>
      <c r="B1440" s="2" t="s">
        <v>77</v>
      </c>
      <c r="C1440" s="3">
        <v>40</v>
      </c>
      <c r="D1440" s="3">
        <v>12.35</v>
      </c>
      <c r="E1440" s="3">
        <v>12.35</v>
      </c>
      <c r="F1440" s="3">
        <v>40</v>
      </c>
      <c r="G1440" s="2">
        <v>1</v>
      </c>
      <c r="H1440" s="2" t="str">
        <f t="shared" si="110"/>
        <v>Monday</v>
      </c>
      <c r="I1440" s="5">
        <f t="shared" si="111"/>
        <v>43748</v>
      </c>
      <c r="J1440" s="2" t="str">
        <f t="shared" si="112"/>
        <v>Thursday</v>
      </c>
      <c r="K1440" s="2" t="str">
        <f t="shared" si="113"/>
        <v>Weekend</v>
      </c>
      <c r="L1440" s="3">
        <f>IF(VLOOKUP(H1440,Discount_Days!A:C,3,0)&gt;0,VLOOKUP(H1440,Discount_Days!A:C,3,0)*NewSales_1001_1015!F1440,0)</f>
        <v>0</v>
      </c>
      <c r="M1440" s="3">
        <f t="shared" si="114"/>
        <v>40</v>
      </c>
    </row>
    <row r="1441" spans="1:13" x14ac:dyDescent="0.35">
      <c r="A1441" s="5">
        <v>43749</v>
      </c>
      <c r="B1441" s="2" t="s">
        <v>77</v>
      </c>
      <c r="C1441" s="3">
        <v>40</v>
      </c>
      <c r="D1441" s="3">
        <v>12.35</v>
      </c>
      <c r="E1441" s="3">
        <v>12.35</v>
      </c>
      <c r="F1441" s="3">
        <v>40</v>
      </c>
      <c r="G1441" s="2">
        <v>1</v>
      </c>
      <c r="H1441" s="2" t="str">
        <f t="shared" si="110"/>
        <v>Friday</v>
      </c>
      <c r="I1441" s="5">
        <f t="shared" si="111"/>
        <v>43752</v>
      </c>
      <c r="J1441" s="2" t="str">
        <f t="shared" si="112"/>
        <v>Monday</v>
      </c>
      <c r="K1441" s="2" t="str">
        <f t="shared" si="113"/>
        <v>Weekday</v>
      </c>
      <c r="L1441" s="3">
        <f>IF(VLOOKUP(H1441,Discount_Days!A:C,3,0)&gt;0,VLOOKUP(H1441,Discount_Days!A:C,3,0)*NewSales_1001_1015!F1441,0)</f>
        <v>0</v>
      </c>
      <c r="M1441" s="3">
        <f t="shared" si="114"/>
        <v>40</v>
      </c>
    </row>
    <row r="1442" spans="1:13" x14ac:dyDescent="0.35">
      <c r="A1442" s="5">
        <v>43750</v>
      </c>
      <c r="B1442" s="2" t="s">
        <v>77</v>
      </c>
      <c r="C1442" s="3">
        <v>40</v>
      </c>
      <c r="D1442" s="3">
        <v>12.35</v>
      </c>
      <c r="E1442" s="3">
        <v>12.35</v>
      </c>
      <c r="F1442" s="3">
        <v>40</v>
      </c>
      <c r="G1442" s="2">
        <v>1</v>
      </c>
      <c r="H1442" s="2" t="str">
        <f t="shared" si="110"/>
        <v>Saturday</v>
      </c>
      <c r="I1442" s="5">
        <f t="shared" si="111"/>
        <v>43753</v>
      </c>
      <c r="J1442" s="2" t="str">
        <f t="shared" si="112"/>
        <v>Tuesday</v>
      </c>
      <c r="K1442" s="2" t="str">
        <f t="shared" si="113"/>
        <v>Weekend</v>
      </c>
      <c r="L1442" s="3">
        <f>IF(VLOOKUP(H1442,Discount_Days!A:C,3,0)&gt;0,VLOOKUP(H1442,Discount_Days!A:C,3,0)*NewSales_1001_1015!F1442,0)</f>
        <v>0</v>
      </c>
      <c r="M1442" s="3">
        <f t="shared" si="114"/>
        <v>40</v>
      </c>
    </row>
    <row r="1443" spans="1:13" x14ac:dyDescent="0.35">
      <c r="A1443" s="5">
        <v>43753</v>
      </c>
      <c r="B1443" s="2" t="s">
        <v>77</v>
      </c>
      <c r="C1443" s="3">
        <v>41.62</v>
      </c>
      <c r="D1443" s="3">
        <v>12.35</v>
      </c>
      <c r="E1443" s="3">
        <v>12.35</v>
      </c>
      <c r="F1443" s="3">
        <v>41.62</v>
      </c>
      <c r="G1443" s="2">
        <v>1</v>
      </c>
      <c r="H1443" s="2" t="str">
        <f t="shared" si="110"/>
        <v>Tuesday</v>
      </c>
      <c r="I1443" s="5">
        <f t="shared" si="111"/>
        <v>43756</v>
      </c>
      <c r="J1443" s="2" t="str">
        <f t="shared" si="112"/>
        <v>Friday</v>
      </c>
      <c r="K1443" s="2" t="str">
        <f t="shared" si="113"/>
        <v>Weekday</v>
      </c>
      <c r="L1443" s="3">
        <f>IF(VLOOKUP(H1443,Discount_Days!A:C,3,0)&gt;0,VLOOKUP(H1443,Discount_Days!A:C,3,0)*NewSales_1001_1015!F1443,0)</f>
        <v>2.081</v>
      </c>
      <c r="M1443" s="3">
        <f t="shared" si="114"/>
        <v>39.538999999999994</v>
      </c>
    </row>
    <row r="1444" spans="1:13" x14ac:dyDescent="0.35">
      <c r="A1444" s="5">
        <v>43753</v>
      </c>
      <c r="B1444" s="2" t="s">
        <v>77</v>
      </c>
      <c r="C1444" s="3">
        <v>48.96</v>
      </c>
      <c r="D1444" s="3">
        <v>12.35</v>
      </c>
      <c r="E1444" s="3">
        <v>12.35</v>
      </c>
      <c r="F1444" s="3">
        <v>48.96</v>
      </c>
      <c r="G1444" s="2">
        <v>1</v>
      </c>
      <c r="H1444" s="2" t="str">
        <f t="shared" si="110"/>
        <v>Tuesday</v>
      </c>
      <c r="I1444" s="5">
        <f t="shared" si="111"/>
        <v>43756</v>
      </c>
      <c r="J1444" s="2" t="str">
        <f t="shared" si="112"/>
        <v>Friday</v>
      </c>
      <c r="K1444" s="2" t="str">
        <f t="shared" si="113"/>
        <v>Weekday</v>
      </c>
      <c r="L1444" s="3">
        <f>IF(VLOOKUP(H1444,Discount_Days!A:C,3,0)&gt;0,VLOOKUP(H1444,Discount_Days!A:C,3,0)*NewSales_1001_1015!F1444,0)</f>
        <v>2.4480000000000004</v>
      </c>
      <c r="M1444" s="3">
        <f t="shared" si="114"/>
        <v>46.512</v>
      </c>
    </row>
    <row r="1445" spans="1:13" x14ac:dyDescent="0.35">
      <c r="A1445" s="5">
        <v>43739</v>
      </c>
      <c r="B1445" s="2" t="s">
        <v>121</v>
      </c>
      <c r="C1445" s="3">
        <v>22</v>
      </c>
      <c r="D1445" s="3">
        <v>5.3</v>
      </c>
      <c r="E1445" s="3">
        <v>5.3</v>
      </c>
      <c r="F1445" s="3">
        <v>22</v>
      </c>
      <c r="G1445" s="2">
        <v>1</v>
      </c>
      <c r="H1445" s="2" t="str">
        <f t="shared" si="110"/>
        <v>Tuesday</v>
      </c>
      <c r="I1445" s="5">
        <f t="shared" si="111"/>
        <v>43742</v>
      </c>
      <c r="J1445" s="2" t="str">
        <f t="shared" si="112"/>
        <v>Friday</v>
      </c>
      <c r="K1445" s="2" t="str">
        <f t="shared" si="113"/>
        <v>Weekday</v>
      </c>
      <c r="L1445" s="3">
        <f>IF(VLOOKUP(H1445,Discount_Days!A:C,3,0)&gt;0,VLOOKUP(H1445,Discount_Days!A:C,3,0)*NewSales_1001_1015!F1445,0)</f>
        <v>1.1000000000000001</v>
      </c>
      <c r="M1445" s="3">
        <f t="shared" si="114"/>
        <v>20.9</v>
      </c>
    </row>
    <row r="1446" spans="1:13" x14ac:dyDescent="0.35">
      <c r="A1446" s="5">
        <v>43740</v>
      </c>
      <c r="B1446" s="2" t="s">
        <v>121</v>
      </c>
      <c r="C1446" s="3">
        <v>22</v>
      </c>
      <c r="D1446" s="3">
        <v>5.3</v>
      </c>
      <c r="E1446" s="3">
        <v>5.3</v>
      </c>
      <c r="F1446" s="3">
        <v>22</v>
      </c>
      <c r="G1446" s="2">
        <v>1</v>
      </c>
      <c r="H1446" s="2" t="str">
        <f t="shared" si="110"/>
        <v>Wednesday</v>
      </c>
      <c r="I1446" s="5">
        <f t="shared" si="111"/>
        <v>43743</v>
      </c>
      <c r="J1446" s="2" t="str">
        <f t="shared" si="112"/>
        <v>Saturday</v>
      </c>
      <c r="K1446" s="2" t="str">
        <f t="shared" si="113"/>
        <v>Weekday</v>
      </c>
      <c r="L1446" s="3">
        <f>IF(VLOOKUP(H1446,Discount_Days!A:C,3,0)&gt;0,VLOOKUP(H1446,Discount_Days!A:C,3,0)*NewSales_1001_1015!F1446,0)</f>
        <v>0</v>
      </c>
      <c r="M1446" s="3">
        <f t="shared" si="114"/>
        <v>22</v>
      </c>
    </row>
    <row r="1447" spans="1:13" x14ac:dyDescent="0.35">
      <c r="A1447" s="5">
        <v>43742</v>
      </c>
      <c r="B1447" s="2" t="s">
        <v>121</v>
      </c>
      <c r="C1447" s="3">
        <v>22</v>
      </c>
      <c r="D1447" s="3">
        <v>5.3</v>
      </c>
      <c r="E1447" s="3">
        <v>5.3</v>
      </c>
      <c r="F1447" s="3">
        <v>22</v>
      </c>
      <c r="G1447" s="2">
        <v>1</v>
      </c>
      <c r="H1447" s="2" t="str">
        <f t="shared" si="110"/>
        <v>Friday</v>
      </c>
      <c r="I1447" s="5">
        <f t="shared" si="111"/>
        <v>43745</v>
      </c>
      <c r="J1447" s="2" t="str">
        <f t="shared" si="112"/>
        <v>Monday</v>
      </c>
      <c r="K1447" s="2" t="str">
        <f t="shared" si="113"/>
        <v>Weekday</v>
      </c>
      <c r="L1447" s="3">
        <f>IF(VLOOKUP(H1447,Discount_Days!A:C,3,0)&gt;0,VLOOKUP(H1447,Discount_Days!A:C,3,0)*NewSales_1001_1015!F1447,0)</f>
        <v>0</v>
      </c>
      <c r="M1447" s="3">
        <f t="shared" si="114"/>
        <v>22</v>
      </c>
    </row>
    <row r="1448" spans="1:13" x14ac:dyDescent="0.35">
      <c r="A1448" s="5">
        <v>43743</v>
      </c>
      <c r="B1448" s="2" t="s">
        <v>121</v>
      </c>
      <c r="C1448" s="3">
        <v>22</v>
      </c>
      <c r="D1448" s="3">
        <v>5.3</v>
      </c>
      <c r="E1448" s="3">
        <v>10.6</v>
      </c>
      <c r="F1448" s="3">
        <v>44</v>
      </c>
      <c r="G1448" s="2">
        <v>2</v>
      </c>
      <c r="H1448" s="2" t="str">
        <f t="shared" si="110"/>
        <v>Saturday</v>
      </c>
      <c r="I1448" s="5">
        <f t="shared" si="111"/>
        <v>43746</v>
      </c>
      <c r="J1448" s="2" t="str">
        <f t="shared" si="112"/>
        <v>Tuesday</v>
      </c>
      <c r="K1448" s="2" t="str">
        <f t="shared" si="113"/>
        <v>Weekend</v>
      </c>
      <c r="L1448" s="3">
        <f>IF(VLOOKUP(H1448,Discount_Days!A:C,3,0)&gt;0,VLOOKUP(H1448,Discount_Days!A:C,3,0)*NewSales_1001_1015!F1448,0)</f>
        <v>0</v>
      </c>
      <c r="M1448" s="3">
        <f t="shared" si="114"/>
        <v>44</v>
      </c>
    </row>
    <row r="1449" spans="1:13" x14ac:dyDescent="0.35">
      <c r="A1449" s="5">
        <v>43744</v>
      </c>
      <c r="B1449" s="2" t="s">
        <v>121</v>
      </c>
      <c r="C1449" s="3">
        <v>22</v>
      </c>
      <c r="D1449" s="3">
        <v>5.3</v>
      </c>
      <c r="E1449" s="3">
        <v>5.3</v>
      </c>
      <c r="F1449" s="3">
        <v>22</v>
      </c>
      <c r="G1449" s="2">
        <v>1</v>
      </c>
      <c r="H1449" s="2" t="str">
        <f t="shared" si="110"/>
        <v>Sunday</v>
      </c>
      <c r="I1449" s="5">
        <f t="shared" si="111"/>
        <v>43747</v>
      </c>
      <c r="J1449" s="2" t="str">
        <f t="shared" si="112"/>
        <v>Wednesday</v>
      </c>
      <c r="K1449" s="2" t="str">
        <f t="shared" si="113"/>
        <v>Weekend</v>
      </c>
      <c r="L1449" s="3">
        <f>IF(VLOOKUP(H1449,Discount_Days!A:C,3,0)&gt;0,VLOOKUP(H1449,Discount_Days!A:C,3,0)*NewSales_1001_1015!F1449,0)</f>
        <v>0</v>
      </c>
      <c r="M1449" s="3">
        <f t="shared" si="114"/>
        <v>22</v>
      </c>
    </row>
    <row r="1450" spans="1:13" x14ac:dyDescent="0.35">
      <c r="A1450" s="5">
        <v>43748</v>
      </c>
      <c r="B1450" s="2" t="s">
        <v>121</v>
      </c>
      <c r="C1450" s="3">
        <v>0</v>
      </c>
      <c r="D1450" s="3">
        <v>5.3</v>
      </c>
      <c r="E1450" s="3">
        <v>5.3</v>
      </c>
      <c r="F1450" s="3">
        <v>0</v>
      </c>
      <c r="G1450" s="2">
        <v>1</v>
      </c>
      <c r="H1450" s="2" t="str">
        <f t="shared" si="110"/>
        <v>Thursday</v>
      </c>
      <c r="I1450" s="5">
        <f t="shared" si="111"/>
        <v>43751</v>
      </c>
      <c r="J1450" s="2" t="str">
        <f t="shared" si="112"/>
        <v>Sunday</v>
      </c>
      <c r="K1450" s="2" t="str">
        <f t="shared" si="113"/>
        <v>Weekday</v>
      </c>
      <c r="L1450" s="3">
        <f>IF(VLOOKUP(H1450,Discount_Days!A:C,3,0)&gt;0,VLOOKUP(H1450,Discount_Days!A:C,3,0)*NewSales_1001_1015!F1450,0)</f>
        <v>0</v>
      </c>
      <c r="M1450" s="3">
        <f t="shared" si="114"/>
        <v>0</v>
      </c>
    </row>
    <row r="1451" spans="1:13" x14ac:dyDescent="0.35">
      <c r="A1451" s="5">
        <v>43751</v>
      </c>
      <c r="B1451" s="2" t="s">
        <v>121</v>
      </c>
      <c r="C1451" s="3">
        <v>22</v>
      </c>
      <c r="D1451" s="3">
        <v>5.3</v>
      </c>
      <c r="E1451" s="3">
        <v>5.3</v>
      </c>
      <c r="F1451" s="3">
        <v>22</v>
      </c>
      <c r="G1451" s="2">
        <v>1</v>
      </c>
      <c r="H1451" s="2" t="str">
        <f t="shared" si="110"/>
        <v>Sunday</v>
      </c>
      <c r="I1451" s="5">
        <f t="shared" si="111"/>
        <v>43754</v>
      </c>
      <c r="J1451" s="2" t="str">
        <f t="shared" si="112"/>
        <v>Wednesday</v>
      </c>
      <c r="K1451" s="2" t="str">
        <f t="shared" si="113"/>
        <v>Weekend</v>
      </c>
      <c r="L1451" s="3">
        <f>IF(VLOOKUP(H1451,Discount_Days!A:C,3,0)&gt;0,VLOOKUP(H1451,Discount_Days!A:C,3,0)*NewSales_1001_1015!F1451,0)</f>
        <v>0</v>
      </c>
      <c r="M1451" s="3">
        <f t="shared" si="114"/>
        <v>22</v>
      </c>
    </row>
    <row r="1452" spans="1:13" x14ac:dyDescent="0.35">
      <c r="A1452" s="5">
        <v>43753</v>
      </c>
      <c r="B1452" s="2" t="s">
        <v>121</v>
      </c>
      <c r="C1452" s="3">
        <v>22</v>
      </c>
      <c r="D1452" s="3">
        <v>5.3</v>
      </c>
      <c r="E1452" s="3">
        <v>5.3</v>
      </c>
      <c r="F1452" s="3">
        <v>22</v>
      </c>
      <c r="G1452" s="2">
        <v>1</v>
      </c>
      <c r="H1452" s="2" t="str">
        <f t="shared" si="110"/>
        <v>Tuesday</v>
      </c>
      <c r="I1452" s="5">
        <f t="shared" si="111"/>
        <v>43756</v>
      </c>
      <c r="J1452" s="2" t="str">
        <f t="shared" si="112"/>
        <v>Friday</v>
      </c>
      <c r="K1452" s="2" t="str">
        <f t="shared" si="113"/>
        <v>Weekday</v>
      </c>
      <c r="L1452" s="3">
        <f>IF(VLOOKUP(H1452,Discount_Days!A:C,3,0)&gt;0,VLOOKUP(H1452,Discount_Days!A:C,3,0)*NewSales_1001_1015!F1452,0)</f>
        <v>1.1000000000000001</v>
      </c>
      <c r="M1452" s="3">
        <f t="shared" si="114"/>
        <v>20.9</v>
      </c>
    </row>
    <row r="1453" spans="1:13" x14ac:dyDescent="0.35">
      <c r="A1453" s="5">
        <v>43739</v>
      </c>
      <c r="B1453" s="2" t="s">
        <v>78</v>
      </c>
      <c r="C1453" s="3">
        <v>22</v>
      </c>
      <c r="D1453" s="3">
        <v>5.3</v>
      </c>
      <c r="E1453" s="3">
        <v>5.3</v>
      </c>
      <c r="F1453" s="3">
        <v>22</v>
      </c>
      <c r="G1453" s="2">
        <v>1</v>
      </c>
      <c r="H1453" s="2" t="str">
        <f t="shared" si="110"/>
        <v>Tuesday</v>
      </c>
      <c r="I1453" s="5">
        <f t="shared" si="111"/>
        <v>43742</v>
      </c>
      <c r="J1453" s="2" t="str">
        <f t="shared" si="112"/>
        <v>Friday</v>
      </c>
      <c r="K1453" s="2" t="str">
        <f t="shared" si="113"/>
        <v>Weekday</v>
      </c>
      <c r="L1453" s="3">
        <f>IF(VLOOKUP(H1453,Discount_Days!A:C,3,0)&gt;0,VLOOKUP(H1453,Discount_Days!A:C,3,0)*NewSales_1001_1015!F1453,0)</f>
        <v>1.1000000000000001</v>
      </c>
      <c r="M1453" s="3">
        <f t="shared" si="114"/>
        <v>20.9</v>
      </c>
    </row>
    <row r="1454" spans="1:13" x14ac:dyDescent="0.35">
      <c r="A1454" s="5">
        <v>43740</v>
      </c>
      <c r="B1454" s="2" t="s">
        <v>78</v>
      </c>
      <c r="C1454" s="3">
        <v>0</v>
      </c>
      <c r="D1454" s="3">
        <v>5.3</v>
      </c>
      <c r="E1454" s="3">
        <v>5.3</v>
      </c>
      <c r="F1454" s="3">
        <v>0</v>
      </c>
      <c r="G1454" s="2">
        <v>1</v>
      </c>
      <c r="H1454" s="2" t="str">
        <f t="shared" si="110"/>
        <v>Wednesday</v>
      </c>
      <c r="I1454" s="5">
        <f t="shared" si="111"/>
        <v>43743</v>
      </c>
      <c r="J1454" s="2" t="str">
        <f t="shared" si="112"/>
        <v>Saturday</v>
      </c>
      <c r="K1454" s="2" t="str">
        <f t="shared" si="113"/>
        <v>Weekday</v>
      </c>
      <c r="L1454" s="3">
        <f>IF(VLOOKUP(H1454,Discount_Days!A:C,3,0)&gt;0,VLOOKUP(H1454,Discount_Days!A:C,3,0)*NewSales_1001_1015!F1454,0)</f>
        <v>0</v>
      </c>
      <c r="M1454" s="3">
        <f t="shared" si="114"/>
        <v>0</v>
      </c>
    </row>
    <row r="1455" spans="1:13" x14ac:dyDescent="0.35">
      <c r="A1455" s="5">
        <v>43741</v>
      </c>
      <c r="B1455" s="2" t="s">
        <v>78</v>
      </c>
      <c r="C1455" s="3">
        <v>22</v>
      </c>
      <c r="D1455" s="3">
        <v>5.3</v>
      </c>
      <c r="E1455" s="3">
        <v>5.3</v>
      </c>
      <c r="F1455" s="3">
        <v>22</v>
      </c>
      <c r="G1455" s="2">
        <v>1</v>
      </c>
      <c r="H1455" s="2" t="str">
        <f t="shared" si="110"/>
        <v>Thursday</v>
      </c>
      <c r="I1455" s="5">
        <f t="shared" si="111"/>
        <v>43744</v>
      </c>
      <c r="J1455" s="2" t="str">
        <f t="shared" si="112"/>
        <v>Sunday</v>
      </c>
      <c r="K1455" s="2" t="str">
        <f t="shared" si="113"/>
        <v>Weekday</v>
      </c>
      <c r="L1455" s="3">
        <f>IF(VLOOKUP(H1455,Discount_Days!A:C,3,0)&gt;0,VLOOKUP(H1455,Discount_Days!A:C,3,0)*NewSales_1001_1015!F1455,0)</f>
        <v>2.2000000000000002</v>
      </c>
      <c r="M1455" s="3">
        <f t="shared" si="114"/>
        <v>19.8</v>
      </c>
    </row>
    <row r="1456" spans="1:13" x14ac:dyDescent="0.35">
      <c r="A1456" s="5">
        <v>43743</v>
      </c>
      <c r="B1456" s="2" t="s">
        <v>78</v>
      </c>
      <c r="C1456" s="3">
        <v>22</v>
      </c>
      <c r="D1456" s="3">
        <v>5.3</v>
      </c>
      <c r="E1456" s="3">
        <v>5.3</v>
      </c>
      <c r="F1456" s="3">
        <v>22</v>
      </c>
      <c r="G1456" s="2">
        <v>1</v>
      </c>
      <c r="H1456" s="2" t="str">
        <f t="shared" si="110"/>
        <v>Saturday</v>
      </c>
      <c r="I1456" s="5">
        <f t="shared" si="111"/>
        <v>43746</v>
      </c>
      <c r="J1456" s="2" t="str">
        <f t="shared" si="112"/>
        <v>Tuesday</v>
      </c>
      <c r="K1456" s="2" t="str">
        <f t="shared" si="113"/>
        <v>Weekend</v>
      </c>
      <c r="L1456" s="3">
        <f>IF(VLOOKUP(H1456,Discount_Days!A:C,3,0)&gt;0,VLOOKUP(H1456,Discount_Days!A:C,3,0)*NewSales_1001_1015!F1456,0)</f>
        <v>0</v>
      </c>
      <c r="M1456" s="3">
        <f t="shared" si="114"/>
        <v>22</v>
      </c>
    </row>
    <row r="1457" spans="1:13" x14ac:dyDescent="0.35">
      <c r="A1457" s="5">
        <v>43746</v>
      </c>
      <c r="B1457" s="2" t="s">
        <v>78</v>
      </c>
      <c r="C1457" s="3">
        <v>25.84</v>
      </c>
      <c r="D1457" s="3">
        <v>5.3</v>
      </c>
      <c r="E1457" s="3">
        <v>5.3</v>
      </c>
      <c r="F1457" s="3">
        <v>25.84</v>
      </c>
      <c r="G1457" s="2">
        <v>1</v>
      </c>
      <c r="H1457" s="2" t="str">
        <f t="shared" si="110"/>
        <v>Tuesday</v>
      </c>
      <c r="I1457" s="5">
        <f t="shared" si="111"/>
        <v>43749</v>
      </c>
      <c r="J1457" s="2" t="str">
        <f t="shared" si="112"/>
        <v>Friday</v>
      </c>
      <c r="K1457" s="2" t="str">
        <f t="shared" si="113"/>
        <v>Weekday</v>
      </c>
      <c r="L1457" s="3">
        <f>IF(VLOOKUP(H1457,Discount_Days!A:C,3,0)&gt;0,VLOOKUP(H1457,Discount_Days!A:C,3,0)*NewSales_1001_1015!F1457,0)</f>
        <v>1.292</v>
      </c>
      <c r="M1457" s="3">
        <f t="shared" si="114"/>
        <v>24.547999999999998</v>
      </c>
    </row>
    <row r="1458" spans="1:13" x14ac:dyDescent="0.35">
      <c r="A1458" s="5">
        <v>43748</v>
      </c>
      <c r="B1458" s="2" t="s">
        <v>78</v>
      </c>
      <c r="C1458" s="3">
        <v>0</v>
      </c>
      <c r="D1458" s="3">
        <v>5.3</v>
      </c>
      <c r="E1458" s="3">
        <v>15.9</v>
      </c>
      <c r="F1458" s="3">
        <v>0</v>
      </c>
      <c r="G1458" s="2">
        <v>3</v>
      </c>
      <c r="H1458" s="2" t="str">
        <f t="shared" si="110"/>
        <v>Thursday</v>
      </c>
      <c r="I1458" s="5">
        <f t="shared" si="111"/>
        <v>43751</v>
      </c>
      <c r="J1458" s="2" t="str">
        <f t="shared" si="112"/>
        <v>Sunday</v>
      </c>
      <c r="K1458" s="2" t="str">
        <f t="shared" si="113"/>
        <v>Weekday</v>
      </c>
      <c r="L1458" s="3">
        <f>IF(VLOOKUP(H1458,Discount_Days!A:C,3,0)&gt;0,VLOOKUP(H1458,Discount_Days!A:C,3,0)*NewSales_1001_1015!F1458,0)</f>
        <v>0</v>
      </c>
      <c r="M1458" s="3">
        <f t="shared" si="114"/>
        <v>0</v>
      </c>
    </row>
    <row r="1459" spans="1:13" x14ac:dyDescent="0.35">
      <c r="A1459" s="5">
        <v>43753</v>
      </c>
      <c r="B1459" s="2" t="s">
        <v>78</v>
      </c>
      <c r="C1459" s="3">
        <v>22</v>
      </c>
      <c r="D1459" s="3">
        <v>5.3</v>
      </c>
      <c r="E1459" s="3">
        <v>5.3</v>
      </c>
      <c r="F1459" s="3">
        <v>22</v>
      </c>
      <c r="G1459" s="2">
        <v>1</v>
      </c>
      <c r="H1459" s="2" t="str">
        <f t="shared" si="110"/>
        <v>Tuesday</v>
      </c>
      <c r="I1459" s="5">
        <f t="shared" si="111"/>
        <v>43756</v>
      </c>
      <c r="J1459" s="2" t="str">
        <f t="shared" si="112"/>
        <v>Friday</v>
      </c>
      <c r="K1459" s="2" t="str">
        <f t="shared" si="113"/>
        <v>Weekday</v>
      </c>
      <c r="L1459" s="3">
        <f>IF(VLOOKUP(H1459,Discount_Days!A:C,3,0)&gt;0,VLOOKUP(H1459,Discount_Days!A:C,3,0)*NewSales_1001_1015!F1459,0)</f>
        <v>1.1000000000000001</v>
      </c>
      <c r="M1459" s="3">
        <f t="shared" si="114"/>
        <v>20.9</v>
      </c>
    </row>
    <row r="1460" spans="1:13" x14ac:dyDescent="0.35">
      <c r="A1460" s="5">
        <v>43739</v>
      </c>
      <c r="B1460" s="2" t="s">
        <v>168</v>
      </c>
      <c r="C1460" s="3">
        <v>62.92</v>
      </c>
      <c r="D1460" s="3">
        <v>13.43</v>
      </c>
      <c r="E1460" s="3">
        <v>40.29</v>
      </c>
      <c r="F1460" s="3">
        <v>188.76</v>
      </c>
      <c r="G1460" s="2">
        <v>3</v>
      </c>
      <c r="H1460" s="2" t="str">
        <f t="shared" si="110"/>
        <v>Tuesday</v>
      </c>
      <c r="I1460" s="5">
        <f t="shared" si="111"/>
        <v>43742</v>
      </c>
      <c r="J1460" s="2" t="str">
        <f t="shared" si="112"/>
        <v>Friday</v>
      </c>
      <c r="K1460" s="2" t="str">
        <f t="shared" si="113"/>
        <v>Weekday</v>
      </c>
      <c r="L1460" s="3">
        <f>IF(VLOOKUP(H1460,Discount_Days!A:C,3,0)&gt;0,VLOOKUP(H1460,Discount_Days!A:C,3,0)*NewSales_1001_1015!F1460,0)</f>
        <v>9.4380000000000006</v>
      </c>
      <c r="M1460" s="3">
        <f t="shared" si="114"/>
        <v>179.322</v>
      </c>
    </row>
    <row r="1461" spans="1:13" x14ac:dyDescent="0.35">
      <c r="A1461" s="5">
        <v>43750</v>
      </c>
      <c r="B1461" s="2" t="s">
        <v>168</v>
      </c>
      <c r="C1461" s="3">
        <v>55</v>
      </c>
      <c r="D1461" s="3">
        <v>13.43</v>
      </c>
      <c r="E1461" s="3">
        <v>26.86</v>
      </c>
      <c r="F1461" s="3">
        <v>110</v>
      </c>
      <c r="G1461" s="2">
        <v>2</v>
      </c>
      <c r="H1461" s="2" t="str">
        <f t="shared" si="110"/>
        <v>Saturday</v>
      </c>
      <c r="I1461" s="5">
        <f t="shared" si="111"/>
        <v>43753</v>
      </c>
      <c r="J1461" s="2" t="str">
        <f t="shared" si="112"/>
        <v>Tuesday</v>
      </c>
      <c r="K1461" s="2" t="str">
        <f t="shared" si="113"/>
        <v>Weekend</v>
      </c>
      <c r="L1461" s="3">
        <f>IF(VLOOKUP(H1461,Discount_Days!A:C,3,0)&gt;0,VLOOKUP(H1461,Discount_Days!A:C,3,0)*NewSales_1001_1015!F1461,0)</f>
        <v>0</v>
      </c>
      <c r="M1461" s="3">
        <f t="shared" si="114"/>
        <v>110</v>
      </c>
    </row>
    <row r="1462" spans="1:13" x14ac:dyDescent="0.35">
      <c r="A1462" s="5">
        <v>43746</v>
      </c>
      <c r="B1462" s="2" t="s">
        <v>142</v>
      </c>
      <c r="C1462" s="3">
        <v>0</v>
      </c>
      <c r="D1462" s="3">
        <v>5.84</v>
      </c>
      <c r="E1462" s="3">
        <v>23.36</v>
      </c>
      <c r="F1462" s="3">
        <v>0</v>
      </c>
      <c r="G1462" s="2">
        <v>4</v>
      </c>
      <c r="H1462" s="2" t="str">
        <f t="shared" si="110"/>
        <v>Tuesday</v>
      </c>
      <c r="I1462" s="5">
        <f t="shared" si="111"/>
        <v>43749</v>
      </c>
      <c r="J1462" s="2" t="str">
        <f t="shared" si="112"/>
        <v>Friday</v>
      </c>
      <c r="K1462" s="2" t="str">
        <f t="shared" si="113"/>
        <v>Weekday</v>
      </c>
      <c r="L1462" s="3">
        <f>IF(VLOOKUP(H1462,Discount_Days!A:C,3,0)&gt;0,VLOOKUP(H1462,Discount_Days!A:C,3,0)*NewSales_1001_1015!F1462,0)</f>
        <v>0</v>
      </c>
      <c r="M1462" s="3">
        <f t="shared" si="114"/>
        <v>0</v>
      </c>
    </row>
    <row r="1463" spans="1:13" x14ac:dyDescent="0.35">
      <c r="A1463" s="5">
        <v>43748</v>
      </c>
      <c r="B1463" s="2" t="s">
        <v>142</v>
      </c>
      <c r="C1463" s="3">
        <v>0</v>
      </c>
      <c r="D1463" s="3">
        <v>5.84</v>
      </c>
      <c r="E1463" s="3">
        <v>35.04</v>
      </c>
      <c r="F1463" s="3">
        <v>0</v>
      </c>
      <c r="G1463" s="2">
        <v>6</v>
      </c>
      <c r="H1463" s="2" t="str">
        <f t="shared" si="110"/>
        <v>Thursday</v>
      </c>
      <c r="I1463" s="5">
        <f t="shared" si="111"/>
        <v>43751</v>
      </c>
      <c r="J1463" s="2" t="str">
        <f t="shared" si="112"/>
        <v>Sunday</v>
      </c>
      <c r="K1463" s="2" t="str">
        <f t="shared" si="113"/>
        <v>Weekday</v>
      </c>
      <c r="L1463" s="3">
        <f>IF(VLOOKUP(H1463,Discount_Days!A:C,3,0)&gt;0,VLOOKUP(H1463,Discount_Days!A:C,3,0)*NewSales_1001_1015!F1463,0)</f>
        <v>0</v>
      </c>
      <c r="M1463" s="3">
        <f t="shared" si="114"/>
        <v>0</v>
      </c>
    </row>
    <row r="1464" spans="1:13" x14ac:dyDescent="0.35">
      <c r="A1464" s="5">
        <v>43749</v>
      </c>
      <c r="B1464" s="2" t="s">
        <v>142</v>
      </c>
      <c r="C1464" s="3">
        <v>29</v>
      </c>
      <c r="D1464" s="3">
        <v>5.84</v>
      </c>
      <c r="E1464" s="3">
        <v>5.84</v>
      </c>
      <c r="F1464" s="3">
        <v>29</v>
      </c>
      <c r="G1464" s="2">
        <v>1</v>
      </c>
      <c r="H1464" s="2" t="str">
        <f t="shared" si="110"/>
        <v>Friday</v>
      </c>
      <c r="I1464" s="5">
        <f t="shared" si="111"/>
        <v>43752</v>
      </c>
      <c r="J1464" s="2" t="str">
        <f t="shared" si="112"/>
        <v>Monday</v>
      </c>
      <c r="K1464" s="2" t="str">
        <f t="shared" si="113"/>
        <v>Weekday</v>
      </c>
      <c r="L1464" s="3">
        <f>IF(VLOOKUP(H1464,Discount_Days!A:C,3,0)&gt;0,VLOOKUP(H1464,Discount_Days!A:C,3,0)*NewSales_1001_1015!F1464,0)</f>
        <v>0</v>
      </c>
      <c r="M1464" s="3">
        <f t="shared" si="114"/>
        <v>29</v>
      </c>
    </row>
    <row r="1465" spans="1:13" x14ac:dyDescent="0.35">
      <c r="A1465" s="5">
        <v>43740</v>
      </c>
      <c r="B1465" s="2" t="s">
        <v>169</v>
      </c>
      <c r="C1465" s="3">
        <v>29</v>
      </c>
      <c r="D1465" s="3">
        <v>5.84</v>
      </c>
      <c r="E1465" s="3">
        <v>5.84</v>
      </c>
      <c r="F1465" s="3">
        <v>29</v>
      </c>
      <c r="G1465" s="2">
        <v>1</v>
      </c>
      <c r="H1465" s="2" t="str">
        <f t="shared" si="110"/>
        <v>Wednesday</v>
      </c>
      <c r="I1465" s="5">
        <f t="shared" si="111"/>
        <v>43743</v>
      </c>
      <c r="J1465" s="2" t="str">
        <f t="shared" si="112"/>
        <v>Saturday</v>
      </c>
      <c r="K1465" s="2" t="str">
        <f t="shared" si="113"/>
        <v>Weekday</v>
      </c>
      <c r="L1465" s="3">
        <f>IF(VLOOKUP(H1465,Discount_Days!A:C,3,0)&gt;0,VLOOKUP(H1465,Discount_Days!A:C,3,0)*NewSales_1001_1015!F1465,0)</f>
        <v>0</v>
      </c>
      <c r="M1465" s="3">
        <f t="shared" si="114"/>
        <v>29</v>
      </c>
    </row>
    <row r="1466" spans="1:13" x14ac:dyDescent="0.35">
      <c r="A1466" s="5">
        <v>43742</v>
      </c>
      <c r="B1466" s="2" t="s">
        <v>169</v>
      </c>
      <c r="C1466" s="3">
        <v>29</v>
      </c>
      <c r="D1466" s="3">
        <v>5.84</v>
      </c>
      <c r="E1466" s="3">
        <v>5.84</v>
      </c>
      <c r="F1466" s="3">
        <v>29</v>
      </c>
      <c r="G1466" s="2">
        <v>1</v>
      </c>
      <c r="H1466" s="2" t="str">
        <f t="shared" si="110"/>
        <v>Friday</v>
      </c>
      <c r="I1466" s="5">
        <f t="shared" si="111"/>
        <v>43745</v>
      </c>
      <c r="J1466" s="2" t="str">
        <f t="shared" si="112"/>
        <v>Monday</v>
      </c>
      <c r="K1466" s="2" t="str">
        <f t="shared" si="113"/>
        <v>Weekday</v>
      </c>
      <c r="L1466" s="3">
        <f>IF(VLOOKUP(H1466,Discount_Days!A:C,3,0)&gt;0,VLOOKUP(H1466,Discount_Days!A:C,3,0)*NewSales_1001_1015!F1466,0)</f>
        <v>0</v>
      </c>
      <c r="M1466" s="3">
        <f t="shared" si="114"/>
        <v>29</v>
      </c>
    </row>
    <row r="1467" spans="1:13" x14ac:dyDescent="0.35">
      <c r="A1467" s="5">
        <v>43746</v>
      </c>
      <c r="B1467" s="2" t="s">
        <v>169</v>
      </c>
      <c r="C1467" s="3">
        <v>0</v>
      </c>
      <c r="D1467" s="3">
        <v>5.84</v>
      </c>
      <c r="E1467" s="3">
        <v>29.2</v>
      </c>
      <c r="F1467" s="3">
        <v>0</v>
      </c>
      <c r="G1467" s="2">
        <v>5</v>
      </c>
      <c r="H1467" s="2" t="str">
        <f t="shared" si="110"/>
        <v>Tuesday</v>
      </c>
      <c r="I1467" s="5">
        <f t="shared" si="111"/>
        <v>43749</v>
      </c>
      <c r="J1467" s="2" t="str">
        <f t="shared" si="112"/>
        <v>Friday</v>
      </c>
      <c r="K1467" s="2" t="str">
        <f t="shared" si="113"/>
        <v>Weekday</v>
      </c>
      <c r="L1467" s="3">
        <f>IF(VLOOKUP(H1467,Discount_Days!A:C,3,0)&gt;0,VLOOKUP(H1467,Discount_Days!A:C,3,0)*NewSales_1001_1015!F1467,0)</f>
        <v>0</v>
      </c>
      <c r="M1467" s="3">
        <f t="shared" si="114"/>
        <v>0</v>
      </c>
    </row>
    <row r="1468" spans="1:13" x14ac:dyDescent="0.35">
      <c r="A1468" s="5">
        <v>43748</v>
      </c>
      <c r="B1468" s="2" t="s">
        <v>169</v>
      </c>
      <c r="C1468" s="3">
        <v>0</v>
      </c>
      <c r="D1468" s="3">
        <v>5.84</v>
      </c>
      <c r="E1468" s="3">
        <v>5.84</v>
      </c>
      <c r="F1468" s="3">
        <v>0</v>
      </c>
      <c r="G1468" s="2">
        <v>1</v>
      </c>
      <c r="H1468" s="2" t="str">
        <f t="shared" si="110"/>
        <v>Thursday</v>
      </c>
      <c r="I1468" s="5">
        <f t="shared" si="111"/>
        <v>43751</v>
      </c>
      <c r="J1468" s="2" t="str">
        <f t="shared" si="112"/>
        <v>Sunday</v>
      </c>
      <c r="K1468" s="2" t="str">
        <f t="shared" si="113"/>
        <v>Weekday</v>
      </c>
      <c r="L1468" s="3">
        <f>IF(VLOOKUP(H1468,Discount_Days!A:C,3,0)&gt;0,VLOOKUP(H1468,Discount_Days!A:C,3,0)*NewSales_1001_1015!F1468,0)</f>
        <v>0</v>
      </c>
      <c r="M1468" s="3">
        <f t="shared" si="114"/>
        <v>0</v>
      </c>
    </row>
    <row r="1469" spans="1:13" x14ac:dyDescent="0.35">
      <c r="A1469" s="5">
        <v>43749</v>
      </c>
      <c r="B1469" s="2" t="s">
        <v>169</v>
      </c>
      <c r="C1469" s="3">
        <v>29</v>
      </c>
      <c r="D1469" s="3">
        <v>5.84</v>
      </c>
      <c r="E1469" s="3">
        <v>5.84</v>
      </c>
      <c r="F1469" s="3">
        <v>29</v>
      </c>
      <c r="G1469" s="2">
        <v>1</v>
      </c>
      <c r="H1469" s="2" t="str">
        <f t="shared" si="110"/>
        <v>Friday</v>
      </c>
      <c r="I1469" s="5">
        <f t="shared" si="111"/>
        <v>43752</v>
      </c>
      <c r="J1469" s="2" t="str">
        <f t="shared" si="112"/>
        <v>Monday</v>
      </c>
      <c r="K1469" s="2" t="str">
        <f t="shared" si="113"/>
        <v>Weekday</v>
      </c>
      <c r="L1469" s="3">
        <f>IF(VLOOKUP(H1469,Discount_Days!A:C,3,0)&gt;0,VLOOKUP(H1469,Discount_Days!A:C,3,0)*NewSales_1001_1015!F1469,0)</f>
        <v>0</v>
      </c>
      <c r="M1469" s="3">
        <f t="shared" si="114"/>
        <v>29</v>
      </c>
    </row>
    <row r="1470" spans="1:13" x14ac:dyDescent="0.35">
      <c r="A1470" s="5">
        <v>43739</v>
      </c>
      <c r="B1470" s="2" t="s">
        <v>122</v>
      </c>
      <c r="C1470" s="3">
        <v>55</v>
      </c>
      <c r="D1470" s="3">
        <v>14.95</v>
      </c>
      <c r="E1470" s="3">
        <v>14.95</v>
      </c>
      <c r="F1470" s="3">
        <v>55</v>
      </c>
      <c r="G1470" s="2">
        <v>1</v>
      </c>
      <c r="H1470" s="2" t="str">
        <f t="shared" si="110"/>
        <v>Tuesday</v>
      </c>
      <c r="I1470" s="5">
        <f t="shared" si="111"/>
        <v>43742</v>
      </c>
      <c r="J1470" s="2" t="str">
        <f t="shared" si="112"/>
        <v>Friday</v>
      </c>
      <c r="K1470" s="2" t="str">
        <f t="shared" si="113"/>
        <v>Weekday</v>
      </c>
      <c r="L1470" s="3">
        <f>IF(VLOOKUP(H1470,Discount_Days!A:C,3,0)&gt;0,VLOOKUP(H1470,Discount_Days!A:C,3,0)*NewSales_1001_1015!F1470,0)</f>
        <v>2.75</v>
      </c>
      <c r="M1470" s="3">
        <f t="shared" si="114"/>
        <v>52.25</v>
      </c>
    </row>
    <row r="1471" spans="1:13" x14ac:dyDescent="0.35">
      <c r="A1471" s="5">
        <v>43743</v>
      </c>
      <c r="B1471" s="2" t="s">
        <v>122</v>
      </c>
      <c r="C1471" s="3">
        <v>55</v>
      </c>
      <c r="D1471" s="3">
        <v>14.95</v>
      </c>
      <c r="E1471" s="3">
        <v>44.85</v>
      </c>
      <c r="F1471" s="3">
        <v>165</v>
      </c>
      <c r="G1471" s="2">
        <v>3</v>
      </c>
      <c r="H1471" s="2" t="str">
        <f t="shared" si="110"/>
        <v>Saturday</v>
      </c>
      <c r="I1471" s="5">
        <f t="shared" si="111"/>
        <v>43746</v>
      </c>
      <c r="J1471" s="2" t="str">
        <f t="shared" si="112"/>
        <v>Tuesday</v>
      </c>
      <c r="K1471" s="2" t="str">
        <f t="shared" si="113"/>
        <v>Weekend</v>
      </c>
      <c r="L1471" s="3">
        <f>IF(VLOOKUP(H1471,Discount_Days!A:C,3,0)&gt;0,VLOOKUP(H1471,Discount_Days!A:C,3,0)*NewSales_1001_1015!F1471,0)</f>
        <v>0</v>
      </c>
      <c r="M1471" s="3">
        <f t="shared" si="114"/>
        <v>165</v>
      </c>
    </row>
    <row r="1472" spans="1:13" x14ac:dyDescent="0.35">
      <c r="A1472" s="5">
        <v>43744</v>
      </c>
      <c r="B1472" s="2" t="s">
        <v>122</v>
      </c>
      <c r="C1472" s="3">
        <v>55</v>
      </c>
      <c r="D1472" s="3">
        <v>14.95</v>
      </c>
      <c r="E1472" s="3">
        <v>14.95</v>
      </c>
      <c r="F1472" s="3">
        <v>55</v>
      </c>
      <c r="G1472" s="2">
        <v>1</v>
      </c>
      <c r="H1472" s="2" t="str">
        <f t="shared" si="110"/>
        <v>Sunday</v>
      </c>
      <c r="I1472" s="5">
        <f t="shared" si="111"/>
        <v>43747</v>
      </c>
      <c r="J1472" s="2" t="str">
        <f t="shared" si="112"/>
        <v>Wednesday</v>
      </c>
      <c r="K1472" s="2" t="str">
        <f t="shared" si="113"/>
        <v>Weekend</v>
      </c>
      <c r="L1472" s="3">
        <f>IF(VLOOKUP(H1472,Discount_Days!A:C,3,0)&gt;0,VLOOKUP(H1472,Discount_Days!A:C,3,0)*NewSales_1001_1015!F1472,0)</f>
        <v>0</v>
      </c>
      <c r="M1472" s="3">
        <f t="shared" si="114"/>
        <v>55</v>
      </c>
    </row>
    <row r="1473" spans="1:13" x14ac:dyDescent="0.35">
      <c r="A1473" s="5">
        <v>43747</v>
      </c>
      <c r="B1473" s="2" t="s">
        <v>122</v>
      </c>
      <c r="C1473" s="3">
        <v>55</v>
      </c>
      <c r="D1473" s="3">
        <v>14.95</v>
      </c>
      <c r="E1473" s="3">
        <v>14.95</v>
      </c>
      <c r="F1473" s="3">
        <v>55</v>
      </c>
      <c r="G1473" s="2">
        <v>1</v>
      </c>
      <c r="H1473" s="2" t="str">
        <f t="shared" si="110"/>
        <v>Wednesday</v>
      </c>
      <c r="I1473" s="5">
        <f t="shared" si="111"/>
        <v>43750</v>
      </c>
      <c r="J1473" s="2" t="str">
        <f t="shared" si="112"/>
        <v>Saturday</v>
      </c>
      <c r="K1473" s="2" t="str">
        <f t="shared" si="113"/>
        <v>Weekday</v>
      </c>
      <c r="L1473" s="3">
        <f>IF(VLOOKUP(H1473,Discount_Days!A:C,3,0)&gt;0,VLOOKUP(H1473,Discount_Days!A:C,3,0)*NewSales_1001_1015!F1473,0)</f>
        <v>0</v>
      </c>
      <c r="M1473" s="3">
        <f t="shared" si="114"/>
        <v>55</v>
      </c>
    </row>
    <row r="1474" spans="1:13" x14ac:dyDescent="0.35">
      <c r="A1474" s="5">
        <v>43748</v>
      </c>
      <c r="B1474" s="2" t="s">
        <v>122</v>
      </c>
      <c r="C1474" s="3">
        <v>55</v>
      </c>
      <c r="D1474" s="3">
        <v>14.95</v>
      </c>
      <c r="E1474" s="3">
        <v>14.95</v>
      </c>
      <c r="F1474" s="3">
        <v>55</v>
      </c>
      <c r="G1474" s="2">
        <v>1</v>
      </c>
      <c r="H1474" s="2" t="str">
        <f t="shared" si="110"/>
        <v>Thursday</v>
      </c>
      <c r="I1474" s="5">
        <f t="shared" si="111"/>
        <v>43751</v>
      </c>
      <c r="J1474" s="2" t="str">
        <f t="shared" si="112"/>
        <v>Sunday</v>
      </c>
      <c r="K1474" s="2" t="str">
        <f t="shared" si="113"/>
        <v>Weekday</v>
      </c>
      <c r="L1474" s="3">
        <f>IF(VLOOKUP(H1474,Discount_Days!A:C,3,0)&gt;0,VLOOKUP(H1474,Discount_Days!A:C,3,0)*NewSales_1001_1015!F1474,0)</f>
        <v>5.5</v>
      </c>
      <c r="M1474" s="3">
        <f t="shared" si="114"/>
        <v>49.5</v>
      </c>
    </row>
    <row r="1475" spans="1:13" x14ac:dyDescent="0.35">
      <c r="A1475" s="5">
        <v>43751</v>
      </c>
      <c r="B1475" s="2" t="s">
        <v>122</v>
      </c>
      <c r="C1475" s="3">
        <v>67.69</v>
      </c>
      <c r="D1475" s="3">
        <v>14.95</v>
      </c>
      <c r="E1475" s="3">
        <v>14.95</v>
      </c>
      <c r="F1475" s="3">
        <v>67.69</v>
      </c>
      <c r="G1475" s="2">
        <v>1</v>
      </c>
      <c r="H1475" s="2" t="str">
        <f t="shared" ref="H1475:H1538" si="115">TEXT(A1475,"dddd")</f>
        <v>Sunday</v>
      </c>
      <c r="I1475" s="5">
        <f t="shared" ref="I1475:I1538" si="116">A1475+3</f>
        <v>43754</v>
      </c>
      <c r="J1475" s="2" t="str">
        <f t="shared" ref="J1475:J1538" si="117">TEXT(I1475,"dddd")</f>
        <v>Wednesday</v>
      </c>
      <c r="K1475" s="2" t="str">
        <f t="shared" ref="K1475:K1538" si="118">IF(OR(H1475="Mondayday",H1475="Tuesday",H1475="Wednesday",H1475="Thursday",H1475="Friday"),"Weekday","Weekend")</f>
        <v>Weekend</v>
      </c>
      <c r="L1475" s="3">
        <f>IF(VLOOKUP(H1475,Discount_Days!A:C,3,0)&gt;0,VLOOKUP(H1475,Discount_Days!A:C,3,0)*NewSales_1001_1015!F1475,0)</f>
        <v>0</v>
      </c>
      <c r="M1475" s="3">
        <f t="shared" ref="M1475:M1538" si="119">F1475-L1475</f>
        <v>67.69</v>
      </c>
    </row>
    <row r="1476" spans="1:13" x14ac:dyDescent="0.35">
      <c r="A1476" s="5">
        <v>43741</v>
      </c>
      <c r="B1476" s="2" t="s">
        <v>79</v>
      </c>
      <c r="C1476" s="3">
        <v>0</v>
      </c>
      <c r="D1476" s="3">
        <v>6.6</v>
      </c>
      <c r="E1476" s="3">
        <v>19.8</v>
      </c>
      <c r="F1476" s="3">
        <v>0</v>
      </c>
      <c r="G1476" s="2">
        <v>3</v>
      </c>
      <c r="H1476" s="2" t="str">
        <f t="shared" si="115"/>
        <v>Thursday</v>
      </c>
      <c r="I1476" s="5">
        <f t="shared" si="116"/>
        <v>43744</v>
      </c>
      <c r="J1476" s="2" t="str">
        <f t="shared" si="117"/>
        <v>Sunday</v>
      </c>
      <c r="K1476" s="2" t="str">
        <f t="shared" si="118"/>
        <v>Weekday</v>
      </c>
      <c r="L1476" s="3">
        <f>IF(VLOOKUP(H1476,Discount_Days!A:C,3,0)&gt;0,VLOOKUP(H1476,Discount_Days!A:C,3,0)*NewSales_1001_1015!F1476,0)</f>
        <v>0</v>
      </c>
      <c r="M1476" s="3">
        <f t="shared" si="119"/>
        <v>0</v>
      </c>
    </row>
    <row r="1477" spans="1:13" x14ac:dyDescent="0.35">
      <c r="A1477" s="5">
        <v>43741</v>
      </c>
      <c r="B1477" s="2" t="s">
        <v>207</v>
      </c>
      <c r="C1477" s="3">
        <v>0</v>
      </c>
      <c r="D1477" s="3">
        <v>6.6</v>
      </c>
      <c r="E1477" s="3">
        <v>19.8</v>
      </c>
      <c r="F1477" s="3">
        <v>0</v>
      </c>
      <c r="G1477" s="2">
        <v>3</v>
      </c>
      <c r="H1477" s="2" t="str">
        <f t="shared" si="115"/>
        <v>Thursday</v>
      </c>
      <c r="I1477" s="5">
        <f t="shared" si="116"/>
        <v>43744</v>
      </c>
      <c r="J1477" s="2" t="str">
        <f t="shared" si="117"/>
        <v>Sunday</v>
      </c>
      <c r="K1477" s="2" t="str">
        <f t="shared" si="118"/>
        <v>Weekday</v>
      </c>
      <c r="L1477" s="3">
        <f>IF(VLOOKUP(H1477,Discount_Days!A:C,3,0)&gt;0,VLOOKUP(H1477,Discount_Days!A:C,3,0)*NewSales_1001_1015!F1477,0)</f>
        <v>0</v>
      </c>
      <c r="M1477" s="3">
        <f t="shared" si="119"/>
        <v>0</v>
      </c>
    </row>
    <row r="1478" spans="1:13" x14ac:dyDescent="0.35">
      <c r="A1478" s="5">
        <v>43739</v>
      </c>
      <c r="B1478" s="2" t="s">
        <v>80</v>
      </c>
      <c r="C1478" s="3">
        <v>74</v>
      </c>
      <c r="D1478" s="3">
        <v>23.69</v>
      </c>
      <c r="E1478" s="3">
        <v>47.38</v>
      </c>
      <c r="F1478" s="3">
        <v>148</v>
      </c>
      <c r="G1478" s="2">
        <v>2</v>
      </c>
      <c r="H1478" s="2" t="str">
        <f t="shared" si="115"/>
        <v>Tuesday</v>
      </c>
      <c r="I1478" s="5">
        <f t="shared" si="116"/>
        <v>43742</v>
      </c>
      <c r="J1478" s="2" t="str">
        <f t="shared" si="117"/>
        <v>Friday</v>
      </c>
      <c r="K1478" s="2" t="str">
        <f t="shared" si="118"/>
        <v>Weekday</v>
      </c>
      <c r="L1478" s="3">
        <f>IF(VLOOKUP(H1478,Discount_Days!A:C,3,0)&gt;0,VLOOKUP(H1478,Discount_Days!A:C,3,0)*NewSales_1001_1015!F1478,0)</f>
        <v>7.4</v>
      </c>
      <c r="M1478" s="3">
        <f t="shared" si="119"/>
        <v>140.6</v>
      </c>
    </row>
    <row r="1479" spans="1:13" x14ac:dyDescent="0.35">
      <c r="A1479" s="5">
        <v>43741</v>
      </c>
      <c r="B1479" s="2" t="s">
        <v>80</v>
      </c>
      <c r="C1479" s="3">
        <v>81.96</v>
      </c>
      <c r="D1479" s="3">
        <v>23.69</v>
      </c>
      <c r="E1479" s="3">
        <v>47.38</v>
      </c>
      <c r="F1479" s="3">
        <v>163.92</v>
      </c>
      <c r="G1479" s="2">
        <v>2</v>
      </c>
      <c r="H1479" s="2" t="str">
        <f t="shared" si="115"/>
        <v>Thursday</v>
      </c>
      <c r="I1479" s="5">
        <f t="shared" si="116"/>
        <v>43744</v>
      </c>
      <c r="J1479" s="2" t="str">
        <f t="shared" si="117"/>
        <v>Sunday</v>
      </c>
      <c r="K1479" s="2" t="str">
        <f t="shared" si="118"/>
        <v>Weekday</v>
      </c>
      <c r="L1479" s="3">
        <f>IF(VLOOKUP(H1479,Discount_Days!A:C,3,0)&gt;0,VLOOKUP(H1479,Discount_Days!A:C,3,0)*NewSales_1001_1015!F1479,0)</f>
        <v>16.391999999999999</v>
      </c>
      <c r="M1479" s="3">
        <f t="shared" si="119"/>
        <v>147.52799999999999</v>
      </c>
    </row>
    <row r="1480" spans="1:13" x14ac:dyDescent="0.35">
      <c r="A1480" s="5">
        <v>43742</v>
      </c>
      <c r="B1480" s="2" t="s">
        <v>80</v>
      </c>
      <c r="C1480" s="3">
        <v>74</v>
      </c>
      <c r="D1480" s="3">
        <v>23.69</v>
      </c>
      <c r="E1480" s="3">
        <v>47.38</v>
      </c>
      <c r="F1480" s="3">
        <v>148</v>
      </c>
      <c r="G1480" s="2">
        <v>2</v>
      </c>
      <c r="H1480" s="2" t="str">
        <f t="shared" si="115"/>
        <v>Friday</v>
      </c>
      <c r="I1480" s="5">
        <f t="shared" si="116"/>
        <v>43745</v>
      </c>
      <c r="J1480" s="2" t="str">
        <f t="shared" si="117"/>
        <v>Monday</v>
      </c>
      <c r="K1480" s="2" t="str">
        <f t="shared" si="118"/>
        <v>Weekday</v>
      </c>
      <c r="L1480" s="3">
        <f>IF(VLOOKUP(H1480,Discount_Days!A:C,3,0)&gt;0,VLOOKUP(H1480,Discount_Days!A:C,3,0)*NewSales_1001_1015!F1480,0)</f>
        <v>0</v>
      </c>
      <c r="M1480" s="3">
        <f t="shared" si="119"/>
        <v>148</v>
      </c>
    </row>
    <row r="1481" spans="1:13" x14ac:dyDescent="0.35">
      <c r="A1481" s="5">
        <v>43743</v>
      </c>
      <c r="B1481" s="2" t="s">
        <v>80</v>
      </c>
      <c r="C1481" s="3">
        <v>74</v>
      </c>
      <c r="D1481" s="3">
        <v>23.69</v>
      </c>
      <c r="E1481" s="3">
        <v>47.38</v>
      </c>
      <c r="F1481" s="3">
        <v>148</v>
      </c>
      <c r="G1481" s="2">
        <v>2</v>
      </c>
      <c r="H1481" s="2" t="str">
        <f t="shared" si="115"/>
        <v>Saturday</v>
      </c>
      <c r="I1481" s="5">
        <f t="shared" si="116"/>
        <v>43746</v>
      </c>
      <c r="J1481" s="2" t="str">
        <f t="shared" si="117"/>
        <v>Tuesday</v>
      </c>
      <c r="K1481" s="2" t="str">
        <f t="shared" si="118"/>
        <v>Weekend</v>
      </c>
      <c r="L1481" s="3">
        <f>IF(VLOOKUP(H1481,Discount_Days!A:C,3,0)&gt;0,VLOOKUP(H1481,Discount_Days!A:C,3,0)*NewSales_1001_1015!F1481,0)</f>
        <v>0</v>
      </c>
      <c r="M1481" s="3">
        <f t="shared" si="119"/>
        <v>148</v>
      </c>
    </row>
    <row r="1482" spans="1:13" x14ac:dyDescent="0.35">
      <c r="A1482" s="5">
        <v>43744</v>
      </c>
      <c r="B1482" s="2" t="s">
        <v>80</v>
      </c>
      <c r="C1482" s="3">
        <v>74</v>
      </c>
      <c r="D1482" s="3">
        <v>23.69</v>
      </c>
      <c r="E1482" s="3">
        <v>23.69</v>
      </c>
      <c r="F1482" s="3">
        <v>74</v>
      </c>
      <c r="G1482" s="2">
        <v>1</v>
      </c>
      <c r="H1482" s="2" t="str">
        <f t="shared" si="115"/>
        <v>Sunday</v>
      </c>
      <c r="I1482" s="5">
        <f t="shared" si="116"/>
        <v>43747</v>
      </c>
      <c r="J1482" s="2" t="str">
        <f t="shared" si="117"/>
        <v>Wednesday</v>
      </c>
      <c r="K1482" s="2" t="str">
        <f t="shared" si="118"/>
        <v>Weekend</v>
      </c>
      <c r="L1482" s="3">
        <f>IF(VLOOKUP(H1482,Discount_Days!A:C,3,0)&gt;0,VLOOKUP(H1482,Discount_Days!A:C,3,0)*NewSales_1001_1015!F1482,0)</f>
        <v>0</v>
      </c>
      <c r="M1482" s="3">
        <f t="shared" si="119"/>
        <v>74</v>
      </c>
    </row>
    <row r="1483" spans="1:13" x14ac:dyDescent="0.35">
      <c r="A1483" s="5">
        <v>43747</v>
      </c>
      <c r="B1483" s="2" t="s">
        <v>80</v>
      </c>
      <c r="C1483" s="3">
        <v>74</v>
      </c>
      <c r="D1483" s="3">
        <v>23.69</v>
      </c>
      <c r="E1483" s="3">
        <v>23.69</v>
      </c>
      <c r="F1483" s="3">
        <v>74</v>
      </c>
      <c r="G1483" s="2">
        <v>1</v>
      </c>
      <c r="H1483" s="2" t="str">
        <f t="shared" si="115"/>
        <v>Wednesday</v>
      </c>
      <c r="I1483" s="5">
        <f t="shared" si="116"/>
        <v>43750</v>
      </c>
      <c r="J1483" s="2" t="str">
        <f t="shared" si="117"/>
        <v>Saturday</v>
      </c>
      <c r="K1483" s="2" t="str">
        <f t="shared" si="118"/>
        <v>Weekday</v>
      </c>
      <c r="L1483" s="3">
        <f>IF(VLOOKUP(H1483,Discount_Days!A:C,3,0)&gt;0,VLOOKUP(H1483,Discount_Days!A:C,3,0)*NewSales_1001_1015!F1483,0)</f>
        <v>0</v>
      </c>
      <c r="M1483" s="3">
        <f t="shared" si="119"/>
        <v>74</v>
      </c>
    </row>
    <row r="1484" spans="1:13" x14ac:dyDescent="0.35">
      <c r="A1484" s="5">
        <v>43748</v>
      </c>
      <c r="B1484" s="2" t="s">
        <v>80</v>
      </c>
      <c r="C1484" s="3">
        <v>74</v>
      </c>
      <c r="D1484" s="3">
        <v>23.69</v>
      </c>
      <c r="E1484" s="3">
        <v>23.69</v>
      </c>
      <c r="F1484" s="3">
        <v>74</v>
      </c>
      <c r="G1484" s="2">
        <v>1</v>
      </c>
      <c r="H1484" s="2" t="str">
        <f t="shared" si="115"/>
        <v>Thursday</v>
      </c>
      <c r="I1484" s="5">
        <f t="shared" si="116"/>
        <v>43751</v>
      </c>
      <c r="J1484" s="2" t="str">
        <f t="shared" si="117"/>
        <v>Sunday</v>
      </c>
      <c r="K1484" s="2" t="str">
        <f t="shared" si="118"/>
        <v>Weekday</v>
      </c>
      <c r="L1484" s="3">
        <f>IF(VLOOKUP(H1484,Discount_Days!A:C,3,0)&gt;0,VLOOKUP(H1484,Discount_Days!A:C,3,0)*NewSales_1001_1015!F1484,0)</f>
        <v>7.4</v>
      </c>
      <c r="M1484" s="3">
        <f t="shared" si="119"/>
        <v>66.599999999999994</v>
      </c>
    </row>
    <row r="1485" spans="1:13" x14ac:dyDescent="0.35">
      <c r="A1485" s="5">
        <v>43750</v>
      </c>
      <c r="B1485" s="2" t="s">
        <v>80</v>
      </c>
      <c r="C1485" s="3">
        <v>74</v>
      </c>
      <c r="D1485" s="3">
        <v>23.69</v>
      </c>
      <c r="E1485" s="3">
        <v>23.69</v>
      </c>
      <c r="F1485" s="3">
        <v>74</v>
      </c>
      <c r="G1485" s="2">
        <v>1</v>
      </c>
      <c r="H1485" s="2" t="str">
        <f t="shared" si="115"/>
        <v>Saturday</v>
      </c>
      <c r="I1485" s="5">
        <f t="shared" si="116"/>
        <v>43753</v>
      </c>
      <c r="J1485" s="2" t="str">
        <f t="shared" si="117"/>
        <v>Tuesday</v>
      </c>
      <c r="K1485" s="2" t="str">
        <f t="shared" si="118"/>
        <v>Weekend</v>
      </c>
      <c r="L1485" s="3">
        <f>IF(VLOOKUP(H1485,Discount_Days!A:C,3,0)&gt;0,VLOOKUP(H1485,Discount_Days!A:C,3,0)*NewSales_1001_1015!F1485,0)</f>
        <v>0</v>
      </c>
      <c r="M1485" s="3">
        <f t="shared" si="119"/>
        <v>74</v>
      </c>
    </row>
    <row r="1486" spans="1:13" x14ac:dyDescent="0.35">
      <c r="A1486" s="5">
        <v>43739</v>
      </c>
      <c r="B1486" s="2" t="s">
        <v>81</v>
      </c>
      <c r="C1486" s="3">
        <v>39</v>
      </c>
      <c r="D1486" s="3">
        <v>10.97</v>
      </c>
      <c r="E1486" s="3">
        <v>10.97</v>
      </c>
      <c r="F1486" s="3">
        <v>39</v>
      </c>
      <c r="G1486" s="2">
        <v>1</v>
      </c>
      <c r="H1486" s="2" t="str">
        <f t="shared" si="115"/>
        <v>Tuesday</v>
      </c>
      <c r="I1486" s="5">
        <f t="shared" si="116"/>
        <v>43742</v>
      </c>
      <c r="J1486" s="2" t="str">
        <f t="shared" si="117"/>
        <v>Friday</v>
      </c>
      <c r="K1486" s="2" t="str">
        <f t="shared" si="118"/>
        <v>Weekday</v>
      </c>
      <c r="L1486" s="3">
        <f>IF(VLOOKUP(H1486,Discount_Days!A:C,3,0)&gt;0,VLOOKUP(H1486,Discount_Days!A:C,3,0)*NewSales_1001_1015!F1486,0)</f>
        <v>1.9500000000000002</v>
      </c>
      <c r="M1486" s="3">
        <f t="shared" si="119"/>
        <v>37.049999999999997</v>
      </c>
    </row>
    <row r="1487" spans="1:13" x14ac:dyDescent="0.35">
      <c r="A1487" s="5">
        <v>43740</v>
      </c>
      <c r="B1487" s="2" t="s">
        <v>81</v>
      </c>
      <c r="C1487" s="3">
        <v>39</v>
      </c>
      <c r="D1487" s="3">
        <v>10.97</v>
      </c>
      <c r="E1487" s="3">
        <v>32.909999999999997</v>
      </c>
      <c r="F1487" s="3">
        <v>117</v>
      </c>
      <c r="G1487" s="2">
        <v>3</v>
      </c>
      <c r="H1487" s="2" t="str">
        <f t="shared" si="115"/>
        <v>Wednesday</v>
      </c>
      <c r="I1487" s="5">
        <f t="shared" si="116"/>
        <v>43743</v>
      </c>
      <c r="J1487" s="2" t="str">
        <f t="shared" si="117"/>
        <v>Saturday</v>
      </c>
      <c r="K1487" s="2" t="str">
        <f t="shared" si="118"/>
        <v>Weekday</v>
      </c>
      <c r="L1487" s="3">
        <f>IF(VLOOKUP(H1487,Discount_Days!A:C,3,0)&gt;0,VLOOKUP(H1487,Discount_Days!A:C,3,0)*NewSales_1001_1015!F1487,0)</f>
        <v>0</v>
      </c>
      <c r="M1487" s="3">
        <f t="shared" si="119"/>
        <v>117</v>
      </c>
    </row>
    <row r="1488" spans="1:13" x14ac:dyDescent="0.35">
      <c r="A1488" s="5">
        <v>43741</v>
      </c>
      <c r="B1488" s="2" t="s">
        <v>81</v>
      </c>
      <c r="C1488" s="3">
        <v>39</v>
      </c>
      <c r="D1488" s="3">
        <v>10.97</v>
      </c>
      <c r="E1488" s="3">
        <v>21.94</v>
      </c>
      <c r="F1488" s="3">
        <v>78</v>
      </c>
      <c r="G1488" s="2">
        <v>2</v>
      </c>
      <c r="H1488" s="2" t="str">
        <f t="shared" si="115"/>
        <v>Thursday</v>
      </c>
      <c r="I1488" s="5">
        <f t="shared" si="116"/>
        <v>43744</v>
      </c>
      <c r="J1488" s="2" t="str">
        <f t="shared" si="117"/>
        <v>Sunday</v>
      </c>
      <c r="K1488" s="2" t="str">
        <f t="shared" si="118"/>
        <v>Weekday</v>
      </c>
      <c r="L1488" s="3">
        <f>IF(VLOOKUP(H1488,Discount_Days!A:C,3,0)&gt;0,VLOOKUP(H1488,Discount_Days!A:C,3,0)*NewSales_1001_1015!F1488,0)</f>
        <v>7.8000000000000007</v>
      </c>
      <c r="M1488" s="3">
        <f t="shared" si="119"/>
        <v>70.2</v>
      </c>
    </row>
    <row r="1489" spans="1:13" x14ac:dyDescent="0.35">
      <c r="A1489" s="5">
        <v>43743</v>
      </c>
      <c r="B1489" s="2" t="s">
        <v>81</v>
      </c>
      <c r="C1489" s="3">
        <v>39</v>
      </c>
      <c r="D1489" s="3">
        <v>10.97</v>
      </c>
      <c r="E1489" s="3">
        <v>10.97</v>
      </c>
      <c r="F1489" s="3">
        <v>39</v>
      </c>
      <c r="G1489" s="2">
        <v>1</v>
      </c>
      <c r="H1489" s="2" t="str">
        <f t="shared" si="115"/>
        <v>Saturday</v>
      </c>
      <c r="I1489" s="5">
        <f t="shared" si="116"/>
        <v>43746</v>
      </c>
      <c r="J1489" s="2" t="str">
        <f t="shared" si="117"/>
        <v>Tuesday</v>
      </c>
      <c r="K1489" s="2" t="str">
        <f t="shared" si="118"/>
        <v>Weekend</v>
      </c>
      <c r="L1489" s="3">
        <f>IF(VLOOKUP(H1489,Discount_Days!A:C,3,0)&gt;0,VLOOKUP(H1489,Discount_Days!A:C,3,0)*NewSales_1001_1015!F1489,0)</f>
        <v>0</v>
      </c>
      <c r="M1489" s="3">
        <f t="shared" si="119"/>
        <v>39</v>
      </c>
    </row>
    <row r="1490" spans="1:13" x14ac:dyDescent="0.35">
      <c r="A1490" s="5">
        <v>43744</v>
      </c>
      <c r="B1490" s="2" t="s">
        <v>81</v>
      </c>
      <c r="C1490" s="3">
        <v>39</v>
      </c>
      <c r="D1490" s="3">
        <v>10.97</v>
      </c>
      <c r="E1490" s="3">
        <v>21.94</v>
      </c>
      <c r="F1490" s="3">
        <v>78</v>
      </c>
      <c r="G1490" s="2">
        <v>2</v>
      </c>
      <c r="H1490" s="2" t="str">
        <f t="shared" si="115"/>
        <v>Sunday</v>
      </c>
      <c r="I1490" s="5">
        <f t="shared" si="116"/>
        <v>43747</v>
      </c>
      <c r="J1490" s="2" t="str">
        <f t="shared" si="117"/>
        <v>Wednesday</v>
      </c>
      <c r="K1490" s="2" t="str">
        <f t="shared" si="118"/>
        <v>Weekend</v>
      </c>
      <c r="L1490" s="3">
        <f>IF(VLOOKUP(H1490,Discount_Days!A:C,3,0)&gt;0,VLOOKUP(H1490,Discount_Days!A:C,3,0)*NewSales_1001_1015!F1490,0)</f>
        <v>0</v>
      </c>
      <c r="M1490" s="3">
        <f t="shared" si="119"/>
        <v>78</v>
      </c>
    </row>
    <row r="1491" spans="1:13" x14ac:dyDescent="0.35">
      <c r="A1491" s="5">
        <v>43745</v>
      </c>
      <c r="B1491" s="2" t="s">
        <v>81</v>
      </c>
      <c r="C1491" s="3">
        <v>39</v>
      </c>
      <c r="D1491" s="3">
        <v>10.97</v>
      </c>
      <c r="E1491" s="3">
        <v>10.97</v>
      </c>
      <c r="F1491" s="3">
        <v>39</v>
      </c>
      <c r="G1491" s="2">
        <v>1</v>
      </c>
      <c r="H1491" s="2" t="str">
        <f t="shared" si="115"/>
        <v>Monday</v>
      </c>
      <c r="I1491" s="5">
        <f t="shared" si="116"/>
        <v>43748</v>
      </c>
      <c r="J1491" s="2" t="str">
        <f t="shared" si="117"/>
        <v>Thursday</v>
      </c>
      <c r="K1491" s="2" t="str">
        <f t="shared" si="118"/>
        <v>Weekend</v>
      </c>
      <c r="L1491" s="3">
        <f>IF(VLOOKUP(H1491,Discount_Days!A:C,3,0)&gt;0,VLOOKUP(H1491,Discount_Days!A:C,3,0)*NewSales_1001_1015!F1491,0)</f>
        <v>0</v>
      </c>
      <c r="M1491" s="3">
        <f t="shared" si="119"/>
        <v>39</v>
      </c>
    </row>
    <row r="1492" spans="1:13" x14ac:dyDescent="0.35">
      <c r="A1492" s="5">
        <v>43746</v>
      </c>
      <c r="B1492" s="2" t="s">
        <v>81</v>
      </c>
      <c r="C1492" s="3">
        <v>0</v>
      </c>
      <c r="D1492" s="3">
        <v>10.97</v>
      </c>
      <c r="E1492" s="3">
        <v>43.88</v>
      </c>
      <c r="F1492" s="3">
        <v>0</v>
      </c>
      <c r="G1492" s="2">
        <v>4</v>
      </c>
      <c r="H1492" s="2" t="str">
        <f t="shared" si="115"/>
        <v>Tuesday</v>
      </c>
      <c r="I1492" s="5">
        <f t="shared" si="116"/>
        <v>43749</v>
      </c>
      <c r="J1492" s="2" t="str">
        <f t="shared" si="117"/>
        <v>Friday</v>
      </c>
      <c r="K1492" s="2" t="str">
        <f t="shared" si="118"/>
        <v>Weekday</v>
      </c>
      <c r="L1492" s="3">
        <f>IF(VLOOKUP(H1492,Discount_Days!A:C,3,0)&gt;0,VLOOKUP(H1492,Discount_Days!A:C,3,0)*NewSales_1001_1015!F1492,0)</f>
        <v>0</v>
      </c>
      <c r="M1492" s="3">
        <f t="shared" si="119"/>
        <v>0</v>
      </c>
    </row>
    <row r="1493" spans="1:13" x14ac:dyDescent="0.35">
      <c r="A1493" s="5">
        <v>43746</v>
      </c>
      <c r="B1493" s="2" t="s">
        <v>81</v>
      </c>
      <c r="C1493" s="3">
        <v>39</v>
      </c>
      <c r="D1493" s="3">
        <v>10.97</v>
      </c>
      <c r="E1493" s="3">
        <v>10.97</v>
      </c>
      <c r="F1493" s="3">
        <v>39</v>
      </c>
      <c r="G1493" s="2">
        <v>1</v>
      </c>
      <c r="H1493" s="2" t="str">
        <f t="shared" si="115"/>
        <v>Tuesday</v>
      </c>
      <c r="I1493" s="5">
        <f t="shared" si="116"/>
        <v>43749</v>
      </c>
      <c r="J1493" s="2" t="str">
        <f t="shared" si="117"/>
        <v>Friday</v>
      </c>
      <c r="K1493" s="2" t="str">
        <f t="shared" si="118"/>
        <v>Weekday</v>
      </c>
      <c r="L1493" s="3">
        <f>IF(VLOOKUP(H1493,Discount_Days!A:C,3,0)&gt;0,VLOOKUP(H1493,Discount_Days!A:C,3,0)*NewSales_1001_1015!F1493,0)</f>
        <v>1.9500000000000002</v>
      </c>
      <c r="M1493" s="3">
        <f t="shared" si="119"/>
        <v>37.049999999999997</v>
      </c>
    </row>
    <row r="1494" spans="1:13" x14ac:dyDescent="0.35">
      <c r="A1494" s="5">
        <v>43747</v>
      </c>
      <c r="B1494" s="2" t="s">
        <v>81</v>
      </c>
      <c r="C1494" s="3">
        <v>39</v>
      </c>
      <c r="D1494" s="3">
        <v>10.97</v>
      </c>
      <c r="E1494" s="3">
        <v>10.97</v>
      </c>
      <c r="F1494" s="3">
        <v>39</v>
      </c>
      <c r="G1494" s="2">
        <v>1</v>
      </c>
      <c r="H1494" s="2" t="str">
        <f t="shared" si="115"/>
        <v>Wednesday</v>
      </c>
      <c r="I1494" s="5">
        <f t="shared" si="116"/>
        <v>43750</v>
      </c>
      <c r="J1494" s="2" t="str">
        <f t="shared" si="117"/>
        <v>Saturday</v>
      </c>
      <c r="K1494" s="2" t="str">
        <f t="shared" si="118"/>
        <v>Weekday</v>
      </c>
      <c r="L1494" s="3">
        <f>IF(VLOOKUP(H1494,Discount_Days!A:C,3,0)&gt;0,VLOOKUP(H1494,Discount_Days!A:C,3,0)*NewSales_1001_1015!F1494,0)</f>
        <v>0</v>
      </c>
      <c r="M1494" s="3">
        <f t="shared" si="119"/>
        <v>39</v>
      </c>
    </row>
    <row r="1495" spans="1:13" x14ac:dyDescent="0.35">
      <c r="A1495" s="5">
        <v>43748</v>
      </c>
      <c r="B1495" s="2" t="s">
        <v>81</v>
      </c>
      <c r="C1495" s="3">
        <v>0</v>
      </c>
      <c r="D1495" s="3">
        <v>10.97</v>
      </c>
      <c r="E1495" s="3">
        <v>10.97</v>
      </c>
      <c r="F1495" s="3">
        <v>0</v>
      </c>
      <c r="G1495" s="2">
        <v>1</v>
      </c>
      <c r="H1495" s="2" t="str">
        <f t="shared" si="115"/>
        <v>Thursday</v>
      </c>
      <c r="I1495" s="5">
        <f t="shared" si="116"/>
        <v>43751</v>
      </c>
      <c r="J1495" s="2" t="str">
        <f t="shared" si="117"/>
        <v>Sunday</v>
      </c>
      <c r="K1495" s="2" t="str">
        <f t="shared" si="118"/>
        <v>Weekday</v>
      </c>
      <c r="L1495" s="3">
        <f>IF(VLOOKUP(H1495,Discount_Days!A:C,3,0)&gt;0,VLOOKUP(H1495,Discount_Days!A:C,3,0)*NewSales_1001_1015!F1495,0)</f>
        <v>0</v>
      </c>
      <c r="M1495" s="3">
        <f t="shared" si="119"/>
        <v>0</v>
      </c>
    </row>
    <row r="1496" spans="1:13" x14ac:dyDescent="0.35">
      <c r="A1496" s="5">
        <v>43751</v>
      </c>
      <c r="B1496" s="2" t="s">
        <v>81</v>
      </c>
      <c r="C1496" s="3">
        <v>46.87</v>
      </c>
      <c r="D1496" s="3">
        <v>10.97</v>
      </c>
      <c r="E1496" s="3">
        <v>10.97</v>
      </c>
      <c r="F1496" s="3">
        <v>46.87</v>
      </c>
      <c r="G1496" s="2">
        <v>1</v>
      </c>
      <c r="H1496" s="2" t="str">
        <f t="shared" si="115"/>
        <v>Sunday</v>
      </c>
      <c r="I1496" s="5">
        <f t="shared" si="116"/>
        <v>43754</v>
      </c>
      <c r="J1496" s="2" t="str">
        <f t="shared" si="117"/>
        <v>Wednesday</v>
      </c>
      <c r="K1496" s="2" t="str">
        <f t="shared" si="118"/>
        <v>Weekend</v>
      </c>
      <c r="L1496" s="3">
        <f>IF(VLOOKUP(H1496,Discount_Days!A:C,3,0)&gt;0,VLOOKUP(H1496,Discount_Days!A:C,3,0)*NewSales_1001_1015!F1496,0)</f>
        <v>0</v>
      </c>
      <c r="M1496" s="3">
        <f t="shared" si="119"/>
        <v>46.87</v>
      </c>
    </row>
    <row r="1497" spans="1:13" x14ac:dyDescent="0.35">
      <c r="A1497" s="5">
        <v>43753</v>
      </c>
      <c r="B1497" s="2" t="s">
        <v>81</v>
      </c>
      <c r="C1497" s="3">
        <v>46.7</v>
      </c>
      <c r="D1497" s="3">
        <v>10.97</v>
      </c>
      <c r="E1497" s="3">
        <v>10.97</v>
      </c>
      <c r="F1497" s="3">
        <v>46.7</v>
      </c>
      <c r="G1497" s="2">
        <v>1</v>
      </c>
      <c r="H1497" s="2" t="str">
        <f t="shared" si="115"/>
        <v>Tuesday</v>
      </c>
      <c r="I1497" s="5">
        <f t="shared" si="116"/>
        <v>43756</v>
      </c>
      <c r="J1497" s="2" t="str">
        <f t="shared" si="117"/>
        <v>Friday</v>
      </c>
      <c r="K1497" s="2" t="str">
        <f t="shared" si="118"/>
        <v>Weekday</v>
      </c>
      <c r="L1497" s="3">
        <f>IF(VLOOKUP(H1497,Discount_Days!A:C,3,0)&gt;0,VLOOKUP(H1497,Discount_Days!A:C,3,0)*NewSales_1001_1015!F1497,0)</f>
        <v>2.3350000000000004</v>
      </c>
      <c r="M1497" s="3">
        <f t="shared" si="119"/>
        <v>44.365000000000002</v>
      </c>
    </row>
    <row r="1498" spans="1:13" x14ac:dyDescent="0.35">
      <c r="A1498" s="5">
        <v>43739</v>
      </c>
      <c r="B1498" s="2" t="s">
        <v>82</v>
      </c>
      <c r="C1498" s="3">
        <v>0</v>
      </c>
      <c r="D1498" s="3">
        <v>10.97</v>
      </c>
      <c r="E1498" s="3">
        <v>21.94</v>
      </c>
      <c r="F1498" s="3">
        <v>0</v>
      </c>
      <c r="G1498" s="2">
        <v>2</v>
      </c>
      <c r="H1498" s="2" t="str">
        <f t="shared" si="115"/>
        <v>Tuesday</v>
      </c>
      <c r="I1498" s="5">
        <f t="shared" si="116"/>
        <v>43742</v>
      </c>
      <c r="J1498" s="2" t="str">
        <f t="shared" si="117"/>
        <v>Friday</v>
      </c>
      <c r="K1498" s="2" t="str">
        <f t="shared" si="118"/>
        <v>Weekday</v>
      </c>
      <c r="L1498" s="3">
        <f>IF(VLOOKUP(H1498,Discount_Days!A:C,3,0)&gt;0,VLOOKUP(H1498,Discount_Days!A:C,3,0)*NewSales_1001_1015!F1498,0)</f>
        <v>0</v>
      </c>
      <c r="M1498" s="3">
        <f t="shared" si="119"/>
        <v>0</v>
      </c>
    </row>
    <row r="1499" spans="1:13" x14ac:dyDescent="0.35">
      <c r="A1499" s="5">
        <v>43739</v>
      </c>
      <c r="B1499" s="2" t="s">
        <v>82</v>
      </c>
      <c r="C1499" s="3">
        <v>39</v>
      </c>
      <c r="D1499" s="3">
        <v>10.97</v>
      </c>
      <c r="E1499" s="3">
        <v>10.97</v>
      </c>
      <c r="F1499" s="3">
        <v>39</v>
      </c>
      <c r="G1499" s="2">
        <v>1</v>
      </c>
      <c r="H1499" s="2" t="str">
        <f t="shared" si="115"/>
        <v>Tuesday</v>
      </c>
      <c r="I1499" s="5">
        <f t="shared" si="116"/>
        <v>43742</v>
      </c>
      <c r="J1499" s="2" t="str">
        <f t="shared" si="117"/>
        <v>Friday</v>
      </c>
      <c r="K1499" s="2" t="str">
        <f t="shared" si="118"/>
        <v>Weekday</v>
      </c>
      <c r="L1499" s="3">
        <f>IF(VLOOKUP(H1499,Discount_Days!A:C,3,0)&gt;0,VLOOKUP(H1499,Discount_Days!A:C,3,0)*NewSales_1001_1015!F1499,0)</f>
        <v>1.9500000000000002</v>
      </c>
      <c r="M1499" s="3">
        <f t="shared" si="119"/>
        <v>37.049999999999997</v>
      </c>
    </row>
    <row r="1500" spans="1:13" x14ac:dyDescent="0.35">
      <c r="A1500" s="5">
        <v>43742</v>
      </c>
      <c r="B1500" s="2" t="s">
        <v>82</v>
      </c>
      <c r="C1500" s="3">
        <v>39</v>
      </c>
      <c r="D1500" s="3">
        <v>10.97</v>
      </c>
      <c r="E1500" s="3">
        <v>10.97</v>
      </c>
      <c r="F1500" s="3">
        <v>39</v>
      </c>
      <c r="G1500" s="2">
        <v>1</v>
      </c>
      <c r="H1500" s="2" t="str">
        <f t="shared" si="115"/>
        <v>Friday</v>
      </c>
      <c r="I1500" s="5">
        <f t="shared" si="116"/>
        <v>43745</v>
      </c>
      <c r="J1500" s="2" t="str">
        <f t="shared" si="117"/>
        <v>Monday</v>
      </c>
      <c r="K1500" s="2" t="str">
        <f t="shared" si="118"/>
        <v>Weekday</v>
      </c>
      <c r="L1500" s="3">
        <f>IF(VLOOKUP(H1500,Discount_Days!A:C,3,0)&gt;0,VLOOKUP(H1500,Discount_Days!A:C,3,0)*NewSales_1001_1015!F1500,0)</f>
        <v>0</v>
      </c>
      <c r="M1500" s="3">
        <f t="shared" si="119"/>
        <v>39</v>
      </c>
    </row>
    <row r="1501" spans="1:13" x14ac:dyDescent="0.35">
      <c r="A1501" s="5">
        <v>43741</v>
      </c>
      <c r="B1501" s="2" t="s">
        <v>230</v>
      </c>
      <c r="C1501" s="3">
        <v>12</v>
      </c>
      <c r="D1501" s="3">
        <v>6</v>
      </c>
      <c r="E1501" s="3">
        <v>12</v>
      </c>
      <c r="F1501" s="3">
        <v>24</v>
      </c>
      <c r="G1501" s="2">
        <v>2</v>
      </c>
      <c r="H1501" s="2" t="str">
        <f t="shared" si="115"/>
        <v>Thursday</v>
      </c>
      <c r="I1501" s="5">
        <f t="shared" si="116"/>
        <v>43744</v>
      </c>
      <c r="J1501" s="2" t="str">
        <f t="shared" si="117"/>
        <v>Sunday</v>
      </c>
      <c r="K1501" s="2" t="str">
        <f t="shared" si="118"/>
        <v>Weekday</v>
      </c>
      <c r="L1501" s="3">
        <f>IF(VLOOKUP(H1501,Discount_Days!A:C,3,0)&gt;0,VLOOKUP(H1501,Discount_Days!A:C,3,0)*NewSales_1001_1015!F1501,0)</f>
        <v>2.4000000000000004</v>
      </c>
      <c r="M1501" s="3">
        <f t="shared" si="119"/>
        <v>21.6</v>
      </c>
    </row>
    <row r="1502" spans="1:13" x14ac:dyDescent="0.35">
      <c r="A1502" s="5">
        <v>43745</v>
      </c>
      <c r="B1502" s="2" t="s">
        <v>230</v>
      </c>
      <c r="C1502" s="3">
        <v>12</v>
      </c>
      <c r="D1502" s="3">
        <v>6</v>
      </c>
      <c r="E1502" s="3">
        <v>6</v>
      </c>
      <c r="F1502" s="3">
        <v>12</v>
      </c>
      <c r="G1502" s="2">
        <v>1</v>
      </c>
      <c r="H1502" s="2" t="str">
        <f t="shared" si="115"/>
        <v>Monday</v>
      </c>
      <c r="I1502" s="5">
        <f t="shared" si="116"/>
        <v>43748</v>
      </c>
      <c r="J1502" s="2" t="str">
        <f t="shared" si="117"/>
        <v>Thursday</v>
      </c>
      <c r="K1502" s="2" t="str">
        <f t="shared" si="118"/>
        <v>Weekend</v>
      </c>
      <c r="L1502" s="3">
        <f>IF(VLOOKUP(H1502,Discount_Days!A:C,3,0)&gt;0,VLOOKUP(H1502,Discount_Days!A:C,3,0)*NewSales_1001_1015!F1502,0)</f>
        <v>0</v>
      </c>
      <c r="M1502" s="3">
        <f t="shared" si="119"/>
        <v>12</v>
      </c>
    </row>
    <row r="1503" spans="1:13" x14ac:dyDescent="0.35">
      <c r="A1503" s="5">
        <v>43746</v>
      </c>
      <c r="B1503" s="2" t="s">
        <v>230</v>
      </c>
      <c r="C1503" s="3">
        <v>12</v>
      </c>
      <c r="D1503" s="3">
        <v>6</v>
      </c>
      <c r="E1503" s="3">
        <v>6</v>
      </c>
      <c r="F1503" s="3">
        <v>12</v>
      </c>
      <c r="G1503" s="2">
        <v>1</v>
      </c>
      <c r="H1503" s="2" t="str">
        <f t="shared" si="115"/>
        <v>Tuesday</v>
      </c>
      <c r="I1503" s="5">
        <f t="shared" si="116"/>
        <v>43749</v>
      </c>
      <c r="J1503" s="2" t="str">
        <f t="shared" si="117"/>
        <v>Friday</v>
      </c>
      <c r="K1503" s="2" t="str">
        <f t="shared" si="118"/>
        <v>Weekday</v>
      </c>
      <c r="L1503" s="3">
        <f>IF(VLOOKUP(H1503,Discount_Days!A:C,3,0)&gt;0,VLOOKUP(H1503,Discount_Days!A:C,3,0)*NewSales_1001_1015!F1503,0)</f>
        <v>0.60000000000000009</v>
      </c>
      <c r="M1503" s="3">
        <f t="shared" si="119"/>
        <v>11.4</v>
      </c>
    </row>
    <row r="1504" spans="1:13" x14ac:dyDescent="0.35">
      <c r="A1504" s="5">
        <v>43747</v>
      </c>
      <c r="B1504" s="2" t="s">
        <v>230</v>
      </c>
      <c r="C1504" s="3">
        <v>12</v>
      </c>
      <c r="D1504" s="3">
        <v>6</v>
      </c>
      <c r="E1504" s="3">
        <v>6</v>
      </c>
      <c r="F1504" s="3">
        <v>12</v>
      </c>
      <c r="G1504" s="2">
        <v>1</v>
      </c>
      <c r="H1504" s="2" t="str">
        <f t="shared" si="115"/>
        <v>Wednesday</v>
      </c>
      <c r="I1504" s="5">
        <f t="shared" si="116"/>
        <v>43750</v>
      </c>
      <c r="J1504" s="2" t="str">
        <f t="shared" si="117"/>
        <v>Saturday</v>
      </c>
      <c r="K1504" s="2" t="str">
        <f t="shared" si="118"/>
        <v>Weekday</v>
      </c>
      <c r="L1504" s="3">
        <f>IF(VLOOKUP(H1504,Discount_Days!A:C,3,0)&gt;0,VLOOKUP(H1504,Discount_Days!A:C,3,0)*NewSales_1001_1015!F1504,0)</f>
        <v>0</v>
      </c>
      <c r="M1504" s="3">
        <f t="shared" si="119"/>
        <v>12</v>
      </c>
    </row>
    <row r="1505" spans="1:13" x14ac:dyDescent="0.35">
      <c r="A1505" s="5">
        <v>43749</v>
      </c>
      <c r="B1505" s="2" t="s">
        <v>230</v>
      </c>
      <c r="C1505" s="3">
        <v>12</v>
      </c>
      <c r="D1505" s="3">
        <v>6</v>
      </c>
      <c r="E1505" s="3">
        <v>6</v>
      </c>
      <c r="F1505" s="3">
        <v>12</v>
      </c>
      <c r="G1505" s="2">
        <v>1</v>
      </c>
      <c r="H1505" s="2" t="str">
        <f t="shared" si="115"/>
        <v>Friday</v>
      </c>
      <c r="I1505" s="5">
        <f t="shared" si="116"/>
        <v>43752</v>
      </c>
      <c r="J1505" s="2" t="str">
        <f t="shared" si="117"/>
        <v>Monday</v>
      </c>
      <c r="K1505" s="2" t="str">
        <f t="shared" si="118"/>
        <v>Weekday</v>
      </c>
      <c r="L1505" s="3">
        <f>IF(VLOOKUP(H1505,Discount_Days!A:C,3,0)&gt;0,VLOOKUP(H1505,Discount_Days!A:C,3,0)*NewSales_1001_1015!F1505,0)</f>
        <v>0</v>
      </c>
      <c r="M1505" s="3">
        <f t="shared" si="119"/>
        <v>12</v>
      </c>
    </row>
    <row r="1506" spans="1:13" x14ac:dyDescent="0.35">
      <c r="A1506" s="5">
        <v>43752</v>
      </c>
      <c r="B1506" s="2" t="s">
        <v>230</v>
      </c>
      <c r="C1506" s="3">
        <v>12</v>
      </c>
      <c r="D1506" s="3">
        <v>6</v>
      </c>
      <c r="E1506" s="3">
        <v>6</v>
      </c>
      <c r="F1506" s="3">
        <v>12</v>
      </c>
      <c r="G1506" s="2">
        <v>1</v>
      </c>
      <c r="H1506" s="2" t="str">
        <f t="shared" si="115"/>
        <v>Monday</v>
      </c>
      <c r="I1506" s="5">
        <f t="shared" si="116"/>
        <v>43755</v>
      </c>
      <c r="J1506" s="2" t="str">
        <f t="shared" si="117"/>
        <v>Thursday</v>
      </c>
      <c r="K1506" s="2" t="str">
        <f t="shared" si="118"/>
        <v>Weekend</v>
      </c>
      <c r="L1506" s="3">
        <f>IF(VLOOKUP(H1506,Discount_Days!A:C,3,0)&gt;0,VLOOKUP(H1506,Discount_Days!A:C,3,0)*NewSales_1001_1015!F1506,0)</f>
        <v>0</v>
      </c>
      <c r="M1506" s="3">
        <f t="shared" si="119"/>
        <v>12</v>
      </c>
    </row>
    <row r="1507" spans="1:13" x14ac:dyDescent="0.35">
      <c r="A1507" s="5">
        <v>43753</v>
      </c>
      <c r="B1507" s="2" t="s">
        <v>230</v>
      </c>
      <c r="C1507" s="3">
        <v>12</v>
      </c>
      <c r="D1507" s="3">
        <v>6</v>
      </c>
      <c r="E1507" s="3">
        <v>6</v>
      </c>
      <c r="F1507" s="3">
        <v>12</v>
      </c>
      <c r="G1507" s="2">
        <v>1</v>
      </c>
      <c r="H1507" s="2" t="str">
        <f t="shared" si="115"/>
        <v>Tuesday</v>
      </c>
      <c r="I1507" s="5">
        <f t="shared" si="116"/>
        <v>43756</v>
      </c>
      <c r="J1507" s="2" t="str">
        <f t="shared" si="117"/>
        <v>Friday</v>
      </c>
      <c r="K1507" s="2" t="str">
        <f t="shared" si="118"/>
        <v>Weekday</v>
      </c>
      <c r="L1507" s="3">
        <f>IF(VLOOKUP(H1507,Discount_Days!A:C,3,0)&gt;0,VLOOKUP(H1507,Discount_Days!A:C,3,0)*NewSales_1001_1015!F1507,0)</f>
        <v>0.60000000000000009</v>
      </c>
      <c r="M1507" s="3">
        <f t="shared" si="119"/>
        <v>11.4</v>
      </c>
    </row>
    <row r="1508" spans="1:13" x14ac:dyDescent="0.35">
      <c r="A1508" s="5">
        <v>43739</v>
      </c>
      <c r="B1508" s="2" t="s">
        <v>198</v>
      </c>
      <c r="C1508" s="3">
        <v>20</v>
      </c>
      <c r="D1508" s="3">
        <v>5</v>
      </c>
      <c r="E1508" s="3">
        <v>15</v>
      </c>
      <c r="F1508" s="3">
        <v>60</v>
      </c>
      <c r="G1508" s="2">
        <v>3</v>
      </c>
      <c r="H1508" s="2" t="str">
        <f t="shared" si="115"/>
        <v>Tuesday</v>
      </c>
      <c r="I1508" s="5">
        <f t="shared" si="116"/>
        <v>43742</v>
      </c>
      <c r="J1508" s="2" t="str">
        <f t="shared" si="117"/>
        <v>Friday</v>
      </c>
      <c r="K1508" s="2" t="str">
        <f t="shared" si="118"/>
        <v>Weekday</v>
      </c>
      <c r="L1508" s="3">
        <f>IF(VLOOKUP(H1508,Discount_Days!A:C,3,0)&gt;0,VLOOKUP(H1508,Discount_Days!A:C,3,0)*NewSales_1001_1015!F1508,0)</f>
        <v>3</v>
      </c>
      <c r="M1508" s="3">
        <f t="shared" si="119"/>
        <v>57</v>
      </c>
    </row>
    <row r="1509" spans="1:13" x14ac:dyDescent="0.35">
      <c r="A1509" s="5">
        <v>43740</v>
      </c>
      <c r="B1509" s="2" t="s">
        <v>198</v>
      </c>
      <c r="C1509" s="3">
        <v>0</v>
      </c>
      <c r="D1509" s="3">
        <v>8.5</v>
      </c>
      <c r="E1509" s="3">
        <v>8.5</v>
      </c>
      <c r="F1509" s="3">
        <v>0</v>
      </c>
      <c r="G1509" s="2">
        <v>1</v>
      </c>
      <c r="H1509" s="2" t="str">
        <f t="shared" si="115"/>
        <v>Wednesday</v>
      </c>
      <c r="I1509" s="5">
        <f t="shared" si="116"/>
        <v>43743</v>
      </c>
      <c r="J1509" s="2" t="str">
        <f t="shared" si="117"/>
        <v>Saturday</v>
      </c>
      <c r="K1509" s="2" t="str">
        <f t="shared" si="118"/>
        <v>Weekday</v>
      </c>
      <c r="L1509" s="3">
        <f>IF(VLOOKUP(H1509,Discount_Days!A:C,3,0)&gt;0,VLOOKUP(H1509,Discount_Days!A:C,3,0)*NewSales_1001_1015!F1509,0)</f>
        <v>0</v>
      </c>
      <c r="M1509" s="3">
        <f t="shared" si="119"/>
        <v>0</v>
      </c>
    </row>
    <row r="1510" spans="1:13" x14ac:dyDescent="0.35">
      <c r="A1510" s="5">
        <v>43740</v>
      </c>
      <c r="B1510" s="2" t="s">
        <v>198</v>
      </c>
      <c r="C1510" s="3">
        <v>20</v>
      </c>
      <c r="D1510" s="3">
        <v>5</v>
      </c>
      <c r="E1510" s="3">
        <v>5</v>
      </c>
      <c r="F1510" s="3">
        <v>20</v>
      </c>
      <c r="G1510" s="2">
        <v>1</v>
      </c>
      <c r="H1510" s="2" t="str">
        <f t="shared" si="115"/>
        <v>Wednesday</v>
      </c>
      <c r="I1510" s="5">
        <f t="shared" si="116"/>
        <v>43743</v>
      </c>
      <c r="J1510" s="2" t="str">
        <f t="shared" si="117"/>
        <v>Saturday</v>
      </c>
      <c r="K1510" s="2" t="str">
        <f t="shared" si="118"/>
        <v>Weekday</v>
      </c>
      <c r="L1510" s="3">
        <f>IF(VLOOKUP(H1510,Discount_Days!A:C,3,0)&gt;0,VLOOKUP(H1510,Discount_Days!A:C,3,0)*NewSales_1001_1015!F1510,0)</f>
        <v>0</v>
      </c>
      <c r="M1510" s="3">
        <f t="shared" si="119"/>
        <v>20</v>
      </c>
    </row>
    <row r="1511" spans="1:13" x14ac:dyDescent="0.35">
      <c r="A1511" s="5">
        <v>43743</v>
      </c>
      <c r="B1511" s="2" t="s">
        <v>198</v>
      </c>
      <c r="C1511" s="3">
        <v>30</v>
      </c>
      <c r="D1511" s="3">
        <v>8.5</v>
      </c>
      <c r="E1511" s="3">
        <v>8.5</v>
      </c>
      <c r="F1511" s="3">
        <v>30</v>
      </c>
      <c r="G1511" s="2">
        <v>1</v>
      </c>
      <c r="H1511" s="2" t="str">
        <f t="shared" si="115"/>
        <v>Saturday</v>
      </c>
      <c r="I1511" s="5">
        <f t="shared" si="116"/>
        <v>43746</v>
      </c>
      <c r="J1511" s="2" t="str">
        <f t="shared" si="117"/>
        <v>Tuesday</v>
      </c>
      <c r="K1511" s="2" t="str">
        <f t="shared" si="118"/>
        <v>Weekend</v>
      </c>
      <c r="L1511" s="3">
        <f>IF(VLOOKUP(H1511,Discount_Days!A:C,3,0)&gt;0,VLOOKUP(H1511,Discount_Days!A:C,3,0)*NewSales_1001_1015!F1511,0)</f>
        <v>0</v>
      </c>
      <c r="M1511" s="3">
        <f t="shared" si="119"/>
        <v>30</v>
      </c>
    </row>
    <row r="1512" spans="1:13" x14ac:dyDescent="0.35">
      <c r="A1512" s="5">
        <v>43746</v>
      </c>
      <c r="B1512" s="2" t="s">
        <v>198</v>
      </c>
      <c r="C1512" s="3">
        <v>30</v>
      </c>
      <c r="D1512" s="3">
        <v>8.5</v>
      </c>
      <c r="E1512" s="3">
        <v>8.5</v>
      </c>
      <c r="F1512" s="3">
        <v>30</v>
      </c>
      <c r="G1512" s="2">
        <v>1</v>
      </c>
      <c r="H1512" s="2" t="str">
        <f t="shared" si="115"/>
        <v>Tuesday</v>
      </c>
      <c r="I1512" s="5">
        <f t="shared" si="116"/>
        <v>43749</v>
      </c>
      <c r="J1512" s="2" t="str">
        <f t="shared" si="117"/>
        <v>Friday</v>
      </c>
      <c r="K1512" s="2" t="str">
        <f t="shared" si="118"/>
        <v>Weekday</v>
      </c>
      <c r="L1512" s="3">
        <f>IF(VLOOKUP(H1512,Discount_Days!A:C,3,0)&gt;0,VLOOKUP(H1512,Discount_Days!A:C,3,0)*NewSales_1001_1015!F1512,0)</f>
        <v>1.5</v>
      </c>
      <c r="M1512" s="3">
        <f t="shared" si="119"/>
        <v>28.5</v>
      </c>
    </row>
    <row r="1513" spans="1:13" x14ac:dyDescent="0.35">
      <c r="A1513" s="5">
        <v>43750</v>
      </c>
      <c r="B1513" s="2" t="s">
        <v>198</v>
      </c>
      <c r="C1513" s="3">
        <v>30</v>
      </c>
      <c r="D1513" s="3">
        <v>8.5</v>
      </c>
      <c r="E1513" s="3">
        <v>25.5</v>
      </c>
      <c r="F1513" s="3">
        <v>90</v>
      </c>
      <c r="G1513" s="2">
        <v>3</v>
      </c>
      <c r="H1513" s="2" t="str">
        <f t="shared" si="115"/>
        <v>Saturday</v>
      </c>
      <c r="I1513" s="5">
        <f t="shared" si="116"/>
        <v>43753</v>
      </c>
      <c r="J1513" s="2" t="str">
        <f t="shared" si="117"/>
        <v>Tuesday</v>
      </c>
      <c r="K1513" s="2" t="str">
        <f t="shared" si="118"/>
        <v>Weekend</v>
      </c>
      <c r="L1513" s="3">
        <f>IF(VLOOKUP(H1513,Discount_Days!A:C,3,0)&gt;0,VLOOKUP(H1513,Discount_Days!A:C,3,0)*NewSales_1001_1015!F1513,0)</f>
        <v>0</v>
      </c>
      <c r="M1513" s="3">
        <f t="shared" si="119"/>
        <v>90</v>
      </c>
    </row>
    <row r="1514" spans="1:13" x14ac:dyDescent="0.35">
      <c r="A1514" s="5">
        <v>43752</v>
      </c>
      <c r="B1514" s="2" t="s">
        <v>198</v>
      </c>
      <c r="C1514" s="3">
        <v>30</v>
      </c>
      <c r="D1514" s="3">
        <v>8.5</v>
      </c>
      <c r="E1514" s="3">
        <v>17</v>
      </c>
      <c r="F1514" s="3">
        <v>60</v>
      </c>
      <c r="G1514" s="2">
        <v>2</v>
      </c>
      <c r="H1514" s="2" t="str">
        <f t="shared" si="115"/>
        <v>Monday</v>
      </c>
      <c r="I1514" s="5">
        <f t="shared" si="116"/>
        <v>43755</v>
      </c>
      <c r="J1514" s="2" t="str">
        <f t="shared" si="117"/>
        <v>Thursday</v>
      </c>
      <c r="K1514" s="2" t="str">
        <f t="shared" si="118"/>
        <v>Weekend</v>
      </c>
      <c r="L1514" s="3">
        <f>IF(VLOOKUP(H1514,Discount_Days!A:C,3,0)&gt;0,VLOOKUP(H1514,Discount_Days!A:C,3,0)*NewSales_1001_1015!F1514,0)</f>
        <v>0</v>
      </c>
      <c r="M1514" s="3">
        <f t="shared" si="119"/>
        <v>60</v>
      </c>
    </row>
    <row r="1515" spans="1:13" x14ac:dyDescent="0.35">
      <c r="A1515" s="5">
        <v>43753</v>
      </c>
      <c r="B1515" s="2" t="s">
        <v>198</v>
      </c>
      <c r="C1515" s="3">
        <v>30</v>
      </c>
      <c r="D1515" s="3">
        <v>8.5</v>
      </c>
      <c r="E1515" s="3">
        <v>8.5</v>
      </c>
      <c r="F1515" s="3">
        <v>30</v>
      </c>
      <c r="G1515" s="2">
        <v>1</v>
      </c>
      <c r="H1515" s="2" t="str">
        <f t="shared" si="115"/>
        <v>Tuesday</v>
      </c>
      <c r="I1515" s="5">
        <f t="shared" si="116"/>
        <v>43756</v>
      </c>
      <c r="J1515" s="2" t="str">
        <f t="shared" si="117"/>
        <v>Friday</v>
      </c>
      <c r="K1515" s="2" t="str">
        <f t="shared" si="118"/>
        <v>Weekday</v>
      </c>
      <c r="L1515" s="3">
        <f>IF(VLOOKUP(H1515,Discount_Days!A:C,3,0)&gt;0,VLOOKUP(H1515,Discount_Days!A:C,3,0)*NewSales_1001_1015!F1515,0)</f>
        <v>1.5</v>
      </c>
      <c r="M1515" s="3">
        <f t="shared" si="119"/>
        <v>28.5</v>
      </c>
    </row>
    <row r="1516" spans="1:13" x14ac:dyDescent="0.35">
      <c r="A1516" s="5">
        <v>43742</v>
      </c>
      <c r="B1516" s="2" t="s">
        <v>153</v>
      </c>
      <c r="C1516" s="3">
        <v>27.99</v>
      </c>
      <c r="D1516" s="3">
        <v>8.8800000000000008</v>
      </c>
      <c r="E1516" s="3">
        <v>8.8800000000000008</v>
      </c>
      <c r="F1516" s="3">
        <v>27.99</v>
      </c>
      <c r="G1516" s="2">
        <v>1</v>
      </c>
      <c r="H1516" s="2" t="str">
        <f t="shared" si="115"/>
        <v>Friday</v>
      </c>
      <c r="I1516" s="5">
        <f t="shared" si="116"/>
        <v>43745</v>
      </c>
      <c r="J1516" s="2" t="str">
        <f t="shared" si="117"/>
        <v>Monday</v>
      </c>
      <c r="K1516" s="2" t="str">
        <f t="shared" si="118"/>
        <v>Weekday</v>
      </c>
      <c r="L1516" s="3">
        <f>IF(VLOOKUP(H1516,Discount_Days!A:C,3,0)&gt;0,VLOOKUP(H1516,Discount_Days!A:C,3,0)*NewSales_1001_1015!F1516,0)</f>
        <v>0</v>
      </c>
      <c r="M1516" s="3">
        <f t="shared" si="119"/>
        <v>27.99</v>
      </c>
    </row>
    <row r="1517" spans="1:13" x14ac:dyDescent="0.35">
      <c r="A1517" s="5">
        <v>43739</v>
      </c>
      <c r="B1517" s="2" t="s">
        <v>191</v>
      </c>
      <c r="C1517" s="3">
        <v>29</v>
      </c>
      <c r="D1517" s="3">
        <v>8.5</v>
      </c>
      <c r="E1517" s="3">
        <v>68</v>
      </c>
      <c r="F1517" s="3">
        <v>232</v>
      </c>
      <c r="G1517" s="2">
        <v>8</v>
      </c>
      <c r="H1517" s="2" t="str">
        <f t="shared" si="115"/>
        <v>Tuesday</v>
      </c>
      <c r="I1517" s="5">
        <f t="shared" si="116"/>
        <v>43742</v>
      </c>
      <c r="J1517" s="2" t="str">
        <f t="shared" si="117"/>
        <v>Friday</v>
      </c>
      <c r="K1517" s="2" t="str">
        <f t="shared" si="118"/>
        <v>Weekday</v>
      </c>
      <c r="L1517" s="3">
        <f>IF(VLOOKUP(H1517,Discount_Days!A:C,3,0)&gt;0,VLOOKUP(H1517,Discount_Days!A:C,3,0)*NewSales_1001_1015!F1517,0)</f>
        <v>11.600000000000001</v>
      </c>
      <c r="M1517" s="3">
        <f t="shared" si="119"/>
        <v>220.4</v>
      </c>
    </row>
    <row r="1518" spans="1:13" x14ac:dyDescent="0.35">
      <c r="A1518" s="5">
        <v>43740</v>
      </c>
      <c r="B1518" s="2" t="s">
        <v>191</v>
      </c>
      <c r="C1518" s="3">
        <v>29</v>
      </c>
      <c r="D1518" s="3">
        <v>8.5</v>
      </c>
      <c r="E1518" s="3">
        <v>34</v>
      </c>
      <c r="F1518" s="3">
        <v>116</v>
      </c>
      <c r="G1518" s="2">
        <v>4</v>
      </c>
      <c r="H1518" s="2" t="str">
        <f t="shared" si="115"/>
        <v>Wednesday</v>
      </c>
      <c r="I1518" s="5">
        <f t="shared" si="116"/>
        <v>43743</v>
      </c>
      <c r="J1518" s="2" t="str">
        <f t="shared" si="117"/>
        <v>Saturday</v>
      </c>
      <c r="K1518" s="2" t="str">
        <f t="shared" si="118"/>
        <v>Weekday</v>
      </c>
      <c r="L1518" s="3">
        <f>IF(VLOOKUP(H1518,Discount_Days!A:C,3,0)&gt;0,VLOOKUP(H1518,Discount_Days!A:C,3,0)*NewSales_1001_1015!F1518,0)</f>
        <v>0</v>
      </c>
      <c r="M1518" s="3">
        <f t="shared" si="119"/>
        <v>116</v>
      </c>
    </row>
    <row r="1519" spans="1:13" x14ac:dyDescent="0.35">
      <c r="A1519" s="5">
        <v>43741</v>
      </c>
      <c r="B1519" s="2" t="s">
        <v>191</v>
      </c>
      <c r="C1519" s="3">
        <v>29</v>
      </c>
      <c r="D1519" s="3">
        <v>8.5</v>
      </c>
      <c r="E1519" s="3">
        <v>8.5</v>
      </c>
      <c r="F1519" s="3">
        <v>29</v>
      </c>
      <c r="G1519" s="2">
        <v>1</v>
      </c>
      <c r="H1519" s="2" t="str">
        <f t="shared" si="115"/>
        <v>Thursday</v>
      </c>
      <c r="I1519" s="5">
        <f t="shared" si="116"/>
        <v>43744</v>
      </c>
      <c r="J1519" s="2" t="str">
        <f t="shared" si="117"/>
        <v>Sunday</v>
      </c>
      <c r="K1519" s="2" t="str">
        <f t="shared" si="118"/>
        <v>Weekday</v>
      </c>
      <c r="L1519" s="3">
        <f>IF(VLOOKUP(H1519,Discount_Days!A:C,3,0)&gt;0,VLOOKUP(H1519,Discount_Days!A:C,3,0)*NewSales_1001_1015!F1519,0)</f>
        <v>2.9000000000000004</v>
      </c>
      <c r="M1519" s="3">
        <f t="shared" si="119"/>
        <v>26.1</v>
      </c>
    </row>
    <row r="1520" spans="1:13" x14ac:dyDescent="0.35">
      <c r="A1520" s="5">
        <v>43742</v>
      </c>
      <c r="B1520" s="2" t="s">
        <v>191</v>
      </c>
      <c r="C1520" s="3">
        <v>29</v>
      </c>
      <c r="D1520" s="3">
        <v>8.5</v>
      </c>
      <c r="E1520" s="3">
        <v>25.5</v>
      </c>
      <c r="F1520" s="3">
        <v>87</v>
      </c>
      <c r="G1520" s="2">
        <v>3</v>
      </c>
      <c r="H1520" s="2" t="str">
        <f t="shared" si="115"/>
        <v>Friday</v>
      </c>
      <c r="I1520" s="5">
        <f t="shared" si="116"/>
        <v>43745</v>
      </c>
      <c r="J1520" s="2" t="str">
        <f t="shared" si="117"/>
        <v>Monday</v>
      </c>
      <c r="K1520" s="2" t="str">
        <f t="shared" si="118"/>
        <v>Weekday</v>
      </c>
      <c r="L1520" s="3">
        <f>IF(VLOOKUP(H1520,Discount_Days!A:C,3,0)&gt;0,VLOOKUP(H1520,Discount_Days!A:C,3,0)*NewSales_1001_1015!F1520,0)</f>
        <v>0</v>
      </c>
      <c r="M1520" s="3">
        <f t="shared" si="119"/>
        <v>87</v>
      </c>
    </row>
    <row r="1521" spans="1:13" x14ac:dyDescent="0.35">
      <c r="A1521" s="5">
        <v>43743</v>
      </c>
      <c r="B1521" s="2" t="s">
        <v>191</v>
      </c>
      <c r="C1521" s="3">
        <v>29</v>
      </c>
      <c r="D1521" s="3">
        <v>8.5</v>
      </c>
      <c r="E1521" s="3">
        <v>25.5</v>
      </c>
      <c r="F1521" s="3">
        <v>87</v>
      </c>
      <c r="G1521" s="2">
        <v>3</v>
      </c>
      <c r="H1521" s="2" t="str">
        <f t="shared" si="115"/>
        <v>Saturday</v>
      </c>
      <c r="I1521" s="5">
        <f t="shared" si="116"/>
        <v>43746</v>
      </c>
      <c r="J1521" s="2" t="str">
        <f t="shared" si="117"/>
        <v>Tuesday</v>
      </c>
      <c r="K1521" s="2" t="str">
        <f t="shared" si="118"/>
        <v>Weekend</v>
      </c>
      <c r="L1521" s="3">
        <f>IF(VLOOKUP(H1521,Discount_Days!A:C,3,0)&gt;0,VLOOKUP(H1521,Discount_Days!A:C,3,0)*NewSales_1001_1015!F1521,0)</f>
        <v>0</v>
      </c>
      <c r="M1521" s="3">
        <f t="shared" si="119"/>
        <v>87</v>
      </c>
    </row>
    <row r="1522" spans="1:13" x14ac:dyDescent="0.35">
      <c r="A1522" s="5">
        <v>43744</v>
      </c>
      <c r="B1522" s="2" t="s">
        <v>191</v>
      </c>
      <c r="C1522" s="3">
        <v>29</v>
      </c>
      <c r="D1522" s="3">
        <v>8.5</v>
      </c>
      <c r="E1522" s="3">
        <v>8.5</v>
      </c>
      <c r="F1522" s="3">
        <v>29</v>
      </c>
      <c r="G1522" s="2">
        <v>1</v>
      </c>
      <c r="H1522" s="2" t="str">
        <f t="shared" si="115"/>
        <v>Sunday</v>
      </c>
      <c r="I1522" s="5">
        <f t="shared" si="116"/>
        <v>43747</v>
      </c>
      <c r="J1522" s="2" t="str">
        <f t="shared" si="117"/>
        <v>Wednesday</v>
      </c>
      <c r="K1522" s="2" t="str">
        <f t="shared" si="118"/>
        <v>Weekend</v>
      </c>
      <c r="L1522" s="3">
        <f>IF(VLOOKUP(H1522,Discount_Days!A:C,3,0)&gt;0,VLOOKUP(H1522,Discount_Days!A:C,3,0)*NewSales_1001_1015!F1522,0)</f>
        <v>0</v>
      </c>
      <c r="M1522" s="3">
        <f t="shared" si="119"/>
        <v>29</v>
      </c>
    </row>
    <row r="1523" spans="1:13" x14ac:dyDescent="0.35">
      <c r="A1523" s="5">
        <v>43745</v>
      </c>
      <c r="B1523" s="2" t="s">
        <v>191</v>
      </c>
      <c r="C1523" s="3">
        <v>29</v>
      </c>
      <c r="D1523" s="3">
        <v>8.5</v>
      </c>
      <c r="E1523" s="3">
        <v>25.5</v>
      </c>
      <c r="F1523" s="3">
        <v>87</v>
      </c>
      <c r="G1523" s="2">
        <v>3</v>
      </c>
      <c r="H1523" s="2" t="str">
        <f t="shared" si="115"/>
        <v>Monday</v>
      </c>
      <c r="I1523" s="5">
        <f t="shared" si="116"/>
        <v>43748</v>
      </c>
      <c r="J1523" s="2" t="str">
        <f t="shared" si="117"/>
        <v>Thursday</v>
      </c>
      <c r="K1523" s="2" t="str">
        <f t="shared" si="118"/>
        <v>Weekend</v>
      </c>
      <c r="L1523" s="3">
        <f>IF(VLOOKUP(H1523,Discount_Days!A:C,3,0)&gt;0,VLOOKUP(H1523,Discount_Days!A:C,3,0)*NewSales_1001_1015!F1523,0)</f>
        <v>0</v>
      </c>
      <c r="M1523" s="3">
        <f t="shared" si="119"/>
        <v>87</v>
      </c>
    </row>
    <row r="1524" spans="1:13" x14ac:dyDescent="0.35">
      <c r="A1524" s="5">
        <v>43746</v>
      </c>
      <c r="B1524" s="2" t="s">
        <v>191</v>
      </c>
      <c r="C1524" s="3">
        <v>29</v>
      </c>
      <c r="D1524" s="3">
        <v>8.5</v>
      </c>
      <c r="E1524" s="3">
        <v>25.5</v>
      </c>
      <c r="F1524" s="3">
        <v>87</v>
      </c>
      <c r="G1524" s="2">
        <v>3</v>
      </c>
      <c r="H1524" s="2" t="str">
        <f t="shared" si="115"/>
        <v>Tuesday</v>
      </c>
      <c r="I1524" s="5">
        <f t="shared" si="116"/>
        <v>43749</v>
      </c>
      <c r="J1524" s="2" t="str">
        <f t="shared" si="117"/>
        <v>Friday</v>
      </c>
      <c r="K1524" s="2" t="str">
        <f t="shared" si="118"/>
        <v>Weekday</v>
      </c>
      <c r="L1524" s="3">
        <f>IF(VLOOKUP(H1524,Discount_Days!A:C,3,0)&gt;0,VLOOKUP(H1524,Discount_Days!A:C,3,0)*NewSales_1001_1015!F1524,0)</f>
        <v>4.3500000000000005</v>
      </c>
      <c r="M1524" s="3">
        <f t="shared" si="119"/>
        <v>82.65</v>
      </c>
    </row>
    <row r="1525" spans="1:13" x14ac:dyDescent="0.35">
      <c r="A1525" s="5">
        <v>43747</v>
      </c>
      <c r="B1525" s="2" t="s">
        <v>191</v>
      </c>
      <c r="C1525" s="3">
        <v>29</v>
      </c>
      <c r="D1525" s="3">
        <v>8.5</v>
      </c>
      <c r="E1525" s="3">
        <v>25.5</v>
      </c>
      <c r="F1525" s="3">
        <v>87</v>
      </c>
      <c r="G1525" s="2">
        <v>3</v>
      </c>
      <c r="H1525" s="2" t="str">
        <f t="shared" si="115"/>
        <v>Wednesday</v>
      </c>
      <c r="I1525" s="5">
        <f t="shared" si="116"/>
        <v>43750</v>
      </c>
      <c r="J1525" s="2" t="str">
        <f t="shared" si="117"/>
        <v>Saturday</v>
      </c>
      <c r="K1525" s="2" t="str">
        <f t="shared" si="118"/>
        <v>Weekday</v>
      </c>
      <c r="L1525" s="3">
        <f>IF(VLOOKUP(H1525,Discount_Days!A:C,3,0)&gt;0,VLOOKUP(H1525,Discount_Days!A:C,3,0)*NewSales_1001_1015!F1525,0)</f>
        <v>0</v>
      </c>
      <c r="M1525" s="3">
        <f t="shared" si="119"/>
        <v>87</v>
      </c>
    </row>
    <row r="1526" spans="1:13" x14ac:dyDescent="0.35">
      <c r="A1526" s="5">
        <v>43748</v>
      </c>
      <c r="B1526" s="2" t="s">
        <v>191</v>
      </c>
      <c r="C1526" s="3">
        <v>29</v>
      </c>
      <c r="D1526" s="3">
        <v>8.5</v>
      </c>
      <c r="E1526" s="3">
        <v>17</v>
      </c>
      <c r="F1526" s="3">
        <v>58</v>
      </c>
      <c r="G1526" s="2">
        <v>2</v>
      </c>
      <c r="H1526" s="2" t="str">
        <f t="shared" si="115"/>
        <v>Thursday</v>
      </c>
      <c r="I1526" s="5">
        <f t="shared" si="116"/>
        <v>43751</v>
      </c>
      <c r="J1526" s="2" t="str">
        <f t="shared" si="117"/>
        <v>Sunday</v>
      </c>
      <c r="K1526" s="2" t="str">
        <f t="shared" si="118"/>
        <v>Weekday</v>
      </c>
      <c r="L1526" s="3">
        <f>IF(VLOOKUP(H1526,Discount_Days!A:C,3,0)&gt;0,VLOOKUP(H1526,Discount_Days!A:C,3,0)*NewSales_1001_1015!F1526,0)</f>
        <v>5.8000000000000007</v>
      </c>
      <c r="M1526" s="3">
        <f t="shared" si="119"/>
        <v>52.2</v>
      </c>
    </row>
    <row r="1527" spans="1:13" x14ac:dyDescent="0.35">
      <c r="A1527" s="5">
        <v>43749</v>
      </c>
      <c r="B1527" s="2" t="s">
        <v>191</v>
      </c>
      <c r="C1527" s="3">
        <v>29</v>
      </c>
      <c r="D1527" s="3">
        <v>8.5</v>
      </c>
      <c r="E1527" s="3">
        <v>8.5</v>
      </c>
      <c r="F1527" s="3">
        <v>29</v>
      </c>
      <c r="G1527" s="2">
        <v>1</v>
      </c>
      <c r="H1527" s="2" t="str">
        <f t="shared" si="115"/>
        <v>Friday</v>
      </c>
      <c r="I1527" s="5">
        <f t="shared" si="116"/>
        <v>43752</v>
      </c>
      <c r="J1527" s="2" t="str">
        <f t="shared" si="117"/>
        <v>Monday</v>
      </c>
      <c r="K1527" s="2" t="str">
        <f t="shared" si="118"/>
        <v>Weekday</v>
      </c>
      <c r="L1527" s="3">
        <f>IF(VLOOKUP(H1527,Discount_Days!A:C,3,0)&gt;0,VLOOKUP(H1527,Discount_Days!A:C,3,0)*NewSales_1001_1015!F1527,0)</f>
        <v>0</v>
      </c>
      <c r="M1527" s="3">
        <f t="shared" si="119"/>
        <v>29</v>
      </c>
    </row>
    <row r="1528" spans="1:13" x14ac:dyDescent="0.35">
      <c r="A1528" s="5">
        <v>43750</v>
      </c>
      <c r="B1528" s="2" t="s">
        <v>191</v>
      </c>
      <c r="C1528" s="3">
        <v>29</v>
      </c>
      <c r="D1528" s="3">
        <v>8.5</v>
      </c>
      <c r="E1528" s="3">
        <v>68</v>
      </c>
      <c r="F1528" s="3">
        <v>232</v>
      </c>
      <c r="G1528" s="2">
        <v>8</v>
      </c>
      <c r="H1528" s="2" t="str">
        <f t="shared" si="115"/>
        <v>Saturday</v>
      </c>
      <c r="I1528" s="5">
        <f t="shared" si="116"/>
        <v>43753</v>
      </c>
      <c r="J1528" s="2" t="str">
        <f t="shared" si="117"/>
        <v>Tuesday</v>
      </c>
      <c r="K1528" s="2" t="str">
        <f t="shared" si="118"/>
        <v>Weekend</v>
      </c>
      <c r="L1528" s="3">
        <f>IF(VLOOKUP(H1528,Discount_Days!A:C,3,0)&gt;0,VLOOKUP(H1528,Discount_Days!A:C,3,0)*NewSales_1001_1015!F1528,0)</f>
        <v>0</v>
      </c>
      <c r="M1528" s="3">
        <f t="shared" si="119"/>
        <v>232</v>
      </c>
    </row>
    <row r="1529" spans="1:13" x14ac:dyDescent="0.35">
      <c r="A1529" s="5">
        <v>43751</v>
      </c>
      <c r="B1529" s="2" t="s">
        <v>191</v>
      </c>
      <c r="C1529" s="3">
        <v>29</v>
      </c>
      <c r="D1529" s="3">
        <v>8.5</v>
      </c>
      <c r="E1529" s="3">
        <v>76.5</v>
      </c>
      <c r="F1529" s="3">
        <v>261</v>
      </c>
      <c r="G1529" s="2">
        <v>9</v>
      </c>
      <c r="H1529" s="2" t="str">
        <f t="shared" si="115"/>
        <v>Sunday</v>
      </c>
      <c r="I1529" s="5">
        <f t="shared" si="116"/>
        <v>43754</v>
      </c>
      <c r="J1529" s="2" t="str">
        <f t="shared" si="117"/>
        <v>Wednesday</v>
      </c>
      <c r="K1529" s="2" t="str">
        <f t="shared" si="118"/>
        <v>Weekend</v>
      </c>
      <c r="L1529" s="3">
        <f>IF(VLOOKUP(H1529,Discount_Days!A:C,3,0)&gt;0,VLOOKUP(H1529,Discount_Days!A:C,3,0)*NewSales_1001_1015!F1529,0)</f>
        <v>0</v>
      </c>
      <c r="M1529" s="3">
        <f t="shared" si="119"/>
        <v>261</v>
      </c>
    </row>
    <row r="1530" spans="1:13" x14ac:dyDescent="0.35">
      <c r="A1530" s="5">
        <v>43752</v>
      </c>
      <c r="B1530" s="2" t="s">
        <v>191</v>
      </c>
      <c r="C1530" s="3">
        <v>29</v>
      </c>
      <c r="D1530" s="3">
        <v>8.5</v>
      </c>
      <c r="E1530" s="3">
        <v>34</v>
      </c>
      <c r="F1530" s="3">
        <v>116</v>
      </c>
      <c r="G1530" s="2">
        <v>4</v>
      </c>
      <c r="H1530" s="2" t="str">
        <f t="shared" si="115"/>
        <v>Monday</v>
      </c>
      <c r="I1530" s="5">
        <f t="shared" si="116"/>
        <v>43755</v>
      </c>
      <c r="J1530" s="2" t="str">
        <f t="shared" si="117"/>
        <v>Thursday</v>
      </c>
      <c r="K1530" s="2" t="str">
        <f t="shared" si="118"/>
        <v>Weekend</v>
      </c>
      <c r="L1530" s="3">
        <f>IF(VLOOKUP(H1530,Discount_Days!A:C,3,0)&gt;0,VLOOKUP(H1530,Discount_Days!A:C,3,0)*NewSales_1001_1015!F1530,0)</f>
        <v>0</v>
      </c>
      <c r="M1530" s="3">
        <f t="shared" si="119"/>
        <v>116</v>
      </c>
    </row>
    <row r="1531" spans="1:13" x14ac:dyDescent="0.35">
      <c r="A1531" s="5">
        <v>43753</v>
      </c>
      <c r="B1531" s="2" t="s">
        <v>191</v>
      </c>
      <c r="C1531" s="3">
        <v>29</v>
      </c>
      <c r="D1531" s="3">
        <v>8.5</v>
      </c>
      <c r="E1531" s="3">
        <v>93.5</v>
      </c>
      <c r="F1531" s="3">
        <v>319</v>
      </c>
      <c r="G1531" s="2">
        <v>11</v>
      </c>
      <c r="H1531" s="2" t="str">
        <f t="shared" si="115"/>
        <v>Tuesday</v>
      </c>
      <c r="I1531" s="5">
        <f t="shared" si="116"/>
        <v>43756</v>
      </c>
      <c r="J1531" s="2" t="str">
        <f t="shared" si="117"/>
        <v>Friday</v>
      </c>
      <c r="K1531" s="2" t="str">
        <f t="shared" si="118"/>
        <v>Weekday</v>
      </c>
      <c r="L1531" s="3">
        <f>IF(VLOOKUP(H1531,Discount_Days!A:C,3,0)&gt;0,VLOOKUP(H1531,Discount_Days!A:C,3,0)*NewSales_1001_1015!F1531,0)</f>
        <v>15.950000000000001</v>
      </c>
      <c r="M1531" s="3">
        <f t="shared" si="119"/>
        <v>303.05</v>
      </c>
    </row>
    <row r="1532" spans="1:13" x14ac:dyDescent="0.35">
      <c r="A1532" s="5">
        <v>43739</v>
      </c>
      <c r="B1532" s="2" t="s">
        <v>123</v>
      </c>
      <c r="C1532" s="3">
        <v>50</v>
      </c>
      <c r="D1532" s="3">
        <v>14.25</v>
      </c>
      <c r="E1532" s="3">
        <v>14.25</v>
      </c>
      <c r="F1532" s="3">
        <v>50</v>
      </c>
      <c r="G1532" s="2">
        <v>1</v>
      </c>
      <c r="H1532" s="2" t="str">
        <f t="shared" si="115"/>
        <v>Tuesday</v>
      </c>
      <c r="I1532" s="5">
        <f t="shared" si="116"/>
        <v>43742</v>
      </c>
      <c r="J1532" s="2" t="str">
        <f t="shared" si="117"/>
        <v>Friday</v>
      </c>
      <c r="K1532" s="2" t="str">
        <f t="shared" si="118"/>
        <v>Weekday</v>
      </c>
      <c r="L1532" s="3">
        <f>IF(VLOOKUP(H1532,Discount_Days!A:C,3,0)&gt;0,VLOOKUP(H1532,Discount_Days!A:C,3,0)*NewSales_1001_1015!F1532,0)</f>
        <v>2.5</v>
      </c>
      <c r="M1532" s="3">
        <f t="shared" si="119"/>
        <v>47.5</v>
      </c>
    </row>
    <row r="1533" spans="1:13" x14ac:dyDescent="0.35">
      <c r="A1533" s="5">
        <v>43740</v>
      </c>
      <c r="B1533" s="2" t="s">
        <v>123</v>
      </c>
      <c r="C1533" s="3">
        <v>35</v>
      </c>
      <c r="D1533" s="3">
        <v>10.41</v>
      </c>
      <c r="E1533" s="3">
        <v>31.23</v>
      </c>
      <c r="F1533" s="3">
        <v>105</v>
      </c>
      <c r="G1533" s="2">
        <v>3</v>
      </c>
      <c r="H1533" s="2" t="str">
        <f t="shared" si="115"/>
        <v>Wednesday</v>
      </c>
      <c r="I1533" s="5">
        <f t="shared" si="116"/>
        <v>43743</v>
      </c>
      <c r="J1533" s="2" t="str">
        <f t="shared" si="117"/>
        <v>Saturday</v>
      </c>
      <c r="K1533" s="2" t="str">
        <f t="shared" si="118"/>
        <v>Weekday</v>
      </c>
      <c r="L1533" s="3">
        <f>IF(VLOOKUP(H1533,Discount_Days!A:C,3,0)&gt;0,VLOOKUP(H1533,Discount_Days!A:C,3,0)*NewSales_1001_1015!F1533,0)</f>
        <v>0</v>
      </c>
      <c r="M1533" s="3">
        <f t="shared" si="119"/>
        <v>105</v>
      </c>
    </row>
    <row r="1534" spans="1:13" x14ac:dyDescent="0.35">
      <c r="A1534" s="5">
        <v>43741</v>
      </c>
      <c r="B1534" s="2" t="s">
        <v>123</v>
      </c>
      <c r="C1534" s="3">
        <v>35</v>
      </c>
      <c r="D1534" s="3">
        <v>10.41</v>
      </c>
      <c r="E1534" s="3">
        <v>20.82</v>
      </c>
      <c r="F1534" s="3">
        <v>70</v>
      </c>
      <c r="G1534" s="2">
        <v>2</v>
      </c>
      <c r="H1534" s="2" t="str">
        <f t="shared" si="115"/>
        <v>Thursday</v>
      </c>
      <c r="I1534" s="5">
        <f t="shared" si="116"/>
        <v>43744</v>
      </c>
      <c r="J1534" s="2" t="str">
        <f t="shared" si="117"/>
        <v>Sunday</v>
      </c>
      <c r="K1534" s="2" t="str">
        <f t="shared" si="118"/>
        <v>Weekday</v>
      </c>
      <c r="L1534" s="3">
        <f>IF(VLOOKUP(H1534,Discount_Days!A:C,3,0)&gt;0,VLOOKUP(H1534,Discount_Days!A:C,3,0)*NewSales_1001_1015!F1534,0)</f>
        <v>7</v>
      </c>
      <c r="M1534" s="3">
        <f t="shared" si="119"/>
        <v>63</v>
      </c>
    </row>
    <row r="1535" spans="1:13" x14ac:dyDescent="0.35">
      <c r="A1535" s="5">
        <v>43742</v>
      </c>
      <c r="B1535" s="2" t="s">
        <v>123</v>
      </c>
      <c r="C1535" s="3">
        <v>35</v>
      </c>
      <c r="D1535" s="3">
        <v>10.41</v>
      </c>
      <c r="E1535" s="3">
        <v>10.41</v>
      </c>
      <c r="F1535" s="3">
        <v>35</v>
      </c>
      <c r="G1535" s="2">
        <v>1</v>
      </c>
      <c r="H1535" s="2" t="str">
        <f t="shared" si="115"/>
        <v>Friday</v>
      </c>
      <c r="I1535" s="5">
        <f t="shared" si="116"/>
        <v>43745</v>
      </c>
      <c r="J1535" s="2" t="str">
        <f t="shared" si="117"/>
        <v>Monday</v>
      </c>
      <c r="K1535" s="2" t="str">
        <f t="shared" si="118"/>
        <v>Weekday</v>
      </c>
      <c r="L1535" s="3">
        <f>IF(VLOOKUP(H1535,Discount_Days!A:C,3,0)&gt;0,VLOOKUP(H1535,Discount_Days!A:C,3,0)*NewSales_1001_1015!F1535,0)</f>
        <v>0</v>
      </c>
      <c r="M1535" s="3">
        <f t="shared" si="119"/>
        <v>35</v>
      </c>
    </row>
    <row r="1536" spans="1:13" x14ac:dyDescent="0.35">
      <c r="A1536" s="5">
        <v>43742</v>
      </c>
      <c r="B1536" s="2" t="s">
        <v>123</v>
      </c>
      <c r="C1536" s="3">
        <v>50</v>
      </c>
      <c r="D1536" s="3">
        <v>14.25</v>
      </c>
      <c r="E1536" s="3">
        <v>14.25</v>
      </c>
      <c r="F1536" s="3">
        <v>50</v>
      </c>
      <c r="G1536" s="2">
        <v>1</v>
      </c>
      <c r="H1536" s="2" t="str">
        <f t="shared" si="115"/>
        <v>Friday</v>
      </c>
      <c r="I1536" s="5">
        <f t="shared" si="116"/>
        <v>43745</v>
      </c>
      <c r="J1536" s="2" t="str">
        <f t="shared" si="117"/>
        <v>Monday</v>
      </c>
      <c r="K1536" s="2" t="str">
        <f t="shared" si="118"/>
        <v>Weekday</v>
      </c>
      <c r="L1536" s="3">
        <f>IF(VLOOKUP(H1536,Discount_Days!A:C,3,0)&gt;0,VLOOKUP(H1536,Discount_Days!A:C,3,0)*NewSales_1001_1015!F1536,0)</f>
        <v>0</v>
      </c>
      <c r="M1536" s="3">
        <f t="shared" si="119"/>
        <v>50</v>
      </c>
    </row>
    <row r="1537" spans="1:13" x14ac:dyDescent="0.35">
      <c r="A1537" s="5">
        <v>43744</v>
      </c>
      <c r="B1537" s="2" t="s">
        <v>123</v>
      </c>
      <c r="C1537" s="3">
        <v>50</v>
      </c>
      <c r="D1537" s="3">
        <v>14.25</v>
      </c>
      <c r="E1537" s="3">
        <v>28.5</v>
      </c>
      <c r="F1537" s="3">
        <v>100</v>
      </c>
      <c r="G1537" s="2">
        <v>2</v>
      </c>
      <c r="H1537" s="2" t="str">
        <f t="shared" si="115"/>
        <v>Sunday</v>
      </c>
      <c r="I1537" s="5">
        <f t="shared" si="116"/>
        <v>43747</v>
      </c>
      <c r="J1537" s="2" t="str">
        <f t="shared" si="117"/>
        <v>Wednesday</v>
      </c>
      <c r="K1537" s="2" t="str">
        <f t="shared" si="118"/>
        <v>Weekend</v>
      </c>
      <c r="L1537" s="3">
        <f>IF(VLOOKUP(H1537,Discount_Days!A:C,3,0)&gt;0,VLOOKUP(H1537,Discount_Days!A:C,3,0)*NewSales_1001_1015!F1537,0)</f>
        <v>0</v>
      </c>
      <c r="M1537" s="3">
        <f t="shared" si="119"/>
        <v>100</v>
      </c>
    </row>
    <row r="1538" spans="1:13" x14ac:dyDescent="0.35">
      <c r="A1538" s="5">
        <v>43744</v>
      </c>
      <c r="B1538" s="2" t="s">
        <v>123</v>
      </c>
      <c r="C1538" s="3">
        <v>100</v>
      </c>
      <c r="D1538" s="3">
        <v>31.53</v>
      </c>
      <c r="E1538" s="3">
        <v>31.53</v>
      </c>
      <c r="F1538" s="3">
        <v>100</v>
      </c>
      <c r="G1538" s="2">
        <v>1</v>
      </c>
      <c r="H1538" s="2" t="str">
        <f t="shared" si="115"/>
        <v>Sunday</v>
      </c>
      <c r="I1538" s="5">
        <f t="shared" si="116"/>
        <v>43747</v>
      </c>
      <c r="J1538" s="2" t="str">
        <f t="shared" si="117"/>
        <v>Wednesday</v>
      </c>
      <c r="K1538" s="2" t="str">
        <f t="shared" si="118"/>
        <v>Weekend</v>
      </c>
      <c r="L1538" s="3">
        <f>IF(VLOOKUP(H1538,Discount_Days!A:C,3,0)&gt;0,VLOOKUP(H1538,Discount_Days!A:C,3,0)*NewSales_1001_1015!F1538,0)</f>
        <v>0</v>
      </c>
      <c r="M1538" s="3">
        <f t="shared" si="119"/>
        <v>100</v>
      </c>
    </row>
    <row r="1539" spans="1:13" x14ac:dyDescent="0.35">
      <c r="A1539" s="5">
        <v>43745</v>
      </c>
      <c r="B1539" s="2" t="s">
        <v>123</v>
      </c>
      <c r="C1539" s="3">
        <v>35</v>
      </c>
      <c r="D1539" s="3">
        <v>10.41</v>
      </c>
      <c r="E1539" s="3">
        <v>20.82</v>
      </c>
      <c r="F1539" s="3">
        <v>70</v>
      </c>
      <c r="G1539" s="2">
        <v>2</v>
      </c>
      <c r="H1539" s="2" t="str">
        <f t="shared" ref="H1539:H1602" si="120">TEXT(A1539,"dddd")</f>
        <v>Monday</v>
      </c>
      <c r="I1539" s="5">
        <f t="shared" ref="I1539:I1602" si="121">A1539+3</f>
        <v>43748</v>
      </c>
      <c r="J1539" s="2" t="str">
        <f t="shared" ref="J1539:J1602" si="122">TEXT(I1539,"dddd")</f>
        <v>Thursday</v>
      </c>
      <c r="K1539" s="2" t="str">
        <f t="shared" ref="K1539:K1602" si="123">IF(OR(H1539="Mondayday",H1539="Tuesday",H1539="Wednesday",H1539="Thursday",H1539="Friday"),"Weekday","Weekend")</f>
        <v>Weekend</v>
      </c>
      <c r="L1539" s="3">
        <f>IF(VLOOKUP(H1539,Discount_Days!A:C,3,0)&gt;0,VLOOKUP(H1539,Discount_Days!A:C,3,0)*NewSales_1001_1015!F1539,0)</f>
        <v>0</v>
      </c>
      <c r="M1539" s="3">
        <f t="shared" ref="M1539:M1602" si="124">F1539-L1539</f>
        <v>70</v>
      </c>
    </row>
    <row r="1540" spans="1:13" x14ac:dyDescent="0.35">
      <c r="A1540" s="5">
        <v>43746</v>
      </c>
      <c r="B1540" s="2" t="s">
        <v>123</v>
      </c>
      <c r="C1540" s="3">
        <v>35</v>
      </c>
      <c r="D1540" s="3">
        <v>10.41</v>
      </c>
      <c r="E1540" s="3">
        <v>20.82</v>
      </c>
      <c r="F1540" s="3">
        <v>70</v>
      </c>
      <c r="G1540" s="2">
        <v>2</v>
      </c>
      <c r="H1540" s="2" t="str">
        <f t="shared" si="120"/>
        <v>Tuesday</v>
      </c>
      <c r="I1540" s="5">
        <f t="shared" si="121"/>
        <v>43749</v>
      </c>
      <c r="J1540" s="2" t="str">
        <f t="shared" si="122"/>
        <v>Friday</v>
      </c>
      <c r="K1540" s="2" t="str">
        <f t="shared" si="123"/>
        <v>Weekday</v>
      </c>
      <c r="L1540" s="3">
        <f>IF(VLOOKUP(H1540,Discount_Days!A:C,3,0)&gt;0,VLOOKUP(H1540,Discount_Days!A:C,3,0)*NewSales_1001_1015!F1540,0)</f>
        <v>3.5</v>
      </c>
      <c r="M1540" s="3">
        <f t="shared" si="124"/>
        <v>66.5</v>
      </c>
    </row>
    <row r="1541" spans="1:13" x14ac:dyDescent="0.35">
      <c r="A1541" s="5">
        <v>43746</v>
      </c>
      <c r="B1541" s="2" t="s">
        <v>123</v>
      </c>
      <c r="C1541" s="3">
        <v>50</v>
      </c>
      <c r="D1541" s="3">
        <v>14.25</v>
      </c>
      <c r="E1541" s="3">
        <v>14.25</v>
      </c>
      <c r="F1541" s="3">
        <v>50</v>
      </c>
      <c r="G1541" s="2">
        <v>1</v>
      </c>
      <c r="H1541" s="2" t="str">
        <f t="shared" si="120"/>
        <v>Tuesday</v>
      </c>
      <c r="I1541" s="5">
        <f t="shared" si="121"/>
        <v>43749</v>
      </c>
      <c r="J1541" s="2" t="str">
        <f t="shared" si="122"/>
        <v>Friday</v>
      </c>
      <c r="K1541" s="2" t="str">
        <f t="shared" si="123"/>
        <v>Weekday</v>
      </c>
      <c r="L1541" s="3">
        <f>IF(VLOOKUP(H1541,Discount_Days!A:C,3,0)&gt;0,VLOOKUP(H1541,Discount_Days!A:C,3,0)*NewSales_1001_1015!F1541,0)</f>
        <v>2.5</v>
      </c>
      <c r="M1541" s="3">
        <f t="shared" si="124"/>
        <v>47.5</v>
      </c>
    </row>
    <row r="1542" spans="1:13" x14ac:dyDescent="0.35">
      <c r="A1542" s="5">
        <v>43747</v>
      </c>
      <c r="B1542" s="2" t="s">
        <v>123</v>
      </c>
      <c r="C1542" s="3">
        <v>35</v>
      </c>
      <c r="D1542" s="3">
        <v>10.41</v>
      </c>
      <c r="E1542" s="3">
        <v>10.41</v>
      </c>
      <c r="F1542" s="3">
        <v>35</v>
      </c>
      <c r="G1542" s="2">
        <v>1</v>
      </c>
      <c r="H1542" s="2" t="str">
        <f t="shared" si="120"/>
        <v>Wednesday</v>
      </c>
      <c r="I1542" s="5">
        <f t="shared" si="121"/>
        <v>43750</v>
      </c>
      <c r="J1542" s="2" t="str">
        <f t="shared" si="122"/>
        <v>Saturday</v>
      </c>
      <c r="K1542" s="2" t="str">
        <f t="shared" si="123"/>
        <v>Weekday</v>
      </c>
      <c r="L1542" s="3">
        <f>IF(VLOOKUP(H1542,Discount_Days!A:C,3,0)&gt;0,VLOOKUP(H1542,Discount_Days!A:C,3,0)*NewSales_1001_1015!F1542,0)</f>
        <v>0</v>
      </c>
      <c r="M1542" s="3">
        <f t="shared" si="124"/>
        <v>35</v>
      </c>
    </row>
    <row r="1543" spans="1:13" x14ac:dyDescent="0.35">
      <c r="A1543" s="5">
        <v>43750</v>
      </c>
      <c r="B1543" s="2" t="s">
        <v>123</v>
      </c>
      <c r="C1543" s="3">
        <v>35</v>
      </c>
      <c r="D1543" s="3">
        <v>10.41</v>
      </c>
      <c r="E1543" s="3">
        <v>10.41</v>
      </c>
      <c r="F1543" s="3">
        <v>35</v>
      </c>
      <c r="G1543" s="2">
        <v>1</v>
      </c>
      <c r="H1543" s="2" t="str">
        <f t="shared" si="120"/>
        <v>Saturday</v>
      </c>
      <c r="I1543" s="5">
        <f t="shared" si="121"/>
        <v>43753</v>
      </c>
      <c r="J1543" s="2" t="str">
        <f t="shared" si="122"/>
        <v>Tuesday</v>
      </c>
      <c r="K1543" s="2" t="str">
        <f t="shared" si="123"/>
        <v>Weekend</v>
      </c>
      <c r="L1543" s="3">
        <f>IF(VLOOKUP(H1543,Discount_Days!A:C,3,0)&gt;0,VLOOKUP(H1543,Discount_Days!A:C,3,0)*NewSales_1001_1015!F1543,0)</f>
        <v>0</v>
      </c>
      <c r="M1543" s="3">
        <f t="shared" si="124"/>
        <v>35</v>
      </c>
    </row>
    <row r="1544" spans="1:13" x14ac:dyDescent="0.35">
      <c r="A1544" s="5">
        <v>43752</v>
      </c>
      <c r="B1544" s="2" t="s">
        <v>123</v>
      </c>
      <c r="C1544" s="3">
        <v>35</v>
      </c>
      <c r="D1544" s="3">
        <v>10.41</v>
      </c>
      <c r="E1544" s="3">
        <v>10.41</v>
      </c>
      <c r="F1544" s="3">
        <v>35</v>
      </c>
      <c r="G1544" s="2">
        <v>1</v>
      </c>
      <c r="H1544" s="2" t="str">
        <f t="shared" si="120"/>
        <v>Monday</v>
      </c>
      <c r="I1544" s="5">
        <f t="shared" si="121"/>
        <v>43755</v>
      </c>
      <c r="J1544" s="2" t="str">
        <f t="shared" si="122"/>
        <v>Thursday</v>
      </c>
      <c r="K1544" s="2" t="str">
        <f t="shared" si="123"/>
        <v>Weekend</v>
      </c>
      <c r="L1544" s="3">
        <f>IF(VLOOKUP(H1544,Discount_Days!A:C,3,0)&gt;0,VLOOKUP(H1544,Discount_Days!A:C,3,0)*NewSales_1001_1015!F1544,0)</f>
        <v>0</v>
      </c>
      <c r="M1544" s="3">
        <f t="shared" si="124"/>
        <v>35</v>
      </c>
    </row>
    <row r="1545" spans="1:13" x14ac:dyDescent="0.35">
      <c r="A1545" s="5">
        <v>43739</v>
      </c>
      <c r="B1545" s="2" t="s">
        <v>154</v>
      </c>
      <c r="C1545" s="3">
        <v>39</v>
      </c>
      <c r="D1545" s="3">
        <v>14.25</v>
      </c>
      <c r="E1545" s="3">
        <v>14.25</v>
      </c>
      <c r="F1545" s="3">
        <v>39</v>
      </c>
      <c r="G1545" s="2">
        <v>1</v>
      </c>
      <c r="H1545" s="2" t="str">
        <f t="shared" si="120"/>
        <v>Tuesday</v>
      </c>
      <c r="I1545" s="5">
        <f t="shared" si="121"/>
        <v>43742</v>
      </c>
      <c r="J1545" s="2" t="str">
        <f t="shared" si="122"/>
        <v>Friday</v>
      </c>
      <c r="K1545" s="2" t="str">
        <f t="shared" si="123"/>
        <v>Weekday</v>
      </c>
      <c r="L1545" s="3">
        <f>IF(VLOOKUP(H1545,Discount_Days!A:C,3,0)&gt;0,VLOOKUP(H1545,Discount_Days!A:C,3,0)*NewSales_1001_1015!F1545,0)</f>
        <v>1.9500000000000002</v>
      </c>
      <c r="M1545" s="3">
        <f t="shared" si="124"/>
        <v>37.049999999999997</v>
      </c>
    </row>
    <row r="1546" spans="1:13" x14ac:dyDescent="0.35">
      <c r="A1546" s="5">
        <v>43743</v>
      </c>
      <c r="B1546" s="2" t="s">
        <v>154</v>
      </c>
      <c r="C1546" s="3">
        <v>39</v>
      </c>
      <c r="D1546" s="3">
        <v>14.25</v>
      </c>
      <c r="E1546" s="3">
        <v>14.25</v>
      </c>
      <c r="F1546" s="3">
        <v>39</v>
      </c>
      <c r="G1546" s="2">
        <v>1</v>
      </c>
      <c r="H1546" s="2" t="str">
        <f t="shared" si="120"/>
        <v>Saturday</v>
      </c>
      <c r="I1546" s="5">
        <f t="shared" si="121"/>
        <v>43746</v>
      </c>
      <c r="J1546" s="2" t="str">
        <f t="shared" si="122"/>
        <v>Tuesday</v>
      </c>
      <c r="K1546" s="2" t="str">
        <f t="shared" si="123"/>
        <v>Weekend</v>
      </c>
      <c r="L1546" s="3">
        <f>IF(VLOOKUP(H1546,Discount_Days!A:C,3,0)&gt;0,VLOOKUP(H1546,Discount_Days!A:C,3,0)*NewSales_1001_1015!F1546,0)</f>
        <v>0</v>
      </c>
      <c r="M1546" s="3">
        <f t="shared" si="124"/>
        <v>39</v>
      </c>
    </row>
    <row r="1547" spans="1:13" x14ac:dyDescent="0.35">
      <c r="A1547" s="5">
        <v>43751</v>
      </c>
      <c r="B1547" s="2" t="s">
        <v>154</v>
      </c>
      <c r="C1547" s="3">
        <v>39</v>
      </c>
      <c r="D1547" s="3">
        <v>14.25</v>
      </c>
      <c r="E1547" s="3">
        <v>14.25</v>
      </c>
      <c r="F1547" s="3">
        <v>39</v>
      </c>
      <c r="G1547" s="2">
        <v>1</v>
      </c>
      <c r="H1547" s="2" t="str">
        <f t="shared" si="120"/>
        <v>Sunday</v>
      </c>
      <c r="I1547" s="5">
        <f t="shared" si="121"/>
        <v>43754</v>
      </c>
      <c r="J1547" s="2" t="str">
        <f t="shared" si="122"/>
        <v>Wednesday</v>
      </c>
      <c r="K1547" s="2" t="str">
        <f t="shared" si="123"/>
        <v>Weekend</v>
      </c>
      <c r="L1547" s="3">
        <f>IF(VLOOKUP(H1547,Discount_Days!A:C,3,0)&gt;0,VLOOKUP(H1547,Discount_Days!A:C,3,0)*NewSales_1001_1015!F1547,0)</f>
        <v>0</v>
      </c>
      <c r="M1547" s="3">
        <f t="shared" si="124"/>
        <v>39</v>
      </c>
    </row>
    <row r="1548" spans="1:13" x14ac:dyDescent="0.35">
      <c r="A1548" s="5">
        <v>43753</v>
      </c>
      <c r="B1548" s="2" t="s">
        <v>154</v>
      </c>
      <c r="C1548" s="3">
        <v>39</v>
      </c>
      <c r="D1548" s="3">
        <v>14.25</v>
      </c>
      <c r="E1548" s="3">
        <v>14.25</v>
      </c>
      <c r="F1548" s="3">
        <v>39</v>
      </c>
      <c r="G1548" s="2">
        <v>1</v>
      </c>
      <c r="H1548" s="2" t="str">
        <f t="shared" si="120"/>
        <v>Tuesday</v>
      </c>
      <c r="I1548" s="5">
        <f t="shared" si="121"/>
        <v>43756</v>
      </c>
      <c r="J1548" s="2" t="str">
        <f t="shared" si="122"/>
        <v>Friday</v>
      </c>
      <c r="K1548" s="2" t="str">
        <f t="shared" si="123"/>
        <v>Weekday</v>
      </c>
      <c r="L1548" s="3">
        <f>IF(VLOOKUP(H1548,Discount_Days!A:C,3,0)&gt;0,VLOOKUP(H1548,Discount_Days!A:C,3,0)*NewSales_1001_1015!F1548,0)</f>
        <v>1.9500000000000002</v>
      </c>
      <c r="M1548" s="3">
        <f t="shared" si="124"/>
        <v>37.049999999999997</v>
      </c>
    </row>
    <row r="1549" spans="1:13" x14ac:dyDescent="0.35">
      <c r="A1549" s="5">
        <v>43741</v>
      </c>
      <c r="B1549" s="2" t="s">
        <v>180</v>
      </c>
      <c r="C1549" s="3">
        <v>15</v>
      </c>
      <c r="D1549" s="3">
        <v>5.76</v>
      </c>
      <c r="E1549" s="3">
        <v>5.76</v>
      </c>
      <c r="F1549" s="3">
        <v>15</v>
      </c>
      <c r="G1549" s="2">
        <v>1</v>
      </c>
      <c r="H1549" s="2" t="str">
        <f t="shared" si="120"/>
        <v>Thursday</v>
      </c>
      <c r="I1549" s="5">
        <f t="shared" si="121"/>
        <v>43744</v>
      </c>
      <c r="J1549" s="2" t="str">
        <f t="shared" si="122"/>
        <v>Sunday</v>
      </c>
      <c r="K1549" s="2" t="str">
        <f t="shared" si="123"/>
        <v>Weekday</v>
      </c>
      <c r="L1549" s="3">
        <f>IF(VLOOKUP(H1549,Discount_Days!A:C,3,0)&gt;0,VLOOKUP(H1549,Discount_Days!A:C,3,0)*NewSales_1001_1015!F1549,0)</f>
        <v>1.5</v>
      </c>
      <c r="M1549" s="3">
        <f t="shared" si="124"/>
        <v>13.5</v>
      </c>
    </row>
    <row r="1550" spans="1:13" x14ac:dyDescent="0.35">
      <c r="A1550" s="5">
        <v>43742</v>
      </c>
      <c r="B1550" s="2" t="s">
        <v>180</v>
      </c>
      <c r="C1550" s="3">
        <v>15</v>
      </c>
      <c r="D1550" s="3">
        <v>5.76</v>
      </c>
      <c r="E1550" s="3">
        <v>5.76</v>
      </c>
      <c r="F1550" s="3">
        <v>15</v>
      </c>
      <c r="G1550" s="2">
        <v>1</v>
      </c>
      <c r="H1550" s="2" t="str">
        <f t="shared" si="120"/>
        <v>Friday</v>
      </c>
      <c r="I1550" s="5">
        <f t="shared" si="121"/>
        <v>43745</v>
      </c>
      <c r="J1550" s="2" t="str">
        <f t="shared" si="122"/>
        <v>Monday</v>
      </c>
      <c r="K1550" s="2" t="str">
        <f t="shared" si="123"/>
        <v>Weekday</v>
      </c>
      <c r="L1550" s="3">
        <f>IF(VLOOKUP(H1550,Discount_Days!A:C,3,0)&gt;0,VLOOKUP(H1550,Discount_Days!A:C,3,0)*NewSales_1001_1015!F1550,0)</f>
        <v>0</v>
      </c>
      <c r="M1550" s="3">
        <f t="shared" si="124"/>
        <v>15</v>
      </c>
    </row>
    <row r="1551" spans="1:13" x14ac:dyDescent="0.35">
      <c r="A1551" s="5">
        <v>43750</v>
      </c>
      <c r="B1551" s="2" t="s">
        <v>180</v>
      </c>
      <c r="C1551" s="3">
        <v>15</v>
      </c>
      <c r="D1551" s="3">
        <v>5.76</v>
      </c>
      <c r="E1551" s="3">
        <v>5.76</v>
      </c>
      <c r="F1551" s="3">
        <v>15</v>
      </c>
      <c r="G1551" s="2">
        <v>1</v>
      </c>
      <c r="H1551" s="2" t="str">
        <f t="shared" si="120"/>
        <v>Saturday</v>
      </c>
      <c r="I1551" s="5">
        <f t="shared" si="121"/>
        <v>43753</v>
      </c>
      <c r="J1551" s="2" t="str">
        <f t="shared" si="122"/>
        <v>Tuesday</v>
      </c>
      <c r="K1551" s="2" t="str">
        <f t="shared" si="123"/>
        <v>Weekend</v>
      </c>
      <c r="L1551" s="3">
        <f>IF(VLOOKUP(H1551,Discount_Days!A:C,3,0)&gt;0,VLOOKUP(H1551,Discount_Days!A:C,3,0)*NewSales_1001_1015!F1551,0)</f>
        <v>0</v>
      </c>
      <c r="M1551" s="3">
        <f t="shared" si="124"/>
        <v>15</v>
      </c>
    </row>
    <row r="1552" spans="1:13" x14ac:dyDescent="0.35">
      <c r="A1552" s="5">
        <v>43739</v>
      </c>
      <c r="B1552" s="2" t="s">
        <v>181</v>
      </c>
      <c r="C1552" s="3">
        <v>30</v>
      </c>
      <c r="D1552" s="3">
        <v>8.16</v>
      </c>
      <c r="E1552" s="3">
        <v>8.16</v>
      </c>
      <c r="F1552" s="3">
        <v>30</v>
      </c>
      <c r="G1552" s="2">
        <v>1</v>
      </c>
      <c r="H1552" s="2" t="str">
        <f t="shared" si="120"/>
        <v>Tuesday</v>
      </c>
      <c r="I1552" s="5">
        <f t="shared" si="121"/>
        <v>43742</v>
      </c>
      <c r="J1552" s="2" t="str">
        <f t="shared" si="122"/>
        <v>Friday</v>
      </c>
      <c r="K1552" s="2" t="str">
        <f t="shared" si="123"/>
        <v>Weekday</v>
      </c>
      <c r="L1552" s="3">
        <f>IF(VLOOKUP(H1552,Discount_Days!A:C,3,0)&gt;0,VLOOKUP(H1552,Discount_Days!A:C,3,0)*NewSales_1001_1015!F1552,0)</f>
        <v>1.5</v>
      </c>
      <c r="M1552" s="3">
        <f t="shared" si="124"/>
        <v>28.5</v>
      </c>
    </row>
    <row r="1553" spans="1:13" x14ac:dyDescent="0.35">
      <c r="A1553" s="5">
        <v>43740</v>
      </c>
      <c r="B1553" s="2" t="s">
        <v>181</v>
      </c>
      <c r="C1553" s="3">
        <v>30</v>
      </c>
      <c r="D1553" s="3">
        <v>8.16</v>
      </c>
      <c r="E1553" s="3">
        <v>16.32</v>
      </c>
      <c r="F1553" s="3">
        <v>60</v>
      </c>
      <c r="G1553" s="2">
        <v>2</v>
      </c>
      <c r="H1553" s="2" t="str">
        <f t="shared" si="120"/>
        <v>Wednesday</v>
      </c>
      <c r="I1553" s="5">
        <f t="shared" si="121"/>
        <v>43743</v>
      </c>
      <c r="J1553" s="2" t="str">
        <f t="shared" si="122"/>
        <v>Saturday</v>
      </c>
      <c r="K1553" s="2" t="str">
        <f t="shared" si="123"/>
        <v>Weekday</v>
      </c>
      <c r="L1553" s="3">
        <f>IF(VLOOKUP(H1553,Discount_Days!A:C,3,0)&gt;0,VLOOKUP(H1553,Discount_Days!A:C,3,0)*NewSales_1001_1015!F1553,0)</f>
        <v>0</v>
      </c>
      <c r="M1553" s="3">
        <f t="shared" si="124"/>
        <v>60</v>
      </c>
    </row>
    <row r="1554" spans="1:13" x14ac:dyDescent="0.35">
      <c r="A1554" s="5">
        <v>43745</v>
      </c>
      <c r="B1554" s="2" t="s">
        <v>181</v>
      </c>
      <c r="C1554" s="3">
        <v>30</v>
      </c>
      <c r="D1554" s="3">
        <v>8.16</v>
      </c>
      <c r="E1554" s="3">
        <v>8.16</v>
      </c>
      <c r="F1554" s="3">
        <v>30</v>
      </c>
      <c r="G1554" s="2">
        <v>1</v>
      </c>
      <c r="H1554" s="2" t="str">
        <f t="shared" si="120"/>
        <v>Monday</v>
      </c>
      <c r="I1554" s="5">
        <f t="shared" si="121"/>
        <v>43748</v>
      </c>
      <c r="J1554" s="2" t="str">
        <f t="shared" si="122"/>
        <v>Thursday</v>
      </c>
      <c r="K1554" s="2" t="str">
        <f t="shared" si="123"/>
        <v>Weekend</v>
      </c>
      <c r="L1554" s="3">
        <f>IF(VLOOKUP(H1554,Discount_Days!A:C,3,0)&gt;0,VLOOKUP(H1554,Discount_Days!A:C,3,0)*NewSales_1001_1015!F1554,0)</f>
        <v>0</v>
      </c>
      <c r="M1554" s="3">
        <f t="shared" si="124"/>
        <v>30</v>
      </c>
    </row>
    <row r="1555" spans="1:13" x14ac:dyDescent="0.35">
      <c r="A1555" s="5">
        <v>43746</v>
      </c>
      <c r="B1555" s="2" t="s">
        <v>181</v>
      </c>
      <c r="C1555" s="3">
        <v>30</v>
      </c>
      <c r="D1555" s="3">
        <v>8.16</v>
      </c>
      <c r="E1555" s="3">
        <v>16.32</v>
      </c>
      <c r="F1555" s="3">
        <v>60</v>
      </c>
      <c r="G1555" s="2">
        <v>2</v>
      </c>
      <c r="H1555" s="2" t="str">
        <f t="shared" si="120"/>
        <v>Tuesday</v>
      </c>
      <c r="I1555" s="5">
        <f t="shared" si="121"/>
        <v>43749</v>
      </c>
      <c r="J1555" s="2" t="str">
        <f t="shared" si="122"/>
        <v>Friday</v>
      </c>
      <c r="K1555" s="2" t="str">
        <f t="shared" si="123"/>
        <v>Weekday</v>
      </c>
      <c r="L1555" s="3">
        <f>IF(VLOOKUP(H1555,Discount_Days!A:C,3,0)&gt;0,VLOOKUP(H1555,Discount_Days!A:C,3,0)*NewSales_1001_1015!F1555,0)</f>
        <v>3</v>
      </c>
      <c r="M1555" s="3">
        <f t="shared" si="124"/>
        <v>57</v>
      </c>
    </row>
    <row r="1556" spans="1:13" x14ac:dyDescent="0.35">
      <c r="A1556" s="5">
        <v>43747</v>
      </c>
      <c r="B1556" s="2" t="s">
        <v>181</v>
      </c>
      <c r="C1556" s="3">
        <v>30</v>
      </c>
      <c r="D1556" s="3">
        <v>8.16</v>
      </c>
      <c r="E1556" s="3">
        <v>8.16</v>
      </c>
      <c r="F1556" s="3">
        <v>30</v>
      </c>
      <c r="G1556" s="2">
        <v>1</v>
      </c>
      <c r="H1556" s="2" t="str">
        <f t="shared" si="120"/>
        <v>Wednesday</v>
      </c>
      <c r="I1556" s="5">
        <f t="shared" si="121"/>
        <v>43750</v>
      </c>
      <c r="J1556" s="2" t="str">
        <f t="shared" si="122"/>
        <v>Saturday</v>
      </c>
      <c r="K1556" s="2" t="str">
        <f t="shared" si="123"/>
        <v>Weekday</v>
      </c>
      <c r="L1556" s="3">
        <f>IF(VLOOKUP(H1556,Discount_Days!A:C,3,0)&gt;0,VLOOKUP(H1556,Discount_Days!A:C,3,0)*NewSales_1001_1015!F1556,0)</f>
        <v>0</v>
      </c>
      <c r="M1556" s="3">
        <f t="shared" si="124"/>
        <v>30</v>
      </c>
    </row>
    <row r="1557" spans="1:13" x14ac:dyDescent="0.35">
      <c r="A1557" s="5">
        <v>43748</v>
      </c>
      <c r="B1557" s="2" t="s">
        <v>181</v>
      </c>
      <c r="C1557" s="3">
        <v>30</v>
      </c>
      <c r="D1557" s="3">
        <v>8.16</v>
      </c>
      <c r="E1557" s="3">
        <v>8.16</v>
      </c>
      <c r="F1557" s="3">
        <v>30</v>
      </c>
      <c r="G1557" s="2">
        <v>1</v>
      </c>
      <c r="H1557" s="2" t="str">
        <f t="shared" si="120"/>
        <v>Thursday</v>
      </c>
      <c r="I1557" s="5">
        <f t="shared" si="121"/>
        <v>43751</v>
      </c>
      <c r="J1557" s="2" t="str">
        <f t="shared" si="122"/>
        <v>Sunday</v>
      </c>
      <c r="K1557" s="2" t="str">
        <f t="shared" si="123"/>
        <v>Weekday</v>
      </c>
      <c r="L1557" s="3">
        <f>IF(VLOOKUP(H1557,Discount_Days!A:C,3,0)&gt;0,VLOOKUP(H1557,Discount_Days!A:C,3,0)*NewSales_1001_1015!F1557,0)</f>
        <v>3</v>
      </c>
      <c r="M1557" s="3">
        <f t="shared" si="124"/>
        <v>27</v>
      </c>
    </row>
    <row r="1558" spans="1:13" x14ac:dyDescent="0.35">
      <c r="A1558" s="5">
        <v>43751</v>
      </c>
      <c r="B1558" s="2" t="s">
        <v>181</v>
      </c>
      <c r="C1558" s="3">
        <v>30</v>
      </c>
      <c r="D1558" s="3">
        <v>8.16</v>
      </c>
      <c r="E1558" s="3">
        <v>8.16</v>
      </c>
      <c r="F1558" s="3">
        <v>30</v>
      </c>
      <c r="G1558" s="2">
        <v>1</v>
      </c>
      <c r="H1558" s="2" t="str">
        <f t="shared" si="120"/>
        <v>Sunday</v>
      </c>
      <c r="I1558" s="5">
        <f t="shared" si="121"/>
        <v>43754</v>
      </c>
      <c r="J1558" s="2" t="str">
        <f t="shared" si="122"/>
        <v>Wednesday</v>
      </c>
      <c r="K1558" s="2" t="str">
        <f t="shared" si="123"/>
        <v>Weekend</v>
      </c>
      <c r="L1558" s="3">
        <f>IF(VLOOKUP(H1558,Discount_Days!A:C,3,0)&gt;0,VLOOKUP(H1558,Discount_Days!A:C,3,0)*NewSales_1001_1015!F1558,0)</f>
        <v>0</v>
      </c>
      <c r="M1558" s="3">
        <f t="shared" si="124"/>
        <v>30</v>
      </c>
    </row>
    <row r="1559" spans="1:13" x14ac:dyDescent="0.35">
      <c r="A1559" s="5">
        <v>43753</v>
      </c>
      <c r="B1559" s="2" t="s">
        <v>181</v>
      </c>
      <c r="C1559" s="3">
        <v>30</v>
      </c>
      <c r="D1559" s="3">
        <v>8.16</v>
      </c>
      <c r="E1559" s="3">
        <v>8.16</v>
      </c>
      <c r="F1559" s="3">
        <v>30</v>
      </c>
      <c r="G1559" s="2">
        <v>1</v>
      </c>
      <c r="H1559" s="2" t="str">
        <f t="shared" si="120"/>
        <v>Tuesday</v>
      </c>
      <c r="I1559" s="5">
        <f t="shared" si="121"/>
        <v>43756</v>
      </c>
      <c r="J1559" s="2" t="str">
        <f t="shared" si="122"/>
        <v>Friday</v>
      </c>
      <c r="K1559" s="2" t="str">
        <f t="shared" si="123"/>
        <v>Weekday</v>
      </c>
      <c r="L1559" s="3">
        <f>IF(VLOOKUP(H1559,Discount_Days!A:C,3,0)&gt;0,VLOOKUP(H1559,Discount_Days!A:C,3,0)*NewSales_1001_1015!F1559,0)</f>
        <v>1.5</v>
      </c>
      <c r="M1559" s="3">
        <f t="shared" si="124"/>
        <v>28.5</v>
      </c>
    </row>
    <row r="1560" spans="1:13" x14ac:dyDescent="0.35">
      <c r="A1560" s="5">
        <v>43740</v>
      </c>
      <c r="B1560" s="2" t="s">
        <v>199</v>
      </c>
      <c r="C1560" s="3">
        <v>19</v>
      </c>
      <c r="D1560" s="3">
        <v>4.05</v>
      </c>
      <c r="E1560" s="3">
        <v>4.05</v>
      </c>
      <c r="F1560" s="3">
        <v>19</v>
      </c>
      <c r="G1560" s="2">
        <v>1</v>
      </c>
      <c r="H1560" s="2" t="str">
        <f t="shared" si="120"/>
        <v>Wednesday</v>
      </c>
      <c r="I1560" s="5">
        <f t="shared" si="121"/>
        <v>43743</v>
      </c>
      <c r="J1560" s="2" t="str">
        <f t="shared" si="122"/>
        <v>Saturday</v>
      </c>
      <c r="K1560" s="2" t="str">
        <f t="shared" si="123"/>
        <v>Weekday</v>
      </c>
      <c r="L1560" s="3">
        <f>IF(VLOOKUP(H1560,Discount_Days!A:C,3,0)&gt;0,VLOOKUP(H1560,Discount_Days!A:C,3,0)*NewSales_1001_1015!F1560,0)</f>
        <v>0</v>
      </c>
      <c r="M1560" s="3">
        <f t="shared" si="124"/>
        <v>19</v>
      </c>
    </row>
    <row r="1561" spans="1:13" x14ac:dyDescent="0.35">
      <c r="A1561" s="5">
        <v>43750</v>
      </c>
      <c r="B1561" s="2" t="s">
        <v>199</v>
      </c>
      <c r="C1561" s="3">
        <v>19</v>
      </c>
      <c r="D1561" s="3">
        <v>4.05</v>
      </c>
      <c r="E1561" s="3">
        <v>4.05</v>
      </c>
      <c r="F1561" s="3">
        <v>19</v>
      </c>
      <c r="G1561" s="2">
        <v>1</v>
      </c>
      <c r="H1561" s="2" t="str">
        <f t="shared" si="120"/>
        <v>Saturday</v>
      </c>
      <c r="I1561" s="5">
        <f t="shared" si="121"/>
        <v>43753</v>
      </c>
      <c r="J1561" s="2" t="str">
        <f t="shared" si="122"/>
        <v>Tuesday</v>
      </c>
      <c r="K1561" s="2" t="str">
        <f t="shared" si="123"/>
        <v>Weekend</v>
      </c>
      <c r="L1561" s="3">
        <f>IF(VLOOKUP(H1561,Discount_Days!A:C,3,0)&gt;0,VLOOKUP(H1561,Discount_Days!A:C,3,0)*NewSales_1001_1015!F1561,0)</f>
        <v>0</v>
      </c>
      <c r="M1561" s="3">
        <f t="shared" si="124"/>
        <v>19</v>
      </c>
    </row>
    <row r="1562" spans="1:13" x14ac:dyDescent="0.35">
      <c r="A1562" s="5">
        <v>43751</v>
      </c>
      <c r="B1562" s="2" t="s">
        <v>199</v>
      </c>
      <c r="C1562" s="3">
        <v>19</v>
      </c>
      <c r="D1562" s="3">
        <v>4.05</v>
      </c>
      <c r="E1562" s="3">
        <v>4.05</v>
      </c>
      <c r="F1562" s="3">
        <v>19</v>
      </c>
      <c r="G1562" s="2">
        <v>1</v>
      </c>
      <c r="H1562" s="2" t="str">
        <f t="shared" si="120"/>
        <v>Sunday</v>
      </c>
      <c r="I1562" s="5">
        <f t="shared" si="121"/>
        <v>43754</v>
      </c>
      <c r="J1562" s="2" t="str">
        <f t="shared" si="122"/>
        <v>Wednesday</v>
      </c>
      <c r="K1562" s="2" t="str">
        <f t="shared" si="123"/>
        <v>Weekend</v>
      </c>
      <c r="L1562" s="3">
        <f>IF(VLOOKUP(H1562,Discount_Days!A:C,3,0)&gt;0,VLOOKUP(H1562,Discount_Days!A:C,3,0)*NewSales_1001_1015!F1562,0)</f>
        <v>0</v>
      </c>
      <c r="M1562" s="3">
        <f t="shared" si="124"/>
        <v>19</v>
      </c>
    </row>
    <row r="1563" spans="1:13" x14ac:dyDescent="0.35">
      <c r="A1563" s="5">
        <v>43739</v>
      </c>
      <c r="B1563" s="2" t="s">
        <v>125</v>
      </c>
      <c r="C1563" s="3">
        <v>40</v>
      </c>
      <c r="D1563" s="3">
        <v>7.69</v>
      </c>
      <c r="E1563" s="3">
        <v>7.69</v>
      </c>
      <c r="F1563" s="3">
        <v>40</v>
      </c>
      <c r="G1563" s="2">
        <v>1</v>
      </c>
      <c r="H1563" s="2" t="str">
        <f t="shared" si="120"/>
        <v>Tuesday</v>
      </c>
      <c r="I1563" s="5">
        <f t="shared" si="121"/>
        <v>43742</v>
      </c>
      <c r="J1563" s="2" t="str">
        <f t="shared" si="122"/>
        <v>Friday</v>
      </c>
      <c r="K1563" s="2" t="str">
        <f t="shared" si="123"/>
        <v>Weekday</v>
      </c>
      <c r="L1563" s="3">
        <f>IF(VLOOKUP(H1563,Discount_Days!A:C,3,0)&gt;0,VLOOKUP(H1563,Discount_Days!A:C,3,0)*NewSales_1001_1015!F1563,0)</f>
        <v>2</v>
      </c>
      <c r="M1563" s="3">
        <f t="shared" si="124"/>
        <v>38</v>
      </c>
    </row>
    <row r="1564" spans="1:13" x14ac:dyDescent="0.35">
      <c r="A1564" s="5">
        <v>43743</v>
      </c>
      <c r="B1564" s="2" t="s">
        <v>125</v>
      </c>
      <c r="C1564" s="3">
        <v>40</v>
      </c>
      <c r="D1564" s="3">
        <v>7.69</v>
      </c>
      <c r="E1564" s="3">
        <v>7.69</v>
      </c>
      <c r="F1564" s="3">
        <v>40</v>
      </c>
      <c r="G1564" s="2">
        <v>1</v>
      </c>
      <c r="H1564" s="2" t="str">
        <f t="shared" si="120"/>
        <v>Saturday</v>
      </c>
      <c r="I1564" s="5">
        <f t="shared" si="121"/>
        <v>43746</v>
      </c>
      <c r="J1564" s="2" t="str">
        <f t="shared" si="122"/>
        <v>Tuesday</v>
      </c>
      <c r="K1564" s="2" t="str">
        <f t="shared" si="123"/>
        <v>Weekend</v>
      </c>
      <c r="L1564" s="3">
        <f>IF(VLOOKUP(H1564,Discount_Days!A:C,3,0)&gt;0,VLOOKUP(H1564,Discount_Days!A:C,3,0)*NewSales_1001_1015!F1564,0)</f>
        <v>0</v>
      </c>
      <c r="M1564" s="3">
        <f t="shared" si="124"/>
        <v>40</v>
      </c>
    </row>
    <row r="1565" spans="1:13" x14ac:dyDescent="0.35">
      <c r="A1565" s="5">
        <v>43745</v>
      </c>
      <c r="B1565" s="2" t="s">
        <v>125</v>
      </c>
      <c r="C1565" s="3">
        <v>40</v>
      </c>
      <c r="D1565" s="3">
        <v>7.69</v>
      </c>
      <c r="E1565" s="3">
        <v>7.69</v>
      </c>
      <c r="F1565" s="3">
        <v>40</v>
      </c>
      <c r="G1565" s="2">
        <v>1</v>
      </c>
      <c r="H1565" s="2" t="str">
        <f t="shared" si="120"/>
        <v>Monday</v>
      </c>
      <c r="I1565" s="5">
        <f t="shared" si="121"/>
        <v>43748</v>
      </c>
      <c r="J1565" s="2" t="str">
        <f t="shared" si="122"/>
        <v>Thursday</v>
      </c>
      <c r="K1565" s="2" t="str">
        <f t="shared" si="123"/>
        <v>Weekend</v>
      </c>
      <c r="L1565" s="3">
        <f>IF(VLOOKUP(H1565,Discount_Days!A:C,3,0)&gt;0,VLOOKUP(H1565,Discount_Days!A:C,3,0)*NewSales_1001_1015!F1565,0)</f>
        <v>0</v>
      </c>
      <c r="M1565" s="3">
        <f t="shared" si="124"/>
        <v>40</v>
      </c>
    </row>
    <row r="1566" spans="1:13" x14ac:dyDescent="0.35">
      <c r="A1566" s="5">
        <v>43749</v>
      </c>
      <c r="B1566" s="2" t="s">
        <v>125</v>
      </c>
      <c r="C1566" s="3">
        <v>40</v>
      </c>
      <c r="D1566" s="3">
        <v>7.69</v>
      </c>
      <c r="E1566" s="3">
        <v>7.69</v>
      </c>
      <c r="F1566" s="3">
        <v>40</v>
      </c>
      <c r="G1566" s="2">
        <v>1</v>
      </c>
      <c r="H1566" s="2" t="str">
        <f t="shared" si="120"/>
        <v>Friday</v>
      </c>
      <c r="I1566" s="5">
        <f t="shared" si="121"/>
        <v>43752</v>
      </c>
      <c r="J1566" s="2" t="str">
        <f t="shared" si="122"/>
        <v>Monday</v>
      </c>
      <c r="K1566" s="2" t="str">
        <f t="shared" si="123"/>
        <v>Weekday</v>
      </c>
      <c r="L1566" s="3">
        <f>IF(VLOOKUP(H1566,Discount_Days!A:C,3,0)&gt;0,VLOOKUP(H1566,Discount_Days!A:C,3,0)*NewSales_1001_1015!F1566,0)</f>
        <v>0</v>
      </c>
      <c r="M1566" s="3">
        <f t="shared" si="124"/>
        <v>40</v>
      </c>
    </row>
    <row r="1567" spans="1:13" x14ac:dyDescent="0.35">
      <c r="A1567" s="5">
        <v>43750</v>
      </c>
      <c r="B1567" s="2" t="s">
        <v>125</v>
      </c>
      <c r="C1567" s="3">
        <v>40</v>
      </c>
      <c r="D1567" s="3">
        <v>7.69</v>
      </c>
      <c r="E1567" s="3">
        <v>7.69</v>
      </c>
      <c r="F1567" s="3">
        <v>40</v>
      </c>
      <c r="G1567" s="2">
        <v>1</v>
      </c>
      <c r="H1567" s="2" t="str">
        <f t="shared" si="120"/>
        <v>Saturday</v>
      </c>
      <c r="I1567" s="5">
        <f t="shared" si="121"/>
        <v>43753</v>
      </c>
      <c r="J1567" s="2" t="str">
        <f t="shared" si="122"/>
        <v>Tuesday</v>
      </c>
      <c r="K1567" s="2" t="str">
        <f t="shared" si="123"/>
        <v>Weekend</v>
      </c>
      <c r="L1567" s="3">
        <f>IF(VLOOKUP(H1567,Discount_Days!A:C,3,0)&gt;0,VLOOKUP(H1567,Discount_Days!A:C,3,0)*NewSales_1001_1015!F1567,0)</f>
        <v>0</v>
      </c>
      <c r="M1567" s="3">
        <f t="shared" si="124"/>
        <v>40</v>
      </c>
    </row>
    <row r="1568" spans="1:13" x14ac:dyDescent="0.35">
      <c r="A1568" s="5">
        <v>43743</v>
      </c>
      <c r="B1568" s="2" t="s">
        <v>200</v>
      </c>
      <c r="C1568" s="3">
        <v>25</v>
      </c>
      <c r="D1568" s="3">
        <v>7.77</v>
      </c>
      <c r="E1568" s="3">
        <v>7.77</v>
      </c>
      <c r="F1568" s="3">
        <v>25</v>
      </c>
      <c r="G1568" s="2">
        <v>1</v>
      </c>
      <c r="H1568" s="2" t="str">
        <f t="shared" si="120"/>
        <v>Saturday</v>
      </c>
      <c r="I1568" s="5">
        <f t="shared" si="121"/>
        <v>43746</v>
      </c>
      <c r="J1568" s="2" t="str">
        <f t="shared" si="122"/>
        <v>Tuesday</v>
      </c>
      <c r="K1568" s="2" t="str">
        <f t="shared" si="123"/>
        <v>Weekend</v>
      </c>
      <c r="L1568" s="3">
        <f>IF(VLOOKUP(H1568,Discount_Days!A:C,3,0)&gt;0,VLOOKUP(H1568,Discount_Days!A:C,3,0)*NewSales_1001_1015!F1568,0)</f>
        <v>0</v>
      </c>
      <c r="M1568" s="3">
        <f t="shared" si="124"/>
        <v>25</v>
      </c>
    </row>
    <row r="1569" spans="1:13" x14ac:dyDescent="0.35">
      <c r="A1569" s="5">
        <v>43739</v>
      </c>
      <c r="B1569" s="2" t="s">
        <v>83</v>
      </c>
      <c r="C1569" s="3">
        <v>9</v>
      </c>
      <c r="D1569" s="3">
        <v>2.88</v>
      </c>
      <c r="E1569" s="3">
        <v>2.88</v>
      </c>
      <c r="F1569" s="3">
        <v>9</v>
      </c>
      <c r="G1569" s="2">
        <v>1</v>
      </c>
      <c r="H1569" s="2" t="str">
        <f t="shared" si="120"/>
        <v>Tuesday</v>
      </c>
      <c r="I1569" s="5">
        <f t="shared" si="121"/>
        <v>43742</v>
      </c>
      <c r="J1569" s="2" t="str">
        <f t="shared" si="122"/>
        <v>Friday</v>
      </c>
      <c r="K1569" s="2" t="str">
        <f t="shared" si="123"/>
        <v>Weekday</v>
      </c>
      <c r="L1569" s="3">
        <f>IF(VLOOKUP(H1569,Discount_Days!A:C,3,0)&gt;0,VLOOKUP(H1569,Discount_Days!A:C,3,0)*NewSales_1001_1015!F1569,0)</f>
        <v>0.45</v>
      </c>
      <c r="M1569" s="3">
        <f t="shared" si="124"/>
        <v>8.5500000000000007</v>
      </c>
    </row>
    <row r="1570" spans="1:13" x14ac:dyDescent="0.35">
      <c r="A1570" s="5">
        <v>43740</v>
      </c>
      <c r="B1570" s="2" t="s">
        <v>83</v>
      </c>
      <c r="C1570" s="3">
        <v>9</v>
      </c>
      <c r="D1570" s="3">
        <v>2.88</v>
      </c>
      <c r="E1570" s="3">
        <v>2.88</v>
      </c>
      <c r="F1570" s="3">
        <v>9</v>
      </c>
      <c r="G1570" s="2">
        <v>1</v>
      </c>
      <c r="H1570" s="2" t="str">
        <f t="shared" si="120"/>
        <v>Wednesday</v>
      </c>
      <c r="I1570" s="5">
        <f t="shared" si="121"/>
        <v>43743</v>
      </c>
      <c r="J1570" s="2" t="str">
        <f t="shared" si="122"/>
        <v>Saturday</v>
      </c>
      <c r="K1570" s="2" t="str">
        <f t="shared" si="123"/>
        <v>Weekday</v>
      </c>
      <c r="L1570" s="3">
        <f>IF(VLOOKUP(H1570,Discount_Days!A:C,3,0)&gt;0,VLOOKUP(H1570,Discount_Days!A:C,3,0)*NewSales_1001_1015!F1570,0)</f>
        <v>0</v>
      </c>
      <c r="M1570" s="3">
        <f t="shared" si="124"/>
        <v>9</v>
      </c>
    </row>
    <row r="1571" spans="1:13" x14ac:dyDescent="0.35">
      <c r="A1571" s="5">
        <v>43740</v>
      </c>
      <c r="B1571" s="2" t="s">
        <v>83</v>
      </c>
      <c r="C1571" s="3">
        <v>18</v>
      </c>
      <c r="D1571" s="3">
        <v>5.76</v>
      </c>
      <c r="E1571" s="3">
        <v>5.76</v>
      </c>
      <c r="F1571" s="3">
        <v>18</v>
      </c>
      <c r="G1571" s="2">
        <v>1</v>
      </c>
      <c r="H1571" s="2" t="str">
        <f t="shared" si="120"/>
        <v>Wednesday</v>
      </c>
      <c r="I1571" s="5">
        <f t="shared" si="121"/>
        <v>43743</v>
      </c>
      <c r="J1571" s="2" t="str">
        <f t="shared" si="122"/>
        <v>Saturday</v>
      </c>
      <c r="K1571" s="2" t="str">
        <f t="shared" si="123"/>
        <v>Weekday</v>
      </c>
      <c r="L1571" s="3">
        <f>IF(VLOOKUP(H1571,Discount_Days!A:C,3,0)&gt;0,VLOOKUP(H1571,Discount_Days!A:C,3,0)*NewSales_1001_1015!F1571,0)</f>
        <v>0</v>
      </c>
      <c r="M1571" s="3">
        <f t="shared" si="124"/>
        <v>18</v>
      </c>
    </row>
    <row r="1572" spans="1:13" x14ac:dyDescent="0.35">
      <c r="A1572" s="5">
        <v>43741</v>
      </c>
      <c r="B1572" s="2" t="s">
        <v>83</v>
      </c>
      <c r="C1572" s="3">
        <v>3</v>
      </c>
      <c r="D1572" s="3">
        <v>0.72</v>
      </c>
      <c r="E1572" s="3">
        <v>1.44</v>
      </c>
      <c r="F1572" s="3">
        <v>6</v>
      </c>
      <c r="G1572" s="2">
        <v>2</v>
      </c>
      <c r="H1572" s="2" t="str">
        <f t="shared" si="120"/>
        <v>Thursday</v>
      </c>
      <c r="I1572" s="5">
        <f t="shared" si="121"/>
        <v>43744</v>
      </c>
      <c r="J1572" s="2" t="str">
        <f t="shared" si="122"/>
        <v>Sunday</v>
      </c>
      <c r="K1572" s="2" t="str">
        <f t="shared" si="123"/>
        <v>Weekday</v>
      </c>
      <c r="L1572" s="3">
        <f>IF(VLOOKUP(H1572,Discount_Days!A:C,3,0)&gt;0,VLOOKUP(H1572,Discount_Days!A:C,3,0)*NewSales_1001_1015!F1572,0)</f>
        <v>0.60000000000000009</v>
      </c>
      <c r="M1572" s="3">
        <f t="shared" si="124"/>
        <v>5.4</v>
      </c>
    </row>
    <row r="1573" spans="1:13" x14ac:dyDescent="0.35">
      <c r="A1573" s="5">
        <v>43745</v>
      </c>
      <c r="B1573" s="2" t="s">
        <v>83</v>
      </c>
      <c r="C1573" s="3">
        <v>3</v>
      </c>
      <c r="D1573" s="3">
        <v>0.72</v>
      </c>
      <c r="E1573" s="3">
        <v>0.72</v>
      </c>
      <c r="F1573" s="3">
        <v>3</v>
      </c>
      <c r="G1573" s="2">
        <v>1</v>
      </c>
      <c r="H1573" s="2" t="str">
        <f t="shared" si="120"/>
        <v>Monday</v>
      </c>
      <c r="I1573" s="5">
        <f t="shared" si="121"/>
        <v>43748</v>
      </c>
      <c r="J1573" s="2" t="str">
        <f t="shared" si="122"/>
        <v>Thursday</v>
      </c>
      <c r="K1573" s="2" t="str">
        <f t="shared" si="123"/>
        <v>Weekend</v>
      </c>
      <c r="L1573" s="3">
        <f>IF(VLOOKUP(H1573,Discount_Days!A:C,3,0)&gt;0,VLOOKUP(H1573,Discount_Days!A:C,3,0)*NewSales_1001_1015!F1573,0)</f>
        <v>0</v>
      </c>
      <c r="M1573" s="3">
        <f t="shared" si="124"/>
        <v>3</v>
      </c>
    </row>
    <row r="1574" spans="1:13" x14ac:dyDescent="0.35">
      <c r="A1574" s="5">
        <v>43746</v>
      </c>
      <c r="B1574" s="2" t="s">
        <v>83</v>
      </c>
      <c r="C1574" s="3">
        <v>5</v>
      </c>
      <c r="D1574" s="3">
        <v>1.44</v>
      </c>
      <c r="E1574" s="3">
        <v>1.44</v>
      </c>
      <c r="F1574" s="3">
        <v>5</v>
      </c>
      <c r="G1574" s="2">
        <v>1</v>
      </c>
      <c r="H1574" s="2" t="str">
        <f t="shared" si="120"/>
        <v>Tuesday</v>
      </c>
      <c r="I1574" s="5">
        <f t="shared" si="121"/>
        <v>43749</v>
      </c>
      <c r="J1574" s="2" t="str">
        <f t="shared" si="122"/>
        <v>Friday</v>
      </c>
      <c r="K1574" s="2" t="str">
        <f t="shared" si="123"/>
        <v>Weekday</v>
      </c>
      <c r="L1574" s="3">
        <f>IF(VLOOKUP(H1574,Discount_Days!A:C,3,0)&gt;0,VLOOKUP(H1574,Discount_Days!A:C,3,0)*NewSales_1001_1015!F1574,0)</f>
        <v>0.25</v>
      </c>
      <c r="M1574" s="3">
        <f t="shared" si="124"/>
        <v>4.75</v>
      </c>
    </row>
    <row r="1575" spans="1:13" x14ac:dyDescent="0.35">
      <c r="A1575" s="5">
        <v>43747</v>
      </c>
      <c r="B1575" s="2" t="s">
        <v>83</v>
      </c>
      <c r="C1575" s="3">
        <v>3</v>
      </c>
      <c r="D1575" s="3">
        <v>0.72</v>
      </c>
      <c r="E1575" s="3">
        <v>2.88</v>
      </c>
      <c r="F1575" s="3">
        <v>12</v>
      </c>
      <c r="G1575" s="2">
        <v>4</v>
      </c>
      <c r="H1575" s="2" t="str">
        <f t="shared" si="120"/>
        <v>Wednesday</v>
      </c>
      <c r="I1575" s="5">
        <f t="shared" si="121"/>
        <v>43750</v>
      </c>
      <c r="J1575" s="2" t="str">
        <f t="shared" si="122"/>
        <v>Saturday</v>
      </c>
      <c r="K1575" s="2" t="str">
        <f t="shared" si="123"/>
        <v>Weekday</v>
      </c>
      <c r="L1575" s="3">
        <f>IF(VLOOKUP(H1575,Discount_Days!A:C,3,0)&gt;0,VLOOKUP(H1575,Discount_Days!A:C,3,0)*NewSales_1001_1015!F1575,0)</f>
        <v>0</v>
      </c>
      <c r="M1575" s="3">
        <f t="shared" si="124"/>
        <v>12</v>
      </c>
    </row>
    <row r="1576" spans="1:13" x14ac:dyDescent="0.35">
      <c r="A1576" s="5">
        <v>43751</v>
      </c>
      <c r="B1576" s="2" t="s">
        <v>83</v>
      </c>
      <c r="C1576" s="3">
        <v>9</v>
      </c>
      <c r="D1576" s="3">
        <v>2.88</v>
      </c>
      <c r="E1576" s="3">
        <v>2.88</v>
      </c>
      <c r="F1576" s="3">
        <v>9</v>
      </c>
      <c r="G1576" s="2">
        <v>1</v>
      </c>
      <c r="H1576" s="2" t="str">
        <f t="shared" si="120"/>
        <v>Sunday</v>
      </c>
      <c r="I1576" s="5">
        <f t="shared" si="121"/>
        <v>43754</v>
      </c>
      <c r="J1576" s="2" t="str">
        <f t="shared" si="122"/>
        <v>Wednesday</v>
      </c>
      <c r="K1576" s="2" t="str">
        <f t="shared" si="123"/>
        <v>Weekend</v>
      </c>
      <c r="L1576" s="3">
        <f>IF(VLOOKUP(H1576,Discount_Days!A:C,3,0)&gt;0,VLOOKUP(H1576,Discount_Days!A:C,3,0)*NewSales_1001_1015!F1576,0)</f>
        <v>0</v>
      </c>
      <c r="M1576" s="3">
        <f t="shared" si="124"/>
        <v>9</v>
      </c>
    </row>
    <row r="1577" spans="1:13" x14ac:dyDescent="0.35">
      <c r="A1577" s="5">
        <v>43751</v>
      </c>
      <c r="B1577" s="2" t="s">
        <v>83</v>
      </c>
      <c r="C1577" s="3">
        <v>22</v>
      </c>
      <c r="D1577" s="3">
        <v>7.2</v>
      </c>
      <c r="E1577" s="3">
        <v>7.2</v>
      </c>
      <c r="F1577" s="3">
        <v>22</v>
      </c>
      <c r="G1577" s="2">
        <v>1</v>
      </c>
      <c r="H1577" s="2" t="str">
        <f t="shared" si="120"/>
        <v>Sunday</v>
      </c>
      <c r="I1577" s="5">
        <f t="shared" si="121"/>
        <v>43754</v>
      </c>
      <c r="J1577" s="2" t="str">
        <f t="shared" si="122"/>
        <v>Wednesday</v>
      </c>
      <c r="K1577" s="2" t="str">
        <f t="shared" si="123"/>
        <v>Weekend</v>
      </c>
      <c r="L1577" s="3">
        <f>IF(VLOOKUP(H1577,Discount_Days!A:C,3,0)&gt;0,VLOOKUP(H1577,Discount_Days!A:C,3,0)*NewSales_1001_1015!F1577,0)</f>
        <v>0</v>
      </c>
      <c r="M1577" s="3">
        <f t="shared" si="124"/>
        <v>22</v>
      </c>
    </row>
    <row r="1578" spans="1:13" x14ac:dyDescent="0.35">
      <c r="A1578" s="5">
        <v>43752</v>
      </c>
      <c r="B1578" s="2" t="s">
        <v>83</v>
      </c>
      <c r="C1578" s="3">
        <v>3</v>
      </c>
      <c r="D1578" s="3">
        <v>0.72</v>
      </c>
      <c r="E1578" s="3">
        <v>1.44</v>
      </c>
      <c r="F1578" s="3">
        <v>6</v>
      </c>
      <c r="G1578" s="2">
        <v>2</v>
      </c>
      <c r="H1578" s="2" t="str">
        <f t="shared" si="120"/>
        <v>Monday</v>
      </c>
      <c r="I1578" s="5">
        <f t="shared" si="121"/>
        <v>43755</v>
      </c>
      <c r="J1578" s="2" t="str">
        <f t="shared" si="122"/>
        <v>Thursday</v>
      </c>
      <c r="K1578" s="2" t="str">
        <f t="shared" si="123"/>
        <v>Weekend</v>
      </c>
      <c r="L1578" s="3">
        <f>IF(VLOOKUP(H1578,Discount_Days!A:C,3,0)&gt;0,VLOOKUP(H1578,Discount_Days!A:C,3,0)*NewSales_1001_1015!F1578,0)</f>
        <v>0</v>
      </c>
      <c r="M1578" s="3">
        <f t="shared" si="124"/>
        <v>6</v>
      </c>
    </row>
    <row r="1579" spans="1:13" x14ac:dyDescent="0.35">
      <c r="A1579" s="5">
        <v>43752</v>
      </c>
      <c r="B1579" s="2" t="s">
        <v>83</v>
      </c>
      <c r="C1579" s="3">
        <v>9</v>
      </c>
      <c r="D1579" s="3">
        <v>2.88</v>
      </c>
      <c r="E1579" s="3">
        <v>2.88</v>
      </c>
      <c r="F1579" s="3">
        <v>9</v>
      </c>
      <c r="G1579" s="2">
        <v>1</v>
      </c>
      <c r="H1579" s="2" t="str">
        <f t="shared" si="120"/>
        <v>Monday</v>
      </c>
      <c r="I1579" s="5">
        <f t="shared" si="121"/>
        <v>43755</v>
      </c>
      <c r="J1579" s="2" t="str">
        <f t="shared" si="122"/>
        <v>Thursday</v>
      </c>
      <c r="K1579" s="2" t="str">
        <f t="shared" si="123"/>
        <v>Weekend</v>
      </c>
      <c r="L1579" s="3">
        <f>IF(VLOOKUP(H1579,Discount_Days!A:C,3,0)&gt;0,VLOOKUP(H1579,Discount_Days!A:C,3,0)*NewSales_1001_1015!F1579,0)</f>
        <v>0</v>
      </c>
      <c r="M1579" s="3">
        <f t="shared" si="124"/>
        <v>9</v>
      </c>
    </row>
    <row r="1580" spans="1:13" x14ac:dyDescent="0.35">
      <c r="A1580" s="5">
        <v>43745</v>
      </c>
      <c r="B1580" s="2" t="s">
        <v>84</v>
      </c>
      <c r="C1580" s="3">
        <v>10</v>
      </c>
      <c r="D1580" s="3">
        <v>2.95</v>
      </c>
      <c r="E1580" s="3">
        <v>41.3</v>
      </c>
      <c r="F1580" s="3">
        <v>140</v>
      </c>
      <c r="G1580" s="2">
        <v>14</v>
      </c>
      <c r="H1580" s="2" t="str">
        <f t="shared" si="120"/>
        <v>Monday</v>
      </c>
      <c r="I1580" s="5">
        <f t="shared" si="121"/>
        <v>43748</v>
      </c>
      <c r="J1580" s="2" t="str">
        <f t="shared" si="122"/>
        <v>Thursday</v>
      </c>
      <c r="K1580" s="2" t="str">
        <f t="shared" si="123"/>
        <v>Weekend</v>
      </c>
      <c r="L1580" s="3">
        <f>IF(VLOOKUP(H1580,Discount_Days!A:C,3,0)&gt;0,VLOOKUP(H1580,Discount_Days!A:C,3,0)*NewSales_1001_1015!F1580,0)</f>
        <v>0</v>
      </c>
      <c r="M1580" s="3">
        <f t="shared" si="124"/>
        <v>140</v>
      </c>
    </row>
    <row r="1581" spans="1:13" x14ac:dyDescent="0.35">
      <c r="A1581" s="5">
        <v>43745</v>
      </c>
      <c r="B1581" s="2" t="s">
        <v>170</v>
      </c>
      <c r="C1581" s="3">
        <v>15</v>
      </c>
      <c r="D1581" s="3">
        <v>3.6</v>
      </c>
      <c r="E1581" s="3">
        <v>14.4</v>
      </c>
      <c r="F1581" s="3">
        <v>60</v>
      </c>
      <c r="G1581" s="2">
        <v>4</v>
      </c>
      <c r="H1581" s="2" t="str">
        <f t="shared" si="120"/>
        <v>Monday</v>
      </c>
      <c r="I1581" s="5">
        <f t="shared" si="121"/>
        <v>43748</v>
      </c>
      <c r="J1581" s="2" t="str">
        <f t="shared" si="122"/>
        <v>Thursday</v>
      </c>
      <c r="K1581" s="2" t="str">
        <f t="shared" si="123"/>
        <v>Weekend</v>
      </c>
      <c r="L1581" s="3">
        <f>IF(VLOOKUP(H1581,Discount_Days!A:C,3,0)&gt;0,VLOOKUP(H1581,Discount_Days!A:C,3,0)*NewSales_1001_1015!F1581,0)</f>
        <v>0</v>
      </c>
      <c r="M1581" s="3">
        <f t="shared" si="124"/>
        <v>60</v>
      </c>
    </row>
    <row r="1582" spans="1:13" x14ac:dyDescent="0.35">
      <c r="A1582" s="5">
        <v>43746</v>
      </c>
      <c r="B1582" s="2" t="s">
        <v>170</v>
      </c>
      <c r="C1582" s="3">
        <v>17.579999999999998</v>
      </c>
      <c r="D1582" s="3">
        <v>4</v>
      </c>
      <c r="E1582" s="3">
        <v>4</v>
      </c>
      <c r="F1582" s="3">
        <v>17.579999999999998</v>
      </c>
      <c r="G1582" s="2">
        <v>1</v>
      </c>
      <c r="H1582" s="2" t="str">
        <f t="shared" si="120"/>
        <v>Tuesday</v>
      </c>
      <c r="I1582" s="5">
        <f t="shared" si="121"/>
        <v>43749</v>
      </c>
      <c r="J1582" s="2" t="str">
        <f t="shared" si="122"/>
        <v>Friday</v>
      </c>
      <c r="K1582" s="2" t="str">
        <f t="shared" si="123"/>
        <v>Weekday</v>
      </c>
      <c r="L1582" s="3">
        <f>IF(VLOOKUP(H1582,Discount_Days!A:C,3,0)&gt;0,VLOOKUP(H1582,Discount_Days!A:C,3,0)*NewSales_1001_1015!F1582,0)</f>
        <v>0.879</v>
      </c>
      <c r="M1582" s="3">
        <f t="shared" si="124"/>
        <v>16.700999999999997</v>
      </c>
    </row>
    <row r="1583" spans="1:13" x14ac:dyDescent="0.35">
      <c r="A1583" s="5">
        <v>43749</v>
      </c>
      <c r="B1583" s="2" t="s">
        <v>170</v>
      </c>
      <c r="C1583" s="3">
        <v>17.670000000000002</v>
      </c>
      <c r="D1583" s="3">
        <v>4</v>
      </c>
      <c r="E1583" s="3">
        <v>4</v>
      </c>
      <c r="F1583" s="3">
        <v>17.670000000000002</v>
      </c>
      <c r="G1583" s="2">
        <v>1</v>
      </c>
      <c r="H1583" s="2" t="str">
        <f t="shared" si="120"/>
        <v>Friday</v>
      </c>
      <c r="I1583" s="5">
        <f t="shared" si="121"/>
        <v>43752</v>
      </c>
      <c r="J1583" s="2" t="str">
        <f t="shared" si="122"/>
        <v>Monday</v>
      </c>
      <c r="K1583" s="2" t="str">
        <f t="shared" si="123"/>
        <v>Weekday</v>
      </c>
      <c r="L1583" s="3">
        <f>IF(VLOOKUP(H1583,Discount_Days!A:C,3,0)&gt;0,VLOOKUP(H1583,Discount_Days!A:C,3,0)*NewSales_1001_1015!F1583,0)</f>
        <v>0</v>
      </c>
      <c r="M1583" s="3">
        <f t="shared" si="124"/>
        <v>17.670000000000002</v>
      </c>
    </row>
    <row r="1584" spans="1:13" x14ac:dyDescent="0.35">
      <c r="A1584" s="5">
        <v>43741</v>
      </c>
      <c r="B1584" s="2" t="s">
        <v>127</v>
      </c>
      <c r="C1584" s="3">
        <v>15</v>
      </c>
      <c r="D1584" s="3">
        <v>3.9</v>
      </c>
      <c r="E1584" s="3">
        <v>7.8</v>
      </c>
      <c r="F1584" s="3">
        <v>30</v>
      </c>
      <c r="G1584" s="2">
        <v>2</v>
      </c>
      <c r="H1584" s="2" t="str">
        <f t="shared" si="120"/>
        <v>Thursday</v>
      </c>
      <c r="I1584" s="5">
        <f t="shared" si="121"/>
        <v>43744</v>
      </c>
      <c r="J1584" s="2" t="str">
        <f t="shared" si="122"/>
        <v>Sunday</v>
      </c>
      <c r="K1584" s="2" t="str">
        <f t="shared" si="123"/>
        <v>Weekday</v>
      </c>
      <c r="L1584" s="3">
        <f>IF(VLOOKUP(H1584,Discount_Days!A:C,3,0)&gt;0,VLOOKUP(H1584,Discount_Days!A:C,3,0)*NewSales_1001_1015!F1584,0)</f>
        <v>3</v>
      </c>
      <c r="M1584" s="3">
        <f t="shared" si="124"/>
        <v>27</v>
      </c>
    </row>
    <row r="1585" spans="1:13" x14ac:dyDescent="0.35">
      <c r="A1585" s="5">
        <v>43743</v>
      </c>
      <c r="B1585" s="2" t="s">
        <v>127</v>
      </c>
      <c r="C1585" s="3">
        <v>17.62</v>
      </c>
      <c r="D1585" s="3">
        <v>5</v>
      </c>
      <c r="E1585" s="3">
        <v>5</v>
      </c>
      <c r="F1585" s="3">
        <v>17.62</v>
      </c>
      <c r="G1585" s="2">
        <v>1</v>
      </c>
      <c r="H1585" s="2" t="str">
        <f t="shared" si="120"/>
        <v>Saturday</v>
      </c>
      <c r="I1585" s="5">
        <f t="shared" si="121"/>
        <v>43746</v>
      </c>
      <c r="J1585" s="2" t="str">
        <f t="shared" si="122"/>
        <v>Tuesday</v>
      </c>
      <c r="K1585" s="2" t="str">
        <f t="shared" si="123"/>
        <v>Weekend</v>
      </c>
      <c r="L1585" s="3">
        <f>IF(VLOOKUP(H1585,Discount_Days!A:C,3,0)&gt;0,VLOOKUP(H1585,Discount_Days!A:C,3,0)*NewSales_1001_1015!F1585,0)</f>
        <v>0</v>
      </c>
      <c r="M1585" s="3">
        <f t="shared" si="124"/>
        <v>17.62</v>
      </c>
    </row>
    <row r="1586" spans="1:13" x14ac:dyDescent="0.35">
      <c r="A1586" s="5">
        <v>43745</v>
      </c>
      <c r="B1586" s="2" t="s">
        <v>127</v>
      </c>
      <c r="C1586" s="3">
        <v>15</v>
      </c>
      <c r="D1586" s="3">
        <v>3.9</v>
      </c>
      <c r="E1586" s="3">
        <v>3.9</v>
      </c>
      <c r="F1586" s="3">
        <v>15</v>
      </c>
      <c r="G1586" s="2">
        <v>1</v>
      </c>
      <c r="H1586" s="2" t="str">
        <f t="shared" si="120"/>
        <v>Monday</v>
      </c>
      <c r="I1586" s="5">
        <f t="shared" si="121"/>
        <v>43748</v>
      </c>
      <c r="J1586" s="2" t="str">
        <f t="shared" si="122"/>
        <v>Thursday</v>
      </c>
      <c r="K1586" s="2" t="str">
        <f t="shared" si="123"/>
        <v>Weekend</v>
      </c>
      <c r="L1586" s="3">
        <f>IF(VLOOKUP(H1586,Discount_Days!A:C,3,0)&gt;0,VLOOKUP(H1586,Discount_Days!A:C,3,0)*NewSales_1001_1015!F1586,0)</f>
        <v>0</v>
      </c>
      <c r="M1586" s="3">
        <f t="shared" si="124"/>
        <v>15</v>
      </c>
    </row>
    <row r="1587" spans="1:13" x14ac:dyDescent="0.35">
      <c r="A1587" s="5">
        <v>43747</v>
      </c>
      <c r="B1587" s="2" t="s">
        <v>127</v>
      </c>
      <c r="C1587" s="3">
        <v>15</v>
      </c>
      <c r="D1587" s="3">
        <v>3.9</v>
      </c>
      <c r="E1587" s="3">
        <v>3.9</v>
      </c>
      <c r="F1587" s="3">
        <v>15</v>
      </c>
      <c r="G1587" s="2">
        <v>1</v>
      </c>
      <c r="H1587" s="2" t="str">
        <f t="shared" si="120"/>
        <v>Wednesday</v>
      </c>
      <c r="I1587" s="5">
        <f t="shared" si="121"/>
        <v>43750</v>
      </c>
      <c r="J1587" s="2" t="str">
        <f t="shared" si="122"/>
        <v>Saturday</v>
      </c>
      <c r="K1587" s="2" t="str">
        <f t="shared" si="123"/>
        <v>Weekday</v>
      </c>
      <c r="L1587" s="3">
        <f>IF(VLOOKUP(H1587,Discount_Days!A:C,3,0)&gt;0,VLOOKUP(H1587,Discount_Days!A:C,3,0)*NewSales_1001_1015!F1587,0)</f>
        <v>0</v>
      </c>
      <c r="M1587" s="3">
        <f t="shared" si="124"/>
        <v>15</v>
      </c>
    </row>
    <row r="1588" spans="1:13" x14ac:dyDescent="0.35">
      <c r="A1588" s="5">
        <v>43749</v>
      </c>
      <c r="B1588" s="2" t="s">
        <v>127</v>
      </c>
      <c r="C1588" s="3">
        <v>15</v>
      </c>
      <c r="D1588" s="3">
        <v>3.9</v>
      </c>
      <c r="E1588" s="3">
        <v>3.9</v>
      </c>
      <c r="F1588" s="3">
        <v>15</v>
      </c>
      <c r="G1588" s="2">
        <v>1</v>
      </c>
      <c r="H1588" s="2" t="str">
        <f t="shared" si="120"/>
        <v>Friday</v>
      </c>
      <c r="I1588" s="5">
        <f t="shared" si="121"/>
        <v>43752</v>
      </c>
      <c r="J1588" s="2" t="str">
        <f t="shared" si="122"/>
        <v>Monday</v>
      </c>
      <c r="K1588" s="2" t="str">
        <f t="shared" si="123"/>
        <v>Weekday</v>
      </c>
      <c r="L1588" s="3">
        <f>IF(VLOOKUP(H1588,Discount_Days!A:C,3,0)&gt;0,VLOOKUP(H1588,Discount_Days!A:C,3,0)*NewSales_1001_1015!F1588,0)</f>
        <v>0</v>
      </c>
      <c r="M1588" s="3">
        <f t="shared" si="124"/>
        <v>15</v>
      </c>
    </row>
    <row r="1589" spans="1:13" x14ac:dyDescent="0.35">
      <c r="A1589" s="5">
        <v>43751</v>
      </c>
      <c r="B1589" s="2" t="s">
        <v>127</v>
      </c>
      <c r="C1589" s="3">
        <v>15</v>
      </c>
      <c r="D1589" s="3">
        <v>3.9</v>
      </c>
      <c r="E1589" s="3">
        <v>11.7</v>
      </c>
      <c r="F1589" s="3">
        <v>45</v>
      </c>
      <c r="G1589" s="2">
        <v>3</v>
      </c>
      <c r="H1589" s="2" t="str">
        <f t="shared" si="120"/>
        <v>Sunday</v>
      </c>
      <c r="I1589" s="5">
        <f t="shared" si="121"/>
        <v>43754</v>
      </c>
      <c r="J1589" s="2" t="str">
        <f t="shared" si="122"/>
        <v>Wednesday</v>
      </c>
      <c r="K1589" s="2" t="str">
        <f t="shared" si="123"/>
        <v>Weekend</v>
      </c>
      <c r="L1589" s="3">
        <f>IF(VLOOKUP(H1589,Discount_Days!A:C,3,0)&gt;0,VLOOKUP(H1589,Discount_Days!A:C,3,0)*NewSales_1001_1015!F1589,0)</f>
        <v>0</v>
      </c>
      <c r="M1589" s="3">
        <f t="shared" si="124"/>
        <v>45</v>
      </c>
    </row>
    <row r="1590" spans="1:13" x14ac:dyDescent="0.35">
      <c r="A1590" s="5">
        <v>43753</v>
      </c>
      <c r="B1590" s="2" t="s">
        <v>127</v>
      </c>
      <c r="C1590" s="3">
        <v>15</v>
      </c>
      <c r="D1590" s="3">
        <v>3.9</v>
      </c>
      <c r="E1590" s="3">
        <v>15.6</v>
      </c>
      <c r="F1590" s="3">
        <v>60</v>
      </c>
      <c r="G1590" s="2">
        <v>4</v>
      </c>
      <c r="H1590" s="2" t="str">
        <f t="shared" si="120"/>
        <v>Tuesday</v>
      </c>
      <c r="I1590" s="5">
        <f t="shared" si="121"/>
        <v>43756</v>
      </c>
      <c r="J1590" s="2" t="str">
        <f t="shared" si="122"/>
        <v>Friday</v>
      </c>
      <c r="K1590" s="2" t="str">
        <f t="shared" si="123"/>
        <v>Weekday</v>
      </c>
      <c r="L1590" s="3">
        <f>IF(VLOOKUP(H1590,Discount_Days!A:C,3,0)&gt;0,VLOOKUP(H1590,Discount_Days!A:C,3,0)*NewSales_1001_1015!F1590,0)</f>
        <v>3</v>
      </c>
      <c r="M1590" s="3">
        <f t="shared" si="124"/>
        <v>57</v>
      </c>
    </row>
    <row r="1591" spans="1:13" x14ac:dyDescent="0.35">
      <c r="A1591" s="5">
        <v>43739</v>
      </c>
      <c r="B1591" s="2" t="s">
        <v>85</v>
      </c>
      <c r="C1591" s="3">
        <v>45</v>
      </c>
      <c r="D1591" s="3">
        <v>16.5</v>
      </c>
      <c r="E1591" s="3">
        <v>16.5</v>
      </c>
      <c r="F1591" s="3">
        <v>45</v>
      </c>
      <c r="G1591" s="2">
        <v>1</v>
      </c>
      <c r="H1591" s="2" t="str">
        <f t="shared" si="120"/>
        <v>Tuesday</v>
      </c>
      <c r="I1591" s="5">
        <f t="shared" si="121"/>
        <v>43742</v>
      </c>
      <c r="J1591" s="2" t="str">
        <f t="shared" si="122"/>
        <v>Friday</v>
      </c>
      <c r="K1591" s="2" t="str">
        <f t="shared" si="123"/>
        <v>Weekday</v>
      </c>
      <c r="L1591" s="3">
        <f>IF(VLOOKUP(H1591,Discount_Days!A:C,3,0)&gt;0,VLOOKUP(H1591,Discount_Days!A:C,3,0)*NewSales_1001_1015!F1591,0)</f>
        <v>2.25</v>
      </c>
      <c r="M1591" s="3">
        <f t="shared" si="124"/>
        <v>42.75</v>
      </c>
    </row>
    <row r="1592" spans="1:13" x14ac:dyDescent="0.35">
      <c r="A1592" s="5">
        <v>43740</v>
      </c>
      <c r="B1592" s="2" t="s">
        <v>85</v>
      </c>
      <c r="C1592" s="3">
        <v>45</v>
      </c>
      <c r="D1592" s="3">
        <v>16.5</v>
      </c>
      <c r="E1592" s="3">
        <v>33</v>
      </c>
      <c r="F1592" s="3">
        <v>90</v>
      </c>
      <c r="G1592" s="2">
        <v>2</v>
      </c>
      <c r="H1592" s="2" t="str">
        <f t="shared" si="120"/>
        <v>Wednesday</v>
      </c>
      <c r="I1592" s="5">
        <f t="shared" si="121"/>
        <v>43743</v>
      </c>
      <c r="J1592" s="2" t="str">
        <f t="shared" si="122"/>
        <v>Saturday</v>
      </c>
      <c r="K1592" s="2" t="str">
        <f t="shared" si="123"/>
        <v>Weekday</v>
      </c>
      <c r="L1592" s="3">
        <f>IF(VLOOKUP(H1592,Discount_Days!A:C,3,0)&gt;0,VLOOKUP(H1592,Discount_Days!A:C,3,0)*NewSales_1001_1015!F1592,0)</f>
        <v>0</v>
      </c>
      <c r="M1592" s="3">
        <f t="shared" si="124"/>
        <v>90</v>
      </c>
    </row>
    <row r="1593" spans="1:13" x14ac:dyDescent="0.35">
      <c r="A1593" s="5">
        <v>43741</v>
      </c>
      <c r="B1593" s="2" t="s">
        <v>85</v>
      </c>
      <c r="C1593" s="3">
        <v>45</v>
      </c>
      <c r="D1593" s="3">
        <v>16.5</v>
      </c>
      <c r="E1593" s="3">
        <v>33</v>
      </c>
      <c r="F1593" s="3">
        <v>90</v>
      </c>
      <c r="G1593" s="2">
        <v>2</v>
      </c>
      <c r="H1593" s="2" t="str">
        <f t="shared" si="120"/>
        <v>Thursday</v>
      </c>
      <c r="I1593" s="5">
        <f t="shared" si="121"/>
        <v>43744</v>
      </c>
      <c r="J1593" s="2" t="str">
        <f t="shared" si="122"/>
        <v>Sunday</v>
      </c>
      <c r="K1593" s="2" t="str">
        <f t="shared" si="123"/>
        <v>Weekday</v>
      </c>
      <c r="L1593" s="3">
        <f>IF(VLOOKUP(H1593,Discount_Days!A:C,3,0)&gt;0,VLOOKUP(H1593,Discount_Days!A:C,3,0)*NewSales_1001_1015!F1593,0)</f>
        <v>9</v>
      </c>
      <c r="M1593" s="3">
        <f t="shared" si="124"/>
        <v>81</v>
      </c>
    </row>
    <row r="1594" spans="1:13" x14ac:dyDescent="0.35">
      <c r="A1594" s="5">
        <v>43742</v>
      </c>
      <c r="B1594" s="2" t="s">
        <v>85</v>
      </c>
      <c r="C1594" s="3">
        <v>45</v>
      </c>
      <c r="D1594" s="3">
        <v>16.5</v>
      </c>
      <c r="E1594" s="3">
        <v>16.5</v>
      </c>
      <c r="F1594" s="3">
        <v>45</v>
      </c>
      <c r="G1594" s="2">
        <v>1</v>
      </c>
      <c r="H1594" s="2" t="str">
        <f t="shared" si="120"/>
        <v>Friday</v>
      </c>
      <c r="I1594" s="5">
        <f t="shared" si="121"/>
        <v>43745</v>
      </c>
      <c r="J1594" s="2" t="str">
        <f t="shared" si="122"/>
        <v>Monday</v>
      </c>
      <c r="K1594" s="2" t="str">
        <f t="shared" si="123"/>
        <v>Weekday</v>
      </c>
      <c r="L1594" s="3">
        <f>IF(VLOOKUP(H1594,Discount_Days!A:C,3,0)&gt;0,VLOOKUP(H1594,Discount_Days!A:C,3,0)*NewSales_1001_1015!F1594,0)</f>
        <v>0</v>
      </c>
      <c r="M1594" s="3">
        <f t="shared" si="124"/>
        <v>45</v>
      </c>
    </row>
    <row r="1595" spans="1:13" x14ac:dyDescent="0.35">
      <c r="A1595" s="5">
        <v>43743</v>
      </c>
      <c r="B1595" s="2" t="s">
        <v>85</v>
      </c>
      <c r="C1595" s="3">
        <v>45</v>
      </c>
      <c r="D1595" s="3">
        <v>16.5</v>
      </c>
      <c r="E1595" s="3">
        <v>33</v>
      </c>
      <c r="F1595" s="3">
        <v>90</v>
      </c>
      <c r="G1595" s="2">
        <v>2</v>
      </c>
      <c r="H1595" s="2" t="str">
        <f t="shared" si="120"/>
        <v>Saturday</v>
      </c>
      <c r="I1595" s="5">
        <f t="shared" si="121"/>
        <v>43746</v>
      </c>
      <c r="J1595" s="2" t="str">
        <f t="shared" si="122"/>
        <v>Tuesday</v>
      </c>
      <c r="K1595" s="2" t="str">
        <f t="shared" si="123"/>
        <v>Weekend</v>
      </c>
      <c r="L1595" s="3">
        <f>IF(VLOOKUP(H1595,Discount_Days!A:C,3,0)&gt;0,VLOOKUP(H1595,Discount_Days!A:C,3,0)*NewSales_1001_1015!F1595,0)</f>
        <v>0</v>
      </c>
      <c r="M1595" s="3">
        <f t="shared" si="124"/>
        <v>90</v>
      </c>
    </row>
    <row r="1596" spans="1:13" x14ac:dyDescent="0.35">
      <c r="A1596" s="5">
        <v>43744</v>
      </c>
      <c r="B1596" s="2" t="s">
        <v>85</v>
      </c>
      <c r="C1596" s="3">
        <v>45</v>
      </c>
      <c r="D1596" s="3">
        <v>16.5</v>
      </c>
      <c r="E1596" s="3">
        <v>66</v>
      </c>
      <c r="F1596" s="3">
        <v>180</v>
      </c>
      <c r="G1596" s="2">
        <v>4</v>
      </c>
      <c r="H1596" s="2" t="str">
        <f t="shared" si="120"/>
        <v>Sunday</v>
      </c>
      <c r="I1596" s="5">
        <f t="shared" si="121"/>
        <v>43747</v>
      </c>
      <c r="J1596" s="2" t="str">
        <f t="shared" si="122"/>
        <v>Wednesday</v>
      </c>
      <c r="K1596" s="2" t="str">
        <f t="shared" si="123"/>
        <v>Weekend</v>
      </c>
      <c r="L1596" s="3">
        <f>IF(VLOOKUP(H1596,Discount_Days!A:C,3,0)&gt;0,VLOOKUP(H1596,Discount_Days!A:C,3,0)*NewSales_1001_1015!F1596,0)</f>
        <v>0</v>
      </c>
      <c r="M1596" s="3">
        <f t="shared" si="124"/>
        <v>180</v>
      </c>
    </row>
    <row r="1597" spans="1:13" x14ac:dyDescent="0.35">
      <c r="A1597" s="5">
        <v>43745</v>
      </c>
      <c r="B1597" s="2" t="s">
        <v>85</v>
      </c>
      <c r="C1597" s="3">
        <v>45</v>
      </c>
      <c r="D1597" s="3">
        <v>16.5</v>
      </c>
      <c r="E1597" s="3">
        <v>16.5</v>
      </c>
      <c r="F1597" s="3">
        <v>45</v>
      </c>
      <c r="G1597" s="2">
        <v>1</v>
      </c>
      <c r="H1597" s="2" t="str">
        <f t="shared" si="120"/>
        <v>Monday</v>
      </c>
      <c r="I1597" s="5">
        <f t="shared" si="121"/>
        <v>43748</v>
      </c>
      <c r="J1597" s="2" t="str">
        <f t="shared" si="122"/>
        <v>Thursday</v>
      </c>
      <c r="K1597" s="2" t="str">
        <f t="shared" si="123"/>
        <v>Weekend</v>
      </c>
      <c r="L1597" s="3">
        <f>IF(VLOOKUP(H1597,Discount_Days!A:C,3,0)&gt;0,VLOOKUP(H1597,Discount_Days!A:C,3,0)*NewSales_1001_1015!F1597,0)</f>
        <v>0</v>
      </c>
      <c r="M1597" s="3">
        <f t="shared" si="124"/>
        <v>45</v>
      </c>
    </row>
    <row r="1598" spans="1:13" x14ac:dyDescent="0.35">
      <c r="A1598" s="5">
        <v>43746</v>
      </c>
      <c r="B1598" s="2" t="s">
        <v>85</v>
      </c>
      <c r="C1598" s="3">
        <v>45</v>
      </c>
      <c r="D1598" s="3">
        <v>16.5</v>
      </c>
      <c r="E1598" s="3">
        <v>16.5</v>
      </c>
      <c r="F1598" s="3">
        <v>45</v>
      </c>
      <c r="G1598" s="2">
        <v>1</v>
      </c>
      <c r="H1598" s="2" t="str">
        <f t="shared" si="120"/>
        <v>Tuesday</v>
      </c>
      <c r="I1598" s="5">
        <f t="shared" si="121"/>
        <v>43749</v>
      </c>
      <c r="J1598" s="2" t="str">
        <f t="shared" si="122"/>
        <v>Friday</v>
      </c>
      <c r="K1598" s="2" t="str">
        <f t="shared" si="123"/>
        <v>Weekday</v>
      </c>
      <c r="L1598" s="3">
        <f>IF(VLOOKUP(H1598,Discount_Days!A:C,3,0)&gt;0,VLOOKUP(H1598,Discount_Days!A:C,3,0)*NewSales_1001_1015!F1598,0)</f>
        <v>2.25</v>
      </c>
      <c r="M1598" s="3">
        <f t="shared" si="124"/>
        <v>42.75</v>
      </c>
    </row>
    <row r="1599" spans="1:13" x14ac:dyDescent="0.35">
      <c r="A1599" s="5">
        <v>43747</v>
      </c>
      <c r="B1599" s="2" t="s">
        <v>85</v>
      </c>
      <c r="C1599" s="3">
        <v>45</v>
      </c>
      <c r="D1599" s="3">
        <v>16.5</v>
      </c>
      <c r="E1599" s="3">
        <v>16.5</v>
      </c>
      <c r="F1599" s="3">
        <v>45</v>
      </c>
      <c r="G1599" s="2">
        <v>1</v>
      </c>
      <c r="H1599" s="2" t="str">
        <f t="shared" si="120"/>
        <v>Wednesday</v>
      </c>
      <c r="I1599" s="5">
        <f t="shared" si="121"/>
        <v>43750</v>
      </c>
      <c r="J1599" s="2" t="str">
        <f t="shared" si="122"/>
        <v>Saturday</v>
      </c>
      <c r="K1599" s="2" t="str">
        <f t="shared" si="123"/>
        <v>Weekday</v>
      </c>
      <c r="L1599" s="3">
        <f>IF(VLOOKUP(H1599,Discount_Days!A:C,3,0)&gt;0,VLOOKUP(H1599,Discount_Days!A:C,3,0)*NewSales_1001_1015!F1599,0)</f>
        <v>0</v>
      </c>
      <c r="M1599" s="3">
        <f t="shared" si="124"/>
        <v>45</v>
      </c>
    </row>
    <row r="1600" spans="1:13" x14ac:dyDescent="0.35">
      <c r="A1600" s="5">
        <v>43748</v>
      </c>
      <c r="B1600" s="2" t="s">
        <v>85</v>
      </c>
      <c r="C1600" s="3">
        <v>45</v>
      </c>
      <c r="D1600" s="3">
        <v>16.5</v>
      </c>
      <c r="E1600" s="3">
        <v>33</v>
      </c>
      <c r="F1600" s="3">
        <v>90</v>
      </c>
      <c r="G1600" s="2">
        <v>2</v>
      </c>
      <c r="H1600" s="2" t="str">
        <f t="shared" si="120"/>
        <v>Thursday</v>
      </c>
      <c r="I1600" s="5">
        <f t="shared" si="121"/>
        <v>43751</v>
      </c>
      <c r="J1600" s="2" t="str">
        <f t="shared" si="122"/>
        <v>Sunday</v>
      </c>
      <c r="K1600" s="2" t="str">
        <f t="shared" si="123"/>
        <v>Weekday</v>
      </c>
      <c r="L1600" s="3">
        <f>IF(VLOOKUP(H1600,Discount_Days!A:C,3,0)&gt;0,VLOOKUP(H1600,Discount_Days!A:C,3,0)*NewSales_1001_1015!F1600,0)</f>
        <v>9</v>
      </c>
      <c r="M1600" s="3">
        <f t="shared" si="124"/>
        <v>81</v>
      </c>
    </row>
    <row r="1601" spans="1:13" x14ac:dyDescent="0.35">
      <c r="A1601" s="5">
        <v>43749</v>
      </c>
      <c r="B1601" s="2" t="s">
        <v>85</v>
      </c>
      <c r="C1601" s="3">
        <v>45</v>
      </c>
      <c r="D1601" s="3">
        <v>16.5</v>
      </c>
      <c r="E1601" s="3">
        <v>16.5</v>
      </c>
      <c r="F1601" s="3">
        <v>45</v>
      </c>
      <c r="G1601" s="2">
        <v>1</v>
      </c>
      <c r="H1601" s="2" t="str">
        <f t="shared" si="120"/>
        <v>Friday</v>
      </c>
      <c r="I1601" s="5">
        <f t="shared" si="121"/>
        <v>43752</v>
      </c>
      <c r="J1601" s="2" t="str">
        <f t="shared" si="122"/>
        <v>Monday</v>
      </c>
      <c r="K1601" s="2" t="str">
        <f t="shared" si="123"/>
        <v>Weekday</v>
      </c>
      <c r="L1601" s="3">
        <f>IF(VLOOKUP(H1601,Discount_Days!A:C,3,0)&gt;0,VLOOKUP(H1601,Discount_Days!A:C,3,0)*NewSales_1001_1015!F1601,0)</f>
        <v>0</v>
      </c>
      <c r="M1601" s="3">
        <f t="shared" si="124"/>
        <v>45</v>
      </c>
    </row>
    <row r="1602" spans="1:13" x14ac:dyDescent="0.35">
      <c r="A1602" s="5">
        <v>43750</v>
      </c>
      <c r="B1602" s="2" t="s">
        <v>85</v>
      </c>
      <c r="C1602" s="3">
        <v>45</v>
      </c>
      <c r="D1602" s="3">
        <v>16.5</v>
      </c>
      <c r="E1602" s="3">
        <v>16.5</v>
      </c>
      <c r="F1602" s="3">
        <v>45</v>
      </c>
      <c r="G1602" s="2">
        <v>1</v>
      </c>
      <c r="H1602" s="2" t="str">
        <f t="shared" si="120"/>
        <v>Saturday</v>
      </c>
      <c r="I1602" s="5">
        <f t="shared" si="121"/>
        <v>43753</v>
      </c>
      <c r="J1602" s="2" t="str">
        <f t="shared" si="122"/>
        <v>Tuesday</v>
      </c>
      <c r="K1602" s="2" t="str">
        <f t="shared" si="123"/>
        <v>Weekend</v>
      </c>
      <c r="L1602" s="3">
        <f>IF(VLOOKUP(H1602,Discount_Days!A:C,3,0)&gt;0,VLOOKUP(H1602,Discount_Days!A:C,3,0)*NewSales_1001_1015!F1602,0)</f>
        <v>0</v>
      </c>
      <c r="M1602" s="3">
        <f t="shared" si="124"/>
        <v>45</v>
      </c>
    </row>
    <row r="1603" spans="1:13" x14ac:dyDescent="0.35">
      <c r="A1603" s="5">
        <v>43751</v>
      </c>
      <c r="B1603" s="2" t="s">
        <v>85</v>
      </c>
      <c r="C1603" s="3">
        <v>45</v>
      </c>
      <c r="D1603" s="3">
        <v>16.5</v>
      </c>
      <c r="E1603" s="3">
        <v>16.5</v>
      </c>
      <c r="F1603" s="3">
        <v>45</v>
      </c>
      <c r="G1603" s="2">
        <v>1</v>
      </c>
      <c r="H1603" s="2" t="str">
        <f t="shared" ref="H1603:H1666" si="125">TEXT(A1603,"dddd")</f>
        <v>Sunday</v>
      </c>
      <c r="I1603" s="5">
        <f t="shared" ref="I1603:I1666" si="126">A1603+3</f>
        <v>43754</v>
      </c>
      <c r="J1603" s="2" t="str">
        <f t="shared" ref="J1603:J1666" si="127">TEXT(I1603,"dddd")</f>
        <v>Wednesday</v>
      </c>
      <c r="K1603" s="2" t="str">
        <f t="shared" ref="K1603:K1666" si="128">IF(OR(H1603="Mondayday",H1603="Tuesday",H1603="Wednesday",H1603="Thursday",H1603="Friday"),"Weekday","Weekend")</f>
        <v>Weekend</v>
      </c>
      <c r="L1603" s="3">
        <f>IF(VLOOKUP(H1603,Discount_Days!A:C,3,0)&gt;0,VLOOKUP(H1603,Discount_Days!A:C,3,0)*NewSales_1001_1015!F1603,0)</f>
        <v>0</v>
      </c>
      <c r="M1603" s="3">
        <f t="shared" ref="M1603:M1666" si="129">F1603-L1603</f>
        <v>45</v>
      </c>
    </row>
    <row r="1604" spans="1:13" x14ac:dyDescent="0.35">
      <c r="A1604" s="5">
        <v>43753</v>
      </c>
      <c r="B1604" s="2" t="s">
        <v>85</v>
      </c>
      <c r="C1604" s="3">
        <v>45</v>
      </c>
      <c r="D1604" s="3">
        <v>16.5</v>
      </c>
      <c r="E1604" s="3">
        <v>66</v>
      </c>
      <c r="F1604" s="3">
        <v>180</v>
      </c>
      <c r="G1604" s="2">
        <v>4</v>
      </c>
      <c r="H1604" s="2" t="str">
        <f t="shared" si="125"/>
        <v>Tuesday</v>
      </c>
      <c r="I1604" s="5">
        <f t="shared" si="126"/>
        <v>43756</v>
      </c>
      <c r="J1604" s="2" t="str">
        <f t="shared" si="127"/>
        <v>Friday</v>
      </c>
      <c r="K1604" s="2" t="str">
        <f t="shared" si="128"/>
        <v>Weekday</v>
      </c>
      <c r="L1604" s="3">
        <f>IF(VLOOKUP(H1604,Discount_Days!A:C,3,0)&gt;0,VLOOKUP(H1604,Discount_Days!A:C,3,0)*NewSales_1001_1015!F1604,0)</f>
        <v>9</v>
      </c>
      <c r="M1604" s="3">
        <f t="shared" si="129"/>
        <v>171</v>
      </c>
    </row>
    <row r="1605" spans="1:13" x14ac:dyDescent="0.35">
      <c r="A1605" s="5">
        <v>43741</v>
      </c>
      <c r="B1605" s="2" t="s">
        <v>279</v>
      </c>
      <c r="C1605" s="3">
        <v>10.67</v>
      </c>
      <c r="D1605" s="3">
        <v>6.75</v>
      </c>
      <c r="E1605" s="3">
        <v>20.25</v>
      </c>
      <c r="F1605" s="3">
        <v>32</v>
      </c>
      <c r="G1605" s="2">
        <v>3</v>
      </c>
      <c r="H1605" s="2" t="str">
        <f t="shared" si="125"/>
        <v>Thursday</v>
      </c>
      <c r="I1605" s="5">
        <f t="shared" si="126"/>
        <v>43744</v>
      </c>
      <c r="J1605" s="2" t="str">
        <f t="shared" si="127"/>
        <v>Sunday</v>
      </c>
      <c r="K1605" s="2" t="str">
        <f t="shared" si="128"/>
        <v>Weekday</v>
      </c>
      <c r="L1605" s="3">
        <f>IF(VLOOKUP(H1605,Discount_Days!A:C,3,0)&gt;0,VLOOKUP(H1605,Discount_Days!A:C,3,0)*NewSales_1001_1015!F1605,0)</f>
        <v>3.2</v>
      </c>
      <c r="M1605" s="3">
        <f t="shared" si="129"/>
        <v>28.8</v>
      </c>
    </row>
    <row r="1606" spans="1:13" x14ac:dyDescent="0.35">
      <c r="A1606" s="5">
        <v>43742</v>
      </c>
      <c r="B1606" s="2" t="s">
        <v>279</v>
      </c>
      <c r="C1606" s="3">
        <v>16</v>
      </c>
      <c r="D1606" s="3">
        <v>6.75</v>
      </c>
      <c r="E1606" s="3">
        <v>6.75</v>
      </c>
      <c r="F1606" s="3">
        <v>16</v>
      </c>
      <c r="G1606" s="2">
        <v>1</v>
      </c>
      <c r="H1606" s="2" t="str">
        <f t="shared" si="125"/>
        <v>Friday</v>
      </c>
      <c r="I1606" s="5">
        <f t="shared" si="126"/>
        <v>43745</v>
      </c>
      <c r="J1606" s="2" t="str">
        <f t="shared" si="127"/>
        <v>Monday</v>
      </c>
      <c r="K1606" s="2" t="str">
        <f t="shared" si="128"/>
        <v>Weekday</v>
      </c>
      <c r="L1606" s="3">
        <f>IF(VLOOKUP(H1606,Discount_Days!A:C,3,0)&gt;0,VLOOKUP(H1606,Discount_Days!A:C,3,0)*NewSales_1001_1015!F1606,0)</f>
        <v>0</v>
      </c>
      <c r="M1606" s="3">
        <f t="shared" si="129"/>
        <v>16</v>
      </c>
    </row>
    <row r="1607" spans="1:13" x14ac:dyDescent="0.35">
      <c r="A1607" s="5">
        <v>43743</v>
      </c>
      <c r="B1607" s="2" t="s">
        <v>279</v>
      </c>
      <c r="C1607" s="3">
        <v>16</v>
      </c>
      <c r="D1607" s="3">
        <v>6.75</v>
      </c>
      <c r="E1607" s="3">
        <v>6.75</v>
      </c>
      <c r="F1607" s="3">
        <v>16</v>
      </c>
      <c r="G1607" s="2">
        <v>1</v>
      </c>
      <c r="H1607" s="2" t="str">
        <f t="shared" si="125"/>
        <v>Saturday</v>
      </c>
      <c r="I1607" s="5">
        <f t="shared" si="126"/>
        <v>43746</v>
      </c>
      <c r="J1607" s="2" t="str">
        <f t="shared" si="127"/>
        <v>Tuesday</v>
      </c>
      <c r="K1607" s="2" t="str">
        <f t="shared" si="128"/>
        <v>Weekend</v>
      </c>
      <c r="L1607" s="3">
        <f>IF(VLOOKUP(H1607,Discount_Days!A:C,3,0)&gt;0,VLOOKUP(H1607,Discount_Days!A:C,3,0)*NewSales_1001_1015!F1607,0)</f>
        <v>0</v>
      </c>
      <c r="M1607" s="3">
        <f t="shared" si="129"/>
        <v>16</v>
      </c>
    </row>
    <row r="1608" spans="1:13" x14ac:dyDescent="0.35">
      <c r="A1608" s="5">
        <v>43744</v>
      </c>
      <c r="B1608" s="2" t="s">
        <v>279</v>
      </c>
      <c r="C1608" s="3">
        <v>16</v>
      </c>
      <c r="D1608" s="3">
        <v>6.75</v>
      </c>
      <c r="E1608" s="3">
        <v>20.25</v>
      </c>
      <c r="F1608" s="3">
        <v>48</v>
      </c>
      <c r="G1608" s="2">
        <v>3</v>
      </c>
      <c r="H1608" s="2" t="str">
        <f t="shared" si="125"/>
        <v>Sunday</v>
      </c>
      <c r="I1608" s="5">
        <f t="shared" si="126"/>
        <v>43747</v>
      </c>
      <c r="J1608" s="2" t="str">
        <f t="shared" si="127"/>
        <v>Wednesday</v>
      </c>
      <c r="K1608" s="2" t="str">
        <f t="shared" si="128"/>
        <v>Weekend</v>
      </c>
      <c r="L1608" s="3">
        <f>IF(VLOOKUP(H1608,Discount_Days!A:C,3,0)&gt;0,VLOOKUP(H1608,Discount_Days!A:C,3,0)*NewSales_1001_1015!F1608,0)</f>
        <v>0</v>
      </c>
      <c r="M1608" s="3">
        <f t="shared" si="129"/>
        <v>48</v>
      </c>
    </row>
    <row r="1609" spans="1:13" x14ac:dyDescent="0.35">
      <c r="A1609" s="5">
        <v>43745</v>
      </c>
      <c r="B1609" s="2" t="s">
        <v>279</v>
      </c>
      <c r="C1609" s="3">
        <v>16</v>
      </c>
      <c r="D1609" s="3">
        <v>6.75</v>
      </c>
      <c r="E1609" s="3">
        <v>6.75</v>
      </c>
      <c r="F1609" s="3">
        <v>16</v>
      </c>
      <c r="G1609" s="2">
        <v>1</v>
      </c>
      <c r="H1609" s="2" t="str">
        <f t="shared" si="125"/>
        <v>Monday</v>
      </c>
      <c r="I1609" s="5">
        <f t="shared" si="126"/>
        <v>43748</v>
      </c>
      <c r="J1609" s="2" t="str">
        <f t="shared" si="127"/>
        <v>Thursday</v>
      </c>
      <c r="K1609" s="2" t="str">
        <f t="shared" si="128"/>
        <v>Weekend</v>
      </c>
      <c r="L1609" s="3">
        <f>IF(VLOOKUP(H1609,Discount_Days!A:C,3,0)&gt;0,VLOOKUP(H1609,Discount_Days!A:C,3,0)*NewSales_1001_1015!F1609,0)</f>
        <v>0</v>
      </c>
      <c r="M1609" s="3">
        <f t="shared" si="129"/>
        <v>16</v>
      </c>
    </row>
    <row r="1610" spans="1:13" x14ac:dyDescent="0.35">
      <c r="A1610" s="5">
        <v>43749</v>
      </c>
      <c r="B1610" s="2" t="s">
        <v>279</v>
      </c>
      <c r="C1610" s="3">
        <v>16</v>
      </c>
      <c r="D1610" s="3">
        <v>6.75</v>
      </c>
      <c r="E1610" s="3">
        <v>6.75</v>
      </c>
      <c r="F1610" s="3">
        <v>16</v>
      </c>
      <c r="G1610" s="2">
        <v>1</v>
      </c>
      <c r="H1610" s="2" t="str">
        <f t="shared" si="125"/>
        <v>Friday</v>
      </c>
      <c r="I1610" s="5">
        <f t="shared" si="126"/>
        <v>43752</v>
      </c>
      <c r="J1610" s="2" t="str">
        <f t="shared" si="127"/>
        <v>Monday</v>
      </c>
      <c r="K1610" s="2" t="str">
        <f t="shared" si="128"/>
        <v>Weekday</v>
      </c>
      <c r="L1610" s="3">
        <f>IF(VLOOKUP(H1610,Discount_Days!A:C,3,0)&gt;0,VLOOKUP(H1610,Discount_Days!A:C,3,0)*NewSales_1001_1015!F1610,0)</f>
        <v>0</v>
      </c>
      <c r="M1610" s="3">
        <f t="shared" si="129"/>
        <v>16</v>
      </c>
    </row>
    <row r="1611" spans="1:13" x14ac:dyDescent="0.35">
      <c r="A1611" s="5">
        <v>43750</v>
      </c>
      <c r="B1611" s="2" t="s">
        <v>279</v>
      </c>
      <c r="C1611" s="3">
        <v>16</v>
      </c>
      <c r="D1611" s="3">
        <v>6.75</v>
      </c>
      <c r="E1611" s="3">
        <v>6.75</v>
      </c>
      <c r="F1611" s="3">
        <v>16</v>
      </c>
      <c r="G1611" s="2">
        <v>1</v>
      </c>
      <c r="H1611" s="2" t="str">
        <f t="shared" si="125"/>
        <v>Saturday</v>
      </c>
      <c r="I1611" s="5">
        <f t="shared" si="126"/>
        <v>43753</v>
      </c>
      <c r="J1611" s="2" t="str">
        <f t="shared" si="127"/>
        <v>Tuesday</v>
      </c>
      <c r="K1611" s="2" t="str">
        <f t="shared" si="128"/>
        <v>Weekend</v>
      </c>
      <c r="L1611" s="3">
        <f>IF(VLOOKUP(H1611,Discount_Days!A:C,3,0)&gt;0,VLOOKUP(H1611,Discount_Days!A:C,3,0)*NewSales_1001_1015!F1611,0)</f>
        <v>0</v>
      </c>
      <c r="M1611" s="3">
        <f t="shared" si="129"/>
        <v>16</v>
      </c>
    </row>
    <row r="1612" spans="1:13" x14ac:dyDescent="0.35">
      <c r="A1612" s="5">
        <v>43753</v>
      </c>
      <c r="B1612" s="2" t="s">
        <v>279</v>
      </c>
      <c r="C1612" s="3">
        <v>16</v>
      </c>
      <c r="D1612" s="3">
        <v>6.75</v>
      </c>
      <c r="E1612" s="3">
        <v>6.75</v>
      </c>
      <c r="F1612" s="3">
        <v>16</v>
      </c>
      <c r="G1612" s="2">
        <v>1</v>
      </c>
      <c r="H1612" s="2" t="str">
        <f t="shared" si="125"/>
        <v>Tuesday</v>
      </c>
      <c r="I1612" s="5">
        <f t="shared" si="126"/>
        <v>43756</v>
      </c>
      <c r="J1612" s="2" t="str">
        <f t="shared" si="127"/>
        <v>Friday</v>
      </c>
      <c r="K1612" s="2" t="str">
        <f t="shared" si="128"/>
        <v>Weekday</v>
      </c>
      <c r="L1612" s="3">
        <f>IF(VLOOKUP(H1612,Discount_Days!A:C,3,0)&gt;0,VLOOKUP(H1612,Discount_Days!A:C,3,0)*NewSales_1001_1015!F1612,0)</f>
        <v>0.8</v>
      </c>
      <c r="M1612" s="3">
        <f t="shared" si="129"/>
        <v>15.2</v>
      </c>
    </row>
    <row r="1613" spans="1:13" x14ac:dyDescent="0.35">
      <c r="A1613" s="5">
        <v>43740</v>
      </c>
      <c r="B1613" s="2" t="s">
        <v>86</v>
      </c>
      <c r="C1613" s="3">
        <v>42</v>
      </c>
      <c r="D1613" s="3">
        <v>12.38</v>
      </c>
      <c r="E1613" s="3">
        <v>24.76</v>
      </c>
      <c r="F1613" s="3">
        <v>84</v>
      </c>
      <c r="G1613" s="2">
        <v>2</v>
      </c>
      <c r="H1613" s="2" t="str">
        <f t="shared" si="125"/>
        <v>Wednesday</v>
      </c>
      <c r="I1613" s="5">
        <f t="shared" si="126"/>
        <v>43743</v>
      </c>
      <c r="J1613" s="2" t="str">
        <f t="shared" si="127"/>
        <v>Saturday</v>
      </c>
      <c r="K1613" s="2" t="str">
        <f t="shared" si="128"/>
        <v>Weekday</v>
      </c>
      <c r="L1613" s="3">
        <f>IF(VLOOKUP(H1613,Discount_Days!A:C,3,0)&gt;0,VLOOKUP(H1613,Discount_Days!A:C,3,0)*NewSales_1001_1015!F1613,0)</f>
        <v>0</v>
      </c>
      <c r="M1613" s="3">
        <f t="shared" si="129"/>
        <v>84</v>
      </c>
    </row>
    <row r="1614" spans="1:13" x14ac:dyDescent="0.35">
      <c r="A1614" s="5">
        <v>43741</v>
      </c>
      <c r="B1614" s="2" t="s">
        <v>86</v>
      </c>
      <c r="C1614" s="3">
        <v>42</v>
      </c>
      <c r="D1614" s="3">
        <v>12.38</v>
      </c>
      <c r="E1614" s="3">
        <v>12.38</v>
      </c>
      <c r="F1614" s="3">
        <v>42</v>
      </c>
      <c r="G1614" s="2">
        <v>1</v>
      </c>
      <c r="H1614" s="2" t="str">
        <f t="shared" si="125"/>
        <v>Thursday</v>
      </c>
      <c r="I1614" s="5">
        <f t="shared" si="126"/>
        <v>43744</v>
      </c>
      <c r="J1614" s="2" t="str">
        <f t="shared" si="127"/>
        <v>Sunday</v>
      </c>
      <c r="K1614" s="2" t="str">
        <f t="shared" si="128"/>
        <v>Weekday</v>
      </c>
      <c r="L1614" s="3">
        <f>IF(VLOOKUP(H1614,Discount_Days!A:C,3,0)&gt;0,VLOOKUP(H1614,Discount_Days!A:C,3,0)*NewSales_1001_1015!F1614,0)</f>
        <v>4.2</v>
      </c>
      <c r="M1614" s="3">
        <f t="shared" si="129"/>
        <v>37.799999999999997</v>
      </c>
    </row>
    <row r="1615" spans="1:13" x14ac:dyDescent="0.35">
      <c r="A1615" s="5">
        <v>43742</v>
      </c>
      <c r="B1615" s="2" t="s">
        <v>86</v>
      </c>
      <c r="C1615" s="3">
        <v>42</v>
      </c>
      <c r="D1615" s="3">
        <v>12.38</v>
      </c>
      <c r="E1615" s="3">
        <v>24.76</v>
      </c>
      <c r="F1615" s="3">
        <v>84</v>
      </c>
      <c r="G1615" s="2">
        <v>2</v>
      </c>
      <c r="H1615" s="2" t="str">
        <f t="shared" si="125"/>
        <v>Friday</v>
      </c>
      <c r="I1615" s="5">
        <f t="shared" si="126"/>
        <v>43745</v>
      </c>
      <c r="J1615" s="2" t="str">
        <f t="shared" si="127"/>
        <v>Monday</v>
      </c>
      <c r="K1615" s="2" t="str">
        <f t="shared" si="128"/>
        <v>Weekday</v>
      </c>
      <c r="L1615" s="3">
        <f>IF(VLOOKUP(H1615,Discount_Days!A:C,3,0)&gt;0,VLOOKUP(H1615,Discount_Days!A:C,3,0)*NewSales_1001_1015!F1615,0)</f>
        <v>0</v>
      </c>
      <c r="M1615" s="3">
        <f t="shared" si="129"/>
        <v>84</v>
      </c>
    </row>
    <row r="1616" spans="1:13" x14ac:dyDescent="0.35">
      <c r="A1616" s="5">
        <v>43743</v>
      </c>
      <c r="B1616" s="2" t="s">
        <v>86</v>
      </c>
      <c r="C1616" s="3">
        <v>42</v>
      </c>
      <c r="D1616" s="3">
        <v>12.38</v>
      </c>
      <c r="E1616" s="3">
        <v>24.76</v>
      </c>
      <c r="F1616" s="3">
        <v>84</v>
      </c>
      <c r="G1616" s="2">
        <v>2</v>
      </c>
      <c r="H1616" s="2" t="str">
        <f t="shared" si="125"/>
        <v>Saturday</v>
      </c>
      <c r="I1616" s="5">
        <f t="shared" si="126"/>
        <v>43746</v>
      </c>
      <c r="J1616" s="2" t="str">
        <f t="shared" si="127"/>
        <v>Tuesday</v>
      </c>
      <c r="K1616" s="2" t="str">
        <f t="shared" si="128"/>
        <v>Weekend</v>
      </c>
      <c r="L1616" s="3">
        <f>IF(VLOOKUP(H1616,Discount_Days!A:C,3,0)&gt;0,VLOOKUP(H1616,Discount_Days!A:C,3,0)*NewSales_1001_1015!F1616,0)</f>
        <v>0</v>
      </c>
      <c r="M1616" s="3">
        <f t="shared" si="129"/>
        <v>84</v>
      </c>
    </row>
    <row r="1617" spans="1:13" x14ac:dyDescent="0.35">
      <c r="A1617" s="5">
        <v>43744</v>
      </c>
      <c r="B1617" s="2" t="s">
        <v>86</v>
      </c>
      <c r="C1617" s="3">
        <v>42</v>
      </c>
      <c r="D1617" s="3">
        <v>12.38</v>
      </c>
      <c r="E1617" s="3">
        <v>37.14</v>
      </c>
      <c r="F1617" s="3">
        <v>126</v>
      </c>
      <c r="G1617" s="2">
        <v>3</v>
      </c>
      <c r="H1617" s="2" t="str">
        <f t="shared" si="125"/>
        <v>Sunday</v>
      </c>
      <c r="I1617" s="5">
        <f t="shared" si="126"/>
        <v>43747</v>
      </c>
      <c r="J1617" s="2" t="str">
        <f t="shared" si="127"/>
        <v>Wednesday</v>
      </c>
      <c r="K1617" s="2" t="str">
        <f t="shared" si="128"/>
        <v>Weekend</v>
      </c>
      <c r="L1617" s="3">
        <f>IF(VLOOKUP(H1617,Discount_Days!A:C,3,0)&gt;0,VLOOKUP(H1617,Discount_Days!A:C,3,0)*NewSales_1001_1015!F1617,0)</f>
        <v>0</v>
      </c>
      <c r="M1617" s="3">
        <f t="shared" si="129"/>
        <v>126</v>
      </c>
    </row>
    <row r="1618" spans="1:13" x14ac:dyDescent="0.35">
      <c r="A1618" s="5">
        <v>43745</v>
      </c>
      <c r="B1618" s="2" t="s">
        <v>86</v>
      </c>
      <c r="C1618" s="3">
        <v>42</v>
      </c>
      <c r="D1618" s="3">
        <v>12.38</v>
      </c>
      <c r="E1618" s="3">
        <v>24.76</v>
      </c>
      <c r="F1618" s="3">
        <v>84</v>
      </c>
      <c r="G1618" s="2">
        <v>2</v>
      </c>
      <c r="H1618" s="2" t="str">
        <f t="shared" si="125"/>
        <v>Monday</v>
      </c>
      <c r="I1618" s="5">
        <f t="shared" si="126"/>
        <v>43748</v>
      </c>
      <c r="J1618" s="2" t="str">
        <f t="shared" si="127"/>
        <v>Thursday</v>
      </c>
      <c r="K1618" s="2" t="str">
        <f t="shared" si="128"/>
        <v>Weekend</v>
      </c>
      <c r="L1618" s="3">
        <f>IF(VLOOKUP(H1618,Discount_Days!A:C,3,0)&gt;0,VLOOKUP(H1618,Discount_Days!A:C,3,0)*NewSales_1001_1015!F1618,0)</f>
        <v>0</v>
      </c>
      <c r="M1618" s="3">
        <f t="shared" si="129"/>
        <v>84</v>
      </c>
    </row>
    <row r="1619" spans="1:13" x14ac:dyDescent="0.35">
      <c r="A1619" s="5">
        <v>43746</v>
      </c>
      <c r="B1619" s="2" t="s">
        <v>86</v>
      </c>
      <c r="C1619" s="3">
        <v>42</v>
      </c>
      <c r="D1619" s="3">
        <v>12.38</v>
      </c>
      <c r="E1619" s="3">
        <v>12.38</v>
      </c>
      <c r="F1619" s="3">
        <v>42</v>
      </c>
      <c r="G1619" s="2">
        <v>1</v>
      </c>
      <c r="H1619" s="2" t="str">
        <f t="shared" si="125"/>
        <v>Tuesday</v>
      </c>
      <c r="I1619" s="5">
        <f t="shared" si="126"/>
        <v>43749</v>
      </c>
      <c r="J1619" s="2" t="str">
        <f t="shared" si="127"/>
        <v>Friday</v>
      </c>
      <c r="K1619" s="2" t="str">
        <f t="shared" si="128"/>
        <v>Weekday</v>
      </c>
      <c r="L1619" s="3">
        <f>IF(VLOOKUP(H1619,Discount_Days!A:C,3,0)&gt;0,VLOOKUP(H1619,Discount_Days!A:C,3,0)*NewSales_1001_1015!F1619,0)</f>
        <v>2.1</v>
      </c>
      <c r="M1619" s="3">
        <f t="shared" si="129"/>
        <v>39.9</v>
      </c>
    </row>
    <row r="1620" spans="1:13" x14ac:dyDescent="0.35">
      <c r="A1620" s="5">
        <v>43747</v>
      </c>
      <c r="B1620" s="2" t="s">
        <v>86</v>
      </c>
      <c r="C1620" s="3">
        <v>42</v>
      </c>
      <c r="D1620" s="3">
        <v>12.38</v>
      </c>
      <c r="E1620" s="3">
        <v>24.76</v>
      </c>
      <c r="F1620" s="3">
        <v>84</v>
      </c>
      <c r="G1620" s="2">
        <v>2</v>
      </c>
      <c r="H1620" s="2" t="str">
        <f t="shared" si="125"/>
        <v>Wednesday</v>
      </c>
      <c r="I1620" s="5">
        <f t="shared" si="126"/>
        <v>43750</v>
      </c>
      <c r="J1620" s="2" t="str">
        <f t="shared" si="127"/>
        <v>Saturday</v>
      </c>
      <c r="K1620" s="2" t="str">
        <f t="shared" si="128"/>
        <v>Weekday</v>
      </c>
      <c r="L1620" s="3">
        <f>IF(VLOOKUP(H1620,Discount_Days!A:C,3,0)&gt;0,VLOOKUP(H1620,Discount_Days!A:C,3,0)*NewSales_1001_1015!F1620,0)</f>
        <v>0</v>
      </c>
      <c r="M1620" s="3">
        <f t="shared" si="129"/>
        <v>84</v>
      </c>
    </row>
    <row r="1621" spans="1:13" x14ac:dyDescent="0.35">
      <c r="A1621" s="5">
        <v>43752</v>
      </c>
      <c r="B1621" s="2" t="s">
        <v>86</v>
      </c>
      <c r="C1621" s="3">
        <v>42</v>
      </c>
      <c r="D1621" s="3">
        <v>12.38</v>
      </c>
      <c r="E1621" s="3">
        <v>12.38</v>
      </c>
      <c r="F1621" s="3">
        <v>42</v>
      </c>
      <c r="G1621" s="2">
        <v>1</v>
      </c>
      <c r="H1621" s="2" t="str">
        <f t="shared" si="125"/>
        <v>Monday</v>
      </c>
      <c r="I1621" s="5">
        <f t="shared" si="126"/>
        <v>43755</v>
      </c>
      <c r="J1621" s="2" t="str">
        <f t="shared" si="127"/>
        <v>Thursday</v>
      </c>
      <c r="K1621" s="2" t="str">
        <f t="shared" si="128"/>
        <v>Weekend</v>
      </c>
      <c r="L1621" s="3">
        <f>IF(VLOOKUP(H1621,Discount_Days!A:C,3,0)&gt;0,VLOOKUP(H1621,Discount_Days!A:C,3,0)*NewSales_1001_1015!F1621,0)</f>
        <v>0</v>
      </c>
      <c r="M1621" s="3">
        <f t="shared" si="129"/>
        <v>42</v>
      </c>
    </row>
    <row r="1622" spans="1:13" x14ac:dyDescent="0.35">
      <c r="A1622" s="5">
        <v>43753</v>
      </c>
      <c r="B1622" s="2" t="s">
        <v>86</v>
      </c>
      <c r="C1622" s="3">
        <v>42</v>
      </c>
      <c r="D1622" s="3">
        <v>12.38</v>
      </c>
      <c r="E1622" s="3">
        <v>37.14</v>
      </c>
      <c r="F1622" s="3">
        <v>126</v>
      </c>
      <c r="G1622" s="2">
        <v>3</v>
      </c>
      <c r="H1622" s="2" t="str">
        <f t="shared" si="125"/>
        <v>Tuesday</v>
      </c>
      <c r="I1622" s="5">
        <f t="shared" si="126"/>
        <v>43756</v>
      </c>
      <c r="J1622" s="2" t="str">
        <f t="shared" si="127"/>
        <v>Friday</v>
      </c>
      <c r="K1622" s="2" t="str">
        <f t="shared" si="128"/>
        <v>Weekday</v>
      </c>
      <c r="L1622" s="3">
        <f>IF(VLOOKUP(H1622,Discount_Days!A:C,3,0)&gt;0,VLOOKUP(H1622,Discount_Days!A:C,3,0)*NewSales_1001_1015!F1622,0)</f>
        <v>6.3000000000000007</v>
      </c>
      <c r="M1622" s="3">
        <f t="shared" si="129"/>
        <v>119.7</v>
      </c>
    </row>
    <row r="1623" spans="1:13" x14ac:dyDescent="0.35">
      <c r="A1623" s="5">
        <v>43739</v>
      </c>
      <c r="B1623" s="2" t="s">
        <v>128</v>
      </c>
      <c r="C1623" s="3">
        <v>22.64</v>
      </c>
      <c r="D1623" s="3">
        <v>7.43</v>
      </c>
      <c r="E1623" s="3">
        <v>7.43</v>
      </c>
      <c r="F1623" s="3">
        <v>22.64</v>
      </c>
      <c r="G1623" s="2">
        <v>1</v>
      </c>
      <c r="H1623" s="2" t="str">
        <f t="shared" si="125"/>
        <v>Tuesday</v>
      </c>
      <c r="I1623" s="5">
        <f t="shared" si="126"/>
        <v>43742</v>
      </c>
      <c r="J1623" s="2" t="str">
        <f t="shared" si="127"/>
        <v>Friday</v>
      </c>
      <c r="K1623" s="2" t="str">
        <f t="shared" si="128"/>
        <v>Weekday</v>
      </c>
      <c r="L1623" s="3">
        <f>IF(VLOOKUP(H1623,Discount_Days!A:C,3,0)&gt;0,VLOOKUP(H1623,Discount_Days!A:C,3,0)*NewSales_1001_1015!F1623,0)</f>
        <v>1.1320000000000001</v>
      </c>
      <c r="M1623" s="3">
        <f t="shared" si="129"/>
        <v>21.507999999999999</v>
      </c>
    </row>
    <row r="1624" spans="1:13" x14ac:dyDescent="0.35">
      <c r="A1624" s="5">
        <v>43745</v>
      </c>
      <c r="B1624" s="2" t="s">
        <v>128</v>
      </c>
      <c r="C1624" s="3">
        <v>21</v>
      </c>
      <c r="D1624" s="3">
        <v>7.43</v>
      </c>
      <c r="E1624" s="3">
        <v>14.86</v>
      </c>
      <c r="F1624" s="3">
        <v>42</v>
      </c>
      <c r="G1624" s="2">
        <v>2</v>
      </c>
      <c r="H1624" s="2" t="str">
        <f t="shared" si="125"/>
        <v>Monday</v>
      </c>
      <c r="I1624" s="5">
        <f t="shared" si="126"/>
        <v>43748</v>
      </c>
      <c r="J1624" s="2" t="str">
        <f t="shared" si="127"/>
        <v>Thursday</v>
      </c>
      <c r="K1624" s="2" t="str">
        <f t="shared" si="128"/>
        <v>Weekend</v>
      </c>
      <c r="L1624" s="3">
        <f>IF(VLOOKUP(H1624,Discount_Days!A:C,3,0)&gt;0,VLOOKUP(H1624,Discount_Days!A:C,3,0)*NewSales_1001_1015!F1624,0)</f>
        <v>0</v>
      </c>
      <c r="M1624" s="3">
        <f t="shared" si="129"/>
        <v>42</v>
      </c>
    </row>
    <row r="1625" spans="1:13" x14ac:dyDescent="0.35">
      <c r="A1625" s="5">
        <v>43747</v>
      </c>
      <c r="B1625" s="2" t="s">
        <v>128</v>
      </c>
      <c r="C1625" s="3">
        <v>21</v>
      </c>
      <c r="D1625" s="3">
        <v>7.43</v>
      </c>
      <c r="E1625" s="3">
        <v>7.43</v>
      </c>
      <c r="F1625" s="3">
        <v>21</v>
      </c>
      <c r="G1625" s="2">
        <v>1</v>
      </c>
      <c r="H1625" s="2" t="str">
        <f t="shared" si="125"/>
        <v>Wednesday</v>
      </c>
      <c r="I1625" s="5">
        <f t="shared" si="126"/>
        <v>43750</v>
      </c>
      <c r="J1625" s="2" t="str">
        <f t="shared" si="127"/>
        <v>Saturday</v>
      </c>
      <c r="K1625" s="2" t="str">
        <f t="shared" si="128"/>
        <v>Weekday</v>
      </c>
      <c r="L1625" s="3">
        <f>IF(VLOOKUP(H1625,Discount_Days!A:C,3,0)&gt;0,VLOOKUP(H1625,Discount_Days!A:C,3,0)*NewSales_1001_1015!F1625,0)</f>
        <v>0</v>
      </c>
      <c r="M1625" s="3">
        <f t="shared" si="129"/>
        <v>21</v>
      </c>
    </row>
    <row r="1626" spans="1:13" x14ac:dyDescent="0.35">
      <c r="A1626" s="5">
        <v>43751</v>
      </c>
      <c r="B1626" s="2" t="s">
        <v>128</v>
      </c>
      <c r="C1626" s="3">
        <v>21</v>
      </c>
      <c r="D1626" s="3">
        <v>7.43</v>
      </c>
      <c r="E1626" s="3">
        <v>7.43</v>
      </c>
      <c r="F1626" s="3">
        <v>21</v>
      </c>
      <c r="G1626" s="2">
        <v>1</v>
      </c>
      <c r="H1626" s="2" t="str">
        <f t="shared" si="125"/>
        <v>Sunday</v>
      </c>
      <c r="I1626" s="5">
        <f t="shared" si="126"/>
        <v>43754</v>
      </c>
      <c r="J1626" s="2" t="str">
        <f t="shared" si="127"/>
        <v>Wednesday</v>
      </c>
      <c r="K1626" s="2" t="str">
        <f t="shared" si="128"/>
        <v>Weekend</v>
      </c>
      <c r="L1626" s="3">
        <f>IF(VLOOKUP(H1626,Discount_Days!A:C,3,0)&gt;0,VLOOKUP(H1626,Discount_Days!A:C,3,0)*NewSales_1001_1015!F1626,0)</f>
        <v>0</v>
      </c>
      <c r="M1626" s="3">
        <f t="shared" si="129"/>
        <v>21</v>
      </c>
    </row>
    <row r="1627" spans="1:13" x14ac:dyDescent="0.35">
      <c r="A1627" s="5">
        <v>43753</v>
      </c>
      <c r="B1627" s="2" t="s">
        <v>128</v>
      </c>
      <c r="C1627" s="3">
        <v>21</v>
      </c>
      <c r="D1627" s="3">
        <v>7.43</v>
      </c>
      <c r="E1627" s="3">
        <v>7.43</v>
      </c>
      <c r="F1627" s="3">
        <v>21</v>
      </c>
      <c r="G1627" s="2">
        <v>1</v>
      </c>
      <c r="H1627" s="2" t="str">
        <f t="shared" si="125"/>
        <v>Tuesday</v>
      </c>
      <c r="I1627" s="5">
        <f t="shared" si="126"/>
        <v>43756</v>
      </c>
      <c r="J1627" s="2" t="str">
        <f t="shared" si="127"/>
        <v>Friday</v>
      </c>
      <c r="K1627" s="2" t="str">
        <f t="shared" si="128"/>
        <v>Weekday</v>
      </c>
      <c r="L1627" s="3">
        <f>IF(VLOOKUP(H1627,Discount_Days!A:C,3,0)&gt;0,VLOOKUP(H1627,Discount_Days!A:C,3,0)*NewSales_1001_1015!F1627,0)</f>
        <v>1.05</v>
      </c>
      <c r="M1627" s="3">
        <f t="shared" si="129"/>
        <v>19.95</v>
      </c>
    </row>
    <row r="1628" spans="1:13" x14ac:dyDescent="0.35">
      <c r="A1628" s="5">
        <v>43740</v>
      </c>
      <c r="B1628" s="2" t="s">
        <v>129</v>
      </c>
      <c r="C1628" s="3">
        <v>16</v>
      </c>
      <c r="D1628" s="3">
        <v>4.88</v>
      </c>
      <c r="E1628" s="3">
        <v>4.88</v>
      </c>
      <c r="F1628" s="3">
        <v>16</v>
      </c>
      <c r="G1628" s="2">
        <v>1</v>
      </c>
      <c r="H1628" s="2" t="str">
        <f t="shared" si="125"/>
        <v>Wednesday</v>
      </c>
      <c r="I1628" s="5">
        <f t="shared" si="126"/>
        <v>43743</v>
      </c>
      <c r="J1628" s="2" t="str">
        <f t="shared" si="127"/>
        <v>Saturday</v>
      </c>
      <c r="K1628" s="2" t="str">
        <f t="shared" si="128"/>
        <v>Weekday</v>
      </c>
      <c r="L1628" s="3">
        <f>IF(VLOOKUP(H1628,Discount_Days!A:C,3,0)&gt;0,VLOOKUP(H1628,Discount_Days!A:C,3,0)*NewSales_1001_1015!F1628,0)</f>
        <v>0</v>
      </c>
      <c r="M1628" s="3">
        <f t="shared" si="129"/>
        <v>16</v>
      </c>
    </row>
    <row r="1629" spans="1:13" x14ac:dyDescent="0.35">
      <c r="A1629" s="5">
        <v>43741</v>
      </c>
      <c r="B1629" s="2" t="s">
        <v>129</v>
      </c>
      <c r="C1629" s="3">
        <v>16</v>
      </c>
      <c r="D1629" s="3">
        <v>4.88</v>
      </c>
      <c r="E1629" s="3">
        <v>9.76</v>
      </c>
      <c r="F1629" s="3">
        <v>32</v>
      </c>
      <c r="G1629" s="2">
        <v>2</v>
      </c>
      <c r="H1629" s="2" t="str">
        <f t="shared" si="125"/>
        <v>Thursday</v>
      </c>
      <c r="I1629" s="5">
        <f t="shared" si="126"/>
        <v>43744</v>
      </c>
      <c r="J1629" s="2" t="str">
        <f t="shared" si="127"/>
        <v>Sunday</v>
      </c>
      <c r="K1629" s="2" t="str">
        <f t="shared" si="128"/>
        <v>Weekday</v>
      </c>
      <c r="L1629" s="3">
        <f>IF(VLOOKUP(H1629,Discount_Days!A:C,3,0)&gt;0,VLOOKUP(H1629,Discount_Days!A:C,3,0)*NewSales_1001_1015!F1629,0)</f>
        <v>3.2</v>
      </c>
      <c r="M1629" s="3">
        <f t="shared" si="129"/>
        <v>28.8</v>
      </c>
    </row>
    <row r="1630" spans="1:13" x14ac:dyDescent="0.35">
      <c r="A1630" s="5">
        <v>43745</v>
      </c>
      <c r="B1630" s="2" t="s">
        <v>129</v>
      </c>
      <c r="C1630" s="3">
        <v>16</v>
      </c>
      <c r="D1630" s="3">
        <v>4.88</v>
      </c>
      <c r="E1630" s="3">
        <v>4.88</v>
      </c>
      <c r="F1630" s="3">
        <v>16</v>
      </c>
      <c r="G1630" s="2">
        <v>1</v>
      </c>
      <c r="H1630" s="2" t="str">
        <f t="shared" si="125"/>
        <v>Monday</v>
      </c>
      <c r="I1630" s="5">
        <f t="shared" si="126"/>
        <v>43748</v>
      </c>
      <c r="J1630" s="2" t="str">
        <f t="shared" si="127"/>
        <v>Thursday</v>
      </c>
      <c r="K1630" s="2" t="str">
        <f t="shared" si="128"/>
        <v>Weekend</v>
      </c>
      <c r="L1630" s="3">
        <f>IF(VLOOKUP(H1630,Discount_Days!A:C,3,0)&gt;0,VLOOKUP(H1630,Discount_Days!A:C,3,0)*NewSales_1001_1015!F1630,0)</f>
        <v>0</v>
      </c>
      <c r="M1630" s="3">
        <f t="shared" si="129"/>
        <v>16</v>
      </c>
    </row>
    <row r="1631" spans="1:13" x14ac:dyDescent="0.35">
      <c r="A1631" s="5">
        <v>43748</v>
      </c>
      <c r="B1631" s="2" t="s">
        <v>129</v>
      </c>
      <c r="C1631" s="3">
        <v>16</v>
      </c>
      <c r="D1631" s="3">
        <v>4.88</v>
      </c>
      <c r="E1631" s="3">
        <v>4.88</v>
      </c>
      <c r="F1631" s="3">
        <v>16</v>
      </c>
      <c r="G1631" s="2">
        <v>1</v>
      </c>
      <c r="H1631" s="2" t="str">
        <f t="shared" si="125"/>
        <v>Thursday</v>
      </c>
      <c r="I1631" s="5">
        <f t="shared" si="126"/>
        <v>43751</v>
      </c>
      <c r="J1631" s="2" t="str">
        <f t="shared" si="127"/>
        <v>Sunday</v>
      </c>
      <c r="K1631" s="2" t="str">
        <f t="shared" si="128"/>
        <v>Weekday</v>
      </c>
      <c r="L1631" s="3">
        <f>IF(VLOOKUP(H1631,Discount_Days!A:C,3,0)&gt;0,VLOOKUP(H1631,Discount_Days!A:C,3,0)*NewSales_1001_1015!F1631,0)</f>
        <v>1.6</v>
      </c>
      <c r="M1631" s="3">
        <f t="shared" si="129"/>
        <v>14.4</v>
      </c>
    </row>
    <row r="1632" spans="1:13" x14ac:dyDescent="0.35">
      <c r="A1632" s="5">
        <v>43749</v>
      </c>
      <c r="B1632" s="2" t="s">
        <v>129</v>
      </c>
      <c r="C1632" s="3">
        <v>16</v>
      </c>
      <c r="D1632" s="3">
        <v>4.88</v>
      </c>
      <c r="E1632" s="3">
        <v>4.88</v>
      </c>
      <c r="F1632" s="3">
        <v>16</v>
      </c>
      <c r="G1632" s="2">
        <v>1</v>
      </c>
      <c r="H1632" s="2" t="str">
        <f t="shared" si="125"/>
        <v>Friday</v>
      </c>
      <c r="I1632" s="5">
        <f t="shared" si="126"/>
        <v>43752</v>
      </c>
      <c r="J1632" s="2" t="str">
        <f t="shared" si="127"/>
        <v>Monday</v>
      </c>
      <c r="K1632" s="2" t="str">
        <f t="shared" si="128"/>
        <v>Weekday</v>
      </c>
      <c r="L1632" s="3">
        <f>IF(VLOOKUP(H1632,Discount_Days!A:C,3,0)&gt;0,VLOOKUP(H1632,Discount_Days!A:C,3,0)*NewSales_1001_1015!F1632,0)</f>
        <v>0</v>
      </c>
      <c r="M1632" s="3">
        <f t="shared" si="129"/>
        <v>16</v>
      </c>
    </row>
    <row r="1633" spans="1:13" x14ac:dyDescent="0.35">
      <c r="A1633" s="5">
        <v>43750</v>
      </c>
      <c r="B1633" s="2" t="s">
        <v>129</v>
      </c>
      <c r="C1633" s="3">
        <v>16</v>
      </c>
      <c r="D1633" s="3">
        <v>4.88</v>
      </c>
      <c r="E1633" s="3">
        <v>9.76</v>
      </c>
      <c r="F1633" s="3">
        <v>32</v>
      </c>
      <c r="G1633" s="2">
        <v>2</v>
      </c>
      <c r="H1633" s="2" t="str">
        <f t="shared" si="125"/>
        <v>Saturday</v>
      </c>
      <c r="I1633" s="5">
        <f t="shared" si="126"/>
        <v>43753</v>
      </c>
      <c r="J1633" s="2" t="str">
        <f t="shared" si="127"/>
        <v>Tuesday</v>
      </c>
      <c r="K1633" s="2" t="str">
        <f t="shared" si="128"/>
        <v>Weekend</v>
      </c>
      <c r="L1633" s="3">
        <f>IF(VLOOKUP(H1633,Discount_Days!A:C,3,0)&gt;0,VLOOKUP(H1633,Discount_Days!A:C,3,0)*NewSales_1001_1015!F1633,0)</f>
        <v>0</v>
      </c>
      <c r="M1633" s="3">
        <f t="shared" si="129"/>
        <v>32</v>
      </c>
    </row>
    <row r="1634" spans="1:13" x14ac:dyDescent="0.35">
      <c r="A1634" s="5">
        <v>43752</v>
      </c>
      <c r="B1634" s="2" t="s">
        <v>129</v>
      </c>
      <c r="C1634" s="3">
        <v>16</v>
      </c>
      <c r="D1634" s="3">
        <v>4.88</v>
      </c>
      <c r="E1634" s="3">
        <v>14.64</v>
      </c>
      <c r="F1634" s="3">
        <v>48</v>
      </c>
      <c r="G1634" s="2">
        <v>3</v>
      </c>
      <c r="H1634" s="2" t="str">
        <f t="shared" si="125"/>
        <v>Monday</v>
      </c>
      <c r="I1634" s="5">
        <f t="shared" si="126"/>
        <v>43755</v>
      </c>
      <c r="J1634" s="2" t="str">
        <f t="shared" si="127"/>
        <v>Thursday</v>
      </c>
      <c r="K1634" s="2" t="str">
        <f t="shared" si="128"/>
        <v>Weekend</v>
      </c>
      <c r="L1634" s="3">
        <f>IF(VLOOKUP(H1634,Discount_Days!A:C,3,0)&gt;0,VLOOKUP(H1634,Discount_Days!A:C,3,0)*NewSales_1001_1015!F1634,0)</f>
        <v>0</v>
      </c>
      <c r="M1634" s="3">
        <f t="shared" si="129"/>
        <v>48</v>
      </c>
    </row>
    <row r="1635" spans="1:13" x14ac:dyDescent="0.35">
      <c r="A1635" s="5">
        <v>43748</v>
      </c>
      <c r="B1635" s="2" t="s">
        <v>87</v>
      </c>
      <c r="C1635" s="3">
        <v>20</v>
      </c>
      <c r="D1635" s="3">
        <v>8.1999999999999993</v>
      </c>
      <c r="E1635" s="3">
        <v>16.399999999999999</v>
      </c>
      <c r="F1635" s="3">
        <v>40</v>
      </c>
      <c r="G1635" s="2">
        <v>2</v>
      </c>
      <c r="H1635" s="2" t="str">
        <f t="shared" si="125"/>
        <v>Thursday</v>
      </c>
      <c r="I1635" s="5">
        <f t="shared" si="126"/>
        <v>43751</v>
      </c>
      <c r="J1635" s="2" t="str">
        <f t="shared" si="127"/>
        <v>Sunday</v>
      </c>
      <c r="K1635" s="2" t="str">
        <f t="shared" si="128"/>
        <v>Weekday</v>
      </c>
      <c r="L1635" s="3">
        <f>IF(VLOOKUP(H1635,Discount_Days!A:C,3,0)&gt;0,VLOOKUP(H1635,Discount_Days!A:C,3,0)*NewSales_1001_1015!F1635,0)</f>
        <v>4</v>
      </c>
      <c r="M1635" s="3">
        <f t="shared" si="129"/>
        <v>36</v>
      </c>
    </row>
    <row r="1636" spans="1:13" x14ac:dyDescent="0.35">
      <c r="A1636" s="5">
        <v>43740</v>
      </c>
      <c r="B1636" s="2" t="s">
        <v>335</v>
      </c>
      <c r="C1636" s="3">
        <v>20</v>
      </c>
      <c r="D1636" s="3">
        <v>8.7899999999999991</v>
      </c>
      <c r="E1636" s="3">
        <v>8.7899999999999991</v>
      </c>
      <c r="F1636" s="3">
        <v>20</v>
      </c>
      <c r="G1636" s="2">
        <v>1</v>
      </c>
      <c r="H1636" s="2" t="str">
        <f t="shared" si="125"/>
        <v>Wednesday</v>
      </c>
      <c r="I1636" s="5">
        <f t="shared" si="126"/>
        <v>43743</v>
      </c>
      <c r="J1636" s="2" t="str">
        <f t="shared" si="127"/>
        <v>Saturday</v>
      </c>
      <c r="K1636" s="2" t="str">
        <f t="shared" si="128"/>
        <v>Weekday</v>
      </c>
      <c r="L1636" s="3">
        <f>IF(VLOOKUP(H1636,Discount_Days!A:C,3,0)&gt;0,VLOOKUP(H1636,Discount_Days!A:C,3,0)*NewSales_1001_1015!F1636,0)</f>
        <v>0</v>
      </c>
      <c r="M1636" s="3">
        <f t="shared" si="129"/>
        <v>20</v>
      </c>
    </row>
    <row r="1637" spans="1:13" x14ac:dyDescent="0.35">
      <c r="A1637" s="5">
        <v>43743</v>
      </c>
      <c r="B1637" s="2" t="s">
        <v>335</v>
      </c>
      <c r="C1637" s="3">
        <v>20</v>
      </c>
      <c r="D1637" s="3">
        <v>8.7899999999999991</v>
      </c>
      <c r="E1637" s="3">
        <v>8.7899999999999991</v>
      </c>
      <c r="F1637" s="3">
        <v>20</v>
      </c>
      <c r="G1637" s="2">
        <v>1</v>
      </c>
      <c r="H1637" s="2" t="str">
        <f t="shared" si="125"/>
        <v>Saturday</v>
      </c>
      <c r="I1637" s="5">
        <f t="shared" si="126"/>
        <v>43746</v>
      </c>
      <c r="J1637" s="2" t="str">
        <f t="shared" si="127"/>
        <v>Tuesday</v>
      </c>
      <c r="K1637" s="2" t="str">
        <f t="shared" si="128"/>
        <v>Weekend</v>
      </c>
      <c r="L1637" s="3">
        <f>IF(VLOOKUP(H1637,Discount_Days!A:C,3,0)&gt;0,VLOOKUP(H1637,Discount_Days!A:C,3,0)*NewSales_1001_1015!F1637,0)</f>
        <v>0</v>
      </c>
      <c r="M1637" s="3">
        <f t="shared" si="129"/>
        <v>20</v>
      </c>
    </row>
    <row r="1638" spans="1:13" x14ac:dyDescent="0.35">
      <c r="A1638" s="5">
        <v>43746</v>
      </c>
      <c r="B1638" s="2" t="s">
        <v>335</v>
      </c>
      <c r="C1638" s="3">
        <v>20</v>
      </c>
      <c r="D1638" s="3">
        <v>8.7899999999999991</v>
      </c>
      <c r="E1638" s="3">
        <v>8.7899999999999991</v>
      </c>
      <c r="F1638" s="3">
        <v>20</v>
      </c>
      <c r="G1638" s="2">
        <v>1</v>
      </c>
      <c r="H1638" s="2" t="str">
        <f t="shared" si="125"/>
        <v>Tuesday</v>
      </c>
      <c r="I1638" s="5">
        <f t="shared" si="126"/>
        <v>43749</v>
      </c>
      <c r="J1638" s="2" t="str">
        <f t="shared" si="127"/>
        <v>Friday</v>
      </c>
      <c r="K1638" s="2" t="str">
        <f t="shared" si="128"/>
        <v>Weekday</v>
      </c>
      <c r="L1638" s="3">
        <f>IF(VLOOKUP(H1638,Discount_Days!A:C,3,0)&gt;0,VLOOKUP(H1638,Discount_Days!A:C,3,0)*NewSales_1001_1015!F1638,0)</f>
        <v>1</v>
      </c>
      <c r="M1638" s="3">
        <f t="shared" si="129"/>
        <v>19</v>
      </c>
    </row>
    <row r="1639" spans="1:13" x14ac:dyDescent="0.35">
      <c r="A1639" s="5">
        <v>43752</v>
      </c>
      <c r="B1639" s="2" t="s">
        <v>335</v>
      </c>
      <c r="C1639" s="3">
        <v>20</v>
      </c>
      <c r="D1639" s="3">
        <v>8.7899999999999991</v>
      </c>
      <c r="E1639" s="3">
        <v>8.7899999999999991</v>
      </c>
      <c r="F1639" s="3">
        <v>20</v>
      </c>
      <c r="G1639" s="2">
        <v>1</v>
      </c>
      <c r="H1639" s="2" t="str">
        <f t="shared" si="125"/>
        <v>Monday</v>
      </c>
      <c r="I1639" s="5">
        <f t="shared" si="126"/>
        <v>43755</v>
      </c>
      <c r="J1639" s="2" t="str">
        <f t="shared" si="127"/>
        <v>Thursday</v>
      </c>
      <c r="K1639" s="2" t="str">
        <f t="shared" si="128"/>
        <v>Weekend</v>
      </c>
      <c r="L1639" s="3">
        <f>IF(VLOOKUP(H1639,Discount_Days!A:C,3,0)&gt;0,VLOOKUP(H1639,Discount_Days!A:C,3,0)*NewSales_1001_1015!F1639,0)</f>
        <v>0</v>
      </c>
      <c r="M1639" s="3">
        <f t="shared" si="129"/>
        <v>20</v>
      </c>
    </row>
    <row r="1640" spans="1:13" x14ac:dyDescent="0.35">
      <c r="A1640" s="5">
        <v>43739</v>
      </c>
      <c r="B1640" s="2" t="s">
        <v>265</v>
      </c>
      <c r="C1640" s="3">
        <v>40.25</v>
      </c>
      <c r="D1640" s="3">
        <v>18.38</v>
      </c>
      <c r="E1640" s="3">
        <v>18.38</v>
      </c>
      <c r="F1640" s="3">
        <v>40.25</v>
      </c>
      <c r="G1640" s="2">
        <v>1</v>
      </c>
      <c r="H1640" s="2" t="str">
        <f t="shared" si="125"/>
        <v>Tuesday</v>
      </c>
      <c r="I1640" s="5">
        <f t="shared" si="126"/>
        <v>43742</v>
      </c>
      <c r="J1640" s="2" t="str">
        <f t="shared" si="127"/>
        <v>Friday</v>
      </c>
      <c r="K1640" s="2" t="str">
        <f t="shared" si="128"/>
        <v>Weekday</v>
      </c>
      <c r="L1640" s="3">
        <f>IF(VLOOKUP(H1640,Discount_Days!A:C,3,0)&gt;0,VLOOKUP(H1640,Discount_Days!A:C,3,0)*NewSales_1001_1015!F1640,0)</f>
        <v>2.0125000000000002</v>
      </c>
      <c r="M1640" s="3">
        <f t="shared" si="129"/>
        <v>38.237499999999997</v>
      </c>
    </row>
    <row r="1641" spans="1:13" x14ac:dyDescent="0.35">
      <c r="A1641" s="5">
        <v>43742</v>
      </c>
      <c r="B1641" s="2" t="s">
        <v>265</v>
      </c>
      <c r="C1641" s="3">
        <v>37</v>
      </c>
      <c r="D1641" s="3">
        <v>18.38</v>
      </c>
      <c r="E1641" s="3">
        <v>18.38</v>
      </c>
      <c r="F1641" s="3">
        <v>37</v>
      </c>
      <c r="G1641" s="2">
        <v>1</v>
      </c>
      <c r="H1641" s="2" t="str">
        <f t="shared" si="125"/>
        <v>Friday</v>
      </c>
      <c r="I1641" s="5">
        <f t="shared" si="126"/>
        <v>43745</v>
      </c>
      <c r="J1641" s="2" t="str">
        <f t="shared" si="127"/>
        <v>Monday</v>
      </c>
      <c r="K1641" s="2" t="str">
        <f t="shared" si="128"/>
        <v>Weekday</v>
      </c>
      <c r="L1641" s="3">
        <f>IF(VLOOKUP(H1641,Discount_Days!A:C,3,0)&gt;0,VLOOKUP(H1641,Discount_Days!A:C,3,0)*NewSales_1001_1015!F1641,0)</f>
        <v>0</v>
      </c>
      <c r="M1641" s="3">
        <f t="shared" si="129"/>
        <v>37</v>
      </c>
    </row>
    <row r="1642" spans="1:13" x14ac:dyDescent="0.35">
      <c r="A1642" s="5">
        <v>43743</v>
      </c>
      <c r="B1642" s="2" t="s">
        <v>265</v>
      </c>
      <c r="C1642" s="3">
        <v>37</v>
      </c>
      <c r="D1642" s="3">
        <v>18.38</v>
      </c>
      <c r="E1642" s="3">
        <v>18.38</v>
      </c>
      <c r="F1642" s="3">
        <v>37</v>
      </c>
      <c r="G1642" s="2">
        <v>1</v>
      </c>
      <c r="H1642" s="2" t="str">
        <f t="shared" si="125"/>
        <v>Saturday</v>
      </c>
      <c r="I1642" s="5">
        <f t="shared" si="126"/>
        <v>43746</v>
      </c>
      <c r="J1642" s="2" t="str">
        <f t="shared" si="127"/>
        <v>Tuesday</v>
      </c>
      <c r="K1642" s="2" t="str">
        <f t="shared" si="128"/>
        <v>Weekend</v>
      </c>
      <c r="L1642" s="3">
        <f>IF(VLOOKUP(H1642,Discount_Days!A:C,3,0)&gt;0,VLOOKUP(H1642,Discount_Days!A:C,3,0)*NewSales_1001_1015!F1642,0)</f>
        <v>0</v>
      </c>
      <c r="M1642" s="3">
        <f t="shared" si="129"/>
        <v>37</v>
      </c>
    </row>
    <row r="1643" spans="1:13" x14ac:dyDescent="0.35">
      <c r="A1643" s="5">
        <v>43751</v>
      </c>
      <c r="B1643" s="2" t="s">
        <v>265</v>
      </c>
      <c r="C1643" s="3">
        <v>37</v>
      </c>
      <c r="D1643" s="3">
        <v>18.38</v>
      </c>
      <c r="E1643" s="3">
        <v>18.38</v>
      </c>
      <c r="F1643" s="3">
        <v>37</v>
      </c>
      <c r="G1643" s="2">
        <v>1</v>
      </c>
      <c r="H1643" s="2" t="str">
        <f t="shared" si="125"/>
        <v>Sunday</v>
      </c>
      <c r="I1643" s="5">
        <f t="shared" si="126"/>
        <v>43754</v>
      </c>
      <c r="J1643" s="2" t="str">
        <f t="shared" si="127"/>
        <v>Wednesday</v>
      </c>
      <c r="K1643" s="2" t="str">
        <f t="shared" si="128"/>
        <v>Weekend</v>
      </c>
      <c r="L1643" s="3">
        <f>IF(VLOOKUP(H1643,Discount_Days!A:C,3,0)&gt;0,VLOOKUP(H1643,Discount_Days!A:C,3,0)*NewSales_1001_1015!F1643,0)</f>
        <v>0</v>
      </c>
      <c r="M1643" s="3">
        <f t="shared" si="129"/>
        <v>37</v>
      </c>
    </row>
    <row r="1644" spans="1:13" x14ac:dyDescent="0.35">
      <c r="A1644" s="5">
        <v>43752</v>
      </c>
      <c r="B1644" s="2" t="s">
        <v>265</v>
      </c>
      <c r="C1644" s="3">
        <v>37</v>
      </c>
      <c r="D1644" s="3">
        <v>18.38</v>
      </c>
      <c r="E1644" s="3">
        <v>18.38</v>
      </c>
      <c r="F1644" s="3">
        <v>37</v>
      </c>
      <c r="G1644" s="2">
        <v>1</v>
      </c>
      <c r="H1644" s="2" t="str">
        <f t="shared" si="125"/>
        <v>Monday</v>
      </c>
      <c r="I1644" s="5">
        <f t="shared" si="126"/>
        <v>43755</v>
      </c>
      <c r="J1644" s="2" t="str">
        <f t="shared" si="127"/>
        <v>Thursday</v>
      </c>
      <c r="K1644" s="2" t="str">
        <f t="shared" si="128"/>
        <v>Weekend</v>
      </c>
      <c r="L1644" s="3">
        <f>IF(VLOOKUP(H1644,Discount_Days!A:C,3,0)&gt;0,VLOOKUP(H1644,Discount_Days!A:C,3,0)*NewSales_1001_1015!F1644,0)</f>
        <v>0</v>
      </c>
      <c r="M1644" s="3">
        <f t="shared" si="129"/>
        <v>37</v>
      </c>
    </row>
    <row r="1645" spans="1:13" x14ac:dyDescent="0.35">
      <c r="A1645" s="5">
        <v>43739</v>
      </c>
      <c r="B1645" s="2" t="s">
        <v>333</v>
      </c>
      <c r="C1645" s="3">
        <v>49</v>
      </c>
      <c r="D1645" s="3">
        <v>23.56</v>
      </c>
      <c r="E1645" s="3">
        <v>23.56</v>
      </c>
      <c r="F1645" s="3">
        <v>49</v>
      </c>
      <c r="G1645" s="2">
        <v>1</v>
      </c>
      <c r="H1645" s="2" t="str">
        <f t="shared" si="125"/>
        <v>Tuesday</v>
      </c>
      <c r="I1645" s="5">
        <f t="shared" si="126"/>
        <v>43742</v>
      </c>
      <c r="J1645" s="2" t="str">
        <f t="shared" si="127"/>
        <v>Friday</v>
      </c>
      <c r="K1645" s="2" t="str">
        <f t="shared" si="128"/>
        <v>Weekday</v>
      </c>
      <c r="L1645" s="3">
        <f>IF(VLOOKUP(H1645,Discount_Days!A:C,3,0)&gt;0,VLOOKUP(H1645,Discount_Days!A:C,3,0)*NewSales_1001_1015!F1645,0)</f>
        <v>2.4500000000000002</v>
      </c>
      <c r="M1645" s="3">
        <f t="shared" si="129"/>
        <v>46.55</v>
      </c>
    </row>
    <row r="1646" spans="1:13" x14ac:dyDescent="0.35">
      <c r="A1646" s="5">
        <v>43740</v>
      </c>
      <c r="B1646" s="2" t="s">
        <v>333</v>
      </c>
      <c r="C1646" s="3">
        <v>49</v>
      </c>
      <c r="D1646" s="3">
        <v>23.56</v>
      </c>
      <c r="E1646" s="3">
        <v>47.12</v>
      </c>
      <c r="F1646" s="3">
        <v>98</v>
      </c>
      <c r="G1646" s="2">
        <v>2</v>
      </c>
      <c r="H1646" s="2" t="str">
        <f t="shared" si="125"/>
        <v>Wednesday</v>
      </c>
      <c r="I1646" s="5">
        <f t="shared" si="126"/>
        <v>43743</v>
      </c>
      <c r="J1646" s="2" t="str">
        <f t="shared" si="127"/>
        <v>Saturday</v>
      </c>
      <c r="K1646" s="2" t="str">
        <f t="shared" si="128"/>
        <v>Weekday</v>
      </c>
      <c r="L1646" s="3">
        <f>IF(VLOOKUP(H1646,Discount_Days!A:C,3,0)&gt;0,VLOOKUP(H1646,Discount_Days!A:C,3,0)*NewSales_1001_1015!F1646,0)</f>
        <v>0</v>
      </c>
      <c r="M1646" s="3">
        <f t="shared" si="129"/>
        <v>98</v>
      </c>
    </row>
    <row r="1647" spans="1:13" x14ac:dyDescent="0.35">
      <c r="A1647" s="5">
        <v>43742</v>
      </c>
      <c r="B1647" s="2" t="s">
        <v>333</v>
      </c>
      <c r="C1647" s="3">
        <v>49</v>
      </c>
      <c r="D1647" s="3">
        <v>23.56</v>
      </c>
      <c r="E1647" s="3">
        <v>23.56</v>
      </c>
      <c r="F1647" s="3">
        <v>49</v>
      </c>
      <c r="G1647" s="2">
        <v>1</v>
      </c>
      <c r="H1647" s="2" t="str">
        <f t="shared" si="125"/>
        <v>Friday</v>
      </c>
      <c r="I1647" s="5">
        <f t="shared" si="126"/>
        <v>43745</v>
      </c>
      <c r="J1647" s="2" t="str">
        <f t="shared" si="127"/>
        <v>Monday</v>
      </c>
      <c r="K1647" s="2" t="str">
        <f t="shared" si="128"/>
        <v>Weekday</v>
      </c>
      <c r="L1647" s="3">
        <f>IF(VLOOKUP(H1647,Discount_Days!A:C,3,0)&gt;0,VLOOKUP(H1647,Discount_Days!A:C,3,0)*NewSales_1001_1015!F1647,0)</f>
        <v>0</v>
      </c>
      <c r="M1647" s="3">
        <f t="shared" si="129"/>
        <v>49</v>
      </c>
    </row>
    <row r="1648" spans="1:13" x14ac:dyDescent="0.35">
      <c r="A1648" s="5">
        <v>43743</v>
      </c>
      <c r="B1648" s="2" t="s">
        <v>333</v>
      </c>
      <c r="C1648" s="3">
        <v>49</v>
      </c>
      <c r="D1648" s="3">
        <v>23.56</v>
      </c>
      <c r="E1648" s="3">
        <v>23.56</v>
      </c>
      <c r="F1648" s="3">
        <v>49</v>
      </c>
      <c r="G1648" s="2">
        <v>1</v>
      </c>
      <c r="H1648" s="2" t="str">
        <f t="shared" si="125"/>
        <v>Saturday</v>
      </c>
      <c r="I1648" s="5">
        <f t="shared" si="126"/>
        <v>43746</v>
      </c>
      <c r="J1648" s="2" t="str">
        <f t="shared" si="127"/>
        <v>Tuesday</v>
      </c>
      <c r="K1648" s="2" t="str">
        <f t="shared" si="128"/>
        <v>Weekend</v>
      </c>
      <c r="L1648" s="3">
        <f>IF(VLOOKUP(H1648,Discount_Days!A:C,3,0)&gt;0,VLOOKUP(H1648,Discount_Days!A:C,3,0)*NewSales_1001_1015!F1648,0)</f>
        <v>0</v>
      </c>
      <c r="M1648" s="3">
        <f t="shared" si="129"/>
        <v>49</v>
      </c>
    </row>
    <row r="1649" spans="1:13" x14ac:dyDescent="0.35">
      <c r="A1649" s="5">
        <v>43748</v>
      </c>
      <c r="B1649" s="2" t="s">
        <v>333</v>
      </c>
      <c r="C1649" s="3">
        <v>49</v>
      </c>
      <c r="D1649" s="3">
        <v>23.56</v>
      </c>
      <c r="E1649" s="3">
        <v>23.56</v>
      </c>
      <c r="F1649" s="3">
        <v>49</v>
      </c>
      <c r="G1649" s="2">
        <v>1</v>
      </c>
      <c r="H1649" s="2" t="str">
        <f t="shared" si="125"/>
        <v>Thursday</v>
      </c>
      <c r="I1649" s="5">
        <f t="shared" si="126"/>
        <v>43751</v>
      </c>
      <c r="J1649" s="2" t="str">
        <f t="shared" si="127"/>
        <v>Sunday</v>
      </c>
      <c r="K1649" s="2" t="str">
        <f t="shared" si="128"/>
        <v>Weekday</v>
      </c>
      <c r="L1649" s="3">
        <f>IF(VLOOKUP(H1649,Discount_Days!A:C,3,0)&gt;0,VLOOKUP(H1649,Discount_Days!A:C,3,0)*NewSales_1001_1015!F1649,0)</f>
        <v>4.9000000000000004</v>
      </c>
      <c r="M1649" s="3">
        <f t="shared" si="129"/>
        <v>44.1</v>
      </c>
    </row>
    <row r="1650" spans="1:13" x14ac:dyDescent="0.35">
      <c r="A1650" s="5">
        <v>43749</v>
      </c>
      <c r="B1650" s="2" t="s">
        <v>333</v>
      </c>
      <c r="C1650" s="3">
        <v>49</v>
      </c>
      <c r="D1650" s="3">
        <v>23.56</v>
      </c>
      <c r="E1650" s="3">
        <v>23.56</v>
      </c>
      <c r="F1650" s="3">
        <v>49</v>
      </c>
      <c r="G1650" s="2">
        <v>1</v>
      </c>
      <c r="H1650" s="2" t="str">
        <f t="shared" si="125"/>
        <v>Friday</v>
      </c>
      <c r="I1650" s="5">
        <f t="shared" si="126"/>
        <v>43752</v>
      </c>
      <c r="J1650" s="2" t="str">
        <f t="shared" si="127"/>
        <v>Monday</v>
      </c>
      <c r="K1650" s="2" t="str">
        <f t="shared" si="128"/>
        <v>Weekday</v>
      </c>
      <c r="L1650" s="3">
        <f>IF(VLOOKUP(H1650,Discount_Days!A:C,3,0)&gt;0,VLOOKUP(H1650,Discount_Days!A:C,3,0)*NewSales_1001_1015!F1650,0)</f>
        <v>0</v>
      </c>
      <c r="M1650" s="3">
        <f t="shared" si="129"/>
        <v>49</v>
      </c>
    </row>
    <row r="1651" spans="1:13" x14ac:dyDescent="0.35">
      <c r="A1651" s="5">
        <v>43751</v>
      </c>
      <c r="B1651" s="2" t="s">
        <v>333</v>
      </c>
      <c r="C1651" s="3">
        <v>54.15</v>
      </c>
      <c r="D1651" s="3">
        <v>23.56</v>
      </c>
      <c r="E1651" s="3">
        <v>23.56</v>
      </c>
      <c r="F1651" s="3">
        <v>54.15</v>
      </c>
      <c r="G1651" s="2">
        <v>1</v>
      </c>
      <c r="H1651" s="2" t="str">
        <f t="shared" si="125"/>
        <v>Sunday</v>
      </c>
      <c r="I1651" s="5">
        <f t="shared" si="126"/>
        <v>43754</v>
      </c>
      <c r="J1651" s="2" t="str">
        <f t="shared" si="127"/>
        <v>Wednesday</v>
      </c>
      <c r="K1651" s="2" t="str">
        <f t="shared" si="128"/>
        <v>Weekend</v>
      </c>
      <c r="L1651" s="3">
        <f>IF(VLOOKUP(H1651,Discount_Days!A:C,3,0)&gt;0,VLOOKUP(H1651,Discount_Days!A:C,3,0)*NewSales_1001_1015!F1651,0)</f>
        <v>0</v>
      </c>
      <c r="M1651" s="3">
        <f t="shared" si="129"/>
        <v>54.15</v>
      </c>
    </row>
    <row r="1652" spans="1:13" x14ac:dyDescent="0.35">
      <c r="A1652" s="5">
        <v>43739</v>
      </c>
      <c r="B1652" s="2" t="s">
        <v>88</v>
      </c>
      <c r="C1652" s="3">
        <v>45</v>
      </c>
      <c r="D1652" s="3">
        <v>16.32</v>
      </c>
      <c r="E1652" s="3">
        <v>32.64</v>
      </c>
      <c r="F1652" s="3">
        <v>90</v>
      </c>
      <c r="G1652" s="2">
        <v>2</v>
      </c>
      <c r="H1652" s="2" t="str">
        <f t="shared" si="125"/>
        <v>Tuesday</v>
      </c>
      <c r="I1652" s="5">
        <f t="shared" si="126"/>
        <v>43742</v>
      </c>
      <c r="J1652" s="2" t="str">
        <f t="shared" si="127"/>
        <v>Friday</v>
      </c>
      <c r="K1652" s="2" t="str">
        <f t="shared" si="128"/>
        <v>Weekday</v>
      </c>
      <c r="L1652" s="3">
        <f>IF(VLOOKUP(H1652,Discount_Days!A:C,3,0)&gt;0,VLOOKUP(H1652,Discount_Days!A:C,3,0)*NewSales_1001_1015!F1652,0)</f>
        <v>4.5</v>
      </c>
      <c r="M1652" s="3">
        <f t="shared" si="129"/>
        <v>85.5</v>
      </c>
    </row>
    <row r="1653" spans="1:13" x14ac:dyDescent="0.35">
      <c r="A1653" s="5">
        <v>43740</v>
      </c>
      <c r="B1653" s="2" t="s">
        <v>88</v>
      </c>
      <c r="C1653" s="3">
        <v>45</v>
      </c>
      <c r="D1653" s="3">
        <v>16.32</v>
      </c>
      <c r="E1653" s="3">
        <v>16.32</v>
      </c>
      <c r="F1653" s="3">
        <v>45</v>
      </c>
      <c r="G1653" s="2">
        <v>1</v>
      </c>
      <c r="H1653" s="2" t="str">
        <f t="shared" si="125"/>
        <v>Wednesday</v>
      </c>
      <c r="I1653" s="5">
        <f t="shared" si="126"/>
        <v>43743</v>
      </c>
      <c r="J1653" s="2" t="str">
        <f t="shared" si="127"/>
        <v>Saturday</v>
      </c>
      <c r="K1653" s="2" t="str">
        <f t="shared" si="128"/>
        <v>Weekday</v>
      </c>
      <c r="L1653" s="3">
        <f>IF(VLOOKUP(H1653,Discount_Days!A:C,3,0)&gt;0,VLOOKUP(H1653,Discount_Days!A:C,3,0)*NewSales_1001_1015!F1653,0)</f>
        <v>0</v>
      </c>
      <c r="M1653" s="3">
        <f t="shared" si="129"/>
        <v>45</v>
      </c>
    </row>
    <row r="1654" spans="1:13" x14ac:dyDescent="0.35">
      <c r="A1654" s="5">
        <v>43741</v>
      </c>
      <c r="B1654" s="2" t="s">
        <v>88</v>
      </c>
      <c r="C1654" s="3">
        <v>45</v>
      </c>
      <c r="D1654" s="3">
        <v>16.32</v>
      </c>
      <c r="E1654" s="3">
        <v>32.64</v>
      </c>
      <c r="F1654" s="3">
        <v>90</v>
      </c>
      <c r="G1654" s="2">
        <v>2</v>
      </c>
      <c r="H1654" s="2" t="str">
        <f t="shared" si="125"/>
        <v>Thursday</v>
      </c>
      <c r="I1654" s="5">
        <f t="shared" si="126"/>
        <v>43744</v>
      </c>
      <c r="J1654" s="2" t="str">
        <f t="shared" si="127"/>
        <v>Sunday</v>
      </c>
      <c r="K1654" s="2" t="str">
        <f t="shared" si="128"/>
        <v>Weekday</v>
      </c>
      <c r="L1654" s="3">
        <f>IF(VLOOKUP(H1654,Discount_Days!A:C,3,0)&gt;0,VLOOKUP(H1654,Discount_Days!A:C,3,0)*NewSales_1001_1015!F1654,0)</f>
        <v>9</v>
      </c>
      <c r="M1654" s="3">
        <f t="shared" si="129"/>
        <v>81</v>
      </c>
    </row>
    <row r="1655" spans="1:13" x14ac:dyDescent="0.35">
      <c r="A1655" s="5">
        <v>43742</v>
      </c>
      <c r="B1655" s="2" t="s">
        <v>88</v>
      </c>
      <c r="C1655" s="3">
        <v>45</v>
      </c>
      <c r="D1655" s="3">
        <v>16.32</v>
      </c>
      <c r="E1655" s="3">
        <v>48.96</v>
      </c>
      <c r="F1655" s="3">
        <v>135</v>
      </c>
      <c r="G1655" s="2">
        <v>3</v>
      </c>
      <c r="H1655" s="2" t="str">
        <f t="shared" si="125"/>
        <v>Friday</v>
      </c>
      <c r="I1655" s="5">
        <f t="shared" si="126"/>
        <v>43745</v>
      </c>
      <c r="J1655" s="2" t="str">
        <f t="shared" si="127"/>
        <v>Monday</v>
      </c>
      <c r="K1655" s="2" t="str">
        <f t="shared" si="128"/>
        <v>Weekday</v>
      </c>
      <c r="L1655" s="3">
        <f>IF(VLOOKUP(H1655,Discount_Days!A:C,3,0)&gt;0,VLOOKUP(H1655,Discount_Days!A:C,3,0)*NewSales_1001_1015!F1655,0)</f>
        <v>0</v>
      </c>
      <c r="M1655" s="3">
        <f t="shared" si="129"/>
        <v>135</v>
      </c>
    </row>
    <row r="1656" spans="1:13" x14ac:dyDescent="0.35">
      <c r="A1656" s="5">
        <v>43743</v>
      </c>
      <c r="B1656" s="2" t="s">
        <v>88</v>
      </c>
      <c r="C1656" s="3">
        <v>45</v>
      </c>
      <c r="D1656" s="3">
        <v>16.32</v>
      </c>
      <c r="E1656" s="3">
        <v>32.64</v>
      </c>
      <c r="F1656" s="3">
        <v>90</v>
      </c>
      <c r="G1656" s="2">
        <v>2</v>
      </c>
      <c r="H1656" s="2" t="str">
        <f t="shared" si="125"/>
        <v>Saturday</v>
      </c>
      <c r="I1656" s="5">
        <f t="shared" si="126"/>
        <v>43746</v>
      </c>
      <c r="J1656" s="2" t="str">
        <f t="shared" si="127"/>
        <v>Tuesday</v>
      </c>
      <c r="K1656" s="2" t="str">
        <f t="shared" si="128"/>
        <v>Weekend</v>
      </c>
      <c r="L1656" s="3">
        <f>IF(VLOOKUP(H1656,Discount_Days!A:C,3,0)&gt;0,VLOOKUP(H1656,Discount_Days!A:C,3,0)*NewSales_1001_1015!F1656,0)</f>
        <v>0</v>
      </c>
      <c r="M1656" s="3">
        <f t="shared" si="129"/>
        <v>90</v>
      </c>
    </row>
    <row r="1657" spans="1:13" x14ac:dyDescent="0.35">
      <c r="A1657" s="5">
        <v>43745</v>
      </c>
      <c r="B1657" s="2" t="s">
        <v>88</v>
      </c>
      <c r="C1657" s="3">
        <v>45</v>
      </c>
      <c r="D1657" s="3">
        <v>16.32</v>
      </c>
      <c r="E1657" s="3">
        <v>16.32</v>
      </c>
      <c r="F1657" s="3">
        <v>45</v>
      </c>
      <c r="G1657" s="2">
        <v>1</v>
      </c>
      <c r="H1657" s="2" t="str">
        <f t="shared" si="125"/>
        <v>Monday</v>
      </c>
      <c r="I1657" s="5">
        <f t="shared" si="126"/>
        <v>43748</v>
      </c>
      <c r="J1657" s="2" t="str">
        <f t="shared" si="127"/>
        <v>Thursday</v>
      </c>
      <c r="K1657" s="2" t="str">
        <f t="shared" si="128"/>
        <v>Weekend</v>
      </c>
      <c r="L1657" s="3">
        <f>IF(VLOOKUP(H1657,Discount_Days!A:C,3,0)&gt;0,VLOOKUP(H1657,Discount_Days!A:C,3,0)*NewSales_1001_1015!F1657,0)</f>
        <v>0</v>
      </c>
      <c r="M1657" s="3">
        <f t="shared" si="129"/>
        <v>45</v>
      </c>
    </row>
    <row r="1658" spans="1:13" x14ac:dyDescent="0.35">
      <c r="A1658" s="5">
        <v>43746</v>
      </c>
      <c r="B1658" s="2" t="s">
        <v>88</v>
      </c>
      <c r="C1658" s="3">
        <v>45</v>
      </c>
      <c r="D1658" s="3">
        <v>16.32</v>
      </c>
      <c r="E1658" s="3">
        <v>32.64</v>
      </c>
      <c r="F1658" s="3">
        <v>90</v>
      </c>
      <c r="G1658" s="2">
        <v>2</v>
      </c>
      <c r="H1658" s="2" t="str">
        <f t="shared" si="125"/>
        <v>Tuesday</v>
      </c>
      <c r="I1658" s="5">
        <f t="shared" si="126"/>
        <v>43749</v>
      </c>
      <c r="J1658" s="2" t="str">
        <f t="shared" si="127"/>
        <v>Friday</v>
      </c>
      <c r="K1658" s="2" t="str">
        <f t="shared" si="128"/>
        <v>Weekday</v>
      </c>
      <c r="L1658" s="3">
        <f>IF(VLOOKUP(H1658,Discount_Days!A:C,3,0)&gt;0,VLOOKUP(H1658,Discount_Days!A:C,3,0)*NewSales_1001_1015!F1658,0)</f>
        <v>4.5</v>
      </c>
      <c r="M1658" s="3">
        <f t="shared" si="129"/>
        <v>85.5</v>
      </c>
    </row>
    <row r="1659" spans="1:13" x14ac:dyDescent="0.35">
      <c r="A1659" s="5">
        <v>43747</v>
      </c>
      <c r="B1659" s="2" t="s">
        <v>88</v>
      </c>
      <c r="C1659" s="3">
        <v>45</v>
      </c>
      <c r="D1659" s="3">
        <v>16.32</v>
      </c>
      <c r="E1659" s="3">
        <v>16.32</v>
      </c>
      <c r="F1659" s="3">
        <v>45</v>
      </c>
      <c r="G1659" s="2">
        <v>1</v>
      </c>
      <c r="H1659" s="2" t="str">
        <f t="shared" si="125"/>
        <v>Wednesday</v>
      </c>
      <c r="I1659" s="5">
        <f t="shared" si="126"/>
        <v>43750</v>
      </c>
      <c r="J1659" s="2" t="str">
        <f t="shared" si="127"/>
        <v>Saturday</v>
      </c>
      <c r="K1659" s="2" t="str">
        <f t="shared" si="128"/>
        <v>Weekday</v>
      </c>
      <c r="L1659" s="3">
        <f>IF(VLOOKUP(H1659,Discount_Days!A:C,3,0)&gt;0,VLOOKUP(H1659,Discount_Days!A:C,3,0)*NewSales_1001_1015!F1659,0)</f>
        <v>0</v>
      </c>
      <c r="M1659" s="3">
        <f t="shared" si="129"/>
        <v>45</v>
      </c>
    </row>
    <row r="1660" spans="1:13" x14ac:dyDescent="0.35">
      <c r="A1660" s="5">
        <v>43749</v>
      </c>
      <c r="B1660" s="2" t="s">
        <v>88</v>
      </c>
      <c r="C1660" s="3">
        <v>45</v>
      </c>
      <c r="D1660" s="3">
        <v>16.32</v>
      </c>
      <c r="E1660" s="3">
        <v>16.32</v>
      </c>
      <c r="F1660" s="3">
        <v>45</v>
      </c>
      <c r="G1660" s="2">
        <v>1</v>
      </c>
      <c r="H1660" s="2" t="str">
        <f t="shared" si="125"/>
        <v>Friday</v>
      </c>
      <c r="I1660" s="5">
        <f t="shared" si="126"/>
        <v>43752</v>
      </c>
      <c r="J1660" s="2" t="str">
        <f t="shared" si="127"/>
        <v>Monday</v>
      </c>
      <c r="K1660" s="2" t="str">
        <f t="shared" si="128"/>
        <v>Weekday</v>
      </c>
      <c r="L1660" s="3">
        <f>IF(VLOOKUP(H1660,Discount_Days!A:C,3,0)&gt;0,VLOOKUP(H1660,Discount_Days!A:C,3,0)*NewSales_1001_1015!F1660,0)</f>
        <v>0</v>
      </c>
      <c r="M1660" s="3">
        <f t="shared" si="129"/>
        <v>45</v>
      </c>
    </row>
    <row r="1661" spans="1:13" x14ac:dyDescent="0.35">
      <c r="A1661" s="5">
        <v>43750</v>
      </c>
      <c r="B1661" s="2" t="s">
        <v>88</v>
      </c>
      <c r="C1661" s="3">
        <v>45</v>
      </c>
      <c r="D1661" s="3">
        <v>16.32</v>
      </c>
      <c r="E1661" s="3">
        <v>16.32</v>
      </c>
      <c r="F1661" s="3">
        <v>45</v>
      </c>
      <c r="G1661" s="2">
        <v>1</v>
      </c>
      <c r="H1661" s="2" t="str">
        <f t="shared" si="125"/>
        <v>Saturday</v>
      </c>
      <c r="I1661" s="5">
        <f t="shared" si="126"/>
        <v>43753</v>
      </c>
      <c r="J1661" s="2" t="str">
        <f t="shared" si="127"/>
        <v>Tuesday</v>
      </c>
      <c r="K1661" s="2" t="str">
        <f t="shared" si="128"/>
        <v>Weekend</v>
      </c>
      <c r="L1661" s="3">
        <f>IF(VLOOKUP(H1661,Discount_Days!A:C,3,0)&gt;0,VLOOKUP(H1661,Discount_Days!A:C,3,0)*NewSales_1001_1015!F1661,0)</f>
        <v>0</v>
      </c>
      <c r="M1661" s="3">
        <f t="shared" si="129"/>
        <v>45</v>
      </c>
    </row>
    <row r="1662" spans="1:13" x14ac:dyDescent="0.35">
      <c r="A1662" s="5">
        <v>43751</v>
      </c>
      <c r="B1662" s="2" t="s">
        <v>88</v>
      </c>
      <c r="C1662" s="3">
        <v>45</v>
      </c>
      <c r="D1662" s="3">
        <v>16.32</v>
      </c>
      <c r="E1662" s="3">
        <v>32.64</v>
      </c>
      <c r="F1662" s="3">
        <v>90</v>
      </c>
      <c r="G1662" s="2">
        <v>2</v>
      </c>
      <c r="H1662" s="2" t="str">
        <f t="shared" si="125"/>
        <v>Sunday</v>
      </c>
      <c r="I1662" s="5">
        <f t="shared" si="126"/>
        <v>43754</v>
      </c>
      <c r="J1662" s="2" t="str">
        <f t="shared" si="127"/>
        <v>Wednesday</v>
      </c>
      <c r="K1662" s="2" t="str">
        <f t="shared" si="128"/>
        <v>Weekend</v>
      </c>
      <c r="L1662" s="3">
        <f>IF(VLOOKUP(H1662,Discount_Days!A:C,3,0)&gt;0,VLOOKUP(H1662,Discount_Days!A:C,3,0)*NewSales_1001_1015!F1662,0)</f>
        <v>0</v>
      </c>
      <c r="M1662" s="3">
        <f t="shared" si="129"/>
        <v>90</v>
      </c>
    </row>
    <row r="1663" spans="1:13" x14ac:dyDescent="0.35">
      <c r="A1663" s="5">
        <v>43752</v>
      </c>
      <c r="B1663" s="2" t="s">
        <v>88</v>
      </c>
      <c r="C1663" s="3">
        <v>45</v>
      </c>
      <c r="D1663" s="3">
        <v>16.32</v>
      </c>
      <c r="E1663" s="3">
        <v>16.32</v>
      </c>
      <c r="F1663" s="3">
        <v>45</v>
      </c>
      <c r="G1663" s="2">
        <v>1</v>
      </c>
      <c r="H1663" s="2" t="str">
        <f t="shared" si="125"/>
        <v>Monday</v>
      </c>
      <c r="I1663" s="5">
        <f t="shared" si="126"/>
        <v>43755</v>
      </c>
      <c r="J1663" s="2" t="str">
        <f t="shared" si="127"/>
        <v>Thursday</v>
      </c>
      <c r="K1663" s="2" t="str">
        <f t="shared" si="128"/>
        <v>Weekend</v>
      </c>
      <c r="L1663" s="3">
        <f>IF(VLOOKUP(H1663,Discount_Days!A:C,3,0)&gt;0,VLOOKUP(H1663,Discount_Days!A:C,3,0)*NewSales_1001_1015!F1663,0)</f>
        <v>0</v>
      </c>
      <c r="M1663" s="3">
        <f t="shared" si="129"/>
        <v>45</v>
      </c>
    </row>
    <row r="1664" spans="1:13" x14ac:dyDescent="0.35">
      <c r="A1664" s="5">
        <v>43739</v>
      </c>
      <c r="B1664" s="2" t="s">
        <v>89</v>
      </c>
      <c r="C1664" s="3">
        <v>99</v>
      </c>
      <c r="D1664" s="3">
        <v>37.42</v>
      </c>
      <c r="E1664" s="3">
        <v>112.26</v>
      </c>
      <c r="F1664" s="3">
        <v>297</v>
      </c>
      <c r="G1664" s="2">
        <v>3</v>
      </c>
      <c r="H1664" s="2" t="str">
        <f t="shared" si="125"/>
        <v>Tuesday</v>
      </c>
      <c r="I1664" s="5">
        <f t="shared" si="126"/>
        <v>43742</v>
      </c>
      <c r="J1664" s="2" t="str">
        <f t="shared" si="127"/>
        <v>Friday</v>
      </c>
      <c r="K1664" s="2" t="str">
        <f t="shared" si="128"/>
        <v>Weekday</v>
      </c>
      <c r="L1664" s="3">
        <f>IF(VLOOKUP(H1664,Discount_Days!A:C,3,0)&gt;0,VLOOKUP(H1664,Discount_Days!A:C,3,0)*NewSales_1001_1015!F1664,0)</f>
        <v>14.850000000000001</v>
      </c>
      <c r="M1664" s="3">
        <f t="shared" si="129"/>
        <v>282.14999999999998</v>
      </c>
    </row>
    <row r="1665" spans="1:13" x14ac:dyDescent="0.35">
      <c r="A1665" s="5">
        <v>43740</v>
      </c>
      <c r="B1665" s="2" t="s">
        <v>89</v>
      </c>
      <c r="C1665" s="3">
        <v>99</v>
      </c>
      <c r="D1665" s="3">
        <v>37.42</v>
      </c>
      <c r="E1665" s="3">
        <v>74.84</v>
      </c>
      <c r="F1665" s="3">
        <v>198</v>
      </c>
      <c r="G1665" s="2">
        <v>2</v>
      </c>
      <c r="H1665" s="2" t="str">
        <f t="shared" si="125"/>
        <v>Wednesday</v>
      </c>
      <c r="I1665" s="5">
        <f t="shared" si="126"/>
        <v>43743</v>
      </c>
      <c r="J1665" s="2" t="str">
        <f t="shared" si="127"/>
        <v>Saturday</v>
      </c>
      <c r="K1665" s="2" t="str">
        <f t="shared" si="128"/>
        <v>Weekday</v>
      </c>
      <c r="L1665" s="3">
        <f>IF(VLOOKUP(H1665,Discount_Days!A:C,3,0)&gt;0,VLOOKUP(H1665,Discount_Days!A:C,3,0)*NewSales_1001_1015!F1665,0)</f>
        <v>0</v>
      </c>
      <c r="M1665" s="3">
        <f t="shared" si="129"/>
        <v>198</v>
      </c>
    </row>
    <row r="1666" spans="1:13" x14ac:dyDescent="0.35">
      <c r="A1666" s="5">
        <v>43742</v>
      </c>
      <c r="B1666" s="2" t="s">
        <v>89</v>
      </c>
      <c r="C1666" s="3">
        <v>99</v>
      </c>
      <c r="D1666" s="3">
        <v>37.42</v>
      </c>
      <c r="E1666" s="3">
        <v>37.42</v>
      </c>
      <c r="F1666" s="3">
        <v>99</v>
      </c>
      <c r="G1666" s="2">
        <v>1</v>
      </c>
      <c r="H1666" s="2" t="str">
        <f t="shared" si="125"/>
        <v>Friday</v>
      </c>
      <c r="I1666" s="5">
        <f t="shared" si="126"/>
        <v>43745</v>
      </c>
      <c r="J1666" s="2" t="str">
        <f t="shared" si="127"/>
        <v>Monday</v>
      </c>
      <c r="K1666" s="2" t="str">
        <f t="shared" si="128"/>
        <v>Weekday</v>
      </c>
      <c r="L1666" s="3">
        <f>IF(VLOOKUP(H1666,Discount_Days!A:C,3,0)&gt;0,VLOOKUP(H1666,Discount_Days!A:C,3,0)*NewSales_1001_1015!F1666,0)</f>
        <v>0</v>
      </c>
      <c r="M1666" s="3">
        <f t="shared" si="129"/>
        <v>99</v>
      </c>
    </row>
    <row r="1667" spans="1:13" x14ac:dyDescent="0.35">
      <c r="A1667" s="5">
        <v>43743</v>
      </c>
      <c r="B1667" s="2" t="s">
        <v>89</v>
      </c>
      <c r="C1667" s="3">
        <v>99</v>
      </c>
      <c r="D1667" s="3">
        <v>37.42</v>
      </c>
      <c r="E1667" s="3">
        <v>149.68</v>
      </c>
      <c r="F1667" s="3">
        <v>396</v>
      </c>
      <c r="G1667" s="2">
        <v>4</v>
      </c>
      <c r="H1667" s="2" t="str">
        <f t="shared" ref="H1667:H1729" si="130">TEXT(A1667,"dddd")</f>
        <v>Saturday</v>
      </c>
      <c r="I1667" s="5">
        <f t="shared" ref="I1667:I1729" si="131">A1667+3</f>
        <v>43746</v>
      </c>
      <c r="J1667" s="2" t="str">
        <f t="shared" ref="J1667:J1729" si="132">TEXT(I1667,"dddd")</f>
        <v>Tuesday</v>
      </c>
      <c r="K1667" s="2" t="str">
        <f t="shared" ref="K1667:K1729" si="133">IF(OR(H1667="Mondayday",H1667="Tuesday",H1667="Wednesday",H1667="Thursday",H1667="Friday"),"Weekday","Weekend")</f>
        <v>Weekend</v>
      </c>
      <c r="L1667" s="3">
        <f>IF(VLOOKUP(H1667,Discount_Days!A:C,3,0)&gt;0,VLOOKUP(H1667,Discount_Days!A:C,3,0)*NewSales_1001_1015!F1667,0)</f>
        <v>0</v>
      </c>
      <c r="M1667" s="3">
        <f t="shared" ref="M1667:M1729" si="134">F1667-L1667</f>
        <v>396</v>
      </c>
    </row>
    <row r="1668" spans="1:13" x14ac:dyDescent="0.35">
      <c r="A1668" s="5">
        <v>43744</v>
      </c>
      <c r="B1668" s="2" t="s">
        <v>89</v>
      </c>
      <c r="C1668" s="3">
        <v>99</v>
      </c>
      <c r="D1668" s="3">
        <v>37.42</v>
      </c>
      <c r="E1668" s="3">
        <v>37.42</v>
      </c>
      <c r="F1668" s="3">
        <v>99</v>
      </c>
      <c r="G1668" s="2">
        <v>1</v>
      </c>
      <c r="H1668" s="2" t="str">
        <f t="shared" si="130"/>
        <v>Sunday</v>
      </c>
      <c r="I1668" s="5">
        <f t="shared" si="131"/>
        <v>43747</v>
      </c>
      <c r="J1668" s="2" t="str">
        <f t="shared" si="132"/>
        <v>Wednesday</v>
      </c>
      <c r="K1668" s="2" t="str">
        <f t="shared" si="133"/>
        <v>Weekend</v>
      </c>
      <c r="L1668" s="3">
        <f>IF(VLOOKUP(H1668,Discount_Days!A:C,3,0)&gt;0,VLOOKUP(H1668,Discount_Days!A:C,3,0)*NewSales_1001_1015!F1668,0)</f>
        <v>0</v>
      </c>
      <c r="M1668" s="3">
        <f t="shared" si="134"/>
        <v>99</v>
      </c>
    </row>
    <row r="1669" spans="1:13" x14ac:dyDescent="0.35">
      <c r="A1669" s="5">
        <v>43745</v>
      </c>
      <c r="B1669" s="2" t="s">
        <v>89</v>
      </c>
      <c r="C1669" s="3">
        <v>99</v>
      </c>
      <c r="D1669" s="3">
        <v>37.42</v>
      </c>
      <c r="E1669" s="3">
        <v>74.84</v>
      </c>
      <c r="F1669" s="3">
        <v>198</v>
      </c>
      <c r="G1669" s="2">
        <v>2</v>
      </c>
      <c r="H1669" s="2" t="str">
        <f t="shared" si="130"/>
        <v>Monday</v>
      </c>
      <c r="I1669" s="5">
        <f t="shared" si="131"/>
        <v>43748</v>
      </c>
      <c r="J1669" s="2" t="str">
        <f t="shared" si="132"/>
        <v>Thursday</v>
      </c>
      <c r="K1669" s="2" t="str">
        <f t="shared" si="133"/>
        <v>Weekend</v>
      </c>
      <c r="L1669" s="3">
        <f>IF(VLOOKUP(H1669,Discount_Days!A:C,3,0)&gt;0,VLOOKUP(H1669,Discount_Days!A:C,3,0)*NewSales_1001_1015!F1669,0)</f>
        <v>0</v>
      </c>
      <c r="M1669" s="3">
        <f t="shared" si="134"/>
        <v>198</v>
      </c>
    </row>
    <row r="1670" spans="1:13" x14ac:dyDescent="0.35">
      <c r="A1670" s="5">
        <v>43746</v>
      </c>
      <c r="B1670" s="2" t="s">
        <v>89</v>
      </c>
      <c r="C1670" s="3">
        <v>99</v>
      </c>
      <c r="D1670" s="3">
        <v>37.42</v>
      </c>
      <c r="E1670" s="3">
        <v>37.42</v>
      </c>
      <c r="F1670" s="3">
        <v>99</v>
      </c>
      <c r="G1670" s="2">
        <v>1</v>
      </c>
      <c r="H1670" s="2" t="str">
        <f t="shared" si="130"/>
        <v>Tuesday</v>
      </c>
      <c r="I1670" s="5">
        <f t="shared" si="131"/>
        <v>43749</v>
      </c>
      <c r="J1670" s="2" t="str">
        <f t="shared" si="132"/>
        <v>Friday</v>
      </c>
      <c r="K1670" s="2" t="str">
        <f t="shared" si="133"/>
        <v>Weekday</v>
      </c>
      <c r="L1670" s="3">
        <f>IF(VLOOKUP(H1670,Discount_Days!A:C,3,0)&gt;0,VLOOKUP(H1670,Discount_Days!A:C,3,0)*NewSales_1001_1015!F1670,0)</f>
        <v>4.95</v>
      </c>
      <c r="M1670" s="3">
        <f t="shared" si="134"/>
        <v>94.05</v>
      </c>
    </row>
    <row r="1671" spans="1:13" x14ac:dyDescent="0.35">
      <c r="A1671" s="5">
        <v>43747</v>
      </c>
      <c r="B1671" s="2" t="s">
        <v>89</v>
      </c>
      <c r="C1671" s="3">
        <v>99</v>
      </c>
      <c r="D1671" s="3">
        <v>37.42</v>
      </c>
      <c r="E1671" s="3">
        <v>112.26</v>
      </c>
      <c r="F1671" s="3">
        <v>297</v>
      </c>
      <c r="G1671" s="2">
        <v>3</v>
      </c>
      <c r="H1671" s="2" t="str">
        <f t="shared" si="130"/>
        <v>Wednesday</v>
      </c>
      <c r="I1671" s="5">
        <f t="shared" si="131"/>
        <v>43750</v>
      </c>
      <c r="J1671" s="2" t="str">
        <f t="shared" si="132"/>
        <v>Saturday</v>
      </c>
      <c r="K1671" s="2" t="str">
        <f t="shared" si="133"/>
        <v>Weekday</v>
      </c>
      <c r="L1671" s="3">
        <f>IF(VLOOKUP(H1671,Discount_Days!A:C,3,0)&gt;0,VLOOKUP(H1671,Discount_Days!A:C,3,0)*NewSales_1001_1015!F1671,0)</f>
        <v>0</v>
      </c>
      <c r="M1671" s="3">
        <f t="shared" si="134"/>
        <v>297</v>
      </c>
    </row>
    <row r="1672" spans="1:13" x14ac:dyDescent="0.35">
      <c r="A1672" s="5">
        <v>43748</v>
      </c>
      <c r="B1672" s="2" t="s">
        <v>89</v>
      </c>
      <c r="C1672" s="3">
        <v>99</v>
      </c>
      <c r="D1672" s="3">
        <v>37.42</v>
      </c>
      <c r="E1672" s="3">
        <v>187.1</v>
      </c>
      <c r="F1672" s="3">
        <v>495</v>
      </c>
      <c r="G1672" s="2">
        <v>5</v>
      </c>
      <c r="H1672" s="2" t="str">
        <f t="shared" si="130"/>
        <v>Thursday</v>
      </c>
      <c r="I1672" s="5">
        <f t="shared" si="131"/>
        <v>43751</v>
      </c>
      <c r="J1672" s="2" t="str">
        <f t="shared" si="132"/>
        <v>Sunday</v>
      </c>
      <c r="K1672" s="2" t="str">
        <f t="shared" si="133"/>
        <v>Weekday</v>
      </c>
      <c r="L1672" s="3">
        <f>IF(VLOOKUP(H1672,Discount_Days!A:C,3,0)&gt;0,VLOOKUP(H1672,Discount_Days!A:C,3,0)*NewSales_1001_1015!F1672,0)</f>
        <v>49.5</v>
      </c>
      <c r="M1672" s="3">
        <f t="shared" si="134"/>
        <v>445.5</v>
      </c>
    </row>
    <row r="1673" spans="1:13" x14ac:dyDescent="0.35">
      <c r="A1673" s="5">
        <v>43749</v>
      </c>
      <c r="B1673" s="2" t="s">
        <v>89</v>
      </c>
      <c r="C1673" s="3">
        <v>99</v>
      </c>
      <c r="D1673" s="3">
        <v>37.42</v>
      </c>
      <c r="E1673" s="3">
        <v>112.26</v>
      </c>
      <c r="F1673" s="3">
        <v>297</v>
      </c>
      <c r="G1673" s="2">
        <v>3</v>
      </c>
      <c r="H1673" s="2" t="str">
        <f t="shared" si="130"/>
        <v>Friday</v>
      </c>
      <c r="I1673" s="5">
        <f t="shared" si="131"/>
        <v>43752</v>
      </c>
      <c r="J1673" s="2" t="str">
        <f t="shared" si="132"/>
        <v>Monday</v>
      </c>
      <c r="K1673" s="2" t="str">
        <f t="shared" si="133"/>
        <v>Weekday</v>
      </c>
      <c r="L1673" s="3">
        <f>IF(VLOOKUP(H1673,Discount_Days!A:C,3,0)&gt;0,VLOOKUP(H1673,Discount_Days!A:C,3,0)*NewSales_1001_1015!F1673,0)</f>
        <v>0</v>
      </c>
      <c r="M1673" s="3">
        <f t="shared" si="134"/>
        <v>297</v>
      </c>
    </row>
    <row r="1674" spans="1:13" x14ac:dyDescent="0.35">
      <c r="A1674" s="5">
        <v>43750</v>
      </c>
      <c r="B1674" s="2" t="s">
        <v>89</v>
      </c>
      <c r="C1674" s="3">
        <v>99</v>
      </c>
      <c r="D1674" s="3">
        <v>37.42</v>
      </c>
      <c r="E1674" s="3">
        <v>37.42</v>
      </c>
      <c r="F1674" s="3">
        <v>99</v>
      </c>
      <c r="G1674" s="2">
        <v>1</v>
      </c>
      <c r="H1674" s="2" t="str">
        <f t="shared" si="130"/>
        <v>Saturday</v>
      </c>
      <c r="I1674" s="5">
        <f t="shared" si="131"/>
        <v>43753</v>
      </c>
      <c r="J1674" s="2" t="str">
        <f t="shared" si="132"/>
        <v>Tuesday</v>
      </c>
      <c r="K1674" s="2" t="str">
        <f t="shared" si="133"/>
        <v>Weekend</v>
      </c>
      <c r="L1674" s="3">
        <f>IF(VLOOKUP(H1674,Discount_Days!A:C,3,0)&gt;0,VLOOKUP(H1674,Discount_Days!A:C,3,0)*NewSales_1001_1015!F1674,0)</f>
        <v>0</v>
      </c>
      <c r="M1674" s="3">
        <f t="shared" si="134"/>
        <v>99</v>
      </c>
    </row>
    <row r="1675" spans="1:13" x14ac:dyDescent="0.35">
      <c r="A1675" s="5">
        <v>43751</v>
      </c>
      <c r="B1675" s="2" t="s">
        <v>89</v>
      </c>
      <c r="C1675" s="3">
        <v>99</v>
      </c>
      <c r="D1675" s="3">
        <v>37.42</v>
      </c>
      <c r="E1675" s="3">
        <v>37.42</v>
      </c>
      <c r="F1675" s="3">
        <v>99</v>
      </c>
      <c r="G1675" s="2">
        <v>1</v>
      </c>
      <c r="H1675" s="2" t="str">
        <f t="shared" si="130"/>
        <v>Sunday</v>
      </c>
      <c r="I1675" s="5">
        <f t="shared" si="131"/>
        <v>43754</v>
      </c>
      <c r="J1675" s="2" t="str">
        <f t="shared" si="132"/>
        <v>Wednesday</v>
      </c>
      <c r="K1675" s="2" t="str">
        <f t="shared" si="133"/>
        <v>Weekend</v>
      </c>
      <c r="L1675" s="3">
        <f>IF(VLOOKUP(H1675,Discount_Days!A:C,3,0)&gt;0,VLOOKUP(H1675,Discount_Days!A:C,3,0)*NewSales_1001_1015!F1675,0)</f>
        <v>0</v>
      </c>
      <c r="M1675" s="3">
        <f t="shared" si="134"/>
        <v>99</v>
      </c>
    </row>
    <row r="1676" spans="1:13" x14ac:dyDescent="0.35">
      <c r="A1676" s="5">
        <v>43752</v>
      </c>
      <c r="B1676" s="2" t="s">
        <v>89</v>
      </c>
      <c r="C1676" s="3">
        <v>99</v>
      </c>
      <c r="D1676" s="3">
        <v>37.42</v>
      </c>
      <c r="E1676" s="3">
        <v>74.84</v>
      </c>
      <c r="F1676" s="3">
        <v>198</v>
      </c>
      <c r="G1676" s="2">
        <v>2</v>
      </c>
      <c r="H1676" s="2" t="str">
        <f t="shared" si="130"/>
        <v>Monday</v>
      </c>
      <c r="I1676" s="5">
        <f t="shared" si="131"/>
        <v>43755</v>
      </c>
      <c r="J1676" s="2" t="str">
        <f t="shared" si="132"/>
        <v>Thursday</v>
      </c>
      <c r="K1676" s="2" t="str">
        <f t="shared" si="133"/>
        <v>Weekend</v>
      </c>
      <c r="L1676" s="3">
        <f>IF(VLOOKUP(H1676,Discount_Days!A:C,3,0)&gt;0,VLOOKUP(H1676,Discount_Days!A:C,3,0)*NewSales_1001_1015!F1676,0)</f>
        <v>0</v>
      </c>
      <c r="M1676" s="3">
        <f t="shared" si="134"/>
        <v>198</v>
      </c>
    </row>
    <row r="1677" spans="1:13" x14ac:dyDescent="0.35">
      <c r="A1677" s="5">
        <v>43740</v>
      </c>
      <c r="B1677" s="2" t="s">
        <v>155</v>
      </c>
      <c r="C1677" s="3">
        <v>25</v>
      </c>
      <c r="D1677" s="3">
        <v>5.01</v>
      </c>
      <c r="E1677" s="3">
        <v>5.01</v>
      </c>
      <c r="F1677" s="3">
        <v>25</v>
      </c>
      <c r="G1677" s="2">
        <v>1</v>
      </c>
      <c r="H1677" s="2" t="str">
        <f t="shared" si="130"/>
        <v>Wednesday</v>
      </c>
      <c r="I1677" s="5">
        <f t="shared" si="131"/>
        <v>43743</v>
      </c>
      <c r="J1677" s="2" t="str">
        <f t="shared" si="132"/>
        <v>Saturday</v>
      </c>
      <c r="K1677" s="2" t="str">
        <f t="shared" si="133"/>
        <v>Weekday</v>
      </c>
      <c r="L1677" s="3">
        <f>IF(VLOOKUP(H1677,Discount_Days!A:C,3,0)&gt;0,VLOOKUP(H1677,Discount_Days!A:C,3,0)*NewSales_1001_1015!F1677,0)</f>
        <v>0</v>
      </c>
      <c r="M1677" s="3">
        <f t="shared" si="134"/>
        <v>25</v>
      </c>
    </row>
    <row r="1678" spans="1:13" x14ac:dyDescent="0.35">
      <c r="A1678" s="5">
        <v>43741</v>
      </c>
      <c r="B1678" s="2" t="s">
        <v>155</v>
      </c>
      <c r="C1678" s="3">
        <v>25</v>
      </c>
      <c r="D1678" s="3">
        <v>5.01</v>
      </c>
      <c r="E1678" s="3">
        <v>5.01</v>
      </c>
      <c r="F1678" s="3">
        <v>25</v>
      </c>
      <c r="G1678" s="2">
        <v>1</v>
      </c>
      <c r="H1678" s="2" t="str">
        <f t="shared" si="130"/>
        <v>Thursday</v>
      </c>
      <c r="I1678" s="5">
        <f t="shared" si="131"/>
        <v>43744</v>
      </c>
      <c r="J1678" s="2" t="str">
        <f t="shared" si="132"/>
        <v>Sunday</v>
      </c>
      <c r="K1678" s="2" t="str">
        <f t="shared" si="133"/>
        <v>Weekday</v>
      </c>
      <c r="L1678" s="3">
        <f>IF(VLOOKUP(H1678,Discount_Days!A:C,3,0)&gt;0,VLOOKUP(H1678,Discount_Days!A:C,3,0)*NewSales_1001_1015!F1678,0)</f>
        <v>2.5</v>
      </c>
      <c r="M1678" s="3">
        <f t="shared" si="134"/>
        <v>22.5</v>
      </c>
    </row>
    <row r="1679" spans="1:13" x14ac:dyDescent="0.35">
      <c r="A1679" s="5">
        <v>43746</v>
      </c>
      <c r="B1679" s="2" t="s">
        <v>155</v>
      </c>
      <c r="C1679" s="3">
        <v>25</v>
      </c>
      <c r="D1679" s="3">
        <v>5.01</v>
      </c>
      <c r="E1679" s="3">
        <v>5.01</v>
      </c>
      <c r="F1679" s="3">
        <v>25</v>
      </c>
      <c r="G1679" s="2">
        <v>1</v>
      </c>
      <c r="H1679" s="2" t="str">
        <f t="shared" si="130"/>
        <v>Tuesday</v>
      </c>
      <c r="I1679" s="5">
        <f t="shared" si="131"/>
        <v>43749</v>
      </c>
      <c r="J1679" s="2" t="str">
        <f t="shared" si="132"/>
        <v>Friday</v>
      </c>
      <c r="K1679" s="2" t="str">
        <f t="shared" si="133"/>
        <v>Weekday</v>
      </c>
      <c r="L1679" s="3">
        <f>IF(VLOOKUP(H1679,Discount_Days!A:C,3,0)&gt;0,VLOOKUP(H1679,Discount_Days!A:C,3,0)*NewSales_1001_1015!F1679,0)</f>
        <v>1.25</v>
      </c>
      <c r="M1679" s="3">
        <f t="shared" si="134"/>
        <v>23.75</v>
      </c>
    </row>
    <row r="1680" spans="1:13" x14ac:dyDescent="0.35">
      <c r="A1680" s="5">
        <v>43751</v>
      </c>
      <c r="B1680" s="2" t="s">
        <v>155</v>
      </c>
      <c r="C1680" s="3">
        <v>25</v>
      </c>
      <c r="D1680" s="3">
        <v>5.01</v>
      </c>
      <c r="E1680" s="3">
        <v>5.01</v>
      </c>
      <c r="F1680" s="3">
        <v>25</v>
      </c>
      <c r="G1680" s="2">
        <v>1</v>
      </c>
      <c r="H1680" s="2" t="str">
        <f t="shared" si="130"/>
        <v>Sunday</v>
      </c>
      <c r="I1680" s="5">
        <f t="shared" si="131"/>
        <v>43754</v>
      </c>
      <c r="J1680" s="2" t="str">
        <f t="shared" si="132"/>
        <v>Wednesday</v>
      </c>
      <c r="K1680" s="2" t="str">
        <f t="shared" si="133"/>
        <v>Weekend</v>
      </c>
      <c r="L1680" s="3">
        <f>IF(VLOOKUP(H1680,Discount_Days!A:C,3,0)&gt;0,VLOOKUP(H1680,Discount_Days!A:C,3,0)*NewSales_1001_1015!F1680,0)</f>
        <v>0</v>
      </c>
      <c r="M1680" s="3">
        <f t="shared" si="134"/>
        <v>25</v>
      </c>
    </row>
    <row r="1681" spans="1:13" x14ac:dyDescent="0.35">
      <c r="A1681" s="5">
        <v>43740</v>
      </c>
      <c r="B1681" s="2" t="s">
        <v>336</v>
      </c>
      <c r="C1681" s="3">
        <v>0</v>
      </c>
      <c r="D1681" s="3">
        <v>3.12</v>
      </c>
      <c r="E1681" s="3">
        <v>21.84</v>
      </c>
      <c r="F1681" s="3">
        <v>0</v>
      </c>
      <c r="G1681" s="2">
        <v>7</v>
      </c>
      <c r="H1681" s="2" t="str">
        <f t="shared" si="130"/>
        <v>Wednesday</v>
      </c>
      <c r="I1681" s="5">
        <f t="shared" si="131"/>
        <v>43743</v>
      </c>
      <c r="J1681" s="2" t="str">
        <f t="shared" si="132"/>
        <v>Saturday</v>
      </c>
      <c r="K1681" s="2" t="str">
        <f t="shared" si="133"/>
        <v>Weekday</v>
      </c>
      <c r="L1681" s="3">
        <f>IF(VLOOKUP(H1681,Discount_Days!A:C,3,0)&gt;0,VLOOKUP(H1681,Discount_Days!A:C,3,0)*NewSales_1001_1015!F1681,0)</f>
        <v>0</v>
      </c>
      <c r="M1681" s="3">
        <f t="shared" si="134"/>
        <v>0</v>
      </c>
    </row>
    <row r="1682" spans="1:13" x14ac:dyDescent="0.35">
      <c r="A1682" s="5">
        <v>43741</v>
      </c>
      <c r="B1682" s="2" t="s">
        <v>336</v>
      </c>
      <c r="C1682" s="3">
        <v>0</v>
      </c>
      <c r="D1682" s="3">
        <v>3.12</v>
      </c>
      <c r="E1682" s="3">
        <v>15.6</v>
      </c>
      <c r="F1682" s="3">
        <v>0</v>
      </c>
      <c r="G1682" s="2">
        <v>5</v>
      </c>
      <c r="H1682" s="2" t="str">
        <f t="shared" si="130"/>
        <v>Thursday</v>
      </c>
      <c r="I1682" s="5">
        <f t="shared" si="131"/>
        <v>43744</v>
      </c>
      <c r="J1682" s="2" t="str">
        <f t="shared" si="132"/>
        <v>Sunday</v>
      </c>
      <c r="K1682" s="2" t="str">
        <f t="shared" si="133"/>
        <v>Weekday</v>
      </c>
      <c r="L1682" s="3">
        <f>IF(VLOOKUP(H1682,Discount_Days!A:C,3,0)&gt;0,VLOOKUP(H1682,Discount_Days!A:C,3,0)*NewSales_1001_1015!F1682,0)</f>
        <v>0</v>
      </c>
      <c r="M1682" s="3">
        <f t="shared" si="134"/>
        <v>0</v>
      </c>
    </row>
    <row r="1683" spans="1:13" x14ac:dyDescent="0.35">
      <c r="A1683" s="5">
        <v>43742</v>
      </c>
      <c r="B1683" s="2" t="s">
        <v>336</v>
      </c>
      <c r="C1683" s="3">
        <v>0</v>
      </c>
      <c r="D1683" s="3">
        <v>3.12</v>
      </c>
      <c r="E1683" s="3">
        <v>15.6</v>
      </c>
      <c r="F1683" s="3">
        <v>0</v>
      </c>
      <c r="G1683" s="2">
        <v>5</v>
      </c>
      <c r="H1683" s="2" t="str">
        <f t="shared" si="130"/>
        <v>Friday</v>
      </c>
      <c r="I1683" s="5">
        <f t="shared" si="131"/>
        <v>43745</v>
      </c>
      <c r="J1683" s="2" t="str">
        <f t="shared" si="132"/>
        <v>Monday</v>
      </c>
      <c r="K1683" s="2" t="str">
        <f t="shared" si="133"/>
        <v>Weekday</v>
      </c>
      <c r="L1683" s="3">
        <f>IF(VLOOKUP(H1683,Discount_Days!A:C,3,0)&gt;0,VLOOKUP(H1683,Discount_Days!A:C,3,0)*NewSales_1001_1015!F1683,0)</f>
        <v>0</v>
      </c>
      <c r="M1683" s="3">
        <f t="shared" si="134"/>
        <v>0</v>
      </c>
    </row>
    <row r="1684" spans="1:13" x14ac:dyDescent="0.35">
      <c r="A1684" s="5">
        <v>43745</v>
      </c>
      <c r="B1684" s="2" t="s">
        <v>336</v>
      </c>
      <c r="C1684" s="3">
        <v>0</v>
      </c>
      <c r="D1684" s="3">
        <v>3.12</v>
      </c>
      <c r="E1684" s="3">
        <v>12.48</v>
      </c>
      <c r="F1684" s="3">
        <v>0</v>
      </c>
      <c r="G1684" s="2">
        <v>4</v>
      </c>
      <c r="H1684" s="2" t="str">
        <f t="shared" si="130"/>
        <v>Monday</v>
      </c>
      <c r="I1684" s="5">
        <f t="shared" si="131"/>
        <v>43748</v>
      </c>
      <c r="J1684" s="2" t="str">
        <f t="shared" si="132"/>
        <v>Thursday</v>
      </c>
      <c r="K1684" s="2" t="str">
        <f t="shared" si="133"/>
        <v>Weekend</v>
      </c>
      <c r="L1684" s="3">
        <f>IF(VLOOKUP(H1684,Discount_Days!A:C,3,0)&gt;0,VLOOKUP(H1684,Discount_Days!A:C,3,0)*NewSales_1001_1015!F1684,0)</f>
        <v>0</v>
      </c>
      <c r="M1684" s="3">
        <f t="shared" si="134"/>
        <v>0</v>
      </c>
    </row>
    <row r="1685" spans="1:13" x14ac:dyDescent="0.35">
      <c r="A1685" s="5">
        <v>43746</v>
      </c>
      <c r="B1685" s="2" t="s">
        <v>336</v>
      </c>
      <c r="C1685" s="3">
        <v>0</v>
      </c>
      <c r="D1685" s="3">
        <v>3.12</v>
      </c>
      <c r="E1685" s="3">
        <v>15.6</v>
      </c>
      <c r="F1685" s="3">
        <v>0</v>
      </c>
      <c r="G1685" s="2">
        <v>5</v>
      </c>
      <c r="H1685" s="2" t="str">
        <f t="shared" si="130"/>
        <v>Tuesday</v>
      </c>
      <c r="I1685" s="5">
        <f t="shared" si="131"/>
        <v>43749</v>
      </c>
      <c r="J1685" s="2" t="str">
        <f t="shared" si="132"/>
        <v>Friday</v>
      </c>
      <c r="K1685" s="2" t="str">
        <f t="shared" si="133"/>
        <v>Weekday</v>
      </c>
      <c r="L1685" s="3">
        <f>IF(VLOOKUP(H1685,Discount_Days!A:C,3,0)&gt;0,VLOOKUP(H1685,Discount_Days!A:C,3,0)*NewSales_1001_1015!F1685,0)</f>
        <v>0</v>
      </c>
      <c r="M1685" s="3">
        <f t="shared" si="134"/>
        <v>0</v>
      </c>
    </row>
    <row r="1686" spans="1:13" x14ac:dyDescent="0.35">
      <c r="A1686" s="5">
        <v>43747</v>
      </c>
      <c r="B1686" s="2" t="s">
        <v>336</v>
      </c>
      <c r="C1686" s="3">
        <v>0</v>
      </c>
      <c r="D1686" s="3">
        <v>3.12</v>
      </c>
      <c r="E1686" s="3">
        <v>15.6</v>
      </c>
      <c r="F1686" s="3">
        <v>0</v>
      </c>
      <c r="G1686" s="2">
        <v>5</v>
      </c>
      <c r="H1686" s="2" t="str">
        <f t="shared" si="130"/>
        <v>Wednesday</v>
      </c>
      <c r="I1686" s="5">
        <f t="shared" si="131"/>
        <v>43750</v>
      </c>
      <c r="J1686" s="2" t="str">
        <f t="shared" si="132"/>
        <v>Saturday</v>
      </c>
      <c r="K1686" s="2" t="str">
        <f t="shared" si="133"/>
        <v>Weekday</v>
      </c>
      <c r="L1686" s="3">
        <f>IF(VLOOKUP(H1686,Discount_Days!A:C,3,0)&gt;0,VLOOKUP(H1686,Discount_Days!A:C,3,0)*NewSales_1001_1015!F1686,0)</f>
        <v>0</v>
      </c>
      <c r="M1686" s="3">
        <f t="shared" si="134"/>
        <v>0</v>
      </c>
    </row>
    <row r="1687" spans="1:13" x14ac:dyDescent="0.35">
      <c r="A1687" s="5">
        <v>43748</v>
      </c>
      <c r="B1687" s="2" t="s">
        <v>336</v>
      </c>
      <c r="C1687" s="3">
        <v>0</v>
      </c>
      <c r="D1687" s="3">
        <v>3.12</v>
      </c>
      <c r="E1687" s="3">
        <v>15.6</v>
      </c>
      <c r="F1687" s="3">
        <v>0</v>
      </c>
      <c r="G1687" s="2">
        <v>5</v>
      </c>
      <c r="H1687" s="2" t="str">
        <f t="shared" si="130"/>
        <v>Thursday</v>
      </c>
      <c r="I1687" s="5">
        <f t="shared" si="131"/>
        <v>43751</v>
      </c>
      <c r="J1687" s="2" t="str">
        <f t="shared" si="132"/>
        <v>Sunday</v>
      </c>
      <c r="K1687" s="2" t="str">
        <f t="shared" si="133"/>
        <v>Weekday</v>
      </c>
      <c r="L1687" s="3">
        <f>IF(VLOOKUP(H1687,Discount_Days!A:C,3,0)&gt;0,VLOOKUP(H1687,Discount_Days!A:C,3,0)*NewSales_1001_1015!F1687,0)</f>
        <v>0</v>
      </c>
      <c r="M1687" s="3">
        <f t="shared" si="134"/>
        <v>0</v>
      </c>
    </row>
    <row r="1688" spans="1:13" x14ac:dyDescent="0.35">
      <c r="A1688" s="5">
        <v>43749</v>
      </c>
      <c r="B1688" s="2" t="s">
        <v>336</v>
      </c>
      <c r="C1688" s="3">
        <v>0</v>
      </c>
      <c r="D1688" s="3">
        <v>3.12</v>
      </c>
      <c r="E1688" s="3">
        <v>9.36</v>
      </c>
      <c r="F1688" s="3">
        <v>0</v>
      </c>
      <c r="G1688" s="2">
        <v>3</v>
      </c>
      <c r="H1688" s="2" t="str">
        <f t="shared" si="130"/>
        <v>Friday</v>
      </c>
      <c r="I1688" s="5">
        <f t="shared" si="131"/>
        <v>43752</v>
      </c>
      <c r="J1688" s="2" t="str">
        <f t="shared" si="132"/>
        <v>Monday</v>
      </c>
      <c r="K1688" s="2" t="str">
        <f t="shared" si="133"/>
        <v>Weekday</v>
      </c>
      <c r="L1688" s="3">
        <f>IF(VLOOKUP(H1688,Discount_Days!A:C,3,0)&gt;0,VLOOKUP(H1688,Discount_Days!A:C,3,0)*NewSales_1001_1015!F1688,0)</f>
        <v>0</v>
      </c>
      <c r="M1688" s="3">
        <f t="shared" si="134"/>
        <v>0</v>
      </c>
    </row>
    <row r="1689" spans="1:13" x14ac:dyDescent="0.35">
      <c r="A1689" s="5">
        <v>43751</v>
      </c>
      <c r="B1689" s="2" t="s">
        <v>336</v>
      </c>
      <c r="C1689" s="3">
        <v>0</v>
      </c>
      <c r="D1689" s="3">
        <v>3.12</v>
      </c>
      <c r="E1689" s="3">
        <v>3.12</v>
      </c>
      <c r="F1689" s="3">
        <v>0</v>
      </c>
      <c r="G1689" s="2">
        <v>1</v>
      </c>
      <c r="H1689" s="2" t="str">
        <f t="shared" si="130"/>
        <v>Sunday</v>
      </c>
      <c r="I1689" s="5">
        <f t="shared" si="131"/>
        <v>43754</v>
      </c>
      <c r="J1689" s="2" t="str">
        <f t="shared" si="132"/>
        <v>Wednesday</v>
      </c>
      <c r="K1689" s="2" t="str">
        <f t="shared" si="133"/>
        <v>Weekend</v>
      </c>
      <c r="L1689" s="3">
        <f>IF(VLOOKUP(H1689,Discount_Days!A:C,3,0)&gt;0,VLOOKUP(H1689,Discount_Days!A:C,3,0)*NewSales_1001_1015!F1689,0)</f>
        <v>0</v>
      </c>
      <c r="M1689" s="3">
        <f t="shared" si="134"/>
        <v>0</v>
      </c>
    </row>
    <row r="1690" spans="1:13" x14ac:dyDescent="0.35">
      <c r="A1690" s="5">
        <v>43752</v>
      </c>
      <c r="B1690" s="2" t="s">
        <v>336</v>
      </c>
      <c r="C1690" s="3">
        <v>0</v>
      </c>
      <c r="D1690" s="3">
        <v>3.12</v>
      </c>
      <c r="E1690" s="3">
        <v>6.24</v>
      </c>
      <c r="F1690" s="3">
        <v>0</v>
      </c>
      <c r="G1690" s="2">
        <v>2</v>
      </c>
      <c r="H1690" s="2" t="str">
        <f t="shared" si="130"/>
        <v>Monday</v>
      </c>
      <c r="I1690" s="5">
        <f t="shared" si="131"/>
        <v>43755</v>
      </c>
      <c r="J1690" s="2" t="str">
        <f t="shared" si="132"/>
        <v>Thursday</v>
      </c>
      <c r="K1690" s="2" t="str">
        <f t="shared" si="133"/>
        <v>Weekend</v>
      </c>
      <c r="L1690" s="3">
        <f>IF(VLOOKUP(H1690,Discount_Days!A:C,3,0)&gt;0,VLOOKUP(H1690,Discount_Days!A:C,3,0)*NewSales_1001_1015!F1690,0)</f>
        <v>0</v>
      </c>
      <c r="M1690" s="3">
        <f t="shared" si="134"/>
        <v>0</v>
      </c>
    </row>
    <row r="1691" spans="1:13" x14ac:dyDescent="0.35">
      <c r="A1691" s="5">
        <v>43753</v>
      </c>
      <c r="B1691" s="2" t="s">
        <v>336</v>
      </c>
      <c r="C1691" s="3">
        <v>0</v>
      </c>
      <c r="D1691" s="3">
        <v>3.12</v>
      </c>
      <c r="E1691" s="3">
        <v>15.6</v>
      </c>
      <c r="F1691" s="3">
        <v>0</v>
      </c>
      <c r="G1691" s="2">
        <v>5</v>
      </c>
      <c r="H1691" s="2" t="str">
        <f t="shared" si="130"/>
        <v>Tuesday</v>
      </c>
      <c r="I1691" s="5">
        <f t="shared" si="131"/>
        <v>43756</v>
      </c>
      <c r="J1691" s="2" t="str">
        <f t="shared" si="132"/>
        <v>Friday</v>
      </c>
      <c r="K1691" s="2" t="str">
        <f t="shared" si="133"/>
        <v>Weekday</v>
      </c>
      <c r="L1691" s="3">
        <f>IF(VLOOKUP(H1691,Discount_Days!A:C,3,0)&gt;0,VLOOKUP(H1691,Discount_Days!A:C,3,0)*NewSales_1001_1015!F1691,0)</f>
        <v>0</v>
      </c>
      <c r="M1691" s="3">
        <f t="shared" si="134"/>
        <v>0</v>
      </c>
    </row>
    <row r="1692" spans="1:13" x14ac:dyDescent="0.35">
      <c r="A1692" s="5">
        <v>43740</v>
      </c>
      <c r="B1692" s="2" t="s">
        <v>285</v>
      </c>
      <c r="C1692" s="3">
        <v>59</v>
      </c>
      <c r="D1692" s="3">
        <v>28.87</v>
      </c>
      <c r="E1692" s="3">
        <v>28.87</v>
      </c>
      <c r="F1692" s="3">
        <v>59</v>
      </c>
      <c r="G1692" s="2">
        <v>1</v>
      </c>
      <c r="H1692" s="2" t="str">
        <f t="shared" si="130"/>
        <v>Wednesday</v>
      </c>
      <c r="I1692" s="5">
        <f t="shared" si="131"/>
        <v>43743</v>
      </c>
      <c r="J1692" s="2" t="str">
        <f t="shared" si="132"/>
        <v>Saturday</v>
      </c>
      <c r="K1692" s="2" t="str">
        <f t="shared" si="133"/>
        <v>Weekday</v>
      </c>
      <c r="L1692" s="3">
        <f>IF(VLOOKUP(H1692,Discount_Days!A:C,3,0)&gt;0,VLOOKUP(H1692,Discount_Days!A:C,3,0)*NewSales_1001_1015!F1692,0)</f>
        <v>0</v>
      </c>
      <c r="M1692" s="3">
        <f t="shared" si="134"/>
        <v>59</v>
      </c>
    </row>
    <row r="1693" spans="1:13" x14ac:dyDescent="0.35">
      <c r="A1693" s="5">
        <v>43745</v>
      </c>
      <c r="B1693" s="2" t="s">
        <v>285</v>
      </c>
      <c r="C1693" s="3">
        <v>59</v>
      </c>
      <c r="D1693" s="3">
        <v>28.87</v>
      </c>
      <c r="E1693" s="3">
        <v>28.87</v>
      </c>
      <c r="F1693" s="3">
        <v>59</v>
      </c>
      <c r="G1693" s="2">
        <v>1</v>
      </c>
      <c r="H1693" s="2" t="str">
        <f t="shared" si="130"/>
        <v>Monday</v>
      </c>
      <c r="I1693" s="5">
        <f t="shared" si="131"/>
        <v>43748</v>
      </c>
      <c r="J1693" s="2" t="str">
        <f t="shared" si="132"/>
        <v>Thursday</v>
      </c>
      <c r="K1693" s="2" t="str">
        <f t="shared" si="133"/>
        <v>Weekend</v>
      </c>
      <c r="L1693" s="3">
        <f>IF(VLOOKUP(H1693,Discount_Days!A:C,3,0)&gt;0,VLOOKUP(H1693,Discount_Days!A:C,3,0)*NewSales_1001_1015!F1693,0)</f>
        <v>0</v>
      </c>
      <c r="M1693" s="3">
        <f t="shared" si="134"/>
        <v>59</v>
      </c>
    </row>
    <row r="1694" spans="1:13" x14ac:dyDescent="0.35">
      <c r="A1694" s="5">
        <v>43746</v>
      </c>
      <c r="B1694" s="2" t="s">
        <v>285</v>
      </c>
      <c r="C1694" s="3">
        <v>59</v>
      </c>
      <c r="D1694" s="3">
        <v>28.87</v>
      </c>
      <c r="E1694" s="3">
        <v>28.87</v>
      </c>
      <c r="F1694" s="3">
        <v>59</v>
      </c>
      <c r="G1694" s="2">
        <v>1</v>
      </c>
      <c r="H1694" s="2" t="str">
        <f t="shared" si="130"/>
        <v>Tuesday</v>
      </c>
      <c r="I1694" s="5">
        <f t="shared" si="131"/>
        <v>43749</v>
      </c>
      <c r="J1694" s="2" t="str">
        <f t="shared" si="132"/>
        <v>Friday</v>
      </c>
      <c r="K1694" s="2" t="str">
        <f t="shared" si="133"/>
        <v>Weekday</v>
      </c>
      <c r="L1694" s="3">
        <f>IF(VLOOKUP(H1694,Discount_Days!A:C,3,0)&gt;0,VLOOKUP(H1694,Discount_Days!A:C,3,0)*NewSales_1001_1015!F1694,0)</f>
        <v>2.95</v>
      </c>
      <c r="M1694" s="3">
        <f t="shared" si="134"/>
        <v>56.05</v>
      </c>
    </row>
    <row r="1695" spans="1:13" x14ac:dyDescent="0.35">
      <c r="A1695" s="5">
        <v>43752</v>
      </c>
      <c r="B1695" s="2" t="s">
        <v>285</v>
      </c>
      <c r="C1695" s="3">
        <v>59</v>
      </c>
      <c r="D1695" s="3">
        <v>28.87</v>
      </c>
      <c r="E1695" s="3">
        <v>28.87</v>
      </c>
      <c r="F1695" s="3">
        <v>59</v>
      </c>
      <c r="G1695" s="2">
        <v>1</v>
      </c>
      <c r="H1695" s="2" t="str">
        <f t="shared" si="130"/>
        <v>Monday</v>
      </c>
      <c r="I1695" s="5">
        <f t="shared" si="131"/>
        <v>43755</v>
      </c>
      <c r="J1695" s="2" t="str">
        <f t="shared" si="132"/>
        <v>Thursday</v>
      </c>
      <c r="K1695" s="2" t="str">
        <f t="shared" si="133"/>
        <v>Weekend</v>
      </c>
      <c r="L1695" s="3">
        <f>IF(VLOOKUP(H1695,Discount_Days!A:C,3,0)&gt;0,VLOOKUP(H1695,Discount_Days!A:C,3,0)*NewSales_1001_1015!F1695,0)</f>
        <v>0</v>
      </c>
      <c r="M1695" s="3">
        <f t="shared" si="134"/>
        <v>59</v>
      </c>
    </row>
    <row r="1696" spans="1:13" x14ac:dyDescent="0.35">
      <c r="A1696" s="5">
        <v>43739</v>
      </c>
      <c r="B1696" s="2" t="s">
        <v>90</v>
      </c>
      <c r="C1696" s="3">
        <v>99</v>
      </c>
      <c r="D1696" s="3">
        <v>35.97</v>
      </c>
      <c r="E1696" s="3">
        <v>71.94</v>
      </c>
      <c r="F1696" s="3">
        <v>198</v>
      </c>
      <c r="G1696" s="2">
        <v>2</v>
      </c>
      <c r="H1696" s="2" t="str">
        <f t="shared" si="130"/>
        <v>Tuesday</v>
      </c>
      <c r="I1696" s="5">
        <f t="shared" si="131"/>
        <v>43742</v>
      </c>
      <c r="J1696" s="2" t="str">
        <f t="shared" si="132"/>
        <v>Friday</v>
      </c>
      <c r="K1696" s="2" t="str">
        <f t="shared" si="133"/>
        <v>Weekday</v>
      </c>
      <c r="L1696" s="3">
        <f>IF(VLOOKUP(H1696,Discount_Days!A:C,3,0)&gt;0,VLOOKUP(H1696,Discount_Days!A:C,3,0)*NewSales_1001_1015!F1696,0)</f>
        <v>9.9</v>
      </c>
      <c r="M1696" s="3">
        <f t="shared" si="134"/>
        <v>188.1</v>
      </c>
    </row>
    <row r="1697" spans="1:13" x14ac:dyDescent="0.35">
      <c r="A1697" s="5">
        <v>43740</v>
      </c>
      <c r="B1697" s="2" t="s">
        <v>90</v>
      </c>
      <c r="C1697" s="3">
        <v>99</v>
      </c>
      <c r="D1697" s="3">
        <v>35.97</v>
      </c>
      <c r="E1697" s="3">
        <v>35.97</v>
      </c>
      <c r="F1697" s="3">
        <v>99</v>
      </c>
      <c r="G1697" s="2">
        <v>1</v>
      </c>
      <c r="H1697" s="2" t="str">
        <f t="shared" si="130"/>
        <v>Wednesday</v>
      </c>
      <c r="I1697" s="5">
        <f t="shared" si="131"/>
        <v>43743</v>
      </c>
      <c r="J1697" s="2" t="str">
        <f t="shared" si="132"/>
        <v>Saturday</v>
      </c>
      <c r="K1697" s="2" t="str">
        <f t="shared" si="133"/>
        <v>Weekday</v>
      </c>
      <c r="L1697" s="3">
        <f>IF(VLOOKUP(H1697,Discount_Days!A:C,3,0)&gt;0,VLOOKUP(H1697,Discount_Days!A:C,3,0)*NewSales_1001_1015!F1697,0)</f>
        <v>0</v>
      </c>
      <c r="M1697" s="3">
        <f t="shared" si="134"/>
        <v>99</v>
      </c>
    </row>
    <row r="1698" spans="1:13" x14ac:dyDescent="0.35">
      <c r="A1698" s="5">
        <v>43741</v>
      </c>
      <c r="B1698" s="2" t="s">
        <v>90</v>
      </c>
      <c r="C1698" s="3">
        <v>99</v>
      </c>
      <c r="D1698" s="3">
        <v>35.97</v>
      </c>
      <c r="E1698" s="3">
        <v>35.97</v>
      </c>
      <c r="F1698" s="3">
        <v>99</v>
      </c>
      <c r="G1698" s="2">
        <v>1</v>
      </c>
      <c r="H1698" s="2" t="str">
        <f t="shared" si="130"/>
        <v>Thursday</v>
      </c>
      <c r="I1698" s="5">
        <f t="shared" si="131"/>
        <v>43744</v>
      </c>
      <c r="J1698" s="2" t="str">
        <f t="shared" si="132"/>
        <v>Sunday</v>
      </c>
      <c r="K1698" s="2" t="str">
        <f t="shared" si="133"/>
        <v>Weekday</v>
      </c>
      <c r="L1698" s="3">
        <f>IF(VLOOKUP(H1698,Discount_Days!A:C,3,0)&gt;0,VLOOKUP(H1698,Discount_Days!A:C,3,0)*NewSales_1001_1015!F1698,0)</f>
        <v>9.9</v>
      </c>
      <c r="M1698" s="3">
        <f t="shared" si="134"/>
        <v>89.1</v>
      </c>
    </row>
    <row r="1699" spans="1:13" x14ac:dyDescent="0.35">
      <c r="A1699" s="5">
        <v>43742</v>
      </c>
      <c r="B1699" s="2" t="s">
        <v>90</v>
      </c>
      <c r="C1699" s="3">
        <v>99</v>
      </c>
      <c r="D1699" s="3">
        <v>35.97</v>
      </c>
      <c r="E1699" s="3">
        <v>71.94</v>
      </c>
      <c r="F1699" s="3">
        <v>198</v>
      </c>
      <c r="G1699" s="2">
        <v>2</v>
      </c>
      <c r="H1699" s="2" t="str">
        <f t="shared" si="130"/>
        <v>Friday</v>
      </c>
      <c r="I1699" s="5">
        <f t="shared" si="131"/>
        <v>43745</v>
      </c>
      <c r="J1699" s="2" t="str">
        <f t="shared" si="132"/>
        <v>Monday</v>
      </c>
      <c r="K1699" s="2" t="str">
        <f t="shared" si="133"/>
        <v>Weekday</v>
      </c>
      <c r="L1699" s="3">
        <f>IF(VLOOKUP(H1699,Discount_Days!A:C,3,0)&gt;0,VLOOKUP(H1699,Discount_Days!A:C,3,0)*NewSales_1001_1015!F1699,0)</f>
        <v>0</v>
      </c>
      <c r="M1699" s="3">
        <f t="shared" si="134"/>
        <v>198</v>
      </c>
    </row>
    <row r="1700" spans="1:13" x14ac:dyDescent="0.35">
      <c r="A1700" s="5">
        <v>43743</v>
      </c>
      <c r="B1700" s="2" t="s">
        <v>90</v>
      </c>
      <c r="C1700" s="3">
        <v>99</v>
      </c>
      <c r="D1700" s="3">
        <v>35.97</v>
      </c>
      <c r="E1700" s="3">
        <v>35.97</v>
      </c>
      <c r="F1700" s="3">
        <v>99</v>
      </c>
      <c r="G1700" s="2">
        <v>1</v>
      </c>
      <c r="H1700" s="2" t="str">
        <f t="shared" si="130"/>
        <v>Saturday</v>
      </c>
      <c r="I1700" s="5">
        <f t="shared" si="131"/>
        <v>43746</v>
      </c>
      <c r="J1700" s="2" t="str">
        <f t="shared" si="132"/>
        <v>Tuesday</v>
      </c>
      <c r="K1700" s="2" t="str">
        <f t="shared" si="133"/>
        <v>Weekend</v>
      </c>
      <c r="L1700" s="3">
        <f>IF(VLOOKUP(H1700,Discount_Days!A:C,3,0)&gt;0,VLOOKUP(H1700,Discount_Days!A:C,3,0)*NewSales_1001_1015!F1700,0)</f>
        <v>0</v>
      </c>
      <c r="M1700" s="3">
        <f t="shared" si="134"/>
        <v>99</v>
      </c>
    </row>
    <row r="1701" spans="1:13" x14ac:dyDescent="0.35">
      <c r="A1701" s="5">
        <v>43744</v>
      </c>
      <c r="B1701" s="2" t="s">
        <v>90</v>
      </c>
      <c r="C1701" s="3">
        <v>99</v>
      </c>
      <c r="D1701" s="3">
        <v>35.97</v>
      </c>
      <c r="E1701" s="3">
        <v>71.94</v>
      </c>
      <c r="F1701" s="3">
        <v>198</v>
      </c>
      <c r="G1701" s="2">
        <v>2</v>
      </c>
      <c r="H1701" s="2" t="str">
        <f t="shared" si="130"/>
        <v>Sunday</v>
      </c>
      <c r="I1701" s="5">
        <f t="shared" si="131"/>
        <v>43747</v>
      </c>
      <c r="J1701" s="2" t="str">
        <f t="shared" si="132"/>
        <v>Wednesday</v>
      </c>
      <c r="K1701" s="2" t="str">
        <f t="shared" si="133"/>
        <v>Weekend</v>
      </c>
      <c r="L1701" s="3">
        <f>IF(VLOOKUP(H1701,Discount_Days!A:C,3,0)&gt;0,VLOOKUP(H1701,Discount_Days!A:C,3,0)*NewSales_1001_1015!F1701,0)</f>
        <v>0</v>
      </c>
      <c r="M1701" s="3">
        <f t="shared" si="134"/>
        <v>198</v>
      </c>
    </row>
    <row r="1702" spans="1:13" x14ac:dyDescent="0.35">
      <c r="A1702" s="5">
        <v>43745</v>
      </c>
      <c r="B1702" s="2" t="s">
        <v>90</v>
      </c>
      <c r="C1702" s="3">
        <v>99</v>
      </c>
      <c r="D1702" s="3">
        <v>35.97</v>
      </c>
      <c r="E1702" s="3">
        <v>143.88</v>
      </c>
      <c r="F1702" s="3">
        <v>396</v>
      </c>
      <c r="G1702" s="2">
        <v>4</v>
      </c>
      <c r="H1702" s="2" t="str">
        <f t="shared" si="130"/>
        <v>Monday</v>
      </c>
      <c r="I1702" s="5">
        <f t="shared" si="131"/>
        <v>43748</v>
      </c>
      <c r="J1702" s="2" t="str">
        <f t="shared" si="132"/>
        <v>Thursday</v>
      </c>
      <c r="K1702" s="2" t="str">
        <f t="shared" si="133"/>
        <v>Weekend</v>
      </c>
      <c r="L1702" s="3">
        <f>IF(VLOOKUP(H1702,Discount_Days!A:C,3,0)&gt;0,VLOOKUP(H1702,Discount_Days!A:C,3,0)*NewSales_1001_1015!F1702,0)</f>
        <v>0</v>
      </c>
      <c r="M1702" s="3">
        <f t="shared" si="134"/>
        <v>396</v>
      </c>
    </row>
    <row r="1703" spans="1:13" x14ac:dyDescent="0.35">
      <c r="A1703" s="5">
        <v>43746</v>
      </c>
      <c r="B1703" s="2" t="s">
        <v>90</v>
      </c>
      <c r="C1703" s="3">
        <v>99</v>
      </c>
      <c r="D1703" s="3">
        <v>35.97</v>
      </c>
      <c r="E1703" s="3">
        <v>179.85</v>
      </c>
      <c r="F1703" s="3">
        <v>495</v>
      </c>
      <c r="G1703" s="2">
        <v>5</v>
      </c>
      <c r="H1703" s="2" t="str">
        <f t="shared" si="130"/>
        <v>Tuesday</v>
      </c>
      <c r="I1703" s="5">
        <f t="shared" si="131"/>
        <v>43749</v>
      </c>
      <c r="J1703" s="2" t="str">
        <f t="shared" si="132"/>
        <v>Friday</v>
      </c>
      <c r="K1703" s="2" t="str">
        <f t="shared" si="133"/>
        <v>Weekday</v>
      </c>
      <c r="L1703" s="3">
        <f>IF(VLOOKUP(H1703,Discount_Days!A:C,3,0)&gt;0,VLOOKUP(H1703,Discount_Days!A:C,3,0)*NewSales_1001_1015!F1703,0)</f>
        <v>24.75</v>
      </c>
      <c r="M1703" s="3">
        <f t="shared" si="134"/>
        <v>470.25</v>
      </c>
    </row>
    <row r="1704" spans="1:13" x14ac:dyDescent="0.35">
      <c r="A1704" s="5">
        <v>43747</v>
      </c>
      <c r="B1704" s="2" t="s">
        <v>90</v>
      </c>
      <c r="C1704" s="3">
        <v>99</v>
      </c>
      <c r="D1704" s="3">
        <v>35.97</v>
      </c>
      <c r="E1704" s="3">
        <v>71.94</v>
      </c>
      <c r="F1704" s="3">
        <v>198</v>
      </c>
      <c r="G1704" s="2">
        <v>2</v>
      </c>
      <c r="H1704" s="2" t="str">
        <f t="shared" si="130"/>
        <v>Wednesday</v>
      </c>
      <c r="I1704" s="5">
        <f t="shared" si="131"/>
        <v>43750</v>
      </c>
      <c r="J1704" s="2" t="str">
        <f t="shared" si="132"/>
        <v>Saturday</v>
      </c>
      <c r="K1704" s="2" t="str">
        <f t="shared" si="133"/>
        <v>Weekday</v>
      </c>
      <c r="L1704" s="3">
        <f>IF(VLOOKUP(H1704,Discount_Days!A:C,3,0)&gt;0,VLOOKUP(H1704,Discount_Days!A:C,3,0)*NewSales_1001_1015!F1704,0)</f>
        <v>0</v>
      </c>
      <c r="M1704" s="3">
        <f t="shared" si="134"/>
        <v>198</v>
      </c>
    </row>
    <row r="1705" spans="1:13" x14ac:dyDescent="0.35">
      <c r="A1705" s="5">
        <v>43748</v>
      </c>
      <c r="B1705" s="2" t="s">
        <v>90</v>
      </c>
      <c r="C1705" s="3">
        <v>49.5</v>
      </c>
      <c r="D1705" s="3">
        <v>35.97</v>
      </c>
      <c r="E1705" s="3">
        <v>71.94</v>
      </c>
      <c r="F1705" s="3">
        <v>99</v>
      </c>
      <c r="G1705" s="2">
        <v>2</v>
      </c>
      <c r="H1705" s="2" t="str">
        <f t="shared" si="130"/>
        <v>Thursday</v>
      </c>
      <c r="I1705" s="5">
        <f t="shared" si="131"/>
        <v>43751</v>
      </c>
      <c r="J1705" s="2" t="str">
        <f t="shared" si="132"/>
        <v>Sunday</v>
      </c>
      <c r="K1705" s="2" t="str">
        <f t="shared" si="133"/>
        <v>Weekday</v>
      </c>
      <c r="L1705" s="3">
        <f>IF(VLOOKUP(H1705,Discount_Days!A:C,3,0)&gt;0,VLOOKUP(H1705,Discount_Days!A:C,3,0)*NewSales_1001_1015!F1705,0)</f>
        <v>9.9</v>
      </c>
      <c r="M1705" s="3">
        <f t="shared" si="134"/>
        <v>89.1</v>
      </c>
    </row>
    <row r="1706" spans="1:13" x14ac:dyDescent="0.35">
      <c r="A1706" s="5">
        <v>43749</v>
      </c>
      <c r="B1706" s="2" t="s">
        <v>90</v>
      </c>
      <c r="C1706" s="3">
        <v>99</v>
      </c>
      <c r="D1706" s="3">
        <v>35.97</v>
      </c>
      <c r="E1706" s="3">
        <v>35.97</v>
      </c>
      <c r="F1706" s="3">
        <v>99</v>
      </c>
      <c r="G1706" s="2">
        <v>1</v>
      </c>
      <c r="H1706" s="2" t="str">
        <f t="shared" si="130"/>
        <v>Friday</v>
      </c>
      <c r="I1706" s="5">
        <f t="shared" si="131"/>
        <v>43752</v>
      </c>
      <c r="J1706" s="2" t="str">
        <f t="shared" si="132"/>
        <v>Monday</v>
      </c>
      <c r="K1706" s="2" t="str">
        <f t="shared" si="133"/>
        <v>Weekday</v>
      </c>
      <c r="L1706" s="3">
        <f>IF(VLOOKUP(H1706,Discount_Days!A:C,3,0)&gt;0,VLOOKUP(H1706,Discount_Days!A:C,3,0)*NewSales_1001_1015!F1706,0)</f>
        <v>0</v>
      </c>
      <c r="M1706" s="3">
        <f t="shared" si="134"/>
        <v>99</v>
      </c>
    </row>
    <row r="1707" spans="1:13" x14ac:dyDescent="0.35">
      <c r="A1707" s="5">
        <v>43750</v>
      </c>
      <c r="B1707" s="2" t="s">
        <v>90</v>
      </c>
      <c r="C1707" s="3">
        <v>99</v>
      </c>
      <c r="D1707" s="3">
        <v>35.97</v>
      </c>
      <c r="E1707" s="3">
        <v>107.91</v>
      </c>
      <c r="F1707" s="3">
        <v>297</v>
      </c>
      <c r="G1707" s="2">
        <v>3</v>
      </c>
      <c r="H1707" s="2" t="str">
        <f t="shared" si="130"/>
        <v>Saturday</v>
      </c>
      <c r="I1707" s="5">
        <f t="shared" si="131"/>
        <v>43753</v>
      </c>
      <c r="J1707" s="2" t="str">
        <f t="shared" si="132"/>
        <v>Tuesday</v>
      </c>
      <c r="K1707" s="2" t="str">
        <f t="shared" si="133"/>
        <v>Weekend</v>
      </c>
      <c r="L1707" s="3">
        <f>IF(VLOOKUP(H1707,Discount_Days!A:C,3,0)&gt;0,VLOOKUP(H1707,Discount_Days!A:C,3,0)*NewSales_1001_1015!F1707,0)</f>
        <v>0</v>
      </c>
      <c r="M1707" s="3">
        <f t="shared" si="134"/>
        <v>297</v>
      </c>
    </row>
    <row r="1708" spans="1:13" x14ac:dyDescent="0.35">
      <c r="A1708" s="5">
        <v>43752</v>
      </c>
      <c r="B1708" s="2" t="s">
        <v>90</v>
      </c>
      <c r="C1708" s="3">
        <v>99</v>
      </c>
      <c r="D1708" s="3">
        <v>35.97</v>
      </c>
      <c r="E1708" s="3">
        <v>71.94</v>
      </c>
      <c r="F1708" s="3">
        <v>198</v>
      </c>
      <c r="G1708" s="2">
        <v>2</v>
      </c>
      <c r="H1708" s="2" t="str">
        <f t="shared" si="130"/>
        <v>Monday</v>
      </c>
      <c r="I1708" s="5">
        <f t="shared" si="131"/>
        <v>43755</v>
      </c>
      <c r="J1708" s="2" t="str">
        <f t="shared" si="132"/>
        <v>Thursday</v>
      </c>
      <c r="K1708" s="2" t="str">
        <f t="shared" si="133"/>
        <v>Weekend</v>
      </c>
      <c r="L1708" s="3">
        <f>IF(VLOOKUP(H1708,Discount_Days!A:C,3,0)&gt;0,VLOOKUP(H1708,Discount_Days!A:C,3,0)*NewSales_1001_1015!F1708,0)</f>
        <v>0</v>
      </c>
      <c r="M1708" s="3">
        <f t="shared" si="134"/>
        <v>198</v>
      </c>
    </row>
    <row r="1709" spans="1:13" x14ac:dyDescent="0.35">
      <c r="A1709" s="5">
        <v>43753</v>
      </c>
      <c r="B1709" s="2" t="s">
        <v>90</v>
      </c>
      <c r="C1709" s="3">
        <v>99</v>
      </c>
      <c r="D1709" s="3">
        <v>35.97</v>
      </c>
      <c r="E1709" s="3">
        <v>35.97</v>
      </c>
      <c r="F1709" s="3">
        <v>99</v>
      </c>
      <c r="G1709" s="2">
        <v>1</v>
      </c>
      <c r="H1709" s="2" t="str">
        <f t="shared" si="130"/>
        <v>Tuesday</v>
      </c>
      <c r="I1709" s="5">
        <f t="shared" si="131"/>
        <v>43756</v>
      </c>
      <c r="J1709" s="2" t="str">
        <f t="shared" si="132"/>
        <v>Friday</v>
      </c>
      <c r="K1709" s="2" t="str">
        <f t="shared" si="133"/>
        <v>Weekday</v>
      </c>
      <c r="L1709" s="3">
        <f>IF(VLOOKUP(H1709,Discount_Days!A:C,3,0)&gt;0,VLOOKUP(H1709,Discount_Days!A:C,3,0)*NewSales_1001_1015!F1709,0)</f>
        <v>4.95</v>
      </c>
      <c r="M1709" s="3">
        <f t="shared" si="134"/>
        <v>94.05</v>
      </c>
    </row>
    <row r="1710" spans="1:13" x14ac:dyDescent="0.35">
      <c r="A1710" s="5">
        <v>43746</v>
      </c>
      <c r="B1710" s="2" t="s">
        <v>156</v>
      </c>
      <c r="C1710" s="3">
        <v>99</v>
      </c>
      <c r="D1710" s="3">
        <v>37.42</v>
      </c>
      <c r="E1710" s="3">
        <v>37.42</v>
      </c>
      <c r="F1710" s="3">
        <v>99</v>
      </c>
      <c r="G1710" s="2">
        <v>1</v>
      </c>
      <c r="H1710" s="2" t="str">
        <f t="shared" si="130"/>
        <v>Tuesday</v>
      </c>
      <c r="I1710" s="5">
        <f t="shared" si="131"/>
        <v>43749</v>
      </c>
      <c r="J1710" s="2" t="str">
        <f t="shared" si="132"/>
        <v>Friday</v>
      </c>
      <c r="K1710" s="2" t="str">
        <f t="shared" si="133"/>
        <v>Weekday</v>
      </c>
      <c r="L1710" s="3">
        <f>IF(VLOOKUP(H1710,Discount_Days!A:C,3,0)&gt;0,VLOOKUP(H1710,Discount_Days!A:C,3,0)*NewSales_1001_1015!F1710,0)</f>
        <v>4.95</v>
      </c>
      <c r="M1710" s="3">
        <f t="shared" si="134"/>
        <v>94.05</v>
      </c>
    </row>
    <row r="1711" spans="1:13" x14ac:dyDescent="0.35">
      <c r="A1711" s="5">
        <v>43753</v>
      </c>
      <c r="B1711" s="2" t="s">
        <v>156</v>
      </c>
      <c r="C1711" s="3">
        <v>99</v>
      </c>
      <c r="D1711" s="3">
        <v>37.42</v>
      </c>
      <c r="E1711" s="3">
        <v>37.42</v>
      </c>
      <c r="F1711" s="3">
        <v>99</v>
      </c>
      <c r="G1711" s="2">
        <v>1</v>
      </c>
      <c r="H1711" s="2" t="str">
        <f t="shared" si="130"/>
        <v>Tuesday</v>
      </c>
      <c r="I1711" s="5">
        <f t="shared" si="131"/>
        <v>43756</v>
      </c>
      <c r="J1711" s="2" t="str">
        <f t="shared" si="132"/>
        <v>Friday</v>
      </c>
      <c r="K1711" s="2" t="str">
        <f t="shared" si="133"/>
        <v>Weekday</v>
      </c>
      <c r="L1711" s="3">
        <f>IF(VLOOKUP(H1711,Discount_Days!A:C,3,0)&gt;0,VLOOKUP(H1711,Discount_Days!A:C,3,0)*NewSales_1001_1015!F1711,0)</f>
        <v>4.95</v>
      </c>
      <c r="M1711" s="3">
        <f t="shared" si="134"/>
        <v>94.05</v>
      </c>
    </row>
    <row r="1712" spans="1:13" x14ac:dyDescent="0.35">
      <c r="A1712" s="5">
        <v>43744</v>
      </c>
      <c r="B1712" s="2" t="s">
        <v>130</v>
      </c>
      <c r="C1712" s="3">
        <v>79</v>
      </c>
      <c r="D1712" s="3">
        <v>23.97</v>
      </c>
      <c r="E1712" s="3">
        <v>47.94</v>
      </c>
      <c r="F1712" s="3">
        <v>158</v>
      </c>
      <c r="G1712" s="2">
        <v>2</v>
      </c>
      <c r="H1712" s="2" t="str">
        <f t="shared" si="130"/>
        <v>Sunday</v>
      </c>
      <c r="I1712" s="5">
        <f t="shared" si="131"/>
        <v>43747</v>
      </c>
      <c r="J1712" s="2" t="str">
        <f t="shared" si="132"/>
        <v>Wednesday</v>
      </c>
      <c r="K1712" s="2" t="str">
        <f t="shared" si="133"/>
        <v>Weekend</v>
      </c>
      <c r="L1712" s="3">
        <f>IF(VLOOKUP(H1712,Discount_Days!A:C,3,0)&gt;0,VLOOKUP(H1712,Discount_Days!A:C,3,0)*NewSales_1001_1015!F1712,0)</f>
        <v>0</v>
      </c>
      <c r="M1712" s="3">
        <f t="shared" si="134"/>
        <v>158</v>
      </c>
    </row>
    <row r="1713" spans="1:13" x14ac:dyDescent="0.35">
      <c r="A1713" s="5">
        <v>43747</v>
      </c>
      <c r="B1713" s="2" t="s">
        <v>130</v>
      </c>
      <c r="C1713" s="3">
        <v>79</v>
      </c>
      <c r="D1713" s="3">
        <v>23.97</v>
      </c>
      <c r="E1713" s="3">
        <v>23.97</v>
      </c>
      <c r="F1713" s="3">
        <v>79</v>
      </c>
      <c r="G1713" s="2">
        <v>1</v>
      </c>
      <c r="H1713" s="2" t="str">
        <f t="shared" si="130"/>
        <v>Wednesday</v>
      </c>
      <c r="I1713" s="5">
        <f t="shared" si="131"/>
        <v>43750</v>
      </c>
      <c r="J1713" s="2" t="str">
        <f t="shared" si="132"/>
        <v>Saturday</v>
      </c>
      <c r="K1713" s="2" t="str">
        <f t="shared" si="133"/>
        <v>Weekday</v>
      </c>
      <c r="L1713" s="3">
        <f>IF(VLOOKUP(H1713,Discount_Days!A:C,3,0)&gt;0,VLOOKUP(H1713,Discount_Days!A:C,3,0)*NewSales_1001_1015!F1713,0)</f>
        <v>0</v>
      </c>
      <c r="M1713" s="3">
        <f t="shared" si="134"/>
        <v>79</v>
      </c>
    </row>
    <row r="1714" spans="1:13" x14ac:dyDescent="0.35">
      <c r="A1714" s="5">
        <v>43750</v>
      </c>
      <c r="B1714" s="2" t="s">
        <v>130</v>
      </c>
      <c r="C1714" s="3">
        <v>79</v>
      </c>
      <c r="D1714" s="3">
        <v>23.97</v>
      </c>
      <c r="E1714" s="3">
        <v>23.97</v>
      </c>
      <c r="F1714" s="3">
        <v>79</v>
      </c>
      <c r="G1714" s="2">
        <v>1</v>
      </c>
      <c r="H1714" s="2" t="str">
        <f t="shared" si="130"/>
        <v>Saturday</v>
      </c>
      <c r="I1714" s="5">
        <f t="shared" si="131"/>
        <v>43753</v>
      </c>
      <c r="J1714" s="2" t="str">
        <f t="shared" si="132"/>
        <v>Tuesday</v>
      </c>
      <c r="K1714" s="2" t="str">
        <f t="shared" si="133"/>
        <v>Weekend</v>
      </c>
      <c r="L1714" s="3">
        <f>IF(VLOOKUP(H1714,Discount_Days!A:C,3,0)&gt;0,VLOOKUP(H1714,Discount_Days!A:C,3,0)*NewSales_1001_1015!F1714,0)</f>
        <v>0</v>
      </c>
      <c r="M1714" s="3">
        <f t="shared" si="134"/>
        <v>79</v>
      </c>
    </row>
    <row r="1715" spans="1:13" x14ac:dyDescent="0.35">
      <c r="A1715" s="5">
        <v>43752</v>
      </c>
      <c r="B1715" s="2" t="s">
        <v>130</v>
      </c>
      <c r="C1715" s="3">
        <v>79</v>
      </c>
      <c r="D1715" s="3">
        <v>23.97</v>
      </c>
      <c r="E1715" s="3">
        <v>23.97</v>
      </c>
      <c r="F1715" s="3">
        <v>79</v>
      </c>
      <c r="G1715" s="2">
        <v>1</v>
      </c>
      <c r="H1715" s="2" t="str">
        <f t="shared" si="130"/>
        <v>Monday</v>
      </c>
      <c r="I1715" s="5">
        <f t="shared" si="131"/>
        <v>43755</v>
      </c>
      <c r="J1715" s="2" t="str">
        <f t="shared" si="132"/>
        <v>Thursday</v>
      </c>
      <c r="K1715" s="2" t="str">
        <f t="shared" si="133"/>
        <v>Weekend</v>
      </c>
      <c r="L1715" s="3">
        <f>IF(VLOOKUP(H1715,Discount_Days!A:C,3,0)&gt;0,VLOOKUP(H1715,Discount_Days!A:C,3,0)*NewSales_1001_1015!F1715,0)</f>
        <v>0</v>
      </c>
      <c r="M1715" s="3">
        <f t="shared" si="134"/>
        <v>79</v>
      </c>
    </row>
    <row r="1716" spans="1:13" x14ac:dyDescent="0.35">
      <c r="A1716" s="5">
        <v>43753</v>
      </c>
      <c r="B1716" s="2" t="s">
        <v>130</v>
      </c>
      <c r="C1716" s="3">
        <v>79</v>
      </c>
      <c r="D1716" s="3">
        <v>23.97</v>
      </c>
      <c r="E1716" s="3">
        <v>23.97</v>
      </c>
      <c r="F1716" s="3">
        <v>79</v>
      </c>
      <c r="G1716" s="2">
        <v>1</v>
      </c>
      <c r="H1716" s="2" t="str">
        <f t="shared" si="130"/>
        <v>Tuesday</v>
      </c>
      <c r="I1716" s="5">
        <f t="shared" si="131"/>
        <v>43756</v>
      </c>
      <c r="J1716" s="2" t="str">
        <f t="shared" si="132"/>
        <v>Friday</v>
      </c>
      <c r="K1716" s="2" t="str">
        <f t="shared" si="133"/>
        <v>Weekday</v>
      </c>
      <c r="L1716" s="3">
        <f>IF(VLOOKUP(H1716,Discount_Days!A:C,3,0)&gt;0,VLOOKUP(H1716,Discount_Days!A:C,3,0)*NewSales_1001_1015!F1716,0)</f>
        <v>3.95</v>
      </c>
      <c r="M1716" s="3">
        <f t="shared" si="134"/>
        <v>75.05</v>
      </c>
    </row>
    <row r="1717" spans="1:13" x14ac:dyDescent="0.35">
      <c r="A1717" s="5">
        <v>43739</v>
      </c>
      <c r="B1717" s="2" t="s">
        <v>143</v>
      </c>
      <c r="C1717" s="3">
        <v>29</v>
      </c>
      <c r="D1717" s="3">
        <v>10.77</v>
      </c>
      <c r="E1717" s="3">
        <v>10.77</v>
      </c>
      <c r="F1717" s="3">
        <v>29</v>
      </c>
      <c r="G1717" s="2">
        <v>1</v>
      </c>
      <c r="H1717" s="2" t="str">
        <f t="shared" si="130"/>
        <v>Tuesday</v>
      </c>
      <c r="I1717" s="5">
        <f t="shared" si="131"/>
        <v>43742</v>
      </c>
      <c r="J1717" s="2" t="str">
        <f t="shared" si="132"/>
        <v>Friday</v>
      </c>
      <c r="K1717" s="2" t="str">
        <f t="shared" si="133"/>
        <v>Weekday</v>
      </c>
      <c r="L1717" s="3">
        <f>IF(VLOOKUP(H1717,Discount_Days!A:C,3,0)&gt;0,VLOOKUP(H1717,Discount_Days!A:C,3,0)*NewSales_1001_1015!F1717,0)</f>
        <v>1.4500000000000002</v>
      </c>
      <c r="M1717" s="3">
        <f t="shared" si="134"/>
        <v>27.55</v>
      </c>
    </row>
    <row r="1718" spans="1:13" x14ac:dyDescent="0.35">
      <c r="A1718" s="5">
        <v>43743</v>
      </c>
      <c r="B1718" s="2" t="s">
        <v>143</v>
      </c>
      <c r="C1718" s="3">
        <v>29</v>
      </c>
      <c r="D1718" s="3">
        <v>10.77</v>
      </c>
      <c r="E1718" s="3">
        <v>21.54</v>
      </c>
      <c r="F1718" s="3">
        <v>58</v>
      </c>
      <c r="G1718" s="2">
        <v>2</v>
      </c>
      <c r="H1718" s="2" t="str">
        <f t="shared" si="130"/>
        <v>Saturday</v>
      </c>
      <c r="I1718" s="5">
        <f t="shared" si="131"/>
        <v>43746</v>
      </c>
      <c r="J1718" s="2" t="str">
        <f t="shared" si="132"/>
        <v>Tuesday</v>
      </c>
      <c r="K1718" s="2" t="str">
        <f t="shared" si="133"/>
        <v>Weekend</v>
      </c>
      <c r="L1718" s="3">
        <f>IF(VLOOKUP(H1718,Discount_Days!A:C,3,0)&gt;0,VLOOKUP(H1718,Discount_Days!A:C,3,0)*NewSales_1001_1015!F1718,0)</f>
        <v>0</v>
      </c>
      <c r="M1718" s="3">
        <f t="shared" si="134"/>
        <v>58</v>
      </c>
    </row>
    <row r="1719" spans="1:13" x14ac:dyDescent="0.35">
      <c r="A1719" s="5">
        <v>43745</v>
      </c>
      <c r="B1719" s="2" t="s">
        <v>143</v>
      </c>
      <c r="C1719" s="3">
        <v>29</v>
      </c>
      <c r="D1719" s="3">
        <v>10.77</v>
      </c>
      <c r="E1719" s="3">
        <v>43.08</v>
      </c>
      <c r="F1719" s="3">
        <v>116</v>
      </c>
      <c r="G1719" s="2">
        <v>4</v>
      </c>
      <c r="H1719" s="2" t="str">
        <f t="shared" si="130"/>
        <v>Monday</v>
      </c>
      <c r="I1719" s="5">
        <f t="shared" si="131"/>
        <v>43748</v>
      </c>
      <c r="J1719" s="2" t="str">
        <f t="shared" si="132"/>
        <v>Thursday</v>
      </c>
      <c r="K1719" s="2" t="str">
        <f t="shared" si="133"/>
        <v>Weekend</v>
      </c>
      <c r="L1719" s="3">
        <f>IF(VLOOKUP(H1719,Discount_Days!A:C,3,0)&gt;0,VLOOKUP(H1719,Discount_Days!A:C,3,0)*NewSales_1001_1015!F1719,0)</f>
        <v>0</v>
      </c>
      <c r="M1719" s="3">
        <f t="shared" si="134"/>
        <v>116</v>
      </c>
    </row>
    <row r="1720" spans="1:13" x14ac:dyDescent="0.35">
      <c r="A1720" s="5">
        <v>43750</v>
      </c>
      <c r="B1720" s="2" t="s">
        <v>143</v>
      </c>
      <c r="C1720" s="3">
        <v>29</v>
      </c>
      <c r="D1720" s="3">
        <v>10.77</v>
      </c>
      <c r="E1720" s="3">
        <v>10.77</v>
      </c>
      <c r="F1720" s="3">
        <v>29</v>
      </c>
      <c r="G1720" s="2">
        <v>1</v>
      </c>
      <c r="H1720" s="2" t="str">
        <f t="shared" si="130"/>
        <v>Saturday</v>
      </c>
      <c r="I1720" s="5">
        <f t="shared" si="131"/>
        <v>43753</v>
      </c>
      <c r="J1720" s="2" t="str">
        <f t="shared" si="132"/>
        <v>Tuesday</v>
      </c>
      <c r="K1720" s="2" t="str">
        <f t="shared" si="133"/>
        <v>Weekend</v>
      </c>
      <c r="L1720" s="3">
        <f>IF(VLOOKUP(H1720,Discount_Days!A:C,3,0)&gt;0,VLOOKUP(H1720,Discount_Days!A:C,3,0)*NewSales_1001_1015!F1720,0)</f>
        <v>0</v>
      </c>
      <c r="M1720" s="3">
        <f t="shared" si="134"/>
        <v>29</v>
      </c>
    </row>
    <row r="1721" spans="1:13" x14ac:dyDescent="0.35">
      <c r="A1721" s="5">
        <v>43741</v>
      </c>
      <c r="B1721" s="2" t="s">
        <v>342</v>
      </c>
      <c r="C1721" s="3">
        <v>0</v>
      </c>
      <c r="D1721" s="3">
        <v>1.45</v>
      </c>
      <c r="E1721" s="3">
        <v>363.3</v>
      </c>
      <c r="F1721" s="3">
        <v>0</v>
      </c>
      <c r="G1721" s="2">
        <v>250</v>
      </c>
      <c r="H1721" s="2" t="str">
        <f t="shared" si="130"/>
        <v>Thursday</v>
      </c>
      <c r="I1721" s="5">
        <f t="shared" si="131"/>
        <v>43744</v>
      </c>
      <c r="J1721" s="2" t="str">
        <f t="shared" si="132"/>
        <v>Sunday</v>
      </c>
      <c r="K1721" s="2" t="str">
        <f t="shared" si="133"/>
        <v>Weekday</v>
      </c>
      <c r="L1721" s="3">
        <f>IF(VLOOKUP(H1721,Discount_Days!A:C,3,0)&gt;0,VLOOKUP(H1721,Discount_Days!A:C,3,0)*NewSales_1001_1015!F1721,0)</f>
        <v>0</v>
      </c>
      <c r="M1721" s="3">
        <f t="shared" si="134"/>
        <v>0</v>
      </c>
    </row>
    <row r="1722" spans="1:13" x14ac:dyDescent="0.35">
      <c r="A1722" s="5">
        <v>43750</v>
      </c>
      <c r="B1722" s="2" t="s">
        <v>280</v>
      </c>
      <c r="C1722" s="3">
        <v>189</v>
      </c>
      <c r="D1722" s="3">
        <v>92</v>
      </c>
      <c r="E1722" s="3">
        <v>92</v>
      </c>
      <c r="F1722" s="3">
        <v>189</v>
      </c>
      <c r="G1722" s="2">
        <v>1</v>
      </c>
      <c r="H1722" s="2" t="str">
        <f t="shared" si="130"/>
        <v>Saturday</v>
      </c>
      <c r="I1722" s="5">
        <f t="shared" si="131"/>
        <v>43753</v>
      </c>
      <c r="J1722" s="2" t="str">
        <f t="shared" si="132"/>
        <v>Tuesday</v>
      </c>
      <c r="K1722" s="2" t="str">
        <f t="shared" si="133"/>
        <v>Weekend</v>
      </c>
      <c r="L1722" s="3">
        <f>IF(VLOOKUP(H1722,Discount_Days!A:C,3,0)&gt;0,VLOOKUP(H1722,Discount_Days!A:C,3,0)*NewSales_1001_1015!F1722,0)</f>
        <v>0</v>
      </c>
      <c r="M1722" s="3">
        <f t="shared" si="134"/>
        <v>189</v>
      </c>
    </row>
    <row r="1723" spans="1:13" x14ac:dyDescent="0.35">
      <c r="A1723" s="5">
        <v>43740</v>
      </c>
      <c r="B1723" s="2" t="s">
        <v>334</v>
      </c>
      <c r="C1723" s="3">
        <v>199</v>
      </c>
      <c r="D1723" s="3">
        <v>111</v>
      </c>
      <c r="E1723" s="3">
        <v>111</v>
      </c>
      <c r="F1723" s="3">
        <v>199</v>
      </c>
      <c r="G1723" s="2">
        <v>1</v>
      </c>
      <c r="H1723" s="2" t="str">
        <f t="shared" si="130"/>
        <v>Wednesday</v>
      </c>
      <c r="I1723" s="5">
        <f t="shared" si="131"/>
        <v>43743</v>
      </c>
      <c r="J1723" s="2" t="str">
        <f t="shared" si="132"/>
        <v>Saturday</v>
      </c>
      <c r="K1723" s="2" t="str">
        <f t="shared" si="133"/>
        <v>Weekday</v>
      </c>
      <c r="L1723" s="3">
        <f>IF(VLOOKUP(H1723,Discount_Days!A:C,3,0)&gt;0,VLOOKUP(H1723,Discount_Days!A:C,3,0)*NewSales_1001_1015!F1723,0)</f>
        <v>0</v>
      </c>
      <c r="M1723" s="3">
        <f t="shared" si="134"/>
        <v>199</v>
      </c>
    </row>
    <row r="1724" spans="1:13" x14ac:dyDescent="0.35">
      <c r="A1724" s="5">
        <v>43746</v>
      </c>
      <c r="B1724" s="2" t="s">
        <v>334</v>
      </c>
      <c r="C1724" s="3">
        <v>0</v>
      </c>
      <c r="D1724" s="3">
        <v>119.5</v>
      </c>
      <c r="E1724" s="3">
        <v>119.5</v>
      </c>
      <c r="F1724" s="3">
        <v>0</v>
      </c>
      <c r="G1724" s="2">
        <v>1</v>
      </c>
      <c r="H1724" s="2" t="str">
        <f t="shared" si="130"/>
        <v>Tuesday</v>
      </c>
      <c r="I1724" s="5">
        <f t="shared" si="131"/>
        <v>43749</v>
      </c>
      <c r="J1724" s="2" t="str">
        <f t="shared" si="132"/>
        <v>Friday</v>
      </c>
      <c r="K1724" s="2" t="str">
        <f t="shared" si="133"/>
        <v>Weekday</v>
      </c>
      <c r="L1724" s="3">
        <f>IF(VLOOKUP(H1724,Discount_Days!A:C,3,0)&gt;0,VLOOKUP(H1724,Discount_Days!A:C,3,0)*NewSales_1001_1015!F1724,0)</f>
        <v>0</v>
      </c>
      <c r="M1724" s="3">
        <f t="shared" si="134"/>
        <v>0</v>
      </c>
    </row>
    <row r="1725" spans="1:13" x14ac:dyDescent="0.35">
      <c r="A1725" s="5">
        <v>43748</v>
      </c>
      <c r="B1725" s="2" t="s">
        <v>334</v>
      </c>
      <c r="C1725" s="3">
        <v>199</v>
      </c>
      <c r="D1725" s="3">
        <v>111</v>
      </c>
      <c r="E1725" s="3">
        <v>111</v>
      </c>
      <c r="F1725" s="3">
        <v>199</v>
      </c>
      <c r="G1725" s="2">
        <v>1</v>
      </c>
      <c r="H1725" s="2" t="str">
        <f t="shared" si="130"/>
        <v>Thursday</v>
      </c>
      <c r="I1725" s="5">
        <f t="shared" si="131"/>
        <v>43751</v>
      </c>
      <c r="J1725" s="2" t="str">
        <f t="shared" si="132"/>
        <v>Sunday</v>
      </c>
      <c r="K1725" s="2" t="str">
        <f t="shared" si="133"/>
        <v>Weekday</v>
      </c>
      <c r="L1725" s="3">
        <f>IF(VLOOKUP(H1725,Discount_Days!A:C,3,0)&gt;0,VLOOKUP(H1725,Discount_Days!A:C,3,0)*NewSales_1001_1015!F1725,0)</f>
        <v>19.900000000000002</v>
      </c>
      <c r="M1725" s="3">
        <f t="shared" si="134"/>
        <v>179.1</v>
      </c>
    </row>
    <row r="1726" spans="1:13" x14ac:dyDescent="0.35">
      <c r="A1726" s="5">
        <v>43753</v>
      </c>
      <c r="B1726" s="2" t="s">
        <v>334</v>
      </c>
      <c r="C1726" s="3">
        <v>239</v>
      </c>
      <c r="D1726" s="3">
        <v>119.5</v>
      </c>
      <c r="E1726" s="3">
        <v>119.5</v>
      </c>
      <c r="F1726" s="3">
        <v>239</v>
      </c>
      <c r="G1726" s="2">
        <v>1</v>
      </c>
      <c r="H1726" s="2" t="str">
        <f t="shared" si="130"/>
        <v>Tuesday</v>
      </c>
      <c r="I1726" s="5">
        <f t="shared" si="131"/>
        <v>43756</v>
      </c>
      <c r="J1726" s="2" t="str">
        <f t="shared" si="132"/>
        <v>Friday</v>
      </c>
      <c r="K1726" s="2" t="str">
        <f t="shared" si="133"/>
        <v>Weekday</v>
      </c>
      <c r="L1726" s="3">
        <f>IF(VLOOKUP(H1726,Discount_Days!A:C,3,0)&gt;0,VLOOKUP(H1726,Discount_Days!A:C,3,0)*NewSales_1001_1015!F1726,0)</f>
        <v>11.950000000000001</v>
      </c>
      <c r="M1726" s="3">
        <f t="shared" si="134"/>
        <v>227.05</v>
      </c>
    </row>
    <row r="1727" spans="1:13" x14ac:dyDescent="0.35">
      <c r="A1727" s="5">
        <v>43742</v>
      </c>
      <c r="B1727" s="2" t="s">
        <v>144</v>
      </c>
      <c r="C1727" s="3">
        <v>19</v>
      </c>
      <c r="D1727" s="3">
        <v>6</v>
      </c>
      <c r="E1727" s="3">
        <v>18</v>
      </c>
      <c r="F1727" s="3">
        <v>57</v>
      </c>
      <c r="G1727" s="2">
        <v>3</v>
      </c>
      <c r="H1727" s="2" t="str">
        <f t="shared" si="130"/>
        <v>Friday</v>
      </c>
      <c r="I1727" s="5">
        <f t="shared" si="131"/>
        <v>43745</v>
      </c>
      <c r="J1727" s="2" t="str">
        <f t="shared" si="132"/>
        <v>Monday</v>
      </c>
      <c r="K1727" s="2" t="str">
        <f t="shared" si="133"/>
        <v>Weekday</v>
      </c>
      <c r="L1727" s="3">
        <f>IF(VLOOKUP(H1727,Discount_Days!A:C,3,0)&gt;0,VLOOKUP(H1727,Discount_Days!A:C,3,0)*NewSales_1001_1015!F1727,0)</f>
        <v>0</v>
      </c>
      <c r="M1727" s="3">
        <f t="shared" si="134"/>
        <v>57</v>
      </c>
    </row>
    <row r="1728" spans="1:13" x14ac:dyDescent="0.35">
      <c r="A1728" s="5">
        <v>43745</v>
      </c>
      <c r="B1728" s="2" t="s">
        <v>144</v>
      </c>
      <c r="C1728" s="3">
        <v>19</v>
      </c>
      <c r="D1728" s="3">
        <v>6</v>
      </c>
      <c r="E1728" s="3">
        <v>12</v>
      </c>
      <c r="F1728" s="3">
        <v>38</v>
      </c>
      <c r="G1728" s="2">
        <v>2</v>
      </c>
      <c r="H1728" s="2" t="str">
        <f t="shared" si="130"/>
        <v>Monday</v>
      </c>
      <c r="I1728" s="5">
        <f t="shared" si="131"/>
        <v>43748</v>
      </c>
      <c r="J1728" s="2" t="str">
        <f t="shared" si="132"/>
        <v>Thursday</v>
      </c>
      <c r="K1728" s="2" t="str">
        <f t="shared" si="133"/>
        <v>Weekend</v>
      </c>
      <c r="L1728" s="3">
        <f>IF(VLOOKUP(H1728,Discount_Days!A:C,3,0)&gt;0,VLOOKUP(H1728,Discount_Days!A:C,3,0)*NewSales_1001_1015!F1728,0)</f>
        <v>0</v>
      </c>
      <c r="M1728" s="3">
        <f t="shared" si="134"/>
        <v>38</v>
      </c>
    </row>
    <row r="1729" spans="1:13" x14ac:dyDescent="0.35">
      <c r="A1729" s="5">
        <v>43748</v>
      </c>
      <c r="B1729" s="2" t="s">
        <v>144</v>
      </c>
      <c r="C1729" s="3">
        <v>19</v>
      </c>
      <c r="D1729" s="3">
        <v>6</v>
      </c>
      <c r="E1729" s="3">
        <v>6</v>
      </c>
      <c r="F1729" s="3">
        <v>19</v>
      </c>
      <c r="G1729" s="2">
        <v>1</v>
      </c>
      <c r="H1729" s="2" t="str">
        <f t="shared" si="130"/>
        <v>Thursday</v>
      </c>
      <c r="I1729" s="5">
        <f t="shared" si="131"/>
        <v>43751</v>
      </c>
      <c r="J1729" s="2" t="str">
        <f t="shared" si="132"/>
        <v>Sunday</v>
      </c>
      <c r="K1729" s="2" t="str">
        <f t="shared" si="133"/>
        <v>Weekday</v>
      </c>
      <c r="L1729" s="3">
        <f>IF(VLOOKUP(H1729,Discount_Days!A:C,3,0)&gt;0,VLOOKUP(H1729,Discount_Days!A:C,3,0)*NewSales_1001_1015!F1729,0)</f>
        <v>1.9000000000000001</v>
      </c>
      <c r="M1729" s="3">
        <f t="shared" si="134"/>
        <v>17.100000000000001</v>
      </c>
    </row>
  </sheetData>
  <autoFilter ref="D1:M1729" xr:uid="{662915D8-B7B8-4096-ACC8-BF0B04D5DBC4}"/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601CF-E146-42F9-9960-0E2C065DAAFC}">
  <dimension ref="B2:F14"/>
  <sheetViews>
    <sheetView workbookViewId="0">
      <selection activeCell="D2" sqref="D2"/>
    </sheetView>
  </sheetViews>
  <sheetFormatPr defaultRowHeight="13.5" x14ac:dyDescent="0.35"/>
  <cols>
    <col min="1" max="1" width="9.06640625" style="2"/>
    <col min="2" max="2" width="21.59765625" style="2" bestFit="1" customWidth="1"/>
    <col min="3" max="3" width="11" style="2" bestFit="1" customWidth="1"/>
    <col min="4" max="4" width="11.1328125" style="2" bestFit="1" customWidth="1"/>
    <col min="5" max="5" width="11" style="2" bestFit="1" customWidth="1"/>
    <col min="6" max="6" width="10" style="2" bestFit="1" customWidth="1"/>
    <col min="7" max="16384" width="9.06640625" style="2"/>
  </cols>
  <sheetData>
    <row r="2" spans="2:6" ht="13.9" x14ac:dyDescent="0.4">
      <c r="B2" s="1" t="s">
        <v>361</v>
      </c>
      <c r="C2" s="1" t="s">
        <v>359</v>
      </c>
      <c r="D2" s="1" t="s">
        <v>442</v>
      </c>
      <c r="E2" s="1" t="s">
        <v>443</v>
      </c>
      <c r="F2" s="1" t="s">
        <v>416</v>
      </c>
    </row>
    <row r="3" spans="2:6" x14ac:dyDescent="0.35">
      <c r="B3" s="2" t="s">
        <v>419</v>
      </c>
      <c r="C3" s="3">
        <f>SUMIFS(NewSales_1001_1015!M:M,NewSales_1001_1015!H:H,'October Summary'!B3)</f>
        <v>35078.455500000004</v>
      </c>
      <c r="D3" s="2">
        <f>SUMIFS(NewSales_1001_1015!G:G,NewSales_1001_1015!H:H,'October Summary'!B3)</f>
        <v>867</v>
      </c>
      <c r="E3" s="3">
        <f>SUMIFS(NewSales_1001_1015!E:E,NewSales_1001_1015!H:H,'October Summary'!B3)</f>
        <v>13794.169999999998</v>
      </c>
      <c r="F3" s="2">
        <f>COUNTIFS(NewSales_1001_1015!H:H,'October Summary'!B3)</f>
        <v>382</v>
      </c>
    </row>
    <row r="4" spans="2:6" x14ac:dyDescent="0.35">
      <c r="B4" s="2" t="s">
        <v>420</v>
      </c>
      <c r="C4" s="3">
        <f>SUMIFS(NewSales_1001_1015!M:M,NewSales_1001_1015!H:H,'October Summary'!B4)</f>
        <v>18644.5</v>
      </c>
      <c r="D4" s="2">
        <f>SUMIFS(NewSales_1001_1015!G:G,NewSales_1001_1015!H:H,'October Summary'!B4)</f>
        <v>464</v>
      </c>
      <c r="E4" s="3">
        <f>SUMIFS(NewSales_1001_1015!E:E,NewSales_1001_1015!H:H,'October Summary'!B4)</f>
        <v>7098.7399999999943</v>
      </c>
      <c r="F4" s="2">
        <f>COUNTIFS(NewSales_1001_1015!H:H,'October Summary'!B4)</f>
        <v>228</v>
      </c>
    </row>
    <row r="5" spans="2:6" x14ac:dyDescent="0.35">
      <c r="B5" s="2" t="s">
        <v>421</v>
      </c>
      <c r="C5" s="3">
        <f>SUMIFS(NewSales_1001_1015!M:M,NewSales_1001_1015!H:H,'October Summary'!B5)</f>
        <v>16441.614000000005</v>
      </c>
      <c r="D5" s="2">
        <f>SUMIFS(NewSales_1001_1015!G:G,NewSales_1001_1015!H:H,'October Summary'!B5)</f>
        <v>726</v>
      </c>
      <c r="E5" s="3">
        <f>SUMIFS(NewSales_1001_1015!E:E,NewSales_1001_1015!H:H,'October Summary'!B5)</f>
        <v>7533.0399999999972</v>
      </c>
      <c r="F5" s="2">
        <f>COUNTIFS(NewSales_1001_1015!H:H,'October Summary'!B5)</f>
        <v>224</v>
      </c>
    </row>
    <row r="6" spans="2:6" x14ac:dyDescent="0.35">
      <c r="B6" s="2" t="s">
        <v>422</v>
      </c>
      <c r="C6" s="3">
        <f>SUMIFS(NewSales_1001_1015!M:M,NewSales_1001_1015!H:H,'October Summary'!B6)</f>
        <v>16896.650000000001</v>
      </c>
      <c r="D6" s="2">
        <f>SUMIFS(NewSales_1001_1015!G:G,NewSales_1001_1015!H:H,'October Summary'!B6)</f>
        <v>498</v>
      </c>
      <c r="E6" s="3">
        <f>SUMIFS(NewSales_1001_1015!E:E,NewSales_1001_1015!H:H,'October Summary'!B6)</f>
        <v>6576.7300000000005</v>
      </c>
      <c r="F6" s="2">
        <f>COUNTIFS(NewSales_1001_1015!H:H,'October Summary'!B6)</f>
        <v>218</v>
      </c>
    </row>
    <row r="7" spans="2:6" x14ac:dyDescent="0.35">
      <c r="B7" s="2" t="s">
        <v>423</v>
      </c>
      <c r="C7" s="3">
        <f>SUMIFS(NewSales_1001_1015!M:M,NewSales_1001_1015!H:H,'October Summary'!B7)</f>
        <v>20859.45</v>
      </c>
      <c r="D7" s="2">
        <f>SUMIFS(NewSales_1001_1015!G:G,NewSales_1001_1015!H:H,'October Summary'!B7)</f>
        <v>460</v>
      </c>
      <c r="E7" s="3">
        <f>SUMIFS(NewSales_1001_1015!E:E,NewSales_1001_1015!H:H,'October Summary'!B7)</f>
        <v>7211.6600000000017</v>
      </c>
      <c r="F7" s="2">
        <f>COUNTIFS(NewSales_1001_1015!H:H,'October Summary'!B7)</f>
        <v>229</v>
      </c>
    </row>
    <row r="8" spans="2:6" x14ac:dyDescent="0.35">
      <c r="B8" s="2" t="s">
        <v>424</v>
      </c>
      <c r="C8" s="3">
        <f>SUMIFS(NewSales_1001_1015!M:M,NewSales_1001_1015!H:H,'October Summary'!B8)</f>
        <v>20809.97</v>
      </c>
      <c r="D8" s="2">
        <f>SUMIFS(NewSales_1001_1015!G:G,NewSales_1001_1015!H:H,'October Summary'!B8)</f>
        <v>499</v>
      </c>
      <c r="E8" s="3">
        <f>SUMIFS(NewSales_1001_1015!E:E,NewSales_1001_1015!H:H,'October Summary'!B8)</f>
        <v>7321.7599999999948</v>
      </c>
      <c r="F8" s="2">
        <f>COUNTIFS(NewSales_1001_1015!H:H,'October Summary'!B8)</f>
        <v>226</v>
      </c>
    </row>
    <row r="9" spans="2:6" x14ac:dyDescent="0.35">
      <c r="B9" s="2" t="s">
        <v>418</v>
      </c>
      <c r="C9" s="3">
        <f>SUMIFS(NewSales_1001_1015!M:M,NewSales_1001_1015!H:H,'October Summary'!B9)</f>
        <v>17944.170000000002</v>
      </c>
      <c r="D9" s="2">
        <f>SUMIFS(NewSales_1001_1015!G:G,NewSales_1001_1015!H:H,'October Summary'!B9)</f>
        <v>489</v>
      </c>
      <c r="E9" s="3">
        <f>SUMIFS(NewSales_1001_1015!E:E,NewSales_1001_1015!H:H,'October Summary'!B9)</f>
        <v>6442.9699999999957</v>
      </c>
      <c r="F9" s="2">
        <f>COUNTIFS(NewSales_1001_1015!H:H,'October Summary'!B9)</f>
        <v>221</v>
      </c>
    </row>
    <row r="12" spans="2:6" ht="13.9" x14ac:dyDescent="0.4">
      <c r="B12" s="1" t="s">
        <v>361</v>
      </c>
      <c r="C12" s="1" t="s">
        <v>359</v>
      </c>
      <c r="D12" s="1" t="s">
        <v>442</v>
      </c>
      <c r="E12" s="1" t="s">
        <v>443</v>
      </c>
      <c r="F12" s="1" t="s">
        <v>416</v>
      </c>
    </row>
    <row r="13" spans="2:6" x14ac:dyDescent="0.35">
      <c r="B13" s="2" t="s">
        <v>444</v>
      </c>
      <c r="C13" s="3">
        <f>SUMIFS(NewSales_1001_1015!M:M,NewSales_1001_1015!K:K,'October Summary'!B13)</f>
        <v>59613.59</v>
      </c>
      <c r="D13" s="2">
        <f>SUMIFS(NewSales_1001_1015!G:G,NewSales_1001_1015!K:K,'October Summary'!B13)</f>
        <v>1448</v>
      </c>
      <c r="E13" s="3">
        <f>SUMIFS(NewSales_1001_1015!E:E,NewSales_1001_1015!K:K,'October Summary'!B13)</f>
        <v>20976.389999999985</v>
      </c>
      <c r="F13" s="2">
        <f>COUNTIFS(NewSales_1001_1015!K:K,'October Summary'!B13)</f>
        <v>676</v>
      </c>
    </row>
    <row r="14" spans="2:6" x14ac:dyDescent="0.35">
      <c r="B14" s="2" t="s">
        <v>445</v>
      </c>
      <c r="C14" s="3">
        <f>SUMIFS(NewSales_1001_1015!M:M,NewSales_1001_1015!K:K,'October Summary'!B14)</f>
        <v>87061.219500000152</v>
      </c>
      <c r="D14" s="2">
        <f>SUMIFS(NewSales_1001_1015!G:G,NewSales_1001_1015!K:K,'October Summary'!B14)</f>
        <v>2555</v>
      </c>
      <c r="E14" s="3">
        <f>SUMIFS(NewSales_1001_1015!E:E,NewSales_1001_1015!K:K,'October Summary'!B14)</f>
        <v>35002.679999999993</v>
      </c>
      <c r="F14" s="2">
        <f>COUNTIFS(NewSales_1001_1015!K:K,'October Summary'!B14)</f>
        <v>1052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535FA-163D-44B0-9C1A-7D5BE9B93D22}">
  <sheetPr>
    <tabColor theme="4"/>
  </sheetPr>
  <dimension ref="A3:D11"/>
  <sheetViews>
    <sheetView workbookViewId="0">
      <selection activeCell="C6" sqref="C6"/>
    </sheetView>
  </sheetViews>
  <sheetFormatPr defaultRowHeight="14.25" x14ac:dyDescent="0.45"/>
  <cols>
    <col min="1" max="1" width="16.53125" bestFit="1" customWidth="1"/>
    <col min="2" max="2" width="20.265625" bestFit="1" customWidth="1"/>
    <col min="3" max="3" width="15.86328125" bestFit="1" customWidth="1"/>
    <col min="4" max="4" width="15.796875" bestFit="1" customWidth="1"/>
  </cols>
  <sheetData>
    <row r="3" spans="1:4" x14ac:dyDescent="0.45">
      <c r="A3" s="21" t="s">
        <v>450</v>
      </c>
      <c r="B3" t="s">
        <v>449</v>
      </c>
      <c r="C3" t="s">
        <v>443</v>
      </c>
      <c r="D3" t="s">
        <v>442</v>
      </c>
    </row>
    <row r="4" spans="1:4" x14ac:dyDescent="0.45">
      <c r="A4" s="22" t="s">
        <v>424</v>
      </c>
      <c r="B4" s="23">
        <v>20809.97</v>
      </c>
      <c r="C4" s="23">
        <v>7321.7599999999948</v>
      </c>
      <c r="D4" s="20">
        <v>499</v>
      </c>
    </row>
    <row r="5" spans="1:4" x14ac:dyDescent="0.45">
      <c r="A5" s="22" t="s">
        <v>418</v>
      </c>
      <c r="B5" s="23">
        <v>17944.170000000002</v>
      </c>
      <c r="C5" s="23">
        <v>6442.9699999999957</v>
      </c>
      <c r="D5" s="20">
        <v>489</v>
      </c>
    </row>
    <row r="6" spans="1:4" x14ac:dyDescent="0.45">
      <c r="A6" s="22" t="s">
        <v>419</v>
      </c>
      <c r="B6" s="23">
        <v>35078.455500000004</v>
      </c>
      <c r="C6" s="23">
        <v>13794.169999999998</v>
      </c>
      <c r="D6" s="20">
        <v>867</v>
      </c>
    </row>
    <row r="7" spans="1:4" x14ac:dyDescent="0.45">
      <c r="A7" s="22" t="s">
        <v>420</v>
      </c>
      <c r="B7" s="23">
        <v>18644.5</v>
      </c>
      <c r="C7" s="23">
        <v>7098.7399999999943</v>
      </c>
      <c r="D7" s="20">
        <v>464</v>
      </c>
    </row>
    <row r="8" spans="1:4" x14ac:dyDescent="0.45">
      <c r="A8" s="22" t="s">
        <v>421</v>
      </c>
      <c r="B8" s="23">
        <v>16441.614000000005</v>
      </c>
      <c r="C8" s="23">
        <v>7533.0399999999972</v>
      </c>
      <c r="D8" s="20">
        <v>726</v>
      </c>
    </row>
    <row r="9" spans="1:4" x14ac:dyDescent="0.45">
      <c r="A9" s="22" t="s">
        <v>422</v>
      </c>
      <c r="B9" s="23">
        <v>16896.650000000001</v>
      </c>
      <c r="C9" s="23">
        <v>6576.7300000000005</v>
      </c>
      <c r="D9" s="20">
        <v>498</v>
      </c>
    </row>
    <row r="10" spans="1:4" x14ac:dyDescent="0.45">
      <c r="A10" s="22" t="s">
        <v>423</v>
      </c>
      <c r="B10" s="23">
        <v>20859.45</v>
      </c>
      <c r="C10" s="23">
        <v>7211.6600000000017</v>
      </c>
      <c r="D10" s="20">
        <v>460</v>
      </c>
    </row>
    <row r="11" spans="1:4" x14ac:dyDescent="0.45">
      <c r="A11" s="22" t="s">
        <v>448</v>
      </c>
      <c r="B11" s="23">
        <v>146674.8095</v>
      </c>
      <c r="C11" s="23">
        <v>55979.069999999985</v>
      </c>
      <c r="D11" s="20">
        <v>4003</v>
      </c>
    </row>
  </sheetData>
  <conditionalFormatting pivot="1" sqref="B4:B10">
    <cfRule type="aboveAverage" dxfId="15" priority="3"/>
  </conditionalFormatting>
  <conditionalFormatting pivot="1" sqref="D4:D10">
    <cfRule type="aboveAverage" dxfId="14" priority="2"/>
  </conditionalFormatting>
  <conditionalFormatting pivot="1" sqref="C4:C10">
    <cfRule type="aboveAverage" dxfId="13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4495-F5BE-49D9-BB41-2B854EBAE1D2}">
  <sheetPr>
    <tabColor theme="4"/>
  </sheetPr>
  <dimension ref="A3:D14"/>
  <sheetViews>
    <sheetView workbookViewId="0">
      <selection activeCell="C6" sqref="C6"/>
    </sheetView>
  </sheetViews>
  <sheetFormatPr defaultRowHeight="14.25" x14ac:dyDescent="0.45"/>
  <cols>
    <col min="1" max="1" width="12.06640625" bestFit="1" customWidth="1"/>
    <col min="2" max="2" width="12.53125" bestFit="1" customWidth="1"/>
    <col min="3" max="3" width="11.9296875" bestFit="1" customWidth="1"/>
    <col min="4" max="4" width="19.265625" bestFit="1" customWidth="1"/>
  </cols>
  <sheetData>
    <row r="3" spans="1:4" x14ac:dyDescent="0.45">
      <c r="A3" s="21" t="s">
        <v>447</v>
      </c>
      <c r="B3" t="s">
        <v>459</v>
      </c>
      <c r="C3" t="s">
        <v>460</v>
      </c>
      <c r="D3" t="s">
        <v>453</v>
      </c>
    </row>
    <row r="4" spans="1:4" x14ac:dyDescent="0.45">
      <c r="A4" s="22" t="s">
        <v>375</v>
      </c>
      <c r="B4" s="25">
        <v>87855.969999999958</v>
      </c>
      <c r="C4" s="25">
        <v>31563.220000000016</v>
      </c>
      <c r="D4" s="25">
        <v>56292.749999999993</v>
      </c>
    </row>
    <row r="5" spans="1:4" x14ac:dyDescent="0.45">
      <c r="A5" s="22" t="s">
        <v>376</v>
      </c>
      <c r="B5" s="25">
        <v>32558.870000000006</v>
      </c>
      <c r="C5" s="25">
        <v>11802.479999999994</v>
      </c>
      <c r="D5" s="25">
        <v>20756.39000000001</v>
      </c>
    </row>
    <row r="6" spans="1:4" x14ac:dyDescent="0.45">
      <c r="A6" s="22" t="s">
        <v>390</v>
      </c>
      <c r="B6" s="25">
        <v>2844.66</v>
      </c>
      <c r="C6" s="25">
        <v>1327.9</v>
      </c>
      <c r="D6" s="25">
        <v>1516.76</v>
      </c>
    </row>
    <row r="7" spans="1:4" x14ac:dyDescent="0.45">
      <c r="A7" s="22" t="s">
        <v>367</v>
      </c>
      <c r="B7" s="25">
        <v>50774.430000000044</v>
      </c>
      <c r="C7" s="25">
        <v>20417.64</v>
      </c>
      <c r="D7" s="25">
        <v>30356.789999999957</v>
      </c>
    </row>
    <row r="8" spans="1:4" x14ac:dyDescent="0.45">
      <c r="A8" s="22" t="s">
        <v>371</v>
      </c>
      <c r="B8" s="25">
        <v>116613.1200000002</v>
      </c>
      <c r="C8" s="25">
        <v>75854.289999999979</v>
      </c>
      <c r="D8" s="25">
        <v>40758.830000000024</v>
      </c>
    </row>
    <row r="9" spans="1:4" x14ac:dyDescent="0.45">
      <c r="A9" s="22" t="s">
        <v>386</v>
      </c>
      <c r="B9" s="25">
        <v>20699.23</v>
      </c>
      <c r="C9" s="25">
        <v>7859.0700000000115</v>
      </c>
      <c r="D9" s="25">
        <v>12840.159999999994</v>
      </c>
    </row>
    <row r="10" spans="1:4" x14ac:dyDescent="0.45">
      <c r="A10" s="22" t="s">
        <v>383</v>
      </c>
      <c r="B10" s="25">
        <v>51494.33</v>
      </c>
      <c r="C10" s="25">
        <v>23250.649999999965</v>
      </c>
      <c r="D10" s="25">
        <v>28243.680000000029</v>
      </c>
    </row>
    <row r="11" spans="1:4" x14ac:dyDescent="0.45">
      <c r="A11" s="22" t="s">
        <v>369</v>
      </c>
      <c r="B11" s="25">
        <v>223529.30000000005</v>
      </c>
      <c r="C11" s="25">
        <v>100578.40000000018</v>
      </c>
      <c r="D11" s="25">
        <v>122950.89999999989</v>
      </c>
    </row>
    <row r="12" spans="1:4" x14ac:dyDescent="0.45">
      <c r="A12" s="22" t="s">
        <v>378</v>
      </c>
      <c r="B12" s="25">
        <v>63156.810000000005</v>
      </c>
      <c r="C12" s="25">
        <v>23220.30999999995</v>
      </c>
      <c r="D12" s="25">
        <v>39936.500000000022</v>
      </c>
    </row>
    <row r="13" spans="1:4" x14ac:dyDescent="0.45">
      <c r="A13" s="22" t="s">
        <v>380</v>
      </c>
      <c r="B13" s="25">
        <v>13425.69</v>
      </c>
      <c r="C13" s="25">
        <v>4138.9700000000021</v>
      </c>
      <c r="D13" s="25">
        <v>9286.7200000000012</v>
      </c>
    </row>
    <row r="14" spans="1:4" x14ac:dyDescent="0.45">
      <c r="A14" s="22" t="s">
        <v>448</v>
      </c>
      <c r="B14" s="25">
        <v>662952.41000000027</v>
      </c>
      <c r="C14" s="25">
        <v>300012.93000000011</v>
      </c>
      <c r="D14" s="25">
        <v>362939.47999999986</v>
      </c>
    </row>
  </sheetData>
  <conditionalFormatting pivot="1" sqref="B4:B13">
    <cfRule type="top10" dxfId="11" priority="4" percent="1" rank="25"/>
  </conditionalFormatting>
  <conditionalFormatting pivot="1" sqref="C4:C13">
    <cfRule type="top10" dxfId="10" priority="3" percent="1" rank="25"/>
  </conditionalFormatting>
  <conditionalFormatting pivot="1" sqref="D4:D13">
    <cfRule type="top10" dxfId="9" priority="2" percent="1" rank="25"/>
  </conditionalFormatting>
  <conditionalFormatting pivot="1" sqref="B4:B13">
    <cfRule type="top10" dxfId="8" priority="1" percent="1" rank="25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D3256-53AB-4F3B-834E-B2B5B2086CFF}">
  <sheetPr>
    <tabColor theme="4"/>
  </sheetPr>
  <dimension ref="A1:E15"/>
  <sheetViews>
    <sheetView workbookViewId="0">
      <selection activeCell="C6" sqref="C6"/>
    </sheetView>
  </sheetViews>
  <sheetFormatPr defaultRowHeight="14.25" x14ac:dyDescent="0.45"/>
  <cols>
    <col min="1" max="1" width="15.53125" bestFit="1" customWidth="1"/>
    <col min="2" max="2" width="15.6640625" bestFit="1" customWidth="1"/>
    <col min="3" max="3" width="12.3984375" bestFit="1" customWidth="1"/>
    <col min="4" max="4" width="15.53125" bestFit="1" customWidth="1"/>
    <col min="5" max="5" width="19.265625" bestFit="1" customWidth="1"/>
  </cols>
  <sheetData>
    <row r="1" spans="1:5" x14ac:dyDescent="0.45">
      <c r="A1" s="21" t="s">
        <v>358</v>
      </c>
      <c r="B1" t="s">
        <v>454</v>
      </c>
    </row>
    <row r="3" spans="1:5" x14ac:dyDescent="0.45">
      <c r="A3" s="21" t="s">
        <v>365</v>
      </c>
      <c r="B3" s="21" t="s">
        <v>366</v>
      </c>
      <c r="C3" t="s">
        <v>451</v>
      </c>
      <c r="D3" t="s">
        <v>452</v>
      </c>
      <c r="E3" t="s">
        <v>453</v>
      </c>
    </row>
    <row r="4" spans="1:5" x14ac:dyDescent="0.45">
      <c r="A4" t="s">
        <v>393</v>
      </c>
      <c r="B4" t="s">
        <v>369</v>
      </c>
      <c r="C4" s="23">
        <v>24149.550000000007</v>
      </c>
      <c r="D4" s="23">
        <v>10614.05</v>
      </c>
      <c r="E4" s="23">
        <v>13535.499999999998</v>
      </c>
    </row>
    <row r="5" spans="1:5" x14ac:dyDescent="0.45">
      <c r="A5" t="s">
        <v>389</v>
      </c>
      <c r="B5" t="s">
        <v>369</v>
      </c>
      <c r="C5" s="23">
        <v>73628.05</v>
      </c>
      <c r="D5" s="23">
        <v>32230.080000000016</v>
      </c>
      <c r="E5" s="23">
        <v>41397.97</v>
      </c>
    </row>
    <row r="6" spans="1:5" x14ac:dyDescent="0.45">
      <c r="A6" t="s">
        <v>371</v>
      </c>
      <c r="B6" t="s">
        <v>371</v>
      </c>
      <c r="C6" s="23">
        <v>104859.65000000011</v>
      </c>
      <c r="D6" s="23">
        <v>68848.10000000002</v>
      </c>
      <c r="E6" s="23">
        <v>36011.550000000061</v>
      </c>
    </row>
    <row r="7" spans="1:5" x14ac:dyDescent="0.45">
      <c r="A7" t="s">
        <v>370</v>
      </c>
      <c r="B7" t="s">
        <v>369</v>
      </c>
      <c r="C7" s="23">
        <v>23208.9</v>
      </c>
      <c r="D7" s="23">
        <v>13512.16</v>
      </c>
      <c r="E7" s="23">
        <v>9696.74</v>
      </c>
    </row>
    <row r="8" spans="1:5" x14ac:dyDescent="0.45">
      <c r="A8" t="s">
        <v>382</v>
      </c>
      <c r="B8" t="s">
        <v>375</v>
      </c>
      <c r="C8" s="23">
        <v>38060.409999999996</v>
      </c>
      <c r="D8" s="23">
        <v>13140.300000000005</v>
      </c>
      <c r="E8" s="23">
        <v>24920.10999999999</v>
      </c>
    </row>
    <row r="9" spans="1:5" x14ac:dyDescent="0.45">
      <c r="A9" t="s">
        <v>372</v>
      </c>
      <c r="B9" t="s">
        <v>369</v>
      </c>
      <c r="C9" s="23">
        <v>26549.009999999991</v>
      </c>
      <c r="D9" s="23">
        <v>12985.670000000002</v>
      </c>
      <c r="E9" s="23">
        <v>13563.339999999989</v>
      </c>
    </row>
    <row r="10" spans="1:5" x14ac:dyDescent="0.45">
      <c r="A10" t="s">
        <v>368</v>
      </c>
      <c r="B10" t="s">
        <v>367</v>
      </c>
      <c r="C10" s="23">
        <v>41342.310000000027</v>
      </c>
      <c r="D10" s="23">
        <v>16943.129999999997</v>
      </c>
      <c r="E10" s="23">
        <v>24399.179999999993</v>
      </c>
    </row>
    <row r="11" spans="1:5" x14ac:dyDescent="0.45">
      <c r="A11" t="s">
        <v>374</v>
      </c>
      <c r="B11" t="s">
        <v>369</v>
      </c>
      <c r="C11" s="23">
        <v>18330.25</v>
      </c>
      <c r="D11" s="23">
        <v>8616.2700000000023</v>
      </c>
      <c r="E11" s="23">
        <v>9713.9799999999959</v>
      </c>
    </row>
    <row r="12" spans="1:5" x14ac:dyDescent="0.45">
      <c r="A12" t="s">
        <v>379</v>
      </c>
      <c r="B12" t="s">
        <v>378</v>
      </c>
      <c r="C12" s="23">
        <v>45314.830000000016</v>
      </c>
      <c r="D12" s="23">
        <v>16775.529999999977</v>
      </c>
      <c r="E12" s="23">
        <v>28539.300000000021</v>
      </c>
    </row>
    <row r="13" spans="1:5" x14ac:dyDescent="0.45">
      <c r="A13" t="s">
        <v>377</v>
      </c>
      <c r="B13" t="s">
        <v>376</v>
      </c>
      <c r="C13" s="23">
        <v>26695.419999999995</v>
      </c>
      <c r="D13" s="23">
        <v>9768.8300000000036</v>
      </c>
      <c r="E13" s="23">
        <v>16926.590000000011</v>
      </c>
    </row>
    <row r="14" spans="1:5" x14ac:dyDescent="0.45">
      <c r="B14" t="s">
        <v>375</v>
      </c>
      <c r="C14" s="23">
        <v>25422.709999999995</v>
      </c>
      <c r="D14" s="23">
        <v>11069.29</v>
      </c>
      <c r="E14" s="23">
        <v>14353.419999999989</v>
      </c>
    </row>
    <row r="15" spans="1:5" x14ac:dyDescent="0.45">
      <c r="A15" t="s">
        <v>448</v>
      </c>
      <c r="C15" s="23">
        <v>447561.09000000014</v>
      </c>
      <c r="D15" s="23">
        <v>214503.41000000006</v>
      </c>
      <c r="E15" s="23">
        <v>233057.68000000005</v>
      </c>
    </row>
  </sheetData>
  <conditionalFormatting pivot="1" sqref="C4:C14">
    <cfRule type="aboveAverage" dxfId="6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E02E-6CAF-49A3-8C9B-E8EF3460738D}">
  <sheetPr>
    <tabColor theme="4"/>
  </sheetPr>
  <dimension ref="A1:H29"/>
  <sheetViews>
    <sheetView workbookViewId="0">
      <selection activeCell="B4" sqref="B4"/>
    </sheetView>
  </sheetViews>
  <sheetFormatPr defaultRowHeight="14.25" x14ac:dyDescent="0.45"/>
  <cols>
    <col min="1" max="1" width="15.19921875" bestFit="1" customWidth="1"/>
    <col min="2" max="2" width="15.6640625" bestFit="1" customWidth="1"/>
    <col min="3" max="3" width="9.59765625" bestFit="1" customWidth="1"/>
    <col min="4" max="4" width="8.46484375" bestFit="1" customWidth="1"/>
    <col min="5" max="5" width="9.86328125" bestFit="1" customWidth="1"/>
    <col min="6" max="6" width="13.19921875" bestFit="1" customWidth="1"/>
    <col min="7" max="7" width="8.59765625" bestFit="1" customWidth="1"/>
    <col min="8" max="9" width="9.86328125" bestFit="1" customWidth="1"/>
  </cols>
  <sheetData>
    <row r="1" spans="1:8" x14ac:dyDescent="0.45">
      <c r="A1" s="21" t="s">
        <v>366</v>
      </c>
      <c r="B1" t="s">
        <v>454</v>
      </c>
    </row>
    <row r="3" spans="1:8" x14ac:dyDescent="0.45">
      <c r="A3" s="21" t="s">
        <v>0</v>
      </c>
      <c r="B3" t="s">
        <v>359</v>
      </c>
      <c r="C3" t="s">
        <v>442</v>
      </c>
      <c r="D3" t="s">
        <v>434</v>
      </c>
      <c r="E3" t="s">
        <v>458</v>
      </c>
      <c r="F3" t="s">
        <v>455</v>
      </c>
      <c r="G3" t="s">
        <v>456</v>
      </c>
      <c r="H3" t="s">
        <v>457</v>
      </c>
    </row>
    <row r="4" spans="1:8" x14ac:dyDescent="0.45">
      <c r="A4" t="s">
        <v>189</v>
      </c>
      <c r="B4" s="23">
        <v>9</v>
      </c>
      <c r="C4" s="20">
        <v>1</v>
      </c>
      <c r="D4" s="23">
        <v>6.05</v>
      </c>
      <c r="E4" s="23">
        <v>9</v>
      </c>
      <c r="F4" s="24">
        <v>1</v>
      </c>
      <c r="G4" s="23">
        <v>6.05</v>
      </c>
      <c r="H4" s="20">
        <v>1</v>
      </c>
    </row>
    <row r="5" spans="1:8" x14ac:dyDescent="0.45">
      <c r="A5" t="s">
        <v>176</v>
      </c>
      <c r="B5" s="23">
        <v>12</v>
      </c>
      <c r="C5" s="20">
        <v>6</v>
      </c>
      <c r="D5" s="23">
        <v>10.5</v>
      </c>
      <c r="E5" s="23">
        <v>4</v>
      </c>
      <c r="F5" s="24">
        <v>2</v>
      </c>
      <c r="G5" s="23">
        <v>3.5</v>
      </c>
      <c r="H5" s="20">
        <v>3</v>
      </c>
    </row>
    <row r="6" spans="1:8" x14ac:dyDescent="0.45">
      <c r="A6" t="s">
        <v>203</v>
      </c>
      <c r="B6" s="23">
        <v>12</v>
      </c>
      <c r="C6" s="20">
        <v>1</v>
      </c>
      <c r="D6" s="23">
        <v>9.1999999999999993</v>
      </c>
      <c r="E6" s="23">
        <v>12</v>
      </c>
      <c r="F6" s="24">
        <v>1</v>
      </c>
      <c r="G6" s="23">
        <v>9.1999999999999993</v>
      </c>
      <c r="H6" s="20">
        <v>1</v>
      </c>
    </row>
    <row r="7" spans="1:8" x14ac:dyDescent="0.45">
      <c r="A7" t="s">
        <v>180</v>
      </c>
      <c r="B7" s="23">
        <v>15</v>
      </c>
      <c r="C7" s="20">
        <v>1</v>
      </c>
      <c r="D7" s="23">
        <v>9.24</v>
      </c>
      <c r="E7" s="23">
        <v>15</v>
      </c>
      <c r="F7" s="24">
        <v>1</v>
      </c>
      <c r="G7" s="23">
        <v>9.24</v>
      </c>
      <c r="H7" s="20">
        <v>1</v>
      </c>
    </row>
    <row r="8" spans="1:8" x14ac:dyDescent="0.45">
      <c r="A8" t="s">
        <v>135</v>
      </c>
      <c r="B8" s="23">
        <v>16</v>
      </c>
      <c r="C8" s="20">
        <v>2</v>
      </c>
      <c r="D8" s="23">
        <v>11.8</v>
      </c>
      <c r="E8" s="23">
        <v>8</v>
      </c>
      <c r="F8" s="24">
        <v>1</v>
      </c>
      <c r="G8" s="23">
        <v>5.9</v>
      </c>
      <c r="H8" s="20">
        <v>2</v>
      </c>
    </row>
    <row r="9" spans="1:8" x14ac:dyDescent="0.45">
      <c r="A9" t="s">
        <v>162</v>
      </c>
      <c r="B9" s="23">
        <v>17.3</v>
      </c>
      <c r="C9" s="20">
        <v>2</v>
      </c>
      <c r="D9" s="23">
        <v>10.9</v>
      </c>
      <c r="E9" s="23">
        <v>17.3</v>
      </c>
      <c r="F9" s="24">
        <v>2</v>
      </c>
      <c r="G9" s="23">
        <v>10.9</v>
      </c>
      <c r="H9" s="20">
        <v>1</v>
      </c>
    </row>
    <row r="10" spans="1:8" x14ac:dyDescent="0.45">
      <c r="A10" t="s">
        <v>40</v>
      </c>
      <c r="B10" s="23">
        <v>19</v>
      </c>
      <c r="C10" s="20">
        <v>1</v>
      </c>
      <c r="D10" s="23">
        <v>12</v>
      </c>
      <c r="E10" s="23">
        <v>19</v>
      </c>
      <c r="F10" s="24">
        <v>1</v>
      </c>
      <c r="G10" s="23">
        <v>12</v>
      </c>
      <c r="H10" s="20">
        <v>1</v>
      </c>
    </row>
    <row r="11" spans="1:8" x14ac:dyDescent="0.45">
      <c r="A11" t="s">
        <v>199</v>
      </c>
      <c r="B11" s="23">
        <v>19</v>
      </c>
      <c r="C11" s="20">
        <v>1</v>
      </c>
      <c r="D11" s="23">
        <v>14.95</v>
      </c>
      <c r="E11" s="23">
        <v>19</v>
      </c>
      <c r="F11" s="24">
        <v>1</v>
      </c>
      <c r="G11" s="23">
        <v>14.95</v>
      </c>
      <c r="H11" s="20">
        <v>1</v>
      </c>
    </row>
    <row r="12" spans="1:8" x14ac:dyDescent="0.45">
      <c r="A12" t="s">
        <v>177</v>
      </c>
      <c r="B12" s="23">
        <v>20</v>
      </c>
      <c r="C12" s="20">
        <v>4</v>
      </c>
      <c r="D12" s="23">
        <v>17</v>
      </c>
      <c r="E12" s="23">
        <v>10</v>
      </c>
      <c r="F12" s="24">
        <v>2</v>
      </c>
      <c r="G12" s="23">
        <v>8.5</v>
      </c>
      <c r="H12" s="20">
        <v>2</v>
      </c>
    </row>
    <row r="13" spans="1:8" x14ac:dyDescent="0.45">
      <c r="A13" t="s">
        <v>167</v>
      </c>
      <c r="B13" s="23">
        <v>20.76</v>
      </c>
      <c r="C13" s="20">
        <v>1</v>
      </c>
      <c r="D13" s="23">
        <v>13.32</v>
      </c>
      <c r="E13" s="23">
        <v>20.76</v>
      </c>
      <c r="F13" s="24">
        <v>1</v>
      </c>
      <c r="G13" s="23">
        <v>13.32</v>
      </c>
      <c r="H13" s="20">
        <v>1</v>
      </c>
    </row>
    <row r="14" spans="1:8" x14ac:dyDescent="0.45">
      <c r="A14" t="s">
        <v>87</v>
      </c>
      <c r="B14" s="23">
        <v>22.87</v>
      </c>
      <c r="C14" s="20">
        <v>1</v>
      </c>
      <c r="D14" s="23">
        <v>14.67</v>
      </c>
      <c r="E14" s="23">
        <v>22.87</v>
      </c>
      <c r="F14" s="24">
        <v>1</v>
      </c>
      <c r="G14" s="23">
        <v>14.67</v>
      </c>
      <c r="H14" s="20">
        <v>1</v>
      </c>
    </row>
    <row r="15" spans="1:8" x14ac:dyDescent="0.45">
      <c r="A15" t="s">
        <v>110</v>
      </c>
      <c r="B15" s="23">
        <v>25</v>
      </c>
      <c r="C15" s="20">
        <v>1</v>
      </c>
      <c r="D15" s="23">
        <v>15.72</v>
      </c>
      <c r="E15" s="23">
        <v>25</v>
      </c>
      <c r="F15" s="24">
        <v>1</v>
      </c>
      <c r="G15" s="23">
        <v>15.72</v>
      </c>
      <c r="H15" s="20">
        <v>1</v>
      </c>
    </row>
    <row r="16" spans="1:8" x14ac:dyDescent="0.45">
      <c r="A16" t="s">
        <v>204</v>
      </c>
      <c r="B16" s="23">
        <v>29.85</v>
      </c>
      <c r="C16" s="20">
        <v>1</v>
      </c>
      <c r="D16" s="23">
        <v>23.85</v>
      </c>
      <c r="E16" s="23">
        <v>29.85</v>
      </c>
      <c r="F16" s="24">
        <v>1</v>
      </c>
      <c r="G16" s="23">
        <v>23.85</v>
      </c>
      <c r="H16" s="20">
        <v>1</v>
      </c>
    </row>
    <row r="17" spans="1:8" x14ac:dyDescent="0.45">
      <c r="A17" t="s">
        <v>150</v>
      </c>
      <c r="B17" s="23">
        <v>32</v>
      </c>
      <c r="C17" s="20">
        <v>8</v>
      </c>
      <c r="D17" s="23">
        <v>20.8</v>
      </c>
      <c r="E17" s="23">
        <v>10.666666666666666</v>
      </c>
      <c r="F17" s="24">
        <v>2.6666666666666665</v>
      </c>
      <c r="G17" s="23">
        <v>6.9333333333333336</v>
      </c>
      <c r="H17" s="20">
        <v>3</v>
      </c>
    </row>
    <row r="18" spans="1:8" x14ac:dyDescent="0.45">
      <c r="A18" t="s">
        <v>39</v>
      </c>
      <c r="B18" s="23">
        <v>40</v>
      </c>
      <c r="C18" s="20">
        <v>5</v>
      </c>
      <c r="D18" s="23">
        <v>32.5</v>
      </c>
      <c r="E18" s="23">
        <v>10</v>
      </c>
      <c r="F18" s="24">
        <v>1.25</v>
      </c>
      <c r="G18" s="23">
        <v>8.125</v>
      </c>
      <c r="H18" s="20">
        <v>4</v>
      </c>
    </row>
    <row r="19" spans="1:8" x14ac:dyDescent="0.45">
      <c r="A19" t="s">
        <v>116</v>
      </c>
      <c r="B19" s="23">
        <v>40.31</v>
      </c>
      <c r="C19" s="20">
        <v>5</v>
      </c>
      <c r="D19" s="23">
        <v>26.409999999999997</v>
      </c>
      <c r="E19" s="23">
        <v>10.077500000000001</v>
      </c>
      <c r="F19" s="24">
        <v>1.25</v>
      </c>
      <c r="G19" s="23">
        <v>6.6024999999999991</v>
      </c>
      <c r="H19" s="20">
        <v>4</v>
      </c>
    </row>
    <row r="20" spans="1:8" x14ac:dyDescent="0.45">
      <c r="A20" t="s">
        <v>196</v>
      </c>
      <c r="B20" s="23">
        <v>45.739999999999995</v>
      </c>
      <c r="C20" s="20">
        <v>2</v>
      </c>
      <c r="D20" s="23">
        <v>36.42</v>
      </c>
      <c r="E20" s="23">
        <v>22.869999999999997</v>
      </c>
      <c r="F20" s="24">
        <v>1</v>
      </c>
      <c r="G20" s="23">
        <v>18.21</v>
      </c>
      <c r="H20" s="20">
        <v>2</v>
      </c>
    </row>
    <row r="21" spans="1:8" x14ac:dyDescent="0.45">
      <c r="A21" t="s">
        <v>52</v>
      </c>
      <c r="B21" s="23">
        <v>49</v>
      </c>
      <c r="C21" s="20">
        <v>1</v>
      </c>
      <c r="D21" s="23">
        <v>31</v>
      </c>
      <c r="E21" s="23">
        <v>49</v>
      </c>
      <c r="F21" s="24">
        <v>1</v>
      </c>
      <c r="G21" s="23">
        <v>31</v>
      </c>
      <c r="H21" s="20">
        <v>1</v>
      </c>
    </row>
    <row r="22" spans="1:8" x14ac:dyDescent="0.45">
      <c r="A22" t="s">
        <v>206</v>
      </c>
      <c r="B22" s="23">
        <v>50</v>
      </c>
      <c r="C22" s="20">
        <v>1</v>
      </c>
      <c r="D22" s="23">
        <v>34.4</v>
      </c>
      <c r="E22" s="23">
        <v>50</v>
      </c>
      <c r="F22" s="24">
        <v>1</v>
      </c>
      <c r="G22" s="23">
        <v>34.4</v>
      </c>
      <c r="H22" s="20">
        <v>1</v>
      </c>
    </row>
    <row r="23" spans="1:8" x14ac:dyDescent="0.45">
      <c r="A23" t="s">
        <v>205</v>
      </c>
      <c r="B23" s="23">
        <v>50</v>
      </c>
      <c r="C23" s="20">
        <v>1</v>
      </c>
      <c r="D23" s="23">
        <v>36.15</v>
      </c>
      <c r="E23" s="23">
        <v>50</v>
      </c>
      <c r="F23" s="24">
        <v>1</v>
      </c>
      <c r="G23" s="23">
        <v>36.15</v>
      </c>
      <c r="H23" s="20">
        <v>1</v>
      </c>
    </row>
    <row r="24" spans="1:8" x14ac:dyDescent="0.45">
      <c r="A24" t="s">
        <v>193</v>
      </c>
      <c r="B24" s="23">
        <v>52</v>
      </c>
      <c r="C24" s="20">
        <v>1</v>
      </c>
      <c r="D24" s="23">
        <v>37.5</v>
      </c>
      <c r="E24" s="23">
        <v>52</v>
      </c>
      <c r="F24" s="24">
        <v>1</v>
      </c>
      <c r="G24" s="23">
        <v>37.5</v>
      </c>
      <c r="H24" s="20">
        <v>1</v>
      </c>
    </row>
    <row r="25" spans="1:8" x14ac:dyDescent="0.45">
      <c r="A25" t="s">
        <v>41</v>
      </c>
      <c r="B25" s="23">
        <v>57</v>
      </c>
      <c r="C25" s="20">
        <v>3</v>
      </c>
      <c r="D25" s="23">
        <v>43.95</v>
      </c>
      <c r="E25" s="23">
        <v>19</v>
      </c>
      <c r="F25" s="24">
        <v>1</v>
      </c>
      <c r="G25" s="23">
        <v>14.65</v>
      </c>
      <c r="H25" s="20">
        <v>3</v>
      </c>
    </row>
    <row r="26" spans="1:8" x14ac:dyDescent="0.45">
      <c r="A26" t="s">
        <v>192</v>
      </c>
      <c r="B26" s="23">
        <v>59</v>
      </c>
      <c r="C26" s="20">
        <v>1</v>
      </c>
      <c r="D26" s="23">
        <v>45.1</v>
      </c>
      <c r="E26" s="23">
        <v>59</v>
      </c>
      <c r="F26" s="24">
        <v>1</v>
      </c>
      <c r="G26" s="23">
        <v>45.1</v>
      </c>
      <c r="H26" s="20">
        <v>1</v>
      </c>
    </row>
    <row r="27" spans="1:8" x14ac:dyDescent="0.45">
      <c r="A27" t="s">
        <v>178</v>
      </c>
      <c r="B27" s="23">
        <v>59</v>
      </c>
      <c r="C27" s="20">
        <v>1</v>
      </c>
      <c r="D27" s="23">
        <v>38.01</v>
      </c>
      <c r="E27" s="23">
        <v>59</v>
      </c>
      <c r="F27" s="24">
        <v>1</v>
      </c>
      <c r="G27" s="23">
        <v>38.01</v>
      </c>
      <c r="H27" s="20">
        <v>1</v>
      </c>
    </row>
    <row r="28" spans="1:8" x14ac:dyDescent="0.45">
      <c r="A28" t="s">
        <v>188</v>
      </c>
      <c r="B28" s="23">
        <v>60</v>
      </c>
      <c r="C28" s="20">
        <v>1</v>
      </c>
      <c r="D28" s="23">
        <v>45.4</v>
      </c>
      <c r="E28" s="23">
        <v>60</v>
      </c>
      <c r="F28" s="24">
        <v>1</v>
      </c>
      <c r="G28" s="23">
        <v>45.4</v>
      </c>
      <c r="H28" s="20">
        <v>1</v>
      </c>
    </row>
    <row r="29" spans="1:8" x14ac:dyDescent="0.45">
      <c r="A29" t="s">
        <v>448</v>
      </c>
      <c r="B29" s="23">
        <v>831.82999999999993</v>
      </c>
      <c r="C29" s="20">
        <v>53</v>
      </c>
      <c r="D29" s="23">
        <v>596.84</v>
      </c>
      <c r="E29" s="23">
        <v>20.795749999999998</v>
      </c>
      <c r="F29" s="24">
        <v>1.325</v>
      </c>
      <c r="G29" s="23">
        <v>14.921000000000001</v>
      </c>
      <c r="H29" s="20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New Items</vt:lpstr>
      <vt:lpstr>Discount_Days</vt:lpstr>
      <vt:lpstr>Sales_9.21-9.30(Non Aggregated)</vt:lpstr>
      <vt:lpstr>Pricing September</vt:lpstr>
      <vt:lpstr>Sales_9.21-9.30(Aggregated)</vt:lpstr>
      <vt:lpstr>August Summary</vt:lpstr>
      <vt:lpstr>Aug_2019Sales(Aggregated)</vt:lpstr>
      <vt:lpstr>Aug_Sales_Dashboard</vt:lpstr>
      <vt:lpstr>Aug_2019Sales(Non Aggregated)</vt:lpstr>
      <vt:lpstr>NewSales_1001_1015</vt:lpstr>
      <vt:lpstr>October Summary</vt:lpstr>
      <vt:lpstr>October1_15Sales</vt:lpstr>
      <vt:lpstr>Top_Dept</vt:lpstr>
      <vt:lpstr>SalesAug2019</vt:lpstr>
      <vt:lpstr>Bottom 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2019-10-21T13:06:40Z</dcterms:created>
  <dcterms:modified xsi:type="dcterms:W3CDTF">2019-11-16T19:56:02Z</dcterms:modified>
</cp:coreProperties>
</file>